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updateLinks="never"/>
  <mc:AlternateContent xmlns:mc="http://schemas.openxmlformats.org/markup-compatibility/2006">
    <mc:Choice Requires="x15">
      <x15ac:absPath xmlns:x15ac="http://schemas.microsoft.com/office/spreadsheetml/2010/11/ac" url="D:\WASH Sector Google Drive\WASH Sector CXB Drive\4.Response Tracking\4.1. 4Ws &amp; GPS\4Ws\2022\11 November_December 2022\"/>
    </mc:Choice>
  </mc:AlternateContent>
  <xr:revisionPtr revIDLastSave="0" documentId="13_ncr:1_{76D7F257-4868-4F52-8294-BDB72FFF629F}" xr6:coauthVersionLast="47" xr6:coauthVersionMax="47" xr10:uidLastSave="{00000000-0000-0000-0000-000000000000}"/>
  <bookViews>
    <workbookView xWindow="57480" yWindow="-120" windowWidth="29040" windowHeight="15720" activeTab="1" xr2:uid="{00000000-000D-0000-FFFF-FFFF00000000}"/>
  </bookViews>
  <sheets>
    <sheet name="Sheet3" sheetId="45" r:id="rId1"/>
    <sheet name="4W" sheetId="30" r:id="rId2"/>
    <sheet name="Read Me" sheetId="18" r:id="rId3"/>
    <sheet name="LT_Camp" sheetId="34" state="hidden" r:id="rId4"/>
    <sheet name="LT_HC" sheetId="35" state="hidden" r:id="rId5"/>
    <sheet name="Bathing_Camp" sheetId="36" state="hidden" r:id="rId6"/>
    <sheet name="Bathing_HC" sheetId="37" state="hidden" r:id="rId7"/>
    <sheet name="Hygiene_Camp" sheetId="40" state="hidden" r:id="rId8"/>
    <sheet name="TW_Camp" sheetId="38" state="hidden" r:id="rId9"/>
    <sheet name="TW_HC" sheetId="39" state="hidden" r:id="rId10"/>
    <sheet name="Hygiene_HC" sheetId="41" state="hidden" r:id="rId11"/>
    <sheet name="SWM_Camp" sheetId="42" state="hidden" r:id="rId12"/>
    <sheet name="SWM_HC" sheetId="43" state="hidden" r:id="rId13"/>
    <sheet name="JRP 2020 Financial Tracking" sheetId="32" state="hidden" r:id="rId14"/>
    <sheet name="WHO" sheetId="21" r:id="rId15"/>
    <sheet name="WHAT" sheetId="3" r:id="rId16"/>
    <sheet name="Indicator" sheetId="25" state="hidden" r:id="rId17"/>
    <sheet name="Project info" sheetId="27" state="hidden" r:id="rId18"/>
    <sheet name="Sheet1" sheetId="28" state="hidden" r:id="rId19"/>
    <sheet name="Cleaning Table Agencies" sheetId="19" state="hidden" r:id="rId20"/>
    <sheet name="Cleaning Table Sites" sheetId="20" state="hidden" r:id="rId21"/>
    <sheet name="Location Details" sheetId="31" state="hidden" r:id="rId22"/>
    <sheet name="Where" sheetId="2" state="hidden" r:id="rId23"/>
    <sheet name="Sites_Dictionary" sheetId="11" state="hidden" r:id="rId24"/>
    <sheet name="Cleaning Table Zones -Old" sheetId="16" state="hidden" r:id="rId25"/>
    <sheet name="WHEN" sheetId="17"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nm._FilterDatabase" localSheetId="1" hidden="1">'4W'!#REF!</definedName>
    <definedName name="_xlnm._FilterDatabase" localSheetId="16" hidden="1">Indicator!$A$1:$N$11</definedName>
    <definedName name="_xlnm._FilterDatabase" localSheetId="18" hidden="1">Sheet1!$A$1:$F$252</definedName>
    <definedName name="_xlnm._FilterDatabase" localSheetId="15" hidden="1">WHAT!#REF!</definedName>
    <definedName name="_xlnm._FilterDatabase" localSheetId="22" hidden="1">Where!$M$1:$Q$5167</definedName>
    <definedName name="_ftnref1" localSheetId="16">Indicator!#REF!</definedName>
    <definedName name="Activity_Category_List">[1]!PC_Activities[Activity Category]</definedName>
    <definedName name="Activity_Category_Start">[1]!PC_Activities[[#Headers],[Activity Category]]</definedName>
    <definedName name="ACTIVITY_TYPE">[2]!Table3[Activity Type]</definedName>
    <definedName name="ACTIVITY_TYPE_COL">[2]!Table4[Activity Type]</definedName>
    <definedName name="ACTIVITY_TYPE_START">[2]Settings!$C$2</definedName>
    <definedName name="ConcatUpzUni_Col">[3]!Table9[ConcatUpzUni]</definedName>
    <definedName name="ConcatUpzUni_Start">[3]SiteName!$C$2</definedName>
    <definedName name="DistrictColumn" localSheetId="17">#REF!</definedName>
    <definedName name="DistrictColumn">Where!$I$1:$I$545</definedName>
    <definedName name="DistrictList" localSheetId="17">#REF!</definedName>
    <definedName name="DistrictList">Where!$E$2:$E$65</definedName>
    <definedName name="DistrictStart" localSheetId="17">#REF!</definedName>
    <definedName name="DistrictStart">Where!$I$1</definedName>
    <definedName name="DivisionColumn" localSheetId="17">#REF!</definedName>
    <definedName name="DivisionColumn">Where!$D$1:$D$65</definedName>
    <definedName name="DivisionList" localSheetId="21">[4]Where!$A$2:$A$8</definedName>
    <definedName name="DivisionList" localSheetId="17">#REF!</definedName>
    <definedName name="DivisionList">Where!$A$2:$A$8</definedName>
    <definedName name="divisionlist_final">[5]Where!$B$2:$B$8</definedName>
    <definedName name="DivisionStart" localSheetId="17">#REF!</definedName>
    <definedName name="DivisionStart">Where!$D$1</definedName>
    <definedName name="Dropdown_ORG" localSheetId="13">[6]!Table5[Dropdown]</definedName>
    <definedName name="Dropdown_ORG" localSheetId="21">[6]!Table5[Dropdown]</definedName>
    <definedName name="Dropdown_ORG" localSheetId="17">#REF!</definedName>
    <definedName name="Dropdown_ORG">#REF!</definedName>
    <definedName name="Htopupkits">#REF!</definedName>
    <definedName name="Hygiene">WHAT!$E$33:$E$46</definedName>
    <definedName name="LocationType_List">[7]!Table7[Location_Type_Start]</definedName>
    <definedName name="LocationTypes_Start">[7]!Table7[[#Headers],[Location_Type_Start]]</definedName>
    <definedName name="ORG_LIST">[8]!Table1[Acronym]</definedName>
    <definedName name="ORG_List_Short" localSheetId="21">[4]!Table15[Org. Code]</definedName>
    <definedName name="ORG_List_Short" localSheetId="25">[9]!Table15[Org. Code]</definedName>
    <definedName name="ORG_List_Short">[10]!Table15[Org. Code]</definedName>
    <definedName name="ORG_Short">[11]WHO!$E$2:$E$64</definedName>
    <definedName name="_xlnm.Print_Area" localSheetId="13">'JRP 2020 Financial Tracking'!$A$1:$F$200</definedName>
    <definedName name="Sanitation">WHAT!$E$13:$E$32</definedName>
    <definedName name="SectorColumn" localSheetId="1">Table3[[#All],[Sub-Sector of Assistance]]</definedName>
    <definedName name="SectorColumn" localSheetId="5">Table3[[#All],[Sub-Sector of Assistance]]</definedName>
    <definedName name="SectorColumn" localSheetId="6">Table3[[#All],[Sub-Sector of Assistance]]</definedName>
    <definedName name="SectorColumn" localSheetId="7">Table3[[#All],[Sub-Sector of Assistance]]</definedName>
    <definedName name="SectorColumn" localSheetId="10">Table3[[#All],[Sub-Sector of Assistance]]</definedName>
    <definedName name="SectorColumn" localSheetId="16">Table3[[#All],[Sub-Sector of Assistance]]</definedName>
    <definedName name="SectorColumn" localSheetId="13">#REF!</definedName>
    <definedName name="SectorColumn" localSheetId="21">#REF!</definedName>
    <definedName name="SectorColumn" localSheetId="4">Table3[[#All],[Sub-Sector of Assistance]]</definedName>
    <definedName name="SectorColumn" localSheetId="17">[12]!Table3[[#All],[Sector of Assistance]]</definedName>
    <definedName name="SectorColumn" localSheetId="11">Table3[[#All],[Sub-Sector of Assistance]]</definedName>
    <definedName name="SectorColumn" localSheetId="12">Table3[[#All],[Sub-Sector of Assistance]]</definedName>
    <definedName name="SectorColumn" localSheetId="8">Table3[[#All],[Sub-Sector of Assistance]]</definedName>
    <definedName name="SectorColumn" localSheetId="9">Table3[[#All],[Sub-Sector of Assistance]]</definedName>
    <definedName name="SectorColumn">Table3[[#All],[Sub-Sector of Assistance]]</definedName>
    <definedName name="SectorList" localSheetId="1">Table2[Sub-Sector of Assistance]</definedName>
    <definedName name="SectorList" localSheetId="5">Table2[Sub-Sector of Assistance]</definedName>
    <definedName name="SectorList" localSheetId="6">Table2[Sub-Sector of Assistance]</definedName>
    <definedName name="SectorList" localSheetId="7">Table2[Sub-Sector of Assistance]</definedName>
    <definedName name="SectorList" localSheetId="10">Table2[Sub-Sector of Assistance]</definedName>
    <definedName name="SectorList" localSheetId="16">Table2[Sub-Sector of Assistance]</definedName>
    <definedName name="SectorList" localSheetId="13">[10]!Table2[Sector of Assistance]</definedName>
    <definedName name="SectorList" localSheetId="21">[4]!Table2[Sector of Assistance]</definedName>
    <definedName name="SectorList" localSheetId="4">Table2[Sub-Sector of Assistance]</definedName>
    <definedName name="SectorList" localSheetId="17">[12]!Table2[Sector of Assistance]</definedName>
    <definedName name="SectorList" localSheetId="11">Table2[Sub-Sector of Assistance]</definedName>
    <definedName name="SectorList" localSheetId="12">Table2[Sub-Sector of Assistance]</definedName>
    <definedName name="SectorList" localSheetId="8">Table2[Sub-Sector of Assistance]</definedName>
    <definedName name="SectorList" localSheetId="9">Table2[Sub-Sector of Assistance]</definedName>
    <definedName name="SectorList">Table2[Sub-Sector of Assistance]</definedName>
    <definedName name="SectorStart" localSheetId="13">[10]WHAT!$C$1</definedName>
    <definedName name="SectorStart" localSheetId="21">[4]WHAT!$C$1</definedName>
    <definedName name="SectorStart">WHAT!$D$1</definedName>
    <definedName name="SolidWaste">WHAT!$E$47:$E$54</definedName>
    <definedName name="SSID">[2]!Table9[SSID]</definedName>
    <definedName name="Status">WHAT!$H$2:$H$6</definedName>
    <definedName name="Sub_Sector">[13]!Table11[[Sub Sector ]]</definedName>
    <definedName name="Sub_Sector_Categories">[1]!Table9[Sub-Sector]</definedName>
    <definedName name="Sub_Sector_Categories_Start">[1]!Table9[[#Headers],[Sub-Sector]]</definedName>
    <definedName name="UnionCode">[2]!Table10[UniCode]</definedName>
    <definedName name="UpaCode">[2]Settings!$H$2:$H$9</definedName>
    <definedName name="UPAZILA_COL">[3]!Table10[Upazila]</definedName>
    <definedName name="UPAZILA_START">[3]Settings!$J$2</definedName>
    <definedName name="UpazilaColumn" localSheetId="17">#REF!</definedName>
    <definedName name="UpazilaColumn">Where!$O$1:$O$5472</definedName>
    <definedName name="UpazilaList" localSheetId="21">[4]Where!$J$2:$J$545</definedName>
    <definedName name="UpazilaList" localSheetId="17">#REF!</definedName>
    <definedName name="UpazilaList">Where!$J$2:$J$545</definedName>
    <definedName name="UpazilaStart" localSheetId="17">#REF!</definedName>
    <definedName name="UpazilaStart">Where!$O$1</definedName>
    <definedName name="upzilalist_final">[5]Where!$K$2:$K$545</definedName>
    <definedName name="Water">WHAT!$E$2:$E$12</definedName>
    <definedName name="Z_3D708EBF_26B4_4312_ADBF_98EF08B3011B_.wvu.FilterData" localSheetId="1" hidden="1">'4W'!$A$2:$AA$1352</definedName>
    <definedName name="Z_3D708EBF_26B4_4312_ADBF_98EF08B3011B_.wvu.FilterData" localSheetId="15" hidden="1">WHAT!$D$1:$E$25</definedName>
    <definedName name="ZONE">[2]!Table6[Type]</definedName>
  </definedNames>
  <calcPr calcId="191029"/>
  <customWorkbookViews>
    <customWorkbookView name="HOSSAIN Sk Sabbir - Personal View" guid="{3D708EBF-26B4-4312-ADBF-98EF08B3011B}" mergeInterval="0" personalView="1" maximized="1" windowWidth="1276" windowHeight="799" activeSheetId="3"/>
  </customWorkbookViews>
  <pivotCaches>
    <pivotCache cacheId="64" r:id="rId4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439" i="30" l="1"/>
  <c r="H7984" i="30"/>
  <c r="H7985" i="30"/>
  <c r="H7986" i="30"/>
  <c r="H7987" i="30"/>
  <c r="H7988" i="30"/>
  <c r="H7989" i="30"/>
  <c r="H7990" i="30"/>
  <c r="H7991" i="30"/>
  <c r="H7992" i="30"/>
  <c r="H7993" i="30"/>
  <c r="H7994" i="30"/>
  <c r="H7995" i="30"/>
  <c r="H7996" i="30"/>
  <c r="AB7984" i="30"/>
  <c r="AB7985" i="30"/>
  <c r="AB7986" i="30"/>
  <c r="AB7987" i="30"/>
  <c r="AB7988" i="30"/>
  <c r="AB7989" i="30"/>
  <c r="AB7990" i="30"/>
  <c r="AB7991" i="30"/>
  <c r="AB7992" i="30"/>
  <c r="AB7993" i="30"/>
  <c r="AB7994" i="30"/>
  <c r="AB7995" i="30"/>
  <c r="AB7996" i="30"/>
  <c r="H6675" i="30" l="1"/>
  <c r="H6676" i="30"/>
  <c r="H6677" i="30"/>
  <c r="H6678" i="30"/>
  <c r="H6679" i="30"/>
  <c r="H6680" i="30"/>
  <c r="H6681" i="30"/>
  <c r="H6682" i="30"/>
  <c r="H6683" i="30"/>
  <c r="H6684" i="30"/>
  <c r="H6685" i="30"/>
  <c r="H6686" i="30"/>
  <c r="H6687" i="30"/>
  <c r="H6688" i="30"/>
  <c r="H6689" i="30"/>
  <c r="H6690" i="30"/>
  <c r="H6691" i="30"/>
  <c r="H6692" i="30"/>
  <c r="H6693" i="30"/>
  <c r="H6694" i="30"/>
  <c r="H6695" i="30"/>
  <c r="H6696" i="30"/>
  <c r="H6697" i="30"/>
  <c r="H6698" i="30"/>
  <c r="H6699" i="30"/>
  <c r="H6700" i="30"/>
  <c r="H6701" i="30"/>
  <c r="H6702" i="30"/>
  <c r="H6703" i="30"/>
  <c r="H6704" i="30"/>
  <c r="H6705" i="30"/>
  <c r="H6706" i="30"/>
  <c r="H6707" i="30"/>
  <c r="H6708" i="30"/>
  <c r="H6709" i="30"/>
  <c r="H6710" i="30"/>
  <c r="H6711" i="30"/>
  <c r="H6712" i="30"/>
  <c r="H6713" i="30"/>
  <c r="H6714" i="30"/>
  <c r="H6715" i="30"/>
  <c r="H6716" i="30"/>
  <c r="H6717" i="30"/>
  <c r="H6718" i="30"/>
  <c r="H6719" i="30"/>
  <c r="H6720" i="30"/>
  <c r="H6721" i="30"/>
  <c r="H6722" i="30"/>
  <c r="H6723" i="30"/>
  <c r="H6724" i="30"/>
  <c r="H6725" i="30"/>
  <c r="H6726" i="30"/>
  <c r="H6727" i="30"/>
  <c r="H6728" i="30"/>
  <c r="H6729" i="30"/>
  <c r="H6730" i="30"/>
  <c r="H6731" i="30"/>
  <c r="H6732" i="30"/>
  <c r="H6733" i="30"/>
  <c r="H6734" i="30"/>
  <c r="H6735" i="30"/>
  <c r="H6736" i="30"/>
  <c r="H6737" i="30"/>
  <c r="H6738" i="30"/>
  <c r="H6739" i="30"/>
  <c r="H6740" i="30"/>
  <c r="H6741" i="30"/>
  <c r="H6742" i="30"/>
  <c r="H6743" i="30"/>
  <c r="H6744" i="30"/>
  <c r="H6745" i="30"/>
  <c r="H6746" i="30"/>
  <c r="H6747" i="30"/>
  <c r="H6748" i="30"/>
  <c r="H6749" i="30"/>
  <c r="H6750" i="30"/>
  <c r="H6751" i="30"/>
  <c r="H6752" i="30"/>
  <c r="H6753" i="30"/>
  <c r="H6754" i="30"/>
  <c r="H6755" i="30"/>
  <c r="H6756" i="30"/>
  <c r="H6757" i="30"/>
  <c r="H6758" i="30"/>
  <c r="H6759" i="30"/>
  <c r="H6760" i="30"/>
  <c r="H6761" i="30"/>
  <c r="H6762" i="30"/>
  <c r="H6763" i="30"/>
  <c r="H6764" i="30"/>
  <c r="H6765" i="30"/>
  <c r="H6766" i="30"/>
  <c r="H6767" i="30"/>
  <c r="H6768" i="30"/>
  <c r="H6769" i="30"/>
  <c r="H6770" i="30"/>
  <c r="H6771" i="30"/>
  <c r="H6772" i="30"/>
  <c r="H6773" i="30"/>
  <c r="H6774" i="30"/>
  <c r="H6775" i="30"/>
  <c r="H6776" i="30"/>
  <c r="H6777" i="30"/>
  <c r="H6778" i="30"/>
  <c r="H6779" i="30"/>
  <c r="H6780" i="30"/>
  <c r="H6781" i="30"/>
  <c r="H6782" i="30"/>
  <c r="H6783" i="30"/>
  <c r="H6784" i="30"/>
  <c r="H6785" i="30"/>
  <c r="H6786" i="30"/>
  <c r="H6787" i="30"/>
  <c r="H6788" i="30"/>
  <c r="H6789" i="30"/>
  <c r="H6790" i="30"/>
  <c r="H6791" i="30"/>
  <c r="H6792" i="30"/>
  <c r="H6793" i="30"/>
  <c r="H6794" i="30"/>
  <c r="H6795" i="30"/>
  <c r="H6796" i="30"/>
  <c r="H6797" i="30"/>
  <c r="H6798" i="30"/>
  <c r="H6799" i="30"/>
  <c r="H6800" i="30"/>
  <c r="H6801" i="30"/>
  <c r="H6802" i="30"/>
  <c r="H6803" i="30"/>
  <c r="H6804" i="30"/>
  <c r="H6805" i="30"/>
  <c r="H6806" i="30"/>
  <c r="H6807" i="30"/>
  <c r="H6808" i="30"/>
  <c r="H6809" i="30"/>
  <c r="H6810" i="30"/>
  <c r="H6811" i="30"/>
  <c r="H6812" i="30"/>
  <c r="H6813" i="30"/>
  <c r="H6814" i="30"/>
  <c r="H6815" i="30"/>
  <c r="H6816" i="30"/>
  <c r="H6817" i="30"/>
  <c r="H6818" i="30"/>
  <c r="H6819" i="30"/>
  <c r="H6820" i="30"/>
  <c r="H6821" i="30"/>
  <c r="H6822" i="30"/>
  <c r="H6823" i="30"/>
  <c r="H6824" i="30"/>
  <c r="H6825" i="30"/>
  <c r="H6826" i="30"/>
  <c r="H6827" i="30"/>
  <c r="H6828" i="30"/>
  <c r="H6829" i="30"/>
  <c r="H6830" i="30"/>
  <c r="H6831" i="30"/>
  <c r="H6832" i="30"/>
  <c r="H6833" i="30"/>
  <c r="H6834" i="30"/>
  <c r="H6835" i="30"/>
  <c r="H6836" i="30"/>
  <c r="H6837" i="30"/>
  <c r="H6838" i="30"/>
  <c r="H6839" i="30"/>
  <c r="H6840" i="30"/>
  <c r="H6841" i="30"/>
  <c r="H6842" i="30"/>
  <c r="H6843" i="30"/>
  <c r="H6844" i="30"/>
  <c r="H6845" i="30"/>
  <c r="H6846" i="30"/>
  <c r="H6847" i="30"/>
  <c r="H6848" i="30"/>
  <c r="H6849" i="30"/>
  <c r="H6850" i="30"/>
  <c r="H6851" i="30"/>
  <c r="H6852" i="30"/>
  <c r="H6853" i="30"/>
  <c r="H6854" i="30"/>
  <c r="H6855" i="30"/>
  <c r="H6856" i="30"/>
  <c r="H6857" i="30"/>
  <c r="H6858" i="30"/>
  <c r="H6859" i="30"/>
  <c r="H6860" i="30"/>
  <c r="H6861" i="30"/>
  <c r="H6862" i="30"/>
  <c r="H6863" i="30"/>
  <c r="H6864" i="30"/>
  <c r="H6865" i="30"/>
  <c r="H6866" i="30"/>
  <c r="H6867" i="30"/>
  <c r="H6868" i="30"/>
  <c r="H6869" i="30"/>
  <c r="H6870" i="30"/>
  <c r="H6871" i="30"/>
  <c r="H6872" i="30"/>
  <c r="H6873" i="30"/>
  <c r="H6874" i="30"/>
  <c r="H6875" i="30"/>
  <c r="H6876" i="30"/>
  <c r="H6877" i="30"/>
  <c r="H6878" i="30"/>
  <c r="H6879" i="30"/>
  <c r="H6880" i="30"/>
  <c r="H6881" i="30"/>
  <c r="H6882" i="30"/>
  <c r="H6883" i="30"/>
  <c r="H6884" i="30"/>
  <c r="H6885" i="30"/>
  <c r="H6886" i="30"/>
  <c r="H6887" i="30"/>
  <c r="H6888" i="30"/>
  <c r="H6889" i="30"/>
  <c r="H6890" i="30"/>
  <c r="H6891" i="30"/>
  <c r="H6892" i="30"/>
  <c r="H6893" i="30"/>
  <c r="H6894" i="30"/>
  <c r="H6895" i="30"/>
  <c r="H6896" i="30"/>
  <c r="H6897" i="30"/>
  <c r="H6898" i="30"/>
  <c r="H6899" i="30"/>
  <c r="H6900" i="30"/>
  <c r="H6901" i="30"/>
  <c r="H6902" i="30"/>
  <c r="H6903" i="30"/>
  <c r="H6904" i="30"/>
  <c r="H6905" i="30"/>
  <c r="H6906" i="30"/>
  <c r="H6907" i="30"/>
  <c r="H6908" i="30"/>
  <c r="H6909" i="30"/>
  <c r="H6910" i="30"/>
  <c r="H6911" i="30"/>
  <c r="H6912" i="30"/>
  <c r="H6913" i="30"/>
  <c r="H6914" i="30"/>
  <c r="H6915" i="30"/>
  <c r="H6916" i="30"/>
  <c r="H6917" i="30"/>
  <c r="H6918" i="30"/>
  <c r="H6919" i="30"/>
  <c r="H6920" i="30"/>
  <c r="H6921" i="30"/>
  <c r="H6922" i="30"/>
  <c r="H6923" i="30"/>
  <c r="H6924" i="30"/>
  <c r="H6925" i="30"/>
  <c r="H6926" i="30"/>
  <c r="H6927" i="30"/>
  <c r="H6928" i="30"/>
  <c r="H6929" i="30"/>
  <c r="H6930" i="30"/>
  <c r="H6931" i="30"/>
  <c r="H6932" i="30"/>
  <c r="H6933" i="30"/>
  <c r="H6934" i="30"/>
  <c r="H6935" i="30"/>
  <c r="H6936" i="30"/>
  <c r="H6937" i="30"/>
  <c r="H6938" i="30"/>
  <c r="H6939" i="30"/>
  <c r="H6940" i="30"/>
  <c r="H6941" i="30"/>
  <c r="H6942" i="30"/>
  <c r="H6943" i="30"/>
  <c r="H6944" i="30"/>
  <c r="H6945" i="30"/>
  <c r="H6946" i="30"/>
  <c r="H6947" i="30"/>
  <c r="H6948" i="30"/>
  <c r="H6949" i="30"/>
  <c r="H6950" i="30"/>
  <c r="H6951" i="30"/>
  <c r="H6952" i="30"/>
  <c r="H6953" i="30"/>
  <c r="H6954" i="30"/>
  <c r="H6955" i="30"/>
  <c r="H6956" i="30"/>
  <c r="H6957" i="30"/>
  <c r="H6958" i="30"/>
  <c r="H6959" i="30"/>
  <c r="H6960" i="30"/>
  <c r="H6961" i="30"/>
  <c r="H6962" i="30"/>
  <c r="H6963" i="30"/>
  <c r="H6964" i="30"/>
  <c r="H6965" i="30"/>
  <c r="H6966" i="30"/>
  <c r="H6967" i="30"/>
  <c r="H6968" i="30"/>
  <c r="H6969" i="30"/>
  <c r="H6970" i="30"/>
  <c r="H6971" i="30"/>
  <c r="H6972" i="30"/>
  <c r="H6973" i="30"/>
  <c r="H6974" i="30"/>
  <c r="H6975" i="30"/>
  <c r="H6976" i="30"/>
  <c r="H6977" i="30"/>
  <c r="H6978" i="30"/>
  <c r="H6979" i="30"/>
  <c r="H6980" i="30"/>
  <c r="H6981" i="30"/>
  <c r="H6982" i="30"/>
  <c r="H6983" i="30"/>
  <c r="H6984" i="30"/>
  <c r="H6985" i="30"/>
  <c r="H6986" i="30"/>
  <c r="H6987" i="30"/>
  <c r="H6988" i="30"/>
  <c r="H6989" i="30"/>
  <c r="H6990" i="30"/>
  <c r="H6991" i="30"/>
  <c r="H6992" i="30"/>
  <c r="H6993" i="30"/>
  <c r="H6994" i="30"/>
  <c r="H6995" i="30"/>
  <c r="H6996" i="30"/>
  <c r="H6997" i="30"/>
  <c r="H6998" i="30"/>
  <c r="H6999" i="30"/>
  <c r="H7000" i="30"/>
  <c r="H7001" i="30"/>
  <c r="H7002" i="30"/>
  <c r="H7003" i="30"/>
  <c r="H7004" i="30"/>
  <c r="H7005" i="30"/>
  <c r="H7006" i="30"/>
  <c r="H7007" i="30"/>
  <c r="H7008" i="30"/>
  <c r="H7009" i="30"/>
  <c r="H7010" i="30"/>
  <c r="H7011" i="30"/>
  <c r="H7012" i="30"/>
  <c r="H7013" i="30"/>
  <c r="H7014" i="30"/>
  <c r="H7015" i="30"/>
  <c r="H7016" i="30"/>
  <c r="H7017" i="30"/>
  <c r="H7018" i="30"/>
  <c r="H7019" i="30"/>
  <c r="H7020" i="30"/>
  <c r="H7021" i="30"/>
  <c r="H7022" i="30"/>
  <c r="H7023" i="30"/>
  <c r="H7024" i="30"/>
  <c r="H7025" i="30"/>
  <c r="H7026" i="30"/>
  <c r="H7027" i="30"/>
  <c r="H7028" i="30"/>
  <c r="H7029" i="30"/>
  <c r="H7030" i="30"/>
  <c r="H7031" i="30"/>
  <c r="H7032" i="30"/>
  <c r="H7033" i="30"/>
  <c r="H7034" i="30"/>
  <c r="H7035" i="30"/>
  <c r="H7036" i="30"/>
  <c r="H7037" i="30"/>
  <c r="H7038" i="30"/>
  <c r="H7039" i="30"/>
  <c r="H7040" i="30"/>
  <c r="H7041" i="30"/>
  <c r="H7042" i="30"/>
  <c r="H7043" i="30"/>
  <c r="H7044" i="30"/>
  <c r="H7045" i="30"/>
  <c r="H7046" i="30"/>
  <c r="H7047" i="30"/>
  <c r="H7048" i="30"/>
  <c r="H7049" i="30"/>
  <c r="H7050" i="30"/>
  <c r="H7051" i="30"/>
  <c r="H7052" i="30"/>
  <c r="H7053" i="30"/>
  <c r="H7054" i="30"/>
  <c r="H7055" i="30"/>
  <c r="H7056" i="30"/>
  <c r="H7057" i="30"/>
  <c r="H7058" i="30"/>
  <c r="H7059" i="30"/>
  <c r="H7060" i="30"/>
  <c r="H7061" i="30"/>
  <c r="H7062" i="30"/>
  <c r="H7063" i="30"/>
  <c r="H7064" i="30"/>
  <c r="H7065" i="30"/>
  <c r="H7066" i="30"/>
  <c r="H7067" i="30"/>
  <c r="H7068" i="30"/>
  <c r="H7069" i="30"/>
  <c r="H7070" i="30"/>
  <c r="H7071" i="30"/>
  <c r="H7072" i="30"/>
  <c r="H7073" i="30"/>
  <c r="H7074" i="30"/>
  <c r="H7075" i="30"/>
  <c r="H7076" i="30"/>
  <c r="H7077" i="30"/>
  <c r="H7078" i="30"/>
  <c r="H7079" i="30"/>
  <c r="H7080" i="30"/>
  <c r="H7081" i="30"/>
  <c r="H7082" i="30"/>
  <c r="H7083" i="30"/>
  <c r="H7084" i="30"/>
  <c r="H7085" i="30"/>
  <c r="H7086" i="30"/>
  <c r="H7087" i="30"/>
  <c r="H7088" i="30"/>
  <c r="H7089" i="30"/>
  <c r="H7090" i="30"/>
  <c r="H7091" i="30"/>
  <c r="H7092" i="30"/>
  <c r="H7093" i="30"/>
  <c r="H7094" i="30"/>
  <c r="H7095" i="30"/>
  <c r="H7096" i="30"/>
  <c r="H7097" i="30"/>
  <c r="H7098" i="30"/>
  <c r="H7099" i="30"/>
  <c r="H7100" i="30"/>
  <c r="H7101" i="30"/>
  <c r="H7102" i="30"/>
  <c r="H7103" i="30"/>
  <c r="H7104" i="30"/>
  <c r="H7105" i="30"/>
  <c r="H7106" i="30"/>
  <c r="H7107" i="30"/>
  <c r="H7108" i="30"/>
  <c r="H7109" i="30"/>
  <c r="H7110" i="30"/>
  <c r="H7111" i="30"/>
  <c r="H7112" i="30"/>
  <c r="H7113" i="30"/>
  <c r="H7114" i="30"/>
  <c r="H7115" i="30"/>
  <c r="H7116" i="30"/>
  <c r="H7117" i="30"/>
  <c r="H7118" i="30"/>
  <c r="H7119" i="30"/>
  <c r="H7120" i="30"/>
  <c r="H7121" i="30"/>
  <c r="H7122" i="30"/>
  <c r="H7123" i="30"/>
  <c r="H7124" i="30"/>
  <c r="H7125" i="30"/>
  <c r="H7126" i="30"/>
  <c r="H7127" i="30"/>
  <c r="H7128" i="30"/>
  <c r="H7129" i="30"/>
  <c r="H7130" i="30"/>
  <c r="H7131" i="30"/>
  <c r="H7132" i="30"/>
  <c r="H7133" i="30"/>
  <c r="H7134" i="30"/>
  <c r="H7135" i="30"/>
  <c r="H7136" i="30"/>
  <c r="H7137" i="30"/>
  <c r="H7138" i="30"/>
  <c r="H7139" i="30"/>
  <c r="H7140" i="30"/>
  <c r="H7141" i="30"/>
  <c r="H7142" i="30"/>
  <c r="H7143" i="30"/>
  <c r="H7144" i="30"/>
  <c r="H7145" i="30"/>
  <c r="H7146" i="30"/>
  <c r="H7147" i="30"/>
  <c r="H7148" i="30"/>
  <c r="H7149" i="30"/>
  <c r="H7150" i="30"/>
  <c r="H7151" i="30"/>
  <c r="H7152" i="30"/>
  <c r="H7153" i="30"/>
  <c r="H7154" i="30"/>
  <c r="H7155" i="30"/>
  <c r="H7156" i="30"/>
  <c r="H7157" i="30"/>
  <c r="H7158" i="30"/>
  <c r="H7159" i="30"/>
  <c r="H7160" i="30"/>
  <c r="H7161" i="30"/>
  <c r="H7162" i="30"/>
  <c r="H7163" i="30"/>
  <c r="H7164" i="30"/>
  <c r="H7165" i="30"/>
  <c r="H7166" i="30"/>
  <c r="H7167" i="30"/>
  <c r="H7168" i="30"/>
  <c r="H7169" i="30"/>
  <c r="H7170" i="30"/>
  <c r="H7171" i="30"/>
  <c r="H7172" i="30"/>
  <c r="H7173" i="30"/>
  <c r="H7174" i="30"/>
  <c r="H7175" i="30"/>
  <c r="H7176" i="30"/>
  <c r="H7177" i="30"/>
  <c r="H7178" i="30"/>
  <c r="H7179" i="30"/>
  <c r="H7180" i="30"/>
  <c r="H7181" i="30"/>
  <c r="H7182" i="30"/>
  <c r="H7183" i="30"/>
  <c r="H7184" i="30"/>
  <c r="H7185" i="30"/>
  <c r="H7186" i="30"/>
  <c r="H7187" i="30"/>
  <c r="H7188" i="30"/>
  <c r="H7189" i="30"/>
  <c r="H7190" i="30"/>
  <c r="H7191" i="30"/>
  <c r="H7192" i="30"/>
  <c r="H7193" i="30"/>
  <c r="H7194" i="30"/>
  <c r="H7195" i="30"/>
  <c r="H7196" i="30"/>
  <c r="H7197" i="30"/>
  <c r="H7198" i="30"/>
  <c r="H7199" i="30"/>
  <c r="H7200" i="30"/>
  <c r="H7201" i="30"/>
  <c r="H7202" i="30"/>
  <c r="H7203" i="30"/>
  <c r="H7204" i="30"/>
  <c r="H7205" i="30"/>
  <c r="H7206" i="30"/>
  <c r="H7207" i="30"/>
  <c r="H7208" i="30"/>
  <c r="H7209" i="30"/>
  <c r="H7210" i="30"/>
  <c r="H7211" i="30"/>
  <c r="H7212" i="30"/>
  <c r="H7213" i="30"/>
  <c r="H7214" i="30"/>
  <c r="H7215" i="30"/>
  <c r="H7216" i="30"/>
  <c r="H7217" i="30"/>
  <c r="H7218" i="30"/>
  <c r="H7219" i="30"/>
  <c r="H7220" i="30"/>
  <c r="H7221" i="30"/>
  <c r="H7222" i="30"/>
  <c r="H7223" i="30"/>
  <c r="H7224" i="30"/>
  <c r="H7225" i="30"/>
  <c r="H7226" i="30"/>
  <c r="H7227" i="30"/>
  <c r="H7228" i="30"/>
  <c r="H7229" i="30"/>
  <c r="H7230" i="30"/>
  <c r="H7231" i="30"/>
  <c r="H7232" i="30"/>
  <c r="H7233" i="30"/>
  <c r="H7234" i="30"/>
  <c r="H7235" i="30"/>
  <c r="H7236" i="30"/>
  <c r="H7237" i="30"/>
  <c r="H7238" i="30"/>
  <c r="H7239" i="30"/>
  <c r="H7240" i="30"/>
  <c r="H7241" i="30"/>
  <c r="H7242" i="30"/>
  <c r="H7243" i="30"/>
  <c r="H7244" i="30"/>
  <c r="H7245" i="30"/>
  <c r="H7246" i="30"/>
  <c r="H7247" i="30"/>
  <c r="H7248" i="30"/>
  <c r="H7249" i="30"/>
  <c r="H7250" i="30"/>
  <c r="H7251" i="30"/>
  <c r="H7252" i="30"/>
  <c r="H7253" i="30"/>
  <c r="H7254" i="30"/>
  <c r="H7255" i="30"/>
  <c r="H7256" i="30"/>
  <c r="H7257" i="30"/>
  <c r="H7258" i="30"/>
  <c r="H7259" i="30"/>
  <c r="H7260" i="30"/>
  <c r="H7261" i="30"/>
  <c r="H7262" i="30"/>
  <c r="H7263" i="30"/>
  <c r="H7264" i="30"/>
  <c r="H7265" i="30"/>
  <c r="H7266" i="30"/>
  <c r="H7267" i="30"/>
  <c r="H7268" i="30"/>
  <c r="H7269" i="30"/>
  <c r="H7270" i="30"/>
  <c r="H7271" i="30"/>
  <c r="H7272" i="30"/>
  <c r="H7273" i="30"/>
  <c r="H7274" i="30"/>
  <c r="H7275" i="30"/>
  <c r="H7276" i="30"/>
  <c r="H7277" i="30"/>
  <c r="H7278" i="30"/>
  <c r="H7279" i="30"/>
  <c r="H7280" i="30"/>
  <c r="H7281" i="30"/>
  <c r="H7282" i="30"/>
  <c r="H7283" i="30"/>
  <c r="H7284" i="30"/>
  <c r="H7285" i="30"/>
  <c r="H7286" i="30"/>
  <c r="H7287" i="30"/>
  <c r="H7288" i="30"/>
  <c r="H7289" i="30"/>
  <c r="H7290" i="30"/>
  <c r="H7291" i="30"/>
  <c r="H7292" i="30"/>
  <c r="H7293" i="30"/>
  <c r="H7294" i="30"/>
  <c r="H7295" i="30"/>
  <c r="H7296" i="30"/>
  <c r="H7297" i="30"/>
  <c r="H7298" i="30"/>
  <c r="H7299" i="30"/>
  <c r="H7300" i="30"/>
  <c r="H7301" i="30"/>
  <c r="H7302" i="30"/>
  <c r="H7303" i="30"/>
  <c r="H7304" i="30"/>
  <c r="H7305" i="30"/>
  <c r="H7306" i="30"/>
  <c r="H7307" i="30"/>
  <c r="H7308" i="30"/>
  <c r="H7309" i="30"/>
  <c r="H7310" i="30"/>
  <c r="H7311" i="30"/>
  <c r="H7312" i="30"/>
  <c r="H7313" i="30"/>
  <c r="H7314" i="30"/>
  <c r="H7315" i="30"/>
  <c r="H7316" i="30"/>
  <c r="H7317" i="30"/>
  <c r="H7318" i="30"/>
  <c r="H7319" i="30"/>
  <c r="H7320" i="30"/>
  <c r="H7321" i="30"/>
  <c r="H7322" i="30"/>
  <c r="H7323" i="30"/>
  <c r="H7324" i="30"/>
  <c r="H7325" i="30"/>
  <c r="H7326" i="30"/>
  <c r="H7327" i="30"/>
  <c r="H7328" i="30"/>
  <c r="H7329" i="30"/>
  <c r="H7330" i="30"/>
  <c r="H7331" i="30"/>
  <c r="H7332" i="30"/>
  <c r="H7333" i="30"/>
  <c r="H7334" i="30"/>
  <c r="H7335" i="30"/>
  <c r="H7336" i="30"/>
  <c r="H7337" i="30"/>
  <c r="H7338" i="30"/>
  <c r="H7339" i="30"/>
  <c r="H7340" i="30"/>
  <c r="H7341" i="30"/>
  <c r="H7342" i="30"/>
  <c r="H7343" i="30"/>
  <c r="H7344" i="30"/>
  <c r="H7345" i="30"/>
  <c r="H7346" i="30"/>
  <c r="H7347" i="30"/>
  <c r="H7348" i="30"/>
  <c r="H7349" i="30"/>
  <c r="H7350" i="30"/>
  <c r="H7351" i="30"/>
  <c r="H7352" i="30"/>
  <c r="H7353" i="30"/>
  <c r="H7354" i="30"/>
  <c r="H7355" i="30"/>
  <c r="H7356" i="30"/>
  <c r="H7357" i="30"/>
  <c r="H7358" i="30"/>
  <c r="H7359" i="30"/>
  <c r="H7360" i="30"/>
  <c r="H7361" i="30"/>
  <c r="H7362" i="30"/>
  <c r="H7363" i="30"/>
  <c r="H7364" i="30"/>
  <c r="H7365" i="30"/>
  <c r="H7366" i="30"/>
  <c r="H7367" i="30"/>
  <c r="H7368" i="30"/>
  <c r="H7369" i="30"/>
  <c r="H7370" i="30"/>
  <c r="H7371" i="30"/>
  <c r="H7372" i="30"/>
  <c r="H7373" i="30"/>
  <c r="H7374" i="30"/>
  <c r="H7375" i="30"/>
  <c r="H7376" i="30"/>
  <c r="H7377" i="30"/>
  <c r="H7378" i="30"/>
  <c r="H7379" i="30"/>
  <c r="H7380" i="30"/>
  <c r="H7381" i="30"/>
  <c r="H7382" i="30"/>
  <c r="H7383" i="30"/>
  <c r="H7384" i="30"/>
  <c r="H7385" i="30"/>
  <c r="H7386" i="30"/>
  <c r="H7387" i="30"/>
  <c r="H7388" i="30"/>
  <c r="H7389" i="30"/>
  <c r="H7390" i="30"/>
  <c r="H7391" i="30"/>
  <c r="H7392" i="30"/>
  <c r="H7393" i="30"/>
  <c r="H7394" i="30"/>
  <c r="H7395" i="30"/>
  <c r="H7396" i="30"/>
  <c r="H7397" i="30"/>
  <c r="H7398" i="30"/>
  <c r="H7399" i="30"/>
  <c r="H7400" i="30"/>
  <c r="H7401" i="30"/>
  <c r="H7402" i="30"/>
  <c r="H7403" i="30"/>
  <c r="H7404" i="30"/>
  <c r="H7405" i="30"/>
  <c r="H7406" i="30"/>
  <c r="H7407" i="30"/>
  <c r="H7408" i="30"/>
  <c r="H7409" i="30"/>
  <c r="H7410" i="30"/>
  <c r="H7411" i="30"/>
  <c r="H7412" i="30"/>
  <c r="H7413" i="30"/>
  <c r="H7414" i="30"/>
  <c r="H7415" i="30"/>
  <c r="H7416" i="30"/>
  <c r="H7417" i="30"/>
  <c r="H7418" i="30"/>
  <c r="H7419" i="30"/>
  <c r="H7420" i="30"/>
  <c r="H7421" i="30"/>
  <c r="H7422" i="30"/>
  <c r="H7423" i="30"/>
  <c r="H7424" i="30"/>
  <c r="H7425" i="30"/>
  <c r="H7426" i="30"/>
  <c r="H7427" i="30"/>
  <c r="H7428" i="30"/>
  <c r="H7429" i="30"/>
  <c r="H7430" i="30"/>
  <c r="H7431" i="30"/>
  <c r="H7432" i="30"/>
  <c r="H7433" i="30"/>
  <c r="H7434" i="30"/>
  <c r="H7435" i="30"/>
  <c r="H7436" i="30"/>
  <c r="H7437" i="30"/>
  <c r="H7438" i="30"/>
  <c r="H7439" i="30"/>
  <c r="H7440" i="30"/>
  <c r="H7441" i="30"/>
  <c r="H7442" i="30"/>
  <c r="H7443" i="30"/>
  <c r="H7444" i="30"/>
  <c r="H7445" i="30"/>
  <c r="H7446" i="30"/>
  <c r="H7447" i="30"/>
  <c r="H7448" i="30"/>
  <c r="H7449" i="30"/>
  <c r="H7450" i="30"/>
  <c r="H7451" i="30"/>
  <c r="H7452" i="30"/>
  <c r="H7453" i="30"/>
  <c r="H7454" i="30"/>
  <c r="H7455" i="30"/>
  <c r="H7456" i="30"/>
  <c r="H7457" i="30"/>
  <c r="H7458" i="30"/>
  <c r="H7459" i="30"/>
  <c r="H7460" i="30"/>
  <c r="H7461" i="30"/>
  <c r="H7462" i="30"/>
  <c r="H7463" i="30"/>
  <c r="H7464" i="30"/>
  <c r="H7465" i="30"/>
  <c r="H7466" i="30"/>
  <c r="H7467" i="30"/>
  <c r="H7468" i="30"/>
  <c r="H7469" i="30"/>
  <c r="H7470" i="30"/>
  <c r="H7471" i="30"/>
  <c r="H7472" i="30"/>
  <c r="H7473" i="30"/>
  <c r="H7474" i="30"/>
  <c r="H7475" i="30"/>
  <c r="H7476" i="30"/>
  <c r="H7477" i="30"/>
  <c r="H7478" i="30"/>
  <c r="H7479" i="30"/>
  <c r="H7480" i="30"/>
  <c r="H7481" i="30"/>
  <c r="H7482" i="30"/>
  <c r="H7483" i="30"/>
  <c r="H7484" i="30"/>
  <c r="H7485" i="30"/>
  <c r="H7486" i="30"/>
  <c r="H7487" i="30"/>
  <c r="H7488" i="30"/>
  <c r="H7489" i="30"/>
  <c r="H7490" i="30"/>
  <c r="H7491" i="30"/>
  <c r="H7492" i="30"/>
  <c r="H7493" i="30"/>
  <c r="H7494" i="30"/>
  <c r="H7495" i="30"/>
  <c r="H7496" i="30"/>
  <c r="H7497" i="30"/>
  <c r="H7498" i="30"/>
  <c r="H7499" i="30"/>
  <c r="H7500" i="30"/>
  <c r="H7501" i="30"/>
  <c r="H7502" i="30"/>
  <c r="H7503" i="30"/>
  <c r="H7504" i="30"/>
  <c r="H7505" i="30"/>
  <c r="H7506" i="30"/>
  <c r="H7507" i="30"/>
  <c r="H7508" i="30"/>
  <c r="H7509" i="30"/>
  <c r="H7510" i="30"/>
  <c r="H7511" i="30"/>
  <c r="H7512" i="30"/>
  <c r="H7513" i="30"/>
  <c r="H7514" i="30"/>
  <c r="H7515" i="30"/>
  <c r="H7516" i="30"/>
  <c r="H7517" i="30"/>
  <c r="H7518" i="30"/>
  <c r="H7519" i="30"/>
  <c r="H7520" i="30"/>
  <c r="H7521" i="30"/>
  <c r="H7522" i="30"/>
  <c r="H7523" i="30"/>
  <c r="H7524" i="30"/>
  <c r="H7525" i="30"/>
  <c r="H7526" i="30"/>
  <c r="H7527" i="30"/>
  <c r="H7528" i="30"/>
  <c r="H7529" i="30"/>
  <c r="H7530" i="30"/>
  <c r="H7531" i="30"/>
  <c r="H7532" i="30"/>
  <c r="H7533" i="30"/>
  <c r="H7534" i="30"/>
  <c r="H7535" i="30"/>
  <c r="H7536" i="30"/>
  <c r="H7537" i="30"/>
  <c r="H7538" i="30"/>
  <c r="H7539" i="30"/>
  <c r="H7540" i="30"/>
  <c r="H7541" i="30"/>
  <c r="H7542" i="30"/>
  <c r="H7543" i="30"/>
  <c r="H7544" i="30"/>
  <c r="H7545" i="30"/>
  <c r="H7546" i="30"/>
  <c r="H7547" i="30"/>
  <c r="H7548" i="30"/>
  <c r="H7549" i="30"/>
  <c r="H7550" i="30"/>
  <c r="H7551" i="30"/>
  <c r="H7552" i="30"/>
  <c r="H7553" i="30"/>
  <c r="H7554" i="30"/>
  <c r="H7555" i="30"/>
  <c r="H7556" i="30"/>
  <c r="H7557" i="30"/>
  <c r="H7558" i="30"/>
  <c r="H7559" i="30"/>
  <c r="H7560" i="30"/>
  <c r="H7561" i="30"/>
  <c r="H7562" i="30"/>
  <c r="H7563" i="30"/>
  <c r="H7564" i="30"/>
  <c r="H7565" i="30"/>
  <c r="H7566" i="30"/>
  <c r="H7567" i="30"/>
  <c r="H7568" i="30"/>
  <c r="H7569" i="30"/>
  <c r="H7570" i="30"/>
  <c r="H7571" i="30"/>
  <c r="H7572" i="30"/>
  <c r="H7573" i="30"/>
  <c r="H7574" i="30"/>
  <c r="H7575" i="30"/>
  <c r="H7576" i="30"/>
  <c r="H7577" i="30"/>
  <c r="H7578" i="30"/>
  <c r="H7579" i="30"/>
  <c r="H7580" i="30"/>
  <c r="H7581" i="30"/>
  <c r="H7582" i="30"/>
  <c r="H7583" i="30"/>
  <c r="H7584" i="30"/>
  <c r="H7585" i="30"/>
  <c r="H7586" i="30"/>
  <c r="H7587" i="30"/>
  <c r="H7588" i="30"/>
  <c r="H7589" i="30"/>
  <c r="H7590" i="30"/>
  <c r="H7591" i="30"/>
  <c r="H7592" i="30"/>
  <c r="H7593" i="30"/>
  <c r="H7594" i="30"/>
  <c r="H7595" i="30"/>
  <c r="H7596" i="30"/>
  <c r="H7597" i="30"/>
  <c r="H7598" i="30"/>
  <c r="H7599" i="30"/>
  <c r="H7600" i="30"/>
  <c r="H7601" i="30"/>
  <c r="H7602" i="30"/>
  <c r="H7603" i="30"/>
  <c r="H7604" i="30"/>
  <c r="H7605" i="30"/>
  <c r="H7606" i="30"/>
  <c r="H7607" i="30"/>
  <c r="H7608" i="30"/>
  <c r="H7609" i="30"/>
  <c r="H7610" i="30"/>
  <c r="H7611" i="30"/>
  <c r="H7612" i="30"/>
  <c r="H7613" i="30"/>
  <c r="H7614" i="30"/>
  <c r="H7615" i="30"/>
  <c r="H7616" i="30"/>
  <c r="H7617" i="30"/>
  <c r="H7618" i="30"/>
  <c r="H7619" i="30"/>
  <c r="H7620" i="30"/>
  <c r="H7621" i="30"/>
  <c r="H7622" i="30"/>
  <c r="H7623" i="30"/>
  <c r="H7624" i="30"/>
  <c r="H7625" i="30"/>
  <c r="H7626" i="30"/>
  <c r="H7627" i="30"/>
  <c r="H7628" i="30"/>
  <c r="H7629" i="30"/>
  <c r="H7630" i="30"/>
  <c r="H7631" i="30"/>
  <c r="H7632" i="30"/>
  <c r="H7633" i="30"/>
  <c r="H7634" i="30"/>
  <c r="H7635" i="30"/>
  <c r="H7636" i="30"/>
  <c r="H7637" i="30"/>
  <c r="H7638" i="30"/>
  <c r="H7639" i="30"/>
  <c r="H7640" i="30"/>
  <c r="H7641" i="30"/>
  <c r="H7642" i="30"/>
  <c r="H7643" i="30"/>
  <c r="H7644" i="30"/>
  <c r="H7645" i="30"/>
  <c r="H7646" i="30"/>
  <c r="H7647" i="30"/>
  <c r="H7648" i="30"/>
  <c r="H7649" i="30"/>
  <c r="H7650" i="30"/>
  <c r="H7651" i="30"/>
  <c r="H7652" i="30"/>
  <c r="H7653" i="30"/>
  <c r="H7654" i="30"/>
  <c r="H7655" i="30"/>
  <c r="H7656" i="30"/>
  <c r="H7657" i="30"/>
  <c r="H7658" i="30"/>
  <c r="H7659" i="30"/>
  <c r="H7660" i="30"/>
  <c r="H7661" i="30"/>
  <c r="H7662" i="30"/>
  <c r="H7663" i="30"/>
  <c r="H7664" i="30"/>
  <c r="H7665" i="30"/>
  <c r="H7666" i="30"/>
  <c r="H7667" i="30"/>
  <c r="H7668" i="30"/>
  <c r="H7669" i="30"/>
  <c r="H7670" i="30"/>
  <c r="H7671" i="30"/>
  <c r="H7672" i="30"/>
  <c r="H7673" i="30"/>
  <c r="H7674" i="30"/>
  <c r="H7675" i="30"/>
  <c r="H7676" i="30"/>
  <c r="H7677" i="30"/>
  <c r="H7678" i="30"/>
  <c r="H7679" i="30"/>
  <c r="H7680" i="30"/>
  <c r="H7681" i="30"/>
  <c r="H7682" i="30"/>
  <c r="H7683" i="30"/>
  <c r="H7684" i="30"/>
  <c r="H7685" i="30"/>
  <c r="H7686" i="30"/>
  <c r="H7687" i="30"/>
  <c r="H7688" i="30"/>
  <c r="H7689" i="30"/>
  <c r="H7690" i="30"/>
  <c r="H7691" i="30"/>
  <c r="H7692" i="30"/>
  <c r="H7693" i="30"/>
  <c r="H7694" i="30"/>
  <c r="H7695" i="30"/>
  <c r="H7696" i="30"/>
  <c r="H7697" i="30"/>
  <c r="H7698" i="30"/>
  <c r="H7699" i="30"/>
  <c r="H7700" i="30"/>
  <c r="H7701" i="30"/>
  <c r="H7702" i="30"/>
  <c r="H7703" i="30"/>
  <c r="H7704" i="30"/>
  <c r="H7705" i="30"/>
  <c r="H7706" i="30"/>
  <c r="H7707" i="30"/>
  <c r="H7708" i="30"/>
  <c r="H7709" i="30"/>
  <c r="H7710" i="30"/>
  <c r="H7711" i="30"/>
  <c r="H7712" i="30"/>
  <c r="H7713" i="30"/>
  <c r="H7714" i="30"/>
  <c r="H7715" i="30"/>
  <c r="H7716" i="30"/>
  <c r="H7717" i="30"/>
  <c r="H7718" i="30"/>
  <c r="H7719" i="30"/>
  <c r="H7720" i="30"/>
  <c r="H7721" i="30"/>
  <c r="H7722" i="30"/>
  <c r="H7723" i="30"/>
  <c r="H7724" i="30"/>
  <c r="H7725" i="30"/>
  <c r="H7726" i="30"/>
  <c r="H7727" i="30"/>
  <c r="H7728" i="30"/>
  <c r="H7729" i="30"/>
  <c r="H7730" i="30"/>
  <c r="H7731" i="30"/>
  <c r="H7732" i="30"/>
  <c r="H7733" i="30"/>
  <c r="H7734" i="30"/>
  <c r="H7735" i="30"/>
  <c r="H7736" i="30"/>
  <c r="H7737" i="30"/>
  <c r="H7738" i="30"/>
  <c r="H7739" i="30"/>
  <c r="H7740" i="30"/>
  <c r="H7741" i="30"/>
  <c r="H7742" i="30"/>
  <c r="H7743" i="30"/>
  <c r="H7744" i="30"/>
  <c r="H7745" i="30"/>
  <c r="H7746" i="30"/>
  <c r="H7747" i="30"/>
  <c r="H7748" i="30"/>
  <c r="H7749" i="30"/>
  <c r="H7750" i="30"/>
  <c r="H7751" i="30"/>
  <c r="H7752" i="30"/>
  <c r="H7753" i="30"/>
  <c r="H7754" i="30"/>
  <c r="H7755" i="30"/>
  <c r="H7756" i="30"/>
  <c r="H7757" i="30"/>
  <c r="H7758" i="30"/>
  <c r="H7759" i="30"/>
  <c r="H7760" i="30"/>
  <c r="H7761" i="30"/>
  <c r="H7762" i="30"/>
  <c r="H7763" i="30"/>
  <c r="H7764" i="30"/>
  <c r="H7765" i="30"/>
  <c r="H7766" i="30"/>
  <c r="H7767" i="30"/>
  <c r="H7768" i="30"/>
  <c r="H7769" i="30"/>
  <c r="H7770" i="30"/>
  <c r="H7771" i="30"/>
  <c r="H7772" i="30"/>
  <c r="H7773" i="30"/>
  <c r="H7774" i="30"/>
  <c r="H7775" i="30"/>
  <c r="H7776" i="30"/>
  <c r="H7777" i="30"/>
  <c r="H7778" i="30"/>
  <c r="H7779" i="30"/>
  <c r="H7780" i="30"/>
  <c r="H7781" i="30"/>
  <c r="H7782" i="30"/>
  <c r="H7783" i="30"/>
  <c r="H7784" i="30"/>
  <c r="H7785" i="30"/>
  <c r="H7786" i="30"/>
  <c r="H7787" i="30"/>
  <c r="H7788" i="30"/>
  <c r="H7789" i="30"/>
  <c r="H7790" i="30"/>
  <c r="H7791" i="30"/>
  <c r="H7792" i="30"/>
  <c r="H7793" i="30"/>
  <c r="H7794" i="30"/>
  <c r="H7795" i="30"/>
  <c r="H7796" i="30"/>
  <c r="H7797" i="30"/>
  <c r="H7798" i="30"/>
  <c r="H7799" i="30"/>
  <c r="H7800" i="30"/>
  <c r="H7801" i="30"/>
  <c r="H7802" i="30"/>
  <c r="H7803" i="30"/>
  <c r="H7804" i="30"/>
  <c r="H7805" i="30"/>
  <c r="H7806" i="30"/>
  <c r="H7807" i="30"/>
  <c r="H7808" i="30"/>
  <c r="H7809" i="30"/>
  <c r="H7810" i="30"/>
  <c r="H7811" i="30"/>
  <c r="H7812" i="30"/>
  <c r="H7813" i="30"/>
  <c r="H7814" i="30"/>
  <c r="H7815" i="30"/>
  <c r="H7816" i="30"/>
  <c r="H7817" i="30"/>
  <c r="H7818" i="30"/>
  <c r="H7819" i="30"/>
  <c r="H7820" i="30"/>
  <c r="H7821" i="30"/>
  <c r="H7822" i="30"/>
  <c r="H7823" i="30"/>
  <c r="H7824" i="30"/>
  <c r="H7825" i="30"/>
  <c r="H7826" i="30"/>
  <c r="H7827" i="30"/>
  <c r="H7828" i="30"/>
  <c r="H7829" i="30"/>
  <c r="H7830" i="30"/>
  <c r="H7831" i="30"/>
  <c r="H7832" i="30"/>
  <c r="H7833" i="30"/>
  <c r="H7834" i="30"/>
  <c r="H7835" i="30"/>
  <c r="H7836" i="30"/>
  <c r="H7837" i="30"/>
  <c r="H7838" i="30"/>
  <c r="H7839" i="30"/>
  <c r="H7840" i="30"/>
  <c r="H7841" i="30"/>
  <c r="H7842" i="30"/>
  <c r="H7843" i="30"/>
  <c r="H7844" i="30"/>
  <c r="H7845" i="30"/>
  <c r="H7846" i="30"/>
  <c r="H7847" i="30"/>
  <c r="H7848" i="30"/>
  <c r="H7849" i="30"/>
  <c r="H7850" i="30"/>
  <c r="H7851" i="30"/>
  <c r="H7852" i="30"/>
  <c r="H7853" i="30"/>
  <c r="H7854" i="30"/>
  <c r="H7855" i="30"/>
  <c r="H7856" i="30"/>
  <c r="H7857" i="30"/>
  <c r="H7858" i="30"/>
  <c r="H7859" i="30"/>
  <c r="H7860" i="30"/>
  <c r="H7861" i="30"/>
  <c r="H7862" i="30"/>
  <c r="H7863" i="30"/>
  <c r="H7864" i="30"/>
  <c r="H7865" i="30"/>
  <c r="H7866" i="30"/>
  <c r="H7867" i="30"/>
  <c r="H7868" i="30"/>
  <c r="H7869" i="30"/>
  <c r="H7870" i="30"/>
  <c r="H7871" i="30"/>
  <c r="H7872" i="30"/>
  <c r="H7873" i="30"/>
  <c r="H7874" i="30"/>
  <c r="H7875" i="30"/>
  <c r="H7876" i="30"/>
  <c r="H7877" i="30"/>
  <c r="H7878" i="30"/>
  <c r="H7879" i="30"/>
  <c r="H7880" i="30"/>
  <c r="H7881" i="30"/>
  <c r="H7882" i="30"/>
  <c r="H7883" i="30"/>
  <c r="H7884" i="30"/>
  <c r="H7885" i="30"/>
  <c r="H7886" i="30"/>
  <c r="H7887" i="30"/>
  <c r="H7888" i="30"/>
  <c r="H7889" i="30"/>
  <c r="H7890" i="30"/>
  <c r="H7891" i="30"/>
  <c r="H7892" i="30"/>
  <c r="H7893" i="30"/>
  <c r="H7894" i="30"/>
  <c r="H7895" i="30"/>
  <c r="H7896" i="30"/>
  <c r="H7897" i="30"/>
  <c r="H7898" i="30"/>
  <c r="H7899" i="30"/>
  <c r="H7900" i="30"/>
  <c r="H7901" i="30"/>
  <c r="H7902" i="30"/>
  <c r="H7903" i="30"/>
  <c r="H7904" i="30"/>
  <c r="H7905" i="30"/>
  <c r="H7906" i="30"/>
  <c r="H7907" i="30"/>
  <c r="H7908" i="30"/>
  <c r="H7909" i="30"/>
  <c r="H7910" i="30"/>
  <c r="H7911" i="30"/>
  <c r="H7912" i="30"/>
  <c r="H7913" i="30"/>
  <c r="H7914" i="30"/>
  <c r="H7915" i="30"/>
  <c r="H7916" i="30"/>
  <c r="H7917" i="30"/>
  <c r="H7918" i="30"/>
  <c r="H7919" i="30"/>
  <c r="H7920" i="30"/>
  <c r="H7921" i="30"/>
  <c r="H7922" i="30"/>
  <c r="H7923" i="30"/>
  <c r="H7924" i="30"/>
  <c r="H7925" i="30"/>
  <c r="H7926" i="30"/>
  <c r="H7927" i="30"/>
  <c r="H7928" i="30"/>
  <c r="H7929" i="30"/>
  <c r="H7930" i="30"/>
  <c r="H7931" i="30"/>
  <c r="H7932" i="30"/>
  <c r="H7933" i="30"/>
  <c r="H7934" i="30"/>
  <c r="H7935" i="30"/>
  <c r="H7936" i="30"/>
  <c r="H7937" i="30"/>
  <c r="H7938" i="30"/>
  <c r="H7939" i="30"/>
  <c r="H7940" i="30"/>
  <c r="H7941" i="30"/>
  <c r="H7942" i="30"/>
  <c r="H7943" i="30"/>
  <c r="H7944" i="30"/>
  <c r="H7945" i="30"/>
  <c r="H7946" i="30"/>
  <c r="H7947" i="30"/>
  <c r="H7948" i="30"/>
  <c r="H7949" i="30"/>
  <c r="H7950" i="30"/>
  <c r="H7951" i="30"/>
  <c r="H7952" i="30"/>
  <c r="H7953" i="30"/>
  <c r="H7954" i="30"/>
  <c r="H7955" i="30"/>
  <c r="H7956" i="30"/>
  <c r="H7957" i="30"/>
  <c r="H7958" i="30"/>
  <c r="H7959" i="30"/>
  <c r="H7960" i="30"/>
  <c r="H7961" i="30"/>
  <c r="H7962" i="30"/>
  <c r="H7963" i="30"/>
  <c r="H7964" i="30"/>
  <c r="H7965" i="30"/>
  <c r="H7966" i="30"/>
  <c r="H7967" i="30"/>
  <c r="H7968" i="30"/>
  <c r="H7969" i="30"/>
  <c r="H7970" i="30"/>
  <c r="H7971" i="30"/>
  <c r="H7972" i="30"/>
  <c r="H7973" i="30"/>
  <c r="H7974" i="30"/>
  <c r="H7975" i="30"/>
  <c r="H7976" i="30"/>
  <c r="H7977" i="30"/>
  <c r="H7978" i="30"/>
  <c r="H7979" i="30"/>
  <c r="H7980" i="30"/>
  <c r="H7981" i="30"/>
  <c r="H7982" i="30"/>
  <c r="H7983" i="30"/>
  <c r="AB6675" i="30"/>
  <c r="AB6676" i="30"/>
  <c r="AB6677" i="30"/>
  <c r="AB6678" i="30"/>
  <c r="AB6679" i="30"/>
  <c r="AB6680" i="30"/>
  <c r="AB6681" i="30"/>
  <c r="AB6682" i="30"/>
  <c r="AB6683" i="30"/>
  <c r="AB6684" i="30"/>
  <c r="AB6685" i="30"/>
  <c r="AB6686" i="30"/>
  <c r="AB6687" i="30"/>
  <c r="AB6688" i="30"/>
  <c r="AB6689" i="30"/>
  <c r="AB6690" i="30"/>
  <c r="AB6691" i="30"/>
  <c r="AB6692" i="30"/>
  <c r="AB6693" i="30"/>
  <c r="AB6694" i="30"/>
  <c r="AB6695" i="30"/>
  <c r="AB6696" i="30"/>
  <c r="AB6697" i="30"/>
  <c r="AB6698" i="30"/>
  <c r="AB6699" i="30"/>
  <c r="AB6700" i="30"/>
  <c r="AB6701" i="30"/>
  <c r="AB6702" i="30"/>
  <c r="AB6703" i="30"/>
  <c r="AB6704" i="30"/>
  <c r="AB6705" i="30"/>
  <c r="AB6706" i="30"/>
  <c r="AB6707" i="30"/>
  <c r="AB6708" i="30"/>
  <c r="AB6709" i="30"/>
  <c r="AB6710" i="30"/>
  <c r="AB6711" i="30"/>
  <c r="AB6712" i="30"/>
  <c r="AB6713" i="30"/>
  <c r="AB6714" i="30"/>
  <c r="AB6715" i="30"/>
  <c r="AB6716" i="30"/>
  <c r="AB6717" i="30"/>
  <c r="AB6718" i="30"/>
  <c r="AB6719" i="30"/>
  <c r="AB6720" i="30"/>
  <c r="AB6721" i="30"/>
  <c r="AB6722" i="30"/>
  <c r="AB6723" i="30"/>
  <c r="AB6724" i="30"/>
  <c r="AB6725" i="30"/>
  <c r="AB6726" i="30"/>
  <c r="AB6727" i="30"/>
  <c r="AB6728" i="30"/>
  <c r="AB6729" i="30"/>
  <c r="AB6730" i="30"/>
  <c r="AB6731" i="30"/>
  <c r="AB6732" i="30"/>
  <c r="AB6733" i="30"/>
  <c r="AB6734" i="30"/>
  <c r="AB6735" i="30"/>
  <c r="AB6736" i="30"/>
  <c r="AB6737" i="30"/>
  <c r="AB6738" i="30"/>
  <c r="AB6739" i="30"/>
  <c r="AB6740" i="30"/>
  <c r="AB6741" i="30"/>
  <c r="AB6742" i="30"/>
  <c r="AB6743" i="30"/>
  <c r="AB6744" i="30"/>
  <c r="AB6745" i="30"/>
  <c r="AB6746" i="30"/>
  <c r="AB6747" i="30"/>
  <c r="AB6748" i="30"/>
  <c r="AB6749" i="30"/>
  <c r="AB6750" i="30"/>
  <c r="AB6751" i="30"/>
  <c r="AB6752" i="30"/>
  <c r="AB6753" i="30"/>
  <c r="AB6754" i="30"/>
  <c r="AB6755" i="30"/>
  <c r="AB6756" i="30"/>
  <c r="AB6757" i="30"/>
  <c r="AB6758" i="30"/>
  <c r="AB6759" i="30"/>
  <c r="AB6760" i="30"/>
  <c r="AB6761" i="30"/>
  <c r="AB6762" i="30"/>
  <c r="AB6763" i="30"/>
  <c r="AB6764" i="30"/>
  <c r="AB6765" i="30"/>
  <c r="AB6766" i="30"/>
  <c r="AB6767" i="30"/>
  <c r="AB6768" i="30"/>
  <c r="AB6769" i="30"/>
  <c r="AB6770" i="30"/>
  <c r="AB6771" i="30"/>
  <c r="AB6772" i="30"/>
  <c r="AB6773" i="30"/>
  <c r="AB6774" i="30"/>
  <c r="AB6775" i="30"/>
  <c r="AB6776" i="30"/>
  <c r="AB6777" i="30"/>
  <c r="AB6778" i="30"/>
  <c r="AB6779" i="30"/>
  <c r="AB6780" i="30"/>
  <c r="AB6781" i="30"/>
  <c r="AB6782" i="30"/>
  <c r="AB6783" i="30"/>
  <c r="AB6784" i="30"/>
  <c r="AB6785" i="30"/>
  <c r="AB6786" i="30"/>
  <c r="AB6787" i="30"/>
  <c r="AB6788" i="30"/>
  <c r="AB6789" i="30"/>
  <c r="AB6790" i="30"/>
  <c r="AB6791" i="30"/>
  <c r="AB6792" i="30"/>
  <c r="AB6793" i="30"/>
  <c r="AB6794" i="30"/>
  <c r="AB6795" i="30"/>
  <c r="AB6796" i="30"/>
  <c r="AB6797" i="30"/>
  <c r="AB6798" i="30"/>
  <c r="AB6799" i="30"/>
  <c r="AB6800" i="30"/>
  <c r="AB6801" i="30"/>
  <c r="AB6802" i="30"/>
  <c r="AB6803" i="30"/>
  <c r="AB6804" i="30"/>
  <c r="AB6805" i="30"/>
  <c r="AB6806" i="30"/>
  <c r="AB6807" i="30"/>
  <c r="AB6808" i="30"/>
  <c r="AB6809" i="30"/>
  <c r="AB6810" i="30"/>
  <c r="AB6811" i="30"/>
  <c r="AB6812" i="30"/>
  <c r="AB6813" i="30"/>
  <c r="AB6814" i="30"/>
  <c r="AB6815" i="30"/>
  <c r="AB6816" i="30"/>
  <c r="AB6817" i="30"/>
  <c r="AB6818" i="30"/>
  <c r="AB6819" i="30"/>
  <c r="AB6820" i="30"/>
  <c r="AB6821" i="30"/>
  <c r="AB6822" i="30"/>
  <c r="AB6823" i="30"/>
  <c r="AB6824" i="30"/>
  <c r="AB6825" i="30"/>
  <c r="AB6826" i="30"/>
  <c r="AB6827" i="30"/>
  <c r="AB6828" i="30"/>
  <c r="AB6829" i="30"/>
  <c r="AB6830" i="30"/>
  <c r="AB6831" i="30"/>
  <c r="AB6832" i="30"/>
  <c r="AB6833" i="30"/>
  <c r="AB6834" i="30"/>
  <c r="AB6835" i="30"/>
  <c r="AB6836" i="30"/>
  <c r="AB6837" i="30"/>
  <c r="AB6838" i="30"/>
  <c r="AB6839" i="30"/>
  <c r="AB6840" i="30"/>
  <c r="AB6841" i="30"/>
  <c r="AB6842" i="30"/>
  <c r="AB6843" i="30"/>
  <c r="AB6844" i="30"/>
  <c r="AB6845" i="30"/>
  <c r="AB6846" i="30"/>
  <c r="AB6847" i="30"/>
  <c r="AB6848" i="30"/>
  <c r="AB6849" i="30"/>
  <c r="AB6850" i="30"/>
  <c r="AB6851" i="30"/>
  <c r="AB6852" i="30"/>
  <c r="AB6853" i="30"/>
  <c r="AB6854" i="30"/>
  <c r="AB6855" i="30"/>
  <c r="AB6856" i="30"/>
  <c r="AB6857" i="30"/>
  <c r="AB6858" i="30"/>
  <c r="AB6859" i="30"/>
  <c r="AB6860" i="30"/>
  <c r="AB6861" i="30"/>
  <c r="AB6862" i="30"/>
  <c r="AB6863" i="30"/>
  <c r="AB6864" i="30"/>
  <c r="AB6865" i="30"/>
  <c r="AB6866" i="30"/>
  <c r="AB6867" i="30"/>
  <c r="AB6868" i="30"/>
  <c r="AB6869" i="30"/>
  <c r="AB6870" i="30"/>
  <c r="AB6871" i="30"/>
  <c r="AB6872" i="30"/>
  <c r="AB6873" i="30"/>
  <c r="AB6874" i="30"/>
  <c r="AB6875" i="30"/>
  <c r="AB6876" i="30"/>
  <c r="AB6877" i="30"/>
  <c r="AB6878" i="30"/>
  <c r="AB6879" i="30"/>
  <c r="AB6880" i="30"/>
  <c r="AB6881" i="30"/>
  <c r="AB6882" i="30"/>
  <c r="AB6883" i="30"/>
  <c r="AB6884" i="30"/>
  <c r="AB6885" i="30"/>
  <c r="AB6886" i="30"/>
  <c r="AB6887" i="30"/>
  <c r="AB6888" i="30"/>
  <c r="AB6889" i="30"/>
  <c r="AB6890" i="30"/>
  <c r="AB6891" i="30"/>
  <c r="AB6892" i="30"/>
  <c r="AB6893" i="30"/>
  <c r="AB6894" i="30"/>
  <c r="AB6895" i="30"/>
  <c r="AB6896" i="30"/>
  <c r="AB6897" i="30"/>
  <c r="AB6898" i="30"/>
  <c r="AB6899" i="30"/>
  <c r="AB6900" i="30"/>
  <c r="AB6901" i="30"/>
  <c r="AB6902" i="30"/>
  <c r="AB6903" i="30"/>
  <c r="AB6904" i="30"/>
  <c r="AB6905" i="30"/>
  <c r="AB6906" i="30"/>
  <c r="AB6907" i="30"/>
  <c r="AB6908" i="30"/>
  <c r="AB6909" i="30"/>
  <c r="AB6910" i="30"/>
  <c r="AB6911" i="30"/>
  <c r="AB6912" i="30"/>
  <c r="AB6913" i="30"/>
  <c r="AB6914" i="30"/>
  <c r="AB6915" i="30"/>
  <c r="AB6916" i="30"/>
  <c r="AB6917" i="30"/>
  <c r="AB6918" i="30"/>
  <c r="AB6919" i="30"/>
  <c r="AB6920" i="30"/>
  <c r="AB6921" i="30"/>
  <c r="AB6922" i="30"/>
  <c r="AB6923" i="30"/>
  <c r="AB6924" i="30"/>
  <c r="AB6925" i="30"/>
  <c r="AB6926" i="30"/>
  <c r="AB6927" i="30"/>
  <c r="AB6928" i="30"/>
  <c r="AB6929" i="30"/>
  <c r="AB6930" i="30"/>
  <c r="AB6931" i="30"/>
  <c r="AB6932" i="30"/>
  <c r="AB6933" i="30"/>
  <c r="AB6934" i="30"/>
  <c r="AB6935" i="30"/>
  <c r="AB6936" i="30"/>
  <c r="AB6937" i="30"/>
  <c r="AB6938" i="30"/>
  <c r="AB6939" i="30"/>
  <c r="AB6940" i="30"/>
  <c r="AB6941" i="30"/>
  <c r="AB6942" i="30"/>
  <c r="AB6943" i="30"/>
  <c r="AB6944" i="30"/>
  <c r="AB6945" i="30"/>
  <c r="AB6946" i="30"/>
  <c r="AB6947" i="30"/>
  <c r="AB6948" i="30"/>
  <c r="AB6949" i="30"/>
  <c r="AB6950" i="30"/>
  <c r="AB6951" i="30"/>
  <c r="AB6952" i="30"/>
  <c r="AB6953" i="30"/>
  <c r="AB6954" i="30"/>
  <c r="AB6955" i="30"/>
  <c r="AB6956" i="30"/>
  <c r="AB6957" i="30"/>
  <c r="AB6958" i="30"/>
  <c r="AB6959" i="30"/>
  <c r="AB6960" i="30"/>
  <c r="AB6961" i="30"/>
  <c r="AB6962" i="30"/>
  <c r="AB6963" i="30"/>
  <c r="AB6964" i="30"/>
  <c r="AB6965" i="30"/>
  <c r="AB6966" i="30"/>
  <c r="AB6967" i="30"/>
  <c r="AB6968" i="30"/>
  <c r="AB6969" i="30"/>
  <c r="AB6970" i="30"/>
  <c r="AB6971" i="30"/>
  <c r="AB6972" i="30"/>
  <c r="AB6973" i="30"/>
  <c r="AB6974" i="30"/>
  <c r="AB6975" i="30"/>
  <c r="AB6976" i="30"/>
  <c r="AB6977" i="30"/>
  <c r="AB6978" i="30"/>
  <c r="AB6979" i="30"/>
  <c r="AB6980" i="30"/>
  <c r="AB6981" i="30"/>
  <c r="AB6982" i="30"/>
  <c r="AB6983" i="30"/>
  <c r="AB6984" i="30"/>
  <c r="AB6985" i="30"/>
  <c r="AB6986" i="30"/>
  <c r="AB6987" i="30"/>
  <c r="AB6988" i="30"/>
  <c r="AB6989" i="30"/>
  <c r="AB6990" i="30"/>
  <c r="AB6991" i="30"/>
  <c r="AB6992" i="30"/>
  <c r="AB6993" i="30"/>
  <c r="AB6994" i="30"/>
  <c r="AB6995" i="30"/>
  <c r="AB6996" i="30"/>
  <c r="AB6997" i="30"/>
  <c r="AB6998" i="30"/>
  <c r="AB6999" i="30"/>
  <c r="AB7000" i="30"/>
  <c r="AB7001" i="30"/>
  <c r="AB7002" i="30"/>
  <c r="AB7003" i="30"/>
  <c r="AB7004" i="30"/>
  <c r="AB7005" i="30"/>
  <c r="AB7006" i="30"/>
  <c r="AB7007" i="30"/>
  <c r="AB7008" i="30"/>
  <c r="AB7009" i="30"/>
  <c r="AB7010" i="30"/>
  <c r="AB7011" i="30"/>
  <c r="AB7012" i="30"/>
  <c r="AB7013" i="30"/>
  <c r="AB7014" i="30"/>
  <c r="AB7015" i="30"/>
  <c r="AB7016" i="30"/>
  <c r="AB7017" i="30"/>
  <c r="AB7018" i="30"/>
  <c r="AB7019" i="30"/>
  <c r="AB7020" i="30"/>
  <c r="AB7021" i="30"/>
  <c r="AB7022" i="30"/>
  <c r="AB7023" i="30"/>
  <c r="AB7024" i="30"/>
  <c r="AB7025" i="30"/>
  <c r="AB7026" i="30"/>
  <c r="AB7027" i="30"/>
  <c r="AB7028" i="30"/>
  <c r="AB7029" i="30"/>
  <c r="AB7030" i="30"/>
  <c r="AB7031" i="30"/>
  <c r="AB7032" i="30"/>
  <c r="AB7033" i="30"/>
  <c r="AB7034" i="30"/>
  <c r="AB7035" i="30"/>
  <c r="AB7036" i="30"/>
  <c r="AB7037" i="30"/>
  <c r="AB7038" i="30"/>
  <c r="AB7039" i="30"/>
  <c r="AB7040" i="30"/>
  <c r="AB7041" i="30"/>
  <c r="AB7042" i="30"/>
  <c r="AB7043" i="30"/>
  <c r="AB7044" i="30"/>
  <c r="AB7045" i="30"/>
  <c r="AB7046" i="30"/>
  <c r="AB7047" i="30"/>
  <c r="AB7048" i="30"/>
  <c r="AB7049" i="30"/>
  <c r="AB7050" i="30"/>
  <c r="AB7051" i="30"/>
  <c r="AB7052" i="30"/>
  <c r="AB7053" i="30"/>
  <c r="AB7054" i="30"/>
  <c r="AB7055" i="30"/>
  <c r="AB7056" i="30"/>
  <c r="AB7057" i="30"/>
  <c r="AB7058" i="30"/>
  <c r="AB7059" i="30"/>
  <c r="AB7060" i="30"/>
  <c r="AB7061" i="30"/>
  <c r="AB7062" i="30"/>
  <c r="AB7063" i="30"/>
  <c r="AB7064" i="30"/>
  <c r="AB7065" i="30"/>
  <c r="AB7066" i="30"/>
  <c r="AB7067" i="30"/>
  <c r="AB7068" i="30"/>
  <c r="AB7069" i="30"/>
  <c r="AB7070" i="30"/>
  <c r="AB7071" i="30"/>
  <c r="AB7072" i="30"/>
  <c r="AB7073" i="30"/>
  <c r="AB7074" i="30"/>
  <c r="AB7075" i="30"/>
  <c r="AB7076" i="30"/>
  <c r="AB7077" i="30"/>
  <c r="AB7078" i="30"/>
  <c r="AB7079" i="30"/>
  <c r="AB7080" i="30"/>
  <c r="AB7081" i="30"/>
  <c r="AB7082" i="30"/>
  <c r="AB7083" i="30"/>
  <c r="AB7084" i="30"/>
  <c r="AB7085" i="30"/>
  <c r="AB7086" i="30"/>
  <c r="AB7087" i="30"/>
  <c r="AB7088" i="30"/>
  <c r="AB7089" i="30"/>
  <c r="AB7090" i="30"/>
  <c r="AB7091" i="30"/>
  <c r="AB7092" i="30"/>
  <c r="AB7093" i="30"/>
  <c r="AB7094" i="30"/>
  <c r="AB7095" i="30"/>
  <c r="AB7096" i="30"/>
  <c r="AB7097" i="30"/>
  <c r="AB7098" i="30"/>
  <c r="AB7099" i="30"/>
  <c r="AB7100" i="30"/>
  <c r="AB7101" i="30"/>
  <c r="AB7102" i="30"/>
  <c r="AB7103" i="30"/>
  <c r="AB7104" i="30"/>
  <c r="AB7105" i="30"/>
  <c r="AB7106" i="30"/>
  <c r="AB7107" i="30"/>
  <c r="AB7108" i="30"/>
  <c r="AB7109" i="30"/>
  <c r="AB7110" i="30"/>
  <c r="AB7111" i="30"/>
  <c r="AB7112" i="30"/>
  <c r="AB7113" i="30"/>
  <c r="AB7114" i="30"/>
  <c r="AB7115" i="30"/>
  <c r="AB7116" i="30"/>
  <c r="AB7117" i="30"/>
  <c r="AB7118" i="30"/>
  <c r="AB7119" i="30"/>
  <c r="AB7120" i="30"/>
  <c r="AB7121" i="30"/>
  <c r="AB7122" i="30"/>
  <c r="AB7123" i="30"/>
  <c r="AB7124" i="30"/>
  <c r="AB7125" i="30"/>
  <c r="AB7126" i="30"/>
  <c r="AB7127" i="30"/>
  <c r="AB7128" i="30"/>
  <c r="AB7129" i="30"/>
  <c r="AB7130" i="30"/>
  <c r="AB7131" i="30"/>
  <c r="AB7132" i="30"/>
  <c r="AB7133" i="30"/>
  <c r="AB7134" i="30"/>
  <c r="AB7135" i="30"/>
  <c r="AB7136" i="30"/>
  <c r="AB7137" i="30"/>
  <c r="AB7138" i="30"/>
  <c r="AB7139" i="30"/>
  <c r="AB7140" i="30"/>
  <c r="AB7141" i="30"/>
  <c r="AB7142" i="30"/>
  <c r="AB7143" i="30"/>
  <c r="AB7144" i="30"/>
  <c r="AB7145" i="30"/>
  <c r="AB7146" i="30"/>
  <c r="AB7147" i="30"/>
  <c r="AB7148" i="30"/>
  <c r="AB7149" i="30"/>
  <c r="AB7150" i="30"/>
  <c r="AB7151" i="30"/>
  <c r="AB7152" i="30"/>
  <c r="AB7153" i="30"/>
  <c r="AB7154" i="30"/>
  <c r="AB7155" i="30"/>
  <c r="AB7156" i="30"/>
  <c r="AB7157" i="30"/>
  <c r="AB7158" i="30"/>
  <c r="AB7159" i="30"/>
  <c r="AB7160" i="30"/>
  <c r="AB7161" i="30"/>
  <c r="AB7162" i="30"/>
  <c r="AB7163" i="30"/>
  <c r="AB7164" i="30"/>
  <c r="AB7165" i="30"/>
  <c r="AB7166" i="30"/>
  <c r="AB7167" i="30"/>
  <c r="AB7168" i="30"/>
  <c r="AB7169" i="30"/>
  <c r="AB7170" i="30"/>
  <c r="AB7171" i="30"/>
  <c r="AB7172" i="30"/>
  <c r="AB7173" i="30"/>
  <c r="AB7174" i="30"/>
  <c r="AB7175" i="30"/>
  <c r="AB7176" i="30"/>
  <c r="AB7177" i="30"/>
  <c r="AB7178" i="30"/>
  <c r="AB7179" i="30"/>
  <c r="AB7180" i="30"/>
  <c r="AB7181" i="30"/>
  <c r="AB7182" i="30"/>
  <c r="AB7183" i="30"/>
  <c r="AB7184" i="30"/>
  <c r="AB7185" i="30"/>
  <c r="AB7186" i="30"/>
  <c r="AB7187" i="30"/>
  <c r="AB7188" i="30"/>
  <c r="AB7189" i="30"/>
  <c r="AB7190" i="30"/>
  <c r="AB7191" i="30"/>
  <c r="AB7192" i="30"/>
  <c r="AB7193" i="30"/>
  <c r="AB7194" i="30"/>
  <c r="AB7195" i="30"/>
  <c r="AB7196" i="30"/>
  <c r="AB7197" i="30"/>
  <c r="AB7198" i="30"/>
  <c r="AB7199" i="30"/>
  <c r="AB7200" i="30"/>
  <c r="AB7201" i="30"/>
  <c r="AB7202" i="30"/>
  <c r="AB7203" i="30"/>
  <c r="AB7204" i="30"/>
  <c r="AB7205" i="30"/>
  <c r="AB7206" i="30"/>
  <c r="AB7207" i="30"/>
  <c r="AB7208" i="30"/>
  <c r="AB7209" i="30"/>
  <c r="AB7210" i="30"/>
  <c r="AB7211" i="30"/>
  <c r="AB7212" i="30"/>
  <c r="AB7213" i="30"/>
  <c r="AB7214" i="30"/>
  <c r="AB7215" i="30"/>
  <c r="AB7216" i="30"/>
  <c r="AB7217" i="30"/>
  <c r="AB7218" i="30"/>
  <c r="AB7219" i="30"/>
  <c r="AB7220" i="30"/>
  <c r="AB7221" i="30"/>
  <c r="AB7222" i="30"/>
  <c r="AB7223" i="30"/>
  <c r="AB7224" i="30"/>
  <c r="AB7225" i="30"/>
  <c r="AB7226" i="30"/>
  <c r="AB7227" i="30"/>
  <c r="AB7228" i="30"/>
  <c r="AB7229" i="30"/>
  <c r="AB7230" i="30"/>
  <c r="AB7231" i="30"/>
  <c r="AB7232" i="30"/>
  <c r="AB7233" i="30"/>
  <c r="AB7234" i="30"/>
  <c r="AB7235" i="30"/>
  <c r="AB7236" i="30"/>
  <c r="AB7237" i="30"/>
  <c r="AB7238" i="30"/>
  <c r="AB7239" i="30"/>
  <c r="AB7240" i="30"/>
  <c r="AB7241" i="30"/>
  <c r="AB7242" i="30"/>
  <c r="AB7243" i="30"/>
  <c r="AB7244" i="30"/>
  <c r="AB7245" i="30"/>
  <c r="AB7246" i="30"/>
  <c r="AB7247" i="30"/>
  <c r="AB7248" i="30"/>
  <c r="AB7249" i="30"/>
  <c r="AB7250" i="30"/>
  <c r="AB7251" i="30"/>
  <c r="AB7252" i="30"/>
  <c r="AB7253" i="30"/>
  <c r="AB7254" i="30"/>
  <c r="AB7255" i="30"/>
  <c r="AB7256" i="30"/>
  <c r="AB7257" i="30"/>
  <c r="AB7258" i="30"/>
  <c r="AB7259" i="30"/>
  <c r="AB7260" i="30"/>
  <c r="AB7261" i="30"/>
  <c r="AB7262" i="30"/>
  <c r="AB7263" i="30"/>
  <c r="AB7264" i="30"/>
  <c r="AB7265" i="30"/>
  <c r="AB7266" i="30"/>
  <c r="AB7267" i="30"/>
  <c r="AB7268" i="30"/>
  <c r="AB7269" i="30"/>
  <c r="AB7270" i="30"/>
  <c r="AB7271" i="30"/>
  <c r="AB7272" i="30"/>
  <c r="AB7273" i="30"/>
  <c r="AB7274" i="30"/>
  <c r="AB7275" i="30"/>
  <c r="AB7276" i="30"/>
  <c r="AB7277" i="30"/>
  <c r="AB7278" i="30"/>
  <c r="AB7279" i="30"/>
  <c r="AB7280" i="30"/>
  <c r="AB7281" i="30"/>
  <c r="AB7282" i="30"/>
  <c r="AB7283" i="30"/>
  <c r="AB7284" i="30"/>
  <c r="AB7285" i="30"/>
  <c r="AB7286" i="30"/>
  <c r="AB7287" i="30"/>
  <c r="AB7288" i="30"/>
  <c r="AB7289" i="30"/>
  <c r="AB7290" i="30"/>
  <c r="AB7291" i="30"/>
  <c r="AB7292" i="30"/>
  <c r="AB7293" i="30"/>
  <c r="AB7294" i="30"/>
  <c r="AB7295" i="30"/>
  <c r="AB7296" i="30"/>
  <c r="AB7297" i="30"/>
  <c r="AB7298" i="30"/>
  <c r="AB7299" i="30"/>
  <c r="AB7300" i="30"/>
  <c r="AB7301" i="30"/>
  <c r="AB7302" i="30"/>
  <c r="AB7303" i="30"/>
  <c r="AB7304" i="30"/>
  <c r="AB7305" i="30"/>
  <c r="AB7306" i="30"/>
  <c r="AB7307" i="30"/>
  <c r="AB7308" i="30"/>
  <c r="AB7309" i="30"/>
  <c r="AB7310" i="30"/>
  <c r="AB7311" i="30"/>
  <c r="AB7312" i="30"/>
  <c r="AB7313" i="30"/>
  <c r="AB7314" i="30"/>
  <c r="AB7315" i="30"/>
  <c r="AB7316" i="30"/>
  <c r="AB7317" i="30"/>
  <c r="AB7318" i="30"/>
  <c r="AB7319" i="30"/>
  <c r="AB7320" i="30"/>
  <c r="AB7321" i="30"/>
  <c r="AB7322" i="30"/>
  <c r="AB7323" i="30"/>
  <c r="AB7324" i="30"/>
  <c r="AB7325" i="30"/>
  <c r="AB7326" i="30"/>
  <c r="AB7327" i="30"/>
  <c r="AB7328" i="30"/>
  <c r="AB7329" i="30"/>
  <c r="AB7330" i="30"/>
  <c r="AB7331" i="30"/>
  <c r="AB7332" i="30"/>
  <c r="AB7333" i="30"/>
  <c r="AB7334" i="30"/>
  <c r="AB7335" i="30"/>
  <c r="AB7336" i="30"/>
  <c r="AB7337" i="30"/>
  <c r="AB7338" i="30"/>
  <c r="AB7339" i="30"/>
  <c r="AB7340" i="30"/>
  <c r="AB7341" i="30"/>
  <c r="AB7342" i="30"/>
  <c r="AB7343" i="30"/>
  <c r="AB7344" i="30"/>
  <c r="AB7345" i="30"/>
  <c r="AB7346" i="30"/>
  <c r="AB7347" i="30"/>
  <c r="AB7348" i="30"/>
  <c r="AB7349" i="30"/>
  <c r="AB7350" i="30"/>
  <c r="AB7351" i="30"/>
  <c r="AB7352" i="30"/>
  <c r="AB7353" i="30"/>
  <c r="AB7354" i="30"/>
  <c r="AB7355" i="30"/>
  <c r="AB7356" i="30"/>
  <c r="AB7357" i="30"/>
  <c r="AB7358" i="30"/>
  <c r="AB7359" i="30"/>
  <c r="AB7360" i="30"/>
  <c r="AB7361" i="30"/>
  <c r="AB7362" i="30"/>
  <c r="AB7363" i="30"/>
  <c r="AB7364" i="30"/>
  <c r="AB7365" i="30"/>
  <c r="AB7366" i="30"/>
  <c r="AB7367" i="30"/>
  <c r="AB7368" i="30"/>
  <c r="AB7369" i="30"/>
  <c r="AB7370" i="30"/>
  <c r="AB7371" i="30"/>
  <c r="AB7372" i="30"/>
  <c r="AB7373" i="30"/>
  <c r="AB7374" i="30"/>
  <c r="AB7375" i="30"/>
  <c r="AB7376" i="30"/>
  <c r="AB7377" i="30"/>
  <c r="AB7378" i="30"/>
  <c r="AB7379" i="30"/>
  <c r="AB7380" i="30"/>
  <c r="AB7381" i="30"/>
  <c r="AB7382" i="30"/>
  <c r="AB7383" i="30"/>
  <c r="AB7384" i="30"/>
  <c r="AB7385" i="30"/>
  <c r="AB7386" i="30"/>
  <c r="AB7387" i="30"/>
  <c r="AB7388" i="30"/>
  <c r="AB7389" i="30"/>
  <c r="AB7390" i="30"/>
  <c r="AB7391" i="30"/>
  <c r="AB7392" i="30"/>
  <c r="AB7393" i="30"/>
  <c r="AB7394" i="30"/>
  <c r="AB7395" i="30"/>
  <c r="AB7396" i="30"/>
  <c r="AB7397" i="30"/>
  <c r="AB7398" i="30"/>
  <c r="AB7399" i="30"/>
  <c r="AB7400" i="30"/>
  <c r="AB7401" i="30"/>
  <c r="AB7402" i="30"/>
  <c r="AB7403" i="30"/>
  <c r="AB7404" i="30"/>
  <c r="AB7405" i="30"/>
  <c r="AB7406" i="30"/>
  <c r="AB7407" i="30"/>
  <c r="AB7408" i="30"/>
  <c r="AB7409" i="30"/>
  <c r="AB7410" i="30"/>
  <c r="AB7411" i="30"/>
  <c r="AB7412" i="30"/>
  <c r="AB7413" i="30"/>
  <c r="AB7414" i="30"/>
  <c r="AB7415" i="30"/>
  <c r="AB7416" i="30"/>
  <c r="AB7417" i="30"/>
  <c r="AB7418" i="30"/>
  <c r="AB7419" i="30"/>
  <c r="AB7420" i="30"/>
  <c r="AB7421" i="30"/>
  <c r="AB7422" i="30"/>
  <c r="AB7423" i="30"/>
  <c r="AB7424" i="30"/>
  <c r="AB7425" i="30"/>
  <c r="AB7426" i="30"/>
  <c r="AB7427" i="30"/>
  <c r="AB7428" i="30"/>
  <c r="AB7429" i="30"/>
  <c r="AB7430" i="30"/>
  <c r="AB7431" i="30"/>
  <c r="AB7432" i="30"/>
  <c r="AB7433" i="30"/>
  <c r="AB7434" i="30"/>
  <c r="AB7435" i="30"/>
  <c r="AB7436" i="30"/>
  <c r="AB7437" i="30"/>
  <c r="AB7438" i="30"/>
  <c r="AB7439" i="30"/>
  <c r="AB7440" i="30"/>
  <c r="AB7441" i="30"/>
  <c r="AB7442" i="30"/>
  <c r="AB7443" i="30"/>
  <c r="AB7444" i="30"/>
  <c r="AB7445" i="30"/>
  <c r="AB7446" i="30"/>
  <c r="AB7447" i="30"/>
  <c r="AB7448" i="30"/>
  <c r="AB7449" i="30"/>
  <c r="AB7450" i="30"/>
  <c r="AB7451" i="30"/>
  <c r="AB7452" i="30"/>
  <c r="AB7453" i="30"/>
  <c r="AB7454" i="30"/>
  <c r="AB7455" i="30"/>
  <c r="AB7456" i="30"/>
  <c r="AB7457" i="30"/>
  <c r="AB7458" i="30"/>
  <c r="AB7459" i="30"/>
  <c r="AB7460" i="30"/>
  <c r="AB7461" i="30"/>
  <c r="AB7462" i="30"/>
  <c r="AB7463" i="30"/>
  <c r="AB7464" i="30"/>
  <c r="AB7465" i="30"/>
  <c r="AB7466" i="30"/>
  <c r="AB7467" i="30"/>
  <c r="AB7468" i="30"/>
  <c r="AB7469" i="30"/>
  <c r="AB7470" i="30"/>
  <c r="AB7471" i="30"/>
  <c r="AB7472" i="30"/>
  <c r="AB7473" i="30"/>
  <c r="AB7474" i="30"/>
  <c r="AB7475" i="30"/>
  <c r="AB7476" i="30"/>
  <c r="AB7477" i="30"/>
  <c r="AB7478" i="30"/>
  <c r="AB7479" i="30"/>
  <c r="AB7480" i="30"/>
  <c r="AB7481" i="30"/>
  <c r="AB7482" i="30"/>
  <c r="AB7483" i="30"/>
  <c r="AB7484" i="30"/>
  <c r="AB7485" i="30"/>
  <c r="AB7486" i="30"/>
  <c r="AB7487" i="30"/>
  <c r="AB7488" i="30"/>
  <c r="AB7489" i="30"/>
  <c r="AB7490" i="30"/>
  <c r="AB7491" i="30"/>
  <c r="AB7492" i="30"/>
  <c r="AB7493" i="30"/>
  <c r="AB7494" i="30"/>
  <c r="AB7495" i="30"/>
  <c r="AB7496" i="30"/>
  <c r="AB7497" i="30"/>
  <c r="AB7498" i="30"/>
  <c r="AB7499" i="30"/>
  <c r="AB7500" i="30"/>
  <c r="AB7501" i="30"/>
  <c r="AB7502" i="30"/>
  <c r="AB7503" i="30"/>
  <c r="AB7504" i="30"/>
  <c r="AB7505" i="30"/>
  <c r="AB7506" i="30"/>
  <c r="AB7507" i="30"/>
  <c r="AB7508" i="30"/>
  <c r="AB7509" i="30"/>
  <c r="AB7510" i="30"/>
  <c r="AB7511" i="30"/>
  <c r="AB7512" i="30"/>
  <c r="AB7513" i="30"/>
  <c r="AB7514" i="30"/>
  <c r="AB7515" i="30"/>
  <c r="AB7516" i="30"/>
  <c r="AB7517" i="30"/>
  <c r="AB7518" i="30"/>
  <c r="AB7519" i="30"/>
  <c r="AB7520" i="30"/>
  <c r="AB7521" i="30"/>
  <c r="AB7522" i="30"/>
  <c r="AB7523" i="30"/>
  <c r="AB7524" i="30"/>
  <c r="AB7525" i="30"/>
  <c r="AB7526" i="30"/>
  <c r="AB7527" i="30"/>
  <c r="AB7528" i="30"/>
  <c r="AB7529" i="30"/>
  <c r="AB7530" i="30"/>
  <c r="AB7531" i="30"/>
  <c r="AB7532" i="30"/>
  <c r="AB7533" i="30"/>
  <c r="AB7534" i="30"/>
  <c r="AB7535" i="30"/>
  <c r="AB7536" i="30"/>
  <c r="AB7537" i="30"/>
  <c r="AB7538" i="30"/>
  <c r="AB7539" i="30"/>
  <c r="AB7540" i="30"/>
  <c r="AB7541" i="30"/>
  <c r="AB7542" i="30"/>
  <c r="AB7543" i="30"/>
  <c r="AB7544" i="30"/>
  <c r="AB7545" i="30"/>
  <c r="AB7546" i="30"/>
  <c r="AB7547" i="30"/>
  <c r="AB7548" i="30"/>
  <c r="AB7549" i="30"/>
  <c r="AB7550" i="30"/>
  <c r="AB7551" i="30"/>
  <c r="AB7552" i="30"/>
  <c r="AB7553" i="30"/>
  <c r="AB7554" i="30"/>
  <c r="AB7555" i="30"/>
  <c r="AB7556" i="30"/>
  <c r="AB7557" i="30"/>
  <c r="AB7558" i="30"/>
  <c r="AB7559" i="30"/>
  <c r="AB7560" i="30"/>
  <c r="AB7561" i="30"/>
  <c r="AB7562" i="30"/>
  <c r="AB7563" i="30"/>
  <c r="AB7564" i="30"/>
  <c r="AB7565" i="30"/>
  <c r="AB7566" i="30"/>
  <c r="AB7567" i="30"/>
  <c r="AB7568" i="30"/>
  <c r="AB7569" i="30"/>
  <c r="AB7570" i="30"/>
  <c r="AB7571" i="30"/>
  <c r="AB7572" i="30"/>
  <c r="AB7573" i="30"/>
  <c r="AB7574" i="30"/>
  <c r="AB7575" i="30"/>
  <c r="AB7576" i="30"/>
  <c r="AB7577" i="30"/>
  <c r="AB7578" i="30"/>
  <c r="AB7579" i="30"/>
  <c r="AB7580" i="30"/>
  <c r="AB7581" i="30"/>
  <c r="AB7582" i="30"/>
  <c r="AB7583" i="30"/>
  <c r="AB7584" i="30"/>
  <c r="AB7585" i="30"/>
  <c r="AB7586" i="30"/>
  <c r="AB7587" i="30"/>
  <c r="AB7588" i="30"/>
  <c r="AB7589" i="30"/>
  <c r="AB7590" i="30"/>
  <c r="AB7591" i="30"/>
  <c r="AB7592" i="30"/>
  <c r="AB7593" i="30"/>
  <c r="AB7594" i="30"/>
  <c r="AB7595" i="30"/>
  <c r="AB7596" i="30"/>
  <c r="AB7597" i="30"/>
  <c r="AB7598" i="30"/>
  <c r="AB7599" i="30"/>
  <c r="AB7600" i="30"/>
  <c r="AB7601" i="30"/>
  <c r="AB7602" i="30"/>
  <c r="AB7603" i="30"/>
  <c r="AB7604" i="30"/>
  <c r="AB7605" i="30"/>
  <c r="AB7606" i="30"/>
  <c r="AB7607" i="30"/>
  <c r="AB7608" i="30"/>
  <c r="AB7609" i="30"/>
  <c r="AB7610" i="30"/>
  <c r="AB7611" i="30"/>
  <c r="AB7612" i="30"/>
  <c r="AB7613" i="30"/>
  <c r="AB7614" i="30"/>
  <c r="AB7615" i="30"/>
  <c r="AB7616" i="30"/>
  <c r="AB7617" i="30"/>
  <c r="AB7618" i="30"/>
  <c r="AB7619" i="30"/>
  <c r="AB7620" i="30"/>
  <c r="AB7621" i="30"/>
  <c r="AB7622" i="30"/>
  <c r="AB7623" i="30"/>
  <c r="AB7624" i="30"/>
  <c r="AB7625" i="30"/>
  <c r="AB7626" i="30"/>
  <c r="AB7627" i="30"/>
  <c r="AB7628" i="30"/>
  <c r="AB7629" i="30"/>
  <c r="AB7630" i="30"/>
  <c r="AB7631" i="30"/>
  <c r="AB7632" i="30"/>
  <c r="AB7633" i="30"/>
  <c r="AB7634" i="30"/>
  <c r="AB7635" i="30"/>
  <c r="AB7636" i="30"/>
  <c r="AB7637" i="30"/>
  <c r="AB7638" i="30"/>
  <c r="AB7639" i="30"/>
  <c r="AB7640" i="30"/>
  <c r="AB7641" i="30"/>
  <c r="AB7642" i="30"/>
  <c r="AB7643" i="30"/>
  <c r="AB7644" i="30"/>
  <c r="AB7645" i="30"/>
  <c r="AB7646" i="30"/>
  <c r="AB7647" i="30"/>
  <c r="AB7648" i="30"/>
  <c r="AB7649" i="30"/>
  <c r="AB7650" i="30"/>
  <c r="AB7651" i="30"/>
  <c r="AB7652" i="30"/>
  <c r="AB7653" i="30"/>
  <c r="AB7654" i="30"/>
  <c r="AB7655" i="30"/>
  <c r="AB7656" i="30"/>
  <c r="AB7657" i="30"/>
  <c r="AB7658" i="30"/>
  <c r="AB7659" i="30"/>
  <c r="AB7660" i="30"/>
  <c r="AB7661" i="30"/>
  <c r="AB7662" i="30"/>
  <c r="AB7663" i="30"/>
  <c r="AB7664" i="30"/>
  <c r="AB7665" i="30"/>
  <c r="AB7666" i="30"/>
  <c r="AB7667" i="30"/>
  <c r="AB7668" i="30"/>
  <c r="AB7669" i="30"/>
  <c r="AB7670" i="30"/>
  <c r="AB7671" i="30"/>
  <c r="AB7672" i="30"/>
  <c r="AB7673" i="30"/>
  <c r="AB7674" i="30"/>
  <c r="AB7675" i="30"/>
  <c r="AB7676" i="30"/>
  <c r="AB7677" i="30"/>
  <c r="AB7678" i="30"/>
  <c r="AB7679" i="30"/>
  <c r="AB7680" i="30"/>
  <c r="AB7681" i="30"/>
  <c r="AB7682" i="30"/>
  <c r="AB7683" i="30"/>
  <c r="AB7684" i="30"/>
  <c r="AB7685" i="30"/>
  <c r="AB7686" i="30"/>
  <c r="AB7687" i="30"/>
  <c r="AB7688" i="30"/>
  <c r="AB7689" i="30"/>
  <c r="AB7690" i="30"/>
  <c r="AB7691" i="30"/>
  <c r="AB7692" i="30"/>
  <c r="AB7693" i="30"/>
  <c r="AB7694" i="30"/>
  <c r="AB7695" i="30"/>
  <c r="AB7696" i="30"/>
  <c r="AB7697" i="30"/>
  <c r="AB7698" i="30"/>
  <c r="AB7699" i="30"/>
  <c r="AB7700" i="30"/>
  <c r="AB7701" i="30"/>
  <c r="AB7702" i="30"/>
  <c r="AB7703" i="30"/>
  <c r="AB7704" i="30"/>
  <c r="AB7705" i="30"/>
  <c r="AB7706" i="30"/>
  <c r="AB7707" i="30"/>
  <c r="AB7708" i="30"/>
  <c r="AB7709" i="30"/>
  <c r="AB7710" i="30"/>
  <c r="AB7711" i="30"/>
  <c r="AB7712" i="30"/>
  <c r="AB7713" i="30"/>
  <c r="AB7714" i="30"/>
  <c r="AB7715" i="30"/>
  <c r="AB7716" i="30"/>
  <c r="AB7717" i="30"/>
  <c r="AB7718" i="30"/>
  <c r="AB7719" i="30"/>
  <c r="AB7720" i="30"/>
  <c r="AB7721" i="30"/>
  <c r="AB7722" i="30"/>
  <c r="AB7723" i="30"/>
  <c r="AB7724" i="30"/>
  <c r="AB7725" i="30"/>
  <c r="AB7726" i="30"/>
  <c r="AB7727" i="30"/>
  <c r="AB7728" i="30"/>
  <c r="AB7729" i="30"/>
  <c r="AB7730" i="30"/>
  <c r="AB7731" i="30"/>
  <c r="AB7732" i="30"/>
  <c r="AB7733" i="30"/>
  <c r="AB7734" i="30"/>
  <c r="AB7735" i="30"/>
  <c r="AB7736" i="30"/>
  <c r="AB7737" i="30"/>
  <c r="AB7738" i="30"/>
  <c r="AB7739" i="30"/>
  <c r="AB7740" i="30"/>
  <c r="AB7741" i="30"/>
  <c r="AB7742" i="30"/>
  <c r="AB7743" i="30"/>
  <c r="AB7744" i="30"/>
  <c r="AB7745" i="30"/>
  <c r="AB7746" i="30"/>
  <c r="AB7747" i="30"/>
  <c r="AB7748" i="30"/>
  <c r="AB7749" i="30"/>
  <c r="AB7750" i="30"/>
  <c r="AB7751" i="30"/>
  <c r="AB7752" i="30"/>
  <c r="AB7753" i="30"/>
  <c r="AB7754" i="30"/>
  <c r="AB7755" i="30"/>
  <c r="AB7756" i="30"/>
  <c r="AB7757" i="30"/>
  <c r="AB7758" i="30"/>
  <c r="AB7759" i="30"/>
  <c r="AB7760" i="30"/>
  <c r="AB7761" i="30"/>
  <c r="AB7762" i="30"/>
  <c r="AB7763" i="30"/>
  <c r="AB7764" i="30"/>
  <c r="AB7765" i="30"/>
  <c r="AB7766" i="30"/>
  <c r="AB7767" i="30"/>
  <c r="AB7768" i="30"/>
  <c r="AB7769" i="30"/>
  <c r="AB7770" i="30"/>
  <c r="AB7771" i="30"/>
  <c r="AB7772" i="30"/>
  <c r="AB7773" i="30"/>
  <c r="AB7774" i="30"/>
  <c r="AB7775" i="30"/>
  <c r="AB7776" i="30"/>
  <c r="AB7777" i="30"/>
  <c r="AB7778" i="30"/>
  <c r="AB7779" i="30"/>
  <c r="AB7780" i="30"/>
  <c r="AB7781" i="30"/>
  <c r="AB7782" i="30"/>
  <c r="AB7783" i="30"/>
  <c r="AB7784" i="30"/>
  <c r="AB7785" i="30"/>
  <c r="AB7786" i="30"/>
  <c r="AB7787" i="30"/>
  <c r="AB7788" i="30"/>
  <c r="AB7789" i="30"/>
  <c r="AB7790" i="30"/>
  <c r="AB7791" i="30"/>
  <c r="AB7792" i="30"/>
  <c r="AB7793" i="30"/>
  <c r="AB7794" i="30"/>
  <c r="AB7795" i="30"/>
  <c r="AB7796" i="30"/>
  <c r="AB7797" i="30"/>
  <c r="AB7798" i="30"/>
  <c r="AB7799" i="30"/>
  <c r="AB7800" i="30"/>
  <c r="AB7801" i="30"/>
  <c r="AB7802" i="30"/>
  <c r="AB7803" i="30"/>
  <c r="AB7804" i="30"/>
  <c r="AB7805" i="30"/>
  <c r="AB7806" i="30"/>
  <c r="AB7807" i="30"/>
  <c r="AB7808" i="30"/>
  <c r="AB7809" i="30"/>
  <c r="AB7810" i="30"/>
  <c r="AB7811" i="30"/>
  <c r="AB7812" i="30"/>
  <c r="AB7813" i="30"/>
  <c r="AB7814" i="30"/>
  <c r="AB7815" i="30"/>
  <c r="AB7816" i="30"/>
  <c r="AB7817" i="30"/>
  <c r="AB7818" i="30"/>
  <c r="AB7819" i="30"/>
  <c r="AB7820" i="30"/>
  <c r="AB7821" i="30"/>
  <c r="AB7822" i="30"/>
  <c r="AB7823" i="30"/>
  <c r="AB7824" i="30"/>
  <c r="AB7825" i="30"/>
  <c r="AB7826" i="30"/>
  <c r="AB7827" i="30"/>
  <c r="AB7828" i="30"/>
  <c r="AB7829" i="30"/>
  <c r="AB7830" i="30"/>
  <c r="AB7831" i="30"/>
  <c r="AB7832" i="30"/>
  <c r="AB7833" i="30"/>
  <c r="AB7834" i="30"/>
  <c r="AB7835" i="30"/>
  <c r="AB7836" i="30"/>
  <c r="AB7837" i="30"/>
  <c r="AB7838" i="30"/>
  <c r="AB7839" i="30"/>
  <c r="AB7840" i="30"/>
  <c r="AB7841" i="30"/>
  <c r="AB7842" i="30"/>
  <c r="AB7843" i="30"/>
  <c r="AB7844" i="30"/>
  <c r="AB7845" i="30"/>
  <c r="AB7846" i="30"/>
  <c r="AB7847" i="30"/>
  <c r="AB7848" i="30"/>
  <c r="AB7849" i="30"/>
  <c r="AB7850" i="30"/>
  <c r="AB7851" i="30"/>
  <c r="AB7852" i="30"/>
  <c r="AB7853" i="30"/>
  <c r="AB7854" i="30"/>
  <c r="AB7855" i="30"/>
  <c r="AB7856" i="30"/>
  <c r="AB7857" i="30"/>
  <c r="AB7858" i="30"/>
  <c r="AB7859" i="30"/>
  <c r="AB7860" i="30"/>
  <c r="AB7861" i="30"/>
  <c r="AB7862" i="30"/>
  <c r="AB7863" i="30"/>
  <c r="AB7864" i="30"/>
  <c r="AB7865" i="30"/>
  <c r="AB7866" i="30"/>
  <c r="AB7867" i="30"/>
  <c r="AB7868" i="30"/>
  <c r="AB7869" i="30"/>
  <c r="AB7870" i="30"/>
  <c r="AB7871" i="30"/>
  <c r="AB7872" i="30"/>
  <c r="AB7873" i="30"/>
  <c r="AB7874" i="30"/>
  <c r="AB7875" i="30"/>
  <c r="AB7876" i="30"/>
  <c r="AB7877" i="30"/>
  <c r="AB7878" i="30"/>
  <c r="AB7879" i="30"/>
  <c r="AB7880" i="30"/>
  <c r="AB7881" i="30"/>
  <c r="AB7882" i="30"/>
  <c r="AB7883" i="30"/>
  <c r="AB7884" i="30"/>
  <c r="AB7885" i="30"/>
  <c r="AB7886" i="30"/>
  <c r="AB7887" i="30"/>
  <c r="AB7888" i="30"/>
  <c r="AB7889" i="30"/>
  <c r="AB7890" i="30"/>
  <c r="AB7891" i="30"/>
  <c r="AB7892" i="30"/>
  <c r="AB7893" i="30"/>
  <c r="AB7894" i="30"/>
  <c r="AB7895" i="30"/>
  <c r="AB7896" i="30"/>
  <c r="AB7897" i="30"/>
  <c r="AB7898" i="30"/>
  <c r="AB7899" i="30"/>
  <c r="AB7900" i="30"/>
  <c r="AB7901" i="30"/>
  <c r="AB7902" i="30"/>
  <c r="AB7903" i="30"/>
  <c r="AB7904" i="30"/>
  <c r="AB7905" i="30"/>
  <c r="AB7906" i="30"/>
  <c r="AB7907" i="30"/>
  <c r="AB7908" i="30"/>
  <c r="AB7909" i="30"/>
  <c r="AB7910" i="30"/>
  <c r="AB7911" i="30"/>
  <c r="AB7912" i="30"/>
  <c r="AB7913" i="30"/>
  <c r="AB7914" i="30"/>
  <c r="AB7915" i="30"/>
  <c r="AB7916" i="30"/>
  <c r="AB7917" i="30"/>
  <c r="AB7918" i="30"/>
  <c r="AB7919" i="30"/>
  <c r="AB7920" i="30"/>
  <c r="AB7921" i="30"/>
  <c r="AB7922" i="30"/>
  <c r="AB7923" i="30"/>
  <c r="AB7924" i="30"/>
  <c r="AB7925" i="30"/>
  <c r="AB7926" i="30"/>
  <c r="AB7927" i="30"/>
  <c r="AB7928" i="30"/>
  <c r="AB7929" i="30"/>
  <c r="AB7930" i="30"/>
  <c r="AB7931" i="30"/>
  <c r="AB7932" i="30"/>
  <c r="AB7933" i="30"/>
  <c r="AB7934" i="30"/>
  <c r="AB7935" i="30"/>
  <c r="AB7936" i="30"/>
  <c r="AB7937" i="30"/>
  <c r="AB7938" i="30"/>
  <c r="AB7939" i="30"/>
  <c r="AB7940" i="30"/>
  <c r="AB7941" i="30"/>
  <c r="AB7942" i="30"/>
  <c r="AB7943" i="30"/>
  <c r="AB7944" i="30"/>
  <c r="AB7945" i="30"/>
  <c r="AB7946" i="30"/>
  <c r="AB7947" i="30"/>
  <c r="AB7948" i="30"/>
  <c r="AB7949" i="30"/>
  <c r="AB7950" i="30"/>
  <c r="AB7951" i="30"/>
  <c r="AB7952" i="30"/>
  <c r="AB7953" i="30"/>
  <c r="AB7954" i="30"/>
  <c r="AB7955" i="30"/>
  <c r="AB7956" i="30"/>
  <c r="AB7957" i="30"/>
  <c r="AB7958" i="30"/>
  <c r="AB7959" i="30"/>
  <c r="AB7960" i="30"/>
  <c r="AB7961" i="30"/>
  <c r="AB7962" i="30"/>
  <c r="AB7963" i="30"/>
  <c r="AB7964" i="30"/>
  <c r="AB7965" i="30"/>
  <c r="AB7966" i="30"/>
  <c r="AB7967" i="30"/>
  <c r="AB7968" i="30"/>
  <c r="AB7969" i="30"/>
  <c r="AB7970" i="30"/>
  <c r="AB7971" i="30"/>
  <c r="AB7972" i="30"/>
  <c r="AB7973" i="30"/>
  <c r="AB7974" i="30"/>
  <c r="AB7975" i="30"/>
  <c r="AB7976" i="30"/>
  <c r="AB7977" i="30"/>
  <c r="AB7978" i="30"/>
  <c r="AB7979" i="30"/>
  <c r="AB7980" i="30"/>
  <c r="AB7981" i="30"/>
  <c r="AB7982" i="30"/>
  <c r="AB7983" i="30"/>
  <c r="H5936" i="30"/>
  <c r="H5937" i="30"/>
  <c r="H5938" i="30"/>
  <c r="H5939" i="30"/>
  <c r="H5940" i="30"/>
  <c r="H5941" i="30"/>
  <c r="H5942" i="30"/>
  <c r="H5943" i="30"/>
  <c r="H5944" i="30"/>
  <c r="H5945" i="30"/>
  <c r="H5946" i="30"/>
  <c r="H5947" i="30"/>
  <c r="H5948" i="30"/>
  <c r="H5949" i="30"/>
  <c r="H5950" i="30"/>
  <c r="H5951" i="30"/>
  <c r="H5952" i="30"/>
  <c r="H5953" i="30"/>
  <c r="H5954" i="30"/>
  <c r="H5955" i="30"/>
  <c r="H5956" i="30"/>
  <c r="H5957" i="30"/>
  <c r="H5958" i="30"/>
  <c r="H5959" i="30"/>
  <c r="H5960" i="30"/>
  <c r="H5961" i="30"/>
  <c r="H5962" i="30"/>
  <c r="H5963" i="30"/>
  <c r="H5964" i="30"/>
  <c r="H5965" i="30"/>
  <c r="H5966" i="30"/>
  <c r="H5967" i="30"/>
  <c r="H5968" i="30"/>
  <c r="H5969" i="30"/>
  <c r="H5970" i="30"/>
  <c r="H5971" i="30"/>
  <c r="H5972" i="30"/>
  <c r="H5973" i="30"/>
  <c r="H5974" i="30"/>
  <c r="H5975" i="30"/>
  <c r="H5976" i="30"/>
  <c r="H5977" i="30"/>
  <c r="H5978" i="30"/>
  <c r="H5979" i="30"/>
  <c r="H5980" i="30"/>
  <c r="H5981" i="30"/>
  <c r="H5982" i="30"/>
  <c r="H5983" i="30"/>
  <c r="H5984" i="30"/>
  <c r="H5985" i="30"/>
  <c r="H5986" i="30"/>
  <c r="H5987" i="30"/>
  <c r="H5988" i="30"/>
  <c r="H5989" i="30"/>
  <c r="H5990" i="30"/>
  <c r="H5991" i="30"/>
  <c r="H5992" i="30"/>
  <c r="H5993" i="30"/>
  <c r="H5994" i="30"/>
  <c r="H5995" i="30"/>
  <c r="H5996" i="30"/>
  <c r="H5997" i="30"/>
  <c r="H5998" i="30"/>
  <c r="H5999" i="30"/>
  <c r="H6000" i="30"/>
  <c r="H6001" i="30"/>
  <c r="H6002" i="30"/>
  <c r="H6003" i="30"/>
  <c r="H6004" i="30"/>
  <c r="H6005" i="30"/>
  <c r="H6006" i="30"/>
  <c r="H6007" i="30"/>
  <c r="H6008" i="30"/>
  <c r="H6009" i="30"/>
  <c r="H6010" i="30"/>
  <c r="H6011" i="30"/>
  <c r="H6012" i="30"/>
  <c r="H6013" i="30"/>
  <c r="H6014" i="30"/>
  <c r="H6015" i="30"/>
  <c r="H6016" i="30"/>
  <c r="H6017" i="30"/>
  <c r="H6018" i="30"/>
  <c r="H6019" i="30"/>
  <c r="H6020" i="30"/>
  <c r="H6021" i="30"/>
  <c r="H6022" i="30"/>
  <c r="H6023" i="30"/>
  <c r="H6024" i="30"/>
  <c r="H6025" i="30"/>
  <c r="H6026" i="30"/>
  <c r="H6027" i="30"/>
  <c r="H6028" i="30"/>
  <c r="H6029" i="30"/>
  <c r="H6030" i="30"/>
  <c r="H6031" i="30"/>
  <c r="H6032" i="30"/>
  <c r="H6033" i="30"/>
  <c r="H6034" i="30"/>
  <c r="H6035" i="30"/>
  <c r="H6036" i="30"/>
  <c r="H6037" i="30"/>
  <c r="H6038" i="30"/>
  <c r="H6039" i="30"/>
  <c r="H6040" i="30"/>
  <c r="H6041" i="30"/>
  <c r="H6042" i="30"/>
  <c r="H6043" i="30"/>
  <c r="H6044" i="30"/>
  <c r="H6045" i="30"/>
  <c r="H6046" i="30"/>
  <c r="H6047" i="30"/>
  <c r="H6048" i="30"/>
  <c r="H6049" i="30"/>
  <c r="H6050" i="30"/>
  <c r="H6051" i="30"/>
  <c r="H6052" i="30"/>
  <c r="H6053" i="30"/>
  <c r="H6054" i="30"/>
  <c r="H6055" i="30"/>
  <c r="H6056" i="30"/>
  <c r="H6057" i="30"/>
  <c r="H6058" i="30"/>
  <c r="H6059" i="30"/>
  <c r="H6060" i="30"/>
  <c r="H6061" i="30"/>
  <c r="H6062" i="30"/>
  <c r="H6063" i="30"/>
  <c r="H6064" i="30"/>
  <c r="H6065" i="30"/>
  <c r="H6066" i="30"/>
  <c r="H6067" i="30"/>
  <c r="H6068" i="30"/>
  <c r="H6069" i="30"/>
  <c r="H6070" i="30"/>
  <c r="H6071" i="30"/>
  <c r="H6072" i="30"/>
  <c r="H6073" i="30"/>
  <c r="H6074" i="30"/>
  <c r="H6075" i="30"/>
  <c r="H6076" i="30"/>
  <c r="H6077" i="30"/>
  <c r="H6078" i="30"/>
  <c r="H6079" i="30"/>
  <c r="H6080" i="30"/>
  <c r="H6081" i="30"/>
  <c r="H6082" i="30"/>
  <c r="H6083" i="30"/>
  <c r="H6084" i="30"/>
  <c r="H6085" i="30"/>
  <c r="H6086" i="30"/>
  <c r="H6087" i="30"/>
  <c r="H6088" i="30"/>
  <c r="H6089" i="30"/>
  <c r="H6090" i="30"/>
  <c r="H6091" i="30"/>
  <c r="H6092" i="30"/>
  <c r="H6093" i="30"/>
  <c r="H6094" i="30"/>
  <c r="H6095" i="30"/>
  <c r="H6096" i="30"/>
  <c r="H6097" i="30"/>
  <c r="H6098" i="30"/>
  <c r="H6099" i="30"/>
  <c r="H6100" i="30"/>
  <c r="H6101" i="30"/>
  <c r="H6102" i="30"/>
  <c r="H6103" i="30"/>
  <c r="H6104" i="30"/>
  <c r="H6105" i="30"/>
  <c r="H6106" i="30"/>
  <c r="H6107" i="30"/>
  <c r="H6108" i="30"/>
  <c r="H6109" i="30"/>
  <c r="H6110" i="30"/>
  <c r="H6111" i="30"/>
  <c r="H6112" i="30"/>
  <c r="H6113" i="30"/>
  <c r="H6114" i="30"/>
  <c r="H6115" i="30"/>
  <c r="H6116" i="30"/>
  <c r="H6117" i="30"/>
  <c r="H6118" i="30"/>
  <c r="H6119" i="30"/>
  <c r="H6120" i="30"/>
  <c r="H6121" i="30"/>
  <c r="H6122" i="30"/>
  <c r="H6123" i="30"/>
  <c r="H6124" i="30"/>
  <c r="H6125" i="30"/>
  <c r="H6126" i="30"/>
  <c r="H6127" i="30"/>
  <c r="H6128" i="30"/>
  <c r="H6129" i="30"/>
  <c r="H6130" i="30"/>
  <c r="H6131" i="30"/>
  <c r="H6132" i="30"/>
  <c r="H6133" i="30"/>
  <c r="H6134" i="30"/>
  <c r="H6135" i="30"/>
  <c r="H6136" i="30"/>
  <c r="H6137" i="30"/>
  <c r="H6138" i="30"/>
  <c r="H6139" i="30"/>
  <c r="H6140" i="30"/>
  <c r="H6141" i="30"/>
  <c r="H6142" i="30"/>
  <c r="H6143" i="30"/>
  <c r="H6144" i="30"/>
  <c r="H6145" i="30"/>
  <c r="H6146" i="30"/>
  <c r="H6147" i="30"/>
  <c r="H6148" i="30"/>
  <c r="H6149" i="30"/>
  <c r="H6150" i="30"/>
  <c r="H6151" i="30"/>
  <c r="H6152" i="30"/>
  <c r="H6153" i="30"/>
  <c r="H6154" i="30"/>
  <c r="H6155" i="30"/>
  <c r="H6156" i="30"/>
  <c r="H6157" i="30"/>
  <c r="H6158" i="30"/>
  <c r="H6159" i="30"/>
  <c r="H6160" i="30"/>
  <c r="H6161" i="30"/>
  <c r="H6162" i="30"/>
  <c r="H6163" i="30"/>
  <c r="H6164" i="30"/>
  <c r="H6165" i="30"/>
  <c r="H6166" i="30"/>
  <c r="H6167" i="30"/>
  <c r="H6168" i="30"/>
  <c r="H6169" i="30"/>
  <c r="H6170" i="30"/>
  <c r="H6171" i="30"/>
  <c r="H6172" i="30"/>
  <c r="H6173" i="30"/>
  <c r="H6174" i="30"/>
  <c r="H6175" i="30"/>
  <c r="H6176" i="30"/>
  <c r="H6177" i="30"/>
  <c r="H6178" i="30"/>
  <c r="H6179" i="30"/>
  <c r="H6180" i="30"/>
  <c r="H6181" i="30"/>
  <c r="H6182" i="30"/>
  <c r="H6183" i="30"/>
  <c r="H6184" i="30"/>
  <c r="H6185" i="30"/>
  <c r="H6186" i="30"/>
  <c r="H6187" i="30"/>
  <c r="H6188" i="30"/>
  <c r="H6189" i="30"/>
  <c r="H6190" i="30"/>
  <c r="H6191" i="30"/>
  <c r="H6192" i="30"/>
  <c r="H6193" i="30"/>
  <c r="H6194" i="30"/>
  <c r="H6195" i="30"/>
  <c r="H6196" i="30"/>
  <c r="H6197" i="30"/>
  <c r="H6198" i="30"/>
  <c r="H6199" i="30"/>
  <c r="H6200" i="30"/>
  <c r="H6201" i="30"/>
  <c r="H6202" i="30"/>
  <c r="H6203" i="30"/>
  <c r="H6204" i="30"/>
  <c r="H6205" i="30"/>
  <c r="H6206" i="30"/>
  <c r="H6207" i="30"/>
  <c r="H6208" i="30"/>
  <c r="H6209" i="30"/>
  <c r="H6210" i="30"/>
  <c r="H6211" i="30"/>
  <c r="H6212" i="30"/>
  <c r="H6213" i="30"/>
  <c r="H6214" i="30"/>
  <c r="H6215" i="30"/>
  <c r="H6216" i="30"/>
  <c r="H6217" i="30"/>
  <c r="H6218" i="30"/>
  <c r="H6219" i="30"/>
  <c r="H6220" i="30"/>
  <c r="H6221" i="30"/>
  <c r="H6222" i="30"/>
  <c r="H6223" i="30"/>
  <c r="H6224" i="30"/>
  <c r="H6225" i="30"/>
  <c r="H6226" i="30"/>
  <c r="H6227" i="30"/>
  <c r="H6228" i="30"/>
  <c r="H6229" i="30"/>
  <c r="H6230" i="30"/>
  <c r="H6231" i="30"/>
  <c r="H6232" i="30"/>
  <c r="H6233" i="30"/>
  <c r="H6234" i="30"/>
  <c r="H6235" i="30"/>
  <c r="H6236" i="30"/>
  <c r="H6237" i="30"/>
  <c r="H6238" i="30"/>
  <c r="H6239" i="30"/>
  <c r="H6240" i="30"/>
  <c r="H6241" i="30"/>
  <c r="H6242" i="30"/>
  <c r="H6243" i="30"/>
  <c r="H6244" i="30"/>
  <c r="H6245" i="30"/>
  <c r="H6246" i="30"/>
  <c r="H6247" i="30"/>
  <c r="H6248" i="30"/>
  <c r="H6249" i="30"/>
  <c r="H6250" i="30"/>
  <c r="H6251" i="30"/>
  <c r="H6252" i="30"/>
  <c r="H6253" i="30"/>
  <c r="H6254" i="30"/>
  <c r="H6255" i="30"/>
  <c r="H6256" i="30"/>
  <c r="H6257" i="30"/>
  <c r="H6258" i="30"/>
  <c r="H6259" i="30"/>
  <c r="H6260" i="30"/>
  <c r="H6261" i="30"/>
  <c r="H6262" i="30"/>
  <c r="H6263" i="30"/>
  <c r="H6264" i="30"/>
  <c r="H6265" i="30"/>
  <c r="H6266" i="30"/>
  <c r="H6267" i="30"/>
  <c r="H6268" i="30"/>
  <c r="H6269" i="30"/>
  <c r="H6270" i="30"/>
  <c r="H6271" i="30"/>
  <c r="H6272" i="30"/>
  <c r="H6273" i="30"/>
  <c r="H6274" i="30"/>
  <c r="H6275" i="30"/>
  <c r="H6276" i="30"/>
  <c r="H6277" i="30"/>
  <c r="H6278" i="30"/>
  <c r="H6279" i="30"/>
  <c r="H6280" i="30"/>
  <c r="H6281" i="30"/>
  <c r="H6282" i="30"/>
  <c r="H6283" i="30"/>
  <c r="H6284" i="30"/>
  <c r="H6285" i="30"/>
  <c r="H6286" i="30"/>
  <c r="H6287" i="30"/>
  <c r="H6288" i="30"/>
  <c r="H6289" i="30"/>
  <c r="H6290" i="30"/>
  <c r="H6291" i="30"/>
  <c r="H6292" i="30"/>
  <c r="H6293" i="30"/>
  <c r="H6294" i="30"/>
  <c r="H6295" i="30"/>
  <c r="H6296" i="30"/>
  <c r="H6297" i="30"/>
  <c r="H6298" i="30"/>
  <c r="H6299" i="30"/>
  <c r="H6300" i="30"/>
  <c r="H6301" i="30"/>
  <c r="H6302" i="30"/>
  <c r="H6303" i="30"/>
  <c r="H6304" i="30"/>
  <c r="H6305" i="30"/>
  <c r="H6306" i="30"/>
  <c r="H6307" i="30"/>
  <c r="H6308" i="30"/>
  <c r="H6309" i="30"/>
  <c r="H6310" i="30"/>
  <c r="H6311" i="30"/>
  <c r="H6312" i="30"/>
  <c r="H6313" i="30"/>
  <c r="H6314" i="30"/>
  <c r="H6315" i="30"/>
  <c r="H6316" i="30"/>
  <c r="H6317" i="30"/>
  <c r="H6318" i="30"/>
  <c r="H6319" i="30"/>
  <c r="H6320" i="30"/>
  <c r="H6321" i="30"/>
  <c r="H6322" i="30"/>
  <c r="H6323" i="30"/>
  <c r="H6324" i="30"/>
  <c r="H6325" i="30"/>
  <c r="H6326" i="30"/>
  <c r="H6327" i="30"/>
  <c r="H6328" i="30"/>
  <c r="H6329" i="30"/>
  <c r="H6330" i="30"/>
  <c r="H6331" i="30"/>
  <c r="H6332" i="30"/>
  <c r="H6333" i="30"/>
  <c r="H6334" i="30"/>
  <c r="H6335" i="30"/>
  <c r="H6336" i="30"/>
  <c r="H6337" i="30"/>
  <c r="H6338" i="30"/>
  <c r="H6339" i="30"/>
  <c r="H6340" i="30"/>
  <c r="H6341" i="30"/>
  <c r="H6342" i="30"/>
  <c r="H6343" i="30"/>
  <c r="H6344" i="30"/>
  <c r="H6345" i="30"/>
  <c r="H6346" i="30"/>
  <c r="H6347" i="30"/>
  <c r="H6348" i="30"/>
  <c r="H6349" i="30"/>
  <c r="H6350" i="30"/>
  <c r="H6351" i="30"/>
  <c r="H6352" i="30"/>
  <c r="H6353" i="30"/>
  <c r="H6354" i="30"/>
  <c r="H6355" i="30"/>
  <c r="H6356" i="30"/>
  <c r="H6357" i="30"/>
  <c r="H6358" i="30"/>
  <c r="H6359" i="30"/>
  <c r="H6360" i="30"/>
  <c r="H6361" i="30"/>
  <c r="H6362" i="30"/>
  <c r="H6363" i="30"/>
  <c r="H6364" i="30"/>
  <c r="H6365" i="30"/>
  <c r="H6366" i="30"/>
  <c r="H6367" i="30"/>
  <c r="H6368" i="30"/>
  <c r="H6369" i="30"/>
  <c r="H6370" i="30"/>
  <c r="H6371" i="30"/>
  <c r="H6372" i="30"/>
  <c r="H6373" i="30"/>
  <c r="H6374" i="30"/>
  <c r="H6375" i="30"/>
  <c r="H6376" i="30"/>
  <c r="H6377" i="30"/>
  <c r="H6378" i="30"/>
  <c r="H6379" i="30"/>
  <c r="H6380" i="30"/>
  <c r="H6381" i="30"/>
  <c r="H6382" i="30"/>
  <c r="H6383" i="30"/>
  <c r="H6384" i="30"/>
  <c r="H6385" i="30"/>
  <c r="H6386" i="30"/>
  <c r="H6387" i="30"/>
  <c r="H6388" i="30"/>
  <c r="H6389" i="30"/>
  <c r="H6390" i="30"/>
  <c r="H6391" i="30"/>
  <c r="H6392" i="30"/>
  <c r="H6393" i="30"/>
  <c r="H6394" i="30"/>
  <c r="H6395" i="30"/>
  <c r="H6396" i="30"/>
  <c r="H6397" i="30"/>
  <c r="H6398" i="30"/>
  <c r="H6399" i="30"/>
  <c r="H6400" i="30"/>
  <c r="H6401" i="30"/>
  <c r="H6402" i="30"/>
  <c r="H6403" i="30"/>
  <c r="H6404" i="30"/>
  <c r="H6405" i="30"/>
  <c r="H6406" i="30"/>
  <c r="H6407" i="30"/>
  <c r="H6408" i="30"/>
  <c r="H6409" i="30"/>
  <c r="H6410" i="30"/>
  <c r="H6411" i="30"/>
  <c r="H6412" i="30"/>
  <c r="H6413" i="30"/>
  <c r="H6414" i="30"/>
  <c r="H6415" i="30"/>
  <c r="H6416" i="30"/>
  <c r="H6417" i="30"/>
  <c r="H6418" i="30"/>
  <c r="H6419" i="30"/>
  <c r="H6420" i="30"/>
  <c r="H6421" i="30"/>
  <c r="H6422" i="30"/>
  <c r="H6423" i="30"/>
  <c r="H6424" i="30"/>
  <c r="H6425" i="30"/>
  <c r="H6426" i="30"/>
  <c r="H6427" i="30"/>
  <c r="H6428" i="30"/>
  <c r="H6429" i="30"/>
  <c r="H6430" i="30"/>
  <c r="H6431" i="30"/>
  <c r="H6432" i="30"/>
  <c r="H6433" i="30"/>
  <c r="H6434" i="30"/>
  <c r="H6435" i="30"/>
  <c r="H6436" i="30"/>
  <c r="H6437" i="30"/>
  <c r="H6438" i="30"/>
  <c r="H6439" i="30"/>
  <c r="H6440" i="30"/>
  <c r="H6441" i="30"/>
  <c r="H6442" i="30"/>
  <c r="H6443" i="30"/>
  <c r="H6444" i="30"/>
  <c r="H6445" i="30"/>
  <c r="H6446" i="30"/>
  <c r="H6447" i="30"/>
  <c r="H6448" i="30"/>
  <c r="H6449" i="30"/>
  <c r="H6450" i="30"/>
  <c r="H6451" i="30"/>
  <c r="H6452" i="30"/>
  <c r="H6453" i="30"/>
  <c r="H6454" i="30"/>
  <c r="H6455" i="30"/>
  <c r="H6456" i="30"/>
  <c r="H6457" i="30"/>
  <c r="H6458" i="30"/>
  <c r="H6459" i="30"/>
  <c r="H6460" i="30"/>
  <c r="H6461" i="30"/>
  <c r="H6462" i="30"/>
  <c r="H6463" i="30"/>
  <c r="H6464" i="30"/>
  <c r="H6465" i="30"/>
  <c r="H6466" i="30"/>
  <c r="H6467" i="30"/>
  <c r="H6468" i="30"/>
  <c r="H6469" i="30"/>
  <c r="H6470" i="30"/>
  <c r="H6471" i="30"/>
  <c r="H6472" i="30"/>
  <c r="H6473" i="30"/>
  <c r="H6474" i="30"/>
  <c r="H6475" i="30"/>
  <c r="H6476" i="30"/>
  <c r="H6477" i="30"/>
  <c r="H6478" i="30"/>
  <c r="H6479" i="30"/>
  <c r="H6480" i="30"/>
  <c r="H6481" i="30"/>
  <c r="H6482" i="30"/>
  <c r="H6483" i="30"/>
  <c r="H6484" i="30"/>
  <c r="H6485" i="30"/>
  <c r="H6486" i="30"/>
  <c r="H6487" i="30"/>
  <c r="H6488" i="30"/>
  <c r="H6489" i="30"/>
  <c r="H6490" i="30"/>
  <c r="H6491" i="30"/>
  <c r="H6492" i="30"/>
  <c r="H6493" i="30"/>
  <c r="H6494" i="30"/>
  <c r="H6495" i="30"/>
  <c r="H6496" i="30"/>
  <c r="H6497" i="30"/>
  <c r="H6498" i="30"/>
  <c r="H6499" i="30"/>
  <c r="H6500" i="30"/>
  <c r="H6501" i="30"/>
  <c r="H6502" i="30"/>
  <c r="H6503" i="30"/>
  <c r="H6504" i="30"/>
  <c r="H6505" i="30"/>
  <c r="H6506" i="30"/>
  <c r="H6507" i="30"/>
  <c r="H6508" i="30"/>
  <c r="H6509" i="30"/>
  <c r="H6510" i="30"/>
  <c r="H6511" i="30"/>
  <c r="H6512" i="30"/>
  <c r="H6513" i="30"/>
  <c r="H6514" i="30"/>
  <c r="H6515" i="30"/>
  <c r="H6516" i="30"/>
  <c r="H6517" i="30"/>
  <c r="H6518" i="30"/>
  <c r="H6519" i="30"/>
  <c r="H6520" i="30"/>
  <c r="H6521" i="30"/>
  <c r="H6522" i="30"/>
  <c r="H6523" i="30"/>
  <c r="H6524" i="30"/>
  <c r="H6525" i="30"/>
  <c r="H6526" i="30"/>
  <c r="H6527" i="30"/>
  <c r="H6528" i="30"/>
  <c r="H6529" i="30"/>
  <c r="H6530" i="30"/>
  <c r="H6531" i="30"/>
  <c r="H6532" i="30"/>
  <c r="H6533" i="30"/>
  <c r="H6534" i="30"/>
  <c r="H6535" i="30"/>
  <c r="H6536" i="30"/>
  <c r="H6537" i="30"/>
  <c r="H6538" i="30"/>
  <c r="H6539" i="30"/>
  <c r="H6540" i="30"/>
  <c r="H6541" i="30"/>
  <c r="H6542" i="30"/>
  <c r="H6543" i="30"/>
  <c r="H6544" i="30"/>
  <c r="H6545" i="30"/>
  <c r="H6546" i="30"/>
  <c r="H6547" i="30"/>
  <c r="H6548" i="30"/>
  <c r="H6549" i="30"/>
  <c r="H6550" i="30"/>
  <c r="H6551" i="30"/>
  <c r="H6552" i="30"/>
  <c r="H6553" i="30"/>
  <c r="H6554" i="30"/>
  <c r="H6555" i="30"/>
  <c r="H6556" i="30"/>
  <c r="H6557" i="30"/>
  <c r="H6558" i="30"/>
  <c r="H6559" i="30"/>
  <c r="H6560" i="30"/>
  <c r="H6561" i="30"/>
  <c r="H6562" i="30"/>
  <c r="H6563" i="30"/>
  <c r="H6564" i="30"/>
  <c r="H6565" i="30"/>
  <c r="H6566" i="30"/>
  <c r="H6567" i="30"/>
  <c r="H6568" i="30"/>
  <c r="H6569" i="30"/>
  <c r="H6570" i="30"/>
  <c r="H6571" i="30"/>
  <c r="H6572" i="30"/>
  <c r="H6573" i="30"/>
  <c r="H6574" i="30"/>
  <c r="H6575" i="30"/>
  <c r="H6576" i="30"/>
  <c r="H6577" i="30"/>
  <c r="H6578" i="30"/>
  <c r="H6579" i="30"/>
  <c r="H6580" i="30"/>
  <c r="H6581" i="30"/>
  <c r="H6582" i="30"/>
  <c r="H6583" i="30"/>
  <c r="H6584" i="30"/>
  <c r="H6585" i="30"/>
  <c r="H6586" i="30"/>
  <c r="H6587" i="30"/>
  <c r="H6588" i="30"/>
  <c r="H6589" i="30"/>
  <c r="H6590" i="30"/>
  <c r="H6591" i="30"/>
  <c r="H6592" i="30"/>
  <c r="H6593" i="30"/>
  <c r="H6594" i="30"/>
  <c r="H6595" i="30"/>
  <c r="H6596" i="30"/>
  <c r="H6597" i="30"/>
  <c r="H6598" i="30"/>
  <c r="H6599" i="30"/>
  <c r="H6600" i="30"/>
  <c r="H6601" i="30"/>
  <c r="H6602" i="30"/>
  <c r="H6603" i="30"/>
  <c r="H6604" i="30"/>
  <c r="H6605" i="30"/>
  <c r="H6606" i="30"/>
  <c r="H6607" i="30"/>
  <c r="H6608" i="30"/>
  <c r="H6609" i="30"/>
  <c r="H6610" i="30"/>
  <c r="H6611" i="30"/>
  <c r="H6612" i="30"/>
  <c r="H6613" i="30"/>
  <c r="H6614" i="30"/>
  <c r="H6615" i="30"/>
  <c r="H6616" i="30"/>
  <c r="H6617" i="30"/>
  <c r="H6618" i="30"/>
  <c r="H6619" i="30"/>
  <c r="H6620" i="30"/>
  <c r="H6621" i="30"/>
  <c r="H6622" i="30"/>
  <c r="H6623" i="30"/>
  <c r="H6624" i="30"/>
  <c r="H6625" i="30"/>
  <c r="H6626" i="30"/>
  <c r="H6627" i="30"/>
  <c r="H6628" i="30"/>
  <c r="H6629" i="30"/>
  <c r="H6630" i="30"/>
  <c r="H6631" i="30"/>
  <c r="H6632" i="30"/>
  <c r="H6633" i="30"/>
  <c r="H6634" i="30"/>
  <c r="H6635" i="30"/>
  <c r="H6636" i="30"/>
  <c r="H6637" i="30"/>
  <c r="H6638" i="30"/>
  <c r="H6639" i="30"/>
  <c r="H6640" i="30"/>
  <c r="H6641" i="30"/>
  <c r="H6642" i="30"/>
  <c r="H6643" i="30"/>
  <c r="H6644" i="30"/>
  <c r="H6645" i="30"/>
  <c r="H6646" i="30"/>
  <c r="H6647" i="30"/>
  <c r="H6648" i="30"/>
  <c r="H6649" i="30"/>
  <c r="H6650" i="30"/>
  <c r="H6651" i="30"/>
  <c r="H6652" i="30"/>
  <c r="H6653" i="30"/>
  <c r="H6654" i="30"/>
  <c r="H6655" i="30"/>
  <c r="H6656" i="30"/>
  <c r="H6657" i="30"/>
  <c r="H6658" i="30"/>
  <c r="H6659" i="30"/>
  <c r="H6660" i="30"/>
  <c r="H6661" i="30"/>
  <c r="H6662" i="30"/>
  <c r="H6663" i="30"/>
  <c r="H6664" i="30"/>
  <c r="H6665" i="30"/>
  <c r="H6666" i="30"/>
  <c r="H6667" i="30"/>
  <c r="H6668" i="30"/>
  <c r="H6669" i="30"/>
  <c r="H6670" i="30"/>
  <c r="H6671" i="30"/>
  <c r="H6672" i="30"/>
  <c r="H6673" i="30"/>
  <c r="H6674" i="30"/>
  <c r="AB5936" i="30"/>
  <c r="AB5937" i="30"/>
  <c r="AB5938" i="30"/>
  <c r="AB5939" i="30"/>
  <c r="AB5940" i="30"/>
  <c r="AB5941" i="30"/>
  <c r="AB5942" i="30"/>
  <c r="AB5943" i="30"/>
  <c r="AB5944" i="30"/>
  <c r="AB5945" i="30"/>
  <c r="AB5946" i="30"/>
  <c r="AB5947" i="30"/>
  <c r="AB5948" i="30"/>
  <c r="AB5949" i="30"/>
  <c r="AB5950" i="30"/>
  <c r="AB5951" i="30"/>
  <c r="AB5952" i="30"/>
  <c r="AB5953" i="30"/>
  <c r="AB5954" i="30"/>
  <c r="AB5955" i="30"/>
  <c r="AB5956" i="30"/>
  <c r="AB5957" i="30"/>
  <c r="AB5958" i="30"/>
  <c r="AB5959" i="30"/>
  <c r="AB5960" i="30"/>
  <c r="AB5961" i="30"/>
  <c r="AB5962" i="30"/>
  <c r="AB5963" i="30"/>
  <c r="AB5964" i="30"/>
  <c r="AB5965" i="30"/>
  <c r="AB5966" i="30"/>
  <c r="AB5967" i="30"/>
  <c r="AB5968" i="30"/>
  <c r="AB5969" i="30"/>
  <c r="AB5970" i="30"/>
  <c r="AB5971" i="30"/>
  <c r="AB5972" i="30"/>
  <c r="AB5973" i="30"/>
  <c r="AB5974" i="30"/>
  <c r="AB5975" i="30"/>
  <c r="AB5976" i="30"/>
  <c r="AB5977" i="30"/>
  <c r="AB5978" i="30"/>
  <c r="AB5979" i="30"/>
  <c r="AB5980" i="30"/>
  <c r="AB5981" i="30"/>
  <c r="AB5982" i="30"/>
  <c r="AB5983" i="30"/>
  <c r="AB5984" i="30"/>
  <c r="AB5985" i="30"/>
  <c r="AB5986" i="30"/>
  <c r="AB5987" i="30"/>
  <c r="AB5988" i="30"/>
  <c r="AB5989" i="30"/>
  <c r="AB5990" i="30"/>
  <c r="AB5991" i="30"/>
  <c r="AB5992" i="30"/>
  <c r="AB5993" i="30"/>
  <c r="AB5994" i="30"/>
  <c r="AB5995" i="30"/>
  <c r="AB5996" i="30"/>
  <c r="AB5997" i="30"/>
  <c r="AB5998" i="30"/>
  <c r="AB5999" i="30"/>
  <c r="AB6000" i="30"/>
  <c r="AB6001" i="30"/>
  <c r="AB6002" i="30"/>
  <c r="AB6003" i="30"/>
  <c r="AB6004" i="30"/>
  <c r="AB6005" i="30"/>
  <c r="AB6006" i="30"/>
  <c r="AB6007" i="30"/>
  <c r="AB6008" i="30"/>
  <c r="AB6009" i="30"/>
  <c r="AB6010" i="30"/>
  <c r="AB6011" i="30"/>
  <c r="AB6012" i="30"/>
  <c r="AB6013" i="30"/>
  <c r="AB6014" i="30"/>
  <c r="AB6015" i="30"/>
  <c r="AB6016" i="30"/>
  <c r="AB6017" i="30"/>
  <c r="AB6018" i="30"/>
  <c r="AB6019" i="30"/>
  <c r="AB6020" i="30"/>
  <c r="AB6021" i="30"/>
  <c r="AB6022" i="30"/>
  <c r="AB6023" i="30"/>
  <c r="AB6024" i="30"/>
  <c r="AB6025" i="30"/>
  <c r="AB6026" i="30"/>
  <c r="AB6027" i="30"/>
  <c r="AB6028" i="30"/>
  <c r="AB6029" i="30"/>
  <c r="AB6030" i="30"/>
  <c r="AB6031" i="30"/>
  <c r="AB6032" i="30"/>
  <c r="AB6033" i="30"/>
  <c r="AB6034" i="30"/>
  <c r="AB6035" i="30"/>
  <c r="AB6036" i="30"/>
  <c r="AB6037" i="30"/>
  <c r="AB6038" i="30"/>
  <c r="AB6039" i="30"/>
  <c r="AB6040" i="30"/>
  <c r="AB6041" i="30"/>
  <c r="AB6042" i="30"/>
  <c r="AB6043" i="30"/>
  <c r="AB6044" i="30"/>
  <c r="AB6045" i="30"/>
  <c r="AB6046" i="30"/>
  <c r="AB6047" i="30"/>
  <c r="AB6048" i="30"/>
  <c r="AB6049" i="30"/>
  <c r="AB6050" i="30"/>
  <c r="AB6051" i="30"/>
  <c r="AB6052" i="30"/>
  <c r="AB6053" i="30"/>
  <c r="AB6054" i="30"/>
  <c r="AB6055" i="30"/>
  <c r="AB6056" i="30"/>
  <c r="AB6057" i="30"/>
  <c r="AB6058" i="30"/>
  <c r="AB6059" i="30"/>
  <c r="AB6060" i="30"/>
  <c r="AB6061" i="30"/>
  <c r="AB6062" i="30"/>
  <c r="AB6063" i="30"/>
  <c r="AB6064" i="30"/>
  <c r="AB6065" i="30"/>
  <c r="AB6066" i="30"/>
  <c r="AB6067" i="30"/>
  <c r="AB6068" i="30"/>
  <c r="AB6069" i="30"/>
  <c r="AB6070" i="30"/>
  <c r="AB6071" i="30"/>
  <c r="AB6072" i="30"/>
  <c r="AB6073" i="30"/>
  <c r="AB6074" i="30"/>
  <c r="AB6075" i="30"/>
  <c r="AB6076" i="30"/>
  <c r="AB6077" i="30"/>
  <c r="AB6078" i="30"/>
  <c r="AB6079" i="30"/>
  <c r="AB6080" i="30"/>
  <c r="AB6081" i="30"/>
  <c r="AB6082" i="30"/>
  <c r="AB6083" i="30"/>
  <c r="AB6084" i="30"/>
  <c r="AB6085" i="30"/>
  <c r="AB6086" i="30"/>
  <c r="AB6087" i="30"/>
  <c r="AB6088" i="30"/>
  <c r="AB6089" i="30"/>
  <c r="AB6090" i="30"/>
  <c r="AB6091" i="30"/>
  <c r="AB6092" i="30"/>
  <c r="AB6093" i="30"/>
  <c r="AB6094" i="30"/>
  <c r="AB6095" i="30"/>
  <c r="AB6096" i="30"/>
  <c r="AB6097" i="30"/>
  <c r="AB6098" i="30"/>
  <c r="AB6099" i="30"/>
  <c r="AB6100" i="30"/>
  <c r="AB6101" i="30"/>
  <c r="AB6102" i="30"/>
  <c r="AB6103" i="30"/>
  <c r="AB6104" i="30"/>
  <c r="AB6105" i="30"/>
  <c r="AB6106" i="30"/>
  <c r="AB6107" i="30"/>
  <c r="AB6108" i="30"/>
  <c r="AB6109" i="30"/>
  <c r="AB6110" i="30"/>
  <c r="AB6111" i="30"/>
  <c r="AB6112" i="30"/>
  <c r="AB6113" i="30"/>
  <c r="AB6114" i="30"/>
  <c r="AB6115" i="30"/>
  <c r="AB6116" i="30"/>
  <c r="AB6117" i="30"/>
  <c r="AB6118" i="30"/>
  <c r="AB6119" i="30"/>
  <c r="AB6120" i="30"/>
  <c r="AB6121" i="30"/>
  <c r="AB6122" i="30"/>
  <c r="AB6123" i="30"/>
  <c r="AB6124" i="30"/>
  <c r="AB6125" i="30"/>
  <c r="AB6126" i="30"/>
  <c r="AB6127" i="30"/>
  <c r="AB6128" i="30"/>
  <c r="AB6129" i="30"/>
  <c r="AB6130" i="30"/>
  <c r="AB6131" i="30"/>
  <c r="AB6132" i="30"/>
  <c r="AB6133" i="30"/>
  <c r="AB6134" i="30"/>
  <c r="AB6135" i="30"/>
  <c r="AB6136" i="30"/>
  <c r="AB6137" i="30"/>
  <c r="AB6138" i="30"/>
  <c r="AB6139" i="30"/>
  <c r="AB6140" i="30"/>
  <c r="AB6141" i="30"/>
  <c r="AB6142" i="30"/>
  <c r="AB6143" i="30"/>
  <c r="AB6144" i="30"/>
  <c r="AB6145" i="30"/>
  <c r="AB6146" i="30"/>
  <c r="AB6147" i="30"/>
  <c r="AB6148" i="30"/>
  <c r="AB6149" i="30"/>
  <c r="AB6150" i="30"/>
  <c r="AB6151" i="30"/>
  <c r="AB6152" i="30"/>
  <c r="AB6153" i="30"/>
  <c r="AB6154" i="30"/>
  <c r="AB6155" i="30"/>
  <c r="AB6156" i="30"/>
  <c r="AB6157" i="30"/>
  <c r="AB6158" i="30"/>
  <c r="AB6159" i="30"/>
  <c r="AB6160" i="30"/>
  <c r="AB6161" i="30"/>
  <c r="AB6162" i="30"/>
  <c r="AB6163" i="30"/>
  <c r="AB6164" i="30"/>
  <c r="AB6165" i="30"/>
  <c r="AB6166" i="30"/>
  <c r="AB6167" i="30"/>
  <c r="AB6168" i="30"/>
  <c r="AB6169" i="30"/>
  <c r="AB6170" i="30"/>
  <c r="AB6171" i="30"/>
  <c r="AB6172" i="30"/>
  <c r="AB6173" i="30"/>
  <c r="AB6174" i="30"/>
  <c r="AB6175" i="30"/>
  <c r="AB6176" i="30"/>
  <c r="AB6177" i="30"/>
  <c r="AB6178" i="30"/>
  <c r="AB6179" i="30"/>
  <c r="AB6180" i="30"/>
  <c r="AB6181" i="30"/>
  <c r="AB6182" i="30"/>
  <c r="AB6183" i="30"/>
  <c r="AB6184" i="30"/>
  <c r="AB6185" i="30"/>
  <c r="AB6186" i="30"/>
  <c r="AB6187" i="30"/>
  <c r="AB6188" i="30"/>
  <c r="AB6189" i="30"/>
  <c r="AB6190" i="30"/>
  <c r="AB6191" i="30"/>
  <c r="AB6192" i="30"/>
  <c r="AB6193" i="30"/>
  <c r="AB6194" i="30"/>
  <c r="AB6195" i="30"/>
  <c r="AB6196" i="30"/>
  <c r="AB6197" i="30"/>
  <c r="AB6198" i="30"/>
  <c r="AB6199" i="30"/>
  <c r="AB6200" i="30"/>
  <c r="AB6201" i="30"/>
  <c r="AB6202" i="30"/>
  <c r="AB6203" i="30"/>
  <c r="AB6204" i="30"/>
  <c r="AB6205" i="30"/>
  <c r="AB6206" i="30"/>
  <c r="AB6207" i="30"/>
  <c r="AB6208" i="30"/>
  <c r="AB6209" i="30"/>
  <c r="AB6210" i="30"/>
  <c r="AB6211" i="30"/>
  <c r="AB6212" i="30"/>
  <c r="AB6213" i="30"/>
  <c r="AB6214" i="30"/>
  <c r="AB6215" i="30"/>
  <c r="AB6216" i="30"/>
  <c r="AB6217" i="30"/>
  <c r="AB6218" i="30"/>
  <c r="AB6219" i="30"/>
  <c r="AB6220" i="30"/>
  <c r="AB6221" i="30"/>
  <c r="AB6222" i="30"/>
  <c r="AB6223" i="30"/>
  <c r="AB6224" i="30"/>
  <c r="AB6225" i="30"/>
  <c r="AB6226" i="30"/>
  <c r="AB6227" i="30"/>
  <c r="AB6228" i="30"/>
  <c r="AB6229" i="30"/>
  <c r="AB6230" i="30"/>
  <c r="AB6231" i="30"/>
  <c r="AB6232" i="30"/>
  <c r="AB6233" i="30"/>
  <c r="AB6234" i="30"/>
  <c r="AB6235" i="30"/>
  <c r="AB6236" i="30"/>
  <c r="AB6237" i="30"/>
  <c r="AB6238" i="30"/>
  <c r="AB6239" i="30"/>
  <c r="AB6240" i="30"/>
  <c r="AB6241" i="30"/>
  <c r="AB6242" i="30"/>
  <c r="AB6243" i="30"/>
  <c r="AB6244" i="30"/>
  <c r="AB6245" i="30"/>
  <c r="AB6246" i="30"/>
  <c r="AB6247" i="30"/>
  <c r="AB6248" i="30"/>
  <c r="AB6249" i="30"/>
  <c r="AB6250" i="30"/>
  <c r="AB6251" i="30"/>
  <c r="AB6252" i="30"/>
  <c r="AB6253" i="30"/>
  <c r="AB6254" i="30"/>
  <c r="AB6255" i="30"/>
  <c r="AB6256" i="30"/>
  <c r="AB6257" i="30"/>
  <c r="AB6258" i="30"/>
  <c r="AB6259" i="30"/>
  <c r="AB6260" i="30"/>
  <c r="AB6261" i="30"/>
  <c r="AB6262" i="30"/>
  <c r="AB6263" i="30"/>
  <c r="AB6264" i="30"/>
  <c r="AB6265" i="30"/>
  <c r="AB6266" i="30"/>
  <c r="AB6267" i="30"/>
  <c r="AB6268" i="30"/>
  <c r="AB6269" i="30"/>
  <c r="AB6270" i="30"/>
  <c r="AB6271" i="30"/>
  <c r="AB6272" i="30"/>
  <c r="AB6273" i="30"/>
  <c r="AB6274" i="30"/>
  <c r="AB6275" i="30"/>
  <c r="AB6276" i="30"/>
  <c r="AB6277" i="30"/>
  <c r="AB6278" i="30"/>
  <c r="AB6279" i="30"/>
  <c r="AB6280" i="30"/>
  <c r="AB6281" i="30"/>
  <c r="AB6282" i="30"/>
  <c r="AB6283" i="30"/>
  <c r="AB6284" i="30"/>
  <c r="AB6285" i="30"/>
  <c r="AB6286" i="30"/>
  <c r="AB6287" i="30"/>
  <c r="AB6288" i="30"/>
  <c r="AB6289" i="30"/>
  <c r="AB6290" i="30"/>
  <c r="AB6291" i="30"/>
  <c r="AB6292" i="30"/>
  <c r="AB6293" i="30"/>
  <c r="AB6294" i="30"/>
  <c r="AB6295" i="30"/>
  <c r="AB6296" i="30"/>
  <c r="AB6297" i="30"/>
  <c r="AB6298" i="30"/>
  <c r="AB6299" i="30"/>
  <c r="AB6300" i="30"/>
  <c r="AB6301" i="30"/>
  <c r="AB6302" i="30"/>
  <c r="AB6303" i="30"/>
  <c r="AB6304" i="30"/>
  <c r="AB6305" i="30"/>
  <c r="AB6306" i="30"/>
  <c r="AB6307" i="30"/>
  <c r="AB6308" i="30"/>
  <c r="AB6309" i="30"/>
  <c r="AB6310" i="30"/>
  <c r="AB6311" i="30"/>
  <c r="AB6312" i="30"/>
  <c r="AB6313" i="30"/>
  <c r="AB6314" i="30"/>
  <c r="AB6315" i="30"/>
  <c r="AB6316" i="30"/>
  <c r="AB6317" i="30"/>
  <c r="AB6318" i="30"/>
  <c r="AB6319" i="30"/>
  <c r="AB6320" i="30"/>
  <c r="AB6321" i="30"/>
  <c r="AB6322" i="30"/>
  <c r="AB6323" i="30"/>
  <c r="AB6324" i="30"/>
  <c r="AB6325" i="30"/>
  <c r="AB6326" i="30"/>
  <c r="AB6327" i="30"/>
  <c r="AB6328" i="30"/>
  <c r="AB6329" i="30"/>
  <c r="AB6330" i="30"/>
  <c r="AB6331" i="30"/>
  <c r="AB6332" i="30"/>
  <c r="AB6333" i="30"/>
  <c r="AB6334" i="30"/>
  <c r="AB6335" i="30"/>
  <c r="AB6336" i="30"/>
  <c r="AB6337" i="30"/>
  <c r="AB6338" i="30"/>
  <c r="AB6339" i="30"/>
  <c r="AB6340" i="30"/>
  <c r="AB6341" i="30"/>
  <c r="AB6342" i="30"/>
  <c r="AB6343" i="30"/>
  <c r="AB6344" i="30"/>
  <c r="AB6345" i="30"/>
  <c r="AB6346" i="30"/>
  <c r="AB6347" i="30"/>
  <c r="AB6348" i="30"/>
  <c r="AB6349" i="30"/>
  <c r="AB6350" i="30"/>
  <c r="AB6351" i="30"/>
  <c r="AB6352" i="30"/>
  <c r="AB6353" i="30"/>
  <c r="AB6354" i="30"/>
  <c r="AB6355" i="30"/>
  <c r="AB6356" i="30"/>
  <c r="AB6357" i="30"/>
  <c r="AB6358" i="30"/>
  <c r="AB6359" i="30"/>
  <c r="AB6360" i="30"/>
  <c r="AB6361" i="30"/>
  <c r="AB6362" i="30"/>
  <c r="AB6363" i="30"/>
  <c r="AB6364" i="30"/>
  <c r="AB6365" i="30"/>
  <c r="AB6366" i="30"/>
  <c r="AB6367" i="30"/>
  <c r="AB6368" i="30"/>
  <c r="AB6369" i="30"/>
  <c r="AB6370" i="30"/>
  <c r="AB6371" i="30"/>
  <c r="AB6372" i="30"/>
  <c r="AB6373" i="30"/>
  <c r="AB6374" i="30"/>
  <c r="AB6375" i="30"/>
  <c r="AB6376" i="30"/>
  <c r="AB6377" i="30"/>
  <c r="AB6378" i="30"/>
  <c r="AB6379" i="30"/>
  <c r="AB6380" i="30"/>
  <c r="AB6381" i="30"/>
  <c r="AB6382" i="30"/>
  <c r="AB6383" i="30"/>
  <c r="AB6384" i="30"/>
  <c r="AB6385" i="30"/>
  <c r="AB6386" i="30"/>
  <c r="AB6387" i="30"/>
  <c r="AB6388" i="30"/>
  <c r="AB6389" i="30"/>
  <c r="AB6390" i="30"/>
  <c r="AB6391" i="30"/>
  <c r="AB6392" i="30"/>
  <c r="AB6393" i="30"/>
  <c r="AB6394" i="30"/>
  <c r="AB6395" i="30"/>
  <c r="AB6396" i="30"/>
  <c r="AB6397" i="30"/>
  <c r="AB6398" i="30"/>
  <c r="AB6399" i="30"/>
  <c r="AB6400" i="30"/>
  <c r="AB6401" i="30"/>
  <c r="AB6402" i="30"/>
  <c r="AB6403" i="30"/>
  <c r="AB6404" i="30"/>
  <c r="AB6405" i="30"/>
  <c r="AB6406" i="30"/>
  <c r="AB6407" i="30"/>
  <c r="AB6408" i="30"/>
  <c r="AB6409" i="30"/>
  <c r="AB6410" i="30"/>
  <c r="AB6411" i="30"/>
  <c r="AB6412" i="30"/>
  <c r="AB6413" i="30"/>
  <c r="AB6414" i="30"/>
  <c r="AB6415" i="30"/>
  <c r="AB6416" i="30"/>
  <c r="AB6417" i="30"/>
  <c r="AB6418" i="30"/>
  <c r="AB6419" i="30"/>
  <c r="AB6420" i="30"/>
  <c r="AB6421" i="30"/>
  <c r="AB6422" i="30"/>
  <c r="AB6423" i="30"/>
  <c r="AB6424" i="30"/>
  <c r="AB6425" i="30"/>
  <c r="AB6426" i="30"/>
  <c r="AB6427" i="30"/>
  <c r="AB6428" i="30"/>
  <c r="AB6429" i="30"/>
  <c r="AB6430" i="30"/>
  <c r="AB6431" i="30"/>
  <c r="AB6432" i="30"/>
  <c r="AB6433" i="30"/>
  <c r="AB6434" i="30"/>
  <c r="AB6435" i="30"/>
  <c r="AB6436" i="30"/>
  <c r="AB6437" i="30"/>
  <c r="AB6438" i="30"/>
  <c r="AB6439" i="30"/>
  <c r="AB6440" i="30"/>
  <c r="AB6441" i="30"/>
  <c r="AB6442" i="30"/>
  <c r="AB6443" i="30"/>
  <c r="AB6444" i="30"/>
  <c r="AB6445" i="30"/>
  <c r="AB6446" i="30"/>
  <c r="AB6447" i="30"/>
  <c r="AB6448" i="30"/>
  <c r="AB6449" i="30"/>
  <c r="AB6450" i="30"/>
  <c r="AB6451" i="30"/>
  <c r="AB6452" i="30"/>
  <c r="AB6453" i="30"/>
  <c r="AB6454" i="30"/>
  <c r="AB6455" i="30"/>
  <c r="AB6456" i="30"/>
  <c r="AB6457" i="30"/>
  <c r="AB6458" i="30"/>
  <c r="AB6459" i="30"/>
  <c r="AB6460" i="30"/>
  <c r="AB6461" i="30"/>
  <c r="AB6462" i="30"/>
  <c r="AB6463" i="30"/>
  <c r="AB6464" i="30"/>
  <c r="AB6465" i="30"/>
  <c r="AB6466" i="30"/>
  <c r="AB6467" i="30"/>
  <c r="AB6468" i="30"/>
  <c r="AB6469" i="30"/>
  <c r="AB6470" i="30"/>
  <c r="AB6471" i="30"/>
  <c r="AB6472" i="30"/>
  <c r="AB6473" i="30"/>
  <c r="AB6474" i="30"/>
  <c r="AB6475" i="30"/>
  <c r="AB6476" i="30"/>
  <c r="AB6477" i="30"/>
  <c r="AB6478" i="30"/>
  <c r="AB6479" i="30"/>
  <c r="AB6480" i="30"/>
  <c r="AB6481" i="30"/>
  <c r="AB6482" i="30"/>
  <c r="AB6483" i="30"/>
  <c r="AB6484" i="30"/>
  <c r="AB6485" i="30"/>
  <c r="AB6486" i="30"/>
  <c r="AB6487" i="30"/>
  <c r="AB6488" i="30"/>
  <c r="AB6489" i="30"/>
  <c r="AB6490" i="30"/>
  <c r="AB6491" i="30"/>
  <c r="AB6492" i="30"/>
  <c r="AB6493" i="30"/>
  <c r="AB6494" i="30"/>
  <c r="AB6495" i="30"/>
  <c r="AB6496" i="30"/>
  <c r="AB6497" i="30"/>
  <c r="AB6498" i="30"/>
  <c r="AB6499" i="30"/>
  <c r="AB6500" i="30"/>
  <c r="AB6501" i="30"/>
  <c r="AB6502" i="30"/>
  <c r="AB6503" i="30"/>
  <c r="AB6504" i="30"/>
  <c r="AB6505" i="30"/>
  <c r="AB6506" i="30"/>
  <c r="AB6507" i="30"/>
  <c r="AB6508" i="30"/>
  <c r="AB6509" i="30"/>
  <c r="AB6510" i="30"/>
  <c r="AB6511" i="30"/>
  <c r="AB6512" i="30"/>
  <c r="AB6513" i="30"/>
  <c r="AB6514" i="30"/>
  <c r="AB6515" i="30"/>
  <c r="AB6516" i="30"/>
  <c r="AB6517" i="30"/>
  <c r="AB6518" i="30"/>
  <c r="AB6519" i="30"/>
  <c r="AB6520" i="30"/>
  <c r="AB6521" i="30"/>
  <c r="AB6522" i="30"/>
  <c r="AB6523" i="30"/>
  <c r="AB6524" i="30"/>
  <c r="AB6525" i="30"/>
  <c r="AB6526" i="30"/>
  <c r="AB6527" i="30"/>
  <c r="AB6528" i="30"/>
  <c r="AB6529" i="30"/>
  <c r="AB6530" i="30"/>
  <c r="AB6531" i="30"/>
  <c r="AB6532" i="30"/>
  <c r="AB6533" i="30"/>
  <c r="AB6534" i="30"/>
  <c r="AB6535" i="30"/>
  <c r="AB6536" i="30"/>
  <c r="AB6537" i="30"/>
  <c r="AB6538" i="30"/>
  <c r="AB6539" i="30"/>
  <c r="AB6540" i="30"/>
  <c r="AB6541" i="30"/>
  <c r="AB6542" i="30"/>
  <c r="AB6543" i="30"/>
  <c r="AB6544" i="30"/>
  <c r="AB6545" i="30"/>
  <c r="AB6546" i="30"/>
  <c r="AB6547" i="30"/>
  <c r="AB6548" i="30"/>
  <c r="AB6549" i="30"/>
  <c r="AB6550" i="30"/>
  <c r="AB6551" i="30"/>
  <c r="AB6552" i="30"/>
  <c r="AB6553" i="30"/>
  <c r="AB6554" i="30"/>
  <c r="AB6555" i="30"/>
  <c r="AB6556" i="30"/>
  <c r="AB6557" i="30"/>
  <c r="AB6558" i="30"/>
  <c r="AB6559" i="30"/>
  <c r="AB6560" i="30"/>
  <c r="AB6561" i="30"/>
  <c r="AB6562" i="30"/>
  <c r="AB6563" i="30"/>
  <c r="AB6564" i="30"/>
  <c r="AB6565" i="30"/>
  <c r="AB6566" i="30"/>
  <c r="AB6567" i="30"/>
  <c r="AB6568" i="30"/>
  <c r="AB6569" i="30"/>
  <c r="AB6570" i="30"/>
  <c r="AB6571" i="30"/>
  <c r="AB6572" i="30"/>
  <c r="AB6573" i="30"/>
  <c r="AB6574" i="30"/>
  <c r="AB6575" i="30"/>
  <c r="AB6576" i="30"/>
  <c r="AB6577" i="30"/>
  <c r="AB6578" i="30"/>
  <c r="AB6579" i="30"/>
  <c r="AB6580" i="30"/>
  <c r="AB6581" i="30"/>
  <c r="AB6582" i="30"/>
  <c r="AB6583" i="30"/>
  <c r="AB6584" i="30"/>
  <c r="AB6585" i="30"/>
  <c r="AB6586" i="30"/>
  <c r="AB6587" i="30"/>
  <c r="AB6588" i="30"/>
  <c r="AB6589" i="30"/>
  <c r="AB6590" i="30"/>
  <c r="AB6591" i="30"/>
  <c r="AB6592" i="30"/>
  <c r="AB6593" i="30"/>
  <c r="AB6594" i="30"/>
  <c r="AB6595" i="30"/>
  <c r="AB6596" i="30"/>
  <c r="AB6597" i="30"/>
  <c r="AB6598" i="30"/>
  <c r="AB6599" i="30"/>
  <c r="AB6600" i="30"/>
  <c r="AB6601" i="30"/>
  <c r="AB6602" i="30"/>
  <c r="AB6603" i="30"/>
  <c r="AB6604" i="30"/>
  <c r="AB6605" i="30"/>
  <c r="AB6606" i="30"/>
  <c r="AB6607" i="30"/>
  <c r="AB6608" i="30"/>
  <c r="AB6609" i="30"/>
  <c r="AB6610" i="30"/>
  <c r="AB6611" i="30"/>
  <c r="AB6612" i="30"/>
  <c r="AB6613" i="30"/>
  <c r="AB6614" i="30"/>
  <c r="AB6615" i="30"/>
  <c r="AB6616" i="30"/>
  <c r="AB6617" i="30"/>
  <c r="AB6618" i="30"/>
  <c r="AB6619" i="30"/>
  <c r="AB6620" i="30"/>
  <c r="AB6621" i="30"/>
  <c r="AB6622" i="30"/>
  <c r="AB6623" i="30"/>
  <c r="AB6624" i="30"/>
  <c r="AB6625" i="30"/>
  <c r="AB6626" i="30"/>
  <c r="AB6627" i="30"/>
  <c r="AB6628" i="30"/>
  <c r="AB6629" i="30"/>
  <c r="AB6630" i="30"/>
  <c r="AB6631" i="30"/>
  <c r="AB6632" i="30"/>
  <c r="AB6633" i="30"/>
  <c r="AB6634" i="30"/>
  <c r="AB6635" i="30"/>
  <c r="AB6636" i="30"/>
  <c r="AB6637" i="30"/>
  <c r="AB6638" i="30"/>
  <c r="AB6639" i="30"/>
  <c r="AB6640" i="30"/>
  <c r="AB6641" i="30"/>
  <c r="AB6642" i="30"/>
  <c r="AB6643" i="30"/>
  <c r="AB6644" i="30"/>
  <c r="AB6645" i="30"/>
  <c r="AB6646" i="30"/>
  <c r="AB6647" i="30"/>
  <c r="AB6648" i="30"/>
  <c r="AB6649" i="30"/>
  <c r="AB6650" i="30"/>
  <c r="AB6651" i="30"/>
  <c r="AB6652" i="30"/>
  <c r="AB6653" i="30"/>
  <c r="AB6654" i="30"/>
  <c r="AB6655" i="30"/>
  <c r="AB6656" i="30"/>
  <c r="AB6657" i="30"/>
  <c r="AB6658" i="30"/>
  <c r="AB6659" i="30"/>
  <c r="AB6660" i="30"/>
  <c r="AB6661" i="30"/>
  <c r="AB6662" i="30"/>
  <c r="AB6663" i="30"/>
  <c r="AB6664" i="30"/>
  <c r="AB6665" i="30"/>
  <c r="AB6666" i="30"/>
  <c r="AB6667" i="30"/>
  <c r="AB6668" i="30"/>
  <c r="AB6669" i="30"/>
  <c r="AB6670" i="30"/>
  <c r="AB6671" i="30"/>
  <c r="AB6672" i="30"/>
  <c r="AB6673" i="30"/>
  <c r="AB6674" i="30"/>
  <c r="J1816" i="30"/>
  <c r="H5358" i="30"/>
  <c r="H5359" i="30"/>
  <c r="H5360" i="30"/>
  <c r="H5361" i="30"/>
  <c r="H5362" i="30"/>
  <c r="H5363" i="30"/>
  <c r="H5364" i="30"/>
  <c r="H5365" i="30"/>
  <c r="H5366" i="30"/>
  <c r="H5367" i="30"/>
  <c r="H5368" i="30"/>
  <c r="H5369" i="30"/>
  <c r="H5370" i="30"/>
  <c r="H5371" i="30"/>
  <c r="H5372" i="30"/>
  <c r="H5373" i="30"/>
  <c r="H5374" i="30"/>
  <c r="H5375" i="30"/>
  <c r="H5376" i="30"/>
  <c r="H5377" i="30"/>
  <c r="H5378" i="30"/>
  <c r="H5379" i="30"/>
  <c r="H5380" i="30"/>
  <c r="H5381" i="30"/>
  <c r="H5382" i="30"/>
  <c r="H5383" i="30"/>
  <c r="H5384" i="30"/>
  <c r="H5385" i="30"/>
  <c r="H5386" i="30"/>
  <c r="H5387" i="30"/>
  <c r="H5388" i="30"/>
  <c r="H5389" i="30"/>
  <c r="H5390" i="30"/>
  <c r="H5391" i="30"/>
  <c r="H5392" i="30"/>
  <c r="H5393" i="30"/>
  <c r="H5394" i="30"/>
  <c r="H5395" i="30"/>
  <c r="H5396" i="30"/>
  <c r="H5397" i="30"/>
  <c r="H5398" i="30"/>
  <c r="H5399" i="30"/>
  <c r="H5400" i="30"/>
  <c r="H5401" i="30"/>
  <c r="H5402" i="30"/>
  <c r="H5403" i="30"/>
  <c r="H5404" i="30"/>
  <c r="H5405" i="30"/>
  <c r="H5406" i="30"/>
  <c r="H5407" i="30"/>
  <c r="H5408" i="30"/>
  <c r="H5409" i="30"/>
  <c r="H5410" i="30"/>
  <c r="H5411" i="30"/>
  <c r="H5412" i="30"/>
  <c r="H5413" i="30"/>
  <c r="H5414" i="30"/>
  <c r="H5415" i="30"/>
  <c r="H5416" i="30"/>
  <c r="H5417" i="30"/>
  <c r="H5418" i="30"/>
  <c r="H5419" i="30"/>
  <c r="H5420" i="30"/>
  <c r="H5421" i="30"/>
  <c r="H5422" i="30"/>
  <c r="H5423" i="30"/>
  <c r="H5424" i="30"/>
  <c r="H5425" i="30"/>
  <c r="H5426" i="30"/>
  <c r="H5427" i="30"/>
  <c r="H5428" i="30"/>
  <c r="H5429" i="30"/>
  <c r="H5430" i="30"/>
  <c r="H5431" i="30"/>
  <c r="H5432" i="30"/>
  <c r="H5433" i="30"/>
  <c r="H5434" i="30"/>
  <c r="H5435" i="30"/>
  <c r="H5436" i="30"/>
  <c r="H5437" i="30"/>
  <c r="H5438" i="30"/>
  <c r="H5439" i="30"/>
  <c r="H5440" i="30"/>
  <c r="H5441" i="30"/>
  <c r="H5442" i="30"/>
  <c r="H5443" i="30"/>
  <c r="H5444" i="30"/>
  <c r="H5445" i="30"/>
  <c r="H5446" i="30"/>
  <c r="H5447" i="30"/>
  <c r="H5448" i="30"/>
  <c r="H5449" i="30"/>
  <c r="H5450" i="30"/>
  <c r="H5451" i="30"/>
  <c r="H5452" i="30"/>
  <c r="H5453" i="30"/>
  <c r="H5454" i="30"/>
  <c r="H5455" i="30"/>
  <c r="H5456" i="30"/>
  <c r="H5457" i="30"/>
  <c r="H5458" i="30"/>
  <c r="H5459" i="30"/>
  <c r="H5460" i="30"/>
  <c r="H5461" i="30"/>
  <c r="H5462" i="30"/>
  <c r="H5463" i="30"/>
  <c r="H5464" i="30"/>
  <c r="H5465" i="30"/>
  <c r="H5466" i="30"/>
  <c r="H5467" i="30"/>
  <c r="H5468" i="30"/>
  <c r="H5469" i="30"/>
  <c r="H5470" i="30"/>
  <c r="H5471" i="30"/>
  <c r="H5472" i="30"/>
  <c r="H5473" i="30"/>
  <c r="H5474" i="30"/>
  <c r="H5475" i="30"/>
  <c r="H5476" i="30"/>
  <c r="H5477" i="30"/>
  <c r="H5478" i="30"/>
  <c r="H5479" i="30"/>
  <c r="H5480" i="30"/>
  <c r="H5481" i="30"/>
  <c r="H5482" i="30"/>
  <c r="H5483" i="30"/>
  <c r="H5484" i="30"/>
  <c r="H5485" i="30"/>
  <c r="H5486" i="30"/>
  <c r="H5487" i="30"/>
  <c r="H5488" i="30"/>
  <c r="H5489" i="30"/>
  <c r="H5490" i="30"/>
  <c r="H5491" i="30"/>
  <c r="H5492" i="30"/>
  <c r="H5493" i="30"/>
  <c r="H5494" i="30"/>
  <c r="H5495" i="30"/>
  <c r="H5496" i="30"/>
  <c r="H5497" i="30"/>
  <c r="H5498" i="30"/>
  <c r="H5499" i="30"/>
  <c r="H5500" i="30"/>
  <c r="H5501" i="30"/>
  <c r="H5502" i="30"/>
  <c r="H5503" i="30"/>
  <c r="H5504" i="30"/>
  <c r="H5505" i="30"/>
  <c r="H5506" i="30"/>
  <c r="H5507" i="30"/>
  <c r="H5508" i="30"/>
  <c r="H5509" i="30"/>
  <c r="H5510" i="30"/>
  <c r="H5511" i="30"/>
  <c r="H5512" i="30"/>
  <c r="H5513" i="30"/>
  <c r="H5514" i="30"/>
  <c r="H5515" i="30"/>
  <c r="H5516" i="30"/>
  <c r="H5517" i="30"/>
  <c r="H5518" i="30"/>
  <c r="H5519" i="30"/>
  <c r="H5520" i="30"/>
  <c r="H5521" i="30"/>
  <c r="H5522" i="30"/>
  <c r="H5523" i="30"/>
  <c r="H5524" i="30"/>
  <c r="H5525" i="30"/>
  <c r="H5526" i="30"/>
  <c r="H5527" i="30"/>
  <c r="H5528" i="30"/>
  <c r="H5529" i="30"/>
  <c r="H5530" i="30"/>
  <c r="H5531" i="30"/>
  <c r="H5532" i="30"/>
  <c r="H5533" i="30"/>
  <c r="H5534" i="30"/>
  <c r="H5535" i="30"/>
  <c r="H5536" i="30"/>
  <c r="H5537" i="30"/>
  <c r="H5538" i="30"/>
  <c r="H5539" i="30"/>
  <c r="H5540" i="30"/>
  <c r="H5541" i="30"/>
  <c r="H5542" i="30"/>
  <c r="H5543" i="30"/>
  <c r="H5544" i="30"/>
  <c r="H5545" i="30"/>
  <c r="H5546" i="30"/>
  <c r="H5547" i="30"/>
  <c r="H5548" i="30"/>
  <c r="H5549" i="30"/>
  <c r="H5550" i="30"/>
  <c r="H5551" i="30"/>
  <c r="H5552" i="30"/>
  <c r="H5553" i="30"/>
  <c r="H5554" i="30"/>
  <c r="H5555" i="30"/>
  <c r="H5556" i="30"/>
  <c r="H5557" i="30"/>
  <c r="H5558" i="30"/>
  <c r="H5559" i="30"/>
  <c r="H5560" i="30"/>
  <c r="H5561" i="30"/>
  <c r="H5562" i="30"/>
  <c r="H5563" i="30"/>
  <c r="H5564" i="30"/>
  <c r="H5565" i="30"/>
  <c r="H5566" i="30"/>
  <c r="H5567" i="30"/>
  <c r="H5568" i="30"/>
  <c r="H5569" i="30"/>
  <c r="H5570" i="30"/>
  <c r="H5571" i="30"/>
  <c r="H5572" i="30"/>
  <c r="H5573" i="30"/>
  <c r="H5574" i="30"/>
  <c r="H5575" i="30"/>
  <c r="H5576" i="30"/>
  <c r="H5577" i="30"/>
  <c r="H5578" i="30"/>
  <c r="H5579" i="30"/>
  <c r="H5580" i="30"/>
  <c r="H5581" i="30"/>
  <c r="H5582" i="30"/>
  <c r="H5583" i="30"/>
  <c r="H5584" i="30"/>
  <c r="H5585" i="30"/>
  <c r="H5586" i="30"/>
  <c r="H5587" i="30"/>
  <c r="H5588" i="30"/>
  <c r="H5589" i="30"/>
  <c r="H5590" i="30"/>
  <c r="H5591" i="30"/>
  <c r="H5592" i="30"/>
  <c r="H5593" i="30"/>
  <c r="H5594" i="30"/>
  <c r="H5595" i="30"/>
  <c r="H5596" i="30"/>
  <c r="H5597" i="30"/>
  <c r="H5598" i="30"/>
  <c r="H5599" i="30"/>
  <c r="H5600" i="30"/>
  <c r="H5601" i="30"/>
  <c r="H5602" i="30"/>
  <c r="H5603" i="30"/>
  <c r="H5604" i="30"/>
  <c r="H5605" i="30"/>
  <c r="H5606" i="30"/>
  <c r="H5607" i="30"/>
  <c r="H5608" i="30"/>
  <c r="H5609" i="30"/>
  <c r="H5610" i="30"/>
  <c r="H5611" i="30"/>
  <c r="H5612" i="30"/>
  <c r="H5613" i="30"/>
  <c r="H5614" i="30"/>
  <c r="H5615" i="30"/>
  <c r="H5616" i="30"/>
  <c r="H5617" i="30"/>
  <c r="H5618" i="30"/>
  <c r="H5619" i="30"/>
  <c r="H5620" i="30"/>
  <c r="H5621" i="30"/>
  <c r="H5622" i="30"/>
  <c r="H5623" i="30"/>
  <c r="H5624" i="30"/>
  <c r="H5625" i="30"/>
  <c r="H5626" i="30"/>
  <c r="H5627" i="30"/>
  <c r="H5628" i="30"/>
  <c r="H5629" i="30"/>
  <c r="H5630" i="30"/>
  <c r="H5631" i="30"/>
  <c r="H5632" i="30"/>
  <c r="H5633" i="30"/>
  <c r="H5634" i="30"/>
  <c r="H5635" i="30"/>
  <c r="H5636" i="30"/>
  <c r="H5637" i="30"/>
  <c r="H5638" i="30"/>
  <c r="H5639" i="30"/>
  <c r="H5640" i="30"/>
  <c r="H5641" i="30"/>
  <c r="H5642" i="30"/>
  <c r="H5643" i="30"/>
  <c r="H5644" i="30"/>
  <c r="H5645" i="30"/>
  <c r="H5646" i="30"/>
  <c r="H5647" i="30"/>
  <c r="H5648" i="30"/>
  <c r="H5649" i="30"/>
  <c r="H5650" i="30"/>
  <c r="H5651" i="30"/>
  <c r="H5652" i="30"/>
  <c r="H5653" i="30"/>
  <c r="H5654" i="30"/>
  <c r="H5655" i="30"/>
  <c r="H5656" i="30"/>
  <c r="H5657" i="30"/>
  <c r="H5658" i="30"/>
  <c r="H5659" i="30"/>
  <c r="H5660" i="30"/>
  <c r="H5661" i="30"/>
  <c r="H5662" i="30"/>
  <c r="H5663" i="30"/>
  <c r="H5664" i="30"/>
  <c r="H5665" i="30"/>
  <c r="H5666" i="30"/>
  <c r="H5667" i="30"/>
  <c r="H5668" i="30"/>
  <c r="H5669" i="30"/>
  <c r="H5670" i="30"/>
  <c r="H5671" i="30"/>
  <c r="H5672" i="30"/>
  <c r="H5673" i="30"/>
  <c r="H5674" i="30"/>
  <c r="H5675" i="30"/>
  <c r="H5676" i="30"/>
  <c r="H5677" i="30"/>
  <c r="H5678" i="30"/>
  <c r="H5679" i="30"/>
  <c r="H5680" i="30"/>
  <c r="H5681" i="30"/>
  <c r="H5682" i="30"/>
  <c r="H5683" i="30"/>
  <c r="H5684" i="30"/>
  <c r="H5685" i="30"/>
  <c r="H5686" i="30"/>
  <c r="H5687" i="30"/>
  <c r="H5688" i="30"/>
  <c r="H5689" i="30"/>
  <c r="H5690" i="30"/>
  <c r="H5691" i="30"/>
  <c r="H5692" i="30"/>
  <c r="H5693" i="30"/>
  <c r="H5694" i="30"/>
  <c r="H5695" i="30"/>
  <c r="H5696" i="30"/>
  <c r="H5697" i="30"/>
  <c r="H5698" i="30"/>
  <c r="H5699" i="30"/>
  <c r="H5700" i="30"/>
  <c r="H5701" i="30"/>
  <c r="H5702" i="30"/>
  <c r="H5703" i="30"/>
  <c r="H5704" i="30"/>
  <c r="H5705" i="30"/>
  <c r="H5706" i="30"/>
  <c r="H5707" i="30"/>
  <c r="H5708" i="30"/>
  <c r="H5709" i="30"/>
  <c r="H5710" i="30"/>
  <c r="H5711" i="30"/>
  <c r="H5712" i="30"/>
  <c r="H5713" i="30"/>
  <c r="H5714" i="30"/>
  <c r="H5715" i="30"/>
  <c r="H5716" i="30"/>
  <c r="H5717" i="30"/>
  <c r="H5718" i="30"/>
  <c r="H5719" i="30"/>
  <c r="H5720" i="30"/>
  <c r="H5721" i="30"/>
  <c r="H5722" i="30"/>
  <c r="H5723" i="30"/>
  <c r="H5724" i="30"/>
  <c r="H5725" i="30"/>
  <c r="H5726" i="30"/>
  <c r="H5727" i="30"/>
  <c r="H5728" i="30"/>
  <c r="H5729" i="30"/>
  <c r="H5730" i="30"/>
  <c r="H5731" i="30"/>
  <c r="H5732" i="30"/>
  <c r="H5733" i="30"/>
  <c r="H5734" i="30"/>
  <c r="H5735" i="30"/>
  <c r="H5736" i="30"/>
  <c r="H5737" i="30"/>
  <c r="H5738" i="30"/>
  <c r="H5739" i="30"/>
  <c r="H5740" i="30"/>
  <c r="H5741" i="30"/>
  <c r="H5742" i="30"/>
  <c r="H5743" i="30"/>
  <c r="H5744" i="30"/>
  <c r="H5745" i="30"/>
  <c r="H5746" i="30"/>
  <c r="H5747" i="30"/>
  <c r="H5748" i="30"/>
  <c r="H5749" i="30"/>
  <c r="H5750" i="30"/>
  <c r="H5751" i="30"/>
  <c r="H5752" i="30"/>
  <c r="H5753" i="30"/>
  <c r="H5754" i="30"/>
  <c r="H5755" i="30"/>
  <c r="H5756" i="30"/>
  <c r="H5757" i="30"/>
  <c r="H5758" i="30"/>
  <c r="H5759" i="30"/>
  <c r="H5760" i="30"/>
  <c r="H5761" i="30"/>
  <c r="H5762" i="30"/>
  <c r="H5763" i="30"/>
  <c r="H5764" i="30"/>
  <c r="H5765" i="30"/>
  <c r="H5766" i="30"/>
  <c r="H5767" i="30"/>
  <c r="H5768" i="30"/>
  <c r="H5769" i="30"/>
  <c r="H5770" i="30"/>
  <c r="H5771" i="30"/>
  <c r="H5772" i="30"/>
  <c r="H5773" i="30"/>
  <c r="H5774" i="30"/>
  <c r="H5775" i="30"/>
  <c r="H5776" i="30"/>
  <c r="H5777" i="30"/>
  <c r="H5778" i="30"/>
  <c r="H5779" i="30"/>
  <c r="H5780" i="30"/>
  <c r="H5781" i="30"/>
  <c r="H5782" i="30"/>
  <c r="H5783" i="30"/>
  <c r="H5784" i="30"/>
  <c r="H5785" i="30"/>
  <c r="H5786" i="30"/>
  <c r="H5787" i="30"/>
  <c r="H5788" i="30"/>
  <c r="H5789" i="30"/>
  <c r="H5790" i="30"/>
  <c r="H5791" i="30"/>
  <c r="H5792" i="30"/>
  <c r="H5793" i="30"/>
  <c r="H5794" i="30"/>
  <c r="H5795" i="30"/>
  <c r="H5796" i="30"/>
  <c r="H5797" i="30"/>
  <c r="H5798" i="30"/>
  <c r="H5799" i="30"/>
  <c r="H5800" i="30"/>
  <c r="H5801" i="30"/>
  <c r="H5802" i="30"/>
  <c r="H5803" i="30"/>
  <c r="H5804" i="30"/>
  <c r="H5805" i="30"/>
  <c r="H5806" i="30"/>
  <c r="H5807" i="30"/>
  <c r="H5808" i="30"/>
  <c r="H5809" i="30"/>
  <c r="H5810" i="30"/>
  <c r="H5811" i="30"/>
  <c r="H5812" i="30"/>
  <c r="H5813" i="30"/>
  <c r="H5814" i="30"/>
  <c r="H5815" i="30"/>
  <c r="H5816" i="30"/>
  <c r="H5817" i="30"/>
  <c r="H5818" i="30"/>
  <c r="H5819" i="30"/>
  <c r="H5820" i="30"/>
  <c r="H5821" i="30"/>
  <c r="H5822" i="30"/>
  <c r="H5823" i="30"/>
  <c r="H5824" i="30"/>
  <c r="H5825" i="30"/>
  <c r="H5826" i="30"/>
  <c r="H5827" i="30"/>
  <c r="H5828" i="30"/>
  <c r="H5829" i="30"/>
  <c r="H5830" i="30"/>
  <c r="H5831" i="30"/>
  <c r="H5832" i="30"/>
  <c r="H5833" i="30"/>
  <c r="H5834" i="30"/>
  <c r="H5835" i="30"/>
  <c r="H5836" i="30"/>
  <c r="H5837" i="30"/>
  <c r="H5838" i="30"/>
  <c r="H5839" i="30"/>
  <c r="H5840" i="30"/>
  <c r="H5841" i="30"/>
  <c r="H5842" i="30"/>
  <c r="H5843" i="30"/>
  <c r="H5844" i="30"/>
  <c r="H5845" i="30"/>
  <c r="H5846" i="30"/>
  <c r="H5847" i="30"/>
  <c r="H5848" i="30"/>
  <c r="H5849" i="30"/>
  <c r="H5850" i="30"/>
  <c r="H5851" i="30"/>
  <c r="H5852" i="30"/>
  <c r="H5853" i="30"/>
  <c r="H5854" i="30"/>
  <c r="H5855" i="30"/>
  <c r="H5856" i="30"/>
  <c r="H5857" i="30"/>
  <c r="H5858" i="30"/>
  <c r="H5859" i="30"/>
  <c r="H5860" i="30"/>
  <c r="H5861" i="30"/>
  <c r="H5862" i="30"/>
  <c r="H5863" i="30"/>
  <c r="H5864" i="30"/>
  <c r="H5865" i="30"/>
  <c r="H5866" i="30"/>
  <c r="H5867" i="30"/>
  <c r="H5868" i="30"/>
  <c r="H5869" i="30"/>
  <c r="H5870" i="30"/>
  <c r="H5871" i="30"/>
  <c r="H5872" i="30"/>
  <c r="H5873" i="30"/>
  <c r="H5874" i="30"/>
  <c r="H5875" i="30"/>
  <c r="H5876" i="30"/>
  <c r="H5877" i="30"/>
  <c r="H5878" i="30"/>
  <c r="H5879" i="30"/>
  <c r="H5880" i="30"/>
  <c r="H5881" i="30"/>
  <c r="H5882" i="30"/>
  <c r="H5883" i="30"/>
  <c r="H5884" i="30"/>
  <c r="H5885" i="30"/>
  <c r="H5886" i="30"/>
  <c r="H5887" i="30"/>
  <c r="H5888" i="30"/>
  <c r="H5889" i="30"/>
  <c r="H5890" i="30"/>
  <c r="H5891" i="30"/>
  <c r="H5892" i="30"/>
  <c r="H5893" i="30"/>
  <c r="H5894" i="30"/>
  <c r="H5895" i="30"/>
  <c r="H5896" i="30"/>
  <c r="H5897" i="30"/>
  <c r="H5898" i="30"/>
  <c r="H5899" i="30"/>
  <c r="H5900" i="30"/>
  <c r="H5901" i="30"/>
  <c r="H5902" i="30"/>
  <c r="H5903" i="30"/>
  <c r="H5904" i="30"/>
  <c r="H5905" i="30"/>
  <c r="H5906" i="30"/>
  <c r="H5907" i="30"/>
  <c r="H5908" i="30"/>
  <c r="H5909" i="30"/>
  <c r="H5910" i="30"/>
  <c r="H5911" i="30"/>
  <c r="H5912" i="30"/>
  <c r="H5913" i="30"/>
  <c r="H5914" i="30"/>
  <c r="H5915" i="30"/>
  <c r="H5916" i="30"/>
  <c r="H5917" i="30"/>
  <c r="H5918" i="30"/>
  <c r="H5919" i="30"/>
  <c r="H5920" i="30"/>
  <c r="H5921" i="30"/>
  <c r="H5922" i="30"/>
  <c r="H5923" i="30"/>
  <c r="H5924" i="30"/>
  <c r="H5925" i="30"/>
  <c r="H5926" i="30"/>
  <c r="H5927" i="30"/>
  <c r="H5928" i="30"/>
  <c r="H5929" i="30"/>
  <c r="H5930" i="30"/>
  <c r="H5931" i="30"/>
  <c r="H5932" i="30"/>
  <c r="H5933" i="30"/>
  <c r="H5934" i="30"/>
  <c r="H5935" i="30"/>
  <c r="AB5358" i="30"/>
  <c r="AB5359" i="30"/>
  <c r="AB5360" i="30"/>
  <c r="AB5361" i="30"/>
  <c r="AB5362" i="30"/>
  <c r="AB5363" i="30"/>
  <c r="AB5364" i="30"/>
  <c r="AB5365" i="30"/>
  <c r="AB5366" i="30"/>
  <c r="AB5367" i="30"/>
  <c r="AB5368" i="30"/>
  <c r="AB5369" i="30"/>
  <c r="AB5370" i="30"/>
  <c r="AB5371" i="30"/>
  <c r="AB5372" i="30"/>
  <c r="AB5373" i="30"/>
  <c r="AB5374" i="30"/>
  <c r="AB5375" i="30"/>
  <c r="AB5376" i="30"/>
  <c r="AB5377" i="30"/>
  <c r="AB5378" i="30"/>
  <c r="AB5379" i="30"/>
  <c r="AB5380" i="30"/>
  <c r="AB5381" i="30"/>
  <c r="AB5382" i="30"/>
  <c r="AB5383" i="30"/>
  <c r="AB5384" i="30"/>
  <c r="AB5385" i="30"/>
  <c r="AB5386" i="30"/>
  <c r="AB5387" i="30"/>
  <c r="AB5388" i="30"/>
  <c r="AB5389" i="30"/>
  <c r="AB5390" i="30"/>
  <c r="AB5391" i="30"/>
  <c r="AB5392" i="30"/>
  <c r="AB5393" i="30"/>
  <c r="AB5394" i="30"/>
  <c r="AB5395" i="30"/>
  <c r="AB5396" i="30"/>
  <c r="AB5397" i="30"/>
  <c r="AB5398" i="30"/>
  <c r="AB5399" i="30"/>
  <c r="AB5400" i="30"/>
  <c r="AB5401" i="30"/>
  <c r="AB5402" i="30"/>
  <c r="AB5403" i="30"/>
  <c r="AB5404" i="30"/>
  <c r="AB5405" i="30"/>
  <c r="AB5406" i="30"/>
  <c r="AB5407" i="30"/>
  <c r="AB5408" i="30"/>
  <c r="AB5409" i="30"/>
  <c r="AB5410" i="30"/>
  <c r="AB5411" i="30"/>
  <c r="AB5412" i="30"/>
  <c r="AB5413" i="30"/>
  <c r="AB5414" i="30"/>
  <c r="AB5415" i="30"/>
  <c r="AB5416" i="30"/>
  <c r="AB5417" i="30"/>
  <c r="AB5418" i="30"/>
  <c r="AB5419" i="30"/>
  <c r="AB5420" i="30"/>
  <c r="AB5421" i="30"/>
  <c r="AB5422" i="30"/>
  <c r="AB5423" i="30"/>
  <c r="AB5424" i="30"/>
  <c r="AB5425" i="30"/>
  <c r="AB5426" i="30"/>
  <c r="AB5427" i="30"/>
  <c r="AB5428" i="30"/>
  <c r="AB5429" i="30"/>
  <c r="AB5430" i="30"/>
  <c r="AB5431" i="30"/>
  <c r="AB5432" i="30"/>
  <c r="AB5433" i="30"/>
  <c r="AB5434" i="30"/>
  <c r="AB5435" i="30"/>
  <c r="AB5436" i="30"/>
  <c r="AB5437" i="30"/>
  <c r="AB5438" i="30"/>
  <c r="AB5439" i="30"/>
  <c r="AB5440" i="30"/>
  <c r="AB5441" i="30"/>
  <c r="AB5442" i="30"/>
  <c r="AB5443" i="30"/>
  <c r="AB5444" i="30"/>
  <c r="AB5445" i="30"/>
  <c r="AB5446" i="30"/>
  <c r="AB5447" i="30"/>
  <c r="AB5448" i="30"/>
  <c r="AB5449" i="30"/>
  <c r="AB5450" i="30"/>
  <c r="AB5451" i="30"/>
  <c r="AB5452" i="30"/>
  <c r="AB5453" i="30"/>
  <c r="AB5454" i="30"/>
  <c r="AB5455" i="30"/>
  <c r="AB5456" i="30"/>
  <c r="AB5457" i="30"/>
  <c r="AB5458" i="30"/>
  <c r="AB5459" i="30"/>
  <c r="AB5460" i="30"/>
  <c r="AB5461" i="30"/>
  <c r="AB5462" i="30"/>
  <c r="AB5463" i="30"/>
  <c r="AB5464" i="30"/>
  <c r="AB5465" i="30"/>
  <c r="AB5466" i="30"/>
  <c r="AB5467" i="30"/>
  <c r="AB5468" i="30"/>
  <c r="AB5469" i="30"/>
  <c r="AB5470" i="30"/>
  <c r="AB5471" i="30"/>
  <c r="AB5472" i="30"/>
  <c r="AB5473" i="30"/>
  <c r="AB5474" i="30"/>
  <c r="AB5475" i="30"/>
  <c r="AB5476" i="30"/>
  <c r="AB5477" i="30"/>
  <c r="AB5478" i="30"/>
  <c r="AB5479" i="30"/>
  <c r="AB5480" i="30"/>
  <c r="AB5481" i="30"/>
  <c r="AB5482" i="30"/>
  <c r="AB5483" i="30"/>
  <c r="AB5484" i="30"/>
  <c r="AB5485" i="30"/>
  <c r="AB5486" i="30"/>
  <c r="AB5487" i="30"/>
  <c r="AB5488" i="30"/>
  <c r="AB5489" i="30"/>
  <c r="AB5490" i="30"/>
  <c r="AB5491" i="30"/>
  <c r="AB5492" i="30"/>
  <c r="AB5493" i="30"/>
  <c r="AB5494" i="30"/>
  <c r="AB5495" i="30"/>
  <c r="AB5496" i="30"/>
  <c r="AB5497" i="30"/>
  <c r="AB5498" i="30"/>
  <c r="AB5499" i="30"/>
  <c r="AB5500" i="30"/>
  <c r="AB5501" i="30"/>
  <c r="AB5502" i="30"/>
  <c r="AB5503" i="30"/>
  <c r="AB5504" i="30"/>
  <c r="AB5505" i="30"/>
  <c r="AB5506" i="30"/>
  <c r="AB5507" i="30"/>
  <c r="AB5508" i="30"/>
  <c r="AB5509" i="30"/>
  <c r="AB5510" i="30"/>
  <c r="AB5511" i="30"/>
  <c r="AB5512" i="30"/>
  <c r="AB5513" i="30"/>
  <c r="AB5514" i="30"/>
  <c r="AB5515" i="30"/>
  <c r="AB5516" i="30"/>
  <c r="AB5517" i="30"/>
  <c r="AB5518" i="30"/>
  <c r="AB5519" i="30"/>
  <c r="AB5520" i="30"/>
  <c r="AB5521" i="30"/>
  <c r="AB5522" i="30"/>
  <c r="AB5523" i="30"/>
  <c r="AB5524" i="30"/>
  <c r="AB5525" i="30"/>
  <c r="AB5526" i="30"/>
  <c r="AB5527" i="30"/>
  <c r="AB5528" i="30"/>
  <c r="AB5529" i="30"/>
  <c r="AB5530" i="30"/>
  <c r="AB5531" i="30"/>
  <c r="AB5532" i="30"/>
  <c r="AB5533" i="30"/>
  <c r="AB5534" i="30"/>
  <c r="AB5535" i="30"/>
  <c r="AB5536" i="30"/>
  <c r="AB5537" i="30"/>
  <c r="AB5538" i="30"/>
  <c r="AB5539" i="30"/>
  <c r="AB5540" i="30"/>
  <c r="AB5541" i="30"/>
  <c r="AB5542" i="30"/>
  <c r="AB5543" i="30"/>
  <c r="AB5544" i="30"/>
  <c r="AB5545" i="30"/>
  <c r="AB5546" i="30"/>
  <c r="AB5547" i="30"/>
  <c r="AB5548" i="30"/>
  <c r="AB5549" i="30"/>
  <c r="AB5550" i="30"/>
  <c r="AB5551" i="30"/>
  <c r="AB5552" i="30"/>
  <c r="AB5553" i="30"/>
  <c r="AB5554" i="30"/>
  <c r="AB5555" i="30"/>
  <c r="AB5556" i="30"/>
  <c r="AB5557" i="30"/>
  <c r="AB5558" i="30"/>
  <c r="AB5559" i="30"/>
  <c r="AB5560" i="30"/>
  <c r="AB5561" i="30"/>
  <c r="AB5562" i="30"/>
  <c r="AB5563" i="30"/>
  <c r="AB5564" i="30"/>
  <c r="AB5565" i="30"/>
  <c r="AB5566" i="30"/>
  <c r="AB5567" i="30"/>
  <c r="AB5568" i="30"/>
  <c r="AB5569" i="30"/>
  <c r="AB5570" i="30"/>
  <c r="AB5571" i="30"/>
  <c r="AB5572" i="30"/>
  <c r="AB5573" i="30"/>
  <c r="AB5574" i="30"/>
  <c r="AB5575" i="30"/>
  <c r="AB5576" i="30"/>
  <c r="AB5577" i="30"/>
  <c r="AB5578" i="30"/>
  <c r="AB5579" i="30"/>
  <c r="AB5580" i="30"/>
  <c r="AB5581" i="30"/>
  <c r="AB5582" i="30"/>
  <c r="AB5583" i="30"/>
  <c r="AB5584" i="30"/>
  <c r="AB5585" i="30"/>
  <c r="AB5586" i="30"/>
  <c r="AB5587" i="30"/>
  <c r="AB5588" i="30"/>
  <c r="AB5589" i="30"/>
  <c r="AB5590" i="30"/>
  <c r="AB5591" i="30"/>
  <c r="AB5592" i="30"/>
  <c r="AB5593" i="30"/>
  <c r="AB5594" i="30"/>
  <c r="AB5595" i="30"/>
  <c r="AB5596" i="30"/>
  <c r="AB5597" i="30"/>
  <c r="AB5598" i="30"/>
  <c r="AB5599" i="30"/>
  <c r="AB5600" i="30"/>
  <c r="AB5601" i="30"/>
  <c r="AB5602" i="30"/>
  <c r="AB5603" i="30"/>
  <c r="AB5604" i="30"/>
  <c r="AB5605" i="30"/>
  <c r="AB5606" i="30"/>
  <c r="AB5607" i="30"/>
  <c r="AB5608" i="30"/>
  <c r="AB5609" i="30"/>
  <c r="AB5610" i="30"/>
  <c r="AB5611" i="30"/>
  <c r="AB5612" i="30"/>
  <c r="AB5613" i="30"/>
  <c r="AB5614" i="30"/>
  <c r="AB5615" i="30"/>
  <c r="AB5616" i="30"/>
  <c r="AB5617" i="30"/>
  <c r="AB5618" i="30"/>
  <c r="AB5619" i="30"/>
  <c r="AB5620" i="30"/>
  <c r="AB5621" i="30"/>
  <c r="AB5622" i="30"/>
  <c r="AB5623" i="30"/>
  <c r="AB5624" i="30"/>
  <c r="AB5625" i="30"/>
  <c r="AB5626" i="30"/>
  <c r="AB5627" i="30"/>
  <c r="AB5628" i="30"/>
  <c r="AB5629" i="30"/>
  <c r="AB5630" i="30"/>
  <c r="AB5631" i="30"/>
  <c r="AB5632" i="30"/>
  <c r="AB5633" i="30"/>
  <c r="AB5634" i="30"/>
  <c r="AB5635" i="30"/>
  <c r="AB5636" i="30"/>
  <c r="AB5637" i="30"/>
  <c r="AB5638" i="30"/>
  <c r="AB5639" i="30"/>
  <c r="AB5640" i="30"/>
  <c r="AB5641" i="30"/>
  <c r="AB5642" i="30"/>
  <c r="AB5643" i="30"/>
  <c r="AB5644" i="30"/>
  <c r="AB5645" i="30"/>
  <c r="AB5646" i="30"/>
  <c r="AB5647" i="30"/>
  <c r="AB5648" i="30"/>
  <c r="AB5649" i="30"/>
  <c r="AB5650" i="30"/>
  <c r="AB5651" i="30"/>
  <c r="AB5652" i="30"/>
  <c r="AB5653" i="30"/>
  <c r="AB5654" i="30"/>
  <c r="AB5655" i="30"/>
  <c r="AB5656" i="30"/>
  <c r="AB5657" i="30"/>
  <c r="AB5658" i="30"/>
  <c r="AB5659" i="30"/>
  <c r="AB5660" i="30"/>
  <c r="AB5661" i="30"/>
  <c r="AB5662" i="30"/>
  <c r="AB5663" i="30"/>
  <c r="AB5664" i="30"/>
  <c r="AB5665" i="30"/>
  <c r="AB5666" i="30"/>
  <c r="AB5667" i="30"/>
  <c r="AB5668" i="30"/>
  <c r="AB5669" i="30"/>
  <c r="AB5670" i="30"/>
  <c r="AB5671" i="30"/>
  <c r="AB5672" i="30"/>
  <c r="AB5673" i="30"/>
  <c r="AB5674" i="30"/>
  <c r="AB5675" i="30"/>
  <c r="AB5676" i="30"/>
  <c r="AB5677" i="30"/>
  <c r="AB5678" i="30"/>
  <c r="AB5679" i="30"/>
  <c r="AB5680" i="30"/>
  <c r="AB5681" i="30"/>
  <c r="AB5682" i="30"/>
  <c r="AB5683" i="30"/>
  <c r="AB5684" i="30"/>
  <c r="AB5685" i="30"/>
  <c r="AB5686" i="30"/>
  <c r="AB5687" i="30"/>
  <c r="AB5688" i="30"/>
  <c r="AB5689" i="30"/>
  <c r="AB5690" i="30"/>
  <c r="AB5691" i="30"/>
  <c r="AB5692" i="30"/>
  <c r="AB5693" i="30"/>
  <c r="AB5694" i="30"/>
  <c r="AB5695" i="30"/>
  <c r="AB5696" i="30"/>
  <c r="AB5697" i="30"/>
  <c r="AB5698" i="30"/>
  <c r="AB5699" i="30"/>
  <c r="AB5700" i="30"/>
  <c r="AB5701" i="30"/>
  <c r="AB5702" i="30"/>
  <c r="AB5703" i="30"/>
  <c r="AB5704" i="30"/>
  <c r="AB5705" i="30"/>
  <c r="AB5706" i="30"/>
  <c r="AB5707" i="30"/>
  <c r="AB5708" i="30"/>
  <c r="AB5709" i="30"/>
  <c r="AB5710" i="30"/>
  <c r="AB5711" i="30"/>
  <c r="AB5712" i="30"/>
  <c r="AB5713" i="30"/>
  <c r="AB5714" i="30"/>
  <c r="AB5715" i="30"/>
  <c r="AB5716" i="30"/>
  <c r="AB5717" i="30"/>
  <c r="AB5718" i="30"/>
  <c r="AB5719" i="30"/>
  <c r="AB5720" i="30"/>
  <c r="AB5721" i="30"/>
  <c r="AB5722" i="30"/>
  <c r="AB5723" i="30"/>
  <c r="AB5724" i="30"/>
  <c r="AB5725" i="30"/>
  <c r="AB5726" i="30"/>
  <c r="AB5727" i="30"/>
  <c r="AB5728" i="30"/>
  <c r="AB5729" i="30"/>
  <c r="AB5730" i="30"/>
  <c r="AB5731" i="30"/>
  <c r="AB5732" i="30"/>
  <c r="AB5733" i="30"/>
  <c r="AB5734" i="30"/>
  <c r="AB5735" i="30"/>
  <c r="AB5736" i="30"/>
  <c r="AB5737" i="30"/>
  <c r="AB5738" i="30"/>
  <c r="AB5739" i="30"/>
  <c r="AB5740" i="30"/>
  <c r="AB5741" i="30"/>
  <c r="AB5742" i="30"/>
  <c r="AB5743" i="30"/>
  <c r="AB5744" i="30"/>
  <c r="AB5745" i="30"/>
  <c r="AB5746" i="30"/>
  <c r="AB5747" i="30"/>
  <c r="AB5748" i="30"/>
  <c r="AB5749" i="30"/>
  <c r="AB5750" i="30"/>
  <c r="AB5751" i="30"/>
  <c r="AB5752" i="30"/>
  <c r="AB5753" i="30"/>
  <c r="AB5754" i="30"/>
  <c r="AB5755" i="30"/>
  <c r="AB5756" i="30"/>
  <c r="AB5757" i="30"/>
  <c r="AB5758" i="30"/>
  <c r="AB5759" i="30"/>
  <c r="AB5760" i="30"/>
  <c r="AB5761" i="30"/>
  <c r="AB5762" i="30"/>
  <c r="AB5763" i="30"/>
  <c r="AB5764" i="30"/>
  <c r="AB5765" i="30"/>
  <c r="AB5766" i="30"/>
  <c r="AB5767" i="30"/>
  <c r="AB5768" i="30"/>
  <c r="AB5769" i="30"/>
  <c r="AB5770" i="30"/>
  <c r="AB5771" i="30"/>
  <c r="AB5772" i="30"/>
  <c r="AB5773" i="30"/>
  <c r="AB5774" i="30"/>
  <c r="AB5775" i="30"/>
  <c r="AB5776" i="30"/>
  <c r="AB5777" i="30"/>
  <c r="AB5778" i="30"/>
  <c r="AB5779" i="30"/>
  <c r="AB5780" i="30"/>
  <c r="AB5781" i="30"/>
  <c r="AB5782" i="30"/>
  <c r="AB5783" i="30"/>
  <c r="AB5784" i="30"/>
  <c r="AB5785" i="30"/>
  <c r="AB5786" i="30"/>
  <c r="AB5787" i="30"/>
  <c r="AB5788" i="30"/>
  <c r="AB5789" i="30"/>
  <c r="AB5790" i="30"/>
  <c r="AB5791" i="30"/>
  <c r="AB5792" i="30"/>
  <c r="AB5793" i="30"/>
  <c r="AB5794" i="30"/>
  <c r="AB5795" i="30"/>
  <c r="AB5796" i="30"/>
  <c r="AB5797" i="30"/>
  <c r="AB5798" i="30"/>
  <c r="AB5799" i="30"/>
  <c r="AB5800" i="30"/>
  <c r="AB5801" i="30"/>
  <c r="AB5802" i="30"/>
  <c r="AB5803" i="30"/>
  <c r="AB5804" i="30"/>
  <c r="AB5805" i="30"/>
  <c r="AB5806" i="30"/>
  <c r="AB5807" i="30"/>
  <c r="AB5808" i="30"/>
  <c r="AB5809" i="30"/>
  <c r="AB5810" i="30"/>
  <c r="AB5811" i="30"/>
  <c r="AB5812" i="30"/>
  <c r="AB5813" i="30"/>
  <c r="AB5814" i="30"/>
  <c r="AB5815" i="30"/>
  <c r="AB5816" i="30"/>
  <c r="AB5817" i="30"/>
  <c r="AB5818" i="30"/>
  <c r="AB5819" i="30"/>
  <c r="AB5820" i="30"/>
  <c r="AB5821" i="30"/>
  <c r="AB5822" i="30"/>
  <c r="AB5823" i="30"/>
  <c r="AB5824" i="30"/>
  <c r="AB5825" i="30"/>
  <c r="AB5826" i="30"/>
  <c r="AB5827" i="30"/>
  <c r="AB5828" i="30"/>
  <c r="AB5829" i="30"/>
  <c r="AB5830" i="30"/>
  <c r="AB5831" i="30"/>
  <c r="AB5832" i="30"/>
  <c r="AB5833" i="30"/>
  <c r="AB5834" i="30"/>
  <c r="AB5835" i="30"/>
  <c r="AB5836" i="30"/>
  <c r="AB5837" i="30"/>
  <c r="AB5838" i="30"/>
  <c r="AB5839" i="30"/>
  <c r="AB5840" i="30"/>
  <c r="AB5841" i="30"/>
  <c r="AB5842" i="30"/>
  <c r="AB5843" i="30"/>
  <c r="AB5844" i="30"/>
  <c r="AB5845" i="30"/>
  <c r="AB5846" i="30"/>
  <c r="AB5847" i="30"/>
  <c r="AB5848" i="30"/>
  <c r="AB5849" i="30"/>
  <c r="AB5850" i="30"/>
  <c r="AB5851" i="30"/>
  <c r="AB5852" i="30"/>
  <c r="AB5853" i="30"/>
  <c r="AB5854" i="30"/>
  <c r="AB5855" i="30"/>
  <c r="AB5856" i="30"/>
  <c r="AB5857" i="30"/>
  <c r="AB5858" i="30"/>
  <c r="AB5859" i="30"/>
  <c r="AB5860" i="30"/>
  <c r="AB5861" i="30"/>
  <c r="AB5862" i="30"/>
  <c r="AB5863" i="30"/>
  <c r="AB5864" i="30"/>
  <c r="AB5865" i="30"/>
  <c r="AB5866" i="30"/>
  <c r="AB5867" i="30"/>
  <c r="AB5868" i="30"/>
  <c r="AB5869" i="30"/>
  <c r="AB5870" i="30"/>
  <c r="AB5871" i="30"/>
  <c r="AB5872" i="30"/>
  <c r="AB5873" i="30"/>
  <c r="AB5874" i="30"/>
  <c r="AB5875" i="30"/>
  <c r="AB5876" i="30"/>
  <c r="AB5877" i="30"/>
  <c r="AB5878" i="30"/>
  <c r="AB5879" i="30"/>
  <c r="AB5880" i="30"/>
  <c r="AB5881" i="30"/>
  <c r="AB5882" i="30"/>
  <c r="AB5883" i="30"/>
  <c r="AB5884" i="30"/>
  <c r="AB5885" i="30"/>
  <c r="AB5886" i="30"/>
  <c r="AB5887" i="30"/>
  <c r="AB5888" i="30"/>
  <c r="AB5889" i="30"/>
  <c r="AB5890" i="30"/>
  <c r="AB5891" i="30"/>
  <c r="AB5892" i="30"/>
  <c r="AB5893" i="30"/>
  <c r="AB5894" i="30"/>
  <c r="AB5895" i="30"/>
  <c r="AB5896" i="30"/>
  <c r="AB5897" i="30"/>
  <c r="AB5898" i="30"/>
  <c r="AB5899" i="30"/>
  <c r="AB5900" i="30"/>
  <c r="AB5901" i="30"/>
  <c r="AB5902" i="30"/>
  <c r="AB5903" i="30"/>
  <c r="AB5904" i="30"/>
  <c r="AB5905" i="30"/>
  <c r="AB5906" i="30"/>
  <c r="AB5907" i="30"/>
  <c r="AB5908" i="30"/>
  <c r="AB5909" i="30"/>
  <c r="AB5910" i="30"/>
  <c r="AB5911" i="30"/>
  <c r="AB5912" i="30"/>
  <c r="AB5913" i="30"/>
  <c r="AB5914" i="30"/>
  <c r="AB5915" i="30"/>
  <c r="AB5916" i="30"/>
  <c r="AB5917" i="30"/>
  <c r="AB5918" i="30"/>
  <c r="AB5919" i="30"/>
  <c r="AB5920" i="30"/>
  <c r="AB5921" i="30"/>
  <c r="AB5922" i="30"/>
  <c r="AB5923" i="30"/>
  <c r="AB5924" i="30"/>
  <c r="AB5925" i="30"/>
  <c r="AB5926" i="30"/>
  <c r="AB5927" i="30"/>
  <c r="AB5928" i="30"/>
  <c r="AB5929" i="30"/>
  <c r="AB5930" i="30"/>
  <c r="AB5931" i="30"/>
  <c r="AB5932" i="30"/>
  <c r="AB5933" i="30"/>
  <c r="AB5934" i="30"/>
  <c r="AB5935" i="30"/>
  <c r="H4832" i="30"/>
  <c r="H4833" i="30"/>
  <c r="H4834" i="30"/>
  <c r="H4835" i="30"/>
  <c r="H4836" i="30"/>
  <c r="H4837" i="30"/>
  <c r="H4838" i="30"/>
  <c r="H4839" i="30"/>
  <c r="H4840" i="30"/>
  <c r="H4841" i="30"/>
  <c r="H4842" i="30"/>
  <c r="H4843" i="30"/>
  <c r="H4844" i="30"/>
  <c r="H4845" i="30"/>
  <c r="H4846" i="30"/>
  <c r="H4847" i="30"/>
  <c r="H4848" i="30"/>
  <c r="H4849" i="30"/>
  <c r="H4850" i="30"/>
  <c r="H4851" i="30"/>
  <c r="H4852" i="30"/>
  <c r="H4853" i="30"/>
  <c r="H4854" i="30"/>
  <c r="H4855" i="30"/>
  <c r="H4856" i="30"/>
  <c r="H4857" i="30"/>
  <c r="H4858" i="30"/>
  <c r="H4859" i="30"/>
  <c r="H4860" i="30"/>
  <c r="H4861" i="30"/>
  <c r="H4862" i="30"/>
  <c r="H4863" i="30"/>
  <c r="H4864" i="30"/>
  <c r="H4865" i="30"/>
  <c r="H4866" i="30"/>
  <c r="H4867" i="30"/>
  <c r="H4868" i="30"/>
  <c r="H4869" i="30"/>
  <c r="H4870" i="30"/>
  <c r="H4871" i="30"/>
  <c r="H4872" i="30"/>
  <c r="H4873" i="30"/>
  <c r="H4874" i="30"/>
  <c r="H4875" i="30"/>
  <c r="H4876" i="30"/>
  <c r="H4877" i="30"/>
  <c r="H4878" i="30"/>
  <c r="H4879" i="30"/>
  <c r="H4880" i="30"/>
  <c r="H4881" i="30"/>
  <c r="H4882" i="30"/>
  <c r="H4883" i="30"/>
  <c r="H4884" i="30"/>
  <c r="H4885" i="30"/>
  <c r="H4886" i="30"/>
  <c r="H4887" i="30"/>
  <c r="H4888" i="30"/>
  <c r="H4889" i="30"/>
  <c r="H4890" i="30"/>
  <c r="H4891" i="30"/>
  <c r="H4892" i="30"/>
  <c r="H4893" i="30"/>
  <c r="H4894" i="30"/>
  <c r="H4895" i="30"/>
  <c r="H4896" i="30"/>
  <c r="H4897" i="30"/>
  <c r="H4898" i="30"/>
  <c r="H4899" i="30"/>
  <c r="H4900" i="30"/>
  <c r="H4901" i="30"/>
  <c r="H4902" i="30"/>
  <c r="H4903" i="30"/>
  <c r="H4904" i="30"/>
  <c r="H4905" i="30"/>
  <c r="H4906" i="30"/>
  <c r="H4907" i="30"/>
  <c r="H4908" i="30"/>
  <c r="H4909" i="30"/>
  <c r="H4910" i="30"/>
  <c r="H4911" i="30"/>
  <c r="H4912" i="30"/>
  <c r="H4913" i="30"/>
  <c r="H4914" i="30"/>
  <c r="H4915" i="30"/>
  <c r="H4916" i="30"/>
  <c r="H4917" i="30"/>
  <c r="H4918" i="30"/>
  <c r="H4919" i="30"/>
  <c r="H4920" i="30"/>
  <c r="H4921" i="30"/>
  <c r="H4922" i="30"/>
  <c r="H4923" i="30"/>
  <c r="H4924" i="30"/>
  <c r="H4925" i="30"/>
  <c r="H4926" i="30"/>
  <c r="H4927" i="30"/>
  <c r="H4928" i="30"/>
  <c r="H4929" i="30"/>
  <c r="H4930" i="30"/>
  <c r="H4931" i="30"/>
  <c r="H4932" i="30"/>
  <c r="H4933" i="30"/>
  <c r="H4934" i="30"/>
  <c r="H4935" i="30"/>
  <c r="H4936" i="30"/>
  <c r="H4937" i="30"/>
  <c r="H4938" i="30"/>
  <c r="H4939" i="30"/>
  <c r="H4940" i="30"/>
  <c r="H4941" i="30"/>
  <c r="H4942" i="30"/>
  <c r="H4943" i="30"/>
  <c r="H4944" i="30"/>
  <c r="H4945" i="30"/>
  <c r="H4946" i="30"/>
  <c r="H4947" i="30"/>
  <c r="H4948" i="30"/>
  <c r="H4949" i="30"/>
  <c r="H4950" i="30"/>
  <c r="H4951" i="30"/>
  <c r="H4952" i="30"/>
  <c r="H4953" i="30"/>
  <c r="H4954" i="30"/>
  <c r="H4955" i="30"/>
  <c r="H4956" i="30"/>
  <c r="H4957" i="30"/>
  <c r="H4958" i="30"/>
  <c r="H4959" i="30"/>
  <c r="H4960" i="30"/>
  <c r="H4961" i="30"/>
  <c r="H4962" i="30"/>
  <c r="H4963" i="30"/>
  <c r="H4964" i="30"/>
  <c r="H4965" i="30"/>
  <c r="H4966" i="30"/>
  <c r="H4967" i="30"/>
  <c r="H4968" i="30"/>
  <c r="H4969" i="30"/>
  <c r="H4970" i="30"/>
  <c r="H4971" i="30"/>
  <c r="H4972" i="30"/>
  <c r="H4973" i="30"/>
  <c r="H4974" i="30"/>
  <c r="H4975" i="30"/>
  <c r="H4976" i="30"/>
  <c r="H4977" i="30"/>
  <c r="H4978" i="30"/>
  <c r="H4979" i="30"/>
  <c r="H4980" i="30"/>
  <c r="H4981" i="30"/>
  <c r="H4982" i="30"/>
  <c r="H4983" i="30"/>
  <c r="H4984" i="30"/>
  <c r="H4985" i="30"/>
  <c r="H4986" i="30"/>
  <c r="H4987" i="30"/>
  <c r="H4988" i="30"/>
  <c r="H4989" i="30"/>
  <c r="H4990" i="30"/>
  <c r="H4991" i="30"/>
  <c r="H4992" i="30"/>
  <c r="H4993" i="30"/>
  <c r="H4994" i="30"/>
  <c r="H4995" i="30"/>
  <c r="H4996" i="30"/>
  <c r="H4997" i="30"/>
  <c r="H4998" i="30"/>
  <c r="H4999" i="30"/>
  <c r="H5000" i="30"/>
  <c r="H5001" i="30"/>
  <c r="H5002" i="30"/>
  <c r="H5003" i="30"/>
  <c r="H5004" i="30"/>
  <c r="H5005" i="30"/>
  <c r="H5006" i="30"/>
  <c r="H5007" i="30"/>
  <c r="H5008" i="30"/>
  <c r="H5009" i="30"/>
  <c r="H5010" i="30"/>
  <c r="H5011" i="30"/>
  <c r="H5012" i="30"/>
  <c r="H5013" i="30"/>
  <c r="H5014" i="30"/>
  <c r="H5015" i="30"/>
  <c r="H5016" i="30"/>
  <c r="H5017" i="30"/>
  <c r="H5018" i="30"/>
  <c r="H5019" i="30"/>
  <c r="H5020" i="30"/>
  <c r="H5021" i="30"/>
  <c r="H5022" i="30"/>
  <c r="H5023" i="30"/>
  <c r="H5024" i="30"/>
  <c r="H5025" i="30"/>
  <c r="H5026" i="30"/>
  <c r="H5027" i="30"/>
  <c r="H5028" i="30"/>
  <c r="H5029" i="30"/>
  <c r="H5030" i="30"/>
  <c r="H5031" i="30"/>
  <c r="H5032" i="30"/>
  <c r="H5033" i="30"/>
  <c r="H5034" i="30"/>
  <c r="H5035" i="30"/>
  <c r="H5036" i="30"/>
  <c r="H5037" i="30"/>
  <c r="H5038" i="30"/>
  <c r="H5039" i="30"/>
  <c r="H5040" i="30"/>
  <c r="H5041" i="30"/>
  <c r="H5042" i="30"/>
  <c r="H5043" i="30"/>
  <c r="H5044" i="30"/>
  <c r="H5045" i="30"/>
  <c r="H5046" i="30"/>
  <c r="H5047" i="30"/>
  <c r="H5048" i="30"/>
  <c r="H5049" i="30"/>
  <c r="H5050" i="30"/>
  <c r="H5051" i="30"/>
  <c r="H5052" i="30"/>
  <c r="H5053" i="30"/>
  <c r="H5054" i="30"/>
  <c r="H5055" i="30"/>
  <c r="H5056" i="30"/>
  <c r="H5057" i="30"/>
  <c r="H5058" i="30"/>
  <c r="H5059" i="30"/>
  <c r="H5060" i="30"/>
  <c r="H5061" i="30"/>
  <c r="H5062" i="30"/>
  <c r="H5063" i="30"/>
  <c r="H5064" i="30"/>
  <c r="H5065" i="30"/>
  <c r="H5066" i="30"/>
  <c r="H5067" i="30"/>
  <c r="H5068" i="30"/>
  <c r="H5069" i="30"/>
  <c r="H5070" i="30"/>
  <c r="H5071" i="30"/>
  <c r="H5072" i="30"/>
  <c r="H5073" i="30"/>
  <c r="H5074" i="30"/>
  <c r="H5075" i="30"/>
  <c r="H5076" i="30"/>
  <c r="H5077" i="30"/>
  <c r="H5078" i="30"/>
  <c r="H5079" i="30"/>
  <c r="H5080" i="30"/>
  <c r="H5081" i="30"/>
  <c r="H5082" i="30"/>
  <c r="H5083" i="30"/>
  <c r="H5084" i="30"/>
  <c r="H5085" i="30"/>
  <c r="H5086" i="30"/>
  <c r="H5087" i="30"/>
  <c r="H5088" i="30"/>
  <c r="H5089" i="30"/>
  <c r="H5090" i="30"/>
  <c r="H5091" i="30"/>
  <c r="H5092" i="30"/>
  <c r="H5093" i="30"/>
  <c r="H5094" i="30"/>
  <c r="H5095" i="30"/>
  <c r="H5096" i="30"/>
  <c r="H5097" i="30"/>
  <c r="H5098" i="30"/>
  <c r="H5099" i="30"/>
  <c r="H5100" i="30"/>
  <c r="H5101" i="30"/>
  <c r="H5102" i="30"/>
  <c r="H5103" i="30"/>
  <c r="H5104" i="30"/>
  <c r="H5105" i="30"/>
  <c r="H5106" i="30"/>
  <c r="H5107" i="30"/>
  <c r="H5108" i="30"/>
  <c r="H5109" i="30"/>
  <c r="H5110" i="30"/>
  <c r="H5111" i="30"/>
  <c r="H5112" i="30"/>
  <c r="H5113" i="30"/>
  <c r="H5114" i="30"/>
  <c r="H5115" i="30"/>
  <c r="H5116" i="30"/>
  <c r="H5117" i="30"/>
  <c r="H5118" i="30"/>
  <c r="H5119" i="30"/>
  <c r="H5120" i="30"/>
  <c r="H5121" i="30"/>
  <c r="H5122" i="30"/>
  <c r="H5123" i="30"/>
  <c r="H5124" i="30"/>
  <c r="H5125" i="30"/>
  <c r="H5126" i="30"/>
  <c r="H5127" i="30"/>
  <c r="H5128" i="30"/>
  <c r="H5129" i="30"/>
  <c r="H5130" i="30"/>
  <c r="H5131" i="30"/>
  <c r="H5132" i="30"/>
  <c r="H5133" i="30"/>
  <c r="H5134" i="30"/>
  <c r="H5135" i="30"/>
  <c r="H5136" i="30"/>
  <c r="H5137" i="30"/>
  <c r="H5138" i="30"/>
  <c r="H5139" i="30"/>
  <c r="H5140" i="30"/>
  <c r="H5141" i="30"/>
  <c r="H5142" i="30"/>
  <c r="H5143" i="30"/>
  <c r="H5144" i="30"/>
  <c r="H5145" i="30"/>
  <c r="H5146" i="30"/>
  <c r="H5147" i="30"/>
  <c r="H5148" i="30"/>
  <c r="H5149" i="30"/>
  <c r="H5150" i="30"/>
  <c r="H5151" i="30"/>
  <c r="H5152" i="30"/>
  <c r="H5153" i="30"/>
  <c r="H5154" i="30"/>
  <c r="H5155" i="30"/>
  <c r="H5156" i="30"/>
  <c r="H5157" i="30"/>
  <c r="H5158" i="30"/>
  <c r="H5159" i="30"/>
  <c r="H5160" i="30"/>
  <c r="H5161" i="30"/>
  <c r="H5162" i="30"/>
  <c r="H5163" i="30"/>
  <c r="H5164" i="30"/>
  <c r="H5165" i="30"/>
  <c r="H5166" i="30"/>
  <c r="H5167" i="30"/>
  <c r="H5168" i="30"/>
  <c r="H5169" i="30"/>
  <c r="H5170" i="30"/>
  <c r="H5171" i="30"/>
  <c r="H5172" i="30"/>
  <c r="H5173" i="30"/>
  <c r="H5174" i="30"/>
  <c r="H5175" i="30"/>
  <c r="H5176" i="30"/>
  <c r="H5177" i="30"/>
  <c r="H5178" i="30"/>
  <c r="H5179" i="30"/>
  <c r="H5180" i="30"/>
  <c r="H5181" i="30"/>
  <c r="H5182" i="30"/>
  <c r="H5183" i="30"/>
  <c r="H5184" i="30"/>
  <c r="H5185" i="30"/>
  <c r="H5186" i="30"/>
  <c r="H5187" i="30"/>
  <c r="H5188" i="30"/>
  <c r="H5189" i="30"/>
  <c r="H5190" i="30"/>
  <c r="H5191" i="30"/>
  <c r="H5192" i="30"/>
  <c r="H5193" i="30"/>
  <c r="H5194" i="30"/>
  <c r="H5195" i="30"/>
  <c r="H5196" i="30"/>
  <c r="H5197" i="30"/>
  <c r="H5198" i="30"/>
  <c r="H5199" i="30"/>
  <c r="H5200" i="30"/>
  <c r="H5201" i="30"/>
  <c r="H5202" i="30"/>
  <c r="H5203" i="30"/>
  <c r="H5204" i="30"/>
  <c r="H5205" i="30"/>
  <c r="H5206" i="30"/>
  <c r="H5207" i="30"/>
  <c r="H5208" i="30"/>
  <c r="H5209" i="30"/>
  <c r="H5210" i="30"/>
  <c r="H5211" i="30"/>
  <c r="H5212" i="30"/>
  <c r="H5213" i="30"/>
  <c r="H5214" i="30"/>
  <c r="H5215" i="30"/>
  <c r="H5216" i="30"/>
  <c r="H5217" i="30"/>
  <c r="H5218" i="30"/>
  <c r="H5219" i="30"/>
  <c r="H5220" i="30"/>
  <c r="H5221" i="30"/>
  <c r="H5222" i="30"/>
  <c r="H5223" i="30"/>
  <c r="H5224" i="30"/>
  <c r="H5225" i="30"/>
  <c r="H5226" i="30"/>
  <c r="H5227" i="30"/>
  <c r="H5228" i="30"/>
  <c r="H5229" i="30"/>
  <c r="H5230" i="30"/>
  <c r="H5231" i="30"/>
  <c r="H5232" i="30"/>
  <c r="H5233" i="30"/>
  <c r="H5234" i="30"/>
  <c r="H5235" i="30"/>
  <c r="H5236" i="30"/>
  <c r="H5237" i="30"/>
  <c r="H5238" i="30"/>
  <c r="H5239" i="30"/>
  <c r="H5240" i="30"/>
  <c r="H5241" i="30"/>
  <c r="H5242" i="30"/>
  <c r="H5243" i="30"/>
  <c r="H5244" i="30"/>
  <c r="H5245" i="30"/>
  <c r="H5246" i="30"/>
  <c r="H5247" i="30"/>
  <c r="H5248" i="30"/>
  <c r="H5249" i="30"/>
  <c r="H5250" i="30"/>
  <c r="H5251" i="30"/>
  <c r="H5252" i="30"/>
  <c r="H5253" i="30"/>
  <c r="H5254" i="30"/>
  <c r="H5255" i="30"/>
  <c r="H5256" i="30"/>
  <c r="H5257" i="30"/>
  <c r="H5258" i="30"/>
  <c r="H5259" i="30"/>
  <c r="H5260" i="30"/>
  <c r="H5261" i="30"/>
  <c r="H5262" i="30"/>
  <c r="H5263" i="30"/>
  <c r="H5264" i="30"/>
  <c r="H5265" i="30"/>
  <c r="H5266" i="30"/>
  <c r="H5267" i="30"/>
  <c r="H5268" i="30"/>
  <c r="H5269" i="30"/>
  <c r="H5270" i="30"/>
  <c r="H5271" i="30"/>
  <c r="H5272" i="30"/>
  <c r="H5273" i="30"/>
  <c r="H5274" i="30"/>
  <c r="H5275" i="30"/>
  <c r="H5276" i="30"/>
  <c r="H5277" i="30"/>
  <c r="H5278" i="30"/>
  <c r="H5279" i="30"/>
  <c r="H5280" i="30"/>
  <c r="H5281" i="30"/>
  <c r="H5282" i="30"/>
  <c r="H5283" i="30"/>
  <c r="H5284" i="30"/>
  <c r="H5285" i="30"/>
  <c r="H5286" i="30"/>
  <c r="H5287" i="30"/>
  <c r="H5288" i="30"/>
  <c r="H5289" i="30"/>
  <c r="H5290" i="30"/>
  <c r="H5291" i="30"/>
  <c r="H5292" i="30"/>
  <c r="H5293" i="30"/>
  <c r="H5294" i="30"/>
  <c r="H5295" i="30"/>
  <c r="H5296" i="30"/>
  <c r="H5297" i="30"/>
  <c r="H5298" i="30"/>
  <c r="H5299" i="30"/>
  <c r="H5300" i="30"/>
  <c r="H5301" i="30"/>
  <c r="H5302" i="30"/>
  <c r="H5303" i="30"/>
  <c r="H5304" i="30"/>
  <c r="H5305" i="30"/>
  <c r="H5306" i="30"/>
  <c r="H5307" i="30"/>
  <c r="H5308" i="30"/>
  <c r="H5309" i="30"/>
  <c r="H5310" i="30"/>
  <c r="H5311" i="30"/>
  <c r="H5312" i="30"/>
  <c r="H5313" i="30"/>
  <c r="H5314" i="30"/>
  <c r="H5315" i="30"/>
  <c r="H5316" i="30"/>
  <c r="H5317" i="30"/>
  <c r="H5318" i="30"/>
  <c r="H5319" i="30"/>
  <c r="H5320" i="30"/>
  <c r="H5321" i="30"/>
  <c r="H5322" i="30"/>
  <c r="H5323" i="30"/>
  <c r="H5324" i="30"/>
  <c r="H5325" i="30"/>
  <c r="H5326" i="30"/>
  <c r="H5327" i="30"/>
  <c r="H5328" i="30"/>
  <c r="H5329" i="30"/>
  <c r="H5330" i="30"/>
  <c r="H5331" i="30"/>
  <c r="H5332" i="30"/>
  <c r="H5333" i="30"/>
  <c r="H5334" i="30"/>
  <c r="H5335" i="30"/>
  <c r="H5336" i="30"/>
  <c r="H5337" i="30"/>
  <c r="H5338" i="30"/>
  <c r="H5339" i="30"/>
  <c r="H5340" i="30"/>
  <c r="H5341" i="30"/>
  <c r="H5342" i="30"/>
  <c r="H5343" i="30"/>
  <c r="H5344" i="30"/>
  <c r="H5345" i="30"/>
  <c r="H5346" i="30"/>
  <c r="H5347" i="30"/>
  <c r="H5348" i="30"/>
  <c r="H5349" i="30"/>
  <c r="H5350" i="30"/>
  <c r="H5351" i="30"/>
  <c r="H5352" i="30"/>
  <c r="H5353" i="30"/>
  <c r="H5354" i="30"/>
  <c r="H5355" i="30"/>
  <c r="H5356" i="30"/>
  <c r="H5357" i="30"/>
  <c r="AB4832" i="30"/>
  <c r="AB4833" i="30"/>
  <c r="AB4834" i="30"/>
  <c r="AB4835" i="30"/>
  <c r="AB4836" i="30"/>
  <c r="AB4837" i="30"/>
  <c r="AB4838" i="30"/>
  <c r="AB4839" i="30"/>
  <c r="AB4840" i="30"/>
  <c r="AB4841" i="30"/>
  <c r="AB4842" i="30"/>
  <c r="AB4843" i="30"/>
  <c r="AB4844" i="30"/>
  <c r="AB4845" i="30"/>
  <c r="AB4846" i="30"/>
  <c r="AB4847" i="30"/>
  <c r="AB4848" i="30"/>
  <c r="AB4849" i="30"/>
  <c r="AB4850" i="30"/>
  <c r="AB4851" i="30"/>
  <c r="AB4852" i="30"/>
  <c r="AB4853" i="30"/>
  <c r="AB4854" i="30"/>
  <c r="AB4855" i="30"/>
  <c r="AB4856" i="30"/>
  <c r="AB4857" i="30"/>
  <c r="AB4858" i="30"/>
  <c r="AB4859" i="30"/>
  <c r="AB4860" i="30"/>
  <c r="AB4861" i="30"/>
  <c r="AB4862" i="30"/>
  <c r="AB4863" i="30"/>
  <c r="AB4864" i="30"/>
  <c r="AB4865" i="30"/>
  <c r="AB4866" i="30"/>
  <c r="AB4867" i="30"/>
  <c r="AB4868" i="30"/>
  <c r="AB4869" i="30"/>
  <c r="AB4870" i="30"/>
  <c r="AB4871" i="30"/>
  <c r="AB4872" i="30"/>
  <c r="AB4873" i="30"/>
  <c r="AB4874" i="30"/>
  <c r="AB4875" i="30"/>
  <c r="AB4876" i="30"/>
  <c r="AB4877" i="30"/>
  <c r="AB4878" i="30"/>
  <c r="AB4879" i="30"/>
  <c r="AB4880" i="30"/>
  <c r="AB4881" i="30"/>
  <c r="AB4882" i="30"/>
  <c r="AB4883" i="30"/>
  <c r="AB4884" i="30"/>
  <c r="AB4885" i="30"/>
  <c r="AB4886" i="30"/>
  <c r="AB4887" i="30"/>
  <c r="AB4888" i="30"/>
  <c r="AB4889" i="30"/>
  <c r="AB4890" i="30"/>
  <c r="AB4891" i="30"/>
  <c r="AB4892" i="30"/>
  <c r="AB4893" i="30"/>
  <c r="AB4894" i="30"/>
  <c r="AB4895" i="30"/>
  <c r="AB4896" i="30"/>
  <c r="AB4897" i="30"/>
  <c r="AB4898" i="30"/>
  <c r="AB4899" i="30"/>
  <c r="AB4900" i="30"/>
  <c r="AB4901" i="30"/>
  <c r="AB4902" i="30"/>
  <c r="AB4903" i="30"/>
  <c r="AB4904" i="30"/>
  <c r="AB4905" i="30"/>
  <c r="AB4906" i="30"/>
  <c r="AB4907" i="30"/>
  <c r="AB4908" i="30"/>
  <c r="AB4909" i="30"/>
  <c r="AB4910" i="30"/>
  <c r="AB4911" i="30"/>
  <c r="AB4912" i="30"/>
  <c r="AB4913" i="30"/>
  <c r="AB4914" i="30"/>
  <c r="AB4915" i="30"/>
  <c r="AB4916" i="30"/>
  <c r="AB4917" i="30"/>
  <c r="AB4918" i="30"/>
  <c r="AB4919" i="30"/>
  <c r="AB4920" i="30"/>
  <c r="AB4921" i="30"/>
  <c r="AB4922" i="30"/>
  <c r="AB4923" i="30"/>
  <c r="AB4924" i="30"/>
  <c r="AB4925" i="30"/>
  <c r="AB4926" i="30"/>
  <c r="AB4927" i="30"/>
  <c r="AB4928" i="30"/>
  <c r="AB4929" i="30"/>
  <c r="AB4930" i="30"/>
  <c r="AB4931" i="30"/>
  <c r="AB4932" i="30"/>
  <c r="AB4933" i="30"/>
  <c r="AB4934" i="30"/>
  <c r="AB4935" i="30"/>
  <c r="AB4936" i="30"/>
  <c r="AB4937" i="30"/>
  <c r="AB4938" i="30"/>
  <c r="AB4939" i="30"/>
  <c r="AB4940" i="30"/>
  <c r="AB4941" i="30"/>
  <c r="AB4942" i="30"/>
  <c r="AB4943" i="30"/>
  <c r="AB4944" i="30"/>
  <c r="AB4945" i="30"/>
  <c r="AB4946" i="30"/>
  <c r="AB4947" i="30"/>
  <c r="AB4948" i="30"/>
  <c r="AB4949" i="30"/>
  <c r="AB4950" i="30"/>
  <c r="AB4951" i="30"/>
  <c r="AB4952" i="30"/>
  <c r="AB4953" i="30"/>
  <c r="AB4954" i="30"/>
  <c r="AB4955" i="30"/>
  <c r="AB4956" i="30"/>
  <c r="AB4957" i="30"/>
  <c r="AB4958" i="30"/>
  <c r="AB4959" i="30"/>
  <c r="AB4960" i="30"/>
  <c r="AB4961" i="30"/>
  <c r="AB4962" i="30"/>
  <c r="AB4963" i="30"/>
  <c r="AB4964" i="30"/>
  <c r="AB4965" i="30"/>
  <c r="AB4966" i="30"/>
  <c r="AB4967" i="30"/>
  <c r="AB4968" i="30"/>
  <c r="AB4969" i="30"/>
  <c r="AB4970" i="30"/>
  <c r="AB4971" i="30"/>
  <c r="AB4972" i="30"/>
  <c r="AB4973" i="30"/>
  <c r="AB4974" i="30"/>
  <c r="AB4975" i="30"/>
  <c r="AB4976" i="30"/>
  <c r="AB4977" i="30"/>
  <c r="AB4978" i="30"/>
  <c r="AB4979" i="30"/>
  <c r="AB4980" i="30"/>
  <c r="AB4981" i="30"/>
  <c r="AB4982" i="30"/>
  <c r="AB4983" i="30"/>
  <c r="AB4984" i="30"/>
  <c r="AB4985" i="30"/>
  <c r="AB4986" i="30"/>
  <c r="AB4987" i="30"/>
  <c r="AB4988" i="30"/>
  <c r="AB4989" i="30"/>
  <c r="AB4990" i="30"/>
  <c r="AB4991" i="30"/>
  <c r="AB4992" i="30"/>
  <c r="AB4993" i="30"/>
  <c r="AB4994" i="30"/>
  <c r="AB4995" i="30"/>
  <c r="AB4996" i="30"/>
  <c r="AB4997" i="30"/>
  <c r="AB4998" i="30"/>
  <c r="AB4999" i="30"/>
  <c r="AB5000" i="30"/>
  <c r="AB5001" i="30"/>
  <c r="AB5002" i="30"/>
  <c r="AB5003" i="30"/>
  <c r="AB5004" i="30"/>
  <c r="AB5005" i="30"/>
  <c r="AB5006" i="30"/>
  <c r="AB5007" i="30"/>
  <c r="AB5008" i="30"/>
  <c r="AB5009" i="30"/>
  <c r="AB5010" i="30"/>
  <c r="AB5011" i="30"/>
  <c r="AB5012" i="30"/>
  <c r="AB5013" i="30"/>
  <c r="AB5014" i="30"/>
  <c r="AB5015" i="30"/>
  <c r="AB5016" i="30"/>
  <c r="AB5017" i="30"/>
  <c r="AB5018" i="30"/>
  <c r="AB5019" i="30"/>
  <c r="AB5020" i="30"/>
  <c r="AB5021" i="30"/>
  <c r="AB5022" i="30"/>
  <c r="AB5023" i="30"/>
  <c r="AB5024" i="30"/>
  <c r="AB5025" i="30"/>
  <c r="AB5026" i="30"/>
  <c r="AB5027" i="30"/>
  <c r="AB5028" i="30"/>
  <c r="AB5029" i="30"/>
  <c r="AB5030" i="30"/>
  <c r="AB5031" i="30"/>
  <c r="AB5032" i="30"/>
  <c r="AB5033" i="30"/>
  <c r="AB5034" i="30"/>
  <c r="AB5035" i="30"/>
  <c r="AB5036" i="30"/>
  <c r="AB5037" i="30"/>
  <c r="AB5038" i="30"/>
  <c r="AB5039" i="30"/>
  <c r="AB5040" i="30"/>
  <c r="AB5041" i="30"/>
  <c r="AB5042" i="30"/>
  <c r="AB5043" i="30"/>
  <c r="AB5044" i="30"/>
  <c r="AB5045" i="30"/>
  <c r="AB5046" i="30"/>
  <c r="AB5047" i="30"/>
  <c r="AB5048" i="30"/>
  <c r="AB5049" i="30"/>
  <c r="AB5050" i="30"/>
  <c r="AB5051" i="30"/>
  <c r="AB5052" i="30"/>
  <c r="AB5053" i="30"/>
  <c r="AB5054" i="30"/>
  <c r="AB5055" i="30"/>
  <c r="AB5056" i="30"/>
  <c r="AB5057" i="30"/>
  <c r="AB5058" i="30"/>
  <c r="AB5059" i="30"/>
  <c r="AB5060" i="30"/>
  <c r="AB5061" i="30"/>
  <c r="AB5062" i="30"/>
  <c r="AB5063" i="30"/>
  <c r="AB5064" i="30"/>
  <c r="AB5065" i="30"/>
  <c r="AB5066" i="30"/>
  <c r="AB5067" i="30"/>
  <c r="AB5068" i="30"/>
  <c r="AB5069" i="30"/>
  <c r="AB5070" i="30"/>
  <c r="AB5071" i="30"/>
  <c r="AB5072" i="30"/>
  <c r="AB5073" i="30"/>
  <c r="AB5074" i="30"/>
  <c r="AB5075" i="30"/>
  <c r="AB5076" i="30"/>
  <c r="AB5077" i="30"/>
  <c r="AB5078" i="30"/>
  <c r="AB5079" i="30"/>
  <c r="AB5080" i="30"/>
  <c r="AB5081" i="30"/>
  <c r="AB5082" i="30"/>
  <c r="AB5083" i="30"/>
  <c r="AB5084" i="30"/>
  <c r="AB5085" i="30"/>
  <c r="AB5086" i="30"/>
  <c r="AB5087" i="30"/>
  <c r="AB5088" i="30"/>
  <c r="AB5089" i="30"/>
  <c r="AB5090" i="30"/>
  <c r="AB5091" i="30"/>
  <c r="AB5092" i="30"/>
  <c r="AB5093" i="30"/>
  <c r="AB5094" i="30"/>
  <c r="AB5095" i="30"/>
  <c r="AB5096" i="30"/>
  <c r="AB5097" i="30"/>
  <c r="AB5098" i="30"/>
  <c r="AB5099" i="30"/>
  <c r="AB5100" i="30"/>
  <c r="AB5101" i="30"/>
  <c r="AB5102" i="30"/>
  <c r="AB5103" i="30"/>
  <c r="AB5104" i="30"/>
  <c r="AB5105" i="30"/>
  <c r="AB5106" i="30"/>
  <c r="AB5107" i="30"/>
  <c r="AB5108" i="30"/>
  <c r="AB5109" i="30"/>
  <c r="AB5110" i="30"/>
  <c r="AB5111" i="30"/>
  <c r="AB5112" i="30"/>
  <c r="AB5113" i="30"/>
  <c r="AB5114" i="30"/>
  <c r="AB5115" i="30"/>
  <c r="AB5116" i="30"/>
  <c r="AB5117" i="30"/>
  <c r="AB5118" i="30"/>
  <c r="AB5119" i="30"/>
  <c r="AB5120" i="30"/>
  <c r="AB5121" i="30"/>
  <c r="AB5122" i="30"/>
  <c r="AB5123" i="30"/>
  <c r="AB5124" i="30"/>
  <c r="AB5125" i="30"/>
  <c r="AB5126" i="30"/>
  <c r="AB5127" i="30"/>
  <c r="AB5128" i="30"/>
  <c r="AB5129" i="30"/>
  <c r="AB5130" i="30"/>
  <c r="AB5131" i="30"/>
  <c r="AB5132" i="30"/>
  <c r="AB5133" i="30"/>
  <c r="AB5134" i="30"/>
  <c r="AB5135" i="30"/>
  <c r="AB5136" i="30"/>
  <c r="AB5137" i="30"/>
  <c r="AB5138" i="30"/>
  <c r="AB5139" i="30"/>
  <c r="AB5140" i="30"/>
  <c r="AB5141" i="30"/>
  <c r="AB5142" i="30"/>
  <c r="AB5143" i="30"/>
  <c r="AB5144" i="30"/>
  <c r="AB5145" i="30"/>
  <c r="AB5146" i="30"/>
  <c r="AB5147" i="30"/>
  <c r="AB5148" i="30"/>
  <c r="AB5149" i="30"/>
  <c r="AB5150" i="30"/>
  <c r="AB5151" i="30"/>
  <c r="AB5152" i="30"/>
  <c r="AB5153" i="30"/>
  <c r="AB5154" i="30"/>
  <c r="AB5155" i="30"/>
  <c r="AB5156" i="30"/>
  <c r="AB5157" i="30"/>
  <c r="AB5158" i="30"/>
  <c r="AB5159" i="30"/>
  <c r="AB5160" i="30"/>
  <c r="AB5161" i="30"/>
  <c r="AB5162" i="30"/>
  <c r="AB5163" i="30"/>
  <c r="AB5164" i="30"/>
  <c r="AB5165" i="30"/>
  <c r="AB5166" i="30"/>
  <c r="AB5167" i="30"/>
  <c r="AB5168" i="30"/>
  <c r="AB5169" i="30"/>
  <c r="AB5170" i="30"/>
  <c r="AB5171" i="30"/>
  <c r="AB5172" i="30"/>
  <c r="AB5173" i="30"/>
  <c r="AB5174" i="30"/>
  <c r="AB5175" i="30"/>
  <c r="AB5176" i="30"/>
  <c r="AB5177" i="30"/>
  <c r="AB5178" i="30"/>
  <c r="AB5179" i="30"/>
  <c r="AB5180" i="30"/>
  <c r="AB5181" i="30"/>
  <c r="AB5182" i="30"/>
  <c r="AB5183" i="30"/>
  <c r="AB5184" i="30"/>
  <c r="AB5185" i="30"/>
  <c r="AB5186" i="30"/>
  <c r="AB5187" i="30"/>
  <c r="AB5188" i="30"/>
  <c r="AB5189" i="30"/>
  <c r="AB5190" i="30"/>
  <c r="AB5191" i="30"/>
  <c r="AB5192" i="30"/>
  <c r="AB5193" i="30"/>
  <c r="AB5194" i="30"/>
  <c r="AB5195" i="30"/>
  <c r="AB5196" i="30"/>
  <c r="AB5197" i="30"/>
  <c r="AB5198" i="30"/>
  <c r="AB5199" i="30"/>
  <c r="AB5200" i="30"/>
  <c r="AB5201" i="30"/>
  <c r="AB5202" i="30"/>
  <c r="AB5203" i="30"/>
  <c r="AB5204" i="30"/>
  <c r="AB5205" i="30"/>
  <c r="AB5206" i="30"/>
  <c r="AB5207" i="30"/>
  <c r="AB5208" i="30"/>
  <c r="AB5209" i="30"/>
  <c r="AB5210" i="30"/>
  <c r="AB5211" i="30"/>
  <c r="AB5212" i="30"/>
  <c r="AB5213" i="30"/>
  <c r="AB5214" i="30"/>
  <c r="AB5215" i="30"/>
  <c r="AB5216" i="30"/>
  <c r="AB5217" i="30"/>
  <c r="AB5218" i="30"/>
  <c r="AB5219" i="30"/>
  <c r="AB5220" i="30"/>
  <c r="AB5221" i="30"/>
  <c r="AB5222" i="30"/>
  <c r="AB5223" i="30"/>
  <c r="AB5224" i="30"/>
  <c r="AB5225" i="30"/>
  <c r="AB5226" i="30"/>
  <c r="AB5227" i="30"/>
  <c r="AB5228" i="30"/>
  <c r="AB5229" i="30"/>
  <c r="AB5230" i="30"/>
  <c r="AB5231" i="30"/>
  <c r="AB5232" i="30"/>
  <c r="AB5233" i="30"/>
  <c r="AB5234" i="30"/>
  <c r="AB5235" i="30"/>
  <c r="AB5236" i="30"/>
  <c r="AB5237" i="30"/>
  <c r="AB5238" i="30"/>
  <c r="AB5239" i="30"/>
  <c r="AB5240" i="30"/>
  <c r="AB5241" i="30"/>
  <c r="AB5242" i="30"/>
  <c r="AB5243" i="30"/>
  <c r="AB5244" i="30"/>
  <c r="AB5245" i="30"/>
  <c r="AB5246" i="30"/>
  <c r="AB5247" i="30"/>
  <c r="AB5248" i="30"/>
  <c r="AB5249" i="30"/>
  <c r="AB5250" i="30"/>
  <c r="AB5251" i="30"/>
  <c r="AB5252" i="30"/>
  <c r="AB5253" i="30"/>
  <c r="AB5254" i="30"/>
  <c r="AB5255" i="30"/>
  <c r="AB5256" i="30"/>
  <c r="AB5257" i="30"/>
  <c r="AB5258" i="30"/>
  <c r="AB5259" i="30"/>
  <c r="AB5260" i="30"/>
  <c r="AB5261" i="30"/>
  <c r="AB5262" i="30"/>
  <c r="AB5263" i="30"/>
  <c r="AB5264" i="30"/>
  <c r="AB5265" i="30"/>
  <c r="AB5266" i="30"/>
  <c r="AB5267" i="30"/>
  <c r="AB5268" i="30"/>
  <c r="AB5269" i="30"/>
  <c r="AB5270" i="30"/>
  <c r="AB5271" i="30"/>
  <c r="AB5272" i="30"/>
  <c r="AB5273" i="30"/>
  <c r="AB5274" i="30"/>
  <c r="AB5275" i="30"/>
  <c r="AB5276" i="30"/>
  <c r="AB5277" i="30"/>
  <c r="AB5278" i="30"/>
  <c r="AB5279" i="30"/>
  <c r="AB5280" i="30"/>
  <c r="AB5281" i="30"/>
  <c r="AB5282" i="30"/>
  <c r="AB5283" i="30"/>
  <c r="AB5284" i="30"/>
  <c r="AB5285" i="30"/>
  <c r="AB5286" i="30"/>
  <c r="AB5287" i="30"/>
  <c r="AB5288" i="30"/>
  <c r="AB5289" i="30"/>
  <c r="AB5290" i="30"/>
  <c r="AB5291" i="30"/>
  <c r="AB5292" i="30"/>
  <c r="AB5293" i="30"/>
  <c r="AB5294" i="30"/>
  <c r="AB5295" i="30"/>
  <c r="AB5296" i="30"/>
  <c r="AB5297" i="30"/>
  <c r="AB5298" i="30"/>
  <c r="AB5299" i="30"/>
  <c r="AB5300" i="30"/>
  <c r="AB5301" i="30"/>
  <c r="AB5302" i="30"/>
  <c r="AB5303" i="30"/>
  <c r="AB5304" i="30"/>
  <c r="AB5305" i="30"/>
  <c r="AB5306" i="30"/>
  <c r="AB5307" i="30"/>
  <c r="AB5308" i="30"/>
  <c r="AB5309" i="30"/>
  <c r="AB5310" i="30"/>
  <c r="AB5311" i="30"/>
  <c r="AB5312" i="30"/>
  <c r="AB5313" i="30"/>
  <c r="AB5314" i="30"/>
  <c r="AB5315" i="30"/>
  <c r="AB5316" i="30"/>
  <c r="AB5317" i="30"/>
  <c r="AB5318" i="30"/>
  <c r="AB5319" i="30"/>
  <c r="AB5320" i="30"/>
  <c r="AB5321" i="30"/>
  <c r="AB5322" i="30"/>
  <c r="AB5323" i="30"/>
  <c r="AB5324" i="30"/>
  <c r="AB5325" i="30"/>
  <c r="AB5326" i="30"/>
  <c r="AB5327" i="30"/>
  <c r="AB5328" i="30"/>
  <c r="AB5329" i="30"/>
  <c r="AB5330" i="30"/>
  <c r="AB5331" i="30"/>
  <c r="AB5332" i="30"/>
  <c r="AB5333" i="30"/>
  <c r="AB5334" i="30"/>
  <c r="AB5335" i="30"/>
  <c r="AB5336" i="30"/>
  <c r="AB5337" i="30"/>
  <c r="AB5338" i="30"/>
  <c r="AB5339" i="30"/>
  <c r="AB5340" i="30"/>
  <c r="AB5341" i="30"/>
  <c r="AB5342" i="30"/>
  <c r="AB5343" i="30"/>
  <c r="AB5344" i="30"/>
  <c r="AB5345" i="30"/>
  <c r="AB5346" i="30"/>
  <c r="AB5347" i="30"/>
  <c r="AB5348" i="30"/>
  <c r="AB5349" i="30"/>
  <c r="AB5350" i="30"/>
  <c r="AB5351" i="30"/>
  <c r="AB5352" i="30"/>
  <c r="AB5353" i="30"/>
  <c r="AB5354" i="30"/>
  <c r="AB5355" i="30"/>
  <c r="AB5356" i="30"/>
  <c r="AB5357" i="30"/>
  <c r="H4697" i="30"/>
  <c r="H4698" i="30"/>
  <c r="H4699" i="30"/>
  <c r="H4700" i="30"/>
  <c r="H4701" i="30"/>
  <c r="H4702" i="30"/>
  <c r="H4703" i="30"/>
  <c r="H4704" i="30"/>
  <c r="H4705" i="30"/>
  <c r="H4706" i="30"/>
  <c r="H4707" i="30"/>
  <c r="H4708" i="30"/>
  <c r="H4709" i="30"/>
  <c r="H4710" i="30"/>
  <c r="H4711" i="30"/>
  <c r="H4712" i="30"/>
  <c r="H4713" i="30"/>
  <c r="H4714" i="30"/>
  <c r="H4715" i="30"/>
  <c r="H4716" i="30"/>
  <c r="H4717" i="30"/>
  <c r="H4718" i="30"/>
  <c r="H4719" i="30"/>
  <c r="H4720" i="30"/>
  <c r="H4721" i="30"/>
  <c r="H4722" i="30"/>
  <c r="H4723" i="30"/>
  <c r="H4724" i="30"/>
  <c r="H4725" i="30"/>
  <c r="H4726" i="30"/>
  <c r="H4727" i="30"/>
  <c r="H4728" i="30"/>
  <c r="H4729" i="30"/>
  <c r="H4730" i="30"/>
  <c r="H4731" i="30"/>
  <c r="H4732" i="30"/>
  <c r="H4733" i="30"/>
  <c r="H4734" i="30"/>
  <c r="H4735" i="30"/>
  <c r="H4736" i="30"/>
  <c r="H4737" i="30"/>
  <c r="H4738" i="30"/>
  <c r="H4739" i="30"/>
  <c r="H4740" i="30"/>
  <c r="H4741" i="30"/>
  <c r="H4742" i="30"/>
  <c r="H4743" i="30"/>
  <c r="H4744" i="30"/>
  <c r="H4745" i="30"/>
  <c r="H4746" i="30"/>
  <c r="H4747" i="30"/>
  <c r="H4748" i="30"/>
  <c r="H4749" i="30"/>
  <c r="H4750" i="30"/>
  <c r="H4751" i="30"/>
  <c r="H4752" i="30"/>
  <c r="H4753" i="30"/>
  <c r="H4754" i="30"/>
  <c r="H4755" i="30"/>
  <c r="H4756" i="30"/>
  <c r="H4757" i="30"/>
  <c r="H4758" i="30"/>
  <c r="H4759" i="30"/>
  <c r="H4760" i="30"/>
  <c r="H4761" i="30"/>
  <c r="H4762" i="30"/>
  <c r="H4763" i="30"/>
  <c r="H4764" i="30"/>
  <c r="H4765" i="30"/>
  <c r="H4766" i="30"/>
  <c r="H4767" i="30"/>
  <c r="H4768" i="30"/>
  <c r="H4769" i="30"/>
  <c r="H4770" i="30"/>
  <c r="H4771" i="30"/>
  <c r="H4772" i="30"/>
  <c r="H4773" i="30"/>
  <c r="H4774" i="30"/>
  <c r="H4775" i="30"/>
  <c r="H4776" i="30"/>
  <c r="H4777" i="30"/>
  <c r="H4778" i="30"/>
  <c r="H4779" i="30"/>
  <c r="H4780" i="30"/>
  <c r="H4781" i="30"/>
  <c r="H4782" i="30"/>
  <c r="H4783" i="30"/>
  <c r="H4784" i="30"/>
  <c r="H4785" i="30"/>
  <c r="H4786" i="30"/>
  <c r="H4787" i="30"/>
  <c r="H4788" i="30"/>
  <c r="H4789" i="30"/>
  <c r="H4790" i="30"/>
  <c r="H4791" i="30"/>
  <c r="H4792" i="30"/>
  <c r="H4793" i="30"/>
  <c r="H4794" i="30"/>
  <c r="H4795" i="30"/>
  <c r="H4796" i="30"/>
  <c r="H4797" i="30"/>
  <c r="H4798" i="30"/>
  <c r="H4799" i="30"/>
  <c r="H4800" i="30"/>
  <c r="H4801" i="30"/>
  <c r="H4802" i="30"/>
  <c r="H4803" i="30"/>
  <c r="H4804" i="30"/>
  <c r="H4805" i="30"/>
  <c r="H4806" i="30"/>
  <c r="H4807" i="30"/>
  <c r="H4808" i="30"/>
  <c r="H4809" i="30"/>
  <c r="H4810" i="30"/>
  <c r="H4811" i="30"/>
  <c r="H4812" i="30"/>
  <c r="H4813" i="30"/>
  <c r="H4814" i="30"/>
  <c r="H4815" i="30"/>
  <c r="H4816" i="30"/>
  <c r="H4817" i="30"/>
  <c r="H4818" i="30"/>
  <c r="H4819" i="30"/>
  <c r="H4820" i="30"/>
  <c r="H4821" i="30"/>
  <c r="H4822" i="30"/>
  <c r="H4823" i="30"/>
  <c r="H4824" i="30"/>
  <c r="H4825" i="30"/>
  <c r="H4826" i="30"/>
  <c r="H4827" i="30"/>
  <c r="H4828" i="30"/>
  <c r="H4829" i="30"/>
  <c r="H4830" i="30"/>
  <c r="H4831" i="30"/>
  <c r="AB4697" i="30"/>
  <c r="AB4698" i="30"/>
  <c r="AB4699" i="30"/>
  <c r="AB4700" i="30"/>
  <c r="AB4701" i="30"/>
  <c r="AB4702" i="30"/>
  <c r="AB4703" i="30"/>
  <c r="AB4704" i="30"/>
  <c r="AB4705" i="30"/>
  <c r="AB4706" i="30"/>
  <c r="AB4707" i="30"/>
  <c r="AB4708" i="30"/>
  <c r="AB4709" i="30"/>
  <c r="AB4710" i="30"/>
  <c r="AB4711" i="30"/>
  <c r="AB4712" i="30"/>
  <c r="AB4713" i="30"/>
  <c r="AB4714" i="30"/>
  <c r="AB4715" i="30"/>
  <c r="AB4716" i="30"/>
  <c r="AB4717" i="30"/>
  <c r="AB4718" i="30"/>
  <c r="AB4719" i="30"/>
  <c r="AB4720" i="30"/>
  <c r="AB4721" i="30"/>
  <c r="AB4722" i="30"/>
  <c r="AB4723" i="30"/>
  <c r="AB4724" i="30"/>
  <c r="AB4725" i="30"/>
  <c r="AB4726" i="30"/>
  <c r="AB4727" i="30"/>
  <c r="AB4728" i="30"/>
  <c r="AB4729" i="30"/>
  <c r="AB4730" i="30"/>
  <c r="AB4731" i="30"/>
  <c r="AB4732" i="30"/>
  <c r="AB4733" i="30"/>
  <c r="AB4734" i="30"/>
  <c r="AB4735" i="30"/>
  <c r="AB4736" i="30"/>
  <c r="AB4737" i="30"/>
  <c r="AB4738" i="30"/>
  <c r="AB4739" i="30"/>
  <c r="AB4740" i="30"/>
  <c r="AB4741" i="30"/>
  <c r="AB4742" i="30"/>
  <c r="AB4743" i="30"/>
  <c r="AB4744" i="30"/>
  <c r="AB4745" i="30"/>
  <c r="AB4746" i="30"/>
  <c r="AB4747" i="30"/>
  <c r="AB4748" i="30"/>
  <c r="AB4749" i="30"/>
  <c r="AB4750" i="30"/>
  <c r="AB4751" i="30"/>
  <c r="AB4752" i="30"/>
  <c r="AB4753" i="30"/>
  <c r="AB4754" i="30"/>
  <c r="AB4755" i="30"/>
  <c r="AB4756" i="30"/>
  <c r="AB4757" i="30"/>
  <c r="AB4758" i="30"/>
  <c r="AB4759" i="30"/>
  <c r="AB4760" i="30"/>
  <c r="AB4761" i="30"/>
  <c r="AB4762" i="30"/>
  <c r="AB4763" i="30"/>
  <c r="AB4764" i="30"/>
  <c r="AB4765" i="30"/>
  <c r="AB4766" i="30"/>
  <c r="AB4767" i="30"/>
  <c r="AB4768" i="30"/>
  <c r="AB4769" i="30"/>
  <c r="AB4770" i="30"/>
  <c r="AB4771" i="30"/>
  <c r="AB4772" i="30"/>
  <c r="AB4773" i="30"/>
  <c r="AB4774" i="30"/>
  <c r="AB4775" i="30"/>
  <c r="AB4776" i="30"/>
  <c r="AB4777" i="30"/>
  <c r="AB4778" i="30"/>
  <c r="AB4779" i="30"/>
  <c r="AB4780" i="30"/>
  <c r="AB4781" i="30"/>
  <c r="AB4782" i="30"/>
  <c r="AB4783" i="30"/>
  <c r="AB4784" i="30"/>
  <c r="AB4785" i="30"/>
  <c r="AB4786" i="30"/>
  <c r="AB4787" i="30"/>
  <c r="AB4788" i="30"/>
  <c r="AB4789" i="30"/>
  <c r="AB4790" i="30"/>
  <c r="AB4791" i="30"/>
  <c r="AB4792" i="30"/>
  <c r="AB4793" i="30"/>
  <c r="AB4794" i="30"/>
  <c r="AB4795" i="30"/>
  <c r="AB4796" i="30"/>
  <c r="AB4797" i="30"/>
  <c r="AB4798" i="30"/>
  <c r="AB4799" i="30"/>
  <c r="AB4800" i="30"/>
  <c r="AB4801" i="30"/>
  <c r="AB4802" i="30"/>
  <c r="AB4803" i="30"/>
  <c r="AB4804" i="30"/>
  <c r="AB4805" i="30"/>
  <c r="AB4806" i="30"/>
  <c r="AB4807" i="30"/>
  <c r="AB4808" i="30"/>
  <c r="AB4809" i="30"/>
  <c r="AB4810" i="30"/>
  <c r="AB4811" i="30"/>
  <c r="AB4812" i="30"/>
  <c r="AB4813" i="30"/>
  <c r="AB4814" i="30"/>
  <c r="AB4815" i="30"/>
  <c r="AB4816" i="30"/>
  <c r="AB4817" i="30"/>
  <c r="AB4818" i="30"/>
  <c r="AB4819" i="30"/>
  <c r="AB4820" i="30"/>
  <c r="AB4821" i="30"/>
  <c r="AB4822" i="30"/>
  <c r="AB4823" i="30"/>
  <c r="AB4824" i="30"/>
  <c r="AB4825" i="30"/>
  <c r="AB4826" i="30"/>
  <c r="AB4827" i="30"/>
  <c r="AB4828" i="30"/>
  <c r="AB4829" i="30"/>
  <c r="AB4830" i="30"/>
  <c r="AB4831" i="30"/>
  <c r="H4100" i="30" l="1"/>
  <c r="H4101" i="30"/>
  <c r="H4102" i="30"/>
  <c r="H4103" i="30"/>
  <c r="H4104" i="30"/>
  <c r="H4105" i="30"/>
  <c r="H4106" i="30"/>
  <c r="H4107" i="30"/>
  <c r="H4108" i="30"/>
  <c r="H4109" i="30"/>
  <c r="H4110" i="30"/>
  <c r="H4111" i="30"/>
  <c r="H4112" i="30"/>
  <c r="H4113" i="30"/>
  <c r="H4114" i="30"/>
  <c r="H4115" i="30"/>
  <c r="H4116" i="30"/>
  <c r="H4117" i="30"/>
  <c r="H4118" i="30"/>
  <c r="H4119" i="30"/>
  <c r="H4120" i="30"/>
  <c r="H4121" i="30"/>
  <c r="H4122" i="30"/>
  <c r="H4123" i="30"/>
  <c r="H4124" i="30"/>
  <c r="H4125" i="30"/>
  <c r="H4126" i="30"/>
  <c r="H4127" i="30"/>
  <c r="H4128" i="30"/>
  <c r="H4129" i="30"/>
  <c r="H4130" i="30"/>
  <c r="H4131" i="30"/>
  <c r="H4132" i="30"/>
  <c r="H4133" i="30"/>
  <c r="H4134" i="30"/>
  <c r="H4135" i="30"/>
  <c r="H4136" i="30"/>
  <c r="H4137" i="30"/>
  <c r="H4138" i="30"/>
  <c r="H4139" i="30"/>
  <c r="H4140" i="30"/>
  <c r="H4141" i="30"/>
  <c r="H4142" i="30"/>
  <c r="H4143" i="30"/>
  <c r="H4144" i="30"/>
  <c r="H4145" i="30"/>
  <c r="H4146" i="30"/>
  <c r="H4147" i="30"/>
  <c r="H4148" i="30"/>
  <c r="H4149" i="30"/>
  <c r="H4150" i="30"/>
  <c r="H4151" i="30"/>
  <c r="H4152" i="30"/>
  <c r="H4153" i="30"/>
  <c r="H4154" i="30"/>
  <c r="H4155" i="30"/>
  <c r="H4156" i="30"/>
  <c r="H4157" i="30"/>
  <c r="H4158" i="30"/>
  <c r="H4159" i="30"/>
  <c r="H4160" i="30"/>
  <c r="H4161" i="30"/>
  <c r="H4162" i="30"/>
  <c r="H4163" i="30"/>
  <c r="H4164" i="30"/>
  <c r="H4165" i="30"/>
  <c r="H4166" i="30"/>
  <c r="H4167" i="30"/>
  <c r="H4168" i="30"/>
  <c r="H4169" i="30"/>
  <c r="H4170" i="30"/>
  <c r="H4171" i="30"/>
  <c r="H4172" i="30"/>
  <c r="H4173" i="30"/>
  <c r="H4174" i="30"/>
  <c r="H4175" i="30"/>
  <c r="H4176" i="30"/>
  <c r="H4177" i="30"/>
  <c r="H4178" i="30"/>
  <c r="H4179" i="30"/>
  <c r="H4180" i="30"/>
  <c r="H4181" i="30"/>
  <c r="H4182" i="30"/>
  <c r="H4183" i="30"/>
  <c r="H4184" i="30"/>
  <c r="H4185" i="30"/>
  <c r="H4186" i="30"/>
  <c r="H4187" i="30"/>
  <c r="H4188" i="30"/>
  <c r="H4189" i="30"/>
  <c r="H4190" i="30"/>
  <c r="H4191" i="30"/>
  <c r="H4192" i="30"/>
  <c r="H4193" i="30"/>
  <c r="H4194" i="30"/>
  <c r="H4195" i="30"/>
  <c r="H4196" i="30"/>
  <c r="H4197" i="30"/>
  <c r="H4198" i="30"/>
  <c r="H4199" i="30"/>
  <c r="H4200" i="30"/>
  <c r="H4201" i="30"/>
  <c r="H4202" i="30"/>
  <c r="H4203" i="30"/>
  <c r="H4204" i="30"/>
  <c r="H4205" i="30"/>
  <c r="H4206" i="30"/>
  <c r="H4207" i="30"/>
  <c r="H4208" i="30"/>
  <c r="H4209" i="30"/>
  <c r="H4210" i="30"/>
  <c r="H4211" i="30"/>
  <c r="H4212" i="30"/>
  <c r="H4213" i="30"/>
  <c r="H4214" i="30"/>
  <c r="H4215" i="30"/>
  <c r="H4216" i="30"/>
  <c r="H4217" i="30"/>
  <c r="H4218" i="30"/>
  <c r="H4219" i="30"/>
  <c r="H4220" i="30"/>
  <c r="H4221" i="30"/>
  <c r="H4222" i="30"/>
  <c r="H4223" i="30"/>
  <c r="H4224" i="30"/>
  <c r="H4225" i="30"/>
  <c r="H4226" i="30"/>
  <c r="H4227" i="30"/>
  <c r="H4228" i="30"/>
  <c r="H4229" i="30"/>
  <c r="H4230" i="30"/>
  <c r="H4231" i="30"/>
  <c r="H4232" i="30"/>
  <c r="H4233" i="30"/>
  <c r="H4234" i="30"/>
  <c r="H4235" i="30"/>
  <c r="H4236" i="30"/>
  <c r="H4237" i="30"/>
  <c r="H4238" i="30"/>
  <c r="H4239" i="30"/>
  <c r="H4240" i="30"/>
  <c r="H4241" i="30"/>
  <c r="H4242" i="30"/>
  <c r="H4243" i="30"/>
  <c r="H4244" i="30"/>
  <c r="H4245" i="30"/>
  <c r="H4246" i="30"/>
  <c r="H4247" i="30"/>
  <c r="H4248" i="30"/>
  <c r="H4249" i="30"/>
  <c r="H4250" i="30"/>
  <c r="H4251" i="30"/>
  <c r="H4252" i="30"/>
  <c r="H4253" i="30"/>
  <c r="H4254" i="30"/>
  <c r="H4255" i="30"/>
  <c r="H4256" i="30"/>
  <c r="H4257" i="30"/>
  <c r="H4258" i="30"/>
  <c r="H4259" i="30"/>
  <c r="H4260" i="30"/>
  <c r="H4261" i="30"/>
  <c r="H4262" i="30"/>
  <c r="H4263" i="30"/>
  <c r="H4264" i="30"/>
  <c r="H4265" i="30"/>
  <c r="H4266" i="30"/>
  <c r="H4267" i="30"/>
  <c r="H4268" i="30"/>
  <c r="H4269" i="30"/>
  <c r="H4270" i="30"/>
  <c r="H4271" i="30"/>
  <c r="H4272" i="30"/>
  <c r="H4273" i="30"/>
  <c r="H4274" i="30"/>
  <c r="H4275" i="30"/>
  <c r="H4276" i="30"/>
  <c r="H4277" i="30"/>
  <c r="H4278" i="30"/>
  <c r="H4279" i="30"/>
  <c r="H4280" i="30"/>
  <c r="H4281" i="30"/>
  <c r="H4282" i="30"/>
  <c r="H4283" i="30"/>
  <c r="H4284" i="30"/>
  <c r="H4285" i="30"/>
  <c r="H4286" i="30"/>
  <c r="H4287" i="30"/>
  <c r="H4288" i="30"/>
  <c r="H4289" i="30"/>
  <c r="H4290" i="30"/>
  <c r="H4291" i="30"/>
  <c r="H4292" i="30"/>
  <c r="H4293" i="30"/>
  <c r="H4294" i="30"/>
  <c r="H4295" i="30"/>
  <c r="H4296" i="30"/>
  <c r="H4297" i="30"/>
  <c r="H4298" i="30"/>
  <c r="H4299" i="30"/>
  <c r="H4300" i="30"/>
  <c r="H4301" i="30"/>
  <c r="H4302" i="30"/>
  <c r="H4303" i="30"/>
  <c r="H4304" i="30"/>
  <c r="H4305" i="30"/>
  <c r="H4306" i="30"/>
  <c r="H4307" i="30"/>
  <c r="H4308" i="30"/>
  <c r="H4309" i="30"/>
  <c r="H4310" i="30"/>
  <c r="H4311" i="30"/>
  <c r="H4312" i="30"/>
  <c r="H4313" i="30"/>
  <c r="H4314" i="30"/>
  <c r="H4315" i="30"/>
  <c r="H4316" i="30"/>
  <c r="H4317" i="30"/>
  <c r="H4318" i="30"/>
  <c r="H4319" i="30"/>
  <c r="H4320" i="30"/>
  <c r="H4321" i="30"/>
  <c r="H4322" i="30"/>
  <c r="H4323" i="30"/>
  <c r="H4324" i="30"/>
  <c r="H4325" i="30"/>
  <c r="H4326" i="30"/>
  <c r="H4327" i="30"/>
  <c r="H4328" i="30"/>
  <c r="H4329" i="30"/>
  <c r="H4330" i="30"/>
  <c r="H4331" i="30"/>
  <c r="H4332" i="30"/>
  <c r="H4333" i="30"/>
  <c r="H4334" i="30"/>
  <c r="H4335" i="30"/>
  <c r="H4336" i="30"/>
  <c r="H4337" i="30"/>
  <c r="H4338" i="30"/>
  <c r="H4339" i="30"/>
  <c r="H4340" i="30"/>
  <c r="H4341" i="30"/>
  <c r="H4342" i="30"/>
  <c r="H4343" i="30"/>
  <c r="H4344" i="30"/>
  <c r="H4345" i="30"/>
  <c r="H4346" i="30"/>
  <c r="H4347" i="30"/>
  <c r="H4348" i="30"/>
  <c r="H4349" i="30"/>
  <c r="H4350" i="30"/>
  <c r="H4351" i="30"/>
  <c r="H4352" i="30"/>
  <c r="H4353" i="30"/>
  <c r="H4354" i="30"/>
  <c r="H4355" i="30"/>
  <c r="H4356" i="30"/>
  <c r="H4357" i="30"/>
  <c r="H4358" i="30"/>
  <c r="H4359" i="30"/>
  <c r="H4360" i="30"/>
  <c r="H4361" i="30"/>
  <c r="H4362" i="30"/>
  <c r="H4363" i="30"/>
  <c r="H4364" i="30"/>
  <c r="H4365" i="30"/>
  <c r="H4366" i="30"/>
  <c r="H4367" i="30"/>
  <c r="H4368" i="30"/>
  <c r="H4369" i="30"/>
  <c r="H4370" i="30"/>
  <c r="H4371" i="30"/>
  <c r="H4372" i="30"/>
  <c r="H4373" i="30"/>
  <c r="H4374" i="30"/>
  <c r="H4375" i="30"/>
  <c r="H4376" i="30"/>
  <c r="H4377" i="30"/>
  <c r="H4378" i="30"/>
  <c r="H4379" i="30"/>
  <c r="H4380" i="30"/>
  <c r="H4381" i="30"/>
  <c r="H4382" i="30"/>
  <c r="H4383" i="30"/>
  <c r="H4384" i="30"/>
  <c r="H4385" i="30"/>
  <c r="H4386" i="30"/>
  <c r="H4387" i="30"/>
  <c r="H4388" i="30"/>
  <c r="H4389" i="30"/>
  <c r="H4390" i="30"/>
  <c r="H4391" i="30"/>
  <c r="H4392" i="30"/>
  <c r="H4393" i="30"/>
  <c r="H4394" i="30"/>
  <c r="H4395" i="30"/>
  <c r="H4396" i="30"/>
  <c r="H4397" i="30"/>
  <c r="H4398" i="30"/>
  <c r="H4399" i="30"/>
  <c r="H4400" i="30"/>
  <c r="H4401" i="30"/>
  <c r="H4402" i="30"/>
  <c r="H4403" i="30"/>
  <c r="H4404" i="30"/>
  <c r="H4405" i="30"/>
  <c r="H4406" i="30"/>
  <c r="H4407" i="30"/>
  <c r="H4408" i="30"/>
  <c r="H4409" i="30"/>
  <c r="H4410" i="30"/>
  <c r="H4411" i="30"/>
  <c r="H4412" i="30"/>
  <c r="H4413" i="30"/>
  <c r="H4414" i="30"/>
  <c r="H4415" i="30"/>
  <c r="H4416" i="30"/>
  <c r="H4417" i="30"/>
  <c r="H4418" i="30"/>
  <c r="H4419" i="30"/>
  <c r="H4420" i="30"/>
  <c r="H4421" i="30"/>
  <c r="H4422" i="30"/>
  <c r="H4423" i="30"/>
  <c r="H4424" i="30"/>
  <c r="H4425" i="30"/>
  <c r="H4426" i="30"/>
  <c r="H4427" i="30"/>
  <c r="H4428" i="30"/>
  <c r="H4429" i="30"/>
  <c r="H4430" i="30"/>
  <c r="H4431" i="30"/>
  <c r="H4432" i="30"/>
  <c r="H4433" i="30"/>
  <c r="H4434" i="30"/>
  <c r="H4435" i="30"/>
  <c r="H4436" i="30"/>
  <c r="H4437" i="30"/>
  <c r="H4438" i="30"/>
  <c r="H4439" i="30"/>
  <c r="H4440" i="30"/>
  <c r="H4441" i="30"/>
  <c r="H4442" i="30"/>
  <c r="H4443" i="30"/>
  <c r="H4444" i="30"/>
  <c r="H4445" i="30"/>
  <c r="H4446" i="30"/>
  <c r="H4447" i="30"/>
  <c r="H4448" i="30"/>
  <c r="H4449" i="30"/>
  <c r="H4450" i="30"/>
  <c r="H4451" i="30"/>
  <c r="H4452" i="30"/>
  <c r="H4453" i="30"/>
  <c r="H4454" i="30"/>
  <c r="H4455" i="30"/>
  <c r="H4456" i="30"/>
  <c r="H4457" i="30"/>
  <c r="H4458" i="30"/>
  <c r="H4459" i="30"/>
  <c r="H4460" i="30"/>
  <c r="H4461" i="30"/>
  <c r="H4462" i="30"/>
  <c r="H4463" i="30"/>
  <c r="H4464" i="30"/>
  <c r="H4465" i="30"/>
  <c r="H4466" i="30"/>
  <c r="H4467" i="30"/>
  <c r="H4468" i="30"/>
  <c r="H4469" i="30"/>
  <c r="H4470" i="30"/>
  <c r="H4471" i="30"/>
  <c r="H4472" i="30"/>
  <c r="H4473" i="30"/>
  <c r="H4474" i="30"/>
  <c r="H4475" i="30"/>
  <c r="H4476" i="30"/>
  <c r="H4477" i="30"/>
  <c r="H4478" i="30"/>
  <c r="H4479" i="30"/>
  <c r="H4480" i="30"/>
  <c r="H4481" i="30"/>
  <c r="H4482" i="30"/>
  <c r="H4483" i="30"/>
  <c r="H4484" i="30"/>
  <c r="H4485" i="30"/>
  <c r="H4486" i="30"/>
  <c r="H4487" i="30"/>
  <c r="H4488" i="30"/>
  <c r="H4489" i="30"/>
  <c r="H4490" i="30"/>
  <c r="H4491" i="30"/>
  <c r="H4492" i="30"/>
  <c r="H4493" i="30"/>
  <c r="H4494" i="30"/>
  <c r="H4495" i="30"/>
  <c r="H4496" i="30"/>
  <c r="H4497" i="30"/>
  <c r="H4498" i="30"/>
  <c r="H4499" i="30"/>
  <c r="H4500" i="30"/>
  <c r="H4501" i="30"/>
  <c r="H4502" i="30"/>
  <c r="H4503" i="30"/>
  <c r="H4504" i="30"/>
  <c r="H4505" i="30"/>
  <c r="H4506" i="30"/>
  <c r="H4507" i="30"/>
  <c r="H4508" i="30"/>
  <c r="H4509" i="30"/>
  <c r="H4510" i="30"/>
  <c r="H4511" i="30"/>
  <c r="H4512" i="30"/>
  <c r="H4513" i="30"/>
  <c r="H4514" i="30"/>
  <c r="H4515" i="30"/>
  <c r="H4516" i="30"/>
  <c r="H4517" i="30"/>
  <c r="H4518" i="30"/>
  <c r="H4519" i="30"/>
  <c r="H4520" i="30"/>
  <c r="H4521" i="30"/>
  <c r="H4522" i="30"/>
  <c r="H4523" i="30"/>
  <c r="H4524" i="30"/>
  <c r="H4525" i="30"/>
  <c r="H4526" i="30"/>
  <c r="H4527" i="30"/>
  <c r="H4528" i="30"/>
  <c r="H4529" i="30"/>
  <c r="H4530" i="30"/>
  <c r="H4531" i="30"/>
  <c r="H4532" i="30"/>
  <c r="H4533" i="30"/>
  <c r="H4534" i="30"/>
  <c r="H4535" i="30"/>
  <c r="H4536" i="30"/>
  <c r="H4537" i="30"/>
  <c r="H4538" i="30"/>
  <c r="H4539" i="30"/>
  <c r="H4540" i="30"/>
  <c r="H4541" i="30"/>
  <c r="H4542" i="30"/>
  <c r="H4543" i="30"/>
  <c r="H4544" i="30"/>
  <c r="H4545" i="30"/>
  <c r="H4546" i="30"/>
  <c r="H4547" i="30"/>
  <c r="H4548" i="30"/>
  <c r="H4549" i="30"/>
  <c r="H4550" i="30"/>
  <c r="H4551" i="30"/>
  <c r="H4552" i="30"/>
  <c r="H4553" i="30"/>
  <c r="H4554" i="30"/>
  <c r="H4555" i="30"/>
  <c r="H4556" i="30"/>
  <c r="H4557" i="30"/>
  <c r="H4558" i="30"/>
  <c r="H4559" i="30"/>
  <c r="H4560" i="30"/>
  <c r="H4561" i="30"/>
  <c r="H4562" i="30"/>
  <c r="H4563" i="30"/>
  <c r="H4564" i="30"/>
  <c r="H4565" i="30"/>
  <c r="H4566" i="30"/>
  <c r="H4567" i="30"/>
  <c r="H4568" i="30"/>
  <c r="H4569" i="30"/>
  <c r="H4570" i="30"/>
  <c r="H4571" i="30"/>
  <c r="H4572" i="30"/>
  <c r="H4573" i="30"/>
  <c r="H4574" i="30"/>
  <c r="H4575" i="30"/>
  <c r="H4576" i="30"/>
  <c r="H4577" i="30"/>
  <c r="H4578" i="30"/>
  <c r="H4579" i="30"/>
  <c r="H4580" i="30"/>
  <c r="H4581" i="30"/>
  <c r="H4582" i="30"/>
  <c r="H4583" i="30"/>
  <c r="H4584" i="30"/>
  <c r="H4585" i="30"/>
  <c r="H4586" i="30"/>
  <c r="H4587" i="30"/>
  <c r="H4588" i="30"/>
  <c r="H4589" i="30"/>
  <c r="H4590" i="30"/>
  <c r="H4591" i="30"/>
  <c r="H4592" i="30"/>
  <c r="H4593" i="30"/>
  <c r="H4594" i="30"/>
  <c r="H4595" i="30"/>
  <c r="H4596" i="30"/>
  <c r="H4597" i="30"/>
  <c r="H4598" i="30"/>
  <c r="H4599" i="30"/>
  <c r="H4600" i="30"/>
  <c r="H4601" i="30"/>
  <c r="H4602" i="30"/>
  <c r="H4603" i="30"/>
  <c r="H4604" i="30"/>
  <c r="H4605" i="30"/>
  <c r="H4606" i="30"/>
  <c r="H4607" i="30"/>
  <c r="H4608" i="30"/>
  <c r="H4609" i="30"/>
  <c r="H4610" i="30"/>
  <c r="H4611" i="30"/>
  <c r="H4612" i="30"/>
  <c r="H4613" i="30"/>
  <c r="H4614" i="30"/>
  <c r="H4615" i="30"/>
  <c r="H4616" i="30"/>
  <c r="H4617" i="30"/>
  <c r="H4618" i="30"/>
  <c r="H4619" i="30"/>
  <c r="H4620" i="30"/>
  <c r="H4621" i="30"/>
  <c r="H4622" i="30"/>
  <c r="H4623" i="30"/>
  <c r="H4624" i="30"/>
  <c r="H4625" i="30"/>
  <c r="H4626" i="30"/>
  <c r="H4627" i="30"/>
  <c r="H4628" i="30"/>
  <c r="H4629" i="30"/>
  <c r="H4630" i="30"/>
  <c r="H4631" i="30"/>
  <c r="H4632" i="30"/>
  <c r="H4633" i="30"/>
  <c r="H4634" i="30"/>
  <c r="H4635" i="30"/>
  <c r="H4636" i="30"/>
  <c r="H4637" i="30"/>
  <c r="H4638" i="30"/>
  <c r="H4639" i="30"/>
  <c r="H4640" i="30"/>
  <c r="H4641" i="30"/>
  <c r="H4642" i="30"/>
  <c r="H4643" i="30"/>
  <c r="H4644" i="30"/>
  <c r="H4645" i="30"/>
  <c r="H4646" i="30"/>
  <c r="H4647" i="30"/>
  <c r="H4648" i="30"/>
  <c r="H4649" i="30"/>
  <c r="H4650" i="30"/>
  <c r="H4651" i="30"/>
  <c r="H4652" i="30"/>
  <c r="H4653" i="30"/>
  <c r="H4654" i="30"/>
  <c r="H4655" i="30"/>
  <c r="H4656" i="30"/>
  <c r="H4657" i="30"/>
  <c r="H4658" i="30"/>
  <c r="H4659" i="30"/>
  <c r="H4660" i="30"/>
  <c r="H4661" i="30"/>
  <c r="H4662" i="30"/>
  <c r="H4663" i="30"/>
  <c r="H4664" i="30"/>
  <c r="H4665" i="30"/>
  <c r="H4666" i="30"/>
  <c r="H4667" i="30"/>
  <c r="H4668" i="30"/>
  <c r="H4669" i="30"/>
  <c r="H4670" i="30"/>
  <c r="H4671" i="30"/>
  <c r="H4672" i="30"/>
  <c r="H4673" i="30"/>
  <c r="H4674" i="30"/>
  <c r="H4675" i="30"/>
  <c r="H4676" i="30"/>
  <c r="H4677" i="30"/>
  <c r="H4678" i="30"/>
  <c r="H4679" i="30"/>
  <c r="H4680" i="30"/>
  <c r="H4681" i="30"/>
  <c r="H4682" i="30"/>
  <c r="H4683" i="30"/>
  <c r="H4684" i="30"/>
  <c r="H4685" i="30"/>
  <c r="H4686" i="30"/>
  <c r="H4687" i="30"/>
  <c r="H4688" i="30"/>
  <c r="H4689" i="30"/>
  <c r="H4690" i="30"/>
  <c r="H4691" i="30"/>
  <c r="H4692" i="30"/>
  <c r="H4693" i="30"/>
  <c r="H4694" i="30"/>
  <c r="H4695" i="30"/>
  <c r="H4696" i="30"/>
  <c r="AB4100" i="30"/>
  <c r="AB4101" i="30"/>
  <c r="AB4102" i="30"/>
  <c r="AB4103" i="30"/>
  <c r="AB4104" i="30"/>
  <c r="AB4105" i="30"/>
  <c r="AB4106" i="30"/>
  <c r="AB4107" i="30"/>
  <c r="AB4108" i="30"/>
  <c r="AB4109" i="30"/>
  <c r="AB4110" i="30"/>
  <c r="AB4111" i="30"/>
  <c r="AB4112" i="30"/>
  <c r="AB4113" i="30"/>
  <c r="AB4114" i="30"/>
  <c r="AB4115" i="30"/>
  <c r="AB4116" i="30"/>
  <c r="AB4117" i="30"/>
  <c r="AB4118" i="30"/>
  <c r="AB4119" i="30"/>
  <c r="AB4120" i="30"/>
  <c r="AB4121" i="30"/>
  <c r="AB4122" i="30"/>
  <c r="AB4123" i="30"/>
  <c r="AB4124" i="30"/>
  <c r="AB4125" i="30"/>
  <c r="AB4126" i="30"/>
  <c r="AB4127" i="30"/>
  <c r="AB4128" i="30"/>
  <c r="AB4129" i="30"/>
  <c r="AB4130" i="30"/>
  <c r="AB4131" i="30"/>
  <c r="AB4132" i="30"/>
  <c r="AB4133" i="30"/>
  <c r="AB4134" i="30"/>
  <c r="AB4135" i="30"/>
  <c r="AB4136" i="30"/>
  <c r="AB4137" i="30"/>
  <c r="AB4138" i="30"/>
  <c r="AB4139" i="30"/>
  <c r="AB4140" i="30"/>
  <c r="AB4141" i="30"/>
  <c r="AB4142" i="30"/>
  <c r="AB4143" i="30"/>
  <c r="AB4144" i="30"/>
  <c r="AB4145" i="30"/>
  <c r="AB4146" i="30"/>
  <c r="AB4147" i="30"/>
  <c r="AB4148" i="30"/>
  <c r="AB4149" i="30"/>
  <c r="AB4150" i="30"/>
  <c r="AB4151" i="30"/>
  <c r="AB4152" i="30"/>
  <c r="AB4153" i="30"/>
  <c r="AB4154" i="30"/>
  <c r="AB4155" i="30"/>
  <c r="AB4156" i="30"/>
  <c r="AB4157" i="30"/>
  <c r="AB4158" i="30"/>
  <c r="AB4159" i="30"/>
  <c r="AB4160" i="30"/>
  <c r="AB4161" i="30"/>
  <c r="AB4162" i="30"/>
  <c r="AB4163" i="30"/>
  <c r="AB4164" i="30"/>
  <c r="AB4165" i="30"/>
  <c r="AB4166" i="30"/>
  <c r="AB4167" i="30"/>
  <c r="AB4168" i="30"/>
  <c r="AB4169" i="30"/>
  <c r="AB4170" i="30"/>
  <c r="AB4171" i="30"/>
  <c r="AB4172" i="30"/>
  <c r="AB4173" i="30"/>
  <c r="AB4174" i="30"/>
  <c r="AB4175" i="30"/>
  <c r="AB4176" i="30"/>
  <c r="AB4177" i="30"/>
  <c r="AB4178" i="30"/>
  <c r="AB4179" i="30"/>
  <c r="AB4180" i="30"/>
  <c r="AB4181" i="30"/>
  <c r="AB4182" i="30"/>
  <c r="AB4183" i="30"/>
  <c r="AB4184" i="30"/>
  <c r="AB4185" i="30"/>
  <c r="AB4186" i="30"/>
  <c r="AB4187" i="30"/>
  <c r="AB4188" i="30"/>
  <c r="AB4189" i="30"/>
  <c r="AB4190" i="30"/>
  <c r="AB4191" i="30"/>
  <c r="AB4192" i="30"/>
  <c r="AB4193" i="30"/>
  <c r="AB4194" i="30"/>
  <c r="AB4195" i="30"/>
  <c r="AB4196" i="30"/>
  <c r="AB4197" i="30"/>
  <c r="AB4198" i="30"/>
  <c r="AB4199" i="30"/>
  <c r="AB4200" i="30"/>
  <c r="AB4201" i="30"/>
  <c r="AB4202" i="30"/>
  <c r="AB4203" i="30"/>
  <c r="AB4204" i="30"/>
  <c r="AB4205" i="30"/>
  <c r="AB4206" i="30"/>
  <c r="AB4207" i="30"/>
  <c r="AB4208" i="30"/>
  <c r="AB4209" i="30"/>
  <c r="AB4210" i="30"/>
  <c r="AB4211" i="30"/>
  <c r="AB4212" i="30"/>
  <c r="AB4213" i="30"/>
  <c r="AB4214" i="30"/>
  <c r="AB4215" i="30"/>
  <c r="AB4216" i="30"/>
  <c r="AB4217" i="30"/>
  <c r="AB4218" i="30"/>
  <c r="AB4219" i="30"/>
  <c r="AB4220" i="30"/>
  <c r="AB4221" i="30"/>
  <c r="AB4222" i="30"/>
  <c r="AB4223" i="30"/>
  <c r="AB4224" i="30"/>
  <c r="AB4225" i="30"/>
  <c r="AB4226" i="30"/>
  <c r="AB4227" i="30"/>
  <c r="AB4228" i="30"/>
  <c r="AB4229" i="30"/>
  <c r="AB4230" i="30"/>
  <c r="AB4231" i="30"/>
  <c r="AB4232" i="30"/>
  <c r="AB4233" i="30"/>
  <c r="AB4234" i="30"/>
  <c r="AB4235" i="30"/>
  <c r="AB4236" i="30"/>
  <c r="AB4237" i="30"/>
  <c r="AB4238" i="30"/>
  <c r="AB4239" i="30"/>
  <c r="AB4240" i="30"/>
  <c r="AB4241" i="30"/>
  <c r="AB4242" i="30"/>
  <c r="AB4243" i="30"/>
  <c r="AB4244" i="30"/>
  <c r="AB4245" i="30"/>
  <c r="AB4246" i="30"/>
  <c r="AB4247" i="30"/>
  <c r="AB4248" i="30"/>
  <c r="AB4249" i="30"/>
  <c r="AB4250" i="30"/>
  <c r="AB4251" i="30"/>
  <c r="AB4252" i="30"/>
  <c r="AB4253" i="30"/>
  <c r="AB4254" i="30"/>
  <c r="AB4255" i="30"/>
  <c r="AB4256" i="30"/>
  <c r="AB4257" i="30"/>
  <c r="AB4258" i="30"/>
  <c r="AB4259" i="30"/>
  <c r="AB4260" i="30"/>
  <c r="AB4261" i="30"/>
  <c r="AB4262" i="30"/>
  <c r="AB4263" i="30"/>
  <c r="AB4264" i="30"/>
  <c r="AB4265" i="30"/>
  <c r="AB4266" i="30"/>
  <c r="AB4267" i="30"/>
  <c r="AB4268" i="30"/>
  <c r="AB4269" i="30"/>
  <c r="AB4270" i="30"/>
  <c r="AB4271" i="30"/>
  <c r="AB4272" i="30"/>
  <c r="AB4273" i="30"/>
  <c r="AB4274" i="30"/>
  <c r="AB4275" i="30"/>
  <c r="AB4276" i="30"/>
  <c r="AB4277" i="30"/>
  <c r="AB4278" i="30"/>
  <c r="AB4279" i="30"/>
  <c r="AB4280" i="30"/>
  <c r="AB4281" i="30"/>
  <c r="AB4282" i="30"/>
  <c r="AB4283" i="30"/>
  <c r="AB4284" i="30"/>
  <c r="AB4285" i="30"/>
  <c r="AB4286" i="30"/>
  <c r="AB4287" i="30"/>
  <c r="AB4288" i="30"/>
  <c r="AB4289" i="30"/>
  <c r="AB4290" i="30"/>
  <c r="AB4291" i="30"/>
  <c r="AB4292" i="30"/>
  <c r="AB4293" i="30"/>
  <c r="AB4294" i="30"/>
  <c r="AB4295" i="30"/>
  <c r="AB4296" i="30"/>
  <c r="AB4297" i="30"/>
  <c r="AB4298" i="30"/>
  <c r="AB4299" i="30"/>
  <c r="AB4300" i="30"/>
  <c r="AB4301" i="30"/>
  <c r="AB4302" i="30"/>
  <c r="AB4303" i="30"/>
  <c r="AB4304" i="30"/>
  <c r="AB4305" i="30"/>
  <c r="AB4306" i="30"/>
  <c r="AB4307" i="30"/>
  <c r="AB4308" i="30"/>
  <c r="AB4309" i="30"/>
  <c r="AB4310" i="30"/>
  <c r="AB4311" i="30"/>
  <c r="AB4312" i="30"/>
  <c r="AB4313" i="30"/>
  <c r="AB4314" i="30"/>
  <c r="AB4315" i="30"/>
  <c r="AB4316" i="30"/>
  <c r="AB4317" i="30"/>
  <c r="AB4318" i="30"/>
  <c r="AB4319" i="30"/>
  <c r="AB4320" i="30"/>
  <c r="AB4321" i="30"/>
  <c r="AB4322" i="30"/>
  <c r="AB4323" i="30"/>
  <c r="AB4324" i="30"/>
  <c r="AB4325" i="30"/>
  <c r="AB4326" i="30"/>
  <c r="AB4327" i="30"/>
  <c r="AB4328" i="30"/>
  <c r="AB4329" i="30"/>
  <c r="AB4330" i="30"/>
  <c r="AB4331" i="30"/>
  <c r="AB4332" i="30"/>
  <c r="AB4333" i="30"/>
  <c r="AB4334" i="30"/>
  <c r="AB4335" i="30"/>
  <c r="AB4336" i="30"/>
  <c r="AB4337" i="30"/>
  <c r="AB4338" i="30"/>
  <c r="AB4339" i="30"/>
  <c r="AB4340" i="30"/>
  <c r="AB4341" i="30"/>
  <c r="AB4342" i="30"/>
  <c r="AB4343" i="30"/>
  <c r="AB4344" i="30"/>
  <c r="AB4345" i="30"/>
  <c r="AB4346" i="30"/>
  <c r="AB4347" i="30"/>
  <c r="AB4348" i="30"/>
  <c r="AB4349" i="30"/>
  <c r="AB4350" i="30"/>
  <c r="AB4351" i="30"/>
  <c r="AB4352" i="30"/>
  <c r="AB4353" i="30"/>
  <c r="AB4354" i="30"/>
  <c r="AB4355" i="30"/>
  <c r="AB4356" i="30"/>
  <c r="AB4357" i="30"/>
  <c r="AB4358" i="30"/>
  <c r="AB4359" i="30"/>
  <c r="AB4360" i="30"/>
  <c r="AB4361" i="30"/>
  <c r="AB4362" i="30"/>
  <c r="AB4363" i="30"/>
  <c r="AB4364" i="30"/>
  <c r="AB4365" i="30"/>
  <c r="AB4366" i="30"/>
  <c r="AB4367" i="30"/>
  <c r="AB4368" i="30"/>
  <c r="AB4369" i="30"/>
  <c r="AB4370" i="30"/>
  <c r="AB4371" i="30"/>
  <c r="AB4372" i="30"/>
  <c r="AB4373" i="30"/>
  <c r="AB4374" i="30"/>
  <c r="AB4375" i="30"/>
  <c r="AB4376" i="30"/>
  <c r="AB4377" i="30"/>
  <c r="AB4378" i="30"/>
  <c r="AB4379" i="30"/>
  <c r="AB4380" i="30"/>
  <c r="AB4381" i="30"/>
  <c r="AB4382" i="30"/>
  <c r="AB4383" i="30"/>
  <c r="AB4384" i="30"/>
  <c r="AB4385" i="30"/>
  <c r="AB4386" i="30"/>
  <c r="AB4387" i="30"/>
  <c r="AB4388" i="30"/>
  <c r="AB4389" i="30"/>
  <c r="AB4390" i="30"/>
  <c r="AB4391" i="30"/>
  <c r="AB4392" i="30"/>
  <c r="AB4393" i="30"/>
  <c r="AB4394" i="30"/>
  <c r="AB4395" i="30"/>
  <c r="AB4396" i="30"/>
  <c r="AB4397" i="30"/>
  <c r="AB4398" i="30"/>
  <c r="AB4399" i="30"/>
  <c r="AB4400" i="30"/>
  <c r="AB4401" i="30"/>
  <c r="AB4402" i="30"/>
  <c r="AB4403" i="30"/>
  <c r="AB4404" i="30"/>
  <c r="AB4405" i="30"/>
  <c r="AB4406" i="30"/>
  <c r="AB4407" i="30"/>
  <c r="AB4408" i="30"/>
  <c r="AB4409" i="30"/>
  <c r="AB4410" i="30"/>
  <c r="AB4411" i="30"/>
  <c r="AB4412" i="30"/>
  <c r="AB4413" i="30"/>
  <c r="AB4414" i="30"/>
  <c r="AB4415" i="30"/>
  <c r="AB4416" i="30"/>
  <c r="AB4417" i="30"/>
  <c r="AB4418" i="30"/>
  <c r="AB4419" i="30"/>
  <c r="AB4420" i="30"/>
  <c r="AB4421" i="30"/>
  <c r="AB4422" i="30"/>
  <c r="AB4423" i="30"/>
  <c r="AB4424" i="30"/>
  <c r="AB4425" i="30"/>
  <c r="AB4426" i="30"/>
  <c r="AB4427" i="30"/>
  <c r="AB4428" i="30"/>
  <c r="AB4429" i="30"/>
  <c r="AB4430" i="30"/>
  <c r="AB4431" i="30"/>
  <c r="AB4432" i="30"/>
  <c r="AB4433" i="30"/>
  <c r="AB4434" i="30"/>
  <c r="AB4435" i="30"/>
  <c r="AB4436" i="30"/>
  <c r="AB4437" i="30"/>
  <c r="AB4438" i="30"/>
  <c r="AB4439" i="30"/>
  <c r="AB4440" i="30"/>
  <c r="AB4441" i="30"/>
  <c r="AB4442" i="30"/>
  <c r="AB4443" i="30"/>
  <c r="AB4444" i="30"/>
  <c r="AB4445" i="30"/>
  <c r="AB4446" i="30"/>
  <c r="AB4447" i="30"/>
  <c r="AB4448" i="30"/>
  <c r="AB4449" i="30"/>
  <c r="AB4450" i="30"/>
  <c r="AB4451" i="30"/>
  <c r="AB4452" i="30"/>
  <c r="AB4453" i="30"/>
  <c r="AB4454" i="30"/>
  <c r="AB4455" i="30"/>
  <c r="AB4456" i="30"/>
  <c r="AB4457" i="30"/>
  <c r="AB4458" i="30"/>
  <c r="AB4459" i="30"/>
  <c r="AB4460" i="30"/>
  <c r="AB4461" i="30"/>
  <c r="AB4462" i="30"/>
  <c r="AB4463" i="30"/>
  <c r="AB4464" i="30"/>
  <c r="AB4465" i="30"/>
  <c r="AB4466" i="30"/>
  <c r="AB4467" i="30"/>
  <c r="AB4468" i="30"/>
  <c r="AB4469" i="30"/>
  <c r="AB4470" i="30"/>
  <c r="AB4471" i="30"/>
  <c r="AB4472" i="30"/>
  <c r="AB4473" i="30"/>
  <c r="AB4474" i="30"/>
  <c r="AB4475" i="30"/>
  <c r="AB4476" i="30"/>
  <c r="AB4477" i="30"/>
  <c r="AB4478" i="30"/>
  <c r="AB4479" i="30"/>
  <c r="AB4480" i="30"/>
  <c r="AB4481" i="30"/>
  <c r="AB4482" i="30"/>
  <c r="AB4483" i="30"/>
  <c r="AB4484" i="30"/>
  <c r="AB4485" i="30"/>
  <c r="AB4486" i="30"/>
  <c r="AB4487" i="30"/>
  <c r="AB4488" i="30"/>
  <c r="AB4489" i="30"/>
  <c r="AB4490" i="30"/>
  <c r="AB4491" i="30"/>
  <c r="AB4492" i="30"/>
  <c r="AB4493" i="30"/>
  <c r="AB4494" i="30"/>
  <c r="AB4495" i="30"/>
  <c r="AB4496" i="30"/>
  <c r="AB4497" i="30"/>
  <c r="AB4498" i="30"/>
  <c r="AB4499" i="30"/>
  <c r="AB4500" i="30"/>
  <c r="AB4501" i="30"/>
  <c r="AB4502" i="30"/>
  <c r="AB4503" i="30"/>
  <c r="AB4504" i="30"/>
  <c r="AB4505" i="30"/>
  <c r="AB4506" i="30"/>
  <c r="AB4507" i="30"/>
  <c r="AB4508" i="30"/>
  <c r="AB4509" i="30"/>
  <c r="AB4510" i="30"/>
  <c r="AB4511" i="30"/>
  <c r="AB4512" i="30"/>
  <c r="AB4513" i="30"/>
  <c r="AB4514" i="30"/>
  <c r="AB4515" i="30"/>
  <c r="AB4516" i="30"/>
  <c r="AB4517" i="30"/>
  <c r="AB4518" i="30"/>
  <c r="AB4519" i="30"/>
  <c r="AB4520" i="30"/>
  <c r="AB4521" i="30"/>
  <c r="AB4522" i="30"/>
  <c r="AB4523" i="30"/>
  <c r="AB4524" i="30"/>
  <c r="AB4525" i="30"/>
  <c r="AB4526" i="30"/>
  <c r="AB4527" i="30"/>
  <c r="AB4528" i="30"/>
  <c r="AB4529" i="30"/>
  <c r="AB4530" i="30"/>
  <c r="AB4531" i="30"/>
  <c r="AB4532" i="30"/>
  <c r="AB4533" i="30"/>
  <c r="AB4534" i="30"/>
  <c r="AB4535" i="30"/>
  <c r="AB4536" i="30"/>
  <c r="AB4537" i="30"/>
  <c r="AB4538" i="30"/>
  <c r="AB4539" i="30"/>
  <c r="AB4540" i="30"/>
  <c r="AB4541" i="30"/>
  <c r="AB4542" i="30"/>
  <c r="AB4543" i="30"/>
  <c r="AB4544" i="30"/>
  <c r="AB4545" i="30"/>
  <c r="AB4546" i="30"/>
  <c r="AB4547" i="30"/>
  <c r="AB4548" i="30"/>
  <c r="AB4549" i="30"/>
  <c r="AB4550" i="30"/>
  <c r="AB4551" i="30"/>
  <c r="AB4552" i="30"/>
  <c r="AB4553" i="30"/>
  <c r="AB4554" i="30"/>
  <c r="AB4555" i="30"/>
  <c r="AB4556" i="30"/>
  <c r="AB4557" i="30"/>
  <c r="AB4558" i="30"/>
  <c r="AB4559" i="30"/>
  <c r="AB4560" i="30"/>
  <c r="AB4561" i="30"/>
  <c r="AB4562" i="30"/>
  <c r="AB4563" i="30"/>
  <c r="AB4564" i="30"/>
  <c r="AB4565" i="30"/>
  <c r="AB4566" i="30"/>
  <c r="AB4567" i="30"/>
  <c r="AB4568" i="30"/>
  <c r="AB4569" i="30"/>
  <c r="AB4570" i="30"/>
  <c r="AB4571" i="30"/>
  <c r="AB4572" i="30"/>
  <c r="AB4573" i="30"/>
  <c r="AB4574" i="30"/>
  <c r="AB4575" i="30"/>
  <c r="AB4576" i="30"/>
  <c r="AB4577" i="30"/>
  <c r="AB4578" i="30"/>
  <c r="AB4579" i="30"/>
  <c r="AB4580" i="30"/>
  <c r="AB4581" i="30"/>
  <c r="AB4582" i="30"/>
  <c r="AB4583" i="30"/>
  <c r="AB4584" i="30"/>
  <c r="AB4585" i="30"/>
  <c r="AB4586" i="30"/>
  <c r="AB4587" i="30"/>
  <c r="AB4588" i="30"/>
  <c r="AB4589" i="30"/>
  <c r="AB4590" i="30"/>
  <c r="AB4591" i="30"/>
  <c r="AB4592" i="30"/>
  <c r="AB4593" i="30"/>
  <c r="AB4594" i="30"/>
  <c r="AB4595" i="30"/>
  <c r="AB4596" i="30"/>
  <c r="AB4597" i="30"/>
  <c r="AB4598" i="30"/>
  <c r="AB4599" i="30"/>
  <c r="AB4600" i="30"/>
  <c r="AB4601" i="30"/>
  <c r="AB4602" i="30"/>
  <c r="AB4603" i="30"/>
  <c r="AB4604" i="30"/>
  <c r="AB4605" i="30"/>
  <c r="AB4606" i="30"/>
  <c r="AB4607" i="30"/>
  <c r="AB4608" i="30"/>
  <c r="AB4609" i="30"/>
  <c r="AB4610" i="30"/>
  <c r="AB4611" i="30"/>
  <c r="AB4612" i="30"/>
  <c r="AB4613" i="30"/>
  <c r="AB4614" i="30"/>
  <c r="AB4615" i="30"/>
  <c r="AB4616" i="30"/>
  <c r="AB4617" i="30"/>
  <c r="AB4618" i="30"/>
  <c r="AB4619" i="30"/>
  <c r="AB4620" i="30"/>
  <c r="AB4621" i="30"/>
  <c r="AB4622" i="30"/>
  <c r="AB4623" i="30"/>
  <c r="AB4624" i="30"/>
  <c r="AB4625" i="30"/>
  <c r="AB4626" i="30"/>
  <c r="AB4627" i="30"/>
  <c r="AB4628" i="30"/>
  <c r="AB4629" i="30"/>
  <c r="AB4630" i="30"/>
  <c r="AB4631" i="30"/>
  <c r="AB4632" i="30"/>
  <c r="AB4633" i="30"/>
  <c r="AB4634" i="30"/>
  <c r="AB4635" i="30"/>
  <c r="AB4636" i="30"/>
  <c r="AB4637" i="30"/>
  <c r="AB4638" i="30"/>
  <c r="AB4639" i="30"/>
  <c r="AB4640" i="30"/>
  <c r="AB4641" i="30"/>
  <c r="AB4642" i="30"/>
  <c r="AB4643" i="30"/>
  <c r="AB4644" i="30"/>
  <c r="AB4645" i="30"/>
  <c r="AB4646" i="30"/>
  <c r="AB4647" i="30"/>
  <c r="AB4648" i="30"/>
  <c r="AB4649" i="30"/>
  <c r="AB4650" i="30"/>
  <c r="AB4651" i="30"/>
  <c r="AB4652" i="30"/>
  <c r="AB4653" i="30"/>
  <c r="AB4654" i="30"/>
  <c r="AB4655" i="30"/>
  <c r="AB4656" i="30"/>
  <c r="AB4657" i="30"/>
  <c r="AB4658" i="30"/>
  <c r="AB4659" i="30"/>
  <c r="AB4660" i="30"/>
  <c r="AB4661" i="30"/>
  <c r="AB4662" i="30"/>
  <c r="AB4663" i="30"/>
  <c r="AB4664" i="30"/>
  <c r="AB4665" i="30"/>
  <c r="AB4666" i="30"/>
  <c r="AB4667" i="30"/>
  <c r="AB4668" i="30"/>
  <c r="AB4669" i="30"/>
  <c r="AB4670" i="30"/>
  <c r="AB4671" i="30"/>
  <c r="AB4672" i="30"/>
  <c r="AB4673" i="30"/>
  <c r="AB4674" i="30"/>
  <c r="AB4675" i="30"/>
  <c r="AB4676" i="30"/>
  <c r="AB4677" i="30"/>
  <c r="AB4678" i="30"/>
  <c r="AB4679" i="30"/>
  <c r="AB4680" i="30"/>
  <c r="AB4681" i="30"/>
  <c r="AB4682" i="30"/>
  <c r="AB4683" i="30"/>
  <c r="AB4684" i="30"/>
  <c r="AB4685" i="30"/>
  <c r="AB4686" i="30"/>
  <c r="AB4687" i="30"/>
  <c r="AB4688" i="30"/>
  <c r="AB4689" i="30"/>
  <c r="AB4690" i="30"/>
  <c r="AB4691" i="30"/>
  <c r="AB4692" i="30"/>
  <c r="AB4693" i="30"/>
  <c r="AB4694" i="30"/>
  <c r="AB4695" i="30"/>
  <c r="AB4696" i="30"/>
  <c r="H3444" i="30"/>
  <c r="H3445" i="30"/>
  <c r="H3446" i="30"/>
  <c r="H3447" i="30"/>
  <c r="H3448" i="30"/>
  <c r="H3449" i="30"/>
  <c r="H3450" i="30"/>
  <c r="H3451" i="30"/>
  <c r="H3452" i="30"/>
  <c r="H3453" i="30"/>
  <c r="H3454" i="30"/>
  <c r="H3455" i="30"/>
  <c r="H3456" i="30"/>
  <c r="H3457" i="30"/>
  <c r="H3458" i="30"/>
  <c r="H3459" i="30"/>
  <c r="H3460" i="30"/>
  <c r="H3461" i="30"/>
  <c r="H3462" i="30"/>
  <c r="H3463" i="30"/>
  <c r="H3464" i="30"/>
  <c r="H3465" i="30"/>
  <c r="H3466" i="30"/>
  <c r="H3467" i="30"/>
  <c r="H3468" i="30"/>
  <c r="H3469" i="30"/>
  <c r="H3470" i="30"/>
  <c r="H3471" i="30"/>
  <c r="H3472" i="30"/>
  <c r="H3473" i="30"/>
  <c r="H3474" i="30"/>
  <c r="H3475" i="30"/>
  <c r="H3476" i="30"/>
  <c r="H3477" i="30"/>
  <c r="H3478" i="30"/>
  <c r="H3479" i="30"/>
  <c r="H3480" i="30"/>
  <c r="H3481" i="30"/>
  <c r="H3482" i="30"/>
  <c r="H3483" i="30"/>
  <c r="H3484" i="30"/>
  <c r="H3485" i="30"/>
  <c r="H3486" i="30"/>
  <c r="H3487" i="30"/>
  <c r="H3488" i="30"/>
  <c r="H3489" i="30"/>
  <c r="H3490" i="30"/>
  <c r="H3491" i="30"/>
  <c r="H3492" i="30"/>
  <c r="H3493" i="30"/>
  <c r="H3494" i="30"/>
  <c r="H3495" i="30"/>
  <c r="H3496" i="30"/>
  <c r="H3497" i="30"/>
  <c r="H3498" i="30"/>
  <c r="H3499" i="30"/>
  <c r="H3500" i="30"/>
  <c r="H3501" i="30"/>
  <c r="H3502" i="30"/>
  <c r="H3503" i="30"/>
  <c r="H3504" i="30"/>
  <c r="H3505" i="30"/>
  <c r="H3506" i="30"/>
  <c r="H3507" i="30"/>
  <c r="H3508" i="30"/>
  <c r="H3509" i="30"/>
  <c r="H3510" i="30"/>
  <c r="H3511" i="30"/>
  <c r="H3512" i="30"/>
  <c r="H3513" i="30"/>
  <c r="H3514" i="30"/>
  <c r="H3515" i="30"/>
  <c r="H3516" i="30"/>
  <c r="H3517" i="30"/>
  <c r="H3518" i="30"/>
  <c r="H3519" i="30"/>
  <c r="H3520" i="30"/>
  <c r="H3521" i="30"/>
  <c r="H3522" i="30"/>
  <c r="H3523" i="30"/>
  <c r="H3524" i="30"/>
  <c r="H3525" i="30"/>
  <c r="H3526" i="30"/>
  <c r="H3527" i="30"/>
  <c r="H3528" i="30"/>
  <c r="H3529" i="30"/>
  <c r="H3530" i="30"/>
  <c r="H3531" i="30"/>
  <c r="H3532" i="30"/>
  <c r="H3533" i="30"/>
  <c r="H3534" i="30"/>
  <c r="H3535" i="30"/>
  <c r="H3536" i="30"/>
  <c r="H3537" i="30"/>
  <c r="H3538" i="30"/>
  <c r="H3539" i="30"/>
  <c r="H3540" i="30"/>
  <c r="H3541" i="30"/>
  <c r="H3542" i="30"/>
  <c r="H3543" i="30"/>
  <c r="H3544" i="30"/>
  <c r="H3545" i="30"/>
  <c r="H3546" i="30"/>
  <c r="H3547" i="30"/>
  <c r="H3548" i="30"/>
  <c r="H3549" i="30"/>
  <c r="H3550" i="30"/>
  <c r="H3551" i="30"/>
  <c r="H3552" i="30"/>
  <c r="H3553" i="30"/>
  <c r="H3554" i="30"/>
  <c r="H3555" i="30"/>
  <c r="H3556" i="30"/>
  <c r="H3557" i="30"/>
  <c r="H3558" i="30"/>
  <c r="H3559" i="30"/>
  <c r="H3560" i="30"/>
  <c r="H3561" i="30"/>
  <c r="H3562" i="30"/>
  <c r="H3563" i="30"/>
  <c r="H3564" i="30"/>
  <c r="H3565" i="30"/>
  <c r="H3566" i="30"/>
  <c r="H3567" i="30"/>
  <c r="H3568" i="30"/>
  <c r="H3569" i="30"/>
  <c r="H3570" i="30"/>
  <c r="H3571" i="30"/>
  <c r="H3572" i="30"/>
  <c r="H3573" i="30"/>
  <c r="H3574" i="30"/>
  <c r="H3575" i="30"/>
  <c r="H3576" i="30"/>
  <c r="H3577" i="30"/>
  <c r="H3578" i="30"/>
  <c r="H3579" i="30"/>
  <c r="H3580" i="30"/>
  <c r="H3581" i="30"/>
  <c r="H3582" i="30"/>
  <c r="H3583" i="30"/>
  <c r="H3584" i="30"/>
  <c r="H3585" i="30"/>
  <c r="H3586" i="30"/>
  <c r="H3587" i="30"/>
  <c r="H3588" i="30"/>
  <c r="H3589" i="30"/>
  <c r="H3590" i="30"/>
  <c r="H3591" i="30"/>
  <c r="H3592" i="30"/>
  <c r="H3593" i="30"/>
  <c r="H3594" i="30"/>
  <c r="H3595" i="30"/>
  <c r="H3596" i="30"/>
  <c r="H3597" i="30"/>
  <c r="H3598" i="30"/>
  <c r="H3599" i="30"/>
  <c r="H3600" i="30"/>
  <c r="H3601" i="30"/>
  <c r="H3602" i="30"/>
  <c r="H3603" i="30"/>
  <c r="H3604" i="30"/>
  <c r="H3605" i="30"/>
  <c r="H3606" i="30"/>
  <c r="H3607" i="30"/>
  <c r="H3608" i="30"/>
  <c r="H3609" i="30"/>
  <c r="H3610" i="30"/>
  <c r="H3611" i="30"/>
  <c r="H3612" i="30"/>
  <c r="H3613" i="30"/>
  <c r="H3614" i="30"/>
  <c r="H3615" i="30"/>
  <c r="H3616" i="30"/>
  <c r="H3617" i="30"/>
  <c r="H3618" i="30"/>
  <c r="H3619" i="30"/>
  <c r="H3620" i="30"/>
  <c r="H3621" i="30"/>
  <c r="H3622" i="30"/>
  <c r="H3623" i="30"/>
  <c r="H3624" i="30"/>
  <c r="H3625" i="30"/>
  <c r="H3626" i="30"/>
  <c r="H3627" i="30"/>
  <c r="H3628" i="30"/>
  <c r="H3629" i="30"/>
  <c r="H3630" i="30"/>
  <c r="H3631" i="30"/>
  <c r="H3632" i="30"/>
  <c r="H3633" i="30"/>
  <c r="H3634" i="30"/>
  <c r="H3635" i="30"/>
  <c r="H3636" i="30"/>
  <c r="H3637" i="30"/>
  <c r="H3638" i="30"/>
  <c r="H3639" i="30"/>
  <c r="H3640" i="30"/>
  <c r="H3641" i="30"/>
  <c r="H3642" i="30"/>
  <c r="H3643" i="30"/>
  <c r="H3644" i="30"/>
  <c r="H3645" i="30"/>
  <c r="H3646" i="30"/>
  <c r="H3647" i="30"/>
  <c r="H3648" i="30"/>
  <c r="H3649" i="30"/>
  <c r="H3650" i="30"/>
  <c r="H3651" i="30"/>
  <c r="H3652" i="30"/>
  <c r="H3653" i="30"/>
  <c r="H3654" i="30"/>
  <c r="H3655" i="30"/>
  <c r="H3656" i="30"/>
  <c r="H3657" i="30"/>
  <c r="H3658" i="30"/>
  <c r="H3659" i="30"/>
  <c r="H3660" i="30"/>
  <c r="H3661" i="30"/>
  <c r="H3662" i="30"/>
  <c r="H3663" i="30"/>
  <c r="H3664" i="30"/>
  <c r="H3665" i="30"/>
  <c r="H3666" i="30"/>
  <c r="H3667" i="30"/>
  <c r="H3668" i="30"/>
  <c r="H3669" i="30"/>
  <c r="H3670" i="30"/>
  <c r="H3671" i="30"/>
  <c r="H3672" i="30"/>
  <c r="H3673" i="30"/>
  <c r="H3674" i="30"/>
  <c r="H3675" i="30"/>
  <c r="H3676" i="30"/>
  <c r="H3677" i="30"/>
  <c r="H3678" i="30"/>
  <c r="H3679" i="30"/>
  <c r="H3680" i="30"/>
  <c r="H3681" i="30"/>
  <c r="H3682" i="30"/>
  <c r="H3683" i="30"/>
  <c r="H3684" i="30"/>
  <c r="H3685" i="30"/>
  <c r="H3686" i="30"/>
  <c r="H3687" i="30"/>
  <c r="H3688" i="30"/>
  <c r="H3689" i="30"/>
  <c r="H3690" i="30"/>
  <c r="H3691" i="30"/>
  <c r="H3692" i="30"/>
  <c r="H3693" i="30"/>
  <c r="H3694" i="30"/>
  <c r="H3695" i="30"/>
  <c r="H3696" i="30"/>
  <c r="H3697" i="30"/>
  <c r="H3698" i="30"/>
  <c r="H3699" i="30"/>
  <c r="H3700" i="30"/>
  <c r="H3701" i="30"/>
  <c r="H3702" i="30"/>
  <c r="H3703" i="30"/>
  <c r="H3704" i="30"/>
  <c r="H3705" i="30"/>
  <c r="H3706" i="30"/>
  <c r="H3707" i="30"/>
  <c r="H3708" i="30"/>
  <c r="H3709" i="30"/>
  <c r="H3710" i="30"/>
  <c r="H3711" i="30"/>
  <c r="H3712" i="30"/>
  <c r="H3713" i="30"/>
  <c r="H3714" i="30"/>
  <c r="H3715" i="30"/>
  <c r="H3716" i="30"/>
  <c r="H3717" i="30"/>
  <c r="H3718" i="30"/>
  <c r="H3719" i="30"/>
  <c r="H3720" i="30"/>
  <c r="H3721" i="30"/>
  <c r="H3722" i="30"/>
  <c r="H3723" i="30"/>
  <c r="H3724" i="30"/>
  <c r="H3725" i="30"/>
  <c r="H3726" i="30"/>
  <c r="H3727" i="30"/>
  <c r="H3728" i="30"/>
  <c r="H3729" i="30"/>
  <c r="H3730" i="30"/>
  <c r="H3731" i="30"/>
  <c r="H3732" i="30"/>
  <c r="H3733" i="30"/>
  <c r="H3734" i="30"/>
  <c r="H3735" i="30"/>
  <c r="H3736" i="30"/>
  <c r="H3737" i="30"/>
  <c r="H3738" i="30"/>
  <c r="H3739" i="30"/>
  <c r="H3740" i="30"/>
  <c r="H3741" i="30"/>
  <c r="H3742" i="30"/>
  <c r="H3743" i="30"/>
  <c r="H3744" i="30"/>
  <c r="H3745" i="30"/>
  <c r="H3746" i="30"/>
  <c r="H3747" i="30"/>
  <c r="H3748" i="30"/>
  <c r="H3749" i="30"/>
  <c r="H3750" i="30"/>
  <c r="H3751" i="30"/>
  <c r="H3752" i="30"/>
  <c r="H3753" i="30"/>
  <c r="H3754" i="30"/>
  <c r="H3755" i="30"/>
  <c r="H3756" i="30"/>
  <c r="H3757" i="30"/>
  <c r="H3758" i="30"/>
  <c r="H3759" i="30"/>
  <c r="H3760" i="30"/>
  <c r="H3761" i="30"/>
  <c r="H3762" i="30"/>
  <c r="H3763" i="30"/>
  <c r="H3764" i="30"/>
  <c r="H3765" i="30"/>
  <c r="H3766" i="30"/>
  <c r="H3767" i="30"/>
  <c r="H3768" i="30"/>
  <c r="H3769" i="30"/>
  <c r="H3770" i="30"/>
  <c r="H3771" i="30"/>
  <c r="H3772" i="30"/>
  <c r="H3773" i="30"/>
  <c r="H3774" i="30"/>
  <c r="H3775" i="30"/>
  <c r="H3776" i="30"/>
  <c r="H3777" i="30"/>
  <c r="H3778" i="30"/>
  <c r="H3779" i="30"/>
  <c r="H3780" i="30"/>
  <c r="H3781" i="30"/>
  <c r="H3782" i="30"/>
  <c r="H3783" i="30"/>
  <c r="H3784" i="30"/>
  <c r="H3785" i="30"/>
  <c r="H3786" i="30"/>
  <c r="H3787" i="30"/>
  <c r="H3788" i="30"/>
  <c r="H3789" i="30"/>
  <c r="H3790" i="30"/>
  <c r="H3791" i="30"/>
  <c r="H3792" i="30"/>
  <c r="H3793" i="30"/>
  <c r="H3794" i="30"/>
  <c r="H3795" i="30"/>
  <c r="H3796" i="30"/>
  <c r="H3797" i="30"/>
  <c r="H3798" i="30"/>
  <c r="H3799" i="30"/>
  <c r="H3800" i="30"/>
  <c r="H3801" i="30"/>
  <c r="H3802" i="30"/>
  <c r="H3803" i="30"/>
  <c r="H3804" i="30"/>
  <c r="H3805" i="30"/>
  <c r="H3806" i="30"/>
  <c r="H3807" i="30"/>
  <c r="H3808" i="30"/>
  <c r="H3809" i="30"/>
  <c r="H3810" i="30"/>
  <c r="H3811" i="30"/>
  <c r="H3812" i="30"/>
  <c r="H3813" i="30"/>
  <c r="H3814" i="30"/>
  <c r="H3815" i="30"/>
  <c r="H3816" i="30"/>
  <c r="H3817" i="30"/>
  <c r="H3818" i="30"/>
  <c r="H3819" i="30"/>
  <c r="H3820" i="30"/>
  <c r="H3821" i="30"/>
  <c r="H3822" i="30"/>
  <c r="H3823" i="30"/>
  <c r="H3824" i="30"/>
  <c r="H3825" i="30"/>
  <c r="H3826" i="30"/>
  <c r="H3827" i="30"/>
  <c r="H3828" i="30"/>
  <c r="H3829" i="30"/>
  <c r="H3830" i="30"/>
  <c r="H3831" i="30"/>
  <c r="H3832" i="30"/>
  <c r="H3833" i="30"/>
  <c r="H3834" i="30"/>
  <c r="H3835" i="30"/>
  <c r="H3836" i="30"/>
  <c r="H3837" i="30"/>
  <c r="H3838" i="30"/>
  <c r="H3839" i="30"/>
  <c r="H3840" i="30"/>
  <c r="H3841" i="30"/>
  <c r="H3842" i="30"/>
  <c r="H3843" i="30"/>
  <c r="H3844" i="30"/>
  <c r="H3845" i="30"/>
  <c r="H3846" i="30"/>
  <c r="H3847" i="30"/>
  <c r="H3848" i="30"/>
  <c r="H3849" i="30"/>
  <c r="H3850" i="30"/>
  <c r="H3851" i="30"/>
  <c r="H3852" i="30"/>
  <c r="H3853" i="30"/>
  <c r="H3854" i="30"/>
  <c r="H3855" i="30"/>
  <c r="H3856" i="30"/>
  <c r="H3857" i="30"/>
  <c r="H3858" i="30"/>
  <c r="H3859" i="30"/>
  <c r="H3860" i="30"/>
  <c r="H3861" i="30"/>
  <c r="H3862" i="30"/>
  <c r="H3863" i="30"/>
  <c r="H3864" i="30"/>
  <c r="H3865" i="30"/>
  <c r="H3866" i="30"/>
  <c r="H3867" i="30"/>
  <c r="H3868" i="30"/>
  <c r="H3869" i="30"/>
  <c r="H3870" i="30"/>
  <c r="H3871" i="30"/>
  <c r="H3872" i="30"/>
  <c r="H3873" i="30"/>
  <c r="H3874" i="30"/>
  <c r="H3875" i="30"/>
  <c r="H3876" i="30"/>
  <c r="H3877" i="30"/>
  <c r="H3878" i="30"/>
  <c r="H3879" i="30"/>
  <c r="H3880" i="30"/>
  <c r="H3881" i="30"/>
  <c r="H3882" i="30"/>
  <c r="H3883" i="30"/>
  <c r="H3884" i="30"/>
  <c r="H3885" i="30"/>
  <c r="H3886" i="30"/>
  <c r="H3887" i="30"/>
  <c r="H3888" i="30"/>
  <c r="H3889" i="30"/>
  <c r="H3890" i="30"/>
  <c r="H3891" i="30"/>
  <c r="H3892" i="30"/>
  <c r="H3893" i="30"/>
  <c r="H3894" i="30"/>
  <c r="H3895" i="30"/>
  <c r="H3896" i="30"/>
  <c r="H3897" i="30"/>
  <c r="H3898" i="30"/>
  <c r="H3899" i="30"/>
  <c r="H3900" i="30"/>
  <c r="H3901" i="30"/>
  <c r="H3902" i="30"/>
  <c r="H3903" i="30"/>
  <c r="H3904" i="30"/>
  <c r="H3905" i="30"/>
  <c r="H3906" i="30"/>
  <c r="H3907" i="30"/>
  <c r="H3908" i="30"/>
  <c r="H3909" i="30"/>
  <c r="H3910" i="30"/>
  <c r="H3911" i="30"/>
  <c r="H3912" i="30"/>
  <c r="H3913" i="30"/>
  <c r="H3914" i="30"/>
  <c r="H3915" i="30"/>
  <c r="H3916" i="30"/>
  <c r="H3917" i="30"/>
  <c r="H3918" i="30"/>
  <c r="H3919" i="30"/>
  <c r="H3920" i="30"/>
  <c r="H3921" i="30"/>
  <c r="H3922" i="30"/>
  <c r="H3923" i="30"/>
  <c r="H3924" i="30"/>
  <c r="H3925" i="30"/>
  <c r="H3926" i="30"/>
  <c r="H3927" i="30"/>
  <c r="H3928" i="30"/>
  <c r="H3929" i="30"/>
  <c r="H3930" i="30"/>
  <c r="H3931" i="30"/>
  <c r="H3932" i="30"/>
  <c r="H3933" i="30"/>
  <c r="H3934" i="30"/>
  <c r="H3935" i="30"/>
  <c r="H3936" i="30"/>
  <c r="H3937" i="30"/>
  <c r="H3938" i="30"/>
  <c r="H3939" i="30"/>
  <c r="H3940" i="30"/>
  <c r="H3941" i="30"/>
  <c r="H3942" i="30"/>
  <c r="H3943" i="30"/>
  <c r="H3944" i="30"/>
  <c r="H3945" i="30"/>
  <c r="H3946" i="30"/>
  <c r="H3947" i="30"/>
  <c r="H3948" i="30"/>
  <c r="H3949" i="30"/>
  <c r="H3950" i="30"/>
  <c r="H3951" i="30"/>
  <c r="H3952" i="30"/>
  <c r="H3953" i="30"/>
  <c r="H3954" i="30"/>
  <c r="H3955" i="30"/>
  <c r="H3956" i="30"/>
  <c r="H3957" i="30"/>
  <c r="H3958" i="30"/>
  <c r="H3959" i="30"/>
  <c r="H3960" i="30"/>
  <c r="H3961" i="30"/>
  <c r="H3962" i="30"/>
  <c r="H3963" i="30"/>
  <c r="H3964" i="30"/>
  <c r="H3965" i="30"/>
  <c r="H3966" i="30"/>
  <c r="H3967" i="30"/>
  <c r="H3968" i="30"/>
  <c r="H3969" i="30"/>
  <c r="H3970" i="30"/>
  <c r="H3971" i="30"/>
  <c r="H3972" i="30"/>
  <c r="H3973" i="30"/>
  <c r="H3974" i="30"/>
  <c r="H3975" i="30"/>
  <c r="H3976" i="30"/>
  <c r="H3977" i="30"/>
  <c r="H3978" i="30"/>
  <c r="H3979" i="30"/>
  <c r="H3980" i="30"/>
  <c r="H3981" i="30"/>
  <c r="H3982" i="30"/>
  <c r="H3983" i="30"/>
  <c r="H3984" i="30"/>
  <c r="H3985" i="30"/>
  <c r="H3986" i="30"/>
  <c r="H3987" i="30"/>
  <c r="H3988" i="30"/>
  <c r="H3989" i="30"/>
  <c r="H3990" i="30"/>
  <c r="H3991" i="30"/>
  <c r="H3992" i="30"/>
  <c r="H3993" i="30"/>
  <c r="H3994" i="30"/>
  <c r="H3995" i="30"/>
  <c r="H3996" i="30"/>
  <c r="H3997" i="30"/>
  <c r="H3998" i="30"/>
  <c r="H3999" i="30"/>
  <c r="H4000" i="30"/>
  <c r="H4001" i="30"/>
  <c r="H4002" i="30"/>
  <c r="H4003" i="30"/>
  <c r="H4004" i="30"/>
  <c r="H4005" i="30"/>
  <c r="H4006" i="30"/>
  <c r="H4007" i="30"/>
  <c r="H4008" i="30"/>
  <c r="H4009" i="30"/>
  <c r="H4010" i="30"/>
  <c r="H4011" i="30"/>
  <c r="H4012" i="30"/>
  <c r="H4013" i="30"/>
  <c r="H4014" i="30"/>
  <c r="H4015" i="30"/>
  <c r="H4016" i="30"/>
  <c r="H4017" i="30"/>
  <c r="H4018" i="30"/>
  <c r="H4019" i="30"/>
  <c r="H4020" i="30"/>
  <c r="H4021" i="30"/>
  <c r="H4022" i="30"/>
  <c r="H4023" i="30"/>
  <c r="H4024" i="30"/>
  <c r="H4025" i="30"/>
  <c r="H4026" i="30"/>
  <c r="H4027" i="30"/>
  <c r="H4028" i="30"/>
  <c r="H4029" i="30"/>
  <c r="H4030" i="30"/>
  <c r="H4031" i="30"/>
  <c r="H4032" i="30"/>
  <c r="H4033" i="30"/>
  <c r="H4034" i="30"/>
  <c r="H4035" i="30"/>
  <c r="H4036" i="30"/>
  <c r="H4037" i="30"/>
  <c r="H4038" i="30"/>
  <c r="H4039" i="30"/>
  <c r="H4040" i="30"/>
  <c r="H4041" i="30"/>
  <c r="H4042" i="30"/>
  <c r="H4043" i="30"/>
  <c r="H4044" i="30"/>
  <c r="H4045" i="30"/>
  <c r="H4046" i="30"/>
  <c r="H4047" i="30"/>
  <c r="H4048" i="30"/>
  <c r="H4049" i="30"/>
  <c r="H4050" i="30"/>
  <c r="H4051" i="30"/>
  <c r="H4052" i="30"/>
  <c r="H4053" i="30"/>
  <c r="H4054" i="30"/>
  <c r="H4055" i="30"/>
  <c r="H4056" i="30"/>
  <c r="H4057" i="30"/>
  <c r="H4058" i="30"/>
  <c r="H4059" i="30"/>
  <c r="H4060" i="30"/>
  <c r="H4061" i="30"/>
  <c r="H4062" i="30"/>
  <c r="H4063" i="30"/>
  <c r="H4064" i="30"/>
  <c r="H4065" i="30"/>
  <c r="H4066" i="30"/>
  <c r="H4067" i="30"/>
  <c r="H4068" i="30"/>
  <c r="H4069" i="30"/>
  <c r="H4070" i="30"/>
  <c r="H4071" i="30"/>
  <c r="H4072" i="30"/>
  <c r="H4073" i="30"/>
  <c r="H4074" i="30"/>
  <c r="H4075" i="30"/>
  <c r="H4076" i="30"/>
  <c r="H4077" i="30"/>
  <c r="H4078" i="30"/>
  <c r="H4079" i="30"/>
  <c r="H4080" i="30"/>
  <c r="H4081" i="30"/>
  <c r="H4082" i="30"/>
  <c r="H4083" i="30"/>
  <c r="H4084" i="30"/>
  <c r="H4085" i="30"/>
  <c r="H4086" i="30"/>
  <c r="H4087" i="30"/>
  <c r="H4088" i="30"/>
  <c r="H4089" i="30"/>
  <c r="H4090" i="30"/>
  <c r="H4091" i="30"/>
  <c r="H4092" i="30"/>
  <c r="H4093" i="30"/>
  <c r="H4094" i="30"/>
  <c r="H4095" i="30"/>
  <c r="H4096" i="30"/>
  <c r="H4097" i="30"/>
  <c r="H4098" i="30"/>
  <c r="H4099" i="30"/>
  <c r="AB3444" i="30"/>
  <c r="AB3445" i="30"/>
  <c r="AB3446" i="30"/>
  <c r="AB3447" i="30"/>
  <c r="AB3448" i="30"/>
  <c r="AB3449" i="30"/>
  <c r="AB3450" i="30"/>
  <c r="AB3451" i="30"/>
  <c r="AB3452" i="30"/>
  <c r="AB3453" i="30"/>
  <c r="AB3454" i="30"/>
  <c r="AB3455" i="30"/>
  <c r="AB3456" i="30"/>
  <c r="AB3457" i="30"/>
  <c r="AB3458" i="30"/>
  <c r="AB3459" i="30"/>
  <c r="AB3460" i="30"/>
  <c r="AB3461" i="30"/>
  <c r="AB3462" i="30"/>
  <c r="AB3463" i="30"/>
  <c r="AB3464" i="30"/>
  <c r="AB3465" i="30"/>
  <c r="AB3466" i="30"/>
  <c r="AB3467" i="30"/>
  <c r="AB3468" i="30"/>
  <c r="AB3469" i="30"/>
  <c r="AB3470" i="30"/>
  <c r="AB3471" i="30"/>
  <c r="AB3472" i="30"/>
  <c r="AB3473" i="30"/>
  <c r="AB3474" i="30"/>
  <c r="AB3475" i="30"/>
  <c r="AB3476" i="30"/>
  <c r="AB3477" i="30"/>
  <c r="AB3478" i="30"/>
  <c r="AB3479" i="30"/>
  <c r="AB3480" i="30"/>
  <c r="AB3481" i="30"/>
  <c r="AB3482" i="30"/>
  <c r="AB3483" i="30"/>
  <c r="AB3484" i="30"/>
  <c r="AB3485" i="30"/>
  <c r="AB3486" i="30"/>
  <c r="AB3487" i="30"/>
  <c r="AB3488" i="30"/>
  <c r="AB3489" i="30"/>
  <c r="AB3490" i="30"/>
  <c r="AB3491" i="30"/>
  <c r="AB3492" i="30"/>
  <c r="AB3493" i="30"/>
  <c r="AB3494" i="30"/>
  <c r="AB3495" i="30"/>
  <c r="AB3496" i="30"/>
  <c r="AB3497" i="30"/>
  <c r="AB3498" i="30"/>
  <c r="AB3499" i="30"/>
  <c r="AB3500" i="30"/>
  <c r="AB3501" i="30"/>
  <c r="AB3502" i="30"/>
  <c r="AB3503" i="30"/>
  <c r="AB3504" i="30"/>
  <c r="AB3505" i="30"/>
  <c r="AB3506" i="30"/>
  <c r="AB3507" i="30"/>
  <c r="AB3508" i="30"/>
  <c r="AB3509" i="30"/>
  <c r="AB3510" i="30"/>
  <c r="AB3511" i="30"/>
  <c r="AB3512" i="30"/>
  <c r="AB3513" i="30"/>
  <c r="AB3514" i="30"/>
  <c r="AB3515" i="30"/>
  <c r="AB3516" i="30"/>
  <c r="AB3517" i="30"/>
  <c r="AB3518" i="30"/>
  <c r="AB3519" i="30"/>
  <c r="AB3520" i="30"/>
  <c r="AB3521" i="30"/>
  <c r="AB3522" i="30"/>
  <c r="AB3523" i="30"/>
  <c r="AB3524" i="30"/>
  <c r="AB3525" i="30"/>
  <c r="AB3526" i="30"/>
  <c r="AB3527" i="30"/>
  <c r="AB3528" i="30"/>
  <c r="AB3529" i="30"/>
  <c r="AB3530" i="30"/>
  <c r="AB3531" i="30"/>
  <c r="AB3532" i="30"/>
  <c r="AB3533" i="30"/>
  <c r="AB3534" i="30"/>
  <c r="AB3535" i="30"/>
  <c r="AB3536" i="30"/>
  <c r="AB3537" i="30"/>
  <c r="AB3538" i="30"/>
  <c r="AB3539" i="30"/>
  <c r="AB3540" i="30"/>
  <c r="AB3541" i="30"/>
  <c r="AB3542" i="30"/>
  <c r="AB3543" i="30"/>
  <c r="AB3544" i="30"/>
  <c r="AB3545" i="30"/>
  <c r="AB3546" i="30"/>
  <c r="AB3547" i="30"/>
  <c r="AB3548" i="30"/>
  <c r="AB3549" i="30"/>
  <c r="AB3550" i="30"/>
  <c r="AB3551" i="30"/>
  <c r="AB3552" i="30"/>
  <c r="AB3553" i="30"/>
  <c r="AB3554" i="30"/>
  <c r="AB3555" i="30"/>
  <c r="AB3556" i="30"/>
  <c r="AB3557" i="30"/>
  <c r="AB3558" i="30"/>
  <c r="AB3559" i="30"/>
  <c r="AB3560" i="30"/>
  <c r="AB3561" i="30"/>
  <c r="AB3562" i="30"/>
  <c r="AB3563" i="30"/>
  <c r="AB3564" i="30"/>
  <c r="AB3565" i="30"/>
  <c r="AB3566" i="30"/>
  <c r="AB3567" i="30"/>
  <c r="AB3568" i="30"/>
  <c r="AB3569" i="30"/>
  <c r="AB3570" i="30"/>
  <c r="AB3571" i="30"/>
  <c r="AB3572" i="30"/>
  <c r="AB3573" i="30"/>
  <c r="AB3574" i="30"/>
  <c r="AB3575" i="30"/>
  <c r="AB3576" i="30"/>
  <c r="AB3577" i="30"/>
  <c r="AB3578" i="30"/>
  <c r="AB3579" i="30"/>
  <c r="AB3580" i="30"/>
  <c r="AB3581" i="30"/>
  <c r="AB3582" i="30"/>
  <c r="AB3583" i="30"/>
  <c r="AB3584" i="30"/>
  <c r="AB3585" i="30"/>
  <c r="AB3586" i="30"/>
  <c r="AB3587" i="30"/>
  <c r="AB3588" i="30"/>
  <c r="AB3589" i="30"/>
  <c r="AB3590" i="30"/>
  <c r="AB3591" i="30"/>
  <c r="AB3592" i="30"/>
  <c r="AB3593" i="30"/>
  <c r="AB3594" i="30"/>
  <c r="AB3595" i="30"/>
  <c r="AB3596" i="30"/>
  <c r="AB3597" i="30"/>
  <c r="AB3598" i="30"/>
  <c r="AB3599" i="30"/>
  <c r="AB3600" i="30"/>
  <c r="AB3601" i="30"/>
  <c r="AB3602" i="30"/>
  <c r="AB3603" i="30"/>
  <c r="AB3604" i="30"/>
  <c r="AB3605" i="30"/>
  <c r="AB3606" i="30"/>
  <c r="AB3607" i="30"/>
  <c r="AB3608" i="30"/>
  <c r="AB3609" i="30"/>
  <c r="AB3610" i="30"/>
  <c r="AB3611" i="30"/>
  <c r="AB3612" i="30"/>
  <c r="AB3613" i="30"/>
  <c r="AB3614" i="30"/>
  <c r="AB3615" i="30"/>
  <c r="AB3616" i="30"/>
  <c r="AB3617" i="30"/>
  <c r="AB3618" i="30"/>
  <c r="AB3619" i="30"/>
  <c r="AB3620" i="30"/>
  <c r="AB3621" i="30"/>
  <c r="AB3622" i="30"/>
  <c r="AB3623" i="30"/>
  <c r="AB3624" i="30"/>
  <c r="AB3625" i="30"/>
  <c r="AB3626" i="30"/>
  <c r="AB3627" i="30"/>
  <c r="AB3628" i="30"/>
  <c r="AB3629" i="30"/>
  <c r="AB3630" i="30"/>
  <c r="AB3631" i="30"/>
  <c r="AB3632" i="30"/>
  <c r="AB3633" i="30"/>
  <c r="AB3634" i="30"/>
  <c r="AB3635" i="30"/>
  <c r="AB3636" i="30"/>
  <c r="AB3637" i="30"/>
  <c r="AB3638" i="30"/>
  <c r="AB3639" i="30"/>
  <c r="AB3640" i="30"/>
  <c r="AB3641" i="30"/>
  <c r="AB3642" i="30"/>
  <c r="AB3643" i="30"/>
  <c r="AB3644" i="30"/>
  <c r="AB3645" i="30"/>
  <c r="AB3646" i="30"/>
  <c r="AB3647" i="30"/>
  <c r="AB3648" i="30"/>
  <c r="AB3649" i="30"/>
  <c r="AB3650" i="30"/>
  <c r="AB3651" i="30"/>
  <c r="AB3652" i="30"/>
  <c r="AB3653" i="30"/>
  <c r="AB3654" i="30"/>
  <c r="AB3655" i="30"/>
  <c r="AB3656" i="30"/>
  <c r="AB3657" i="30"/>
  <c r="AB3658" i="30"/>
  <c r="AB3659" i="30"/>
  <c r="AB3660" i="30"/>
  <c r="AB3661" i="30"/>
  <c r="AB3662" i="30"/>
  <c r="AB3663" i="30"/>
  <c r="AB3664" i="30"/>
  <c r="AB3665" i="30"/>
  <c r="AB3666" i="30"/>
  <c r="AB3667" i="30"/>
  <c r="AB3668" i="30"/>
  <c r="AB3669" i="30"/>
  <c r="AB3670" i="30"/>
  <c r="AB3671" i="30"/>
  <c r="AB3672" i="30"/>
  <c r="AB3673" i="30"/>
  <c r="AB3674" i="30"/>
  <c r="AB3675" i="30"/>
  <c r="AB3676" i="30"/>
  <c r="AB3677" i="30"/>
  <c r="AB3678" i="30"/>
  <c r="AB3679" i="30"/>
  <c r="AB3680" i="30"/>
  <c r="AB3681" i="30"/>
  <c r="AB3682" i="30"/>
  <c r="AB3683" i="30"/>
  <c r="AB3684" i="30"/>
  <c r="AB3685" i="30"/>
  <c r="AB3686" i="30"/>
  <c r="AB3687" i="30"/>
  <c r="AB3688" i="30"/>
  <c r="AB3689" i="30"/>
  <c r="AB3690" i="30"/>
  <c r="AB3691" i="30"/>
  <c r="AB3692" i="30"/>
  <c r="AB3693" i="30"/>
  <c r="AB3694" i="30"/>
  <c r="AB3695" i="30"/>
  <c r="AB3696" i="30"/>
  <c r="AB3697" i="30"/>
  <c r="AB3698" i="30"/>
  <c r="AB3699" i="30"/>
  <c r="AB3700" i="30"/>
  <c r="AB3701" i="30"/>
  <c r="AB3702" i="30"/>
  <c r="AB3703" i="30"/>
  <c r="AB3704" i="30"/>
  <c r="AB3705" i="30"/>
  <c r="AB3706" i="30"/>
  <c r="AB3707" i="30"/>
  <c r="AB3708" i="30"/>
  <c r="AB3709" i="30"/>
  <c r="AB3710" i="30"/>
  <c r="AB3711" i="30"/>
  <c r="AB3712" i="30"/>
  <c r="AB3713" i="30"/>
  <c r="AB3714" i="30"/>
  <c r="AB3715" i="30"/>
  <c r="AB3716" i="30"/>
  <c r="AB3717" i="30"/>
  <c r="AB3718" i="30"/>
  <c r="AB3719" i="30"/>
  <c r="AB3720" i="30"/>
  <c r="AB3721" i="30"/>
  <c r="AB3722" i="30"/>
  <c r="AB3723" i="30"/>
  <c r="AB3724" i="30"/>
  <c r="AB3725" i="30"/>
  <c r="AB3726" i="30"/>
  <c r="AB3727" i="30"/>
  <c r="AB3728" i="30"/>
  <c r="AB3729" i="30"/>
  <c r="AB3730" i="30"/>
  <c r="AB3731" i="30"/>
  <c r="AB3732" i="30"/>
  <c r="AB3733" i="30"/>
  <c r="AB3734" i="30"/>
  <c r="AB3735" i="30"/>
  <c r="AB3736" i="30"/>
  <c r="AB3737" i="30"/>
  <c r="AB3738" i="30"/>
  <c r="AB3739" i="30"/>
  <c r="AB3740" i="30"/>
  <c r="AB3741" i="30"/>
  <c r="AB3742" i="30"/>
  <c r="AB3743" i="30"/>
  <c r="AB3744" i="30"/>
  <c r="AB3745" i="30"/>
  <c r="AB3746" i="30"/>
  <c r="AB3747" i="30"/>
  <c r="AB3748" i="30"/>
  <c r="AB3749" i="30"/>
  <c r="AB3750" i="30"/>
  <c r="AB3751" i="30"/>
  <c r="AB3752" i="30"/>
  <c r="AB3753" i="30"/>
  <c r="AB3754" i="30"/>
  <c r="AB3755" i="30"/>
  <c r="AB3756" i="30"/>
  <c r="AB3757" i="30"/>
  <c r="AB3758" i="30"/>
  <c r="AB3759" i="30"/>
  <c r="AB3760" i="30"/>
  <c r="AB3761" i="30"/>
  <c r="AB3762" i="30"/>
  <c r="AB3763" i="30"/>
  <c r="AB3764" i="30"/>
  <c r="AB3765" i="30"/>
  <c r="AB3766" i="30"/>
  <c r="AB3767" i="30"/>
  <c r="AB3768" i="30"/>
  <c r="AB3769" i="30"/>
  <c r="AB3770" i="30"/>
  <c r="AB3771" i="30"/>
  <c r="AB3772" i="30"/>
  <c r="AB3773" i="30"/>
  <c r="AB3774" i="30"/>
  <c r="AB3775" i="30"/>
  <c r="AB3776" i="30"/>
  <c r="AB3777" i="30"/>
  <c r="AB3778" i="30"/>
  <c r="AB3779" i="30"/>
  <c r="AB3780" i="30"/>
  <c r="AB3781" i="30"/>
  <c r="AB3782" i="30"/>
  <c r="AB3783" i="30"/>
  <c r="AB3784" i="30"/>
  <c r="AB3785" i="30"/>
  <c r="AB3786" i="30"/>
  <c r="AB3787" i="30"/>
  <c r="AB3788" i="30"/>
  <c r="AB3789" i="30"/>
  <c r="AB3790" i="30"/>
  <c r="AB3791" i="30"/>
  <c r="AB3792" i="30"/>
  <c r="AB3793" i="30"/>
  <c r="AB3794" i="30"/>
  <c r="AB3795" i="30"/>
  <c r="AB3796" i="30"/>
  <c r="AB3797" i="30"/>
  <c r="AB3798" i="30"/>
  <c r="AB3799" i="30"/>
  <c r="AB3800" i="30"/>
  <c r="AB3801" i="30"/>
  <c r="AB3802" i="30"/>
  <c r="AB3803" i="30"/>
  <c r="AB3804" i="30"/>
  <c r="AB3805" i="30"/>
  <c r="AB3806" i="30"/>
  <c r="AB3807" i="30"/>
  <c r="AB3808" i="30"/>
  <c r="AB3809" i="30"/>
  <c r="AB3810" i="30"/>
  <c r="AB3811" i="30"/>
  <c r="AB3812" i="30"/>
  <c r="AB3813" i="30"/>
  <c r="AB3814" i="30"/>
  <c r="AB3815" i="30"/>
  <c r="AB3816" i="30"/>
  <c r="AB3817" i="30"/>
  <c r="AB3818" i="30"/>
  <c r="AB3819" i="30"/>
  <c r="AB3820" i="30"/>
  <c r="AB3821" i="30"/>
  <c r="AB3822" i="30"/>
  <c r="AB3823" i="30"/>
  <c r="AB3824" i="30"/>
  <c r="AB3825" i="30"/>
  <c r="AB3826" i="30"/>
  <c r="AB3827" i="30"/>
  <c r="AB3828" i="30"/>
  <c r="AB3829" i="30"/>
  <c r="AB3830" i="30"/>
  <c r="AB3831" i="30"/>
  <c r="AB3832" i="30"/>
  <c r="AB3833" i="30"/>
  <c r="AB3834" i="30"/>
  <c r="AB3835" i="30"/>
  <c r="AB3836" i="30"/>
  <c r="AB3837" i="30"/>
  <c r="AB3838" i="30"/>
  <c r="AB3839" i="30"/>
  <c r="AB3840" i="30"/>
  <c r="AB3841" i="30"/>
  <c r="AB3842" i="30"/>
  <c r="AB3843" i="30"/>
  <c r="AB3844" i="30"/>
  <c r="AB3845" i="30"/>
  <c r="AB3846" i="30"/>
  <c r="AB3847" i="30"/>
  <c r="AB3848" i="30"/>
  <c r="AB3849" i="30"/>
  <c r="AB3850" i="30"/>
  <c r="AB3851" i="30"/>
  <c r="AB3852" i="30"/>
  <c r="AB3853" i="30"/>
  <c r="AB3854" i="30"/>
  <c r="AB3855" i="30"/>
  <c r="AB3856" i="30"/>
  <c r="AB3857" i="30"/>
  <c r="AB3858" i="30"/>
  <c r="AB3859" i="30"/>
  <c r="AB3860" i="30"/>
  <c r="AB3861" i="30"/>
  <c r="AB3862" i="30"/>
  <c r="AB3863" i="30"/>
  <c r="AB3864" i="30"/>
  <c r="AB3865" i="30"/>
  <c r="AB3866" i="30"/>
  <c r="AB3867" i="30"/>
  <c r="AB3868" i="30"/>
  <c r="AB3869" i="30"/>
  <c r="AB3870" i="30"/>
  <c r="AB3871" i="30"/>
  <c r="AB3872" i="30"/>
  <c r="AB3873" i="30"/>
  <c r="AB3874" i="30"/>
  <c r="AB3875" i="30"/>
  <c r="AB3876" i="30"/>
  <c r="AB3877" i="30"/>
  <c r="AB3878" i="30"/>
  <c r="AB3879" i="30"/>
  <c r="AB3880" i="30"/>
  <c r="AB3881" i="30"/>
  <c r="AB3882" i="30"/>
  <c r="AB3883" i="30"/>
  <c r="AB3884" i="30"/>
  <c r="AB3885" i="30"/>
  <c r="AB3886" i="30"/>
  <c r="AB3887" i="30"/>
  <c r="AB3888" i="30"/>
  <c r="AB3889" i="30"/>
  <c r="AB3890" i="30"/>
  <c r="AB3891" i="30"/>
  <c r="AB3892" i="30"/>
  <c r="AB3893" i="30"/>
  <c r="AB3894" i="30"/>
  <c r="AB3895" i="30"/>
  <c r="AB3896" i="30"/>
  <c r="AB3897" i="30"/>
  <c r="AB3898" i="30"/>
  <c r="AB3899" i="30"/>
  <c r="AB3900" i="30"/>
  <c r="AB3901" i="30"/>
  <c r="AB3902" i="30"/>
  <c r="AB3903" i="30"/>
  <c r="AB3904" i="30"/>
  <c r="AB3905" i="30"/>
  <c r="AB3906" i="30"/>
  <c r="AB3907" i="30"/>
  <c r="AB3908" i="30"/>
  <c r="AB3909" i="30"/>
  <c r="AB3910" i="30"/>
  <c r="AB3911" i="30"/>
  <c r="AB3912" i="30"/>
  <c r="AB3913" i="30"/>
  <c r="AB3914" i="30"/>
  <c r="AB3915" i="30"/>
  <c r="AB3916" i="30"/>
  <c r="AB3917" i="30"/>
  <c r="AB3918" i="30"/>
  <c r="AB3919" i="30"/>
  <c r="AB3920" i="30"/>
  <c r="AB3921" i="30"/>
  <c r="AB3922" i="30"/>
  <c r="AB3923" i="30"/>
  <c r="AB3924" i="30"/>
  <c r="AB3925" i="30"/>
  <c r="AB3926" i="30"/>
  <c r="AB3927" i="30"/>
  <c r="AB3928" i="30"/>
  <c r="AB3929" i="30"/>
  <c r="AB3930" i="30"/>
  <c r="AB3931" i="30"/>
  <c r="AB3932" i="30"/>
  <c r="AB3933" i="30"/>
  <c r="AB3934" i="30"/>
  <c r="AB3935" i="30"/>
  <c r="AB3936" i="30"/>
  <c r="AB3937" i="30"/>
  <c r="AB3938" i="30"/>
  <c r="AB3939" i="30"/>
  <c r="AB3940" i="30"/>
  <c r="AB3941" i="30"/>
  <c r="AB3942" i="30"/>
  <c r="AB3943" i="30"/>
  <c r="AB3944" i="30"/>
  <c r="AB3945" i="30"/>
  <c r="AB3946" i="30"/>
  <c r="AB3947" i="30"/>
  <c r="AB3948" i="30"/>
  <c r="AB3949" i="30"/>
  <c r="AB3950" i="30"/>
  <c r="AB3951" i="30"/>
  <c r="AB3952" i="30"/>
  <c r="AB3953" i="30"/>
  <c r="AB3954" i="30"/>
  <c r="AB3955" i="30"/>
  <c r="AB3956" i="30"/>
  <c r="AB3957" i="30"/>
  <c r="AB3958" i="30"/>
  <c r="AB3959" i="30"/>
  <c r="AB3960" i="30"/>
  <c r="AB3961" i="30"/>
  <c r="AB3962" i="30"/>
  <c r="AB3963" i="30"/>
  <c r="AB3964" i="30"/>
  <c r="AB3965" i="30"/>
  <c r="AB3966" i="30"/>
  <c r="AB3967" i="30"/>
  <c r="AB3968" i="30"/>
  <c r="AB3969" i="30"/>
  <c r="AB3970" i="30"/>
  <c r="AB3971" i="30"/>
  <c r="AB3972" i="30"/>
  <c r="AB3973" i="30"/>
  <c r="AB3974" i="30"/>
  <c r="AB3975" i="30"/>
  <c r="AB3976" i="30"/>
  <c r="AB3977" i="30"/>
  <c r="AB3978" i="30"/>
  <c r="AB3979" i="30"/>
  <c r="AB3980" i="30"/>
  <c r="AB3981" i="30"/>
  <c r="AB3982" i="30"/>
  <c r="AB3983" i="30"/>
  <c r="AB3984" i="30"/>
  <c r="AB3985" i="30"/>
  <c r="AB3986" i="30"/>
  <c r="AB3987" i="30"/>
  <c r="AB3988" i="30"/>
  <c r="AB3989" i="30"/>
  <c r="AB3990" i="30"/>
  <c r="AB3991" i="30"/>
  <c r="AB3992" i="30"/>
  <c r="AB3993" i="30"/>
  <c r="AB3994" i="30"/>
  <c r="AB3995" i="30"/>
  <c r="AB3996" i="30"/>
  <c r="AB3997" i="30"/>
  <c r="AB3998" i="30"/>
  <c r="AB3999" i="30"/>
  <c r="AB4000" i="30"/>
  <c r="AB4001" i="30"/>
  <c r="AB4002" i="30"/>
  <c r="AB4003" i="30"/>
  <c r="AB4004" i="30"/>
  <c r="AB4005" i="30"/>
  <c r="AB4006" i="30"/>
  <c r="AB4007" i="30"/>
  <c r="AB4008" i="30"/>
  <c r="AB4009" i="30"/>
  <c r="AB4010" i="30"/>
  <c r="AB4011" i="30"/>
  <c r="AB4012" i="30"/>
  <c r="AB4013" i="30"/>
  <c r="AB4014" i="30"/>
  <c r="AB4015" i="30"/>
  <c r="AB4016" i="30"/>
  <c r="AB4017" i="30"/>
  <c r="AB4018" i="30"/>
  <c r="AB4019" i="30"/>
  <c r="AB4020" i="30"/>
  <c r="AB4021" i="30"/>
  <c r="AB4022" i="30"/>
  <c r="AB4023" i="30"/>
  <c r="AB4024" i="30"/>
  <c r="AB4025" i="30"/>
  <c r="AB4026" i="30"/>
  <c r="AB4027" i="30"/>
  <c r="AB4028" i="30"/>
  <c r="AB4029" i="30"/>
  <c r="AB4030" i="30"/>
  <c r="AB4031" i="30"/>
  <c r="AB4032" i="30"/>
  <c r="AB4033" i="30"/>
  <c r="AB4034" i="30"/>
  <c r="AB4035" i="30"/>
  <c r="AB4036" i="30"/>
  <c r="AB4037" i="30"/>
  <c r="AB4038" i="30"/>
  <c r="AB4039" i="30"/>
  <c r="AB4040" i="30"/>
  <c r="AB4041" i="30"/>
  <c r="AB4042" i="30"/>
  <c r="AB4043" i="30"/>
  <c r="AB4044" i="30"/>
  <c r="AB4045" i="30"/>
  <c r="AB4046" i="30"/>
  <c r="AB4047" i="30"/>
  <c r="AB4048" i="30"/>
  <c r="AB4049" i="30"/>
  <c r="AB4050" i="30"/>
  <c r="AB4051" i="30"/>
  <c r="AB4052" i="30"/>
  <c r="AB4053" i="30"/>
  <c r="AB4054" i="30"/>
  <c r="AB4055" i="30"/>
  <c r="AB4056" i="30"/>
  <c r="AB4057" i="30"/>
  <c r="AB4058" i="30"/>
  <c r="AB4059" i="30"/>
  <c r="AB4060" i="30"/>
  <c r="AB4061" i="30"/>
  <c r="AB4062" i="30"/>
  <c r="AB4063" i="30"/>
  <c r="AB4064" i="30"/>
  <c r="AB4065" i="30"/>
  <c r="AB4066" i="30"/>
  <c r="AB4067" i="30"/>
  <c r="AB4068" i="30"/>
  <c r="AB4069" i="30"/>
  <c r="AB4070" i="30"/>
  <c r="AB4071" i="30"/>
  <c r="AB4072" i="30"/>
  <c r="AB4073" i="30"/>
  <c r="AB4074" i="30"/>
  <c r="AB4075" i="30"/>
  <c r="AB4076" i="30"/>
  <c r="AB4077" i="30"/>
  <c r="AB4078" i="30"/>
  <c r="AB4079" i="30"/>
  <c r="AB4080" i="30"/>
  <c r="AB4081" i="30"/>
  <c r="AB4082" i="30"/>
  <c r="AB4083" i="30"/>
  <c r="AB4084" i="30"/>
  <c r="AB4085" i="30"/>
  <c r="AB4086" i="30"/>
  <c r="AB4087" i="30"/>
  <c r="AB4088" i="30"/>
  <c r="AB4089" i="30"/>
  <c r="AB4090" i="30"/>
  <c r="AB4091" i="30"/>
  <c r="AB4092" i="30"/>
  <c r="AB4093" i="30"/>
  <c r="AB4094" i="30"/>
  <c r="AB4095" i="30"/>
  <c r="AB4096" i="30"/>
  <c r="AB4097" i="30"/>
  <c r="AB4098" i="30"/>
  <c r="AB4099" i="30"/>
  <c r="H3442" i="30"/>
  <c r="H3443" i="30"/>
  <c r="AB3442" i="30"/>
  <c r="AB3443" i="30"/>
  <c r="H2806" i="30" l="1"/>
  <c r="H2807" i="30"/>
  <c r="H2808" i="30"/>
  <c r="H2809" i="30"/>
  <c r="H2810" i="30"/>
  <c r="H2811" i="30"/>
  <c r="H2812" i="30"/>
  <c r="H2813" i="30"/>
  <c r="H2814" i="30"/>
  <c r="H2815" i="30"/>
  <c r="H2816" i="30"/>
  <c r="H2817" i="30"/>
  <c r="H2818" i="30"/>
  <c r="H2819" i="30"/>
  <c r="H2820" i="30"/>
  <c r="H2821" i="30"/>
  <c r="H2822" i="30"/>
  <c r="H2823" i="30"/>
  <c r="H2824" i="30"/>
  <c r="H2825" i="30"/>
  <c r="H2826" i="30"/>
  <c r="H2827" i="30"/>
  <c r="H2828" i="30"/>
  <c r="H2829" i="30"/>
  <c r="H2830" i="30"/>
  <c r="H2831" i="30"/>
  <c r="H2832" i="30"/>
  <c r="H2833" i="30"/>
  <c r="H2834" i="30"/>
  <c r="H2835" i="30"/>
  <c r="H2836" i="30"/>
  <c r="H2837" i="30"/>
  <c r="H2838" i="30"/>
  <c r="H2839" i="30"/>
  <c r="H2840" i="30"/>
  <c r="H2841" i="30"/>
  <c r="H2842" i="30"/>
  <c r="H2843" i="30"/>
  <c r="H2844" i="30"/>
  <c r="H2845" i="30"/>
  <c r="H2846" i="30"/>
  <c r="H2847" i="30"/>
  <c r="H2848" i="30"/>
  <c r="H2849" i="30"/>
  <c r="H2850" i="30"/>
  <c r="H2851" i="30"/>
  <c r="H2852" i="30"/>
  <c r="H2853" i="30"/>
  <c r="H2854" i="30"/>
  <c r="H2855" i="30"/>
  <c r="H2856" i="30"/>
  <c r="H2857" i="30"/>
  <c r="H2858" i="30"/>
  <c r="H2859" i="30"/>
  <c r="H2860" i="30"/>
  <c r="H2861" i="30"/>
  <c r="H2862" i="30"/>
  <c r="H2863" i="30"/>
  <c r="H2864" i="30"/>
  <c r="H2865" i="30"/>
  <c r="H2866" i="30"/>
  <c r="H2867" i="30"/>
  <c r="H2868" i="30"/>
  <c r="H2869" i="30"/>
  <c r="H2870" i="30"/>
  <c r="H2871" i="30"/>
  <c r="H2872" i="30"/>
  <c r="H2873" i="30"/>
  <c r="H2874" i="30"/>
  <c r="H2875" i="30"/>
  <c r="H2876" i="30"/>
  <c r="H2877" i="30"/>
  <c r="H2878" i="30"/>
  <c r="H2879" i="30"/>
  <c r="H2880" i="30"/>
  <c r="H2881" i="30"/>
  <c r="H2882" i="30"/>
  <c r="H2883" i="30"/>
  <c r="H2884" i="30"/>
  <c r="H2885" i="30"/>
  <c r="H2886" i="30"/>
  <c r="H2887" i="30"/>
  <c r="H2888" i="30"/>
  <c r="H2889" i="30"/>
  <c r="H2890" i="30"/>
  <c r="H2891" i="30"/>
  <c r="H2892" i="30"/>
  <c r="H2893" i="30"/>
  <c r="H2894" i="30"/>
  <c r="H2895" i="30"/>
  <c r="H2896" i="30"/>
  <c r="H2897" i="30"/>
  <c r="H2898" i="30"/>
  <c r="H2899" i="30"/>
  <c r="H2900" i="30"/>
  <c r="H2901" i="30"/>
  <c r="H2902" i="30"/>
  <c r="H2903" i="30"/>
  <c r="H2904" i="30"/>
  <c r="H2905" i="30"/>
  <c r="H2906" i="30"/>
  <c r="H2907" i="30"/>
  <c r="H2908" i="30"/>
  <c r="H2909" i="30"/>
  <c r="H2910" i="30"/>
  <c r="H2911" i="30"/>
  <c r="H2912" i="30"/>
  <c r="H2913" i="30"/>
  <c r="H2914" i="30"/>
  <c r="H2915" i="30"/>
  <c r="H2916" i="30"/>
  <c r="H2917" i="30"/>
  <c r="H2918" i="30"/>
  <c r="H2919" i="30"/>
  <c r="H2920" i="30"/>
  <c r="H2921" i="30"/>
  <c r="H2922" i="30"/>
  <c r="H2923" i="30"/>
  <c r="H2924" i="30"/>
  <c r="H2925" i="30"/>
  <c r="H2926" i="30"/>
  <c r="H2927" i="30"/>
  <c r="H2928" i="30"/>
  <c r="H2929" i="30"/>
  <c r="H2930" i="30"/>
  <c r="H2931" i="30"/>
  <c r="H2932" i="30"/>
  <c r="H2933" i="30"/>
  <c r="H2934" i="30"/>
  <c r="H2935" i="30"/>
  <c r="H2936" i="30"/>
  <c r="H2937" i="30"/>
  <c r="H2938" i="30"/>
  <c r="H2939" i="30"/>
  <c r="H2940" i="30"/>
  <c r="H2941" i="30"/>
  <c r="H2942" i="30"/>
  <c r="H2943" i="30"/>
  <c r="H2944" i="30"/>
  <c r="H2945" i="30"/>
  <c r="H2946" i="30"/>
  <c r="H2947" i="30"/>
  <c r="H2948" i="30"/>
  <c r="H2949" i="30"/>
  <c r="H2950" i="30"/>
  <c r="H2951" i="30"/>
  <c r="H2952" i="30"/>
  <c r="H2953" i="30"/>
  <c r="H2954" i="30"/>
  <c r="H2955" i="30"/>
  <c r="H2956" i="30"/>
  <c r="H2957" i="30"/>
  <c r="H2958" i="30"/>
  <c r="H2959" i="30"/>
  <c r="H2960" i="30"/>
  <c r="H2961" i="30"/>
  <c r="H2962" i="30"/>
  <c r="H2963" i="30"/>
  <c r="H2964" i="30"/>
  <c r="H2965" i="30"/>
  <c r="H2966" i="30"/>
  <c r="H2967" i="30"/>
  <c r="H2968" i="30"/>
  <c r="H2969" i="30"/>
  <c r="H2970" i="30"/>
  <c r="H2971" i="30"/>
  <c r="H2972" i="30"/>
  <c r="H2973" i="30"/>
  <c r="H2974" i="30"/>
  <c r="H2975" i="30"/>
  <c r="H2976" i="30"/>
  <c r="H2977" i="30"/>
  <c r="H2978" i="30"/>
  <c r="H2979" i="30"/>
  <c r="H2980" i="30"/>
  <c r="H2981" i="30"/>
  <c r="H2982" i="30"/>
  <c r="H2983" i="30"/>
  <c r="H2984" i="30"/>
  <c r="H2985" i="30"/>
  <c r="H2986" i="30"/>
  <c r="H2987" i="30"/>
  <c r="H2988" i="30"/>
  <c r="H2989" i="30"/>
  <c r="H2990" i="30"/>
  <c r="H2991" i="30"/>
  <c r="H2992" i="30"/>
  <c r="H2993" i="30"/>
  <c r="H2994" i="30"/>
  <c r="H2995" i="30"/>
  <c r="H2996" i="30"/>
  <c r="H2997" i="30"/>
  <c r="H2998" i="30"/>
  <c r="H2999" i="30"/>
  <c r="H3000" i="30"/>
  <c r="H3001" i="30"/>
  <c r="H3002" i="30"/>
  <c r="H3003" i="30"/>
  <c r="H3004" i="30"/>
  <c r="H3005" i="30"/>
  <c r="H3006" i="30"/>
  <c r="H3007" i="30"/>
  <c r="H3008" i="30"/>
  <c r="H3009" i="30"/>
  <c r="H3010" i="30"/>
  <c r="H3011" i="30"/>
  <c r="H3012" i="30"/>
  <c r="H3013" i="30"/>
  <c r="H3014" i="30"/>
  <c r="H3015" i="30"/>
  <c r="H3016" i="30"/>
  <c r="H3017" i="30"/>
  <c r="H3018" i="30"/>
  <c r="H3019" i="30"/>
  <c r="H3020" i="30"/>
  <c r="H3021" i="30"/>
  <c r="H3022" i="30"/>
  <c r="H3023" i="30"/>
  <c r="H3024" i="30"/>
  <c r="H3025" i="30"/>
  <c r="H3026" i="30"/>
  <c r="H3027" i="30"/>
  <c r="H3028" i="30"/>
  <c r="H3029" i="30"/>
  <c r="H3030" i="30"/>
  <c r="H3031" i="30"/>
  <c r="H3032" i="30"/>
  <c r="H3033" i="30"/>
  <c r="H3034" i="30"/>
  <c r="H3035" i="30"/>
  <c r="H3036" i="30"/>
  <c r="H3037" i="30"/>
  <c r="H3038" i="30"/>
  <c r="H3039" i="30"/>
  <c r="H3040" i="30"/>
  <c r="H3041" i="30"/>
  <c r="H3042" i="30"/>
  <c r="H3043" i="30"/>
  <c r="H3044" i="30"/>
  <c r="H3045" i="30"/>
  <c r="H3046" i="30"/>
  <c r="H3047" i="30"/>
  <c r="H3048" i="30"/>
  <c r="H3049" i="30"/>
  <c r="H3050" i="30"/>
  <c r="H3051" i="30"/>
  <c r="H3052" i="30"/>
  <c r="H3053" i="30"/>
  <c r="H3054" i="30"/>
  <c r="H3055" i="30"/>
  <c r="H3056" i="30"/>
  <c r="H3057" i="30"/>
  <c r="H3058" i="30"/>
  <c r="H3059" i="30"/>
  <c r="H3060" i="30"/>
  <c r="H3061" i="30"/>
  <c r="H3062" i="30"/>
  <c r="H3063" i="30"/>
  <c r="H3064" i="30"/>
  <c r="H3065" i="30"/>
  <c r="H3066" i="30"/>
  <c r="H3067" i="30"/>
  <c r="H3068" i="30"/>
  <c r="H3069" i="30"/>
  <c r="H3070" i="30"/>
  <c r="H3071" i="30"/>
  <c r="H3072" i="30"/>
  <c r="H3073" i="30"/>
  <c r="H3074" i="30"/>
  <c r="H3075" i="30"/>
  <c r="H3076" i="30"/>
  <c r="H3077" i="30"/>
  <c r="H3078" i="30"/>
  <c r="H3079" i="30"/>
  <c r="H3080" i="30"/>
  <c r="H3081" i="30"/>
  <c r="H3082" i="30"/>
  <c r="H3083" i="30"/>
  <c r="H3084" i="30"/>
  <c r="H3085" i="30"/>
  <c r="H3086" i="30"/>
  <c r="H3087" i="30"/>
  <c r="H3088" i="30"/>
  <c r="H3089" i="30"/>
  <c r="H3090" i="30"/>
  <c r="H3091" i="30"/>
  <c r="H3092" i="30"/>
  <c r="H3093" i="30"/>
  <c r="H3094" i="30"/>
  <c r="H3095" i="30"/>
  <c r="H3096" i="30"/>
  <c r="H3097" i="30"/>
  <c r="H3098" i="30"/>
  <c r="H3099" i="30"/>
  <c r="H3100" i="30"/>
  <c r="H3101" i="30"/>
  <c r="H3102" i="30"/>
  <c r="H3103" i="30"/>
  <c r="H3104" i="30"/>
  <c r="H3105" i="30"/>
  <c r="H3106" i="30"/>
  <c r="H3107" i="30"/>
  <c r="H3108" i="30"/>
  <c r="H3109" i="30"/>
  <c r="H3110" i="30"/>
  <c r="H3111" i="30"/>
  <c r="H3112" i="30"/>
  <c r="H3113" i="30"/>
  <c r="H3114" i="30"/>
  <c r="H3115" i="30"/>
  <c r="H3116" i="30"/>
  <c r="H3117" i="30"/>
  <c r="H3118" i="30"/>
  <c r="H3119" i="30"/>
  <c r="H3120" i="30"/>
  <c r="H3121" i="30"/>
  <c r="H3122" i="30"/>
  <c r="H3123" i="30"/>
  <c r="H3124" i="30"/>
  <c r="H3125" i="30"/>
  <c r="H3126" i="30"/>
  <c r="H3127" i="30"/>
  <c r="H3128" i="30"/>
  <c r="H3129" i="30"/>
  <c r="H3130" i="30"/>
  <c r="H3131" i="30"/>
  <c r="H3132" i="30"/>
  <c r="H3133" i="30"/>
  <c r="H3134" i="30"/>
  <c r="H3135" i="30"/>
  <c r="H3136" i="30"/>
  <c r="H3137" i="30"/>
  <c r="H3138" i="30"/>
  <c r="H3139" i="30"/>
  <c r="H3140" i="30"/>
  <c r="H3141" i="30"/>
  <c r="H3142" i="30"/>
  <c r="H3143" i="30"/>
  <c r="H3144" i="30"/>
  <c r="H3145" i="30"/>
  <c r="H3146" i="30"/>
  <c r="H3147" i="30"/>
  <c r="H3148" i="30"/>
  <c r="H3149" i="30"/>
  <c r="H3150" i="30"/>
  <c r="H3151" i="30"/>
  <c r="H3152" i="30"/>
  <c r="H3153" i="30"/>
  <c r="H3154" i="30"/>
  <c r="H3155" i="30"/>
  <c r="H3156" i="30"/>
  <c r="H3157" i="30"/>
  <c r="H3158" i="30"/>
  <c r="H3159" i="30"/>
  <c r="H3160" i="30"/>
  <c r="H3161" i="30"/>
  <c r="H3162" i="30"/>
  <c r="H3163" i="30"/>
  <c r="H3164" i="30"/>
  <c r="H3165" i="30"/>
  <c r="H3166" i="30"/>
  <c r="H3167" i="30"/>
  <c r="H3168" i="30"/>
  <c r="H3169" i="30"/>
  <c r="H3170" i="30"/>
  <c r="H3171" i="30"/>
  <c r="H3172" i="30"/>
  <c r="H3173" i="30"/>
  <c r="H3174" i="30"/>
  <c r="H3175" i="30"/>
  <c r="H3176" i="30"/>
  <c r="H3177" i="30"/>
  <c r="H3178" i="30"/>
  <c r="H3179" i="30"/>
  <c r="H3180" i="30"/>
  <c r="H3181" i="30"/>
  <c r="H3182" i="30"/>
  <c r="H3183" i="30"/>
  <c r="H3184" i="30"/>
  <c r="H3185" i="30"/>
  <c r="H3186" i="30"/>
  <c r="H3187" i="30"/>
  <c r="H3188" i="30"/>
  <c r="H3189" i="30"/>
  <c r="H3190" i="30"/>
  <c r="H3191" i="30"/>
  <c r="H3192" i="30"/>
  <c r="H3193" i="30"/>
  <c r="H3194" i="30"/>
  <c r="H3195" i="30"/>
  <c r="H3196" i="30"/>
  <c r="H3197" i="30"/>
  <c r="H3198" i="30"/>
  <c r="H3199" i="30"/>
  <c r="H3200" i="30"/>
  <c r="H3201" i="30"/>
  <c r="H3202" i="30"/>
  <c r="H3203" i="30"/>
  <c r="H3204" i="30"/>
  <c r="H3205" i="30"/>
  <c r="H3206" i="30"/>
  <c r="H3207" i="30"/>
  <c r="H3208" i="30"/>
  <c r="H3209" i="30"/>
  <c r="H3210" i="30"/>
  <c r="H3211" i="30"/>
  <c r="H3212" i="30"/>
  <c r="H3213" i="30"/>
  <c r="H3214" i="30"/>
  <c r="H3215" i="30"/>
  <c r="H3216" i="30"/>
  <c r="H3217" i="30"/>
  <c r="H3218" i="30"/>
  <c r="H3219" i="30"/>
  <c r="H3220" i="30"/>
  <c r="H3221" i="30"/>
  <c r="H3222" i="30"/>
  <c r="H3223" i="30"/>
  <c r="H3224" i="30"/>
  <c r="H3225" i="30"/>
  <c r="H3226" i="30"/>
  <c r="H3227" i="30"/>
  <c r="H3228" i="30"/>
  <c r="H3229" i="30"/>
  <c r="H3230" i="30"/>
  <c r="H3231" i="30"/>
  <c r="H3232" i="30"/>
  <c r="H3233" i="30"/>
  <c r="H3234" i="30"/>
  <c r="H3235" i="30"/>
  <c r="H3236" i="30"/>
  <c r="H3237" i="30"/>
  <c r="H3238" i="30"/>
  <c r="H3239" i="30"/>
  <c r="H3240" i="30"/>
  <c r="H3241" i="30"/>
  <c r="H3242" i="30"/>
  <c r="H3243" i="30"/>
  <c r="H3244" i="30"/>
  <c r="H3245" i="30"/>
  <c r="H3246" i="30"/>
  <c r="H3247" i="30"/>
  <c r="H3248" i="30"/>
  <c r="H3249" i="30"/>
  <c r="H3250" i="30"/>
  <c r="H3251" i="30"/>
  <c r="H3252" i="30"/>
  <c r="H3253" i="30"/>
  <c r="H3254" i="30"/>
  <c r="H3255" i="30"/>
  <c r="H3256" i="30"/>
  <c r="H3257" i="30"/>
  <c r="H3258" i="30"/>
  <c r="H3259" i="30"/>
  <c r="H3260" i="30"/>
  <c r="H3261" i="30"/>
  <c r="H3262" i="30"/>
  <c r="H3263" i="30"/>
  <c r="H3264" i="30"/>
  <c r="H3265" i="30"/>
  <c r="H3266" i="30"/>
  <c r="H3267" i="30"/>
  <c r="H3268" i="30"/>
  <c r="H3269" i="30"/>
  <c r="H3270" i="30"/>
  <c r="H3271" i="30"/>
  <c r="H3272" i="30"/>
  <c r="H3273" i="30"/>
  <c r="H3274" i="30"/>
  <c r="H3275" i="30"/>
  <c r="H3276" i="30"/>
  <c r="H3277" i="30"/>
  <c r="H3278" i="30"/>
  <c r="H3279" i="30"/>
  <c r="H3280" i="30"/>
  <c r="H3281" i="30"/>
  <c r="H3282" i="30"/>
  <c r="H3283" i="30"/>
  <c r="H3284" i="30"/>
  <c r="H3285" i="30"/>
  <c r="H3286" i="30"/>
  <c r="H3287" i="30"/>
  <c r="H3288" i="30"/>
  <c r="H3289" i="30"/>
  <c r="H3290" i="30"/>
  <c r="H3291" i="30"/>
  <c r="H3292" i="30"/>
  <c r="H3293" i="30"/>
  <c r="H3294" i="30"/>
  <c r="H3295" i="30"/>
  <c r="H3296" i="30"/>
  <c r="H3297" i="30"/>
  <c r="H3298" i="30"/>
  <c r="H3299" i="30"/>
  <c r="H3300" i="30"/>
  <c r="H3301" i="30"/>
  <c r="H3302" i="30"/>
  <c r="H3303" i="30"/>
  <c r="H3304" i="30"/>
  <c r="H3305" i="30"/>
  <c r="H3306" i="30"/>
  <c r="H3307" i="30"/>
  <c r="H3308" i="30"/>
  <c r="H3309" i="30"/>
  <c r="H3310" i="30"/>
  <c r="H3311" i="30"/>
  <c r="H3312" i="30"/>
  <c r="H3313" i="30"/>
  <c r="H3314" i="30"/>
  <c r="H3315" i="30"/>
  <c r="H3316" i="30"/>
  <c r="H3317" i="30"/>
  <c r="H3318" i="30"/>
  <c r="H3319" i="30"/>
  <c r="H3320" i="30"/>
  <c r="H3321" i="30"/>
  <c r="H3322" i="30"/>
  <c r="H3323" i="30"/>
  <c r="H3324" i="30"/>
  <c r="H3325" i="30"/>
  <c r="H3326" i="30"/>
  <c r="H3327" i="30"/>
  <c r="H3328" i="30"/>
  <c r="H3329" i="30"/>
  <c r="H3330" i="30"/>
  <c r="H3331" i="30"/>
  <c r="H3332" i="30"/>
  <c r="H3333" i="30"/>
  <c r="H3334" i="30"/>
  <c r="H3335" i="30"/>
  <c r="H3336" i="30"/>
  <c r="H3337" i="30"/>
  <c r="H3338" i="30"/>
  <c r="H3339" i="30"/>
  <c r="H3340" i="30"/>
  <c r="H3341" i="30"/>
  <c r="H3342" i="30"/>
  <c r="H3343" i="30"/>
  <c r="H3344" i="30"/>
  <c r="H3345" i="30"/>
  <c r="H3346" i="30"/>
  <c r="H3347" i="30"/>
  <c r="H3348" i="30"/>
  <c r="H3349" i="30"/>
  <c r="H3350" i="30"/>
  <c r="H3351" i="30"/>
  <c r="H3352" i="30"/>
  <c r="H3353" i="30"/>
  <c r="H3354" i="30"/>
  <c r="H3355" i="30"/>
  <c r="H3356" i="30"/>
  <c r="H3357" i="30"/>
  <c r="H3358" i="30"/>
  <c r="H3359" i="30"/>
  <c r="H3360" i="30"/>
  <c r="H3361" i="30"/>
  <c r="H3362" i="30"/>
  <c r="H3363" i="30"/>
  <c r="H3364" i="30"/>
  <c r="H3365" i="30"/>
  <c r="H3366" i="30"/>
  <c r="H3367" i="30"/>
  <c r="H3368" i="30"/>
  <c r="H3369" i="30"/>
  <c r="H3370" i="30"/>
  <c r="H3371" i="30"/>
  <c r="H3372" i="30"/>
  <c r="H3373" i="30"/>
  <c r="H3374" i="30"/>
  <c r="H3375" i="30"/>
  <c r="H3376" i="30"/>
  <c r="H3377" i="30"/>
  <c r="H3378" i="30"/>
  <c r="H3379" i="30"/>
  <c r="H3380" i="30"/>
  <c r="H3381" i="30"/>
  <c r="H3382" i="30"/>
  <c r="H3383" i="30"/>
  <c r="H3384" i="30"/>
  <c r="H3385" i="30"/>
  <c r="H3386" i="30"/>
  <c r="H3387" i="30"/>
  <c r="H3388" i="30"/>
  <c r="H3389" i="30"/>
  <c r="H3390" i="30"/>
  <c r="H3391" i="30"/>
  <c r="H3392" i="30"/>
  <c r="H3393" i="30"/>
  <c r="H3394" i="30"/>
  <c r="H3395" i="30"/>
  <c r="H3396" i="30"/>
  <c r="H3397" i="30"/>
  <c r="H3398" i="30"/>
  <c r="H3399" i="30"/>
  <c r="H3400" i="30"/>
  <c r="H3401" i="30"/>
  <c r="H3402" i="30"/>
  <c r="H3403" i="30"/>
  <c r="H3404" i="30"/>
  <c r="H3405" i="30"/>
  <c r="H3406" i="30"/>
  <c r="H3407" i="30"/>
  <c r="H3408" i="30"/>
  <c r="H3409" i="30"/>
  <c r="H3410" i="30"/>
  <c r="H3411" i="30"/>
  <c r="H3412" i="30"/>
  <c r="H3413" i="30"/>
  <c r="H3414" i="30"/>
  <c r="H3415" i="30"/>
  <c r="H3416" i="30"/>
  <c r="H3417" i="30"/>
  <c r="H3418" i="30"/>
  <c r="H3419" i="30"/>
  <c r="H3420" i="30"/>
  <c r="H3421" i="30"/>
  <c r="H3422" i="30"/>
  <c r="H3423" i="30"/>
  <c r="H3424" i="30"/>
  <c r="H3425" i="30"/>
  <c r="H3426" i="30"/>
  <c r="H3427" i="30"/>
  <c r="H3428" i="30"/>
  <c r="H3429" i="30"/>
  <c r="H3430" i="30"/>
  <c r="H3431" i="30"/>
  <c r="H3432" i="30"/>
  <c r="H3433" i="30"/>
  <c r="H3434" i="30"/>
  <c r="H3435" i="30"/>
  <c r="H3436" i="30"/>
  <c r="H3437" i="30"/>
  <c r="H3438" i="30"/>
  <c r="H3439" i="30"/>
  <c r="H3440" i="30"/>
  <c r="H3441" i="30"/>
  <c r="AB2806" i="30"/>
  <c r="AB2807" i="30"/>
  <c r="AB2808" i="30"/>
  <c r="AB2809" i="30"/>
  <c r="AB2810" i="30"/>
  <c r="AB2811" i="30"/>
  <c r="AB2812" i="30"/>
  <c r="AB2813" i="30"/>
  <c r="AB2814" i="30"/>
  <c r="AB2815" i="30"/>
  <c r="AB2816" i="30"/>
  <c r="AB2817" i="30"/>
  <c r="AB2818" i="30"/>
  <c r="AB2819" i="30"/>
  <c r="AB2820" i="30"/>
  <c r="AB2821" i="30"/>
  <c r="AB2822" i="30"/>
  <c r="AB2823" i="30"/>
  <c r="AB2824" i="30"/>
  <c r="AB2825" i="30"/>
  <c r="AB2826" i="30"/>
  <c r="AB2827" i="30"/>
  <c r="AB2828" i="30"/>
  <c r="AB2829" i="30"/>
  <c r="AB2830" i="30"/>
  <c r="AB2831" i="30"/>
  <c r="AB2832" i="30"/>
  <c r="AB2833" i="30"/>
  <c r="AB2834" i="30"/>
  <c r="AB2835" i="30"/>
  <c r="AB2836" i="30"/>
  <c r="AB2837" i="30"/>
  <c r="AB2838" i="30"/>
  <c r="AB2839" i="30"/>
  <c r="AB2840" i="30"/>
  <c r="AB2841" i="30"/>
  <c r="AB2842" i="30"/>
  <c r="AB2843" i="30"/>
  <c r="AB2844" i="30"/>
  <c r="AB2845" i="30"/>
  <c r="AB2846" i="30"/>
  <c r="AB2847" i="30"/>
  <c r="AB2848" i="30"/>
  <c r="AB2849" i="30"/>
  <c r="AB2850" i="30"/>
  <c r="AB2851" i="30"/>
  <c r="AB2852" i="30"/>
  <c r="AB2853" i="30"/>
  <c r="AB2854" i="30"/>
  <c r="AB2855" i="30"/>
  <c r="AB2856" i="30"/>
  <c r="AB2857" i="30"/>
  <c r="AB2858" i="30"/>
  <c r="AB2859" i="30"/>
  <c r="AB2860" i="30"/>
  <c r="AB2861" i="30"/>
  <c r="AB2862" i="30"/>
  <c r="AB2863" i="30"/>
  <c r="AB2864" i="30"/>
  <c r="AB2865" i="30"/>
  <c r="AB2866" i="30"/>
  <c r="AB2867" i="30"/>
  <c r="AB2868" i="30"/>
  <c r="AB2869" i="30"/>
  <c r="AB2870" i="30"/>
  <c r="AB2871" i="30"/>
  <c r="AB2872" i="30"/>
  <c r="AB2873" i="30"/>
  <c r="AB2874" i="30"/>
  <c r="AB2875" i="30"/>
  <c r="AB2876" i="30"/>
  <c r="AB2877" i="30"/>
  <c r="AB2878" i="30"/>
  <c r="AB2879" i="30"/>
  <c r="AB2880" i="30"/>
  <c r="AB2881" i="30"/>
  <c r="AB2882" i="30"/>
  <c r="AB2883" i="30"/>
  <c r="AB2884" i="30"/>
  <c r="AB2885" i="30"/>
  <c r="AB2886" i="30"/>
  <c r="AB2887" i="30"/>
  <c r="AB2888" i="30"/>
  <c r="AB2889" i="30"/>
  <c r="AB2890" i="30"/>
  <c r="AB2891" i="30"/>
  <c r="AB2892" i="30"/>
  <c r="AB2893" i="30"/>
  <c r="AB2894" i="30"/>
  <c r="AB2895" i="30"/>
  <c r="AB2896" i="30"/>
  <c r="AB2897" i="30"/>
  <c r="AB2898" i="30"/>
  <c r="AB2899" i="30"/>
  <c r="AB2900" i="30"/>
  <c r="AB2901" i="30"/>
  <c r="AB2902" i="30"/>
  <c r="AB2903" i="30"/>
  <c r="AB2904" i="30"/>
  <c r="AB2905" i="30"/>
  <c r="AB2906" i="30"/>
  <c r="AB2907" i="30"/>
  <c r="AB2908" i="30"/>
  <c r="AB2909" i="30"/>
  <c r="AB2910" i="30"/>
  <c r="AB2911" i="30"/>
  <c r="AB2912" i="30"/>
  <c r="AB2913" i="30"/>
  <c r="AB2914" i="30"/>
  <c r="AB2915" i="30"/>
  <c r="AB2916" i="30"/>
  <c r="AB2917" i="30"/>
  <c r="AB2918" i="30"/>
  <c r="AB2919" i="30"/>
  <c r="AB2920" i="30"/>
  <c r="AB2921" i="30"/>
  <c r="AB2922" i="30"/>
  <c r="AB2923" i="30"/>
  <c r="AB2924" i="30"/>
  <c r="AB2925" i="30"/>
  <c r="AB2926" i="30"/>
  <c r="AB2927" i="30"/>
  <c r="AB2928" i="30"/>
  <c r="AB2929" i="30"/>
  <c r="AB2930" i="30"/>
  <c r="AB2931" i="30"/>
  <c r="AB2932" i="30"/>
  <c r="AB2933" i="30"/>
  <c r="AB2934" i="30"/>
  <c r="AB2935" i="30"/>
  <c r="AB2936" i="30"/>
  <c r="AB2937" i="30"/>
  <c r="AB2938" i="30"/>
  <c r="AB2939" i="30"/>
  <c r="AB2940" i="30"/>
  <c r="AB2941" i="30"/>
  <c r="AB2942" i="30"/>
  <c r="AB2943" i="30"/>
  <c r="AB2944" i="30"/>
  <c r="AB2945" i="30"/>
  <c r="AB2946" i="30"/>
  <c r="AB2947" i="30"/>
  <c r="AB2948" i="30"/>
  <c r="AB2949" i="30"/>
  <c r="AB2950" i="30"/>
  <c r="AB2951" i="30"/>
  <c r="AB2952" i="30"/>
  <c r="AB2953" i="30"/>
  <c r="AB2954" i="30"/>
  <c r="AB2955" i="30"/>
  <c r="AB2956" i="30"/>
  <c r="AB2957" i="30"/>
  <c r="AB2958" i="30"/>
  <c r="AB2959" i="30"/>
  <c r="AB2960" i="30"/>
  <c r="AB2961" i="30"/>
  <c r="AB2962" i="30"/>
  <c r="AB2963" i="30"/>
  <c r="AB2964" i="30"/>
  <c r="AB2965" i="30"/>
  <c r="AB2966" i="30"/>
  <c r="AB2967" i="30"/>
  <c r="AB2968" i="30"/>
  <c r="AB2969" i="30"/>
  <c r="AB2970" i="30"/>
  <c r="AB2971" i="30"/>
  <c r="AB2972" i="30"/>
  <c r="AB2973" i="30"/>
  <c r="AB2974" i="30"/>
  <c r="AB2975" i="30"/>
  <c r="AB2976" i="30"/>
  <c r="AB2977" i="30"/>
  <c r="AB2978" i="30"/>
  <c r="AB2979" i="30"/>
  <c r="AB2980" i="30"/>
  <c r="AB2981" i="30"/>
  <c r="AB2982" i="30"/>
  <c r="AB2983" i="30"/>
  <c r="AB2984" i="30"/>
  <c r="AB2985" i="30"/>
  <c r="AB2986" i="30"/>
  <c r="AB2987" i="30"/>
  <c r="AB2988" i="30"/>
  <c r="AB2989" i="30"/>
  <c r="AB2990" i="30"/>
  <c r="AB2991" i="30"/>
  <c r="AB2992" i="30"/>
  <c r="AB2993" i="30"/>
  <c r="AB2994" i="30"/>
  <c r="AB2995" i="30"/>
  <c r="AB2996" i="30"/>
  <c r="AB2997" i="30"/>
  <c r="AB2998" i="30"/>
  <c r="AB2999" i="30"/>
  <c r="AB3000" i="30"/>
  <c r="AB3001" i="30"/>
  <c r="AB3002" i="30"/>
  <c r="AB3003" i="30"/>
  <c r="AB3004" i="30"/>
  <c r="AB3005" i="30"/>
  <c r="AB3006" i="30"/>
  <c r="AB3007" i="30"/>
  <c r="AB3008" i="30"/>
  <c r="AB3009" i="30"/>
  <c r="AB3010" i="30"/>
  <c r="AB3011" i="30"/>
  <c r="AB3012" i="30"/>
  <c r="AB3013" i="30"/>
  <c r="AB3014" i="30"/>
  <c r="AB3015" i="30"/>
  <c r="AB3016" i="30"/>
  <c r="AB3017" i="30"/>
  <c r="AB3018" i="30"/>
  <c r="AB3019" i="30"/>
  <c r="AB3020" i="30"/>
  <c r="AB3021" i="30"/>
  <c r="AB3022" i="30"/>
  <c r="AB3023" i="30"/>
  <c r="AB3024" i="30"/>
  <c r="AB3025" i="30"/>
  <c r="AB3026" i="30"/>
  <c r="AB3027" i="30"/>
  <c r="AB3028" i="30"/>
  <c r="AB3029" i="30"/>
  <c r="AB3030" i="30"/>
  <c r="AB3031" i="30"/>
  <c r="AB3032" i="30"/>
  <c r="AB3033" i="30"/>
  <c r="AB3034" i="30"/>
  <c r="AB3035" i="30"/>
  <c r="AB3036" i="30"/>
  <c r="AB3037" i="30"/>
  <c r="AB3038" i="30"/>
  <c r="AB3039" i="30"/>
  <c r="AB3040" i="30"/>
  <c r="AB3041" i="30"/>
  <c r="AB3042" i="30"/>
  <c r="AB3043" i="30"/>
  <c r="AB3044" i="30"/>
  <c r="AB3045" i="30"/>
  <c r="AB3046" i="30"/>
  <c r="AB3047" i="30"/>
  <c r="AB3048" i="30"/>
  <c r="AB3049" i="30"/>
  <c r="AB3050" i="30"/>
  <c r="AB3051" i="30"/>
  <c r="AB3052" i="30"/>
  <c r="AB3053" i="30"/>
  <c r="AB3054" i="30"/>
  <c r="AB3055" i="30"/>
  <c r="AB3056" i="30"/>
  <c r="AB3057" i="30"/>
  <c r="AB3058" i="30"/>
  <c r="AB3059" i="30"/>
  <c r="AB3060" i="30"/>
  <c r="AB3061" i="30"/>
  <c r="AB3062" i="30"/>
  <c r="AB3063" i="30"/>
  <c r="AB3064" i="30"/>
  <c r="AB3065" i="30"/>
  <c r="AB3066" i="30"/>
  <c r="AB3067" i="30"/>
  <c r="AB3068" i="30"/>
  <c r="AB3069" i="30"/>
  <c r="AB3070" i="30"/>
  <c r="AB3071" i="30"/>
  <c r="AB3072" i="30"/>
  <c r="AB3073" i="30"/>
  <c r="AB3074" i="30"/>
  <c r="AB3075" i="30"/>
  <c r="AB3076" i="30"/>
  <c r="AB3077" i="30"/>
  <c r="AB3078" i="30"/>
  <c r="AB3079" i="30"/>
  <c r="AB3080" i="30"/>
  <c r="AB3081" i="30"/>
  <c r="AB3082" i="30"/>
  <c r="AB3083" i="30"/>
  <c r="AB3084" i="30"/>
  <c r="AB3085" i="30"/>
  <c r="AB3086" i="30"/>
  <c r="AB3087" i="30"/>
  <c r="AB3088" i="30"/>
  <c r="AB3089" i="30"/>
  <c r="AB3090" i="30"/>
  <c r="AB3091" i="30"/>
  <c r="AB3092" i="30"/>
  <c r="AB3093" i="30"/>
  <c r="AB3094" i="30"/>
  <c r="AB3095" i="30"/>
  <c r="AB3096" i="30"/>
  <c r="AB3097" i="30"/>
  <c r="AB3098" i="30"/>
  <c r="AB3099" i="30"/>
  <c r="AB3100" i="30"/>
  <c r="AB3101" i="30"/>
  <c r="AB3102" i="30"/>
  <c r="AB3103" i="30"/>
  <c r="AB3104" i="30"/>
  <c r="AB3105" i="30"/>
  <c r="AB3106" i="30"/>
  <c r="AB3107" i="30"/>
  <c r="AB3108" i="30"/>
  <c r="AB3109" i="30"/>
  <c r="AB3110" i="30"/>
  <c r="AB3111" i="30"/>
  <c r="AB3112" i="30"/>
  <c r="AB3113" i="30"/>
  <c r="AB3114" i="30"/>
  <c r="AB3115" i="30"/>
  <c r="AB3116" i="30"/>
  <c r="AB3117" i="30"/>
  <c r="AB3118" i="30"/>
  <c r="AB3119" i="30"/>
  <c r="AB3120" i="30"/>
  <c r="AB3121" i="30"/>
  <c r="AB3122" i="30"/>
  <c r="AB3123" i="30"/>
  <c r="AB3124" i="30"/>
  <c r="AB3125" i="30"/>
  <c r="AB3126" i="30"/>
  <c r="AB3127" i="30"/>
  <c r="AB3128" i="30"/>
  <c r="AB3129" i="30"/>
  <c r="AB3130" i="30"/>
  <c r="AB3131" i="30"/>
  <c r="AB3132" i="30"/>
  <c r="AB3133" i="30"/>
  <c r="AB3134" i="30"/>
  <c r="AB3135" i="30"/>
  <c r="AB3136" i="30"/>
  <c r="AB3137" i="30"/>
  <c r="AB3138" i="30"/>
  <c r="AB3139" i="30"/>
  <c r="AB3140" i="30"/>
  <c r="AB3141" i="30"/>
  <c r="AB3142" i="30"/>
  <c r="AB3143" i="30"/>
  <c r="AB3144" i="30"/>
  <c r="AB3145" i="30"/>
  <c r="AB3146" i="30"/>
  <c r="AB3147" i="30"/>
  <c r="AB3148" i="30"/>
  <c r="AB3149" i="30"/>
  <c r="AB3150" i="30"/>
  <c r="AB3151" i="30"/>
  <c r="AB3152" i="30"/>
  <c r="AB3153" i="30"/>
  <c r="AB3154" i="30"/>
  <c r="AB3155" i="30"/>
  <c r="AB3156" i="30"/>
  <c r="AB3157" i="30"/>
  <c r="AB3158" i="30"/>
  <c r="AB3159" i="30"/>
  <c r="AB3160" i="30"/>
  <c r="AB3161" i="30"/>
  <c r="AB3162" i="30"/>
  <c r="AB3163" i="30"/>
  <c r="AB3164" i="30"/>
  <c r="AB3165" i="30"/>
  <c r="AB3166" i="30"/>
  <c r="AB3167" i="30"/>
  <c r="AB3168" i="30"/>
  <c r="AB3169" i="30"/>
  <c r="AB3170" i="30"/>
  <c r="AB3171" i="30"/>
  <c r="AB3172" i="30"/>
  <c r="AB3173" i="30"/>
  <c r="AB3174" i="30"/>
  <c r="AB3175" i="30"/>
  <c r="AB3176" i="30"/>
  <c r="AB3177" i="30"/>
  <c r="AB3178" i="30"/>
  <c r="AB3179" i="30"/>
  <c r="AB3180" i="30"/>
  <c r="AB3181" i="30"/>
  <c r="AB3182" i="30"/>
  <c r="AB3183" i="30"/>
  <c r="AB3184" i="30"/>
  <c r="AB3185" i="30"/>
  <c r="AB3186" i="30"/>
  <c r="AB3187" i="30"/>
  <c r="AB3188" i="30"/>
  <c r="AB3189" i="30"/>
  <c r="AB3190" i="30"/>
  <c r="AB3191" i="30"/>
  <c r="AB3192" i="30"/>
  <c r="AB3193" i="30"/>
  <c r="AB3194" i="30"/>
  <c r="AB3195" i="30"/>
  <c r="AB3196" i="30"/>
  <c r="AB3197" i="30"/>
  <c r="AB3198" i="30"/>
  <c r="AB3199" i="30"/>
  <c r="AB3200" i="30"/>
  <c r="AB3201" i="30"/>
  <c r="AB3202" i="30"/>
  <c r="AB3203" i="30"/>
  <c r="AB3204" i="30"/>
  <c r="AB3205" i="30"/>
  <c r="AB3206" i="30"/>
  <c r="AB3207" i="30"/>
  <c r="AB3208" i="30"/>
  <c r="AB3209" i="30"/>
  <c r="AB3210" i="30"/>
  <c r="AB3211" i="30"/>
  <c r="AB3212" i="30"/>
  <c r="AB3213" i="30"/>
  <c r="AB3214" i="30"/>
  <c r="AB3215" i="30"/>
  <c r="AB3216" i="30"/>
  <c r="AB3217" i="30"/>
  <c r="AB3218" i="30"/>
  <c r="AB3219" i="30"/>
  <c r="AB3220" i="30"/>
  <c r="AB3221" i="30"/>
  <c r="AB3222" i="30"/>
  <c r="AB3223" i="30"/>
  <c r="AB3224" i="30"/>
  <c r="AB3225" i="30"/>
  <c r="AB3226" i="30"/>
  <c r="AB3227" i="30"/>
  <c r="AB3228" i="30"/>
  <c r="AB3229" i="30"/>
  <c r="AB3230" i="30"/>
  <c r="AB3231" i="30"/>
  <c r="AB3232" i="30"/>
  <c r="AB3233" i="30"/>
  <c r="AB3234" i="30"/>
  <c r="AB3235" i="30"/>
  <c r="AB3236" i="30"/>
  <c r="AB3237" i="30"/>
  <c r="AB3238" i="30"/>
  <c r="AB3239" i="30"/>
  <c r="AB3240" i="30"/>
  <c r="AB3241" i="30"/>
  <c r="AB3242" i="30"/>
  <c r="AB3243" i="30"/>
  <c r="AB3244" i="30"/>
  <c r="AB3245" i="30"/>
  <c r="AB3246" i="30"/>
  <c r="AB3247" i="30"/>
  <c r="AB3248" i="30"/>
  <c r="AB3249" i="30"/>
  <c r="AB3250" i="30"/>
  <c r="AB3251" i="30"/>
  <c r="AB3252" i="30"/>
  <c r="AB3253" i="30"/>
  <c r="AB3254" i="30"/>
  <c r="AB3255" i="30"/>
  <c r="AB3256" i="30"/>
  <c r="AB3257" i="30"/>
  <c r="AB3258" i="30"/>
  <c r="AB3259" i="30"/>
  <c r="AB3260" i="30"/>
  <c r="AB3261" i="30"/>
  <c r="AB3262" i="30"/>
  <c r="AB3263" i="30"/>
  <c r="AB3264" i="30"/>
  <c r="AB3265" i="30"/>
  <c r="AB3266" i="30"/>
  <c r="AB3267" i="30"/>
  <c r="AB3268" i="30"/>
  <c r="AB3269" i="30"/>
  <c r="AB3270" i="30"/>
  <c r="AB3271" i="30"/>
  <c r="AB3272" i="30"/>
  <c r="AB3273" i="30"/>
  <c r="AB3274" i="30"/>
  <c r="AB3275" i="30"/>
  <c r="AB3276" i="30"/>
  <c r="AB3277" i="30"/>
  <c r="AB3278" i="30"/>
  <c r="AB3279" i="30"/>
  <c r="AB3280" i="30"/>
  <c r="AB3281" i="30"/>
  <c r="AB3282" i="30"/>
  <c r="AB3283" i="30"/>
  <c r="AB3284" i="30"/>
  <c r="AB3285" i="30"/>
  <c r="AB3286" i="30"/>
  <c r="AB3287" i="30"/>
  <c r="AB3288" i="30"/>
  <c r="AB3289" i="30"/>
  <c r="AB3290" i="30"/>
  <c r="AB3291" i="30"/>
  <c r="AB3292" i="30"/>
  <c r="AB3293" i="30"/>
  <c r="AB3294" i="30"/>
  <c r="AB3295" i="30"/>
  <c r="AB3296" i="30"/>
  <c r="AB3297" i="30"/>
  <c r="AB3298" i="30"/>
  <c r="AB3299" i="30"/>
  <c r="AB3300" i="30"/>
  <c r="AB3301" i="30"/>
  <c r="AB3302" i="30"/>
  <c r="AB3303" i="30"/>
  <c r="AB3304" i="30"/>
  <c r="AB3305" i="30"/>
  <c r="AB3306" i="30"/>
  <c r="AB3307" i="30"/>
  <c r="AB3308" i="30"/>
  <c r="AB3309" i="30"/>
  <c r="AB3310" i="30"/>
  <c r="AB3311" i="30"/>
  <c r="AB3312" i="30"/>
  <c r="AB3313" i="30"/>
  <c r="AB3314" i="30"/>
  <c r="AB3315" i="30"/>
  <c r="AB3316" i="30"/>
  <c r="AB3317" i="30"/>
  <c r="AB3318" i="30"/>
  <c r="AB3319" i="30"/>
  <c r="AB3320" i="30"/>
  <c r="AB3321" i="30"/>
  <c r="AB3322" i="30"/>
  <c r="AB3323" i="30"/>
  <c r="AB3324" i="30"/>
  <c r="AB3325" i="30"/>
  <c r="AB3326" i="30"/>
  <c r="AB3327" i="30"/>
  <c r="AB3328" i="30"/>
  <c r="AB3329" i="30"/>
  <c r="AB3330" i="30"/>
  <c r="AB3331" i="30"/>
  <c r="AB3332" i="30"/>
  <c r="AB3333" i="30"/>
  <c r="AB3334" i="30"/>
  <c r="AB3335" i="30"/>
  <c r="AB3336" i="30"/>
  <c r="AB3337" i="30"/>
  <c r="AB3338" i="30"/>
  <c r="AB3339" i="30"/>
  <c r="AB3340" i="30"/>
  <c r="AB3341" i="30"/>
  <c r="AB3342" i="30"/>
  <c r="AB3343" i="30"/>
  <c r="AB3344" i="30"/>
  <c r="AB3345" i="30"/>
  <c r="AB3346" i="30"/>
  <c r="AB3347" i="30"/>
  <c r="AB3348" i="30"/>
  <c r="AB3349" i="30"/>
  <c r="AB3350" i="30"/>
  <c r="AB3351" i="30"/>
  <c r="AB3352" i="30"/>
  <c r="AB3353" i="30"/>
  <c r="AB3354" i="30"/>
  <c r="AB3355" i="30"/>
  <c r="AB3356" i="30"/>
  <c r="AB3357" i="30"/>
  <c r="AB3358" i="30"/>
  <c r="AB3359" i="30"/>
  <c r="AB3360" i="30"/>
  <c r="AB3361" i="30"/>
  <c r="AB3362" i="30"/>
  <c r="AB3363" i="30"/>
  <c r="AB3364" i="30"/>
  <c r="AB3365" i="30"/>
  <c r="AB3366" i="30"/>
  <c r="AB3367" i="30"/>
  <c r="AB3368" i="30"/>
  <c r="AB3369" i="30"/>
  <c r="AB3370" i="30"/>
  <c r="AB3371" i="30"/>
  <c r="AB3372" i="30"/>
  <c r="AB3373" i="30"/>
  <c r="AB3374" i="30"/>
  <c r="AB3375" i="30"/>
  <c r="AB3376" i="30"/>
  <c r="AB3377" i="30"/>
  <c r="AB3378" i="30"/>
  <c r="AB3379" i="30"/>
  <c r="AB3380" i="30"/>
  <c r="AB3381" i="30"/>
  <c r="AB3382" i="30"/>
  <c r="AB3383" i="30"/>
  <c r="AB3384" i="30"/>
  <c r="AB3385" i="30"/>
  <c r="AB3386" i="30"/>
  <c r="AB3387" i="30"/>
  <c r="AB3388" i="30"/>
  <c r="AB3389" i="30"/>
  <c r="AB3390" i="30"/>
  <c r="AB3391" i="30"/>
  <c r="AB3392" i="30"/>
  <c r="AB3393" i="30"/>
  <c r="AB3394" i="30"/>
  <c r="AB3395" i="30"/>
  <c r="AB3396" i="30"/>
  <c r="AB3397" i="30"/>
  <c r="AB3398" i="30"/>
  <c r="AB3399" i="30"/>
  <c r="AB3400" i="30"/>
  <c r="AB3401" i="30"/>
  <c r="AB3402" i="30"/>
  <c r="AB3403" i="30"/>
  <c r="AB3404" i="30"/>
  <c r="AB3405" i="30"/>
  <c r="AB3406" i="30"/>
  <c r="AB3407" i="30"/>
  <c r="AB3408" i="30"/>
  <c r="AB3409" i="30"/>
  <c r="AB3410" i="30"/>
  <c r="AB3411" i="30"/>
  <c r="AB3412" i="30"/>
  <c r="AB3413" i="30"/>
  <c r="AB3414" i="30"/>
  <c r="AB3415" i="30"/>
  <c r="AB3416" i="30"/>
  <c r="AB3417" i="30"/>
  <c r="AB3418" i="30"/>
  <c r="AB3419" i="30"/>
  <c r="AB3420" i="30"/>
  <c r="AB3421" i="30"/>
  <c r="AB3422" i="30"/>
  <c r="AB3423" i="30"/>
  <c r="AB3424" i="30"/>
  <c r="AB3425" i="30"/>
  <c r="AB3426" i="30"/>
  <c r="AB3427" i="30"/>
  <c r="AB3428" i="30"/>
  <c r="AB3429" i="30"/>
  <c r="AB3430" i="30"/>
  <c r="AB3431" i="30"/>
  <c r="AB3432" i="30"/>
  <c r="AB3433" i="30"/>
  <c r="AB3434" i="30"/>
  <c r="AB3435" i="30"/>
  <c r="AB3436" i="30"/>
  <c r="AB3437" i="30"/>
  <c r="AB3438" i="30"/>
  <c r="AB3439" i="30"/>
  <c r="AB3440" i="30"/>
  <c r="AB3441" i="30"/>
  <c r="H2365" i="30"/>
  <c r="H2366" i="30"/>
  <c r="H2367" i="30"/>
  <c r="H2368" i="30"/>
  <c r="H2369" i="30"/>
  <c r="H2370" i="30"/>
  <c r="H2371" i="30"/>
  <c r="H2372" i="30"/>
  <c r="H2373" i="30"/>
  <c r="H2374" i="30"/>
  <c r="H2375" i="30"/>
  <c r="H2376" i="30"/>
  <c r="H2377" i="30"/>
  <c r="H2378" i="30"/>
  <c r="H2379" i="30"/>
  <c r="H2380" i="30"/>
  <c r="H2381" i="30"/>
  <c r="H2382" i="30"/>
  <c r="H2383" i="30"/>
  <c r="H2384" i="30"/>
  <c r="H2385" i="30"/>
  <c r="H2386" i="30"/>
  <c r="H2387" i="30"/>
  <c r="H2388" i="30"/>
  <c r="H2389" i="30"/>
  <c r="H2390" i="30"/>
  <c r="H2391" i="30"/>
  <c r="H2392" i="30"/>
  <c r="H2393" i="30"/>
  <c r="H2394" i="30"/>
  <c r="H2395" i="30"/>
  <c r="H2396" i="30"/>
  <c r="H2397" i="30"/>
  <c r="H2398" i="30"/>
  <c r="H2399" i="30"/>
  <c r="H2400" i="30"/>
  <c r="H2401" i="30"/>
  <c r="H2402" i="30"/>
  <c r="H2403" i="30"/>
  <c r="H2404" i="30"/>
  <c r="H2405" i="30"/>
  <c r="H2406" i="30"/>
  <c r="H2407" i="30"/>
  <c r="H2408" i="30"/>
  <c r="H2409" i="30"/>
  <c r="H2410" i="30"/>
  <c r="H2411" i="30"/>
  <c r="H2412" i="30"/>
  <c r="H2413" i="30"/>
  <c r="H2414" i="30"/>
  <c r="H2415" i="30"/>
  <c r="H2416" i="30"/>
  <c r="H2417" i="30"/>
  <c r="H2418" i="30"/>
  <c r="H2419" i="30"/>
  <c r="H2420" i="30"/>
  <c r="H2421" i="30"/>
  <c r="H2422" i="30"/>
  <c r="H2423" i="30"/>
  <c r="H2424" i="30"/>
  <c r="H2425" i="30"/>
  <c r="H2426" i="30"/>
  <c r="H2427" i="30"/>
  <c r="H2428" i="30"/>
  <c r="H2429" i="30"/>
  <c r="H2430" i="30"/>
  <c r="H2431" i="30"/>
  <c r="H2432" i="30"/>
  <c r="H2433" i="30"/>
  <c r="H2434" i="30"/>
  <c r="H2435" i="30"/>
  <c r="H2436" i="30"/>
  <c r="H2437" i="30"/>
  <c r="H2438" i="30"/>
  <c r="H2439" i="30"/>
  <c r="H2440" i="30"/>
  <c r="H2441" i="30"/>
  <c r="H2442" i="30"/>
  <c r="H2443" i="30"/>
  <c r="H2444" i="30"/>
  <c r="H2445" i="30"/>
  <c r="H2446" i="30"/>
  <c r="H2447" i="30"/>
  <c r="H2448" i="30"/>
  <c r="H2449" i="30"/>
  <c r="H2450" i="30"/>
  <c r="H2451" i="30"/>
  <c r="H2452" i="30"/>
  <c r="H2453" i="30"/>
  <c r="H2454" i="30"/>
  <c r="H2455" i="30"/>
  <c r="H2456" i="30"/>
  <c r="H2457" i="30"/>
  <c r="H2458" i="30"/>
  <c r="H2459" i="30"/>
  <c r="H2460" i="30"/>
  <c r="H2461" i="30"/>
  <c r="H2462" i="30"/>
  <c r="H2463" i="30"/>
  <c r="H2464" i="30"/>
  <c r="H2465" i="30"/>
  <c r="H2466" i="30"/>
  <c r="H2467" i="30"/>
  <c r="H2468" i="30"/>
  <c r="H2469" i="30"/>
  <c r="H2470" i="30"/>
  <c r="H2471" i="30"/>
  <c r="H2472" i="30"/>
  <c r="H2473" i="30"/>
  <c r="H2474" i="30"/>
  <c r="H2475" i="30"/>
  <c r="H2476" i="30"/>
  <c r="H2477" i="30"/>
  <c r="H2478" i="30"/>
  <c r="H2479" i="30"/>
  <c r="H2480" i="30"/>
  <c r="H2481" i="30"/>
  <c r="H2482" i="30"/>
  <c r="H2483" i="30"/>
  <c r="H2484" i="30"/>
  <c r="H2485" i="30"/>
  <c r="H2486" i="30"/>
  <c r="H2487" i="30"/>
  <c r="H2488" i="30"/>
  <c r="H2489" i="30"/>
  <c r="H2490" i="30"/>
  <c r="H2491" i="30"/>
  <c r="H2492" i="30"/>
  <c r="H2493" i="30"/>
  <c r="H2494" i="30"/>
  <c r="H2495" i="30"/>
  <c r="H2496" i="30"/>
  <c r="H2497" i="30"/>
  <c r="H2498" i="30"/>
  <c r="H2499" i="30"/>
  <c r="H2500" i="30"/>
  <c r="H2501" i="30"/>
  <c r="H2502" i="30"/>
  <c r="H2503" i="30"/>
  <c r="H2504" i="30"/>
  <c r="H2505" i="30"/>
  <c r="H2506" i="30"/>
  <c r="H2507" i="30"/>
  <c r="H2508" i="30"/>
  <c r="H2509" i="30"/>
  <c r="H2510" i="30"/>
  <c r="H2511" i="30"/>
  <c r="H2512" i="30"/>
  <c r="H2513" i="30"/>
  <c r="H2514" i="30"/>
  <c r="H2515" i="30"/>
  <c r="H2516" i="30"/>
  <c r="H2517" i="30"/>
  <c r="H2518" i="30"/>
  <c r="H2519" i="30"/>
  <c r="H2520" i="30"/>
  <c r="H2521" i="30"/>
  <c r="H2522" i="30"/>
  <c r="H2523" i="30"/>
  <c r="H2524" i="30"/>
  <c r="H2525" i="30"/>
  <c r="H2526" i="30"/>
  <c r="H2527" i="30"/>
  <c r="H2528" i="30"/>
  <c r="H2529" i="30"/>
  <c r="H2530" i="30"/>
  <c r="H2531" i="30"/>
  <c r="H2532" i="30"/>
  <c r="H2533" i="30"/>
  <c r="H2534" i="30"/>
  <c r="H2535" i="30"/>
  <c r="H2536" i="30"/>
  <c r="H2537" i="30"/>
  <c r="H2538" i="30"/>
  <c r="H2539" i="30"/>
  <c r="H2540" i="30"/>
  <c r="H2541" i="30"/>
  <c r="H2542" i="30"/>
  <c r="H2543" i="30"/>
  <c r="H2544" i="30"/>
  <c r="H2545" i="30"/>
  <c r="H2546" i="30"/>
  <c r="H2547" i="30"/>
  <c r="H2548" i="30"/>
  <c r="H2549" i="30"/>
  <c r="H2550" i="30"/>
  <c r="H2551" i="30"/>
  <c r="H2552" i="30"/>
  <c r="H2553" i="30"/>
  <c r="H2554" i="30"/>
  <c r="H2555" i="30"/>
  <c r="H2556" i="30"/>
  <c r="H2557" i="30"/>
  <c r="H2558" i="30"/>
  <c r="H2559" i="30"/>
  <c r="H2560" i="30"/>
  <c r="H2561" i="30"/>
  <c r="H2562" i="30"/>
  <c r="H2563" i="30"/>
  <c r="H2564" i="30"/>
  <c r="H2565" i="30"/>
  <c r="H2566" i="30"/>
  <c r="H2567" i="30"/>
  <c r="H2568" i="30"/>
  <c r="H2569" i="30"/>
  <c r="H2570" i="30"/>
  <c r="H2571" i="30"/>
  <c r="H2572" i="30"/>
  <c r="H2573" i="30"/>
  <c r="H2574" i="30"/>
  <c r="H2575" i="30"/>
  <c r="H2576" i="30"/>
  <c r="H2577" i="30"/>
  <c r="H2578" i="30"/>
  <c r="H2579" i="30"/>
  <c r="H2580" i="30"/>
  <c r="H2581" i="30"/>
  <c r="H2582" i="30"/>
  <c r="H2583" i="30"/>
  <c r="H2584" i="30"/>
  <c r="H2585" i="30"/>
  <c r="H2586" i="30"/>
  <c r="H2587" i="30"/>
  <c r="H2588" i="30"/>
  <c r="H2589" i="30"/>
  <c r="H2590" i="30"/>
  <c r="H2591" i="30"/>
  <c r="H2592" i="30"/>
  <c r="H2593" i="30"/>
  <c r="H2594" i="30"/>
  <c r="H2595" i="30"/>
  <c r="H2596" i="30"/>
  <c r="H2597" i="30"/>
  <c r="H2598" i="30"/>
  <c r="H2599" i="30"/>
  <c r="H2600" i="30"/>
  <c r="H2601" i="30"/>
  <c r="H2602" i="30"/>
  <c r="H2603" i="30"/>
  <c r="H2604" i="30"/>
  <c r="H2605" i="30"/>
  <c r="H2606" i="30"/>
  <c r="H2607" i="30"/>
  <c r="H2608" i="30"/>
  <c r="H2609" i="30"/>
  <c r="H2610" i="30"/>
  <c r="H2611" i="30"/>
  <c r="H2612" i="30"/>
  <c r="H2613" i="30"/>
  <c r="H2614" i="30"/>
  <c r="H2615" i="30"/>
  <c r="H2616" i="30"/>
  <c r="H2617" i="30"/>
  <c r="H2618" i="30"/>
  <c r="H2619" i="30"/>
  <c r="H2620" i="30"/>
  <c r="H2621" i="30"/>
  <c r="H2622" i="30"/>
  <c r="H2623" i="30"/>
  <c r="H2624" i="30"/>
  <c r="H2625" i="30"/>
  <c r="H2626" i="30"/>
  <c r="H2627" i="30"/>
  <c r="H2628" i="30"/>
  <c r="H2629" i="30"/>
  <c r="H2630" i="30"/>
  <c r="H2631" i="30"/>
  <c r="H2632" i="30"/>
  <c r="H2633" i="30"/>
  <c r="H2634" i="30"/>
  <c r="H2635" i="30"/>
  <c r="H2636" i="30"/>
  <c r="H2637" i="30"/>
  <c r="H2638" i="30"/>
  <c r="H2639" i="30"/>
  <c r="H2640" i="30"/>
  <c r="H2641" i="30"/>
  <c r="H2642" i="30"/>
  <c r="H2643" i="30"/>
  <c r="H2644" i="30"/>
  <c r="H2645" i="30"/>
  <c r="H2646" i="30"/>
  <c r="H2647" i="30"/>
  <c r="H2648" i="30"/>
  <c r="H2649" i="30"/>
  <c r="H2650" i="30"/>
  <c r="H2651" i="30"/>
  <c r="H2652" i="30"/>
  <c r="H2653" i="30"/>
  <c r="H2654" i="30"/>
  <c r="H2655" i="30"/>
  <c r="H2656" i="30"/>
  <c r="H2657" i="30"/>
  <c r="H2658" i="30"/>
  <c r="H2659" i="30"/>
  <c r="H2660" i="30"/>
  <c r="H2661" i="30"/>
  <c r="H2662" i="30"/>
  <c r="H2663" i="30"/>
  <c r="H2664" i="30"/>
  <c r="H2665" i="30"/>
  <c r="H2666" i="30"/>
  <c r="H2667" i="30"/>
  <c r="H2668" i="30"/>
  <c r="H2669" i="30"/>
  <c r="H2670" i="30"/>
  <c r="H2671" i="30"/>
  <c r="H2672" i="30"/>
  <c r="H2673" i="30"/>
  <c r="H2674" i="30"/>
  <c r="H2675" i="30"/>
  <c r="H2676" i="30"/>
  <c r="H2677" i="30"/>
  <c r="H2678" i="30"/>
  <c r="H2679" i="30"/>
  <c r="H2680" i="30"/>
  <c r="H2681" i="30"/>
  <c r="H2682" i="30"/>
  <c r="H2683" i="30"/>
  <c r="H2684" i="30"/>
  <c r="H2685" i="30"/>
  <c r="H2686" i="30"/>
  <c r="H2687" i="30"/>
  <c r="H2688" i="30"/>
  <c r="H2689" i="30"/>
  <c r="H2690" i="30"/>
  <c r="H2691" i="30"/>
  <c r="H2692" i="30"/>
  <c r="H2693" i="30"/>
  <c r="H2694" i="30"/>
  <c r="H2695" i="30"/>
  <c r="H2696" i="30"/>
  <c r="H2697" i="30"/>
  <c r="H2698" i="30"/>
  <c r="H2699" i="30"/>
  <c r="H2700" i="30"/>
  <c r="H2701" i="30"/>
  <c r="H2702" i="30"/>
  <c r="H2703" i="30"/>
  <c r="H2704" i="30"/>
  <c r="H2705" i="30"/>
  <c r="H2706" i="30"/>
  <c r="H2707" i="30"/>
  <c r="H2708" i="30"/>
  <c r="H2709" i="30"/>
  <c r="H2710" i="30"/>
  <c r="H2711" i="30"/>
  <c r="H2712" i="30"/>
  <c r="H2713" i="30"/>
  <c r="H2714" i="30"/>
  <c r="H2715" i="30"/>
  <c r="H2716" i="30"/>
  <c r="H2717" i="30"/>
  <c r="H2718" i="30"/>
  <c r="H2719" i="30"/>
  <c r="H2720" i="30"/>
  <c r="H2721" i="30"/>
  <c r="H2722" i="30"/>
  <c r="H2723" i="30"/>
  <c r="H2724" i="30"/>
  <c r="H2725" i="30"/>
  <c r="H2726" i="30"/>
  <c r="H2727" i="30"/>
  <c r="H2728" i="30"/>
  <c r="H2729" i="30"/>
  <c r="H2730" i="30"/>
  <c r="H2731" i="30"/>
  <c r="H2732" i="30"/>
  <c r="H2733" i="30"/>
  <c r="H2734" i="30"/>
  <c r="H2735" i="30"/>
  <c r="H2736" i="30"/>
  <c r="H2737" i="30"/>
  <c r="H2738" i="30"/>
  <c r="H2739" i="30"/>
  <c r="H2740" i="30"/>
  <c r="H2741" i="30"/>
  <c r="H2742" i="30"/>
  <c r="H2743" i="30"/>
  <c r="H2744" i="30"/>
  <c r="H2745" i="30"/>
  <c r="H2746" i="30"/>
  <c r="H2747" i="30"/>
  <c r="H2748" i="30"/>
  <c r="H2749" i="30"/>
  <c r="H2750" i="30"/>
  <c r="H2751" i="30"/>
  <c r="H2752" i="30"/>
  <c r="H2753" i="30"/>
  <c r="H2754" i="30"/>
  <c r="H2755" i="30"/>
  <c r="H2756" i="30"/>
  <c r="H2757" i="30"/>
  <c r="H2758" i="30"/>
  <c r="H2759" i="30"/>
  <c r="H2760" i="30"/>
  <c r="H2761" i="30"/>
  <c r="H2762" i="30"/>
  <c r="H2763" i="30"/>
  <c r="H2764" i="30"/>
  <c r="H2765" i="30"/>
  <c r="H2766" i="30"/>
  <c r="H2767" i="30"/>
  <c r="H2768" i="30"/>
  <c r="H2769" i="30"/>
  <c r="H2770" i="30"/>
  <c r="H2771" i="30"/>
  <c r="H2772" i="30"/>
  <c r="H2773" i="30"/>
  <c r="H2774" i="30"/>
  <c r="H2775" i="30"/>
  <c r="H2776" i="30"/>
  <c r="H2777" i="30"/>
  <c r="H2778" i="30"/>
  <c r="H2779" i="30"/>
  <c r="H2780" i="30"/>
  <c r="H2781" i="30"/>
  <c r="H2782" i="30"/>
  <c r="H2783" i="30"/>
  <c r="H2784" i="30"/>
  <c r="H2785" i="30"/>
  <c r="H2786" i="30"/>
  <c r="H2787" i="30"/>
  <c r="H2788" i="30"/>
  <c r="H2789" i="30"/>
  <c r="H2790" i="30"/>
  <c r="H2791" i="30"/>
  <c r="H2792" i="30"/>
  <c r="H2793" i="30"/>
  <c r="H2794" i="30"/>
  <c r="H2795" i="30"/>
  <c r="H2796" i="30"/>
  <c r="H2797" i="30"/>
  <c r="H2798" i="30"/>
  <c r="H2799" i="30"/>
  <c r="H2800" i="30"/>
  <c r="H2801" i="30"/>
  <c r="H2802" i="30"/>
  <c r="H2803" i="30"/>
  <c r="H2804" i="30"/>
  <c r="H2805" i="30"/>
  <c r="AB2365" i="30"/>
  <c r="AB2366" i="30"/>
  <c r="AB2367" i="30"/>
  <c r="AB2368" i="30"/>
  <c r="AB2369" i="30"/>
  <c r="AB2370" i="30"/>
  <c r="AB2371" i="30"/>
  <c r="AB2372" i="30"/>
  <c r="AB2373" i="30"/>
  <c r="AB2374" i="30"/>
  <c r="AB2375" i="30"/>
  <c r="AB2376" i="30"/>
  <c r="AB2377" i="30"/>
  <c r="AB2378" i="30"/>
  <c r="AB2379" i="30"/>
  <c r="AB2380" i="30"/>
  <c r="AB2381" i="30"/>
  <c r="AB2382" i="30"/>
  <c r="AB2383" i="30"/>
  <c r="AB2384" i="30"/>
  <c r="AB2385" i="30"/>
  <c r="AB2386" i="30"/>
  <c r="AB2387" i="30"/>
  <c r="AB2388" i="30"/>
  <c r="AB2389" i="30"/>
  <c r="AB2390" i="30"/>
  <c r="AB2391" i="30"/>
  <c r="AB2392" i="30"/>
  <c r="AB2393" i="30"/>
  <c r="AB2394" i="30"/>
  <c r="AB2395" i="30"/>
  <c r="AB2396" i="30"/>
  <c r="AB2397" i="30"/>
  <c r="AB2398" i="30"/>
  <c r="AB2399" i="30"/>
  <c r="AB2400" i="30"/>
  <c r="AB2401" i="30"/>
  <c r="AB2402" i="30"/>
  <c r="AB2403" i="30"/>
  <c r="AB2404" i="30"/>
  <c r="AB2405" i="30"/>
  <c r="AB2406" i="30"/>
  <c r="AB2407" i="30"/>
  <c r="AB2408" i="30"/>
  <c r="AB2409" i="30"/>
  <c r="AB2410" i="30"/>
  <c r="AB2411" i="30"/>
  <c r="AB2412" i="30"/>
  <c r="AB2413" i="30"/>
  <c r="AB2414" i="30"/>
  <c r="AB2415" i="30"/>
  <c r="AB2416" i="30"/>
  <c r="AB2417" i="30"/>
  <c r="AB2418" i="30"/>
  <c r="AB2419" i="30"/>
  <c r="AB2420" i="30"/>
  <c r="AB2421" i="30"/>
  <c r="AB2422" i="30"/>
  <c r="AB2423" i="30"/>
  <c r="AB2424" i="30"/>
  <c r="AB2425" i="30"/>
  <c r="AB2426" i="30"/>
  <c r="AB2427" i="30"/>
  <c r="AB2428" i="30"/>
  <c r="AB2429" i="30"/>
  <c r="AB2430" i="30"/>
  <c r="AB2431" i="30"/>
  <c r="AB2432" i="30"/>
  <c r="AB2433" i="30"/>
  <c r="AB2434" i="30"/>
  <c r="AB2435" i="30"/>
  <c r="AB2436" i="30"/>
  <c r="AB2437" i="30"/>
  <c r="AB2438" i="30"/>
  <c r="AB2439" i="30"/>
  <c r="AB2440" i="30"/>
  <c r="AB2441" i="30"/>
  <c r="AB2442" i="30"/>
  <c r="AB2443" i="30"/>
  <c r="AB2444" i="30"/>
  <c r="AB2445" i="30"/>
  <c r="AB2446" i="30"/>
  <c r="AB2447" i="30"/>
  <c r="AB2448" i="30"/>
  <c r="AB2449" i="30"/>
  <c r="AB2450" i="30"/>
  <c r="AB2451" i="30"/>
  <c r="AB2452" i="30"/>
  <c r="AB2453" i="30"/>
  <c r="AB2454" i="30"/>
  <c r="AB2455" i="30"/>
  <c r="AB2456" i="30"/>
  <c r="AB2457" i="30"/>
  <c r="AB2458" i="30"/>
  <c r="AB2459" i="30"/>
  <c r="AB2460" i="30"/>
  <c r="AB2461" i="30"/>
  <c r="AB2462" i="30"/>
  <c r="AB2463" i="30"/>
  <c r="AB2464" i="30"/>
  <c r="AB2465" i="30"/>
  <c r="AB2466" i="30"/>
  <c r="AB2467" i="30"/>
  <c r="AB2468" i="30"/>
  <c r="AB2469" i="30"/>
  <c r="AB2470" i="30"/>
  <c r="AB2471" i="30"/>
  <c r="AB2472" i="30"/>
  <c r="AB2473" i="30"/>
  <c r="AB2474" i="30"/>
  <c r="AB2475" i="30"/>
  <c r="AB2476" i="30"/>
  <c r="AB2477" i="30"/>
  <c r="AB2478" i="30"/>
  <c r="AB2479" i="30"/>
  <c r="AB2480" i="30"/>
  <c r="AB2481" i="30"/>
  <c r="AB2482" i="30"/>
  <c r="AB2483" i="30"/>
  <c r="AB2484" i="30"/>
  <c r="AB2485" i="30"/>
  <c r="AB2486" i="30"/>
  <c r="AB2487" i="30"/>
  <c r="AB2488" i="30"/>
  <c r="AB2489" i="30"/>
  <c r="AB2490" i="30"/>
  <c r="AB2491" i="30"/>
  <c r="AB2492" i="30"/>
  <c r="AB2493" i="30"/>
  <c r="AB2494" i="30"/>
  <c r="AB2495" i="30"/>
  <c r="AB2496" i="30"/>
  <c r="AB2497" i="30"/>
  <c r="AB2498" i="30"/>
  <c r="AB2499" i="30"/>
  <c r="AB2500" i="30"/>
  <c r="AB2501" i="30"/>
  <c r="AB2502" i="30"/>
  <c r="AB2503" i="30"/>
  <c r="AB2504" i="30"/>
  <c r="AB2505" i="30"/>
  <c r="AB2506" i="30"/>
  <c r="AB2507" i="30"/>
  <c r="AB2508" i="30"/>
  <c r="AB2509" i="30"/>
  <c r="AB2510" i="30"/>
  <c r="AB2511" i="30"/>
  <c r="AB2512" i="30"/>
  <c r="AB2513" i="30"/>
  <c r="AB2514" i="30"/>
  <c r="AB2515" i="30"/>
  <c r="AB2516" i="30"/>
  <c r="AB2517" i="30"/>
  <c r="AB2518" i="30"/>
  <c r="AB2519" i="30"/>
  <c r="AB2520" i="30"/>
  <c r="AB2521" i="30"/>
  <c r="AB2522" i="30"/>
  <c r="AB2523" i="30"/>
  <c r="AB2524" i="30"/>
  <c r="AB2525" i="30"/>
  <c r="AB2526" i="30"/>
  <c r="AB2527" i="30"/>
  <c r="AB2528" i="30"/>
  <c r="AB2529" i="30"/>
  <c r="AB2530" i="30"/>
  <c r="AB2531" i="30"/>
  <c r="AB2532" i="30"/>
  <c r="AB2533" i="30"/>
  <c r="AB2534" i="30"/>
  <c r="AB2535" i="30"/>
  <c r="AB2536" i="30"/>
  <c r="AB2537" i="30"/>
  <c r="AB2538" i="30"/>
  <c r="AB2539" i="30"/>
  <c r="AB2540" i="30"/>
  <c r="AB2541" i="30"/>
  <c r="AB2542" i="30"/>
  <c r="AB2543" i="30"/>
  <c r="AB2544" i="30"/>
  <c r="AB2545" i="30"/>
  <c r="AB2546" i="30"/>
  <c r="AB2547" i="30"/>
  <c r="AB2548" i="30"/>
  <c r="AB2549" i="30"/>
  <c r="AB2550" i="30"/>
  <c r="AB2551" i="30"/>
  <c r="AB2552" i="30"/>
  <c r="AB2553" i="30"/>
  <c r="AB2554" i="30"/>
  <c r="AB2555" i="30"/>
  <c r="AB2556" i="30"/>
  <c r="AB2557" i="30"/>
  <c r="AB2558" i="30"/>
  <c r="AB2559" i="30"/>
  <c r="AB2560" i="30"/>
  <c r="AB2561" i="30"/>
  <c r="AB2562" i="30"/>
  <c r="AB2563" i="30"/>
  <c r="AB2564" i="30"/>
  <c r="AB2565" i="30"/>
  <c r="AB2566" i="30"/>
  <c r="AB2567" i="30"/>
  <c r="AB2568" i="30"/>
  <c r="AB2569" i="30"/>
  <c r="AB2570" i="30"/>
  <c r="AB2571" i="30"/>
  <c r="AB2572" i="30"/>
  <c r="AB2573" i="30"/>
  <c r="AB2574" i="30"/>
  <c r="AB2575" i="30"/>
  <c r="AB2576" i="30"/>
  <c r="AB2577" i="30"/>
  <c r="AB2578" i="30"/>
  <c r="AB2579" i="30"/>
  <c r="AB2580" i="30"/>
  <c r="AB2581" i="30"/>
  <c r="AB2582" i="30"/>
  <c r="AB2583" i="30"/>
  <c r="AB2584" i="30"/>
  <c r="AB2585" i="30"/>
  <c r="AB2586" i="30"/>
  <c r="AB2587" i="30"/>
  <c r="AB2588" i="30"/>
  <c r="AB2589" i="30"/>
  <c r="AB2590" i="30"/>
  <c r="AB2591" i="30"/>
  <c r="AB2592" i="30"/>
  <c r="AB2593" i="30"/>
  <c r="AB2594" i="30"/>
  <c r="AB2595" i="30"/>
  <c r="AB2596" i="30"/>
  <c r="AB2597" i="30"/>
  <c r="AB2598" i="30"/>
  <c r="AB2599" i="30"/>
  <c r="AB2600" i="30"/>
  <c r="AB2601" i="30"/>
  <c r="AB2602" i="30"/>
  <c r="AB2603" i="30"/>
  <c r="AB2604" i="30"/>
  <c r="AB2605" i="30"/>
  <c r="AB2606" i="30"/>
  <c r="AB2607" i="30"/>
  <c r="AB2608" i="30"/>
  <c r="AB2609" i="30"/>
  <c r="AB2610" i="30"/>
  <c r="AB2611" i="30"/>
  <c r="AB2612" i="30"/>
  <c r="AB2613" i="30"/>
  <c r="AB2614" i="30"/>
  <c r="AB2615" i="30"/>
  <c r="AB2616" i="30"/>
  <c r="AB2617" i="30"/>
  <c r="AB2618" i="30"/>
  <c r="AB2619" i="30"/>
  <c r="AB2620" i="30"/>
  <c r="AB2621" i="30"/>
  <c r="AB2622" i="30"/>
  <c r="AB2623" i="30"/>
  <c r="AB2624" i="30"/>
  <c r="AB2625" i="30"/>
  <c r="AB2626" i="30"/>
  <c r="AB2627" i="30"/>
  <c r="AB2628" i="30"/>
  <c r="AB2629" i="30"/>
  <c r="AB2630" i="30"/>
  <c r="AB2631" i="30"/>
  <c r="AB2632" i="30"/>
  <c r="AB2633" i="30"/>
  <c r="AB2634" i="30"/>
  <c r="AB2635" i="30"/>
  <c r="AB2636" i="30"/>
  <c r="AB2637" i="30"/>
  <c r="AB2638" i="30"/>
  <c r="AB2639" i="30"/>
  <c r="AB2640" i="30"/>
  <c r="AB2641" i="30"/>
  <c r="AB2642" i="30"/>
  <c r="AB2643" i="30"/>
  <c r="AB2644" i="30"/>
  <c r="AB2645" i="30"/>
  <c r="AB2646" i="30"/>
  <c r="AB2647" i="30"/>
  <c r="AB2648" i="30"/>
  <c r="AB2649" i="30"/>
  <c r="AB2650" i="30"/>
  <c r="AB2651" i="30"/>
  <c r="AB2652" i="30"/>
  <c r="AB2653" i="30"/>
  <c r="AB2654" i="30"/>
  <c r="AB2655" i="30"/>
  <c r="AB2656" i="30"/>
  <c r="AB2657" i="30"/>
  <c r="AB2658" i="30"/>
  <c r="AB2659" i="30"/>
  <c r="AB2660" i="30"/>
  <c r="AB2661" i="30"/>
  <c r="AB2662" i="30"/>
  <c r="AB2663" i="30"/>
  <c r="AB2664" i="30"/>
  <c r="AB2665" i="30"/>
  <c r="AB2666" i="30"/>
  <c r="AB2667" i="30"/>
  <c r="AB2668" i="30"/>
  <c r="AB2669" i="30"/>
  <c r="AB2670" i="30"/>
  <c r="AB2671" i="30"/>
  <c r="AB2672" i="30"/>
  <c r="AB2673" i="30"/>
  <c r="AB2674" i="30"/>
  <c r="AB2675" i="30"/>
  <c r="AB2676" i="30"/>
  <c r="AB2677" i="30"/>
  <c r="AB2678" i="30"/>
  <c r="AB2679" i="30"/>
  <c r="AB2680" i="30"/>
  <c r="AB2681" i="30"/>
  <c r="AB2682" i="30"/>
  <c r="AB2683" i="30"/>
  <c r="AB2684" i="30"/>
  <c r="AB2685" i="30"/>
  <c r="AB2686" i="30"/>
  <c r="AB2687" i="30"/>
  <c r="AB2688" i="30"/>
  <c r="AB2689" i="30"/>
  <c r="AB2690" i="30"/>
  <c r="AB2691" i="30"/>
  <c r="AB2692" i="30"/>
  <c r="AB2693" i="30"/>
  <c r="AB2694" i="30"/>
  <c r="AB2695" i="30"/>
  <c r="AB2696" i="30"/>
  <c r="AB2697" i="30"/>
  <c r="AB2698" i="30"/>
  <c r="AB2699" i="30"/>
  <c r="AB2700" i="30"/>
  <c r="AB2701" i="30"/>
  <c r="AB2702" i="30"/>
  <c r="AB2703" i="30"/>
  <c r="AB2704" i="30"/>
  <c r="AB2705" i="30"/>
  <c r="AB2706" i="30"/>
  <c r="AB2707" i="30"/>
  <c r="AB2708" i="30"/>
  <c r="AB2709" i="30"/>
  <c r="AB2710" i="30"/>
  <c r="AB2711" i="30"/>
  <c r="AB2712" i="30"/>
  <c r="AB2713" i="30"/>
  <c r="AB2714" i="30"/>
  <c r="AB2715" i="30"/>
  <c r="AB2716" i="30"/>
  <c r="AB2717" i="30"/>
  <c r="AB2718" i="30"/>
  <c r="AB2719" i="30"/>
  <c r="AB2720" i="30"/>
  <c r="AB2721" i="30"/>
  <c r="AB2722" i="30"/>
  <c r="AB2723" i="30"/>
  <c r="AB2724" i="30"/>
  <c r="AB2725" i="30"/>
  <c r="AB2726" i="30"/>
  <c r="AB2727" i="30"/>
  <c r="AB2728" i="30"/>
  <c r="AB2729" i="30"/>
  <c r="AB2730" i="30"/>
  <c r="AB2731" i="30"/>
  <c r="AB2732" i="30"/>
  <c r="AB2733" i="30"/>
  <c r="AB2734" i="30"/>
  <c r="AB2735" i="30"/>
  <c r="AB2736" i="30"/>
  <c r="AB2737" i="30"/>
  <c r="AB2738" i="30"/>
  <c r="AB2739" i="30"/>
  <c r="AB2740" i="30"/>
  <c r="AB2741" i="30"/>
  <c r="AB2742" i="30"/>
  <c r="AB2743" i="30"/>
  <c r="AB2744" i="30"/>
  <c r="AB2745" i="30"/>
  <c r="AB2746" i="30"/>
  <c r="AB2747" i="30"/>
  <c r="AB2748" i="30"/>
  <c r="AB2749" i="30"/>
  <c r="AB2750" i="30"/>
  <c r="AB2751" i="30"/>
  <c r="AB2752" i="30"/>
  <c r="AB2753" i="30"/>
  <c r="AB2754" i="30"/>
  <c r="AB2755" i="30"/>
  <c r="AB2756" i="30"/>
  <c r="AB2757" i="30"/>
  <c r="AB2758" i="30"/>
  <c r="AB2759" i="30"/>
  <c r="AB2760" i="30"/>
  <c r="AB2761" i="30"/>
  <c r="AB2762" i="30"/>
  <c r="AB2763" i="30"/>
  <c r="AB2764" i="30"/>
  <c r="AB2765" i="30"/>
  <c r="AB2766" i="30"/>
  <c r="AB2767" i="30"/>
  <c r="AB2768" i="30"/>
  <c r="AB2769" i="30"/>
  <c r="AB2770" i="30"/>
  <c r="AB2771" i="30"/>
  <c r="AB2772" i="30"/>
  <c r="AB2773" i="30"/>
  <c r="AB2774" i="30"/>
  <c r="AB2775" i="30"/>
  <c r="AB2776" i="30"/>
  <c r="AB2777" i="30"/>
  <c r="AB2778" i="30"/>
  <c r="AB2779" i="30"/>
  <c r="AB2780" i="30"/>
  <c r="AB2781" i="30"/>
  <c r="AB2782" i="30"/>
  <c r="AB2783" i="30"/>
  <c r="AB2784" i="30"/>
  <c r="AB2785" i="30"/>
  <c r="AB2786" i="30"/>
  <c r="AB2787" i="30"/>
  <c r="AB2788" i="30"/>
  <c r="AB2789" i="30"/>
  <c r="AB2790" i="30"/>
  <c r="AB2791" i="30"/>
  <c r="AB2792" i="30"/>
  <c r="AB2793" i="30"/>
  <c r="AB2794" i="30"/>
  <c r="AB2795" i="30"/>
  <c r="AB2796" i="30"/>
  <c r="AB2797" i="30"/>
  <c r="AB2798" i="30"/>
  <c r="AB2799" i="30"/>
  <c r="AB2800" i="30"/>
  <c r="AB2801" i="30"/>
  <c r="AB2802" i="30"/>
  <c r="AB2803" i="30"/>
  <c r="AB2804" i="30"/>
  <c r="AB2805" i="30"/>
  <c r="H1941" i="30"/>
  <c r="H1942" i="30"/>
  <c r="H1943" i="30"/>
  <c r="H2078" i="30"/>
  <c r="H2238" i="30"/>
  <c r="H2132" i="30"/>
  <c r="H1949" i="30"/>
  <c r="H1950" i="30"/>
  <c r="H1951" i="30"/>
  <c r="H1953" i="30"/>
  <c r="H1954" i="30"/>
  <c r="H1955" i="30"/>
  <c r="H1956" i="30"/>
  <c r="H2246" i="30"/>
  <c r="H2133" i="30"/>
  <c r="H1959" i="30"/>
  <c r="H1960" i="30"/>
  <c r="H1957" i="30"/>
  <c r="H2247" i="30"/>
  <c r="H2134" i="30"/>
  <c r="H1966" i="30"/>
  <c r="H1967" i="30"/>
  <c r="H1968" i="30"/>
  <c r="H1969" i="30"/>
  <c r="H1970" i="30"/>
  <c r="H1958" i="30"/>
  <c r="H2060" i="30"/>
  <c r="H2248" i="30"/>
  <c r="H2135" i="30"/>
  <c r="H1975" i="30"/>
  <c r="H1976" i="30"/>
  <c r="H1977" i="30"/>
  <c r="H1978" i="30"/>
  <c r="H1961" i="30"/>
  <c r="H2122" i="30"/>
  <c r="H2249" i="30"/>
  <c r="H2145" i="30"/>
  <c r="H1984" i="30"/>
  <c r="H1985" i="30"/>
  <c r="H1986" i="30"/>
  <c r="H1962" i="30"/>
  <c r="H2257" i="30"/>
  <c r="H2146" i="30"/>
  <c r="H1990" i="30"/>
  <c r="H1991" i="30"/>
  <c r="H1992" i="30"/>
  <c r="H1993" i="30"/>
  <c r="H1994" i="30"/>
  <c r="H1995" i="30"/>
  <c r="H1944" i="30"/>
  <c r="H1963" i="30"/>
  <c r="H2258" i="30"/>
  <c r="H2147" i="30"/>
  <c r="H2001" i="30"/>
  <c r="H2002" i="30"/>
  <c r="H2003" i="30"/>
  <c r="H2004" i="30"/>
  <c r="H2005" i="30"/>
  <c r="H2006" i="30"/>
  <c r="H2007" i="30"/>
  <c r="H2148" i="30"/>
  <c r="H2009" i="30"/>
  <c r="H2010" i="30"/>
  <c r="H2011" i="30"/>
  <c r="H2012" i="30"/>
  <c r="H2013" i="30"/>
  <c r="H2014" i="30"/>
  <c r="H2015" i="30"/>
  <c r="H2016" i="30"/>
  <c r="H2259" i="30"/>
  <c r="H2149" i="30"/>
  <c r="H2017" i="30"/>
  <c r="H2018" i="30"/>
  <c r="H1964" i="30"/>
  <c r="H2080" i="30"/>
  <c r="H2262" i="30"/>
  <c r="H2150" i="30"/>
  <c r="H2024" i="30"/>
  <c r="H2025" i="30"/>
  <c r="H2026" i="30"/>
  <c r="H1965" i="30"/>
  <c r="H2263" i="30"/>
  <c r="H2151" i="30"/>
  <c r="H2363" i="30"/>
  <c r="H2030" i="30"/>
  <c r="H1971" i="30"/>
  <c r="H2081" i="30"/>
  <c r="H2267" i="30"/>
  <c r="H2160" i="30"/>
  <c r="H2034" i="30"/>
  <c r="H2035" i="30"/>
  <c r="H2036" i="30"/>
  <c r="H2037" i="30"/>
  <c r="H2038" i="30"/>
  <c r="H2039" i="30"/>
  <c r="H2040" i="30"/>
  <c r="H2041" i="30"/>
  <c r="H2042" i="30"/>
  <c r="H2043" i="30"/>
  <c r="H2044" i="30"/>
  <c r="H2045" i="30"/>
  <c r="H2046" i="30"/>
  <c r="H2047" i="30"/>
  <c r="H2048" i="30"/>
  <c r="H2049" i="30"/>
  <c r="H1972" i="30"/>
  <c r="H2087" i="30"/>
  <c r="H2063" i="30"/>
  <c r="H2268" i="30"/>
  <c r="H2161" i="30"/>
  <c r="H2055" i="30"/>
  <c r="H2056" i="30"/>
  <c r="H2057" i="30"/>
  <c r="H2058" i="30"/>
  <c r="H1973" i="30"/>
  <c r="H2088" i="30"/>
  <c r="H2270" i="30"/>
  <c r="H2162" i="30"/>
  <c r="H2059" i="30"/>
  <c r="H1974" i="30"/>
  <c r="H2089" i="30"/>
  <c r="H2271" i="30"/>
  <c r="H2163" i="30"/>
  <c r="H2061" i="30"/>
  <c r="H2062" i="30"/>
  <c r="H1979" i="30"/>
  <c r="H2272" i="30"/>
  <c r="H2164" i="30"/>
  <c r="H1980" i="30"/>
  <c r="H2090" i="30"/>
  <c r="H2273" i="30"/>
  <c r="H2165" i="30"/>
  <c r="H2068" i="30"/>
  <c r="H2069" i="30"/>
  <c r="H2070" i="30"/>
  <c r="H1981" i="30"/>
  <c r="H2274" i="30"/>
  <c r="H2166" i="30"/>
  <c r="H2074" i="30"/>
  <c r="H2075" i="30"/>
  <c r="H2076" i="30"/>
  <c r="H1982" i="30"/>
  <c r="H2275" i="30"/>
  <c r="H2175" i="30"/>
  <c r="H2079" i="30"/>
  <c r="H1983" i="30"/>
  <c r="H2276" i="30"/>
  <c r="H2176" i="30"/>
  <c r="H2082" i="30"/>
  <c r="H2083" i="30"/>
  <c r="H2084" i="30"/>
  <c r="H2085" i="30"/>
  <c r="H2086" i="30"/>
  <c r="H2091" i="30"/>
  <c r="H1987" i="30"/>
  <c r="H2092" i="30"/>
  <c r="H2283" i="30"/>
  <c r="H2177" i="30"/>
  <c r="H2096" i="30"/>
  <c r="H2097" i="30"/>
  <c r="H2098" i="30"/>
  <c r="H2099" i="30"/>
  <c r="H2100" i="30"/>
  <c r="H2101" i="30"/>
  <c r="H2102" i="30"/>
  <c r="H1945" i="30"/>
  <c r="H2121" i="30"/>
  <c r="H1947" i="30"/>
  <c r="H1988" i="30"/>
  <c r="H2093" i="30"/>
  <c r="H2064" i="30"/>
  <c r="H2054" i="30"/>
  <c r="H2129" i="30"/>
  <c r="H2284" i="30"/>
  <c r="H2185" i="30"/>
  <c r="H2113" i="30"/>
  <c r="H2114" i="30"/>
  <c r="H2115" i="30"/>
  <c r="H2116" i="30"/>
  <c r="H1989" i="30"/>
  <c r="H2094" i="30"/>
  <c r="H2065" i="30"/>
  <c r="H2285" i="30"/>
  <c r="H2186" i="30"/>
  <c r="H2364" i="30"/>
  <c r="H2123" i="30"/>
  <c r="H2124" i="30"/>
  <c r="H2125" i="30"/>
  <c r="H2126" i="30"/>
  <c r="H2127" i="30"/>
  <c r="H2128" i="30"/>
  <c r="H1946" i="30"/>
  <c r="H1996" i="30"/>
  <c r="H2095" i="30"/>
  <c r="H2066" i="30"/>
  <c r="H2357" i="30"/>
  <c r="H2293" i="30"/>
  <c r="H2187" i="30"/>
  <c r="H2136" i="30"/>
  <c r="H2137" i="30"/>
  <c r="H2138" i="30"/>
  <c r="H2139" i="30"/>
  <c r="H2140" i="30"/>
  <c r="H2141" i="30"/>
  <c r="H2142" i="30"/>
  <c r="H2143" i="30"/>
  <c r="H2144" i="30"/>
  <c r="H1997" i="30"/>
  <c r="H2103" i="30"/>
  <c r="H2130" i="30"/>
  <c r="H2294" i="30"/>
  <c r="H2192" i="30"/>
  <c r="H2152" i="30"/>
  <c r="H2153" i="30"/>
  <c r="H2154" i="30"/>
  <c r="H2155" i="30"/>
  <c r="H2156" i="30"/>
  <c r="H2157" i="30"/>
  <c r="H2158" i="30"/>
  <c r="H2159" i="30"/>
  <c r="H1948" i="30"/>
  <c r="H1998" i="30"/>
  <c r="H2104" i="30"/>
  <c r="H2067" i="30"/>
  <c r="H2131" i="30"/>
  <c r="H2295" i="30"/>
  <c r="H2193" i="30"/>
  <c r="H2167" i="30"/>
  <c r="H2168" i="30"/>
  <c r="H2169" i="30"/>
  <c r="H2170" i="30"/>
  <c r="H2171" i="30"/>
  <c r="H2172" i="30"/>
  <c r="H2173" i="30"/>
  <c r="H2174" i="30"/>
  <c r="H1999" i="30"/>
  <c r="H2105" i="30"/>
  <c r="H2301" i="30"/>
  <c r="H2194" i="30"/>
  <c r="H2178" i="30"/>
  <c r="H2179" i="30"/>
  <c r="H2180" i="30"/>
  <c r="H2181" i="30"/>
  <c r="H2182" i="30"/>
  <c r="H2183" i="30"/>
  <c r="H2184" i="30"/>
  <c r="H2000" i="30"/>
  <c r="H2302" i="30"/>
  <c r="H2199" i="30"/>
  <c r="H2188" i="30"/>
  <c r="H2189" i="30"/>
  <c r="H2190" i="30"/>
  <c r="H2191" i="30"/>
  <c r="H2008" i="30"/>
  <c r="H2303" i="30"/>
  <c r="H2200" i="30"/>
  <c r="H2195" i="30"/>
  <c r="H2196" i="30"/>
  <c r="H2197" i="30"/>
  <c r="H2198" i="30"/>
  <c r="H2106" i="30"/>
  <c r="H2311" i="30"/>
  <c r="H2201" i="30"/>
  <c r="H2203" i="30"/>
  <c r="H2204" i="30"/>
  <c r="H2205" i="30"/>
  <c r="H2107" i="30"/>
  <c r="H2312" i="30"/>
  <c r="H2202" i="30"/>
  <c r="H2210" i="30"/>
  <c r="H2211" i="30"/>
  <c r="H2212" i="30"/>
  <c r="H2019" i="30"/>
  <c r="H2313" i="30"/>
  <c r="H2206" i="30"/>
  <c r="H2216" i="30"/>
  <c r="H2217" i="30"/>
  <c r="H2218" i="30"/>
  <c r="H2219" i="30"/>
  <c r="H2220" i="30"/>
  <c r="H1952" i="30"/>
  <c r="H2020" i="30"/>
  <c r="H2108" i="30"/>
  <c r="H2071" i="30"/>
  <c r="H2314" i="30"/>
  <c r="H2207" i="30"/>
  <c r="H2227" i="30"/>
  <c r="H2228" i="30"/>
  <c r="H2229" i="30"/>
  <c r="H2230" i="30"/>
  <c r="H2231" i="30"/>
  <c r="H2232" i="30"/>
  <c r="H2233" i="30"/>
  <c r="H2234" i="30"/>
  <c r="H2021" i="30"/>
  <c r="H2109" i="30"/>
  <c r="H2322" i="30"/>
  <c r="H2208" i="30"/>
  <c r="H2239" i="30"/>
  <c r="H2240" i="30"/>
  <c r="H2241" i="30"/>
  <c r="H2242" i="30"/>
  <c r="H2243" i="30"/>
  <c r="H2244" i="30"/>
  <c r="H2245" i="30"/>
  <c r="H2022" i="30"/>
  <c r="H2110" i="30"/>
  <c r="H2326" i="30"/>
  <c r="H2209" i="30"/>
  <c r="H2250" i="30"/>
  <c r="H2251" i="30"/>
  <c r="H2252" i="30"/>
  <c r="H2253" i="30"/>
  <c r="H2254" i="30"/>
  <c r="H2255" i="30"/>
  <c r="H2256" i="30"/>
  <c r="H2023" i="30"/>
  <c r="H2327" i="30"/>
  <c r="H2213" i="30"/>
  <c r="H2260" i="30"/>
  <c r="H2261" i="30"/>
  <c r="H2330" i="30"/>
  <c r="H2214" i="30"/>
  <c r="H2264" i="30"/>
  <c r="H2265" i="30"/>
  <c r="H2266" i="30"/>
  <c r="H2111" i="30"/>
  <c r="H2072" i="30"/>
  <c r="H2269" i="30"/>
  <c r="H2052" i="30"/>
  <c r="H2112" i="30"/>
  <c r="H2073" i="30"/>
  <c r="H2336" i="30"/>
  <c r="H2215" i="30"/>
  <c r="H2277" i="30"/>
  <c r="H2278" i="30"/>
  <c r="H2279" i="30"/>
  <c r="H2280" i="30"/>
  <c r="H2281" i="30"/>
  <c r="H2282" i="30"/>
  <c r="H2027" i="30"/>
  <c r="H2117" i="30"/>
  <c r="H2337" i="30"/>
  <c r="H2221" i="30"/>
  <c r="H2286" i="30"/>
  <c r="H2287" i="30"/>
  <c r="H2288" i="30"/>
  <c r="H2289" i="30"/>
  <c r="H2290" i="30"/>
  <c r="H2291" i="30"/>
  <c r="H2292" i="30"/>
  <c r="H2028" i="30"/>
  <c r="H2338" i="30"/>
  <c r="H2222" i="30"/>
  <c r="H2296" i="30"/>
  <c r="H2297" i="30"/>
  <c r="H2298" i="30"/>
  <c r="H2299" i="30"/>
  <c r="H2300" i="30"/>
  <c r="H2029" i="30"/>
  <c r="H2339" i="30"/>
  <c r="H2223" i="30"/>
  <c r="H2304" i="30"/>
  <c r="H2305" i="30"/>
  <c r="H2306" i="30"/>
  <c r="H2307" i="30"/>
  <c r="H2308" i="30"/>
  <c r="H2309" i="30"/>
  <c r="H2310" i="30"/>
  <c r="H2118" i="30"/>
  <c r="H2341" i="30"/>
  <c r="H2224" i="30"/>
  <c r="H2315" i="30"/>
  <c r="H2316" i="30"/>
  <c r="H2317" i="30"/>
  <c r="H2318" i="30"/>
  <c r="H2319" i="30"/>
  <c r="H2320" i="30"/>
  <c r="H2321" i="30"/>
  <c r="H2342" i="30"/>
  <c r="H2323" i="30"/>
  <c r="H2324" i="30"/>
  <c r="H2325" i="30"/>
  <c r="H2077" i="30"/>
  <c r="H2225" i="30"/>
  <c r="H2328" i="30"/>
  <c r="H2329" i="30"/>
  <c r="H2343" i="30"/>
  <c r="H2331" i="30"/>
  <c r="H2332" i="30"/>
  <c r="H2333" i="30"/>
  <c r="H2334" i="30"/>
  <c r="H2335" i="30"/>
  <c r="H2031" i="30"/>
  <c r="H2119" i="30"/>
  <c r="H2349" i="30"/>
  <c r="H2226" i="30"/>
  <c r="H2340" i="30"/>
  <c r="H2053" i="30"/>
  <c r="H2350" i="30"/>
  <c r="H2344" i="30"/>
  <c r="H2345" i="30"/>
  <c r="H2346" i="30"/>
  <c r="H2347" i="30"/>
  <c r="H2348" i="30"/>
  <c r="H2355" i="30"/>
  <c r="H2235" i="30"/>
  <c r="H2351" i="30"/>
  <c r="H2352" i="30"/>
  <c r="H2353" i="30"/>
  <c r="H2354" i="30"/>
  <c r="H2032" i="30"/>
  <c r="H2356" i="30"/>
  <c r="H2033" i="30"/>
  <c r="H2120" i="30"/>
  <c r="H2236" i="30"/>
  <c r="H2358" i="30"/>
  <c r="H2359" i="30"/>
  <c r="H2360" i="30"/>
  <c r="H2361" i="30"/>
  <c r="H2362" i="30"/>
  <c r="H2050" i="30"/>
  <c r="H2051" i="30"/>
  <c r="H2237" i="30"/>
  <c r="AB1941" i="30"/>
  <c r="AB1942" i="30"/>
  <c r="AB1943" i="30"/>
  <c r="AB2078" i="30"/>
  <c r="AB2238" i="30"/>
  <c r="AB2132" i="30"/>
  <c r="AB1949" i="30"/>
  <c r="AB1950" i="30"/>
  <c r="AB1951" i="30"/>
  <c r="AB1953" i="30"/>
  <c r="AB1954" i="30"/>
  <c r="AB1955" i="30"/>
  <c r="AB1956" i="30"/>
  <c r="AB2246" i="30"/>
  <c r="AB2133" i="30"/>
  <c r="AB1959" i="30"/>
  <c r="AB1960" i="30"/>
  <c r="AB1957" i="30"/>
  <c r="AB2247" i="30"/>
  <c r="AB2134" i="30"/>
  <c r="AB1966" i="30"/>
  <c r="AB1967" i="30"/>
  <c r="AB1968" i="30"/>
  <c r="AB1969" i="30"/>
  <c r="AB1970" i="30"/>
  <c r="AB1958" i="30"/>
  <c r="AB2060" i="30"/>
  <c r="AB2248" i="30"/>
  <c r="AB2135" i="30"/>
  <c r="AB1975" i="30"/>
  <c r="AB1976" i="30"/>
  <c r="AB1977" i="30"/>
  <c r="AB1978" i="30"/>
  <c r="AB1961" i="30"/>
  <c r="AB2122" i="30"/>
  <c r="AB2249" i="30"/>
  <c r="AB2145" i="30"/>
  <c r="AB1984" i="30"/>
  <c r="AB1985" i="30"/>
  <c r="AB1986" i="30"/>
  <c r="AB1962" i="30"/>
  <c r="AB2257" i="30"/>
  <c r="AB2146" i="30"/>
  <c r="AB1990" i="30"/>
  <c r="AB1991" i="30"/>
  <c r="AB1992" i="30"/>
  <c r="AB1993" i="30"/>
  <c r="AB1994" i="30"/>
  <c r="AB1995" i="30"/>
  <c r="AB1944" i="30"/>
  <c r="AB1963" i="30"/>
  <c r="AB2258" i="30"/>
  <c r="AB2147" i="30"/>
  <c r="AB2001" i="30"/>
  <c r="AB2002" i="30"/>
  <c r="AB2003" i="30"/>
  <c r="AB2004" i="30"/>
  <c r="AB2005" i="30"/>
  <c r="AB2006" i="30"/>
  <c r="AB2007" i="30"/>
  <c r="AB2148" i="30"/>
  <c r="AB2009" i="30"/>
  <c r="AB2010" i="30"/>
  <c r="AB2011" i="30"/>
  <c r="AB2012" i="30"/>
  <c r="AB2013" i="30"/>
  <c r="AB2014" i="30"/>
  <c r="AB2015" i="30"/>
  <c r="AB2016" i="30"/>
  <c r="AB2259" i="30"/>
  <c r="AB2149" i="30"/>
  <c r="AB2017" i="30"/>
  <c r="AB2018" i="30"/>
  <c r="AB1964" i="30"/>
  <c r="AB2080" i="30"/>
  <c r="AB2262" i="30"/>
  <c r="AB2150" i="30"/>
  <c r="AB2024" i="30"/>
  <c r="AB2025" i="30"/>
  <c r="AB2026" i="30"/>
  <c r="AB1965" i="30"/>
  <c r="AB2263" i="30"/>
  <c r="AB2151" i="30"/>
  <c r="AB2363" i="30"/>
  <c r="AB2030" i="30"/>
  <c r="AB1971" i="30"/>
  <c r="AB2081" i="30"/>
  <c r="AB2267" i="30"/>
  <c r="AB2160" i="30"/>
  <c r="AB2034" i="30"/>
  <c r="AB2035" i="30"/>
  <c r="AB2036" i="30"/>
  <c r="AB2037" i="30"/>
  <c r="AB2038" i="30"/>
  <c r="AB2039" i="30"/>
  <c r="AB2040" i="30"/>
  <c r="AB2041" i="30"/>
  <c r="AB2042" i="30"/>
  <c r="AB2043" i="30"/>
  <c r="AB2044" i="30"/>
  <c r="AB2045" i="30"/>
  <c r="AB2046" i="30"/>
  <c r="AB2047" i="30"/>
  <c r="AB2048" i="30"/>
  <c r="AB2049" i="30"/>
  <c r="AB1972" i="30"/>
  <c r="AB2087" i="30"/>
  <c r="AB2063" i="30"/>
  <c r="AB2268" i="30"/>
  <c r="AB2161" i="30"/>
  <c r="AB2055" i="30"/>
  <c r="AB2056" i="30"/>
  <c r="AB2057" i="30"/>
  <c r="AB2058" i="30"/>
  <c r="AB1973" i="30"/>
  <c r="AB2088" i="30"/>
  <c r="AB2270" i="30"/>
  <c r="AB2162" i="30"/>
  <c r="AB2059" i="30"/>
  <c r="AB1974" i="30"/>
  <c r="AB2089" i="30"/>
  <c r="AB2271" i="30"/>
  <c r="AB2163" i="30"/>
  <c r="AB2061" i="30"/>
  <c r="AB2062" i="30"/>
  <c r="AB1979" i="30"/>
  <c r="AB2272" i="30"/>
  <c r="AB2164" i="30"/>
  <c r="AB1980" i="30"/>
  <c r="AB2090" i="30"/>
  <c r="AB2273" i="30"/>
  <c r="AB2165" i="30"/>
  <c r="AB2068" i="30"/>
  <c r="AB2069" i="30"/>
  <c r="AB2070" i="30"/>
  <c r="AB1981" i="30"/>
  <c r="AB2274" i="30"/>
  <c r="AB2166" i="30"/>
  <c r="AB2074" i="30"/>
  <c r="AB2075" i="30"/>
  <c r="AB2076" i="30"/>
  <c r="AB1982" i="30"/>
  <c r="AB2275" i="30"/>
  <c r="AB2175" i="30"/>
  <c r="AB2079" i="30"/>
  <c r="AB1983" i="30"/>
  <c r="AB2276" i="30"/>
  <c r="AB2176" i="30"/>
  <c r="AB2082" i="30"/>
  <c r="AB2083" i="30"/>
  <c r="AB2084" i="30"/>
  <c r="AB2085" i="30"/>
  <c r="AB2086" i="30"/>
  <c r="AB2091" i="30"/>
  <c r="AB1987" i="30"/>
  <c r="AB2092" i="30"/>
  <c r="AB2283" i="30"/>
  <c r="AB2177" i="30"/>
  <c r="AB2096" i="30"/>
  <c r="AB2097" i="30"/>
  <c r="AB2098" i="30"/>
  <c r="AB2099" i="30"/>
  <c r="AB2100" i="30"/>
  <c r="AB2101" i="30"/>
  <c r="AB2102" i="30"/>
  <c r="AB1945" i="30"/>
  <c r="AB2121" i="30"/>
  <c r="AB1947" i="30"/>
  <c r="AB1988" i="30"/>
  <c r="AB2093" i="30"/>
  <c r="AB2064" i="30"/>
  <c r="AB2054" i="30"/>
  <c r="AB2129" i="30"/>
  <c r="AB2284" i="30"/>
  <c r="AB2185" i="30"/>
  <c r="AB2113" i="30"/>
  <c r="AB2114" i="30"/>
  <c r="AB2115" i="30"/>
  <c r="AB2116" i="30"/>
  <c r="AB1989" i="30"/>
  <c r="AB2094" i="30"/>
  <c r="AB2065" i="30"/>
  <c r="AB2285" i="30"/>
  <c r="AB2186" i="30"/>
  <c r="AB2364" i="30"/>
  <c r="AB2123" i="30"/>
  <c r="AB2124" i="30"/>
  <c r="AB2125" i="30"/>
  <c r="AB2126" i="30"/>
  <c r="AB2127" i="30"/>
  <c r="AB2128" i="30"/>
  <c r="AB1946" i="30"/>
  <c r="AB1996" i="30"/>
  <c r="AB2095" i="30"/>
  <c r="AB2066" i="30"/>
  <c r="AB2357" i="30"/>
  <c r="AB2293" i="30"/>
  <c r="AB2187" i="30"/>
  <c r="AB2136" i="30"/>
  <c r="AB2137" i="30"/>
  <c r="AB2138" i="30"/>
  <c r="AB2139" i="30"/>
  <c r="AB2140" i="30"/>
  <c r="AB2141" i="30"/>
  <c r="AB2142" i="30"/>
  <c r="AB2143" i="30"/>
  <c r="AB2144" i="30"/>
  <c r="AB1997" i="30"/>
  <c r="AB2103" i="30"/>
  <c r="AB2130" i="30"/>
  <c r="AB2294" i="30"/>
  <c r="AB2192" i="30"/>
  <c r="AB2152" i="30"/>
  <c r="AB2153" i="30"/>
  <c r="AB2154" i="30"/>
  <c r="AB2155" i="30"/>
  <c r="AB2156" i="30"/>
  <c r="AB2157" i="30"/>
  <c r="AB2158" i="30"/>
  <c r="AB2159" i="30"/>
  <c r="AB1948" i="30"/>
  <c r="AB1998" i="30"/>
  <c r="AB2104" i="30"/>
  <c r="AB2067" i="30"/>
  <c r="AB2131" i="30"/>
  <c r="AB2295" i="30"/>
  <c r="AB2193" i="30"/>
  <c r="AB2167" i="30"/>
  <c r="AB2168" i="30"/>
  <c r="AB2169" i="30"/>
  <c r="AB2170" i="30"/>
  <c r="AB2171" i="30"/>
  <c r="AB2172" i="30"/>
  <c r="AB2173" i="30"/>
  <c r="AB2174" i="30"/>
  <c r="AB1999" i="30"/>
  <c r="AB2105" i="30"/>
  <c r="AB2301" i="30"/>
  <c r="AB2194" i="30"/>
  <c r="AB2178" i="30"/>
  <c r="AB2179" i="30"/>
  <c r="AB2180" i="30"/>
  <c r="AB2181" i="30"/>
  <c r="AB2182" i="30"/>
  <c r="AB2183" i="30"/>
  <c r="AB2184" i="30"/>
  <c r="AB2000" i="30"/>
  <c r="AB2302" i="30"/>
  <c r="AB2199" i="30"/>
  <c r="AB2188" i="30"/>
  <c r="AB2189" i="30"/>
  <c r="AB2190" i="30"/>
  <c r="AB2191" i="30"/>
  <c r="AB2008" i="30"/>
  <c r="AB2303" i="30"/>
  <c r="AB2200" i="30"/>
  <c r="AB2195" i="30"/>
  <c r="AB2196" i="30"/>
  <c r="AB2197" i="30"/>
  <c r="AB2198" i="30"/>
  <c r="AB2106" i="30"/>
  <c r="AB2311" i="30"/>
  <c r="AB2201" i="30"/>
  <c r="AB2203" i="30"/>
  <c r="AB2204" i="30"/>
  <c r="AB2205" i="30"/>
  <c r="AB2107" i="30"/>
  <c r="AB2312" i="30"/>
  <c r="AB2202" i="30"/>
  <c r="AB2210" i="30"/>
  <c r="AB2211" i="30"/>
  <c r="AB2212" i="30"/>
  <c r="AB2019" i="30"/>
  <c r="AB2313" i="30"/>
  <c r="AB2206" i="30"/>
  <c r="AB2216" i="30"/>
  <c r="AB2217" i="30"/>
  <c r="AB2218" i="30"/>
  <c r="AB2219" i="30"/>
  <c r="AB2220" i="30"/>
  <c r="AB1952" i="30"/>
  <c r="AB2020" i="30"/>
  <c r="AB2108" i="30"/>
  <c r="AB2071" i="30"/>
  <c r="AB2314" i="30"/>
  <c r="AB2207" i="30"/>
  <c r="AB2227" i="30"/>
  <c r="AB2228" i="30"/>
  <c r="AB2229" i="30"/>
  <c r="AB2230" i="30"/>
  <c r="AB2231" i="30"/>
  <c r="AB2232" i="30"/>
  <c r="AB2233" i="30"/>
  <c r="AB2234" i="30"/>
  <c r="AB2021" i="30"/>
  <c r="AB2109" i="30"/>
  <c r="AB2322" i="30"/>
  <c r="AB2208" i="30"/>
  <c r="AB2239" i="30"/>
  <c r="AB2240" i="30"/>
  <c r="AB2241" i="30"/>
  <c r="AB2242" i="30"/>
  <c r="AB2243" i="30"/>
  <c r="AB2244" i="30"/>
  <c r="AB2245" i="30"/>
  <c r="AB2022" i="30"/>
  <c r="AB2110" i="30"/>
  <c r="AB2326" i="30"/>
  <c r="AB2209" i="30"/>
  <c r="AB2250" i="30"/>
  <c r="AB2251" i="30"/>
  <c r="AB2252" i="30"/>
  <c r="AB2253" i="30"/>
  <c r="AB2254" i="30"/>
  <c r="AB2255" i="30"/>
  <c r="AB2256" i="30"/>
  <c r="AB2023" i="30"/>
  <c r="AB2327" i="30"/>
  <c r="AB2213" i="30"/>
  <c r="AB2260" i="30"/>
  <c r="AB2261" i="30"/>
  <c r="AB2330" i="30"/>
  <c r="AB2214" i="30"/>
  <c r="AB2264" i="30"/>
  <c r="AB2265" i="30"/>
  <c r="AB2266" i="30"/>
  <c r="AB2111" i="30"/>
  <c r="AB2072" i="30"/>
  <c r="AB2269" i="30"/>
  <c r="AB2052" i="30"/>
  <c r="AB2112" i="30"/>
  <c r="AB2073" i="30"/>
  <c r="AB2336" i="30"/>
  <c r="AB2215" i="30"/>
  <c r="AB2277" i="30"/>
  <c r="AB2278" i="30"/>
  <c r="AB2279" i="30"/>
  <c r="AB2280" i="30"/>
  <c r="AB2281" i="30"/>
  <c r="AB2282" i="30"/>
  <c r="AB2027" i="30"/>
  <c r="AB2117" i="30"/>
  <c r="AB2337" i="30"/>
  <c r="AB2221" i="30"/>
  <c r="AB2286" i="30"/>
  <c r="AB2287" i="30"/>
  <c r="AB2288" i="30"/>
  <c r="AB2289" i="30"/>
  <c r="AB2290" i="30"/>
  <c r="AB2291" i="30"/>
  <c r="AB2292" i="30"/>
  <c r="AB2028" i="30"/>
  <c r="AB2338" i="30"/>
  <c r="AB2222" i="30"/>
  <c r="AB2296" i="30"/>
  <c r="AB2297" i="30"/>
  <c r="AB2298" i="30"/>
  <c r="AB2299" i="30"/>
  <c r="AB2300" i="30"/>
  <c r="AB2029" i="30"/>
  <c r="AB2339" i="30"/>
  <c r="AB2223" i="30"/>
  <c r="AB2304" i="30"/>
  <c r="AB2305" i="30"/>
  <c r="AB2306" i="30"/>
  <c r="AB2307" i="30"/>
  <c r="AB2308" i="30"/>
  <c r="AB2309" i="30"/>
  <c r="AB2310" i="30"/>
  <c r="AB2118" i="30"/>
  <c r="AB2341" i="30"/>
  <c r="AB2224" i="30"/>
  <c r="AB2315" i="30"/>
  <c r="AB2316" i="30"/>
  <c r="AB2317" i="30"/>
  <c r="AB2318" i="30"/>
  <c r="AB2319" i="30"/>
  <c r="AB2320" i="30"/>
  <c r="AB2321" i="30"/>
  <c r="AB2342" i="30"/>
  <c r="AB2323" i="30"/>
  <c r="AB2324" i="30"/>
  <c r="AB2325" i="30"/>
  <c r="AB2077" i="30"/>
  <c r="AB2225" i="30"/>
  <c r="AB2328" i="30"/>
  <c r="AB2329" i="30"/>
  <c r="AB2343" i="30"/>
  <c r="AB2331" i="30"/>
  <c r="AB2332" i="30"/>
  <c r="AB2333" i="30"/>
  <c r="AB2334" i="30"/>
  <c r="AB2335" i="30"/>
  <c r="AB2031" i="30"/>
  <c r="AB2119" i="30"/>
  <c r="AB2349" i="30"/>
  <c r="AB2226" i="30"/>
  <c r="AB2340" i="30"/>
  <c r="AB2053" i="30"/>
  <c r="AB2350" i="30"/>
  <c r="AB2344" i="30"/>
  <c r="AB2345" i="30"/>
  <c r="AB2346" i="30"/>
  <c r="AB2347" i="30"/>
  <c r="AB2348" i="30"/>
  <c r="AB2355" i="30"/>
  <c r="AB2235" i="30"/>
  <c r="AB2351" i="30"/>
  <c r="AB2352" i="30"/>
  <c r="AB2353" i="30"/>
  <c r="AB2354" i="30"/>
  <c r="AB2032" i="30"/>
  <c r="AB2356" i="30"/>
  <c r="AB2033" i="30"/>
  <c r="AB2120" i="30"/>
  <c r="AB2236" i="30"/>
  <c r="AB2358" i="30"/>
  <c r="AB2359" i="30"/>
  <c r="AB2360" i="30"/>
  <c r="AB2361" i="30"/>
  <c r="AB2362" i="30"/>
  <c r="AB2050" i="30"/>
  <c r="AB2051" i="30"/>
  <c r="AB2237" i="30"/>
  <c r="AB1354" i="30"/>
  <c r="AB1355" i="30"/>
  <c r="AB1356" i="30"/>
  <c r="AB1357" i="30"/>
  <c r="AB1358" i="30"/>
  <c r="AB1359" i="30"/>
  <c r="AB1360" i="30"/>
  <c r="AB1361" i="30"/>
  <c r="AB1362" i="30"/>
  <c r="AB1363" i="30"/>
  <c r="AB1364" i="30"/>
  <c r="AB1365" i="30"/>
  <c r="AB1366" i="30"/>
  <c r="AB1367" i="30"/>
  <c r="AB1368" i="30"/>
  <c r="AB1369" i="30"/>
  <c r="AB1370" i="30"/>
  <c r="AB1371" i="30"/>
  <c r="AB1372" i="30"/>
  <c r="AB1373" i="30"/>
  <c r="AB1374" i="30"/>
  <c r="AB1375" i="30"/>
  <c r="AB1376" i="30"/>
  <c r="AB1377" i="30"/>
  <c r="AB1378" i="30"/>
  <c r="AB1379" i="30"/>
  <c r="AB1380" i="30"/>
  <c r="AB1381" i="30"/>
  <c r="AB1382" i="30"/>
  <c r="AB1383" i="30"/>
  <c r="AB1384" i="30"/>
  <c r="AB1385" i="30"/>
  <c r="AB1386" i="30"/>
  <c r="AB1387" i="30"/>
  <c r="AB1388" i="30"/>
  <c r="AB1389" i="30"/>
  <c r="AB1390" i="30"/>
  <c r="AB1391" i="30"/>
  <c r="AB1392" i="30"/>
  <c r="AB1393" i="30"/>
  <c r="AB1394" i="30"/>
  <c r="AB1395" i="30"/>
  <c r="AB1396" i="30"/>
  <c r="AB1397" i="30"/>
  <c r="AB1398" i="30"/>
  <c r="AB1399" i="30"/>
  <c r="AB1400" i="30"/>
  <c r="AB1401" i="30"/>
  <c r="AB1402" i="30"/>
  <c r="AB1403" i="30"/>
  <c r="AB1404" i="30"/>
  <c r="AB1405" i="30"/>
  <c r="AB1406" i="30"/>
  <c r="AB1407" i="30"/>
  <c r="AB1408" i="30"/>
  <c r="AB1409" i="30"/>
  <c r="AB1410" i="30"/>
  <c r="AB1411" i="30"/>
  <c r="AB1412" i="30"/>
  <c r="AB1413" i="30"/>
  <c r="AB1414" i="30"/>
  <c r="AB1415" i="30"/>
  <c r="AB1416" i="30"/>
  <c r="AB1417" i="30"/>
  <c r="AB1418" i="30"/>
  <c r="AB1419" i="30"/>
  <c r="AB1420" i="30"/>
  <c r="AB1421" i="30"/>
  <c r="AB1422" i="30"/>
  <c r="AB1423" i="30"/>
  <c r="AB1424" i="30"/>
  <c r="AB1425" i="30"/>
  <c r="AB1426" i="30"/>
  <c r="AB1427" i="30"/>
  <c r="AB1428" i="30"/>
  <c r="AB1429" i="30"/>
  <c r="AB1430" i="30"/>
  <c r="AB1431" i="30"/>
  <c r="AB1432" i="30"/>
  <c r="AB1433" i="30"/>
  <c r="AB1434" i="30"/>
  <c r="AB1435" i="30"/>
  <c r="AB1436" i="30"/>
  <c r="AB1437" i="30"/>
  <c r="AB1438" i="30"/>
  <c r="AB1439" i="30"/>
  <c r="AB1440" i="30"/>
  <c r="AB1441" i="30"/>
  <c r="AB1442" i="30"/>
  <c r="AB1443" i="30"/>
  <c r="AB1444" i="30"/>
  <c r="AB1445" i="30"/>
  <c r="AB1446" i="30"/>
  <c r="AB1447" i="30"/>
  <c r="AB1448" i="30"/>
  <c r="AB1449" i="30"/>
  <c r="AB1450" i="30"/>
  <c r="AB1451" i="30"/>
  <c r="AB1452" i="30"/>
  <c r="AB1453" i="30"/>
  <c r="AB1454" i="30"/>
  <c r="AB1455" i="30"/>
  <c r="AB1456" i="30"/>
  <c r="AB1457" i="30"/>
  <c r="AB1458" i="30"/>
  <c r="AB1459" i="30"/>
  <c r="AB1460" i="30"/>
  <c r="AB1461" i="30"/>
  <c r="AB1462" i="30"/>
  <c r="AB1463" i="30"/>
  <c r="AB1464" i="30"/>
  <c r="AB1465" i="30"/>
  <c r="AB1466" i="30"/>
  <c r="AB1467" i="30"/>
  <c r="AB1468" i="30"/>
  <c r="AB1469" i="30"/>
  <c r="AB1470" i="30"/>
  <c r="AB1471" i="30"/>
  <c r="AB1472" i="30"/>
  <c r="AB1473" i="30"/>
  <c r="AB1474" i="30"/>
  <c r="AB1475" i="30"/>
  <c r="AB1476" i="30"/>
  <c r="AB1477" i="30"/>
  <c r="AB1478" i="30"/>
  <c r="AB1479" i="30"/>
  <c r="AB1480" i="30"/>
  <c r="AB1481" i="30"/>
  <c r="AB1482" i="30"/>
  <c r="AB1483" i="30"/>
  <c r="AB1484" i="30"/>
  <c r="AB1485" i="30"/>
  <c r="AB1486" i="30"/>
  <c r="AB1487" i="30"/>
  <c r="AB1488" i="30"/>
  <c r="AB1489" i="30"/>
  <c r="AB1490" i="30"/>
  <c r="AB1491" i="30"/>
  <c r="AB1492" i="30"/>
  <c r="AB1493" i="30"/>
  <c r="AB1494" i="30"/>
  <c r="AB1495" i="30"/>
  <c r="AB1496" i="30"/>
  <c r="AB1497" i="30"/>
  <c r="AB1498" i="30"/>
  <c r="AB1499" i="30"/>
  <c r="AB1500" i="30"/>
  <c r="AB1501" i="30"/>
  <c r="AB1502" i="30"/>
  <c r="AB1503" i="30"/>
  <c r="AB1504" i="30"/>
  <c r="AB1505" i="30"/>
  <c r="AB1506" i="30"/>
  <c r="AB1507" i="30"/>
  <c r="AB1508" i="30"/>
  <c r="AB1509" i="30"/>
  <c r="AB1510" i="30"/>
  <c r="AB1511" i="30"/>
  <c r="AB1512" i="30"/>
  <c r="AB1513" i="30"/>
  <c r="AB1514" i="30"/>
  <c r="AB1515" i="30"/>
  <c r="AB1516" i="30"/>
  <c r="AB1517" i="30"/>
  <c r="AB1518" i="30"/>
  <c r="AB1519" i="30"/>
  <c r="AB1520" i="30"/>
  <c r="AB1521" i="30"/>
  <c r="AB1522" i="30"/>
  <c r="AB1523" i="30"/>
  <c r="AB1524" i="30"/>
  <c r="AB1525" i="30"/>
  <c r="AB1526" i="30"/>
  <c r="AB1527" i="30"/>
  <c r="AB1528" i="30"/>
  <c r="AB1529" i="30"/>
  <c r="AB1530" i="30"/>
  <c r="AB1531" i="30"/>
  <c r="AB1532" i="30"/>
  <c r="AB1533" i="30"/>
  <c r="AB1534" i="30"/>
  <c r="AB1535" i="30"/>
  <c r="AB1536" i="30"/>
  <c r="AB1537" i="30"/>
  <c r="AB1538" i="30"/>
  <c r="AB1539" i="30"/>
  <c r="AB1540" i="30"/>
  <c r="AB1541" i="30"/>
  <c r="AB1542" i="30"/>
  <c r="AB1543" i="30"/>
  <c r="AB1544" i="30"/>
  <c r="AB1545" i="30"/>
  <c r="AB1546" i="30"/>
  <c r="AB1547" i="30"/>
  <c r="AB1548" i="30"/>
  <c r="AB1549" i="30"/>
  <c r="AB1550" i="30"/>
  <c r="AB1551" i="30"/>
  <c r="AB1552" i="30"/>
  <c r="AB1553" i="30"/>
  <c r="AB1554" i="30"/>
  <c r="AB1555" i="30"/>
  <c r="AB1556" i="30"/>
  <c r="AB1557" i="30"/>
  <c r="AB1558" i="30"/>
  <c r="AB1559" i="30"/>
  <c r="AB1560" i="30"/>
  <c r="AB1561" i="30"/>
  <c r="AB1562" i="30"/>
  <c r="AB1563" i="30"/>
  <c r="AB1564" i="30"/>
  <c r="AB1565" i="30"/>
  <c r="AB1566" i="30"/>
  <c r="AB1567" i="30"/>
  <c r="AB1568" i="30"/>
  <c r="AB1569" i="30"/>
  <c r="AB1570" i="30"/>
  <c r="AB1571" i="30"/>
  <c r="AB1572" i="30"/>
  <c r="AB1573" i="30"/>
  <c r="AB1574" i="30"/>
  <c r="AB1575" i="30"/>
  <c r="AB1576" i="30"/>
  <c r="AB1577" i="30"/>
  <c r="AB1578" i="30"/>
  <c r="AB1579" i="30"/>
  <c r="AB1580" i="30"/>
  <c r="AB1581" i="30"/>
  <c r="AB1582" i="30"/>
  <c r="AB1583" i="30"/>
  <c r="AB1584" i="30"/>
  <c r="AB1585" i="30"/>
  <c r="AB1586" i="30"/>
  <c r="AB1587" i="30"/>
  <c r="AB1588" i="30"/>
  <c r="AB1589" i="30"/>
  <c r="AB1590" i="30"/>
  <c r="AB1591" i="30"/>
  <c r="AB1592" i="30"/>
  <c r="AB1593" i="30"/>
  <c r="AB1594" i="30"/>
  <c r="AB1595" i="30"/>
  <c r="AB1596" i="30"/>
  <c r="AB1597" i="30"/>
  <c r="AB1598" i="30"/>
  <c r="AB1599" i="30"/>
  <c r="AB1600" i="30"/>
  <c r="AB1601" i="30"/>
  <c r="AB1602" i="30"/>
  <c r="AB1603" i="30"/>
  <c r="AB1604" i="30"/>
  <c r="AB1605" i="30"/>
  <c r="AB1606" i="30"/>
  <c r="AB1607" i="30"/>
  <c r="AB1608" i="30"/>
  <c r="AB1609" i="30"/>
  <c r="AB1610" i="30"/>
  <c r="AB1611" i="30"/>
  <c r="AB1612" i="30"/>
  <c r="AB1613" i="30"/>
  <c r="AB1614" i="30"/>
  <c r="AB1615" i="30"/>
  <c r="AB1616" i="30"/>
  <c r="AB1617" i="30"/>
  <c r="AB1618" i="30"/>
  <c r="AB1619" i="30"/>
  <c r="AB1620" i="30"/>
  <c r="AB1621" i="30"/>
  <c r="AB1622" i="30"/>
  <c r="AB1623" i="30"/>
  <c r="AB1624" i="30"/>
  <c r="AB1625" i="30"/>
  <c r="AB1626" i="30"/>
  <c r="AB1627" i="30"/>
  <c r="AB1628" i="30"/>
  <c r="AB1629" i="30"/>
  <c r="AB1630" i="30"/>
  <c r="AB1631" i="30"/>
  <c r="AB1632" i="30"/>
  <c r="AB1633" i="30"/>
  <c r="AB1634" i="30"/>
  <c r="AB1635" i="30"/>
  <c r="AB1636" i="30"/>
  <c r="AB1637" i="30"/>
  <c r="AB1638" i="30"/>
  <c r="AB1639" i="30"/>
  <c r="AB1640" i="30"/>
  <c r="AB1641" i="30"/>
  <c r="AB1642" i="30"/>
  <c r="AB1643" i="30"/>
  <c r="AB1644" i="30"/>
  <c r="AB1645" i="30"/>
  <c r="AB1646" i="30"/>
  <c r="AB1647" i="30"/>
  <c r="AB1648" i="30"/>
  <c r="AB1649" i="30"/>
  <c r="AB1650" i="30"/>
  <c r="AB1651" i="30"/>
  <c r="AB1652" i="30"/>
  <c r="AB1653" i="30"/>
  <c r="AB1654" i="30"/>
  <c r="AB1655" i="30"/>
  <c r="AB1656" i="30"/>
  <c r="AB1657" i="30"/>
  <c r="AB1658" i="30"/>
  <c r="AB1659" i="30"/>
  <c r="AB1660" i="30"/>
  <c r="AB1661" i="30"/>
  <c r="AB1662" i="30"/>
  <c r="AB1663" i="30"/>
  <c r="AB1664" i="30"/>
  <c r="AB1665" i="30"/>
  <c r="AB1666" i="30"/>
  <c r="AB1667" i="30"/>
  <c r="AB1668" i="30"/>
  <c r="AB1669" i="30"/>
  <c r="AB1670" i="30"/>
  <c r="AB1671" i="30"/>
  <c r="AB1672" i="30"/>
  <c r="AB1673" i="30"/>
  <c r="AB1674" i="30"/>
  <c r="AB1675" i="30"/>
  <c r="AB1676" i="30"/>
  <c r="AB1677" i="30"/>
  <c r="AB1678" i="30"/>
  <c r="AB1679" i="30"/>
  <c r="AB1680" i="30"/>
  <c r="AB1681" i="30"/>
  <c r="AB1682" i="30"/>
  <c r="AB1683" i="30"/>
  <c r="AB1684" i="30"/>
  <c r="AB1685" i="30"/>
  <c r="AB1686" i="30"/>
  <c r="AB1687" i="30"/>
  <c r="AB1688" i="30"/>
  <c r="AB1689" i="30"/>
  <c r="AB1690" i="30"/>
  <c r="AB1691" i="30"/>
  <c r="AB1692" i="30"/>
  <c r="AB1693" i="30"/>
  <c r="AB1694" i="30"/>
  <c r="AB1695" i="30"/>
  <c r="AB1696" i="30"/>
  <c r="AB1697" i="30"/>
  <c r="AB1698" i="30"/>
  <c r="AB1699" i="30"/>
  <c r="AB1700" i="30"/>
  <c r="AB1701" i="30"/>
  <c r="AB1702" i="30"/>
  <c r="AB1703" i="30"/>
  <c r="AB1704" i="30"/>
  <c r="AB1705" i="30"/>
  <c r="AB1706" i="30"/>
  <c r="AB1707" i="30"/>
  <c r="AB1708" i="30"/>
  <c r="AB1709" i="30"/>
  <c r="AB1710" i="30"/>
  <c r="AB1711" i="30"/>
  <c r="AB1712" i="30"/>
  <c r="AB1713" i="30"/>
  <c r="AB1714" i="30"/>
  <c r="AB1715" i="30"/>
  <c r="AB1716" i="30"/>
  <c r="AB1717" i="30"/>
  <c r="AB1718" i="30"/>
  <c r="AB1719" i="30"/>
  <c r="AB1720" i="30"/>
  <c r="AB1721" i="30"/>
  <c r="AB1722" i="30"/>
  <c r="AB1723" i="30"/>
  <c r="AB1724" i="30"/>
  <c r="AB1725" i="30"/>
  <c r="AB1726" i="30"/>
  <c r="AB1727" i="30"/>
  <c r="AB1728" i="30"/>
  <c r="AB1729" i="30"/>
  <c r="AB1730" i="30"/>
  <c r="AB1731" i="30"/>
  <c r="AB1732" i="30"/>
  <c r="AB1733" i="30"/>
  <c r="AB1734" i="30"/>
  <c r="AB1735" i="30"/>
  <c r="AB1736" i="30"/>
  <c r="AB1737" i="30"/>
  <c r="AB1738" i="30"/>
  <c r="AB1739" i="30"/>
  <c r="AB1740" i="30"/>
  <c r="AB1741" i="30"/>
  <c r="AB1742" i="30"/>
  <c r="AB1743" i="30"/>
  <c r="AB1744" i="30"/>
  <c r="AB1745" i="30"/>
  <c r="AB1746" i="30"/>
  <c r="AB1747" i="30"/>
  <c r="AB1748" i="30"/>
  <c r="AB1749" i="30"/>
  <c r="AB1750" i="30"/>
  <c r="AB1751" i="30"/>
  <c r="AB1752" i="30"/>
  <c r="AB1753" i="30"/>
  <c r="AB1754" i="30"/>
  <c r="AB1755" i="30"/>
  <c r="AB1756" i="30"/>
  <c r="AB1757" i="30"/>
  <c r="AB1758" i="30"/>
  <c r="AB1759" i="30"/>
  <c r="AB1760" i="30"/>
  <c r="AB1761" i="30"/>
  <c r="AB1762" i="30"/>
  <c r="AB1763" i="30"/>
  <c r="AB1764" i="30"/>
  <c r="AB1765" i="30"/>
  <c r="AB1766" i="30"/>
  <c r="AB1767" i="30"/>
  <c r="AB1768" i="30"/>
  <c r="AB1769" i="30"/>
  <c r="AB1770" i="30"/>
  <c r="AB1771" i="30"/>
  <c r="AB1772" i="30"/>
  <c r="AB1773" i="30"/>
  <c r="AB1774" i="30"/>
  <c r="AB1775" i="30"/>
  <c r="AB1776" i="30"/>
  <c r="AB1777" i="30"/>
  <c r="AB1778" i="30"/>
  <c r="AB1779" i="30"/>
  <c r="AB1780" i="30"/>
  <c r="AB1781" i="30"/>
  <c r="AB1782" i="30"/>
  <c r="AB1783" i="30"/>
  <c r="AB1784" i="30"/>
  <c r="AB1785" i="30"/>
  <c r="AB1786" i="30"/>
  <c r="AB1787" i="30"/>
  <c r="AB1788" i="30"/>
  <c r="AB1789" i="30"/>
  <c r="AB1790" i="30"/>
  <c r="AB1791" i="30"/>
  <c r="AB1792" i="30"/>
  <c r="AB1793" i="30"/>
  <c r="AB1794" i="30"/>
  <c r="AB1795" i="30"/>
  <c r="AB1796" i="30"/>
  <c r="AB1797" i="30"/>
  <c r="AB1798" i="30"/>
  <c r="AB1799" i="30"/>
  <c r="AB1800" i="30"/>
  <c r="AB1801" i="30"/>
  <c r="AB1802" i="30"/>
  <c r="AB1803" i="30"/>
  <c r="AB1804" i="30"/>
  <c r="AB1805" i="30"/>
  <c r="AB1806" i="30"/>
  <c r="AB1807" i="30"/>
  <c r="AB1808" i="30"/>
  <c r="AB1809" i="30"/>
  <c r="AB1810" i="30"/>
  <c r="AB1811" i="30"/>
  <c r="AB1812" i="30"/>
  <c r="AB1813" i="30"/>
  <c r="AB1814" i="30"/>
  <c r="AB1815" i="30"/>
  <c r="AB1816" i="30"/>
  <c r="AB1817" i="30"/>
  <c r="AB1818" i="30"/>
  <c r="AB1819" i="30"/>
  <c r="AB1820" i="30"/>
  <c r="AB1821" i="30"/>
  <c r="AB1822" i="30"/>
  <c r="AB1823" i="30"/>
  <c r="AB1824" i="30"/>
  <c r="AB1825" i="30"/>
  <c r="AB1826" i="30"/>
  <c r="AB1827" i="30"/>
  <c r="AB1828" i="30"/>
  <c r="AB1829" i="30"/>
  <c r="AB1830" i="30"/>
  <c r="AB1831" i="30"/>
  <c r="AB1832" i="30"/>
  <c r="AB1833" i="30"/>
  <c r="AB1834" i="30"/>
  <c r="AB1835" i="30"/>
  <c r="AB1836" i="30"/>
  <c r="AB1837" i="30"/>
  <c r="AB1838" i="30"/>
  <c r="AB1839" i="30"/>
  <c r="AB1840" i="30"/>
  <c r="AB1841" i="30"/>
  <c r="AB1842" i="30"/>
  <c r="AB1843" i="30"/>
  <c r="AB1844" i="30"/>
  <c r="AB1845" i="30"/>
  <c r="AB1846" i="30"/>
  <c r="AB1847" i="30"/>
  <c r="AB1848" i="30"/>
  <c r="AB1849" i="30"/>
  <c r="AB1850" i="30"/>
  <c r="AB1851" i="30"/>
  <c r="AB1852" i="30"/>
  <c r="AB1853" i="30"/>
  <c r="AB1854" i="30"/>
  <c r="AB1855" i="30"/>
  <c r="AB1856" i="30"/>
  <c r="AB1857" i="30"/>
  <c r="AB1858" i="30"/>
  <c r="AB1859" i="30"/>
  <c r="AB1860" i="30"/>
  <c r="AB1861" i="30"/>
  <c r="AB1862" i="30"/>
  <c r="AB1863" i="30"/>
  <c r="AB1864" i="30"/>
  <c r="AB1865" i="30"/>
  <c r="AB1866" i="30"/>
  <c r="AB1867" i="30"/>
  <c r="AB1868" i="30"/>
  <c r="AB1869" i="30"/>
  <c r="AB1870" i="30"/>
  <c r="AB1871" i="30"/>
  <c r="AB1872" i="30"/>
  <c r="AB1873" i="30"/>
  <c r="AB1874" i="30"/>
  <c r="AB1875" i="30"/>
  <c r="AB1876" i="30"/>
  <c r="AB1877" i="30"/>
  <c r="AB1878" i="30"/>
  <c r="AB1879" i="30"/>
  <c r="AB1880" i="30"/>
  <c r="AB1881" i="30"/>
  <c r="AB1882" i="30"/>
  <c r="AB1883" i="30"/>
  <c r="AB1884" i="30"/>
  <c r="AB1885" i="30"/>
  <c r="AB1886" i="30"/>
  <c r="AB1887" i="30"/>
  <c r="AB1888" i="30"/>
  <c r="AB1889" i="30"/>
  <c r="AB1890" i="30"/>
  <c r="AB1891" i="30"/>
  <c r="AB1892" i="30"/>
  <c r="AB1893" i="30"/>
  <c r="AB1894" i="30"/>
  <c r="AB1895" i="30"/>
  <c r="AB1896" i="30"/>
  <c r="AB1897" i="30"/>
  <c r="AB1898" i="30"/>
  <c r="AB1899" i="30"/>
  <c r="AB1900" i="30"/>
  <c r="AB1901" i="30"/>
  <c r="AB1902" i="30"/>
  <c r="AB1903" i="30"/>
  <c r="AB1904" i="30"/>
  <c r="AB1905" i="30"/>
  <c r="AB1906" i="30"/>
  <c r="AB1907" i="30"/>
  <c r="AB1908" i="30"/>
  <c r="AB1909" i="30"/>
  <c r="AB1910" i="30"/>
  <c r="AB1911" i="30"/>
  <c r="AB1912" i="30"/>
  <c r="AB1913" i="30"/>
  <c r="AB1914" i="30"/>
  <c r="AB1915" i="30"/>
  <c r="AB1916" i="30"/>
  <c r="AB1917" i="30"/>
  <c r="AB1918" i="30"/>
  <c r="AB1919" i="30"/>
  <c r="AB1920" i="30"/>
  <c r="AB1921" i="30"/>
  <c r="AB1922" i="30"/>
  <c r="AB1923" i="30"/>
  <c r="AB1924" i="30"/>
  <c r="AB1925" i="30"/>
  <c r="AB1926" i="30"/>
  <c r="AB1927" i="30"/>
  <c r="AB1928" i="30"/>
  <c r="AB1929" i="30"/>
  <c r="AB1930" i="30"/>
  <c r="AB1931" i="30"/>
  <c r="AB1932" i="30"/>
  <c r="AB1933" i="30"/>
  <c r="AB1934" i="30"/>
  <c r="AB1935" i="30"/>
  <c r="AB1936" i="30"/>
  <c r="AB1937" i="30"/>
  <c r="AB1938" i="30"/>
  <c r="AB1939" i="30"/>
  <c r="AB1940" i="30"/>
  <c r="H1354" i="30"/>
  <c r="H1355" i="30"/>
  <c r="H1356" i="30"/>
  <c r="H1357" i="30"/>
  <c r="H1358" i="30"/>
  <c r="H1359" i="30"/>
  <c r="H1360" i="30"/>
  <c r="H1361" i="30"/>
  <c r="H1362" i="30"/>
  <c r="H1363" i="30"/>
  <c r="H1364" i="30"/>
  <c r="H1365" i="30"/>
  <c r="H1366" i="30"/>
  <c r="H1367" i="30"/>
  <c r="H1368" i="30"/>
  <c r="H1369" i="30"/>
  <c r="H1370" i="30"/>
  <c r="H1371" i="30"/>
  <c r="H1372" i="30"/>
  <c r="H1373" i="30"/>
  <c r="H1374" i="30"/>
  <c r="H1375" i="30"/>
  <c r="H1376" i="30"/>
  <c r="H1377" i="30"/>
  <c r="H1378" i="30"/>
  <c r="H1379" i="30"/>
  <c r="H1380" i="30"/>
  <c r="H1381" i="30"/>
  <c r="H1382" i="30"/>
  <c r="H1383" i="30"/>
  <c r="H1384" i="30"/>
  <c r="H1385" i="30"/>
  <c r="H1386" i="30"/>
  <c r="H1387" i="30"/>
  <c r="H1388" i="30"/>
  <c r="H1389" i="30"/>
  <c r="H1390" i="30"/>
  <c r="H1391" i="30"/>
  <c r="H1392" i="30"/>
  <c r="H1393" i="30"/>
  <c r="H1394" i="30"/>
  <c r="H1395" i="30"/>
  <c r="H1396" i="30"/>
  <c r="H1397" i="30"/>
  <c r="H1398" i="30"/>
  <c r="H1399" i="30"/>
  <c r="H1400" i="30"/>
  <c r="H1401" i="30"/>
  <c r="H1402" i="30"/>
  <c r="H1403" i="30"/>
  <c r="H1404" i="30"/>
  <c r="H1405" i="30"/>
  <c r="H1406" i="30"/>
  <c r="H1407" i="30"/>
  <c r="H1408" i="30"/>
  <c r="H1409" i="30"/>
  <c r="H1410" i="30"/>
  <c r="H1411" i="30"/>
  <c r="H1412" i="30"/>
  <c r="H1413" i="30"/>
  <c r="H1414" i="30"/>
  <c r="H1415" i="30"/>
  <c r="H1416" i="30"/>
  <c r="H1417" i="30"/>
  <c r="H1418" i="30"/>
  <c r="H1419" i="30"/>
  <c r="H1420" i="30"/>
  <c r="H1421" i="30"/>
  <c r="H1422" i="30"/>
  <c r="H1423" i="30"/>
  <c r="H1424" i="30"/>
  <c r="H1425" i="30"/>
  <c r="H1426" i="30"/>
  <c r="H1427" i="30"/>
  <c r="H1428" i="30"/>
  <c r="H1429" i="30"/>
  <c r="H1430" i="30"/>
  <c r="H1431" i="30"/>
  <c r="H1432" i="30"/>
  <c r="H1433" i="30"/>
  <c r="H1434" i="30"/>
  <c r="H1435" i="30"/>
  <c r="H1436" i="30"/>
  <c r="H1437" i="30"/>
  <c r="H1438" i="30"/>
  <c r="H1439" i="30"/>
  <c r="H1440" i="30"/>
  <c r="H1441" i="30"/>
  <c r="H1442" i="30"/>
  <c r="H1443" i="30"/>
  <c r="H1444" i="30"/>
  <c r="H1445" i="30"/>
  <c r="H1446" i="30"/>
  <c r="H1447" i="30"/>
  <c r="H1448" i="30"/>
  <c r="H1449" i="30"/>
  <c r="H1450" i="30"/>
  <c r="H1451" i="30"/>
  <c r="H1452" i="30"/>
  <c r="H1453" i="30"/>
  <c r="H1454" i="30"/>
  <c r="H1455" i="30"/>
  <c r="H1456" i="30"/>
  <c r="H1457" i="30"/>
  <c r="H1458" i="30"/>
  <c r="H1459" i="30"/>
  <c r="H1460" i="30"/>
  <c r="H1461" i="30"/>
  <c r="H1462" i="30"/>
  <c r="H1463" i="30"/>
  <c r="H1464" i="30"/>
  <c r="H1465" i="30"/>
  <c r="H1466" i="30"/>
  <c r="H1467" i="30"/>
  <c r="H1468" i="30"/>
  <c r="H1469" i="30"/>
  <c r="H1470" i="30"/>
  <c r="H1471" i="30"/>
  <c r="H1472" i="30"/>
  <c r="H1473" i="30"/>
  <c r="H1474" i="30"/>
  <c r="H1475" i="30"/>
  <c r="H1476" i="30"/>
  <c r="H1477" i="30"/>
  <c r="H1478" i="30"/>
  <c r="H1479" i="30"/>
  <c r="H1480" i="30"/>
  <c r="H1481" i="30"/>
  <c r="H1482" i="30"/>
  <c r="H1483" i="30"/>
  <c r="H1484" i="30"/>
  <c r="H1485" i="30"/>
  <c r="H1486" i="30"/>
  <c r="H1487" i="30"/>
  <c r="H1488" i="30"/>
  <c r="H1489" i="30"/>
  <c r="H1490" i="30"/>
  <c r="H1491" i="30"/>
  <c r="H1492" i="30"/>
  <c r="H1493" i="30"/>
  <c r="H1494" i="30"/>
  <c r="H1495" i="30"/>
  <c r="H1496" i="30"/>
  <c r="H1497" i="30"/>
  <c r="H1498" i="30"/>
  <c r="H1499" i="30"/>
  <c r="H1500" i="30"/>
  <c r="H1501" i="30"/>
  <c r="H1502" i="30"/>
  <c r="H1503" i="30"/>
  <c r="H1504" i="30"/>
  <c r="H1505" i="30"/>
  <c r="H1506" i="30"/>
  <c r="H1507" i="30"/>
  <c r="H1508" i="30"/>
  <c r="H1509" i="30"/>
  <c r="H1510" i="30"/>
  <c r="H1511" i="30"/>
  <c r="H1512" i="30"/>
  <c r="H1513" i="30"/>
  <c r="H1514" i="30"/>
  <c r="H1515" i="30"/>
  <c r="H1516" i="30"/>
  <c r="H1517" i="30"/>
  <c r="H1518" i="30"/>
  <c r="H1519" i="30"/>
  <c r="H1520" i="30"/>
  <c r="H1521" i="30"/>
  <c r="H1522" i="30"/>
  <c r="H1523" i="30"/>
  <c r="H1524" i="30"/>
  <c r="H1525" i="30"/>
  <c r="H1526" i="30"/>
  <c r="H1527" i="30"/>
  <c r="H1528" i="30"/>
  <c r="H1529" i="30"/>
  <c r="H1530" i="30"/>
  <c r="H1531" i="30"/>
  <c r="H1532" i="30"/>
  <c r="H1533" i="30"/>
  <c r="H1534" i="30"/>
  <c r="H1535" i="30"/>
  <c r="H1536" i="30"/>
  <c r="H1537" i="30"/>
  <c r="H1538" i="30"/>
  <c r="H1539" i="30"/>
  <c r="H1540" i="30"/>
  <c r="H1541" i="30"/>
  <c r="H1542" i="30"/>
  <c r="H1543" i="30"/>
  <c r="H1544" i="30"/>
  <c r="H1545" i="30"/>
  <c r="H1546" i="30"/>
  <c r="H1547" i="30"/>
  <c r="H1548" i="30"/>
  <c r="H1549" i="30"/>
  <c r="H1550" i="30"/>
  <c r="H1551" i="30"/>
  <c r="H1552" i="30"/>
  <c r="H1553" i="30"/>
  <c r="H1554" i="30"/>
  <c r="H1555" i="30"/>
  <c r="H1556" i="30"/>
  <c r="H1557" i="30"/>
  <c r="H1558" i="30"/>
  <c r="H1559" i="30"/>
  <c r="H1560" i="30"/>
  <c r="H1561" i="30"/>
  <c r="H1562" i="30"/>
  <c r="H1563" i="30"/>
  <c r="H1564" i="30"/>
  <c r="H1565" i="30"/>
  <c r="H1566" i="30"/>
  <c r="H1567" i="30"/>
  <c r="H1568" i="30"/>
  <c r="H1569" i="30"/>
  <c r="H1570" i="30"/>
  <c r="H1571" i="30"/>
  <c r="H1572" i="30"/>
  <c r="H1573" i="30"/>
  <c r="H1574" i="30"/>
  <c r="H1575" i="30"/>
  <c r="H1576" i="30"/>
  <c r="H1577" i="30"/>
  <c r="H1578" i="30"/>
  <c r="H1579" i="30"/>
  <c r="H1580" i="30"/>
  <c r="H1581" i="30"/>
  <c r="H1582" i="30"/>
  <c r="H1583" i="30"/>
  <c r="H1584" i="30"/>
  <c r="H1585" i="30"/>
  <c r="H1586" i="30"/>
  <c r="H1587" i="30"/>
  <c r="H1588" i="30"/>
  <c r="H1589" i="30"/>
  <c r="H1590" i="30"/>
  <c r="H1591" i="30"/>
  <c r="H1592" i="30"/>
  <c r="H1593" i="30"/>
  <c r="H1594" i="30"/>
  <c r="H1595" i="30"/>
  <c r="H1596" i="30"/>
  <c r="H1597" i="30"/>
  <c r="H1598" i="30"/>
  <c r="H1599" i="30"/>
  <c r="H1600" i="30"/>
  <c r="H1601" i="30"/>
  <c r="H1602" i="30"/>
  <c r="H1603" i="30"/>
  <c r="H1604" i="30"/>
  <c r="H1605" i="30"/>
  <c r="H1606" i="30"/>
  <c r="H1607" i="30"/>
  <c r="H1608" i="30"/>
  <c r="H1609" i="30"/>
  <c r="H1610" i="30"/>
  <c r="H1611" i="30"/>
  <c r="H1612" i="30"/>
  <c r="H1613" i="30"/>
  <c r="H1614" i="30"/>
  <c r="H1615" i="30"/>
  <c r="H1616" i="30"/>
  <c r="H1617" i="30"/>
  <c r="H1618" i="30"/>
  <c r="H1619" i="30"/>
  <c r="H1620" i="30"/>
  <c r="H1621" i="30"/>
  <c r="H1622" i="30"/>
  <c r="H1623" i="30"/>
  <c r="H1624" i="30"/>
  <c r="H1625" i="30"/>
  <c r="H1626" i="30"/>
  <c r="H1627" i="30"/>
  <c r="H1628" i="30"/>
  <c r="H1629" i="30"/>
  <c r="H1630" i="30"/>
  <c r="H1631" i="30"/>
  <c r="H1632" i="30"/>
  <c r="H1633" i="30"/>
  <c r="H1634" i="30"/>
  <c r="H1635" i="30"/>
  <c r="H1636" i="30"/>
  <c r="H1637" i="30"/>
  <c r="H1638" i="30"/>
  <c r="H1639" i="30"/>
  <c r="H1640" i="30"/>
  <c r="H1641" i="30"/>
  <c r="H1642" i="30"/>
  <c r="H1643" i="30"/>
  <c r="H1644" i="30"/>
  <c r="H1645" i="30"/>
  <c r="H1646" i="30"/>
  <c r="H1647" i="30"/>
  <c r="H1648" i="30"/>
  <c r="H1649" i="30"/>
  <c r="H1650" i="30"/>
  <c r="H1651" i="30"/>
  <c r="H1652" i="30"/>
  <c r="H1653" i="30"/>
  <c r="H1654" i="30"/>
  <c r="H1655" i="30"/>
  <c r="H1656" i="30"/>
  <c r="H1657" i="30"/>
  <c r="H1658" i="30"/>
  <c r="H1659" i="30"/>
  <c r="H1660" i="30"/>
  <c r="H1661" i="30"/>
  <c r="H1662" i="30"/>
  <c r="H1663" i="30"/>
  <c r="H1664" i="30"/>
  <c r="H1665" i="30"/>
  <c r="H1666" i="30"/>
  <c r="H1667" i="30"/>
  <c r="H1668" i="30"/>
  <c r="H1669" i="30"/>
  <c r="H1670" i="30"/>
  <c r="H1671" i="30"/>
  <c r="H1672" i="30"/>
  <c r="H1673" i="30"/>
  <c r="H1674" i="30"/>
  <c r="H1675" i="30"/>
  <c r="H1676" i="30"/>
  <c r="H1677" i="30"/>
  <c r="H1678" i="30"/>
  <c r="H1679" i="30"/>
  <c r="H1680" i="30"/>
  <c r="H1681" i="30"/>
  <c r="H1682" i="30"/>
  <c r="H1683" i="30"/>
  <c r="H1684" i="30"/>
  <c r="H1685" i="30"/>
  <c r="H1686" i="30"/>
  <c r="H1687" i="30"/>
  <c r="H1688" i="30"/>
  <c r="H1689" i="30"/>
  <c r="H1690" i="30"/>
  <c r="H1691" i="30"/>
  <c r="H1692" i="30"/>
  <c r="H1693" i="30"/>
  <c r="H1694" i="30"/>
  <c r="H1695" i="30"/>
  <c r="H1696" i="30"/>
  <c r="H1697" i="30"/>
  <c r="H1698" i="30"/>
  <c r="H1699" i="30"/>
  <c r="H1700" i="30"/>
  <c r="H1701" i="30"/>
  <c r="H1702" i="30"/>
  <c r="H1703" i="30"/>
  <c r="H1704" i="30"/>
  <c r="H1705" i="30"/>
  <c r="H1706" i="30"/>
  <c r="H1707" i="30"/>
  <c r="H1708" i="30"/>
  <c r="H1709" i="30"/>
  <c r="H1710" i="30"/>
  <c r="H1711" i="30"/>
  <c r="H1712" i="30"/>
  <c r="H1713" i="30"/>
  <c r="H1714" i="30"/>
  <c r="H1715" i="30"/>
  <c r="H1716" i="30"/>
  <c r="H1717" i="30"/>
  <c r="H1718" i="30"/>
  <c r="H1719" i="30"/>
  <c r="H1720" i="30"/>
  <c r="H1721" i="30"/>
  <c r="H1722" i="30"/>
  <c r="H1723" i="30"/>
  <c r="H1724" i="30"/>
  <c r="H1725" i="30"/>
  <c r="H1726" i="30"/>
  <c r="H1727" i="30"/>
  <c r="H1728" i="30"/>
  <c r="H1729" i="30"/>
  <c r="H1730" i="30"/>
  <c r="H1731" i="30"/>
  <c r="H1732" i="30"/>
  <c r="H1733" i="30"/>
  <c r="H1734" i="30"/>
  <c r="H1735" i="30"/>
  <c r="H1736" i="30"/>
  <c r="H1737" i="30"/>
  <c r="H1738" i="30"/>
  <c r="H1739" i="30"/>
  <c r="H1740" i="30"/>
  <c r="H1741" i="30"/>
  <c r="H1742" i="30"/>
  <c r="H1743" i="30"/>
  <c r="H1744" i="30"/>
  <c r="H1745" i="30"/>
  <c r="H1746" i="30"/>
  <c r="H1747" i="30"/>
  <c r="H1748" i="30"/>
  <c r="H1749" i="30"/>
  <c r="H1750" i="30"/>
  <c r="H1751" i="30"/>
  <c r="H1752" i="30"/>
  <c r="H1753" i="30"/>
  <c r="H1754" i="30"/>
  <c r="H1755" i="30"/>
  <c r="H1756" i="30"/>
  <c r="H1757" i="30"/>
  <c r="H1758" i="30"/>
  <c r="H1759" i="30"/>
  <c r="H1760" i="30"/>
  <c r="H1761" i="30"/>
  <c r="H1762" i="30"/>
  <c r="H1763" i="30"/>
  <c r="H1764" i="30"/>
  <c r="H1765" i="30"/>
  <c r="H1766" i="30"/>
  <c r="H1767" i="30"/>
  <c r="H1768" i="30"/>
  <c r="H1769" i="30"/>
  <c r="H1770" i="30"/>
  <c r="H1771" i="30"/>
  <c r="H1772" i="30"/>
  <c r="H1773" i="30"/>
  <c r="H1774" i="30"/>
  <c r="H1775" i="30"/>
  <c r="H1776" i="30"/>
  <c r="H1777" i="30"/>
  <c r="H1778" i="30"/>
  <c r="H1779" i="30"/>
  <c r="H1780" i="30"/>
  <c r="H1781" i="30"/>
  <c r="H1782" i="30"/>
  <c r="H1783" i="30"/>
  <c r="H1784" i="30"/>
  <c r="H1785" i="30"/>
  <c r="H1786" i="30"/>
  <c r="H1787" i="30"/>
  <c r="H1788" i="30"/>
  <c r="H1789" i="30"/>
  <c r="H1790" i="30"/>
  <c r="H1791" i="30"/>
  <c r="H1792" i="30"/>
  <c r="H1793" i="30"/>
  <c r="H1794" i="30"/>
  <c r="H1795" i="30"/>
  <c r="H1796" i="30"/>
  <c r="H1797" i="30"/>
  <c r="H1798" i="30"/>
  <c r="H1799" i="30"/>
  <c r="H1800" i="30"/>
  <c r="H1801" i="30"/>
  <c r="H1802" i="30"/>
  <c r="H1803" i="30"/>
  <c r="H1804" i="30"/>
  <c r="H1805" i="30"/>
  <c r="H1806" i="30"/>
  <c r="H1807" i="30"/>
  <c r="H1808" i="30"/>
  <c r="H1809" i="30"/>
  <c r="H1810" i="30"/>
  <c r="H1811" i="30"/>
  <c r="H1812" i="30"/>
  <c r="H1813" i="30"/>
  <c r="H1814" i="30"/>
  <c r="H1815" i="30"/>
  <c r="H1816" i="30"/>
  <c r="H1817" i="30"/>
  <c r="H1818" i="30"/>
  <c r="H1819" i="30"/>
  <c r="H1820" i="30"/>
  <c r="H1821" i="30"/>
  <c r="H1822" i="30"/>
  <c r="H1823" i="30"/>
  <c r="H1824" i="30"/>
  <c r="H1825" i="30"/>
  <c r="H1826" i="30"/>
  <c r="H1827" i="30"/>
  <c r="H1828" i="30"/>
  <c r="H1829" i="30"/>
  <c r="H1830" i="30"/>
  <c r="H1831" i="30"/>
  <c r="H1832" i="30"/>
  <c r="H1833" i="30"/>
  <c r="H1834" i="30"/>
  <c r="H1835" i="30"/>
  <c r="H1836" i="30"/>
  <c r="H1837" i="30"/>
  <c r="H1838" i="30"/>
  <c r="H1839" i="30"/>
  <c r="H1840" i="30"/>
  <c r="H1841" i="30"/>
  <c r="H1842" i="30"/>
  <c r="H1843" i="30"/>
  <c r="H1844" i="30"/>
  <c r="H1845" i="30"/>
  <c r="H1846" i="30"/>
  <c r="H1847" i="30"/>
  <c r="H1848" i="30"/>
  <c r="H1849" i="30"/>
  <c r="H1850" i="30"/>
  <c r="H1851" i="30"/>
  <c r="H1852" i="30"/>
  <c r="H1853" i="30"/>
  <c r="H1854" i="30"/>
  <c r="H1855" i="30"/>
  <c r="H1856" i="30"/>
  <c r="H1857" i="30"/>
  <c r="H1858" i="30"/>
  <c r="H1859" i="30"/>
  <c r="H1860" i="30"/>
  <c r="H1861" i="30"/>
  <c r="H1862" i="30"/>
  <c r="H1863" i="30"/>
  <c r="H1864" i="30"/>
  <c r="H1865" i="30"/>
  <c r="H1866" i="30"/>
  <c r="H1867" i="30"/>
  <c r="H1868" i="30"/>
  <c r="H1869" i="30"/>
  <c r="H1870" i="30"/>
  <c r="H1871" i="30"/>
  <c r="H1872" i="30"/>
  <c r="H1873" i="30"/>
  <c r="H1874" i="30"/>
  <c r="H1875" i="30"/>
  <c r="H1876" i="30"/>
  <c r="H1877" i="30"/>
  <c r="H1878" i="30"/>
  <c r="H1879" i="30"/>
  <c r="H1880" i="30"/>
  <c r="H1881" i="30"/>
  <c r="H1882" i="30"/>
  <c r="H1883" i="30"/>
  <c r="H1884" i="30"/>
  <c r="H1885" i="30"/>
  <c r="H1886" i="30"/>
  <c r="H1887" i="30"/>
  <c r="H1888" i="30"/>
  <c r="H1889" i="30"/>
  <c r="H1890" i="30"/>
  <c r="H1891" i="30"/>
  <c r="H1892" i="30"/>
  <c r="H1893" i="30"/>
  <c r="H1894" i="30"/>
  <c r="H1895" i="30"/>
  <c r="H1896" i="30"/>
  <c r="H1897" i="30"/>
  <c r="H1898" i="30"/>
  <c r="H1899" i="30"/>
  <c r="H1900" i="30"/>
  <c r="H1901" i="30"/>
  <c r="H1902" i="30"/>
  <c r="H1903" i="30"/>
  <c r="H1904" i="30"/>
  <c r="H1905" i="30"/>
  <c r="H1906" i="30"/>
  <c r="H1907" i="30"/>
  <c r="H1908" i="30"/>
  <c r="H1909" i="30"/>
  <c r="H1910" i="30"/>
  <c r="H1911" i="30"/>
  <c r="H1912" i="30"/>
  <c r="H1913" i="30"/>
  <c r="H1914" i="30"/>
  <c r="H1915" i="30"/>
  <c r="H1916" i="30"/>
  <c r="H1917" i="30"/>
  <c r="H1918" i="30"/>
  <c r="H1919" i="30"/>
  <c r="H1920" i="30"/>
  <c r="H1921" i="30"/>
  <c r="H1922" i="30"/>
  <c r="H1923" i="30"/>
  <c r="H1924" i="30"/>
  <c r="H1925" i="30"/>
  <c r="H1926" i="30"/>
  <c r="H1927" i="30"/>
  <c r="H1928" i="30"/>
  <c r="H1929" i="30"/>
  <c r="H1930" i="30"/>
  <c r="H1931" i="30"/>
  <c r="H1932" i="30"/>
  <c r="H1933" i="30"/>
  <c r="H1934" i="30"/>
  <c r="H1935" i="30"/>
  <c r="H1936" i="30"/>
  <c r="H1937" i="30"/>
  <c r="H1938" i="30"/>
  <c r="H1939" i="30"/>
  <c r="H1940" i="30"/>
  <c r="AB1353" i="30"/>
  <c r="H1353" i="30"/>
  <c r="AB1352" i="30"/>
  <c r="H1352" i="30"/>
  <c r="H871" i="30"/>
  <c r="H872" i="30"/>
  <c r="H873" i="30"/>
  <c r="H874" i="30"/>
  <c r="H875" i="30"/>
  <c r="H876" i="30"/>
  <c r="H877" i="30"/>
  <c r="H878" i="30"/>
  <c r="H879" i="30"/>
  <c r="H880" i="30"/>
  <c r="H881" i="30"/>
  <c r="H882" i="30"/>
  <c r="H883" i="30"/>
  <c r="H884" i="30"/>
  <c r="H885" i="30"/>
  <c r="H886" i="30"/>
  <c r="H887" i="30"/>
  <c r="H888" i="30"/>
  <c r="H889" i="30"/>
  <c r="H890" i="30"/>
  <c r="H891" i="30"/>
  <c r="H892" i="30"/>
  <c r="H893" i="30"/>
  <c r="H894" i="30"/>
  <c r="H895" i="30"/>
  <c r="H896" i="30"/>
  <c r="H897" i="30"/>
  <c r="H898" i="30"/>
  <c r="H899" i="30"/>
  <c r="H900" i="30"/>
  <c r="H901" i="30"/>
  <c r="H902" i="30"/>
  <c r="H903" i="30"/>
  <c r="H904" i="30"/>
  <c r="H905" i="30"/>
  <c r="H906" i="30"/>
  <c r="H907" i="30"/>
  <c r="H908" i="30"/>
  <c r="H909" i="30"/>
  <c r="H910" i="30"/>
  <c r="H911" i="30"/>
  <c r="H912" i="30"/>
  <c r="H913" i="30"/>
  <c r="H914" i="30"/>
  <c r="H915" i="30"/>
  <c r="H916" i="30"/>
  <c r="H917" i="30"/>
  <c r="H918" i="30"/>
  <c r="H919" i="30"/>
  <c r="H920" i="30"/>
  <c r="H921" i="30"/>
  <c r="H922" i="30"/>
  <c r="H923" i="30"/>
  <c r="H924" i="30"/>
  <c r="H925" i="30"/>
  <c r="H926" i="30"/>
  <c r="H927" i="30"/>
  <c r="H928" i="30"/>
  <c r="H929" i="30"/>
  <c r="H930" i="30"/>
  <c r="H931" i="30"/>
  <c r="H932" i="30"/>
  <c r="H933" i="30"/>
  <c r="H934" i="30"/>
  <c r="H935" i="30"/>
  <c r="H936" i="30"/>
  <c r="H937" i="30"/>
  <c r="H938" i="30"/>
  <c r="H939" i="30"/>
  <c r="H940" i="30"/>
  <c r="H941" i="30"/>
  <c r="H942" i="30"/>
  <c r="H943" i="30"/>
  <c r="H944" i="30"/>
  <c r="H945" i="30"/>
  <c r="H946" i="30"/>
  <c r="H947" i="30"/>
  <c r="H948" i="30"/>
  <c r="H949" i="30"/>
  <c r="H950" i="30"/>
  <c r="H951" i="30"/>
  <c r="H952" i="30"/>
  <c r="H953" i="30"/>
  <c r="H954" i="30"/>
  <c r="H955" i="30"/>
  <c r="H956" i="30"/>
  <c r="H957" i="30"/>
  <c r="H958" i="30"/>
  <c r="H959" i="30"/>
  <c r="H960" i="30"/>
  <c r="H961" i="30"/>
  <c r="H962" i="30"/>
  <c r="H963" i="30"/>
  <c r="H964" i="30"/>
  <c r="H965" i="30"/>
  <c r="H966" i="30"/>
  <c r="H967" i="30"/>
  <c r="H968" i="30"/>
  <c r="H969" i="30"/>
  <c r="H970" i="30"/>
  <c r="H971" i="30"/>
  <c r="H972" i="30"/>
  <c r="H973" i="30"/>
  <c r="H974" i="30"/>
  <c r="H975" i="30"/>
  <c r="H976" i="30"/>
  <c r="H977" i="30"/>
  <c r="H978" i="30"/>
  <c r="H979" i="30"/>
  <c r="H980" i="30"/>
  <c r="H981" i="30"/>
  <c r="H982" i="30"/>
  <c r="H983" i="30"/>
  <c r="H984" i="30"/>
  <c r="H985" i="30"/>
  <c r="H986" i="30"/>
  <c r="H987" i="30"/>
  <c r="H988" i="30"/>
  <c r="H989" i="30"/>
  <c r="H990" i="30"/>
  <c r="H991" i="30"/>
  <c r="H992" i="30"/>
  <c r="H993" i="30"/>
  <c r="H994" i="30"/>
  <c r="H995" i="30"/>
  <c r="H996" i="30"/>
  <c r="H997" i="30"/>
  <c r="H998" i="30"/>
  <c r="H999" i="30"/>
  <c r="H1000" i="30"/>
  <c r="H1001" i="30"/>
  <c r="H1002" i="30"/>
  <c r="H1003" i="30"/>
  <c r="H1004" i="30"/>
  <c r="H1005" i="30"/>
  <c r="H1006" i="30"/>
  <c r="H1007" i="30"/>
  <c r="H1008" i="30"/>
  <c r="H1009" i="30"/>
  <c r="H1010" i="30"/>
  <c r="H1011" i="30"/>
  <c r="H1012" i="30"/>
  <c r="H1013" i="30"/>
  <c r="H1014" i="30"/>
  <c r="H1015" i="30"/>
  <c r="H1016" i="30"/>
  <c r="H1017" i="30"/>
  <c r="H1018" i="30"/>
  <c r="H1019" i="30"/>
  <c r="H1020" i="30"/>
  <c r="H1021" i="30"/>
  <c r="H1022" i="30"/>
  <c r="H1023" i="30"/>
  <c r="H1024" i="30"/>
  <c r="H1025" i="30"/>
  <c r="H1026" i="30"/>
  <c r="H1027" i="30"/>
  <c r="H1028" i="30"/>
  <c r="H1029" i="30"/>
  <c r="H1030" i="30"/>
  <c r="H1031" i="30"/>
  <c r="H1032" i="30"/>
  <c r="H1033" i="30"/>
  <c r="H1034" i="30"/>
  <c r="H1035" i="30"/>
  <c r="H1036" i="30"/>
  <c r="H1037" i="30"/>
  <c r="H1038" i="30"/>
  <c r="H1039" i="30"/>
  <c r="H1040" i="30"/>
  <c r="H1041" i="30"/>
  <c r="H1042" i="30"/>
  <c r="H1043" i="30"/>
  <c r="H1044" i="30"/>
  <c r="H1045" i="30"/>
  <c r="H1046" i="30"/>
  <c r="H1047" i="30"/>
  <c r="H1048" i="30"/>
  <c r="H1049" i="30"/>
  <c r="H1050" i="30"/>
  <c r="H1051" i="30"/>
  <c r="H1052" i="30"/>
  <c r="H1053" i="30"/>
  <c r="H1054" i="30"/>
  <c r="H1055" i="30"/>
  <c r="H1056" i="30"/>
  <c r="H1057" i="30"/>
  <c r="H1058" i="30"/>
  <c r="H1059" i="30"/>
  <c r="H1060" i="30"/>
  <c r="H1061" i="30"/>
  <c r="H1062" i="30"/>
  <c r="H1063" i="30"/>
  <c r="H1064" i="30"/>
  <c r="H1065" i="30"/>
  <c r="H1066" i="30"/>
  <c r="H1067" i="30"/>
  <c r="H1068" i="30"/>
  <c r="H1069" i="30"/>
  <c r="H1070" i="30"/>
  <c r="H1071" i="30"/>
  <c r="H1072" i="30"/>
  <c r="H1073" i="30"/>
  <c r="H1074" i="30"/>
  <c r="H1075" i="30"/>
  <c r="H1076" i="30"/>
  <c r="H1077" i="30"/>
  <c r="H1078" i="30"/>
  <c r="H1079" i="30"/>
  <c r="H1080" i="30"/>
  <c r="H1081" i="30"/>
  <c r="H1082" i="30"/>
  <c r="H1083" i="30"/>
  <c r="H1084" i="30"/>
  <c r="H1085" i="30"/>
  <c r="H1086" i="30"/>
  <c r="H1087" i="30"/>
  <c r="H1088" i="30"/>
  <c r="H1089" i="30"/>
  <c r="H1090" i="30"/>
  <c r="H1091" i="30"/>
  <c r="H1092" i="30"/>
  <c r="H1093" i="30"/>
  <c r="H1094" i="30"/>
  <c r="H1095" i="30"/>
  <c r="H1096" i="30"/>
  <c r="H1097" i="30"/>
  <c r="H1098" i="30"/>
  <c r="H1099" i="30"/>
  <c r="H1100" i="30"/>
  <c r="H1101" i="30"/>
  <c r="H1102" i="30"/>
  <c r="H1103" i="30"/>
  <c r="H1104" i="30"/>
  <c r="H1105" i="30"/>
  <c r="H1106" i="30"/>
  <c r="H1107" i="30"/>
  <c r="H1108" i="30"/>
  <c r="H1109" i="30"/>
  <c r="H1110" i="30"/>
  <c r="H1111" i="30"/>
  <c r="H1112" i="30"/>
  <c r="H1113" i="30"/>
  <c r="H1114" i="30"/>
  <c r="H1115" i="30"/>
  <c r="H1116" i="30"/>
  <c r="H1117" i="30"/>
  <c r="H1118" i="30"/>
  <c r="H1119" i="30"/>
  <c r="H1120" i="30"/>
  <c r="H1121" i="30"/>
  <c r="H1122" i="30"/>
  <c r="H1123" i="30"/>
  <c r="H1124" i="30"/>
  <c r="H1125" i="30"/>
  <c r="H1126" i="30"/>
  <c r="H1127" i="30"/>
  <c r="H1128" i="30"/>
  <c r="H1129" i="30"/>
  <c r="H1130" i="30"/>
  <c r="H1131" i="30"/>
  <c r="H1132" i="30"/>
  <c r="H1133" i="30"/>
  <c r="H1134" i="30"/>
  <c r="H1135" i="30"/>
  <c r="H1136" i="30"/>
  <c r="H1137" i="30"/>
  <c r="H1138" i="30"/>
  <c r="H1139" i="30"/>
  <c r="H1140" i="30"/>
  <c r="H1141" i="30"/>
  <c r="H1142" i="30"/>
  <c r="H1143" i="30"/>
  <c r="H1144" i="30"/>
  <c r="H1145" i="30"/>
  <c r="H1146" i="30"/>
  <c r="H1147" i="30"/>
  <c r="H1148" i="30"/>
  <c r="H1149" i="30"/>
  <c r="H1150" i="30"/>
  <c r="H1151" i="30"/>
  <c r="H1152" i="30"/>
  <c r="H1153" i="30"/>
  <c r="H1154" i="30"/>
  <c r="H1155" i="30"/>
  <c r="H1156" i="30"/>
  <c r="H1157" i="30"/>
  <c r="H1158" i="30"/>
  <c r="H1159" i="30"/>
  <c r="H1160" i="30"/>
  <c r="H1161" i="30"/>
  <c r="H1162" i="30"/>
  <c r="H1163" i="30"/>
  <c r="H1164" i="30"/>
  <c r="H1165" i="30"/>
  <c r="H1166" i="30"/>
  <c r="H1167" i="30"/>
  <c r="H1168" i="30"/>
  <c r="H1169" i="30"/>
  <c r="H1170" i="30"/>
  <c r="H1171" i="30"/>
  <c r="H1172" i="30"/>
  <c r="H1173" i="30"/>
  <c r="H1174" i="30"/>
  <c r="H1175" i="30"/>
  <c r="H1176" i="30"/>
  <c r="H1177" i="30"/>
  <c r="H1178" i="30"/>
  <c r="H1179" i="30"/>
  <c r="H1180" i="30"/>
  <c r="H1181" i="30"/>
  <c r="H1182" i="30"/>
  <c r="H1183" i="30"/>
  <c r="H1184" i="30"/>
  <c r="H1185" i="30"/>
  <c r="H1186" i="30"/>
  <c r="H1187" i="30"/>
  <c r="H1188" i="30"/>
  <c r="H1189" i="30"/>
  <c r="H1190" i="30"/>
  <c r="H1191" i="30"/>
  <c r="H1192" i="30"/>
  <c r="H1193" i="30"/>
  <c r="H1194" i="30"/>
  <c r="H1195" i="30"/>
  <c r="H1196" i="30"/>
  <c r="H1197" i="30"/>
  <c r="H1198" i="30"/>
  <c r="H1199" i="30"/>
  <c r="H1200" i="30"/>
  <c r="H1201" i="30"/>
  <c r="H1202" i="30"/>
  <c r="H1203" i="30"/>
  <c r="H1204" i="30"/>
  <c r="H1205" i="30"/>
  <c r="H1206" i="30"/>
  <c r="H1207" i="30"/>
  <c r="H1208" i="30"/>
  <c r="H1209" i="30"/>
  <c r="H1210" i="30"/>
  <c r="H1211" i="30"/>
  <c r="H1212" i="30"/>
  <c r="H1213" i="30"/>
  <c r="H1214" i="30"/>
  <c r="H1215" i="30"/>
  <c r="H1216" i="30"/>
  <c r="H1217" i="30"/>
  <c r="H1218" i="30"/>
  <c r="H1219" i="30"/>
  <c r="H1220" i="30"/>
  <c r="H1221" i="30"/>
  <c r="H1222" i="30"/>
  <c r="H1223" i="30"/>
  <c r="H1224" i="30"/>
  <c r="H1225" i="30"/>
  <c r="H1226" i="30"/>
  <c r="H1227" i="30"/>
  <c r="H1228" i="30"/>
  <c r="H1229" i="30"/>
  <c r="H1230" i="30"/>
  <c r="H1231" i="30"/>
  <c r="H1232" i="30"/>
  <c r="H1233" i="30"/>
  <c r="H1234" i="30"/>
  <c r="H1235" i="30"/>
  <c r="H1236" i="30"/>
  <c r="H1237" i="30"/>
  <c r="H1238" i="30"/>
  <c r="H1239" i="30"/>
  <c r="H1240" i="30"/>
  <c r="H1241" i="30"/>
  <c r="H1242" i="30"/>
  <c r="H1243" i="30"/>
  <c r="H1244" i="30"/>
  <c r="H1245" i="30"/>
  <c r="H1246" i="30"/>
  <c r="H1247" i="30"/>
  <c r="H1248" i="30"/>
  <c r="H1249" i="30"/>
  <c r="H1250" i="30"/>
  <c r="H1251" i="30"/>
  <c r="H1252" i="30"/>
  <c r="H1253" i="30"/>
  <c r="H1254" i="30"/>
  <c r="H1255" i="30"/>
  <c r="H1256" i="30"/>
  <c r="H1257" i="30"/>
  <c r="H1258" i="30"/>
  <c r="H1259" i="30"/>
  <c r="H1260" i="30"/>
  <c r="H1261" i="30"/>
  <c r="H1262" i="30"/>
  <c r="H1263" i="30"/>
  <c r="H1264" i="30"/>
  <c r="H1265" i="30"/>
  <c r="H1266" i="30"/>
  <c r="H1267" i="30"/>
  <c r="H1268" i="30"/>
  <c r="H1269" i="30"/>
  <c r="H1270" i="30"/>
  <c r="H1271" i="30"/>
  <c r="H1272" i="30"/>
  <c r="H1273" i="30"/>
  <c r="H1274" i="30"/>
  <c r="H1275" i="30"/>
  <c r="H1276" i="30"/>
  <c r="H1277" i="30"/>
  <c r="H1278" i="30"/>
  <c r="H1279" i="30"/>
  <c r="H1280" i="30"/>
  <c r="H1281" i="30"/>
  <c r="H1282" i="30"/>
  <c r="H1283" i="30"/>
  <c r="H1284" i="30"/>
  <c r="H1285" i="30"/>
  <c r="H1286" i="30"/>
  <c r="H1287" i="30"/>
  <c r="H1288" i="30"/>
  <c r="H1289" i="30"/>
  <c r="H1290" i="30"/>
  <c r="H1291" i="30"/>
  <c r="H1292" i="30"/>
  <c r="H1293" i="30"/>
  <c r="H1294" i="30"/>
  <c r="H1295" i="30"/>
  <c r="H1296" i="30"/>
  <c r="H1297" i="30"/>
  <c r="H1298" i="30"/>
  <c r="H1299" i="30"/>
  <c r="H1300" i="30"/>
  <c r="H1301" i="30"/>
  <c r="H1302" i="30"/>
  <c r="H1303" i="30"/>
  <c r="H1304" i="30"/>
  <c r="H1305" i="30"/>
  <c r="H1306" i="30"/>
  <c r="H1307" i="30"/>
  <c r="H1308" i="30"/>
  <c r="H1309" i="30"/>
  <c r="H1310" i="30"/>
  <c r="H1311" i="30"/>
  <c r="H1312" i="30"/>
  <c r="H1313" i="30"/>
  <c r="H1314" i="30"/>
  <c r="H1315" i="30"/>
  <c r="H1316" i="30"/>
  <c r="H1317" i="30"/>
  <c r="H1318" i="30"/>
  <c r="H1319" i="30"/>
  <c r="H1320" i="30"/>
  <c r="H1321" i="30"/>
  <c r="H1322" i="30"/>
  <c r="H1323" i="30"/>
  <c r="H1324" i="30"/>
  <c r="H1325" i="30"/>
  <c r="H1326" i="30"/>
  <c r="H1327" i="30"/>
  <c r="H1328" i="30"/>
  <c r="H1329" i="30"/>
  <c r="H1330" i="30"/>
  <c r="H1331" i="30"/>
  <c r="H1332" i="30"/>
  <c r="H1333" i="30"/>
  <c r="H1334" i="30"/>
  <c r="H1335" i="30"/>
  <c r="H1336" i="30"/>
  <c r="H1337" i="30"/>
  <c r="H1338" i="30"/>
  <c r="H1339" i="30"/>
  <c r="H1340" i="30"/>
  <c r="H1341" i="30"/>
  <c r="H1342" i="30"/>
  <c r="H1343" i="30"/>
  <c r="H1344" i="30"/>
  <c r="H1345" i="30"/>
  <c r="H1346" i="30"/>
  <c r="H1347" i="30"/>
  <c r="H1348" i="30"/>
  <c r="H1349" i="30"/>
  <c r="H1350" i="30"/>
  <c r="H1351" i="30"/>
  <c r="AB599" i="30"/>
  <c r="AB600" i="30"/>
  <c r="AB601" i="30"/>
  <c r="AB602" i="30"/>
  <c r="AB603" i="30"/>
  <c r="AB604" i="30"/>
  <c r="AB605" i="30"/>
  <c r="AB606" i="30"/>
  <c r="AB607" i="30"/>
  <c r="AB608" i="30"/>
  <c r="AB609" i="30"/>
  <c r="AB610" i="30"/>
  <c r="AB611" i="30"/>
  <c r="AB612" i="30"/>
  <c r="AB613" i="30"/>
  <c r="AB614" i="30"/>
  <c r="AB615" i="30"/>
  <c r="AB616" i="30"/>
  <c r="AB617" i="30"/>
  <c r="AB618" i="30"/>
  <c r="AB619" i="30"/>
  <c r="AB620" i="30"/>
  <c r="AB621" i="30"/>
  <c r="AB622" i="30"/>
  <c r="AB623" i="30"/>
  <c r="AB624" i="30"/>
  <c r="AB625" i="30"/>
  <c r="AB626" i="30"/>
  <c r="AB627" i="30"/>
  <c r="AB628" i="30"/>
  <c r="AB629" i="30"/>
  <c r="AB630" i="30"/>
  <c r="AB631" i="30"/>
  <c r="AB632" i="30"/>
  <c r="AB633" i="30"/>
  <c r="AB634" i="30"/>
  <c r="AB635" i="30"/>
  <c r="AB636" i="30"/>
  <c r="AB637" i="30"/>
  <c r="AB638" i="30"/>
  <c r="AB639" i="30"/>
  <c r="AB640" i="30"/>
  <c r="AB641" i="30"/>
  <c r="AB642" i="30"/>
  <c r="AB643" i="30"/>
  <c r="AB644" i="30"/>
  <c r="AB645" i="30"/>
  <c r="AB646" i="30"/>
  <c r="AB647" i="30"/>
  <c r="AB648" i="30"/>
  <c r="AB649" i="30"/>
  <c r="AB650" i="30"/>
  <c r="AB651" i="30"/>
  <c r="AB652" i="30"/>
  <c r="AB653" i="30"/>
  <c r="AB654" i="30"/>
  <c r="AB655" i="30"/>
  <c r="AB656" i="30"/>
  <c r="AB657" i="30"/>
  <c r="AB658" i="30"/>
  <c r="AB659" i="30"/>
  <c r="AB660" i="30"/>
  <c r="AB661" i="30"/>
  <c r="AB662" i="30"/>
  <c r="AB663" i="30"/>
  <c r="AB664" i="30"/>
  <c r="AB665" i="30"/>
  <c r="AB666" i="30"/>
  <c r="AB667" i="30"/>
  <c r="AB668" i="30"/>
  <c r="AB669" i="30"/>
  <c r="AB670" i="30"/>
  <c r="AB671" i="30"/>
  <c r="AB672" i="30"/>
  <c r="AB673" i="30"/>
  <c r="AB674" i="30"/>
  <c r="AB675" i="30"/>
  <c r="AB676" i="30"/>
  <c r="AB677" i="30"/>
  <c r="AB678" i="30"/>
  <c r="AB679" i="30"/>
  <c r="AB680" i="30"/>
  <c r="AB681" i="30"/>
  <c r="AB682" i="30"/>
  <c r="AB683" i="30"/>
  <c r="AB684" i="30"/>
  <c r="AB685" i="30"/>
  <c r="AB686" i="30"/>
  <c r="AB687" i="30"/>
  <c r="AB688" i="30"/>
  <c r="AB689" i="30"/>
  <c r="AB690" i="30"/>
  <c r="AB691" i="30"/>
  <c r="AB692" i="30"/>
  <c r="AB693" i="30"/>
  <c r="AB694" i="30"/>
  <c r="AB695" i="30"/>
  <c r="AB696" i="30"/>
  <c r="AB697" i="30"/>
  <c r="AB698" i="30"/>
  <c r="AB699" i="30"/>
  <c r="AB700" i="30"/>
  <c r="AB701" i="30"/>
  <c r="AB702" i="30"/>
  <c r="AB703" i="30"/>
  <c r="AB704" i="30"/>
  <c r="AB705" i="30"/>
  <c r="AB706" i="30"/>
  <c r="AB707" i="30"/>
  <c r="AB708" i="30"/>
  <c r="AB709" i="30"/>
  <c r="AB710" i="30"/>
  <c r="AB711" i="30"/>
  <c r="AB712" i="30"/>
  <c r="AB713" i="30"/>
  <c r="AB714" i="30"/>
  <c r="AB715" i="30"/>
  <c r="AB716" i="30"/>
  <c r="AB717" i="30"/>
  <c r="AB718" i="30"/>
  <c r="AB719" i="30"/>
  <c r="AB720" i="30"/>
  <c r="AB721" i="30"/>
  <c r="AB722" i="30"/>
  <c r="AB723" i="30"/>
  <c r="AB724" i="30"/>
  <c r="AB725" i="30"/>
  <c r="AB726" i="30"/>
  <c r="AB727" i="30"/>
  <c r="AB728" i="30"/>
  <c r="AB729" i="30"/>
  <c r="AB730" i="30"/>
  <c r="AB731" i="30"/>
  <c r="AB732" i="30"/>
  <c r="AB733" i="30"/>
  <c r="AB734" i="30"/>
  <c r="AB735" i="30"/>
  <c r="AB736" i="30"/>
  <c r="AB737" i="30"/>
  <c r="AB738" i="30"/>
  <c r="AB739" i="30"/>
  <c r="AB740" i="30"/>
  <c r="AB741" i="30"/>
  <c r="AB742" i="30"/>
  <c r="AB743" i="30"/>
  <c r="AB744" i="30"/>
  <c r="AB745" i="30"/>
  <c r="AB746" i="30"/>
  <c r="AB747" i="30"/>
  <c r="AB748" i="30"/>
  <c r="AB749" i="30"/>
  <c r="AB750" i="30"/>
  <c r="AB751" i="30"/>
  <c r="AB752" i="30"/>
  <c r="AB753" i="30"/>
  <c r="AB754" i="30"/>
  <c r="AB755" i="30"/>
  <c r="AB756" i="30"/>
  <c r="AB757" i="30"/>
  <c r="AB758" i="30"/>
  <c r="AB759" i="30"/>
  <c r="AB760" i="30"/>
  <c r="AB761" i="30"/>
  <c r="AB762" i="30"/>
  <c r="AB763" i="30"/>
  <c r="AB764" i="30"/>
  <c r="AB765" i="30"/>
  <c r="AB766" i="30"/>
  <c r="AB767" i="30"/>
  <c r="AB768" i="30"/>
  <c r="AB769" i="30"/>
  <c r="AB770" i="30"/>
  <c r="AB771" i="30"/>
  <c r="AB772" i="30"/>
  <c r="AB773" i="30"/>
  <c r="AB774" i="30"/>
  <c r="AB775" i="30"/>
  <c r="AB776" i="30"/>
  <c r="AB777" i="30"/>
  <c r="AB778" i="30"/>
  <c r="AB779" i="30"/>
  <c r="AB780" i="30"/>
  <c r="AB781" i="30"/>
  <c r="AB782" i="30"/>
  <c r="AB783" i="30"/>
  <c r="AB784" i="30"/>
  <c r="AB785" i="30"/>
  <c r="AB786" i="30"/>
  <c r="AB787" i="30"/>
  <c r="AB788" i="30"/>
  <c r="AB789" i="30"/>
  <c r="AB790" i="30"/>
  <c r="AB791" i="30"/>
  <c r="AB792" i="30"/>
  <c r="AB793" i="30"/>
  <c r="AB794" i="30"/>
  <c r="AB795" i="30"/>
  <c r="AB796" i="30"/>
  <c r="AB797" i="30"/>
  <c r="AB798" i="30"/>
  <c r="AB799" i="30"/>
  <c r="AB800" i="30"/>
  <c r="AB801" i="30"/>
  <c r="AB802" i="30"/>
  <c r="AB803" i="30"/>
  <c r="AB804" i="30"/>
  <c r="AB805" i="30"/>
  <c r="AB806" i="30"/>
  <c r="AB807" i="30"/>
  <c r="AB808" i="30"/>
  <c r="AB809" i="30"/>
  <c r="AB810" i="30"/>
  <c r="AB811" i="30"/>
  <c r="AB812" i="30"/>
  <c r="AB813" i="30"/>
  <c r="AB814" i="30"/>
  <c r="AB815" i="30"/>
  <c r="AB816" i="30"/>
  <c r="AB817" i="30"/>
  <c r="AB818" i="30"/>
  <c r="AB819" i="30"/>
  <c r="AB820" i="30"/>
  <c r="AB821" i="30"/>
  <c r="AB822" i="30"/>
  <c r="AB823" i="30"/>
  <c r="AB824" i="30"/>
  <c r="AB825" i="30"/>
  <c r="AB826" i="30"/>
  <c r="AB827" i="30"/>
  <c r="AB828" i="30"/>
  <c r="AB829" i="30"/>
  <c r="AB830" i="30"/>
  <c r="AB831" i="30"/>
  <c r="AB832" i="30"/>
  <c r="AB833" i="30"/>
  <c r="AB834" i="30"/>
  <c r="AB835" i="30"/>
  <c r="AB836" i="30"/>
  <c r="AB837" i="30"/>
  <c r="AB838" i="30"/>
  <c r="AB839" i="30"/>
  <c r="AB840" i="30"/>
  <c r="AB841" i="30"/>
  <c r="AB842" i="30"/>
  <c r="AB843" i="30"/>
  <c r="AB844" i="30"/>
  <c r="AB845" i="30"/>
  <c r="AB846" i="30"/>
  <c r="AB847" i="30"/>
  <c r="AB848" i="30"/>
  <c r="AB849" i="30"/>
  <c r="AB850" i="30"/>
  <c r="AB851" i="30"/>
  <c r="AB852" i="30"/>
  <c r="AB853" i="30"/>
  <c r="AB854" i="30"/>
  <c r="AB855" i="30"/>
  <c r="AB856" i="30"/>
  <c r="AB857" i="30"/>
  <c r="AB858" i="30"/>
  <c r="AB859" i="30"/>
  <c r="AB860" i="30"/>
  <c r="AB861" i="30"/>
  <c r="AB862" i="30"/>
  <c r="AB863" i="30"/>
  <c r="AB864" i="30"/>
  <c r="AB865" i="30"/>
  <c r="AB866" i="30"/>
  <c r="AB867" i="30"/>
  <c r="AB868" i="30"/>
  <c r="AB869" i="30"/>
  <c r="AB870" i="30"/>
  <c r="AB871" i="30"/>
  <c r="AB872" i="30"/>
  <c r="AB873" i="30"/>
  <c r="AB874" i="30"/>
  <c r="AB875" i="30"/>
  <c r="AB876" i="30"/>
  <c r="AB877" i="30"/>
  <c r="AB878" i="30"/>
  <c r="AB879" i="30"/>
  <c r="AB880" i="30"/>
  <c r="AB881" i="30"/>
  <c r="AB882" i="30"/>
  <c r="AB883" i="30"/>
  <c r="AB884" i="30"/>
  <c r="AB885" i="30"/>
  <c r="AB886" i="30"/>
  <c r="AB887" i="30"/>
  <c r="AB888" i="30"/>
  <c r="AB889" i="30"/>
  <c r="AB890" i="30"/>
  <c r="AB891" i="30"/>
  <c r="AB892" i="30"/>
  <c r="AB893" i="30"/>
  <c r="AB894" i="30"/>
  <c r="AB895" i="30"/>
  <c r="AB896" i="30"/>
  <c r="AB897" i="30"/>
  <c r="AB898" i="30"/>
  <c r="AB899" i="30"/>
  <c r="AB900" i="30"/>
  <c r="AB901" i="30"/>
  <c r="AB902" i="30"/>
  <c r="AB903" i="30"/>
  <c r="AB904" i="30"/>
  <c r="AB905" i="30"/>
  <c r="AB906" i="30"/>
  <c r="AB907" i="30"/>
  <c r="AB908" i="30"/>
  <c r="AB909" i="30"/>
  <c r="AB910" i="30"/>
  <c r="AB911" i="30"/>
  <c r="AB912" i="30"/>
  <c r="AB913" i="30"/>
  <c r="AB914" i="30"/>
  <c r="AB915" i="30"/>
  <c r="AB916" i="30"/>
  <c r="AB917" i="30"/>
  <c r="AB918" i="30"/>
  <c r="AB919" i="30"/>
  <c r="AB920" i="30"/>
  <c r="AB921" i="30"/>
  <c r="AB922" i="30"/>
  <c r="AB923" i="30"/>
  <c r="AB924" i="30"/>
  <c r="AB925" i="30"/>
  <c r="AB926" i="30"/>
  <c r="AB927" i="30"/>
  <c r="AB928" i="30"/>
  <c r="AB929" i="30"/>
  <c r="AB930" i="30"/>
  <c r="AB931" i="30"/>
  <c r="AB932" i="30"/>
  <c r="AB933" i="30"/>
  <c r="AB934" i="30"/>
  <c r="AB935" i="30"/>
  <c r="AB936" i="30"/>
  <c r="AB937" i="30"/>
  <c r="AB938" i="30"/>
  <c r="AB939" i="30"/>
  <c r="AB940" i="30"/>
  <c r="AB941" i="30"/>
  <c r="AB942" i="30"/>
  <c r="AB943" i="30"/>
  <c r="AB944" i="30"/>
  <c r="AB945" i="30"/>
  <c r="AB946" i="30"/>
  <c r="AB947" i="30"/>
  <c r="AB948" i="30"/>
  <c r="AB949" i="30"/>
  <c r="AB950" i="30"/>
  <c r="AB951" i="30"/>
  <c r="AB952" i="30"/>
  <c r="AB953" i="30"/>
  <c r="AB954" i="30"/>
  <c r="AB955" i="30"/>
  <c r="AB956" i="30"/>
  <c r="AB957" i="30"/>
  <c r="AB958" i="30"/>
  <c r="AB959" i="30"/>
  <c r="AB960" i="30"/>
  <c r="AB961" i="30"/>
  <c r="AB962" i="30"/>
  <c r="AB963" i="30"/>
  <c r="AB964" i="30"/>
  <c r="AB965" i="30"/>
  <c r="AB966" i="30"/>
  <c r="AB967" i="30"/>
  <c r="AB968" i="30"/>
  <c r="AB969" i="30"/>
  <c r="AB970" i="30"/>
  <c r="AB971" i="30"/>
  <c r="AB972" i="30"/>
  <c r="AB973" i="30"/>
  <c r="AB974" i="30"/>
  <c r="AB975" i="30"/>
  <c r="AB976" i="30"/>
  <c r="AB977" i="30"/>
  <c r="AB978" i="30"/>
  <c r="AB979" i="30"/>
  <c r="AB980" i="30"/>
  <c r="AB981" i="30"/>
  <c r="AB982" i="30"/>
  <c r="AB983" i="30"/>
  <c r="AB984" i="30"/>
  <c r="AB985" i="30"/>
  <c r="AB986" i="30"/>
  <c r="AB987" i="30"/>
  <c r="AB988" i="30"/>
  <c r="AB989" i="30"/>
  <c r="AB990" i="30"/>
  <c r="AB991" i="30"/>
  <c r="AB992" i="30"/>
  <c r="AB993" i="30"/>
  <c r="AB994" i="30"/>
  <c r="AB995" i="30"/>
  <c r="AB996" i="30"/>
  <c r="AB997" i="30"/>
  <c r="AB998" i="30"/>
  <c r="AB999" i="30"/>
  <c r="AB1000" i="30"/>
  <c r="AB1001" i="30"/>
  <c r="AB1002" i="30"/>
  <c r="AB1003" i="30"/>
  <c r="AB1004" i="30"/>
  <c r="AB1005" i="30"/>
  <c r="AB1006" i="30"/>
  <c r="AB1007" i="30"/>
  <c r="AB1008" i="30"/>
  <c r="AB1009" i="30"/>
  <c r="AB1010" i="30"/>
  <c r="AB1011" i="30"/>
  <c r="AB1012" i="30"/>
  <c r="AB1013" i="30"/>
  <c r="AB1014" i="30"/>
  <c r="AB1015" i="30"/>
  <c r="AB1016" i="30"/>
  <c r="AB1017" i="30"/>
  <c r="AB1018" i="30"/>
  <c r="AB1019" i="30"/>
  <c r="AB1020" i="30"/>
  <c r="AB1021" i="30"/>
  <c r="AB1022" i="30"/>
  <c r="AB1023" i="30"/>
  <c r="AB1024" i="30"/>
  <c r="AB1025" i="30"/>
  <c r="AB1026" i="30"/>
  <c r="AB1027" i="30"/>
  <c r="AB1028" i="30"/>
  <c r="AB1029" i="30"/>
  <c r="AB1030" i="30"/>
  <c r="AB1031" i="30"/>
  <c r="AB1032" i="30"/>
  <c r="AB1033" i="30"/>
  <c r="AB1034" i="30"/>
  <c r="AB1035" i="30"/>
  <c r="AB1036" i="30"/>
  <c r="AB1037" i="30"/>
  <c r="AB1038" i="30"/>
  <c r="AB1039" i="30"/>
  <c r="AB1040" i="30"/>
  <c r="AB1041" i="30"/>
  <c r="AB1042" i="30"/>
  <c r="AB1043" i="30"/>
  <c r="AB1044" i="30"/>
  <c r="AB1045" i="30"/>
  <c r="AB1046" i="30"/>
  <c r="AB1047" i="30"/>
  <c r="AB1048" i="30"/>
  <c r="AB1049" i="30"/>
  <c r="AB1050" i="30"/>
  <c r="AB1051" i="30"/>
  <c r="AB1052" i="30"/>
  <c r="AB1053" i="30"/>
  <c r="AB1054" i="30"/>
  <c r="AB1055" i="30"/>
  <c r="AB1056" i="30"/>
  <c r="AB1057" i="30"/>
  <c r="AB1058" i="30"/>
  <c r="AB1059" i="30"/>
  <c r="AB1060" i="30"/>
  <c r="AB1061" i="30"/>
  <c r="AB1062" i="30"/>
  <c r="AB1063" i="30"/>
  <c r="AB1064" i="30"/>
  <c r="AB1065" i="30"/>
  <c r="AB1066" i="30"/>
  <c r="AB1067" i="30"/>
  <c r="AB1068" i="30"/>
  <c r="AB1069" i="30"/>
  <c r="AB1070" i="30"/>
  <c r="AB1071" i="30"/>
  <c r="AB1072" i="30"/>
  <c r="AB1073" i="30"/>
  <c r="AB1074" i="30"/>
  <c r="AB1075" i="30"/>
  <c r="AB1076" i="30"/>
  <c r="AB1077" i="30"/>
  <c r="AB1078" i="30"/>
  <c r="AB1079" i="30"/>
  <c r="AB1080" i="30"/>
  <c r="AB1081" i="30"/>
  <c r="AB1082" i="30"/>
  <c r="AB1083" i="30"/>
  <c r="AB1084" i="30"/>
  <c r="AB1085" i="30"/>
  <c r="AB1086" i="30"/>
  <c r="AB1087" i="30"/>
  <c r="AB1088" i="30"/>
  <c r="AB1089" i="30"/>
  <c r="AB1090" i="30"/>
  <c r="AB1091" i="30"/>
  <c r="AB1092" i="30"/>
  <c r="AB1093" i="30"/>
  <c r="AB1094" i="30"/>
  <c r="AB1095" i="30"/>
  <c r="AB1096" i="30"/>
  <c r="AB1097" i="30"/>
  <c r="AB1098" i="30"/>
  <c r="AB1099" i="30"/>
  <c r="AB1100" i="30"/>
  <c r="AB1101" i="30"/>
  <c r="AB1102" i="30"/>
  <c r="AB1103" i="30"/>
  <c r="AB1104" i="30"/>
  <c r="AB1105" i="30"/>
  <c r="AB1106" i="30"/>
  <c r="AB1107" i="30"/>
  <c r="AB1108" i="30"/>
  <c r="AB1109" i="30"/>
  <c r="AB1110" i="30"/>
  <c r="AB1111" i="30"/>
  <c r="AB1112" i="30"/>
  <c r="AB1113" i="30"/>
  <c r="AB1114" i="30"/>
  <c r="AB1115" i="30"/>
  <c r="AB1116" i="30"/>
  <c r="AB1117" i="30"/>
  <c r="AB1118" i="30"/>
  <c r="AB1119" i="30"/>
  <c r="AB1120" i="30"/>
  <c r="AB1121" i="30"/>
  <c r="AB1122" i="30"/>
  <c r="AB1123" i="30"/>
  <c r="AB1124" i="30"/>
  <c r="AB1125" i="30"/>
  <c r="AB1126" i="30"/>
  <c r="AB1127" i="30"/>
  <c r="AB1128" i="30"/>
  <c r="AB1129" i="30"/>
  <c r="AB1130" i="30"/>
  <c r="AB1131" i="30"/>
  <c r="AB1132" i="30"/>
  <c r="AB1133" i="30"/>
  <c r="AB1134" i="30"/>
  <c r="AB1135" i="30"/>
  <c r="AB1136" i="30"/>
  <c r="AB1137" i="30"/>
  <c r="AB1138" i="30"/>
  <c r="AB1139" i="30"/>
  <c r="AB1140" i="30"/>
  <c r="AB1141" i="30"/>
  <c r="AB1142" i="30"/>
  <c r="AB1143" i="30"/>
  <c r="AB1144" i="30"/>
  <c r="AB1145" i="30"/>
  <c r="AB1146" i="30"/>
  <c r="AB1147" i="30"/>
  <c r="AB1148" i="30"/>
  <c r="AB1149" i="30"/>
  <c r="AB1150" i="30"/>
  <c r="AB1151" i="30"/>
  <c r="AB1152" i="30"/>
  <c r="AB1153" i="30"/>
  <c r="AB1154" i="30"/>
  <c r="AB1155" i="30"/>
  <c r="AB1156" i="30"/>
  <c r="AB1157" i="30"/>
  <c r="AB1158" i="30"/>
  <c r="AB1159" i="30"/>
  <c r="AB1160" i="30"/>
  <c r="AB1161" i="30"/>
  <c r="AB1162" i="30"/>
  <c r="AB1163" i="30"/>
  <c r="AB1164" i="30"/>
  <c r="AB1165" i="30"/>
  <c r="AB1166" i="30"/>
  <c r="AB1167" i="30"/>
  <c r="AB1168" i="30"/>
  <c r="AB1169" i="30"/>
  <c r="AB1170" i="30"/>
  <c r="AB1171" i="30"/>
  <c r="AB1172" i="30"/>
  <c r="AB1173" i="30"/>
  <c r="AB1174" i="30"/>
  <c r="AB1175" i="30"/>
  <c r="AB1176" i="30"/>
  <c r="AB1177" i="30"/>
  <c r="AB1178" i="30"/>
  <c r="AB1179" i="30"/>
  <c r="AB1180" i="30"/>
  <c r="AB1181" i="30"/>
  <c r="AB1182" i="30"/>
  <c r="AB1183" i="30"/>
  <c r="AB1184" i="30"/>
  <c r="AB1185" i="30"/>
  <c r="AB1186" i="30"/>
  <c r="AB1187" i="30"/>
  <c r="AB1188" i="30"/>
  <c r="AB1189" i="30"/>
  <c r="AB1190" i="30"/>
  <c r="AB1191" i="30"/>
  <c r="AB1192" i="30"/>
  <c r="AB1193" i="30"/>
  <c r="AB1194" i="30"/>
  <c r="AB1195" i="30"/>
  <c r="AB1196" i="30"/>
  <c r="AB1197" i="30"/>
  <c r="AB1198" i="30"/>
  <c r="AB1199" i="30"/>
  <c r="AB1200" i="30"/>
  <c r="AB1201" i="30"/>
  <c r="AB1202" i="30"/>
  <c r="AB1203" i="30"/>
  <c r="AB1204" i="30"/>
  <c r="AB1205" i="30"/>
  <c r="AB1206" i="30"/>
  <c r="AB1207" i="30"/>
  <c r="AB1208" i="30"/>
  <c r="AB1209" i="30"/>
  <c r="AB1210" i="30"/>
  <c r="AB1211" i="30"/>
  <c r="AB1212" i="30"/>
  <c r="AB1213" i="30"/>
  <c r="AB1214" i="30"/>
  <c r="AB1215" i="30"/>
  <c r="AB1216" i="30"/>
  <c r="AB1217" i="30"/>
  <c r="AB1218" i="30"/>
  <c r="AB1219" i="30"/>
  <c r="AB1220" i="30"/>
  <c r="AB1221" i="30"/>
  <c r="AB1222" i="30"/>
  <c r="AB1223" i="30"/>
  <c r="AB1224" i="30"/>
  <c r="AB1225" i="30"/>
  <c r="AB1226" i="30"/>
  <c r="AB1227" i="30"/>
  <c r="AB1228" i="30"/>
  <c r="AB1229" i="30"/>
  <c r="AB1230" i="30"/>
  <c r="AB1231" i="30"/>
  <c r="AB1232" i="30"/>
  <c r="AB1233" i="30"/>
  <c r="AB1234" i="30"/>
  <c r="AB1235" i="30"/>
  <c r="AB1236" i="30"/>
  <c r="AB1237" i="30"/>
  <c r="AB1238" i="30"/>
  <c r="AB1239" i="30"/>
  <c r="AB1240" i="30"/>
  <c r="AB1241" i="30"/>
  <c r="AB1242" i="30"/>
  <c r="AB1243" i="30"/>
  <c r="AB1244" i="30"/>
  <c r="AB1245" i="30"/>
  <c r="AB1246" i="30"/>
  <c r="AB1247" i="30"/>
  <c r="AB1248" i="30"/>
  <c r="AB1249" i="30"/>
  <c r="AB1250" i="30"/>
  <c r="AB1251" i="30"/>
  <c r="AB1252" i="30"/>
  <c r="AB1253" i="30"/>
  <c r="AB1254" i="30"/>
  <c r="AB1255" i="30"/>
  <c r="AB1256" i="30"/>
  <c r="AB1257" i="30"/>
  <c r="AB1258" i="30"/>
  <c r="AB1259" i="30"/>
  <c r="AB1260" i="30"/>
  <c r="AB1261" i="30"/>
  <c r="AB1262" i="30"/>
  <c r="AB1263" i="30"/>
  <c r="AB1264" i="30"/>
  <c r="AB1265" i="30"/>
  <c r="AB1266" i="30"/>
  <c r="AB1267" i="30"/>
  <c r="AB1268" i="30"/>
  <c r="AB1269" i="30"/>
  <c r="AB1270" i="30"/>
  <c r="AB1271" i="30"/>
  <c r="AB1272" i="30"/>
  <c r="AB1273" i="30"/>
  <c r="AB1274" i="30"/>
  <c r="AB1275" i="30"/>
  <c r="AB1276" i="30"/>
  <c r="AB1277" i="30"/>
  <c r="AB1278" i="30"/>
  <c r="AB1279" i="30"/>
  <c r="AB1280" i="30"/>
  <c r="AB1281" i="30"/>
  <c r="AB1282" i="30"/>
  <c r="AB1283" i="30"/>
  <c r="AB1284" i="30"/>
  <c r="AB1285" i="30"/>
  <c r="AB1286" i="30"/>
  <c r="AB1287" i="30"/>
  <c r="AB1288" i="30"/>
  <c r="AB1289" i="30"/>
  <c r="AB1290" i="30"/>
  <c r="AB1291" i="30"/>
  <c r="AB1292" i="30"/>
  <c r="AB1293" i="30"/>
  <c r="AB1294" i="30"/>
  <c r="AB1295" i="30"/>
  <c r="AB1296" i="30"/>
  <c r="AB1297" i="30"/>
  <c r="AB1298" i="30"/>
  <c r="AB1299" i="30"/>
  <c r="AB1300" i="30"/>
  <c r="AB1301" i="30"/>
  <c r="AB1302" i="30"/>
  <c r="AB1303" i="30"/>
  <c r="AB1304" i="30"/>
  <c r="AB1305" i="30"/>
  <c r="AB1306" i="30"/>
  <c r="AB1307" i="30"/>
  <c r="AB1308" i="30"/>
  <c r="AB1309" i="30"/>
  <c r="AB1310" i="30"/>
  <c r="AB1311" i="30"/>
  <c r="AB1312" i="30"/>
  <c r="AB1313" i="30"/>
  <c r="AB1314" i="30"/>
  <c r="AB1315" i="30"/>
  <c r="AB1316" i="30"/>
  <c r="AB1317" i="30"/>
  <c r="AB1318" i="30"/>
  <c r="AB1319" i="30"/>
  <c r="AB1320" i="30"/>
  <c r="AB1321" i="30"/>
  <c r="AB1322" i="30"/>
  <c r="AB1323" i="30"/>
  <c r="AB1324" i="30"/>
  <c r="AB1325" i="30"/>
  <c r="AB1326" i="30"/>
  <c r="AB1327" i="30"/>
  <c r="AB1328" i="30"/>
  <c r="AB1329" i="30"/>
  <c r="AB1330" i="30"/>
  <c r="AB1331" i="30"/>
  <c r="AB1332" i="30"/>
  <c r="AB1333" i="30"/>
  <c r="AB1334" i="30"/>
  <c r="AB1335" i="30"/>
  <c r="AB1336" i="30"/>
  <c r="AB1337" i="30"/>
  <c r="AB1338" i="30"/>
  <c r="AB1339" i="30"/>
  <c r="AB1340" i="30"/>
  <c r="AB1341" i="30"/>
  <c r="AB1342" i="30"/>
  <c r="AB1343" i="30"/>
  <c r="AB1344" i="30"/>
  <c r="AB1345" i="30"/>
  <c r="AB1346" i="30"/>
  <c r="AB1347" i="30"/>
  <c r="AB1348" i="30"/>
  <c r="AB1349" i="30"/>
  <c r="AB1350" i="30"/>
  <c r="AB1351" i="30"/>
  <c r="AB233" i="30"/>
  <c r="AB234" i="30"/>
  <c r="AB235" i="30"/>
  <c r="AB459" i="30"/>
  <c r="AB460" i="30"/>
  <c r="AB461" i="30"/>
  <c r="AB462" i="30"/>
  <c r="AB463" i="30"/>
  <c r="AB464" i="30"/>
  <c r="AB465" i="30"/>
  <c r="AB466" i="30"/>
  <c r="AB467" i="30"/>
  <c r="AB468" i="30"/>
  <c r="AB469" i="30"/>
  <c r="AB236" i="30"/>
  <c r="AB237" i="30"/>
  <c r="AB238" i="30"/>
  <c r="AB239" i="30"/>
  <c r="AB240" i="30"/>
  <c r="AB241" i="30"/>
  <c r="AB242" i="30"/>
  <c r="AB243" i="30"/>
  <c r="AB244" i="30"/>
  <c r="AB245" i="30"/>
  <c r="AB470" i="30"/>
  <c r="AB471" i="30"/>
  <c r="AB472" i="30"/>
  <c r="AB473" i="30"/>
  <c r="AB474" i="30"/>
  <c r="AB475" i="30"/>
  <c r="AB476" i="30"/>
  <c r="AB477" i="30"/>
  <c r="AB478" i="30"/>
  <c r="AB479" i="30"/>
  <c r="AB480" i="30"/>
  <c r="AB481" i="30"/>
  <c r="AB482" i="30"/>
  <c r="AB483" i="30"/>
  <c r="AB484" i="30"/>
  <c r="AB485" i="30"/>
  <c r="AB486" i="30"/>
  <c r="AB487" i="30"/>
  <c r="AB488" i="30"/>
  <c r="AB489" i="30"/>
  <c r="AB490" i="30"/>
  <c r="AB491" i="30"/>
  <c r="AB492" i="30"/>
  <c r="AB493" i="30"/>
  <c r="AB494" i="30"/>
  <c r="AB246" i="30"/>
  <c r="AB247" i="30"/>
  <c r="AB248" i="30"/>
  <c r="AB249" i="30"/>
  <c r="AB250" i="30"/>
  <c r="AB435" i="30"/>
  <c r="AB436" i="30"/>
  <c r="AB437" i="30"/>
  <c r="AB438" i="30"/>
  <c r="AB439" i="30"/>
  <c r="AB440" i="30"/>
  <c r="AB441" i="30"/>
  <c r="AB442" i="30"/>
  <c r="AB443" i="30"/>
  <c r="AB444" i="30"/>
  <c r="AB445" i="30"/>
  <c r="AB446" i="30"/>
  <c r="AB447" i="30"/>
  <c r="AB448" i="30"/>
  <c r="AB449" i="30"/>
  <c r="AB450" i="30"/>
  <c r="AB451" i="30"/>
  <c r="AB452" i="30"/>
  <c r="AB453" i="30"/>
  <c r="AB454" i="30"/>
  <c r="AB455" i="30"/>
  <c r="AB456" i="30"/>
  <c r="AB457" i="30"/>
  <c r="AB458" i="30"/>
  <c r="AB505" i="30"/>
  <c r="AB506" i="30"/>
  <c r="AB507" i="30"/>
  <c r="AB508" i="30"/>
  <c r="AB509" i="30"/>
  <c r="AB510" i="30"/>
  <c r="AB511" i="30"/>
  <c r="AB512" i="30"/>
  <c r="AB513" i="30"/>
  <c r="AB514" i="30"/>
  <c r="AB515" i="30"/>
  <c r="AB95" i="30"/>
  <c r="AB325" i="30"/>
  <c r="AB326" i="30"/>
  <c r="AB327" i="30"/>
  <c r="AB328" i="30"/>
  <c r="AB329" i="30"/>
  <c r="AB330" i="30"/>
  <c r="AB197" i="30"/>
  <c r="AB198" i="30"/>
  <c r="AB199" i="30"/>
  <c r="AB302" i="30"/>
  <c r="AB200" i="30"/>
  <c r="AB201" i="30"/>
  <c r="AB202" i="30"/>
  <c r="AB162" i="30"/>
  <c r="AB163" i="30"/>
  <c r="AB164" i="30"/>
  <c r="AB165" i="30"/>
  <c r="AB166" i="30"/>
  <c r="AB167" i="30"/>
  <c r="AB168" i="30"/>
  <c r="AB169" i="30"/>
  <c r="AB170" i="30"/>
  <c r="AB171" i="30"/>
  <c r="AB172" i="30"/>
  <c r="AB173" i="30"/>
  <c r="AB174" i="30"/>
  <c r="AB175" i="30"/>
  <c r="AB176" i="30"/>
  <c r="AB177" i="30"/>
  <c r="AB178" i="30"/>
  <c r="AB179" i="30"/>
  <c r="AB180" i="30"/>
  <c r="AB181" i="30"/>
  <c r="AB182" i="30"/>
  <c r="AB183" i="30"/>
  <c r="AB184" i="30"/>
  <c r="AB185" i="30"/>
  <c r="AB495" i="30"/>
  <c r="AB496" i="30"/>
  <c r="AB497" i="30"/>
  <c r="AB498" i="30"/>
  <c r="AB499" i="30"/>
  <c r="AB500" i="30"/>
  <c r="AB501" i="30"/>
  <c r="AB502" i="30"/>
  <c r="AB503" i="30"/>
  <c r="AB504" i="30"/>
  <c r="AB429" i="30"/>
  <c r="AB430" i="30"/>
  <c r="AB431" i="30"/>
  <c r="AB432" i="30"/>
  <c r="AB433" i="30"/>
  <c r="AB434" i="30"/>
  <c r="AB102" i="30"/>
  <c r="AB103" i="30"/>
  <c r="AB104" i="30"/>
  <c r="AB105" i="30"/>
  <c r="AB106" i="30"/>
  <c r="AB107" i="30"/>
  <c r="AB108" i="30"/>
  <c r="AB109" i="30"/>
  <c r="AB110" i="30"/>
  <c r="AB111" i="30"/>
  <c r="AB112" i="30"/>
  <c r="AB113" i="30"/>
  <c r="AB114" i="30"/>
  <c r="AB115" i="30"/>
  <c r="AB116" i="30"/>
  <c r="AB117" i="30"/>
  <c r="AB118" i="30"/>
  <c r="AB3" i="30"/>
  <c r="AB4" i="30"/>
  <c r="AB5" i="30"/>
  <c r="AB6" i="30"/>
  <c r="AB7" i="30"/>
  <c r="AB8" i="30"/>
  <c r="AB9" i="30"/>
  <c r="AB119" i="30"/>
  <c r="AB120" i="30"/>
  <c r="AB121" i="30"/>
  <c r="AB122" i="30"/>
  <c r="AB123" i="30"/>
  <c r="AB124" i="30"/>
  <c r="AB125" i="30"/>
  <c r="AB126" i="30"/>
  <c r="AB127" i="30"/>
  <c r="AB128" i="30"/>
  <c r="AB129" i="30"/>
  <c r="AB130" i="30"/>
  <c r="AB131" i="30"/>
  <c r="AB132" i="30"/>
  <c r="AB133" i="30"/>
  <c r="AB134" i="30"/>
  <c r="AB135" i="30"/>
  <c r="AB136" i="30"/>
  <c r="AB137" i="30"/>
  <c r="AB138" i="30"/>
  <c r="AB139" i="30"/>
  <c r="AB140" i="30"/>
  <c r="AB141" i="30"/>
  <c r="AB142" i="30"/>
  <c r="AB143" i="30"/>
  <c r="AB144" i="30"/>
  <c r="AB145" i="30"/>
  <c r="AB146" i="30"/>
  <c r="AB147" i="30"/>
  <c r="AB148" i="30"/>
  <c r="AB149" i="30"/>
  <c r="AB289" i="30"/>
  <c r="AB290" i="30"/>
  <c r="AB291" i="30"/>
  <c r="AB292" i="30"/>
  <c r="AB293" i="30"/>
  <c r="AB294" i="30"/>
  <c r="AB295" i="30"/>
  <c r="AB296" i="30"/>
  <c r="AB297" i="30"/>
  <c r="AB298" i="30"/>
  <c r="AB299" i="30"/>
  <c r="AB300" i="30"/>
  <c r="AB96" i="30"/>
  <c r="AB301" i="30"/>
  <c r="AB518" i="30"/>
  <c r="AB519" i="30"/>
  <c r="AB520" i="30"/>
  <c r="AB521" i="30"/>
  <c r="AB303" i="30"/>
  <c r="AB304" i="30"/>
  <c r="AB522" i="30"/>
  <c r="AB523" i="30"/>
  <c r="AB524" i="30"/>
  <c r="AB525" i="30"/>
  <c r="AB97" i="30"/>
  <c r="AB98" i="30"/>
  <c r="AB99" i="30"/>
  <c r="AB305" i="30"/>
  <c r="AB160" i="30"/>
  <c r="AB161" i="30"/>
  <c r="AB306" i="30"/>
  <c r="AB307" i="30"/>
  <c r="AB308" i="30"/>
  <c r="AB309" i="30"/>
  <c r="AB310" i="30"/>
  <c r="AB311" i="30"/>
  <c r="AB312" i="30"/>
  <c r="AB313" i="30"/>
  <c r="AB314" i="30"/>
  <c r="AB315" i="30"/>
  <c r="AB316" i="30"/>
  <c r="AB10" i="30"/>
  <c r="AB11" i="30"/>
  <c r="AB12" i="30"/>
  <c r="AB13" i="30"/>
  <c r="AB14" i="30"/>
  <c r="AB15" i="30"/>
  <c r="AB16" i="30"/>
  <c r="AB17" i="30"/>
  <c r="AB18" i="30"/>
  <c r="AB19" i="30"/>
  <c r="AB20" i="30"/>
  <c r="AB21" i="30"/>
  <c r="AB317" i="30"/>
  <c r="AB318" i="30"/>
  <c r="AB319" i="30"/>
  <c r="AB320" i="30"/>
  <c r="AB321" i="30"/>
  <c r="AB322" i="30"/>
  <c r="AB323" i="30"/>
  <c r="AB324" i="30"/>
  <c r="AB22" i="30"/>
  <c r="AB23" i="30"/>
  <c r="AB24" i="30"/>
  <c r="AB25" i="30"/>
  <c r="AB26" i="30"/>
  <c r="AB27" i="30"/>
  <c r="AB28" i="30"/>
  <c r="AB29" i="30"/>
  <c r="AB30" i="30"/>
  <c r="AB31" i="30"/>
  <c r="AB32" i="30"/>
  <c r="AB33" i="30"/>
  <c r="AB34" i="30"/>
  <c r="AB35" i="30"/>
  <c r="AB36" i="30"/>
  <c r="AB37" i="30"/>
  <c r="AB38" i="30"/>
  <c r="AB39" i="30"/>
  <c r="AB40" i="30"/>
  <c r="AB41" i="30"/>
  <c r="AB42" i="30"/>
  <c r="AB43" i="30"/>
  <c r="AB44" i="30"/>
  <c r="AB45" i="30"/>
  <c r="AB46" i="30"/>
  <c r="AB47" i="30"/>
  <c r="AB48" i="30"/>
  <c r="AB49" i="30"/>
  <c r="AB50" i="30"/>
  <c r="AB51" i="30"/>
  <c r="AB52" i="30"/>
  <c r="AB203" i="30"/>
  <c r="AB204" i="30"/>
  <c r="AB205" i="30"/>
  <c r="AB526" i="30"/>
  <c r="AB527" i="30"/>
  <c r="AB528" i="30"/>
  <c r="AB529" i="30"/>
  <c r="AB530" i="30"/>
  <c r="AB531" i="30"/>
  <c r="AB532" i="30"/>
  <c r="AB533" i="30"/>
  <c r="AB534" i="30"/>
  <c r="AB535" i="30"/>
  <c r="AB536" i="30"/>
  <c r="AB546" i="30"/>
  <c r="AB547" i="30"/>
  <c r="AB206" i="30"/>
  <c r="AB207" i="30"/>
  <c r="AB208" i="30"/>
  <c r="AB209" i="30"/>
  <c r="AB537" i="30"/>
  <c r="AB538" i="30"/>
  <c r="AB539" i="30"/>
  <c r="AB540" i="30"/>
  <c r="AB541" i="30"/>
  <c r="AB542" i="30"/>
  <c r="AB543" i="30"/>
  <c r="AB544" i="30"/>
  <c r="AB545" i="30"/>
  <c r="AB210" i="30"/>
  <c r="AB211" i="30"/>
  <c r="AB212" i="30"/>
  <c r="AB213" i="30"/>
  <c r="AB214" i="30"/>
  <c r="AB215" i="30"/>
  <c r="AB216" i="30"/>
  <c r="AB217" i="30"/>
  <c r="AB218" i="30"/>
  <c r="AB422" i="30"/>
  <c r="AB423" i="30"/>
  <c r="AB424" i="30"/>
  <c r="AB219" i="30"/>
  <c r="AB220" i="30"/>
  <c r="AB221" i="30"/>
  <c r="AB222" i="30"/>
  <c r="AB223" i="30"/>
  <c r="AB224" i="30"/>
  <c r="AB225" i="30"/>
  <c r="AB226" i="30"/>
  <c r="AB227" i="30"/>
  <c r="AB548" i="30"/>
  <c r="AB549" i="30"/>
  <c r="AB550" i="30"/>
  <c r="AB551" i="30"/>
  <c r="AB251" i="30"/>
  <c r="AB252" i="30"/>
  <c r="AB253" i="30"/>
  <c r="AB254" i="30"/>
  <c r="AB255" i="30"/>
  <c r="AB256" i="30"/>
  <c r="AB228" i="30"/>
  <c r="AB229" i="30"/>
  <c r="AB230" i="30"/>
  <c r="AB277" i="30"/>
  <c r="AB278" i="30"/>
  <c r="AB279" i="30"/>
  <c r="AB280" i="30"/>
  <c r="AB257" i="30"/>
  <c r="AB258" i="30"/>
  <c r="AB259" i="30"/>
  <c r="AB260" i="30"/>
  <c r="AB261" i="30"/>
  <c r="AB262" i="30"/>
  <c r="AB263" i="30"/>
  <c r="AB264" i="30"/>
  <c r="AB265" i="30"/>
  <c r="AB266" i="30"/>
  <c r="AB281" i="30"/>
  <c r="AB282" i="30"/>
  <c r="AB283" i="30"/>
  <c r="AB284" i="30"/>
  <c r="AB191" i="30"/>
  <c r="AB192" i="30"/>
  <c r="AB193" i="30"/>
  <c r="AB194" i="30"/>
  <c r="AB195" i="30"/>
  <c r="AB196" i="30"/>
  <c r="AB285" i="30"/>
  <c r="AB286" i="30"/>
  <c r="AB287" i="30"/>
  <c r="AB288" i="30"/>
  <c r="AB267" i="30"/>
  <c r="AB268" i="30"/>
  <c r="AB269" i="30"/>
  <c r="AB270" i="30"/>
  <c r="AB271" i="30"/>
  <c r="AB272" i="30"/>
  <c r="AB273" i="30"/>
  <c r="AB274" i="30"/>
  <c r="AB275" i="30"/>
  <c r="AB552" i="30"/>
  <c r="AB553" i="30"/>
  <c r="AB554" i="30"/>
  <c r="AB555" i="30"/>
  <c r="AB556" i="30"/>
  <c r="AB557" i="30"/>
  <c r="AB558" i="30"/>
  <c r="AB559" i="30"/>
  <c r="AB560" i="30"/>
  <c r="AB561" i="30"/>
  <c r="AB562" i="30"/>
  <c r="AB563" i="30"/>
  <c r="AB564" i="30"/>
  <c r="AB565" i="30"/>
  <c r="AB566" i="30"/>
  <c r="AB567" i="30"/>
  <c r="AB568" i="30"/>
  <c r="AB569" i="30"/>
  <c r="AB570" i="30"/>
  <c r="AB571" i="30"/>
  <c r="AB572" i="30"/>
  <c r="AB573" i="30"/>
  <c r="AB574" i="30"/>
  <c r="AB575" i="30"/>
  <c r="AB576" i="30"/>
  <c r="AB577" i="30"/>
  <c r="AB578" i="30"/>
  <c r="AB276" i="30"/>
  <c r="AB579" i="30"/>
  <c r="AB580" i="30"/>
  <c r="AB581" i="30"/>
  <c r="AB582" i="30"/>
  <c r="AB583" i="30"/>
  <c r="AB584" i="30"/>
  <c r="AB585" i="30"/>
  <c r="AB586" i="30"/>
  <c r="AB587" i="30"/>
  <c r="AB588" i="30"/>
  <c r="AB589" i="30"/>
  <c r="AB590" i="30"/>
  <c r="AB591" i="30"/>
  <c r="AB331" i="30"/>
  <c r="AB332" i="30"/>
  <c r="AB333" i="30"/>
  <c r="AB334" i="30"/>
  <c r="AB335" i="30"/>
  <c r="AB336" i="30"/>
  <c r="AB337" i="30"/>
  <c r="AB338" i="30"/>
  <c r="AB339" i="30"/>
  <c r="AB340" i="30"/>
  <c r="AB341" i="30"/>
  <c r="AB342" i="30"/>
  <c r="AB343" i="30"/>
  <c r="AB344" i="30"/>
  <c r="AB345" i="30"/>
  <c r="AB346" i="30"/>
  <c r="AB347" i="30"/>
  <c r="AB348" i="30"/>
  <c r="AB592" i="30"/>
  <c r="AB593" i="30"/>
  <c r="AB594" i="30"/>
  <c r="AB595" i="30"/>
  <c r="AB596" i="30"/>
  <c r="AB597" i="30"/>
  <c r="AB598" i="30"/>
  <c r="AB100" i="30"/>
  <c r="AB101" i="30"/>
  <c r="AB186" i="30"/>
  <c r="AB187" i="30"/>
  <c r="AB188" i="30"/>
  <c r="AB189" i="30"/>
  <c r="AB190" i="30"/>
  <c r="AB349" i="30"/>
  <c r="AB350" i="30"/>
  <c r="AB351" i="30"/>
  <c r="AB352" i="30"/>
  <c r="AB353" i="30"/>
  <c r="AB354" i="30"/>
  <c r="AB355" i="30"/>
  <c r="AB356" i="30"/>
  <c r="AB357" i="30"/>
  <c r="AB358" i="30"/>
  <c r="AB359" i="30"/>
  <c r="AB360" i="30"/>
  <c r="AB361" i="30"/>
  <c r="AB362" i="30"/>
  <c r="AB363" i="30"/>
  <c r="AB364" i="30"/>
  <c r="AB365" i="30"/>
  <c r="AB231" i="30"/>
  <c r="AB232" i="30"/>
  <c r="AB53" i="30"/>
  <c r="AB54" i="30"/>
  <c r="AB516" i="30"/>
  <c r="AB517" i="30"/>
  <c r="AB150" i="30"/>
  <c r="AB151" i="30"/>
  <c r="AB152" i="30"/>
  <c r="AB153" i="30"/>
  <c r="AB154" i="30"/>
  <c r="AB155" i="30"/>
  <c r="AB156" i="30"/>
  <c r="AB157" i="30"/>
  <c r="AB158" i="30"/>
  <c r="AB159" i="30"/>
  <c r="AB366" i="30"/>
  <c r="AB367" i="30"/>
  <c r="AB368" i="30"/>
  <c r="AB369" i="30"/>
  <c r="AB370" i="30"/>
  <c r="AB371" i="30"/>
  <c r="AB372" i="30"/>
  <c r="AB373" i="30"/>
  <c r="AB374" i="30"/>
  <c r="AB375" i="30"/>
  <c r="AB376" i="30"/>
  <c r="AB377" i="30"/>
  <c r="AB378" i="30"/>
  <c r="AB379" i="30"/>
  <c r="AB380" i="30"/>
  <c r="AB381" i="30"/>
  <c r="AB382" i="30"/>
  <c r="AB383" i="30"/>
  <c r="AB384" i="30"/>
  <c r="AB385" i="30"/>
  <c r="AB386" i="30"/>
  <c r="AB387" i="30"/>
  <c r="AB388" i="30"/>
  <c r="AB389" i="30"/>
  <c r="AB390" i="30"/>
  <c r="AB391" i="30"/>
  <c r="AB392" i="30"/>
  <c r="AB393" i="30"/>
  <c r="AB394" i="30"/>
  <c r="AB395" i="30"/>
  <c r="AB396" i="30"/>
  <c r="AB397" i="30"/>
  <c r="AB398" i="30"/>
  <c r="AB399" i="30"/>
  <c r="AB400" i="30"/>
  <c r="AB401" i="30"/>
  <c r="AB402" i="30"/>
  <c r="AB403" i="30"/>
  <c r="AB404" i="30"/>
  <c r="AB405" i="30"/>
  <c r="AB406" i="30"/>
  <c r="AB407" i="30"/>
  <c r="AB408" i="30"/>
  <c r="AB409" i="30"/>
  <c r="AB410" i="30"/>
  <c r="AB411" i="30"/>
  <c r="AB412" i="30"/>
  <c r="AB413" i="30"/>
  <c r="AB414" i="30"/>
  <c r="AB415" i="30"/>
  <c r="AB416" i="30"/>
  <c r="AB417" i="30"/>
  <c r="AB418" i="30"/>
  <c r="AB419" i="30"/>
  <c r="AB420" i="30"/>
  <c r="AB421" i="30"/>
  <c r="AB55" i="30"/>
  <c r="AB56" i="30"/>
  <c r="AB57" i="30"/>
  <c r="AB58" i="30"/>
  <c r="AB59" i="30"/>
  <c r="AB60" i="30"/>
  <c r="AB61" i="30"/>
  <c r="AB62" i="30"/>
  <c r="AB63" i="30"/>
  <c r="AB64" i="30"/>
  <c r="AB65" i="30"/>
  <c r="AB66" i="30"/>
  <c r="AB67" i="30"/>
  <c r="AB68" i="30"/>
  <c r="AB69" i="30"/>
  <c r="AB70" i="30"/>
  <c r="AB71" i="30"/>
  <c r="AB72" i="30"/>
  <c r="AB73" i="30"/>
  <c r="AB74" i="30"/>
  <c r="AB75" i="30"/>
  <c r="AB76" i="30"/>
  <c r="AB77" i="30"/>
  <c r="AB78" i="30"/>
  <c r="AB79" i="30"/>
  <c r="AB80" i="30"/>
  <c r="AB81" i="30"/>
  <c r="AB82" i="30"/>
  <c r="AB83" i="30"/>
  <c r="AB84" i="30"/>
  <c r="AB85" i="30"/>
  <c r="AB86" i="30"/>
  <c r="AB87" i="30"/>
  <c r="AB88" i="30"/>
  <c r="AB89" i="30"/>
  <c r="AB90" i="30"/>
  <c r="AB91" i="30"/>
  <c r="AB92" i="30"/>
  <c r="AB93" i="30"/>
  <c r="AB94" i="30"/>
  <c r="AB425" i="30"/>
  <c r="AB426" i="30"/>
  <c r="AB427" i="30"/>
  <c r="AB428" i="30"/>
  <c r="H864" i="30"/>
  <c r="H865" i="30"/>
  <c r="H866" i="30"/>
  <c r="H867" i="30"/>
  <c r="H868" i="30"/>
  <c r="H869" i="30"/>
  <c r="H870" i="30"/>
  <c r="H827" i="30" l="1"/>
  <c r="H828" i="30"/>
  <c r="H829" i="30"/>
  <c r="H830" i="30"/>
  <c r="H831" i="30"/>
  <c r="H832" i="30"/>
  <c r="H833" i="30"/>
  <c r="H834" i="30"/>
  <c r="H835" i="30"/>
  <c r="H836" i="30"/>
  <c r="H837" i="30"/>
  <c r="H838" i="30"/>
  <c r="H839" i="30"/>
  <c r="H840" i="30"/>
  <c r="H841" i="30"/>
  <c r="H842" i="30"/>
  <c r="H843" i="30"/>
  <c r="H844" i="30"/>
  <c r="H845" i="30"/>
  <c r="H846" i="30"/>
  <c r="H847" i="30"/>
  <c r="H848" i="30"/>
  <c r="H849" i="30"/>
  <c r="H850" i="30"/>
  <c r="H851" i="30"/>
  <c r="H852" i="30"/>
  <c r="H853" i="30"/>
  <c r="H854" i="30"/>
  <c r="H855" i="30"/>
  <c r="H856" i="30"/>
  <c r="H857" i="30"/>
  <c r="H858" i="30"/>
  <c r="H859" i="30"/>
  <c r="H860" i="30"/>
  <c r="H861" i="30"/>
  <c r="H862" i="30"/>
  <c r="H863" i="30"/>
  <c r="H233" i="30" l="1"/>
  <c r="H234" i="30"/>
  <c r="H235" i="30"/>
  <c r="H459" i="30"/>
  <c r="H460" i="30"/>
  <c r="H461" i="30"/>
  <c r="H462" i="30"/>
  <c r="H463" i="30"/>
  <c r="H464" i="30"/>
  <c r="H465" i="30"/>
  <c r="H466" i="30"/>
  <c r="H467" i="30"/>
  <c r="H468" i="30"/>
  <c r="H469" i="30"/>
  <c r="H236" i="30"/>
  <c r="H237" i="30"/>
  <c r="H238" i="30"/>
  <c r="H239" i="30"/>
  <c r="H240" i="30"/>
  <c r="H241" i="30"/>
  <c r="H242" i="30"/>
  <c r="H243" i="30"/>
  <c r="H244" i="30"/>
  <c r="H245" i="30"/>
  <c r="H470" i="30"/>
  <c r="H471" i="30"/>
  <c r="H472" i="30"/>
  <c r="H473" i="30"/>
  <c r="H474" i="30"/>
  <c r="H475" i="30"/>
  <c r="H476" i="30"/>
  <c r="H477" i="30"/>
  <c r="H478" i="30"/>
  <c r="H479" i="30"/>
  <c r="H480" i="30"/>
  <c r="H481" i="30"/>
  <c r="H482" i="30"/>
  <c r="H483" i="30"/>
  <c r="H484" i="30"/>
  <c r="H485" i="30"/>
  <c r="H486" i="30"/>
  <c r="H487" i="30"/>
  <c r="H488" i="30"/>
  <c r="H489" i="30"/>
  <c r="H490" i="30"/>
  <c r="H491" i="30"/>
  <c r="H492" i="30"/>
  <c r="H493" i="30"/>
  <c r="H494" i="30"/>
  <c r="H246" i="30"/>
  <c r="H247" i="30"/>
  <c r="H248" i="30"/>
  <c r="H249" i="30"/>
  <c r="H250" i="30"/>
  <c r="H435" i="30"/>
  <c r="H436" i="30"/>
  <c r="H437" i="30"/>
  <c r="H438" i="30"/>
  <c r="H439" i="30"/>
  <c r="H440" i="30"/>
  <c r="H441" i="30"/>
  <c r="H442" i="30"/>
  <c r="H443" i="30"/>
  <c r="H444" i="30"/>
  <c r="H445" i="30"/>
  <c r="H446" i="30"/>
  <c r="H447" i="30"/>
  <c r="H448" i="30"/>
  <c r="H449" i="30"/>
  <c r="H450" i="30"/>
  <c r="H451" i="30"/>
  <c r="H452" i="30"/>
  <c r="H453" i="30"/>
  <c r="H454" i="30"/>
  <c r="H455" i="30"/>
  <c r="H456" i="30"/>
  <c r="H457" i="30"/>
  <c r="H458" i="30"/>
  <c r="H505" i="30"/>
  <c r="H506" i="30"/>
  <c r="H507" i="30"/>
  <c r="H508" i="30"/>
  <c r="H509" i="30"/>
  <c r="H510" i="30"/>
  <c r="H511" i="30"/>
  <c r="H512" i="30"/>
  <c r="H513" i="30"/>
  <c r="H514" i="30"/>
  <c r="H515" i="30"/>
  <c r="H95" i="30"/>
  <c r="H325" i="30"/>
  <c r="H326" i="30"/>
  <c r="H327" i="30"/>
  <c r="H328" i="30"/>
  <c r="H329" i="30"/>
  <c r="H330" i="30"/>
  <c r="H197" i="30"/>
  <c r="H198" i="30"/>
  <c r="H199" i="30"/>
  <c r="H302" i="30"/>
  <c r="H200" i="30"/>
  <c r="H201" i="30"/>
  <c r="H202"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185" i="30"/>
  <c r="H495" i="30"/>
  <c r="H496" i="30"/>
  <c r="H497" i="30"/>
  <c r="H498" i="30"/>
  <c r="H499" i="30"/>
  <c r="H500" i="30"/>
  <c r="H501" i="30"/>
  <c r="H502" i="30"/>
  <c r="H503" i="30"/>
  <c r="H504" i="30"/>
  <c r="H429" i="30"/>
  <c r="H430" i="30"/>
  <c r="H431" i="30"/>
  <c r="H432" i="30"/>
  <c r="H433" i="30"/>
  <c r="H434" i="30"/>
  <c r="H102" i="30"/>
  <c r="H103" i="30"/>
  <c r="H104" i="30"/>
  <c r="H105" i="30"/>
  <c r="H106" i="30"/>
  <c r="H107" i="30"/>
  <c r="H108" i="30"/>
  <c r="H109" i="30"/>
  <c r="H110" i="30"/>
  <c r="H111" i="30"/>
  <c r="H112" i="30"/>
  <c r="H113" i="30"/>
  <c r="H114" i="30"/>
  <c r="H115" i="30"/>
  <c r="H116" i="30"/>
  <c r="H117" i="30"/>
  <c r="H118" i="30"/>
  <c r="H3" i="30"/>
  <c r="H4" i="30"/>
  <c r="H5" i="30"/>
  <c r="H6" i="30"/>
  <c r="H7" i="30"/>
  <c r="H8" i="30"/>
  <c r="H9"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289" i="30"/>
  <c r="H290" i="30"/>
  <c r="H291" i="30"/>
  <c r="H292" i="30"/>
  <c r="H293" i="30"/>
  <c r="H294" i="30"/>
  <c r="H295" i="30"/>
  <c r="H296" i="30"/>
  <c r="H297" i="30"/>
  <c r="H298" i="30"/>
  <c r="H299" i="30"/>
  <c r="H300" i="30"/>
  <c r="H96" i="30"/>
  <c r="H301" i="30"/>
  <c r="H518" i="30"/>
  <c r="H519" i="30"/>
  <c r="H520" i="30"/>
  <c r="H521" i="30"/>
  <c r="H303" i="30"/>
  <c r="H304" i="30"/>
  <c r="H522" i="30"/>
  <c r="H523" i="30"/>
  <c r="H524" i="30"/>
  <c r="H525" i="30"/>
  <c r="H97" i="30"/>
  <c r="H98" i="30"/>
  <c r="H99" i="30"/>
  <c r="H305" i="30"/>
  <c r="H160" i="30"/>
  <c r="H161" i="30"/>
  <c r="H306" i="30"/>
  <c r="H307" i="30"/>
  <c r="H308" i="30"/>
  <c r="H309" i="30"/>
  <c r="H310" i="30"/>
  <c r="H311" i="30"/>
  <c r="H312" i="30"/>
  <c r="H313" i="30"/>
  <c r="H314" i="30"/>
  <c r="H315" i="30"/>
  <c r="H316" i="30"/>
  <c r="H10" i="30"/>
  <c r="H11" i="30"/>
  <c r="H12" i="30"/>
  <c r="H13" i="30"/>
  <c r="H14" i="30"/>
  <c r="H15" i="30"/>
  <c r="H16" i="30"/>
  <c r="H17" i="30"/>
  <c r="H18" i="30"/>
  <c r="H19" i="30"/>
  <c r="H20" i="30"/>
  <c r="H21" i="30"/>
  <c r="H317" i="30"/>
  <c r="H318" i="30"/>
  <c r="H319" i="30"/>
  <c r="H320" i="30"/>
  <c r="H321" i="30"/>
  <c r="H322" i="30"/>
  <c r="H323" i="30"/>
  <c r="H324"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203" i="30"/>
  <c r="H204" i="30"/>
  <c r="H205" i="30"/>
  <c r="H526" i="30"/>
  <c r="H527" i="30"/>
  <c r="H528" i="30"/>
  <c r="H529" i="30"/>
  <c r="H530" i="30"/>
  <c r="H531" i="30"/>
  <c r="H532" i="30"/>
  <c r="H533" i="30"/>
  <c r="H534" i="30"/>
  <c r="H535" i="30"/>
  <c r="H536" i="30"/>
  <c r="H546" i="30"/>
  <c r="H547" i="30"/>
  <c r="H206" i="30"/>
  <c r="H207" i="30"/>
  <c r="H208" i="30"/>
  <c r="H209" i="30"/>
  <c r="H537" i="30"/>
  <c r="H538" i="30"/>
  <c r="H539" i="30"/>
  <c r="H540" i="30"/>
  <c r="H541" i="30"/>
  <c r="H542" i="30"/>
  <c r="H543" i="30"/>
  <c r="H544" i="30"/>
  <c r="H545" i="30"/>
  <c r="H210" i="30"/>
  <c r="H211" i="30"/>
  <c r="H212" i="30"/>
  <c r="H213" i="30"/>
  <c r="H214" i="30"/>
  <c r="H215" i="30"/>
  <c r="H216" i="30"/>
  <c r="H217" i="30"/>
  <c r="H218" i="30"/>
  <c r="H422" i="30"/>
  <c r="H423" i="30"/>
  <c r="H424" i="30"/>
  <c r="H219" i="30"/>
  <c r="H220" i="30"/>
  <c r="H221" i="30"/>
  <c r="H222" i="30"/>
  <c r="H223" i="30"/>
  <c r="H224" i="30"/>
  <c r="H225" i="30"/>
  <c r="H226" i="30"/>
  <c r="H227" i="30"/>
  <c r="H548" i="30"/>
  <c r="H549" i="30"/>
  <c r="H550" i="30"/>
  <c r="H551" i="30"/>
  <c r="H251" i="30"/>
  <c r="H252" i="30"/>
  <c r="H253" i="30"/>
  <c r="H254" i="30"/>
  <c r="H255" i="30"/>
  <c r="H256" i="30"/>
  <c r="H228" i="30"/>
  <c r="H229" i="30"/>
  <c r="H230" i="30"/>
  <c r="H277" i="30"/>
  <c r="H278" i="30"/>
  <c r="H279" i="30"/>
  <c r="H280" i="30"/>
  <c r="H257" i="30"/>
  <c r="H258" i="30"/>
  <c r="H259" i="30"/>
  <c r="H260" i="30"/>
  <c r="H261" i="30"/>
  <c r="H262" i="30"/>
  <c r="H263" i="30"/>
  <c r="H264" i="30"/>
  <c r="H265" i="30"/>
  <c r="H266" i="30"/>
  <c r="H281" i="30"/>
  <c r="H282" i="30"/>
  <c r="H283" i="30"/>
  <c r="H284" i="30"/>
  <c r="H191" i="30"/>
  <c r="H192" i="30"/>
  <c r="H193" i="30"/>
  <c r="H194" i="30"/>
  <c r="H195" i="30"/>
  <c r="H196" i="30"/>
  <c r="H285" i="30"/>
  <c r="H286" i="30"/>
  <c r="H287" i="30"/>
  <c r="H288" i="30"/>
  <c r="H267" i="30"/>
  <c r="H268" i="30"/>
  <c r="H269" i="30"/>
  <c r="H270" i="30"/>
  <c r="H271" i="30"/>
  <c r="H272" i="30"/>
  <c r="H273" i="30"/>
  <c r="H274" i="30"/>
  <c r="H275" i="30"/>
  <c r="H552" i="30"/>
  <c r="H553" i="30"/>
  <c r="H554" i="30"/>
  <c r="H555" i="30"/>
  <c r="H556" i="30"/>
  <c r="H557" i="30"/>
  <c r="H558" i="30"/>
  <c r="H559" i="30"/>
  <c r="H560" i="30"/>
  <c r="H561" i="30"/>
  <c r="H562" i="30"/>
  <c r="H563" i="30"/>
  <c r="H564" i="30"/>
  <c r="H565" i="30"/>
  <c r="H566" i="30"/>
  <c r="H567" i="30"/>
  <c r="H568" i="30"/>
  <c r="H569" i="30"/>
  <c r="H570" i="30"/>
  <c r="H571" i="30"/>
  <c r="H572" i="30"/>
  <c r="H573" i="30"/>
  <c r="H574" i="30"/>
  <c r="H575" i="30"/>
  <c r="H576" i="30"/>
  <c r="H577" i="30"/>
  <c r="H578" i="30"/>
  <c r="H276" i="30"/>
  <c r="H579" i="30"/>
  <c r="H580" i="30"/>
  <c r="H581" i="30"/>
  <c r="H582" i="30"/>
  <c r="H583" i="30"/>
  <c r="H584" i="30"/>
  <c r="H585" i="30"/>
  <c r="H586" i="30"/>
  <c r="H587" i="30"/>
  <c r="H588" i="30"/>
  <c r="H589" i="30"/>
  <c r="H590" i="30"/>
  <c r="H591" i="30"/>
  <c r="H331" i="30"/>
  <c r="H332" i="30"/>
  <c r="H333" i="30"/>
  <c r="H334" i="30"/>
  <c r="H335" i="30"/>
  <c r="H336" i="30"/>
  <c r="H337" i="30"/>
  <c r="H338" i="30"/>
  <c r="H339" i="30"/>
  <c r="H340" i="30"/>
  <c r="H341" i="30"/>
  <c r="H342" i="30"/>
  <c r="H343" i="30"/>
  <c r="H344" i="30"/>
  <c r="H345" i="30"/>
  <c r="H346" i="30"/>
  <c r="H347" i="30"/>
  <c r="H348" i="30"/>
  <c r="H592" i="30"/>
  <c r="H593" i="30"/>
  <c r="H594" i="30"/>
  <c r="H595" i="30"/>
  <c r="H596" i="30"/>
  <c r="H597" i="30"/>
  <c r="H598" i="30"/>
  <c r="H100" i="30"/>
  <c r="H101" i="30"/>
  <c r="H186" i="30"/>
  <c r="H187" i="30"/>
  <c r="H188" i="30"/>
  <c r="H189" i="30"/>
  <c r="H190" i="30"/>
  <c r="H349" i="30"/>
  <c r="H350" i="30"/>
  <c r="H351" i="30"/>
  <c r="H352" i="30"/>
  <c r="H353" i="30"/>
  <c r="H354" i="30"/>
  <c r="H355" i="30"/>
  <c r="H356" i="30"/>
  <c r="H357" i="30"/>
  <c r="H358" i="30"/>
  <c r="H359" i="30"/>
  <c r="H360" i="30"/>
  <c r="H361" i="30"/>
  <c r="H362" i="30"/>
  <c r="H363" i="30"/>
  <c r="H364" i="30"/>
  <c r="H365" i="30"/>
  <c r="H231" i="30"/>
  <c r="H232" i="30"/>
  <c r="H53" i="30"/>
  <c r="H54" i="30"/>
  <c r="H516" i="30"/>
  <c r="H517" i="30"/>
  <c r="H150" i="30"/>
  <c r="H151" i="30"/>
  <c r="H152" i="30"/>
  <c r="H153" i="30"/>
  <c r="H154" i="30"/>
  <c r="H155" i="30"/>
  <c r="H156" i="30"/>
  <c r="H157" i="30"/>
  <c r="H158" i="30"/>
  <c r="H159" i="30"/>
  <c r="H366" i="30"/>
  <c r="H367" i="30"/>
  <c r="H368" i="30"/>
  <c r="H369" i="30"/>
  <c r="H370" i="30"/>
  <c r="H371" i="30"/>
  <c r="H372" i="30"/>
  <c r="H373" i="30"/>
  <c r="H374" i="30"/>
  <c r="H375" i="30"/>
  <c r="H376" i="30"/>
  <c r="H377" i="30"/>
  <c r="H378" i="30"/>
  <c r="H379" i="30"/>
  <c r="H380" i="30"/>
  <c r="H381" i="30"/>
  <c r="H382" i="30"/>
  <c r="H383" i="30"/>
  <c r="H384" i="30"/>
  <c r="H385" i="30"/>
  <c r="H386" i="30"/>
  <c r="H387" i="30"/>
  <c r="H388" i="30"/>
  <c r="H389" i="30"/>
  <c r="H390" i="30"/>
  <c r="H391" i="30"/>
  <c r="H392" i="30"/>
  <c r="H393" i="30"/>
  <c r="H394" i="30"/>
  <c r="H395" i="30"/>
  <c r="H396" i="30"/>
  <c r="H397" i="30"/>
  <c r="H398" i="30"/>
  <c r="H399" i="30"/>
  <c r="H400" i="30"/>
  <c r="H401" i="30"/>
  <c r="H402" i="30"/>
  <c r="H403" i="30"/>
  <c r="H404" i="30"/>
  <c r="H405" i="30"/>
  <c r="H406" i="30"/>
  <c r="H407" i="30"/>
  <c r="H408" i="30"/>
  <c r="H409" i="30"/>
  <c r="H410" i="30"/>
  <c r="H411" i="30"/>
  <c r="H412" i="30"/>
  <c r="H413" i="30"/>
  <c r="H414" i="30"/>
  <c r="H415" i="30"/>
  <c r="H416" i="30"/>
  <c r="H417" i="30"/>
  <c r="H418" i="30"/>
  <c r="H419" i="30"/>
  <c r="H420" i="30"/>
  <c r="H421"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425" i="30"/>
  <c r="H426" i="30"/>
  <c r="H427" i="30"/>
  <c r="H428" i="30"/>
  <c r="H599" i="30"/>
  <c r="H600" i="30"/>
  <c r="H601" i="30"/>
  <c r="H602" i="30"/>
  <c r="H603" i="30"/>
  <c r="H604" i="30"/>
  <c r="H605" i="30"/>
  <c r="H606" i="30"/>
  <c r="H607" i="30"/>
  <c r="H608" i="30"/>
  <c r="H609" i="30"/>
  <c r="H610" i="30"/>
  <c r="H611" i="30"/>
  <c r="H612" i="30"/>
  <c r="H613" i="30"/>
  <c r="H614" i="30"/>
  <c r="H615" i="30"/>
  <c r="H616" i="30"/>
  <c r="H617" i="30"/>
  <c r="H618" i="30"/>
  <c r="H619" i="30"/>
  <c r="H620" i="30"/>
  <c r="H621" i="30"/>
  <c r="H622" i="30"/>
  <c r="H623" i="30"/>
  <c r="H624" i="30"/>
  <c r="H625" i="30"/>
  <c r="H626" i="30"/>
  <c r="H627" i="30"/>
  <c r="H628" i="30"/>
  <c r="H629" i="30"/>
  <c r="H630" i="30"/>
  <c r="H631" i="30"/>
  <c r="H632" i="30"/>
  <c r="H633" i="30"/>
  <c r="H634" i="30"/>
  <c r="H635" i="30"/>
  <c r="H636" i="30"/>
  <c r="H637" i="30"/>
  <c r="H638" i="30"/>
  <c r="H639" i="30"/>
  <c r="H640" i="30"/>
  <c r="H641" i="30"/>
  <c r="H642" i="30"/>
  <c r="H643" i="30"/>
  <c r="H644" i="30"/>
  <c r="H645" i="30"/>
  <c r="H646" i="30"/>
  <c r="H647" i="30"/>
  <c r="H648" i="30"/>
  <c r="H649" i="30"/>
  <c r="H650" i="30"/>
  <c r="H651" i="30"/>
  <c r="H652" i="30"/>
  <c r="H653" i="30"/>
  <c r="H654" i="30"/>
  <c r="H655" i="30"/>
  <c r="H656" i="30"/>
  <c r="H657" i="30"/>
  <c r="H658" i="30"/>
  <c r="H659" i="30"/>
  <c r="H660" i="30"/>
  <c r="H661" i="30"/>
  <c r="H662" i="30"/>
  <c r="H663" i="30"/>
  <c r="H664" i="30"/>
  <c r="H665" i="30"/>
  <c r="H666" i="30"/>
  <c r="H667" i="30"/>
  <c r="H668" i="30"/>
  <c r="H669" i="30"/>
  <c r="H670" i="30"/>
  <c r="H671" i="30"/>
  <c r="H672" i="30"/>
  <c r="H673" i="30"/>
  <c r="H674" i="30"/>
  <c r="H675" i="30"/>
  <c r="H676" i="30"/>
  <c r="H677" i="30"/>
  <c r="H678" i="30"/>
  <c r="H679" i="30"/>
  <c r="H680" i="30"/>
  <c r="H681" i="30"/>
  <c r="H682" i="30"/>
  <c r="H683" i="30"/>
  <c r="H684" i="30"/>
  <c r="H685" i="30"/>
  <c r="H686" i="30"/>
  <c r="H687" i="30"/>
  <c r="H688" i="30"/>
  <c r="H689" i="30"/>
  <c r="H690" i="30"/>
  <c r="H691" i="30"/>
  <c r="H692" i="30"/>
  <c r="H693" i="30"/>
  <c r="H694" i="30"/>
  <c r="H695" i="30"/>
  <c r="H696" i="30"/>
  <c r="H697" i="30"/>
  <c r="H698" i="30"/>
  <c r="H699" i="30"/>
  <c r="H700" i="30"/>
  <c r="H701" i="30"/>
  <c r="H702" i="30"/>
  <c r="H703" i="30"/>
  <c r="H704" i="30"/>
  <c r="H705" i="30"/>
  <c r="H706" i="30"/>
  <c r="H707" i="30"/>
  <c r="H708" i="30"/>
  <c r="H709" i="30"/>
  <c r="H710" i="30"/>
  <c r="H711" i="30"/>
  <c r="H712" i="30"/>
  <c r="H713" i="30"/>
  <c r="H714" i="30"/>
  <c r="H715" i="30"/>
  <c r="H716" i="30"/>
  <c r="H717" i="30"/>
  <c r="H718" i="30"/>
  <c r="H719" i="30"/>
  <c r="H720" i="30"/>
  <c r="H721" i="30"/>
  <c r="H722" i="30"/>
  <c r="H723" i="30"/>
  <c r="H724" i="30"/>
  <c r="H725" i="30"/>
  <c r="H726" i="30"/>
  <c r="H727" i="30"/>
  <c r="H728" i="30"/>
  <c r="H729" i="30"/>
  <c r="H730" i="30"/>
  <c r="H731" i="30"/>
  <c r="H732" i="30"/>
  <c r="H733" i="30"/>
  <c r="H734" i="30"/>
  <c r="H735" i="30"/>
  <c r="H736" i="30"/>
  <c r="H737" i="30"/>
  <c r="H738" i="30"/>
  <c r="H739" i="30"/>
  <c r="H740" i="30"/>
  <c r="H741" i="30"/>
  <c r="H742" i="30"/>
  <c r="H743" i="30"/>
  <c r="H744" i="30"/>
  <c r="H745" i="30"/>
  <c r="H746" i="30"/>
  <c r="H747" i="30"/>
  <c r="H748" i="30"/>
  <c r="H749" i="30"/>
  <c r="H750" i="30"/>
  <c r="H751" i="30"/>
  <c r="H752" i="30"/>
  <c r="H753" i="30"/>
  <c r="H754" i="30"/>
  <c r="H755" i="30"/>
  <c r="H756" i="30"/>
  <c r="H757" i="30"/>
  <c r="H758" i="30"/>
  <c r="H759" i="30"/>
  <c r="H760" i="30"/>
  <c r="H761" i="30"/>
  <c r="H762" i="30"/>
  <c r="H763" i="30"/>
  <c r="H764" i="30"/>
  <c r="H765" i="30"/>
  <c r="H766" i="30"/>
  <c r="H767" i="30"/>
  <c r="H768" i="30"/>
  <c r="H769" i="30"/>
  <c r="H770" i="30"/>
  <c r="H771" i="30"/>
  <c r="H772" i="30"/>
  <c r="H773" i="30"/>
  <c r="H774" i="30"/>
  <c r="H775" i="30"/>
  <c r="H776" i="30"/>
  <c r="H777" i="30"/>
  <c r="H778" i="30"/>
  <c r="H779" i="30"/>
  <c r="H780" i="30"/>
  <c r="H781" i="30"/>
  <c r="H782" i="30"/>
  <c r="H783" i="30"/>
  <c r="H784" i="30"/>
  <c r="H785" i="30"/>
  <c r="H786" i="30"/>
  <c r="H787" i="30"/>
  <c r="H788" i="30"/>
  <c r="H789" i="30"/>
  <c r="H790" i="30"/>
  <c r="H791" i="30"/>
  <c r="H792" i="30"/>
  <c r="H793" i="30"/>
  <c r="H794" i="30"/>
  <c r="H795" i="30"/>
  <c r="H796" i="30"/>
  <c r="H797" i="30"/>
  <c r="H798" i="30"/>
  <c r="H799" i="30"/>
  <c r="H800" i="30"/>
  <c r="H801" i="30"/>
  <c r="H802" i="30"/>
  <c r="H803" i="30"/>
  <c r="H804" i="30"/>
  <c r="H805" i="30"/>
  <c r="H806" i="30"/>
  <c r="H807" i="30"/>
  <c r="H808" i="30"/>
  <c r="H809" i="30"/>
  <c r="H810" i="30"/>
  <c r="H811" i="30"/>
  <c r="H812" i="30"/>
  <c r="H813" i="30"/>
  <c r="H814" i="30"/>
  <c r="H815" i="30"/>
  <c r="H816" i="30"/>
  <c r="H817" i="30"/>
  <c r="H818" i="30"/>
  <c r="H819" i="30"/>
  <c r="H820" i="30"/>
  <c r="H821" i="30"/>
  <c r="H822" i="30"/>
  <c r="H823" i="30"/>
  <c r="H824" i="30"/>
  <c r="H825" i="30"/>
  <c r="H826" i="30"/>
  <c r="C6" i="35"/>
  <c r="C6" i="34"/>
  <c r="C6" i="36"/>
</calcChain>
</file>

<file path=xl/sharedStrings.xml><?xml version="1.0" encoding="utf-8"?>
<sst xmlns="http://schemas.openxmlformats.org/spreadsheetml/2006/main" count="163078" uniqueCount="8725">
  <si>
    <t>No</t>
  </si>
  <si>
    <t>Implementing Partner</t>
  </si>
  <si>
    <t>Donor</t>
  </si>
  <si>
    <t>Activity Status</t>
  </si>
  <si>
    <t>Division</t>
  </si>
  <si>
    <t>District</t>
  </si>
  <si>
    <t>Upazila</t>
  </si>
  <si>
    <t>Union</t>
  </si>
  <si>
    <t>Reached Total Beneficiaries (Families)</t>
  </si>
  <si>
    <t>Reached Total Beneciaries (Individuals)</t>
  </si>
  <si>
    <t>Contact Focal Point</t>
  </si>
  <si>
    <t>Phone Number</t>
  </si>
  <si>
    <t>Email</t>
  </si>
  <si>
    <t>Chittagong</t>
  </si>
  <si>
    <t>Cox's Bazar</t>
  </si>
  <si>
    <t>Chakaria</t>
  </si>
  <si>
    <t>Chakaria Paurashava</t>
  </si>
  <si>
    <t>Camp 10</t>
  </si>
  <si>
    <t>Cox'S Bazar Sadar</t>
  </si>
  <si>
    <t>Idgaon</t>
  </si>
  <si>
    <t>Camp 11</t>
  </si>
  <si>
    <t>Bandarban</t>
  </si>
  <si>
    <t>Status</t>
  </si>
  <si>
    <t xml:space="preserve">Education </t>
  </si>
  <si>
    <t>Food Security</t>
  </si>
  <si>
    <t>Health</t>
  </si>
  <si>
    <t>Ongoing</t>
  </si>
  <si>
    <t>WASH</t>
  </si>
  <si>
    <t>Completed</t>
  </si>
  <si>
    <t>NFI/Shelter</t>
  </si>
  <si>
    <t xml:space="preserve">Nutrition </t>
  </si>
  <si>
    <t>GBV</t>
  </si>
  <si>
    <t>Protection</t>
  </si>
  <si>
    <t>Site Management</t>
  </si>
  <si>
    <t>DivGeoCode</t>
  </si>
  <si>
    <t>DisGeoCode</t>
  </si>
  <si>
    <t>UpzCode</t>
  </si>
  <si>
    <t>GEOCODE11</t>
  </si>
  <si>
    <t>Barisal</t>
  </si>
  <si>
    <t>Barguna</t>
  </si>
  <si>
    <t>Amtali</t>
  </si>
  <si>
    <t>Bamna</t>
  </si>
  <si>
    <t>Arpangashia</t>
  </si>
  <si>
    <t>Dhaka</t>
  </si>
  <si>
    <t>Bhola</t>
  </si>
  <si>
    <t>Barguna Sadar</t>
  </si>
  <si>
    <t>Atharagashia</t>
  </si>
  <si>
    <t>Khulna</t>
  </si>
  <si>
    <t>Jhalokati</t>
  </si>
  <si>
    <t>Betagi</t>
  </si>
  <si>
    <t>Barabagi</t>
  </si>
  <si>
    <t>Rajshahi</t>
  </si>
  <si>
    <t>Patuakhali</t>
  </si>
  <si>
    <t>Patharghata</t>
  </si>
  <si>
    <t>Chhota Bagi</t>
  </si>
  <si>
    <t>Rangpur</t>
  </si>
  <si>
    <t>Pirojpur</t>
  </si>
  <si>
    <t>Agailjhara</t>
  </si>
  <si>
    <t>Chowra</t>
  </si>
  <si>
    <t>Sylhet</t>
  </si>
  <si>
    <t>Babuganj</t>
  </si>
  <si>
    <t>Gulisakhali</t>
  </si>
  <si>
    <t>Brahamanbaria</t>
  </si>
  <si>
    <t>Bakerganj</t>
  </si>
  <si>
    <t>Haldia</t>
  </si>
  <si>
    <t>Chandpur</t>
  </si>
  <si>
    <t>Banari Para</t>
  </si>
  <si>
    <t>Karaibaria</t>
  </si>
  <si>
    <t>Barisal Sadar (Kotwali)</t>
  </si>
  <si>
    <t>Kukua</t>
  </si>
  <si>
    <t>Comilla</t>
  </si>
  <si>
    <t>Gaurnadi</t>
  </si>
  <si>
    <t>Nishanbaria</t>
  </si>
  <si>
    <t>Hizla</t>
  </si>
  <si>
    <t>Pancha Koralia</t>
  </si>
  <si>
    <t>Feni</t>
  </si>
  <si>
    <t>Mehendiganj</t>
  </si>
  <si>
    <t>Paurashava</t>
  </si>
  <si>
    <t>Khagrachhari</t>
  </si>
  <si>
    <t>Muladi</t>
  </si>
  <si>
    <t>Sarikkhali</t>
  </si>
  <si>
    <t>Lakshmipur</t>
  </si>
  <si>
    <t>Wazirpur</t>
  </si>
  <si>
    <t>Sonakata</t>
  </si>
  <si>
    <t>Noakhali</t>
  </si>
  <si>
    <t>Bhola Sadar</t>
  </si>
  <si>
    <t>Rangamati</t>
  </si>
  <si>
    <t>Burhanuddin</t>
  </si>
  <si>
    <t>Bukabunia</t>
  </si>
  <si>
    <t>Char Fasson</t>
  </si>
  <si>
    <t>Dauatala</t>
  </si>
  <si>
    <t>Faridpur</t>
  </si>
  <si>
    <t>Daulatkhan</t>
  </si>
  <si>
    <t>Ramna</t>
  </si>
  <si>
    <t>Gazipur</t>
  </si>
  <si>
    <t>Lalmohan</t>
  </si>
  <si>
    <t>Ayla Patakata</t>
  </si>
  <si>
    <t>Gopalganj</t>
  </si>
  <si>
    <t>Manpura</t>
  </si>
  <si>
    <t>Badarkhali</t>
  </si>
  <si>
    <t>Jamalpur</t>
  </si>
  <si>
    <t>Tazumuddin</t>
  </si>
  <si>
    <t>Kishoreganj</t>
  </si>
  <si>
    <t>Jhalokati Sadar</t>
  </si>
  <si>
    <t>Burir Char</t>
  </si>
  <si>
    <t>Madaripur</t>
  </si>
  <si>
    <t>Kanthalia</t>
  </si>
  <si>
    <t>Dhalua</t>
  </si>
  <si>
    <t>Manikganj</t>
  </si>
  <si>
    <t>Nalchity</t>
  </si>
  <si>
    <t>Gaurichanna</t>
  </si>
  <si>
    <t>Munshiganj</t>
  </si>
  <si>
    <t>Rajapur</t>
  </si>
  <si>
    <t>Keorabunia</t>
  </si>
  <si>
    <t>Mymensingh</t>
  </si>
  <si>
    <t>Bauphal</t>
  </si>
  <si>
    <t>M.Baliatali</t>
  </si>
  <si>
    <t>Narayanganj</t>
  </si>
  <si>
    <t>Dashmina</t>
  </si>
  <si>
    <t>Naltona</t>
  </si>
  <si>
    <t>Narsingdi</t>
  </si>
  <si>
    <t>Dumki</t>
  </si>
  <si>
    <t>Netrakona</t>
  </si>
  <si>
    <t>Galachipa</t>
  </si>
  <si>
    <t>Phuljhury</t>
  </si>
  <si>
    <t>Rajbari</t>
  </si>
  <si>
    <t>Kala Para</t>
  </si>
  <si>
    <t>Shariatpur</t>
  </si>
  <si>
    <t>Mirzaganj</t>
  </si>
  <si>
    <t>Bibichini</t>
  </si>
  <si>
    <t>Sherpur</t>
  </si>
  <si>
    <t>Patuakhali Sadar</t>
  </si>
  <si>
    <t>Bura Mazumdar</t>
  </si>
  <si>
    <t>Tangail</t>
  </si>
  <si>
    <t>Bhandaria</t>
  </si>
  <si>
    <t>Hosnabad</t>
  </si>
  <si>
    <t>Bagerhat</t>
  </si>
  <si>
    <t>Kawkhali</t>
  </si>
  <si>
    <t>Kazirabad</t>
  </si>
  <si>
    <t>Chuadanga</t>
  </si>
  <si>
    <t>Mathbaria</t>
  </si>
  <si>
    <t>Mokamia</t>
  </si>
  <si>
    <t>Jessore</t>
  </si>
  <si>
    <t>Nazirpur</t>
  </si>
  <si>
    <t>Jhenaidah</t>
  </si>
  <si>
    <t>Nesarabad (Swarupkati)</t>
  </si>
  <si>
    <t>Sarishamuri</t>
  </si>
  <si>
    <t>Pirojpur Sadar</t>
  </si>
  <si>
    <t>Dalbuganj</t>
  </si>
  <si>
    <t>Kushtia</t>
  </si>
  <si>
    <t>Zianagar</t>
  </si>
  <si>
    <t>Nilganj</t>
  </si>
  <si>
    <t>Magura</t>
  </si>
  <si>
    <t>Alikadam</t>
  </si>
  <si>
    <t>Char Duanti</t>
  </si>
  <si>
    <t>Meherpur</t>
  </si>
  <si>
    <t>Bandarban Sadar</t>
  </si>
  <si>
    <t>Kakchira</t>
  </si>
  <si>
    <t>Narail</t>
  </si>
  <si>
    <t>Lama</t>
  </si>
  <si>
    <t>Kalmegha</t>
  </si>
  <si>
    <t>Satkhira</t>
  </si>
  <si>
    <t>Naikhongchhari</t>
  </si>
  <si>
    <t>Kanthaltali</t>
  </si>
  <si>
    <t>Bogra</t>
  </si>
  <si>
    <t>Rowangchhari</t>
  </si>
  <si>
    <t>Nachna Para</t>
  </si>
  <si>
    <t>Joypurhat</t>
  </si>
  <si>
    <t>Ruma</t>
  </si>
  <si>
    <t>Naogaon</t>
  </si>
  <si>
    <t>Thanchi</t>
  </si>
  <si>
    <t>Natore</t>
  </si>
  <si>
    <t>Akhaura</t>
  </si>
  <si>
    <t>Raihanpur</t>
  </si>
  <si>
    <t>Nawabganj</t>
  </si>
  <si>
    <t>Ashuganj</t>
  </si>
  <si>
    <t>Bagdha</t>
  </si>
  <si>
    <t>Pabna</t>
  </si>
  <si>
    <t>Banchharampur</t>
  </si>
  <si>
    <t>Bakal</t>
  </si>
  <si>
    <t>Bijoynagar</t>
  </si>
  <si>
    <t>Gaila</t>
  </si>
  <si>
    <t>Sirajganj</t>
  </si>
  <si>
    <t>Brahmanbaria Sadar</t>
  </si>
  <si>
    <t>Rajiher</t>
  </si>
  <si>
    <t>Dinajpur</t>
  </si>
  <si>
    <t>Kasba</t>
  </si>
  <si>
    <t>Ratnapur</t>
  </si>
  <si>
    <t>Gaibandha</t>
  </si>
  <si>
    <t>Nabinagar</t>
  </si>
  <si>
    <t>Agarpur</t>
  </si>
  <si>
    <t>Kurigram</t>
  </si>
  <si>
    <t>Nasirnagar</t>
  </si>
  <si>
    <t>Chandpasha</t>
  </si>
  <si>
    <t>Lalmonirhat</t>
  </si>
  <si>
    <t>Sarail</t>
  </si>
  <si>
    <t>Dehergati</t>
  </si>
  <si>
    <t>Nilphamari</t>
  </si>
  <si>
    <t>Chandpur Sadar</t>
  </si>
  <si>
    <t>Kedarpur</t>
  </si>
  <si>
    <t>Panchagarh</t>
  </si>
  <si>
    <t>Faridganj</t>
  </si>
  <si>
    <t>Madhab Pasha</t>
  </si>
  <si>
    <t>Haim Char</t>
  </si>
  <si>
    <t>Rahmatpur</t>
  </si>
  <si>
    <t>Thakurgaon</t>
  </si>
  <si>
    <t>Hajiganj</t>
  </si>
  <si>
    <t>Bhar Pasha</t>
  </si>
  <si>
    <t>Habiganj</t>
  </si>
  <si>
    <t>Kachua</t>
  </si>
  <si>
    <t>Char Amaddi</t>
  </si>
  <si>
    <t>Maulvibazar</t>
  </si>
  <si>
    <t>Matlab Dakshin</t>
  </si>
  <si>
    <t>Charadi</t>
  </si>
  <si>
    <t>Sunamganj</t>
  </si>
  <si>
    <t>Matlab Uttar</t>
  </si>
  <si>
    <t>Darial</t>
  </si>
  <si>
    <t>Shahrasti</t>
  </si>
  <si>
    <t>Dudhal</t>
  </si>
  <si>
    <t>Anowara</t>
  </si>
  <si>
    <t>Durga Pasha</t>
  </si>
  <si>
    <t>Bakalia</t>
  </si>
  <si>
    <t>Banshkhali</t>
  </si>
  <si>
    <t>Garuria</t>
  </si>
  <si>
    <t>Bayejid Bostami</t>
  </si>
  <si>
    <t>Kabai</t>
  </si>
  <si>
    <t>Boalkhali</t>
  </si>
  <si>
    <t>Kalaskati</t>
  </si>
  <si>
    <t>Chandanaish</t>
  </si>
  <si>
    <t>Nalua</t>
  </si>
  <si>
    <t>Chandgaon</t>
  </si>
  <si>
    <t>Niamati</t>
  </si>
  <si>
    <t>Chittagong Port</t>
  </si>
  <si>
    <t>Padri Shibpur</t>
  </si>
  <si>
    <t>Double Mooring</t>
  </si>
  <si>
    <t>Fatikchhari</t>
  </si>
  <si>
    <t>Rangasree</t>
  </si>
  <si>
    <t>Halishahar</t>
  </si>
  <si>
    <t>Baisari Para</t>
  </si>
  <si>
    <t>Hathazari</t>
  </si>
  <si>
    <t>Khulshi</t>
  </si>
  <si>
    <t>Bisarkandi</t>
  </si>
  <si>
    <t>Kotwali</t>
  </si>
  <si>
    <t>Chakhar</t>
  </si>
  <si>
    <t>Lohagara</t>
  </si>
  <si>
    <t>Iluhar</t>
  </si>
  <si>
    <t>Mirsharai</t>
  </si>
  <si>
    <t>Pahartali</t>
  </si>
  <si>
    <t>Saidkati</t>
  </si>
  <si>
    <t>Panchlaish</t>
  </si>
  <si>
    <t>Salia Bakpur</t>
  </si>
  <si>
    <t>Patenga</t>
  </si>
  <si>
    <t>Udaykati</t>
  </si>
  <si>
    <t>Patiya</t>
  </si>
  <si>
    <t>Rangunia</t>
  </si>
  <si>
    <t>Chandra Mohan</t>
  </si>
  <si>
    <t>Raozan</t>
  </si>
  <si>
    <t>Char Baria</t>
  </si>
  <si>
    <t>Sandwip</t>
  </si>
  <si>
    <t>Char Kowa</t>
  </si>
  <si>
    <t>Satkania</t>
  </si>
  <si>
    <t>Char Monai</t>
  </si>
  <si>
    <t>Sitakunda</t>
  </si>
  <si>
    <t>Jagua</t>
  </si>
  <si>
    <t>Barura</t>
  </si>
  <si>
    <t>Kashipur</t>
  </si>
  <si>
    <t>Brahman Para</t>
  </si>
  <si>
    <t>Roy Pasha Karapur</t>
  </si>
  <si>
    <t>Burichang</t>
  </si>
  <si>
    <t>Shayestabad</t>
  </si>
  <si>
    <t>Chandina</t>
  </si>
  <si>
    <t>Tungibaria</t>
  </si>
  <si>
    <t>Chauddagram</t>
  </si>
  <si>
    <t>Ward No-01</t>
  </si>
  <si>
    <t>Comilla Adarsha Sadar</t>
  </si>
  <si>
    <t>Ward No-02</t>
  </si>
  <si>
    <t>Comilla Sadar Dakshin</t>
  </si>
  <si>
    <t>Ward No-03</t>
  </si>
  <si>
    <t>Daudkandi</t>
  </si>
  <si>
    <t>Ward No-04</t>
  </si>
  <si>
    <t>Debidwar</t>
  </si>
  <si>
    <t>Ward No-05</t>
  </si>
  <si>
    <t>Homna</t>
  </si>
  <si>
    <t>Ward No-06</t>
  </si>
  <si>
    <t>Laksam</t>
  </si>
  <si>
    <t>Ward No-07</t>
  </si>
  <si>
    <t>Manoharganj</t>
  </si>
  <si>
    <t>Ward No-08</t>
  </si>
  <si>
    <t>Meghna</t>
  </si>
  <si>
    <t>Ward No-09</t>
  </si>
  <si>
    <t>Muradnagar</t>
  </si>
  <si>
    <t>Ward No-10</t>
  </si>
  <si>
    <t>Nangalkot</t>
  </si>
  <si>
    <t>Ward No-11</t>
  </si>
  <si>
    <t>Titas</t>
  </si>
  <si>
    <t>Ward No-12</t>
  </si>
  <si>
    <t>Cox'S Bazar</t>
  </si>
  <si>
    <t>Ward No-13</t>
  </si>
  <si>
    <t>Ward No-14</t>
  </si>
  <si>
    <t>Kutubdia</t>
  </si>
  <si>
    <t>Ward No-15</t>
  </si>
  <si>
    <t>Maheshkhali</t>
  </si>
  <si>
    <t>Ward No-16</t>
  </si>
  <si>
    <t>Pekua</t>
  </si>
  <si>
    <t>Ward No-17</t>
  </si>
  <si>
    <t>Ramu</t>
  </si>
  <si>
    <t>Ward No-18</t>
  </si>
  <si>
    <t>Teknaf</t>
  </si>
  <si>
    <t>Ward No-19</t>
  </si>
  <si>
    <t>Ukhia</t>
  </si>
  <si>
    <t>Ward No-20</t>
  </si>
  <si>
    <t>Chhagalnaiya</t>
  </si>
  <si>
    <t>Ward No-21</t>
  </si>
  <si>
    <t>Daganbhuiyan</t>
  </si>
  <si>
    <t>Ward No-22</t>
  </si>
  <si>
    <t>Feni Sadar</t>
  </si>
  <si>
    <t>Ward No-23</t>
  </si>
  <si>
    <t>Fulgazi</t>
  </si>
  <si>
    <t>Ward No-24</t>
  </si>
  <si>
    <t>Parshuram</t>
  </si>
  <si>
    <t>Ward No-25</t>
  </si>
  <si>
    <t>Sonagazi</t>
  </si>
  <si>
    <t>Ward No-26</t>
  </si>
  <si>
    <t>Dighinala</t>
  </si>
  <si>
    <t>Ward No-27</t>
  </si>
  <si>
    <t>Khagrachhari Sadar</t>
  </si>
  <si>
    <t>Ward No-28</t>
  </si>
  <si>
    <t>Lakshmichhari</t>
  </si>
  <si>
    <t>Ward No-29</t>
  </si>
  <si>
    <t>Mahalchhari</t>
  </si>
  <si>
    <t>Ward No-30</t>
  </si>
  <si>
    <t>Manikchhari</t>
  </si>
  <si>
    <t>Barthi</t>
  </si>
  <si>
    <t>Matiranga</t>
  </si>
  <si>
    <t>Batajore</t>
  </si>
  <si>
    <t>Panchhari</t>
  </si>
  <si>
    <t>Chandshi</t>
  </si>
  <si>
    <t>Ramgarh</t>
  </si>
  <si>
    <t>Khanjapur</t>
  </si>
  <si>
    <t>Kamalnagar</t>
  </si>
  <si>
    <t>Mahilara</t>
  </si>
  <si>
    <t>Lakshmipur Sadar</t>
  </si>
  <si>
    <t>Nalchira</t>
  </si>
  <si>
    <t>Ramganj</t>
  </si>
  <si>
    <t>Ramgati</t>
  </si>
  <si>
    <t>Sarikal</t>
  </si>
  <si>
    <t>Roypur</t>
  </si>
  <si>
    <t>Bara Jalia</t>
  </si>
  <si>
    <t>Begumganj</t>
  </si>
  <si>
    <t>Dhulkhola</t>
  </si>
  <si>
    <t>Chatkhil</t>
  </si>
  <si>
    <t>Guabaria</t>
  </si>
  <si>
    <t>Companiganj</t>
  </si>
  <si>
    <t>Harinathpur</t>
  </si>
  <si>
    <t>Hatiya</t>
  </si>
  <si>
    <t>Hizla Gaurabdi</t>
  </si>
  <si>
    <t>Kabirhat</t>
  </si>
  <si>
    <t>Memania</t>
  </si>
  <si>
    <t>Noakhali Sadar (Sudharam)</t>
  </si>
  <si>
    <t>Alimabad</t>
  </si>
  <si>
    <t>Senbagh</t>
  </si>
  <si>
    <t>Andhar Manik</t>
  </si>
  <si>
    <t>Sonaimuri</t>
  </si>
  <si>
    <t>Bhasan Char</t>
  </si>
  <si>
    <t>Subarnachar</t>
  </si>
  <si>
    <t>Bidyanandapur</t>
  </si>
  <si>
    <t>Baghai Chhari</t>
  </si>
  <si>
    <t>Barkal</t>
  </si>
  <si>
    <t>Char Ekkaria</t>
  </si>
  <si>
    <t>Belai Chhari</t>
  </si>
  <si>
    <t>Char Gopalpur</t>
  </si>
  <si>
    <t>Jurai Chhari</t>
  </si>
  <si>
    <t>Dari Char Khajuria</t>
  </si>
  <si>
    <t>Kaptai</t>
  </si>
  <si>
    <t>Gobindapur</t>
  </si>
  <si>
    <t>Kawkhali (Betbunia)</t>
  </si>
  <si>
    <t>Jangalia</t>
  </si>
  <si>
    <t>Langadu</t>
  </si>
  <si>
    <t>Lata</t>
  </si>
  <si>
    <t>Naniarchar</t>
  </si>
  <si>
    <t>Rajasthali</t>
  </si>
  <si>
    <t>Rangamati Sadar</t>
  </si>
  <si>
    <t>Ulania</t>
  </si>
  <si>
    <t>Adabor</t>
  </si>
  <si>
    <t>Batamara</t>
  </si>
  <si>
    <t>Badda</t>
  </si>
  <si>
    <t>Char Kalekhan</t>
  </si>
  <si>
    <t>Bangshal</t>
  </si>
  <si>
    <t>Gachhua</t>
  </si>
  <si>
    <t>Biman Bandar</t>
  </si>
  <si>
    <t>Kazir Char</t>
  </si>
  <si>
    <t>Cantonment</t>
  </si>
  <si>
    <t>Chak Bazar</t>
  </si>
  <si>
    <t>Dakshinkhan</t>
  </si>
  <si>
    <t>Darus Salam</t>
  </si>
  <si>
    <t>Safipur</t>
  </si>
  <si>
    <t>Demra</t>
  </si>
  <si>
    <t>Bamrail</t>
  </si>
  <si>
    <t>Dhamrai</t>
  </si>
  <si>
    <t>Bara Kotha</t>
  </si>
  <si>
    <t>Dhanmondi</t>
  </si>
  <si>
    <t>Guthia</t>
  </si>
  <si>
    <t>Dohar</t>
  </si>
  <si>
    <t>Harta</t>
  </si>
  <si>
    <t>Gendaria</t>
  </si>
  <si>
    <t>Jalla</t>
  </si>
  <si>
    <t>Gulshan</t>
  </si>
  <si>
    <t>Otra</t>
  </si>
  <si>
    <t>Hazaribagh</t>
  </si>
  <si>
    <t>Satla</t>
  </si>
  <si>
    <t>Jatrabari</t>
  </si>
  <si>
    <t>Shikarpur</t>
  </si>
  <si>
    <t>Kadamtali</t>
  </si>
  <si>
    <t>Sholak</t>
  </si>
  <si>
    <t>Kafrul</t>
  </si>
  <si>
    <t>Alinagar</t>
  </si>
  <si>
    <t>Kalabagan</t>
  </si>
  <si>
    <t>Bapta</t>
  </si>
  <si>
    <t>Kamrangir Char</t>
  </si>
  <si>
    <t>Bhedaria</t>
  </si>
  <si>
    <t>Keraniganj</t>
  </si>
  <si>
    <t>Bhelu Miah</t>
  </si>
  <si>
    <t>Khilgaon</t>
  </si>
  <si>
    <t>Char Samaia</t>
  </si>
  <si>
    <t>Khilkhet</t>
  </si>
  <si>
    <t>Char Shibpur</t>
  </si>
  <si>
    <t>Dakshin Dighaldi</t>
  </si>
  <si>
    <t>Lalbagh</t>
  </si>
  <si>
    <t>Dhania</t>
  </si>
  <si>
    <t>Mirpur</t>
  </si>
  <si>
    <t>Illisha</t>
  </si>
  <si>
    <t>Mohammadpur</t>
  </si>
  <si>
    <t>Kachia</t>
  </si>
  <si>
    <t>Motijheel</t>
  </si>
  <si>
    <t>Paschim Illisha</t>
  </si>
  <si>
    <t>New Market</t>
  </si>
  <si>
    <t>Pallabi</t>
  </si>
  <si>
    <t>Uttar Dighaldi</t>
  </si>
  <si>
    <t>Paltan</t>
  </si>
  <si>
    <t>Bara Manika</t>
  </si>
  <si>
    <t>Deula</t>
  </si>
  <si>
    <t>Rampura</t>
  </si>
  <si>
    <t>Gangapur</t>
  </si>
  <si>
    <t>Sabujbagh</t>
  </si>
  <si>
    <t>Hassan Nagar</t>
  </si>
  <si>
    <t>Savar</t>
  </si>
  <si>
    <t>Shah Ali</t>
  </si>
  <si>
    <t>Kutba</t>
  </si>
  <si>
    <t>Shahbagh</t>
  </si>
  <si>
    <t>Pakshia</t>
  </si>
  <si>
    <t>Sher-e-bangla Nagar</t>
  </si>
  <si>
    <t>Shyampur</t>
  </si>
  <si>
    <t>Sachra</t>
  </si>
  <si>
    <t>Sutrapur</t>
  </si>
  <si>
    <t>Tabgi</t>
  </si>
  <si>
    <t>Tejgaon</t>
  </si>
  <si>
    <t>Abdullapur</t>
  </si>
  <si>
    <t>Tejgaon Ind. Area</t>
  </si>
  <si>
    <t>Abu Bakarpur</t>
  </si>
  <si>
    <t>Turag</t>
  </si>
  <si>
    <t>Adhakha Nazrul Nagar</t>
  </si>
  <si>
    <t>Uttar Khan</t>
  </si>
  <si>
    <t>Aminabad</t>
  </si>
  <si>
    <t>Uttara</t>
  </si>
  <si>
    <t>Aslampur</t>
  </si>
  <si>
    <t>Alfadanga</t>
  </si>
  <si>
    <t>Char Kalmi</t>
  </si>
  <si>
    <t>Bhanga</t>
  </si>
  <si>
    <t>Char Kukri Mukri</t>
  </si>
  <si>
    <t>Boalmari</t>
  </si>
  <si>
    <t>Char Madras</t>
  </si>
  <si>
    <t>Char Bhadrasan</t>
  </si>
  <si>
    <t>Char Manika</t>
  </si>
  <si>
    <t>Faridpur Sadar</t>
  </si>
  <si>
    <t>Dhal Char</t>
  </si>
  <si>
    <t>Madhukhali</t>
  </si>
  <si>
    <t>Ewajpur</t>
  </si>
  <si>
    <t>Nagarkanda</t>
  </si>
  <si>
    <t>Hazariganj</t>
  </si>
  <si>
    <t>Sadarpur</t>
  </si>
  <si>
    <t>Jahanpur</t>
  </si>
  <si>
    <t>Saltha</t>
  </si>
  <si>
    <t>Jinnaghar</t>
  </si>
  <si>
    <t>Gazipur Sadar</t>
  </si>
  <si>
    <t>Mujib Nagar</t>
  </si>
  <si>
    <t>Kaliakair</t>
  </si>
  <si>
    <t>Nilkamal</t>
  </si>
  <si>
    <t>Kaliganj</t>
  </si>
  <si>
    <t>Nurabad</t>
  </si>
  <si>
    <t>Kapasia</t>
  </si>
  <si>
    <t>Osmanganj</t>
  </si>
  <si>
    <t>Sreepur</t>
  </si>
  <si>
    <t>Gopalganj Sadar</t>
  </si>
  <si>
    <t>Rasul Pur</t>
  </si>
  <si>
    <t>Kashiani</t>
  </si>
  <si>
    <t>Bhabanipur</t>
  </si>
  <si>
    <t>Kotali Para</t>
  </si>
  <si>
    <t>Char Khalifa</t>
  </si>
  <si>
    <t>Muksudpur</t>
  </si>
  <si>
    <t>Char Pata</t>
  </si>
  <si>
    <t>Tungi Para</t>
  </si>
  <si>
    <t>Dakshin Joynagar</t>
  </si>
  <si>
    <t>Bakshiganj</t>
  </si>
  <si>
    <t>Hajipur</t>
  </si>
  <si>
    <t>Dewanganj</t>
  </si>
  <si>
    <t>Madanpur</t>
  </si>
  <si>
    <t>Islampur</t>
  </si>
  <si>
    <t>Medua</t>
  </si>
  <si>
    <t>Jamalpur Sadar</t>
  </si>
  <si>
    <t>Madarganj</t>
  </si>
  <si>
    <t>Saidpur</t>
  </si>
  <si>
    <t>Melandaha</t>
  </si>
  <si>
    <t>Uttar Joynagar</t>
  </si>
  <si>
    <t>Sarishabari</t>
  </si>
  <si>
    <t>Badarpur</t>
  </si>
  <si>
    <t>Austagram</t>
  </si>
  <si>
    <t>Char Bhuta</t>
  </si>
  <si>
    <t>Bajitpur</t>
  </si>
  <si>
    <t>Dhali Gaurnagar</t>
  </si>
  <si>
    <t>Bhairab</t>
  </si>
  <si>
    <t>Farazganj</t>
  </si>
  <si>
    <t>Hossainpur</t>
  </si>
  <si>
    <t>Kalma</t>
  </si>
  <si>
    <t>Itna</t>
  </si>
  <si>
    <t>Karimganj</t>
  </si>
  <si>
    <t>Lord Hardinje</t>
  </si>
  <si>
    <t>Katiadi</t>
  </si>
  <si>
    <t>Paschim Char Umed</t>
  </si>
  <si>
    <t>Kishoreganj Sadar</t>
  </si>
  <si>
    <t>Kuliar Char</t>
  </si>
  <si>
    <t>Mithamain</t>
  </si>
  <si>
    <t>Dakshin Sakuchia</t>
  </si>
  <si>
    <t>Nikli</t>
  </si>
  <si>
    <t>Hajirhat</t>
  </si>
  <si>
    <t>Pakundia</t>
  </si>
  <si>
    <t>Tarail</t>
  </si>
  <si>
    <t>Uttar Sakuchia</t>
  </si>
  <si>
    <t>Kalkini</t>
  </si>
  <si>
    <t>Bara Malancha</t>
  </si>
  <si>
    <t>Madaripur Sadar</t>
  </si>
  <si>
    <t>Chanchra</t>
  </si>
  <si>
    <t>Rajoir</t>
  </si>
  <si>
    <t>Shib Char</t>
  </si>
  <si>
    <t>Shambhupur</t>
  </si>
  <si>
    <t>Daulatpur</t>
  </si>
  <si>
    <t>Sonapur</t>
  </si>
  <si>
    <t>Ghior</t>
  </si>
  <si>
    <t>Basanda</t>
  </si>
  <si>
    <t>Harirampur</t>
  </si>
  <si>
    <t>Binoykati</t>
  </si>
  <si>
    <t>Manikganj Sadar</t>
  </si>
  <si>
    <t>Gabha Ramchandrapur</t>
  </si>
  <si>
    <t>Saturia</t>
  </si>
  <si>
    <t>Gabkhan Dhansiri</t>
  </si>
  <si>
    <t>Shibalaya</t>
  </si>
  <si>
    <t>Keora</t>
  </si>
  <si>
    <t>Singair</t>
  </si>
  <si>
    <t>Kirtipasha</t>
  </si>
  <si>
    <t>Gazaria</t>
  </si>
  <si>
    <t>Nabagram</t>
  </si>
  <si>
    <t>Lohajang</t>
  </si>
  <si>
    <t>Nathullabad</t>
  </si>
  <si>
    <t>Munshiganj Sadar</t>
  </si>
  <si>
    <t>Serajdikhan</t>
  </si>
  <si>
    <t>Ponabalia</t>
  </si>
  <si>
    <t>Sreenagar</t>
  </si>
  <si>
    <t>Sekherhat</t>
  </si>
  <si>
    <t>Tongibari</t>
  </si>
  <si>
    <t>Adrabunia</t>
  </si>
  <si>
    <t>Bhaluka</t>
  </si>
  <si>
    <t>Amua</t>
  </si>
  <si>
    <t>Dhobaura</t>
  </si>
  <si>
    <t>Chenchri Rampur</t>
  </si>
  <si>
    <t>Fulbaria</t>
  </si>
  <si>
    <t>Gaffargaon</t>
  </si>
  <si>
    <t>Patkelghata</t>
  </si>
  <si>
    <t>Gauripur</t>
  </si>
  <si>
    <t>Sauljalia</t>
  </si>
  <si>
    <t>Haluaghat</t>
  </si>
  <si>
    <t>Bharabpasha</t>
  </si>
  <si>
    <t>Ishwarganj</t>
  </si>
  <si>
    <t>Dapdapia</t>
  </si>
  <si>
    <t>Muktagachha</t>
  </si>
  <si>
    <t>Kulkati</t>
  </si>
  <si>
    <t>Mymensingh Sadar</t>
  </si>
  <si>
    <t>Kusanghal</t>
  </si>
  <si>
    <t>Nandail</t>
  </si>
  <si>
    <t>Magar</t>
  </si>
  <si>
    <t>Phulpur</t>
  </si>
  <si>
    <t>Mollahat</t>
  </si>
  <si>
    <t>Trishal</t>
  </si>
  <si>
    <t>Nachan Mohal</t>
  </si>
  <si>
    <t>Araihazar</t>
  </si>
  <si>
    <t>Bandar</t>
  </si>
  <si>
    <t>Ranapasha</t>
  </si>
  <si>
    <t>Narayanganj Sadar</t>
  </si>
  <si>
    <t>Siddhakati</t>
  </si>
  <si>
    <t>Rupganj</t>
  </si>
  <si>
    <t>Subidpur</t>
  </si>
  <si>
    <t>Sonargaon</t>
  </si>
  <si>
    <t>Baruia</t>
  </si>
  <si>
    <t>Belabo</t>
  </si>
  <si>
    <t>Galua</t>
  </si>
  <si>
    <t>Manohardi</t>
  </si>
  <si>
    <t>Mathbari</t>
  </si>
  <si>
    <t>Narsingdi Sadar</t>
  </si>
  <si>
    <t>Palash</t>
  </si>
  <si>
    <t>Roypura</t>
  </si>
  <si>
    <t>Suktagarh</t>
  </si>
  <si>
    <t>Shibpur</t>
  </si>
  <si>
    <t>Adabaria</t>
  </si>
  <si>
    <t>Atpara</t>
  </si>
  <si>
    <t>Baga</t>
  </si>
  <si>
    <t>Barhatta</t>
  </si>
  <si>
    <t>Durgapur</t>
  </si>
  <si>
    <t>Daspara</t>
  </si>
  <si>
    <t>Kalmakanda</t>
  </si>
  <si>
    <t>Dhulia</t>
  </si>
  <si>
    <t>Kendua</t>
  </si>
  <si>
    <t>Kalaiya</t>
  </si>
  <si>
    <t>Khaliajuri</t>
  </si>
  <si>
    <t>Kalisuri</t>
  </si>
  <si>
    <t>Madan</t>
  </si>
  <si>
    <t>Kanakdia</t>
  </si>
  <si>
    <t>Mohanganj</t>
  </si>
  <si>
    <t>Kanchi Para</t>
  </si>
  <si>
    <t>Netrokona Sadar</t>
  </si>
  <si>
    <t>Keshabpur</t>
  </si>
  <si>
    <t>Purbadhala</t>
  </si>
  <si>
    <t>Madanpura</t>
  </si>
  <si>
    <t>Balia Kandi</t>
  </si>
  <si>
    <t>Goalandaghat</t>
  </si>
  <si>
    <t>Noamala</t>
  </si>
  <si>
    <t>Kalukhali</t>
  </si>
  <si>
    <t>Pangsha</t>
  </si>
  <si>
    <t>Surjyamani</t>
  </si>
  <si>
    <t>Rajbari Sadar</t>
  </si>
  <si>
    <t>Alipur</t>
  </si>
  <si>
    <t>Bhedarganj</t>
  </si>
  <si>
    <t>Bahrampur</t>
  </si>
  <si>
    <t>Damudya</t>
  </si>
  <si>
    <t>Banshbaria</t>
  </si>
  <si>
    <t>Gosairhat</t>
  </si>
  <si>
    <t>Betagi Sankipura</t>
  </si>
  <si>
    <t>Naria</t>
  </si>
  <si>
    <t>Shariatpur Sadar</t>
  </si>
  <si>
    <t>Rangopaldi</t>
  </si>
  <si>
    <t>Zanjira</t>
  </si>
  <si>
    <t>Angaria</t>
  </si>
  <si>
    <t>Jhenaigati</t>
  </si>
  <si>
    <t>Lebukhali</t>
  </si>
  <si>
    <t>Nakla</t>
  </si>
  <si>
    <t>Muradia</t>
  </si>
  <si>
    <t>Nalitabari</t>
  </si>
  <si>
    <t>Pangashia</t>
  </si>
  <si>
    <t>Sherpur Sadar</t>
  </si>
  <si>
    <t>Amkhola</t>
  </si>
  <si>
    <t>Sreebardi</t>
  </si>
  <si>
    <t>Bakulbaria</t>
  </si>
  <si>
    <t>Basail</t>
  </si>
  <si>
    <t>Bara Baisdia</t>
  </si>
  <si>
    <t>Bhuapur</t>
  </si>
  <si>
    <t>Chalitabunia</t>
  </si>
  <si>
    <t>Delduar</t>
  </si>
  <si>
    <t>Char Biswas</t>
  </si>
  <si>
    <t>Dhanbari</t>
  </si>
  <si>
    <t>Char Kajal</t>
  </si>
  <si>
    <t>Ghatail</t>
  </si>
  <si>
    <t>Char Montaz</t>
  </si>
  <si>
    <t>Gopalpur</t>
  </si>
  <si>
    <t>Chhota Baisdia</t>
  </si>
  <si>
    <t>Kalihati</t>
  </si>
  <si>
    <t>Chiknikandi</t>
  </si>
  <si>
    <t>Madhupur</t>
  </si>
  <si>
    <t>Dakua</t>
  </si>
  <si>
    <t>Mirzapur</t>
  </si>
  <si>
    <t>Nagarpur</t>
  </si>
  <si>
    <t>Gazalia</t>
  </si>
  <si>
    <t>Sakhipur</t>
  </si>
  <si>
    <t>Golkhali</t>
  </si>
  <si>
    <t>Tangail Sadar</t>
  </si>
  <si>
    <t>Kalyankalas</t>
  </si>
  <si>
    <t>Bagerhat Sadar</t>
  </si>
  <si>
    <t>Panpatty</t>
  </si>
  <si>
    <t>Chitalmari</t>
  </si>
  <si>
    <t>Fakirhat</t>
  </si>
  <si>
    <t>Rangabali</t>
  </si>
  <si>
    <t>Ratandi Taltali</t>
  </si>
  <si>
    <t>Baliatali</t>
  </si>
  <si>
    <t>Mongla</t>
  </si>
  <si>
    <t>Chakamaiya</t>
  </si>
  <si>
    <t>Morrelganj</t>
  </si>
  <si>
    <t>Rampal</t>
  </si>
  <si>
    <t>Dhankhali</t>
  </si>
  <si>
    <t>Sarankhola</t>
  </si>
  <si>
    <t>Dhulasar</t>
  </si>
  <si>
    <t>Alamdanga</t>
  </si>
  <si>
    <t>Khaprabhanga</t>
  </si>
  <si>
    <t>Chuadanga Sadar</t>
  </si>
  <si>
    <t>Lalua</t>
  </si>
  <si>
    <t>Damurhuda</t>
  </si>
  <si>
    <t>Lata Chapli</t>
  </si>
  <si>
    <t>Jiban Nagar</t>
  </si>
  <si>
    <t>Mithaganj</t>
  </si>
  <si>
    <t>Abhaynagar</t>
  </si>
  <si>
    <t>Bagher Para</t>
  </si>
  <si>
    <t>Chaugachha</t>
  </si>
  <si>
    <t>Tiakhali</t>
  </si>
  <si>
    <t>Jhikargachha</t>
  </si>
  <si>
    <t>Amragachhia</t>
  </si>
  <si>
    <t>Deuli Subidkhali</t>
  </si>
  <si>
    <t>Karabunia</t>
  </si>
  <si>
    <t>Manirampur</t>
  </si>
  <si>
    <t>Madhabkhali</t>
  </si>
  <si>
    <t>Sharsha</t>
  </si>
  <si>
    <t>Majidbari</t>
  </si>
  <si>
    <t>Harinakunda</t>
  </si>
  <si>
    <t>Jhenaidah Sadar</t>
  </si>
  <si>
    <t>Auliapur</t>
  </si>
  <si>
    <t>Kotchandpur</t>
  </si>
  <si>
    <t>Bara Bighai</t>
  </si>
  <si>
    <t>Maheshpur</t>
  </si>
  <si>
    <t>Chhota Bighai</t>
  </si>
  <si>
    <t>Shailkupa</t>
  </si>
  <si>
    <t>Itabaria</t>
  </si>
  <si>
    <t>Batiaghata</t>
  </si>
  <si>
    <t>Jainkati</t>
  </si>
  <si>
    <t>Dacope</t>
  </si>
  <si>
    <t>Kalikapur</t>
  </si>
  <si>
    <t>Kamalapur</t>
  </si>
  <si>
    <t>Dighalia</t>
  </si>
  <si>
    <t>Laukati</t>
  </si>
  <si>
    <t>Dumuria</t>
  </si>
  <si>
    <t>Lohalia</t>
  </si>
  <si>
    <t>Khalishpur</t>
  </si>
  <si>
    <t>Madarbunia</t>
  </si>
  <si>
    <t>Khan Jahan Ali</t>
  </si>
  <si>
    <t>Marichbunia</t>
  </si>
  <si>
    <t>Khulna Sadar</t>
  </si>
  <si>
    <t>Koyra</t>
  </si>
  <si>
    <t>Paikgachha</t>
  </si>
  <si>
    <t>Bhitabaria</t>
  </si>
  <si>
    <t>Phultala</t>
  </si>
  <si>
    <t>Dhaoa</t>
  </si>
  <si>
    <t>Rupsa</t>
  </si>
  <si>
    <t>Sonadanga</t>
  </si>
  <si>
    <t>Ikri</t>
  </si>
  <si>
    <t>Terokhada</t>
  </si>
  <si>
    <t>Nudmulla</t>
  </si>
  <si>
    <t>Bheramara</t>
  </si>
  <si>
    <t>Telikhali</t>
  </si>
  <si>
    <t>Amrajuri</t>
  </si>
  <si>
    <t>Khoksa</t>
  </si>
  <si>
    <t>Chira Para Parsaturia</t>
  </si>
  <si>
    <t>Kumarkhali</t>
  </si>
  <si>
    <t>Kushtia Sadar</t>
  </si>
  <si>
    <t>Sayna Raghunathpur</t>
  </si>
  <si>
    <t>Shialkati</t>
  </si>
  <si>
    <t>Magura Sadar</t>
  </si>
  <si>
    <t>Bara Machhua</t>
  </si>
  <si>
    <t>Shalikha</t>
  </si>
  <si>
    <t>Betmore Rajpara</t>
  </si>
  <si>
    <t>Daudkhali</t>
  </si>
  <si>
    <t>Gangni</t>
  </si>
  <si>
    <t>Dhanisafa</t>
  </si>
  <si>
    <t>Meherpur Sadar</t>
  </si>
  <si>
    <t>Gulishakhali</t>
  </si>
  <si>
    <t>Kalia</t>
  </si>
  <si>
    <t>Mirukhali</t>
  </si>
  <si>
    <t>Narail Sadar</t>
  </si>
  <si>
    <t>Sapleza</t>
  </si>
  <si>
    <t>Assasuni</t>
  </si>
  <si>
    <t>Tikikata</t>
  </si>
  <si>
    <t>Debhata</t>
  </si>
  <si>
    <t>Tushkhali</t>
  </si>
  <si>
    <t>Kalaroa</t>
  </si>
  <si>
    <t>Dirgha</t>
  </si>
  <si>
    <t>Malikhali</t>
  </si>
  <si>
    <t>Satkhira Sadar</t>
  </si>
  <si>
    <t>Matibhanga</t>
  </si>
  <si>
    <t>Shyamnagar</t>
  </si>
  <si>
    <t>Tala</t>
  </si>
  <si>
    <t>Purba Deulbaridobra</t>
  </si>
  <si>
    <t>Adamdighi</t>
  </si>
  <si>
    <t>Sekhmatia</t>
  </si>
  <si>
    <t>Bogra Sadar</t>
  </si>
  <si>
    <t>Shankharikati</t>
  </si>
  <si>
    <t>Dhunat</t>
  </si>
  <si>
    <t>Sreeramkati</t>
  </si>
  <si>
    <t>Dhupchanchia</t>
  </si>
  <si>
    <t>Atghar Kuriana</t>
  </si>
  <si>
    <t>Gabtali</t>
  </si>
  <si>
    <t>Baldia</t>
  </si>
  <si>
    <t>Kahaloo</t>
  </si>
  <si>
    <t>Daihari</t>
  </si>
  <si>
    <t>Nandigram</t>
  </si>
  <si>
    <t>Guarekha</t>
  </si>
  <si>
    <t>Sariakandi</t>
  </si>
  <si>
    <t>Jalabari</t>
  </si>
  <si>
    <t>Shajahanpur</t>
  </si>
  <si>
    <t>Shibganj</t>
  </si>
  <si>
    <t>Samudaykati</t>
  </si>
  <si>
    <t>Sonatola</t>
  </si>
  <si>
    <t>Sarengkati</t>
  </si>
  <si>
    <t>Akkelpur</t>
  </si>
  <si>
    <t>Sohagdal</t>
  </si>
  <si>
    <t>Joypurhat Sadar</t>
  </si>
  <si>
    <t>Sutiakati</t>
  </si>
  <si>
    <t>Kalai</t>
  </si>
  <si>
    <t>Khetlal</t>
  </si>
  <si>
    <t>Kadamtala</t>
  </si>
  <si>
    <t>Panchbibi</t>
  </si>
  <si>
    <t>Kalakhali</t>
  </si>
  <si>
    <t>Atrai</t>
  </si>
  <si>
    <t>Badalgachhi</t>
  </si>
  <si>
    <t>Sariktala</t>
  </si>
  <si>
    <t>Dhamoirhat</t>
  </si>
  <si>
    <t>Shankarpasha</t>
  </si>
  <si>
    <t>Mahadebpur</t>
  </si>
  <si>
    <t>Sikdar Mallik</t>
  </si>
  <si>
    <t>Manda</t>
  </si>
  <si>
    <t>Tona</t>
  </si>
  <si>
    <t>Naogaon Sadar</t>
  </si>
  <si>
    <t>Bali Para</t>
  </si>
  <si>
    <t>Niamatpur</t>
  </si>
  <si>
    <t>Parerhat</t>
  </si>
  <si>
    <t>Patnitala</t>
  </si>
  <si>
    <t>Pattashi</t>
  </si>
  <si>
    <t>Porsha</t>
  </si>
  <si>
    <t>Raninagar</t>
  </si>
  <si>
    <t>Chokhyong</t>
  </si>
  <si>
    <t>Sapahar</t>
  </si>
  <si>
    <t>Bagati Para</t>
  </si>
  <si>
    <t>Bandarban Paurashava</t>
  </si>
  <si>
    <t>Baraigram</t>
  </si>
  <si>
    <t>Kuhalong</t>
  </si>
  <si>
    <t>Gurudaspur</t>
  </si>
  <si>
    <t>Rajbila</t>
  </si>
  <si>
    <t>Lalpur</t>
  </si>
  <si>
    <t>Swalak</t>
  </si>
  <si>
    <t>Natore Sadar</t>
  </si>
  <si>
    <t>Tankabati</t>
  </si>
  <si>
    <t>Singra</t>
  </si>
  <si>
    <t>Aziznagar</t>
  </si>
  <si>
    <t>Bholahat</t>
  </si>
  <si>
    <t>Faitang</t>
  </si>
  <si>
    <t>Gomastapur</t>
  </si>
  <si>
    <t>Fasyakhali</t>
  </si>
  <si>
    <t>Nachole</t>
  </si>
  <si>
    <t>Gajalia</t>
  </si>
  <si>
    <t>Nawabganj Sadar</t>
  </si>
  <si>
    <t>Lama Paurashava</t>
  </si>
  <si>
    <t>Atgharia</t>
  </si>
  <si>
    <t>Rupshipara</t>
  </si>
  <si>
    <t>Bera</t>
  </si>
  <si>
    <t>Sarai</t>
  </si>
  <si>
    <t>Bhangura</t>
  </si>
  <si>
    <t>Baishari</t>
  </si>
  <si>
    <t>Chatmohar</t>
  </si>
  <si>
    <t>Dochhari</t>
  </si>
  <si>
    <t>Ghandung</t>
  </si>
  <si>
    <t>Ishwardi</t>
  </si>
  <si>
    <t>Pabna Sadar</t>
  </si>
  <si>
    <t>Alikhong</t>
  </si>
  <si>
    <t>Santhia</t>
  </si>
  <si>
    <t>Nowa Patang</t>
  </si>
  <si>
    <t>Sujanagar</t>
  </si>
  <si>
    <t>Bagha</t>
  </si>
  <si>
    <t>Tarachha</t>
  </si>
  <si>
    <t>Baghmara</t>
  </si>
  <si>
    <t>Ghalangya</t>
  </si>
  <si>
    <t>Boalia</t>
  </si>
  <si>
    <t>Paindu</t>
  </si>
  <si>
    <t>Charghat</t>
  </si>
  <si>
    <t>Remakri Pransa</t>
  </si>
  <si>
    <t>Godagari</t>
  </si>
  <si>
    <t>Balipara</t>
  </si>
  <si>
    <t>Matihar</t>
  </si>
  <si>
    <t>Remakry</t>
  </si>
  <si>
    <t>Mohanpur</t>
  </si>
  <si>
    <t>Paba</t>
  </si>
  <si>
    <t>Tindu</t>
  </si>
  <si>
    <t>Puthia</t>
  </si>
  <si>
    <t>Akhaura Paurashava</t>
  </si>
  <si>
    <t>Rajpara</t>
  </si>
  <si>
    <t>Dakshin Akhaura</t>
  </si>
  <si>
    <t>Shah Makhdum</t>
  </si>
  <si>
    <t>Dharkhar</t>
  </si>
  <si>
    <t>Tanore</t>
  </si>
  <si>
    <t>Maniand</t>
  </si>
  <si>
    <t>Belkuchi</t>
  </si>
  <si>
    <t>Mogra</t>
  </si>
  <si>
    <t>Chauhali</t>
  </si>
  <si>
    <t>Uttar Akhaura</t>
  </si>
  <si>
    <t>Kamarkhanda</t>
  </si>
  <si>
    <t>Araisidha</t>
  </si>
  <si>
    <t>Kazipur</t>
  </si>
  <si>
    <t>Ashugang</t>
  </si>
  <si>
    <t>Royganj</t>
  </si>
  <si>
    <t>Char Chartala</t>
  </si>
  <si>
    <t>Shahjadpur</t>
  </si>
  <si>
    <t>Sirajganj Sadar</t>
  </si>
  <si>
    <t>Lal Pur</t>
  </si>
  <si>
    <t>Tarash</t>
  </si>
  <si>
    <t>Paschim Talsahar</t>
  </si>
  <si>
    <t>Ullah Para</t>
  </si>
  <si>
    <t>Sharifpur</t>
  </si>
  <si>
    <t>Biral</t>
  </si>
  <si>
    <t>Tarua</t>
  </si>
  <si>
    <t>Birampur</t>
  </si>
  <si>
    <t>Dakshin Banchharampur</t>
  </si>
  <si>
    <t>Birganj</t>
  </si>
  <si>
    <t>Dariadaulat</t>
  </si>
  <si>
    <t>Bochaganj</t>
  </si>
  <si>
    <t>Pahariakandi</t>
  </si>
  <si>
    <t>Chirirbandar</t>
  </si>
  <si>
    <t>Paschim Rupasdi</t>
  </si>
  <si>
    <t>Dinajpur Sadar</t>
  </si>
  <si>
    <t>Paschim Saifullakandi</t>
  </si>
  <si>
    <t>Fulbari</t>
  </si>
  <si>
    <t>Paschim Ujan Char</t>
  </si>
  <si>
    <t>Ghoraghat</t>
  </si>
  <si>
    <t>Purba Rupasdi</t>
  </si>
  <si>
    <t>Hakimpur</t>
  </si>
  <si>
    <t>Purba Saifullakandi</t>
  </si>
  <si>
    <t>Kaharole</t>
  </si>
  <si>
    <t>Purba Ujan Char</t>
  </si>
  <si>
    <t>Khansama</t>
  </si>
  <si>
    <t>Salimabad</t>
  </si>
  <si>
    <t>Sonarampur</t>
  </si>
  <si>
    <t>Parbatipur</t>
  </si>
  <si>
    <t>Tezkhali</t>
  </si>
  <si>
    <t>Fulchhari</t>
  </si>
  <si>
    <t>Uttar Banchharampur</t>
  </si>
  <si>
    <t>Gaibandha Sadar</t>
  </si>
  <si>
    <t>Bishnupur</t>
  </si>
  <si>
    <t>Gobindaganj</t>
  </si>
  <si>
    <t>Budhanti</t>
  </si>
  <si>
    <t>Palashbari</t>
  </si>
  <si>
    <t>Champaknagar</t>
  </si>
  <si>
    <t>Sadullapur</t>
  </si>
  <si>
    <t>Chandura</t>
  </si>
  <si>
    <t>Saghatta</t>
  </si>
  <si>
    <t>Char Islmapur</t>
  </si>
  <si>
    <t>Sundarganj</t>
  </si>
  <si>
    <t>Dakshin Singerbil</t>
  </si>
  <si>
    <t>Bhurungamari</t>
  </si>
  <si>
    <t>Harashpur</t>
  </si>
  <si>
    <t>Char Rajibpur</t>
  </si>
  <si>
    <t>Paharpur</t>
  </si>
  <si>
    <t>Chilmari</t>
  </si>
  <si>
    <t>Pattan</t>
  </si>
  <si>
    <t>Kurigram Sadar</t>
  </si>
  <si>
    <t>Uttar Ichhapur</t>
  </si>
  <si>
    <t>Nageshwari</t>
  </si>
  <si>
    <t>Basudeb</t>
  </si>
  <si>
    <t>Phulbari</t>
  </si>
  <si>
    <t>Brahmanbaria Paurashava</t>
  </si>
  <si>
    <t>Rajarhat</t>
  </si>
  <si>
    <t>Budhal</t>
  </si>
  <si>
    <t>Raumari</t>
  </si>
  <si>
    <t>Dakshin Natai</t>
  </si>
  <si>
    <t>Ulipur</t>
  </si>
  <si>
    <t>Dakshin Shuhilpur</t>
  </si>
  <si>
    <t>Aditmari</t>
  </si>
  <si>
    <t>Machhihata</t>
  </si>
  <si>
    <t>Hatibandha</t>
  </si>
  <si>
    <t>Majlishpur</t>
  </si>
  <si>
    <t>Purba Talsahar</t>
  </si>
  <si>
    <t>Lalmonirhat Sadar</t>
  </si>
  <si>
    <t>Ramrail</t>
  </si>
  <si>
    <t>Patgram</t>
  </si>
  <si>
    <t>Sadekpur</t>
  </si>
  <si>
    <t>Dimla</t>
  </si>
  <si>
    <t>Sultanpur</t>
  </si>
  <si>
    <t>Domar</t>
  </si>
  <si>
    <t>Uttar Natai</t>
  </si>
  <si>
    <t>Jaldhaka</t>
  </si>
  <si>
    <t>Badair</t>
  </si>
  <si>
    <t>Bayek</t>
  </si>
  <si>
    <t>Nilphamari Sadar</t>
  </si>
  <si>
    <t>Binauti</t>
  </si>
  <si>
    <t>Gopinathpur</t>
  </si>
  <si>
    <t>Atwari</t>
  </si>
  <si>
    <t>Kaimpur</t>
  </si>
  <si>
    <t>Boda</t>
  </si>
  <si>
    <t>Debiganj</t>
  </si>
  <si>
    <t>Kasba Paurashava</t>
  </si>
  <si>
    <t>Panchagarh Sadar</t>
  </si>
  <si>
    <t>Kherera</t>
  </si>
  <si>
    <t>Tentulia</t>
  </si>
  <si>
    <t>Kuti</t>
  </si>
  <si>
    <t>Badarganj</t>
  </si>
  <si>
    <t>Mehari</t>
  </si>
  <si>
    <t>Gangachara</t>
  </si>
  <si>
    <t>Mulgram</t>
  </si>
  <si>
    <t>Kaunia</t>
  </si>
  <si>
    <t>Barail</t>
  </si>
  <si>
    <t>Mitha Pukur</t>
  </si>
  <si>
    <t>Barikandi</t>
  </si>
  <si>
    <t>Pirgachha</t>
  </si>
  <si>
    <t>Biddyakut</t>
  </si>
  <si>
    <t>Pirganj</t>
  </si>
  <si>
    <t>Birgaon</t>
  </si>
  <si>
    <t>Rangpur Sadar</t>
  </si>
  <si>
    <t>Bitghar (tiara)</t>
  </si>
  <si>
    <t>Taraganj</t>
  </si>
  <si>
    <t>Ibrahimpur</t>
  </si>
  <si>
    <t>Baliadangi</t>
  </si>
  <si>
    <t>Junedpur</t>
  </si>
  <si>
    <t>Haripur</t>
  </si>
  <si>
    <t>Kaitala Dakshin</t>
  </si>
  <si>
    <t>Kaitala Uttar</t>
  </si>
  <si>
    <t>Ranisankail</t>
  </si>
  <si>
    <t>Krishnanagar</t>
  </si>
  <si>
    <t>Thakurgaon Sadar</t>
  </si>
  <si>
    <t>Laur Fatehpur</t>
  </si>
  <si>
    <t>Ajmiriganj</t>
  </si>
  <si>
    <t>Nabinagar Paurashava</t>
  </si>
  <si>
    <t>Bahubal</t>
  </si>
  <si>
    <t>Natghar</t>
  </si>
  <si>
    <t>Baniachong</t>
  </si>
  <si>
    <t>Paschim Nabinagar</t>
  </si>
  <si>
    <t>Chunarughat</t>
  </si>
  <si>
    <t>Purba Nabinagar</t>
  </si>
  <si>
    <t>Habiganj Sadar</t>
  </si>
  <si>
    <t>Rasullabad</t>
  </si>
  <si>
    <t>Lakhai</t>
  </si>
  <si>
    <t>Ratanpur</t>
  </si>
  <si>
    <t>Madhabpur</t>
  </si>
  <si>
    <t>Salimganj</t>
  </si>
  <si>
    <t>Nabiganj</t>
  </si>
  <si>
    <t>Satmura</t>
  </si>
  <si>
    <t>Barlekha</t>
  </si>
  <si>
    <t>Juri</t>
  </si>
  <si>
    <t>Shyamgram</t>
  </si>
  <si>
    <t>Kamalganj</t>
  </si>
  <si>
    <t>Sreerampur</t>
  </si>
  <si>
    <t>Kulaura</t>
  </si>
  <si>
    <t>Bolakot</t>
  </si>
  <si>
    <t>Maulvi Bazar Sadar</t>
  </si>
  <si>
    <t>Burishwar</t>
  </si>
  <si>
    <t>Rajnagar</t>
  </si>
  <si>
    <t>Chapartala</t>
  </si>
  <si>
    <t>Sreemangal</t>
  </si>
  <si>
    <t>Chatalpar</t>
  </si>
  <si>
    <t>Bishwambarpur</t>
  </si>
  <si>
    <t>Dhar Mandal</t>
  </si>
  <si>
    <t>Chhatak</t>
  </si>
  <si>
    <t>Fandauk</t>
  </si>
  <si>
    <t>Dakshin Sunamganj</t>
  </si>
  <si>
    <t>Goalnagar</t>
  </si>
  <si>
    <t>Derai</t>
  </si>
  <si>
    <t>Gokarna</t>
  </si>
  <si>
    <t>Dharampasha</t>
  </si>
  <si>
    <t>Guniak</t>
  </si>
  <si>
    <t>Dowarabazar</t>
  </si>
  <si>
    <t>Jagannathpur</t>
  </si>
  <si>
    <t>Kunda</t>
  </si>
  <si>
    <t>Jamalganj</t>
  </si>
  <si>
    <t>Sulla</t>
  </si>
  <si>
    <t>Purbabagh</t>
  </si>
  <si>
    <t>Sunamganj Sadar</t>
  </si>
  <si>
    <t>Aorail</t>
  </si>
  <si>
    <t>Tahirpur</t>
  </si>
  <si>
    <t>Chunta</t>
  </si>
  <si>
    <t>Balaganj</t>
  </si>
  <si>
    <t>Kalikachchha</t>
  </si>
  <si>
    <t>Beani Bazar</t>
  </si>
  <si>
    <t>Noagaon</t>
  </si>
  <si>
    <t>Bishwanath</t>
  </si>
  <si>
    <t>Pak Shimul</t>
  </si>
  <si>
    <t>Dakshin Surma</t>
  </si>
  <si>
    <t>Shahbazpur</t>
  </si>
  <si>
    <t>Fenchuganj</t>
  </si>
  <si>
    <t>Shahjadapur</t>
  </si>
  <si>
    <t>Golabganj</t>
  </si>
  <si>
    <t>Uttar Panisar</t>
  </si>
  <si>
    <t>Gowainghat</t>
  </si>
  <si>
    <t>Ashikati</t>
  </si>
  <si>
    <t>Jaintiapur</t>
  </si>
  <si>
    <t>Baghadi</t>
  </si>
  <si>
    <t>Kanaighat</t>
  </si>
  <si>
    <t>Balia</t>
  </si>
  <si>
    <t>Sylhet Sadar</t>
  </si>
  <si>
    <t>Zakiganj</t>
  </si>
  <si>
    <t>Chandpur Paurashava</t>
  </si>
  <si>
    <t>Chandra</t>
  </si>
  <si>
    <t>Hanar Char</t>
  </si>
  <si>
    <t>Kalyanpur</t>
  </si>
  <si>
    <t>Maishadi</t>
  </si>
  <si>
    <t>Rajrajeshwar</t>
  </si>
  <si>
    <t>Rampur</t>
  </si>
  <si>
    <t>Sakhua</t>
  </si>
  <si>
    <t>Shah Mahmudpur</t>
  </si>
  <si>
    <t>Tarpur Chandi</t>
  </si>
  <si>
    <t>Dakshin Faridganj</t>
  </si>
  <si>
    <t>Dakshin Gobindapur</t>
  </si>
  <si>
    <t>Dakshin Paik Para</t>
  </si>
  <si>
    <t>Dakshin Rupsa</t>
  </si>
  <si>
    <t>Faridganj Paurashava</t>
  </si>
  <si>
    <t>Paschim Baluthupa</t>
  </si>
  <si>
    <t>Paschim Char Dukhia</t>
  </si>
  <si>
    <t>Paschim Gupti</t>
  </si>
  <si>
    <t>Paschim Subidpur</t>
  </si>
  <si>
    <t>Purba Baluthupa</t>
  </si>
  <si>
    <t>Purba Char Dukhia</t>
  </si>
  <si>
    <t>Purba Gupti</t>
  </si>
  <si>
    <t>Purba Subidpur</t>
  </si>
  <si>
    <t>Uttar Gobindapur</t>
  </si>
  <si>
    <t>Uttar Paikpara</t>
  </si>
  <si>
    <t>Uttar Rupsa</t>
  </si>
  <si>
    <t>Char Bhairabi</t>
  </si>
  <si>
    <t>Dakshin Algi Durgapur</t>
  </si>
  <si>
    <t>Uttar Algi Durgapur</t>
  </si>
  <si>
    <t>Bakila</t>
  </si>
  <si>
    <t>Dakshin Gandharbapur</t>
  </si>
  <si>
    <t>Dakshin Kalocho</t>
  </si>
  <si>
    <t>Hajiganj Paurashava</t>
  </si>
  <si>
    <t>Hatila Purba</t>
  </si>
  <si>
    <t>Pachim Hatila</t>
  </si>
  <si>
    <t>Paschim Barkul</t>
  </si>
  <si>
    <t>Purba Barkul</t>
  </si>
  <si>
    <t>Uttar Gandharabpur</t>
  </si>
  <si>
    <t>Uttar Kalocho</t>
  </si>
  <si>
    <t>Uttar Rajargaon</t>
  </si>
  <si>
    <t>Ashrafpur</t>
  </si>
  <si>
    <t>Bitara</t>
  </si>
  <si>
    <t>Dakshin Gohat</t>
  </si>
  <si>
    <t>Dakshin Kachua</t>
  </si>
  <si>
    <t>Kachua Paurashava</t>
  </si>
  <si>
    <t>Kadla</t>
  </si>
  <si>
    <t>Karaia</t>
  </si>
  <si>
    <t>Paschim Sahadebpur</t>
  </si>
  <si>
    <t>Pathair</t>
  </si>
  <si>
    <t>Purba Sahadebpur</t>
  </si>
  <si>
    <t>Sachar</t>
  </si>
  <si>
    <t>Uttar Gohat</t>
  </si>
  <si>
    <t>Uttar Kachua</t>
  </si>
  <si>
    <t>Dakhsin Nayergaon</t>
  </si>
  <si>
    <t>Dakshin Upadi</t>
  </si>
  <si>
    <t>Khadergaon</t>
  </si>
  <si>
    <t>Matlab Paurashava</t>
  </si>
  <si>
    <t>Narayanpur</t>
  </si>
  <si>
    <t>Uttar Nayergaon</t>
  </si>
  <si>
    <t>Uttar Upadi</t>
  </si>
  <si>
    <t>Baganbari</t>
  </si>
  <si>
    <t>Eklaspur</t>
  </si>
  <si>
    <t>Farajikandi</t>
  </si>
  <si>
    <t>Gajra</t>
  </si>
  <si>
    <t>Islamabad</t>
  </si>
  <si>
    <t>Jahirabad</t>
  </si>
  <si>
    <t>Kalakanda</t>
  </si>
  <si>
    <t>Paschim Fatehpur</t>
  </si>
  <si>
    <t>Purba Fatehpur</t>
  </si>
  <si>
    <t>Satnal</t>
  </si>
  <si>
    <t>Sengarchar Paurashava</t>
  </si>
  <si>
    <t>Sultanabad</t>
  </si>
  <si>
    <t>Dakshin Meher</t>
  </si>
  <si>
    <t>Dakshin Roysree</t>
  </si>
  <si>
    <t>Dakshin Suchi Para</t>
  </si>
  <si>
    <t>East Chitasi</t>
  </si>
  <si>
    <t>Shahrasti Paurashava</t>
  </si>
  <si>
    <t>Tamta Paschim</t>
  </si>
  <si>
    <t>Tamta Purba</t>
  </si>
  <si>
    <t>Uttar Meher</t>
  </si>
  <si>
    <t>Uttar Roysree</t>
  </si>
  <si>
    <t>Uttar Suchi Para</t>
  </si>
  <si>
    <t>West Chitasi</t>
  </si>
  <si>
    <t>Bairag</t>
  </si>
  <si>
    <t>Barakhain</t>
  </si>
  <si>
    <t>Barasat</t>
  </si>
  <si>
    <t>Battali</t>
  </si>
  <si>
    <t>Burumchhara</t>
  </si>
  <si>
    <t>Chatari</t>
  </si>
  <si>
    <t>Haildhar</t>
  </si>
  <si>
    <t>Juidandi</t>
  </si>
  <si>
    <t>Paraikora</t>
  </si>
  <si>
    <t>Ward No-35 (part)</t>
  </si>
  <si>
    <t>Baharchhara</t>
  </si>
  <si>
    <t>Bailchhari</t>
  </si>
  <si>
    <t>Banshkhali Paurashava</t>
  </si>
  <si>
    <t>Chambal</t>
  </si>
  <si>
    <t>Chhanua</t>
  </si>
  <si>
    <t>Gandamara</t>
  </si>
  <si>
    <t>Kalipur</t>
  </si>
  <si>
    <t>Katharia</t>
  </si>
  <si>
    <t>Khankhanabad</t>
  </si>
  <si>
    <t>Puichhari</t>
  </si>
  <si>
    <t>Pukuria</t>
  </si>
  <si>
    <t>Sadhanpur</t>
  </si>
  <si>
    <t>Saral</t>
  </si>
  <si>
    <t>Sekherkhil</t>
  </si>
  <si>
    <t>Silkup</t>
  </si>
  <si>
    <t>Ahla Karaldanga</t>
  </si>
  <si>
    <t>Amchia</t>
  </si>
  <si>
    <t>Charandwip</t>
  </si>
  <si>
    <t>Kandhurkhil</t>
  </si>
  <si>
    <t>Paschim Gomdandi</t>
  </si>
  <si>
    <t>Popadia</t>
  </si>
  <si>
    <t>Purba Gomdandi</t>
  </si>
  <si>
    <t>Sakpura</t>
  </si>
  <si>
    <t>Saroatali</t>
  </si>
  <si>
    <t>Sreepur Kharandwip</t>
  </si>
  <si>
    <t>Bailtali</t>
  </si>
  <si>
    <t>Barama</t>
  </si>
  <si>
    <t>Chandanaish Paurashava</t>
  </si>
  <si>
    <t>Dhopachhari</t>
  </si>
  <si>
    <t>Dohazari</t>
  </si>
  <si>
    <t>Hashimpur</t>
  </si>
  <si>
    <t>Joara</t>
  </si>
  <si>
    <t>Kanchanabad</t>
  </si>
  <si>
    <t>Satbaria</t>
  </si>
  <si>
    <t>Ward No-36 (Part)</t>
  </si>
  <si>
    <t>Ward No-37</t>
  </si>
  <si>
    <t>Ward No-38</t>
  </si>
  <si>
    <t>Ward No-39 (Part)</t>
  </si>
  <si>
    <t>Ward No-12 (Part)</t>
  </si>
  <si>
    <t>Ward No-24 (part)</t>
  </si>
  <si>
    <t>Ward No-30 (Part)</t>
  </si>
  <si>
    <t>Bagan Bazar</t>
  </si>
  <si>
    <t>Baktapur</t>
  </si>
  <si>
    <t>Bhujpur</t>
  </si>
  <si>
    <t>Dantmara</t>
  </si>
  <si>
    <t>Dharmapur</t>
  </si>
  <si>
    <t>Dhurung</t>
  </si>
  <si>
    <t>Harwalchhari</t>
  </si>
  <si>
    <t>Jafarnagar</t>
  </si>
  <si>
    <t>Kanchan Nagar</t>
  </si>
  <si>
    <t>Khiram</t>
  </si>
  <si>
    <t>Lelang</t>
  </si>
  <si>
    <t>Nanupur</t>
  </si>
  <si>
    <t>Narayanhat</t>
  </si>
  <si>
    <t>Paindanga</t>
  </si>
  <si>
    <t>Rangamatia</t>
  </si>
  <si>
    <t>Roushangiri</t>
  </si>
  <si>
    <t>Samitirhat</t>
  </si>
  <si>
    <t>Suabil</t>
  </si>
  <si>
    <t>Sundarpur</t>
  </si>
  <si>
    <t>Ward No-11 (Part)</t>
  </si>
  <si>
    <t>Chhibatali</t>
  </si>
  <si>
    <t>Chikandandi</t>
  </si>
  <si>
    <t>Dakshin Madarsha</t>
  </si>
  <si>
    <t>Dhalai</t>
  </si>
  <si>
    <t>Fatehpur</t>
  </si>
  <si>
    <t>Forhadabad</t>
  </si>
  <si>
    <t>Garduara</t>
  </si>
  <si>
    <t>Guman Mardan</t>
  </si>
  <si>
    <t>Mekhal</t>
  </si>
  <si>
    <t>Nangalmora</t>
  </si>
  <si>
    <t>Uttar Madarsa</t>
  </si>
  <si>
    <t>Ward No-08(part)</t>
  </si>
  <si>
    <t>Ward No-09 (Part)</t>
  </si>
  <si>
    <t>Ward No-15 (Part)</t>
  </si>
  <si>
    <t>Ward No-31</t>
  </si>
  <si>
    <t>Ward No-32</t>
  </si>
  <si>
    <t>Ward No-33</t>
  </si>
  <si>
    <t>Ward No-34</t>
  </si>
  <si>
    <t>Adhunagar</t>
  </si>
  <si>
    <t>Amirabad</t>
  </si>
  <si>
    <t>Barahatia</t>
  </si>
  <si>
    <t>Charamba</t>
  </si>
  <si>
    <t>Chunati</t>
  </si>
  <si>
    <t>Kalauzan</t>
  </si>
  <si>
    <t>Padua</t>
  </si>
  <si>
    <t>Putibila</t>
  </si>
  <si>
    <t>Baroiar Hat Paurashava</t>
  </si>
  <si>
    <t>Dhum</t>
  </si>
  <si>
    <t>Haitkandi</t>
  </si>
  <si>
    <t>Hinguli</t>
  </si>
  <si>
    <t>Ichhakhali</t>
  </si>
  <si>
    <t>Karerhat</t>
  </si>
  <si>
    <t>Katachhara</t>
  </si>
  <si>
    <t>Khaiyachhara</t>
  </si>
  <si>
    <t>Maghadia</t>
  </si>
  <si>
    <t>Mayani</t>
  </si>
  <si>
    <t>Mirsharai Paurashava</t>
  </si>
  <si>
    <t>Mithanala</t>
  </si>
  <si>
    <t>Osmanpur</t>
  </si>
  <si>
    <t>Saherkhali</t>
  </si>
  <si>
    <t>Wahedpur</t>
  </si>
  <si>
    <t>Zorwarganj</t>
  </si>
  <si>
    <t>Ward No-40</t>
  </si>
  <si>
    <t>Ward No-41</t>
  </si>
  <si>
    <t>Asia</t>
  </si>
  <si>
    <t>Bara Uthan</t>
  </si>
  <si>
    <t>Baralia</t>
  </si>
  <si>
    <t>Bhatikhain</t>
  </si>
  <si>
    <t>Chanhara</t>
  </si>
  <si>
    <t>Char Lakshya</t>
  </si>
  <si>
    <t>Char Patharghata</t>
  </si>
  <si>
    <t>Dakhin D.bhurshi</t>
  </si>
  <si>
    <t>Dhalghat</t>
  </si>
  <si>
    <t>Habilas Dwip</t>
  </si>
  <si>
    <t>Haidgaon</t>
  </si>
  <si>
    <t>Janglukhain</t>
  </si>
  <si>
    <t>Jiri</t>
  </si>
  <si>
    <t>Juldha</t>
  </si>
  <si>
    <t>Kachuai</t>
  </si>
  <si>
    <t>Kasiais</t>
  </si>
  <si>
    <t>Kelishahar</t>
  </si>
  <si>
    <t>Kharana</t>
  </si>
  <si>
    <t>Kolagaon</t>
  </si>
  <si>
    <t>Kusumpura</t>
  </si>
  <si>
    <t>Patiya Paurashava</t>
  </si>
  <si>
    <t>Sikalbaha</t>
  </si>
  <si>
    <t>Sobhandandi</t>
  </si>
  <si>
    <t>Chandraghona Kadamtali</t>
  </si>
  <si>
    <t>Kodala</t>
  </si>
  <si>
    <t>Lalanagar</t>
  </si>
  <si>
    <t>Mariamnagar</t>
  </si>
  <si>
    <t>Parua</t>
  </si>
  <si>
    <t>Pomara</t>
  </si>
  <si>
    <t>Rajanagar</t>
  </si>
  <si>
    <t>Rangunia Paurashava</t>
  </si>
  <si>
    <t>Sarapbhata</t>
  </si>
  <si>
    <t>Silok</t>
  </si>
  <si>
    <t>Bagoan</t>
  </si>
  <si>
    <t>Binajuri</t>
  </si>
  <si>
    <t>Chikdair</t>
  </si>
  <si>
    <t>Dabua</t>
  </si>
  <si>
    <t>Gahira</t>
  </si>
  <si>
    <t>Haladia</t>
  </si>
  <si>
    <t>Kadalpur</t>
  </si>
  <si>
    <t>Noa Para</t>
  </si>
  <si>
    <t>Noajispur</t>
  </si>
  <si>
    <t>Paschim Guzara</t>
  </si>
  <si>
    <t>Purba Guzara</t>
  </si>
  <si>
    <t>Raozan Paurashava</t>
  </si>
  <si>
    <t>Urkirchar</t>
  </si>
  <si>
    <t>Amanullah</t>
  </si>
  <si>
    <t>Azimpur</t>
  </si>
  <si>
    <t>Bauria</t>
  </si>
  <si>
    <t>Digghapar</t>
  </si>
  <si>
    <t>Haramia</t>
  </si>
  <si>
    <t>Harispur</t>
  </si>
  <si>
    <t>Kalapania</t>
  </si>
  <si>
    <t>Magdhara</t>
  </si>
  <si>
    <t>Maitbhanga</t>
  </si>
  <si>
    <t>Musapur</t>
  </si>
  <si>
    <t>Sandwip Paurashava</t>
  </si>
  <si>
    <t>Santoshpur</t>
  </si>
  <si>
    <t>Sarikait</t>
  </si>
  <si>
    <t>Urirchar</t>
  </si>
  <si>
    <t>Amilais</t>
  </si>
  <si>
    <t>Bazalia</t>
  </si>
  <si>
    <t>Charati</t>
  </si>
  <si>
    <t>Dhemsa</t>
  </si>
  <si>
    <t>Eochia</t>
  </si>
  <si>
    <t>Kaliais</t>
  </si>
  <si>
    <t>Kanchana</t>
  </si>
  <si>
    <t>Keochia</t>
  </si>
  <si>
    <t>Khagaria</t>
  </si>
  <si>
    <t>Madarsa</t>
  </si>
  <si>
    <t>Paschim Dhemsa</t>
  </si>
  <si>
    <t>Puranagar</t>
  </si>
  <si>
    <t>Sadaha</t>
  </si>
  <si>
    <t>Satkania Paurashava</t>
  </si>
  <si>
    <t>Sonakania</t>
  </si>
  <si>
    <t>Barabkunda</t>
  </si>
  <si>
    <t>Bariadyala</t>
  </si>
  <si>
    <t>Bhatiari</t>
  </si>
  <si>
    <t>Kumira</t>
  </si>
  <si>
    <t>Muradpur</t>
  </si>
  <si>
    <t>Salimpur</t>
  </si>
  <si>
    <t>Sitakunda Paurashava</t>
  </si>
  <si>
    <t>Sonaichhari</t>
  </si>
  <si>
    <t>Adda</t>
  </si>
  <si>
    <t>Adra</t>
  </si>
  <si>
    <t>Aganagar</t>
  </si>
  <si>
    <t>Barura Paurashava</t>
  </si>
  <si>
    <t>Chitadda</t>
  </si>
  <si>
    <t>Dakshin Khosbas</t>
  </si>
  <si>
    <t>Dakshin Shilmuri</t>
  </si>
  <si>
    <t>Deora</t>
  </si>
  <si>
    <t>Galimpur</t>
  </si>
  <si>
    <t>Jalam</t>
  </si>
  <si>
    <t>Uttar Khosbas</t>
  </si>
  <si>
    <t>Uttar Payalgachha</t>
  </si>
  <si>
    <t>Uttar Shilmuri</t>
  </si>
  <si>
    <t>Chandla</t>
  </si>
  <si>
    <t>Dulalpur</t>
  </si>
  <si>
    <t>Malapara</t>
  </si>
  <si>
    <t>Sahebabad</t>
  </si>
  <si>
    <t>Shashidal</t>
  </si>
  <si>
    <t>Sidlai</t>
  </si>
  <si>
    <t>Baksimail</t>
  </si>
  <si>
    <t>Bharella</t>
  </si>
  <si>
    <t>Mainamati</t>
  </si>
  <si>
    <t>Mokam</t>
  </si>
  <si>
    <t>Pir Jatrapur</t>
  </si>
  <si>
    <t>Sholanal</t>
  </si>
  <si>
    <t>Atbar Pur (Paschim Chandina</t>
  </si>
  <si>
    <t>Bara Karai(uttar Bara Karai</t>
  </si>
  <si>
    <t>Barera</t>
  </si>
  <si>
    <t>Barkait (purba Chandina Uni</t>
  </si>
  <si>
    <t>Batakashi (purba Silpur)</t>
  </si>
  <si>
    <t>Chandina Paurashava</t>
  </si>
  <si>
    <t>Dollai Nowabab Pur</t>
  </si>
  <si>
    <t>Gallai(uttar Gallai Union)</t>
  </si>
  <si>
    <t>Joyag(dakshin Bara Karai)</t>
  </si>
  <si>
    <t>Keran Khal</t>
  </si>
  <si>
    <t>Madhya (mechachal Union)</t>
  </si>
  <si>
    <t>Mahichal</t>
  </si>
  <si>
    <t>Maijkhara</t>
  </si>
  <si>
    <t>Suhilpur(paschim Silpur)</t>
  </si>
  <si>
    <t>Alkara</t>
  </si>
  <si>
    <t>Batisha</t>
  </si>
  <si>
    <t>Chauddagram Paurashava</t>
  </si>
  <si>
    <t>Cheora</t>
  </si>
  <si>
    <t>Gholpasha</t>
  </si>
  <si>
    <t>Gunabati</t>
  </si>
  <si>
    <t>Jagannath Dighi</t>
  </si>
  <si>
    <t>Kankapait</t>
  </si>
  <si>
    <t>Kashinagar</t>
  </si>
  <si>
    <t>Munshirhat</t>
  </si>
  <si>
    <t>Shubhapur</t>
  </si>
  <si>
    <t>Ujirpur</t>
  </si>
  <si>
    <t>Amratali</t>
  </si>
  <si>
    <t>Comilla Paurashava</t>
  </si>
  <si>
    <t>Dakshin Durgapur</t>
  </si>
  <si>
    <t>Kalir Bazar (Dakshin)</t>
  </si>
  <si>
    <t>Kalir Bazar (Uttar)</t>
  </si>
  <si>
    <t>Panchthubi</t>
  </si>
  <si>
    <t>Uttar Durgapur</t>
  </si>
  <si>
    <t>Baghmara Uttar</t>
  </si>
  <si>
    <t>Bara Para</t>
  </si>
  <si>
    <t>Belghar</t>
  </si>
  <si>
    <t>Belghar Uttar</t>
  </si>
  <si>
    <t>Bholain (Dakshin)</t>
  </si>
  <si>
    <t>Bholain (Uttar)</t>
  </si>
  <si>
    <t>Bijoypur</t>
  </si>
  <si>
    <t>Chouara</t>
  </si>
  <si>
    <t>Comilla Dakshin Paurashava</t>
  </si>
  <si>
    <t>Galiara</t>
  </si>
  <si>
    <t>Paschim Jorekaran</t>
  </si>
  <si>
    <t>Perul (Dakshin)</t>
  </si>
  <si>
    <t>Perul (Uttar)</t>
  </si>
  <si>
    <t>Purba Jorekaran</t>
  </si>
  <si>
    <t>Barapara</t>
  </si>
  <si>
    <t>Biteshwar</t>
  </si>
  <si>
    <t>Dakshin Elliotganj</t>
  </si>
  <si>
    <t>Daudkandi Paurashava</t>
  </si>
  <si>
    <t>Daulatpur (Purba Panchgachh</t>
  </si>
  <si>
    <t>Goalmari</t>
  </si>
  <si>
    <t>Jinglatali</t>
  </si>
  <si>
    <t>Maruka</t>
  </si>
  <si>
    <t>Mohammadpur Paschim</t>
  </si>
  <si>
    <t>Mohammadpur Purba</t>
  </si>
  <si>
    <t>Paschim Panchgachhia</t>
  </si>
  <si>
    <t>Sundalpur</t>
  </si>
  <si>
    <t>Uttar Daudkandi</t>
  </si>
  <si>
    <t>Uttar Elliotganj</t>
  </si>
  <si>
    <t>Bara Shalghar</t>
  </si>
  <si>
    <t>Barkamta</t>
  </si>
  <si>
    <t>Bhani</t>
  </si>
  <si>
    <t>Dakshin Dhamti</t>
  </si>
  <si>
    <t>Dakshin Gunaighar</t>
  </si>
  <si>
    <t>Debidwar Paurashava</t>
  </si>
  <si>
    <t>Elahabad</t>
  </si>
  <si>
    <t>Fatehabad</t>
  </si>
  <si>
    <t>Isab Pur</t>
  </si>
  <si>
    <t>Jafarganj</t>
  </si>
  <si>
    <t>Mohan Pur</t>
  </si>
  <si>
    <t>Rajamehar</t>
  </si>
  <si>
    <t>Rasulpur</t>
  </si>
  <si>
    <t>Subil</t>
  </si>
  <si>
    <t>Uttar Dhamti</t>
  </si>
  <si>
    <t>Uttar Gunaighar</t>
  </si>
  <si>
    <t>Asad Pur</t>
  </si>
  <si>
    <t>Bhasania</t>
  </si>
  <si>
    <t>Chander Char</t>
  </si>
  <si>
    <t>Dulal Pur</t>
  </si>
  <si>
    <t>Garmora</t>
  </si>
  <si>
    <t>Ghagutia</t>
  </si>
  <si>
    <t>Homna Paurashava</t>
  </si>
  <si>
    <t>Homna Union</t>
  </si>
  <si>
    <t>Joypur</t>
  </si>
  <si>
    <t>Mathabanga</t>
  </si>
  <si>
    <t>Nilakhi</t>
  </si>
  <si>
    <t>Ajgara</t>
  </si>
  <si>
    <t>Bakai</t>
  </si>
  <si>
    <t>Kandirpar</t>
  </si>
  <si>
    <t>Laksam Paurashava</t>
  </si>
  <si>
    <t>Mudafarganj</t>
  </si>
  <si>
    <t>Uttardah</t>
  </si>
  <si>
    <t>Baishgaon</t>
  </si>
  <si>
    <t>Bipulasar</t>
  </si>
  <si>
    <t>Dakshin Jhalam</t>
  </si>
  <si>
    <t>Hasnabad</t>
  </si>
  <si>
    <t>Khila</t>
  </si>
  <si>
    <t>Lakshmanpur</t>
  </si>
  <si>
    <t>Maisatua</t>
  </si>
  <si>
    <t>Nather Petua</t>
  </si>
  <si>
    <t>Sarashpur</t>
  </si>
  <si>
    <t>Uttar Hawla</t>
  </si>
  <si>
    <t>Uttar Jhalam</t>
  </si>
  <si>
    <t>Barakanda</t>
  </si>
  <si>
    <t>Chalibhanga</t>
  </si>
  <si>
    <t>Chandanpur</t>
  </si>
  <si>
    <t>Luter Char</t>
  </si>
  <si>
    <t>Maniker Char</t>
  </si>
  <si>
    <t>Radhanagar</t>
  </si>
  <si>
    <t>Akubpur</t>
  </si>
  <si>
    <t>Andikot</t>
  </si>
  <si>
    <t>Babuti Para</t>
  </si>
  <si>
    <t>Chapitala</t>
  </si>
  <si>
    <t>Chhaliakandi</t>
  </si>
  <si>
    <t>Dakshin Ramchandrapur</t>
  </si>
  <si>
    <t>Darora</t>
  </si>
  <si>
    <t>Dhamghar</t>
  </si>
  <si>
    <t>Jahapur</t>
  </si>
  <si>
    <t>Jatrapur</t>
  </si>
  <si>
    <t>Kanalla</t>
  </si>
  <si>
    <t>Paschim Bangara</t>
  </si>
  <si>
    <t>Paschim Nabipur</t>
  </si>
  <si>
    <t>Paschim Purbadhair</t>
  </si>
  <si>
    <t>Purba Bangara</t>
  </si>
  <si>
    <t>Purba Nabipur</t>
  </si>
  <si>
    <t>Purba Purbadhair</t>
  </si>
  <si>
    <t>Sreekail</t>
  </si>
  <si>
    <t>Tanki</t>
  </si>
  <si>
    <t>Uttar Ramchandrapur</t>
  </si>
  <si>
    <t>Bakshaganj</t>
  </si>
  <si>
    <t>Bangodda</t>
  </si>
  <si>
    <t>Daulkhar</t>
  </si>
  <si>
    <t>Hesakhal</t>
  </si>
  <si>
    <t>Jodda</t>
  </si>
  <si>
    <t>Mokara</t>
  </si>
  <si>
    <t>Mokrabpur</t>
  </si>
  <si>
    <t>Nangalkot Paurashava</t>
  </si>
  <si>
    <t>Peria</t>
  </si>
  <si>
    <t>Roykot</t>
  </si>
  <si>
    <t>Balarampur</t>
  </si>
  <si>
    <t>Bitikandi</t>
  </si>
  <si>
    <t>Jagatpur</t>
  </si>
  <si>
    <t>Jiarkandi</t>
  </si>
  <si>
    <t>Kala Kandi</t>
  </si>
  <si>
    <t>Karikandi</t>
  </si>
  <si>
    <t>Majidpur</t>
  </si>
  <si>
    <t>Narayandia</t>
  </si>
  <si>
    <t>Satani</t>
  </si>
  <si>
    <t>Bamo Bilchari</t>
  </si>
  <si>
    <t>Baraitali</t>
  </si>
  <si>
    <t>Bheola Manik Char</t>
  </si>
  <si>
    <t>Chiringa</t>
  </si>
  <si>
    <t>Demusia</t>
  </si>
  <si>
    <t>Dulahazara</t>
  </si>
  <si>
    <t>Fasiakhali</t>
  </si>
  <si>
    <t>Harbang</t>
  </si>
  <si>
    <t>Kaiarbil</t>
  </si>
  <si>
    <t>Kakhara</t>
  </si>
  <si>
    <t>Khuntakhali</t>
  </si>
  <si>
    <t>Konakhali</t>
  </si>
  <si>
    <t>Lakhyarchar</t>
  </si>
  <si>
    <t>Paschim Bara Bheola</t>
  </si>
  <si>
    <t>Purba Barabheola</t>
  </si>
  <si>
    <t>Saharbil</t>
  </si>
  <si>
    <t>Surajpur Manikpur</t>
  </si>
  <si>
    <t>Bharuakhali</t>
  </si>
  <si>
    <t>Chaufaldandi</t>
  </si>
  <si>
    <t>Cox'S Bazar Paurashava</t>
  </si>
  <si>
    <t>Jalalabad</t>
  </si>
  <si>
    <t>Jhilwanja</t>
  </si>
  <si>
    <t>Khurushkul</t>
  </si>
  <si>
    <t>Patali Machhuakhali</t>
  </si>
  <si>
    <t>Pokkhali</t>
  </si>
  <si>
    <t>Ali Akbar Deil</t>
  </si>
  <si>
    <t>Baraghop</t>
  </si>
  <si>
    <t>Dakshin Dhurung</t>
  </si>
  <si>
    <t>Kaiyarbil</t>
  </si>
  <si>
    <t>Lemsikhali</t>
  </si>
  <si>
    <t>Uttar Dhurung</t>
  </si>
  <si>
    <t>Bara Maheskhali</t>
  </si>
  <si>
    <t>Chhotamohes Khali</t>
  </si>
  <si>
    <t>Dhalghata</t>
  </si>
  <si>
    <t>Hoanak</t>
  </si>
  <si>
    <t>Kalarmarchhara</t>
  </si>
  <si>
    <t>Kutubjom</t>
  </si>
  <si>
    <t>Maheshkhali Paurashava</t>
  </si>
  <si>
    <t>Matarbari</t>
  </si>
  <si>
    <t>Saflapur</t>
  </si>
  <si>
    <t>Bara Bakia</t>
  </si>
  <si>
    <t>Magnama</t>
  </si>
  <si>
    <t>Rajakhali</t>
  </si>
  <si>
    <t>Shilkhali</t>
  </si>
  <si>
    <t>Taitong</t>
  </si>
  <si>
    <t>Ujantia</t>
  </si>
  <si>
    <t>Chakmarkul</t>
  </si>
  <si>
    <t>Dakshin Mithachhari</t>
  </si>
  <si>
    <t>Fatekharkul</t>
  </si>
  <si>
    <t>Garjania</t>
  </si>
  <si>
    <t>Idgar</t>
  </si>
  <si>
    <t>Joarianala</t>
  </si>
  <si>
    <t>Kachhapia</t>
  </si>
  <si>
    <t>Kauarkhop</t>
  </si>
  <si>
    <t>Khuniapalong</t>
  </si>
  <si>
    <t>Rajarkul</t>
  </si>
  <si>
    <t>Rashid Nagar</t>
  </si>
  <si>
    <t>Nhilla</t>
  </si>
  <si>
    <t>Sabrang</t>
  </si>
  <si>
    <t>St.Martin Dwip</t>
  </si>
  <si>
    <t>Teknaf Paurashava</t>
  </si>
  <si>
    <t>Whykong</t>
  </si>
  <si>
    <t>Haldia Palong</t>
  </si>
  <si>
    <t>Jalia Palong</t>
  </si>
  <si>
    <t>Palong Khali</t>
  </si>
  <si>
    <t>Raja Palong</t>
  </si>
  <si>
    <t>Ratna Palong</t>
  </si>
  <si>
    <t>Chhagalnaiya Paurashava</t>
  </si>
  <si>
    <t>Gopal</t>
  </si>
  <si>
    <t>Mohamaya</t>
  </si>
  <si>
    <t>Pathannagar</t>
  </si>
  <si>
    <t>Subhapur</t>
  </si>
  <si>
    <t>Daganbhuiyan Paurashava</t>
  </si>
  <si>
    <t>Jailashkara</t>
  </si>
  <si>
    <t>Mathu Bhuiyan</t>
  </si>
  <si>
    <t>Purba Chandrapur</t>
  </si>
  <si>
    <t>Ramnagar</t>
  </si>
  <si>
    <t>Sindurpur</t>
  </si>
  <si>
    <t>Yakubpur</t>
  </si>
  <si>
    <t>Baligaon</t>
  </si>
  <si>
    <t>Dhalia</t>
  </si>
  <si>
    <t>Farhadnagar</t>
  </si>
  <si>
    <t>Fazilpur</t>
  </si>
  <si>
    <t>Feni Paurashava</t>
  </si>
  <si>
    <t>Kalidah</t>
  </si>
  <si>
    <t>Kazirbag</t>
  </si>
  <si>
    <t>Lemua</t>
  </si>
  <si>
    <t>Matabi</t>
  </si>
  <si>
    <t>Panchgachhiya</t>
  </si>
  <si>
    <t>Sanua</t>
  </si>
  <si>
    <t>Sarishadi</t>
  </si>
  <si>
    <t>Amjadhat</t>
  </si>
  <si>
    <t>Anandapur</t>
  </si>
  <si>
    <t>Darbarpur</t>
  </si>
  <si>
    <t>G.M.Hat</t>
  </si>
  <si>
    <t>Baksh Mohammad</t>
  </si>
  <si>
    <t>Chithalia</t>
  </si>
  <si>
    <t>Mirzanagar</t>
  </si>
  <si>
    <t>Parshuram Paurashava</t>
  </si>
  <si>
    <t>Bagadana</t>
  </si>
  <si>
    <t>Char Chandia</t>
  </si>
  <si>
    <t>Char Darbesh</t>
  </si>
  <si>
    <t>Char Majlishpur</t>
  </si>
  <si>
    <t>Mangalkandi</t>
  </si>
  <si>
    <t>Matiganj</t>
  </si>
  <si>
    <t>Nawabpur</t>
  </si>
  <si>
    <t>Sonagazi Paurashava</t>
  </si>
  <si>
    <t>Babuchhara</t>
  </si>
  <si>
    <t>Kabakhali</t>
  </si>
  <si>
    <t>Merung</t>
  </si>
  <si>
    <t>Bhaibonchhara</t>
  </si>
  <si>
    <t>Golabari</t>
  </si>
  <si>
    <t>Kamalchhari</t>
  </si>
  <si>
    <t>Khagrachhari Paurashava</t>
  </si>
  <si>
    <t>Perachhara</t>
  </si>
  <si>
    <t>Barmachhari</t>
  </si>
  <si>
    <t>Dulyatali</t>
  </si>
  <si>
    <t>Kayangghat</t>
  </si>
  <si>
    <t>Maschhari</t>
  </si>
  <si>
    <t>Mubachhari</t>
  </si>
  <si>
    <t>Sindukchari</t>
  </si>
  <si>
    <t>Batnatali</t>
  </si>
  <si>
    <t>Juggachhala</t>
  </si>
  <si>
    <t>Tintahari</t>
  </si>
  <si>
    <t>Baranala</t>
  </si>
  <si>
    <t>Beimar</t>
  </si>
  <si>
    <t>Belchhari</t>
  </si>
  <si>
    <t>Gumti</t>
  </si>
  <si>
    <t>Matiranga Paurashava</t>
  </si>
  <si>
    <t>Taindang</t>
  </si>
  <si>
    <t>Tubalchhari</t>
  </si>
  <si>
    <t>Chengi</t>
  </si>
  <si>
    <t>Latiban</t>
  </si>
  <si>
    <t>Logang</t>
  </si>
  <si>
    <t>Ulta Chari</t>
  </si>
  <si>
    <t>Hapchhari</t>
  </si>
  <si>
    <t>Pathachhara</t>
  </si>
  <si>
    <t>Ramgarh Paurashava</t>
  </si>
  <si>
    <t>Char Falcon</t>
  </si>
  <si>
    <t>Char Kadira</t>
  </si>
  <si>
    <t>Char Kalkini</t>
  </si>
  <si>
    <t>Char Lawrence</t>
  </si>
  <si>
    <t>Char Martin</t>
  </si>
  <si>
    <t>Patarir Hat</t>
  </si>
  <si>
    <t>Saheberhat</t>
  </si>
  <si>
    <t>Torabgang</t>
  </si>
  <si>
    <t>Bangakha</t>
  </si>
  <si>
    <t>Basikpur</t>
  </si>
  <si>
    <t>Bhabaniganj</t>
  </si>
  <si>
    <t>Chandraganj</t>
  </si>
  <si>
    <t>Char Ramani Mohan</t>
  </si>
  <si>
    <t>Char Ruhita</t>
  </si>
  <si>
    <t>Charsai</t>
  </si>
  <si>
    <t>Dakshin Hamchadi</t>
  </si>
  <si>
    <t>Dalal Bazar</t>
  </si>
  <si>
    <t>Datta Para</t>
  </si>
  <si>
    <t>Dighali</t>
  </si>
  <si>
    <t>Hajir Para</t>
  </si>
  <si>
    <t>Kushakhali</t>
  </si>
  <si>
    <t>Laharkandi</t>
  </si>
  <si>
    <t>Lakshmipur Paurashava</t>
  </si>
  <si>
    <t>Mandari</t>
  </si>
  <si>
    <t>Parbatinagar</t>
  </si>
  <si>
    <t>Shak Char</t>
  </si>
  <si>
    <t>Tiariganj</t>
  </si>
  <si>
    <t>Tum Char</t>
  </si>
  <si>
    <t>Uttar Hamchadi</t>
  </si>
  <si>
    <t>Uttar Joypur</t>
  </si>
  <si>
    <t>Bhadur</t>
  </si>
  <si>
    <t>Bhatra</t>
  </si>
  <si>
    <t>Bholakot</t>
  </si>
  <si>
    <t>Chandipur</t>
  </si>
  <si>
    <t>Darbeshpur</t>
  </si>
  <si>
    <t>Ichhapur</t>
  </si>
  <si>
    <t>Kanchanpur</t>
  </si>
  <si>
    <t>Karpara</t>
  </si>
  <si>
    <t>Lamchar</t>
  </si>
  <si>
    <t>Ramganj Paurashava</t>
  </si>
  <si>
    <t>Bara Kheri</t>
  </si>
  <si>
    <t>Char Abdullah</t>
  </si>
  <si>
    <t>Char Alexandar</t>
  </si>
  <si>
    <t>Char Algi</t>
  </si>
  <si>
    <t>Char Bedam</t>
  </si>
  <si>
    <t>Char Gazi</t>
  </si>
  <si>
    <t>Char Poragacha</t>
  </si>
  <si>
    <t>Char Ramiz</t>
  </si>
  <si>
    <t>Ramgati Paurashava</t>
  </si>
  <si>
    <t>Bamni</t>
  </si>
  <si>
    <t>Char Mohana</t>
  </si>
  <si>
    <t>Keroa</t>
  </si>
  <si>
    <t>North Char Ababil</t>
  </si>
  <si>
    <t>North Char Bangshi</t>
  </si>
  <si>
    <t>Royipur</t>
  </si>
  <si>
    <t>Roypur Paurashava</t>
  </si>
  <si>
    <t>South Char Ababil</t>
  </si>
  <si>
    <t>South Char Bangshi Union</t>
  </si>
  <si>
    <t>Alyerapur</t>
  </si>
  <si>
    <t>Amanullapur</t>
  </si>
  <si>
    <t>Chaumohani Paurashava</t>
  </si>
  <si>
    <t>Chhayani</t>
  </si>
  <si>
    <t>Eklashpur</t>
  </si>
  <si>
    <t>Jirtali</t>
  </si>
  <si>
    <t>Kadirpur</t>
  </si>
  <si>
    <t>Kutubpur</t>
  </si>
  <si>
    <t>Mir Warishpur</t>
  </si>
  <si>
    <t>Narottampur</t>
  </si>
  <si>
    <t>Rajganj</t>
  </si>
  <si>
    <t>Badalkut</t>
  </si>
  <si>
    <t>Chatkhil Paurashava</t>
  </si>
  <si>
    <t>Hatpukuria Ghatlabag</t>
  </si>
  <si>
    <t>Khil Para</t>
  </si>
  <si>
    <t>Nayakhola</t>
  </si>
  <si>
    <t>Panchgaon</t>
  </si>
  <si>
    <t>Parkote</t>
  </si>
  <si>
    <t>Ramnarayanpur</t>
  </si>
  <si>
    <t>Sahapur</t>
  </si>
  <si>
    <t>Basurhat Paurashava</t>
  </si>
  <si>
    <t>Char Elahi</t>
  </si>
  <si>
    <t>Char Fakira</t>
  </si>
  <si>
    <t>Char Hazari</t>
  </si>
  <si>
    <t>Char Kakra</t>
  </si>
  <si>
    <t>Char Parbati</t>
  </si>
  <si>
    <t>Sirajpur</t>
  </si>
  <si>
    <t>Chandnandi</t>
  </si>
  <si>
    <t>Char Ishwar</t>
  </si>
  <si>
    <t>Char King</t>
  </si>
  <si>
    <t>Harni</t>
  </si>
  <si>
    <t>Hatiya Paurashava</t>
  </si>
  <si>
    <t>Jahajmara</t>
  </si>
  <si>
    <t>Nijum Dip</t>
  </si>
  <si>
    <t>Sonadia</t>
  </si>
  <si>
    <t>Sukh Char</t>
  </si>
  <si>
    <t>Tamaruddin</t>
  </si>
  <si>
    <t>Bataiya</t>
  </si>
  <si>
    <t>Chaprashirhat</t>
  </si>
  <si>
    <t>Dhan Shalik</t>
  </si>
  <si>
    <t>Dhan Siri</t>
  </si>
  <si>
    <t>Ghoshbagh</t>
  </si>
  <si>
    <t>Kabirhat Paurashava</t>
  </si>
  <si>
    <t>Anderchar</t>
  </si>
  <si>
    <t>Ashwadia</t>
  </si>
  <si>
    <t>Binodpur</t>
  </si>
  <si>
    <t>Char Matua</t>
  </si>
  <si>
    <t>Dadpur</t>
  </si>
  <si>
    <t>Ewazbalia</t>
  </si>
  <si>
    <t>Kadir Hanif</t>
  </si>
  <si>
    <t>Kaladaraf</t>
  </si>
  <si>
    <t>Niazpur</t>
  </si>
  <si>
    <t>Noakhali Paurashava</t>
  </si>
  <si>
    <t>Noannai</t>
  </si>
  <si>
    <t>Purba Char Matua</t>
  </si>
  <si>
    <t>Arjuntala</t>
  </si>
  <si>
    <t>Bejoybagh</t>
  </si>
  <si>
    <t>Chhatarpaia</t>
  </si>
  <si>
    <t>Kabilpur</t>
  </si>
  <si>
    <t>Kadra</t>
  </si>
  <si>
    <t>Kesharpar</t>
  </si>
  <si>
    <t>Nabipur</t>
  </si>
  <si>
    <t>Senbagh Paurashava</t>
  </si>
  <si>
    <t>Ambarnagar</t>
  </si>
  <si>
    <t>Amisha Para</t>
  </si>
  <si>
    <t>Baragaon</t>
  </si>
  <si>
    <t>Bazra</t>
  </si>
  <si>
    <t>Chashirhat</t>
  </si>
  <si>
    <t>Deoti</t>
  </si>
  <si>
    <t>Jayag</t>
  </si>
  <si>
    <t>Nadana</t>
  </si>
  <si>
    <t>Nateshwar</t>
  </si>
  <si>
    <t>Sonaimuri Paurashava</t>
  </si>
  <si>
    <t>Char Amanullah</t>
  </si>
  <si>
    <t>Char Bata</t>
  </si>
  <si>
    <t>Char Clerk</t>
  </si>
  <si>
    <t>Char Jabbar</t>
  </si>
  <si>
    <t>Char Jubille</t>
  </si>
  <si>
    <t>Char Wapda</t>
  </si>
  <si>
    <t>Purba Char Bata</t>
  </si>
  <si>
    <t>Baghaichhari Paurashava</t>
  </si>
  <si>
    <t>Bangaltali</t>
  </si>
  <si>
    <t>Kedarmara</t>
  </si>
  <si>
    <t>Marishya</t>
  </si>
  <si>
    <t>Rupakari</t>
  </si>
  <si>
    <t>Sajek</t>
  </si>
  <si>
    <t>Sarboatali</t>
  </si>
  <si>
    <t>Aiba Chhara</t>
  </si>
  <si>
    <t>Bara Harina</t>
  </si>
  <si>
    <t>Bhushan Chhara</t>
  </si>
  <si>
    <t>Shublong</t>
  </si>
  <si>
    <t>Farua</t>
  </si>
  <si>
    <t>Kangara Chhari</t>
  </si>
  <si>
    <t>Banjugi Chhara</t>
  </si>
  <si>
    <t>Dumdumya</t>
  </si>
  <si>
    <t>Maidang</t>
  </si>
  <si>
    <t>Chandraghona</t>
  </si>
  <si>
    <t>Chitmaram</t>
  </si>
  <si>
    <t>Raikhali</t>
  </si>
  <si>
    <t>Wagga</t>
  </si>
  <si>
    <t>Betbunia</t>
  </si>
  <si>
    <t>Fatik Chhari</t>
  </si>
  <si>
    <t>Ghagra</t>
  </si>
  <si>
    <t>Kalampati</t>
  </si>
  <si>
    <t>Adrarak Chara</t>
  </si>
  <si>
    <t>Bhasanya Adam</t>
  </si>
  <si>
    <t>Bogachatar</t>
  </si>
  <si>
    <t>Gulshakhali</t>
  </si>
  <si>
    <t>Kalapakurjya</t>
  </si>
  <si>
    <t>Mayanimukh</t>
  </si>
  <si>
    <t>Burighat</t>
  </si>
  <si>
    <t>Ghila Chhari</t>
  </si>
  <si>
    <t>Sabekhyong</t>
  </si>
  <si>
    <t>Bangalhalia</t>
  </si>
  <si>
    <t>Gainda</t>
  </si>
  <si>
    <t>Balukhali</t>
  </si>
  <si>
    <t>Banduk Bhanga</t>
  </si>
  <si>
    <t>Jibtali</t>
  </si>
  <si>
    <t>Kutuk Chhari</t>
  </si>
  <si>
    <t>Magban</t>
  </si>
  <si>
    <t>Rangamati Paurashava</t>
  </si>
  <si>
    <t>Sapchhari</t>
  </si>
  <si>
    <t>Ward No-43</t>
  </si>
  <si>
    <t>Ward No-46</t>
  </si>
  <si>
    <t>Beraid</t>
  </si>
  <si>
    <t>Bhatara</t>
  </si>
  <si>
    <t>Satarkul</t>
  </si>
  <si>
    <t>Ward No-17 (Part)</t>
  </si>
  <si>
    <t>Ward No-63 (Part)</t>
  </si>
  <si>
    <t>Ward No-66 (Part)</t>
  </si>
  <si>
    <t>Ward No-67 (part)</t>
  </si>
  <si>
    <t>Ward No-68 (part)</t>
  </si>
  <si>
    <t>Ward No-69</t>
  </si>
  <si>
    <t>Ward No-70</t>
  </si>
  <si>
    <t>Ward No-71 (Part)</t>
  </si>
  <si>
    <t>Dakshinkhan (part)</t>
  </si>
  <si>
    <t>Ward No-98 (rest. Area)</t>
  </si>
  <si>
    <t>Ward No-15 (part)</t>
  </si>
  <si>
    <t>Ward No-98 (Rest. Area)</t>
  </si>
  <si>
    <t>Ward No-64</t>
  </si>
  <si>
    <t>Ward No-65</t>
  </si>
  <si>
    <t>Ward No-67 (Part)</t>
  </si>
  <si>
    <t>Dakshinkhan (Part)</t>
  </si>
  <si>
    <t>Demra (part)</t>
  </si>
  <si>
    <t>Matuail (part)</t>
  </si>
  <si>
    <t>Amta</t>
  </si>
  <si>
    <t>Baisakanda</t>
  </si>
  <si>
    <t>Bhararia</t>
  </si>
  <si>
    <t>Chauhat</t>
  </si>
  <si>
    <t>Dhamrai Paurashava</t>
  </si>
  <si>
    <t>Gangutia</t>
  </si>
  <si>
    <t>Jadabpur</t>
  </si>
  <si>
    <t>Kulla</t>
  </si>
  <si>
    <t>Kushura</t>
  </si>
  <si>
    <t>Nannar</t>
  </si>
  <si>
    <t>Rowail</t>
  </si>
  <si>
    <t>Sanora</t>
  </si>
  <si>
    <t>Sombhag</t>
  </si>
  <si>
    <t>Suapur</t>
  </si>
  <si>
    <t>Suti Para</t>
  </si>
  <si>
    <t>Ward No-47 (Part)</t>
  </si>
  <si>
    <t>Ward No-48 (Part)</t>
  </si>
  <si>
    <t>Ward No-49</t>
  </si>
  <si>
    <t>Bilaspur</t>
  </si>
  <si>
    <t>Dohar Paurashava</t>
  </si>
  <si>
    <t>Kushumhati</t>
  </si>
  <si>
    <t>Mahmudpur</t>
  </si>
  <si>
    <t>Narisha</t>
  </si>
  <si>
    <t>Nayabari</t>
  </si>
  <si>
    <t>Roypara</t>
  </si>
  <si>
    <t>Sutar Para</t>
  </si>
  <si>
    <t>Ward No-76 (Part)</t>
  </si>
  <si>
    <t>Ward No-80 (Part)</t>
  </si>
  <si>
    <t>Ward No-81</t>
  </si>
  <si>
    <t>Ward No-82</t>
  </si>
  <si>
    <t>Ward No-20 (Part)</t>
  </si>
  <si>
    <t>Ward No-46 (Part)</t>
  </si>
  <si>
    <t>Ward No-58</t>
  </si>
  <si>
    <t>Dhania(part)</t>
  </si>
  <si>
    <t>Ward No-84</t>
  </si>
  <si>
    <t>Ward No-85</t>
  </si>
  <si>
    <t>Ward No-86</t>
  </si>
  <si>
    <t>Ward No-88</t>
  </si>
  <si>
    <t>Ward No-89</t>
  </si>
  <si>
    <t>Ward No-14 (part)</t>
  </si>
  <si>
    <t>Ward No-50</t>
  </si>
  <si>
    <t>Ward No-51 (Part)</t>
  </si>
  <si>
    <t>Sultanganj</t>
  </si>
  <si>
    <t>Basta</t>
  </si>
  <si>
    <t>Hazratpur</t>
  </si>
  <si>
    <t>Kalatia</t>
  </si>
  <si>
    <t>Kalindi</t>
  </si>
  <si>
    <t>Konda</t>
  </si>
  <si>
    <t>Ruhitpur</t>
  </si>
  <si>
    <t>Sakta</t>
  </si>
  <si>
    <t>Subhadya (Part)</t>
  </si>
  <si>
    <t>Taranagar</t>
  </si>
  <si>
    <t>Tegharia</t>
  </si>
  <si>
    <t>Zinjira</t>
  </si>
  <si>
    <t>Dakshingaon (Part)</t>
  </si>
  <si>
    <t>Nasirabad</t>
  </si>
  <si>
    <t>Dumni</t>
  </si>
  <si>
    <t>Ward No-68 (Part)</t>
  </si>
  <si>
    <t>Ward No-72</t>
  </si>
  <si>
    <t>Ward No-73</t>
  </si>
  <si>
    <t>Ward No-56 (Part)</t>
  </si>
  <si>
    <t>Ward No-59</t>
  </si>
  <si>
    <t>Ward No-60</t>
  </si>
  <si>
    <t>Ward No-61</t>
  </si>
  <si>
    <t>Ward No-62</t>
  </si>
  <si>
    <t>Ward No-91</t>
  </si>
  <si>
    <t>Ward No-92</t>
  </si>
  <si>
    <t>Ward No-07 (Part)</t>
  </si>
  <si>
    <t>Ward No-42</t>
  </si>
  <si>
    <t>Ward No-44</t>
  </si>
  <si>
    <t>Ward No-45</t>
  </si>
  <si>
    <t>Ward No-47(part)</t>
  </si>
  <si>
    <t>Ward No-51(part)</t>
  </si>
  <si>
    <t>Ward No-35</t>
  </si>
  <si>
    <t>Agla</t>
  </si>
  <si>
    <t>Bakshanagar</t>
  </si>
  <si>
    <t>Bandura</t>
  </si>
  <si>
    <t>Barrah</t>
  </si>
  <si>
    <t>Baruakhali</t>
  </si>
  <si>
    <t>Churain</t>
  </si>
  <si>
    <t>Jantrail</t>
  </si>
  <si>
    <t>Joykrishnapur</t>
  </si>
  <si>
    <t>Kailail</t>
  </si>
  <si>
    <t>Kalakopa</t>
  </si>
  <si>
    <t>Nayansree</t>
  </si>
  <si>
    <t>Shikari Para</t>
  </si>
  <si>
    <t>Sholla</t>
  </si>
  <si>
    <t>Ward No-52</t>
  </si>
  <si>
    <t>Ward No-36</t>
  </si>
  <si>
    <t>Ward No-53</t>
  </si>
  <si>
    <t>Ward No-54</t>
  </si>
  <si>
    <t>Ward No-55</t>
  </si>
  <si>
    <t>Amin Bazar</t>
  </si>
  <si>
    <t>Ashulia</t>
  </si>
  <si>
    <t>Banagram</t>
  </si>
  <si>
    <t>Bhakurta</t>
  </si>
  <si>
    <t>Biralia</t>
  </si>
  <si>
    <t>Dhamsana</t>
  </si>
  <si>
    <t>Kaundia</t>
  </si>
  <si>
    <t>Pathalia(part)</t>
  </si>
  <si>
    <t>Savar Paurashava</t>
  </si>
  <si>
    <t>Shimulia</t>
  </si>
  <si>
    <t>Tetuljhora</t>
  </si>
  <si>
    <t>Yearpur</t>
  </si>
  <si>
    <t>Ward No-56(part)</t>
  </si>
  <si>
    <t>Ward No-57</t>
  </si>
  <si>
    <t>Ward No-40 (Part)</t>
  </si>
  <si>
    <t>Ward No-83</t>
  </si>
  <si>
    <t>Ward No-87</t>
  </si>
  <si>
    <t>Ward No-90</t>
  </si>
  <si>
    <t>Ward No-74</t>
  </si>
  <si>
    <t>Ward No-75</t>
  </si>
  <si>
    <t>Ward No-77</t>
  </si>
  <si>
    <t>Ward No-78</t>
  </si>
  <si>
    <t>Ward No-79</t>
  </si>
  <si>
    <t>Ward No-38 (Part)</t>
  </si>
  <si>
    <t>Ward No-39</t>
  </si>
  <si>
    <t>Harirampur (Part)</t>
  </si>
  <si>
    <t>Bana</t>
  </si>
  <si>
    <t>Buraich</t>
  </si>
  <si>
    <t>Panchuria</t>
  </si>
  <si>
    <t>Tagarbanda</t>
  </si>
  <si>
    <t>Algi</t>
  </si>
  <si>
    <t>Azimnagar</t>
  </si>
  <si>
    <t>Bhanga Paurashava</t>
  </si>
  <si>
    <t>Chumordi</t>
  </si>
  <si>
    <t>Gharua</t>
  </si>
  <si>
    <t>Hamirdi</t>
  </si>
  <si>
    <t>Kalamridha</t>
  </si>
  <si>
    <t>Kaolibera</t>
  </si>
  <si>
    <t>Manikdaha</t>
  </si>
  <si>
    <t>Nurullaganj</t>
  </si>
  <si>
    <t>Tuzarpur</t>
  </si>
  <si>
    <t>Boalmari Paurashava</t>
  </si>
  <si>
    <t>Chatul</t>
  </si>
  <si>
    <t>Ghoshpur</t>
  </si>
  <si>
    <t>Gunbaha</t>
  </si>
  <si>
    <t>Moyna</t>
  </si>
  <si>
    <t>Parameshwardi</t>
  </si>
  <si>
    <t>Rupapat</t>
  </si>
  <si>
    <t>Satair</t>
  </si>
  <si>
    <t>Shekhar</t>
  </si>
  <si>
    <t>Char Harirampur</t>
  </si>
  <si>
    <t>Char Jhaukanda</t>
  </si>
  <si>
    <t>Gazirtek</t>
  </si>
  <si>
    <t>Aliabad</t>
  </si>
  <si>
    <t>Ambikapur</t>
  </si>
  <si>
    <t>Char Madhabdia</t>
  </si>
  <si>
    <t>Decreerchar</t>
  </si>
  <si>
    <t>Faridpur Paurashava</t>
  </si>
  <si>
    <t>Greda</t>
  </si>
  <si>
    <t>Ishan Gopalpur</t>
  </si>
  <si>
    <t>Kaijuri</t>
  </si>
  <si>
    <t>Kanaipur</t>
  </si>
  <si>
    <t>Majchar</t>
  </si>
  <si>
    <t>Uttar Channel</t>
  </si>
  <si>
    <t>Bagat</t>
  </si>
  <si>
    <t>Dumain</t>
  </si>
  <si>
    <t>Gajna</t>
  </si>
  <si>
    <t>Kamarkhali</t>
  </si>
  <si>
    <t>Megchami</t>
  </si>
  <si>
    <t>Noapara</t>
  </si>
  <si>
    <t>Raipur</t>
  </si>
  <si>
    <t>Char Jasordi</t>
  </si>
  <si>
    <t>Dangi</t>
  </si>
  <si>
    <t>Kaichail</t>
  </si>
  <si>
    <t>Kodalia Shohidnagar</t>
  </si>
  <si>
    <t>Laskardia</t>
  </si>
  <si>
    <t>Nagarkanda Paurashava</t>
  </si>
  <si>
    <t>Phulsuti</t>
  </si>
  <si>
    <t>Pura Para</t>
  </si>
  <si>
    <t>Talma</t>
  </si>
  <si>
    <t>Akter Char</t>
  </si>
  <si>
    <t>Bhashanchar</t>
  </si>
  <si>
    <t>Char Bishnupur</t>
  </si>
  <si>
    <t>Char Manair</t>
  </si>
  <si>
    <t>Char Nasirpur</t>
  </si>
  <si>
    <t>Dheukhali</t>
  </si>
  <si>
    <t>Krishnapur</t>
  </si>
  <si>
    <t>Narikelbaria</t>
  </si>
  <si>
    <t>Atghar</t>
  </si>
  <si>
    <t>Ballabhdi</t>
  </si>
  <si>
    <t>Bhawal</t>
  </si>
  <si>
    <t>Gatti</t>
  </si>
  <si>
    <t>Jadunandi</t>
  </si>
  <si>
    <t>Majhardia</t>
  </si>
  <si>
    <t>Ramkantapur</t>
  </si>
  <si>
    <t>Baria</t>
  </si>
  <si>
    <t>Basan</t>
  </si>
  <si>
    <t>Gachha</t>
  </si>
  <si>
    <t>Gazipur Paurashava</t>
  </si>
  <si>
    <t>Kashimpur</t>
  </si>
  <si>
    <t>Kayaltia</t>
  </si>
  <si>
    <t>Konabari</t>
  </si>
  <si>
    <t>Pubail</t>
  </si>
  <si>
    <t>Tongi Paurashava</t>
  </si>
  <si>
    <t>Atabaha</t>
  </si>
  <si>
    <t>Boali</t>
  </si>
  <si>
    <t>Chapair</t>
  </si>
  <si>
    <t>Dhaljora</t>
  </si>
  <si>
    <t>Kaliakair Paurashava</t>
  </si>
  <si>
    <t>Madhyapara</t>
  </si>
  <si>
    <t>Mouchak</t>
  </si>
  <si>
    <t>Sreefaltali</t>
  </si>
  <si>
    <t>Bahadursadi</t>
  </si>
  <si>
    <t>Baktarpur</t>
  </si>
  <si>
    <t>Moktarpur</t>
  </si>
  <si>
    <t>Nagari</t>
  </si>
  <si>
    <t>Tumulia</t>
  </si>
  <si>
    <t>Kaliganj Paurashava</t>
  </si>
  <si>
    <t>Barishaba</t>
  </si>
  <si>
    <t>Ghagotia</t>
  </si>
  <si>
    <t>Karihata</t>
  </si>
  <si>
    <t>Rayed</t>
  </si>
  <si>
    <t>Sanmania</t>
  </si>
  <si>
    <t>Singasree</t>
  </si>
  <si>
    <t>Targaon</t>
  </si>
  <si>
    <t>Toke</t>
  </si>
  <si>
    <t>Barmi</t>
  </si>
  <si>
    <t>Gosinga</t>
  </si>
  <si>
    <t>Kaoraid</t>
  </si>
  <si>
    <t>Maona</t>
  </si>
  <si>
    <t>Prahladpur</t>
  </si>
  <si>
    <t>Rajabari</t>
  </si>
  <si>
    <t>Sreepur Paurashava</t>
  </si>
  <si>
    <t>Telihati</t>
  </si>
  <si>
    <t>Baultali</t>
  </si>
  <si>
    <t>Borasi</t>
  </si>
  <si>
    <t>Chandra Dighalia</t>
  </si>
  <si>
    <t>Gobra</t>
  </si>
  <si>
    <t>Gopalganj Paurashava</t>
  </si>
  <si>
    <t>Haridaspur</t>
  </si>
  <si>
    <t>Kajulia</t>
  </si>
  <si>
    <t>Kati</t>
  </si>
  <si>
    <t>Latifpur</t>
  </si>
  <si>
    <t>Majhigati</t>
  </si>
  <si>
    <t>Nizra</t>
  </si>
  <si>
    <t>Paikkandi</t>
  </si>
  <si>
    <t>Raghunathpur</t>
  </si>
  <si>
    <t>Satpar</t>
  </si>
  <si>
    <t>Suktail</t>
  </si>
  <si>
    <t>Ulpur</t>
  </si>
  <si>
    <t>Urafi</t>
  </si>
  <si>
    <t>Bethuri</t>
  </si>
  <si>
    <t>Fukura</t>
  </si>
  <si>
    <t>Hatiara</t>
  </si>
  <si>
    <t>Mamudpur</t>
  </si>
  <si>
    <t>Nijamkandi</t>
  </si>
  <si>
    <t>Orakandi</t>
  </si>
  <si>
    <t>Parulia</t>
  </si>
  <si>
    <t>Puisur</t>
  </si>
  <si>
    <t>Rajpat</t>
  </si>
  <si>
    <t>Ratail</t>
  </si>
  <si>
    <t>Sajail</t>
  </si>
  <si>
    <t>Singa</t>
  </si>
  <si>
    <t>Bandhabari</t>
  </si>
  <si>
    <t>Ghagar</t>
  </si>
  <si>
    <t>Hiran</t>
  </si>
  <si>
    <t>Kalabari</t>
  </si>
  <si>
    <t>Kandi</t>
  </si>
  <si>
    <t>Kotalipara Paurashava</t>
  </si>
  <si>
    <t>Kushla</t>
  </si>
  <si>
    <t>Pinjuri</t>
  </si>
  <si>
    <t>Radhaganj</t>
  </si>
  <si>
    <t>Ramshil</t>
  </si>
  <si>
    <t>Suagram</t>
  </si>
  <si>
    <t>Bahugram</t>
  </si>
  <si>
    <t>Batikamari</t>
  </si>
  <si>
    <t>Bhabrasur</t>
  </si>
  <si>
    <t>Dignagar</t>
  </si>
  <si>
    <t>Gohala</t>
  </si>
  <si>
    <t>Jalirpar</t>
  </si>
  <si>
    <t>Kasalia</t>
  </si>
  <si>
    <t>Khandarpar</t>
  </si>
  <si>
    <t>Maharajpur</t>
  </si>
  <si>
    <t>Mochna</t>
  </si>
  <si>
    <t>Muksudpur Paurashava</t>
  </si>
  <si>
    <t>Nanikshir</t>
  </si>
  <si>
    <t>Pasargati</t>
  </si>
  <si>
    <t>Raghdi</t>
  </si>
  <si>
    <t>Ujani</t>
  </si>
  <si>
    <t>Barni</t>
  </si>
  <si>
    <t>Kushli</t>
  </si>
  <si>
    <t>Patgati</t>
  </si>
  <si>
    <t>Tungipara Paurashava</t>
  </si>
  <si>
    <t>Bagar Char</t>
  </si>
  <si>
    <t>Battajore</t>
  </si>
  <si>
    <t>Dhanua</t>
  </si>
  <si>
    <t>Merur Char</t>
  </si>
  <si>
    <t>Nilakshmia</t>
  </si>
  <si>
    <t>Sadhur Para</t>
  </si>
  <si>
    <t>Bahadurabad</t>
  </si>
  <si>
    <t>Char Aomkhaoa</t>
  </si>
  <si>
    <t>Chikajani</t>
  </si>
  <si>
    <t>Chukaibari</t>
  </si>
  <si>
    <t>Dangdhara</t>
  </si>
  <si>
    <t>Dewanganj Paurashava</t>
  </si>
  <si>
    <t>Hatebhanga</t>
  </si>
  <si>
    <t>Par Ramrampur</t>
  </si>
  <si>
    <t>Belgachha</t>
  </si>
  <si>
    <t>Char Goalini</t>
  </si>
  <si>
    <t>Char Putimari</t>
  </si>
  <si>
    <t>Chinadulli</t>
  </si>
  <si>
    <t>Goaler Char</t>
  </si>
  <si>
    <t>Islampur Paurashava</t>
  </si>
  <si>
    <t>Kulkandi</t>
  </si>
  <si>
    <t>Noarpara</t>
  </si>
  <si>
    <t>Palbandha</t>
  </si>
  <si>
    <t>Patharsi</t>
  </si>
  <si>
    <t>Sapdhari</t>
  </si>
  <si>
    <t>Banshchara</t>
  </si>
  <si>
    <t>Digpaith</t>
  </si>
  <si>
    <t>Ghoradhap</t>
  </si>
  <si>
    <t>Itail</t>
  </si>
  <si>
    <t>Jamalpur Paurashava</t>
  </si>
  <si>
    <t>Lakshmir Char</t>
  </si>
  <si>
    <t>Meshta</t>
  </si>
  <si>
    <t>Narundi</t>
  </si>
  <si>
    <t>Ranagachha</t>
  </si>
  <si>
    <t>Rashidpur</t>
  </si>
  <si>
    <t>Sahabajpur</t>
  </si>
  <si>
    <t>Titpalla</t>
  </si>
  <si>
    <t>Tulsir Char</t>
  </si>
  <si>
    <t>Adarbhita</t>
  </si>
  <si>
    <t>Balijuri</t>
  </si>
  <si>
    <t>Char Pakerdaha</t>
  </si>
  <si>
    <t>Gunaritala</t>
  </si>
  <si>
    <t>Jorekhali</t>
  </si>
  <si>
    <t>Karaichara</t>
  </si>
  <si>
    <t>Madarganj Paurashava</t>
  </si>
  <si>
    <t>Sidhuli</t>
  </si>
  <si>
    <t>Char Banipakuri</t>
  </si>
  <si>
    <t>Durmut</t>
  </si>
  <si>
    <t>Fulkocha</t>
  </si>
  <si>
    <t>Ghosher Para</t>
  </si>
  <si>
    <t>Jhaugara</t>
  </si>
  <si>
    <t>Kulia</t>
  </si>
  <si>
    <t>Melandaha Paurashava</t>
  </si>
  <si>
    <t>Nangla</t>
  </si>
  <si>
    <t>Nayanagar</t>
  </si>
  <si>
    <t>Shaympur</t>
  </si>
  <si>
    <t>Aona</t>
  </si>
  <si>
    <t>Doail</t>
  </si>
  <si>
    <t>Kamrabad</t>
  </si>
  <si>
    <t>Mahadan</t>
  </si>
  <si>
    <t>Pingna</t>
  </si>
  <si>
    <t>Pogaldigha</t>
  </si>
  <si>
    <t>Sarishabari Paurashava</t>
  </si>
  <si>
    <t>Satpoa</t>
  </si>
  <si>
    <t>Adampur</t>
  </si>
  <si>
    <t>Bangal Para</t>
  </si>
  <si>
    <t>Deoghar</t>
  </si>
  <si>
    <t>Kastail</t>
  </si>
  <si>
    <t>Khayerpur Abdullahpur</t>
  </si>
  <si>
    <t>Purba Austagram</t>
  </si>
  <si>
    <t>Bajitpur Paurashava</t>
  </si>
  <si>
    <t>Baliardi</t>
  </si>
  <si>
    <t>Dighirpar</t>
  </si>
  <si>
    <t>Dilalpur</t>
  </si>
  <si>
    <t>Gazir Char</t>
  </si>
  <si>
    <t>Halimpur</t>
  </si>
  <si>
    <t>Hilachia</t>
  </si>
  <si>
    <t>Humaipur</t>
  </si>
  <si>
    <t>Kailag</t>
  </si>
  <si>
    <t>Maij Char</t>
  </si>
  <si>
    <t>Pirijpur</t>
  </si>
  <si>
    <t>Sarar Char</t>
  </si>
  <si>
    <t>Bhairab Paurashava</t>
  </si>
  <si>
    <t>Kalika Prasad</t>
  </si>
  <si>
    <t>Sadakpur</t>
  </si>
  <si>
    <t>Shimulkandi</t>
  </si>
  <si>
    <t>Araibaria</t>
  </si>
  <si>
    <t>Hossainpur Paurashava</t>
  </si>
  <si>
    <t>Jinari</t>
  </si>
  <si>
    <t>Pumdi</t>
  </si>
  <si>
    <t>Sahedal</t>
  </si>
  <si>
    <t>Sidhla</t>
  </si>
  <si>
    <t>Badla</t>
  </si>
  <si>
    <t>Baribari</t>
  </si>
  <si>
    <t>Chauganga</t>
  </si>
  <si>
    <t>Dhanpur</t>
  </si>
  <si>
    <t>Elongjuri</t>
  </si>
  <si>
    <t>Joy Siddhi</t>
  </si>
  <si>
    <t>Mriga</t>
  </si>
  <si>
    <t>Raituti</t>
  </si>
  <si>
    <t>Baragharia</t>
  </si>
  <si>
    <t>Dehunda</t>
  </si>
  <si>
    <t>Gujadia</t>
  </si>
  <si>
    <t>Gundhar</t>
  </si>
  <si>
    <t>Jafarabad</t>
  </si>
  <si>
    <t>Joyka</t>
  </si>
  <si>
    <t>Kadir Jangal</t>
  </si>
  <si>
    <t>Karimganj Paurashava</t>
  </si>
  <si>
    <t>Kiratan</t>
  </si>
  <si>
    <t>Noabad</t>
  </si>
  <si>
    <t>Achmita</t>
  </si>
  <si>
    <t>Jalalpur</t>
  </si>
  <si>
    <t>Kargaon</t>
  </si>
  <si>
    <t>Katiadi Paurashava</t>
  </si>
  <si>
    <t>Lohajuri</t>
  </si>
  <si>
    <t>Masua</t>
  </si>
  <si>
    <t>Mumurdia</t>
  </si>
  <si>
    <t>Shahasram Dhuldia</t>
  </si>
  <si>
    <t>Baulai</t>
  </si>
  <si>
    <t>Binnati</t>
  </si>
  <si>
    <t>Chauddasata</t>
  </si>
  <si>
    <t>Dana Patali</t>
  </si>
  <si>
    <t>Jasodal</t>
  </si>
  <si>
    <t>Kishoreganj Paurashava</t>
  </si>
  <si>
    <t>Korsha Kariail</t>
  </si>
  <si>
    <t>Latibabad</t>
  </si>
  <si>
    <t>Mahinanda</t>
  </si>
  <si>
    <t>Maij Khapan</t>
  </si>
  <si>
    <t>Maria</t>
  </si>
  <si>
    <t>Rashidabad</t>
  </si>
  <si>
    <t>Chhaysuti</t>
  </si>
  <si>
    <t>Gobaria Abdullahpur</t>
  </si>
  <si>
    <t>Kuliar Char Paurashava</t>
  </si>
  <si>
    <t>Ramdi</t>
  </si>
  <si>
    <t>Salua</t>
  </si>
  <si>
    <t>Bairati</t>
  </si>
  <si>
    <t>Dhaki</t>
  </si>
  <si>
    <t>Gopedighi</t>
  </si>
  <si>
    <t>Keorjori</t>
  </si>
  <si>
    <t>Khatkhal</t>
  </si>
  <si>
    <t>Chhatir Char</t>
  </si>
  <si>
    <t>Dampara</t>
  </si>
  <si>
    <t>Gurai</t>
  </si>
  <si>
    <t>Jaraitala</t>
  </si>
  <si>
    <t>Karpasha</t>
  </si>
  <si>
    <t>Singpur</t>
  </si>
  <si>
    <t>Barudia</t>
  </si>
  <si>
    <t>Chandi Pasha</t>
  </si>
  <si>
    <t>Char Faradi</t>
  </si>
  <si>
    <t>Egarasindur</t>
  </si>
  <si>
    <t>Hosendi</t>
  </si>
  <si>
    <t>Narandi</t>
  </si>
  <si>
    <t>Pakundia Paurashava</t>
  </si>
  <si>
    <t>Patuabhanga</t>
  </si>
  <si>
    <t>Sukhia</t>
  </si>
  <si>
    <t>Damiha</t>
  </si>
  <si>
    <t>Dhala</t>
  </si>
  <si>
    <t>Digdair</t>
  </si>
  <si>
    <t>Jawar</t>
  </si>
  <si>
    <t>Rauti</t>
  </si>
  <si>
    <t>Talganga</t>
  </si>
  <si>
    <t>Tarail Sachail</t>
  </si>
  <si>
    <t>Baligram</t>
  </si>
  <si>
    <t>Banshgari</t>
  </si>
  <si>
    <t>Char Daulat Khan</t>
  </si>
  <si>
    <t>Dasar</t>
  </si>
  <si>
    <t>Enayetnagar</t>
  </si>
  <si>
    <t>Kalkini Paurashava</t>
  </si>
  <si>
    <t>Kayaria</t>
  </si>
  <si>
    <t>Kazibakai</t>
  </si>
  <si>
    <t>Ramjanpur</t>
  </si>
  <si>
    <t>Sahebrampur</t>
  </si>
  <si>
    <t>Shikar Mangal</t>
  </si>
  <si>
    <t>Bahadurpur</t>
  </si>
  <si>
    <t>Chilar Char</t>
  </si>
  <si>
    <t>Dhurail</t>
  </si>
  <si>
    <t>Dudkhali</t>
  </si>
  <si>
    <t>Ghatmajhi</t>
  </si>
  <si>
    <t>Jhaudi</t>
  </si>
  <si>
    <t>Khoajpur</t>
  </si>
  <si>
    <t>Kunia</t>
  </si>
  <si>
    <t>Madaripur Paurashava</t>
  </si>
  <si>
    <t>Mustafapur</t>
  </si>
  <si>
    <t>Panchkhola</t>
  </si>
  <si>
    <t>Pearpur</t>
  </si>
  <si>
    <t>Rasti</t>
  </si>
  <si>
    <t>Sirkhara</t>
  </si>
  <si>
    <t>Amgram</t>
  </si>
  <si>
    <t>Badar Pasha</t>
  </si>
  <si>
    <t>Haridasdi Mahendradi</t>
  </si>
  <si>
    <t>Isibpur</t>
  </si>
  <si>
    <t>Kabirajpur</t>
  </si>
  <si>
    <t>Kadambari</t>
  </si>
  <si>
    <t>Khalia</t>
  </si>
  <si>
    <t>Paik Para</t>
  </si>
  <si>
    <t>Bandarkhola</t>
  </si>
  <si>
    <t>Banshkandi</t>
  </si>
  <si>
    <t>Bayratala Dakshin</t>
  </si>
  <si>
    <t>Bayratala Uttar</t>
  </si>
  <si>
    <t>Bhadrasan</t>
  </si>
  <si>
    <t>Bhandarikandi</t>
  </si>
  <si>
    <t>Char Janajat</t>
  </si>
  <si>
    <t>Ditiyakhanda</t>
  </si>
  <si>
    <t>Kanthalbari</t>
  </si>
  <si>
    <t>Matbarer Char</t>
  </si>
  <si>
    <t>Panch Char</t>
  </si>
  <si>
    <t>Sannyasir Char</t>
  </si>
  <si>
    <t>Shib Char Paurashava</t>
  </si>
  <si>
    <t>Shibchar</t>
  </si>
  <si>
    <t>Siruail</t>
  </si>
  <si>
    <t>Umedpur</t>
  </si>
  <si>
    <t>Bachamara</t>
  </si>
  <si>
    <t>Baghutia</t>
  </si>
  <si>
    <t>Chak Mirpur</t>
  </si>
  <si>
    <t>Charkatari</t>
  </si>
  <si>
    <t>Dhamsar</t>
  </si>
  <si>
    <t>Jiyanpur</t>
  </si>
  <si>
    <t>Khalsi</t>
  </si>
  <si>
    <t>Baliakhora</t>
  </si>
  <si>
    <t>Baniajuri</t>
  </si>
  <si>
    <t>Baratia</t>
  </si>
  <si>
    <t>Nali</t>
  </si>
  <si>
    <t>Paila</t>
  </si>
  <si>
    <t>Singjuri</t>
  </si>
  <si>
    <t>Balara</t>
  </si>
  <si>
    <t>Balla</t>
  </si>
  <si>
    <t>Boyra</t>
  </si>
  <si>
    <t>Chala</t>
  </si>
  <si>
    <t>Dhulsunra</t>
  </si>
  <si>
    <t>Gala</t>
  </si>
  <si>
    <t>Harukandi</t>
  </si>
  <si>
    <t>Lesraganj</t>
  </si>
  <si>
    <t>Ramkrishnapur</t>
  </si>
  <si>
    <t>Sutalari</t>
  </si>
  <si>
    <t>Atigram</t>
  </si>
  <si>
    <t>Betila Mitara</t>
  </si>
  <si>
    <t>Dighi</t>
  </si>
  <si>
    <t>Garpara</t>
  </si>
  <si>
    <t>Hati Para</t>
  </si>
  <si>
    <t>Jaigir</t>
  </si>
  <si>
    <t>Manikganj Paurashava</t>
  </si>
  <si>
    <t>Putail</t>
  </si>
  <si>
    <t>Baliati</t>
  </si>
  <si>
    <t>Baraid</t>
  </si>
  <si>
    <t>Daragram</t>
  </si>
  <si>
    <t>Dhankora</t>
  </si>
  <si>
    <t>Fukurhati</t>
  </si>
  <si>
    <t>Hargaz</t>
  </si>
  <si>
    <t>Tilli</t>
  </si>
  <si>
    <t>Arua</t>
  </si>
  <si>
    <t>Mohadebpur</t>
  </si>
  <si>
    <t>Teota</t>
  </si>
  <si>
    <t>Ulail</t>
  </si>
  <si>
    <t>Uthali</t>
  </si>
  <si>
    <t>Baldhara</t>
  </si>
  <si>
    <t>Chandhar</t>
  </si>
  <si>
    <t>Charigram</t>
  </si>
  <si>
    <t>Dhalla</t>
  </si>
  <si>
    <t>Jamirta</t>
  </si>
  <si>
    <t>Jamsha</t>
  </si>
  <si>
    <t>Joy Mantap</t>
  </si>
  <si>
    <t>Saista</t>
  </si>
  <si>
    <t>Singair Paurashava</t>
  </si>
  <si>
    <t>Talibpur</t>
  </si>
  <si>
    <t>Baluakandi</t>
  </si>
  <si>
    <t>Bausia</t>
  </si>
  <si>
    <t>Bhaber Char</t>
  </si>
  <si>
    <t>Guagachhia</t>
  </si>
  <si>
    <t>Hossaindi</t>
  </si>
  <si>
    <t>Imampur</t>
  </si>
  <si>
    <t>Tenger Char</t>
  </si>
  <si>
    <t>Bejgaon</t>
  </si>
  <si>
    <t>Gaodia</t>
  </si>
  <si>
    <t>Kanaksar</t>
  </si>
  <si>
    <t>Khidir Para</t>
  </si>
  <si>
    <t>Kumarbhog</t>
  </si>
  <si>
    <t>Lohajang Teotia</t>
  </si>
  <si>
    <t>Medini Mandal</t>
  </si>
  <si>
    <t>Adhara</t>
  </si>
  <si>
    <t>Bajra Jogini</t>
  </si>
  <si>
    <t>Bangla Bazar</t>
  </si>
  <si>
    <t>Char Kewar</t>
  </si>
  <si>
    <t>Mahakali</t>
  </si>
  <si>
    <t>Mirkadim Paurashava</t>
  </si>
  <si>
    <t>Mollahkandi</t>
  </si>
  <si>
    <t>Munshiganj Paurashava</t>
  </si>
  <si>
    <t>Panchasar</t>
  </si>
  <si>
    <t>Silai</t>
  </si>
  <si>
    <t>Balur Char</t>
  </si>
  <si>
    <t>Bayaragadi</t>
  </si>
  <si>
    <t>Chitrakot</t>
  </si>
  <si>
    <t>Jainsar</t>
  </si>
  <si>
    <t>Kayain</t>
  </si>
  <si>
    <t>Kola</t>
  </si>
  <si>
    <t>Latabdi</t>
  </si>
  <si>
    <t>Malkhanagar</t>
  </si>
  <si>
    <t>Rasunia</t>
  </si>
  <si>
    <t>Sekharnagar</t>
  </si>
  <si>
    <t>Baghra</t>
  </si>
  <si>
    <t>Baraikhali</t>
  </si>
  <si>
    <t>Bhagyakul</t>
  </si>
  <si>
    <t>Birtara</t>
  </si>
  <si>
    <t>Hasara</t>
  </si>
  <si>
    <t>Kola Para</t>
  </si>
  <si>
    <t>Kukutia</t>
  </si>
  <si>
    <t>Patabhog</t>
  </si>
  <si>
    <t>Rarikhal</t>
  </si>
  <si>
    <t>Sholaghar</t>
  </si>
  <si>
    <t>Shyamsiddhi</t>
  </si>
  <si>
    <t>Tantar</t>
  </si>
  <si>
    <t>Abdullahpur</t>
  </si>
  <si>
    <t>Arial</t>
  </si>
  <si>
    <t>Autshahi</t>
  </si>
  <si>
    <t>Betka</t>
  </si>
  <si>
    <t>Dhipur</t>
  </si>
  <si>
    <t>Dighir Para</t>
  </si>
  <si>
    <t>Hasail Banari</t>
  </si>
  <si>
    <t>Jashalong</t>
  </si>
  <si>
    <t>Kamarkhara</t>
  </si>
  <si>
    <t>Kathadia Shimulia</t>
  </si>
  <si>
    <t>Sonarang Tongibari</t>
  </si>
  <si>
    <t>Bhaluka Paurashava</t>
  </si>
  <si>
    <t>Bharadoba</t>
  </si>
  <si>
    <t>Birunia</t>
  </si>
  <si>
    <t>Dakatia</t>
  </si>
  <si>
    <t>Dhitpur</t>
  </si>
  <si>
    <t>Habirbari</t>
  </si>
  <si>
    <t>Kachina</t>
  </si>
  <si>
    <t>Mallikbari</t>
  </si>
  <si>
    <t>Meduary</t>
  </si>
  <si>
    <t>Rajai</t>
  </si>
  <si>
    <t>Uthura</t>
  </si>
  <si>
    <t>Baghber</t>
  </si>
  <si>
    <t>Dakshin Maij Para</t>
  </si>
  <si>
    <t>Dobaura</t>
  </si>
  <si>
    <t>Gamaritala</t>
  </si>
  <si>
    <t>Ghoshgaon</t>
  </si>
  <si>
    <t>Guatala</t>
  </si>
  <si>
    <t>Pora Kandulia</t>
  </si>
  <si>
    <t>Achim Patuli</t>
  </si>
  <si>
    <t>Bakta</t>
  </si>
  <si>
    <t>Balian</t>
  </si>
  <si>
    <t>Deokhola</t>
  </si>
  <si>
    <t>Enayetpur</t>
  </si>
  <si>
    <t>Fulbaria Paurashava</t>
  </si>
  <si>
    <t>Kaladaha</t>
  </si>
  <si>
    <t>Kushmail</t>
  </si>
  <si>
    <t>Putijana</t>
  </si>
  <si>
    <t>Radhakanai</t>
  </si>
  <si>
    <t>Barabaria</t>
  </si>
  <si>
    <t>Datter Bazar</t>
  </si>
  <si>
    <t>Gaffargaon Paurashava</t>
  </si>
  <si>
    <t>Jessora</t>
  </si>
  <si>
    <t>Langair</t>
  </si>
  <si>
    <t>Mashakhali</t>
  </si>
  <si>
    <t>Nigair</t>
  </si>
  <si>
    <t>Paithal</t>
  </si>
  <si>
    <t>Panchbhag</t>
  </si>
  <si>
    <t>Raona</t>
  </si>
  <si>
    <t>Saltia</t>
  </si>
  <si>
    <t>Tengaba</t>
  </si>
  <si>
    <t>Usthi</t>
  </si>
  <si>
    <t>Achintapur</t>
  </si>
  <si>
    <t>Bhangnamari</t>
  </si>
  <si>
    <t>Bokainagar</t>
  </si>
  <si>
    <t>Dowhakhala</t>
  </si>
  <si>
    <t>Gauripur Paurashava</t>
  </si>
  <si>
    <t>Mailakanda</t>
  </si>
  <si>
    <t>Maoha</t>
  </si>
  <si>
    <t>Ramgopalpur</t>
  </si>
  <si>
    <t>Sahanati</t>
  </si>
  <si>
    <t>Amtail</t>
  </si>
  <si>
    <t>Bhubankura</t>
  </si>
  <si>
    <t>Bildora</t>
  </si>
  <si>
    <t>Dhara</t>
  </si>
  <si>
    <t>Gazir Bhita</t>
  </si>
  <si>
    <t>Jugli</t>
  </si>
  <si>
    <t>Kaichapur</t>
  </si>
  <si>
    <t>Sakuai</t>
  </si>
  <si>
    <t>Swadeshi</t>
  </si>
  <si>
    <t>Atharabari</t>
  </si>
  <si>
    <t>Barahit</t>
  </si>
  <si>
    <t>Ishwarganj Paurashava</t>
  </si>
  <si>
    <t>Jatia</t>
  </si>
  <si>
    <t>Magtala</t>
  </si>
  <si>
    <t>Maijbagh</t>
  </si>
  <si>
    <t>Rajibpur</t>
  </si>
  <si>
    <t>Sarisha</t>
  </si>
  <si>
    <t>Sohagi</t>
  </si>
  <si>
    <t>Tarundia</t>
  </si>
  <si>
    <t>Uchakhila</t>
  </si>
  <si>
    <t>Baragram</t>
  </si>
  <si>
    <t>Basati</t>
  </si>
  <si>
    <t>Daogaon</t>
  </si>
  <si>
    <t>Dulla</t>
  </si>
  <si>
    <t>Ghoga</t>
  </si>
  <si>
    <t>Kheruajani</t>
  </si>
  <si>
    <t>Kumarghata</t>
  </si>
  <si>
    <t>Mankon</t>
  </si>
  <si>
    <t>Muktagachha Paurashava</t>
  </si>
  <si>
    <t>Tarati</t>
  </si>
  <si>
    <t>Akua</t>
  </si>
  <si>
    <t>Ashtadhar</t>
  </si>
  <si>
    <t>Baira (kewatkhali)</t>
  </si>
  <si>
    <t>Bhabkhali</t>
  </si>
  <si>
    <t>Borar Char</t>
  </si>
  <si>
    <t>Char Ishwardia</t>
  </si>
  <si>
    <t>Char Nilakshmia</t>
  </si>
  <si>
    <t>Dapunia</t>
  </si>
  <si>
    <t>Khagdahar</t>
  </si>
  <si>
    <t>Mymensingh Paurashava</t>
  </si>
  <si>
    <t>Paranganj</t>
  </si>
  <si>
    <t>Sirta</t>
  </si>
  <si>
    <t>Achargaon</t>
  </si>
  <si>
    <t>Betagair</t>
  </si>
  <si>
    <t>Chandipasha</t>
  </si>
  <si>
    <t>Gangail</t>
  </si>
  <si>
    <t>Jahangirpur</t>
  </si>
  <si>
    <t>Kharua</t>
  </si>
  <si>
    <t>Moazzempur</t>
  </si>
  <si>
    <t>Musuli</t>
  </si>
  <si>
    <t>Nandail Paurashava</t>
  </si>
  <si>
    <t>Rajgati</t>
  </si>
  <si>
    <t>Singrail</t>
  </si>
  <si>
    <t>Balikhan</t>
  </si>
  <si>
    <t>Banihala</t>
  </si>
  <si>
    <t>Baola</t>
  </si>
  <si>
    <t>Bhaitkandi</t>
  </si>
  <si>
    <t>Bishka</t>
  </si>
  <si>
    <t>Dhakua</t>
  </si>
  <si>
    <t>Galagaon</t>
  </si>
  <si>
    <t>Kakni</t>
  </si>
  <si>
    <t>Kamargaon</t>
  </si>
  <si>
    <t>Kamaria</t>
  </si>
  <si>
    <t>Payari</t>
  </si>
  <si>
    <t>Phulpur Paurashava</t>
  </si>
  <si>
    <t>Rahimganj</t>
  </si>
  <si>
    <t>Rambhadrapur</t>
  </si>
  <si>
    <t>Rupasi</t>
  </si>
  <si>
    <t>Sandhara</t>
  </si>
  <si>
    <t>Singheshwar</t>
  </si>
  <si>
    <t>Tarakanda</t>
  </si>
  <si>
    <t>Amirabari</t>
  </si>
  <si>
    <t>Bailar</t>
  </si>
  <si>
    <t>Dhanikhola</t>
  </si>
  <si>
    <t>Kanihari</t>
  </si>
  <si>
    <t>Kanthal</t>
  </si>
  <si>
    <t>Mokshapur</t>
  </si>
  <si>
    <t>Trishal Paurashava</t>
  </si>
  <si>
    <t>Bishnandi</t>
  </si>
  <si>
    <t>Brahmandi</t>
  </si>
  <si>
    <t>Duptara</t>
  </si>
  <si>
    <t>Haizadi</t>
  </si>
  <si>
    <t>Kala Paharia</t>
  </si>
  <si>
    <t>Khagakanda</t>
  </si>
  <si>
    <t>Sadasardi</t>
  </si>
  <si>
    <t>Satgram</t>
  </si>
  <si>
    <t>Uchitpur</t>
  </si>
  <si>
    <t>Dhamgar</t>
  </si>
  <si>
    <t>Kadam Rasul Paurashava</t>
  </si>
  <si>
    <t>Kalagachhia</t>
  </si>
  <si>
    <t>Saralia</t>
  </si>
  <si>
    <t>Alir Tek</t>
  </si>
  <si>
    <t>Baktaballi</t>
  </si>
  <si>
    <t>Fatullah(part)</t>
  </si>
  <si>
    <t>Gognagar</t>
  </si>
  <si>
    <t>Narayanganj Paurashava</t>
  </si>
  <si>
    <t>Siddirganj Paurashava</t>
  </si>
  <si>
    <t>Bholaba</t>
  </si>
  <si>
    <t>Bulta</t>
  </si>
  <si>
    <t>Daudpur</t>
  </si>
  <si>
    <t>Golakandail</t>
  </si>
  <si>
    <t>Kanchan Paurashava</t>
  </si>
  <si>
    <t>Kayet Para</t>
  </si>
  <si>
    <t>Mura Para</t>
  </si>
  <si>
    <t>Tarabo Paurashava</t>
  </si>
  <si>
    <t>Baidyer Bazar</t>
  </si>
  <si>
    <t>Baradi</t>
  </si>
  <si>
    <t>Jampur</t>
  </si>
  <si>
    <t>Kachpur</t>
  </si>
  <si>
    <t>Mugra Para</t>
  </si>
  <si>
    <t>Sadipur</t>
  </si>
  <si>
    <t>Sanmandi</t>
  </si>
  <si>
    <t>Shambhupura</t>
  </si>
  <si>
    <t>Sonargaon Paurashava</t>
  </si>
  <si>
    <t>Amlaba</t>
  </si>
  <si>
    <t>Bajnaba</t>
  </si>
  <si>
    <t>Binyabaid</t>
  </si>
  <si>
    <t>Char Ujilaba</t>
  </si>
  <si>
    <t>Patuli</t>
  </si>
  <si>
    <t>Sallabad</t>
  </si>
  <si>
    <t>Bara Chapa</t>
  </si>
  <si>
    <t>Chalak Char</t>
  </si>
  <si>
    <t>Chandanbari</t>
  </si>
  <si>
    <t>Char Mandalia</t>
  </si>
  <si>
    <t>Ekduaria</t>
  </si>
  <si>
    <t>Gotashia</t>
  </si>
  <si>
    <t>Kanchikata</t>
  </si>
  <si>
    <t>Khidirpur</t>
  </si>
  <si>
    <t>Lebutala</t>
  </si>
  <si>
    <t>Manohardi Paurashava</t>
  </si>
  <si>
    <t>Shukundi</t>
  </si>
  <si>
    <t>Alokbali</t>
  </si>
  <si>
    <t>Amdia</t>
  </si>
  <si>
    <t>Char Dighaldi</t>
  </si>
  <si>
    <t>Chinishpur</t>
  </si>
  <si>
    <t>Karimpur</t>
  </si>
  <si>
    <t>Madhabdi Paurashava</t>
  </si>
  <si>
    <t>Mahishasura</t>
  </si>
  <si>
    <t>Meher Para</t>
  </si>
  <si>
    <t>Narsingdi Paurashava</t>
  </si>
  <si>
    <t>Nazarpur</t>
  </si>
  <si>
    <t>Nuralla Pur U/C</t>
  </si>
  <si>
    <t>Paikar Char</t>
  </si>
  <si>
    <t>Panchdona</t>
  </si>
  <si>
    <t>Silmandi</t>
  </si>
  <si>
    <t>Char Sindur</t>
  </si>
  <si>
    <t>Danga</t>
  </si>
  <si>
    <t>Ghorashal Paurashava</t>
  </si>
  <si>
    <t>Jinardi</t>
  </si>
  <si>
    <t>Adiabad</t>
  </si>
  <si>
    <t>Alipura</t>
  </si>
  <si>
    <t>Amirganj</t>
  </si>
  <si>
    <t>Chanderkandi</t>
  </si>
  <si>
    <t>Char Aralia</t>
  </si>
  <si>
    <t>Char Madhua</t>
  </si>
  <si>
    <t>Char Subuddi</t>
  </si>
  <si>
    <t>Daukar Char</t>
  </si>
  <si>
    <t>Hairmara</t>
  </si>
  <si>
    <t>Marjal</t>
  </si>
  <si>
    <t>Mirzar Char</t>
  </si>
  <si>
    <t>Nilakhya</t>
  </si>
  <si>
    <t>Palashtali</t>
  </si>
  <si>
    <t>Paratali</t>
  </si>
  <si>
    <t>Roypura Paurashava</t>
  </si>
  <si>
    <t>Uttar Bakharnagar</t>
  </si>
  <si>
    <t>Ayubpur</t>
  </si>
  <si>
    <t>Baghaba</t>
  </si>
  <si>
    <t>Chak Radha</t>
  </si>
  <si>
    <t>Josar</t>
  </si>
  <si>
    <t>Joynagar</t>
  </si>
  <si>
    <t>Masimpur</t>
  </si>
  <si>
    <t>Putia</t>
  </si>
  <si>
    <t>Sadhar Char</t>
  </si>
  <si>
    <t>Shibpur Paurashava</t>
  </si>
  <si>
    <t>Baniajan</t>
  </si>
  <si>
    <t>Duaz</t>
  </si>
  <si>
    <t>Loneshwar</t>
  </si>
  <si>
    <t>Sarmaisa</t>
  </si>
  <si>
    <t>Sonai</t>
  </si>
  <si>
    <t>Sukhari</t>
  </si>
  <si>
    <t>Teligati</t>
  </si>
  <si>
    <t>Asma</t>
  </si>
  <si>
    <t>Baushi</t>
  </si>
  <si>
    <t>Chhiram</t>
  </si>
  <si>
    <t>Sahata</t>
  </si>
  <si>
    <t>Singdha</t>
  </si>
  <si>
    <t>Bakaljora</t>
  </si>
  <si>
    <t>Birisiri</t>
  </si>
  <si>
    <t>Chandigarh</t>
  </si>
  <si>
    <t>Durgapur Paurashava</t>
  </si>
  <si>
    <t>Gaokandia</t>
  </si>
  <si>
    <t>Kakairgara</t>
  </si>
  <si>
    <t>Kullagora</t>
  </si>
  <si>
    <t>Bara Kharpan</t>
  </si>
  <si>
    <t>Kailati</t>
  </si>
  <si>
    <t>Kharnai</t>
  </si>
  <si>
    <t>Lengura</t>
  </si>
  <si>
    <t>Pogla</t>
  </si>
  <si>
    <t>Rangchhati</t>
  </si>
  <si>
    <t>Asujia</t>
  </si>
  <si>
    <t>Balaishimul</t>
  </si>
  <si>
    <t>Chirang</t>
  </si>
  <si>
    <t>Dalpa</t>
  </si>
  <si>
    <t>Ganda</t>
  </si>
  <si>
    <t>Garadoba</t>
  </si>
  <si>
    <t>Kandiura</t>
  </si>
  <si>
    <t>Kendua Paurashava</t>
  </si>
  <si>
    <t>Mashka</t>
  </si>
  <si>
    <t>Muzaffarpur</t>
  </si>
  <si>
    <t>Paikura</t>
  </si>
  <si>
    <t>Roailbari</t>
  </si>
  <si>
    <t>Sandikona</t>
  </si>
  <si>
    <t>Chakua</t>
  </si>
  <si>
    <t>Mendipur</t>
  </si>
  <si>
    <t>Nagar</t>
  </si>
  <si>
    <t>Gobindasree</t>
  </si>
  <si>
    <t>Kaitail</t>
  </si>
  <si>
    <t>Madan Paurashava</t>
  </si>
  <si>
    <t>Maghan</t>
  </si>
  <si>
    <t>Nayekpur</t>
  </si>
  <si>
    <t>Tiasree</t>
  </si>
  <si>
    <t>Baratali Banihari</t>
  </si>
  <si>
    <t>Barkashia Biramp</t>
  </si>
  <si>
    <t>Gaglajur</t>
  </si>
  <si>
    <t>Maghan Siadhar</t>
  </si>
  <si>
    <t>Mohanganj Paurashava</t>
  </si>
  <si>
    <t>Samaj Sahildeo</t>
  </si>
  <si>
    <t>Suair</t>
  </si>
  <si>
    <t>Amtala</t>
  </si>
  <si>
    <t>Challisha</t>
  </si>
  <si>
    <t>Dakshin Bishiura</t>
  </si>
  <si>
    <t>Kaliara Gabragat</t>
  </si>
  <si>
    <t>Lakshmiganj</t>
  </si>
  <si>
    <t>Maugati</t>
  </si>
  <si>
    <t>Medni</t>
  </si>
  <si>
    <t>Netrokona Paurashava</t>
  </si>
  <si>
    <t>Rauha</t>
  </si>
  <si>
    <t>Singhar Bangla</t>
  </si>
  <si>
    <t>Thakurakona</t>
  </si>
  <si>
    <t>Agia</t>
  </si>
  <si>
    <t>Bishkakuni</t>
  </si>
  <si>
    <t>Dhala Mulgaon</t>
  </si>
  <si>
    <t>Gohalakanda</t>
  </si>
  <si>
    <t>Hogla</t>
  </si>
  <si>
    <t>Jaria</t>
  </si>
  <si>
    <t>Khalishaur</t>
  </si>
  <si>
    <t>Narandia</t>
  </si>
  <si>
    <t>Purbadhala Paurashava</t>
  </si>
  <si>
    <t>Baharpur</t>
  </si>
  <si>
    <t>Baliakandi</t>
  </si>
  <si>
    <t>Jangal</t>
  </si>
  <si>
    <t>Narua</t>
  </si>
  <si>
    <t>Chhota Bhakla</t>
  </si>
  <si>
    <t>Daulatdia</t>
  </si>
  <si>
    <t>Debagram</t>
  </si>
  <si>
    <t>Goalandaghat Paurashava</t>
  </si>
  <si>
    <t>Ujan Char</t>
  </si>
  <si>
    <t>Madapur</t>
  </si>
  <si>
    <t>Majhbari</t>
  </si>
  <si>
    <t>Mrigi</t>
  </si>
  <si>
    <t>Ratandia</t>
  </si>
  <si>
    <t>Saorail</t>
  </si>
  <si>
    <t>Babupara</t>
  </si>
  <si>
    <t>Habaspur</t>
  </si>
  <si>
    <t>Jashai</t>
  </si>
  <si>
    <t>Kalimahar</t>
  </si>
  <si>
    <t>Kasba Majhail</t>
  </si>
  <si>
    <t>Machh Para</t>
  </si>
  <si>
    <t>Maurat</t>
  </si>
  <si>
    <t>Pangsha Paurashava</t>
  </si>
  <si>
    <t>Patta</t>
  </si>
  <si>
    <t>Banibaha</t>
  </si>
  <si>
    <t>Barat</t>
  </si>
  <si>
    <t>Basantapur</t>
  </si>
  <si>
    <t>Chandani</t>
  </si>
  <si>
    <t>Dadshi</t>
  </si>
  <si>
    <t>Khanganj</t>
  </si>
  <si>
    <t>Khankhanapur</t>
  </si>
  <si>
    <t>Mizanpur</t>
  </si>
  <si>
    <t>Mulghar</t>
  </si>
  <si>
    <t>Rajbari Paurashava</t>
  </si>
  <si>
    <t>Shahid Wahabpur</t>
  </si>
  <si>
    <t>Arshi Nagar</t>
  </si>
  <si>
    <t>Bhedarganj Paurashava</t>
  </si>
  <si>
    <t>Char Bhaga</t>
  </si>
  <si>
    <t>Char Census</t>
  </si>
  <si>
    <t>Char Kumaria</t>
  </si>
  <si>
    <t>Chhaygaon</t>
  </si>
  <si>
    <t>Dhakhin Tarabunia</t>
  </si>
  <si>
    <t>Digar Mahishkhali</t>
  </si>
  <si>
    <t>Kachikata</t>
  </si>
  <si>
    <t>Mahisar</t>
  </si>
  <si>
    <t>Tarabunia</t>
  </si>
  <si>
    <t>Damudya Paurashava</t>
  </si>
  <si>
    <t>Darul Aman</t>
  </si>
  <si>
    <t>Dhankati</t>
  </si>
  <si>
    <t>Islam Pur</t>
  </si>
  <si>
    <t>Kaneshwar</t>
  </si>
  <si>
    <t>Purba Damudya</t>
  </si>
  <si>
    <t>Sidulkura</t>
  </si>
  <si>
    <t>Sidya</t>
  </si>
  <si>
    <t>Gariber Char</t>
  </si>
  <si>
    <t>Idilpur</t>
  </si>
  <si>
    <t>Kodalpur</t>
  </si>
  <si>
    <t>Kuchaipatti</t>
  </si>
  <si>
    <t>Nager Para</t>
  </si>
  <si>
    <t>Nalmuri</t>
  </si>
  <si>
    <t>Samantasar</t>
  </si>
  <si>
    <t>Bhojeshwar</t>
  </si>
  <si>
    <t>Bhumkhara</t>
  </si>
  <si>
    <t>Bijhari</t>
  </si>
  <si>
    <t>Chamta</t>
  </si>
  <si>
    <t>Char Atra</t>
  </si>
  <si>
    <t>Dinga Manik</t>
  </si>
  <si>
    <t>Fateh Jangapur</t>
  </si>
  <si>
    <t>Gharisar</t>
  </si>
  <si>
    <t>Japsa</t>
  </si>
  <si>
    <t>Muktarer Char</t>
  </si>
  <si>
    <t>Naria Paurashava</t>
  </si>
  <si>
    <t>Nasasan</t>
  </si>
  <si>
    <t>Chandrapur</t>
  </si>
  <si>
    <t>Chikandi</t>
  </si>
  <si>
    <t>Chitalia</t>
  </si>
  <si>
    <t>Domsar</t>
  </si>
  <si>
    <t>Palong</t>
  </si>
  <si>
    <t>Rudrakar</t>
  </si>
  <si>
    <t>Shariatpur Paurashava</t>
  </si>
  <si>
    <t>Shaul Para</t>
  </si>
  <si>
    <t>Tulasar</t>
  </si>
  <si>
    <t>Bara Gopalpur</t>
  </si>
  <si>
    <t>Bara Krishnagar</t>
  </si>
  <si>
    <t>Barakandi</t>
  </si>
  <si>
    <t>Kunder Char</t>
  </si>
  <si>
    <t>Mulna</t>
  </si>
  <si>
    <t>Naodoba</t>
  </si>
  <si>
    <t>Paler Char</t>
  </si>
  <si>
    <t>Purba Naodoba</t>
  </si>
  <si>
    <t>Sener Char</t>
  </si>
  <si>
    <t>Zanjira Paurashava</t>
  </si>
  <si>
    <t>Dhanshail</t>
  </si>
  <si>
    <t>Hatibandha Malijhikanda</t>
  </si>
  <si>
    <t>Kangsha</t>
  </si>
  <si>
    <t>Malijhikanda</t>
  </si>
  <si>
    <t>Nalkura</t>
  </si>
  <si>
    <t>Baneshwardi</t>
  </si>
  <si>
    <t>Chandrakona</t>
  </si>
  <si>
    <t>Char Ashtadhar</t>
  </si>
  <si>
    <t>Ganapaddi</t>
  </si>
  <si>
    <t>Gourdwar</t>
  </si>
  <si>
    <t>Nakla Paurashava</t>
  </si>
  <si>
    <t>Pathakata</t>
  </si>
  <si>
    <t>Talki</t>
  </si>
  <si>
    <t>Urpha</t>
  </si>
  <si>
    <t>Jogania</t>
  </si>
  <si>
    <t>Kakarkandi</t>
  </si>
  <si>
    <t>Kalaspur</t>
  </si>
  <si>
    <t>Marichpura</t>
  </si>
  <si>
    <t>Nalitabari Paurashava</t>
  </si>
  <si>
    <t>Nayabil</t>
  </si>
  <si>
    <t>Nunni</t>
  </si>
  <si>
    <t>Poragaon</t>
  </si>
  <si>
    <t>Ramchandrakura Mandalia</t>
  </si>
  <si>
    <t>Rupnarayankura</t>
  </si>
  <si>
    <t>Bajitkhila</t>
  </si>
  <si>
    <t>Balair Char</t>
  </si>
  <si>
    <t>Betmari Ghughurakandi</t>
  </si>
  <si>
    <t>Bhatsala</t>
  </si>
  <si>
    <t>Char Mucharia</t>
  </si>
  <si>
    <t>Char Pakshimari</t>
  </si>
  <si>
    <t>Char Sherpur</t>
  </si>
  <si>
    <t>Ghazir Khamar</t>
  </si>
  <si>
    <t>Kamarer Char</t>
  </si>
  <si>
    <t>Pakuria</t>
  </si>
  <si>
    <t>Rauha Betmari</t>
  </si>
  <si>
    <t>Sherpur Paurashava</t>
  </si>
  <si>
    <t>Bhelua</t>
  </si>
  <si>
    <t>Garjaripa</t>
  </si>
  <si>
    <t>Gosaipur</t>
  </si>
  <si>
    <t>Kakilakura</t>
  </si>
  <si>
    <t>Kharia Kazir Char</t>
  </si>
  <si>
    <t>Kurikahania</t>
  </si>
  <si>
    <t>Rani Shimul</t>
  </si>
  <si>
    <t>Singa Baruna</t>
  </si>
  <si>
    <t>Sreebardi Paurashava</t>
  </si>
  <si>
    <t>Tantihati</t>
  </si>
  <si>
    <t>Fulki</t>
  </si>
  <si>
    <t>Habla</t>
  </si>
  <si>
    <t>Kaoaljani</t>
  </si>
  <si>
    <t>Kashil</t>
  </si>
  <si>
    <t>Arjuna</t>
  </si>
  <si>
    <t>Bhuapur Paurashava</t>
  </si>
  <si>
    <t>Birhati</t>
  </si>
  <si>
    <t>Falda</t>
  </si>
  <si>
    <t>Gabsara</t>
  </si>
  <si>
    <t>Gobindasi</t>
  </si>
  <si>
    <t>Nikrail</t>
  </si>
  <si>
    <t>Atia</t>
  </si>
  <si>
    <t>Deoli</t>
  </si>
  <si>
    <t>Dubail</t>
  </si>
  <si>
    <t>Elasin</t>
  </si>
  <si>
    <t>Fazilhati</t>
  </si>
  <si>
    <t>Lauhati</t>
  </si>
  <si>
    <t>Pathrail</t>
  </si>
  <si>
    <t>Balibhadra</t>
  </si>
  <si>
    <t>Dhanbari Paurashava</t>
  </si>
  <si>
    <t>Dhopakhali</t>
  </si>
  <si>
    <t>Musuddi</t>
  </si>
  <si>
    <t>Paiska</t>
  </si>
  <si>
    <t>Anehola</t>
  </si>
  <si>
    <t>Deopara</t>
  </si>
  <si>
    <t>Deulabari</t>
  </si>
  <si>
    <t>Dhala Para</t>
  </si>
  <si>
    <t>Digalkandi</t>
  </si>
  <si>
    <t>Digar</t>
  </si>
  <si>
    <t>Ghatail Paurashava</t>
  </si>
  <si>
    <t>Jamuria</t>
  </si>
  <si>
    <t>Lakher Para</t>
  </si>
  <si>
    <t>Sandhanpur</t>
  </si>
  <si>
    <t>Alamnagar</t>
  </si>
  <si>
    <t>Dhopakandi</t>
  </si>
  <si>
    <t>Gopalpur Paurashava</t>
  </si>
  <si>
    <t>Hadira</t>
  </si>
  <si>
    <t>Hemnagar</t>
  </si>
  <si>
    <t>Jhawail</t>
  </si>
  <si>
    <t>Nagda Simla</t>
  </si>
  <si>
    <t>Bangra</t>
  </si>
  <si>
    <t>Dashkia</t>
  </si>
  <si>
    <t>Elenga</t>
  </si>
  <si>
    <t>Gohaliabari</t>
  </si>
  <si>
    <t>Kalihati Paurashava</t>
  </si>
  <si>
    <t>Kok Dahara</t>
  </si>
  <si>
    <t>Nagbari</t>
  </si>
  <si>
    <t>Paikara</t>
  </si>
  <si>
    <t>Parki</t>
  </si>
  <si>
    <t>Sahadebpur</t>
  </si>
  <si>
    <t>Salla</t>
  </si>
  <si>
    <t>Alokdia</t>
  </si>
  <si>
    <t>Arankhola</t>
  </si>
  <si>
    <t>Ausnara</t>
  </si>
  <si>
    <t>Madhupur Paurashava</t>
  </si>
  <si>
    <t>Mirzabari</t>
  </si>
  <si>
    <t>Solakuri</t>
  </si>
  <si>
    <t>Ajgana</t>
  </si>
  <si>
    <t>Anaitara</t>
  </si>
  <si>
    <t>Bahuria</t>
  </si>
  <si>
    <t>Banail</t>
  </si>
  <si>
    <t>Banshtail</t>
  </si>
  <si>
    <t>Bhaora</t>
  </si>
  <si>
    <t>Bhatgram</t>
  </si>
  <si>
    <t>Gorai</t>
  </si>
  <si>
    <t>Jamurki</t>
  </si>
  <si>
    <t>Mahera</t>
  </si>
  <si>
    <t>Mirzapur Paurashava</t>
  </si>
  <si>
    <t>Tarafpur</t>
  </si>
  <si>
    <t>Uarsi</t>
  </si>
  <si>
    <t>Bekra</t>
  </si>
  <si>
    <t>Bhadra</t>
  </si>
  <si>
    <t>Bhara</t>
  </si>
  <si>
    <t>Dhubaria</t>
  </si>
  <si>
    <t>Duptiair</t>
  </si>
  <si>
    <t>Gayhata</t>
  </si>
  <si>
    <t>Mamudnagar</t>
  </si>
  <si>
    <t>Mokhna</t>
  </si>
  <si>
    <t>Pakutia</t>
  </si>
  <si>
    <t>Sahabatpur</t>
  </si>
  <si>
    <t>Baheratail</t>
  </si>
  <si>
    <t>Kakrajan</t>
  </si>
  <si>
    <t>Sakhipur Paurashava</t>
  </si>
  <si>
    <t>Baghil</t>
  </si>
  <si>
    <t>Danya</t>
  </si>
  <si>
    <t>Gharinda</t>
  </si>
  <si>
    <t>Hugra</t>
  </si>
  <si>
    <t>Kakua</t>
  </si>
  <si>
    <t>Karatia</t>
  </si>
  <si>
    <t>Katuli</t>
  </si>
  <si>
    <t>Magra</t>
  </si>
  <si>
    <t>Mahamudnagar</t>
  </si>
  <si>
    <t>Porabari</t>
  </si>
  <si>
    <t>Silimpur</t>
  </si>
  <si>
    <t>Tangail Paurashava</t>
  </si>
  <si>
    <t>Bagerhat Paurashava</t>
  </si>
  <si>
    <t>Barai Para</t>
  </si>
  <si>
    <t>Bemarta</t>
  </si>
  <si>
    <t>Dema</t>
  </si>
  <si>
    <t>Gota Para</t>
  </si>
  <si>
    <t>Kara Para</t>
  </si>
  <si>
    <t>Khanpur</t>
  </si>
  <si>
    <t>Rakhalgachhi</t>
  </si>
  <si>
    <t>Shat Gambuj</t>
  </si>
  <si>
    <t>Bara Baria</t>
  </si>
  <si>
    <t>Char Baniari</t>
  </si>
  <si>
    <t>Kalatala</t>
  </si>
  <si>
    <t>Bahirdia Mansa</t>
  </si>
  <si>
    <t>Betaga</t>
  </si>
  <si>
    <t>Lakhpur</t>
  </si>
  <si>
    <t>Naldha Maubhog</t>
  </si>
  <si>
    <t>Piljanga</t>
  </si>
  <si>
    <t>Subhadia</t>
  </si>
  <si>
    <t>Badhal</t>
  </si>
  <si>
    <t>Maghia</t>
  </si>
  <si>
    <t>Rari Para</t>
  </si>
  <si>
    <t>Atjuri</t>
  </si>
  <si>
    <t>Chunkhola</t>
  </si>
  <si>
    <t>Gaola</t>
  </si>
  <si>
    <t>Kodalia</t>
  </si>
  <si>
    <t>Udaypur</t>
  </si>
  <si>
    <t>Burirdanga</t>
  </si>
  <si>
    <t>Chandpai Range</t>
  </si>
  <si>
    <t>Chandpi</t>
  </si>
  <si>
    <t>Chila</t>
  </si>
  <si>
    <t>Mithakhali</t>
  </si>
  <si>
    <t>Mongla Port Paurashava</t>
  </si>
  <si>
    <t>Sundarban</t>
  </si>
  <si>
    <t>Suniltala</t>
  </si>
  <si>
    <t>Baharbunia</t>
  </si>
  <si>
    <t>Balaibunia</t>
  </si>
  <si>
    <t>Chingrakhali</t>
  </si>
  <si>
    <t>Daibagnyahati</t>
  </si>
  <si>
    <t>Hogla Pasha</t>
  </si>
  <si>
    <t>Hoglabunia</t>
  </si>
  <si>
    <t>Jiudhara</t>
  </si>
  <si>
    <t>Khuolia</t>
  </si>
  <si>
    <t>Morrelganj Paurashava</t>
  </si>
  <si>
    <t>Panchakaran</t>
  </si>
  <si>
    <t>Putikhali</t>
  </si>
  <si>
    <t>Ramchandrapur</t>
  </si>
  <si>
    <t>Baintala</t>
  </si>
  <si>
    <t>Banshtali</t>
  </si>
  <si>
    <t>Bhojpatia</t>
  </si>
  <si>
    <t>Gaurambha</t>
  </si>
  <si>
    <t>Hurka</t>
  </si>
  <si>
    <t>Malliker Ber</t>
  </si>
  <si>
    <t>Perikhali</t>
  </si>
  <si>
    <t>Ujalkur</t>
  </si>
  <si>
    <t>Dakshin Khali Union</t>
  </si>
  <si>
    <t>Dhansagar</t>
  </si>
  <si>
    <t>Khontakata</t>
  </si>
  <si>
    <t>Royenda</t>
  </si>
  <si>
    <t>Sharankhola Range</t>
  </si>
  <si>
    <t>Alamdanga Paurashava</t>
  </si>
  <si>
    <t>Belgachhi</t>
  </si>
  <si>
    <t>Bhangabaria</t>
  </si>
  <si>
    <t>Chithla</t>
  </si>
  <si>
    <t>Dauki</t>
  </si>
  <si>
    <t>Hardi</t>
  </si>
  <si>
    <t>Jamjami</t>
  </si>
  <si>
    <t>Jehala</t>
  </si>
  <si>
    <t>Kalidashpur</t>
  </si>
  <si>
    <t>Khadimpur</t>
  </si>
  <si>
    <t>Khaskara</t>
  </si>
  <si>
    <t>Kumari</t>
  </si>
  <si>
    <t>Nagdaha</t>
  </si>
  <si>
    <t>Begampur</t>
  </si>
  <si>
    <t>Chuadanga Paurashava</t>
  </si>
  <si>
    <t>Mominpur</t>
  </si>
  <si>
    <t>Padmabila</t>
  </si>
  <si>
    <t>Shankar Chandra</t>
  </si>
  <si>
    <t>Titudaha</t>
  </si>
  <si>
    <t>Darshana Paurashava</t>
  </si>
  <si>
    <t>Howli</t>
  </si>
  <si>
    <t>Juranpur</t>
  </si>
  <si>
    <t>Kapasadanga</t>
  </si>
  <si>
    <t>Kuralgachhi</t>
  </si>
  <si>
    <t>Natipota</t>
  </si>
  <si>
    <t>Perkrishnapur Madna</t>
  </si>
  <si>
    <t>Andulbaria</t>
  </si>
  <si>
    <t>Banka</t>
  </si>
  <si>
    <t>Jiban Nagar Paurashava</t>
  </si>
  <si>
    <t>Simanta</t>
  </si>
  <si>
    <t>Chalishia</t>
  </si>
  <si>
    <t>Noapara Paurashava</t>
  </si>
  <si>
    <t>Payra</t>
  </si>
  <si>
    <t>Prambag</t>
  </si>
  <si>
    <t>Siddhipasha</t>
  </si>
  <si>
    <t>Sreedharpur</t>
  </si>
  <si>
    <t>Subha Para</t>
  </si>
  <si>
    <t>Sundoli</t>
  </si>
  <si>
    <t>Bagher Para Paurashava</t>
  </si>
  <si>
    <t>Bandabilla</t>
  </si>
  <si>
    <t>Basuari</t>
  </si>
  <si>
    <t>Darajhat</t>
  </si>
  <si>
    <t>Dhalgram</t>
  </si>
  <si>
    <t>Dohakula</t>
  </si>
  <si>
    <t>Jaharpur</t>
  </si>
  <si>
    <t>Jamdia</t>
  </si>
  <si>
    <t>Chaugachha Paurashava</t>
  </si>
  <si>
    <t>Dhuliani</t>
  </si>
  <si>
    <t>Jagadishpur</t>
  </si>
  <si>
    <t>Pashapole</t>
  </si>
  <si>
    <t>Patibila</t>
  </si>
  <si>
    <t>Phulsara</t>
  </si>
  <si>
    <t>Singhajhuli</t>
  </si>
  <si>
    <t>Sukpukhuria</t>
  </si>
  <si>
    <t>Swarupdaha</t>
  </si>
  <si>
    <t>Bankra</t>
  </si>
  <si>
    <t>Gadkhali</t>
  </si>
  <si>
    <t>Ganganandapur</t>
  </si>
  <si>
    <t>Hajirbagh</t>
  </si>
  <si>
    <t>Jhikargachha Paurashava</t>
  </si>
  <si>
    <t>Nabharan</t>
  </si>
  <si>
    <t>Nibaskhola</t>
  </si>
  <si>
    <t>Panisara</t>
  </si>
  <si>
    <t>Shankarpur</t>
  </si>
  <si>
    <t>Bidyanandakati</t>
  </si>
  <si>
    <t>Gaurighona</t>
  </si>
  <si>
    <t>Keshabpur Paurashava</t>
  </si>
  <si>
    <t>Mangalkot</t>
  </si>
  <si>
    <t>Panjia</t>
  </si>
  <si>
    <t>Sagardari</t>
  </si>
  <si>
    <t>Sufalakati</t>
  </si>
  <si>
    <t>Trimohini</t>
  </si>
  <si>
    <t>Arabpur</t>
  </si>
  <si>
    <t>Basundia</t>
  </si>
  <si>
    <t>Churamankati</t>
  </si>
  <si>
    <t>Diara</t>
  </si>
  <si>
    <t>Fathehpur</t>
  </si>
  <si>
    <t>Haibatpur</t>
  </si>
  <si>
    <t>Ichhali</t>
  </si>
  <si>
    <t>Jessore Paurashava</t>
  </si>
  <si>
    <t>Narendrapur</t>
  </si>
  <si>
    <t>Upasahar</t>
  </si>
  <si>
    <t>Bhojgati</t>
  </si>
  <si>
    <t>Chaluahati</t>
  </si>
  <si>
    <t>Dhakuria</t>
  </si>
  <si>
    <t>Durbadanga</t>
  </si>
  <si>
    <t>Haridaskati</t>
  </si>
  <si>
    <t>Hariharnagar</t>
  </si>
  <si>
    <t>Jhanpa</t>
  </si>
  <si>
    <t>Kashimnagar</t>
  </si>
  <si>
    <t>Kheda Para</t>
  </si>
  <si>
    <t>Kultia</t>
  </si>
  <si>
    <t>Manirampur Paurashava</t>
  </si>
  <si>
    <t>Manoharpur</t>
  </si>
  <si>
    <t>Maswimnagar</t>
  </si>
  <si>
    <t>Nehalpur</t>
  </si>
  <si>
    <t>Rohita</t>
  </si>
  <si>
    <t>Shyamkur</t>
  </si>
  <si>
    <t>Bagachra</t>
  </si>
  <si>
    <t>Benapole</t>
  </si>
  <si>
    <t>Benapole Paurashava</t>
  </si>
  <si>
    <t>Dihi</t>
  </si>
  <si>
    <t>Goga</t>
  </si>
  <si>
    <t>Kayba</t>
  </si>
  <si>
    <t>Nizampur</t>
  </si>
  <si>
    <t>Putkhali</t>
  </si>
  <si>
    <t>Ulashi</t>
  </si>
  <si>
    <t>Bhayna</t>
  </si>
  <si>
    <t>Harinakunda Paurashava</t>
  </si>
  <si>
    <t>Joradaha</t>
  </si>
  <si>
    <t>Kapashati</t>
  </si>
  <si>
    <t>Palsi</t>
  </si>
  <si>
    <t>Taherhuda</t>
  </si>
  <si>
    <t>Dogachhi</t>
  </si>
  <si>
    <t>Fursandi</t>
  </si>
  <si>
    <t>Ganna</t>
  </si>
  <si>
    <t>Ghorshal</t>
  </si>
  <si>
    <t>Halidhani</t>
  </si>
  <si>
    <t>Harishankarpur</t>
  </si>
  <si>
    <t>Jhenaidah Paurashava</t>
  </si>
  <si>
    <t>Kalicharanpur</t>
  </si>
  <si>
    <t>Kumrabaria</t>
  </si>
  <si>
    <t>Madhuhati</t>
  </si>
  <si>
    <t>Moharajpur</t>
  </si>
  <si>
    <t>Naldanga</t>
  </si>
  <si>
    <t>Padmakar</t>
  </si>
  <si>
    <t>Paglakanai</t>
  </si>
  <si>
    <t>Porahati</t>
  </si>
  <si>
    <t>Sadhuhati</t>
  </si>
  <si>
    <t>Saganna</t>
  </si>
  <si>
    <t>Surat</t>
  </si>
  <si>
    <t>Bara Bazar</t>
  </si>
  <si>
    <t>Jamal</t>
  </si>
  <si>
    <t>Kashtabhanga</t>
  </si>
  <si>
    <t>Maliat</t>
  </si>
  <si>
    <t>Roygram</t>
  </si>
  <si>
    <t>Simla Rokonpur</t>
  </si>
  <si>
    <t>Sundarpur Durgapur</t>
  </si>
  <si>
    <t>Trilochanpur</t>
  </si>
  <si>
    <t>Baluhar</t>
  </si>
  <si>
    <t>Dora</t>
  </si>
  <si>
    <t>Elangi</t>
  </si>
  <si>
    <t>Kotchandpur Paurashava</t>
  </si>
  <si>
    <t>Kushna</t>
  </si>
  <si>
    <t>Sabdalpur</t>
  </si>
  <si>
    <t>Azampur</t>
  </si>
  <si>
    <t>Kazirber</t>
  </si>
  <si>
    <t>Maheshpur Paurashava</t>
  </si>
  <si>
    <t>Manderbari</t>
  </si>
  <si>
    <t>Natima</t>
  </si>
  <si>
    <t>Nepa</t>
  </si>
  <si>
    <t>Pantha Para</t>
  </si>
  <si>
    <t>S.k.b.(sundarpur)</t>
  </si>
  <si>
    <t>Swaruppur</t>
  </si>
  <si>
    <t>Abaipur</t>
  </si>
  <si>
    <t>Bagura</t>
  </si>
  <si>
    <t>Dhalhara Chandra</t>
  </si>
  <si>
    <t>Dudhsar</t>
  </si>
  <si>
    <t>Fulhari</t>
  </si>
  <si>
    <t>Kancherkol</t>
  </si>
  <si>
    <t>Nityanandapur</t>
  </si>
  <si>
    <t>Sarutia</t>
  </si>
  <si>
    <t>Shailkupa Paurashava</t>
  </si>
  <si>
    <t>Tribeni</t>
  </si>
  <si>
    <t>Amirpur</t>
  </si>
  <si>
    <t>Baliadanga</t>
  </si>
  <si>
    <t>Bhanderkote</t>
  </si>
  <si>
    <t>Gangarampur</t>
  </si>
  <si>
    <t>Jalma</t>
  </si>
  <si>
    <t>Surkhali</t>
  </si>
  <si>
    <t>Bajua</t>
  </si>
  <si>
    <t>Banishanta</t>
  </si>
  <si>
    <t>Chalna Paurashava</t>
  </si>
  <si>
    <t>Kailasganj</t>
  </si>
  <si>
    <t>Kamarkhola</t>
  </si>
  <si>
    <t>Khulna Range</t>
  </si>
  <si>
    <t>Laudubi</t>
  </si>
  <si>
    <t>Pankhali</t>
  </si>
  <si>
    <t>Sutarkhali</t>
  </si>
  <si>
    <t>Tildanga</t>
  </si>
  <si>
    <t>Aranghata</t>
  </si>
  <si>
    <t>Ward No-02 (part)</t>
  </si>
  <si>
    <t>Barakpur</t>
  </si>
  <si>
    <t>Gazir Hat</t>
  </si>
  <si>
    <t>Senhati</t>
  </si>
  <si>
    <t>Atlia</t>
  </si>
  <si>
    <t>Bhandar Para</t>
  </si>
  <si>
    <t>Dhamalia</t>
  </si>
  <si>
    <t>Gutudia</t>
  </si>
  <si>
    <t>Kharnia</t>
  </si>
  <si>
    <t>Maguraghona</t>
  </si>
  <si>
    <t>Magurkhali</t>
  </si>
  <si>
    <t>Rudaghara</t>
  </si>
  <si>
    <t>Sahas</t>
  </si>
  <si>
    <t>Sarappur</t>
  </si>
  <si>
    <t>Sobhana</t>
  </si>
  <si>
    <t>Atra Gilatala</t>
  </si>
  <si>
    <t>Jugipole</t>
  </si>
  <si>
    <t>Amadi</t>
  </si>
  <si>
    <t>Bagali</t>
  </si>
  <si>
    <t>Dakshin Bedkashi</t>
  </si>
  <si>
    <t>Maheshwaripur</t>
  </si>
  <si>
    <t>Nalian Range</t>
  </si>
  <si>
    <t>Uttar Bedkashi</t>
  </si>
  <si>
    <t>Chandkhali</t>
  </si>
  <si>
    <t>Deluti</t>
  </si>
  <si>
    <t>Gadaipur</t>
  </si>
  <si>
    <t>Garuikhali</t>
  </si>
  <si>
    <t>Haridhali</t>
  </si>
  <si>
    <t>Kapilmuni</t>
  </si>
  <si>
    <t>Laskar</t>
  </si>
  <si>
    <t>Paikgachha Paurashava</t>
  </si>
  <si>
    <t>Raruli</t>
  </si>
  <si>
    <t>Sholadana</t>
  </si>
  <si>
    <t>Damodar</t>
  </si>
  <si>
    <t>Jamira</t>
  </si>
  <si>
    <t>Aijganti</t>
  </si>
  <si>
    <t>Ghatbhogh</t>
  </si>
  <si>
    <t>Naihati</t>
  </si>
  <si>
    <t>Sreefaltala</t>
  </si>
  <si>
    <t>T. S. Bahirdia</t>
  </si>
  <si>
    <t>Ajugara</t>
  </si>
  <si>
    <t>Sachiadah</t>
  </si>
  <si>
    <t>Sagladah</t>
  </si>
  <si>
    <t>Bahir Char</t>
  </si>
  <si>
    <t>Bheramara Paurashava</t>
  </si>
  <si>
    <t>Chandgram</t>
  </si>
  <si>
    <t>Dharampur</t>
  </si>
  <si>
    <t>Juniadaha</t>
  </si>
  <si>
    <t>Mokarimpur</t>
  </si>
  <si>
    <t>Aria</t>
  </si>
  <si>
    <t>Hogalbaria</t>
  </si>
  <si>
    <t>Khalishakundi</t>
  </si>
  <si>
    <t>Maricha</t>
  </si>
  <si>
    <t>Mathurapur</t>
  </si>
  <si>
    <t>Philipnagar</t>
  </si>
  <si>
    <t>Prayagpur</t>
  </si>
  <si>
    <t>Refayetpur</t>
  </si>
  <si>
    <t>Ambaria</t>
  </si>
  <si>
    <t>Betbaria</t>
  </si>
  <si>
    <t>Gopagram</t>
  </si>
  <si>
    <t>Janipur</t>
  </si>
  <si>
    <t>Jayanti Hajra</t>
  </si>
  <si>
    <t>Khoksa Paurashava</t>
  </si>
  <si>
    <t>Samaspur</t>
  </si>
  <si>
    <t>Bagulat</t>
  </si>
  <si>
    <t>Chapra</t>
  </si>
  <si>
    <t>Jadu Boyra</t>
  </si>
  <si>
    <t>Kaya</t>
  </si>
  <si>
    <t>Kumarkhali Paurashava</t>
  </si>
  <si>
    <t>Nandalalpur</t>
  </si>
  <si>
    <t>Panti</t>
  </si>
  <si>
    <t>Sadaki</t>
  </si>
  <si>
    <t>Shelaidaha</t>
  </si>
  <si>
    <t>Abdulpur</t>
  </si>
  <si>
    <t>Ailchara</t>
  </si>
  <si>
    <t>Alampur</t>
  </si>
  <si>
    <t>Barakhada</t>
  </si>
  <si>
    <t>Gosind Durgapur</t>
  </si>
  <si>
    <t>Harinarayanpur</t>
  </si>
  <si>
    <t>Hatas Haripur</t>
  </si>
  <si>
    <t>Jagati</t>
  </si>
  <si>
    <t>Jhaudia</t>
  </si>
  <si>
    <t>Jiarakhi</t>
  </si>
  <si>
    <t>Kushtia Paurashava</t>
  </si>
  <si>
    <t>Manohardia</t>
  </si>
  <si>
    <t>Mazampur</t>
  </si>
  <si>
    <t>Paitkabari</t>
  </si>
  <si>
    <t>Ujangram</t>
  </si>
  <si>
    <t>Amla</t>
  </si>
  <si>
    <t>Bahalbaria</t>
  </si>
  <si>
    <t>Barui Para</t>
  </si>
  <si>
    <t>Chhatian</t>
  </si>
  <si>
    <t>Chithulia</t>
  </si>
  <si>
    <t>Kursha</t>
  </si>
  <si>
    <t>Malihad</t>
  </si>
  <si>
    <t>Mirpur Paurashava</t>
  </si>
  <si>
    <t>Poradaha</t>
  </si>
  <si>
    <t>Sardarpur</t>
  </si>
  <si>
    <t>Talbaria</t>
  </si>
  <si>
    <t>Atharakhada</t>
  </si>
  <si>
    <t>Bagia</t>
  </si>
  <si>
    <t>Birail Palita</t>
  </si>
  <si>
    <t>Chaulia</t>
  </si>
  <si>
    <t>Gopalgram</t>
  </si>
  <si>
    <t>Hazipur</t>
  </si>
  <si>
    <t>Hazrapur</t>
  </si>
  <si>
    <t>Jagdal</t>
  </si>
  <si>
    <t>Kasundi</t>
  </si>
  <si>
    <t>Kuchiamora</t>
  </si>
  <si>
    <t>Maghi</t>
  </si>
  <si>
    <t>Magura Paurashava</t>
  </si>
  <si>
    <t>Raghab Dair</t>
  </si>
  <si>
    <t>Satrujitpur</t>
  </si>
  <si>
    <t>Babukhali</t>
  </si>
  <si>
    <t>Balidia</t>
  </si>
  <si>
    <t>Binodepur</t>
  </si>
  <si>
    <t>Digha</t>
  </si>
  <si>
    <t>Nahata</t>
  </si>
  <si>
    <t>Palashbaria</t>
  </si>
  <si>
    <t>Arpara</t>
  </si>
  <si>
    <t>Bunagati</t>
  </si>
  <si>
    <t>Dhaneshwargati</t>
  </si>
  <si>
    <t>Shatakhali</t>
  </si>
  <si>
    <t>Talkhari</t>
  </si>
  <si>
    <t>Amalsar</t>
  </si>
  <si>
    <t>Dariapur</t>
  </si>
  <si>
    <t>Gayeshpur</t>
  </si>
  <si>
    <t>Kadir Para</t>
  </si>
  <si>
    <t>Nakol</t>
  </si>
  <si>
    <t>Sreekol</t>
  </si>
  <si>
    <t>Bamandi</t>
  </si>
  <si>
    <t>Dhankhola</t>
  </si>
  <si>
    <t>Gangni Paurashava</t>
  </si>
  <si>
    <t>Kathuli</t>
  </si>
  <si>
    <t>Matmura</t>
  </si>
  <si>
    <t>Shaharbati</t>
  </si>
  <si>
    <t>Shola Taka</t>
  </si>
  <si>
    <t>Tentulbaria</t>
  </si>
  <si>
    <t>Amda</t>
  </si>
  <si>
    <t>Amjhupi</t>
  </si>
  <si>
    <t>Buripota</t>
  </si>
  <si>
    <t>Meherpur Paurashava</t>
  </si>
  <si>
    <t>Mahajanpur</t>
  </si>
  <si>
    <t>Monakhali</t>
  </si>
  <si>
    <t>Babra Hachla</t>
  </si>
  <si>
    <t>Bauisena</t>
  </si>
  <si>
    <t>Boranal Eliasabad</t>
  </si>
  <si>
    <t>Chanchari</t>
  </si>
  <si>
    <t>Hamidpur</t>
  </si>
  <si>
    <t>Kalabaria</t>
  </si>
  <si>
    <t>Kalia Paurashava</t>
  </si>
  <si>
    <t>Khasial</t>
  </si>
  <si>
    <t>Mauli</t>
  </si>
  <si>
    <t>Pahardanga</t>
  </si>
  <si>
    <t>Peruli</t>
  </si>
  <si>
    <t>Purulia</t>
  </si>
  <si>
    <t>Salamabad</t>
  </si>
  <si>
    <t>Kotakul</t>
  </si>
  <si>
    <t>Lahuria</t>
  </si>
  <si>
    <t>Lakshmipasha</t>
  </si>
  <si>
    <t>Lohagara Paurashava</t>
  </si>
  <si>
    <t>Mallikpur</t>
  </si>
  <si>
    <t>Naldi</t>
  </si>
  <si>
    <t>Noagram</t>
  </si>
  <si>
    <t>Shalnagar</t>
  </si>
  <si>
    <t>Auria</t>
  </si>
  <si>
    <t>Banshgram</t>
  </si>
  <si>
    <t>Bhadrabila</t>
  </si>
  <si>
    <t>Bichhali</t>
  </si>
  <si>
    <t>Chandibarpur</t>
  </si>
  <si>
    <t>Habakhali</t>
  </si>
  <si>
    <t>Kalora</t>
  </si>
  <si>
    <t>Maij Para Union</t>
  </si>
  <si>
    <t>Mulia</t>
  </si>
  <si>
    <t>Narail Paurashava</t>
  </si>
  <si>
    <t>Sahabad Union</t>
  </si>
  <si>
    <t>Shaikhati</t>
  </si>
  <si>
    <t>Singasolpur</t>
  </si>
  <si>
    <t>Tularampur</t>
  </si>
  <si>
    <t>Anulia</t>
  </si>
  <si>
    <t>Baradal</t>
  </si>
  <si>
    <t>Budhhata</t>
  </si>
  <si>
    <t>Kadakati</t>
  </si>
  <si>
    <t>Khajra</t>
  </si>
  <si>
    <t>Pratap Nagar</t>
  </si>
  <si>
    <t>Sobhnali</t>
  </si>
  <si>
    <t>Sreeula</t>
  </si>
  <si>
    <t>Helatala</t>
  </si>
  <si>
    <t>Jallabad</t>
  </si>
  <si>
    <t>Jogikhali</t>
  </si>
  <si>
    <t>Kaila</t>
  </si>
  <si>
    <t>Kalaroa Paurashava</t>
  </si>
  <si>
    <t>Keragachhi</t>
  </si>
  <si>
    <t>Keralkata</t>
  </si>
  <si>
    <t>Kushadanga</t>
  </si>
  <si>
    <t>Nangalthara</t>
  </si>
  <si>
    <t>Sonabaria</t>
  </si>
  <si>
    <t>Bhara Simla</t>
  </si>
  <si>
    <t>Champaphul</t>
  </si>
  <si>
    <t>Dakshin Sreepur</t>
  </si>
  <si>
    <t>Dhalbaria</t>
  </si>
  <si>
    <t>Kushlia</t>
  </si>
  <si>
    <t>Mathureshpur</t>
  </si>
  <si>
    <t>Mautala</t>
  </si>
  <si>
    <t>Nalta</t>
  </si>
  <si>
    <t>Tarali</t>
  </si>
  <si>
    <t>Agardari</t>
  </si>
  <si>
    <t>Baikari</t>
  </si>
  <si>
    <t>Balli</t>
  </si>
  <si>
    <t>Banshdaha</t>
  </si>
  <si>
    <t>Bhomra</t>
  </si>
  <si>
    <t>Brahma Rajpur</t>
  </si>
  <si>
    <t>Dhulihar</t>
  </si>
  <si>
    <t>Fingri</t>
  </si>
  <si>
    <t>Ghona</t>
  </si>
  <si>
    <t>Jhaudanga</t>
  </si>
  <si>
    <t>Kuskhali</t>
  </si>
  <si>
    <t>Labsa</t>
  </si>
  <si>
    <t>Satkhira Paurashava</t>
  </si>
  <si>
    <t>Atulia</t>
  </si>
  <si>
    <t>Bhurulia</t>
  </si>
  <si>
    <t>Buri Goalini</t>
  </si>
  <si>
    <t>Gabura</t>
  </si>
  <si>
    <t>Ishwaripur</t>
  </si>
  <si>
    <t>Kaikhali</t>
  </si>
  <si>
    <t>Kashimari</t>
  </si>
  <si>
    <t>Nurnagar</t>
  </si>
  <si>
    <t>Padma Pukur</t>
  </si>
  <si>
    <t>Ramjan Nagar</t>
  </si>
  <si>
    <t>Satkhira Range</t>
  </si>
  <si>
    <t>Dhandia</t>
  </si>
  <si>
    <t>Islamkati</t>
  </si>
  <si>
    <t>Khalilnagar</t>
  </si>
  <si>
    <t>Khalishkhali</t>
  </si>
  <si>
    <t>Khesra</t>
  </si>
  <si>
    <t>Nagarghata</t>
  </si>
  <si>
    <t>Sarulia</t>
  </si>
  <si>
    <t>Adam Dighi</t>
  </si>
  <si>
    <t>Champapur</t>
  </si>
  <si>
    <t>Chhatiangram</t>
  </si>
  <si>
    <t>Kundagram</t>
  </si>
  <si>
    <t>Nasratpur</t>
  </si>
  <si>
    <t>Santahar Paurashava</t>
  </si>
  <si>
    <t>Shantahar</t>
  </si>
  <si>
    <t>Bogra Paurashava</t>
  </si>
  <si>
    <t>Erulia</t>
  </si>
  <si>
    <t>Fapore</t>
  </si>
  <si>
    <t>Gokul</t>
  </si>
  <si>
    <t>Lahiri Para</t>
  </si>
  <si>
    <t>Namuja</t>
  </si>
  <si>
    <t>Nishindara</t>
  </si>
  <si>
    <t>Noongola</t>
  </si>
  <si>
    <t>Sekherkola</t>
  </si>
  <si>
    <t>Shabgram</t>
  </si>
  <si>
    <t>Shakharia</t>
  </si>
  <si>
    <t>Bhandarbari</t>
  </si>
  <si>
    <t>Chaukibari</t>
  </si>
  <si>
    <t>Chikashi</t>
  </si>
  <si>
    <t>Dhunat Paurashava</t>
  </si>
  <si>
    <t>Gopalnagar</t>
  </si>
  <si>
    <t>Gosainbari</t>
  </si>
  <si>
    <t>Kaler Para</t>
  </si>
  <si>
    <t>Nimgachhi</t>
  </si>
  <si>
    <t>Chamrul</t>
  </si>
  <si>
    <t>Dhupchanchia Paurashava</t>
  </si>
  <si>
    <t>Gunahar</t>
  </si>
  <si>
    <t>Talora</t>
  </si>
  <si>
    <t>Balia Dighi</t>
  </si>
  <si>
    <t>Dakshinpara Union</t>
  </si>
  <si>
    <t>Durgahata</t>
  </si>
  <si>
    <t>Gabtali Paurashava</t>
  </si>
  <si>
    <t>Kagail</t>
  </si>
  <si>
    <t>Mahishaban</t>
  </si>
  <si>
    <t>Naruamala</t>
  </si>
  <si>
    <t>Nasipur</t>
  </si>
  <si>
    <t>Nepaltali</t>
  </si>
  <si>
    <t>Rameshwarpur</t>
  </si>
  <si>
    <t>Sonarai</t>
  </si>
  <si>
    <t>Bir Kedar</t>
  </si>
  <si>
    <t>Jamgaon</t>
  </si>
  <si>
    <t>Kahaloo Paurashava</t>
  </si>
  <si>
    <t>Kalai Majh Para</t>
  </si>
  <si>
    <t>Malancha</t>
  </si>
  <si>
    <t>Narahatta</t>
  </si>
  <si>
    <t>Paikar</t>
  </si>
  <si>
    <t>Urail</t>
  </si>
  <si>
    <t>Burail</t>
  </si>
  <si>
    <t>Nandigram Paurashava</t>
  </si>
  <si>
    <t>Thalta Majhgram</t>
  </si>
  <si>
    <t>Bhelabari</t>
  </si>
  <si>
    <t>Bohail</t>
  </si>
  <si>
    <t>Chaluabari</t>
  </si>
  <si>
    <t>Chandan Baisha</t>
  </si>
  <si>
    <t>Hat Sherpur</t>
  </si>
  <si>
    <t>Kamalpur</t>
  </si>
  <si>
    <t>Karnibari</t>
  </si>
  <si>
    <t>Kazla</t>
  </si>
  <si>
    <t>Narchi</t>
  </si>
  <si>
    <t>Sariakandi Paurashava</t>
  </si>
  <si>
    <t>Amrool</t>
  </si>
  <si>
    <t>Asekpur</t>
  </si>
  <si>
    <t>Chopinagar</t>
  </si>
  <si>
    <t>Gohail</t>
  </si>
  <si>
    <t>Kharna</t>
  </si>
  <si>
    <t>Khotta Para</t>
  </si>
  <si>
    <t>Madla</t>
  </si>
  <si>
    <t>Majhira</t>
  </si>
  <si>
    <t>Sultanganj (Part)</t>
  </si>
  <si>
    <t>Bishalpur</t>
  </si>
  <si>
    <t>Garidaha</t>
  </si>
  <si>
    <t>Khamarkandi</t>
  </si>
  <si>
    <t>Kusumbi</t>
  </si>
  <si>
    <t>Shah- Bandegi</t>
  </si>
  <si>
    <t>Shimabari</t>
  </si>
  <si>
    <t>Sughat</t>
  </si>
  <si>
    <t>Atmul</t>
  </si>
  <si>
    <t>Bihar</t>
  </si>
  <si>
    <t>Buriganj</t>
  </si>
  <si>
    <t>Deuli</t>
  </si>
  <si>
    <t>Kichak</t>
  </si>
  <si>
    <t>Maidanhata</t>
  </si>
  <si>
    <t>Majhihatta</t>
  </si>
  <si>
    <t>Mokamtala</t>
  </si>
  <si>
    <t>Pirab</t>
  </si>
  <si>
    <t>Roynagar</t>
  </si>
  <si>
    <t>Shibganj Paurashava</t>
  </si>
  <si>
    <t>Balua</t>
  </si>
  <si>
    <t>Jorgachha</t>
  </si>
  <si>
    <t>Pakulla</t>
  </si>
  <si>
    <t>Sonatala</t>
  </si>
  <si>
    <t>Sonatola Paurashava</t>
  </si>
  <si>
    <t>Tekani Chukainagar</t>
  </si>
  <si>
    <t>Akkelpur Paurashava</t>
  </si>
  <si>
    <t>Raikali</t>
  </si>
  <si>
    <t>Rukindipur</t>
  </si>
  <si>
    <t>Sonamukhi</t>
  </si>
  <si>
    <t>Tilakpur</t>
  </si>
  <si>
    <t>Amdai</t>
  </si>
  <si>
    <t>Bambu</t>
  </si>
  <si>
    <t>Bhadsa</t>
  </si>
  <si>
    <t>Chak Barkat</t>
  </si>
  <si>
    <t>Dhalahar</t>
  </si>
  <si>
    <t>Joypurhat Paurashava</t>
  </si>
  <si>
    <t>Mohammadabad</t>
  </si>
  <si>
    <t>Puranapail</t>
  </si>
  <si>
    <t>Ahmmedabad</t>
  </si>
  <si>
    <t>Kalai Paurashava</t>
  </si>
  <si>
    <t>Matrai</t>
  </si>
  <si>
    <t>Punat</t>
  </si>
  <si>
    <t>Zindarpur</t>
  </si>
  <si>
    <t>Batara</t>
  </si>
  <si>
    <t>Aolai</t>
  </si>
  <si>
    <t>Atapur</t>
  </si>
  <si>
    <t>Aymarasulpur</t>
  </si>
  <si>
    <t>Bagjana</t>
  </si>
  <si>
    <t>Balighata</t>
  </si>
  <si>
    <t>Dharanji</t>
  </si>
  <si>
    <t>Kusumba</t>
  </si>
  <si>
    <t>Mohamadpur</t>
  </si>
  <si>
    <t>Panchbibi Paurashava</t>
  </si>
  <si>
    <t>Ahsanganj</t>
  </si>
  <si>
    <t>Bhopara</t>
  </si>
  <si>
    <t>Bisha</t>
  </si>
  <si>
    <t>Hatkalu Para</t>
  </si>
  <si>
    <t>Maniari</t>
  </si>
  <si>
    <t>Panchupur</t>
  </si>
  <si>
    <t>Sahagola</t>
  </si>
  <si>
    <t>Adhaipur</t>
  </si>
  <si>
    <t>Balubhara</t>
  </si>
  <si>
    <t>Bilasbari</t>
  </si>
  <si>
    <t>Mithapur</t>
  </si>
  <si>
    <t>Pahar Pur</t>
  </si>
  <si>
    <t>Agra Digun</t>
  </si>
  <si>
    <t>Aranagar</t>
  </si>
  <si>
    <t>Dhamoirhat Paurashava</t>
  </si>
  <si>
    <t>Isabpur</t>
  </si>
  <si>
    <t>Khelna</t>
  </si>
  <si>
    <t>Omar</t>
  </si>
  <si>
    <t>Bhimpur</t>
  </si>
  <si>
    <t>Chandas</t>
  </si>
  <si>
    <t>Cheragpur</t>
  </si>
  <si>
    <t>Hatur</t>
  </si>
  <si>
    <t>Khajur</t>
  </si>
  <si>
    <t>Roygaon</t>
  </si>
  <si>
    <t>Safapur</t>
  </si>
  <si>
    <t>Uttargram</t>
  </si>
  <si>
    <t>Bhalain</t>
  </si>
  <si>
    <t>Bharso</t>
  </si>
  <si>
    <t>Ganeshpur</t>
  </si>
  <si>
    <t>Kanso Para</t>
  </si>
  <si>
    <t>Kashab</t>
  </si>
  <si>
    <t>Mainani</t>
  </si>
  <si>
    <t>Nurullabad</t>
  </si>
  <si>
    <t>Paranpur</t>
  </si>
  <si>
    <t>Prasadpur</t>
  </si>
  <si>
    <t>Baktiarpur</t>
  </si>
  <si>
    <t>Balihar</t>
  </si>
  <si>
    <t>Barshail</t>
  </si>
  <si>
    <t>Dubalhati</t>
  </si>
  <si>
    <t>Hapania</t>
  </si>
  <si>
    <t>Hashaighari</t>
  </si>
  <si>
    <t>Kirtipur</t>
  </si>
  <si>
    <t>Naogaon Paurashava</t>
  </si>
  <si>
    <t>Sailgachhi</t>
  </si>
  <si>
    <t>Sekherpur</t>
  </si>
  <si>
    <t>Bhabicha</t>
  </si>
  <si>
    <t>Chandan Nagar</t>
  </si>
  <si>
    <t>Hajinagar</t>
  </si>
  <si>
    <t>Parail</t>
  </si>
  <si>
    <t>Sreemantapur</t>
  </si>
  <si>
    <t>Akbarpur</t>
  </si>
  <si>
    <t>Amair</t>
  </si>
  <si>
    <t>Dibar</t>
  </si>
  <si>
    <t>Ghoshnagar</t>
  </si>
  <si>
    <t>Matindhar</t>
  </si>
  <si>
    <t>Nazipur</t>
  </si>
  <si>
    <t>Nirmail</t>
  </si>
  <si>
    <t>Nozipur Paurashava</t>
  </si>
  <si>
    <t>Patichara</t>
  </si>
  <si>
    <t>Shihara</t>
  </si>
  <si>
    <t>Chhaor</t>
  </si>
  <si>
    <t>Ganguria</t>
  </si>
  <si>
    <t>Ghatnagar</t>
  </si>
  <si>
    <t>Masidpur</t>
  </si>
  <si>
    <t>Nithpur</t>
  </si>
  <si>
    <t>Bargachha</t>
  </si>
  <si>
    <t>Ekdala</t>
  </si>
  <si>
    <t>Gona</t>
  </si>
  <si>
    <t>Kaligram</t>
  </si>
  <si>
    <t>Mirat</t>
  </si>
  <si>
    <t>Aihai</t>
  </si>
  <si>
    <t>Goala</t>
  </si>
  <si>
    <t>Pathari</t>
  </si>
  <si>
    <t>Shiranti</t>
  </si>
  <si>
    <t>Tilna</t>
  </si>
  <si>
    <t>Bagatipara Paurashava</t>
  </si>
  <si>
    <t>Dayarampur</t>
  </si>
  <si>
    <t>Fhaguradiar</t>
  </si>
  <si>
    <t>Jamnagar</t>
  </si>
  <si>
    <t>Panka</t>
  </si>
  <si>
    <t>Banpara Paurashava</t>
  </si>
  <si>
    <t>Baraigram Paurashava</t>
  </si>
  <si>
    <t>Chandi</t>
  </si>
  <si>
    <t>Joari</t>
  </si>
  <si>
    <t>Jonail</t>
  </si>
  <si>
    <t>Majgaon</t>
  </si>
  <si>
    <t>Biaghat</t>
  </si>
  <si>
    <t>Chapila</t>
  </si>
  <si>
    <t>Dharabarisha</t>
  </si>
  <si>
    <t>Gurudaspur Paurashava</t>
  </si>
  <si>
    <t>Khubjipur</t>
  </si>
  <si>
    <t>Moshinda</t>
  </si>
  <si>
    <t>Arbab</t>
  </si>
  <si>
    <t>Arjunpur Boromhati</t>
  </si>
  <si>
    <t>Bilmaria</t>
  </si>
  <si>
    <t>Changdhupail</t>
  </si>
  <si>
    <t>Duaria</t>
  </si>
  <si>
    <t>Durduria</t>
  </si>
  <si>
    <t>Gopalpur (Lalpur) Paurashav</t>
  </si>
  <si>
    <t>Kadam Chilan</t>
  </si>
  <si>
    <t>Walia</t>
  </si>
  <si>
    <t>Bara Harishpur</t>
  </si>
  <si>
    <t>Bipra Belgharia</t>
  </si>
  <si>
    <t>Brahmapur</t>
  </si>
  <si>
    <t>Chhatni</t>
  </si>
  <si>
    <t>Dighapatia</t>
  </si>
  <si>
    <t>Halsa</t>
  </si>
  <si>
    <t>Kafuria</t>
  </si>
  <si>
    <t>Khajuria</t>
  </si>
  <si>
    <t>Lakshmipur Kholabaria</t>
  </si>
  <si>
    <t>Madhnagar</t>
  </si>
  <si>
    <t>Naldanga Paurashava</t>
  </si>
  <si>
    <t>Natore Paurashava</t>
  </si>
  <si>
    <t>Piprul</t>
  </si>
  <si>
    <t>Tebaria</t>
  </si>
  <si>
    <t>Chamari</t>
  </si>
  <si>
    <t>Chaugram</t>
  </si>
  <si>
    <t>Chhatar Dighi</t>
  </si>
  <si>
    <t>Dahia</t>
  </si>
  <si>
    <t>Hatiandaha</t>
  </si>
  <si>
    <t>Italy</t>
  </si>
  <si>
    <t>Kalam</t>
  </si>
  <si>
    <t>Lalore</t>
  </si>
  <si>
    <t>Ramananda Khajura</t>
  </si>
  <si>
    <t>Sherkole</t>
  </si>
  <si>
    <t>Singra Paurashava</t>
  </si>
  <si>
    <t>Sukash</t>
  </si>
  <si>
    <t>Tajpur</t>
  </si>
  <si>
    <t>Daldali</t>
  </si>
  <si>
    <t>Gohalbari</t>
  </si>
  <si>
    <t>Jambaria</t>
  </si>
  <si>
    <t>Chowdala</t>
  </si>
  <si>
    <t>Rahanpur Paurashava</t>
  </si>
  <si>
    <t>Rohanpur</t>
  </si>
  <si>
    <t>Nachole Paurashava</t>
  </si>
  <si>
    <t>Alatuli</t>
  </si>
  <si>
    <t>Balidanga</t>
  </si>
  <si>
    <t>Chapai Nababganj Paurashava</t>
  </si>
  <si>
    <t>Char Anupnagar</t>
  </si>
  <si>
    <t>Char Bagdanga</t>
  </si>
  <si>
    <t>Debinagar</t>
  </si>
  <si>
    <t>Gobratala</t>
  </si>
  <si>
    <t>Jhilim</t>
  </si>
  <si>
    <t>Ranihati</t>
  </si>
  <si>
    <t>Shahjahanpur</t>
  </si>
  <si>
    <t>Chak Kirti</t>
  </si>
  <si>
    <t>Daipukuria</t>
  </si>
  <si>
    <t>Dhainagar</t>
  </si>
  <si>
    <t>Durlabhpur</t>
  </si>
  <si>
    <t>Ghorapakhia</t>
  </si>
  <si>
    <t>Kansat</t>
  </si>
  <si>
    <t>Manakosa</t>
  </si>
  <si>
    <t>Mobarakpur</t>
  </si>
  <si>
    <t>Naya Naobhanga</t>
  </si>
  <si>
    <t>Shahbajpur</t>
  </si>
  <si>
    <t>Uzirpur</t>
  </si>
  <si>
    <t>Atgharia Paurashava</t>
  </si>
  <si>
    <t>Chandba</t>
  </si>
  <si>
    <t>Debottar</t>
  </si>
  <si>
    <t>Ekdanta</t>
  </si>
  <si>
    <t>Majh Para</t>
  </si>
  <si>
    <t>Bera Paurashava</t>
  </si>
  <si>
    <t>Chakla</t>
  </si>
  <si>
    <t>Dhalar Char</t>
  </si>
  <si>
    <t>Haturia Nakalia</t>
  </si>
  <si>
    <t>Jatsakhni</t>
  </si>
  <si>
    <t>Kytola</t>
  </si>
  <si>
    <t>Masundia</t>
  </si>
  <si>
    <t>Nutan Bharenga</t>
  </si>
  <si>
    <t>Puran Bharenga</t>
  </si>
  <si>
    <t>Ruppur</t>
  </si>
  <si>
    <t>Ashta Manisha</t>
  </si>
  <si>
    <t>Bhangura Paurashava</t>
  </si>
  <si>
    <t>Dil Pasar</t>
  </si>
  <si>
    <t>Khan Marich</t>
  </si>
  <si>
    <t>Munotosh</t>
  </si>
  <si>
    <t>Parbhanguria</t>
  </si>
  <si>
    <t>Bilchalan</t>
  </si>
  <si>
    <t>Chatmohar Paurashava</t>
  </si>
  <si>
    <t>Chhaikhola</t>
  </si>
  <si>
    <t>Danthia Bamangram</t>
  </si>
  <si>
    <t>Failjana</t>
  </si>
  <si>
    <t>Gunaigachha</t>
  </si>
  <si>
    <t>Handial</t>
  </si>
  <si>
    <t>Mothurapur</t>
  </si>
  <si>
    <t>Nimaichara</t>
  </si>
  <si>
    <t>Parshadanga</t>
  </si>
  <si>
    <t>Banwarinagar</t>
  </si>
  <si>
    <t>Bri-lahiribari</t>
  </si>
  <si>
    <t>Hadal</t>
  </si>
  <si>
    <t>Pungali</t>
  </si>
  <si>
    <t>Dashuria</t>
  </si>
  <si>
    <t>Ishwardi Paurashava</t>
  </si>
  <si>
    <t>Lakshmikundi</t>
  </si>
  <si>
    <t>Muladuli</t>
  </si>
  <si>
    <t>Pakshi</t>
  </si>
  <si>
    <t>Sara</t>
  </si>
  <si>
    <t>Ataikola</t>
  </si>
  <si>
    <t>Bharara</t>
  </si>
  <si>
    <t>Char Tarapur</t>
  </si>
  <si>
    <t>Hemayetpur</t>
  </si>
  <si>
    <t>Malanchi</t>
  </si>
  <si>
    <t>Maligachha</t>
  </si>
  <si>
    <t>Pabna Paurashava</t>
  </si>
  <si>
    <t>Sadullahpur</t>
  </si>
  <si>
    <t>Bhulbaria</t>
  </si>
  <si>
    <t>Dhopadaha</t>
  </si>
  <si>
    <t>Dhulauri</t>
  </si>
  <si>
    <t>Gaurigram</t>
  </si>
  <si>
    <t>Karanja</t>
  </si>
  <si>
    <t>Kashinathpur</t>
  </si>
  <si>
    <t>Khatu Para</t>
  </si>
  <si>
    <t>Nagdemra</t>
  </si>
  <si>
    <t>Nandanpur</t>
  </si>
  <si>
    <t>Santhia Paurashava</t>
  </si>
  <si>
    <t>Ahammedpur</t>
  </si>
  <si>
    <t>Dulai</t>
  </si>
  <si>
    <t>Hatkhali</t>
  </si>
  <si>
    <t>Manikhat</t>
  </si>
  <si>
    <t>Nazirganj</t>
  </si>
  <si>
    <t>Sagarkandi</t>
  </si>
  <si>
    <t>Sujanagar Paurashava</t>
  </si>
  <si>
    <t>Tantibanda</t>
  </si>
  <si>
    <t>Arani</t>
  </si>
  <si>
    <t>Arani Paurashava</t>
  </si>
  <si>
    <t>Bagha Paurashava</t>
  </si>
  <si>
    <t>Bajubagha</t>
  </si>
  <si>
    <t>Bausa</t>
  </si>
  <si>
    <t>Gargari</t>
  </si>
  <si>
    <t>Manigram</t>
  </si>
  <si>
    <t>Auch Para</t>
  </si>
  <si>
    <t>Bara Bihanali</t>
  </si>
  <si>
    <t>Basu Para</t>
  </si>
  <si>
    <t>Bhabanigonj Paurashava</t>
  </si>
  <si>
    <t>Dwippur</t>
  </si>
  <si>
    <t>Ganipur</t>
  </si>
  <si>
    <t>Goalkandi</t>
  </si>
  <si>
    <t>Gobinda Para</t>
  </si>
  <si>
    <t>Hamir Kutsha</t>
  </si>
  <si>
    <t>Jhikra</t>
  </si>
  <si>
    <t>Jogi Para</t>
  </si>
  <si>
    <t>Kachhari Kayali Para</t>
  </si>
  <si>
    <t>Nardas</t>
  </si>
  <si>
    <t>Subhadanga</t>
  </si>
  <si>
    <t>Tahirpur Paurashava</t>
  </si>
  <si>
    <t>Ward No-10 (part)</t>
  </si>
  <si>
    <t>Ward No-18 (part)</t>
  </si>
  <si>
    <t>Bhaya Lakshmipur</t>
  </si>
  <si>
    <t>Charghat Paurashava</t>
  </si>
  <si>
    <t>Nimpara</t>
  </si>
  <si>
    <t>Sardah</t>
  </si>
  <si>
    <t>Yusufpur</t>
  </si>
  <si>
    <t>Deluabari</t>
  </si>
  <si>
    <t>Dharmapur (Pananagar)</t>
  </si>
  <si>
    <t>Jhaluka</t>
  </si>
  <si>
    <t>Kismat Gankair</t>
  </si>
  <si>
    <t>Basudebpur</t>
  </si>
  <si>
    <t>Char Ashariadaha</t>
  </si>
  <si>
    <t>Godagari Paurashava</t>
  </si>
  <si>
    <t>Gogram</t>
  </si>
  <si>
    <t>Kakanhat Paurashava</t>
  </si>
  <si>
    <t>Matikata</t>
  </si>
  <si>
    <t>Pakri</t>
  </si>
  <si>
    <t>Rishikul</t>
  </si>
  <si>
    <t>Bakshimail</t>
  </si>
  <si>
    <t>Ghasigram</t>
  </si>
  <si>
    <t>Jahanabad</t>
  </si>
  <si>
    <t>Kesharhat Paurashava</t>
  </si>
  <si>
    <t>Maugachhi</t>
  </si>
  <si>
    <t>Royghati</t>
  </si>
  <si>
    <t>Baragachhi</t>
  </si>
  <si>
    <t>Damkur</t>
  </si>
  <si>
    <t>Darshan Para</t>
  </si>
  <si>
    <t>Haragram</t>
  </si>
  <si>
    <t>Harian</t>
  </si>
  <si>
    <t>Hujuri Para</t>
  </si>
  <si>
    <t>Katakhali Paurashava</t>
  </si>
  <si>
    <t>Noahata Paurashava</t>
  </si>
  <si>
    <t>Parila</t>
  </si>
  <si>
    <t>Baneshwar</t>
  </si>
  <si>
    <t>Belpukuria</t>
  </si>
  <si>
    <t>Bhalukgachhi</t>
  </si>
  <si>
    <t>Jeopara</t>
  </si>
  <si>
    <t>Puthia Paurashava</t>
  </si>
  <si>
    <t>Silmaria</t>
  </si>
  <si>
    <t>Badhair</t>
  </si>
  <si>
    <t>Chanduria</t>
  </si>
  <si>
    <t>Mundumala Paurashava</t>
  </si>
  <si>
    <t>Pachandar</t>
  </si>
  <si>
    <t>Saranjai</t>
  </si>
  <si>
    <t>Talanda</t>
  </si>
  <si>
    <t>Tanore Paurashava</t>
  </si>
  <si>
    <t>Bara Dhul</t>
  </si>
  <si>
    <t>Belkuchi Paurashava</t>
  </si>
  <si>
    <t>Bhangabari</t>
  </si>
  <si>
    <t>Dhukaria Bera</t>
  </si>
  <si>
    <t>Bagutia</t>
  </si>
  <si>
    <t>Gharjan</t>
  </si>
  <si>
    <t>Khas Kaulia</t>
  </si>
  <si>
    <t>Khas Pukuria</t>
  </si>
  <si>
    <t>Omarpur</t>
  </si>
  <si>
    <t>Sadia Chandpur</t>
  </si>
  <si>
    <t>Sthal</t>
  </si>
  <si>
    <t>Bhadraghat</t>
  </si>
  <si>
    <t>Jamtail</t>
  </si>
  <si>
    <t>Roy Daulatpur</t>
  </si>
  <si>
    <t>Chalitadanga</t>
  </si>
  <si>
    <t>Char Girish</t>
  </si>
  <si>
    <t>Gandail</t>
  </si>
  <si>
    <t>Kazipur Paurashava</t>
  </si>
  <si>
    <t>Khas Rajbari</t>
  </si>
  <si>
    <t>Maijbari</t>
  </si>
  <si>
    <t>Mansur Nagar</t>
  </si>
  <si>
    <t>Natuar Para</t>
  </si>
  <si>
    <t>Nishchintapur</t>
  </si>
  <si>
    <t>Subhagachha</t>
  </si>
  <si>
    <t>Tekani</t>
  </si>
  <si>
    <t>Brahmagachha</t>
  </si>
  <si>
    <t>Chandaikona</t>
  </si>
  <si>
    <t>Dhamainagar</t>
  </si>
  <si>
    <t>Dhangara</t>
  </si>
  <si>
    <t>Dhubil</t>
  </si>
  <si>
    <t>Ghurka</t>
  </si>
  <si>
    <t>Nalka</t>
  </si>
  <si>
    <t>Pangashi</t>
  </si>
  <si>
    <t>Royganj Paurashava</t>
  </si>
  <si>
    <t>Sonakhara</t>
  </si>
  <si>
    <t>Beltail</t>
  </si>
  <si>
    <t>Garadaha</t>
  </si>
  <si>
    <t>Habibulla Nagar</t>
  </si>
  <si>
    <t>Kayempur</t>
  </si>
  <si>
    <t>Khukni</t>
  </si>
  <si>
    <t>Narnia</t>
  </si>
  <si>
    <t>Porjana</t>
  </si>
  <si>
    <t>Potajia</t>
  </si>
  <si>
    <t>Rupabati</t>
  </si>
  <si>
    <t>Shahjadpur Paurashava</t>
  </si>
  <si>
    <t>Sonatani</t>
  </si>
  <si>
    <t>Baghbati</t>
  </si>
  <si>
    <t>Bahuli</t>
  </si>
  <si>
    <t>Chhangachha</t>
  </si>
  <si>
    <t>Kalia Haripur</t>
  </si>
  <si>
    <t>Kaoakola</t>
  </si>
  <si>
    <t>Khoksabari</t>
  </si>
  <si>
    <t>Mechhra</t>
  </si>
  <si>
    <t>Ratankandi</t>
  </si>
  <si>
    <t>Saidabad</t>
  </si>
  <si>
    <t>Shialkul</t>
  </si>
  <si>
    <t>Sirajganj Paurashava</t>
  </si>
  <si>
    <t>Baruhas</t>
  </si>
  <si>
    <t>Deshigram</t>
  </si>
  <si>
    <t>Madhainagar</t>
  </si>
  <si>
    <t>Magura Binod</t>
  </si>
  <si>
    <t>Saguna</t>
  </si>
  <si>
    <t>Talam</t>
  </si>
  <si>
    <t>Bangala</t>
  </si>
  <si>
    <t>Bara Pangashi</t>
  </si>
  <si>
    <t>Barahar</t>
  </si>
  <si>
    <t>Durganagar</t>
  </si>
  <si>
    <t>Hatikumrul</t>
  </si>
  <si>
    <t>Pancha Krushi</t>
  </si>
  <si>
    <t>Purnimaganti</t>
  </si>
  <si>
    <t>Salanga</t>
  </si>
  <si>
    <t>Salap</t>
  </si>
  <si>
    <t>Udhunia</t>
  </si>
  <si>
    <t>Ullah Para Paurashava</t>
  </si>
  <si>
    <t>Bhandara</t>
  </si>
  <si>
    <t>Bijora</t>
  </si>
  <si>
    <t>Dhamair</t>
  </si>
  <si>
    <t>Farakkabad</t>
  </si>
  <si>
    <t>Mangalpur</t>
  </si>
  <si>
    <t>Rani Pukur</t>
  </si>
  <si>
    <t>Sahargram</t>
  </si>
  <si>
    <t>Benail</t>
  </si>
  <si>
    <t>Deor</t>
  </si>
  <si>
    <t>Jotbani</t>
  </si>
  <si>
    <t>Katla</t>
  </si>
  <si>
    <t>Mukundapur</t>
  </si>
  <si>
    <t>Pali Prayagpur</t>
  </si>
  <si>
    <t>Bhognagar</t>
  </si>
  <si>
    <t>Nijpara</t>
  </si>
  <si>
    <t>Paltapur</t>
  </si>
  <si>
    <t>Shatagram</t>
  </si>
  <si>
    <t>Shibrampur</t>
  </si>
  <si>
    <t>Sujalpur</t>
  </si>
  <si>
    <t>Atgaon</t>
  </si>
  <si>
    <t>Chhatail</t>
  </si>
  <si>
    <t>Ishania</t>
  </si>
  <si>
    <t>Mushidhat</t>
  </si>
  <si>
    <t>Nafanagar</t>
  </si>
  <si>
    <t>Rangaon</t>
  </si>
  <si>
    <t>Setabganj Paurashava</t>
  </si>
  <si>
    <t>Alokdihi</t>
  </si>
  <si>
    <t>Amarpur</t>
  </si>
  <si>
    <t>Aulia Pukur</t>
  </si>
  <si>
    <t>Bhiail</t>
  </si>
  <si>
    <t>Fatehjanapur</t>
  </si>
  <si>
    <t>Punatti</t>
  </si>
  <si>
    <t>Saintara</t>
  </si>
  <si>
    <t>Satnala</t>
  </si>
  <si>
    <t>Askarpur</t>
  </si>
  <si>
    <t>Chehelgazi</t>
  </si>
  <si>
    <t>Sekhpura</t>
  </si>
  <si>
    <t>Shashara</t>
  </si>
  <si>
    <t>Uthrail</t>
  </si>
  <si>
    <t>Aladipur</t>
  </si>
  <si>
    <t>Betdighi</t>
  </si>
  <si>
    <t>Eluary</t>
  </si>
  <si>
    <t>Kazihal</t>
  </si>
  <si>
    <t>Khayerbari</t>
  </si>
  <si>
    <t>Shibnagar</t>
  </si>
  <si>
    <t>Bulakipur</t>
  </si>
  <si>
    <t>Palsa</t>
  </si>
  <si>
    <t>Alihat</t>
  </si>
  <si>
    <t>Boaldar</t>
  </si>
  <si>
    <t>Khatta Madhab Para</t>
  </si>
  <si>
    <t>Dabar</t>
  </si>
  <si>
    <t>Alokjhari</t>
  </si>
  <si>
    <t>Angar Para</t>
  </si>
  <si>
    <t>Bhabki</t>
  </si>
  <si>
    <t>Bherbheri</t>
  </si>
  <si>
    <t>Goaldihi</t>
  </si>
  <si>
    <t>Khamar Para</t>
  </si>
  <si>
    <t>Bhaduria</t>
  </si>
  <si>
    <t>Binodnagar</t>
  </si>
  <si>
    <t>Golapganj</t>
  </si>
  <si>
    <t>Kushdaha</t>
  </si>
  <si>
    <t>Putimara</t>
  </si>
  <si>
    <t>Shalkhuria</t>
  </si>
  <si>
    <t>Belaichandi</t>
  </si>
  <si>
    <t>Habra</t>
  </si>
  <si>
    <t>Manmathapur</t>
  </si>
  <si>
    <t>Mostafapur</t>
  </si>
  <si>
    <t>Erendabari</t>
  </si>
  <si>
    <t>Fazlupur</t>
  </si>
  <si>
    <t>Udakhali</t>
  </si>
  <si>
    <t>Uria</t>
  </si>
  <si>
    <t>Badiakhali</t>
  </si>
  <si>
    <t>Ballamjhar</t>
  </si>
  <si>
    <t>Ghagoa</t>
  </si>
  <si>
    <t>Gidari</t>
  </si>
  <si>
    <t>Kamarjani</t>
  </si>
  <si>
    <t>Kholahati</t>
  </si>
  <si>
    <t>Kuptala</t>
  </si>
  <si>
    <t>Malibari</t>
  </si>
  <si>
    <t>Mollar Char</t>
  </si>
  <si>
    <t>Saha Para</t>
  </si>
  <si>
    <t>Darbasta</t>
  </si>
  <si>
    <t>Gumaniganj</t>
  </si>
  <si>
    <t>Kamardaha</t>
  </si>
  <si>
    <t>Kamdia</t>
  </si>
  <si>
    <t>Katabari</t>
  </si>
  <si>
    <t>Kochasahar</t>
  </si>
  <si>
    <t>Mahimaganj</t>
  </si>
  <si>
    <t>Nakai</t>
  </si>
  <si>
    <t>Rajahar</t>
  </si>
  <si>
    <t>Rakhal Buruz</t>
  </si>
  <si>
    <t>Sapmara</t>
  </si>
  <si>
    <t>Shakhahar</t>
  </si>
  <si>
    <t>Shalmara</t>
  </si>
  <si>
    <t>Taluk Kanupur</t>
  </si>
  <si>
    <t>Betkapa</t>
  </si>
  <si>
    <t>Kishoregari</t>
  </si>
  <si>
    <t>Mohadipur</t>
  </si>
  <si>
    <t>Pabnapur</t>
  </si>
  <si>
    <t>Damodarpur</t>
  </si>
  <si>
    <t>Dhaperhat</t>
  </si>
  <si>
    <t>Khurda Kamarpur</t>
  </si>
  <si>
    <t>Kumar Para</t>
  </si>
  <si>
    <t>Bhartkhali</t>
  </si>
  <si>
    <t>Bonar Para</t>
  </si>
  <si>
    <t>Ghuridaha</t>
  </si>
  <si>
    <t>Jummerbari</t>
  </si>
  <si>
    <t>Kamaler Para</t>
  </si>
  <si>
    <t>Muktanagar</t>
  </si>
  <si>
    <t>Padumsahar</t>
  </si>
  <si>
    <t>Sughatta</t>
  </si>
  <si>
    <t>Bamandanga</t>
  </si>
  <si>
    <t>Belka</t>
  </si>
  <si>
    <t>Chhaparhati</t>
  </si>
  <si>
    <t>Dahabanda</t>
  </si>
  <si>
    <t>Dhopadanga</t>
  </si>
  <si>
    <t>Kanchibari</t>
  </si>
  <si>
    <t>Ramjiban</t>
  </si>
  <si>
    <t>Sarbananda</t>
  </si>
  <si>
    <t>Shantiram</t>
  </si>
  <si>
    <t>Sonaroy</t>
  </si>
  <si>
    <t>Sundarganj Paurashava</t>
  </si>
  <si>
    <t>Tarapur</t>
  </si>
  <si>
    <t>Andhari Jhar</t>
  </si>
  <si>
    <t>Bangasonahat</t>
  </si>
  <si>
    <t>Boldia</t>
  </si>
  <si>
    <t>Char Bhurungamari</t>
  </si>
  <si>
    <t>Joymanirhat</t>
  </si>
  <si>
    <t>Paiker Chhara</t>
  </si>
  <si>
    <t>Pathardubi</t>
  </si>
  <si>
    <t>Shilkhuri</t>
  </si>
  <si>
    <t>Tilai</t>
  </si>
  <si>
    <t>Kodailkati</t>
  </si>
  <si>
    <t>Ashtamir Char</t>
  </si>
  <si>
    <t>Nayerhat</t>
  </si>
  <si>
    <t>Raniganj</t>
  </si>
  <si>
    <t>Thanahat</t>
  </si>
  <si>
    <t>Bhogdanga</t>
  </si>
  <si>
    <t>Ghogadaha</t>
  </si>
  <si>
    <t>Holokhana</t>
  </si>
  <si>
    <t>Mogalbachha</t>
  </si>
  <si>
    <t>Punchgachhi</t>
  </si>
  <si>
    <t>Ballabher Khas</t>
  </si>
  <si>
    <t>Berubari</t>
  </si>
  <si>
    <t>Bhitarband</t>
  </si>
  <si>
    <t>Kachakata</t>
  </si>
  <si>
    <t>Kedar</t>
  </si>
  <si>
    <t>Newashi</t>
  </si>
  <si>
    <t>Noonkhawa</t>
  </si>
  <si>
    <t>Ramkhana</t>
  </si>
  <si>
    <t>Bara Bhita</t>
  </si>
  <si>
    <t>Bhangamon</t>
  </si>
  <si>
    <t>Naodanga</t>
  </si>
  <si>
    <t>Shimulbari</t>
  </si>
  <si>
    <t>Bidyananda</t>
  </si>
  <si>
    <t>Chakirpashar</t>
  </si>
  <si>
    <t>Chhinai</t>
  </si>
  <si>
    <t>Gharialdanga</t>
  </si>
  <si>
    <t>Nazimkhan</t>
  </si>
  <si>
    <t>Omar Majid</t>
  </si>
  <si>
    <t>Bandaber</t>
  </si>
  <si>
    <t>Dantbhanga</t>
  </si>
  <si>
    <t>Jadur Char</t>
  </si>
  <si>
    <t>Saulmari</t>
  </si>
  <si>
    <t>Buraburi</t>
  </si>
  <si>
    <t>Daldalia</t>
  </si>
  <si>
    <t>Dhamserni</t>
  </si>
  <si>
    <t>Dharanibari</t>
  </si>
  <si>
    <t>Gunaigachh</t>
  </si>
  <si>
    <t>Hatia</t>
  </si>
  <si>
    <t>Pandul</t>
  </si>
  <si>
    <t>Saheber Alga</t>
  </si>
  <si>
    <t>Tabakpur</t>
  </si>
  <si>
    <t>Thetroy</t>
  </si>
  <si>
    <t>Bhadai</t>
  </si>
  <si>
    <t>Kamalabari</t>
  </si>
  <si>
    <t>Mahishkhocha</t>
  </si>
  <si>
    <t>Palashi</t>
  </si>
  <si>
    <t>Saptibari</t>
  </si>
  <si>
    <t>Sarpukur</t>
  </si>
  <si>
    <t>Barakhata</t>
  </si>
  <si>
    <t>Bhalaguri</t>
  </si>
  <si>
    <t>Daoabari</t>
  </si>
  <si>
    <t>Fakir Para</t>
  </si>
  <si>
    <t>Goddimari</t>
  </si>
  <si>
    <t>Gotamari</t>
  </si>
  <si>
    <t>Nowdabash</t>
  </si>
  <si>
    <t>Patika Para</t>
  </si>
  <si>
    <t>Saniajan</t>
  </si>
  <si>
    <t>Shingimari</t>
  </si>
  <si>
    <t>Sindurna</t>
  </si>
  <si>
    <t>Tangbhanga</t>
  </si>
  <si>
    <t>Bhotemari</t>
  </si>
  <si>
    <t>Chalbala</t>
  </si>
  <si>
    <t>Dalagram</t>
  </si>
  <si>
    <t>Goral</t>
  </si>
  <si>
    <t>Kakina</t>
  </si>
  <si>
    <t>Madati</t>
  </si>
  <si>
    <t>Tushbhandar</t>
  </si>
  <si>
    <t>Barabari</t>
  </si>
  <si>
    <t>Gokunda</t>
  </si>
  <si>
    <t>Harati</t>
  </si>
  <si>
    <t>Khuniagachh</t>
  </si>
  <si>
    <t>Kulaghat</t>
  </si>
  <si>
    <t>Mahendranagar</t>
  </si>
  <si>
    <t>Mogalhat</t>
  </si>
  <si>
    <t>Panchagram</t>
  </si>
  <si>
    <t>Rajpur</t>
  </si>
  <si>
    <t>Baura</t>
  </si>
  <si>
    <t>Burimari</t>
  </si>
  <si>
    <t>Dahagram</t>
  </si>
  <si>
    <t>Jagatber</t>
  </si>
  <si>
    <t>Jongra</t>
  </si>
  <si>
    <t>Kuchlibari</t>
  </si>
  <si>
    <t>Bala Para</t>
  </si>
  <si>
    <t>Gayabari</t>
  </si>
  <si>
    <t>Jhunagachh Chapani</t>
  </si>
  <si>
    <t>Khalisa Chapani</t>
  </si>
  <si>
    <t>Khoga Kharibari</t>
  </si>
  <si>
    <t>Naotara</t>
  </si>
  <si>
    <t>Paschim Chhatnai</t>
  </si>
  <si>
    <t>Purba Chhatnai</t>
  </si>
  <si>
    <t>Tepa Kharibari</t>
  </si>
  <si>
    <t>Bamunia</t>
  </si>
  <si>
    <t>Bhogdabari</t>
  </si>
  <si>
    <t>Boragari</t>
  </si>
  <si>
    <t>Gomnati</t>
  </si>
  <si>
    <t>Harinchara</t>
  </si>
  <si>
    <t>Jorabari</t>
  </si>
  <si>
    <t>Ketkibari</t>
  </si>
  <si>
    <t>Panga Matukpur</t>
  </si>
  <si>
    <t>Balagram</t>
  </si>
  <si>
    <t>Dharmapal</t>
  </si>
  <si>
    <t>Golmunda</t>
  </si>
  <si>
    <t>Golna</t>
  </si>
  <si>
    <t>Kaimari</t>
  </si>
  <si>
    <t>Kanthali</t>
  </si>
  <si>
    <t>Khutamara</t>
  </si>
  <si>
    <t>Mirganj</t>
  </si>
  <si>
    <t>Bahagili</t>
  </si>
  <si>
    <t>Barabhita</t>
  </si>
  <si>
    <t>Chandkhana</t>
  </si>
  <si>
    <t>Garagram</t>
  </si>
  <si>
    <t>Nitai</t>
  </si>
  <si>
    <t>Putimari</t>
  </si>
  <si>
    <t>Ranachandi</t>
  </si>
  <si>
    <t>Chaora Bargachha</t>
  </si>
  <si>
    <t>Chapra Saramjani</t>
  </si>
  <si>
    <t>Charaikhola</t>
  </si>
  <si>
    <t>Gorgram</t>
  </si>
  <si>
    <t>Itakhola</t>
  </si>
  <si>
    <t>Kachukata</t>
  </si>
  <si>
    <t>Khokshabari</t>
  </si>
  <si>
    <t>Kunda Pukur</t>
  </si>
  <si>
    <t>Lakshmi Chap</t>
  </si>
  <si>
    <t>Panch Pukur</t>
  </si>
  <si>
    <t>Sangalshi</t>
  </si>
  <si>
    <t>Tupamari</t>
  </si>
  <si>
    <t>Bangalipur</t>
  </si>
  <si>
    <t>Bothlagari</t>
  </si>
  <si>
    <t>Kamar Pukur</t>
  </si>
  <si>
    <t>Khata Madhupur</t>
  </si>
  <si>
    <t>Kushiram Belpukur</t>
  </si>
  <si>
    <t>Alowa Khowa</t>
  </si>
  <si>
    <t>Dhamor</t>
  </si>
  <si>
    <t>Taria</t>
  </si>
  <si>
    <t>Bara Shashi</t>
  </si>
  <si>
    <t>Benghari Banagram</t>
  </si>
  <si>
    <t>Jhalaishalsiri</t>
  </si>
  <si>
    <t>Kajal Dighi Kaliganj</t>
  </si>
  <si>
    <t>Maidan Dighi</t>
  </si>
  <si>
    <t>Marea Bamanhat</t>
  </si>
  <si>
    <t>Panchpir</t>
  </si>
  <si>
    <t>Sakoa</t>
  </si>
  <si>
    <t>Chilahati</t>
  </si>
  <si>
    <t>Dandapal</t>
  </si>
  <si>
    <t>Debidoba</t>
  </si>
  <si>
    <t>Hazradanga</t>
  </si>
  <si>
    <t>Pamuli</t>
  </si>
  <si>
    <t>Saldanga</t>
  </si>
  <si>
    <t>Sonahar Mallikadaha</t>
  </si>
  <si>
    <t>Sundar Dighi</t>
  </si>
  <si>
    <t>Tepriganj</t>
  </si>
  <si>
    <t>Amarkhana</t>
  </si>
  <si>
    <t>Chaklarhat</t>
  </si>
  <si>
    <t>Dhakkamara</t>
  </si>
  <si>
    <t>Garinabari</t>
  </si>
  <si>
    <t>Hafizabad</t>
  </si>
  <si>
    <t>Haribhasa</t>
  </si>
  <si>
    <t>Kamat Kajal Dighi</t>
  </si>
  <si>
    <t>Satmara</t>
  </si>
  <si>
    <t>Banglabandha</t>
  </si>
  <si>
    <t>Bhojanpur</t>
  </si>
  <si>
    <t>Bhojanpur Debnagar</t>
  </si>
  <si>
    <t>Salbahan</t>
  </si>
  <si>
    <t>Tirnaihat</t>
  </si>
  <si>
    <t>Lohani Para</t>
  </si>
  <si>
    <t>Ramnathpur</t>
  </si>
  <si>
    <t>Alam Biditar</t>
  </si>
  <si>
    <t>Barabil</t>
  </si>
  <si>
    <t>Betgari</t>
  </si>
  <si>
    <t>Gajaghanta</t>
  </si>
  <si>
    <t>Khaleya</t>
  </si>
  <si>
    <t>Kolkanda</t>
  </si>
  <si>
    <t>Lakshmitari</t>
  </si>
  <si>
    <t>Marania</t>
  </si>
  <si>
    <t>Nohali</t>
  </si>
  <si>
    <t>Haragachh</t>
  </si>
  <si>
    <t>Kaunia Bala Para</t>
  </si>
  <si>
    <t>Shahidbagh</t>
  </si>
  <si>
    <t>Tepa Madhupur</t>
  </si>
  <si>
    <t>Balarhat</t>
  </si>
  <si>
    <t>Balua Masimpur</t>
  </si>
  <si>
    <t>Bara Hazratpur</t>
  </si>
  <si>
    <t>Barabala</t>
  </si>
  <si>
    <t>Bhangni</t>
  </si>
  <si>
    <t>Chengmari</t>
  </si>
  <si>
    <t>Emadpur</t>
  </si>
  <si>
    <t>Kafrikhal</t>
  </si>
  <si>
    <t>Khoragachh</t>
  </si>
  <si>
    <t>Mayenpur</t>
  </si>
  <si>
    <t>Milanpur</t>
  </si>
  <si>
    <t>Pairaband</t>
  </si>
  <si>
    <t>Annadanagar</t>
  </si>
  <si>
    <t>Chhaola</t>
  </si>
  <si>
    <t>Itakumari</t>
  </si>
  <si>
    <t>Kaikuri</t>
  </si>
  <si>
    <t>Kalyani</t>
  </si>
  <si>
    <t>Parul</t>
  </si>
  <si>
    <t>Tambulpur</t>
  </si>
  <si>
    <t>Bara Alampur</t>
  </si>
  <si>
    <t>Bara Dargah</t>
  </si>
  <si>
    <t>Bhendabari</t>
  </si>
  <si>
    <t>Chaitrakul</t>
  </si>
  <si>
    <t>Chatra</t>
  </si>
  <si>
    <t>Kumedpur</t>
  </si>
  <si>
    <t>Madankhali</t>
  </si>
  <si>
    <t>Panchgachha</t>
  </si>
  <si>
    <t>Shanerhat</t>
  </si>
  <si>
    <t>Tukuria</t>
  </si>
  <si>
    <t>Chandanpat</t>
  </si>
  <si>
    <t>Darshana</t>
  </si>
  <si>
    <t>Haridebpur</t>
  </si>
  <si>
    <t>Pashuram</t>
  </si>
  <si>
    <t>Rajendrapur</t>
  </si>
  <si>
    <t>Sadya Pushkarni</t>
  </si>
  <si>
    <t>Satgara</t>
  </si>
  <si>
    <t>Tamphat</t>
  </si>
  <si>
    <t>Tapodhan</t>
  </si>
  <si>
    <t>Uttam</t>
  </si>
  <si>
    <t>Ekarchali</t>
  </si>
  <si>
    <t>Hariarkuti</t>
  </si>
  <si>
    <t>Sayar</t>
  </si>
  <si>
    <t>Amjankhore</t>
  </si>
  <si>
    <t>Bara Palashbari</t>
  </si>
  <si>
    <t>Bhanor</t>
  </si>
  <si>
    <t>Charol</t>
  </si>
  <si>
    <t>Dhantala</t>
  </si>
  <si>
    <t>Duosuo</t>
  </si>
  <si>
    <t>Paria</t>
  </si>
  <si>
    <t>Amgaon</t>
  </si>
  <si>
    <t>Bakua</t>
  </si>
  <si>
    <t>Bhaturia</t>
  </si>
  <si>
    <t>Dangi Para</t>
  </si>
  <si>
    <t>Gedura</t>
  </si>
  <si>
    <t>Bairchuna</t>
  </si>
  <si>
    <t>Bhomradaha</t>
  </si>
  <si>
    <t>Jabarhat</t>
  </si>
  <si>
    <t>Khangaon</t>
  </si>
  <si>
    <t>Kusha Raniganj</t>
  </si>
  <si>
    <t>Sengaon</t>
  </si>
  <si>
    <t>Bachor</t>
  </si>
  <si>
    <t>Dharmagarh</t>
  </si>
  <si>
    <t>Hossain Gaon</t>
  </si>
  <si>
    <t>Lehemba</t>
  </si>
  <si>
    <t>Nekmarad</t>
  </si>
  <si>
    <t>Nonduar</t>
  </si>
  <si>
    <t>Rator</t>
  </si>
  <si>
    <t>Akcha</t>
  </si>
  <si>
    <t>Akhanagar</t>
  </si>
  <si>
    <t>Begunbari</t>
  </si>
  <si>
    <t>Chilarang</t>
  </si>
  <si>
    <t>Debipur</t>
  </si>
  <si>
    <t>Gareya</t>
  </si>
  <si>
    <t>Nargun</t>
  </si>
  <si>
    <t>Rahimanpur</t>
  </si>
  <si>
    <t>Rajagaon</t>
  </si>
  <si>
    <t>Ruhea</t>
  </si>
  <si>
    <t>Salandar</t>
  </si>
  <si>
    <t>Sukhanpukhari</t>
  </si>
  <si>
    <t>Ajmiriganj Paurashava</t>
  </si>
  <si>
    <t>Badalpur</t>
  </si>
  <si>
    <t>Jalsuka</t>
  </si>
  <si>
    <t>Kakailseo</t>
  </si>
  <si>
    <t>Shibpasha</t>
  </si>
  <si>
    <t>Bhadeshwar</t>
  </si>
  <si>
    <t>Lamatashi</t>
  </si>
  <si>
    <t>Putijuri</t>
  </si>
  <si>
    <t>Satkapan</t>
  </si>
  <si>
    <t>Snanghat</t>
  </si>
  <si>
    <t>Baraiuri</t>
  </si>
  <si>
    <t>Dakshin Paschim Baniyachang</t>
  </si>
  <si>
    <t>Dakshin Purba Baniyachang</t>
  </si>
  <si>
    <t>Kagapasha</t>
  </si>
  <si>
    <t>Khagaura</t>
  </si>
  <si>
    <t>Makrampur</t>
  </si>
  <si>
    <t>Pailarkandi</t>
  </si>
  <si>
    <t>Pukhra</t>
  </si>
  <si>
    <t>Sujatpur</t>
  </si>
  <si>
    <t>Uttar Paschim Baniyachang</t>
  </si>
  <si>
    <t>Uttar Purba Baniachang</t>
  </si>
  <si>
    <t>Ahmadabad</t>
  </si>
  <si>
    <t>Chunarughat Paurashava</t>
  </si>
  <si>
    <t>Deorgachh</t>
  </si>
  <si>
    <t>Mirahi</t>
  </si>
  <si>
    <t>Ranigaon</t>
  </si>
  <si>
    <t>Sankhola</t>
  </si>
  <si>
    <t>Shatiajuri</t>
  </si>
  <si>
    <t>Ubahata</t>
  </si>
  <si>
    <t>Gopaya</t>
  </si>
  <si>
    <t>Habiganj Paurashava</t>
  </si>
  <si>
    <t>Laskarpur</t>
  </si>
  <si>
    <t>Lukhra</t>
  </si>
  <si>
    <t>Nurpur</t>
  </si>
  <si>
    <t>Poil</t>
  </si>
  <si>
    <t>Raziura</t>
  </si>
  <si>
    <t>Richi</t>
  </si>
  <si>
    <t>Saistaganj</t>
  </si>
  <si>
    <t>Shayestagang Paurashava</t>
  </si>
  <si>
    <t>Bamai</t>
  </si>
  <si>
    <t>Bulla</t>
  </si>
  <si>
    <t>Karab</t>
  </si>
  <si>
    <t>Murakari</t>
  </si>
  <si>
    <t>Muriauk</t>
  </si>
  <si>
    <t>Adair</t>
  </si>
  <si>
    <t>Andiurauk</t>
  </si>
  <si>
    <t>Bagasura</t>
  </si>
  <si>
    <t>Bahara</t>
  </si>
  <si>
    <t>Chhatiain</t>
  </si>
  <si>
    <t>Chowmohani</t>
  </si>
  <si>
    <t>Dharmaghar</t>
  </si>
  <si>
    <t>Madhabpur Paurashava</t>
  </si>
  <si>
    <t>Auskandi</t>
  </si>
  <si>
    <t>Bausha</t>
  </si>
  <si>
    <t>Debpara</t>
  </si>
  <si>
    <t>Dighalbak</t>
  </si>
  <si>
    <t>Gaznapur</t>
  </si>
  <si>
    <t>Inathganj</t>
  </si>
  <si>
    <t>Kalair Banga</t>
  </si>
  <si>
    <t>Kurshi</t>
  </si>
  <si>
    <t>Nabiganj Paurashava</t>
  </si>
  <si>
    <t>Paniunda</t>
  </si>
  <si>
    <t>Paschim Bara Bhakhair</t>
  </si>
  <si>
    <t>Purba Bara Bakhair</t>
  </si>
  <si>
    <t>Barlekha Paurashava</t>
  </si>
  <si>
    <t>Dakshin Dakshinbhagh</t>
  </si>
  <si>
    <t>Dakshin Shahabajpur</t>
  </si>
  <si>
    <t>Dasher Bazar</t>
  </si>
  <si>
    <t>Nij Bahadurpur</t>
  </si>
  <si>
    <t>Talimpur</t>
  </si>
  <si>
    <t>Uttar Dakshinbhag</t>
  </si>
  <si>
    <t>Uttar Shahabajpur</t>
  </si>
  <si>
    <t>Fultala</t>
  </si>
  <si>
    <t>Goalbari</t>
  </si>
  <si>
    <t>Jaifarnagar</t>
  </si>
  <si>
    <t>Paschim Juri</t>
  </si>
  <si>
    <t>Purba Juri</t>
  </si>
  <si>
    <t>Sagarnal</t>
  </si>
  <si>
    <t>Kamalganj Paurashava</t>
  </si>
  <si>
    <t>Munshi Bazar</t>
  </si>
  <si>
    <t>Patanushar</t>
  </si>
  <si>
    <t>Rahimpur</t>
  </si>
  <si>
    <t>Shamshernagar</t>
  </si>
  <si>
    <t>Baramchal</t>
  </si>
  <si>
    <t>Bhatera</t>
  </si>
  <si>
    <t>Bhukshimail</t>
  </si>
  <si>
    <t>Brahman Bazar</t>
  </si>
  <si>
    <t>Joychandi</t>
  </si>
  <si>
    <t>Karmadha</t>
  </si>
  <si>
    <t>Kulaura Paurashava</t>
  </si>
  <si>
    <t>Prithim Pasha</t>
  </si>
  <si>
    <t>Routhgaon</t>
  </si>
  <si>
    <t>Tilagaon</t>
  </si>
  <si>
    <t>Akhailkura</t>
  </si>
  <si>
    <t>Chandighat</t>
  </si>
  <si>
    <t>Ekatuna</t>
  </si>
  <si>
    <t>Giasnagar</t>
  </si>
  <si>
    <t>Kanakpur</t>
  </si>
  <si>
    <t>Khalilpur</t>
  </si>
  <si>
    <t>Manumukh</t>
  </si>
  <si>
    <t>Maulvibazar Paurashava</t>
  </si>
  <si>
    <t>Nazirabad</t>
  </si>
  <si>
    <t>Upper Kagabala</t>
  </si>
  <si>
    <t>Kamar Chak</t>
  </si>
  <si>
    <t>Mansurnagar</t>
  </si>
  <si>
    <t>Tengra</t>
  </si>
  <si>
    <t>Uttarbhag</t>
  </si>
  <si>
    <t>Ashidron</t>
  </si>
  <si>
    <t>Bhunabir</t>
  </si>
  <si>
    <t>Kalapur</t>
  </si>
  <si>
    <t>Kalighat</t>
  </si>
  <si>
    <t>Rajghat</t>
  </si>
  <si>
    <t>Satgoan</t>
  </si>
  <si>
    <t>Sindurkhan</t>
  </si>
  <si>
    <t>Sreemangal Paurashava</t>
  </si>
  <si>
    <t>Dakshin Badaghat</t>
  </si>
  <si>
    <t>Dhonpur</t>
  </si>
  <si>
    <t>Sholukabad</t>
  </si>
  <si>
    <t>Bhatgaon</t>
  </si>
  <si>
    <t>Charmohalla Union</t>
  </si>
  <si>
    <t>Chhatak Paurashava</t>
  </si>
  <si>
    <t>Dakshin Islampur</t>
  </si>
  <si>
    <t>Dakshin Khurma</t>
  </si>
  <si>
    <t>Dular Bazar</t>
  </si>
  <si>
    <t>Jawar Bazar</t>
  </si>
  <si>
    <t>Kalaruka</t>
  </si>
  <si>
    <t>Noarai</t>
  </si>
  <si>
    <t>Saidergaon</t>
  </si>
  <si>
    <t>Saila Afzalabad</t>
  </si>
  <si>
    <t>Sing Chapair</t>
  </si>
  <si>
    <t>Uttar Khurma</t>
  </si>
  <si>
    <t>Durgapasha</t>
  </si>
  <si>
    <t>Joykalas</t>
  </si>
  <si>
    <t>Paschim Birgaon</t>
  </si>
  <si>
    <t>Paschim Pagla</t>
  </si>
  <si>
    <t>Patharia</t>
  </si>
  <si>
    <t>Purba Birgoan</t>
  </si>
  <si>
    <t>Purba Pagla</t>
  </si>
  <si>
    <t>Shimulbak</t>
  </si>
  <si>
    <t>Bhati Para</t>
  </si>
  <si>
    <t>Charnar Char</t>
  </si>
  <si>
    <t>Derai Paurashava</t>
  </si>
  <si>
    <t>Derai Sarmangal</t>
  </si>
  <si>
    <t>Jagaddal</t>
  </si>
  <si>
    <t>Kulanj</t>
  </si>
  <si>
    <t>Rafinagar</t>
  </si>
  <si>
    <t>Taral</t>
  </si>
  <si>
    <t>Chamardani</t>
  </si>
  <si>
    <t>Dakshin  Sukhairrajapur</t>
  </si>
  <si>
    <t>Dakshin Bongshikunda</t>
  </si>
  <si>
    <t>Dharmapasha</t>
  </si>
  <si>
    <t>Joysree</t>
  </si>
  <si>
    <t>Madhyanagar</t>
  </si>
  <si>
    <t>Paikurati</t>
  </si>
  <si>
    <t>Selborash</t>
  </si>
  <si>
    <t>Uttar Bangshikunda</t>
  </si>
  <si>
    <t>Uttar Sukhair Rajapur</t>
  </si>
  <si>
    <t>Bougla Bazar</t>
  </si>
  <si>
    <t>Dakshin Dowarabazar</t>
  </si>
  <si>
    <t>Duhalia</t>
  </si>
  <si>
    <t>Mannargaon</t>
  </si>
  <si>
    <t>Narsing Pur</t>
  </si>
  <si>
    <t>Pandergaon</t>
  </si>
  <si>
    <t>Surma</t>
  </si>
  <si>
    <t>Asharkandi</t>
  </si>
  <si>
    <t>Haldipur</t>
  </si>
  <si>
    <t>Jagannathpur Paurashava</t>
  </si>
  <si>
    <t>Kalkalia</t>
  </si>
  <si>
    <t>Pailgaon</t>
  </si>
  <si>
    <t>Patali</t>
  </si>
  <si>
    <t>Syed Pur</t>
  </si>
  <si>
    <t>Beheli</t>
  </si>
  <si>
    <t>Fenarbak</t>
  </si>
  <si>
    <t>Sachna Bazar</t>
  </si>
  <si>
    <t>Vimkhali</t>
  </si>
  <si>
    <t>Habibpur</t>
  </si>
  <si>
    <t>Aftabnagar</t>
  </si>
  <si>
    <t>Gourararang</t>
  </si>
  <si>
    <t>Jahangirnagar</t>
  </si>
  <si>
    <t>Katair</t>
  </si>
  <si>
    <t>Lakshmansree</t>
  </si>
  <si>
    <t>Mollah Para</t>
  </si>
  <si>
    <t>Rangar Char</t>
  </si>
  <si>
    <t>Sunamganj Paurashava</t>
  </si>
  <si>
    <t>Dakshin Badal</t>
  </si>
  <si>
    <t>Uttar Badaghat</t>
  </si>
  <si>
    <t>Uttar Badal</t>
  </si>
  <si>
    <t>Uttar Sreepur</t>
  </si>
  <si>
    <t>Boaljur Bazar</t>
  </si>
  <si>
    <t>Burunga</t>
  </si>
  <si>
    <t>Dayamir</t>
  </si>
  <si>
    <t>Dewan Bazar</t>
  </si>
  <si>
    <t>Goula Bazar</t>
  </si>
  <si>
    <t>Paschim Gauripur</t>
  </si>
  <si>
    <t>Paschim Pailanpur</t>
  </si>
  <si>
    <t>Purba Gauripur</t>
  </si>
  <si>
    <t>Purba Pailanpur</t>
  </si>
  <si>
    <t>Beani Bazar Paurashava</t>
  </si>
  <si>
    <t>Charkhai</t>
  </si>
  <si>
    <t>Dobhag</t>
  </si>
  <si>
    <t>Kurar Bazar</t>
  </si>
  <si>
    <t>Lauta</t>
  </si>
  <si>
    <t>Mathiura</t>
  </si>
  <si>
    <t>Mollahpur</t>
  </si>
  <si>
    <t>Muria</t>
  </si>
  <si>
    <t>Sheola</t>
  </si>
  <si>
    <t>Tilpara</t>
  </si>
  <si>
    <t>Alankari</t>
  </si>
  <si>
    <t>Dasghar</t>
  </si>
  <si>
    <t>Deokalas</t>
  </si>
  <si>
    <t>Khazanchigaon</t>
  </si>
  <si>
    <t>Lama Kazi</t>
  </si>
  <si>
    <t>Rampasha</t>
  </si>
  <si>
    <t>Ishakalas</t>
  </si>
  <si>
    <t>Islampur Paschim</t>
  </si>
  <si>
    <t>Islampur Purba</t>
  </si>
  <si>
    <t>Ranikhai Dakshin</t>
  </si>
  <si>
    <t>Ranikhai Uttar</t>
  </si>
  <si>
    <t>Telikhal</t>
  </si>
  <si>
    <t>Baraikandi</t>
  </si>
  <si>
    <t>Kuchai</t>
  </si>
  <si>
    <t>Lala Bazar</t>
  </si>
  <si>
    <t>Mogla Bazar</t>
  </si>
  <si>
    <t>Mollargaon</t>
  </si>
  <si>
    <t>Silam</t>
  </si>
  <si>
    <t>Tetli</t>
  </si>
  <si>
    <t>Gilachhara</t>
  </si>
  <si>
    <t>Maijgaon</t>
  </si>
  <si>
    <t>Amura</t>
  </si>
  <si>
    <t>Budbari Bazar</t>
  </si>
  <si>
    <t>Dhaka Dakshin</t>
  </si>
  <si>
    <t>Golapganj Paurashava</t>
  </si>
  <si>
    <t>Lakshanaband</t>
  </si>
  <si>
    <t>Lakshmi Pasha</t>
  </si>
  <si>
    <t>Shorifgonj</t>
  </si>
  <si>
    <t>Uttar Bade Pasha</t>
  </si>
  <si>
    <t>Alirgaon</t>
  </si>
  <si>
    <t>Nandirgaon</t>
  </si>
  <si>
    <t>Paschim Jaflong</t>
  </si>
  <si>
    <t>Purba Jaflong</t>
  </si>
  <si>
    <t>Rustampur</t>
  </si>
  <si>
    <t>Towakul</t>
  </si>
  <si>
    <t>Charikata</t>
  </si>
  <si>
    <t>Chiknagul</t>
  </si>
  <si>
    <t>Jaintapur</t>
  </si>
  <si>
    <t>Nijpat</t>
  </si>
  <si>
    <t>Bara Chatul</t>
  </si>
  <si>
    <t>Dakshin Banigram</t>
  </si>
  <si>
    <t>Jhingrabari</t>
  </si>
  <si>
    <t>Kanaighat Paurashava</t>
  </si>
  <si>
    <t>Paschim Dighirpar</t>
  </si>
  <si>
    <t>Paschim Lakshmip Rasad</t>
  </si>
  <si>
    <t>Purba Dighirpar</t>
  </si>
  <si>
    <t>Purba Lakshmi Prasad</t>
  </si>
  <si>
    <t>Rajaganj</t>
  </si>
  <si>
    <t>Hatkhola</t>
  </si>
  <si>
    <t>Kandigaon</t>
  </si>
  <si>
    <t>Khadim Para</t>
  </si>
  <si>
    <t>Khadimnagar</t>
  </si>
  <si>
    <t>Mogalgaon</t>
  </si>
  <si>
    <t>Tuker Bazar</t>
  </si>
  <si>
    <t>Tultikar</t>
  </si>
  <si>
    <t>Bara Thakuri</t>
  </si>
  <si>
    <t>Barahal</t>
  </si>
  <si>
    <t>Birasree</t>
  </si>
  <si>
    <t>Kajalshar</t>
  </si>
  <si>
    <t>Khas Kanakpur</t>
  </si>
  <si>
    <t>Kholachhara</t>
  </si>
  <si>
    <t>Manikpur</t>
  </si>
  <si>
    <t>Zakiganj Paurashava</t>
  </si>
  <si>
    <t>SSID</t>
  </si>
  <si>
    <t>New_Camp_Name</t>
  </si>
  <si>
    <t>Site_Other_Name</t>
  </si>
  <si>
    <t>Settlement_Type</t>
  </si>
  <si>
    <t>Geo_Code</t>
  </si>
  <si>
    <t>CXB-214</t>
  </si>
  <si>
    <t>Collective site</t>
  </si>
  <si>
    <t>CXB-217</t>
  </si>
  <si>
    <t>CXB-218</t>
  </si>
  <si>
    <t>Camp 12</t>
  </si>
  <si>
    <t>CXB-220</t>
  </si>
  <si>
    <t>Camp 13</t>
  </si>
  <si>
    <t>Thangkhali / Burmapara / Tasnimarkhola</t>
  </si>
  <si>
    <t>CXB-222</t>
  </si>
  <si>
    <t>Camp 14</t>
  </si>
  <si>
    <t>Hakimpara</t>
  </si>
  <si>
    <t>CXB-223</t>
  </si>
  <si>
    <t>Camp 15</t>
  </si>
  <si>
    <t>Jamtoli</t>
  </si>
  <si>
    <t>CXB-224</t>
  </si>
  <si>
    <t>Camp 16</t>
  </si>
  <si>
    <t>Bagghona/Potibonia</t>
  </si>
  <si>
    <t>CXB-212</t>
  </si>
  <si>
    <t>Camp 17</t>
  </si>
  <si>
    <t>CXB-215</t>
  </si>
  <si>
    <t>Camp 18</t>
  </si>
  <si>
    <t>CXB-219</t>
  </si>
  <si>
    <t>Camp 19</t>
  </si>
  <si>
    <t>CXB-201</t>
  </si>
  <si>
    <t>Camp 1E</t>
  </si>
  <si>
    <t>CXB-202</t>
  </si>
  <si>
    <t>Camp 1W</t>
  </si>
  <si>
    <t>CXB-216</t>
  </si>
  <si>
    <t>Camp 20</t>
  </si>
  <si>
    <t>CXB-234</t>
  </si>
  <si>
    <t>Camp 20 Extension</t>
  </si>
  <si>
    <t>CXB-108</t>
  </si>
  <si>
    <t>Camp 21</t>
  </si>
  <si>
    <t>Chakmarkul/Kerontuli</t>
  </si>
  <si>
    <t>CXB-085</t>
  </si>
  <si>
    <t>Camp 22</t>
  </si>
  <si>
    <t>Unchiprang</t>
  </si>
  <si>
    <t>CXB-203</t>
  </si>
  <si>
    <t>Camp 2E</t>
  </si>
  <si>
    <t>CXB-204</t>
  </si>
  <si>
    <t>Camp 2W</t>
  </si>
  <si>
    <t>CXB-205</t>
  </si>
  <si>
    <t>Camp 3</t>
  </si>
  <si>
    <t>CXB-206</t>
  </si>
  <si>
    <t>Camp 4</t>
  </si>
  <si>
    <t>CXB-232</t>
  </si>
  <si>
    <t>Camp 4 Extension</t>
  </si>
  <si>
    <t>CXB-209</t>
  </si>
  <si>
    <t>Camp 5</t>
  </si>
  <si>
    <t>CXB-208</t>
  </si>
  <si>
    <t>Camp 6</t>
  </si>
  <si>
    <t>CXB-207</t>
  </si>
  <si>
    <t>Camp 7</t>
  </si>
  <si>
    <t>CXB-210</t>
  </si>
  <si>
    <t>Camp 8E</t>
  </si>
  <si>
    <t>CXB-211</t>
  </si>
  <si>
    <t>Camp 8W</t>
  </si>
  <si>
    <t>CXB-213</t>
  </si>
  <si>
    <t>Camp 9</t>
  </si>
  <si>
    <t>CXB-221</t>
  </si>
  <si>
    <t>Kutupalong RC</t>
  </si>
  <si>
    <t>Kutupalong Refugee Camp</t>
  </si>
  <si>
    <t>CXB-032</t>
  </si>
  <si>
    <t>Camp 23</t>
  </si>
  <si>
    <t>Shamlapur</t>
  </si>
  <si>
    <t>Collective site with host community</t>
  </si>
  <si>
    <t>CXB-233</t>
  </si>
  <si>
    <t>Camp 24</t>
  </si>
  <si>
    <t>Leda</t>
  </si>
  <si>
    <t>CXB-017</t>
  </si>
  <si>
    <t>Camp 25</t>
  </si>
  <si>
    <t>Alikhali</t>
  </si>
  <si>
    <t>CXB-025</t>
  </si>
  <si>
    <t>Camp 26</t>
  </si>
  <si>
    <t>Nayapara</t>
  </si>
  <si>
    <t>CXB-037</t>
  </si>
  <si>
    <t>Camp 27</t>
  </si>
  <si>
    <t>Jadimura</t>
  </si>
  <si>
    <t>CXB-089</t>
  </si>
  <si>
    <t>Napayara RC</t>
  </si>
  <si>
    <t>Dispersed site in host community</t>
  </si>
  <si>
    <t>Cox's Bazar Paurashava</t>
  </si>
  <si>
    <t>Cox's Bazar Sadar</t>
  </si>
  <si>
    <t>Garjania Union</t>
  </si>
  <si>
    <t>Haldia Palong Union</t>
  </si>
  <si>
    <t>Idgaon Union</t>
  </si>
  <si>
    <t>Idgar Union</t>
  </si>
  <si>
    <t>Jalia Palong Union</t>
  </si>
  <si>
    <t>Jhilwanja Union</t>
  </si>
  <si>
    <t>Joarianala Union</t>
  </si>
  <si>
    <t>Khuniapalong Union</t>
  </si>
  <si>
    <t>Khurushkul Union</t>
  </si>
  <si>
    <t>Nhilla Union</t>
  </si>
  <si>
    <t>Palong Khali Union</t>
  </si>
  <si>
    <t>Raja Palong Union</t>
  </si>
  <si>
    <t>Ratna Palong Union</t>
  </si>
  <si>
    <t>Sabrang Union</t>
  </si>
  <si>
    <t>Teknaf Paurashava Union</t>
  </si>
  <si>
    <t>Teknaf Union</t>
  </si>
  <si>
    <t>Whykong Union</t>
  </si>
  <si>
    <t>CXB-100</t>
  </si>
  <si>
    <t>Amitul Jolpaituli</t>
  </si>
  <si>
    <t>Border Point</t>
  </si>
  <si>
    <t>CXB-095</t>
  </si>
  <si>
    <t>Anjumapara</t>
  </si>
  <si>
    <t>CXB-102</t>
  </si>
  <si>
    <t>Bhuturuchara</t>
  </si>
  <si>
    <t>CXB-093</t>
  </si>
  <si>
    <t>Borochara para</t>
  </si>
  <si>
    <t>CXB-094</t>
  </si>
  <si>
    <t>Borochonkhola</t>
  </si>
  <si>
    <t>CXB-098</t>
  </si>
  <si>
    <t>Chabagar</t>
  </si>
  <si>
    <t>CXB-092</t>
  </si>
  <si>
    <t>Kunarpara</t>
  </si>
  <si>
    <t>CXB-101</t>
  </si>
  <si>
    <t>Pachimkul</t>
  </si>
  <si>
    <t>CXB-096</t>
  </si>
  <si>
    <t>Rahmater Bil</t>
  </si>
  <si>
    <t>CXB-099</t>
  </si>
  <si>
    <t>Sapmara Zhiri</t>
  </si>
  <si>
    <t>CXB-097</t>
  </si>
  <si>
    <t>Zaralia Chari</t>
  </si>
  <si>
    <t>Name of location and village - RAW</t>
  </si>
  <si>
    <t>Division - Cleaned</t>
  </si>
  <si>
    <t>District - Cleaned</t>
  </si>
  <si>
    <t>Upazila - Cleaned</t>
  </si>
  <si>
    <t>Union - Cleaned</t>
  </si>
  <si>
    <t>Location_Site - Cleaned</t>
  </si>
  <si>
    <t>Location_Zone - Cleaned</t>
  </si>
  <si>
    <t>AA</t>
  </si>
  <si>
    <t>Kutupalong Expansion Site</t>
  </si>
  <si>
    <t>Zone AA</t>
  </si>
  <si>
    <t>CXB-109</t>
  </si>
  <si>
    <t>KTP AA</t>
  </si>
  <si>
    <t>Kutupalong Expansion - Zone AA</t>
  </si>
  <si>
    <t>Kutupalong Extension - AA</t>
  </si>
  <si>
    <t>BB</t>
  </si>
  <si>
    <t>Zone BB</t>
  </si>
  <si>
    <t>CXB-103</t>
  </si>
  <si>
    <t>KMS (Lombasiya)</t>
  </si>
  <si>
    <t>KTP BB</t>
  </si>
  <si>
    <t>Kutupalong Expansion  Zone- BB</t>
  </si>
  <si>
    <t>Kutupalong Expansion - Zone BB</t>
  </si>
  <si>
    <t>Kutupalong Extension - BB</t>
  </si>
  <si>
    <t>Kutupalong MS Expansion - BB</t>
  </si>
  <si>
    <t>Lambashia</t>
  </si>
  <si>
    <t>Lambashiya</t>
  </si>
  <si>
    <t>Lambashiya / Zone BB</t>
  </si>
  <si>
    <t>Lambasia</t>
  </si>
  <si>
    <t>Lambasia, Modhucara</t>
  </si>
  <si>
    <t>Lombasiya/Madurchara</t>
  </si>
  <si>
    <t>Ukhia Host Community(Lambashi/Madhurchara)</t>
  </si>
  <si>
    <t>CC</t>
  </si>
  <si>
    <t>Zone CC</t>
  </si>
  <si>
    <t>CXB-111</t>
  </si>
  <si>
    <t>IWC 2 KTP CC</t>
  </si>
  <si>
    <t>KTP CC</t>
  </si>
  <si>
    <t>Kutupalong CC</t>
  </si>
  <si>
    <t>Kutupalong Expansion - Zone CC</t>
  </si>
  <si>
    <t>Kutupalong Expansion Zone-CC</t>
  </si>
  <si>
    <t>Kutupalong Extension - CC</t>
  </si>
  <si>
    <t>Kutupalong MS Expansion - CC</t>
  </si>
  <si>
    <t>CWC KTP DD</t>
  </si>
  <si>
    <t>Zone DD</t>
  </si>
  <si>
    <t>CXB-064</t>
  </si>
  <si>
    <t>DD</t>
  </si>
  <si>
    <t>Health Post DD</t>
  </si>
  <si>
    <t>IWC 1 KTP DD</t>
  </si>
  <si>
    <t>KMS (Moduchra)</t>
  </si>
  <si>
    <t>KMS (Modurethora)</t>
  </si>
  <si>
    <t>KMS extension</t>
  </si>
  <si>
    <t>KTP DD</t>
  </si>
  <si>
    <t>Kutupalong Expansion - Zone DD</t>
  </si>
  <si>
    <t>Kutupalong Extension - DD</t>
  </si>
  <si>
    <t>Kutupalong MS Expansion - DD</t>
  </si>
  <si>
    <t xml:space="preserve">Madhur Chara  </t>
  </si>
  <si>
    <t>Modhuchara</t>
  </si>
  <si>
    <t>Modhur chara</t>
  </si>
  <si>
    <t>Modhur Chara / Zone DD</t>
  </si>
  <si>
    <t>Modhurchara</t>
  </si>
  <si>
    <t>Modurethora</t>
  </si>
  <si>
    <t>Zone DD(Modhur Chara)</t>
  </si>
  <si>
    <t>EE</t>
  </si>
  <si>
    <t>Zone EE</t>
  </si>
  <si>
    <t>CXB-113</t>
  </si>
  <si>
    <t>EE - EE</t>
  </si>
  <si>
    <t>KTP EE</t>
  </si>
  <si>
    <t>Kutupalong Expansion - Zone EE</t>
  </si>
  <si>
    <t>Kutupalong Extension - EE</t>
  </si>
  <si>
    <t>Kutupalong MS Expansion - EE</t>
  </si>
  <si>
    <t>FF</t>
  </si>
  <si>
    <t>Zone FF</t>
  </si>
  <si>
    <t>CXB-114</t>
  </si>
  <si>
    <t>KMS (Gulshan)</t>
  </si>
  <si>
    <t>KTP FF</t>
  </si>
  <si>
    <t>Kutupalong Expansion - Zone FF</t>
  </si>
  <si>
    <t>Kutupalong Extension - FF</t>
  </si>
  <si>
    <t>Kutupalong MS Expansion - FF</t>
  </si>
  <si>
    <t>BMS (TV tower)</t>
  </si>
  <si>
    <t>Zone GG</t>
  </si>
  <si>
    <t>CXB-115</t>
  </si>
  <si>
    <t>BMS(TV tower)</t>
  </si>
  <si>
    <t>GG</t>
  </si>
  <si>
    <t>KMS (TV Tower)</t>
  </si>
  <si>
    <t>KTP GG</t>
  </si>
  <si>
    <t>Kutupalong Expansion - Zone GG</t>
  </si>
  <si>
    <t>Kutupalong Extension - GG</t>
  </si>
  <si>
    <t>TV Tower</t>
  </si>
  <si>
    <t>HH</t>
  </si>
  <si>
    <t>Zone HH</t>
  </si>
  <si>
    <t>CXB-116</t>
  </si>
  <si>
    <t>HH - HH</t>
  </si>
  <si>
    <t>Kutupalong Expansion - Zone HH</t>
  </si>
  <si>
    <t>Kutupalong Extension - HH</t>
  </si>
  <si>
    <t>II</t>
  </si>
  <si>
    <t>Zone II</t>
  </si>
  <si>
    <t>CXB-118</t>
  </si>
  <si>
    <t>Kutupalong Expansion - Zone II</t>
  </si>
  <si>
    <t>Kutupalong Extension - II</t>
  </si>
  <si>
    <t>JJ</t>
  </si>
  <si>
    <t>Zone JJ</t>
  </si>
  <si>
    <t>CXB-119</t>
  </si>
  <si>
    <t>Kutupalong Expansion - Zone JJ</t>
  </si>
  <si>
    <t>Kutupalong Extension - JJ</t>
  </si>
  <si>
    <t xml:space="preserve">Balukhali - Pachim </t>
  </si>
  <si>
    <t>Zone KK</t>
  </si>
  <si>
    <t>CXB-117</t>
  </si>
  <si>
    <t xml:space="preserve">Balukhali Pachim </t>
  </si>
  <si>
    <t>Balukhali Pachim (Balukhali - Pachim )</t>
  </si>
  <si>
    <t>KK</t>
  </si>
  <si>
    <t>Kutupalong Expansion - Zone KK</t>
  </si>
  <si>
    <t>Kutupalong Extension - KK</t>
  </si>
  <si>
    <t>Balukhali - Damonkhali</t>
  </si>
  <si>
    <t>Zone LL</t>
  </si>
  <si>
    <t>CXB-120</t>
  </si>
  <si>
    <t>Balukhali / Damonkhali</t>
  </si>
  <si>
    <t>Balukhali Damonkhali</t>
  </si>
  <si>
    <t>Balukhali Damonkhali(Balukhali - Damonkhali)</t>
  </si>
  <si>
    <t>Kutupalong Expansion - Zone LL</t>
  </si>
  <si>
    <t>Kutupalong Extension - LL</t>
  </si>
  <si>
    <t>LL</t>
  </si>
  <si>
    <t>Balukhali Expansion- Zone MM</t>
  </si>
  <si>
    <t>Zone MM</t>
  </si>
  <si>
    <t>CXB-121</t>
  </si>
  <si>
    <t>Balukhali Expansion Zone-MM</t>
  </si>
  <si>
    <t>Kutupalong Expansion - Zone MM</t>
  </si>
  <si>
    <t>Kutupalong Extension - MM</t>
  </si>
  <si>
    <t>MM</t>
  </si>
  <si>
    <t xml:space="preserve">MM  </t>
  </si>
  <si>
    <t xml:space="preserve"> Maynar Ghona</t>
  </si>
  <si>
    <t>Zone NN</t>
  </si>
  <si>
    <t>CXB-122</t>
  </si>
  <si>
    <t>Balukhali 02</t>
  </si>
  <si>
    <t>Balukhali 2</t>
  </si>
  <si>
    <t>BMS (Moynar Ghuna)</t>
  </si>
  <si>
    <t>Kutupalong Expansion - Zone NN</t>
  </si>
  <si>
    <t>Kutupalong Expansion 
- Zone NN</t>
  </si>
  <si>
    <t>Kutupalong Extension - NN</t>
  </si>
  <si>
    <t>Mainnarghona-2</t>
  </si>
  <si>
    <t>Mainnerghona / Zone NN</t>
  </si>
  <si>
    <t>Mainnergona</t>
  </si>
  <si>
    <t>Moinnerghona (Zone NN)</t>
  </si>
  <si>
    <t>NN</t>
  </si>
  <si>
    <t>Zone NN &amp; TT (Mainnerghona)</t>
  </si>
  <si>
    <t>KTP-OO</t>
  </si>
  <si>
    <t>Zone OO</t>
  </si>
  <si>
    <t>CXB-123</t>
  </si>
  <si>
    <t>Kutupalong Expansion - Zone OO</t>
  </si>
  <si>
    <t>Kutupalong Extension - OO</t>
  </si>
  <si>
    <t>Modhusara</t>
  </si>
  <si>
    <t>Modhusara(OO)</t>
  </si>
  <si>
    <t>Modhusara(PP)</t>
  </si>
  <si>
    <t>OO</t>
  </si>
  <si>
    <t>Kutupalong Expansion - Zone PP</t>
  </si>
  <si>
    <t>Zone PP</t>
  </si>
  <si>
    <t>CXB-125</t>
  </si>
  <si>
    <t>Kutupalong Expansion Zone-PP</t>
  </si>
  <si>
    <t>Kutupalong Extension - PP</t>
  </si>
  <si>
    <t>Kutupalong MS Expansion - PP</t>
  </si>
  <si>
    <t>PP</t>
  </si>
  <si>
    <t>Kutupalong Expansion - Zone QQ</t>
  </si>
  <si>
    <t>Zone QQ</t>
  </si>
  <si>
    <t>CXB-124</t>
  </si>
  <si>
    <t>Kutupalong Extension - QQ</t>
  </si>
  <si>
    <t>QQ</t>
  </si>
  <si>
    <t>Kutupalong Expansion - Zone RR</t>
  </si>
  <si>
    <t>Zone RR</t>
  </si>
  <si>
    <t>CXB-126</t>
  </si>
  <si>
    <t>Balukhali Expansion- Zone SS</t>
  </si>
  <si>
    <t>Zone SS</t>
  </si>
  <si>
    <t>CXB-127</t>
  </si>
  <si>
    <t>Balukhali Expansion Zone-SS</t>
  </si>
  <si>
    <t>Balukhali MS Expansion - SS</t>
  </si>
  <si>
    <t>Kutupalong Expansion - Zone SS</t>
  </si>
  <si>
    <t>Kutupalong Extension - SS</t>
  </si>
  <si>
    <t>SS</t>
  </si>
  <si>
    <t>Kutupalong Expansion - Zone TT</t>
  </si>
  <si>
    <t>Zone TT</t>
  </si>
  <si>
    <t>CXB-128</t>
  </si>
  <si>
    <t>Kutupalong Extension - TT</t>
  </si>
  <si>
    <t>Mainnerghona / Zone TT</t>
  </si>
  <si>
    <t>TT</t>
  </si>
  <si>
    <t>KTP UU</t>
  </si>
  <si>
    <t>Zone UU</t>
  </si>
  <si>
    <t>CXB-129</t>
  </si>
  <si>
    <t>Kutupalong Expansion - Zone UU</t>
  </si>
  <si>
    <t>Kutupalong Expansion - Zone VV</t>
  </si>
  <si>
    <t>Zone VV</t>
  </si>
  <si>
    <t>CXB-130</t>
  </si>
  <si>
    <t>Kutupalong Extension - VV</t>
  </si>
  <si>
    <t>VV</t>
  </si>
  <si>
    <t>Kutupalong Expansion - Zone WW</t>
  </si>
  <si>
    <t>Zone WW</t>
  </si>
  <si>
    <t>CXB-131</t>
  </si>
  <si>
    <t>Balukhali MS - XX</t>
  </si>
  <si>
    <t>Zone XX</t>
  </si>
  <si>
    <t>CXB-132</t>
  </si>
  <si>
    <t>Kutupalong Expansion - Zone XX</t>
  </si>
  <si>
    <t>Kutupalong Expansion - Zone YY</t>
  </si>
  <si>
    <t>Zone YY</t>
  </si>
  <si>
    <t>CXB-133</t>
  </si>
  <si>
    <t>Kutupalong Extension - YY</t>
  </si>
  <si>
    <t>Thangkhali/Burmapara, YY Zone, Bagghona</t>
  </si>
  <si>
    <t>YY</t>
  </si>
  <si>
    <t>Kutupalong Expansion - Zone ZA</t>
  </si>
  <si>
    <t>Zone ZA</t>
  </si>
  <si>
    <t>CXB-135</t>
  </si>
  <si>
    <t>ZA - ZA</t>
  </si>
  <si>
    <t>Kutupalong Expansion - Zone ZZ</t>
  </si>
  <si>
    <t>Zone ZZ</t>
  </si>
  <si>
    <t>CXB-134</t>
  </si>
  <si>
    <t>Organization Name</t>
  </si>
  <si>
    <t>Org. Code</t>
  </si>
  <si>
    <t>Org. Type</t>
  </si>
  <si>
    <t>Action Aid Bangladesh</t>
  </si>
  <si>
    <t>AAB</t>
  </si>
  <si>
    <t>INGO</t>
  </si>
  <si>
    <t>ActionAid</t>
  </si>
  <si>
    <t>Association for Aid and Relief</t>
  </si>
  <si>
    <t>AAR</t>
  </si>
  <si>
    <t>NNGO</t>
  </si>
  <si>
    <t>Action Contre La Faim/Action Against Hunger</t>
  </si>
  <si>
    <t>ACF</t>
  </si>
  <si>
    <t>Alliance for Cooperation and Legal Aid Bangladesh</t>
  </si>
  <si>
    <t>ACLAB</t>
  </si>
  <si>
    <t>ACT Alliance</t>
  </si>
  <si>
    <t>ACT</t>
  </si>
  <si>
    <t>Agency for Technical Cooperation and Development</t>
  </si>
  <si>
    <t>ACTED</t>
  </si>
  <si>
    <t>Adventist Development and Relief Agency</t>
  </si>
  <si>
    <t>ADRA</t>
  </si>
  <si>
    <t>Allama Fazlulla Foundation</t>
  </si>
  <si>
    <t>AFF</t>
  </si>
  <si>
    <t>Agrajattra</t>
  </si>
  <si>
    <t>AIDoctors</t>
  </si>
  <si>
    <t>AMJ</t>
  </si>
  <si>
    <t>AMURT Disaster Relief - Development Cooperation</t>
  </si>
  <si>
    <t>AMURT</t>
  </si>
  <si>
    <t>ANANDO</t>
  </si>
  <si>
    <t>An Organization for Socio-Economic Development</t>
  </si>
  <si>
    <t>AOSED</t>
  </si>
  <si>
    <t>Association for Socio Economic Advancement in Bangladesh</t>
  </si>
  <si>
    <t>ASEAB</t>
  </si>
  <si>
    <t>AWO International</t>
  </si>
  <si>
    <t>AWO</t>
  </si>
  <si>
    <t>Initiative for People's Self Development</t>
  </si>
  <si>
    <t>Bastob</t>
  </si>
  <si>
    <t>BBC Media Action</t>
  </si>
  <si>
    <t>Bangladesh Counter Trafficking-in-Persons' (BC/TIP) Program</t>
  </si>
  <si>
    <t>BC/TIP</t>
  </si>
  <si>
    <t xml:space="preserve">Bangladesh Development Research Center </t>
  </si>
  <si>
    <t>BDRC</t>
  </si>
  <si>
    <t>Bangladesh Red Crescent Society</t>
  </si>
  <si>
    <t>BDRCS</t>
  </si>
  <si>
    <t>Bangla German Sempreeti</t>
  </si>
  <si>
    <t>BGS</t>
  </si>
  <si>
    <t>Bangladesh Institute of Theatre Arts</t>
  </si>
  <si>
    <t>BITA</t>
  </si>
  <si>
    <t>Bank Negara Malaysia</t>
  </si>
  <si>
    <t>BNM</t>
  </si>
  <si>
    <t xml:space="preserve">Bangladesh National Woman Lawyers Association </t>
  </si>
  <si>
    <t>BNWLA</t>
  </si>
  <si>
    <t>BRAC</t>
  </si>
  <si>
    <t>Christian Aid</t>
  </si>
  <si>
    <t>CA</t>
  </si>
  <si>
    <t>Community agency for rural development</t>
  </si>
  <si>
    <t>CAD</t>
  </si>
  <si>
    <t>CAID</t>
  </si>
  <si>
    <t>CARE</t>
  </si>
  <si>
    <t>Caritas</t>
  </si>
  <si>
    <t>Christian Blind Mission</t>
  </si>
  <si>
    <t>CBM</t>
  </si>
  <si>
    <t>Christian Commission for the Development of Bangladesh</t>
  </si>
  <si>
    <t>CCDB</t>
  </si>
  <si>
    <t>CCDB, Mukti, DAM</t>
  </si>
  <si>
    <t>Center for for Disability in Development</t>
  </si>
  <si>
    <t>CDD</t>
  </si>
  <si>
    <t>Children Development Program</t>
  </si>
  <si>
    <t>CDP/CP</t>
  </si>
  <si>
    <t>Coastal Development Partnership</t>
  </si>
  <si>
    <t>CDP/FS</t>
  </si>
  <si>
    <t>Coastal Association for Social Transformation Trust</t>
  </si>
  <si>
    <t>COAST</t>
  </si>
  <si>
    <t>CODEC</t>
  </si>
  <si>
    <t>Common Pipeline</t>
  </si>
  <si>
    <t>CP</t>
  </si>
  <si>
    <t>Community Partners International</t>
  </si>
  <si>
    <t>CPI</t>
  </si>
  <si>
    <t>Chittagong Sadar Hospital</t>
  </si>
  <si>
    <t>CSH</t>
  </si>
  <si>
    <t>GoB</t>
  </si>
  <si>
    <t>Concern Worldwide</t>
  </si>
  <si>
    <t>CW</t>
  </si>
  <si>
    <t>Cox's Bazar Sadar Hospital</t>
  </si>
  <si>
    <t>CXBSH</t>
  </si>
  <si>
    <t>Center For Zakat Management</t>
  </si>
  <si>
    <t>CZM</t>
  </si>
  <si>
    <t>Dhaka Ahsania Misson</t>
  </si>
  <si>
    <t>DAM</t>
  </si>
  <si>
    <t>DanChurchAid</t>
  </si>
  <si>
    <t>DCA</t>
  </si>
  <si>
    <t>Dhaka Community Hospital Trust</t>
  </si>
  <si>
    <t>DCHT</t>
  </si>
  <si>
    <t>Department for International Development (DFID)</t>
  </si>
  <si>
    <t>DFID</t>
  </si>
  <si>
    <t>Directorate General of Health Services</t>
  </si>
  <si>
    <t>DGHS</t>
  </si>
  <si>
    <t>Department of Agricultural Extension</t>
  </si>
  <si>
    <t>DoAE</t>
  </si>
  <si>
    <t>DoPeace</t>
  </si>
  <si>
    <t>Directorate of Primary Education</t>
  </si>
  <si>
    <t>DPE</t>
  </si>
  <si>
    <t>Department of Public Health Engineering</t>
  </si>
  <si>
    <t>DPHE</t>
  </si>
  <si>
    <t>Danish Refugee Council</t>
  </si>
  <si>
    <t>DRC</t>
  </si>
  <si>
    <t>DSK</t>
  </si>
  <si>
    <t>DSK/GUK/CA</t>
  </si>
  <si>
    <t>Fact Health</t>
  </si>
  <si>
    <t>FAO</t>
  </si>
  <si>
    <t>UN</t>
  </si>
  <si>
    <t>FCA</t>
  </si>
  <si>
    <t>Family Development Services Research</t>
  </si>
  <si>
    <t>FDSR</t>
  </si>
  <si>
    <t>Food for the Hungry</t>
  </si>
  <si>
    <t>FH</t>
  </si>
  <si>
    <t>FH/MTI</t>
  </si>
  <si>
    <t>Field Hospital Malaysia</t>
  </si>
  <si>
    <t>FHM</t>
  </si>
  <si>
    <t>Friends in Village Development Bangladesh</t>
  </si>
  <si>
    <t>FIVDB</t>
  </si>
  <si>
    <t>Fasiuddin Khan Research Foundation</t>
  </si>
  <si>
    <t>FKRF</t>
  </si>
  <si>
    <t>Friendship</t>
  </si>
  <si>
    <t>G2A</t>
  </si>
  <si>
    <t>Gonoshasthaya Kendra</t>
  </si>
  <si>
    <t>GK</t>
  </si>
  <si>
    <t>GlobalOne</t>
  </si>
  <si>
    <t>Gender Resource Centre</t>
  </si>
  <si>
    <t>GRC</t>
  </si>
  <si>
    <t>Gana Unnayan Kendra</t>
  </si>
  <si>
    <t>GUK</t>
  </si>
  <si>
    <t>GUSS</t>
  </si>
  <si>
    <t>Health and Education for All</t>
  </si>
  <si>
    <t>HAEFA</t>
  </si>
  <si>
    <t>The Human Awareness Institute</t>
  </si>
  <si>
    <t>HAI</t>
  </si>
  <si>
    <t>Health and Environment Alliance</t>
  </si>
  <si>
    <t>HEAL</t>
  </si>
  <si>
    <t>Health and Education for the Less Privileged People</t>
  </si>
  <si>
    <t>HELP</t>
  </si>
  <si>
    <t>Help - Hilfe zur Selbsthilfe</t>
  </si>
  <si>
    <t>HELP e.V.</t>
  </si>
  <si>
    <t>HelpAge International</t>
  </si>
  <si>
    <t>HelpAge</t>
  </si>
  <si>
    <t>Hope Foundation</t>
  </si>
  <si>
    <t>HF</t>
  </si>
  <si>
    <t>Handicap International</t>
  </si>
  <si>
    <t>HI</t>
  </si>
  <si>
    <t>HOPE Foundation for Woman and Children of Bangladesh</t>
  </si>
  <si>
    <t>Hope</t>
  </si>
  <si>
    <t>HSI</t>
  </si>
  <si>
    <t>Humaniterra International</t>
  </si>
  <si>
    <t>HTI</t>
  </si>
  <si>
    <t>Humanity First</t>
  </si>
  <si>
    <t>HYSAWA Project</t>
  </si>
  <si>
    <t>HYSAWA</t>
  </si>
  <si>
    <t>ICCO</t>
  </si>
  <si>
    <t>icddr,b</t>
  </si>
  <si>
    <t>International Committee of the Red Cross</t>
  </si>
  <si>
    <t>ICRC</t>
  </si>
  <si>
    <t>International Federation of Red Cross and Red Crescent Societies</t>
  </si>
  <si>
    <t>IFRC</t>
  </si>
  <si>
    <t>Indonesian Humanitarian Alliance</t>
  </si>
  <si>
    <t>IHA</t>
  </si>
  <si>
    <t>Internews</t>
  </si>
  <si>
    <t>International Organization for Migration</t>
  </si>
  <si>
    <t>IOM</t>
  </si>
  <si>
    <t>IPAS</t>
  </si>
  <si>
    <t>International Rescue Committee</t>
  </si>
  <si>
    <t>IRC</t>
  </si>
  <si>
    <t>IRC/RTMI</t>
  </si>
  <si>
    <t>Integrated Social Development Effort Bangladesh</t>
  </si>
  <si>
    <t>ISDEBD</t>
  </si>
  <si>
    <t>JHU</t>
  </si>
  <si>
    <t>Japanese Red Cross Society</t>
  </si>
  <si>
    <t>JRCS</t>
  </si>
  <si>
    <t>Médecins du Monde</t>
  </si>
  <si>
    <t>MDM</t>
  </si>
  <si>
    <t>Medair</t>
  </si>
  <si>
    <t>Medglobal/HF</t>
  </si>
  <si>
    <t>Mercy Malaysia</t>
  </si>
  <si>
    <t>Muslim Hands International</t>
  </si>
  <si>
    <t>MHI</t>
  </si>
  <si>
    <t>Malteser International</t>
  </si>
  <si>
    <t>MI</t>
  </si>
  <si>
    <t>Migrant Offshore Aid Station</t>
  </si>
  <si>
    <t>MOAS</t>
  </si>
  <si>
    <t>Ministry of Disaster Management and Relief</t>
  </si>
  <si>
    <t>MoDMR</t>
  </si>
  <si>
    <t>Ministry of Health</t>
  </si>
  <si>
    <t>MoH</t>
  </si>
  <si>
    <t>Ministry of Health and Family Welfare</t>
  </si>
  <si>
    <t>MoHFW</t>
  </si>
  <si>
    <t>Médecins Sans Frontières</t>
  </si>
  <si>
    <t>MSF</t>
  </si>
  <si>
    <t>Medical Teams International</t>
  </si>
  <si>
    <t>MTI</t>
  </si>
  <si>
    <t>Mukti Cox's Bazar</t>
  </si>
  <si>
    <t>Mukti</t>
  </si>
  <si>
    <t>Norwegian Church Aid</t>
  </si>
  <si>
    <t>NCA</t>
  </si>
  <si>
    <t>NGO Forum for Public Health</t>
  </si>
  <si>
    <t>NGOF</t>
  </si>
  <si>
    <t>NONGOR</t>
  </si>
  <si>
    <t>Norwegian Refugee Council</t>
  </si>
  <si>
    <t>NRC</t>
  </si>
  <si>
    <t>OBAT Helpers</t>
  </si>
  <si>
    <t>OBAT</t>
  </si>
  <si>
    <t>OHCHR</t>
  </si>
  <si>
    <t>Own</t>
  </si>
  <si>
    <t>Oxfam</t>
  </si>
  <si>
    <t>Practical Action</t>
  </si>
  <si>
    <t>PA</t>
  </si>
  <si>
    <t>PHALS</t>
  </si>
  <si>
    <t>Partners in Health Development</t>
  </si>
  <si>
    <t>PHD</t>
  </si>
  <si>
    <t>Palli Karma-Sahayak Foundation</t>
  </si>
  <si>
    <t>PKSF</t>
  </si>
  <si>
    <t>Plan</t>
  </si>
  <si>
    <t>Prottyashi</t>
  </si>
  <si>
    <t>Première Urgence Internationale</t>
  </si>
  <si>
    <t>PUI</t>
  </si>
  <si>
    <t>PULSE Bangladesh</t>
  </si>
  <si>
    <t>PULSE</t>
  </si>
  <si>
    <t>Peace Winds Japan</t>
  </si>
  <si>
    <t>PWJ</t>
  </si>
  <si>
    <t>Rakhaing Development Foundation</t>
  </si>
  <si>
    <t>RDF</t>
  </si>
  <si>
    <t>REACH Initiative</t>
  </si>
  <si>
    <t>REACH</t>
  </si>
  <si>
    <t>Relief International</t>
  </si>
  <si>
    <t>RI</t>
  </si>
  <si>
    <t>Resource Integration Centre</t>
  </si>
  <si>
    <t>RIC</t>
  </si>
  <si>
    <t>RISDA Bangladesh</t>
  </si>
  <si>
    <t>RISDA</t>
  </si>
  <si>
    <t>Radio Naf</t>
  </si>
  <si>
    <t>RN</t>
  </si>
  <si>
    <t>RRRC</t>
  </si>
  <si>
    <t>Refugee Health Unit of RRRC</t>
  </si>
  <si>
    <t>RRRC/RHU</t>
  </si>
  <si>
    <t>Research, Training &amp; Management International</t>
  </si>
  <si>
    <t>RTMI</t>
  </si>
  <si>
    <t>SAJIDA Foundation</t>
  </si>
  <si>
    <t>SAJIDA</t>
  </si>
  <si>
    <t>SALT Financial Literacy International</t>
  </si>
  <si>
    <t>SALT</t>
  </si>
  <si>
    <t>Syrian American Medical Society</t>
  </si>
  <si>
    <t>SAMS</t>
  </si>
  <si>
    <t>Social Assistance and Rehabilitation for Physically Vulnerable</t>
  </si>
  <si>
    <t>SARPV</t>
  </si>
  <si>
    <t>Save the Children</t>
  </si>
  <si>
    <t>SCI</t>
  </si>
  <si>
    <t>Swiss Agency for Development and Cooperation</t>
  </si>
  <si>
    <t>SDC</t>
  </si>
  <si>
    <t>Society for Health Extension and Development</t>
  </si>
  <si>
    <t>SHED</t>
  </si>
  <si>
    <t>Shelter Box</t>
  </si>
  <si>
    <t>Shushilan</t>
  </si>
  <si>
    <t>Solidarités International</t>
  </si>
  <si>
    <t>SI</t>
  </si>
  <si>
    <t>Small Kindness Bangladesh</t>
  </si>
  <si>
    <t>SKB</t>
  </si>
  <si>
    <t>Samaj Kallyan O Unnayan Shangstha</t>
  </si>
  <si>
    <t>SKUS</t>
  </si>
  <si>
    <t>Sheba Manab Kallyan Kendra</t>
  </si>
  <si>
    <t>SMKK</t>
  </si>
  <si>
    <t>Samaritan's Purse</t>
  </si>
  <si>
    <t>SP</t>
  </si>
  <si>
    <t>Society for People's Actions in Change and Equity</t>
  </si>
  <si>
    <t>SPACE</t>
  </si>
  <si>
    <t>Smiling Sun Clinic</t>
  </si>
  <si>
    <t>SSUN</t>
  </si>
  <si>
    <t>Technical Assistance Inc.</t>
  </si>
  <si>
    <t>TAI</t>
  </si>
  <si>
    <t>Turkish Diyanet Foundation</t>
  </si>
  <si>
    <t>TDF</t>
  </si>
  <si>
    <t>Terre des Hommes</t>
  </si>
  <si>
    <t>TdH</t>
  </si>
  <si>
    <t>Tearfund</t>
  </si>
  <si>
    <t>Turkish Cooperation and Coordination Agency</t>
  </si>
  <si>
    <t>TIKA</t>
  </si>
  <si>
    <t>Training Management International</t>
  </si>
  <si>
    <t>TMI</t>
  </si>
  <si>
    <t>TWB</t>
  </si>
  <si>
    <t>United Nations Development Programme</t>
  </si>
  <si>
    <t>UNDP</t>
  </si>
  <si>
    <t>United Nations Population Fund</t>
  </si>
  <si>
    <t>UNFPA</t>
  </si>
  <si>
    <t>UNHabitat</t>
  </si>
  <si>
    <t>United Nations High Commission for Refugees</t>
  </si>
  <si>
    <t>UNHCR</t>
  </si>
  <si>
    <t>United Nations Childrens Fund</t>
  </si>
  <si>
    <t>UNICEF</t>
  </si>
  <si>
    <t>United Sikhs</t>
  </si>
  <si>
    <t>UNWOMEN</t>
  </si>
  <si>
    <t>UP</t>
  </si>
  <si>
    <t>Village Education Resource Center</t>
  </si>
  <si>
    <t>VERC</t>
  </si>
  <si>
    <t>Voluntary Service Overseas</t>
  </si>
  <si>
    <t>VSO</t>
  </si>
  <si>
    <t>Water Aid</t>
  </si>
  <si>
    <t>WaterAid</t>
  </si>
  <si>
    <t>World Concern</t>
  </si>
  <si>
    <t>WC</t>
  </si>
  <si>
    <t>United Nations World food Programme</t>
  </si>
  <si>
    <t>WFP</t>
  </si>
  <si>
    <t>World Food Programme</t>
  </si>
  <si>
    <t>WFP/UNHCR</t>
  </si>
  <si>
    <t>Welthungerhilfe (WHH)</t>
  </si>
  <si>
    <t>WHH</t>
  </si>
  <si>
    <t>World Health Organization</t>
  </si>
  <si>
    <t>WHO</t>
  </si>
  <si>
    <t>WI</t>
  </si>
  <si>
    <t>WorldFish</t>
  </si>
  <si>
    <t>World Renew</t>
  </si>
  <si>
    <t>WR</t>
  </si>
  <si>
    <t>World Vision International</t>
  </si>
  <si>
    <t>WVI</t>
  </si>
  <si>
    <t>Young Power in Social Action</t>
  </si>
  <si>
    <t>YPSA</t>
  </si>
  <si>
    <t>RAW value</t>
  </si>
  <si>
    <t>USE THIS</t>
  </si>
  <si>
    <t>Type</t>
  </si>
  <si>
    <t>AAI</t>
  </si>
  <si>
    <t>Action Aid</t>
  </si>
  <si>
    <t>Action Aid' Bangladesh (AAB)</t>
  </si>
  <si>
    <t>Action Aid-BD</t>
  </si>
  <si>
    <t>ActionAid Bangladesh</t>
  </si>
  <si>
    <t>AAR Japan</t>
  </si>
  <si>
    <t>Action Agains Hunger (ACF)</t>
  </si>
  <si>
    <t>Almanahill</t>
  </si>
  <si>
    <t>AMJ Bangladesh</t>
  </si>
  <si>
    <t>AMURT/SKUS</t>
  </si>
  <si>
    <t>Bangladesh Red Crescent</t>
  </si>
  <si>
    <t>DRCS</t>
  </si>
  <si>
    <t>Cristian AID</t>
  </si>
  <si>
    <t>CARE Bangladesh</t>
  </si>
  <si>
    <t>CARE-BD</t>
  </si>
  <si>
    <t>Caritas Bangladesh</t>
  </si>
  <si>
    <t>Caritas-BD</t>
  </si>
  <si>
    <t>CDP</t>
  </si>
  <si>
    <t>CODEX</t>
  </si>
  <si>
    <t>CWW</t>
  </si>
  <si>
    <t>Concern WW</t>
  </si>
  <si>
    <t>Center For Zakat Management (CZM)</t>
  </si>
  <si>
    <t>Center for Zakat Management</t>
  </si>
  <si>
    <t>DGHS (CS Office Cox's Bazar)</t>
  </si>
  <si>
    <t>DAE</t>
  </si>
  <si>
    <t xml:space="preserve">Dept of Agriciultural Extension </t>
  </si>
  <si>
    <t>DoPeace USA</t>
  </si>
  <si>
    <t xml:space="preserve">FAO </t>
  </si>
  <si>
    <t>Friendship &amp; Humanitarra</t>
  </si>
  <si>
    <t>Give2Asia</t>
  </si>
  <si>
    <t>Gonoshasthaya Kendra (GK)</t>
  </si>
  <si>
    <t>Global One</t>
  </si>
  <si>
    <t>HAEAF</t>
  </si>
  <si>
    <t>The Human Awareness Institute (HAI)</t>
  </si>
  <si>
    <t>HELP CXB</t>
  </si>
  <si>
    <t>HopeFoundation</t>
  </si>
  <si>
    <t>Helvetas</t>
  </si>
  <si>
    <t>HumaniTerra</t>
  </si>
  <si>
    <t>ICCO/ACT Alliance</t>
  </si>
  <si>
    <t>icdrr,b</t>
  </si>
  <si>
    <t>BDRC-IFRC</t>
  </si>
  <si>
    <t>IFRCS</t>
  </si>
  <si>
    <t>IHH</t>
  </si>
  <si>
    <t>Humanitarian Relief Foundation</t>
  </si>
  <si>
    <t>ACF-IOM</t>
  </si>
  <si>
    <t>CA-IOM</t>
  </si>
  <si>
    <t>IOM-BDRC</t>
  </si>
  <si>
    <t>IOM-CA</t>
  </si>
  <si>
    <t>IOM-SI</t>
  </si>
  <si>
    <t>IOM-WVI</t>
  </si>
  <si>
    <t>PIN-IOM</t>
  </si>
  <si>
    <t>SI-IOM</t>
  </si>
  <si>
    <t>WC-MEDAIR-IOM</t>
  </si>
  <si>
    <t>WC-MEDAIR</t>
  </si>
  <si>
    <t>WVI-IOM</t>
  </si>
  <si>
    <t>ISDE</t>
  </si>
  <si>
    <t>ISDE Bangladesh</t>
  </si>
  <si>
    <t>MEDGLOBAL</t>
  </si>
  <si>
    <t>MedGlobal</t>
  </si>
  <si>
    <t>Muslim Hands</t>
  </si>
  <si>
    <t>Malteser International (MI)</t>
  </si>
  <si>
    <t>MODMR</t>
  </si>
  <si>
    <t>MSF Spain</t>
  </si>
  <si>
    <t>MSF OCA</t>
  </si>
  <si>
    <t>MSF OCBA</t>
  </si>
  <si>
    <t>MSF OCP</t>
  </si>
  <si>
    <t>MSF France</t>
  </si>
  <si>
    <t>MSF Holland</t>
  </si>
  <si>
    <t>Mukti Cox's bazar</t>
  </si>
  <si>
    <t>Mukti CXB</t>
  </si>
  <si>
    <t>MULKTI</t>
  </si>
  <si>
    <t>Office of the United Nations High Commissioner for Human Rights</t>
  </si>
  <si>
    <t>Plan Bangladesh</t>
  </si>
  <si>
    <t>Plan BD</t>
  </si>
  <si>
    <t>PULSE-BD</t>
  </si>
  <si>
    <t xml:space="preserve">Relief International </t>
  </si>
  <si>
    <t>Relief Intl</t>
  </si>
  <si>
    <t>RIC-BD</t>
  </si>
  <si>
    <t>RTM</t>
  </si>
  <si>
    <t>SAVE</t>
  </si>
  <si>
    <t>SC</t>
  </si>
  <si>
    <t>SB</t>
  </si>
  <si>
    <t>Solidarites International</t>
  </si>
  <si>
    <t>Turkish Diyanet Foundation contirbuted.</t>
  </si>
  <si>
    <t>Terre Des Hommes</t>
  </si>
  <si>
    <t>TIKA(Turkish Cooperation and Coordination Agency)</t>
  </si>
  <si>
    <t>Unicef-CA</t>
  </si>
  <si>
    <t>UNICEF-WVI</t>
  </si>
  <si>
    <t>UNITED SIKHS Bangladesh &amp; Nanakshahi Gurdwara</t>
  </si>
  <si>
    <t>UN WOMEN</t>
  </si>
  <si>
    <t xml:space="preserve">WaterAid </t>
  </si>
  <si>
    <t xml:space="preserve">WFP </t>
  </si>
  <si>
    <t>MSF F</t>
  </si>
  <si>
    <t>MSF H</t>
  </si>
  <si>
    <t>HHRD</t>
  </si>
  <si>
    <t>Helping Hand for Relief and Development</t>
  </si>
  <si>
    <t>ICNA RELIEF CANADA</t>
  </si>
  <si>
    <t>ICNA RC</t>
  </si>
  <si>
    <t>ICNA Relief Canada</t>
  </si>
  <si>
    <t>Sushilan</t>
  </si>
  <si>
    <t>TRC</t>
  </si>
  <si>
    <t>TRCS</t>
  </si>
  <si>
    <t>NF Enterprise</t>
  </si>
  <si>
    <t>NF-E</t>
  </si>
  <si>
    <t>ICCO Cooperation</t>
  </si>
  <si>
    <t>SOS</t>
  </si>
  <si>
    <t>SOS Children's Villages International</t>
  </si>
  <si>
    <t>OBAT Helper</t>
  </si>
  <si>
    <t>ActionAid/YPSA</t>
  </si>
  <si>
    <t>Location_Camp - Cleaned</t>
  </si>
  <si>
    <t>KMS (C2)</t>
  </si>
  <si>
    <t>Camp1/ CC</t>
  </si>
  <si>
    <t>Kutupalong Hindu Community (Loko Mandir)</t>
  </si>
  <si>
    <t>Loko Mandir</t>
  </si>
  <si>
    <t>Hindupara</t>
  </si>
  <si>
    <t>Hindu para</t>
  </si>
  <si>
    <t>Kutupalong Hindu para</t>
  </si>
  <si>
    <t>Hindu village</t>
  </si>
  <si>
    <t>Camp 1 /BB</t>
  </si>
  <si>
    <t>BB Zone, Camp 1W</t>
  </si>
  <si>
    <t>KMS (E3 ext)</t>
  </si>
  <si>
    <t>KMS (E3)</t>
  </si>
  <si>
    <t>Camp 2/ KTP Extension</t>
  </si>
  <si>
    <t>Block D-5</t>
  </si>
  <si>
    <t>KMS (D3)</t>
  </si>
  <si>
    <t>KMS (D4)</t>
  </si>
  <si>
    <t>KMS (D5)</t>
  </si>
  <si>
    <t xml:space="preserve">KMS Ex D4 </t>
  </si>
  <si>
    <t>Kutupalong Expansion - Zone D5</t>
  </si>
  <si>
    <t>KTP Ext. D-5, Camp 2W</t>
  </si>
  <si>
    <t>Camp-3</t>
  </si>
  <si>
    <t>Camp-4</t>
  </si>
  <si>
    <t>Camp4/ OO</t>
  </si>
  <si>
    <t>OO Zone, Camp 4</t>
  </si>
  <si>
    <t>Camp 6/ FF</t>
  </si>
  <si>
    <t>FF Zone, Camp 6</t>
  </si>
  <si>
    <t>Camp-8E</t>
  </si>
  <si>
    <t>Camp-8W</t>
  </si>
  <si>
    <t>Bailakhali Sub Center</t>
  </si>
  <si>
    <t>Balukahli</t>
  </si>
  <si>
    <t>Balukahli 10</t>
  </si>
  <si>
    <t>Balukali MS</t>
  </si>
  <si>
    <t>Balukhali-2 ( SCI distribution point)</t>
  </si>
  <si>
    <t>Balukhali ( SCI distribution point)</t>
  </si>
  <si>
    <t>Balukhali (Helal House)</t>
  </si>
  <si>
    <t>Balukhali 1</t>
  </si>
  <si>
    <t>Balukhali Ext</t>
  </si>
  <si>
    <t>Balukhali MS</t>
  </si>
  <si>
    <t>Balukhali MS - Balukhali MS</t>
  </si>
  <si>
    <t>Balukhali MS Expansion</t>
  </si>
  <si>
    <t>Balukhali MS-2</t>
  </si>
  <si>
    <t>Balukhali Pachim</t>
  </si>
  <si>
    <t>Balukhali sub center</t>
  </si>
  <si>
    <t>Balukhali Sub-Center</t>
  </si>
  <si>
    <t>BMS extension</t>
  </si>
  <si>
    <t>BMS new arrival</t>
  </si>
  <si>
    <t>Damonkhali</t>
  </si>
  <si>
    <t>Camp-10</t>
  </si>
  <si>
    <t>Camp11/NN</t>
  </si>
  <si>
    <t>Moinarghona-2</t>
  </si>
  <si>
    <t>Moinarghona-1</t>
  </si>
  <si>
    <t>Barma Para</t>
  </si>
  <si>
    <t>Barmapara</t>
  </si>
  <si>
    <t>Burma Para</t>
  </si>
  <si>
    <t>Burma para / Tasnimarkhola</t>
  </si>
  <si>
    <t>Burma para / Tasnimarkhola - Barmapara</t>
  </si>
  <si>
    <t>Burmapara / Tasnimarkhola</t>
  </si>
  <si>
    <t>Tangkhali MS</t>
  </si>
  <si>
    <t xml:space="preserve">Tanjimarkhola </t>
  </si>
  <si>
    <t>Tanjimarkhola, Thangkhali,</t>
  </si>
  <si>
    <t>Tasnimarkhola</t>
  </si>
  <si>
    <t>Thaingkhali</t>
  </si>
  <si>
    <t>Thainkhali</t>
  </si>
  <si>
    <t>Thainkhali school</t>
  </si>
  <si>
    <t>Thangkali</t>
  </si>
  <si>
    <t>Thangkhali</t>
  </si>
  <si>
    <t>Thangkhali School</t>
  </si>
  <si>
    <t>Thangkhali(Burmapara / Tasnimarkhola)</t>
  </si>
  <si>
    <t xml:space="preserve">Thyangkhali </t>
  </si>
  <si>
    <t>Camp-17</t>
  </si>
  <si>
    <t>Camp1/Kutopalong RC</t>
  </si>
  <si>
    <t>KTP new site</t>
  </si>
  <si>
    <t>KTP Register Camp</t>
  </si>
  <si>
    <t>KTP registered camp</t>
  </si>
  <si>
    <t>Kutupalong RC - Kutupalong RC</t>
  </si>
  <si>
    <t>Kutupalong RC Area</t>
  </si>
  <si>
    <t>Hakim Para</t>
  </si>
  <si>
    <t>Hakimpara - Hakimpara</t>
  </si>
  <si>
    <t>Camp-14</t>
  </si>
  <si>
    <t>Camp14</t>
  </si>
  <si>
    <t>Jamtali</t>
  </si>
  <si>
    <t>Jamtoli (Block-G)</t>
  </si>
  <si>
    <t>Jamtoli / Thangkhali</t>
  </si>
  <si>
    <t>Jamtoli / Thangkhali - Jamtoli</t>
  </si>
  <si>
    <t>Jamtoli(Thangkhali)</t>
  </si>
  <si>
    <t>Jamtoli(Thangkhali) - Jamtoli</t>
  </si>
  <si>
    <t>Bagghona</t>
  </si>
  <si>
    <t>Bagghona/Potibonia (Moynarghona)</t>
  </si>
  <si>
    <t>Bagguna</t>
  </si>
  <si>
    <t>Baghogna</t>
  </si>
  <si>
    <t>Baghona</t>
  </si>
  <si>
    <t>Bangghona - Bangghona</t>
  </si>
  <si>
    <t xml:space="preserve">Mainarghona </t>
  </si>
  <si>
    <t>Moinar guna</t>
  </si>
  <si>
    <t>Moynarghona</t>
  </si>
  <si>
    <t>Moynarghona(Bagghona/Potibonia)</t>
  </si>
  <si>
    <t xml:space="preserve">Moynerghona </t>
  </si>
  <si>
    <t>Potibonia(Baggoha)</t>
  </si>
  <si>
    <t>Putibunia</t>
  </si>
  <si>
    <t>Safiullahkata / Putibonia</t>
  </si>
  <si>
    <t>Shafifikul kata</t>
  </si>
  <si>
    <t>Shafiullah Kata</t>
  </si>
  <si>
    <t>Chakmalkul</t>
  </si>
  <si>
    <t>Chakmarkul - Chakmarkul</t>
  </si>
  <si>
    <t>Chakmarkul(Chakmarkul/Kerontuli)</t>
  </si>
  <si>
    <t>Kerontoli/Charmarkul</t>
  </si>
  <si>
    <t>Kerontuli/Charmarkul</t>
  </si>
  <si>
    <t>Lachuaprang</t>
  </si>
  <si>
    <t>Roikhong / Unchiprang</t>
  </si>
  <si>
    <t>Unchingprang / Chiallapara</t>
  </si>
  <si>
    <t>Unchingprang Chiallapara</t>
  </si>
  <si>
    <t>Unchingprang Chiallapara(Unchingprang / Chiallapara)</t>
  </si>
  <si>
    <t>Unchiparang</t>
  </si>
  <si>
    <t>Unchiparong</t>
  </si>
  <si>
    <t xml:space="preserve">Unchiprang </t>
  </si>
  <si>
    <t>Unchiprang / Potibonia</t>
  </si>
  <si>
    <t>Unchiprang MS</t>
  </si>
  <si>
    <t>Unchiprang(Roikhong / Unchiprang)</t>
  </si>
  <si>
    <t>Unchiprang(Roikhong)</t>
  </si>
  <si>
    <t>Jumpara</t>
  </si>
  <si>
    <t>Chamlapu</t>
  </si>
  <si>
    <t>Shamlapur / Tchamakpur</t>
  </si>
  <si>
    <t>Shamlapur UH&amp;FWC</t>
  </si>
  <si>
    <t>shamplapur</t>
  </si>
  <si>
    <t xml:space="preserve">Shamlapur </t>
  </si>
  <si>
    <t>Leda Health Clinic</t>
  </si>
  <si>
    <t>Leda MS</t>
  </si>
  <si>
    <t>Leda MS Ext</t>
  </si>
  <si>
    <t>Leda B</t>
  </si>
  <si>
    <t>Leda C</t>
  </si>
  <si>
    <t>Leda Extension</t>
  </si>
  <si>
    <t>Leda Host</t>
  </si>
  <si>
    <t>Leda Village</t>
  </si>
  <si>
    <t>Leda village (Mochoni)</t>
  </si>
  <si>
    <t>Leda(Leda Village)</t>
  </si>
  <si>
    <t>Moulvi Bazar</t>
  </si>
  <si>
    <t>Chonapara</t>
  </si>
  <si>
    <t>Leda A</t>
  </si>
  <si>
    <t>Ali Khali</t>
  </si>
  <si>
    <t>Leda D</t>
  </si>
  <si>
    <t>Leda village (Alia Khal)</t>
  </si>
  <si>
    <t>South Leda</t>
  </si>
  <si>
    <t>Rangikhali</t>
  </si>
  <si>
    <t>Mochoni</t>
  </si>
  <si>
    <t>Muchunipara</t>
  </si>
  <si>
    <t>Musoni</t>
  </si>
  <si>
    <t>Nayapara EXP</t>
  </si>
  <si>
    <t>Nayapara Muchoni</t>
  </si>
  <si>
    <t>Nayapara village</t>
  </si>
  <si>
    <t>Noor Ali Para/North side of I block</t>
  </si>
  <si>
    <t>Noyapara Muchoni</t>
  </si>
  <si>
    <t>Noyapara Teknaf</t>
  </si>
  <si>
    <t>Nur Ali Para</t>
  </si>
  <si>
    <t>Nyapara extension</t>
  </si>
  <si>
    <t>Nayapara RC Area</t>
  </si>
  <si>
    <t>Muchani Para</t>
  </si>
  <si>
    <t>Shalbagan</t>
  </si>
  <si>
    <t>Shal Bagan</t>
  </si>
  <si>
    <t>Naya Para</t>
  </si>
  <si>
    <t>Britishpara</t>
  </si>
  <si>
    <t>Jadimora</t>
  </si>
  <si>
    <t>Jodimura</t>
  </si>
  <si>
    <t>Zadimura</t>
  </si>
  <si>
    <t>Damdamia</t>
  </si>
  <si>
    <t>Damdomia</t>
  </si>
  <si>
    <t>Domdomia</t>
  </si>
  <si>
    <t>Dondomia</t>
  </si>
  <si>
    <t>KMS</t>
  </si>
  <si>
    <t>Kutupalong MS</t>
  </si>
  <si>
    <t>Kutupalong MS - Kutupalong MS</t>
  </si>
  <si>
    <t>BMS (Moynar Dhala)</t>
  </si>
  <si>
    <t>Kutupalong</t>
  </si>
  <si>
    <t>Kutupalong 1</t>
  </si>
  <si>
    <t>Kutupalong 3</t>
  </si>
  <si>
    <t>Kutupalong Ex</t>
  </si>
  <si>
    <t xml:space="preserve">Kutupalong Expansion </t>
  </si>
  <si>
    <t>Kutupalong Ext</t>
  </si>
  <si>
    <t>Kutupalong Ext.</t>
  </si>
  <si>
    <t>Kutupalong Extension</t>
  </si>
  <si>
    <t>Kutupalong MS Expansion</t>
  </si>
  <si>
    <t>Mainnerghona (Zone NN and TT)</t>
  </si>
  <si>
    <t>Mannierghona</t>
  </si>
  <si>
    <t>Zone NN, TT</t>
  </si>
  <si>
    <t>Army camp_Kutupalong MS</t>
  </si>
  <si>
    <t>Block B_Palongkhali</t>
  </si>
  <si>
    <t>Camp 08</t>
  </si>
  <si>
    <t>Camp 2</t>
  </si>
  <si>
    <t>NN, TT, YY</t>
  </si>
  <si>
    <t>Zone NN/TT</t>
  </si>
  <si>
    <t>Kutupalang MS</t>
  </si>
  <si>
    <t>Kutopalang</t>
  </si>
  <si>
    <t>Camp-3,4</t>
  </si>
  <si>
    <t>Camp-6,7</t>
  </si>
  <si>
    <t xml:space="preserve">Ukhia host community </t>
  </si>
  <si>
    <t>Cox's Bazar Shadar</t>
  </si>
  <si>
    <t>Alir Dail</t>
  </si>
  <si>
    <t>Anjuman</t>
  </si>
  <si>
    <t>Anjuman para</t>
  </si>
  <si>
    <t>Baharchara</t>
  </si>
  <si>
    <t>Baharchora</t>
  </si>
  <si>
    <t>Jahajpura</t>
  </si>
  <si>
    <t>Bailakhali</t>
  </si>
  <si>
    <t>Barashoukula</t>
  </si>
  <si>
    <t>Borochankhola</t>
  </si>
  <si>
    <t>Borosonkhola</t>
  </si>
  <si>
    <t>Bordail</t>
  </si>
  <si>
    <t>Borodail</t>
  </si>
  <si>
    <t>Boroitoli</t>
  </si>
  <si>
    <t xml:space="preserve">Boroitoli               </t>
  </si>
  <si>
    <t>Burtoli</t>
  </si>
  <si>
    <t>Camp 20  Extension</t>
  </si>
  <si>
    <t>Chapotkhali</t>
  </si>
  <si>
    <t>Custom Point</t>
  </si>
  <si>
    <t>Dainggakata</t>
  </si>
  <si>
    <t>Doingakata</t>
  </si>
  <si>
    <t>Dakkhin Jaliapara</t>
  </si>
  <si>
    <t>Jaliapara</t>
  </si>
  <si>
    <t xml:space="preserve">Jaliapara               </t>
  </si>
  <si>
    <t>Dangor Para</t>
  </si>
  <si>
    <t>Dangorpara</t>
  </si>
  <si>
    <t>Dargabil</t>
  </si>
  <si>
    <t>Dargabeel</t>
  </si>
  <si>
    <t>Dail Para</t>
  </si>
  <si>
    <t>Deilpara</t>
  </si>
  <si>
    <t>Delpara</t>
  </si>
  <si>
    <t>Dhokkin Kutubdiapara</t>
  </si>
  <si>
    <t xml:space="preserve">East Dighalia       </t>
  </si>
  <si>
    <t>East Palongkhali</t>
  </si>
  <si>
    <t>Fulardail</t>
  </si>
  <si>
    <t>Fultoli</t>
  </si>
  <si>
    <t>Ghonarpara</t>
  </si>
  <si>
    <t>Gayalmara</t>
  </si>
  <si>
    <t>Goyalmara</t>
  </si>
  <si>
    <t>Hajam para</t>
  </si>
  <si>
    <t>Hajimmapara</t>
  </si>
  <si>
    <t>Borbil</t>
  </si>
  <si>
    <t>Hatimora</t>
  </si>
  <si>
    <t>Hatiar Ghona</t>
  </si>
  <si>
    <t>Hatiyar Guna</t>
  </si>
  <si>
    <t>Host communities Ukhia/Teknaf</t>
  </si>
  <si>
    <t>Host communities Ukhia</t>
  </si>
  <si>
    <t>Host communities Teknaf</t>
  </si>
  <si>
    <t>Inani</t>
  </si>
  <si>
    <t>Jaliapalong</t>
  </si>
  <si>
    <t>Jummapara</t>
  </si>
  <si>
    <t>Zummapara</t>
  </si>
  <si>
    <t>Jommapara</t>
  </si>
  <si>
    <t>Kanjerpara</t>
  </si>
  <si>
    <t>Kanjor Para</t>
  </si>
  <si>
    <t>Katakhali</t>
  </si>
  <si>
    <t>Kathakhali</t>
  </si>
  <si>
    <t>Kerontoli</t>
  </si>
  <si>
    <t>Kochubunia</t>
  </si>
  <si>
    <t>Konapara</t>
  </si>
  <si>
    <t>Konarpara</t>
  </si>
  <si>
    <t>Kunapara</t>
  </si>
  <si>
    <t>Languirbill</t>
  </si>
  <si>
    <t>Lengurbeel</t>
  </si>
  <si>
    <t>Latur Hola</t>
  </si>
  <si>
    <t xml:space="preserve">Latur Hola            </t>
  </si>
  <si>
    <t>Lemochari</t>
  </si>
  <si>
    <t>Lemurchari</t>
  </si>
  <si>
    <t>Lombaguna</t>
  </si>
  <si>
    <t xml:space="preserve">Majher Para       </t>
  </si>
  <si>
    <t>Majher Para</t>
  </si>
  <si>
    <t>Marisbonia</t>
  </si>
  <si>
    <t>Maskaria</t>
  </si>
  <si>
    <t>MinaBazar</t>
  </si>
  <si>
    <t>Mina Bazar</t>
  </si>
  <si>
    <t>Mohoripara</t>
  </si>
  <si>
    <t>Monirghona</t>
  </si>
  <si>
    <t>Monkhali</t>
  </si>
  <si>
    <t>Moulovi Bazar</t>
  </si>
  <si>
    <t>MSF clinic</t>
  </si>
  <si>
    <t>Mucharkula</t>
  </si>
  <si>
    <t>Musarkhola</t>
  </si>
  <si>
    <t>Naitongpara</t>
  </si>
  <si>
    <t>Naittong Para</t>
  </si>
  <si>
    <t>Naittongpara</t>
  </si>
  <si>
    <t>Nalbunia</t>
  </si>
  <si>
    <t>Naya para RC</t>
  </si>
  <si>
    <t>Nayapara RC</t>
  </si>
  <si>
    <t>Natmura para</t>
  </si>
  <si>
    <t>Noyapara RC</t>
  </si>
  <si>
    <t xml:space="preserve">NYP Register Camp </t>
  </si>
  <si>
    <t>NYP registered camp</t>
  </si>
  <si>
    <t>Noukhali</t>
  </si>
  <si>
    <t>OCA Workshop</t>
  </si>
  <si>
    <t>Oulapalang</t>
  </si>
  <si>
    <t>Oulapalong</t>
  </si>
  <si>
    <t>New Pallan Para</t>
  </si>
  <si>
    <t>Pallanpara</t>
  </si>
  <si>
    <t>Old Pallan Para</t>
  </si>
  <si>
    <t>Palongkhali</t>
  </si>
  <si>
    <t>Palongkhali FWC</t>
  </si>
  <si>
    <t>Kutupalong Coustomes-Main road</t>
  </si>
  <si>
    <t>Pankhai</t>
  </si>
  <si>
    <t>Dakkin painnasia</t>
  </si>
  <si>
    <t>Panneyesia</t>
  </si>
  <si>
    <t>Purathan Bazar para</t>
  </si>
  <si>
    <t>Raikhong South(Dakkin Para)</t>
  </si>
  <si>
    <t xml:space="preserve">Whykong </t>
  </si>
  <si>
    <t>Raikhong</t>
  </si>
  <si>
    <t>Raikhong North(uttar Para)</t>
  </si>
  <si>
    <t>Raikhong Dakkin Para</t>
  </si>
  <si>
    <t>Host</t>
  </si>
  <si>
    <t>Foliya Para</t>
  </si>
  <si>
    <t>Ramu Upazila Health Complex</t>
  </si>
  <si>
    <t>Ramu UHC</t>
  </si>
  <si>
    <t>Chakboita</t>
  </si>
  <si>
    <t xml:space="preserve"> Rojar Ghona       </t>
  </si>
  <si>
    <t>Rojarghona</t>
  </si>
  <si>
    <t>Rojar Ghona</t>
  </si>
  <si>
    <t>Rongikhali</t>
  </si>
  <si>
    <t>Sabrang, Teknaf</t>
  </si>
  <si>
    <t>Subrang</t>
  </si>
  <si>
    <t>Sabrang UH&amp;FWC</t>
  </si>
  <si>
    <t>Sapmara Jhiri</t>
  </si>
  <si>
    <t>Sapmarajiri</t>
  </si>
  <si>
    <t>Seiler Chor</t>
  </si>
  <si>
    <t>Shahporir Dwip</t>
  </si>
  <si>
    <t>Bazarpara</t>
  </si>
  <si>
    <t>Shapotkhali</t>
  </si>
  <si>
    <t>Sikderbil</t>
  </si>
  <si>
    <t>Shikdar Beel</t>
  </si>
  <si>
    <t>Sonaichori</t>
  </si>
  <si>
    <t>Sonar Para</t>
  </si>
  <si>
    <t>Sonarpara</t>
  </si>
  <si>
    <t xml:space="preserve">TajnimarGhuna </t>
  </si>
  <si>
    <t>Teknaf Host Communities</t>
  </si>
  <si>
    <t>Teknaf UHC</t>
  </si>
  <si>
    <t>Teknaf Upazila Health Complex</t>
  </si>
  <si>
    <t>Telkhola</t>
  </si>
  <si>
    <t>Rabar Garden</t>
  </si>
  <si>
    <t>Transit Site</t>
  </si>
  <si>
    <t>Rubber garden</t>
  </si>
  <si>
    <t>Rubber garden (old gundum-2)</t>
  </si>
  <si>
    <t>Rubber Plantation Transit Camp</t>
  </si>
  <si>
    <t>Rubber Plantation Transit Site</t>
  </si>
  <si>
    <t>Rubber Plantation-Transit Site</t>
  </si>
  <si>
    <t>Transit Center</t>
  </si>
  <si>
    <t>Transit Centre</t>
  </si>
  <si>
    <t>Transit point</t>
  </si>
  <si>
    <t>Transit Point at Kutupalong</t>
  </si>
  <si>
    <t xml:space="preserve">Transit Point at Kutupalong </t>
  </si>
  <si>
    <t>UNHCR Transit center</t>
  </si>
  <si>
    <t>Tolatoli</t>
  </si>
  <si>
    <t>Tulatuli</t>
  </si>
  <si>
    <t>UHC</t>
  </si>
  <si>
    <t>Ukhia UHC</t>
  </si>
  <si>
    <t>Ukhia Upazila Health Complex</t>
  </si>
  <si>
    <t>Upazila Health Complex</t>
  </si>
  <si>
    <t>Ulobunia</t>
  </si>
  <si>
    <t>Ulubonia</t>
  </si>
  <si>
    <t>Ulu Chamary</t>
  </si>
  <si>
    <t>Uluchamri</t>
  </si>
  <si>
    <t>Uttor Shilkhali</t>
  </si>
  <si>
    <t>Uttar Shilkhali</t>
  </si>
  <si>
    <t>Wabrang</t>
  </si>
  <si>
    <t>Whaikong</t>
  </si>
  <si>
    <t>Hoykhong</t>
  </si>
  <si>
    <t>Zila Sadar Hospital</t>
  </si>
  <si>
    <t>COTE</t>
  </si>
  <si>
    <t>KNH</t>
  </si>
  <si>
    <t>Kindernothilfe</t>
  </si>
  <si>
    <t>BDRC-IFRC-IOM</t>
  </si>
  <si>
    <t>SCI-IOM</t>
  </si>
  <si>
    <t>Obat Helper-IOM</t>
  </si>
  <si>
    <t>BFD</t>
  </si>
  <si>
    <t>Buddhism for Development</t>
  </si>
  <si>
    <t>Rajapalang</t>
  </si>
  <si>
    <t>Palangkhali</t>
  </si>
  <si>
    <t>Camp 4 ext.</t>
  </si>
  <si>
    <t>Noabazar</t>
  </si>
  <si>
    <t>BRC</t>
  </si>
  <si>
    <t>British Red Cross</t>
  </si>
  <si>
    <t>CDPBD</t>
  </si>
  <si>
    <t>Dalit</t>
  </si>
  <si>
    <t>Dalit – Hope for the Oppressed</t>
  </si>
  <si>
    <t>QRC</t>
  </si>
  <si>
    <t>SRC</t>
  </si>
  <si>
    <t>Swiss Red Cross</t>
  </si>
  <si>
    <t>WC/MEDAIR</t>
  </si>
  <si>
    <t>AAB/YPSA</t>
  </si>
  <si>
    <t>BDRC/IFRC/IOM</t>
  </si>
  <si>
    <t>CARE-IOM</t>
  </si>
  <si>
    <t>CARE/IOM</t>
  </si>
  <si>
    <t>OBAT/IOM</t>
  </si>
  <si>
    <t>PULSE-PIN-IOM</t>
  </si>
  <si>
    <t>PULSE/PIN/IOM</t>
  </si>
  <si>
    <t>RISDA-IOM</t>
  </si>
  <si>
    <t>RISDA/IOM</t>
  </si>
  <si>
    <t>SCI/IOM</t>
  </si>
  <si>
    <t>ICCO Coopeartion</t>
  </si>
  <si>
    <t>AFAD</t>
  </si>
  <si>
    <t>Association of Training and Development Support</t>
  </si>
  <si>
    <t>ALManahil</t>
  </si>
  <si>
    <t>KSR</t>
  </si>
  <si>
    <t>KUWAIT SOCIETY FOR RELIEF</t>
  </si>
  <si>
    <t>FIVDB-ACF</t>
  </si>
  <si>
    <t>FIVDB/ACF</t>
  </si>
  <si>
    <t>One Nation</t>
  </si>
  <si>
    <t>Marcy Without Limit</t>
  </si>
  <si>
    <t>N.A</t>
  </si>
  <si>
    <t>National Association</t>
  </si>
  <si>
    <t>Embassy of the Sultanate of Oman</t>
  </si>
  <si>
    <t>EmbassyofOman</t>
  </si>
  <si>
    <t>DLANAT</t>
  </si>
  <si>
    <t>BRAC/UNHCR</t>
  </si>
  <si>
    <t>RI/UNHCR</t>
  </si>
  <si>
    <t>TAI/UNHCR</t>
  </si>
  <si>
    <t>BNWLA/UNHCR</t>
  </si>
  <si>
    <t>RTMI/UNHCR</t>
  </si>
  <si>
    <t>SCI/DAM</t>
  </si>
  <si>
    <t>DAM/SCI</t>
  </si>
  <si>
    <t>BDRCS/IFRC/IOM</t>
  </si>
  <si>
    <t>CCDB-Tearfund</t>
  </si>
  <si>
    <t>CCDB/Tearfund</t>
  </si>
  <si>
    <t>COAST-Tearfund</t>
  </si>
  <si>
    <t>COAST/Tearfund</t>
  </si>
  <si>
    <t>TAI/UNCHR</t>
  </si>
  <si>
    <t>BRAC/UNCHR</t>
  </si>
  <si>
    <t>Bagghona, Putibunia, Goalmara</t>
  </si>
  <si>
    <t>Goylamara</t>
  </si>
  <si>
    <t>Mucharkhula</t>
  </si>
  <si>
    <t>Raikhong South</t>
  </si>
  <si>
    <t>Anjumpara</t>
  </si>
  <si>
    <t>Gonarpara</t>
  </si>
  <si>
    <t>Raikhong Dakhinpara</t>
  </si>
  <si>
    <t>Raikhong North</t>
  </si>
  <si>
    <t>Rakhong North Uttarpara</t>
  </si>
  <si>
    <t>Nhila Bazar</t>
  </si>
  <si>
    <t>Nhilla Bazar</t>
  </si>
  <si>
    <t>Purba Chamri</t>
  </si>
  <si>
    <t>Purbachamri</t>
  </si>
  <si>
    <t>Muslim para</t>
  </si>
  <si>
    <t>Muslimpara</t>
  </si>
  <si>
    <t>Karachi Para</t>
  </si>
  <si>
    <t>Karachipara</t>
  </si>
  <si>
    <t>Kovhubunia</t>
  </si>
  <si>
    <t>Teknaf Sodor</t>
  </si>
  <si>
    <t>Hnila</t>
  </si>
  <si>
    <t>Jahaj pura</t>
  </si>
  <si>
    <t>Moulovipara</t>
  </si>
  <si>
    <t>Roikkong</t>
  </si>
  <si>
    <t>Camp 27/Jadimura</t>
  </si>
  <si>
    <t>Camp 26/Nayapara EXP</t>
  </si>
  <si>
    <t>Camp 25/Alikhali</t>
  </si>
  <si>
    <t>Camp 24/Leda[A,B,C]</t>
  </si>
  <si>
    <t>Camp 21/Chakmarkul</t>
  </si>
  <si>
    <t>Camp 22/Unchiprang</t>
  </si>
  <si>
    <t>Camp 23/Shamlapur</t>
  </si>
  <si>
    <t>Camp 09</t>
  </si>
  <si>
    <t>Borchora</t>
  </si>
  <si>
    <t>SKB-IOM</t>
  </si>
  <si>
    <t>TAI/ UNHCR</t>
  </si>
  <si>
    <t>ACF/Friendship</t>
  </si>
  <si>
    <t>RI/ UNHCR</t>
  </si>
  <si>
    <t>DoF</t>
  </si>
  <si>
    <t>Department of Fisheries</t>
  </si>
  <si>
    <t>ICNA Relief</t>
  </si>
  <si>
    <t>Plan Int.</t>
  </si>
  <si>
    <t>Teknaf Sadar</t>
  </si>
  <si>
    <t>Kutupalong and Balukhali</t>
  </si>
  <si>
    <t>Camp-26</t>
  </si>
  <si>
    <t>Sabrang FWC</t>
  </si>
  <si>
    <t>Cox's Bazar Hospital</t>
  </si>
  <si>
    <t>1W</t>
  </si>
  <si>
    <t>1E</t>
  </si>
  <si>
    <t>Camp12</t>
  </si>
  <si>
    <t>Camp15</t>
  </si>
  <si>
    <t>Camp 07</t>
  </si>
  <si>
    <t>Camp3</t>
  </si>
  <si>
    <t>Camp11</t>
  </si>
  <si>
    <t>camp13</t>
  </si>
  <si>
    <t>Camp17</t>
  </si>
  <si>
    <t>Kirontoli</t>
  </si>
  <si>
    <t>Fulerdail</t>
  </si>
  <si>
    <t>Leada</t>
  </si>
  <si>
    <t>Teknaf Hospital</t>
  </si>
  <si>
    <t>Ukhiya Hospital</t>
  </si>
  <si>
    <t>Cox's Bazar city</t>
  </si>
  <si>
    <t>Patabari</t>
  </si>
  <si>
    <t>PIN</t>
  </si>
  <si>
    <t>People in Need</t>
  </si>
  <si>
    <t xml:space="preserve">ICCO Cooperation </t>
  </si>
  <si>
    <t>Orbis International and Cox's Bazar Baitush Sharaf Hospital (CBBSH)</t>
  </si>
  <si>
    <t>Orbis International</t>
  </si>
  <si>
    <t>SKB-HHRD</t>
  </si>
  <si>
    <t>Orbis</t>
  </si>
  <si>
    <t>Prantic</t>
  </si>
  <si>
    <t>Cox's Bazar Baitush Sharaf Hospital (CBBSH)</t>
  </si>
  <si>
    <t>CBBSH</t>
  </si>
  <si>
    <t>CSI</t>
  </si>
  <si>
    <t>Child Survival India</t>
  </si>
  <si>
    <t>camp 4ext</t>
  </si>
  <si>
    <t>Camp 4ext</t>
  </si>
  <si>
    <t>Camp 1 E</t>
  </si>
  <si>
    <t>camp1W</t>
  </si>
  <si>
    <t>Tajnemarkhola</t>
  </si>
  <si>
    <t>MSF hospital</t>
  </si>
  <si>
    <t>Madarbuniya</t>
  </si>
  <si>
    <t>Lambabeel</t>
  </si>
  <si>
    <t>Md. Alir Vita</t>
  </si>
  <si>
    <t>Somitipara</t>
  </si>
  <si>
    <t>Somitipara-JP</t>
  </si>
  <si>
    <t>4W Round</t>
  </si>
  <si>
    <t>Action Aid Bangaladesh (AIB)</t>
  </si>
  <si>
    <t>Asian Arsenic Network</t>
  </si>
  <si>
    <t>AAN</t>
  </si>
  <si>
    <t>Arapajeyo Bangladesh (AB)</t>
  </si>
  <si>
    <t>AB</t>
  </si>
  <si>
    <t>Aparajeyo Bangladesh</t>
  </si>
  <si>
    <t>ACF - France</t>
  </si>
  <si>
    <t>Action Against Hunger</t>
  </si>
  <si>
    <t>Action Against Hunger (ACF)</t>
  </si>
  <si>
    <t>Action Contra la Faim</t>
  </si>
  <si>
    <t>Action Contre la Faim (ACF)</t>
  </si>
  <si>
    <t>Act Alliance</t>
  </si>
  <si>
    <t>Agency for Technical Cooperation and Development (ACTED)</t>
  </si>
  <si>
    <t>ADB</t>
  </si>
  <si>
    <t>Asian Development Bank</t>
  </si>
  <si>
    <t>Arranayk Foundation</t>
  </si>
  <si>
    <t>AF</t>
  </si>
  <si>
    <t>Arannayk Foundation</t>
  </si>
  <si>
    <t>Arts for Action</t>
  </si>
  <si>
    <t>AfA</t>
  </si>
  <si>
    <t>Agrajattra Organization</t>
  </si>
  <si>
    <t>Australia Light Foundation</t>
  </si>
  <si>
    <t>ALF</t>
  </si>
  <si>
    <t>AMWF</t>
  </si>
  <si>
    <t>Al Manahil Welfare Foundation Bangladesh</t>
  </si>
  <si>
    <t>APCD</t>
  </si>
  <si>
    <t>Asia-Pacific Development Center on Disability</t>
  </si>
  <si>
    <t>BBC Media</t>
  </si>
  <si>
    <t>BBC MA</t>
  </si>
  <si>
    <t>BBC</t>
  </si>
  <si>
    <t>British Council</t>
  </si>
  <si>
    <t>BC</t>
  </si>
  <si>
    <t>Bangladesh Development Research Center</t>
  </si>
  <si>
    <t>BDRCS-IFRC</t>
  </si>
  <si>
    <t>BDRCS/IFRC</t>
  </si>
  <si>
    <t>BDRCS-IFRC-IOM</t>
  </si>
  <si>
    <t>Bangladesh Institute Of Theater Arts</t>
  </si>
  <si>
    <t>BHITA</t>
  </si>
  <si>
    <t>Bangla Mission</t>
  </si>
  <si>
    <t>BM</t>
  </si>
  <si>
    <t>Bangladesh National Woman Lawyers' Association</t>
  </si>
  <si>
    <t>Bangladesh National Woman Lawyers Association</t>
  </si>
  <si>
    <t>Bangladesh National Woman Lawyers' Association (BNWLA)</t>
  </si>
  <si>
    <t>Bangladesh National Women Lawyers' Association (BNWLA)</t>
  </si>
  <si>
    <t>Bangladesh Rural Advancement Committee</t>
  </si>
  <si>
    <t>BRAC FOUNDATION</t>
  </si>
  <si>
    <t>Bangladesh Rural Advancement Committee (BRAC)</t>
  </si>
  <si>
    <t>Bangladesh Rehabilitation Assistance Committee</t>
  </si>
  <si>
    <t>Bangladesh Rehabilitation Assistance Committee (BRAC)</t>
  </si>
  <si>
    <t xml:space="preserve"> Christian Aid</t>
  </si>
  <si>
    <t>ACT Alliance / Christian Aid</t>
  </si>
  <si>
    <t>Care International</t>
  </si>
  <si>
    <t>CARE International</t>
  </si>
  <si>
    <t>CBM International</t>
  </si>
  <si>
    <t>CBM International (formerly Christian Blind Mission)</t>
  </si>
  <si>
    <t>Christian Blind Mission (CBM)</t>
  </si>
  <si>
    <t>CCDB/ Mukti/ DAM</t>
  </si>
  <si>
    <t>CCNF</t>
  </si>
  <si>
    <t>Cox's Bazar CSO NGO Forum</t>
  </si>
  <si>
    <t>Centre for Disability in Development (CDD)</t>
  </si>
  <si>
    <t>Community Initiative Society (CIS)</t>
  </si>
  <si>
    <t>CIS</t>
  </si>
  <si>
    <t>Community Initiative Society</t>
  </si>
  <si>
    <t>Center for Natural Resource Studies (CNRS)</t>
  </si>
  <si>
    <t>CNRS</t>
  </si>
  <si>
    <t>Center for Natural Resource Studies</t>
  </si>
  <si>
    <t>COAST Trust</t>
  </si>
  <si>
    <t>Community Development Centre (CODEC)</t>
  </si>
  <si>
    <t>COMPASSION</t>
  </si>
  <si>
    <t>Community Partners International (CPI)</t>
  </si>
  <si>
    <t>CRC</t>
  </si>
  <si>
    <t>Child Rights Connect</t>
  </si>
  <si>
    <t>Centre for Social Integrity</t>
  </si>
  <si>
    <t xml:space="preserve">Concern Worldwide
</t>
  </si>
  <si>
    <t>CxBSH</t>
  </si>
  <si>
    <t>DAM- Dhaka Ahsania Mission</t>
  </si>
  <si>
    <t>Dhaka Ahsania Mission</t>
  </si>
  <si>
    <t>Dhaka Ahsania Mission (DAM)</t>
  </si>
  <si>
    <t xml:space="preserve"> DanChurchAid</t>
  </si>
  <si>
    <t>Danish Church Aid (DCA)</t>
  </si>
  <si>
    <t>ACT Alliance / DanChurchAid</t>
  </si>
  <si>
    <t>DCS</t>
  </si>
  <si>
    <t>DHK</t>
  </si>
  <si>
    <t>Dortmunder helfen Kurden</t>
  </si>
  <si>
    <t>Diakonie Katastrophenhilfe- Germany</t>
  </si>
  <si>
    <t>DKH</t>
  </si>
  <si>
    <t>Diakonie Katastrophenhilfe</t>
  </si>
  <si>
    <t>Danish Refugee Council (DRC)</t>
  </si>
  <si>
    <t>DSC</t>
  </si>
  <si>
    <t>Development Support Center INDIA</t>
  </si>
  <si>
    <t>Dushtha Shasthya Kendra</t>
  </si>
  <si>
    <t>Dushtha Shasthya Kendra (DSK)</t>
  </si>
  <si>
    <t>Doctors Worlwide</t>
  </si>
  <si>
    <t>DWW</t>
  </si>
  <si>
    <t>ECHO</t>
  </si>
  <si>
    <t>ESDO</t>
  </si>
  <si>
    <t>Eco Social Development Organization</t>
  </si>
  <si>
    <t>FactHealth</t>
  </si>
  <si>
    <t>Food &amp; Agriculture Organization of the United Nations</t>
  </si>
  <si>
    <t>Food and Agriculture Organization of the United Nations</t>
  </si>
  <si>
    <t>Food and Agriculture Organization (FAO)</t>
  </si>
  <si>
    <t>Finn Church Aid</t>
  </si>
  <si>
    <t>Bangladesh Forest Department</t>
  </si>
  <si>
    <t>FD</t>
  </si>
  <si>
    <t>Friends In Village Development Bangladesh (FIVDB)</t>
  </si>
  <si>
    <t>Friendhsip</t>
  </si>
  <si>
    <t>Friendship/HTI</t>
  </si>
  <si>
    <t>Deutsche Welthungerhilfe e.V. (German Agro Action)</t>
  </si>
  <si>
    <t>GAA</t>
  </si>
  <si>
    <t>GAC</t>
  </si>
  <si>
    <t>Global Action for Children</t>
  </si>
  <si>
    <t>Gonoshastaya Kendra (GK)</t>
  </si>
  <si>
    <t>GO</t>
  </si>
  <si>
    <t>Indian Government</t>
  </si>
  <si>
    <t>GoI</t>
  </si>
  <si>
    <t>Gana Unnayan Kendra (GUK)</t>
  </si>
  <si>
    <t>Health and Education for All (HAEFA)</t>
  </si>
  <si>
    <t>HEKS - Hilfswerk der Evangelischen Kirchen Schweiz</t>
  </si>
  <si>
    <t>HEKS</t>
  </si>
  <si>
    <t>Hilfswerk der Evangelischen Kirchen Schweiz</t>
  </si>
  <si>
    <t>HelpAge International UK</t>
  </si>
  <si>
    <t>Handicap International (HI)</t>
  </si>
  <si>
    <t>Hilton</t>
  </si>
  <si>
    <t>Conrad N. Hilton Foundation</t>
  </si>
  <si>
    <t>Helveta</t>
  </si>
  <si>
    <t>HELVETAS Swiss Intercooperation</t>
  </si>
  <si>
    <t>Helvetas Swiss Intercooperation</t>
  </si>
  <si>
    <t>Humanitarra</t>
  </si>
  <si>
    <t>HFirst</t>
  </si>
  <si>
    <t>ACT Alliance / Interchurch Organisation for Development Co-operation</t>
  </si>
  <si>
    <t xml:space="preserve"> Interchurch Organisation for Development Co-operation</t>
  </si>
  <si>
    <t>Interchurch Organisation for Development Cooperation</t>
  </si>
  <si>
    <t>icddr.b</t>
  </si>
  <si>
    <t>International Centre for Diarrhoeal Disease Research, Bangladesh (icddr,b)</t>
  </si>
  <si>
    <t>IDF</t>
  </si>
  <si>
    <t>Integrated Development Foundation</t>
  </si>
  <si>
    <t>Infinity</t>
  </si>
  <si>
    <t>International Red Crescent</t>
  </si>
  <si>
    <t>Int.RC</t>
  </si>
  <si>
    <t>Internews (common service)</t>
  </si>
  <si>
    <t>IOM/ACF</t>
  </si>
  <si>
    <t>IOM/SI</t>
  </si>
  <si>
    <t>IOM/WVI</t>
  </si>
  <si>
    <t>IOM/PIN</t>
  </si>
  <si>
    <t>IOM/WC/MEDAIR</t>
  </si>
  <si>
    <t>International Organization for Migration (IOM)</t>
  </si>
  <si>
    <t>NPM</t>
  </si>
  <si>
    <t>Ipas Bangladesh</t>
  </si>
  <si>
    <t>International Rescue Committee (IRC)</t>
  </si>
  <si>
    <t>IUCN</t>
  </si>
  <si>
    <t>International Union for Conservation of Nature</t>
  </si>
  <si>
    <t>IVY Japan</t>
  </si>
  <si>
    <t>IVY</t>
  </si>
  <si>
    <t>International Volunteers of Yamagata</t>
  </si>
  <si>
    <t>Jagorani Chakra Foundation</t>
  </si>
  <si>
    <t>JCF</t>
  </si>
  <si>
    <t>JHUCCP</t>
  </si>
  <si>
    <t>Johns Hopkins Center for Communication Programs</t>
  </si>
  <si>
    <t>Light House.</t>
  </si>
  <si>
    <t>LHB</t>
  </si>
  <si>
    <t>Light House Bangladesh</t>
  </si>
  <si>
    <t>Mercy Corps</t>
  </si>
  <si>
    <t>MC</t>
  </si>
  <si>
    <t>MDMF</t>
  </si>
  <si>
    <t>MG</t>
  </si>
  <si>
    <t>MG/HF</t>
  </si>
  <si>
    <t>Ministry of Social Welfare (Department of Social Services)</t>
  </si>
  <si>
    <t>MoSW</t>
  </si>
  <si>
    <t>Mukti Cox’s Bazar</t>
  </si>
  <si>
    <t xml:space="preserve">Mukti Cox's Bazar
</t>
  </si>
  <si>
    <t>MWL</t>
  </si>
  <si>
    <t>Mercy Without Limit</t>
  </si>
  <si>
    <t>Nabolok</t>
  </si>
  <si>
    <t>Norwegian Church Aid (protection-related activities)</t>
  </si>
  <si>
    <t>NGO Forum</t>
  </si>
  <si>
    <t>Nongor</t>
  </si>
  <si>
    <t>Norwegian Refugee Council (rights and social cohesion related activities)</t>
  </si>
  <si>
    <t>NRC.</t>
  </si>
  <si>
    <t>Norwegian Refugee Council (NRC)</t>
  </si>
  <si>
    <t>ON</t>
  </si>
  <si>
    <t>Orbis Int.</t>
  </si>
  <si>
    <t>Orbis/CBBSH</t>
  </si>
  <si>
    <t>OXFAM GB</t>
  </si>
  <si>
    <t>OXFAM / ECHO</t>
  </si>
  <si>
    <t>OXFAM/ECHO</t>
  </si>
  <si>
    <t>Programme for Helpless and Lagged Societies</t>
  </si>
  <si>
    <t>Partners in Health and Development (PHD)</t>
  </si>
  <si>
    <t>Partners in Health Development (PHD)</t>
  </si>
  <si>
    <t>Plan International</t>
  </si>
  <si>
    <t>Plan International (PI)</t>
  </si>
  <si>
    <t>Plan International Bangladesh &amp; YPSA</t>
  </si>
  <si>
    <t>Plan/YPSA</t>
  </si>
  <si>
    <t>Plan International Bangladesh/YPSA</t>
  </si>
  <si>
    <t>Premiere Urgence</t>
  </si>
  <si>
    <t>Première Urgence Internationale (PUI)</t>
  </si>
  <si>
    <t>PULSE - Bangladesh</t>
  </si>
  <si>
    <t>Peace Winds Japan (PWJ)</t>
  </si>
  <si>
    <t>Qatar Charity</t>
  </si>
  <si>
    <t>Radiohjalpen</t>
  </si>
  <si>
    <t>R.hjälpen</t>
  </si>
  <si>
    <t>REB</t>
  </si>
  <si>
    <t>REB-ADB</t>
  </si>
  <si>
    <t>REB/ADB</t>
  </si>
  <si>
    <t>Rokeya Foundation</t>
  </si>
  <si>
    <t>RF</t>
  </si>
  <si>
    <t>Rokeya Foundation - Rohngya Women Welfare Society</t>
  </si>
  <si>
    <t>Rokeya Foundation - Rohingya Women Welfare Society</t>
  </si>
  <si>
    <t>Refugee Health Unit (RHU) of RRRC</t>
  </si>
  <si>
    <t>RHU</t>
  </si>
  <si>
    <t>Relief International (RI)</t>
  </si>
  <si>
    <t>Resource Integration Center (RIC)</t>
  </si>
  <si>
    <t>Resource Integration Center-RIC</t>
  </si>
  <si>
    <t>Refugee Relief and Rpatriation Commissioner</t>
  </si>
  <si>
    <t>(RTMI)</t>
  </si>
  <si>
    <t>Research Training and Management International</t>
  </si>
  <si>
    <t>Research Training and Management International (RTMI)</t>
  </si>
  <si>
    <t>Research Training Management International (RTMI)</t>
  </si>
  <si>
    <t>RTMI (Research</t>
  </si>
  <si>
    <t>Training and Management International (RTMI)</t>
  </si>
  <si>
    <t>Training and Management International)</t>
  </si>
  <si>
    <t>Room to Read</t>
  </si>
  <si>
    <t>RtR</t>
  </si>
  <si>
    <t>Room to Read Bangladesh</t>
  </si>
  <si>
    <t>Rupantar</t>
  </si>
  <si>
    <t>Social Assistance and Rehabilitation for the Physically Vulnerable</t>
  </si>
  <si>
    <t>Social Assistance and Rehabilitation for the Physically Vulnerable (SARPV)</t>
  </si>
  <si>
    <t>Save the Children (SCI)</t>
  </si>
  <si>
    <t>Save the Children International</t>
  </si>
  <si>
    <t xml:space="preserve">Save the Children International 
</t>
  </si>
  <si>
    <t>Save the Children International (SCI)</t>
  </si>
  <si>
    <t>SCI/YPSA</t>
  </si>
  <si>
    <t>SHED (LNGOs)</t>
  </si>
  <si>
    <t xml:space="preserve">SHED
</t>
  </si>
  <si>
    <t>Society for Health Extension and Development (SHED)</t>
  </si>
  <si>
    <t>SBox</t>
  </si>
  <si>
    <t>Shushilon</t>
  </si>
  <si>
    <t>Solidarite International</t>
  </si>
  <si>
    <t>Solidarités International (SI)</t>
  </si>
  <si>
    <t>SIF</t>
  </si>
  <si>
    <t>Secours Islamique France</t>
  </si>
  <si>
    <t>SMEP</t>
  </si>
  <si>
    <t>Site Management Engineering Project</t>
  </si>
  <si>
    <t>Sesame Workshop Bangladesh</t>
  </si>
  <si>
    <t>SWB</t>
  </si>
  <si>
    <t>Technical Assistance Inc. (TAI)</t>
  </si>
  <si>
    <t>Terre Des Homes (TDH)</t>
  </si>
  <si>
    <t>Terre des Hommes - Lausanne</t>
  </si>
  <si>
    <t>Terre des hommes (Tdh)</t>
  </si>
  <si>
    <t>Turkey Foundation</t>
  </si>
  <si>
    <t>TF</t>
  </si>
  <si>
    <t>Republic of Turkey Ministry of Health</t>
  </si>
  <si>
    <t>TRMoH</t>
  </si>
  <si>
    <t>Translators Without Borders</t>
  </si>
  <si>
    <t>Translators without Borders (common service)</t>
  </si>
  <si>
    <t>UN Women/ WFP</t>
  </si>
  <si>
    <t>UNWomen/ WFP</t>
  </si>
  <si>
    <t>United Nations Population Fund (UNFPA)</t>
  </si>
  <si>
    <t>United Nations High Commissioner for Refugees</t>
  </si>
  <si>
    <t>United Nations High Commissioner for Refugees (UNHCR)</t>
  </si>
  <si>
    <t>United Nations Children's Fund</t>
  </si>
  <si>
    <t>United Nations Children's Fund (UNICEF)</t>
  </si>
  <si>
    <t>USikhs</t>
  </si>
  <si>
    <t>United Nations Entity for Gender Equality and the Empowerment of Women (UNWomen)</t>
  </si>
  <si>
    <t>United Purpose</t>
  </si>
  <si>
    <t xml:space="preserve">United Purpose
</t>
  </si>
  <si>
    <t>Uttaran</t>
  </si>
  <si>
    <t>UWT</t>
  </si>
  <si>
    <t>Ummah Welfare Trust</t>
  </si>
  <si>
    <t>Village Education Resource Center (VERC)</t>
  </si>
  <si>
    <t>VSO/MUKTI</t>
  </si>
  <si>
    <t>WaSH</t>
  </si>
  <si>
    <t>Water, Sanitation and Hygiene for Health</t>
  </si>
  <si>
    <t>WA</t>
  </si>
  <si>
    <t>World Concern Development Organization</t>
  </si>
  <si>
    <t>World Food Programme (WFP)</t>
  </si>
  <si>
    <t>World Health Organization (WHO)</t>
  </si>
  <si>
    <t>Winrock International</t>
  </si>
  <si>
    <t>World Vision</t>
  </si>
  <si>
    <t>World Vision Bangladesh</t>
  </si>
  <si>
    <t>Young Partners in Social Action</t>
  </si>
  <si>
    <t>Young Power in Social Action (YPSA)</t>
  </si>
  <si>
    <t>Young Power in Social Action-YPSA</t>
  </si>
  <si>
    <t>Camp 20 Ex</t>
  </si>
  <si>
    <t>Camp4ex</t>
  </si>
  <si>
    <t>Camp-25</t>
  </si>
  <si>
    <t>Camp 20 Ex.</t>
  </si>
  <si>
    <t>Shikdarbill</t>
  </si>
  <si>
    <t>Bottoli</t>
  </si>
  <si>
    <t>Camp-transit</t>
  </si>
  <si>
    <t xml:space="preserve">Hati Mora </t>
  </si>
  <si>
    <t xml:space="preserve">Monkhali </t>
  </si>
  <si>
    <t xml:space="preserve">Camp 4 Extention </t>
  </si>
  <si>
    <t>Camp 2W, KTP Ext. D-5</t>
  </si>
  <si>
    <t>Camp 1W, BB Zone</t>
  </si>
  <si>
    <t>Camp 4, OO Zone</t>
  </si>
  <si>
    <t>Camp 6, FF Zone</t>
  </si>
  <si>
    <t>Minabazar CC</t>
  </si>
  <si>
    <t>Uttar para CC</t>
  </si>
  <si>
    <t>Uttar Para</t>
  </si>
  <si>
    <t>Camp-13</t>
  </si>
  <si>
    <t>Putibonia</t>
  </si>
  <si>
    <t>Potibunia</t>
  </si>
  <si>
    <t>IOM Clinic Leda</t>
  </si>
  <si>
    <t>Palankhali 5- ward, village- bhagghuna</t>
  </si>
  <si>
    <t xml:space="preserve">Hangorghona </t>
  </si>
  <si>
    <t>Imamer Dale</t>
  </si>
  <si>
    <t>Peukpara</t>
  </si>
  <si>
    <t>Khoirapara</t>
  </si>
  <si>
    <t>Chakmapara</t>
  </si>
  <si>
    <t xml:space="preserve">Sidepara </t>
  </si>
  <si>
    <t xml:space="preserve">Fuljanmora </t>
  </si>
  <si>
    <t>Bill para</t>
  </si>
  <si>
    <t>Baniakata</t>
  </si>
  <si>
    <t>South Rajghat</t>
  </si>
  <si>
    <t>Maddam Rajapalong</t>
  </si>
  <si>
    <t>Malvhita para</t>
  </si>
  <si>
    <t xml:space="preserve">Mohakhal Vairab Mondir </t>
  </si>
  <si>
    <t>Horinmara</t>
  </si>
  <si>
    <t>Shofirbill</t>
  </si>
  <si>
    <t xml:space="preserve">Digholiapalong </t>
  </si>
  <si>
    <t>Bit Officepara</t>
  </si>
  <si>
    <t>Rupoboti</t>
  </si>
  <si>
    <t>Kutubpalong</t>
  </si>
  <si>
    <t>Rangikhali village</t>
  </si>
  <si>
    <t>Horikhula</t>
  </si>
  <si>
    <t>Horikhola</t>
  </si>
  <si>
    <t>Nhila</t>
  </si>
  <si>
    <t>United Nations Childrens' Fund</t>
  </si>
  <si>
    <t>Department for International Development, UK</t>
  </si>
  <si>
    <t>Development Support Center</t>
  </si>
  <si>
    <t>European Civil Protection and Humanitarian Aid Operations</t>
  </si>
  <si>
    <t>Rural Electrification Board</t>
  </si>
  <si>
    <t>ISCG - 4W | Humanitarian Response in Cox's Bazar, Bangladesh</t>
  </si>
  <si>
    <t>IFRC/BDRCS</t>
  </si>
  <si>
    <t>Notes**</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</si>
  <si>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</si>
  <si>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</si>
  <si>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</si>
  <si>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</si>
  <si>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</si>
  <si>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</si>
  <si>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</si>
  <si>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</si>
  <si>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</si>
  <si>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</si>
  <si>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</si>
  <si>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</si>
  <si>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</si>
  <si>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</si>
  <si>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</si>
  <si>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</si>
  <si>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</si>
  <si>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</si>
  <si>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</si>
  <si>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</si>
  <si>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</si>
  <si>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</si>
  <si>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</si>
  <si>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</si>
  <si>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</si>
  <si>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</si>
  <si>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</si>
  <si>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</si>
  <si>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</si>
  <si>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</si>
  <si>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</si>
  <si>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</si>
  <si>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</si>
  <si>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</si>
  <si>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</si>
  <si>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</si>
  <si>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</si>
  <si>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</si>
  <si>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</si>
  <si>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</si>
  <si>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</si>
  <si>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R-01</t>
  </si>
  <si>
    <t>R-02</t>
  </si>
  <si>
    <t>R-03</t>
  </si>
  <si>
    <t>R-04</t>
  </si>
  <si>
    <t>R-05</t>
  </si>
  <si>
    <t>R-06</t>
  </si>
  <si>
    <t>R-07</t>
  </si>
  <si>
    <t>R-08</t>
  </si>
  <si>
    <t>R-09</t>
  </si>
  <si>
    <t>Consortium</t>
  </si>
  <si>
    <t>Peuk Para</t>
  </si>
  <si>
    <t>Sidepara</t>
  </si>
  <si>
    <t>Ragjhat</t>
  </si>
  <si>
    <t>HEKS/EPER</t>
  </si>
  <si>
    <t>DEC</t>
  </si>
  <si>
    <t>Swedish RC</t>
  </si>
  <si>
    <t>Red Crescent Field Hospital, Ukhia</t>
  </si>
  <si>
    <t>Families in Ward 3 sorrounding Unchiprang Camp</t>
  </si>
  <si>
    <t>Molovi Bazar</t>
  </si>
  <si>
    <t>Location: Dondomia</t>
  </si>
  <si>
    <t>Korachi Para</t>
  </si>
  <si>
    <t>Nhila Alfalah Academy, Teknaf, Cox's Bazar</t>
  </si>
  <si>
    <t>Nhila Pre Cadate school,Teknaf, Cox's Bazar</t>
  </si>
  <si>
    <t>Nihla Moulavi Bazar Zamiria Alim Madrasah,Teknaf, Cox's Bazar</t>
  </si>
  <si>
    <t>Rangikhali Darul Uloom Fazil Madrasah, Teknaf, Cox's Bazar</t>
  </si>
  <si>
    <t>Leda Junior High school,Teknaf, Cox's Bazar</t>
  </si>
  <si>
    <t>Shamlapur, Teknaf, Cox's Bazar</t>
  </si>
  <si>
    <t>Bangamata Girls College, Ukhya</t>
  </si>
  <si>
    <t>Jdimora Market, Teknaf Cox's Bazar</t>
  </si>
  <si>
    <t>Pechar Dwip Government Primary School, Ramu</t>
  </si>
  <si>
    <t>Mochoni Market, Teknaf Cox's Bazar</t>
  </si>
  <si>
    <t>Morichcha Market, Ukhiya</t>
  </si>
  <si>
    <t>Ratnapalong</t>
  </si>
  <si>
    <t>Haldiapalong</t>
  </si>
  <si>
    <t xml:space="preserve">Ukhiya </t>
  </si>
  <si>
    <t>GG zone, 1/2 eastern FF and min south-eastern of KMS</t>
  </si>
  <si>
    <t>BDRCS-DRC</t>
  </si>
  <si>
    <t>Ukhia - Palong Khali</t>
  </si>
  <si>
    <t>BDRCS-GRC</t>
  </si>
  <si>
    <t>BDRCS-QRCS</t>
  </si>
  <si>
    <t>BDRCS-TRC</t>
  </si>
  <si>
    <t>Camp 22 (Unchiparang)</t>
  </si>
  <si>
    <t>Camp 23 (Shamlapur)</t>
  </si>
  <si>
    <t>Camp-1E</t>
  </si>
  <si>
    <t>Ukhia - Haldia Palong</t>
  </si>
  <si>
    <t>Ukhia - Raja Palong</t>
  </si>
  <si>
    <t>Camp 21 (Chakmarkul)</t>
  </si>
  <si>
    <t>Teknaf - Baharchhara</t>
  </si>
  <si>
    <t>Camp 26 (Nayapara)</t>
  </si>
  <si>
    <t>Camp 27 (Jadimura)</t>
  </si>
  <si>
    <t>Camp 24 (Leda)</t>
  </si>
  <si>
    <t>Camp 25 (Alikhali)</t>
  </si>
  <si>
    <t>Ukhia - Ratna Palong</t>
  </si>
  <si>
    <t>Ukhia - Jalia Palong</t>
  </si>
  <si>
    <t>Teknaf - Nhilla</t>
  </si>
  <si>
    <t>Teknaf - Whykong</t>
  </si>
  <si>
    <t>BDRCS/QRCS</t>
  </si>
  <si>
    <t>BDRCS/GRC</t>
  </si>
  <si>
    <t>SC Korea</t>
  </si>
  <si>
    <t>SCI, BRAC</t>
  </si>
  <si>
    <t>DAE, Shusilon</t>
  </si>
  <si>
    <t>NoMansLand/Konapara</t>
  </si>
  <si>
    <t>Camp 22 (Unchiprang)</t>
  </si>
  <si>
    <t>Ghilatoli</t>
  </si>
  <si>
    <t>Monir Ghona</t>
  </si>
  <si>
    <t>Ulubania</t>
  </si>
  <si>
    <t>Kerunthali</t>
  </si>
  <si>
    <t>Roikhong South</t>
  </si>
  <si>
    <t>Roikhong North</t>
  </si>
  <si>
    <t>Kutubdia Para</t>
  </si>
  <si>
    <t>South Lombabill</t>
  </si>
  <si>
    <t>South Kanjorpara</t>
  </si>
  <si>
    <t>Rangikhali Lamarpara</t>
  </si>
  <si>
    <t xml:space="preserve">Rangikhali Jummapara  </t>
  </si>
  <si>
    <t>Rangikhali Gazipara</t>
  </si>
  <si>
    <t>Alikhali Uttar</t>
  </si>
  <si>
    <t>Alikhali Dakkhin</t>
  </si>
  <si>
    <t>Leda Paschim</t>
  </si>
  <si>
    <t>Leda Nur Ali Para</t>
  </si>
  <si>
    <t>Leda Purbo</t>
  </si>
  <si>
    <t>Leda Putingga Para</t>
  </si>
  <si>
    <t>Leda Uttar Moulovi para</t>
  </si>
  <si>
    <t>Leda Lama Para</t>
  </si>
  <si>
    <t>Naya Para Purbo</t>
  </si>
  <si>
    <t>British Para</t>
  </si>
  <si>
    <t>Jaliar Ghat</t>
  </si>
  <si>
    <t>Camp 03</t>
  </si>
  <si>
    <t>Camp 04</t>
  </si>
  <si>
    <t>Camp 04 Ext</t>
  </si>
  <si>
    <t>Purba Para Balukhali</t>
  </si>
  <si>
    <t>Hajom Para</t>
  </si>
  <si>
    <t>Kutu Palong PF Para</t>
  </si>
  <si>
    <t>Mistri Para</t>
  </si>
  <si>
    <t>Rahamatar Bill</t>
  </si>
  <si>
    <t>Tulatali</t>
  </si>
  <si>
    <t>Hatimura</t>
  </si>
  <si>
    <t>Pannaishia</t>
  </si>
  <si>
    <t>Camp 20 Ext</t>
  </si>
  <si>
    <t>Camp 02E</t>
  </si>
  <si>
    <t>Thyingkhali</t>
  </si>
  <si>
    <t>Kutapalong</t>
  </si>
  <si>
    <t>Moinergona</t>
  </si>
  <si>
    <t>SCI/BRAC</t>
  </si>
  <si>
    <t>DAE/Shusilon</t>
  </si>
  <si>
    <t>katakali Chakma Para</t>
  </si>
  <si>
    <t>Bag Ghona</t>
  </si>
  <si>
    <t>Uttor Kanjor Para</t>
  </si>
  <si>
    <t>Noyapara Bahtali</t>
  </si>
  <si>
    <t>Noyapara</t>
  </si>
  <si>
    <t>Kanjor Para Borosomaj</t>
  </si>
  <si>
    <t>Uttor Lomba bill</t>
  </si>
  <si>
    <t>Katahkhali</t>
  </si>
  <si>
    <t>Nooralipara</t>
  </si>
  <si>
    <t>Alfalah Academy</t>
  </si>
  <si>
    <t>Jadimura Market</t>
  </si>
  <si>
    <t>Moricha Market</t>
  </si>
  <si>
    <t>Rangi Khali Madrasa</t>
  </si>
  <si>
    <t>Bangamata Girls College</t>
  </si>
  <si>
    <t xml:space="preserve">Kanjor Para </t>
  </si>
  <si>
    <t>Rahmater Bill</t>
  </si>
  <si>
    <t xml:space="preserve">Painyashia </t>
  </si>
  <si>
    <t>American Red Cross</t>
  </si>
  <si>
    <t>AmCross</t>
  </si>
  <si>
    <t>Canadian Red Cross</t>
  </si>
  <si>
    <t>Canadian RC</t>
  </si>
  <si>
    <t>Danish Red Cross</t>
  </si>
  <si>
    <t>DanRC</t>
  </si>
  <si>
    <t>Turkish Red Crescent Society</t>
  </si>
  <si>
    <t>Kuwait Red Crescent Society</t>
  </si>
  <si>
    <t>KRCS</t>
  </si>
  <si>
    <t>Swedish Red Cross</t>
  </si>
  <si>
    <t>Finnish Red Cross</t>
  </si>
  <si>
    <t>Finnish RC</t>
  </si>
  <si>
    <t>Norwegian Red Cross</t>
  </si>
  <si>
    <t>Norwegian RC</t>
  </si>
  <si>
    <t>Italian Red Cross</t>
  </si>
  <si>
    <t>CRI</t>
  </si>
  <si>
    <t>German Red Cross</t>
  </si>
  <si>
    <t>Iranian Red Crescent Society</t>
  </si>
  <si>
    <t>IRCS</t>
  </si>
  <si>
    <t>RPN</t>
  </si>
  <si>
    <t>HMBD</t>
  </si>
  <si>
    <t>Camp-22</t>
  </si>
  <si>
    <t>Camp-5</t>
  </si>
  <si>
    <t xml:space="preserve">West Kutupalong Daliaghona Local Host Community </t>
  </si>
  <si>
    <t>GNB</t>
  </si>
  <si>
    <t>Good Neighbors Bangladesh (GNB)</t>
  </si>
  <si>
    <t>FDF</t>
  </si>
  <si>
    <t>M C</t>
  </si>
  <si>
    <t>Friendship-Luxemburg</t>
  </si>
  <si>
    <t>Telkola</t>
  </si>
  <si>
    <t>Mocharkhola</t>
  </si>
  <si>
    <t>Panditpara</t>
  </si>
  <si>
    <t>Asharpara</t>
  </si>
  <si>
    <t>Kutu Palong Pschim Para</t>
  </si>
  <si>
    <t>Hango Ghona</t>
  </si>
  <si>
    <t>Dhollaghona</t>
  </si>
  <si>
    <t>Soiler Dheba</t>
  </si>
  <si>
    <t>Shiler Chora</t>
  </si>
  <si>
    <t>Ali vita</t>
  </si>
  <si>
    <t>Muhuri para</t>
  </si>
  <si>
    <t>Falia para</t>
  </si>
  <si>
    <t>Modhur chora</t>
  </si>
  <si>
    <t>Machkaria</t>
  </si>
  <si>
    <t>Ghonar para</t>
  </si>
  <si>
    <t>Konar para</t>
  </si>
  <si>
    <t>Kajir para</t>
  </si>
  <si>
    <t>Oala palong</t>
  </si>
  <si>
    <t>Hajir para</t>
  </si>
  <si>
    <t>Ghila toil</t>
  </si>
  <si>
    <t>Moulavi para</t>
  </si>
  <si>
    <t xml:space="preserve">ActionAid Bangladesh </t>
  </si>
  <si>
    <t xml:space="preserve">Arannayk Foundation </t>
  </si>
  <si>
    <t>Camp 15 (Jamtoli)</t>
  </si>
  <si>
    <t>Camp 16 (Potibonia)</t>
  </si>
  <si>
    <t>Camp 14 (Hakimpara)</t>
  </si>
  <si>
    <t>Camp 08E</t>
  </si>
  <si>
    <t>Camp 25 (Ali Khali)</t>
  </si>
  <si>
    <t>Camp 01E</t>
  </si>
  <si>
    <t>Camp 01W</t>
  </si>
  <si>
    <t>Camp 02W</t>
  </si>
  <si>
    <t>Camp 05</t>
  </si>
  <si>
    <t>Camp 06</t>
  </si>
  <si>
    <t>Camp 08W</t>
  </si>
  <si>
    <t>Moinergona 1</t>
  </si>
  <si>
    <t>Health Management BD Foundation</t>
  </si>
  <si>
    <t>Reaching People in Need</t>
  </si>
  <si>
    <t>Good Neighbors Bangladesh</t>
  </si>
  <si>
    <t>Federal De France</t>
  </si>
  <si>
    <t>Kutu Palong Paschim Para</t>
  </si>
  <si>
    <t>Hangor Ghona</t>
  </si>
  <si>
    <t>Ali Vita</t>
  </si>
  <si>
    <t>Muhuri Para</t>
  </si>
  <si>
    <t>Falia Para</t>
  </si>
  <si>
    <t>Modhur Chora</t>
  </si>
  <si>
    <t>Ghonar Para</t>
  </si>
  <si>
    <t>Konar Para</t>
  </si>
  <si>
    <t>Kajir Para</t>
  </si>
  <si>
    <t>Oala Palong</t>
  </si>
  <si>
    <t>Ghila Toil</t>
  </si>
  <si>
    <t>Moulavi Para</t>
  </si>
  <si>
    <t>PF para</t>
  </si>
  <si>
    <t>Moinarghona</t>
  </si>
  <si>
    <t>Cox's Bazar City</t>
  </si>
  <si>
    <t>Leda Junior High school</t>
  </si>
  <si>
    <t>Nhila Pre-Cadet School</t>
  </si>
  <si>
    <t>Red Crescent Field Hospital</t>
  </si>
  <si>
    <t>Mochoni Market</t>
  </si>
  <si>
    <t>Nihla Moulavi Bazar Zamiria Alim Madrasah</t>
  </si>
  <si>
    <t>Pechar Dwip Government Primary School</t>
  </si>
  <si>
    <t>HMBD Foundation</t>
  </si>
  <si>
    <t>Humanity Rises</t>
  </si>
  <si>
    <t>Swiss RC</t>
  </si>
  <si>
    <t>ADI</t>
  </si>
  <si>
    <t>Agrajattra-IOM</t>
  </si>
  <si>
    <t>Caritas-IOM</t>
  </si>
  <si>
    <t>BRAC-Caritas</t>
  </si>
  <si>
    <t>HEKS-IOM</t>
  </si>
  <si>
    <t>CAID-IOM</t>
  </si>
  <si>
    <t>BRAC/Caritas</t>
  </si>
  <si>
    <t>SKB/HHRD</t>
  </si>
  <si>
    <t>Alternative Development Initiative</t>
  </si>
  <si>
    <t>HR</t>
  </si>
  <si>
    <t>IOM/Agrajattra</t>
  </si>
  <si>
    <t>IOM/SKB</t>
  </si>
  <si>
    <t>IOM/Caritas</t>
  </si>
  <si>
    <t>IOM/CAID</t>
  </si>
  <si>
    <t>Hnila Union</t>
  </si>
  <si>
    <t>WFP &amp; UN Women</t>
  </si>
  <si>
    <t>WFP &amp; DEC</t>
  </si>
  <si>
    <t>Save/YPSA</t>
  </si>
  <si>
    <t>Keruntoli</t>
  </si>
  <si>
    <t>Kombonia Para</t>
  </si>
  <si>
    <t>Roikkaung</t>
  </si>
  <si>
    <t>Purbo Shatghoria Para</t>
  </si>
  <si>
    <t>Amtoli</t>
  </si>
  <si>
    <t>Lombabil</t>
  </si>
  <si>
    <t>Purbo Moheshkhalia Para</t>
  </si>
  <si>
    <t>Laturilkhola</t>
  </si>
  <si>
    <t>Zimaungkhali</t>
  </si>
  <si>
    <t>Habir chhora</t>
  </si>
  <si>
    <t>Moheshkhalipara</t>
  </si>
  <si>
    <t>Kochubonia</t>
  </si>
  <si>
    <t>Uttor Lengur Bil</t>
  </si>
  <si>
    <t>Borohabir Para</t>
  </si>
  <si>
    <t>Uttor Lombori Para</t>
  </si>
  <si>
    <t>Notun Pollongpara</t>
  </si>
  <si>
    <t>Najir Para</t>
  </si>
  <si>
    <t>Dokkhin Lengur Bil</t>
  </si>
  <si>
    <t>Uttor Noyapara</t>
  </si>
  <si>
    <t>Kochu Bonia</t>
  </si>
  <si>
    <t>Dokkhin</t>
  </si>
  <si>
    <t>Alir Del</t>
  </si>
  <si>
    <t>Mundar Deil</t>
  </si>
  <si>
    <t>Poshchim Sikdar Para</t>
  </si>
  <si>
    <t>Ulochhamari</t>
  </si>
  <si>
    <t>Chhoto Lechowa Prang</t>
  </si>
  <si>
    <t>Boro Lechowa Prang</t>
  </si>
  <si>
    <t>Bazar ghona</t>
  </si>
  <si>
    <t>Ulochhamari Konar Para</t>
  </si>
  <si>
    <t>Dokkhin Alikhali</t>
  </si>
  <si>
    <t>Purbo Rongi Khali</t>
  </si>
  <si>
    <t>Morichchha ghona</t>
  </si>
  <si>
    <t>Poshchim Pankhali</t>
  </si>
  <si>
    <t>Naikkaung Khali</t>
  </si>
  <si>
    <t>Ali Akbar Para</t>
  </si>
  <si>
    <t>Uttor Puran Para</t>
  </si>
  <si>
    <t>Dokkhin Kochchhopia</t>
  </si>
  <si>
    <t>Uttor Koch'cchopia</t>
  </si>
  <si>
    <t>Uttor Boro Del</t>
  </si>
  <si>
    <t>Uttor Hajom Para</t>
  </si>
  <si>
    <t>Bainna Para / Kader Para</t>
  </si>
  <si>
    <t>Jahajpura Mat Para</t>
  </si>
  <si>
    <t>Chokidar Para</t>
  </si>
  <si>
    <t>Poshchim Moheshkhalia Para</t>
  </si>
  <si>
    <t>Poshchim Shatghoria Para</t>
  </si>
  <si>
    <t>Gazi Para</t>
  </si>
  <si>
    <t>Balukhali Pan Bazar</t>
  </si>
  <si>
    <t>Churakhola</t>
  </si>
  <si>
    <t>Madhyam Farir bil</t>
  </si>
  <si>
    <t>Paschim Palong Khali</t>
  </si>
  <si>
    <t>Dhamankhali</t>
  </si>
  <si>
    <t>Dakshin Painyashia</t>
  </si>
  <si>
    <t>Purba Painyashia (Barua Para)</t>
  </si>
  <si>
    <t xml:space="preserve">Paschim Painyashia </t>
  </si>
  <si>
    <t>Lambori Para</t>
  </si>
  <si>
    <t>Uttar Sonar para</t>
  </si>
  <si>
    <t>Mohammad Shofir Bill</t>
  </si>
  <si>
    <t>Chepot khali</t>
  </si>
  <si>
    <t>Mon khali</t>
  </si>
  <si>
    <t>Aamtali</t>
  </si>
  <si>
    <t>Valukia Matborpara</t>
  </si>
  <si>
    <t>Ruhullardeba</t>
  </si>
  <si>
    <t>Valukia Majherpara</t>
  </si>
  <si>
    <t>Thimchhari</t>
  </si>
  <si>
    <t>Chakboitha</t>
  </si>
  <si>
    <t>Harufakirpara</t>
  </si>
  <si>
    <t>Abchharbaperpara</t>
  </si>
  <si>
    <t>Telipara</t>
  </si>
  <si>
    <t>Sardarpara Telipara</t>
  </si>
  <si>
    <t>Purba Digliya Palong</t>
  </si>
  <si>
    <t>Paschaim Digliya Palong</t>
  </si>
  <si>
    <t>Uttar Pukuria</t>
  </si>
  <si>
    <t>Khoyrati Para</t>
  </si>
  <si>
    <t>Taipalong</t>
  </si>
  <si>
    <t>Paschim Dargar Bill</t>
  </si>
  <si>
    <t>Dakshin Pukuria</t>
  </si>
  <si>
    <t>Koroiboniya</t>
  </si>
  <si>
    <t>Purba Mariccha</t>
  </si>
  <si>
    <t xml:space="preserve">Halukia </t>
  </si>
  <si>
    <t>Uttor Borobil</t>
  </si>
  <si>
    <t>Pata Bari</t>
  </si>
  <si>
    <t>Madhyam Haldia</t>
  </si>
  <si>
    <t>Nalbania</t>
  </si>
  <si>
    <t>Class para</t>
  </si>
  <si>
    <t>Rumkha Napit Para</t>
  </si>
  <si>
    <t>Rumkha Barua para</t>
  </si>
  <si>
    <t>Mariccha Palong</t>
  </si>
  <si>
    <t>Paschim Haldia</t>
  </si>
  <si>
    <t>Paglir Bil</t>
  </si>
  <si>
    <t>Rumkha Borobill</t>
  </si>
  <si>
    <t>Sikdar Para</t>
  </si>
  <si>
    <t>Goraiyadwip</t>
  </si>
  <si>
    <t>Tutur Bill</t>
  </si>
  <si>
    <t>Mon khali(Chakmapara)</t>
  </si>
  <si>
    <t>Banurkhil</t>
  </si>
  <si>
    <t>Paschimratna</t>
  </si>
  <si>
    <t>Kot Bazar</t>
  </si>
  <si>
    <t>Kutapalong RC</t>
  </si>
  <si>
    <t>KMS/D5</t>
  </si>
  <si>
    <t>Katahkhali &amp; katakali Chakma Para</t>
  </si>
  <si>
    <t>Uttor Lomba bill &amp; Bag Ghona</t>
  </si>
  <si>
    <t>Kanjor Para Borosomaj &amp; Uttor Kanjor Para</t>
  </si>
  <si>
    <t>Noyapara &amp; Noyapara Bahtali</t>
  </si>
  <si>
    <t>WFP/DEC</t>
  </si>
  <si>
    <t>Lomba bill</t>
  </si>
  <si>
    <t>Disaster Emergency Committee</t>
  </si>
  <si>
    <t>Ukhia Hospital</t>
  </si>
  <si>
    <t xml:space="preserve">Leda </t>
  </si>
  <si>
    <t xml:space="preserve">CAMP 22 </t>
  </si>
  <si>
    <t>CIB</t>
  </si>
  <si>
    <t>DRC-IOM</t>
  </si>
  <si>
    <t>HEKS-EPER-IOM</t>
  </si>
  <si>
    <t>HEKS-EPER</t>
  </si>
  <si>
    <t>Palong Khali, Ward 6</t>
  </si>
  <si>
    <t>Warang</t>
  </si>
  <si>
    <t>Building Resources Across Communities</t>
  </si>
  <si>
    <t>Plan International &amp; YPSA</t>
  </si>
  <si>
    <t>DC,  DF,  DLS,  DOF,  RRRC, DAE</t>
  </si>
  <si>
    <t>Action Aid, Building Resources Across Communities, Gonoshsthaya Kendra, United Nations Population Fund</t>
  </si>
  <si>
    <t>UN Women &amp; DFID</t>
  </si>
  <si>
    <t>Camp 4 Ext</t>
  </si>
  <si>
    <t>Kutupalong Makeshift</t>
  </si>
  <si>
    <t>Mainnergona (1)</t>
  </si>
  <si>
    <t>Burmapara</t>
  </si>
  <si>
    <t>Balukhali Makeshift</t>
  </si>
  <si>
    <t>Leda Makeshift</t>
  </si>
  <si>
    <t>Camp 04 Extension</t>
  </si>
  <si>
    <t>Mog Para</t>
  </si>
  <si>
    <t>Korachipara</t>
  </si>
  <si>
    <t>Matpara</t>
  </si>
  <si>
    <t>Mat Para</t>
  </si>
  <si>
    <t>No Mans Land</t>
  </si>
  <si>
    <t>Jumerchara Balukhali</t>
  </si>
  <si>
    <t>SBSKS</t>
  </si>
  <si>
    <t>Camp 02 East</t>
  </si>
  <si>
    <t>Camp 08 East</t>
  </si>
  <si>
    <t>Camp 08 West</t>
  </si>
  <si>
    <t>Camp NRC</t>
  </si>
  <si>
    <t>GOI</t>
  </si>
  <si>
    <t>Camp 01 East</t>
  </si>
  <si>
    <t>Camp 01 West</t>
  </si>
  <si>
    <t>CARE-BGD</t>
  </si>
  <si>
    <t>GK-MI</t>
  </si>
  <si>
    <t>Gonoshsthaya Kendra</t>
  </si>
  <si>
    <t>Help Age</t>
  </si>
  <si>
    <t>Resource Integration Centre, Young Power in Social Action</t>
  </si>
  <si>
    <t>HMBD-Foundation</t>
  </si>
  <si>
    <t>Hope Foundation for Women &amp; Children of Bangladesh</t>
  </si>
  <si>
    <t>MSF-BE</t>
  </si>
  <si>
    <t>OCB</t>
  </si>
  <si>
    <t>MSF-Spain</t>
  </si>
  <si>
    <t>ORBIS</t>
  </si>
  <si>
    <t>QCH</t>
  </si>
  <si>
    <t>RTMI-UNHCR</t>
  </si>
  <si>
    <t>SALT FLI</t>
  </si>
  <si>
    <t>DC/DF/DLS/DOF/RRRC/DAE</t>
  </si>
  <si>
    <t>RIC/YPSA</t>
  </si>
  <si>
    <t>HEKS/EPER/IOM</t>
  </si>
  <si>
    <t>GK/MI</t>
  </si>
  <si>
    <t>IOM/DRC</t>
  </si>
  <si>
    <t>UN Women/DFID</t>
  </si>
  <si>
    <t>Shehora Bohumukhi Samaj Kallan Samity</t>
  </si>
  <si>
    <t>Government of India</t>
  </si>
  <si>
    <t>AAB/BRAC/GK/UNFPA</t>
  </si>
  <si>
    <t>MatPara</t>
  </si>
  <si>
    <t>Mat para</t>
  </si>
  <si>
    <t>Alir Dail Gov.Primary School</t>
  </si>
  <si>
    <t>Chandoli Para Gov.Primary School</t>
  </si>
  <si>
    <t>Kachubonia MP Bodi Gov.Primary School</t>
  </si>
  <si>
    <t>Ulubonia Jaman-Sokina Govt. Primary School</t>
  </si>
  <si>
    <t>Upazilla Complex Adarsha School</t>
  </si>
  <si>
    <t>Jadimura Govt. Primary School</t>
  </si>
  <si>
    <t>ATM Jafor Alom School &amp; College</t>
  </si>
  <si>
    <t>Ukhiya Girls High School</t>
  </si>
  <si>
    <t>Ukhia Degree College</t>
  </si>
  <si>
    <t>Painnashia Community Clinic</t>
  </si>
  <si>
    <t>Dhakkin Holdia-Ghati Para Community Clinic</t>
  </si>
  <si>
    <t>Paglirbil Community Clinic</t>
  </si>
  <si>
    <t>Mohajon Para Community Clinic</t>
  </si>
  <si>
    <t>Kula Para Community Clinic</t>
  </si>
  <si>
    <t>Farir Bil</t>
  </si>
  <si>
    <t>Ali Mura</t>
  </si>
  <si>
    <t>Bot Toli</t>
  </si>
  <si>
    <t>West Palongkhali</t>
  </si>
  <si>
    <t>Alir Dail Govt. Primary School</t>
  </si>
  <si>
    <t>Ukhia Government High School</t>
  </si>
  <si>
    <t>Lombory Government Primary School</t>
  </si>
  <si>
    <t xml:space="preserve">South Boro Dail Government Primary School </t>
  </si>
  <si>
    <t>Jadimora M.R Government Primary School</t>
  </si>
  <si>
    <t>Jaliapara Government Primary School</t>
  </si>
  <si>
    <t>Chanduli Para Government Primary School</t>
  </si>
  <si>
    <t>Noyapara Goverment Primary School</t>
  </si>
  <si>
    <t>Alir Dail Government Primary School</t>
  </si>
  <si>
    <t>Kochubonia MP Bodi Government Primary 
School</t>
  </si>
  <si>
    <t xml:space="preserve">Upazila Complex Adorsha School </t>
  </si>
  <si>
    <t xml:space="preserve">Ulu bonia Jaman Sokhina Government  Primary School </t>
  </si>
  <si>
    <t>Shahid ATM Jafor Alam School &amp; College</t>
  </si>
  <si>
    <t>Ukhia Girls High School</t>
  </si>
  <si>
    <t>Ukhia Gov. High School</t>
  </si>
  <si>
    <t>Chapotkhali High School</t>
  </si>
  <si>
    <t>Madarboniya GPS</t>
  </si>
  <si>
    <t>Moriccha High School</t>
  </si>
  <si>
    <t>Sha Jaliyapara Government Primary School</t>
  </si>
  <si>
    <t>Muktijuddha smriti girl high school</t>
  </si>
  <si>
    <t>Jaliyapalong government high School</t>
  </si>
  <si>
    <t>Sonaichory government high school</t>
  </si>
  <si>
    <t>Mohesh Kaliapara CC</t>
  </si>
  <si>
    <t>Koinchoripara CC</t>
  </si>
  <si>
    <t>Mithapukur Chora CC</t>
  </si>
  <si>
    <t>Nazirpara CC</t>
  </si>
  <si>
    <t>Kochubunia CC</t>
  </si>
  <si>
    <t>Paglir Bil C.C</t>
  </si>
  <si>
    <t>Kulalpara/Matobbor Para C.C</t>
  </si>
  <si>
    <t>Nolbonia C.C</t>
  </si>
  <si>
    <t>Painnashia C.C</t>
  </si>
  <si>
    <t>Valkia Matobbor Para C.C</t>
  </si>
  <si>
    <t>Uttar Pukuria C.C</t>
  </si>
  <si>
    <t>camp-16</t>
  </si>
  <si>
    <t>Meena Bazar CC</t>
  </si>
  <si>
    <t>Moheshkalia para CC</t>
  </si>
  <si>
    <t xml:space="preserve"> Mithapanir chara CC</t>
  </si>
  <si>
    <t>Ayesha Siddika Girls' Madrasa</t>
  </si>
  <si>
    <t>Notun pallanpara Sufiya Nuraniya Dhakhil Madrasha</t>
  </si>
  <si>
    <t>Doingakata CC</t>
  </si>
  <si>
    <t xml:space="preserve"> Amtoli CC</t>
  </si>
  <si>
    <t>Rongikhali CC</t>
  </si>
  <si>
    <t>Leda CC</t>
  </si>
  <si>
    <t>Najirpara CC</t>
  </si>
  <si>
    <t xml:space="preserve"> Kochubunia CC</t>
  </si>
  <si>
    <t xml:space="preserve"> Koinchuri para CC</t>
  </si>
  <si>
    <t xml:space="preserve"> Jahaj Pura</t>
  </si>
  <si>
    <t>Kutupalong Transit Camp</t>
  </si>
  <si>
    <t>Ulobonia</t>
  </si>
  <si>
    <t>Chowdhurypara</t>
  </si>
  <si>
    <t>AL-MARKAZUL</t>
  </si>
  <si>
    <t>EKATA</t>
  </si>
  <si>
    <t>Choukhali</t>
  </si>
  <si>
    <t>Good Neighbours</t>
  </si>
  <si>
    <t>Nowzuwan</t>
  </si>
  <si>
    <t>Kutupalong Village</t>
  </si>
  <si>
    <t>Balukhali Village</t>
  </si>
  <si>
    <t>Rongikhali Village</t>
  </si>
  <si>
    <t xml:space="preserve">Teknaf </t>
  </si>
  <si>
    <t xml:space="preserve">Jaliapalong </t>
  </si>
  <si>
    <t>Rajapalong</t>
  </si>
  <si>
    <t xml:space="preserve">Nhila </t>
  </si>
  <si>
    <t xml:space="preserve">Sabrang </t>
  </si>
  <si>
    <t>Camp 21 (Host community)</t>
  </si>
  <si>
    <t>Dailpara</t>
  </si>
  <si>
    <t>Jumma para</t>
  </si>
  <si>
    <t>CwC</t>
  </si>
  <si>
    <t>Fondation Hirondelle</t>
  </si>
  <si>
    <t>AAH</t>
  </si>
  <si>
    <t>Bangladesh Betar</t>
  </si>
  <si>
    <t>UNICEF (United Nations Childrens Fund)</t>
  </si>
  <si>
    <t>BITA (Bangladesh Institute of Theater Arts)</t>
  </si>
  <si>
    <t>DRC (Danish Refugee Council)</t>
  </si>
  <si>
    <t>Mukti, Mukti, Young Power in Social Action</t>
  </si>
  <si>
    <t>Achar Bonia Para</t>
  </si>
  <si>
    <t>Bajar Para</t>
  </si>
  <si>
    <t>ghona Para</t>
  </si>
  <si>
    <t>Poshchim Nayapara</t>
  </si>
  <si>
    <t>Purbo Noyapara</t>
  </si>
  <si>
    <t>Shamlapur Poshchim Para</t>
  </si>
  <si>
    <t>Poshchim Jum Para</t>
  </si>
  <si>
    <t>Purbo Jum Para</t>
  </si>
  <si>
    <t>Deil Para</t>
  </si>
  <si>
    <t>Uttor Del Para</t>
  </si>
  <si>
    <t>Baag ghona</t>
  </si>
  <si>
    <t>Purbo Pankhali</t>
  </si>
  <si>
    <t>Dakshin Natmura Para</t>
  </si>
  <si>
    <t>Ulochhamari Ashroyon Kendro</t>
  </si>
  <si>
    <t>Uttarpukuria</t>
  </si>
  <si>
    <t>Khewachori Abason</t>
  </si>
  <si>
    <t>Borobil</t>
  </si>
  <si>
    <t>Rumkha madborpara</t>
  </si>
  <si>
    <t>Paschim Merungloa</t>
  </si>
  <si>
    <t>Purbo Merungloa</t>
  </si>
  <si>
    <t>Moddhom Melungloa</t>
  </si>
  <si>
    <t>Bhutpara</t>
  </si>
  <si>
    <t>Charpara</t>
  </si>
  <si>
    <t>Amtaliapara</t>
  </si>
  <si>
    <t>Lamapara</t>
  </si>
  <si>
    <t>Lamboriapara</t>
  </si>
  <si>
    <t>Officerchar</t>
  </si>
  <si>
    <t>Nayacharpara</t>
  </si>
  <si>
    <t>Chorpara</t>
  </si>
  <si>
    <t>Jarailtali</t>
  </si>
  <si>
    <t>Paschim Chakmarkul</t>
  </si>
  <si>
    <t>Miazi Para</t>
  </si>
  <si>
    <t>Saleh Ahmed Para</t>
  </si>
  <si>
    <t>Fakiramura</t>
  </si>
  <si>
    <t>Kaimmarghona</t>
  </si>
  <si>
    <t>Paschim Khondokhar Para</t>
  </si>
  <si>
    <t>Paschim Chorarkul</t>
  </si>
  <si>
    <t>Khondokharpara</t>
  </si>
  <si>
    <t>Paschim Omkhali</t>
  </si>
  <si>
    <t>Kalarpara</t>
  </si>
  <si>
    <t>Goaliapalong</t>
  </si>
  <si>
    <t>Paschim Dhechuapalong</t>
  </si>
  <si>
    <t>Thoanghakata</t>
  </si>
  <si>
    <t>Haldarkul</t>
  </si>
  <si>
    <t>Baruapara</t>
  </si>
  <si>
    <t>Hazipara</t>
  </si>
  <si>
    <t>Deyangpara</t>
  </si>
  <si>
    <t>Nachirkul</t>
  </si>
  <si>
    <t>Purbo Nayapara</t>
  </si>
  <si>
    <t>Digpara</t>
  </si>
  <si>
    <t>Kauarkup Paschim Para</t>
  </si>
  <si>
    <t>Maishkum</t>
  </si>
  <si>
    <t>Monirjil</t>
  </si>
  <si>
    <t>Murapara</t>
  </si>
  <si>
    <t>Highschool Para</t>
  </si>
  <si>
    <t>Shukmonia</t>
  </si>
  <si>
    <t>Napiter Chor</t>
  </si>
  <si>
    <t>Titarpara</t>
  </si>
  <si>
    <t>Mazirkata</t>
  </si>
  <si>
    <t>Purbo Bomangkhil</t>
  </si>
  <si>
    <t>Paschim Bomangkhil</t>
  </si>
  <si>
    <t>Bomangkhil</t>
  </si>
  <si>
    <t>Dengapara</t>
  </si>
  <si>
    <t>Badarmokam</t>
  </si>
  <si>
    <t>Hasnakata</t>
  </si>
  <si>
    <t>Ghuinnyapara</t>
  </si>
  <si>
    <t>Paschimpara</t>
  </si>
  <si>
    <t>Camperchar</t>
  </si>
  <si>
    <t>Thaliarghona</t>
  </si>
  <si>
    <t>Kahatiapara</t>
  </si>
  <si>
    <t>Boro Dhaliachara</t>
  </si>
  <si>
    <t>Kadmapara</t>
  </si>
  <si>
    <t>Ultakhali</t>
  </si>
  <si>
    <t>Haritola</t>
  </si>
  <si>
    <t>Purbo Nonachari</t>
  </si>
  <si>
    <t>Paschim Nonachari</t>
  </si>
  <si>
    <t>Nondakhali Boropara</t>
  </si>
  <si>
    <t>Haspatalpara</t>
  </si>
  <si>
    <t>Purbo Joarianal</t>
  </si>
  <si>
    <t>Ratnapalong Tekpara</t>
  </si>
  <si>
    <t>Moucholi Para</t>
  </si>
  <si>
    <t>All Ratnapalong</t>
  </si>
  <si>
    <t>All Whykong</t>
  </si>
  <si>
    <t>All Palongkhali</t>
  </si>
  <si>
    <t>All Haldia palong</t>
  </si>
  <si>
    <t>All Jalia palong</t>
  </si>
  <si>
    <t>All Hnilla</t>
  </si>
  <si>
    <t>All Teknaf</t>
  </si>
  <si>
    <t>All Raja palong</t>
  </si>
  <si>
    <t>All Matarbari</t>
  </si>
  <si>
    <t>Camp KRC</t>
  </si>
  <si>
    <t>Sajid Foundation</t>
  </si>
  <si>
    <t>MSF-Holland</t>
  </si>
  <si>
    <t>GK-UNHCR</t>
  </si>
  <si>
    <t>International Rescue Committe</t>
  </si>
  <si>
    <t>rhu</t>
  </si>
  <si>
    <t>AMURTSKUS</t>
  </si>
  <si>
    <t>Al Markazul Islami</t>
  </si>
  <si>
    <t>Markaz</t>
  </si>
  <si>
    <t>Ekata</t>
  </si>
  <si>
    <t>N.Z. Ekata Mohila Samiti</t>
  </si>
  <si>
    <t>Sajida</t>
  </si>
  <si>
    <t>Mukti/YPSA</t>
  </si>
  <si>
    <t>UNHCR/GK</t>
  </si>
  <si>
    <t>Hirondelle</t>
  </si>
  <si>
    <t>Kochubonia MP Bodi Gov.Primary School</t>
  </si>
  <si>
    <t>Ukhia Girls high school</t>
  </si>
  <si>
    <t>Ukhia degree college</t>
  </si>
  <si>
    <t>Painyashia Community Clinic</t>
  </si>
  <si>
    <t>West Palong Khali</t>
  </si>
  <si>
    <t>Lomboripara Govt. Primary School</t>
  </si>
  <si>
    <t>Dakkin Borodail Govt. Primary School</t>
  </si>
  <si>
    <t>Naya para Govt.Primary School</t>
  </si>
  <si>
    <t>Moricha Palong High School</t>
  </si>
  <si>
    <t>Jaliapalong Govt. Primary School</t>
  </si>
  <si>
    <t>Muktijodda Smriti Girls High School</t>
  </si>
  <si>
    <t>Shaparirdip Jalipara Govt.Primary School-2</t>
  </si>
  <si>
    <t>Sonaichori Govt. Primary School</t>
  </si>
  <si>
    <t>Mader bani Govt. Primary School</t>
  </si>
  <si>
    <t>Chepot khali High School</t>
  </si>
  <si>
    <t>Moheshkhalia Para</t>
  </si>
  <si>
    <t>Koyangchhari</t>
  </si>
  <si>
    <t>Mithapukur Chora</t>
  </si>
  <si>
    <t>Kulalpara/Matobbor Para</t>
  </si>
  <si>
    <t>Painyashia</t>
  </si>
  <si>
    <t>Meena Bazar</t>
  </si>
  <si>
    <t>Mita Panir chhora</t>
  </si>
  <si>
    <t>Ayesha Siddika Girls Madrasa</t>
  </si>
  <si>
    <t>Sufiya Nuraniya Dhakhil Madrasha</t>
  </si>
  <si>
    <t>Rongi Khali</t>
  </si>
  <si>
    <t>Chowdhury Para</t>
  </si>
  <si>
    <t>Khewachari</t>
  </si>
  <si>
    <t>Borobill</t>
  </si>
  <si>
    <t>Rumkha Matobbor Para</t>
  </si>
  <si>
    <t>Moddhom Merungloa</t>
  </si>
  <si>
    <t>Chor Para</t>
  </si>
  <si>
    <t>TAI/BRAC</t>
  </si>
  <si>
    <t>Camp-6</t>
  </si>
  <si>
    <t>Camp-7</t>
  </si>
  <si>
    <t>BBCMA</t>
  </si>
  <si>
    <t>ACLAB, Radio Naf</t>
  </si>
  <si>
    <t>Camp 4E</t>
  </si>
  <si>
    <t>Mithapanir Chora CC</t>
  </si>
  <si>
    <t>Pinjirkul</t>
  </si>
  <si>
    <t>Tuturbill</t>
  </si>
  <si>
    <t>Alimura</t>
  </si>
  <si>
    <t>Khalkacha</t>
  </si>
  <si>
    <t>Kashaibill</t>
  </si>
  <si>
    <t>Shikderbill</t>
  </si>
  <si>
    <t>Typalong</t>
  </si>
  <si>
    <t>Shelarsara</t>
  </si>
  <si>
    <t>Doliaghona</t>
  </si>
  <si>
    <t>P.F. para</t>
  </si>
  <si>
    <t>Harashia</t>
  </si>
  <si>
    <t>Digolia</t>
  </si>
  <si>
    <t>Ukhiarghat</t>
  </si>
  <si>
    <t>Gagoghona</t>
  </si>
  <si>
    <t>Tanzimarkhola</t>
  </si>
  <si>
    <t>Dhamonkhali</t>
  </si>
  <si>
    <t>Jumarchara</t>
  </si>
  <si>
    <t>Putibuniya</t>
  </si>
  <si>
    <t>Podth para</t>
  </si>
  <si>
    <t>Assarpara</t>
  </si>
  <si>
    <t>Talkhola</t>
  </si>
  <si>
    <t>Baditola</t>
  </si>
  <si>
    <t>Nolbunia</t>
  </si>
  <si>
    <t>Farirbill</t>
  </si>
  <si>
    <t>Moulvi  Para</t>
  </si>
  <si>
    <t>Ali Akberpara</t>
  </si>
  <si>
    <t>Obrang</t>
  </si>
  <si>
    <t>Jahaliyapara</t>
  </si>
  <si>
    <t>Nagmurapara</t>
  </si>
  <si>
    <t>Ronggikhali</t>
  </si>
  <si>
    <t>Dargapara</t>
  </si>
  <si>
    <t>Muchoni</t>
  </si>
  <si>
    <t>Damdomiya</t>
  </si>
  <si>
    <t>Ulubuniya</t>
  </si>
  <si>
    <t>Chakpost</t>
  </si>
  <si>
    <t>Mulapara</t>
  </si>
  <si>
    <t>Roykong</t>
  </si>
  <si>
    <t>Kutubdiyapara</t>
  </si>
  <si>
    <t>Jemonkhali</t>
  </si>
  <si>
    <t>Koratipara</t>
  </si>
  <si>
    <t>Nayabazar</t>
  </si>
  <si>
    <t>Acherbonia</t>
  </si>
  <si>
    <t>Puranpara</t>
  </si>
  <si>
    <t>Montoli</t>
  </si>
  <si>
    <t>Chorakhola</t>
  </si>
  <si>
    <t>Nohikhola</t>
  </si>
  <si>
    <t>Purbo Leda</t>
  </si>
  <si>
    <t>Poshchim Leda</t>
  </si>
  <si>
    <t>D5</t>
  </si>
  <si>
    <t>Moinargona</t>
  </si>
  <si>
    <t>Hakim Ali Matborpara</t>
  </si>
  <si>
    <t>SOLIDAR SUISSE</t>
  </si>
  <si>
    <t>Jalia Para</t>
  </si>
  <si>
    <t>Resource Integration Centre, Shushilan</t>
  </si>
  <si>
    <t>Action Against Hunger, Building Resources Across Communities, Resource Integration Centre, Save the Children Federation International, World Vision International</t>
  </si>
  <si>
    <t>Help the Needy</t>
  </si>
  <si>
    <t>ACLAB/Radio Naf</t>
  </si>
  <si>
    <t>RIC/Shushilan</t>
  </si>
  <si>
    <t>ACF/ BRAC/ RIC/ SCI/ WVI</t>
  </si>
  <si>
    <t>khurushkul</t>
  </si>
  <si>
    <t>Puran Para</t>
  </si>
  <si>
    <t>Montali</t>
  </si>
  <si>
    <t>Uluchamari</t>
  </si>
  <si>
    <t>Ulubunia</t>
  </si>
  <si>
    <t>CI</t>
  </si>
  <si>
    <t>ACF (Action Contre La Faim)</t>
  </si>
  <si>
    <t>BBC MA (BBC Media Action)</t>
  </si>
  <si>
    <t>WV</t>
  </si>
  <si>
    <t>Camp 2/W</t>
  </si>
  <si>
    <t>Lombori</t>
  </si>
  <si>
    <t>Rejukhal</t>
  </si>
  <si>
    <t>BRAC, Centre for Natural Resources Studies</t>
  </si>
  <si>
    <t>Centre for Natural Resources Studies</t>
  </si>
  <si>
    <t>MA</t>
  </si>
  <si>
    <t>, ,  DC,  DF,  DLS,  DoF,  RRRC, DAE</t>
  </si>
  <si>
    <t>BRAC/CNRS</t>
  </si>
  <si>
    <t>BRAC-BDRCS</t>
  </si>
  <si>
    <t>ADRA-BDRCS</t>
  </si>
  <si>
    <t>CARITAS-BDRCS</t>
  </si>
  <si>
    <t>BRAC/BDRCS</t>
  </si>
  <si>
    <t>ADRA/BDRCS</t>
  </si>
  <si>
    <t>Caritas/BDRCS</t>
  </si>
  <si>
    <t>Medica Afghanistan</t>
  </si>
  <si>
    <t>DFAT</t>
  </si>
  <si>
    <t>JRC, AmCross</t>
  </si>
  <si>
    <t>Camp10</t>
  </si>
  <si>
    <t>Camp 20ext</t>
  </si>
  <si>
    <t>Ruhullar Deba</t>
  </si>
  <si>
    <t>North Nidaniya</t>
  </si>
  <si>
    <t>Moheskhalia Para</t>
  </si>
  <si>
    <t>HTNCT</t>
  </si>
  <si>
    <t>Islamic Help</t>
  </si>
  <si>
    <t>Balukhalipan Bazar</t>
  </si>
  <si>
    <t>Balukhalipan West</t>
  </si>
  <si>
    <t>Ukhiya</t>
  </si>
  <si>
    <t>Musni</t>
  </si>
  <si>
    <t>Ali Akber para</t>
  </si>
  <si>
    <t>Nagmura para</t>
  </si>
  <si>
    <t xml:space="preserve">Ronggikhali </t>
  </si>
  <si>
    <t>Kutubdiya</t>
  </si>
  <si>
    <t>Roycome</t>
  </si>
  <si>
    <t>Lamba Bill</t>
  </si>
  <si>
    <t>Korach para</t>
  </si>
  <si>
    <t>Khabaen Ghona</t>
  </si>
  <si>
    <t>Mula para</t>
  </si>
  <si>
    <t>Achar Bonia</t>
  </si>
  <si>
    <t>Puran para</t>
  </si>
  <si>
    <t>Montolia</t>
  </si>
  <si>
    <t>Jahas mora</t>
  </si>
  <si>
    <t>Moric Bunia</t>
  </si>
  <si>
    <t>Boro Dail</t>
  </si>
  <si>
    <t>Pinjerkul</t>
  </si>
  <si>
    <t>Tuturbil</t>
  </si>
  <si>
    <t>Kasiarbill</t>
  </si>
  <si>
    <t>Haresiya</t>
  </si>
  <si>
    <t>Khairati para</t>
  </si>
  <si>
    <t>Shikder bil</t>
  </si>
  <si>
    <t>Shilarchora</t>
  </si>
  <si>
    <t>Roddor para</t>
  </si>
  <si>
    <t>Vanubaparkhil</t>
  </si>
  <si>
    <t>Ukhiyar gat</t>
  </si>
  <si>
    <t>West Balukhali</t>
  </si>
  <si>
    <t>Gojogona</t>
  </si>
  <si>
    <t>Jomiderpara</t>
  </si>
  <si>
    <t>Sheali para</t>
  </si>
  <si>
    <t>Rajjakar kata</t>
  </si>
  <si>
    <t>Dalarmuk</t>
  </si>
  <si>
    <t>Ponded para</t>
  </si>
  <si>
    <t>Potibuniya</t>
  </si>
  <si>
    <t>Nolbuniya</t>
  </si>
  <si>
    <t>Achar para</t>
  </si>
  <si>
    <t>Dhamon khali</t>
  </si>
  <si>
    <t>Chotobuniya</t>
  </si>
  <si>
    <t>Kunar para</t>
  </si>
  <si>
    <t>Tutuobil</t>
  </si>
  <si>
    <t>Shornopahar</t>
  </si>
  <si>
    <t>Jomider para</t>
  </si>
  <si>
    <t>Painesia Anerai Para</t>
  </si>
  <si>
    <t>Painesia Miagii Para</t>
  </si>
  <si>
    <t>Tutuo Bil</t>
  </si>
  <si>
    <t>Shornopaher</t>
  </si>
  <si>
    <t>Shelarchara</t>
  </si>
  <si>
    <t>Digoliya</t>
  </si>
  <si>
    <t>Jumerchara</t>
  </si>
  <si>
    <t>Acher buniya</t>
  </si>
  <si>
    <t>Kutubdeya para</t>
  </si>
  <si>
    <t>Shelerchara</t>
  </si>
  <si>
    <t>Kashiar bill</t>
  </si>
  <si>
    <t>Shorno paher</t>
  </si>
  <si>
    <t>Khairati</t>
  </si>
  <si>
    <t>Tutur bil</t>
  </si>
  <si>
    <t>Harashiya</t>
  </si>
  <si>
    <t>Taypalong</t>
  </si>
  <si>
    <t>Ukhiyar Ghat</t>
  </si>
  <si>
    <t>Gozo ghona</t>
  </si>
  <si>
    <t>Tanzimar khula</t>
  </si>
  <si>
    <t>Pondet para</t>
  </si>
  <si>
    <t>Hakimpaa</t>
  </si>
  <si>
    <t>Mohure para</t>
  </si>
  <si>
    <t>jemon khali</t>
  </si>
  <si>
    <t>Poschim Sonar Para</t>
  </si>
  <si>
    <t>ActionAid Bagladesh</t>
  </si>
  <si>
    <t>PROTTASHI</t>
  </si>
  <si>
    <t>JRC/AmCross</t>
  </si>
  <si>
    <t>Help the Needy Charitable Trust</t>
  </si>
  <si>
    <t>Compassion International Bangladesh</t>
  </si>
  <si>
    <t>Achar Para</t>
  </si>
  <si>
    <t>Morich Bunia</t>
  </si>
  <si>
    <t>Jemon khali</t>
  </si>
  <si>
    <t>Pondit para</t>
  </si>
  <si>
    <t>Shorno Pahar</t>
  </si>
  <si>
    <t>BDRCS/TRCS</t>
  </si>
  <si>
    <t>BDRCS/DanRC</t>
  </si>
  <si>
    <t>DSK/GUK/CAID</t>
  </si>
  <si>
    <t>IOM/BDRCS</t>
  </si>
  <si>
    <t>JRC</t>
  </si>
  <si>
    <t>QRCS</t>
  </si>
  <si>
    <t>Qatar Red Crescent Society</t>
  </si>
  <si>
    <t>Translators without Borders</t>
  </si>
  <si>
    <t>VSO/Mukti</t>
  </si>
  <si>
    <t>EDAS</t>
  </si>
  <si>
    <t>Teknaf - Teknaf</t>
  </si>
  <si>
    <t>CAMP 4X</t>
  </si>
  <si>
    <t>Teknaf Sador</t>
  </si>
  <si>
    <t>Ukhiya Host</t>
  </si>
  <si>
    <t>Camp 02 West</t>
  </si>
  <si>
    <t>Kutupalong Purbo Para</t>
  </si>
  <si>
    <t>Gelatoly Para</t>
  </si>
  <si>
    <t>Kayraty Para</t>
  </si>
  <si>
    <t>Raja Palong Barua Para</t>
  </si>
  <si>
    <t>Rajaghat</t>
  </si>
  <si>
    <t>Laillagona</t>
  </si>
  <si>
    <t>Titamazir Para</t>
  </si>
  <si>
    <t>Maise Para</t>
  </si>
  <si>
    <t>Noakhali Jumma Para</t>
  </si>
  <si>
    <t>Jahaj Para</t>
  </si>
  <si>
    <t>Dokkin Shilkhali</t>
  </si>
  <si>
    <t>Pannasia CC</t>
  </si>
  <si>
    <t>ATM Jafor School and College</t>
  </si>
  <si>
    <t>Rajapalong Community</t>
  </si>
  <si>
    <t>Classpara Community</t>
  </si>
  <si>
    <t>Borodail Girls Primary School</t>
  </si>
  <si>
    <t>Lombory Girls Primary School</t>
  </si>
  <si>
    <t>Kochubonia Girls Primary School</t>
  </si>
  <si>
    <t>Chandulipara Girls Primary School</t>
  </si>
  <si>
    <t>Alirdail Girls Primary School</t>
  </si>
  <si>
    <t>Jaliapara Girls Primary School</t>
  </si>
  <si>
    <t>Adorsho Primary School</t>
  </si>
  <si>
    <t>Jadimora Girls Primary School</t>
  </si>
  <si>
    <t>Nowapara Girls Primary School</t>
  </si>
  <si>
    <t>Education Development and Services</t>
  </si>
  <si>
    <t>UKHIYA HEALTH COMPLEX</t>
  </si>
  <si>
    <t>Ukhia Health Complex</t>
  </si>
  <si>
    <t>Inani sub Center</t>
  </si>
  <si>
    <t>Ukhia Host</t>
  </si>
  <si>
    <t>UTSA</t>
  </si>
  <si>
    <t>BDRCS-BRAC</t>
  </si>
  <si>
    <t>BDRCS-ADRA</t>
  </si>
  <si>
    <t>BDRCS-CARITAS</t>
  </si>
  <si>
    <t>Alirdail Primary School</t>
  </si>
  <si>
    <t>Ulubonia Jaman Sokina GPS</t>
  </si>
  <si>
    <t>Lombory Primary School</t>
  </si>
  <si>
    <t>Boro Dail Primary school</t>
  </si>
  <si>
    <t>Chanduli Para Primary school</t>
  </si>
  <si>
    <t>Koinchory Para CC</t>
  </si>
  <si>
    <t>Mitha Panirchora CC</t>
  </si>
  <si>
    <t>Moheskhali Para CC</t>
  </si>
  <si>
    <t xml:space="preserve">Teknaf Paurosova (Hotel Staff) </t>
  </si>
  <si>
    <t>Kochubonia CC</t>
  </si>
  <si>
    <t>Teknaf Paurosova (Hotel Staff)</t>
  </si>
  <si>
    <t>Uttorpara CC</t>
  </si>
  <si>
    <t>Alir Dail Primary School</t>
  </si>
  <si>
    <t>Jadimora Primary school</t>
  </si>
  <si>
    <t>Nayapara Primary school</t>
  </si>
  <si>
    <t>Hazir par</t>
  </si>
  <si>
    <t>Chakboita High School</t>
  </si>
  <si>
    <t>Pannashiya Community Clinic</t>
  </si>
  <si>
    <t>Dil Mohammad Vat Ghar</t>
  </si>
  <si>
    <t>ATM Jafar High School</t>
  </si>
  <si>
    <t>Chakboita tea stall</t>
  </si>
  <si>
    <t>Ronshonu Hotel</t>
  </si>
  <si>
    <t>Rahulla Deba Community Clinic</t>
  </si>
  <si>
    <t>Rahulla Deba Tea Stall</t>
  </si>
  <si>
    <t>Matobbar para Community Clinic</t>
  </si>
  <si>
    <t>Hatimura Community Clinic</t>
  </si>
  <si>
    <t>Gatipara Community Clinic</t>
  </si>
  <si>
    <t>Paglir Bil Community Clinic</t>
  </si>
  <si>
    <t>Digholia Tea Stall</t>
  </si>
  <si>
    <t>Hatimora Tea Stall</t>
  </si>
  <si>
    <t>Digholiya Community Clinic</t>
  </si>
  <si>
    <t>P.F Para</t>
  </si>
  <si>
    <t>Shelar sora</t>
  </si>
  <si>
    <t>Modo Raja palong</t>
  </si>
  <si>
    <t>Ukhiur Ghat</t>
  </si>
  <si>
    <t>Gozoghona</t>
  </si>
  <si>
    <t>Tajemerkhola</t>
  </si>
  <si>
    <t>Jumer sara</t>
  </si>
  <si>
    <t>Putiboniya</t>
  </si>
  <si>
    <t>Pondid Para</t>
  </si>
  <si>
    <t>Asarpara</t>
  </si>
  <si>
    <t>Goyal mara</t>
  </si>
  <si>
    <t>Gagipara</t>
  </si>
  <si>
    <t>Abrang</t>
  </si>
  <si>
    <t>Kutubdiya para</t>
  </si>
  <si>
    <t>Unchipran</t>
  </si>
  <si>
    <t>Lego Foundation</t>
  </si>
  <si>
    <t>Educo</t>
  </si>
  <si>
    <t>Teknaf- Sador</t>
  </si>
  <si>
    <t xml:space="preserve">CAMP 21 </t>
  </si>
  <si>
    <t>Camp 4ex</t>
  </si>
  <si>
    <t>Dakhin Mithachori</t>
  </si>
  <si>
    <t>Jarailtoli</t>
  </si>
  <si>
    <t>Fatehkharkul</t>
  </si>
  <si>
    <t>Kacchopia</t>
  </si>
  <si>
    <t>Rachidnagar</t>
  </si>
  <si>
    <t>Gorjonia</t>
  </si>
  <si>
    <t>Jowarianala</t>
  </si>
  <si>
    <t>Khuniarpalong</t>
  </si>
  <si>
    <t>Eidgor</t>
  </si>
  <si>
    <t>Khuruskul</t>
  </si>
  <si>
    <t>Eidgao</t>
  </si>
  <si>
    <t xml:space="preserve">Islamabad </t>
  </si>
  <si>
    <t>Municipality</t>
  </si>
  <si>
    <t>Jhilonga</t>
  </si>
  <si>
    <t>Nayapara Registered camp</t>
  </si>
  <si>
    <t>LEGO Foundation</t>
  </si>
  <si>
    <t>LEGO</t>
  </si>
  <si>
    <t>Unite Theatre for Social Action</t>
  </si>
  <si>
    <t>Department of Foreign Affairs and Trade</t>
  </si>
  <si>
    <t>Borodail Primary School</t>
  </si>
  <si>
    <t>Chanduli Para Govt. Primary School</t>
  </si>
  <si>
    <t>Mithapanir chhora</t>
  </si>
  <si>
    <t>Jadimora Primary School</t>
  </si>
  <si>
    <t>ATM Jafor High School</t>
  </si>
  <si>
    <t>Alir Dokan Tea Stall</t>
  </si>
  <si>
    <t>Ground Truth Solutions</t>
  </si>
  <si>
    <t>GTS</t>
  </si>
  <si>
    <t>Young Power in Action (YPSA)</t>
  </si>
  <si>
    <t>Department of Agricultural Organization (DAE)</t>
  </si>
  <si>
    <t>Concern World Wide</t>
  </si>
  <si>
    <t>Loving Care for Oppressed Society</t>
  </si>
  <si>
    <t>LoCOS</t>
  </si>
  <si>
    <t>Good Neighbour Bangladesh (GNB)</t>
  </si>
  <si>
    <t>Educo - Fundación Educación y Cooperación, ChildFund Alliance member</t>
  </si>
  <si>
    <t>Fundación Educación y Cooperación</t>
  </si>
  <si>
    <t>Association for Aid and Relief Japan</t>
  </si>
  <si>
    <t>AAR-J</t>
  </si>
  <si>
    <t>Association for Aid and Relief-Japan</t>
  </si>
  <si>
    <t>Plan International Bangladesh</t>
  </si>
  <si>
    <t>Norwegian Church Aid (NCA)</t>
  </si>
  <si>
    <t>Building Resources Across Communities (BRAC)</t>
  </si>
  <si>
    <t>ActionAid Bangladesh (AAB)</t>
  </si>
  <si>
    <t>RTM International</t>
  </si>
  <si>
    <t>Handicap International / Humanity &amp; Inclusion</t>
  </si>
  <si>
    <t>Fasiuddin Khan Research Foundation (FKRF)</t>
  </si>
  <si>
    <t>HOPE Foundation for Woman</t>
  </si>
  <si>
    <t>HOPE Foundation</t>
  </si>
  <si>
    <t>Dhaka Ahsania Mission(DAM)</t>
  </si>
  <si>
    <t>Cox's Bazar Civil Surgeon</t>
  </si>
  <si>
    <t>CXB Civil Surgeon</t>
  </si>
  <si>
    <t>Cox's Bazar Civil Surgeon Office</t>
  </si>
  <si>
    <t>Action Agaainst Hunger (ACF)</t>
  </si>
  <si>
    <t>BLAST</t>
  </si>
  <si>
    <t>Bangladesh Legal Aid and Services Trust</t>
  </si>
  <si>
    <t>CARE USA</t>
  </si>
  <si>
    <t>Uttaran Organization</t>
  </si>
  <si>
    <t>HEKS/EPER (direct implementation)</t>
  </si>
  <si>
    <t>Integrated Social Development Effort (ISDE) Bangladesh</t>
  </si>
  <si>
    <t>Friendship Luxembourg</t>
  </si>
  <si>
    <t>Action Aid Bangladesh (AAB)</t>
  </si>
  <si>
    <t>Welt Hunger Hilfe</t>
  </si>
  <si>
    <t>AANINDIA</t>
  </si>
  <si>
    <t>Dushtha Shashtya Kendra (DSK)</t>
  </si>
  <si>
    <t>Unite Theatre for Social Action (UTSA)</t>
  </si>
  <si>
    <t>Mukti Coxs Bazar</t>
  </si>
  <si>
    <t>Prantic Unnayan Society</t>
  </si>
  <si>
    <t>PRANTIC</t>
  </si>
  <si>
    <t>Integrated Social Development Effort (ISDE)</t>
  </si>
  <si>
    <t>Allama Fazlullah Foundation</t>
  </si>
  <si>
    <t>ACT Alliance / Norwegian Church Aid</t>
  </si>
  <si>
    <t>District Information Office</t>
  </si>
  <si>
    <t>DIO</t>
  </si>
  <si>
    <t>Department of Fisheries (DoF)</t>
  </si>
  <si>
    <t>Department of Livestock Services (DLS)</t>
  </si>
  <si>
    <t>DLS</t>
  </si>
  <si>
    <t>Department of Livestock Services</t>
  </si>
  <si>
    <t>Forest Department (FD)</t>
  </si>
  <si>
    <t>Forest Department</t>
  </si>
  <si>
    <t>Arranyak Foundation</t>
  </si>
  <si>
    <t>Center for Natural Resources Studies(CNRS)</t>
  </si>
  <si>
    <t>Dushta Shashtya Kendra (DSK)</t>
  </si>
  <si>
    <t>Truvalu</t>
  </si>
  <si>
    <t>TANGO</t>
  </si>
  <si>
    <t>Tuvalu Non-Profit Organisation (TANGO)</t>
  </si>
  <si>
    <t>Toru Institute</t>
  </si>
  <si>
    <t>Toru</t>
  </si>
  <si>
    <t>NAHAB</t>
  </si>
  <si>
    <t>National Alliance of Humanitarian Actors-Bangladesh</t>
  </si>
  <si>
    <t>Humanitarian Leadership Academy</t>
  </si>
  <si>
    <t>HLA</t>
  </si>
  <si>
    <t>Bangladesh National Women Lawyers Association (BNWLA)</t>
  </si>
  <si>
    <t>World Vision International (WVI)</t>
  </si>
  <si>
    <t>Department of Social Services-Ministry of Social Welfare</t>
  </si>
  <si>
    <t>Bangladesh Institute for Theatre Arts (BITA)</t>
  </si>
  <si>
    <t>Aparejo Bangladesh</t>
  </si>
  <si>
    <t>GUK (gano Unnoyon kendro</t>
  </si>
  <si>
    <t>DanChurchAid (DCA)</t>
  </si>
  <si>
    <t>International Rescue Committee(IRC)</t>
  </si>
  <si>
    <t>Dhaka Community Hospital Trust (DCHT)</t>
  </si>
  <si>
    <t>BANDHU</t>
  </si>
  <si>
    <t>Food for the Hungry/Medical Teams International</t>
  </si>
  <si>
    <t>FFH/MTI</t>
  </si>
  <si>
    <t>Light house</t>
  </si>
  <si>
    <t>Doctors World Wide</t>
  </si>
  <si>
    <t>Bangla German Shrempeti</t>
  </si>
  <si>
    <t>Children of Bangladesh</t>
  </si>
  <si>
    <t>CoB</t>
  </si>
  <si>
    <t>Concern Worldwide (CWW)</t>
  </si>
  <si>
    <t>World Concern (WC)</t>
  </si>
  <si>
    <t>Civil Surgeon Office</t>
  </si>
  <si>
    <t>Department of Agriculture Extension</t>
  </si>
  <si>
    <t>World Vision (WV)</t>
  </si>
  <si>
    <t>Jago</t>
  </si>
  <si>
    <t>JAGO</t>
  </si>
  <si>
    <t>Nari Unnayan Sangsta</t>
  </si>
  <si>
    <t>NUS</t>
  </si>
  <si>
    <t>CBM/CDD</t>
  </si>
  <si>
    <t>Helevetas</t>
  </si>
  <si>
    <t>IDE</t>
  </si>
  <si>
    <t>iDE</t>
  </si>
  <si>
    <t>International Development Enterprises</t>
  </si>
  <si>
    <t>World Vision.</t>
  </si>
  <si>
    <t>Jagoroni Chakra Foundation (JCF)</t>
  </si>
  <si>
    <t>Quantity Planned</t>
  </si>
  <si>
    <t>Indicator</t>
  </si>
  <si>
    <t>Activity Details of Assistance</t>
  </si>
  <si>
    <t>Camp/ Village/ Location name</t>
  </si>
  <si>
    <t>Reporting Month/Date (mm-dd-yy)</t>
  </si>
  <si>
    <t>Type of beneficiaries</t>
  </si>
  <si>
    <t>Planned</t>
  </si>
  <si>
    <t>Beneficiary type</t>
  </si>
  <si>
    <t>Host communities</t>
  </si>
  <si>
    <t>Refugees</t>
  </si>
  <si>
    <t>Humanitarian worker</t>
  </si>
  <si>
    <t>Govt. officials</t>
  </si>
  <si>
    <t>Ucode</t>
  </si>
  <si>
    <t>Sector</t>
  </si>
  <si>
    <t>Objective</t>
  </si>
  <si>
    <t>Unit</t>
  </si>
  <si>
    <t>Baseline</t>
  </si>
  <si>
    <t>Target</t>
  </si>
  <si>
    <t>Data Source/ Collection  Method(s)</t>
  </si>
  <si>
    <t>Organisation(s)  responsible for data collection</t>
  </si>
  <si>
    <t>Frequency of reporting</t>
  </si>
  <si>
    <t>obj1</t>
  </si>
  <si>
    <t>ind1</t>
  </si>
  <si>
    <t># of agencies, sectors and platforms used services and tools produced by CwC Working Group members.</t>
  </si>
  <si>
    <t>ind2</t>
  </si>
  <si>
    <t># of humanitarian staff/volunteer trained/oriented on CwC and humanitarian principles</t>
  </si>
  <si>
    <t>ind3</t>
  </si>
  <si>
    <t># of humanitarian organizations regularly participating in coordination meetings</t>
  </si>
  <si>
    <t>Organization</t>
  </si>
  <si>
    <t>obj2</t>
  </si>
  <si>
    <t># of refugee and host community members reached through CwC services</t>
  </si>
  <si>
    <t>obj3</t>
  </si>
  <si>
    <t># of agencies/sectors partners following the common feedback mechanism standards</t>
  </si>
  <si>
    <t>com</t>
  </si>
  <si>
    <t>COORDINATION: # of camps with effective camp focal points in place (ToRs in place, attending all Camp meetings, maintaining relationship with CiC, SMS, and Sector Coordination team, identifying and referring gaps and issues in the Camp) </t>
  </si>
  <si>
    <t>COORDINATION: # of national non-governmental organisations active in the Sector (receiving funds, regularly participating in meetings, reporting to 4W)</t>
  </si>
  <si>
    <t>COORDINATION: # of GoB/NNGO staff engaged in capacity sharing (training/mentoring) </t>
  </si>
  <si>
    <t>ind4</t>
  </si>
  <si>
    <t>AAP: % of refugee and host community members who believe the Sector partners take their opinions into account when providing aid/services</t>
  </si>
  <si>
    <t>ind5</t>
  </si>
  <si>
    <t>INCLUSION: # of Sector partners that regularly report sex, age and disability disaggregated data for individuals/households in IM products </t>
  </si>
  <si>
    <t>ind6</t>
  </si>
  <si>
    <t>INCLUSION: Diversity action plan/strategy developed, monitored and implemented (including gender, age and disability) </t>
  </si>
  <si>
    <t>ind7</t>
  </si>
  <si>
    <t>GENDER: % of refugee women who feel their most important needs (in the Sector) are covered by the aid/services they receive from Sector partners </t>
  </si>
  <si>
    <t>ind8</t>
  </si>
  <si>
    <t>GENDER: % of partner project proposals that score 4 based on the IASC Gender with Age Marker self- assessment throughout the stages of the program cycle from planning, to monitoring and evaluation </t>
  </si>
  <si>
    <t>Access - Expand and strengthen immediate access to equitable learning opportunities, in a safe, inclusive and protective environment, for crisis-affected refugee and host community girls and boys aged 3-24 years old</t>
  </si>
  <si>
    <t># of refugee girls and boys aged 3-24 years old having access to equitable learning opportunities, including life skills and resilience programs, in a safe, inclusive and protective environment</t>
  </si>
  <si>
    <t># of safe and equipped learning facilities, including learning centres, community-based and cross-sectoral structures, with sex segregated accessible WASH facilities in refugee camps</t>
  </si>
  <si>
    <t># of government and non-formal schools in the host community benefitting from rehabilitation including accessibility works</t>
  </si>
  <si>
    <t>Quality - Provide quality inclusive education to refugee and host community girls and boys aged 3-24 years old, aligned with Education Sector standards, and increase teaching-related professional development opportunities</t>
  </si>
  <si>
    <t># of learning facilitators from the host and refugee community trained in advanced/thematic education principles, including Disaster Risk Reduction</t>
  </si>
  <si>
    <t xml:space="preserve"># of refugee girls and boys aged 3-24 years old receiving adequate education materials, supplies and equipment aligned with Education Sector standards </t>
  </si>
  <si>
    <t>% of refugee girls and boys aged 3-24 years old who have achieved their grade level competencies</t>
  </si>
  <si>
    <t xml:space="preserve"># of crisis-affected host community girls and boys aged 3-24 years old receiving adequate education materials, supplies and equipment aligned with Education Sector standards </t>
  </si>
  <si>
    <t>Community Engagement - Ensure refugee and host community ownership, as well as active and meaningful participation and engagement in the education of crisis-affected girls and boys aged 3-24 years old</t>
  </si>
  <si>
    <t># of Learning Facility Education Committees (in the refugee camps), including caregivers, trained on learning facility management, Disaster risk reduction, and Community participatory engagement</t>
  </si>
  <si>
    <t># of refugee girls and boys aged 3-24 years old engaged in social cohesion initiatives</t>
  </si>
  <si>
    <t>COORDINATION: # of camps with effective camp focal points in place (ToRs in place, attending all Camp meetings, maintaining relationship with CiC, SMS, and Sector Coordination team, identifying and referring gaps and issues in the Camp)</t>
  </si>
  <si>
    <t>COORDINATION: # of GoB/NNGO staff engaged in capacity sharing (training/mentoring)</t>
  </si>
  <si>
    <t>INCLUSION: # of Sector partners that regularly report sex, age and disability disaggregated data for individuals/households in IM products</t>
  </si>
  <si>
    <t>INCLUSION: Diversity action plan/strategy developed, monitored and implemented (including gender, age and disability)</t>
  </si>
  <si>
    <t>GENDER: % of refugee women who feel their most important needs (in the Sector) are covered by the aid/services they receive from Sector partners</t>
  </si>
  <si>
    <t>GENDER: % of partner project proposals that score 4 based on the IASC Gender with Age Marker self- assessment throughout the stages of the program cycle from planning, to monitoring and evaluation</t>
  </si>
  <si>
    <t>Monthly</t>
  </si>
  <si>
    <t>Ensure and sustain timely provision of life-saving food assistance for Rohingya refugees</t>
  </si>
  <si>
    <t>% of people accessing at least three items of fresh food [1] through voucher</t>
  </si>
  <si>
    <t>% of people in need reached with timely food assistance (in case of a disaster)</t>
  </si>
  <si>
    <t>% of targeted people with acceptable Food Consumption Score (FCS)</t>
  </si>
  <si>
    <t># of meetings held by/with camp FSS focal point persons</t>
  </si>
  <si>
    <t>N/A</t>
  </si>
  <si>
    <t># of people representing households receiving livelihoods support disaggregated by sex</t>
  </si>
  <si>
    <t>% of households not applying extreme coping strategy disaggregated by sex</t>
  </si>
  <si>
    <t xml:space="preserve">Support social cohesion through enhancement and restoration of natural resources. </t>
  </si>
  <si>
    <t># of hectares covered/rehabilitated through environmental restoration activities.</t>
  </si>
  <si>
    <t xml:space="preserve"># of sites with rehabilitation initiatives undertaken, including reforestation, land stabilization and watersheds rehabilitation </t>
  </si>
  <si>
    <t>COORDINATION: # of camps with effective camp focal points in place</t>
  </si>
  <si>
    <t>COORDINATION: # of field level Sector coordination meetings held (at Camp or Upazila level)</t>
  </si>
  <si>
    <t xml:space="preserve">AAP: # of feedbacks/complaints received on the Sector response that were responded to in a timely manner </t>
  </si>
  <si>
    <t>Gender: GiHA TBC</t>
  </si>
  <si>
    <t>EPR: EPWG TBC</t>
  </si>
  <si>
    <t>ETS</t>
  </si>
  <si>
    <t xml:space="preserve">Provide coordination and develop and share operational information to facilitate the entire humanitarian response and avoid duplication of efforts. </t>
  </si>
  <si>
    <t>Information sharing platform maintained</t>
  </si>
  <si>
    <t xml:space="preserve">Maintain existing ETS services including the provision of security telecommunications services (repeaters) and Internet connectivity in common operational areas to facilitate the response and ensure the safety and security of staff. </t>
  </si>
  <si>
    <t>User satisfaction survey</t>
  </si>
  <si>
    <t xml:space="preserve">Conduct capacity building exercises to strengthen emergency preparedness and response skills of inter-agency responders on the ground and to ensure the sustainability of services once the ETS has left. </t>
  </si>
  <si>
    <t>Conduct capacity building for inter-agency staff</t>
  </si>
  <si>
    <t>Improve equitable access to and utilization of quality lifesaving and comprehensive primary and secondary health services for all crisis-affected populations with special focus on sexual, reproductive, maternal, neonatal, child and adolescent health; mental health and psychosocial support; and non-communicable diseases.</t>
  </si>
  <si>
    <t># of clinical mental health consultations per year</t>
  </si>
  <si>
    <t>Ensure the prevention and timely response to communicable disease risks including diseases with outbreak potential, and prepare for other health emergencies including monsoon and cyclone</t>
  </si>
  <si>
    <t># of diarrhoea treatment beds available in case of an outbreak in host community and refugee camp setting</t>
  </si>
  <si>
    <t>Encourage healthy living, improve health seeking behaviour and utilisation of essential service package among refugees and host populations through community engagement, with special attention to gender and age considerations and vulnerable groups</t>
  </si>
  <si>
    <t>% of Community Health Workers/volunteers trained on at least 4 core training packages</t>
  </si>
  <si>
    <t>% of women who had at least 4 ANC visits by the time of delivery</t>
  </si>
  <si>
    <t>% of households visited every two weeks by community health workers</t>
  </si>
  <si>
    <t># of persons reached through community psychosocial group activities per year</t>
  </si>
  <si>
    <t>obj4</t>
  </si>
  <si>
    <t>Strengthen health sector coordination, information management and monitoring towards achieving rational, standardised and accountable health service delivery</t>
  </si>
  <si>
    <t># of camp-level health coordination meetings held</t>
  </si>
  <si>
    <t>Average reporting rate in DHIS2 for FDMN server</t>
  </si>
  <si>
    <t>% of PHCs and health posts where individual satisfaction is monitored through exit surveys or other community feedback mechanism</t>
  </si>
  <si>
    <t>Incentivize logistics coordination and facilitate the rollout of collaborative operational efforts towards strengthening existing local logistics systems.</t>
  </si>
  <si>
    <t># of (national/international) organizations actively participating in coordination meetings. (provide names of organisations regularly participating to allow for cross-sector aggregation)</t>
  </si>
  <si>
    <t>% of Logistics Sector partners’ satisfaction feedback rated as “Satisfied” and “Very Satisfied” in regard to coordination initiatives.</t>
  </si>
  <si>
    <t># of workshops addressing technical logistics gaps</t>
  </si>
  <si>
    <t>Support decision-making by collecting and sharing timely and accurate information, produce relevant business intelligence strategies and promote transparent sectoral activities.</t>
  </si>
  <si>
    <t xml:space="preserve"># of IM products produced and published </t>
  </si>
  <si>
    <t>% of Logistics Sector partners’ satisfaction feedback rated as “Satisfied” and “Very Satisfied” in regard to IM products</t>
  </si>
  <si>
    <t># of Logistics and GIS assessment</t>
  </si>
  <si>
    <t>Augment logistics capacity by the design of temporary common logistics services and enhance supply chain resilience to allow continuous and unimpeded flow of humanitarian supplies.</t>
  </si>
  <si>
    <t>% of Logistics Sector partners’ satisfaction feedback rated as “Satisfied” and “Very Satisfied” in regard to common logistics services</t>
  </si>
  <si>
    <t>% of storage service requests delivered in full (accepted, storage provided and released)</t>
  </si>
  <si>
    <t># of organizations using common logistics services</t>
  </si>
  <si>
    <t># of organisations accessing preparedness equipment/support</t>
  </si>
  <si>
    <t>To reduce excess mortality and morbidity among boys and girls under 5 years old, PLW and other vulnerable groups through provision of life-saving interventions to treat Severe and Moderate Acute Malnutrition.</t>
  </si>
  <si>
    <t># of Boys and Girls aged 6 - 59 months with SAM newly admitted for treatment</t>
  </si>
  <si>
    <t xml:space="preserve">Monthly </t>
  </si>
  <si>
    <t>NS EPRP updated and all NS partners instructed in detail about the contents before May 2020</t>
  </si>
  <si>
    <t>To reduce the burden of malnutrition among boys, girls, PLWs and other vulnerable groups through the strengthening and scale up of malnutrition prevention interventions.</t>
  </si>
  <si>
    <t># of Boys and Girls aged 6-59 Months reached with Blanket Supplementary Feeding Programs</t>
  </si>
  <si>
    <t># of new PLWs receiving Maternal Nutrition and IYCF counselling</t>
  </si>
  <si>
    <t xml:space="preserve">To strengthen the collective nutrition sector response through timely collection and analysis of nutrition data, information management and effective coordination </t>
  </si>
  <si>
    <t># of JRP agencies regularly participating in sector coordination meetings</t>
  </si>
  <si>
    <t xml:space="preserve"># of assessments/surveys conducted in 2019 </t>
  </si>
  <si>
    <t>% of camps having regular NS AAP meetings with communities</t>
  </si>
  <si>
    <t xml:space="preserve">Strengthen coordination </t>
  </si>
  <si>
    <t># of cross-cutting Sector including HLP guidance/advocacy documents developed that advance the Sector’s strategic objectives</t>
  </si>
  <si>
    <t>% of catchment areas with emergency shelter kits prepositioned</t>
  </si>
  <si>
    <t>TBD</t>
  </si>
  <si>
    <t>% of Rohingya households with emergency assistance provided after damage verification</t>
  </si>
  <si>
    <t xml:space="preserve">Diversification of Shelter/NFI response </t>
  </si>
  <si>
    <t>% of Rohingya households with shelters meeting at least 50% of Minimum Performance standards</t>
  </si>
  <si>
    <t>% of Rohingya households with shelters meeting Desired Performance standards</t>
  </si>
  <si>
    <t>% of Rohingya households reached with NFI voucher system</t>
  </si>
  <si>
    <t>% of Rohingya households benefiting from treated bamboo</t>
  </si>
  <si>
    <t>% of Rohingya households receiving LPG refills</t>
  </si>
  <si>
    <t>% of Rohingya households with access to at least one functioning household-level solar light</t>
  </si>
  <si>
    <t xml:space="preserve">Focused engagement </t>
  </si>
  <si>
    <t xml:space="preserve"># of people trained </t>
  </si>
  <si>
    <t># of host community households benefiting from shelter support</t>
  </si>
  <si>
    <t xml:space="preserve"># of host community households receiving solar lights or support for connection to the grid </t>
  </si>
  <si>
    <t># of HLP cases addressed through alternative dispute resolution (Rohingya and host community)</t>
  </si>
  <si>
    <t xml:space="preserve">Continue to support the Government of Bangladesh Camp in Charge Officials in managing the camps and strengthen their capacity while ensuring equitable and safe of access of refugees, including women and girls to standardized and monitored assistance and protection, against agreed standards, coordinating multi-hazard emergency preparedness. </t>
  </si>
  <si>
    <t>% of refugees living in camps with a multi-hazard plan has been updated and tested</t>
  </si>
  <si>
    <t xml:space="preserve">% of individuals living in camps where natural hazards have been mapped and an operational plan tested </t>
  </si>
  <si>
    <t xml:space="preserve">Strengthen field level coordination, by facilitating joint initiatives on macro settlement and establishing community consultation and dialogue mechanisms. Assessing social cohesion dynamics with host communities in a close vicinity of camps.  </t>
  </si>
  <si>
    <t># of community discussions on macro-settlement facilitated</t>
  </si>
  <si>
    <t># of situational protection reports produced by the Protection Working Group (PWG), based on common Protection Monitoring Framework and/or ad hoc assessments (e.g. rapid protection Assessments, Border Monitoring, Settlement Protection Profiles, etc.), with recommendation on programming and advocacy priorities</t>
  </si>
  <si>
    <t># of cases supported with legal aid and related services including victims of trafficking and exploitation disaggregated by age and sex</t>
  </si>
  <si>
    <t>Individuals</t>
  </si>
  <si>
    <t>% of camps and targeted host community locations in which trainings on mediation and other alternative dispute resolution mechanisms are organized for local authorities and community representatives</t>
  </si>
  <si>
    <t>% of persons of concern for whom data disaggregated by sex, age, location and specific needs is available and updated</t>
  </si>
  <si>
    <t># of people reached by community-led messaging on key protection risks and related mitigation measures</t>
  </si>
  <si>
    <t># of community-led initiatives supported by humanitarian actors</t>
  </si>
  <si>
    <t>% of the CBCPMs that demonstrate ability to monitor, respond and mitigate child protection risks in their blocks in the camps and in the host communities</t>
  </si>
  <si>
    <t>% of camps with established Protection Emergency Response Units whose members are trained and ready to be deployed</t>
  </si>
  <si>
    <t># of joint initiatives that foster social cohesion between refugees and host community</t>
  </si>
  <si>
    <t>% of Interagency Child Protection SOPs developed endorsed and implemented by both agencies and the government</t>
  </si>
  <si>
    <t xml:space="preserve"># of targeted affected and at-risk girls and boys including adolescents with access to quality age, diversity and gender sensitive child protection services.  </t>
  </si>
  <si>
    <t xml:space="preserve"># of girls and boys benefiting from age, diversity and gender sensitive structured and sustained, mental health and psychosocial support services </t>
  </si>
  <si>
    <t># of identified girls and boys at risk who received specialized age and gender sensitive child protection service through individual case management to meet their unique needs</t>
  </si>
  <si>
    <t># of caregivers who receive MHPSS, positive parenting and other kind support leading to improved relationships with the children under their care</t>
  </si>
  <si>
    <t>% of the total number of CP actors [social workers, community volunteers, government officials] and non-child protection actors who have received CP training who demonstrate increased knowledge and skills in providing age- and gender- sensitive child protection services</t>
  </si>
  <si>
    <t># of adolescents receiving services including life skills, and pre-vocational skills, resilience activities and peacebuilding skills</t>
  </si>
  <si>
    <t>obj5</t>
  </si>
  <si>
    <t># of individuals benefitting from structured PSS services that meet minimum standards (by age, sex, diversity), in the camps and targeted host community</t>
  </si>
  <si>
    <t># of women and girls benefiting from skills development and empowerment programming (by age, diversity) in the camps and targeted host community</t>
  </si>
  <si>
    <t>% of trained GBV service providers and other humanitarian staff who achieved at least 60% post-test score after attending trainings in case management, GBVIMS, CMR and GBV IASC Guidelines, in the camps and targeted host community</t>
  </si>
  <si>
    <t># of sectors that have GBV risk mitigation actions included in their sector plans and activity implementation in line with the IASC GBV Guidelines</t>
  </si>
  <si>
    <t>Sectors</t>
  </si>
  <si>
    <t>% of reported sexual violence cases that were referred and received medical care within 72 hours</t>
  </si>
  <si>
    <t>obj6</t>
  </si>
  <si>
    <t xml:space="preserve">% of other sectors with established and trained Protection Mainstreaming Focal Points </t>
  </si>
  <si>
    <t># of Protection Mainstreaming trainings organized for other sectors’ staff</t>
  </si>
  <si>
    <t>% of other sectors with strategic and/or operational frameworks (sectors’ strategies, work plans, SOPs, assessments, etc.) which mainstream Protection</t>
  </si>
  <si>
    <t>% of sectors’ partners that have at least one trained PSEA and child safeguarding focal point</t>
  </si>
  <si>
    <t>To ensure regular, sufficient, equitable and dignified access for all refugees living in camps and affected Host Communities to sufficient and safe water for drinking and domestic needs</t>
  </si>
  <si>
    <t># of targeted people disaggregated by sex, age and disability benefitting from at least 20 l/p/d of safe water for drinking and other domestic purposes</t>
  </si>
  <si>
    <t>WASH Partners/ REACH, DPHE / WHO/ WASH Partners, IOM/ UNICEF/UNHCR</t>
  </si>
  <si>
    <t>% of water quality tests meeting minimum water quality standards</t>
  </si>
  <si>
    <t>Water quality monitoring</t>
  </si>
  <si>
    <t>DPHE / WHO/Partners</t>
  </si>
  <si>
    <t>Every 3 Month</t>
  </si>
  <si>
    <t>WASH Partners, DPHE / WHO, IOM/ UNICEF/UNHCR</t>
  </si>
  <si>
    <t>To ensure all refugees living in camps and affected Host Communities have adequate, appropriate and acceptable toilets to allow rapid, safe and secure access at all times</t>
  </si>
  <si>
    <t>% of households reporting visible waste in the vicinity of their accommodation</t>
  </si>
  <si>
    <t>Household Survey</t>
  </si>
  <si>
    <t>Every 6 Month</t>
  </si>
  <si>
    <t>% of targeted people disaggregated by sex, age and disability who are accessing safe, functioning and dignified communal bathing facilities.</t>
  </si>
  <si>
    <t>4W, Infrastructure Mapping, Household Survey, Key informant interviews</t>
  </si>
  <si>
    <t>WASH Partners/ REACH, REACH, IOM/ UNICEF/UNHCR</t>
  </si>
  <si>
    <t>To ensure the change of potentially dangerous behaviours through access and exposure to innovative hygiene promotion (including hygiene items) for all refugees living in camps and affected host communities</t>
  </si>
  <si>
    <t>% of targeted people disaggregated by sex, age and disability able to demonstrate 3 critical hygiene practices</t>
  </si>
  <si>
    <t xml:space="preserve">KAP Survey, Household Survey, Key informant interview </t>
  </si>
  <si>
    <t>IOM/ UNICEF/UNHCR, REACH</t>
  </si>
  <si>
    <t>Every 3 months</t>
  </si>
  <si>
    <t>% of targeted people disaggregated by sex, age and disability washing hands with water and soap after defecation.</t>
  </si>
  <si>
    <t>Every 6 months</t>
  </si>
  <si>
    <t>% of women and girls adopting safe and healthy menstrual hygiene management practices</t>
  </si>
  <si>
    <t>Household Survey, KAP Survey, Feedback and Complaints Mechanism</t>
  </si>
  <si>
    <t>REACH, IOM/ UNICEF/UNHCR, WASH Partners</t>
  </si>
  <si>
    <t xml:space="preserve">Household Survey </t>
  </si>
  <si>
    <t>CwC-obj1-ind1</t>
  </si>
  <si>
    <t>CwC-obj1-ind2</t>
  </si>
  <si>
    <t>CwC-obj1-ind3</t>
  </si>
  <si>
    <t>CwC-obj2-ind1</t>
  </si>
  <si>
    <t>CwC-obj2-ind2</t>
  </si>
  <si>
    <t>CwC-obj2-ind3</t>
  </si>
  <si>
    <t>CwC-obj3-ind1</t>
  </si>
  <si>
    <t>CwC-obj3-ind2</t>
  </si>
  <si>
    <t>CwC-obj3-ind3</t>
  </si>
  <si>
    <t>CwC-com-ind1</t>
  </si>
  <si>
    <t>CwC-com-ind2</t>
  </si>
  <si>
    <t>CwC-com-ind3</t>
  </si>
  <si>
    <t>CwC-com-ind4</t>
  </si>
  <si>
    <t>CwC-com-ind5</t>
  </si>
  <si>
    <t>CwC-com-ind6</t>
  </si>
  <si>
    <t>CwC-com-ind7</t>
  </si>
  <si>
    <t>CwC-com-ind8</t>
  </si>
  <si>
    <t>EDU-obj1-ind1</t>
  </si>
  <si>
    <t>EDU-obj1-ind2</t>
  </si>
  <si>
    <t>EDU-obj1-ind3</t>
  </si>
  <si>
    <t>EDU-obj1-ind4</t>
  </si>
  <si>
    <t>EDU-obj2-ind1</t>
  </si>
  <si>
    <t>EDU-obj2-ind2</t>
  </si>
  <si>
    <t>EDU-obj2-ind3</t>
  </si>
  <si>
    <t>EDU-obj2-ind4</t>
  </si>
  <si>
    <t>EDU-obj3-ind1</t>
  </si>
  <si>
    <t>EDU-obj3-ind2</t>
  </si>
  <si>
    <t>EDU-obj3-ind3</t>
  </si>
  <si>
    <t>EDU-obj3-ind4</t>
  </si>
  <si>
    <t>EDU-com-ind1</t>
  </si>
  <si>
    <t>EDU-com-ind2</t>
  </si>
  <si>
    <t>EDU-com-ind3</t>
  </si>
  <si>
    <t>EDU-com-ind4</t>
  </si>
  <si>
    <t>EDU-com-ind5</t>
  </si>
  <si>
    <t>EDU-com-ind6</t>
  </si>
  <si>
    <t>EDU-com-ind7</t>
  </si>
  <si>
    <t>FSS-obj1-ind1</t>
  </si>
  <si>
    <t># of refugees receiving regular food assistance through in-kind or e-voucher disaggregated by gender and sex</t>
  </si>
  <si>
    <t>FSS-obj1-ind2</t>
  </si>
  <si>
    <t>FSS-obj1-ind3</t>
  </si>
  <si>
    <t>FSS-obj1-ind4</t>
  </si>
  <si>
    <t>FSS-obj1-ind5</t>
  </si>
  <si>
    <t>FSS-obj2-ind1</t>
  </si>
  <si>
    <t>FSS-obj2-ind2</t>
  </si>
  <si>
    <t>FSS-obj2-ind3</t>
  </si>
  <si>
    <t>FSS-obj3-ind1</t>
  </si>
  <si>
    <t>FSS-obj3-ind2</t>
  </si>
  <si>
    <t>FSS-obj3-ind3</t>
  </si>
  <si>
    <t>FSS-com-ind1</t>
  </si>
  <si>
    <t>Common Indicators (all Sectors to include and track in 2020) DRAFT FOR DISCUSSION - TBD</t>
  </si>
  <si>
    <t>FSS-com-ind2</t>
  </si>
  <si>
    <t>FSS-com-ind3</t>
  </si>
  <si>
    <t>FSS-com-ind4</t>
  </si>
  <si>
    <t>FSS-com-ind5</t>
  </si>
  <si>
    <t>FSS-com-ind6</t>
  </si>
  <si>
    <t>FSS-com-ind7</t>
  </si>
  <si>
    <t>ETS-obj1-ind1</t>
  </si>
  <si>
    <t>ETS-obj2-ind2</t>
  </si>
  <si>
    <t>ETS-com-ind1</t>
  </si>
  <si>
    <t>ETS-com-ind2</t>
  </si>
  <si>
    <t>ETS-com-ind3</t>
  </si>
  <si>
    <t>ETS-com-ind4</t>
  </si>
  <si>
    <t>ETS-com-ind5</t>
  </si>
  <si>
    <t>ETS-com-ind6</t>
  </si>
  <si>
    <t>ETS-com-ind7</t>
  </si>
  <si>
    <t>ETS-com-ind8</t>
  </si>
  <si>
    <t>HEA-obj1-ind1</t>
  </si>
  <si>
    <t>HEA-obj1-ind2</t>
  </si>
  <si>
    <t>HEA-obj1-ind3</t>
  </si>
  <si>
    <t>HEA-obj1-ind4</t>
  </si>
  <si>
    <t>HEA-obj2-ind1</t>
  </si>
  <si>
    <t>HEA-obj2-ind2</t>
  </si>
  <si>
    <t>HEA-obj2-ind3</t>
  </si>
  <si>
    <t>HEA-obj3-ind1</t>
  </si>
  <si>
    <t>HEA-obj3-ind2</t>
  </si>
  <si>
    <t>HEA-obj3-ind3</t>
  </si>
  <si>
    <t>HEA-obj3-ind4</t>
  </si>
  <si>
    <t>HEA-obj4-ind1</t>
  </si>
  <si>
    <t>HEA-obj4-ind2</t>
  </si>
  <si>
    <t>HEA-obj4-ind3</t>
  </si>
  <si>
    <t>HEA-obj4-ind4</t>
  </si>
  <si>
    <t>HEA-com-ind1</t>
  </si>
  <si>
    <t>HEA-com-ind2</t>
  </si>
  <si>
    <t>HEA-com-ind3</t>
  </si>
  <si>
    <t>HEA-com-ind4</t>
  </si>
  <si>
    <t>HEA-com-ind5</t>
  </si>
  <si>
    <t>HEA-com-ind6</t>
  </si>
  <si>
    <t>HEA-com-ind7</t>
  </si>
  <si>
    <t>LOG-obj1-ind1</t>
  </si>
  <si>
    <t>LOG-obj1-ind2</t>
  </si>
  <si>
    <t>LOG-obj1-ind3</t>
  </si>
  <si>
    <t>LOG-obj1-ind4</t>
  </si>
  <si>
    <t>LOG-obj2-ind1</t>
  </si>
  <si>
    <t>LOG-obj2-ind2</t>
  </si>
  <si>
    <t>LOG-obj2-ind3</t>
  </si>
  <si>
    <t>LOG-obj2-ind4</t>
  </si>
  <si>
    <t>LOG-obj3-ind1</t>
  </si>
  <si>
    <t>LOG-obj3-ind2</t>
  </si>
  <si>
    <t>LOG-obj3-ind3</t>
  </si>
  <si>
    <t>LOG-obj3-ind4</t>
  </si>
  <si>
    <t>LOG-com-ind1</t>
  </si>
  <si>
    <t>LOG-com-ind2</t>
  </si>
  <si>
    <t>LOG-com-ind3</t>
  </si>
  <si>
    <t>LOG-com-ind4</t>
  </si>
  <si>
    <t>LOG-com-ind5</t>
  </si>
  <si>
    <t>LOG-com-ind6</t>
  </si>
  <si>
    <t>LOG-com-ind7</t>
  </si>
  <si>
    <t>NUT-obj1-ind1</t>
  </si>
  <si>
    <t>NUT-obj1-ind2</t>
  </si>
  <si>
    <t>NUT-obj1-ind3</t>
  </si>
  <si>
    <t>NUT-obj1-ind4</t>
  </si>
  <si>
    <t>NUT-obj1-ind5</t>
  </si>
  <si>
    <t>NUT-obj2-ind1</t>
  </si>
  <si>
    <t>NUT-obj2-ind2</t>
  </si>
  <si>
    <t>NUT-obj2-ind3</t>
  </si>
  <si>
    <t>NUT-obj2-ind4</t>
  </si>
  <si>
    <t>NUT-obj3-ind1</t>
  </si>
  <si>
    <t>NUT-obj3-ind2</t>
  </si>
  <si>
    <t>NUT-obj3-ind3</t>
  </si>
  <si>
    <t>NUT-obj3-ind4</t>
  </si>
  <si>
    <t>NUT-obj3-ind5</t>
  </si>
  <si>
    <t>% of partner project proposals that score 4 based on the IASC Gender with Age Marker self- assessment throughout the stages of the program cycle from planning, to monitoring and evaluation.</t>
  </si>
  <si>
    <t>NUT-com-ind1</t>
  </si>
  <si>
    <t>NUT-com-ind2</t>
  </si>
  <si>
    <t>NUT-com-ind3</t>
  </si>
  <si>
    <t>NUT-com-ind4</t>
  </si>
  <si>
    <t>NUT-com-ind5</t>
  </si>
  <si>
    <t>NUT-com-ind6</t>
  </si>
  <si>
    <t>NUT-com-ind7</t>
  </si>
  <si>
    <t>SHE-obj1-ind1</t>
  </si>
  <si>
    <t>SHE-obj1-ind2</t>
  </si>
  <si>
    <t>SHE-obj1-ind3</t>
  </si>
  <si>
    <t>SHE-obj1-ind4</t>
  </si>
  <si>
    <t>SHE-obj2-ind1</t>
  </si>
  <si>
    <t>SHE-obj2-ind2</t>
  </si>
  <si>
    <t>SHE-obj2-ind3</t>
  </si>
  <si>
    <t>SHE-obj2-ind4</t>
  </si>
  <si>
    <t>SHE-obj2-ind5</t>
  </si>
  <si>
    <t>SHE-obj3-ind1</t>
  </si>
  <si>
    <t>SHE-obj3-ind2</t>
  </si>
  <si>
    <t>SHE-obj3-ind3</t>
  </si>
  <si>
    <t>SHE-obj3-ind4</t>
  </si>
  <si>
    <t>SHE-com-ind1</t>
  </si>
  <si>
    <t>SHE-com-ind2</t>
  </si>
  <si>
    <t>SHE-com-ind3</t>
  </si>
  <si>
    <t>SHE-com-ind4</t>
  </si>
  <si>
    <t>SHE-com-ind5</t>
  </si>
  <si>
    <t>SHE-com-ind6</t>
  </si>
  <si>
    <t>SHE-com-ind7</t>
  </si>
  <si>
    <t>SMS-obj1-ind2</t>
  </si>
  <si>
    <t>SMS-obj1-ind3</t>
  </si>
  <si>
    <t>SMS-obj1-ind4</t>
  </si>
  <si>
    <t>SMS-obj2-ind1</t>
  </si>
  <si>
    <t>SMS-obj2-ind2</t>
  </si>
  <si>
    <t>SMS-obj3-ind2</t>
  </si>
  <si>
    <t>SMS-obj3-ind3</t>
  </si>
  <si>
    <t>SMS-com-ind1</t>
  </si>
  <si>
    <t>SMS-com-ind2</t>
  </si>
  <si>
    <t>SMS-com-ind3</t>
  </si>
  <si>
    <t>SMS-com-ind4</t>
  </si>
  <si>
    <t>SMS-com-ind5</t>
  </si>
  <si>
    <t>SMS-com-ind6</t>
  </si>
  <si>
    <t>SMS-com-ind7</t>
  </si>
  <si>
    <t>PRO-obj1-ind1</t>
  </si>
  <si>
    <t xml:space="preserve">Monitor and advocate for access to territory, prevention of refoulement, respect for refugees’ rights, whilst enhancing continuous registration and documentation for all refugee women, men, girls and boys, in order to contribute to sustainable solutions.  </t>
  </si>
  <si>
    <t>PRO-obj1-ind2</t>
  </si>
  <si>
    <t>PRO-obj1-ind3</t>
  </si>
  <si>
    <t>PRO-obj1-ind4</t>
  </si>
  <si>
    <t>PRO-obj2-ind1</t>
  </si>
  <si>
    <t>Promote a community-based approach to the response, support community self-protection mechanisms and facilitate meaningful access to specialized services for persons at heightened protection risk, including girls, boys, women and men of all ages and with diverse needs and vulnerabilities, with the ultimate aim of mitigating exposure to protection risks, strengthen the resilience of affected communities, and place communities at the center of the response in line with AAP principles.</t>
  </si>
  <si>
    <t>PRO-obj2-ind2</t>
  </si>
  <si>
    <t>PRO-obj2-ind3</t>
  </si>
  <si>
    <t>PRO-obj2-ind4</t>
  </si>
  <si>
    <t>PRO-obj3-ind1</t>
  </si>
  <si>
    <t>Support system strengthening, by supporting Government and local partners, promoting peaceful coexistence and enhancing social cohesion within and between refugee and host communities</t>
  </si>
  <si>
    <t>PRO-obj3-ind2</t>
  </si>
  <si>
    <t>PRO-obj3-ind3</t>
  </si>
  <si>
    <t>PRO-obj3-ind4</t>
  </si>
  <si>
    <t>PRO-obj4-ind1</t>
  </si>
  <si>
    <t>Boys and girls including adolescents facing life-threatening risks of abuse, neglect, violence, exploitation, and severe distress have access to well-coordinated and gender-sensitive quality child protection services by 2022</t>
  </si>
  <si>
    <t>PRO-obj4-ind2</t>
  </si>
  <si>
    <t>PRO-obj4-ind3</t>
  </si>
  <si>
    <t>PRO-obj4-ind4</t>
  </si>
  <si>
    <t>PRO-obj4-ind5</t>
  </si>
  <si>
    <t>PRO-obj4-ind6</t>
  </si>
  <si>
    <t>PRO-obj5-ind1</t>
  </si>
  <si>
    <t>Improve access to quality survivor-centered services by responding to individual needs, preventing and mitigating of GBV risks, and empowering women, girls and survivors of GBV</t>
  </si>
  <si>
    <t>PRO-obj5-ind2</t>
  </si>
  <si>
    <t>PRO-obj5-ind3</t>
  </si>
  <si>
    <t>PRO-obj5-ind4</t>
  </si>
  <si>
    <t>PRO-obj5-ind5</t>
  </si>
  <si>
    <t>PRO-obj5-ind6</t>
  </si>
  <si>
    <t>PRO-obj5-ind7</t>
  </si>
  <si>
    <t>PRO-obj6-ind1</t>
  </si>
  <si>
    <t>Promote an integrated and multi-sectoral Protection, Age, Gender and Diversity approach</t>
  </si>
  <si>
    <t>PRO-obj6-ind2</t>
  </si>
  <si>
    <t>PRO-obj6-ind3</t>
  </si>
  <si>
    <t>PRO-obj6-ind4</t>
  </si>
  <si>
    <t>PRO-com-ind1</t>
  </si>
  <si>
    <t>PRO-com-ind2</t>
  </si>
  <si>
    <t>PRO-com-ind3</t>
  </si>
  <si>
    <t>PRO-com-ind4</t>
  </si>
  <si>
    <t>PRO-com-ind5</t>
  </si>
  <si>
    <t>PRO-com-ind6</t>
  </si>
  <si>
    <t>PRO-com-ind7</t>
  </si>
  <si>
    <t>WAS-obj1-ind1</t>
  </si>
  <si>
    <t>WAS-obj1-ind2</t>
  </si>
  <si>
    <t>WAS-obj1-ind3</t>
  </si>
  <si>
    <t>WAS-obj2-ind1</t>
  </si>
  <si>
    <t>WAS-obj2-ind2</t>
  </si>
  <si>
    <t>WAS-obj2-ind3</t>
  </si>
  <si>
    <t>WAS-obj3-ind1</t>
  </si>
  <si>
    <t>WAS-obj3-ind2</t>
  </si>
  <si>
    <t>WAS-obj3-ind3</t>
  </si>
  <si>
    <t>WAS-obj3-ind4</t>
  </si>
  <si>
    <t>WAS-com-ind1</t>
  </si>
  <si>
    <t>WAS-com-ind2</t>
  </si>
  <si>
    <t>WAS-com-ind3</t>
  </si>
  <si>
    <t>WAS-com-ind4</t>
  </si>
  <si>
    <t>WAS-com-ind5</t>
  </si>
  <si>
    <t>WAS-com-ind6</t>
  </si>
  <si>
    <t>WAS-com-ind7</t>
  </si>
  <si>
    <t>Log</t>
  </si>
  <si>
    <t># of people in need disaggregated by sex and age, and by refugee and host, receiving multi-sector assistance</t>
  </si>
  <si>
    <t># of SEG, Inter-Sector Coordination and district HoSO meetings held and minutes shared</t>
  </si>
  <si>
    <t># of partners using the coordination hub</t>
  </si>
  <si>
    <t># of PSEA discussions facilitated at Sector level</t>
  </si>
  <si>
    <t># of sitreps produced and shared, which include detailed sex, age and diversity disaggregated data, situation and gender analysis from all sectors, and clearly identify gaps in refugee and host community response</t>
  </si>
  <si>
    <t># of donor and high-level visits to Cox’s Bazar facilitated, and donor events supported</t>
  </si>
  <si>
    <t># of funding updates produced and shared</t>
  </si>
  <si>
    <t>Coordination</t>
  </si>
  <si>
    <t>COR-obj1-ind1</t>
  </si>
  <si>
    <t>COR-obj1-ind2</t>
  </si>
  <si>
    <t>COR-obj1-ind3</t>
  </si>
  <si>
    <t>COR-obj1-ind4</t>
  </si>
  <si>
    <t>COR-obj2-ind1</t>
  </si>
  <si>
    <t>COR-obj2-ind2</t>
  </si>
  <si>
    <t>COR-obj3-ind3</t>
  </si>
  <si>
    <t>COR-obj3-ind1</t>
  </si>
  <si>
    <t>COR-obj3-ind2</t>
  </si>
  <si>
    <t>COR-obj3-ind4</t>
  </si>
  <si>
    <t>Dan Church Aid</t>
  </si>
  <si>
    <t>Project title</t>
  </si>
  <si>
    <t>Code</t>
  </si>
  <si>
    <t>Organizations</t>
  </si>
  <si>
    <t>Implementing partners</t>
  </si>
  <si>
    <t>Does this project include contingency for natural disaster?</t>
  </si>
  <si>
    <t>Provide the GAM Reference number for this project</t>
  </si>
  <si>
    <t>Is any part of this project cash transfer programming (including vouchers)?</t>
  </si>
  <si>
    <t>Yes</t>
  </si>
  <si>
    <t>false</t>
  </si>
  <si>
    <t>true</t>
  </si>
  <si>
    <t>G323231682</t>
  </si>
  <si>
    <t>Friendship Bangladesh</t>
  </si>
  <si>
    <t>Ensure safe and dignified access to life-saving integrated services to the Rohingya population and host communities in Cox's Bazar district</t>
  </si>
  <si>
    <t>G376562269</t>
  </si>
  <si>
    <t>G810661143</t>
  </si>
  <si>
    <t xml:space="preserve">WATER, HYGIENE AND SANITATION (WaSH) RESPONSE TO THE PROTRACTED ROHINGYA REFUGEE CRISIS IN SETTLEMENTS AND HOST COMMUNITIES OF COX's BAZAR/TEKNAF AREA </t>
  </si>
  <si>
    <t>HBGD20-WSH-161876-1</t>
  </si>
  <si>
    <t>WATER SANITATION AND HYGIENE</t>
  </si>
  <si>
    <t>G219283469</t>
  </si>
  <si>
    <t>Humanitarian aid in the field of WASH for vulnerable Rohingya communities in Cox’s Bazar WASH</t>
  </si>
  <si>
    <t>HBGD20-WSH-161884-1</t>
  </si>
  <si>
    <t>Welthungerhilfe (WHH), Anando</t>
  </si>
  <si>
    <t>G248996341</t>
  </si>
  <si>
    <t>WASH response for Rohingya refugees and host communities in Cox’s Bazar, Bangladesh, 2020</t>
  </si>
  <si>
    <t>HBGD20-WSH-161910-1</t>
  </si>
  <si>
    <t xml:space="preserve">DSK, Shushilan, NGO forum for public health </t>
  </si>
  <si>
    <t>G604065098</t>
  </si>
  <si>
    <t>Humanitarian aid in the areas of drinking water, sanitation and hygiene , as well as humanitarian protection for vulnerable members of Rohingya and host communities in the region Teknaf Upazila, Cox's Bazar District, Bangladesh</t>
  </si>
  <si>
    <t>HBGD20-WSH-161938-1</t>
  </si>
  <si>
    <t>WASH service provision for Rohingya and host communities</t>
  </si>
  <si>
    <t>HBGD20-WSH-161940-1</t>
  </si>
  <si>
    <t>Sustain and expand the WASH basic life saving  service to Forcibly Displaced Myanmar Nations and the Bangladeshi host communities population in Cox's Bazar district.</t>
  </si>
  <si>
    <t>HBGD20-WSH-161962-1</t>
  </si>
  <si>
    <t>G113653757</t>
  </si>
  <si>
    <t>Provision of WASH Services to vulnerable populations in Cox's Bazar District.</t>
  </si>
  <si>
    <t>OBGD20-WSH-161986-1</t>
  </si>
  <si>
    <t>AAN, BRAC, CARE, DPHE, DSK, Helevetas, icddr.b, IDE, NGO Forum, Practical Action, Oxfam, VERC, World Vision.</t>
  </si>
  <si>
    <t>G994055853</t>
  </si>
  <si>
    <t>Improving access to safe water, sanitation and hygiene practices for children and their families from Rohingya refugees and host communities</t>
  </si>
  <si>
    <t>HBGD20-WSH-161990-1</t>
  </si>
  <si>
    <t>G468734947</t>
  </si>
  <si>
    <t>Significant Inclusive WASH &amp; Hygine Support for Rohingya &amp; Host Community</t>
  </si>
  <si>
    <t>HBGD20-WSH-162001-1</t>
  </si>
  <si>
    <t>G-495820903</t>
  </si>
  <si>
    <t xml:space="preserve">Equitable, Integrated WASH support to Rohingya refugees and host communities </t>
  </si>
  <si>
    <t>HBGD20-WSH-162003-1</t>
  </si>
  <si>
    <t>G178299415</t>
  </si>
  <si>
    <t>Accesable WASH Service to the Rohingya  and Host population in Cox’s Bazar.</t>
  </si>
  <si>
    <t>HBGD20-WSH-162013-1</t>
  </si>
  <si>
    <t>Dushtha Shashtya Kendra (DSK), World Vision International</t>
  </si>
  <si>
    <t>G638658422</t>
  </si>
  <si>
    <t>Improvement of WASH services for the most vulnerable populations in Ukhia and Teknaf Upazila of Cox’s Bazar District, Bangladesh</t>
  </si>
  <si>
    <t>OBGD20-WSH-162030-1</t>
  </si>
  <si>
    <t>BRAC, DSK, PA, SHED, Shushilan</t>
  </si>
  <si>
    <t>G955898295</t>
  </si>
  <si>
    <t>HBGD20-WSH-162034-1</t>
  </si>
  <si>
    <t>G443910243</t>
  </si>
  <si>
    <t>Increase supply of potable water and improve living conditions of sanitation and hygiene for Rohingya refugees in Bangladesh</t>
  </si>
  <si>
    <t>OBGD20-WSH-162046-1</t>
  </si>
  <si>
    <t>G713472172</t>
  </si>
  <si>
    <t>Ensure effective, sufficient and equitable provision of life saving WASH services.</t>
  </si>
  <si>
    <t>HBGD20-WSH-162076-1</t>
  </si>
  <si>
    <t>G501792273</t>
  </si>
  <si>
    <t>Transition to Sustainable WASH for Rohingya Refugees and Host Communities in Cox's Bazar District</t>
  </si>
  <si>
    <t>OBGD20-WSH-162097-1</t>
  </si>
  <si>
    <t>HYSAWA, SHED</t>
  </si>
  <si>
    <t>G253828415</t>
  </si>
  <si>
    <t>Emergency Response for Forcibly Displaced Myanmar Nationals</t>
  </si>
  <si>
    <t>HBGD20-WSH-162105-1</t>
  </si>
  <si>
    <t>G943197379</t>
  </si>
  <si>
    <t>WASH support to vulnerable Rohingya &amp; Host communities in Cox's Bazar Bangladesh.</t>
  </si>
  <si>
    <t>HBGD20-WSH-162110-1</t>
  </si>
  <si>
    <t>G225547632</t>
  </si>
  <si>
    <t xml:space="preserve">Ensuring Functional Water, Sanitation Facilities and Hygiene Practices Among Rohingya Community  </t>
  </si>
  <si>
    <t>HBGD20-WSH-162141-1</t>
  </si>
  <si>
    <t>Alir dail Girls Primary School</t>
  </si>
  <si>
    <t>Project type</t>
  </si>
  <si>
    <t>Requirement</t>
  </si>
  <si>
    <t>Jan</t>
  </si>
  <si>
    <t>Feb</t>
  </si>
  <si>
    <t>Mar</t>
  </si>
  <si>
    <t>Apr</t>
  </si>
  <si>
    <t>May</t>
  </si>
  <si>
    <t>Jun</t>
  </si>
  <si>
    <t>Jul</t>
  </si>
  <si>
    <t>Aug</t>
  </si>
  <si>
    <t>Sep</t>
  </si>
  <si>
    <t>Oct</t>
  </si>
  <si>
    <t>Nov</t>
  </si>
  <si>
    <t>Dec</t>
  </si>
  <si>
    <t>Both (Refugee &amp; HC)</t>
  </si>
  <si>
    <t>Projet</t>
  </si>
  <si>
    <t>Water Quality Tests</t>
  </si>
  <si>
    <t>4W, water quality monitoring, key informants’ interviews</t>
  </si>
  <si>
    <t xml:space="preserve">Individuals </t>
  </si>
  <si>
    <t>4W, Infrastructure mapping, key informants’ interviews</t>
  </si>
  <si>
    <t>WASH Partners/ REACH, IOM/ UNICEF/UNHCR</t>
  </si>
  <si>
    <t>Households</t>
  </si>
  <si>
    <t>Women and Girls</t>
  </si>
  <si>
    <t xml:space="preserve">Households </t>
  </si>
  <si>
    <t xml:space="preserve">Improve access to information – with a focus on currently underserved areas and groups – through rationalized, community-centric and evidence-based communication and community engagement approaches. </t>
  </si>
  <si>
    <t xml:space="preserve">Improve participation of and accountability to affected people following minimum standards for the referral and resolution of community feedback; and through increased use of collective data analysis. </t>
  </si>
  <si>
    <t>Reinforce coordination, advocacy and technical support across different Sectors and stakeholders for mainstreaming CwC and Accountability to Affected Populations (AAP) principles enabling affected peoples to have access to life-saving information and knowledge on rights and services.</t>
  </si>
  <si>
    <t>GBV responsive services available to support survivors</t>
  </si>
  <si>
    <t>SMS-obj1-ind1</t>
  </si>
  <si>
    <t>% of refugees living in camps where a camp representation system is in place</t>
  </si>
  <si>
    <t>% of refugees living in camps where community led initiatives are set up</t>
  </si>
  <si>
    <t>Holistically upgrade and improve the settlement areas and their immediate surroundings, through community-participatory and mid-term macro planning, linked to construction and maintenance works that enable safe, dignified and resilient living conditions ensuring access is for women, girls and children. Ensuring the centrality of community led decision making.</t>
  </si>
  <si>
    <t># of refugees safely living within acceptable space standards and with rationalized access to services (site planning)</t>
  </si>
  <si>
    <t>% of DRR-SD Partners targeting specific vulnerable groups.</t>
  </si>
  <si>
    <t>SMS-obj2-ind3</t>
  </si>
  <si>
    <t>SMS-obj3-ind1</t>
  </si>
  <si>
    <t># of joint SMS and CIC field level workshops facilitated</t>
  </si>
  <si>
    <t># of gender training for field staff</t>
  </si>
  <si>
    <t>SMS-obj3-ind4</t>
  </si>
  <si>
    <t xml:space="preserve"># of joint activities carried out with government representatives </t>
  </si>
  <si>
    <t>SMS-obj3-ind5</t>
  </si>
  <si>
    <t># of women leaders visible in site management</t>
  </si>
  <si>
    <t xml:space="preserve"># of women and girls reported they are feeling safe due to protection interventions </t>
  </si>
  <si>
    <t>PRO-obj2-ind5</t>
  </si>
  <si>
    <t xml:space="preserve"># of women leaders  visible in community group  </t>
  </si>
  <si>
    <t xml:space="preserve"># of trained local/national organizations on protection </t>
  </si>
  <si>
    <t>PRO-obj3-ind5</t>
  </si>
  <si>
    <t>PRO-obj4-ind7</t>
  </si>
  <si>
    <t>Boys and girls including adolescents facing life-threatening risks of abuse, neglect, violence, exploitation, and severe distress have access to well-coordinated and gender-sensitive quality child protection services by 2023</t>
  </si>
  <si>
    <t># of staff who receive basic gender training</t>
  </si>
  <si>
    <t># of community activists (women, adolescent girls, adolescent boys and men) trained and engaged in GBV prevention strategies using tested social change approaches in the camps and targeted host community</t>
  </si>
  <si>
    <t>% of camps/sites where there is functional GBV referral system with effective field level coordination mechanism of multi-sectoral GBV response services</t>
  </si>
  <si>
    <t>PRO-obj6-ind5</t>
  </si>
  <si>
    <t>PROTECTION AND GENDER MAINSTREAMING: # of Sector partners that regularly report sex, age and disability disaggregated data for individuals/households in IM products</t>
  </si>
  <si>
    <t>PROTECTION AND GENDER MAINSTREAMING: Sector/Inter-sector Action Plans / Strategies which mainstream Age, Gender and Diversity developed, monitored and implemented</t>
  </si>
  <si>
    <t>GENDER MAINSTREAMING: % of partner project proposals that score 4 based on the IASC Gender with Age Marker self- assessment throughout the stages of the program cycle from planning, to monitoring and evaluation</t>
  </si>
  <si>
    <t>EDU-obj3-ind5</t>
  </si>
  <si>
    <t>FSS-obj1-ind6</t>
  </si>
  <si>
    <t>Promote portable skills development opportunities for Rohingya and enhance the livelihoods and resilience of host communities.</t>
  </si>
  <si>
    <t>FSS-obj3-ind4</t>
  </si>
  <si>
    <t>Under 5 mortality rate with sex disaggregation</t>
  </si>
  <si>
    <t>HEA-obj1-ind5</t>
  </si>
  <si>
    <t>HEA-obj1-ind6</t>
  </si>
  <si>
    <t>Proportion of EWARS alerts investigated within 48 hours</t>
  </si>
  <si>
    <t>Coverage of DPT3 among &lt;1-year-old</t>
  </si>
  <si>
    <t>HEA-obj3-ind5</t>
  </si>
  <si>
    <t>HEA-obj3-ind6</t>
  </si>
  <si>
    <t>NUT-obj3-ind6</t>
  </si>
  <si>
    <t>PROTECTION MAINSTREAMING: Sector/Inter-sector Action Plans / Strategies which mainstream Age, Gender and Diversity developed, monitored and implemented</t>
  </si>
  <si>
    <t># of training/orientations organized for agencies/sectors to mainstreaming common feedback standards</t>
  </si>
  <si>
    <t># of female staff in the sector</t>
  </si>
  <si>
    <t># of logistics staff (national/international) attending training activities, disaggregated by sex.</t>
  </si>
  <si>
    <t xml:space="preserve"># of logistic staff who receives basic gender training </t>
  </si>
  <si>
    <t># of views to the Logistics Sector Bangladesh website and PRAC access map</t>
  </si>
  <si>
    <t>COORDINATION: # of national non-governmental organizations active in the Sector (receiving funds, regularly participating in meetings, reporting to 4W)</t>
  </si>
  <si>
    <t>AAP: # of information products distributed to the affected population through a variety of mechanisms on Sector program planning, functioning and progress, which reflect feedback and input received from affected populations on the Sector response</t>
  </si>
  <si>
    <t xml:space="preserve"># of site improvement works at the Rohingya household-level carried out </t>
  </si>
  <si>
    <t xml:space="preserve"># of blocks benefiting from community-led shelter programmes </t>
  </si>
  <si>
    <t># of camps with gender balanced effective Focal Points in place (either camp Focal Points or Catchment Focal Points)</t>
  </si>
  <si>
    <t># of targeted people disaggregated by sex in host communities who are benefiting from safe water and improved sanitation services.</t>
  </si>
  <si>
    <t># of targeted people disaggregated, by sex, age and disability in camps who have access to functional and improved sanitation facilities.</t>
  </si>
  <si>
    <t># of targeted households accessing hygiene supplies through in kind or voucher system</t>
  </si>
  <si>
    <t># of meetings between  Gender Hub with different sectors</t>
  </si>
  <si>
    <t># of 4W and other IM products released that are comprehensive, gender sensitive and are actively used for operational and strategic decision making</t>
  </si>
  <si>
    <t># of updates produced on monsoon and cyclone (including monsoon reports, and reports on status of cyclone preparedness)</t>
  </si>
  <si>
    <t># of JRP monitoring reports produced and shared that provide update on both refugee and host community response progress and funding</t>
  </si>
  <si>
    <t># of issues-based advocacy papers produced and supporting common messaging (including humanitarian access tracking and analysis)</t>
  </si>
  <si>
    <t># of gender sensitive knowledge management products.</t>
  </si>
  <si>
    <t>PROTECTION MAINSTREAMING: # of Sector partners that regularly report sex, age and disability disaggregated data for individuals/households in IM products</t>
  </si>
  <si>
    <t># of Protection staff who have good understanding on gender equality.</t>
  </si>
  <si>
    <t># of crisis-affected host community girls and boys aged 4-24 years old provided support to equitable learning opportunities, including life skills and resilience programs, in a safe, inclusive and protective environment</t>
  </si>
  <si>
    <t># of caregivers in the Rohingya community (disaggregated by sex) sensitized on gender, child/youth rights, protection and parenting</t>
  </si>
  <si>
    <t># of Disaster Risk Reduction awareness sessions conducted in the host community (non-formal / community-based schools)</t>
  </si>
  <si>
    <t># of gender awareness sessions conducted in Rohingya and host communities</t>
  </si>
  <si>
    <t># of distribution centres are accessible to people with special needs and gender sensitive.</t>
  </si>
  <si>
    <t># of people receiving portable skills support disaggregated by sex</t>
  </si>
  <si>
    <t># of host community population participating in environmental activities</t>
  </si>
  <si>
    <t># of women leaders visible in the social cohesion and natural resource management committee</t>
  </si>
  <si>
    <t># of consultations/person/years disaggregated by age and gender</t>
  </si>
  <si>
    <t>Total # of Family Planning visits by women of reproductive age (WRA)</t>
  </si>
  <si>
    <t xml:space="preserve"># of staff trained on gender training </t>
  </si>
  <si>
    <t># of male groups formed to engage in health behavioural pattern</t>
  </si>
  <si>
    <t># of Boys and Girls aged 6 – 59 months with MAM newly admitted for treatment</t>
  </si>
  <si>
    <t>HC: # of Boys and Girls aged 6 - 59 months in HCs with SAM newly admitted for treatment</t>
  </si>
  <si>
    <t># of children 6 - 59 months reached with Vitamin A supplementation, disaggregated by sex</t>
  </si>
  <si>
    <t>HC: # of SMART, Coverage, NCA or other survey implemented.</t>
  </si>
  <si>
    <t># of organisations   allocated budget for gender mainstreaming.</t>
  </si>
  <si>
    <t>% of refugee and host community members who reported that CwC content/messages are accessible and understandable, disaggregated by sex, age and diversity.</t>
  </si>
  <si>
    <t>% of refugee and host community members feel informed about the kind of aid and services available to them, disaggregated by sex, age and diversity.</t>
  </si>
  <si>
    <t>% of refugee and host community members who reported that they have no barriers to using complaint/ feedback mechanisms, disaggregated by sex, age and diversity.</t>
  </si>
  <si>
    <t>% of Rohingya households with shelters meeting all Minimum Performance standards</t>
  </si>
  <si>
    <t>% of deliveries assisted by a skilled birth attendant </t>
  </si>
  <si>
    <t>% of primary health centres that deliver prioritized health services* * defined as: offer CMR services; can manage 3 major NCD groups (excluding cancer); offer at least 3 modern family planning methods including LARC; have a baby resuscitation kit; and have at least one person trained on MHGAP</t>
  </si>
  <si>
    <t>% of primary health centres, health posts, and field hospitals who received supportive supervision at least twice per year</t>
  </si>
  <si>
    <t>% of discharged SAM &amp; MAM cases who recovered ≥ 75% disaggregated by sex</t>
  </si>
  <si>
    <t>% of refugees living in camps where a service monitoring system is operationalized</t>
  </si>
  <si>
    <t>HC: # of Individual IYCF counselling for SAM caregiver at Centre level</t>
  </si>
  <si>
    <t>ETS-obj2-ind1</t>
  </si>
  <si>
    <t>ETS-obj3-ind1</t>
  </si>
  <si>
    <t>ETS-obj3-ind2</t>
  </si>
  <si>
    <t>LOG-obj1-ind5</t>
  </si>
  <si>
    <t>SHE-obj1-ind5</t>
  </si>
  <si>
    <t>SHE-obj1-ind6</t>
  </si>
  <si>
    <t>SHE-obj1-ind7</t>
  </si>
  <si>
    <t>SHE-obj1-ind8</t>
  </si>
  <si>
    <t>COR-obj1-ind5</t>
  </si>
  <si>
    <t>COR-obj2-ind3</t>
  </si>
  <si>
    <t>COR-obj3-ind5</t>
  </si>
  <si>
    <t>Child protection</t>
  </si>
  <si>
    <t>Objcode</t>
  </si>
  <si>
    <t>Indcode</t>
  </si>
  <si>
    <t>End Date of program
(mm-dd-yy)3</t>
  </si>
  <si>
    <t xml:space="preserve">Inside JRP </t>
  </si>
  <si>
    <t>Outside JRP</t>
  </si>
  <si>
    <t>Programme Partner</t>
  </si>
  <si>
    <t xml:space="preserve">WATER, SANITATION AND HYGIENE </t>
  </si>
  <si>
    <t>Ensure regular, sufficient, equitable and dignified access for Rohingya refugee women, men, boys and girls living in camps, and affected host communities, to safe water for drinking and domestic needs.</t>
  </si>
  <si>
    <t>Ensure women, girls, men and boys living in camps and affected host communities have adequate, appropriate and acceptable sanitation facilities to allow rapid, safe and secure access at all times.</t>
  </si>
  <si>
    <t>Provide access and exposure to innovative hygiene promotion, as well as hygiene items, for all Rohingya refugees living in camps and affected host communities, in order to discourage potentially dangerous behaviours.</t>
  </si>
  <si>
    <t># of targeted people disaggregated by sex in host communities who are benefiting from safe and maintained water and improved sanitation services.</t>
  </si>
  <si>
    <t># of targeted households accessing hygiene supplies (voucher or in-kind system).</t>
  </si>
  <si>
    <t>ObjCode</t>
  </si>
  <si>
    <t>Objectives</t>
  </si>
  <si>
    <t>IndCode</t>
  </si>
  <si>
    <t>SecCode</t>
  </si>
  <si>
    <t>4W, Infrastructure mapping, water quality monitoring, key informant interviews</t>
  </si>
  <si>
    <t>ob1</t>
  </si>
  <si>
    <t>ob2</t>
  </si>
  <si>
    <t>ob3</t>
  </si>
  <si>
    <t>was-ob1-in1</t>
  </si>
  <si>
    <t>was-ob1-in2</t>
  </si>
  <si>
    <t>was-ob1-in3</t>
  </si>
  <si>
    <t>was-ob2-in1</t>
  </si>
  <si>
    <t>was-ob2-in2</t>
  </si>
  <si>
    <t>was-ob2-in3</t>
  </si>
  <si>
    <t>was-ob3-in1</t>
  </si>
  <si>
    <t>was-ob3-in2</t>
  </si>
  <si>
    <t>was-ob3-in3</t>
  </si>
  <si>
    <t>was-ob3-in4</t>
  </si>
  <si>
    <t>Measuring 
Units</t>
  </si>
  <si>
    <t>Emergency</t>
  </si>
  <si>
    <t>COVID 19</t>
  </si>
  <si>
    <t>Cyclone</t>
  </si>
  <si>
    <t>Monsoon</t>
  </si>
  <si>
    <t>Other Hazard</t>
  </si>
  <si>
    <t>Water</t>
  </si>
  <si>
    <t>Sanitation</t>
  </si>
  <si>
    <t>Hygiene</t>
  </si>
  <si>
    <t>SolidWaste</t>
  </si>
  <si>
    <t>Sub-Sector of Assistance</t>
  </si>
  <si>
    <t>Activity Details of Assistance/Unit</t>
  </si>
  <si>
    <t>Water trucking</t>
  </si>
  <si>
    <t># cubic meters / day</t>
  </si>
  <si>
    <t>OTHER (please specify in Notes Column)</t>
  </si>
  <si>
    <t># of facilities</t>
  </si>
  <si>
    <t># of FSM Site</t>
  </si>
  <si>
    <t># of laundry facility</t>
  </si>
  <si>
    <t>Agency</t>
  </si>
  <si>
    <t>Association for Aid and Relief, Japan (AAR Japan)</t>
  </si>
  <si>
    <t>Britsh Red Crescent Society</t>
  </si>
  <si>
    <t>Care Bangladesh</t>
  </si>
  <si>
    <t xml:space="preserve">Dushtha Shasthya Kendra </t>
  </si>
  <si>
    <t>The International Centre for Diarrhoeal Disease Research</t>
  </si>
  <si>
    <t>JSK</t>
  </si>
  <si>
    <t>MSDM</t>
  </si>
  <si>
    <t>NABOLOK</t>
  </si>
  <si>
    <t>Refugee Relief &amp; Rpatriation Commissioner</t>
  </si>
  <si>
    <t>Turkish Red Crescent</t>
  </si>
  <si>
    <t>Reaching People in Needs</t>
  </si>
  <si>
    <t>Khondokar Para</t>
  </si>
  <si>
    <t>Mondol Para</t>
  </si>
  <si>
    <t>Reached Total Beneficiaries (Male HH head)</t>
  </si>
  <si>
    <t>Reached Total Beneficiaries (Female HH head)</t>
  </si>
  <si>
    <t>Location_Type</t>
  </si>
  <si>
    <t>Part of north zone CC, north westrnpart KMS and north no zone</t>
  </si>
  <si>
    <t>Spontaneous Site</t>
  </si>
  <si>
    <t>Coxs_Bazar</t>
  </si>
  <si>
    <t>Camp Name</t>
  </si>
  <si>
    <t>Para_ENG</t>
  </si>
  <si>
    <t>Part of western north no, northern of BB  and southern CC  (Modhurchara)</t>
  </si>
  <si>
    <t>East south-northern part of KMS</t>
  </si>
  <si>
    <t xml:space="preserve">Mid North western part of KMS and southern of BB </t>
  </si>
  <si>
    <t>Camp 24, 25, 26, Nayapara RC, 27</t>
  </si>
  <si>
    <t xml:space="preserve">3/4 north-eastern of DD, eastern of AA and northern EE </t>
  </si>
  <si>
    <t>Cmap 21, 22</t>
  </si>
  <si>
    <t>OO, 4/5 northern of UU, 3/4 northern of PP, 1/2 east of AA and 1/4 east of DD  (Lambashia, Modhurchara)</t>
  </si>
  <si>
    <t>Fuler Deil</t>
  </si>
  <si>
    <t>Gudam Para</t>
  </si>
  <si>
    <t>EE, 1/2 eastern of QQ, 1/4 western of PP</t>
  </si>
  <si>
    <t>1/2 west FF  and west-sourthern corner KMS</t>
  </si>
  <si>
    <t>Purbo Sikdar Para</t>
  </si>
  <si>
    <t>GG, 1/2 eastern FF and samll south-eastern of KMS</t>
  </si>
  <si>
    <t>Teli Para</t>
  </si>
  <si>
    <t>II, 4/5 northern of KK, 3/4 Eastern HH  (pashchim balikhali area)</t>
  </si>
  <si>
    <t>4/5 north of RR, 2/3 eastern of HH and 1/3 northern of JJ</t>
  </si>
  <si>
    <t>Balukhali MS and 1/3 eastern of JJ and 1/5 west-northern of KK</t>
  </si>
  <si>
    <t>Camp 1E, 1W, 2E, 2W, 3, 4, 4 EXT, 5, 6, 7, 8E, 8W, 9, 10, 11, 12, 13, 14, 15, 16, 17, 18, 19, 20, 20EXT</t>
  </si>
  <si>
    <t xml:space="preserve">MM, south-western of JJ  and rest of SS </t>
  </si>
  <si>
    <t xml:space="preserve">4/5 southern of NN and north-east corner of TT  </t>
  </si>
  <si>
    <t>Dorga Para</t>
  </si>
  <si>
    <t xml:space="preserve">TT and 1/3 eastern of YY </t>
  </si>
  <si>
    <t>Natmura Para</t>
  </si>
  <si>
    <t>VV, 1/2 western of QQ  and max weastern of WW</t>
  </si>
  <si>
    <t xml:space="preserve">XX, 4/5 weastern of SS  and south-eastern corner of WW </t>
  </si>
  <si>
    <t xml:space="preserve">ZA and 2/3 southern of YY </t>
  </si>
  <si>
    <t xml:space="preserve">ZZ </t>
  </si>
  <si>
    <t>Eskul Para</t>
  </si>
  <si>
    <t>Jhumma Para</t>
  </si>
  <si>
    <t>Host Communities</t>
  </si>
  <si>
    <t>Madrasha Para</t>
  </si>
  <si>
    <t>Makeshift Settlement</t>
  </si>
  <si>
    <t>Poshchim Rongi Khali</t>
  </si>
  <si>
    <t>Noyapara Muchoni, Nuralipara</t>
  </si>
  <si>
    <t>Uttor Alikhali</t>
  </si>
  <si>
    <t>Refugee Camp</t>
  </si>
  <si>
    <t>Dokkhin Leda</t>
  </si>
  <si>
    <t>CXB-071</t>
  </si>
  <si>
    <t>CXB-001</t>
  </si>
  <si>
    <t>CXB-077</t>
  </si>
  <si>
    <t>CXB-003</t>
  </si>
  <si>
    <t>Bahar chhora</t>
  </si>
  <si>
    <t>CXB-030</t>
  </si>
  <si>
    <t>Beinga Para</t>
  </si>
  <si>
    <t>CXB-039</t>
  </si>
  <si>
    <t>Chandoli Pari</t>
  </si>
  <si>
    <t>CXB-067</t>
  </si>
  <si>
    <t>Fote Ali Para</t>
  </si>
  <si>
    <t>Kurabuijja Para</t>
  </si>
  <si>
    <t>CXB-063</t>
  </si>
  <si>
    <t>CXB-079</t>
  </si>
  <si>
    <t>Ashroyon</t>
  </si>
  <si>
    <t>Guchchho Gram</t>
  </si>
  <si>
    <t>CXB-062</t>
  </si>
  <si>
    <t>Hadur chhora</t>
  </si>
  <si>
    <t>CXB-016</t>
  </si>
  <si>
    <t>Khurer Mukh</t>
  </si>
  <si>
    <t>CXB-058</t>
  </si>
  <si>
    <t>CXB-105</t>
  </si>
  <si>
    <t>Doinggakata</t>
  </si>
  <si>
    <t>Kuwangchhori</t>
  </si>
  <si>
    <t>CXB-057</t>
  </si>
  <si>
    <t>CXB-104</t>
  </si>
  <si>
    <t>Haria Khali</t>
  </si>
  <si>
    <t>CXB-005</t>
  </si>
  <si>
    <t>Kata Bonia</t>
  </si>
  <si>
    <t>CXB-074</t>
  </si>
  <si>
    <t>CXB-006</t>
  </si>
  <si>
    <t>CXB-007</t>
  </si>
  <si>
    <t>Khoirati Para</t>
  </si>
  <si>
    <t>CXB-046</t>
  </si>
  <si>
    <t>CXB-069</t>
  </si>
  <si>
    <t>CXB-008</t>
  </si>
  <si>
    <t>Panchhori Para</t>
  </si>
  <si>
    <t>CXB-009</t>
  </si>
  <si>
    <t>Hajammapara</t>
  </si>
  <si>
    <t>Shikdar Para</t>
  </si>
  <si>
    <t>CXB-070</t>
  </si>
  <si>
    <t>Achhar Bonia</t>
  </si>
  <si>
    <t>CXB-106</t>
  </si>
  <si>
    <t>Degillar Bil</t>
  </si>
  <si>
    <t>CXB-081</t>
  </si>
  <si>
    <t>Lejir Para</t>
  </si>
  <si>
    <t>CXB-010</t>
  </si>
  <si>
    <t>Pendal Para</t>
  </si>
  <si>
    <t>CXB-011</t>
  </si>
  <si>
    <t>Jhina Para</t>
  </si>
  <si>
    <t>CXB-061</t>
  </si>
  <si>
    <t>Lafar ghona</t>
  </si>
  <si>
    <t>CXB-086</t>
  </si>
  <si>
    <t>Noya Para</t>
  </si>
  <si>
    <t>CXB-013</t>
  </si>
  <si>
    <t>CXB-014</t>
  </si>
  <si>
    <t>CXB-083</t>
  </si>
  <si>
    <t>Ghola Para</t>
  </si>
  <si>
    <t>CXB-015</t>
  </si>
  <si>
    <t>Haji Para</t>
  </si>
  <si>
    <t>CXB-091</t>
  </si>
  <si>
    <t>Majher</t>
  </si>
  <si>
    <t>CXB-048</t>
  </si>
  <si>
    <t>Poshchim Para</t>
  </si>
  <si>
    <t>CXB-068</t>
  </si>
  <si>
    <t>CXB-049</t>
  </si>
  <si>
    <t>CXB-072</t>
  </si>
  <si>
    <t>Uttor Para</t>
  </si>
  <si>
    <t>CXB-002</t>
  </si>
  <si>
    <t>CXB-090</t>
  </si>
  <si>
    <t>Kemp Para</t>
  </si>
  <si>
    <t>CXB-018</t>
  </si>
  <si>
    <t>CXB-059</t>
  </si>
  <si>
    <t>Dorgar chhora</t>
  </si>
  <si>
    <t>CXB-019</t>
  </si>
  <si>
    <t>CXB-020</t>
  </si>
  <si>
    <t>CXB-021</t>
  </si>
  <si>
    <t>Rajarchhora</t>
  </si>
  <si>
    <t>CXB-087</t>
  </si>
  <si>
    <t>Hatiyar ghona</t>
  </si>
  <si>
    <t>CXB-080</t>
  </si>
  <si>
    <t>Jahalia Para</t>
  </si>
  <si>
    <t>CXB-050</t>
  </si>
  <si>
    <t>CXB-051</t>
  </si>
  <si>
    <t>CXB-065</t>
  </si>
  <si>
    <t>CXB-022</t>
  </si>
  <si>
    <t>CXB-023</t>
  </si>
  <si>
    <t>CXB-073</t>
  </si>
  <si>
    <t>CXB-024</t>
  </si>
  <si>
    <t>CXB-052</t>
  </si>
  <si>
    <t>Godarbil</t>
  </si>
  <si>
    <t>CXB-082</t>
  </si>
  <si>
    <t>Chhoto Habir Para</t>
  </si>
  <si>
    <t>CXB-026</t>
  </si>
  <si>
    <t>Hajompara</t>
  </si>
  <si>
    <t>CXB-027</t>
  </si>
  <si>
    <t>CXB-028</t>
  </si>
  <si>
    <t>CXB-054</t>
  </si>
  <si>
    <t>Moulovi Para</t>
  </si>
  <si>
    <t>CXB-076</t>
  </si>
  <si>
    <t>Shilbonia Para</t>
  </si>
  <si>
    <t>CXB-084</t>
  </si>
  <si>
    <t>CXB-055</t>
  </si>
  <si>
    <t>Keromtoli</t>
  </si>
  <si>
    <t>CXB-031</t>
  </si>
  <si>
    <t>Seiler Chor T&amp;T</t>
  </si>
  <si>
    <t>Huwaikaung</t>
  </si>
  <si>
    <t>Lombaghona</t>
  </si>
  <si>
    <r>
      <t>Rohingya Refugee Crisis | Financial</t>
    </r>
    <r>
      <rPr>
        <sz val="16"/>
        <color theme="0"/>
        <rFont val="Calibri"/>
        <family val="2"/>
        <scheme val="minor"/>
      </rPr>
      <t xml:space="preserve"> </t>
    </r>
    <r>
      <rPr>
        <b/>
        <sz val="16"/>
        <color theme="0"/>
        <rFont val="Calibri"/>
        <family val="2"/>
        <scheme val="minor"/>
      </rPr>
      <t xml:space="preserve">Tracking </t>
    </r>
    <r>
      <rPr>
        <sz val="16"/>
        <color theme="0"/>
        <rFont val="Calibri"/>
        <family val="2"/>
        <scheme val="minor"/>
      </rPr>
      <t>January - December 2020)</t>
    </r>
  </si>
  <si>
    <r>
      <rPr>
        <b/>
        <sz val="13"/>
        <color rgb="FF4291B1"/>
        <rFont val="Calibri"/>
        <family val="2"/>
        <scheme val="minor"/>
      </rPr>
      <t>GUIDANCE TO FILL-IN THE TEMPLATE</t>
    </r>
    <r>
      <rPr>
        <b/>
        <sz val="11"/>
        <color theme="1"/>
        <rFont val="Calibri"/>
        <family val="2"/>
        <scheme val="minor"/>
      </rPr>
      <t xml:space="preserve">
1.</t>
    </r>
    <r>
      <rPr>
        <sz val="11"/>
        <color theme="1"/>
        <rFont val="Calibri"/>
        <family val="2"/>
        <scheme val="minor"/>
      </rPr>
      <t xml:space="preserve"> Only information on funding received for the period between January - December 2020 should be reported in this document. This may include funding received in a previous period and carried over for a JRP specific programme.
</t>
    </r>
    <r>
      <rPr>
        <b/>
        <sz val="11"/>
        <color theme="1"/>
        <rFont val="Calibri"/>
        <family val="2"/>
        <scheme val="minor"/>
      </rPr>
      <t>3.</t>
    </r>
    <r>
      <rPr>
        <sz val="11"/>
        <color theme="1"/>
        <rFont val="Calibri"/>
        <family val="2"/>
        <scheme val="minor"/>
      </rPr>
      <t xml:space="preserve"> Partners are encouraged to report </t>
    </r>
    <r>
      <rPr>
        <b/>
        <sz val="11"/>
        <color theme="1"/>
        <rFont val="Calibri"/>
        <family val="2"/>
        <scheme val="minor"/>
      </rPr>
      <t>funding received outside the JRP</t>
    </r>
    <r>
      <rPr>
        <sz val="11"/>
        <color theme="1"/>
        <rFont val="Calibri"/>
        <family val="2"/>
        <scheme val="minor"/>
      </rPr>
      <t>, highlighting it in the column 3 by writing "</t>
    </r>
    <r>
      <rPr>
        <b/>
        <sz val="11"/>
        <color theme="1"/>
        <rFont val="Calibri"/>
        <family val="2"/>
        <scheme val="minor"/>
      </rPr>
      <t>Outside the JRP</t>
    </r>
    <r>
      <rPr>
        <sz val="11"/>
        <color theme="1"/>
        <rFont val="Calibri"/>
        <family val="2"/>
        <scheme val="minor"/>
      </rPr>
      <t xml:space="preserve">".
</t>
    </r>
    <r>
      <rPr>
        <b/>
        <sz val="11"/>
        <color theme="1"/>
        <rFont val="Calibri"/>
        <family val="2"/>
        <scheme val="minor"/>
      </rPr>
      <t>4.</t>
    </r>
    <r>
      <rPr>
        <sz val="11"/>
        <color theme="1"/>
        <rFont val="Calibri"/>
        <family val="2"/>
        <scheme val="minor"/>
      </rPr>
      <t xml:space="preserve"> In case you have additional comments, or if you face any problems with the dropdown lists, leave your comments on the additional comments column.
</t>
    </r>
  </si>
  <si>
    <t>Partner</t>
  </si>
  <si>
    <r>
      <rPr>
        <b/>
        <sz val="12"/>
        <color theme="0"/>
        <rFont val="Calibri"/>
        <family val="2"/>
        <scheme val="minor"/>
      </rPr>
      <t>JRP Project Code</t>
    </r>
    <r>
      <rPr>
        <b/>
        <sz val="11"/>
        <color theme="0"/>
        <rFont val="Calibri"/>
        <family val="2"/>
        <scheme val="minor"/>
      </rPr>
      <t xml:space="preserve">
</t>
    </r>
    <r>
      <rPr>
        <sz val="11"/>
        <color theme="0"/>
        <rFont val="Calibri"/>
        <family val="2"/>
        <scheme val="minor"/>
      </rPr>
      <t>(or outside JRP)</t>
    </r>
  </si>
  <si>
    <t>Funding Received
(USD)</t>
  </si>
  <si>
    <t>Additional Comments</t>
  </si>
  <si>
    <t>Sector of Assistance</t>
  </si>
  <si>
    <t>Sub-sector of Activities of Assistance</t>
  </si>
  <si>
    <t>HC,Nhilla</t>
  </si>
  <si>
    <t>HC,Ali Akbar Deil</t>
  </si>
  <si>
    <t>HC,Hoanak</t>
  </si>
  <si>
    <t>HC,Kalarmarchhara</t>
  </si>
  <si>
    <t>HC,Matarbari</t>
  </si>
  <si>
    <t>HC,Saflapur</t>
  </si>
  <si>
    <t>HC,Kaiarbil</t>
  </si>
  <si>
    <t>HC,Dulahazara</t>
  </si>
  <si>
    <t>HC,Baraitali</t>
  </si>
  <si>
    <t>HC,Harbang</t>
  </si>
  <si>
    <t>HC,Palong Khali</t>
  </si>
  <si>
    <t>HC,Haldia Palong</t>
  </si>
  <si>
    <t>HC,Jalia Palong</t>
  </si>
  <si>
    <t>HC,Raja Palong</t>
  </si>
  <si>
    <t>HC,Ratna Palong</t>
  </si>
  <si>
    <t>HC,Uttar Dhurung</t>
  </si>
  <si>
    <t>HC,Lemsikhali</t>
  </si>
  <si>
    <t>HC,Kaiyarbil</t>
  </si>
  <si>
    <t>HC,Chakmarkul</t>
  </si>
  <si>
    <t>HC,Garjania</t>
  </si>
  <si>
    <t>HC,Joarianala</t>
  </si>
  <si>
    <t>HC,Kachhapia</t>
  </si>
  <si>
    <t>HC,Teknaf</t>
  </si>
  <si>
    <t>HC,Islampur</t>
  </si>
  <si>
    <t>HC,Patali Machhuakhali</t>
  </si>
  <si>
    <t>HC,Jalalabad</t>
  </si>
  <si>
    <t>HC,Chaufaldandi</t>
  </si>
  <si>
    <t>HC,Pokkhali</t>
  </si>
  <si>
    <t>HC,Islamabad</t>
  </si>
  <si>
    <t>HC,Jhilwanja</t>
  </si>
  <si>
    <t>HC,Khurushkul</t>
  </si>
  <si>
    <t>HC,Bharuakhali</t>
  </si>
  <si>
    <t>HC,Cox'S Bazar Paurashava</t>
  </si>
  <si>
    <t>HC,Idgaon</t>
  </si>
  <si>
    <t>HC,Lakhyarchar</t>
  </si>
  <si>
    <t>HC,Kakhara</t>
  </si>
  <si>
    <t>HC,Surajpur Manikpur</t>
  </si>
  <si>
    <t>HC,Khuntakhali</t>
  </si>
  <si>
    <t>HC,Saharbil</t>
  </si>
  <si>
    <t>HC,Purba Barabheola</t>
  </si>
  <si>
    <t>HC,Paschim Bara Bheola</t>
  </si>
  <si>
    <t>HC,Konakhali</t>
  </si>
  <si>
    <t>HC,Demusia</t>
  </si>
  <si>
    <t>HC,Whykong</t>
  </si>
  <si>
    <t>HC,Khuniapalong</t>
  </si>
  <si>
    <t xml:space="preserve">Number of secondary communal pits constructed </t>
  </si>
  <si>
    <t>Column1</t>
  </si>
  <si>
    <t>HC,Bheola Manik Char</t>
  </si>
  <si>
    <t>HC,Chakaria Paurashava</t>
  </si>
  <si>
    <t>HC,Baraghop</t>
  </si>
  <si>
    <t>HC,Dakshin Dhurung</t>
  </si>
  <si>
    <t>HC,Maheshkhali Paurashava</t>
  </si>
  <si>
    <t>HC,Bara Maheskhali</t>
  </si>
  <si>
    <t>HC,Chhotamohes Khali</t>
  </si>
  <si>
    <t>HC,Dhalghata</t>
  </si>
  <si>
    <t>HC,Kutubjom</t>
  </si>
  <si>
    <t>HC,Magnama</t>
  </si>
  <si>
    <t>HC,Pekua</t>
  </si>
  <si>
    <t>HC,Rajakhali</t>
  </si>
  <si>
    <t>HC,Taitong</t>
  </si>
  <si>
    <t>HC,Dakshin Mithachhari</t>
  </si>
  <si>
    <t>HC,Fatekharkul</t>
  </si>
  <si>
    <t>HC,Idgar</t>
  </si>
  <si>
    <t>HC,Kauarkhop</t>
  </si>
  <si>
    <t>HC,Rajarkul</t>
  </si>
  <si>
    <t>HC,Rashid Nagar</t>
  </si>
  <si>
    <t>HC,Baharchhara</t>
  </si>
  <si>
    <t>HC,Sabrang</t>
  </si>
  <si>
    <t>HC,Teknaf Paurashava</t>
  </si>
  <si>
    <t>HC,Badarkhali</t>
  </si>
  <si>
    <t>HC,Bamo Bilchari</t>
  </si>
  <si>
    <t>HC,Chiringa</t>
  </si>
  <si>
    <t>HC,Fasiakhali</t>
  </si>
  <si>
    <t>HC,Bara Bakia</t>
  </si>
  <si>
    <t>HC,Shilkhali</t>
  </si>
  <si>
    <t>HC,Ujantia</t>
  </si>
  <si>
    <t>HC,St.Martin Dwip</t>
  </si>
  <si>
    <t># of HP sessions at HH level</t>
  </si>
  <si>
    <t># of estimated persons reached by mass-media campaign</t>
  </si>
  <si>
    <t># of female in reproductive age</t>
  </si>
  <si>
    <t># of HP sessions at institution level</t>
  </si>
  <si>
    <t>HH receiving 72-hours kits (in case of disaster) - including MHM items</t>
  </si>
  <si>
    <t>completed</t>
  </si>
  <si>
    <t>TEARFUND</t>
  </si>
  <si>
    <t>NMFA</t>
  </si>
  <si>
    <t>Md. Akramul Haque</t>
  </si>
  <si>
    <t>akramul.haque@welthungerhilfe.de</t>
  </si>
  <si>
    <t>washhppm-cox@bd-actionagainsthunger.org</t>
  </si>
  <si>
    <t>Tushar Chakraborty</t>
  </si>
  <si>
    <t>pmccdbukhia21@gmail.com</t>
  </si>
  <si>
    <t>Mr. Md Mosarraf Hossain</t>
  </si>
  <si>
    <t>ngof.ukhia2@gmail.com</t>
  </si>
  <si>
    <t>taposhdutta@shushilan.org</t>
  </si>
  <si>
    <t>Nishan Paul</t>
  </si>
  <si>
    <t>npaul@oxfam.org.uk</t>
  </si>
  <si>
    <t>Kazi Mahfuzur Rahman</t>
  </si>
  <si>
    <t>kmrahman@iom.int</t>
  </si>
  <si>
    <t>Md. Siddiqur Rahman</t>
  </si>
  <si>
    <t>nabolok.teknufwash@gmail.com</t>
  </si>
  <si>
    <t>shalahuddin@dskbangladesh.org</t>
  </si>
  <si>
    <t>Row Labels</t>
  </si>
  <si>
    <t>Grand Total</t>
  </si>
  <si>
    <t>(Multiple Items)</t>
  </si>
  <si>
    <t>Tuni Ahmed</t>
  </si>
  <si>
    <t>tuni.imo.verc@gmail.com</t>
  </si>
  <si>
    <t>HC, Teknaf Paurashava</t>
  </si>
  <si>
    <t>Jaytun Naher</t>
  </si>
  <si>
    <t>jaytun.naher@brac.net</t>
  </si>
  <si>
    <t>WCB</t>
  </si>
  <si>
    <t>Margaret Bepary</t>
  </si>
  <si>
    <t>margaretb@worldconcern.org</t>
  </si>
  <si>
    <t>Moammad Shajan Siraj</t>
  </si>
  <si>
    <t>Ridoy Roy</t>
  </si>
  <si>
    <t>ridoy_roy@wvi.org</t>
  </si>
  <si>
    <t>ngof.meal.sayed@gmail.com</t>
  </si>
  <si>
    <t>Community hygiene promotion sessions (Group)</t>
  </si>
  <si>
    <t>Household hygiene promotion sessions (HH)</t>
  </si>
  <si>
    <t>Construction of handwashing facilities in public place - school, madrasa, market, latrines, temporary learning centers</t>
  </si>
  <si>
    <t>Household accessing handwashing stations at HH level (distributed or installed)</t>
  </si>
  <si>
    <t xml:space="preserve">Number of mass awareness campaigns </t>
  </si>
  <si>
    <t>Number of household received water treatment (aqua tabs)</t>
  </si>
  <si>
    <t># of household</t>
  </si>
  <si>
    <t># of door</t>
  </si>
  <si>
    <t># of handwashing station</t>
  </si>
  <si>
    <t># of campaign per camp </t>
  </si>
  <si>
    <t>TDH</t>
  </si>
  <si>
    <t>KFW</t>
  </si>
  <si>
    <t>Number of tube-well decommissioned</t>
  </si>
  <si>
    <t>Md Khairul Bashar</t>
  </si>
  <si>
    <t>khairul.bashar@bdrcs.org</t>
  </si>
  <si>
    <t>Kazi Md. Shoeb Amran</t>
  </si>
  <si>
    <t>shoeb.amran@tdh.ch</t>
  </si>
  <si>
    <t>Rupa Debnath</t>
  </si>
  <si>
    <t>rupa_DebNath@wvi.org</t>
  </si>
  <si>
    <t>MHM Session</t>
  </si>
  <si>
    <t>Sajjad Ahamed</t>
  </si>
  <si>
    <t>sajjad.ahamed@care.org</t>
  </si>
  <si>
    <t>Mohammad Hamja Bin Ali</t>
  </si>
  <si>
    <t>hamja.shedwash@gmail.com</t>
  </si>
  <si>
    <t>Md. Shalahuddin Kader</t>
  </si>
  <si>
    <t>Md. Azhari Mukul</t>
  </si>
  <si>
    <t>azhari@dskbangladesh.org</t>
  </si>
  <si>
    <t>Taposh Dutta</t>
  </si>
  <si>
    <t>SHUSHILAN</t>
  </si>
  <si>
    <t>USAID</t>
  </si>
  <si>
    <t>Japan Platform</t>
  </si>
  <si>
    <t>Islamic help</t>
  </si>
  <si>
    <t>World Bank</t>
  </si>
  <si>
    <t>GREEN HILL</t>
  </si>
  <si>
    <t>CAID, DFAT</t>
  </si>
  <si>
    <t>WV Australia</t>
  </si>
  <si>
    <t>Caritas Australia</t>
  </si>
  <si>
    <t>AGRAJATTRA</t>
  </si>
  <si>
    <t>Muslim Charity Helping The Needy</t>
  </si>
  <si>
    <t>GFFO, WHH</t>
  </si>
  <si>
    <t>Number of tube-well constructed</t>
  </si>
  <si>
    <t>Number of other type of latrine constructed</t>
  </si>
  <si>
    <t>Number of water network operated last month</t>
  </si>
  <si>
    <t>Number of Fecal Sludge Management (FSM) repaired/upgraded</t>
  </si>
  <si>
    <t>Number of latrine desludged</t>
  </si>
  <si>
    <t>Number of solid waste cleaning campaigns organized</t>
  </si>
  <si>
    <t>Number of Fecal Sludge Management (FSM) site operated</t>
  </si>
  <si>
    <t>HH receiving bathing soap according to Sector standards (2 pcs. Per person per month -average 10 pcs. Per HH per month)</t>
  </si>
  <si>
    <t>Number of Solid Waste Plant operated</t>
  </si>
  <si>
    <t>Number of disabled friendly latrine constructed</t>
  </si>
  <si>
    <t>HH receiving full hygiene kits according to Sector Standard (including bathing and laundry soap and water containers)</t>
  </si>
  <si>
    <t xml:space="preserve">Number of community bins distributed - 80L/ 120L - secondary </t>
  </si>
  <si>
    <t>Number of bathing cubicle constructed</t>
  </si>
  <si>
    <t>Number of bathing cubicle decommissioned</t>
  </si>
  <si>
    <t>Number of latrine decommissioned</t>
  </si>
  <si>
    <t>HH receiving at least 2 covered water containers (bucket or pitcher or jerry cans)</t>
  </si>
  <si>
    <t>Women and girls accessing MHM supply according to WASH Sector standards  (underwear, reusable cloth/pads, soap)</t>
  </si>
  <si>
    <t>Number of disabled friendly bathing cubicle constructed</t>
  </si>
  <si>
    <t>Number of Fecal Sludge Management (FSM) site constructed</t>
  </si>
  <si>
    <t>Number of female segregated latrine constructed</t>
  </si>
  <si>
    <t>Number of female segregated bathing cubicle constructed</t>
  </si>
  <si>
    <t>Institution Hygiene Promotion Sessions -school/clinic/mosque/madrasa/temporary learning centers etc</t>
  </si>
  <si>
    <t xml:space="preserve">Number of household level bin distributed - 10L primary </t>
  </si>
  <si>
    <t>Household Hygiene Practice Monitoring</t>
  </si>
  <si>
    <t>Water Quality Tested at Household and Source</t>
  </si>
  <si>
    <t>MHM session</t>
  </si>
  <si>
    <t>Solid Waste Collection (Kg)</t>
  </si>
  <si>
    <t>Gender Marking in communal latrine 126 no's &amp; Washroom 53 no's, Communal latrine repair &amp; maintenance 84 no's.</t>
  </si>
  <si>
    <t>User group and O&amp;M committee formation 04 no's, Individual meeting with Majhi &amp; Imam 31 no's.</t>
  </si>
  <si>
    <t>Secondary communal bin O&amp;M 06 no's and Drainage channels cleaning 13950 rft.</t>
  </si>
  <si>
    <t>Sea Water Desalination and Distribution through ARO (Advanced Reverse Osmosis) Technology Plant</t>
  </si>
  <si>
    <t>Repair of Other Water Assets</t>
  </si>
  <si>
    <t># liters water supplied through Borehole network</t>
  </si>
  <si>
    <t>Pitcher disinfection 514 no's, WQT HH level 40 no's &amp; TWs 22 no's.</t>
  </si>
  <si>
    <t>Individual meeting Majhi &amp; Imam 45 no's.</t>
  </si>
  <si>
    <t>Garbage bin O&amp;M 03 no's, Drainage channels O&amp;M 6300 rft, Solid waste burning 5134.74 kg.</t>
  </si>
  <si>
    <t>Individual meeting with Majhi &amp; Imam 45 no's,</t>
  </si>
  <si>
    <t>Pitched disinfection 259 no's, WQT in HH level 34 nos &amp; TWs 31 no's,</t>
  </si>
  <si>
    <t>Individual meeting with Imam &amp; Majhi 24 no's,</t>
  </si>
  <si>
    <t>Communal garbage bin construction 03 nos, Garbage bin O&amp;M 08 no's, Organic waste composting at BRAC Compost plant 1132 ltr, drainage channels cleaning 7865 rft.</t>
  </si>
  <si>
    <t>Pitcher disinfection 259 no's, WQT at HH level 36 no's &amp; TWs 19 no's,</t>
  </si>
  <si>
    <t>Individual meeting with Imam &amp; Majhi 24 no's.</t>
  </si>
  <si>
    <t>Communal Garbage Bin O&amp;M 07 no's, Drainage channels cleaning 8540 rft, Inorganic waste composting 1332 ltr. in BRAC compost plant.</t>
  </si>
  <si>
    <t># OF MEETING (Communities Consultation, Feedback Meeting , Wash committee meeting, food vendor meetings, Imam meetings, Elite meetins, ERT meetings)</t>
  </si>
  <si>
    <t>Number of communal pit cleaned and transported waste from secondary to tertiary place</t>
  </si>
  <si>
    <t>Drain Repair</t>
  </si>
  <si>
    <t>Number of communal pit cleaned and waste transported from secondary pit to tertiary site</t>
  </si>
  <si>
    <t>Handwashing Device Repaired</t>
  </si>
  <si>
    <t>Conducted of MHM Session at household level</t>
  </si>
  <si>
    <t>No of Communal waste bin collected by Waste Volunteers</t>
  </si>
  <si>
    <t>No of Handwashing Device Repaired</t>
  </si>
  <si>
    <t>No of Waste bin collected by Waste Volunteers</t>
  </si>
  <si>
    <t>Hygiene team were visited 14419 households.</t>
  </si>
  <si>
    <t>wastes collected from 4672 households daily basis, 99 communal waste bins has cleaned and 13030 feet communal drain were cleaned.</t>
  </si>
  <si>
    <t>Disinfection of public place</t>
  </si>
  <si>
    <t>Dental kits distribution</t>
  </si>
  <si>
    <t>Chlorination of water storage tank</t>
  </si>
  <si>
    <t>HHs level water storage tank clean</t>
  </si>
  <si>
    <t>Waste management plant users household assessment</t>
  </si>
  <si>
    <t>Mohammad Kaykuzzaman</t>
  </si>
  <si>
    <t>kaykuzzaman@dskbangladesh.org</t>
  </si>
  <si>
    <t>Md. Fuhad Mollah</t>
  </si>
  <si>
    <t>fuhad.mollah@savethechildren.org</t>
  </si>
  <si>
    <t>01628-407101</t>
  </si>
  <si>
    <t>Md Sydul Alam Sayed</t>
  </si>
  <si>
    <t>Iftekhar Uddin Ahmed</t>
  </si>
  <si>
    <t>iftekhar.ahmedeco@gmail.com</t>
  </si>
  <si>
    <t>syed Yeasin</t>
  </si>
  <si>
    <t>syed.yeasin@rpnbd.org</t>
  </si>
  <si>
    <t>Setu Barai</t>
  </si>
  <si>
    <t>setu.barai@brac.net</t>
  </si>
  <si>
    <t>enamul@hysawa.org</t>
  </si>
  <si>
    <t>Md. Enamul Hoque Mondal</t>
  </si>
  <si>
    <t>Amit Chandra Roy</t>
  </si>
  <si>
    <t>amit.roy@nrc.no</t>
  </si>
  <si>
    <t>Md. Arifuzzaman</t>
  </si>
  <si>
    <t>data@ghcxb.org</t>
  </si>
  <si>
    <t>01751-364802</t>
  </si>
  <si>
    <t>Sanjit Hajong</t>
  </si>
  <si>
    <t>shajong@dskbangladesh.org</t>
  </si>
  <si>
    <t>pius_nanuar.sro@caritasbd.org</t>
  </si>
  <si>
    <t>Yasin Bin Ibrahim Imon</t>
  </si>
  <si>
    <t>imon@agrajattra.org.bd</t>
  </si>
  <si>
    <t># of tube well</t>
  </si>
  <si>
    <t># of water network</t>
  </si>
  <si>
    <t>Number of Fecal Sludge Management (FSM) decommissioned</t>
  </si>
  <si>
    <t>Number of child friendly latrines constructed</t>
  </si>
  <si>
    <t>Number of laundry facility constructed</t>
  </si>
  <si>
    <t xml:space="preserve"># of door </t>
  </si>
  <si>
    <t>WASH facilities regularly disinfected with chlorine solution e.g. Latrines, bathing facilities, tapstands</t>
  </si>
  <si>
    <r>
      <t xml:space="preserve">Women and girls accessing MHM supply according to WASH Sector standards </t>
    </r>
    <r>
      <rPr>
        <sz val="11"/>
        <color rgb="FFFF0000"/>
        <rFont val="Calibri"/>
        <family val="2"/>
        <scheme val="minor"/>
      </rPr>
      <t xml:space="preserve"> </t>
    </r>
    <r>
      <rPr>
        <sz val="11"/>
        <color theme="1"/>
        <rFont val="Calibri"/>
        <family val="2"/>
        <scheme val="minor"/>
      </rPr>
      <t>(underwear, reusable cloth/pads, soap)</t>
    </r>
  </si>
  <si>
    <t># of HP sessions at community level</t>
  </si>
  <si>
    <t>Number of recycling or composting plant constructed</t>
  </si>
  <si>
    <t>Number of shop bin distributed – primary</t>
  </si>
  <si>
    <t># of pit</t>
  </si>
  <si>
    <t># of plant</t>
  </si>
  <si>
    <t># of 10L bin</t>
  </si>
  <si>
    <t># of 80L/120L bin</t>
  </si>
  <si>
    <t># of shop bin</t>
  </si>
  <si>
    <t>Rohinya</t>
  </si>
  <si>
    <t>OXFAM</t>
  </si>
  <si>
    <t>AMAN</t>
  </si>
  <si>
    <t>Unicef</t>
  </si>
  <si>
    <t>CARITAS</t>
  </si>
  <si>
    <t>Caritas Spain</t>
  </si>
  <si>
    <t>FCDO</t>
  </si>
  <si>
    <t>CDCS</t>
  </si>
  <si>
    <t>SIDA</t>
  </si>
  <si>
    <t>agrajattra.meal@gmail.com</t>
  </si>
  <si>
    <t>Md. Mazharul Hoque</t>
  </si>
  <si>
    <t>01880-012846</t>
  </si>
  <si>
    <t>bdaman.net@gmail.com</t>
  </si>
  <si>
    <t>Safat Ahmed</t>
  </si>
  <si>
    <t>safat.ahmed@brac.net</t>
  </si>
  <si>
    <t>Qumrul Hassan Jilani</t>
  </si>
  <si>
    <t>qumrul@dskbangladesh.org</t>
  </si>
  <si>
    <t>Iftekhar.ahmedeco@gmail.com</t>
  </si>
  <si>
    <t>Jaytun naher</t>
  </si>
  <si>
    <t>Md. Sydul Alam</t>
  </si>
  <si>
    <t>Tomomi Hayashi</t>
  </si>
  <si>
    <t>hayashi@ivyjapan.org</t>
  </si>
  <si>
    <t>Shahrin Yealid</t>
  </si>
  <si>
    <t>yealid.ngof.nca@gmail.com</t>
  </si>
  <si>
    <t>Farhad Bin Alam</t>
  </si>
  <si>
    <t>01707 081868</t>
  </si>
  <si>
    <t>dep.wash.coo@solidarites-bangladesh.org</t>
  </si>
  <si>
    <t>01712-651648</t>
  </si>
  <si>
    <t>Tarek Khan</t>
  </si>
  <si>
    <t>tarek.khan@undp.org</t>
  </si>
  <si>
    <t>Pitcher disinfection 1567 no's and Individual meeting with Imam &amp; Majhi 12 no's.</t>
  </si>
  <si>
    <t>Individual meeting with Majhi &amp; Imam 38 no's and Pitcher disinfection 621 no's.</t>
  </si>
  <si>
    <t>Drainage channels cleaning 5150 rft. Communal secondary bin O&amp;M 18 nos. Non-degradable waste incineration 16997.76 kg.</t>
  </si>
  <si>
    <t>Individual meeting with Majhi &amp; Imam 38 nos and Pitcher disinfection 621 no's.</t>
  </si>
  <si>
    <t>Drainage channels cleaning 5950 rft and Communal secondary bin O&amp;M 09 nos and Non-degradable waste incineration 16989.52 kg</t>
  </si>
  <si>
    <t>Individual meeting with Majhi &amp; Imam 16 no's and Pitcher disinfection 165 nos.</t>
  </si>
  <si>
    <t>Drainage channels cleaning 7965 rft and Communal secondary bin O&amp;M  19 no's. Degradable waste composting total 783.7 kg in BRAC compost Plant.</t>
  </si>
  <si>
    <t>Pitcher disinfection 165 nos and Individual meeting with Imam &amp; Majhi total 16 nos.</t>
  </si>
  <si>
    <t>Drainage channels cleaning 8450 rft, Communal secondary bin O&amp;M 19 no's. Degradable waste composting at BRAC compost Plant total 740.74 kg.</t>
  </si>
  <si>
    <t>Collection and transport of solid waste from Communal to Tertiary level</t>
  </si>
  <si>
    <t>Collection and transport of solid waste form communal level to tertiary level.</t>
  </si>
  <si>
    <t>500 feet drain repair</t>
  </si>
  <si>
    <t>Number of 462 man days cleaning the camp 1 D block</t>
  </si>
  <si>
    <t>Camp 1 west G block number of 308 man days cleaning the camp.</t>
  </si>
  <si>
    <t>4 WASH committee meetings were conducted, 5 hand washing devices repaired and 4672 HH hygiene practice follow up visited in last month</t>
  </si>
  <si>
    <t>Water distribution(#CUBIC METERS/DAY)</t>
  </si>
  <si>
    <t>Formation of DTW user committee, training of management and maintenance</t>
  </si>
  <si>
    <t>In assigned blocks of NGO Forum, 481 families have been covered by Dental Kit Distribution. In this distribution each family got 01 toothpaste and 4 brushes (02 for adults and 02 for children).</t>
  </si>
  <si>
    <t>Drainage &amp; Erosion (Environmental Conservation)</t>
  </si>
  <si>
    <t>MEETINGS (# of Communities Consultation, Feedback Meeting ,Wash committee meeting, food vendor meetings, Imam meetings, Elite meetings, ERT meetings)</t>
  </si>
  <si>
    <t>MEETING (# of Communities Consultation, Feedback Meeting ,Wash committee meeting, food vendor meetings, Imam meetings, Elite meetings, ERT meetings)</t>
  </si>
  <si>
    <t>No of Handwashing Station Repaired</t>
  </si>
  <si>
    <t>Conducted the MHM Visit</t>
  </si>
  <si>
    <t>No of Waste Bin Collected by Waste Collector</t>
  </si>
  <si>
    <t>Number of handwashing device functional nearby latrines</t>
  </si>
  <si>
    <t>Conducted the MHM Session</t>
  </si>
  <si>
    <t>No of Solid Waste segregated Unit constructed 0 1</t>
  </si>
  <si>
    <t>Footprints have been installed on the pathway from toilet to nearby hand washing point (Points)</t>
  </si>
  <si>
    <t>Ensure soap at handwashing station</t>
  </si>
  <si>
    <t>CAID, DEC</t>
  </si>
  <si>
    <t>Pius Nanuar</t>
  </si>
  <si>
    <t>Qualntity Achieved</t>
  </si>
  <si>
    <t>Australian Aid</t>
  </si>
  <si>
    <t>marg11.bep@worldconcern.org</t>
  </si>
  <si>
    <t>MD. Arifuzzaman</t>
  </si>
  <si>
    <t>arifuzzaman@ghcxb.org</t>
  </si>
  <si>
    <t>Md Mosarraf Hossain</t>
  </si>
  <si>
    <t>Muhammed Sydul Hasan Sohan</t>
  </si>
  <si>
    <t>muhammed.sydul@brac.net</t>
  </si>
  <si>
    <t>Mahmud Hossain</t>
  </si>
  <si>
    <t>MahmudHossain.Munna@care.org</t>
  </si>
  <si>
    <t>CERF, SDC</t>
  </si>
  <si>
    <t>PRM</t>
  </si>
  <si>
    <t>OFDA, BHA</t>
  </si>
  <si>
    <t>Green Hill</t>
  </si>
  <si>
    <t>Shakawat Hossain</t>
  </si>
  <si>
    <t>shakawat@dskbangladesh.org</t>
  </si>
  <si>
    <t>Md.Enamul Hoque</t>
  </si>
  <si>
    <t>Abid Ibna A. Rahman</t>
  </si>
  <si>
    <t>abid.rahman@actionaid.org</t>
  </si>
  <si>
    <t>Md. Hasanul Islam</t>
  </si>
  <si>
    <t>washspofsm1-em@bd-actionagainsthunger.org</t>
  </si>
  <si>
    <t>Saiful Bari</t>
  </si>
  <si>
    <t>tek.pm2@solidarites-bangladesh.org</t>
  </si>
  <si>
    <t>Soap kit per person 4 pcs. (2 Bathing &amp; 2 Laundry)</t>
  </si>
  <si>
    <t>Per person 4 pcs (02 Bathing &amp; 02 Laundry)</t>
  </si>
  <si>
    <t>Per person 04 pcs (02 Bathing &amp; 02 Laundry)</t>
  </si>
  <si>
    <t>Above mentioned liters of water were supplied every single day through the Borehole water network</t>
  </si>
  <si>
    <t>2 communal hand washing device repaired</t>
  </si>
  <si>
    <t>6972 households received laundry soap and the same HHs received dental kit and also 168 person with disabilities received PWD assistive devices  in the reporting month</t>
  </si>
  <si>
    <t>4 WASH committee meeting conducted, 240 feet connecting drain constructed, 19300 feet community drains were cleaned and 4672 HHs covered with waste collection</t>
  </si>
  <si>
    <t>Form DTW user committee and provide training</t>
  </si>
  <si>
    <t>Assistive Device distributed 204</t>
  </si>
  <si>
    <t>Tap Stand Repaired</t>
  </si>
  <si>
    <t>No. of Drain covered through disinfection with chlorine solution</t>
  </si>
  <si>
    <t>MHM Session Conducted</t>
  </si>
  <si>
    <t>Handwashing Device Reapired</t>
  </si>
  <si>
    <t>No. of Waste Bin Collected by Waste Collector</t>
  </si>
  <si>
    <t>MEETINGS (# OF MEETINGS)</t>
  </si>
  <si>
    <t>Number of 308 man days camp cleaning camp 1 west G block as a WASH focal.</t>
  </si>
  <si>
    <t>Number of 462 Man-days cleaning the Camp 1East D block</t>
  </si>
  <si>
    <t>Number of 308 Man-days cleaning the camp 1 West G block</t>
  </si>
  <si>
    <t>COLLECTION AND TRANSPORT OF SOLID WASTE FROM SECONDARY/COMMUNAL TO TERTIARY SITES (# OF PITS)ACTIVITY STATUS</t>
  </si>
  <si>
    <t>Construction of water network</t>
  </si>
  <si>
    <t>Wash block in market consisting 3 latrine(male, female and PWD )</t>
  </si>
  <si>
    <t>Latrines and upgrades interm' of female safety</t>
  </si>
  <si>
    <t>Care</t>
  </si>
  <si>
    <t>prodip@dskbangladesh.org</t>
  </si>
  <si>
    <t>tushar.dpu@ccdbbd.org</t>
  </si>
  <si>
    <t>018 13 21 33 81</t>
  </si>
  <si>
    <t>Md. Farid Munnaf</t>
  </si>
  <si>
    <t>Prodip Kumar Roy</t>
  </si>
  <si>
    <t>UKAID</t>
  </si>
  <si>
    <t>MUKTI COX'S BAZAR</t>
  </si>
  <si>
    <t>IRB</t>
  </si>
  <si>
    <t>Md. Aktheruzzaman Bhuyian</t>
  </si>
  <si>
    <t>aktheruzzaman@dskbangladesh.org</t>
  </si>
  <si>
    <t>Adward Rintu Halder</t>
  </si>
  <si>
    <t>adwardrintu@gmail.com</t>
  </si>
  <si>
    <t>nabolok.rrcoxb@gmail.com</t>
  </si>
  <si>
    <t>MD. Afzal Hossain</t>
  </si>
  <si>
    <t>ngof.cats2@ngof.org</t>
  </si>
  <si>
    <t>Md hasanul Islam</t>
  </si>
  <si>
    <t>Farhan Shaun</t>
  </si>
  <si>
    <t>farhan@ghcxb.org</t>
  </si>
  <si>
    <t>Md. Mottasim Billah</t>
  </si>
  <si>
    <t>mottasim.billah@islamicrelief-bd.org</t>
  </si>
  <si>
    <t>Md. Shaidul Islam</t>
  </si>
  <si>
    <t>shaidul@ngof.org</t>
  </si>
  <si>
    <t>GFFO, ANANDO</t>
  </si>
  <si>
    <t>Number of Activation of Committees</t>
  </si>
  <si>
    <t>Repairing and maintenance of 20 Communal handwashing station.</t>
  </si>
  <si>
    <t>Number of tube-well (handpump) repaired to keep operational</t>
  </si>
  <si>
    <t>Number of bathing cubicle repaired to keep operational</t>
  </si>
  <si>
    <t>Number of latrine cubicle repaired to keep operational</t>
  </si>
  <si>
    <t>Australian AID</t>
  </si>
  <si>
    <t>water</t>
  </si>
  <si>
    <t>Host Community (Out Side JRP)</t>
  </si>
  <si>
    <t>Host Community (Ukhia &amp; Teknaf)</t>
  </si>
  <si>
    <t>11 hand washing devices repaired</t>
  </si>
  <si>
    <t>2 barrel compost repaired</t>
  </si>
  <si>
    <t>Md. Khairul Bashar</t>
  </si>
  <si>
    <t>margaretb@worldConcern.org</t>
  </si>
  <si>
    <t>Construction of running water facilities with sub-marsible pump for drinking purpose and for WASH Block at Lakhyarchar Charpara Primary School</t>
  </si>
  <si>
    <t>Tiles setting-10 in platform &amp; pitcher disinfection-1744 no's.</t>
  </si>
  <si>
    <t>21400 rft drainage channels cleaning, Waste incineration-29923kg, Communal secondary pit O&amp;M-27#.</t>
  </si>
  <si>
    <t>Pitcher disinfection-1733 no's, Tiles fitting in platform-13 no's.</t>
  </si>
  <si>
    <t>Solid waste collect from 26 no's communal plastic bin, Drainage channels channels cleaning-23300 rft.</t>
  </si>
  <si>
    <t>Pitcher disinfection 494 no's. Tiles filling in platform-06 no's.</t>
  </si>
  <si>
    <t>Solid waste collect from communal bin-36 no's, Drainage channels cleaning-7965 rft, Waste composting-1780.55kg.</t>
  </si>
  <si>
    <t>Pitcher disinfection 495 no's. Tiles fitting in platform-08 no's.</t>
  </si>
  <si>
    <t>Drainage channels O&amp;M 8540 rft and Solid waste collect from communal bin-30 no's.</t>
  </si>
  <si>
    <t>Latrine upgraded to gender sensitive (doors)</t>
  </si>
  <si>
    <t>No of Solid Waste Volunteers engaged on FSM and SWM</t>
  </si>
  <si>
    <t>No of Solid Waste Communal Bin Cleaning by Volunteers</t>
  </si>
  <si>
    <t>Training DTW user committee about management and WASH related issues</t>
  </si>
  <si>
    <t>Farhan Akier Shaun</t>
  </si>
  <si>
    <t>Protection wall for water supply</t>
  </si>
  <si>
    <t>Latrines upgradation</t>
  </si>
  <si>
    <t>330 Man days cleaning the camp 1 west G block</t>
  </si>
  <si>
    <t>Number of 443 Man days cleaning the camp 1 east D block as a WASH Focal.</t>
  </si>
  <si>
    <t>Number of 50 WASH Management committee meeting</t>
  </si>
  <si>
    <t>Collection and transport of Solid waste from communal to tertiary</t>
  </si>
  <si>
    <t>MAHMUD</t>
  </si>
  <si>
    <t>Collection of solid waste from communal to tertiary level</t>
  </si>
  <si>
    <t>IFRC-British RC</t>
  </si>
  <si>
    <t>IFRC-German RC</t>
  </si>
  <si>
    <t>IFRC-Turkish RC</t>
  </si>
  <si>
    <t>IFRC- Swedish RC</t>
  </si>
  <si>
    <t>IFRC-Qatar RC</t>
  </si>
  <si>
    <t>IFRC-Swiss RC</t>
  </si>
  <si>
    <t>DFAT AHP</t>
  </si>
  <si>
    <t>Md. Ibrahim Shaki</t>
  </si>
  <si>
    <t>project.oxfam.dfat.ngof@gmail.com</t>
  </si>
  <si>
    <t>Md Mofijul Islam</t>
  </si>
  <si>
    <t>Md. Shajedur Rahman Sumon</t>
  </si>
  <si>
    <t>nhydrogeologist.cox.bd@gmail.com</t>
  </si>
  <si>
    <t>Abu Bakar Siddik</t>
  </si>
  <si>
    <t>absbd84@gmail.com</t>
  </si>
  <si>
    <t>Delwar Hosain Al Ruba</t>
  </si>
  <si>
    <t>delwar.ruba@islamicrelief-bd.org</t>
  </si>
  <si>
    <t>shaidul@gmail.com</t>
  </si>
  <si>
    <t>Rukunul Hasan</t>
  </si>
  <si>
    <t>rukunul.verc@gmail.com</t>
  </si>
  <si>
    <t>MAHMUD HOSSAIN</t>
  </si>
  <si>
    <t>HHRD-USA</t>
  </si>
  <si>
    <t>ActionAid UK (AAUK)</t>
  </si>
  <si>
    <t>GFFO-AA</t>
  </si>
  <si>
    <t>01813-213381</t>
  </si>
  <si>
    <t>Md. Khorshed Alam</t>
  </si>
  <si>
    <t>8801711085171</t>
  </si>
  <si>
    <t>alamm@unhcr.org</t>
  </si>
  <si>
    <t>DAM UK</t>
  </si>
  <si>
    <t>Delwar.ruba@islamicrelief-bd.org</t>
  </si>
  <si>
    <t>Mamunar Rashid</t>
  </si>
  <si>
    <t>damwashukhiya@gmail.com</t>
  </si>
  <si>
    <t>Ataur Rahman</t>
  </si>
  <si>
    <t>ngoforum.coxsbazar@gmail.com</t>
  </si>
  <si>
    <t>Md. Saifullahil-Azom</t>
  </si>
  <si>
    <t>saifullahil.azom@brac.net</t>
  </si>
  <si>
    <t>MD. Shaidul Islam</t>
  </si>
  <si>
    <t>khairul.ashar@bdrcs.org</t>
  </si>
  <si>
    <t>mofijul.islam@bdrcs.org</t>
  </si>
  <si>
    <t>Conducted 22 WSP Session on this month</t>
  </si>
  <si>
    <t>15230 feet drainage cleaned through conduction  of cleaning campaign</t>
  </si>
  <si>
    <t>12 communal hand washing devices repaired</t>
  </si>
  <si>
    <t>6087 households received dental kit and 7 wash committee meeting has been conducted during the reporting month</t>
  </si>
  <si>
    <t>200 feet connecting mini drain constructed, 4672 hhs &amp; 47 communal bins covered by wastes collection, 315 kg composting fertilizer distributed to the community HHs</t>
  </si>
  <si>
    <t>Drainage Cleaning 13280 RFT</t>
  </si>
  <si>
    <t>After the end of an agreement with UNDP on June 2022 operational and maintenance was directly handover to brac. To continue the activities and serve the purpose brac is ensuring proper communication, and coordination with agencies to dispose of waste at the Temporary Solid Waste Facility (TSWF) at Camp 20Ext. In this reposing month a total of 480 cubic miter inorganic was received from 12 different organization .</t>
  </si>
  <si>
    <t>Dental Kit</t>
  </si>
  <si>
    <t>Pitched disinfection-1799 #</t>
  </si>
  <si>
    <t>Individual meeting with Majhi &amp; Imam 120 no's.</t>
  </si>
  <si>
    <t>Communal plastic bin &amp; Garbage bin O&amp;M-37 no's and drainage channels cleaning 19300 rft. 1450 Kg Organic waste used in Box Compost Plant to produce  the Organic compost.</t>
  </si>
  <si>
    <t>Pitcher disinfection-1799 #</t>
  </si>
  <si>
    <t>Individual meeting with Imam &amp; Majhi-120 no's.</t>
  </si>
  <si>
    <t>Communal plastic bin &amp; Garbage bin O&amp;M-38 no's. Drainage channels cleaning-23120 rft.</t>
  </si>
  <si>
    <t>NUMBER OF WOMEN HYGIENE CENTER CONSTRUCTED</t>
  </si>
  <si>
    <t>Pitched disinfection-665 no's.</t>
  </si>
  <si>
    <t>Biogas Plant O&amp;M-01</t>
  </si>
  <si>
    <t>Individual Meeting with Imam &amp; Majhi-42 no's.</t>
  </si>
  <si>
    <t>Communal plastic bin &amp; Garbage bin O&amp;M-26 no's, Drainage channels cleaning-7965rft and SW composting-715.68 kg.</t>
  </si>
  <si>
    <t>Pitcher disinfection-666 no's.</t>
  </si>
  <si>
    <t>Individual meeting with Majhi &amp; Imam-42#</t>
  </si>
  <si>
    <t>Communal plastic bin &amp; Garbage bin O&amp;M-40#, drainage channels cleaning-8540 rft and SW composting-723.38kg.</t>
  </si>
  <si>
    <t>No of Latrines Upgraded to Gender Sensitives</t>
  </si>
  <si>
    <t>Solid waste bin cleaning by Solid Waste Workers</t>
  </si>
  <si>
    <t>No of Latrines Tie down</t>
  </si>
  <si>
    <t>No of Children reached through Hygiene Promotion Session</t>
  </si>
  <si>
    <t>Solid Waste Bin Cleaning by Waste Volunteers</t>
  </si>
  <si>
    <t>Disinfection Activity</t>
  </si>
  <si>
    <t>Sum of Qualntity Achieved</t>
  </si>
  <si>
    <t>German RC</t>
  </si>
  <si>
    <t>Turkish RC</t>
  </si>
  <si>
    <t>IFRc</t>
  </si>
  <si>
    <t>Saintmartin</t>
  </si>
  <si>
    <t>HC,Saintmartin</t>
  </si>
  <si>
    <t>Sohag Ahmed</t>
  </si>
  <si>
    <t>sohag.ahmed@brac.net</t>
  </si>
  <si>
    <t>01712-029554</t>
  </si>
  <si>
    <t>abu.siddik1@brac.net</t>
  </si>
  <si>
    <t>Md. Atiqur Rahman</t>
  </si>
  <si>
    <t>atiqur rahman@wvi.org</t>
  </si>
  <si>
    <t>Mokarram Hossain Siddiki</t>
  </si>
  <si>
    <t>Mokarram_Siddiqui@wvi.org</t>
  </si>
  <si>
    <t>Khairul Bashar</t>
  </si>
  <si>
    <t>khairul.islam@bdrcs.org</t>
  </si>
  <si>
    <t>Md khairul bashar</t>
  </si>
  <si>
    <t>Md khairul Bashar</t>
  </si>
  <si>
    <t>IR International</t>
  </si>
  <si>
    <t>Siddik</t>
  </si>
  <si>
    <t>HUMAN APPEAL</t>
  </si>
  <si>
    <t>Bureau of Population, Refugees, and Migration</t>
  </si>
  <si>
    <t>GFFO</t>
  </si>
  <si>
    <t>hamja.shedwashgmail.com</t>
  </si>
  <si>
    <t>+880 16 3097 9409</t>
  </si>
  <si>
    <t>rukunulh@gmail.com</t>
  </si>
  <si>
    <t>Hasanul Islam Sujon</t>
  </si>
  <si>
    <t>01718245011; 01886245011</t>
  </si>
  <si>
    <t>01718245011;01886245011</t>
  </si>
  <si>
    <t>MAHMUD HOSSAIn</t>
  </si>
  <si>
    <t>MD Khairul Bashar</t>
  </si>
  <si>
    <t>Md Mamunar Rashid</t>
  </si>
  <si>
    <t>+88 01813213381</t>
  </si>
  <si>
    <t>shajong@gmail.com</t>
  </si>
  <si>
    <t>M. Rasheduzzaman</t>
  </si>
  <si>
    <t>imofficer@ngofcox.com</t>
  </si>
  <si>
    <t>atiq.verc@gmail.com</t>
  </si>
  <si>
    <t>Japan</t>
  </si>
  <si>
    <t>BPRM</t>
  </si>
  <si>
    <t>Mahfuz</t>
  </si>
  <si>
    <t>01737538933</t>
  </si>
  <si>
    <t>Household latrine for host community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</si>
</sst>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1" formatCode="_(* #,##0_);_(* \(#,##0\);_(* &quot;-&quot;_);_(@_)"/>
    <numFmt numFmtId="43" formatCode="_(* #,##0.00_);_(* \(#,##0.00\);_(* &quot;-&quot;??_);_(@_)"/>
    <numFmt numFmtId="164" formatCode="[$-409]d\-mmm\-yy;@"/>
    <numFmt numFmtId="165" formatCode="[$-409]dd\-mmm\-yy;@"/>
    <numFmt numFmtId="166" formatCode="[&gt;=1000000]\ #,##0.00,,&quot;M&quot;;[&lt;1000000]\ #,##0.00,&quot;K&quot;;General"/>
    <numFmt numFmtId="167" formatCode="_-* #,##0.00_-;\-* #,##0.00_-;_-* &quot;-&quot;??_-;_-@_-"/>
    <numFmt numFmtId="168" formatCode="_-* #,##0_-;\-* #,##0_-;_-* &quot;-&quot;??_-;_-@_-"/>
    <numFmt numFmtId="169" formatCode="[$-409]d/mmm/yy;@"/>
  </numFmts>
  <fonts count="71">
    <font>
      <sz val="11"/>
      <color theme="1"/>
      <name val="Calibri"/>
      <family val="2"/>
      <scheme val="minor"/>
    </font>
    <font>
      <sz val="11"/>
      <color theme="1"/>
      <name val="Calibri"/>
      <family val="2"/>
      <scheme val="minor"/>
    </font>
    <font>
      <sz val="10"/>
      <color theme="1"/>
      <name val="Arial"/>
      <family val="2"/>
    </font>
    <font>
      <b/>
      <sz val="10"/>
      <color theme="0"/>
      <name val="Arial"/>
      <family val="2"/>
    </font>
    <font>
      <b/>
      <sz val="10"/>
      <color theme="8" tint="-0.249977111117893"/>
      <name val="Arial"/>
      <family val="2"/>
    </font>
    <font>
      <sz val="10"/>
      <name val="Arial"/>
      <family val="2"/>
    </font>
    <font>
      <b/>
      <sz val="16"/>
      <color theme="1"/>
      <name val="Arial"/>
      <family val="2"/>
    </font>
    <font>
      <i/>
      <sz val="10"/>
      <color theme="8" tint="-0.249977111117893"/>
      <name val="Arial"/>
      <family val="2"/>
    </font>
    <font>
      <sz val="8"/>
      <color theme="1"/>
      <name val="Arial"/>
      <family val="2"/>
    </font>
    <font>
      <b/>
      <sz val="10"/>
      <color theme="1" tint="4.9989318521683403E-2"/>
      <name val="Arial"/>
      <family val="2"/>
    </font>
    <font>
      <sz val="11"/>
      <color theme="1"/>
      <name val="Calibri"/>
      <family val="2"/>
      <scheme val="minor"/>
    </font>
    <font>
      <sz val="11"/>
      <color rgb="FFFF0000"/>
      <name val="Calibri"/>
      <family val="2"/>
      <scheme val="minor"/>
    </font>
    <font>
      <b/>
      <sz val="22"/>
      <color rgb="FFFF0000"/>
      <name val="Calibri"/>
      <family val="2"/>
      <scheme val="minor"/>
    </font>
    <font>
      <sz val="11"/>
      <color theme="9" tint="-0.499984740745262"/>
      <name val="Calibri"/>
      <family val="2"/>
      <scheme val="minor"/>
    </font>
    <font>
      <sz val="11"/>
      <color theme="9" tint="-0.249977111117893"/>
      <name val="Calibri"/>
      <family val="2"/>
      <scheme val="minor"/>
    </font>
    <font>
      <sz val="10"/>
      <color rgb="FFFF0000"/>
      <name val="Calibri"/>
      <family val="2"/>
      <scheme val="minor"/>
    </font>
    <font>
      <sz val="11"/>
      <color rgb="FFFF0000"/>
      <name val="Calibri"/>
      <family val="2"/>
      <scheme val="minor"/>
    </font>
    <font>
      <sz val="11"/>
      <color theme="9" tint="-0.499984740745262"/>
      <name val="Calibri"/>
      <family val="2"/>
      <scheme val="minor"/>
    </font>
    <font>
      <sz val="10"/>
      <color theme="9" tint="-0.249977111117893"/>
      <name val="Calibri"/>
      <family val="2"/>
      <scheme val="minor"/>
    </font>
    <font>
      <sz val="11"/>
      <color theme="9" tint="-0.249977111117893"/>
      <name val="Calibri"/>
      <family val="2"/>
      <scheme val="minor"/>
    </font>
    <font>
      <sz val="11"/>
      <color rgb="FFFF0000"/>
      <name val="Calibri"/>
      <family val="2"/>
      <scheme val="minor"/>
    </font>
    <font>
      <sz val="11"/>
      <color theme="9" tint="-0.499984740745262"/>
      <name val="Calibri"/>
      <family val="2"/>
      <scheme val="minor"/>
    </font>
    <font>
      <sz val="11"/>
      <color rgb="FFFF0000"/>
      <name val="Calibri"/>
      <family val="2"/>
      <scheme val="minor"/>
    </font>
    <font>
      <sz val="11"/>
      <color theme="9" tint="-0.499984740745262"/>
      <name val="Calibri"/>
      <family val="2"/>
      <scheme val="minor"/>
    </font>
    <font>
      <sz val="10"/>
      <color theme="9" tint="-0.249977111117893"/>
      <name val="Calibri"/>
      <family val="2"/>
      <scheme val="minor"/>
    </font>
    <font>
      <sz val="11"/>
      <color theme="9" tint="-0.249977111117893"/>
      <name val="Calibri"/>
      <family val="2"/>
      <scheme val="minor"/>
    </font>
    <font>
      <sz val="11"/>
      <color rgb="FFFF0000"/>
      <name val="Calibri"/>
      <family val="2"/>
      <scheme val="minor"/>
    </font>
    <font>
      <sz val="11"/>
      <color theme="9" tint="-0.499984740745262"/>
      <name val="Calibri"/>
      <family val="2"/>
      <scheme val="minor"/>
    </font>
    <font>
      <sz val="10"/>
      <color rgb="FFFF0000"/>
      <name val="Calibri"/>
      <family val="2"/>
      <scheme val="minor"/>
    </font>
    <font>
      <sz val="10"/>
      <color rgb="FFFF0000"/>
      <name val="Calibri"/>
      <family val="2"/>
      <scheme val="minor"/>
    </font>
    <font>
      <sz val="10"/>
      <color theme="9" tint="-0.249977111117893"/>
      <name val="Calibri"/>
      <family val="2"/>
      <scheme val="minor"/>
    </font>
    <font>
      <sz val="11"/>
      <color theme="9" tint="-0.249977111117893"/>
      <name val="Calibri"/>
      <family val="2"/>
      <scheme val="minor"/>
    </font>
    <font>
      <sz val="11"/>
      <color rgb="FFFF0000"/>
      <name val="Calibri"/>
      <family val="2"/>
      <scheme val="minor"/>
    </font>
    <font>
      <sz val="11"/>
      <color theme="9" tint="-0.499984740745262"/>
      <name val="Calibri"/>
      <family val="2"/>
      <scheme val="minor"/>
    </font>
    <font>
      <sz val="10"/>
      <color rgb="FFFF0000"/>
      <name val="Calibri"/>
      <family val="2"/>
      <scheme val="minor"/>
    </font>
    <font>
      <sz val="11"/>
      <color rgb="FFFF0000"/>
      <name val="Calibri"/>
      <family val="2"/>
      <scheme val="minor"/>
    </font>
    <font>
      <sz val="11"/>
      <color theme="9" tint="-0.499984740745262"/>
      <name val="Calibri"/>
      <family val="2"/>
      <scheme val="minor"/>
    </font>
    <font>
      <sz val="10"/>
      <color theme="9" tint="-0.249977111117893"/>
      <name val="Calibri"/>
      <family val="2"/>
      <scheme val="minor"/>
    </font>
    <font>
      <sz val="11"/>
      <color theme="9" tint="-0.249977111117893"/>
      <name val="Calibri"/>
      <family val="2"/>
      <scheme val="minor"/>
    </font>
    <font>
      <b/>
      <sz val="10"/>
      <color theme="1" tint="0.249977111117893"/>
      <name val="Arial"/>
      <family val="2"/>
    </font>
    <font>
      <sz val="12"/>
      <color theme="1"/>
      <name val="Calibri"/>
      <family val="2"/>
      <scheme val="minor"/>
    </font>
    <font>
      <sz val="11"/>
      <color theme="1"/>
      <name val="Arial"/>
      <family val="2"/>
    </font>
    <font>
      <sz val="11"/>
      <name val="Calibri"/>
      <family val="2"/>
      <scheme val="minor"/>
    </font>
    <font>
      <b/>
      <sz val="12"/>
      <name val="Calibri"/>
      <family val="2"/>
      <scheme val="minor"/>
    </font>
    <font>
      <sz val="10"/>
      <name val="Proxima Nova Rg"/>
      <family val="3"/>
    </font>
    <font>
      <sz val="12"/>
      <name val="Calibri"/>
      <family val="2"/>
      <scheme val="minor"/>
    </font>
    <font>
      <b/>
      <sz val="11"/>
      <color theme="1"/>
      <name val="Calibri"/>
      <family val="2"/>
      <scheme val="minor"/>
    </font>
    <font>
      <i/>
      <sz val="10"/>
      <color rgb="FF305496"/>
      <name val="Arial"/>
      <family val="2"/>
    </font>
    <font>
      <b/>
      <sz val="11"/>
      <color theme="0"/>
      <name val="Calibri"/>
      <family val="2"/>
      <scheme val="minor"/>
    </font>
    <font>
      <sz val="11"/>
      <color theme="0"/>
      <name val="Calibri"/>
      <family val="2"/>
      <scheme val="minor"/>
    </font>
    <font>
      <b/>
      <sz val="10"/>
      <color rgb="FFFF0000"/>
      <name val="Arial"/>
      <family val="2"/>
    </font>
    <font>
      <b/>
      <sz val="12"/>
      <color theme="0"/>
      <name val="Calibri"/>
      <family val="2"/>
      <scheme val="minor"/>
    </font>
    <font>
      <sz val="12"/>
      <color theme="0"/>
      <name val="Calibri"/>
      <family val="2"/>
      <scheme val="minor"/>
    </font>
    <font>
      <b/>
      <sz val="12"/>
      <color theme="1"/>
      <name val="Calibri"/>
      <family val="2"/>
      <scheme val="minor"/>
    </font>
    <font>
      <b/>
      <sz val="16"/>
      <color theme="0"/>
      <name val="Calibri"/>
      <family val="2"/>
      <scheme val="minor"/>
    </font>
    <font>
      <sz val="16"/>
      <color theme="0"/>
      <name val="Calibri"/>
      <family val="2"/>
      <scheme val="minor"/>
    </font>
    <font>
      <b/>
      <sz val="13"/>
      <color rgb="FF4291B1"/>
      <name val="Calibri"/>
      <family val="2"/>
      <scheme val="minor"/>
    </font>
    <font>
      <sz val="11"/>
      <color theme="1" tint="0.249977111117893"/>
      <name val="Calibri"/>
      <family val="2"/>
      <scheme val="minor"/>
    </font>
    <font>
      <sz val="10"/>
      <color theme="1"/>
      <name val="Calibri"/>
      <family val="2"/>
      <scheme val="minor"/>
    </font>
    <font>
      <sz val="11"/>
      <color theme="1"/>
      <name val="Calibri"/>
      <family val="2"/>
      <scheme val="minor"/>
    </font>
    <font>
      <b/>
      <sz val="10"/>
      <color theme="0"/>
      <name val="Arial"/>
      <family val="2"/>
    </font>
    <font>
      <i/>
      <sz val="10"/>
      <color theme="8" tint="-0.249977111117893"/>
      <name val="Arial"/>
      <family val="2"/>
    </font>
    <font>
      <sz val="10"/>
      <color theme="1"/>
      <name val="Arial"/>
      <family val="2"/>
    </font>
    <font>
      <i/>
      <sz val="10"/>
      <color rgb="FF305496"/>
      <name val="Arial"/>
      <family val="2"/>
    </font>
    <font>
      <u/>
      <sz val="11"/>
      <color theme="10"/>
      <name val="Calibri"/>
      <family val="2"/>
      <scheme val="minor"/>
    </font>
    <font>
      <i/>
      <sz val="10"/>
      <color theme="8" tint="-0.249977111117893"/>
      <name val="Arial"/>
      <family val="2"/>
    </font>
    <font>
      <sz val="10"/>
      <color theme="1"/>
      <name val="Arial"/>
      <family val="2"/>
    </font>
    <font>
      <i/>
      <sz val="10"/>
      <color rgb="FF305496"/>
      <name val="Arial"/>
      <family val="2"/>
    </font>
    <font>
      <i/>
      <sz val="10"/>
      <color theme="8" tint="-0.249977111117893"/>
      <name val="Arial"/>
    </font>
    <font>
      <sz val="10"/>
      <color theme="1"/>
      <name val="Arial"/>
    </font>
    <font>
      <i/>
      <sz val="10"/>
      <color rgb="FF305496"/>
      <name val="Arial"/>
    </font>
  </fonts>
  <fills count="25">
    <fill>
      <patternFill patternType="none"/>
    </fill>
    <fill>
      <patternFill patternType="gray125"/>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rgb="FFFFFF0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5"/>
      </patternFill>
    </fill>
    <fill>
      <patternFill patternType="solid">
        <fgColor theme="0"/>
        <bgColor theme="4" tint="0.79998168889431442"/>
      </patternFill>
    </fill>
    <fill>
      <patternFill patternType="solid">
        <fgColor rgb="FF006B6B"/>
        <bgColor indexed="64"/>
      </patternFill>
    </fill>
    <fill>
      <patternFill patternType="solid">
        <fgColor rgb="FF4291B1"/>
        <bgColor indexed="64"/>
      </patternFill>
    </fill>
    <fill>
      <patternFill patternType="solid">
        <fgColor theme="2"/>
        <bgColor indexed="64"/>
      </patternFill>
    </fill>
    <fill>
      <patternFill patternType="solid">
        <fgColor theme="4" tint="0.79998168889431442"/>
        <bgColor theme="4" tint="0.79998168889431442"/>
      </patternFill>
    </fill>
  </fills>
  <borders count="37">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bottom style="thin">
        <color rgb="FFBFBFBF"/>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theme="0"/>
      </right>
      <top/>
      <bottom/>
      <diagonal/>
    </border>
    <border>
      <left style="thin">
        <color theme="0"/>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tint="-0.24994659260841701"/>
      </left>
      <right style="thin">
        <color theme="0" tint="-0.24994659260841701"/>
      </right>
      <top/>
      <bottom/>
      <diagonal/>
    </border>
  </borders>
  <cellStyleXfs count="8">
    <xf numFmtId="0" fontId="0" fillId="0" borderId="0"/>
    <xf numFmtId="43" fontId="1" fillId="0" borderId="0" applyFont="0" applyFill="0" applyBorder="0" applyAlignment="0" applyProtection="0"/>
    <xf numFmtId="0" fontId="5" fillId="0" borderId="0">
      <alignment vertical="center"/>
    </xf>
    <xf numFmtId="0" fontId="1" fillId="0" borderId="0"/>
    <xf numFmtId="0" fontId="1" fillId="19" borderId="0" applyNumberFormat="0" applyBorder="0" applyAlignment="0" applyProtection="0"/>
    <xf numFmtId="167" fontId="1" fillId="0" borderId="0" applyFont="0" applyFill="0" applyBorder="0" applyAlignment="0" applyProtection="0"/>
    <xf numFmtId="0" fontId="1" fillId="0" borderId="0"/>
    <xf numFmtId="0" fontId="64" fillId="0" borderId="0" applyNumberFormat="0" applyFill="0" applyBorder="0" applyAlignment="0" applyProtection="0"/>
  </cellStyleXfs>
  <cellXfs count="343">
    <xf numFmtId="0" fontId="0" fillId="0" borderId="0" xfId="0"/>
    <xf numFmtId="0" fontId="2" fillId="3" borderId="1" xfId="0" applyFont="1" applyFill="1" applyBorder="1" applyAlignment="1">
      <alignment vertical="center"/>
    </xf>
    <xf numFmtId="0" fontId="3" fillId="2" borderId="1" xfId="0" applyFont="1" applyFill="1" applyBorder="1" applyAlignment="1">
      <alignment horizontal="left" vertical="center"/>
    </xf>
    <xf numFmtId="0" fontId="0" fillId="5" borderId="0" xfId="0" applyFill="1"/>
    <xf numFmtId="0" fontId="2" fillId="5" borderId="0" xfId="0" applyFont="1" applyFill="1"/>
    <xf numFmtId="0" fontId="2" fillId="7" borderId="0" xfId="0" applyFont="1" applyFill="1"/>
    <xf numFmtId="0" fontId="2" fillId="0" borderId="0" xfId="0" applyFont="1"/>
    <xf numFmtId="0" fontId="2" fillId="3" borderId="6" xfId="0" applyFont="1" applyFill="1" applyBorder="1" applyAlignment="1" applyProtection="1">
      <alignment vertical="center"/>
      <protection locked="0"/>
    </xf>
    <xf numFmtId="0" fontId="2" fillId="3" borderId="7" xfId="0" applyFont="1" applyFill="1" applyBorder="1" applyAlignment="1" applyProtection="1">
      <alignment vertical="center"/>
      <protection locked="0"/>
    </xf>
    <xf numFmtId="0" fontId="3" fillId="2" borderId="4" xfId="0" applyFont="1" applyFill="1" applyBorder="1" applyAlignment="1">
      <alignment horizontal="left" vertical="center"/>
    </xf>
    <xf numFmtId="0" fontId="2" fillId="3" borderId="8" xfId="0" applyFont="1" applyFill="1" applyBorder="1" applyAlignment="1" applyProtection="1">
      <alignment vertical="center"/>
      <protection locked="0"/>
    </xf>
    <xf numFmtId="0" fontId="3" fillId="2" borderId="10" xfId="0" applyFont="1" applyFill="1" applyBorder="1" applyAlignment="1">
      <alignment horizontal="left" vertical="center"/>
    </xf>
    <xf numFmtId="0" fontId="2" fillId="0" borderId="0" xfId="0" applyFont="1" applyAlignment="1">
      <alignment vertical="center"/>
    </xf>
    <xf numFmtId="164" fontId="2" fillId="0" borderId="0" xfId="0" applyNumberFormat="1" applyFont="1" applyAlignment="1">
      <alignment vertical="center"/>
    </xf>
    <xf numFmtId="41" fontId="2" fillId="0" borderId="0" xfId="1" applyNumberFormat="1" applyFont="1" applyAlignment="1">
      <alignment vertical="center"/>
    </xf>
    <xf numFmtId="0" fontId="3" fillId="2" borderId="2" xfId="0" applyFont="1" applyFill="1" applyBorder="1" applyAlignment="1" applyProtection="1">
      <alignment horizontal="center" wrapText="1"/>
      <protection locked="0"/>
    </xf>
    <xf numFmtId="0" fontId="0" fillId="5" borderId="0" xfId="0" applyFill="1" applyAlignment="1">
      <alignment horizontal="center" wrapText="1"/>
    </xf>
    <xf numFmtId="0" fontId="2" fillId="3" borderId="0" xfId="0" applyFont="1" applyFill="1"/>
    <xf numFmtId="0" fontId="6" fillId="3" borderId="0" xfId="0" applyFont="1" applyFill="1" applyAlignment="1">
      <alignment horizontal="left" vertical="center" indent="1"/>
    </xf>
    <xf numFmtId="0" fontId="2" fillId="3" borderId="0" xfId="0" applyFont="1" applyFill="1" applyAlignment="1">
      <alignment vertical="center"/>
    </xf>
    <xf numFmtId="2" fontId="9" fillId="4" borderId="2" xfId="1" applyNumberFormat="1" applyFont="1" applyFill="1" applyBorder="1" applyAlignment="1" applyProtection="1">
      <alignment horizontal="center" wrapText="1"/>
      <protection locked="0"/>
    </xf>
    <xf numFmtId="1" fontId="2" fillId="3" borderId="0" xfId="1" applyNumberFormat="1" applyFont="1" applyFill="1" applyAlignment="1">
      <alignment vertical="center"/>
    </xf>
    <xf numFmtId="1" fontId="4" fillId="8" borderId="2" xfId="1" applyNumberFormat="1" applyFont="1" applyFill="1" applyBorder="1" applyAlignment="1">
      <alignment horizontal="center" wrapText="1"/>
    </xf>
    <xf numFmtId="1" fontId="2" fillId="0" borderId="0" xfId="1" applyNumberFormat="1" applyFont="1" applyAlignment="1">
      <alignment vertical="center"/>
    </xf>
    <xf numFmtId="49" fontId="9" fillId="4" borderId="2" xfId="1" applyNumberFormat="1" applyFont="1" applyFill="1" applyBorder="1" applyAlignment="1" applyProtection="1">
      <alignment horizontal="center" wrapText="1"/>
      <protection locked="0"/>
    </xf>
    <xf numFmtId="49" fontId="2" fillId="0" borderId="0" xfId="1" applyNumberFormat="1" applyFont="1" applyAlignment="1">
      <alignment vertical="center"/>
    </xf>
    <xf numFmtId="0" fontId="4" fillId="4" borderId="9" xfId="0" applyFont="1" applyFill="1" applyBorder="1" applyAlignment="1">
      <alignment horizontal="center" wrapText="1"/>
    </xf>
    <xf numFmtId="0" fontId="2" fillId="3" borderId="5" xfId="0" applyFont="1" applyFill="1" applyBorder="1" applyAlignment="1" applyProtection="1">
      <alignment vertical="center"/>
      <protection locked="0"/>
    </xf>
    <xf numFmtId="0" fontId="10" fillId="0" borderId="0" xfId="0" applyFont="1"/>
    <xf numFmtId="0" fontId="13" fillId="3" borderId="0" xfId="0" applyFont="1" applyFill="1"/>
    <xf numFmtId="0" fontId="11" fillId="9" borderId="0" xfId="0" applyFont="1" applyFill="1"/>
    <xf numFmtId="0" fontId="14" fillId="3" borderId="0" xfId="0" applyFont="1" applyFill="1"/>
    <xf numFmtId="0" fontId="11" fillId="9" borderId="14" xfId="0" applyFont="1" applyFill="1" applyBorder="1"/>
    <xf numFmtId="0" fontId="13" fillId="3" borderId="15" xfId="0" applyFont="1" applyFill="1" applyBorder="1"/>
    <xf numFmtId="0" fontId="13" fillId="3" borderId="16" xfId="0" applyFont="1" applyFill="1" applyBorder="1"/>
    <xf numFmtId="0" fontId="11" fillId="9" borderId="17" xfId="0" applyFont="1" applyFill="1" applyBorder="1"/>
    <xf numFmtId="0" fontId="13" fillId="3" borderId="13" xfId="0" applyFont="1" applyFill="1" applyBorder="1"/>
    <xf numFmtId="0" fontId="13" fillId="3" borderId="18" xfId="0" applyFont="1" applyFill="1" applyBorder="1"/>
    <xf numFmtId="0" fontId="11" fillId="4" borderId="0" xfId="0" applyFont="1" applyFill="1"/>
    <xf numFmtId="0" fontId="11" fillId="4" borderId="14" xfId="0" applyFont="1" applyFill="1" applyBorder="1"/>
    <xf numFmtId="0" fontId="11" fillId="4" borderId="14" xfId="0" applyFont="1" applyFill="1" applyBorder="1" applyAlignment="1" applyProtection="1">
      <alignment vertical="center"/>
      <protection locked="0"/>
    </xf>
    <xf numFmtId="0" fontId="11" fillId="4" borderId="17" xfId="0" applyFont="1" applyFill="1" applyBorder="1"/>
    <xf numFmtId="0" fontId="11" fillId="4" borderId="3" xfId="0" applyFont="1" applyFill="1" applyBorder="1"/>
    <xf numFmtId="0" fontId="3" fillId="2" borderId="0" xfId="0" applyFont="1" applyFill="1" applyAlignment="1">
      <alignment horizontal="left" vertical="center"/>
    </xf>
    <xf numFmtId="0" fontId="0" fillId="9" borderId="0" xfId="0" applyFill="1"/>
    <xf numFmtId="0" fontId="2" fillId="3" borderId="0" xfId="0" applyFont="1" applyFill="1" applyAlignment="1" applyProtection="1">
      <alignment vertical="center"/>
      <protection locked="0"/>
    </xf>
    <xf numFmtId="0" fontId="2" fillId="3" borderId="11" xfId="0" applyFont="1" applyFill="1" applyBorder="1" applyAlignment="1" applyProtection="1">
      <alignment vertical="center"/>
      <protection locked="0"/>
    </xf>
    <xf numFmtId="0" fontId="2" fillId="3" borderId="12" xfId="0" applyFont="1" applyFill="1" applyBorder="1" applyAlignment="1" applyProtection="1">
      <alignment vertical="center"/>
      <protection locked="0"/>
    </xf>
    <xf numFmtId="0" fontId="15" fillId="9" borderId="0" xfId="0" applyFont="1" applyFill="1" applyAlignment="1" applyProtection="1">
      <alignment vertical="center"/>
      <protection locked="0"/>
    </xf>
    <xf numFmtId="0" fontId="16" fillId="4" borderId="14" xfId="0" applyFont="1" applyFill="1" applyBorder="1"/>
    <xf numFmtId="0" fontId="17" fillId="3" borderId="15" xfId="0" applyFont="1" applyFill="1" applyBorder="1"/>
    <xf numFmtId="0" fontId="17" fillId="3" borderId="0" xfId="0" applyFont="1" applyFill="1"/>
    <xf numFmtId="0" fontId="16" fillId="4" borderId="17" xfId="0" applyFont="1" applyFill="1" applyBorder="1"/>
    <xf numFmtId="0" fontId="17" fillId="3" borderId="13" xfId="0" applyFont="1" applyFill="1" applyBorder="1"/>
    <xf numFmtId="0" fontId="12" fillId="0" borderId="0" xfId="0" applyFont="1" applyAlignment="1">
      <alignment horizontal="center"/>
    </xf>
    <xf numFmtId="0" fontId="11" fillId="4" borderId="0" xfId="0" applyFont="1" applyFill="1" applyAlignment="1" applyProtection="1">
      <alignment vertical="center"/>
      <protection locked="0"/>
    </xf>
    <xf numFmtId="0" fontId="18" fillId="3" borderId="0" xfId="0" applyFont="1" applyFill="1" applyAlignment="1" applyProtection="1">
      <alignment vertical="center"/>
      <protection locked="0"/>
    </xf>
    <xf numFmtId="0" fontId="19" fillId="3" borderId="0" xfId="0" applyFont="1" applyFill="1"/>
    <xf numFmtId="0" fontId="20" fillId="4" borderId="14" xfId="0" applyFont="1" applyFill="1" applyBorder="1"/>
    <xf numFmtId="0" fontId="21" fillId="3" borderId="15" xfId="0" applyFont="1" applyFill="1" applyBorder="1"/>
    <xf numFmtId="0" fontId="21" fillId="3" borderId="0" xfId="0" applyFont="1" applyFill="1"/>
    <xf numFmtId="0" fontId="20" fillId="4" borderId="17" xfId="0" applyFont="1" applyFill="1" applyBorder="1"/>
    <xf numFmtId="0" fontId="21" fillId="3" borderId="13" xfId="0" applyFont="1" applyFill="1" applyBorder="1"/>
    <xf numFmtId="0" fontId="23" fillId="3" borderId="15" xfId="0" applyFont="1" applyFill="1" applyBorder="1"/>
    <xf numFmtId="0" fontId="23" fillId="3" borderId="0" xfId="0" applyFont="1" applyFill="1"/>
    <xf numFmtId="0" fontId="22" fillId="4" borderId="17" xfId="0" applyFont="1" applyFill="1" applyBorder="1"/>
    <xf numFmtId="0" fontId="23" fillId="3" borderId="13" xfId="0" applyFont="1" applyFill="1" applyBorder="1"/>
    <xf numFmtId="0" fontId="24" fillId="3" borderId="0" xfId="0" applyFont="1" applyFill="1" applyAlignment="1" applyProtection="1">
      <alignment vertical="center"/>
      <protection locked="0"/>
    </xf>
    <xf numFmtId="0" fontId="25" fillId="3" borderId="0" xfId="0" applyFont="1" applyFill="1"/>
    <xf numFmtId="0" fontId="26" fillId="4" borderId="14" xfId="0" applyFont="1" applyFill="1" applyBorder="1"/>
    <xf numFmtId="0" fontId="27" fillId="3" borderId="15" xfId="0" applyFont="1" applyFill="1" applyBorder="1"/>
    <xf numFmtId="0" fontId="27" fillId="3" borderId="0" xfId="0" applyFont="1" applyFill="1"/>
    <xf numFmtId="0" fontId="26" fillId="4" borderId="17" xfId="0" applyFont="1" applyFill="1" applyBorder="1"/>
    <xf numFmtId="0" fontId="27" fillId="3" borderId="13" xfId="0" applyFont="1" applyFill="1" applyBorder="1"/>
    <xf numFmtId="0" fontId="28" fillId="9" borderId="0" xfId="0" applyFont="1" applyFill="1" applyAlignment="1" applyProtection="1">
      <alignment vertical="center"/>
      <protection locked="0"/>
    </xf>
    <xf numFmtId="0" fontId="2" fillId="3" borderId="0" xfId="1" applyNumberFormat="1" applyFont="1" applyFill="1" applyAlignment="1">
      <alignment vertical="center"/>
    </xf>
    <xf numFmtId="0" fontId="0" fillId="11" borderId="0" xfId="0" applyFill="1"/>
    <xf numFmtId="0" fontId="29" fillId="9" borderId="0" xfId="0" applyFont="1" applyFill="1" applyAlignment="1" applyProtection="1">
      <alignment vertical="center"/>
      <protection locked="0"/>
    </xf>
    <xf numFmtId="0" fontId="30" fillId="3" borderId="0" xfId="0" applyFont="1" applyFill="1" applyAlignment="1" applyProtection="1">
      <alignment vertical="center"/>
      <protection locked="0"/>
    </xf>
    <xf numFmtId="0" fontId="31" fillId="3" borderId="0" xfId="0" applyFont="1" applyFill="1"/>
    <xf numFmtId="0" fontId="32" fillId="4" borderId="14" xfId="0" applyFont="1" applyFill="1" applyBorder="1"/>
    <xf numFmtId="0" fontId="33" fillId="3" borderId="15" xfId="0" applyFont="1" applyFill="1" applyBorder="1"/>
    <xf numFmtId="0" fontId="33" fillId="3" borderId="0" xfId="0" applyFont="1" applyFill="1"/>
    <xf numFmtId="0" fontId="32" fillId="4" borderId="17" xfId="0" applyFont="1" applyFill="1" applyBorder="1"/>
    <xf numFmtId="0" fontId="33" fillId="3" borderId="13" xfId="0" applyFont="1" applyFill="1" applyBorder="1"/>
    <xf numFmtId="0" fontId="32" fillId="11" borderId="14" xfId="0" applyFont="1" applyFill="1" applyBorder="1"/>
    <xf numFmtId="0" fontId="27" fillId="11" borderId="15" xfId="0" applyFont="1" applyFill="1" applyBorder="1"/>
    <xf numFmtId="0" fontId="33" fillId="11" borderId="15" xfId="0" applyFont="1" applyFill="1" applyBorder="1"/>
    <xf numFmtId="0" fontId="33" fillId="11" borderId="0" xfId="0" applyFont="1" applyFill="1"/>
    <xf numFmtId="0" fontId="34" fillId="9" borderId="0" xfId="0" applyFont="1" applyFill="1" applyAlignment="1" applyProtection="1">
      <alignment vertical="center"/>
      <protection locked="0"/>
    </xf>
    <xf numFmtId="0" fontId="35" fillId="4" borderId="14" xfId="0" applyFont="1" applyFill="1" applyBorder="1"/>
    <xf numFmtId="0" fontId="36" fillId="3" borderId="15" xfId="0" applyFont="1" applyFill="1" applyBorder="1"/>
    <xf numFmtId="0" fontId="36" fillId="3" borderId="0" xfId="0" applyFont="1" applyFill="1"/>
    <xf numFmtId="0" fontId="35" fillId="4" borderId="17" xfId="0" applyFont="1" applyFill="1" applyBorder="1"/>
    <xf numFmtId="0" fontId="36" fillId="3" borderId="13" xfId="0" applyFont="1" applyFill="1" applyBorder="1"/>
    <xf numFmtId="14" fontId="3" fillId="10" borderId="2" xfId="0" applyNumberFormat="1" applyFont="1" applyFill="1" applyBorder="1" applyAlignment="1" applyProtection="1">
      <alignment horizontal="center" wrapText="1"/>
      <protection locked="0"/>
    </xf>
    <xf numFmtId="0" fontId="37" fillId="3" borderId="0" xfId="0" applyFont="1" applyFill="1" applyAlignment="1" applyProtection="1">
      <alignment vertical="center"/>
      <protection locked="0"/>
    </xf>
    <xf numFmtId="0" fontId="38" fillId="3" borderId="0" xfId="0" applyFont="1" applyFill="1"/>
    <xf numFmtId="0" fontId="39" fillId="12" borderId="2" xfId="0" applyFont="1" applyFill="1" applyBorder="1" applyAlignment="1" applyProtection="1">
      <alignment horizontal="center" wrapText="1"/>
      <protection locked="0"/>
    </xf>
    <xf numFmtId="1" fontId="4" fillId="14" borderId="2" xfId="1" applyNumberFormat="1" applyFont="1" applyFill="1" applyBorder="1" applyAlignment="1">
      <alignment horizontal="center" wrapText="1"/>
    </xf>
    <xf numFmtId="0" fontId="40" fillId="0" borderId="0" xfId="0" applyFont="1" applyAlignment="1" applyProtection="1">
      <alignment vertical="center"/>
      <protection locked="0"/>
    </xf>
    <xf numFmtId="41" fontId="40" fillId="0" borderId="0" xfId="0" applyNumberFormat="1" applyFont="1" applyAlignment="1" applyProtection="1">
      <alignment vertical="center"/>
      <protection locked="0"/>
    </xf>
    <xf numFmtId="0" fontId="41" fillId="0" borderId="0" xfId="0" applyFont="1"/>
    <xf numFmtId="0" fontId="42" fillId="0" borderId="0" xfId="0" applyFont="1"/>
    <xf numFmtId="0" fontId="43" fillId="0" borderId="0" xfId="0" applyFont="1" applyAlignment="1">
      <alignment horizontal="left"/>
    </xf>
    <xf numFmtId="0" fontId="42" fillId="0" borderId="0" xfId="0" applyFont="1" applyAlignment="1">
      <alignment horizontal="left"/>
    </xf>
    <xf numFmtId="0" fontId="42" fillId="16" borderId="0" xfId="0" applyFont="1" applyFill="1" applyAlignment="1">
      <alignment horizontal="left"/>
    </xf>
    <xf numFmtId="0" fontId="42" fillId="16" borderId="0" xfId="0" applyFont="1" applyFill="1" applyAlignment="1">
      <alignment horizontal="left" vertical="center"/>
    </xf>
    <xf numFmtId="0" fontId="42" fillId="16" borderId="0" xfId="0" applyFont="1" applyFill="1" applyAlignment="1">
      <alignment vertical="center"/>
    </xf>
    <xf numFmtId="0" fontId="42" fillId="14" borderId="0" xfId="0" applyFont="1" applyFill="1" applyAlignment="1">
      <alignment horizontal="left" vertical="center"/>
    </xf>
    <xf numFmtId="0" fontId="42" fillId="14" borderId="0" xfId="0" applyFont="1" applyFill="1" applyAlignment="1">
      <alignment horizontal="left"/>
    </xf>
    <xf numFmtId="0" fontId="42" fillId="14" borderId="0" xfId="0" applyFont="1" applyFill="1" applyAlignment="1">
      <alignment vertical="center"/>
    </xf>
    <xf numFmtId="0" fontId="42" fillId="16" borderId="0" xfId="0" applyFont="1" applyFill="1"/>
    <xf numFmtId="0" fontId="42" fillId="14" borderId="0" xfId="0" applyFont="1" applyFill="1"/>
    <xf numFmtId="0" fontId="44" fillId="16" borderId="0" xfId="0" applyFont="1" applyFill="1" applyAlignment="1">
      <alignment vertical="center"/>
    </xf>
    <xf numFmtId="0" fontId="44" fillId="14" borderId="0" xfId="0" applyFont="1" applyFill="1" applyAlignment="1">
      <alignment vertical="center"/>
    </xf>
    <xf numFmtId="0" fontId="45" fillId="0" borderId="0" xfId="0" applyFont="1" applyAlignment="1">
      <alignment horizontal="left"/>
    </xf>
    <xf numFmtId="0" fontId="42" fillId="6" borderId="0" xfId="0" applyFont="1" applyFill="1"/>
    <xf numFmtId="0" fontId="44" fillId="6" borderId="0" xfId="0" applyFont="1" applyFill="1" applyAlignment="1">
      <alignment vertical="center"/>
    </xf>
    <xf numFmtId="0" fontId="42" fillId="6" borderId="0" xfId="0" applyFont="1" applyFill="1" applyAlignment="1">
      <alignment horizontal="left"/>
    </xf>
    <xf numFmtId="0" fontId="44" fillId="17" borderId="0" xfId="0" applyFont="1" applyFill="1" applyAlignment="1">
      <alignment vertical="center"/>
    </xf>
    <xf numFmtId="0" fontId="42" fillId="17" borderId="0" xfId="0" applyFont="1" applyFill="1" applyAlignment="1">
      <alignment vertical="center"/>
    </xf>
    <xf numFmtId="0" fontId="42" fillId="17" borderId="0" xfId="0" applyFont="1" applyFill="1"/>
    <xf numFmtId="0" fontId="44" fillId="0" borderId="0" xfId="0" applyFont="1"/>
    <xf numFmtId="0" fontId="0" fillId="0" borderId="0" xfId="0" applyProtection="1">
      <protection locked="0"/>
    </xf>
    <xf numFmtId="41" fontId="0" fillId="3" borderId="19" xfId="0" applyNumberFormat="1" applyFill="1" applyBorder="1" applyProtection="1">
      <protection locked="0"/>
    </xf>
    <xf numFmtId="0" fontId="40" fillId="0" borderId="0" xfId="0" applyFont="1" applyAlignment="1">
      <alignment vertical="center"/>
    </xf>
    <xf numFmtId="0" fontId="0" fillId="0" borderId="0" xfId="0" applyAlignment="1">
      <alignment vertical="top" wrapText="1"/>
    </xf>
    <xf numFmtId="0" fontId="43" fillId="0" borderId="0" xfId="0" applyFont="1"/>
    <xf numFmtId="0" fontId="42" fillId="11" borderId="0" xfId="0" applyFont="1" applyFill="1"/>
    <xf numFmtId="0" fontId="42" fillId="11" borderId="0" xfId="0" applyFont="1" applyFill="1" applyAlignment="1">
      <alignment horizontal="left"/>
    </xf>
    <xf numFmtId="0" fontId="42" fillId="11" borderId="0" xfId="0" applyFont="1" applyFill="1" applyAlignment="1">
      <alignment vertical="center"/>
    </xf>
    <xf numFmtId="0" fontId="44" fillId="11" borderId="0" xfId="0" applyFont="1" applyFill="1" applyAlignment="1">
      <alignment vertical="center"/>
    </xf>
    <xf numFmtId="0" fontId="42" fillId="11" borderId="0" xfId="0" applyFont="1" applyFill="1" applyAlignment="1">
      <alignment horizontal="left" vertical="center"/>
    </xf>
    <xf numFmtId="0" fontId="0" fillId="18" borderId="0" xfId="0" applyFill="1"/>
    <xf numFmtId="0" fontId="0" fillId="16" borderId="0" xfId="0" applyFill="1"/>
    <xf numFmtId="0" fontId="46" fillId="0" borderId="0" xfId="0" applyFont="1"/>
    <xf numFmtId="0" fontId="2" fillId="11" borderId="0" xfId="0" applyFont="1" applyFill="1" applyAlignment="1" applyProtection="1">
      <alignment vertical="center"/>
      <protection locked="0"/>
    </xf>
    <xf numFmtId="0" fontId="2" fillId="3" borderId="15" xfId="0" applyFont="1" applyFill="1" applyBorder="1"/>
    <xf numFmtId="0" fontId="2" fillId="20" borderId="13" xfId="0" applyFont="1" applyFill="1" applyBorder="1"/>
    <xf numFmtId="0" fontId="3" fillId="2" borderId="2" xfId="0" applyFont="1" applyFill="1" applyBorder="1" applyAlignment="1">
      <alignment horizontal="left" vertical="center"/>
    </xf>
    <xf numFmtId="0" fontId="2" fillId="3" borderId="6" xfId="4" applyFont="1" applyFill="1" applyBorder="1" applyAlignment="1" applyProtection="1">
      <alignment vertical="center"/>
      <protection locked="0"/>
    </xf>
    <xf numFmtId="0" fontId="5" fillId="0" borderId="0" xfId="0" applyFont="1" applyAlignment="1" applyProtection="1">
      <alignment vertical="center"/>
      <protection locked="0"/>
    </xf>
    <xf numFmtId="164" fontId="2" fillId="3" borderId="0" xfId="1" applyNumberFormat="1" applyFont="1" applyFill="1" applyAlignment="1">
      <alignment vertical="center"/>
    </xf>
    <xf numFmtId="0" fontId="50" fillId="6" borderId="20" xfId="0" applyFont="1" applyFill="1" applyBorder="1" applyAlignment="1">
      <alignment horizontal="center" wrapText="1"/>
    </xf>
    <xf numFmtId="0" fontId="40" fillId="0" borderId="0" xfId="0" applyFont="1" applyAlignment="1">
      <alignment vertical="center" wrapText="1"/>
    </xf>
    <xf numFmtId="0" fontId="0" fillId="0" borderId="0" xfId="0" applyAlignment="1" applyProtection="1">
      <alignment wrapText="1"/>
      <protection locked="0"/>
    </xf>
    <xf numFmtId="0" fontId="0" fillId="0" borderId="0" xfId="0" applyAlignment="1">
      <alignment vertical="center"/>
    </xf>
    <xf numFmtId="0" fontId="0" fillId="0" borderId="0" xfId="0" applyAlignment="1">
      <alignment vertical="center" wrapText="1"/>
    </xf>
    <xf numFmtId="166" fontId="0" fillId="15" borderId="0" xfId="0" applyNumberFormat="1" applyFill="1" applyAlignment="1">
      <alignment vertical="center"/>
    </xf>
    <xf numFmtId="0" fontId="1" fillId="0" borderId="0" xfId="0" applyFont="1"/>
    <xf numFmtId="0" fontId="40" fillId="0" borderId="0" xfId="0" applyFont="1"/>
    <xf numFmtId="0" fontId="1" fillId="9" borderId="0" xfId="0" applyFont="1" applyFill="1"/>
    <xf numFmtId="0" fontId="52" fillId="21" borderId="19" xfId="0" applyFont="1" applyFill="1" applyBorder="1" applyAlignment="1">
      <alignment horizontal="center" vertical="center"/>
    </xf>
    <xf numFmtId="0" fontId="40" fillId="0" borderId="19" xfId="0" applyFont="1" applyBorder="1"/>
    <xf numFmtId="0" fontId="40" fillId="0" borderId="19" xfId="0" applyFont="1" applyBorder="1" applyAlignment="1">
      <alignment horizontal="left" vertical="center"/>
    </xf>
    <xf numFmtId="0" fontId="40" fillId="9" borderId="19" xfId="0" applyFont="1" applyFill="1" applyBorder="1" applyAlignment="1">
      <alignment horizontal="left" vertical="center"/>
    </xf>
    <xf numFmtId="0" fontId="40" fillId="9" borderId="19" xfId="0" applyFont="1" applyFill="1" applyBorder="1" applyAlignment="1">
      <alignment horizontal="left" vertical="center" wrapText="1"/>
    </xf>
    <xf numFmtId="0" fontId="51" fillId="22" borderId="29" xfId="0" applyFont="1" applyFill="1" applyBorder="1" applyAlignment="1">
      <alignment vertical="center"/>
    </xf>
    <xf numFmtId="0" fontId="51" fillId="22" borderId="24" xfId="0" applyFont="1" applyFill="1" applyBorder="1" applyAlignment="1">
      <alignment vertical="center"/>
    </xf>
    <xf numFmtId="0" fontId="48" fillId="22" borderId="30" xfId="0" applyFont="1" applyFill="1" applyBorder="1" applyAlignment="1">
      <alignment vertical="center" wrapText="1"/>
    </xf>
    <xf numFmtId="0" fontId="51" fillId="22" borderId="24" xfId="0" applyFont="1" applyFill="1" applyBorder="1" applyAlignment="1">
      <alignment vertical="center" wrapText="1"/>
    </xf>
    <xf numFmtId="0" fontId="51" fillId="22" borderId="30" xfId="0" applyFont="1" applyFill="1" applyBorder="1" applyAlignment="1">
      <alignment vertical="center"/>
    </xf>
    <xf numFmtId="49" fontId="57" fillId="23" borderId="31" xfId="0" applyNumberFormat="1" applyFont="1" applyFill="1" applyBorder="1" applyAlignment="1">
      <alignment vertical="center"/>
    </xf>
    <xf numFmtId="49" fontId="57" fillId="23" borderId="32" xfId="0" applyNumberFormat="1" applyFont="1" applyFill="1" applyBorder="1" applyAlignment="1">
      <alignment vertical="center"/>
    </xf>
    <xf numFmtId="168" fontId="57" fillId="23" borderId="32" xfId="5" applyNumberFormat="1" applyFont="1" applyFill="1" applyBorder="1" applyAlignment="1">
      <alignment vertical="center"/>
    </xf>
    <xf numFmtId="0" fontId="57" fillId="23" borderId="32" xfId="0" applyFont="1" applyFill="1" applyBorder="1" applyAlignment="1">
      <alignment vertical="center"/>
    </xf>
    <xf numFmtId="49" fontId="57" fillId="23" borderId="33" xfId="0" applyNumberFormat="1" applyFont="1" applyFill="1" applyBorder="1" applyAlignment="1">
      <alignment vertical="center"/>
    </xf>
    <xf numFmtId="49" fontId="57" fillId="23" borderId="21" xfId="0" applyNumberFormat="1" applyFont="1" applyFill="1" applyBorder="1" applyAlignment="1">
      <alignment vertical="center"/>
    </xf>
    <xf numFmtId="49" fontId="57" fillId="23" borderId="22" xfId="0" applyNumberFormat="1" applyFont="1" applyFill="1" applyBorder="1" applyAlignment="1">
      <alignment vertical="center"/>
    </xf>
    <xf numFmtId="168" fontId="57" fillId="23" borderId="22" xfId="5" applyNumberFormat="1" applyFont="1" applyFill="1" applyBorder="1" applyAlignment="1">
      <alignment vertical="center"/>
    </xf>
    <xf numFmtId="0" fontId="57" fillId="23" borderId="22" xfId="0" applyFont="1" applyFill="1" applyBorder="1" applyAlignment="1">
      <alignment vertical="center"/>
    </xf>
    <xf numFmtId="49" fontId="57" fillId="23" borderId="34" xfId="0" applyNumberFormat="1" applyFont="1" applyFill="1" applyBorder="1" applyAlignment="1">
      <alignment vertical="center"/>
    </xf>
    <xf numFmtId="0" fontId="58" fillId="0" borderId="0" xfId="0" applyFont="1" applyAlignment="1">
      <alignment horizontal="left" vertical="top"/>
    </xf>
    <xf numFmtId="49" fontId="57" fillId="23" borderId="23" xfId="0" applyNumberFormat="1" applyFont="1" applyFill="1" applyBorder="1" applyAlignment="1">
      <alignment vertical="center"/>
    </xf>
    <xf numFmtId="49" fontId="57" fillId="23" borderId="25" xfId="0" applyNumberFormat="1" applyFont="1" applyFill="1" applyBorder="1" applyAlignment="1">
      <alignment vertical="center"/>
    </xf>
    <xf numFmtId="168" fontId="57" fillId="23" borderId="25" xfId="5" applyNumberFormat="1" applyFont="1" applyFill="1" applyBorder="1" applyAlignment="1">
      <alignment vertical="center"/>
    </xf>
    <xf numFmtId="0" fontId="57" fillId="23" borderId="25" xfId="0" applyFont="1" applyFill="1" applyBorder="1" applyAlignment="1">
      <alignment vertical="center"/>
    </xf>
    <xf numFmtId="49" fontId="57" fillId="23" borderId="35" xfId="0" applyNumberFormat="1" applyFont="1" applyFill="1" applyBorder="1" applyAlignment="1">
      <alignment vertical="center"/>
    </xf>
    <xf numFmtId="49" fontId="0" fillId="0" borderId="0" xfId="0" applyNumberFormat="1" applyAlignment="1">
      <alignment vertical="center"/>
    </xf>
    <xf numFmtId="0" fontId="59" fillId="9" borderId="0" xfId="0" applyFont="1" applyFill="1"/>
    <xf numFmtId="0" fontId="60" fillId="2" borderId="0" xfId="0" applyFont="1" applyFill="1" applyAlignment="1">
      <alignment horizontal="left" vertical="center"/>
    </xf>
    <xf numFmtId="0" fontId="40" fillId="0" borderId="0" xfId="0" applyFont="1" applyAlignment="1">
      <alignment horizontal="left" vertical="center"/>
    </xf>
    <xf numFmtId="0" fontId="7" fillId="0" borderId="6" xfId="0" applyFont="1" applyBorder="1" applyAlignment="1">
      <alignment vertical="center"/>
    </xf>
    <xf numFmtId="49" fontId="2" fillId="3" borderId="0" xfId="1" applyNumberFormat="1" applyFont="1" applyFill="1" applyAlignment="1">
      <alignment vertical="center"/>
    </xf>
    <xf numFmtId="49" fontId="0" fillId="0" borderId="0" xfId="0" applyNumberFormat="1"/>
    <xf numFmtId="0" fontId="0" fillId="0" borderId="0" xfId="0" pivotButton="1"/>
    <xf numFmtId="0" fontId="0" fillId="0" borderId="0" xfId="0" applyAlignment="1">
      <alignment horizontal="left"/>
    </xf>
    <xf numFmtId="0" fontId="47" fillId="0" borderId="0" xfId="0" applyFont="1" applyAlignment="1">
      <alignment vertical="center"/>
    </xf>
    <xf numFmtId="1" fontId="2" fillId="0" borderId="0" xfId="1" applyNumberFormat="1" applyFont="1" applyFill="1" applyAlignment="1">
      <alignment vertical="center"/>
    </xf>
    <xf numFmtId="41" fontId="2" fillId="0" borderId="0" xfId="1" applyNumberFormat="1" applyFont="1" applyFill="1" applyAlignment="1">
      <alignment vertical="center"/>
    </xf>
    <xf numFmtId="49" fontId="2" fillId="0" borderId="0" xfId="1" applyNumberFormat="1" applyFont="1" applyFill="1" applyAlignment="1">
      <alignment vertical="center"/>
    </xf>
    <xf numFmtId="0" fontId="2" fillId="10" borderId="6" xfId="4" applyFont="1" applyFill="1" applyBorder="1" applyAlignment="1" applyProtection="1">
      <alignment vertical="center"/>
      <protection locked="0"/>
    </xf>
    <xf numFmtId="0" fontId="2" fillId="10" borderId="8" xfId="4" applyFont="1" applyFill="1" applyBorder="1" applyAlignment="1" applyProtection="1">
      <alignment vertical="center"/>
      <protection locked="0"/>
    </xf>
    <xf numFmtId="0" fontId="2" fillId="10" borderId="0" xfId="4" applyFont="1" applyFill="1" applyAlignment="1" applyProtection="1">
      <alignment vertical="center"/>
      <protection locked="0"/>
    </xf>
    <xf numFmtId="0" fontId="2" fillId="0" borderId="1" xfId="0" applyFont="1" applyBorder="1" applyAlignment="1" applyProtection="1">
      <alignment vertical="center"/>
      <protection locked="0"/>
    </xf>
    <xf numFmtId="1" fontId="2" fillId="0" borderId="1" xfId="1" applyNumberFormat="1" applyFont="1" applyFill="1" applyBorder="1" applyAlignment="1" applyProtection="1">
      <alignment vertical="center"/>
      <protection locked="0"/>
    </xf>
    <xf numFmtId="0" fontId="0" fillId="0" borderId="0" xfId="0" applyAlignment="1">
      <alignment wrapText="1"/>
    </xf>
    <xf numFmtId="0" fontId="7" fillId="0" borderId="1" xfId="0" applyFont="1" applyBorder="1" applyAlignment="1" applyProtection="1">
      <alignment vertical="center"/>
      <protection locked="0"/>
    </xf>
    <xf numFmtId="1" fontId="2" fillId="3" borderId="0" xfId="1" applyNumberFormat="1" applyFont="1" applyFill="1" applyAlignment="1">
      <alignment vertical="center" wrapText="1"/>
    </xf>
    <xf numFmtId="165" fontId="2" fillId="0" borderId="0" xfId="0" applyNumberFormat="1" applyFont="1" applyAlignment="1">
      <alignment vertical="center" wrapText="1"/>
    </xf>
    <xf numFmtId="0" fontId="2" fillId="0" borderId="0" xfId="0" applyFont="1" applyAlignment="1" applyProtection="1">
      <alignment vertical="center"/>
      <protection locked="0"/>
    </xf>
    <xf numFmtId="0" fontId="0" fillId="0" borderId="1" xfId="0" applyBorder="1"/>
    <xf numFmtId="0" fontId="0" fillId="0" borderId="3" xfId="0" applyBorder="1"/>
    <xf numFmtId="0" fontId="7" fillId="0" borderId="0" xfId="0" applyFont="1" applyAlignment="1" applyProtection="1">
      <alignment vertical="top" wrapText="1"/>
      <protection locked="0"/>
    </xf>
    <xf numFmtId="0" fontId="2" fillId="0" borderId="0" xfId="0" applyFont="1" applyProtection="1">
      <protection locked="0"/>
    </xf>
    <xf numFmtId="0" fontId="7" fillId="0" borderId="0" xfId="0" applyFont="1" applyAlignment="1">
      <alignment vertical="center"/>
    </xf>
    <xf numFmtId="1" fontId="2" fillId="0" borderId="0" xfId="1" applyNumberFormat="1" applyFont="1" applyFill="1" applyBorder="1" applyAlignment="1" applyProtection="1">
      <alignment vertical="center"/>
      <protection locked="0"/>
    </xf>
    <xf numFmtId="2" fontId="2" fillId="0" borderId="0" xfId="1" applyNumberFormat="1" applyFont="1" applyFill="1" applyBorder="1" applyAlignment="1" applyProtection="1">
      <alignment vertical="center" wrapText="1"/>
      <protection locked="0"/>
    </xf>
    <xf numFmtId="0" fontId="0" fillId="0" borderId="36" xfId="0" applyBorder="1" applyAlignment="1">
      <alignment wrapText="1"/>
    </xf>
    <xf numFmtId="0" fontId="0" fillId="0" borderId="36" xfId="0" applyBorder="1"/>
    <xf numFmtId="49" fontId="2" fillId="0" borderId="0" xfId="1" applyNumberFormat="1" applyFont="1" applyFill="1" applyBorder="1" applyAlignment="1" applyProtection="1">
      <alignment vertical="center"/>
      <protection locked="0"/>
    </xf>
    <xf numFmtId="0" fontId="7" fillId="0" borderId="1" xfId="0" applyFont="1" applyBorder="1" applyAlignment="1" applyProtection="1">
      <alignment vertical="top" wrapText="1"/>
      <protection locked="0"/>
    </xf>
    <xf numFmtId="0" fontId="2" fillId="0" borderId="1" xfId="0" applyFont="1" applyBorder="1" applyProtection="1">
      <protection locked="0"/>
    </xf>
    <xf numFmtId="0" fontId="7" fillId="0" borderId="1" xfId="0" applyFont="1" applyBorder="1" applyAlignment="1">
      <alignment vertical="center"/>
    </xf>
    <xf numFmtId="0" fontId="2" fillId="0" borderId="3" xfId="0" applyFont="1" applyBorder="1" applyAlignment="1" applyProtection="1">
      <alignment vertical="center"/>
      <protection locked="0"/>
    </xf>
    <xf numFmtId="0" fontId="7" fillId="0" borderId="3" xfId="0" applyFont="1" applyBorder="1" applyAlignment="1" applyProtection="1">
      <alignment vertical="center"/>
      <protection locked="0"/>
    </xf>
    <xf numFmtId="0" fontId="7" fillId="0" borderId="3" xfId="0" applyFont="1" applyBorder="1" applyAlignment="1" applyProtection="1">
      <alignment vertical="top" wrapText="1"/>
      <protection locked="0"/>
    </xf>
    <xf numFmtId="0" fontId="2" fillId="0" borderId="3" xfId="0" applyFont="1" applyBorder="1" applyProtection="1">
      <protection locked="0"/>
    </xf>
    <xf numFmtId="0" fontId="7" fillId="0" borderId="3" xfId="0" applyFont="1" applyBorder="1" applyAlignment="1">
      <alignment vertical="center"/>
    </xf>
    <xf numFmtId="1" fontId="2" fillId="0" borderId="3" xfId="1" applyNumberFormat="1" applyFont="1" applyFill="1" applyBorder="1" applyAlignment="1" applyProtection="1">
      <alignment vertical="center"/>
      <protection locked="0"/>
    </xf>
    <xf numFmtId="0" fontId="47" fillId="0" borderId="0" xfId="1" applyNumberFormat="1" applyFont="1" applyFill="1" applyBorder="1" applyAlignment="1" applyProtection="1">
      <alignment vertical="center"/>
    </xf>
    <xf numFmtId="2" fontId="2" fillId="0" borderId="36" xfId="1" applyNumberFormat="1" applyFont="1" applyFill="1" applyBorder="1" applyAlignment="1" applyProtection="1">
      <alignment vertical="center" wrapText="1"/>
      <protection locked="0"/>
    </xf>
    <xf numFmtId="49" fontId="2" fillId="0" borderId="36" xfId="1" applyNumberFormat="1" applyFont="1" applyFill="1" applyBorder="1" applyAlignment="1" applyProtection="1">
      <alignment vertical="center"/>
      <protection locked="0"/>
    </xf>
    <xf numFmtId="0" fontId="62" fillId="0" borderId="1" xfId="0" applyFont="1" applyBorder="1" applyAlignment="1" applyProtection="1">
      <alignment vertical="center"/>
      <protection locked="0"/>
    </xf>
    <xf numFmtId="0" fontId="61" fillId="0" borderId="1" xfId="0" applyFont="1" applyBorder="1" applyAlignment="1" applyProtection="1">
      <alignment vertical="center"/>
      <protection locked="0"/>
    </xf>
    <xf numFmtId="0" fontId="61" fillId="0" borderId="1" xfId="0" applyFont="1" applyBorder="1" applyAlignment="1" applyProtection="1">
      <alignment vertical="top" wrapText="1"/>
      <protection locked="0"/>
    </xf>
    <xf numFmtId="1" fontId="62" fillId="0" borderId="1" xfId="1" applyNumberFormat="1" applyFont="1" applyFill="1" applyBorder="1" applyAlignment="1" applyProtection="1">
      <alignment vertical="center"/>
      <protection locked="0"/>
    </xf>
    <xf numFmtId="2" fontId="62" fillId="0" borderId="36" xfId="1" applyNumberFormat="1" applyFont="1" applyFill="1" applyBorder="1" applyAlignment="1" applyProtection="1">
      <alignment vertical="center" wrapText="1"/>
      <protection locked="0"/>
    </xf>
    <xf numFmtId="0" fontId="62" fillId="0" borderId="3" xfId="0" applyFont="1" applyBorder="1" applyAlignment="1" applyProtection="1">
      <alignment vertical="center"/>
      <protection locked="0"/>
    </xf>
    <xf numFmtId="0" fontId="61" fillId="0" borderId="3" xfId="0" applyFont="1" applyBorder="1" applyAlignment="1" applyProtection="1">
      <alignment vertical="center"/>
      <protection locked="0"/>
    </xf>
    <xf numFmtId="0" fontId="61" fillId="0" borderId="3" xfId="0" applyFont="1" applyBorder="1" applyAlignment="1" applyProtection="1">
      <alignment vertical="top" wrapText="1"/>
      <protection locked="0"/>
    </xf>
    <xf numFmtId="1" fontId="62" fillId="0" borderId="3" xfId="1" applyNumberFormat="1" applyFont="1" applyFill="1" applyBorder="1" applyAlignment="1" applyProtection="1">
      <alignment vertical="center"/>
      <protection locked="0"/>
    </xf>
    <xf numFmtId="0" fontId="63" fillId="0" borderId="0" xfId="1" applyNumberFormat="1" applyFont="1" applyFill="1" applyBorder="1" applyAlignment="1" applyProtection="1">
      <alignment vertical="center"/>
    </xf>
    <xf numFmtId="169" fontId="2" fillId="3" borderId="0" xfId="0" applyNumberFormat="1" applyFont="1" applyFill="1" applyAlignment="1">
      <alignment vertical="center"/>
    </xf>
    <xf numFmtId="169" fontId="3" fillId="13" borderId="2" xfId="0" applyNumberFormat="1" applyFont="1" applyFill="1" applyBorder="1" applyAlignment="1" applyProtection="1">
      <alignment horizontal="center" wrapText="1"/>
      <protection locked="0"/>
    </xf>
    <xf numFmtId="169" fontId="0" fillId="0" borderId="0" xfId="0" applyNumberFormat="1"/>
    <xf numFmtId="169" fontId="2" fillId="0" borderId="0" xfId="0" applyNumberFormat="1" applyFont="1" applyAlignment="1" applyProtection="1">
      <alignment vertical="center"/>
      <protection locked="0"/>
    </xf>
    <xf numFmtId="169" fontId="2" fillId="0" borderId="0" xfId="0" applyNumberFormat="1" applyFont="1" applyAlignment="1">
      <alignment vertical="center"/>
    </xf>
    <xf numFmtId="169" fontId="0" fillId="0" borderId="1" xfId="0" applyNumberFormat="1" applyBorder="1"/>
    <xf numFmtId="169" fontId="0" fillId="0" borderId="3" xfId="0" applyNumberFormat="1" applyBorder="1"/>
    <xf numFmtId="169" fontId="2" fillId="0" borderId="1" xfId="0" applyNumberFormat="1" applyFont="1" applyBorder="1" applyAlignment="1" applyProtection="1">
      <alignment vertical="center"/>
      <protection locked="0"/>
    </xf>
    <xf numFmtId="169" fontId="2" fillId="0" borderId="3" xfId="0" applyNumberFormat="1" applyFont="1" applyBorder="1" applyAlignment="1" applyProtection="1">
      <alignment vertical="center"/>
      <protection locked="0"/>
    </xf>
    <xf numFmtId="0" fontId="2" fillId="3" borderId="0" xfId="0" applyFont="1" applyFill="1" applyAlignment="1">
      <alignment vertical="center" wrapText="1"/>
    </xf>
    <xf numFmtId="0" fontId="8" fillId="0" borderId="0" xfId="0" applyFont="1" applyAlignment="1">
      <alignment vertical="center" wrapText="1"/>
    </xf>
    <xf numFmtId="0" fontId="61" fillId="0" borderId="0" xfId="0" applyFont="1" applyAlignment="1" applyProtection="1">
      <alignment vertical="top" wrapText="1"/>
      <protection locked="0"/>
    </xf>
    <xf numFmtId="0" fontId="64" fillId="0" borderId="0" xfId="7"/>
    <xf numFmtId="0" fontId="66" fillId="0" borderId="1" xfId="0" applyFont="1" applyBorder="1" applyAlignment="1" applyProtection="1">
      <alignment vertical="center"/>
      <protection locked="0"/>
    </xf>
    <xf numFmtId="0" fontId="65" fillId="0" borderId="1" xfId="0" applyFont="1" applyBorder="1" applyAlignment="1" applyProtection="1">
      <alignment vertical="center"/>
      <protection locked="0"/>
    </xf>
    <xf numFmtId="0" fontId="65" fillId="0" borderId="1" xfId="0" applyFont="1" applyBorder="1" applyAlignment="1" applyProtection="1">
      <alignment vertical="top" wrapText="1"/>
      <protection locked="0"/>
    </xf>
    <xf numFmtId="0" fontId="66" fillId="0" borderId="1" xfId="0" applyFont="1" applyBorder="1" applyProtection="1">
      <protection locked="0"/>
    </xf>
    <xf numFmtId="0" fontId="65" fillId="0" borderId="1" xfId="0" applyFont="1" applyBorder="1" applyAlignment="1">
      <alignment vertical="center"/>
    </xf>
    <xf numFmtId="169" fontId="66" fillId="0" borderId="1" xfId="0" applyNumberFormat="1" applyFont="1" applyBorder="1" applyAlignment="1" applyProtection="1">
      <alignment vertical="center"/>
      <protection locked="0"/>
    </xf>
    <xf numFmtId="1" fontId="66" fillId="0" borderId="1" xfId="1" applyNumberFormat="1" applyFont="1" applyFill="1" applyBorder="1" applyAlignment="1" applyProtection="1">
      <alignment vertical="center"/>
      <protection locked="0"/>
    </xf>
    <xf numFmtId="2" fontId="66" fillId="0" borderId="36" xfId="1" applyNumberFormat="1" applyFont="1" applyFill="1" applyBorder="1" applyAlignment="1" applyProtection="1">
      <alignment vertical="center"/>
      <protection locked="0"/>
    </xf>
    <xf numFmtId="49" fontId="66" fillId="0" borderId="36" xfId="1" applyNumberFormat="1" applyFont="1" applyFill="1" applyBorder="1" applyAlignment="1" applyProtection="1">
      <alignment vertical="center"/>
      <protection locked="0"/>
    </xf>
    <xf numFmtId="41" fontId="66" fillId="0" borderId="1" xfId="1" applyNumberFormat="1" applyFont="1" applyFill="1" applyBorder="1" applyAlignment="1" applyProtection="1">
      <alignment vertical="center"/>
      <protection locked="0"/>
    </xf>
    <xf numFmtId="0" fontId="67" fillId="0" borderId="0" xfId="1" applyNumberFormat="1" applyFont="1" applyFill="1" applyAlignment="1" applyProtection="1">
      <alignment vertical="center"/>
    </xf>
    <xf numFmtId="0" fontId="67" fillId="0" borderId="0" xfId="1" applyNumberFormat="1" applyFont="1" applyFill="1" applyBorder="1" applyAlignment="1" applyProtection="1">
      <alignment vertical="center"/>
    </xf>
    <xf numFmtId="0" fontId="47" fillId="0" borderId="0" xfId="1" applyNumberFormat="1" applyFont="1" applyFill="1" applyAlignment="1" applyProtection="1">
      <alignment vertical="center"/>
    </xf>
    <xf numFmtId="1" fontId="2" fillId="11" borderId="0" xfId="1" applyNumberFormat="1" applyFont="1" applyFill="1" applyAlignment="1">
      <alignment vertical="center"/>
    </xf>
    <xf numFmtId="41" fontId="2" fillId="11" borderId="0" xfId="1" applyNumberFormat="1" applyFont="1" applyFill="1" applyAlignment="1">
      <alignment vertical="center"/>
    </xf>
    <xf numFmtId="49" fontId="2" fillId="11" borderId="0" xfId="1" applyNumberFormat="1" applyFont="1" applyFill="1" applyAlignment="1">
      <alignment vertical="center"/>
    </xf>
    <xf numFmtId="0" fontId="2" fillId="11" borderId="0" xfId="0" applyFont="1" applyFill="1" applyAlignment="1">
      <alignment vertical="center"/>
    </xf>
    <xf numFmtId="0" fontId="69" fillId="0" borderId="1" xfId="0" applyFont="1" applyBorder="1" applyAlignment="1" applyProtection="1">
      <alignment vertical="center"/>
      <protection locked="0"/>
    </xf>
    <xf numFmtId="0" fontId="68" fillId="0" borderId="1" xfId="0" applyFont="1" applyBorder="1" applyAlignment="1" applyProtection="1">
      <alignment vertical="center"/>
      <protection locked="0"/>
    </xf>
    <xf numFmtId="0" fontId="68" fillId="0" borderId="1" xfId="0" applyFont="1" applyBorder="1" applyAlignment="1" applyProtection="1">
      <alignment vertical="top" wrapText="1"/>
      <protection locked="0"/>
    </xf>
    <xf numFmtId="1" fontId="69" fillId="0" borderId="1" xfId="1" applyNumberFormat="1" applyFont="1" applyFill="1" applyBorder="1" applyAlignment="1" applyProtection="1">
      <alignment vertical="center"/>
      <protection locked="0"/>
    </xf>
    <xf numFmtId="2" fontId="69" fillId="0" borderId="36" xfId="1" applyNumberFormat="1" applyFont="1" applyFill="1" applyBorder="1" applyAlignment="1" applyProtection="1">
      <alignment vertical="center" wrapText="1"/>
      <protection locked="0"/>
    </xf>
    <xf numFmtId="0" fontId="69" fillId="0" borderId="3" xfId="0" applyFont="1" applyBorder="1" applyAlignment="1" applyProtection="1">
      <alignment vertical="center"/>
      <protection locked="0"/>
    </xf>
    <xf numFmtId="0" fontId="68" fillId="0" borderId="3" xfId="0" applyFont="1" applyBorder="1" applyAlignment="1" applyProtection="1">
      <alignment vertical="center"/>
      <protection locked="0"/>
    </xf>
    <xf numFmtId="0" fontId="68" fillId="0" borderId="3" xfId="0" applyFont="1" applyBorder="1" applyAlignment="1" applyProtection="1">
      <alignment vertical="top" wrapText="1"/>
      <protection locked="0"/>
    </xf>
    <xf numFmtId="1" fontId="69" fillId="0" borderId="3" xfId="1" applyNumberFormat="1" applyFont="1" applyFill="1" applyBorder="1" applyAlignment="1" applyProtection="1">
      <alignment vertical="center"/>
      <protection locked="0"/>
    </xf>
    <xf numFmtId="0" fontId="70" fillId="0" borderId="0" xfId="1" applyNumberFormat="1" applyFont="1" applyFill="1" applyBorder="1" applyAlignment="1" applyProtection="1">
      <alignment vertical="center"/>
    </xf>
    <xf numFmtId="0" fontId="69" fillId="11" borderId="1" xfId="0" applyFont="1" applyFill="1" applyBorder="1" applyAlignment="1" applyProtection="1">
      <alignment vertical="center"/>
      <protection locked="0"/>
    </xf>
    <xf numFmtId="0" fontId="68" fillId="11" borderId="1" xfId="0" applyFont="1" applyFill="1" applyBorder="1" applyAlignment="1" applyProtection="1">
      <alignment vertical="center"/>
      <protection locked="0"/>
    </xf>
    <xf numFmtId="0" fontId="68" fillId="11" borderId="1" xfId="0" applyFont="1" applyFill="1" applyBorder="1" applyAlignment="1" applyProtection="1">
      <alignment vertical="top" wrapText="1"/>
      <protection locked="0"/>
    </xf>
    <xf numFmtId="0" fontId="2" fillId="11" borderId="3" xfId="0" applyFont="1" applyFill="1" applyBorder="1" applyAlignment="1" applyProtection="1">
      <alignment vertical="center"/>
      <protection locked="0"/>
    </xf>
    <xf numFmtId="169" fontId="0" fillId="11" borderId="0" xfId="0" applyNumberFormat="1" applyFill="1"/>
    <xf numFmtId="1" fontId="69" fillId="11" borderId="1" xfId="1" applyNumberFormat="1" applyFont="1" applyFill="1" applyBorder="1" applyAlignment="1" applyProtection="1">
      <alignment vertical="center"/>
      <protection locked="0"/>
    </xf>
    <xf numFmtId="0" fontId="70" fillId="11" borderId="0" xfId="1" applyNumberFormat="1" applyFont="1" applyFill="1" applyBorder="1" applyAlignment="1" applyProtection="1">
      <alignment vertical="center"/>
    </xf>
    <xf numFmtId="0" fontId="69" fillId="0" borderId="1" xfId="0" applyFont="1" applyBorder="1" applyProtection="1">
      <protection locked="0"/>
    </xf>
    <xf numFmtId="0" fontId="68" fillId="0" borderId="1" xfId="0" applyFont="1" applyBorder="1" applyAlignment="1">
      <alignment vertical="center"/>
    </xf>
    <xf numFmtId="169" fontId="69" fillId="0" borderId="1" xfId="0" applyNumberFormat="1" applyFont="1" applyBorder="1" applyAlignment="1" applyProtection="1">
      <alignment vertical="center"/>
      <protection locked="0"/>
    </xf>
    <xf numFmtId="2" fontId="69" fillId="0" borderId="36" xfId="1" applyNumberFormat="1" applyFont="1" applyFill="1" applyBorder="1" applyAlignment="1" applyProtection="1">
      <alignment vertical="center"/>
      <protection locked="0"/>
    </xf>
    <xf numFmtId="49" fontId="69" fillId="0" borderId="36" xfId="1" applyNumberFormat="1" applyFont="1" applyFill="1" applyBorder="1" applyAlignment="1" applyProtection="1">
      <alignment vertical="center"/>
      <protection locked="0"/>
    </xf>
    <xf numFmtId="41" fontId="69" fillId="0" borderId="1" xfId="1" applyNumberFormat="1" applyFont="1" applyFill="1" applyBorder="1" applyAlignment="1" applyProtection="1">
      <alignment vertical="center"/>
      <protection locked="0"/>
    </xf>
    <xf numFmtId="0" fontId="70" fillId="0" borderId="0" xfId="1" applyNumberFormat="1" applyFont="1" applyFill="1" applyAlignment="1" applyProtection="1">
      <alignment vertical="center"/>
    </xf>
    <xf numFmtId="0" fontId="7" fillId="11" borderId="3" xfId="0" applyFont="1" applyFill="1" applyBorder="1" applyAlignment="1">
      <alignment vertical="center"/>
    </xf>
    <xf numFmtId="0" fontId="0" fillId="24" borderId="15" xfId="0" applyFill="1" applyBorder="1"/>
    <xf numFmtId="0" fontId="0" fillId="24" borderId="15" xfId="0" applyFill="1" applyBorder="1" applyAlignment="1">
      <alignment wrapText="1"/>
    </xf>
    <xf numFmtId="0" fontId="0" fillId="0" borderId="15" xfId="0" applyBorder="1"/>
    <xf numFmtId="0" fontId="0" fillId="0" borderId="15" xfId="0" applyBorder="1" applyAlignment="1">
      <alignment wrapText="1"/>
    </xf>
    <xf numFmtId="0" fontId="69" fillId="0" borderId="15" xfId="0" applyFont="1" applyBorder="1" applyAlignment="1" applyProtection="1">
      <alignment vertical="center"/>
      <protection locked="0"/>
    </xf>
    <xf numFmtId="0" fontId="69" fillId="0" borderId="15" xfId="0" applyFont="1" applyBorder="1" applyProtection="1">
      <protection locked="0"/>
    </xf>
    <xf numFmtId="0" fontId="69" fillId="0" borderId="13" xfId="0" applyFont="1" applyBorder="1" applyAlignment="1" applyProtection="1">
      <alignment vertical="center"/>
      <protection locked="0"/>
    </xf>
    <xf numFmtId="0" fontId="69" fillId="0" borderId="13" xfId="0" applyFont="1" applyBorder="1" applyProtection="1">
      <protection locked="0"/>
    </xf>
    <xf numFmtId="0" fontId="69" fillId="0" borderId="3" xfId="0" applyFont="1" applyBorder="1" applyProtection="1">
      <protection locked="0"/>
    </xf>
    <xf numFmtId="0" fontId="69" fillId="11" borderId="1" xfId="0" applyFont="1" applyFill="1" applyBorder="1" applyProtection="1">
      <protection locked="0"/>
    </xf>
    <xf numFmtId="169" fontId="0" fillId="24" borderId="15" xfId="0" applyNumberFormat="1" applyFill="1" applyBorder="1"/>
    <xf numFmtId="169" fontId="0" fillId="0" borderId="15" xfId="0" applyNumberFormat="1" applyBorder="1"/>
    <xf numFmtId="0" fontId="68" fillId="0" borderId="15" xfId="0" applyFont="1" applyBorder="1" applyAlignment="1">
      <alignment vertical="center"/>
    </xf>
    <xf numFmtId="0" fontId="68" fillId="0" borderId="15" xfId="0" applyFont="1" applyBorder="1" applyAlignment="1">
      <alignment wrapText="1"/>
    </xf>
    <xf numFmtId="169" fontId="69" fillId="0" borderId="15" xfId="0" applyNumberFormat="1" applyFont="1" applyBorder="1" applyAlignment="1" applyProtection="1">
      <alignment vertical="center"/>
      <protection locked="0"/>
    </xf>
    <xf numFmtId="1" fontId="69" fillId="0" borderId="15" xfId="1" applyNumberFormat="1" applyFont="1" applyFill="1" applyBorder="1" applyAlignment="1" applyProtection="1">
      <alignment vertical="center"/>
      <protection locked="0"/>
    </xf>
    <xf numFmtId="2" fontId="69" fillId="0" borderId="15" xfId="1" applyNumberFormat="1" applyFont="1" applyFill="1" applyBorder="1" applyAlignment="1" applyProtection="1">
      <alignment wrapText="1"/>
      <protection locked="0"/>
    </xf>
    <xf numFmtId="0" fontId="68" fillId="0" borderId="13" xfId="0" applyFont="1" applyBorder="1" applyAlignment="1">
      <alignment vertical="center"/>
    </xf>
    <xf numFmtId="0" fontId="68" fillId="0" borderId="13" xfId="0" applyFont="1" applyBorder="1" applyAlignment="1">
      <alignment wrapText="1"/>
    </xf>
    <xf numFmtId="169" fontId="69" fillId="0" borderId="13" xfId="0" applyNumberFormat="1" applyFont="1" applyBorder="1" applyAlignment="1" applyProtection="1">
      <alignment vertical="center"/>
      <protection locked="0"/>
    </xf>
    <xf numFmtId="1" fontId="69" fillId="0" borderId="13" xfId="1" applyNumberFormat="1" applyFont="1" applyFill="1" applyBorder="1" applyAlignment="1" applyProtection="1">
      <alignment vertical="center"/>
      <protection locked="0"/>
    </xf>
    <xf numFmtId="2" fontId="69" fillId="0" borderId="13" xfId="1" applyNumberFormat="1" applyFont="1" applyFill="1" applyBorder="1" applyAlignment="1" applyProtection="1">
      <alignment wrapText="1"/>
      <protection locked="0"/>
    </xf>
    <xf numFmtId="2" fontId="69" fillId="11" borderId="36" xfId="1" applyNumberFormat="1" applyFont="1" applyFill="1" applyBorder="1" applyAlignment="1" applyProtection="1">
      <alignment vertical="center" wrapText="1"/>
      <protection locked="0"/>
    </xf>
    <xf numFmtId="14" fontId="0" fillId="0" borderId="0" xfId="0" applyNumberFormat="1"/>
    <xf numFmtId="0" fontId="7" fillId="0" borderId="11" xfId="0" applyFont="1" applyBorder="1" applyAlignment="1">
      <alignment vertical="center"/>
    </xf>
    <xf numFmtId="0" fontId="7" fillId="11" borderId="6" xfId="0" applyFont="1" applyFill="1" applyBorder="1" applyAlignment="1">
      <alignment vertical="center"/>
    </xf>
    <xf numFmtId="0" fontId="2" fillId="11" borderId="1" xfId="0" applyFont="1" applyFill="1" applyBorder="1" applyAlignment="1" applyProtection="1">
      <alignment vertical="center"/>
      <protection locked="0"/>
    </xf>
    <xf numFmtId="0" fontId="7" fillId="11" borderId="1" xfId="0" applyFont="1" applyFill="1" applyBorder="1" applyAlignment="1" applyProtection="1">
      <alignment vertical="center"/>
      <protection locked="0"/>
    </xf>
    <xf numFmtId="0" fontId="7" fillId="11" borderId="1" xfId="0" applyFont="1" applyFill="1" applyBorder="1" applyAlignment="1" applyProtection="1">
      <alignment vertical="top" wrapText="1"/>
      <protection locked="0"/>
    </xf>
    <xf numFmtId="0" fontId="69" fillId="11" borderId="3" xfId="0" applyFont="1" applyFill="1" applyBorder="1" applyAlignment="1" applyProtection="1">
      <alignment vertical="center"/>
      <protection locked="0"/>
    </xf>
    <xf numFmtId="1" fontId="2" fillId="11" borderId="1" xfId="1" applyNumberFormat="1" applyFont="1" applyFill="1" applyBorder="1" applyAlignment="1" applyProtection="1">
      <alignment vertical="center"/>
      <protection locked="0"/>
    </xf>
    <xf numFmtId="2" fontId="2" fillId="11" borderId="36" xfId="1" applyNumberFormat="1" applyFont="1" applyFill="1" applyBorder="1" applyAlignment="1" applyProtection="1">
      <alignment vertical="center" wrapText="1"/>
      <protection locked="0"/>
    </xf>
    <xf numFmtId="0" fontId="47" fillId="11" borderId="0" xfId="1" applyNumberFormat="1" applyFont="1" applyFill="1" applyBorder="1" applyAlignment="1" applyProtection="1">
      <alignment vertical="center"/>
    </xf>
    <xf numFmtId="0" fontId="54" fillId="22" borderId="0" xfId="0" applyFont="1" applyFill="1" applyAlignment="1">
      <alignment horizontal="left" vertical="center"/>
    </xf>
    <xf numFmtId="0" fontId="0" fillId="0" borderId="0" xfId="0" applyAlignment="1">
      <alignment horizontal="left" vertical="top" wrapText="1"/>
    </xf>
    <xf numFmtId="0" fontId="12" fillId="0" borderId="0" xfId="0" applyFont="1" applyAlignment="1">
      <alignment horizontal="center"/>
    </xf>
    <xf numFmtId="0" fontId="53" fillId="0" borderId="26" xfId="0" applyFont="1" applyBorder="1" applyAlignment="1">
      <alignment horizontal="center" vertical="center"/>
    </xf>
    <xf numFmtId="0" fontId="53" fillId="0" borderId="28" xfId="0" applyFont="1" applyBorder="1" applyAlignment="1">
      <alignment horizontal="center" vertical="center"/>
    </xf>
    <xf numFmtId="0" fontId="53" fillId="0" borderId="27" xfId="0" applyFont="1" applyBorder="1" applyAlignment="1">
      <alignment horizontal="center" vertical="center"/>
    </xf>
    <xf numFmtId="0" fontId="53" fillId="0" borderId="19" xfId="0" applyFont="1" applyBorder="1" applyAlignment="1">
      <alignment horizontal="center" vertical="center"/>
    </xf>
    <xf numFmtId="0" fontId="0" fillId="0" borderId="0" xfId="0" applyNumberFormat="1"/>
    <xf numFmtId="0" fontId="7" fillId="0" borderId="6" xfId="0" applyFont="1" applyFill="1" applyBorder="1" applyAlignment="1" applyProtection="1">
      <alignment vertical="center"/>
    </xf>
    <xf numFmtId="0" fontId="2" fillId="0" borderId="1" xfId="0" applyFont="1" applyFill="1" applyBorder="1" applyAlignment="1" applyProtection="1">
      <alignment vertical="center"/>
      <protection locked="0"/>
    </xf>
    <xf numFmtId="0" fontId="7" fillId="0" borderId="1" xfId="0" applyFont="1" applyFill="1" applyBorder="1" applyAlignment="1" applyProtection="1">
      <alignment vertical="center"/>
      <protection locked="0"/>
    </xf>
    <xf numFmtId="0" fontId="7" fillId="0" borderId="1" xfId="0" applyFont="1" applyFill="1" applyBorder="1" applyAlignment="1" applyProtection="1">
      <alignment vertical="top" wrapText="1"/>
      <protection locked="0"/>
    </xf>
    <xf numFmtId="0" fontId="2" fillId="0" borderId="1" xfId="0" applyNumberFormat="1" applyFont="1" applyFill="1" applyBorder="1" applyAlignment="1" applyProtection="1">
      <protection locked="0"/>
    </xf>
    <xf numFmtId="0" fontId="2" fillId="0" borderId="1" xfId="0" applyNumberFormat="1" applyFont="1" applyFill="1" applyBorder="1" applyAlignment="1" applyProtection="1">
      <alignment vertical="center"/>
      <protection locked="0"/>
    </xf>
    <xf numFmtId="0" fontId="7" fillId="0" borderId="11" xfId="0" applyFont="1" applyFill="1" applyBorder="1" applyAlignment="1" applyProtection="1">
      <alignment vertical="center"/>
    </xf>
    <xf numFmtId="0" fontId="2" fillId="0" borderId="3" xfId="0" applyFont="1" applyFill="1" applyBorder="1" applyAlignment="1" applyProtection="1">
      <alignment vertical="center"/>
      <protection locked="0"/>
    </xf>
    <xf numFmtId="0" fontId="7" fillId="0" borderId="3" xfId="0" applyFont="1" applyFill="1" applyBorder="1" applyAlignment="1" applyProtection="1">
      <alignment vertical="center"/>
      <protection locked="0"/>
    </xf>
    <xf numFmtId="0" fontId="7" fillId="0" borderId="3" xfId="0" applyFont="1" applyFill="1" applyBorder="1" applyAlignment="1" applyProtection="1">
      <alignment vertical="top" wrapText="1"/>
      <protection locked="0"/>
    </xf>
    <xf numFmtId="0" fontId="2" fillId="0" borderId="3" xfId="0" applyNumberFormat="1" applyFont="1" applyFill="1" applyBorder="1" applyAlignment="1" applyProtection="1">
      <protection locked="0"/>
    </xf>
    <xf numFmtId="0" fontId="2" fillId="0" borderId="3" xfId="0" applyNumberFormat="1" applyFont="1" applyFill="1" applyBorder="1" applyAlignment="1" applyProtection="1">
      <alignment vertical="center"/>
      <protection locked="0"/>
    </xf>
    <xf numFmtId="0" fontId="0" fillId="0" borderId="0" xfId="0" quotePrefix="1"/>
  </cellXfs>
  <cellStyles count="8">
    <cellStyle name="20% - Accent2" xfId="4" builtinId="34"/>
    <cellStyle name="Comma" xfId="1" builtinId="3"/>
    <cellStyle name="Comma 2" xfId="5" xr:uid="{00000000-0005-0000-0000-000002000000}"/>
    <cellStyle name="Hyperlink" xfId="7" builtinId="8"/>
    <cellStyle name="Normal" xfId="0" builtinId="0"/>
    <cellStyle name="Normal 4" xfId="3" xr:uid="{00000000-0005-0000-0000-000004000000}"/>
    <cellStyle name="Normal 7" xfId="6" xr:uid="{00000000-0005-0000-0000-000005000000}"/>
    <cellStyle name="Normale 2" xfId="2" xr:uid="{00000000-0005-0000-0000-000006000000}"/>
  </cellStyles>
  <dxfs count="286">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5" tint="0.79998168889431442"/>
        </patternFill>
      </fill>
    </dxf>
    <dxf>
      <fill>
        <patternFill>
          <bgColor theme="5" tint="0.79998168889431442"/>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right/>
        <top style="thin">
          <color theme="0" tint="-0.24994659260841701"/>
        </top>
        <bottom style="thin">
          <color theme="0" tint="-0.24994659260841701"/>
        </bottom>
        <vertical/>
        <horizontal/>
      </border>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FF0000"/>
        <name val="Calibri"/>
        <scheme val="minor"/>
      </font>
      <fill>
        <patternFill patternType="solid">
          <fgColor indexed="64"/>
          <bgColor theme="0" tint="-4.9989318521683403E-2"/>
        </patternFill>
      </fill>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dxf>
    <dxf>
      <font>
        <strike val="0"/>
        <outline val="0"/>
        <shadow val="0"/>
        <u val="none"/>
        <vertAlign val="baseline"/>
        <sz val="11"/>
        <color theme="9" tint="-0.499984740745262"/>
        <name val="Calibri"/>
        <scheme val="minor"/>
      </font>
      <fill>
        <patternFill patternType="solid">
          <fgColor indexed="64"/>
          <bgColor theme="0"/>
        </patternFill>
      </fill>
    </dxf>
    <dxf>
      <font>
        <strike val="0"/>
        <outline val="0"/>
        <shadow val="0"/>
        <u val="none"/>
        <vertAlign val="baseline"/>
        <sz val="11"/>
        <color theme="9" tint="-0.499984740745262"/>
        <name val="Calibri"/>
        <scheme val="minor"/>
      </font>
      <fill>
        <patternFill patternType="solid">
          <fgColor indexed="64"/>
          <bgColor theme="0"/>
        </patternFill>
      </fill>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rgb="FFFF0000"/>
        <name val="Calibri"/>
        <scheme val="minor"/>
      </font>
      <fill>
        <patternFill patternType="solid">
          <fgColor indexed="64"/>
          <bgColor theme="0" tint="-0.14999847407452621"/>
        </patternFill>
      </fill>
      <border diagonalUp="0" diagonalDown="0" outline="0">
        <left style="thin">
          <color theme="4" tint="0.39997558519241921"/>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strike val="0"/>
        <outline val="0"/>
        <shadow val="0"/>
        <u val="none"/>
        <vertAlign val="baseline"/>
        <sz val="10"/>
        <color theme="9" tint="-0.249977111117893"/>
        <name val="Calibri"/>
        <scheme val="minor"/>
      </font>
      <fill>
        <patternFill patternType="solid">
          <fgColor indexed="64"/>
          <bgColor theme="0"/>
        </patternFill>
      </fill>
      <alignment horizontal="general" vertical="center" textRotation="0" wrapText="0" indent="0" justifyLastLine="0" shrinkToFit="0" readingOrder="0"/>
      <protection locked="0" hidden="0"/>
    </dxf>
    <dxf>
      <font>
        <strike val="0"/>
        <outline val="0"/>
        <shadow val="0"/>
        <u val="none"/>
        <vertAlign val="baseline"/>
        <sz val="11"/>
        <color theme="9" tint="-0.249977111117893"/>
        <name val="Calibri"/>
        <scheme val="minor"/>
      </font>
      <fill>
        <patternFill patternType="solid">
          <fgColor indexed="64"/>
          <bgColor theme="0"/>
        </patternFill>
      </fill>
    </dxf>
    <dxf>
      <font>
        <strike val="0"/>
        <outline val="0"/>
        <shadow val="0"/>
        <u val="none"/>
        <vertAlign val="baseline"/>
        <sz val="10"/>
        <color theme="9" tint="-0.249977111117893"/>
        <name val="Calibri"/>
        <scheme val="minor"/>
      </font>
      <fill>
        <patternFill patternType="solid">
          <fgColor indexed="64"/>
          <bgColor theme="0"/>
        </patternFill>
      </fill>
      <alignment horizontal="general" vertical="center" textRotation="0" wrapText="0" indent="0" justifyLastLine="0" shrinkToFit="0" readingOrder="0"/>
      <protection locked="0" hidden="0"/>
    </dxf>
    <dxf>
      <font>
        <strike val="0"/>
        <outline val="0"/>
        <shadow val="0"/>
        <u val="none"/>
        <vertAlign val="baseline"/>
        <sz val="10"/>
        <color rgb="FFFF0000"/>
        <name val="Calibri"/>
        <scheme val="minor"/>
      </font>
      <fill>
        <patternFill patternType="solid">
          <fgColor indexed="64"/>
          <bgColor theme="0" tint="-4.9989318521683403E-2"/>
        </patternFill>
      </fill>
      <alignment horizontal="general" vertical="center" textRotation="0" wrapText="0" indent="0" justifyLastLine="0" shrinkToFit="0" readingOrder="0"/>
      <protection locked="0" hidden="0"/>
    </dxf>
    <dxf>
      <font>
        <strike val="0"/>
        <outline val="0"/>
        <shadow val="0"/>
        <u val="none"/>
        <vertAlign val="baseline"/>
        <name val="Calibri"/>
        <scheme val="minor"/>
      </font>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2" formatCode="_(&quot;$&quot;* #,##0_);_(&quot;$&quot;* \(#,##0\);_(&quot;$&quot;* &quot;-&quot;_);_(@_)"/>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33" formatCode="_(* #,##0_);_(* \(#,##0\);_(* &quot;-&quot;_);_(@_)"/>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33" formatCode="_(* #,##0_);_(* \(#,##0\);_(* &quot;-&quot;_);_(@_)"/>
      <fill>
        <patternFill patternType="solid">
          <fgColor indexed="64"/>
          <bgColor theme="0"/>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numFmt numFmtId="166" formatCode="[&gt;=1000000]\ #,##0.00,,&quot;M&quot;;[&lt;1000000]\ #,##0.00,&quot;K&quot;;General"/>
      <fill>
        <patternFill patternType="solid">
          <fgColor indexed="64"/>
          <bgColor theme="5" tint="0.39997558519241921"/>
        </patternFill>
      </fill>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1" indent="0" justifyLastLine="0" shrinkToFit="0" readingOrder="0"/>
      <protection locked="1" hidden="0"/>
    </dxf>
    <dxf>
      <alignment horizontal="general" vertical="center" textRotation="0" wrapText="0" indent="0" justifyLastLine="0" shrinkToFit="0" readingOrder="0"/>
      <protection locked="1" hidden="0"/>
    </dxf>
    <dxf>
      <alignment horizontal="general" vertical="bottom" textRotation="0" wrapText="0" indent="0" justifyLastLine="0" shrinkToFit="0" readingOrder="0"/>
      <protection locked="0" hidden="0"/>
    </dxf>
    <dxf>
      <font>
        <strike val="0"/>
        <outline val="0"/>
        <shadow val="0"/>
        <u val="none"/>
        <vertAlign val="baseline"/>
        <sz val="12"/>
        <color theme="1"/>
        <name val="Calibri"/>
        <scheme val="minor"/>
      </font>
      <alignment horizontal="general" vertical="center" textRotation="0" wrapText="0" indent="0" justifyLastLine="0" shrinkToFit="0" readingOrder="0"/>
      <protection locked="0" hidden="0"/>
    </dxf>
    <dxf>
      <font>
        <color rgb="FF9C0006"/>
      </font>
      <fill>
        <patternFill>
          <bgColor rgb="FFFFC7CE"/>
        </patternFill>
      </fill>
    </dxf>
    <dxf>
      <font>
        <b val="0"/>
        <i val="0"/>
        <strike val="0"/>
        <condense val="0"/>
        <extend val="0"/>
        <outline val="0"/>
        <shadow val="0"/>
        <u val="none"/>
        <vertAlign val="baseline"/>
        <sz val="10"/>
        <color theme="1"/>
        <name val="Arial"/>
        <scheme val="none"/>
      </font>
      <fill>
        <patternFill patternType="solid">
          <fgColor indexed="64"/>
          <bgColor rgb="FFFFFF0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protection locked="0" hidden="0"/>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protection locked="0" hidden="0"/>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protection locked="1"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strike val="0"/>
        <condense val="0"/>
        <extend val="0"/>
        <outline val="0"/>
        <shadow val="0"/>
        <u val="none"/>
        <vertAlign val="baseline"/>
        <sz val="10"/>
        <color rgb="FF305496"/>
        <name val="Arial"/>
        <family val="2"/>
        <scheme val="none"/>
      </font>
      <numFmt numFmtId="0" formatCode="General"/>
      <fill>
        <patternFill patternType="solid">
          <fgColor rgb="FF000000"/>
          <bgColor rgb="FFD9D9D9"/>
        </patternFill>
      </fill>
      <alignment horizontal="general" vertical="center" textRotation="0" wrapText="0" indent="0" justifyLastLine="0" shrinkToFit="0" readingOrder="0"/>
      <border diagonalUp="0" diagonalDown="0" outline="0">
        <left/>
        <right/>
        <top/>
        <bottom/>
      </border>
      <protection locked="1" hidden="0"/>
    </dxf>
    <dxf>
      <font>
        <b val="0"/>
        <i/>
        <strike val="0"/>
        <condense val="0"/>
        <extend val="0"/>
        <outline val="0"/>
        <shadow val="0"/>
        <u val="none"/>
        <vertAlign val="baseline"/>
        <sz val="10"/>
        <color rgb="FF305496"/>
        <name val="Arial"/>
        <scheme val="none"/>
      </font>
      <numFmt numFmtId="0" formatCode="General"/>
      <fill>
        <patternFill patternType="none">
          <fgColor rgb="FF000000"/>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3"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64" formatCode="[$-409]d\-mmm\-yy;@"/>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69" formatCode="[$-409]d/mmm/yy;@"/>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64" formatCode="[$-409]d\-mmm\-yy;@"/>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69" formatCode="[$-409]d/mmm/yy;@"/>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1"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1" hidden="0"/>
    </dxf>
    <dxf>
      <font>
        <b val="0"/>
        <i/>
        <strike val="0"/>
        <condense val="0"/>
        <extend val="0"/>
        <outline val="0"/>
        <shadow val="0"/>
        <u val="none"/>
        <vertAlign val="baseline"/>
        <sz val="10"/>
        <color theme="8" tint="-0.249977111117893"/>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border>
      <protection locked="1"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protection locked="1" hidden="0"/>
    </dxf>
    <dxf>
      <border outline="0">
        <top style="thin">
          <color rgb="FFBFBFBF"/>
        </top>
      </border>
    </dxf>
    <dxf>
      <border outline="0">
        <left style="thin">
          <color rgb="FFBFBFBF"/>
        </left>
        <right style="thin">
          <color rgb="FFBFBFBF"/>
        </right>
      </border>
    </dxf>
    <dxf>
      <font>
        <b val="0"/>
        <i/>
        <strike val="0"/>
        <condense val="0"/>
        <extend val="0"/>
        <outline val="0"/>
        <shadow val="0"/>
        <u val="none"/>
        <vertAlign val="baseline"/>
        <sz val="10"/>
        <color rgb="FF305496"/>
        <name val="Arial"/>
        <scheme val="none"/>
      </font>
      <fill>
        <patternFill patternType="solid">
          <fgColor rgb="FF000000"/>
          <bgColor rgb="FFD9D9D9"/>
        </patternFill>
      </fill>
      <alignment horizontal="general" vertical="center" textRotation="0" wrapText="0" indent="0" justifyLastLine="0" shrinkToFit="0" readingOrder="0"/>
      <protection locked="1" hidden="0"/>
    </dxf>
    <dxf>
      <border outline="0">
        <bottom style="thin">
          <color rgb="FFBFBFBF"/>
        </bottom>
      </border>
    </dxf>
    <dxf>
      <font>
        <b/>
        <i val="0"/>
        <strike val="0"/>
        <condense val="0"/>
        <extend val="0"/>
        <outline val="0"/>
        <shadow val="0"/>
        <u val="none"/>
        <vertAlign val="baseline"/>
        <sz val="10"/>
        <color theme="8" tint="-0.249977111117893"/>
        <name val="Arial"/>
        <scheme val="none"/>
      </font>
      <numFmt numFmtId="0" formatCode="General"/>
      <fill>
        <patternFill patternType="solid">
          <fgColor indexed="64"/>
          <bgColor theme="8" tint="0.59999389629810485"/>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protection locked="1" hidden="0"/>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285"/>
      <tableStyleElement type="headerRow" dxfId="284"/>
    </tableStyle>
    <tableStyle name="Table1" pivot="0" count="0" xr9:uid="{00000000-0011-0000-FFFF-FFFF01000000}"/>
  </tableStyles>
  <colors>
    <mruColors>
      <color rgb="FFC2DDB1"/>
      <color rgb="FFFFF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theme" Target="theme/theme1.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1335380</xdr:colOff>
      <xdr:row>1</xdr:row>
      <xdr:rowOff>18842</xdr:rowOff>
    </xdr:to>
    <xdr:pic>
      <xdr:nvPicPr>
        <xdr:cNvPr id="2" name="Picture 1">
          <a:extLst>
            <a:ext uri="{FF2B5EF4-FFF2-40B4-BE49-F238E27FC236}">
              <a16:creationId xmlns:a16="http://schemas.microsoft.com/office/drawing/2014/main" id="{98FC6F99-93A1-490C-BBF3-B3A19292F3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235" y="0"/>
          <a:ext cx="3065307" cy="773446"/>
        </a:xfrm>
        <a:prstGeom prst="rect">
          <a:avLst/>
        </a:prstGeom>
      </xdr:spPr>
    </xdr:pic>
    <xdr:clientData/>
  </xdr:twoCellAnchor>
  <xdr:twoCellAnchor>
    <xdr:from>
      <xdr:col>18</xdr:col>
      <xdr:colOff>1</xdr:colOff>
      <xdr:row>1</xdr:row>
      <xdr:rowOff>0</xdr:rowOff>
    </xdr:from>
    <xdr:to>
      <xdr:col>23</xdr:col>
      <xdr:colOff>0</xdr:colOff>
      <xdr:row>1</xdr:row>
      <xdr:rowOff>347472</xdr:rowOff>
    </xdr:to>
    <xdr:sp macro="" textlink="">
      <xdr:nvSpPr>
        <xdr:cNvPr id="3" name="TextBox 2">
          <a:extLst>
            <a:ext uri="{FF2B5EF4-FFF2-40B4-BE49-F238E27FC236}">
              <a16:creationId xmlns:a16="http://schemas.microsoft.com/office/drawing/2014/main" id="{B0B6EF1E-CD2C-4F41-93D7-2C9634E7AD12}"/>
            </a:ext>
          </a:extLst>
        </xdr:cNvPr>
        <xdr:cNvSpPr txBox="1"/>
      </xdr:nvSpPr>
      <xdr:spPr>
        <a:xfrm>
          <a:off x="35880676" y="752475"/>
          <a:ext cx="8639174" cy="350647"/>
        </a:xfrm>
        <a:prstGeom prst="rect">
          <a:avLst/>
        </a:prstGeom>
        <a:solidFill>
          <a:schemeClr val="accent6">
            <a:lumMod val="60000"/>
            <a:lumOff val="4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ln>
                <a:noFill/>
              </a:ln>
              <a:solidFill>
                <a:schemeClr val="bg1"/>
              </a:solidFill>
              <a:latin typeface="Arial" panose="020B0604020202020204" pitchFamily="34" charset="0"/>
              <a:cs typeface="Arial" panose="020B0604020202020204" pitchFamily="34" charset="0"/>
            </a:rPr>
            <a:t>Beneficiaries (</a:t>
          </a:r>
          <a:r>
            <a:rPr lang="en-US" sz="1800" b="1">
              <a:ln>
                <a:noFill/>
              </a:ln>
              <a:solidFill>
                <a:schemeClr val="bg1"/>
              </a:solidFill>
              <a:latin typeface="Arial" panose="020B0604020202020204" pitchFamily="34" charset="0"/>
              <a:cs typeface="Arial" panose="020B0604020202020204" pitchFamily="34" charset="0"/>
            </a:rPr>
            <a:t>Reached</a:t>
          </a:r>
          <a:r>
            <a:rPr lang="en-US" sz="2000" b="1">
              <a:ln>
                <a:noFill/>
              </a:ln>
              <a:solidFill>
                <a:schemeClr val="bg1"/>
              </a:solidFill>
              <a:latin typeface="Arial" panose="020B0604020202020204" pitchFamily="34" charset="0"/>
              <a:cs typeface="Arial" panose="020B0604020202020204" pitchFamily="34" charset="0"/>
            </a:rPr>
            <a:t>)</a:t>
          </a:r>
        </a:p>
      </xdr:txBody>
    </xdr:sp>
    <xdr:clientData/>
  </xdr:twoCellAnchor>
  <xdr:twoCellAnchor>
    <xdr:from>
      <xdr:col>1</xdr:col>
      <xdr:colOff>0</xdr:colOff>
      <xdr:row>1</xdr:row>
      <xdr:rowOff>0</xdr:rowOff>
    </xdr:from>
    <xdr:to>
      <xdr:col>3</xdr:col>
      <xdr:colOff>2272392</xdr:colOff>
      <xdr:row>1</xdr:row>
      <xdr:rowOff>347471</xdr:rowOff>
    </xdr:to>
    <xdr:sp macro="" textlink="">
      <xdr:nvSpPr>
        <xdr:cNvPr id="4" name="TextBox 3">
          <a:extLst>
            <a:ext uri="{FF2B5EF4-FFF2-40B4-BE49-F238E27FC236}">
              <a16:creationId xmlns:a16="http://schemas.microsoft.com/office/drawing/2014/main" id="{9ADA01B9-3EBB-411C-B233-AE7F57750121}"/>
            </a:ext>
          </a:extLst>
        </xdr:cNvPr>
        <xdr:cNvSpPr txBox="1"/>
      </xdr:nvSpPr>
      <xdr:spPr>
        <a:xfrm>
          <a:off x="2122713" y="748393"/>
          <a:ext cx="5674179" cy="347471"/>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WHO</a:t>
          </a:r>
        </a:p>
      </xdr:txBody>
    </xdr:sp>
    <xdr:clientData/>
  </xdr:twoCellAnchor>
  <xdr:twoCellAnchor>
    <xdr:from>
      <xdr:col>3</xdr:col>
      <xdr:colOff>2299606</xdr:colOff>
      <xdr:row>1</xdr:row>
      <xdr:rowOff>0</xdr:rowOff>
    </xdr:from>
    <xdr:to>
      <xdr:col>11</xdr:col>
      <xdr:colOff>11205</xdr:colOff>
      <xdr:row>1</xdr:row>
      <xdr:rowOff>347472</xdr:rowOff>
    </xdr:to>
    <xdr:sp macro="" textlink="">
      <xdr:nvSpPr>
        <xdr:cNvPr id="5" name="TextBox 4">
          <a:extLst>
            <a:ext uri="{FF2B5EF4-FFF2-40B4-BE49-F238E27FC236}">
              <a16:creationId xmlns:a16="http://schemas.microsoft.com/office/drawing/2014/main" id="{FCB87E02-46A4-48E5-9AFD-ABAD2BC464AC}"/>
            </a:ext>
          </a:extLst>
        </xdr:cNvPr>
        <xdr:cNvSpPr txBox="1"/>
      </xdr:nvSpPr>
      <xdr:spPr>
        <a:xfrm>
          <a:off x="7824106" y="748393"/>
          <a:ext cx="15047099" cy="347472"/>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WHAT</a:t>
          </a:r>
        </a:p>
      </xdr:txBody>
    </xdr:sp>
    <xdr:clientData/>
  </xdr:twoCellAnchor>
  <xdr:twoCellAnchor>
    <xdr:from>
      <xdr:col>11</xdr:col>
      <xdr:colOff>0</xdr:colOff>
      <xdr:row>1</xdr:row>
      <xdr:rowOff>0</xdr:rowOff>
    </xdr:from>
    <xdr:to>
      <xdr:col>16</xdr:col>
      <xdr:colOff>0</xdr:colOff>
      <xdr:row>1</xdr:row>
      <xdr:rowOff>347383</xdr:rowOff>
    </xdr:to>
    <xdr:sp macro="" textlink="">
      <xdr:nvSpPr>
        <xdr:cNvPr id="6" name="TextBox 5">
          <a:extLst>
            <a:ext uri="{FF2B5EF4-FFF2-40B4-BE49-F238E27FC236}">
              <a16:creationId xmlns:a16="http://schemas.microsoft.com/office/drawing/2014/main" id="{71DE63AF-3887-4935-9AE6-804C277E4E9B}"/>
            </a:ext>
          </a:extLst>
        </xdr:cNvPr>
        <xdr:cNvSpPr txBox="1"/>
      </xdr:nvSpPr>
      <xdr:spPr>
        <a:xfrm>
          <a:off x="27241500" y="752475"/>
          <a:ext cx="5343525" cy="350558"/>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WHERE</a:t>
          </a:r>
        </a:p>
      </xdr:txBody>
    </xdr:sp>
    <xdr:clientData/>
  </xdr:twoCellAnchor>
  <xdr:twoCellAnchor>
    <xdr:from>
      <xdr:col>16</xdr:col>
      <xdr:colOff>0</xdr:colOff>
      <xdr:row>1</xdr:row>
      <xdr:rowOff>0</xdr:rowOff>
    </xdr:from>
    <xdr:to>
      <xdr:col>18</xdr:col>
      <xdr:colOff>0</xdr:colOff>
      <xdr:row>1</xdr:row>
      <xdr:rowOff>347472</xdr:rowOff>
    </xdr:to>
    <xdr:sp macro="" textlink="">
      <xdr:nvSpPr>
        <xdr:cNvPr id="7" name="TextBox 6">
          <a:extLst>
            <a:ext uri="{FF2B5EF4-FFF2-40B4-BE49-F238E27FC236}">
              <a16:creationId xmlns:a16="http://schemas.microsoft.com/office/drawing/2014/main" id="{45FF72F3-D1EA-4280-911C-C5B57E383607}"/>
            </a:ext>
          </a:extLst>
        </xdr:cNvPr>
        <xdr:cNvSpPr txBox="1"/>
      </xdr:nvSpPr>
      <xdr:spPr>
        <a:xfrm>
          <a:off x="32585025" y="752475"/>
          <a:ext cx="3295650" cy="350647"/>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WHEN</a:t>
          </a:r>
        </a:p>
      </xdr:txBody>
    </xdr:sp>
    <xdr:clientData/>
  </xdr:twoCellAnchor>
  <xdr:twoCellAnchor>
    <xdr:from>
      <xdr:col>23</xdr:col>
      <xdr:colOff>0</xdr:colOff>
      <xdr:row>1</xdr:row>
      <xdr:rowOff>0</xdr:rowOff>
    </xdr:from>
    <xdr:to>
      <xdr:col>23</xdr:col>
      <xdr:colOff>1</xdr:colOff>
      <xdr:row>1</xdr:row>
      <xdr:rowOff>347472</xdr:rowOff>
    </xdr:to>
    <xdr:sp macro="" textlink="">
      <xdr:nvSpPr>
        <xdr:cNvPr id="8" name="TextBox 7">
          <a:extLst>
            <a:ext uri="{FF2B5EF4-FFF2-40B4-BE49-F238E27FC236}">
              <a16:creationId xmlns:a16="http://schemas.microsoft.com/office/drawing/2014/main" id="{AB8F385D-A5AE-4872-B18A-8E3B738BF57A}"/>
            </a:ext>
          </a:extLst>
        </xdr:cNvPr>
        <xdr:cNvSpPr txBox="1"/>
      </xdr:nvSpPr>
      <xdr:spPr>
        <a:xfrm>
          <a:off x="44519851" y="752475"/>
          <a:ext cx="8429625" cy="350647"/>
        </a:xfrm>
        <a:prstGeom prst="rect">
          <a:avLst/>
        </a:prstGeom>
        <a:solidFill>
          <a:schemeClr val="accent6">
            <a:lumMod val="60000"/>
            <a:lumOff val="4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Beneficiaries (</a:t>
          </a:r>
          <a:r>
            <a:rPr lang="en-US" sz="2000" b="1">
              <a:ln>
                <a:noFill/>
              </a:ln>
              <a:solidFill>
                <a:schemeClr val="bg1"/>
              </a:solidFill>
              <a:latin typeface="Arial" panose="020B0604020202020204" pitchFamily="34" charset="0"/>
              <a:cs typeface="Arial" panose="020B0604020202020204" pitchFamily="34" charset="0"/>
            </a:rPr>
            <a:t>Breakdown</a:t>
          </a:r>
          <a:r>
            <a:rPr lang="en-US" sz="2200" b="1">
              <a:ln>
                <a:noFill/>
              </a:ln>
              <a:solidFill>
                <a:schemeClr val="bg1"/>
              </a:solidFill>
              <a:latin typeface="Arial" panose="020B0604020202020204" pitchFamily="34" charset="0"/>
              <a:cs typeface="Arial" panose="020B0604020202020204" pitchFamily="34" charset="0"/>
            </a:rPr>
            <a:t>)</a:t>
          </a:r>
        </a:p>
      </xdr:txBody>
    </xdr:sp>
    <xdr:clientData/>
  </xdr:twoCellAnchor>
  <xdr:twoCellAnchor>
    <xdr:from>
      <xdr:col>1</xdr:col>
      <xdr:colOff>0</xdr:colOff>
      <xdr:row>1</xdr:row>
      <xdr:rowOff>0</xdr:rowOff>
    </xdr:from>
    <xdr:to>
      <xdr:col>1</xdr:col>
      <xdr:colOff>1</xdr:colOff>
      <xdr:row>1</xdr:row>
      <xdr:rowOff>347471</xdr:rowOff>
    </xdr:to>
    <xdr:sp macro="" textlink="">
      <xdr:nvSpPr>
        <xdr:cNvPr id="13" name="TextBox 12">
          <a:extLst>
            <a:ext uri="{FF2B5EF4-FFF2-40B4-BE49-F238E27FC236}">
              <a16:creationId xmlns:a16="http://schemas.microsoft.com/office/drawing/2014/main" id="{2D2894C2-8F14-4CA4-A1B1-EDDF7CB63AEF}"/>
            </a:ext>
          </a:extLst>
        </xdr:cNvPr>
        <xdr:cNvSpPr txBox="1"/>
      </xdr:nvSpPr>
      <xdr:spPr>
        <a:xfrm>
          <a:off x="462643" y="748393"/>
          <a:ext cx="3687537" cy="347471"/>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PROJECT INFO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365125</xdr:colOff>
      <xdr:row>15</xdr:row>
      <xdr:rowOff>99060</xdr:rowOff>
    </xdr:to>
    <xdr:sp macro="" textlink="">
      <xdr:nvSpPr>
        <xdr:cNvPr id="2" name="TextBox 1">
          <a:extLst>
            <a:ext uri="{FF2B5EF4-FFF2-40B4-BE49-F238E27FC236}">
              <a16:creationId xmlns:a16="http://schemas.microsoft.com/office/drawing/2014/main" id="{9DEF815A-74F4-4D5F-9A15-6271645B3218}"/>
            </a:ext>
          </a:extLst>
        </xdr:cNvPr>
        <xdr:cNvSpPr txBox="1"/>
      </xdr:nvSpPr>
      <xdr:spPr>
        <a:xfrm>
          <a:off x="0" y="0"/>
          <a:ext cx="8332995" cy="2956560"/>
        </a:xfrm>
        <a:prstGeom prst="rect">
          <a:avLst/>
        </a:prstGeom>
        <a:solidFill>
          <a:schemeClr val="accent1"/>
        </a:solidFill>
        <a:ln w="9525">
          <a:solidFill>
            <a:schemeClr val="tx1">
              <a:lumMod val="50000"/>
              <a:lumOff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000">
              <a:solidFill>
                <a:schemeClr val="bg1"/>
              </a:solidFill>
              <a:latin typeface="Arial" panose="020B0604020202020204" pitchFamily="34" charset="0"/>
              <a:cs typeface="Arial" panose="020B0604020202020204" pitchFamily="34" charset="0"/>
            </a:rPr>
            <a:t>Dear Partners,</a:t>
          </a:r>
        </a:p>
        <a:p>
          <a:pPr>
            <a:lnSpc>
              <a:spcPts val="1600"/>
            </a:lnSpc>
          </a:pPr>
          <a:endParaRPr lang="en-US" sz="1000">
            <a:solidFill>
              <a:schemeClr val="bg1"/>
            </a:solidFill>
            <a:latin typeface="Arial" panose="020B0604020202020204" pitchFamily="34" charset="0"/>
            <a:cs typeface="Arial" panose="020B0604020202020204" pitchFamily="34" charset="0"/>
          </a:endParaRPr>
        </a:p>
        <a:p>
          <a:pPr>
            <a:lnSpc>
              <a:spcPts val="1600"/>
            </a:lnSpc>
          </a:pPr>
          <a:r>
            <a:rPr lang="en-US" sz="1000">
              <a:solidFill>
                <a:schemeClr val="bg1"/>
              </a:solidFill>
              <a:latin typeface="Arial" panose="020B0604020202020204" pitchFamily="34" charset="0"/>
              <a:cs typeface="Arial" panose="020B0604020202020204" pitchFamily="34" charset="0"/>
            </a:rPr>
            <a:t>The 4W  tool is meant</a:t>
          </a:r>
          <a:r>
            <a:rPr lang="en-US" sz="1000" baseline="0">
              <a:solidFill>
                <a:schemeClr val="bg1"/>
              </a:solidFill>
              <a:latin typeface="Arial" panose="020B0604020202020204" pitchFamily="34" charset="0"/>
              <a:cs typeface="Arial" panose="020B0604020202020204" pitchFamily="34" charset="0"/>
            </a:rPr>
            <a:t> to provide</a:t>
          </a:r>
          <a:r>
            <a:rPr lang="en-US" sz="1000">
              <a:solidFill>
                <a:schemeClr val="bg1"/>
              </a:solidFill>
              <a:latin typeface="Arial" panose="020B0604020202020204" pitchFamily="34" charset="0"/>
              <a:cs typeface="Arial" panose="020B0604020202020204" pitchFamily="34" charset="0"/>
            </a:rPr>
            <a:t> an inventory of reporting</a:t>
          </a:r>
          <a:r>
            <a:rPr lang="en-US" sz="1000" baseline="0">
              <a:solidFill>
                <a:schemeClr val="bg1"/>
              </a:solidFill>
              <a:latin typeface="Arial" panose="020B0604020202020204" pitchFamily="34" charset="0"/>
              <a:cs typeface="Arial" panose="020B0604020202020204" pitchFamily="34" charset="0"/>
            </a:rPr>
            <a:t> activities on WHO does WHAT, WHERE, WHEN that fall under the </a:t>
          </a:r>
          <a:r>
            <a:rPr lang="en-US" sz="1000" b="1" baseline="0">
              <a:solidFill>
                <a:schemeClr val="bg1"/>
              </a:solidFill>
              <a:latin typeface="Arial" panose="020B0604020202020204" pitchFamily="34" charset="0"/>
              <a:cs typeface="Arial" panose="020B0604020202020204" pitchFamily="34" charset="0"/>
            </a:rPr>
            <a:t>Inter Sector Coordiantion Group (ISCG) </a:t>
          </a:r>
          <a:r>
            <a:rPr lang="en-US" sz="1000" baseline="0">
              <a:solidFill>
                <a:schemeClr val="bg1"/>
              </a:solidFill>
              <a:latin typeface="Arial" panose="020B0604020202020204" pitchFamily="34" charset="0"/>
              <a:cs typeface="Arial" panose="020B0604020202020204" pitchFamily="34" charset="0"/>
            </a:rPr>
            <a:t>framework.  If your organization is planning to, or conducting or have conducted humanitarian responses in Cox's Bazar, Bangladesh, please kindly fill in the '4W' sheet. The fields are self-explanatory. </a:t>
          </a:r>
          <a:r>
            <a:rPr lang="en-US" sz="1000" baseline="0">
              <a:solidFill>
                <a:schemeClr val="bg1"/>
              </a:solidFill>
              <a:latin typeface="Arial" panose="020B0604020202020204" pitchFamily="34" charset="0"/>
              <a:ea typeface="+mn-ea"/>
              <a:cs typeface="Arial" panose="020B0604020202020204" pitchFamily="34" charset="0"/>
            </a:rPr>
            <a:t>If you have any questions on how to fill in this form or need technical assistance please do not hesitate to reach out to the sector leads IMs, or write to cxb-iscg-im@googlegroups.com</a:t>
          </a:r>
        </a:p>
        <a:p>
          <a:pPr>
            <a:lnSpc>
              <a:spcPts val="1600"/>
            </a:lnSpc>
          </a:pPr>
          <a:endParaRPr lang="en-US" sz="1000" b="0" baseline="0">
            <a:solidFill>
              <a:schemeClr val="bg1"/>
            </a:solidFill>
            <a:latin typeface="Arial" panose="020B0604020202020204" pitchFamily="34" charset="0"/>
            <a:cs typeface="Arial" panose="020B0604020202020204" pitchFamily="34" charset="0"/>
          </a:endParaRPr>
        </a:p>
        <a:p>
          <a:pPr>
            <a:lnSpc>
              <a:spcPts val="1600"/>
            </a:lnSpc>
          </a:pPr>
          <a:r>
            <a:rPr lang="en-US" sz="1000" b="1" baseline="0">
              <a:solidFill>
                <a:schemeClr val="bg1"/>
              </a:solidFill>
              <a:latin typeface="Arial" panose="020B0604020202020204" pitchFamily="34" charset="0"/>
              <a:cs typeface="Arial" panose="020B0604020202020204" pitchFamily="34" charset="0"/>
            </a:rPr>
            <a:t>Frequency:</a:t>
          </a:r>
        </a:p>
        <a:p>
          <a:pPr>
            <a:lnSpc>
              <a:spcPts val="1600"/>
            </a:lnSpc>
          </a:pPr>
          <a:r>
            <a:rPr lang="en-US" sz="1000" baseline="0">
              <a:solidFill>
                <a:schemeClr val="bg1"/>
              </a:solidFill>
              <a:latin typeface="Arial" panose="020B0604020202020204" pitchFamily="34" charset="0"/>
              <a:cs typeface="Arial" panose="020B0604020202020204" pitchFamily="34" charset="0"/>
            </a:rPr>
            <a:t>Please note that currently ISCG collect 4W from sectors on a monthly basis on 1st week of the month</a:t>
          </a:r>
          <a:r>
            <a:rPr lang="en-US" sz="1000" b="0" baseline="0">
              <a:solidFill>
                <a:schemeClr val="bg1"/>
              </a:solidFill>
              <a:latin typeface="Arial" panose="020B0604020202020204" pitchFamily="34" charset="0"/>
              <a:cs typeface="Arial" panose="020B0604020202020204" pitchFamily="34" charset="0"/>
            </a:rPr>
            <a:t>.</a:t>
          </a:r>
          <a:endParaRPr lang="en-US" sz="1000" baseline="0">
            <a:solidFill>
              <a:schemeClr val="bg1"/>
            </a:solidFill>
            <a:latin typeface="Arial" panose="020B0604020202020204" pitchFamily="34" charset="0"/>
            <a:cs typeface="Arial" panose="020B0604020202020204" pitchFamily="34" charset="0"/>
          </a:endParaRPr>
        </a:p>
        <a:p>
          <a:pPr>
            <a:lnSpc>
              <a:spcPts val="1600"/>
            </a:lnSpc>
          </a:pPr>
          <a:endParaRPr lang="en-US" sz="1000" baseline="0">
            <a:solidFill>
              <a:schemeClr val="bg1"/>
            </a:solidFill>
            <a:latin typeface="Arial" panose="020B0604020202020204" pitchFamily="34" charset="0"/>
            <a:cs typeface="Arial" panose="020B0604020202020204" pitchFamily="34" charset="0"/>
          </a:endParaRPr>
        </a:p>
        <a:p>
          <a:pPr>
            <a:lnSpc>
              <a:spcPts val="1600"/>
            </a:lnSpc>
          </a:pPr>
          <a:r>
            <a:rPr lang="en-US" sz="1000" baseline="0">
              <a:solidFill>
                <a:schemeClr val="bg1"/>
              </a:solidFill>
              <a:latin typeface="Arial" panose="020B0604020202020204" pitchFamily="34" charset="0"/>
              <a:cs typeface="Arial" panose="020B0604020202020204" pitchFamily="34" charset="0"/>
            </a:rPr>
            <a:t>Thank you,</a:t>
          </a:r>
        </a:p>
        <a:p>
          <a:pPr>
            <a:lnSpc>
              <a:spcPts val="1600"/>
            </a:lnSpc>
          </a:pPr>
          <a:r>
            <a:rPr lang="en-US" sz="1000" baseline="0">
              <a:solidFill>
                <a:schemeClr val="bg1"/>
              </a:solidFill>
              <a:latin typeface="Arial" panose="020B0604020202020204" pitchFamily="34" charset="0"/>
              <a:cs typeface="Arial" panose="020B0604020202020204" pitchFamily="34" charset="0"/>
            </a:rPr>
            <a:t>ISCG IM Team</a:t>
          </a:r>
        </a:p>
        <a:p>
          <a:pPr>
            <a:lnSpc>
              <a:spcPts val="1600"/>
            </a:lnSpc>
          </a:pPr>
          <a:r>
            <a:rPr lang="en-US" sz="1000" baseline="0">
              <a:solidFill>
                <a:schemeClr val="bg1"/>
              </a:solidFill>
              <a:latin typeface="Arial" panose="020B0604020202020204" pitchFamily="34" charset="0"/>
              <a:cs typeface="Arial" panose="020B0604020202020204" pitchFamily="34" charset="0"/>
            </a:rPr>
            <a:t>                                                                                                                                                                                                    </a:t>
          </a:r>
          <a:r>
            <a:rPr lang="en-US" sz="700" i="1" baseline="0">
              <a:solidFill>
                <a:schemeClr val="bg1"/>
              </a:solidFill>
              <a:latin typeface="Arial" panose="020B0604020202020204" pitchFamily="34" charset="0"/>
              <a:cs typeface="Arial" panose="020B0604020202020204" pitchFamily="34" charset="0"/>
            </a:rPr>
            <a:t>ISCG_4W_CXB_2020_V1.01</a:t>
          </a:r>
        </a:p>
      </xdr:txBody>
    </xdr:sp>
    <xdr:clientData/>
  </xdr:twoCellAnchor>
  <xdr:twoCellAnchor>
    <xdr:from>
      <xdr:col>0</xdr:col>
      <xdr:colOff>0</xdr:colOff>
      <xdr:row>15</xdr:row>
      <xdr:rowOff>168593</xdr:rowOff>
    </xdr:from>
    <xdr:to>
      <xdr:col>13</xdr:col>
      <xdr:colOff>362314</xdr:colOff>
      <xdr:row>26</xdr:row>
      <xdr:rowOff>143565</xdr:rowOff>
    </xdr:to>
    <xdr:sp macro="" textlink="">
      <xdr:nvSpPr>
        <xdr:cNvPr id="3" name="TextBox 2">
          <a:extLst>
            <a:ext uri="{FF2B5EF4-FFF2-40B4-BE49-F238E27FC236}">
              <a16:creationId xmlns:a16="http://schemas.microsoft.com/office/drawing/2014/main" id="{5B1A2740-DAE8-4369-A99A-B20BBA0A4E1A}"/>
            </a:ext>
          </a:extLst>
        </xdr:cNvPr>
        <xdr:cNvSpPr txBox="1"/>
      </xdr:nvSpPr>
      <xdr:spPr>
        <a:xfrm>
          <a:off x="0" y="2901854"/>
          <a:ext cx="8258401" cy="1979363"/>
        </a:xfrm>
        <a:prstGeom prst="rect">
          <a:avLst/>
        </a:prstGeom>
        <a:solidFill>
          <a:schemeClr val="bg1">
            <a:lumMod val="85000"/>
          </a:schemeClr>
        </a:solid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400" b="1">
              <a:solidFill>
                <a:schemeClr val="tx1">
                  <a:lumMod val="75000"/>
                  <a:lumOff val="25000"/>
                </a:schemeClr>
              </a:solidFill>
              <a:latin typeface="Arial" panose="020B0604020202020204" pitchFamily="34" charset="0"/>
              <a:cs typeface="Arial" panose="020B0604020202020204" pitchFamily="34" charset="0"/>
            </a:rPr>
            <a:t>About the tool</a:t>
          </a:r>
          <a:r>
            <a:rPr lang="en-US" sz="1400" b="1" baseline="0">
              <a:solidFill>
                <a:schemeClr val="tx1">
                  <a:lumMod val="75000"/>
                  <a:lumOff val="25000"/>
                </a:schemeClr>
              </a:solidFill>
              <a:latin typeface="Arial" panose="020B0604020202020204" pitchFamily="34" charset="0"/>
              <a:cs typeface="Arial" panose="020B0604020202020204" pitchFamily="34" charset="0"/>
            </a:rPr>
            <a:t>?</a:t>
          </a:r>
          <a:endParaRPr lang="en-US" sz="1400" b="1">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r>
            <a:rPr lang="en-US" sz="1000" baseline="0">
              <a:solidFill>
                <a:schemeClr val="tx1">
                  <a:lumMod val="75000"/>
                  <a:lumOff val="25000"/>
                </a:schemeClr>
              </a:solidFill>
              <a:latin typeface="Arial" panose="020B0604020202020204" pitchFamily="34" charset="0"/>
              <a:cs typeface="Arial" panose="020B0604020202020204" pitchFamily="34" charset="0"/>
            </a:rPr>
            <a:t>There are three sheets visible to users in this workbook: Read Me, WHAT (Activities Index), and 4W</a:t>
          </a: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r>
            <a:rPr lang="en-US" sz="1100" b="1" baseline="0">
              <a:solidFill>
                <a:schemeClr val="tx1">
                  <a:lumMod val="75000"/>
                  <a:lumOff val="25000"/>
                </a:schemeClr>
              </a:solidFill>
              <a:latin typeface="Arial" panose="020B0604020202020204" pitchFamily="34" charset="0"/>
              <a:cs typeface="Arial" panose="020B0604020202020204" pitchFamily="34" charset="0"/>
            </a:rPr>
            <a:t>Read Me</a:t>
          </a:r>
          <a:r>
            <a:rPr lang="en-US" sz="1000" baseline="0">
              <a:solidFill>
                <a:schemeClr val="tx1">
                  <a:lumMod val="75000"/>
                  <a:lumOff val="25000"/>
                </a:schemeClr>
              </a:solidFill>
              <a:latin typeface="Arial" panose="020B0604020202020204" pitchFamily="34" charset="0"/>
              <a:cs typeface="Arial" panose="020B0604020202020204" pitchFamily="34" charset="0"/>
            </a:rPr>
            <a:t> provides basic information on how to use this information management tool.</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4W</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b="1" baseline="0">
              <a:solidFill>
                <a:schemeClr val="dk1"/>
              </a:solidFill>
              <a:effectLst/>
              <a:latin typeface="Arial" panose="020B0604020202020204" pitchFamily="34" charset="0"/>
              <a:ea typeface="+mn-ea"/>
              <a:cs typeface="Arial" panose="020B0604020202020204" pitchFamily="34" charset="0"/>
            </a:rPr>
            <a:t>PP</a:t>
          </a:r>
          <a:r>
            <a:rPr lang="en-US" sz="1000" baseline="0">
              <a:solidFill>
                <a:schemeClr val="dk1"/>
              </a:solidFill>
              <a:effectLst/>
              <a:latin typeface="Arial" panose="020B0604020202020204" pitchFamily="34" charset="0"/>
              <a:ea typeface="+mn-ea"/>
              <a:cs typeface="Arial" panose="020B0604020202020204" pitchFamily="34" charset="0"/>
            </a:rPr>
            <a:t> is the main tab in which </a:t>
          </a:r>
          <a:r>
            <a:rPr lang="en-US" sz="1000" b="1" baseline="0">
              <a:solidFill>
                <a:schemeClr val="dk1"/>
              </a:solidFill>
              <a:effectLst/>
              <a:latin typeface="Arial" panose="020B0604020202020204" pitchFamily="34" charset="0"/>
              <a:ea typeface="+mn-ea"/>
              <a:cs typeface="Arial" panose="020B0604020202020204" pitchFamily="34" charset="0"/>
            </a:rPr>
            <a:t>programme partners </a:t>
          </a:r>
          <a:r>
            <a:rPr lang="en-US" sz="1000" baseline="0">
              <a:solidFill>
                <a:schemeClr val="dk1"/>
              </a:solidFill>
              <a:effectLst/>
              <a:latin typeface="Arial" panose="020B0604020202020204" pitchFamily="34" charset="0"/>
              <a:ea typeface="+mn-ea"/>
              <a:cs typeface="Arial" panose="020B0604020202020204" pitchFamily="34" charset="0"/>
            </a:rPr>
            <a:t>will report their projects.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mn-lt"/>
              <a:ea typeface="+mn-ea"/>
              <a:cs typeface="+mn-cs"/>
            </a:rPr>
            <a:t>4W</a:t>
          </a:r>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IP</a:t>
          </a:r>
          <a:r>
            <a:rPr lang="en-US" sz="1100" baseline="0">
              <a:solidFill>
                <a:schemeClr val="dk1"/>
              </a:solidFill>
              <a:effectLst/>
              <a:latin typeface="+mn-lt"/>
              <a:ea typeface="+mn-ea"/>
              <a:cs typeface="+mn-cs"/>
            </a:rPr>
            <a:t> is the main tab in which </a:t>
          </a:r>
          <a:r>
            <a:rPr lang="en-US" sz="1100" b="1" baseline="0">
              <a:solidFill>
                <a:schemeClr val="dk1"/>
              </a:solidFill>
              <a:effectLst/>
              <a:latin typeface="+mn-lt"/>
              <a:ea typeface="+mn-ea"/>
              <a:cs typeface="+mn-cs"/>
            </a:rPr>
            <a:t>implementing partners </a:t>
          </a:r>
          <a:r>
            <a:rPr lang="en-US" sz="1100" baseline="0">
              <a:solidFill>
                <a:schemeClr val="dk1"/>
              </a:solidFill>
              <a:effectLst/>
              <a:latin typeface="+mn-lt"/>
              <a:ea typeface="+mn-ea"/>
              <a:cs typeface="+mn-cs"/>
            </a:rPr>
            <a:t>will report their activities.</a:t>
          </a:r>
          <a:endParaRPr lang="en-US" sz="1000">
            <a:effectLst/>
          </a:endParaRPr>
        </a:p>
      </xdr:txBody>
    </xdr:sp>
    <xdr:clientData/>
  </xdr:twoCellAnchor>
  <xdr:twoCellAnchor>
    <xdr:from>
      <xdr:col>0</xdr:col>
      <xdr:colOff>0</xdr:colOff>
      <xdr:row>27</xdr:row>
      <xdr:rowOff>32025</xdr:rowOff>
    </xdr:from>
    <xdr:to>
      <xdr:col>13</xdr:col>
      <xdr:colOff>362314</xdr:colOff>
      <xdr:row>77</xdr:row>
      <xdr:rowOff>180975</xdr:rowOff>
    </xdr:to>
    <xdr:sp macro="" textlink="">
      <xdr:nvSpPr>
        <xdr:cNvPr id="4" name="TextBox 3">
          <a:extLst>
            <a:ext uri="{FF2B5EF4-FFF2-40B4-BE49-F238E27FC236}">
              <a16:creationId xmlns:a16="http://schemas.microsoft.com/office/drawing/2014/main" id="{EB43524B-5E0E-4CF2-A11F-BDDE431E2AE2}"/>
            </a:ext>
          </a:extLst>
        </xdr:cNvPr>
        <xdr:cNvSpPr txBox="1"/>
      </xdr:nvSpPr>
      <xdr:spPr>
        <a:xfrm>
          <a:off x="0" y="5175525"/>
          <a:ext cx="8287114" cy="9673950"/>
        </a:xfrm>
        <a:prstGeom prst="rect">
          <a:avLst/>
        </a:prstGeom>
        <a:solidFill>
          <a:schemeClr val="bg1">
            <a:lumMod val="85000"/>
          </a:schemeClr>
        </a:solid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400" b="1">
              <a:solidFill>
                <a:schemeClr val="tx1">
                  <a:lumMod val="75000"/>
                  <a:lumOff val="25000"/>
                </a:schemeClr>
              </a:solidFill>
              <a:latin typeface="Arial" panose="020B0604020202020204" pitchFamily="34" charset="0"/>
              <a:cs typeface="Arial" panose="020B0604020202020204" pitchFamily="34" charset="0"/>
            </a:rPr>
            <a:t>How to use the 4W sheet</a:t>
          </a:r>
          <a:r>
            <a:rPr lang="en-US" sz="1400" b="1" baseline="0">
              <a:solidFill>
                <a:schemeClr val="tx1">
                  <a:lumMod val="75000"/>
                  <a:lumOff val="25000"/>
                </a:schemeClr>
              </a:solidFill>
              <a:latin typeface="Arial" panose="020B0604020202020204" pitchFamily="34" charset="0"/>
              <a:cs typeface="Arial" panose="020B0604020202020204" pitchFamily="34" charset="0"/>
            </a:rPr>
            <a:t>?</a:t>
          </a:r>
          <a:endParaRPr lang="en-US" sz="1400" b="1">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4W</a:t>
          </a:r>
          <a:r>
            <a:rPr lang="en-US" sz="1000" baseline="0">
              <a:solidFill>
                <a:schemeClr val="dk1"/>
              </a:solidFill>
              <a:effectLst/>
              <a:latin typeface="Arial" panose="020B0604020202020204" pitchFamily="34" charset="0"/>
              <a:ea typeface="+mn-ea"/>
              <a:cs typeface="Arial" panose="020B0604020202020204" pitchFamily="34" charset="0"/>
            </a:rPr>
            <a:t> is the main sheet which partners will use to </a:t>
          </a:r>
          <a:r>
            <a:rPr lang="en-US" sz="1000" b="1" baseline="0">
              <a:solidFill>
                <a:schemeClr val="dk1"/>
              </a:solidFill>
              <a:effectLst/>
              <a:latin typeface="Arial" panose="020B0604020202020204" pitchFamily="34" charset="0"/>
              <a:ea typeface="+mn-ea"/>
              <a:cs typeface="Arial" panose="020B0604020202020204" pitchFamily="34" charset="0"/>
            </a:rPr>
            <a:t>enter the data</a:t>
          </a:r>
          <a:r>
            <a:rPr lang="en-US" sz="1000" baseline="0">
              <a:solidFill>
                <a:schemeClr val="dk1"/>
              </a:solidFill>
              <a:effectLst/>
              <a:latin typeface="Arial" panose="020B0604020202020204" pitchFamily="34" charset="0"/>
              <a:ea typeface="+mn-ea"/>
              <a:cs typeface="Arial" panose="020B0604020202020204" pitchFamily="34" charset="0"/>
            </a:rPr>
            <a:t>.</a:t>
          </a:r>
          <a:endParaRPr lang="en-US" sz="1000">
            <a:effectLst/>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Thumb rule to use this sheet is that the information on any activity (sub sector and activity details) in a specific area should be entered in separate row, in other words, </a:t>
          </a:r>
          <a:r>
            <a:rPr lang="en-US" sz="1000" b="1" baseline="0">
              <a:solidFill>
                <a:schemeClr val="dk1"/>
              </a:solidFill>
              <a:effectLst/>
              <a:latin typeface="Arial" panose="020B0604020202020204" pitchFamily="34" charset="0"/>
              <a:ea typeface="+mn-ea"/>
              <a:cs typeface="Arial" panose="020B0604020202020204" pitchFamily="34" charset="0"/>
            </a:rPr>
            <a:t>ONE DATA POINT PER ROW, AND ONLY ONE PIECE OF DATA PER CELL</a:t>
          </a:r>
          <a:r>
            <a:rPr lang="en-US" sz="1000" baseline="0">
              <a:solidFill>
                <a:schemeClr val="dk1"/>
              </a:solidFill>
              <a:effectLst/>
              <a:latin typeface="Arial" panose="020B0604020202020204" pitchFamily="34" charset="0"/>
              <a:ea typeface="+mn-ea"/>
              <a:cs typeface="Arial" panose="020B0604020202020204" pitchFamily="34" charset="0"/>
            </a:rPr>
            <a:t>. Cluster/sector should ensure that activity (is) is/are not reported more than once by partners. 	</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WHO:</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000" baseline="0">
              <a:solidFill>
                <a:schemeClr val="dk1"/>
              </a:solidFill>
              <a:effectLst/>
              <a:latin typeface="Arial" panose="020B0604020202020204" pitchFamily="34" charset="0"/>
              <a:ea typeface="+mn-ea"/>
              <a:cs typeface="Arial" panose="020B0604020202020204" pitchFamily="34" charset="0"/>
            </a:rPr>
            <a:t>This section records names of primary stakeholder organizations</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i="0" baseline="0">
              <a:solidFill>
                <a:schemeClr val="dk1"/>
              </a:solidFill>
              <a:effectLst/>
              <a:latin typeface="+mn-lt"/>
              <a:ea typeface="+mn-ea"/>
              <a:cs typeface="+mn-cs"/>
            </a:rPr>
            <a:t>Programme/Technical Partner:</a:t>
          </a:r>
          <a:r>
            <a:rPr lang="en-US" sz="1100" baseline="0">
              <a:solidFill>
                <a:schemeClr val="dk1"/>
              </a:solidFill>
              <a:effectLst/>
              <a:latin typeface="+mn-lt"/>
              <a:ea typeface="+mn-ea"/>
              <a:cs typeface="+mn-cs"/>
            </a:rPr>
            <a:t> Select name of activity leading organization and/or Partners who have provided technical assistance from the dropdown list (Column D). Please make sure to insert only the organization Acronm. </a:t>
          </a:r>
          <a:endParaRPr lang="en-US">
            <a:effectLst/>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mn-lt"/>
              <a:ea typeface="+mn-ea"/>
              <a:cs typeface="+mn-cs"/>
            </a:rPr>
            <a:t>Implementing Partner:</a:t>
          </a:r>
          <a:r>
            <a:rPr lang="en-US" sz="1100" baseline="0">
              <a:solidFill>
                <a:schemeClr val="dk1"/>
              </a:solidFill>
              <a:effectLst/>
              <a:latin typeface="+mn-lt"/>
              <a:ea typeface="+mn-ea"/>
              <a:cs typeface="+mn-cs"/>
            </a:rPr>
            <a:t> Select name of activity main implementing partner organization from the dropdown list (Column E)</a:t>
          </a:r>
          <a:endParaRPr lang="en-US" sz="1000">
            <a:effectLst/>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Donor / Funding Organization:</a:t>
          </a:r>
          <a:r>
            <a:rPr lang="en-US" sz="1000" b="0" baseline="0">
              <a:solidFill>
                <a:schemeClr val="dk1"/>
              </a:solidFill>
              <a:effectLst/>
              <a:latin typeface="Arial" panose="020B0604020202020204" pitchFamily="34" charset="0"/>
              <a:ea typeface="+mn-ea"/>
              <a:cs typeface="Arial" panose="020B0604020202020204" pitchFamily="34" charset="0"/>
            </a:rPr>
            <a:t> Input the </a:t>
          </a:r>
          <a:r>
            <a:rPr lang="en-US" sz="1000" baseline="0">
              <a:solidFill>
                <a:schemeClr val="dk1"/>
              </a:solidFill>
              <a:effectLst/>
              <a:latin typeface="Arial" panose="020B0604020202020204" pitchFamily="34" charset="0"/>
              <a:ea typeface="+mn-ea"/>
              <a:cs typeface="Arial" panose="020B0604020202020204" pitchFamily="34" charset="0"/>
            </a:rPr>
            <a:t>name of activity main donor organization (Column F)</a:t>
          </a:r>
          <a:endParaRPr lang="en-US" sz="1100" b="1"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WHAT: </a:t>
          </a:r>
          <a:r>
            <a:rPr lang="en-US" sz="1000" baseline="0">
              <a:solidFill>
                <a:schemeClr val="dk1"/>
              </a:solidFill>
              <a:effectLst/>
              <a:latin typeface="Arial" panose="020B0604020202020204" pitchFamily="34" charset="0"/>
              <a:ea typeface="+mn-ea"/>
              <a:cs typeface="Arial" panose="020B0604020202020204" pitchFamily="34" charset="0"/>
            </a:rPr>
            <a:t>Enter the detail of activity</a:t>
          </a:r>
          <a:endParaRPr lang="en-US" sz="1000">
            <a:effectLst/>
            <a:latin typeface="Arial" panose="020B0604020202020204" pitchFamily="34" charset="0"/>
            <a:cs typeface="Arial" panose="020B0604020202020204" pitchFamily="34" charset="0"/>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Sector of Assistance:</a:t>
          </a:r>
          <a:r>
            <a:rPr lang="en-US" sz="1000">
              <a:effectLst/>
              <a:latin typeface="Arial" panose="020B0604020202020204" pitchFamily="34" charset="0"/>
              <a:cs typeface="Arial" panose="020B0604020202020204" pitchFamily="34" charset="0"/>
            </a:rPr>
            <a:t> Select sector from the pre-populated dropdown list (Column G)</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Sub Sector of Assistance:</a:t>
          </a:r>
          <a:r>
            <a:rPr lang="en-US" sz="1000">
              <a:effectLst/>
              <a:latin typeface="Arial" panose="020B0604020202020204" pitchFamily="34" charset="0"/>
              <a:cs typeface="Arial" panose="020B0604020202020204" pitchFamily="34" charset="0"/>
            </a:rPr>
            <a:t> Select sub sector from the pre-populated dropdown list (Column H)</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Activity Details:</a:t>
          </a:r>
          <a:r>
            <a:rPr lang="en-US" sz="1000">
              <a:effectLst/>
              <a:latin typeface="Arial" panose="020B0604020202020204" pitchFamily="34" charset="0"/>
              <a:cs typeface="Arial" panose="020B0604020202020204" pitchFamily="34" charset="0"/>
            </a:rPr>
            <a:t> Input the detailed</a:t>
          </a:r>
          <a:r>
            <a:rPr lang="en-US" sz="1000" baseline="0">
              <a:effectLst/>
              <a:latin typeface="Arial" panose="020B0604020202020204" pitchFamily="34" charset="0"/>
              <a:cs typeface="Arial" panose="020B0604020202020204" pitchFamily="34" charset="0"/>
            </a:rPr>
            <a:t> activity description </a:t>
          </a:r>
          <a:r>
            <a:rPr lang="en-US" sz="1000" baseline="0">
              <a:solidFill>
                <a:schemeClr val="dk1"/>
              </a:solidFill>
              <a:effectLst/>
              <a:latin typeface="Arial" panose="020B0604020202020204" pitchFamily="34" charset="0"/>
              <a:ea typeface="+mn-ea"/>
              <a:cs typeface="Arial" panose="020B0604020202020204" pitchFamily="34" charset="0"/>
            </a:rPr>
            <a:t>(</a:t>
          </a:r>
          <a:r>
            <a:rPr lang="en-US" sz="1000">
              <a:effectLst/>
              <a:latin typeface="Arial" panose="020B0604020202020204" pitchFamily="34" charset="0"/>
              <a:cs typeface="Arial" panose="020B0604020202020204" pitchFamily="34" charset="0"/>
            </a:rPr>
            <a:t>Column I)</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Indicator of Assistance:</a:t>
          </a:r>
          <a:r>
            <a:rPr lang="en-US" sz="1100">
              <a:solidFill>
                <a:schemeClr val="dk1"/>
              </a:solidFill>
              <a:effectLst/>
              <a:latin typeface="+mn-lt"/>
              <a:ea typeface="+mn-ea"/>
              <a:cs typeface="+mn-cs"/>
            </a:rPr>
            <a:t> Input the performance indicator of the </a:t>
          </a:r>
          <a:r>
            <a:rPr lang="en-US" sz="1100" baseline="0">
              <a:solidFill>
                <a:schemeClr val="dk1"/>
              </a:solidFill>
              <a:effectLst/>
              <a:latin typeface="+mn-lt"/>
              <a:ea typeface="+mn-ea"/>
              <a:cs typeface="+mn-cs"/>
            </a:rPr>
            <a:t>activity (</a:t>
          </a:r>
          <a:r>
            <a:rPr lang="en-US" sz="1100">
              <a:solidFill>
                <a:schemeClr val="dk1"/>
              </a:solidFill>
              <a:effectLst/>
              <a:latin typeface="+mn-lt"/>
              <a:ea typeface="+mn-ea"/>
              <a:cs typeface="+mn-cs"/>
            </a:rPr>
            <a:t>Column J)</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Relavant Emergency</a:t>
          </a:r>
          <a:r>
            <a:rPr lang="en-US" sz="1100">
              <a:solidFill>
                <a:schemeClr val="dk1"/>
              </a:solidFill>
              <a:effectLst/>
              <a:latin typeface="+mn-lt"/>
              <a:ea typeface="+mn-ea"/>
              <a:cs typeface="+mn-cs"/>
            </a:rPr>
            <a:t>: Select emergency event</a:t>
          </a:r>
          <a:r>
            <a:rPr lang="en-US" sz="1100" baseline="0">
              <a:solidFill>
                <a:schemeClr val="dk1"/>
              </a:solidFill>
              <a:effectLst/>
              <a:latin typeface="+mn-lt"/>
              <a:ea typeface="+mn-ea"/>
              <a:cs typeface="+mn-cs"/>
            </a:rPr>
            <a:t> from the drop down list (Column K)</a:t>
          </a:r>
          <a:endParaRPr lang="en-US" sz="1000">
            <a:effectLst/>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Activity Unit: </a:t>
          </a:r>
          <a:r>
            <a:rPr lang="en-US" sz="1100" b="0">
              <a:solidFill>
                <a:schemeClr val="dk1"/>
              </a:solidFill>
              <a:effectLst/>
              <a:latin typeface="+mn-lt"/>
              <a:ea typeface="+mn-ea"/>
              <a:cs typeface="+mn-cs"/>
            </a:rPr>
            <a:t>Input</a:t>
          </a:r>
          <a:r>
            <a:rPr lang="en-US" sz="1100" b="0" baseline="0">
              <a:solidFill>
                <a:schemeClr val="dk1"/>
              </a:solidFill>
              <a:effectLst/>
              <a:latin typeface="+mn-lt"/>
              <a:ea typeface="+mn-ea"/>
              <a:cs typeface="+mn-cs"/>
            </a:rPr>
            <a:t> the measured Unit of the activity.</a:t>
          </a:r>
          <a:r>
            <a:rPr lang="en-US" sz="1100">
              <a:solidFill>
                <a:schemeClr val="dk1"/>
              </a:solidFill>
              <a:effectLst/>
              <a:latin typeface="+mn-lt"/>
              <a:ea typeface="+mn-ea"/>
              <a:cs typeface="+mn-cs"/>
            </a:rPr>
            <a:t>(Column L).</a:t>
          </a:r>
          <a:r>
            <a:rPr lang="en-US" sz="1100" baseline="0">
              <a:solidFill>
                <a:schemeClr val="dk1"/>
              </a:solidFill>
              <a:effectLst/>
              <a:latin typeface="+mn-lt"/>
              <a:ea typeface="+mn-ea"/>
              <a:cs typeface="+mn-cs"/>
            </a:rPr>
            <a:t> </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Quantity Planned: </a:t>
          </a:r>
          <a:r>
            <a:rPr lang="en-US" sz="1100" b="0">
              <a:solidFill>
                <a:schemeClr val="dk1"/>
              </a:solidFill>
              <a:effectLst/>
              <a:latin typeface="+mn-lt"/>
              <a:ea typeface="+mn-ea"/>
              <a:cs typeface="+mn-cs"/>
            </a:rPr>
            <a:t>Input</a:t>
          </a:r>
          <a:r>
            <a:rPr lang="en-US" sz="1100" b="0" baseline="0">
              <a:solidFill>
                <a:schemeClr val="dk1"/>
              </a:solidFill>
              <a:effectLst/>
              <a:latin typeface="+mn-lt"/>
              <a:ea typeface="+mn-ea"/>
              <a:cs typeface="+mn-cs"/>
            </a:rPr>
            <a:t> how many of the activities has been planned during this year. </a:t>
          </a:r>
          <a:r>
            <a:rPr lang="en-US" sz="1100">
              <a:solidFill>
                <a:schemeClr val="dk1"/>
              </a:solidFill>
              <a:effectLst/>
              <a:latin typeface="+mn-lt"/>
              <a:ea typeface="+mn-ea"/>
              <a:cs typeface="+mn-cs"/>
            </a:rPr>
            <a:t>(Column M).</a:t>
          </a:r>
          <a:r>
            <a:rPr lang="en-US" sz="1100" baseline="0">
              <a:solidFill>
                <a:schemeClr val="dk1"/>
              </a:solidFill>
              <a:effectLst/>
              <a:latin typeface="+mn-lt"/>
              <a:ea typeface="+mn-ea"/>
              <a:cs typeface="+mn-cs"/>
            </a:rPr>
            <a:t> </a:t>
          </a:r>
        </a:p>
        <a:p>
          <a:pPr marL="457200" marR="0" lvl="1" indent="0" defTabSz="914400" eaLnBrk="1" fontAlgn="auto" latinLnBrk="0" hangingPunct="1">
            <a:lnSpc>
              <a:spcPts val="1600"/>
            </a:lnSpc>
            <a:spcBef>
              <a:spcPts val="0"/>
            </a:spcBef>
            <a:spcAft>
              <a:spcPts val="0"/>
            </a:spcAft>
            <a:buClrTx/>
            <a:buSzTx/>
            <a:buFontTx/>
            <a:buNone/>
            <a:tabLst/>
            <a:defRPr/>
          </a:pPr>
          <a:r>
            <a:rPr lang="en-GB" b="1">
              <a:effectLst/>
            </a:rPr>
            <a:t>Quantity Achieved:</a:t>
          </a:r>
          <a:r>
            <a:rPr lang="en-GB">
              <a:effectLst/>
            </a:rPr>
            <a:t> </a:t>
          </a:r>
          <a:r>
            <a:rPr lang="en-US" sz="1100" b="0">
              <a:solidFill>
                <a:schemeClr val="dk1"/>
              </a:solidFill>
              <a:effectLst/>
              <a:latin typeface="+mn-lt"/>
              <a:ea typeface="+mn-ea"/>
              <a:cs typeface="+mn-cs"/>
            </a:rPr>
            <a:t>Input</a:t>
          </a:r>
          <a:r>
            <a:rPr lang="en-US" sz="1100" b="0" baseline="0">
              <a:solidFill>
                <a:schemeClr val="dk1"/>
              </a:solidFill>
              <a:effectLst/>
              <a:latin typeface="+mn-lt"/>
              <a:ea typeface="+mn-ea"/>
              <a:cs typeface="+mn-cs"/>
            </a:rPr>
            <a:t> how many of the activities has already been achieved during this year. </a:t>
          </a:r>
          <a:r>
            <a:rPr lang="en-US" sz="1100">
              <a:solidFill>
                <a:schemeClr val="dk1"/>
              </a:solidFill>
              <a:effectLst/>
              <a:latin typeface="+mn-lt"/>
              <a:ea typeface="+mn-ea"/>
              <a:cs typeface="+mn-cs"/>
            </a:rPr>
            <a:t>(Column N)</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Activity Status: </a:t>
          </a:r>
          <a:r>
            <a:rPr lang="en-US" sz="1100">
              <a:solidFill>
                <a:schemeClr val="dk1"/>
              </a:solidFill>
              <a:effectLst/>
              <a:latin typeface="+mn-lt"/>
              <a:ea typeface="+mn-ea"/>
              <a:cs typeface="+mn-cs"/>
            </a:rPr>
            <a:t>Select activity status from the pre-populated dropdown list (Column O).</a:t>
          </a:r>
          <a:r>
            <a:rPr lang="en-US" sz="1100" baseline="0">
              <a:solidFill>
                <a:schemeClr val="dk1"/>
              </a:solidFill>
              <a:effectLst/>
              <a:latin typeface="+mn-lt"/>
              <a:ea typeface="+mn-ea"/>
              <a:cs typeface="+mn-cs"/>
            </a:rPr>
            <a:t> </a:t>
          </a:r>
          <a:r>
            <a:rPr lang="en-US" sz="1100" i="1" baseline="0">
              <a:solidFill>
                <a:srgbClr val="FF0000"/>
              </a:solidFill>
              <a:effectLst/>
              <a:latin typeface="+mn-lt"/>
              <a:ea typeface="+mn-ea"/>
              <a:cs typeface="+mn-cs"/>
            </a:rPr>
            <a:t>Note: The 4W is inteneded as a snapshot of the operational presence achievements and plan in a specific point in time. It is therefore important to report ALL activities for all organizations, regardless of their status</a:t>
          </a:r>
          <a:endParaRPr lang="en-US" sz="1100" b="1" baseline="0">
            <a:solidFill>
              <a:srgbClr val="FF0000"/>
            </a:solidFill>
            <a:effectLst/>
            <a:latin typeface="+mn-lt"/>
            <a:ea typeface="+mn-ea"/>
            <a:cs typeface="+mn-cs"/>
          </a:endParaRPr>
        </a:p>
        <a:p>
          <a:pPr marL="457200" marR="0" lvl="1" indent="0" defTabSz="914400" eaLnBrk="1" fontAlgn="auto" latinLnBrk="0" hangingPunct="1">
            <a:lnSpc>
              <a:spcPts val="1600"/>
            </a:lnSpc>
            <a:spcBef>
              <a:spcPts val="0"/>
            </a:spcBef>
            <a:spcAft>
              <a:spcPts val="0"/>
            </a:spcAft>
            <a:buClrTx/>
            <a:buSzTx/>
            <a:buFontTx/>
            <a:buNone/>
            <a:tabLst/>
            <a:defRPr/>
          </a:pPr>
          <a:endParaRPr lang="en-US" sz="1100" b="1"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WHERE</a:t>
          </a:r>
          <a:r>
            <a:rPr lang="en-US" sz="1000" baseline="0">
              <a:solidFill>
                <a:schemeClr val="dk1"/>
              </a:solidFill>
              <a:effectLst/>
              <a:latin typeface="Arial" panose="020B0604020202020204" pitchFamily="34" charset="0"/>
              <a:ea typeface="+mn-ea"/>
              <a:cs typeface="Arial" panose="020B0604020202020204" pitchFamily="34" charset="0"/>
            </a:rPr>
            <a:t>: The user will enter the detail of sbased on area entity selected in the previous column cell. To ensure naming consistency, please use the Official Site Dictionary and a reference cleaning table summarizing all misspelling, typos, alternative naming of all listed camps/sites (based on all past dirty data we have come across E.g. Camp7, C7, C07, Moynarghona, Moynerghona, Potibonia all these names refer to the site of Moynarghona). You can use it 1. as a complement to the Site Dictionary; 2. To look for a correct name spelling and/or missing information; 3. To perform rapid location cleaning, with a Vlookup.</a:t>
          </a:r>
        </a:p>
        <a:p>
          <a:pPr marL="0" marR="0" indent="0" algn="l" defTabSz="914400" eaLnBrk="1" fontAlgn="auto" latinLnBrk="0" hangingPunct="1">
            <a:lnSpc>
              <a:spcPts val="1600"/>
            </a:lnSpc>
            <a:spcBef>
              <a:spcPts val="0"/>
            </a:spcBef>
            <a:spcAft>
              <a:spcPts val="0"/>
            </a:spcAft>
            <a:buClrTx/>
            <a:buSzTx/>
            <a:buFontTx/>
            <a:buNone/>
            <a:tabLst/>
            <a:defRPr/>
          </a:pPr>
          <a:r>
            <a:rPr lang="en-US" sz="1000" i="1" baseline="0">
              <a:solidFill>
                <a:srgbClr val="FF0000"/>
              </a:solidFill>
              <a:effectLst/>
              <a:latin typeface="Arial" panose="020B0604020202020204" pitchFamily="34" charset="0"/>
              <a:ea typeface="+mn-ea"/>
              <a:cs typeface="Arial" panose="020B0604020202020204" pitchFamily="34" charset="0"/>
            </a:rPr>
            <a:t>Note: Never use the same row to report activities in different locations (E.g. Nayapara RC/Leda MS). Instead, report activities in separate rows (E.g. one for Nayapara RC, a second row for Leda MS).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WHEN</a:t>
          </a:r>
          <a:r>
            <a:rPr lang="en-US" sz="1100" b="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input reorting month when the activity performed (</a:t>
          </a:r>
          <a:r>
            <a:rPr lang="en-US" sz="1100" baseline="0">
              <a:solidFill>
                <a:schemeClr val="dk1"/>
              </a:solidFill>
              <a:effectLst/>
              <a:latin typeface="+mn-lt"/>
              <a:ea typeface="+mn-ea"/>
              <a:cs typeface="+mn-cs"/>
            </a:rPr>
            <a:t>Columns V)</a:t>
          </a:r>
          <a:r>
            <a:rPr lang="en-US" sz="1100" b="0" baseline="0">
              <a:solidFill>
                <a:schemeClr val="dk1"/>
              </a:solidFill>
              <a:effectLst/>
              <a:latin typeface="+mn-lt"/>
              <a:ea typeface="+mn-ea"/>
              <a:cs typeface="+mn-cs"/>
            </a:rPr>
            <a:t>. </a:t>
          </a:r>
          <a:r>
            <a:rPr lang="en-US" sz="1000" baseline="0">
              <a:solidFill>
                <a:schemeClr val="dk1"/>
              </a:solidFill>
              <a:effectLst/>
              <a:latin typeface="Arial" panose="020B0604020202020204" pitchFamily="34" charset="0"/>
              <a:ea typeface="+mn-ea"/>
              <a:cs typeface="Arial" panose="020B0604020202020204" pitchFamily="34" charset="0"/>
            </a:rPr>
            <a:t>Enter activity start and end dates (Columns W and X). The date format should be MM/DD/YYYY (December 31, 2020 will be entered as 12/31/2020)</a:t>
          </a:r>
          <a:endParaRPr lang="en-US" sz="800">
            <a:effectLst/>
            <a:latin typeface="Arial" panose="020B0604020202020204" pitchFamily="34" charset="0"/>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endParaRPr kumimoji="0" lang="en-US"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REACHED BENEFICIARIES:</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Enter number of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reached</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beneficiaries specially for activities where activity unit is families (Column U) and individuals (Column V).</a:t>
          </a:r>
        </a:p>
        <a:p>
          <a:pPr marL="0" marR="0" lvl="0" indent="0" defTabSz="914400" eaLnBrk="1" fontAlgn="auto" latinLnBrk="0" hangingPunct="1">
            <a:lnSpc>
              <a:spcPts val="16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Please enter the segregated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Male and Female reached beneficiaries </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(Column AD &amp; AE).</a:t>
          </a:r>
        </a:p>
        <a:p>
          <a:pPr marL="0" marR="0" lvl="0" indent="0" defTabSz="914400" eaLnBrk="1" fontAlgn="auto" latinLnBrk="0" hangingPunct="1">
            <a:lnSpc>
              <a:spcPts val="16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Please enter the age and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gender segregated beneficiaries </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data if any (Column AF to AL).</a:t>
          </a:r>
          <a:endParaRPr lang="en-US" sz="1000" b="0">
            <a:effectLst/>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 Enter any other information on current row activity in Column AM</a:t>
          </a: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    Please enter the contact information for 4W focal point of your orgnization.</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i="1" baseline="0">
              <a:solidFill>
                <a:schemeClr val="dk1"/>
              </a:solidFill>
              <a:effectLst/>
              <a:latin typeface="Arial" panose="020B0604020202020204" pitchFamily="34" charset="0"/>
              <a:ea typeface="+mn-ea"/>
              <a:cs typeface="Arial" panose="020B0604020202020204" pitchFamily="34" charset="0"/>
            </a:rPr>
            <a:t>Note:</a:t>
          </a:r>
          <a:r>
            <a:rPr lang="en-US" sz="1000" i="1" baseline="0">
              <a:solidFill>
                <a:schemeClr val="dk1"/>
              </a:solidFill>
              <a:effectLst/>
              <a:latin typeface="Arial" panose="020B0604020202020204" pitchFamily="34" charset="0"/>
              <a:ea typeface="+mn-ea"/>
              <a:cs typeface="Arial" panose="020B0604020202020204" pitchFamily="34" charset="0"/>
            </a:rPr>
            <a:t> Dropdown Cell will be </a:t>
          </a:r>
          <a:r>
            <a:rPr lang="en-US" sz="1000" i="1" baseline="0">
              <a:solidFill>
                <a:srgbClr val="C00000"/>
              </a:solidFill>
              <a:effectLst/>
              <a:latin typeface="Arial" panose="020B0604020202020204" pitchFamily="34" charset="0"/>
              <a:ea typeface="+mn-ea"/>
              <a:cs typeface="Arial" panose="020B0604020202020204" pitchFamily="34" charset="0"/>
            </a:rPr>
            <a:t>highlighted</a:t>
          </a:r>
          <a:r>
            <a:rPr lang="en-US" sz="1000" i="1" baseline="0">
              <a:solidFill>
                <a:schemeClr val="dk1"/>
              </a:solidFill>
              <a:effectLst/>
              <a:latin typeface="Arial" panose="020B0604020202020204" pitchFamily="34" charset="0"/>
              <a:ea typeface="+mn-ea"/>
              <a:cs typeface="Arial" panose="020B0604020202020204" pitchFamily="34" charset="0"/>
            </a:rPr>
            <a:t> if some invalid selection is made.</a:t>
          </a:r>
          <a:endParaRPr lang="en-US" sz="1000" i="1">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Dec%2014_R12\Protection\CXB%20Protection%20Sector%205W_14-12-17Compiled%20v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orking%20Documents\Wash%20Sector%20Google%20drive%202020\Bangladesh\4.Response%20Tracking\4Ws\2020\2020%2004\HID%20Upload\cxb_wash_sector_4w_april_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dmwifi\Downloads\ISCG%204W%20Influx%202017Nov14_template.v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shossain\AppData\Local\Microsoft\Windows\INetCache\Content.Outlook\E1GXMLTM\DRAFT_ISCG_4W_Template%20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Dec%2014_R12\Nutrition\171215_4W%20_NS_Compil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Iosto\Google%20Drive\ISCG%20Aug%202017%20New%20Influx\01%20-%20Information%20Management%20-%20Influx\06%20-Map%20and%20Infographic\13_4W%20Product%20Template\20180301_4W\20180302_4W_Consolidated_R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osto\Desktop\Nov%202_R7\Site%20Management\SiteManagement_CBX_4W_R2_171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ffriesr\Downloads\Nov%202_R7\Site%20Management\SiteManagement_CBX_4W_1710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orking%20Documents\W\Need%20to%20Upload\4.Response%20Tracking\4Ws\2019\2019%2003\2019%2003%2013\Send%204Ws\4Ws%20Update\AA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HP-NPC\Google%20Drive\Bangladesh\4.Response%20Tracking\4Ws\2018%2011\2018%2011%2012\HID%20Upload\CXB%20wash%20Sector_compiled__4w-201811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taahmed\AppData\Local\Microsoft\Windows\INetCache\Content.Outlook\6UM4TZE3\20190226_iscg_4w_template_v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Iosto\Desktop\Nov%202_R7\Protection\2017%2011%2003%20CXB%20CP%205W%20Compil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Nov%209_R8\Site%20Management\SiteManagement_CBX_4W_17110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omint.sharepoint.com/Assignments/4W/To%20be%20Done/R39/20190205_4W/190205_ISCG_4W_Consolidated_R38_New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5W"/>
      <sheetName val="WHO"/>
      <sheetName val="List_of_Locations"/>
      <sheetName val="WHAT"/>
      <sheetName val="Admins"/>
      <sheetName val="Beneficiaries"/>
      <sheetName val="Where"/>
      <sheetName val="CXB Protection Sector 5W_14-12-"/>
      <sheetName val="Sites_Dictionary"/>
      <sheetName val="CXB%20Protection%20Sector%205W_"/>
      <sheetName val="Lists"/>
      <sheetName val="Stat"/>
      <sheetName val="Sheet1"/>
      <sheetName val="FSS Categori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lists"/>
      <sheetName val="Read Me"/>
      <sheetName val="Sheet1"/>
      <sheetName val="Donor Name"/>
      <sheetName val="4W"/>
      <sheetName val="WHAT"/>
      <sheetName val="JRP 2020 Financial Tracking"/>
      <sheetName val="Sites_Dictionary."/>
      <sheetName val="Cleaning Table Sites"/>
      <sheetName val="Cleaning Table Agencies"/>
      <sheetName val="WHO"/>
      <sheetName val="WHEN"/>
      <sheetName val="Where"/>
      <sheetName val="cxb_wash_sector_4w_april_2020"/>
    </sheetNames>
    <sheetDataSet>
      <sheetData sheetId="0"/>
      <sheetData sheetId="1" refreshError="1"/>
      <sheetData sheetId="2" refreshError="1"/>
      <sheetData sheetId="3" refreshError="1"/>
      <sheetData sheetId="4" refreshError="1"/>
      <sheetData sheetId="5">
        <row r="1">
          <cell r="C1" t="str">
            <v>Sector of Assistance</v>
          </cell>
        </row>
      </sheetData>
      <sheetData sheetId="6"/>
      <sheetData sheetId="7"/>
      <sheetData sheetId="8" refreshError="1"/>
      <sheetData sheetId="9" refreshError="1"/>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WHO"/>
      <sheetName val="WHAT"/>
      <sheetName val="Sites_Dictionary"/>
      <sheetName val="Cleaning Table Zones"/>
      <sheetName val="Cleaning Table Agencies"/>
      <sheetName val="ISCG 4W Influx 2017Nov14_templa"/>
      <sheetName val="ISCG%204W%20Influx%202017Nov14_"/>
      <sheetName val="dropdown lists"/>
      <sheetName val="JRP 2019 Financial Tracking"/>
      <sheetName val="Sites_Dictionary."/>
      <sheetName val="Cleaning Table Sites"/>
      <sheetName val="WHEN"/>
      <sheetName val="Where"/>
    </sheetNames>
    <sheetDataSet>
      <sheetData sheetId="0"/>
      <sheetData sheetId="1"/>
      <sheetData sheetId="2">
        <row r="2">
          <cell r="E2" t="str">
            <v>AAB</v>
          </cell>
        </row>
        <row r="3">
          <cell r="E3" t="str">
            <v>ACF</v>
          </cell>
        </row>
        <row r="4">
          <cell r="E4" t="str">
            <v>ADRA</v>
          </cell>
        </row>
        <row r="5">
          <cell r="E5" t="str">
            <v>Agrajattra</v>
          </cell>
        </row>
        <row r="6">
          <cell r="E6" t="str">
            <v>AMJ</v>
          </cell>
        </row>
        <row r="7">
          <cell r="E7" t="str">
            <v>ANANDO</v>
          </cell>
        </row>
        <row r="8">
          <cell r="E8" t="str">
            <v>AWO</v>
          </cell>
        </row>
        <row r="9">
          <cell r="E9" t="str">
            <v>Bastob</v>
          </cell>
        </row>
        <row r="10">
          <cell r="E10" t="str">
            <v>BC/TIP</v>
          </cell>
        </row>
        <row r="11">
          <cell r="E11" t="str">
            <v>BDRC</v>
          </cell>
        </row>
        <row r="12">
          <cell r="E12" t="str">
            <v>BDRCS</v>
          </cell>
        </row>
        <row r="13">
          <cell r="E13" t="str">
            <v>BGS</v>
          </cell>
        </row>
        <row r="14">
          <cell r="E14" t="str">
            <v>BRAC</v>
          </cell>
        </row>
        <row r="15">
          <cell r="E15" t="str">
            <v>CA</v>
          </cell>
        </row>
        <row r="16">
          <cell r="E16" t="str">
            <v>CARE</v>
          </cell>
        </row>
        <row r="17">
          <cell r="E17" t="str">
            <v>Caritas</v>
          </cell>
        </row>
        <row r="18">
          <cell r="E18" t="str">
            <v>CCDB</v>
          </cell>
        </row>
        <row r="19">
          <cell r="E19" t="str">
            <v>CDP</v>
          </cell>
        </row>
        <row r="20">
          <cell r="E20" t="str">
            <v>COAST</v>
          </cell>
        </row>
        <row r="21">
          <cell r="E21" t="str">
            <v>CODEC</v>
          </cell>
        </row>
        <row r="22">
          <cell r="E22" t="str">
            <v>CSH</v>
          </cell>
        </row>
        <row r="23">
          <cell r="E23" t="str">
            <v>CW</v>
          </cell>
        </row>
        <row r="24">
          <cell r="E24" t="str">
            <v>CXBSH</v>
          </cell>
        </row>
        <row r="25">
          <cell r="E25" t="str">
            <v>DCA</v>
          </cell>
        </row>
        <row r="26">
          <cell r="E26" t="str">
            <v>DFID</v>
          </cell>
        </row>
        <row r="27">
          <cell r="E27" t="str">
            <v>DGHS</v>
          </cell>
        </row>
        <row r="28">
          <cell r="E28" t="str">
            <v>DPE</v>
          </cell>
        </row>
        <row r="29">
          <cell r="E29" t="str">
            <v>DPHE</v>
          </cell>
        </row>
        <row r="30">
          <cell r="E30" t="str">
            <v>DSK</v>
          </cell>
        </row>
        <row r="31">
          <cell r="E31" t="str">
            <v>Fact Health</v>
          </cell>
        </row>
        <row r="32">
          <cell r="E32" t="str">
            <v>Friendship</v>
          </cell>
        </row>
        <row r="33">
          <cell r="E33" t="str">
            <v>GUK</v>
          </cell>
        </row>
        <row r="34">
          <cell r="E34" t="str">
            <v>GUSS</v>
          </cell>
        </row>
        <row r="35">
          <cell r="E35" t="str">
            <v>HELP</v>
          </cell>
        </row>
        <row r="36">
          <cell r="E36" t="str">
            <v>HI</v>
          </cell>
        </row>
        <row r="37">
          <cell r="E37" t="str">
            <v>Hindu Family</v>
          </cell>
        </row>
        <row r="38">
          <cell r="E38" t="str">
            <v>Humanity First</v>
          </cell>
        </row>
        <row r="39">
          <cell r="E39" t="str">
            <v>HYSAWA</v>
          </cell>
        </row>
        <row r="40">
          <cell r="E40" t="str">
            <v>ICRC</v>
          </cell>
        </row>
        <row r="41">
          <cell r="E41" t="str">
            <v>IFRC</v>
          </cell>
        </row>
        <row r="42">
          <cell r="E42" t="str">
            <v>IHA</v>
          </cell>
        </row>
        <row r="43">
          <cell r="E43" t="str">
            <v>IOM</v>
          </cell>
        </row>
        <row r="44">
          <cell r="E44" t="str">
            <v>JRCS</v>
          </cell>
        </row>
        <row r="45">
          <cell r="E45" t="str">
            <v>Medair</v>
          </cell>
        </row>
        <row r="46">
          <cell r="E46" t="str">
            <v>MOAS</v>
          </cell>
        </row>
        <row r="47">
          <cell r="E47" t="str">
            <v>MoDMR</v>
          </cell>
        </row>
        <row r="48">
          <cell r="E48" t="str">
            <v>MoH</v>
          </cell>
        </row>
        <row r="49">
          <cell r="E49" t="str">
            <v>MoHFW</v>
          </cell>
        </row>
        <row r="50">
          <cell r="E50" t="str">
            <v>MSF</v>
          </cell>
        </row>
        <row r="51">
          <cell r="E51" t="str">
            <v>MTI</v>
          </cell>
        </row>
        <row r="52">
          <cell r="E52" t="str">
            <v>Mukti</v>
          </cell>
        </row>
        <row r="53">
          <cell r="E53" t="str">
            <v>NGOF</v>
          </cell>
        </row>
        <row r="54">
          <cell r="E54" t="str">
            <v>Own</v>
          </cell>
        </row>
        <row r="55">
          <cell r="E55" t="str">
            <v>Oxfam</v>
          </cell>
        </row>
        <row r="56">
          <cell r="E56" t="str">
            <v>PHALS</v>
          </cell>
        </row>
        <row r="57">
          <cell r="E57" t="str">
            <v>PKSF</v>
          </cell>
        </row>
        <row r="58">
          <cell r="E58" t="str">
            <v>Plan</v>
          </cell>
        </row>
        <row r="59">
          <cell r="E59" t="str">
            <v>PULSE</v>
          </cell>
        </row>
        <row r="60">
          <cell r="E60" t="str">
            <v>RDF</v>
          </cell>
        </row>
        <row r="61">
          <cell r="E61" t="str">
            <v>RI</v>
          </cell>
        </row>
        <row r="62">
          <cell r="E62" t="str">
            <v>RIC</v>
          </cell>
        </row>
        <row r="63">
          <cell r="E63" t="str">
            <v>RRRC</v>
          </cell>
        </row>
        <row r="64">
          <cell r="E64" t="str">
            <v>RTMI</v>
          </cell>
        </row>
      </sheetData>
      <sheetData sheetId="3">
        <row r="1">
          <cell r="C1" t="str">
            <v>Sector of Assistance</v>
          </cell>
        </row>
      </sheetData>
      <sheetData sheetId="4"/>
      <sheetData sheetId="5"/>
      <sheetData sheetId="6"/>
      <sheetData sheetId="7" refreshError="1"/>
      <sheetData sheetId="8" refreshError="1"/>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RAFT_ISCG_4W_Template 2020"/>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Sheet3"/>
      <sheetName val="Sheet2"/>
      <sheetName val="WHO"/>
      <sheetName val="WHAT"/>
      <sheetName val="Where"/>
      <sheetName val="Sites_Dictionary"/>
      <sheetName val="Cleaning Table Zones"/>
      <sheetName val="171215_4W _NS_Compile"/>
      <sheetName val="171215_4W _NS_Compile.xlsx"/>
      <sheetName val="171215_4W%20_NS_Compile.xlsx"/>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_Dictionary"/>
      <sheetName val="Read Me"/>
      <sheetName val="Foglio1"/>
      <sheetName val="4W"/>
      <sheetName val="WHAT"/>
      <sheetName val="Where"/>
      <sheetName val="Cleaning Table Zones"/>
      <sheetName val="Cleaning Table Zones -Old"/>
      <sheetName val="Foglio3"/>
      <sheetName val="WHO"/>
      <sheetName val="Cleaning Table Agencies"/>
    </sheetNames>
    <sheetDataSet>
      <sheetData sheetId="0" refreshError="1"/>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Org_List"/>
      <sheetName val="Settings"/>
      <sheetName val="SiteName"/>
      <sheetName val="SiteManagement_CBX_4W_R2_171025"/>
      <sheetName val="Sites_Dictionary"/>
      <sheetName val="WHAT"/>
      <sheetName val="WHO"/>
      <sheetName val="Services"/>
      <sheetName val="Cleaning Table Agencies"/>
    </sheetNames>
    <sheetDataSet>
      <sheetData sheetId="0"/>
      <sheetData sheetId="1"/>
      <sheetData sheetId="2"/>
      <sheetData sheetId="3">
        <row r="2">
          <cell r="C2" t="str">
            <v>Site Management</v>
          </cell>
          <cell r="H2">
            <v>202216</v>
          </cell>
        </row>
        <row r="3">
          <cell r="H3">
            <v>202224</v>
          </cell>
        </row>
        <row r="4">
          <cell r="H4">
            <v>202245</v>
          </cell>
        </row>
        <row r="5">
          <cell r="H5">
            <v>202249</v>
          </cell>
        </row>
        <row r="6">
          <cell r="H6">
            <v>202256</v>
          </cell>
        </row>
        <row r="7">
          <cell r="H7">
            <v>202266</v>
          </cell>
        </row>
        <row r="8">
          <cell r="H8">
            <v>202290</v>
          </cell>
        </row>
        <row r="9">
          <cell r="H9">
            <v>202294</v>
          </cell>
        </row>
      </sheetData>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Org_List"/>
      <sheetName val="Settings"/>
      <sheetName val="SiteName"/>
      <sheetName val="SiteManagement_CBX_4W_171031"/>
      <sheetName val="SiteManagement_CBX_4W_171031.xl"/>
    </sheetNames>
    <sheetDataSet>
      <sheetData sheetId="0" refreshError="1"/>
      <sheetData sheetId="1" refreshError="1"/>
      <sheetData sheetId="2" refreshError="1"/>
      <sheetData sheetId="3">
        <row r="2">
          <cell r="J2" t="str">
            <v>Chakaria</v>
          </cell>
        </row>
      </sheetData>
      <sheetData sheetId="4">
        <row r="2">
          <cell r="C2" t="str">
            <v>Cox'S Bazar SadarCox'S Bazar Paurashava</v>
          </cell>
        </row>
      </sheetData>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lists"/>
      <sheetName val="Read Me"/>
      <sheetName val="4W"/>
      <sheetName val="JRP 2019 Financial Tracking"/>
      <sheetName val="WHO"/>
      <sheetName val="WHEN"/>
      <sheetName val="WHAT"/>
      <sheetName val="Where"/>
      <sheetName val="Sites_Dictionary."/>
      <sheetName val="Cleaning Table Zones"/>
      <sheetName val="Cleaning Table Agencies"/>
      <sheetName val="AAB"/>
    </sheetNames>
    <sheetDataSet>
      <sheetData sheetId="0"/>
      <sheetData sheetId="1"/>
      <sheetData sheetId="2"/>
      <sheetData sheetId="3"/>
      <sheetData sheetId="4"/>
      <sheetData sheetId="5"/>
      <sheetData sheetId="6">
        <row r="1">
          <cell r="C1" t="str">
            <v>Sector of Assistance</v>
          </cell>
        </row>
      </sheetData>
      <sheetData sheetId="7">
        <row r="2">
          <cell r="A2" t="str">
            <v>Barisal</v>
          </cell>
          <cell r="J2" t="str">
            <v>Amtali</v>
          </cell>
        </row>
        <row r="3">
          <cell r="A3" t="str">
            <v>Chittagong</v>
          </cell>
          <cell r="J3" t="str">
            <v>Bamna</v>
          </cell>
        </row>
        <row r="4">
          <cell r="A4" t="str">
            <v>Dhaka</v>
          </cell>
          <cell r="J4" t="str">
            <v>Barguna Sadar</v>
          </cell>
        </row>
        <row r="5">
          <cell r="A5" t="str">
            <v>Khulna</v>
          </cell>
          <cell r="J5" t="str">
            <v>Betagi</v>
          </cell>
        </row>
        <row r="6">
          <cell r="A6" t="str">
            <v>Rajshahi</v>
          </cell>
          <cell r="J6" t="str">
            <v>Patharghata</v>
          </cell>
        </row>
        <row r="7">
          <cell r="A7" t="str">
            <v>Rangpur</v>
          </cell>
          <cell r="J7" t="str">
            <v>Agailjhara</v>
          </cell>
        </row>
        <row r="8">
          <cell r="A8" t="str">
            <v>Sylhet</v>
          </cell>
          <cell r="J8" t="str">
            <v>Babuganj</v>
          </cell>
        </row>
        <row r="9">
          <cell r="J9" t="str">
            <v>Bakerganj</v>
          </cell>
        </row>
        <row r="10">
          <cell r="J10" t="str">
            <v>Banari Para</v>
          </cell>
        </row>
        <row r="11">
          <cell r="J11" t="str">
            <v>Barisal Sadar (Kotwali)</v>
          </cell>
        </row>
        <row r="12">
          <cell r="J12" t="str">
            <v>Gaurnadi</v>
          </cell>
        </row>
        <row r="13">
          <cell r="J13" t="str">
            <v>Hizla</v>
          </cell>
        </row>
        <row r="14">
          <cell r="J14" t="str">
            <v>Mehendiganj</v>
          </cell>
        </row>
        <row r="15">
          <cell r="J15" t="str">
            <v>Muladi</v>
          </cell>
        </row>
        <row r="16">
          <cell r="J16" t="str">
            <v>Wazirpur</v>
          </cell>
        </row>
        <row r="17">
          <cell r="J17" t="str">
            <v>Bhola Sadar</v>
          </cell>
        </row>
        <row r="18">
          <cell r="J18" t="str">
            <v>Burhanuddin</v>
          </cell>
        </row>
        <row r="19">
          <cell r="J19" t="str">
            <v>Char Fasson</v>
          </cell>
        </row>
        <row r="20">
          <cell r="J20" t="str">
            <v>Daulatkhan</v>
          </cell>
        </row>
        <row r="21">
          <cell r="J21" t="str">
            <v>Lalmohan</v>
          </cell>
        </row>
        <row r="22">
          <cell r="J22" t="str">
            <v>Manpura</v>
          </cell>
        </row>
        <row r="23">
          <cell r="J23" t="str">
            <v>Tazumuddin</v>
          </cell>
        </row>
        <row r="24">
          <cell r="J24" t="str">
            <v>Jhalokati Sadar</v>
          </cell>
        </row>
        <row r="25">
          <cell r="J25" t="str">
            <v>Kanthalia</v>
          </cell>
        </row>
        <row r="26">
          <cell r="J26" t="str">
            <v>Nalchity</v>
          </cell>
        </row>
        <row r="27">
          <cell r="J27" t="str">
            <v>Rajapur</v>
          </cell>
        </row>
        <row r="28">
          <cell r="J28" t="str">
            <v>Bauphal</v>
          </cell>
        </row>
        <row r="29">
          <cell r="J29" t="str">
            <v>Dashmina</v>
          </cell>
        </row>
        <row r="30">
          <cell r="J30" t="str">
            <v>Dumki</v>
          </cell>
        </row>
        <row r="31">
          <cell r="J31" t="str">
            <v>Galachipa</v>
          </cell>
        </row>
        <row r="32">
          <cell r="J32" t="str">
            <v>Kala Para</v>
          </cell>
        </row>
        <row r="33">
          <cell r="J33" t="str">
            <v>Mirzaganj</v>
          </cell>
        </row>
        <row r="34">
          <cell r="J34" t="str">
            <v>Patuakhali Sadar</v>
          </cell>
        </row>
        <row r="35">
          <cell r="J35" t="str">
            <v>Bhandaria</v>
          </cell>
        </row>
        <row r="36">
          <cell r="J36" t="str">
            <v>Kawkhali</v>
          </cell>
        </row>
        <row r="37">
          <cell r="J37" t="str">
            <v>Mathbaria</v>
          </cell>
        </row>
        <row r="38">
          <cell r="J38" t="str">
            <v>Nazirpur</v>
          </cell>
        </row>
        <row r="39">
          <cell r="J39" t="str">
            <v>Nesarabad (Swarupkati)</v>
          </cell>
        </row>
        <row r="40">
          <cell r="J40" t="str">
            <v>Pirojpur Sadar</v>
          </cell>
        </row>
        <row r="41">
          <cell r="J41" t="str">
            <v>Zianagar</v>
          </cell>
        </row>
        <row r="42">
          <cell r="J42" t="str">
            <v>Alikadam</v>
          </cell>
        </row>
        <row r="43">
          <cell r="J43" t="str">
            <v>Bandarban Sadar</v>
          </cell>
        </row>
        <row r="44">
          <cell r="J44" t="str">
            <v>Lama</v>
          </cell>
        </row>
        <row r="45">
          <cell r="J45" t="str">
            <v>Naikhongchhari</v>
          </cell>
        </row>
        <row r="46">
          <cell r="J46" t="str">
            <v>Rowangchhari</v>
          </cell>
        </row>
        <row r="47">
          <cell r="J47" t="str">
            <v>Ruma</v>
          </cell>
        </row>
        <row r="48">
          <cell r="J48" t="str">
            <v>Thanchi</v>
          </cell>
        </row>
        <row r="49">
          <cell r="J49" t="str">
            <v>Akhaura</v>
          </cell>
        </row>
        <row r="50">
          <cell r="J50" t="str">
            <v>Ashuganj</v>
          </cell>
        </row>
        <row r="51">
          <cell r="J51" t="str">
            <v>Banchharampur</v>
          </cell>
        </row>
        <row r="52">
          <cell r="J52" t="str">
            <v>Bijoynagar</v>
          </cell>
        </row>
        <row r="53">
          <cell r="J53" t="str">
            <v>Brahmanbaria Sadar</v>
          </cell>
        </row>
        <row r="54">
          <cell r="J54" t="str">
            <v>Kasba</v>
          </cell>
        </row>
        <row r="55">
          <cell r="J55" t="str">
            <v>Nabinagar</v>
          </cell>
        </row>
        <row r="56">
          <cell r="J56" t="str">
            <v>Nasirnagar</v>
          </cell>
        </row>
        <row r="57">
          <cell r="J57" t="str">
            <v>Sarail</v>
          </cell>
        </row>
        <row r="58">
          <cell r="J58" t="str">
            <v>Chandpur Sadar</v>
          </cell>
        </row>
        <row r="59">
          <cell r="J59" t="str">
            <v>Faridganj</v>
          </cell>
        </row>
        <row r="60">
          <cell r="J60" t="str">
            <v>Haim Char</v>
          </cell>
        </row>
        <row r="61">
          <cell r="J61" t="str">
            <v>Hajiganj</v>
          </cell>
        </row>
        <row r="62">
          <cell r="J62" t="str">
            <v>Kachua</v>
          </cell>
        </row>
        <row r="63">
          <cell r="J63" t="str">
            <v>Matlab Dakshin</v>
          </cell>
        </row>
        <row r="64">
          <cell r="J64" t="str">
            <v>Matlab Uttar</v>
          </cell>
        </row>
        <row r="65">
          <cell r="J65" t="str">
            <v>Shahrasti</v>
          </cell>
        </row>
        <row r="66">
          <cell r="J66" t="str">
            <v>Anowara</v>
          </cell>
        </row>
        <row r="67">
          <cell r="J67" t="str">
            <v>Bakalia</v>
          </cell>
        </row>
        <row r="68">
          <cell r="J68" t="str">
            <v>Banshkhali</v>
          </cell>
        </row>
        <row r="69">
          <cell r="J69" t="str">
            <v>Bayejid Bostami</v>
          </cell>
        </row>
        <row r="70">
          <cell r="J70" t="str">
            <v>Boalkhali</v>
          </cell>
        </row>
        <row r="71">
          <cell r="J71" t="str">
            <v>Chandanaish</v>
          </cell>
        </row>
        <row r="72">
          <cell r="J72" t="str">
            <v>Chandgaon</v>
          </cell>
        </row>
        <row r="73">
          <cell r="J73" t="str">
            <v>Chittagong Port</v>
          </cell>
        </row>
        <row r="74">
          <cell r="J74" t="str">
            <v>Double Mooring</v>
          </cell>
        </row>
        <row r="75">
          <cell r="J75" t="str">
            <v>Fatikchhari</v>
          </cell>
        </row>
        <row r="76">
          <cell r="J76" t="str">
            <v>Halishahar</v>
          </cell>
        </row>
        <row r="77">
          <cell r="J77" t="str">
            <v>Hathazari</v>
          </cell>
        </row>
        <row r="78">
          <cell r="J78" t="str">
            <v>Khulshi</v>
          </cell>
        </row>
        <row r="79">
          <cell r="J79" t="str">
            <v>Kotwali</v>
          </cell>
        </row>
        <row r="80">
          <cell r="J80" t="str">
            <v>Lohagara</v>
          </cell>
        </row>
        <row r="81">
          <cell r="J81" t="str">
            <v>Mirsharai</v>
          </cell>
        </row>
        <row r="82">
          <cell r="J82" t="str">
            <v>Pahartali</v>
          </cell>
        </row>
        <row r="83">
          <cell r="J83" t="str">
            <v>Panchlaish</v>
          </cell>
        </row>
        <row r="84">
          <cell r="J84" t="str">
            <v>Patenga</v>
          </cell>
        </row>
        <row r="85">
          <cell r="J85" t="str">
            <v>Patiya</v>
          </cell>
        </row>
        <row r="86">
          <cell r="J86" t="str">
            <v>Rangunia</v>
          </cell>
        </row>
        <row r="87">
          <cell r="J87" t="str">
            <v>Raozan</v>
          </cell>
        </row>
        <row r="88">
          <cell r="J88" t="str">
            <v>Sandwip</v>
          </cell>
        </row>
        <row r="89">
          <cell r="J89" t="str">
            <v>Satkania</v>
          </cell>
        </row>
        <row r="90">
          <cell r="J90" t="str">
            <v>Sitakunda</v>
          </cell>
        </row>
        <row r="91">
          <cell r="J91" t="str">
            <v>Barura</v>
          </cell>
        </row>
        <row r="92">
          <cell r="J92" t="str">
            <v>Brahman Para</v>
          </cell>
        </row>
        <row r="93">
          <cell r="J93" t="str">
            <v>Burichang</v>
          </cell>
        </row>
        <row r="94">
          <cell r="J94" t="str">
            <v>Chandina</v>
          </cell>
        </row>
        <row r="95">
          <cell r="J95" t="str">
            <v>Chauddagram</v>
          </cell>
        </row>
        <row r="96">
          <cell r="J96" t="str">
            <v>Comilla Adarsha Sadar</v>
          </cell>
        </row>
        <row r="97">
          <cell r="J97" t="str">
            <v>Comilla Sadar Dakshin</v>
          </cell>
        </row>
        <row r="98">
          <cell r="J98" t="str">
            <v>Daudkandi</v>
          </cell>
        </row>
        <row r="99">
          <cell r="J99" t="str">
            <v>Debidwar</v>
          </cell>
        </row>
        <row r="100">
          <cell r="J100" t="str">
            <v>Homna</v>
          </cell>
        </row>
        <row r="101">
          <cell r="J101" t="str">
            <v>Laksam</v>
          </cell>
        </row>
        <row r="102">
          <cell r="J102" t="str">
            <v>Manoharganj</v>
          </cell>
        </row>
        <row r="103">
          <cell r="J103" t="str">
            <v>Meghna</v>
          </cell>
        </row>
        <row r="104">
          <cell r="J104" t="str">
            <v>Muradnagar</v>
          </cell>
        </row>
        <row r="105">
          <cell r="J105" t="str">
            <v>Nangalkot</v>
          </cell>
        </row>
        <row r="106">
          <cell r="J106" t="str">
            <v>Titas</v>
          </cell>
        </row>
        <row r="107">
          <cell r="J107" t="str">
            <v>Chakaria</v>
          </cell>
        </row>
        <row r="108">
          <cell r="J108" t="str">
            <v>Cox'S Bazar Sadar</v>
          </cell>
        </row>
        <row r="109">
          <cell r="J109" t="str">
            <v>Kutubdia</v>
          </cell>
        </row>
        <row r="110">
          <cell r="J110" t="str">
            <v>Maheshkhali</v>
          </cell>
        </row>
        <row r="111">
          <cell r="J111" t="str">
            <v>Pekua</v>
          </cell>
        </row>
        <row r="112">
          <cell r="J112" t="str">
            <v>Ramu</v>
          </cell>
        </row>
        <row r="113">
          <cell r="J113" t="str">
            <v>Teknaf</v>
          </cell>
        </row>
        <row r="114">
          <cell r="J114" t="str">
            <v>Ukhia</v>
          </cell>
        </row>
        <row r="115">
          <cell r="J115" t="str">
            <v>Chhagalnaiya</v>
          </cell>
        </row>
        <row r="116">
          <cell r="J116" t="str">
            <v>Daganbhuiyan</v>
          </cell>
        </row>
        <row r="117">
          <cell r="J117" t="str">
            <v>Feni Sadar</v>
          </cell>
        </row>
        <row r="118">
          <cell r="J118" t="str">
            <v>Fulgazi</v>
          </cell>
        </row>
        <row r="119">
          <cell r="J119" t="str">
            <v>Parshuram</v>
          </cell>
        </row>
        <row r="120">
          <cell r="J120" t="str">
            <v>Sonagazi</v>
          </cell>
        </row>
        <row r="121">
          <cell r="J121" t="str">
            <v>Dighinala</v>
          </cell>
        </row>
        <row r="122">
          <cell r="J122" t="str">
            <v>Khagrachhari Sadar</v>
          </cell>
        </row>
        <row r="123">
          <cell r="J123" t="str">
            <v>Lakshmichhari</v>
          </cell>
        </row>
        <row r="124">
          <cell r="J124" t="str">
            <v>Mahalchhari</v>
          </cell>
        </row>
        <row r="125">
          <cell r="J125" t="str">
            <v>Manikchhari</v>
          </cell>
        </row>
        <row r="126">
          <cell r="J126" t="str">
            <v>Matiranga</v>
          </cell>
        </row>
        <row r="127">
          <cell r="J127" t="str">
            <v>Panchhari</v>
          </cell>
        </row>
        <row r="128">
          <cell r="J128" t="str">
            <v>Ramgarh</v>
          </cell>
        </row>
        <row r="129">
          <cell r="J129" t="str">
            <v>Kamalnagar</v>
          </cell>
        </row>
        <row r="130">
          <cell r="J130" t="str">
            <v>Lakshmipur Sadar</v>
          </cell>
        </row>
        <row r="131">
          <cell r="J131" t="str">
            <v>Ramganj</v>
          </cell>
        </row>
        <row r="132">
          <cell r="J132" t="str">
            <v>Ramgati</v>
          </cell>
        </row>
        <row r="133">
          <cell r="J133" t="str">
            <v>Roypur</v>
          </cell>
        </row>
        <row r="134">
          <cell r="J134" t="str">
            <v>Begumganj</v>
          </cell>
        </row>
        <row r="135">
          <cell r="J135" t="str">
            <v>Chatkhil</v>
          </cell>
        </row>
        <row r="136">
          <cell r="J136" t="str">
            <v>Companiganj</v>
          </cell>
        </row>
        <row r="137">
          <cell r="J137" t="str">
            <v>Hatiya</v>
          </cell>
        </row>
        <row r="138">
          <cell r="J138" t="str">
            <v>Kabirhat</v>
          </cell>
        </row>
        <row r="139">
          <cell r="J139" t="str">
            <v>Noakhali Sadar (Sudharam)</v>
          </cell>
        </row>
        <row r="140">
          <cell r="J140" t="str">
            <v>Senbagh</v>
          </cell>
        </row>
        <row r="141">
          <cell r="J141" t="str">
            <v>Sonaimuri</v>
          </cell>
        </row>
        <row r="142">
          <cell r="J142" t="str">
            <v>Subarnachar</v>
          </cell>
        </row>
        <row r="143">
          <cell r="J143" t="str">
            <v>Baghai Chhari</v>
          </cell>
        </row>
        <row r="144">
          <cell r="J144" t="str">
            <v>Barkal</v>
          </cell>
        </row>
        <row r="145">
          <cell r="J145" t="str">
            <v>Belai Chhari</v>
          </cell>
        </row>
        <row r="146">
          <cell r="J146" t="str">
            <v>Jurai Chhari</v>
          </cell>
        </row>
        <row r="147">
          <cell r="J147" t="str">
            <v>Kaptai</v>
          </cell>
        </row>
        <row r="148">
          <cell r="J148" t="str">
            <v>Kawkhali (Betbunia)</v>
          </cell>
        </row>
        <row r="149">
          <cell r="J149" t="str">
            <v>Langadu</v>
          </cell>
        </row>
        <row r="150">
          <cell r="J150" t="str">
            <v>Naniarchar</v>
          </cell>
        </row>
        <row r="151">
          <cell r="J151" t="str">
            <v>Rajasthali</v>
          </cell>
        </row>
        <row r="152">
          <cell r="J152" t="str">
            <v>Rangamati Sadar</v>
          </cell>
        </row>
        <row r="153">
          <cell r="J153" t="str">
            <v>Adabor</v>
          </cell>
        </row>
        <row r="154">
          <cell r="J154" t="str">
            <v>Badda</v>
          </cell>
        </row>
        <row r="155">
          <cell r="J155" t="str">
            <v>Bangshal</v>
          </cell>
        </row>
        <row r="156">
          <cell r="J156" t="str">
            <v>Biman Bandar</v>
          </cell>
        </row>
        <row r="157">
          <cell r="J157" t="str">
            <v>Cantonment</v>
          </cell>
        </row>
        <row r="158">
          <cell r="J158" t="str">
            <v>Chak Bazar</v>
          </cell>
        </row>
        <row r="159">
          <cell r="J159" t="str">
            <v>Dakshinkhan</v>
          </cell>
        </row>
        <row r="160">
          <cell r="J160" t="str">
            <v>Darus Salam</v>
          </cell>
        </row>
        <row r="161">
          <cell r="J161" t="str">
            <v>Demra</v>
          </cell>
        </row>
        <row r="162">
          <cell r="J162" t="str">
            <v>Dhamrai</v>
          </cell>
        </row>
        <row r="163">
          <cell r="J163" t="str">
            <v>Dhanmondi</v>
          </cell>
        </row>
        <row r="164">
          <cell r="J164" t="str">
            <v>Dohar</v>
          </cell>
        </row>
        <row r="165">
          <cell r="J165" t="str">
            <v>Gendaria</v>
          </cell>
        </row>
        <row r="166">
          <cell r="J166" t="str">
            <v>Gulshan</v>
          </cell>
        </row>
        <row r="167">
          <cell r="J167" t="str">
            <v>Hazaribagh</v>
          </cell>
        </row>
        <row r="168">
          <cell r="J168" t="str">
            <v>Jatrabari</v>
          </cell>
        </row>
        <row r="169">
          <cell r="J169" t="str">
            <v>Kadamtali</v>
          </cell>
        </row>
        <row r="170">
          <cell r="J170" t="str">
            <v>Kafrul</v>
          </cell>
        </row>
        <row r="171">
          <cell r="J171" t="str">
            <v>Kalabagan</v>
          </cell>
        </row>
        <row r="172">
          <cell r="J172" t="str">
            <v>Kamrangir Char</v>
          </cell>
        </row>
        <row r="173">
          <cell r="J173" t="str">
            <v>Keraniganj</v>
          </cell>
        </row>
        <row r="174">
          <cell r="J174" t="str">
            <v>Khilgaon</v>
          </cell>
        </row>
        <row r="175">
          <cell r="J175" t="str">
            <v>Khilkhet</v>
          </cell>
        </row>
        <row r="176">
          <cell r="J176" t="str">
            <v>Kotwali</v>
          </cell>
        </row>
        <row r="177">
          <cell r="J177" t="str">
            <v>Lalbagh</v>
          </cell>
        </row>
        <row r="178">
          <cell r="J178" t="str">
            <v>Mirpur</v>
          </cell>
        </row>
        <row r="179">
          <cell r="J179" t="str">
            <v>Mohammadpur</v>
          </cell>
        </row>
        <row r="180">
          <cell r="J180" t="str">
            <v>Motijheel</v>
          </cell>
        </row>
        <row r="181">
          <cell r="J181" t="str">
            <v>Nawabganj</v>
          </cell>
        </row>
        <row r="182">
          <cell r="J182" t="str">
            <v>New Market</v>
          </cell>
        </row>
        <row r="183">
          <cell r="J183" t="str">
            <v>Pallabi</v>
          </cell>
        </row>
        <row r="184">
          <cell r="J184" t="str">
            <v>Paltan</v>
          </cell>
        </row>
        <row r="185">
          <cell r="J185" t="str">
            <v>Ramna</v>
          </cell>
        </row>
        <row r="186">
          <cell r="J186" t="str">
            <v>Rampura</v>
          </cell>
        </row>
        <row r="187">
          <cell r="J187" t="str">
            <v>Sabujbagh</v>
          </cell>
        </row>
        <row r="188">
          <cell r="J188" t="str">
            <v>Savar</v>
          </cell>
        </row>
        <row r="189">
          <cell r="J189" t="str">
            <v>Shah Ali</v>
          </cell>
        </row>
        <row r="190">
          <cell r="J190" t="str">
            <v>Shahbagh</v>
          </cell>
        </row>
        <row r="191">
          <cell r="J191" t="str">
            <v>Sher-e-bangla Nagar</v>
          </cell>
        </row>
        <row r="192">
          <cell r="J192" t="str">
            <v>Shyampur</v>
          </cell>
        </row>
        <row r="193">
          <cell r="J193" t="str">
            <v>Sutrapur</v>
          </cell>
        </row>
        <row r="194">
          <cell r="J194" t="str">
            <v>Tejgaon</v>
          </cell>
        </row>
        <row r="195">
          <cell r="J195" t="str">
            <v>Tejgaon Ind. Area</v>
          </cell>
        </row>
        <row r="196">
          <cell r="J196" t="str">
            <v>Turag</v>
          </cell>
        </row>
        <row r="197">
          <cell r="J197" t="str">
            <v>Uttar Khan</v>
          </cell>
        </row>
        <row r="198">
          <cell r="J198" t="str">
            <v>Uttara</v>
          </cell>
        </row>
        <row r="199">
          <cell r="J199" t="str">
            <v>Alfadanga</v>
          </cell>
        </row>
        <row r="200">
          <cell r="J200" t="str">
            <v>Bhanga</v>
          </cell>
        </row>
        <row r="201">
          <cell r="J201" t="str">
            <v>Boalmari</v>
          </cell>
        </row>
        <row r="202">
          <cell r="J202" t="str">
            <v>Char Bhadrasan</v>
          </cell>
        </row>
        <row r="203">
          <cell r="J203" t="str">
            <v>Faridpur Sadar</v>
          </cell>
        </row>
        <row r="204">
          <cell r="J204" t="str">
            <v>Madhukhali</v>
          </cell>
        </row>
        <row r="205">
          <cell r="J205" t="str">
            <v>Nagarkanda</v>
          </cell>
        </row>
        <row r="206">
          <cell r="J206" t="str">
            <v>Sadarpur</v>
          </cell>
        </row>
        <row r="207">
          <cell r="J207" t="str">
            <v>Saltha</v>
          </cell>
        </row>
        <row r="208">
          <cell r="J208" t="str">
            <v>Gazipur Sadar</v>
          </cell>
        </row>
        <row r="209">
          <cell r="J209" t="str">
            <v>Kaliakair</v>
          </cell>
        </row>
        <row r="210">
          <cell r="J210" t="str">
            <v>Kaliganj</v>
          </cell>
        </row>
        <row r="211">
          <cell r="J211" t="str">
            <v>Kapasia</v>
          </cell>
        </row>
        <row r="212">
          <cell r="J212" t="str">
            <v>Sreepur</v>
          </cell>
        </row>
        <row r="213">
          <cell r="J213" t="str">
            <v>Gopalganj Sadar</v>
          </cell>
        </row>
        <row r="214">
          <cell r="J214" t="str">
            <v>Kashiani</v>
          </cell>
        </row>
        <row r="215">
          <cell r="J215" t="str">
            <v>Kotali Para</v>
          </cell>
        </row>
        <row r="216">
          <cell r="J216" t="str">
            <v>Muksudpur</v>
          </cell>
        </row>
        <row r="217">
          <cell r="J217" t="str">
            <v>Tungi Para</v>
          </cell>
        </row>
        <row r="218">
          <cell r="J218" t="str">
            <v>Bakshiganj</v>
          </cell>
        </row>
        <row r="219">
          <cell r="J219" t="str">
            <v>Dewanganj</v>
          </cell>
        </row>
        <row r="220">
          <cell r="J220" t="str">
            <v>Islampur</v>
          </cell>
        </row>
        <row r="221">
          <cell r="J221" t="str">
            <v>Jamalpur Sadar</v>
          </cell>
        </row>
        <row r="222">
          <cell r="J222" t="str">
            <v>Madarganj</v>
          </cell>
        </row>
        <row r="223">
          <cell r="J223" t="str">
            <v>Melandaha</v>
          </cell>
        </row>
        <row r="224">
          <cell r="J224" t="str">
            <v>Sarishabari</v>
          </cell>
        </row>
        <row r="225">
          <cell r="J225" t="str">
            <v>Austagram</v>
          </cell>
        </row>
        <row r="226">
          <cell r="J226" t="str">
            <v>Bajitpur</v>
          </cell>
        </row>
        <row r="227">
          <cell r="J227" t="str">
            <v>Bhairab</v>
          </cell>
        </row>
        <row r="228">
          <cell r="J228" t="str">
            <v>Hossainpur</v>
          </cell>
        </row>
        <row r="229">
          <cell r="J229" t="str">
            <v>Itna</v>
          </cell>
        </row>
        <row r="230">
          <cell r="J230" t="str">
            <v>Karimganj</v>
          </cell>
        </row>
        <row r="231">
          <cell r="J231" t="str">
            <v>Katiadi</v>
          </cell>
        </row>
        <row r="232">
          <cell r="J232" t="str">
            <v>Kishoreganj Sadar</v>
          </cell>
        </row>
        <row r="233">
          <cell r="J233" t="str">
            <v>Kuliar Char</v>
          </cell>
        </row>
        <row r="234">
          <cell r="J234" t="str">
            <v>Mithamain</v>
          </cell>
        </row>
        <row r="235">
          <cell r="J235" t="str">
            <v>Nikli</v>
          </cell>
        </row>
        <row r="236">
          <cell r="J236" t="str">
            <v>Pakundia</v>
          </cell>
        </row>
        <row r="237">
          <cell r="J237" t="str">
            <v>Tarail</v>
          </cell>
        </row>
        <row r="238">
          <cell r="J238" t="str">
            <v>Kalkini</v>
          </cell>
        </row>
        <row r="239">
          <cell r="J239" t="str">
            <v>Madaripur Sadar</v>
          </cell>
        </row>
        <row r="240">
          <cell r="J240" t="str">
            <v>Rajoir</v>
          </cell>
        </row>
        <row r="241">
          <cell r="J241" t="str">
            <v>Shib Char</v>
          </cell>
        </row>
        <row r="242">
          <cell r="J242" t="str">
            <v>Daulatpur</v>
          </cell>
        </row>
        <row r="243">
          <cell r="J243" t="str">
            <v>Ghior</v>
          </cell>
        </row>
        <row r="244">
          <cell r="J244" t="str">
            <v>Harirampur</v>
          </cell>
        </row>
        <row r="245">
          <cell r="J245" t="str">
            <v>Manikganj Sadar</v>
          </cell>
        </row>
        <row r="246">
          <cell r="J246" t="str">
            <v>Saturia</v>
          </cell>
        </row>
        <row r="247">
          <cell r="J247" t="str">
            <v>Shibalaya</v>
          </cell>
        </row>
        <row r="248">
          <cell r="J248" t="str">
            <v>Singair</v>
          </cell>
        </row>
        <row r="249">
          <cell r="J249" t="str">
            <v>Gazaria</v>
          </cell>
        </row>
        <row r="250">
          <cell r="J250" t="str">
            <v>Lohajang</v>
          </cell>
        </row>
        <row r="251">
          <cell r="J251" t="str">
            <v>Munshiganj Sadar</v>
          </cell>
        </row>
        <row r="252">
          <cell r="J252" t="str">
            <v>Serajdikhan</v>
          </cell>
        </row>
        <row r="253">
          <cell r="J253" t="str">
            <v>Sreenagar</v>
          </cell>
        </row>
        <row r="254">
          <cell r="J254" t="str">
            <v>Tongibari</v>
          </cell>
        </row>
        <row r="255">
          <cell r="J255" t="str">
            <v>Bhaluka</v>
          </cell>
        </row>
        <row r="256">
          <cell r="J256" t="str">
            <v>Dhobaura</v>
          </cell>
        </row>
        <row r="257">
          <cell r="J257" t="str">
            <v>Fulbaria</v>
          </cell>
        </row>
        <row r="258">
          <cell r="J258" t="str">
            <v>Gaffargaon</v>
          </cell>
        </row>
        <row r="259">
          <cell r="J259" t="str">
            <v>Gauripur</v>
          </cell>
        </row>
        <row r="260">
          <cell r="J260" t="str">
            <v>Haluaghat</v>
          </cell>
        </row>
        <row r="261">
          <cell r="J261" t="str">
            <v>Ishwarganj</v>
          </cell>
        </row>
        <row r="262">
          <cell r="J262" t="str">
            <v>Muktagachha</v>
          </cell>
        </row>
        <row r="263">
          <cell r="J263" t="str">
            <v>Mymensingh Sadar</v>
          </cell>
        </row>
        <row r="264">
          <cell r="J264" t="str">
            <v>Nandail</v>
          </cell>
        </row>
        <row r="265">
          <cell r="J265" t="str">
            <v>Phulpur</v>
          </cell>
        </row>
        <row r="266">
          <cell r="J266" t="str">
            <v>Trishal</v>
          </cell>
        </row>
        <row r="267">
          <cell r="J267" t="str">
            <v>Araihazar</v>
          </cell>
        </row>
        <row r="268">
          <cell r="J268" t="str">
            <v>Bandar</v>
          </cell>
        </row>
        <row r="269">
          <cell r="J269" t="str">
            <v>Narayanganj Sadar</v>
          </cell>
        </row>
        <row r="270">
          <cell r="J270" t="str">
            <v>Rupganj</v>
          </cell>
        </row>
        <row r="271">
          <cell r="J271" t="str">
            <v>Sonargaon</v>
          </cell>
        </row>
        <row r="272">
          <cell r="J272" t="str">
            <v>Belabo</v>
          </cell>
        </row>
        <row r="273">
          <cell r="J273" t="str">
            <v>Manohardi</v>
          </cell>
        </row>
        <row r="274">
          <cell r="J274" t="str">
            <v>Narsingdi Sadar</v>
          </cell>
        </row>
        <row r="275">
          <cell r="J275" t="str">
            <v>Palash</v>
          </cell>
        </row>
        <row r="276">
          <cell r="J276" t="str">
            <v>Roypura</v>
          </cell>
        </row>
        <row r="277">
          <cell r="J277" t="str">
            <v>Shibpur</v>
          </cell>
        </row>
        <row r="278">
          <cell r="J278" t="str">
            <v>Atpara</v>
          </cell>
        </row>
        <row r="279">
          <cell r="J279" t="str">
            <v>Barhatta</v>
          </cell>
        </row>
        <row r="280">
          <cell r="J280" t="str">
            <v>Durgapur</v>
          </cell>
        </row>
        <row r="281">
          <cell r="J281" t="str">
            <v>Kalmakanda</v>
          </cell>
        </row>
        <row r="282">
          <cell r="J282" t="str">
            <v>Kendua</v>
          </cell>
        </row>
        <row r="283">
          <cell r="J283" t="str">
            <v>Khaliajuri</v>
          </cell>
        </row>
        <row r="284">
          <cell r="J284" t="str">
            <v>Madan</v>
          </cell>
        </row>
        <row r="285">
          <cell r="J285" t="str">
            <v>Mohanganj</v>
          </cell>
        </row>
        <row r="286">
          <cell r="J286" t="str">
            <v>Netrokona Sadar</v>
          </cell>
        </row>
        <row r="287">
          <cell r="J287" t="str">
            <v>Purbadhala</v>
          </cell>
        </row>
        <row r="288">
          <cell r="J288" t="str">
            <v>Balia Kandi</v>
          </cell>
        </row>
        <row r="289">
          <cell r="J289" t="str">
            <v>Goalandaghat</v>
          </cell>
        </row>
        <row r="290">
          <cell r="J290" t="str">
            <v>Kalukhali</v>
          </cell>
        </row>
        <row r="291">
          <cell r="J291" t="str">
            <v>Pangsha</v>
          </cell>
        </row>
        <row r="292">
          <cell r="J292" t="str">
            <v>Rajbari Sadar</v>
          </cell>
        </row>
        <row r="293">
          <cell r="J293" t="str">
            <v>Bhedarganj</v>
          </cell>
        </row>
        <row r="294">
          <cell r="J294" t="str">
            <v>Damudya</v>
          </cell>
        </row>
        <row r="295">
          <cell r="J295" t="str">
            <v>Gosairhat</v>
          </cell>
        </row>
        <row r="296">
          <cell r="J296" t="str">
            <v>Naria</v>
          </cell>
        </row>
        <row r="297">
          <cell r="J297" t="str">
            <v>Shariatpur Sadar</v>
          </cell>
        </row>
        <row r="298">
          <cell r="J298" t="str">
            <v>Zanjira</v>
          </cell>
        </row>
        <row r="299">
          <cell r="J299" t="str">
            <v>Jhenaigati</v>
          </cell>
        </row>
        <row r="300">
          <cell r="J300" t="str">
            <v>Nakla</v>
          </cell>
        </row>
        <row r="301">
          <cell r="J301" t="str">
            <v>Nalitabari</v>
          </cell>
        </row>
        <row r="302">
          <cell r="J302" t="str">
            <v>Sherpur Sadar</v>
          </cell>
        </row>
        <row r="303">
          <cell r="J303" t="str">
            <v>Sreebardi</v>
          </cell>
        </row>
        <row r="304">
          <cell r="J304" t="str">
            <v>Basail</v>
          </cell>
        </row>
        <row r="305">
          <cell r="J305" t="str">
            <v>Bhuapur</v>
          </cell>
        </row>
        <row r="306">
          <cell r="J306" t="str">
            <v>Delduar</v>
          </cell>
        </row>
        <row r="307">
          <cell r="J307" t="str">
            <v>Dhanbari</v>
          </cell>
        </row>
        <row r="308">
          <cell r="J308" t="str">
            <v>Ghatail</v>
          </cell>
        </row>
        <row r="309">
          <cell r="J309" t="str">
            <v>Gopalpur</v>
          </cell>
        </row>
        <row r="310">
          <cell r="J310" t="str">
            <v>Kalihati</v>
          </cell>
        </row>
        <row r="311">
          <cell r="J311" t="str">
            <v>Madhupur</v>
          </cell>
        </row>
        <row r="312">
          <cell r="J312" t="str">
            <v>Mirzapur</v>
          </cell>
        </row>
        <row r="313">
          <cell r="J313" t="str">
            <v>Nagarpur</v>
          </cell>
        </row>
        <row r="314">
          <cell r="J314" t="str">
            <v>Sakhipur</v>
          </cell>
        </row>
        <row r="315">
          <cell r="J315" t="str">
            <v>Tangail Sadar</v>
          </cell>
        </row>
        <row r="316">
          <cell r="J316" t="str">
            <v>Bagerhat Sadar</v>
          </cell>
        </row>
        <row r="317">
          <cell r="J317" t="str">
            <v>Chitalmari</v>
          </cell>
        </row>
        <row r="318">
          <cell r="J318" t="str">
            <v>Fakirhat</v>
          </cell>
        </row>
        <row r="319">
          <cell r="J319" t="str">
            <v>Kachua</v>
          </cell>
        </row>
        <row r="320">
          <cell r="J320" t="str">
            <v>Mollahat</v>
          </cell>
        </row>
        <row r="321">
          <cell r="J321" t="str">
            <v>Mongla</v>
          </cell>
        </row>
        <row r="322">
          <cell r="J322" t="str">
            <v>Morrelganj</v>
          </cell>
        </row>
        <row r="323">
          <cell r="J323" t="str">
            <v>Rampal</v>
          </cell>
        </row>
        <row r="324">
          <cell r="J324" t="str">
            <v>Sarankhola</v>
          </cell>
        </row>
        <row r="325">
          <cell r="J325" t="str">
            <v>Alamdanga</v>
          </cell>
        </row>
        <row r="326">
          <cell r="J326" t="str">
            <v>Chuadanga Sadar</v>
          </cell>
        </row>
        <row r="327">
          <cell r="J327" t="str">
            <v>Damurhuda</v>
          </cell>
        </row>
        <row r="328">
          <cell r="J328" t="str">
            <v>Jiban Nagar</v>
          </cell>
        </row>
        <row r="329">
          <cell r="J329" t="str">
            <v>Abhaynagar</v>
          </cell>
        </row>
        <row r="330">
          <cell r="J330" t="str">
            <v>Bagher Para</v>
          </cell>
        </row>
        <row r="331">
          <cell r="J331" t="str">
            <v>Chaugachha</v>
          </cell>
        </row>
        <row r="332">
          <cell r="J332" t="str">
            <v>Jhikargachha</v>
          </cell>
        </row>
        <row r="333">
          <cell r="J333" t="str">
            <v>Keshabpur</v>
          </cell>
        </row>
        <row r="334">
          <cell r="J334" t="str">
            <v>Kotwali</v>
          </cell>
        </row>
        <row r="335">
          <cell r="J335" t="str">
            <v>Manirampur</v>
          </cell>
        </row>
        <row r="336">
          <cell r="J336" t="str">
            <v>Sharsha</v>
          </cell>
        </row>
        <row r="337">
          <cell r="J337" t="str">
            <v>Harinakunda</v>
          </cell>
        </row>
        <row r="338">
          <cell r="J338" t="str">
            <v>Jhenaidah Sadar</v>
          </cell>
        </row>
        <row r="339">
          <cell r="J339" t="str">
            <v>Kaliganj</v>
          </cell>
        </row>
        <row r="340">
          <cell r="J340" t="str">
            <v>Kotchandpur</v>
          </cell>
        </row>
        <row r="341">
          <cell r="J341" t="str">
            <v>Maheshpur</v>
          </cell>
        </row>
        <row r="342">
          <cell r="J342" t="str">
            <v>Shailkupa</v>
          </cell>
        </row>
        <row r="343">
          <cell r="J343" t="str">
            <v>Batiaghata</v>
          </cell>
        </row>
        <row r="344">
          <cell r="J344" t="str">
            <v>Dacope</v>
          </cell>
        </row>
        <row r="345">
          <cell r="J345" t="str">
            <v>Daulatpur</v>
          </cell>
        </row>
        <row r="346">
          <cell r="J346" t="str">
            <v>Dighalia</v>
          </cell>
        </row>
        <row r="347">
          <cell r="J347" t="str">
            <v>Dumuria</v>
          </cell>
        </row>
        <row r="348">
          <cell r="J348" t="str">
            <v>Khalishpur</v>
          </cell>
        </row>
        <row r="349">
          <cell r="J349" t="str">
            <v>Khan Jahan Ali</v>
          </cell>
        </row>
        <row r="350">
          <cell r="J350" t="str">
            <v>Khulna Sadar</v>
          </cell>
        </row>
        <row r="351">
          <cell r="J351" t="str">
            <v>Koyra</v>
          </cell>
        </row>
        <row r="352">
          <cell r="J352" t="str">
            <v>Paikgachha</v>
          </cell>
        </row>
        <row r="353">
          <cell r="J353" t="str">
            <v>Phultala</v>
          </cell>
        </row>
        <row r="354">
          <cell r="J354" t="str">
            <v>Rupsa</v>
          </cell>
        </row>
        <row r="355">
          <cell r="J355" t="str">
            <v>Sonadanga</v>
          </cell>
        </row>
        <row r="356">
          <cell r="J356" t="str">
            <v>Terokhada</v>
          </cell>
        </row>
        <row r="357">
          <cell r="J357" t="str">
            <v>Bheramara</v>
          </cell>
        </row>
        <row r="358">
          <cell r="J358" t="str">
            <v>Daulatpur</v>
          </cell>
        </row>
        <row r="359">
          <cell r="J359" t="str">
            <v>Khoksa</v>
          </cell>
        </row>
        <row r="360">
          <cell r="J360" t="str">
            <v>Kumarkhali</v>
          </cell>
        </row>
        <row r="361">
          <cell r="J361" t="str">
            <v>Kushtia Sadar</v>
          </cell>
        </row>
        <row r="362">
          <cell r="J362" t="str">
            <v>Mirpur</v>
          </cell>
        </row>
        <row r="363">
          <cell r="J363" t="str">
            <v>Magura Sadar</v>
          </cell>
        </row>
        <row r="364">
          <cell r="J364" t="str">
            <v>Mohammadpur</v>
          </cell>
        </row>
        <row r="365">
          <cell r="J365" t="str">
            <v>Shalikha</v>
          </cell>
        </row>
        <row r="366">
          <cell r="J366" t="str">
            <v>Sreepur</v>
          </cell>
        </row>
        <row r="367">
          <cell r="J367" t="str">
            <v>Gangni</v>
          </cell>
        </row>
        <row r="368">
          <cell r="J368" t="str">
            <v>Meherpur Sadar</v>
          </cell>
        </row>
        <row r="369">
          <cell r="J369" t="str">
            <v>Mujib Nagar</v>
          </cell>
        </row>
        <row r="370">
          <cell r="J370" t="str">
            <v>Kalia</v>
          </cell>
        </row>
        <row r="371">
          <cell r="J371" t="str">
            <v>Lohagara</v>
          </cell>
        </row>
        <row r="372">
          <cell r="J372" t="str">
            <v>Narail Sadar</v>
          </cell>
        </row>
        <row r="373">
          <cell r="J373" t="str">
            <v>Assasuni</v>
          </cell>
        </row>
        <row r="374">
          <cell r="J374" t="str">
            <v>Debhata</v>
          </cell>
        </row>
        <row r="375">
          <cell r="J375" t="str">
            <v>Kalaroa</v>
          </cell>
        </row>
        <row r="376">
          <cell r="J376" t="str">
            <v>Kaliganj</v>
          </cell>
        </row>
        <row r="377">
          <cell r="J377" t="str">
            <v>Satkhira Sadar</v>
          </cell>
        </row>
        <row r="378">
          <cell r="J378" t="str">
            <v>Shyamnagar</v>
          </cell>
        </row>
        <row r="379">
          <cell r="J379" t="str">
            <v>Tala</v>
          </cell>
        </row>
        <row r="380">
          <cell r="J380" t="str">
            <v>Adamdighi</v>
          </cell>
        </row>
        <row r="381">
          <cell r="J381" t="str">
            <v>Bogra Sadar</v>
          </cell>
        </row>
        <row r="382">
          <cell r="J382" t="str">
            <v>Dhunat</v>
          </cell>
        </row>
        <row r="383">
          <cell r="J383" t="str">
            <v>Dhupchanchia</v>
          </cell>
        </row>
        <row r="384">
          <cell r="J384" t="str">
            <v>Gabtali</v>
          </cell>
        </row>
        <row r="385">
          <cell r="J385" t="str">
            <v>Kahaloo</v>
          </cell>
        </row>
        <row r="386">
          <cell r="J386" t="str">
            <v>Nandigram</v>
          </cell>
        </row>
        <row r="387">
          <cell r="J387" t="str">
            <v>Sariakandi</v>
          </cell>
        </row>
        <row r="388">
          <cell r="J388" t="str">
            <v>Shajahanpur</v>
          </cell>
        </row>
        <row r="389">
          <cell r="J389" t="str">
            <v>Sherpur</v>
          </cell>
        </row>
        <row r="390">
          <cell r="J390" t="str">
            <v>Shibganj</v>
          </cell>
        </row>
        <row r="391">
          <cell r="J391" t="str">
            <v>Sonatola</v>
          </cell>
        </row>
        <row r="392">
          <cell r="J392" t="str">
            <v>Akkelpur</v>
          </cell>
        </row>
        <row r="393">
          <cell r="J393" t="str">
            <v>Joypurhat Sadar</v>
          </cell>
        </row>
        <row r="394">
          <cell r="J394" t="str">
            <v>Kalai</v>
          </cell>
        </row>
        <row r="395">
          <cell r="J395" t="str">
            <v>Khetlal</v>
          </cell>
        </row>
        <row r="396">
          <cell r="J396" t="str">
            <v>Panchbibi</v>
          </cell>
        </row>
        <row r="397">
          <cell r="J397" t="str">
            <v>Atrai</v>
          </cell>
        </row>
        <row r="398">
          <cell r="J398" t="str">
            <v>Badalgachhi</v>
          </cell>
        </row>
        <row r="399">
          <cell r="J399" t="str">
            <v>Dhamoirhat</v>
          </cell>
        </row>
        <row r="400">
          <cell r="J400" t="str">
            <v>Mahadebpur</v>
          </cell>
        </row>
        <row r="401">
          <cell r="J401" t="str">
            <v>Manda</v>
          </cell>
        </row>
        <row r="402">
          <cell r="J402" t="str">
            <v>Naogaon Sadar</v>
          </cell>
        </row>
        <row r="403">
          <cell r="J403" t="str">
            <v>Niamatpur</v>
          </cell>
        </row>
        <row r="404">
          <cell r="J404" t="str">
            <v>Patnitala</v>
          </cell>
        </row>
        <row r="405">
          <cell r="J405" t="str">
            <v>Porsha</v>
          </cell>
        </row>
        <row r="406">
          <cell r="J406" t="str">
            <v>Raninagar</v>
          </cell>
        </row>
        <row r="407">
          <cell r="J407" t="str">
            <v>Sapahar</v>
          </cell>
        </row>
        <row r="408">
          <cell r="J408" t="str">
            <v>Bagati Para</v>
          </cell>
        </row>
        <row r="409">
          <cell r="J409" t="str">
            <v>Baraigram</v>
          </cell>
        </row>
        <row r="410">
          <cell r="J410" t="str">
            <v>Gurudaspur</v>
          </cell>
        </row>
        <row r="411">
          <cell r="J411" t="str">
            <v>Lalpur</v>
          </cell>
        </row>
        <row r="412">
          <cell r="J412" t="str">
            <v>Natore Sadar</v>
          </cell>
        </row>
        <row r="413">
          <cell r="J413" t="str">
            <v>Singra</v>
          </cell>
        </row>
        <row r="414">
          <cell r="J414" t="str">
            <v>Bholahat</v>
          </cell>
        </row>
        <row r="415">
          <cell r="J415" t="str">
            <v>Gomastapur</v>
          </cell>
        </row>
        <row r="416">
          <cell r="J416" t="str">
            <v>Nachole</v>
          </cell>
        </row>
        <row r="417">
          <cell r="J417" t="str">
            <v>Nawabganj Sadar</v>
          </cell>
        </row>
        <row r="418">
          <cell r="J418" t="str">
            <v>Shibganj</v>
          </cell>
        </row>
        <row r="419">
          <cell r="J419" t="str">
            <v>Atgharia</v>
          </cell>
        </row>
        <row r="420">
          <cell r="J420" t="str">
            <v>Bera</v>
          </cell>
        </row>
        <row r="421">
          <cell r="J421" t="str">
            <v>Bhangura</v>
          </cell>
        </row>
        <row r="422">
          <cell r="J422" t="str">
            <v>Chatmohar</v>
          </cell>
        </row>
        <row r="423">
          <cell r="J423" t="str">
            <v>Faridpur</v>
          </cell>
        </row>
        <row r="424">
          <cell r="J424" t="str">
            <v>Ishwardi</v>
          </cell>
        </row>
        <row r="425">
          <cell r="J425" t="str">
            <v>Pabna Sadar</v>
          </cell>
        </row>
        <row r="426">
          <cell r="J426" t="str">
            <v>Santhia</v>
          </cell>
        </row>
        <row r="427">
          <cell r="J427" t="str">
            <v>Sujanagar</v>
          </cell>
        </row>
        <row r="428">
          <cell r="J428" t="str">
            <v>Bagha</v>
          </cell>
        </row>
        <row r="429">
          <cell r="J429" t="str">
            <v>Baghmara</v>
          </cell>
        </row>
        <row r="430">
          <cell r="J430" t="str">
            <v>Boalia</v>
          </cell>
        </row>
        <row r="431">
          <cell r="J431" t="str">
            <v>Charghat</v>
          </cell>
        </row>
        <row r="432">
          <cell r="J432" t="str">
            <v>Durgapur</v>
          </cell>
        </row>
        <row r="433">
          <cell r="J433" t="str">
            <v>Godagari</v>
          </cell>
        </row>
        <row r="434">
          <cell r="J434" t="str">
            <v>Matihar</v>
          </cell>
        </row>
        <row r="435">
          <cell r="J435" t="str">
            <v>Mohanpur</v>
          </cell>
        </row>
        <row r="436">
          <cell r="J436" t="str">
            <v>Paba</v>
          </cell>
        </row>
        <row r="437">
          <cell r="J437" t="str">
            <v>Puthia</v>
          </cell>
        </row>
        <row r="438">
          <cell r="J438" t="str">
            <v>Rajpara</v>
          </cell>
        </row>
        <row r="439">
          <cell r="J439" t="str">
            <v>Shah Makhdum</v>
          </cell>
        </row>
        <row r="440">
          <cell r="J440" t="str">
            <v>Tanore</v>
          </cell>
        </row>
        <row r="441">
          <cell r="J441" t="str">
            <v>Belkuchi</v>
          </cell>
        </row>
        <row r="442">
          <cell r="J442" t="str">
            <v>Chauhali</v>
          </cell>
        </row>
        <row r="443">
          <cell r="J443" t="str">
            <v>Kamarkhanda</v>
          </cell>
        </row>
        <row r="444">
          <cell r="J444" t="str">
            <v>Kazipur</v>
          </cell>
        </row>
        <row r="445">
          <cell r="J445" t="str">
            <v>Royganj</v>
          </cell>
        </row>
        <row r="446">
          <cell r="J446" t="str">
            <v>Shahjadpur</v>
          </cell>
        </row>
        <row r="447">
          <cell r="J447" t="str">
            <v>Sirajganj Sadar</v>
          </cell>
        </row>
        <row r="448">
          <cell r="J448" t="str">
            <v>Tarash</v>
          </cell>
        </row>
        <row r="449">
          <cell r="J449" t="str">
            <v>Ullah Para</v>
          </cell>
        </row>
        <row r="450">
          <cell r="J450" t="str">
            <v>Biral</v>
          </cell>
        </row>
        <row r="451">
          <cell r="J451" t="str">
            <v>Birampur</v>
          </cell>
        </row>
        <row r="452">
          <cell r="J452" t="str">
            <v>Birganj</v>
          </cell>
        </row>
        <row r="453">
          <cell r="J453" t="str">
            <v>Bochaganj</v>
          </cell>
        </row>
        <row r="454">
          <cell r="J454" t="str">
            <v>Chirirbandar</v>
          </cell>
        </row>
        <row r="455">
          <cell r="J455" t="str">
            <v>Dinajpur Sadar</v>
          </cell>
        </row>
        <row r="456">
          <cell r="J456" t="str">
            <v>Fulbari</v>
          </cell>
        </row>
        <row r="457">
          <cell r="J457" t="str">
            <v>Ghoraghat</v>
          </cell>
        </row>
        <row r="458">
          <cell r="J458" t="str">
            <v>Hakimpur</v>
          </cell>
        </row>
        <row r="459">
          <cell r="J459" t="str">
            <v>Kaharole</v>
          </cell>
        </row>
        <row r="460">
          <cell r="J460" t="str">
            <v>Khansama</v>
          </cell>
        </row>
        <row r="461">
          <cell r="J461" t="str">
            <v>Nawabganj</v>
          </cell>
        </row>
        <row r="462">
          <cell r="J462" t="str">
            <v>Parbatipur</v>
          </cell>
        </row>
        <row r="463">
          <cell r="J463" t="str">
            <v>Fulchhari</v>
          </cell>
        </row>
        <row r="464">
          <cell r="J464" t="str">
            <v>Gaibandha Sadar</v>
          </cell>
        </row>
        <row r="465">
          <cell r="J465" t="str">
            <v>Gobindaganj</v>
          </cell>
        </row>
        <row r="466">
          <cell r="J466" t="str">
            <v>Palashbari</v>
          </cell>
        </row>
        <row r="467">
          <cell r="J467" t="str">
            <v>Sadullapur</v>
          </cell>
        </row>
        <row r="468">
          <cell r="J468" t="str">
            <v>Saghatta</v>
          </cell>
        </row>
        <row r="469">
          <cell r="J469" t="str">
            <v>Sundarganj</v>
          </cell>
        </row>
        <row r="470">
          <cell r="J470" t="str">
            <v>Bhurungamari</v>
          </cell>
        </row>
        <row r="471">
          <cell r="J471" t="str">
            <v>Char Rajibpur</v>
          </cell>
        </row>
        <row r="472">
          <cell r="J472" t="str">
            <v>Chilmari</v>
          </cell>
        </row>
        <row r="473">
          <cell r="J473" t="str">
            <v>Kurigram Sadar</v>
          </cell>
        </row>
        <row r="474">
          <cell r="J474" t="str">
            <v>Nageshwari</v>
          </cell>
        </row>
        <row r="475">
          <cell r="J475" t="str">
            <v>Phulbari</v>
          </cell>
        </row>
        <row r="476">
          <cell r="J476" t="str">
            <v>Rajarhat</v>
          </cell>
        </row>
        <row r="477">
          <cell r="J477" t="str">
            <v>Raumari</v>
          </cell>
        </row>
        <row r="478">
          <cell r="J478" t="str">
            <v>Ulipur</v>
          </cell>
        </row>
        <row r="479">
          <cell r="J479" t="str">
            <v>Aditmari</v>
          </cell>
        </row>
        <row r="480">
          <cell r="J480" t="str">
            <v>Hatibandha</v>
          </cell>
        </row>
        <row r="481">
          <cell r="J481" t="str">
            <v>Kaliganj</v>
          </cell>
        </row>
        <row r="482">
          <cell r="J482" t="str">
            <v>Lalmonirhat Sadar</v>
          </cell>
        </row>
        <row r="483">
          <cell r="J483" t="str">
            <v>Patgram</v>
          </cell>
        </row>
        <row r="484">
          <cell r="J484" t="str">
            <v>Dimla</v>
          </cell>
        </row>
        <row r="485">
          <cell r="J485" t="str">
            <v>Domar</v>
          </cell>
        </row>
        <row r="486">
          <cell r="J486" t="str">
            <v>Jaldhaka</v>
          </cell>
        </row>
        <row r="487">
          <cell r="J487" t="str">
            <v>Kishoreganj</v>
          </cell>
        </row>
        <row r="488">
          <cell r="J488" t="str">
            <v>Nilphamari Sadar</v>
          </cell>
        </row>
        <row r="489">
          <cell r="J489" t="str">
            <v>Saidpur</v>
          </cell>
        </row>
        <row r="490">
          <cell r="J490" t="str">
            <v>Atwari</v>
          </cell>
        </row>
        <row r="491">
          <cell r="J491" t="str">
            <v>Boda</v>
          </cell>
        </row>
        <row r="492">
          <cell r="J492" t="str">
            <v>Debiganj</v>
          </cell>
        </row>
        <row r="493">
          <cell r="J493" t="str">
            <v>Panchagarh Sadar</v>
          </cell>
        </row>
        <row r="494">
          <cell r="J494" t="str">
            <v>Tentulia</v>
          </cell>
        </row>
        <row r="495">
          <cell r="J495" t="str">
            <v>Badarganj</v>
          </cell>
        </row>
        <row r="496">
          <cell r="J496" t="str">
            <v>Gangachara</v>
          </cell>
        </row>
        <row r="497">
          <cell r="J497" t="str">
            <v>Kaunia</v>
          </cell>
        </row>
        <row r="498">
          <cell r="J498" t="str">
            <v>Mitha Pukur</v>
          </cell>
        </row>
        <row r="499">
          <cell r="J499" t="str">
            <v>Pirgachha</v>
          </cell>
        </row>
        <row r="500">
          <cell r="J500" t="str">
            <v>Pirganj</v>
          </cell>
        </row>
        <row r="501">
          <cell r="J501" t="str">
            <v>Rangpur Sadar</v>
          </cell>
        </row>
        <row r="502">
          <cell r="J502" t="str">
            <v>Taraganj</v>
          </cell>
        </row>
        <row r="503">
          <cell r="J503" t="str">
            <v>Baliadangi</v>
          </cell>
        </row>
        <row r="504">
          <cell r="J504" t="str">
            <v>Haripur</v>
          </cell>
        </row>
        <row r="505">
          <cell r="J505" t="str">
            <v>Pirganj</v>
          </cell>
        </row>
        <row r="506">
          <cell r="J506" t="str">
            <v>Ranisankail</v>
          </cell>
        </row>
        <row r="507">
          <cell r="J507" t="str">
            <v>Thakurgaon Sadar</v>
          </cell>
        </row>
        <row r="508">
          <cell r="J508" t="str">
            <v>Ajmiriganj</v>
          </cell>
        </row>
        <row r="509">
          <cell r="J509" t="str">
            <v>Bahubal</v>
          </cell>
        </row>
        <row r="510">
          <cell r="J510" t="str">
            <v>Baniachong</v>
          </cell>
        </row>
        <row r="511">
          <cell r="J511" t="str">
            <v>Chunarughat</v>
          </cell>
        </row>
        <row r="512">
          <cell r="J512" t="str">
            <v>Habiganj Sadar</v>
          </cell>
        </row>
        <row r="513">
          <cell r="J513" t="str">
            <v>Lakhai</v>
          </cell>
        </row>
        <row r="514">
          <cell r="J514" t="str">
            <v>Madhabpur</v>
          </cell>
        </row>
        <row r="515">
          <cell r="J515" t="str">
            <v>Nabiganj</v>
          </cell>
        </row>
        <row r="516">
          <cell r="J516" t="str">
            <v>Barlekha</v>
          </cell>
        </row>
        <row r="517">
          <cell r="J517" t="str">
            <v>Juri</v>
          </cell>
        </row>
        <row r="518">
          <cell r="J518" t="str">
            <v>Kamalganj</v>
          </cell>
        </row>
        <row r="519">
          <cell r="J519" t="str">
            <v>Kulaura</v>
          </cell>
        </row>
        <row r="520">
          <cell r="J520" t="str">
            <v>Maulvi Bazar Sadar</v>
          </cell>
        </row>
        <row r="521">
          <cell r="J521" t="str">
            <v>Rajnagar</v>
          </cell>
        </row>
        <row r="522">
          <cell r="J522" t="str">
            <v>Sreemangal</v>
          </cell>
        </row>
        <row r="523">
          <cell r="J523" t="str">
            <v>Bishwambarpur</v>
          </cell>
        </row>
        <row r="524">
          <cell r="J524" t="str">
            <v>Chhatak</v>
          </cell>
        </row>
        <row r="525">
          <cell r="J525" t="str">
            <v>Dakshin Sunamganj</v>
          </cell>
        </row>
        <row r="526">
          <cell r="J526" t="str">
            <v>Derai</v>
          </cell>
        </row>
        <row r="527">
          <cell r="J527" t="str">
            <v>Dharampasha</v>
          </cell>
        </row>
        <row r="528">
          <cell r="J528" t="str">
            <v>Dowarabazar</v>
          </cell>
        </row>
        <row r="529">
          <cell r="J529" t="str">
            <v>Jagannathpur</v>
          </cell>
        </row>
        <row r="530">
          <cell r="J530" t="str">
            <v>Jamalganj</v>
          </cell>
        </row>
        <row r="531">
          <cell r="J531" t="str">
            <v>Sulla</v>
          </cell>
        </row>
        <row r="532">
          <cell r="J532" t="str">
            <v>Sunamganj Sadar</v>
          </cell>
        </row>
        <row r="533">
          <cell r="J533" t="str">
            <v>Tahirpur</v>
          </cell>
        </row>
        <row r="534">
          <cell r="J534" t="str">
            <v>Balaganj</v>
          </cell>
        </row>
        <row r="535">
          <cell r="J535" t="str">
            <v>Beani Bazar</v>
          </cell>
        </row>
        <row r="536">
          <cell r="J536" t="str">
            <v>Bishwanath</v>
          </cell>
        </row>
        <row r="537">
          <cell r="J537" t="str">
            <v>Companiganj</v>
          </cell>
        </row>
        <row r="538">
          <cell r="J538" t="str">
            <v>Dakshin Surma</v>
          </cell>
        </row>
        <row r="539">
          <cell r="J539" t="str">
            <v>Fenchuganj</v>
          </cell>
        </row>
        <row r="540">
          <cell r="J540" t="str">
            <v>Golabganj</v>
          </cell>
        </row>
        <row r="541">
          <cell r="J541" t="str">
            <v>Gowainghat</v>
          </cell>
        </row>
        <row r="542">
          <cell r="J542" t="str">
            <v>Jaintiapur</v>
          </cell>
        </row>
        <row r="543">
          <cell r="J543" t="str">
            <v>Kanaighat</v>
          </cell>
        </row>
        <row r="544">
          <cell r="J544" t="str">
            <v>Sylhet Sadar</v>
          </cell>
        </row>
        <row r="545">
          <cell r="J545" t="str">
            <v>Zakiganj</v>
          </cell>
        </row>
      </sheetData>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 Data"/>
      <sheetName val="Read Me"/>
      <sheetName val="4W"/>
      <sheetName val="WHO"/>
      <sheetName val="WHAT"/>
      <sheetName val="Where"/>
      <sheetName val="Cleaning Table Agencies"/>
      <sheetName val="Cleaning Table Zones"/>
      <sheetName val="Sites_Dictionary"/>
      <sheetName val="CXB wash Sector_compiled__4w-20"/>
    </sheetNames>
    <sheetDataSet>
      <sheetData sheetId="0" refreshError="1"/>
      <sheetData sheetId="1" refreshError="1"/>
      <sheetData sheetId="2" refreshError="1"/>
      <sheetData sheetId="3" refreshError="1"/>
      <sheetData sheetId="4" refreshError="1"/>
      <sheetData sheetId="5" refreshError="1">
        <row r="2">
          <cell r="B2">
            <v>10</v>
          </cell>
          <cell r="K2">
            <v>100409</v>
          </cell>
        </row>
        <row r="3">
          <cell r="B3">
            <v>20</v>
          </cell>
          <cell r="K3">
            <v>100419</v>
          </cell>
        </row>
        <row r="4">
          <cell r="B4">
            <v>30</v>
          </cell>
          <cell r="K4">
            <v>100428</v>
          </cell>
        </row>
        <row r="5">
          <cell r="B5">
            <v>40</v>
          </cell>
          <cell r="K5">
            <v>100447</v>
          </cell>
        </row>
        <row r="6">
          <cell r="B6">
            <v>50</v>
          </cell>
          <cell r="K6">
            <v>100485</v>
          </cell>
        </row>
        <row r="7">
          <cell r="B7">
            <v>55</v>
          </cell>
          <cell r="K7">
            <v>100602</v>
          </cell>
        </row>
        <row r="8">
          <cell r="B8">
            <v>60</v>
          </cell>
          <cell r="K8">
            <v>100603</v>
          </cell>
        </row>
        <row r="9">
          <cell r="K9">
            <v>100607</v>
          </cell>
        </row>
        <row r="10">
          <cell r="K10">
            <v>100610</v>
          </cell>
        </row>
        <row r="11">
          <cell r="K11">
            <v>100651</v>
          </cell>
        </row>
        <row r="12">
          <cell r="K12">
            <v>100632</v>
          </cell>
        </row>
        <row r="13">
          <cell r="K13">
            <v>100636</v>
          </cell>
        </row>
        <row r="14">
          <cell r="K14">
            <v>100662</v>
          </cell>
        </row>
        <row r="15">
          <cell r="K15">
            <v>100669</v>
          </cell>
        </row>
        <row r="16">
          <cell r="K16">
            <v>100694</v>
          </cell>
        </row>
        <row r="17">
          <cell r="K17">
            <v>100918</v>
          </cell>
        </row>
        <row r="18">
          <cell r="K18">
            <v>100921</v>
          </cell>
        </row>
        <row r="19">
          <cell r="K19">
            <v>100925</v>
          </cell>
        </row>
        <row r="20">
          <cell r="K20">
            <v>100929</v>
          </cell>
        </row>
        <row r="21">
          <cell r="K21">
            <v>100954</v>
          </cell>
        </row>
        <row r="22">
          <cell r="K22">
            <v>100965</v>
          </cell>
        </row>
        <row r="23">
          <cell r="K23">
            <v>100991</v>
          </cell>
        </row>
        <row r="24">
          <cell r="K24">
            <v>104240</v>
          </cell>
        </row>
        <row r="25">
          <cell r="K25">
            <v>104243</v>
          </cell>
        </row>
        <row r="26">
          <cell r="K26">
            <v>104273</v>
          </cell>
        </row>
        <row r="27">
          <cell r="K27">
            <v>104284</v>
          </cell>
        </row>
        <row r="28">
          <cell r="K28">
            <v>107838</v>
          </cell>
        </row>
        <row r="29">
          <cell r="K29">
            <v>107852</v>
          </cell>
        </row>
        <row r="30">
          <cell r="K30">
            <v>107855</v>
          </cell>
        </row>
        <row r="31">
          <cell r="K31">
            <v>107857</v>
          </cell>
        </row>
        <row r="32">
          <cell r="K32">
            <v>107866</v>
          </cell>
        </row>
        <row r="33">
          <cell r="K33">
            <v>107876</v>
          </cell>
        </row>
        <row r="34">
          <cell r="K34">
            <v>107895</v>
          </cell>
        </row>
        <row r="35">
          <cell r="K35">
            <v>107914</v>
          </cell>
        </row>
        <row r="36">
          <cell r="K36">
            <v>107947</v>
          </cell>
        </row>
        <row r="37">
          <cell r="K37">
            <v>107958</v>
          </cell>
        </row>
        <row r="38">
          <cell r="K38">
            <v>107976</v>
          </cell>
        </row>
        <row r="39">
          <cell r="K39">
            <v>107987</v>
          </cell>
        </row>
        <row r="40">
          <cell r="K40">
            <v>107980</v>
          </cell>
        </row>
        <row r="41">
          <cell r="K41">
            <v>107990</v>
          </cell>
        </row>
        <row r="42">
          <cell r="K42">
            <v>200304</v>
          </cell>
        </row>
        <row r="43">
          <cell r="K43">
            <v>200314</v>
          </cell>
        </row>
        <row r="44">
          <cell r="K44">
            <v>200351</v>
          </cell>
        </row>
        <row r="45">
          <cell r="K45">
            <v>200373</v>
          </cell>
        </row>
        <row r="46">
          <cell r="K46">
            <v>200389</v>
          </cell>
        </row>
        <row r="47">
          <cell r="K47">
            <v>200391</v>
          </cell>
        </row>
        <row r="48">
          <cell r="K48">
            <v>200395</v>
          </cell>
        </row>
        <row r="49">
          <cell r="K49">
            <v>201202</v>
          </cell>
        </row>
        <row r="50">
          <cell r="K50">
            <v>201233</v>
          </cell>
        </row>
        <row r="51">
          <cell r="K51">
            <v>201204</v>
          </cell>
        </row>
        <row r="52">
          <cell r="K52">
            <v>201207</v>
          </cell>
        </row>
        <row r="53">
          <cell r="K53">
            <v>201213</v>
          </cell>
        </row>
        <row r="54">
          <cell r="K54">
            <v>201263</v>
          </cell>
        </row>
        <row r="55">
          <cell r="K55">
            <v>201285</v>
          </cell>
        </row>
        <row r="56">
          <cell r="K56">
            <v>201290</v>
          </cell>
        </row>
        <row r="57">
          <cell r="K57">
            <v>201294</v>
          </cell>
        </row>
        <row r="58">
          <cell r="K58">
            <v>201322</v>
          </cell>
        </row>
        <row r="59">
          <cell r="K59">
            <v>201345</v>
          </cell>
        </row>
        <row r="60">
          <cell r="K60">
            <v>201347</v>
          </cell>
        </row>
        <row r="61">
          <cell r="K61">
            <v>201349</v>
          </cell>
        </row>
        <row r="62">
          <cell r="K62">
            <v>201358</v>
          </cell>
        </row>
        <row r="63">
          <cell r="K63">
            <v>201376</v>
          </cell>
        </row>
        <row r="64">
          <cell r="K64">
            <v>201379</v>
          </cell>
        </row>
        <row r="65">
          <cell r="K65">
            <v>201395</v>
          </cell>
        </row>
        <row r="66">
          <cell r="K66">
            <v>201504</v>
          </cell>
        </row>
        <row r="67">
          <cell r="K67">
            <v>201510</v>
          </cell>
        </row>
        <row r="68">
          <cell r="K68">
            <v>201508</v>
          </cell>
        </row>
        <row r="69">
          <cell r="K69">
            <v>201506</v>
          </cell>
        </row>
        <row r="70">
          <cell r="K70">
            <v>201512</v>
          </cell>
        </row>
        <row r="71">
          <cell r="K71">
            <v>201518</v>
          </cell>
        </row>
        <row r="72">
          <cell r="K72">
            <v>201519</v>
          </cell>
        </row>
        <row r="73">
          <cell r="K73">
            <v>201520</v>
          </cell>
        </row>
        <row r="74">
          <cell r="K74">
            <v>201528</v>
          </cell>
        </row>
        <row r="75">
          <cell r="K75">
            <v>201533</v>
          </cell>
        </row>
        <row r="76">
          <cell r="K76">
            <v>201535</v>
          </cell>
        </row>
        <row r="77">
          <cell r="K77">
            <v>201537</v>
          </cell>
        </row>
        <row r="78">
          <cell r="K78">
            <v>201543</v>
          </cell>
        </row>
        <row r="79">
          <cell r="K79">
            <v>201541</v>
          </cell>
        </row>
        <row r="80">
          <cell r="K80">
            <v>201547</v>
          </cell>
        </row>
        <row r="81">
          <cell r="K81">
            <v>201553</v>
          </cell>
        </row>
        <row r="82">
          <cell r="K82">
            <v>201555</v>
          </cell>
        </row>
        <row r="83">
          <cell r="K83">
            <v>201557</v>
          </cell>
        </row>
        <row r="84">
          <cell r="K84">
            <v>201565</v>
          </cell>
        </row>
        <row r="85">
          <cell r="K85">
            <v>201561</v>
          </cell>
        </row>
        <row r="86">
          <cell r="K86">
            <v>201570</v>
          </cell>
        </row>
        <row r="87">
          <cell r="K87">
            <v>201574</v>
          </cell>
        </row>
        <row r="88">
          <cell r="K88">
            <v>201578</v>
          </cell>
        </row>
        <row r="89">
          <cell r="K89">
            <v>201582</v>
          </cell>
        </row>
        <row r="90">
          <cell r="K90">
            <v>201586</v>
          </cell>
        </row>
        <row r="91">
          <cell r="K91">
            <v>201909</v>
          </cell>
        </row>
        <row r="92">
          <cell r="K92">
            <v>201915</v>
          </cell>
        </row>
        <row r="93">
          <cell r="K93">
            <v>201918</v>
          </cell>
        </row>
        <row r="94">
          <cell r="K94">
            <v>201927</v>
          </cell>
        </row>
        <row r="95">
          <cell r="K95">
            <v>201931</v>
          </cell>
        </row>
        <row r="96">
          <cell r="K96">
            <v>201967</v>
          </cell>
        </row>
        <row r="97">
          <cell r="K97">
            <v>201933</v>
          </cell>
        </row>
        <row r="98">
          <cell r="K98">
            <v>201936</v>
          </cell>
        </row>
        <row r="99">
          <cell r="K99">
            <v>201940</v>
          </cell>
        </row>
        <row r="100">
          <cell r="K100">
            <v>201954</v>
          </cell>
        </row>
        <row r="101">
          <cell r="K101">
            <v>201972</v>
          </cell>
        </row>
        <row r="102">
          <cell r="K102">
            <v>201974</v>
          </cell>
        </row>
        <row r="103">
          <cell r="K103">
            <v>201975</v>
          </cell>
        </row>
        <row r="104">
          <cell r="K104">
            <v>201981</v>
          </cell>
        </row>
        <row r="105">
          <cell r="K105">
            <v>201987</v>
          </cell>
        </row>
        <row r="106">
          <cell r="K106">
            <v>201994</v>
          </cell>
        </row>
        <row r="107">
          <cell r="K107">
            <v>202216</v>
          </cell>
        </row>
        <row r="108">
          <cell r="K108">
            <v>202224</v>
          </cell>
        </row>
        <row r="109">
          <cell r="K109">
            <v>202245</v>
          </cell>
        </row>
        <row r="110">
          <cell r="K110">
            <v>202249</v>
          </cell>
        </row>
        <row r="111">
          <cell r="K111">
            <v>202256</v>
          </cell>
        </row>
        <row r="112">
          <cell r="K112">
            <v>202266</v>
          </cell>
        </row>
        <row r="113">
          <cell r="K113">
            <v>202290</v>
          </cell>
        </row>
        <row r="114">
          <cell r="K114">
            <v>202294</v>
          </cell>
        </row>
        <row r="115">
          <cell r="K115">
            <v>203014</v>
          </cell>
        </row>
        <row r="116">
          <cell r="K116">
            <v>203025</v>
          </cell>
        </row>
        <row r="117">
          <cell r="K117">
            <v>203029</v>
          </cell>
        </row>
        <row r="118">
          <cell r="K118">
            <v>203041</v>
          </cell>
        </row>
        <row r="119">
          <cell r="K119">
            <v>203051</v>
          </cell>
        </row>
        <row r="120">
          <cell r="K120">
            <v>203094</v>
          </cell>
        </row>
        <row r="121">
          <cell r="K121">
            <v>204643</v>
          </cell>
        </row>
        <row r="122">
          <cell r="K122">
            <v>204649</v>
          </cell>
        </row>
        <row r="123">
          <cell r="K123">
            <v>204661</v>
          </cell>
        </row>
        <row r="124">
          <cell r="K124">
            <v>204665</v>
          </cell>
        </row>
        <row r="125">
          <cell r="K125">
            <v>204667</v>
          </cell>
        </row>
        <row r="126">
          <cell r="K126">
            <v>204670</v>
          </cell>
        </row>
        <row r="127">
          <cell r="K127">
            <v>204677</v>
          </cell>
        </row>
        <row r="128">
          <cell r="K128">
            <v>204680</v>
          </cell>
        </row>
        <row r="129">
          <cell r="K129">
            <v>205133</v>
          </cell>
        </row>
        <row r="130">
          <cell r="K130">
            <v>205143</v>
          </cell>
        </row>
        <row r="131">
          <cell r="K131">
            <v>205165</v>
          </cell>
        </row>
        <row r="132">
          <cell r="K132">
            <v>205173</v>
          </cell>
        </row>
        <row r="133">
          <cell r="K133">
            <v>205158</v>
          </cell>
        </row>
        <row r="134">
          <cell r="K134">
            <v>207507</v>
          </cell>
        </row>
        <row r="135">
          <cell r="K135">
            <v>207510</v>
          </cell>
        </row>
        <row r="136">
          <cell r="K136">
            <v>207521</v>
          </cell>
        </row>
        <row r="137">
          <cell r="K137">
            <v>207536</v>
          </cell>
        </row>
        <row r="138">
          <cell r="K138">
            <v>207547</v>
          </cell>
        </row>
        <row r="139">
          <cell r="K139">
            <v>207587</v>
          </cell>
        </row>
        <row r="140">
          <cell r="K140">
            <v>207580</v>
          </cell>
        </row>
        <row r="141">
          <cell r="K141">
            <v>207583</v>
          </cell>
        </row>
        <row r="142">
          <cell r="K142">
            <v>207585</v>
          </cell>
        </row>
        <row r="143">
          <cell r="K143">
            <v>208407</v>
          </cell>
        </row>
        <row r="144">
          <cell r="K144">
            <v>208421</v>
          </cell>
        </row>
        <row r="145">
          <cell r="K145">
            <v>208429</v>
          </cell>
        </row>
        <row r="146">
          <cell r="K146">
            <v>208447</v>
          </cell>
        </row>
        <row r="147">
          <cell r="K147">
            <v>208436</v>
          </cell>
        </row>
        <row r="148">
          <cell r="K148">
            <v>208425</v>
          </cell>
        </row>
        <row r="149">
          <cell r="K149">
            <v>208458</v>
          </cell>
        </row>
        <row r="150">
          <cell r="K150">
            <v>208475</v>
          </cell>
        </row>
        <row r="151">
          <cell r="K151">
            <v>208478</v>
          </cell>
        </row>
        <row r="152">
          <cell r="K152">
            <v>208487</v>
          </cell>
        </row>
        <row r="153">
          <cell r="K153">
            <v>302602</v>
          </cell>
        </row>
        <row r="154">
          <cell r="K154">
            <v>302604</v>
          </cell>
        </row>
        <row r="155">
          <cell r="K155">
            <v>302605</v>
          </cell>
        </row>
        <row r="156">
          <cell r="K156">
            <v>302606</v>
          </cell>
        </row>
        <row r="157">
          <cell r="K157">
            <v>302608</v>
          </cell>
        </row>
        <row r="158">
          <cell r="K158">
            <v>302609</v>
          </cell>
        </row>
        <row r="159">
          <cell r="K159">
            <v>302610</v>
          </cell>
        </row>
        <row r="160">
          <cell r="K160">
            <v>302611</v>
          </cell>
        </row>
        <row r="161">
          <cell r="K161">
            <v>302612</v>
          </cell>
        </row>
        <row r="162">
          <cell r="K162">
            <v>302614</v>
          </cell>
        </row>
        <row r="163">
          <cell r="K163">
            <v>302616</v>
          </cell>
        </row>
        <row r="164">
          <cell r="K164">
            <v>302618</v>
          </cell>
        </row>
        <row r="165">
          <cell r="K165">
            <v>302624</v>
          </cell>
        </row>
        <row r="166">
          <cell r="K166">
            <v>302626</v>
          </cell>
        </row>
        <row r="167">
          <cell r="K167">
            <v>302628</v>
          </cell>
        </row>
        <row r="168">
          <cell r="K168">
            <v>302629</v>
          </cell>
        </row>
        <row r="169">
          <cell r="K169">
            <v>302632</v>
          </cell>
        </row>
        <row r="170">
          <cell r="K170">
            <v>302630</v>
          </cell>
        </row>
        <row r="171">
          <cell r="K171">
            <v>302633</v>
          </cell>
        </row>
        <row r="172">
          <cell r="K172">
            <v>302634</v>
          </cell>
        </row>
        <row r="173">
          <cell r="K173">
            <v>302638</v>
          </cell>
        </row>
        <row r="174">
          <cell r="K174">
            <v>302636</v>
          </cell>
        </row>
        <row r="175">
          <cell r="K175">
            <v>302637</v>
          </cell>
        </row>
        <row r="176">
          <cell r="K176">
            <v>302640</v>
          </cell>
        </row>
        <row r="177">
          <cell r="K177">
            <v>302642</v>
          </cell>
        </row>
        <row r="178">
          <cell r="K178">
            <v>302648</v>
          </cell>
        </row>
        <row r="179">
          <cell r="K179">
            <v>302650</v>
          </cell>
        </row>
        <row r="180">
          <cell r="K180">
            <v>302654</v>
          </cell>
        </row>
        <row r="181">
          <cell r="K181">
            <v>302662</v>
          </cell>
        </row>
        <row r="182">
          <cell r="K182">
            <v>302663</v>
          </cell>
        </row>
        <row r="183">
          <cell r="K183">
            <v>302664</v>
          </cell>
        </row>
        <row r="184">
          <cell r="K184">
            <v>302665</v>
          </cell>
        </row>
        <row r="185">
          <cell r="K185">
            <v>302666</v>
          </cell>
        </row>
        <row r="186">
          <cell r="K186">
            <v>302667</v>
          </cell>
        </row>
        <row r="187">
          <cell r="K187">
            <v>302668</v>
          </cell>
        </row>
        <row r="188">
          <cell r="K188">
            <v>302672</v>
          </cell>
        </row>
        <row r="189">
          <cell r="K189">
            <v>302674</v>
          </cell>
        </row>
        <row r="190">
          <cell r="K190">
            <v>302675</v>
          </cell>
        </row>
        <row r="191">
          <cell r="K191">
            <v>302680</v>
          </cell>
        </row>
        <row r="192">
          <cell r="K192">
            <v>302676</v>
          </cell>
        </row>
        <row r="193">
          <cell r="K193">
            <v>302688</v>
          </cell>
        </row>
        <row r="194">
          <cell r="K194">
            <v>302690</v>
          </cell>
        </row>
        <row r="195">
          <cell r="K195">
            <v>302692</v>
          </cell>
        </row>
        <row r="196">
          <cell r="K196">
            <v>302693</v>
          </cell>
        </row>
        <row r="197">
          <cell r="K197">
            <v>302696</v>
          </cell>
        </row>
        <row r="198">
          <cell r="K198">
            <v>302695</v>
          </cell>
        </row>
        <row r="199">
          <cell r="K199">
            <v>302903</v>
          </cell>
        </row>
        <row r="200">
          <cell r="K200">
            <v>302910</v>
          </cell>
        </row>
        <row r="201">
          <cell r="K201">
            <v>302918</v>
          </cell>
        </row>
        <row r="202">
          <cell r="K202">
            <v>302921</v>
          </cell>
        </row>
        <row r="203">
          <cell r="K203">
            <v>302947</v>
          </cell>
        </row>
        <row r="204">
          <cell r="K204">
            <v>302956</v>
          </cell>
        </row>
        <row r="205">
          <cell r="K205">
            <v>302962</v>
          </cell>
        </row>
        <row r="206">
          <cell r="K206">
            <v>302984</v>
          </cell>
        </row>
        <row r="207">
          <cell r="K207">
            <v>302990</v>
          </cell>
        </row>
        <row r="208">
          <cell r="K208">
            <v>303330</v>
          </cell>
        </row>
        <row r="209">
          <cell r="K209">
            <v>303332</v>
          </cell>
        </row>
        <row r="210">
          <cell r="K210">
            <v>303334</v>
          </cell>
        </row>
        <row r="211">
          <cell r="K211">
            <v>303336</v>
          </cell>
        </row>
        <row r="212">
          <cell r="K212">
            <v>303386</v>
          </cell>
        </row>
        <row r="213">
          <cell r="K213">
            <v>303532</v>
          </cell>
        </row>
        <row r="214">
          <cell r="K214">
            <v>303543</v>
          </cell>
        </row>
        <row r="215">
          <cell r="K215">
            <v>303551</v>
          </cell>
        </row>
        <row r="216">
          <cell r="K216">
            <v>303558</v>
          </cell>
        </row>
        <row r="217">
          <cell r="K217">
            <v>303591</v>
          </cell>
        </row>
        <row r="218">
          <cell r="K218">
            <v>303907</v>
          </cell>
        </row>
        <row r="219">
          <cell r="K219">
            <v>303915</v>
          </cell>
        </row>
        <row r="220">
          <cell r="K220">
            <v>303929</v>
          </cell>
        </row>
        <row r="221">
          <cell r="K221">
            <v>303936</v>
          </cell>
        </row>
        <row r="222">
          <cell r="K222">
            <v>303958</v>
          </cell>
        </row>
        <row r="223">
          <cell r="K223">
            <v>303961</v>
          </cell>
        </row>
        <row r="224">
          <cell r="K224">
            <v>303985</v>
          </cell>
        </row>
        <row r="225">
          <cell r="K225">
            <v>304802</v>
          </cell>
        </row>
        <row r="226">
          <cell r="K226">
            <v>304806</v>
          </cell>
        </row>
        <row r="227">
          <cell r="K227">
            <v>304811</v>
          </cell>
        </row>
        <row r="228">
          <cell r="K228">
            <v>304827</v>
          </cell>
        </row>
        <row r="229">
          <cell r="K229">
            <v>304833</v>
          </cell>
        </row>
        <row r="230">
          <cell r="K230">
            <v>304842</v>
          </cell>
        </row>
        <row r="231">
          <cell r="K231">
            <v>304845</v>
          </cell>
        </row>
        <row r="232">
          <cell r="K232">
            <v>304849</v>
          </cell>
        </row>
        <row r="233">
          <cell r="K233">
            <v>304854</v>
          </cell>
        </row>
        <row r="234">
          <cell r="K234">
            <v>304859</v>
          </cell>
        </row>
        <row r="235">
          <cell r="K235">
            <v>304876</v>
          </cell>
        </row>
        <row r="236">
          <cell r="K236">
            <v>304879</v>
          </cell>
        </row>
        <row r="237">
          <cell r="K237">
            <v>304892</v>
          </cell>
        </row>
        <row r="238">
          <cell r="K238">
            <v>305440</v>
          </cell>
        </row>
        <row r="239">
          <cell r="K239">
            <v>305454</v>
          </cell>
        </row>
        <row r="240">
          <cell r="K240">
            <v>305480</v>
          </cell>
        </row>
        <row r="241">
          <cell r="K241">
            <v>305487</v>
          </cell>
        </row>
        <row r="242">
          <cell r="K242">
            <v>305610</v>
          </cell>
        </row>
        <row r="243">
          <cell r="K243">
            <v>305622</v>
          </cell>
        </row>
        <row r="244">
          <cell r="K244">
            <v>305628</v>
          </cell>
        </row>
        <row r="245">
          <cell r="K245">
            <v>305646</v>
          </cell>
        </row>
        <row r="246">
          <cell r="K246">
            <v>305670</v>
          </cell>
        </row>
        <row r="247">
          <cell r="K247">
            <v>305678</v>
          </cell>
        </row>
        <row r="248">
          <cell r="K248">
            <v>305682</v>
          </cell>
        </row>
        <row r="249">
          <cell r="K249">
            <v>305924</v>
          </cell>
        </row>
        <row r="250">
          <cell r="K250">
            <v>305944</v>
          </cell>
        </row>
        <row r="251">
          <cell r="K251">
            <v>305956</v>
          </cell>
        </row>
        <row r="252">
          <cell r="K252">
            <v>305974</v>
          </cell>
        </row>
        <row r="253">
          <cell r="K253">
            <v>305984</v>
          </cell>
        </row>
        <row r="254">
          <cell r="K254">
            <v>305994</v>
          </cell>
        </row>
        <row r="255">
          <cell r="K255">
            <v>306113</v>
          </cell>
        </row>
        <row r="256">
          <cell r="K256">
            <v>306116</v>
          </cell>
        </row>
        <row r="257">
          <cell r="K257">
            <v>306120</v>
          </cell>
        </row>
        <row r="258">
          <cell r="K258">
            <v>306122</v>
          </cell>
        </row>
        <row r="259">
          <cell r="K259">
            <v>306123</v>
          </cell>
        </row>
        <row r="260">
          <cell r="K260">
            <v>306124</v>
          </cell>
        </row>
        <row r="261">
          <cell r="K261">
            <v>306131</v>
          </cell>
        </row>
        <row r="262">
          <cell r="K262">
            <v>306165</v>
          </cell>
        </row>
        <row r="263">
          <cell r="K263">
            <v>306152</v>
          </cell>
        </row>
        <row r="264">
          <cell r="K264">
            <v>306172</v>
          </cell>
        </row>
        <row r="265">
          <cell r="K265">
            <v>306181</v>
          </cell>
        </row>
        <row r="266">
          <cell r="K266">
            <v>306194</v>
          </cell>
        </row>
        <row r="267">
          <cell r="K267">
            <v>306702</v>
          </cell>
        </row>
        <row r="268">
          <cell r="K268">
            <v>306706</v>
          </cell>
        </row>
        <row r="269">
          <cell r="K269">
            <v>306758</v>
          </cell>
        </row>
        <row r="270">
          <cell r="K270">
            <v>306768</v>
          </cell>
        </row>
        <row r="271">
          <cell r="K271">
            <v>306704</v>
          </cell>
        </row>
        <row r="272">
          <cell r="K272">
            <v>306807</v>
          </cell>
        </row>
        <row r="273">
          <cell r="K273">
            <v>306852</v>
          </cell>
        </row>
        <row r="274">
          <cell r="K274">
            <v>306860</v>
          </cell>
        </row>
        <row r="275">
          <cell r="K275">
            <v>306863</v>
          </cell>
        </row>
        <row r="276">
          <cell r="K276">
            <v>306864</v>
          </cell>
        </row>
        <row r="277">
          <cell r="K277">
            <v>306876</v>
          </cell>
        </row>
        <row r="278">
          <cell r="K278">
            <v>307204</v>
          </cell>
        </row>
        <row r="279">
          <cell r="K279">
            <v>307209</v>
          </cell>
        </row>
        <row r="280">
          <cell r="K280">
            <v>307218</v>
          </cell>
        </row>
        <row r="281">
          <cell r="K281">
            <v>307240</v>
          </cell>
        </row>
        <row r="282">
          <cell r="K282">
            <v>307247</v>
          </cell>
        </row>
        <row r="283">
          <cell r="K283">
            <v>307238</v>
          </cell>
        </row>
        <row r="284">
          <cell r="K284">
            <v>307256</v>
          </cell>
        </row>
        <row r="285">
          <cell r="K285">
            <v>307263</v>
          </cell>
        </row>
        <row r="286">
          <cell r="K286">
            <v>307274</v>
          </cell>
        </row>
        <row r="287">
          <cell r="K287">
            <v>307283</v>
          </cell>
        </row>
        <row r="288">
          <cell r="K288">
            <v>308207</v>
          </cell>
        </row>
        <row r="289">
          <cell r="K289">
            <v>308229</v>
          </cell>
        </row>
        <row r="290">
          <cell r="K290">
            <v>308247</v>
          </cell>
        </row>
        <row r="291">
          <cell r="K291">
            <v>308273</v>
          </cell>
        </row>
        <row r="292">
          <cell r="K292">
            <v>308276</v>
          </cell>
        </row>
        <row r="293">
          <cell r="K293">
            <v>308614</v>
          </cell>
        </row>
        <row r="294">
          <cell r="K294">
            <v>308625</v>
          </cell>
        </row>
        <row r="295">
          <cell r="K295">
            <v>308636</v>
          </cell>
        </row>
        <row r="296">
          <cell r="K296">
            <v>308665</v>
          </cell>
        </row>
        <row r="297">
          <cell r="K297">
            <v>308669</v>
          </cell>
        </row>
        <row r="298">
          <cell r="K298">
            <v>308694</v>
          </cell>
        </row>
        <row r="299">
          <cell r="K299">
            <v>308937</v>
          </cell>
        </row>
        <row r="300">
          <cell r="K300">
            <v>308967</v>
          </cell>
        </row>
        <row r="301">
          <cell r="K301">
            <v>308970</v>
          </cell>
        </row>
        <row r="302">
          <cell r="K302">
            <v>308988</v>
          </cell>
        </row>
        <row r="303">
          <cell r="K303">
            <v>308990</v>
          </cell>
        </row>
        <row r="304">
          <cell r="K304">
            <v>309309</v>
          </cell>
        </row>
        <row r="305">
          <cell r="K305">
            <v>309319</v>
          </cell>
        </row>
        <row r="306">
          <cell r="K306">
            <v>309323</v>
          </cell>
        </row>
        <row r="307">
          <cell r="K307">
            <v>309325</v>
          </cell>
        </row>
        <row r="308">
          <cell r="K308">
            <v>309328</v>
          </cell>
        </row>
        <row r="309">
          <cell r="K309">
            <v>309338</v>
          </cell>
        </row>
        <row r="310">
          <cell r="K310">
            <v>309347</v>
          </cell>
        </row>
        <row r="311">
          <cell r="K311">
            <v>309357</v>
          </cell>
        </row>
        <row r="312">
          <cell r="K312">
            <v>309366</v>
          </cell>
        </row>
        <row r="313">
          <cell r="K313">
            <v>309376</v>
          </cell>
        </row>
        <row r="314">
          <cell r="K314">
            <v>309385</v>
          </cell>
        </row>
        <row r="315">
          <cell r="K315">
            <v>309395</v>
          </cell>
        </row>
        <row r="316">
          <cell r="K316">
            <v>400108</v>
          </cell>
        </row>
        <row r="317">
          <cell r="K317">
            <v>400114</v>
          </cell>
        </row>
        <row r="318">
          <cell r="K318">
            <v>400134</v>
          </cell>
        </row>
        <row r="319">
          <cell r="K319">
            <v>400138</v>
          </cell>
        </row>
        <row r="320">
          <cell r="K320">
            <v>400156</v>
          </cell>
        </row>
        <row r="321">
          <cell r="K321">
            <v>400158</v>
          </cell>
        </row>
        <row r="322">
          <cell r="K322">
            <v>400160</v>
          </cell>
        </row>
        <row r="323">
          <cell r="K323">
            <v>400173</v>
          </cell>
        </row>
        <row r="324">
          <cell r="K324">
            <v>400177</v>
          </cell>
        </row>
        <row r="325">
          <cell r="K325">
            <v>401807</v>
          </cell>
        </row>
        <row r="326">
          <cell r="K326">
            <v>401823</v>
          </cell>
        </row>
        <row r="327">
          <cell r="K327">
            <v>401831</v>
          </cell>
        </row>
        <row r="328">
          <cell r="K328">
            <v>401855</v>
          </cell>
        </row>
        <row r="329">
          <cell r="K329">
            <v>404104</v>
          </cell>
        </row>
        <row r="330">
          <cell r="K330">
            <v>404109</v>
          </cell>
        </row>
        <row r="331">
          <cell r="K331">
            <v>404111</v>
          </cell>
        </row>
        <row r="332">
          <cell r="K332">
            <v>404123</v>
          </cell>
        </row>
        <row r="333">
          <cell r="K333">
            <v>404138</v>
          </cell>
        </row>
        <row r="334">
          <cell r="K334">
            <v>404147</v>
          </cell>
        </row>
        <row r="335">
          <cell r="K335">
            <v>404161</v>
          </cell>
        </row>
        <row r="336">
          <cell r="K336">
            <v>404190</v>
          </cell>
        </row>
        <row r="337">
          <cell r="K337">
            <v>404414</v>
          </cell>
        </row>
        <row r="338">
          <cell r="K338">
            <v>404419</v>
          </cell>
        </row>
        <row r="339">
          <cell r="K339">
            <v>404433</v>
          </cell>
        </row>
        <row r="340">
          <cell r="K340">
            <v>404442</v>
          </cell>
        </row>
        <row r="341">
          <cell r="K341">
            <v>404471</v>
          </cell>
        </row>
        <row r="342">
          <cell r="K342">
            <v>404480</v>
          </cell>
        </row>
        <row r="343">
          <cell r="K343">
            <v>404712</v>
          </cell>
        </row>
        <row r="344">
          <cell r="K344">
            <v>404717</v>
          </cell>
        </row>
        <row r="345">
          <cell r="K345">
            <v>404721</v>
          </cell>
        </row>
        <row r="346">
          <cell r="K346">
            <v>404740</v>
          </cell>
        </row>
        <row r="347">
          <cell r="K347">
            <v>404730</v>
          </cell>
        </row>
        <row r="348">
          <cell r="K348">
            <v>404745</v>
          </cell>
        </row>
        <row r="349">
          <cell r="K349">
            <v>404748</v>
          </cell>
        </row>
        <row r="350">
          <cell r="K350">
            <v>404751</v>
          </cell>
        </row>
        <row r="351">
          <cell r="K351">
            <v>404753</v>
          </cell>
        </row>
        <row r="352">
          <cell r="K352">
            <v>404764</v>
          </cell>
        </row>
        <row r="353">
          <cell r="K353">
            <v>404769</v>
          </cell>
        </row>
        <row r="354">
          <cell r="K354">
            <v>404775</v>
          </cell>
        </row>
        <row r="355">
          <cell r="K355">
            <v>404785</v>
          </cell>
        </row>
        <row r="356">
          <cell r="K356">
            <v>404794</v>
          </cell>
        </row>
        <row r="357">
          <cell r="K357">
            <v>405015</v>
          </cell>
        </row>
        <row r="358">
          <cell r="K358">
            <v>405039</v>
          </cell>
        </row>
        <row r="359">
          <cell r="K359">
            <v>405063</v>
          </cell>
        </row>
        <row r="360">
          <cell r="K360">
            <v>405071</v>
          </cell>
        </row>
        <row r="361">
          <cell r="K361">
            <v>405079</v>
          </cell>
        </row>
        <row r="362">
          <cell r="K362">
            <v>405094</v>
          </cell>
        </row>
        <row r="363">
          <cell r="K363">
            <v>405557</v>
          </cell>
        </row>
        <row r="364">
          <cell r="K364">
            <v>405566</v>
          </cell>
        </row>
        <row r="365">
          <cell r="K365">
            <v>405585</v>
          </cell>
        </row>
        <row r="366">
          <cell r="K366">
            <v>405595</v>
          </cell>
        </row>
        <row r="367">
          <cell r="K367">
            <v>405747</v>
          </cell>
        </row>
        <row r="368">
          <cell r="K368">
            <v>405787</v>
          </cell>
        </row>
        <row r="369">
          <cell r="K369">
            <v>405760</v>
          </cell>
        </row>
        <row r="370">
          <cell r="K370">
            <v>406528</v>
          </cell>
        </row>
        <row r="371">
          <cell r="K371">
            <v>406552</v>
          </cell>
        </row>
        <row r="372">
          <cell r="K372">
            <v>406576</v>
          </cell>
        </row>
        <row r="373">
          <cell r="K373">
            <v>408704</v>
          </cell>
        </row>
        <row r="374">
          <cell r="K374">
            <v>408725</v>
          </cell>
        </row>
        <row r="375">
          <cell r="K375">
            <v>408743</v>
          </cell>
        </row>
        <row r="376">
          <cell r="K376">
            <v>408747</v>
          </cell>
        </row>
        <row r="377">
          <cell r="K377">
            <v>408782</v>
          </cell>
        </row>
        <row r="378">
          <cell r="K378">
            <v>408786</v>
          </cell>
        </row>
        <row r="379">
          <cell r="K379">
            <v>408790</v>
          </cell>
        </row>
        <row r="380">
          <cell r="K380">
            <v>501006</v>
          </cell>
        </row>
        <row r="381">
          <cell r="K381">
            <v>501020</v>
          </cell>
        </row>
        <row r="382">
          <cell r="K382">
            <v>501027</v>
          </cell>
        </row>
        <row r="383">
          <cell r="K383">
            <v>501033</v>
          </cell>
        </row>
        <row r="384">
          <cell r="K384">
            <v>501040</v>
          </cell>
        </row>
        <row r="385">
          <cell r="K385">
            <v>501054</v>
          </cell>
        </row>
        <row r="386">
          <cell r="K386">
            <v>501067</v>
          </cell>
        </row>
        <row r="387">
          <cell r="K387">
            <v>501081</v>
          </cell>
        </row>
        <row r="388">
          <cell r="K388">
            <v>501085</v>
          </cell>
        </row>
        <row r="389">
          <cell r="K389">
            <v>501088</v>
          </cell>
        </row>
        <row r="390">
          <cell r="K390">
            <v>501094</v>
          </cell>
        </row>
        <row r="391">
          <cell r="K391">
            <v>501095</v>
          </cell>
        </row>
        <row r="392">
          <cell r="K392">
            <v>503813</v>
          </cell>
        </row>
        <row r="393">
          <cell r="K393">
            <v>503847</v>
          </cell>
        </row>
        <row r="394">
          <cell r="K394">
            <v>503858</v>
          </cell>
        </row>
        <row r="395">
          <cell r="K395">
            <v>503861</v>
          </cell>
        </row>
        <row r="396">
          <cell r="K396">
            <v>503874</v>
          </cell>
        </row>
        <row r="397">
          <cell r="K397">
            <v>506403</v>
          </cell>
        </row>
        <row r="398">
          <cell r="K398">
            <v>506406</v>
          </cell>
        </row>
        <row r="399">
          <cell r="K399">
            <v>506428</v>
          </cell>
        </row>
        <row r="400">
          <cell r="K400">
            <v>506450</v>
          </cell>
        </row>
        <row r="401">
          <cell r="K401">
            <v>506447</v>
          </cell>
        </row>
        <row r="402">
          <cell r="K402">
            <v>506460</v>
          </cell>
        </row>
        <row r="403">
          <cell r="K403">
            <v>506469</v>
          </cell>
        </row>
        <row r="404">
          <cell r="K404">
            <v>506475</v>
          </cell>
        </row>
        <row r="405">
          <cell r="K405">
            <v>506479</v>
          </cell>
        </row>
        <row r="406">
          <cell r="K406">
            <v>506485</v>
          </cell>
        </row>
        <row r="407">
          <cell r="K407">
            <v>506486</v>
          </cell>
        </row>
        <row r="408">
          <cell r="K408">
            <v>506909</v>
          </cell>
        </row>
        <row r="409">
          <cell r="K409">
            <v>506915</v>
          </cell>
        </row>
        <row r="410">
          <cell r="K410">
            <v>506941</v>
          </cell>
        </row>
        <row r="411">
          <cell r="K411">
            <v>506944</v>
          </cell>
        </row>
        <row r="412">
          <cell r="K412">
            <v>506963</v>
          </cell>
        </row>
        <row r="413">
          <cell r="K413">
            <v>506991</v>
          </cell>
        </row>
        <row r="414">
          <cell r="K414">
            <v>507018</v>
          </cell>
        </row>
        <row r="415">
          <cell r="K415">
            <v>507037</v>
          </cell>
        </row>
        <row r="416">
          <cell r="K416">
            <v>507056</v>
          </cell>
        </row>
        <row r="417">
          <cell r="K417">
            <v>507066</v>
          </cell>
        </row>
        <row r="418">
          <cell r="K418">
            <v>507088</v>
          </cell>
        </row>
        <row r="419">
          <cell r="K419">
            <v>507605</v>
          </cell>
        </row>
        <row r="420">
          <cell r="K420">
            <v>507616</v>
          </cell>
        </row>
        <row r="421">
          <cell r="K421">
            <v>507619</v>
          </cell>
        </row>
        <row r="422">
          <cell r="K422">
            <v>507622</v>
          </cell>
        </row>
        <row r="423">
          <cell r="K423">
            <v>507633</v>
          </cell>
        </row>
        <row r="424">
          <cell r="K424">
            <v>507639</v>
          </cell>
        </row>
        <row r="425">
          <cell r="K425">
            <v>507655</v>
          </cell>
        </row>
        <row r="426">
          <cell r="K426">
            <v>507672</v>
          </cell>
        </row>
        <row r="427">
          <cell r="K427">
            <v>507683</v>
          </cell>
        </row>
        <row r="428">
          <cell r="K428">
            <v>508110</v>
          </cell>
        </row>
        <row r="429">
          <cell r="K429">
            <v>508112</v>
          </cell>
        </row>
        <row r="430">
          <cell r="K430">
            <v>508122</v>
          </cell>
        </row>
        <row r="431">
          <cell r="K431">
            <v>508125</v>
          </cell>
        </row>
        <row r="432">
          <cell r="K432">
            <v>508131</v>
          </cell>
        </row>
        <row r="433">
          <cell r="K433">
            <v>508134</v>
          </cell>
        </row>
        <row r="434">
          <cell r="K434">
            <v>508140</v>
          </cell>
        </row>
        <row r="435">
          <cell r="K435">
            <v>508153</v>
          </cell>
        </row>
        <row r="436">
          <cell r="K436">
            <v>508172</v>
          </cell>
        </row>
        <row r="437">
          <cell r="K437">
            <v>508182</v>
          </cell>
        </row>
        <row r="438">
          <cell r="K438">
            <v>508185</v>
          </cell>
        </row>
        <row r="439">
          <cell r="K439">
            <v>508190</v>
          </cell>
        </row>
        <row r="440">
          <cell r="K440">
            <v>508194</v>
          </cell>
        </row>
        <row r="441">
          <cell r="K441">
            <v>508811</v>
          </cell>
        </row>
        <row r="442">
          <cell r="K442">
            <v>508827</v>
          </cell>
        </row>
        <row r="443">
          <cell r="K443">
            <v>508844</v>
          </cell>
        </row>
        <row r="444">
          <cell r="K444">
            <v>508850</v>
          </cell>
        </row>
        <row r="445">
          <cell r="K445">
            <v>508861</v>
          </cell>
        </row>
        <row r="446">
          <cell r="K446">
            <v>508867</v>
          </cell>
        </row>
        <row r="447">
          <cell r="K447">
            <v>508878</v>
          </cell>
        </row>
        <row r="448">
          <cell r="K448">
            <v>508889</v>
          </cell>
        </row>
        <row r="449">
          <cell r="K449">
            <v>508894</v>
          </cell>
        </row>
        <row r="450">
          <cell r="K450">
            <v>552717</v>
          </cell>
        </row>
        <row r="451">
          <cell r="K451">
            <v>552710</v>
          </cell>
        </row>
        <row r="452">
          <cell r="K452">
            <v>552712</v>
          </cell>
        </row>
        <row r="453">
          <cell r="K453">
            <v>552721</v>
          </cell>
        </row>
        <row r="454">
          <cell r="K454">
            <v>552730</v>
          </cell>
        </row>
        <row r="455">
          <cell r="K455">
            <v>552764</v>
          </cell>
        </row>
        <row r="456">
          <cell r="K456">
            <v>552738</v>
          </cell>
        </row>
        <row r="457">
          <cell r="K457">
            <v>552743</v>
          </cell>
        </row>
        <row r="458">
          <cell r="K458">
            <v>552747</v>
          </cell>
        </row>
        <row r="459">
          <cell r="K459">
            <v>552756</v>
          </cell>
        </row>
        <row r="460">
          <cell r="K460">
            <v>552760</v>
          </cell>
        </row>
        <row r="461">
          <cell r="K461">
            <v>552769</v>
          </cell>
        </row>
        <row r="462">
          <cell r="K462">
            <v>552777</v>
          </cell>
        </row>
        <row r="463">
          <cell r="K463">
            <v>553221</v>
          </cell>
        </row>
        <row r="464">
          <cell r="K464">
            <v>553224</v>
          </cell>
        </row>
        <row r="465">
          <cell r="K465">
            <v>553230</v>
          </cell>
        </row>
        <row r="466">
          <cell r="K466">
            <v>553267</v>
          </cell>
        </row>
        <row r="467">
          <cell r="K467">
            <v>553282</v>
          </cell>
        </row>
        <row r="468">
          <cell r="K468">
            <v>553288</v>
          </cell>
        </row>
        <row r="469">
          <cell r="K469">
            <v>553291</v>
          </cell>
        </row>
        <row r="470">
          <cell r="K470">
            <v>554906</v>
          </cell>
        </row>
        <row r="471">
          <cell r="K471">
            <v>554908</v>
          </cell>
        </row>
        <row r="472">
          <cell r="K472">
            <v>554909</v>
          </cell>
        </row>
        <row r="473">
          <cell r="K473">
            <v>554952</v>
          </cell>
        </row>
        <row r="474">
          <cell r="K474">
            <v>554961</v>
          </cell>
        </row>
        <row r="475">
          <cell r="K475">
            <v>554918</v>
          </cell>
        </row>
        <row r="476">
          <cell r="K476">
            <v>554977</v>
          </cell>
        </row>
        <row r="477">
          <cell r="K477">
            <v>554979</v>
          </cell>
        </row>
        <row r="478">
          <cell r="K478">
            <v>554994</v>
          </cell>
        </row>
        <row r="479">
          <cell r="K479">
            <v>555202</v>
          </cell>
        </row>
        <row r="480">
          <cell r="K480">
            <v>555233</v>
          </cell>
        </row>
        <row r="481">
          <cell r="K481">
            <v>555239</v>
          </cell>
        </row>
        <row r="482">
          <cell r="K482">
            <v>555255</v>
          </cell>
        </row>
        <row r="483">
          <cell r="K483">
            <v>555270</v>
          </cell>
        </row>
        <row r="484">
          <cell r="K484">
            <v>557312</v>
          </cell>
        </row>
        <row r="485">
          <cell r="K485">
            <v>557315</v>
          </cell>
        </row>
        <row r="486">
          <cell r="K486">
            <v>557336</v>
          </cell>
        </row>
        <row r="487">
          <cell r="K487">
            <v>557345</v>
          </cell>
        </row>
        <row r="488">
          <cell r="K488">
            <v>557364</v>
          </cell>
        </row>
        <row r="489">
          <cell r="K489">
            <v>557385</v>
          </cell>
        </row>
        <row r="490">
          <cell r="K490">
            <v>557704</v>
          </cell>
        </row>
        <row r="491">
          <cell r="K491">
            <v>557725</v>
          </cell>
        </row>
        <row r="492">
          <cell r="K492">
            <v>557734</v>
          </cell>
        </row>
        <row r="493">
          <cell r="K493">
            <v>557773</v>
          </cell>
        </row>
        <row r="494">
          <cell r="K494">
            <v>557790</v>
          </cell>
        </row>
        <row r="495">
          <cell r="K495">
            <v>558503</v>
          </cell>
        </row>
        <row r="496">
          <cell r="K496">
            <v>558527</v>
          </cell>
        </row>
        <row r="497">
          <cell r="K497">
            <v>558542</v>
          </cell>
        </row>
        <row r="498">
          <cell r="K498">
            <v>558558</v>
          </cell>
        </row>
        <row r="499">
          <cell r="K499">
            <v>558573</v>
          </cell>
        </row>
        <row r="500">
          <cell r="K500">
            <v>558576</v>
          </cell>
        </row>
        <row r="501">
          <cell r="K501">
            <v>558549</v>
          </cell>
        </row>
        <row r="502">
          <cell r="K502">
            <v>558592</v>
          </cell>
        </row>
        <row r="503">
          <cell r="K503">
            <v>559408</v>
          </cell>
        </row>
        <row r="504">
          <cell r="K504">
            <v>559451</v>
          </cell>
        </row>
        <row r="505">
          <cell r="K505">
            <v>559482</v>
          </cell>
        </row>
        <row r="506">
          <cell r="K506">
            <v>559486</v>
          </cell>
        </row>
        <row r="507">
          <cell r="K507">
            <v>559494</v>
          </cell>
        </row>
        <row r="508">
          <cell r="K508">
            <v>603602</v>
          </cell>
        </row>
        <row r="509">
          <cell r="K509">
            <v>603605</v>
          </cell>
        </row>
        <row r="510">
          <cell r="K510">
            <v>603611</v>
          </cell>
        </row>
        <row r="511">
          <cell r="K511">
            <v>603626</v>
          </cell>
        </row>
        <row r="512">
          <cell r="K512">
            <v>603644</v>
          </cell>
        </row>
        <row r="513">
          <cell r="K513">
            <v>603668</v>
          </cell>
        </row>
        <row r="514">
          <cell r="K514">
            <v>603671</v>
          </cell>
        </row>
        <row r="515">
          <cell r="K515">
            <v>603677</v>
          </cell>
        </row>
        <row r="516">
          <cell r="K516">
            <v>605814</v>
          </cell>
        </row>
        <row r="517">
          <cell r="K517">
            <v>605835</v>
          </cell>
        </row>
        <row r="518">
          <cell r="K518">
            <v>605856</v>
          </cell>
        </row>
        <row r="519">
          <cell r="K519">
            <v>605865</v>
          </cell>
        </row>
        <row r="520">
          <cell r="K520">
            <v>605874</v>
          </cell>
        </row>
        <row r="521">
          <cell r="K521">
            <v>605880</v>
          </cell>
        </row>
        <row r="522">
          <cell r="K522">
            <v>605883</v>
          </cell>
        </row>
        <row r="523">
          <cell r="K523">
            <v>609018</v>
          </cell>
        </row>
        <row r="524">
          <cell r="K524">
            <v>609023</v>
          </cell>
        </row>
        <row r="525">
          <cell r="K525">
            <v>609027</v>
          </cell>
        </row>
        <row r="526">
          <cell r="K526">
            <v>609029</v>
          </cell>
        </row>
        <row r="527">
          <cell r="K527">
            <v>609032</v>
          </cell>
        </row>
        <row r="528">
          <cell r="K528">
            <v>609033</v>
          </cell>
        </row>
        <row r="529">
          <cell r="K529">
            <v>609047</v>
          </cell>
        </row>
        <row r="530">
          <cell r="K530">
            <v>609050</v>
          </cell>
        </row>
        <row r="531">
          <cell r="K531">
            <v>609086</v>
          </cell>
        </row>
        <row r="532">
          <cell r="K532">
            <v>609089</v>
          </cell>
        </row>
        <row r="533">
          <cell r="K533">
            <v>609092</v>
          </cell>
        </row>
        <row r="534">
          <cell r="K534">
            <v>609108</v>
          </cell>
        </row>
        <row r="535">
          <cell r="K535">
            <v>609117</v>
          </cell>
        </row>
        <row r="536">
          <cell r="K536">
            <v>609120</v>
          </cell>
        </row>
        <row r="537">
          <cell r="K537">
            <v>609127</v>
          </cell>
        </row>
        <row r="538">
          <cell r="K538">
            <v>609131</v>
          </cell>
        </row>
        <row r="539">
          <cell r="K539">
            <v>609135</v>
          </cell>
        </row>
        <row r="540">
          <cell r="K540">
            <v>609138</v>
          </cell>
        </row>
        <row r="541">
          <cell r="K541">
            <v>609141</v>
          </cell>
        </row>
        <row r="542">
          <cell r="K542">
            <v>609153</v>
          </cell>
        </row>
        <row r="543">
          <cell r="K543">
            <v>609159</v>
          </cell>
        </row>
        <row r="544">
          <cell r="K544">
            <v>609162</v>
          </cell>
        </row>
        <row r="545">
          <cell r="K545">
            <v>609194</v>
          </cell>
        </row>
      </sheetData>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WHO"/>
      <sheetName val="Cleaning Table Agencies"/>
      <sheetName val="Cleaning Table Sites"/>
      <sheetName val="WHAT"/>
      <sheetName val="Where"/>
      <sheetName val="Sites_Dictionary"/>
      <sheetName val="Cleaning Table Zones -Old"/>
      <sheetName val="WHEN"/>
      <sheetName val="20190226_iscg_4w_template_v23"/>
    </sheetNames>
    <sheetDataSet>
      <sheetData sheetId="0"/>
      <sheetData sheetId="1"/>
      <sheetData sheetId="2"/>
      <sheetData sheetId="3"/>
      <sheetData sheetId="4"/>
      <sheetData sheetId="5">
        <row r="1">
          <cell r="C1" t="str">
            <v>Sector of Assistance</v>
          </cell>
        </row>
      </sheetData>
      <sheetData sheetId="6">
        <row r="1">
          <cell r="D1" t="str">
            <v>Division</v>
          </cell>
        </row>
      </sheetData>
      <sheetData sheetId="7"/>
      <sheetData sheetId="8"/>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List_of_Locations"/>
      <sheetName val="CFS"/>
      <sheetName val="5W"/>
      <sheetName val="Indicator_Summary"/>
      <sheetName val="Indicator_Donors"/>
      <sheetName val="Indicator_IPs"/>
      <sheetName val="Union_CH"/>
      <sheetName val="Location_CH"/>
      <sheetName val="IPs_Activ"/>
      <sheetName val="WHO"/>
      <sheetName val="WHAT"/>
      <sheetName val="Admins"/>
      <sheetName val="Beneficiaries"/>
      <sheetName val="Where"/>
      <sheetName val="2017 11 03 CXB CP 5W Compiled"/>
      <sheetName val="2017 11 03 CXB CP 5W Compiled.x"/>
      <sheetName val="2017%2011%2003%20CXB%20CP%205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Org_List"/>
      <sheetName val="Settings"/>
      <sheetName val="SiteName"/>
      <sheetName val="SiteManagement_CBX_4W_171107"/>
      <sheetName val="SiteManagement_CBX_4W_171107.xl"/>
      <sheetName val="dropdown lists"/>
      <sheetName val="JRP 2019 Financial Tracking"/>
      <sheetName val="Sites_Dictionary."/>
      <sheetName val="Cleaning Table Sites"/>
      <sheetName val="Cleaning Table Agencies"/>
      <sheetName val="WHO"/>
      <sheetName val="WHEN"/>
      <sheetName val="WHAT"/>
      <sheetName val="Where"/>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WHAT"/>
      <sheetName val="WHEN"/>
      <sheetName val="Where"/>
      <sheetName val="4W"/>
      <sheetName val="Cleaned-4W"/>
      <sheetName val="Sites_Dictionary"/>
      <sheetName val="Cleaning Table Zones -Old"/>
      <sheetName val="WHO"/>
      <sheetName val="Cleaning Table Agencies"/>
      <sheetName val="Cleaning Table Sites"/>
      <sheetName val="190205_ISCG_4W_Consolidated_R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4935.703260416667" createdVersion="6" refreshedVersion="8" minRefreshableVersion="3" recordCount="7994" xr:uid="{B7DEACD0-E84E-4842-BEF0-43B9B2A6256D}">
  <cacheSource type="worksheet">
    <worksheetSource name="Table"/>
  </cacheSource>
  <cacheFields count="29">
    <cacheField name="No" numFmtId="0">
      <sharedItems containsString="0" containsBlank="1" containsNumber="1" containsInteger="1" minValue="1" maxValue="7124"/>
    </cacheField>
    <cacheField name="Programme Partner" numFmtId="0">
      <sharedItems/>
    </cacheField>
    <cacheField name="Implementing Partner" numFmtId="0">
      <sharedItems/>
    </cacheField>
    <cacheField name="Donor" numFmtId="0">
      <sharedItems/>
    </cacheField>
    <cacheField name="Sector of Assistance" numFmtId="0">
      <sharedItems/>
    </cacheField>
    <cacheField name="Sub-sector of Activities of Assistance" numFmtId="0">
      <sharedItems count="4">
        <s v="Water"/>
        <s v="Sanitation"/>
        <s v="Hygiene"/>
        <s v="SolidWaste"/>
      </sharedItems>
    </cacheField>
    <cacheField name="Activity Details of Assistance" numFmtId="0">
      <sharedItems count="89">
        <s v="Number of tube-well (handpump) repaired to keep operational"/>
        <s v="Number of bathing cubicle repaired to keep operational"/>
        <s v="Number of Fecal Sludge Management (FSM) repaired/upgraded"/>
        <s v="Number of latrine desludged"/>
        <s v="Household hygiene promotion sessions (HH)"/>
        <s v="Number of solid waste cleaning campaigns organized"/>
        <s v="Number of Solid Waste Plant operated"/>
        <s v="OTHER (please specify in Notes Column)"/>
        <s v="Number of Fecal Sludge Management (FSM) site operated"/>
        <s v="Number of latrine cubicle repaired to keep operational"/>
        <s v="Community hygiene promotion sessions (Group)"/>
        <s v="Number of community bins distributed - 80L/ 120L - secondary "/>
        <s v="Number of water network operated last month"/>
        <s v="Water trucking"/>
        <s v="Number of bathing cubicle constructed"/>
        <s v="Number of female segregated bathing cubicle constructed"/>
        <s v="Number of female segregated latrine constructed"/>
        <s v="Number of other type of latrine constructed"/>
        <s v="Number of latrine decommissioned"/>
        <s v="Number of mass awareness campaigns "/>
        <s v="HH receiving bathing soap according to Sector standards (2 pcs. Per person per month -average 10 pcs. Per HH per month)"/>
        <s v="Construction of handwashing facilities in public place - school, madrasa, market, latrines, temporary learning centers"/>
        <s v="Number of secondary communal pits constructed "/>
        <s v="Number of bathing cubicle decommissioned"/>
        <s v="Number of household level bin distributed - 10L primary "/>
        <s v="Number of tube-well constructed"/>
        <s v="Number of tube-well decommissioned"/>
        <s v="HH receiving at least 2 covered water containers (bucket or pitcher or jerry cans)"/>
        <s v="Women and girls accessing MHM supply according to WASH Sector standards  (underwear, reusable cloth/pads, soap)"/>
        <s v="HH receiving full hygiene kits according to Sector Standard (including bathing and laundry soap and water containers)"/>
        <s v="Number of household received water treatment (aqua tabs)"/>
        <s v="HH receiving 72-hours kits (in case of disaster) - including MHM items"/>
        <s v="Number of disabled friendly latrine constructed"/>
        <s v="WASH facilities regularly disinfected with chlorine solution e.g. Latrines, bathing facilities, tapstands"/>
        <s v="Number of Fecal Sludge Management (FSM) site constructed"/>
        <s v="Number of disabled friendly bathing cubicle constructed"/>
        <s v="Number of recycling or composting plant constructed"/>
        <s v="Number of child friendly latrines constructed"/>
        <s v="Institution Hygiene Promotion Sessions -school/clinic/mosque/madrasa/temporary learning centers etc"/>
        <s v="Number of Fecal Sludge Management (FSM) decommissioned"/>
        <s v="Number of laundry facility constructed"/>
        <s v="Household accessing handwashing stations at HH level (distributed or installed)"/>
        <s v="Number of shop bin distributed – primary"/>
        <s v="Community Hygiene Promotion sessions" u="1"/>
        <s v="Number of persons reached by covid-19vaccination messages" u="1"/>
        <s v="Fecal Sludge Management (FSM) Site" u="1"/>
        <s v="Bathing - Construction of bathing facilities" u="1"/>
        <s v="Number of deep tube wells constructed" u="1"/>
        <s v="Latrine - Emergency latrine construction" u="1"/>
        <s v="Mass-media awareness campaigns" u="1"/>
        <s v="Latrine - Repair/maintenance &amp; operations" u="1"/>
        <s v="Number of household water treatment (aqua tabs)" u="1"/>
        <s v="Latrine - Disabled friendly latrines" u="1"/>
        <s v="Latrine - Semi-permanent communal (block) latrine construction" u="1"/>
        <s v="Number of decommissioned of tube-wells" u="1"/>
        <s v="HH receiving bathing soap according to Sector standards - in kind (2 pcs. Per person per month -average 10 pcs. Per HH per month)" u="1"/>
        <s v="Water distribution system/network" u="1"/>
        <s v="Female hygiene promotion volunteers" u="1"/>
        <s v="Latrine - Latrines upgraded/rehabilitation" u="1"/>
        <s v="HH receiving at least 2 covered water containers - in kind (bucket or pitcher or jerry cans)" u="1"/>
        <s v="Number of shallow tube wells constructed" u="1"/>
        <s v="Number of tube-wells repair/maintenance &amp; operations" u="1"/>
        <s v="Latrine - Semi-permanent household latrine construction " u="1"/>
        <s v="WASH facilities regularly disinfected with chlorine solution (latrines, bathing facilities, tap stands)" u="1"/>
        <s v="HH accessing handwashing stations at HH level (distributed or installed)" u="1"/>
        <s v="Bathing - Decommissioning of bathings facilities" u="1"/>
        <s v="Latrine - Female segregated latrine construction" u="1"/>
        <s v="FSM Bio-Fill latrine construction" u="1"/>
        <s v="Number of water quality testing" u="1"/>
        <s v="Surface water production &amp; distribution system" u="1"/>
        <s v="Collection and transport of solid waste from household to tertiary sites" u="1"/>
        <s v="Women and girls accessing MHM supply according to WASH Sector standards - in kind (underwear, reusable cloth/pads, soap)" u="1"/>
        <s v="Bathing - Disabled friendly bathings facilities" u="1"/>
        <s v="OTHER (please specify in Notes)" u="1"/>
        <s v="Construction of recycling or composting plant" u="1"/>
        <s v="Activation of committee -Hygiene Promotion, SWM, Water, Sanitation, Youth Groups etc." u="1"/>
        <s v="HH receiving laundry soap according to Sector standards - in kind (1 pc. Per person per month -average 5 pcs. Per HH per month)" u="1"/>
        <s v="Household Hygiene Promotion Sessions" u="1"/>
        <s v="Male hygiene promotion volunteers" u="1"/>
        <s v="Barrel composting" u="1"/>
        <s v="Latrine - Decommissioning of latrines" u="1"/>
        <s v="Number of secondary communal pits constructed" u="1"/>
        <s v="Bathing - Female segregated bathing facilities" u="1"/>
        <s v="Collection and transport of solid waste from secondary/communal to tertiary sites" u="1"/>
        <s v="Institution Hygiene Promotion Sessions -school/clinic/mosque/madrasa/temporary learning centers etc." u="1"/>
        <s v="Number of solid waste cleaning campaigns" u="1"/>
        <s v="Bathing - Repair/maintenance &amp; operations" u="1"/>
        <s v="Construction of handwashing facilities in public places (e.g. School, madrasa, market, latrines, temporary learning centers…)" u="1"/>
        <s v="Latrine - Desludging of latrines" u="1"/>
      </sharedItems>
    </cacheField>
    <cacheField name="Measuring _x000a_Units" numFmtId="0">
      <sharedItems/>
    </cacheField>
    <cacheField name="Quantity Planned" numFmtId="0">
      <sharedItems containsNonDate="0" containsString="0" containsBlank="1"/>
    </cacheField>
    <cacheField name="Qualntity Achieved" numFmtId="0">
      <sharedItems containsSemiMixedTypes="0" containsString="0" containsNumber="1" minValue="1" maxValue="151000"/>
    </cacheField>
    <cacheField name="Activity Status" numFmtId="0">
      <sharedItems/>
    </cacheField>
    <cacheField name="Division" numFmtId="0">
      <sharedItems/>
    </cacheField>
    <cacheField name="District" numFmtId="0">
      <sharedItems/>
    </cacheField>
    <cacheField name="Upazila" numFmtId="0">
      <sharedItems count="7">
        <s v="Ukhia"/>
        <s v="Teknaf"/>
        <s v="Ramu"/>
        <s v="Cox's Bazar Sadar"/>
        <s v="Maheshkhali"/>
        <s v="Pekua"/>
        <s v="Chakaria"/>
      </sharedItems>
    </cacheField>
    <cacheField name="Union" numFmtId="0">
      <sharedItems/>
    </cacheField>
    <cacheField name="Camp/ Village/ Location name" numFmtId="0">
      <sharedItems/>
    </cacheField>
    <cacheField name="Reporting Month/Date (mm-dd-yy)" numFmtId="0">
      <sharedItems containsSemiMixedTypes="0" containsNonDate="0" containsDate="1" containsString="0" minDate="2022-01-01T00:00:00" maxDate="2023-01-01T00:00:00" count="17">
        <d v="2022-01-31T00:00:00"/>
        <d v="2022-02-28T00:00:00"/>
        <d v="2022-03-31T00:00:00"/>
        <d v="2022-04-30T00:00:00"/>
        <d v="2022-05-31T00:00:00"/>
        <d v="2022-06-30T00:00:00"/>
        <d v="2022-07-31T00:00:00"/>
        <d v="2022-08-31T00:00:00"/>
        <d v="2022-09-30T00:00:00"/>
        <d v="2022-10-31T00:00:00"/>
        <d v="2022-08-01T00:00:00"/>
        <d v="2022-09-01T00:00:00"/>
        <d v="2022-10-01T00:00:00"/>
        <d v="2022-11-01T00:00:00"/>
        <d v="2022-01-01T00:00:00"/>
        <d v="2022-12-01T00:00:00"/>
        <d v="2022-12-31T00:00:00"/>
      </sharedItems>
      <fieldGroup par="28" base="16">
        <rangePr groupBy="days" startDate="2022-01-01T00:00:00" endDate="2023-01-01T00:00:00"/>
        <groupItems count="368">
          <s v="&lt;01-01-22"/>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1-01-23"/>
        </groupItems>
      </fieldGroup>
    </cacheField>
    <cacheField name="End Date of program_x000a_(mm-dd-yy)3" numFmtId="0">
      <sharedItems containsSemiMixedTypes="0" containsNonDate="0" containsDate="1" containsString="0" minDate="2022-01-01T00:00:00" maxDate="2025-01-02T00:00:00"/>
    </cacheField>
    <cacheField name="Type of beneficiaries" numFmtId="0">
      <sharedItems count="5">
        <s v="Rohinya"/>
        <s v="Host Community (Ukhia &amp; Teknaf)"/>
        <s v="Host Community (Out Side JRP)"/>
        <s v="Host Community" u="1"/>
        <s v="Refugees" u="1"/>
      </sharedItems>
    </cacheField>
    <cacheField name="Reached Total Beneficiaries (Families)" numFmtId="0">
      <sharedItems containsNonDate="0" containsString="0" containsBlank="1"/>
    </cacheField>
    <cacheField name="Reached Total Beneficiaries (Male HH head)" numFmtId="0">
      <sharedItems containsNonDate="0" containsString="0" containsBlank="1"/>
    </cacheField>
    <cacheField name="Reached Total Beneficiaries (Female HH head)" numFmtId="0">
      <sharedItems containsNonDate="0" containsString="0" containsBlank="1"/>
    </cacheField>
    <cacheField name="Reached Total Beneciaries (Individuals)" numFmtId="0">
      <sharedItems containsNonDate="0" containsString="0" containsBlank="1"/>
    </cacheField>
    <cacheField name="Notes**" numFmtId="0">
      <sharedItems containsBlank="1" longText="1"/>
    </cacheField>
    <cacheField name="Contact Focal Point" numFmtId="0">
      <sharedItems/>
    </cacheField>
    <cacheField name="Phone Number" numFmtId="0">
      <sharedItems containsMixedTypes="1" containsNumber="1" containsInteger="1" minValue="17149199" maxValue="8801849719196"/>
    </cacheField>
    <cacheField name="Email" numFmtId="0">
      <sharedItems/>
    </cacheField>
    <cacheField name="Agency" numFmtId="0">
      <sharedItems/>
    </cacheField>
    <cacheField name="Months" numFmtId="0" databaseField="0">
      <fieldGroup base="16">
        <rangePr groupBy="months" startDate="2022-01-01T00:00:00" endDate="2023-01-01T00:00:00"/>
        <groupItems count="14">
          <s v="&lt;01-01-22"/>
          <s v="Jan"/>
          <s v="Feb"/>
          <s v="Mar"/>
          <s v="Apr"/>
          <s v="May"/>
          <s v="Jun"/>
          <s v="Jul"/>
          <s v="Aug"/>
          <s v="Sep"/>
          <s v="Oct"/>
          <s v="Nov"/>
          <s v="Dec"/>
          <s v="&gt;01-01-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94">
  <r>
    <n v="1"/>
    <s v="IOM"/>
    <s v="ACF"/>
    <s v="IOM"/>
    <s v="WASH"/>
    <x v="0"/>
    <x v="0"/>
    <s v="# of tube well"/>
    <m/>
    <n v="245"/>
    <s v="completed"/>
    <s v="Chittagong"/>
    <s v="Cox's Bazar"/>
    <x v="0"/>
    <s v="Palong Khali"/>
    <s v="Camp 11"/>
    <x v="0"/>
    <d v="2022-03-01T00:00:00"/>
    <x v="0"/>
    <m/>
    <m/>
    <m/>
    <m/>
    <m/>
    <s v="Moammad Shajan Siraj"/>
    <n v="1813213381"/>
    <s v="washhppm-cox@bd-actionagainsthunger.org"/>
    <s v="IOM-ACF"/>
  </r>
  <r>
    <n v="2"/>
    <s v="IOM"/>
    <s v="ACF"/>
    <s v="IOM"/>
    <s v="WASH"/>
    <x v="1"/>
    <x v="1"/>
    <s v="# of door "/>
    <m/>
    <n v="108"/>
    <s v="completed"/>
    <s v="Chittagong"/>
    <s v="Cox's Bazar"/>
    <x v="0"/>
    <s v="Palong Khali"/>
    <s v="Camp 11"/>
    <x v="0"/>
    <d v="2022-03-01T00:00:00"/>
    <x v="0"/>
    <m/>
    <m/>
    <m/>
    <m/>
    <m/>
    <s v="Moammad Shajan Siraj"/>
    <n v="1813213381"/>
    <s v="washhppm-cox@bd-actionagainsthunger.org"/>
    <s v="IOM-ACF"/>
  </r>
  <r>
    <n v="3"/>
    <s v="IOM"/>
    <s v="ACF"/>
    <s v="IOM"/>
    <s v="WASH"/>
    <x v="1"/>
    <x v="2"/>
    <s v="# of FSM Site"/>
    <m/>
    <n v="7"/>
    <s v="completed"/>
    <s v="Chittagong"/>
    <s v="Cox's Bazar"/>
    <x v="0"/>
    <s v="Palong Khali"/>
    <s v="Camp 11"/>
    <x v="0"/>
    <d v="2022-03-01T00:00:00"/>
    <x v="0"/>
    <m/>
    <m/>
    <m/>
    <m/>
    <m/>
    <s v="Moammad Shajan Siraj"/>
    <n v="1813213381"/>
    <s v="washhppm-cox@bd-actionagainsthunger.org"/>
    <s v="IOM-ACF"/>
  </r>
  <r>
    <n v="4"/>
    <s v="IOM"/>
    <s v="ACF"/>
    <s v="IOM"/>
    <s v="WASH"/>
    <x v="1"/>
    <x v="3"/>
    <s v="# of door"/>
    <m/>
    <n v="532"/>
    <s v="completed"/>
    <s v="Chittagong"/>
    <s v="Cox's Bazar"/>
    <x v="0"/>
    <s v="Palong Khali"/>
    <s v="Camp 11"/>
    <x v="0"/>
    <d v="2022-03-01T00:00:00"/>
    <x v="0"/>
    <m/>
    <m/>
    <m/>
    <m/>
    <m/>
    <s v="Moammad Shajan Siraj"/>
    <n v="1813213381"/>
    <s v="washhppm-cox@bd-actionagainsthunger.org"/>
    <s v="IOM-ACF"/>
  </r>
  <r>
    <n v="5"/>
    <s v="IOM"/>
    <s v="ACF"/>
    <s v="IOM"/>
    <s v="WASH"/>
    <x v="2"/>
    <x v="4"/>
    <s v="# of HP sessions at HH level"/>
    <m/>
    <n v="7179"/>
    <s v="completed"/>
    <s v="Chittagong"/>
    <s v="Cox's Bazar"/>
    <x v="0"/>
    <s v="Palong Khali"/>
    <s v="Camp 11"/>
    <x v="0"/>
    <d v="2022-03-01T00:00:00"/>
    <x v="0"/>
    <m/>
    <m/>
    <m/>
    <m/>
    <m/>
    <s v="Moammad Shajan Siraj"/>
    <n v="1813213381"/>
    <s v="washhppm-cox@bd-actionagainsthunger.org"/>
    <s v="IOM-ACF"/>
  </r>
  <r>
    <n v="6"/>
    <s v="IOM"/>
    <s v="ACF"/>
    <s v="IOM"/>
    <s v="WASH"/>
    <x v="3"/>
    <x v="5"/>
    <s v="# of campaign per camp "/>
    <m/>
    <n v="80"/>
    <s v="completed"/>
    <s v="Chittagong"/>
    <s v="Cox's Bazar"/>
    <x v="0"/>
    <s v="Palong Khali"/>
    <s v="Camp 11"/>
    <x v="0"/>
    <d v="2022-03-01T00:00:00"/>
    <x v="0"/>
    <m/>
    <m/>
    <m/>
    <m/>
    <m/>
    <s v="Moammad Shajan Siraj"/>
    <n v="1813213381"/>
    <s v="washhppm-cox@bd-actionagainsthunger.org"/>
    <s v="IOM-ACF"/>
  </r>
  <r>
    <n v="7"/>
    <s v="IOM"/>
    <s v="ACF"/>
    <s v="IOM"/>
    <s v="WASH"/>
    <x v="3"/>
    <x v="6"/>
    <s v="# of plant"/>
    <m/>
    <n v="2"/>
    <s v="completed"/>
    <s v="Chittagong"/>
    <s v="Cox's Bazar"/>
    <x v="0"/>
    <s v="Palong Khali"/>
    <s v="Camp 11"/>
    <x v="0"/>
    <d v="2022-03-01T00:00:00"/>
    <x v="0"/>
    <m/>
    <m/>
    <m/>
    <m/>
    <m/>
    <s v="Moammad Shajan Siraj"/>
    <n v="1813213381"/>
    <s v="washhppm-cox@bd-actionagainsthunger.org"/>
    <s v="IOM-ACF"/>
  </r>
  <r>
    <n v="8"/>
    <s v="ACF"/>
    <s v="ACF"/>
    <s v="ECHO"/>
    <s v="WASH"/>
    <x v="0"/>
    <x v="0"/>
    <s v="# of tube well"/>
    <m/>
    <n v="18"/>
    <s v="completed"/>
    <s v="Chittagong"/>
    <s v="Cox's Bazar"/>
    <x v="0"/>
    <s v="Palong Khali"/>
    <s v="Camp 01E"/>
    <x v="0"/>
    <d v="2022-03-01T00:00:00"/>
    <x v="0"/>
    <m/>
    <m/>
    <m/>
    <m/>
    <m/>
    <s v="Moammad Shajan Siraj"/>
    <n v="1813213381"/>
    <s v="washhppm-cox@bd-actionagainsthunger.org"/>
    <s v="ACF"/>
  </r>
  <r>
    <n v="9"/>
    <s v="ACF"/>
    <s v="ACF"/>
    <s v="ECHO"/>
    <s v="WASH"/>
    <x v="2"/>
    <x v="7"/>
    <s v="N/A"/>
    <m/>
    <n v="514"/>
    <s v="completed"/>
    <s v="Chittagong"/>
    <s v="Cox's Bazar"/>
    <x v="0"/>
    <s v="Palong Khali"/>
    <s v="Camp 01E"/>
    <x v="0"/>
    <d v="2022-03-01T00:00:00"/>
    <x v="0"/>
    <m/>
    <m/>
    <m/>
    <m/>
    <s v="Pitcher disinfection 514 no's, WQT HH level 40 no's &amp; TWs 22 no's."/>
    <s v="Moammad Shajan Siraj"/>
    <n v="1813213381"/>
    <s v="washhppm-cox@bd-actionagainsthunger.org"/>
    <s v="ACF"/>
  </r>
  <r>
    <n v="10"/>
    <s v="ACF"/>
    <s v="ACF"/>
    <s v="ECHO"/>
    <s v="WASH"/>
    <x v="1"/>
    <x v="1"/>
    <s v="# of door "/>
    <m/>
    <n v="9"/>
    <s v="completed"/>
    <s v="Chittagong"/>
    <s v="Cox's Bazar"/>
    <x v="0"/>
    <s v="Palong Khali"/>
    <s v="Camp 01E"/>
    <x v="0"/>
    <d v="2022-03-01T00:00:00"/>
    <x v="0"/>
    <m/>
    <m/>
    <m/>
    <m/>
    <m/>
    <s v="Moammad Shajan Siraj"/>
    <n v="1813213381"/>
    <s v="washhppm-cox@bd-actionagainsthunger.org"/>
    <s v="ACF"/>
  </r>
  <r>
    <n v="11"/>
    <s v="ACF"/>
    <s v="ACF"/>
    <s v="ECHO"/>
    <s v="WASH"/>
    <x v="1"/>
    <x v="8"/>
    <s v="# of FSM Site"/>
    <m/>
    <n v="1"/>
    <s v="completed"/>
    <s v="Chittagong"/>
    <s v="Cox's Bazar"/>
    <x v="0"/>
    <s v="Palong Khali"/>
    <s v="Camp 01E"/>
    <x v="0"/>
    <d v="2022-03-01T00:00:00"/>
    <x v="0"/>
    <m/>
    <m/>
    <m/>
    <m/>
    <m/>
    <s v="Moammad Shajan Siraj"/>
    <n v="1813213381"/>
    <s v="washhppm-cox@bd-actionagainsthunger.org"/>
    <s v="ACF"/>
  </r>
  <r>
    <n v="12"/>
    <s v="ACF"/>
    <s v="ACF"/>
    <s v="ECHO"/>
    <s v="WASH"/>
    <x v="1"/>
    <x v="3"/>
    <s v="# of door"/>
    <m/>
    <n v="55"/>
    <s v="completed"/>
    <s v="Chittagong"/>
    <s v="Cox's Bazar"/>
    <x v="0"/>
    <s v="Palong Khali"/>
    <s v="Camp 01E"/>
    <x v="0"/>
    <d v="2022-03-01T00:00:00"/>
    <x v="0"/>
    <m/>
    <m/>
    <m/>
    <m/>
    <m/>
    <s v="Moammad Shajan Siraj"/>
    <n v="1813213381"/>
    <s v="washhppm-cox@bd-actionagainsthunger.org"/>
    <s v="ACF"/>
  </r>
  <r>
    <n v="13"/>
    <s v="ACF"/>
    <s v="ACF"/>
    <s v="ECHO"/>
    <s v="WASH"/>
    <x v="1"/>
    <x v="9"/>
    <s v="# of door"/>
    <m/>
    <n v="51"/>
    <s v="completed"/>
    <s v="Chittagong"/>
    <s v="Cox's Bazar"/>
    <x v="0"/>
    <s v="Palong Khali"/>
    <s v="Camp 01E"/>
    <x v="0"/>
    <d v="2022-03-01T00:00:00"/>
    <x v="0"/>
    <m/>
    <m/>
    <m/>
    <m/>
    <m/>
    <s v="Moammad Shajan Siraj"/>
    <n v="1813213381"/>
    <s v="washhppm-cox@bd-actionagainsthunger.org"/>
    <s v="ACF"/>
  </r>
  <r>
    <n v="14"/>
    <s v="ACF"/>
    <s v="ACF"/>
    <s v="ECHO"/>
    <s v="WASH"/>
    <x v="2"/>
    <x v="10"/>
    <s v="# of HP sessions at community level"/>
    <m/>
    <n v="201"/>
    <s v="completed"/>
    <s v="Chittagong"/>
    <s v="Cox's Bazar"/>
    <x v="0"/>
    <s v="Palong Khali"/>
    <s v="Camp 01E"/>
    <x v="0"/>
    <d v="2022-03-01T00:00:00"/>
    <x v="0"/>
    <m/>
    <m/>
    <m/>
    <m/>
    <m/>
    <s v="Moammad Shajan Siraj"/>
    <n v="1813213381"/>
    <s v="washhppm-cox@bd-actionagainsthunger.org"/>
    <s v="ACF"/>
  </r>
  <r>
    <n v="15"/>
    <s v="ACF"/>
    <s v="ACF"/>
    <s v="ECHO"/>
    <s v="WASH"/>
    <x v="2"/>
    <x v="4"/>
    <s v="# of HP sessions at HH level"/>
    <m/>
    <n v="553"/>
    <s v="completed"/>
    <s v="Chittagong"/>
    <s v="Cox's Bazar"/>
    <x v="0"/>
    <s v="Palong Khali"/>
    <s v="Camp 01E"/>
    <x v="0"/>
    <d v="2022-03-01T00:00:00"/>
    <x v="0"/>
    <m/>
    <m/>
    <m/>
    <m/>
    <m/>
    <s v="Moammad Shajan Siraj"/>
    <n v="1813213381"/>
    <s v="washhppm-cox@bd-actionagainsthunger.org"/>
    <s v="ACF"/>
  </r>
  <r>
    <n v="16"/>
    <s v="ACF"/>
    <s v="ACF"/>
    <s v="ECHO"/>
    <s v="WASH"/>
    <x v="2"/>
    <x v="7"/>
    <s v="N/A"/>
    <m/>
    <n v="45"/>
    <s v="completed"/>
    <s v="Chittagong"/>
    <s v="Cox's Bazar"/>
    <x v="0"/>
    <s v="Palong Khali"/>
    <s v="Camp 01E"/>
    <x v="0"/>
    <d v="2022-03-01T00:00:00"/>
    <x v="0"/>
    <m/>
    <m/>
    <m/>
    <m/>
    <s v="Individual meeting Majhi &amp; Imam 45 no's."/>
    <s v="Moammad Shajan Siraj"/>
    <n v="1813213381"/>
    <s v="washhppm-cox@bd-actionagainsthunger.org"/>
    <s v="ACF"/>
  </r>
  <r>
    <n v="17"/>
    <s v="ACF"/>
    <s v="ACF"/>
    <s v="ECHO"/>
    <s v="WASH"/>
    <x v="3"/>
    <x v="6"/>
    <s v="# of plant"/>
    <m/>
    <n v="1"/>
    <s v="completed"/>
    <s v="Chittagong"/>
    <s v="Cox's Bazar"/>
    <x v="0"/>
    <s v="Palong Khali"/>
    <s v="Camp 01E"/>
    <x v="0"/>
    <d v="2022-03-01T00:00:00"/>
    <x v="0"/>
    <m/>
    <m/>
    <m/>
    <m/>
    <m/>
    <s v="Moammad Shajan Siraj"/>
    <n v="1813213381"/>
    <s v="washhppm-cox@bd-actionagainsthunger.org"/>
    <s v="ACF"/>
  </r>
  <r>
    <n v="18"/>
    <s v="ACF"/>
    <s v="ACF"/>
    <s v="ECHO"/>
    <s v="WASH"/>
    <x v="3"/>
    <x v="11"/>
    <s v="# of 80L/120L bin"/>
    <m/>
    <n v="30"/>
    <s v="completed"/>
    <s v="Chittagong"/>
    <s v="Cox's Bazar"/>
    <x v="0"/>
    <s v="Palong Khali"/>
    <s v="Camp 01E"/>
    <x v="0"/>
    <d v="2022-03-01T00:00:00"/>
    <x v="0"/>
    <m/>
    <m/>
    <m/>
    <m/>
    <m/>
    <s v="Moammad Shajan Siraj"/>
    <n v="1813213381"/>
    <s v="washhppm-cox@bd-actionagainsthunger.org"/>
    <s v="ACF"/>
  </r>
  <r>
    <n v="19"/>
    <s v="ACF"/>
    <s v="ACF"/>
    <s v="ECHO"/>
    <s v="WASH"/>
    <x v="3"/>
    <x v="7"/>
    <s v="N/A"/>
    <m/>
    <n v="3"/>
    <s v="completed"/>
    <s v="Chittagong"/>
    <s v="Cox's Bazar"/>
    <x v="0"/>
    <s v="Palong Khali"/>
    <s v="Camp 01E"/>
    <x v="0"/>
    <d v="2022-03-01T00:00:00"/>
    <x v="0"/>
    <m/>
    <m/>
    <m/>
    <m/>
    <s v="Garbage bin O&amp;M 03 no's, Drainage channels O&amp;M 6300 rft, Solid waste burning 5134.74 kg."/>
    <s v="Moammad Shajan Siraj"/>
    <n v="1813213381"/>
    <s v="washhppm-cox@bd-actionagainsthunger.org"/>
    <s v="ACF"/>
  </r>
  <r>
    <n v="20"/>
    <s v="ACF"/>
    <s v="ACF"/>
    <s v="GAC"/>
    <s v="WASH"/>
    <x v="0"/>
    <x v="0"/>
    <s v="# of tube well"/>
    <m/>
    <n v="14"/>
    <s v="completed"/>
    <s v="Chittagong"/>
    <s v="Cox's Bazar"/>
    <x v="0"/>
    <s v="Palong Khali"/>
    <s v="Camp 01E"/>
    <x v="0"/>
    <d v="2022-12-01T00:00:00"/>
    <x v="0"/>
    <m/>
    <m/>
    <m/>
    <m/>
    <m/>
    <s v="Moammad Shajan Siraj"/>
    <n v="1813213381"/>
    <s v="washhppm-cox@bd-actionagainsthunger.org"/>
    <s v="ACF"/>
  </r>
  <r>
    <n v="21"/>
    <s v="ACF"/>
    <s v="ACF"/>
    <s v="GAC"/>
    <s v="WASH"/>
    <x v="2"/>
    <x v="7"/>
    <s v="N/A"/>
    <m/>
    <n v="514"/>
    <s v="completed"/>
    <s v="Chittagong"/>
    <s v="Cox's Bazar"/>
    <x v="0"/>
    <s v="Palong Khali"/>
    <s v="Camp 01E"/>
    <x v="0"/>
    <d v="2022-12-01T00:00:00"/>
    <x v="0"/>
    <m/>
    <m/>
    <m/>
    <m/>
    <s v="Pitcher disinfection 514 no's, WQT HH level 40 no's &amp; TWs 22 no's."/>
    <s v="Moammad Shajan Siraj"/>
    <n v="1813213381"/>
    <s v="washhppm-cox@bd-actionagainsthunger.org"/>
    <s v="ACF"/>
  </r>
  <r>
    <n v="22"/>
    <s v="ACF"/>
    <s v="ACF"/>
    <s v="GAC"/>
    <s v="WASH"/>
    <x v="1"/>
    <x v="1"/>
    <s v="# of door "/>
    <m/>
    <n v="16"/>
    <s v="completed"/>
    <s v="Chittagong"/>
    <s v="Cox's Bazar"/>
    <x v="0"/>
    <s v="Palong Khali"/>
    <s v="Camp 01E"/>
    <x v="0"/>
    <d v="2022-12-01T00:00:00"/>
    <x v="0"/>
    <m/>
    <m/>
    <m/>
    <m/>
    <m/>
    <s v="Moammad Shajan Siraj"/>
    <n v="1813213381"/>
    <s v="washhppm-cox@bd-actionagainsthunger.org"/>
    <s v="ACF"/>
  </r>
  <r>
    <n v="23"/>
    <s v="ACF"/>
    <s v="ACF"/>
    <s v="GAC"/>
    <s v="WASH"/>
    <x v="1"/>
    <x v="3"/>
    <s v="# of door"/>
    <m/>
    <n v="71"/>
    <s v="completed"/>
    <s v="Chittagong"/>
    <s v="Cox's Bazar"/>
    <x v="0"/>
    <s v="Palong Khali"/>
    <s v="Camp 01E"/>
    <x v="0"/>
    <d v="2022-12-01T00:00:00"/>
    <x v="0"/>
    <m/>
    <m/>
    <m/>
    <m/>
    <m/>
    <s v="Moammad Shajan Siraj"/>
    <n v="1813213381"/>
    <s v="washhppm-cox@bd-actionagainsthunger.org"/>
    <s v="ACF"/>
  </r>
  <r>
    <n v="24"/>
    <s v="ACF"/>
    <s v="ACF"/>
    <s v="GAC"/>
    <s v="WASH"/>
    <x v="1"/>
    <x v="9"/>
    <s v="# of door"/>
    <m/>
    <n v="38"/>
    <s v="completed"/>
    <s v="Chittagong"/>
    <s v="Cox's Bazar"/>
    <x v="0"/>
    <s v="Palong Khali"/>
    <s v="Camp 01E"/>
    <x v="0"/>
    <d v="2022-12-01T00:00:00"/>
    <x v="0"/>
    <m/>
    <m/>
    <m/>
    <m/>
    <m/>
    <s v="Moammad Shajan Siraj"/>
    <n v="1813213381"/>
    <s v="washhppm-cox@bd-actionagainsthunger.org"/>
    <s v="ACF"/>
  </r>
  <r>
    <n v="25"/>
    <s v="ACF"/>
    <s v="ACF"/>
    <s v="GAC"/>
    <s v="WASH"/>
    <x v="2"/>
    <x v="10"/>
    <s v="# of HP sessions at community level"/>
    <m/>
    <n v="287"/>
    <s v="completed"/>
    <s v="Chittagong"/>
    <s v="Cox's Bazar"/>
    <x v="0"/>
    <s v="Palong Khali"/>
    <s v="Camp 01E"/>
    <x v="0"/>
    <d v="2022-12-01T00:00:00"/>
    <x v="0"/>
    <m/>
    <m/>
    <m/>
    <m/>
    <m/>
    <s v="Moammad Shajan Siraj"/>
    <n v="1813213381"/>
    <s v="washhppm-cox@bd-actionagainsthunger.org"/>
    <s v="ACF"/>
  </r>
  <r>
    <n v="26"/>
    <s v="ACF"/>
    <s v="ACF"/>
    <s v="GAC"/>
    <s v="WASH"/>
    <x v="2"/>
    <x v="4"/>
    <s v="# of HP sessions at HH level"/>
    <m/>
    <n v="553"/>
    <s v="completed"/>
    <s v="Chittagong"/>
    <s v="Cox's Bazar"/>
    <x v="0"/>
    <s v="Palong Khali"/>
    <s v="Camp 01E"/>
    <x v="0"/>
    <d v="2022-12-01T00:00:00"/>
    <x v="0"/>
    <m/>
    <m/>
    <m/>
    <m/>
    <m/>
    <s v="Moammad Shajan Siraj"/>
    <n v="1813213381"/>
    <s v="washhppm-cox@bd-actionagainsthunger.org"/>
    <s v="ACF"/>
  </r>
  <r>
    <n v="27"/>
    <s v="ACF"/>
    <s v="ACF"/>
    <s v="GAC"/>
    <s v="WASH"/>
    <x v="2"/>
    <x v="7"/>
    <s v="N/A"/>
    <m/>
    <n v="45"/>
    <s v="completed"/>
    <s v="Chittagong"/>
    <s v="Cox's Bazar"/>
    <x v="0"/>
    <s v="Palong Khali"/>
    <s v="Camp 01E"/>
    <x v="0"/>
    <d v="2022-12-01T00:00:00"/>
    <x v="0"/>
    <m/>
    <m/>
    <m/>
    <m/>
    <s v="Individual meeting with Majhi &amp; Imam 45 no's,"/>
    <s v="Moammad Shajan Siraj"/>
    <n v="1813213381"/>
    <s v="washhppm-cox@bd-actionagainsthunger.org"/>
    <s v="ACF"/>
  </r>
  <r>
    <n v="28"/>
    <s v="ACF"/>
    <s v="ACF"/>
    <s v="GAC"/>
    <s v="WASH"/>
    <x v="3"/>
    <x v="11"/>
    <s v="# of 80L/120L bin"/>
    <m/>
    <n v="16"/>
    <s v="completed"/>
    <s v="Chittagong"/>
    <s v="Cox's Bazar"/>
    <x v="0"/>
    <s v="Palong Khali"/>
    <s v="Camp 01E"/>
    <x v="0"/>
    <d v="2022-12-01T00:00:00"/>
    <x v="0"/>
    <m/>
    <m/>
    <m/>
    <m/>
    <m/>
    <s v="Moammad Shajan Siraj"/>
    <n v="1813213381"/>
    <s v="washhppm-cox@bd-actionagainsthunger.org"/>
    <s v="ACF"/>
  </r>
  <r>
    <n v="29"/>
    <s v="ACF"/>
    <s v="ACF"/>
    <s v="ECHO"/>
    <s v="WASH"/>
    <x v="0"/>
    <x v="0"/>
    <s v="# of tube well"/>
    <m/>
    <n v="9"/>
    <s v="completed"/>
    <s v="Chittagong"/>
    <s v="Cox's Bazar"/>
    <x v="0"/>
    <s v="Palong Khali"/>
    <s v="Camp 02E"/>
    <x v="0"/>
    <d v="2022-03-01T00:00:00"/>
    <x v="0"/>
    <m/>
    <m/>
    <m/>
    <m/>
    <m/>
    <s v="Moammad Shajan Siraj"/>
    <n v="1813213381"/>
    <s v="washhppm-cox@bd-actionagainsthunger.org"/>
    <s v="ACF"/>
  </r>
  <r>
    <n v="30"/>
    <s v="ACF"/>
    <s v="ACF"/>
    <s v="ECHO"/>
    <s v="WASH"/>
    <x v="2"/>
    <x v="7"/>
    <s v="N/A"/>
    <m/>
    <n v="259"/>
    <s v="completed"/>
    <s v="Chittagong"/>
    <s v="Cox's Bazar"/>
    <x v="0"/>
    <s v="Palong Khali"/>
    <s v="Camp 02E"/>
    <x v="0"/>
    <d v="2022-03-01T00:00:00"/>
    <x v="0"/>
    <m/>
    <m/>
    <m/>
    <m/>
    <s v="Pitched disinfection 259 no's, WQT in HH level 34 nos &amp; TWs 31 no's,"/>
    <s v="Moammad Shajan Siraj"/>
    <n v="1813213381"/>
    <s v="washhppm-cox@bd-actionagainsthunger.org"/>
    <s v="ACF"/>
  </r>
  <r>
    <n v="31"/>
    <s v="ACF"/>
    <s v="ACF"/>
    <s v="ECHO"/>
    <s v="WASH"/>
    <x v="1"/>
    <x v="1"/>
    <s v="# of door "/>
    <m/>
    <n v="18"/>
    <s v="completed"/>
    <s v="Chittagong"/>
    <s v="Cox's Bazar"/>
    <x v="0"/>
    <s v="Palong Khali"/>
    <s v="Camp 02E"/>
    <x v="0"/>
    <d v="2022-03-01T00:00:00"/>
    <x v="0"/>
    <m/>
    <m/>
    <m/>
    <m/>
    <m/>
    <s v="Moammad Shajan Siraj"/>
    <n v="1813213381"/>
    <s v="washhppm-cox@bd-actionagainsthunger.org"/>
    <s v="ACF"/>
  </r>
  <r>
    <n v="32"/>
    <s v="ACF"/>
    <s v="ACF"/>
    <s v="ECHO"/>
    <s v="WASH"/>
    <x v="1"/>
    <x v="8"/>
    <s v="# of FSM Site"/>
    <m/>
    <n v="3"/>
    <s v="completed"/>
    <s v="Chittagong"/>
    <s v="Cox's Bazar"/>
    <x v="0"/>
    <s v="Palong Khali"/>
    <s v="Camp 02E"/>
    <x v="0"/>
    <d v="2022-03-01T00:00:00"/>
    <x v="0"/>
    <m/>
    <m/>
    <m/>
    <m/>
    <m/>
    <s v="Moammad Shajan Siraj"/>
    <n v="1813213381"/>
    <s v="washhppm-cox@bd-actionagainsthunger.org"/>
    <s v="ACF"/>
  </r>
  <r>
    <n v="33"/>
    <s v="ACF"/>
    <s v="ACF"/>
    <s v="ECHO"/>
    <s v="WASH"/>
    <x v="1"/>
    <x v="3"/>
    <s v="# of door"/>
    <m/>
    <n v="96"/>
    <s v="completed"/>
    <s v="Chittagong"/>
    <s v="Cox's Bazar"/>
    <x v="0"/>
    <s v="Palong Khali"/>
    <s v="Camp 02E"/>
    <x v="0"/>
    <d v="2022-03-01T00:00:00"/>
    <x v="0"/>
    <m/>
    <m/>
    <m/>
    <m/>
    <m/>
    <s v="Moammad Shajan Siraj"/>
    <n v="1813213381"/>
    <s v="washhppm-cox@bd-actionagainsthunger.org"/>
    <s v="ACF"/>
  </r>
  <r>
    <n v="34"/>
    <s v="ACF"/>
    <s v="ACF"/>
    <s v="ECHO"/>
    <s v="WASH"/>
    <x v="1"/>
    <x v="9"/>
    <s v="# of door"/>
    <m/>
    <n v="29"/>
    <s v="completed"/>
    <s v="Chittagong"/>
    <s v="Cox's Bazar"/>
    <x v="0"/>
    <s v="Palong Khali"/>
    <s v="Camp 02E"/>
    <x v="0"/>
    <d v="2022-03-01T00:00:00"/>
    <x v="0"/>
    <m/>
    <m/>
    <m/>
    <m/>
    <m/>
    <s v="Moammad Shajan Siraj"/>
    <n v="1813213381"/>
    <s v="washhppm-cox@bd-actionagainsthunger.org"/>
    <s v="ACF"/>
  </r>
  <r>
    <n v="35"/>
    <s v="ACF"/>
    <s v="ACF"/>
    <s v="ECHO"/>
    <s v="WASH"/>
    <x v="2"/>
    <x v="10"/>
    <s v="# of HP sessions at community level"/>
    <m/>
    <n v="135"/>
    <s v="completed"/>
    <s v="Chittagong"/>
    <s v="Cox's Bazar"/>
    <x v="0"/>
    <s v="Palong Khali"/>
    <s v="Camp 02E"/>
    <x v="0"/>
    <d v="2022-03-01T00:00:00"/>
    <x v="0"/>
    <m/>
    <m/>
    <m/>
    <m/>
    <m/>
    <s v="Moammad Shajan Siraj"/>
    <n v="1813213381"/>
    <s v="washhppm-cox@bd-actionagainsthunger.org"/>
    <s v="ACF"/>
  </r>
  <r>
    <n v="36"/>
    <s v="ACF"/>
    <s v="ACF"/>
    <s v="ECHO"/>
    <s v="WASH"/>
    <x v="2"/>
    <x v="4"/>
    <s v="# of HP sessions at HH level"/>
    <m/>
    <n v="324"/>
    <s v="completed"/>
    <s v="Chittagong"/>
    <s v="Cox's Bazar"/>
    <x v="0"/>
    <s v="Palong Khali"/>
    <s v="Camp 02E"/>
    <x v="0"/>
    <d v="2022-03-01T00:00:00"/>
    <x v="0"/>
    <m/>
    <m/>
    <m/>
    <m/>
    <m/>
    <s v="Moammad Shajan Siraj"/>
    <n v="1813213381"/>
    <s v="washhppm-cox@bd-actionagainsthunger.org"/>
    <s v="ACF"/>
  </r>
  <r>
    <n v="37"/>
    <s v="ACF"/>
    <s v="ACF"/>
    <s v="ECHO"/>
    <s v="WASH"/>
    <x v="2"/>
    <x v="7"/>
    <s v="N/A"/>
    <m/>
    <n v="24"/>
    <s v="completed"/>
    <s v="Chittagong"/>
    <s v="Cox's Bazar"/>
    <x v="0"/>
    <s v="Palong Khali"/>
    <s v="Camp 02E"/>
    <x v="0"/>
    <d v="2022-03-01T00:00:00"/>
    <x v="0"/>
    <m/>
    <m/>
    <m/>
    <m/>
    <s v="Individual meeting with Imam &amp; Majhi 24 no's,"/>
    <s v="Moammad Shajan Siraj"/>
    <n v="1813213381"/>
    <s v="washhppm-cox@bd-actionagainsthunger.org"/>
    <s v="ACF"/>
  </r>
  <r>
    <n v="38"/>
    <s v="ACF"/>
    <s v="ACF"/>
    <s v="ECHO"/>
    <s v="WASH"/>
    <x v="3"/>
    <x v="11"/>
    <s v="# of 80L/120L bin"/>
    <m/>
    <n v="22"/>
    <s v="completed"/>
    <s v="Chittagong"/>
    <s v="Cox's Bazar"/>
    <x v="0"/>
    <s v="Palong Khali"/>
    <s v="Camp 02E"/>
    <x v="0"/>
    <d v="2022-03-01T00:00:00"/>
    <x v="0"/>
    <m/>
    <m/>
    <m/>
    <m/>
    <m/>
    <s v="Moammad Shajan Siraj"/>
    <n v="1813213381"/>
    <s v="washhppm-cox@bd-actionagainsthunger.org"/>
    <s v="ACF"/>
  </r>
  <r>
    <n v="39"/>
    <s v="ACF"/>
    <s v="ACF"/>
    <s v="ECHO"/>
    <s v="WASH"/>
    <x v="3"/>
    <x v="7"/>
    <s v="N/A"/>
    <m/>
    <n v="3"/>
    <s v="completed"/>
    <s v="Chittagong"/>
    <s v="Cox's Bazar"/>
    <x v="0"/>
    <s v="Palong Khali"/>
    <s v="Camp 02E"/>
    <x v="0"/>
    <d v="2022-03-01T00:00:00"/>
    <x v="0"/>
    <m/>
    <m/>
    <m/>
    <m/>
    <s v="Communal garbage bin construction 03 nos, Garbage bin O&amp;M 08 no's, Organic waste composting at BRAC Compost plant 1132 ltr, drainage channels cleaning 7865 rft."/>
    <s v="Moammad Shajan Siraj"/>
    <n v="1813213381"/>
    <s v="washhppm-cox@bd-actionagainsthunger.org"/>
    <s v="ACF"/>
  </r>
  <r>
    <n v="40"/>
    <s v="ACF"/>
    <s v="ACF"/>
    <s v="GAC"/>
    <s v="WASH"/>
    <x v="0"/>
    <x v="0"/>
    <s v="# of tube well"/>
    <m/>
    <n v="7"/>
    <s v="completed"/>
    <s v="Chittagong"/>
    <s v="Cox's Bazar"/>
    <x v="0"/>
    <s v="Palong Khali"/>
    <s v="Camp 02E"/>
    <x v="0"/>
    <d v="2022-12-01T00:00:00"/>
    <x v="0"/>
    <m/>
    <m/>
    <m/>
    <m/>
    <m/>
    <s v="Moammad Shajan Siraj"/>
    <n v="1813213381"/>
    <s v="washhppm-cox@bd-actionagainsthunger.org"/>
    <s v="ACF"/>
  </r>
  <r>
    <n v="41"/>
    <s v="ACF"/>
    <s v="ACF"/>
    <s v="GAC"/>
    <s v="WASH"/>
    <x v="2"/>
    <x v="7"/>
    <s v="N/A"/>
    <m/>
    <n v="259"/>
    <s v="completed"/>
    <s v="Chittagong"/>
    <s v="Cox's Bazar"/>
    <x v="0"/>
    <s v="Palong Khali"/>
    <s v="Camp 02E"/>
    <x v="0"/>
    <d v="2022-12-01T00:00:00"/>
    <x v="0"/>
    <m/>
    <m/>
    <m/>
    <m/>
    <s v="Pitcher disinfection 259 no's, WQT at HH level 36 no's &amp; TWs 19 no's,"/>
    <s v="Moammad Shajan Siraj"/>
    <n v="1813213381"/>
    <s v="washhppm-cox@bd-actionagainsthunger.org"/>
    <s v="ACF"/>
  </r>
  <r>
    <n v="42"/>
    <s v="ACF"/>
    <s v="ACF"/>
    <s v="GAC"/>
    <s v="WASH"/>
    <x v="1"/>
    <x v="1"/>
    <s v="# of door "/>
    <m/>
    <n v="10"/>
    <s v="completed"/>
    <s v="Chittagong"/>
    <s v="Cox's Bazar"/>
    <x v="0"/>
    <s v="Palong Khali"/>
    <s v="Camp 02E"/>
    <x v="0"/>
    <d v="2022-12-01T00:00:00"/>
    <x v="0"/>
    <m/>
    <m/>
    <m/>
    <m/>
    <m/>
    <s v="Moammad Shajan Siraj"/>
    <n v="1813213381"/>
    <s v="washhppm-cox@bd-actionagainsthunger.org"/>
    <s v="ACF"/>
  </r>
  <r>
    <n v="43"/>
    <s v="ACF"/>
    <s v="ACF"/>
    <s v="GAC"/>
    <s v="WASH"/>
    <x v="1"/>
    <x v="8"/>
    <s v="# of FSM Site"/>
    <m/>
    <n v="2"/>
    <s v="completed"/>
    <s v="Chittagong"/>
    <s v="Cox's Bazar"/>
    <x v="0"/>
    <s v="Palong Khali"/>
    <s v="Camp 02E"/>
    <x v="0"/>
    <d v="2022-12-01T00:00:00"/>
    <x v="0"/>
    <m/>
    <m/>
    <m/>
    <m/>
    <m/>
    <s v="Moammad Shajan Siraj"/>
    <n v="1813213381"/>
    <s v="washhppm-cox@bd-actionagainsthunger.org"/>
    <s v="ACF"/>
  </r>
  <r>
    <n v="44"/>
    <s v="ACF"/>
    <s v="ACF"/>
    <s v="GAC"/>
    <s v="WASH"/>
    <x v="1"/>
    <x v="3"/>
    <s v="# of door"/>
    <m/>
    <n v="99"/>
    <s v="completed"/>
    <s v="Chittagong"/>
    <s v="Cox's Bazar"/>
    <x v="0"/>
    <s v="Palong Khali"/>
    <s v="Camp 02E"/>
    <x v="0"/>
    <d v="2022-12-01T00:00:00"/>
    <x v="0"/>
    <m/>
    <m/>
    <m/>
    <m/>
    <m/>
    <s v="Moammad Shajan Siraj"/>
    <n v="1813213381"/>
    <s v="washhppm-cox@bd-actionagainsthunger.org"/>
    <s v="ACF"/>
  </r>
  <r>
    <n v="45"/>
    <s v="ACF"/>
    <s v="ACF"/>
    <s v="GAC"/>
    <s v="WASH"/>
    <x v="1"/>
    <x v="9"/>
    <s v="# of door"/>
    <m/>
    <n v="31"/>
    <s v="completed"/>
    <s v="Chittagong"/>
    <s v="Cox's Bazar"/>
    <x v="0"/>
    <s v="Palong Khali"/>
    <s v="Camp 02E"/>
    <x v="0"/>
    <d v="2022-12-01T00:00:00"/>
    <x v="0"/>
    <m/>
    <m/>
    <m/>
    <m/>
    <m/>
    <s v="Moammad Shajan Siraj"/>
    <n v="1813213381"/>
    <s v="washhppm-cox@bd-actionagainsthunger.org"/>
    <s v="ACF"/>
  </r>
  <r>
    <n v="46"/>
    <s v="ACF"/>
    <s v="ACF"/>
    <s v="GAC"/>
    <s v="WASH"/>
    <x v="2"/>
    <x v="10"/>
    <s v="# of HP sessions at community level"/>
    <m/>
    <n v="183"/>
    <s v="completed"/>
    <s v="Chittagong"/>
    <s v="Cox's Bazar"/>
    <x v="0"/>
    <s v="Palong Khali"/>
    <s v="Camp 02E"/>
    <x v="0"/>
    <d v="2022-12-01T00:00:00"/>
    <x v="0"/>
    <m/>
    <m/>
    <m/>
    <m/>
    <m/>
    <s v="Moammad Shajan Siraj"/>
    <n v="1813213381"/>
    <s v="washhppm-cox@bd-actionagainsthunger.org"/>
    <s v="ACF"/>
  </r>
  <r>
    <n v="47"/>
    <s v="ACF"/>
    <s v="ACF"/>
    <s v="GAC"/>
    <s v="WASH"/>
    <x v="2"/>
    <x v="4"/>
    <s v="# of HP sessions at HH level"/>
    <m/>
    <n v="324"/>
    <s v="completed"/>
    <s v="Chittagong"/>
    <s v="Cox's Bazar"/>
    <x v="0"/>
    <s v="Palong Khali"/>
    <s v="Camp 02E"/>
    <x v="0"/>
    <d v="2022-12-01T00:00:00"/>
    <x v="0"/>
    <m/>
    <m/>
    <m/>
    <m/>
    <m/>
    <s v="Moammad Shajan Siraj"/>
    <n v="1813213381"/>
    <s v="washhppm-cox@bd-actionagainsthunger.org"/>
    <s v="ACF"/>
  </r>
  <r>
    <n v="48"/>
    <s v="ACF"/>
    <s v="ACF"/>
    <s v="GAC"/>
    <s v="WASH"/>
    <x v="2"/>
    <x v="7"/>
    <s v="N/A"/>
    <m/>
    <n v="24"/>
    <s v="completed"/>
    <s v="Chittagong"/>
    <s v="Cox's Bazar"/>
    <x v="0"/>
    <s v="Palong Khali"/>
    <s v="Camp 02E"/>
    <x v="0"/>
    <d v="2022-12-01T00:00:00"/>
    <x v="0"/>
    <m/>
    <m/>
    <m/>
    <m/>
    <s v="Individual meeting with Imam &amp; Majhi 24 no's."/>
    <s v="Moammad Shajan Siraj"/>
    <n v="1813213381"/>
    <s v="washhppm-cox@bd-actionagainsthunger.org"/>
    <s v="ACF"/>
  </r>
  <r>
    <n v="49"/>
    <s v="ACF"/>
    <s v="ACF"/>
    <s v="GAC"/>
    <s v="WASH"/>
    <x v="3"/>
    <x v="11"/>
    <s v="# of 80L/120L bin"/>
    <m/>
    <n v="24"/>
    <s v="completed"/>
    <s v="Chittagong"/>
    <s v="Cox's Bazar"/>
    <x v="0"/>
    <s v="Palong Khali"/>
    <s v="Camp 02E"/>
    <x v="0"/>
    <d v="2022-12-01T00:00:00"/>
    <x v="0"/>
    <m/>
    <m/>
    <m/>
    <m/>
    <m/>
    <s v="Moammad Shajan Siraj"/>
    <n v="1813213381"/>
    <s v="washhppm-cox@bd-actionagainsthunger.org"/>
    <s v="ACF"/>
  </r>
  <r>
    <n v="50"/>
    <s v="ACF"/>
    <s v="ACF"/>
    <s v="GAC"/>
    <s v="WASH"/>
    <x v="3"/>
    <x v="7"/>
    <s v="N/A"/>
    <m/>
    <n v="7"/>
    <s v="completed"/>
    <s v="Chittagong"/>
    <s v="Cox's Bazar"/>
    <x v="0"/>
    <s v="Palong Khali"/>
    <s v="Camp 02E"/>
    <x v="0"/>
    <d v="2022-12-01T00:00:00"/>
    <x v="0"/>
    <m/>
    <m/>
    <m/>
    <m/>
    <s v="Communal Garbage Bin O&amp;M 07 no's, Drainage channels cleaning 8540 rft, Inorganic waste composting 1332 ltr. in BRAC compost plant."/>
    <s v="Moammad Shajan Siraj"/>
    <n v="1813213381"/>
    <s v="washhppm-cox@bd-actionagainsthunger.org"/>
    <s v="ACF"/>
  </r>
  <r>
    <n v="51"/>
    <s v="AGRAJATTRA"/>
    <s v="AGRAJATTRA"/>
    <s v="Muslim Charity Helping The Needy"/>
    <s v="WASH"/>
    <x v="0"/>
    <x v="0"/>
    <s v="# of tube well"/>
    <m/>
    <n v="2"/>
    <s v="completed"/>
    <s v="Chittagong"/>
    <s v="Cox's Bazar"/>
    <x v="0"/>
    <s v="Palong Khali"/>
    <s v="Camp 14"/>
    <x v="0"/>
    <d v="2022-12-01T00:00:00"/>
    <x v="0"/>
    <m/>
    <m/>
    <m/>
    <m/>
    <m/>
    <s v="Yasin Bin Ibrahim Imon"/>
    <n v="1711139169"/>
    <s v="imon@agrajattra.org.bd"/>
    <s v="AGRAJATTRA"/>
  </r>
  <r>
    <n v="52"/>
    <s v="AGRAJATTRA"/>
    <s v="AGRAJATTRA"/>
    <s v="Muslim Charity Helping The Needy"/>
    <s v="WASH"/>
    <x v="0"/>
    <x v="12"/>
    <s v="# of water network"/>
    <m/>
    <n v="2"/>
    <s v="completed"/>
    <s v="Chittagong"/>
    <s v="Cox's Bazar"/>
    <x v="0"/>
    <s v="Palong Khali"/>
    <s v="Camp 14"/>
    <x v="0"/>
    <d v="2022-12-01T00:00:00"/>
    <x v="0"/>
    <m/>
    <m/>
    <m/>
    <m/>
    <m/>
    <s v="Yasin Bin Ibrahim Imon"/>
    <n v="1711139169"/>
    <s v="imon@agrajattra.org.bd"/>
    <s v="AGRAJATTRA"/>
  </r>
  <r>
    <n v="53"/>
    <s v="WHH"/>
    <s v="ANANDO"/>
    <s v="GFFO, WHH"/>
    <s v="WASH"/>
    <x v="0"/>
    <x v="13"/>
    <s v="# cubic meters / day"/>
    <m/>
    <n v="10"/>
    <s v="completed"/>
    <s v="Chittagong"/>
    <s v="Cox's Bazar"/>
    <x v="1"/>
    <s v="Nhilla"/>
    <s v="Camp 24"/>
    <x v="0"/>
    <d v="2022-02-01T00:00:00"/>
    <x v="0"/>
    <m/>
    <m/>
    <m/>
    <m/>
    <m/>
    <s v="Md. Akramul Haque"/>
    <n v="1714567162"/>
    <s v="akramul.haque@welthungerhilfe.de"/>
    <s v="WHH-ANANDO"/>
  </r>
  <r>
    <n v="54"/>
    <s v="WHH"/>
    <s v="ANANDO"/>
    <s v="GFFO, WHH"/>
    <s v="WASH"/>
    <x v="0"/>
    <x v="12"/>
    <s v="# of water network"/>
    <m/>
    <n v="5"/>
    <s v="completed"/>
    <s v="Chittagong"/>
    <s v="Cox's Bazar"/>
    <x v="1"/>
    <s v="Nhilla"/>
    <s v="Camp 24"/>
    <x v="0"/>
    <d v="2022-02-01T00:00:00"/>
    <x v="0"/>
    <m/>
    <m/>
    <m/>
    <m/>
    <m/>
    <s v="Md. Akramul Haque"/>
    <n v="1714567162"/>
    <s v="akramul.haque@welthungerhilfe.de"/>
    <s v="WHH-ANANDO"/>
  </r>
  <r>
    <n v="55"/>
    <s v="WHH"/>
    <s v="ANANDO"/>
    <s v="GFFO, WHH"/>
    <s v="WASH"/>
    <x v="0"/>
    <x v="7"/>
    <s v="N/A"/>
    <m/>
    <n v="29"/>
    <s v="completed"/>
    <s v="Chittagong"/>
    <s v="Cox's Bazar"/>
    <x v="1"/>
    <s v="Nhilla"/>
    <s v="Camp 24"/>
    <x v="0"/>
    <d v="2022-02-01T00:00:00"/>
    <x v="0"/>
    <m/>
    <m/>
    <m/>
    <m/>
    <s v="Tap Stand Repaired"/>
    <s v="Md. Akramul Haque"/>
    <n v="1714567162"/>
    <s v="akramul.haque@welthungerhilfe.de"/>
    <s v="WHH-ANANDO"/>
  </r>
  <r>
    <n v="56"/>
    <s v="WHH"/>
    <s v="ANANDO"/>
    <s v="GFFO, WHH"/>
    <s v="WASH"/>
    <x v="1"/>
    <x v="14"/>
    <s v="# of door"/>
    <m/>
    <n v="11"/>
    <s v="completed"/>
    <s v="Chittagong"/>
    <s v="Cox's Bazar"/>
    <x v="1"/>
    <s v="Nhilla"/>
    <s v="Camp 24"/>
    <x v="0"/>
    <d v="2022-02-01T00:00:00"/>
    <x v="0"/>
    <m/>
    <m/>
    <m/>
    <m/>
    <m/>
    <s v="Md. Akramul Haque"/>
    <n v="1714567162"/>
    <s v="akramul.haque@welthungerhilfe.de"/>
    <s v="WHH-ANANDO"/>
  </r>
  <r>
    <n v="57"/>
    <s v="WHH"/>
    <s v="ANANDO"/>
    <s v="GFFO, WHH"/>
    <s v="WASH"/>
    <x v="1"/>
    <x v="15"/>
    <s v="# of door "/>
    <m/>
    <n v="11"/>
    <s v="completed"/>
    <s v="Chittagong"/>
    <s v="Cox's Bazar"/>
    <x v="1"/>
    <s v="Nhilla"/>
    <s v="Camp 24"/>
    <x v="0"/>
    <d v="2022-02-01T00:00:00"/>
    <x v="0"/>
    <m/>
    <m/>
    <m/>
    <m/>
    <m/>
    <s v="Md. Akramul Haque"/>
    <n v="1714567162"/>
    <s v="akramul.haque@welthungerhilfe.de"/>
    <s v="WHH-ANANDO"/>
  </r>
  <r>
    <n v="58"/>
    <s v="WHH"/>
    <s v="ANANDO"/>
    <s v="GFFO, WHH"/>
    <s v="WASH"/>
    <x v="1"/>
    <x v="1"/>
    <s v="# of door "/>
    <m/>
    <n v="65"/>
    <s v="completed"/>
    <s v="Chittagong"/>
    <s v="Cox's Bazar"/>
    <x v="1"/>
    <s v="Nhilla"/>
    <s v="Camp 24"/>
    <x v="0"/>
    <d v="2022-02-01T00:00:00"/>
    <x v="0"/>
    <m/>
    <m/>
    <m/>
    <m/>
    <m/>
    <s v="Md. Akramul Haque"/>
    <n v="1714567162"/>
    <s v="akramul.haque@welthungerhilfe.de"/>
    <s v="WHH-ANANDO"/>
  </r>
  <r>
    <n v="59"/>
    <s v="WHH"/>
    <s v="ANANDO"/>
    <s v="GFFO, WHH"/>
    <s v="WASH"/>
    <x v="1"/>
    <x v="8"/>
    <s v="# of FSM Site"/>
    <m/>
    <n v="1"/>
    <s v="completed"/>
    <s v="Chittagong"/>
    <s v="Cox's Bazar"/>
    <x v="1"/>
    <s v="Nhilla"/>
    <s v="Camp 24"/>
    <x v="0"/>
    <d v="2022-02-01T00:00:00"/>
    <x v="0"/>
    <m/>
    <m/>
    <m/>
    <m/>
    <m/>
    <s v="Md. Akramul Haque"/>
    <n v="1714567162"/>
    <s v="akramul.haque@welthungerhilfe.de"/>
    <s v="WHH-ANANDO"/>
  </r>
  <r>
    <n v="60"/>
    <s v="WHH"/>
    <s v="ANANDO"/>
    <s v="GFFO, WHH"/>
    <s v="WASH"/>
    <x v="1"/>
    <x v="2"/>
    <s v="# of FSM Site"/>
    <m/>
    <n v="1"/>
    <s v="completed"/>
    <s v="Chittagong"/>
    <s v="Cox's Bazar"/>
    <x v="1"/>
    <s v="Nhilla"/>
    <s v="Camp 24"/>
    <x v="0"/>
    <d v="2022-02-01T00:00:00"/>
    <x v="0"/>
    <m/>
    <m/>
    <m/>
    <m/>
    <m/>
    <s v="Md. Akramul Haque"/>
    <n v="1714567162"/>
    <s v="akramul.haque@welthungerhilfe.de"/>
    <s v="WHH-ANANDO"/>
  </r>
  <r>
    <n v="61"/>
    <s v="WHH"/>
    <s v="ANANDO"/>
    <s v="GFFO, WHH"/>
    <s v="WASH"/>
    <x v="1"/>
    <x v="16"/>
    <s v="# of door"/>
    <m/>
    <n v="5"/>
    <s v="completed"/>
    <s v="Chittagong"/>
    <s v="Cox's Bazar"/>
    <x v="1"/>
    <s v="Nhilla"/>
    <s v="Camp 24"/>
    <x v="0"/>
    <d v="2022-02-01T00:00:00"/>
    <x v="0"/>
    <m/>
    <m/>
    <m/>
    <m/>
    <m/>
    <s v="Md. Akramul Haque"/>
    <n v="1714567162"/>
    <s v="akramul.haque@welthungerhilfe.de"/>
    <s v="WHH-ANANDO"/>
  </r>
  <r>
    <n v="62"/>
    <s v="WHH"/>
    <s v="ANANDO"/>
    <s v="GFFO, WHH"/>
    <s v="WASH"/>
    <x v="1"/>
    <x v="17"/>
    <s v="# of door"/>
    <m/>
    <n v="9"/>
    <s v="completed"/>
    <s v="Chittagong"/>
    <s v="Cox's Bazar"/>
    <x v="1"/>
    <s v="Nhilla"/>
    <s v="Camp 24"/>
    <x v="0"/>
    <d v="2022-02-01T00:00:00"/>
    <x v="0"/>
    <m/>
    <m/>
    <m/>
    <m/>
    <m/>
    <s v="Md. Akramul Haque"/>
    <n v="1714567162"/>
    <s v="akramul.haque@welthungerhilfe.de"/>
    <s v="WHH-ANANDO"/>
  </r>
  <r>
    <n v="63"/>
    <s v="WHH"/>
    <s v="ANANDO"/>
    <s v="GFFO, WHH"/>
    <s v="WASH"/>
    <x v="1"/>
    <x v="18"/>
    <s v="# of door"/>
    <m/>
    <n v="2"/>
    <s v="completed"/>
    <s v="Chittagong"/>
    <s v="Cox's Bazar"/>
    <x v="1"/>
    <s v="Nhilla"/>
    <s v="Camp 24"/>
    <x v="0"/>
    <d v="2022-02-01T00:00:00"/>
    <x v="0"/>
    <m/>
    <m/>
    <m/>
    <m/>
    <m/>
    <s v="Md. Akramul Haque"/>
    <n v="1714567162"/>
    <s v="akramul.haque@welthungerhilfe.de"/>
    <s v="WHH-ANANDO"/>
  </r>
  <r>
    <n v="64"/>
    <s v="WHH"/>
    <s v="ANANDO"/>
    <s v="GFFO, WHH"/>
    <s v="WASH"/>
    <x v="1"/>
    <x v="3"/>
    <s v="# of door"/>
    <m/>
    <n v="111"/>
    <s v="completed"/>
    <s v="Chittagong"/>
    <s v="Cox's Bazar"/>
    <x v="1"/>
    <s v="Nhilla"/>
    <s v="Camp 24"/>
    <x v="0"/>
    <d v="2022-02-01T00:00:00"/>
    <x v="0"/>
    <m/>
    <m/>
    <m/>
    <m/>
    <m/>
    <s v="Md. Akramul Haque"/>
    <n v="1714567162"/>
    <s v="akramul.haque@welthungerhilfe.de"/>
    <s v="WHH-ANANDO"/>
  </r>
  <r>
    <n v="65"/>
    <s v="WHH"/>
    <s v="ANANDO"/>
    <s v="GFFO, WHH"/>
    <s v="WASH"/>
    <x v="2"/>
    <x v="7"/>
    <s v="N/A"/>
    <m/>
    <n v="90"/>
    <s v="completed"/>
    <s v="Chittagong"/>
    <s v="Cox's Bazar"/>
    <x v="1"/>
    <s v="Nhilla"/>
    <s v="Camp 24"/>
    <x v="0"/>
    <d v="2022-02-01T00:00:00"/>
    <x v="0"/>
    <m/>
    <m/>
    <m/>
    <m/>
    <s v="Disinfection of public place"/>
    <s v="Md. Akramul Haque"/>
    <n v="1714567162"/>
    <s v="akramul.haque@welthungerhilfe.de"/>
    <s v="WHH-ANANDO"/>
  </r>
  <r>
    <n v="66"/>
    <s v="WHH"/>
    <s v="ANANDO"/>
    <s v="GFFO, WHH"/>
    <s v="WASH"/>
    <x v="2"/>
    <x v="10"/>
    <s v="# of HP sessions at community level"/>
    <m/>
    <n v="550"/>
    <s v="completed"/>
    <s v="Chittagong"/>
    <s v="Cox's Bazar"/>
    <x v="1"/>
    <s v="Nhilla"/>
    <s v="Camp 24"/>
    <x v="0"/>
    <d v="2022-02-01T00:00:00"/>
    <x v="0"/>
    <m/>
    <m/>
    <m/>
    <m/>
    <m/>
    <s v="Md. Akramul Haque"/>
    <n v="1714567162"/>
    <s v="akramul.haque@welthungerhilfe.de"/>
    <s v="WHH-ANANDO"/>
  </r>
  <r>
    <n v="67"/>
    <s v="WHH"/>
    <s v="ANANDO"/>
    <s v="GFFO, WHH"/>
    <s v="WASH"/>
    <x v="2"/>
    <x v="4"/>
    <s v="# of HP sessions at HH level"/>
    <m/>
    <n v="2036"/>
    <s v="completed"/>
    <s v="Chittagong"/>
    <s v="Cox's Bazar"/>
    <x v="1"/>
    <s v="Nhilla"/>
    <s v="Camp 24"/>
    <x v="0"/>
    <d v="2022-02-01T00:00:00"/>
    <x v="0"/>
    <m/>
    <m/>
    <m/>
    <m/>
    <m/>
    <s v="Md. Akramul Haque"/>
    <n v="1714567162"/>
    <s v="akramul.haque@welthungerhilfe.de"/>
    <s v="WHH-ANANDO"/>
  </r>
  <r>
    <n v="68"/>
    <s v="WHH"/>
    <s v="ANANDO"/>
    <s v="GFFO, WHH"/>
    <s v="WASH"/>
    <x v="2"/>
    <x v="19"/>
    <s v="# of estimated persons reached by mass-media campaign"/>
    <m/>
    <n v="28"/>
    <s v="completed"/>
    <s v="Chittagong"/>
    <s v="Cox's Bazar"/>
    <x v="1"/>
    <s v="Nhilla"/>
    <s v="Camp 24"/>
    <x v="0"/>
    <d v="2022-02-01T00:00:00"/>
    <x v="0"/>
    <m/>
    <m/>
    <m/>
    <m/>
    <m/>
    <s v="Md. Akramul Haque"/>
    <n v="1714567162"/>
    <s v="akramul.haque@welthungerhilfe.de"/>
    <s v="WHH-ANANDO"/>
  </r>
  <r>
    <n v="69"/>
    <s v="WHH"/>
    <s v="ANANDO"/>
    <s v="GFFO, WHH"/>
    <s v="WASH"/>
    <x v="2"/>
    <x v="20"/>
    <s v="# of household"/>
    <m/>
    <n v="1231"/>
    <s v="completed"/>
    <s v="Chittagong"/>
    <s v="Cox's Bazar"/>
    <x v="1"/>
    <s v="Nhilla"/>
    <s v="Camp 24"/>
    <x v="0"/>
    <d v="2022-02-01T00:00:00"/>
    <x v="0"/>
    <m/>
    <m/>
    <m/>
    <m/>
    <m/>
    <s v="Md. Akramul Haque"/>
    <n v="1714567162"/>
    <s v="akramul.haque@welthungerhilfe.de"/>
    <s v="WHH-ANANDO"/>
  </r>
  <r>
    <n v="70"/>
    <s v="WHH"/>
    <s v="ANANDO"/>
    <s v="GFFO, WHH"/>
    <s v="WASH"/>
    <x v="2"/>
    <x v="21"/>
    <s v="# of handwashing station"/>
    <m/>
    <n v="9"/>
    <s v="completed"/>
    <s v="Chittagong"/>
    <s v="Cox's Bazar"/>
    <x v="1"/>
    <s v="Nhilla"/>
    <s v="Camp 24"/>
    <x v="0"/>
    <d v="2022-02-01T00:00:00"/>
    <x v="0"/>
    <m/>
    <m/>
    <m/>
    <m/>
    <m/>
    <s v="Md. Akramul Haque"/>
    <n v="1714567162"/>
    <s v="akramul.haque@welthungerhilfe.de"/>
    <s v="WHH-ANANDO"/>
  </r>
  <r>
    <n v="71"/>
    <s v="WHH"/>
    <s v="ANANDO"/>
    <s v="GFFO, WHH"/>
    <s v="WASH"/>
    <x v="2"/>
    <x v="7"/>
    <s v="N/A"/>
    <m/>
    <n v="1245"/>
    <s v="completed"/>
    <s v="Chittagong"/>
    <s v="Cox's Bazar"/>
    <x v="1"/>
    <s v="Nhilla"/>
    <s v="Camp 24"/>
    <x v="0"/>
    <d v="2022-02-01T00:00:00"/>
    <x v="0"/>
    <m/>
    <m/>
    <m/>
    <m/>
    <s v="Dental kits distribution"/>
    <s v="Md. Akramul Haque"/>
    <n v="1714567162"/>
    <s v="akramul.haque@welthungerhilfe.de"/>
    <s v="WHH-ANANDO"/>
  </r>
  <r>
    <n v="72"/>
    <s v="WHH"/>
    <s v="ANANDO"/>
    <s v="GFFO, WHH"/>
    <s v="WASH"/>
    <x v="3"/>
    <x v="5"/>
    <s v="# of campaign per camp "/>
    <m/>
    <n v="6"/>
    <s v="completed"/>
    <s v="Chittagong"/>
    <s v="Cox's Bazar"/>
    <x v="1"/>
    <s v="Nhilla"/>
    <s v="Camp 24"/>
    <x v="0"/>
    <d v="2022-02-01T00:00:00"/>
    <x v="0"/>
    <m/>
    <m/>
    <m/>
    <m/>
    <m/>
    <s v="Md. Akramul Haque"/>
    <n v="1714567162"/>
    <s v="akramul.haque@welthungerhilfe.de"/>
    <s v="WHH-ANANDO"/>
  </r>
  <r>
    <n v="73"/>
    <s v="WHH"/>
    <s v="ANANDO"/>
    <s v="GFFO, WHH"/>
    <s v="WASH"/>
    <x v="3"/>
    <x v="22"/>
    <s v="# of pit"/>
    <m/>
    <n v="43"/>
    <s v="completed"/>
    <s v="Chittagong"/>
    <s v="Cox's Bazar"/>
    <x v="1"/>
    <s v="Nhilla"/>
    <s v="Camp 24"/>
    <x v="0"/>
    <d v="2022-02-01T00:00:00"/>
    <x v="0"/>
    <m/>
    <m/>
    <m/>
    <m/>
    <m/>
    <s v="Md. Akramul Haque"/>
    <n v="1714567162"/>
    <s v="akramul.haque@welthungerhilfe.de"/>
    <s v="WHH-ANANDO"/>
  </r>
  <r>
    <n v="74"/>
    <s v="WHH"/>
    <s v="ANANDO"/>
    <s v="GFFO, WHH"/>
    <s v="WASH"/>
    <x v="3"/>
    <x v="6"/>
    <s v="# of plant"/>
    <m/>
    <n v="1"/>
    <s v="completed"/>
    <s v="Chittagong"/>
    <s v="Cox's Bazar"/>
    <x v="1"/>
    <s v="Nhilla"/>
    <s v="Camp 24"/>
    <x v="0"/>
    <d v="2022-02-01T00:00:00"/>
    <x v="0"/>
    <m/>
    <m/>
    <m/>
    <m/>
    <m/>
    <s v="Md. Akramul Haque"/>
    <n v="1714567162"/>
    <s v="akramul.haque@welthungerhilfe.de"/>
    <s v="WHH-ANANDO"/>
  </r>
  <r>
    <n v="75"/>
    <s v="WHH"/>
    <s v="ANANDO"/>
    <s v="GFFO, WHH"/>
    <s v="WASH"/>
    <x v="0"/>
    <x v="13"/>
    <s v="# cubic meters / day"/>
    <m/>
    <n v="77"/>
    <s v="completed"/>
    <s v="Chittagong"/>
    <s v="Cox's Bazar"/>
    <x v="1"/>
    <s v="Nhilla"/>
    <s v="Camp 27"/>
    <x v="0"/>
    <d v="2022-02-01T00:00:00"/>
    <x v="0"/>
    <m/>
    <m/>
    <m/>
    <m/>
    <m/>
    <s v="Md. Akramul Haque"/>
    <n v="1714567162"/>
    <s v="akramul.haque@welthungerhilfe.de"/>
    <s v="WHH-ANANDO"/>
  </r>
  <r>
    <n v="76"/>
    <s v="WHH"/>
    <s v="ANANDO"/>
    <s v="GFFO, WHH"/>
    <s v="WASH"/>
    <x v="0"/>
    <x v="12"/>
    <s v="# of water network"/>
    <m/>
    <n v="8"/>
    <s v="completed"/>
    <s v="Chittagong"/>
    <s v="Cox's Bazar"/>
    <x v="1"/>
    <s v="Nhilla"/>
    <s v="Camp 27"/>
    <x v="0"/>
    <d v="2022-02-01T00:00:00"/>
    <x v="0"/>
    <m/>
    <m/>
    <m/>
    <m/>
    <m/>
    <s v="Md. Akramul Haque"/>
    <n v="1714567162"/>
    <s v="akramul.haque@welthungerhilfe.de"/>
    <s v="WHH-ANANDO"/>
  </r>
  <r>
    <n v="77"/>
    <s v="WHH"/>
    <s v="ANANDO"/>
    <s v="GFFO, WHH"/>
    <s v="WASH"/>
    <x v="1"/>
    <x v="7"/>
    <s v="N/A"/>
    <m/>
    <n v="4"/>
    <s v="completed"/>
    <s v="Chittagong"/>
    <s v="Cox's Bazar"/>
    <x v="1"/>
    <s v="Nhilla"/>
    <s v="Camp 27"/>
    <x v="0"/>
    <d v="2022-02-01T00:00:00"/>
    <x v="0"/>
    <m/>
    <m/>
    <m/>
    <m/>
    <s v="Tap Stand Repaired"/>
    <s v="Md. Akramul Haque"/>
    <n v="1714567162"/>
    <s v="akramul.haque@welthungerhilfe.de"/>
    <s v="WHH-ANANDO"/>
  </r>
  <r>
    <n v="78"/>
    <s v="WHH"/>
    <s v="ANANDO"/>
    <s v="GFFO, WHH"/>
    <s v="WASH"/>
    <x v="1"/>
    <x v="14"/>
    <s v="# of door"/>
    <m/>
    <n v="40"/>
    <s v="completed"/>
    <s v="Chittagong"/>
    <s v="Cox's Bazar"/>
    <x v="1"/>
    <s v="Nhilla"/>
    <s v="Camp 27"/>
    <x v="0"/>
    <d v="2022-02-01T00:00:00"/>
    <x v="0"/>
    <m/>
    <m/>
    <m/>
    <m/>
    <m/>
    <s v="Md. Akramul Haque"/>
    <n v="1714567162"/>
    <s v="akramul.haque@welthungerhilfe.de"/>
    <s v="WHH-ANANDO"/>
  </r>
  <r>
    <n v="79"/>
    <s v="WHH"/>
    <s v="ANANDO"/>
    <s v="GFFO, WHH"/>
    <s v="WASH"/>
    <x v="1"/>
    <x v="23"/>
    <s v="# of door "/>
    <m/>
    <n v="3"/>
    <s v="completed"/>
    <s v="Chittagong"/>
    <s v="Cox's Bazar"/>
    <x v="1"/>
    <s v="Nhilla"/>
    <s v="Camp 27"/>
    <x v="0"/>
    <d v="2022-02-01T00:00:00"/>
    <x v="0"/>
    <m/>
    <m/>
    <m/>
    <m/>
    <m/>
    <s v="Md. Akramul Haque"/>
    <n v="1714567162"/>
    <s v="akramul.haque@welthungerhilfe.de"/>
    <s v="WHH-ANANDO"/>
  </r>
  <r>
    <n v="80"/>
    <s v="WHH"/>
    <s v="ANANDO"/>
    <s v="GFFO, WHH"/>
    <s v="WASH"/>
    <x v="1"/>
    <x v="1"/>
    <s v="# of door "/>
    <m/>
    <n v="60"/>
    <s v="completed"/>
    <s v="Chittagong"/>
    <s v="Cox's Bazar"/>
    <x v="1"/>
    <s v="Nhilla"/>
    <s v="Camp 27"/>
    <x v="0"/>
    <d v="2022-02-01T00:00:00"/>
    <x v="0"/>
    <m/>
    <m/>
    <m/>
    <m/>
    <m/>
    <s v="Md. Akramul Haque"/>
    <n v="1714567162"/>
    <s v="akramul.haque@welthungerhilfe.de"/>
    <s v="WHH-ANANDO"/>
  </r>
  <r>
    <n v="81"/>
    <s v="WHH"/>
    <s v="ANANDO"/>
    <s v="GFFO, WHH"/>
    <s v="WASH"/>
    <x v="1"/>
    <x v="17"/>
    <s v="# of door"/>
    <m/>
    <n v="45"/>
    <s v="completed"/>
    <s v="Chittagong"/>
    <s v="Cox's Bazar"/>
    <x v="1"/>
    <s v="Nhilla"/>
    <s v="Camp 27"/>
    <x v="0"/>
    <d v="2022-02-01T00:00:00"/>
    <x v="0"/>
    <m/>
    <m/>
    <m/>
    <m/>
    <m/>
    <s v="Md. Akramul Haque"/>
    <n v="1714567162"/>
    <s v="akramul.haque@welthungerhilfe.de"/>
    <s v="WHH-ANANDO"/>
  </r>
  <r>
    <n v="82"/>
    <s v="WHH"/>
    <s v="ANANDO"/>
    <s v="GFFO, WHH"/>
    <s v="WASH"/>
    <x v="1"/>
    <x v="18"/>
    <s v="# of door"/>
    <m/>
    <n v="1"/>
    <s v="completed"/>
    <s v="Chittagong"/>
    <s v="Cox's Bazar"/>
    <x v="1"/>
    <s v="Nhilla"/>
    <s v="Camp 27"/>
    <x v="0"/>
    <d v="2022-02-01T00:00:00"/>
    <x v="0"/>
    <m/>
    <m/>
    <m/>
    <m/>
    <m/>
    <s v="Md. Akramul Haque"/>
    <n v="1714567162"/>
    <s v="akramul.haque@welthungerhilfe.de"/>
    <s v="WHH-ANANDO"/>
  </r>
  <r>
    <n v="83"/>
    <s v="WHH"/>
    <s v="ANANDO"/>
    <s v="GFFO, WHH"/>
    <s v="WASH"/>
    <x v="1"/>
    <x v="3"/>
    <s v="# of door"/>
    <m/>
    <n v="242"/>
    <s v="completed"/>
    <s v="Chittagong"/>
    <s v="Cox's Bazar"/>
    <x v="1"/>
    <s v="Nhilla"/>
    <s v="Camp 27"/>
    <x v="0"/>
    <d v="2022-02-01T00:00:00"/>
    <x v="0"/>
    <m/>
    <m/>
    <m/>
    <m/>
    <m/>
    <s v="Md. Akramul Haque"/>
    <n v="1714567162"/>
    <s v="akramul.haque@welthungerhilfe.de"/>
    <s v="WHH-ANANDO"/>
  </r>
  <r>
    <n v="84"/>
    <s v="WHH"/>
    <s v="ANANDO"/>
    <s v="GFFO, WHH"/>
    <s v="WASH"/>
    <x v="0"/>
    <x v="7"/>
    <s v="N/A"/>
    <m/>
    <n v="17"/>
    <s v="completed"/>
    <s v="Chittagong"/>
    <s v="Cox's Bazar"/>
    <x v="1"/>
    <s v="Nhilla"/>
    <s v="Camp 27"/>
    <x v="0"/>
    <d v="2022-02-01T00:00:00"/>
    <x v="0"/>
    <m/>
    <m/>
    <m/>
    <m/>
    <s v="Chlorination of water storage tank"/>
    <s v="Md. Akramul Haque"/>
    <n v="1714567162"/>
    <s v="akramul.haque@welthungerhilfe.de"/>
    <s v="WHH-ANANDO"/>
  </r>
  <r>
    <n v="85"/>
    <s v="WHH"/>
    <s v="ANANDO"/>
    <s v="GFFO, WHH"/>
    <s v="WASH"/>
    <x v="2"/>
    <x v="10"/>
    <s v="# of HP sessions at community level"/>
    <m/>
    <n v="563"/>
    <s v="completed"/>
    <s v="Chittagong"/>
    <s v="Cox's Bazar"/>
    <x v="1"/>
    <s v="Nhilla"/>
    <s v="Camp 27"/>
    <x v="0"/>
    <d v="2022-02-01T00:00:00"/>
    <x v="0"/>
    <m/>
    <m/>
    <m/>
    <m/>
    <m/>
    <s v="Md. Akramul Haque"/>
    <n v="1714567162"/>
    <s v="akramul.haque@welthungerhilfe.de"/>
    <s v="WHH-ANANDO"/>
  </r>
  <r>
    <n v="86"/>
    <s v="WHH"/>
    <s v="ANANDO"/>
    <s v="GFFO, WHH"/>
    <s v="WASH"/>
    <x v="2"/>
    <x v="4"/>
    <s v="# of HP sessions at HH level"/>
    <m/>
    <n v="2704"/>
    <s v="completed"/>
    <s v="Chittagong"/>
    <s v="Cox's Bazar"/>
    <x v="1"/>
    <s v="Nhilla"/>
    <s v="Camp 27"/>
    <x v="0"/>
    <d v="2022-02-01T00:00:00"/>
    <x v="0"/>
    <m/>
    <m/>
    <m/>
    <m/>
    <m/>
    <s v="Md. Akramul Haque"/>
    <n v="1714567162"/>
    <s v="akramul.haque@welthungerhilfe.de"/>
    <s v="WHH-ANANDO"/>
  </r>
  <r>
    <n v="87"/>
    <s v="WHH"/>
    <s v="ANANDO"/>
    <s v="GFFO, WHH"/>
    <s v="WASH"/>
    <x v="2"/>
    <x v="19"/>
    <s v="# of estimated persons reached by mass-media campaign"/>
    <m/>
    <n v="172"/>
    <s v="completed"/>
    <s v="Chittagong"/>
    <s v="Cox's Bazar"/>
    <x v="1"/>
    <s v="Nhilla"/>
    <s v="Camp 27"/>
    <x v="0"/>
    <d v="2022-02-01T00:00:00"/>
    <x v="0"/>
    <m/>
    <m/>
    <m/>
    <m/>
    <m/>
    <s v="Md. Akramul Haque"/>
    <n v="1714567162"/>
    <s v="akramul.haque@welthungerhilfe.de"/>
    <s v="WHH-ANANDO"/>
  </r>
  <r>
    <n v="88"/>
    <s v="WHH"/>
    <s v="ANANDO"/>
    <s v="GFFO, WHH"/>
    <s v="WASH"/>
    <x v="0"/>
    <x v="7"/>
    <s v="N/A"/>
    <m/>
    <n v="621"/>
    <s v="completed"/>
    <s v="Chittagong"/>
    <s v="Cox's Bazar"/>
    <x v="1"/>
    <s v="Nhilla"/>
    <s v="Camp 27"/>
    <x v="0"/>
    <d v="2022-02-01T00:00:00"/>
    <x v="0"/>
    <m/>
    <m/>
    <m/>
    <m/>
    <s v="HHs level water storage tank clean"/>
    <s v="Md. Akramul Haque"/>
    <n v="1714567162"/>
    <s v="akramul.haque@welthungerhilfe.de"/>
    <s v="WHH-ANANDO"/>
  </r>
  <r>
    <n v="89"/>
    <s v="WHH"/>
    <s v="ANANDO"/>
    <s v="GFFO, WHH"/>
    <s v="WASH"/>
    <x v="3"/>
    <x v="5"/>
    <s v="# of campaign per camp "/>
    <m/>
    <n v="25"/>
    <s v="completed"/>
    <s v="Chittagong"/>
    <s v="Cox's Bazar"/>
    <x v="1"/>
    <s v="Nhilla"/>
    <s v="Camp 27"/>
    <x v="0"/>
    <d v="2022-02-01T00:00:00"/>
    <x v="0"/>
    <m/>
    <m/>
    <m/>
    <m/>
    <m/>
    <s v="Md. Akramul Haque"/>
    <n v="1714567162"/>
    <s v="akramul.haque@welthungerhilfe.de"/>
    <s v="WHH-ANANDO"/>
  </r>
  <r>
    <n v="90"/>
    <s v="WHH"/>
    <s v="ANANDO"/>
    <s v="GFFO, WHH"/>
    <s v="WASH"/>
    <x v="3"/>
    <x v="22"/>
    <s v="# of pit"/>
    <m/>
    <n v="50"/>
    <s v="completed"/>
    <s v="Chittagong"/>
    <s v="Cox's Bazar"/>
    <x v="1"/>
    <s v="Nhilla"/>
    <s v="Camp 27"/>
    <x v="0"/>
    <d v="2022-02-01T00:00:00"/>
    <x v="0"/>
    <m/>
    <m/>
    <m/>
    <m/>
    <m/>
    <s v="Md. Akramul Haque"/>
    <n v="1714567162"/>
    <s v="akramul.haque@welthungerhilfe.de"/>
    <s v="WHH-ANANDO"/>
  </r>
  <r>
    <n v="91"/>
    <s v="WHH"/>
    <s v="ANANDO"/>
    <s v="GFFO, WHH"/>
    <s v="WASH"/>
    <x v="3"/>
    <x v="24"/>
    <s v="# of 10L bin"/>
    <m/>
    <n v="91"/>
    <s v="completed"/>
    <s v="Chittagong"/>
    <s v="Cox's Bazar"/>
    <x v="1"/>
    <s v="Nhilla"/>
    <s v="Camp 27"/>
    <x v="0"/>
    <d v="2022-02-01T00:00:00"/>
    <x v="0"/>
    <m/>
    <m/>
    <m/>
    <m/>
    <m/>
    <s v="Md. Akramul Haque"/>
    <n v="1714567162"/>
    <s v="akramul.haque@welthungerhilfe.de"/>
    <s v="WHH-ANANDO"/>
  </r>
  <r>
    <n v="92"/>
    <s v="WHH"/>
    <s v="ANANDO"/>
    <s v="GFFO, WHH"/>
    <s v="WASH"/>
    <x v="3"/>
    <x v="7"/>
    <s v="N/A"/>
    <m/>
    <n v="1"/>
    <s v="completed"/>
    <s v="Chittagong"/>
    <s v="Cox's Bazar"/>
    <x v="1"/>
    <s v="Nhilla"/>
    <s v="Camp 27"/>
    <x v="0"/>
    <d v="2022-02-01T00:00:00"/>
    <x v="0"/>
    <m/>
    <m/>
    <m/>
    <m/>
    <s v="Waste management plant users household assessment"/>
    <s v="Md. Akramul Haque"/>
    <n v="1714567162"/>
    <s v="akramul.haque@welthungerhilfe.de"/>
    <s v="WHH-ANANDO"/>
  </r>
  <r>
    <n v="93"/>
    <s v="IFRC"/>
    <s v="BDRCS"/>
    <s v="IFRC"/>
    <s v="WASH"/>
    <x v="2"/>
    <x v="10"/>
    <s v="# of HP sessions at community level"/>
    <m/>
    <n v="1442"/>
    <s v="completed"/>
    <s v="Chittagong"/>
    <s v="Cox's Bazar"/>
    <x v="0"/>
    <s v="Palong Khali"/>
    <s v="Camp 11"/>
    <x v="0"/>
    <d v="2022-01-31T00:00:00"/>
    <x v="0"/>
    <m/>
    <m/>
    <m/>
    <m/>
    <m/>
    <s v="Md Khairul Bashar"/>
    <s v="01628-407101"/>
    <s v="khairul.bashar@bdrcs.org"/>
    <s v="IFRC-BDRCS"/>
  </r>
  <r>
    <n v="94"/>
    <s v="IFRC"/>
    <s v="BDRCS"/>
    <s v="IFRC"/>
    <s v="WASH"/>
    <x v="0"/>
    <x v="0"/>
    <s v="# of tube well"/>
    <m/>
    <n v="125"/>
    <s v="completed"/>
    <s v="Chittagong"/>
    <s v="Cox's Bazar"/>
    <x v="0"/>
    <s v="Palong Khali"/>
    <s v="Camp 19"/>
    <x v="0"/>
    <d v="2022-01-31T00:00:00"/>
    <x v="0"/>
    <m/>
    <m/>
    <m/>
    <m/>
    <m/>
    <s v="Md Khairul Bashar"/>
    <n v="1628407101"/>
    <s v="khairul.bashar@bdrcs.org"/>
    <s v="IFRC-BDRCS"/>
  </r>
  <r>
    <n v="95"/>
    <s v="German RC"/>
    <s v="BDRCS"/>
    <s v="GRC"/>
    <s v="WASH"/>
    <x v="0"/>
    <x v="7"/>
    <s v="N/A"/>
    <m/>
    <n v="10"/>
    <s v="completed"/>
    <s v="Chittagong"/>
    <s v="Cox's Bazar"/>
    <x v="0"/>
    <s v="Palong Khali"/>
    <s v="Camp 13"/>
    <x v="0"/>
    <d v="2022-01-31T00:00:00"/>
    <x v="0"/>
    <m/>
    <m/>
    <m/>
    <m/>
    <s v="Repair of Other Water Assets"/>
    <s v="Md Khairul Bashar"/>
    <n v="1628407101"/>
    <s v="khairul.bashar@bdrcs.org"/>
    <s v="German RC-BDRCS"/>
  </r>
  <r>
    <n v="96"/>
    <s v="German RC"/>
    <s v="BDRCS"/>
    <s v="GRC"/>
    <s v="WASH"/>
    <x v="2"/>
    <x v="10"/>
    <s v="# of HP sessions at community level"/>
    <m/>
    <n v="1288"/>
    <s v="completed"/>
    <s v="Chittagong"/>
    <s v="Cox's Bazar"/>
    <x v="0"/>
    <s v="Palong Khali"/>
    <s v="Camp 13"/>
    <x v="0"/>
    <d v="2022-01-31T00:00:00"/>
    <x v="0"/>
    <m/>
    <m/>
    <m/>
    <m/>
    <m/>
    <s v="Md Khairul Bashar"/>
    <n v="1628407101"/>
    <s v="khairul.bashar@bdrcs.org"/>
    <s v="German RC-BDRCS"/>
  </r>
  <r>
    <n v="97"/>
    <s v="German RC"/>
    <s v="BDRCS"/>
    <s v="GRC"/>
    <s v="WASH"/>
    <x v="2"/>
    <x v="4"/>
    <s v="# of HP sessions at HH level"/>
    <m/>
    <n v="924"/>
    <s v="completed"/>
    <s v="Chittagong"/>
    <s v="Cox's Bazar"/>
    <x v="0"/>
    <s v="Palong Khali"/>
    <s v="Camp 13"/>
    <x v="0"/>
    <d v="2022-01-31T00:00:00"/>
    <x v="0"/>
    <m/>
    <m/>
    <m/>
    <m/>
    <m/>
    <s v="Md Khairul Bashar"/>
    <n v="1628407101"/>
    <s v="khairul.bashar@bdrcs.org"/>
    <s v="German RC-BDRCS"/>
  </r>
  <r>
    <n v="98"/>
    <s v="WVI"/>
    <s v="BGS"/>
    <s v="DFAT"/>
    <s v="WASH"/>
    <x v="1"/>
    <x v="3"/>
    <s v="# of door"/>
    <m/>
    <n v="20"/>
    <s v="completed"/>
    <s v="Chittagong"/>
    <s v="Cox's Bazar"/>
    <x v="0"/>
    <s v="Palong Khali"/>
    <s v="Camp 13"/>
    <x v="0"/>
    <d v="2022-06-01T00:00:00"/>
    <x v="0"/>
    <m/>
    <m/>
    <m/>
    <m/>
    <m/>
    <s v="Rupa Debnath"/>
    <n v="1719567273"/>
    <s v="rupa_DebNath@wvi.org"/>
    <s v="WVI-BGS"/>
  </r>
  <r>
    <n v="99"/>
    <s v="WVI"/>
    <s v="BGS"/>
    <s v="DFAT"/>
    <s v="WASH"/>
    <x v="2"/>
    <x v="4"/>
    <s v="# of HP sessions at HH level"/>
    <m/>
    <n v="450"/>
    <s v="completed"/>
    <s v="Chittagong"/>
    <s v="Cox's Bazar"/>
    <x v="0"/>
    <s v="Palong Khali"/>
    <s v="Camp 13"/>
    <x v="0"/>
    <d v="2022-06-01T00:00:00"/>
    <x v="0"/>
    <m/>
    <m/>
    <m/>
    <m/>
    <m/>
    <s v="Rupa Debnath"/>
    <n v="1719567273"/>
    <s v="rupa_DebNath@wvi.org"/>
    <s v="WVI-BGS"/>
  </r>
  <r>
    <n v="100"/>
    <s v="UNICEF"/>
    <s v="BRAC"/>
    <s v="UNICEF"/>
    <s v="WASH"/>
    <x v="0"/>
    <x v="25"/>
    <s v="# of tube well"/>
    <m/>
    <n v="1"/>
    <s v="completed"/>
    <s v="Chittagong"/>
    <s v="Cox's Bazar"/>
    <x v="0"/>
    <s v="Palong Khali"/>
    <s v="Camp 08W"/>
    <x v="0"/>
    <d v="2022-01-01T00:00:00"/>
    <x v="0"/>
    <m/>
    <m/>
    <m/>
    <m/>
    <m/>
    <s v="Setu Barai"/>
    <n v="1847456040"/>
    <s v="setu.barai@brac.net"/>
    <s v="UNICEF-BRAC"/>
  </r>
  <r>
    <n v="101"/>
    <s v="UNICEF"/>
    <s v="BRAC"/>
    <s v="UNICEF"/>
    <s v="WASH"/>
    <x v="0"/>
    <x v="0"/>
    <s v="# of tube well"/>
    <m/>
    <n v="95"/>
    <s v="completed"/>
    <s v="Chittagong"/>
    <s v="Cox's Bazar"/>
    <x v="0"/>
    <s v="Palong Khali"/>
    <s v="Camp 08W"/>
    <x v="0"/>
    <d v="2022-01-01T00:00:00"/>
    <x v="0"/>
    <m/>
    <m/>
    <m/>
    <m/>
    <m/>
    <s v="Setu Barai"/>
    <n v="1847456040"/>
    <s v="setu.barai@brac.net"/>
    <s v="UNICEF-BRAC"/>
  </r>
  <r>
    <n v="102"/>
    <s v="UNICEF"/>
    <s v="BRAC"/>
    <s v="UNICEF"/>
    <s v="WASH"/>
    <x v="0"/>
    <x v="26"/>
    <s v="# of tube well"/>
    <m/>
    <n v="4"/>
    <s v="completed"/>
    <s v="Chittagong"/>
    <s v="Cox's Bazar"/>
    <x v="0"/>
    <s v="Palong Khali"/>
    <s v="Camp 08W"/>
    <x v="0"/>
    <d v="2022-01-01T00:00:00"/>
    <x v="0"/>
    <m/>
    <m/>
    <m/>
    <m/>
    <m/>
    <s v="Setu Barai"/>
    <n v="1847456040"/>
    <s v="setu.barai@brac.net"/>
    <s v="UNICEF-BRAC"/>
  </r>
  <r>
    <n v="103"/>
    <s v="UNICEF"/>
    <s v="BRAC"/>
    <s v="UNICEF"/>
    <s v="WASH"/>
    <x v="0"/>
    <x v="12"/>
    <s v="# of water network"/>
    <m/>
    <n v="2"/>
    <s v="completed"/>
    <s v="Chittagong"/>
    <s v="Cox's Bazar"/>
    <x v="0"/>
    <s v="Palong Khali"/>
    <s v="Camp 08W"/>
    <x v="0"/>
    <d v="2022-01-01T00:00:00"/>
    <x v="0"/>
    <m/>
    <m/>
    <m/>
    <m/>
    <m/>
    <s v="Setu Barai"/>
    <n v="1847456040"/>
    <s v="setu.barai@brac.net"/>
    <s v="UNICEF-BRAC"/>
  </r>
  <r>
    <n v="104"/>
    <s v="UNICEF"/>
    <s v="BRAC"/>
    <s v="UNICEF"/>
    <s v="WASH"/>
    <x v="0"/>
    <x v="7"/>
    <s v="N/A"/>
    <m/>
    <n v="18"/>
    <s v="completed"/>
    <s v="Chittagong"/>
    <s v="Cox's Bazar"/>
    <x v="0"/>
    <s v="Palong Khali"/>
    <s v="Camp 08W"/>
    <x v="0"/>
    <d v="2022-01-01T00:00:00"/>
    <x v="0"/>
    <m/>
    <m/>
    <m/>
    <m/>
    <s v="Water Quality Tested at Household and Source"/>
    <s v="Setu Barai"/>
    <n v="1847456040"/>
    <s v="setu.barai@brac.net"/>
    <s v="UNICEF-BRAC"/>
  </r>
  <r>
    <n v="105"/>
    <s v="UNICEF"/>
    <s v="BRAC"/>
    <s v="UNICEF"/>
    <s v="WASH"/>
    <x v="1"/>
    <x v="14"/>
    <s v="# of door"/>
    <m/>
    <n v="13"/>
    <s v="completed"/>
    <s v="Chittagong"/>
    <s v="Cox's Bazar"/>
    <x v="0"/>
    <s v="Palong Khali"/>
    <s v="Camp 08W"/>
    <x v="0"/>
    <d v="2022-01-01T00:00:00"/>
    <x v="0"/>
    <m/>
    <m/>
    <m/>
    <m/>
    <m/>
    <s v="Setu Barai"/>
    <n v="1847456040"/>
    <s v="setu.barai@brac.net"/>
    <s v="UNICEF-BRAC"/>
  </r>
  <r>
    <n v="106"/>
    <s v="UNICEF"/>
    <s v="BRAC"/>
    <s v="UNICEF"/>
    <s v="WASH"/>
    <x v="1"/>
    <x v="23"/>
    <s v="# of door "/>
    <m/>
    <n v="2"/>
    <s v="completed"/>
    <s v="Chittagong"/>
    <s v="Cox's Bazar"/>
    <x v="0"/>
    <s v="Palong Khali"/>
    <s v="Camp 08W"/>
    <x v="0"/>
    <d v="2022-01-01T00:00:00"/>
    <x v="0"/>
    <m/>
    <m/>
    <m/>
    <m/>
    <m/>
    <s v="Setu Barai"/>
    <n v="1847456040"/>
    <s v="setu.barai@brac.net"/>
    <s v="UNICEF-BRAC"/>
  </r>
  <r>
    <n v="107"/>
    <s v="UNICEF"/>
    <s v="BRAC"/>
    <s v="UNICEF"/>
    <s v="WASH"/>
    <x v="1"/>
    <x v="1"/>
    <s v="# of door "/>
    <m/>
    <n v="16"/>
    <s v="completed"/>
    <s v="Chittagong"/>
    <s v="Cox's Bazar"/>
    <x v="0"/>
    <s v="Palong Khali"/>
    <s v="Camp 08W"/>
    <x v="0"/>
    <d v="2022-01-01T00:00:00"/>
    <x v="0"/>
    <m/>
    <m/>
    <m/>
    <m/>
    <m/>
    <s v="Setu Barai"/>
    <n v="1847456040"/>
    <s v="setu.barai@brac.net"/>
    <s v="UNICEF-BRAC"/>
  </r>
  <r>
    <n v="108"/>
    <s v="UNICEF"/>
    <s v="BRAC"/>
    <s v="UNICEF"/>
    <s v="WASH"/>
    <x v="1"/>
    <x v="8"/>
    <s v="# of FSM Site"/>
    <m/>
    <n v="3"/>
    <s v="completed"/>
    <s v="Chittagong"/>
    <s v="Cox's Bazar"/>
    <x v="0"/>
    <s v="Palong Khali"/>
    <s v="Camp 08W"/>
    <x v="0"/>
    <d v="2022-01-01T00:00:00"/>
    <x v="0"/>
    <m/>
    <m/>
    <m/>
    <m/>
    <m/>
    <s v="Setu Barai"/>
    <n v="1847456040"/>
    <s v="setu.barai@brac.net"/>
    <s v="UNICEF-BRAC"/>
  </r>
  <r>
    <n v="109"/>
    <s v="UNICEF"/>
    <s v="BRAC"/>
    <s v="UNICEF"/>
    <s v="WASH"/>
    <x v="1"/>
    <x v="17"/>
    <s v="# of door"/>
    <m/>
    <n v="30"/>
    <s v="completed"/>
    <s v="Chittagong"/>
    <s v="Cox's Bazar"/>
    <x v="0"/>
    <s v="Palong Khali"/>
    <s v="Camp 08W"/>
    <x v="0"/>
    <d v="2022-01-01T00:00:00"/>
    <x v="0"/>
    <m/>
    <m/>
    <m/>
    <m/>
    <m/>
    <s v="Setu Barai"/>
    <n v="1847456040"/>
    <s v="setu.barai@brac.net"/>
    <s v="UNICEF-BRAC"/>
  </r>
  <r>
    <n v="110"/>
    <s v="UNICEF"/>
    <s v="BRAC"/>
    <s v="UNICEF"/>
    <s v="WASH"/>
    <x v="1"/>
    <x v="18"/>
    <s v="# of door"/>
    <m/>
    <n v="7"/>
    <s v="completed"/>
    <s v="Chittagong"/>
    <s v="Cox's Bazar"/>
    <x v="0"/>
    <s v="Palong Khali"/>
    <s v="Camp 08W"/>
    <x v="0"/>
    <d v="2022-01-01T00:00:00"/>
    <x v="0"/>
    <m/>
    <m/>
    <m/>
    <m/>
    <m/>
    <s v="Setu Barai"/>
    <n v="1847456040"/>
    <s v="setu.barai@brac.net"/>
    <s v="UNICEF-BRAC"/>
  </r>
  <r>
    <n v="111"/>
    <s v="UNICEF"/>
    <s v="BRAC"/>
    <s v="UNICEF"/>
    <s v="WASH"/>
    <x v="1"/>
    <x v="3"/>
    <s v="# of door"/>
    <m/>
    <n v="411"/>
    <s v="completed"/>
    <s v="Chittagong"/>
    <s v="Cox's Bazar"/>
    <x v="0"/>
    <s v="Palong Khali"/>
    <s v="Camp 08W"/>
    <x v="0"/>
    <d v="2022-01-01T00:00:00"/>
    <x v="0"/>
    <m/>
    <m/>
    <m/>
    <m/>
    <m/>
    <s v="Setu Barai"/>
    <n v="1847456040"/>
    <s v="setu.barai@brac.net"/>
    <s v="UNICEF-BRAC"/>
  </r>
  <r>
    <n v="112"/>
    <s v="UNICEF"/>
    <s v="BRAC"/>
    <s v="UNICEF"/>
    <s v="WASH"/>
    <x v="1"/>
    <x v="9"/>
    <s v="# of door"/>
    <m/>
    <n v="38"/>
    <s v="completed"/>
    <s v="Chittagong"/>
    <s v="Cox's Bazar"/>
    <x v="0"/>
    <s v="Palong Khali"/>
    <s v="Camp 08W"/>
    <x v="0"/>
    <d v="2022-01-01T00:00:00"/>
    <x v="0"/>
    <m/>
    <m/>
    <m/>
    <m/>
    <m/>
    <s v="Setu Barai"/>
    <n v="1847456040"/>
    <s v="setu.barai@brac.net"/>
    <s v="UNICEF-BRAC"/>
  </r>
  <r>
    <n v="113"/>
    <s v="UNICEF"/>
    <s v="BRAC"/>
    <s v="UNICEF"/>
    <s v="WASH"/>
    <x v="2"/>
    <x v="4"/>
    <s v="# of HP sessions at HH level"/>
    <m/>
    <n v="3579"/>
    <s v="completed"/>
    <s v="Chittagong"/>
    <s v="Cox's Bazar"/>
    <x v="0"/>
    <s v="Palong Khali"/>
    <s v="Camp 08W"/>
    <x v="0"/>
    <d v="2022-01-01T00:00:00"/>
    <x v="0"/>
    <m/>
    <m/>
    <m/>
    <m/>
    <m/>
    <s v="Setu Barai"/>
    <n v="1847456040"/>
    <s v="setu.barai@brac.net"/>
    <s v="UNICEF-BRAC"/>
  </r>
  <r>
    <n v="114"/>
    <s v="UNICEF"/>
    <s v="BRAC"/>
    <s v="UNICEF"/>
    <s v="WASH"/>
    <x v="2"/>
    <x v="7"/>
    <s v="N/A"/>
    <m/>
    <n v="20"/>
    <s v="completed"/>
    <s v="Chittagong"/>
    <s v="Cox's Bazar"/>
    <x v="0"/>
    <s v="Palong Khali"/>
    <s v="Camp 08W"/>
    <x v="0"/>
    <d v="2022-01-01T00:00:00"/>
    <x v="0"/>
    <m/>
    <m/>
    <m/>
    <m/>
    <s v="MHM session"/>
    <s v="Setu Barai"/>
    <n v="1847456040"/>
    <s v="setu.barai@brac.net"/>
    <s v="UNICEF-BRAC"/>
  </r>
  <r>
    <n v="115"/>
    <s v="UNICEF"/>
    <s v="BRAC"/>
    <s v="UNICEF"/>
    <s v="WASH"/>
    <x v="3"/>
    <x v="5"/>
    <s v="# of campaign per camp "/>
    <m/>
    <n v="1"/>
    <s v="completed"/>
    <s v="Chittagong"/>
    <s v="Cox's Bazar"/>
    <x v="0"/>
    <s v="Palong Khali"/>
    <s v="Camp 08W"/>
    <x v="0"/>
    <d v="2022-01-01T00:00:00"/>
    <x v="0"/>
    <m/>
    <m/>
    <m/>
    <m/>
    <m/>
    <s v="Setu Barai"/>
    <n v="1847456040"/>
    <s v="setu.barai@brac.net"/>
    <s v="UNICEF-BRAC"/>
  </r>
  <r>
    <n v="116"/>
    <s v="UNICEF"/>
    <s v="BRAC"/>
    <s v="UNICEF"/>
    <s v="WASH"/>
    <x v="3"/>
    <x v="7"/>
    <s v="N/A"/>
    <m/>
    <n v="2189"/>
    <s v="completed"/>
    <s v="Chittagong"/>
    <s v="Cox's Bazar"/>
    <x v="0"/>
    <s v="Palong Khali"/>
    <s v="Camp 08W"/>
    <x v="0"/>
    <d v="2022-01-01T00:00:00"/>
    <x v="0"/>
    <m/>
    <m/>
    <m/>
    <m/>
    <s v="Solid Waste Collection (Kg)"/>
    <s v="Setu Barai"/>
    <n v="1847456040"/>
    <s v="setu.barai@brac.net"/>
    <s v="UNICEF-BRAC"/>
  </r>
  <r>
    <n v="117"/>
    <s v="UNICEF"/>
    <s v="BRAC"/>
    <s v="UNICEF"/>
    <s v="WASH"/>
    <x v="0"/>
    <x v="0"/>
    <s v="# of tube well"/>
    <m/>
    <n v="285"/>
    <s v="completed"/>
    <s v="Chittagong"/>
    <s v="Cox's Bazar"/>
    <x v="0"/>
    <s v="Palong Khali"/>
    <s v="Camp 14"/>
    <x v="0"/>
    <d v="2022-01-01T00:00:00"/>
    <x v="0"/>
    <m/>
    <m/>
    <m/>
    <m/>
    <m/>
    <s v="Setu Barai"/>
    <n v="1847456040"/>
    <s v="setu.barai@brac.net"/>
    <s v="UNICEF-BRAC"/>
  </r>
  <r>
    <n v="118"/>
    <s v="UNICEF"/>
    <s v="BRAC"/>
    <s v="UNICEF"/>
    <s v="WASH"/>
    <x v="0"/>
    <x v="12"/>
    <s v="# of water network"/>
    <m/>
    <n v="5"/>
    <s v="completed"/>
    <s v="Chittagong"/>
    <s v="Cox's Bazar"/>
    <x v="0"/>
    <s v="Palong Khali"/>
    <s v="Camp 14"/>
    <x v="0"/>
    <d v="2022-01-01T00:00:00"/>
    <x v="0"/>
    <m/>
    <m/>
    <m/>
    <m/>
    <m/>
    <s v="Setu Barai"/>
    <n v="1847456040"/>
    <s v="setu.barai@brac.net"/>
    <s v="UNICEF-BRAC"/>
  </r>
  <r>
    <n v="119"/>
    <s v="UNICEF"/>
    <s v="BRAC"/>
    <s v="UNICEF"/>
    <s v="WASH"/>
    <x v="0"/>
    <x v="7"/>
    <s v="N/A"/>
    <m/>
    <n v="9"/>
    <s v="completed"/>
    <s v="Chittagong"/>
    <s v="Cox's Bazar"/>
    <x v="0"/>
    <s v="Palong Khali"/>
    <s v="Camp 14"/>
    <x v="0"/>
    <d v="2022-01-01T00:00:00"/>
    <x v="0"/>
    <m/>
    <m/>
    <m/>
    <m/>
    <s v="Water Quality Tested at Household and Source"/>
    <s v="Setu Barai"/>
    <n v="1847456040"/>
    <s v="setu.barai@brac.net"/>
    <s v="UNICEF-BRAC"/>
  </r>
  <r>
    <n v="120"/>
    <s v="UNICEF"/>
    <s v="BRAC"/>
    <s v="UNICEF"/>
    <s v="WASH"/>
    <x v="1"/>
    <x v="1"/>
    <s v="# of door "/>
    <m/>
    <n v="57"/>
    <s v="completed"/>
    <s v="Chittagong"/>
    <s v="Cox's Bazar"/>
    <x v="0"/>
    <s v="Palong Khali"/>
    <s v="Camp 14"/>
    <x v="0"/>
    <d v="2022-01-01T00:00:00"/>
    <x v="0"/>
    <m/>
    <m/>
    <m/>
    <m/>
    <m/>
    <s v="Setu Barai"/>
    <n v="1847456040"/>
    <s v="setu.barai@brac.net"/>
    <s v="UNICEF-BRAC"/>
  </r>
  <r>
    <n v="121"/>
    <s v="UNICEF"/>
    <s v="BRAC"/>
    <s v="UNICEF"/>
    <s v="WASH"/>
    <x v="1"/>
    <x v="8"/>
    <s v="# of FSM Site"/>
    <m/>
    <n v="6"/>
    <s v="completed"/>
    <s v="Chittagong"/>
    <s v="Cox's Bazar"/>
    <x v="0"/>
    <s v="Palong Khali"/>
    <s v="Camp 14"/>
    <x v="0"/>
    <d v="2022-01-01T00:00:00"/>
    <x v="0"/>
    <m/>
    <m/>
    <m/>
    <m/>
    <m/>
    <s v="Setu Barai"/>
    <n v="1847456040"/>
    <s v="setu.barai@brac.net"/>
    <s v="UNICEF-BRAC"/>
  </r>
  <r>
    <n v="122"/>
    <s v="UNICEF"/>
    <s v="BRAC"/>
    <s v="UNICEF"/>
    <s v="WASH"/>
    <x v="1"/>
    <x v="18"/>
    <s v="# of door"/>
    <m/>
    <n v="6"/>
    <s v="completed"/>
    <s v="Chittagong"/>
    <s v="Cox's Bazar"/>
    <x v="0"/>
    <s v="Palong Khali"/>
    <s v="Camp 14"/>
    <x v="0"/>
    <d v="2022-01-01T00:00:00"/>
    <x v="0"/>
    <m/>
    <m/>
    <m/>
    <m/>
    <m/>
    <s v="Setu Barai"/>
    <n v="1847456040"/>
    <s v="setu.barai@brac.net"/>
    <s v="UNICEF-BRAC"/>
  </r>
  <r>
    <n v="123"/>
    <s v="UNICEF"/>
    <s v="BRAC"/>
    <s v="UNICEF"/>
    <s v="WASH"/>
    <x v="1"/>
    <x v="3"/>
    <s v="# of door"/>
    <m/>
    <n v="951"/>
    <s v="completed"/>
    <s v="Chittagong"/>
    <s v="Cox's Bazar"/>
    <x v="0"/>
    <s v="Palong Khali"/>
    <s v="Camp 14"/>
    <x v="0"/>
    <d v="2022-01-01T00:00:00"/>
    <x v="0"/>
    <m/>
    <m/>
    <m/>
    <m/>
    <m/>
    <s v="Setu Barai"/>
    <n v="1847456040"/>
    <s v="setu.barai@brac.net"/>
    <s v="UNICEF-BRAC"/>
  </r>
  <r>
    <n v="124"/>
    <s v="UNICEF"/>
    <s v="BRAC"/>
    <s v="UNICEF"/>
    <s v="WASH"/>
    <x v="1"/>
    <x v="9"/>
    <s v="# of door"/>
    <m/>
    <n v="84"/>
    <s v="completed"/>
    <s v="Chittagong"/>
    <s v="Cox's Bazar"/>
    <x v="0"/>
    <s v="Palong Khali"/>
    <s v="Camp 14"/>
    <x v="0"/>
    <d v="2022-01-01T00:00:00"/>
    <x v="0"/>
    <m/>
    <m/>
    <m/>
    <m/>
    <m/>
    <s v="Setu Barai"/>
    <n v="1847456040"/>
    <s v="setu.barai@brac.net"/>
    <s v="UNICEF-BRAC"/>
  </r>
  <r>
    <n v="125"/>
    <s v="UNICEF"/>
    <s v="BRAC"/>
    <s v="UNICEF"/>
    <s v="WASH"/>
    <x v="2"/>
    <x v="4"/>
    <s v="# of HP sessions at HH level"/>
    <m/>
    <n v="7520"/>
    <s v="completed"/>
    <s v="Chittagong"/>
    <s v="Cox's Bazar"/>
    <x v="0"/>
    <s v="Palong Khali"/>
    <s v="Camp 14"/>
    <x v="0"/>
    <d v="2022-01-01T00:00:00"/>
    <x v="0"/>
    <m/>
    <m/>
    <m/>
    <m/>
    <m/>
    <s v="Setu Barai"/>
    <n v="1847456040"/>
    <s v="setu.barai@brac.net"/>
    <s v="UNICEF-BRAC"/>
  </r>
  <r>
    <n v="126"/>
    <s v="UNICEF"/>
    <s v="BRAC"/>
    <s v="UNICEF"/>
    <s v="WASH"/>
    <x v="2"/>
    <x v="27"/>
    <s v="# of household"/>
    <m/>
    <n v="1044"/>
    <s v="completed"/>
    <s v="Chittagong"/>
    <s v="Cox's Bazar"/>
    <x v="0"/>
    <s v="Palong Khali"/>
    <s v="Camp 14"/>
    <x v="0"/>
    <d v="2022-01-01T00:00:00"/>
    <x v="0"/>
    <m/>
    <m/>
    <m/>
    <m/>
    <m/>
    <s v="Setu Barai"/>
    <n v="1847456040"/>
    <s v="setu.barai@brac.net"/>
    <s v="UNICEF-BRAC"/>
  </r>
  <r>
    <n v="127"/>
    <s v="UNICEF"/>
    <s v="BRAC"/>
    <s v="UNICEF"/>
    <s v="WASH"/>
    <x v="2"/>
    <x v="28"/>
    <s v="# of female in reproductive age"/>
    <m/>
    <n v="150"/>
    <s v="completed"/>
    <s v="Chittagong"/>
    <s v="Cox's Bazar"/>
    <x v="0"/>
    <s v="Palong Khali"/>
    <s v="Camp 14"/>
    <x v="0"/>
    <d v="2022-01-01T00:00:00"/>
    <x v="0"/>
    <m/>
    <m/>
    <m/>
    <m/>
    <m/>
    <s v="Setu Barai"/>
    <n v="1847456040"/>
    <s v="setu.barai@brac.net"/>
    <s v="UNICEF-BRAC"/>
  </r>
  <r>
    <n v="128"/>
    <s v="UNICEF"/>
    <s v="BRAC"/>
    <s v="UNICEF"/>
    <s v="WASH"/>
    <x v="2"/>
    <x v="21"/>
    <s v="# of handwashing station"/>
    <m/>
    <n v="10"/>
    <s v="completed"/>
    <s v="Chittagong"/>
    <s v="Cox's Bazar"/>
    <x v="0"/>
    <s v="Palong Khali"/>
    <s v="Camp 14"/>
    <x v="0"/>
    <d v="2022-01-01T00:00:00"/>
    <x v="0"/>
    <m/>
    <m/>
    <m/>
    <m/>
    <m/>
    <s v="Setu Barai"/>
    <n v="1847456040"/>
    <s v="setu.barai@brac.net"/>
    <s v="UNICEF-BRAC"/>
  </r>
  <r>
    <n v="129"/>
    <s v="UNICEF"/>
    <s v="BRAC"/>
    <s v="UNICEF"/>
    <s v="WASH"/>
    <x v="2"/>
    <x v="7"/>
    <s v="N/A"/>
    <m/>
    <n v="37"/>
    <s v="completed"/>
    <s v="Chittagong"/>
    <s v="Cox's Bazar"/>
    <x v="0"/>
    <s v="Palong Khali"/>
    <s v="Camp 14"/>
    <x v="0"/>
    <d v="2022-01-01T00:00:00"/>
    <x v="0"/>
    <m/>
    <m/>
    <m/>
    <m/>
    <s v="MHM session"/>
    <s v="Setu Barai"/>
    <n v="1847456040"/>
    <s v="setu.barai@brac.net"/>
    <s v="UNICEF-BRAC"/>
  </r>
  <r>
    <n v="130"/>
    <s v="UNICEF"/>
    <s v="BRAC"/>
    <s v="UNICEF"/>
    <s v="WASH"/>
    <x v="3"/>
    <x v="5"/>
    <s v="# of campaign per camp "/>
    <m/>
    <n v="1"/>
    <s v="completed"/>
    <s v="Chittagong"/>
    <s v="Cox's Bazar"/>
    <x v="0"/>
    <s v="Palong Khali"/>
    <s v="Camp 14"/>
    <x v="0"/>
    <d v="2022-01-01T00:00:00"/>
    <x v="0"/>
    <m/>
    <m/>
    <m/>
    <m/>
    <m/>
    <s v="Setu Barai"/>
    <n v="1847456040"/>
    <s v="setu.barai@brac.net"/>
    <s v="UNICEF-BRAC"/>
  </r>
  <r>
    <n v="131"/>
    <s v="UNICEF"/>
    <s v="BRAC"/>
    <s v="UNICEF"/>
    <s v="WASH"/>
    <x v="3"/>
    <x v="6"/>
    <s v="# of plant"/>
    <m/>
    <n v="1"/>
    <s v="completed"/>
    <s v="Chittagong"/>
    <s v="Cox's Bazar"/>
    <x v="0"/>
    <s v="Palong Khali"/>
    <s v="Camp 14"/>
    <x v="0"/>
    <d v="2022-01-01T00:00:00"/>
    <x v="0"/>
    <m/>
    <m/>
    <m/>
    <m/>
    <m/>
    <s v="Setu Barai"/>
    <n v="1847456040"/>
    <s v="setu.barai@brac.net"/>
    <s v="UNICEF-BRAC"/>
  </r>
  <r>
    <n v="132"/>
    <s v="UNICEF"/>
    <s v="BRAC"/>
    <s v="UNICEF"/>
    <s v="WASH"/>
    <x v="3"/>
    <x v="7"/>
    <s v="N/A"/>
    <m/>
    <n v="23060"/>
    <s v="completed"/>
    <s v="Chittagong"/>
    <s v="Cox's Bazar"/>
    <x v="0"/>
    <s v="Palong Khali"/>
    <s v="Camp 14"/>
    <x v="0"/>
    <d v="2022-01-01T00:00:00"/>
    <x v="0"/>
    <m/>
    <m/>
    <m/>
    <m/>
    <s v="Solid Waste Collection (Kg)"/>
    <s v="Setu Barai"/>
    <n v="1847456040"/>
    <s v="setu.barai@brac.net"/>
    <s v="UNICEF-BRAC"/>
  </r>
  <r>
    <n v="133"/>
    <s v="UNICEF"/>
    <s v="BRAC"/>
    <s v="UNICEF"/>
    <s v="WASH"/>
    <x v="0"/>
    <x v="0"/>
    <s v="# of tube well"/>
    <m/>
    <n v="28"/>
    <s v="completed"/>
    <s v="Chittagong"/>
    <s v="Cox's Bazar"/>
    <x v="0"/>
    <s v="Palong Khali"/>
    <s v="Camp 15"/>
    <x v="0"/>
    <d v="2022-01-01T00:00:00"/>
    <x v="0"/>
    <m/>
    <m/>
    <m/>
    <m/>
    <m/>
    <s v="Setu Barai"/>
    <n v="1847456040"/>
    <s v="setu.barai@brac.net"/>
    <s v="UNICEF-BRAC"/>
  </r>
  <r>
    <n v="134"/>
    <s v="UNICEF"/>
    <s v="BRAC"/>
    <s v="UNICEF"/>
    <s v="WASH"/>
    <x v="0"/>
    <x v="26"/>
    <s v="# of tube well"/>
    <m/>
    <n v="4"/>
    <s v="completed"/>
    <s v="Chittagong"/>
    <s v="Cox's Bazar"/>
    <x v="0"/>
    <s v="Palong Khali"/>
    <s v="Camp 15"/>
    <x v="0"/>
    <d v="2022-01-01T00:00:00"/>
    <x v="0"/>
    <m/>
    <m/>
    <m/>
    <m/>
    <m/>
    <s v="Setu Barai"/>
    <n v="1847456040"/>
    <s v="setu.barai@brac.net"/>
    <s v="UNICEF-BRAC"/>
  </r>
  <r>
    <n v="135"/>
    <s v="UNICEF"/>
    <s v="BRAC"/>
    <s v="UNICEF"/>
    <s v="WASH"/>
    <x v="0"/>
    <x v="12"/>
    <s v="# of water network"/>
    <m/>
    <n v="3"/>
    <s v="completed"/>
    <s v="Chittagong"/>
    <s v="Cox's Bazar"/>
    <x v="0"/>
    <s v="Palong Khali"/>
    <s v="Camp 15"/>
    <x v="0"/>
    <d v="2022-01-01T00:00:00"/>
    <x v="0"/>
    <m/>
    <m/>
    <m/>
    <m/>
    <m/>
    <s v="Setu Barai"/>
    <n v="1847456040"/>
    <s v="setu.barai@brac.net"/>
    <s v="UNICEF-BRAC"/>
  </r>
  <r>
    <n v="136"/>
    <s v="UNICEF"/>
    <s v="BRAC"/>
    <s v="UNICEF"/>
    <s v="WASH"/>
    <x v="0"/>
    <x v="7"/>
    <s v="N/A"/>
    <m/>
    <n v="48"/>
    <s v="completed"/>
    <s v="Chittagong"/>
    <s v="Cox's Bazar"/>
    <x v="0"/>
    <s v="Palong Khali"/>
    <s v="Camp 15"/>
    <x v="0"/>
    <d v="2022-01-01T00:00:00"/>
    <x v="0"/>
    <m/>
    <m/>
    <m/>
    <m/>
    <s v="Water Quality Tested at Household and Source"/>
    <s v="Setu Barai"/>
    <n v="1847456040"/>
    <s v="setu.barai@brac.net"/>
    <s v="UNICEF-BRAC"/>
  </r>
  <r>
    <n v="137"/>
    <s v="UNICEF"/>
    <s v="BRAC"/>
    <s v="UNICEF"/>
    <s v="WASH"/>
    <x v="1"/>
    <x v="1"/>
    <s v="# of door "/>
    <m/>
    <n v="44"/>
    <s v="completed"/>
    <s v="Chittagong"/>
    <s v="Cox's Bazar"/>
    <x v="0"/>
    <s v="Palong Khali"/>
    <s v="Camp 15"/>
    <x v="0"/>
    <d v="2022-01-01T00:00:00"/>
    <x v="0"/>
    <m/>
    <m/>
    <m/>
    <m/>
    <m/>
    <s v="Setu Barai"/>
    <n v="1847456040"/>
    <s v="setu.barai@brac.net"/>
    <s v="UNICEF-BRAC"/>
  </r>
  <r>
    <n v="138"/>
    <s v="UNICEF"/>
    <s v="BRAC"/>
    <s v="UNICEF"/>
    <s v="WASH"/>
    <x v="1"/>
    <x v="8"/>
    <s v="# of FSM Site"/>
    <m/>
    <n v="5"/>
    <s v="completed"/>
    <s v="Chittagong"/>
    <s v="Cox's Bazar"/>
    <x v="0"/>
    <s v="Palong Khali"/>
    <s v="Camp 15"/>
    <x v="0"/>
    <d v="2022-01-01T00:00:00"/>
    <x v="0"/>
    <m/>
    <m/>
    <m/>
    <m/>
    <m/>
    <s v="Setu Barai"/>
    <n v="1847456040"/>
    <s v="setu.barai@brac.net"/>
    <s v="UNICEF-BRAC"/>
  </r>
  <r>
    <n v="139"/>
    <s v="UNICEF"/>
    <s v="BRAC"/>
    <s v="UNICEF"/>
    <s v="WASH"/>
    <x v="1"/>
    <x v="18"/>
    <s v="# of door"/>
    <m/>
    <n v="4"/>
    <s v="completed"/>
    <s v="Chittagong"/>
    <s v="Cox's Bazar"/>
    <x v="0"/>
    <s v="Palong Khali"/>
    <s v="Camp 15"/>
    <x v="0"/>
    <d v="2022-01-01T00:00:00"/>
    <x v="0"/>
    <m/>
    <m/>
    <m/>
    <m/>
    <m/>
    <s v="Setu Barai"/>
    <n v="1847456040"/>
    <s v="setu.barai@brac.net"/>
    <s v="UNICEF-BRAC"/>
  </r>
  <r>
    <n v="140"/>
    <s v="UNICEF"/>
    <s v="BRAC"/>
    <s v="UNICEF"/>
    <s v="WASH"/>
    <x v="1"/>
    <x v="3"/>
    <s v="# of door"/>
    <m/>
    <n v="200"/>
    <s v="completed"/>
    <s v="Chittagong"/>
    <s v="Cox's Bazar"/>
    <x v="0"/>
    <s v="Palong Khali"/>
    <s v="Camp 15"/>
    <x v="0"/>
    <d v="2022-01-01T00:00:00"/>
    <x v="0"/>
    <m/>
    <m/>
    <m/>
    <m/>
    <m/>
    <s v="Setu Barai"/>
    <n v="1847456040"/>
    <s v="setu.barai@brac.net"/>
    <s v="UNICEF-BRAC"/>
  </r>
  <r>
    <n v="141"/>
    <s v="UNICEF"/>
    <s v="BRAC"/>
    <s v="UNICEF"/>
    <s v="WASH"/>
    <x v="1"/>
    <x v="9"/>
    <s v="# of door"/>
    <m/>
    <n v="61"/>
    <s v="completed"/>
    <s v="Chittagong"/>
    <s v="Cox's Bazar"/>
    <x v="0"/>
    <s v="Palong Khali"/>
    <s v="Camp 15"/>
    <x v="0"/>
    <d v="2022-01-01T00:00:00"/>
    <x v="0"/>
    <m/>
    <m/>
    <m/>
    <m/>
    <m/>
    <s v="Setu Barai"/>
    <n v="1847456040"/>
    <s v="setu.barai@brac.net"/>
    <s v="UNICEF-BRAC"/>
  </r>
  <r>
    <n v="142"/>
    <s v="UNICEF"/>
    <s v="BRAC"/>
    <s v="UNICEF"/>
    <s v="WASH"/>
    <x v="2"/>
    <x v="4"/>
    <s v="# of HP sessions at HH level"/>
    <m/>
    <n v="2135"/>
    <s v="completed"/>
    <s v="Chittagong"/>
    <s v="Cox's Bazar"/>
    <x v="0"/>
    <s v="Palong Khali"/>
    <s v="Camp 15"/>
    <x v="0"/>
    <d v="2022-01-01T00:00:00"/>
    <x v="0"/>
    <m/>
    <m/>
    <m/>
    <m/>
    <m/>
    <s v="Setu Barai"/>
    <n v="1847456040"/>
    <s v="setu.barai@brac.net"/>
    <s v="UNICEF-BRAC"/>
  </r>
  <r>
    <n v="143"/>
    <s v="UNICEF"/>
    <s v="BRAC"/>
    <s v="UNICEF"/>
    <s v="WASH"/>
    <x v="2"/>
    <x v="21"/>
    <s v="# of handwashing station"/>
    <m/>
    <n v="15"/>
    <s v="completed"/>
    <s v="Chittagong"/>
    <s v="Cox's Bazar"/>
    <x v="0"/>
    <s v="Palong Khali"/>
    <s v="Camp 15"/>
    <x v="0"/>
    <d v="2022-01-01T00:00:00"/>
    <x v="0"/>
    <m/>
    <m/>
    <m/>
    <m/>
    <m/>
    <s v="Setu Barai"/>
    <n v="1847456040"/>
    <s v="setu.barai@brac.net"/>
    <s v="UNICEF-BRAC"/>
  </r>
  <r>
    <n v="144"/>
    <s v="UNICEF"/>
    <s v="BRAC"/>
    <s v="UNICEF"/>
    <s v="WASH"/>
    <x v="2"/>
    <x v="7"/>
    <s v="N/A"/>
    <m/>
    <n v="24"/>
    <s v="completed"/>
    <s v="Chittagong"/>
    <s v="Cox's Bazar"/>
    <x v="0"/>
    <s v="Palong Khali"/>
    <s v="Camp 15"/>
    <x v="0"/>
    <d v="2022-01-01T00:00:00"/>
    <x v="0"/>
    <m/>
    <m/>
    <m/>
    <m/>
    <s v="MHM session"/>
    <s v="Setu Barai"/>
    <n v="1847456040"/>
    <s v="setu.barai@brac.net"/>
    <s v="UNICEF-BRAC"/>
  </r>
  <r>
    <n v="145"/>
    <s v="UNICEF"/>
    <s v="BRAC"/>
    <s v="UNICEF"/>
    <s v="WASH"/>
    <x v="3"/>
    <x v="5"/>
    <s v="# of campaign per camp "/>
    <m/>
    <n v="1"/>
    <s v="completed"/>
    <s v="Chittagong"/>
    <s v="Cox's Bazar"/>
    <x v="0"/>
    <s v="Palong Khali"/>
    <s v="Camp 15"/>
    <x v="0"/>
    <d v="2022-01-01T00:00:00"/>
    <x v="0"/>
    <m/>
    <m/>
    <m/>
    <m/>
    <m/>
    <s v="Setu Barai"/>
    <n v="1847456040"/>
    <s v="setu.barai@brac.net"/>
    <s v="UNICEF-BRAC"/>
  </r>
  <r>
    <n v="146"/>
    <s v="UNICEF"/>
    <s v="BRAC"/>
    <s v="UNICEF"/>
    <s v="WASH"/>
    <x v="3"/>
    <x v="6"/>
    <s v="# of plant"/>
    <m/>
    <n v="1"/>
    <s v="completed"/>
    <s v="Chittagong"/>
    <s v="Cox's Bazar"/>
    <x v="0"/>
    <s v="Palong Khali"/>
    <s v="Camp 15"/>
    <x v="0"/>
    <d v="2022-01-01T00:00:00"/>
    <x v="0"/>
    <m/>
    <m/>
    <m/>
    <m/>
    <m/>
    <s v="Setu Barai"/>
    <n v="1847456040"/>
    <s v="setu.barai@brac.net"/>
    <s v="UNICEF-BRAC"/>
  </r>
  <r>
    <n v="147"/>
    <s v="UNICEF"/>
    <s v="BRAC"/>
    <s v="UNICEF"/>
    <s v="WASH"/>
    <x v="3"/>
    <x v="7"/>
    <s v="N/A"/>
    <m/>
    <n v="11474"/>
    <s v="completed"/>
    <s v="Chittagong"/>
    <s v="Cox's Bazar"/>
    <x v="0"/>
    <s v="Palong Khali"/>
    <s v="Camp 15"/>
    <x v="0"/>
    <d v="2022-01-01T00:00:00"/>
    <x v="0"/>
    <m/>
    <m/>
    <m/>
    <m/>
    <s v="Solid Waste Collection (Kg)"/>
    <s v="Setu Barai"/>
    <n v="1847456040"/>
    <s v="setu.barai@brac.net"/>
    <s v="UNICEF-BRAC"/>
  </r>
  <r>
    <n v="197"/>
    <s v="IOM"/>
    <s v="BRAC"/>
    <s v="IOM"/>
    <s v="WASH"/>
    <x v="0"/>
    <x v="0"/>
    <s v="# of tube well"/>
    <m/>
    <n v="240"/>
    <s v="completed"/>
    <s v="Chittagong"/>
    <s v="Cox's Bazar"/>
    <x v="0"/>
    <s v="Palong Khali"/>
    <s v="Camp 10"/>
    <x v="0"/>
    <d v="2022-12-01T00:00:00"/>
    <x v="0"/>
    <m/>
    <m/>
    <m/>
    <m/>
    <m/>
    <s v="Jaytun Naher"/>
    <n v="183301502"/>
    <s v="jaytun.naher@brac.net"/>
    <s v="IOM-BRAC"/>
  </r>
  <r>
    <n v="198"/>
    <s v="IOM"/>
    <s v="BRAC"/>
    <s v="IOM"/>
    <s v="WASH"/>
    <x v="0"/>
    <x v="26"/>
    <s v="# of tube well"/>
    <m/>
    <n v="2"/>
    <s v="completed"/>
    <s v="Chittagong"/>
    <s v="Cox's Bazar"/>
    <x v="0"/>
    <s v="Palong Khali"/>
    <s v="Camp 10"/>
    <x v="0"/>
    <d v="2022-12-01T00:00:00"/>
    <x v="0"/>
    <m/>
    <m/>
    <m/>
    <m/>
    <m/>
    <s v="Jaytun Naher"/>
    <n v="183301502"/>
    <s v="jaytun.naher@brac.net"/>
    <s v="IOM-BRAC"/>
  </r>
  <r>
    <n v="199"/>
    <s v="IOM"/>
    <s v="BRAC"/>
    <s v="IOM"/>
    <s v="WASH"/>
    <x v="0"/>
    <x v="0"/>
    <s v="# of tube well"/>
    <m/>
    <n v="9"/>
    <s v="completed"/>
    <s v="Chittagong"/>
    <s v="Cox's Bazar"/>
    <x v="0"/>
    <s v="Palong Khali"/>
    <s v="Camp 10"/>
    <x v="0"/>
    <d v="2022-12-01T00:00:00"/>
    <x v="0"/>
    <m/>
    <m/>
    <m/>
    <m/>
    <m/>
    <s v="Jaytun Naher"/>
    <n v="183301502"/>
    <s v="jaytun.naher@brac.net"/>
    <s v="IOM-BRAC"/>
  </r>
  <r>
    <n v="200"/>
    <s v="IOM"/>
    <s v="BRAC"/>
    <s v="IOM"/>
    <s v="WASH"/>
    <x v="1"/>
    <x v="18"/>
    <s v="# of door"/>
    <m/>
    <n v="1"/>
    <s v="completed"/>
    <s v="Chittagong"/>
    <s v="Cox's Bazar"/>
    <x v="0"/>
    <s v="Palong Khali"/>
    <s v="Camp 10"/>
    <x v="0"/>
    <d v="2022-12-01T00:00:00"/>
    <x v="0"/>
    <m/>
    <m/>
    <m/>
    <m/>
    <m/>
    <s v="Jaytun Naher"/>
    <n v="183301502"/>
    <s v="jaytun.naher@brac.net"/>
    <s v="IOM-BRAC"/>
  </r>
  <r>
    <n v="201"/>
    <s v="IOM"/>
    <s v="BRAC"/>
    <s v="IOM"/>
    <s v="WASH"/>
    <x v="1"/>
    <x v="3"/>
    <s v="# of door"/>
    <m/>
    <n v="122"/>
    <s v="completed"/>
    <s v="Chittagong"/>
    <s v="Cox's Bazar"/>
    <x v="0"/>
    <s v="Palong Khali"/>
    <s v="Camp 10"/>
    <x v="0"/>
    <d v="2022-12-01T00:00:00"/>
    <x v="0"/>
    <m/>
    <m/>
    <m/>
    <m/>
    <m/>
    <s v="Jaytun Naher"/>
    <n v="183301502"/>
    <s v="jaytun.naher@brac.net"/>
    <s v="IOM-BRAC"/>
  </r>
  <r>
    <n v="202"/>
    <s v="IOM"/>
    <s v="BRAC"/>
    <s v="IOM"/>
    <s v="WASH"/>
    <x v="1"/>
    <x v="9"/>
    <s v="# of door"/>
    <m/>
    <n v="1920"/>
    <s v="completed"/>
    <s v="Chittagong"/>
    <s v="Cox's Bazar"/>
    <x v="0"/>
    <s v="Palong Khali"/>
    <s v="Camp 10"/>
    <x v="0"/>
    <d v="2022-12-01T00:00:00"/>
    <x v="0"/>
    <m/>
    <m/>
    <m/>
    <m/>
    <m/>
    <s v="Jaytun Naher"/>
    <n v="183301502"/>
    <s v="jaytun.naher@brac.net"/>
    <s v="IOM-BRAC"/>
  </r>
  <r>
    <n v="203"/>
    <s v="IOM"/>
    <s v="BRAC"/>
    <s v="IOM"/>
    <s v="WASH"/>
    <x v="2"/>
    <x v="10"/>
    <s v="# of HP sessions at community level"/>
    <m/>
    <n v="424"/>
    <s v="completed"/>
    <s v="Chittagong"/>
    <s v="Cox's Bazar"/>
    <x v="0"/>
    <s v="Palong Khali"/>
    <s v="Camp 10"/>
    <x v="0"/>
    <d v="2022-12-01T00:00:00"/>
    <x v="0"/>
    <m/>
    <m/>
    <m/>
    <m/>
    <m/>
    <s v="Jaytun Naher"/>
    <n v="183301502"/>
    <s v="jaytun.naher@brac.net"/>
    <s v="IOM-BRAC"/>
  </r>
  <r>
    <n v="204"/>
    <s v="IOM"/>
    <s v="BRAC"/>
    <s v="IOM"/>
    <s v="WASH"/>
    <x v="2"/>
    <x v="29"/>
    <s v="# of household"/>
    <m/>
    <n v="6970"/>
    <s v="completed"/>
    <s v="Chittagong"/>
    <s v="Cox's Bazar"/>
    <x v="0"/>
    <s v="Palong Khali"/>
    <s v="Camp 10"/>
    <x v="0"/>
    <d v="2022-12-01T00:00:00"/>
    <x v="0"/>
    <m/>
    <m/>
    <m/>
    <m/>
    <m/>
    <s v="Jaytun Naher"/>
    <n v="183301502"/>
    <s v="jaytun.naher@brac.net"/>
    <s v="IOM-BRAC"/>
  </r>
  <r>
    <n v="205"/>
    <s v="IOM"/>
    <s v="BRAC"/>
    <s v="IOM"/>
    <s v="WASH"/>
    <x v="2"/>
    <x v="7"/>
    <s v="N/A"/>
    <m/>
    <n v="14419"/>
    <s v="completed"/>
    <s v="Chittagong"/>
    <s v="Cox's Bazar"/>
    <x v="0"/>
    <s v="Palong Khali"/>
    <s v="Camp 10"/>
    <x v="0"/>
    <d v="2022-12-01T00:00:00"/>
    <x v="0"/>
    <m/>
    <m/>
    <m/>
    <m/>
    <s v="Hygiene team were visited 14419 households."/>
    <s v="Jaytun Naher"/>
    <n v="183301502"/>
    <s v="jaytun.naher@brac.net"/>
    <s v="IOM-BRAC"/>
  </r>
  <r>
    <n v="206"/>
    <s v="IOM"/>
    <s v="BRAC"/>
    <s v="IOM"/>
    <s v="WASH"/>
    <x v="3"/>
    <x v="7"/>
    <s v="N/A"/>
    <m/>
    <n v="17702"/>
    <s v="completed"/>
    <s v="Chittagong"/>
    <s v="Cox's Bazar"/>
    <x v="0"/>
    <s v="Palong Khali"/>
    <s v="Camp 10"/>
    <x v="0"/>
    <d v="2022-12-01T00:00:00"/>
    <x v="0"/>
    <m/>
    <m/>
    <m/>
    <m/>
    <s v="wastes collected from 4672 households daily basis, 99 communal waste bins has cleaned and 13030 feet communal drain were cleaned."/>
    <s v="Jaytun Naher"/>
    <n v="183301502"/>
    <s v="jaytun.naher@brac.net"/>
    <s v="IOM-BRAC"/>
  </r>
  <r>
    <n v="207"/>
    <s v="German RC"/>
    <s v="BDRCS"/>
    <s v="GRC"/>
    <s v="WASH"/>
    <x v="2"/>
    <x v="10"/>
    <s v="# of HP sessions at community level"/>
    <m/>
    <n v="549"/>
    <s v="completed"/>
    <s v="Chittagong"/>
    <s v="Cox's Bazar"/>
    <x v="0"/>
    <s v="Palong Khali"/>
    <s v="Camp 18"/>
    <x v="0"/>
    <d v="2022-01-31T00:00:00"/>
    <x v="0"/>
    <m/>
    <m/>
    <m/>
    <m/>
    <m/>
    <s v="Md Khairul Bashar"/>
    <n v="1628407101"/>
    <s v="khairul.bashar@bdrcs.org"/>
    <s v="German RC-BDRCS"/>
  </r>
  <r>
    <n v="208"/>
    <s v="German RC"/>
    <s v="BDRCS"/>
    <s v="GRC"/>
    <s v="WASH"/>
    <x v="2"/>
    <x v="4"/>
    <s v="# of HP sessions at HH level"/>
    <m/>
    <n v="2352"/>
    <s v="completed"/>
    <s v="Chittagong"/>
    <s v="Cox's Bazar"/>
    <x v="0"/>
    <s v="Palong Khali"/>
    <s v="Camp 18"/>
    <x v="0"/>
    <d v="2022-01-31T00:00:00"/>
    <x v="0"/>
    <m/>
    <m/>
    <m/>
    <m/>
    <m/>
    <s v="Md Khairul Bashar"/>
    <n v="1628407101"/>
    <s v="khairul.bashar@bdrcs.org"/>
    <s v="German RC-BDRCS"/>
  </r>
  <r>
    <n v="209"/>
    <s v="CARE"/>
    <s v="CARE"/>
    <s v="UNICEF"/>
    <s v="WASH"/>
    <x v="0"/>
    <x v="0"/>
    <s v="# of tube well"/>
    <m/>
    <n v="133"/>
    <s v="completed"/>
    <s v="Chittagong"/>
    <s v="Cox's Bazar"/>
    <x v="0"/>
    <s v="Palong Khali"/>
    <s v="Camp 15"/>
    <x v="0"/>
    <d v="2022-02-01T00:00:00"/>
    <x v="0"/>
    <m/>
    <m/>
    <m/>
    <m/>
    <m/>
    <s v="Sajjad Ahamed"/>
    <n v="1681679152"/>
    <s v="sajjad.ahamed@care.org"/>
    <s v="CARE"/>
  </r>
  <r>
    <n v="210"/>
    <s v="CARE"/>
    <s v="CARE"/>
    <s v="UNICEF"/>
    <s v="WASH"/>
    <x v="0"/>
    <x v="12"/>
    <s v="# of water network"/>
    <m/>
    <n v="7"/>
    <s v="completed"/>
    <s v="Chittagong"/>
    <s v="Cox's Bazar"/>
    <x v="0"/>
    <s v="Palong Khali"/>
    <s v="Camp 15"/>
    <x v="0"/>
    <d v="2022-02-01T00:00:00"/>
    <x v="0"/>
    <m/>
    <m/>
    <m/>
    <m/>
    <m/>
    <s v="Sajjad Ahamed"/>
    <n v="1681679152"/>
    <s v="sajjad.ahamed@care.org"/>
    <s v="CARE"/>
  </r>
  <r>
    <n v="211"/>
    <s v="CARE"/>
    <s v="CARE"/>
    <s v="UNICEF"/>
    <s v="WASH"/>
    <x v="0"/>
    <x v="7"/>
    <s v="N/A"/>
    <m/>
    <n v="433"/>
    <s v="completed"/>
    <s v="Chittagong"/>
    <s v="Cox's Bazar"/>
    <x v="0"/>
    <s v="Palong Khali"/>
    <s v="Camp 15"/>
    <x v="0"/>
    <d v="2022-02-01T00:00:00"/>
    <x v="0"/>
    <m/>
    <m/>
    <m/>
    <m/>
    <s v="Water Quality Tested at Household and Source"/>
    <s v="Sajjad Ahamed"/>
    <n v="1681679152"/>
    <s v="sajjad.ahamed@care.org"/>
    <s v="CARE"/>
  </r>
  <r>
    <n v="212"/>
    <s v="CARE"/>
    <s v="CARE"/>
    <s v="UNICEF"/>
    <s v="WASH"/>
    <x v="1"/>
    <x v="1"/>
    <s v="# of door "/>
    <m/>
    <n v="43"/>
    <s v="completed"/>
    <s v="Chittagong"/>
    <s v="Cox's Bazar"/>
    <x v="0"/>
    <s v="Palong Khali"/>
    <s v="Camp 15"/>
    <x v="0"/>
    <d v="2022-02-01T00:00:00"/>
    <x v="0"/>
    <m/>
    <m/>
    <m/>
    <m/>
    <m/>
    <s v="Sajjad Ahamed"/>
    <n v="1681679152"/>
    <s v="sajjad.ahamed@care.org"/>
    <s v="CARE"/>
  </r>
  <r>
    <n v="213"/>
    <s v="CARE"/>
    <s v="CARE"/>
    <s v="UNICEF"/>
    <s v="WASH"/>
    <x v="1"/>
    <x v="8"/>
    <s v="# of FSM Site"/>
    <m/>
    <n v="6"/>
    <s v="completed"/>
    <s v="Chittagong"/>
    <s v="Cox's Bazar"/>
    <x v="0"/>
    <s v="Palong Khali"/>
    <s v="Camp 15"/>
    <x v="0"/>
    <d v="2022-02-01T00:00:00"/>
    <x v="0"/>
    <m/>
    <m/>
    <m/>
    <m/>
    <m/>
    <s v="Sajjad Ahamed"/>
    <n v="1681679152"/>
    <s v="sajjad.ahamed@care.org"/>
    <s v="CARE"/>
  </r>
  <r>
    <n v="214"/>
    <s v="CARE"/>
    <s v="CARE"/>
    <s v="UNICEF"/>
    <s v="WASH"/>
    <x v="1"/>
    <x v="3"/>
    <s v="# of door"/>
    <m/>
    <n v="316"/>
    <s v="completed"/>
    <s v="Chittagong"/>
    <s v="Cox's Bazar"/>
    <x v="0"/>
    <s v="Palong Khali"/>
    <s v="Camp 15"/>
    <x v="0"/>
    <d v="2022-02-01T00:00:00"/>
    <x v="0"/>
    <m/>
    <m/>
    <m/>
    <m/>
    <m/>
    <s v="Sajjad Ahamed"/>
    <n v="1681679152"/>
    <s v="sajjad.ahamed@care.org"/>
    <s v="CARE"/>
  </r>
  <r>
    <n v="215"/>
    <s v="CARE"/>
    <s v="CARE"/>
    <s v="UNICEF"/>
    <s v="WASH"/>
    <x v="1"/>
    <x v="9"/>
    <s v="# of door"/>
    <m/>
    <n v="104"/>
    <s v="completed"/>
    <s v="Chittagong"/>
    <s v="Cox's Bazar"/>
    <x v="0"/>
    <s v="Palong Khali"/>
    <s v="Camp 15"/>
    <x v="0"/>
    <d v="2022-02-01T00:00:00"/>
    <x v="0"/>
    <m/>
    <m/>
    <m/>
    <m/>
    <m/>
    <s v="Sajjad Ahamed"/>
    <n v="1681679152"/>
    <s v="sajjad.ahamed@care.org"/>
    <s v="CARE"/>
  </r>
  <r>
    <n v="216"/>
    <s v="CARE"/>
    <s v="CARE"/>
    <s v="UNICEF"/>
    <s v="WASH"/>
    <x v="2"/>
    <x v="10"/>
    <s v="# of HP sessions at community level"/>
    <m/>
    <n v="656"/>
    <s v="completed"/>
    <s v="Chittagong"/>
    <s v="Cox's Bazar"/>
    <x v="0"/>
    <s v="Palong Khali"/>
    <s v="Camp 15"/>
    <x v="0"/>
    <d v="2022-02-01T00:00:00"/>
    <x v="0"/>
    <m/>
    <m/>
    <m/>
    <m/>
    <m/>
    <s v="Sajjad Ahamed"/>
    <n v="1681679152"/>
    <s v="sajjad.ahamed@care.org"/>
    <s v="CARE"/>
  </r>
  <r>
    <n v="217"/>
    <s v="CARE"/>
    <s v="CARE"/>
    <s v="UNICEF"/>
    <s v="WASH"/>
    <x v="2"/>
    <x v="4"/>
    <s v="# of HP sessions at HH level"/>
    <m/>
    <n v="6461"/>
    <s v="completed"/>
    <s v="Chittagong"/>
    <s v="Cox's Bazar"/>
    <x v="0"/>
    <s v="Palong Khali"/>
    <s v="Camp 15"/>
    <x v="0"/>
    <d v="2022-02-01T00:00:00"/>
    <x v="0"/>
    <m/>
    <m/>
    <m/>
    <m/>
    <m/>
    <s v="Sajjad Ahamed"/>
    <n v="1681679152"/>
    <s v="sajjad.ahamed@care.org"/>
    <s v="CARE"/>
  </r>
  <r>
    <n v="218"/>
    <s v="CARE"/>
    <s v="CARE"/>
    <s v="UNICEF"/>
    <s v="WASH"/>
    <x v="3"/>
    <x v="6"/>
    <s v="# of plant"/>
    <m/>
    <n v="1"/>
    <s v="completed"/>
    <s v="Chittagong"/>
    <s v="Cox's Bazar"/>
    <x v="0"/>
    <s v="Palong Khali"/>
    <s v="Camp 15"/>
    <x v="0"/>
    <d v="2022-02-01T00:00:00"/>
    <x v="0"/>
    <m/>
    <m/>
    <m/>
    <m/>
    <m/>
    <s v="Sajjad Ahamed"/>
    <n v="1681679152"/>
    <s v="sajjad.ahamed@care.org"/>
    <s v="CARE"/>
  </r>
  <r>
    <n v="219"/>
    <s v="CARE"/>
    <s v="CARE"/>
    <s v="UNICEF"/>
    <s v="WASH"/>
    <x v="0"/>
    <x v="0"/>
    <s v="# of tube well"/>
    <m/>
    <n v="71"/>
    <s v="completed"/>
    <s v="Chittagong"/>
    <s v="Cox's Bazar"/>
    <x v="0"/>
    <s v="Palong Khali"/>
    <s v="Camp 16"/>
    <x v="0"/>
    <d v="2022-02-01T00:00:00"/>
    <x v="0"/>
    <m/>
    <m/>
    <m/>
    <m/>
    <m/>
    <s v="Sajjad Ahamed"/>
    <n v="1681679152"/>
    <s v="sajjad.ahamed@care.org"/>
    <s v="CARE"/>
  </r>
  <r>
    <n v="220"/>
    <s v="CARE"/>
    <s v="CARE"/>
    <s v="UNICEF"/>
    <s v="WASH"/>
    <x v="0"/>
    <x v="12"/>
    <s v="# of water network"/>
    <m/>
    <n v="1"/>
    <s v="completed"/>
    <s v="Chittagong"/>
    <s v="Cox's Bazar"/>
    <x v="0"/>
    <s v="Palong Khali"/>
    <s v="Camp 16"/>
    <x v="0"/>
    <d v="2022-02-01T00:00:00"/>
    <x v="0"/>
    <m/>
    <m/>
    <m/>
    <m/>
    <m/>
    <s v="Sajjad Ahamed"/>
    <n v="1681679152"/>
    <s v="sajjad.ahamed@care.org"/>
    <s v="CARE"/>
  </r>
  <r>
    <n v="221"/>
    <s v="CARE"/>
    <s v="CARE"/>
    <s v="UNICEF"/>
    <s v="WASH"/>
    <x v="0"/>
    <x v="30"/>
    <s v="# of household"/>
    <m/>
    <n v="600"/>
    <s v="completed"/>
    <s v="Chittagong"/>
    <s v="Cox's Bazar"/>
    <x v="0"/>
    <s v="Palong Khali"/>
    <s v="Camp 16"/>
    <x v="0"/>
    <d v="2022-02-01T00:00:00"/>
    <x v="0"/>
    <m/>
    <m/>
    <m/>
    <m/>
    <m/>
    <s v="Sajjad Ahamed"/>
    <n v="1681679152"/>
    <s v="sajjad.ahamed@care.org"/>
    <s v="CARE"/>
  </r>
  <r>
    <n v="222"/>
    <s v="CARE"/>
    <s v="CARE"/>
    <s v="UNICEF"/>
    <s v="WASH"/>
    <x v="1"/>
    <x v="1"/>
    <s v="# of door "/>
    <m/>
    <n v="5"/>
    <s v="completed"/>
    <s v="Chittagong"/>
    <s v="Cox's Bazar"/>
    <x v="0"/>
    <s v="Palong Khali"/>
    <s v="Camp 16"/>
    <x v="0"/>
    <d v="2022-02-01T00:00:00"/>
    <x v="0"/>
    <m/>
    <m/>
    <m/>
    <m/>
    <m/>
    <s v="Sajjad Ahamed"/>
    <n v="1681679152"/>
    <s v="sajjad.ahamed@care.org"/>
    <s v="CARE"/>
  </r>
  <r>
    <n v="223"/>
    <s v="CARE"/>
    <s v="CARE"/>
    <s v="UNICEF"/>
    <s v="WASH"/>
    <x v="1"/>
    <x v="8"/>
    <s v="# of FSM Site"/>
    <m/>
    <n v="2"/>
    <s v="completed"/>
    <s v="Chittagong"/>
    <s v="Cox's Bazar"/>
    <x v="0"/>
    <s v="Palong Khali"/>
    <s v="Camp 16"/>
    <x v="0"/>
    <d v="2022-02-01T00:00:00"/>
    <x v="0"/>
    <m/>
    <m/>
    <m/>
    <m/>
    <m/>
    <s v="Sajjad Ahamed"/>
    <n v="1681679152"/>
    <s v="sajjad.ahamed@care.org"/>
    <s v="CARE"/>
  </r>
  <r>
    <n v="224"/>
    <s v="CARE"/>
    <s v="CARE"/>
    <s v="UNICEF"/>
    <s v="WASH"/>
    <x v="1"/>
    <x v="2"/>
    <s v="# of FSM Site"/>
    <m/>
    <n v="1"/>
    <s v="completed"/>
    <s v="Chittagong"/>
    <s v="Cox's Bazar"/>
    <x v="0"/>
    <s v="Palong Khali"/>
    <s v="Camp 16"/>
    <x v="0"/>
    <d v="2022-02-01T00:00:00"/>
    <x v="0"/>
    <m/>
    <m/>
    <m/>
    <m/>
    <m/>
    <s v="Sajjad Ahamed"/>
    <n v="1681679152"/>
    <s v="sajjad.ahamed@care.org"/>
    <s v="CARE"/>
  </r>
  <r>
    <n v="225"/>
    <s v="CARE"/>
    <s v="CARE"/>
    <s v="UNICEF"/>
    <s v="WASH"/>
    <x v="1"/>
    <x v="3"/>
    <s v="# of door"/>
    <m/>
    <n v="216"/>
    <s v="completed"/>
    <s v="Chittagong"/>
    <s v="Cox's Bazar"/>
    <x v="0"/>
    <s v="Palong Khali"/>
    <s v="Camp 16"/>
    <x v="0"/>
    <d v="2022-02-01T00:00:00"/>
    <x v="0"/>
    <m/>
    <m/>
    <m/>
    <m/>
    <m/>
    <s v="Sajjad Ahamed"/>
    <n v="1681679152"/>
    <s v="sajjad.ahamed@care.org"/>
    <s v="CARE"/>
  </r>
  <r>
    <n v="226"/>
    <s v="CARE"/>
    <s v="CARE"/>
    <s v="UNICEF"/>
    <s v="WASH"/>
    <x v="1"/>
    <x v="9"/>
    <s v="# of door"/>
    <m/>
    <n v="51"/>
    <s v="completed"/>
    <s v="Chittagong"/>
    <s v="Cox's Bazar"/>
    <x v="0"/>
    <s v="Palong Khali"/>
    <s v="Camp 16"/>
    <x v="0"/>
    <d v="2022-02-01T00:00:00"/>
    <x v="0"/>
    <m/>
    <m/>
    <m/>
    <m/>
    <m/>
    <s v="Sajjad Ahamed"/>
    <n v="1681679152"/>
    <s v="sajjad.ahamed@care.org"/>
    <s v="CARE"/>
  </r>
  <r>
    <n v="227"/>
    <s v="CARE"/>
    <s v="CARE"/>
    <s v="UNICEF"/>
    <s v="WASH"/>
    <x v="2"/>
    <x v="10"/>
    <s v="# of HP sessions at community level"/>
    <m/>
    <n v="250"/>
    <s v="completed"/>
    <s v="Chittagong"/>
    <s v="Cox's Bazar"/>
    <x v="0"/>
    <s v="Palong Khali"/>
    <s v="Camp 16"/>
    <x v="0"/>
    <d v="2022-02-01T00:00:00"/>
    <x v="0"/>
    <m/>
    <m/>
    <m/>
    <m/>
    <m/>
    <s v="Sajjad Ahamed"/>
    <n v="1681679152"/>
    <s v="sajjad.ahamed@care.org"/>
    <s v="CARE"/>
  </r>
  <r>
    <n v="228"/>
    <s v="CARE"/>
    <s v="CARE"/>
    <s v="UNICEF"/>
    <s v="WASH"/>
    <x v="2"/>
    <x v="4"/>
    <s v="# of HP sessions at HH level"/>
    <m/>
    <n v="1335"/>
    <s v="completed"/>
    <s v="Chittagong"/>
    <s v="Cox's Bazar"/>
    <x v="0"/>
    <s v="Palong Khali"/>
    <s v="Camp 16"/>
    <x v="0"/>
    <d v="2022-02-01T00:00:00"/>
    <x v="0"/>
    <m/>
    <m/>
    <m/>
    <m/>
    <m/>
    <s v="Sajjad Ahamed"/>
    <n v="1681679152"/>
    <s v="sajjad.ahamed@care.org"/>
    <s v="CARE"/>
  </r>
  <r>
    <n v="229"/>
    <s v="CARE"/>
    <s v="CARE"/>
    <s v="UNICEF"/>
    <s v="WASH"/>
    <x v="2"/>
    <x v="20"/>
    <s v="# of household"/>
    <m/>
    <n v="600"/>
    <s v="completed"/>
    <s v="Chittagong"/>
    <s v="Cox's Bazar"/>
    <x v="0"/>
    <s v="Palong Khali"/>
    <s v="Camp 16"/>
    <x v="0"/>
    <d v="2022-02-01T00:00:00"/>
    <x v="0"/>
    <m/>
    <m/>
    <m/>
    <m/>
    <m/>
    <s v="Sajjad Ahamed"/>
    <n v="1681679152"/>
    <s v="sajjad.ahamed@care.org"/>
    <s v="CARE"/>
  </r>
  <r>
    <n v="230"/>
    <s v="CARE"/>
    <s v="CARE"/>
    <s v="UNICEF"/>
    <s v="WASH"/>
    <x v="2"/>
    <x v="31"/>
    <s v="# of household"/>
    <m/>
    <n v="500"/>
    <s v="completed"/>
    <s v="Chittagong"/>
    <s v="Cox's Bazar"/>
    <x v="0"/>
    <s v="Palong Khali"/>
    <s v="Camp 16"/>
    <x v="0"/>
    <d v="2022-02-01T00:00:00"/>
    <x v="0"/>
    <m/>
    <m/>
    <m/>
    <m/>
    <m/>
    <s v="Sajjad Ahamed"/>
    <n v="1681679152"/>
    <s v="sajjad.ahamed@care.org"/>
    <s v="CARE"/>
  </r>
  <r>
    <n v="231"/>
    <s v="CARE"/>
    <s v="CARE"/>
    <s v="UNICEF"/>
    <s v="WASH"/>
    <x v="3"/>
    <x v="11"/>
    <s v="# of 80L/120L bin"/>
    <m/>
    <n v="8"/>
    <s v="completed"/>
    <s v="Chittagong"/>
    <s v="Cox's Bazar"/>
    <x v="0"/>
    <s v="Palong Khali"/>
    <s v="Camp 16"/>
    <x v="0"/>
    <d v="2022-02-01T00:00:00"/>
    <x v="0"/>
    <m/>
    <m/>
    <m/>
    <m/>
    <m/>
    <s v="Sajjad Ahamed"/>
    <n v="1681679152"/>
    <s v="sajjad.ahamed@care.org"/>
    <s v="CARE"/>
  </r>
  <r>
    <n v="232"/>
    <s v="CARE"/>
    <s v="CARE"/>
    <s v="DFAT"/>
    <s v="WASH"/>
    <x v="1"/>
    <x v="32"/>
    <s v="# of door"/>
    <m/>
    <n v="5"/>
    <s v="completed"/>
    <s v="Chittagong"/>
    <s v="Cox's Bazar"/>
    <x v="0"/>
    <s v="Palong Khali"/>
    <s v="Camp 16"/>
    <x v="0"/>
    <d v="2023-06-01T00:00:00"/>
    <x v="0"/>
    <m/>
    <m/>
    <m/>
    <m/>
    <m/>
    <s v="Sajjad Ahamed"/>
    <n v="1681679152"/>
    <s v="sajjad.ahamed@care.org"/>
    <s v="CARE"/>
  </r>
  <r>
    <n v="233"/>
    <s v="CARITAS"/>
    <s v="CARITAS"/>
    <s v="Caritas Australia"/>
    <s v="WASH"/>
    <x v="0"/>
    <x v="0"/>
    <s v="# of tube well"/>
    <m/>
    <n v="18"/>
    <s v="completed"/>
    <s v="Chittagong"/>
    <s v="Cox's Bazar"/>
    <x v="0"/>
    <s v="Palong Khali"/>
    <s v="Camp 04"/>
    <x v="0"/>
    <d v="2022-01-01T00:00:00"/>
    <x v="0"/>
    <m/>
    <m/>
    <m/>
    <m/>
    <m/>
    <s v="Pius Nanuar"/>
    <n v="1722524747"/>
    <s v="pius_nanuar.sro@caritasbd.org"/>
    <s v="CARITAS"/>
  </r>
  <r>
    <n v="234"/>
    <s v="CARITAS"/>
    <s v="CARITAS"/>
    <s v="Caritas Australia"/>
    <s v="WASH"/>
    <x v="1"/>
    <x v="3"/>
    <s v="# of door"/>
    <m/>
    <n v="31"/>
    <s v="completed"/>
    <s v="Chittagong"/>
    <s v="Cox's Bazar"/>
    <x v="0"/>
    <s v="Palong Khali"/>
    <s v="Camp 04"/>
    <x v="0"/>
    <d v="2022-01-01T00:00:00"/>
    <x v="0"/>
    <m/>
    <m/>
    <m/>
    <m/>
    <m/>
    <s v="Pius Nanuar"/>
    <n v="1722524747"/>
    <s v="pius_nanuar.sro@caritasbd.org"/>
    <s v="CARITAS"/>
  </r>
  <r>
    <n v="235"/>
    <s v="CARITAS"/>
    <s v="CARITAS"/>
    <s v="Caritas Australia"/>
    <s v="WASH"/>
    <x v="0"/>
    <x v="0"/>
    <s v="# of tube well"/>
    <m/>
    <n v="4"/>
    <s v="completed"/>
    <s v="Chittagong"/>
    <s v="Cox's Bazar"/>
    <x v="0"/>
    <s v="Palong Khali"/>
    <s v="Camp 17"/>
    <x v="0"/>
    <d v="2022-01-01T00:00:00"/>
    <x v="0"/>
    <m/>
    <m/>
    <m/>
    <m/>
    <m/>
    <s v="Pius Nanuar"/>
    <n v="1722524747"/>
    <s v="pius_nanuar.sro@caritasbd.org"/>
    <s v="CARITAS"/>
  </r>
  <r>
    <n v="236"/>
    <s v="CARITAS"/>
    <s v="CARITAS"/>
    <s v="Caritas Australia"/>
    <s v="WASH"/>
    <x v="1"/>
    <x v="3"/>
    <s v="# of door"/>
    <m/>
    <n v="2"/>
    <s v="completed"/>
    <s v="Chittagong"/>
    <s v="Cox's Bazar"/>
    <x v="0"/>
    <s v="Palong Khali"/>
    <s v="Camp 17"/>
    <x v="0"/>
    <d v="2022-01-01T00:00:00"/>
    <x v="0"/>
    <m/>
    <m/>
    <m/>
    <m/>
    <m/>
    <s v="Pius Nanuar"/>
    <n v="1722524747"/>
    <s v="pius_nanuar.sro@caritasbd.org"/>
    <s v="CARITAS"/>
  </r>
  <r>
    <n v="237"/>
    <s v="CARITAS"/>
    <s v="CARITAS"/>
    <s v="Caritas Australia"/>
    <s v="WASH"/>
    <x v="3"/>
    <x v="5"/>
    <s v="# of campaign per camp "/>
    <m/>
    <n v="2"/>
    <s v="completed"/>
    <s v="Chittagong"/>
    <s v="Cox's Bazar"/>
    <x v="0"/>
    <s v="Palong Khali"/>
    <s v="Camp 17"/>
    <x v="0"/>
    <d v="2022-01-01T00:00:00"/>
    <x v="0"/>
    <m/>
    <m/>
    <m/>
    <m/>
    <m/>
    <s v="Pius Nanuar"/>
    <n v="1722524747"/>
    <s v="pius_nanuar.sro@caritasbd.org"/>
    <s v="CARITAS"/>
  </r>
  <r>
    <n v="238"/>
    <s v="CCDB"/>
    <s v="CCDB"/>
    <s v="TEARFUND"/>
    <s v="WASH"/>
    <x v="1"/>
    <x v="15"/>
    <s v="# of door "/>
    <m/>
    <n v="8"/>
    <s v="completed"/>
    <s v="Chittagong"/>
    <s v="Cox's Bazar"/>
    <x v="0"/>
    <s v="Palong Khali"/>
    <s v="Camp 01E"/>
    <x v="0"/>
    <d v="2022-08-01T00:00:00"/>
    <x v="0"/>
    <m/>
    <m/>
    <m/>
    <m/>
    <m/>
    <s v="Tushar Chakraborty"/>
    <s v="01751-364802"/>
    <s v="pmccdbukhia21@gmail.com"/>
    <s v="CCDB"/>
  </r>
  <r>
    <n v="239"/>
    <s v="CCDB"/>
    <s v="CCDB"/>
    <s v="TEARFUND"/>
    <s v="WASH"/>
    <x v="1"/>
    <x v="3"/>
    <s v="# of door"/>
    <m/>
    <n v="79"/>
    <s v="completed"/>
    <s v="Chittagong"/>
    <s v="Cox's Bazar"/>
    <x v="0"/>
    <s v="Palong Khali"/>
    <s v="Camp 01E"/>
    <x v="0"/>
    <d v="2022-08-01T00:00:00"/>
    <x v="0"/>
    <m/>
    <m/>
    <m/>
    <m/>
    <m/>
    <s v="Tushar Chakraborty"/>
    <s v="01751-364802"/>
    <s v="pmccdbukhia21@gmail.com"/>
    <s v="CCDB"/>
  </r>
  <r>
    <n v="240"/>
    <s v="CCDB"/>
    <s v="CCDB"/>
    <s v="TEARFUND"/>
    <s v="WASH"/>
    <x v="2"/>
    <x v="10"/>
    <s v="# of HP sessions at community level"/>
    <m/>
    <n v="46"/>
    <s v="completed"/>
    <s v="Chittagong"/>
    <s v="Cox's Bazar"/>
    <x v="0"/>
    <s v="Palong Khali"/>
    <s v="Camp 01E"/>
    <x v="0"/>
    <d v="2022-08-01T00:00:00"/>
    <x v="0"/>
    <m/>
    <m/>
    <m/>
    <m/>
    <m/>
    <s v="Tushar Chakraborty"/>
    <s v="01751-364802"/>
    <s v="pmccdbukhia21@gmail.com"/>
    <s v="CCDB"/>
  </r>
  <r>
    <n v="241"/>
    <s v="CCDB"/>
    <s v="CCDB"/>
    <s v="TEARFUND"/>
    <s v="WASH"/>
    <x v="2"/>
    <x v="7"/>
    <s v="N/A"/>
    <m/>
    <n v="500"/>
    <s v="completed"/>
    <s v="Chittagong"/>
    <s v="Cox's Bazar"/>
    <x v="0"/>
    <s v="Palong Khali"/>
    <s v="Camp 01E"/>
    <x v="0"/>
    <d v="2022-08-01T00:00:00"/>
    <x v="0"/>
    <m/>
    <m/>
    <m/>
    <m/>
    <s v="Drain Repair"/>
    <s v="Tushar Chakraborty"/>
    <s v="01751-364802"/>
    <s v="pmccdbukhia21@gmail.com"/>
    <s v="CCDB"/>
  </r>
  <r>
    <n v="242"/>
    <s v="CCDB"/>
    <s v="CCDB"/>
    <s v="TEARFUND"/>
    <s v="WASH"/>
    <x v="3"/>
    <x v="5"/>
    <s v="# of campaign per camp "/>
    <m/>
    <n v="1"/>
    <s v="completed"/>
    <s v="Chittagong"/>
    <s v="Cox's Bazar"/>
    <x v="0"/>
    <s v="Palong Khali"/>
    <s v="Camp 01E"/>
    <x v="0"/>
    <d v="2022-08-01T00:00:00"/>
    <x v="0"/>
    <m/>
    <m/>
    <m/>
    <m/>
    <m/>
    <s v="Tushar Chakraborty"/>
    <s v="01751-364802"/>
    <s v="pmccdbukhia21@gmail.com"/>
    <s v="CCDB"/>
  </r>
  <r>
    <n v="243"/>
    <s v="CCDB"/>
    <s v="CCDB"/>
    <s v="TEARFUND"/>
    <s v="WASH"/>
    <x v="3"/>
    <x v="5"/>
    <s v="# of campaign per camp "/>
    <m/>
    <n v="2"/>
    <s v="completed"/>
    <s v="Chittagong"/>
    <s v="Cox's Bazar"/>
    <x v="0"/>
    <s v="Palong Khali"/>
    <s v="Camp 01E"/>
    <x v="0"/>
    <d v="2022-08-01T00:00:00"/>
    <x v="0"/>
    <m/>
    <m/>
    <m/>
    <m/>
    <m/>
    <s v="Tushar Chakraborty"/>
    <s v="01751-364802"/>
    <s v="pmccdbukhia21@gmail.com"/>
    <s v="CCDB"/>
  </r>
  <r>
    <n v="244"/>
    <s v="DPHE"/>
    <s v="DPHE"/>
    <s v="GoB"/>
    <s v="WASH"/>
    <x v="0"/>
    <x v="25"/>
    <s v="# of tube well"/>
    <m/>
    <n v="1"/>
    <s v="completed"/>
    <s v="Chittagong"/>
    <s v="Cox's Bazar"/>
    <x v="1"/>
    <s v="Teknaf"/>
    <s v="HC,Teknaf"/>
    <x v="0"/>
    <d v="2022-01-01T00:00:00"/>
    <x v="1"/>
    <m/>
    <m/>
    <m/>
    <m/>
    <m/>
    <s v="Iftekhar Uddin Ahmed"/>
    <n v="8801720071252"/>
    <s v="iftekhar.ahmedeco@gmail.com"/>
    <s v="DPHE"/>
  </r>
  <r>
    <n v="245"/>
    <s v="DPHE"/>
    <s v="DPHE"/>
    <s v="GoB"/>
    <s v="WASH"/>
    <x v="0"/>
    <x v="25"/>
    <s v="# of tube well"/>
    <m/>
    <n v="7"/>
    <s v="completed"/>
    <s v="Chittagong"/>
    <s v="Cox's Bazar"/>
    <x v="1"/>
    <s v="Sabrang"/>
    <s v="HC,Sabrang"/>
    <x v="0"/>
    <d v="2022-01-01T00:00:00"/>
    <x v="1"/>
    <m/>
    <m/>
    <m/>
    <m/>
    <m/>
    <s v="Iftekhar Uddin Ahmed"/>
    <n v="8801720071252"/>
    <s v="iftekhar.ahmedeco@gmail.com"/>
    <s v="DPHE"/>
  </r>
  <r>
    <n v="246"/>
    <s v="DPHE"/>
    <s v="DPHE"/>
    <s v="GoB"/>
    <s v="WASH"/>
    <x v="0"/>
    <x v="25"/>
    <s v="# of tube well"/>
    <m/>
    <n v="3"/>
    <s v="completed"/>
    <s v="Chittagong"/>
    <s v="Cox's Bazar"/>
    <x v="1"/>
    <s v="Nhilla"/>
    <s v="HC,Nhilla"/>
    <x v="0"/>
    <d v="2022-01-01T00:00:00"/>
    <x v="1"/>
    <m/>
    <m/>
    <m/>
    <m/>
    <m/>
    <s v="Iftekhar Uddin Ahmed"/>
    <n v="8801720071252"/>
    <s v="iftekhar.ahmedeco@gmail.com"/>
    <s v="DPHE"/>
  </r>
  <r>
    <n v="247"/>
    <s v="DPHE"/>
    <s v="DPHE"/>
    <s v="GoB"/>
    <s v="WASH"/>
    <x v="0"/>
    <x v="25"/>
    <s v="# of tube well"/>
    <m/>
    <n v="3"/>
    <s v="completed"/>
    <s v="Chittagong"/>
    <s v="Cox's Bazar"/>
    <x v="1"/>
    <s v="Whykong"/>
    <s v="HC,Whykong"/>
    <x v="0"/>
    <d v="2022-01-01T00:00:00"/>
    <x v="1"/>
    <m/>
    <m/>
    <m/>
    <m/>
    <m/>
    <s v="Iftekhar Uddin Ahmed"/>
    <n v="8801720071252"/>
    <s v="iftekhar.ahmedeco@gmail.com"/>
    <s v="DPHE"/>
  </r>
  <r>
    <n v="248"/>
    <s v="DPHE"/>
    <s v="DPHE"/>
    <s v="GoB"/>
    <s v="WASH"/>
    <x v="0"/>
    <x v="25"/>
    <s v="# of tube well"/>
    <m/>
    <n v="1"/>
    <s v="completed"/>
    <s v="Chittagong"/>
    <s v="Cox's Bazar"/>
    <x v="0"/>
    <s v="Jalia Palong"/>
    <s v="HC,Jalia Palong"/>
    <x v="0"/>
    <d v="2022-01-01T00:00:00"/>
    <x v="1"/>
    <m/>
    <m/>
    <m/>
    <m/>
    <m/>
    <s v="Iftekhar Uddin Ahmed"/>
    <n v="8801720071252"/>
    <s v="iftekhar.ahmedeco@gmail.com"/>
    <s v="DPHE"/>
  </r>
  <r>
    <n v="249"/>
    <s v="DPHE"/>
    <s v="DPHE"/>
    <s v="GoB"/>
    <s v="WASH"/>
    <x v="0"/>
    <x v="25"/>
    <s v="# of tube well"/>
    <m/>
    <n v="2"/>
    <s v="completed"/>
    <s v="Chittagong"/>
    <s v="Cox's Bazar"/>
    <x v="0"/>
    <s v="Ratna Palong"/>
    <s v="HC,Ratna Palong"/>
    <x v="0"/>
    <d v="2022-01-01T00:00:00"/>
    <x v="1"/>
    <m/>
    <m/>
    <m/>
    <m/>
    <m/>
    <s v="Iftekhar Uddin Ahmed"/>
    <n v="8801720071252"/>
    <s v="iftekhar.ahmedeco@gmail.com"/>
    <s v="DPHE"/>
  </r>
  <r>
    <n v="250"/>
    <s v="DPHE"/>
    <s v="DPHE"/>
    <s v="World Bank"/>
    <s v="WASH"/>
    <x v="1"/>
    <x v="17"/>
    <s v="# of door"/>
    <m/>
    <n v="312"/>
    <s v="completed"/>
    <s v="Chittagong"/>
    <s v="Cox's Bazar"/>
    <x v="0"/>
    <s v="Palong Khali"/>
    <s v="Camp 02E"/>
    <x v="0"/>
    <d v="2022-01-01T00:00:00"/>
    <x v="0"/>
    <m/>
    <m/>
    <m/>
    <m/>
    <m/>
    <s v="Iftekhar Uddin Ahmed"/>
    <n v="8801720071252"/>
    <s v="iftekhar.ahmedeco@gmail.com"/>
    <s v="DPHE"/>
  </r>
  <r>
    <n v="251"/>
    <s v="DPHE"/>
    <s v="DPHE"/>
    <s v="World Bank"/>
    <s v="WASH"/>
    <x v="1"/>
    <x v="17"/>
    <s v="# of door"/>
    <m/>
    <n v="349"/>
    <s v="completed"/>
    <s v="Chittagong"/>
    <s v="Cox's Bazar"/>
    <x v="0"/>
    <s v="Palong Khali"/>
    <s v="Camp 02W"/>
    <x v="0"/>
    <d v="2022-01-01T00:00:00"/>
    <x v="0"/>
    <m/>
    <m/>
    <m/>
    <m/>
    <m/>
    <s v="Iftekhar Uddin Ahmed"/>
    <n v="8801720071252"/>
    <s v="iftekhar.ahmedeco@gmail.com"/>
    <s v="DPHE"/>
  </r>
  <r>
    <n v="252"/>
    <s v="DPHE"/>
    <s v="DPHE"/>
    <s v="World Bank"/>
    <s v="WASH"/>
    <x v="1"/>
    <x v="17"/>
    <s v="# of door"/>
    <m/>
    <n v="2"/>
    <s v="completed"/>
    <s v="Chittagong"/>
    <s v="Cox's Bazar"/>
    <x v="0"/>
    <s v="Palong Khali"/>
    <s v="Camp 04"/>
    <x v="0"/>
    <d v="2022-01-01T00:00:00"/>
    <x v="0"/>
    <m/>
    <m/>
    <m/>
    <m/>
    <m/>
    <s v="Iftekhar Uddin Ahmed"/>
    <n v="8801720071252"/>
    <s v="iftekhar.ahmedeco@gmail.com"/>
    <s v="DPHE"/>
  </r>
  <r>
    <n v="253"/>
    <s v="DPHE"/>
    <s v="DPHE"/>
    <s v="World Bank"/>
    <s v="WASH"/>
    <x v="1"/>
    <x v="17"/>
    <s v="# of door"/>
    <m/>
    <n v="2"/>
    <s v="completed"/>
    <s v="Chittagong"/>
    <s v="Cox's Bazar"/>
    <x v="0"/>
    <s v="Raja Palong"/>
    <s v="Kutupalong RC"/>
    <x v="0"/>
    <d v="2022-01-01T00:00:00"/>
    <x v="0"/>
    <m/>
    <m/>
    <m/>
    <m/>
    <m/>
    <s v="Iftekhar Uddin Ahmed"/>
    <n v="8801720071252"/>
    <s v="iftekhar.ahmedeco@gmail.com"/>
    <s v="DPHE"/>
  </r>
  <r>
    <n v="254"/>
    <s v="DPHE"/>
    <s v="DPHE"/>
    <s v="World Bank"/>
    <s v="WASH"/>
    <x v="1"/>
    <x v="17"/>
    <s v="# of door"/>
    <m/>
    <n v="3"/>
    <s v="completed"/>
    <s v="Chittagong"/>
    <s v="Cox's Bazar"/>
    <x v="0"/>
    <s v="Palong Khali"/>
    <s v="Camp 03"/>
    <x v="0"/>
    <d v="2022-01-01T00:00:00"/>
    <x v="0"/>
    <m/>
    <m/>
    <m/>
    <m/>
    <m/>
    <s v="Iftekhar Uddin Ahmed"/>
    <n v="8801720071252"/>
    <s v="iftekhar.ahmedeco@gmail.com"/>
    <s v="DPHE"/>
  </r>
  <r>
    <n v="255"/>
    <s v="DPHE"/>
    <s v="DPHE"/>
    <s v="World Bank"/>
    <s v="WASH"/>
    <x v="1"/>
    <x v="17"/>
    <s v="# of door"/>
    <m/>
    <n v="4"/>
    <s v="completed"/>
    <s v="Chittagong"/>
    <s v="Cox's Bazar"/>
    <x v="0"/>
    <s v="Palong Khali"/>
    <s v="Camp 05"/>
    <x v="0"/>
    <d v="2022-01-01T00:00:00"/>
    <x v="0"/>
    <m/>
    <m/>
    <m/>
    <m/>
    <m/>
    <s v="Iftekhar Uddin Ahmed"/>
    <n v="8801720071252"/>
    <s v="iftekhar.ahmedeco@gmail.com"/>
    <s v="DPHE"/>
  </r>
  <r>
    <n v="256"/>
    <s v="DPHE"/>
    <s v="DPHE"/>
    <s v="World Bank"/>
    <s v="WASH"/>
    <x v="1"/>
    <x v="17"/>
    <s v="# of door"/>
    <m/>
    <n v="10"/>
    <s v="completed"/>
    <s v="Chittagong"/>
    <s v="Cox's Bazar"/>
    <x v="0"/>
    <s v="Palong Khali"/>
    <s v="Camp 17"/>
    <x v="0"/>
    <d v="2022-01-01T00:00:00"/>
    <x v="0"/>
    <m/>
    <m/>
    <m/>
    <m/>
    <m/>
    <s v="Iftekhar Uddin Ahmed"/>
    <n v="8801720071252"/>
    <s v="iftekhar.ahmedeco@gmail.com"/>
    <s v="DPHE"/>
  </r>
  <r>
    <n v="257"/>
    <s v="DPHE"/>
    <s v="DPHE"/>
    <s v="World Bank"/>
    <s v="WASH"/>
    <x v="1"/>
    <x v="32"/>
    <s v="# of door"/>
    <m/>
    <n v="4"/>
    <s v="completed"/>
    <s v="Chittagong"/>
    <s v="Cox's Bazar"/>
    <x v="0"/>
    <s v="Palong Khali"/>
    <s v="Camp 01E"/>
    <x v="0"/>
    <d v="2022-01-01T00:00:00"/>
    <x v="0"/>
    <m/>
    <m/>
    <m/>
    <m/>
    <m/>
    <s v="Iftekhar Uddin Ahmed"/>
    <n v="8801720071252"/>
    <s v="iftekhar.ahmedeco@gmail.com"/>
    <s v="DPHE"/>
  </r>
  <r>
    <n v="258"/>
    <s v="DPHE"/>
    <s v="DPHE"/>
    <s v="World Bank"/>
    <s v="WASH"/>
    <x v="1"/>
    <x v="16"/>
    <s v="# of door"/>
    <m/>
    <n v="8"/>
    <s v="completed"/>
    <s v="Chittagong"/>
    <s v="Cox's Bazar"/>
    <x v="0"/>
    <s v="Palong Khali"/>
    <s v="Camp 01E"/>
    <x v="0"/>
    <d v="2022-01-01T00:00:00"/>
    <x v="0"/>
    <m/>
    <m/>
    <m/>
    <m/>
    <m/>
    <s v="Iftekhar Uddin Ahmed"/>
    <n v="8801720071252"/>
    <s v="iftekhar.ahmedeco@gmail.com"/>
    <s v="DPHE"/>
  </r>
  <r>
    <n v="259"/>
    <s v="DPHE"/>
    <s v="DPHE"/>
    <s v="World Bank"/>
    <s v="WASH"/>
    <x v="1"/>
    <x v="17"/>
    <s v="# of door"/>
    <m/>
    <n v="8"/>
    <s v="completed"/>
    <s v="Chittagong"/>
    <s v="Cox's Bazar"/>
    <x v="0"/>
    <s v="Palong Khali"/>
    <s v="Camp 01E"/>
    <x v="0"/>
    <d v="2022-01-01T00:00:00"/>
    <x v="0"/>
    <m/>
    <m/>
    <m/>
    <m/>
    <m/>
    <s v="Iftekhar Uddin Ahmed"/>
    <n v="8801720071252"/>
    <s v="iftekhar.ahmedeco@gmail.com"/>
    <s v="DPHE"/>
  </r>
  <r>
    <n v="260"/>
    <s v="DPHE"/>
    <s v="DPHE"/>
    <s v="World Bank"/>
    <s v="WASH"/>
    <x v="1"/>
    <x v="32"/>
    <s v="# of door"/>
    <m/>
    <n v="3"/>
    <s v="completed"/>
    <s v="Chittagong"/>
    <s v="Cox's Bazar"/>
    <x v="0"/>
    <s v="Palong Khali"/>
    <s v="Camp 01W"/>
    <x v="0"/>
    <d v="2022-01-01T00:00:00"/>
    <x v="0"/>
    <m/>
    <m/>
    <m/>
    <m/>
    <m/>
    <s v="Iftekhar Uddin Ahmed"/>
    <n v="8801720071252"/>
    <s v="iftekhar.ahmedeco@gmail.com"/>
    <s v="DPHE"/>
  </r>
  <r>
    <n v="261"/>
    <s v="DPHE"/>
    <s v="DPHE"/>
    <s v="World Bank"/>
    <s v="WASH"/>
    <x v="1"/>
    <x v="16"/>
    <s v="# of door"/>
    <m/>
    <n v="6"/>
    <s v="completed"/>
    <s v="Chittagong"/>
    <s v="Cox's Bazar"/>
    <x v="0"/>
    <s v="Palong Khali"/>
    <s v="Camp 01W"/>
    <x v="0"/>
    <d v="2022-01-01T00:00:00"/>
    <x v="0"/>
    <m/>
    <m/>
    <m/>
    <m/>
    <m/>
    <s v="Iftekhar Uddin Ahmed"/>
    <n v="8801720071252"/>
    <s v="iftekhar.ahmedeco@gmail.com"/>
    <s v="DPHE"/>
  </r>
  <r>
    <n v="262"/>
    <s v="DPHE"/>
    <s v="DPHE"/>
    <s v="World Bank"/>
    <s v="WASH"/>
    <x v="1"/>
    <x v="17"/>
    <s v="# of door"/>
    <m/>
    <n v="6"/>
    <s v="completed"/>
    <s v="Chittagong"/>
    <s v="Cox's Bazar"/>
    <x v="0"/>
    <s v="Palong Khali"/>
    <s v="Camp 01W"/>
    <x v="0"/>
    <d v="2022-01-01T00:00:00"/>
    <x v="0"/>
    <m/>
    <m/>
    <m/>
    <m/>
    <m/>
    <s v="Iftekhar Uddin Ahmed"/>
    <n v="8801720071252"/>
    <s v="iftekhar.ahmedeco@gmail.com"/>
    <s v="DPHE"/>
  </r>
  <r>
    <n v="263"/>
    <s v="DPHE"/>
    <s v="DPHE"/>
    <s v="World Bank"/>
    <s v="WASH"/>
    <x v="1"/>
    <x v="32"/>
    <s v="# of door"/>
    <m/>
    <n v="7"/>
    <s v="completed"/>
    <s v="Chittagong"/>
    <s v="Cox's Bazar"/>
    <x v="0"/>
    <s v="Palong Khali"/>
    <s v="Camp 08E"/>
    <x v="0"/>
    <d v="2022-01-01T00:00:00"/>
    <x v="0"/>
    <m/>
    <m/>
    <m/>
    <m/>
    <m/>
    <s v="Iftekhar Uddin Ahmed"/>
    <n v="8801720071252"/>
    <s v="iftekhar.ahmedeco@gmail.com"/>
    <s v="DPHE"/>
  </r>
  <r>
    <n v="264"/>
    <s v="DPHE"/>
    <s v="DPHE"/>
    <s v="World Bank"/>
    <s v="WASH"/>
    <x v="1"/>
    <x v="16"/>
    <s v="# of door"/>
    <m/>
    <n v="14"/>
    <s v="completed"/>
    <s v="Chittagong"/>
    <s v="Cox's Bazar"/>
    <x v="0"/>
    <s v="Palong Khali"/>
    <s v="Camp 08E"/>
    <x v="0"/>
    <d v="2022-01-01T00:00:00"/>
    <x v="0"/>
    <m/>
    <m/>
    <m/>
    <m/>
    <m/>
    <s v="Iftekhar Uddin Ahmed"/>
    <n v="8801720071252"/>
    <s v="iftekhar.ahmedeco@gmail.com"/>
    <s v="DPHE"/>
  </r>
  <r>
    <n v="265"/>
    <s v="DPHE"/>
    <s v="DPHE"/>
    <s v="World Bank"/>
    <s v="WASH"/>
    <x v="1"/>
    <x v="17"/>
    <s v="# of door"/>
    <m/>
    <n v="14"/>
    <s v="completed"/>
    <s v="Chittagong"/>
    <s v="Cox's Bazar"/>
    <x v="0"/>
    <s v="Palong Khali"/>
    <s v="Camp 08E"/>
    <x v="0"/>
    <d v="2022-01-01T00:00:00"/>
    <x v="0"/>
    <m/>
    <m/>
    <m/>
    <m/>
    <m/>
    <s v="Iftekhar Uddin Ahmed"/>
    <n v="8801720071252"/>
    <s v="iftekhar.ahmedeco@gmail.com"/>
    <s v="DPHE"/>
  </r>
  <r>
    <n v="266"/>
    <s v="DPHE"/>
    <s v="DPHE"/>
    <s v="World Bank"/>
    <s v="WASH"/>
    <x v="1"/>
    <x v="32"/>
    <s v="# of door"/>
    <m/>
    <n v="1"/>
    <s v="completed"/>
    <s v="Chittagong"/>
    <s v="Cox's Bazar"/>
    <x v="0"/>
    <s v="Palong Khali"/>
    <s v="Camp 04"/>
    <x v="0"/>
    <d v="2022-01-01T00:00:00"/>
    <x v="0"/>
    <m/>
    <m/>
    <m/>
    <m/>
    <m/>
    <s v="Iftekhar Uddin Ahmed"/>
    <n v="8801720071252"/>
    <s v="iftekhar.ahmedeco@gmail.com"/>
    <s v="DPHE"/>
  </r>
  <r>
    <n v="267"/>
    <s v="DPHE"/>
    <s v="DPHE"/>
    <s v="World Bank"/>
    <s v="WASH"/>
    <x v="1"/>
    <x v="16"/>
    <s v="# of door"/>
    <m/>
    <n v="2"/>
    <s v="completed"/>
    <s v="Chittagong"/>
    <s v="Cox's Bazar"/>
    <x v="0"/>
    <s v="Palong Khali"/>
    <s v="Camp 04"/>
    <x v="0"/>
    <d v="2022-01-01T00:00:00"/>
    <x v="0"/>
    <m/>
    <m/>
    <m/>
    <m/>
    <m/>
    <s v="Iftekhar Uddin Ahmed"/>
    <n v="8801720071252"/>
    <s v="iftekhar.ahmedeco@gmail.com"/>
    <s v="DPHE"/>
  </r>
  <r>
    <n v="268"/>
    <s v="DPHE"/>
    <s v="DPHE"/>
    <s v="World Bank"/>
    <s v="WASH"/>
    <x v="1"/>
    <x v="17"/>
    <s v="# of door"/>
    <m/>
    <n v="2"/>
    <s v="completed"/>
    <s v="Chittagong"/>
    <s v="Cox's Bazar"/>
    <x v="0"/>
    <s v="Palong Khali"/>
    <s v="Camp 04"/>
    <x v="0"/>
    <d v="2022-01-01T00:00:00"/>
    <x v="0"/>
    <m/>
    <m/>
    <m/>
    <m/>
    <m/>
    <s v="Iftekhar Uddin Ahmed"/>
    <n v="8801720071252"/>
    <s v="iftekhar.ahmedeco@gmail.com"/>
    <s v="DPHE"/>
  </r>
  <r>
    <n v="269"/>
    <s v="DPHE"/>
    <s v="DPHE"/>
    <s v="World Bank"/>
    <s v="WASH"/>
    <x v="1"/>
    <x v="32"/>
    <s v="# of door"/>
    <m/>
    <n v="4"/>
    <s v="completed"/>
    <s v="Chittagong"/>
    <s v="Cox's Bazar"/>
    <x v="0"/>
    <s v="Palong Khali"/>
    <s v="Camp 17"/>
    <x v="0"/>
    <d v="2022-01-01T00:00:00"/>
    <x v="0"/>
    <m/>
    <m/>
    <m/>
    <m/>
    <m/>
    <s v="Iftekhar Uddin Ahmed"/>
    <n v="8801720071252"/>
    <s v="iftekhar.ahmedeco@gmail.com"/>
    <s v="DPHE"/>
  </r>
  <r>
    <n v="270"/>
    <s v="DPHE"/>
    <s v="DPHE"/>
    <s v="World Bank"/>
    <s v="WASH"/>
    <x v="1"/>
    <x v="16"/>
    <s v="# of door"/>
    <m/>
    <n v="8"/>
    <s v="completed"/>
    <s v="Chittagong"/>
    <s v="Cox's Bazar"/>
    <x v="0"/>
    <s v="Palong Khali"/>
    <s v="Camp 17"/>
    <x v="0"/>
    <d v="2022-01-01T00:00:00"/>
    <x v="0"/>
    <m/>
    <m/>
    <m/>
    <m/>
    <m/>
    <s v="Iftekhar Uddin Ahmed"/>
    <n v="8801720071252"/>
    <s v="iftekhar.ahmedeco@gmail.com"/>
    <s v="DPHE"/>
  </r>
  <r>
    <n v="271"/>
    <s v="DPHE"/>
    <s v="DPHE"/>
    <s v="World Bank"/>
    <s v="WASH"/>
    <x v="1"/>
    <x v="17"/>
    <s v="# of door"/>
    <m/>
    <n v="8"/>
    <s v="completed"/>
    <s v="Chittagong"/>
    <s v="Cox's Bazar"/>
    <x v="0"/>
    <s v="Palong Khali"/>
    <s v="Camp 17"/>
    <x v="0"/>
    <d v="2022-01-01T00:00:00"/>
    <x v="0"/>
    <m/>
    <m/>
    <m/>
    <m/>
    <m/>
    <s v="Iftekhar Uddin Ahmed"/>
    <n v="8801720071252"/>
    <s v="iftekhar.ahmedeco@gmail.com"/>
    <s v="DPHE"/>
  </r>
  <r>
    <n v="272"/>
    <s v="DPHE"/>
    <s v="DPHE"/>
    <s v="World Bank"/>
    <s v="WASH"/>
    <x v="1"/>
    <x v="32"/>
    <s v="# of door"/>
    <m/>
    <n v="2"/>
    <s v="completed"/>
    <s v="Chittagong"/>
    <s v="Cox's Bazar"/>
    <x v="0"/>
    <s v="Palong Khali"/>
    <s v="Camp 20"/>
    <x v="0"/>
    <d v="2022-01-01T00:00:00"/>
    <x v="0"/>
    <m/>
    <m/>
    <m/>
    <m/>
    <m/>
    <s v="Iftekhar Uddin Ahmed"/>
    <n v="8801720071252"/>
    <s v="iftekhar.ahmedeco@gmail.com"/>
    <s v="DPHE"/>
  </r>
  <r>
    <n v="273"/>
    <s v="DPHE"/>
    <s v="DPHE"/>
    <s v="World Bank"/>
    <s v="WASH"/>
    <x v="1"/>
    <x v="16"/>
    <s v="# of door"/>
    <m/>
    <n v="4"/>
    <s v="completed"/>
    <s v="Chittagong"/>
    <s v="Cox's Bazar"/>
    <x v="0"/>
    <s v="Palong Khali"/>
    <s v="Camp 20"/>
    <x v="0"/>
    <d v="2022-01-01T00:00:00"/>
    <x v="0"/>
    <m/>
    <m/>
    <m/>
    <m/>
    <m/>
    <s v="Iftekhar Uddin Ahmed"/>
    <n v="8801720071252"/>
    <s v="iftekhar.ahmedeco@gmail.com"/>
    <s v="DPHE"/>
  </r>
  <r>
    <n v="274"/>
    <s v="DPHE"/>
    <s v="DPHE"/>
    <s v="World Bank"/>
    <s v="WASH"/>
    <x v="1"/>
    <x v="17"/>
    <s v="# of door"/>
    <m/>
    <n v="4"/>
    <s v="completed"/>
    <s v="Chittagong"/>
    <s v="Cox's Bazar"/>
    <x v="0"/>
    <s v="Palong Khali"/>
    <s v="Camp 20"/>
    <x v="0"/>
    <d v="2022-01-01T00:00:00"/>
    <x v="0"/>
    <m/>
    <m/>
    <m/>
    <m/>
    <m/>
    <s v="Iftekhar Uddin Ahmed"/>
    <n v="8801720071252"/>
    <s v="iftekhar.ahmedeco@gmail.com"/>
    <s v="DPHE"/>
  </r>
  <r>
    <n v="275"/>
    <s v="DPHE"/>
    <s v="DPHE"/>
    <s v="World Bank"/>
    <s v="WASH"/>
    <x v="1"/>
    <x v="32"/>
    <s v="# of door"/>
    <m/>
    <n v="2"/>
    <s v="completed"/>
    <s v="Chittagong"/>
    <s v="Cox's Bazar"/>
    <x v="0"/>
    <s v="Palong Khali"/>
    <s v="Camp 20 Extension"/>
    <x v="0"/>
    <d v="2022-01-01T00:00:00"/>
    <x v="0"/>
    <m/>
    <m/>
    <m/>
    <m/>
    <m/>
    <s v="Iftekhar Uddin Ahmed"/>
    <n v="8801720071252"/>
    <s v="iftekhar.ahmedeco@gmail.com"/>
    <s v="DPHE"/>
  </r>
  <r>
    <n v="276"/>
    <s v="DPHE"/>
    <s v="DPHE"/>
    <s v="World Bank"/>
    <s v="WASH"/>
    <x v="1"/>
    <x v="16"/>
    <s v="# of door"/>
    <m/>
    <n v="4"/>
    <s v="completed"/>
    <s v="Chittagong"/>
    <s v="Cox's Bazar"/>
    <x v="0"/>
    <s v="Palong Khali"/>
    <s v="Camp 20 Extension"/>
    <x v="0"/>
    <d v="2022-01-01T00:00:00"/>
    <x v="0"/>
    <m/>
    <m/>
    <m/>
    <m/>
    <m/>
    <s v="Iftekhar Uddin Ahmed"/>
    <n v="8801720071252"/>
    <s v="iftekhar.ahmedeco@gmail.com"/>
    <s v="DPHE"/>
  </r>
  <r>
    <n v="277"/>
    <s v="DPHE"/>
    <s v="DPHE"/>
    <s v="World Bank"/>
    <s v="WASH"/>
    <x v="1"/>
    <x v="17"/>
    <s v="# of door"/>
    <m/>
    <n v="4"/>
    <s v="completed"/>
    <s v="Chittagong"/>
    <s v="Cox's Bazar"/>
    <x v="0"/>
    <s v="Palong Khali"/>
    <s v="Camp 20 Extension"/>
    <x v="0"/>
    <d v="2022-01-01T00:00:00"/>
    <x v="0"/>
    <m/>
    <m/>
    <m/>
    <m/>
    <m/>
    <s v="Iftekhar Uddin Ahmed"/>
    <n v="8801720071252"/>
    <s v="iftekhar.ahmedeco@gmail.com"/>
    <s v="DPHE"/>
  </r>
  <r>
    <n v="278"/>
    <s v="DPHE"/>
    <s v="DPHE"/>
    <s v="World Bank"/>
    <s v="WASH"/>
    <x v="1"/>
    <x v="17"/>
    <s v="# of door"/>
    <m/>
    <n v="1"/>
    <s v="completed"/>
    <s v="Chittagong"/>
    <s v="Cox's Bazar"/>
    <x v="1"/>
    <s v="Teknaf"/>
    <s v="HC,Teknaf"/>
    <x v="0"/>
    <d v="2022-01-01T00:00:00"/>
    <x v="1"/>
    <m/>
    <m/>
    <m/>
    <m/>
    <m/>
    <s v="Iftekhar Uddin Ahmed"/>
    <n v="8801720071252"/>
    <s v="iftekhar.ahmedeco@gmail.com"/>
    <s v="DPHE"/>
  </r>
  <r>
    <n v="279"/>
    <s v="DPHE"/>
    <s v="DPHE"/>
    <s v="ADB"/>
    <s v="WASH"/>
    <x v="0"/>
    <x v="13"/>
    <s v="# cubic meters / day"/>
    <m/>
    <n v="25"/>
    <s v="completed"/>
    <s v="Chittagong"/>
    <s v="Cox's Bazar"/>
    <x v="0"/>
    <s v="Palong Khali"/>
    <s v="Camp 15"/>
    <x v="0"/>
    <d v="2022-01-01T00:00:00"/>
    <x v="0"/>
    <m/>
    <m/>
    <m/>
    <m/>
    <m/>
    <s v="Iftekhar Uddin Ahmed"/>
    <n v="8801720071252"/>
    <s v="iftekhar.ahmedeco@gmail.com"/>
    <s v="DPHE"/>
  </r>
  <r>
    <n v="280"/>
    <s v="CARE"/>
    <s v="DSK"/>
    <s v="USAID"/>
    <s v="WASH"/>
    <x v="0"/>
    <x v="25"/>
    <s v="# of tube well"/>
    <m/>
    <n v="7"/>
    <s v="completed"/>
    <s v="Chittagong"/>
    <s v="Cox's Bazar"/>
    <x v="0"/>
    <s v="Ratna Palong"/>
    <s v="HC,Ratna Palong"/>
    <x v="0"/>
    <d v="2022-05-01T00:00:00"/>
    <x v="1"/>
    <m/>
    <m/>
    <m/>
    <m/>
    <m/>
    <s v="Mohammad Kaykuzzaman"/>
    <n v="1712837770"/>
    <s v="kaykuzzaman@dskbangladesh.org"/>
    <s v="CARE-DSK"/>
  </r>
  <r>
    <n v="281"/>
    <s v="CARE"/>
    <s v="DSK"/>
    <s v="USAID"/>
    <s v="WASH"/>
    <x v="1"/>
    <x v="17"/>
    <s v="# of door"/>
    <m/>
    <n v="168"/>
    <s v="completed"/>
    <s v="Chittagong"/>
    <s v="Cox's Bazar"/>
    <x v="0"/>
    <s v="Ratna Palong"/>
    <s v="HC,Ratna Palong"/>
    <x v="0"/>
    <d v="2022-05-01T00:00:00"/>
    <x v="1"/>
    <m/>
    <m/>
    <m/>
    <m/>
    <m/>
    <s v="Mohammad Kaykuzzaman"/>
    <n v="1712837770"/>
    <s v="kaykuzzaman@dskbangladesh.org"/>
    <s v="CARE-DSK"/>
  </r>
  <r>
    <n v="282"/>
    <s v="CARE"/>
    <s v="DSK"/>
    <s v="USAID"/>
    <s v="WASH"/>
    <x v="2"/>
    <x v="4"/>
    <s v="# of HP sessions at HH level"/>
    <m/>
    <n v="105"/>
    <s v="completed"/>
    <s v="Chittagong"/>
    <s v="Cox's Bazar"/>
    <x v="0"/>
    <s v="Ratna Palong"/>
    <s v="HC,Ratna Palong"/>
    <x v="0"/>
    <d v="2022-05-01T00:00:00"/>
    <x v="1"/>
    <m/>
    <m/>
    <m/>
    <m/>
    <m/>
    <s v="Mohammad Kaykuzzaman"/>
    <n v="1712837770"/>
    <s v="kaykuzzaman@dskbangladesh.org"/>
    <s v="CARE-DSK"/>
  </r>
  <r>
    <n v="283"/>
    <s v="IOM"/>
    <s v="DSK"/>
    <s v="ECHO"/>
    <s v="WASH"/>
    <x v="0"/>
    <x v="12"/>
    <s v="# of water network"/>
    <m/>
    <n v="15"/>
    <s v="completed"/>
    <s v="Chittagong"/>
    <s v="Cox's Bazar"/>
    <x v="1"/>
    <s v="Nhilla"/>
    <s v="Camp 24"/>
    <x v="0"/>
    <d v="2022-04-01T00:00:00"/>
    <x v="0"/>
    <m/>
    <m/>
    <m/>
    <m/>
    <m/>
    <s v="Kazi Mahfuzur Rahman"/>
    <n v="1737538933"/>
    <s v="kmrahman@iom.int"/>
    <s v="IOM-DSK"/>
  </r>
  <r>
    <n v="284"/>
    <s v="IOM"/>
    <s v="DSK"/>
    <s v="ECHO"/>
    <s v="WASH"/>
    <x v="0"/>
    <x v="7"/>
    <s v="N/A"/>
    <m/>
    <n v="344"/>
    <s v="completed"/>
    <s v="Chittagong"/>
    <s v="Cox's Bazar"/>
    <x v="1"/>
    <s v="Nhilla"/>
    <s v="Camp 24"/>
    <x v="0"/>
    <d v="2022-04-01T00:00:00"/>
    <x v="0"/>
    <m/>
    <m/>
    <m/>
    <m/>
    <s v="Water distribution(#CUBIC METERS/DAY)"/>
    <s v="Kazi Mahfuzur Rahman"/>
    <n v="1737538933"/>
    <s v="kmrahman@iom.int"/>
    <s v="IOM-DSK"/>
  </r>
  <r>
    <n v="285"/>
    <s v="IOM"/>
    <s v="DSK"/>
    <s v="ECHO"/>
    <s v="WASH"/>
    <x v="1"/>
    <x v="1"/>
    <s v="# of door "/>
    <m/>
    <n v="18"/>
    <s v="completed"/>
    <s v="Chittagong"/>
    <s v="Cox's Bazar"/>
    <x v="1"/>
    <s v="Nhilla"/>
    <s v="Camp 24"/>
    <x v="0"/>
    <d v="2022-04-01T00:00:00"/>
    <x v="0"/>
    <m/>
    <m/>
    <m/>
    <m/>
    <m/>
    <s v="Kazi Mahfuzur Rahman"/>
    <n v="1737538933"/>
    <s v="kmrahman@iom.int"/>
    <s v="IOM-DSK"/>
  </r>
  <r>
    <n v="286"/>
    <s v="IOM"/>
    <s v="DSK"/>
    <s v="ECHO"/>
    <s v="WASH"/>
    <x v="1"/>
    <x v="8"/>
    <s v="# of FSM Site"/>
    <m/>
    <n v="2"/>
    <s v="completed"/>
    <s v="Chittagong"/>
    <s v="Cox's Bazar"/>
    <x v="1"/>
    <s v="Nhilla"/>
    <s v="Camp 24"/>
    <x v="0"/>
    <d v="2022-04-01T00:00:00"/>
    <x v="0"/>
    <m/>
    <m/>
    <m/>
    <m/>
    <m/>
    <s v="Kazi Mahfuzur Rahman"/>
    <n v="1737538933"/>
    <s v="kmrahman@iom.int"/>
    <s v="IOM-DSK"/>
  </r>
  <r>
    <n v="287"/>
    <s v="IOM"/>
    <s v="DSK"/>
    <s v="ECHO"/>
    <s v="WASH"/>
    <x v="1"/>
    <x v="3"/>
    <s v="# of door"/>
    <m/>
    <n v="661"/>
    <s v="completed"/>
    <s v="Chittagong"/>
    <s v="Cox's Bazar"/>
    <x v="1"/>
    <s v="Nhilla"/>
    <s v="Camp 24"/>
    <x v="0"/>
    <d v="2022-04-01T00:00:00"/>
    <x v="0"/>
    <m/>
    <m/>
    <m/>
    <m/>
    <m/>
    <s v="Kazi Mahfuzur Rahman"/>
    <n v="1737538933"/>
    <s v="kmrahman@iom.int"/>
    <s v="IOM-DSK"/>
  </r>
  <r>
    <n v="288"/>
    <s v="IOM"/>
    <s v="DSK"/>
    <s v="ECHO"/>
    <s v="WASH"/>
    <x v="1"/>
    <x v="7"/>
    <s v="N/A"/>
    <m/>
    <n v="35"/>
    <s v="completed"/>
    <s v="Chittagong"/>
    <s v="Cox's Bazar"/>
    <x v="1"/>
    <s v="Nhilla"/>
    <s v="Camp 24"/>
    <x v="0"/>
    <d v="2022-04-01T00:00:00"/>
    <x v="0"/>
    <m/>
    <m/>
    <m/>
    <m/>
    <m/>
    <s v="Kazi Mahfuzur Rahman"/>
    <n v="1737538933"/>
    <s v="kmrahman@iom.int"/>
    <s v="IOM-DSK"/>
  </r>
  <r>
    <n v="289"/>
    <s v="IOM"/>
    <s v="DSK"/>
    <s v="ECHO"/>
    <s v="WASH"/>
    <x v="2"/>
    <x v="20"/>
    <s v="# of household"/>
    <m/>
    <n v="3722"/>
    <s v="completed"/>
    <s v="Chittagong"/>
    <s v="Cox's Bazar"/>
    <x v="1"/>
    <s v="Nhilla"/>
    <s v="Camp 24"/>
    <x v="0"/>
    <d v="2022-04-01T00:00:00"/>
    <x v="0"/>
    <m/>
    <m/>
    <m/>
    <m/>
    <m/>
    <s v="Kazi Mahfuzur Rahman"/>
    <n v="1737538933"/>
    <s v="kmrahman@iom.int"/>
    <s v="IOM-DSK"/>
  </r>
  <r>
    <n v="290"/>
    <s v="IOM"/>
    <s v="DSK"/>
    <s v="ECHO"/>
    <s v="WASH"/>
    <x v="2"/>
    <x v="7"/>
    <s v="N/A"/>
    <m/>
    <n v="1499"/>
    <s v="completed"/>
    <s v="Chittagong"/>
    <s v="Cox's Bazar"/>
    <x v="1"/>
    <s v="Nhilla"/>
    <s v="Camp 24"/>
    <x v="0"/>
    <d v="2022-04-01T00:00:00"/>
    <x v="0"/>
    <m/>
    <m/>
    <m/>
    <m/>
    <s v="Household Hygiene Practice Monitoring"/>
    <s v="Kazi Mahfuzur Rahman"/>
    <n v="1737538933"/>
    <s v="kmrahman@iom.int"/>
    <s v="IOM-DSK"/>
  </r>
  <r>
    <n v="291"/>
    <s v="IOM"/>
    <s v="DSK"/>
    <s v="ECHO"/>
    <s v="WASH"/>
    <x v="3"/>
    <x v="5"/>
    <s v="# of campaign per camp "/>
    <m/>
    <n v="20"/>
    <s v="completed"/>
    <s v="Chittagong"/>
    <s v="Cox's Bazar"/>
    <x v="1"/>
    <s v="Nhilla"/>
    <s v="Camp 24"/>
    <x v="0"/>
    <d v="2022-04-01T00:00:00"/>
    <x v="0"/>
    <m/>
    <m/>
    <m/>
    <m/>
    <m/>
    <s v="Kazi Mahfuzur Rahman"/>
    <n v="1737538933"/>
    <s v="kmrahman@iom.int"/>
    <s v="IOM-DSK"/>
  </r>
  <r>
    <n v="292"/>
    <s v="IOM"/>
    <s v="DSK"/>
    <s v="ECHO"/>
    <s v="WASH"/>
    <x v="3"/>
    <x v="6"/>
    <s v="# of plant"/>
    <m/>
    <n v="2"/>
    <s v="completed"/>
    <s v="Chittagong"/>
    <s v="Cox's Bazar"/>
    <x v="1"/>
    <s v="Nhilla"/>
    <s v="Camp 24"/>
    <x v="0"/>
    <d v="2022-04-01T00:00:00"/>
    <x v="0"/>
    <m/>
    <m/>
    <m/>
    <m/>
    <m/>
    <s v="Kazi Mahfuzur Rahman"/>
    <n v="1737538933"/>
    <s v="kmrahman@iom.int"/>
    <s v="IOM-DSK"/>
  </r>
  <r>
    <n v="293"/>
    <s v="IOM"/>
    <s v="DSK"/>
    <s v="ECHO"/>
    <s v="WASH"/>
    <x v="1"/>
    <x v="3"/>
    <s v="# of door"/>
    <m/>
    <n v="177"/>
    <s v="completed"/>
    <s v="Chittagong"/>
    <s v="Cox's Bazar"/>
    <x v="1"/>
    <s v="Nhilla"/>
    <s v="Camp 25"/>
    <x v="0"/>
    <d v="2022-04-01T00:00:00"/>
    <x v="0"/>
    <m/>
    <m/>
    <m/>
    <m/>
    <m/>
    <s v="Kazi Mahfuzur Rahman"/>
    <n v="1737538933"/>
    <s v="kmrahman@iom.int"/>
    <s v="IOM-DSK"/>
  </r>
  <r>
    <n v="294"/>
    <s v="IOM"/>
    <s v="DSK"/>
    <s v="ECHO"/>
    <s v="WASH"/>
    <x v="1"/>
    <x v="9"/>
    <s v="# of door"/>
    <m/>
    <n v="33"/>
    <s v="completed"/>
    <s v="Chittagong"/>
    <s v="Cox's Bazar"/>
    <x v="1"/>
    <s v="Nhilla"/>
    <s v="Camp 25"/>
    <x v="0"/>
    <d v="2022-04-01T00:00:00"/>
    <x v="0"/>
    <m/>
    <m/>
    <m/>
    <m/>
    <m/>
    <s v="Kazi Mahfuzur Rahman"/>
    <n v="1737538933"/>
    <s v="kmrahman@iom.int"/>
    <s v="IOM-DSK"/>
  </r>
  <r>
    <n v="295"/>
    <s v="IOM"/>
    <s v="DSK"/>
    <s v="ECHO"/>
    <s v="WASH"/>
    <x v="2"/>
    <x v="20"/>
    <s v="# of household"/>
    <m/>
    <n v="669"/>
    <s v="completed"/>
    <s v="Chittagong"/>
    <s v="Cox's Bazar"/>
    <x v="1"/>
    <s v="Nhilla"/>
    <s v="Camp 25"/>
    <x v="0"/>
    <d v="2022-04-01T00:00:00"/>
    <x v="0"/>
    <m/>
    <m/>
    <m/>
    <m/>
    <m/>
    <s v="Kazi Mahfuzur Rahman"/>
    <n v="1737538933"/>
    <s v="kmrahman@iom.int"/>
    <s v="IOM-DSK"/>
  </r>
  <r>
    <n v="296"/>
    <s v="IOM"/>
    <s v="DSK"/>
    <s v="ECHO"/>
    <s v="WASH"/>
    <x v="2"/>
    <x v="7"/>
    <s v="N/A"/>
    <m/>
    <n v="669"/>
    <s v="completed"/>
    <s v="Chittagong"/>
    <s v="Cox's Bazar"/>
    <x v="1"/>
    <s v="Nhilla"/>
    <s v="Camp 25"/>
    <x v="0"/>
    <d v="2022-04-01T00:00:00"/>
    <x v="0"/>
    <m/>
    <m/>
    <m/>
    <m/>
    <s v="Household Hygiene Practice Monitoring"/>
    <s v="Kazi Mahfuzur Rahman"/>
    <n v="1737538933"/>
    <s v="kmrahman@iom.int"/>
    <s v="IOM-DSK"/>
  </r>
  <r>
    <n v="297"/>
    <s v="IOM"/>
    <s v="DSK"/>
    <s v="ECHO"/>
    <s v="WASH"/>
    <x v="3"/>
    <x v="5"/>
    <s v="# of campaign per camp "/>
    <m/>
    <n v="4"/>
    <s v="completed"/>
    <s v="Chittagong"/>
    <s v="Cox's Bazar"/>
    <x v="1"/>
    <s v="Nhilla"/>
    <s v="Camp 25"/>
    <x v="0"/>
    <d v="2022-04-01T00:00:00"/>
    <x v="0"/>
    <m/>
    <m/>
    <m/>
    <m/>
    <m/>
    <s v="Kazi Mahfuzur Rahman"/>
    <n v="1737538933"/>
    <s v="kmrahman@iom.int"/>
    <s v="IOM-DSK"/>
  </r>
  <r>
    <n v="298"/>
    <s v="UNICEF"/>
    <s v="DSK"/>
    <s v="UNICEF"/>
    <s v="WASH"/>
    <x v="0"/>
    <x v="0"/>
    <s v="# of tube well"/>
    <m/>
    <n v="94"/>
    <s v="completed"/>
    <s v="Chittagong"/>
    <s v="Cox's Bazar"/>
    <x v="0"/>
    <s v="Palong Khali"/>
    <s v="Camp 16"/>
    <x v="0"/>
    <d v="2022-02-01T00:00:00"/>
    <x v="0"/>
    <m/>
    <m/>
    <m/>
    <m/>
    <m/>
    <s v="Md. Azhari Mukul"/>
    <n v="1718551768"/>
    <s v="azhari@dskbangladesh.org"/>
    <s v="UNICEF-DSK"/>
  </r>
  <r>
    <n v="299"/>
    <s v="UNICEF"/>
    <s v="DSK"/>
    <s v="UNICEF"/>
    <s v="WASH"/>
    <x v="0"/>
    <x v="12"/>
    <s v="# of water network"/>
    <m/>
    <n v="3"/>
    <s v="completed"/>
    <s v="Chittagong"/>
    <s v="Cox's Bazar"/>
    <x v="0"/>
    <s v="Palong Khali"/>
    <s v="Camp 16"/>
    <x v="0"/>
    <d v="2022-02-01T00:00:00"/>
    <x v="0"/>
    <m/>
    <m/>
    <m/>
    <m/>
    <m/>
    <s v="Md. Azhari Mukul"/>
    <n v="1718551768"/>
    <s v="azhari@dskbangladesh.org"/>
    <s v="UNICEF-DSK"/>
  </r>
  <r>
    <n v="300"/>
    <s v="UNICEF"/>
    <s v="DSK"/>
    <s v="UNICEF"/>
    <s v="WASH"/>
    <x v="1"/>
    <x v="1"/>
    <s v="# of door "/>
    <m/>
    <n v="64"/>
    <s v="completed"/>
    <s v="Chittagong"/>
    <s v="Cox's Bazar"/>
    <x v="0"/>
    <s v="Palong Khali"/>
    <s v="Camp 16"/>
    <x v="0"/>
    <d v="2022-02-01T00:00:00"/>
    <x v="0"/>
    <m/>
    <m/>
    <m/>
    <m/>
    <m/>
    <s v="Md. Azhari Mukul"/>
    <n v="1718551768"/>
    <s v="azhari@dskbangladesh.org"/>
    <s v="UNICEF-DSK"/>
  </r>
  <r>
    <n v="301"/>
    <s v="UNICEF"/>
    <s v="DSK"/>
    <s v="UNICEF"/>
    <s v="WASH"/>
    <x v="1"/>
    <x v="8"/>
    <s v="# of FSM Site"/>
    <m/>
    <n v="4"/>
    <s v="completed"/>
    <s v="Chittagong"/>
    <s v="Cox's Bazar"/>
    <x v="0"/>
    <s v="Palong Khali"/>
    <s v="Camp 16"/>
    <x v="0"/>
    <d v="2022-02-01T00:00:00"/>
    <x v="0"/>
    <m/>
    <m/>
    <m/>
    <m/>
    <m/>
    <s v="Md. Azhari Mukul"/>
    <n v="1718551768"/>
    <s v="azhari@dskbangladesh.org"/>
    <s v="UNICEF-DSK"/>
  </r>
  <r>
    <n v="302"/>
    <s v="UNICEF"/>
    <s v="DSK"/>
    <s v="UNICEF"/>
    <s v="WASH"/>
    <x v="1"/>
    <x v="3"/>
    <s v="# of door"/>
    <m/>
    <n v="274"/>
    <s v="completed"/>
    <s v="Chittagong"/>
    <s v="Cox's Bazar"/>
    <x v="0"/>
    <s v="Palong Khali"/>
    <s v="Camp 16"/>
    <x v="0"/>
    <d v="2022-02-01T00:00:00"/>
    <x v="0"/>
    <m/>
    <m/>
    <m/>
    <m/>
    <m/>
    <s v="Md. Azhari Mukul"/>
    <n v="1718551768"/>
    <s v="azhari@dskbangladesh.org"/>
    <s v="UNICEF-DSK"/>
  </r>
  <r>
    <n v="303"/>
    <s v="UNICEF"/>
    <s v="DSK"/>
    <s v="UNICEF"/>
    <s v="WASH"/>
    <x v="2"/>
    <x v="10"/>
    <s v="# of HP sessions at community level"/>
    <m/>
    <n v="217"/>
    <s v="completed"/>
    <s v="Chittagong"/>
    <s v="Cox's Bazar"/>
    <x v="0"/>
    <s v="Palong Khali"/>
    <s v="Camp 16"/>
    <x v="0"/>
    <d v="2022-02-01T00:00:00"/>
    <x v="0"/>
    <m/>
    <m/>
    <m/>
    <m/>
    <m/>
    <s v="Md. Azhari Mukul"/>
    <n v="1718551768"/>
    <s v="azhari@dskbangladesh.org"/>
    <s v="UNICEF-DSK"/>
  </r>
  <r>
    <n v="304"/>
    <s v="UNICEF"/>
    <s v="DSK"/>
    <s v="UNICEF"/>
    <s v="WASH"/>
    <x v="1"/>
    <x v="1"/>
    <s v="# of door "/>
    <m/>
    <n v="20"/>
    <s v="completed"/>
    <s v="Chittagong"/>
    <s v="Cox's Bazar"/>
    <x v="1"/>
    <s v="Whykong"/>
    <s v="Camp 22"/>
    <x v="0"/>
    <d v="2022-02-01T00:00:00"/>
    <x v="0"/>
    <m/>
    <m/>
    <m/>
    <m/>
    <m/>
    <s v="Md. Azhari Mukul"/>
    <n v="1718551768"/>
    <s v="azhari@dskbangladesh.org"/>
    <s v="UNICEF-DSK"/>
  </r>
  <r>
    <n v="305"/>
    <s v="UNICEF"/>
    <s v="DSK"/>
    <s v="UNICEF"/>
    <s v="WASH"/>
    <x v="1"/>
    <x v="8"/>
    <s v="# of FSM Site"/>
    <m/>
    <n v="3"/>
    <s v="completed"/>
    <s v="Chittagong"/>
    <s v="Cox's Bazar"/>
    <x v="1"/>
    <s v="Whykong"/>
    <s v="Camp 22"/>
    <x v="0"/>
    <d v="2022-02-01T00:00:00"/>
    <x v="0"/>
    <m/>
    <m/>
    <m/>
    <m/>
    <m/>
    <s v="Md. Azhari Mukul"/>
    <n v="1718551768"/>
    <s v="azhari@dskbangladesh.org"/>
    <s v="UNICEF-DSK"/>
  </r>
  <r>
    <n v="306"/>
    <s v="UNICEF"/>
    <s v="DSK"/>
    <s v="UNICEF"/>
    <s v="WASH"/>
    <x v="1"/>
    <x v="3"/>
    <s v="# of door"/>
    <m/>
    <n v="227"/>
    <s v="completed"/>
    <s v="Chittagong"/>
    <s v="Cox's Bazar"/>
    <x v="1"/>
    <s v="Whykong"/>
    <s v="Camp 22"/>
    <x v="0"/>
    <d v="2022-02-01T00:00:00"/>
    <x v="0"/>
    <m/>
    <m/>
    <m/>
    <m/>
    <m/>
    <s v="Md. Azhari Mukul"/>
    <n v="1718551768"/>
    <s v="azhari@dskbangladesh.org"/>
    <s v="UNICEF-DSK"/>
  </r>
  <r>
    <n v="307"/>
    <s v="UNICEF"/>
    <s v="DSK"/>
    <s v="UNICEF"/>
    <s v="WASH"/>
    <x v="2"/>
    <x v="10"/>
    <s v="# of HP sessions at community level"/>
    <m/>
    <n v="124"/>
    <s v="completed"/>
    <s v="Chittagong"/>
    <s v="Cox's Bazar"/>
    <x v="1"/>
    <s v="Whykong"/>
    <s v="Camp 22"/>
    <x v="0"/>
    <d v="2022-02-01T00:00:00"/>
    <x v="0"/>
    <m/>
    <m/>
    <m/>
    <m/>
    <m/>
    <s v="Md. Azhari Mukul"/>
    <n v="1718551768"/>
    <s v="azhari@dskbangladesh.org"/>
    <s v="UNICEF-DSK"/>
  </r>
  <r>
    <n v="308"/>
    <s v="DSK"/>
    <s v="DSK"/>
    <s v="IOM"/>
    <s v="WASH"/>
    <x v="0"/>
    <x v="0"/>
    <s v="# of tube well"/>
    <m/>
    <n v="140"/>
    <s v="completed"/>
    <s v="Chittagong"/>
    <s v="Cox's Bazar"/>
    <x v="0"/>
    <s v="Palong Khali"/>
    <s v="Camp 18"/>
    <x v="0"/>
    <d v="2022-09-01T00:00:00"/>
    <x v="0"/>
    <m/>
    <m/>
    <m/>
    <m/>
    <m/>
    <s v="Md. Shalahuddin Kader"/>
    <n v="1845101021"/>
    <s v="shalahuddin@dskbangladesh.org"/>
    <s v="DSK"/>
  </r>
  <r>
    <n v="309"/>
    <s v="DSK"/>
    <s v="DSK"/>
    <s v="IOM"/>
    <s v="WASH"/>
    <x v="0"/>
    <x v="12"/>
    <s v="# of water network"/>
    <m/>
    <n v="1"/>
    <s v="completed"/>
    <s v="Chittagong"/>
    <s v="Cox's Bazar"/>
    <x v="0"/>
    <s v="Palong Khali"/>
    <s v="Camp 18"/>
    <x v="0"/>
    <d v="2022-09-01T00:00:00"/>
    <x v="0"/>
    <m/>
    <m/>
    <m/>
    <m/>
    <m/>
    <s v="Md. Shalahuddin Kader"/>
    <n v="1845101021"/>
    <s v="shalahuddin@dskbangladesh.org"/>
    <s v="DSK"/>
  </r>
  <r>
    <n v="310"/>
    <s v="DSK"/>
    <s v="DSK"/>
    <s v="IOM"/>
    <s v="WASH"/>
    <x v="1"/>
    <x v="1"/>
    <s v="# of door "/>
    <m/>
    <n v="78"/>
    <s v="completed"/>
    <s v="Chittagong"/>
    <s v="Cox's Bazar"/>
    <x v="0"/>
    <s v="Palong Khali"/>
    <s v="Camp 18"/>
    <x v="0"/>
    <d v="2022-09-01T00:00:00"/>
    <x v="0"/>
    <m/>
    <m/>
    <m/>
    <m/>
    <m/>
    <s v="Md. Shalahuddin Kader"/>
    <n v="1845101021"/>
    <s v="shalahuddin@dskbangladesh.org"/>
    <s v="DSK"/>
  </r>
  <r>
    <n v="311"/>
    <s v="DSK"/>
    <s v="DSK"/>
    <s v="IOM"/>
    <s v="WASH"/>
    <x v="1"/>
    <x v="8"/>
    <s v="# of FSM Site"/>
    <m/>
    <n v="10"/>
    <s v="completed"/>
    <s v="Chittagong"/>
    <s v="Cox's Bazar"/>
    <x v="0"/>
    <s v="Palong Khali"/>
    <s v="Camp 18"/>
    <x v="0"/>
    <d v="2022-09-01T00:00:00"/>
    <x v="0"/>
    <m/>
    <m/>
    <m/>
    <m/>
    <m/>
    <s v="Md. Shalahuddin Kader"/>
    <n v="1845101021"/>
    <s v="shalahuddin@dskbangladesh.org"/>
    <s v="DSK"/>
  </r>
  <r>
    <n v="312"/>
    <s v="DSK"/>
    <s v="DSK"/>
    <s v="IOM"/>
    <s v="WASH"/>
    <x v="1"/>
    <x v="2"/>
    <s v="# of FSM Site"/>
    <m/>
    <n v="3"/>
    <s v="completed"/>
    <s v="Chittagong"/>
    <s v="Cox's Bazar"/>
    <x v="0"/>
    <s v="Palong Khali"/>
    <s v="Camp 18"/>
    <x v="0"/>
    <d v="2022-09-01T00:00:00"/>
    <x v="0"/>
    <m/>
    <m/>
    <m/>
    <m/>
    <m/>
    <s v="Md. Shalahuddin Kader"/>
    <n v="1845101021"/>
    <s v="shalahuddin@dskbangladesh.org"/>
    <s v="DSK"/>
  </r>
  <r>
    <n v="313"/>
    <s v="DSK"/>
    <s v="DSK"/>
    <s v="IOM"/>
    <s v="WASH"/>
    <x v="1"/>
    <x v="3"/>
    <s v="# of door"/>
    <m/>
    <n v="113"/>
    <s v="completed"/>
    <s v="Chittagong"/>
    <s v="Cox's Bazar"/>
    <x v="0"/>
    <s v="Palong Khali"/>
    <s v="Camp 18"/>
    <x v="0"/>
    <d v="2022-09-01T00:00:00"/>
    <x v="0"/>
    <m/>
    <m/>
    <m/>
    <m/>
    <m/>
    <s v="Md. Shalahuddin Kader"/>
    <n v="1845101021"/>
    <s v="shalahuddin@dskbangladesh.org"/>
    <s v="DSK"/>
  </r>
  <r>
    <n v="314"/>
    <s v="DSK"/>
    <s v="DSK"/>
    <s v="IOM"/>
    <s v="WASH"/>
    <x v="2"/>
    <x v="4"/>
    <s v="# of HP sessions at HH level"/>
    <m/>
    <n v="557"/>
    <s v="completed"/>
    <s v="Chittagong"/>
    <s v="Cox's Bazar"/>
    <x v="0"/>
    <s v="Palong Khali"/>
    <s v="Camp 18"/>
    <x v="0"/>
    <d v="2022-09-01T00:00:00"/>
    <x v="0"/>
    <m/>
    <m/>
    <m/>
    <m/>
    <m/>
    <s v="Md. Shalahuddin Kader"/>
    <n v="1845101021"/>
    <s v="shalahuddin@dskbangladesh.org"/>
    <s v="DSK"/>
  </r>
  <r>
    <n v="315"/>
    <s v="DSK"/>
    <s v="DSK"/>
    <s v="IOM"/>
    <s v="WASH"/>
    <x v="2"/>
    <x v="20"/>
    <s v="# of household"/>
    <m/>
    <n v="3041"/>
    <s v="completed"/>
    <s v="Chittagong"/>
    <s v="Cox's Bazar"/>
    <x v="0"/>
    <s v="Palong Khali"/>
    <s v="Camp 18"/>
    <x v="0"/>
    <d v="2022-09-01T00:00:00"/>
    <x v="0"/>
    <m/>
    <m/>
    <m/>
    <m/>
    <m/>
    <s v="Md. Shalahuddin Kader"/>
    <n v="1845101021"/>
    <s v="shalahuddin@dskbangladesh.org"/>
    <s v="DSK"/>
  </r>
  <r>
    <n v="316"/>
    <s v="DSK"/>
    <s v="DSK"/>
    <s v="IOM"/>
    <s v="WASH"/>
    <x v="3"/>
    <x v="5"/>
    <s v="# of campaign per camp "/>
    <m/>
    <n v="13"/>
    <s v="completed"/>
    <s v="Chittagong"/>
    <s v="Cox's Bazar"/>
    <x v="0"/>
    <s v="Palong Khali"/>
    <s v="Camp 18"/>
    <x v="0"/>
    <d v="2022-09-01T00:00:00"/>
    <x v="0"/>
    <m/>
    <m/>
    <m/>
    <m/>
    <m/>
    <s v="Md. Shalahuddin Kader"/>
    <n v="1845101021"/>
    <s v="shalahuddin@dskbangladesh.org"/>
    <s v="DSK"/>
  </r>
  <r>
    <n v="317"/>
    <s v="DSK"/>
    <s v="DSK"/>
    <s v="IOM"/>
    <s v="WASH"/>
    <x v="3"/>
    <x v="6"/>
    <s v="# of plant"/>
    <m/>
    <n v="1"/>
    <s v="completed"/>
    <s v="Chittagong"/>
    <s v="Cox's Bazar"/>
    <x v="0"/>
    <s v="Palong Khali"/>
    <s v="Camp 18"/>
    <x v="0"/>
    <d v="2022-09-01T00:00:00"/>
    <x v="0"/>
    <m/>
    <m/>
    <m/>
    <m/>
    <m/>
    <s v="Md. Shalahuddin Kader"/>
    <n v="1845101021"/>
    <s v="shalahuddin@dskbangladesh.org"/>
    <s v="DSK"/>
  </r>
  <r>
    <n v="318"/>
    <s v="DSK"/>
    <s v="DSK"/>
    <s v="IOM"/>
    <s v="WASH"/>
    <x v="0"/>
    <x v="0"/>
    <s v="# of tube well"/>
    <m/>
    <n v="245"/>
    <s v="completed"/>
    <s v="Chittagong"/>
    <s v="Cox's Bazar"/>
    <x v="0"/>
    <s v="Palong Khali"/>
    <s v="Camp 19"/>
    <x v="0"/>
    <d v="2022-09-01T00:00:00"/>
    <x v="0"/>
    <m/>
    <m/>
    <m/>
    <m/>
    <m/>
    <s v="Md. Shalahuddin Kader"/>
    <n v="1845101021"/>
    <s v="shalahuddin@dskbangladesh.org"/>
    <s v="DSK"/>
  </r>
  <r>
    <n v="319"/>
    <s v="DSK"/>
    <s v="DSK"/>
    <s v="IOM"/>
    <s v="WASH"/>
    <x v="0"/>
    <x v="12"/>
    <s v="# of water network"/>
    <m/>
    <n v="5"/>
    <s v="completed"/>
    <s v="Chittagong"/>
    <s v="Cox's Bazar"/>
    <x v="0"/>
    <s v="Palong Khali"/>
    <s v="Camp 19"/>
    <x v="0"/>
    <d v="2022-09-01T00:00:00"/>
    <x v="0"/>
    <m/>
    <m/>
    <m/>
    <m/>
    <m/>
    <s v="Md. Shalahuddin Kader"/>
    <n v="1845101021"/>
    <s v="shalahuddin@dskbangladesh.org"/>
    <s v="DSK"/>
  </r>
  <r>
    <n v="320"/>
    <s v="DSK"/>
    <s v="DSK"/>
    <s v="IOM"/>
    <s v="WASH"/>
    <x v="1"/>
    <x v="1"/>
    <s v="# of door "/>
    <m/>
    <n v="247"/>
    <s v="completed"/>
    <s v="Chittagong"/>
    <s v="Cox's Bazar"/>
    <x v="0"/>
    <s v="Palong Khali"/>
    <s v="Camp 19"/>
    <x v="0"/>
    <d v="2022-09-01T00:00:00"/>
    <x v="0"/>
    <m/>
    <m/>
    <m/>
    <m/>
    <m/>
    <s v="Md. Shalahuddin Kader"/>
    <n v="1845101021"/>
    <s v="shalahuddin@dskbangladesh.org"/>
    <s v="DSK"/>
  </r>
  <r>
    <n v="321"/>
    <s v="DSK"/>
    <s v="DSK"/>
    <s v="IOM"/>
    <s v="WASH"/>
    <x v="1"/>
    <x v="8"/>
    <s v="# of FSM Site"/>
    <m/>
    <n v="1"/>
    <s v="completed"/>
    <s v="Chittagong"/>
    <s v="Cox's Bazar"/>
    <x v="0"/>
    <s v="Palong Khali"/>
    <s v="Camp 19"/>
    <x v="0"/>
    <d v="2022-09-01T00:00:00"/>
    <x v="0"/>
    <m/>
    <m/>
    <m/>
    <m/>
    <m/>
    <s v="Md. Shalahuddin Kader"/>
    <n v="1845101021"/>
    <s v="shalahuddin@dskbangladesh.org"/>
    <s v="DSK"/>
  </r>
  <r>
    <n v="322"/>
    <s v="DSK"/>
    <s v="DSK"/>
    <s v="IOM"/>
    <s v="WASH"/>
    <x v="1"/>
    <x v="3"/>
    <s v="# of door"/>
    <m/>
    <n v="202"/>
    <s v="completed"/>
    <s v="Chittagong"/>
    <s v="Cox's Bazar"/>
    <x v="0"/>
    <s v="Palong Khali"/>
    <s v="Camp 19"/>
    <x v="0"/>
    <d v="2022-09-01T00:00:00"/>
    <x v="0"/>
    <m/>
    <m/>
    <m/>
    <m/>
    <m/>
    <s v="Md. Shalahuddin Kader"/>
    <n v="1845101021"/>
    <s v="shalahuddin@dskbangladesh.org"/>
    <s v="DSK"/>
  </r>
  <r>
    <n v="323"/>
    <s v="DSK"/>
    <s v="DSK"/>
    <s v="IOM"/>
    <s v="WASH"/>
    <x v="2"/>
    <x v="4"/>
    <s v="# of HP sessions at HH level"/>
    <m/>
    <n v="715"/>
    <s v="completed"/>
    <s v="Chittagong"/>
    <s v="Cox's Bazar"/>
    <x v="0"/>
    <s v="Palong Khali"/>
    <s v="Camp 19"/>
    <x v="0"/>
    <d v="2022-09-01T00:00:00"/>
    <x v="0"/>
    <m/>
    <m/>
    <m/>
    <m/>
    <m/>
    <s v="Md. Shalahuddin Kader"/>
    <n v="1845101021"/>
    <s v="shalahuddin@dskbangladesh.org"/>
    <s v="DSK"/>
  </r>
  <r>
    <n v="324"/>
    <s v="DSK"/>
    <s v="DSK"/>
    <s v="IOM"/>
    <s v="WASH"/>
    <x v="2"/>
    <x v="20"/>
    <s v="# of household"/>
    <m/>
    <n v="4858"/>
    <s v="completed"/>
    <s v="Chittagong"/>
    <s v="Cox's Bazar"/>
    <x v="0"/>
    <s v="Palong Khali"/>
    <s v="Camp 19"/>
    <x v="0"/>
    <d v="2022-09-01T00:00:00"/>
    <x v="0"/>
    <m/>
    <m/>
    <m/>
    <m/>
    <m/>
    <s v="Md. Shalahuddin Kader"/>
    <n v="1845101021"/>
    <s v="shalahuddin@dskbangladesh.org"/>
    <s v="DSK"/>
  </r>
  <r>
    <n v="325"/>
    <s v="DSK"/>
    <s v="DSK"/>
    <s v="IOM"/>
    <s v="WASH"/>
    <x v="3"/>
    <x v="5"/>
    <s v="# of campaign per camp "/>
    <m/>
    <n v="18"/>
    <s v="completed"/>
    <s v="Chittagong"/>
    <s v="Cox's Bazar"/>
    <x v="0"/>
    <s v="Palong Khali"/>
    <s v="Camp 19"/>
    <x v="0"/>
    <d v="2022-09-01T00:00:00"/>
    <x v="0"/>
    <m/>
    <m/>
    <m/>
    <m/>
    <m/>
    <s v="Md. Shalahuddin Kader"/>
    <n v="1845101021"/>
    <s v="shalahuddin@dskbangladesh.org"/>
    <s v="DSK"/>
  </r>
  <r>
    <n v="326"/>
    <s v="DSK"/>
    <s v="DSK"/>
    <s v="IOM"/>
    <s v="WASH"/>
    <x v="3"/>
    <x v="6"/>
    <s v="# of plant"/>
    <m/>
    <n v="2"/>
    <s v="completed"/>
    <s v="Chittagong"/>
    <s v="Cox's Bazar"/>
    <x v="0"/>
    <s v="Palong Khali"/>
    <s v="Camp 19"/>
    <x v="0"/>
    <d v="2022-09-01T00:00:00"/>
    <x v="0"/>
    <m/>
    <m/>
    <m/>
    <m/>
    <m/>
    <s v="Md. Shalahuddin Kader"/>
    <n v="1845101021"/>
    <s v="shalahuddin@dskbangladesh.org"/>
    <s v="DSK"/>
  </r>
  <r>
    <n v="327"/>
    <s v="CA"/>
    <s v="DSK"/>
    <s v="CAID, DFAT"/>
    <s v="WASH"/>
    <x v="1"/>
    <x v="3"/>
    <s v="# of door"/>
    <m/>
    <n v="58"/>
    <s v="completed"/>
    <s v="Chittagong"/>
    <s v="Cox's Bazar"/>
    <x v="0"/>
    <s v="Palong Khali"/>
    <s v="Camp 15"/>
    <x v="0"/>
    <d v="2022-04-01T00:00:00"/>
    <x v="0"/>
    <m/>
    <m/>
    <m/>
    <m/>
    <m/>
    <s v="Sanjit Hajong"/>
    <n v="1826201879"/>
    <s v="shajong@dskbangladesh.org"/>
    <s v="CA-DSK"/>
  </r>
  <r>
    <n v="328"/>
    <s v="CPI"/>
    <s v="GREEN HILL"/>
    <s v="CPI"/>
    <s v="WASH"/>
    <x v="0"/>
    <x v="0"/>
    <s v="# of tube well"/>
    <m/>
    <n v="40"/>
    <s v="completed"/>
    <s v="Chittagong"/>
    <s v="Cox's Bazar"/>
    <x v="0"/>
    <s v="Palong Khali"/>
    <s v="Camp 01W"/>
    <x v="0"/>
    <d v="2022-01-31T00:00:00"/>
    <x v="0"/>
    <m/>
    <m/>
    <m/>
    <m/>
    <m/>
    <s v="Md. Arifuzzaman"/>
    <n v="1882052535"/>
    <s v="data@ghcxb.org"/>
    <s v="CPI-GREEN HILL"/>
  </r>
  <r>
    <n v="329"/>
    <s v="CPI"/>
    <s v="GREEN HILL"/>
    <s v="CPI"/>
    <s v="WASH"/>
    <x v="2"/>
    <x v="4"/>
    <s v="# of HP sessions at HH level"/>
    <m/>
    <n v="4386"/>
    <s v="completed"/>
    <s v="Chittagong"/>
    <s v="Cox's Bazar"/>
    <x v="0"/>
    <s v="Palong Khali"/>
    <s v="Camp 01W"/>
    <x v="0"/>
    <d v="2022-01-31T00:00:00"/>
    <x v="0"/>
    <m/>
    <m/>
    <m/>
    <m/>
    <m/>
    <s v="Md. Arifuzzaman"/>
    <n v="1882052535"/>
    <s v="data@ghcxb.org"/>
    <s v="CPI-GREEN HILL"/>
  </r>
  <r>
    <n v="330"/>
    <s v="GREEN HILL"/>
    <s v="GREEN HILL"/>
    <s v="CPI"/>
    <s v="WASH"/>
    <x v="0"/>
    <x v="0"/>
    <s v="# of tube well"/>
    <m/>
    <n v="12"/>
    <s v="completed"/>
    <s v="Chittagong"/>
    <s v="Cox's Bazar"/>
    <x v="0"/>
    <s v="Palong Khali"/>
    <s v="Camp 17"/>
    <x v="0"/>
    <d v="2022-01-31T00:00:00"/>
    <x v="0"/>
    <m/>
    <m/>
    <m/>
    <m/>
    <m/>
    <s v="Md. Arifuzzaman"/>
    <n v="1882052535"/>
    <s v="data@ghcxb.org"/>
    <s v="GREEN HILL"/>
  </r>
  <r>
    <n v="331"/>
    <s v="GREEN HILL"/>
    <s v="GREEN HILL"/>
    <s v="CPI"/>
    <s v="WASH"/>
    <x v="2"/>
    <x v="4"/>
    <s v="# of HP sessions at HH level"/>
    <m/>
    <n v="1491"/>
    <s v="completed"/>
    <s v="Chittagong"/>
    <s v="Cox's Bazar"/>
    <x v="0"/>
    <s v="Palong Khali"/>
    <s v="Camp 17"/>
    <x v="0"/>
    <d v="2022-01-31T00:00:00"/>
    <x v="0"/>
    <m/>
    <m/>
    <m/>
    <m/>
    <m/>
    <s v="Md. Arifuzzaman"/>
    <n v="1882052535"/>
    <s v="data@ghcxb.org"/>
    <s v="GREEN HILL"/>
  </r>
  <r>
    <n v="332"/>
    <s v="GREEN HILL"/>
    <s v="GREEN HILL"/>
    <s v="CPI"/>
    <s v="WASH"/>
    <x v="0"/>
    <x v="0"/>
    <s v="# of tube well"/>
    <m/>
    <n v="40"/>
    <s v="completed"/>
    <s v="Chittagong"/>
    <s v="Cox's Bazar"/>
    <x v="0"/>
    <s v="Palong Khali"/>
    <s v="Camp 01W"/>
    <x v="0"/>
    <d v="2022-06-01T00:00:00"/>
    <x v="0"/>
    <m/>
    <m/>
    <m/>
    <m/>
    <m/>
    <s v="Md. Arifuzzaman"/>
    <n v="1882052535"/>
    <s v="data@ghcxb.org"/>
    <s v="GREEN HILL"/>
  </r>
  <r>
    <n v="333"/>
    <s v="GREEN HILL"/>
    <s v="GREEN HILL"/>
    <s v="CPI"/>
    <s v="WASH"/>
    <x v="1"/>
    <x v="3"/>
    <s v="# of door"/>
    <m/>
    <n v="129"/>
    <s v="completed"/>
    <s v="Chittagong"/>
    <s v="Cox's Bazar"/>
    <x v="0"/>
    <s v="Palong Khali"/>
    <s v="Camp 01W"/>
    <x v="0"/>
    <d v="2022-06-01T00:00:00"/>
    <x v="0"/>
    <m/>
    <m/>
    <m/>
    <m/>
    <m/>
    <s v="Md. Arifuzzaman"/>
    <n v="1882052535"/>
    <s v="data@ghcxb.org"/>
    <s v="GREEN HILL"/>
  </r>
  <r>
    <n v="334"/>
    <s v="GREEN HILL"/>
    <s v="GREEN HILL"/>
    <s v="CPI"/>
    <s v="WASH"/>
    <x v="2"/>
    <x v="4"/>
    <s v="# of HP sessions at HH level"/>
    <m/>
    <n v="1260"/>
    <s v="completed"/>
    <s v="Chittagong"/>
    <s v="Cox's Bazar"/>
    <x v="0"/>
    <s v="Palong Khali"/>
    <s v="Camp 01W"/>
    <x v="0"/>
    <d v="2022-06-01T00:00:00"/>
    <x v="0"/>
    <m/>
    <m/>
    <m/>
    <m/>
    <m/>
    <s v="Md. Arifuzzaman"/>
    <n v="1882052535"/>
    <s v="data@ghcxb.org"/>
    <s v="GREEN HILL"/>
  </r>
  <r>
    <n v="335"/>
    <s v="GREEN HILL"/>
    <s v="GREEN HILL"/>
    <s v="CPI"/>
    <s v="WASH"/>
    <x v="3"/>
    <x v="7"/>
    <s v="N/A"/>
    <m/>
    <n v="97"/>
    <s v="completed"/>
    <s v="Chittagong"/>
    <s v="Cox's Bazar"/>
    <x v="0"/>
    <s v="Palong Khali"/>
    <s v="Camp 01W"/>
    <x v="0"/>
    <d v="2022-06-01T00:00:00"/>
    <x v="0"/>
    <m/>
    <m/>
    <m/>
    <m/>
    <s v="Number of communal pit cleaned and transported waste from secondary to tertiary place"/>
    <s v="Md. Arifuzzaman"/>
    <n v="1882052535"/>
    <s v="data@ghcxb.org"/>
    <s v="GREEN HILL"/>
  </r>
  <r>
    <n v="336"/>
    <s v="GREEN HILL"/>
    <s v="GREEN HILL"/>
    <s v="CPI"/>
    <s v="WASH"/>
    <x v="0"/>
    <x v="0"/>
    <s v="# of tube well"/>
    <m/>
    <n v="10"/>
    <s v="completed"/>
    <s v="Chittagong"/>
    <s v="Cox's Bazar"/>
    <x v="0"/>
    <s v="Palong Khali"/>
    <s v="Camp 17"/>
    <x v="0"/>
    <d v="2022-06-01T00:00:00"/>
    <x v="0"/>
    <m/>
    <m/>
    <m/>
    <m/>
    <m/>
    <s v="Md. Arifuzzaman"/>
    <n v="1882052535"/>
    <s v="data@ghcxb.org"/>
    <s v="GREEN HILL"/>
  </r>
  <r>
    <n v="337"/>
    <s v="GREEN HILL"/>
    <s v="GREEN HILL"/>
    <s v="CPI"/>
    <s v="WASH"/>
    <x v="1"/>
    <x v="3"/>
    <s v="# of door"/>
    <m/>
    <n v="20"/>
    <s v="completed"/>
    <s v="Chittagong"/>
    <s v="Cox's Bazar"/>
    <x v="0"/>
    <s v="Palong Khali"/>
    <s v="Camp 17"/>
    <x v="0"/>
    <d v="2022-06-01T00:00:00"/>
    <x v="0"/>
    <m/>
    <m/>
    <m/>
    <m/>
    <m/>
    <s v="Md. Arifuzzaman"/>
    <n v="1882052535"/>
    <s v="data@ghcxb.org"/>
    <s v="GREEN HILL"/>
  </r>
  <r>
    <n v="338"/>
    <s v="GREEN HILL"/>
    <s v="GREEN HILL"/>
    <s v="CPI"/>
    <s v="WASH"/>
    <x v="2"/>
    <x v="4"/>
    <s v="# of HP sessions at HH level"/>
    <m/>
    <n v="1491"/>
    <s v="completed"/>
    <s v="Chittagong"/>
    <s v="Cox's Bazar"/>
    <x v="0"/>
    <s v="Palong Khali"/>
    <s v="Camp 17"/>
    <x v="0"/>
    <d v="2022-06-01T00:00:00"/>
    <x v="0"/>
    <m/>
    <m/>
    <m/>
    <m/>
    <m/>
    <s v="Md. Arifuzzaman"/>
    <n v="1882052535"/>
    <s v="data@ghcxb.org"/>
    <s v="GREEN HILL"/>
  </r>
  <r>
    <n v="339"/>
    <s v="GREEN HILL"/>
    <s v="GREEN HILL"/>
    <s v="CPI"/>
    <s v="WASH"/>
    <x v="3"/>
    <x v="7"/>
    <s v="N/A"/>
    <m/>
    <n v="201"/>
    <s v="completed"/>
    <s v="Chittagong"/>
    <s v="Cox's Bazar"/>
    <x v="0"/>
    <s v="Palong Khali"/>
    <s v="Camp 17"/>
    <x v="0"/>
    <d v="2022-06-01T00:00:00"/>
    <x v="0"/>
    <m/>
    <m/>
    <m/>
    <m/>
    <s v="Number of communal pit cleaned and waste transported from secondary pit to tertiary site"/>
    <s v="Md. Arifuzzaman"/>
    <n v="1882052535"/>
    <s v="data@ghcxb.org"/>
    <s v="GREEN HILL"/>
  </r>
  <r>
    <n v="340"/>
    <s v="ACF"/>
    <s v="HYSAWA"/>
    <s v="ECHO"/>
    <s v="WASH"/>
    <x v="0"/>
    <x v="0"/>
    <s v="# of tube well"/>
    <m/>
    <n v="46"/>
    <s v="completed"/>
    <s v="Chittagong"/>
    <s v="Cox's Bazar"/>
    <x v="0"/>
    <s v="Palong Khali"/>
    <s v="Camp 01E"/>
    <x v="0"/>
    <d v="2022-03-01T00:00:00"/>
    <x v="0"/>
    <m/>
    <m/>
    <m/>
    <m/>
    <m/>
    <s v="Moammad Shajan Siraj"/>
    <n v="1813213381"/>
    <s v="washhppm-cox@bd-actionagainsthunger.org"/>
    <s v="ACF-HYSAWA"/>
  </r>
  <r>
    <n v="341"/>
    <s v="ACF"/>
    <s v="HYSAWA"/>
    <s v="ECHO"/>
    <s v="WASH"/>
    <x v="2"/>
    <x v="33"/>
    <s v="# of facilities"/>
    <m/>
    <n v="1692"/>
    <s v="completed"/>
    <s v="Chittagong"/>
    <s v="Cox's Bazar"/>
    <x v="0"/>
    <s v="Palong Khali"/>
    <s v="Camp 01E"/>
    <x v="0"/>
    <d v="2022-03-01T00:00:00"/>
    <x v="0"/>
    <m/>
    <m/>
    <m/>
    <m/>
    <m/>
    <s v="Moammad Shajan Siraj"/>
    <n v="1813213381"/>
    <s v="washhppm-cox@bd-actionagainsthunger.org"/>
    <s v="ACF-HYSAWA"/>
  </r>
  <r>
    <n v="342"/>
    <s v="ACF"/>
    <s v="HYSAWA"/>
    <s v="ECHO"/>
    <s v="WASH"/>
    <x v="1"/>
    <x v="1"/>
    <s v="# of door "/>
    <m/>
    <n v="27"/>
    <s v="completed"/>
    <s v="Chittagong"/>
    <s v="Cox's Bazar"/>
    <x v="0"/>
    <s v="Palong Khali"/>
    <s v="Camp 01E"/>
    <x v="0"/>
    <d v="2022-03-01T00:00:00"/>
    <x v="0"/>
    <m/>
    <m/>
    <m/>
    <m/>
    <m/>
    <s v="Moammad Shajan Siraj"/>
    <n v="1813213381"/>
    <s v="washhppm-cox@bd-actionagainsthunger.org"/>
    <s v="ACF-HYSAWA"/>
  </r>
  <r>
    <n v="343"/>
    <s v="ACF"/>
    <s v="HYSAWA"/>
    <s v="ECHO"/>
    <s v="WASH"/>
    <x v="1"/>
    <x v="17"/>
    <s v="# of door"/>
    <m/>
    <n v="32"/>
    <s v="completed"/>
    <s v="Chittagong"/>
    <s v="Cox's Bazar"/>
    <x v="0"/>
    <s v="Palong Khali"/>
    <s v="Camp 01E"/>
    <x v="0"/>
    <d v="2022-03-01T00:00:00"/>
    <x v="0"/>
    <m/>
    <m/>
    <m/>
    <m/>
    <m/>
    <s v="Moammad Shajan Siraj"/>
    <n v="1813213381"/>
    <s v="washhppm-cox@bd-actionagainsthunger.org"/>
    <s v="ACF-HYSAWA"/>
  </r>
  <r>
    <n v="344"/>
    <s v="ACF"/>
    <s v="HYSAWA"/>
    <s v="ECHO"/>
    <s v="WASH"/>
    <x v="1"/>
    <x v="18"/>
    <s v="# of door"/>
    <m/>
    <n v="18"/>
    <s v="completed"/>
    <s v="Chittagong"/>
    <s v="Cox's Bazar"/>
    <x v="0"/>
    <s v="Palong Khali"/>
    <s v="Camp 01E"/>
    <x v="0"/>
    <d v="2022-03-01T00:00:00"/>
    <x v="0"/>
    <m/>
    <m/>
    <m/>
    <m/>
    <m/>
    <s v="Moammad Shajan Siraj"/>
    <n v="1813213381"/>
    <s v="washhppm-cox@bd-actionagainsthunger.org"/>
    <s v="ACF-HYSAWA"/>
  </r>
  <r>
    <n v="345"/>
    <s v="ACF"/>
    <s v="HYSAWA"/>
    <s v="ECHO"/>
    <s v="WASH"/>
    <x v="1"/>
    <x v="3"/>
    <s v="# of door"/>
    <m/>
    <n v="177"/>
    <s v="completed"/>
    <s v="Chittagong"/>
    <s v="Cox's Bazar"/>
    <x v="0"/>
    <s v="Palong Khali"/>
    <s v="Camp 01E"/>
    <x v="0"/>
    <d v="2022-03-01T00:00:00"/>
    <x v="0"/>
    <m/>
    <m/>
    <m/>
    <m/>
    <m/>
    <s v="Moammad Shajan Siraj"/>
    <n v="1813213381"/>
    <s v="washhppm-cox@bd-actionagainsthunger.org"/>
    <s v="ACF-HYSAWA"/>
  </r>
  <r>
    <n v="346"/>
    <s v="ACF"/>
    <s v="HYSAWA"/>
    <s v="ECHO"/>
    <s v="WASH"/>
    <x v="1"/>
    <x v="7"/>
    <s v="N/A"/>
    <m/>
    <n v="126"/>
    <s v="completed"/>
    <s v="Chittagong"/>
    <s v="Cox's Bazar"/>
    <x v="0"/>
    <s v="Palong Khali"/>
    <s v="Camp 01E"/>
    <x v="0"/>
    <d v="2022-03-01T00:00:00"/>
    <x v="0"/>
    <m/>
    <m/>
    <m/>
    <m/>
    <s v="Gender Marking in communal latrine 126 no's &amp; Washroom 53 no's, Communal latrine repair &amp; maintenance 84 no's."/>
    <s v="Moammad Shajan Siraj"/>
    <n v="1813213381"/>
    <s v="washhppm-cox@bd-actionagainsthunger.org"/>
    <s v="ACF-HYSAWA"/>
  </r>
  <r>
    <n v="347"/>
    <s v="ACF"/>
    <s v="HYSAWA"/>
    <s v="ECHO"/>
    <s v="WASH"/>
    <x v="2"/>
    <x v="10"/>
    <s v="# of HP sessions at community level"/>
    <m/>
    <n v="130"/>
    <s v="completed"/>
    <s v="Chittagong"/>
    <s v="Cox's Bazar"/>
    <x v="0"/>
    <s v="Palong Khali"/>
    <s v="Camp 01E"/>
    <x v="0"/>
    <d v="2022-03-01T00:00:00"/>
    <x v="0"/>
    <m/>
    <m/>
    <m/>
    <m/>
    <m/>
    <s v="Moammad Shajan Siraj"/>
    <n v="1813213381"/>
    <s v="washhppm-cox@bd-actionagainsthunger.org"/>
    <s v="ACF-HYSAWA"/>
  </r>
  <r>
    <n v="348"/>
    <s v="ACF"/>
    <s v="HYSAWA"/>
    <s v="ECHO"/>
    <s v="WASH"/>
    <x v="2"/>
    <x v="4"/>
    <s v="# of HP sessions at HH level"/>
    <m/>
    <n v="1560"/>
    <s v="completed"/>
    <s v="Chittagong"/>
    <s v="Cox's Bazar"/>
    <x v="0"/>
    <s v="Palong Khali"/>
    <s v="Camp 01E"/>
    <x v="0"/>
    <d v="2022-03-01T00:00:00"/>
    <x v="0"/>
    <m/>
    <m/>
    <m/>
    <m/>
    <m/>
    <s v="Moammad Shajan Siraj"/>
    <n v="1813213381"/>
    <s v="washhppm-cox@bd-actionagainsthunger.org"/>
    <s v="ACF-HYSAWA"/>
  </r>
  <r>
    <n v="349"/>
    <s v="ACF"/>
    <s v="HYSAWA"/>
    <s v="ECHO"/>
    <s v="WASH"/>
    <x v="2"/>
    <x v="7"/>
    <s v="N/A"/>
    <m/>
    <n v="4"/>
    <s v="completed"/>
    <s v="Chittagong"/>
    <s v="Cox's Bazar"/>
    <x v="0"/>
    <s v="Palong Khali"/>
    <s v="Camp 01E"/>
    <x v="0"/>
    <d v="2022-03-01T00:00:00"/>
    <x v="0"/>
    <m/>
    <m/>
    <m/>
    <m/>
    <s v="User group and O&amp;M committee formation 04 no's, Individual meeting with Majhi &amp; Imam 31 no's."/>
    <s v="Moammad Shajan Siraj"/>
    <n v="1813213381"/>
    <s v="washhppm-cox@bd-actionagainsthunger.org"/>
    <s v="ACF-HYSAWA"/>
  </r>
  <r>
    <n v="350"/>
    <s v="ACF"/>
    <s v="HYSAWA"/>
    <s v="ECHO"/>
    <s v="WASH"/>
    <x v="3"/>
    <x v="7"/>
    <s v="N/A"/>
    <m/>
    <n v="6"/>
    <s v="completed"/>
    <s v="Chittagong"/>
    <s v="Cox's Bazar"/>
    <x v="0"/>
    <s v="Palong Khali"/>
    <s v="Camp 01E"/>
    <x v="0"/>
    <d v="2022-03-01T00:00:00"/>
    <x v="0"/>
    <m/>
    <m/>
    <m/>
    <m/>
    <s v="Secondary communal bin O&amp;M 06 no's and Drainage channels cleaning 13950 rft."/>
    <s v="Moammad Shajan Siraj"/>
    <n v="1813213381"/>
    <s v="washhppm-cox@bd-actionagainsthunger.org"/>
    <s v="ACF-HYSAWA"/>
  </r>
  <r>
    <n v="351"/>
    <s v="HYSAWA"/>
    <s v="HYSAWA"/>
    <s v="SDC"/>
    <s v="WASH"/>
    <x v="2"/>
    <x v="4"/>
    <s v="# of HP sessions at HH level"/>
    <m/>
    <n v="138"/>
    <s v="completed"/>
    <s v="Chittagong"/>
    <s v="Cox's Bazar"/>
    <x v="0"/>
    <s v="Haldia Palong"/>
    <s v="HC,Haldia Palong"/>
    <x v="0"/>
    <d v="2022-11-01T00:00:00"/>
    <x v="1"/>
    <m/>
    <m/>
    <m/>
    <m/>
    <m/>
    <s v="Md.Enamul Hoque"/>
    <n v="1714119199"/>
    <s v="enamul@hysawa.org"/>
    <s v="HYSAWA"/>
  </r>
  <r>
    <n v="352"/>
    <s v="HYSAWA"/>
    <s v="HYSAWA"/>
    <s v="SDC"/>
    <s v="WASH"/>
    <x v="2"/>
    <x v="4"/>
    <s v="# of HP sessions at HH level"/>
    <m/>
    <n v="128"/>
    <s v="completed"/>
    <s v="Chittagong"/>
    <s v="Cox's Bazar"/>
    <x v="0"/>
    <s v="Jalia Palong"/>
    <s v="HC,Jalia Palong"/>
    <x v="0"/>
    <d v="2022-11-01T00:00:00"/>
    <x v="1"/>
    <m/>
    <m/>
    <m/>
    <m/>
    <m/>
    <s v="Md. Enamul Hoque Mondal"/>
    <n v="1714119199"/>
    <s v="enamul@hysawa.org"/>
    <s v="HYSAWA"/>
  </r>
  <r>
    <n v="353"/>
    <s v="IFRC"/>
    <s v="BDRCS"/>
    <s v="IFRC"/>
    <s v="WASH"/>
    <x v="2"/>
    <x v="4"/>
    <s v="# of HP sessions at HH level"/>
    <m/>
    <n v="1462"/>
    <s v="completed"/>
    <s v="Chittagong"/>
    <s v="Cox's Bazar"/>
    <x v="0"/>
    <s v="Ratna Palong"/>
    <s v="HC,Ratna Palong"/>
    <x v="0"/>
    <d v="2022-01-31T00:00:00"/>
    <x v="1"/>
    <m/>
    <m/>
    <m/>
    <m/>
    <m/>
    <s v="Md Khairul Bashar"/>
    <n v="1628407101"/>
    <s v="khairul.bashar@bdrcs.org"/>
    <s v="IFRC-BDRCS"/>
  </r>
  <r>
    <n v="354"/>
    <s v="NABOLOK"/>
    <s v="NABOLOK"/>
    <s v="GFFO-AA"/>
    <s v="WASH"/>
    <x v="0"/>
    <x v="7"/>
    <s v="N/A"/>
    <m/>
    <n v="22500"/>
    <s v="completed"/>
    <s v="Chittagong"/>
    <s v="Cox's Bazar"/>
    <x v="1"/>
    <s v="Nhilla"/>
    <s v="HC,Nhilla"/>
    <x v="0"/>
    <d v="2022-11-01T00:00:00"/>
    <x v="1"/>
    <m/>
    <m/>
    <m/>
    <m/>
    <s v="Sea Water Desalination and Distribution through ARO (Advanced Reverse Osmosis) Technology Plant"/>
    <s v="Md. Siddiqur Rahman"/>
    <n v="8801712024697"/>
    <s v="nabolok.teknufwash@gmail.com"/>
    <s v="NABOLOK"/>
  </r>
  <r>
    <n v="355"/>
    <s v="NABOLOK"/>
    <s v="NABOLOK"/>
    <s v="GFFO-AA"/>
    <s v="WASH"/>
    <x v="1"/>
    <x v="3"/>
    <s v="# of door"/>
    <m/>
    <n v="5"/>
    <s v="completed"/>
    <s v="Chittagong"/>
    <s v="Cox's Bazar"/>
    <x v="1"/>
    <s v="Nhilla"/>
    <s v="HC,Nhilla"/>
    <x v="0"/>
    <d v="2022-11-01T00:00:00"/>
    <x v="1"/>
    <m/>
    <m/>
    <m/>
    <m/>
    <m/>
    <s v="Md. Siddiqur Rahman"/>
    <n v="8801712024697"/>
    <s v="nabolok.teknufwash@gmail.com"/>
    <s v="NABOLOK"/>
  </r>
  <r>
    <n v="356"/>
    <s v="NABOLOK"/>
    <s v="NABOLOK"/>
    <s v="GFFO-AA"/>
    <s v="WASH"/>
    <x v="0"/>
    <x v="7"/>
    <s v="N/A"/>
    <m/>
    <n v="40000"/>
    <s v="completed"/>
    <s v="Chittagong"/>
    <s v="Cox's Bazar"/>
    <x v="1"/>
    <s v="Nhilla"/>
    <s v="Camp 25"/>
    <x v="0"/>
    <d v="2022-11-01T00:00:00"/>
    <x v="0"/>
    <m/>
    <m/>
    <m/>
    <m/>
    <s v="# liters water supplied through Borehole network"/>
    <s v="Md. Siddiqur Rahman"/>
    <n v="8801712024697"/>
    <s v="nabolok.teknufwash@gmail.com"/>
    <s v="NABOLOK"/>
  </r>
  <r>
    <n v="357"/>
    <s v="NABOLOK"/>
    <s v="NABOLOK"/>
    <s v="GFFO-AA"/>
    <s v="WASH"/>
    <x v="0"/>
    <x v="7"/>
    <s v="N/A"/>
    <m/>
    <n v="151000"/>
    <s v="completed"/>
    <s v="Chittagong"/>
    <s v="Cox's Bazar"/>
    <x v="1"/>
    <s v="Nhilla"/>
    <s v="Camp 24"/>
    <x v="0"/>
    <d v="2022-11-01T00:00:00"/>
    <x v="0"/>
    <m/>
    <m/>
    <m/>
    <m/>
    <s v="# liters water supplied through Borehole network"/>
    <s v="Md. Siddiqur Rahman"/>
    <n v="8801712024697"/>
    <s v="nabolok.teknufwash@gmail.com"/>
    <s v="NABOLOK"/>
  </r>
  <r>
    <n v="358"/>
    <s v="NABOLOK"/>
    <s v="NABOLOK"/>
    <s v="GFFO-AA"/>
    <s v="WASH"/>
    <x v="1"/>
    <x v="1"/>
    <s v="# of door "/>
    <m/>
    <n v="51"/>
    <s v="completed"/>
    <s v="Chittagong"/>
    <s v="Cox's Bazar"/>
    <x v="1"/>
    <s v="Nhilla"/>
    <s v="Camp 24"/>
    <x v="0"/>
    <d v="2022-11-01T00:00:00"/>
    <x v="0"/>
    <m/>
    <m/>
    <m/>
    <m/>
    <m/>
    <s v="Md. Siddiqur Rahman"/>
    <n v="8801712024697"/>
    <s v="nabolok.teknufwash@gmail.com"/>
    <s v="NABOLOK"/>
  </r>
  <r>
    <n v="359"/>
    <s v="NABOLOK"/>
    <s v="NABOLOK"/>
    <s v="GFFO-AA"/>
    <s v="WASH"/>
    <x v="1"/>
    <x v="34"/>
    <s v="# of FSM Site"/>
    <m/>
    <n v="2"/>
    <s v="completed"/>
    <s v="Chittagong"/>
    <s v="Cox's Bazar"/>
    <x v="1"/>
    <s v="Nhilla"/>
    <s v="Camp 24"/>
    <x v="0"/>
    <d v="2022-11-01T00:00:00"/>
    <x v="0"/>
    <m/>
    <m/>
    <m/>
    <m/>
    <m/>
    <s v="Md. Siddiqur Rahman"/>
    <n v="8801712024697"/>
    <s v="nabolok.teknufwash@gmail.com"/>
    <s v="NABOLOK"/>
  </r>
  <r>
    <n v="360"/>
    <s v="NABOLOK"/>
    <s v="NABOLOK"/>
    <s v="GFFO-AA"/>
    <s v="WASH"/>
    <x v="1"/>
    <x v="8"/>
    <s v="# of FSM Site"/>
    <m/>
    <n v="1"/>
    <s v="completed"/>
    <s v="Chittagong"/>
    <s v="Cox's Bazar"/>
    <x v="1"/>
    <s v="Nhilla"/>
    <s v="Camp 24"/>
    <x v="0"/>
    <d v="2022-11-01T00:00:00"/>
    <x v="0"/>
    <m/>
    <m/>
    <m/>
    <m/>
    <m/>
    <s v="Md. Siddiqur Rahman"/>
    <n v="8801712024697"/>
    <s v="nabolok.teknufwash@gmail.com"/>
    <s v="NABOLOK"/>
  </r>
  <r>
    <n v="361"/>
    <s v="NABOLOK"/>
    <s v="NABOLOK"/>
    <s v="GFFO-AA"/>
    <s v="WASH"/>
    <x v="1"/>
    <x v="3"/>
    <s v="# of door"/>
    <m/>
    <n v="315"/>
    <s v="completed"/>
    <s v="Chittagong"/>
    <s v="Cox's Bazar"/>
    <x v="1"/>
    <s v="Nhilla"/>
    <s v="Camp 24"/>
    <x v="0"/>
    <d v="2022-11-01T00:00:00"/>
    <x v="0"/>
    <m/>
    <m/>
    <m/>
    <m/>
    <m/>
    <s v="Md. Siddiqur Rahman"/>
    <n v="8801712024697"/>
    <s v="nabolok.teknufwash@gmail.com"/>
    <s v="NABOLOK"/>
  </r>
  <r>
    <n v="362"/>
    <s v="NABOLOK"/>
    <s v="NABOLOK"/>
    <s v="GFFO-AA"/>
    <s v="WASH"/>
    <x v="1"/>
    <x v="9"/>
    <s v="# of door"/>
    <m/>
    <n v="315"/>
    <s v="completed"/>
    <s v="Chittagong"/>
    <s v="Cox's Bazar"/>
    <x v="1"/>
    <s v="Nhilla"/>
    <s v="Camp 24"/>
    <x v="0"/>
    <d v="2022-11-01T00:00:00"/>
    <x v="0"/>
    <m/>
    <m/>
    <m/>
    <m/>
    <m/>
    <s v="Md. Siddiqur Rahman"/>
    <n v="8801712024697"/>
    <s v="nabolok.teknufwash@gmail.com"/>
    <s v="NABOLOK"/>
  </r>
  <r>
    <n v="363"/>
    <s v="NABOLOK"/>
    <s v="NABOLOK"/>
    <s v="GFFO-AA"/>
    <s v="WASH"/>
    <x v="2"/>
    <x v="10"/>
    <s v="# of HP sessions at community level"/>
    <m/>
    <n v="324"/>
    <s v="completed"/>
    <s v="Chittagong"/>
    <s v="Cox's Bazar"/>
    <x v="1"/>
    <s v="Nhilla"/>
    <s v="Camp 24"/>
    <x v="0"/>
    <d v="2022-11-01T00:00:00"/>
    <x v="0"/>
    <m/>
    <m/>
    <m/>
    <m/>
    <m/>
    <s v="Md. Siddiqur Rahman"/>
    <n v="8801712024697"/>
    <s v="nabolok.teknufwash@gmail.com"/>
    <s v="NABOLOK"/>
  </r>
  <r>
    <n v="364"/>
    <s v="NABOLOK"/>
    <s v="NABOLOK"/>
    <s v="GFFO-AA"/>
    <s v="WASH"/>
    <x v="2"/>
    <x v="4"/>
    <s v="# of HP sessions at HH level"/>
    <m/>
    <n v="3432"/>
    <s v="completed"/>
    <s v="Chittagong"/>
    <s v="Cox's Bazar"/>
    <x v="1"/>
    <s v="Nhilla"/>
    <s v="Camp 24"/>
    <x v="0"/>
    <d v="2022-11-01T00:00:00"/>
    <x v="0"/>
    <m/>
    <m/>
    <m/>
    <m/>
    <m/>
    <s v="Md. Siddiqur Rahman"/>
    <n v="8801712024697"/>
    <s v="nabolok.teknufwash@gmail.com"/>
    <s v="NABOLOK"/>
  </r>
  <r>
    <n v="365"/>
    <s v="NABOLOK"/>
    <s v="NABOLOK"/>
    <s v="GFFO-AA"/>
    <s v="WASH"/>
    <x v="2"/>
    <x v="20"/>
    <s v="# of household"/>
    <m/>
    <n v="1513"/>
    <s v="completed"/>
    <s v="Chittagong"/>
    <s v="Cox's Bazar"/>
    <x v="1"/>
    <s v="Nhilla"/>
    <s v="Camp 24"/>
    <x v="0"/>
    <d v="2022-11-01T00:00:00"/>
    <x v="0"/>
    <m/>
    <m/>
    <m/>
    <m/>
    <m/>
    <s v="Md. Siddiqur Rahman"/>
    <n v="8801712024697"/>
    <s v="nabolok.teknufwash@gmail.com"/>
    <s v="NABOLOK"/>
  </r>
  <r>
    <n v="366"/>
    <s v="NABOLOK"/>
    <s v="NABOLOK"/>
    <s v="GFFO-AA"/>
    <s v="WASH"/>
    <x v="3"/>
    <x v="5"/>
    <s v="# of campaign per camp "/>
    <m/>
    <n v="5"/>
    <s v="completed"/>
    <s v="Chittagong"/>
    <s v="Cox's Bazar"/>
    <x v="1"/>
    <s v="Nhilla"/>
    <s v="Camp 24"/>
    <x v="0"/>
    <d v="2022-11-01T00:00:00"/>
    <x v="0"/>
    <m/>
    <m/>
    <m/>
    <m/>
    <m/>
    <s v="Md. Siddiqur Rahman"/>
    <n v="8801712024697"/>
    <s v="nabolok.teknufwash@gmail.com"/>
    <s v="NABOLOK"/>
  </r>
  <r>
    <n v="367"/>
    <s v="NABOLOK"/>
    <s v="NABOLOK"/>
    <s v="GFFO-AA"/>
    <s v="WASH"/>
    <x v="3"/>
    <x v="6"/>
    <s v="# of plant"/>
    <m/>
    <n v="1"/>
    <s v="completed"/>
    <s v="Chittagong"/>
    <s v="Cox's Bazar"/>
    <x v="1"/>
    <s v="Nhilla"/>
    <s v="Camp 24"/>
    <x v="0"/>
    <d v="2022-11-01T00:00:00"/>
    <x v="0"/>
    <m/>
    <m/>
    <m/>
    <m/>
    <m/>
    <s v="Md. Siddiqur Rahman"/>
    <n v="8801712024697"/>
    <s v="nabolok.teknufwash@gmail.com"/>
    <s v="NABOLOK"/>
  </r>
  <r>
    <n v="368"/>
    <s v="NABOLOK"/>
    <s v="NABOLOK"/>
    <s v="GFFO-AA"/>
    <s v="WASH"/>
    <x v="0"/>
    <x v="7"/>
    <s v="N/A"/>
    <m/>
    <n v="88000"/>
    <s v="completed"/>
    <s v="Chittagong"/>
    <s v="Cox's Bazar"/>
    <x v="1"/>
    <s v="Nhilla"/>
    <s v="Camp 26"/>
    <x v="0"/>
    <d v="2022-11-01T00:00:00"/>
    <x v="0"/>
    <m/>
    <m/>
    <m/>
    <m/>
    <s v="Sea Water Desalination and Distribution through ARO (Advanced Reverse Osmosis) Technology Plant"/>
    <s v="Md. Siddiqur Rahman"/>
    <n v="8801712024697"/>
    <s v="nabolok.teknufwash@gmail.com"/>
    <s v="NABOLOK"/>
  </r>
  <r>
    <n v="369"/>
    <s v="NABOLOK"/>
    <s v="NABOLOK"/>
    <s v="GFFO-AA"/>
    <s v="WASH"/>
    <x v="1"/>
    <x v="1"/>
    <s v="# of door "/>
    <m/>
    <n v="61"/>
    <s v="completed"/>
    <s v="Chittagong"/>
    <s v="Cox's Bazar"/>
    <x v="1"/>
    <s v="Nhilla"/>
    <s v="Camp 26"/>
    <x v="0"/>
    <d v="2022-11-01T00:00:00"/>
    <x v="0"/>
    <m/>
    <m/>
    <m/>
    <m/>
    <m/>
    <s v="Md. Siddiqur Rahman"/>
    <n v="8801712024697"/>
    <s v="nabolok.teknufwash@gmail.com"/>
    <s v="NABOLOK"/>
  </r>
  <r>
    <n v="370"/>
    <s v="NABOLOK"/>
    <s v="NABOLOK"/>
    <s v="GFFO-AA"/>
    <s v="WASH"/>
    <x v="1"/>
    <x v="8"/>
    <s v="# of FSM Site"/>
    <m/>
    <n v="2"/>
    <s v="completed"/>
    <s v="Chittagong"/>
    <s v="Cox's Bazar"/>
    <x v="1"/>
    <s v="Nhilla"/>
    <s v="Camp 26"/>
    <x v="0"/>
    <d v="2022-11-01T00:00:00"/>
    <x v="0"/>
    <m/>
    <m/>
    <m/>
    <m/>
    <m/>
    <s v="Md. Siddiqur Rahman"/>
    <n v="8801712024697"/>
    <s v="nabolok.teknufwash@gmail.com"/>
    <s v="NABOLOK"/>
  </r>
  <r>
    <n v="371"/>
    <s v="NABOLOK"/>
    <s v="NABOLOK"/>
    <s v="GFFO-AA"/>
    <s v="WASH"/>
    <x v="1"/>
    <x v="3"/>
    <s v="# of door"/>
    <m/>
    <n v="131"/>
    <s v="completed"/>
    <s v="Chittagong"/>
    <s v="Cox's Bazar"/>
    <x v="1"/>
    <s v="Nhilla"/>
    <s v="Camp 26"/>
    <x v="0"/>
    <d v="2022-11-01T00:00:00"/>
    <x v="0"/>
    <m/>
    <m/>
    <m/>
    <m/>
    <m/>
    <s v="Md. Siddiqur Rahman"/>
    <n v="8801712024697"/>
    <s v="nabolok.teknufwash@gmail.com"/>
    <s v="NABOLOK"/>
  </r>
  <r>
    <n v="372"/>
    <s v="NABOLOK"/>
    <s v="NABOLOK"/>
    <s v="GFFO-AA"/>
    <s v="WASH"/>
    <x v="1"/>
    <x v="9"/>
    <s v="# of door"/>
    <m/>
    <n v="86"/>
    <s v="completed"/>
    <s v="Chittagong"/>
    <s v="Cox's Bazar"/>
    <x v="1"/>
    <s v="Nhilla"/>
    <s v="Camp 26"/>
    <x v="0"/>
    <d v="2022-11-01T00:00:00"/>
    <x v="0"/>
    <m/>
    <m/>
    <m/>
    <m/>
    <m/>
    <s v="Md. Siddiqur Rahman"/>
    <n v="8801712024697"/>
    <s v="nabolok.teknufwash@gmail.com"/>
    <s v="NABOLOK"/>
  </r>
  <r>
    <n v="373"/>
    <s v="NABOLOK"/>
    <s v="NABOLOK"/>
    <s v="GFFO-AA"/>
    <s v="WASH"/>
    <x v="2"/>
    <x v="10"/>
    <s v="# of HP sessions at community level"/>
    <m/>
    <n v="162"/>
    <s v="completed"/>
    <s v="Chittagong"/>
    <s v="Cox's Bazar"/>
    <x v="1"/>
    <s v="Nhilla"/>
    <s v="Camp 26"/>
    <x v="0"/>
    <d v="2022-11-01T00:00:00"/>
    <x v="0"/>
    <m/>
    <m/>
    <m/>
    <m/>
    <m/>
    <s v="Md. Siddiqur Rahman"/>
    <n v="8801712024697"/>
    <s v="nabolok.teknufwash@gmail.com"/>
    <s v="NABOLOK"/>
  </r>
  <r>
    <n v="374"/>
    <s v="NABOLOK"/>
    <s v="NABOLOK"/>
    <s v="GFFO-AA"/>
    <s v="WASH"/>
    <x v="2"/>
    <x v="4"/>
    <s v="# of HP sessions at HH level"/>
    <m/>
    <n v="1080"/>
    <s v="completed"/>
    <s v="Chittagong"/>
    <s v="Cox's Bazar"/>
    <x v="1"/>
    <s v="Nhilla"/>
    <s v="Camp 26"/>
    <x v="0"/>
    <d v="2022-11-01T00:00:00"/>
    <x v="0"/>
    <m/>
    <m/>
    <m/>
    <m/>
    <m/>
    <s v="Md. Siddiqur Rahman"/>
    <n v="8801712024697"/>
    <s v="nabolok.teknufwash@gmail.com"/>
    <s v="NABOLOK"/>
  </r>
  <r>
    <n v="375"/>
    <s v="NABOLOK"/>
    <s v="NABOLOK"/>
    <s v="GFFO-AA"/>
    <s v="WASH"/>
    <x v="3"/>
    <x v="5"/>
    <s v="# of campaign per camp "/>
    <m/>
    <n v="5"/>
    <s v="completed"/>
    <s v="Chittagong"/>
    <s v="Cox's Bazar"/>
    <x v="1"/>
    <s v="Nhilla"/>
    <s v="Camp 26"/>
    <x v="0"/>
    <d v="2022-11-01T00:00:00"/>
    <x v="0"/>
    <m/>
    <m/>
    <m/>
    <m/>
    <m/>
    <s v="Md. Siddiqur Rahman"/>
    <n v="8801712024697"/>
    <s v="nabolok.teknufwash@gmail.com"/>
    <s v="NABOLOK"/>
  </r>
  <r>
    <n v="376"/>
    <s v="IOM"/>
    <s v="NGOF"/>
    <s v="IOM"/>
    <s v="WASH"/>
    <x v="0"/>
    <x v="0"/>
    <s v="# of tube well"/>
    <m/>
    <n v="302"/>
    <s v="completed"/>
    <s v="Chittagong"/>
    <s v="Cox's Bazar"/>
    <x v="0"/>
    <s v="Palong Khali"/>
    <s v="Camp 09"/>
    <x v="0"/>
    <d v="2022-03-01T00:00:00"/>
    <x v="0"/>
    <m/>
    <m/>
    <m/>
    <m/>
    <m/>
    <s v="Md Sydul Alam Sayed"/>
    <n v="1683360887"/>
    <s v="ngof.meal.sayed@gmail.com"/>
    <s v="IOM-NGOF"/>
  </r>
  <r>
    <n v="377"/>
    <s v="IOM"/>
    <s v="NGOF"/>
    <s v="IOM"/>
    <s v="WASH"/>
    <x v="1"/>
    <x v="1"/>
    <s v="# of door "/>
    <m/>
    <n v="18"/>
    <s v="completed"/>
    <s v="Chittagong"/>
    <s v="Cox's Bazar"/>
    <x v="0"/>
    <s v="Palong Khali"/>
    <s v="Camp 09"/>
    <x v="0"/>
    <d v="2022-03-01T00:00:00"/>
    <x v="0"/>
    <m/>
    <m/>
    <m/>
    <m/>
    <m/>
    <s v="Md Sydul Alam Sayed"/>
    <n v="1683360887"/>
    <s v="ngof.meal.sayed@gmail.com"/>
    <s v="IOM-NGOF"/>
  </r>
  <r>
    <n v="378"/>
    <s v="IOM"/>
    <s v="NGOF"/>
    <s v="IOM"/>
    <s v="WASH"/>
    <x v="1"/>
    <x v="8"/>
    <s v="# of FSM Site"/>
    <m/>
    <n v="9"/>
    <s v="completed"/>
    <s v="Chittagong"/>
    <s v="Cox's Bazar"/>
    <x v="0"/>
    <s v="Palong Khali"/>
    <s v="Camp 09"/>
    <x v="0"/>
    <d v="2022-03-01T00:00:00"/>
    <x v="0"/>
    <m/>
    <m/>
    <m/>
    <m/>
    <m/>
    <s v="Md Sydul Alam Sayed"/>
    <n v="1683360887"/>
    <s v="ngof.meal.sayed@gmail.com"/>
    <s v="IOM-NGOF"/>
  </r>
  <r>
    <n v="379"/>
    <s v="IOM"/>
    <s v="NGOF"/>
    <s v="IOM"/>
    <s v="WASH"/>
    <x v="1"/>
    <x v="3"/>
    <s v="# of door"/>
    <m/>
    <n v="212"/>
    <s v="completed"/>
    <s v="Chittagong"/>
    <s v="Cox's Bazar"/>
    <x v="0"/>
    <s v="Palong Khali"/>
    <s v="Camp 09"/>
    <x v="0"/>
    <d v="2022-03-01T00:00:00"/>
    <x v="0"/>
    <m/>
    <m/>
    <m/>
    <m/>
    <m/>
    <s v="Md Sydul Alam Sayed"/>
    <n v="1683360887"/>
    <s v="ngof.meal.sayed@gmail.com"/>
    <s v="IOM-NGOF"/>
  </r>
  <r>
    <n v="380"/>
    <s v="IOM"/>
    <s v="NGOF"/>
    <s v="IOM"/>
    <s v="WASH"/>
    <x v="2"/>
    <x v="29"/>
    <s v="# of household"/>
    <m/>
    <n v="8821"/>
    <s v="completed"/>
    <s v="Chittagong"/>
    <s v="Cox's Bazar"/>
    <x v="0"/>
    <s v="Palong Khali"/>
    <s v="Camp 09"/>
    <x v="0"/>
    <d v="2022-03-01T00:00:00"/>
    <x v="0"/>
    <m/>
    <m/>
    <m/>
    <m/>
    <m/>
    <s v="Md Sydul Alam Sayed"/>
    <n v="1683360887"/>
    <s v="ngof.meal.sayed@gmail.com"/>
    <s v="IOM-NGOF"/>
  </r>
  <r>
    <n v="381"/>
    <s v="IOM"/>
    <s v="NGOF"/>
    <s v="IOM"/>
    <s v="WASH"/>
    <x v="3"/>
    <x v="6"/>
    <s v="# of plant"/>
    <m/>
    <n v="3"/>
    <s v="completed"/>
    <s v="Chittagong"/>
    <s v="Cox's Bazar"/>
    <x v="0"/>
    <s v="Palong Khali"/>
    <s v="Camp 09"/>
    <x v="0"/>
    <d v="2022-03-01T00:00:00"/>
    <x v="0"/>
    <m/>
    <m/>
    <m/>
    <m/>
    <m/>
    <s v="Md Sydul Alam Sayed"/>
    <n v="1683360887"/>
    <s v="ngof.meal.sayed@gmail.com"/>
    <s v="IOM-NGOF"/>
  </r>
  <r>
    <n v="382"/>
    <s v="UNICEF"/>
    <s v="NGOF"/>
    <s v="UNICEF"/>
    <s v="WASH"/>
    <x v="0"/>
    <x v="0"/>
    <s v="# of tube well"/>
    <m/>
    <n v="66"/>
    <s v="completed"/>
    <s v="Chittagong"/>
    <s v="Cox's Bazar"/>
    <x v="0"/>
    <s v="Palong Khali"/>
    <s v="Camp 06"/>
    <x v="0"/>
    <d v="2023-01-01T00:00:00"/>
    <x v="0"/>
    <m/>
    <m/>
    <m/>
    <m/>
    <m/>
    <s v="Mr. Md Mosarraf Hossain"/>
    <n v="8801712003560"/>
    <s v="ngof.ukhia2@gmail.com"/>
    <s v="UNICEF-NGOF"/>
  </r>
  <r>
    <n v="383"/>
    <s v="UNICEF"/>
    <s v="NGOF"/>
    <s v="UNICEF"/>
    <s v="WASH"/>
    <x v="0"/>
    <x v="26"/>
    <s v="# of tube well"/>
    <m/>
    <n v="3"/>
    <s v="completed"/>
    <s v="Chittagong"/>
    <s v="Cox's Bazar"/>
    <x v="0"/>
    <s v="Palong Khali"/>
    <s v="Camp 06"/>
    <x v="0"/>
    <d v="2023-01-01T00:00:00"/>
    <x v="0"/>
    <m/>
    <m/>
    <m/>
    <m/>
    <m/>
    <s v="Mr. Md Mosarraf Hossain"/>
    <n v="8801712003560"/>
    <s v="ngof.ukhia2@gmail.com"/>
    <s v="UNICEF-NGOF"/>
  </r>
  <r>
    <n v="384"/>
    <s v="UNICEF"/>
    <s v="NGOF"/>
    <s v="UNICEF"/>
    <s v="WASH"/>
    <x v="0"/>
    <x v="12"/>
    <s v="# of water network"/>
    <m/>
    <n v="5"/>
    <s v="completed"/>
    <s v="Chittagong"/>
    <s v="Cox's Bazar"/>
    <x v="0"/>
    <s v="Palong Khali"/>
    <s v="Camp 06"/>
    <x v="0"/>
    <d v="2023-01-01T00:00:00"/>
    <x v="0"/>
    <m/>
    <m/>
    <m/>
    <m/>
    <m/>
    <s v="Mr. Md Mosarraf Hossain"/>
    <n v="8801712003560"/>
    <s v="ngof.ukhia2@gmail.com"/>
    <s v="UNICEF-NGOF"/>
  </r>
  <r>
    <n v="385"/>
    <s v="UNICEF"/>
    <s v="NGOF"/>
    <s v="UNICEF"/>
    <s v="WASH"/>
    <x v="0"/>
    <x v="30"/>
    <s v="# of household"/>
    <m/>
    <n v="924"/>
    <s v="completed"/>
    <s v="Chittagong"/>
    <s v="Cox's Bazar"/>
    <x v="0"/>
    <s v="Palong Khali"/>
    <s v="Camp 06"/>
    <x v="0"/>
    <d v="2023-01-01T00:00:00"/>
    <x v="0"/>
    <m/>
    <m/>
    <m/>
    <m/>
    <m/>
    <s v="Mr. Md Mosarraf Hossain"/>
    <n v="8801712003560"/>
    <s v="ngof.ukhia2@gmail.com"/>
    <s v="UNICEF-NGOF"/>
  </r>
  <r>
    <n v="386"/>
    <s v="UNICEF"/>
    <s v="NGOF"/>
    <s v="UNICEF"/>
    <s v="WASH"/>
    <x v="0"/>
    <x v="7"/>
    <s v="N/A"/>
    <m/>
    <n v="4"/>
    <s v="completed"/>
    <s v="Chittagong"/>
    <s v="Cox's Bazar"/>
    <x v="0"/>
    <s v="Palong Khali"/>
    <s v="Camp 06"/>
    <x v="0"/>
    <d v="2023-01-01T00:00:00"/>
    <x v="0"/>
    <m/>
    <m/>
    <m/>
    <m/>
    <s v="Tap Stand Repaired"/>
    <s v="Mr. Md Mosarraf Hossain"/>
    <n v="8801712003560"/>
    <s v="ngof.ukhia2@gmail.com"/>
    <s v="UNICEF-NGOF"/>
  </r>
  <r>
    <n v="387"/>
    <s v="UNICEF"/>
    <s v="NGOF"/>
    <s v="UNICEF"/>
    <s v="WASH"/>
    <x v="1"/>
    <x v="1"/>
    <s v="# of door "/>
    <m/>
    <n v="14"/>
    <s v="completed"/>
    <s v="Chittagong"/>
    <s v="Cox's Bazar"/>
    <x v="0"/>
    <s v="Palong Khali"/>
    <s v="Camp 06"/>
    <x v="0"/>
    <d v="2023-01-01T00:00:00"/>
    <x v="0"/>
    <m/>
    <m/>
    <m/>
    <m/>
    <m/>
    <s v="Mr. Md Mosarraf Hossain"/>
    <n v="8801712003560"/>
    <s v="ngof.ukhia2@gmail.com"/>
    <s v="UNICEF-NGOF"/>
  </r>
  <r>
    <n v="388"/>
    <s v="UNICEF"/>
    <s v="NGOF"/>
    <s v="UNICEF"/>
    <s v="WASH"/>
    <x v="1"/>
    <x v="8"/>
    <s v="# of FSM Site"/>
    <m/>
    <n v="5"/>
    <s v="completed"/>
    <s v="Chittagong"/>
    <s v="Cox's Bazar"/>
    <x v="0"/>
    <s v="Palong Khali"/>
    <s v="Camp 06"/>
    <x v="0"/>
    <d v="2023-01-01T00:00:00"/>
    <x v="0"/>
    <m/>
    <m/>
    <m/>
    <m/>
    <m/>
    <s v="Mr. Md Mosarraf Hossain"/>
    <n v="8801712003560"/>
    <s v="ngof.ukhia2@gmail.com"/>
    <s v="UNICEF-NGOF"/>
  </r>
  <r>
    <n v="389"/>
    <s v="UNICEF"/>
    <s v="NGOF"/>
    <s v="UNICEF"/>
    <s v="WASH"/>
    <x v="1"/>
    <x v="2"/>
    <s v="# of FSM Site"/>
    <m/>
    <n v="1"/>
    <s v="completed"/>
    <s v="Chittagong"/>
    <s v="Cox's Bazar"/>
    <x v="0"/>
    <s v="Palong Khali"/>
    <s v="Camp 06"/>
    <x v="0"/>
    <d v="2023-01-01T00:00:00"/>
    <x v="0"/>
    <m/>
    <m/>
    <m/>
    <m/>
    <m/>
    <s v="Mr. Md Mosarraf Hossain"/>
    <n v="8801712003560"/>
    <s v="ngof.ukhia2@gmail.com"/>
    <s v="UNICEF-NGOF"/>
  </r>
  <r>
    <n v="390"/>
    <s v="UNICEF"/>
    <s v="NGOF"/>
    <s v="UNICEF"/>
    <s v="WASH"/>
    <x v="1"/>
    <x v="17"/>
    <s v="# of door"/>
    <m/>
    <n v="12"/>
    <s v="completed"/>
    <s v="Chittagong"/>
    <s v="Cox's Bazar"/>
    <x v="0"/>
    <s v="Palong Khali"/>
    <s v="Camp 06"/>
    <x v="0"/>
    <d v="2023-01-01T00:00:00"/>
    <x v="0"/>
    <m/>
    <m/>
    <m/>
    <m/>
    <m/>
    <s v="Mr. Md Mosarraf Hossain"/>
    <n v="8801712003560"/>
    <s v="ngof.ukhia2@gmail.com"/>
    <s v="UNICEF-NGOF"/>
  </r>
  <r>
    <n v="391"/>
    <s v="UNICEF"/>
    <s v="NGOF"/>
    <s v="UNICEF"/>
    <s v="WASH"/>
    <x v="1"/>
    <x v="18"/>
    <s v="# of door"/>
    <m/>
    <n v="95"/>
    <s v="completed"/>
    <s v="Chittagong"/>
    <s v="Cox's Bazar"/>
    <x v="0"/>
    <s v="Palong Khali"/>
    <s v="Camp 06"/>
    <x v="0"/>
    <d v="2023-01-01T00:00:00"/>
    <x v="0"/>
    <m/>
    <m/>
    <m/>
    <m/>
    <m/>
    <s v="Mr. Md Mosarraf Hossain"/>
    <n v="8801712003560"/>
    <s v="ngof.ukhia2@gmail.com"/>
    <s v="UNICEF-NGOF"/>
  </r>
  <r>
    <n v="392"/>
    <s v="UNICEF"/>
    <s v="NGOF"/>
    <s v="UNICEF"/>
    <s v="WASH"/>
    <x v="1"/>
    <x v="3"/>
    <s v="# of door"/>
    <m/>
    <n v="782"/>
    <s v="completed"/>
    <s v="Chittagong"/>
    <s v="Cox's Bazar"/>
    <x v="0"/>
    <s v="Palong Khali"/>
    <s v="Camp 06"/>
    <x v="0"/>
    <d v="2023-01-01T00:00:00"/>
    <x v="0"/>
    <m/>
    <m/>
    <m/>
    <m/>
    <m/>
    <s v="Mr. Md Mosarraf Hossain"/>
    <n v="8801712003560"/>
    <s v="ngof.ukhia2@gmail.com"/>
    <s v="UNICEF-NGOF"/>
  </r>
  <r>
    <n v="393"/>
    <s v="UNICEF"/>
    <s v="NGOF"/>
    <s v="UNICEF"/>
    <s v="WASH"/>
    <x v="2"/>
    <x v="7"/>
    <s v="N/A"/>
    <m/>
    <n v="22"/>
    <s v="completed"/>
    <s v="Chittagong"/>
    <s v="Cox's Bazar"/>
    <x v="0"/>
    <s v="Palong Khali"/>
    <s v="Camp 06"/>
    <x v="0"/>
    <d v="2023-01-01T00:00:00"/>
    <x v="0"/>
    <m/>
    <m/>
    <m/>
    <m/>
    <s v="Handwashing Device Repaired"/>
    <s v="Mr. Md Mosarraf Hossain"/>
    <n v="8801712003560"/>
    <s v="ngof.ukhia2@gmail.com"/>
    <s v="UNICEF-NGOF"/>
  </r>
  <r>
    <n v="394"/>
    <s v="UNICEF"/>
    <s v="NGOF"/>
    <s v="UNICEF"/>
    <s v="WASH"/>
    <x v="2"/>
    <x v="4"/>
    <s v="# of HP sessions at HH level"/>
    <m/>
    <n v="5093"/>
    <s v="completed"/>
    <s v="Chittagong"/>
    <s v="Cox's Bazar"/>
    <x v="0"/>
    <s v="Palong Khali"/>
    <s v="Camp 06"/>
    <x v="0"/>
    <d v="2023-01-01T00:00:00"/>
    <x v="0"/>
    <m/>
    <m/>
    <m/>
    <m/>
    <m/>
    <s v="Mr. Md Mosarraf Hossain"/>
    <n v="8801712003560"/>
    <s v="ngof.ukhia2@gmail.com"/>
    <s v="UNICEF-NGOF"/>
  </r>
  <r>
    <n v="395"/>
    <s v="UNICEF"/>
    <s v="NGOF"/>
    <s v="UNICEF"/>
    <s v="WASH"/>
    <x v="2"/>
    <x v="27"/>
    <s v="# of household"/>
    <m/>
    <n v="5300"/>
    <s v="completed"/>
    <s v="Chittagong"/>
    <s v="Cox's Bazar"/>
    <x v="0"/>
    <s v="Palong Khali"/>
    <s v="Camp 06"/>
    <x v="0"/>
    <d v="2023-01-01T00:00:00"/>
    <x v="0"/>
    <m/>
    <m/>
    <m/>
    <m/>
    <m/>
    <s v="Mr. Md Mosarraf Hossain"/>
    <n v="8801712003560"/>
    <s v="ngof.ukhia2@gmail.com"/>
    <s v="UNICEF-NGOF"/>
  </r>
  <r>
    <n v="396"/>
    <s v="UNICEF"/>
    <s v="NGOF"/>
    <s v="UNICEF"/>
    <s v="WASH"/>
    <x v="2"/>
    <x v="21"/>
    <s v="# of handwashing station"/>
    <m/>
    <n v="12"/>
    <s v="completed"/>
    <s v="Chittagong"/>
    <s v="Cox's Bazar"/>
    <x v="0"/>
    <s v="Palong Khali"/>
    <s v="Camp 06"/>
    <x v="0"/>
    <d v="2023-01-01T00:00:00"/>
    <x v="0"/>
    <m/>
    <m/>
    <m/>
    <m/>
    <m/>
    <s v="Mr. Md Mosarraf Hossain"/>
    <n v="8801712003560"/>
    <s v="ngof.ukhia2@gmail.com"/>
    <s v="UNICEF-NGOF"/>
  </r>
  <r>
    <n v="397"/>
    <s v="UNICEF"/>
    <s v="NGOF"/>
    <s v="UNICEF"/>
    <s v="WASH"/>
    <x v="2"/>
    <x v="7"/>
    <s v="N/A"/>
    <m/>
    <n v="383"/>
    <s v="completed"/>
    <s v="Chittagong"/>
    <s v="Cox's Bazar"/>
    <x v="0"/>
    <s v="Palong Khali"/>
    <s v="Camp 06"/>
    <x v="0"/>
    <d v="2023-01-01T00:00:00"/>
    <x v="0"/>
    <m/>
    <m/>
    <m/>
    <m/>
    <s v="Conducted of MHM Session at household level"/>
    <s v="Mr. Md Mosarraf Hossain"/>
    <n v="8801712003560"/>
    <s v="ngof.ukhia2@gmail.com"/>
    <s v="UNICEF-NGOF"/>
  </r>
  <r>
    <n v="398"/>
    <s v="UNICEF"/>
    <s v="NGOF"/>
    <s v="UNICEF"/>
    <s v="WASH"/>
    <x v="3"/>
    <x v="6"/>
    <s v="# of plant"/>
    <m/>
    <n v="5"/>
    <s v="completed"/>
    <s v="Chittagong"/>
    <s v="Cox's Bazar"/>
    <x v="0"/>
    <s v="Palong Khali"/>
    <s v="Camp 06"/>
    <x v="0"/>
    <d v="2023-01-01T00:00:00"/>
    <x v="0"/>
    <m/>
    <m/>
    <m/>
    <m/>
    <m/>
    <s v="Mr. Md Mosarraf Hossain"/>
    <n v="8801712003560"/>
    <s v="ngof.ukhia2@gmail.com"/>
    <s v="UNICEF-NGOF"/>
  </r>
  <r>
    <n v="399"/>
    <s v="UNICEF"/>
    <s v="NGOF"/>
    <s v="UNICEF"/>
    <s v="WASH"/>
    <x v="3"/>
    <x v="7"/>
    <s v="N/A"/>
    <m/>
    <n v="3916"/>
    <s v="completed"/>
    <s v="Chittagong"/>
    <s v="Cox's Bazar"/>
    <x v="0"/>
    <s v="Palong Khali"/>
    <s v="Camp 06"/>
    <x v="0"/>
    <d v="2023-01-01T00:00:00"/>
    <x v="0"/>
    <m/>
    <m/>
    <m/>
    <m/>
    <s v="No of Communal waste bin collected by Waste Volunteers"/>
    <s v="Mr. Md Mosarraf Hossain"/>
    <n v="8801712003560"/>
    <s v="ngof.ukhia2@gmail.com"/>
    <s v="UNICEF-NGOF"/>
  </r>
  <r>
    <n v="400"/>
    <s v="UNICEF"/>
    <s v="NGOF"/>
    <s v="UNICEF"/>
    <s v="WASH"/>
    <x v="0"/>
    <x v="0"/>
    <s v="# of tube well"/>
    <m/>
    <n v="52"/>
    <s v="completed"/>
    <s v="Chittagong"/>
    <s v="Cox's Bazar"/>
    <x v="0"/>
    <s v="Palong Khali"/>
    <s v="Camp 07"/>
    <x v="0"/>
    <d v="2023-01-01T00:00:00"/>
    <x v="0"/>
    <m/>
    <m/>
    <m/>
    <m/>
    <m/>
    <s v="Mr. Md Mosarraf Hossain"/>
    <n v="8801712003560"/>
    <s v="ngof.ukhia2@gmail.com"/>
    <s v="UNICEF-NGOF"/>
  </r>
  <r>
    <n v="401"/>
    <s v="UNICEF"/>
    <s v="NGOF"/>
    <s v="UNICEF"/>
    <s v="WASH"/>
    <x v="0"/>
    <x v="12"/>
    <s v="# of water network"/>
    <m/>
    <n v="8"/>
    <s v="completed"/>
    <s v="Chittagong"/>
    <s v="Cox's Bazar"/>
    <x v="0"/>
    <s v="Palong Khali"/>
    <s v="Camp 07"/>
    <x v="0"/>
    <d v="2023-01-01T00:00:00"/>
    <x v="0"/>
    <m/>
    <m/>
    <m/>
    <m/>
    <m/>
    <s v="Mr. Md Mosarraf Hossain"/>
    <n v="8801712003560"/>
    <s v="ngof.ukhia2@gmail.com"/>
    <s v="UNICEF-NGOF"/>
  </r>
  <r>
    <n v="402"/>
    <s v="UNICEF"/>
    <s v="NGOF"/>
    <s v="UNICEF"/>
    <s v="WASH"/>
    <x v="0"/>
    <x v="30"/>
    <s v="# of household"/>
    <m/>
    <n v="1647"/>
    <s v="completed"/>
    <s v="Chittagong"/>
    <s v="Cox's Bazar"/>
    <x v="0"/>
    <s v="Palong Khali"/>
    <s v="Camp 07"/>
    <x v="0"/>
    <d v="2023-01-01T00:00:00"/>
    <x v="0"/>
    <m/>
    <m/>
    <m/>
    <m/>
    <m/>
    <s v="Mr. Md Mosarraf Hossain"/>
    <n v="8801712003560"/>
    <s v="ngof.ukhia2@gmail.com"/>
    <s v="UNICEF-NGOF"/>
  </r>
  <r>
    <n v="403"/>
    <s v="UNICEF"/>
    <s v="NGOF"/>
    <s v="UNICEF"/>
    <s v="WASH"/>
    <x v="0"/>
    <x v="7"/>
    <s v="N/A"/>
    <m/>
    <n v="52"/>
    <s v="completed"/>
    <s v="Chittagong"/>
    <s v="Cox's Bazar"/>
    <x v="0"/>
    <s v="Palong Khali"/>
    <s v="Camp 07"/>
    <x v="0"/>
    <d v="2023-01-01T00:00:00"/>
    <x v="0"/>
    <m/>
    <m/>
    <m/>
    <m/>
    <s v="Tap Stand Repaired"/>
    <s v="Mr. Md Mosarraf Hossain"/>
    <n v="8801712003560"/>
    <s v="ngof.ukhia2@gmail.com"/>
    <s v="UNICEF-NGOF"/>
  </r>
  <r>
    <n v="404"/>
    <s v="UNICEF"/>
    <s v="NGOF"/>
    <s v="UNICEF"/>
    <s v="WASH"/>
    <x v="1"/>
    <x v="1"/>
    <s v="# of door "/>
    <m/>
    <n v="25"/>
    <s v="completed"/>
    <s v="Chittagong"/>
    <s v="Cox's Bazar"/>
    <x v="0"/>
    <s v="Palong Khali"/>
    <s v="Camp 07"/>
    <x v="0"/>
    <d v="2023-01-01T00:00:00"/>
    <x v="0"/>
    <m/>
    <m/>
    <m/>
    <m/>
    <m/>
    <s v="Mr. Md Mosarraf Hossain"/>
    <n v="8801712003560"/>
    <s v="ngof.ukhia2@gmail.com"/>
    <s v="UNICEF-NGOF"/>
  </r>
  <r>
    <n v="405"/>
    <s v="UNICEF"/>
    <s v="NGOF"/>
    <s v="UNICEF"/>
    <s v="WASH"/>
    <x v="1"/>
    <x v="8"/>
    <s v="# of FSM Site"/>
    <m/>
    <n v="9"/>
    <s v="completed"/>
    <s v="Chittagong"/>
    <s v="Cox's Bazar"/>
    <x v="0"/>
    <s v="Palong Khali"/>
    <s v="Camp 07"/>
    <x v="0"/>
    <d v="2023-01-01T00:00:00"/>
    <x v="0"/>
    <m/>
    <m/>
    <m/>
    <m/>
    <m/>
    <s v="Mr. Md Mosarraf Hossain"/>
    <n v="8801712003560"/>
    <s v="ngof.ukhia2@gmail.com"/>
    <s v="UNICEF-NGOF"/>
  </r>
  <r>
    <n v="406"/>
    <s v="UNICEF"/>
    <s v="NGOF"/>
    <s v="UNICEF"/>
    <s v="WASH"/>
    <x v="1"/>
    <x v="2"/>
    <s v="# of FSM Site"/>
    <m/>
    <n v="2"/>
    <s v="completed"/>
    <s v="Chittagong"/>
    <s v="Cox's Bazar"/>
    <x v="0"/>
    <s v="Palong Khali"/>
    <s v="Camp 07"/>
    <x v="0"/>
    <d v="2023-01-01T00:00:00"/>
    <x v="0"/>
    <m/>
    <m/>
    <m/>
    <m/>
    <m/>
    <s v="Mr. Md Mosarraf Hossain"/>
    <n v="8801712003560"/>
    <s v="ngof.ukhia2@gmail.com"/>
    <s v="UNICEF-NGOF"/>
  </r>
  <r>
    <n v="407"/>
    <s v="UNICEF"/>
    <s v="NGOF"/>
    <s v="UNICEF"/>
    <s v="WASH"/>
    <x v="1"/>
    <x v="17"/>
    <s v="# of door"/>
    <m/>
    <n v="16"/>
    <s v="completed"/>
    <s v="Chittagong"/>
    <s v="Cox's Bazar"/>
    <x v="0"/>
    <s v="Palong Khali"/>
    <s v="Camp 07"/>
    <x v="0"/>
    <d v="2023-01-01T00:00:00"/>
    <x v="0"/>
    <m/>
    <m/>
    <m/>
    <m/>
    <m/>
    <s v="Mr. Md Mosarraf Hossain"/>
    <n v="8801712003560"/>
    <s v="ngof.ukhia2@gmail.com"/>
    <s v="UNICEF-NGOF"/>
  </r>
  <r>
    <n v="408"/>
    <s v="UNICEF"/>
    <s v="NGOF"/>
    <s v="UNICEF"/>
    <s v="WASH"/>
    <x v="1"/>
    <x v="18"/>
    <s v="# of door"/>
    <m/>
    <n v="13"/>
    <s v="completed"/>
    <s v="Chittagong"/>
    <s v="Cox's Bazar"/>
    <x v="0"/>
    <s v="Palong Khali"/>
    <s v="Camp 07"/>
    <x v="0"/>
    <d v="2023-01-01T00:00:00"/>
    <x v="0"/>
    <m/>
    <m/>
    <m/>
    <m/>
    <m/>
    <s v="Mr. Md Mosarraf Hossain"/>
    <n v="8801712003560"/>
    <s v="ngof.ukhia2@gmail.com"/>
    <s v="UNICEF-NGOF"/>
  </r>
  <r>
    <n v="409"/>
    <s v="UNICEF"/>
    <s v="NGOF"/>
    <s v="UNICEF"/>
    <s v="WASH"/>
    <x v="1"/>
    <x v="3"/>
    <s v="# of door"/>
    <m/>
    <n v="1195"/>
    <s v="completed"/>
    <s v="Chittagong"/>
    <s v="Cox's Bazar"/>
    <x v="0"/>
    <s v="Palong Khali"/>
    <s v="Camp 07"/>
    <x v="0"/>
    <d v="2023-01-01T00:00:00"/>
    <x v="0"/>
    <m/>
    <m/>
    <m/>
    <m/>
    <m/>
    <s v="Mr. Md Mosarraf Hossain"/>
    <n v="8801712003560"/>
    <s v="ngof.ukhia2@gmail.com"/>
    <s v="UNICEF-NGOF"/>
  </r>
  <r>
    <n v="410"/>
    <s v="UNICEF"/>
    <s v="NGOF"/>
    <s v="UNICEF"/>
    <s v="WASH"/>
    <x v="2"/>
    <x v="7"/>
    <s v="N/A"/>
    <m/>
    <n v="28"/>
    <s v="completed"/>
    <s v="Chittagong"/>
    <s v="Cox's Bazar"/>
    <x v="0"/>
    <s v="Palong Khali"/>
    <s v="Camp 07"/>
    <x v="0"/>
    <d v="2023-01-01T00:00:00"/>
    <x v="0"/>
    <m/>
    <m/>
    <m/>
    <m/>
    <s v="No of Handwashing Device Repaired"/>
    <s v="Mr. Md Mosarraf Hossain"/>
    <n v="8801712003560"/>
    <s v="ngof.ukhia2@gmail.com"/>
    <s v="UNICEF-NGOF"/>
  </r>
  <r>
    <n v="411"/>
    <s v="UNICEF"/>
    <s v="NGOF"/>
    <s v="UNICEF"/>
    <s v="WASH"/>
    <x v="2"/>
    <x v="4"/>
    <s v="# of HP sessions at HH level"/>
    <m/>
    <n v="5928"/>
    <s v="completed"/>
    <s v="Chittagong"/>
    <s v="Cox's Bazar"/>
    <x v="0"/>
    <s v="Palong Khali"/>
    <s v="Camp 07"/>
    <x v="0"/>
    <d v="2023-01-01T00:00:00"/>
    <x v="0"/>
    <m/>
    <m/>
    <m/>
    <m/>
    <m/>
    <s v="Mr. Md Mosarraf Hossain"/>
    <n v="8801712003560"/>
    <s v="ngof.ukhia2@gmail.com"/>
    <s v="UNICEF-NGOF"/>
  </r>
  <r>
    <n v="412"/>
    <s v="UNICEF"/>
    <s v="NGOF"/>
    <s v="UNICEF"/>
    <s v="WASH"/>
    <x v="2"/>
    <x v="27"/>
    <s v="# of household"/>
    <m/>
    <n v="5982"/>
    <s v="completed"/>
    <s v="Chittagong"/>
    <s v="Cox's Bazar"/>
    <x v="0"/>
    <s v="Palong Khali"/>
    <s v="Camp 07"/>
    <x v="0"/>
    <d v="2023-01-01T00:00:00"/>
    <x v="0"/>
    <m/>
    <m/>
    <m/>
    <m/>
    <m/>
    <s v="Mr. Md Mosarraf Hossain"/>
    <n v="8801712003560"/>
    <s v="ngof.ukhia2@gmail.com"/>
    <s v="UNICEF-NGOF"/>
  </r>
  <r>
    <n v="413"/>
    <s v="UNICEF"/>
    <s v="NGOF"/>
    <s v="UNICEF"/>
    <s v="WASH"/>
    <x v="2"/>
    <x v="21"/>
    <s v="# of handwashing station"/>
    <m/>
    <n v="16"/>
    <s v="completed"/>
    <s v="Chittagong"/>
    <s v="Cox's Bazar"/>
    <x v="0"/>
    <s v="Palong Khali"/>
    <s v="Camp 07"/>
    <x v="0"/>
    <d v="2023-01-01T00:00:00"/>
    <x v="0"/>
    <m/>
    <m/>
    <m/>
    <m/>
    <m/>
    <s v="Mr. Md Mosarraf Hossain"/>
    <n v="8801712003560"/>
    <s v="ngof.ukhia2@gmail.com"/>
    <s v="UNICEF-NGOF"/>
  </r>
  <r>
    <n v="414"/>
    <s v="UNICEF"/>
    <s v="NGOF"/>
    <s v="UNICEF"/>
    <s v="WASH"/>
    <x v="2"/>
    <x v="7"/>
    <s v="N/A"/>
    <m/>
    <n v="28"/>
    <s v="completed"/>
    <s v="Chittagong"/>
    <s v="Cox's Bazar"/>
    <x v="0"/>
    <s v="Palong Khali"/>
    <s v="Camp 07"/>
    <x v="0"/>
    <d v="2023-01-01T00:00:00"/>
    <x v="0"/>
    <m/>
    <m/>
    <m/>
    <m/>
    <s v="Handwashing Device Repaired"/>
    <s v="Mr. Md Mosarraf Hossain"/>
    <n v="8801712003560"/>
    <s v="ngof.ukhia2@gmail.com"/>
    <s v="UNICEF-NGOF"/>
  </r>
  <r>
    <n v="415"/>
    <s v="UNICEF"/>
    <s v="NGOF"/>
    <s v="UNICEF"/>
    <s v="WASH"/>
    <x v="3"/>
    <x v="6"/>
    <s v="# of plant"/>
    <m/>
    <n v="5"/>
    <s v="completed"/>
    <s v="Chittagong"/>
    <s v="Cox's Bazar"/>
    <x v="0"/>
    <s v="Palong Khali"/>
    <s v="Camp 07"/>
    <x v="0"/>
    <d v="2023-01-01T00:00:00"/>
    <x v="0"/>
    <m/>
    <m/>
    <m/>
    <m/>
    <m/>
    <s v="Mr. Md Mosarraf Hossain"/>
    <n v="8801712003560"/>
    <s v="ngof.ukhia2@gmail.com"/>
    <s v="UNICEF-NGOF"/>
  </r>
  <r>
    <n v="416"/>
    <s v="UNICEF"/>
    <s v="NGOF"/>
    <s v="UNICEF"/>
    <s v="WASH"/>
    <x v="3"/>
    <x v="7"/>
    <s v="N/A"/>
    <m/>
    <n v="4170"/>
    <s v="completed"/>
    <s v="Chittagong"/>
    <s v="Cox's Bazar"/>
    <x v="0"/>
    <s v="Palong Khali"/>
    <s v="Camp 07"/>
    <x v="0"/>
    <d v="2023-01-01T00:00:00"/>
    <x v="0"/>
    <m/>
    <m/>
    <m/>
    <m/>
    <s v="No of Waste bin collected by Waste Volunteers"/>
    <s v="Mr. Md Mosarraf Hossain"/>
    <n v="8801712003560"/>
    <s v="ngof.ukhia2@gmail.com"/>
    <s v="UNICEF-NGOF"/>
  </r>
  <r>
    <n v="417"/>
    <s v="NRC"/>
    <s v="NRC"/>
    <s v="NMFA"/>
    <s v="WASH"/>
    <x v="0"/>
    <x v="12"/>
    <s v="# of water network"/>
    <m/>
    <n v="5"/>
    <s v="completed"/>
    <s v="Chittagong"/>
    <s v="Cox's Bazar"/>
    <x v="0"/>
    <s v="Palong Khali"/>
    <s v="HC,Palong Khali"/>
    <x v="0"/>
    <d v="2022-06-01T00:00:00"/>
    <x v="1"/>
    <m/>
    <m/>
    <m/>
    <m/>
    <m/>
    <s v="Amit Chandra Roy"/>
    <n v="1726752851"/>
    <s v="amit.roy@nrc.no"/>
    <s v="NRC"/>
  </r>
  <r>
    <n v="418"/>
    <s v="NRC"/>
    <s v="NRC"/>
    <s v="NMFA"/>
    <s v="WASH"/>
    <x v="1"/>
    <x v="14"/>
    <s v="# of door"/>
    <m/>
    <n v="12"/>
    <s v="completed"/>
    <s v="Chittagong"/>
    <s v="Cox's Bazar"/>
    <x v="0"/>
    <s v="Palong Khali"/>
    <s v="HC,Palong Khali"/>
    <x v="0"/>
    <d v="2022-06-01T00:00:00"/>
    <x v="1"/>
    <m/>
    <m/>
    <m/>
    <m/>
    <m/>
    <s v="Amit Chandra Roy"/>
    <n v="1726752851"/>
    <s v="amit.roy@nrc.no"/>
    <s v="NRC"/>
  </r>
  <r>
    <n v="419"/>
    <s v="NRC"/>
    <s v="NRC"/>
    <s v="NMFA"/>
    <s v="WASH"/>
    <x v="1"/>
    <x v="17"/>
    <s v="# of door"/>
    <m/>
    <n v="17"/>
    <s v="completed"/>
    <s v="Chittagong"/>
    <s v="Cox's Bazar"/>
    <x v="0"/>
    <s v="Palong Khali"/>
    <s v="HC,Palong Khali"/>
    <x v="0"/>
    <d v="2022-06-01T00:00:00"/>
    <x v="1"/>
    <m/>
    <m/>
    <m/>
    <m/>
    <m/>
    <s v="Amit Chandra Roy"/>
    <n v="1726752851"/>
    <s v="amit.roy@nrc.no"/>
    <s v="NRC"/>
  </r>
  <r>
    <n v="420"/>
    <s v="UNICEF"/>
    <s v="OXFAM"/>
    <s v="UNICEF"/>
    <s v="WASH"/>
    <x v="1"/>
    <x v="1"/>
    <s v="# of door "/>
    <m/>
    <n v="34"/>
    <s v="completed"/>
    <s v="Chittagong"/>
    <s v="Cox's Bazar"/>
    <x v="1"/>
    <s v="Whykong"/>
    <s v="Camp 22"/>
    <x v="0"/>
    <d v="2022-03-01T00:00:00"/>
    <x v="0"/>
    <m/>
    <m/>
    <m/>
    <m/>
    <m/>
    <s v="Nishan Paul"/>
    <n v="1620257766"/>
    <s v="npaul@oxfam.org.uk"/>
    <s v="UNICEF-OXFAM"/>
  </r>
  <r>
    <n v="421"/>
    <s v="UNICEF"/>
    <s v="OXFAM"/>
    <s v="UNICEF"/>
    <s v="WASH"/>
    <x v="1"/>
    <x v="18"/>
    <s v="# of door"/>
    <m/>
    <n v="5"/>
    <s v="completed"/>
    <s v="Chittagong"/>
    <s v="Cox's Bazar"/>
    <x v="1"/>
    <s v="Whykong"/>
    <s v="Camp 22"/>
    <x v="0"/>
    <d v="2022-03-01T00:00:00"/>
    <x v="0"/>
    <m/>
    <m/>
    <m/>
    <m/>
    <m/>
    <s v="Nishan Paul"/>
    <n v="1620257766"/>
    <s v="npaul@oxfam.org.uk"/>
    <s v="UNICEF-OXFAM"/>
  </r>
  <r>
    <n v="422"/>
    <s v="UNICEF"/>
    <s v="OXFAM"/>
    <s v="UNICEF"/>
    <s v="WASH"/>
    <x v="1"/>
    <x v="3"/>
    <s v="# of door"/>
    <m/>
    <n v="346"/>
    <s v="completed"/>
    <s v="Chittagong"/>
    <s v="Cox's Bazar"/>
    <x v="1"/>
    <s v="Whykong"/>
    <s v="Camp 22"/>
    <x v="0"/>
    <d v="2022-03-01T00:00:00"/>
    <x v="0"/>
    <m/>
    <m/>
    <m/>
    <m/>
    <m/>
    <s v="Nishan Paul"/>
    <n v="1620257766"/>
    <s v="npaul@oxfam.org.uk"/>
    <s v="UNICEF-OXFAM"/>
  </r>
  <r>
    <n v="423"/>
    <s v="UNICEF"/>
    <s v="OXFAM"/>
    <s v="UNICEF"/>
    <s v="WASH"/>
    <x v="2"/>
    <x v="10"/>
    <s v="# of HP sessions at community level"/>
    <m/>
    <n v="125"/>
    <s v="completed"/>
    <s v="Chittagong"/>
    <s v="Cox's Bazar"/>
    <x v="1"/>
    <s v="Whykong"/>
    <s v="Camp 22"/>
    <x v="0"/>
    <d v="2022-03-01T00:00:00"/>
    <x v="0"/>
    <m/>
    <m/>
    <m/>
    <m/>
    <m/>
    <s v="Nishan Paul"/>
    <n v="1620257766"/>
    <s v="npaul@oxfam.org.uk"/>
    <s v="UNICEF-OXFAM"/>
  </r>
  <r>
    <n v="424"/>
    <s v="RPN"/>
    <s v="RPN"/>
    <s v="Islamic help"/>
    <s v="WASH"/>
    <x v="0"/>
    <x v="13"/>
    <s v="# cubic meters / day"/>
    <m/>
    <n v="1"/>
    <s v="completed"/>
    <s v="Chittagong"/>
    <s v="Cox's Bazar"/>
    <x v="0"/>
    <s v="Palong Khali"/>
    <s v="Camp 05"/>
    <x v="0"/>
    <d v="2022-12-01T00:00:00"/>
    <x v="0"/>
    <m/>
    <m/>
    <m/>
    <m/>
    <m/>
    <s v="syed Yeasin"/>
    <n v="1873822947"/>
    <s v="syed.yeasin@rpnbd.org"/>
    <s v="RPN"/>
  </r>
  <r>
    <n v="425"/>
    <s v="RPN"/>
    <s v="RPN"/>
    <s v="Islamic help"/>
    <s v="WASH"/>
    <x v="0"/>
    <x v="12"/>
    <s v="# of water network"/>
    <m/>
    <n v="1"/>
    <s v="completed"/>
    <s v="Chittagong"/>
    <s v="Cox's Bazar"/>
    <x v="0"/>
    <s v="Palong Khali"/>
    <s v="Camp 05"/>
    <x v="0"/>
    <d v="2022-12-01T00:00:00"/>
    <x v="0"/>
    <m/>
    <m/>
    <m/>
    <m/>
    <m/>
    <s v="syed Yeasin"/>
    <n v="1873822947"/>
    <s v="syed.yeasin@rpnbd.org"/>
    <s v="RPN"/>
  </r>
  <r>
    <n v="426"/>
    <s v="RPN"/>
    <s v="RPN"/>
    <s v="Islamic help"/>
    <s v="WASH"/>
    <x v="0"/>
    <x v="13"/>
    <s v="# cubic meters / day"/>
    <m/>
    <n v="1"/>
    <s v="completed"/>
    <s v="Chittagong"/>
    <s v="Cox's Bazar"/>
    <x v="0"/>
    <s v="Palong Khali"/>
    <s v="Camp 07"/>
    <x v="0"/>
    <d v="2022-12-01T00:00:00"/>
    <x v="0"/>
    <m/>
    <m/>
    <m/>
    <m/>
    <m/>
    <s v="syed Yeasin"/>
    <n v="1873822947"/>
    <s v="syed.yeasin@rpnbd.org"/>
    <s v="RPN"/>
  </r>
  <r>
    <n v="427"/>
    <s v="RPN"/>
    <s v="RPN"/>
    <s v="Islamic help"/>
    <s v="WASH"/>
    <x v="0"/>
    <x v="12"/>
    <s v="# of water network"/>
    <m/>
    <n v="1"/>
    <s v="completed"/>
    <s v="Chittagong"/>
    <s v="Cox's Bazar"/>
    <x v="0"/>
    <s v="Palong Khali"/>
    <s v="Camp 07"/>
    <x v="0"/>
    <d v="2022-12-01T00:00:00"/>
    <x v="0"/>
    <m/>
    <m/>
    <m/>
    <m/>
    <m/>
    <s v="syed Yeasin"/>
    <n v="1873822947"/>
    <s v="syed.yeasin@rpnbd.org"/>
    <s v="RPN"/>
  </r>
  <r>
    <n v="428"/>
    <s v="RPN"/>
    <s v="RPN"/>
    <s v="Islamic help"/>
    <s v="WASH"/>
    <x v="0"/>
    <x v="13"/>
    <s v="# cubic meters / day"/>
    <m/>
    <n v="1"/>
    <s v="completed"/>
    <s v="Chittagong"/>
    <s v="Cox's Bazar"/>
    <x v="0"/>
    <s v="Palong Khali"/>
    <s v="Camp 09"/>
    <x v="0"/>
    <d v="2022-12-01T00:00:00"/>
    <x v="0"/>
    <m/>
    <m/>
    <m/>
    <m/>
    <m/>
    <s v="syed Yeasin"/>
    <n v="1873822947"/>
    <s v="syed.yeasin@rpnbd.org"/>
    <s v="RPN"/>
  </r>
  <r>
    <n v="429"/>
    <s v="RPN"/>
    <s v="RPN"/>
    <s v="Islamic help"/>
    <s v="WASH"/>
    <x v="0"/>
    <x v="13"/>
    <s v="# cubic meters / day"/>
    <m/>
    <n v="1"/>
    <s v="completed"/>
    <s v="Chittagong"/>
    <s v="Cox's Bazar"/>
    <x v="0"/>
    <s v="Palong Khali"/>
    <s v="Camp 10"/>
    <x v="0"/>
    <d v="2022-12-01T00:00:00"/>
    <x v="0"/>
    <m/>
    <m/>
    <m/>
    <m/>
    <m/>
    <s v="syed Yeasin"/>
    <n v="1873822947"/>
    <s v="syed.yeasin@rpnbd.org"/>
    <s v="RPN"/>
  </r>
  <r>
    <n v="430"/>
    <s v="SCI"/>
    <s v="SCI"/>
    <s v="Japan Platform"/>
    <s v="WASH"/>
    <x v="0"/>
    <x v="0"/>
    <s v="# of tube well"/>
    <m/>
    <n v="33"/>
    <s v="completed"/>
    <s v="Chittagong"/>
    <s v="Cox's Bazar"/>
    <x v="0"/>
    <s v="Palong Khali"/>
    <s v="Camp 17"/>
    <x v="0"/>
    <d v="2022-04-01T00:00:00"/>
    <x v="0"/>
    <m/>
    <m/>
    <m/>
    <m/>
    <m/>
    <s v="Md. Fuhad Mollah"/>
    <n v="1708521596"/>
    <s v="fuhad.mollah@savethechildren.org"/>
    <s v="SCI"/>
  </r>
  <r>
    <n v="431"/>
    <s v="SCI"/>
    <s v="SCI"/>
    <s v="Japan Platform"/>
    <s v="WASH"/>
    <x v="1"/>
    <x v="1"/>
    <s v="# of door "/>
    <m/>
    <n v="6"/>
    <s v="completed"/>
    <s v="Chittagong"/>
    <s v="Cox's Bazar"/>
    <x v="0"/>
    <s v="Palong Khali"/>
    <s v="Camp 17"/>
    <x v="0"/>
    <d v="2022-04-01T00:00:00"/>
    <x v="0"/>
    <m/>
    <m/>
    <m/>
    <m/>
    <m/>
    <s v="Md. Fuhad Mollah"/>
    <n v="1708521596"/>
    <s v="fuhad.mollah@savethechildren.org"/>
    <s v="SCI"/>
  </r>
  <r>
    <n v="432"/>
    <s v="SCI"/>
    <s v="SCI"/>
    <s v="Japan Platform"/>
    <s v="WASH"/>
    <x v="1"/>
    <x v="32"/>
    <s v="# of door"/>
    <m/>
    <n v="4"/>
    <s v="completed"/>
    <s v="Chittagong"/>
    <s v="Cox's Bazar"/>
    <x v="0"/>
    <s v="Palong Khali"/>
    <s v="Camp 17"/>
    <x v="0"/>
    <d v="2022-04-01T00:00:00"/>
    <x v="0"/>
    <m/>
    <m/>
    <m/>
    <m/>
    <m/>
    <s v="Md. Fuhad Mollah"/>
    <n v="1708521596"/>
    <s v="fuhad.mollah@savethechildren.org"/>
    <s v="SCI"/>
  </r>
  <r>
    <n v="433"/>
    <s v="SCI"/>
    <s v="SCI"/>
    <s v="Japan Platform"/>
    <s v="WASH"/>
    <x v="1"/>
    <x v="3"/>
    <s v="# of door"/>
    <m/>
    <n v="10"/>
    <s v="completed"/>
    <s v="Chittagong"/>
    <s v="Cox's Bazar"/>
    <x v="0"/>
    <s v="Palong Khali"/>
    <s v="Camp 17"/>
    <x v="0"/>
    <d v="2022-04-01T00:00:00"/>
    <x v="0"/>
    <m/>
    <m/>
    <m/>
    <m/>
    <m/>
    <s v="Md. Fuhad Mollah"/>
    <n v="1708521596"/>
    <s v="fuhad.mollah@savethechildren.org"/>
    <s v="SCI"/>
  </r>
  <r>
    <n v="434"/>
    <s v="SCI"/>
    <s v="SCI"/>
    <s v="Japan Platform"/>
    <s v="WASH"/>
    <x v="2"/>
    <x v="4"/>
    <s v="# of HP sessions at HH level"/>
    <m/>
    <n v="390"/>
    <s v="completed"/>
    <s v="Chittagong"/>
    <s v="Cox's Bazar"/>
    <x v="0"/>
    <s v="Palong Khali"/>
    <s v="Camp 17"/>
    <x v="0"/>
    <d v="2022-04-01T00:00:00"/>
    <x v="0"/>
    <m/>
    <m/>
    <m/>
    <m/>
    <m/>
    <s v="Md. Fuhad Mollah"/>
    <n v="1708521596"/>
    <s v="fuhad.mollah@savethechildren.org"/>
    <s v="SCI"/>
  </r>
  <r>
    <n v="435"/>
    <s v="SCI"/>
    <s v="SCI"/>
    <s v="Japan Platform"/>
    <s v="WASH"/>
    <x v="3"/>
    <x v="5"/>
    <s v="# of campaign per camp "/>
    <m/>
    <n v="2"/>
    <s v="completed"/>
    <s v="Chittagong"/>
    <s v="Cox's Bazar"/>
    <x v="0"/>
    <s v="Palong Khali"/>
    <s v="Camp 17"/>
    <x v="0"/>
    <d v="2022-04-01T00:00:00"/>
    <x v="0"/>
    <m/>
    <m/>
    <m/>
    <m/>
    <m/>
    <s v="Md. Fuhad Mollah"/>
    <n v="1708521596"/>
    <s v="fuhad.mollah@savethechildren.org"/>
    <s v="SCI"/>
  </r>
  <r>
    <n v="436"/>
    <s v="SCI"/>
    <s v="SCI"/>
    <s v="Japan Platform"/>
    <s v="WASH"/>
    <x v="0"/>
    <x v="0"/>
    <s v="# of tube well"/>
    <m/>
    <n v="12"/>
    <s v="completed"/>
    <s v="Chittagong"/>
    <s v="Cox's Bazar"/>
    <x v="0"/>
    <s v="Palong Khali"/>
    <s v="Camp 20"/>
    <x v="0"/>
    <d v="2022-04-01T00:00:00"/>
    <x v="0"/>
    <m/>
    <m/>
    <m/>
    <m/>
    <m/>
    <s v="Md. Fuhad Mollah"/>
    <n v="1708521596"/>
    <s v="fuhad.mollah@savethechildren.org"/>
    <s v="SCI"/>
  </r>
  <r>
    <n v="437"/>
    <s v="SCI"/>
    <s v="SCI"/>
    <s v="Japan Platform"/>
    <s v="WASH"/>
    <x v="1"/>
    <x v="1"/>
    <s v="# of door "/>
    <m/>
    <n v="4"/>
    <s v="completed"/>
    <s v="Chittagong"/>
    <s v="Cox's Bazar"/>
    <x v="0"/>
    <s v="Palong Khali"/>
    <s v="Camp 20"/>
    <x v="0"/>
    <d v="2022-04-01T00:00:00"/>
    <x v="0"/>
    <m/>
    <m/>
    <m/>
    <m/>
    <m/>
    <s v="Md. Fuhad Mollah"/>
    <n v="1708521596"/>
    <s v="fuhad.mollah@savethechildren.org"/>
    <s v="SCI"/>
  </r>
  <r>
    <n v="438"/>
    <s v="SCI"/>
    <s v="SCI"/>
    <s v="Japan Platform"/>
    <s v="WASH"/>
    <x v="1"/>
    <x v="8"/>
    <s v="# of FSM Site"/>
    <m/>
    <n v="1"/>
    <s v="completed"/>
    <s v="Chittagong"/>
    <s v="Cox's Bazar"/>
    <x v="0"/>
    <s v="Palong Khali"/>
    <s v="Camp 20"/>
    <x v="0"/>
    <d v="2022-04-01T00:00:00"/>
    <x v="0"/>
    <m/>
    <m/>
    <m/>
    <m/>
    <m/>
    <s v="Md. Fuhad Mollah"/>
    <n v="1708521596"/>
    <s v="fuhad.mollah@savethechildren.org"/>
    <s v="SCI"/>
  </r>
  <r>
    <n v="439"/>
    <s v="SCI"/>
    <s v="SCI"/>
    <s v="Japan Platform"/>
    <s v="WASH"/>
    <x v="1"/>
    <x v="3"/>
    <s v="# of door"/>
    <m/>
    <n v="17"/>
    <s v="completed"/>
    <s v="Chittagong"/>
    <s v="Cox's Bazar"/>
    <x v="0"/>
    <s v="Palong Khali"/>
    <s v="Camp 20"/>
    <x v="0"/>
    <d v="2022-04-01T00:00:00"/>
    <x v="0"/>
    <m/>
    <m/>
    <m/>
    <m/>
    <m/>
    <s v="Md. Fuhad Mollah"/>
    <n v="1708521596"/>
    <s v="fuhad.mollah@savethechildren.org"/>
    <s v="SCI"/>
  </r>
  <r>
    <n v="440"/>
    <s v="SCI"/>
    <s v="SCI"/>
    <s v="Japan Platform"/>
    <s v="WASH"/>
    <x v="2"/>
    <x v="4"/>
    <s v="# of HP sessions at HH level"/>
    <m/>
    <n v="503"/>
    <s v="completed"/>
    <s v="Chittagong"/>
    <s v="Cox's Bazar"/>
    <x v="0"/>
    <s v="Palong Khali"/>
    <s v="Camp 20"/>
    <x v="0"/>
    <d v="2022-04-01T00:00:00"/>
    <x v="0"/>
    <m/>
    <m/>
    <m/>
    <m/>
    <m/>
    <s v="Md. Fuhad Mollah"/>
    <n v="1708521596"/>
    <s v="fuhad.mollah@savethechildren.org"/>
    <s v="SCI"/>
  </r>
  <r>
    <n v="441"/>
    <s v="SCI"/>
    <s v="SCI"/>
    <s v="Japan Platform"/>
    <s v="WASH"/>
    <x v="3"/>
    <x v="5"/>
    <s v="# of campaign per camp "/>
    <m/>
    <n v="2"/>
    <s v="completed"/>
    <s v="Chittagong"/>
    <s v="Cox's Bazar"/>
    <x v="0"/>
    <s v="Palong Khali"/>
    <s v="Camp 20"/>
    <x v="0"/>
    <d v="2022-04-01T00:00:00"/>
    <x v="0"/>
    <m/>
    <m/>
    <m/>
    <m/>
    <m/>
    <s v="Md. Fuhad Mollah"/>
    <n v="1708521596"/>
    <s v="fuhad.mollah@savethechildren.org"/>
    <s v="SCI"/>
  </r>
  <r>
    <n v="442"/>
    <s v="SCI"/>
    <s v="SCI"/>
    <s v="Japan Platform"/>
    <s v="WASH"/>
    <x v="0"/>
    <x v="12"/>
    <s v="# of water network"/>
    <m/>
    <n v="1"/>
    <s v="completed"/>
    <s v="Chittagong"/>
    <s v="Cox's Bazar"/>
    <x v="1"/>
    <s v="Nhilla"/>
    <s v="Camp 25"/>
    <x v="0"/>
    <d v="2022-04-01T00:00:00"/>
    <x v="0"/>
    <m/>
    <m/>
    <m/>
    <m/>
    <m/>
    <s v="Md. Fuhad Mollah"/>
    <n v="1708521596"/>
    <s v="fuhad.mollah@savethechildren.org"/>
    <s v="SCI"/>
  </r>
  <r>
    <n v="443"/>
    <s v="SCI"/>
    <s v="SCI"/>
    <s v="Japan Platform"/>
    <s v="WASH"/>
    <x v="1"/>
    <x v="1"/>
    <s v="# of door "/>
    <m/>
    <n v="4"/>
    <s v="completed"/>
    <s v="Chittagong"/>
    <s v="Cox's Bazar"/>
    <x v="1"/>
    <s v="Nhilla"/>
    <s v="Camp 25"/>
    <x v="0"/>
    <d v="2022-04-01T00:00:00"/>
    <x v="0"/>
    <m/>
    <m/>
    <m/>
    <m/>
    <m/>
    <s v="Md. Fuhad Mollah"/>
    <n v="1708521596"/>
    <s v="fuhad.mollah@savethechildren.org"/>
    <s v="SCI"/>
  </r>
  <r>
    <n v="444"/>
    <s v="SCI"/>
    <s v="SCI"/>
    <s v="Japan Platform"/>
    <s v="WASH"/>
    <x v="1"/>
    <x v="8"/>
    <s v="# of FSM Site"/>
    <m/>
    <n v="1"/>
    <s v="completed"/>
    <s v="Chittagong"/>
    <s v="Cox's Bazar"/>
    <x v="1"/>
    <s v="Nhilla"/>
    <s v="Camp 25"/>
    <x v="0"/>
    <d v="2022-04-01T00:00:00"/>
    <x v="0"/>
    <m/>
    <m/>
    <m/>
    <m/>
    <m/>
    <s v="Md. Fuhad Mollah"/>
    <n v="1708521596"/>
    <s v="fuhad.mollah@savethechildren.org"/>
    <s v="SCI"/>
  </r>
  <r>
    <n v="445"/>
    <s v="SCI"/>
    <s v="SCI"/>
    <s v="Japan Platform"/>
    <s v="WASH"/>
    <x v="1"/>
    <x v="3"/>
    <s v="# of door"/>
    <m/>
    <n v="28"/>
    <s v="completed"/>
    <s v="Chittagong"/>
    <s v="Cox's Bazar"/>
    <x v="1"/>
    <s v="Nhilla"/>
    <s v="Camp 25"/>
    <x v="0"/>
    <d v="2022-04-01T00:00:00"/>
    <x v="0"/>
    <m/>
    <m/>
    <m/>
    <m/>
    <m/>
    <s v="Md. Fuhad Mollah"/>
    <n v="1708521596"/>
    <s v="fuhad.mollah@savethechildren.org"/>
    <s v="SCI"/>
  </r>
  <r>
    <n v="446"/>
    <s v="SCI"/>
    <s v="SCI"/>
    <s v="Japan Platform"/>
    <s v="WASH"/>
    <x v="2"/>
    <x v="4"/>
    <s v="# of HP sessions at HH level"/>
    <m/>
    <n v="240"/>
    <s v="completed"/>
    <s v="Chittagong"/>
    <s v="Cox's Bazar"/>
    <x v="1"/>
    <s v="Nhilla"/>
    <s v="Camp 25"/>
    <x v="0"/>
    <d v="2022-04-01T00:00:00"/>
    <x v="0"/>
    <m/>
    <m/>
    <m/>
    <m/>
    <m/>
    <s v="Md. Fuhad Mollah"/>
    <n v="1708521596"/>
    <s v="fuhad.mollah@savethechildren.org"/>
    <s v="SCI"/>
  </r>
  <r>
    <n v="447"/>
    <s v="SCI"/>
    <s v="SCI"/>
    <s v="Japan Platform"/>
    <s v="WASH"/>
    <x v="3"/>
    <x v="5"/>
    <s v="# of campaign per camp "/>
    <m/>
    <n v="2"/>
    <s v="completed"/>
    <s v="Chittagong"/>
    <s v="Cox's Bazar"/>
    <x v="1"/>
    <s v="Nhilla"/>
    <s v="Camp 25"/>
    <x v="0"/>
    <d v="2022-04-01T00:00:00"/>
    <x v="0"/>
    <m/>
    <m/>
    <m/>
    <m/>
    <m/>
    <s v="Md. Fuhad Mollah"/>
    <n v="1708521596"/>
    <s v="fuhad.mollah@savethechildren.org"/>
    <s v="SCI"/>
  </r>
  <r>
    <n v="448"/>
    <s v="SCI"/>
    <s v="SCI"/>
    <s v="Japan Platform"/>
    <s v="WASH"/>
    <x v="0"/>
    <x v="12"/>
    <s v="# of water network"/>
    <m/>
    <n v="1"/>
    <s v="completed"/>
    <s v="Chittagong"/>
    <s v="Cox's Bazar"/>
    <x v="1"/>
    <s v="Nhilla"/>
    <s v="Camp 27"/>
    <x v="0"/>
    <d v="2022-04-01T00:00:00"/>
    <x v="0"/>
    <m/>
    <m/>
    <m/>
    <m/>
    <m/>
    <s v="Md. Fuhad Mollah"/>
    <n v="1708521596"/>
    <s v="fuhad.mollah@savethechildren.org"/>
    <s v="SCI"/>
  </r>
  <r>
    <n v="449"/>
    <s v="SCI"/>
    <s v="SCI"/>
    <s v="Japan Platform"/>
    <s v="WASH"/>
    <x v="1"/>
    <x v="1"/>
    <s v="# of door "/>
    <m/>
    <n v="3"/>
    <s v="completed"/>
    <s v="Chittagong"/>
    <s v="Cox's Bazar"/>
    <x v="1"/>
    <s v="Nhilla"/>
    <s v="Camp 27"/>
    <x v="0"/>
    <d v="2022-04-01T00:00:00"/>
    <x v="0"/>
    <m/>
    <m/>
    <m/>
    <m/>
    <m/>
    <s v="Md. Fuhad Mollah"/>
    <n v="1708521596"/>
    <s v="fuhad.mollah@savethechildren.org"/>
    <s v="SCI"/>
  </r>
  <r>
    <n v="450"/>
    <s v="SCI"/>
    <s v="SCI"/>
    <s v="Japan Platform"/>
    <s v="WASH"/>
    <x v="1"/>
    <x v="3"/>
    <s v="# of door"/>
    <m/>
    <n v="25"/>
    <s v="completed"/>
    <s v="Chittagong"/>
    <s v="Cox's Bazar"/>
    <x v="1"/>
    <s v="Nhilla"/>
    <s v="Camp 27"/>
    <x v="0"/>
    <d v="2022-04-01T00:00:00"/>
    <x v="0"/>
    <m/>
    <m/>
    <m/>
    <m/>
    <m/>
    <s v="Md. Fuhad Mollah"/>
    <n v="1708521596"/>
    <s v="fuhad.mollah@savethechildren.org"/>
    <s v="SCI"/>
  </r>
  <r>
    <n v="451"/>
    <s v="SCI"/>
    <s v="SCI"/>
    <s v="Japan Platform"/>
    <s v="WASH"/>
    <x v="2"/>
    <x v="4"/>
    <s v="# of HP sessions at HH level"/>
    <m/>
    <n v="150"/>
    <s v="completed"/>
    <s v="Chittagong"/>
    <s v="Cox's Bazar"/>
    <x v="1"/>
    <s v="Nhilla"/>
    <s v="Camp 27"/>
    <x v="0"/>
    <d v="2022-04-01T00:00:00"/>
    <x v="0"/>
    <m/>
    <m/>
    <m/>
    <m/>
    <m/>
    <s v="Md. Fuhad Mollah"/>
    <n v="1708521596"/>
    <s v="fuhad.mollah@savethechildren.org"/>
    <s v="SCI"/>
  </r>
  <r>
    <n v="452"/>
    <s v="SCI"/>
    <s v="SCI"/>
    <s v="Japan Platform"/>
    <s v="WASH"/>
    <x v="3"/>
    <x v="5"/>
    <s v="# of campaign per camp "/>
    <m/>
    <n v="2"/>
    <s v="completed"/>
    <s v="Chittagong"/>
    <s v="Cox's Bazar"/>
    <x v="1"/>
    <s v="Nhilla"/>
    <s v="Camp 27"/>
    <x v="0"/>
    <d v="2022-04-01T00:00:00"/>
    <x v="0"/>
    <m/>
    <m/>
    <m/>
    <m/>
    <m/>
    <s v="Md. Fuhad Mollah"/>
    <n v="1708521596"/>
    <s v="fuhad.mollah@savethechildren.org"/>
    <s v="SCI"/>
  </r>
  <r>
    <n v="453"/>
    <s v="SCI"/>
    <s v="SCI"/>
    <s v="Japan Platform"/>
    <s v="WASH"/>
    <x v="3"/>
    <x v="6"/>
    <s v="# of plant"/>
    <m/>
    <n v="1"/>
    <s v="completed"/>
    <s v="Chittagong"/>
    <s v="Cox's Bazar"/>
    <x v="1"/>
    <s v="Nhilla"/>
    <s v="Camp 27"/>
    <x v="0"/>
    <d v="2022-04-01T00:00:00"/>
    <x v="0"/>
    <m/>
    <m/>
    <m/>
    <m/>
    <m/>
    <s v="Md. Fuhad Mollah"/>
    <n v="1708521596"/>
    <s v="fuhad.mollah@savethechildren.org"/>
    <s v="SCI"/>
  </r>
  <r>
    <n v="454"/>
    <s v="IOM"/>
    <s v="SHED"/>
    <s v="KFW"/>
    <s v="WASH"/>
    <x v="0"/>
    <x v="0"/>
    <s v="# of tube well"/>
    <m/>
    <n v="252"/>
    <s v="completed"/>
    <s v="Chittagong"/>
    <s v="Cox's Bazar"/>
    <x v="0"/>
    <s v="Palong Khali"/>
    <s v="Camp 13"/>
    <x v="0"/>
    <d v="2022-09-01T00:00:00"/>
    <x v="0"/>
    <m/>
    <m/>
    <m/>
    <m/>
    <m/>
    <s v="Mohammad Hamja Bin Ali"/>
    <n v="1840742077"/>
    <s v="hamja.shedwash@gmail.com"/>
    <s v="IOM-SHED"/>
  </r>
  <r>
    <n v="455"/>
    <s v="IOM"/>
    <s v="SHED"/>
    <s v="KFW"/>
    <s v="WASH"/>
    <x v="0"/>
    <x v="26"/>
    <s v="# of tube well"/>
    <m/>
    <n v="4"/>
    <s v="completed"/>
    <s v="Chittagong"/>
    <s v="Cox's Bazar"/>
    <x v="0"/>
    <s v="Palong Khali"/>
    <s v="Camp 13"/>
    <x v="0"/>
    <d v="2022-09-01T00:00:00"/>
    <x v="0"/>
    <m/>
    <m/>
    <m/>
    <m/>
    <m/>
    <s v="Mohammad Hamja Bin Ali"/>
    <n v="1840742077"/>
    <s v="hamja.shedwash@gmail.com"/>
    <s v="IOM-SHED"/>
  </r>
  <r>
    <n v="456"/>
    <s v="IOM"/>
    <s v="SHED"/>
    <s v="KFW"/>
    <s v="WASH"/>
    <x v="0"/>
    <x v="13"/>
    <s v="# cubic meters / day"/>
    <m/>
    <n v="18"/>
    <s v="completed"/>
    <s v="Chittagong"/>
    <s v="Cox's Bazar"/>
    <x v="0"/>
    <s v="Palong Khali"/>
    <s v="Camp 13"/>
    <x v="0"/>
    <d v="2022-09-01T00:00:00"/>
    <x v="0"/>
    <m/>
    <m/>
    <m/>
    <m/>
    <m/>
    <s v="Mohammad Hamja Bin Ali"/>
    <n v="1840742077"/>
    <s v="hamja.shedwash@gmail.com"/>
    <s v="IOM-SHED"/>
  </r>
  <r>
    <n v="457"/>
    <s v="IOM"/>
    <s v="SHED"/>
    <s v="KFW"/>
    <s v="WASH"/>
    <x v="0"/>
    <x v="12"/>
    <s v="# of water network"/>
    <m/>
    <n v="26"/>
    <s v="completed"/>
    <s v="Chittagong"/>
    <s v="Cox's Bazar"/>
    <x v="0"/>
    <s v="Palong Khali"/>
    <s v="Camp 13"/>
    <x v="0"/>
    <d v="2022-09-01T00:00:00"/>
    <x v="0"/>
    <m/>
    <m/>
    <m/>
    <m/>
    <m/>
    <s v="Mohammad Hamja Bin Ali"/>
    <n v="1840742077"/>
    <s v="hamja.shedwash@gmail.com"/>
    <s v="IOM-SHED"/>
  </r>
  <r>
    <n v="458"/>
    <s v="IOM"/>
    <s v="SHED"/>
    <s v="KFW"/>
    <s v="WASH"/>
    <x v="1"/>
    <x v="1"/>
    <s v="# of door "/>
    <m/>
    <n v="85"/>
    <s v="completed"/>
    <s v="Chittagong"/>
    <s v="Cox's Bazar"/>
    <x v="0"/>
    <s v="Palong Khali"/>
    <s v="Camp 13"/>
    <x v="0"/>
    <d v="2022-09-01T00:00:00"/>
    <x v="0"/>
    <m/>
    <m/>
    <m/>
    <m/>
    <m/>
    <s v="Mohammad Hamja Bin Ali"/>
    <n v="1840742077"/>
    <s v="hamja.shedwash@gmail.com"/>
    <s v="IOM-SHED"/>
  </r>
  <r>
    <n v="459"/>
    <s v="IOM"/>
    <s v="SHED"/>
    <s v="KFW"/>
    <s v="WASH"/>
    <x v="1"/>
    <x v="2"/>
    <s v="# of FSM Site"/>
    <m/>
    <n v="1"/>
    <s v="completed"/>
    <s v="Chittagong"/>
    <s v="Cox's Bazar"/>
    <x v="0"/>
    <s v="Palong Khali"/>
    <s v="Camp 13"/>
    <x v="0"/>
    <d v="2022-09-01T00:00:00"/>
    <x v="0"/>
    <m/>
    <m/>
    <m/>
    <m/>
    <m/>
    <s v="Mohammad Hamja Bin Ali"/>
    <n v="1840742077"/>
    <s v="hamja.shedwash@gmail.com"/>
    <s v="IOM-SHED"/>
  </r>
  <r>
    <n v="460"/>
    <s v="IOM"/>
    <s v="SHED"/>
    <s v="KFW"/>
    <s v="WASH"/>
    <x v="1"/>
    <x v="3"/>
    <s v="# of door"/>
    <m/>
    <n v="201"/>
    <s v="completed"/>
    <s v="Chittagong"/>
    <s v="Cox's Bazar"/>
    <x v="0"/>
    <s v="Palong Khali"/>
    <s v="Camp 13"/>
    <x v="0"/>
    <d v="2022-09-01T00:00:00"/>
    <x v="0"/>
    <m/>
    <m/>
    <m/>
    <m/>
    <m/>
    <s v="Mohammad Hamja Bin Ali"/>
    <n v="1840742077"/>
    <s v="hamja.shedwash@gmail.com"/>
    <s v="IOM-SHED"/>
  </r>
  <r>
    <n v="461"/>
    <s v="IOM"/>
    <s v="SHED"/>
    <s v="KFW"/>
    <s v="WASH"/>
    <x v="1"/>
    <x v="9"/>
    <s v="# of door"/>
    <m/>
    <n v="250"/>
    <s v="completed"/>
    <s v="Chittagong"/>
    <s v="Cox's Bazar"/>
    <x v="0"/>
    <s v="Palong Khali"/>
    <s v="Camp 13"/>
    <x v="0"/>
    <d v="2022-09-01T00:00:00"/>
    <x v="0"/>
    <m/>
    <m/>
    <m/>
    <m/>
    <m/>
    <s v="Mohammad Hamja Bin Ali"/>
    <n v="1840742077"/>
    <s v="hamja.shedwash@gmail.com"/>
    <s v="IOM-SHED"/>
  </r>
  <r>
    <n v="462"/>
    <s v="IOM"/>
    <s v="SHED"/>
    <s v="KFW"/>
    <s v="WASH"/>
    <x v="2"/>
    <x v="4"/>
    <s v="# of HP sessions at HH level"/>
    <m/>
    <n v="91"/>
    <s v="completed"/>
    <s v="Chittagong"/>
    <s v="Cox's Bazar"/>
    <x v="0"/>
    <s v="Palong Khali"/>
    <s v="Camp 13"/>
    <x v="0"/>
    <d v="2022-09-01T00:00:00"/>
    <x v="0"/>
    <m/>
    <m/>
    <m/>
    <m/>
    <m/>
    <s v="Mohammad Hamja Bin Ali"/>
    <n v="1840742077"/>
    <s v="hamja.shedwash@gmail.com"/>
    <s v="IOM-SHED"/>
  </r>
  <r>
    <n v="463"/>
    <s v="IOM"/>
    <s v="SHED"/>
    <s v="KFW"/>
    <s v="WASH"/>
    <x v="2"/>
    <x v="29"/>
    <s v="# of household"/>
    <m/>
    <n v="6743"/>
    <s v="completed"/>
    <s v="Chittagong"/>
    <s v="Cox's Bazar"/>
    <x v="0"/>
    <s v="Palong Khali"/>
    <s v="Camp 13"/>
    <x v="0"/>
    <d v="2022-09-01T00:00:00"/>
    <x v="0"/>
    <m/>
    <m/>
    <m/>
    <m/>
    <m/>
    <s v="Mohammad Hamja Bin Ali"/>
    <n v="1840742077"/>
    <s v="hamja.shedwash@gmail.com"/>
    <s v="IOM-SHED"/>
  </r>
  <r>
    <n v="464"/>
    <s v="IOM"/>
    <s v="SHED"/>
    <s v="KFW"/>
    <s v="WASH"/>
    <x v="3"/>
    <x v="5"/>
    <s v="# of campaign per camp "/>
    <m/>
    <n v="4"/>
    <s v="completed"/>
    <s v="Chittagong"/>
    <s v="Cox's Bazar"/>
    <x v="0"/>
    <s v="Palong Khali"/>
    <s v="Camp 13"/>
    <x v="0"/>
    <d v="2022-09-01T00:00:00"/>
    <x v="0"/>
    <m/>
    <m/>
    <m/>
    <m/>
    <m/>
    <s v="Mohammad Hamja Bin Ali"/>
    <n v="1840742077"/>
    <s v="hamja.shedwash@gmail.com"/>
    <s v="IOM-SHED"/>
  </r>
  <r>
    <n v="465"/>
    <s v="IOM"/>
    <s v="SHED"/>
    <s v="KFW"/>
    <s v="WASH"/>
    <x v="0"/>
    <x v="0"/>
    <s v="# of tube well"/>
    <m/>
    <n v="79"/>
    <s v="completed"/>
    <s v="Chittagong"/>
    <s v="Cox's Bazar"/>
    <x v="0"/>
    <s v="Palong Khali"/>
    <s v="Camp 02W"/>
    <x v="0"/>
    <d v="2022-09-01T00:00:00"/>
    <x v="0"/>
    <m/>
    <m/>
    <m/>
    <m/>
    <m/>
    <s v="Mohammad Hamja Bin Ali"/>
    <n v="1840742077"/>
    <s v="hamja.shedwash@gmail.com"/>
    <s v="IOM-SHED"/>
  </r>
  <r>
    <n v="466"/>
    <s v="IOM"/>
    <s v="SHED"/>
    <s v="KFW"/>
    <s v="WASH"/>
    <x v="1"/>
    <x v="1"/>
    <s v="# of door "/>
    <m/>
    <n v="1"/>
    <s v="completed"/>
    <s v="Chittagong"/>
    <s v="Cox's Bazar"/>
    <x v="0"/>
    <s v="Palong Khali"/>
    <s v="Camp 02W"/>
    <x v="0"/>
    <d v="2022-09-01T00:00:00"/>
    <x v="0"/>
    <m/>
    <m/>
    <m/>
    <m/>
    <m/>
    <s v="Mohammad Hamja Bin Ali"/>
    <n v="1840742077"/>
    <s v="hamja.shedwash@gmail.com"/>
    <s v="IOM-SHED"/>
  </r>
  <r>
    <n v="467"/>
    <s v="IOM"/>
    <s v="SHED"/>
    <s v="KFW"/>
    <s v="WASH"/>
    <x v="1"/>
    <x v="2"/>
    <s v="# of FSM Site"/>
    <m/>
    <n v="14"/>
    <s v="completed"/>
    <s v="Chittagong"/>
    <s v="Cox's Bazar"/>
    <x v="0"/>
    <s v="Palong Khali"/>
    <s v="Camp 02W"/>
    <x v="0"/>
    <d v="2022-09-01T00:00:00"/>
    <x v="0"/>
    <m/>
    <m/>
    <m/>
    <m/>
    <m/>
    <s v="Mohammad Hamja Bin Ali"/>
    <n v="1840742077"/>
    <s v="hamja.shedwash@gmail.com"/>
    <s v="IOM-SHED"/>
  </r>
  <r>
    <n v="468"/>
    <s v="IOM"/>
    <s v="SHED"/>
    <s v="KFW"/>
    <s v="WASH"/>
    <x v="1"/>
    <x v="3"/>
    <s v="# of door"/>
    <m/>
    <n v="125"/>
    <s v="completed"/>
    <s v="Chittagong"/>
    <s v="Cox's Bazar"/>
    <x v="0"/>
    <s v="Palong Khali"/>
    <s v="Camp 02W"/>
    <x v="0"/>
    <d v="2022-09-01T00:00:00"/>
    <x v="0"/>
    <m/>
    <m/>
    <m/>
    <m/>
    <m/>
    <s v="Mohammad Hamja Bin Ali"/>
    <n v="1840742077"/>
    <s v="hamja.shedwash@gmail.com"/>
    <s v="IOM-SHED"/>
  </r>
  <r>
    <n v="469"/>
    <s v="IOM"/>
    <s v="SHED"/>
    <s v="KFW"/>
    <s v="WASH"/>
    <x v="1"/>
    <x v="9"/>
    <s v="# of door"/>
    <m/>
    <n v="58"/>
    <s v="completed"/>
    <s v="Chittagong"/>
    <s v="Cox's Bazar"/>
    <x v="0"/>
    <s v="Palong Khali"/>
    <s v="Camp 02W"/>
    <x v="0"/>
    <d v="2022-09-01T00:00:00"/>
    <x v="0"/>
    <m/>
    <m/>
    <m/>
    <m/>
    <m/>
    <s v="Mohammad Hamja Bin Ali"/>
    <n v="1840742077"/>
    <s v="hamja.shedwash@gmail.com"/>
    <s v="IOM-SHED"/>
  </r>
  <r>
    <n v="470"/>
    <s v="IOM"/>
    <s v="SHED"/>
    <s v="KFW"/>
    <s v="WASH"/>
    <x v="2"/>
    <x v="4"/>
    <s v="# of HP sessions at HH level"/>
    <m/>
    <n v="361"/>
    <s v="completed"/>
    <s v="Chittagong"/>
    <s v="Cox's Bazar"/>
    <x v="0"/>
    <s v="Palong Khali"/>
    <s v="Camp 02W"/>
    <x v="0"/>
    <d v="2022-09-01T00:00:00"/>
    <x v="0"/>
    <m/>
    <m/>
    <m/>
    <m/>
    <m/>
    <s v="Mohammad Hamja Bin Ali"/>
    <n v="1840742077"/>
    <s v="hamja.shedwash@gmail.com"/>
    <s v="IOM-SHED"/>
  </r>
  <r>
    <n v="471"/>
    <s v="IOM"/>
    <s v="SHED"/>
    <s v="KFW"/>
    <s v="WASH"/>
    <x v="3"/>
    <x v="5"/>
    <s v="# of campaign per camp "/>
    <m/>
    <n v="43"/>
    <s v="completed"/>
    <s v="Chittagong"/>
    <s v="Cox's Bazar"/>
    <x v="0"/>
    <s v="Palong Khali"/>
    <s v="Camp 02W"/>
    <x v="0"/>
    <d v="2022-09-01T00:00:00"/>
    <x v="0"/>
    <m/>
    <m/>
    <m/>
    <m/>
    <m/>
    <s v="Mohammad Hamja Bin Ali"/>
    <n v="1840742077"/>
    <s v="hamja.shedwash@gmail.com"/>
    <s v="IOM-SHED"/>
  </r>
  <r>
    <n v="472"/>
    <s v="IOM"/>
    <s v="SHED"/>
    <s v="KFW"/>
    <s v="WASH"/>
    <x v="0"/>
    <x v="0"/>
    <s v="# of tube well"/>
    <m/>
    <n v="48"/>
    <s v="completed"/>
    <s v="Chittagong"/>
    <s v="Cox's Bazar"/>
    <x v="0"/>
    <s v="Palong Khali"/>
    <s v="Camp 20"/>
    <x v="0"/>
    <d v="2022-09-01T00:00:00"/>
    <x v="0"/>
    <m/>
    <m/>
    <m/>
    <m/>
    <m/>
    <s v="Mohammad Hamja Bin Ali"/>
    <n v="1840742077"/>
    <s v="hamja.shedwash@gmail.com"/>
    <s v="IOM-SHED"/>
  </r>
  <r>
    <n v="473"/>
    <s v="IOM"/>
    <s v="SHED"/>
    <s v="KFW"/>
    <s v="WASH"/>
    <x v="1"/>
    <x v="1"/>
    <s v="# of door "/>
    <m/>
    <n v="14"/>
    <s v="completed"/>
    <s v="Chittagong"/>
    <s v="Cox's Bazar"/>
    <x v="0"/>
    <s v="Palong Khali"/>
    <s v="Camp 20"/>
    <x v="0"/>
    <d v="2022-09-01T00:00:00"/>
    <x v="0"/>
    <m/>
    <m/>
    <m/>
    <m/>
    <m/>
    <s v="Mohammad Hamja Bin Ali"/>
    <n v="1840742077"/>
    <s v="hamja.shedwash@gmail.com"/>
    <s v="IOM-SHED"/>
  </r>
  <r>
    <n v="474"/>
    <s v="IOM"/>
    <s v="SHED"/>
    <s v="KFW"/>
    <s v="WASH"/>
    <x v="1"/>
    <x v="2"/>
    <s v="# of FSM Site"/>
    <m/>
    <n v="1"/>
    <s v="completed"/>
    <s v="Chittagong"/>
    <s v="Cox's Bazar"/>
    <x v="0"/>
    <s v="Palong Khali"/>
    <s v="Camp 20"/>
    <x v="0"/>
    <d v="2022-09-01T00:00:00"/>
    <x v="0"/>
    <m/>
    <m/>
    <m/>
    <m/>
    <m/>
    <s v="Mohammad Hamja Bin Ali"/>
    <n v="1840742077"/>
    <s v="hamja.shedwash@gmail.com"/>
    <s v="IOM-SHED"/>
  </r>
  <r>
    <n v="475"/>
    <s v="IOM"/>
    <s v="SHED"/>
    <s v="KFW"/>
    <s v="WASH"/>
    <x v="1"/>
    <x v="3"/>
    <s v="# of door"/>
    <m/>
    <n v="12"/>
    <s v="completed"/>
    <s v="Chittagong"/>
    <s v="Cox's Bazar"/>
    <x v="0"/>
    <s v="Palong Khali"/>
    <s v="Camp 20"/>
    <x v="0"/>
    <d v="2022-09-01T00:00:00"/>
    <x v="0"/>
    <m/>
    <m/>
    <m/>
    <m/>
    <m/>
    <s v="Mohammad Hamja Bin Ali"/>
    <n v="1840742077"/>
    <s v="hamja.shedwash@gmail.com"/>
    <s v="IOM-SHED"/>
  </r>
  <r>
    <n v="476"/>
    <s v="IOM"/>
    <s v="SHED"/>
    <s v="KFW"/>
    <s v="WASH"/>
    <x v="1"/>
    <x v="7"/>
    <s v="N/A"/>
    <m/>
    <n v="26"/>
    <s v="completed"/>
    <s v="Chittagong"/>
    <s v="Cox's Bazar"/>
    <x v="0"/>
    <s v="Palong Khali"/>
    <s v="Camp 20"/>
    <x v="0"/>
    <d v="2022-09-01T00:00:00"/>
    <x v="0"/>
    <m/>
    <m/>
    <m/>
    <m/>
    <m/>
    <s v="Mohammad Hamja Bin Ali"/>
    <n v="1840742077"/>
    <s v="hamja.shedwash@gmail.com"/>
    <s v="IOM-SHED"/>
  </r>
  <r>
    <n v="477"/>
    <s v="IOM"/>
    <s v="SHED"/>
    <s v="KFW"/>
    <s v="WASH"/>
    <x v="2"/>
    <x v="4"/>
    <s v="# of HP sessions at HH level"/>
    <m/>
    <n v="6"/>
    <s v="completed"/>
    <s v="Chittagong"/>
    <s v="Cox's Bazar"/>
    <x v="0"/>
    <s v="Palong Khali"/>
    <s v="Camp 20"/>
    <x v="0"/>
    <d v="2022-09-01T00:00:00"/>
    <x v="0"/>
    <m/>
    <m/>
    <m/>
    <m/>
    <m/>
    <s v="Mohammad Hamja Bin Ali"/>
    <n v="1840742077"/>
    <s v="hamja.shedwash@gmail.com"/>
    <s v="IOM-SHED"/>
  </r>
  <r>
    <n v="478"/>
    <s v="IOM"/>
    <s v="SHED"/>
    <s v="KFW"/>
    <s v="WASH"/>
    <x v="2"/>
    <x v="20"/>
    <s v="# of household"/>
    <m/>
    <n v="1598"/>
    <s v="completed"/>
    <s v="Chittagong"/>
    <s v="Cox's Bazar"/>
    <x v="0"/>
    <s v="Palong Khali"/>
    <s v="Camp 20"/>
    <x v="0"/>
    <d v="2022-09-01T00:00:00"/>
    <x v="0"/>
    <m/>
    <m/>
    <m/>
    <m/>
    <m/>
    <s v="Mohammad Hamja Bin Ali"/>
    <n v="1840742077"/>
    <s v="hamja.shedwash@gmail.com"/>
    <s v="IOM-SHED"/>
  </r>
  <r>
    <n v="479"/>
    <s v="IOM"/>
    <s v="SHED"/>
    <s v="KFW"/>
    <s v="WASH"/>
    <x v="0"/>
    <x v="0"/>
    <s v="# of tube well"/>
    <m/>
    <n v="62"/>
    <s v="completed"/>
    <s v="Chittagong"/>
    <s v="Cox's Bazar"/>
    <x v="0"/>
    <s v="Palong Khali"/>
    <s v="Camp 20 Extension"/>
    <x v="0"/>
    <d v="2022-09-01T00:00:00"/>
    <x v="0"/>
    <m/>
    <m/>
    <m/>
    <m/>
    <m/>
    <s v="Mohammad Hamja Bin Ali"/>
    <n v="1840742077"/>
    <s v="hamja.shedwash@gmail.com"/>
    <s v="IOM-SHED"/>
  </r>
  <r>
    <n v="480"/>
    <s v="IOM"/>
    <s v="SHED"/>
    <s v="KFW"/>
    <s v="WASH"/>
    <x v="0"/>
    <x v="13"/>
    <s v="# cubic meters / day"/>
    <m/>
    <n v="80"/>
    <s v="completed"/>
    <s v="Chittagong"/>
    <s v="Cox's Bazar"/>
    <x v="0"/>
    <s v="Palong Khali"/>
    <s v="Camp 20 Extension"/>
    <x v="0"/>
    <d v="2022-09-01T00:00:00"/>
    <x v="0"/>
    <m/>
    <m/>
    <m/>
    <m/>
    <m/>
    <s v="Mohammad Hamja Bin Ali"/>
    <n v="1840742077"/>
    <s v="hamja.shedwash@gmail.com"/>
    <s v="IOM-SHED"/>
  </r>
  <r>
    <n v="481"/>
    <s v="IOM"/>
    <s v="SHED"/>
    <s v="KFW"/>
    <s v="WASH"/>
    <x v="0"/>
    <x v="12"/>
    <s v="# of water network"/>
    <m/>
    <n v="19"/>
    <s v="completed"/>
    <s v="Chittagong"/>
    <s v="Cox's Bazar"/>
    <x v="0"/>
    <s v="Palong Khali"/>
    <s v="Camp 20 Extension"/>
    <x v="0"/>
    <d v="2022-09-01T00:00:00"/>
    <x v="0"/>
    <m/>
    <m/>
    <m/>
    <m/>
    <m/>
    <s v="Mohammad Hamja Bin Ali"/>
    <n v="1840742077"/>
    <s v="hamja.shedwash@gmail.com"/>
    <s v="IOM-SHED"/>
  </r>
  <r>
    <n v="482"/>
    <s v="IOM"/>
    <s v="SHED"/>
    <s v="KFW"/>
    <s v="WASH"/>
    <x v="1"/>
    <x v="1"/>
    <s v="# of door "/>
    <m/>
    <n v="16"/>
    <s v="completed"/>
    <s v="Chittagong"/>
    <s v="Cox's Bazar"/>
    <x v="0"/>
    <s v="Palong Khali"/>
    <s v="Camp 20 Extension"/>
    <x v="0"/>
    <d v="2022-09-01T00:00:00"/>
    <x v="0"/>
    <m/>
    <m/>
    <m/>
    <m/>
    <m/>
    <s v="Mohammad Hamja Bin Ali"/>
    <n v="1840742077"/>
    <s v="hamja.shedwash@gmail.com"/>
    <s v="IOM-SHED"/>
  </r>
  <r>
    <n v="483"/>
    <s v="IOM"/>
    <s v="SHED"/>
    <s v="KFW"/>
    <s v="WASH"/>
    <x v="1"/>
    <x v="2"/>
    <s v="# of FSM Site"/>
    <m/>
    <n v="6"/>
    <s v="completed"/>
    <s v="Chittagong"/>
    <s v="Cox's Bazar"/>
    <x v="0"/>
    <s v="Palong Khali"/>
    <s v="Camp 20 Extension"/>
    <x v="0"/>
    <d v="2022-09-01T00:00:00"/>
    <x v="0"/>
    <m/>
    <m/>
    <m/>
    <m/>
    <m/>
    <s v="Mohammad Hamja Bin Ali"/>
    <n v="1840742077"/>
    <s v="hamja.shedwash@gmail.com"/>
    <s v="IOM-SHED"/>
  </r>
  <r>
    <n v="484"/>
    <s v="IOM"/>
    <s v="SHED"/>
    <s v="KFW"/>
    <s v="WASH"/>
    <x v="1"/>
    <x v="3"/>
    <s v="# of door"/>
    <m/>
    <n v="33"/>
    <s v="completed"/>
    <s v="Chittagong"/>
    <s v="Cox's Bazar"/>
    <x v="0"/>
    <s v="Palong Khali"/>
    <s v="Camp 20 Extension"/>
    <x v="0"/>
    <d v="2022-09-01T00:00:00"/>
    <x v="0"/>
    <m/>
    <m/>
    <m/>
    <m/>
    <m/>
    <s v="Mohammad Hamja Bin Ali"/>
    <n v="1840742077"/>
    <s v="hamja.shedwash@gmail.com"/>
    <s v="IOM-SHED"/>
  </r>
  <r>
    <n v="485"/>
    <s v="IOM"/>
    <s v="SHED"/>
    <s v="KFW"/>
    <s v="WASH"/>
    <x v="1"/>
    <x v="7"/>
    <s v="N/A"/>
    <m/>
    <n v="91"/>
    <s v="completed"/>
    <s v="Chittagong"/>
    <s v="Cox's Bazar"/>
    <x v="0"/>
    <s v="Palong Khali"/>
    <s v="Camp 20 Extension"/>
    <x v="0"/>
    <d v="2022-09-01T00:00:00"/>
    <x v="0"/>
    <m/>
    <m/>
    <m/>
    <m/>
    <m/>
    <s v="Mohammad Hamja Bin Ali"/>
    <n v="1840742077"/>
    <s v="hamja.shedwash@gmail.com"/>
    <s v="IOM-SHED"/>
  </r>
  <r>
    <n v="486"/>
    <s v="IOM"/>
    <s v="SHED"/>
    <s v="KFW"/>
    <s v="WASH"/>
    <x v="2"/>
    <x v="4"/>
    <s v="# of HP sessions at HH level"/>
    <m/>
    <n v="12"/>
    <s v="completed"/>
    <s v="Chittagong"/>
    <s v="Cox's Bazar"/>
    <x v="0"/>
    <s v="Palong Khali"/>
    <s v="Camp 20 Extension"/>
    <x v="0"/>
    <d v="2022-09-01T00:00:00"/>
    <x v="0"/>
    <m/>
    <m/>
    <m/>
    <m/>
    <m/>
    <s v="Mohammad Hamja Bin Ali"/>
    <n v="1840742077"/>
    <s v="hamja.shedwash@gmail.com"/>
    <s v="IOM-SHED"/>
  </r>
  <r>
    <n v="487"/>
    <s v="IOM"/>
    <s v="SHED"/>
    <s v="KFW"/>
    <s v="WASH"/>
    <x v="2"/>
    <x v="20"/>
    <s v="# of household"/>
    <m/>
    <n v="2269"/>
    <s v="completed"/>
    <s v="Chittagong"/>
    <s v="Cox's Bazar"/>
    <x v="0"/>
    <s v="Palong Khali"/>
    <s v="Camp 20 Extension"/>
    <x v="0"/>
    <d v="2022-09-01T00:00:00"/>
    <x v="0"/>
    <m/>
    <m/>
    <m/>
    <m/>
    <m/>
    <s v="Mohammad Hamja Bin Ali"/>
    <n v="1840742077"/>
    <s v="hamja.shedwash@gmail.com"/>
    <s v="IOM-SHED"/>
  </r>
  <r>
    <n v="488"/>
    <s v="IOM"/>
    <s v="SHED"/>
    <s v="KFW"/>
    <s v="WASH"/>
    <x v="2"/>
    <x v="4"/>
    <s v="# of HP sessions at HH level"/>
    <m/>
    <n v="1311"/>
    <s v="completed"/>
    <s v="Chittagong"/>
    <s v="Cox's Bazar"/>
    <x v="0"/>
    <s v="Raja Palong"/>
    <s v="HC,Raja Palong"/>
    <x v="0"/>
    <d v="2022-09-01T00:00:00"/>
    <x v="1"/>
    <m/>
    <m/>
    <m/>
    <m/>
    <m/>
    <s v="Mohammad Hamja Bin Ali"/>
    <n v="1840742077"/>
    <s v="hamja.shedwash@gmail.com"/>
    <s v="IOM-SHED"/>
  </r>
  <r>
    <n v="489"/>
    <s v="IOM"/>
    <s v="SHED"/>
    <s v="KFW"/>
    <s v="WASH"/>
    <x v="2"/>
    <x v="4"/>
    <s v="# of HP sessions at HH level"/>
    <m/>
    <n v="1474"/>
    <s v="completed"/>
    <s v="Chittagong"/>
    <s v="Cox's Bazar"/>
    <x v="0"/>
    <s v="Palong Khali"/>
    <s v="HC,Palong Khali"/>
    <x v="0"/>
    <d v="2022-09-01T00:00:00"/>
    <x v="1"/>
    <m/>
    <m/>
    <m/>
    <m/>
    <m/>
    <s v="Mohammad Hamja Bin Ali"/>
    <n v="1840742077"/>
    <s v="hamja.shedwash@gmail.com"/>
    <s v="IOM-SHED"/>
  </r>
  <r>
    <n v="490"/>
    <s v="IOM"/>
    <s v="SHUSHILAN"/>
    <s v="IOM"/>
    <s v="WASH"/>
    <x v="0"/>
    <x v="0"/>
    <s v="# of tube well"/>
    <m/>
    <n v="174"/>
    <s v="completed"/>
    <s v="Chittagong"/>
    <s v="Cox's Bazar"/>
    <x v="0"/>
    <s v="Palong Khali"/>
    <s v="Camp 12"/>
    <x v="0"/>
    <d v="2022-03-01T00:00:00"/>
    <x v="0"/>
    <m/>
    <m/>
    <m/>
    <m/>
    <m/>
    <s v="Taposh Dutta"/>
    <n v="8801849719196"/>
    <s v="taposhdutta@shushilan.org"/>
    <s v="IOM-SHUSHILAN"/>
  </r>
  <r>
    <n v="491"/>
    <s v="IOM"/>
    <s v="SHUSHILAN"/>
    <s v="IOM"/>
    <s v="WASH"/>
    <x v="0"/>
    <x v="12"/>
    <s v="# of water network"/>
    <m/>
    <n v="1"/>
    <s v="completed"/>
    <s v="Chittagong"/>
    <s v="Cox's Bazar"/>
    <x v="0"/>
    <s v="Palong Khali"/>
    <s v="Camp 12"/>
    <x v="0"/>
    <d v="2022-03-01T00:00:00"/>
    <x v="0"/>
    <m/>
    <m/>
    <m/>
    <m/>
    <m/>
    <s v="Taposh Dutta"/>
    <n v="8801849719196"/>
    <s v="taposhdutta@shushilan.org"/>
    <s v="IOM-SHUSHILAN"/>
  </r>
  <r>
    <n v="492"/>
    <s v="IOM"/>
    <s v="SHUSHILAN"/>
    <s v="IOM"/>
    <s v="WASH"/>
    <x v="1"/>
    <x v="1"/>
    <s v="# of door "/>
    <m/>
    <n v="46"/>
    <s v="completed"/>
    <s v="Chittagong"/>
    <s v="Cox's Bazar"/>
    <x v="0"/>
    <s v="Palong Khali"/>
    <s v="Camp 12"/>
    <x v="0"/>
    <d v="2022-03-01T00:00:00"/>
    <x v="0"/>
    <m/>
    <m/>
    <m/>
    <m/>
    <m/>
    <s v="Taposh Dutta"/>
    <n v="8801849719196"/>
    <s v="taposhdutta@shushilan.org"/>
    <s v="IOM-SHUSHILAN"/>
  </r>
  <r>
    <n v="493"/>
    <s v="IOM"/>
    <s v="SHUSHILAN"/>
    <s v="IOM"/>
    <s v="WASH"/>
    <x v="1"/>
    <x v="8"/>
    <s v="# of FSM Site"/>
    <m/>
    <n v="2"/>
    <s v="completed"/>
    <s v="Chittagong"/>
    <s v="Cox's Bazar"/>
    <x v="0"/>
    <s v="Palong Khali"/>
    <s v="Camp 12"/>
    <x v="0"/>
    <d v="2022-03-01T00:00:00"/>
    <x v="0"/>
    <m/>
    <m/>
    <m/>
    <m/>
    <m/>
    <s v="Taposh Dutta"/>
    <n v="8801849719196"/>
    <s v="taposhdutta@shushilan.org"/>
    <s v="IOM-SHUSHILAN"/>
  </r>
  <r>
    <n v="494"/>
    <s v="IOM"/>
    <s v="SHUSHILAN"/>
    <s v="IOM"/>
    <s v="WASH"/>
    <x v="1"/>
    <x v="3"/>
    <s v="# of door"/>
    <m/>
    <n v="290"/>
    <s v="completed"/>
    <s v="Chittagong"/>
    <s v="Cox's Bazar"/>
    <x v="0"/>
    <s v="Palong Khali"/>
    <s v="Camp 12"/>
    <x v="0"/>
    <d v="2022-03-01T00:00:00"/>
    <x v="0"/>
    <m/>
    <m/>
    <m/>
    <m/>
    <m/>
    <s v="Taposh Dutta"/>
    <n v="8801849719196"/>
    <s v="taposhdutta@shushilan.org"/>
    <s v="IOM-SHUSHILAN"/>
  </r>
  <r>
    <n v="495"/>
    <s v="IOM"/>
    <s v="SHUSHILAN"/>
    <s v="IOM"/>
    <s v="WASH"/>
    <x v="1"/>
    <x v="9"/>
    <s v="# of door"/>
    <m/>
    <n v="86"/>
    <s v="completed"/>
    <s v="Chittagong"/>
    <s v="Cox's Bazar"/>
    <x v="0"/>
    <s v="Palong Khali"/>
    <s v="Camp 12"/>
    <x v="0"/>
    <d v="2022-03-01T00:00:00"/>
    <x v="0"/>
    <m/>
    <m/>
    <m/>
    <m/>
    <m/>
    <s v="Taposh Dutta"/>
    <n v="8801849719196"/>
    <s v="taposhdutta@shushilan.org"/>
    <s v="IOM-SHUSHILAN"/>
  </r>
  <r>
    <n v="496"/>
    <s v="IOM"/>
    <s v="SHUSHILAN"/>
    <s v="IOM"/>
    <s v="WASH"/>
    <x v="2"/>
    <x v="4"/>
    <s v="# of HP sessions at HH level"/>
    <m/>
    <n v="8429"/>
    <s v="completed"/>
    <s v="Chittagong"/>
    <s v="Cox's Bazar"/>
    <x v="0"/>
    <s v="Palong Khali"/>
    <s v="Camp 12"/>
    <x v="0"/>
    <d v="2022-03-01T00:00:00"/>
    <x v="0"/>
    <m/>
    <m/>
    <m/>
    <m/>
    <m/>
    <s v="Taposh Dutta"/>
    <n v="8801849719196"/>
    <s v="taposhdutta@shushilan.org"/>
    <s v="IOM-SHUSHILAN"/>
  </r>
  <r>
    <n v="497"/>
    <s v="IOM"/>
    <s v="SHUSHILAN"/>
    <s v="IOM"/>
    <s v="WASH"/>
    <x v="2"/>
    <x v="29"/>
    <s v="# of household"/>
    <m/>
    <n v="5562"/>
    <s v="completed"/>
    <s v="Chittagong"/>
    <s v="Cox's Bazar"/>
    <x v="0"/>
    <s v="Palong Khali"/>
    <s v="Camp 12"/>
    <x v="0"/>
    <d v="2022-03-01T00:00:00"/>
    <x v="0"/>
    <m/>
    <m/>
    <m/>
    <m/>
    <m/>
    <s v="Taposh Dutta"/>
    <n v="8801849719196"/>
    <s v="taposhdutta@shushilan.org"/>
    <s v="IOM-SHUSHILAN"/>
  </r>
  <r>
    <n v="498"/>
    <s v="IOM"/>
    <s v="SHUSHILAN"/>
    <s v="IOM"/>
    <s v="WASH"/>
    <x v="3"/>
    <x v="6"/>
    <s v="# of plant"/>
    <m/>
    <n v="3"/>
    <s v="completed"/>
    <s v="Chittagong"/>
    <s v="Cox's Bazar"/>
    <x v="0"/>
    <s v="Palong Khali"/>
    <s v="Camp 12"/>
    <x v="0"/>
    <d v="2022-03-01T00:00:00"/>
    <x v="0"/>
    <m/>
    <m/>
    <m/>
    <m/>
    <m/>
    <s v="Taposh Dutta"/>
    <n v="8801849719196"/>
    <s v="taposhdutta@shushilan.org"/>
    <s v="IOM-SHUSHILAN"/>
  </r>
  <r>
    <n v="499"/>
    <s v="IOM"/>
    <s v="SHUSHILAN"/>
    <s v="IOM"/>
    <s v="WASH"/>
    <x v="3"/>
    <x v="11"/>
    <s v="# of 80L/120L bin"/>
    <m/>
    <n v="4"/>
    <s v="completed"/>
    <s v="Chittagong"/>
    <s v="Cox's Bazar"/>
    <x v="0"/>
    <s v="Palong Khali"/>
    <s v="Camp 12"/>
    <x v="0"/>
    <d v="2022-03-01T00:00:00"/>
    <x v="0"/>
    <m/>
    <m/>
    <m/>
    <m/>
    <m/>
    <s v="Taposh Dutta"/>
    <n v="8801849719196"/>
    <s v="taposhdutta@shushilan.org"/>
    <s v="IOM-SHUSHILAN"/>
  </r>
  <r>
    <n v="500"/>
    <s v="TDH"/>
    <s v="TDH"/>
    <s v="PRM"/>
    <s v="WASH"/>
    <x v="1"/>
    <x v="1"/>
    <s v="# of door "/>
    <m/>
    <n v="16"/>
    <s v="completed"/>
    <s v="Chittagong"/>
    <s v="Cox's Bazar"/>
    <x v="1"/>
    <s v="Nhilla"/>
    <s v="Camp 26"/>
    <x v="0"/>
    <d v="2022-08-01T00:00:00"/>
    <x v="0"/>
    <m/>
    <m/>
    <m/>
    <m/>
    <m/>
    <s v="Kazi Md. Shoeb Amran"/>
    <n v="1712651648"/>
    <s v="shoeb.amran@tdh.ch"/>
    <s v="TDH"/>
  </r>
  <r>
    <n v="501"/>
    <s v="TDH"/>
    <s v="TDH"/>
    <s v="PRM"/>
    <s v="WASH"/>
    <x v="1"/>
    <x v="8"/>
    <s v="# of FSM Site"/>
    <m/>
    <n v="1"/>
    <s v="completed"/>
    <s v="Chittagong"/>
    <s v="Cox's Bazar"/>
    <x v="1"/>
    <s v="Nhilla"/>
    <s v="Camp 26"/>
    <x v="0"/>
    <d v="2022-08-01T00:00:00"/>
    <x v="0"/>
    <m/>
    <m/>
    <m/>
    <m/>
    <m/>
    <s v="Kazi Md. Shoeb Amran"/>
    <n v="1712651648"/>
    <s v="shoeb.amran@tdh.ch"/>
    <s v="TDH"/>
  </r>
  <r>
    <n v="502"/>
    <s v="TDH"/>
    <s v="TDH"/>
    <s v="PRM"/>
    <s v="WASH"/>
    <x v="1"/>
    <x v="2"/>
    <s v="# of FSM Site"/>
    <m/>
    <n v="1"/>
    <s v="completed"/>
    <s v="Chittagong"/>
    <s v="Cox's Bazar"/>
    <x v="1"/>
    <s v="Nhilla"/>
    <s v="Camp 26"/>
    <x v="0"/>
    <d v="2022-08-01T00:00:00"/>
    <x v="0"/>
    <m/>
    <m/>
    <m/>
    <m/>
    <m/>
    <s v="Kazi Md. Shoeb Amran"/>
    <n v="1712651648"/>
    <s v="shoeb.amran@tdh.ch"/>
    <s v="TDH"/>
  </r>
  <r>
    <n v="503"/>
    <s v="TDH"/>
    <s v="TDH"/>
    <s v="PRM"/>
    <s v="WASH"/>
    <x v="1"/>
    <x v="3"/>
    <s v="# of door"/>
    <m/>
    <n v="56"/>
    <s v="completed"/>
    <s v="Chittagong"/>
    <s v="Cox's Bazar"/>
    <x v="1"/>
    <s v="Nhilla"/>
    <s v="Camp 26"/>
    <x v="0"/>
    <d v="2022-08-01T00:00:00"/>
    <x v="0"/>
    <m/>
    <m/>
    <m/>
    <m/>
    <m/>
    <s v="Kazi Md. Shoeb Amran"/>
    <n v="1712651648"/>
    <s v="shoeb.amran@tdh.ch"/>
    <s v="TDH"/>
  </r>
  <r>
    <n v="504"/>
    <s v="TDH"/>
    <s v="TDH"/>
    <s v="PRM"/>
    <s v="WASH"/>
    <x v="2"/>
    <x v="4"/>
    <s v="# of HP sessions at HH level"/>
    <m/>
    <n v="151"/>
    <s v="completed"/>
    <s v="Chittagong"/>
    <s v="Cox's Bazar"/>
    <x v="1"/>
    <s v="Nhilla"/>
    <s v="Camp 26"/>
    <x v="0"/>
    <d v="2022-08-01T00:00:00"/>
    <x v="0"/>
    <m/>
    <m/>
    <m/>
    <m/>
    <m/>
    <s v="Kazi Md. Shoeb Amran"/>
    <n v="1712651648"/>
    <s v="shoeb.amran@tdh.ch"/>
    <s v="TDH"/>
  </r>
  <r>
    <n v="505"/>
    <s v="TDH"/>
    <s v="TDH"/>
    <s v="PRM"/>
    <s v="WASH"/>
    <x v="3"/>
    <x v="6"/>
    <s v="# of plant"/>
    <m/>
    <n v="1"/>
    <s v="completed"/>
    <s v="Chittagong"/>
    <s v="Cox's Bazar"/>
    <x v="1"/>
    <s v="Nhilla"/>
    <s v="Camp 26"/>
    <x v="0"/>
    <d v="2022-08-01T00:00:00"/>
    <x v="0"/>
    <m/>
    <m/>
    <m/>
    <m/>
    <m/>
    <s v="Kazi Md. Shoeb Amran"/>
    <n v="1712651648"/>
    <s v="shoeb.amran@tdh.ch"/>
    <s v="TDH"/>
  </r>
  <r>
    <n v="506"/>
    <s v="TDH"/>
    <s v="TDH"/>
    <s v="PRM"/>
    <s v="WASH"/>
    <x v="1"/>
    <x v="8"/>
    <s v="# of FSM Site"/>
    <m/>
    <n v="1"/>
    <s v="completed"/>
    <s v="Chittagong"/>
    <s v="Cox's Bazar"/>
    <x v="1"/>
    <s v="Nhilla"/>
    <s v="Camp 27"/>
    <x v="0"/>
    <d v="2022-08-01T00:00:00"/>
    <x v="0"/>
    <m/>
    <m/>
    <m/>
    <m/>
    <m/>
    <s v="Kazi Md. Shoeb Amran"/>
    <n v="1712651648"/>
    <s v="shoeb.amran@tdh.ch"/>
    <s v="TDH"/>
  </r>
  <r>
    <n v="507"/>
    <s v="TDH"/>
    <s v="TDH"/>
    <s v="PRM"/>
    <s v="WASH"/>
    <x v="1"/>
    <x v="2"/>
    <s v="# of FSM Site"/>
    <m/>
    <n v="1"/>
    <s v="completed"/>
    <s v="Chittagong"/>
    <s v="Cox's Bazar"/>
    <x v="1"/>
    <s v="Nhilla"/>
    <s v="Camp 27"/>
    <x v="0"/>
    <d v="2022-08-01T00:00:00"/>
    <x v="0"/>
    <m/>
    <m/>
    <m/>
    <m/>
    <m/>
    <s v="Kazi Md. Shoeb Amran"/>
    <n v="1712651648"/>
    <s v="shoeb.amran@tdh.ch"/>
    <s v="TDH"/>
  </r>
  <r>
    <n v="508"/>
    <s v="TDH"/>
    <s v="TDH"/>
    <s v="PRM"/>
    <s v="WASH"/>
    <x v="1"/>
    <x v="3"/>
    <s v="# of door"/>
    <m/>
    <n v="32"/>
    <s v="completed"/>
    <s v="Chittagong"/>
    <s v="Cox's Bazar"/>
    <x v="1"/>
    <s v="Nhilla"/>
    <s v="Camp 27"/>
    <x v="0"/>
    <d v="2022-08-01T00:00:00"/>
    <x v="0"/>
    <m/>
    <m/>
    <m/>
    <m/>
    <m/>
    <s v="Kazi Md. Shoeb Amran"/>
    <n v="1712651648"/>
    <s v="shoeb.amran@tdh.ch"/>
    <s v="TDH"/>
  </r>
  <r>
    <n v="509"/>
    <s v="TDH"/>
    <s v="TDH"/>
    <s v="PRM"/>
    <s v="WASH"/>
    <x v="1"/>
    <x v="3"/>
    <s v="# of door"/>
    <m/>
    <n v="17"/>
    <s v="completed"/>
    <s v="Chittagong"/>
    <s v="Cox's Bazar"/>
    <x v="1"/>
    <s v="Nhilla"/>
    <s v="HC,Nhilla"/>
    <x v="0"/>
    <d v="2022-08-01T00:00:00"/>
    <x v="1"/>
    <m/>
    <m/>
    <m/>
    <m/>
    <m/>
    <s v="Kazi Md. Shoeb Amran"/>
    <n v="1712651648"/>
    <s v="shoeb.amran@tdh.ch"/>
    <s v="TDH"/>
  </r>
  <r>
    <n v="510"/>
    <s v="TDH"/>
    <s v="TDH"/>
    <s v="PRM"/>
    <s v="WASH"/>
    <x v="2"/>
    <x v="4"/>
    <s v="# of HP sessions at HH level"/>
    <m/>
    <n v="30"/>
    <s v="completed"/>
    <s v="Chittagong"/>
    <s v="Cox's Bazar"/>
    <x v="1"/>
    <s v="Nhilla"/>
    <s v="HC,Nhilla"/>
    <x v="0"/>
    <d v="2022-08-01T00:00:00"/>
    <x v="1"/>
    <m/>
    <m/>
    <m/>
    <m/>
    <m/>
    <s v="Kazi Md. Shoeb Amran"/>
    <n v="1712651648"/>
    <s v="shoeb.amran@tdh.ch"/>
    <s v="TDH"/>
  </r>
  <r>
    <n v="511"/>
    <s v="TDH"/>
    <s v="TDH"/>
    <s v="TDH"/>
    <s v="WASH"/>
    <x v="2"/>
    <x v="4"/>
    <s v="# of HP sessions at HH level"/>
    <m/>
    <n v="981"/>
    <s v="completed"/>
    <s v="Chittagong"/>
    <s v="Cox's Bazar"/>
    <x v="1"/>
    <s v="Nhilla"/>
    <s v="Camp 26"/>
    <x v="0"/>
    <d v="2022-08-01T00:00:00"/>
    <x v="0"/>
    <m/>
    <m/>
    <m/>
    <m/>
    <m/>
    <s v="Yasin Bin Ibrahim Imon"/>
    <n v="1711139169"/>
    <s v="imon@agrajattra.org.bd"/>
    <s v="TDH"/>
  </r>
  <r>
    <n v="512"/>
    <s v="TDH"/>
    <s v="TDH"/>
    <s v="TDH"/>
    <s v="WASH"/>
    <x v="2"/>
    <x v="4"/>
    <s v="# of HP sessions at HH level"/>
    <m/>
    <n v="821"/>
    <s v="completed"/>
    <s v="Chittagong"/>
    <s v="Cox's Bazar"/>
    <x v="1"/>
    <s v="Nhilla"/>
    <s v="Camp 27"/>
    <x v="0"/>
    <d v="2022-08-01T00:00:00"/>
    <x v="0"/>
    <m/>
    <m/>
    <m/>
    <m/>
    <m/>
    <s v="Yasin Bin Ibrahim Imon"/>
    <n v="1711139169"/>
    <s v="imon@agrajattra.org.bd"/>
    <s v="TDH"/>
  </r>
  <r>
    <n v="513"/>
    <s v="HYSAWA"/>
    <s v="HYSAWA"/>
    <s v="SDC"/>
    <s v="WASH"/>
    <x v="2"/>
    <x v="4"/>
    <s v="# of HP sessions at HH level"/>
    <m/>
    <n v="112"/>
    <s v="completed"/>
    <s v="Chittagong"/>
    <s v="Cox's Bazar"/>
    <x v="0"/>
    <s v="Palong Khali"/>
    <s v="HC,Palong Khali"/>
    <x v="0"/>
    <d v="2022-11-01T00:00:00"/>
    <x v="1"/>
    <m/>
    <m/>
    <m/>
    <m/>
    <m/>
    <s v="Md. Enamul Hoque Mondal"/>
    <n v="1714119199"/>
    <s v="enamul@hysawa.org"/>
    <s v="HYSAWA"/>
  </r>
  <r>
    <n v="514"/>
    <s v="HYSAWA"/>
    <s v="HYSAWA"/>
    <s v="SDC"/>
    <s v="WASH"/>
    <x v="1"/>
    <x v="35"/>
    <s v="# of door "/>
    <m/>
    <n v="116"/>
    <s v="completed"/>
    <s v="Chittagong"/>
    <s v="Cox's Bazar"/>
    <x v="0"/>
    <s v="Raja Palong"/>
    <s v="HC,Raja Palong"/>
    <x v="0"/>
    <d v="2022-11-01T00:00:00"/>
    <x v="1"/>
    <m/>
    <m/>
    <m/>
    <m/>
    <m/>
    <s v="Md. Enamul Hoque Mondal"/>
    <n v="1714119199"/>
    <s v="enamul@hysawa.org"/>
    <s v="HYSAWA"/>
  </r>
  <r>
    <n v="515"/>
    <s v="HYSAWA"/>
    <s v="HYSAWA"/>
    <s v="SDC"/>
    <s v="WASH"/>
    <x v="1"/>
    <x v="35"/>
    <s v="# of door "/>
    <m/>
    <n v="99"/>
    <s v="completed"/>
    <s v="Chittagong"/>
    <s v="Cox's Bazar"/>
    <x v="0"/>
    <s v="Ratna Palong"/>
    <s v="HC,Ratna Palong"/>
    <x v="0"/>
    <d v="2022-11-01T00:00:00"/>
    <x v="1"/>
    <m/>
    <m/>
    <m/>
    <m/>
    <m/>
    <s v="Md. Enamul Hoque Mondal"/>
    <n v="1714119199"/>
    <s v="enamul@hysawa.org"/>
    <s v="HYSAWA"/>
  </r>
  <r>
    <n v="516"/>
    <s v="HYSAWA"/>
    <s v="HYSAWA"/>
    <s v="SDC"/>
    <s v="WASH"/>
    <x v="2"/>
    <x v="4"/>
    <s v="# of HP sessions at HH level"/>
    <m/>
    <n v="177"/>
    <s v="completed"/>
    <s v="Chittagong"/>
    <s v="Cox's Bazar"/>
    <x v="1"/>
    <s v="Baharchhara"/>
    <s v="HC,Baharchhara"/>
    <x v="0"/>
    <d v="2022-11-01T00:00:00"/>
    <x v="1"/>
    <m/>
    <m/>
    <m/>
    <m/>
    <m/>
    <s v="Md. Enamul Hoque Mondal"/>
    <n v="1714119199"/>
    <s v="enamul@hysawa.org"/>
    <s v="HYSAWA"/>
  </r>
  <r>
    <n v="517"/>
    <s v="HYSAWA"/>
    <s v="HYSAWA"/>
    <s v="SDC"/>
    <s v="WASH"/>
    <x v="2"/>
    <x v="4"/>
    <s v="# of HP sessions at HH level"/>
    <m/>
    <n v="85"/>
    <s v="completed"/>
    <s v="Chittagong"/>
    <s v="Cox's Bazar"/>
    <x v="1"/>
    <s v="Nhilla"/>
    <s v="HC,Nhilla"/>
    <x v="0"/>
    <d v="2022-11-01T00:00:00"/>
    <x v="1"/>
    <m/>
    <m/>
    <m/>
    <m/>
    <m/>
    <s v="Md. Enamul Hoque Mondal"/>
    <n v="1714119199"/>
    <s v="enamul@hysawa.org"/>
    <s v="HYSAWA"/>
  </r>
  <r>
    <n v="518"/>
    <s v="HYSAWA"/>
    <s v="HYSAWA"/>
    <s v="SDC"/>
    <s v="WASH"/>
    <x v="2"/>
    <x v="4"/>
    <s v="# of HP sessions at HH level"/>
    <m/>
    <n v="32"/>
    <s v="completed"/>
    <s v="Chittagong"/>
    <s v="Cox's Bazar"/>
    <x v="1"/>
    <s v="Sabrang"/>
    <s v="HC,Sabrang"/>
    <x v="0"/>
    <d v="2022-11-01T00:00:00"/>
    <x v="1"/>
    <m/>
    <m/>
    <m/>
    <m/>
    <m/>
    <s v="Md. Enamul Hoque Mondal"/>
    <n v="1714119199"/>
    <s v="enamul@hysawa.org"/>
    <s v="HYSAWA"/>
  </r>
  <r>
    <n v="519"/>
    <s v="HYSAWA"/>
    <s v="HYSAWA"/>
    <s v="SDC"/>
    <s v="WASH"/>
    <x v="2"/>
    <x v="4"/>
    <s v="# of HP sessions at HH level"/>
    <m/>
    <n v="82"/>
    <s v="completed"/>
    <s v="Chittagong"/>
    <s v="Cox's Bazar"/>
    <x v="1"/>
    <s v="Teknaf Paurashava"/>
    <s v="HC, Teknaf Paurashava"/>
    <x v="0"/>
    <d v="2022-11-01T00:00:00"/>
    <x v="1"/>
    <m/>
    <m/>
    <m/>
    <m/>
    <m/>
    <s v="Md. Enamul Hoque Mondal"/>
    <n v="1714119199"/>
    <s v="enamul@hysawa.org"/>
    <s v="HYSAWA"/>
  </r>
  <r>
    <n v="520"/>
    <s v="HYSAWA"/>
    <s v="HYSAWA"/>
    <s v="SDC"/>
    <s v="WASH"/>
    <x v="2"/>
    <x v="4"/>
    <s v="# of HP sessions at HH level"/>
    <m/>
    <n v="161"/>
    <s v="completed"/>
    <s v="Chittagong"/>
    <s v="Cox's Bazar"/>
    <x v="1"/>
    <s v="Teknaf"/>
    <s v="HC,Teknaf"/>
    <x v="0"/>
    <d v="2022-11-01T00:00:00"/>
    <x v="1"/>
    <m/>
    <m/>
    <m/>
    <m/>
    <m/>
    <s v="Md. Enamul Hoque Mondal"/>
    <n v="1714119199"/>
    <s v="enamul@hysawa.org"/>
    <s v="HYSAWA"/>
  </r>
  <r>
    <n v="521"/>
    <s v="UNICEF"/>
    <s v="VERC"/>
    <s v="UNICEF"/>
    <s v="WASH"/>
    <x v="0"/>
    <x v="0"/>
    <s v="# of tube well"/>
    <m/>
    <n v="488"/>
    <s v="completed"/>
    <s v="Chittagong"/>
    <s v="Cox's Bazar"/>
    <x v="0"/>
    <s v="Palong Khali"/>
    <s v="Camp 08E"/>
    <x v="0"/>
    <d v="2022-02-01T00:00:00"/>
    <x v="0"/>
    <m/>
    <m/>
    <m/>
    <m/>
    <m/>
    <s v="Tuni Ahmed"/>
    <n v="1686793411"/>
    <s v="tuni.imo.verc@gmail.com"/>
    <s v="UNICEF-VERC"/>
  </r>
  <r>
    <n v="522"/>
    <s v="UNICEF"/>
    <s v="VERC"/>
    <s v="UNICEF"/>
    <s v="WASH"/>
    <x v="0"/>
    <x v="12"/>
    <s v="# of water network"/>
    <m/>
    <n v="4"/>
    <s v="completed"/>
    <s v="Chittagong"/>
    <s v="Cox's Bazar"/>
    <x v="0"/>
    <s v="Palong Khali"/>
    <s v="Camp 08E"/>
    <x v="0"/>
    <d v="2022-02-01T00:00:00"/>
    <x v="0"/>
    <m/>
    <m/>
    <m/>
    <m/>
    <m/>
    <s v="Tuni Ahmed"/>
    <n v="1686793411"/>
    <s v="tuni.imo.verc@gmail.com"/>
    <s v="UNICEF-VERC"/>
  </r>
  <r>
    <n v="523"/>
    <s v="UNICEF"/>
    <s v="VERC"/>
    <s v="UNICEF"/>
    <s v="WASH"/>
    <x v="1"/>
    <x v="23"/>
    <s v="# of door "/>
    <m/>
    <n v="8"/>
    <s v="completed"/>
    <s v="Chittagong"/>
    <s v="Cox's Bazar"/>
    <x v="0"/>
    <s v="Palong Khali"/>
    <s v="Camp 08E"/>
    <x v="0"/>
    <d v="2022-02-01T00:00:00"/>
    <x v="0"/>
    <m/>
    <m/>
    <m/>
    <m/>
    <m/>
    <s v="Tuni Ahmed"/>
    <n v="1686793411"/>
    <s v="tuni.imo.verc@gmail.com"/>
    <s v="UNICEF-VERC"/>
  </r>
  <r>
    <n v="524"/>
    <s v="UNICEF"/>
    <s v="VERC"/>
    <s v="UNICEF"/>
    <s v="WASH"/>
    <x v="1"/>
    <x v="8"/>
    <s v="# of FSM Site"/>
    <m/>
    <n v="6"/>
    <s v="completed"/>
    <s v="Chittagong"/>
    <s v="Cox's Bazar"/>
    <x v="0"/>
    <s v="Palong Khali"/>
    <s v="Camp 08E"/>
    <x v="0"/>
    <d v="2022-02-01T00:00:00"/>
    <x v="0"/>
    <m/>
    <m/>
    <m/>
    <m/>
    <m/>
    <s v="Tuni Ahmed"/>
    <n v="1686793411"/>
    <s v="tuni.imo.verc@gmail.com"/>
    <s v="UNICEF-VERC"/>
  </r>
  <r>
    <n v="525"/>
    <s v="UNICEF"/>
    <s v="VERC"/>
    <s v="UNICEF"/>
    <s v="WASH"/>
    <x v="1"/>
    <x v="2"/>
    <s v="# of FSM Site"/>
    <m/>
    <n v="3"/>
    <s v="completed"/>
    <s v="Chittagong"/>
    <s v="Cox's Bazar"/>
    <x v="0"/>
    <s v="Palong Khali"/>
    <s v="Camp 08E"/>
    <x v="0"/>
    <d v="2022-02-01T00:00:00"/>
    <x v="0"/>
    <m/>
    <m/>
    <m/>
    <m/>
    <m/>
    <s v="Tuni Ahmed"/>
    <n v="1686793411"/>
    <s v="tuni.imo.verc@gmail.com"/>
    <s v="UNICEF-VERC"/>
  </r>
  <r>
    <n v="526"/>
    <s v="UNICEF"/>
    <s v="VERC"/>
    <s v="UNICEF"/>
    <s v="WASH"/>
    <x v="1"/>
    <x v="16"/>
    <s v="# of door"/>
    <m/>
    <n v="38"/>
    <s v="completed"/>
    <s v="Chittagong"/>
    <s v="Cox's Bazar"/>
    <x v="0"/>
    <s v="Palong Khali"/>
    <s v="Camp 08E"/>
    <x v="0"/>
    <d v="2022-02-01T00:00:00"/>
    <x v="0"/>
    <m/>
    <m/>
    <m/>
    <m/>
    <m/>
    <s v="Tuni Ahmed"/>
    <n v="1686793411"/>
    <s v="tuni.imo.verc@gmail.com"/>
    <s v="UNICEF-VERC"/>
  </r>
  <r>
    <n v="527"/>
    <s v="UNICEF"/>
    <s v="VERC"/>
    <s v="UNICEF"/>
    <s v="WASH"/>
    <x v="1"/>
    <x v="18"/>
    <s v="# of door"/>
    <m/>
    <n v="39"/>
    <s v="completed"/>
    <s v="Chittagong"/>
    <s v="Cox's Bazar"/>
    <x v="0"/>
    <s v="Palong Khali"/>
    <s v="Camp 08E"/>
    <x v="0"/>
    <d v="2022-02-01T00:00:00"/>
    <x v="0"/>
    <m/>
    <m/>
    <m/>
    <m/>
    <m/>
    <s v="Tuni Ahmed"/>
    <n v="1686793411"/>
    <s v="tuni.imo.verc@gmail.com"/>
    <s v="UNICEF-VERC"/>
  </r>
  <r>
    <n v="528"/>
    <s v="UNICEF"/>
    <s v="VERC"/>
    <s v="UNICEF"/>
    <s v="WASH"/>
    <x v="1"/>
    <x v="3"/>
    <s v="# of door"/>
    <m/>
    <n v="715"/>
    <s v="completed"/>
    <s v="Chittagong"/>
    <s v="Cox's Bazar"/>
    <x v="0"/>
    <s v="Palong Khali"/>
    <s v="Camp 08E"/>
    <x v="0"/>
    <d v="2022-02-01T00:00:00"/>
    <x v="0"/>
    <m/>
    <m/>
    <m/>
    <m/>
    <m/>
    <s v="Tuni Ahmed"/>
    <n v="1686793411"/>
    <s v="tuni.imo.verc@gmail.com"/>
    <s v="UNICEF-VERC"/>
  </r>
  <r>
    <n v="529"/>
    <s v="UNICEF"/>
    <s v="VERC"/>
    <s v="UNICEF"/>
    <s v="WASH"/>
    <x v="2"/>
    <x v="10"/>
    <s v="# of HP sessions at community level"/>
    <m/>
    <n v="584"/>
    <s v="completed"/>
    <s v="Chittagong"/>
    <s v="Cox's Bazar"/>
    <x v="0"/>
    <s v="Palong Khali"/>
    <s v="Camp 08E"/>
    <x v="0"/>
    <d v="2022-02-01T00:00:00"/>
    <x v="0"/>
    <m/>
    <m/>
    <m/>
    <m/>
    <m/>
    <s v="Tuni Ahmed"/>
    <n v="1686793411"/>
    <s v="tuni.imo.verc@gmail.com"/>
    <s v="UNICEF-VERC"/>
  </r>
  <r>
    <n v="530"/>
    <s v="UNICEF"/>
    <s v="VERC"/>
    <s v="UNICEF"/>
    <s v="WASH"/>
    <x v="2"/>
    <x v="4"/>
    <s v="# of HP sessions at HH level"/>
    <m/>
    <n v="4535"/>
    <s v="completed"/>
    <s v="Chittagong"/>
    <s v="Cox's Bazar"/>
    <x v="0"/>
    <s v="Palong Khali"/>
    <s v="Camp 08E"/>
    <x v="0"/>
    <d v="2022-02-01T00:00:00"/>
    <x v="0"/>
    <m/>
    <m/>
    <m/>
    <m/>
    <m/>
    <s v="Tuni Ahmed"/>
    <n v="1686793411"/>
    <s v="tuni.imo.verc@gmail.com"/>
    <s v="UNICEF-VERC"/>
  </r>
  <r>
    <n v="531"/>
    <s v="UNICEF"/>
    <s v="VERC"/>
    <s v="UNICEF"/>
    <s v="WASH"/>
    <x v="3"/>
    <x v="6"/>
    <s v="# of plant"/>
    <m/>
    <n v="2"/>
    <s v="completed"/>
    <s v="Chittagong"/>
    <s v="Cox's Bazar"/>
    <x v="0"/>
    <s v="Palong Khali"/>
    <s v="Camp 08E"/>
    <x v="0"/>
    <d v="2022-02-01T00:00:00"/>
    <x v="0"/>
    <m/>
    <m/>
    <m/>
    <m/>
    <m/>
    <s v="Tuni Ahmed"/>
    <n v="1686793411"/>
    <s v="tuni.imo.verc@gmail.com"/>
    <s v="UNICEF-VERC"/>
  </r>
  <r>
    <n v="532"/>
    <s v="UNICEF"/>
    <s v="VERC"/>
    <s v="UNICEF"/>
    <s v="WASH"/>
    <x v="0"/>
    <x v="0"/>
    <s v="# of tube well"/>
    <m/>
    <n v="421"/>
    <s v="completed"/>
    <s v="Chittagong"/>
    <s v="Cox's Bazar"/>
    <x v="0"/>
    <s v="Palong Khali"/>
    <s v="Camp 08W"/>
    <x v="0"/>
    <d v="2022-02-01T00:00:00"/>
    <x v="0"/>
    <m/>
    <m/>
    <m/>
    <m/>
    <m/>
    <s v="Tuni Ahmed"/>
    <n v="1686793411"/>
    <s v="tuni.imo.verc@gmail.com"/>
    <s v="UNICEF-VERC"/>
  </r>
  <r>
    <n v="533"/>
    <s v="UNICEF"/>
    <s v="VERC"/>
    <s v="UNICEF"/>
    <s v="WASH"/>
    <x v="0"/>
    <x v="12"/>
    <s v="# of water network"/>
    <m/>
    <n v="4"/>
    <s v="completed"/>
    <s v="Chittagong"/>
    <s v="Cox's Bazar"/>
    <x v="0"/>
    <s v="Palong Khali"/>
    <s v="Camp 08W"/>
    <x v="0"/>
    <d v="2022-02-01T00:00:00"/>
    <x v="0"/>
    <m/>
    <m/>
    <m/>
    <m/>
    <m/>
    <s v="Tuni Ahmed"/>
    <n v="1686793411"/>
    <s v="tuni.imo.verc@gmail.com"/>
    <s v="UNICEF-VERC"/>
  </r>
  <r>
    <n v="534"/>
    <s v="UNICEF"/>
    <s v="VERC"/>
    <s v="UNICEF"/>
    <s v="WASH"/>
    <x v="0"/>
    <x v="30"/>
    <s v="# of household"/>
    <m/>
    <n v="1973"/>
    <s v="completed"/>
    <s v="Chittagong"/>
    <s v="Cox's Bazar"/>
    <x v="0"/>
    <s v="Palong Khali"/>
    <s v="Camp 08W"/>
    <x v="0"/>
    <d v="2022-02-01T00:00:00"/>
    <x v="0"/>
    <m/>
    <m/>
    <m/>
    <m/>
    <m/>
    <s v="Tuni Ahmed"/>
    <n v="1686793411"/>
    <s v="tuni.imo.verc@gmail.com"/>
    <s v="UNICEF-VERC"/>
  </r>
  <r>
    <n v="535"/>
    <s v="UNICEF"/>
    <s v="VERC"/>
    <s v="UNICEF"/>
    <s v="WASH"/>
    <x v="1"/>
    <x v="1"/>
    <s v="# of door "/>
    <m/>
    <n v="190"/>
    <s v="completed"/>
    <s v="Chittagong"/>
    <s v="Cox's Bazar"/>
    <x v="0"/>
    <s v="Palong Khali"/>
    <s v="Camp 08W"/>
    <x v="0"/>
    <d v="2022-02-01T00:00:00"/>
    <x v="0"/>
    <m/>
    <m/>
    <m/>
    <m/>
    <m/>
    <s v="Tuni Ahmed"/>
    <n v="1686793411"/>
    <s v="tuni.imo.verc@gmail.com"/>
    <s v="UNICEF-VERC"/>
  </r>
  <r>
    <n v="536"/>
    <s v="UNICEF"/>
    <s v="VERC"/>
    <s v="UNICEF"/>
    <s v="WASH"/>
    <x v="1"/>
    <x v="8"/>
    <s v="# of FSM Site"/>
    <m/>
    <n v="7"/>
    <s v="completed"/>
    <s v="Chittagong"/>
    <s v="Cox's Bazar"/>
    <x v="0"/>
    <s v="Palong Khali"/>
    <s v="Camp 08W"/>
    <x v="0"/>
    <d v="2022-02-01T00:00:00"/>
    <x v="0"/>
    <m/>
    <m/>
    <m/>
    <m/>
    <m/>
    <s v="Tuni Ahmed"/>
    <n v="1686793411"/>
    <s v="tuni.imo.verc@gmail.com"/>
    <s v="UNICEF-VERC"/>
  </r>
  <r>
    <n v="537"/>
    <s v="UNICEF"/>
    <s v="VERC"/>
    <s v="UNICEF"/>
    <s v="WASH"/>
    <x v="1"/>
    <x v="2"/>
    <s v="# of FSM Site"/>
    <m/>
    <n v="5"/>
    <s v="completed"/>
    <s v="Chittagong"/>
    <s v="Cox's Bazar"/>
    <x v="0"/>
    <s v="Palong Khali"/>
    <s v="Camp 08W"/>
    <x v="0"/>
    <d v="2022-02-01T00:00:00"/>
    <x v="0"/>
    <m/>
    <m/>
    <m/>
    <m/>
    <m/>
    <s v="Tuni Ahmed"/>
    <n v="1686793411"/>
    <s v="tuni.imo.verc@gmail.com"/>
    <s v="UNICEF-VERC"/>
  </r>
  <r>
    <n v="538"/>
    <s v="UNICEF"/>
    <s v="VERC"/>
    <s v="UNICEF"/>
    <s v="WASH"/>
    <x v="2"/>
    <x v="10"/>
    <s v="# of HP sessions at community level"/>
    <m/>
    <n v="479"/>
    <s v="completed"/>
    <s v="Chittagong"/>
    <s v="Cox's Bazar"/>
    <x v="0"/>
    <s v="Palong Khali"/>
    <s v="Camp 08W"/>
    <x v="0"/>
    <d v="2022-02-01T00:00:00"/>
    <x v="0"/>
    <m/>
    <m/>
    <m/>
    <m/>
    <m/>
    <s v="Tuni Ahmed"/>
    <n v="1686793411"/>
    <s v="tuni.imo.verc@gmail.com"/>
    <s v="UNICEF-VERC"/>
  </r>
  <r>
    <n v="539"/>
    <s v="UNICEF"/>
    <s v="VERC"/>
    <s v="UNICEF"/>
    <s v="WASH"/>
    <x v="2"/>
    <x v="4"/>
    <s v="# of HP sessions at HH level"/>
    <m/>
    <n v="4783"/>
    <s v="completed"/>
    <s v="Chittagong"/>
    <s v="Cox's Bazar"/>
    <x v="0"/>
    <s v="Palong Khali"/>
    <s v="Camp 08W"/>
    <x v="0"/>
    <d v="2022-02-01T00:00:00"/>
    <x v="0"/>
    <m/>
    <m/>
    <m/>
    <m/>
    <m/>
    <s v="Tuni Ahmed"/>
    <n v="1686793411"/>
    <s v="tuni.imo.verc@gmail.com"/>
    <s v="UNICEF-VERC"/>
  </r>
  <r>
    <n v="540"/>
    <s v="UNICEF"/>
    <s v="VERC"/>
    <s v="UNICEF"/>
    <s v="WASH"/>
    <x v="3"/>
    <x v="6"/>
    <s v="# of plant"/>
    <m/>
    <n v="2"/>
    <s v="completed"/>
    <s v="Chittagong"/>
    <s v="Cox's Bazar"/>
    <x v="0"/>
    <s v="Palong Khali"/>
    <s v="Camp 08W"/>
    <x v="0"/>
    <d v="2022-02-01T00:00:00"/>
    <x v="0"/>
    <m/>
    <m/>
    <m/>
    <m/>
    <m/>
    <s v="Tuni Ahmed"/>
    <n v="1686793411"/>
    <s v="tuni.imo.verc@gmail.com"/>
    <s v="UNICEF-VERC"/>
  </r>
  <r>
    <n v="541"/>
    <s v="WCB"/>
    <s v="WCB"/>
    <s v="TEARFUND"/>
    <s v="WASH"/>
    <x v="2"/>
    <x v="10"/>
    <s v="# of HP sessions at community level"/>
    <m/>
    <n v="14"/>
    <s v="completed"/>
    <s v="Chittagong"/>
    <s v="Cox's Bazar"/>
    <x v="0"/>
    <s v="Palong Khali"/>
    <s v="Camp 04"/>
    <x v="0"/>
    <d v="2022-02-01T00:00:00"/>
    <x v="0"/>
    <m/>
    <m/>
    <m/>
    <m/>
    <m/>
    <s v="Margaret Bepary"/>
    <n v="1782093386"/>
    <s v="margaretb@worldconcern.org"/>
    <s v="WCB"/>
  </r>
  <r>
    <n v="542"/>
    <s v="WCB"/>
    <s v="WCB"/>
    <s v="TEARFUND"/>
    <s v="WASH"/>
    <x v="2"/>
    <x v="19"/>
    <s v="# of estimated persons reached by mass-media campaign"/>
    <m/>
    <n v="158"/>
    <s v="completed"/>
    <s v="Chittagong"/>
    <s v="Cox's Bazar"/>
    <x v="0"/>
    <s v="Palong Khali"/>
    <s v="Camp 04"/>
    <x v="0"/>
    <d v="2022-02-01T00:00:00"/>
    <x v="0"/>
    <m/>
    <m/>
    <m/>
    <m/>
    <m/>
    <s v="Margaret Bepary"/>
    <n v="1782093386"/>
    <s v="margaretb@worldconcern.org"/>
    <s v="WCB"/>
  </r>
  <r>
    <n v="543"/>
    <s v="WCB"/>
    <s v="WCB"/>
    <s v="TEARFUND"/>
    <s v="WASH"/>
    <x v="2"/>
    <x v="10"/>
    <s v="# of HP sessions at community level"/>
    <m/>
    <n v="3"/>
    <s v="completed"/>
    <s v="Chittagong"/>
    <s v="Cox's Bazar"/>
    <x v="0"/>
    <s v="Raja Palong"/>
    <s v="HC,Raja Palong"/>
    <x v="0"/>
    <d v="2022-02-01T00:00:00"/>
    <x v="1"/>
    <m/>
    <m/>
    <m/>
    <m/>
    <m/>
    <s v="Margaret Bepary"/>
    <n v="1782093386"/>
    <s v="margaretb@worldconcern.org"/>
    <s v="WCB"/>
  </r>
  <r>
    <n v="544"/>
    <s v="WCB"/>
    <s v="WCB"/>
    <s v="TEARFUND"/>
    <s v="WASH"/>
    <x v="2"/>
    <x v="19"/>
    <s v="# of estimated persons reached by mass-media campaign"/>
    <m/>
    <n v="50"/>
    <s v="completed"/>
    <s v="Chittagong"/>
    <s v="Cox's Bazar"/>
    <x v="0"/>
    <s v="Raja Palong"/>
    <s v="HC,Raja Palong"/>
    <x v="0"/>
    <d v="2022-02-01T00:00:00"/>
    <x v="1"/>
    <m/>
    <m/>
    <m/>
    <m/>
    <m/>
    <s v="Margaret Bepary"/>
    <n v="1782093386"/>
    <s v="margaretb@worldconcern.org"/>
    <s v="WCB"/>
  </r>
  <r>
    <n v="545"/>
    <s v="WCB"/>
    <s v="WCB"/>
    <s v="TEARFUND"/>
    <s v="WASH"/>
    <x v="2"/>
    <x v="20"/>
    <s v="# of household"/>
    <m/>
    <n v="50"/>
    <s v="completed"/>
    <s v="Chittagong"/>
    <s v="Cox's Bazar"/>
    <x v="0"/>
    <s v="Raja Palong"/>
    <s v="HC,Raja Palong"/>
    <x v="0"/>
    <d v="2022-02-01T00:00:00"/>
    <x v="1"/>
    <m/>
    <m/>
    <m/>
    <m/>
    <m/>
    <s v="Margaret Bepary"/>
    <n v="1782093386"/>
    <s v="margaretb@worldconcern.org"/>
    <s v="WCB"/>
  </r>
  <r>
    <n v="546"/>
    <s v="WCB"/>
    <s v="WCB"/>
    <s v="TEARFUND"/>
    <s v="WASH"/>
    <x v="2"/>
    <x v="20"/>
    <s v="# of household"/>
    <m/>
    <n v="175"/>
    <s v="completed"/>
    <s v="Chittagong"/>
    <s v="Cox's Bazar"/>
    <x v="2"/>
    <s v="Khuniapalong"/>
    <s v="HC,Khuniapalong"/>
    <x v="0"/>
    <d v="2022-02-01T00:00:00"/>
    <x v="2"/>
    <m/>
    <m/>
    <m/>
    <m/>
    <m/>
    <s v="Margaret Bepary"/>
    <n v="1782093386"/>
    <s v="margaretb@worldconcern.org"/>
    <s v="WCB"/>
  </r>
  <r>
    <n v="547"/>
    <s v="UNICEF"/>
    <s v="WVI"/>
    <s v="UNICEF"/>
    <s v="WASH"/>
    <x v="0"/>
    <x v="0"/>
    <s v="# of tube well"/>
    <m/>
    <n v="139"/>
    <s v="completed"/>
    <s v="Chittagong"/>
    <s v="Cox's Bazar"/>
    <x v="0"/>
    <s v="Palong Khali"/>
    <s v="Camp 07"/>
    <x v="0"/>
    <d v="2022-02-01T00:00:00"/>
    <x v="0"/>
    <m/>
    <m/>
    <m/>
    <m/>
    <m/>
    <s v="Ridoy Roy"/>
    <n v="1679210106"/>
    <s v="ridoy_roy@wvi.org"/>
    <s v="UNICEF-WVI"/>
  </r>
  <r>
    <n v="548"/>
    <s v="UNICEF"/>
    <s v="WVI"/>
    <s v="UNICEF"/>
    <s v="WASH"/>
    <x v="0"/>
    <x v="12"/>
    <s v="# of water network"/>
    <m/>
    <n v="1"/>
    <s v="completed"/>
    <s v="Chittagong"/>
    <s v="Cox's Bazar"/>
    <x v="0"/>
    <s v="Palong Khali"/>
    <s v="Camp 07"/>
    <x v="0"/>
    <d v="2022-02-01T00:00:00"/>
    <x v="0"/>
    <m/>
    <m/>
    <m/>
    <m/>
    <m/>
    <s v="Ridoy Roy"/>
    <n v="1679210106"/>
    <s v="ridoy_roy@wvi.org"/>
    <s v="UNICEF-WVI"/>
  </r>
  <r>
    <n v="549"/>
    <s v="UNICEF"/>
    <s v="WVI"/>
    <s v="UNICEF"/>
    <s v="WASH"/>
    <x v="1"/>
    <x v="23"/>
    <s v="# of door "/>
    <m/>
    <n v="2"/>
    <s v="completed"/>
    <s v="Chittagong"/>
    <s v="Cox's Bazar"/>
    <x v="0"/>
    <s v="Palong Khali"/>
    <s v="Camp 07"/>
    <x v="0"/>
    <d v="2022-02-01T00:00:00"/>
    <x v="0"/>
    <m/>
    <m/>
    <m/>
    <m/>
    <m/>
    <s v="Ridoy Roy"/>
    <n v="1679210106"/>
    <s v="ridoy_roy@wvi.org"/>
    <s v="UNICEF-WVI"/>
  </r>
  <r>
    <n v="550"/>
    <s v="UNICEF"/>
    <s v="WVI"/>
    <s v="UNICEF"/>
    <s v="WASH"/>
    <x v="1"/>
    <x v="1"/>
    <s v="# of door "/>
    <m/>
    <n v="16"/>
    <s v="completed"/>
    <s v="Chittagong"/>
    <s v="Cox's Bazar"/>
    <x v="0"/>
    <s v="Palong Khali"/>
    <s v="Camp 07"/>
    <x v="0"/>
    <d v="2022-02-01T00:00:00"/>
    <x v="0"/>
    <m/>
    <m/>
    <m/>
    <m/>
    <m/>
    <s v="Ridoy Roy"/>
    <n v="1679210106"/>
    <s v="ridoy_roy@wvi.org"/>
    <s v="UNICEF-WVI"/>
  </r>
  <r>
    <n v="551"/>
    <s v="UNICEF"/>
    <s v="WVI"/>
    <s v="UNICEF"/>
    <s v="WASH"/>
    <x v="1"/>
    <x v="8"/>
    <s v="# of FSM Site"/>
    <m/>
    <n v="6"/>
    <s v="completed"/>
    <s v="Chittagong"/>
    <s v="Cox's Bazar"/>
    <x v="0"/>
    <s v="Palong Khali"/>
    <s v="Camp 07"/>
    <x v="0"/>
    <d v="2022-02-01T00:00:00"/>
    <x v="0"/>
    <m/>
    <m/>
    <m/>
    <m/>
    <m/>
    <s v="Ridoy Roy"/>
    <n v="1679210106"/>
    <s v="ridoy_roy@wvi.org"/>
    <s v="UNICEF-WVI"/>
  </r>
  <r>
    <n v="552"/>
    <s v="UNICEF"/>
    <s v="WVI"/>
    <s v="UNICEF"/>
    <s v="WASH"/>
    <x v="1"/>
    <x v="18"/>
    <s v="# of door"/>
    <m/>
    <n v="4"/>
    <s v="completed"/>
    <s v="Chittagong"/>
    <s v="Cox's Bazar"/>
    <x v="0"/>
    <s v="Palong Khali"/>
    <s v="Camp 07"/>
    <x v="0"/>
    <d v="2022-02-01T00:00:00"/>
    <x v="0"/>
    <m/>
    <m/>
    <m/>
    <m/>
    <m/>
    <s v="Ridoy Roy"/>
    <n v="1679210106"/>
    <s v="ridoy_roy@wvi.org"/>
    <s v="UNICEF-WVI"/>
  </r>
  <r>
    <n v="553"/>
    <s v="UNICEF"/>
    <s v="WVI"/>
    <s v="UNICEF"/>
    <s v="WASH"/>
    <x v="1"/>
    <x v="3"/>
    <s v="# of door"/>
    <m/>
    <n v="212"/>
    <s v="completed"/>
    <s v="Chittagong"/>
    <s v="Cox's Bazar"/>
    <x v="0"/>
    <s v="Palong Khali"/>
    <s v="Camp 07"/>
    <x v="0"/>
    <d v="2022-02-01T00:00:00"/>
    <x v="0"/>
    <m/>
    <m/>
    <m/>
    <m/>
    <m/>
    <s v="Ridoy Roy"/>
    <n v="1679210106"/>
    <s v="ridoy_roy@wvi.org"/>
    <s v="UNICEF-WVI"/>
  </r>
  <r>
    <n v="554"/>
    <s v="UNICEF"/>
    <s v="WVI"/>
    <s v="UNICEF"/>
    <s v="WASH"/>
    <x v="2"/>
    <x v="10"/>
    <s v="# of HP sessions at community level"/>
    <m/>
    <n v="100"/>
    <s v="completed"/>
    <s v="Chittagong"/>
    <s v="Cox's Bazar"/>
    <x v="0"/>
    <s v="Palong Khali"/>
    <s v="Camp 07"/>
    <x v="0"/>
    <d v="2022-02-01T00:00:00"/>
    <x v="0"/>
    <m/>
    <m/>
    <m/>
    <m/>
    <m/>
    <s v="Ridoy Roy"/>
    <n v="1679210106"/>
    <s v="ridoy_roy@wvi.org"/>
    <s v="UNICEF-WVI"/>
  </r>
  <r>
    <n v="555"/>
    <s v="UNICEF"/>
    <s v="WVI"/>
    <s v="UNICEF"/>
    <s v="WASH"/>
    <x v="2"/>
    <x v="4"/>
    <s v="# of HP sessions at HH level"/>
    <m/>
    <n v="130"/>
    <s v="completed"/>
    <s v="Chittagong"/>
    <s v="Cox's Bazar"/>
    <x v="0"/>
    <s v="Palong Khali"/>
    <s v="Camp 07"/>
    <x v="0"/>
    <d v="2022-02-01T00:00:00"/>
    <x v="0"/>
    <m/>
    <m/>
    <m/>
    <m/>
    <m/>
    <s v="Ridoy Roy"/>
    <n v="1679210106"/>
    <s v="ridoy_roy@wvi.org"/>
    <s v="UNICEF-WVI"/>
  </r>
  <r>
    <n v="556"/>
    <s v="UNICEF"/>
    <s v="WVI"/>
    <s v="UNICEF"/>
    <s v="WASH"/>
    <x v="0"/>
    <x v="0"/>
    <s v="# of tube well"/>
    <m/>
    <n v="101"/>
    <s v="completed"/>
    <s v="Chittagong"/>
    <s v="Cox's Bazar"/>
    <x v="0"/>
    <s v="Palong Khali"/>
    <s v="Camp 08E"/>
    <x v="0"/>
    <d v="2022-02-01T00:00:00"/>
    <x v="0"/>
    <m/>
    <m/>
    <m/>
    <m/>
    <m/>
    <s v="Ridoy Roy"/>
    <n v="1679210106"/>
    <s v="ridoy_roy@wvi.org"/>
    <s v="UNICEF-WVI"/>
  </r>
  <r>
    <n v="557"/>
    <s v="UNICEF"/>
    <s v="WVI"/>
    <s v="UNICEF"/>
    <s v="WASH"/>
    <x v="0"/>
    <x v="12"/>
    <s v="# of water network"/>
    <m/>
    <n v="2"/>
    <s v="completed"/>
    <s v="Chittagong"/>
    <s v="Cox's Bazar"/>
    <x v="0"/>
    <s v="Palong Khali"/>
    <s v="Camp 08E"/>
    <x v="0"/>
    <d v="2022-02-01T00:00:00"/>
    <x v="0"/>
    <m/>
    <m/>
    <m/>
    <m/>
    <m/>
    <s v="Ridoy Roy"/>
    <n v="1679210106"/>
    <s v="ridoy_roy@wvi.org"/>
    <s v="UNICEF-WVI"/>
  </r>
  <r>
    <n v="558"/>
    <s v="UNICEF"/>
    <s v="WVI"/>
    <s v="UNICEF"/>
    <s v="WASH"/>
    <x v="1"/>
    <x v="23"/>
    <s v="# of door "/>
    <m/>
    <n v="15"/>
    <s v="completed"/>
    <s v="Chittagong"/>
    <s v="Cox's Bazar"/>
    <x v="0"/>
    <s v="Palong Khali"/>
    <s v="Camp 08E"/>
    <x v="0"/>
    <d v="2022-02-01T00:00:00"/>
    <x v="0"/>
    <m/>
    <m/>
    <m/>
    <m/>
    <m/>
    <s v="Ridoy Roy"/>
    <n v="1679210106"/>
    <s v="ridoy_roy@wvi.org"/>
    <s v="UNICEF-WVI"/>
  </r>
  <r>
    <n v="559"/>
    <s v="UNICEF"/>
    <s v="WVI"/>
    <s v="UNICEF"/>
    <s v="WASH"/>
    <x v="1"/>
    <x v="1"/>
    <s v="# of door "/>
    <m/>
    <n v="24"/>
    <s v="completed"/>
    <s v="Chittagong"/>
    <s v="Cox's Bazar"/>
    <x v="0"/>
    <s v="Palong Khali"/>
    <s v="Camp 08E"/>
    <x v="0"/>
    <d v="2022-02-01T00:00:00"/>
    <x v="0"/>
    <m/>
    <m/>
    <m/>
    <m/>
    <m/>
    <s v="Ridoy Roy"/>
    <n v="1679210106"/>
    <s v="ridoy_roy@wvi.org"/>
    <s v="UNICEF-WVI"/>
  </r>
  <r>
    <n v="560"/>
    <s v="UNICEF"/>
    <s v="WVI"/>
    <s v="UNICEF"/>
    <s v="WASH"/>
    <x v="1"/>
    <x v="8"/>
    <s v="# of FSM Site"/>
    <m/>
    <n v="2"/>
    <s v="completed"/>
    <s v="Chittagong"/>
    <s v="Cox's Bazar"/>
    <x v="0"/>
    <s v="Palong Khali"/>
    <s v="Camp 08E"/>
    <x v="0"/>
    <d v="2022-02-01T00:00:00"/>
    <x v="0"/>
    <m/>
    <m/>
    <m/>
    <m/>
    <m/>
    <s v="Ridoy Roy"/>
    <n v="1679210106"/>
    <s v="ridoy_roy@wvi.org"/>
    <s v="UNICEF-WVI"/>
  </r>
  <r>
    <n v="561"/>
    <s v="UNICEF"/>
    <s v="WVI"/>
    <s v="UNICEF"/>
    <s v="WASH"/>
    <x v="1"/>
    <x v="18"/>
    <s v="# of door"/>
    <m/>
    <n v="19"/>
    <s v="completed"/>
    <s v="Chittagong"/>
    <s v="Cox's Bazar"/>
    <x v="0"/>
    <s v="Palong Khali"/>
    <s v="Camp 08E"/>
    <x v="0"/>
    <d v="2022-02-01T00:00:00"/>
    <x v="0"/>
    <m/>
    <m/>
    <m/>
    <m/>
    <m/>
    <s v="Ridoy Roy"/>
    <n v="1679210106"/>
    <s v="ridoy_roy@wvi.org"/>
    <s v="UNICEF-WVI"/>
  </r>
  <r>
    <n v="562"/>
    <s v="UNICEF"/>
    <s v="WVI"/>
    <s v="UNICEF"/>
    <s v="WASH"/>
    <x v="1"/>
    <x v="3"/>
    <s v="# of door"/>
    <m/>
    <n v="189"/>
    <s v="completed"/>
    <s v="Chittagong"/>
    <s v="Cox's Bazar"/>
    <x v="0"/>
    <s v="Palong Khali"/>
    <s v="Camp 08E"/>
    <x v="0"/>
    <d v="2022-02-01T00:00:00"/>
    <x v="0"/>
    <m/>
    <m/>
    <m/>
    <m/>
    <m/>
    <s v="Ridoy Roy"/>
    <n v="1679210106"/>
    <s v="ridoy_roy@wvi.org"/>
    <s v="UNICEF-WVI"/>
  </r>
  <r>
    <n v="563"/>
    <s v="UNICEF"/>
    <s v="WVI"/>
    <s v="UNICEF"/>
    <s v="WASH"/>
    <x v="2"/>
    <x v="10"/>
    <s v="# of HP sessions at community level"/>
    <m/>
    <n v="390"/>
    <s v="completed"/>
    <s v="Chittagong"/>
    <s v="Cox's Bazar"/>
    <x v="0"/>
    <s v="Palong Khali"/>
    <s v="Camp 08E"/>
    <x v="0"/>
    <d v="2022-02-01T00:00:00"/>
    <x v="0"/>
    <m/>
    <m/>
    <m/>
    <m/>
    <m/>
    <s v="Ridoy Roy"/>
    <n v="1679210106"/>
    <s v="ridoy_roy@wvi.org"/>
    <s v="UNICEF-WVI"/>
  </r>
  <r>
    <n v="564"/>
    <s v="UNICEF"/>
    <s v="WVI"/>
    <s v="UNICEF"/>
    <s v="WASH"/>
    <x v="2"/>
    <x v="4"/>
    <s v="# of HP sessions at HH level"/>
    <m/>
    <n v="329"/>
    <s v="completed"/>
    <s v="Chittagong"/>
    <s v="Cox's Bazar"/>
    <x v="0"/>
    <s v="Palong Khali"/>
    <s v="Camp 08E"/>
    <x v="0"/>
    <d v="2022-02-01T00:00:00"/>
    <x v="0"/>
    <m/>
    <m/>
    <m/>
    <m/>
    <m/>
    <s v="Ridoy Roy"/>
    <n v="1679210106"/>
    <s v="ridoy_roy@wvi.org"/>
    <s v="UNICEF-WVI"/>
  </r>
  <r>
    <n v="565"/>
    <s v="UNICEF"/>
    <s v="WVI"/>
    <s v="UNICEF"/>
    <s v="WASH"/>
    <x v="3"/>
    <x v="6"/>
    <s v="# of plant"/>
    <m/>
    <n v="1"/>
    <s v="completed"/>
    <s v="Chittagong"/>
    <s v="Cox's Bazar"/>
    <x v="0"/>
    <s v="Palong Khali"/>
    <s v="Camp 08E"/>
    <x v="0"/>
    <d v="2022-02-01T00:00:00"/>
    <x v="0"/>
    <m/>
    <m/>
    <m/>
    <m/>
    <m/>
    <s v="Ridoy Roy"/>
    <n v="1679210106"/>
    <s v="ridoy_roy@wvi.org"/>
    <s v="UNICEF-WVI"/>
  </r>
  <r>
    <n v="566"/>
    <s v="UNICEF"/>
    <s v="WVI"/>
    <s v="UNICEF"/>
    <s v="WASH"/>
    <x v="0"/>
    <x v="0"/>
    <s v="# of tube well"/>
    <m/>
    <n v="85"/>
    <s v="completed"/>
    <s v="Chittagong"/>
    <s v="Cox's Bazar"/>
    <x v="0"/>
    <s v="Palong Khali"/>
    <s v="Camp 15"/>
    <x v="0"/>
    <d v="2022-02-01T00:00:00"/>
    <x v="0"/>
    <m/>
    <m/>
    <m/>
    <m/>
    <m/>
    <s v="Ridoy Roy"/>
    <n v="1679210106"/>
    <s v="ridoy_roy@wvi.org"/>
    <s v="UNICEF-WVI"/>
  </r>
  <r>
    <n v="567"/>
    <s v="UNICEF"/>
    <s v="WVI"/>
    <s v="UNICEF"/>
    <s v="WASH"/>
    <x v="0"/>
    <x v="12"/>
    <s v="# of water network"/>
    <m/>
    <n v="3"/>
    <s v="completed"/>
    <s v="Chittagong"/>
    <s v="Cox's Bazar"/>
    <x v="0"/>
    <s v="Palong Khali"/>
    <s v="Camp 15"/>
    <x v="0"/>
    <d v="2022-02-01T00:00:00"/>
    <x v="0"/>
    <m/>
    <m/>
    <m/>
    <m/>
    <m/>
    <s v="Ridoy Roy"/>
    <n v="1679210106"/>
    <s v="ridoy_roy@wvi.org"/>
    <s v="UNICEF-WVI"/>
  </r>
  <r>
    <n v="568"/>
    <s v="UNICEF"/>
    <s v="WVI"/>
    <s v="UNICEF"/>
    <s v="WASH"/>
    <x v="1"/>
    <x v="1"/>
    <s v="# of door "/>
    <m/>
    <n v="9"/>
    <s v="completed"/>
    <s v="Chittagong"/>
    <s v="Cox's Bazar"/>
    <x v="0"/>
    <s v="Palong Khali"/>
    <s v="Camp 15"/>
    <x v="0"/>
    <d v="2022-02-01T00:00:00"/>
    <x v="0"/>
    <m/>
    <m/>
    <m/>
    <m/>
    <m/>
    <s v="Ridoy Roy"/>
    <n v="1679210106"/>
    <s v="ridoy_roy@wvi.org"/>
    <s v="UNICEF-WVI"/>
  </r>
  <r>
    <n v="569"/>
    <s v="UNICEF"/>
    <s v="WVI"/>
    <s v="UNICEF"/>
    <s v="WASH"/>
    <x v="1"/>
    <x v="8"/>
    <s v="# of FSM Site"/>
    <m/>
    <n v="9"/>
    <s v="completed"/>
    <s v="Chittagong"/>
    <s v="Cox's Bazar"/>
    <x v="0"/>
    <s v="Palong Khali"/>
    <s v="Camp 15"/>
    <x v="0"/>
    <d v="2022-02-01T00:00:00"/>
    <x v="0"/>
    <m/>
    <m/>
    <m/>
    <m/>
    <m/>
    <s v="Ridoy Roy"/>
    <n v="1679210106"/>
    <s v="ridoy_roy@wvi.org"/>
    <s v="UNICEF-WVI"/>
  </r>
  <r>
    <n v="570"/>
    <s v="UNICEF"/>
    <s v="WVI"/>
    <s v="UNICEF"/>
    <s v="WASH"/>
    <x v="1"/>
    <x v="3"/>
    <s v="# of door"/>
    <m/>
    <n v="224"/>
    <s v="completed"/>
    <s v="Chittagong"/>
    <s v="Cox's Bazar"/>
    <x v="0"/>
    <s v="Palong Khali"/>
    <s v="Camp 15"/>
    <x v="0"/>
    <d v="2022-02-01T00:00:00"/>
    <x v="0"/>
    <m/>
    <m/>
    <m/>
    <m/>
    <m/>
    <s v="Ridoy Roy"/>
    <n v="1679210106"/>
    <s v="ridoy_roy@wvi.org"/>
    <s v="UNICEF-WVI"/>
  </r>
  <r>
    <n v="571"/>
    <s v="UNICEF"/>
    <s v="WVI"/>
    <s v="UNICEF"/>
    <s v="WASH"/>
    <x v="2"/>
    <x v="10"/>
    <s v="# of HP sessions at community level"/>
    <m/>
    <n v="310"/>
    <s v="completed"/>
    <s v="Chittagong"/>
    <s v="Cox's Bazar"/>
    <x v="0"/>
    <s v="Palong Khali"/>
    <s v="Camp 15"/>
    <x v="0"/>
    <d v="2022-02-01T00:00:00"/>
    <x v="0"/>
    <m/>
    <m/>
    <m/>
    <m/>
    <m/>
    <s v="Ridoy Roy"/>
    <n v="1679210106"/>
    <s v="ridoy_roy@wvi.org"/>
    <s v="UNICEF-WVI"/>
  </r>
  <r>
    <n v="572"/>
    <s v="UNICEF"/>
    <s v="WVI"/>
    <s v="UNICEF"/>
    <s v="WASH"/>
    <x v="2"/>
    <x v="4"/>
    <s v="# of HP sessions at HH level"/>
    <m/>
    <n v="4508"/>
    <s v="completed"/>
    <s v="Chittagong"/>
    <s v="Cox's Bazar"/>
    <x v="0"/>
    <s v="Palong Khali"/>
    <s v="Camp 15"/>
    <x v="0"/>
    <d v="2022-02-01T00:00:00"/>
    <x v="0"/>
    <m/>
    <m/>
    <m/>
    <m/>
    <m/>
    <s v="Ridoy Roy"/>
    <n v="1679210106"/>
    <s v="ridoy_roy@wvi.org"/>
    <s v="UNICEF-WVI"/>
  </r>
  <r>
    <n v="573"/>
    <s v="UNICEF"/>
    <s v="WVI"/>
    <s v="UNICEF"/>
    <s v="WASH"/>
    <x v="3"/>
    <x v="6"/>
    <s v="# of plant"/>
    <m/>
    <n v="1"/>
    <s v="completed"/>
    <s v="Chittagong"/>
    <s v="Cox's Bazar"/>
    <x v="0"/>
    <s v="Palong Khali"/>
    <s v="Camp 15"/>
    <x v="0"/>
    <d v="2022-02-01T00:00:00"/>
    <x v="0"/>
    <m/>
    <m/>
    <m/>
    <m/>
    <m/>
    <s v="Ridoy Roy"/>
    <n v="1679210106"/>
    <s v="ridoy_roy@wvi.org"/>
    <s v="UNICEF-WVI"/>
  </r>
  <r>
    <n v="574"/>
    <s v="WVI"/>
    <s v="WVI"/>
    <s v="DFAT"/>
    <s v="WASH"/>
    <x v="0"/>
    <x v="0"/>
    <s v="# of tube well"/>
    <m/>
    <n v="110"/>
    <s v="completed"/>
    <s v="Chittagong"/>
    <s v="Cox's Bazar"/>
    <x v="0"/>
    <s v="Palong Khali"/>
    <s v="Camp 10"/>
    <x v="0"/>
    <d v="2022-07-01T00:00:00"/>
    <x v="0"/>
    <m/>
    <m/>
    <m/>
    <m/>
    <m/>
    <s v="Rupa Debnath"/>
    <n v="1719567273"/>
    <s v="rupa_DebNath@wvi.org"/>
    <s v="WVI"/>
  </r>
  <r>
    <n v="575"/>
    <s v="WVI"/>
    <s v="WVI"/>
    <s v="DFAT"/>
    <s v="WASH"/>
    <x v="1"/>
    <x v="1"/>
    <s v="# of door "/>
    <m/>
    <n v="14"/>
    <s v="completed"/>
    <s v="Chittagong"/>
    <s v="Cox's Bazar"/>
    <x v="0"/>
    <s v="Palong Khali"/>
    <s v="Camp 10"/>
    <x v="0"/>
    <d v="2022-07-01T00:00:00"/>
    <x v="0"/>
    <m/>
    <m/>
    <m/>
    <m/>
    <m/>
    <s v="Rupa Debnath"/>
    <n v="1719567273"/>
    <s v="rupa_DebNath@wvi.org"/>
    <s v="WVI"/>
  </r>
  <r>
    <n v="576"/>
    <s v="WVI"/>
    <s v="WVI"/>
    <s v="DFAT"/>
    <s v="WASH"/>
    <x v="1"/>
    <x v="8"/>
    <s v="# of FSM Site"/>
    <m/>
    <n v="6"/>
    <s v="completed"/>
    <s v="Chittagong"/>
    <s v="Cox's Bazar"/>
    <x v="0"/>
    <s v="Palong Khali"/>
    <s v="Camp 10"/>
    <x v="0"/>
    <d v="2022-07-01T00:00:00"/>
    <x v="0"/>
    <m/>
    <m/>
    <m/>
    <m/>
    <m/>
    <s v="Rupa Debnath"/>
    <n v="1719567273"/>
    <s v="rupa_DebNath@wvi.org"/>
    <s v="WVI"/>
  </r>
  <r>
    <n v="577"/>
    <s v="WVI"/>
    <s v="WVI"/>
    <s v="DFAT"/>
    <s v="WASH"/>
    <x v="1"/>
    <x v="3"/>
    <s v="# of door"/>
    <m/>
    <n v="311"/>
    <s v="completed"/>
    <s v="Chittagong"/>
    <s v="Cox's Bazar"/>
    <x v="0"/>
    <s v="Palong Khali"/>
    <s v="Camp 10"/>
    <x v="0"/>
    <d v="2022-07-01T00:00:00"/>
    <x v="0"/>
    <m/>
    <m/>
    <m/>
    <m/>
    <m/>
    <s v="Rupa Debnath"/>
    <n v="1719567273"/>
    <s v="rupa_DebNath@wvi.org"/>
    <s v="WVI"/>
  </r>
  <r>
    <n v="578"/>
    <s v="WVI"/>
    <s v="WVI"/>
    <s v="DFAT"/>
    <s v="WASH"/>
    <x v="2"/>
    <x v="10"/>
    <s v="# of HP sessions at community level"/>
    <m/>
    <n v="3"/>
    <s v="completed"/>
    <s v="Chittagong"/>
    <s v="Cox's Bazar"/>
    <x v="0"/>
    <s v="Palong Khali"/>
    <s v="Camp 10"/>
    <x v="0"/>
    <d v="2022-07-01T00:00:00"/>
    <x v="0"/>
    <m/>
    <m/>
    <m/>
    <m/>
    <m/>
    <s v="Rupa Debnath"/>
    <n v="1719567273"/>
    <s v="rupa_DebNath@wvi.org"/>
    <s v="WVI"/>
  </r>
  <r>
    <n v="579"/>
    <s v="WVI"/>
    <s v="WVI"/>
    <s v="DFAT"/>
    <s v="WASH"/>
    <x v="2"/>
    <x v="4"/>
    <s v="# of HP sessions at HH level"/>
    <m/>
    <n v="1055"/>
    <s v="completed"/>
    <s v="Chittagong"/>
    <s v="Cox's Bazar"/>
    <x v="0"/>
    <s v="Palong Khali"/>
    <s v="Camp 10"/>
    <x v="0"/>
    <d v="2022-07-01T00:00:00"/>
    <x v="0"/>
    <m/>
    <m/>
    <m/>
    <m/>
    <m/>
    <s v="Rupa Debnath"/>
    <n v="1719567273"/>
    <s v="rupa_DebNath@wvi.org"/>
    <s v="WVI"/>
  </r>
  <r>
    <n v="580"/>
    <s v="WVI"/>
    <s v="WVI"/>
    <s v="DFAT"/>
    <s v="WASH"/>
    <x v="2"/>
    <x v="20"/>
    <s v="# of household"/>
    <m/>
    <n v="2362"/>
    <s v="completed"/>
    <s v="Chittagong"/>
    <s v="Cox's Bazar"/>
    <x v="0"/>
    <s v="Palong Khali"/>
    <s v="Camp 10"/>
    <x v="0"/>
    <d v="2022-07-01T00:00:00"/>
    <x v="0"/>
    <m/>
    <m/>
    <m/>
    <m/>
    <m/>
    <s v="Rupa Debnath"/>
    <n v="1719567273"/>
    <s v="rupa_DebNath@wvi.org"/>
    <s v="WVI"/>
  </r>
  <r>
    <n v="581"/>
    <s v="WVI"/>
    <s v="WVI"/>
    <s v="DFAT"/>
    <s v="WASH"/>
    <x v="3"/>
    <x v="6"/>
    <s v="# of plant"/>
    <m/>
    <n v="1"/>
    <s v="completed"/>
    <s v="Chittagong"/>
    <s v="Cox's Bazar"/>
    <x v="0"/>
    <s v="Palong Khali"/>
    <s v="Camp 10"/>
    <x v="0"/>
    <d v="2022-07-01T00:00:00"/>
    <x v="0"/>
    <m/>
    <m/>
    <m/>
    <m/>
    <m/>
    <s v="Rupa Debnath"/>
    <n v="1719567273"/>
    <s v="rupa_DebNath@wvi.org"/>
    <s v="WVI"/>
  </r>
  <r>
    <n v="582"/>
    <s v="WVI"/>
    <s v="WVI"/>
    <s v="DFAT"/>
    <s v="WASH"/>
    <x v="0"/>
    <x v="0"/>
    <s v="# of tube well"/>
    <m/>
    <n v="9"/>
    <s v="completed"/>
    <s v="Chittagong"/>
    <s v="Cox's Bazar"/>
    <x v="0"/>
    <s v="Palong Khali"/>
    <s v="Camp 13"/>
    <x v="0"/>
    <d v="2022-07-01T00:00:00"/>
    <x v="0"/>
    <m/>
    <m/>
    <m/>
    <m/>
    <m/>
    <s v="Rupa Debnath"/>
    <n v="1719567273"/>
    <s v="rupa_DebNath@wvi.org"/>
    <s v="WVI"/>
  </r>
  <r>
    <n v="583"/>
    <s v="WVI"/>
    <s v="WVI"/>
    <s v="DFAT"/>
    <s v="WASH"/>
    <x v="1"/>
    <x v="1"/>
    <s v="# of door "/>
    <m/>
    <n v="15"/>
    <s v="completed"/>
    <s v="Chittagong"/>
    <s v="Cox's Bazar"/>
    <x v="0"/>
    <s v="Palong Khali"/>
    <s v="Camp 13"/>
    <x v="0"/>
    <d v="2022-07-01T00:00:00"/>
    <x v="0"/>
    <m/>
    <m/>
    <m/>
    <m/>
    <m/>
    <s v="Rupa Debnath"/>
    <n v="1719567273"/>
    <s v="rupa_DebNath@wvi.org"/>
    <s v="WVI"/>
  </r>
  <r>
    <n v="584"/>
    <s v="WVI"/>
    <s v="WVI"/>
    <s v="DFAT"/>
    <s v="WASH"/>
    <x v="1"/>
    <x v="8"/>
    <s v="# of FSM Site"/>
    <m/>
    <n v="4"/>
    <s v="completed"/>
    <s v="Chittagong"/>
    <s v="Cox's Bazar"/>
    <x v="0"/>
    <s v="Palong Khali"/>
    <s v="Camp 13"/>
    <x v="0"/>
    <d v="2022-07-01T00:00:00"/>
    <x v="0"/>
    <m/>
    <m/>
    <m/>
    <m/>
    <m/>
    <s v="Rupa Debnath"/>
    <n v="1719567273"/>
    <s v="rupa_DebNath@wvi.org"/>
    <s v="WVI"/>
  </r>
  <r>
    <n v="585"/>
    <s v="WVI"/>
    <s v="WVI"/>
    <s v="DFAT"/>
    <s v="WASH"/>
    <x v="1"/>
    <x v="3"/>
    <s v="# of door"/>
    <m/>
    <n v="60"/>
    <s v="completed"/>
    <s v="Chittagong"/>
    <s v="Cox's Bazar"/>
    <x v="0"/>
    <s v="Palong Khali"/>
    <s v="Camp 13"/>
    <x v="0"/>
    <d v="2022-07-01T00:00:00"/>
    <x v="0"/>
    <m/>
    <m/>
    <m/>
    <m/>
    <m/>
    <s v="Rupa Debnath"/>
    <n v="1719567273"/>
    <s v="rupa_DebNath@wvi.org"/>
    <s v="WVI"/>
  </r>
  <r>
    <n v="586"/>
    <s v="WVI"/>
    <s v="WVI"/>
    <s v="DFAT"/>
    <s v="WASH"/>
    <x v="3"/>
    <x v="6"/>
    <s v="# of plant"/>
    <m/>
    <n v="2"/>
    <s v="completed"/>
    <s v="Chittagong"/>
    <s v="Cox's Bazar"/>
    <x v="0"/>
    <s v="Palong Khali"/>
    <s v="Camp 13"/>
    <x v="0"/>
    <d v="2022-07-01T00:00:00"/>
    <x v="0"/>
    <m/>
    <m/>
    <m/>
    <m/>
    <m/>
    <s v="Rupa Debnath"/>
    <n v="1719567273"/>
    <s v="rupa_DebNath@wvi.org"/>
    <s v="WVI"/>
  </r>
  <r>
    <n v="587"/>
    <s v="WVI"/>
    <s v="WVI"/>
    <s v="WV Australia"/>
    <s v="WASH"/>
    <x v="0"/>
    <x v="0"/>
    <s v="# of tube well"/>
    <m/>
    <n v="9"/>
    <s v="completed"/>
    <s v="Chittagong"/>
    <s v="Cox's Bazar"/>
    <x v="0"/>
    <s v="Palong Khali"/>
    <s v="Camp 13"/>
    <x v="0"/>
    <d v="2022-03-01T00:00:00"/>
    <x v="0"/>
    <m/>
    <m/>
    <m/>
    <m/>
    <m/>
    <s v="Rupa Debnath"/>
    <n v="1719567273"/>
    <s v="rupa_DebNath@wvi.org"/>
    <s v="WVI"/>
  </r>
  <r>
    <n v="588"/>
    <s v="WVI"/>
    <s v="WVI"/>
    <s v="WV Australia"/>
    <s v="WASH"/>
    <x v="0"/>
    <x v="12"/>
    <s v="# of water network"/>
    <m/>
    <n v="1"/>
    <s v="completed"/>
    <s v="Chittagong"/>
    <s v="Cox's Bazar"/>
    <x v="0"/>
    <s v="Palong Khali"/>
    <s v="Camp 13"/>
    <x v="0"/>
    <d v="2022-03-01T00:00:00"/>
    <x v="0"/>
    <m/>
    <m/>
    <m/>
    <m/>
    <m/>
    <s v="Rupa Debnath"/>
    <n v="1719567273"/>
    <s v="rupa_DebNath@wvi.org"/>
    <s v="WVI"/>
  </r>
  <r>
    <n v="589"/>
    <s v="WVI"/>
    <s v="WVI"/>
    <s v="WV Australia"/>
    <s v="WASH"/>
    <x v="1"/>
    <x v="1"/>
    <s v="# of door "/>
    <m/>
    <n v="15"/>
    <s v="completed"/>
    <s v="Chittagong"/>
    <s v="Cox's Bazar"/>
    <x v="0"/>
    <s v="Palong Khali"/>
    <s v="Camp 13"/>
    <x v="0"/>
    <d v="2022-03-01T00:00:00"/>
    <x v="0"/>
    <m/>
    <m/>
    <m/>
    <m/>
    <m/>
    <s v="Rupa Debnath"/>
    <n v="1719567273"/>
    <s v="rupa_DebNath@wvi.org"/>
    <s v="WVI"/>
  </r>
  <r>
    <n v="590"/>
    <s v="WVI"/>
    <s v="WVI"/>
    <s v="WV Australia"/>
    <s v="WASH"/>
    <x v="1"/>
    <x v="8"/>
    <s v="# of FSM Site"/>
    <m/>
    <n v="2"/>
    <s v="completed"/>
    <s v="Chittagong"/>
    <s v="Cox's Bazar"/>
    <x v="0"/>
    <s v="Palong Khali"/>
    <s v="Camp 13"/>
    <x v="0"/>
    <d v="2022-03-01T00:00:00"/>
    <x v="0"/>
    <m/>
    <m/>
    <m/>
    <m/>
    <m/>
    <s v="Rupa Debnath"/>
    <n v="1719567273"/>
    <s v="rupa_DebNath@wvi.org"/>
    <s v="WVI"/>
  </r>
  <r>
    <n v="591"/>
    <s v="WVI"/>
    <s v="WVI"/>
    <s v="WV Australia"/>
    <s v="WASH"/>
    <x v="1"/>
    <x v="3"/>
    <s v="# of door"/>
    <m/>
    <n v="60"/>
    <s v="completed"/>
    <s v="Chittagong"/>
    <s v="Cox's Bazar"/>
    <x v="0"/>
    <s v="Palong Khali"/>
    <s v="Camp 13"/>
    <x v="0"/>
    <d v="2022-03-01T00:00:00"/>
    <x v="0"/>
    <m/>
    <m/>
    <m/>
    <m/>
    <m/>
    <s v="Rupa Debnath"/>
    <n v="1719567273"/>
    <s v="rupa_DebNath@wvi.org"/>
    <s v="WVI"/>
  </r>
  <r>
    <n v="592"/>
    <s v="WVI"/>
    <s v="WVI"/>
    <s v="WV Australia"/>
    <s v="WASH"/>
    <x v="2"/>
    <x v="10"/>
    <s v="# of HP sessions at community level"/>
    <m/>
    <n v="471"/>
    <s v="completed"/>
    <s v="Chittagong"/>
    <s v="Cox's Bazar"/>
    <x v="0"/>
    <s v="Palong Khali"/>
    <s v="Camp 13"/>
    <x v="0"/>
    <d v="2022-03-01T00:00:00"/>
    <x v="0"/>
    <m/>
    <m/>
    <m/>
    <m/>
    <m/>
    <s v="Rupa Debnath"/>
    <n v="1719567273"/>
    <s v="rupa_DebNath@wvi.org"/>
    <s v="WVI"/>
  </r>
  <r>
    <n v="593"/>
    <s v="WVI"/>
    <s v="WVI"/>
    <s v="WV Australia"/>
    <s v="WASH"/>
    <x v="2"/>
    <x v="4"/>
    <s v="# of HP sessions at HH level"/>
    <m/>
    <n v="450"/>
    <s v="completed"/>
    <s v="Chittagong"/>
    <s v="Cox's Bazar"/>
    <x v="0"/>
    <s v="Palong Khali"/>
    <s v="Camp 13"/>
    <x v="0"/>
    <d v="2022-03-01T00:00:00"/>
    <x v="0"/>
    <m/>
    <m/>
    <m/>
    <m/>
    <m/>
    <s v="Rupa Debnath"/>
    <n v="1719567273"/>
    <s v="rupa_DebNath@wvi.org"/>
    <s v="WVI"/>
  </r>
  <r>
    <n v="594"/>
    <s v="ACF"/>
    <s v="HYSAWA"/>
    <s v="ECHO"/>
    <s v="WASH"/>
    <x v="0"/>
    <x v="0"/>
    <s v="# of tube well"/>
    <m/>
    <n v="35"/>
    <s v="completed"/>
    <s v="Chittagong"/>
    <s v="Cox's Bazar"/>
    <x v="0"/>
    <s v="Palong Khali"/>
    <s v="Camp 01E"/>
    <x v="1"/>
    <d v="2022-03-01T00:00:00"/>
    <x v="0"/>
    <m/>
    <m/>
    <m/>
    <m/>
    <m/>
    <s v="Moammad Shajan Siraj"/>
    <n v="1813213381"/>
    <s v="washhppm-cox@bd-actionagainsthunger.org"/>
    <s v="ACF-HYSAWA"/>
  </r>
  <r>
    <n v="595"/>
    <s v="ACF"/>
    <s v="HYSAWA"/>
    <s v="ECHO"/>
    <s v="WASH"/>
    <x v="0"/>
    <x v="7"/>
    <s v="N/A"/>
    <m/>
    <n v="68"/>
    <s v="completed"/>
    <s v="Chittagong"/>
    <s v="Cox's Bazar"/>
    <x v="0"/>
    <s v="Palong Khali"/>
    <s v="Camp 01E"/>
    <x v="1"/>
    <d v="2022-03-01T00:00:00"/>
    <x v="0"/>
    <m/>
    <m/>
    <m/>
    <m/>
    <s v="Water Quality Tested at Household and Source"/>
    <s v="Moammad Shajan Siraj"/>
    <n v="1813213381"/>
    <s v="washhppm-cox@bd-actionagainsthunger.org"/>
    <s v="ACF-HYSAWA"/>
  </r>
  <r>
    <n v="596"/>
    <s v="ACF"/>
    <s v="HYSAWA"/>
    <s v="ECHO"/>
    <s v="WASH"/>
    <x v="1"/>
    <x v="1"/>
    <s v="# of door "/>
    <m/>
    <n v="46"/>
    <s v="completed"/>
    <s v="Chittagong"/>
    <s v="Cox's Bazar"/>
    <x v="0"/>
    <s v="Palong Khali"/>
    <s v="Camp 01E"/>
    <x v="1"/>
    <d v="2022-03-01T00:00:00"/>
    <x v="0"/>
    <m/>
    <m/>
    <m/>
    <m/>
    <m/>
    <s v="Moammad Shajan Siraj"/>
    <n v="1813213381"/>
    <s v="washhppm-cox@bd-actionagainsthunger.org"/>
    <s v="ACF-HYSAWA"/>
  </r>
  <r>
    <n v="597"/>
    <s v="ACF"/>
    <s v="HYSAWA"/>
    <s v="ECHO"/>
    <s v="WASH"/>
    <x v="1"/>
    <x v="3"/>
    <s v="# of door"/>
    <m/>
    <n v="162"/>
    <s v="completed"/>
    <s v="Chittagong"/>
    <s v="Cox's Bazar"/>
    <x v="0"/>
    <s v="Palong Khali"/>
    <s v="Camp 01E"/>
    <x v="1"/>
    <d v="2022-03-01T00:00:00"/>
    <x v="0"/>
    <m/>
    <m/>
    <m/>
    <m/>
    <m/>
    <s v="Moammad Shajan Siraj"/>
    <n v="1813213381"/>
    <s v="washhppm-cox@bd-actionagainsthunger.org"/>
    <s v="ACF-HYSAWA"/>
  </r>
  <r>
    <n v="598"/>
    <s v="ACF"/>
    <s v="HYSAWA"/>
    <s v="ECHO"/>
    <s v="WASH"/>
    <x v="1"/>
    <x v="9"/>
    <s v="# of door"/>
    <m/>
    <n v="78"/>
    <s v="completed"/>
    <s v="Chittagong"/>
    <s v="Cox's Bazar"/>
    <x v="0"/>
    <s v="Palong Khali"/>
    <s v="Camp 01E"/>
    <x v="1"/>
    <d v="2022-03-01T00:00:00"/>
    <x v="0"/>
    <m/>
    <m/>
    <m/>
    <m/>
    <m/>
    <s v="Moammad Shajan Siraj"/>
    <n v="1813213381"/>
    <s v="washhppm-cox@bd-actionagainsthunger.org"/>
    <s v="ACF-HYSAWA"/>
  </r>
  <r>
    <n v="599"/>
    <s v="ACF"/>
    <s v="HYSAWA"/>
    <s v="ECHO"/>
    <s v="WASH"/>
    <x v="2"/>
    <x v="10"/>
    <s v="# of HP sessions at community level"/>
    <m/>
    <n v="119"/>
    <s v="completed"/>
    <s v="Chittagong"/>
    <s v="Cox's Bazar"/>
    <x v="0"/>
    <s v="Palong Khali"/>
    <s v="Camp 01E"/>
    <x v="1"/>
    <d v="2022-03-01T00:00:00"/>
    <x v="0"/>
    <m/>
    <m/>
    <m/>
    <m/>
    <m/>
    <s v="Moammad Shajan Siraj"/>
    <n v="1813213381"/>
    <s v="washhppm-cox@bd-actionagainsthunger.org"/>
    <s v="ACF-HYSAWA"/>
  </r>
  <r>
    <n v="600"/>
    <s v="ACF"/>
    <s v="HYSAWA"/>
    <s v="ECHO"/>
    <s v="WASH"/>
    <x v="2"/>
    <x v="4"/>
    <s v="# of HP sessions at HH level"/>
    <m/>
    <n v="1431"/>
    <s v="completed"/>
    <s v="Chittagong"/>
    <s v="Cox's Bazar"/>
    <x v="0"/>
    <s v="Palong Khali"/>
    <s v="Camp 01E"/>
    <x v="1"/>
    <d v="2022-03-01T00:00:00"/>
    <x v="0"/>
    <m/>
    <m/>
    <m/>
    <m/>
    <m/>
    <s v="Moammad Shajan Siraj"/>
    <n v="1813213381"/>
    <s v="washhppm-cox@bd-actionagainsthunger.org"/>
    <s v="ACF-HYSAWA"/>
  </r>
  <r>
    <n v="601"/>
    <s v="ACF"/>
    <s v="HYSAWA"/>
    <s v="ECHO"/>
    <s v="WASH"/>
    <x v="2"/>
    <x v="7"/>
    <s v="N/A"/>
    <m/>
    <n v="1567"/>
    <s v="completed"/>
    <s v="Chittagong"/>
    <s v="Cox's Bazar"/>
    <x v="0"/>
    <s v="Palong Khali"/>
    <s v="Camp 01E"/>
    <x v="1"/>
    <d v="2022-03-01T00:00:00"/>
    <x v="0"/>
    <m/>
    <m/>
    <m/>
    <m/>
    <s v="Pitcher disinfection 1567 no's and Individual meeting with Imam &amp; Majhi 12 no's."/>
    <s v="Moammad Shajan Siraj"/>
    <n v="1813213381"/>
    <s v="washhppm-cox@bd-actionagainsthunger.org"/>
    <s v="ACF-HYSAWA"/>
  </r>
  <r>
    <n v="602"/>
    <s v="ACF"/>
    <s v="HYSAWA"/>
    <s v="ECHO"/>
    <s v="WASH"/>
    <x v="1"/>
    <x v="9"/>
    <s v="# of door"/>
    <m/>
    <n v="3"/>
    <s v="completed"/>
    <s v="Chittagong"/>
    <s v="Cox's Bazar"/>
    <x v="0"/>
    <s v="Palong Khali"/>
    <s v="Camp 01E"/>
    <x v="1"/>
    <d v="2022-03-01T00:00:00"/>
    <x v="0"/>
    <m/>
    <m/>
    <m/>
    <m/>
    <m/>
    <s v="Moammad Shajan Siraj"/>
    <n v="1813213381"/>
    <s v="washhppm-cox@bd-actionagainsthunger.org"/>
    <s v="ACF-HYSAWA"/>
  </r>
  <r>
    <n v="603"/>
    <s v="ACF"/>
    <s v="ACF"/>
    <s v="ECHO"/>
    <s v="WASH"/>
    <x v="0"/>
    <x v="0"/>
    <s v="# of tube well"/>
    <m/>
    <n v="13"/>
    <s v="completed"/>
    <s v="Chittagong"/>
    <s v="Cox's Bazar"/>
    <x v="0"/>
    <s v="Palong Khali"/>
    <s v="Camp 01E"/>
    <x v="1"/>
    <d v="2022-03-01T00:00:00"/>
    <x v="0"/>
    <m/>
    <m/>
    <m/>
    <m/>
    <m/>
    <s v="Moammad Shajan Siraj"/>
    <n v="18183213381"/>
    <s v="washhppm-cox@bd-actionagainsthunger.org"/>
    <s v="ACF"/>
  </r>
  <r>
    <n v="604"/>
    <s v="ACF"/>
    <s v="ACF"/>
    <s v="ECHO"/>
    <s v="WASH"/>
    <x v="0"/>
    <x v="7"/>
    <s v="N/A"/>
    <m/>
    <n v="64"/>
    <s v="completed"/>
    <s v="Chittagong"/>
    <s v="Cox's Bazar"/>
    <x v="0"/>
    <s v="Palong Khali"/>
    <s v="Camp 01E"/>
    <x v="1"/>
    <d v="2022-03-01T00:00:00"/>
    <x v="0"/>
    <m/>
    <m/>
    <m/>
    <m/>
    <s v="Water Quality Tested at Household and Source"/>
    <s v="Moammad Shajan Siraj"/>
    <n v="18183213381"/>
    <s v="washhppm-cox@bd-actionagainsthunger.org"/>
    <s v="ACF"/>
  </r>
  <r>
    <n v="605"/>
    <s v="ACF"/>
    <s v="ACF"/>
    <s v="ECHO"/>
    <s v="WASH"/>
    <x v="1"/>
    <x v="15"/>
    <s v="# of door "/>
    <m/>
    <n v="3"/>
    <s v="completed"/>
    <s v="Chittagong"/>
    <s v="Cox's Bazar"/>
    <x v="0"/>
    <s v="Palong Khali"/>
    <s v="Camp 01E"/>
    <x v="1"/>
    <d v="2022-03-01T00:00:00"/>
    <x v="0"/>
    <m/>
    <m/>
    <m/>
    <m/>
    <m/>
    <s v="Moammad Shajan Siraj"/>
    <n v="18183213381"/>
    <s v="washhppm-cox@bd-actionagainsthunger.org"/>
    <s v="ACF"/>
  </r>
  <r>
    <n v="606"/>
    <s v="ACF"/>
    <s v="ACF"/>
    <s v="ECHO"/>
    <s v="WASH"/>
    <x v="1"/>
    <x v="1"/>
    <s v="# of door "/>
    <m/>
    <n v="8"/>
    <s v="completed"/>
    <s v="Chittagong"/>
    <s v="Cox's Bazar"/>
    <x v="0"/>
    <s v="Palong Khali"/>
    <s v="Camp 01E"/>
    <x v="1"/>
    <d v="2022-03-01T00:00:00"/>
    <x v="0"/>
    <m/>
    <m/>
    <m/>
    <m/>
    <m/>
    <s v="Moammad Shajan Siraj"/>
    <n v="18183213381"/>
    <s v="washhppm-cox@bd-actionagainsthunger.org"/>
    <s v="ACF"/>
  </r>
  <r>
    <n v="607"/>
    <s v="ACF"/>
    <s v="ACF"/>
    <s v="ECHO"/>
    <s v="WASH"/>
    <x v="1"/>
    <x v="8"/>
    <s v="# of FSM Site"/>
    <m/>
    <n v="1"/>
    <s v="completed"/>
    <s v="Chittagong"/>
    <s v="Cox's Bazar"/>
    <x v="0"/>
    <s v="Palong Khali"/>
    <s v="Camp 01E"/>
    <x v="1"/>
    <d v="2022-03-01T00:00:00"/>
    <x v="0"/>
    <m/>
    <m/>
    <m/>
    <m/>
    <m/>
    <s v="Moammad Shajan Siraj"/>
    <n v="18183213381"/>
    <s v="washhppm-cox@bd-actionagainsthunger.org"/>
    <s v="ACF"/>
  </r>
  <r>
    <n v="608"/>
    <s v="ACF"/>
    <s v="ACF"/>
    <s v="ECHO"/>
    <s v="WASH"/>
    <x v="1"/>
    <x v="3"/>
    <s v="# of door"/>
    <m/>
    <n v="50"/>
    <s v="completed"/>
    <s v="Chittagong"/>
    <s v="Cox's Bazar"/>
    <x v="0"/>
    <s v="Palong Khali"/>
    <s v="Camp 01E"/>
    <x v="1"/>
    <d v="2022-03-01T00:00:00"/>
    <x v="0"/>
    <m/>
    <m/>
    <m/>
    <m/>
    <m/>
    <s v="Moammad Shajan Siraj"/>
    <n v="18183213381"/>
    <s v="washhppm-cox@bd-actionagainsthunger.org"/>
    <s v="ACF"/>
  </r>
  <r>
    <n v="609"/>
    <s v="ACF"/>
    <s v="ACF"/>
    <s v="ECHO"/>
    <s v="WASH"/>
    <x v="1"/>
    <x v="9"/>
    <s v="# of door"/>
    <m/>
    <n v="29"/>
    <s v="completed"/>
    <s v="Chittagong"/>
    <s v="Cox's Bazar"/>
    <x v="0"/>
    <s v="Palong Khali"/>
    <s v="Camp 01E"/>
    <x v="1"/>
    <d v="2022-03-01T00:00:00"/>
    <x v="0"/>
    <m/>
    <m/>
    <m/>
    <m/>
    <m/>
    <s v="Moammad Shajan Siraj"/>
    <n v="18183213381"/>
    <s v="washhppm-cox@bd-actionagainsthunger.org"/>
    <s v="ACF"/>
  </r>
  <r>
    <n v="610"/>
    <s v="ACF"/>
    <s v="ACF"/>
    <s v="ECHO"/>
    <s v="WASH"/>
    <x v="2"/>
    <x v="10"/>
    <s v="# of HP sessions at community level"/>
    <m/>
    <n v="237"/>
    <s v="completed"/>
    <s v="Chittagong"/>
    <s v="Cox's Bazar"/>
    <x v="0"/>
    <s v="Palong Khali"/>
    <s v="Camp 01E"/>
    <x v="1"/>
    <d v="2022-03-01T00:00:00"/>
    <x v="0"/>
    <m/>
    <m/>
    <m/>
    <m/>
    <m/>
    <s v="Moammad Shajan Siraj"/>
    <n v="18183213381"/>
    <s v="washhppm-cox@bd-actionagainsthunger.org"/>
    <s v="ACF"/>
  </r>
  <r>
    <n v="611"/>
    <s v="ACF"/>
    <s v="ACF"/>
    <s v="ECHO"/>
    <s v="WASH"/>
    <x v="2"/>
    <x v="4"/>
    <s v="# of HP sessions at HH level"/>
    <m/>
    <n v="602"/>
    <s v="completed"/>
    <s v="Chittagong"/>
    <s v="Cox's Bazar"/>
    <x v="0"/>
    <s v="Palong Khali"/>
    <s v="Camp 01E"/>
    <x v="1"/>
    <d v="2022-03-01T00:00:00"/>
    <x v="0"/>
    <m/>
    <m/>
    <m/>
    <m/>
    <m/>
    <s v="Moammad Shajan Siraj"/>
    <n v="18183213381"/>
    <s v="washhppm-cox@bd-actionagainsthunger.org"/>
    <s v="ACF"/>
  </r>
  <r>
    <n v="612"/>
    <s v="ACF"/>
    <s v="ACF"/>
    <s v="ECHO"/>
    <s v="WASH"/>
    <x v="2"/>
    <x v="7"/>
    <s v="N/A"/>
    <m/>
    <n v="38"/>
    <s v="completed"/>
    <s v="Chittagong"/>
    <s v="Cox's Bazar"/>
    <x v="0"/>
    <s v="Palong Khali"/>
    <s v="Camp 01E"/>
    <x v="1"/>
    <d v="2022-03-01T00:00:00"/>
    <x v="0"/>
    <m/>
    <m/>
    <m/>
    <m/>
    <s v="Individual meeting with Majhi &amp; Imam 38 no's and Pitcher disinfection 621 no's."/>
    <s v="Moammad Shajan Siraj"/>
    <n v="18183213381"/>
    <s v="washhppm-cox@bd-actionagainsthunger.org"/>
    <s v="ACF"/>
  </r>
  <r>
    <n v="613"/>
    <s v="ACF"/>
    <s v="ACF"/>
    <s v="ECHO"/>
    <s v="WASH"/>
    <x v="3"/>
    <x v="22"/>
    <s v="# of pit"/>
    <m/>
    <n v="1"/>
    <s v="completed"/>
    <s v="Chittagong"/>
    <s v="Cox's Bazar"/>
    <x v="0"/>
    <s v="Palong Khali"/>
    <s v="Camp 01E"/>
    <x v="1"/>
    <d v="2022-03-01T00:00:00"/>
    <x v="0"/>
    <m/>
    <m/>
    <m/>
    <m/>
    <m/>
    <s v="Moammad Shajan Siraj"/>
    <n v="18183213381"/>
    <s v="washhppm-cox@bd-actionagainsthunger.org"/>
    <s v="ACF"/>
  </r>
  <r>
    <n v="614"/>
    <s v="ACF"/>
    <s v="ACF"/>
    <s v="ECHO"/>
    <s v="WASH"/>
    <x v="3"/>
    <x v="7"/>
    <s v="N/A"/>
    <m/>
    <n v="5150"/>
    <s v="completed"/>
    <s v="Chittagong"/>
    <s v="Cox's Bazar"/>
    <x v="0"/>
    <s v="Palong Khali"/>
    <s v="Camp 01E"/>
    <x v="1"/>
    <d v="2022-03-01T00:00:00"/>
    <x v="0"/>
    <m/>
    <m/>
    <m/>
    <m/>
    <s v="Drainage channels cleaning 5150 rft. Communal secondary bin O&amp;M 18 nos. Non-degradable waste incineration 16997.76 kg."/>
    <s v="Moammad Shajan Siraj"/>
    <n v="18183213381"/>
    <s v="washhppm-cox@bd-actionagainsthunger.org"/>
    <s v="ACF"/>
  </r>
  <r>
    <n v="615"/>
    <s v="ACF"/>
    <s v="ACF"/>
    <s v="GAC"/>
    <s v="WASH"/>
    <x v="0"/>
    <x v="0"/>
    <s v="# of tube well"/>
    <m/>
    <n v="14"/>
    <s v="completed"/>
    <s v="Chittagong"/>
    <s v="Cox's Bazar"/>
    <x v="0"/>
    <s v="Palong Khali"/>
    <s v="Camp 01E"/>
    <x v="1"/>
    <d v="2022-12-01T00:00:00"/>
    <x v="0"/>
    <m/>
    <m/>
    <m/>
    <m/>
    <m/>
    <s v="Moammad Shajan Siraj"/>
    <n v="1813213381"/>
    <s v="washhppm-cox@bd-actionagainsthunger.org"/>
    <s v="ACF"/>
  </r>
  <r>
    <n v="616"/>
    <s v="ACF"/>
    <s v="ACF"/>
    <s v="GAC"/>
    <s v="WASH"/>
    <x v="0"/>
    <x v="7"/>
    <s v="N/A"/>
    <m/>
    <n v="63"/>
    <s v="completed"/>
    <s v="Chittagong"/>
    <s v="Cox's Bazar"/>
    <x v="0"/>
    <s v="Palong Khali"/>
    <s v="Camp 01E"/>
    <x v="1"/>
    <d v="2022-12-01T00:00:00"/>
    <x v="0"/>
    <m/>
    <m/>
    <m/>
    <m/>
    <s v="Water Quality Tested at Household and Source"/>
    <s v="Moammad Shajan Siraj"/>
    <n v="1813213381"/>
    <s v="washhppm-cox@bd-actionagainsthunger.org"/>
    <s v="ACF"/>
  </r>
  <r>
    <n v="617"/>
    <s v="ACF"/>
    <s v="ACF"/>
    <s v="GAC"/>
    <s v="WASH"/>
    <x v="1"/>
    <x v="1"/>
    <s v="# of door "/>
    <m/>
    <n v="11"/>
    <s v="completed"/>
    <s v="Chittagong"/>
    <s v="Cox's Bazar"/>
    <x v="0"/>
    <s v="Palong Khali"/>
    <s v="Camp 01E"/>
    <x v="1"/>
    <d v="2022-12-01T00:00:00"/>
    <x v="0"/>
    <m/>
    <m/>
    <m/>
    <m/>
    <m/>
    <s v="Moammad Shajan Siraj"/>
    <n v="1813213381"/>
    <s v="washhppm-cox@bd-actionagainsthunger.org"/>
    <s v="ACF"/>
  </r>
  <r>
    <n v="618"/>
    <s v="ACF"/>
    <s v="ACF"/>
    <s v="GAC"/>
    <s v="WASH"/>
    <x v="1"/>
    <x v="3"/>
    <s v="# of door"/>
    <m/>
    <n v="64"/>
    <s v="completed"/>
    <s v="Chittagong"/>
    <s v="Cox's Bazar"/>
    <x v="0"/>
    <s v="Palong Khali"/>
    <s v="Camp 01E"/>
    <x v="1"/>
    <d v="2022-12-01T00:00:00"/>
    <x v="0"/>
    <m/>
    <m/>
    <m/>
    <m/>
    <m/>
    <s v="Moammad Shajan Siraj"/>
    <n v="1813213381"/>
    <s v="washhppm-cox@bd-actionagainsthunger.org"/>
    <s v="ACF"/>
  </r>
  <r>
    <n v="619"/>
    <s v="ACF"/>
    <s v="ACF"/>
    <s v="GAC"/>
    <s v="WASH"/>
    <x v="1"/>
    <x v="9"/>
    <s v="# of door"/>
    <m/>
    <n v="39"/>
    <s v="completed"/>
    <s v="Chittagong"/>
    <s v="Cox's Bazar"/>
    <x v="0"/>
    <s v="Palong Khali"/>
    <s v="Camp 01E"/>
    <x v="1"/>
    <d v="2022-12-01T00:00:00"/>
    <x v="0"/>
    <m/>
    <m/>
    <m/>
    <m/>
    <m/>
    <s v="Moammad Shajan Siraj"/>
    <n v="1813213381"/>
    <s v="washhppm-cox@bd-actionagainsthunger.org"/>
    <s v="ACF"/>
  </r>
  <r>
    <n v="620"/>
    <s v="ACF"/>
    <s v="ACF"/>
    <s v="GAC"/>
    <s v="WASH"/>
    <x v="2"/>
    <x v="10"/>
    <s v="# of HP sessions at community level"/>
    <m/>
    <n v="313"/>
    <s v="completed"/>
    <s v="Chittagong"/>
    <s v="Cox's Bazar"/>
    <x v="0"/>
    <s v="Palong Khali"/>
    <s v="Camp 01E"/>
    <x v="1"/>
    <d v="2022-12-01T00:00:00"/>
    <x v="0"/>
    <m/>
    <m/>
    <m/>
    <m/>
    <m/>
    <s v="Moammad Shajan Siraj"/>
    <n v="1813213381"/>
    <s v="washhppm-cox@bd-actionagainsthunger.org"/>
    <s v="ACF"/>
  </r>
  <r>
    <n v="621"/>
    <s v="ACF"/>
    <s v="ACF"/>
    <s v="GAC"/>
    <s v="WASH"/>
    <x v="2"/>
    <x v="4"/>
    <s v="# of HP sessions at HH level"/>
    <m/>
    <n v="602"/>
    <s v="completed"/>
    <s v="Chittagong"/>
    <s v="Cox's Bazar"/>
    <x v="0"/>
    <s v="Palong Khali"/>
    <s v="Camp 01E"/>
    <x v="1"/>
    <d v="2022-12-01T00:00:00"/>
    <x v="0"/>
    <m/>
    <m/>
    <m/>
    <m/>
    <m/>
    <s v="Moammad Shajan Siraj"/>
    <n v="1813213381"/>
    <s v="washhppm-cox@bd-actionagainsthunger.org"/>
    <s v="ACF"/>
  </r>
  <r>
    <n v="622"/>
    <s v="ACF"/>
    <s v="ACF"/>
    <s v="GAC"/>
    <s v="WASH"/>
    <x v="2"/>
    <x v="7"/>
    <s v="N/A"/>
    <m/>
    <n v="38"/>
    <s v="completed"/>
    <s v="Chittagong"/>
    <s v="Cox's Bazar"/>
    <x v="0"/>
    <s v="Palong Khali"/>
    <s v="Camp 01E"/>
    <x v="1"/>
    <d v="2022-12-01T00:00:00"/>
    <x v="0"/>
    <m/>
    <m/>
    <m/>
    <m/>
    <s v="Individual meeting with Majhi &amp; Imam 38 nos and Pitcher disinfection 621 no's."/>
    <s v="Moammad Shajan Siraj"/>
    <n v="1813213381"/>
    <s v="washhppm-cox@bd-actionagainsthunger.org"/>
    <s v="ACF"/>
  </r>
  <r>
    <n v="623"/>
    <s v="ACF"/>
    <s v="ACF"/>
    <s v="GAC"/>
    <s v="WASH"/>
    <x v="3"/>
    <x v="7"/>
    <s v="N/A"/>
    <m/>
    <n v="5950"/>
    <s v="completed"/>
    <s v="Chittagong"/>
    <s v="Cox's Bazar"/>
    <x v="0"/>
    <s v="Palong Khali"/>
    <s v="Camp 01E"/>
    <x v="1"/>
    <d v="2022-12-01T00:00:00"/>
    <x v="0"/>
    <m/>
    <m/>
    <m/>
    <m/>
    <s v="Drainage channels cleaning 5950 rft and Communal secondary bin O&amp;M 09 nos and Non-degradable waste incineration 16989.52 kg"/>
    <s v="Moammad Shajan Siraj"/>
    <n v="1813213381"/>
    <s v="washhppm-cox@bd-actionagainsthunger.org"/>
    <s v="ACF"/>
  </r>
  <r>
    <n v="624"/>
    <s v="ACF"/>
    <s v="ACF"/>
    <s v="ECHO"/>
    <s v="WASH"/>
    <x v="0"/>
    <x v="0"/>
    <s v="# of tube well"/>
    <m/>
    <n v="7"/>
    <s v="completed"/>
    <s v="Chittagong"/>
    <s v="Cox's Bazar"/>
    <x v="0"/>
    <s v="Palong Khali"/>
    <s v="Camp 02E"/>
    <x v="1"/>
    <d v="2022-03-01T00:00:00"/>
    <x v="0"/>
    <m/>
    <m/>
    <m/>
    <m/>
    <m/>
    <s v="Moammad Shajan Siraj"/>
    <n v="18133213381"/>
    <s v="washhppm-cox@bd-actionagainsthunger.org"/>
    <s v="ACF"/>
  </r>
  <r>
    <n v="625"/>
    <s v="ACF"/>
    <s v="ACF"/>
    <s v="ECHO"/>
    <s v="WASH"/>
    <x v="0"/>
    <x v="7"/>
    <s v="N/A"/>
    <m/>
    <n v="51"/>
    <s v="completed"/>
    <s v="Chittagong"/>
    <s v="Cox's Bazar"/>
    <x v="0"/>
    <s v="Palong Khali"/>
    <s v="Camp 02E"/>
    <x v="1"/>
    <d v="2022-03-01T00:00:00"/>
    <x v="0"/>
    <m/>
    <m/>
    <m/>
    <m/>
    <s v="Water Quality Tested at Household and Source"/>
    <s v="Moammad Shajan Siraj"/>
    <n v="18133213381"/>
    <s v="washhppm-cox@bd-actionagainsthunger.org"/>
    <s v="ACF"/>
  </r>
  <r>
    <n v="626"/>
    <s v="ACF"/>
    <s v="ACF"/>
    <s v="ECHO"/>
    <s v="WASH"/>
    <x v="1"/>
    <x v="15"/>
    <s v="# of door "/>
    <m/>
    <n v="3"/>
    <s v="completed"/>
    <s v="Chittagong"/>
    <s v="Cox's Bazar"/>
    <x v="0"/>
    <s v="Palong Khali"/>
    <s v="Camp 02E"/>
    <x v="1"/>
    <d v="2022-03-01T00:00:00"/>
    <x v="0"/>
    <m/>
    <m/>
    <m/>
    <m/>
    <m/>
    <s v="Moammad Shajan Siraj"/>
    <n v="18133213381"/>
    <s v="washhppm-cox@bd-actionagainsthunger.org"/>
    <s v="ACF"/>
  </r>
  <r>
    <n v="627"/>
    <s v="ACF"/>
    <s v="ACF"/>
    <s v="ECHO"/>
    <s v="WASH"/>
    <x v="1"/>
    <x v="1"/>
    <s v="# of door "/>
    <m/>
    <n v="2"/>
    <s v="completed"/>
    <s v="Chittagong"/>
    <s v="Cox's Bazar"/>
    <x v="0"/>
    <s v="Palong Khali"/>
    <s v="Camp 02E"/>
    <x v="1"/>
    <d v="2022-03-01T00:00:00"/>
    <x v="0"/>
    <m/>
    <m/>
    <m/>
    <m/>
    <m/>
    <s v="Moammad Shajan Siraj"/>
    <n v="18133213381"/>
    <s v="washhppm-cox@bd-actionagainsthunger.org"/>
    <s v="ACF"/>
  </r>
  <r>
    <n v="628"/>
    <s v="ACF"/>
    <s v="ACF"/>
    <s v="ECHO"/>
    <s v="WASH"/>
    <x v="1"/>
    <x v="8"/>
    <s v="# of FSM Site"/>
    <m/>
    <n v="1"/>
    <s v="completed"/>
    <s v="Chittagong"/>
    <s v="Cox's Bazar"/>
    <x v="0"/>
    <s v="Palong Khali"/>
    <s v="Camp 02E"/>
    <x v="1"/>
    <d v="2022-03-01T00:00:00"/>
    <x v="0"/>
    <m/>
    <m/>
    <m/>
    <m/>
    <m/>
    <s v="Moammad Shajan Siraj"/>
    <n v="18133213381"/>
    <s v="washhppm-cox@bd-actionagainsthunger.org"/>
    <s v="ACF"/>
  </r>
  <r>
    <n v="629"/>
    <s v="ACF"/>
    <s v="ACF"/>
    <s v="ECHO"/>
    <s v="WASH"/>
    <x v="1"/>
    <x v="3"/>
    <s v="# of door"/>
    <m/>
    <n v="97"/>
    <s v="completed"/>
    <s v="Chittagong"/>
    <s v="Cox's Bazar"/>
    <x v="0"/>
    <s v="Palong Khali"/>
    <s v="Camp 02E"/>
    <x v="1"/>
    <d v="2022-03-01T00:00:00"/>
    <x v="0"/>
    <m/>
    <m/>
    <m/>
    <m/>
    <m/>
    <s v="Moammad Shajan Siraj"/>
    <n v="18133213381"/>
    <s v="washhppm-cox@bd-actionagainsthunger.org"/>
    <s v="ACF"/>
  </r>
  <r>
    <n v="630"/>
    <s v="ACF"/>
    <s v="ACF"/>
    <s v="ECHO"/>
    <s v="WASH"/>
    <x v="1"/>
    <x v="9"/>
    <s v="# of door"/>
    <m/>
    <n v="7"/>
    <s v="completed"/>
    <s v="Chittagong"/>
    <s v="Cox's Bazar"/>
    <x v="0"/>
    <s v="Palong Khali"/>
    <s v="Camp 02E"/>
    <x v="1"/>
    <d v="2022-03-01T00:00:00"/>
    <x v="0"/>
    <m/>
    <m/>
    <m/>
    <m/>
    <m/>
    <s v="Moammad Shajan Siraj"/>
    <n v="18133213381"/>
    <s v="washhppm-cox@bd-actionagainsthunger.org"/>
    <s v="ACF"/>
  </r>
  <r>
    <n v="631"/>
    <s v="ACF"/>
    <s v="ACF"/>
    <s v="ECHO"/>
    <s v="WASH"/>
    <x v="2"/>
    <x v="10"/>
    <s v="# of HP sessions at community level"/>
    <m/>
    <n v="115"/>
    <s v="completed"/>
    <s v="Chittagong"/>
    <s v="Cox's Bazar"/>
    <x v="0"/>
    <s v="Palong Khali"/>
    <s v="Camp 02E"/>
    <x v="1"/>
    <d v="2022-03-01T00:00:00"/>
    <x v="0"/>
    <m/>
    <m/>
    <m/>
    <m/>
    <m/>
    <s v="Moammad Shajan Siraj"/>
    <n v="18133213381"/>
    <s v="washhppm-cox@bd-actionagainsthunger.org"/>
    <s v="ACF"/>
  </r>
  <r>
    <n v="632"/>
    <s v="ACF"/>
    <s v="ACF"/>
    <s v="ECHO"/>
    <s v="WASH"/>
    <x v="2"/>
    <x v="4"/>
    <s v="# of HP sessions at HH level"/>
    <m/>
    <n v="276"/>
    <s v="completed"/>
    <s v="Chittagong"/>
    <s v="Cox's Bazar"/>
    <x v="0"/>
    <s v="Palong Khali"/>
    <s v="Camp 02E"/>
    <x v="1"/>
    <d v="2022-03-01T00:00:00"/>
    <x v="0"/>
    <m/>
    <m/>
    <m/>
    <m/>
    <m/>
    <s v="Moammad Shajan Siraj"/>
    <n v="18133213381"/>
    <s v="washhppm-cox@bd-actionagainsthunger.org"/>
    <s v="ACF"/>
  </r>
  <r>
    <n v="633"/>
    <s v="ACF"/>
    <s v="ACF"/>
    <s v="ECHO"/>
    <s v="WASH"/>
    <x v="2"/>
    <x v="7"/>
    <s v="N/A"/>
    <m/>
    <n v="16"/>
    <s v="completed"/>
    <s v="Chittagong"/>
    <s v="Cox's Bazar"/>
    <x v="0"/>
    <s v="Palong Khali"/>
    <s v="Camp 02E"/>
    <x v="1"/>
    <d v="2022-03-01T00:00:00"/>
    <x v="0"/>
    <m/>
    <m/>
    <m/>
    <m/>
    <s v="Individual meeting with Majhi &amp; Imam 16 no's and Pitcher disinfection 165 nos."/>
    <s v="Moammad Shajan Siraj"/>
    <n v="18133213381"/>
    <s v="washhppm-cox@bd-actionagainsthunger.org"/>
    <s v="ACF"/>
  </r>
  <r>
    <n v="634"/>
    <s v="ACF"/>
    <s v="ACF"/>
    <s v="ECHO"/>
    <s v="WASH"/>
    <x v="3"/>
    <x v="7"/>
    <s v="N/A"/>
    <m/>
    <n v="7965"/>
    <s v="completed"/>
    <s v="Chittagong"/>
    <s v="Cox's Bazar"/>
    <x v="0"/>
    <s v="Palong Khali"/>
    <s v="Camp 02E"/>
    <x v="1"/>
    <d v="2022-03-01T00:00:00"/>
    <x v="0"/>
    <m/>
    <m/>
    <m/>
    <m/>
    <s v="Drainage channels cleaning 7965 rft and Communal secondary bin O&amp;M  19 no's. Degradable waste composting total 783.7 kg in BRAC compost Plant."/>
    <s v="Moammad Shajan Siraj"/>
    <n v="18133213381"/>
    <s v="washhppm-cox@bd-actionagainsthunger.org"/>
    <s v="ACF"/>
  </r>
  <r>
    <n v="635"/>
    <s v="ACF"/>
    <s v="ACF"/>
    <s v="GAC"/>
    <s v="WASH"/>
    <x v="0"/>
    <x v="0"/>
    <s v="# of tube well"/>
    <m/>
    <n v="3"/>
    <s v="completed"/>
    <s v="Chittagong"/>
    <s v="Cox's Bazar"/>
    <x v="0"/>
    <s v="Palong Khali"/>
    <s v="Camp 02E"/>
    <x v="1"/>
    <d v="2022-12-01T00:00:00"/>
    <x v="0"/>
    <m/>
    <m/>
    <m/>
    <m/>
    <m/>
    <s v="Moammad Shajan Siraj"/>
    <n v="1813213381"/>
    <s v="washhppm-cox@bd-actionagainsthunger.org"/>
    <s v="ACF"/>
  </r>
  <r>
    <n v="636"/>
    <s v="ACF"/>
    <s v="ACF"/>
    <s v="GAC"/>
    <s v="WASH"/>
    <x v="0"/>
    <x v="7"/>
    <s v="N/A"/>
    <m/>
    <n v="48"/>
    <s v="completed"/>
    <s v="Chittagong"/>
    <s v="Cox's Bazar"/>
    <x v="0"/>
    <s v="Palong Khali"/>
    <s v="Camp 02E"/>
    <x v="1"/>
    <d v="2022-12-01T00:00:00"/>
    <x v="0"/>
    <m/>
    <m/>
    <m/>
    <m/>
    <s v="Water Quality Tested at Household and Source"/>
    <s v="Moammad Shajan Siraj"/>
    <n v="1813213381"/>
    <s v="washhppm-cox@bd-actionagainsthunger.org"/>
    <s v="ACF"/>
  </r>
  <r>
    <n v="637"/>
    <s v="ACF"/>
    <s v="ACF"/>
    <s v="GAC"/>
    <s v="WASH"/>
    <x v="1"/>
    <x v="1"/>
    <s v="# of door "/>
    <m/>
    <n v="2"/>
    <s v="completed"/>
    <s v="Chittagong"/>
    <s v="Cox's Bazar"/>
    <x v="0"/>
    <s v="Palong Khali"/>
    <s v="Camp 02E"/>
    <x v="1"/>
    <d v="2022-12-01T00:00:00"/>
    <x v="0"/>
    <m/>
    <m/>
    <m/>
    <m/>
    <m/>
    <s v="Moammad Shajan Siraj"/>
    <n v="1813213381"/>
    <s v="washhppm-cox@bd-actionagainsthunger.org"/>
    <s v="ACF"/>
  </r>
  <r>
    <n v="638"/>
    <s v="ACF"/>
    <s v="ACF"/>
    <s v="GAC"/>
    <s v="WASH"/>
    <x v="1"/>
    <x v="8"/>
    <s v="# of FSM Site"/>
    <m/>
    <n v="4"/>
    <s v="completed"/>
    <s v="Chittagong"/>
    <s v="Cox's Bazar"/>
    <x v="0"/>
    <s v="Palong Khali"/>
    <s v="Camp 02E"/>
    <x v="1"/>
    <d v="2022-12-01T00:00:00"/>
    <x v="0"/>
    <m/>
    <m/>
    <m/>
    <m/>
    <m/>
    <s v="Moammad Shajan Siraj"/>
    <n v="1813213381"/>
    <s v="washhppm-cox@bd-actionagainsthunger.org"/>
    <s v="ACF"/>
  </r>
  <r>
    <n v="639"/>
    <s v="ACF"/>
    <s v="ACF"/>
    <s v="GAC"/>
    <s v="WASH"/>
    <x v="1"/>
    <x v="3"/>
    <s v="# of door"/>
    <m/>
    <n v="89"/>
    <s v="completed"/>
    <s v="Chittagong"/>
    <s v="Cox's Bazar"/>
    <x v="0"/>
    <s v="Palong Khali"/>
    <s v="Camp 02E"/>
    <x v="1"/>
    <d v="2022-12-01T00:00:00"/>
    <x v="0"/>
    <m/>
    <m/>
    <m/>
    <m/>
    <m/>
    <s v="Moammad Shajan Siraj"/>
    <n v="1813213381"/>
    <s v="washhppm-cox@bd-actionagainsthunger.org"/>
    <s v="ACF"/>
  </r>
  <r>
    <n v="640"/>
    <s v="ACF"/>
    <s v="ACF"/>
    <s v="GAC"/>
    <s v="WASH"/>
    <x v="1"/>
    <x v="9"/>
    <s v="# of door"/>
    <m/>
    <n v="4"/>
    <s v="completed"/>
    <s v="Chittagong"/>
    <s v="Cox's Bazar"/>
    <x v="0"/>
    <s v="Palong Khali"/>
    <s v="Camp 02E"/>
    <x v="1"/>
    <d v="2022-12-01T00:00:00"/>
    <x v="0"/>
    <m/>
    <m/>
    <m/>
    <m/>
    <m/>
    <s v="Moammad Shajan Siraj"/>
    <n v="1813213381"/>
    <s v="washhppm-cox@bd-actionagainsthunger.org"/>
    <s v="ACF"/>
  </r>
  <r>
    <n v="641"/>
    <s v="ACF"/>
    <s v="ACF"/>
    <s v="GAC"/>
    <s v="WASH"/>
    <x v="2"/>
    <x v="10"/>
    <s v="# of HP sessions at community level"/>
    <m/>
    <n v="147"/>
    <s v="completed"/>
    <s v="Chittagong"/>
    <s v="Cox's Bazar"/>
    <x v="0"/>
    <s v="Palong Khali"/>
    <s v="Camp 02E"/>
    <x v="1"/>
    <d v="2022-12-01T00:00:00"/>
    <x v="0"/>
    <m/>
    <m/>
    <m/>
    <m/>
    <m/>
    <s v="Moammad Shajan Siraj"/>
    <n v="1813213381"/>
    <s v="washhppm-cox@bd-actionagainsthunger.org"/>
    <s v="ACF"/>
  </r>
  <r>
    <n v="642"/>
    <s v="ACF"/>
    <s v="ACF"/>
    <s v="GAC"/>
    <s v="WASH"/>
    <x v="2"/>
    <x v="4"/>
    <s v="# of HP sessions at HH level"/>
    <m/>
    <n v="276"/>
    <s v="completed"/>
    <s v="Chittagong"/>
    <s v="Cox's Bazar"/>
    <x v="0"/>
    <s v="Palong Khali"/>
    <s v="Camp 02E"/>
    <x v="1"/>
    <d v="2022-12-01T00:00:00"/>
    <x v="0"/>
    <m/>
    <m/>
    <m/>
    <m/>
    <m/>
    <s v="Moammad Shajan Siraj"/>
    <n v="1813213381"/>
    <s v="washhppm-cox@bd-actionagainsthunger.org"/>
    <s v="ACF"/>
  </r>
  <r>
    <n v="643"/>
    <s v="ACF"/>
    <s v="ACF"/>
    <s v="GAC"/>
    <s v="WASH"/>
    <x v="2"/>
    <x v="7"/>
    <s v="N/A"/>
    <m/>
    <n v="165"/>
    <s v="completed"/>
    <s v="Chittagong"/>
    <s v="Cox's Bazar"/>
    <x v="0"/>
    <s v="Palong Khali"/>
    <s v="Camp 02E"/>
    <x v="1"/>
    <d v="2022-12-01T00:00:00"/>
    <x v="0"/>
    <m/>
    <m/>
    <m/>
    <m/>
    <s v="Pitcher disinfection 165 nos and Individual meeting with Imam &amp; Majhi total 16 nos."/>
    <s v="Moammad Shajan Siraj"/>
    <n v="1813213381"/>
    <s v="washhppm-cox@bd-actionagainsthunger.org"/>
    <s v="ACF"/>
  </r>
  <r>
    <n v="644"/>
    <s v="ACF"/>
    <s v="ACF"/>
    <s v="GAC"/>
    <s v="WASH"/>
    <x v="3"/>
    <x v="7"/>
    <s v="N/A"/>
    <m/>
    <n v="8450"/>
    <s v="completed"/>
    <s v="Chittagong"/>
    <s v="Cox's Bazar"/>
    <x v="0"/>
    <s v="Palong Khali"/>
    <s v="Camp 02E"/>
    <x v="1"/>
    <d v="2022-12-01T00:00:00"/>
    <x v="0"/>
    <m/>
    <m/>
    <m/>
    <m/>
    <s v="Drainage channels cleaning 8450 rft, Communal secondary bin O&amp;M 19 no's. Degradable waste composting at BRAC compost Plant total 740.74 kg."/>
    <s v="Moammad Shajan Siraj"/>
    <n v="1813213381"/>
    <s v="washhppm-cox@bd-actionagainsthunger.org"/>
    <s v="ACF"/>
  </r>
  <r>
    <n v="645"/>
    <s v="AGRAJATTRA"/>
    <s v="AGRAJATTRA"/>
    <s v="Muslim Charity Helping The Needy"/>
    <s v="WASH"/>
    <x v="0"/>
    <x v="12"/>
    <s v="# of water network"/>
    <m/>
    <n v="2"/>
    <s v="completed"/>
    <s v="Chittagong"/>
    <s v="Cox's Bazar"/>
    <x v="0"/>
    <s v="Palong Khali"/>
    <s v="Camp 14"/>
    <x v="1"/>
    <d v="2022-02-01T00:00:00"/>
    <x v="0"/>
    <m/>
    <m/>
    <m/>
    <m/>
    <m/>
    <s v="Yasin Bin Ibrahim Imon"/>
    <n v="1711139169"/>
    <s v="agrajattra.meal@gmail.com"/>
    <s v="AGRAJATTRA"/>
  </r>
  <r>
    <n v="646"/>
    <s v="AMAN"/>
    <s v="AMAN"/>
    <s v="HHRD-USA"/>
    <s v="WASH"/>
    <x v="0"/>
    <x v="25"/>
    <s v="# of tube well"/>
    <m/>
    <n v="1"/>
    <s v="completed"/>
    <s v="Chittagong"/>
    <s v="Cox's Bazar"/>
    <x v="0"/>
    <s v="Palong Khali"/>
    <s v="Camp 15"/>
    <x v="1"/>
    <d v="2022-02-01T00:00:00"/>
    <x v="0"/>
    <m/>
    <m/>
    <m/>
    <m/>
    <m/>
    <s v="Md. Mazharul Hoque"/>
    <s v="01880-012846"/>
    <s v="bdaman.net@gmail.com"/>
    <s v="AMAN"/>
  </r>
  <r>
    <n v="647"/>
    <s v="AMAN"/>
    <s v="AMAN"/>
    <s v="HHRD-USA"/>
    <s v="WASH"/>
    <x v="0"/>
    <x v="25"/>
    <s v="# of tube well"/>
    <m/>
    <n v="1"/>
    <s v="completed"/>
    <s v="Chittagong"/>
    <s v="Cox's Bazar"/>
    <x v="1"/>
    <s v="Baharchhara"/>
    <s v="Camp 23"/>
    <x v="1"/>
    <d v="2022-02-01T00:00:00"/>
    <x v="0"/>
    <m/>
    <m/>
    <m/>
    <m/>
    <m/>
    <s v="Md. Mazharul Hoque"/>
    <s v="01880-012846"/>
    <s v="bdaman.net@gmail.com"/>
    <s v="AMAN"/>
  </r>
  <r>
    <n v="648"/>
    <s v="BRAC"/>
    <s v="BRAC"/>
    <s v="DFAT"/>
    <s v="WASH"/>
    <x v="0"/>
    <x v="0"/>
    <s v="# of tube well"/>
    <m/>
    <n v="1"/>
    <s v="completed"/>
    <s v="Chittagong"/>
    <s v="Cox's Bazar"/>
    <x v="0"/>
    <s v="Raja Palong"/>
    <s v="HC,Raja Palong"/>
    <x v="1"/>
    <d v="2022-12-01T00:00:00"/>
    <x v="1"/>
    <m/>
    <m/>
    <m/>
    <m/>
    <m/>
    <s v="Safat Ahmed"/>
    <n v="1847456331"/>
    <s v="safat.ahmed@brac.net"/>
    <s v="BRAC"/>
  </r>
  <r>
    <n v="649"/>
    <s v="BRAC"/>
    <s v="BRAC"/>
    <s v="DFAT"/>
    <s v="WASH"/>
    <x v="3"/>
    <x v="36"/>
    <s v="# of plant"/>
    <m/>
    <n v="1"/>
    <s v="completed"/>
    <s v="Chittagong"/>
    <s v="Cox's Bazar"/>
    <x v="0"/>
    <s v="Raja Palong"/>
    <s v="HC,Raja Palong"/>
    <x v="1"/>
    <d v="2022-12-01T00:00:00"/>
    <x v="1"/>
    <m/>
    <m/>
    <m/>
    <m/>
    <m/>
    <s v="Safat Ahmed"/>
    <n v="1847456331"/>
    <s v="safat.ahmed@brac.net"/>
    <s v="BRAC"/>
  </r>
  <r>
    <n v="650"/>
    <s v="BRAC"/>
    <s v="BRAC"/>
    <s v="DFAT"/>
    <s v="WASH"/>
    <x v="0"/>
    <x v="12"/>
    <s v="# of water network"/>
    <m/>
    <n v="3"/>
    <s v="completed"/>
    <s v="Chittagong"/>
    <s v="Cox's Bazar"/>
    <x v="1"/>
    <s v="Nhilla"/>
    <s v="Camp 25"/>
    <x v="1"/>
    <d v="2022-12-01T00:00:00"/>
    <x v="0"/>
    <m/>
    <m/>
    <m/>
    <m/>
    <m/>
    <s v="Safat Ahmed"/>
    <n v="1847456331"/>
    <s v="safat.ahmed@brac.net"/>
    <s v="BRAC"/>
  </r>
  <r>
    <n v="651"/>
    <s v="BRAC"/>
    <s v="BRAC"/>
    <s v="DFAT"/>
    <s v="WASH"/>
    <x v="1"/>
    <x v="2"/>
    <s v="# of FSM Site"/>
    <m/>
    <n v="1"/>
    <s v="completed"/>
    <s v="Chittagong"/>
    <s v="Cox's Bazar"/>
    <x v="1"/>
    <s v="Nhilla"/>
    <s v="Camp 25"/>
    <x v="1"/>
    <d v="2022-12-01T00:00:00"/>
    <x v="0"/>
    <m/>
    <m/>
    <m/>
    <m/>
    <m/>
    <s v="Safat Ahmed"/>
    <n v="1847456331"/>
    <s v="safat.ahmed@brac.net"/>
    <s v="BRAC"/>
  </r>
  <r>
    <n v="652"/>
    <s v="BRAC"/>
    <s v="BRAC"/>
    <s v="DFAT"/>
    <s v="WASH"/>
    <x v="1"/>
    <x v="3"/>
    <s v="# of door"/>
    <m/>
    <n v="19"/>
    <s v="completed"/>
    <s v="Chittagong"/>
    <s v="Cox's Bazar"/>
    <x v="1"/>
    <s v="Nhilla"/>
    <s v="Camp 25"/>
    <x v="1"/>
    <d v="2022-12-01T00:00:00"/>
    <x v="0"/>
    <m/>
    <m/>
    <m/>
    <m/>
    <m/>
    <s v="Safat Ahmed"/>
    <n v="1847456331"/>
    <s v="safat.ahmed@brac.net"/>
    <s v="BRAC"/>
  </r>
  <r>
    <n v="653"/>
    <s v="BRAC"/>
    <s v="BRAC"/>
    <s v="DFAT"/>
    <s v="WASH"/>
    <x v="2"/>
    <x v="20"/>
    <s v="# of household"/>
    <m/>
    <n v="299"/>
    <s v="completed"/>
    <s v="Chittagong"/>
    <s v="Cox's Bazar"/>
    <x v="1"/>
    <s v="Nhilla"/>
    <s v="Camp 25"/>
    <x v="1"/>
    <d v="2022-12-01T00:00:00"/>
    <x v="0"/>
    <m/>
    <m/>
    <m/>
    <m/>
    <m/>
    <s v="Safat Ahmed"/>
    <n v="1847456331"/>
    <s v="safat.ahmed@brac.net"/>
    <s v="BRAC"/>
  </r>
  <r>
    <n v="654"/>
    <s v="BRAC"/>
    <s v="BRAC"/>
    <s v="DFAT"/>
    <s v="WASH"/>
    <x v="2"/>
    <x v="28"/>
    <s v="# of female in reproductive age"/>
    <m/>
    <n v="486"/>
    <s v="completed"/>
    <s v="Chittagong"/>
    <s v="Cox's Bazar"/>
    <x v="1"/>
    <s v="Nhilla"/>
    <s v="Camp 25"/>
    <x v="1"/>
    <d v="2022-12-01T00:00:00"/>
    <x v="0"/>
    <m/>
    <m/>
    <m/>
    <m/>
    <m/>
    <s v="Safat Ahmed"/>
    <n v="1847456331"/>
    <s v="safat.ahmed@brac.net"/>
    <s v="BRAC"/>
  </r>
  <r>
    <n v="655"/>
    <s v="BRAC"/>
    <s v="BRAC"/>
    <s v="DFAT"/>
    <s v="WASH"/>
    <x v="3"/>
    <x v="24"/>
    <s v="# of 10L bin"/>
    <m/>
    <n v="299"/>
    <s v="completed"/>
    <s v="Chittagong"/>
    <s v="Cox's Bazar"/>
    <x v="1"/>
    <s v="Nhilla"/>
    <s v="Camp 25"/>
    <x v="1"/>
    <d v="2022-12-01T00:00:00"/>
    <x v="0"/>
    <m/>
    <m/>
    <m/>
    <m/>
    <m/>
    <s v="Safat Ahmed"/>
    <n v="1847456331"/>
    <s v="safat.ahmed@brac.net"/>
    <s v="BRAC"/>
  </r>
  <r>
    <n v="656"/>
    <s v="CA"/>
    <s v="DSK"/>
    <s v="CAID, DFAT"/>
    <s v="WASH"/>
    <x v="1"/>
    <x v="9"/>
    <s v="# of door"/>
    <m/>
    <n v="15"/>
    <s v="completed"/>
    <s v="Chittagong"/>
    <s v="Cox's Bazar"/>
    <x v="2"/>
    <s v="Dakshin Mithachhari"/>
    <s v="HC,Dakshin Mithachhari"/>
    <x v="1"/>
    <d v="2022-04-01T00:00:00"/>
    <x v="2"/>
    <m/>
    <m/>
    <m/>
    <m/>
    <m/>
    <s v="Sanjit Hajong"/>
    <n v="1826201879"/>
    <s v="shajong@dskbangladesh.org"/>
    <s v="CA-DSK"/>
  </r>
  <r>
    <n v="657"/>
    <s v="CA"/>
    <s v="DSK"/>
    <s v="CAID, DFAT"/>
    <s v="WASH"/>
    <x v="1"/>
    <x v="9"/>
    <s v="# of door"/>
    <m/>
    <n v="15"/>
    <s v="completed"/>
    <s v="Chittagong"/>
    <s v="Cox's Bazar"/>
    <x v="0"/>
    <s v="Palong Khali"/>
    <s v="Camp 14"/>
    <x v="1"/>
    <d v="2022-04-01T00:00:00"/>
    <x v="0"/>
    <m/>
    <m/>
    <m/>
    <m/>
    <m/>
    <s v="Sanjit Hajong"/>
    <n v="1826201879"/>
    <s v="shajong@dskbangladesh.org"/>
    <s v="CA-DSK"/>
  </r>
  <r>
    <n v="658"/>
    <s v="CA"/>
    <s v="DSK"/>
    <s v="CAID, DFAT"/>
    <s v="WASH"/>
    <x v="1"/>
    <x v="9"/>
    <s v="# of door"/>
    <m/>
    <n v="18"/>
    <s v="completed"/>
    <s v="Chittagong"/>
    <s v="Cox's Bazar"/>
    <x v="0"/>
    <s v="Palong Khali"/>
    <s v="Camp 15"/>
    <x v="1"/>
    <d v="2022-04-01T00:00:00"/>
    <x v="0"/>
    <m/>
    <m/>
    <m/>
    <m/>
    <m/>
    <s v="Sanjit Hajong"/>
    <n v="1826201879"/>
    <s v="shajong@dskbangladesh.org"/>
    <s v="CA-DSK"/>
  </r>
  <r>
    <n v="659"/>
    <s v="CA"/>
    <s v="DSK"/>
    <s v="CAID, DFAT"/>
    <s v="WASH"/>
    <x v="1"/>
    <x v="3"/>
    <s v="# of door"/>
    <m/>
    <n v="196"/>
    <s v="completed"/>
    <s v="Chittagong"/>
    <s v="Cox's Bazar"/>
    <x v="0"/>
    <s v="Palong Khali"/>
    <s v="Camp 15"/>
    <x v="1"/>
    <d v="2022-04-01T00:00:00"/>
    <x v="0"/>
    <m/>
    <m/>
    <m/>
    <m/>
    <m/>
    <s v="Sanjit Hajong"/>
    <n v="1826201879"/>
    <s v="shajong@dskbangladesh.org"/>
    <s v="CA-DSK"/>
  </r>
  <r>
    <n v="660"/>
    <s v="CA"/>
    <s v="DSK"/>
    <s v="CAID, DEC"/>
    <s v="WASH"/>
    <x v="0"/>
    <x v="0"/>
    <s v="# of tube well"/>
    <m/>
    <n v="4"/>
    <s v="completed"/>
    <s v="Chittagong"/>
    <s v="Cox's Bazar"/>
    <x v="0"/>
    <s v="Palong Khali"/>
    <s v="Camp 15"/>
    <x v="1"/>
    <d v="2022-07-01T00:00:00"/>
    <x v="0"/>
    <m/>
    <m/>
    <m/>
    <m/>
    <m/>
    <s v="Qumrul Hassan Jilani"/>
    <n v="1714495950"/>
    <s v="qumrul@dskbangladesh.org"/>
    <s v="CA-DSK"/>
  </r>
  <r>
    <n v="661"/>
    <s v="CA"/>
    <s v="DSK"/>
    <s v="CAID, DEC"/>
    <s v="WASH"/>
    <x v="1"/>
    <x v="1"/>
    <s v="# of door "/>
    <m/>
    <n v="15"/>
    <s v="completed"/>
    <s v="Chittagong"/>
    <s v="Cox's Bazar"/>
    <x v="0"/>
    <s v="Palong Khali"/>
    <s v="Camp 15"/>
    <x v="1"/>
    <d v="2022-07-01T00:00:00"/>
    <x v="0"/>
    <m/>
    <m/>
    <m/>
    <m/>
    <m/>
    <s v="Qumrul Hassan Jilani"/>
    <n v="1714495950"/>
    <s v="qumrul@dskbangladesh.org"/>
    <s v="CA-DSK"/>
  </r>
  <r>
    <n v="662"/>
    <s v="CA"/>
    <s v="DSK"/>
    <s v="CAID, DEC"/>
    <s v="WASH"/>
    <x v="1"/>
    <x v="8"/>
    <s v="# of FSM Site"/>
    <m/>
    <n v="4"/>
    <s v="completed"/>
    <s v="Chittagong"/>
    <s v="Cox's Bazar"/>
    <x v="0"/>
    <s v="Palong Khali"/>
    <s v="Camp 15"/>
    <x v="1"/>
    <d v="2022-07-01T00:00:00"/>
    <x v="0"/>
    <m/>
    <m/>
    <m/>
    <m/>
    <m/>
    <s v="Qumrul Hassan Jilani"/>
    <n v="1714495950"/>
    <s v="qumrul@dskbangladesh.org"/>
    <s v="CA-DSK"/>
  </r>
  <r>
    <n v="663"/>
    <s v="CA"/>
    <s v="DSK"/>
    <s v="CAID, DEC"/>
    <s v="WASH"/>
    <x v="1"/>
    <x v="2"/>
    <s v="# of FSM Site"/>
    <m/>
    <n v="4"/>
    <s v="completed"/>
    <s v="Chittagong"/>
    <s v="Cox's Bazar"/>
    <x v="0"/>
    <s v="Palong Khali"/>
    <s v="Camp 15"/>
    <x v="1"/>
    <d v="2022-07-01T00:00:00"/>
    <x v="0"/>
    <m/>
    <m/>
    <m/>
    <m/>
    <m/>
    <s v="Qumrul Hassan Jilani"/>
    <n v="1714495950"/>
    <s v="qumrul@dskbangladesh.org"/>
    <s v="CA-DSK"/>
  </r>
  <r>
    <n v="664"/>
    <s v="CA"/>
    <s v="DSK"/>
    <s v="CAID, DEC"/>
    <s v="WASH"/>
    <x v="1"/>
    <x v="9"/>
    <s v="# of door"/>
    <m/>
    <n v="15"/>
    <s v="completed"/>
    <s v="Chittagong"/>
    <s v="Cox's Bazar"/>
    <x v="0"/>
    <s v="Palong Khali"/>
    <s v="Camp 15"/>
    <x v="1"/>
    <d v="2022-07-01T00:00:00"/>
    <x v="0"/>
    <m/>
    <m/>
    <m/>
    <m/>
    <m/>
    <s v="Qumrul Hassan Jilani"/>
    <n v="1714495950"/>
    <s v="qumrul@dskbangladesh.org"/>
    <s v="CA-DSK"/>
  </r>
  <r>
    <n v="665"/>
    <s v="CA"/>
    <s v="DSK"/>
    <s v="CAID, DEC"/>
    <s v="WASH"/>
    <x v="1"/>
    <x v="3"/>
    <s v="# of door"/>
    <m/>
    <n v="40"/>
    <s v="completed"/>
    <s v="Chittagong"/>
    <s v="Cox's Bazar"/>
    <x v="0"/>
    <s v="Palong Khali"/>
    <s v="Camp 15"/>
    <x v="1"/>
    <d v="2022-07-01T00:00:00"/>
    <x v="0"/>
    <m/>
    <m/>
    <m/>
    <m/>
    <m/>
    <s v="Qumrul Hassan Jilani"/>
    <n v="1714495950"/>
    <s v="qumrul@dskbangladesh.org"/>
    <s v="CA-DSK"/>
  </r>
  <r>
    <n v="666"/>
    <s v="CA"/>
    <s v="DSK"/>
    <s v="CAID, DEC"/>
    <s v="WASH"/>
    <x v="3"/>
    <x v="6"/>
    <s v="# of plant"/>
    <m/>
    <n v="1"/>
    <s v="completed"/>
    <s v="Chittagong"/>
    <s v="Cox's Bazar"/>
    <x v="0"/>
    <s v="Palong Khali"/>
    <s v="Camp 15"/>
    <x v="1"/>
    <d v="2022-07-01T00:00:00"/>
    <x v="0"/>
    <m/>
    <m/>
    <m/>
    <m/>
    <m/>
    <s v="Qumrul Hassan Jilani"/>
    <n v="1714495950"/>
    <s v="qumrul@dskbangladesh.org"/>
    <s v="CA-DSK"/>
  </r>
  <r>
    <n v="667"/>
    <s v="CARE"/>
    <s v="DSK"/>
    <s v="USAID"/>
    <s v="WASH"/>
    <x v="0"/>
    <x v="25"/>
    <s v="# of tube well"/>
    <m/>
    <n v="14"/>
    <s v="completed"/>
    <s v="Chittagong"/>
    <s v="Cox's Bazar"/>
    <x v="0"/>
    <s v="Ratna Palong"/>
    <s v="HC,Ratna Palong"/>
    <x v="1"/>
    <d v="2022-05-01T00:00:00"/>
    <x v="1"/>
    <m/>
    <m/>
    <m/>
    <m/>
    <m/>
    <s v="Mohammad Kaykuzzaman"/>
    <n v="1712837770"/>
    <s v="kaykuzzaman@dskbangladesh.org"/>
    <s v="CARE-DSK"/>
  </r>
  <r>
    <n v="668"/>
    <s v="CARE"/>
    <s v="DSK"/>
    <s v="USAID"/>
    <s v="WASH"/>
    <x v="1"/>
    <x v="17"/>
    <s v="# of door"/>
    <m/>
    <n v="188"/>
    <s v="completed"/>
    <s v="Chittagong"/>
    <s v="Cox's Bazar"/>
    <x v="0"/>
    <s v="Ratna Palong"/>
    <s v="HC,Ratna Palong"/>
    <x v="1"/>
    <d v="2022-05-01T00:00:00"/>
    <x v="1"/>
    <m/>
    <m/>
    <m/>
    <m/>
    <m/>
    <s v="Mohammad Kaykuzzaman"/>
    <n v="1712837770"/>
    <s v="kaykuzzaman@dskbangladesh.org"/>
    <s v="CARE-DSK"/>
  </r>
  <r>
    <n v="669"/>
    <s v="CARE"/>
    <s v="DSK"/>
    <s v="USAID"/>
    <s v="WASH"/>
    <x v="2"/>
    <x v="4"/>
    <s v="# of HP sessions at HH level"/>
    <m/>
    <n v="95"/>
    <s v="completed"/>
    <s v="Chittagong"/>
    <s v="Cox's Bazar"/>
    <x v="0"/>
    <s v="Ratna Palong"/>
    <s v="HC,Ratna Palong"/>
    <x v="1"/>
    <d v="2022-05-01T00:00:00"/>
    <x v="1"/>
    <m/>
    <m/>
    <m/>
    <m/>
    <m/>
    <s v="Mohammad Kaykuzzaman"/>
    <n v="1712837770"/>
    <s v="kaykuzzaman@dskbangladesh.org"/>
    <s v="CARE-DSK"/>
  </r>
  <r>
    <n v="670"/>
    <s v="CARE"/>
    <s v="CARE"/>
    <s v="UNICEF"/>
    <s v="WASH"/>
    <x v="0"/>
    <x v="0"/>
    <s v="# of tube well"/>
    <m/>
    <n v="107"/>
    <s v="completed"/>
    <s v="Chittagong"/>
    <s v="Cox's Bazar"/>
    <x v="0"/>
    <s v="Palong Khali"/>
    <s v="Camp 15"/>
    <x v="1"/>
    <d v="2022-02-01T00:00:00"/>
    <x v="0"/>
    <m/>
    <m/>
    <m/>
    <m/>
    <m/>
    <s v="Sajjad Ahamed"/>
    <n v="1681679152"/>
    <s v="sajjad.ahamed@care.org"/>
    <s v="CARE"/>
  </r>
  <r>
    <n v="671"/>
    <s v="CARE"/>
    <s v="CARE"/>
    <s v="UNICEF"/>
    <s v="WASH"/>
    <x v="0"/>
    <x v="12"/>
    <s v="# of water network"/>
    <m/>
    <n v="6"/>
    <s v="completed"/>
    <s v="Chittagong"/>
    <s v="Cox's Bazar"/>
    <x v="0"/>
    <s v="Palong Khali"/>
    <s v="Camp 15"/>
    <x v="1"/>
    <d v="2022-02-01T00:00:00"/>
    <x v="0"/>
    <m/>
    <m/>
    <m/>
    <m/>
    <m/>
    <s v="Sajjad Ahamed"/>
    <n v="1681679152"/>
    <s v="sajjad.ahamed@care.org"/>
    <s v="CARE"/>
  </r>
  <r>
    <n v="672"/>
    <s v="CARE"/>
    <s v="CARE"/>
    <s v="UNICEF"/>
    <s v="WASH"/>
    <x v="1"/>
    <x v="1"/>
    <s v="# of door "/>
    <m/>
    <n v="60"/>
    <s v="completed"/>
    <s v="Chittagong"/>
    <s v="Cox's Bazar"/>
    <x v="0"/>
    <s v="Palong Khali"/>
    <s v="Camp 15"/>
    <x v="1"/>
    <d v="2022-02-01T00:00:00"/>
    <x v="0"/>
    <m/>
    <m/>
    <m/>
    <m/>
    <m/>
    <s v="Sajjad Ahamed"/>
    <n v="1681679152"/>
    <s v="sajjad.ahamed@care.org"/>
    <s v="CARE"/>
  </r>
  <r>
    <n v="673"/>
    <s v="CARE"/>
    <s v="CARE"/>
    <s v="UNICEF"/>
    <s v="WASH"/>
    <x v="1"/>
    <x v="8"/>
    <s v="# of FSM Site"/>
    <m/>
    <n v="3"/>
    <s v="completed"/>
    <s v="Chittagong"/>
    <s v="Cox's Bazar"/>
    <x v="0"/>
    <s v="Palong Khali"/>
    <s v="Camp 15"/>
    <x v="1"/>
    <d v="2022-02-01T00:00:00"/>
    <x v="0"/>
    <m/>
    <m/>
    <m/>
    <m/>
    <m/>
    <s v="Sajjad Ahamed"/>
    <n v="1681679152"/>
    <s v="sajjad.ahamed@care.org"/>
    <s v="CARE"/>
  </r>
  <r>
    <n v="674"/>
    <s v="CARE"/>
    <s v="CARE"/>
    <s v="UNICEF"/>
    <s v="WASH"/>
    <x v="1"/>
    <x v="3"/>
    <s v="# of door"/>
    <m/>
    <n v="543"/>
    <s v="completed"/>
    <s v="Chittagong"/>
    <s v="Cox's Bazar"/>
    <x v="0"/>
    <s v="Palong Khali"/>
    <s v="Camp 15"/>
    <x v="1"/>
    <d v="2022-02-01T00:00:00"/>
    <x v="0"/>
    <m/>
    <m/>
    <m/>
    <m/>
    <m/>
    <s v="Sajjad Ahamed"/>
    <n v="1681679152"/>
    <s v="sajjad.ahamed@care.org"/>
    <s v="CARE"/>
  </r>
  <r>
    <n v="675"/>
    <s v="CARE"/>
    <s v="CARE"/>
    <s v="UNICEF"/>
    <s v="WASH"/>
    <x v="1"/>
    <x v="9"/>
    <s v="# of door"/>
    <m/>
    <n v="67"/>
    <s v="completed"/>
    <s v="Chittagong"/>
    <s v="Cox's Bazar"/>
    <x v="0"/>
    <s v="Palong Khali"/>
    <s v="Camp 15"/>
    <x v="1"/>
    <d v="2022-02-01T00:00:00"/>
    <x v="0"/>
    <m/>
    <m/>
    <m/>
    <m/>
    <m/>
    <s v="Sajjad Ahamed"/>
    <n v="1681679152"/>
    <s v="sajjad.ahamed@care.org"/>
    <s v="CARE"/>
  </r>
  <r>
    <n v="676"/>
    <s v="CARE"/>
    <s v="CARE"/>
    <s v="UNICEF"/>
    <s v="WASH"/>
    <x v="2"/>
    <x v="10"/>
    <s v="# of HP sessions at community level"/>
    <m/>
    <n v="584"/>
    <s v="completed"/>
    <s v="Chittagong"/>
    <s v="Cox's Bazar"/>
    <x v="0"/>
    <s v="Palong Khali"/>
    <s v="Camp 15"/>
    <x v="1"/>
    <d v="2022-02-01T00:00:00"/>
    <x v="0"/>
    <m/>
    <m/>
    <m/>
    <m/>
    <m/>
    <s v="Sajjad Ahamed"/>
    <n v="1681679152"/>
    <s v="sajjad.ahamed@care.org"/>
    <s v="CARE"/>
  </r>
  <r>
    <n v="677"/>
    <s v="CARE"/>
    <s v="CARE"/>
    <s v="UNICEF"/>
    <s v="WASH"/>
    <x v="2"/>
    <x v="4"/>
    <s v="# of HP sessions at HH level"/>
    <m/>
    <n v="4324"/>
    <s v="completed"/>
    <s v="Chittagong"/>
    <s v="Cox's Bazar"/>
    <x v="0"/>
    <s v="Palong Khali"/>
    <s v="Camp 15"/>
    <x v="1"/>
    <d v="2022-02-01T00:00:00"/>
    <x v="0"/>
    <m/>
    <m/>
    <m/>
    <m/>
    <m/>
    <s v="Sajjad Ahamed"/>
    <n v="1681679152"/>
    <s v="sajjad.ahamed@care.org"/>
    <s v="CARE"/>
  </r>
  <r>
    <n v="678"/>
    <s v="CARE"/>
    <s v="CARE"/>
    <s v="UNICEF"/>
    <s v="WASH"/>
    <x v="0"/>
    <x v="0"/>
    <s v="# of tube well"/>
    <m/>
    <n v="66"/>
    <s v="completed"/>
    <s v="Chittagong"/>
    <s v="Cox's Bazar"/>
    <x v="0"/>
    <s v="Palong Khali"/>
    <s v="Camp 16"/>
    <x v="1"/>
    <d v="2022-02-01T00:00:00"/>
    <x v="0"/>
    <m/>
    <m/>
    <m/>
    <m/>
    <m/>
    <s v="Sajjad Ahamed"/>
    <n v="1681679152"/>
    <s v="sajjad.ahamed@care.org"/>
    <s v="CARE"/>
  </r>
  <r>
    <n v="679"/>
    <s v="CARE"/>
    <s v="CARE"/>
    <s v="UNICEF"/>
    <s v="WASH"/>
    <x v="0"/>
    <x v="12"/>
    <s v="# of water network"/>
    <m/>
    <n v="2"/>
    <s v="completed"/>
    <s v="Chittagong"/>
    <s v="Cox's Bazar"/>
    <x v="0"/>
    <s v="Palong Khali"/>
    <s v="Camp 16"/>
    <x v="1"/>
    <d v="2022-02-01T00:00:00"/>
    <x v="0"/>
    <m/>
    <m/>
    <m/>
    <m/>
    <m/>
    <s v="Sajjad Ahamed"/>
    <n v="1681679152"/>
    <s v="sajjad.ahamed@care.org"/>
    <s v="CARE"/>
  </r>
  <r>
    <n v="680"/>
    <s v="CARE"/>
    <s v="CARE"/>
    <s v="UNICEF"/>
    <s v="WASH"/>
    <x v="1"/>
    <x v="1"/>
    <s v="# of door "/>
    <m/>
    <n v="12"/>
    <s v="completed"/>
    <s v="Chittagong"/>
    <s v="Cox's Bazar"/>
    <x v="0"/>
    <s v="Palong Khali"/>
    <s v="Camp 16"/>
    <x v="1"/>
    <d v="2022-02-01T00:00:00"/>
    <x v="0"/>
    <m/>
    <m/>
    <m/>
    <m/>
    <m/>
    <s v="Sajjad Ahamed"/>
    <n v="1681679152"/>
    <s v="sajjad.ahamed@care.org"/>
    <s v="CARE"/>
  </r>
  <r>
    <n v="681"/>
    <s v="CARE"/>
    <s v="CARE"/>
    <s v="UNICEF"/>
    <s v="WASH"/>
    <x v="1"/>
    <x v="8"/>
    <s v="# of FSM Site"/>
    <m/>
    <n v="2"/>
    <s v="completed"/>
    <s v="Chittagong"/>
    <s v="Cox's Bazar"/>
    <x v="0"/>
    <s v="Palong Khali"/>
    <s v="Camp 16"/>
    <x v="1"/>
    <d v="2022-02-01T00:00:00"/>
    <x v="0"/>
    <m/>
    <m/>
    <m/>
    <m/>
    <m/>
    <s v="Sajjad Ahamed"/>
    <n v="1681679152"/>
    <s v="sajjad.ahamed@care.org"/>
    <s v="CARE"/>
  </r>
  <r>
    <n v="682"/>
    <s v="CARE"/>
    <s v="CARE"/>
    <s v="UNICEF"/>
    <s v="WASH"/>
    <x v="1"/>
    <x v="3"/>
    <s v="# of door"/>
    <m/>
    <n v="162"/>
    <s v="completed"/>
    <s v="Chittagong"/>
    <s v="Cox's Bazar"/>
    <x v="0"/>
    <s v="Palong Khali"/>
    <s v="Camp 16"/>
    <x v="1"/>
    <d v="2022-02-01T00:00:00"/>
    <x v="0"/>
    <m/>
    <m/>
    <m/>
    <m/>
    <m/>
    <s v="Sajjad Ahamed"/>
    <n v="1681679152"/>
    <s v="sajjad.ahamed@care.org"/>
    <s v="CARE"/>
  </r>
  <r>
    <n v="683"/>
    <s v="CARE"/>
    <s v="CARE"/>
    <s v="UNICEF"/>
    <s v="WASH"/>
    <x v="1"/>
    <x v="9"/>
    <s v="# of door"/>
    <m/>
    <n v="53"/>
    <s v="completed"/>
    <s v="Chittagong"/>
    <s v="Cox's Bazar"/>
    <x v="0"/>
    <s v="Palong Khali"/>
    <s v="Camp 16"/>
    <x v="1"/>
    <d v="2022-02-01T00:00:00"/>
    <x v="0"/>
    <m/>
    <m/>
    <m/>
    <m/>
    <m/>
    <s v="Sajjad Ahamed"/>
    <n v="1681679152"/>
    <s v="sajjad.ahamed@care.org"/>
    <s v="CARE"/>
  </r>
  <r>
    <n v="684"/>
    <s v="CARE"/>
    <s v="CARE"/>
    <s v="UNICEF"/>
    <s v="WASH"/>
    <x v="2"/>
    <x v="10"/>
    <s v="# of HP sessions at community level"/>
    <m/>
    <n v="202"/>
    <s v="completed"/>
    <s v="Chittagong"/>
    <s v="Cox's Bazar"/>
    <x v="0"/>
    <s v="Palong Khali"/>
    <s v="Camp 16"/>
    <x v="1"/>
    <d v="2022-02-01T00:00:00"/>
    <x v="0"/>
    <m/>
    <m/>
    <m/>
    <m/>
    <m/>
    <s v="Sajjad Ahamed"/>
    <n v="1681679152"/>
    <s v="sajjad.ahamed@care.org"/>
    <s v="CARE"/>
  </r>
  <r>
    <n v="685"/>
    <s v="CARE"/>
    <s v="CARE"/>
    <s v="UNICEF"/>
    <s v="WASH"/>
    <x v="2"/>
    <x v="4"/>
    <s v="# of HP sessions at HH level"/>
    <m/>
    <n v="606"/>
    <s v="completed"/>
    <s v="Chittagong"/>
    <s v="Cox's Bazar"/>
    <x v="0"/>
    <s v="Palong Khali"/>
    <s v="Camp 16"/>
    <x v="1"/>
    <d v="2022-02-01T00:00:00"/>
    <x v="0"/>
    <m/>
    <m/>
    <m/>
    <m/>
    <m/>
    <s v="Sajjad Ahamed"/>
    <n v="1681679152"/>
    <s v="sajjad.ahamed@care.org"/>
    <s v="CARE"/>
  </r>
  <r>
    <n v="686"/>
    <s v="CARITAS"/>
    <s v="CARITAS"/>
    <s v="Caritas Spain"/>
    <s v="WASH"/>
    <x v="0"/>
    <x v="0"/>
    <s v="# of tube well"/>
    <m/>
    <n v="16"/>
    <s v="completed"/>
    <s v="Chittagong"/>
    <s v="Cox's Bazar"/>
    <x v="0"/>
    <s v="Palong Khali"/>
    <s v="Camp 04"/>
    <x v="1"/>
    <d v="2022-02-01T00:00:00"/>
    <x v="0"/>
    <m/>
    <m/>
    <m/>
    <m/>
    <m/>
    <s v="Iftekhar Uddin Ahmed"/>
    <n v="1722524747"/>
    <s v="pius_nanuar.sro@caritasbd.org"/>
    <s v="CARITAS"/>
  </r>
  <r>
    <n v="687"/>
    <s v="CARITAS"/>
    <s v="CARITAS"/>
    <s v="Caritas Spain"/>
    <s v="WASH"/>
    <x v="1"/>
    <x v="3"/>
    <s v="# of door"/>
    <m/>
    <n v="86"/>
    <s v="completed"/>
    <s v="Chittagong"/>
    <s v="Cox's Bazar"/>
    <x v="0"/>
    <s v="Palong Khali"/>
    <s v="Camp 04"/>
    <x v="1"/>
    <d v="2022-02-01T00:00:00"/>
    <x v="0"/>
    <m/>
    <m/>
    <m/>
    <m/>
    <m/>
    <s v="Iftekhar Uddin Ahmed"/>
    <n v="1722524747"/>
    <s v="pius_nanuar.sro@caritasbd.org"/>
    <s v="CARITAS"/>
  </r>
  <r>
    <n v="688"/>
    <s v="CARITAS"/>
    <s v="CARITAS"/>
    <s v="Caritas Spain"/>
    <s v="WASH"/>
    <x v="1"/>
    <x v="9"/>
    <s v="# of door"/>
    <m/>
    <n v="3"/>
    <s v="completed"/>
    <s v="Chittagong"/>
    <s v="Cox's Bazar"/>
    <x v="0"/>
    <s v="Palong Khali"/>
    <s v="Camp 04"/>
    <x v="1"/>
    <d v="2022-02-01T00:00:00"/>
    <x v="0"/>
    <m/>
    <m/>
    <m/>
    <m/>
    <m/>
    <s v="Iftekhar Uddin Ahmed"/>
    <n v="1722524747"/>
    <s v="pius_nanuar.sro@caritasbd.org"/>
    <s v="CARITAS"/>
  </r>
  <r>
    <n v="689"/>
    <s v="CARITAS"/>
    <s v="CARITAS"/>
    <s v="Caritas Spain"/>
    <s v="WASH"/>
    <x v="2"/>
    <x v="10"/>
    <s v="# of HP sessions at community level"/>
    <m/>
    <n v="3"/>
    <s v="completed"/>
    <s v="Chittagong"/>
    <s v="Cox's Bazar"/>
    <x v="0"/>
    <s v="Palong Khali"/>
    <s v="Camp 04"/>
    <x v="1"/>
    <d v="2022-02-01T00:00:00"/>
    <x v="0"/>
    <m/>
    <m/>
    <m/>
    <m/>
    <m/>
    <s v="Iftekhar Uddin Ahmed"/>
    <n v="1722524747"/>
    <s v="pius_nanuar.sro@caritasbd.org"/>
    <s v="CARITAS"/>
  </r>
  <r>
    <n v="690"/>
    <s v="CARITAS"/>
    <s v="CARITAS"/>
    <s v="Caritas Spain"/>
    <s v="WASH"/>
    <x v="2"/>
    <x v="4"/>
    <s v="# of HP sessions at HH level"/>
    <m/>
    <n v="200"/>
    <s v="completed"/>
    <s v="Chittagong"/>
    <s v="Cox's Bazar"/>
    <x v="0"/>
    <s v="Palong Khali"/>
    <s v="Camp 04"/>
    <x v="1"/>
    <d v="2022-02-01T00:00:00"/>
    <x v="0"/>
    <m/>
    <m/>
    <m/>
    <m/>
    <m/>
    <s v="Iftekhar Uddin Ahmed"/>
    <n v="1722524747"/>
    <s v="pius_nanuar.sro@caritasbd.org"/>
    <s v="CARITAS"/>
  </r>
  <r>
    <n v="691"/>
    <s v="CARITAS"/>
    <s v="CARITAS"/>
    <s v="Caritas Spain"/>
    <s v="WASH"/>
    <x v="2"/>
    <x v="33"/>
    <s v="# of facilities"/>
    <m/>
    <n v="300"/>
    <s v="completed"/>
    <s v="Chittagong"/>
    <s v="Cox's Bazar"/>
    <x v="0"/>
    <s v="Palong Khali"/>
    <s v="Camp 04"/>
    <x v="1"/>
    <d v="2022-02-01T00:00:00"/>
    <x v="0"/>
    <m/>
    <m/>
    <m/>
    <m/>
    <m/>
    <s v="Iftekhar Uddin Ahmed"/>
    <n v="1722524747"/>
    <s v="pius_nanuar.sro@caritasbd.org"/>
    <s v="CARITAS"/>
  </r>
  <r>
    <n v="692"/>
    <s v="CARITAS"/>
    <s v="CARITAS"/>
    <s v="Caritas Spain"/>
    <s v="WASH"/>
    <x v="3"/>
    <x v="5"/>
    <s v="# of campaign per camp "/>
    <m/>
    <n v="1"/>
    <s v="completed"/>
    <s v="Chittagong"/>
    <s v="Cox's Bazar"/>
    <x v="0"/>
    <s v="Palong Khali"/>
    <s v="Camp 04"/>
    <x v="1"/>
    <d v="2022-02-01T00:00:00"/>
    <x v="0"/>
    <m/>
    <m/>
    <m/>
    <m/>
    <m/>
    <s v="Iftekhar Uddin Ahmed"/>
    <n v="1722524747"/>
    <s v="pius_nanuar.sro@caritasbd.org"/>
    <s v="CARITAS"/>
  </r>
  <r>
    <n v="693"/>
    <s v="CARITAS"/>
    <s v="CARITAS"/>
    <s v="Caritas Spain"/>
    <s v="WASH"/>
    <x v="3"/>
    <x v="7"/>
    <s v="N/A"/>
    <m/>
    <n v="74"/>
    <s v="completed"/>
    <s v="Chittagong"/>
    <s v="Cox's Bazar"/>
    <x v="0"/>
    <s v="Palong Khali"/>
    <s v="Camp 04"/>
    <x v="1"/>
    <d v="2022-02-01T00:00:00"/>
    <x v="0"/>
    <m/>
    <m/>
    <m/>
    <m/>
    <s v="Collection and transport of solid waste from Communal to Tertiary level"/>
    <s v="Iftekhar Uddin Ahmed"/>
    <n v="1722524747"/>
    <s v="pius_nanuar.sro@caritasbd.org"/>
    <s v="CARITAS"/>
  </r>
  <r>
    <n v="694"/>
    <s v="CARITAS"/>
    <s v="CARITAS"/>
    <s v="Caritas Spain"/>
    <s v="WASH"/>
    <x v="0"/>
    <x v="0"/>
    <s v="# of tube well"/>
    <m/>
    <n v="16"/>
    <s v="completed"/>
    <s v="Chittagong"/>
    <s v="Cox's Bazar"/>
    <x v="0"/>
    <s v="Palong Khali"/>
    <s v="Camp 17"/>
    <x v="1"/>
    <d v="2022-12-01T00:00:00"/>
    <x v="0"/>
    <m/>
    <m/>
    <m/>
    <m/>
    <m/>
    <s v="Iftekhar Uddin Ahmed"/>
    <n v="1722524747"/>
    <s v="pius_nanuar.sro@caritasbd.org"/>
    <s v="CARITAS"/>
  </r>
  <r>
    <n v="695"/>
    <s v="CARITAS"/>
    <s v="CARITAS"/>
    <s v="Caritas Spain"/>
    <s v="WASH"/>
    <x v="0"/>
    <x v="12"/>
    <s v="# of water network"/>
    <m/>
    <n v="1"/>
    <s v="completed"/>
    <s v="Chittagong"/>
    <s v="Cox's Bazar"/>
    <x v="0"/>
    <s v="Palong Khali"/>
    <s v="Camp 17"/>
    <x v="1"/>
    <d v="2022-12-01T00:00:00"/>
    <x v="0"/>
    <m/>
    <m/>
    <m/>
    <m/>
    <m/>
    <s v="Iftekhar Uddin Ahmed"/>
    <n v="1722524747"/>
    <s v="pius_nanuar.sro@caritasbd.org"/>
    <s v="CARITAS"/>
  </r>
  <r>
    <n v="696"/>
    <s v="CARITAS"/>
    <s v="CARITAS"/>
    <s v="Caritas Spain"/>
    <s v="WASH"/>
    <x v="1"/>
    <x v="3"/>
    <s v="# of door"/>
    <m/>
    <n v="28"/>
    <s v="completed"/>
    <s v="Chittagong"/>
    <s v="Cox's Bazar"/>
    <x v="0"/>
    <s v="Palong Khali"/>
    <s v="Camp 17"/>
    <x v="1"/>
    <d v="2022-12-01T00:00:00"/>
    <x v="0"/>
    <m/>
    <m/>
    <m/>
    <m/>
    <m/>
    <s v="Iftekhar Uddin Ahmed"/>
    <n v="1722524747"/>
    <s v="pius_nanuar.sro@caritasbd.org"/>
    <s v="CARITAS"/>
  </r>
  <r>
    <n v="697"/>
    <s v="CARITAS"/>
    <s v="CARITAS"/>
    <s v="Caritas Spain"/>
    <s v="WASH"/>
    <x v="2"/>
    <x v="10"/>
    <s v="# of HP sessions at community level"/>
    <m/>
    <n v="4"/>
    <s v="completed"/>
    <s v="Chittagong"/>
    <s v="Cox's Bazar"/>
    <x v="0"/>
    <s v="Palong Khali"/>
    <s v="Camp 17"/>
    <x v="1"/>
    <d v="2022-12-01T00:00:00"/>
    <x v="0"/>
    <m/>
    <m/>
    <m/>
    <m/>
    <m/>
    <s v="Iftekhar Uddin Ahmed"/>
    <n v="1722524747"/>
    <s v="pius_nanuar.sro@caritasbd.org"/>
    <s v="CARITAS"/>
  </r>
  <r>
    <n v="698"/>
    <s v="CARITAS"/>
    <s v="CARITAS"/>
    <s v="Caritas Spain"/>
    <s v="WASH"/>
    <x v="2"/>
    <x v="4"/>
    <s v="# of HP sessions at HH level"/>
    <m/>
    <n v="260"/>
    <s v="completed"/>
    <s v="Chittagong"/>
    <s v="Cox's Bazar"/>
    <x v="0"/>
    <s v="Palong Khali"/>
    <s v="Camp 17"/>
    <x v="1"/>
    <d v="2022-12-01T00:00:00"/>
    <x v="0"/>
    <m/>
    <m/>
    <m/>
    <m/>
    <m/>
    <s v="Iftekhar Uddin Ahmed"/>
    <n v="1722524747"/>
    <s v="pius_nanuar.sro@caritasbd.org"/>
    <s v="CARITAS"/>
  </r>
  <r>
    <n v="699"/>
    <s v="CARITAS"/>
    <s v="CARITAS"/>
    <s v="Caritas Spain"/>
    <s v="WASH"/>
    <x v="2"/>
    <x v="33"/>
    <s v="# of facilities"/>
    <m/>
    <n v="350"/>
    <s v="completed"/>
    <s v="Chittagong"/>
    <s v="Cox's Bazar"/>
    <x v="0"/>
    <s v="Palong Khali"/>
    <s v="Camp 17"/>
    <x v="1"/>
    <d v="2022-12-01T00:00:00"/>
    <x v="0"/>
    <m/>
    <m/>
    <m/>
    <m/>
    <m/>
    <s v="Iftekhar Uddin Ahmed"/>
    <n v="1722524747"/>
    <s v="pius_nanuar.sro@caritasbd.org"/>
    <s v="CARITAS"/>
  </r>
  <r>
    <n v="700"/>
    <s v="CARITAS"/>
    <s v="CARITAS"/>
    <s v="Caritas Spain"/>
    <s v="WASH"/>
    <x v="3"/>
    <x v="5"/>
    <s v="# of campaign per camp "/>
    <m/>
    <n v="2"/>
    <s v="completed"/>
    <s v="Chittagong"/>
    <s v="Cox's Bazar"/>
    <x v="0"/>
    <s v="Palong Khali"/>
    <s v="Camp 17"/>
    <x v="1"/>
    <d v="2022-12-01T00:00:00"/>
    <x v="0"/>
    <m/>
    <m/>
    <m/>
    <m/>
    <m/>
    <s v="Iftekhar Uddin Ahmed"/>
    <n v="1722524747"/>
    <s v="pius_nanuar.sro@caritasbd.org"/>
    <s v="CARITAS"/>
  </r>
  <r>
    <n v="701"/>
    <s v="CARITAS"/>
    <s v="CARITAS"/>
    <s v="Caritas Spain"/>
    <s v="WASH"/>
    <x v="3"/>
    <x v="7"/>
    <s v="N/A"/>
    <m/>
    <n v="145"/>
    <s v="completed"/>
    <s v="Chittagong"/>
    <s v="Cox's Bazar"/>
    <x v="0"/>
    <s v="Palong Khali"/>
    <s v="Camp 17"/>
    <x v="1"/>
    <d v="2022-12-01T00:00:00"/>
    <x v="0"/>
    <m/>
    <m/>
    <m/>
    <m/>
    <s v="Collection and transport of solid waste form communal level to tertiary level."/>
    <s v="Iftekhar Uddin Ahmed"/>
    <n v="1722524747"/>
    <s v="pius_nanuar.sro@caritasbd.org"/>
    <s v="CARITAS"/>
  </r>
  <r>
    <n v="702"/>
    <s v="CARITAS"/>
    <s v="CARITAS"/>
    <s v="Caritas Australia"/>
    <s v="WASH"/>
    <x v="0"/>
    <x v="0"/>
    <s v="# of tube well"/>
    <m/>
    <n v="16"/>
    <s v="completed"/>
    <s v="Chittagong"/>
    <s v="Cox's Bazar"/>
    <x v="0"/>
    <s v="Palong Khali"/>
    <s v="Camp 04"/>
    <x v="1"/>
    <d v="2023-06-01T00:00:00"/>
    <x v="0"/>
    <m/>
    <m/>
    <m/>
    <m/>
    <m/>
    <s v="Iftekhar Uddin Ahmed"/>
    <n v="1722524747"/>
    <s v="pius_nanuar.sro@caritasbd.org"/>
    <s v="CARITAS"/>
  </r>
  <r>
    <n v="703"/>
    <s v="CARITAS"/>
    <s v="CARITAS"/>
    <s v="Caritas Australia"/>
    <s v="WASH"/>
    <x v="1"/>
    <x v="9"/>
    <s v="# of door"/>
    <m/>
    <n v="1"/>
    <s v="completed"/>
    <s v="Chittagong"/>
    <s v="Cox's Bazar"/>
    <x v="0"/>
    <s v="Palong Khali"/>
    <s v="Camp 04"/>
    <x v="1"/>
    <d v="2023-06-01T00:00:00"/>
    <x v="0"/>
    <m/>
    <m/>
    <m/>
    <m/>
    <m/>
    <s v="Iftekhar Uddin Ahmed"/>
    <n v="1722524747"/>
    <s v="pius_nanuar.sro@caritasbd.org"/>
    <s v="CARITAS"/>
  </r>
  <r>
    <n v="704"/>
    <s v="CARITAS"/>
    <s v="CARITAS"/>
    <s v="Caritas Australia"/>
    <s v="WASH"/>
    <x v="2"/>
    <x v="10"/>
    <s v="# of HP sessions at community level"/>
    <m/>
    <n v="4"/>
    <s v="completed"/>
    <s v="Chittagong"/>
    <s v="Cox's Bazar"/>
    <x v="0"/>
    <s v="Palong Khali"/>
    <s v="Camp 04"/>
    <x v="1"/>
    <d v="2023-06-01T00:00:00"/>
    <x v="0"/>
    <m/>
    <m/>
    <m/>
    <m/>
    <m/>
    <s v="Iftekhar Uddin Ahmed"/>
    <n v="1722524747"/>
    <s v="pius_nanuar.sro@caritasbd.org"/>
    <s v="CARITAS"/>
  </r>
  <r>
    <n v="705"/>
    <s v="CARITAS"/>
    <s v="CARITAS"/>
    <s v="Caritas Australia"/>
    <s v="WASH"/>
    <x v="2"/>
    <x v="4"/>
    <s v="# of HP sessions at HH level"/>
    <m/>
    <n v="200"/>
    <s v="completed"/>
    <s v="Chittagong"/>
    <s v="Cox's Bazar"/>
    <x v="0"/>
    <s v="Palong Khali"/>
    <s v="Camp 04"/>
    <x v="1"/>
    <d v="2023-06-01T00:00:00"/>
    <x v="0"/>
    <m/>
    <m/>
    <m/>
    <m/>
    <m/>
    <s v="Iftekhar Uddin Ahmed"/>
    <n v="1722524747"/>
    <s v="pius_nanuar.sro@caritasbd.org"/>
    <s v="CARITAS"/>
  </r>
  <r>
    <n v="706"/>
    <s v="CARITAS"/>
    <s v="CARITAS"/>
    <s v="Caritas Australia"/>
    <s v="WASH"/>
    <x v="2"/>
    <x v="33"/>
    <s v="# of facilities"/>
    <m/>
    <n v="250"/>
    <s v="completed"/>
    <s v="Chittagong"/>
    <s v="Cox's Bazar"/>
    <x v="0"/>
    <s v="Palong Khali"/>
    <s v="Camp 04"/>
    <x v="1"/>
    <d v="2023-06-01T00:00:00"/>
    <x v="0"/>
    <m/>
    <m/>
    <m/>
    <m/>
    <m/>
    <s v="Iftekhar Uddin Ahmed"/>
    <n v="1722524747"/>
    <s v="pius_nanuar.sro@caritasbd.org"/>
    <s v="CARITAS"/>
  </r>
  <r>
    <n v="707"/>
    <s v="CARITAS"/>
    <s v="CARITAS"/>
    <s v="Caritas Australia"/>
    <s v="WASH"/>
    <x v="3"/>
    <x v="5"/>
    <s v="# of campaign per camp "/>
    <m/>
    <n v="1"/>
    <s v="completed"/>
    <s v="Chittagong"/>
    <s v="Cox's Bazar"/>
    <x v="0"/>
    <s v="Palong Khali"/>
    <s v="Camp 04"/>
    <x v="1"/>
    <d v="2023-06-01T00:00:00"/>
    <x v="0"/>
    <m/>
    <m/>
    <m/>
    <m/>
    <m/>
    <s v="Iftekhar Uddin Ahmed"/>
    <n v="1722524747"/>
    <s v="pius_nanuar.sro@caritasbd.org"/>
    <s v="CARITAS"/>
  </r>
  <r>
    <n v="708"/>
    <s v="CARITAS"/>
    <s v="CARITAS"/>
    <s v="Caritas Australia"/>
    <s v="WASH"/>
    <x v="0"/>
    <x v="0"/>
    <s v="# of tube well"/>
    <m/>
    <n v="4"/>
    <s v="completed"/>
    <s v="Chittagong"/>
    <s v="Cox's Bazar"/>
    <x v="0"/>
    <s v="Palong Khali"/>
    <s v="Camp 17"/>
    <x v="1"/>
    <d v="2023-06-01T00:00:00"/>
    <x v="0"/>
    <m/>
    <m/>
    <m/>
    <m/>
    <m/>
    <s v="Iftekhar Uddin Ahmed"/>
    <n v="1722524747"/>
    <s v="pius_nanuar.sro@caritasbd.org"/>
    <s v="CARITAS"/>
  </r>
  <r>
    <n v="709"/>
    <s v="CARITAS"/>
    <s v="CARITAS"/>
    <s v="Caritas Australia"/>
    <s v="WASH"/>
    <x v="1"/>
    <x v="3"/>
    <s v="# of door"/>
    <m/>
    <n v="9"/>
    <s v="completed"/>
    <s v="Chittagong"/>
    <s v="Cox's Bazar"/>
    <x v="0"/>
    <s v="Palong Khali"/>
    <s v="Camp 17"/>
    <x v="1"/>
    <d v="2023-06-01T00:00:00"/>
    <x v="0"/>
    <m/>
    <m/>
    <m/>
    <m/>
    <m/>
    <s v="Iftekhar Uddin Ahmed"/>
    <n v="1722524747"/>
    <s v="pius_nanuar.sro@caritasbd.org"/>
    <s v="CARITAS"/>
  </r>
  <r>
    <n v="710"/>
    <s v="CARITAS"/>
    <s v="CARITAS"/>
    <s v="Caritas Australia"/>
    <s v="WASH"/>
    <x v="1"/>
    <x v="9"/>
    <s v="# of door"/>
    <m/>
    <n v="1"/>
    <s v="completed"/>
    <s v="Chittagong"/>
    <s v="Cox's Bazar"/>
    <x v="0"/>
    <s v="Palong Khali"/>
    <s v="Camp 17"/>
    <x v="1"/>
    <d v="2023-06-01T00:00:00"/>
    <x v="0"/>
    <m/>
    <m/>
    <m/>
    <m/>
    <m/>
    <s v="Iftekhar Uddin Ahmed"/>
    <n v="1722524747"/>
    <s v="pius_nanuar.sro@caritasbd.org"/>
    <s v="CARITAS"/>
  </r>
  <r>
    <n v="711"/>
    <s v="CARITAS"/>
    <s v="CARITAS"/>
    <s v="Caritas Australia"/>
    <s v="WASH"/>
    <x v="2"/>
    <x v="10"/>
    <s v="# of HP sessions at community level"/>
    <m/>
    <n v="5"/>
    <s v="completed"/>
    <s v="Chittagong"/>
    <s v="Cox's Bazar"/>
    <x v="0"/>
    <s v="Palong Khali"/>
    <s v="Camp 17"/>
    <x v="1"/>
    <d v="2023-06-01T00:00:00"/>
    <x v="0"/>
    <m/>
    <m/>
    <m/>
    <m/>
    <m/>
    <s v="Iftekhar Uddin Ahmed"/>
    <n v="1722524747"/>
    <s v="pius_nanuar.sro@caritasbd.org"/>
    <s v="CARITAS"/>
  </r>
  <r>
    <n v="712"/>
    <s v="CARITAS"/>
    <s v="CARITAS"/>
    <s v="Caritas Australia"/>
    <s v="WASH"/>
    <x v="2"/>
    <x v="4"/>
    <s v="# of HP sessions at HH level"/>
    <m/>
    <n v="200"/>
    <s v="completed"/>
    <s v="Chittagong"/>
    <s v="Cox's Bazar"/>
    <x v="0"/>
    <s v="Palong Khali"/>
    <s v="Camp 17"/>
    <x v="1"/>
    <d v="2023-06-01T00:00:00"/>
    <x v="0"/>
    <m/>
    <m/>
    <m/>
    <m/>
    <m/>
    <s v="Iftekhar Uddin Ahmed"/>
    <n v="1722524747"/>
    <s v="pius_nanuar.sro@caritasbd.org"/>
    <s v="CARITAS"/>
  </r>
  <r>
    <n v="713"/>
    <s v="CARITAS"/>
    <s v="CARITAS"/>
    <s v="Caritas Australia"/>
    <s v="WASH"/>
    <x v="2"/>
    <x v="33"/>
    <s v="# of facilities"/>
    <m/>
    <n v="270"/>
    <s v="completed"/>
    <s v="Chittagong"/>
    <s v="Cox's Bazar"/>
    <x v="0"/>
    <s v="Palong Khali"/>
    <s v="Camp 17"/>
    <x v="1"/>
    <d v="2023-06-01T00:00:00"/>
    <x v="0"/>
    <m/>
    <m/>
    <m/>
    <m/>
    <m/>
    <s v="Iftekhar Uddin Ahmed"/>
    <n v="1722524747"/>
    <s v="pius_nanuar.sro@caritasbd.org"/>
    <s v="CARITAS"/>
  </r>
  <r>
    <n v="714"/>
    <s v="CARITAS"/>
    <s v="CARITAS"/>
    <s v="Caritas Australia"/>
    <s v="WASH"/>
    <x v="3"/>
    <x v="5"/>
    <s v="# of campaign per camp "/>
    <m/>
    <n v="1"/>
    <s v="completed"/>
    <s v="Chittagong"/>
    <s v="Cox's Bazar"/>
    <x v="0"/>
    <s v="Palong Khali"/>
    <s v="Camp 17"/>
    <x v="1"/>
    <d v="2023-06-01T00:00:00"/>
    <x v="0"/>
    <m/>
    <m/>
    <m/>
    <m/>
    <m/>
    <s v="Iftekhar Uddin Ahmed"/>
    <n v="1722524747"/>
    <s v="pius_nanuar.sro@caritasbd.org"/>
    <s v="CARITAS"/>
  </r>
  <r>
    <n v="715"/>
    <s v="CCDB"/>
    <s v="CCDB"/>
    <s v="TEARFUND"/>
    <s v="WASH"/>
    <x v="0"/>
    <x v="0"/>
    <s v="# of tube well"/>
    <m/>
    <n v="12"/>
    <s v="completed"/>
    <s v="Chittagong"/>
    <s v="Cox's Bazar"/>
    <x v="0"/>
    <s v="Palong Khali"/>
    <s v="Camp 01W"/>
    <x v="1"/>
    <d v="2022-08-01T00:00:00"/>
    <x v="0"/>
    <m/>
    <m/>
    <m/>
    <m/>
    <m/>
    <s v="Tushar Chakraborty"/>
    <s v="01751-364802"/>
    <s v="pmccdbukhia21@gmail.com"/>
    <s v="CCDB"/>
  </r>
  <r>
    <n v="716"/>
    <s v="CCDB"/>
    <s v="CCDB"/>
    <s v="TEARFUND"/>
    <s v="WASH"/>
    <x v="1"/>
    <x v="15"/>
    <s v="# of door "/>
    <m/>
    <n v="8"/>
    <s v="completed"/>
    <s v="Chittagong"/>
    <s v="Cox's Bazar"/>
    <x v="0"/>
    <s v="Palong Khali"/>
    <s v="Camp 01W"/>
    <x v="1"/>
    <d v="2022-08-01T00:00:00"/>
    <x v="0"/>
    <m/>
    <m/>
    <m/>
    <m/>
    <m/>
    <s v="Tushar Chakraborty"/>
    <s v="01751-364802"/>
    <s v="pmccdbukhia21@gmail.com"/>
    <s v="CCDB"/>
  </r>
  <r>
    <n v="717"/>
    <s v="CCDB"/>
    <s v="CCDB"/>
    <s v="TEARFUND"/>
    <s v="WASH"/>
    <x v="1"/>
    <x v="1"/>
    <s v="# of door "/>
    <m/>
    <n v="3"/>
    <s v="completed"/>
    <s v="Chittagong"/>
    <s v="Cox's Bazar"/>
    <x v="0"/>
    <s v="Palong Khali"/>
    <s v="Camp 01W"/>
    <x v="1"/>
    <d v="2022-08-01T00:00:00"/>
    <x v="0"/>
    <m/>
    <m/>
    <m/>
    <m/>
    <m/>
    <s v="Tushar Chakraborty"/>
    <s v="01751-364802"/>
    <s v="pmccdbukhia21@gmail.com"/>
    <s v="CCDB"/>
  </r>
  <r>
    <n v="718"/>
    <s v="CCDB"/>
    <s v="CCDB"/>
    <s v="TEARFUND"/>
    <s v="WASH"/>
    <x v="1"/>
    <x v="2"/>
    <s v="# of FSM Site"/>
    <m/>
    <n v="1"/>
    <s v="completed"/>
    <s v="Chittagong"/>
    <s v="Cox's Bazar"/>
    <x v="0"/>
    <s v="Palong Khali"/>
    <s v="Camp 01W"/>
    <x v="1"/>
    <d v="2022-08-01T00:00:00"/>
    <x v="0"/>
    <m/>
    <m/>
    <m/>
    <m/>
    <m/>
    <s v="Tushar Chakraborty"/>
    <s v="01751-364802"/>
    <s v="pmccdbukhia21@gmail.com"/>
    <s v="CCDB"/>
  </r>
  <r>
    <n v="719"/>
    <s v="CCDB"/>
    <s v="CCDB"/>
    <s v="TEARFUND"/>
    <s v="WASH"/>
    <x v="1"/>
    <x v="3"/>
    <s v="# of door"/>
    <m/>
    <n v="82"/>
    <s v="completed"/>
    <s v="Chittagong"/>
    <s v="Cox's Bazar"/>
    <x v="0"/>
    <s v="Palong Khali"/>
    <s v="Camp 01W"/>
    <x v="1"/>
    <d v="2022-08-01T00:00:00"/>
    <x v="0"/>
    <m/>
    <m/>
    <m/>
    <m/>
    <m/>
    <s v="Tushar Chakraborty"/>
    <s v="01751-364802"/>
    <s v="pmccdbukhia21@gmail.com"/>
    <s v="CCDB"/>
  </r>
  <r>
    <n v="720"/>
    <s v="CCDB"/>
    <s v="CCDB"/>
    <s v="TEARFUND"/>
    <s v="WASH"/>
    <x v="2"/>
    <x v="10"/>
    <s v="# of HP sessions at community level"/>
    <m/>
    <n v="42"/>
    <s v="completed"/>
    <s v="Chittagong"/>
    <s v="Cox's Bazar"/>
    <x v="0"/>
    <s v="Palong Khali"/>
    <s v="Camp 01W"/>
    <x v="1"/>
    <d v="2022-08-01T00:00:00"/>
    <x v="0"/>
    <m/>
    <m/>
    <m/>
    <m/>
    <m/>
    <s v="Tushar Chakraborty"/>
    <s v="01751-364802"/>
    <s v="pmccdbukhia21@gmail.com"/>
    <s v="CCDB"/>
  </r>
  <r>
    <n v="721"/>
    <s v="CCDB"/>
    <s v="CCDB"/>
    <s v="TEARFUND"/>
    <s v="WASH"/>
    <x v="2"/>
    <x v="7"/>
    <s v="N/A"/>
    <m/>
    <n v="500"/>
    <s v="completed"/>
    <s v="Chittagong"/>
    <s v="Cox's Bazar"/>
    <x v="0"/>
    <s v="Palong Khali"/>
    <s v="Camp 01W"/>
    <x v="1"/>
    <d v="2022-08-01T00:00:00"/>
    <x v="0"/>
    <m/>
    <m/>
    <m/>
    <m/>
    <s v="500 feet drain repair"/>
    <s v="Tushar Chakraborty"/>
    <s v="01751-364802"/>
    <s v="pmccdbukhia21@gmail.com"/>
    <s v="CCDB"/>
  </r>
  <r>
    <n v="722"/>
    <s v="CCDB"/>
    <s v="CCDB"/>
    <s v="TEARFUND"/>
    <s v="WASH"/>
    <x v="3"/>
    <x v="5"/>
    <s v="# of campaign per camp "/>
    <m/>
    <n v="2"/>
    <s v="completed"/>
    <s v="Chittagong"/>
    <s v="Cox's Bazar"/>
    <x v="0"/>
    <s v="Palong Khali"/>
    <s v="Camp 01W"/>
    <x v="1"/>
    <d v="2022-08-01T00:00:00"/>
    <x v="0"/>
    <m/>
    <m/>
    <m/>
    <m/>
    <m/>
    <s v="Tushar Chakraborty"/>
    <s v="01751-364802"/>
    <s v="pmccdbukhia21@gmail.com"/>
    <s v="CCDB"/>
  </r>
  <r>
    <n v="723"/>
    <s v="CCDB"/>
    <s v="CCDB"/>
    <s v="TEARFUND"/>
    <s v="WASH"/>
    <x v="1"/>
    <x v="9"/>
    <s v="# of door"/>
    <m/>
    <n v="22"/>
    <s v="completed"/>
    <s v="Chittagong"/>
    <s v="Cox's Bazar"/>
    <x v="0"/>
    <s v="Palong Khali"/>
    <s v="Camp 01W"/>
    <x v="1"/>
    <d v="2022-08-01T00:00:00"/>
    <x v="0"/>
    <m/>
    <m/>
    <m/>
    <m/>
    <m/>
    <s v="Tushar Chakraborty"/>
    <s v="01751-364802"/>
    <s v="pmccdbukhia21@gmail.com"/>
    <s v="CCDB"/>
  </r>
  <r>
    <n v="724"/>
    <s v="CCDB"/>
    <s v="CCDB"/>
    <s v="TEARFUND"/>
    <s v="WASH"/>
    <x v="1"/>
    <x v="1"/>
    <s v="# of door "/>
    <m/>
    <n v="26"/>
    <s v="completed"/>
    <s v="Chittagong"/>
    <s v="Cox's Bazar"/>
    <x v="0"/>
    <s v="Palong Khali"/>
    <s v="Camp 01E"/>
    <x v="1"/>
    <d v="2022-08-01T00:00:00"/>
    <x v="0"/>
    <m/>
    <m/>
    <m/>
    <m/>
    <m/>
    <s v="Tushar Chakraborty"/>
    <n v="8801751364802"/>
    <s v="pmccdbukhia21@gmail.com"/>
    <s v="CCDB"/>
  </r>
  <r>
    <n v="725"/>
    <s v="CCDB"/>
    <s v="CCDB"/>
    <s v="TEARFUND"/>
    <s v="WASH"/>
    <x v="1"/>
    <x v="17"/>
    <s v="# of door"/>
    <m/>
    <n v="39"/>
    <s v="completed"/>
    <s v="Chittagong"/>
    <s v="Cox's Bazar"/>
    <x v="0"/>
    <s v="Palong Khali"/>
    <s v="Camp 01E"/>
    <x v="1"/>
    <d v="2022-08-01T00:00:00"/>
    <x v="0"/>
    <m/>
    <m/>
    <m/>
    <m/>
    <m/>
    <s v="Tushar Chakraborty"/>
    <n v="8801751364802"/>
    <s v="pmccdbukhia21@gmail.com"/>
    <s v="CCDB"/>
  </r>
  <r>
    <n v="726"/>
    <s v="CCDB"/>
    <s v="CCDB"/>
    <s v="TEARFUND"/>
    <s v="WASH"/>
    <x v="1"/>
    <x v="9"/>
    <s v="# of door"/>
    <m/>
    <n v="29"/>
    <s v="completed"/>
    <s v="Chittagong"/>
    <s v="Cox's Bazar"/>
    <x v="0"/>
    <s v="Palong Khali"/>
    <s v="Camp 01E"/>
    <x v="1"/>
    <d v="2022-08-01T00:00:00"/>
    <x v="0"/>
    <m/>
    <m/>
    <m/>
    <m/>
    <m/>
    <s v="Tushar Chakraborty"/>
    <n v="8801751364802"/>
    <s v="pmccdbukhia21@gmail.com"/>
    <s v="CCDB"/>
  </r>
  <r>
    <n v="727"/>
    <s v="CCDB"/>
    <s v="CCDB"/>
    <s v="TEARFUND"/>
    <s v="WASH"/>
    <x v="1"/>
    <x v="3"/>
    <s v="# of door"/>
    <m/>
    <n v="96"/>
    <s v="completed"/>
    <s v="Chittagong"/>
    <s v="Cox's Bazar"/>
    <x v="0"/>
    <s v="Palong Khali"/>
    <s v="Camp 01E"/>
    <x v="1"/>
    <d v="2022-08-01T00:00:00"/>
    <x v="0"/>
    <m/>
    <m/>
    <m/>
    <m/>
    <m/>
    <s v="Tushar Chakraborty"/>
    <n v="8801751364802"/>
    <s v="pmccdbukhia21@gmail.com"/>
    <s v="CCDB"/>
  </r>
  <r>
    <n v="728"/>
    <s v="CCDB"/>
    <s v="CCDB"/>
    <s v="TEARFUND"/>
    <s v="WASH"/>
    <x v="2"/>
    <x v="4"/>
    <s v="# of HP sessions at HH level"/>
    <m/>
    <n v="280"/>
    <s v="completed"/>
    <s v="Chittagong"/>
    <s v="Cox's Bazar"/>
    <x v="0"/>
    <s v="Palong Khali"/>
    <s v="Camp 01E"/>
    <x v="1"/>
    <d v="2022-08-01T00:00:00"/>
    <x v="0"/>
    <m/>
    <m/>
    <m/>
    <m/>
    <m/>
    <s v="Tushar Chakraborty"/>
    <n v="8801751364802"/>
    <s v="pmccdbukhia21@gmail.com"/>
    <s v="CCDB"/>
  </r>
  <r>
    <n v="729"/>
    <s v="CCDB"/>
    <s v="CCDB"/>
    <s v="TEARFUND"/>
    <s v="WASH"/>
    <x v="3"/>
    <x v="24"/>
    <s v="# of 10L bin"/>
    <m/>
    <n v="1204"/>
    <s v="completed"/>
    <s v="Chittagong"/>
    <s v="Cox's Bazar"/>
    <x v="0"/>
    <s v="Palong Khali"/>
    <s v="Camp 01E"/>
    <x v="1"/>
    <d v="2022-08-01T00:00:00"/>
    <x v="0"/>
    <m/>
    <m/>
    <m/>
    <m/>
    <m/>
    <s v="Tushar Chakraborty"/>
    <n v="8801751364802"/>
    <s v="pmccdbukhia21@gmail.com"/>
    <s v="CCDB"/>
  </r>
  <r>
    <n v="730"/>
    <s v="CCDB"/>
    <s v="CCDB"/>
    <s v="TEARFUND"/>
    <s v="WASH"/>
    <x v="3"/>
    <x v="7"/>
    <s v="N/A"/>
    <m/>
    <n v="1"/>
    <s v="completed"/>
    <s v="Chittagong"/>
    <s v="Cox's Bazar"/>
    <x v="0"/>
    <s v="Palong Khali"/>
    <s v="Camp 01E"/>
    <x v="1"/>
    <d v="2022-08-01T00:00:00"/>
    <x v="0"/>
    <m/>
    <m/>
    <m/>
    <m/>
    <s v="Number of 462 man days cleaning the camp 1 D block"/>
    <s v="Tushar Chakraborty"/>
    <n v="8801751364802"/>
    <s v="pmccdbukhia21@gmail.com"/>
    <s v="CCDB"/>
  </r>
  <r>
    <n v="731"/>
    <s v="CCDB"/>
    <s v="CCDB"/>
    <s v="TEARFUND"/>
    <s v="WASH"/>
    <x v="1"/>
    <x v="1"/>
    <s v="# of door "/>
    <m/>
    <n v="3"/>
    <s v="completed"/>
    <s v="Chittagong"/>
    <s v="Cox's Bazar"/>
    <x v="0"/>
    <s v="Palong Khali"/>
    <s v="Camp 01W"/>
    <x v="1"/>
    <d v="2022-08-01T00:00:00"/>
    <x v="0"/>
    <m/>
    <m/>
    <m/>
    <m/>
    <m/>
    <s v="Tushar Chakraborty"/>
    <n v="8801751364802"/>
    <s v="pmccdbukhia21@gmail.com"/>
    <s v="CCDB"/>
  </r>
  <r>
    <n v="732"/>
    <s v="CCDB"/>
    <s v="CCDB"/>
    <s v="TEARFUND"/>
    <s v="WASH"/>
    <x v="1"/>
    <x v="9"/>
    <s v="# of door"/>
    <m/>
    <n v="8"/>
    <s v="completed"/>
    <s v="Chittagong"/>
    <s v="Cox's Bazar"/>
    <x v="0"/>
    <s v="Palong Khali"/>
    <s v="Camp 01W"/>
    <x v="1"/>
    <d v="2022-08-01T00:00:00"/>
    <x v="0"/>
    <m/>
    <m/>
    <m/>
    <m/>
    <m/>
    <s v="Tushar Chakraborty"/>
    <n v="8801751364802"/>
    <s v="pmccdbukhia21@gmail.com"/>
    <s v="CCDB"/>
  </r>
  <r>
    <n v="733"/>
    <s v="CCDB"/>
    <s v="CCDB"/>
    <s v="TEARFUND"/>
    <s v="WASH"/>
    <x v="1"/>
    <x v="3"/>
    <s v="# of door"/>
    <m/>
    <n v="90"/>
    <s v="completed"/>
    <s v="Chittagong"/>
    <s v="Cox's Bazar"/>
    <x v="0"/>
    <s v="Palong Khali"/>
    <s v="Camp 01W"/>
    <x v="1"/>
    <d v="2022-08-01T00:00:00"/>
    <x v="0"/>
    <m/>
    <m/>
    <m/>
    <m/>
    <m/>
    <s v="Tushar Chakraborty"/>
    <n v="8801751364802"/>
    <s v="pmccdbukhia21@gmail.com"/>
    <s v="CCDB"/>
  </r>
  <r>
    <n v="734"/>
    <s v="CCDB"/>
    <s v="CCDB"/>
    <s v="TEARFUND"/>
    <s v="WASH"/>
    <x v="2"/>
    <x v="4"/>
    <s v="# of HP sessions at HH level"/>
    <m/>
    <n v="460"/>
    <s v="completed"/>
    <s v="Chittagong"/>
    <s v="Cox's Bazar"/>
    <x v="0"/>
    <s v="Palong Khali"/>
    <s v="Camp 01W"/>
    <x v="1"/>
    <d v="2022-08-01T00:00:00"/>
    <x v="0"/>
    <m/>
    <m/>
    <m/>
    <m/>
    <m/>
    <s v="Tushar Chakraborty"/>
    <n v="8801751364802"/>
    <s v="pmccdbukhia21@gmail.com"/>
    <s v="CCDB"/>
  </r>
  <r>
    <n v="735"/>
    <s v="CCDB"/>
    <s v="CCDB"/>
    <s v="TEARFUND"/>
    <s v="WASH"/>
    <x v="3"/>
    <x v="22"/>
    <s v="# of pit"/>
    <m/>
    <n v="21"/>
    <s v="completed"/>
    <s v="Chittagong"/>
    <s v="Cox's Bazar"/>
    <x v="0"/>
    <s v="Palong Khali"/>
    <s v="Camp 01W"/>
    <x v="1"/>
    <d v="2022-08-01T00:00:00"/>
    <x v="0"/>
    <m/>
    <m/>
    <m/>
    <m/>
    <m/>
    <s v="Tushar Chakraborty"/>
    <n v="8801751364802"/>
    <s v="pmccdbukhia21@gmail.com"/>
    <s v="CCDB"/>
  </r>
  <r>
    <n v="736"/>
    <s v="CCDB"/>
    <s v="CCDB"/>
    <s v="TEARFUND"/>
    <s v="WASH"/>
    <x v="3"/>
    <x v="24"/>
    <s v="# of 10L bin"/>
    <m/>
    <n v="1296"/>
    <s v="completed"/>
    <s v="Chittagong"/>
    <s v="Cox's Bazar"/>
    <x v="0"/>
    <s v="Palong Khali"/>
    <s v="Camp 01W"/>
    <x v="1"/>
    <d v="2022-08-01T00:00:00"/>
    <x v="0"/>
    <m/>
    <m/>
    <m/>
    <m/>
    <m/>
    <s v="Tushar Chakraborty"/>
    <n v="8801751364802"/>
    <s v="pmccdbukhia21@gmail.com"/>
    <s v="CCDB"/>
  </r>
  <r>
    <n v="737"/>
    <s v="CCDB"/>
    <s v="CCDB"/>
    <s v="TEARFUND"/>
    <s v="WASH"/>
    <x v="3"/>
    <x v="7"/>
    <s v="N/A"/>
    <m/>
    <n v="308"/>
    <s v="completed"/>
    <s v="Chittagong"/>
    <s v="Cox's Bazar"/>
    <x v="0"/>
    <s v="Palong Khali"/>
    <s v="Camp 01W"/>
    <x v="1"/>
    <d v="2022-08-01T00:00:00"/>
    <x v="0"/>
    <m/>
    <m/>
    <m/>
    <m/>
    <s v="Camp 1 west G block number of 308 man days cleaning the camp."/>
    <s v="Tushar Chakraborty"/>
    <n v="8801751364802"/>
    <s v="pmccdbukhia21@gmail.com"/>
    <s v="CCDB"/>
  </r>
  <r>
    <n v="738"/>
    <s v="DPHE"/>
    <s v="DPHE"/>
    <s v="GoB"/>
    <s v="WASH"/>
    <x v="0"/>
    <x v="25"/>
    <s v="# of tube well"/>
    <m/>
    <n v="2"/>
    <s v="completed"/>
    <s v="Chittagong"/>
    <s v="Cox's Bazar"/>
    <x v="0"/>
    <s v="Haldia Palong"/>
    <s v="HC,Haldia Palong"/>
    <x v="1"/>
    <d v="2022-02-01T00:00:00"/>
    <x v="1"/>
    <m/>
    <m/>
    <m/>
    <m/>
    <m/>
    <s v="Iftekhar Uddin Ahmed"/>
    <n v="1720071252"/>
    <s v="iftekhar.ahmedeco@gmail.com"/>
    <s v="DPHE"/>
  </r>
  <r>
    <n v="739"/>
    <s v="DPHE"/>
    <s v="DPHE"/>
    <s v="GoB"/>
    <s v="WASH"/>
    <x v="0"/>
    <x v="25"/>
    <s v="# of tube well"/>
    <m/>
    <n v="5"/>
    <s v="completed"/>
    <s v="Chittagong"/>
    <s v="Cox's Bazar"/>
    <x v="0"/>
    <s v="Palong Khali"/>
    <s v="HC,Palong Khali"/>
    <x v="1"/>
    <d v="2022-02-01T00:00:00"/>
    <x v="1"/>
    <m/>
    <m/>
    <m/>
    <m/>
    <m/>
    <s v="Iftekhar Uddin Ahmed"/>
    <n v="1720071252"/>
    <s v="iftekhar.ahmedeco@gmail.com"/>
    <s v="DPHE"/>
  </r>
  <r>
    <n v="740"/>
    <s v="DPHE"/>
    <s v="DPHE"/>
    <s v="GoB"/>
    <s v="WASH"/>
    <x v="0"/>
    <x v="25"/>
    <s v="# of tube well"/>
    <m/>
    <n v="5"/>
    <s v="completed"/>
    <s v="Chittagong"/>
    <s v="Cox's Bazar"/>
    <x v="0"/>
    <s v="Ratna Palong"/>
    <s v="HC,Ratna Palong"/>
    <x v="1"/>
    <d v="2022-02-01T00:00:00"/>
    <x v="1"/>
    <m/>
    <m/>
    <m/>
    <m/>
    <m/>
    <s v="Iftekhar Uddin Ahmed"/>
    <n v="1720071252"/>
    <s v="iftekhar.ahmedeco@gmail.com"/>
    <s v="DPHE"/>
  </r>
  <r>
    <n v="741"/>
    <s v="DPHE"/>
    <s v="DPHE"/>
    <s v="GoB"/>
    <s v="WASH"/>
    <x v="0"/>
    <x v="25"/>
    <s v="# of tube well"/>
    <m/>
    <n v="5"/>
    <s v="completed"/>
    <s v="Chittagong"/>
    <s v="Cox's Bazar"/>
    <x v="0"/>
    <s v="Raja Palong"/>
    <s v="HC,Raja Palong"/>
    <x v="1"/>
    <d v="2022-03-01T00:00:00"/>
    <x v="1"/>
    <m/>
    <m/>
    <m/>
    <m/>
    <m/>
    <s v="Iftekhar Uddin Ahmed"/>
    <n v="1720071252"/>
    <s v="iftekhar.ahmedeco@gmail.com"/>
    <s v="DPHE"/>
  </r>
  <r>
    <n v="742"/>
    <s v="DPHE"/>
    <s v="DPHE"/>
    <s v="GoB"/>
    <s v="WASH"/>
    <x v="0"/>
    <x v="25"/>
    <s v="# of tube well"/>
    <m/>
    <n v="2"/>
    <s v="completed"/>
    <s v="Chittagong"/>
    <s v="Cox's Bazar"/>
    <x v="1"/>
    <s v="Teknaf Paurashava"/>
    <s v="HC, Teknaf Paurashava"/>
    <x v="1"/>
    <d v="2022-02-01T00:00:00"/>
    <x v="1"/>
    <m/>
    <m/>
    <m/>
    <m/>
    <m/>
    <s v="Iftekhar Uddin Ahmed"/>
    <n v="1720071252"/>
    <s v="iftekhar.ahmedeco@gmail.com"/>
    <s v="DPHE"/>
  </r>
  <r>
    <n v="743"/>
    <s v="DPHE"/>
    <s v="DPHE"/>
    <s v="GoB"/>
    <s v="WASH"/>
    <x v="0"/>
    <x v="25"/>
    <s v="# of tube well"/>
    <m/>
    <n v="3"/>
    <s v="completed"/>
    <s v="Chittagong"/>
    <s v="Cox's Bazar"/>
    <x v="1"/>
    <s v="Nhilla"/>
    <s v="HC,Nhilla"/>
    <x v="1"/>
    <d v="2022-02-01T00:00:00"/>
    <x v="1"/>
    <m/>
    <m/>
    <m/>
    <m/>
    <m/>
    <s v="Iftekhar Uddin Ahmed"/>
    <n v="1720071252"/>
    <s v="iftekhar.ahmedeco@gmail.com"/>
    <s v="DPHE"/>
  </r>
  <r>
    <n v="744"/>
    <s v="DPHE"/>
    <s v="DPHE"/>
    <s v="GoB"/>
    <s v="WASH"/>
    <x v="0"/>
    <x v="25"/>
    <s v="# of tube well"/>
    <m/>
    <n v="2"/>
    <s v="completed"/>
    <s v="Chittagong"/>
    <s v="Cox's Bazar"/>
    <x v="1"/>
    <s v="Sabrang"/>
    <s v="HC,Sabrang"/>
    <x v="1"/>
    <d v="2022-02-01T00:00:00"/>
    <x v="1"/>
    <m/>
    <m/>
    <m/>
    <m/>
    <m/>
    <s v="Iftekhar Uddin Ahmed"/>
    <n v="1720071252"/>
    <s v="iftekhar.ahmedeco@gmail.com"/>
    <s v="DPHE"/>
  </r>
  <r>
    <n v="745"/>
    <s v="DPHE"/>
    <s v="DPHE"/>
    <s v="World Bank"/>
    <s v="WASH"/>
    <x v="0"/>
    <x v="25"/>
    <s v="# of tube well"/>
    <m/>
    <n v="1"/>
    <s v="completed"/>
    <s v="Chittagong"/>
    <s v="Cox's Bazar"/>
    <x v="1"/>
    <s v="Teknaf Paurashava"/>
    <s v="HC, Teknaf Paurashava"/>
    <x v="1"/>
    <d v="2022-02-01T00:00:00"/>
    <x v="1"/>
    <m/>
    <m/>
    <m/>
    <m/>
    <m/>
    <s v="Iftekhar Uddin Ahmed"/>
    <n v="8801720071252"/>
    <s v="iftekhar.ahmedeco@gmail.com"/>
    <s v="DPHE"/>
  </r>
  <r>
    <n v="746"/>
    <s v="DPHE"/>
    <s v="DPHE"/>
    <s v="World Bank"/>
    <s v="WASH"/>
    <x v="0"/>
    <x v="25"/>
    <s v="# of tube well"/>
    <m/>
    <n v="1"/>
    <s v="completed"/>
    <s v="Chittagong"/>
    <s v="Cox's Bazar"/>
    <x v="0"/>
    <s v="Haldia Palong"/>
    <s v="HC,Haldia Palong"/>
    <x v="1"/>
    <d v="2022-02-01T00:00:00"/>
    <x v="1"/>
    <m/>
    <m/>
    <m/>
    <m/>
    <m/>
    <s v="Iftekhar Uddin Ahmed"/>
    <n v="8801720071252"/>
    <s v="iftekhar.ahmedeco@gmail.com"/>
    <s v="DPHE"/>
  </r>
  <r>
    <n v="747"/>
    <s v="DPHE"/>
    <s v="DPHE"/>
    <s v="World Bank"/>
    <s v="WASH"/>
    <x v="0"/>
    <x v="25"/>
    <s v="# of tube well"/>
    <m/>
    <n v="1"/>
    <s v="completed"/>
    <s v="Chittagong"/>
    <s v="Cox's Bazar"/>
    <x v="2"/>
    <s v="Rajarkul"/>
    <s v="HC,Rajarkul"/>
    <x v="1"/>
    <d v="2022-02-01T00:00:00"/>
    <x v="2"/>
    <m/>
    <m/>
    <m/>
    <m/>
    <m/>
    <s v="Iftekhar Uddin Ahmed"/>
    <n v="8801720071252"/>
    <s v="iftekhar.ahmedeco@gmail.com"/>
    <s v="DPHE"/>
  </r>
  <r>
    <n v="748"/>
    <s v="DPHE"/>
    <s v="DPHE"/>
    <s v="World Bank"/>
    <s v="WASH"/>
    <x v="0"/>
    <x v="25"/>
    <s v="# of tube well"/>
    <m/>
    <n v="1"/>
    <s v="completed"/>
    <s v="Chittagong"/>
    <s v="Cox's Bazar"/>
    <x v="0"/>
    <s v="Jalia Palong"/>
    <s v="HC,Jalia Palong"/>
    <x v="1"/>
    <d v="2022-02-01T00:00:00"/>
    <x v="1"/>
    <m/>
    <m/>
    <m/>
    <m/>
    <m/>
    <s v="Iftekhar Uddin Ahmed"/>
    <n v="8801720071252"/>
    <s v="iftekhar.ahmedeco@gmail.com"/>
    <s v="DPHE"/>
  </r>
  <r>
    <n v="749"/>
    <s v="DPHE"/>
    <s v="DPHE"/>
    <s v="World Bank"/>
    <s v="WASH"/>
    <x v="0"/>
    <x v="25"/>
    <s v="# of tube well"/>
    <m/>
    <n v="1"/>
    <s v="completed"/>
    <s v="Chittagong"/>
    <s v="Cox's Bazar"/>
    <x v="0"/>
    <s v="Jalia Palong"/>
    <s v="HC,Jalia Palong"/>
    <x v="1"/>
    <d v="2022-02-01T00:00:00"/>
    <x v="1"/>
    <m/>
    <m/>
    <m/>
    <m/>
    <m/>
    <s v="Iftekhar Uddin Ahmed"/>
    <n v="8801720071252"/>
    <s v="iftekhar.ahmedeco@gmail.com"/>
    <s v="DPHE"/>
  </r>
  <r>
    <n v="750"/>
    <s v="DPHE"/>
    <s v="DPHE"/>
    <s v="World Bank"/>
    <s v="WASH"/>
    <x v="0"/>
    <x v="25"/>
    <s v="# of tube well"/>
    <m/>
    <n v="1"/>
    <s v="completed"/>
    <s v="Chittagong"/>
    <s v="Cox's Bazar"/>
    <x v="0"/>
    <s v="Palong Khali"/>
    <s v="HC,Palong Khali"/>
    <x v="1"/>
    <d v="2022-02-01T00:00:00"/>
    <x v="1"/>
    <m/>
    <m/>
    <m/>
    <m/>
    <m/>
    <s v="Iftekhar Uddin Ahmed"/>
    <n v="8801720071252"/>
    <s v="iftekhar.ahmedeco@gmail.com"/>
    <s v="DPHE"/>
  </r>
  <r>
    <n v="751"/>
    <s v="DPHE"/>
    <s v="DPHE"/>
    <s v="World Bank"/>
    <s v="WASH"/>
    <x v="0"/>
    <x v="25"/>
    <s v="# of tube well"/>
    <m/>
    <n v="1"/>
    <s v="completed"/>
    <s v="Chittagong"/>
    <s v="Cox's Bazar"/>
    <x v="0"/>
    <s v="Raja Palong"/>
    <s v="HC,Raja Palong"/>
    <x v="1"/>
    <d v="2022-02-01T00:00:00"/>
    <x v="1"/>
    <m/>
    <m/>
    <m/>
    <m/>
    <m/>
    <s v="Iftekhar Uddin Ahmed"/>
    <n v="8801720071252"/>
    <s v="iftekhar.ahmedeco@gmail.com"/>
    <s v="DPHE"/>
  </r>
  <r>
    <n v="752"/>
    <s v="DPHE"/>
    <s v="DPHE"/>
    <s v="World Bank"/>
    <s v="WASH"/>
    <x v="1"/>
    <x v="32"/>
    <s v="# of door"/>
    <m/>
    <n v="4"/>
    <s v="completed"/>
    <s v="Chittagong"/>
    <s v="Cox's Bazar"/>
    <x v="0"/>
    <s v="Raja Palong"/>
    <s v="HC,Raja Palong"/>
    <x v="1"/>
    <d v="2022-02-01T00:00:00"/>
    <x v="1"/>
    <m/>
    <m/>
    <m/>
    <m/>
    <m/>
    <s v="Iftekhar Uddin Ahmed"/>
    <n v="8801720071252"/>
    <s v="iftekhar.ahmedeco@gmail.com"/>
    <s v="DPHE"/>
  </r>
  <r>
    <n v="753"/>
    <s v="DPHE"/>
    <s v="DPHE"/>
    <s v="World Bank"/>
    <s v="WASH"/>
    <x v="1"/>
    <x v="16"/>
    <s v="# of door"/>
    <m/>
    <n v="8"/>
    <s v="completed"/>
    <s v="Chittagong"/>
    <s v="Cox's Bazar"/>
    <x v="0"/>
    <s v="Raja Palong"/>
    <s v="HC,Raja Palong"/>
    <x v="1"/>
    <d v="2022-02-01T00:00:00"/>
    <x v="1"/>
    <m/>
    <m/>
    <m/>
    <m/>
    <m/>
    <s v="Iftekhar Uddin Ahmed"/>
    <n v="8801720071252"/>
    <s v="iftekhar.ahmedeco@gmail.com"/>
    <s v="DPHE"/>
  </r>
  <r>
    <n v="754"/>
    <s v="DPHE"/>
    <s v="DPHE"/>
    <s v="World Bank"/>
    <s v="WASH"/>
    <x v="1"/>
    <x v="17"/>
    <s v="# of door"/>
    <m/>
    <n v="8"/>
    <s v="completed"/>
    <s v="Chittagong"/>
    <s v="Cox's Bazar"/>
    <x v="0"/>
    <s v="Raja Palong"/>
    <s v="HC,Raja Palong"/>
    <x v="1"/>
    <d v="2022-02-01T00:00:00"/>
    <x v="1"/>
    <m/>
    <m/>
    <m/>
    <m/>
    <m/>
    <s v="Iftekhar Uddin Ahmed"/>
    <n v="8801720071252"/>
    <s v="iftekhar.ahmedeco@gmail.com"/>
    <s v="DPHE"/>
  </r>
  <r>
    <n v="755"/>
    <s v="DPHE"/>
    <s v="DPHE"/>
    <s v="ADB"/>
    <s v="WASH"/>
    <x v="1"/>
    <x v="14"/>
    <s v="# of door"/>
    <m/>
    <n v="5"/>
    <s v="completed"/>
    <s v="Chittagong"/>
    <s v="Cox's Bazar"/>
    <x v="0"/>
    <s v="Palong Khali"/>
    <s v="Camp 03"/>
    <x v="1"/>
    <d v="2022-02-28T00:00:00"/>
    <x v="0"/>
    <m/>
    <m/>
    <m/>
    <m/>
    <m/>
    <s v="Iftekhar Uddin Ahmed"/>
    <n v="8801720071252"/>
    <s v="iftekhar.ahmedeco@gmail.com"/>
    <s v="DPHE"/>
  </r>
  <r>
    <n v="756"/>
    <s v="DPHE"/>
    <s v="DPHE"/>
    <s v="ADB"/>
    <s v="WASH"/>
    <x v="1"/>
    <x v="14"/>
    <s v="# of door"/>
    <m/>
    <n v="51"/>
    <s v="completed"/>
    <s v="Chittagong"/>
    <s v="Cox's Bazar"/>
    <x v="0"/>
    <s v="Palong Khali"/>
    <s v="Camp 04"/>
    <x v="1"/>
    <d v="2022-02-28T00:00:00"/>
    <x v="0"/>
    <m/>
    <m/>
    <m/>
    <m/>
    <m/>
    <s v="Iftekhar Uddin Ahmed"/>
    <n v="1720071252"/>
    <s v="iftekhar.ahmedeco@gmail.com"/>
    <s v="DPHE"/>
  </r>
  <r>
    <n v="757"/>
    <s v="DPHE"/>
    <s v="DPHE"/>
    <s v="ADB"/>
    <s v="WASH"/>
    <x v="1"/>
    <x v="14"/>
    <s v="# of door"/>
    <m/>
    <n v="44"/>
    <s v="completed"/>
    <s v="Chittagong"/>
    <s v="Cox's Bazar"/>
    <x v="0"/>
    <s v="Palong Khali"/>
    <s v="Camp 05"/>
    <x v="1"/>
    <d v="2022-02-28T00:00:00"/>
    <x v="0"/>
    <m/>
    <m/>
    <m/>
    <m/>
    <m/>
    <s v="Iftekhar Uddin Ahmed"/>
    <n v="8801720071252"/>
    <s v="iftekhar.ahmedeco@gmail.com"/>
    <s v="DPHE"/>
  </r>
  <r>
    <n v="758"/>
    <s v="DPHE"/>
    <s v="DPHE"/>
    <s v="ADB"/>
    <s v="WASH"/>
    <x v="1"/>
    <x v="14"/>
    <s v="# of door"/>
    <m/>
    <n v="89"/>
    <s v="completed"/>
    <s v="Chittagong"/>
    <s v="Cox's Bazar"/>
    <x v="0"/>
    <s v="Palong Khali"/>
    <s v="Camp 13"/>
    <x v="1"/>
    <d v="2022-02-28T00:00:00"/>
    <x v="0"/>
    <m/>
    <m/>
    <m/>
    <m/>
    <m/>
    <s v="Iftekhar Uddin Ahmed"/>
    <n v="8801720071252"/>
    <s v="iftekhar.ahmedeco@gmail.com"/>
    <s v="DPHE"/>
  </r>
  <r>
    <n v="759"/>
    <s v="DPHE"/>
    <s v="DPHE"/>
    <s v="ADB"/>
    <s v="WASH"/>
    <x v="1"/>
    <x v="14"/>
    <s v="# of door"/>
    <m/>
    <n v="45"/>
    <s v="completed"/>
    <s v="Chittagong"/>
    <s v="Cox's Bazar"/>
    <x v="0"/>
    <s v="Palong Khali"/>
    <s v="Camp 15"/>
    <x v="1"/>
    <d v="2022-02-28T00:00:00"/>
    <x v="0"/>
    <m/>
    <m/>
    <m/>
    <m/>
    <m/>
    <s v="Iftekhar Uddin Ahmed"/>
    <n v="8801720071252"/>
    <s v="iftekhar.ahmedeco@gmail.com"/>
    <s v="DPHE"/>
  </r>
  <r>
    <n v="760"/>
    <s v="DPHE"/>
    <s v="DPHE"/>
    <s v="ADB"/>
    <s v="WASH"/>
    <x v="1"/>
    <x v="14"/>
    <s v="# of door"/>
    <m/>
    <n v="51"/>
    <s v="completed"/>
    <s v="Chittagong"/>
    <s v="Cox's Bazar"/>
    <x v="0"/>
    <s v="Palong Khali"/>
    <s v="Camp 17"/>
    <x v="1"/>
    <d v="2022-02-28T00:00:00"/>
    <x v="0"/>
    <m/>
    <m/>
    <m/>
    <m/>
    <m/>
    <s v="Iftekhar Uddin Ahmed"/>
    <n v="8801720071252"/>
    <s v="iftekhar.ahmedeco@gmail.com"/>
    <s v="DPHE"/>
  </r>
  <r>
    <n v="761"/>
    <s v="DPHE"/>
    <s v="DPHE"/>
    <s v="ADB"/>
    <s v="WASH"/>
    <x v="1"/>
    <x v="14"/>
    <s v="# of door"/>
    <m/>
    <n v="115"/>
    <s v="completed"/>
    <s v="Chittagong"/>
    <s v="Cox's Bazar"/>
    <x v="0"/>
    <s v="Palong Khali"/>
    <s v="Camp 19"/>
    <x v="1"/>
    <d v="2022-02-28T00:00:00"/>
    <x v="0"/>
    <m/>
    <m/>
    <m/>
    <m/>
    <m/>
    <s v="Iftekhar Uddin Ahmed"/>
    <n v="8801720071252"/>
    <s v="iftekhar.ahmedeco@gmail.com"/>
    <s v="DPHE"/>
  </r>
  <r>
    <n v="762"/>
    <s v="DPHE"/>
    <s v="DPHE"/>
    <s v="World Bank"/>
    <s v="WASH"/>
    <x v="0"/>
    <x v="25"/>
    <s v="# of tube well"/>
    <m/>
    <n v="48"/>
    <s v="completed"/>
    <s v="Chittagong"/>
    <s v="Cox's Bazar"/>
    <x v="0"/>
    <s v="Palong Khali"/>
    <s v="Camp 03"/>
    <x v="1"/>
    <d v="2022-03-01T00:00:00"/>
    <x v="0"/>
    <m/>
    <m/>
    <m/>
    <m/>
    <m/>
    <s v="Iftekhar Uddin Ahmed"/>
    <n v="8801720071252"/>
    <s v="iftekhar.ahmedeco@gmail.com"/>
    <s v="DPHE"/>
  </r>
  <r>
    <n v="763"/>
    <s v="DPHE"/>
    <s v="DPHE"/>
    <s v="World Bank"/>
    <s v="WASH"/>
    <x v="1"/>
    <x v="32"/>
    <s v="# of door"/>
    <m/>
    <n v="3"/>
    <s v="completed"/>
    <s v="Chittagong"/>
    <s v="Cox's Bazar"/>
    <x v="0"/>
    <s v="Palong Khali"/>
    <s v="Camp 03"/>
    <x v="1"/>
    <d v="2022-03-01T00:00:00"/>
    <x v="0"/>
    <m/>
    <m/>
    <m/>
    <m/>
    <m/>
    <s v="Iftekhar Uddin Ahmed"/>
    <n v="8801720071252"/>
    <s v="iftekhar.ahmedeco@gmail.com"/>
    <s v="DPHE"/>
  </r>
  <r>
    <n v="764"/>
    <s v="DPHE"/>
    <s v="DPHE"/>
    <s v="World Bank"/>
    <s v="WASH"/>
    <x v="1"/>
    <x v="16"/>
    <s v="# of door"/>
    <m/>
    <n v="6"/>
    <s v="completed"/>
    <s v="Chittagong"/>
    <s v="Cox's Bazar"/>
    <x v="0"/>
    <s v="Palong Khali"/>
    <s v="Camp 03"/>
    <x v="1"/>
    <d v="2022-03-01T00:00:00"/>
    <x v="0"/>
    <m/>
    <m/>
    <m/>
    <m/>
    <m/>
    <s v="Iftekhar Uddin Ahmed"/>
    <n v="8801720071252"/>
    <s v="iftekhar.ahmedeco@gmail.com"/>
    <s v="DPHE"/>
  </r>
  <r>
    <n v="765"/>
    <s v="DPHE"/>
    <s v="DPHE"/>
    <s v="World Bank"/>
    <s v="WASH"/>
    <x v="1"/>
    <x v="17"/>
    <s v="# of door"/>
    <m/>
    <n v="71"/>
    <s v="completed"/>
    <s v="Chittagong"/>
    <s v="Cox's Bazar"/>
    <x v="0"/>
    <s v="Palong Khali"/>
    <s v="Camp 03"/>
    <x v="1"/>
    <d v="2022-03-01T00:00:00"/>
    <x v="0"/>
    <m/>
    <m/>
    <m/>
    <m/>
    <m/>
    <s v="Iftekhar Uddin Ahmed"/>
    <n v="8801720071252"/>
    <s v="iftekhar.ahmedeco@gmail.com"/>
    <s v="DPHE"/>
  </r>
  <r>
    <n v="766"/>
    <s v="DPHE"/>
    <s v="DPHE"/>
    <s v="World Bank"/>
    <s v="WASH"/>
    <x v="0"/>
    <x v="25"/>
    <s v="# of tube well"/>
    <m/>
    <n v="54"/>
    <s v="completed"/>
    <s v="Chittagong"/>
    <s v="Cox's Bazar"/>
    <x v="0"/>
    <s v="Palong Khali"/>
    <s v="Camp 04"/>
    <x v="1"/>
    <d v="2022-02-01T00:00:00"/>
    <x v="0"/>
    <m/>
    <m/>
    <m/>
    <m/>
    <m/>
    <s v="Iftekhar Uddin Ahmed"/>
    <n v="8801720071252"/>
    <s v="iftekhar.ahmedeco@gmail.com"/>
    <s v="DPHE"/>
  </r>
  <r>
    <n v="767"/>
    <s v="DPHE"/>
    <s v="DPHE"/>
    <s v="World Bank"/>
    <s v="WASH"/>
    <x v="1"/>
    <x v="32"/>
    <s v="# of door"/>
    <m/>
    <n v="10"/>
    <s v="completed"/>
    <s v="Chittagong"/>
    <s v="Cox's Bazar"/>
    <x v="0"/>
    <s v="Palong Khali"/>
    <s v="Camp 04"/>
    <x v="1"/>
    <d v="2022-02-01T00:00:00"/>
    <x v="0"/>
    <m/>
    <m/>
    <m/>
    <m/>
    <m/>
    <s v="Iftekhar Uddin Ahmed"/>
    <n v="8801720071252"/>
    <s v="iftekhar.ahmedeco@gmail.com"/>
    <s v="DPHE"/>
  </r>
  <r>
    <n v="768"/>
    <s v="DPHE"/>
    <s v="DPHE"/>
    <s v="World Bank"/>
    <s v="WASH"/>
    <x v="1"/>
    <x v="16"/>
    <s v="# of door"/>
    <m/>
    <n v="20"/>
    <s v="completed"/>
    <s v="Chittagong"/>
    <s v="Cox's Bazar"/>
    <x v="0"/>
    <s v="Palong Khali"/>
    <s v="Camp 04"/>
    <x v="1"/>
    <d v="2022-02-01T00:00:00"/>
    <x v="0"/>
    <m/>
    <m/>
    <m/>
    <m/>
    <m/>
    <s v="Iftekhar Uddin Ahmed"/>
    <n v="8801720071252"/>
    <s v="iftekhar.ahmedeco@gmail.com"/>
    <s v="DPHE"/>
  </r>
  <r>
    <n v="769"/>
    <s v="DPHE"/>
    <s v="DPHE"/>
    <s v="World Bank"/>
    <s v="WASH"/>
    <x v="1"/>
    <x v="17"/>
    <s v="# of door"/>
    <m/>
    <n v="316"/>
    <s v="completed"/>
    <s v="Chittagong"/>
    <s v="Cox's Bazar"/>
    <x v="0"/>
    <s v="Palong Khali"/>
    <s v="Camp 04"/>
    <x v="1"/>
    <d v="2022-02-01T00:00:00"/>
    <x v="0"/>
    <m/>
    <m/>
    <m/>
    <m/>
    <m/>
    <s v="Iftekhar Uddin Ahmed"/>
    <n v="8801720071252"/>
    <s v="iftekhar.ahmedeco@gmail.com"/>
    <s v="DPHE"/>
  </r>
  <r>
    <n v="770"/>
    <s v="DPHE"/>
    <s v="DPHE"/>
    <s v="World Bank"/>
    <s v="WASH"/>
    <x v="0"/>
    <x v="25"/>
    <s v="# of tube well"/>
    <m/>
    <n v="28"/>
    <s v="completed"/>
    <s v="Chittagong"/>
    <s v="Cox's Bazar"/>
    <x v="0"/>
    <s v="Palong Khali"/>
    <s v="Camp 05"/>
    <x v="1"/>
    <d v="2022-02-01T00:00:00"/>
    <x v="0"/>
    <m/>
    <m/>
    <m/>
    <m/>
    <m/>
    <s v="Iftekhar Uddin Ahmed"/>
    <n v="8801720071252"/>
    <s v="iftekhar.ahmedeco@gmail.com"/>
    <s v="DPHE"/>
  </r>
  <r>
    <n v="771"/>
    <s v="DPHE"/>
    <s v="DPHE"/>
    <s v="World Bank"/>
    <s v="WASH"/>
    <x v="1"/>
    <x v="32"/>
    <s v="# of door"/>
    <m/>
    <n v="4"/>
    <s v="completed"/>
    <s v="Chittagong"/>
    <s v="Cox's Bazar"/>
    <x v="0"/>
    <s v="Palong Khali"/>
    <s v="Camp 01E"/>
    <x v="1"/>
    <d v="2022-02-01T00:00:00"/>
    <x v="0"/>
    <m/>
    <m/>
    <m/>
    <m/>
    <m/>
    <s v="Iftekhar Uddin Ahmed"/>
    <n v="8801720071252"/>
    <s v="iftekhar.ahmedeco@gmail.com"/>
    <s v="DPHE"/>
  </r>
  <r>
    <n v="772"/>
    <s v="DPHE"/>
    <s v="DPHE"/>
    <s v="World Bank"/>
    <s v="WASH"/>
    <x v="1"/>
    <x v="16"/>
    <s v="# of door"/>
    <m/>
    <n v="8"/>
    <s v="completed"/>
    <s v="Chittagong"/>
    <s v="Cox's Bazar"/>
    <x v="0"/>
    <s v="Palong Khali"/>
    <s v="Camp 01E"/>
    <x v="1"/>
    <d v="2022-02-01T00:00:00"/>
    <x v="0"/>
    <m/>
    <m/>
    <m/>
    <m/>
    <m/>
    <s v="Iftekhar Uddin Ahmed"/>
    <n v="8801720071252"/>
    <s v="iftekhar.ahmedeco@gmail.com"/>
    <s v="DPHE"/>
  </r>
  <r>
    <n v="773"/>
    <s v="DPHE"/>
    <s v="DPHE"/>
    <s v="World Bank"/>
    <s v="WASH"/>
    <x v="1"/>
    <x v="17"/>
    <s v="# of door"/>
    <m/>
    <n v="8"/>
    <s v="completed"/>
    <s v="Chittagong"/>
    <s v="Cox's Bazar"/>
    <x v="0"/>
    <s v="Palong Khali"/>
    <s v="Camp 01E"/>
    <x v="1"/>
    <d v="2022-02-01T00:00:00"/>
    <x v="0"/>
    <m/>
    <m/>
    <m/>
    <m/>
    <m/>
    <s v="Iftekhar Uddin Ahmed"/>
    <n v="8801720071252"/>
    <s v="iftekhar.ahmedeco@gmail.com"/>
    <s v="DPHE"/>
  </r>
  <r>
    <n v="774"/>
    <s v="DPHE"/>
    <s v="DPHE"/>
    <s v="World Bank"/>
    <s v="WASH"/>
    <x v="1"/>
    <x v="32"/>
    <s v="# of door"/>
    <m/>
    <n v="3"/>
    <s v="completed"/>
    <s v="Chittagong"/>
    <s v="Cox's Bazar"/>
    <x v="0"/>
    <s v="Palong Khali"/>
    <s v="Camp 01W"/>
    <x v="1"/>
    <d v="2022-02-01T00:00:00"/>
    <x v="0"/>
    <m/>
    <m/>
    <m/>
    <m/>
    <m/>
    <s v="Iftekhar Uddin Ahmed"/>
    <n v="8801720071252"/>
    <s v="Iftekhar.ahmedeco@gmail.com"/>
    <s v="DPHE"/>
  </r>
  <r>
    <n v="775"/>
    <s v="DPHE"/>
    <s v="DPHE"/>
    <s v="World Bank"/>
    <s v="WASH"/>
    <x v="1"/>
    <x v="16"/>
    <s v="# of door"/>
    <m/>
    <n v="6"/>
    <s v="completed"/>
    <s v="Chittagong"/>
    <s v="Cox's Bazar"/>
    <x v="0"/>
    <s v="Palong Khali"/>
    <s v="Camp 01W"/>
    <x v="1"/>
    <d v="2022-02-01T00:00:00"/>
    <x v="0"/>
    <m/>
    <m/>
    <m/>
    <m/>
    <m/>
    <s v="Iftekhar Uddin Ahmed"/>
    <n v="8801720071252"/>
    <s v="Iftekhar.ahmedeco@gmail.com"/>
    <s v="DPHE"/>
  </r>
  <r>
    <n v="776"/>
    <s v="DPHE"/>
    <s v="DPHE"/>
    <s v="World Bank"/>
    <s v="WASH"/>
    <x v="1"/>
    <x v="17"/>
    <s v="# of door"/>
    <m/>
    <n v="60"/>
    <s v="completed"/>
    <s v="Chittagong"/>
    <s v="Cox's Bazar"/>
    <x v="0"/>
    <s v="Palong Khali"/>
    <s v="Camp 01W"/>
    <x v="1"/>
    <d v="2022-02-01T00:00:00"/>
    <x v="0"/>
    <m/>
    <m/>
    <m/>
    <m/>
    <m/>
    <s v="Iftekhar Uddin Ahmed"/>
    <n v="8801720071252"/>
    <s v="Iftekhar.ahmedeco@gmail.com"/>
    <s v="DPHE"/>
  </r>
  <r>
    <n v="777"/>
    <s v="DPHE"/>
    <s v="DPHE"/>
    <s v="World Bank"/>
    <s v="WASH"/>
    <x v="0"/>
    <x v="25"/>
    <s v="# of tube well"/>
    <m/>
    <n v="7"/>
    <s v="completed"/>
    <s v="Chittagong"/>
    <s v="Cox's Bazar"/>
    <x v="0"/>
    <s v="Palong Khali"/>
    <s v="Camp 02E"/>
    <x v="1"/>
    <d v="2022-02-01T00:00:00"/>
    <x v="0"/>
    <m/>
    <m/>
    <m/>
    <m/>
    <m/>
    <s v="Iftekhar Uddin Ahmed"/>
    <n v="8801720071252"/>
    <s v="iftekhar.ahmedeco@gmail.com"/>
    <s v="DPHE"/>
  </r>
  <r>
    <n v="778"/>
    <s v="DPHE"/>
    <s v="DPHE"/>
    <s v="World Bank"/>
    <s v="WASH"/>
    <x v="0"/>
    <x v="25"/>
    <s v="# of tube well"/>
    <m/>
    <n v="13"/>
    <s v="completed"/>
    <s v="Chittagong"/>
    <s v="Cox's Bazar"/>
    <x v="0"/>
    <s v="Palong Khali"/>
    <s v="Camp 02W"/>
    <x v="1"/>
    <d v="2022-02-01T00:00:00"/>
    <x v="0"/>
    <m/>
    <m/>
    <m/>
    <m/>
    <m/>
    <s v="Iftekhar Uddin Ahmed"/>
    <n v="8801720071252"/>
    <s v="iftekhar.ahmedeco@gmail.com"/>
    <s v="DPHE"/>
  </r>
  <r>
    <n v="779"/>
    <s v="DPHE"/>
    <s v="DPHE"/>
    <s v="World Bank"/>
    <s v="WASH"/>
    <x v="0"/>
    <x v="25"/>
    <s v="# of tube well"/>
    <m/>
    <n v="1"/>
    <s v="completed"/>
    <s v="Chittagong"/>
    <s v="Cox's Bazar"/>
    <x v="0"/>
    <s v="Palong Khali"/>
    <s v="Camp 04 Extension"/>
    <x v="1"/>
    <d v="2022-02-01T00:00:00"/>
    <x v="0"/>
    <m/>
    <m/>
    <m/>
    <m/>
    <m/>
    <s v="Iftekhar Uddin Ahmed"/>
    <n v="8801720071252"/>
    <s v="iftekhar.ahmedeco@gmail.com"/>
    <s v="DPHE"/>
  </r>
  <r>
    <n v="780"/>
    <s v="DPHE"/>
    <s v="DPHE"/>
    <s v="World Bank"/>
    <s v="WASH"/>
    <x v="1"/>
    <x v="32"/>
    <s v="# of door"/>
    <m/>
    <n v="9"/>
    <s v="completed"/>
    <s v="Chittagong"/>
    <s v="Cox's Bazar"/>
    <x v="0"/>
    <s v="Palong Khali"/>
    <s v="Camp 04 Extension"/>
    <x v="1"/>
    <d v="2022-02-01T00:00:00"/>
    <x v="0"/>
    <m/>
    <m/>
    <m/>
    <m/>
    <m/>
    <s v="Iftekhar Uddin Ahmed"/>
    <n v="8801720071252"/>
    <s v="iftekhar.ahmedeco@gmail.com"/>
    <s v="DPHE"/>
  </r>
  <r>
    <n v="781"/>
    <s v="DPHE"/>
    <s v="DPHE"/>
    <s v="World Bank"/>
    <s v="WASH"/>
    <x v="1"/>
    <x v="16"/>
    <s v="# of door"/>
    <m/>
    <n v="18"/>
    <s v="completed"/>
    <s v="Chittagong"/>
    <s v="Cox's Bazar"/>
    <x v="0"/>
    <s v="Palong Khali"/>
    <s v="Camp 04 Extension"/>
    <x v="1"/>
    <d v="2022-02-01T00:00:00"/>
    <x v="0"/>
    <m/>
    <m/>
    <m/>
    <m/>
    <m/>
    <s v="Iftekhar Uddin Ahmed"/>
    <n v="8801720071252"/>
    <s v="iftekhar.ahmedeco@gmail.com"/>
    <s v="DPHE"/>
  </r>
  <r>
    <n v="782"/>
    <s v="DPHE"/>
    <s v="DPHE"/>
    <s v="World Bank"/>
    <s v="WASH"/>
    <x v="1"/>
    <x v="17"/>
    <s v="# of door"/>
    <m/>
    <n v="18"/>
    <s v="completed"/>
    <s v="Chittagong"/>
    <s v="Cox's Bazar"/>
    <x v="0"/>
    <s v="Palong Khali"/>
    <s v="Camp 04 Extension"/>
    <x v="1"/>
    <d v="2022-02-01T00:00:00"/>
    <x v="0"/>
    <m/>
    <m/>
    <m/>
    <m/>
    <m/>
    <s v="Iftekhar Uddin Ahmed"/>
    <n v="8801720071252"/>
    <s v="iftekhar.ahmedeco@gmail.com"/>
    <s v="DPHE"/>
  </r>
  <r>
    <n v="783"/>
    <s v="DPHE"/>
    <s v="DPHE"/>
    <s v="World Bank"/>
    <s v="WASH"/>
    <x v="0"/>
    <x v="25"/>
    <s v="# of tube well"/>
    <m/>
    <n v="1"/>
    <s v="completed"/>
    <s v="Chittagong"/>
    <s v="Cox's Bazar"/>
    <x v="0"/>
    <s v="Palong Khali"/>
    <s v="Camp 06"/>
    <x v="1"/>
    <d v="2022-02-01T00:00:00"/>
    <x v="0"/>
    <m/>
    <m/>
    <m/>
    <m/>
    <m/>
    <s v="Iftekhar Uddin Ahmed"/>
    <n v="8801720071252"/>
    <s v="iftekhar.ahmedeco@gmail.com"/>
    <s v="DPHE"/>
  </r>
  <r>
    <n v="784"/>
    <s v="DPHE"/>
    <s v="DPHE"/>
    <s v="World Bank"/>
    <s v="WASH"/>
    <x v="0"/>
    <x v="25"/>
    <s v="# of tube well"/>
    <m/>
    <n v="1"/>
    <s v="completed"/>
    <s v="Chittagong"/>
    <s v="Cox's Bazar"/>
    <x v="0"/>
    <s v="Palong Khali"/>
    <s v="Camp 07"/>
    <x v="1"/>
    <d v="2022-02-01T00:00:00"/>
    <x v="0"/>
    <m/>
    <m/>
    <m/>
    <m/>
    <m/>
    <s v="Iftekhar Uddin Ahmed"/>
    <n v="8801720071252"/>
    <s v="iftekhar.ahmedeco@gmail.com"/>
    <s v="DPHE"/>
  </r>
  <r>
    <n v="785"/>
    <s v="DPHE"/>
    <s v="DPHE"/>
    <s v="World Bank"/>
    <s v="WASH"/>
    <x v="3"/>
    <x v="6"/>
    <s v="# of plant"/>
    <m/>
    <n v="1"/>
    <s v="completed"/>
    <s v="Chittagong"/>
    <s v="Cox's Bazar"/>
    <x v="0"/>
    <s v="Palong Khali"/>
    <s v="Camp 08W"/>
    <x v="1"/>
    <d v="2022-02-01T00:00:00"/>
    <x v="0"/>
    <m/>
    <m/>
    <m/>
    <m/>
    <m/>
    <s v="Iftekhar Uddin Ahmed"/>
    <n v="8801720071252"/>
    <s v="iftekhar.ahmedeco@gmail.com"/>
    <s v="DPHE"/>
  </r>
  <r>
    <n v="786"/>
    <s v="DPHE"/>
    <s v="DPHE"/>
    <s v="World Bank"/>
    <s v="WASH"/>
    <x v="0"/>
    <x v="25"/>
    <s v="# of tube well"/>
    <m/>
    <n v="19"/>
    <s v="completed"/>
    <s v="Chittagong"/>
    <s v="Cox's Bazar"/>
    <x v="0"/>
    <s v="Palong Khali"/>
    <s v="Camp 08E"/>
    <x v="1"/>
    <d v="2022-02-01T00:00:00"/>
    <x v="0"/>
    <m/>
    <m/>
    <m/>
    <m/>
    <m/>
    <s v="Iftekhar Uddin Ahmed"/>
    <n v="8801720071252"/>
    <s v="iftekhar.ahmedeco@gmail.com"/>
    <s v="DPHE"/>
  </r>
  <r>
    <n v="787"/>
    <s v="DPHE"/>
    <s v="DPHE"/>
    <s v="World Bank"/>
    <s v="WASH"/>
    <x v="1"/>
    <x v="32"/>
    <s v="# of door"/>
    <m/>
    <n v="8"/>
    <s v="completed"/>
    <s v="Chittagong"/>
    <s v="Cox's Bazar"/>
    <x v="0"/>
    <s v="Palong Khali"/>
    <s v="Camp 08E"/>
    <x v="1"/>
    <d v="2022-02-01T00:00:00"/>
    <x v="0"/>
    <m/>
    <m/>
    <m/>
    <m/>
    <m/>
    <s v="Iftekhar Uddin Ahmed"/>
    <n v="8801720071252"/>
    <s v="iftekhar.ahmedeco@gmail.com"/>
    <s v="DPHE"/>
  </r>
  <r>
    <n v="788"/>
    <s v="DPHE"/>
    <s v="DPHE"/>
    <s v="World Bank"/>
    <s v="WASH"/>
    <x v="1"/>
    <x v="16"/>
    <s v="# of door"/>
    <m/>
    <n v="16"/>
    <s v="completed"/>
    <s v="Chittagong"/>
    <s v="Cox's Bazar"/>
    <x v="0"/>
    <s v="Palong Khali"/>
    <s v="Camp 08E"/>
    <x v="1"/>
    <d v="2022-02-01T00:00:00"/>
    <x v="0"/>
    <m/>
    <m/>
    <m/>
    <m/>
    <m/>
    <s v="Iftekhar Uddin Ahmed"/>
    <n v="8801720071252"/>
    <s v="iftekhar.ahmedeco@gmail.com"/>
    <s v="DPHE"/>
  </r>
  <r>
    <n v="789"/>
    <s v="DPHE"/>
    <s v="DPHE"/>
    <s v="World Bank"/>
    <s v="WASH"/>
    <x v="1"/>
    <x v="17"/>
    <s v="# of door"/>
    <m/>
    <n v="16"/>
    <s v="completed"/>
    <s v="Chittagong"/>
    <s v="Cox's Bazar"/>
    <x v="0"/>
    <s v="Palong Khali"/>
    <s v="Camp 08E"/>
    <x v="1"/>
    <d v="2022-02-01T00:00:00"/>
    <x v="0"/>
    <m/>
    <m/>
    <m/>
    <m/>
    <m/>
    <s v="Iftekhar Uddin Ahmed"/>
    <n v="8801720071252"/>
    <s v="iftekhar.ahmedeco@gmail.com"/>
    <s v="DPHE"/>
  </r>
  <r>
    <n v="790"/>
    <s v="DPHE"/>
    <s v="DPHE"/>
    <s v="World Bank"/>
    <s v="WASH"/>
    <x v="0"/>
    <x v="25"/>
    <s v="# of tube well"/>
    <m/>
    <n v="13"/>
    <s v="completed"/>
    <s v="Chittagong"/>
    <s v="Cox's Bazar"/>
    <x v="0"/>
    <s v="Palong Khali"/>
    <s v="Camp 09"/>
    <x v="1"/>
    <d v="2022-02-01T00:00:00"/>
    <x v="0"/>
    <m/>
    <m/>
    <m/>
    <m/>
    <m/>
    <s v="Iftekhar Uddin Ahmed"/>
    <n v="8801720071252"/>
    <s v="Iftekhar.ahmedeco@gmail.com"/>
    <s v="DPHE"/>
  </r>
  <r>
    <n v="791"/>
    <s v="DPHE"/>
    <s v="DPHE"/>
    <s v="World Bank"/>
    <s v="WASH"/>
    <x v="1"/>
    <x v="32"/>
    <s v="# of door"/>
    <m/>
    <n v="2"/>
    <s v="completed"/>
    <s v="Chittagong"/>
    <s v="Cox's Bazar"/>
    <x v="0"/>
    <s v="Palong Khali"/>
    <s v="Camp 09"/>
    <x v="1"/>
    <d v="2022-02-01T00:00:00"/>
    <x v="0"/>
    <m/>
    <m/>
    <m/>
    <m/>
    <m/>
    <s v="Iftekhar Uddin Ahmed"/>
    <n v="8801720071252"/>
    <s v="Iftekhar.ahmedeco@gmail.com"/>
    <s v="DPHE"/>
  </r>
  <r>
    <n v="792"/>
    <s v="DPHE"/>
    <s v="DPHE"/>
    <s v="World Bank"/>
    <s v="WASH"/>
    <x v="1"/>
    <x v="16"/>
    <s v="# of door"/>
    <m/>
    <n v="4"/>
    <s v="completed"/>
    <s v="Chittagong"/>
    <s v="Cox's Bazar"/>
    <x v="0"/>
    <s v="Palong Khali"/>
    <s v="Camp 09"/>
    <x v="1"/>
    <d v="2022-02-01T00:00:00"/>
    <x v="0"/>
    <m/>
    <m/>
    <m/>
    <m/>
    <m/>
    <s v="Iftekhar Uddin Ahmed"/>
    <n v="8801720071252"/>
    <s v="Iftekhar.ahmedeco@gmail.com"/>
    <s v="DPHE"/>
  </r>
  <r>
    <n v="793"/>
    <s v="DPHE"/>
    <s v="DPHE"/>
    <s v="World Bank"/>
    <s v="WASH"/>
    <x v="1"/>
    <x v="17"/>
    <s v="# of door"/>
    <m/>
    <n v="59"/>
    <s v="completed"/>
    <s v="Chittagong"/>
    <s v="Cox's Bazar"/>
    <x v="0"/>
    <s v="Palong Khali"/>
    <s v="Camp 09"/>
    <x v="1"/>
    <d v="2022-02-01T00:00:00"/>
    <x v="0"/>
    <m/>
    <m/>
    <m/>
    <m/>
    <m/>
    <s v="Iftekhar Uddin Ahmed"/>
    <n v="8801720071252"/>
    <s v="Iftekhar.ahmedeco@gmail.com"/>
    <s v="DPHE"/>
  </r>
  <r>
    <n v="794"/>
    <s v="DPHE"/>
    <s v="DPHE"/>
    <s v="World Bank"/>
    <s v="WASH"/>
    <x v="0"/>
    <x v="25"/>
    <s v="# of tube well"/>
    <m/>
    <n v="1"/>
    <s v="completed"/>
    <s v="Chittagong"/>
    <s v="Cox's Bazar"/>
    <x v="0"/>
    <s v="Palong Khali"/>
    <s v="Camp 10"/>
    <x v="1"/>
    <d v="2022-02-01T00:00:00"/>
    <x v="0"/>
    <m/>
    <m/>
    <m/>
    <m/>
    <m/>
    <s v="Iftekhar Uddin Ahmed"/>
    <n v="8801720071252"/>
    <s v="iftekhar.ahmedeco@gmail.com"/>
    <s v="DPHE"/>
  </r>
  <r>
    <n v="795"/>
    <s v="DPHE"/>
    <s v="DPHE"/>
    <s v="World Bank"/>
    <s v="WASH"/>
    <x v="0"/>
    <x v="25"/>
    <s v="# of tube well"/>
    <m/>
    <n v="1"/>
    <s v="completed"/>
    <s v="Chittagong"/>
    <s v="Cox's Bazar"/>
    <x v="0"/>
    <s v="Palong Khali"/>
    <s v="Camp 11"/>
    <x v="1"/>
    <d v="2022-03-01T00:00:00"/>
    <x v="0"/>
    <m/>
    <m/>
    <m/>
    <m/>
    <m/>
    <s v="Iftekhar Uddin Ahmed"/>
    <n v="8801720071252"/>
    <s v="iftekhar.ahmedeco@gmail.com"/>
    <s v="DPHE"/>
  </r>
  <r>
    <n v="796"/>
    <s v="DPHE"/>
    <s v="DPHE"/>
    <s v="World Bank"/>
    <s v="WASH"/>
    <x v="1"/>
    <x v="32"/>
    <s v="# of door"/>
    <m/>
    <n v="1"/>
    <s v="completed"/>
    <s v="Chittagong"/>
    <s v="Cox's Bazar"/>
    <x v="0"/>
    <s v="Palong Khali"/>
    <s v="Camp 11"/>
    <x v="1"/>
    <d v="2022-03-01T00:00:00"/>
    <x v="0"/>
    <m/>
    <m/>
    <m/>
    <m/>
    <m/>
    <s v="Iftekhar Uddin Ahmed"/>
    <n v="8801720071252"/>
    <s v="iftekhar.ahmedeco@gmail.com"/>
    <s v="DPHE"/>
  </r>
  <r>
    <n v="797"/>
    <s v="DPHE"/>
    <s v="DPHE"/>
    <s v="World Bank"/>
    <s v="WASH"/>
    <x v="1"/>
    <x v="16"/>
    <s v="# of door"/>
    <m/>
    <n v="2"/>
    <s v="completed"/>
    <s v="Chittagong"/>
    <s v="Cox's Bazar"/>
    <x v="0"/>
    <s v="Palong Khali"/>
    <s v="Camp 11"/>
    <x v="1"/>
    <d v="2022-03-01T00:00:00"/>
    <x v="0"/>
    <m/>
    <m/>
    <m/>
    <m/>
    <m/>
    <s v="Iftekhar Uddin Ahmed"/>
    <n v="8801720071252"/>
    <s v="iftekhar.ahmedeco@gmail.com"/>
    <s v="DPHE"/>
  </r>
  <r>
    <n v="798"/>
    <s v="DPHE"/>
    <s v="DPHE"/>
    <s v="World Bank"/>
    <s v="WASH"/>
    <x v="1"/>
    <x v="17"/>
    <s v="# of door"/>
    <m/>
    <n v="2"/>
    <s v="completed"/>
    <s v="Chittagong"/>
    <s v="Cox's Bazar"/>
    <x v="0"/>
    <s v="Palong Khali"/>
    <s v="Camp 11"/>
    <x v="1"/>
    <d v="2022-03-01T00:00:00"/>
    <x v="0"/>
    <m/>
    <m/>
    <m/>
    <m/>
    <m/>
    <s v="Iftekhar Uddin Ahmed"/>
    <n v="8801720071252"/>
    <s v="iftekhar.ahmedeco@gmail.com"/>
    <s v="DPHE"/>
  </r>
  <r>
    <n v="799"/>
    <s v="DPHE"/>
    <s v="DPHE"/>
    <s v="World Bank"/>
    <s v="WASH"/>
    <x v="1"/>
    <x v="32"/>
    <s v="# of door"/>
    <m/>
    <n v="3"/>
    <s v="completed"/>
    <s v="Chittagong"/>
    <s v="Cox's Bazar"/>
    <x v="0"/>
    <s v="Palong Khali"/>
    <s v="Camp 12"/>
    <x v="1"/>
    <d v="2022-02-01T00:00:00"/>
    <x v="0"/>
    <m/>
    <m/>
    <m/>
    <m/>
    <m/>
    <s v="Iftekhar Uddin Ahmed"/>
    <n v="8801720071252"/>
    <s v="iftekhar.ahmedeco@gmail.com"/>
    <s v="DPHE"/>
  </r>
  <r>
    <n v="800"/>
    <s v="DPHE"/>
    <s v="DPHE"/>
    <s v="World Bank"/>
    <s v="WASH"/>
    <x v="1"/>
    <x v="16"/>
    <s v="# of door"/>
    <m/>
    <n v="6"/>
    <s v="completed"/>
    <s v="Chittagong"/>
    <s v="Cox's Bazar"/>
    <x v="0"/>
    <s v="Palong Khali"/>
    <s v="Camp 12"/>
    <x v="1"/>
    <d v="2022-02-01T00:00:00"/>
    <x v="0"/>
    <m/>
    <m/>
    <m/>
    <m/>
    <m/>
    <s v="Iftekhar Uddin Ahmed"/>
    <n v="8801720071252"/>
    <s v="iftekhar.ahmedeco@gmail.com"/>
    <s v="DPHE"/>
  </r>
  <r>
    <n v="801"/>
    <s v="DPHE"/>
    <s v="DPHE"/>
    <s v="World Bank"/>
    <s v="WASH"/>
    <x v="1"/>
    <x v="17"/>
    <s v="# of door"/>
    <m/>
    <n v="3"/>
    <s v="completed"/>
    <s v="Chittagong"/>
    <s v="Cox's Bazar"/>
    <x v="0"/>
    <s v="Palong Khali"/>
    <s v="Camp 12"/>
    <x v="1"/>
    <d v="2022-02-01T00:00:00"/>
    <x v="0"/>
    <m/>
    <m/>
    <m/>
    <m/>
    <m/>
    <s v="Iftekhar Uddin Ahmed"/>
    <n v="8801720071252"/>
    <s v="iftekhar.ahmedeco@gmail.com"/>
    <s v="DPHE"/>
  </r>
  <r>
    <n v="802"/>
    <s v="DPHE"/>
    <s v="DPHE"/>
    <s v="World Bank"/>
    <s v="WASH"/>
    <x v="0"/>
    <x v="25"/>
    <s v="# of tube well"/>
    <m/>
    <n v="39"/>
    <s v="completed"/>
    <s v="Chittagong"/>
    <s v="Cox's Bazar"/>
    <x v="0"/>
    <s v="Palong Khali"/>
    <s v="Camp 13"/>
    <x v="1"/>
    <d v="2022-02-01T00:00:00"/>
    <x v="0"/>
    <m/>
    <m/>
    <m/>
    <m/>
    <m/>
    <s v="Iftekhar Uddin Ahmed"/>
    <n v="8801720071252"/>
    <s v="iftekhar.ahmedeco@gmail.com"/>
    <s v="DPHE"/>
  </r>
  <r>
    <n v="803"/>
    <s v="DPHE"/>
    <s v="DPHE"/>
    <s v="World Bank"/>
    <s v="WASH"/>
    <x v="1"/>
    <x v="32"/>
    <s v="# of door"/>
    <m/>
    <n v="8"/>
    <s v="completed"/>
    <s v="Chittagong"/>
    <s v="Cox's Bazar"/>
    <x v="0"/>
    <s v="Palong Khali"/>
    <s v="Camp 13"/>
    <x v="1"/>
    <d v="2022-02-01T00:00:00"/>
    <x v="0"/>
    <m/>
    <m/>
    <m/>
    <m/>
    <m/>
    <s v="Iftekhar Uddin Ahmed"/>
    <n v="8801720071252"/>
    <s v="iftekhar.ahmedeco@gmail.com"/>
    <s v="DPHE"/>
  </r>
  <r>
    <n v="804"/>
    <s v="DPHE"/>
    <s v="DPHE"/>
    <s v="World Bank"/>
    <s v="WASH"/>
    <x v="1"/>
    <x v="16"/>
    <s v="# of door"/>
    <m/>
    <n v="16"/>
    <s v="completed"/>
    <s v="Chittagong"/>
    <s v="Cox's Bazar"/>
    <x v="0"/>
    <s v="Palong Khali"/>
    <s v="Camp 13"/>
    <x v="1"/>
    <d v="2022-02-01T00:00:00"/>
    <x v="0"/>
    <m/>
    <m/>
    <m/>
    <m/>
    <m/>
    <s v="Iftekhar Uddin Ahmed"/>
    <n v="8801720071252"/>
    <s v="iftekhar.ahmedeco@gmail.com"/>
    <s v="DPHE"/>
  </r>
  <r>
    <n v="805"/>
    <s v="DPHE"/>
    <s v="DPHE"/>
    <s v="World Bank"/>
    <s v="WASH"/>
    <x v="1"/>
    <x v="17"/>
    <s v="# of door"/>
    <m/>
    <n v="319"/>
    <s v="completed"/>
    <s v="Chittagong"/>
    <s v="Cox's Bazar"/>
    <x v="0"/>
    <s v="Palong Khali"/>
    <s v="Camp 13"/>
    <x v="1"/>
    <d v="2022-02-01T00:00:00"/>
    <x v="0"/>
    <m/>
    <m/>
    <m/>
    <m/>
    <m/>
    <s v="Iftekhar Uddin Ahmed"/>
    <n v="8801720071252"/>
    <s v="iftekhar.ahmedeco@gmail.com"/>
    <s v="DPHE"/>
  </r>
  <r>
    <n v="806"/>
    <s v="DPHE"/>
    <s v="DPHE"/>
    <s v="World Bank"/>
    <s v="WASH"/>
    <x v="0"/>
    <x v="25"/>
    <s v="# of tube well"/>
    <m/>
    <n v="3"/>
    <s v="completed"/>
    <s v="Chittagong"/>
    <s v="Cox's Bazar"/>
    <x v="0"/>
    <s v="Palong Khali"/>
    <s v="Camp 14"/>
    <x v="1"/>
    <d v="2022-02-01T00:00:00"/>
    <x v="0"/>
    <m/>
    <m/>
    <m/>
    <m/>
    <m/>
    <s v="Iftekhar Uddin Ahmed"/>
    <n v="8801720071252"/>
    <s v="iftekhar.ahmedeco@gmail.com"/>
    <s v="DPHE"/>
  </r>
  <r>
    <n v="807"/>
    <s v="DPHE"/>
    <s v="DPHE"/>
    <s v="World Bank"/>
    <s v="WASH"/>
    <x v="1"/>
    <x v="17"/>
    <s v="# of door"/>
    <m/>
    <n v="125"/>
    <s v="completed"/>
    <s v="Chittagong"/>
    <s v="Cox's Bazar"/>
    <x v="0"/>
    <s v="Palong Khali"/>
    <s v="Camp 14"/>
    <x v="1"/>
    <d v="2022-02-01T00:00:00"/>
    <x v="0"/>
    <m/>
    <m/>
    <m/>
    <m/>
    <m/>
    <s v="Iftekhar Uddin Ahmed"/>
    <n v="8801720071252"/>
    <s v="iftekhar.ahmedeco@gmail.com"/>
    <s v="DPHE"/>
  </r>
  <r>
    <n v="808"/>
    <s v="DPHE"/>
    <s v="DPHE"/>
    <s v="World Bank"/>
    <s v="WASH"/>
    <x v="0"/>
    <x v="25"/>
    <s v="# of tube well"/>
    <m/>
    <n v="32"/>
    <s v="completed"/>
    <s v="Chittagong"/>
    <s v="Cox's Bazar"/>
    <x v="0"/>
    <s v="Palong Khali"/>
    <s v="Camp 15"/>
    <x v="1"/>
    <d v="2022-02-01T00:00:00"/>
    <x v="0"/>
    <m/>
    <m/>
    <m/>
    <m/>
    <m/>
    <s v="Iftekhar Uddin Ahmed"/>
    <n v="8801720071252"/>
    <s v="iftekhar.ahmedeco@gmail.com"/>
    <s v="DPHE"/>
  </r>
  <r>
    <n v="809"/>
    <s v="DPHE"/>
    <s v="DPHE"/>
    <s v="World Bank"/>
    <s v="WASH"/>
    <x v="1"/>
    <x v="17"/>
    <s v="# of door"/>
    <m/>
    <n v="472"/>
    <s v="completed"/>
    <s v="Chittagong"/>
    <s v="Cox's Bazar"/>
    <x v="0"/>
    <s v="Palong Khali"/>
    <s v="Camp 15"/>
    <x v="1"/>
    <d v="2022-02-01T00:00:00"/>
    <x v="0"/>
    <m/>
    <m/>
    <m/>
    <m/>
    <m/>
    <s v="Iftekhar Uddin Ahmed"/>
    <n v="8801720071252"/>
    <s v="iftekhar.ahmedeco@gmail.com"/>
    <s v="DPHE"/>
  </r>
  <r>
    <n v="810"/>
    <s v="DPHE"/>
    <s v="DPHE"/>
    <s v="World Bank"/>
    <s v="WASH"/>
    <x v="0"/>
    <x v="25"/>
    <s v="# of tube well"/>
    <m/>
    <n v="1"/>
    <s v="completed"/>
    <s v="Chittagong"/>
    <s v="Cox's Bazar"/>
    <x v="0"/>
    <s v="Palong Khali"/>
    <s v="Camp 16"/>
    <x v="1"/>
    <d v="2022-02-01T00:00:00"/>
    <x v="0"/>
    <m/>
    <m/>
    <m/>
    <m/>
    <m/>
    <s v="Iftekhar Uddin Ahmed"/>
    <n v="8801720071252"/>
    <s v="iftekhar.ahmedeco@gmail.com"/>
    <s v="DPHE"/>
  </r>
  <r>
    <n v="811"/>
    <s v="DPHE"/>
    <s v="DPHE"/>
    <s v="World Bank"/>
    <s v="WASH"/>
    <x v="1"/>
    <x v="17"/>
    <s v="# of door"/>
    <m/>
    <n v="142"/>
    <s v="completed"/>
    <s v="Chittagong"/>
    <s v="Cox's Bazar"/>
    <x v="0"/>
    <s v="Palong Khali"/>
    <s v="Camp 16"/>
    <x v="1"/>
    <d v="2022-02-01T00:00:00"/>
    <x v="0"/>
    <m/>
    <m/>
    <m/>
    <m/>
    <m/>
    <s v="Iftekhar Uddin Ahmed"/>
    <n v="8801720071252"/>
    <s v="iftekhar.ahmedeco@gmail.com"/>
    <s v="DPHE"/>
  </r>
  <r>
    <n v="812"/>
    <s v="DPHE"/>
    <s v="DPHE"/>
    <s v="World Bank"/>
    <s v="WASH"/>
    <x v="0"/>
    <x v="25"/>
    <s v="# of tube well"/>
    <m/>
    <n v="22"/>
    <s v="completed"/>
    <s v="Chittagong"/>
    <s v="Cox's Bazar"/>
    <x v="0"/>
    <s v="Palong Khali"/>
    <s v="Camp 17"/>
    <x v="1"/>
    <d v="2022-02-01T00:00:00"/>
    <x v="0"/>
    <m/>
    <m/>
    <m/>
    <m/>
    <m/>
    <s v="Iftekhar Uddin Ahmed"/>
    <n v="8801720071252"/>
    <s v="iftekhar.ahmedeco@gmail.com"/>
    <s v="DPHE"/>
  </r>
  <r>
    <n v="813"/>
    <s v="DPHE"/>
    <s v="DPHE"/>
    <s v="World Bank"/>
    <s v="WASH"/>
    <x v="3"/>
    <x v="6"/>
    <s v="# of plant"/>
    <m/>
    <n v="2"/>
    <s v="completed"/>
    <s v="Chittagong"/>
    <s v="Cox's Bazar"/>
    <x v="0"/>
    <s v="Palong Khali"/>
    <s v="Camp 17"/>
    <x v="1"/>
    <d v="2022-02-01T00:00:00"/>
    <x v="0"/>
    <m/>
    <m/>
    <m/>
    <m/>
    <m/>
    <s v="Iftekhar Uddin Ahmed"/>
    <n v="8801720071252"/>
    <s v="iftekhar.ahmedeco@gmail.com"/>
    <s v="DPHE"/>
  </r>
  <r>
    <n v="814"/>
    <s v="DPHE"/>
    <s v="DPHE"/>
    <s v="World Bank"/>
    <s v="WASH"/>
    <x v="0"/>
    <x v="25"/>
    <s v="# of tube well"/>
    <m/>
    <n v="126"/>
    <s v="completed"/>
    <s v="Chittagong"/>
    <s v="Cox's Bazar"/>
    <x v="0"/>
    <s v="Palong Khali"/>
    <s v="Camp 19"/>
    <x v="1"/>
    <d v="2022-02-01T00:00:00"/>
    <x v="0"/>
    <m/>
    <m/>
    <m/>
    <m/>
    <m/>
    <s v="Iftekhar Uddin Ahmed"/>
    <n v="8801720071252"/>
    <s v="iftekhar.ahmedeco@gmail.com"/>
    <s v="DPHE"/>
  </r>
  <r>
    <n v="815"/>
    <s v="DPHE"/>
    <s v="DPHE"/>
    <s v="World Bank"/>
    <s v="WASH"/>
    <x v="1"/>
    <x v="32"/>
    <s v="# of door"/>
    <m/>
    <n v="8"/>
    <s v="completed"/>
    <s v="Chittagong"/>
    <s v="Cox's Bazar"/>
    <x v="0"/>
    <s v="Palong Khali"/>
    <s v="Camp 19"/>
    <x v="1"/>
    <d v="2022-02-01T00:00:00"/>
    <x v="0"/>
    <m/>
    <m/>
    <m/>
    <m/>
    <m/>
    <s v="Iftekhar Uddin Ahmed"/>
    <n v="8801720071252"/>
    <s v="iftekhar.ahmedeco@gmail.com"/>
    <s v="DPHE"/>
  </r>
  <r>
    <n v="816"/>
    <s v="DPHE"/>
    <s v="DPHE"/>
    <s v="World Bank"/>
    <s v="WASH"/>
    <x v="1"/>
    <x v="16"/>
    <s v="# of door"/>
    <m/>
    <n v="16"/>
    <s v="completed"/>
    <s v="Chittagong"/>
    <s v="Cox's Bazar"/>
    <x v="0"/>
    <s v="Palong Khali"/>
    <s v="Camp 19"/>
    <x v="1"/>
    <d v="2022-02-01T00:00:00"/>
    <x v="0"/>
    <m/>
    <m/>
    <m/>
    <m/>
    <m/>
    <s v="Iftekhar Uddin Ahmed"/>
    <n v="8801720071252"/>
    <s v="iftekhar.ahmedeco@gmail.com"/>
    <s v="DPHE"/>
  </r>
  <r>
    <n v="817"/>
    <s v="DPHE"/>
    <s v="DPHE"/>
    <s v="World Bank"/>
    <s v="WASH"/>
    <x v="1"/>
    <x v="17"/>
    <s v="# of door"/>
    <m/>
    <n v="481"/>
    <s v="completed"/>
    <s v="Chittagong"/>
    <s v="Cox's Bazar"/>
    <x v="0"/>
    <s v="Palong Khali"/>
    <s v="Camp 19"/>
    <x v="1"/>
    <d v="2022-02-01T00:00:00"/>
    <x v="0"/>
    <m/>
    <m/>
    <m/>
    <m/>
    <m/>
    <s v="Iftekhar Uddin Ahmed"/>
    <n v="8801720071252"/>
    <s v="iftekhar.ahmedeco@gmail.com"/>
    <s v="DPHE"/>
  </r>
  <r>
    <n v="818"/>
    <s v="DPHE"/>
    <s v="DPHE"/>
    <s v="World Bank"/>
    <s v="WASH"/>
    <x v="1"/>
    <x v="32"/>
    <s v="# of door"/>
    <m/>
    <n v="4"/>
    <s v="completed"/>
    <s v="Chittagong"/>
    <s v="Cox's Bazar"/>
    <x v="0"/>
    <s v="Palong Khali"/>
    <s v="Camp 20"/>
    <x v="1"/>
    <d v="2022-02-01T00:00:00"/>
    <x v="0"/>
    <m/>
    <m/>
    <m/>
    <m/>
    <m/>
    <s v="Iftekhar Uddin Ahmed"/>
    <n v="8801720071252"/>
    <s v="iftekhar.ahmedeco@gmail.com"/>
    <s v="DPHE"/>
  </r>
  <r>
    <n v="819"/>
    <s v="DPHE"/>
    <s v="DPHE"/>
    <s v="World Bank"/>
    <s v="WASH"/>
    <x v="1"/>
    <x v="16"/>
    <s v="# of door"/>
    <m/>
    <n v="8"/>
    <s v="completed"/>
    <s v="Chittagong"/>
    <s v="Cox's Bazar"/>
    <x v="0"/>
    <s v="Palong Khali"/>
    <s v="Camp 20"/>
    <x v="1"/>
    <d v="2022-02-01T00:00:00"/>
    <x v="0"/>
    <m/>
    <m/>
    <m/>
    <m/>
    <m/>
    <s v="Iftekhar Uddin Ahmed"/>
    <n v="8801720071252"/>
    <s v="iftekhar.ahmedeco@gmail.com"/>
    <s v="DPHE"/>
  </r>
  <r>
    <n v="820"/>
    <s v="DPHE"/>
    <s v="DPHE"/>
    <s v="World Bank"/>
    <s v="WASH"/>
    <x v="1"/>
    <x v="17"/>
    <s v="# of door"/>
    <m/>
    <n v="9"/>
    <s v="completed"/>
    <s v="Chittagong"/>
    <s v="Cox's Bazar"/>
    <x v="0"/>
    <s v="Palong Khali"/>
    <s v="Camp 20"/>
    <x v="1"/>
    <d v="2022-02-01T00:00:00"/>
    <x v="0"/>
    <m/>
    <m/>
    <m/>
    <m/>
    <m/>
    <s v="Iftekhar Uddin Ahmed"/>
    <n v="8801720071252"/>
    <s v="iftekhar.ahmedeco@gmail.com"/>
    <s v="DPHE"/>
  </r>
  <r>
    <n v="821"/>
    <s v="DPHE"/>
    <s v="DPHE"/>
    <s v="World Bank"/>
    <s v="WASH"/>
    <x v="3"/>
    <x v="6"/>
    <s v="# of plant"/>
    <m/>
    <n v="3"/>
    <s v="completed"/>
    <s v="Chittagong"/>
    <s v="Cox's Bazar"/>
    <x v="0"/>
    <s v="Palong Khali"/>
    <s v="Camp 20"/>
    <x v="1"/>
    <d v="2022-02-01T00:00:00"/>
    <x v="0"/>
    <m/>
    <m/>
    <m/>
    <m/>
    <m/>
    <s v="Iftekhar Uddin Ahmed"/>
    <n v="8801720071252"/>
    <s v="iftekhar.ahmedeco@gmail.com"/>
    <s v="DPHE"/>
  </r>
  <r>
    <n v="822"/>
    <s v="DPHE"/>
    <s v="DPHE"/>
    <s v="World Bank"/>
    <s v="WASH"/>
    <x v="0"/>
    <x v="25"/>
    <s v="# of tube well"/>
    <m/>
    <n v="2"/>
    <s v="completed"/>
    <s v="Chittagong"/>
    <s v="Cox's Bazar"/>
    <x v="0"/>
    <s v="Palong Khali"/>
    <s v="Camp 20 Extension"/>
    <x v="1"/>
    <d v="2022-02-01T00:00:00"/>
    <x v="0"/>
    <m/>
    <m/>
    <m/>
    <m/>
    <m/>
    <s v="Iftekhar Uddin Ahmed"/>
    <n v="8801720071252"/>
    <s v="Iftekhar.ahmedeco@gmail.com"/>
    <s v="DPHE"/>
  </r>
  <r>
    <n v="823"/>
    <s v="DPHE"/>
    <s v="DPHE"/>
    <s v="World Bank"/>
    <s v="WASH"/>
    <x v="1"/>
    <x v="32"/>
    <s v="# of door"/>
    <m/>
    <n v="3"/>
    <s v="completed"/>
    <s v="Chittagong"/>
    <s v="Cox's Bazar"/>
    <x v="0"/>
    <s v="Palong Khali"/>
    <s v="Camp 20 Extension"/>
    <x v="1"/>
    <d v="2022-02-01T00:00:00"/>
    <x v="0"/>
    <m/>
    <m/>
    <m/>
    <m/>
    <m/>
    <s v="Iftekhar Uddin Ahmed"/>
    <n v="8801720071252"/>
    <s v="Iftekhar.ahmedeco@gmail.com"/>
    <s v="DPHE"/>
  </r>
  <r>
    <n v="824"/>
    <s v="DPHE"/>
    <s v="DPHE"/>
    <s v="World Bank"/>
    <s v="WASH"/>
    <x v="1"/>
    <x v="16"/>
    <s v="# of door"/>
    <m/>
    <n v="6"/>
    <s v="completed"/>
    <s v="Chittagong"/>
    <s v="Cox's Bazar"/>
    <x v="0"/>
    <s v="Palong Khali"/>
    <s v="Camp 20 Extension"/>
    <x v="1"/>
    <d v="2022-02-01T00:00:00"/>
    <x v="0"/>
    <m/>
    <m/>
    <m/>
    <m/>
    <m/>
    <s v="Iftekhar Uddin Ahmed"/>
    <n v="8801720071252"/>
    <s v="Iftekhar.ahmedeco@gmail.com"/>
    <s v="DPHE"/>
  </r>
  <r>
    <n v="825"/>
    <s v="DPHE"/>
    <s v="DPHE"/>
    <s v="World Bank"/>
    <s v="WASH"/>
    <x v="1"/>
    <x v="17"/>
    <s v="# of door"/>
    <m/>
    <n v="6"/>
    <s v="completed"/>
    <s v="Chittagong"/>
    <s v="Cox's Bazar"/>
    <x v="0"/>
    <s v="Palong Khali"/>
    <s v="Camp 20 Extension"/>
    <x v="1"/>
    <d v="2022-02-01T00:00:00"/>
    <x v="0"/>
    <m/>
    <m/>
    <m/>
    <m/>
    <m/>
    <s v="Iftekhar Uddin Ahmed"/>
    <n v="8801720071252"/>
    <s v="Iftekhar.ahmedeco@gmail.com"/>
    <s v="DPHE"/>
  </r>
  <r>
    <n v="826"/>
    <s v="DPHE"/>
    <s v="DPHE"/>
    <s v="World Bank"/>
    <s v="WASH"/>
    <x v="3"/>
    <x v="6"/>
    <s v="# of plant"/>
    <m/>
    <n v="1"/>
    <s v="completed"/>
    <s v="Chittagong"/>
    <s v="Cox's Bazar"/>
    <x v="0"/>
    <s v="Palong Khali"/>
    <s v="Camp 20 Extension"/>
    <x v="1"/>
    <d v="2022-02-01T00:00:00"/>
    <x v="0"/>
    <m/>
    <m/>
    <m/>
    <m/>
    <m/>
    <s v="Iftekhar Uddin Ahmed"/>
    <n v="8801720071252"/>
    <s v="Iftekhar.ahmedeco@gmail.com"/>
    <s v="DPHE"/>
  </r>
  <r>
    <n v="827"/>
    <s v="DPHE"/>
    <s v="DPHE"/>
    <s v="World Bank"/>
    <s v="WASH"/>
    <x v="0"/>
    <x v="25"/>
    <s v="# of tube well"/>
    <m/>
    <n v="4"/>
    <s v="completed"/>
    <s v="Chittagong"/>
    <s v="Cox's Bazar"/>
    <x v="0"/>
    <s v="Raja Palong"/>
    <s v="Kutupalong RC"/>
    <x v="1"/>
    <d v="2022-02-01T00:00:00"/>
    <x v="0"/>
    <m/>
    <m/>
    <m/>
    <m/>
    <m/>
    <s v="Iftekhar Uddin Ahmed"/>
    <n v="8801720071252"/>
    <s v="iftekhar.ahmedeco@gmail.com"/>
    <s v="DPHE"/>
  </r>
  <r>
    <n v="828"/>
    <s v="DPHE"/>
    <s v="DPHE"/>
    <s v="World Bank"/>
    <s v="WASH"/>
    <x v="0"/>
    <x v="25"/>
    <s v="# of tube well"/>
    <m/>
    <n v="1"/>
    <s v="completed"/>
    <s v="Chittagong"/>
    <s v="Cox's Bazar"/>
    <x v="1"/>
    <s v="Baharchhara"/>
    <s v="Camp 23"/>
    <x v="1"/>
    <d v="2022-02-01T00:00:00"/>
    <x v="0"/>
    <m/>
    <m/>
    <m/>
    <m/>
    <m/>
    <s v="Iftekhar Uddin Ahmed"/>
    <n v="8801720071252"/>
    <s v="iftekhar.ahmedeco@gmail.com"/>
    <s v="DPHE"/>
  </r>
  <r>
    <n v="829"/>
    <s v="DPHE"/>
    <s v="DPHE"/>
    <s v="World Bank"/>
    <s v="WASH"/>
    <x v="0"/>
    <x v="25"/>
    <s v="# of tube well"/>
    <m/>
    <n v="1"/>
    <s v="completed"/>
    <s v="Chittagong"/>
    <s v="Cox's Bazar"/>
    <x v="1"/>
    <s v="Nhilla"/>
    <s v="Camp 24"/>
    <x v="1"/>
    <d v="2022-02-01T00:00:00"/>
    <x v="0"/>
    <m/>
    <m/>
    <m/>
    <m/>
    <m/>
    <s v="Iftekhar Uddin Ahmed"/>
    <n v="8801720071252"/>
    <s v="iftekhar.ahmedeco@gmail.com"/>
    <s v="DPHE"/>
  </r>
  <r>
    <n v="830"/>
    <s v="DPHE"/>
    <s v="DPHE"/>
    <s v="World Bank"/>
    <s v="WASH"/>
    <x v="0"/>
    <x v="25"/>
    <s v="# of tube well"/>
    <m/>
    <n v="1"/>
    <s v="completed"/>
    <s v="Chittagong"/>
    <s v="Cox's Bazar"/>
    <x v="1"/>
    <s v="Nhilla"/>
    <s v="Camp 25"/>
    <x v="1"/>
    <d v="2022-02-01T00:00:00"/>
    <x v="0"/>
    <m/>
    <m/>
    <m/>
    <m/>
    <m/>
    <s v="Iftekhar Uddin Ahmed"/>
    <n v="8801720071252"/>
    <s v="iftekhar.ahmedeco@gmail.com"/>
    <s v="DPHE"/>
  </r>
  <r>
    <n v="831"/>
    <s v="DPHE"/>
    <s v="DPHE"/>
    <s v="World Bank"/>
    <s v="WASH"/>
    <x v="0"/>
    <x v="25"/>
    <s v="# of tube well"/>
    <m/>
    <n v="1"/>
    <s v="completed"/>
    <s v="Chittagong"/>
    <s v="Cox's Bazar"/>
    <x v="1"/>
    <s v="Nhilla"/>
    <s v="Camp 26"/>
    <x v="1"/>
    <d v="2022-02-01T00:00:00"/>
    <x v="0"/>
    <m/>
    <m/>
    <m/>
    <m/>
    <m/>
    <s v="Iftekhar Uddin Ahmed"/>
    <n v="8801720071252"/>
    <s v="iftekhar.ahmedeco@gmail.com"/>
    <s v="DPHE"/>
  </r>
  <r>
    <n v="832"/>
    <s v="DPHE"/>
    <s v="DPHE"/>
    <s v="World Bank"/>
    <s v="WASH"/>
    <x v="0"/>
    <x v="25"/>
    <s v="# of tube well"/>
    <m/>
    <n v="1"/>
    <s v="completed"/>
    <s v="Chittagong"/>
    <s v="Cox's Bazar"/>
    <x v="1"/>
    <s v="Nhilla"/>
    <s v="Camp 27"/>
    <x v="1"/>
    <d v="2022-02-01T00:00:00"/>
    <x v="0"/>
    <m/>
    <m/>
    <m/>
    <m/>
    <m/>
    <s v="Iftekhar Uddin Ahmed"/>
    <n v="8801720071252"/>
    <s v="iftekhar.ahmedeco@gmail.com"/>
    <s v="DPHE"/>
  </r>
  <r>
    <n v="833"/>
    <s v="DSK"/>
    <s v="DSK"/>
    <s v="IOM"/>
    <s v="WASH"/>
    <x v="0"/>
    <x v="0"/>
    <s v="# of tube well"/>
    <m/>
    <n v="119"/>
    <s v="completed"/>
    <s v="Chittagong"/>
    <s v="Cox's Bazar"/>
    <x v="0"/>
    <s v="Palong Khali"/>
    <s v="Camp 18"/>
    <x v="1"/>
    <d v="2022-09-01T00:00:00"/>
    <x v="0"/>
    <m/>
    <m/>
    <m/>
    <m/>
    <m/>
    <s v="Md. Shalahuddin Kader"/>
    <n v="1845101021"/>
    <s v="shalahuddin@dskbangladesh.org"/>
    <s v="DSK"/>
  </r>
  <r>
    <n v="834"/>
    <s v="DSK"/>
    <s v="DSK"/>
    <s v="IOM"/>
    <s v="WASH"/>
    <x v="0"/>
    <x v="12"/>
    <s v="# of water network"/>
    <m/>
    <n v="1"/>
    <s v="completed"/>
    <s v="Chittagong"/>
    <s v="Cox's Bazar"/>
    <x v="0"/>
    <s v="Palong Khali"/>
    <s v="Camp 18"/>
    <x v="1"/>
    <d v="2022-09-01T00:00:00"/>
    <x v="0"/>
    <m/>
    <m/>
    <m/>
    <m/>
    <m/>
    <s v="Md. Shalahuddin Kader"/>
    <n v="1845101021"/>
    <s v="shalahuddin@dskbangladesh.org"/>
    <s v="DSK"/>
  </r>
  <r>
    <n v="835"/>
    <s v="DSK"/>
    <s v="DSK"/>
    <s v="IOM"/>
    <s v="WASH"/>
    <x v="1"/>
    <x v="1"/>
    <s v="# of door "/>
    <m/>
    <n v="102"/>
    <s v="completed"/>
    <s v="Chittagong"/>
    <s v="Cox's Bazar"/>
    <x v="0"/>
    <s v="Palong Khali"/>
    <s v="Camp 18"/>
    <x v="1"/>
    <d v="2022-09-01T00:00:00"/>
    <x v="0"/>
    <m/>
    <m/>
    <m/>
    <m/>
    <m/>
    <s v="Md. Shalahuddin Kader"/>
    <n v="1845101021"/>
    <s v="shalahuddin@dskbangladesh.org"/>
    <s v="DSK"/>
  </r>
  <r>
    <n v="836"/>
    <s v="DSK"/>
    <s v="DSK"/>
    <s v="IOM"/>
    <s v="WASH"/>
    <x v="1"/>
    <x v="8"/>
    <s v="# of FSM Site"/>
    <m/>
    <n v="10"/>
    <s v="completed"/>
    <s v="Chittagong"/>
    <s v="Cox's Bazar"/>
    <x v="0"/>
    <s v="Palong Khali"/>
    <s v="Camp 18"/>
    <x v="1"/>
    <d v="2022-09-01T00:00:00"/>
    <x v="0"/>
    <m/>
    <m/>
    <m/>
    <m/>
    <m/>
    <s v="Md. Shalahuddin Kader"/>
    <n v="1845101021"/>
    <s v="shalahuddin@dskbangladesh.org"/>
    <s v="DSK"/>
  </r>
  <r>
    <n v="837"/>
    <s v="DSK"/>
    <s v="DSK"/>
    <s v="IOM"/>
    <s v="WASH"/>
    <x v="1"/>
    <x v="2"/>
    <s v="# of FSM Site"/>
    <m/>
    <n v="1"/>
    <s v="completed"/>
    <s v="Chittagong"/>
    <s v="Cox's Bazar"/>
    <x v="0"/>
    <s v="Palong Khali"/>
    <s v="Camp 18"/>
    <x v="1"/>
    <d v="2022-09-01T00:00:00"/>
    <x v="0"/>
    <m/>
    <m/>
    <m/>
    <m/>
    <m/>
    <s v="Md. Shalahuddin Kader"/>
    <n v="1845101021"/>
    <s v="shalahuddin@dskbangladesh.org"/>
    <s v="DSK"/>
  </r>
  <r>
    <n v="838"/>
    <s v="DSK"/>
    <s v="DSK"/>
    <s v="IOM"/>
    <s v="WASH"/>
    <x v="1"/>
    <x v="3"/>
    <s v="# of door"/>
    <m/>
    <n v="125"/>
    <s v="completed"/>
    <s v="Chittagong"/>
    <s v="Cox's Bazar"/>
    <x v="0"/>
    <s v="Palong Khali"/>
    <s v="Camp 18"/>
    <x v="1"/>
    <d v="2022-09-01T00:00:00"/>
    <x v="0"/>
    <m/>
    <m/>
    <m/>
    <m/>
    <m/>
    <s v="Md. Shalahuddin Kader"/>
    <n v="1845101021"/>
    <s v="shalahuddin@dskbangladesh.org"/>
    <s v="DSK"/>
  </r>
  <r>
    <n v="839"/>
    <s v="DSK"/>
    <s v="DSK"/>
    <s v="IOM"/>
    <s v="WASH"/>
    <x v="2"/>
    <x v="19"/>
    <s v="# of estimated persons reached by mass-media campaign"/>
    <m/>
    <n v="66"/>
    <s v="completed"/>
    <s v="Chittagong"/>
    <s v="Cox's Bazar"/>
    <x v="0"/>
    <s v="Palong Khali"/>
    <s v="Camp 18"/>
    <x v="1"/>
    <d v="2022-09-01T00:00:00"/>
    <x v="0"/>
    <m/>
    <m/>
    <m/>
    <m/>
    <m/>
    <s v="Md. Shalahuddin Kader"/>
    <n v="1845101021"/>
    <s v="shalahuddin@dskbangladesh.org"/>
    <s v="DSK"/>
  </r>
  <r>
    <n v="840"/>
    <s v="DSK"/>
    <s v="DSK"/>
    <s v="IOM"/>
    <s v="WASH"/>
    <x v="3"/>
    <x v="5"/>
    <s v="# of campaign per camp "/>
    <m/>
    <n v="13"/>
    <s v="completed"/>
    <s v="Chittagong"/>
    <s v="Cox's Bazar"/>
    <x v="0"/>
    <s v="Palong Khali"/>
    <s v="Camp 18"/>
    <x v="1"/>
    <d v="2022-09-01T00:00:00"/>
    <x v="0"/>
    <m/>
    <m/>
    <m/>
    <m/>
    <m/>
    <s v="Md. Shalahuddin Kader"/>
    <n v="1845101021"/>
    <s v="shalahuddin@dskbangladesh.org"/>
    <s v="DSK"/>
  </r>
  <r>
    <n v="841"/>
    <s v="DSK"/>
    <s v="DSK"/>
    <s v="IOM"/>
    <s v="WASH"/>
    <x v="3"/>
    <x v="6"/>
    <s v="# of plant"/>
    <m/>
    <n v="1"/>
    <s v="completed"/>
    <s v="Chittagong"/>
    <s v="Cox's Bazar"/>
    <x v="0"/>
    <s v="Palong Khali"/>
    <s v="Camp 18"/>
    <x v="1"/>
    <d v="2022-09-01T00:00:00"/>
    <x v="0"/>
    <m/>
    <m/>
    <m/>
    <m/>
    <m/>
    <s v="Md. Shalahuddin Kader"/>
    <n v="1845101021"/>
    <s v="shalahuddin@dskbangladesh.org"/>
    <s v="DSK"/>
  </r>
  <r>
    <n v="842"/>
    <s v="DSK"/>
    <s v="DSK"/>
    <s v="IOM"/>
    <s v="WASH"/>
    <x v="0"/>
    <x v="0"/>
    <s v="# of tube well"/>
    <m/>
    <n v="199"/>
    <s v="completed"/>
    <s v="Chittagong"/>
    <s v="Cox's Bazar"/>
    <x v="0"/>
    <s v="Palong Khali"/>
    <s v="Camp 19"/>
    <x v="1"/>
    <d v="2022-09-01T00:00:00"/>
    <x v="0"/>
    <m/>
    <m/>
    <m/>
    <m/>
    <m/>
    <s v="Md. Shalahuddin Kader"/>
    <n v="1845101021"/>
    <s v="shalahuddin@dskbangladesh.org"/>
    <s v="DSK"/>
  </r>
  <r>
    <n v="843"/>
    <s v="DSK"/>
    <s v="DSK"/>
    <s v="IOM"/>
    <s v="WASH"/>
    <x v="0"/>
    <x v="12"/>
    <s v="# of water network"/>
    <m/>
    <n v="5"/>
    <s v="completed"/>
    <s v="Chittagong"/>
    <s v="Cox's Bazar"/>
    <x v="0"/>
    <s v="Palong Khali"/>
    <s v="Camp 19"/>
    <x v="1"/>
    <d v="2022-09-01T00:00:00"/>
    <x v="0"/>
    <m/>
    <m/>
    <m/>
    <m/>
    <m/>
    <s v="Md. Shalahuddin Kader"/>
    <n v="1845101021"/>
    <s v="shalahuddin@dskbangladesh.org"/>
    <s v="DSK"/>
  </r>
  <r>
    <n v="844"/>
    <s v="DSK"/>
    <s v="DSK"/>
    <s v="IOM"/>
    <s v="WASH"/>
    <x v="1"/>
    <x v="1"/>
    <s v="# of door "/>
    <m/>
    <n v="169"/>
    <s v="completed"/>
    <s v="Chittagong"/>
    <s v="Cox's Bazar"/>
    <x v="0"/>
    <s v="Palong Khali"/>
    <s v="Camp 19"/>
    <x v="1"/>
    <d v="2022-09-01T00:00:00"/>
    <x v="0"/>
    <m/>
    <m/>
    <m/>
    <m/>
    <m/>
    <s v="Md. Shalahuddin Kader"/>
    <n v="1845101021"/>
    <s v="shalahuddin@dskbangladesh.org"/>
    <s v="DSK"/>
  </r>
  <r>
    <n v="845"/>
    <s v="DSK"/>
    <s v="DSK"/>
    <s v="IOM"/>
    <s v="WASH"/>
    <x v="1"/>
    <x v="8"/>
    <s v="# of FSM Site"/>
    <m/>
    <n v="1"/>
    <s v="completed"/>
    <s v="Chittagong"/>
    <s v="Cox's Bazar"/>
    <x v="0"/>
    <s v="Palong Khali"/>
    <s v="Camp 19"/>
    <x v="1"/>
    <d v="2022-09-01T00:00:00"/>
    <x v="0"/>
    <m/>
    <m/>
    <m/>
    <m/>
    <m/>
    <s v="Md. Shalahuddin Kader"/>
    <n v="1845101021"/>
    <s v="shalahuddin@dskbangladesh.org"/>
    <s v="DSK"/>
  </r>
  <r>
    <n v="846"/>
    <s v="DSK"/>
    <s v="DSK"/>
    <s v="IOM"/>
    <s v="WASH"/>
    <x v="1"/>
    <x v="3"/>
    <s v="# of door"/>
    <m/>
    <n v="202"/>
    <s v="completed"/>
    <s v="Chittagong"/>
    <s v="Cox's Bazar"/>
    <x v="0"/>
    <s v="Palong Khali"/>
    <s v="Camp 19"/>
    <x v="1"/>
    <d v="2022-09-01T00:00:00"/>
    <x v="0"/>
    <m/>
    <m/>
    <m/>
    <m/>
    <m/>
    <s v="Md. Shalahuddin Kader"/>
    <n v="1845101021"/>
    <s v="shalahuddin@dskbangladesh.org"/>
    <s v="DSK"/>
  </r>
  <r>
    <n v="847"/>
    <s v="DSK"/>
    <s v="DSK"/>
    <s v="IOM"/>
    <s v="WASH"/>
    <x v="2"/>
    <x v="19"/>
    <s v="# of estimated persons reached by mass-media campaign"/>
    <m/>
    <n v="102"/>
    <s v="completed"/>
    <s v="Chittagong"/>
    <s v="Cox's Bazar"/>
    <x v="0"/>
    <s v="Palong Khali"/>
    <s v="Camp 19"/>
    <x v="1"/>
    <d v="2022-09-01T00:00:00"/>
    <x v="0"/>
    <m/>
    <m/>
    <m/>
    <m/>
    <m/>
    <s v="Md. Shalahuddin Kader"/>
    <n v="1845101021"/>
    <s v="shalahuddin@dskbangladesh.org"/>
    <s v="DSK"/>
  </r>
  <r>
    <n v="848"/>
    <s v="DSK"/>
    <s v="DSK"/>
    <s v="IOM"/>
    <s v="WASH"/>
    <x v="2"/>
    <x v="29"/>
    <s v="# of household"/>
    <m/>
    <n v="448"/>
    <s v="completed"/>
    <s v="Chittagong"/>
    <s v="Cox's Bazar"/>
    <x v="0"/>
    <s v="Palong Khali"/>
    <s v="Camp 19"/>
    <x v="1"/>
    <d v="2022-09-01T00:00:00"/>
    <x v="0"/>
    <m/>
    <m/>
    <m/>
    <m/>
    <m/>
    <s v="Md. Shalahuddin Kader"/>
    <n v="1845101021"/>
    <s v="shalahuddin@dskbangladesh.org"/>
    <s v="DSK"/>
  </r>
  <r>
    <n v="849"/>
    <s v="DSK"/>
    <s v="DSK"/>
    <s v="IOM"/>
    <s v="WASH"/>
    <x v="2"/>
    <x v="28"/>
    <s v="# of female in reproductive age"/>
    <m/>
    <n v="7965"/>
    <s v="completed"/>
    <s v="Chittagong"/>
    <s v="Cox's Bazar"/>
    <x v="0"/>
    <s v="Palong Khali"/>
    <s v="Camp 19"/>
    <x v="1"/>
    <d v="2022-09-01T00:00:00"/>
    <x v="0"/>
    <m/>
    <m/>
    <m/>
    <m/>
    <m/>
    <s v="Md. Shalahuddin Kader"/>
    <n v="1845101021"/>
    <s v="shalahuddin@dskbangladesh.org"/>
    <s v="DSK"/>
  </r>
  <r>
    <n v="850"/>
    <s v="DSK"/>
    <s v="DSK"/>
    <s v="IOM"/>
    <s v="WASH"/>
    <x v="3"/>
    <x v="5"/>
    <s v="# of campaign per camp "/>
    <m/>
    <n v="18"/>
    <s v="completed"/>
    <s v="Chittagong"/>
    <s v="Cox's Bazar"/>
    <x v="0"/>
    <s v="Palong Khali"/>
    <s v="Camp 19"/>
    <x v="1"/>
    <d v="2022-09-01T00:00:00"/>
    <x v="0"/>
    <m/>
    <m/>
    <m/>
    <m/>
    <m/>
    <s v="Md. Shalahuddin Kader"/>
    <n v="1845101021"/>
    <s v="shalahuddin@dskbangladesh.org"/>
    <s v="DSK"/>
  </r>
  <r>
    <n v="851"/>
    <s v="DSK"/>
    <s v="DSK"/>
    <s v="IOM"/>
    <s v="WASH"/>
    <x v="3"/>
    <x v="6"/>
    <s v="# of plant"/>
    <m/>
    <n v="2"/>
    <s v="completed"/>
    <s v="Chittagong"/>
    <s v="Cox's Bazar"/>
    <x v="0"/>
    <s v="Palong Khali"/>
    <s v="Camp 19"/>
    <x v="1"/>
    <d v="2022-09-01T00:00:00"/>
    <x v="0"/>
    <m/>
    <m/>
    <m/>
    <m/>
    <m/>
    <s v="Md. Shalahuddin Kader"/>
    <n v="1845101021"/>
    <s v="shalahuddin@dskbangladesh.org"/>
    <s v="DSK"/>
  </r>
  <r>
    <n v="852"/>
    <s v="German RC"/>
    <s v="BDRCS"/>
    <s v="GRC"/>
    <s v="WASH"/>
    <x v="0"/>
    <x v="0"/>
    <s v="# of tube well"/>
    <m/>
    <n v="42"/>
    <s v="completed"/>
    <s v="Chittagong"/>
    <s v="Cox's Bazar"/>
    <x v="0"/>
    <s v="Palong Khali"/>
    <s v="Camp 18"/>
    <x v="1"/>
    <d v="2022-12-01T00:00:00"/>
    <x v="0"/>
    <m/>
    <m/>
    <m/>
    <m/>
    <m/>
    <s v="Md Khairul Bashar"/>
    <n v="1628407101"/>
    <s v="khairul.bashar@bdrcs.org"/>
    <s v="German RC-BDRCS"/>
  </r>
  <r>
    <n v="853"/>
    <s v="German RC"/>
    <s v="BDRCS"/>
    <s v="GRC"/>
    <s v="WASH"/>
    <x v="0"/>
    <x v="13"/>
    <s v="# cubic meters / day"/>
    <m/>
    <n v="36"/>
    <s v="completed"/>
    <s v="Chittagong"/>
    <s v="Cox's Bazar"/>
    <x v="0"/>
    <s v="Palong Khali"/>
    <s v="Camp 18"/>
    <x v="1"/>
    <d v="2022-12-01T00:00:00"/>
    <x v="0"/>
    <m/>
    <m/>
    <m/>
    <m/>
    <m/>
    <s v="Md Khairul Bashar"/>
    <n v="1628407101"/>
    <s v="khairul.bashar@bdrcs.org"/>
    <s v="German RC-BDRCS"/>
  </r>
  <r>
    <n v="854"/>
    <s v="German RC"/>
    <s v="BDRCS"/>
    <s v="GRC"/>
    <s v="WASH"/>
    <x v="0"/>
    <x v="0"/>
    <s v="# of tube well"/>
    <m/>
    <n v="1"/>
    <s v="completed"/>
    <s v="Chittagong"/>
    <s v="Cox's Bazar"/>
    <x v="0"/>
    <s v="Palong Khali"/>
    <s v="Camp 18"/>
    <x v="1"/>
    <d v="2022-12-01T00:00:00"/>
    <x v="0"/>
    <m/>
    <m/>
    <m/>
    <m/>
    <m/>
    <s v="Md Khairul Bashar"/>
    <n v="1628407101"/>
    <s v="khairul.bashar@bdrcs.org"/>
    <s v="German RC-BDRCS"/>
  </r>
  <r>
    <n v="855"/>
    <s v="German RC"/>
    <s v="BDRCS"/>
    <s v="GRC"/>
    <s v="WASH"/>
    <x v="1"/>
    <x v="18"/>
    <s v="# of door"/>
    <m/>
    <n v="3"/>
    <s v="completed"/>
    <s v="Chittagong"/>
    <s v="Cox's Bazar"/>
    <x v="0"/>
    <s v="Palong Khali"/>
    <s v="Camp 18"/>
    <x v="1"/>
    <d v="2022-12-01T00:00:00"/>
    <x v="0"/>
    <m/>
    <m/>
    <m/>
    <m/>
    <m/>
    <s v="Md Khairul Bashar"/>
    <n v="1628407101"/>
    <s v="khairul.bashar@bdrcs.org"/>
    <s v="German RC-BDRCS"/>
  </r>
  <r>
    <n v="856"/>
    <s v="German RC"/>
    <s v="BDRCS"/>
    <s v="GRC"/>
    <s v="WASH"/>
    <x v="1"/>
    <x v="9"/>
    <s v="# of door"/>
    <m/>
    <n v="13"/>
    <s v="completed"/>
    <s v="Chittagong"/>
    <s v="Cox's Bazar"/>
    <x v="0"/>
    <s v="Palong Khali"/>
    <s v="Camp 18"/>
    <x v="1"/>
    <d v="2022-12-01T00:00:00"/>
    <x v="0"/>
    <m/>
    <m/>
    <m/>
    <m/>
    <m/>
    <s v="Md Khairul Bashar"/>
    <n v="1628407101"/>
    <s v="khairul.bashar@bdrcs.org"/>
    <s v="German RC-BDRCS"/>
  </r>
  <r>
    <n v="857"/>
    <s v="German RC"/>
    <s v="BDRCS"/>
    <s v="GRC"/>
    <s v="WASH"/>
    <x v="1"/>
    <x v="3"/>
    <s v="# of door"/>
    <m/>
    <n v="85"/>
    <s v="completed"/>
    <s v="Chittagong"/>
    <s v="Cox's Bazar"/>
    <x v="0"/>
    <s v="Palong Khali"/>
    <s v="Camp 18"/>
    <x v="1"/>
    <d v="2022-12-01T00:00:00"/>
    <x v="0"/>
    <m/>
    <m/>
    <m/>
    <m/>
    <m/>
    <s v="Md Khairul Bashar"/>
    <n v="1628407101"/>
    <s v="khairul.bashar@bdrcs.org"/>
    <s v="German RC-BDRCS"/>
  </r>
  <r>
    <n v="858"/>
    <s v="German RC"/>
    <s v="BDRCS"/>
    <s v="GRC"/>
    <s v="WASH"/>
    <x v="2"/>
    <x v="10"/>
    <s v="# of HP sessions at community level"/>
    <m/>
    <n v="550"/>
    <s v="completed"/>
    <s v="Chittagong"/>
    <s v="Cox's Bazar"/>
    <x v="0"/>
    <s v="Palong Khali"/>
    <s v="Camp 18"/>
    <x v="1"/>
    <d v="2022-12-01T00:00:00"/>
    <x v="0"/>
    <m/>
    <m/>
    <m/>
    <m/>
    <m/>
    <s v="Md Khairul Bashar"/>
    <n v="1628407101"/>
    <s v="khairul.bashar@bdrcs.org"/>
    <s v="German RC-BDRCS"/>
  </r>
  <r>
    <n v="859"/>
    <s v="German RC"/>
    <s v="BDRCS"/>
    <s v="GRC"/>
    <s v="WASH"/>
    <x v="2"/>
    <x v="4"/>
    <s v="# of HP sessions at HH level"/>
    <m/>
    <n v="2344"/>
    <s v="completed"/>
    <s v="Chittagong"/>
    <s v="Cox's Bazar"/>
    <x v="0"/>
    <s v="Palong Khali"/>
    <s v="Camp 18"/>
    <x v="1"/>
    <d v="2022-12-01T00:00:00"/>
    <x v="0"/>
    <m/>
    <m/>
    <m/>
    <m/>
    <m/>
    <s v="Md Khairul Bashar"/>
    <n v="1628407101"/>
    <s v="khairul.bashar@bdrcs.org"/>
    <s v="German RC-BDRCS"/>
  </r>
  <r>
    <n v="860"/>
    <s v="German RC"/>
    <s v="BDRCS"/>
    <s v="GRC"/>
    <s v="WASH"/>
    <x v="0"/>
    <x v="0"/>
    <s v="# of tube well"/>
    <m/>
    <n v="57"/>
    <s v="completed"/>
    <s v="Chittagong"/>
    <s v="Cox's Bazar"/>
    <x v="0"/>
    <s v="Palong Khali"/>
    <s v="Camp 13"/>
    <x v="1"/>
    <d v="2022-12-01T00:00:00"/>
    <x v="0"/>
    <m/>
    <m/>
    <m/>
    <m/>
    <m/>
    <s v="Md Khairul Bashar"/>
    <n v="1628407101"/>
    <s v="khairul.bashar@bdrcs.org"/>
    <s v="German RC-BDRCS"/>
  </r>
  <r>
    <n v="861"/>
    <s v="German RC"/>
    <s v="BDRCS"/>
    <s v="GRC"/>
    <s v="WASH"/>
    <x v="0"/>
    <x v="13"/>
    <s v="# cubic meters / day"/>
    <m/>
    <n v="75"/>
    <s v="completed"/>
    <s v="Chittagong"/>
    <s v="Cox's Bazar"/>
    <x v="0"/>
    <s v="Palong Khali"/>
    <s v="Camp 13"/>
    <x v="1"/>
    <d v="2022-12-01T00:00:00"/>
    <x v="0"/>
    <m/>
    <m/>
    <m/>
    <m/>
    <m/>
    <s v="Md Khairul Bashar"/>
    <n v="1628407101"/>
    <s v="khairul.bashar@bdrcs.org"/>
    <s v="German RC-BDRCS"/>
  </r>
  <r>
    <n v="862"/>
    <s v="German RC"/>
    <s v="BDRCS"/>
    <s v="GRC"/>
    <s v="WASH"/>
    <x v="1"/>
    <x v="1"/>
    <s v="# of door "/>
    <m/>
    <n v="26"/>
    <s v="completed"/>
    <s v="Chittagong"/>
    <s v="Cox's Bazar"/>
    <x v="0"/>
    <s v="Palong Khali"/>
    <s v="Camp 13"/>
    <x v="1"/>
    <d v="2022-12-01T00:00:00"/>
    <x v="0"/>
    <m/>
    <m/>
    <m/>
    <m/>
    <m/>
    <s v="Md Khairul Bashar"/>
    <n v="1628407101"/>
    <s v="khairul.bashar@bdrcs.org"/>
    <s v="German RC-BDRCS"/>
  </r>
  <r>
    <n v="863"/>
    <s v="German RC"/>
    <s v="BDRCS"/>
    <s v="GRC"/>
    <s v="WASH"/>
    <x v="1"/>
    <x v="9"/>
    <s v="# of door"/>
    <m/>
    <n v="27"/>
    <s v="completed"/>
    <s v="Chittagong"/>
    <s v="Cox's Bazar"/>
    <x v="0"/>
    <s v="Palong Khali"/>
    <s v="Camp 13"/>
    <x v="1"/>
    <d v="2022-12-01T00:00:00"/>
    <x v="0"/>
    <m/>
    <m/>
    <m/>
    <m/>
    <m/>
    <s v="Md Khairul Bashar"/>
    <n v="1628407101"/>
    <s v="khairul.bashar@bdrcs.org"/>
    <s v="German RC-BDRCS"/>
  </r>
  <r>
    <n v="864"/>
    <s v="German RC"/>
    <s v="BDRCS"/>
    <s v="GRC"/>
    <s v="WASH"/>
    <x v="1"/>
    <x v="3"/>
    <s v="# of door"/>
    <m/>
    <n v="196"/>
    <s v="completed"/>
    <s v="Chittagong"/>
    <s v="Cox's Bazar"/>
    <x v="0"/>
    <s v="Palong Khali"/>
    <s v="Camp 13"/>
    <x v="1"/>
    <d v="2022-12-01T00:00:00"/>
    <x v="0"/>
    <m/>
    <m/>
    <m/>
    <m/>
    <m/>
    <s v="Md Khairul Bashar"/>
    <n v="1628407101"/>
    <s v="khairul.bashar@bdrcs.org"/>
    <s v="German RC-BDRCS"/>
  </r>
  <r>
    <n v="865"/>
    <s v="German RC"/>
    <s v="BDRCS"/>
    <s v="GRC"/>
    <s v="WASH"/>
    <x v="2"/>
    <x v="10"/>
    <s v="# of HP sessions at community level"/>
    <m/>
    <n v="824"/>
    <s v="completed"/>
    <s v="Chittagong"/>
    <s v="Cox's Bazar"/>
    <x v="0"/>
    <s v="Palong Khali"/>
    <s v="Camp 13"/>
    <x v="1"/>
    <d v="2022-12-01T00:00:00"/>
    <x v="0"/>
    <m/>
    <m/>
    <m/>
    <m/>
    <m/>
    <s v="Md Khairul Bashar"/>
    <n v="1628407101"/>
    <s v="khairul.bashar@bdrcs.org"/>
    <s v="German RC-BDRCS"/>
  </r>
  <r>
    <n v="866"/>
    <s v="German RC"/>
    <s v="BDRCS"/>
    <s v="GRC"/>
    <s v="WASH"/>
    <x v="2"/>
    <x v="4"/>
    <s v="# of HP sessions at HH level"/>
    <m/>
    <n v="504"/>
    <s v="completed"/>
    <s v="Chittagong"/>
    <s v="Cox's Bazar"/>
    <x v="0"/>
    <s v="Palong Khali"/>
    <s v="Camp 13"/>
    <x v="1"/>
    <d v="2022-12-01T00:00:00"/>
    <x v="0"/>
    <m/>
    <m/>
    <m/>
    <m/>
    <m/>
    <s v="Md Khairul Bashar"/>
    <n v="1628407101"/>
    <s v="khairul.bashar@bdrcs.org"/>
    <s v="German RC-BDRCS"/>
  </r>
  <r>
    <n v="867"/>
    <s v="GREEN HILL"/>
    <s v="GREEN HILL"/>
    <s v="CPI"/>
    <s v="WASH"/>
    <x v="0"/>
    <x v="12"/>
    <s v="# of water network"/>
    <m/>
    <n v="4"/>
    <s v="completed"/>
    <s v="Chittagong"/>
    <s v="Cox's Bazar"/>
    <x v="3"/>
    <s v="Jhilwanja"/>
    <s v="HC,Jhilwanja"/>
    <x v="1"/>
    <d v="2022-06-01T00:00:00"/>
    <x v="2"/>
    <m/>
    <m/>
    <m/>
    <m/>
    <m/>
    <s v="Md. Arifuzzaman"/>
    <n v="1882052535"/>
    <s v="data@ghcxb.org"/>
    <s v="GREEN HILL"/>
  </r>
  <r>
    <n v="868"/>
    <s v="GREEN HILL"/>
    <s v="GREEN HILL"/>
    <s v="CPI"/>
    <s v="WASH"/>
    <x v="2"/>
    <x v="4"/>
    <s v="# of HP sessions at HH level"/>
    <m/>
    <n v="374"/>
    <s v="completed"/>
    <s v="Chittagong"/>
    <s v="Cox's Bazar"/>
    <x v="3"/>
    <s v="Jhilwanja"/>
    <s v="HC,Jhilwanja"/>
    <x v="1"/>
    <d v="2022-06-01T00:00:00"/>
    <x v="2"/>
    <m/>
    <m/>
    <m/>
    <m/>
    <m/>
    <s v="Md. Arifuzzaman"/>
    <n v="1882052535"/>
    <s v="data@ghcxb.org"/>
    <s v="GREEN HILL"/>
  </r>
  <r>
    <n v="869"/>
    <s v="GREEN HILL"/>
    <s v="GREEN HILL"/>
    <s v="CPI"/>
    <s v="WASH"/>
    <x v="0"/>
    <x v="0"/>
    <s v="# of tube well"/>
    <m/>
    <n v="37"/>
    <s v="completed"/>
    <s v="Chittagong"/>
    <s v="Cox's Bazar"/>
    <x v="0"/>
    <s v="Palong Khali"/>
    <s v="Camp 01W"/>
    <x v="1"/>
    <d v="2022-06-01T00:00:00"/>
    <x v="0"/>
    <m/>
    <m/>
    <m/>
    <m/>
    <m/>
    <s v="Md. Arifuzzaman"/>
    <n v="1882052535"/>
    <s v="data@ghcxb.org"/>
    <s v="GREEN HILL"/>
  </r>
  <r>
    <n v="870"/>
    <s v="GREEN HILL"/>
    <s v="GREEN HILL"/>
    <s v="CPI"/>
    <s v="WASH"/>
    <x v="0"/>
    <x v="30"/>
    <s v="# of household"/>
    <m/>
    <n v="300"/>
    <s v="completed"/>
    <s v="Chittagong"/>
    <s v="Cox's Bazar"/>
    <x v="0"/>
    <s v="Palong Khali"/>
    <s v="Camp 01W"/>
    <x v="1"/>
    <d v="2022-06-01T00:00:00"/>
    <x v="0"/>
    <m/>
    <m/>
    <m/>
    <m/>
    <m/>
    <s v="Md. Arifuzzaman"/>
    <n v="1882052535"/>
    <s v="data@ghcxb.org"/>
    <s v="GREEN HILL"/>
  </r>
  <r>
    <n v="871"/>
    <s v="GREEN HILL"/>
    <s v="GREEN HILL"/>
    <s v="CPI"/>
    <s v="WASH"/>
    <x v="1"/>
    <x v="1"/>
    <s v="# of door "/>
    <m/>
    <n v="13"/>
    <s v="completed"/>
    <s v="Chittagong"/>
    <s v="Cox's Bazar"/>
    <x v="0"/>
    <s v="Palong Khali"/>
    <s v="Camp 01W"/>
    <x v="1"/>
    <d v="2022-06-01T00:00:00"/>
    <x v="0"/>
    <m/>
    <m/>
    <m/>
    <m/>
    <m/>
    <s v="Md. Arifuzzaman"/>
    <n v="1882052535"/>
    <s v="data@ghcxb.org"/>
    <s v="GREEN HILL"/>
  </r>
  <r>
    <n v="872"/>
    <s v="GREEN HILL"/>
    <s v="GREEN HILL"/>
    <s v="CPI"/>
    <s v="WASH"/>
    <x v="1"/>
    <x v="9"/>
    <s v="# of door"/>
    <m/>
    <n v="31"/>
    <s v="completed"/>
    <s v="Chittagong"/>
    <s v="Cox's Bazar"/>
    <x v="0"/>
    <s v="Palong Khali"/>
    <s v="Camp 01W"/>
    <x v="1"/>
    <d v="2022-06-01T00:00:00"/>
    <x v="0"/>
    <m/>
    <m/>
    <m/>
    <m/>
    <m/>
    <s v="Md. Arifuzzaman"/>
    <n v="1882052535"/>
    <s v="data@ghcxb.org"/>
    <s v="GREEN HILL"/>
  </r>
  <r>
    <n v="873"/>
    <s v="GREEN HILL"/>
    <s v="GREEN HILL"/>
    <s v="CPI"/>
    <s v="WASH"/>
    <x v="1"/>
    <x v="3"/>
    <s v="# of door"/>
    <m/>
    <n v="66"/>
    <s v="completed"/>
    <s v="Chittagong"/>
    <s v="Cox's Bazar"/>
    <x v="0"/>
    <s v="Palong Khali"/>
    <s v="Camp 01W"/>
    <x v="1"/>
    <d v="2022-06-01T00:00:00"/>
    <x v="0"/>
    <m/>
    <m/>
    <m/>
    <m/>
    <m/>
    <s v="Md. Arifuzzaman"/>
    <n v="1882052535"/>
    <s v="data@ghcxb.org"/>
    <s v="GREEN HILL"/>
  </r>
  <r>
    <n v="874"/>
    <s v="GREEN HILL"/>
    <s v="GREEN HILL"/>
    <s v="CPI"/>
    <s v="WASH"/>
    <x v="2"/>
    <x v="10"/>
    <s v="# of HP sessions at community level"/>
    <m/>
    <n v="30"/>
    <s v="completed"/>
    <s v="Chittagong"/>
    <s v="Cox's Bazar"/>
    <x v="0"/>
    <s v="Palong Khali"/>
    <s v="Camp 01W"/>
    <x v="1"/>
    <d v="2022-06-01T00:00:00"/>
    <x v="0"/>
    <m/>
    <m/>
    <m/>
    <m/>
    <m/>
    <s v="Md. Arifuzzaman"/>
    <n v="1882052535"/>
    <s v="data@ghcxb.org"/>
    <s v="GREEN HILL"/>
  </r>
  <r>
    <n v="875"/>
    <s v="GREEN HILL"/>
    <s v="GREEN HILL"/>
    <s v="CPI"/>
    <s v="WASH"/>
    <x v="2"/>
    <x v="4"/>
    <s v="# of HP sessions at HH level"/>
    <m/>
    <n v="3781"/>
    <s v="completed"/>
    <s v="Chittagong"/>
    <s v="Cox's Bazar"/>
    <x v="0"/>
    <s v="Palong Khali"/>
    <s v="Camp 01W"/>
    <x v="1"/>
    <d v="2022-06-01T00:00:00"/>
    <x v="0"/>
    <m/>
    <m/>
    <m/>
    <m/>
    <m/>
    <s v="Md. Arifuzzaman"/>
    <n v="1882052535"/>
    <s v="data@ghcxb.org"/>
    <s v="GREEN HILL"/>
  </r>
  <r>
    <n v="876"/>
    <s v="GREEN HILL"/>
    <s v="GREEN HILL"/>
    <s v="CPI"/>
    <s v="WASH"/>
    <x v="0"/>
    <x v="0"/>
    <s v="# of tube well"/>
    <m/>
    <n v="30"/>
    <s v="completed"/>
    <s v="Chittagong"/>
    <s v="Cox's Bazar"/>
    <x v="0"/>
    <s v="Palong Khali"/>
    <s v="Camp 17"/>
    <x v="1"/>
    <d v="2022-06-01T00:00:00"/>
    <x v="0"/>
    <m/>
    <m/>
    <m/>
    <m/>
    <m/>
    <s v="Md. Arifuzzaman"/>
    <n v="1882052535"/>
    <s v="data@ghcxb.org"/>
    <s v="GREEN HILL"/>
  </r>
  <r>
    <n v="877"/>
    <s v="GREEN HILL"/>
    <s v="GREEN HILL"/>
    <s v="CPI"/>
    <s v="WASH"/>
    <x v="1"/>
    <x v="1"/>
    <s v="# of door "/>
    <m/>
    <n v="5"/>
    <s v="completed"/>
    <s v="Chittagong"/>
    <s v="Cox's Bazar"/>
    <x v="0"/>
    <s v="Palong Khali"/>
    <s v="Camp 17"/>
    <x v="1"/>
    <d v="2022-06-01T00:00:00"/>
    <x v="0"/>
    <m/>
    <m/>
    <m/>
    <m/>
    <m/>
    <s v="Md. Arifuzzaman"/>
    <n v="1882052535"/>
    <s v="data@ghcxb.org"/>
    <s v="GREEN HILL"/>
  </r>
  <r>
    <n v="878"/>
    <s v="GREEN HILL"/>
    <s v="GREEN HILL"/>
    <s v="CPI"/>
    <s v="WASH"/>
    <x v="1"/>
    <x v="9"/>
    <s v="# of door"/>
    <m/>
    <n v="28"/>
    <s v="completed"/>
    <s v="Chittagong"/>
    <s v="Cox's Bazar"/>
    <x v="0"/>
    <s v="Palong Khali"/>
    <s v="Camp 17"/>
    <x v="1"/>
    <d v="2022-06-01T00:00:00"/>
    <x v="0"/>
    <m/>
    <m/>
    <m/>
    <m/>
    <m/>
    <s v="Md. Arifuzzaman"/>
    <n v="1882052535"/>
    <s v="data@ghcxb.org"/>
    <s v="GREEN HILL"/>
  </r>
  <r>
    <n v="879"/>
    <s v="GREEN HILL"/>
    <s v="GREEN HILL"/>
    <s v="CPI"/>
    <s v="WASH"/>
    <x v="1"/>
    <x v="3"/>
    <s v="# of door"/>
    <m/>
    <n v="5"/>
    <s v="completed"/>
    <s v="Chittagong"/>
    <s v="Cox's Bazar"/>
    <x v="0"/>
    <s v="Palong Khali"/>
    <s v="Camp 17"/>
    <x v="1"/>
    <d v="2022-06-01T00:00:00"/>
    <x v="0"/>
    <m/>
    <m/>
    <m/>
    <m/>
    <m/>
    <s v="Md. Arifuzzaman"/>
    <n v="1882052535"/>
    <s v="data@ghcxb.org"/>
    <s v="GREEN HILL"/>
  </r>
  <r>
    <n v="880"/>
    <s v="GREEN HILL"/>
    <s v="GREEN HILL"/>
    <s v="CPI"/>
    <s v="WASH"/>
    <x v="2"/>
    <x v="10"/>
    <s v="# of HP sessions at community level"/>
    <m/>
    <n v="15"/>
    <s v="completed"/>
    <s v="Chittagong"/>
    <s v="Cox's Bazar"/>
    <x v="0"/>
    <s v="Palong Khali"/>
    <s v="Camp 17"/>
    <x v="1"/>
    <d v="2022-06-01T00:00:00"/>
    <x v="0"/>
    <m/>
    <m/>
    <m/>
    <m/>
    <m/>
    <s v="Md. Arifuzzaman"/>
    <n v="1882052535"/>
    <s v="data@ghcxb.org"/>
    <s v="GREEN HILL"/>
  </r>
  <r>
    <n v="881"/>
    <s v="GREEN HILL"/>
    <s v="GREEN HILL"/>
    <s v="CPI"/>
    <s v="WASH"/>
    <x v="2"/>
    <x v="4"/>
    <s v="# of HP sessions at HH level"/>
    <m/>
    <n v="847"/>
    <s v="completed"/>
    <s v="Chittagong"/>
    <s v="Cox's Bazar"/>
    <x v="0"/>
    <s v="Palong Khali"/>
    <s v="Camp 17"/>
    <x v="1"/>
    <d v="2022-06-01T00:00:00"/>
    <x v="0"/>
    <m/>
    <m/>
    <m/>
    <m/>
    <m/>
    <s v="Md. Arifuzzaman"/>
    <n v="1882052535"/>
    <s v="data@ghcxb.org"/>
    <s v="GREEN HILL"/>
  </r>
  <r>
    <n v="882"/>
    <s v="GREEN HILL"/>
    <s v="GREEN HILL"/>
    <s v="CPI"/>
    <s v="WASH"/>
    <x v="0"/>
    <x v="0"/>
    <s v="# of tube well"/>
    <m/>
    <n v="42"/>
    <s v="completed"/>
    <s v="Chittagong"/>
    <s v="Cox's Bazar"/>
    <x v="0"/>
    <s v="Palong Khali"/>
    <s v="Camp 04"/>
    <x v="1"/>
    <d v="2022-06-01T00:00:00"/>
    <x v="0"/>
    <m/>
    <m/>
    <m/>
    <m/>
    <m/>
    <s v="Md. Arifuzzaman"/>
    <n v="1882052535"/>
    <s v="data@ghcxb.org"/>
    <s v="GREEN HILL"/>
  </r>
  <r>
    <n v="883"/>
    <s v="GREEN HILL"/>
    <s v="GREEN HILL"/>
    <s v="CPI"/>
    <s v="WASH"/>
    <x v="1"/>
    <x v="9"/>
    <s v="# of door"/>
    <m/>
    <n v="79"/>
    <s v="completed"/>
    <s v="Chittagong"/>
    <s v="Cox's Bazar"/>
    <x v="0"/>
    <s v="Palong Khali"/>
    <s v="Camp 04"/>
    <x v="1"/>
    <d v="2022-06-01T00:00:00"/>
    <x v="0"/>
    <m/>
    <m/>
    <m/>
    <m/>
    <m/>
    <s v="Md. Arifuzzaman"/>
    <n v="1882052535"/>
    <s v="data@ghcxb.org"/>
    <s v="GREEN HILL"/>
  </r>
  <r>
    <n v="884"/>
    <s v="GREEN HILL"/>
    <s v="GREEN HILL"/>
    <s v="CPI"/>
    <s v="WASH"/>
    <x v="2"/>
    <x v="4"/>
    <s v="# of HP sessions at HH level"/>
    <m/>
    <n v="254"/>
    <s v="completed"/>
    <s v="Chittagong"/>
    <s v="Cox's Bazar"/>
    <x v="0"/>
    <s v="Palong Khali"/>
    <s v="Camp 04"/>
    <x v="1"/>
    <d v="2022-06-01T00:00:00"/>
    <x v="0"/>
    <m/>
    <m/>
    <m/>
    <m/>
    <m/>
    <s v="Md. Arifuzzaman"/>
    <n v="1882052535"/>
    <s v="data@ghcxb.org"/>
    <s v="GREEN HILL"/>
  </r>
  <r>
    <n v="885"/>
    <s v="HYSAWA"/>
    <s v="HYSAWA"/>
    <s v="SDC"/>
    <s v="WASH"/>
    <x v="2"/>
    <x v="4"/>
    <s v="# of HP sessions at HH level"/>
    <m/>
    <n v="185"/>
    <s v="completed"/>
    <s v="Chittagong"/>
    <s v="Cox's Bazar"/>
    <x v="0"/>
    <s v="Haldia Palong"/>
    <s v="HC,Haldia Palong"/>
    <x v="1"/>
    <d v="2022-11-01T00:00:00"/>
    <x v="1"/>
    <m/>
    <m/>
    <m/>
    <m/>
    <m/>
    <s v="Md. Enamul Hoque Mondal"/>
    <n v="1714119199"/>
    <s v="enamul@hysawa.org"/>
    <s v="HYSAWA"/>
  </r>
  <r>
    <n v="886"/>
    <s v="HYSAWA"/>
    <s v="HYSAWA"/>
    <s v="SDC"/>
    <s v="WASH"/>
    <x v="2"/>
    <x v="4"/>
    <s v="# of HP sessions at HH level"/>
    <m/>
    <n v="204"/>
    <s v="completed"/>
    <s v="Chittagong"/>
    <s v="Cox's Bazar"/>
    <x v="0"/>
    <s v="Jalia Palong"/>
    <s v="HC,Jalia Palong"/>
    <x v="1"/>
    <d v="2022-11-01T00:00:00"/>
    <x v="1"/>
    <m/>
    <m/>
    <m/>
    <m/>
    <m/>
    <s v="Md. Enamul Hoque Mondal"/>
    <n v="1714119199"/>
    <s v="enamul@hysawa.org"/>
    <s v="HYSAWA"/>
  </r>
  <r>
    <n v="887"/>
    <s v="HYSAWA"/>
    <s v="HYSAWA"/>
    <s v="SDC"/>
    <s v="WASH"/>
    <x v="2"/>
    <x v="4"/>
    <s v="# of HP sessions at HH level"/>
    <m/>
    <n v="198"/>
    <s v="completed"/>
    <s v="Chittagong"/>
    <s v="Cox's Bazar"/>
    <x v="0"/>
    <s v="Palong Khali"/>
    <s v="HC,Palong Khali"/>
    <x v="1"/>
    <d v="2022-11-01T00:00:00"/>
    <x v="1"/>
    <m/>
    <m/>
    <m/>
    <m/>
    <m/>
    <s v="Md. Enamul Hoque Mondal"/>
    <n v="1714119199"/>
    <s v="enamul@hysawa.org"/>
    <s v="HYSAWA"/>
  </r>
  <r>
    <n v="888"/>
    <s v="HYSAWA"/>
    <s v="HYSAWA"/>
    <s v="SDC"/>
    <s v="WASH"/>
    <x v="2"/>
    <x v="4"/>
    <s v="# of HP sessions at HH level"/>
    <m/>
    <n v="189"/>
    <s v="completed"/>
    <s v="Chittagong"/>
    <s v="Cox's Bazar"/>
    <x v="0"/>
    <s v="Raja Palong"/>
    <s v="HC,Raja Palong"/>
    <x v="1"/>
    <d v="2022-11-01T00:00:00"/>
    <x v="1"/>
    <m/>
    <m/>
    <m/>
    <m/>
    <m/>
    <s v="Md. Enamul Hoque Mondal"/>
    <n v="1714119199"/>
    <s v="enamul@hysawa.org"/>
    <s v="HYSAWA"/>
  </r>
  <r>
    <n v="889"/>
    <s v="HYSAWA"/>
    <s v="HYSAWA"/>
    <s v="SDC"/>
    <s v="WASH"/>
    <x v="2"/>
    <x v="4"/>
    <s v="# of HP sessions at HH level"/>
    <m/>
    <n v="160"/>
    <s v="completed"/>
    <s v="Chittagong"/>
    <s v="Cox's Bazar"/>
    <x v="0"/>
    <s v="Ratna Palong"/>
    <s v="HC,Ratna Palong"/>
    <x v="1"/>
    <d v="2022-11-01T00:00:00"/>
    <x v="1"/>
    <m/>
    <m/>
    <m/>
    <m/>
    <m/>
    <s v="Md. Enamul Hoque Mondal"/>
    <n v="1714119199"/>
    <s v="enamul@hysawa.org"/>
    <s v="HYSAWA"/>
  </r>
  <r>
    <n v="890"/>
    <s v="HYSAWA"/>
    <s v="HYSAWA"/>
    <s v="SDC"/>
    <s v="WASH"/>
    <x v="1"/>
    <x v="17"/>
    <s v="# of door"/>
    <m/>
    <n v="8"/>
    <s v="completed"/>
    <s v="Chittagong"/>
    <s v="Cox's Bazar"/>
    <x v="1"/>
    <s v="Baharchhara"/>
    <s v="HC,Baharchhara"/>
    <x v="1"/>
    <d v="2022-11-01T00:00:00"/>
    <x v="1"/>
    <m/>
    <m/>
    <m/>
    <m/>
    <m/>
    <s v="Md. Enamul Hoque Mondal"/>
    <n v="1714119199"/>
    <s v="enamul@hysawa.org"/>
    <s v="HYSAWA"/>
  </r>
  <r>
    <n v="891"/>
    <s v="HYSAWA"/>
    <s v="HYSAWA"/>
    <s v="SDC"/>
    <s v="WASH"/>
    <x v="2"/>
    <x v="4"/>
    <s v="# of HP sessions at HH level"/>
    <m/>
    <n v="184"/>
    <s v="completed"/>
    <s v="Chittagong"/>
    <s v="Cox's Bazar"/>
    <x v="1"/>
    <s v="Baharchhara"/>
    <s v="HC,Baharchhara"/>
    <x v="1"/>
    <d v="2022-11-01T00:00:00"/>
    <x v="1"/>
    <m/>
    <m/>
    <m/>
    <m/>
    <m/>
    <s v="Md. Enamul Hoque Mondal"/>
    <n v="1714119199"/>
    <s v="enamul@hysawa.org"/>
    <s v="HYSAWA"/>
  </r>
  <r>
    <n v="892"/>
    <s v="HYSAWA"/>
    <s v="HYSAWA"/>
    <s v="SDC"/>
    <s v="WASH"/>
    <x v="2"/>
    <x v="4"/>
    <s v="# of HP sessions at HH level"/>
    <m/>
    <n v="116"/>
    <s v="completed"/>
    <s v="Chittagong"/>
    <s v="Cox's Bazar"/>
    <x v="1"/>
    <s v="Nhilla"/>
    <s v="HC,Nhilla"/>
    <x v="1"/>
    <d v="2022-11-01T00:00:00"/>
    <x v="1"/>
    <m/>
    <m/>
    <m/>
    <m/>
    <m/>
    <s v="Md. Enamul Hoque Mondal"/>
    <n v="1714119199"/>
    <s v="enamul@hysawa.org"/>
    <s v="HYSAWA"/>
  </r>
  <r>
    <n v="893"/>
    <s v="HYSAWA"/>
    <s v="HYSAWA"/>
    <s v="SDC"/>
    <s v="WASH"/>
    <x v="2"/>
    <x v="4"/>
    <s v="# of HP sessions at HH level"/>
    <m/>
    <n v="114"/>
    <s v="completed"/>
    <s v="Chittagong"/>
    <s v="Cox's Bazar"/>
    <x v="1"/>
    <s v="Sabrang"/>
    <s v="HC,Sabrang"/>
    <x v="1"/>
    <d v="2022-11-01T00:00:00"/>
    <x v="1"/>
    <m/>
    <m/>
    <m/>
    <m/>
    <m/>
    <s v="Md. Enamul Hoque Mondal"/>
    <n v="1714119199"/>
    <s v="enamul@hysawa.org"/>
    <s v="HYSAWA"/>
  </r>
  <r>
    <n v="894"/>
    <s v="HYSAWA"/>
    <s v="HYSAWA"/>
    <s v="SDC"/>
    <s v="WASH"/>
    <x v="2"/>
    <x v="4"/>
    <s v="# of HP sessions at HH level"/>
    <m/>
    <n v="147"/>
    <s v="completed"/>
    <s v="Chittagong"/>
    <s v="Cox's Bazar"/>
    <x v="1"/>
    <s v="Teknaf Paurashava"/>
    <s v="HC, Teknaf Paurashava"/>
    <x v="1"/>
    <d v="2022-11-01T00:00:00"/>
    <x v="1"/>
    <m/>
    <m/>
    <m/>
    <m/>
    <m/>
    <s v="Md. Enamul Hoque Mondal"/>
    <n v="1714119199"/>
    <s v="enamul@hysawa.org"/>
    <s v="HYSAWA"/>
  </r>
  <r>
    <n v="895"/>
    <s v="HYSAWA"/>
    <s v="HYSAWA"/>
    <s v="SDC"/>
    <s v="WASH"/>
    <x v="2"/>
    <x v="4"/>
    <s v="# of HP sessions at HH level"/>
    <m/>
    <n v="151"/>
    <s v="completed"/>
    <s v="Chittagong"/>
    <s v="Cox's Bazar"/>
    <x v="1"/>
    <s v="Teknaf"/>
    <s v="HC,Teknaf"/>
    <x v="1"/>
    <d v="2022-11-01T00:00:00"/>
    <x v="1"/>
    <m/>
    <m/>
    <m/>
    <m/>
    <m/>
    <s v="Md. Enamul Hoque Mondal"/>
    <n v="1714119199"/>
    <s v="enamul@hysawa.org"/>
    <s v="HYSAWA"/>
  </r>
  <r>
    <n v="896"/>
    <s v="HYSAWA"/>
    <s v="HYSAWA"/>
    <s v="DSC"/>
    <s v="WASH"/>
    <x v="2"/>
    <x v="4"/>
    <s v="# of HP sessions at HH level"/>
    <m/>
    <n v="160"/>
    <s v="completed"/>
    <s v="Chittagong"/>
    <s v="Cox's Bazar"/>
    <x v="1"/>
    <s v="Whykong"/>
    <s v="HC,Whykong"/>
    <x v="1"/>
    <d v="2022-11-01T00:00:00"/>
    <x v="1"/>
    <m/>
    <m/>
    <m/>
    <m/>
    <m/>
    <s v="Md. Enamul Hoque Mondal"/>
    <n v="1714119199"/>
    <s v="enamul@hysawa.org"/>
    <s v="HYSAWA"/>
  </r>
  <r>
    <n v="897"/>
    <s v="IFRC"/>
    <s v="BDRCS"/>
    <s v="IFRC"/>
    <s v="WASH"/>
    <x v="2"/>
    <x v="4"/>
    <s v="# of HP sessions at HH level"/>
    <m/>
    <n v="3185"/>
    <s v="completed"/>
    <s v="Chittagong"/>
    <s v="Cox's Bazar"/>
    <x v="0"/>
    <s v="Palong Khali"/>
    <s v="Camp 11"/>
    <x v="1"/>
    <d v="2022-02-01T00:00:00"/>
    <x v="0"/>
    <m/>
    <m/>
    <m/>
    <m/>
    <m/>
    <s v="Md Khairul Bashar"/>
    <n v="1628407101"/>
    <s v="khairul.bashar@bdrcs.org"/>
    <s v="IFRC-BDRCS"/>
  </r>
  <r>
    <n v="898"/>
    <s v="IFRC"/>
    <s v="BDRCS"/>
    <s v="IFRC"/>
    <s v="WASH"/>
    <x v="0"/>
    <x v="0"/>
    <s v="# of tube well"/>
    <m/>
    <n v="104"/>
    <s v="completed"/>
    <s v="Chittagong"/>
    <s v="Cox's Bazar"/>
    <x v="0"/>
    <s v="Palong Khali"/>
    <s v="Camp 19"/>
    <x v="1"/>
    <d v="2022-12-01T00:00:00"/>
    <x v="0"/>
    <m/>
    <m/>
    <m/>
    <m/>
    <m/>
    <s v="Md Khairul Bashar"/>
    <n v="1628407101"/>
    <s v="khairul.bashar@bdrcs.org"/>
    <s v="IFRC-BDRCS"/>
  </r>
  <r>
    <n v="899"/>
    <s v="IFRC"/>
    <s v="BDRCS"/>
    <s v="IFRC"/>
    <s v="WASH"/>
    <x v="1"/>
    <x v="1"/>
    <s v="# of door "/>
    <m/>
    <n v="16"/>
    <s v="completed"/>
    <s v="Chittagong"/>
    <s v="Cox's Bazar"/>
    <x v="0"/>
    <s v="Palong Khali"/>
    <s v="Camp 19"/>
    <x v="1"/>
    <d v="2022-12-01T00:00:00"/>
    <x v="0"/>
    <m/>
    <m/>
    <m/>
    <m/>
    <m/>
    <s v="Md Khairul Bashar"/>
    <n v="1628407101"/>
    <s v="khairul.bashar@bdrcs.org"/>
    <s v="IFRC-BDRCS"/>
  </r>
  <r>
    <n v="900"/>
    <s v="IFRC"/>
    <s v="BDRCS"/>
    <s v="IFRC"/>
    <s v="WASH"/>
    <x v="1"/>
    <x v="2"/>
    <s v="# of FSM Site"/>
    <m/>
    <n v="1"/>
    <s v="completed"/>
    <s v="Chittagong"/>
    <s v="Cox's Bazar"/>
    <x v="0"/>
    <s v="Palong Khali"/>
    <s v="Camp 19"/>
    <x v="1"/>
    <d v="2022-12-01T00:00:00"/>
    <x v="0"/>
    <m/>
    <m/>
    <m/>
    <m/>
    <m/>
    <s v="Md Khairul Bashar"/>
    <n v="1628407101"/>
    <s v="khairul.bashar@bdrcs.org"/>
    <s v="IFRC-BDRCS"/>
  </r>
  <r>
    <n v="901"/>
    <s v="IFRC"/>
    <s v="BDRCS"/>
    <s v="IFRC"/>
    <s v="WASH"/>
    <x v="1"/>
    <x v="9"/>
    <s v="# of door"/>
    <m/>
    <n v="55"/>
    <s v="completed"/>
    <s v="Chittagong"/>
    <s v="Cox's Bazar"/>
    <x v="0"/>
    <s v="Palong Khali"/>
    <s v="Camp 19"/>
    <x v="1"/>
    <d v="2022-12-01T00:00:00"/>
    <x v="0"/>
    <m/>
    <m/>
    <m/>
    <m/>
    <m/>
    <s v="Md Khairul Bashar"/>
    <n v="1628407101"/>
    <s v="khairul.bashar@bdrcs.org"/>
    <s v="IFRC-BDRCS"/>
  </r>
  <r>
    <n v="902"/>
    <s v="IFRC"/>
    <s v="BDRCS"/>
    <s v="IFRC"/>
    <s v="WASH"/>
    <x v="1"/>
    <x v="3"/>
    <s v="# of door"/>
    <m/>
    <n v="104"/>
    <s v="completed"/>
    <s v="Chittagong"/>
    <s v="Cox's Bazar"/>
    <x v="0"/>
    <s v="Palong Khali"/>
    <s v="Camp 19"/>
    <x v="1"/>
    <d v="2022-12-01T00:00:00"/>
    <x v="0"/>
    <m/>
    <m/>
    <m/>
    <m/>
    <m/>
    <s v="Md Khairul Bashar"/>
    <n v="1628407101"/>
    <s v="khairul.bashar@bdrcs.org"/>
    <s v="IFRC-BDRCS"/>
  </r>
  <r>
    <n v="903"/>
    <s v="IFRC"/>
    <s v="BDRCS"/>
    <s v="IFRC"/>
    <s v="WASH"/>
    <x v="0"/>
    <x v="13"/>
    <s v="# cubic meters / day"/>
    <m/>
    <n v="33"/>
    <s v="completed"/>
    <s v="Chittagong"/>
    <s v="Cox's Bazar"/>
    <x v="0"/>
    <s v="Palong Khali"/>
    <s v="Camp 11"/>
    <x v="1"/>
    <d v="2022-12-01T00:00:00"/>
    <x v="0"/>
    <m/>
    <m/>
    <m/>
    <m/>
    <m/>
    <s v="Md Khairul Bashar"/>
    <n v="1628407101"/>
    <s v="khairul.bashar@bdrcs.org"/>
    <s v="IFRC-BDRCS"/>
  </r>
  <r>
    <n v="904"/>
    <s v="IOM"/>
    <s v="SHED"/>
    <s v="KFW"/>
    <s v="WASH"/>
    <x v="2"/>
    <x v="4"/>
    <s v="# of HP sessions at HH level"/>
    <m/>
    <n v="146"/>
    <s v="completed"/>
    <s v="Chittagong"/>
    <s v="Cox's Bazar"/>
    <x v="0"/>
    <s v="Raja Palong"/>
    <s v="HC,Raja Palong"/>
    <x v="1"/>
    <d v="2022-09-01T00:00:00"/>
    <x v="1"/>
    <m/>
    <m/>
    <m/>
    <m/>
    <m/>
    <s v="Mohammad Hamja Bin Ali"/>
    <n v="1840742077"/>
    <s v="hamja.shedwash@gmail.com"/>
    <s v="IOM-SHED"/>
  </r>
  <r>
    <n v="905"/>
    <s v="IOM"/>
    <s v="SHED"/>
    <s v="KFW"/>
    <s v="WASH"/>
    <x v="2"/>
    <x v="4"/>
    <s v="# of HP sessions at HH level"/>
    <m/>
    <n v="163"/>
    <s v="completed"/>
    <s v="Chittagong"/>
    <s v="Cox's Bazar"/>
    <x v="0"/>
    <s v="Palong Khali"/>
    <s v="HC,Palong Khali"/>
    <x v="1"/>
    <d v="2022-09-01T00:00:00"/>
    <x v="1"/>
    <m/>
    <m/>
    <m/>
    <m/>
    <m/>
    <s v="Mohammad Hamja Bin Ali"/>
    <n v="1840742077"/>
    <s v="hamja.shedwash@gmail.com"/>
    <s v="IOM-SHED"/>
  </r>
  <r>
    <n v="906"/>
    <s v="IOM"/>
    <s v="SHED"/>
    <s v="KFW"/>
    <s v="WASH"/>
    <x v="0"/>
    <x v="0"/>
    <s v="# of tube well"/>
    <m/>
    <n v="155"/>
    <s v="completed"/>
    <s v="Chittagong"/>
    <s v="Cox's Bazar"/>
    <x v="0"/>
    <s v="Palong Khali"/>
    <s v="Camp 13"/>
    <x v="1"/>
    <d v="2022-09-01T00:00:00"/>
    <x v="0"/>
    <m/>
    <m/>
    <m/>
    <m/>
    <m/>
    <s v="Mohammad Hamja Bin Ali"/>
    <n v="1840742077"/>
    <s v="hamja.shedwash@gmail.com"/>
    <s v="IOM-SHED"/>
  </r>
  <r>
    <n v="907"/>
    <s v="IOM"/>
    <s v="SHED"/>
    <s v="KFW"/>
    <s v="WASH"/>
    <x v="0"/>
    <x v="13"/>
    <s v="# cubic meters / day"/>
    <m/>
    <n v="18"/>
    <s v="completed"/>
    <s v="Chittagong"/>
    <s v="Cox's Bazar"/>
    <x v="0"/>
    <s v="Palong Khali"/>
    <s v="Camp 13"/>
    <x v="1"/>
    <d v="2022-09-01T00:00:00"/>
    <x v="0"/>
    <m/>
    <m/>
    <m/>
    <m/>
    <m/>
    <s v="Mohammad Hamja Bin Ali"/>
    <n v="1840742077"/>
    <s v="hamja.shedwash@gmail.com"/>
    <s v="IOM-SHED"/>
  </r>
  <r>
    <n v="908"/>
    <s v="IOM"/>
    <s v="SHED"/>
    <s v="KFW"/>
    <s v="WASH"/>
    <x v="0"/>
    <x v="30"/>
    <s v="# of household"/>
    <m/>
    <n v="10"/>
    <s v="completed"/>
    <s v="Chittagong"/>
    <s v="Cox's Bazar"/>
    <x v="0"/>
    <s v="Palong Khali"/>
    <s v="Camp 13"/>
    <x v="1"/>
    <d v="2022-09-01T00:00:00"/>
    <x v="0"/>
    <m/>
    <m/>
    <m/>
    <m/>
    <m/>
    <s v="Mohammad Hamja Bin Ali"/>
    <n v="1840742077"/>
    <s v="hamja.shedwash@gmail.com"/>
    <s v="IOM-SHED"/>
  </r>
  <r>
    <n v="909"/>
    <s v="IOM"/>
    <s v="SHED"/>
    <s v="KFW"/>
    <s v="WASH"/>
    <x v="1"/>
    <x v="1"/>
    <s v="# of door "/>
    <m/>
    <n v="69"/>
    <s v="completed"/>
    <s v="Chittagong"/>
    <s v="Cox's Bazar"/>
    <x v="0"/>
    <s v="Palong Khali"/>
    <s v="Camp 13"/>
    <x v="1"/>
    <d v="2022-09-01T00:00:00"/>
    <x v="0"/>
    <m/>
    <m/>
    <m/>
    <m/>
    <m/>
    <s v="Mohammad Hamja Bin Ali"/>
    <n v="1840742077"/>
    <s v="hamja.shedwash@gmail.com"/>
    <s v="IOM-SHED"/>
  </r>
  <r>
    <n v="910"/>
    <s v="IOM"/>
    <s v="SHED"/>
    <s v="KFW"/>
    <s v="WASH"/>
    <x v="1"/>
    <x v="3"/>
    <s v="# of door"/>
    <m/>
    <n v="210"/>
    <s v="completed"/>
    <s v="Chittagong"/>
    <s v="Cox's Bazar"/>
    <x v="0"/>
    <s v="Palong Khali"/>
    <s v="Camp 13"/>
    <x v="1"/>
    <d v="2022-09-01T00:00:00"/>
    <x v="0"/>
    <m/>
    <m/>
    <m/>
    <m/>
    <m/>
    <s v="Mohammad Hamja Bin Ali"/>
    <n v="1840742077"/>
    <s v="hamja.shedwash@gmail.com"/>
    <s v="IOM-SHED"/>
  </r>
  <r>
    <n v="911"/>
    <s v="IOM"/>
    <s v="SHED"/>
    <s v="KFW"/>
    <s v="WASH"/>
    <x v="2"/>
    <x v="4"/>
    <s v="# of HP sessions at HH level"/>
    <m/>
    <n v="98"/>
    <s v="completed"/>
    <s v="Chittagong"/>
    <s v="Cox's Bazar"/>
    <x v="0"/>
    <s v="Palong Khali"/>
    <s v="Camp 13"/>
    <x v="1"/>
    <d v="2022-09-01T00:00:00"/>
    <x v="0"/>
    <m/>
    <m/>
    <m/>
    <m/>
    <m/>
    <s v="Mohammad Hamja Bin Ali"/>
    <n v="1840742077"/>
    <s v="hamja.shedwash@gmail.com"/>
    <s v="IOM-SHED"/>
  </r>
  <r>
    <n v="912"/>
    <s v="IOM"/>
    <s v="SHED"/>
    <s v="KFW"/>
    <s v="WASH"/>
    <x v="3"/>
    <x v="5"/>
    <s v="# of campaign per camp "/>
    <m/>
    <n v="4"/>
    <s v="completed"/>
    <s v="Chittagong"/>
    <s v="Cox's Bazar"/>
    <x v="0"/>
    <s v="Palong Khali"/>
    <s v="Camp 13"/>
    <x v="1"/>
    <d v="2022-09-01T00:00:00"/>
    <x v="0"/>
    <m/>
    <m/>
    <m/>
    <m/>
    <m/>
    <s v="Mohammad Hamja Bin Ali"/>
    <n v="1840742077"/>
    <s v="hamja.shedwash@gmail.com"/>
    <s v="IOM-SHED"/>
  </r>
  <r>
    <n v="913"/>
    <s v="IOM"/>
    <s v="SHED"/>
    <s v="FCDO"/>
    <s v="WASH"/>
    <x v="0"/>
    <x v="0"/>
    <s v="# of tube well"/>
    <m/>
    <n v="74"/>
    <s v="completed"/>
    <s v="Chittagong"/>
    <s v="Cox's Bazar"/>
    <x v="0"/>
    <s v="Palong Khali"/>
    <s v="Camp 02W"/>
    <x v="1"/>
    <d v="2022-09-01T00:00:00"/>
    <x v="0"/>
    <m/>
    <m/>
    <m/>
    <m/>
    <m/>
    <s v="Mohammad Hamja Bin Ali"/>
    <n v="1840742077"/>
    <s v="hamja.shedwash@gmail.com"/>
    <s v="IOM-SHED"/>
  </r>
  <r>
    <n v="914"/>
    <s v="IOM"/>
    <s v="SHED"/>
    <s v="FCDO"/>
    <s v="WASH"/>
    <x v="1"/>
    <x v="1"/>
    <s v="# of door "/>
    <m/>
    <n v="22"/>
    <s v="completed"/>
    <s v="Chittagong"/>
    <s v="Cox's Bazar"/>
    <x v="0"/>
    <s v="Palong Khali"/>
    <s v="Camp 02W"/>
    <x v="1"/>
    <d v="2022-09-01T00:00:00"/>
    <x v="0"/>
    <m/>
    <m/>
    <m/>
    <m/>
    <m/>
    <s v="Mohammad Hamja Bin Ali"/>
    <n v="1840742077"/>
    <s v="hamja.shedwash@gmail.com"/>
    <s v="IOM-SHED"/>
  </r>
  <r>
    <n v="915"/>
    <s v="IOM"/>
    <s v="SHED"/>
    <s v="FCDO"/>
    <s v="WASH"/>
    <x v="1"/>
    <x v="2"/>
    <s v="# of FSM Site"/>
    <m/>
    <n v="18"/>
    <s v="completed"/>
    <s v="Chittagong"/>
    <s v="Cox's Bazar"/>
    <x v="0"/>
    <s v="Palong Khali"/>
    <s v="Camp 02W"/>
    <x v="1"/>
    <d v="2022-09-01T00:00:00"/>
    <x v="0"/>
    <m/>
    <m/>
    <m/>
    <m/>
    <m/>
    <s v="Mohammad Hamja Bin Ali"/>
    <n v="1840742077"/>
    <s v="hamja.shedwash@gmail.com"/>
    <s v="IOM-SHED"/>
  </r>
  <r>
    <n v="916"/>
    <s v="IOM"/>
    <s v="SHED"/>
    <s v="FCDO"/>
    <s v="WASH"/>
    <x v="1"/>
    <x v="18"/>
    <s v="# of door"/>
    <m/>
    <n v="8"/>
    <s v="completed"/>
    <s v="Chittagong"/>
    <s v="Cox's Bazar"/>
    <x v="0"/>
    <s v="Palong Khali"/>
    <s v="Camp 02W"/>
    <x v="1"/>
    <d v="2022-09-01T00:00:00"/>
    <x v="0"/>
    <m/>
    <m/>
    <m/>
    <m/>
    <m/>
    <s v="Mohammad Hamja Bin Ali"/>
    <n v="1840742077"/>
    <s v="hamja.shedwash@gmail.com"/>
    <s v="IOM-SHED"/>
  </r>
  <r>
    <n v="917"/>
    <s v="IOM"/>
    <s v="SHED"/>
    <s v="FCDO"/>
    <s v="WASH"/>
    <x v="1"/>
    <x v="3"/>
    <s v="# of door"/>
    <m/>
    <n v="128"/>
    <s v="completed"/>
    <s v="Chittagong"/>
    <s v="Cox's Bazar"/>
    <x v="0"/>
    <s v="Palong Khali"/>
    <s v="Camp 02W"/>
    <x v="1"/>
    <d v="2022-09-01T00:00:00"/>
    <x v="0"/>
    <m/>
    <m/>
    <m/>
    <m/>
    <m/>
    <s v="Mohammad Hamja Bin Ali"/>
    <n v="1840742077"/>
    <s v="hamja.shedwash@gmail.com"/>
    <s v="IOM-SHED"/>
  </r>
  <r>
    <n v="918"/>
    <s v="IOM"/>
    <s v="SHED"/>
    <s v="FCDO"/>
    <s v="WASH"/>
    <x v="2"/>
    <x v="4"/>
    <s v="# of HP sessions at HH level"/>
    <m/>
    <n v="270"/>
    <s v="completed"/>
    <s v="Chittagong"/>
    <s v="Cox's Bazar"/>
    <x v="0"/>
    <s v="Palong Khali"/>
    <s v="Camp 02W"/>
    <x v="1"/>
    <d v="2022-09-01T00:00:00"/>
    <x v="0"/>
    <m/>
    <m/>
    <m/>
    <m/>
    <m/>
    <s v="Mohammad Hamja Bin Ali"/>
    <n v="1840742077"/>
    <s v="hamja.shedwash@gmail.com"/>
    <s v="IOM-SHED"/>
  </r>
  <r>
    <n v="919"/>
    <s v="IOM"/>
    <s v="SHED"/>
    <s v="FCDO"/>
    <s v="WASH"/>
    <x v="3"/>
    <x v="5"/>
    <s v="# of campaign per camp "/>
    <m/>
    <n v="20"/>
    <s v="completed"/>
    <s v="Chittagong"/>
    <s v="Cox's Bazar"/>
    <x v="0"/>
    <s v="Palong Khali"/>
    <s v="Camp 02W"/>
    <x v="1"/>
    <d v="2022-09-01T00:00:00"/>
    <x v="0"/>
    <m/>
    <m/>
    <m/>
    <m/>
    <m/>
    <s v="Mohammad Hamja Bin Ali"/>
    <n v="1840742077"/>
    <s v="hamja.shedwash@gmail.com"/>
    <s v="IOM-SHED"/>
  </r>
  <r>
    <n v="920"/>
    <s v="IOM"/>
    <s v="SHED"/>
    <s v="FCDO"/>
    <s v="WASH"/>
    <x v="3"/>
    <x v="24"/>
    <s v="# of 10L bin"/>
    <m/>
    <n v="567"/>
    <s v="completed"/>
    <s v="Chittagong"/>
    <s v="Cox's Bazar"/>
    <x v="0"/>
    <s v="Palong Khali"/>
    <s v="Camp 02W"/>
    <x v="1"/>
    <d v="2022-09-01T00:00:00"/>
    <x v="0"/>
    <m/>
    <m/>
    <m/>
    <m/>
    <m/>
    <s v="Mohammad Hamja Bin Ali"/>
    <n v="1840742077"/>
    <s v="hamja.shedwash@gmail.com"/>
    <s v="IOM-SHED"/>
  </r>
  <r>
    <n v="921"/>
    <s v="IOM"/>
    <s v="SHED"/>
    <s v="KFW"/>
    <s v="WASH"/>
    <x v="0"/>
    <x v="0"/>
    <s v="# of tube well"/>
    <m/>
    <n v="52"/>
    <s v="completed"/>
    <s v="Chittagong"/>
    <s v="Cox's Bazar"/>
    <x v="0"/>
    <s v="Palong Khali"/>
    <s v="Camp 20"/>
    <x v="1"/>
    <d v="2022-09-01T00:00:00"/>
    <x v="0"/>
    <m/>
    <m/>
    <m/>
    <m/>
    <m/>
    <s v="Mohammad Hamja Bin Ali"/>
    <n v="1840742077"/>
    <s v="hamja.shedwash@gmail.com"/>
    <s v="IOM-SHED"/>
  </r>
  <r>
    <n v="922"/>
    <s v="IOM"/>
    <s v="SHED"/>
    <s v="KFW"/>
    <s v="WASH"/>
    <x v="0"/>
    <x v="26"/>
    <s v="# of tube well"/>
    <m/>
    <n v="2"/>
    <s v="completed"/>
    <s v="Chittagong"/>
    <s v="Cox's Bazar"/>
    <x v="0"/>
    <s v="Palong Khali"/>
    <s v="Camp 20"/>
    <x v="1"/>
    <d v="2022-09-01T00:00:00"/>
    <x v="0"/>
    <m/>
    <m/>
    <m/>
    <m/>
    <m/>
    <s v="Mohammad Hamja Bin Ali"/>
    <n v="1840742077"/>
    <s v="hamja.shedwash@gmail.com"/>
    <s v="IOM-SHED"/>
  </r>
  <r>
    <n v="923"/>
    <s v="IOM"/>
    <s v="SHED"/>
    <s v="KFW"/>
    <s v="WASH"/>
    <x v="1"/>
    <x v="1"/>
    <s v="# of door "/>
    <m/>
    <n v="18"/>
    <s v="completed"/>
    <s v="Chittagong"/>
    <s v="Cox's Bazar"/>
    <x v="0"/>
    <s v="Palong Khali"/>
    <s v="Camp 20"/>
    <x v="1"/>
    <d v="2022-09-01T00:00:00"/>
    <x v="0"/>
    <m/>
    <m/>
    <m/>
    <m/>
    <m/>
    <s v="Mohammad Hamja Bin Ali"/>
    <n v="1840742077"/>
    <s v="hamja.shedwash@gmail.com"/>
    <s v="IOM-SHED"/>
  </r>
  <r>
    <n v="924"/>
    <s v="IOM"/>
    <s v="SHED"/>
    <s v="KFW"/>
    <s v="WASH"/>
    <x v="1"/>
    <x v="2"/>
    <s v="# of FSM Site"/>
    <m/>
    <n v="1"/>
    <s v="completed"/>
    <s v="Chittagong"/>
    <s v="Cox's Bazar"/>
    <x v="0"/>
    <s v="Palong Khali"/>
    <s v="Camp 20"/>
    <x v="1"/>
    <d v="2022-09-01T00:00:00"/>
    <x v="0"/>
    <m/>
    <m/>
    <m/>
    <m/>
    <m/>
    <s v="Mohammad Hamja Bin Ali"/>
    <n v="1840742077"/>
    <s v="hamja.shedwash@gmail.com"/>
    <s v="IOM-SHED"/>
  </r>
  <r>
    <n v="925"/>
    <s v="IOM"/>
    <s v="SHED"/>
    <s v="KFW"/>
    <s v="WASH"/>
    <x v="1"/>
    <x v="3"/>
    <s v="# of door"/>
    <m/>
    <n v="13"/>
    <s v="completed"/>
    <s v="Chittagong"/>
    <s v="Cox's Bazar"/>
    <x v="0"/>
    <s v="Palong Khali"/>
    <s v="Camp 20"/>
    <x v="1"/>
    <d v="2022-09-01T00:00:00"/>
    <x v="0"/>
    <m/>
    <m/>
    <m/>
    <m/>
    <m/>
    <s v="Mohammad Hamja Bin Ali"/>
    <n v="1840742077"/>
    <s v="hamja.shedwash@gmail.com"/>
    <s v="IOM-SHED"/>
  </r>
  <r>
    <n v="926"/>
    <s v="IOM"/>
    <s v="SHED"/>
    <s v="KFW"/>
    <s v="WASH"/>
    <x v="2"/>
    <x v="4"/>
    <s v="# of HP sessions at HH level"/>
    <m/>
    <n v="11"/>
    <s v="completed"/>
    <s v="Chittagong"/>
    <s v="Cox's Bazar"/>
    <x v="0"/>
    <s v="Palong Khali"/>
    <s v="Camp 20"/>
    <x v="1"/>
    <d v="2022-09-01T00:00:00"/>
    <x v="0"/>
    <m/>
    <m/>
    <m/>
    <m/>
    <m/>
    <s v="Mohammad Hamja Bin Ali"/>
    <n v="1840742077"/>
    <s v="hamja.shedwash@gmail.com"/>
    <s v="IOM-SHED"/>
  </r>
  <r>
    <n v="927"/>
    <s v="IOM"/>
    <s v="SHED"/>
    <s v="KFW"/>
    <s v="WASH"/>
    <x v="2"/>
    <x v="29"/>
    <s v="# of household"/>
    <m/>
    <n v="1590"/>
    <s v="completed"/>
    <s v="Chittagong"/>
    <s v="Cox's Bazar"/>
    <x v="0"/>
    <s v="Palong Khali"/>
    <s v="Camp 20"/>
    <x v="1"/>
    <d v="2022-09-01T00:00:00"/>
    <x v="0"/>
    <m/>
    <m/>
    <m/>
    <m/>
    <m/>
    <s v="Mohammad Hamja Bin Ali"/>
    <n v="1840742077"/>
    <s v="hamja.shedwash@gmail.com"/>
    <s v="IOM-SHED"/>
  </r>
  <r>
    <n v="928"/>
    <s v="IOM"/>
    <s v="SHED"/>
    <s v="KFW"/>
    <s v="WASH"/>
    <x v="2"/>
    <x v="28"/>
    <s v="# of female in reproductive age"/>
    <m/>
    <n v="2285"/>
    <s v="completed"/>
    <s v="Chittagong"/>
    <s v="Cox's Bazar"/>
    <x v="0"/>
    <s v="Palong Khali"/>
    <s v="Camp 20"/>
    <x v="1"/>
    <d v="2022-09-01T00:00:00"/>
    <x v="0"/>
    <m/>
    <m/>
    <m/>
    <m/>
    <m/>
    <s v="Mohammad Hamja Bin Ali"/>
    <n v="1840742077"/>
    <s v="hamja.shedwash@gmail.com"/>
    <s v="IOM-SHED"/>
  </r>
  <r>
    <n v="929"/>
    <s v="IOM"/>
    <s v="SHED"/>
    <s v="KFW"/>
    <s v="WASH"/>
    <x v="3"/>
    <x v="5"/>
    <s v="# of campaign per camp "/>
    <m/>
    <n v="1"/>
    <s v="completed"/>
    <s v="Chittagong"/>
    <s v="Cox's Bazar"/>
    <x v="0"/>
    <s v="Palong Khali"/>
    <s v="Camp 20"/>
    <x v="1"/>
    <d v="2022-09-01T00:00:00"/>
    <x v="0"/>
    <m/>
    <m/>
    <m/>
    <m/>
    <m/>
    <s v="Mohammad Hamja Bin Ali"/>
    <n v="1840742077"/>
    <s v="hamja.shedwash@gmail.com"/>
    <s v="IOM-SHED"/>
  </r>
  <r>
    <n v="930"/>
    <s v="IOM"/>
    <s v="SHED"/>
    <s v="KFW"/>
    <s v="WASH"/>
    <x v="3"/>
    <x v="24"/>
    <s v="# of 10L bin"/>
    <m/>
    <n v="314"/>
    <s v="completed"/>
    <s v="Chittagong"/>
    <s v="Cox's Bazar"/>
    <x v="0"/>
    <s v="Palong Khali"/>
    <s v="Camp 20"/>
    <x v="1"/>
    <d v="2022-09-01T00:00:00"/>
    <x v="0"/>
    <m/>
    <m/>
    <m/>
    <m/>
    <m/>
    <s v="Mohammad Hamja Bin Ali"/>
    <n v="1840742077"/>
    <s v="hamja.shedwash@gmail.com"/>
    <s v="IOM-SHED"/>
  </r>
  <r>
    <n v="931"/>
    <s v="IOM"/>
    <s v="SHED"/>
    <s v="KFW"/>
    <s v="WASH"/>
    <x v="0"/>
    <x v="0"/>
    <s v="# of tube well"/>
    <m/>
    <n v="63"/>
    <s v="completed"/>
    <s v="Chittagong"/>
    <s v="Cox's Bazar"/>
    <x v="0"/>
    <s v="Palong Khali"/>
    <s v="Camp 20 Extension"/>
    <x v="1"/>
    <d v="2022-09-01T00:00:00"/>
    <x v="0"/>
    <m/>
    <m/>
    <m/>
    <m/>
    <m/>
    <s v="Mohammad Hamja Bin Ali"/>
    <n v="1840742077"/>
    <s v="hamja.shedwash@gmail.com"/>
    <s v="IOM-SHED"/>
  </r>
  <r>
    <n v="932"/>
    <s v="IOM"/>
    <s v="SHED"/>
    <s v="KFW"/>
    <s v="WASH"/>
    <x v="0"/>
    <x v="26"/>
    <s v="# of tube well"/>
    <m/>
    <n v="3"/>
    <s v="completed"/>
    <s v="Chittagong"/>
    <s v="Cox's Bazar"/>
    <x v="0"/>
    <s v="Palong Khali"/>
    <s v="Camp 20 Extension"/>
    <x v="1"/>
    <d v="2022-09-01T00:00:00"/>
    <x v="0"/>
    <m/>
    <m/>
    <m/>
    <m/>
    <m/>
    <s v="Mohammad Hamja Bin Ali"/>
    <n v="1840742077"/>
    <s v="hamja.shedwash@gmail.com"/>
    <s v="IOM-SHED"/>
  </r>
  <r>
    <n v="933"/>
    <s v="IOM"/>
    <s v="SHED"/>
    <s v="KFW"/>
    <s v="WASH"/>
    <x v="0"/>
    <x v="13"/>
    <s v="# cubic meters / day"/>
    <m/>
    <n v="80"/>
    <s v="completed"/>
    <s v="Chittagong"/>
    <s v="Cox's Bazar"/>
    <x v="0"/>
    <s v="Palong Khali"/>
    <s v="Camp 20 Extension"/>
    <x v="1"/>
    <d v="2022-09-01T00:00:00"/>
    <x v="0"/>
    <m/>
    <m/>
    <m/>
    <m/>
    <m/>
    <s v="Mohammad Hamja Bin Ali"/>
    <n v="1840742077"/>
    <s v="hamja.shedwash@gmail.com"/>
    <s v="IOM-SHED"/>
  </r>
  <r>
    <n v="934"/>
    <s v="IOM"/>
    <s v="SHED"/>
    <s v="KFW"/>
    <s v="WASH"/>
    <x v="1"/>
    <x v="23"/>
    <s v="# of door "/>
    <m/>
    <n v="4"/>
    <s v="completed"/>
    <s v="Chittagong"/>
    <s v="Cox's Bazar"/>
    <x v="0"/>
    <s v="Palong Khali"/>
    <s v="Camp 20 Extension"/>
    <x v="1"/>
    <d v="2022-09-01T00:00:00"/>
    <x v="0"/>
    <m/>
    <m/>
    <m/>
    <m/>
    <m/>
    <s v="Mohammad Hamja Bin Ali"/>
    <n v="1840742077"/>
    <s v="hamja.shedwash@gmail.com"/>
    <s v="IOM-SHED"/>
  </r>
  <r>
    <n v="935"/>
    <s v="IOM"/>
    <s v="SHED"/>
    <s v="KFW"/>
    <s v="WASH"/>
    <x v="1"/>
    <x v="1"/>
    <s v="# of door "/>
    <m/>
    <n v="27"/>
    <s v="completed"/>
    <s v="Chittagong"/>
    <s v="Cox's Bazar"/>
    <x v="0"/>
    <s v="Palong Khali"/>
    <s v="Camp 20 Extension"/>
    <x v="1"/>
    <d v="2022-09-01T00:00:00"/>
    <x v="0"/>
    <m/>
    <m/>
    <m/>
    <m/>
    <m/>
    <s v="Mohammad Hamja Bin Ali"/>
    <n v="1840742077"/>
    <s v="hamja.shedwash@gmail.com"/>
    <s v="IOM-SHED"/>
  </r>
  <r>
    <n v="936"/>
    <s v="IOM"/>
    <s v="SHED"/>
    <s v="KFW"/>
    <s v="WASH"/>
    <x v="1"/>
    <x v="2"/>
    <s v="# of FSM Site"/>
    <m/>
    <n v="3"/>
    <s v="completed"/>
    <s v="Chittagong"/>
    <s v="Cox's Bazar"/>
    <x v="0"/>
    <s v="Palong Khali"/>
    <s v="Camp 20 Extension"/>
    <x v="1"/>
    <d v="2022-09-01T00:00:00"/>
    <x v="0"/>
    <m/>
    <m/>
    <m/>
    <m/>
    <m/>
    <s v="Mohammad Hamja Bin Ali"/>
    <n v="1840742077"/>
    <s v="hamja.shedwash@gmail.com"/>
    <s v="IOM-SHED"/>
  </r>
  <r>
    <n v="937"/>
    <s v="IOM"/>
    <s v="SHED"/>
    <s v="KFW"/>
    <s v="WASH"/>
    <x v="1"/>
    <x v="3"/>
    <s v="# of door"/>
    <m/>
    <n v="79"/>
    <s v="completed"/>
    <s v="Chittagong"/>
    <s v="Cox's Bazar"/>
    <x v="0"/>
    <s v="Palong Khali"/>
    <s v="Camp 20 Extension"/>
    <x v="1"/>
    <d v="2022-09-01T00:00:00"/>
    <x v="0"/>
    <m/>
    <m/>
    <m/>
    <m/>
    <m/>
    <s v="Mohammad Hamja Bin Ali"/>
    <n v="1840742077"/>
    <s v="hamja.shedwash@gmail.com"/>
    <s v="IOM-SHED"/>
  </r>
  <r>
    <n v="938"/>
    <s v="IOM"/>
    <s v="SHED"/>
    <s v="KFW"/>
    <s v="WASH"/>
    <x v="2"/>
    <x v="4"/>
    <s v="# of HP sessions at HH level"/>
    <m/>
    <n v="18"/>
    <s v="completed"/>
    <s v="Chittagong"/>
    <s v="Cox's Bazar"/>
    <x v="0"/>
    <s v="Palong Khali"/>
    <s v="Camp 20 Extension"/>
    <x v="1"/>
    <d v="2022-09-01T00:00:00"/>
    <x v="0"/>
    <m/>
    <m/>
    <m/>
    <m/>
    <m/>
    <s v="Mohammad Hamja Bin Ali"/>
    <n v="1840742077"/>
    <s v="hamja.shedwash@gmail.com"/>
    <s v="IOM-SHED"/>
  </r>
  <r>
    <n v="939"/>
    <s v="IOM"/>
    <s v="SHED"/>
    <s v="KFW"/>
    <s v="WASH"/>
    <x v="2"/>
    <x v="29"/>
    <s v="# of household"/>
    <m/>
    <n v="2133"/>
    <s v="completed"/>
    <s v="Chittagong"/>
    <s v="Cox's Bazar"/>
    <x v="0"/>
    <s v="Palong Khali"/>
    <s v="Camp 20 Extension"/>
    <x v="1"/>
    <d v="2022-09-01T00:00:00"/>
    <x v="0"/>
    <m/>
    <m/>
    <m/>
    <m/>
    <m/>
    <s v="Mohammad Hamja Bin Ali"/>
    <n v="1840742077"/>
    <s v="hamja.shedwash@gmail.com"/>
    <s v="IOM-SHED"/>
  </r>
  <r>
    <n v="940"/>
    <s v="IOM"/>
    <s v="SHED"/>
    <s v="KFW"/>
    <s v="WASH"/>
    <x v="2"/>
    <x v="28"/>
    <s v="# of female in reproductive age"/>
    <m/>
    <n v="3151"/>
    <s v="completed"/>
    <s v="Chittagong"/>
    <s v="Cox's Bazar"/>
    <x v="0"/>
    <s v="Palong Khali"/>
    <s v="Camp 20 Extension"/>
    <x v="1"/>
    <d v="2022-09-01T00:00:00"/>
    <x v="0"/>
    <m/>
    <m/>
    <m/>
    <m/>
    <m/>
    <s v="Mohammad Hamja Bin Ali"/>
    <n v="1840742077"/>
    <s v="hamja.shedwash@gmail.com"/>
    <s v="IOM-SHED"/>
  </r>
  <r>
    <n v="941"/>
    <s v="IOM"/>
    <s v="SHED"/>
    <s v="KFW"/>
    <s v="WASH"/>
    <x v="2"/>
    <x v="21"/>
    <s v="# of handwashing station"/>
    <m/>
    <n v="1"/>
    <s v="completed"/>
    <s v="Chittagong"/>
    <s v="Cox's Bazar"/>
    <x v="0"/>
    <s v="Palong Khali"/>
    <s v="Camp 20 Extension"/>
    <x v="1"/>
    <d v="2022-09-01T00:00:00"/>
    <x v="0"/>
    <m/>
    <m/>
    <m/>
    <m/>
    <m/>
    <s v="Mohammad Hamja Bin Ali"/>
    <n v="1840742077"/>
    <s v="hamja.shedwash@gmail.com"/>
    <s v="IOM-SHED"/>
  </r>
  <r>
    <n v="942"/>
    <s v="IOM"/>
    <s v="SHED"/>
    <s v="KFW"/>
    <s v="WASH"/>
    <x v="3"/>
    <x v="5"/>
    <s v="# of campaign per camp "/>
    <m/>
    <n v="1"/>
    <s v="completed"/>
    <s v="Chittagong"/>
    <s v="Cox's Bazar"/>
    <x v="0"/>
    <s v="Palong Khali"/>
    <s v="Camp 20 Extension"/>
    <x v="1"/>
    <d v="2022-09-01T00:00:00"/>
    <x v="0"/>
    <m/>
    <m/>
    <m/>
    <m/>
    <m/>
    <s v="Mohammad Hamja Bin Ali"/>
    <n v="1840742077"/>
    <s v="hamja.shedwash@gmail.com"/>
    <s v="IOM-SHED"/>
  </r>
  <r>
    <n v="943"/>
    <s v="IOM"/>
    <s v="SHED"/>
    <s v="KFW"/>
    <s v="WASH"/>
    <x v="3"/>
    <x v="24"/>
    <s v="# of 10L bin"/>
    <m/>
    <n v="972"/>
    <s v="completed"/>
    <s v="Chittagong"/>
    <s v="Cox's Bazar"/>
    <x v="0"/>
    <s v="Palong Khali"/>
    <s v="Camp 20 Extension"/>
    <x v="1"/>
    <d v="2022-09-01T00:00:00"/>
    <x v="0"/>
    <m/>
    <m/>
    <m/>
    <m/>
    <m/>
    <s v="Mohammad Hamja Bin Ali"/>
    <n v="1840742077"/>
    <s v="hamja.shedwash@gmail.com"/>
    <s v="IOM-SHED"/>
  </r>
  <r>
    <n v="944"/>
    <s v="IOM"/>
    <s v="BRAC"/>
    <s v="IOM"/>
    <s v="WASH"/>
    <x v="0"/>
    <x v="0"/>
    <s v="# of tube well"/>
    <m/>
    <n v="240"/>
    <s v="completed"/>
    <s v="Chittagong"/>
    <s v="Cox's Bazar"/>
    <x v="0"/>
    <s v="Palong Khali"/>
    <s v="Camp 10"/>
    <x v="1"/>
    <d v="2022-03-01T00:00:00"/>
    <x v="0"/>
    <m/>
    <m/>
    <m/>
    <m/>
    <m/>
    <s v="Jaytun naher"/>
    <n v="1833301502"/>
    <s v="jaytun.naher@brac.net"/>
    <s v="IOM-BRAC"/>
  </r>
  <r>
    <n v="945"/>
    <s v="IOM"/>
    <s v="BRAC"/>
    <s v="IOM"/>
    <s v="WASH"/>
    <x v="0"/>
    <x v="0"/>
    <s v="# of tube well"/>
    <m/>
    <n v="50"/>
    <s v="completed"/>
    <s v="Chittagong"/>
    <s v="Cox's Bazar"/>
    <x v="0"/>
    <s v="Palong Khali"/>
    <s v="Camp 10"/>
    <x v="1"/>
    <d v="2022-03-01T00:00:00"/>
    <x v="0"/>
    <m/>
    <m/>
    <m/>
    <m/>
    <m/>
    <s v="Jaytun naher"/>
    <n v="1833301502"/>
    <s v="jaytun.naher@brac.net"/>
    <s v="IOM-BRAC"/>
  </r>
  <r>
    <n v="946"/>
    <s v="IOM"/>
    <s v="BRAC"/>
    <s v="IOM"/>
    <s v="WASH"/>
    <x v="1"/>
    <x v="1"/>
    <s v="# of door "/>
    <m/>
    <n v="63"/>
    <s v="completed"/>
    <s v="Chittagong"/>
    <s v="Cox's Bazar"/>
    <x v="0"/>
    <s v="Palong Khali"/>
    <s v="Camp 10"/>
    <x v="1"/>
    <d v="2022-03-01T00:00:00"/>
    <x v="0"/>
    <m/>
    <m/>
    <m/>
    <m/>
    <m/>
    <s v="Jaytun naher"/>
    <n v="1833301502"/>
    <s v="jaytun.naher@brac.net"/>
    <s v="IOM-BRAC"/>
  </r>
  <r>
    <n v="947"/>
    <s v="IOM"/>
    <s v="BRAC"/>
    <s v="IOM"/>
    <s v="WASH"/>
    <x v="1"/>
    <x v="8"/>
    <s v="# of FSM Site"/>
    <m/>
    <n v="4"/>
    <s v="completed"/>
    <s v="Chittagong"/>
    <s v="Cox's Bazar"/>
    <x v="0"/>
    <s v="Palong Khali"/>
    <s v="Camp 10"/>
    <x v="1"/>
    <d v="2022-03-01T00:00:00"/>
    <x v="0"/>
    <m/>
    <m/>
    <m/>
    <m/>
    <m/>
    <s v="Jaytun naher"/>
    <n v="1833301502"/>
    <s v="jaytun.naher@brac.net"/>
    <s v="IOM-BRAC"/>
  </r>
  <r>
    <n v="948"/>
    <s v="IOM"/>
    <s v="BRAC"/>
    <s v="IOM"/>
    <s v="WASH"/>
    <x v="1"/>
    <x v="2"/>
    <s v="# of FSM Site"/>
    <m/>
    <n v="3"/>
    <s v="completed"/>
    <s v="Chittagong"/>
    <s v="Cox's Bazar"/>
    <x v="0"/>
    <s v="Palong Khali"/>
    <s v="Camp 10"/>
    <x v="1"/>
    <d v="2022-03-01T00:00:00"/>
    <x v="0"/>
    <m/>
    <m/>
    <m/>
    <m/>
    <m/>
    <s v="Jaytun naher"/>
    <n v="1833301502"/>
    <s v="jaytun.naher@brac.net"/>
    <s v="IOM-BRAC"/>
  </r>
  <r>
    <n v="949"/>
    <s v="IOM"/>
    <s v="BRAC"/>
    <s v="IOM"/>
    <s v="WASH"/>
    <x v="1"/>
    <x v="18"/>
    <s v="# of door"/>
    <m/>
    <n v="1"/>
    <s v="completed"/>
    <s v="Chittagong"/>
    <s v="Cox's Bazar"/>
    <x v="0"/>
    <s v="Palong Khali"/>
    <s v="Camp 10"/>
    <x v="1"/>
    <d v="2022-03-01T00:00:00"/>
    <x v="0"/>
    <m/>
    <m/>
    <m/>
    <m/>
    <m/>
    <s v="Jaytun naher"/>
    <n v="1833301502"/>
    <s v="jaytun.naher@brac.net"/>
    <s v="IOM-BRAC"/>
  </r>
  <r>
    <n v="950"/>
    <s v="IOM"/>
    <s v="BRAC"/>
    <s v="IOM"/>
    <s v="WASH"/>
    <x v="1"/>
    <x v="9"/>
    <s v="# of door"/>
    <m/>
    <n v="208"/>
    <s v="completed"/>
    <s v="Chittagong"/>
    <s v="Cox's Bazar"/>
    <x v="0"/>
    <s v="Palong Khali"/>
    <s v="Camp 10"/>
    <x v="1"/>
    <d v="2022-03-01T00:00:00"/>
    <x v="0"/>
    <m/>
    <m/>
    <m/>
    <m/>
    <m/>
    <s v="Jaytun naher"/>
    <n v="1833301502"/>
    <s v="jaytun.naher@brac.net"/>
    <s v="IOM-BRAC"/>
  </r>
  <r>
    <n v="951"/>
    <s v="IOM"/>
    <s v="BRAC"/>
    <s v="IOM"/>
    <s v="WASH"/>
    <x v="1"/>
    <x v="3"/>
    <s v="# of door"/>
    <m/>
    <n v="129"/>
    <s v="completed"/>
    <s v="Chittagong"/>
    <s v="Cox's Bazar"/>
    <x v="0"/>
    <s v="Palong Khali"/>
    <s v="Camp 10"/>
    <x v="1"/>
    <d v="2022-03-01T00:00:00"/>
    <x v="0"/>
    <m/>
    <m/>
    <m/>
    <m/>
    <m/>
    <s v="Jaytun naher"/>
    <n v="1833301502"/>
    <s v="jaytun.naher@brac.net"/>
    <s v="IOM-BRAC"/>
  </r>
  <r>
    <n v="952"/>
    <s v="IOM"/>
    <s v="BRAC"/>
    <s v="IOM"/>
    <s v="WASH"/>
    <x v="2"/>
    <x v="4"/>
    <s v="# of HP sessions at HH level"/>
    <m/>
    <n v="110"/>
    <s v="completed"/>
    <s v="Chittagong"/>
    <s v="Cox's Bazar"/>
    <x v="0"/>
    <s v="Palong Khali"/>
    <s v="Camp 10"/>
    <x v="1"/>
    <d v="2022-03-01T00:00:00"/>
    <x v="0"/>
    <m/>
    <m/>
    <m/>
    <m/>
    <m/>
    <s v="Jaytun naher"/>
    <n v="1833301502"/>
    <s v="jaytun.naher@brac.net"/>
    <s v="IOM-BRAC"/>
  </r>
  <r>
    <n v="953"/>
    <s v="IOM"/>
    <s v="BRAC"/>
    <s v="IOM"/>
    <s v="WASH"/>
    <x v="2"/>
    <x v="7"/>
    <s v="N/A"/>
    <m/>
    <n v="4681"/>
    <s v="completed"/>
    <s v="Chittagong"/>
    <s v="Cox's Bazar"/>
    <x v="0"/>
    <s v="Palong Khali"/>
    <s v="Camp 10"/>
    <x v="1"/>
    <d v="2022-03-01T00:00:00"/>
    <x v="0"/>
    <m/>
    <m/>
    <m/>
    <m/>
    <s v="4 WASH committee meetings were conducted, 5 hand washing devices repaired and 4672 HH hygiene practice follow up visited in last month"/>
    <s v="Jaytun naher"/>
    <n v="1833301502"/>
    <s v="jaytun.naher@brac.net"/>
    <s v="IOM-BRAC"/>
  </r>
  <r>
    <n v="954"/>
    <s v="IOM"/>
    <s v="BRAC"/>
    <s v="IOM"/>
    <s v="WASH"/>
    <x v="3"/>
    <x v="5"/>
    <s v="# of campaign per camp "/>
    <m/>
    <n v="1"/>
    <s v="completed"/>
    <s v="Chittagong"/>
    <s v="Cox's Bazar"/>
    <x v="0"/>
    <s v="Palong Khali"/>
    <s v="Camp 10"/>
    <x v="1"/>
    <d v="2022-03-01T00:00:00"/>
    <x v="0"/>
    <m/>
    <m/>
    <m/>
    <m/>
    <m/>
    <s v="Jaytun naher"/>
    <n v="1833301502"/>
    <s v="jaytun.naher@brac.net"/>
    <s v="IOM-BRAC"/>
  </r>
  <r>
    <n v="955"/>
    <s v="IOM"/>
    <s v="BRAC"/>
    <s v="IOM"/>
    <s v="WASH"/>
    <x v="3"/>
    <x v="6"/>
    <s v="# of plant"/>
    <m/>
    <n v="3"/>
    <s v="completed"/>
    <s v="Chittagong"/>
    <s v="Cox's Bazar"/>
    <x v="0"/>
    <s v="Palong Khali"/>
    <s v="Camp 10"/>
    <x v="1"/>
    <d v="2022-03-01T00:00:00"/>
    <x v="0"/>
    <m/>
    <m/>
    <m/>
    <m/>
    <m/>
    <s v="Jaytun naher"/>
    <n v="1833301502"/>
    <s v="jaytun.naher@brac.net"/>
    <s v="IOM-BRAC"/>
  </r>
  <r>
    <n v="956"/>
    <s v="IOM"/>
    <s v="SHUSHILAN"/>
    <s v="IOM"/>
    <s v="WASH"/>
    <x v="0"/>
    <x v="0"/>
    <s v="# of tube well"/>
    <m/>
    <n v="174"/>
    <s v="completed"/>
    <s v="Chittagong"/>
    <s v="Cox's Bazar"/>
    <x v="0"/>
    <s v="Palong Khali"/>
    <s v="Camp 12"/>
    <x v="1"/>
    <d v="2022-02-01T00:00:00"/>
    <x v="0"/>
    <m/>
    <m/>
    <m/>
    <m/>
    <m/>
    <s v="Taposh Dutta"/>
    <n v="1849719196"/>
    <s v="taposhdutta@shushilan.org"/>
    <s v="IOM-SHUSHILAN"/>
  </r>
  <r>
    <n v="957"/>
    <s v="IOM"/>
    <s v="SHUSHILAN"/>
    <s v="IOM"/>
    <s v="WASH"/>
    <x v="0"/>
    <x v="12"/>
    <s v="# of water network"/>
    <m/>
    <n v="1"/>
    <s v="completed"/>
    <s v="Chittagong"/>
    <s v="Cox's Bazar"/>
    <x v="0"/>
    <s v="Palong Khali"/>
    <s v="Camp 12"/>
    <x v="1"/>
    <d v="2022-02-01T00:00:00"/>
    <x v="0"/>
    <m/>
    <m/>
    <m/>
    <m/>
    <m/>
    <s v="Taposh Dutta"/>
    <n v="1849719196"/>
    <s v="taposhdutta@shushilan.org"/>
    <s v="IOM-SHUSHILAN"/>
  </r>
  <r>
    <n v="958"/>
    <s v="IOM"/>
    <s v="SHUSHILAN"/>
    <s v="IOM"/>
    <s v="WASH"/>
    <x v="1"/>
    <x v="1"/>
    <s v="# of door "/>
    <m/>
    <n v="46"/>
    <s v="completed"/>
    <s v="Chittagong"/>
    <s v="Cox's Bazar"/>
    <x v="0"/>
    <s v="Palong Khali"/>
    <s v="Camp 12"/>
    <x v="1"/>
    <d v="2022-02-01T00:00:00"/>
    <x v="0"/>
    <m/>
    <m/>
    <m/>
    <m/>
    <m/>
    <s v="Taposh Dutta"/>
    <n v="1849719196"/>
    <s v="taposhdutta@shushilan.org"/>
    <s v="IOM-SHUSHILAN"/>
  </r>
  <r>
    <n v="959"/>
    <s v="IOM"/>
    <s v="SHUSHILAN"/>
    <s v="IOM"/>
    <s v="WASH"/>
    <x v="1"/>
    <x v="8"/>
    <s v="# of FSM Site"/>
    <m/>
    <n v="2"/>
    <s v="completed"/>
    <s v="Chittagong"/>
    <s v="Cox's Bazar"/>
    <x v="0"/>
    <s v="Palong Khali"/>
    <s v="Camp 12"/>
    <x v="1"/>
    <d v="2022-02-01T00:00:00"/>
    <x v="0"/>
    <m/>
    <m/>
    <m/>
    <m/>
    <m/>
    <s v="Taposh Dutta"/>
    <n v="1849719196"/>
    <s v="taposhdutta@shushilan.org"/>
    <s v="IOM-SHUSHILAN"/>
  </r>
  <r>
    <n v="960"/>
    <s v="IOM"/>
    <s v="SHUSHILAN"/>
    <s v="IOM"/>
    <s v="WASH"/>
    <x v="1"/>
    <x v="18"/>
    <s v="# of door"/>
    <m/>
    <n v="1"/>
    <s v="completed"/>
    <s v="Chittagong"/>
    <s v="Cox's Bazar"/>
    <x v="0"/>
    <s v="Palong Khali"/>
    <s v="Camp 12"/>
    <x v="1"/>
    <d v="2022-02-01T00:00:00"/>
    <x v="0"/>
    <m/>
    <m/>
    <m/>
    <m/>
    <m/>
    <s v="Taposh Dutta"/>
    <n v="1849719196"/>
    <s v="taposhdutta@shushilan.org"/>
    <s v="IOM-SHUSHILAN"/>
  </r>
  <r>
    <n v="961"/>
    <s v="IOM"/>
    <s v="SHUSHILAN"/>
    <s v="IOM"/>
    <s v="WASH"/>
    <x v="1"/>
    <x v="9"/>
    <s v="# of door"/>
    <m/>
    <n v="115"/>
    <s v="completed"/>
    <s v="Chittagong"/>
    <s v="Cox's Bazar"/>
    <x v="0"/>
    <s v="Palong Khali"/>
    <s v="Camp 12"/>
    <x v="1"/>
    <d v="2022-02-01T00:00:00"/>
    <x v="0"/>
    <m/>
    <m/>
    <m/>
    <m/>
    <m/>
    <s v="Taposh Dutta"/>
    <n v="1849719196"/>
    <s v="taposhdutta@shushilan.org"/>
    <s v="IOM-SHUSHILAN"/>
  </r>
  <r>
    <n v="962"/>
    <s v="IOM"/>
    <s v="SHUSHILAN"/>
    <s v="IOM"/>
    <s v="WASH"/>
    <x v="1"/>
    <x v="3"/>
    <s v="# of door"/>
    <m/>
    <n v="434"/>
    <s v="completed"/>
    <s v="Chittagong"/>
    <s v="Cox's Bazar"/>
    <x v="0"/>
    <s v="Palong Khali"/>
    <s v="Camp 12"/>
    <x v="1"/>
    <d v="2022-02-01T00:00:00"/>
    <x v="0"/>
    <m/>
    <m/>
    <m/>
    <m/>
    <m/>
    <s v="Taposh Dutta"/>
    <n v="1849719196"/>
    <s v="taposhdutta@shushilan.org"/>
    <s v="IOM-SHUSHILAN"/>
  </r>
  <r>
    <n v="963"/>
    <s v="IOM"/>
    <s v="SHUSHILAN"/>
    <s v="IOM"/>
    <s v="WASH"/>
    <x v="2"/>
    <x v="4"/>
    <s v="# of HP sessions at HH level"/>
    <m/>
    <n v="8429"/>
    <s v="completed"/>
    <s v="Chittagong"/>
    <s v="Cox's Bazar"/>
    <x v="0"/>
    <s v="Palong Khali"/>
    <s v="Camp 12"/>
    <x v="1"/>
    <d v="2022-02-01T00:00:00"/>
    <x v="0"/>
    <m/>
    <m/>
    <m/>
    <m/>
    <m/>
    <s v="Taposh Dutta"/>
    <n v="1849719196"/>
    <s v="taposhdutta@shushilan.org"/>
    <s v="IOM-SHUSHILAN"/>
  </r>
  <r>
    <n v="964"/>
    <s v="IOM"/>
    <s v="SHUSHILAN"/>
    <s v="IOM"/>
    <s v="WASH"/>
    <x v="2"/>
    <x v="29"/>
    <s v="# of household"/>
    <m/>
    <n v="5575"/>
    <s v="completed"/>
    <s v="Chittagong"/>
    <s v="Cox's Bazar"/>
    <x v="0"/>
    <s v="Palong Khali"/>
    <s v="Camp 12"/>
    <x v="1"/>
    <d v="2022-02-01T00:00:00"/>
    <x v="0"/>
    <m/>
    <m/>
    <m/>
    <m/>
    <m/>
    <s v="Taposh Dutta"/>
    <n v="1849719196"/>
    <s v="taposhdutta@shushilan.org"/>
    <s v="IOM-SHUSHILAN"/>
  </r>
  <r>
    <n v="965"/>
    <s v="IOM"/>
    <s v="SHUSHILAN"/>
    <s v="IOM"/>
    <s v="WASH"/>
    <x v="3"/>
    <x v="36"/>
    <s v="# of plant"/>
    <m/>
    <n v="1"/>
    <s v="completed"/>
    <s v="Chittagong"/>
    <s v="Cox's Bazar"/>
    <x v="0"/>
    <s v="Palong Khali"/>
    <s v="Camp 12"/>
    <x v="1"/>
    <d v="2022-02-01T00:00:00"/>
    <x v="0"/>
    <m/>
    <m/>
    <m/>
    <m/>
    <m/>
    <s v="Taposh Dutta"/>
    <n v="1849719196"/>
    <s v="taposhdutta@shushilan.org"/>
    <s v="IOM-SHUSHILAN"/>
  </r>
  <r>
    <n v="966"/>
    <s v="IOM"/>
    <s v="SHUSHILAN"/>
    <s v="IOM"/>
    <s v="WASH"/>
    <x v="3"/>
    <x v="6"/>
    <s v="# of plant"/>
    <m/>
    <n v="3"/>
    <s v="completed"/>
    <s v="Chittagong"/>
    <s v="Cox's Bazar"/>
    <x v="0"/>
    <s v="Palong Khali"/>
    <s v="Camp 12"/>
    <x v="1"/>
    <d v="2022-02-01T00:00:00"/>
    <x v="0"/>
    <m/>
    <m/>
    <m/>
    <m/>
    <m/>
    <s v="Taposh Dutta"/>
    <n v="1849719196"/>
    <s v="taposhdutta@shushilan.org"/>
    <s v="IOM-SHUSHILAN"/>
  </r>
  <r>
    <n v="967"/>
    <s v="IOM"/>
    <s v="NGOF"/>
    <s v="IOM"/>
    <s v="WASH"/>
    <x v="0"/>
    <x v="0"/>
    <s v="# of tube well"/>
    <m/>
    <n v="230"/>
    <s v="completed"/>
    <s v="Chittagong"/>
    <s v="Cox's Bazar"/>
    <x v="0"/>
    <s v="Palong Khali"/>
    <s v="Camp 09"/>
    <x v="1"/>
    <d v="2022-03-01T00:00:00"/>
    <x v="0"/>
    <m/>
    <m/>
    <m/>
    <m/>
    <m/>
    <s v="Md. Sydul Alam"/>
    <n v="1683360887"/>
    <s v="ngof.meal.sayed@gmail.com"/>
    <s v="IOM-NGOF"/>
  </r>
  <r>
    <n v="968"/>
    <s v="IOM"/>
    <s v="NGOF"/>
    <s v="IOM"/>
    <s v="WASH"/>
    <x v="0"/>
    <x v="30"/>
    <s v="# of household"/>
    <m/>
    <n v="422"/>
    <s v="completed"/>
    <s v="Chittagong"/>
    <s v="Cox's Bazar"/>
    <x v="0"/>
    <s v="Palong Khali"/>
    <s v="Camp 09"/>
    <x v="1"/>
    <d v="2022-03-01T00:00:00"/>
    <x v="0"/>
    <m/>
    <m/>
    <m/>
    <m/>
    <m/>
    <s v="Md. Sydul Alam"/>
    <n v="1683360887"/>
    <s v="ngof.meal.sayed@gmail.com"/>
    <s v="IOM-NGOF"/>
  </r>
  <r>
    <n v="969"/>
    <s v="IOM"/>
    <s v="NGOF"/>
    <s v="IOM"/>
    <s v="WASH"/>
    <x v="1"/>
    <x v="1"/>
    <s v="# of door "/>
    <m/>
    <n v="65"/>
    <s v="completed"/>
    <s v="Chittagong"/>
    <s v="Cox's Bazar"/>
    <x v="0"/>
    <s v="Palong Khali"/>
    <s v="Camp 09"/>
    <x v="1"/>
    <d v="2022-03-01T00:00:00"/>
    <x v="0"/>
    <m/>
    <m/>
    <m/>
    <m/>
    <m/>
    <s v="Md. Sydul Alam"/>
    <n v="1683360887"/>
    <s v="ngof.meal.sayed@gmail.com"/>
    <s v="IOM-NGOF"/>
  </r>
  <r>
    <n v="970"/>
    <s v="IOM"/>
    <s v="NGOF"/>
    <s v="IOM"/>
    <s v="WASH"/>
    <x v="1"/>
    <x v="8"/>
    <s v="# of FSM Site"/>
    <m/>
    <n v="9"/>
    <s v="completed"/>
    <s v="Chittagong"/>
    <s v="Cox's Bazar"/>
    <x v="0"/>
    <s v="Palong Khali"/>
    <s v="Camp 09"/>
    <x v="1"/>
    <d v="2022-03-01T00:00:00"/>
    <x v="0"/>
    <m/>
    <m/>
    <m/>
    <m/>
    <m/>
    <s v="Md. Sydul Alam"/>
    <n v="1683360887"/>
    <s v="ngof.meal.sayed@gmail.com"/>
    <s v="IOM-NGOF"/>
  </r>
  <r>
    <n v="971"/>
    <s v="IOM"/>
    <s v="NGOF"/>
    <s v="IOM"/>
    <s v="WASH"/>
    <x v="1"/>
    <x v="18"/>
    <s v="# of door"/>
    <m/>
    <n v="2"/>
    <s v="completed"/>
    <s v="Chittagong"/>
    <s v="Cox's Bazar"/>
    <x v="0"/>
    <s v="Palong Khali"/>
    <s v="Camp 09"/>
    <x v="1"/>
    <d v="2022-03-01T00:00:00"/>
    <x v="0"/>
    <m/>
    <m/>
    <m/>
    <m/>
    <m/>
    <s v="Md. Sydul Alam"/>
    <n v="1683360887"/>
    <s v="ngof.meal.sayed@gmail.com"/>
    <s v="IOM-NGOF"/>
  </r>
  <r>
    <n v="972"/>
    <s v="IOM"/>
    <s v="NGOF"/>
    <s v="IOM"/>
    <s v="WASH"/>
    <x v="1"/>
    <x v="3"/>
    <s v="# of door"/>
    <m/>
    <n v="639"/>
    <s v="completed"/>
    <s v="Chittagong"/>
    <s v="Cox's Bazar"/>
    <x v="0"/>
    <s v="Palong Khali"/>
    <s v="Camp 09"/>
    <x v="1"/>
    <d v="2022-03-01T00:00:00"/>
    <x v="0"/>
    <m/>
    <m/>
    <m/>
    <m/>
    <m/>
    <s v="Md. Sydul Alam"/>
    <n v="1683360887"/>
    <s v="ngof.meal.sayed@gmail.com"/>
    <s v="IOM-NGOF"/>
  </r>
  <r>
    <n v="973"/>
    <s v="IOM"/>
    <s v="NGOF"/>
    <s v="IOM"/>
    <s v="WASH"/>
    <x v="3"/>
    <x v="6"/>
    <s v="# of plant"/>
    <m/>
    <n v="3"/>
    <s v="completed"/>
    <s v="Chittagong"/>
    <s v="Cox's Bazar"/>
    <x v="0"/>
    <s v="Palong Khali"/>
    <s v="Camp 09"/>
    <x v="1"/>
    <d v="2022-03-01T00:00:00"/>
    <x v="0"/>
    <m/>
    <m/>
    <m/>
    <m/>
    <m/>
    <s v="Md. Sydul Alam"/>
    <n v="1683360887"/>
    <s v="ngof.meal.sayed@gmail.com"/>
    <s v="IOM-NGOF"/>
  </r>
  <r>
    <n v="974"/>
    <s v="IOM"/>
    <s v="DSK"/>
    <s v="ECHO"/>
    <s v="WASH"/>
    <x v="0"/>
    <x v="12"/>
    <s v="# of water network"/>
    <m/>
    <n v="15"/>
    <s v="completed"/>
    <s v="Chittagong"/>
    <s v="Cox's Bazar"/>
    <x v="1"/>
    <s v="Nhilla"/>
    <s v="Camp 24"/>
    <x v="1"/>
    <d v="2022-04-01T00:00:00"/>
    <x v="0"/>
    <m/>
    <m/>
    <m/>
    <m/>
    <m/>
    <s v="Kazi Mahfuzur Rahman"/>
    <n v="1737538933"/>
    <s v="kmrahman@iom.int"/>
    <s v="IOM-DSK"/>
  </r>
  <r>
    <n v="975"/>
    <s v="IOM"/>
    <s v="DSK"/>
    <s v="ECHO"/>
    <s v="WASH"/>
    <x v="0"/>
    <x v="7"/>
    <s v="N/A"/>
    <m/>
    <n v="344"/>
    <s v="completed"/>
    <s v="Chittagong"/>
    <s v="Cox's Bazar"/>
    <x v="1"/>
    <s v="Nhilla"/>
    <s v="Camp 24"/>
    <x v="1"/>
    <d v="2022-04-01T00:00:00"/>
    <x v="0"/>
    <m/>
    <m/>
    <m/>
    <m/>
    <s v="Water distribution(#CUBIC METERS/DAY)"/>
    <s v="Kazi Mahfuzur Rahman"/>
    <n v="1737538933"/>
    <s v="kmrahman@iom.int"/>
    <s v="IOM-DSK"/>
  </r>
  <r>
    <n v="976"/>
    <s v="IOM"/>
    <s v="DSK"/>
    <s v="ECHO"/>
    <s v="WASH"/>
    <x v="1"/>
    <x v="1"/>
    <s v="# of door "/>
    <m/>
    <n v="18"/>
    <s v="completed"/>
    <s v="Chittagong"/>
    <s v="Cox's Bazar"/>
    <x v="1"/>
    <s v="Nhilla"/>
    <s v="Camp 24"/>
    <x v="1"/>
    <d v="2022-04-01T00:00:00"/>
    <x v="0"/>
    <m/>
    <m/>
    <m/>
    <m/>
    <m/>
    <s v="Kazi Mahfuzur Rahman"/>
    <n v="1737538933"/>
    <s v="kmrahman@iom.int"/>
    <s v="IOM-DSK"/>
  </r>
  <r>
    <n v="977"/>
    <s v="IOM"/>
    <s v="DSK"/>
    <s v="ECHO"/>
    <s v="WASH"/>
    <x v="1"/>
    <x v="8"/>
    <s v="# of FSM Site"/>
    <m/>
    <n v="2"/>
    <s v="completed"/>
    <s v="Chittagong"/>
    <s v="Cox's Bazar"/>
    <x v="1"/>
    <s v="Nhilla"/>
    <s v="Camp 24"/>
    <x v="1"/>
    <d v="2022-04-01T00:00:00"/>
    <x v="0"/>
    <m/>
    <m/>
    <m/>
    <m/>
    <m/>
    <s v="Kazi Mahfuzur Rahman"/>
    <n v="1737538933"/>
    <s v="kmrahman@iom.int"/>
    <s v="IOM-DSK"/>
  </r>
  <r>
    <n v="978"/>
    <s v="IOM"/>
    <s v="DSK"/>
    <s v="ECHO"/>
    <s v="WASH"/>
    <x v="1"/>
    <x v="3"/>
    <s v="# of door"/>
    <m/>
    <n v="661"/>
    <s v="completed"/>
    <s v="Chittagong"/>
    <s v="Cox's Bazar"/>
    <x v="1"/>
    <s v="Nhilla"/>
    <s v="Camp 24"/>
    <x v="1"/>
    <d v="2022-04-01T00:00:00"/>
    <x v="0"/>
    <m/>
    <m/>
    <m/>
    <m/>
    <m/>
    <s v="Kazi Mahfuzur Rahman"/>
    <n v="1737538933"/>
    <s v="kmrahman@iom.int"/>
    <s v="IOM-DSK"/>
  </r>
  <r>
    <n v="979"/>
    <s v="IOM"/>
    <s v="DSK"/>
    <s v="ECHO"/>
    <s v="WASH"/>
    <x v="1"/>
    <x v="7"/>
    <s v="N/A"/>
    <m/>
    <n v="40"/>
    <s v="completed"/>
    <s v="Chittagong"/>
    <s v="Cox's Bazar"/>
    <x v="1"/>
    <s v="Nhilla"/>
    <s v="Camp 24"/>
    <x v="1"/>
    <d v="2022-04-01T00:00:00"/>
    <x v="0"/>
    <m/>
    <m/>
    <m/>
    <m/>
    <m/>
    <s v="Kazi Mahfuzur Rahman"/>
    <n v="1737538933"/>
    <s v="kmrahman@iom.int"/>
    <s v="IOM-DSK"/>
  </r>
  <r>
    <n v="980"/>
    <s v="IOM"/>
    <s v="DSK"/>
    <s v="ECHO"/>
    <s v="WASH"/>
    <x v="2"/>
    <x v="28"/>
    <s v="# of female in reproductive age"/>
    <m/>
    <n v="5724"/>
    <s v="completed"/>
    <s v="Chittagong"/>
    <s v="Cox's Bazar"/>
    <x v="1"/>
    <s v="Nhilla"/>
    <s v="Camp 24"/>
    <x v="1"/>
    <d v="2022-04-01T00:00:00"/>
    <x v="0"/>
    <m/>
    <m/>
    <m/>
    <m/>
    <m/>
    <s v="Kazi Mahfuzur Rahman"/>
    <n v="1737538933"/>
    <s v="kmrahman@iom.int"/>
    <s v="IOM-DSK"/>
  </r>
  <r>
    <n v="981"/>
    <s v="IOM"/>
    <s v="DSK"/>
    <s v="ECHO"/>
    <s v="WASH"/>
    <x v="2"/>
    <x v="7"/>
    <s v="N/A"/>
    <m/>
    <n v="3245"/>
    <s v="completed"/>
    <s v="Chittagong"/>
    <s v="Cox's Bazar"/>
    <x v="1"/>
    <s v="Nhilla"/>
    <s v="Camp 24"/>
    <x v="1"/>
    <d v="2022-04-01T00:00:00"/>
    <x v="0"/>
    <m/>
    <m/>
    <m/>
    <m/>
    <s v="Household Hygiene Practice Monitoring"/>
    <s v="Kazi Mahfuzur Rahman"/>
    <n v="1737538933"/>
    <s v="kmrahman@iom.int"/>
    <s v="IOM-DSK"/>
  </r>
  <r>
    <n v="982"/>
    <s v="IOM"/>
    <s v="DSK"/>
    <s v="ECHO"/>
    <s v="WASH"/>
    <x v="3"/>
    <x v="5"/>
    <s v="# of campaign per camp "/>
    <m/>
    <n v="14"/>
    <s v="completed"/>
    <s v="Chittagong"/>
    <s v="Cox's Bazar"/>
    <x v="1"/>
    <s v="Nhilla"/>
    <s v="Camp 24"/>
    <x v="1"/>
    <d v="2022-04-01T00:00:00"/>
    <x v="0"/>
    <m/>
    <m/>
    <m/>
    <m/>
    <m/>
    <s v="Kazi Mahfuzur Rahman"/>
    <n v="1737538933"/>
    <s v="kmrahman@iom.int"/>
    <s v="IOM-DSK"/>
  </r>
  <r>
    <n v="983"/>
    <s v="IOM"/>
    <s v="DSK"/>
    <s v="ECHO"/>
    <s v="WASH"/>
    <x v="3"/>
    <x v="6"/>
    <s v="# of plant"/>
    <m/>
    <n v="2"/>
    <s v="completed"/>
    <s v="Chittagong"/>
    <s v="Cox's Bazar"/>
    <x v="1"/>
    <s v="Nhilla"/>
    <s v="Camp 24"/>
    <x v="1"/>
    <d v="2022-04-01T00:00:00"/>
    <x v="0"/>
    <m/>
    <m/>
    <m/>
    <m/>
    <m/>
    <s v="Kazi Mahfuzur Rahman"/>
    <n v="1737538933"/>
    <s v="kmrahman@iom.int"/>
    <s v="IOM-DSK"/>
  </r>
  <r>
    <n v="984"/>
    <s v="IOM"/>
    <s v="DSK"/>
    <s v="ECHO"/>
    <s v="WASH"/>
    <x v="1"/>
    <x v="23"/>
    <s v="# of door "/>
    <m/>
    <n v="1"/>
    <s v="completed"/>
    <s v="Chittagong"/>
    <s v="Cox's Bazar"/>
    <x v="1"/>
    <s v="Nhilla"/>
    <s v="Camp 26"/>
    <x v="1"/>
    <d v="2022-04-01T00:00:00"/>
    <x v="0"/>
    <m/>
    <m/>
    <m/>
    <m/>
    <m/>
    <s v="Kazi Mahfuzur Rahman"/>
    <n v="1737538933"/>
    <s v="kmrahman@iom.int"/>
    <s v="IOM-DSK"/>
  </r>
  <r>
    <n v="985"/>
    <s v="IOM"/>
    <s v="DSK"/>
    <s v="ECHO"/>
    <s v="WASH"/>
    <x v="1"/>
    <x v="1"/>
    <s v="# of door "/>
    <m/>
    <n v="7"/>
    <s v="completed"/>
    <s v="Chittagong"/>
    <s v="Cox's Bazar"/>
    <x v="1"/>
    <s v="Nhilla"/>
    <s v="Camp 26"/>
    <x v="1"/>
    <d v="2022-04-01T00:00:00"/>
    <x v="0"/>
    <m/>
    <m/>
    <m/>
    <m/>
    <m/>
    <s v="Kazi Mahfuzur Rahman"/>
    <n v="1737538933"/>
    <s v="kmrahman@iom.int"/>
    <s v="IOM-DSK"/>
  </r>
  <r>
    <n v="986"/>
    <s v="IOM"/>
    <s v="DSK"/>
    <s v="ECHO"/>
    <s v="WASH"/>
    <x v="1"/>
    <x v="3"/>
    <s v="# of door"/>
    <m/>
    <n v="177"/>
    <s v="completed"/>
    <s v="Chittagong"/>
    <s v="Cox's Bazar"/>
    <x v="1"/>
    <s v="Nhilla"/>
    <s v="Camp 26"/>
    <x v="1"/>
    <d v="2022-04-01T00:00:00"/>
    <x v="0"/>
    <m/>
    <m/>
    <m/>
    <m/>
    <m/>
    <s v="Kazi Mahfuzur Rahman"/>
    <n v="1737538933"/>
    <s v="kmrahman@iom.int"/>
    <s v="IOM-DSK"/>
  </r>
  <r>
    <n v="987"/>
    <s v="IOM"/>
    <s v="DSK"/>
    <s v="ECHO"/>
    <s v="WASH"/>
    <x v="1"/>
    <x v="7"/>
    <s v="N/A"/>
    <m/>
    <n v="11"/>
    <s v="completed"/>
    <s v="Chittagong"/>
    <s v="Cox's Bazar"/>
    <x v="1"/>
    <s v="Nhilla"/>
    <s v="Camp 26"/>
    <x v="1"/>
    <d v="2022-04-01T00:00:00"/>
    <x v="0"/>
    <m/>
    <m/>
    <m/>
    <m/>
    <m/>
    <s v="Kazi Mahfuzur Rahman"/>
    <n v="1737538933"/>
    <s v="kmrahman@iom.int"/>
    <s v="IOM-DSK"/>
  </r>
  <r>
    <n v="988"/>
    <s v="IOM"/>
    <s v="DSK"/>
    <s v="ECHO"/>
    <s v="WASH"/>
    <x v="2"/>
    <x v="28"/>
    <s v="# of female in reproductive age"/>
    <m/>
    <n v="953"/>
    <s v="completed"/>
    <s v="Chittagong"/>
    <s v="Cox's Bazar"/>
    <x v="1"/>
    <s v="Nhilla"/>
    <s v="Camp 26"/>
    <x v="1"/>
    <d v="2022-04-01T00:00:00"/>
    <x v="0"/>
    <m/>
    <m/>
    <m/>
    <m/>
    <m/>
    <s v="Kazi Mahfuzur Rahman"/>
    <n v="1737538933"/>
    <s v="kmrahman@iom.int"/>
    <s v="IOM-DSK"/>
  </r>
  <r>
    <n v="989"/>
    <s v="IOM"/>
    <s v="DSK"/>
    <s v="ECHO"/>
    <s v="WASH"/>
    <x v="2"/>
    <x v="7"/>
    <s v="N/A"/>
    <m/>
    <n v="715"/>
    <s v="completed"/>
    <s v="Chittagong"/>
    <s v="Cox's Bazar"/>
    <x v="1"/>
    <s v="Nhilla"/>
    <s v="Camp 26"/>
    <x v="1"/>
    <d v="2022-04-01T00:00:00"/>
    <x v="0"/>
    <m/>
    <m/>
    <m/>
    <m/>
    <s v="Household Hygiene Practice Monitoring"/>
    <s v="Kazi Mahfuzur Rahman"/>
    <n v="1737538933"/>
    <s v="kmrahman@iom.int"/>
    <s v="IOM-DSK"/>
  </r>
  <r>
    <n v="990"/>
    <s v="IOM"/>
    <s v="DSK"/>
    <s v="ECHO"/>
    <s v="WASH"/>
    <x v="3"/>
    <x v="5"/>
    <s v="# of campaign per camp "/>
    <m/>
    <n v="2"/>
    <s v="completed"/>
    <s v="Chittagong"/>
    <s v="Cox's Bazar"/>
    <x v="1"/>
    <s v="Nhilla"/>
    <s v="Camp 26"/>
    <x v="1"/>
    <d v="2022-04-01T00:00:00"/>
    <x v="0"/>
    <m/>
    <m/>
    <m/>
    <m/>
    <m/>
    <s v="Kazi Mahfuzur Rahman"/>
    <n v="1737538933"/>
    <s v="kmrahman@iom.int"/>
    <s v="IOM-DSK"/>
  </r>
  <r>
    <n v="991"/>
    <s v="IOM"/>
    <s v="DSK"/>
    <s v="ECHO"/>
    <s v="WASH"/>
    <x v="3"/>
    <x v="24"/>
    <s v="# of 10L bin"/>
    <m/>
    <n v="595"/>
    <s v="completed"/>
    <s v="Chittagong"/>
    <s v="Cox's Bazar"/>
    <x v="1"/>
    <s v="Nhilla"/>
    <s v="Camp 26"/>
    <x v="1"/>
    <d v="2022-04-01T00:00:00"/>
    <x v="0"/>
    <m/>
    <m/>
    <m/>
    <m/>
    <m/>
    <s v="Kazi Mahfuzur Rahman"/>
    <n v="1737538933"/>
    <s v="kmrahman@iom.int"/>
    <s v="IOM-DSK"/>
  </r>
  <r>
    <n v="992"/>
    <s v="IOM"/>
    <s v="ACF"/>
    <s v="IOM"/>
    <s v="WASH"/>
    <x v="0"/>
    <x v="0"/>
    <s v="# of tube well"/>
    <m/>
    <n v="204"/>
    <s v="completed"/>
    <s v="Chittagong"/>
    <s v="Cox's Bazar"/>
    <x v="0"/>
    <s v="Palong Khali"/>
    <s v="Camp 11"/>
    <x v="1"/>
    <d v="2022-03-01T00:00:00"/>
    <x v="0"/>
    <m/>
    <m/>
    <m/>
    <m/>
    <m/>
    <s v="Moammad Shajan Siraj"/>
    <n v="1813213381"/>
    <s v="washhppm-cox@bd-actionagainsthunger.org"/>
    <s v="IOM-ACF"/>
  </r>
  <r>
    <n v="993"/>
    <s v="IOM"/>
    <s v="ACF"/>
    <s v="IOM"/>
    <s v="WASH"/>
    <x v="0"/>
    <x v="7"/>
    <s v="N/A"/>
    <m/>
    <n v="49"/>
    <s v="completed"/>
    <s v="Chittagong"/>
    <s v="Cox's Bazar"/>
    <x v="0"/>
    <s v="Palong Khali"/>
    <s v="Camp 11"/>
    <x v="1"/>
    <d v="2022-03-01T00:00:00"/>
    <x v="0"/>
    <m/>
    <m/>
    <m/>
    <m/>
    <s v="Water Quality Tested at Household and Source"/>
    <s v="Moammad Shajan Siraj"/>
    <n v="1813213381"/>
    <s v="washhppm-cox@bd-actionagainsthunger.org"/>
    <s v="IOM-ACF"/>
  </r>
  <r>
    <n v="994"/>
    <s v="IOM"/>
    <s v="ACF"/>
    <s v="IOM"/>
    <s v="WASH"/>
    <x v="1"/>
    <x v="1"/>
    <s v="# of door "/>
    <m/>
    <n v="113"/>
    <s v="completed"/>
    <s v="Chittagong"/>
    <s v="Cox's Bazar"/>
    <x v="0"/>
    <s v="Palong Khali"/>
    <s v="Camp 11"/>
    <x v="1"/>
    <d v="2022-03-01T00:00:00"/>
    <x v="0"/>
    <m/>
    <m/>
    <m/>
    <m/>
    <m/>
    <s v="Moammad Shajan Siraj"/>
    <n v="1813213381"/>
    <s v="washhppm-cox@bd-actionagainsthunger.org"/>
    <s v="IOM-ACF"/>
  </r>
  <r>
    <n v="995"/>
    <s v="IOM"/>
    <s v="ACF"/>
    <s v="IOM"/>
    <s v="WASH"/>
    <x v="1"/>
    <x v="2"/>
    <s v="# of FSM Site"/>
    <m/>
    <n v="6"/>
    <s v="completed"/>
    <s v="Chittagong"/>
    <s v="Cox's Bazar"/>
    <x v="0"/>
    <s v="Palong Khali"/>
    <s v="Camp 11"/>
    <x v="1"/>
    <d v="2022-03-01T00:00:00"/>
    <x v="0"/>
    <m/>
    <m/>
    <m/>
    <m/>
    <m/>
    <s v="Moammad Shajan Siraj"/>
    <n v="1813213381"/>
    <s v="washhppm-cox@bd-actionagainsthunger.org"/>
    <s v="IOM-ACF"/>
  </r>
  <r>
    <n v="996"/>
    <s v="IOM"/>
    <s v="ACF"/>
    <s v="IOM"/>
    <s v="WASH"/>
    <x v="1"/>
    <x v="3"/>
    <s v="# of door"/>
    <m/>
    <n v="546"/>
    <s v="completed"/>
    <s v="Chittagong"/>
    <s v="Cox's Bazar"/>
    <x v="0"/>
    <s v="Palong Khali"/>
    <s v="Camp 11"/>
    <x v="1"/>
    <d v="2022-03-01T00:00:00"/>
    <x v="0"/>
    <m/>
    <m/>
    <m/>
    <m/>
    <m/>
    <s v="Moammad Shajan Siraj"/>
    <n v="1813213381"/>
    <s v="washhppm-cox@bd-actionagainsthunger.org"/>
    <s v="IOM-ACF"/>
  </r>
  <r>
    <n v="997"/>
    <s v="IOM"/>
    <s v="ACF"/>
    <s v="IOM"/>
    <s v="WASH"/>
    <x v="1"/>
    <x v="9"/>
    <s v="# of door"/>
    <m/>
    <n v="603"/>
    <s v="completed"/>
    <s v="Chittagong"/>
    <s v="Cox's Bazar"/>
    <x v="0"/>
    <s v="Palong Khali"/>
    <s v="Camp 11"/>
    <x v="1"/>
    <d v="2022-03-01T00:00:00"/>
    <x v="0"/>
    <m/>
    <m/>
    <m/>
    <m/>
    <m/>
    <s v="Moammad Shajan Siraj"/>
    <n v="1813213381"/>
    <s v="washhppm-cox@bd-actionagainsthunger.org"/>
    <s v="IOM-ACF"/>
  </r>
  <r>
    <n v="998"/>
    <s v="IOM"/>
    <s v="ACF"/>
    <s v="IOM"/>
    <s v="WASH"/>
    <x v="2"/>
    <x v="20"/>
    <s v="# of household"/>
    <m/>
    <n v="6188"/>
    <s v="completed"/>
    <s v="Chittagong"/>
    <s v="Cox's Bazar"/>
    <x v="0"/>
    <s v="Palong Khali"/>
    <s v="Camp 11"/>
    <x v="1"/>
    <d v="2022-03-01T00:00:00"/>
    <x v="0"/>
    <m/>
    <m/>
    <m/>
    <m/>
    <m/>
    <s v="Moammad Shajan Siraj"/>
    <n v="1813213381"/>
    <s v="washhppm-cox@bd-actionagainsthunger.org"/>
    <s v="IOM-ACF"/>
  </r>
  <r>
    <n v="999"/>
    <s v="IOM"/>
    <s v="ACF"/>
    <s v="IOM"/>
    <s v="WASH"/>
    <x v="3"/>
    <x v="6"/>
    <s v="# of plant"/>
    <m/>
    <n v="2"/>
    <s v="completed"/>
    <s v="Chittagong"/>
    <s v="Cox's Bazar"/>
    <x v="0"/>
    <s v="Palong Khali"/>
    <s v="Camp 11"/>
    <x v="1"/>
    <d v="2022-03-01T00:00:00"/>
    <x v="0"/>
    <m/>
    <m/>
    <m/>
    <m/>
    <m/>
    <s v="Moammad Shajan Siraj"/>
    <n v="1813213381"/>
    <s v="washhppm-cox@bd-actionagainsthunger.org"/>
    <s v="IOM-ACF"/>
  </r>
  <r>
    <n v="1000"/>
    <s v="IVY Japan"/>
    <s v="Mukti Cox's Bazar"/>
    <s v="Japan Platform"/>
    <s v="WASH"/>
    <x v="0"/>
    <x v="25"/>
    <s v="# of tube well"/>
    <m/>
    <n v="8"/>
    <s v="completed"/>
    <s v="Chittagong"/>
    <s v="Cox's Bazar"/>
    <x v="1"/>
    <s v="Whykong"/>
    <s v="HC,Whykong"/>
    <x v="1"/>
    <d v="2022-10-01T00:00:00"/>
    <x v="1"/>
    <m/>
    <m/>
    <m/>
    <m/>
    <m/>
    <s v="Tomomi Hayashi"/>
    <n v="1630979409"/>
    <s v="hayashi@ivyjapan.org"/>
    <s v="IVY Japan-Mukti Cox's Bazar"/>
  </r>
  <r>
    <n v="1001"/>
    <s v="IVY Japan"/>
    <s v="Mukti Cox's Bazar"/>
    <s v="Japan Platform"/>
    <s v="WASH"/>
    <x v="3"/>
    <x v="7"/>
    <s v="N/A"/>
    <m/>
    <n v="8"/>
    <s v="completed"/>
    <s v="Chittagong"/>
    <s v="Cox's Bazar"/>
    <x v="1"/>
    <s v="Whykong"/>
    <s v="HC,Whykong"/>
    <x v="1"/>
    <d v="2022-10-01T00:00:00"/>
    <x v="1"/>
    <m/>
    <m/>
    <m/>
    <m/>
    <s v="Formation of DTW user committee, training of management and maintenance"/>
    <s v="Tomomi Hayashi"/>
    <n v="1630979409"/>
    <s v="hayashi@ivyjapan.org"/>
    <s v="IVY Japan-Mukti Cox's Bazar"/>
  </r>
  <r>
    <n v="1002"/>
    <s v="NABOLOK"/>
    <s v="NABOLOK"/>
    <s v="GFFO-AA"/>
    <s v="WASH"/>
    <x v="0"/>
    <x v="7"/>
    <s v="N/A"/>
    <m/>
    <n v="22000"/>
    <s v="completed"/>
    <s v="Chittagong"/>
    <s v="Cox's Bazar"/>
    <x v="1"/>
    <s v="Nhilla"/>
    <s v="HC,Nhilla"/>
    <x v="1"/>
    <d v="2022-11-01T00:00:00"/>
    <x v="1"/>
    <m/>
    <m/>
    <m/>
    <m/>
    <s v="Sea Water Desalination and Distribution through ARO (Advanced Reverse Osmosis) Technology Plant"/>
    <s v="Md. Siddiqur Rahman"/>
    <n v="8801712024697"/>
    <s v="nabolok.teknufwash@gmail.com"/>
    <s v="NABOLOK"/>
  </r>
  <r>
    <n v="1003"/>
    <s v="NABOLOK"/>
    <s v="NABOLOK"/>
    <s v="GFFO-AA"/>
    <s v="WASH"/>
    <x v="1"/>
    <x v="3"/>
    <s v="# of door"/>
    <m/>
    <n v="5"/>
    <s v="completed"/>
    <s v="Chittagong"/>
    <s v="Cox's Bazar"/>
    <x v="1"/>
    <s v="Nhilla"/>
    <s v="HC,Nhilla"/>
    <x v="1"/>
    <d v="2022-11-01T00:00:00"/>
    <x v="1"/>
    <m/>
    <m/>
    <m/>
    <m/>
    <m/>
    <s v="Md. Siddiqur Rahman"/>
    <n v="8801712024697"/>
    <s v="nabolok.teknufwash@gmail.com"/>
    <s v="NABOLOK"/>
  </r>
  <r>
    <n v="1004"/>
    <s v="NABOLOK"/>
    <s v="NABOLOK"/>
    <s v="GFFO-AA"/>
    <s v="WASH"/>
    <x v="0"/>
    <x v="7"/>
    <s v="N/A"/>
    <m/>
    <n v="40000"/>
    <s v="completed"/>
    <s v="Chittagong"/>
    <s v="Cox's Bazar"/>
    <x v="1"/>
    <s v="Nhilla"/>
    <s v="Camp 25"/>
    <x v="1"/>
    <d v="2022-11-01T00:00:00"/>
    <x v="0"/>
    <m/>
    <m/>
    <m/>
    <m/>
    <s v="Water Quality Tested at Household and Source"/>
    <s v="Md. Siddiqur Rahman"/>
    <n v="8801712024697"/>
    <s v="nabolok.teknufwash@gmail.com"/>
    <s v="NABOLOK"/>
  </r>
  <r>
    <n v="1005"/>
    <s v="NABOLOK"/>
    <s v="NABOLOK"/>
    <s v="GFFO-AA"/>
    <s v="WASH"/>
    <x v="0"/>
    <x v="7"/>
    <s v="N/A"/>
    <m/>
    <n v="151000"/>
    <s v="completed"/>
    <s v="Chittagong"/>
    <s v="Cox's Bazar"/>
    <x v="1"/>
    <s v="Nhilla"/>
    <s v="Camp 24"/>
    <x v="1"/>
    <d v="2022-11-01T00:00:00"/>
    <x v="0"/>
    <m/>
    <m/>
    <m/>
    <m/>
    <s v="Water Quality Tested at Household and Source"/>
    <s v="Md. Siddiqur Rahman"/>
    <n v="8801712024697"/>
    <s v="nabolok.teknufwash@gmail.com"/>
    <s v="NABOLOK"/>
  </r>
  <r>
    <n v="1006"/>
    <s v="NABOLOK"/>
    <s v="NABOLOK"/>
    <s v="GFFO-AA"/>
    <s v="WASH"/>
    <x v="1"/>
    <x v="1"/>
    <s v="# of door "/>
    <m/>
    <n v="51"/>
    <s v="completed"/>
    <s v="Chittagong"/>
    <s v="Cox's Bazar"/>
    <x v="1"/>
    <s v="Nhilla"/>
    <s v="Camp 24"/>
    <x v="1"/>
    <d v="2022-11-01T00:00:00"/>
    <x v="0"/>
    <m/>
    <m/>
    <m/>
    <m/>
    <m/>
    <s v="Md. Siddiqur Rahman"/>
    <n v="8801712024697"/>
    <s v="nabolok.teknufwash@gmail.com"/>
    <s v="NABOLOK"/>
  </r>
  <r>
    <n v="1007"/>
    <s v="NABOLOK"/>
    <s v="NABOLOK"/>
    <s v="GFFO-AA"/>
    <s v="WASH"/>
    <x v="1"/>
    <x v="34"/>
    <s v="# of FSM Site"/>
    <m/>
    <n v="2"/>
    <s v="completed"/>
    <s v="Chittagong"/>
    <s v="Cox's Bazar"/>
    <x v="1"/>
    <s v="Nhilla"/>
    <s v="Camp 24"/>
    <x v="1"/>
    <d v="2022-11-01T00:00:00"/>
    <x v="0"/>
    <m/>
    <m/>
    <m/>
    <m/>
    <m/>
    <s v="Md. Siddiqur Rahman"/>
    <n v="8801712024697"/>
    <s v="nabolok.teknufwash@gmail.com"/>
    <s v="NABOLOK"/>
  </r>
  <r>
    <n v="1008"/>
    <s v="NABOLOK"/>
    <s v="NABOLOK"/>
    <s v="GFFO-AA"/>
    <s v="WASH"/>
    <x v="1"/>
    <x v="8"/>
    <s v="# of FSM Site"/>
    <m/>
    <n v="1"/>
    <s v="completed"/>
    <s v="Chittagong"/>
    <s v="Cox's Bazar"/>
    <x v="1"/>
    <s v="Nhilla"/>
    <s v="Camp 24"/>
    <x v="1"/>
    <d v="2022-11-01T00:00:00"/>
    <x v="0"/>
    <m/>
    <m/>
    <m/>
    <m/>
    <m/>
    <s v="Md. Siddiqur Rahman"/>
    <n v="8801712024697"/>
    <s v="nabolok.teknufwash@gmail.com"/>
    <s v="NABOLOK"/>
  </r>
  <r>
    <n v="1009"/>
    <s v="NABOLOK"/>
    <s v="NABOLOK"/>
    <s v="GFFO-AA"/>
    <s v="WASH"/>
    <x v="1"/>
    <x v="3"/>
    <s v="# of door"/>
    <m/>
    <n v="315"/>
    <s v="completed"/>
    <s v="Chittagong"/>
    <s v="Cox's Bazar"/>
    <x v="1"/>
    <s v="Nhilla"/>
    <s v="Camp 24"/>
    <x v="1"/>
    <d v="2022-11-01T00:00:00"/>
    <x v="0"/>
    <m/>
    <m/>
    <m/>
    <m/>
    <m/>
    <s v="Md. Siddiqur Rahman"/>
    <n v="8801712024697"/>
    <s v="nabolok.teknufwash@gmail.com"/>
    <s v="NABOLOK"/>
  </r>
  <r>
    <n v="1010"/>
    <s v="NABOLOK"/>
    <s v="NABOLOK"/>
    <s v="GFFO-AA"/>
    <s v="WASH"/>
    <x v="1"/>
    <x v="9"/>
    <s v="# of door"/>
    <m/>
    <n v="315"/>
    <s v="completed"/>
    <s v="Chittagong"/>
    <s v="Cox's Bazar"/>
    <x v="1"/>
    <s v="Nhilla"/>
    <s v="Camp 24"/>
    <x v="1"/>
    <d v="2022-11-01T00:00:00"/>
    <x v="0"/>
    <m/>
    <m/>
    <m/>
    <m/>
    <m/>
    <s v="Md. Siddiqur Rahman"/>
    <n v="8801712024697"/>
    <s v="nabolok.teknufwash@gmail.com"/>
    <s v="NABOLOK"/>
  </r>
  <r>
    <n v="1011"/>
    <s v="NABOLOK"/>
    <s v="NABOLOK"/>
    <s v="GFFO-AA"/>
    <s v="WASH"/>
    <x v="2"/>
    <x v="10"/>
    <s v="# of HP sessions at community level"/>
    <m/>
    <n v="378"/>
    <s v="completed"/>
    <s v="Chittagong"/>
    <s v="Cox's Bazar"/>
    <x v="1"/>
    <s v="Nhilla"/>
    <s v="Camp 24"/>
    <x v="1"/>
    <d v="2022-11-01T00:00:00"/>
    <x v="0"/>
    <m/>
    <m/>
    <m/>
    <m/>
    <m/>
    <s v="Md. Siddiqur Rahman"/>
    <n v="8801712024697"/>
    <s v="nabolok.teknufwash@gmail.com"/>
    <s v="NABOLOK"/>
  </r>
  <r>
    <n v="1012"/>
    <s v="NABOLOK"/>
    <s v="NABOLOK"/>
    <s v="GFFO-AA"/>
    <s v="WASH"/>
    <x v="2"/>
    <x v="4"/>
    <s v="# of HP sessions at HH level"/>
    <m/>
    <n v="3540"/>
    <s v="completed"/>
    <s v="Chittagong"/>
    <s v="Cox's Bazar"/>
    <x v="1"/>
    <s v="Nhilla"/>
    <s v="Camp 24"/>
    <x v="1"/>
    <d v="2022-11-01T00:00:00"/>
    <x v="0"/>
    <m/>
    <m/>
    <m/>
    <m/>
    <m/>
    <s v="Md. Siddiqur Rahman"/>
    <n v="8801712024697"/>
    <s v="nabolok.teknufwash@gmail.com"/>
    <s v="NABOLOK"/>
  </r>
  <r>
    <n v="1013"/>
    <s v="NABOLOK"/>
    <s v="NABOLOK"/>
    <s v="GFFO-AA"/>
    <s v="WASH"/>
    <x v="2"/>
    <x v="28"/>
    <s v="# of female in reproductive age"/>
    <m/>
    <n v="2080"/>
    <s v="completed"/>
    <s v="Chittagong"/>
    <s v="Cox's Bazar"/>
    <x v="1"/>
    <s v="Nhilla"/>
    <s v="Camp 24"/>
    <x v="1"/>
    <d v="2022-11-01T00:00:00"/>
    <x v="0"/>
    <m/>
    <m/>
    <m/>
    <m/>
    <m/>
    <s v="Md. Siddiqur Rahman"/>
    <n v="8801712024697"/>
    <s v="nabolok.teknufwash@gmail.com"/>
    <s v="NABOLOK"/>
  </r>
  <r>
    <n v="1014"/>
    <s v="NABOLOK"/>
    <s v="NABOLOK"/>
    <s v="GFFO-AA"/>
    <s v="WASH"/>
    <x v="3"/>
    <x v="5"/>
    <s v="# of campaign per camp "/>
    <m/>
    <n v="4"/>
    <s v="completed"/>
    <s v="Chittagong"/>
    <s v="Cox's Bazar"/>
    <x v="1"/>
    <s v="Nhilla"/>
    <s v="Camp 24"/>
    <x v="1"/>
    <d v="2022-11-01T00:00:00"/>
    <x v="0"/>
    <m/>
    <m/>
    <m/>
    <m/>
    <m/>
    <s v="Md. Siddiqur Rahman"/>
    <n v="8801712024697"/>
    <s v="nabolok.teknufwash@gmail.com"/>
    <s v="NABOLOK"/>
  </r>
  <r>
    <n v="1015"/>
    <s v="NABOLOK"/>
    <s v="NABOLOK"/>
    <s v="GFFO-AA"/>
    <s v="WASH"/>
    <x v="3"/>
    <x v="6"/>
    <s v="# of plant"/>
    <m/>
    <n v="1"/>
    <s v="completed"/>
    <s v="Chittagong"/>
    <s v="Cox's Bazar"/>
    <x v="1"/>
    <s v="Nhilla"/>
    <s v="Camp 24"/>
    <x v="1"/>
    <d v="2022-11-01T00:00:00"/>
    <x v="0"/>
    <m/>
    <m/>
    <m/>
    <m/>
    <m/>
    <s v="Md. Siddiqur Rahman"/>
    <n v="8801712024697"/>
    <s v="nabolok.teknufwash@gmail.com"/>
    <s v="NABOLOK"/>
  </r>
  <r>
    <n v="1016"/>
    <s v="NABOLOK"/>
    <s v="NABOLOK"/>
    <s v="GFFO-AA"/>
    <s v="WASH"/>
    <x v="0"/>
    <x v="7"/>
    <s v="N/A"/>
    <m/>
    <n v="80000"/>
    <s v="completed"/>
    <s v="Chittagong"/>
    <s v="Cox's Bazar"/>
    <x v="1"/>
    <s v="Nhilla"/>
    <s v="Camp 26"/>
    <x v="1"/>
    <d v="2022-11-01T00:00:00"/>
    <x v="0"/>
    <m/>
    <m/>
    <m/>
    <m/>
    <s v="Sea Water Desalination and Distribution through ARO (Advanced Reverse Osmosis) Technology Plant"/>
    <s v="Md. Siddiqur Rahman"/>
    <n v="8801712024697"/>
    <s v="nabolok.teknufwash@gmail.com"/>
    <s v="NABOLOK"/>
  </r>
  <r>
    <n v="1017"/>
    <s v="NABOLOK"/>
    <s v="NABOLOK"/>
    <s v="GFFO-AA"/>
    <s v="WASH"/>
    <x v="1"/>
    <x v="1"/>
    <s v="# of door "/>
    <m/>
    <n v="61"/>
    <s v="completed"/>
    <s v="Chittagong"/>
    <s v="Cox's Bazar"/>
    <x v="1"/>
    <s v="Nhilla"/>
    <s v="Camp 26"/>
    <x v="1"/>
    <d v="2022-11-01T00:00:00"/>
    <x v="0"/>
    <m/>
    <m/>
    <m/>
    <m/>
    <m/>
    <s v="Md. Siddiqur Rahman"/>
    <n v="8801712024697"/>
    <s v="nabolok.teknufwash@gmail.com"/>
    <s v="NABOLOK"/>
  </r>
  <r>
    <n v="1018"/>
    <s v="NABOLOK"/>
    <s v="NABOLOK"/>
    <s v="GFFO-AA"/>
    <s v="WASH"/>
    <x v="1"/>
    <x v="8"/>
    <s v="# of FSM Site"/>
    <m/>
    <n v="2"/>
    <s v="completed"/>
    <s v="Chittagong"/>
    <s v="Cox's Bazar"/>
    <x v="1"/>
    <s v="Nhilla"/>
    <s v="Camp 26"/>
    <x v="1"/>
    <d v="2022-11-01T00:00:00"/>
    <x v="0"/>
    <m/>
    <m/>
    <m/>
    <m/>
    <m/>
    <s v="Md. Siddiqur Rahman"/>
    <n v="8801712024697"/>
    <s v="nabolok.teknufwash@gmail.com"/>
    <s v="NABOLOK"/>
  </r>
  <r>
    <n v="1019"/>
    <s v="NABOLOK"/>
    <s v="NABOLOK"/>
    <s v="GFFO-AA"/>
    <s v="WASH"/>
    <x v="1"/>
    <x v="3"/>
    <s v="# of door"/>
    <m/>
    <n v="131"/>
    <s v="completed"/>
    <s v="Chittagong"/>
    <s v="Cox's Bazar"/>
    <x v="1"/>
    <s v="Nhilla"/>
    <s v="Camp 26"/>
    <x v="1"/>
    <d v="2022-11-01T00:00:00"/>
    <x v="0"/>
    <m/>
    <m/>
    <m/>
    <m/>
    <m/>
    <s v="Md. Siddiqur Rahman"/>
    <n v="8801712024697"/>
    <s v="nabolok.teknufwash@gmail.com"/>
    <s v="NABOLOK"/>
  </r>
  <r>
    <n v="1020"/>
    <s v="NABOLOK"/>
    <s v="NABOLOK"/>
    <s v="GFFO-AA"/>
    <s v="WASH"/>
    <x v="1"/>
    <x v="9"/>
    <s v="# of door"/>
    <m/>
    <n v="86"/>
    <s v="completed"/>
    <s v="Chittagong"/>
    <s v="Cox's Bazar"/>
    <x v="1"/>
    <s v="Nhilla"/>
    <s v="Camp 26"/>
    <x v="1"/>
    <d v="2022-11-01T00:00:00"/>
    <x v="0"/>
    <m/>
    <m/>
    <m/>
    <m/>
    <m/>
    <s v="Md. Siddiqur Rahman"/>
    <n v="8801712024697"/>
    <s v="nabolok.teknufwash@gmail.com"/>
    <s v="NABOLOK"/>
  </r>
  <r>
    <n v="1021"/>
    <s v="NABOLOK"/>
    <s v="NABOLOK"/>
    <s v="GFFO-AA"/>
    <s v="WASH"/>
    <x v="2"/>
    <x v="10"/>
    <s v="# of HP sessions at community level"/>
    <m/>
    <n v="155"/>
    <s v="completed"/>
    <s v="Chittagong"/>
    <s v="Cox's Bazar"/>
    <x v="1"/>
    <s v="Nhilla"/>
    <s v="Camp 26"/>
    <x v="1"/>
    <d v="2022-11-01T00:00:00"/>
    <x v="0"/>
    <m/>
    <m/>
    <m/>
    <m/>
    <m/>
    <s v="Md. Siddiqur Rahman"/>
    <n v="8801712024697"/>
    <s v="nabolok.teknufwash@gmail.com"/>
    <s v="NABOLOK"/>
  </r>
  <r>
    <n v="1022"/>
    <s v="NABOLOK"/>
    <s v="NABOLOK"/>
    <s v="GFFO-AA"/>
    <s v="WASH"/>
    <x v="2"/>
    <x v="4"/>
    <s v="# of HP sessions at HH level"/>
    <m/>
    <n v="1015"/>
    <s v="completed"/>
    <s v="Chittagong"/>
    <s v="Cox's Bazar"/>
    <x v="1"/>
    <s v="Nhilla"/>
    <s v="Camp 26"/>
    <x v="1"/>
    <d v="2022-11-01T00:00:00"/>
    <x v="0"/>
    <m/>
    <m/>
    <m/>
    <m/>
    <m/>
    <s v="Md. Siddiqur Rahman"/>
    <n v="8801712024697"/>
    <s v="nabolok.teknufwash@gmail.com"/>
    <s v="NABOLOK"/>
  </r>
  <r>
    <n v="1023"/>
    <s v="NABOLOK"/>
    <s v="NABOLOK"/>
    <s v="GFFO-AA"/>
    <s v="WASH"/>
    <x v="3"/>
    <x v="5"/>
    <s v="# of campaign per camp "/>
    <m/>
    <n v="4"/>
    <s v="completed"/>
    <s v="Chittagong"/>
    <s v="Cox's Bazar"/>
    <x v="1"/>
    <s v="Nhilla"/>
    <s v="Camp 26"/>
    <x v="1"/>
    <d v="2022-11-01T00:00:00"/>
    <x v="0"/>
    <m/>
    <m/>
    <m/>
    <m/>
    <m/>
    <s v="Md. Siddiqur Rahman"/>
    <n v="8801712024697"/>
    <s v="nabolok.teknufwash@gmail.com"/>
    <s v="NABOLOK"/>
  </r>
  <r>
    <n v="1024"/>
    <s v="NCA"/>
    <s v="NGOF"/>
    <s v="NMFA"/>
    <s v="WASH"/>
    <x v="2"/>
    <x v="4"/>
    <s v="# of HP sessions at HH level"/>
    <m/>
    <n v="4183"/>
    <s v="completed"/>
    <s v="Chittagong"/>
    <s v="Cox's Bazar"/>
    <x v="1"/>
    <s v="Nhilla"/>
    <s v="HC,Nhilla"/>
    <x v="1"/>
    <d v="2022-12-01T00:00:00"/>
    <x v="1"/>
    <m/>
    <m/>
    <m/>
    <m/>
    <m/>
    <s v="Shahrin Yealid"/>
    <n v="1613114224"/>
    <s v="yealid.ngof.nca@gmail.com"/>
    <s v="NCA-NGOF"/>
  </r>
  <r>
    <n v="1025"/>
    <s v="NCA"/>
    <s v="NGOF"/>
    <s v="NMFA"/>
    <s v="WASH"/>
    <x v="2"/>
    <x v="4"/>
    <s v="# of HP sessions at HH level"/>
    <m/>
    <n v="1013"/>
    <s v="completed"/>
    <s v="Chittagong"/>
    <s v="Cox's Bazar"/>
    <x v="1"/>
    <s v="Nhilla"/>
    <s v="HC,Nhilla"/>
    <x v="1"/>
    <d v="2022-12-01T00:00:00"/>
    <x v="1"/>
    <m/>
    <m/>
    <m/>
    <m/>
    <m/>
    <s v="Shahrin Yealid"/>
    <n v="1613114224"/>
    <s v="yealid.ngof.nca@gmail.com"/>
    <s v="NCA-NGOF"/>
  </r>
  <r>
    <n v="1026"/>
    <s v="NCA"/>
    <s v="NGOF"/>
    <s v="NMFA"/>
    <s v="WASH"/>
    <x v="0"/>
    <x v="12"/>
    <s v="# of water network"/>
    <m/>
    <n v="4"/>
    <s v="completed"/>
    <s v="Chittagong"/>
    <s v="Cox's Bazar"/>
    <x v="1"/>
    <s v="Nhilla"/>
    <s v="Camp 25"/>
    <x v="1"/>
    <d v="2022-12-01T00:00:00"/>
    <x v="0"/>
    <m/>
    <m/>
    <m/>
    <m/>
    <m/>
    <s v="Shahrin Yealid"/>
    <n v="1613114224"/>
    <s v="yealid.ngof.nca@gmail.com"/>
    <s v="NCA-NGOF"/>
  </r>
  <r>
    <n v="1027"/>
    <s v="NCA"/>
    <s v="NGOF"/>
    <s v="NMFA"/>
    <s v="WASH"/>
    <x v="0"/>
    <x v="7"/>
    <s v="N/A"/>
    <m/>
    <n v="1"/>
    <s v="completed"/>
    <s v="Chittagong"/>
    <s v="Cox's Bazar"/>
    <x v="1"/>
    <s v="Nhilla"/>
    <s v="Camp 25"/>
    <x v="1"/>
    <d v="2022-12-01T00:00:00"/>
    <x v="0"/>
    <m/>
    <m/>
    <m/>
    <m/>
    <s v="Tap Stand Repaired"/>
    <s v="Shahrin Yealid"/>
    <n v="1613114224"/>
    <s v="yealid.ngof.nca@gmail.com"/>
    <s v="NCA-NGOF"/>
  </r>
  <r>
    <n v="1028"/>
    <s v="NCA"/>
    <s v="NGOF"/>
    <s v="NMFA"/>
    <s v="WASH"/>
    <x v="1"/>
    <x v="1"/>
    <s v="# of door "/>
    <m/>
    <n v="5"/>
    <s v="completed"/>
    <s v="Chittagong"/>
    <s v="Cox's Bazar"/>
    <x v="1"/>
    <s v="Nhilla"/>
    <s v="Camp 25"/>
    <x v="1"/>
    <d v="2022-12-01T00:00:00"/>
    <x v="0"/>
    <m/>
    <m/>
    <m/>
    <m/>
    <m/>
    <s v="Shahrin Yealid"/>
    <n v="1613114224"/>
    <s v="yealid.ngof.nca@gmail.com"/>
    <s v="NCA-NGOF"/>
  </r>
  <r>
    <n v="1029"/>
    <s v="NCA"/>
    <s v="NGOF"/>
    <s v="NMFA"/>
    <s v="WASH"/>
    <x v="1"/>
    <x v="8"/>
    <s v="# of FSM Site"/>
    <m/>
    <n v="1"/>
    <s v="completed"/>
    <s v="Chittagong"/>
    <s v="Cox's Bazar"/>
    <x v="1"/>
    <s v="Nhilla"/>
    <s v="Camp 25"/>
    <x v="1"/>
    <d v="2022-12-01T00:00:00"/>
    <x v="0"/>
    <m/>
    <m/>
    <m/>
    <m/>
    <m/>
    <s v="Shahrin Yealid"/>
    <n v="1613114224"/>
    <s v="yealid.ngof.nca@gmail.com"/>
    <s v="NCA-NGOF"/>
  </r>
  <r>
    <n v="1030"/>
    <s v="NCA"/>
    <s v="NGOF"/>
    <s v="NMFA"/>
    <s v="WASH"/>
    <x v="1"/>
    <x v="2"/>
    <s v="# of FSM Site"/>
    <m/>
    <n v="1"/>
    <s v="completed"/>
    <s v="Chittagong"/>
    <s v="Cox's Bazar"/>
    <x v="1"/>
    <s v="Nhilla"/>
    <s v="Camp 25"/>
    <x v="1"/>
    <d v="2022-12-01T00:00:00"/>
    <x v="0"/>
    <m/>
    <m/>
    <m/>
    <m/>
    <m/>
    <s v="Shahrin Yealid"/>
    <n v="1613114224"/>
    <s v="yealid.ngof.nca@gmail.com"/>
    <s v="NCA-NGOF"/>
  </r>
  <r>
    <n v="1031"/>
    <s v="NCA"/>
    <s v="NGOF"/>
    <s v="NMFA"/>
    <s v="WASH"/>
    <x v="1"/>
    <x v="9"/>
    <s v="# of door"/>
    <m/>
    <n v="5"/>
    <s v="completed"/>
    <s v="Chittagong"/>
    <s v="Cox's Bazar"/>
    <x v="1"/>
    <s v="Nhilla"/>
    <s v="Camp 25"/>
    <x v="1"/>
    <d v="2022-12-01T00:00:00"/>
    <x v="0"/>
    <m/>
    <m/>
    <m/>
    <m/>
    <m/>
    <s v="Shahrin Yealid"/>
    <n v="1613114224"/>
    <s v="yealid.ngof.nca@gmail.com"/>
    <s v="NCA-NGOF"/>
  </r>
  <r>
    <n v="1032"/>
    <s v="NCA"/>
    <s v="NGOF"/>
    <s v="NMFA"/>
    <s v="WASH"/>
    <x v="2"/>
    <x v="4"/>
    <s v="# of HP sessions at HH level"/>
    <m/>
    <n v="2982"/>
    <s v="completed"/>
    <s v="Chittagong"/>
    <s v="Cox's Bazar"/>
    <x v="1"/>
    <s v="Nhilla"/>
    <s v="Camp 25"/>
    <x v="1"/>
    <d v="2022-12-01T00:00:00"/>
    <x v="0"/>
    <m/>
    <m/>
    <m/>
    <m/>
    <m/>
    <s v="Shahrin Yealid"/>
    <n v="1613114224"/>
    <s v="yealid.ngof.nca@gmail.com"/>
    <s v="NCA-NGOF"/>
  </r>
  <r>
    <n v="1033"/>
    <s v="NCA"/>
    <s v="NGOF"/>
    <s v="NMFA"/>
    <s v="WASH"/>
    <x v="2"/>
    <x v="28"/>
    <s v="# of female in reproductive age"/>
    <m/>
    <n v="718"/>
    <s v="completed"/>
    <s v="Chittagong"/>
    <s v="Cox's Bazar"/>
    <x v="1"/>
    <s v="Nhilla"/>
    <s v="Camp 25"/>
    <x v="1"/>
    <d v="2022-12-01T00:00:00"/>
    <x v="0"/>
    <m/>
    <m/>
    <m/>
    <m/>
    <m/>
    <s v="Shahrin Yealid"/>
    <n v="1613114224"/>
    <s v="yealid.ngof.nca@gmail.com"/>
    <s v="NCA-NGOF"/>
  </r>
  <r>
    <n v="1034"/>
    <s v="NCA"/>
    <s v="NGOF"/>
    <s v="NMFA"/>
    <s v="WASH"/>
    <x v="2"/>
    <x v="7"/>
    <s v="N/A"/>
    <m/>
    <n v="481"/>
    <s v="completed"/>
    <s v="Chittagong"/>
    <s v="Cox's Bazar"/>
    <x v="1"/>
    <s v="Nhilla"/>
    <s v="Camp 25"/>
    <x v="1"/>
    <d v="2022-12-01T00:00:00"/>
    <x v="0"/>
    <m/>
    <m/>
    <m/>
    <m/>
    <s v="In assigned blocks of NGO Forum, 481 families have been covered by Dental Kit Distribution. In this distribution each family got 01 toothpaste and 4 brushes (02 for adults and 02 for children)."/>
    <s v="Shahrin Yealid"/>
    <n v="1613114224"/>
    <s v="yealid.ngof.nca@gmail.com"/>
    <s v="NCA-NGOF"/>
  </r>
  <r>
    <n v="1035"/>
    <s v="NCA"/>
    <s v="NGOF"/>
    <s v="NMFA"/>
    <s v="WASH"/>
    <x v="3"/>
    <x v="24"/>
    <s v="# of 10L bin"/>
    <m/>
    <n v="962"/>
    <s v="completed"/>
    <s v="Chittagong"/>
    <s v="Cox's Bazar"/>
    <x v="1"/>
    <s v="Nhilla"/>
    <s v="Camp 25"/>
    <x v="1"/>
    <d v="2022-12-01T00:00:00"/>
    <x v="0"/>
    <m/>
    <m/>
    <m/>
    <m/>
    <m/>
    <s v="Shahrin Yealid"/>
    <n v="1613114224"/>
    <s v="yealid.ngof.nca@gmail.com"/>
    <s v="NCA-NGOF"/>
  </r>
  <r>
    <n v="1036"/>
    <s v="NCA"/>
    <s v="NGOF"/>
    <s v="NMFA"/>
    <s v="WASH"/>
    <x v="0"/>
    <x v="12"/>
    <s v="# of water network"/>
    <m/>
    <n v="4"/>
    <s v="completed"/>
    <s v="Chittagong"/>
    <s v="Cox's Bazar"/>
    <x v="1"/>
    <s v="Nhilla"/>
    <s v="Camp 25"/>
    <x v="1"/>
    <d v="2022-12-01T00:00:00"/>
    <x v="0"/>
    <m/>
    <m/>
    <m/>
    <m/>
    <m/>
    <s v="Shahrin Yealid"/>
    <n v="1613114224"/>
    <s v="yealid.ngof.nca@gmail.com"/>
    <s v="NCA-NGOF"/>
  </r>
  <r>
    <n v="1037"/>
    <s v="NCA"/>
    <s v="NGOF"/>
    <s v="NMFA"/>
    <s v="WASH"/>
    <x v="1"/>
    <x v="1"/>
    <s v="# of door "/>
    <m/>
    <n v="6"/>
    <s v="completed"/>
    <s v="Chittagong"/>
    <s v="Cox's Bazar"/>
    <x v="1"/>
    <s v="Nhilla"/>
    <s v="Camp 25"/>
    <x v="1"/>
    <d v="2022-12-01T00:00:00"/>
    <x v="0"/>
    <m/>
    <m/>
    <m/>
    <m/>
    <m/>
    <s v="Shahrin Yealid"/>
    <n v="1613114224"/>
    <s v="yealid.ngof.nca@gmail.com"/>
    <s v="NCA-NGOF"/>
  </r>
  <r>
    <n v="1038"/>
    <s v="NCA"/>
    <s v="NGOF"/>
    <s v="NMFA"/>
    <s v="WASH"/>
    <x v="1"/>
    <x v="8"/>
    <s v="# of FSM Site"/>
    <m/>
    <n v="1"/>
    <s v="completed"/>
    <s v="Chittagong"/>
    <s v="Cox's Bazar"/>
    <x v="1"/>
    <s v="Nhilla"/>
    <s v="Camp 25"/>
    <x v="1"/>
    <d v="2022-12-01T00:00:00"/>
    <x v="0"/>
    <m/>
    <m/>
    <m/>
    <m/>
    <m/>
    <s v="Shahrin Yealid"/>
    <n v="1613114224"/>
    <s v="yealid.ngof.nca@gmail.com"/>
    <s v="NCA-NGOF"/>
  </r>
  <r>
    <n v="1039"/>
    <s v="NCA"/>
    <s v="NGOF"/>
    <s v="NMFA"/>
    <s v="WASH"/>
    <x v="1"/>
    <x v="2"/>
    <s v="# of FSM Site"/>
    <m/>
    <n v="1"/>
    <s v="completed"/>
    <s v="Chittagong"/>
    <s v="Cox's Bazar"/>
    <x v="1"/>
    <s v="Nhilla"/>
    <s v="Camp 25"/>
    <x v="1"/>
    <d v="2022-12-01T00:00:00"/>
    <x v="0"/>
    <m/>
    <m/>
    <m/>
    <m/>
    <m/>
    <s v="Shahrin Yealid"/>
    <n v="1613114224"/>
    <s v="yealid.ngof.nca@gmail.com"/>
    <s v="NCA-NGOF"/>
  </r>
  <r>
    <n v="1040"/>
    <s v="NCA"/>
    <s v="NGOF"/>
    <s v="NMFA"/>
    <s v="WASH"/>
    <x v="1"/>
    <x v="9"/>
    <s v="# of door"/>
    <m/>
    <n v="6"/>
    <s v="completed"/>
    <s v="Chittagong"/>
    <s v="Cox's Bazar"/>
    <x v="1"/>
    <s v="Nhilla"/>
    <s v="Camp 25"/>
    <x v="1"/>
    <d v="2022-12-01T00:00:00"/>
    <x v="0"/>
    <m/>
    <m/>
    <m/>
    <m/>
    <m/>
    <s v="Shahrin Yealid"/>
    <n v="1613114224"/>
    <s v="yealid.ngof.nca@gmail.com"/>
    <s v="NCA-NGOF"/>
  </r>
  <r>
    <n v="1041"/>
    <s v="NCA"/>
    <s v="NGOF"/>
    <s v="NMFA"/>
    <s v="WASH"/>
    <x v="2"/>
    <x v="4"/>
    <s v="# of HP sessions at HH level"/>
    <m/>
    <n v="1572"/>
    <s v="completed"/>
    <s v="Chittagong"/>
    <s v="Cox's Bazar"/>
    <x v="1"/>
    <s v="Nhilla"/>
    <s v="Camp 25"/>
    <x v="1"/>
    <d v="2022-12-01T00:00:00"/>
    <x v="0"/>
    <m/>
    <m/>
    <m/>
    <m/>
    <m/>
    <s v="Shahrin Yealid"/>
    <n v="1613114224"/>
    <s v="yealid.ngof.nca@gmail.com"/>
    <s v="NCA-NGOF"/>
  </r>
  <r>
    <n v="1042"/>
    <s v="NRC"/>
    <s v="NRC"/>
    <s v="NMFA"/>
    <s v="WASH"/>
    <x v="0"/>
    <x v="12"/>
    <s v="# of water network"/>
    <m/>
    <n v="9"/>
    <s v="completed"/>
    <s v="Chittagong"/>
    <s v="Cox's Bazar"/>
    <x v="0"/>
    <s v="Palong Khali"/>
    <s v="HC,Palong Khali"/>
    <x v="1"/>
    <d v="2022-03-01T00:00:00"/>
    <x v="1"/>
    <m/>
    <m/>
    <m/>
    <m/>
    <m/>
    <s v="Amit Chandra Roy"/>
    <n v="1726752851"/>
    <s v="amit.roy@nrc.no"/>
    <s v="NRC"/>
  </r>
  <r>
    <n v="1043"/>
    <s v="NRC"/>
    <s v="NRC"/>
    <s v="NMFA"/>
    <s v="WASH"/>
    <x v="1"/>
    <x v="17"/>
    <s v="# of door"/>
    <m/>
    <n v="5"/>
    <s v="completed"/>
    <s v="Chittagong"/>
    <s v="Cox's Bazar"/>
    <x v="0"/>
    <s v="Palong Khali"/>
    <s v="HC,Palong Khali"/>
    <x v="1"/>
    <d v="2022-03-01T00:00:00"/>
    <x v="1"/>
    <m/>
    <m/>
    <m/>
    <m/>
    <m/>
    <s v="Amit Chandra Roy"/>
    <n v="1726752851"/>
    <s v="amit.roy@nrc.no"/>
    <s v="NRC"/>
  </r>
  <r>
    <n v="1044"/>
    <s v="SCI"/>
    <s v="SCI"/>
    <s v="Japan Platform"/>
    <s v="WASH"/>
    <x v="0"/>
    <x v="0"/>
    <s v="# of tube well"/>
    <m/>
    <n v="25"/>
    <s v="completed"/>
    <s v="Chittagong"/>
    <s v="Cox's Bazar"/>
    <x v="0"/>
    <s v="Palong Khali"/>
    <s v="Camp 17"/>
    <x v="1"/>
    <d v="2022-04-01T00:00:00"/>
    <x v="0"/>
    <m/>
    <m/>
    <m/>
    <m/>
    <m/>
    <s v="Md. Fuhad Mollah"/>
    <n v="1708521596"/>
    <s v="fuhad.mollah@savethechildren.org"/>
    <s v="SCI"/>
  </r>
  <r>
    <n v="1045"/>
    <s v="SCI"/>
    <s v="SCI"/>
    <s v="Japan Platform"/>
    <s v="WASH"/>
    <x v="0"/>
    <x v="26"/>
    <s v="# of tube well"/>
    <m/>
    <n v="3"/>
    <s v="completed"/>
    <s v="Chittagong"/>
    <s v="Cox's Bazar"/>
    <x v="0"/>
    <s v="Palong Khali"/>
    <s v="Camp 17"/>
    <x v="1"/>
    <d v="2022-04-01T00:00:00"/>
    <x v="0"/>
    <m/>
    <m/>
    <m/>
    <m/>
    <m/>
    <s v="Md. Fuhad Mollah"/>
    <n v="1708521596"/>
    <s v="fuhad.mollah@savethechildren.org"/>
    <s v="SCI"/>
  </r>
  <r>
    <n v="1046"/>
    <s v="SCI"/>
    <s v="SCI"/>
    <s v="Japan Platform"/>
    <s v="WASH"/>
    <x v="1"/>
    <x v="23"/>
    <s v="# of door "/>
    <m/>
    <n v="8"/>
    <s v="completed"/>
    <s v="Chittagong"/>
    <s v="Cox's Bazar"/>
    <x v="0"/>
    <s v="Palong Khali"/>
    <s v="Camp 17"/>
    <x v="1"/>
    <d v="2022-04-01T00:00:00"/>
    <x v="0"/>
    <m/>
    <m/>
    <m/>
    <m/>
    <m/>
    <s v="Md. Fuhad Mollah"/>
    <n v="1708521596"/>
    <s v="fuhad.mollah@savethechildren.org"/>
    <s v="SCI"/>
  </r>
  <r>
    <n v="1047"/>
    <s v="SCI"/>
    <s v="SCI"/>
    <s v="Japan Platform"/>
    <s v="WASH"/>
    <x v="1"/>
    <x v="1"/>
    <s v="# of door "/>
    <m/>
    <n v="3"/>
    <s v="completed"/>
    <s v="Chittagong"/>
    <s v="Cox's Bazar"/>
    <x v="0"/>
    <s v="Palong Khali"/>
    <s v="Camp 17"/>
    <x v="1"/>
    <d v="2022-04-01T00:00:00"/>
    <x v="0"/>
    <m/>
    <m/>
    <m/>
    <m/>
    <m/>
    <s v="Md. Fuhad Mollah"/>
    <n v="1708521596"/>
    <s v="fuhad.mollah@savethechildren.org"/>
    <s v="SCI"/>
  </r>
  <r>
    <n v="1048"/>
    <s v="SCI"/>
    <s v="SCI"/>
    <s v="Japan Platform"/>
    <s v="WASH"/>
    <x v="1"/>
    <x v="18"/>
    <s v="# of door"/>
    <m/>
    <n v="11"/>
    <s v="completed"/>
    <s v="Chittagong"/>
    <s v="Cox's Bazar"/>
    <x v="0"/>
    <s v="Palong Khali"/>
    <s v="Camp 17"/>
    <x v="1"/>
    <d v="2022-04-01T00:00:00"/>
    <x v="0"/>
    <m/>
    <m/>
    <m/>
    <m/>
    <m/>
    <s v="Md. Fuhad Mollah"/>
    <n v="1708521596"/>
    <s v="fuhad.mollah@savethechildren.org"/>
    <s v="SCI"/>
  </r>
  <r>
    <n v="1049"/>
    <s v="SCI"/>
    <s v="SCI"/>
    <s v="Japan Platform"/>
    <s v="WASH"/>
    <x v="1"/>
    <x v="9"/>
    <s v="# of door"/>
    <m/>
    <n v="14"/>
    <s v="completed"/>
    <s v="Chittagong"/>
    <s v="Cox's Bazar"/>
    <x v="0"/>
    <s v="Palong Khali"/>
    <s v="Camp 17"/>
    <x v="1"/>
    <d v="2022-04-01T00:00:00"/>
    <x v="0"/>
    <m/>
    <m/>
    <m/>
    <m/>
    <m/>
    <s v="Md. Fuhad Mollah"/>
    <n v="1708521596"/>
    <s v="fuhad.mollah@savethechildren.org"/>
    <s v="SCI"/>
  </r>
  <r>
    <n v="1050"/>
    <s v="SCI"/>
    <s v="SCI"/>
    <s v="Japan Platform"/>
    <s v="WASH"/>
    <x v="1"/>
    <x v="3"/>
    <s v="# of door"/>
    <m/>
    <n v="12"/>
    <s v="completed"/>
    <s v="Chittagong"/>
    <s v="Cox's Bazar"/>
    <x v="0"/>
    <s v="Palong Khali"/>
    <s v="Camp 17"/>
    <x v="1"/>
    <d v="2022-04-01T00:00:00"/>
    <x v="0"/>
    <m/>
    <m/>
    <m/>
    <m/>
    <m/>
    <s v="Md. Fuhad Mollah"/>
    <n v="1708521596"/>
    <s v="fuhad.mollah@savethechildren.org"/>
    <s v="SCI"/>
  </r>
  <r>
    <n v="1051"/>
    <s v="SCI"/>
    <s v="SCI"/>
    <s v="Japan Platform"/>
    <s v="WASH"/>
    <x v="2"/>
    <x v="4"/>
    <s v="# of HP sessions at HH level"/>
    <m/>
    <n v="329"/>
    <s v="completed"/>
    <s v="Chittagong"/>
    <s v="Cox's Bazar"/>
    <x v="0"/>
    <s v="Palong Khali"/>
    <s v="Camp 17"/>
    <x v="1"/>
    <d v="2022-04-01T00:00:00"/>
    <x v="0"/>
    <m/>
    <m/>
    <m/>
    <m/>
    <m/>
    <s v="Md. Fuhad Mollah"/>
    <n v="1708521596"/>
    <s v="fuhad.mollah@savethechildren.org"/>
    <s v="SCI"/>
  </r>
  <r>
    <n v="1052"/>
    <s v="SCI"/>
    <s v="SCI"/>
    <s v="Japan Platform"/>
    <s v="WASH"/>
    <x v="3"/>
    <x v="5"/>
    <s v="# of campaign per camp "/>
    <m/>
    <n v="2"/>
    <s v="completed"/>
    <s v="Chittagong"/>
    <s v="Cox's Bazar"/>
    <x v="0"/>
    <s v="Palong Khali"/>
    <s v="Camp 17"/>
    <x v="1"/>
    <d v="2022-04-01T00:00:00"/>
    <x v="0"/>
    <m/>
    <m/>
    <m/>
    <m/>
    <m/>
    <s v="Md. Fuhad Mollah"/>
    <n v="1708521596"/>
    <s v="fuhad.mollah@savethechildren.org"/>
    <s v="SCI"/>
  </r>
  <r>
    <n v="1053"/>
    <s v="SCI"/>
    <s v="SCI"/>
    <s v="Japan Platform"/>
    <s v="WASH"/>
    <x v="0"/>
    <x v="0"/>
    <s v="# of tube well"/>
    <m/>
    <n v="18"/>
    <s v="completed"/>
    <s v="Chittagong"/>
    <s v="Cox's Bazar"/>
    <x v="0"/>
    <s v="Palong Khali"/>
    <s v="Camp 20"/>
    <x v="1"/>
    <d v="2022-04-01T00:00:00"/>
    <x v="0"/>
    <m/>
    <m/>
    <m/>
    <m/>
    <m/>
    <s v="Md. Fuhad Mollah"/>
    <n v="1708521596"/>
    <s v="fuhad.mollah@savethechildren.org"/>
    <s v="SCI"/>
  </r>
  <r>
    <n v="1054"/>
    <s v="SCI"/>
    <s v="SCI"/>
    <s v="Japan Platform"/>
    <s v="WASH"/>
    <x v="1"/>
    <x v="1"/>
    <s v="# of door "/>
    <m/>
    <n v="2"/>
    <s v="completed"/>
    <s v="Chittagong"/>
    <s v="Cox's Bazar"/>
    <x v="0"/>
    <s v="Palong Khali"/>
    <s v="Camp 20"/>
    <x v="1"/>
    <d v="2022-04-01T00:00:00"/>
    <x v="0"/>
    <m/>
    <m/>
    <m/>
    <m/>
    <m/>
    <s v="Md. Fuhad Mollah"/>
    <n v="1708521596"/>
    <s v="fuhad.mollah@savethechildren.org"/>
    <s v="SCI"/>
  </r>
  <r>
    <n v="1055"/>
    <s v="SCI"/>
    <s v="SCI"/>
    <s v="Japan Platform"/>
    <s v="WASH"/>
    <x v="1"/>
    <x v="8"/>
    <s v="# of FSM Site"/>
    <m/>
    <n v="1"/>
    <s v="completed"/>
    <s v="Chittagong"/>
    <s v="Cox's Bazar"/>
    <x v="0"/>
    <s v="Palong Khali"/>
    <s v="Camp 20"/>
    <x v="1"/>
    <d v="2022-04-01T00:00:00"/>
    <x v="0"/>
    <m/>
    <m/>
    <m/>
    <m/>
    <m/>
    <s v="Md. Fuhad Mollah"/>
    <n v="1708521596"/>
    <s v="fuhad.mollah@savethechildren.org"/>
    <s v="SCI"/>
  </r>
  <r>
    <n v="1056"/>
    <s v="SCI"/>
    <s v="SCI"/>
    <s v="Japan Platform"/>
    <s v="WASH"/>
    <x v="1"/>
    <x v="9"/>
    <s v="# of door"/>
    <m/>
    <n v="19"/>
    <s v="completed"/>
    <s v="Chittagong"/>
    <s v="Cox's Bazar"/>
    <x v="0"/>
    <s v="Palong Khali"/>
    <s v="Camp 20"/>
    <x v="1"/>
    <d v="2022-04-01T00:00:00"/>
    <x v="0"/>
    <m/>
    <m/>
    <m/>
    <m/>
    <m/>
    <s v="Md. Fuhad Mollah"/>
    <n v="1708521596"/>
    <s v="fuhad.mollah@savethechildren.org"/>
    <s v="SCI"/>
  </r>
  <r>
    <n v="1057"/>
    <s v="SCI"/>
    <s v="SCI"/>
    <s v="Japan Platform"/>
    <s v="WASH"/>
    <x v="1"/>
    <x v="3"/>
    <s v="# of door"/>
    <m/>
    <n v="6"/>
    <s v="completed"/>
    <s v="Chittagong"/>
    <s v="Cox's Bazar"/>
    <x v="0"/>
    <s v="Palong Khali"/>
    <s v="Camp 20"/>
    <x v="1"/>
    <d v="2022-04-01T00:00:00"/>
    <x v="0"/>
    <m/>
    <m/>
    <m/>
    <m/>
    <m/>
    <s v="Md. Fuhad Mollah"/>
    <n v="1708521596"/>
    <s v="fuhad.mollah@savethechildren.org"/>
    <s v="SCI"/>
  </r>
  <r>
    <n v="1058"/>
    <s v="SCI"/>
    <s v="SCI"/>
    <s v="Japan Platform"/>
    <s v="WASH"/>
    <x v="2"/>
    <x v="4"/>
    <s v="# of HP sessions at HH level"/>
    <m/>
    <n v="400"/>
    <s v="completed"/>
    <s v="Chittagong"/>
    <s v="Cox's Bazar"/>
    <x v="0"/>
    <s v="Palong Khali"/>
    <s v="Camp 20"/>
    <x v="1"/>
    <d v="2022-04-01T00:00:00"/>
    <x v="0"/>
    <m/>
    <m/>
    <m/>
    <m/>
    <m/>
    <s v="Md. Fuhad Mollah"/>
    <n v="1708521596"/>
    <s v="fuhad.mollah@savethechildren.org"/>
    <s v="SCI"/>
  </r>
  <r>
    <n v="1059"/>
    <s v="SCI"/>
    <s v="SCI"/>
    <s v="Japan Platform"/>
    <s v="WASH"/>
    <x v="3"/>
    <x v="5"/>
    <s v="# of campaign per camp "/>
    <m/>
    <n v="2"/>
    <s v="completed"/>
    <s v="Chittagong"/>
    <s v="Cox's Bazar"/>
    <x v="0"/>
    <s v="Palong Khali"/>
    <s v="Camp 20"/>
    <x v="1"/>
    <d v="2022-04-01T00:00:00"/>
    <x v="0"/>
    <m/>
    <m/>
    <m/>
    <m/>
    <m/>
    <s v="Md. Fuhad Mollah"/>
    <n v="1708521596"/>
    <s v="fuhad.mollah@savethechildren.org"/>
    <s v="SCI"/>
  </r>
  <r>
    <n v="1060"/>
    <s v="SCI"/>
    <s v="SCI"/>
    <s v="Japan Platform"/>
    <s v="WASH"/>
    <x v="0"/>
    <x v="12"/>
    <s v="# of water network"/>
    <m/>
    <n v="1"/>
    <s v="completed"/>
    <s v="Chittagong"/>
    <s v="Cox's Bazar"/>
    <x v="1"/>
    <s v="Nhilla"/>
    <s v="Camp 25"/>
    <x v="1"/>
    <d v="2022-04-01T00:00:00"/>
    <x v="0"/>
    <m/>
    <m/>
    <m/>
    <m/>
    <m/>
    <s v="Md. Fuhad Mollah"/>
    <n v="1708521596"/>
    <s v="fuhad.mollah@savethechildren.org"/>
    <s v="SCI"/>
  </r>
  <r>
    <n v="1061"/>
    <s v="SCI"/>
    <s v="SCI"/>
    <s v="Japan Platform"/>
    <s v="WASH"/>
    <x v="1"/>
    <x v="1"/>
    <s v="# of door "/>
    <m/>
    <n v="2"/>
    <s v="completed"/>
    <s v="Chittagong"/>
    <s v="Cox's Bazar"/>
    <x v="1"/>
    <s v="Nhilla"/>
    <s v="Camp 25"/>
    <x v="1"/>
    <d v="2022-04-01T00:00:00"/>
    <x v="0"/>
    <m/>
    <m/>
    <m/>
    <m/>
    <m/>
    <s v="Md. Fuhad Mollah"/>
    <n v="1708521596"/>
    <s v="fuhad.mollah@savethechildren.org"/>
    <s v="SCI"/>
  </r>
  <r>
    <n v="1062"/>
    <s v="SCI"/>
    <s v="SCI"/>
    <s v="Japan Platform"/>
    <s v="WASH"/>
    <x v="1"/>
    <x v="8"/>
    <s v="# of FSM Site"/>
    <m/>
    <n v="1"/>
    <s v="completed"/>
    <s v="Chittagong"/>
    <s v="Cox's Bazar"/>
    <x v="1"/>
    <s v="Nhilla"/>
    <s v="Camp 25"/>
    <x v="1"/>
    <d v="2022-04-01T00:00:00"/>
    <x v="0"/>
    <m/>
    <m/>
    <m/>
    <m/>
    <m/>
    <s v="Md. Fuhad Mollah"/>
    <n v="1708521596"/>
    <s v="fuhad.mollah@savethechildren.org"/>
    <s v="SCI"/>
  </r>
  <r>
    <n v="1063"/>
    <s v="SCI"/>
    <s v="SCI"/>
    <s v="Japan Platform"/>
    <s v="WASH"/>
    <x v="1"/>
    <x v="9"/>
    <s v="# of door"/>
    <m/>
    <n v="8"/>
    <s v="completed"/>
    <s v="Chittagong"/>
    <s v="Cox's Bazar"/>
    <x v="1"/>
    <s v="Nhilla"/>
    <s v="Camp 25"/>
    <x v="1"/>
    <d v="2022-04-01T00:00:00"/>
    <x v="0"/>
    <m/>
    <m/>
    <m/>
    <m/>
    <m/>
    <s v="Md. Fuhad Mollah"/>
    <n v="1708521596"/>
    <s v="fuhad.mollah@savethechildren.org"/>
    <s v="SCI"/>
  </r>
  <r>
    <n v="1064"/>
    <s v="SCI"/>
    <s v="SCI"/>
    <s v="Japan Platform"/>
    <s v="WASH"/>
    <x v="2"/>
    <x v="4"/>
    <s v="# of HP sessions at HH level"/>
    <m/>
    <n v="400"/>
    <s v="completed"/>
    <s v="Chittagong"/>
    <s v="Cox's Bazar"/>
    <x v="1"/>
    <s v="Nhilla"/>
    <s v="Camp 25"/>
    <x v="1"/>
    <d v="2022-04-01T00:00:00"/>
    <x v="0"/>
    <m/>
    <m/>
    <m/>
    <m/>
    <m/>
    <s v="Md. Fuhad Mollah"/>
    <n v="1708521596"/>
    <s v="fuhad.mollah@savethechildren.org"/>
    <s v="SCI"/>
  </r>
  <r>
    <n v="1065"/>
    <s v="SCI"/>
    <s v="SCI"/>
    <s v="Japan Platform"/>
    <s v="WASH"/>
    <x v="3"/>
    <x v="5"/>
    <s v="# of campaign per camp "/>
    <m/>
    <n v="2"/>
    <s v="completed"/>
    <s v="Chittagong"/>
    <s v="Cox's Bazar"/>
    <x v="1"/>
    <s v="Nhilla"/>
    <s v="Camp 25"/>
    <x v="1"/>
    <d v="2022-04-01T00:00:00"/>
    <x v="0"/>
    <m/>
    <m/>
    <m/>
    <m/>
    <m/>
    <s v="Md. Fuhad Mollah"/>
    <n v="1708521596"/>
    <s v="fuhad.mollah@savethechildren.org"/>
    <s v="SCI"/>
  </r>
  <r>
    <n v="1066"/>
    <s v="SCI"/>
    <s v="SCI"/>
    <s v="Japan Platform"/>
    <s v="WASH"/>
    <x v="0"/>
    <x v="12"/>
    <s v="# of water network"/>
    <m/>
    <n v="1"/>
    <s v="completed"/>
    <s v="Chittagong"/>
    <s v="Cox's Bazar"/>
    <x v="1"/>
    <s v="Nhilla"/>
    <s v="Camp 27"/>
    <x v="1"/>
    <d v="2022-04-01T00:00:00"/>
    <x v="0"/>
    <m/>
    <m/>
    <m/>
    <m/>
    <m/>
    <s v="Md. Fuhad Mollah"/>
    <n v="1708521596"/>
    <s v="fuhad.mollah@savethechildren.org"/>
    <s v="SCI"/>
  </r>
  <r>
    <n v="1067"/>
    <s v="SCI"/>
    <s v="SCI"/>
    <s v="Japan Platform"/>
    <s v="WASH"/>
    <x v="1"/>
    <x v="1"/>
    <s v="# of door "/>
    <m/>
    <n v="3"/>
    <s v="completed"/>
    <s v="Chittagong"/>
    <s v="Cox's Bazar"/>
    <x v="1"/>
    <s v="Nhilla"/>
    <s v="Camp 27"/>
    <x v="1"/>
    <d v="2022-04-01T00:00:00"/>
    <x v="0"/>
    <m/>
    <m/>
    <m/>
    <m/>
    <m/>
    <s v="Md. Fuhad Mollah"/>
    <n v="1708521596"/>
    <s v="fuhad.mollah@savethechildren.org"/>
    <s v="SCI"/>
  </r>
  <r>
    <n v="1068"/>
    <s v="SCI"/>
    <s v="SCI"/>
    <s v="Japan Platform"/>
    <s v="WASH"/>
    <x v="1"/>
    <x v="9"/>
    <s v="# of door"/>
    <m/>
    <n v="23"/>
    <s v="completed"/>
    <s v="Chittagong"/>
    <s v="Cox's Bazar"/>
    <x v="1"/>
    <s v="Nhilla"/>
    <s v="Camp 27"/>
    <x v="1"/>
    <d v="2022-04-01T00:00:00"/>
    <x v="0"/>
    <m/>
    <m/>
    <m/>
    <m/>
    <m/>
    <s v="Md. Fuhad Mollah"/>
    <n v="1708521596"/>
    <s v="fuhad.mollah@savethechildren.org"/>
    <s v="SCI"/>
  </r>
  <r>
    <n v="1069"/>
    <s v="SCI"/>
    <s v="SCI"/>
    <s v="Japan Platform"/>
    <s v="WASH"/>
    <x v="1"/>
    <x v="3"/>
    <s v="# of door"/>
    <m/>
    <n v="43"/>
    <s v="completed"/>
    <s v="Chittagong"/>
    <s v="Cox's Bazar"/>
    <x v="1"/>
    <s v="Nhilla"/>
    <s v="Camp 27"/>
    <x v="1"/>
    <d v="2022-04-01T00:00:00"/>
    <x v="0"/>
    <m/>
    <m/>
    <m/>
    <m/>
    <m/>
    <s v="Md. Fuhad Mollah"/>
    <n v="1708521596"/>
    <s v="fuhad.mollah@savethechildren.org"/>
    <s v="SCI"/>
  </r>
  <r>
    <n v="1070"/>
    <s v="SCI"/>
    <s v="SCI"/>
    <s v="Japan Platform"/>
    <s v="WASH"/>
    <x v="2"/>
    <x v="4"/>
    <s v="# of HP sessions at HH level"/>
    <m/>
    <n v="300"/>
    <s v="completed"/>
    <s v="Chittagong"/>
    <s v="Cox's Bazar"/>
    <x v="1"/>
    <s v="Nhilla"/>
    <s v="Camp 27"/>
    <x v="1"/>
    <d v="2022-04-01T00:00:00"/>
    <x v="0"/>
    <m/>
    <m/>
    <m/>
    <m/>
    <m/>
    <s v="Md. Fuhad Mollah"/>
    <n v="1708521596"/>
    <s v="fuhad.mollah@savethechildren.org"/>
    <s v="SCI"/>
  </r>
  <r>
    <n v="1071"/>
    <s v="SCI"/>
    <s v="SCI"/>
    <s v="Japan Platform"/>
    <s v="WASH"/>
    <x v="3"/>
    <x v="5"/>
    <s v="# of campaign per camp "/>
    <m/>
    <n v="2"/>
    <s v="completed"/>
    <s v="Chittagong"/>
    <s v="Cox's Bazar"/>
    <x v="1"/>
    <s v="Nhilla"/>
    <s v="Camp 27"/>
    <x v="1"/>
    <d v="2022-04-01T00:00:00"/>
    <x v="0"/>
    <m/>
    <m/>
    <m/>
    <m/>
    <m/>
    <s v="Md. Fuhad Mollah"/>
    <n v="1708521596"/>
    <s v="fuhad.mollah@savethechildren.org"/>
    <s v="SCI"/>
  </r>
  <r>
    <n v="1072"/>
    <s v="SI"/>
    <s v="SI"/>
    <s v="CDCS"/>
    <s v="WASH"/>
    <x v="0"/>
    <x v="7"/>
    <s v="N/A"/>
    <m/>
    <n v="24"/>
    <s v="completed"/>
    <s v="Chittagong"/>
    <s v="Cox's Bazar"/>
    <x v="1"/>
    <s v="Teknaf"/>
    <s v="HC,Teknaf"/>
    <x v="1"/>
    <d v="2022-07-01T00:00:00"/>
    <x v="1"/>
    <m/>
    <m/>
    <m/>
    <m/>
    <s v="Water Quality Tested at Household and Source"/>
    <s v="Farhad Bin Alam"/>
    <s v="01707 081868"/>
    <s v="dep.wash.coo@solidarites-bangladesh.org"/>
    <s v="SI"/>
  </r>
  <r>
    <n v="1073"/>
    <s v="SI"/>
    <s v="SI"/>
    <s v="CDCS"/>
    <s v="WASH"/>
    <x v="0"/>
    <x v="7"/>
    <s v="N/A"/>
    <m/>
    <n v="5"/>
    <s v="completed"/>
    <s v="Chittagong"/>
    <s v="Cox's Bazar"/>
    <x v="1"/>
    <s v="Nhilla"/>
    <s v="Camp 24"/>
    <x v="1"/>
    <d v="2022-07-01T00:00:00"/>
    <x v="0"/>
    <m/>
    <m/>
    <m/>
    <m/>
    <s v="Water Quality Tested at Household and Source"/>
    <s v="Farhad Bin Alam"/>
    <n v="1707081868"/>
    <s v="dep.wash.coo@solidarites-bangladesh.org"/>
    <s v="SI"/>
  </r>
  <r>
    <n v="1074"/>
    <s v="TDH"/>
    <s v="TDH"/>
    <s v="PRM"/>
    <s v="WASH"/>
    <x v="1"/>
    <x v="1"/>
    <s v="# of door "/>
    <m/>
    <n v="1"/>
    <s v="completed"/>
    <s v="Chittagong"/>
    <s v="Cox's Bazar"/>
    <x v="1"/>
    <s v="Nhilla"/>
    <s v="HC,Nhilla"/>
    <x v="1"/>
    <d v="2022-08-01T00:00:00"/>
    <x v="1"/>
    <m/>
    <m/>
    <m/>
    <m/>
    <m/>
    <s v="Kazi Md. Shoeb Amran"/>
    <s v="01712-651648"/>
    <s v="shoeb.amran@tdh.ch"/>
    <s v="TDH"/>
  </r>
  <r>
    <n v="1075"/>
    <s v="TDH"/>
    <s v="TDH"/>
    <s v="PRM"/>
    <s v="WASH"/>
    <x v="1"/>
    <x v="8"/>
    <s v="# of FSM Site"/>
    <m/>
    <n v="1"/>
    <s v="completed"/>
    <s v="Chittagong"/>
    <s v="Cox's Bazar"/>
    <x v="1"/>
    <s v="Nhilla"/>
    <s v="HC,Nhilla"/>
    <x v="1"/>
    <d v="2022-08-01T00:00:00"/>
    <x v="1"/>
    <m/>
    <m/>
    <m/>
    <m/>
    <m/>
    <s v="Kazi Md. Shoeb Amran"/>
    <s v="01712-651648"/>
    <s v="shoeb.amran@tdh.ch"/>
    <s v="TDH"/>
  </r>
  <r>
    <n v="1076"/>
    <s v="TDH"/>
    <s v="TDH"/>
    <s v="PRM"/>
    <s v="WASH"/>
    <x v="1"/>
    <x v="3"/>
    <s v="# of door"/>
    <m/>
    <n v="13"/>
    <s v="completed"/>
    <s v="Chittagong"/>
    <s v="Cox's Bazar"/>
    <x v="1"/>
    <s v="Nhilla"/>
    <s v="HC,Nhilla"/>
    <x v="1"/>
    <d v="2022-08-01T00:00:00"/>
    <x v="1"/>
    <m/>
    <m/>
    <m/>
    <m/>
    <m/>
    <s v="Kazi Md. Shoeb Amran"/>
    <s v="01712-651648"/>
    <s v="shoeb.amran@tdh.ch"/>
    <s v="TDH"/>
  </r>
  <r>
    <n v="1077"/>
    <s v="TDH"/>
    <s v="TDH"/>
    <s v="PRM"/>
    <s v="WASH"/>
    <x v="2"/>
    <x v="4"/>
    <s v="# of HP sessions at HH level"/>
    <m/>
    <n v="38"/>
    <s v="completed"/>
    <s v="Chittagong"/>
    <s v="Cox's Bazar"/>
    <x v="1"/>
    <s v="Nhilla"/>
    <s v="HC,Nhilla"/>
    <x v="1"/>
    <d v="2022-08-01T00:00:00"/>
    <x v="1"/>
    <m/>
    <m/>
    <m/>
    <m/>
    <m/>
    <s v="Kazi Md. Shoeb Amran"/>
    <s v="01712-651648"/>
    <s v="shoeb.amran@tdh.ch"/>
    <s v="TDH"/>
  </r>
  <r>
    <n v="1078"/>
    <s v="TDH"/>
    <s v="TDH"/>
    <s v="PRM"/>
    <s v="WASH"/>
    <x v="3"/>
    <x v="6"/>
    <s v="# of plant"/>
    <m/>
    <n v="1"/>
    <s v="completed"/>
    <s v="Chittagong"/>
    <s v="Cox's Bazar"/>
    <x v="1"/>
    <s v="Nhilla"/>
    <s v="HC,Nhilla"/>
    <x v="1"/>
    <d v="2022-08-01T00:00:00"/>
    <x v="1"/>
    <m/>
    <m/>
    <m/>
    <m/>
    <m/>
    <s v="Kazi Md. Shoeb Amran"/>
    <s v="01712-651648"/>
    <s v="shoeb.amran@tdh.ch"/>
    <s v="TDH"/>
  </r>
  <r>
    <n v="1079"/>
    <s v="TDH"/>
    <s v="AGRAJATTRA"/>
    <s v="TdH"/>
    <s v="WASH"/>
    <x v="2"/>
    <x v="4"/>
    <s v="# of HP sessions at HH level"/>
    <m/>
    <n v="150"/>
    <s v="completed"/>
    <s v="Chittagong"/>
    <s v="Cox's Bazar"/>
    <x v="1"/>
    <s v="Nhilla"/>
    <s v="Camp 26"/>
    <x v="1"/>
    <d v="2022-08-01T00:00:00"/>
    <x v="0"/>
    <m/>
    <m/>
    <m/>
    <m/>
    <m/>
    <s v="Yasin Bin Ibrahim Imon"/>
    <n v="1711139169"/>
    <s v="agrajattra.meal@gmail.com"/>
    <s v="TDH-AGRAJATTRA"/>
  </r>
  <r>
    <n v="1080"/>
    <s v="TDH"/>
    <s v="TDH"/>
    <s v="PRM"/>
    <s v="WASH"/>
    <x v="1"/>
    <x v="1"/>
    <s v="# of door "/>
    <m/>
    <n v="1"/>
    <s v="completed"/>
    <s v="Chittagong"/>
    <s v="Cox's Bazar"/>
    <x v="1"/>
    <s v="Nhilla"/>
    <s v="Camp 26"/>
    <x v="1"/>
    <d v="2022-08-01T00:00:00"/>
    <x v="0"/>
    <m/>
    <m/>
    <m/>
    <m/>
    <m/>
    <s v="Kazi Md. Shoeb Amran"/>
    <s v="01712-651648"/>
    <s v="shoeb.amran@tdh.ch"/>
    <s v="TDH"/>
  </r>
  <r>
    <n v="1081"/>
    <s v="TDH"/>
    <s v="TDH"/>
    <s v="PRM"/>
    <s v="WASH"/>
    <x v="1"/>
    <x v="8"/>
    <s v="# of FSM Site"/>
    <m/>
    <n v="1"/>
    <s v="completed"/>
    <s v="Chittagong"/>
    <s v="Cox's Bazar"/>
    <x v="1"/>
    <s v="Nhilla"/>
    <s v="Camp 26"/>
    <x v="1"/>
    <d v="2022-08-01T00:00:00"/>
    <x v="0"/>
    <m/>
    <m/>
    <m/>
    <m/>
    <m/>
    <s v="Kazi Md. Shoeb Amran"/>
    <s v="01712-651648"/>
    <s v="shoeb.amran@tdh.ch"/>
    <s v="TDH"/>
  </r>
  <r>
    <n v="1082"/>
    <s v="TDH"/>
    <s v="TDH"/>
    <s v="PRM"/>
    <s v="WASH"/>
    <x v="1"/>
    <x v="2"/>
    <s v="# of FSM Site"/>
    <m/>
    <n v="1"/>
    <s v="completed"/>
    <s v="Chittagong"/>
    <s v="Cox's Bazar"/>
    <x v="1"/>
    <s v="Nhilla"/>
    <s v="Camp 26"/>
    <x v="1"/>
    <d v="2022-08-01T00:00:00"/>
    <x v="0"/>
    <m/>
    <m/>
    <m/>
    <m/>
    <m/>
    <s v="Kazi Md. Shoeb Amran"/>
    <s v="01712-651648"/>
    <s v="shoeb.amran@tdh.ch"/>
    <s v="TDH"/>
  </r>
  <r>
    <n v="1083"/>
    <s v="TDH"/>
    <s v="TDH"/>
    <s v="PRM"/>
    <s v="WASH"/>
    <x v="1"/>
    <x v="37"/>
    <s v="# of door"/>
    <m/>
    <n v="30"/>
    <s v="completed"/>
    <s v="Chittagong"/>
    <s v="Cox's Bazar"/>
    <x v="1"/>
    <s v="Nhilla"/>
    <s v="Camp 26"/>
    <x v="1"/>
    <d v="2022-08-01T00:00:00"/>
    <x v="0"/>
    <m/>
    <m/>
    <m/>
    <m/>
    <m/>
    <s v="Kazi Md. Shoeb Amran"/>
    <s v="01712-651648"/>
    <s v="shoeb.amran@tdh.ch"/>
    <s v="TDH"/>
  </r>
  <r>
    <n v="1084"/>
    <s v="TDH"/>
    <s v="TDH"/>
    <s v="PRM"/>
    <s v="WASH"/>
    <x v="1"/>
    <x v="32"/>
    <s v="# of door"/>
    <m/>
    <n v="10"/>
    <s v="completed"/>
    <s v="Chittagong"/>
    <s v="Cox's Bazar"/>
    <x v="1"/>
    <s v="Nhilla"/>
    <s v="Camp 26"/>
    <x v="1"/>
    <d v="2022-08-01T00:00:00"/>
    <x v="0"/>
    <m/>
    <m/>
    <m/>
    <m/>
    <m/>
    <s v="Kazi Md. Shoeb Amran"/>
    <s v="01712-651648"/>
    <s v="shoeb.amran@tdh.ch"/>
    <s v="TDH"/>
  </r>
  <r>
    <n v="1085"/>
    <s v="TDH"/>
    <s v="TDH"/>
    <s v="PRM"/>
    <s v="WASH"/>
    <x v="1"/>
    <x v="18"/>
    <s v="# of door"/>
    <m/>
    <n v="4"/>
    <s v="completed"/>
    <s v="Chittagong"/>
    <s v="Cox's Bazar"/>
    <x v="1"/>
    <s v="Nhilla"/>
    <s v="Camp 26"/>
    <x v="1"/>
    <d v="2022-08-01T00:00:00"/>
    <x v="0"/>
    <m/>
    <m/>
    <m/>
    <m/>
    <m/>
    <s v="Kazi Md. Shoeb Amran"/>
    <s v="01712-651648"/>
    <s v="shoeb.amran@tdh.ch"/>
    <s v="TDH"/>
  </r>
  <r>
    <n v="1086"/>
    <s v="TDH"/>
    <s v="TDH"/>
    <s v="PRM"/>
    <s v="WASH"/>
    <x v="1"/>
    <x v="3"/>
    <s v="# of door"/>
    <m/>
    <n v="48"/>
    <s v="completed"/>
    <s v="Chittagong"/>
    <s v="Cox's Bazar"/>
    <x v="1"/>
    <s v="Nhilla"/>
    <s v="Camp 26"/>
    <x v="1"/>
    <d v="2022-08-01T00:00:00"/>
    <x v="0"/>
    <m/>
    <m/>
    <m/>
    <m/>
    <m/>
    <s v="Kazi Md. Shoeb Amran"/>
    <s v="01712-651648"/>
    <s v="shoeb.amran@tdh.ch"/>
    <s v="TDH"/>
  </r>
  <r>
    <n v="1087"/>
    <s v="TDH"/>
    <s v="TDH"/>
    <s v="PRM"/>
    <s v="WASH"/>
    <x v="2"/>
    <x v="4"/>
    <s v="# of HP sessions at HH level"/>
    <m/>
    <n v="138"/>
    <s v="completed"/>
    <s v="Chittagong"/>
    <s v="Cox's Bazar"/>
    <x v="1"/>
    <s v="Nhilla"/>
    <s v="Camp 26"/>
    <x v="1"/>
    <d v="2022-08-01T00:00:00"/>
    <x v="0"/>
    <m/>
    <m/>
    <m/>
    <m/>
    <m/>
    <s v="Kazi Md. Shoeb Amran"/>
    <s v="01712-651648"/>
    <s v="shoeb.amran@tdh.ch"/>
    <s v="TDH"/>
  </r>
  <r>
    <n v="1088"/>
    <s v="TDH"/>
    <s v="TDH"/>
    <s v="PRM"/>
    <s v="WASH"/>
    <x v="3"/>
    <x v="6"/>
    <s v="# of plant"/>
    <m/>
    <n v="1"/>
    <s v="completed"/>
    <s v="Chittagong"/>
    <s v="Cox's Bazar"/>
    <x v="1"/>
    <s v="Nhilla"/>
    <s v="Camp 26"/>
    <x v="1"/>
    <d v="2022-08-01T00:00:00"/>
    <x v="0"/>
    <m/>
    <m/>
    <m/>
    <m/>
    <m/>
    <s v="Kazi Md. Shoeb Amran"/>
    <s v="01712-651648"/>
    <s v="shoeb.amran@tdh.ch"/>
    <s v="TDH"/>
  </r>
  <r>
    <n v="1089"/>
    <s v="TDH"/>
    <s v="TDH"/>
    <s v="PRM"/>
    <s v="WASH"/>
    <x v="1"/>
    <x v="8"/>
    <s v="# of FSM Site"/>
    <m/>
    <n v="1"/>
    <s v="completed"/>
    <s v="Chittagong"/>
    <s v="Cox's Bazar"/>
    <x v="1"/>
    <s v="Nhilla"/>
    <s v="Camp 27"/>
    <x v="1"/>
    <d v="2022-08-01T00:00:00"/>
    <x v="0"/>
    <m/>
    <m/>
    <m/>
    <m/>
    <m/>
    <s v="Kazi Md. Shoeb Amran"/>
    <s v="01712-651648"/>
    <s v="shoeb.amran@tdh.ch"/>
    <s v="TDH"/>
  </r>
  <r>
    <n v="1090"/>
    <s v="TDH"/>
    <s v="TDH"/>
    <s v="PRM"/>
    <s v="WASH"/>
    <x v="1"/>
    <x v="2"/>
    <s v="# of FSM Site"/>
    <m/>
    <n v="1"/>
    <s v="completed"/>
    <s v="Chittagong"/>
    <s v="Cox's Bazar"/>
    <x v="1"/>
    <s v="Nhilla"/>
    <s v="Camp 27"/>
    <x v="1"/>
    <d v="2022-08-01T00:00:00"/>
    <x v="0"/>
    <m/>
    <m/>
    <m/>
    <m/>
    <m/>
    <s v="Kazi Md. Shoeb Amran"/>
    <s v="01712-651648"/>
    <s v="shoeb.amran@tdh.ch"/>
    <s v="TDH"/>
  </r>
  <r>
    <n v="1091"/>
    <s v="Turkish RC"/>
    <s v="BDRCS"/>
    <s v="TRC"/>
    <s v="WASH"/>
    <x v="0"/>
    <x v="13"/>
    <s v="# cubic meters / day"/>
    <m/>
    <n v="25"/>
    <s v="completed"/>
    <s v="Chittagong"/>
    <s v="Cox's Bazar"/>
    <x v="0"/>
    <s v="Palong Khali"/>
    <s v="Camp 12"/>
    <x v="1"/>
    <d v="2022-12-01T00:00:00"/>
    <x v="0"/>
    <m/>
    <m/>
    <m/>
    <m/>
    <m/>
    <s v="Md Khairul Bashar"/>
    <n v="1628407101"/>
    <s v="khairul.bashar@bdrcs.org"/>
    <s v="Turkish RC-BDRCS"/>
  </r>
  <r>
    <n v="1092"/>
    <s v="Turkish RC"/>
    <s v="BDRCS"/>
    <s v="TRC"/>
    <s v="WASH"/>
    <x v="0"/>
    <x v="13"/>
    <s v="# cubic meters / day"/>
    <m/>
    <n v="25"/>
    <s v="completed"/>
    <s v="Chittagong"/>
    <s v="Cox's Bazar"/>
    <x v="0"/>
    <s v="Palong Khali"/>
    <s v="Camp 18"/>
    <x v="1"/>
    <d v="2022-12-01T00:00:00"/>
    <x v="0"/>
    <m/>
    <m/>
    <m/>
    <m/>
    <m/>
    <s v="Md Khairul Bashar"/>
    <n v="1628407101"/>
    <s v="khairul.bashar@bdrcs.org"/>
    <s v="Turkish RC-BDRCS"/>
  </r>
  <r>
    <n v="1093"/>
    <s v="Turkish RC"/>
    <s v="BDRCS"/>
    <s v="TRC"/>
    <s v="WASH"/>
    <x v="1"/>
    <x v="14"/>
    <s v="# of door"/>
    <m/>
    <n v="6"/>
    <s v="completed"/>
    <s v="Chittagong"/>
    <s v="Cox's Bazar"/>
    <x v="0"/>
    <s v="Palong Khali"/>
    <s v="Camp 18"/>
    <x v="1"/>
    <d v="2022-12-01T00:00:00"/>
    <x v="0"/>
    <m/>
    <m/>
    <m/>
    <m/>
    <m/>
    <s v="Md Khairul Bashar"/>
    <n v="1628407101"/>
    <s v="khairul.bashar@bdrcs.org"/>
    <s v="Turkish RC-BDRCS"/>
  </r>
  <r>
    <n v="1094"/>
    <s v="Turkish RC"/>
    <s v="BDRCS"/>
    <s v="TRC"/>
    <s v="WASH"/>
    <x v="1"/>
    <x v="1"/>
    <s v="# of door "/>
    <m/>
    <n v="210"/>
    <s v="completed"/>
    <s v="Chittagong"/>
    <s v="Cox's Bazar"/>
    <x v="0"/>
    <s v="Palong Khali"/>
    <s v="Camp 18"/>
    <x v="1"/>
    <d v="2022-12-01T00:00:00"/>
    <x v="0"/>
    <m/>
    <m/>
    <m/>
    <m/>
    <m/>
    <s v="Md Khairul Bashar"/>
    <n v="1628407101"/>
    <s v="khairul.bashar@bdrcs.org"/>
    <s v="Turkish RC-BDRCS"/>
  </r>
  <r>
    <n v="1095"/>
    <s v="Turkish RC"/>
    <s v="BDRCS"/>
    <s v="TRC"/>
    <s v="WASH"/>
    <x v="1"/>
    <x v="2"/>
    <s v="# of FSM Site"/>
    <m/>
    <n v="1"/>
    <s v="completed"/>
    <s v="Chittagong"/>
    <s v="Cox's Bazar"/>
    <x v="0"/>
    <s v="Palong Khali"/>
    <s v="Camp 18"/>
    <x v="1"/>
    <d v="2022-12-01T00:00:00"/>
    <x v="0"/>
    <m/>
    <m/>
    <m/>
    <m/>
    <m/>
    <s v="Md Khairul Bashar"/>
    <n v="1628407101"/>
    <s v="khairul.bashar@bdrcs.org"/>
    <s v="Turkish RC-BDRCS"/>
  </r>
  <r>
    <n v="1096"/>
    <s v="Turkish RC"/>
    <s v="BDRCS"/>
    <s v="TRC"/>
    <s v="WASH"/>
    <x v="1"/>
    <x v="17"/>
    <s v="# of door"/>
    <m/>
    <n v="17"/>
    <s v="completed"/>
    <s v="Chittagong"/>
    <s v="Cox's Bazar"/>
    <x v="0"/>
    <s v="Palong Khali"/>
    <s v="Camp 18"/>
    <x v="1"/>
    <d v="2022-12-01T00:00:00"/>
    <x v="0"/>
    <m/>
    <m/>
    <m/>
    <m/>
    <m/>
    <s v="Md Khairul Bashar"/>
    <n v="1628407101"/>
    <s v="khairul.bashar@bdrcs.org"/>
    <s v="Turkish RC-BDRCS"/>
  </r>
  <r>
    <n v="1097"/>
    <s v="Turkish RC"/>
    <s v="BDRCS"/>
    <s v="TRC"/>
    <s v="WASH"/>
    <x v="1"/>
    <x v="18"/>
    <s v="# of door"/>
    <m/>
    <n v="2"/>
    <s v="completed"/>
    <s v="Chittagong"/>
    <s v="Cox's Bazar"/>
    <x v="0"/>
    <s v="Palong Khali"/>
    <s v="Camp 18"/>
    <x v="1"/>
    <d v="2022-12-01T00:00:00"/>
    <x v="0"/>
    <m/>
    <m/>
    <m/>
    <m/>
    <m/>
    <s v="Md Khairul Bashar"/>
    <n v="1628407101"/>
    <s v="khairul.bashar@bdrcs.org"/>
    <s v="Turkish RC-BDRCS"/>
  </r>
  <r>
    <n v="1098"/>
    <s v="Turkish RC"/>
    <s v="BDRCS"/>
    <s v="TRC"/>
    <s v="WASH"/>
    <x v="1"/>
    <x v="9"/>
    <s v="# of door"/>
    <m/>
    <n v="464"/>
    <s v="completed"/>
    <s v="Chittagong"/>
    <s v="Cox's Bazar"/>
    <x v="0"/>
    <s v="Palong Khali"/>
    <s v="Camp 18"/>
    <x v="1"/>
    <d v="2022-12-01T00:00:00"/>
    <x v="0"/>
    <m/>
    <m/>
    <m/>
    <m/>
    <m/>
    <s v="Md Khairul Bashar"/>
    <n v="1628407101"/>
    <s v="khairul.bashar@bdrcs.org"/>
    <s v="Turkish RC-BDRCS"/>
  </r>
  <r>
    <n v="1099"/>
    <s v="Turkish RC"/>
    <s v="BDRCS"/>
    <s v="TRC"/>
    <s v="WASH"/>
    <x v="1"/>
    <x v="3"/>
    <s v="# of door"/>
    <m/>
    <n v="188"/>
    <s v="completed"/>
    <s v="Chittagong"/>
    <s v="Cox's Bazar"/>
    <x v="0"/>
    <s v="Palong Khali"/>
    <s v="Camp 18"/>
    <x v="1"/>
    <d v="2022-12-01T00:00:00"/>
    <x v="0"/>
    <m/>
    <m/>
    <m/>
    <m/>
    <m/>
    <s v="Md Khairul Bashar"/>
    <n v="1628407101"/>
    <s v="khairul.bashar@bdrcs.org"/>
    <s v="Turkish RC-BDRCS"/>
  </r>
  <r>
    <n v="1100"/>
    <s v="Turkish RC"/>
    <s v="BDRCS"/>
    <s v="TRC"/>
    <s v="WASH"/>
    <x v="0"/>
    <x v="0"/>
    <s v="# of tube well"/>
    <m/>
    <n v="8"/>
    <s v="completed"/>
    <s v="Chittagong"/>
    <s v="Cox's Bazar"/>
    <x v="0"/>
    <s v="Palong Khali"/>
    <s v="Camp 17"/>
    <x v="1"/>
    <d v="2022-12-01T00:00:00"/>
    <x v="0"/>
    <m/>
    <m/>
    <m/>
    <m/>
    <m/>
    <s v="Md Khairul Bashar"/>
    <n v="1628407101"/>
    <s v="khairul.bashar@bdrcs.org"/>
    <s v="Turkish RC-BDRCS"/>
  </r>
  <r>
    <n v="1101"/>
    <s v="Turkish RC"/>
    <s v="BDRCS"/>
    <s v="TRC"/>
    <s v="WASH"/>
    <x v="0"/>
    <x v="13"/>
    <s v="# cubic meters / day"/>
    <m/>
    <n v="140"/>
    <s v="completed"/>
    <s v="Chittagong"/>
    <s v="Cox's Bazar"/>
    <x v="0"/>
    <s v="Palong Khali"/>
    <s v="Camp 17"/>
    <x v="1"/>
    <d v="2022-12-01T00:00:00"/>
    <x v="0"/>
    <m/>
    <m/>
    <m/>
    <m/>
    <m/>
    <s v="Md Khairul Bashar"/>
    <n v="1628407101"/>
    <s v="khairul.bashar@bdrcs.org"/>
    <s v="Turkish RC-BDRCS"/>
  </r>
  <r>
    <n v="1102"/>
    <s v="Turkish RC"/>
    <s v="BDRCS"/>
    <s v="TRC"/>
    <s v="WASH"/>
    <x v="1"/>
    <x v="14"/>
    <s v="# of door"/>
    <m/>
    <n v="33"/>
    <s v="completed"/>
    <s v="Chittagong"/>
    <s v="Cox's Bazar"/>
    <x v="0"/>
    <s v="Palong Khali"/>
    <s v="Camp 17"/>
    <x v="1"/>
    <d v="2022-12-01T00:00:00"/>
    <x v="0"/>
    <m/>
    <m/>
    <m/>
    <m/>
    <m/>
    <s v="Md Khairul Bashar"/>
    <n v="1628407101"/>
    <s v="khairul.bashar@bdrcs.org"/>
    <s v="Turkish RC-BDRCS"/>
  </r>
  <r>
    <n v="1103"/>
    <s v="Turkish RC"/>
    <s v="BDRCS"/>
    <s v="TRC"/>
    <s v="WASH"/>
    <x v="1"/>
    <x v="17"/>
    <s v="# of door"/>
    <m/>
    <n v="33"/>
    <s v="completed"/>
    <s v="Chittagong"/>
    <s v="Cox's Bazar"/>
    <x v="0"/>
    <s v="Palong Khali"/>
    <s v="Camp 17"/>
    <x v="1"/>
    <d v="2022-12-01T00:00:00"/>
    <x v="0"/>
    <m/>
    <m/>
    <m/>
    <m/>
    <m/>
    <s v="Md Khairul Bashar"/>
    <n v="1628407101"/>
    <s v="khairul.bashar@bdrcs.org"/>
    <s v="Turkish RC-BDRCS"/>
  </r>
  <r>
    <n v="1104"/>
    <s v="Turkish RC"/>
    <s v="BDRCS"/>
    <s v="TRC"/>
    <s v="WASH"/>
    <x v="1"/>
    <x v="18"/>
    <s v="# of door"/>
    <m/>
    <n v="65"/>
    <s v="completed"/>
    <s v="Chittagong"/>
    <s v="Cox's Bazar"/>
    <x v="0"/>
    <s v="Palong Khali"/>
    <s v="Camp 17"/>
    <x v="1"/>
    <d v="2022-12-01T00:00:00"/>
    <x v="0"/>
    <m/>
    <m/>
    <m/>
    <m/>
    <m/>
    <s v="Md Khairul Bashar"/>
    <n v="1628407101"/>
    <s v="khairul.bashar@bdrcs.org"/>
    <s v="Turkish RC-BDRCS"/>
  </r>
  <r>
    <n v="1105"/>
    <s v="Turkish RC"/>
    <s v="BDRCS"/>
    <s v="TRC"/>
    <s v="WASH"/>
    <x v="1"/>
    <x v="9"/>
    <s v="# of door"/>
    <m/>
    <n v="5"/>
    <s v="completed"/>
    <s v="Chittagong"/>
    <s v="Cox's Bazar"/>
    <x v="0"/>
    <s v="Palong Khali"/>
    <s v="Camp 17"/>
    <x v="1"/>
    <d v="2022-12-01T00:00:00"/>
    <x v="0"/>
    <m/>
    <m/>
    <m/>
    <m/>
    <m/>
    <s v="Md Khairul Bashar"/>
    <n v="1628407101"/>
    <s v="khairul.bashar@bdrcs.org"/>
    <s v="Turkish RC-BDRCS"/>
  </r>
  <r>
    <n v="1106"/>
    <s v="Turkish RC"/>
    <s v="BDRCS"/>
    <s v="TRC"/>
    <s v="WASH"/>
    <x v="1"/>
    <x v="7"/>
    <s v="N/A"/>
    <m/>
    <n v="250"/>
    <s v="completed"/>
    <s v="Chittagong"/>
    <s v="Cox's Bazar"/>
    <x v="0"/>
    <s v="Palong Khali"/>
    <s v="Camp 17"/>
    <x v="1"/>
    <d v="2022-12-01T00:00:00"/>
    <x v="0"/>
    <m/>
    <m/>
    <m/>
    <m/>
    <s v="Drainage &amp; Erosion (Environmental Conservation)"/>
    <s v="Md Khairul Bashar"/>
    <n v="1628407101"/>
    <s v="khairul.bashar@bdrcs.org"/>
    <s v="Turkish RC-BDRCS"/>
  </r>
  <r>
    <n v="1107"/>
    <s v="Turkish RC"/>
    <s v="BDRCS"/>
    <s v="TRC"/>
    <s v="WASH"/>
    <x v="2"/>
    <x v="10"/>
    <s v="# of HP sessions at community level"/>
    <m/>
    <n v="540"/>
    <s v="completed"/>
    <s v="Chittagong"/>
    <s v="Cox's Bazar"/>
    <x v="0"/>
    <s v="Palong Khali"/>
    <s v="Camp 17"/>
    <x v="1"/>
    <d v="2022-12-01T00:00:00"/>
    <x v="0"/>
    <m/>
    <m/>
    <m/>
    <m/>
    <m/>
    <s v="Md Khairul Bashar"/>
    <n v="1628407101"/>
    <s v="khairul.bashar@bdrcs.org"/>
    <s v="Turkish RC-BDRCS"/>
  </r>
  <r>
    <n v="1108"/>
    <s v="Turkish RC"/>
    <s v="BDRCS"/>
    <s v="TRC"/>
    <s v="WASH"/>
    <x v="2"/>
    <x v="4"/>
    <s v="# of HP sessions at HH level"/>
    <m/>
    <n v="2700"/>
    <s v="completed"/>
    <s v="Chittagong"/>
    <s v="Cox's Bazar"/>
    <x v="0"/>
    <s v="Palong Khali"/>
    <s v="Camp 17"/>
    <x v="1"/>
    <d v="2022-12-01T00:00:00"/>
    <x v="0"/>
    <m/>
    <m/>
    <m/>
    <m/>
    <m/>
    <s v="Md Khairul Bashar"/>
    <n v="1628407101"/>
    <s v="khairul.bashar@bdrcs.org"/>
    <s v="Turkish RC-BDRCS"/>
  </r>
  <r>
    <n v="1109"/>
    <s v="Turkish RC"/>
    <s v="BDRCS"/>
    <s v="TRC"/>
    <s v="WASH"/>
    <x v="0"/>
    <x v="25"/>
    <s v="# of tube well"/>
    <m/>
    <n v="6"/>
    <s v="completed"/>
    <s v="Chittagong"/>
    <s v="Cox's Bazar"/>
    <x v="0"/>
    <s v="Palong Khali"/>
    <s v="Camp 13"/>
    <x v="1"/>
    <d v="2022-12-01T00:00:00"/>
    <x v="0"/>
    <m/>
    <m/>
    <m/>
    <m/>
    <m/>
    <s v="Md Khairul Bashar"/>
    <n v="1628407101"/>
    <s v="khairul.bashar@bdrcs.org"/>
    <s v="Turkish RC-BDRCS"/>
  </r>
  <r>
    <n v="1110"/>
    <s v="Turkish RC"/>
    <s v="BDRCS"/>
    <s v="TRC"/>
    <s v="WASH"/>
    <x v="0"/>
    <x v="13"/>
    <s v="# cubic meters / day"/>
    <m/>
    <n v="40"/>
    <s v="completed"/>
    <s v="Chittagong"/>
    <s v="Cox's Bazar"/>
    <x v="0"/>
    <s v="Palong Khali"/>
    <s v="Camp 13"/>
    <x v="1"/>
    <d v="2022-12-01T00:00:00"/>
    <x v="0"/>
    <m/>
    <m/>
    <m/>
    <m/>
    <m/>
    <s v="Md Khairul Bashar"/>
    <n v="1628407101"/>
    <s v="khairul.bashar@bdrcs.org"/>
    <s v="Turkish RC-BDRCS"/>
  </r>
  <r>
    <n v="1111"/>
    <s v="UNDP"/>
    <s v="BRAC"/>
    <s v="SIDA"/>
    <s v="WASH"/>
    <x v="3"/>
    <x v="6"/>
    <s v="# of plant"/>
    <m/>
    <n v="1"/>
    <s v="completed"/>
    <s v="Chittagong"/>
    <s v="Cox's Bazar"/>
    <x v="1"/>
    <s v="Teknaf Paurashava"/>
    <s v="HC, Teknaf Paurashava"/>
    <x v="1"/>
    <d v="2022-06-01T00:00:00"/>
    <x v="1"/>
    <m/>
    <m/>
    <m/>
    <m/>
    <m/>
    <s v="Tarek Khan"/>
    <n v="1960166946"/>
    <s v="tarek.khan@undp.org"/>
    <s v="UNDP-BRAC"/>
  </r>
  <r>
    <n v="1112"/>
    <s v="UNDP"/>
    <s v="BRAC"/>
    <s v="SIDA"/>
    <s v="WASH"/>
    <x v="3"/>
    <x v="5"/>
    <s v="# of campaign per camp "/>
    <m/>
    <n v="1"/>
    <s v="completed"/>
    <s v="Chittagong"/>
    <s v="Cox's Bazar"/>
    <x v="1"/>
    <s v="Nhilla"/>
    <s v="HC,Nhilla"/>
    <x v="1"/>
    <d v="2022-06-01T00:00:00"/>
    <x v="1"/>
    <m/>
    <m/>
    <m/>
    <m/>
    <m/>
    <s v="Tarek Khan"/>
    <n v="1960166946"/>
    <s v="tarek.khan@undp.org"/>
    <s v="UNDP-BRAC"/>
  </r>
  <r>
    <n v="1113"/>
    <s v="UNDP"/>
    <s v="BRAC"/>
    <s v="SIDA"/>
    <s v="WASH"/>
    <x v="3"/>
    <x v="5"/>
    <s v="# of campaign per camp "/>
    <m/>
    <n v="1"/>
    <s v="completed"/>
    <s v="Chittagong"/>
    <s v="Cox's Bazar"/>
    <x v="1"/>
    <s v="Baharchhara"/>
    <s v="HC,Baharchhara"/>
    <x v="1"/>
    <d v="2022-06-01T00:00:00"/>
    <x v="1"/>
    <m/>
    <m/>
    <m/>
    <m/>
    <m/>
    <s v="Tarek Khan"/>
    <n v="1960166946"/>
    <s v="tarek.khan@undp.org"/>
    <s v="UNDP-BRAC"/>
  </r>
  <r>
    <n v="1114"/>
    <s v="UNDP"/>
    <s v="BRAC"/>
    <s v="SIDA"/>
    <s v="WASH"/>
    <x v="3"/>
    <x v="5"/>
    <s v="# of campaign per camp "/>
    <m/>
    <n v="1"/>
    <s v="completed"/>
    <s v="Chittagong"/>
    <s v="Cox's Bazar"/>
    <x v="1"/>
    <s v="Whykong"/>
    <s v="HC,Whykong"/>
    <x v="1"/>
    <d v="2022-06-01T00:00:00"/>
    <x v="1"/>
    <m/>
    <m/>
    <m/>
    <m/>
    <m/>
    <s v="Tarek Khan"/>
    <n v="1960166946"/>
    <s v="tarek.khan@undp.org"/>
    <s v="UNDP-BRAC"/>
  </r>
  <r>
    <n v="1115"/>
    <s v="UNDP"/>
    <s v="BRAC"/>
    <s v="SIDA"/>
    <s v="WASH"/>
    <x v="3"/>
    <x v="5"/>
    <s v="# of campaign per camp "/>
    <m/>
    <n v="1"/>
    <s v="completed"/>
    <s v="Chittagong"/>
    <s v="Cox's Bazar"/>
    <x v="0"/>
    <s v="Raja Palong"/>
    <s v="HC,Raja Palong"/>
    <x v="1"/>
    <d v="2022-06-01T00:00:00"/>
    <x v="1"/>
    <m/>
    <m/>
    <m/>
    <m/>
    <m/>
    <s v="Tarek Khan"/>
    <n v="1960166946"/>
    <s v="tarek.khan@undp.org"/>
    <s v="UNDP-BRAC"/>
  </r>
  <r>
    <n v="1116"/>
    <s v="UNDP"/>
    <s v="BRAC"/>
    <s v="SIDA"/>
    <s v="WASH"/>
    <x v="3"/>
    <x v="5"/>
    <s v="# of campaign per camp "/>
    <m/>
    <n v="1"/>
    <s v="completed"/>
    <s v="Chittagong"/>
    <s v="Cox's Bazar"/>
    <x v="0"/>
    <s v="Palong Khali"/>
    <s v="HC,Palong Khali"/>
    <x v="1"/>
    <d v="2022-06-01T00:00:00"/>
    <x v="1"/>
    <m/>
    <m/>
    <m/>
    <m/>
    <m/>
    <s v="Tarek Khan"/>
    <n v="1960166946"/>
    <s v="tarek.khan@undp.org"/>
    <s v="UNDP-BRAC"/>
  </r>
  <r>
    <n v="1117"/>
    <s v="UNDP"/>
    <s v="BRAC"/>
    <s v="SIDA"/>
    <s v="WASH"/>
    <x v="3"/>
    <x v="6"/>
    <s v="# of plant"/>
    <m/>
    <n v="1"/>
    <s v="completed"/>
    <s v="Chittagong"/>
    <s v="Cox's Bazar"/>
    <x v="1"/>
    <s v="Teknaf Paurashava"/>
    <s v="HC, Teknaf Paurashava"/>
    <x v="1"/>
    <d v="2022-06-01T00:00:00"/>
    <x v="1"/>
    <m/>
    <m/>
    <m/>
    <m/>
    <m/>
    <s v="Tarek Khan"/>
    <n v="1960166946"/>
    <s v="tarek.khan@undp.org"/>
    <s v="UNDP-BRAC"/>
  </r>
  <r>
    <n v="1118"/>
    <s v="UNDP"/>
    <s v="BRAC"/>
    <s v="SIDA"/>
    <s v="WASH"/>
    <x v="3"/>
    <x v="5"/>
    <s v="# of campaign per camp "/>
    <m/>
    <n v="1"/>
    <s v="completed"/>
    <s v="Chittagong"/>
    <s v="Cox's Bazar"/>
    <x v="1"/>
    <s v="Nhilla"/>
    <s v="HC,Nhilla"/>
    <x v="1"/>
    <d v="2022-06-01T00:00:00"/>
    <x v="1"/>
    <m/>
    <m/>
    <m/>
    <m/>
    <m/>
    <s v="Tarek Khan"/>
    <n v="1960166946"/>
    <s v="tarek.khan@undp.org"/>
    <s v="UNDP-BRAC"/>
  </r>
  <r>
    <n v="1119"/>
    <s v="UNDP"/>
    <s v="BRAC"/>
    <s v="SIDA"/>
    <s v="WASH"/>
    <x v="3"/>
    <x v="5"/>
    <s v="# of campaign per camp "/>
    <m/>
    <n v="1"/>
    <s v="completed"/>
    <s v="Chittagong"/>
    <s v="Cox's Bazar"/>
    <x v="1"/>
    <s v="Baharchhara"/>
    <s v="HC,Baharchhara"/>
    <x v="1"/>
    <d v="2022-06-01T00:00:00"/>
    <x v="1"/>
    <m/>
    <m/>
    <m/>
    <m/>
    <m/>
    <s v="Tarek Khan"/>
    <n v="1960166946"/>
    <s v="tarek.khan@undp.org"/>
    <s v="UNDP-BRAC"/>
  </r>
  <r>
    <n v="1120"/>
    <s v="UNDP"/>
    <s v="BRAC"/>
    <s v="SIDA"/>
    <s v="WASH"/>
    <x v="3"/>
    <x v="5"/>
    <s v="# of campaign per camp "/>
    <m/>
    <n v="1"/>
    <s v="completed"/>
    <s v="Chittagong"/>
    <s v="Cox's Bazar"/>
    <x v="1"/>
    <s v="Whykong"/>
    <s v="HC,Whykong"/>
    <x v="1"/>
    <d v="2022-06-01T00:00:00"/>
    <x v="1"/>
    <m/>
    <m/>
    <m/>
    <m/>
    <m/>
    <s v="Tarek Khan"/>
    <n v="1960166946"/>
    <s v="tarek.khan@undp.org"/>
    <s v="UNDP-BRAC"/>
  </r>
  <r>
    <n v="1121"/>
    <s v="UNDP"/>
    <s v="BRAC"/>
    <s v="SIDA"/>
    <s v="WASH"/>
    <x v="3"/>
    <x v="5"/>
    <s v="# of campaign per camp "/>
    <m/>
    <n v="1"/>
    <s v="completed"/>
    <s v="Chittagong"/>
    <s v="Cox's Bazar"/>
    <x v="0"/>
    <s v="Raja Palong"/>
    <s v="HC,Raja Palong"/>
    <x v="1"/>
    <d v="2022-06-01T00:00:00"/>
    <x v="1"/>
    <m/>
    <m/>
    <m/>
    <m/>
    <m/>
    <s v="Tarek Khan"/>
    <n v="1960166946"/>
    <s v="tarek.khan@undp.org"/>
    <s v="UNDP-BRAC"/>
  </r>
  <r>
    <n v="1122"/>
    <s v="UNDP"/>
    <s v="BRAC"/>
    <s v="SIDA"/>
    <s v="WASH"/>
    <x v="3"/>
    <x v="5"/>
    <s v="# of campaign per camp "/>
    <m/>
    <n v="1"/>
    <s v="completed"/>
    <s v="Chittagong"/>
    <s v="Cox's Bazar"/>
    <x v="0"/>
    <s v="Palong Khali"/>
    <s v="HC,Palong Khali"/>
    <x v="1"/>
    <d v="2022-06-01T00:00:00"/>
    <x v="1"/>
    <m/>
    <m/>
    <m/>
    <m/>
    <m/>
    <s v="Tarek Khan"/>
    <n v="1960166946"/>
    <s v="tarek.khan@undp.org"/>
    <s v="UNDP-BRAC"/>
  </r>
  <r>
    <n v="1123"/>
    <s v="UNDP"/>
    <s v="BRAC"/>
    <s v="SIDA"/>
    <s v="WASH"/>
    <x v="3"/>
    <x v="6"/>
    <s v="# of plant"/>
    <m/>
    <n v="1"/>
    <s v="completed"/>
    <s v="Chittagong"/>
    <s v="Cox's Bazar"/>
    <x v="0"/>
    <s v="Palong Khali"/>
    <s v="Camp 20 Extension"/>
    <x v="1"/>
    <d v="2022-06-01T00:00:00"/>
    <x v="0"/>
    <m/>
    <m/>
    <m/>
    <m/>
    <m/>
    <s v="Tarek Khan"/>
    <n v="1960166946"/>
    <s v="tarek.khan@undp.org"/>
    <s v="UNDP-BRAC"/>
  </r>
  <r>
    <n v="1124"/>
    <s v="UNDP"/>
    <s v="BRAC"/>
    <s v="SIDA"/>
    <s v="WASH"/>
    <x v="3"/>
    <x v="6"/>
    <s v="# of plant"/>
    <m/>
    <n v="1"/>
    <s v="completed"/>
    <s v="Chittagong"/>
    <s v="Cox's Bazar"/>
    <x v="0"/>
    <s v="Palong Khali"/>
    <s v="Camp 20 Extension"/>
    <x v="1"/>
    <d v="2022-06-01T00:00:00"/>
    <x v="0"/>
    <m/>
    <m/>
    <m/>
    <m/>
    <m/>
    <s v="Tarek Khan"/>
    <n v="1960166946"/>
    <s v="tarek.khan@undp.org"/>
    <s v="UNDP-BRAC"/>
  </r>
  <r>
    <n v="1177"/>
    <s v="UNICEF"/>
    <s v="OXFAM"/>
    <s v="UNICEF"/>
    <s v="WASH"/>
    <x v="1"/>
    <x v="23"/>
    <s v="# of door "/>
    <m/>
    <n v="4"/>
    <s v="completed"/>
    <s v="Chittagong"/>
    <s v="Cox's Bazar"/>
    <x v="1"/>
    <s v="Whykong"/>
    <s v="Camp 22"/>
    <x v="1"/>
    <d v="2022-03-01T00:00:00"/>
    <x v="0"/>
    <m/>
    <m/>
    <m/>
    <m/>
    <m/>
    <s v="Nishan Paul"/>
    <n v="1620257766"/>
    <s v="npaul@oxfam.org.uk"/>
    <s v="UNICEF-OXFAM"/>
  </r>
  <r>
    <n v="1178"/>
    <s v="UNICEF"/>
    <s v="OXFAM"/>
    <s v="UNICEF"/>
    <s v="WASH"/>
    <x v="1"/>
    <x v="1"/>
    <s v="# of door "/>
    <m/>
    <n v="23"/>
    <s v="completed"/>
    <s v="Chittagong"/>
    <s v="Cox's Bazar"/>
    <x v="1"/>
    <s v="Whykong"/>
    <s v="Camp 22"/>
    <x v="1"/>
    <d v="2022-03-01T00:00:00"/>
    <x v="0"/>
    <m/>
    <m/>
    <m/>
    <m/>
    <m/>
    <s v="Nishan Paul"/>
    <n v="1620257766"/>
    <s v="npaul@oxfam.org.uk"/>
    <s v="UNICEF-OXFAM"/>
  </r>
  <r>
    <n v="1179"/>
    <s v="UNICEF"/>
    <s v="OXFAM"/>
    <s v="UNICEF"/>
    <s v="WASH"/>
    <x v="1"/>
    <x v="18"/>
    <s v="# of door"/>
    <m/>
    <n v="2"/>
    <s v="completed"/>
    <s v="Chittagong"/>
    <s v="Cox's Bazar"/>
    <x v="1"/>
    <s v="Whykong"/>
    <s v="Camp 22"/>
    <x v="1"/>
    <d v="2022-03-01T00:00:00"/>
    <x v="0"/>
    <m/>
    <m/>
    <m/>
    <m/>
    <m/>
    <s v="Nishan Paul"/>
    <n v="1620257766"/>
    <s v="npaul@oxfam.org.uk"/>
    <s v="UNICEF-OXFAM"/>
  </r>
  <r>
    <n v="1180"/>
    <s v="UNICEF"/>
    <s v="OXFAM"/>
    <s v="UNICEF"/>
    <s v="WASH"/>
    <x v="1"/>
    <x v="3"/>
    <s v="# of door"/>
    <m/>
    <n v="397"/>
    <s v="completed"/>
    <s v="Chittagong"/>
    <s v="Cox's Bazar"/>
    <x v="1"/>
    <s v="Whykong"/>
    <s v="Camp 22"/>
    <x v="1"/>
    <d v="2022-03-01T00:00:00"/>
    <x v="0"/>
    <m/>
    <m/>
    <m/>
    <m/>
    <m/>
    <s v="Nishan Paul"/>
    <n v="1620257766"/>
    <s v="npaul@oxfam.org.uk"/>
    <s v="UNICEF-OXFAM"/>
  </r>
  <r>
    <n v="1181"/>
    <s v="UNICEF"/>
    <s v="OXFAM"/>
    <s v="UNICEF"/>
    <s v="WASH"/>
    <x v="2"/>
    <x v="10"/>
    <s v="# of HP sessions at community level"/>
    <m/>
    <n v="184"/>
    <s v="completed"/>
    <s v="Chittagong"/>
    <s v="Cox's Bazar"/>
    <x v="1"/>
    <s v="Whykong"/>
    <s v="Camp 22"/>
    <x v="1"/>
    <d v="2022-03-01T00:00:00"/>
    <x v="0"/>
    <m/>
    <m/>
    <m/>
    <m/>
    <m/>
    <s v="Nishan Paul"/>
    <n v="1620257766"/>
    <s v="npaul@oxfam.org.uk"/>
    <s v="UNICEF-OXFAM"/>
  </r>
  <r>
    <n v="1182"/>
    <s v="UNICEF"/>
    <s v="NGOF"/>
    <s v="UNICEF"/>
    <s v="WASH"/>
    <x v="0"/>
    <x v="0"/>
    <s v="# of tube well"/>
    <m/>
    <n v="108"/>
    <s v="completed"/>
    <s v="Chittagong"/>
    <s v="Cox's Bazar"/>
    <x v="0"/>
    <s v="Palong Khali"/>
    <s v="Camp 06"/>
    <x v="1"/>
    <d v="2023-01-01T00:00:00"/>
    <x v="0"/>
    <m/>
    <m/>
    <m/>
    <m/>
    <m/>
    <s v="Mr. Md Mosarraf Hossain"/>
    <n v="8801712003560"/>
    <s v="ngof.ukhia2@gmail.com"/>
    <s v="UNICEF-NGOF"/>
  </r>
  <r>
    <n v="1183"/>
    <s v="UNICEF"/>
    <s v="NGOF"/>
    <s v="UNICEF"/>
    <s v="WASH"/>
    <x v="0"/>
    <x v="26"/>
    <s v="# of tube well"/>
    <m/>
    <n v="2"/>
    <s v="completed"/>
    <s v="Chittagong"/>
    <s v="Cox's Bazar"/>
    <x v="0"/>
    <s v="Palong Khali"/>
    <s v="Camp 06"/>
    <x v="1"/>
    <d v="2023-01-01T00:00:00"/>
    <x v="0"/>
    <m/>
    <m/>
    <m/>
    <m/>
    <m/>
    <s v="Mr. Md Mosarraf Hossain"/>
    <n v="8801712003560"/>
    <s v="ngof.ukhia2@gmail.com"/>
    <s v="UNICEF-NGOF"/>
  </r>
  <r>
    <n v="1184"/>
    <s v="UNICEF"/>
    <s v="NGOF"/>
    <s v="UNICEF"/>
    <s v="WASH"/>
    <x v="0"/>
    <x v="12"/>
    <s v="# of water network"/>
    <m/>
    <n v="5"/>
    <s v="completed"/>
    <s v="Chittagong"/>
    <s v="Cox's Bazar"/>
    <x v="0"/>
    <s v="Palong Khali"/>
    <s v="Camp 06"/>
    <x v="1"/>
    <d v="2023-01-01T00:00:00"/>
    <x v="0"/>
    <m/>
    <m/>
    <m/>
    <m/>
    <m/>
    <s v="Mr. Md Mosarraf Hossain"/>
    <n v="8801712003560"/>
    <s v="ngof.ukhia2@gmail.com"/>
    <s v="UNICEF-NGOF"/>
  </r>
  <r>
    <n v="1185"/>
    <s v="UNICEF"/>
    <s v="NGOF"/>
    <s v="UNICEF"/>
    <s v="WASH"/>
    <x v="0"/>
    <x v="30"/>
    <s v="# of household"/>
    <m/>
    <n v="924"/>
    <s v="completed"/>
    <s v="Chittagong"/>
    <s v="Cox's Bazar"/>
    <x v="0"/>
    <s v="Palong Khali"/>
    <s v="Camp 06"/>
    <x v="1"/>
    <d v="2023-01-01T00:00:00"/>
    <x v="0"/>
    <m/>
    <m/>
    <m/>
    <m/>
    <m/>
    <s v="Mr. Md Mosarraf Hossain"/>
    <n v="8801712003560"/>
    <s v="ngof.ukhia2@gmail.com"/>
    <s v="UNICEF-NGOF"/>
  </r>
  <r>
    <n v="1186"/>
    <s v="UNICEF"/>
    <s v="NGOF"/>
    <s v="UNICEF"/>
    <s v="WASH"/>
    <x v="0"/>
    <x v="0"/>
    <s v="# of tube well"/>
    <m/>
    <n v="2"/>
    <s v="completed"/>
    <s v="Chittagong"/>
    <s v="Cox's Bazar"/>
    <x v="0"/>
    <s v="Palong Khali"/>
    <s v="Camp 06"/>
    <x v="1"/>
    <d v="2023-01-01T00:00:00"/>
    <x v="0"/>
    <m/>
    <m/>
    <m/>
    <m/>
    <m/>
    <s v="Mr. Md Mosarraf Hossain"/>
    <n v="8801712003560"/>
    <s v="ngof.ukhia2@gmail.com"/>
    <s v="UNICEF-NGOF"/>
  </r>
  <r>
    <n v="1187"/>
    <s v="UNICEF"/>
    <s v="NGOF"/>
    <s v="UNICEF"/>
    <s v="WASH"/>
    <x v="1"/>
    <x v="23"/>
    <s v="# of door "/>
    <m/>
    <n v="2"/>
    <s v="completed"/>
    <s v="Chittagong"/>
    <s v="Cox's Bazar"/>
    <x v="0"/>
    <s v="Palong Khali"/>
    <s v="Camp 06"/>
    <x v="1"/>
    <d v="2023-01-01T00:00:00"/>
    <x v="0"/>
    <m/>
    <m/>
    <m/>
    <m/>
    <m/>
    <s v="Mr. Md Mosarraf Hossain"/>
    <n v="8801712003560"/>
    <s v="ngof.ukhia2@gmail.com"/>
    <s v="UNICEF-NGOF"/>
  </r>
  <r>
    <n v="1188"/>
    <s v="UNICEF"/>
    <s v="NGOF"/>
    <s v="UNICEF"/>
    <s v="WASH"/>
    <x v="1"/>
    <x v="1"/>
    <s v="# of door "/>
    <m/>
    <n v="38"/>
    <s v="completed"/>
    <s v="Chittagong"/>
    <s v="Cox's Bazar"/>
    <x v="0"/>
    <s v="Palong Khali"/>
    <s v="Camp 06"/>
    <x v="1"/>
    <d v="2023-01-01T00:00:00"/>
    <x v="0"/>
    <m/>
    <m/>
    <m/>
    <m/>
    <m/>
    <s v="Mr. Md Mosarraf Hossain"/>
    <n v="8801712003560"/>
    <s v="ngof.ukhia2@gmail.com"/>
    <s v="UNICEF-NGOF"/>
  </r>
  <r>
    <n v="1189"/>
    <s v="UNICEF"/>
    <s v="NGOF"/>
    <s v="UNICEF"/>
    <s v="WASH"/>
    <x v="1"/>
    <x v="8"/>
    <s v="# of FSM Site"/>
    <m/>
    <n v="5"/>
    <s v="completed"/>
    <s v="Chittagong"/>
    <s v="Cox's Bazar"/>
    <x v="0"/>
    <s v="Palong Khali"/>
    <s v="Camp 06"/>
    <x v="1"/>
    <d v="2023-01-01T00:00:00"/>
    <x v="0"/>
    <m/>
    <m/>
    <m/>
    <m/>
    <m/>
    <s v="Mr. Md Mosarraf Hossain"/>
    <n v="8801712003560"/>
    <s v="ngof.ukhia2@gmail.com"/>
    <s v="UNICEF-NGOF"/>
  </r>
  <r>
    <n v="1190"/>
    <s v="UNICEF"/>
    <s v="NGOF"/>
    <s v="UNICEF"/>
    <s v="WASH"/>
    <x v="1"/>
    <x v="2"/>
    <s v="# of FSM Site"/>
    <m/>
    <n v="1"/>
    <s v="completed"/>
    <s v="Chittagong"/>
    <s v="Cox's Bazar"/>
    <x v="0"/>
    <s v="Palong Khali"/>
    <s v="Camp 06"/>
    <x v="1"/>
    <d v="2023-01-01T00:00:00"/>
    <x v="0"/>
    <m/>
    <m/>
    <m/>
    <m/>
    <m/>
    <s v="Mr. Md Mosarraf Hossain"/>
    <n v="8801712003560"/>
    <s v="ngof.ukhia2@gmail.com"/>
    <s v="UNICEF-NGOF"/>
  </r>
  <r>
    <n v="1191"/>
    <s v="UNICEF"/>
    <s v="NGOF"/>
    <s v="UNICEF"/>
    <s v="WASH"/>
    <x v="1"/>
    <x v="18"/>
    <s v="# of door"/>
    <m/>
    <n v="2"/>
    <s v="completed"/>
    <s v="Chittagong"/>
    <s v="Cox's Bazar"/>
    <x v="0"/>
    <s v="Palong Khali"/>
    <s v="Camp 06"/>
    <x v="1"/>
    <d v="2023-01-01T00:00:00"/>
    <x v="0"/>
    <m/>
    <m/>
    <m/>
    <m/>
    <m/>
    <s v="Mr. Md Mosarraf Hossain"/>
    <n v="8801712003560"/>
    <s v="ngof.ukhia2@gmail.com"/>
    <s v="UNICEF-NGOF"/>
  </r>
  <r>
    <n v="1192"/>
    <s v="UNICEF"/>
    <s v="NGOF"/>
    <s v="UNICEF"/>
    <s v="WASH"/>
    <x v="1"/>
    <x v="3"/>
    <s v="# of door"/>
    <m/>
    <n v="694"/>
    <s v="completed"/>
    <s v="Chittagong"/>
    <s v="Cox's Bazar"/>
    <x v="0"/>
    <s v="Palong Khali"/>
    <s v="Camp 06"/>
    <x v="1"/>
    <d v="2023-01-01T00:00:00"/>
    <x v="0"/>
    <m/>
    <m/>
    <m/>
    <m/>
    <m/>
    <s v="Mr. Md Mosarraf Hossain"/>
    <n v="8801712003560"/>
    <s v="ngof.ukhia2@gmail.com"/>
    <s v="UNICEF-NGOF"/>
  </r>
  <r>
    <n v="1193"/>
    <s v="UNICEF"/>
    <s v="NGOF"/>
    <s v="UNICEF"/>
    <s v="WASH"/>
    <x v="1"/>
    <x v="7"/>
    <s v="N/A"/>
    <m/>
    <n v="205"/>
    <s v="completed"/>
    <s v="Chittagong"/>
    <s v="Cox's Bazar"/>
    <x v="0"/>
    <s v="Palong Khali"/>
    <s v="Camp 06"/>
    <x v="1"/>
    <d v="2023-01-01T00:00:00"/>
    <x v="0"/>
    <m/>
    <m/>
    <m/>
    <m/>
    <s v="No of Handwashing Station Repaired"/>
    <s v="Mr. Md Mosarraf Hossain"/>
    <n v="8801712003560"/>
    <s v="ngof.ukhia2@gmail.com"/>
    <s v="UNICEF-NGOF"/>
  </r>
  <r>
    <n v="1194"/>
    <s v="UNICEF"/>
    <s v="NGOF"/>
    <s v="UNICEF"/>
    <s v="WASH"/>
    <x v="2"/>
    <x v="4"/>
    <s v="# of HP sessions at HH level"/>
    <m/>
    <n v="4532"/>
    <s v="completed"/>
    <s v="Chittagong"/>
    <s v="Cox's Bazar"/>
    <x v="0"/>
    <s v="Palong Khali"/>
    <s v="Camp 06"/>
    <x v="1"/>
    <d v="2023-01-01T00:00:00"/>
    <x v="0"/>
    <m/>
    <m/>
    <m/>
    <m/>
    <m/>
    <s v="Mr. Md Mosarraf Hossain"/>
    <n v="8801712003560"/>
    <s v="ngof.ukhia2@gmail.com"/>
    <s v="UNICEF-NGOF"/>
  </r>
  <r>
    <n v="1195"/>
    <s v="UNICEF"/>
    <s v="NGOF"/>
    <s v="UNICEF"/>
    <s v="WASH"/>
    <x v="2"/>
    <x v="7"/>
    <s v="N/A"/>
    <m/>
    <n v="390"/>
    <s v="completed"/>
    <s v="Chittagong"/>
    <s v="Cox's Bazar"/>
    <x v="0"/>
    <s v="Palong Khali"/>
    <s v="Camp 06"/>
    <x v="1"/>
    <d v="2023-01-01T00:00:00"/>
    <x v="0"/>
    <m/>
    <m/>
    <m/>
    <m/>
    <s v="Conducted the MHM Visit"/>
    <s v="Mr. Md Mosarraf Hossain"/>
    <n v="8801712003560"/>
    <s v="ngof.ukhia2@gmail.com"/>
    <s v="UNICEF-NGOF"/>
  </r>
  <r>
    <n v="1196"/>
    <s v="UNICEF"/>
    <s v="NGOF"/>
    <s v="UNICEF"/>
    <s v="WASH"/>
    <x v="3"/>
    <x v="6"/>
    <s v="# of plant"/>
    <m/>
    <n v="5"/>
    <s v="completed"/>
    <s v="Chittagong"/>
    <s v="Cox's Bazar"/>
    <x v="0"/>
    <s v="Palong Khali"/>
    <s v="Camp 06"/>
    <x v="1"/>
    <d v="2023-01-01T00:00:00"/>
    <x v="0"/>
    <m/>
    <m/>
    <m/>
    <m/>
    <m/>
    <s v="Mr. Md Mosarraf Hossain"/>
    <n v="8801712003560"/>
    <s v="ngof.ukhia2@gmail.com"/>
    <s v="UNICEF-NGOF"/>
  </r>
  <r>
    <n v="1197"/>
    <s v="UNICEF"/>
    <s v="NGOF"/>
    <s v="UNICEF"/>
    <s v="WASH"/>
    <x v="3"/>
    <x v="7"/>
    <s v="N/A"/>
    <m/>
    <n v="3962"/>
    <s v="completed"/>
    <s v="Chittagong"/>
    <s v="Cox's Bazar"/>
    <x v="0"/>
    <s v="Palong Khali"/>
    <s v="Camp 06"/>
    <x v="1"/>
    <d v="2023-01-01T00:00:00"/>
    <x v="0"/>
    <m/>
    <m/>
    <m/>
    <m/>
    <s v="No of Waste Bin Collected by Waste Collector"/>
    <s v="Mr. Md Mosarraf Hossain"/>
    <n v="8801712003560"/>
    <s v="ngof.ukhia2@gmail.com"/>
    <s v="UNICEF-NGOF"/>
  </r>
  <r>
    <n v="1198"/>
    <s v="UNICEF"/>
    <s v="NGOF"/>
    <s v="UNICEF"/>
    <s v="WASH"/>
    <x v="0"/>
    <x v="0"/>
    <s v="# of tube well"/>
    <m/>
    <n v="74"/>
    <s v="completed"/>
    <s v="Chittagong"/>
    <s v="Cox's Bazar"/>
    <x v="0"/>
    <s v="Palong Khali"/>
    <s v="Camp 07"/>
    <x v="1"/>
    <d v="2023-01-01T00:00:00"/>
    <x v="0"/>
    <m/>
    <m/>
    <m/>
    <m/>
    <m/>
    <s v="Mr. Md Mosarraf Hossain"/>
    <n v="8801712003560"/>
    <s v="ngof.ukhia2@gmail.com"/>
    <s v="UNICEF-NGOF"/>
  </r>
  <r>
    <n v="1199"/>
    <s v="UNICEF"/>
    <s v="NGOF"/>
    <s v="UNICEF"/>
    <s v="WASH"/>
    <x v="0"/>
    <x v="12"/>
    <s v="# of water network"/>
    <m/>
    <n v="11"/>
    <s v="completed"/>
    <s v="Chittagong"/>
    <s v="Cox's Bazar"/>
    <x v="0"/>
    <s v="Palong Khali"/>
    <s v="Camp 07"/>
    <x v="1"/>
    <d v="2023-01-01T00:00:00"/>
    <x v="0"/>
    <m/>
    <m/>
    <m/>
    <m/>
    <m/>
    <s v="Mr. Md Mosarraf Hossain"/>
    <n v="8801712003560"/>
    <s v="ngof.ukhia2@gmail.com"/>
    <s v="UNICEF-NGOF"/>
  </r>
  <r>
    <n v="1200"/>
    <s v="UNICEF"/>
    <s v="NGOF"/>
    <s v="UNICEF"/>
    <s v="WASH"/>
    <x v="0"/>
    <x v="30"/>
    <s v="# of household"/>
    <m/>
    <n v="1647"/>
    <s v="completed"/>
    <s v="Chittagong"/>
    <s v="Cox's Bazar"/>
    <x v="0"/>
    <s v="Palong Khali"/>
    <s v="Camp 07"/>
    <x v="1"/>
    <d v="2023-01-01T00:00:00"/>
    <x v="0"/>
    <m/>
    <m/>
    <m/>
    <m/>
    <m/>
    <s v="Mr. Md Mosarraf Hossain"/>
    <n v="8801712003560"/>
    <s v="ngof.ukhia2@gmail.com"/>
    <s v="UNICEF-NGOF"/>
  </r>
  <r>
    <n v="1201"/>
    <s v="UNICEF"/>
    <s v="NGOF"/>
    <s v="UNICEF"/>
    <s v="WASH"/>
    <x v="0"/>
    <x v="0"/>
    <s v="# of tube well"/>
    <m/>
    <n v="6"/>
    <s v="completed"/>
    <s v="Chittagong"/>
    <s v="Cox's Bazar"/>
    <x v="0"/>
    <s v="Palong Khali"/>
    <s v="Camp 07"/>
    <x v="1"/>
    <d v="2023-01-01T00:00:00"/>
    <x v="0"/>
    <m/>
    <m/>
    <m/>
    <m/>
    <m/>
    <s v="Mr. Md Mosarraf Hossain"/>
    <n v="8801712003560"/>
    <s v="ngof.ukhia2@gmail.com"/>
    <s v="UNICEF-NGOF"/>
  </r>
  <r>
    <n v="1202"/>
    <s v="UNICEF"/>
    <s v="NGOF"/>
    <s v="UNICEF"/>
    <s v="WASH"/>
    <x v="1"/>
    <x v="23"/>
    <s v="# of door "/>
    <m/>
    <n v="13"/>
    <s v="completed"/>
    <s v="Chittagong"/>
    <s v="Cox's Bazar"/>
    <x v="0"/>
    <s v="Palong Khali"/>
    <s v="Camp 07"/>
    <x v="1"/>
    <d v="2023-01-01T00:00:00"/>
    <x v="0"/>
    <m/>
    <m/>
    <m/>
    <m/>
    <m/>
    <s v="Mr. Md Mosarraf Hossain"/>
    <n v="8801712003560"/>
    <s v="ngof.ukhia2@gmail.com"/>
    <s v="UNICEF-NGOF"/>
  </r>
  <r>
    <n v="1203"/>
    <s v="UNICEF"/>
    <s v="NGOF"/>
    <s v="UNICEF"/>
    <s v="WASH"/>
    <x v="1"/>
    <x v="1"/>
    <s v="# of door "/>
    <m/>
    <n v="21"/>
    <s v="completed"/>
    <s v="Chittagong"/>
    <s v="Cox's Bazar"/>
    <x v="0"/>
    <s v="Palong Khali"/>
    <s v="Camp 07"/>
    <x v="1"/>
    <d v="2023-01-01T00:00:00"/>
    <x v="0"/>
    <m/>
    <m/>
    <m/>
    <m/>
    <m/>
    <s v="Mr. Md Mosarraf Hossain"/>
    <n v="8801712003560"/>
    <s v="ngof.ukhia2@gmail.com"/>
    <s v="UNICEF-NGOF"/>
  </r>
  <r>
    <n v="1204"/>
    <s v="UNICEF"/>
    <s v="NGOF"/>
    <s v="UNICEF"/>
    <s v="WASH"/>
    <x v="1"/>
    <x v="8"/>
    <s v="# of FSM Site"/>
    <m/>
    <n v="9"/>
    <s v="completed"/>
    <s v="Chittagong"/>
    <s v="Cox's Bazar"/>
    <x v="0"/>
    <s v="Palong Khali"/>
    <s v="Camp 07"/>
    <x v="1"/>
    <d v="2023-01-01T00:00:00"/>
    <x v="0"/>
    <m/>
    <m/>
    <m/>
    <m/>
    <m/>
    <s v="Mr. Md Mosarraf Hossain"/>
    <n v="8801712003560"/>
    <s v="ngof.ukhia2@gmail.com"/>
    <s v="UNICEF-NGOF"/>
  </r>
  <r>
    <n v="1205"/>
    <s v="UNICEF"/>
    <s v="NGOF"/>
    <s v="UNICEF"/>
    <s v="WASH"/>
    <x v="1"/>
    <x v="2"/>
    <s v="# of FSM Site"/>
    <m/>
    <n v="2"/>
    <s v="completed"/>
    <s v="Chittagong"/>
    <s v="Cox's Bazar"/>
    <x v="0"/>
    <s v="Palong Khali"/>
    <s v="Camp 07"/>
    <x v="1"/>
    <d v="2023-01-01T00:00:00"/>
    <x v="0"/>
    <m/>
    <m/>
    <m/>
    <m/>
    <m/>
    <s v="Mr. Md Mosarraf Hossain"/>
    <n v="8801712003560"/>
    <s v="ngof.ukhia2@gmail.com"/>
    <s v="UNICEF-NGOF"/>
  </r>
  <r>
    <n v="1206"/>
    <s v="UNICEF"/>
    <s v="NGOF"/>
    <s v="UNICEF"/>
    <s v="WASH"/>
    <x v="1"/>
    <x v="18"/>
    <s v="# of door"/>
    <m/>
    <n v="6"/>
    <s v="completed"/>
    <s v="Chittagong"/>
    <s v="Cox's Bazar"/>
    <x v="0"/>
    <s v="Palong Khali"/>
    <s v="Camp 07"/>
    <x v="1"/>
    <d v="2023-01-01T00:00:00"/>
    <x v="0"/>
    <m/>
    <m/>
    <m/>
    <m/>
    <m/>
    <s v="Mr. Md Mosarraf Hossain"/>
    <n v="8801712003560"/>
    <s v="ngof.ukhia2@gmail.com"/>
    <s v="UNICEF-NGOF"/>
  </r>
  <r>
    <n v="1207"/>
    <s v="UNICEF"/>
    <s v="NGOF"/>
    <s v="UNICEF"/>
    <s v="WASH"/>
    <x v="1"/>
    <x v="3"/>
    <s v="# of door"/>
    <m/>
    <n v="1293"/>
    <s v="completed"/>
    <s v="Chittagong"/>
    <s v="Cox's Bazar"/>
    <x v="0"/>
    <s v="Palong Khali"/>
    <s v="Camp 07"/>
    <x v="1"/>
    <d v="2023-01-01T00:00:00"/>
    <x v="0"/>
    <m/>
    <m/>
    <m/>
    <m/>
    <m/>
    <s v="Mr. Md Mosarraf Hossain"/>
    <n v="8801712003560"/>
    <s v="ngof.ukhia2@gmail.com"/>
    <s v="UNICEF-NGOF"/>
  </r>
  <r>
    <n v="1208"/>
    <s v="UNICEF"/>
    <s v="NGOF"/>
    <s v="UNICEF"/>
    <s v="WASH"/>
    <x v="2"/>
    <x v="33"/>
    <s v="# of facilities"/>
    <m/>
    <n v="353"/>
    <s v="completed"/>
    <s v="Chittagong"/>
    <s v="Cox's Bazar"/>
    <x v="0"/>
    <s v="Palong Khali"/>
    <s v="Camp 07"/>
    <x v="1"/>
    <d v="2023-01-01T00:00:00"/>
    <x v="0"/>
    <m/>
    <m/>
    <m/>
    <m/>
    <s v="Number of handwashing device functional nearby latrines"/>
    <s v="Mr. Md Mosarraf Hossain"/>
    <n v="8801712003560"/>
    <s v="ngof.ukhia2@gmail.com"/>
    <s v="UNICEF-NGOF"/>
  </r>
  <r>
    <n v="1209"/>
    <s v="UNICEF"/>
    <s v="NGOF"/>
    <s v="UNICEF"/>
    <s v="WASH"/>
    <x v="2"/>
    <x v="4"/>
    <s v="# of HP sessions at HH level"/>
    <m/>
    <n v="5270"/>
    <s v="completed"/>
    <s v="Chittagong"/>
    <s v="Cox's Bazar"/>
    <x v="0"/>
    <s v="Palong Khali"/>
    <s v="Camp 07"/>
    <x v="1"/>
    <d v="2023-01-01T00:00:00"/>
    <x v="0"/>
    <m/>
    <m/>
    <m/>
    <m/>
    <m/>
    <s v="Mr. Md Mosarraf Hossain"/>
    <n v="8801712003560"/>
    <s v="ngof.ukhia2@gmail.com"/>
    <s v="UNICEF-NGOF"/>
  </r>
  <r>
    <n v="1210"/>
    <s v="UNICEF"/>
    <s v="NGOF"/>
    <s v="UNICEF"/>
    <s v="WASH"/>
    <x v="2"/>
    <x v="7"/>
    <s v="N/A"/>
    <m/>
    <n v="670"/>
    <s v="completed"/>
    <s v="Chittagong"/>
    <s v="Cox's Bazar"/>
    <x v="0"/>
    <s v="Palong Khali"/>
    <s v="Camp 07"/>
    <x v="1"/>
    <d v="2023-01-01T00:00:00"/>
    <x v="0"/>
    <m/>
    <m/>
    <m/>
    <m/>
    <s v="Conducted the MHM Session"/>
    <s v="Mr. Md Mosarraf Hossain"/>
    <n v="8801712003560"/>
    <s v="ngof.ukhia2@gmail.com"/>
    <s v="UNICEF-NGOF"/>
  </r>
  <r>
    <n v="1211"/>
    <s v="UNICEF"/>
    <s v="NGOF"/>
    <s v="UNICEF"/>
    <s v="WASH"/>
    <x v="3"/>
    <x v="6"/>
    <s v="# of plant"/>
    <m/>
    <n v="5"/>
    <s v="completed"/>
    <s v="Chittagong"/>
    <s v="Cox's Bazar"/>
    <x v="0"/>
    <s v="Palong Khali"/>
    <s v="Camp 07"/>
    <x v="1"/>
    <d v="2023-01-01T00:00:00"/>
    <x v="0"/>
    <m/>
    <m/>
    <m/>
    <m/>
    <m/>
    <s v="Mr. Md Mosarraf Hossain"/>
    <n v="8801712003560"/>
    <s v="ngof.ukhia2@gmail.com"/>
    <s v="UNICEF-NGOF"/>
  </r>
  <r>
    <n v="1212"/>
    <s v="UNICEF"/>
    <s v="NGOF"/>
    <s v="UNICEF"/>
    <s v="WASH"/>
    <x v="3"/>
    <x v="7"/>
    <s v="N/A"/>
    <m/>
    <n v="5251"/>
    <s v="completed"/>
    <s v="Chittagong"/>
    <s v="Cox's Bazar"/>
    <x v="0"/>
    <s v="Palong Khali"/>
    <s v="Camp 07"/>
    <x v="1"/>
    <d v="2023-01-01T00:00:00"/>
    <x v="0"/>
    <m/>
    <m/>
    <m/>
    <m/>
    <s v="No of Waste bin collected by Waste Volunteers"/>
    <s v="Mr. Md Mosarraf Hossain"/>
    <n v="8801712003560"/>
    <s v="ngof.ukhia2@gmail.com"/>
    <s v="UNICEF-NGOF"/>
  </r>
  <r>
    <n v="1213"/>
    <s v="UNICEF"/>
    <s v="VERC"/>
    <s v="UNICEF"/>
    <s v="WASH"/>
    <x v="0"/>
    <x v="0"/>
    <s v="# of tube well"/>
    <m/>
    <n v="329"/>
    <s v="completed"/>
    <s v="Chittagong"/>
    <s v="Cox's Bazar"/>
    <x v="0"/>
    <s v="Palong Khali"/>
    <s v="Camp 08E"/>
    <x v="1"/>
    <d v="2022-02-01T00:00:00"/>
    <x v="0"/>
    <m/>
    <m/>
    <m/>
    <m/>
    <m/>
    <s v="Tuni Ahmed"/>
    <n v="1686793411"/>
    <s v="tuni.imo.verc@gmail.com"/>
    <s v="UNICEF-VERC"/>
  </r>
  <r>
    <n v="1214"/>
    <s v="UNICEF"/>
    <s v="VERC"/>
    <s v="UNICEF"/>
    <s v="WASH"/>
    <x v="0"/>
    <x v="12"/>
    <s v="# of water network"/>
    <m/>
    <n v="4"/>
    <s v="completed"/>
    <s v="Chittagong"/>
    <s v="Cox's Bazar"/>
    <x v="0"/>
    <s v="Palong Khali"/>
    <s v="Camp 08E"/>
    <x v="1"/>
    <d v="2022-02-01T00:00:00"/>
    <x v="0"/>
    <m/>
    <m/>
    <m/>
    <m/>
    <m/>
    <s v="Tuni Ahmed"/>
    <n v="1686793411"/>
    <s v="tuni.imo.verc@gmail.com"/>
    <s v="UNICEF-VERC"/>
  </r>
  <r>
    <n v="1215"/>
    <s v="UNICEF"/>
    <s v="VERC"/>
    <s v="UNICEF"/>
    <s v="WASH"/>
    <x v="0"/>
    <x v="30"/>
    <s v="# of household"/>
    <m/>
    <n v="2462"/>
    <s v="completed"/>
    <s v="Chittagong"/>
    <s v="Cox's Bazar"/>
    <x v="0"/>
    <s v="Palong Khali"/>
    <s v="Camp 08E"/>
    <x v="1"/>
    <d v="2022-02-01T00:00:00"/>
    <x v="0"/>
    <m/>
    <m/>
    <m/>
    <m/>
    <m/>
    <s v="Tuni Ahmed"/>
    <n v="1686793411"/>
    <s v="tuni.imo.verc@gmail.com"/>
    <s v="UNICEF-VERC"/>
  </r>
  <r>
    <n v="1216"/>
    <s v="UNICEF"/>
    <s v="VERC"/>
    <s v="UNICEF"/>
    <s v="WASH"/>
    <x v="1"/>
    <x v="1"/>
    <s v="# of door "/>
    <m/>
    <n v="72"/>
    <s v="completed"/>
    <s v="Chittagong"/>
    <s v="Cox's Bazar"/>
    <x v="0"/>
    <s v="Palong Khali"/>
    <s v="Camp 08E"/>
    <x v="1"/>
    <d v="2022-02-01T00:00:00"/>
    <x v="0"/>
    <m/>
    <m/>
    <m/>
    <m/>
    <m/>
    <s v="Tuni Ahmed"/>
    <n v="1686793411"/>
    <s v="tuni.imo.verc@gmail.com"/>
    <s v="UNICEF-VERC"/>
  </r>
  <r>
    <n v="1217"/>
    <s v="UNICEF"/>
    <s v="VERC"/>
    <s v="UNICEF"/>
    <s v="WASH"/>
    <x v="1"/>
    <x v="8"/>
    <s v="# of FSM Site"/>
    <m/>
    <n v="6"/>
    <s v="completed"/>
    <s v="Chittagong"/>
    <s v="Cox's Bazar"/>
    <x v="0"/>
    <s v="Palong Khali"/>
    <s v="Camp 08E"/>
    <x v="1"/>
    <d v="2022-02-01T00:00:00"/>
    <x v="0"/>
    <m/>
    <m/>
    <m/>
    <m/>
    <m/>
    <s v="Tuni Ahmed"/>
    <n v="1686793411"/>
    <s v="tuni.imo.verc@gmail.com"/>
    <s v="UNICEF-VERC"/>
  </r>
  <r>
    <n v="1218"/>
    <s v="UNICEF"/>
    <s v="VERC"/>
    <s v="UNICEF"/>
    <s v="WASH"/>
    <x v="1"/>
    <x v="2"/>
    <s v="# of FSM Site"/>
    <m/>
    <n v="3"/>
    <s v="completed"/>
    <s v="Chittagong"/>
    <s v="Cox's Bazar"/>
    <x v="0"/>
    <s v="Palong Khali"/>
    <s v="Camp 08E"/>
    <x v="1"/>
    <d v="2022-02-01T00:00:00"/>
    <x v="0"/>
    <m/>
    <m/>
    <m/>
    <m/>
    <m/>
    <s v="Tuni Ahmed"/>
    <n v="1686793411"/>
    <s v="tuni.imo.verc@gmail.com"/>
    <s v="UNICEF-VERC"/>
  </r>
  <r>
    <n v="1219"/>
    <s v="UNICEF"/>
    <s v="VERC"/>
    <s v="UNICEF"/>
    <s v="WASH"/>
    <x v="1"/>
    <x v="18"/>
    <s v="# of door"/>
    <m/>
    <n v="32"/>
    <s v="completed"/>
    <s v="Chittagong"/>
    <s v="Cox's Bazar"/>
    <x v="0"/>
    <s v="Palong Khali"/>
    <s v="Camp 08E"/>
    <x v="1"/>
    <d v="2022-02-01T00:00:00"/>
    <x v="0"/>
    <m/>
    <m/>
    <m/>
    <m/>
    <m/>
    <s v="Tuni Ahmed"/>
    <n v="1686793411"/>
    <s v="tuni.imo.verc@gmail.com"/>
    <s v="UNICEF-VERC"/>
  </r>
  <r>
    <n v="1220"/>
    <s v="UNICEF"/>
    <s v="VERC"/>
    <s v="UNICEF"/>
    <s v="WASH"/>
    <x v="1"/>
    <x v="9"/>
    <s v="# of door"/>
    <m/>
    <n v="186"/>
    <s v="completed"/>
    <s v="Chittagong"/>
    <s v="Cox's Bazar"/>
    <x v="0"/>
    <s v="Palong Khali"/>
    <s v="Camp 08E"/>
    <x v="1"/>
    <d v="2022-02-01T00:00:00"/>
    <x v="0"/>
    <m/>
    <m/>
    <m/>
    <m/>
    <m/>
    <s v="Tuni Ahmed"/>
    <n v="1686793411"/>
    <s v="tuni.imo.verc@gmail.com"/>
    <s v="UNICEF-VERC"/>
  </r>
  <r>
    <n v="1221"/>
    <s v="UNICEF"/>
    <s v="VERC"/>
    <s v="UNICEF"/>
    <s v="WASH"/>
    <x v="1"/>
    <x v="3"/>
    <s v="# of door"/>
    <m/>
    <n v="715"/>
    <s v="completed"/>
    <s v="Chittagong"/>
    <s v="Cox's Bazar"/>
    <x v="0"/>
    <s v="Palong Khali"/>
    <s v="Camp 08E"/>
    <x v="1"/>
    <d v="2022-02-01T00:00:00"/>
    <x v="0"/>
    <m/>
    <m/>
    <m/>
    <m/>
    <m/>
    <s v="Tuni Ahmed"/>
    <n v="1686793411"/>
    <s v="tuni.imo.verc@gmail.com"/>
    <s v="UNICEF-VERC"/>
  </r>
  <r>
    <n v="1222"/>
    <s v="UNICEF"/>
    <s v="VERC"/>
    <s v="UNICEF"/>
    <s v="WASH"/>
    <x v="2"/>
    <x v="10"/>
    <s v="# of HP sessions at community level"/>
    <m/>
    <n v="456"/>
    <s v="completed"/>
    <s v="Chittagong"/>
    <s v="Cox's Bazar"/>
    <x v="0"/>
    <s v="Palong Khali"/>
    <s v="Camp 08E"/>
    <x v="1"/>
    <d v="2022-02-01T00:00:00"/>
    <x v="0"/>
    <m/>
    <m/>
    <m/>
    <m/>
    <m/>
    <s v="Tuni Ahmed"/>
    <n v="1686793411"/>
    <s v="tuni.imo.verc@gmail.com"/>
    <s v="UNICEF-VERC"/>
  </r>
  <r>
    <n v="1223"/>
    <s v="UNICEF"/>
    <s v="VERC"/>
    <s v="UNICEF"/>
    <s v="WASH"/>
    <x v="2"/>
    <x v="4"/>
    <s v="# of HP sessions at HH level"/>
    <m/>
    <n v="4525"/>
    <s v="completed"/>
    <s v="Chittagong"/>
    <s v="Cox's Bazar"/>
    <x v="0"/>
    <s v="Palong Khali"/>
    <s v="Camp 08E"/>
    <x v="1"/>
    <d v="2022-02-01T00:00:00"/>
    <x v="0"/>
    <m/>
    <m/>
    <m/>
    <m/>
    <m/>
    <s v="Tuni Ahmed"/>
    <n v="1686793411"/>
    <s v="tuni.imo.verc@gmail.com"/>
    <s v="UNICEF-VERC"/>
  </r>
  <r>
    <n v="1224"/>
    <s v="UNICEF"/>
    <s v="VERC"/>
    <s v="UNICEF"/>
    <s v="WASH"/>
    <x v="0"/>
    <x v="0"/>
    <s v="# of tube well"/>
    <m/>
    <n v="321"/>
    <s v="completed"/>
    <s v="Chittagong"/>
    <s v="Cox's Bazar"/>
    <x v="0"/>
    <s v="Palong Khali"/>
    <s v="Camp 08W"/>
    <x v="1"/>
    <d v="2022-02-01T00:00:00"/>
    <x v="0"/>
    <m/>
    <m/>
    <m/>
    <m/>
    <m/>
    <s v="Tuni Ahmed"/>
    <n v="1686793411"/>
    <s v="tuni.imo.verc@gmail.com"/>
    <s v="UNICEF-VERC"/>
  </r>
  <r>
    <n v="1225"/>
    <s v="UNICEF"/>
    <s v="VERC"/>
    <s v="UNICEF"/>
    <s v="WASH"/>
    <x v="0"/>
    <x v="12"/>
    <s v="# of water network"/>
    <m/>
    <n v="4"/>
    <s v="completed"/>
    <s v="Chittagong"/>
    <s v="Cox's Bazar"/>
    <x v="0"/>
    <s v="Palong Khali"/>
    <s v="Camp 08W"/>
    <x v="1"/>
    <d v="2022-02-01T00:00:00"/>
    <x v="0"/>
    <m/>
    <m/>
    <m/>
    <m/>
    <m/>
    <s v="Tuni Ahmed"/>
    <n v="1686793411"/>
    <s v="tuni.imo.verc@gmail.com"/>
    <s v="UNICEF-VERC"/>
  </r>
  <r>
    <n v="1226"/>
    <s v="UNICEF"/>
    <s v="VERC"/>
    <s v="UNICEF"/>
    <s v="WASH"/>
    <x v="1"/>
    <x v="23"/>
    <s v="# of door "/>
    <m/>
    <n v="10"/>
    <s v="completed"/>
    <s v="Chittagong"/>
    <s v="Cox's Bazar"/>
    <x v="0"/>
    <s v="Palong Khali"/>
    <s v="Camp 08W"/>
    <x v="1"/>
    <d v="2022-02-01T00:00:00"/>
    <x v="0"/>
    <m/>
    <m/>
    <m/>
    <m/>
    <m/>
    <s v="Tuni Ahmed"/>
    <n v="1686793411"/>
    <s v="tuni.imo.verc@gmail.com"/>
    <s v="UNICEF-VERC"/>
  </r>
  <r>
    <n v="1227"/>
    <s v="UNICEF"/>
    <s v="VERC"/>
    <s v="UNICEF"/>
    <s v="WASH"/>
    <x v="1"/>
    <x v="1"/>
    <s v="# of door "/>
    <m/>
    <n v="105"/>
    <s v="completed"/>
    <s v="Chittagong"/>
    <s v="Cox's Bazar"/>
    <x v="0"/>
    <s v="Palong Khali"/>
    <s v="Camp 08W"/>
    <x v="1"/>
    <d v="2022-02-01T00:00:00"/>
    <x v="0"/>
    <m/>
    <m/>
    <m/>
    <m/>
    <m/>
    <s v="Tuni Ahmed"/>
    <n v="1686793411"/>
    <s v="tuni.imo.verc@gmail.com"/>
    <s v="UNICEF-VERC"/>
  </r>
  <r>
    <n v="1228"/>
    <s v="UNICEF"/>
    <s v="VERC"/>
    <s v="UNICEF"/>
    <s v="WASH"/>
    <x v="1"/>
    <x v="8"/>
    <s v="# of FSM Site"/>
    <m/>
    <n v="7"/>
    <s v="completed"/>
    <s v="Chittagong"/>
    <s v="Cox's Bazar"/>
    <x v="0"/>
    <s v="Palong Khali"/>
    <s v="Camp 08W"/>
    <x v="1"/>
    <d v="2022-02-01T00:00:00"/>
    <x v="0"/>
    <m/>
    <m/>
    <m/>
    <m/>
    <m/>
    <s v="Tuni Ahmed"/>
    <n v="1686793411"/>
    <s v="tuni.imo.verc@gmail.com"/>
    <s v="UNICEF-VERC"/>
  </r>
  <r>
    <n v="1229"/>
    <s v="UNICEF"/>
    <s v="VERC"/>
    <s v="UNICEF"/>
    <s v="WASH"/>
    <x v="1"/>
    <x v="2"/>
    <s v="# of FSM Site"/>
    <m/>
    <n v="5"/>
    <s v="completed"/>
    <s v="Chittagong"/>
    <s v="Cox's Bazar"/>
    <x v="0"/>
    <s v="Palong Khali"/>
    <s v="Camp 08W"/>
    <x v="1"/>
    <d v="2022-02-01T00:00:00"/>
    <x v="0"/>
    <m/>
    <m/>
    <m/>
    <m/>
    <m/>
    <s v="Tuni Ahmed"/>
    <n v="1686793411"/>
    <s v="tuni.imo.verc@gmail.com"/>
    <s v="UNICEF-VERC"/>
  </r>
  <r>
    <n v="1230"/>
    <s v="UNICEF"/>
    <s v="VERC"/>
    <s v="UNICEF"/>
    <s v="WASH"/>
    <x v="1"/>
    <x v="16"/>
    <s v="# of door"/>
    <m/>
    <n v="21"/>
    <s v="completed"/>
    <s v="Chittagong"/>
    <s v="Cox's Bazar"/>
    <x v="0"/>
    <s v="Palong Khali"/>
    <s v="Camp 08W"/>
    <x v="1"/>
    <d v="2022-02-01T00:00:00"/>
    <x v="0"/>
    <m/>
    <m/>
    <m/>
    <m/>
    <m/>
    <s v="Tuni Ahmed"/>
    <n v="1686793411"/>
    <s v="tuni.imo.verc@gmail.com"/>
    <s v="UNICEF-VERC"/>
  </r>
  <r>
    <n v="1231"/>
    <s v="UNICEF"/>
    <s v="VERC"/>
    <s v="UNICEF"/>
    <s v="WASH"/>
    <x v="1"/>
    <x v="18"/>
    <s v="# of door"/>
    <m/>
    <n v="36"/>
    <s v="completed"/>
    <s v="Chittagong"/>
    <s v="Cox's Bazar"/>
    <x v="0"/>
    <s v="Palong Khali"/>
    <s v="Camp 08W"/>
    <x v="1"/>
    <d v="2022-02-01T00:00:00"/>
    <x v="0"/>
    <m/>
    <m/>
    <m/>
    <m/>
    <m/>
    <s v="Tuni Ahmed"/>
    <n v="1686793411"/>
    <s v="tuni.imo.verc@gmail.com"/>
    <s v="UNICEF-VERC"/>
  </r>
  <r>
    <n v="1232"/>
    <s v="UNICEF"/>
    <s v="VERC"/>
    <s v="UNICEF"/>
    <s v="WASH"/>
    <x v="1"/>
    <x v="9"/>
    <s v="# of door"/>
    <m/>
    <n v="574"/>
    <s v="completed"/>
    <s v="Chittagong"/>
    <s v="Cox's Bazar"/>
    <x v="0"/>
    <s v="Palong Khali"/>
    <s v="Camp 08W"/>
    <x v="1"/>
    <d v="2022-02-01T00:00:00"/>
    <x v="0"/>
    <m/>
    <m/>
    <m/>
    <m/>
    <m/>
    <s v="Tuni Ahmed"/>
    <n v="1686793411"/>
    <s v="tuni.imo.verc@gmail.com"/>
    <s v="UNICEF-VERC"/>
  </r>
  <r>
    <n v="1233"/>
    <s v="UNICEF"/>
    <s v="VERC"/>
    <s v="UNICEF"/>
    <s v="WASH"/>
    <x v="1"/>
    <x v="3"/>
    <s v="# of door"/>
    <m/>
    <n v="805"/>
    <s v="completed"/>
    <s v="Chittagong"/>
    <s v="Cox's Bazar"/>
    <x v="0"/>
    <s v="Palong Khali"/>
    <s v="Camp 08W"/>
    <x v="1"/>
    <d v="2022-02-01T00:00:00"/>
    <x v="0"/>
    <m/>
    <m/>
    <m/>
    <m/>
    <m/>
    <s v="Tuni Ahmed"/>
    <n v="1686793411"/>
    <s v="tuni.imo.verc@gmail.com"/>
    <s v="UNICEF-VERC"/>
  </r>
  <r>
    <n v="1234"/>
    <s v="UNICEF"/>
    <s v="VERC"/>
    <s v="UNICEF"/>
    <s v="WASH"/>
    <x v="2"/>
    <x v="10"/>
    <s v="# of HP sessions at community level"/>
    <m/>
    <n v="451"/>
    <s v="completed"/>
    <s v="Chittagong"/>
    <s v="Cox's Bazar"/>
    <x v="0"/>
    <s v="Palong Khali"/>
    <s v="Camp 08W"/>
    <x v="1"/>
    <d v="2022-02-01T00:00:00"/>
    <x v="0"/>
    <m/>
    <m/>
    <m/>
    <m/>
    <m/>
    <s v="Tuni Ahmed"/>
    <n v="1686793411"/>
    <s v="tuni.imo.verc@gmail.com"/>
    <s v="UNICEF-VERC"/>
  </r>
  <r>
    <n v="1235"/>
    <s v="UNICEF"/>
    <s v="VERC"/>
    <s v="UNICEF"/>
    <s v="WASH"/>
    <x v="2"/>
    <x v="4"/>
    <s v="# of HP sessions at HH level"/>
    <m/>
    <n v="4783"/>
    <s v="completed"/>
    <s v="Chittagong"/>
    <s v="Cox's Bazar"/>
    <x v="0"/>
    <s v="Palong Khali"/>
    <s v="Camp 08W"/>
    <x v="1"/>
    <d v="2022-02-01T00:00:00"/>
    <x v="0"/>
    <m/>
    <m/>
    <m/>
    <m/>
    <m/>
    <s v="Tuni Ahmed"/>
    <n v="1686793411"/>
    <s v="tuni.imo.verc@gmail.com"/>
    <s v="UNICEF-VERC"/>
  </r>
  <r>
    <n v="1236"/>
    <s v="UNICEF"/>
    <s v="VERC"/>
    <s v="UNICEF"/>
    <s v="WASH"/>
    <x v="3"/>
    <x v="6"/>
    <s v="# of plant"/>
    <m/>
    <n v="2"/>
    <s v="completed"/>
    <s v="Chittagong"/>
    <s v="Cox's Bazar"/>
    <x v="0"/>
    <s v="Palong Khali"/>
    <s v="Camp 08W"/>
    <x v="1"/>
    <d v="2022-02-01T00:00:00"/>
    <x v="0"/>
    <m/>
    <m/>
    <m/>
    <m/>
    <m/>
    <s v="Tuni Ahmed"/>
    <n v="1686793411"/>
    <s v="tuni.imo.verc@gmail.com"/>
    <s v="UNICEF-VERC"/>
  </r>
  <r>
    <n v="1237"/>
    <s v="UNICEF"/>
    <s v="DSK"/>
    <s v="UNICEF"/>
    <s v="WASH"/>
    <x v="0"/>
    <x v="0"/>
    <s v="# of tube well"/>
    <m/>
    <n v="79"/>
    <s v="completed"/>
    <s v="Chittagong"/>
    <s v="Cox's Bazar"/>
    <x v="0"/>
    <s v="Palong Khali"/>
    <s v="Camp 16"/>
    <x v="1"/>
    <d v="2022-02-01T00:00:00"/>
    <x v="0"/>
    <m/>
    <m/>
    <m/>
    <m/>
    <m/>
    <s v="Md. Azhari Mukul"/>
    <n v="1757266614"/>
    <s v="azhari@dskbangladesh.org"/>
    <s v="UNICEF-DSK"/>
  </r>
  <r>
    <n v="1238"/>
    <s v="UNICEF"/>
    <s v="DSK"/>
    <s v="UNICEF"/>
    <s v="WASH"/>
    <x v="0"/>
    <x v="12"/>
    <s v="# of water network"/>
    <m/>
    <n v="3"/>
    <s v="completed"/>
    <s v="Chittagong"/>
    <s v="Cox's Bazar"/>
    <x v="0"/>
    <s v="Palong Khali"/>
    <s v="Camp 16"/>
    <x v="1"/>
    <d v="2022-02-01T00:00:00"/>
    <x v="0"/>
    <m/>
    <m/>
    <m/>
    <m/>
    <m/>
    <s v="Md. Azhari Mukul"/>
    <n v="1757266614"/>
    <s v="azhari@dskbangladesh.org"/>
    <s v="UNICEF-DSK"/>
  </r>
  <r>
    <n v="1239"/>
    <s v="UNICEF"/>
    <s v="DSK"/>
    <s v="UNICEF"/>
    <s v="WASH"/>
    <x v="0"/>
    <x v="30"/>
    <s v="# of household"/>
    <m/>
    <n v="54"/>
    <s v="completed"/>
    <s v="Chittagong"/>
    <s v="Cox's Bazar"/>
    <x v="0"/>
    <s v="Palong Khali"/>
    <s v="Camp 16"/>
    <x v="1"/>
    <d v="2022-02-01T00:00:00"/>
    <x v="0"/>
    <m/>
    <m/>
    <m/>
    <m/>
    <m/>
    <s v="Md. Azhari Mukul"/>
    <n v="1757266614"/>
    <s v="azhari@dskbangladesh.org"/>
    <s v="UNICEF-DSK"/>
  </r>
  <r>
    <n v="1240"/>
    <s v="UNICEF"/>
    <s v="DSK"/>
    <s v="UNICEF"/>
    <s v="WASH"/>
    <x v="1"/>
    <x v="1"/>
    <s v="# of door "/>
    <m/>
    <n v="39"/>
    <s v="completed"/>
    <s v="Chittagong"/>
    <s v="Cox's Bazar"/>
    <x v="0"/>
    <s v="Palong Khali"/>
    <s v="Camp 16"/>
    <x v="1"/>
    <d v="2022-02-01T00:00:00"/>
    <x v="0"/>
    <m/>
    <m/>
    <m/>
    <m/>
    <m/>
    <s v="Md. Azhari Mukul"/>
    <n v="1757266614"/>
    <s v="azhari@dskbangladesh.org"/>
    <s v="UNICEF-DSK"/>
  </r>
  <r>
    <n v="1241"/>
    <s v="UNICEF"/>
    <s v="DSK"/>
    <s v="UNICEF"/>
    <s v="WASH"/>
    <x v="1"/>
    <x v="8"/>
    <s v="# of FSM Site"/>
    <m/>
    <n v="4"/>
    <s v="completed"/>
    <s v="Chittagong"/>
    <s v="Cox's Bazar"/>
    <x v="0"/>
    <s v="Palong Khali"/>
    <s v="Camp 16"/>
    <x v="1"/>
    <d v="2022-02-01T00:00:00"/>
    <x v="0"/>
    <m/>
    <m/>
    <m/>
    <m/>
    <m/>
    <s v="Md. Azhari Mukul"/>
    <n v="1757266614"/>
    <s v="azhari@dskbangladesh.org"/>
    <s v="UNICEF-DSK"/>
  </r>
  <r>
    <n v="1242"/>
    <s v="UNICEF"/>
    <s v="DSK"/>
    <s v="UNICEF"/>
    <s v="WASH"/>
    <x v="1"/>
    <x v="2"/>
    <s v="# of FSM Site"/>
    <m/>
    <n v="1"/>
    <s v="completed"/>
    <s v="Chittagong"/>
    <s v="Cox's Bazar"/>
    <x v="0"/>
    <s v="Palong Khali"/>
    <s v="Camp 16"/>
    <x v="1"/>
    <d v="2022-02-01T00:00:00"/>
    <x v="0"/>
    <m/>
    <m/>
    <m/>
    <m/>
    <m/>
    <s v="Md. Azhari Mukul"/>
    <n v="1757266614"/>
    <s v="azhari@dskbangladesh.org"/>
    <s v="UNICEF-DSK"/>
  </r>
  <r>
    <n v="1243"/>
    <s v="UNICEF"/>
    <s v="DSK"/>
    <s v="UNICEF"/>
    <s v="WASH"/>
    <x v="1"/>
    <x v="9"/>
    <s v="# of door"/>
    <m/>
    <n v="43"/>
    <s v="completed"/>
    <s v="Chittagong"/>
    <s v="Cox's Bazar"/>
    <x v="0"/>
    <s v="Palong Khali"/>
    <s v="Camp 16"/>
    <x v="1"/>
    <d v="2022-02-01T00:00:00"/>
    <x v="0"/>
    <m/>
    <m/>
    <m/>
    <m/>
    <m/>
    <s v="Md. Azhari Mukul"/>
    <n v="1757266614"/>
    <s v="azhari@dskbangladesh.org"/>
    <s v="UNICEF-DSK"/>
  </r>
  <r>
    <n v="1244"/>
    <s v="UNICEF"/>
    <s v="DSK"/>
    <s v="UNICEF"/>
    <s v="WASH"/>
    <x v="1"/>
    <x v="3"/>
    <s v="# of door"/>
    <m/>
    <n v="257"/>
    <s v="completed"/>
    <s v="Chittagong"/>
    <s v="Cox's Bazar"/>
    <x v="0"/>
    <s v="Palong Khali"/>
    <s v="Camp 16"/>
    <x v="1"/>
    <d v="2022-02-01T00:00:00"/>
    <x v="0"/>
    <m/>
    <m/>
    <m/>
    <m/>
    <m/>
    <s v="Md. Azhari Mukul"/>
    <n v="1757266614"/>
    <s v="azhari@dskbangladesh.org"/>
    <s v="UNICEF-DSK"/>
  </r>
  <r>
    <n v="1245"/>
    <s v="UNICEF"/>
    <s v="DSK"/>
    <s v="UNICEF"/>
    <s v="WASH"/>
    <x v="2"/>
    <x v="10"/>
    <s v="# of HP sessions at community level"/>
    <m/>
    <n v="118"/>
    <s v="completed"/>
    <s v="Chittagong"/>
    <s v="Cox's Bazar"/>
    <x v="0"/>
    <s v="Palong Khali"/>
    <s v="Camp 16"/>
    <x v="1"/>
    <d v="2022-02-01T00:00:00"/>
    <x v="0"/>
    <m/>
    <m/>
    <m/>
    <m/>
    <m/>
    <s v="Md. Azhari Mukul"/>
    <n v="1757266614"/>
    <s v="azhari@dskbangladesh.org"/>
    <s v="UNICEF-DSK"/>
  </r>
  <r>
    <n v="1246"/>
    <s v="UNICEF"/>
    <s v="DSK"/>
    <s v="UNICEF"/>
    <s v="WASH"/>
    <x v="2"/>
    <x v="38"/>
    <s v="# of HP sessions at institution level"/>
    <m/>
    <n v="14"/>
    <s v="completed"/>
    <s v="Chittagong"/>
    <s v="Cox's Bazar"/>
    <x v="0"/>
    <s v="Palong Khali"/>
    <s v="Camp 16"/>
    <x v="1"/>
    <d v="2022-02-01T00:00:00"/>
    <x v="0"/>
    <m/>
    <m/>
    <m/>
    <m/>
    <m/>
    <s v="Md. Azhari Mukul"/>
    <n v="1757266614"/>
    <s v="azhari@dskbangladesh.org"/>
    <s v="UNICEF-DSK"/>
  </r>
  <r>
    <n v="1247"/>
    <s v="UNICEF"/>
    <s v="DSK"/>
    <s v="UNICEF"/>
    <s v="WASH"/>
    <x v="3"/>
    <x v="7"/>
    <s v="N/A"/>
    <m/>
    <n v="1"/>
    <s v="completed"/>
    <s v="Chittagong"/>
    <s v="Cox's Bazar"/>
    <x v="0"/>
    <s v="Palong Khali"/>
    <s v="Camp 16"/>
    <x v="1"/>
    <d v="2022-02-01T00:00:00"/>
    <x v="0"/>
    <m/>
    <m/>
    <m/>
    <m/>
    <s v="No of Solid Waste segregated Unit constructed 0 1"/>
    <s v="Md. Azhari Mukul"/>
    <n v="1757266614"/>
    <s v="azhari@dskbangladesh.org"/>
    <s v="UNICEF-DSK"/>
  </r>
  <r>
    <n v="1248"/>
    <s v="UNICEF"/>
    <s v="DSK"/>
    <s v="UNICEF"/>
    <s v="WASH"/>
    <x v="1"/>
    <x v="1"/>
    <s v="# of door "/>
    <m/>
    <n v="9"/>
    <s v="completed"/>
    <s v="Chittagong"/>
    <s v="Cox's Bazar"/>
    <x v="1"/>
    <s v="Whykong"/>
    <s v="Camp 22"/>
    <x v="1"/>
    <d v="2022-02-01T00:00:00"/>
    <x v="0"/>
    <m/>
    <m/>
    <m/>
    <m/>
    <m/>
    <s v="Md. Azhari Mukul"/>
    <n v="1757266614"/>
    <s v="azhari@dskbangladesh.org"/>
    <s v="UNICEF-DSK"/>
  </r>
  <r>
    <n v="1249"/>
    <s v="UNICEF"/>
    <s v="DSK"/>
    <s v="UNICEF"/>
    <s v="WASH"/>
    <x v="1"/>
    <x v="8"/>
    <s v="# of FSM Site"/>
    <m/>
    <n v="3"/>
    <s v="completed"/>
    <s v="Chittagong"/>
    <s v="Cox's Bazar"/>
    <x v="1"/>
    <s v="Whykong"/>
    <s v="Camp 22"/>
    <x v="1"/>
    <d v="2022-02-01T00:00:00"/>
    <x v="0"/>
    <m/>
    <m/>
    <m/>
    <m/>
    <m/>
    <s v="Md. Azhari Mukul"/>
    <n v="1757266614"/>
    <s v="azhari@dskbangladesh.org"/>
    <s v="UNICEF-DSK"/>
  </r>
  <r>
    <n v="1250"/>
    <s v="UNICEF"/>
    <s v="DSK"/>
    <s v="UNICEF"/>
    <s v="WASH"/>
    <x v="1"/>
    <x v="2"/>
    <s v="# of FSM Site"/>
    <m/>
    <n v="2"/>
    <s v="completed"/>
    <s v="Chittagong"/>
    <s v="Cox's Bazar"/>
    <x v="1"/>
    <s v="Whykong"/>
    <s v="Camp 22"/>
    <x v="1"/>
    <d v="2022-02-01T00:00:00"/>
    <x v="0"/>
    <m/>
    <m/>
    <m/>
    <m/>
    <m/>
    <s v="Md. Azhari Mukul"/>
    <n v="1757266614"/>
    <s v="azhari@dskbangladesh.org"/>
    <s v="UNICEF-DSK"/>
  </r>
  <r>
    <n v="1251"/>
    <s v="UNICEF"/>
    <s v="DSK"/>
    <s v="UNICEF"/>
    <s v="WASH"/>
    <x v="1"/>
    <x v="9"/>
    <s v="# of door"/>
    <m/>
    <n v="36"/>
    <s v="completed"/>
    <s v="Chittagong"/>
    <s v="Cox's Bazar"/>
    <x v="1"/>
    <s v="Whykong"/>
    <s v="Camp 22"/>
    <x v="1"/>
    <d v="2022-02-01T00:00:00"/>
    <x v="0"/>
    <m/>
    <m/>
    <m/>
    <m/>
    <m/>
    <s v="Md. Azhari Mukul"/>
    <n v="1757266614"/>
    <s v="azhari@dskbangladesh.org"/>
    <s v="UNICEF-DSK"/>
  </r>
  <r>
    <n v="1252"/>
    <s v="UNICEF"/>
    <s v="DSK"/>
    <s v="UNICEF"/>
    <s v="WASH"/>
    <x v="1"/>
    <x v="3"/>
    <s v="# of door"/>
    <m/>
    <n v="197"/>
    <s v="completed"/>
    <s v="Chittagong"/>
    <s v="Cox's Bazar"/>
    <x v="1"/>
    <s v="Whykong"/>
    <s v="Camp 22"/>
    <x v="1"/>
    <d v="2022-02-01T00:00:00"/>
    <x v="0"/>
    <m/>
    <m/>
    <m/>
    <m/>
    <m/>
    <s v="Md. Azhari Mukul"/>
    <n v="1757266614"/>
    <s v="azhari@dskbangladesh.org"/>
    <s v="UNICEF-DSK"/>
  </r>
  <r>
    <n v="1253"/>
    <s v="UNICEF"/>
    <s v="DSK"/>
    <s v="UNICEF"/>
    <s v="WASH"/>
    <x v="2"/>
    <x v="10"/>
    <s v="# of HP sessions at community level"/>
    <m/>
    <n v="102"/>
    <s v="completed"/>
    <s v="Chittagong"/>
    <s v="Cox's Bazar"/>
    <x v="1"/>
    <s v="Whykong"/>
    <s v="Camp 22"/>
    <x v="1"/>
    <d v="2022-02-01T00:00:00"/>
    <x v="0"/>
    <m/>
    <m/>
    <m/>
    <m/>
    <m/>
    <s v="Md. Azhari Mukul"/>
    <n v="1757266614"/>
    <s v="azhari@dskbangladesh.org"/>
    <s v="UNICEF-DSK"/>
  </r>
  <r>
    <n v="1254"/>
    <s v="UNICEF"/>
    <s v="DSK"/>
    <s v="UNICEF"/>
    <s v="WASH"/>
    <x v="2"/>
    <x v="38"/>
    <s v="# of HP sessions at institution level"/>
    <m/>
    <n v="11"/>
    <s v="completed"/>
    <s v="Chittagong"/>
    <s v="Cox's Bazar"/>
    <x v="1"/>
    <s v="Whykong"/>
    <s v="Camp 22"/>
    <x v="1"/>
    <d v="2022-02-01T00:00:00"/>
    <x v="0"/>
    <m/>
    <m/>
    <m/>
    <m/>
    <m/>
    <s v="Md. Azhari Mukul"/>
    <n v="1757266614"/>
    <s v="azhari@dskbangladesh.org"/>
    <s v="UNICEF-DSK"/>
  </r>
  <r>
    <n v="1255"/>
    <s v="UNICEF"/>
    <s v="WVI"/>
    <s v="UNICEF"/>
    <s v="WASH"/>
    <x v="0"/>
    <x v="0"/>
    <s v="# of tube well"/>
    <m/>
    <n v="122"/>
    <s v="completed"/>
    <s v="Chittagong"/>
    <s v="Cox's Bazar"/>
    <x v="0"/>
    <s v="Palong Khali"/>
    <s v="Camp 07"/>
    <x v="1"/>
    <d v="2022-03-01T00:00:00"/>
    <x v="0"/>
    <m/>
    <m/>
    <m/>
    <m/>
    <m/>
    <s v="Ridoy Roy"/>
    <n v="1679210106"/>
    <s v="ridoy_roy@wvi.org"/>
    <s v="UNICEF-WVI"/>
  </r>
  <r>
    <n v="1256"/>
    <s v="UNICEF"/>
    <s v="WVI"/>
    <s v="UNICEF"/>
    <s v="WASH"/>
    <x v="0"/>
    <x v="12"/>
    <s v="# of water network"/>
    <m/>
    <n v="1"/>
    <s v="completed"/>
    <s v="Chittagong"/>
    <s v="Cox's Bazar"/>
    <x v="0"/>
    <s v="Palong Khali"/>
    <s v="Camp 07"/>
    <x v="1"/>
    <d v="2022-03-01T00:00:00"/>
    <x v="0"/>
    <m/>
    <m/>
    <m/>
    <m/>
    <m/>
    <s v="Ridoy Roy"/>
    <n v="1679210106"/>
    <s v="ridoy_roy@wvi.org"/>
    <s v="UNICEF-WVI"/>
  </r>
  <r>
    <n v="1257"/>
    <s v="UNICEF"/>
    <s v="WVI"/>
    <s v="UNICEF"/>
    <s v="WASH"/>
    <x v="1"/>
    <x v="1"/>
    <s v="# of door "/>
    <m/>
    <n v="10"/>
    <s v="completed"/>
    <s v="Chittagong"/>
    <s v="Cox's Bazar"/>
    <x v="0"/>
    <s v="Palong Khali"/>
    <s v="Camp 07"/>
    <x v="1"/>
    <d v="2022-03-01T00:00:00"/>
    <x v="0"/>
    <m/>
    <m/>
    <m/>
    <m/>
    <m/>
    <s v="Ridoy Roy"/>
    <n v="1679210106"/>
    <s v="ridoy_roy@wvi.org"/>
    <s v="UNICEF-WVI"/>
  </r>
  <r>
    <n v="1258"/>
    <s v="UNICEF"/>
    <s v="WVI"/>
    <s v="UNICEF"/>
    <s v="WASH"/>
    <x v="1"/>
    <x v="8"/>
    <s v="# of FSM Site"/>
    <m/>
    <n v="6"/>
    <s v="completed"/>
    <s v="Chittagong"/>
    <s v="Cox's Bazar"/>
    <x v="0"/>
    <s v="Palong Khali"/>
    <s v="Camp 07"/>
    <x v="1"/>
    <d v="2022-03-01T00:00:00"/>
    <x v="0"/>
    <m/>
    <m/>
    <m/>
    <m/>
    <m/>
    <s v="Ridoy Roy"/>
    <n v="1679210106"/>
    <s v="ridoy_roy@wvi.org"/>
    <s v="UNICEF-WVI"/>
  </r>
  <r>
    <n v="1259"/>
    <s v="UNICEF"/>
    <s v="WVI"/>
    <s v="UNICEF"/>
    <s v="WASH"/>
    <x v="1"/>
    <x v="9"/>
    <s v="# of door"/>
    <m/>
    <n v="17"/>
    <s v="completed"/>
    <s v="Chittagong"/>
    <s v="Cox's Bazar"/>
    <x v="0"/>
    <s v="Palong Khali"/>
    <s v="Camp 07"/>
    <x v="1"/>
    <d v="2022-03-01T00:00:00"/>
    <x v="0"/>
    <m/>
    <m/>
    <m/>
    <m/>
    <m/>
    <s v="Ridoy Roy"/>
    <n v="1679210106"/>
    <s v="ridoy_roy@wvi.org"/>
    <s v="UNICEF-WVI"/>
  </r>
  <r>
    <n v="1260"/>
    <s v="UNICEF"/>
    <s v="WVI"/>
    <s v="UNICEF"/>
    <s v="WASH"/>
    <x v="1"/>
    <x v="3"/>
    <s v="# of door"/>
    <m/>
    <n v="162"/>
    <s v="completed"/>
    <s v="Chittagong"/>
    <s v="Cox's Bazar"/>
    <x v="0"/>
    <s v="Palong Khali"/>
    <s v="Camp 07"/>
    <x v="1"/>
    <d v="2022-03-01T00:00:00"/>
    <x v="0"/>
    <m/>
    <m/>
    <m/>
    <m/>
    <m/>
    <s v="Ridoy Roy"/>
    <n v="1679210106"/>
    <s v="ridoy_roy@wvi.org"/>
    <s v="UNICEF-WVI"/>
  </r>
  <r>
    <n v="1261"/>
    <s v="UNICEF"/>
    <s v="WVI"/>
    <s v="UNICEF"/>
    <s v="WASH"/>
    <x v="2"/>
    <x v="10"/>
    <s v="# of HP sessions at community level"/>
    <m/>
    <n v="142"/>
    <s v="completed"/>
    <s v="Chittagong"/>
    <s v="Cox's Bazar"/>
    <x v="0"/>
    <s v="Palong Khali"/>
    <s v="Camp 07"/>
    <x v="1"/>
    <d v="2022-03-01T00:00:00"/>
    <x v="0"/>
    <m/>
    <m/>
    <m/>
    <m/>
    <m/>
    <s v="Ridoy Roy"/>
    <n v="1679210106"/>
    <s v="ridoy_roy@wvi.org"/>
    <s v="UNICEF-WVI"/>
  </r>
  <r>
    <n v="1262"/>
    <s v="UNICEF"/>
    <s v="WVI"/>
    <s v="UNICEF"/>
    <s v="WASH"/>
    <x v="2"/>
    <x v="4"/>
    <s v="# of HP sessions at HH level"/>
    <m/>
    <n v="120"/>
    <s v="completed"/>
    <s v="Chittagong"/>
    <s v="Cox's Bazar"/>
    <x v="0"/>
    <s v="Palong Khali"/>
    <s v="Camp 07"/>
    <x v="1"/>
    <d v="2022-03-01T00:00:00"/>
    <x v="0"/>
    <m/>
    <m/>
    <m/>
    <m/>
    <m/>
    <s v="Ridoy Roy"/>
    <n v="1679210106"/>
    <s v="ridoy_roy@wvi.org"/>
    <s v="UNICEF-WVI"/>
  </r>
  <r>
    <n v="1263"/>
    <s v="UNICEF"/>
    <s v="WVI"/>
    <s v="UNICEF"/>
    <s v="WASH"/>
    <x v="0"/>
    <x v="0"/>
    <s v="# of tube well"/>
    <m/>
    <n v="121"/>
    <s v="completed"/>
    <s v="Chittagong"/>
    <s v="Cox's Bazar"/>
    <x v="0"/>
    <s v="Palong Khali"/>
    <s v="Camp 08E"/>
    <x v="1"/>
    <d v="2022-03-01T00:00:00"/>
    <x v="0"/>
    <m/>
    <m/>
    <m/>
    <m/>
    <m/>
    <s v="Ridoy Roy"/>
    <n v="1679210106"/>
    <s v="ridoy_roy@wvi.org"/>
    <s v="UNICEF-WVI"/>
  </r>
  <r>
    <n v="1264"/>
    <s v="UNICEF"/>
    <s v="WVI"/>
    <s v="UNICEF"/>
    <s v="WASH"/>
    <x v="0"/>
    <x v="12"/>
    <s v="# of water network"/>
    <m/>
    <n v="2"/>
    <s v="completed"/>
    <s v="Chittagong"/>
    <s v="Cox's Bazar"/>
    <x v="0"/>
    <s v="Palong Khali"/>
    <s v="Camp 08E"/>
    <x v="1"/>
    <d v="2022-03-01T00:00:00"/>
    <x v="0"/>
    <m/>
    <m/>
    <m/>
    <m/>
    <m/>
    <s v="Ridoy Roy"/>
    <n v="1679210106"/>
    <s v="ridoy_roy@wvi.org"/>
    <s v="UNICEF-WVI"/>
  </r>
  <r>
    <n v="1265"/>
    <s v="UNICEF"/>
    <s v="WVI"/>
    <s v="UNICEF"/>
    <s v="WASH"/>
    <x v="1"/>
    <x v="23"/>
    <s v="# of door "/>
    <m/>
    <n v="4"/>
    <s v="completed"/>
    <s v="Chittagong"/>
    <s v="Cox's Bazar"/>
    <x v="0"/>
    <s v="Palong Khali"/>
    <s v="Camp 08E"/>
    <x v="1"/>
    <d v="2022-03-01T00:00:00"/>
    <x v="0"/>
    <m/>
    <m/>
    <m/>
    <m/>
    <m/>
    <s v="Ridoy Roy"/>
    <n v="1679210106"/>
    <s v="ridoy_roy@wvi.org"/>
    <s v="UNICEF-WVI"/>
  </r>
  <r>
    <n v="1266"/>
    <s v="UNICEF"/>
    <s v="WVI"/>
    <s v="UNICEF"/>
    <s v="WASH"/>
    <x v="1"/>
    <x v="1"/>
    <s v="# of door "/>
    <m/>
    <n v="20"/>
    <s v="completed"/>
    <s v="Chittagong"/>
    <s v="Cox's Bazar"/>
    <x v="0"/>
    <s v="Palong Khali"/>
    <s v="Camp 08E"/>
    <x v="1"/>
    <d v="2022-03-01T00:00:00"/>
    <x v="0"/>
    <m/>
    <m/>
    <m/>
    <m/>
    <m/>
    <s v="Ridoy Roy"/>
    <n v="1679210106"/>
    <s v="ridoy_roy@wvi.org"/>
    <s v="UNICEF-WVI"/>
  </r>
  <r>
    <n v="1267"/>
    <s v="UNICEF"/>
    <s v="WVI"/>
    <s v="UNICEF"/>
    <s v="WASH"/>
    <x v="1"/>
    <x v="8"/>
    <s v="# of FSM Site"/>
    <m/>
    <n v="2"/>
    <s v="completed"/>
    <s v="Chittagong"/>
    <s v="Cox's Bazar"/>
    <x v="0"/>
    <s v="Palong Khali"/>
    <s v="Camp 08E"/>
    <x v="1"/>
    <d v="2022-03-01T00:00:00"/>
    <x v="0"/>
    <m/>
    <m/>
    <m/>
    <m/>
    <m/>
    <s v="Ridoy Roy"/>
    <n v="1679210106"/>
    <s v="ridoy_roy@wvi.org"/>
    <s v="UNICEF-WVI"/>
  </r>
  <r>
    <n v="1268"/>
    <s v="UNICEF"/>
    <s v="WVI"/>
    <s v="UNICEF"/>
    <s v="WASH"/>
    <x v="1"/>
    <x v="18"/>
    <s v="# of door"/>
    <m/>
    <n v="14"/>
    <s v="completed"/>
    <s v="Chittagong"/>
    <s v="Cox's Bazar"/>
    <x v="0"/>
    <s v="Palong Khali"/>
    <s v="Camp 08E"/>
    <x v="1"/>
    <d v="2022-03-01T00:00:00"/>
    <x v="0"/>
    <m/>
    <m/>
    <m/>
    <m/>
    <m/>
    <s v="Ridoy Roy"/>
    <n v="1679210106"/>
    <s v="ridoy_roy@wvi.org"/>
    <s v="UNICEF-WVI"/>
  </r>
  <r>
    <n v="1269"/>
    <s v="UNICEF"/>
    <s v="WVI"/>
    <s v="UNICEF"/>
    <s v="WASH"/>
    <x v="1"/>
    <x v="9"/>
    <s v="# of door"/>
    <m/>
    <n v="41"/>
    <s v="completed"/>
    <s v="Chittagong"/>
    <s v="Cox's Bazar"/>
    <x v="0"/>
    <s v="Palong Khali"/>
    <s v="Camp 08E"/>
    <x v="1"/>
    <d v="2022-03-01T00:00:00"/>
    <x v="0"/>
    <m/>
    <m/>
    <m/>
    <m/>
    <m/>
    <s v="Ridoy Roy"/>
    <n v="1679210106"/>
    <s v="ridoy_roy@wvi.org"/>
    <s v="UNICEF-WVI"/>
  </r>
  <r>
    <n v="1270"/>
    <s v="UNICEF"/>
    <s v="WVI"/>
    <s v="UNICEF"/>
    <s v="WASH"/>
    <x v="1"/>
    <x v="3"/>
    <s v="# of door"/>
    <m/>
    <n v="175"/>
    <s v="completed"/>
    <s v="Chittagong"/>
    <s v="Cox's Bazar"/>
    <x v="0"/>
    <s v="Palong Khali"/>
    <s v="Camp 08E"/>
    <x v="1"/>
    <d v="2022-03-01T00:00:00"/>
    <x v="0"/>
    <m/>
    <m/>
    <m/>
    <m/>
    <m/>
    <s v="Ridoy Roy"/>
    <n v="1679210106"/>
    <s v="ridoy_roy@wvi.org"/>
    <s v="UNICEF-WVI"/>
  </r>
  <r>
    <n v="1271"/>
    <s v="UNICEF"/>
    <s v="WVI"/>
    <s v="UNICEF"/>
    <s v="WASH"/>
    <x v="2"/>
    <x v="10"/>
    <s v="# of HP sessions at community level"/>
    <m/>
    <n v="377"/>
    <s v="completed"/>
    <s v="Chittagong"/>
    <s v="Cox's Bazar"/>
    <x v="0"/>
    <s v="Palong Khali"/>
    <s v="Camp 08E"/>
    <x v="1"/>
    <d v="2022-03-01T00:00:00"/>
    <x v="0"/>
    <m/>
    <m/>
    <m/>
    <m/>
    <m/>
    <s v="Ridoy Roy"/>
    <n v="1679210106"/>
    <s v="ridoy_roy@wvi.org"/>
    <s v="UNICEF-WVI"/>
  </r>
  <r>
    <n v="1272"/>
    <s v="UNICEF"/>
    <s v="WVI"/>
    <s v="UNICEF"/>
    <s v="WASH"/>
    <x v="2"/>
    <x v="4"/>
    <s v="# of HP sessions at HH level"/>
    <m/>
    <n v="353"/>
    <s v="completed"/>
    <s v="Chittagong"/>
    <s v="Cox's Bazar"/>
    <x v="0"/>
    <s v="Palong Khali"/>
    <s v="Camp 08E"/>
    <x v="1"/>
    <d v="2022-03-01T00:00:00"/>
    <x v="0"/>
    <m/>
    <m/>
    <m/>
    <m/>
    <m/>
    <s v="Ridoy Roy"/>
    <n v="1679210106"/>
    <s v="ridoy_roy@wvi.org"/>
    <s v="UNICEF-WVI"/>
  </r>
  <r>
    <n v="1273"/>
    <s v="UNICEF"/>
    <s v="WVI"/>
    <s v="UNICEF"/>
    <s v="WASH"/>
    <x v="3"/>
    <x v="6"/>
    <s v="# of plant"/>
    <m/>
    <n v="1"/>
    <s v="completed"/>
    <s v="Chittagong"/>
    <s v="Cox's Bazar"/>
    <x v="0"/>
    <s v="Palong Khali"/>
    <s v="Camp 08E"/>
    <x v="1"/>
    <d v="2022-03-01T00:00:00"/>
    <x v="0"/>
    <m/>
    <m/>
    <m/>
    <m/>
    <m/>
    <s v="Ridoy Roy"/>
    <n v="1679210106"/>
    <s v="ridoy_roy@wvi.org"/>
    <s v="UNICEF-WVI"/>
  </r>
  <r>
    <n v="1274"/>
    <s v="UNICEF"/>
    <s v="WVI"/>
    <s v="UNICEF"/>
    <s v="WASH"/>
    <x v="0"/>
    <x v="0"/>
    <s v="# of tube well"/>
    <m/>
    <n v="45"/>
    <s v="completed"/>
    <s v="Chittagong"/>
    <s v="Cox's Bazar"/>
    <x v="0"/>
    <s v="Palong Khali"/>
    <s v="Camp 15"/>
    <x v="1"/>
    <d v="2022-03-01T00:00:00"/>
    <x v="0"/>
    <m/>
    <m/>
    <m/>
    <m/>
    <m/>
    <s v="Ridoy Roy"/>
    <n v="1679210106"/>
    <s v="ridoy_roy@wvi.org"/>
    <s v="UNICEF-WVI"/>
  </r>
  <r>
    <n v="1275"/>
    <s v="UNICEF"/>
    <s v="WVI"/>
    <s v="UNICEF"/>
    <s v="WASH"/>
    <x v="0"/>
    <x v="12"/>
    <s v="# of water network"/>
    <m/>
    <n v="3"/>
    <s v="completed"/>
    <s v="Chittagong"/>
    <s v="Cox's Bazar"/>
    <x v="0"/>
    <s v="Palong Khali"/>
    <s v="Camp 15"/>
    <x v="1"/>
    <d v="2022-03-01T00:00:00"/>
    <x v="0"/>
    <m/>
    <m/>
    <m/>
    <m/>
    <m/>
    <s v="Ridoy Roy"/>
    <n v="1679210106"/>
    <s v="ridoy_roy@wvi.org"/>
    <s v="UNICEF-WVI"/>
  </r>
  <r>
    <n v="1276"/>
    <s v="UNICEF"/>
    <s v="WVI"/>
    <s v="UNICEF"/>
    <s v="WASH"/>
    <x v="1"/>
    <x v="1"/>
    <s v="# of door "/>
    <m/>
    <n v="6"/>
    <s v="completed"/>
    <s v="Chittagong"/>
    <s v="Cox's Bazar"/>
    <x v="0"/>
    <s v="Palong Khali"/>
    <s v="Camp 15"/>
    <x v="1"/>
    <d v="2022-03-01T00:00:00"/>
    <x v="0"/>
    <m/>
    <m/>
    <m/>
    <m/>
    <m/>
    <s v="Ridoy Roy"/>
    <n v="1679210106"/>
    <s v="ridoy_roy@wvi.org"/>
    <s v="UNICEF-WVI"/>
  </r>
  <r>
    <n v="1277"/>
    <s v="UNICEF"/>
    <s v="WVI"/>
    <s v="UNICEF"/>
    <s v="WASH"/>
    <x v="1"/>
    <x v="8"/>
    <s v="# of FSM Site"/>
    <m/>
    <n v="9"/>
    <s v="completed"/>
    <s v="Chittagong"/>
    <s v="Cox's Bazar"/>
    <x v="0"/>
    <s v="Palong Khali"/>
    <s v="Camp 15"/>
    <x v="1"/>
    <d v="2022-03-01T00:00:00"/>
    <x v="0"/>
    <m/>
    <m/>
    <m/>
    <m/>
    <m/>
    <s v="Ridoy Roy"/>
    <n v="1679210106"/>
    <s v="ridoy_roy@wvi.org"/>
    <s v="UNICEF-WVI"/>
  </r>
  <r>
    <n v="1278"/>
    <s v="UNICEF"/>
    <s v="WVI"/>
    <s v="UNICEF"/>
    <s v="WASH"/>
    <x v="1"/>
    <x v="39"/>
    <s v="# of FSM Site"/>
    <m/>
    <n v="209"/>
    <s v="completed"/>
    <s v="Chittagong"/>
    <s v="Cox's Bazar"/>
    <x v="0"/>
    <s v="Palong Khali"/>
    <s v="Camp 15"/>
    <x v="1"/>
    <d v="2022-03-01T00:00:00"/>
    <x v="0"/>
    <m/>
    <m/>
    <m/>
    <m/>
    <m/>
    <s v="Ridoy Roy"/>
    <n v="1679210106"/>
    <s v="ridoy_roy@wvi.org"/>
    <s v="UNICEF-WVI"/>
  </r>
  <r>
    <n v="1279"/>
    <s v="UNICEF"/>
    <s v="WVI"/>
    <s v="UNICEF"/>
    <s v="WASH"/>
    <x v="2"/>
    <x v="10"/>
    <s v="# of HP sessions at community level"/>
    <m/>
    <n v="450"/>
    <s v="completed"/>
    <s v="Chittagong"/>
    <s v="Cox's Bazar"/>
    <x v="0"/>
    <s v="Palong Khali"/>
    <s v="Camp 15"/>
    <x v="1"/>
    <d v="2022-03-01T00:00:00"/>
    <x v="0"/>
    <m/>
    <m/>
    <m/>
    <m/>
    <m/>
    <s v="Ridoy Roy"/>
    <n v="1679210106"/>
    <s v="ridoy_roy@wvi.org"/>
    <s v="UNICEF-WVI"/>
  </r>
  <r>
    <n v="1280"/>
    <s v="UNICEF"/>
    <s v="WVI"/>
    <s v="UNICEF"/>
    <s v="WASH"/>
    <x v="3"/>
    <x v="6"/>
    <s v="# of plant"/>
    <m/>
    <n v="1"/>
    <s v="completed"/>
    <s v="Chittagong"/>
    <s v="Cox's Bazar"/>
    <x v="0"/>
    <s v="Palong Khali"/>
    <s v="Camp 15"/>
    <x v="1"/>
    <d v="2022-03-01T00:00:00"/>
    <x v="0"/>
    <m/>
    <m/>
    <m/>
    <m/>
    <m/>
    <s v="Ridoy Roy"/>
    <n v="1679210106"/>
    <s v="ridoy_roy@wvi.org"/>
    <s v="UNICEF-WVI"/>
  </r>
  <r>
    <n v="1281"/>
    <s v="WCB"/>
    <s v="WCB"/>
    <s v="Tearfund"/>
    <s v="WASH"/>
    <x v="2"/>
    <x v="19"/>
    <s v="# of estimated persons reached by mass-media campaign"/>
    <m/>
    <n v="335"/>
    <s v="completed"/>
    <s v="Chittagong"/>
    <s v="Cox's Bazar"/>
    <x v="0"/>
    <s v="Palong Khali"/>
    <s v="Camp 04"/>
    <x v="1"/>
    <d v="2022-02-01T00:00:00"/>
    <x v="0"/>
    <m/>
    <m/>
    <m/>
    <m/>
    <m/>
    <s v="Margaret Bepary"/>
    <n v="1782093386"/>
    <s v="margaretb@worldconcern.org"/>
    <s v="WCB"/>
  </r>
  <r>
    <n v="1282"/>
    <s v="WCB"/>
    <s v="WCB"/>
    <s v="Tearfund"/>
    <s v="WASH"/>
    <x v="2"/>
    <x v="7"/>
    <s v="N/A"/>
    <m/>
    <n v="108"/>
    <s v="completed"/>
    <s v="Chittagong"/>
    <s v="Cox's Bazar"/>
    <x v="0"/>
    <s v="Palong Khali"/>
    <s v="Camp 04"/>
    <x v="1"/>
    <d v="2022-02-01T00:00:00"/>
    <x v="0"/>
    <m/>
    <m/>
    <m/>
    <m/>
    <s v="Footprints have been installed on the pathway from toilet to nearby hand washing point (Points)"/>
    <s v="Margaret Bepary"/>
    <n v="1782093386"/>
    <s v="margaretb@worldconcern.org"/>
    <s v="WCB"/>
  </r>
  <r>
    <n v="1283"/>
    <s v="WHH"/>
    <s v="ANANDO"/>
    <s v="GFFO, WHH"/>
    <s v="WASH"/>
    <x v="0"/>
    <x v="13"/>
    <s v="# cubic meters / day"/>
    <m/>
    <n v="110"/>
    <s v="completed"/>
    <s v="Chittagong"/>
    <s v="Cox's Bazar"/>
    <x v="1"/>
    <s v="Nhilla"/>
    <s v="Camp 24"/>
    <x v="1"/>
    <d v="2022-03-01T00:00:00"/>
    <x v="0"/>
    <m/>
    <m/>
    <m/>
    <m/>
    <m/>
    <s v="Md. Akramul Haque"/>
    <n v="1714567162"/>
    <s v="akramul.haque@welthungerhilfe.de"/>
    <s v="WHH-ANANDO"/>
  </r>
  <r>
    <n v="1284"/>
    <s v="WHH"/>
    <s v="ANANDO"/>
    <s v="GFFO, WHH"/>
    <s v="WASH"/>
    <x v="0"/>
    <x v="12"/>
    <s v="# of water network"/>
    <m/>
    <n v="5"/>
    <s v="completed"/>
    <s v="Chittagong"/>
    <s v="Cox's Bazar"/>
    <x v="1"/>
    <s v="Nhilla"/>
    <s v="Camp 24"/>
    <x v="1"/>
    <d v="2022-03-01T00:00:00"/>
    <x v="0"/>
    <m/>
    <m/>
    <m/>
    <m/>
    <m/>
    <s v="Md. Akramul Haque"/>
    <n v="1714567162"/>
    <s v="akramul.haque@welthungerhilfe.de"/>
    <s v="WHH-ANANDO"/>
  </r>
  <r>
    <n v="1285"/>
    <s v="WHH"/>
    <s v="ANANDO"/>
    <s v="GFFO, WHH"/>
    <s v="WASH"/>
    <x v="0"/>
    <x v="7"/>
    <s v="N/A"/>
    <m/>
    <n v="1"/>
    <s v="completed"/>
    <s v="Chittagong"/>
    <s v="Cox's Bazar"/>
    <x v="1"/>
    <s v="Nhilla"/>
    <s v="Camp 24"/>
    <x v="1"/>
    <d v="2022-03-01T00:00:00"/>
    <x v="0"/>
    <m/>
    <m/>
    <m/>
    <m/>
    <s v="Tap Stand Repaired"/>
    <s v="Md. Akramul Haque"/>
    <n v="1714567162"/>
    <s v="akramul.haque@welthungerhilfe.de"/>
    <s v="WHH-ANANDO"/>
  </r>
  <r>
    <n v="1286"/>
    <s v="WHH"/>
    <s v="ANANDO"/>
    <s v="GFFO, WHH"/>
    <s v="WASH"/>
    <x v="1"/>
    <x v="14"/>
    <s v="# of door"/>
    <m/>
    <n v="7"/>
    <s v="completed"/>
    <s v="Chittagong"/>
    <s v="Cox's Bazar"/>
    <x v="1"/>
    <s v="Nhilla"/>
    <s v="Camp 24"/>
    <x v="1"/>
    <d v="2022-03-01T00:00:00"/>
    <x v="0"/>
    <m/>
    <m/>
    <m/>
    <m/>
    <m/>
    <s v="Md. Akramul Haque"/>
    <n v="1714567162"/>
    <s v="akramul.haque@welthungerhilfe.de"/>
    <s v="WHH-ANANDO"/>
  </r>
  <r>
    <n v="1287"/>
    <s v="WHH"/>
    <s v="ANANDO"/>
    <s v="GFFO, WHH"/>
    <s v="WASH"/>
    <x v="1"/>
    <x v="1"/>
    <s v="# of door "/>
    <m/>
    <n v="52"/>
    <s v="completed"/>
    <s v="Chittagong"/>
    <s v="Cox's Bazar"/>
    <x v="1"/>
    <s v="Nhilla"/>
    <s v="Camp 24"/>
    <x v="1"/>
    <d v="2022-03-01T00:00:00"/>
    <x v="0"/>
    <m/>
    <m/>
    <m/>
    <m/>
    <m/>
    <s v="Md. Akramul Haque"/>
    <n v="1714567162"/>
    <s v="akramul.haque@welthungerhilfe.de"/>
    <s v="WHH-ANANDO"/>
  </r>
  <r>
    <n v="1288"/>
    <s v="WHH"/>
    <s v="ANANDO"/>
    <s v="GFFO, WHH"/>
    <s v="WASH"/>
    <x v="1"/>
    <x v="8"/>
    <s v="# of FSM Site"/>
    <m/>
    <n v="1"/>
    <s v="completed"/>
    <s v="Chittagong"/>
    <s v="Cox's Bazar"/>
    <x v="1"/>
    <s v="Nhilla"/>
    <s v="Camp 24"/>
    <x v="1"/>
    <d v="2022-03-01T00:00:00"/>
    <x v="0"/>
    <m/>
    <m/>
    <m/>
    <m/>
    <m/>
    <s v="Md. Akramul Haque"/>
    <n v="1714567162"/>
    <s v="akramul.haque@welthungerhilfe.de"/>
    <s v="WHH-ANANDO"/>
  </r>
  <r>
    <n v="1289"/>
    <s v="WHH"/>
    <s v="ANANDO"/>
    <s v="GFFO, WHH"/>
    <s v="WASH"/>
    <x v="1"/>
    <x v="2"/>
    <s v="# of FSM Site"/>
    <m/>
    <n v="1"/>
    <s v="completed"/>
    <s v="Chittagong"/>
    <s v="Cox's Bazar"/>
    <x v="1"/>
    <s v="Nhilla"/>
    <s v="Camp 24"/>
    <x v="1"/>
    <d v="2022-03-01T00:00:00"/>
    <x v="0"/>
    <m/>
    <m/>
    <m/>
    <m/>
    <m/>
    <s v="Md. Akramul Haque"/>
    <n v="1714567162"/>
    <s v="akramul.haque@welthungerhilfe.de"/>
    <s v="WHH-ANANDO"/>
  </r>
  <r>
    <n v="1290"/>
    <s v="WHH"/>
    <s v="ANANDO"/>
    <s v="GFFO, WHH"/>
    <s v="WASH"/>
    <x v="1"/>
    <x v="17"/>
    <s v="# of door"/>
    <m/>
    <n v="10"/>
    <s v="completed"/>
    <s v="Chittagong"/>
    <s v="Cox's Bazar"/>
    <x v="1"/>
    <s v="Nhilla"/>
    <s v="Camp 24"/>
    <x v="1"/>
    <d v="2022-03-01T00:00:00"/>
    <x v="0"/>
    <m/>
    <m/>
    <m/>
    <m/>
    <m/>
    <s v="Md. Akramul Haque"/>
    <n v="1714567162"/>
    <s v="akramul.haque@welthungerhilfe.de"/>
    <s v="WHH-ANANDO"/>
  </r>
  <r>
    <n v="1291"/>
    <s v="WHH"/>
    <s v="ANANDO"/>
    <s v="GFFO, WHH"/>
    <s v="WASH"/>
    <x v="1"/>
    <x v="18"/>
    <s v="# of door"/>
    <m/>
    <n v="1"/>
    <s v="completed"/>
    <s v="Chittagong"/>
    <s v="Cox's Bazar"/>
    <x v="1"/>
    <s v="Nhilla"/>
    <s v="Camp 24"/>
    <x v="1"/>
    <d v="2022-03-01T00:00:00"/>
    <x v="0"/>
    <m/>
    <m/>
    <m/>
    <m/>
    <m/>
    <s v="Md. Akramul Haque"/>
    <n v="1714567162"/>
    <s v="akramul.haque@welthungerhilfe.de"/>
    <s v="WHH-ANANDO"/>
  </r>
  <r>
    <n v="1292"/>
    <s v="WHH"/>
    <s v="ANANDO"/>
    <s v="GFFO, WHH"/>
    <s v="WASH"/>
    <x v="1"/>
    <x v="9"/>
    <s v="# of door"/>
    <m/>
    <n v="85"/>
    <s v="completed"/>
    <s v="Chittagong"/>
    <s v="Cox's Bazar"/>
    <x v="1"/>
    <s v="Nhilla"/>
    <s v="Camp 24"/>
    <x v="1"/>
    <d v="2022-03-01T00:00:00"/>
    <x v="0"/>
    <m/>
    <m/>
    <m/>
    <m/>
    <m/>
    <s v="Md. Akramul Haque"/>
    <n v="1714567162"/>
    <s v="akramul.haque@welthungerhilfe.de"/>
    <s v="WHH-ANANDO"/>
  </r>
  <r>
    <n v="1293"/>
    <s v="WHH"/>
    <s v="ANANDO"/>
    <s v="GFFO, WHH"/>
    <s v="WASH"/>
    <x v="1"/>
    <x v="3"/>
    <s v="# of door"/>
    <m/>
    <n v="100"/>
    <s v="completed"/>
    <s v="Chittagong"/>
    <s v="Cox's Bazar"/>
    <x v="1"/>
    <s v="Nhilla"/>
    <s v="Camp 24"/>
    <x v="1"/>
    <d v="2022-03-01T00:00:00"/>
    <x v="0"/>
    <m/>
    <m/>
    <m/>
    <m/>
    <m/>
    <s v="Md. Akramul Haque"/>
    <n v="1714567162"/>
    <s v="akramul.haque@welthungerhilfe.de"/>
    <s v="WHH-ANANDO"/>
  </r>
  <r>
    <n v="1294"/>
    <s v="WHH"/>
    <s v="ANANDO"/>
    <s v="GFFO, WHH"/>
    <s v="WASH"/>
    <x v="2"/>
    <x v="10"/>
    <s v="# of HP sessions at community level"/>
    <m/>
    <n v="410"/>
    <s v="completed"/>
    <s v="Chittagong"/>
    <s v="Cox's Bazar"/>
    <x v="1"/>
    <s v="Nhilla"/>
    <s v="Camp 24"/>
    <x v="1"/>
    <d v="2022-03-01T00:00:00"/>
    <x v="0"/>
    <m/>
    <m/>
    <m/>
    <m/>
    <m/>
    <s v="Md. Akramul Haque"/>
    <n v="1714567162"/>
    <s v="akramul.haque@welthungerhilfe.de"/>
    <s v="WHH-ANANDO"/>
  </r>
  <r>
    <n v="1295"/>
    <s v="WHH"/>
    <s v="ANANDO"/>
    <s v="GFFO, WHH"/>
    <s v="WASH"/>
    <x v="2"/>
    <x v="4"/>
    <s v="# of HP sessions at HH level"/>
    <m/>
    <n v="2036"/>
    <s v="completed"/>
    <s v="Chittagong"/>
    <s v="Cox's Bazar"/>
    <x v="1"/>
    <s v="Nhilla"/>
    <s v="Camp 24"/>
    <x v="1"/>
    <d v="2022-03-01T00:00:00"/>
    <x v="0"/>
    <m/>
    <m/>
    <m/>
    <m/>
    <m/>
    <s v="Md. Akramul Haque"/>
    <n v="1714567162"/>
    <s v="akramul.haque@welthungerhilfe.de"/>
    <s v="WHH-ANANDO"/>
  </r>
  <r>
    <n v="1296"/>
    <s v="WHH"/>
    <s v="ANANDO"/>
    <s v="GFFO, WHH"/>
    <s v="WASH"/>
    <x v="2"/>
    <x v="19"/>
    <s v="# of estimated persons reached by mass-media campaign"/>
    <m/>
    <n v="13"/>
    <s v="completed"/>
    <s v="Chittagong"/>
    <s v="Cox's Bazar"/>
    <x v="1"/>
    <s v="Nhilla"/>
    <s v="Camp 24"/>
    <x v="1"/>
    <d v="2022-03-01T00:00:00"/>
    <x v="0"/>
    <m/>
    <m/>
    <m/>
    <m/>
    <m/>
    <s v="Md. Akramul Haque"/>
    <n v="1714567162"/>
    <s v="akramul.haque@welthungerhilfe.de"/>
    <s v="WHH-ANANDO"/>
  </r>
  <r>
    <n v="1297"/>
    <s v="WHH"/>
    <s v="ANANDO"/>
    <s v="GFFO, WHH"/>
    <s v="WASH"/>
    <x v="2"/>
    <x v="28"/>
    <s v="# of female in reproductive age"/>
    <m/>
    <n v="1376"/>
    <s v="completed"/>
    <s v="Chittagong"/>
    <s v="Cox's Bazar"/>
    <x v="1"/>
    <s v="Nhilla"/>
    <s v="Camp 24"/>
    <x v="1"/>
    <d v="2022-03-01T00:00:00"/>
    <x v="0"/>
    <m/>
    <m/>
    <m/>
    <m/>
    <m/>
    <s v="Md. Akramul Haque"/>
    <n v="1714567162"/>
    <s v="akramul.haque@welthungerhilfe.de"/>
    <s v="WHH-ANANDO"/>
  </r>
  <r>
    <n v="1298"/>
    <s v="WHH"/>
    <s v="ANANDO"/>
    <s v="GFFO, WHH"/>
    <s v="WASH"/>
    <x v="3"/>
    <x v="5"/>
    <s v="# of campaign per camp "/>
    <m/>
    <n v="6"/>
    <s v="completed"/>
    <s v="Chittagong"/>
    <s v="Cox's Bazar"/>
    <x v="1"/>
    <s v="Nhilla"/>
    <s v="Camp 24"/>
    <x v="1"/>
    <d v="2022-03-01T00:00:00"/>
    <x v="0"/>
    <m/>
    <m/>
    <m/>
    <m/>
    <m/>
    <s v="Md. Akramul Haque"/>
    <n v="1714567162"/>
    <s v="akramul.haque@welthungerhilfe.de"/>
    <s v="WHH-ANANDO"/>
  </r>
  <r>
    <n v="1299"/>
    <s v="WHH"/>
    <s v="ANANDO"/>
    <s v="GFFO, WHH"/>
    <s v="WASH"/>
    <x v="3"/>
    <x v="22"/>
    <s v="# of pit"/>
    <m/>
    <n v="41"/>
    <s v="completed"/>
    <s v="Chittagong"/>
    <s v="Cox's Bazar"/>
    <x v="1"/>
    <s v="Nhilla"/>
    <s v="Camp 24"/>
    <x v="1"/>
    <d v="2022-03-01T00:00:00"/>
    <x v="0"/>
    <m/>
    <m/>
    <m/>
    <m/>
    <m/>
    <s v="Md. Akramul Haque"/>
    <n v="1714567162"/>
    <s v="akramul.haque@welthungerhilfe.de"/>
    <s v="WHH-ANANDO"/>
  </r>
  <r>
    <n v="1300"/>
    <s v="WHH"/>
    <s v="ANANDO"/>
    <s v="GFFO, WHH"/>
    <s v="WASH"/>
    <x v="3"/>
    <x v="6"/>
    <s v="# of plant"/>
    <m/>
    <n v="1"/>
    <s v="completed"/>
    <s v="Chittagong"/>
    <s v="Cox's Bazar"/>
    <x v="1"/>
    <s v="Nhilla"/>
    <s v="Camp 24"/>
    <x v="1"/>
    <d v="2022-03-01T00:00:00"/>
    <x v="0"/>
    <m/>
    <m/>
    <m/>
    <m/>
    <m/>
    <s v="Md. Akramul Haque"/>
    <n v="1714567162"/>
    <s v="akramul.haque@welthungerhilfe.de"/>
    <s v="WHH-ANANDO"/>
  </r>
  <r>
    <n v="1301"/>
    <s v="WHH"/>
    <s v="ANANDO"/>
    <s v="GFFO, WHH"/>
    <s v="WASH"/>
    <x v="3"/>
    <x v="24"/>
    <s v="# of 10L bin"/>
    <m/>
    <n v="200"/>
    <s v="completed"/>
    <s v="Chittagong"/>
    <s v="Cox's Bazar"/>
    <x v="1"/>
    <s v="Nhilla"/>
    <s v="Camp 24"/>
    <x v="1"/>
    <d v="2022-03-01T00:00:00"/>
    <x v="0"/>
    <m/>
    <m/>
    <m/>
    <m/>
    <m/>
    <s v="Md. Akramul Haque"/>
    <n v="1714567162"/>
    <s v="akramul.haque@welthungerhilfe.de"/>
    <s v="WHH-ANANDO"/>
  </r>
  <r>
    <n v="1302"/>
    <s v="WHH"/>
    <s v="ANANDO"/>
    <s v="GFFO, WHH"/>
    <s v="WASH"/>
    <x v="0"/>
    <x v="13"/>
    <s v="# cubic meters / day"/>
    <m/>
    <n v="100"/>
    <s v="completed"/>
    <s v="Chittagong"/>
    <s v="Cox's Bazar"/>
    <x v="1"/>
    <s v="Nhilla"/>
    <s v="Camp 27"/>
    <x v="1"/>
    <d v="2022-03-01T00:00:00"/>
    <x v="0"/>
    <m/>
    <m/>
    <m/>
    <m/>
    <m/>
    <s v="Md. Akramul Haque"/>
    <n v="1714567162"/>
    <s v="akramul.haque@welthungerhilfe.de"/>
    <s v="WHH-ANANDO"/>
  </r>
  <r>
    <n v="1303"/>
    <s v="WHH"/>
    <s v="ANANDO"/>
    <s v="GFFO, WHH"/>
    <s v="WASH"/>
    <x v="0"/>
    <x v="12"/>
    <s v="# of water network"/>
    <m/>
    <n v="8"/>
    <s v="completed"/>
    <s v="Chittagong"/>
    <s v="Cox's Bazar"/>
    <x v="1"/>
    <s v="Nhilla"/>
    <s v="Camp 27"/>
    <x v="1"/>
    <d v="2022-03-01T00:00:00"/>
    <x v="0"/>
    <m/>
    <m/>
    <m/>
    <m/>
    <m/>
    <s v="Md. Akramul Haque"/>
    <n v="1714567162"/>
    <s v="akramul.haque@welthungerhilfe.de"/>
    <s v="WHH-ANANDO"/>
  </r>
  <r>
    <n v="1304"/>
    <s v="WHH"/>
    <s v="ANANDO"/>
    <s v="GFFO, WHH"/>
    <s v="WASH"/>
    <x v="0"/>
    <x v="7"/>
    <s v="N/A"/>
    <m/>
    <n v="4"/>
    <s v="completed"/>
    <s v="Chittagong"/>
    <s v="Cox's Bazar"/>
    <x v="1"/>
    <s v="Nhilla"/>
    <s v="Camp 27"/>
    <x v="1"/>
    <d v="2022-03-01T00:00:00"/>
    <x v="0"/>
    <m/>
    <m/>
    <m/>
    <m/>
    <s v="Tap Stand Repaired"/>
    <s v="Md. Akramul Haque"/>
    <n v="1714567162"/>
    <s v="akramul.haque@welthungerhilfe.de"/>
    <s v="WHH-ANANDO"/>
  </r>
  <r>
    <n v="1305"/>
    <s v="WHH"/>
    <s v="ANANDO"/>
    <s v="GFFO, WHH"/>
    <s v="WASH"/>
    <x v="1"/>
    <x v="14"/>
    <s v="# of door"/>
    <m/>
    <n v="49"/>
    <s v="completed"/>
    <s v="Chittagong"/>
    <s v="Cox's Bazar"/>
    <x v="1"/>
    <s v="Nhilla"/>
    <s v="Camp 27"/>
    <x v="1"/>
    <d v="2022-03-01T00:00:00"/>
    <x v="0"/>
    <m/>
    <m/>
    <m/>
    <m/>
    <m/>
    <s v="Md. Akramul Haque"/>
    <n v="1714567162"/>
    <s v="akramul.haque@welthungerhilfe.de"/>
    <s v="WHH-ANANDO"/>
  </r>
  <r>
    <n v="1306"/>
    <s v="WHH"/>
    <s v="ANANDO"/>
    <s v="GFFO, WHH"/>
    <s v="WASH"/>
    <x v="1"/>
    <x v="23"/>
    <s v="# of door "/>
    <m/>
    <n v="2"/>
    <s v="completed"/>
    <s v="Chittagong"/>
    <s v="Cox's Bazar"/>
    <x v="1"/>
    <s v="Nhilla"/>
    <s v="Camp 27"/>
    <x v="1"/>
    <d v="2022-03-01T00:00:00"/>
    <x v="0"/>
    <m/>
    <m/>
    <m/>
    <m/>
    <m/>
    <s v="Md. Akramul Haque"/>
    <n v="1714567162"/>
    <s v="akramul.haque@welthungerhilfe.de"/>
    <s v="WHH-ANANDO"/>
  </r>
  <r>
    <n v="1307"/>
    <s v="WHH"/>
    <s v="ANANDO"/>
    <s v="GFFO, WHH"/>
    <s v="WASH"/>
    <x v="1"/>
    <x v="1"/>
    <s v="# of door "/>
    <m/>
    <n v="50"/>
    <s v="completed"/>
    <s v="Chittagong"/>
    <s v="Cox's Bazar"/>
    <x v="1"/>
    <s v="Nhilla"/>
    <s v="Camp 27"/>
    <x v="1"/>
    <d v="2022-03-01T00:00:00"/>
    <x v="0"/>
    <m/>
    <m/>
    <m/>
    <m/>
    <m/>
    <s v="Md. Akramul Haque"/>
    <n v="1714567162"/>
    <s v="akramul.haque@welthungerhilfe.de"/>
    <s v="WHH-ANANDO"/>
  </r>
  <r>
    <n v="1308"/>
    <s v="WHH"/>
    <s v="ANANDO"/>
    <s v="GFFO, WHH"/>
    <s v="WASH"/>
    <x v="1"/>
    <x v="17"/>
    <s v="# of door"/>
    <m/>
    <n v="66"/>
    <s v="completed"/>
    <s v="Chittagong"/>
    <s v="Cox's Bazar"/>
    <x v="1"/>
    <s v="Nhilla"/>
    <s v="Camp 27"/>
    <x v="1"/>
    <d v="2022-03-01T00:00:00"/>
    <x v="0"/>
    <m/>
    <m/>
    <m/>
    <m/>
    <m/>
    <s v="Md. Akramul Haque"/>
    <n v="1714567162"/>
    <s v="akramul.haque@welthungerhilfe.de"/>
    <s v="WHH-ANANDO"/>
  </r>
  <r>
    <n v="1309"/>
    <s v="WHH"/>
    <s v="ANANDO"/>
    <s v="GFFO, WHH"/>
    <s v="WASH"/>
    <x v="1"/>
    <x v="18"/>
    <s v="# of door"/>
    <m/>
    <n v="3"/>
    <s v="completed"/>
    <s v="Chittagong"/>
    <s v="Cox's Bazar"/>
    <x v="1"/>
    <s v="Nhilla"/>
    <s v="Camp 27"/>
    <x v="1"/>
    <d v="2022-03-01T00:00:00"/>
    <x v="0"/>
    <m/>
    <m/>
    <m/>
    <m/>
    <m/>
    <s v="Md. Akramul Haque"/>
    <n v="1714567162"/>
    <s v="akramul.haque@welthungerhilfe.de"/>
    <s v="WHH-ANANDO"/>
  </r>
  <r>
    <n v="1310"/>
    <s v="WHH"/>
    <s v="ANANDO"/>
    <s v="GFFO, WHH"/>
    <s v="WASH"/>
    <x v="1"/>
    <x v="9"/>
    <s v="# of door"/>
    <m/>
    <n v="90"/>
    <s v="completed"/>
    <s v="Chittagong"/>
    <s v="Cox's Bazar"/>
    <x v="1"/>
    <s v="Nhilla"/>
    <s v="Camp 27"/>
    <x v="1"/>
    <d v="2022-03-01T00:00:00"/>
    <x v="0"/>
    <m/>
    <m/>
    <m/>
    <m/>
    <m/>
    <s v="Md. Akramul Haque"/>
    <n v="1714567162"/>
    <s v="akramul.haque@welthungerhilfe.de"/>
    <s v="WHH-ANANDO"/>
  </r>
  <r>
    <n v="1311"/>
    <s v="WHH"/>
    <s v="ANANDO"/>
    <s v="GFFO, WHH"/>
    <s v="WASH"/>
    <x v="1"/>
    <x v="3"/>
    <s v="# of door"/>
    <m/>
    <n v="228"/>
    <s v="completed"/>
    <s v="Chittagong"/>
    <s v="Cox's Bazar"/>
    <x v="1"/>
    <s v="Nhilla"/>
    <s v="Camp 27"/>
    <x v="1"/>
    <d v="2022-03-01T00:00:00"/>
    <x v="0"/>
    <m/>
    <m/>
    <m/>
    <m/>
    <m/>
    <s v="Md. Akramul Haque"/>
    <n v="1714567162"/>
    <s v="akramul.haque@welthungerhilfe.de"/>
    <s v="WHH-ANANDO"/>
  </r>
  <r>
    <n v="1312"/>
    <s v="WHH"/>
    <s v="ANANDO"/>
    <s v="GFFO, WHH"/>
    <s v="WASH"/>
    <x v="2"/>
    <x v="10"/>
    <s v="# of HP sessions at community level"/>
    <m/>
    <n v="704"/>
    <s v="completed"/>
    <s v="Chittagong"/>
    <s v="Cox's Bazar"/>
    <x v="1"/>
    <s v="Nhilla"/>
    <s v="Camp 27"/>
    <x v="1"/>
    <d v="2022-03-01T00:00:00"/>
    <x v="0"/>
    <m/>
    <m/>
    <m/>
    <m/>
    <m/>
    <s v="Md. Akramul Haque"/>
    <n v="1714567162"/>
    <s v="akramul.haque@welthungerhilfe.de"/>
    <s v="WHH-ANANDO"/>
  </r>
  <r>
    <n v="1313"/>
    <s v="WHH"/>
    <s v="ANANDO"/>
    <s v="GFFO, WHH"/>
    <s v="WASH"/>
    <x v="2"/>
    <x v="4"/>
    <s v="# of HP sessions at HH level"/>
    <m/>
    <n v="2704"/>
    <s v="completed"/>
    <s v="Chittagong"/>
    <s v="Cox's Bazar"/>
    <x v="1"/>
    <s v="Nhilla"/>
    <s v="Camp 27"/>
    <x v="1"/>
    <d v="2022-03-01T00:00:00"/>
    <x v="0"/>
    <m/>
    <m/>
    <m/>
    <m/>
    <m/>
    <s v="Md. Akramul Haque"/>
    <n v="1714567162"/>
    <s v="akramul.haque@welthungerhilfe.de"/>
    <s v="WHH-ANANDO"/>
  </r>
  <r>
    <n v="1314"/>
    <s v="WHH"/>
    <s v="ANANDO"/>
    <s v="GFFO, WHH"/>
    <s v="WASH"/>
    <x v="2"/>
    <x v="19"/>
    <s v="# of estimated persons reached by mass-media campaign"/>
    <m/>
    <n v="112"/>
    <s v="completed"/>
    <s v="Chittagong"/>
    <s v="Cox's Bazar"/>
    <x v="1"/>
    <s v="Nhilla"/>
    <s v="Camp 27"/>
    <x v="1"/>
    <d v="2022-03-01T00:00:00"/>
    <x v="0"/>
    <m/>
    <m/>
    <m/>
    <m/>
    <m/>
    <s v="Md. Akramul Haque"/>
    <n v="1714567162"/>
    <s v="akramul.haque@welthungerhilfe.de"/>
    <s v="WHH-ANANDO"/>
  </r>
  <r>
    <n v="1315"/>
    <s v="WHH"/>
    <s v="ANANDO"/>
    <s v="GFFO, WHH"/>
    <s v="WASH"/>
    <x v="2"/>
    <x v="7"/>
    <s v="N/A"/>
    <m/>
    <n v="75"/>
    <s v="completed"/>
    <s v="Chittagong"/>
    <s v="Cox's Bazar"/>
    <x v="1"/>
    <s v="Nhilla"/>
    <s v="Camp 27"/>
    <x v="1"/>
    <d v="2022-03-01T00:00:00"/>
    <x v="0"/>
    <m/>
    <m/>
    <m/>
    <m/>
    <s v="Ensure soap at handwashing station"/>
    <s v="Md. Akramul Haque"/>
    <n v="1714567162"/>
    <s v="akramul.haque@welthungerhilfe.de"/>
    <s v="WHH-ANANDO"/>
  </r>
  <r>
    <n v="1316"/>
    <s v="WHH"/>
    <s v="ANANDO"/>
    <s v="GFFO, WHH"/>
    <s v="WASH"/>
    <x v="3"/>
    <x v="5"/>
    <s v="# of campaign per camp "/>
    <m/>
    <n v="21"/>
    <s v="completed"/>
    <s v="Chittagong"/>
    <s v="Cox's Bazar"/>
    <x v="1"/>
    <s v="Nhilla"/>
    <s v="Camp 27"/>
    <x v="1"/>
    <d v="2022-03-01T00:00:00"/>
    <x v="0"/>
    <m/>
    <m/>
    <m/>
    <m/>
    <m/>
    <s v="Md. Akramul Haque"/>
    <n v="1714567162"/>
    <s v="akramul.haque@welthungerhilfe.de"/>
    <s v="WHH-ANANDO"/>
  </r>
  <r>
    <n v="1317"/>
    <s v="WHH"/>
    <s v="ANANDO"/>
    <s v="GFFO, WHH"/>
    <s v="WASH"/>
    <x v="3"/>
    <x v="22"/>
    <s v="# of pit"/>
    <m/>
    <n v="50"/>
    <s v="completed"/>
    <s v="Chittagong"/>
    <s v="Cox's Bazar"/>
    <x v="1"/>
    <s v="Nhilla"/>
    <s v="Camp 27"/>
    <x v="1"/>
    <d v="2022-03-01T00:00:00"/>
    <x v="0"/>
    <m/>
    <m/>
    <m/>
    <m/>
    <m/>
    <s v="Md. Akramul Haque"/>
    <n v="1714567162"/>
    <s v="akramul.haque@welthungerhilfe.de"/>
    <s v="WHH-ANANDO"/>
  </r>
  <r>
    <n v="1318"/>
    <s v="WHH"/>
    <s v="ANANDO"/>
    <s v="GFFO, WHH"/>
    <s v="WASH"/>
    <x v="3"/>
    <x v="6"/>
    <s v="# of plant"/>
    <m/>
    <n v="1"/>
    <s v="completed"/>
    <s v="Chittagong"/>
    <s v="Cox's Bazar"/>
    <x v="1"/>
    <s v="Nhilla"/>
    <s v="Camp 27"/>
    <x v="1"/>
    <d v="2022-03-01T00:00:00"/>
    <x v="0"/>
    <m/>
    <m/>
    <m/>
    <m/>
    <m/>
    <s v="Md. Akramul Haque"/>
    <n v="1714567162"/>
    <s v="akramul.haque@welthungerhilfe.de"/>
    <s v="WHH-ANANDO"/>
  </r>
  <r>
    <n v="1319"/>
    <s v="WVI"/>
    <s v="WVI"/>
    <s v="DFAT"/>
    <s v="WASH"/>
    <x v="0"/>
    <x v="0"/>
    <s v="# of tube well"/>
    <m/>
    <n v="120"/>
    <s v="completed"/>
    <s v="Chittagong"/>
    <s v="Cox's Bazar"/>
    <x v="0"/>
    <s v="Palong Khali"/>
    <s v="Camp 10"/>
    <x v="1"/>
    <d v="2022-07-01T00:00:00"/>
    <x v="0"/>
    <m/>
    <m/>
    <m/>
    <m/>
    <m/>
    <s v="Ridoy Roy"/>
    <n v="1679210106"/>
    <s v="ridoy_roy@wvi.org"/>
    <s v="WVI"/>
  </r>
  <r>
    <n v="1320"/>
    <s v="WVI"/>
    <s v="WVI"/>
    <s v="DFAT"/>
    <s v="WASH"/>
    <x v="1"/>
    <x v="1"/>
    <s v="# of door "/>
    <m/>
    <n v="17"/>
    <s v="completed"/>
    <s v="Chittagong"/>
    <s v="Cox's Bazar"/>
    <x v="0"/>
    <s v="Palong Khali"/>
    <s v="Camp 10"/>
    <x v="1"/>
    <d v="2022-07-01T00:00:00"/>
    <x v="0"/>
    <m/>
    <m/>
    <m/>
    <m/>
    <m/>
    <s v="Ridoy Roy"/>
    <n v="1679210106"/>
    <s v="ridoy_roy@wvi.org"/>
    <s v="WVI"/>
  </r>
  <r>
    <n v="1321"/>
    <s v="WVI"/>
    <s v="WVI"/>
    <s v="DFAT"/>
    <s v="WASH"/>
    <x v="1"/>
    <x v="2"/>
    <s v="# of FSM Site"/>
    <m/>
    <n v="7"/>
    <s v="completed"/>
    <s v="Chittagong"/>
    <s v="Cox's Bazar"/>
    <x v="0"/>
    <s v="Palong Khali"/>
    <s v="Camp 10"/>
    <x v="1"/>
    <d v="2022-07-01T00:00:00"/>
    <x v="0"/>
    <m/>
    <m/>
    <m/>
    <m/>
    <m/>
    <s v="Ridoy Roy"/>
    <n v="1679210106"/>
    <s v="ridoy_roy@wvi.org"/>
    <s v="WVI"/>
  </r>
  <r>
    <n v="1322"/>
    <s v="WVI"/>
    <s v="WVI"/>
    <s v="DFAT"/>
    <s v="WASH"/>
    <x v="1"/>
    <x v="9"/>
    <s v="# of door"/>
    <m/>
    <n v="112"/>
    <s v="completed"/>
    <s v="Chittagong"/>
    <s v="Cox's Bazar"/>
    <x v="0"/>
    <s v="Palong Khali"/>
    <s v="Camp 10"/>
    <x v="1"/>
    <d v="2022-07-01T00:00:00"/>
    <x v="0"/>
    <m/>
    <m/>
    <m/>
    <m/>
    <m/>
    <s v="Ridoy Roy"/>
    <n v="1679210106"/>
    <s v="ridoy_roy@wvi.org"/>
    <s v="WVI"/>
  </r>
  <r>
    <n v="1323"/>
    <s v="WVI"/>
    <s v="WVI"/>
    <s v="DFAT"/>
    <s v="WASH"/>
    <x v="1"/>
    <x v="3"/>
    <s v="# of door"/>
    <m/>
    <n v="328"/>
    <s v="completed"/>
    <s v="Chittagong"/>
    <s v="Cox's Bazar"/>
    <x v="0"/>
    <s v="Palong Khali"/>
    <s v="Camp 10"/>
    <x v="1"/>
    <d v="2022-07-01T00:00:00"/>
    <x v="0"/>
    <m/>
    <m/>
    <m/>
    <m/>
    <m/>
    <s v="Ridoy Roy"/>
    <n v="1679210106"/>
    <s v="ridoy_roy@wvi.org"/>
    <s v="WVI"/>
  </r>
  <r>
    <n v="1324"/>
    <s v="WVI"/>
    <s v="WVI"/>
    <s v="DFAT"/>
    <s v="WASH"/>
    <x v="2"/>
    <x v="10"/>
    <s v="# of HP sessions at community level"/>
    <m/>
    <n v="2362"/>
    <s v="completed"/>
    <s v="Chittagong"/>
    <s v="Cox's Bazar"/>
    <x v="0"/>
    <s v="Palong Khali"/>
    <s v="Camp 10"/>
    <x v="1"/>
    <d v="2022-07-01T00:00:00"/>
    <x v="0"/>
    <m/>
    <m/>
    <m/>
    <m/>
    <m/>
    <s v="Ridoy Roy"/>
    <n v="1679210106"/>
    <s v="ridoy_roy@wvi.org"/>
    <s v="WVI"/>
  </r>
  <r>
    <n v="1325"/>
    <s v="WVI"/>
    <s v="WVI"/>
    <s v="DFAT"/>
    <s v="WASH"/>
    <x v="2"/>
    <x v="4"/>
    <s v="# of HP sessions at HH level"/>
    <m/>
    <n v="1362"/>
    <s v="completed"/>
    <s v="Chittagong"/>
    <s v="Cox's Bazar"/>
    <x v="0"/>
    <s v="Palong Khali"/>
    <s v="Camp 10"/>
    <x v="1"/>
    <d v="2022-07-01T00:00:00"/>
    <x v="0"/>
    <m/>
    <m/>
    <m/>
    <m/>
    <m/>
    <s v="Ridoy Roy"/>
    <n v="1679210106"/>
    <s v="ridoy_roy@wvi.org"/>
    <s v="WVI"/>
  </r>
  <r>
    <n v="1326"/>
    <s v="WVI"/>
    <s v="WVI"/>
    <s v="DFAT"/>
    <s v="WASH"/>
    <x v="3"/>
    <x v="6"/>
    <s v="# of plant"/>
    <m/>
    <n v="1"/>
    <s v="completed"/>
    <s v="Chittagong"/>
    <s v="Cox's Bazar"/>
    <x v="0"/>
    <s v="Palong Khali"/>
    <s v="Camp 10"/>
    <x v="1"/>
    <d v="2022-07-01T00:00:00"/>
    <x v="0"/>
    <m/>
    <m/>
    <m/>
    <m/>
    <m/>
    <s v="Ridoy Roy"/>
    <n v="1679210106"/>
    <s v="ridoy_roy@wvi.org"/>
    <s v="WVI"/>
  </r>
  <r>
    <n v="1327"/>
    <s v="WVI"/>
    <s v="WVI"/>
    <s v="WV Australia"/>
    <s v="WASH"/>
    <x v="0"/>
    <x v="0"/>
    <s v="# of tube well"/>
    <m/>
    <n v="32"/>
    <s v="completed"/>
    <s v="Chittagong"/>
    <s v="Cox's Bazar"/>
    <x v="0"/>
    <s v="Palong Khali"/>
    <s v="Camp 13"/>
    <x v="1"/>
    <d v="2022-03-01T00:00:00"/>
    <x v="0"/>
    <m/>
    <m/>
    <m/>
    <m/>
    <m/>
    <s v="Ridoy Roy"/>
    <n v="1679210106"/>
    <s v="ridoy_roy@wvi.org"/>
    <s v="WVI"/>
  </r>
  <r>
    <n v="1328"/>
    <s v="WVI"/>
    <s v="WVI"/>
    <s v="WV Australia"/>
    <s v="WASH"/>
    <x v="1"/>
    <x v="1"/>
    <s v="# of door "/>
    <m/>
    <n v="30"/>
    <s v="completed"/>
    <s v="Chittagong"/>
    <s v="Cox's Bazar"/>
    <x v="0"/>
    <s v="Palong Khali"/>
    <s v="Camp 13"/>
    <x v="1"/>
    <d v="2022-03-01T00:00:00"/>
    <x v="0"/>
    <m/>
    <m/>
    <m/>
    <m/>
    <m/>
    <s v="Ridoy Roy"/>
    <n v="1679210106"/>
    <s v="ridoy_roy@wvi.org"/>
    <s v="WVI"/>
  </r>
  <r>
    <n v="1329"/>
    <s v="WVI"/>
    <s v="WVI"/>
    <s v="WV Australia"/>
    <s v="WASH"/>
    <x v="1"/>
    <x v="9"/>
    <s v="# of door"/>
    <m/>
    <n v="47"/>
    <s v="completed"/>
    <s v="Chittagong"/>
    <s v="Cox's Bazar"/>
    <x v="0"/>
    <s v="Palong Khali"/>
    <s v="Camp 13"/>
    <x v="1"/>
    <d v="2022-03-01T00:00:00"/>
    <x v="0"/>
    <m/>
    <m/>
    <m/>
    <m/>
    <m/>
    <s v="Ridoy Roy"/>
    <n v="1679210106"/>
    <s v="ridoy_roy@wvi.org"/>
    <s v="WVI"/>
  </r>
  <r>
    <n v="1330"/>
    <s v="WVI"/>
    <s v="WVI"/>
    <s v="WV Australia"/>
    <s v="WASH"/>
    <x v="1"/>
    <x v="3"/>
    <s v="# of door"/>
    <m/>
    <n v="60"/>
    <s v="completed"/>
    <s v="Chittagong"/>
    <s v="Cox's Bazar"/>
    <x v="0"/>
    <s v="Palong Khali"/>
    <s v="Camp 13"/>
    <x v="1"/>
    <d v="2022-03-01T00:00:00"/>
    <x v="0"/>
    <m/>
    <m/>
    <m/>
    <m/>
    <m/>
    <s v="Ridoy Roy"/>
    <n v="1679210106"/>
    <s v="ridoy_roy@wvi.org"/>
    <s v="WVI"/>
  </r>
  <r>
    <n v="1331"/>
    <s v="WVI"/>
    <s v="BGS"/>
    <s v="DFAT"/>
    <s v="WASH"/>
    <x v="1"/>
    <x v="9"/>
    <s v="# of door"/>
    <m/>
    <n v="15"/>
    <s v="completed"/>
    <s v="Chittagong"/>
    <s v="Cox's Bazar"/>
    <x v="0"/>
    <s v="Palong Khali"/>
    <s v="Camp 13"/>
    <x v="1"/>
    <d v="2022-06-01T00:00:00"/>
    <x v="0"/>
    <m/>
    <m/>
    <m/>
    <m/>
    <m/>
    <s v="Ridoy Roy"/>
    <n v="1679210106"/>
    <s v="ridoy_roy@wvi.org"/>
    <s v="WVI-BGS"/>
  </r>
  <r>
    <n v="1332"/>
    <s v="WVI"/>
    <s v="BGS"/>
    <s v="DFAT"/>
    <s v="WASH"/>
    <x v="2"/>
    <x v="4"/>
    <s v="# of HP sessions at HH level"/>
    <m/>
    <n v="570"/>
    <s v="completed"/>
    <s v="Chittagong"/>
    <s v="Cox's Bazar"/>
    <x v="0"/>
    <s v="Palong Khali"/>
    <s v="Camp 13"/>
    <x v="1"/>
    <d v="2022-06-01T00:00:00"/>
    <x v="0"/>
    <m/>
    <m/>
    <m/>
    <m/>
    <m/>
    <s v="Ridoy Roy"/>
    <n v="1679210106"/>
    <s v="ridoy_roy@wvi.org"/>
    <s v="WVI-BGS"/>
  </r>
  <r>
    <n v="1333"/>
    <s v="DPHE"/>
    <s v="DPHE"/>
    <s v="World Bank"/>
    <s v="WASH"/>
    <x v="1"/>
    <x v="16"/>
    <s v="# of door"/>
    <m/>
    <n v="497"/>
    <s v="completed"/>
    <s v="Chittagong"/>
    <s v="Cox's Bazar"/>
    <x v="0"/>
    <s v="Palong Khali"/>
    <s v="Camp 07"/>
    <x v="1"/>
    <d v="2022-02-01T00:00:00"/>
    <x v="0"/>
    <m/>
    <m/>
    <m/>
    <m/>
    <m/>
    <s v="Iftekhar Uddin Ahmed"/>
    <n v="8801720071252"/>
    <s v="iftekhar.ahmedeco@gmail.com"/>
    <s v="DPHE"/>
  </r>
  <r>
    <n v="1334"/>
    <s v="DPHE"/>
    <s v="DPHE"/>
    <s v="World Bank"/>
    <s v="WASH"/>
    <x v="1"/>
    <x v="16"/>
    <s v="# of door"/>
    <m/>
    <n v="121"/>
    <s v="completed"/>
    <s v="Chittagong"/>
    <s v="Cox's Bazar"/>
    <x v="0"/>
    <s v="Palong Khali"/>
    <s v="Camp 10"/>
    <x v="1"/>
    <d v="2022-02-01T00:00:00"/>
    <x v="0"/>
    <m/>
    <m/>
    <m/>
    <m/>
    <m/>
    <s v="Iftekhar Uddin Ahmed"/>
    <n v="8801720071252"/>
    <s v="iftekhar.ahmedeco@gmail.com"/>
    <s v="DPHE"/>
  </r>
  <r>
    <n v="1335"/>
    <s v="IVY Japan"/>
    <s v="Mukti Cox's Bazar"/>
    <s v="Japan Platform"/>
    <s v="WASH"/>
    <x v="0"/>
    <x v="25"/>
    <s v="# of tube well"/>
    <m/>
    <n v="8"/>
    <s v="completed"/>
    <s v="Chittagong"/>
    <s v="Cox's Bazar"/>
    <x v="1"/>
    <s v="Whykong"/>
    <s v="HC,Whykong"/>
    <x v="2"/>
    <d v="2022-10-01T00:00:00"/>
    <x v="1"/>
    <m/>
    <m/>
    <m/>
    <m/>
    <m/>
    <s v="Tomomi Hayashi"/>
    <n v="1630979409"/>
    <s v="hayashi@ivyjapan.org"/>
    <s v="IVY Japan-Mukti Cox's Bazar"/>
  </r>
  <r>
    <n v="1336"/>
    <s v="IVY Japan"/>
    <s v="Mukti Cox's Bazar"/>
    <s v="Japan Platform"/>
    <s v="WASH"/>
    <x v="0"/>
    <x v="0"/>
    <s v="# of tube well"/>
    <m/>
    <n v="8"/>
    <s v="completed"/>
    <s v="Chittagong"/>
    <s v="Cox's Bazar"/>
    <x v="1"/>
    <s v="Whykong"/>
    <s v="HC,Whykong"/>
    <x v="2"/>
    <d v="2022-10-01T00:00:00"/>
    <x v="1"/>
    <m/>
    <m/>
    <m/>
    <m/>
    <m/>
    <s v="Tomomi Hayashi"/>
    <n v="1630979409"/>
    <s v="hayashi@ivyjapan.org"/>
    <s v="IVY Japan-Mukti Cox's Bazar"/>
  </r>
  <r>
    <n v="1337"/>
    <s v="IVY Japan"/>
    <s v="Mukti Cox's Bazar"/>
    <s v="Japan Platform"/>
    <s v="WASH"/>
    <x v="2"/>
    <x v="7"/>
    <s v="N/A"/>
    <m/>
    <n v="1"/>
    <s v="completed"/>
    <s v="Chittagong"/>
    <s v="Cox's Bazar"/>
    <x v="1"/>
    <s v="Whykong"/>
    <s v="HC,Whykong"/>
    <x v="2"/>
    <d v="2022-10-01T00:00:00"/>
    <x v="1"/>
    <m/>
    <m/>
    <m/>
    <m/>
    <m/>
    <s v="Tomomi Hayashi"/>
    <n v="1630979409"/>
    <s v="hayashi@ivyjapan.org"/>
    <s v="IVY Japan-Mukti Cox's Bazar"/>
  </r>
  <r>
    <n v="1338"/>
    <s v="NCA"/>
    <s v="NGOF"/>
    <s v="NMFA"/>
    <s v="WASH"/>
    <x v="0"/>
    <x v="12"/>
    <s v="# of water network"/>
    <m/>
    <n v="4"/>
    <s v="completed"/>
    <s v="Chittagong"/>
    <s v="Cox's Bazar"/>
    <x v="1"/>
    <s v="Nhilla"/>
    <s v="Camp 25"/>
    <x v="2"/>
    <d v="2022-12-01T00:00:00"/>
    <x v="0"/>
    <m/>
    <m/>
    <m/>
    <m/>
    <m/>
    <s v="Shahrin Yealid"/>
    <n v="1613114224"/>
    <s v="yealid.ngof.nca@gmail.com"/>
    <s v="NCA-NGOF"/>
  </r>
  <r>
    <n v="1339"/>
    <s v="NCA"/>
    <s v="NGOF"/>
    <s v="NMFA"/>
    <s v="WASH"/>
    <x v="0"/>
    <x v="7"/>
    <s v="N/A"/>
    <m/>
    <n v="3"/>
    <s v="completed"/>
    <s v="Chittagong"/>
    <s v="Cox's Bazar"/>
    <x v="1"/>
    <s v="Nhilla"/>
    <s v="Camp 25"/>
    <x v="2"/>
    <d v="2022-12-01T00:00:00"/>
    <x v="0"/>
    <m/>
    <m/>
    <m/>
    <m/>
    <m/>
    <s v="Shahrin Yealid"/>
    <n v="1613114224"/>
    <s v="yealid.ngof.nca@gmail.com"/>
    <s v="NCA-NGOF"/>
  </r>
  <r>
    <n v="1340"/>
    <s v="NCA"/>
    <s v="NGOF"/>
    <s v="NMFA"/>
    <s v="WASH"/>
    <x v="1"/>
    <x v="1"/>
    <s v="# of door "/>
    <m/>
    <n v="8"/>
    <s v="completed"/>
    <s v="Chittagong"/>
    <s v="Cox's Bazar"/>
    <x v="1"/>
    <s v="Nhilla"/>
    <s v="Camp 25"/>
    <x v="2"/>
    <d v="2022-12-01T00:00:00"/>
    <x v="0"/>
    <m/>
    <m/>
    <m/>
    <m/>
    <m/>
    <s v="Shahrin Yealid"/>
    <n v="1613114224"/>
    <s v="yealid.ngof.nca@gmail.com"/>
    <s v="NCA-NGOF"/>
  </r>
  <r>
    <n v="1341"/>
    <s v="NCA"/>
    <s v="NGOF"/>
    <s v="NMFA"/>
    <s v="WASH"/>
    <x v="1"/>
    <x v="8"/>
    <s v="# of FSM Site"/>
    <m/>
    <n v="1"/>
    <s v="completed"/>
    <s v="Chittagong"/>
    <s v="Cox's Bazar"/>
    <x v="1"/>
    <s v="Nhilla"/>
    <s v="Camp 25"/>
    <x v="2"/>
    <d v="2022-12-01T00:00:00"/>
    <x v="0"/>
    <m/>
    <m/>
    <m/>
    <m/>
    <m/>
    <s v="Shahrin Yealid"/>
    <n v="1613114224"/>
    <s v="yealid.ngof.nca@gmail.com"/>
    <s v="NCA-NGOF"/>
  </r>
  <r>
    <n v="1342"/>
    <s v="NCA"/>
    <s v="NGOF"/>
    <s v="NMFA"/>
    <s v="WASH"/>
    <x v="1"/>
    <x v="9"/>
    <s v="# of door"/>
    <m/>
    <n v="18"/>
    <s v="completed"/>
    <s v="Chittagong"/>
    <s v="Cox's Bazar"/>
    <x v="1"/>
    <s v="Nhilla"/>
    <s v="Camp 25"/>
    <x v="2"/>
    <d v="2022-12-01T00:00:00"/>
    <x v="0"/>
    <m/>
    <m/>
    <m/>
    <m/>
    <m/>
    <s v="Shahrin Yealid"/>
    <n v="1613114224"/>
    <s v="yealid.ngof.nca@gmail.com"/>
    <s v="NCA-NGOF"/>
  </r>
  <r>
    <n v="1343"/>
    <s v="NCA"/>
    <s v="NGOF"/>
    <s v="NMFA"/>
    <s v="WASH"/>
    <x v="2"/>
    <x v="4"/>
    <s v="# of HP sessions at HH level"/>
    <m/>
    <n v="2389"/>
    <s v="completed"/>
    <s v="Chittagong"/>
    <s v="Cox's Bazar"/>
    <x v="1"/>
    <s v="Nhilla"/>
    <s v="Camp 25"/>
    <x v="2"/>
    <d v="2022-12-01T00:00:00"/>
    <x v="0"/>
    <m/>
    <m/>
    <m/>
    <m/>
    <m/>
    <s v="Shahrin Yealid"/>
    <n v="1613114224"/>
    <s v="yealid.ngof.nca@gmail.com"/>
    <s v="NCA-NGOF"/>
  </r>
  <r>
    <n v="1344"/>
    <s v="NCA"/>
    <s v="NGOF"/>
    <s v="NMFA"/>
    <s v="WASH"/>
    <x v="2"/>
    <x v="19"/>
    <s v="# of estimated persons reached by mass-media campaign"/>
    <m/>
    <n v="1"/>
    <s v="completed"/>
    <s v="Chittagong"/>
    <s v="Cox's Bazar"/>
    <x v="1"/>
    <s v="Nhilla"/>
    <s v="Camp 25"/>
    <x v="2"/>
    <d v="2022-12-01T00:00:00"/>
    <x v="0"/>
    <m/>
    <m/>
    <m/>
    <m/>
    <m/>
    <s v="Shahrin Yealid"/>
    <n v="1613114224"/>
    <s v="yealid.ngof.nca@gmail.com"/>
    <s v="NCA-NGOF"/>
  </r>
  <r>
    <n v="1345"/>
    <s v="NCA"/>
    <s v="NGOF"/>
    <s v="NMFA"/>
    <s v="WASH"/>
    <x v="2"/>
    <x v="4"/>
    <s v="# of HP sessions at HH level"/>
    <m/>
    <n v="3997"/>
    <s v="completed"/>
    <s v="Chittagong"/>
    <s v="Cox's Bazar"/>
    <x v="1"/>
    <s v="Nhilla"/>
    <s v="HC,Nhilla"/>
    <x v="2"/>
    <d v="2022-12-01T00:00:00"/>
    <x v="1"/>
    <m/>
    <m/>
    <m/>
    <m/>
    <m/>
    <s v="Shahrin Yealid"/>
    <n v="1613114224"/>
    <s v="yealid.ngof.nca@gmail.com"/>
    <s v="NCA-NGOF"/>
  </r>
  <r>
    <n v="1346"/>
    <s v="CARE"/>
    <s v="DSK"/>
    <s v="USAID"/>
    <s v="WASH"/>
    <x v="0"/>
    <x v="25"/>
    <s v="# of tube well"/>
    <m/>
    <n v="4"/>
    <s v="completed"/>
    <s v="Chittagong"/>
    <s v="Cox's Bazar"/>
    <x v="0"/>
    <s v="Ratna Palong"/>
    <s v="HC,Ratna Palong"/>
    <x v="2"/>
    <d v="2022-05-01T00:00:00"/>
    <x v="1"/>
    <m/>
    <m/>
    <m/>
    <m/>
    <m/>
    <s v="Mohammad Kaykuzzaman"/>
    <n v="8801712837770"/>
    <s v="kaykuzzaman@dskbangladesh.org"/>
    <s v="CARE-DSK"/>
  </r>
  <r>
    <n v="1347"/>
    <s v="CARE"/>
    <s v="DSK"/>
    <s v="USAID"/>
    <s v="WASH"/>
    <x v="1"/>
    <x v="17"/>
    <s v="# of door"/>
    <m/>
    <n v="21"/>
    <s v="completed"/>
    <s v="Chittagong"/>
    <s v="Cox's Bazar"/>
    <x v="0"/>
    <s v="Ratna Palong"/>
    <s v="HC,Ratna Palong"/>
    <x v="2"/>
    <d v="2022-05-01T00:00:00"/>
    <x v="1"/>
    <m/>
    <m/>
    <m/>
    <m/>
    <m/>
    <s v="Mohammad Kaykuzzaman"/>
    <n v="8801712837770"/>
    <s v="kaykuzzaman@dskbangladesh.org"/>
    <s v="CARE-DSK"/>
  </r>
  <r>
    <n v="1348"/>
    <s v="CARE"/>
    <s v="DSK"/>
    <s v="USAID"/>
    <s v="WASH"/>
    <x v="2"/>
    <x v="4"/>
    <s v="# of HP sessions at HH level"/>
    <m/>
    <n v="70"/>
    <s v="completed"/>
    <s v="Chittagong"/>
    <s v="Cox's Bazar"/>
    <x v="0"/>
    <s v="Ratna Palong"/>
    <s v="HC,Ratna Palong"/>
    <x v="2"/>
    <d v="2022-05-01T00:00:00"/>
    <x v="1"/>
    <m/>
    <m/>
    <m/>
    <m/>
    <m/>
    <s v="Mohammad Kaykuzzaman"/>
    <n v="8801712837770"/>
    <s v="kaykuzzaman@dskbangladesh.org"/>
    <s v="CARE-DSK"/>
  </r>
  <r>
    <n v="1349"/>
    <s v="CA"/>
    <s v="DSK"/>
    <s v="CAID, DEC"/>
    <s v="WASH"/>
    <x v="0"/>
    <x v="0"/>
    <s v="# of tube well"/>
    <m/>
    <n v="4"/>
    <s v="completed"/>
    <s v="Chittagong"/>
    <s v="Cox's Bazar"/>
    <x v="0"/>
    <s v="Palong Khali"/>
    <s v="Camp 15"/>
    <x v="2"/>
    <d v="2022-07-01T00:00:00"/>
    <x v="0"/>
    <m/>
    <m/>
    <m/>
    <m/>
    <m/>
    <s v="Qumrul Hassan Jilani"/>
    <n v="1714495950"/>
    <s v="qumrul@dskbangladesh.org"/>
    <s v="CA-DSK"/>
  </r>
  <r>
    <n v="1350"/>
    <s v="CA"/>
    <s v="DSK"/>
    <s v="CAID, DEC"/>
    <s v="WASH"/>
    <x v="0"/>
    <x v="12"/>
    <s v="# of water network"/>
    <m/>
    <n v="4"/>
    <s v="completed"/>
    <s v="Chittagong"/>
    <s v="Cox's Bazar"/>
    <x v="0"/>
    <s v="Palong Khali"/>
    <s v="Camp 15"/>
    <x v="2"/>
    <d v="2022-07-01T00:00:00"/>
    <x v="0"/>
    <m/>
    <m/>
    <m/>
    <m/>
    <m/>
    <s v="Qumrul Hassan Jilani"/>
    <n v="1714495950"/>
    <s v="qumrul@dskbangladesh.org"/>
    <s v="CA-DSK"/>
  </r>
  <r>
    <n v="1351"/>
    <s v="CA"/>
    <s v="DSK"/>
    <s v="CAID, DEC"/>
    <s v="WASH"/>
    <x v="1"/>
    <x v="1"/>
    <s v="# of door "/>
    <m/>
    <n v="10"/>
    <s v="completed"/>
    <s v="Chittagong"/>
    <s v="Cox's Bazar"/>
    <x v="0"/>
    <s v="Palong Khali"/>
    <s v="Camp 15"/>
    <x v="2"/>
    <d v="2022-07-01T00:00:00"/>
    <x v="0"/>
    <m/>
    <m/>
    <m/>
    <m/>
    <m/>
    <s v="Qumrul Hassan Jilani"/>
    <n v="1714495950"/>
    <s v="qumrul@dskbangladesh.org"/>
    <s v="CA-DSK"/>
  </r>
  <r>
    <n v="1352"/>
    <s v="CA"/>
    <s v="DSK"/>
    <s v="CAID, DEC"/>
    <s v="WASH"/>
    <x v="1"/>
    <x v="8"/>
    <s v="# of FSM Site"/>
    <m/>
    <n v="4"/>
    <s v="completed"/>
    <s v="Chittagong"/>
    <s v="Cox's Bazar"/>
    <x v="0"/>
    <s v="Palong Khali"/>
    <s v="Camp 15"/>
    <x v="2"/>
    <d v="2022-07-01T00:00:00"/>
    <x v="0"/>
    <m/>
    <m/>
    <m/>
    <m/>
    <m/>
    <s v="Qumrul Hassan Jilani"/>
    <n v="1714495950"/>
    <s v="qumrul@dskbangladesh.org"/>
    <s v="CA-DSK"/>
  </r>
  <r>
    <n v="1353"/>
    <s v="CA"/>
    <s v="DSK"/>
    <s v="CAID, DEC"/>
    <s v="WASH"/>
    <x v="1"/>
    <x v="2"/>
    <s v="# of FSM Site"/>
    <m/>
    <n v="4"/>
    <s v="completed"/>
    <s v="Chittagong"/>
    <s v="Cox's Bazar"/>
    <x v="0"/>
    <s v="Palong Khali"/>
    <s v="Camp 15"/>
    <x v="2"/>
    <d v="2022-07-01T00:00:00"/>
    <x v="0"/>
    <m/>
    <m/>
    <m/>
    <m/>
    <m/>
    <s v="Qumrul Hassan Jilani"/>
    <n v="1714495950"/>
    <s v="qumrul@dskbangladesh.org"/>
    <s v="CA-DSK"/>
  </r>
  <r>
    <n v="1354"/>
    <s v="CA"/>
    <s v="DSK"/>
    <s v="CAID, DEC"/>
    <s v="WASH"/>
    <x v="1"/>
    <x v="9"/>
    <s v="# of door"/>
    <m/>
    <n v="10"/>
    <s v="completed"/>
    <s v="Chittagong"/>
    <s v="Cox's Bazar"/>
    <x v="0"/>
    <s v="Palong Khali"/>
    <s v="Camp 15"/>
    <x v="2"/>
    <d v="2022-07-01T00:00:00"/>
    <x v="0"/>
    <m/>
    <m/>
    <m/>
    <m/>
    <m/>
    <s v="Qumrul Hassan Jilani"/>
    <n v="1714495950"/>
    <s v="qumrul@dskbangladesh.org"/>
    <s v="CA-DSK"/>
  </r>
  <r>
    <n v="1355"/>
    <s v="CA"/>
    <s v="DSK"/>
    <s v="CAID, DEC"/>
    <s v="WASH"/>
    <x v="1"/>
    <x v="3"/>
    <s v="# of door"/>
    <m/>
    <n v="149"/>
    <s v="completed"/>
    <s v="Chittagong"/>
    <s v="Cox's Bazar"/>
    <x v="0"/>
    <s v="Palong Khali"/>
    <s v="Camp 15"/>
    <x v="2"/>
    <d v="2022-07-01T00:00:00"/>
    <x v="0"/>
    <m/>
    <m/>
    <m/>
    <m/>
    <m/>
    <s v="Qumrul Hassan Jilani"/>
    <n v="1714495950"/>
    <s v="qumrul@dskbangladesh.org"/>
    <s v="CA-DSK"/>
  </r>
  <r>
    <n v="1356"/>
    <s v="CA"/>
    <s v="DSK"/>
    <s v="CAID, DEC"/>
    <s v="WASH"/>
    <x v="2"/>
    <x v="4"/>
    <s v="# of HP sessions at HH level"/>
    <m/>
    <n v="110"/>
    <s v="completed"/>
    <s v="Chittagong"/>
    <s v="Cox's Bazar"/>
    <x v="0"/>
    <s v="Palong Khali"/>
    <s v="Camp 15"/>
    <x v="2"/>
    <d v="2022-07-01T00:00:00"/>
    <x v="0"/>
    <m/>
    <m/>
    <m/>
    <m/>
    <m/>
    <s v="Qumrul Hassan Jilani"/>
    <n v="1714495950"/>
    <s v="qumrul@dskbangladesh.org"/>
    <s v="CA-DSK"/>
  </r>
  <r>
    <n v="1357"/>
    <s v="CA"/>
    <s v="DSK"/>
    <s v="CAID, DEC"/>
    <s v="WASH"/>
    <x v="3"/>
    <x v="6"/>
    <s v="# of plant"/>
    <m/>
    <n v="1"/>
    <s v="completed"/>
    <s v="Chittagong"/>
    <s v="Cox's Bazar"/>
    <x v="0"/>
    <s v="Palong Khali"/>
    <s v="Camp 15"/>
    <x v="2"/>
    <d v="2022-07-01T00:00:00"/>
    <x v="0"/>
    <m/>
    <m/>
    <m/>
    <m/>
    <m/>
    <s v="Qumrul Hassan Jilani"/>
    <n v="1714495950"/>
    <s v="qumrul@dskbangladesh.org"/>
    <s v="CA-DSK"/>
  </r>
  <r>
    <n v="1358"/>
    <s v="IOM"/>
    <s v="DSK"/>
    <s v="ECHO"/>
    <s v="WASH"/>
    <x v="0"/>
    <x v="12"/>
    <s v="# of water network"/>
    <m/>
    <n v="15"/>
    <s v="completed"/>
    <s v="Chittagong"/>
    <s v="Cox's Bazar"/>
    <x v="1"/>
    <s v="Nhilla"/>
    <s v="Camp 24"/>
    <x v="2"/>
    <d v="2022-04-01T00:00:00"/>
    <x v="0"/>
    <m/>
    <m/>
    <m/>
    <m/>
    <m/>
    <s v="Kazi Mahfuzur Rahman"/>
    <n v="1737538933"/>
    <s v="kmrahman@iom.int"/>
    <s v="IOM-DSK"/>
  </r>
  <r>
    <n v="1359"/>
    <s v="IOM"/>
    <s v="DSK"/>
    <s v="ECHO"/>
    <s v="WASH"/>
    <x v="0"/>
    <x v="7"/>
    <s v="N/A"/>
    <m/>
    <n v="344"/>
    <s v="completed"/>
    <s v="Chittagong"/>
    <s v="Cox's Bazar"/>
    <x v="1"/>
    <s v="Nhilla"/>
    <s v="Camp 24"/>
    <x v="2"/>
    <d v="2022-04-01T00:00:00"/>
    <x v="0"/>
    <m/>
    <m/>
    <m/>
    <m/>
    <m/>
    <s v="Kazi Mahfuzur Rahman"/>
    <n v="1737538933"/>
    <s v="kmrahman@iom.int"/>
    <s v="IOM-DSK"/>
  </r>
  <r>
    <n v="1360"/>
    <s v="IOM"/>
    <s v="DSK"/>
    <s v="ECHO"/>
    <s v="WASH"/>
    <x v="1"/>
    <x v="1"/>
    <s v="# of door "/>
    <m/>
    <n v="15"/>
    <s v="completed"/>
    <s v="Chittagong"/>
    <s v="Cox's Bazar"/>
    <x v="1"/>
    <s v="Nhilla"/>
    <s v="Camp 24"/>
    <x v="2"/>
    <d v="2022-04-01T00:00:00"/>
    <x v="0"/>
    <m/>
    <m/>
    <m/>
    <m/>
    <m/>
    <s v="Kazi Mahfuzur Rahman"/>
    <n v="1737538933"/>
    <s v="kmrahman@iom.int"/>
    <s v="IOM-DSK"/>
  </r>
  <r>
    <n v="1361"/>
    <s v="IOM"/>
    <s v="DSK"/>
    <s v="ECHO"/>
    <s v="WASH"/>
    <x v="1"/>
    <x v="8"/>
    <s v="# of FSM Site"/>
    <m/>
    <n v="2"/>
    <s v="completed"/>
    <s v="Chittagong"/>
    <s v="Cox's Bazar"/>
    <x v="1"/>
    <s v="Nhilla"/>
    <s v="Camp 24"/>
    <x v="2"/>
    <d v="2022-04-01T00:00:00"/>
    <x v="0"/>
    <m/>
    <m/>
    <m/>
    <m/>
    <m/>
    <s v="Kazi Mahfuzur Rahman"/>
    <n v="1737538933"/>
    <s v="kmrahman@iom.int"/>
    <s v="IOM-DSK"/>
  </r>
  <r>
    <n v="1362"/>
    <s v="IOM"/>
    <s v="DSK"/>
    <s v="ECHO"/>
    <s v="WASH"/>
    <x v="1"/>
    <x v="9"/>
    <s v="# of door"/>
    <m/>
    <n v="28"/>
    <s v="completed"/>
    <s v="Chittagong"/>
    <s v="Cox's Bazar"/>
    <x v="1"/>
    <s v="Nhilla"/>
    <s v="Camp 24"/>
    <x v="2"/>
    <d v="2022-04-01T00:00:00"/>
    <x v="0"/>
    <m/>
    <m/>
    <m/>
    <m/>
    <m/>
    <s v="Kazi Mahfuzur Rahman"/>
    <n v="1737538933"/>
    <s v="kmrahman@iom.int"/>
    <s v="IOM-DSK"/>
  </r>
  <r>
    <n v="1363"/>
    <s v="IOM"/>
    <s v="DSK"/>
    <s v="ECHO"/>
    <s v="WASH"/>
    <x v="1"/>
    <x v="3"/>
    <s v="# of door"/>
    <m/>
    <n v="661"/>
    <s v="completed"/>
    <s v="Chittagong"/>
    <s v="Cox's Bazar"/>
    <x v="1"/>
    <s v="Nhilla"/>
    <s v="Camp 24"/>
    <x v="2"/>
    <d v="2022-04-01T00:00:00"/>
    <x v="0"/>
    <m/>
    <m/>
    <m/>
    <m/>
    <m/>
    <s v="Kazi Mahfuzur Rahman"/>
    <n v="1737538933"/>
    <s v="kmrahman@iom.int"/>
    <s v="IOM-DSK"/>
  </r>
  <r>
    <n v="1364"/>
    <s v="IOM"/>
    <s v="DSK"/>
    <s v="ECHO"/>
    <s v="WASH"/>
    <x v="2"/>
    <x v="20"/>
    <s v="# of household"/>
    <m/>
    <n v="3699"/>
    <s v="completed"/>
    <s v="Chittagong"/>
    <s v="Cox's Bazar"/>
    <x v="1"/>
    <s v="Nhilla"/>
    <s v="Camp 24"/>
    <x v="2"/>
    <d v="2022-04-01T00:00:00"/>
    <x v="0"/>
    <m/>
    <m/>
    <m/>
    <m/>
    <m/>
    <s v="Kazi Mahfuzur Rahman"/>
    <n v="1737538933"/>
    <s v="kmrahman@iom.int"/>
    <s v="IOM-DSK"/>
  </r>
  <r>
    <n v="1365"/>
    <s v="IOM"/>
    <s v="DSK"/>
    <s v="ECHO"/>
    <s v="WASH"/>
    <x v="2"/>
    <x v="28"/>
    <s v="# of female in reproductive age"/>
    <m/>
    <n v="4"/>
    <s v="completed"/>
    <s v="Chittagong"/>
    <s v="Cox's Bazar"/>
    <x v="1"/>
    <s v="Nhilla"/>
    <s v="Camp 24"/>
    <x v="2"/>
    <d v="2022-04-01T00:00:00"/>
    <x v="0"/>
    <m/>
    <m/>
    <m/>
    <m/>
    <m/>
    <s v="Kazi Mahfuzur Rahman"/>
    <n v="1737538933"/>
    <s v="kmrahman@iom.int"/>
    <s v="IOM-DSK"/>
  </r>
  <r>
    <n v="1366"/>
    <s v="IOM"/>
    <s v="DSK"/>
    <s v="ECHO"/>
    <s v="WASH"/>
    <x v="2"/>
    <x v="7"/>
    <s v="N/A"/>
    <m/>
    <n v="1368"/>
    <s v="completed"/>
    <s v="Chittagong"/>
    <s v="Cox's Bazar"/>
    <x v="1"/>
    <s v="Nhilla"/>
    <s v="Camp 24"/>
    <x v="2"/>
    <d v="2022-04-01T00:00:00"/>
    <x v="0"/>
    <m/>
    <m/>
    <m/>
    <m/>
    <m/>
    <s v="Kazi Mahfuzur Rahman"/>
    <n v="1737538933"/>
    <s v="kmrahman@iom.int"/>
    <s v="IOM-DSK"/>
  </r>
  <r>
    <n v="1367"/>
    <s v="IOM"/>
    <s v="DSK"/>
    <s v="ECHO"/>
    <s v="WASH"/>
    <x v="3"/>
    <x v="5"/>
    <s v="# of campaign per camp "/>
    <m/>
    <n v="20"/>
    <s v="completed"/>
    <s v="Chittagong"/>
    <s v="Cox's Bazar"/>
    <x v="1"/>
    <s v="Nhilla"/>
    <s v="Camp 24"/>
    <x v="2"/>
    <d v="2022-04-01T00:00:00"/>
    <x v="0"/>
    <m/>
    <m/>
    <m/>
    <m/>
    <m/>
    <s v="Kazi Mahfuzur Rahman"/>
    <n v="1737538933"/>
    <s v="kmrahman@iom.int"/>
    <s v="IOM-DSK"/>
  </r>
  <r>
    <n v="1368"/>
    <s v="IOM"/>
    <s v="DSK"/>
    <s v="ECHO"/>
    <s v="WASH"/>
    <x v="3"/>
    <x v="6"/>
    <s v="# of plant"/>
    <m/>
    <n v="2"/>
    <s v="completed"/>
    <s v="Chittagong"/>
    <s v="Cox's Bazar"/>
    <x v="1"/>
    <s v="Nhilla"/>
    <s v="Camp 24"/>
    <x v="2"/>
    <d v="2022-04-01T00:00:00"/>
    <x v="0"/>
    <m/>
    <m/>
    <m/>
    <m/>
    <m/>
    <s v="Kazi Mahfuzur Rahman"/>
    <n v="1737538933"/>
    <s v="kmrahman@iom.int"/>
    <s v="IOM-DSK"/>
  </r>
  <r>
    <n v="1369"/>
    <s v="IOM"/>
    <s v="DSK"/>
    <s v="ECHO"/>
    <s v="WASH"/>
    <x v="1"/>
    <x v="1"/>
    <s v="# of door "/>
    <m/>
    <n v="7"/>
    <s v="completed"/>
    <s v="Chittagong"/>
    <s v="Cox's Bazar"/>
    <x v="1"/>
    <s v="Nhilla"/>
    <s v="Camp 25"/>
    <x v="2"/>
    <d v="2022-04-01T00:00:00"/>
    <x v="0"/>
    <m/>
    <m/>
    <m/>
    <m/>
    <m/>
    <s v="Kazi Mahfuzur Rahman"/>
    <n v="1737538933"/>
    <s v="kmrahman@iom.int"/>
    <s v="IOM-DSK"/>
  </r>
  <r>
    <n v="1370"/>
    <s v="IOM"/>
    <s v="DSK"/>
    <s v="ECHO"/>
    <s v="WASH"/>
    <x v="1"/>
    <x v="9"/>
    <s v="# of door"/>
    <m/>
    <n v="20"/>
    <s v="completed"/>
    <s v="Chittagong"/>
    <s v="Cox's Bazar"/>
    <x v="1"/>
    <s v="Nhilla"/>
    <s v="Camp 25"/>
    <x v="2"/>
    <d v="2022-04-01T00:00:00"/>
    <x v="0"/>
    <m/>
    <m/>
    <m/>
    <m/>
    <m/>
    <s v="Kazi Mahfuzur Rahman"/>
    <n v="1737538933"/>
    <s v="kmrahman@iom.int"/>
    <s v="IOM-DSK"/>
  </r>
  <r>
    <n v="1371"/>
    <s v="IOM"/>
    <s v="DSK"/>
    <s v="ECHO"/>
    <s v="WASH"/>
    <x v="1"/>
    <x v="3"/>
    <s v="# of door"/>
    <m/>
    <n v="177"/>
    <s v="completed"/>
    <s v="Chittagong"/>
    <s v="Cox's Bazar"/>
    <x v="1"/>
    <s v="Nhilla"/>
    <s v="Camp 25"/>
    <x v="2"/>
    <d v="2022-04-01T00:00:00"/>
    <x v="0"/>
    <m/>
    <m/>
    <m/>
    <m/>
    <m/>
    <s v="Kazi Mahfuzur Rahman"/>
    <n v="1737538933"/>
    <s v="kmrahman@iom.int"/>
    <s v="IOM-DSK"/>
  </r>
  <r>
    <n v="1372"/>
    <s v="IOM"/>
    <s v="DSK"/>
    <s v="ECHO"/>
    <s v="WASH"/>
    <x v="2"/>
    <x v="20"/>
    <s v="# of household"/>
    <m/>
    <n v="597"/>
    <s v="completed"/>
    <s v="Chittagong"/>
    <s v="Cox's Bazar"/>
    <x v="1"/>
    <s v="Nhilla"/>
    <s v="Camp 25"/>
    <x v="2"/>
    <d v="2022-04-01T00:00:00"/>
    <x v="0"/>
    <m/>
    <m/>
    <m/>
    <m/>
    <m/>
    <s v="Kazi Mahfuzur Rahman"/>
    <n v="1737538933"/>
    <s v="kmrahman@iom.int"/>
    <s v="IOM-DSK"/>
  </r>
  <r>
    <n v="1373"/>
    <s v="IOM"/>
    <s v="DSK"/>
    <s v="ECHO"/>
    <s v="WASH"/>
    <x v="2"/>
    <x v="7"/>
    <s v="N/A"/>
    <m/>
    <n v="271"/>
    <s v="completed"/>
    <s v="Chittagong"/>
    <s v="Cox's Bazar"/>
    <x v="1"/>
    <s v="Nhilla"/>
    <s v="Camp 25"/>
    <x v="2"/>
    <d v="2022-04-01T00:00:00"/>
    <x v="0"/>
    <m/>
    <m/>
    <m/>
    <m/>
    <m/>
    <s v="Kazi Mahfuzur Rahman"/>
    <n v="1737538933"/>
    <s v="kmrahman@iom.int"/>
    <s v="IOM-DSK"/>
  </r>
  <r>
    <n v="1374"/>
    <s v="IOM"/>
    <s v="DSK"/>
    <s v="ECHO"/>
    <s v="WASH"/>
    <x v="3"/>
    <x v="5"/>
    <s v="# of campaign per camp "/>
    <m/>
    <n v="3"/>
    <s v="completed"/>
    <s v="Chittagong"/>
    <s v="Cox's Bazar"/>
    <x v="1"/>
    <s v="Nhilla"/>
    <s v="Camp 25"/>
    <x v="2"/>
    <d v="2022-04-01T00:00:00"/>
    <x v="0"/>
    <m/>
    <m/>
    <m/>
    <m/>
    <m/>
    <s v="Kazi Mahfuzur Rahman"/>
    <n v="1737538933"/>
    <s v="kmrahman@iom.int"/>
    <s v="IOM-DSK"/>
  </r>
  <r>
    <n v="1375"/>
    <s v="IFRC"/>
    <s v="BDRCS"/>
    <s v="IFRC"/>
    <s v="WASH"/>
    <x v="0"/>
    <x v="0"/>
    <s v="# of tube well"/>
    <m/>
    <n v="103"/>
    <s v="completed"/>
    <s v="Chittagong"/>
    <s v="Cox's Bazar"/>
    <x v="0"/>
    <s v="Palong Khali"/>
    <s v="Camp 19"/>
    <x v="2"/>
    <d v="2022-12-01T00:00:00"/>
    <x v="0"/>
    <m/>
    <m/>
    <m/>
    <m/>
    <m/>
    <s v="Md Khairul Bashar"/>
    <n v="1628407101"/>
    <s v="khairul.bashar@bdrcs.org"/>
    <s v="IFRC-BDRCS"/>
  </r>
  <r>
    <n v="1376"/>
    <s v="IFRC"/>
    <s v="BDRCS"/>
    <s v="IFRC"/>
    <s v="WASH"/>
    <x v="1"/>
    <x v="1"/>
    <s v="# of door "/>
    <m/>
    <n v="21"/>
    <s v="completed"/>
    <s v="Chittagong"/>
    <s v="Cox's Bazar"/>
    <x v="0"/>
    <s v="Palong Khali"/>
    <s v="Camp 19"/>
    <x v="2"/>
    <d v="2022-12-01T00:00:00"/>
    <x v="0"/>
    <m/>
    <m/>
    <m/>
    <m/>
    <m/>
    <s v="Md Khairul Bashar"/>
    <n v="1628407101"/>
    <s v="khairul.bashar@bdrcs.org"/>
    <s v="IFRC-BDRCS"/>
  </r>
  <r>
    <n v="1377"/>
    <s v="IFRC"/>
    <s v="BDRCS"/>
    <s v="IFRC"/>
    <s v="WASH"/>
    <x v="1"/>
    <x v="8"/>
    <s v="# of FSM Site"/>
    <m/>
    <n v="1"/>
    <s v="completed"/>
    <s v="Chittagong"/>
    <s v="Cox's Bazar"/>
    <x v="0"/>
    <s v="Palong Khali"/>
    <s v="Camp 19"/>
    <x v="2"/>
    <d v="2022-12-01T00:00:00"/>
    <x v="0"/>
    <m/>
    <m/>
    <m/>
    <m/>
    <m/>
    <s v="Md Khairul Bashar"/>
    <n v="1628407101"/>
    <s v="khairul.bashar@bdrcs.org"/>
    <s v="IFRC-BDRCS"/>
  </r>
  <r>
    <n v="1378"/>
    <s v="IFRC"/>
    <s v="BDRCS"/>
    <s v="IFRC"/>
    <s v="WASH"/>
    <x v="1"/>
    <x v="9"/>
    <s v="# of door"/>
    <m/>
    <n v="47"/>
    <s v="completed"/>
    <s v="Chittagong"/>
    <s v="Cox's Bazar"/>
    <x v="0"/>
    <s v="Palong Khali"/>
    <s v="Camp 19"/>
    <x v="2"/>
    <d v="2022-12-01T00:00:00"/>
    <x v="0"/>
    <m/>
    <m/>
    <m/>
    <m/>
    <m/>
    <s v="Md Khairul Bashar"/>
    <n v="1628407101"/>
    <s v="khairul.bashar@bdrcs.org"/>
    <s v="IFRC-BDRCS"/>
  </r>
  <r>
    <n v="1379"/>
    <s v="IFRC"/>
    <s v="BDRCS"/>
    <s v="IFRC"/>
    <s v="WASH"/>
    <x v="1"/>
    <x v="3"/>
    <s v="# of door"/>
    <m/>
    <n v="121"/>
    <s v="completed"/>
    <s v="Chittagong"/>
    <s v="Cox's Bazar"/>
    <x v="0"/>
    <s v="Palong Khali"/>
    <s v="Camp 19"/>
    <x v="2"/>
    <d v="2022-12-01T00:00:00"/>
    <x v="0"/>
    <m/>
    <m/>
    <m/>
    <m/>
    <m/>
    <s v="Md Khairul Bashar"/>
    <n v="1628407101"/>
    <s v="khairul.bashar@bdrcs.org"/>
    <s v="IFRC-BDRCS"/>
  </r>
  <r>
    <n v="1380"/>
    <s v="German RC"/>
    <s v="BDRCS"/>
    <s v="GRC"/>
    <s v="WASH"/>
    <x v="0"/>
    <x v="0"/>
    <s v="# of tube well"/>
    <m/>
    <n v="71"/>
    <s v="completed"/>
    <s v="Chittagong"/>
    <s v="Cox's Bazar"/>
    <x v="0"/>
    <s v="Palong Khali"/>
    <s v="Camp 13"/>
    <x v="2"/>
    <d v="2022-12-01T00:00:00"/>
    <x v="0"/>
    <m/>
    <m/>
    <m/>
    <m/>
    <m/>
    <s v="Md Khairul Bashar"/>
    <n v="1628407101"/>
    <s v="khairul.bashar@bdrcs.org"/>
    <s v="German RC-BDRCS"/>
  </r>
  <r>
    <n v="1381"/>
    <s v="German RC"/>
    <s v="BDRCS"/>
    <s v="GRC"/>
    <s v="WASH"/>
    <x v="0"/>
    <x v="13"/>
    <s v="# cubic meters / day"/>
    <m/>
    <n v="70"/>
    <s v="completed"/>
    <s v="Chittagong"/>
    <s v="Cox's Bazar"/>
    <x v="0"/>
    <s v="Palong Khali"/>
    <s v="Camp 13"/>
    <x v="2"/>
    <d v="2022-12-01T00:00:00"/>
    <x v="0"/>
    <m/>
    <m/>
    <m/>
    <m/>
    <m/>
    <s v="Md Khairul Bashar"/>
    <n v="1628407101"/>
    <s v="khairul.bashar@bdrcs.org"/>
    <s v="German RC-BDRCS"/>
  </r>
  <r>
    <n v="1382"/>
    <s v="German RC"/>
    <s v="BDRCS"/>
    <s v="GRC"/>
    <s v="WASH"/>
    <x v="1"/>
    <x v="1"/>
    <s v="# of door "/>
    <m/>
    <n v="23"/>
    <s v="completed"/>
    <s v="Chittagong"/>
    <s v="Cox's Bazar"/>
    <x v="0"/>
    <s v="Palong Khali"/>
    <s v="Camp 13"/>
    <x v="2"/>
    <d v="2022-12-01T00:00:00"/>
    <x v="0"/>
    <m/>
    <m/>
    <m/>
    <m/>
    <m/>
    <s v="Md Khairul Bashar"/>
    <n v="1628407101"/>
    <s v="khairul.bashar@bdrcs.org"/>
    <s v="German RC-BDRCS"/>
  </r>
  <r>
    <n v="1383"/>
    <s v="German RC"/>
    <s v="BDRCS"/>
    <s v="GRC"/>
    <s v="WASH"/>
    <x v="1"/>
    <x v="9"/>
    <s v="# of door"/>
    <m/>
    <n v="49"/>
    <s v="completed"/>
    <s v="Chittagong"/>
    <s v="Cox's Bazar"/>
    <x v="0"/>
    <s v="Palong Khali"/>
    <s v="Camp 13"/>
    <x v="2"/>
    <d v="2022-12-01T00:00:00"/>
    <x v="0"/>
    <m/>
    <m/>
    <m/>
    <m/>
    <m/>
    <s v="Md Khairul Bashar"/>
    <n v="1628407101"/>
    <s v="khairul.bashar@bdrcs.org"/>
    <s v="German RC-BDRCS"/>
  </r>
  <r>
    <n v="1384"/>
    <s v="German RC"/>
    <s v="BDRCS"/>
    <s v="GRC"/>
    <s v="WASH"/>
    <x v="1"/>
    <x v="3"/>
    <s v="# of door"/>
    <m/>
    <n v="232"/>
    <s v="completed"/>
    <s v="Chittagong"/>
    <s v="Cox's Bazar"/>
    <x v="0"/>
    <s v="Palong Khali"/>
    <s v="Camp 13"/>
    <x v="2"/>
    <d v="2022-12-01T00:00:00"/>
    <x v="0"/>
    <m/>
    <m/>
    <m/>
    <m/>
    <m/>
    <s v="Md Khairul Bashar"/>
    <n v="1628407101"/>
    <s v="khairul.bashar@bdrcs.org"/>
    <s v="German RC-BDRCS"/>
  </r>
  <r>
    <n v="1385"/>
    <s v="German RC"/>
    <s v="BDRCS"/>
    <s v="GRC"/>
    <s v="WASH"/>
    <x v="2"/>
    <x v="10"/>
    <s v="# of HP sessions at community level"/>
    <m/>
    <n v="1157"/>
    <s v="completed"/>
    <s v="Chittagong"/>
    <s v="Cox's Bazar"/>
    <x v="0"/>
    <s v="Palong Khali"/>
    <s v="Camp 13"/>
    <x v="2"/>
    <d v="2022-12-01T00:00:00"/>
    <x v="0"/>
    <m/>
    <m/>
    <m/>
    <m/>
    <m/>
    <s v="Md Khairul Bashar"/>
    <n v="1628407101"/>
    <s v="khairul.bashar@bdrcs.org"/>
    <s v="German RC-BDRCS"/>
  </r>
  <r>
    <n v="1386"/>
    <s v="German RC"/>
    <s v="BDRCS"/>
    <s v="GRC"/>
    <s v="WASH"/>
    <x v="2"/>
    <x v="4"/>
    <s v="# of HP sessions at HH level"/>
    <m/>
    <n v="1470"/>
    <s v="completed"/>
    <s v="Chittagong"/>
    <s v="Cox's Bazar"/>
    <x v="0"/>
    <s v="Palong Khali"/>
    <s v="Camp 13"/>
    <x v="2"/>
    <d v="2022-12-01T00:00:00"/>
    <x v="0"/>
    <m/>
    <m/>
    <m/>
    <m/>
    <m/>
    <s v="Md Khairul Bashar"/>
    <n v="1628407101"/>
    <s v="khairul.bashar@bdrcs.org"/>
    <s v="German RC-BDRCS"/>
  </r>
  <r>
    <n v="1387"/>
    <s v="German RC"/>
    <s v="BDRCS"/>
    <s v="GRC"/>
    <s v="WASH"/>
    <x v="0"/>
    <x v="0"/>
    <s v="# of tube well"/>
    <m/>
    <n v="6"/>
    <s v="completed"/>
    <s v="Chittagong"/>
    <s v="Cox's Bazar"/>
    <x v="0"/>
    <s v="Palong Khali"/>
    <s v="Camp 18"/>
    <x v="2"/>
    <d v="2022-12-01T00:00:00"/>
    <x v="0"/>
    <m/>
    <m/>
    <m/>
    <m/>
    <m/>
    <s v="Md Khairul Bashar"/>
    <n v="1628407101"/>
    <s v="khairul.bashar@bdrcs.org"/>
    <s v="German RC-BDRCS"/>
  </r>
  <r>
    <n v="1388"/>
    <s v="German RC"/>
    <s v="BDRCS"/>
    <s v="GRC"/>
    <s v="WASH"/>
    <x v="0"/>
    <x v="13"/>
    <s v="# cubic meters / day"/>
    <m/>
    <n v="60"/>
    <s v="completed"/>
    <s v="Chittagong"/>
    <s v="Cox's Bazar"/>
    <x v="0"/>
    <s v="Palong Khali"/>
    <s v="Camp 18"/>
    <x v="2"/>
    <d v="2022-12-01T00:00:00"/>
    <x v="0"/>
    <m/>
    <m/>
    <m/>
    <m/>
    <m/>
    <s v="Md Khairul Bashar"/>
    <n v="1628407101"/>
    <s v="khairul.bashar@bdrcs.org"/>
    <s v="German RC-BDRCS"/>
  </r>
  <r>
    <n v="1389"/>
    <s v="German RC"/>
    <s v="BDRCS"/>
    <s v="GRC"/>
    <s v="WASH"/>
    <x v="1"/>
    <x v="9"/>
    <s v="# of door"/>
    <m/>
    <n v="20"/>
    <s v="completed"/>
    <s v="Chittagong"/>
    <s v="Cox's Bazar"/>
    <x v="0"/>
    <s v="Palong Khali"/>
    <s v="Camp 18"/>
    <x v="2"/>
    <d v="2022-12-01T00:00:00"/>
    <x v="0"/>
    <m/>
    <m/>
    <m/>
    <m/>
    <m/>
    <s v="Md Khairul Bashar"/>
    <n v="1628407101"/>
    <s v="khairul.bashar@bdrcs.org"/>
    <s v="German RC-BDRCS"/>
  </r>
  <r>
    <n v="1390"/>
    <s v="German RC"/>
    <s v="BDRCS"/>
    <s v="GRC"/>
    <s v="WASH"/>
    <x v="1"/>
    <x v="3"/>
    <s v="# of door"/>
    <m/>
    <n v="82"/>
    <s v="completed"/>
    <s v="Chittagong"/>
    <s v="Cox's Bazar"/>
    <x v="0"/>
    <s v="Palong Khali"/>
    <s v="Camp 18"/>
    <x v="2"/>
    <d v="2022-12-01T00:00:00"/>
    <x v="0"/>
    <m/>
    <m/>
    <m/>
    <m/>
    <m/>
    <s v="Md Khairul Bashar"/>
    <n v="1628407101"/>
    <s v="khairul.bashar@bdrcs.org"/>
    <s v="German RC-BDRCS"/>
  </r>
  <r>
    <n v="1391"/>
    <s v="German RC"/>
    <s v="BDRCS"/>
    <s v="GRC"/>
    <s v="WASH"/>
    <x v="2"/>
    <x v="10"/>
    <s v="# of HP sessions at community level"/>
    <m/>
    <n v="797"/>
    <s v="completed"/>
    <s v="Chittagong"/>
    <s v="Cox's Bazar"/>
    <x v="0"/>
    <s v="Palong Khali"/>
    <s v="Camp 18"/>
    <x v="2"/>
    <d v="2022-12-01T00:00:00"/>
    <x v="0"/>
    <m/>
    <m/>
    <m/>
    <m/>
    <m/>
    <s v="Md Khairul Bashar"/>
    <n v="1628407101"/>
    <s v="khairul.bashar@bdrcs.org"/>
    <s v="German RC-BDRCS"/>
  </r>
  <r>
    <n v="1392"/>
    <s v="German RC"/>
    <s v="BDRCS"/>
    <s v="GRC"/>
    <s v="WASH"/>
    <x v="2"/>
    <x v="4"/>
    <s v="# of HP sessions at HH level"/>
    <m/>
    <n v="2405"/>
    <s v="completed"/>
    <s v="Chittagong"/>
    <s v="Cox's Bazar"/>
    <x v="0"/>
    <s v="Palong Khali"/>
    <s v="Camp 18"/>
    <x v="2"/>
    <d v="2022-12-01T00:00:00"/>
    <x v="0"/>
    <m/>
    <m/>
    <m/>
    <m/>
    <m/>
    <s v="Md Khairul Bashar"/>
    <n v="1628407101"/>
    <s v="khairul.bashar@bdrcs.org"/>
    <s v="German RC-BDRCS"/>
  </r>
  <r>
    <n v="1393"/>
    <s v="IFRC"/>
    <s v="BDRCS"/>
    <s v="IFRC"/>
    <s v="WASH"/>
    <x v="0"/>
    <x v="13"/>
    <s v="# cubic meters / day"/>
    <m/>
    <n v="345"/>
    <s v="completed"/>
    <s v="Chittagong"/>
    <s v="Cox's Bazar"/>
    <x v="0"/>
    <s v="Palong Khali"/>
    <s v="Camp 11"/>
    <x v="2"/>
    <d v="2022-12-01T00:00:00"/>
    <x v="0"/>
    <m/>
    <m/>
    <m/>
    <m/>
    <m/>
    <s v="Md Khairul Bashar"/>
    <n v="1628407101"/>
    <s v="khairul.bashar@bdrcs.org"/>
    <s v="IFRC-BDRCS"/>
  </r>
  <r>
    <n v="1394"/>
    <s v="IFRC"/>
    <s v="BDRCS"/>
    <s v="IFRC"/>
    <s v="WASH"/>
    <x v="2"/>
    <x v="10"/>
    <s v="# of HP sessions at community level"/>
    <m/>
    <n v="1244"/>
    <s v="completed"/>
    <s v="Chittagong"/>
    <s v="Cox's Bazar"/>
    <x v="0"/>
    <s v="Palong Khali"/>
    <s v="Camp 11"/>
    <x v="2"/>
    <d v="2022-12-01T00:00:00"/>
    <x v="0"/>
    <m/>
    <m/>
    <m/>
    <m/>
    <m/>
    <s v="Md Khairul Bashar"/>
    <n v="1628407101"/>
    <s v="khairul.bashar@bdrcs.org"/>
    <s v="IFRC-BDRCS"/>
  </r>
  <r>
    <n v="1395"/>
    <s v="DPHE"/>
    <s v="DPHE"/>
    <s v="GoB"/>
    <s v="WASH"/>
    <x v="0"/>
    <x v="25"/>
    <s v="# of tube well"/>
    <m/>
    <n v="2"/>
    <s v="completed"/>
    <s v="Chittagong"/>
    <s v="Cox's Bazar"/>
    <x v="1"/>
    <s v="Nhilla"/>
    <s v="HC,Nhilla"/>
    <x v="2"/>
    <d v="2022-03-01T00:00:00"/>
    <x v="1"/>
    <m/>
    <m/>
    <m/>
    <m/>
    <m/>
    <s v="Iftekhar Uddin Ahmed"/>
    <n v="8801720071252"/>
    <s v="iftekhar.ahmedeco@gmail.com"/>
    <s v="DPHE"/>
  </r>
  <r>
    <n v="1396"/>
    <s v="DPHE"/>
    <s v="DPHE"/>
    <s v="GoB"/>
    <s v="WASH"/>
    <x v="0"/>
    <x v="25"/>
    <s v="# of tube well"/>
    <m/>
    <n v="1"/>
    <s v="completed"/>
    <s v="Chittagong"/>
    <s v="Cox's Bazar"/>
    <x v="0"/>
    <s v="Palong Khali"/>
    <s v="HC,Palong Khali"/>
    <x v="2"/>
    <d v="2022-03-01T00:00:00"/>
    <x v="1"/>
    <m/>
    <m/>
    <m/>
    <m/>
    <m/>
    <s v="Iftekhar Uddin Ahmed"/>
    <n v="8801720071252"/>
    <s v="iftekhar.ahmedeco@gmail.com"/>
    <s v="DPHE"/>
  </r>
  <r>
    <n v="1397"/>
    <s v="DPHE"/>
    <s v="DPHE"/>
    <s v="GoB"/>
    <s v="WASH"/>
    <x v="0"/>
    <x v="25"/>
    <s v="# of tube well"/>
    <m/>
    <n v="2"/>
    <s v="completed"/>
    <s v="Chittagong"/>
    <s v="Cox's Bazar"/>
    <x v="1"/>
    <s v="Teknaf Paurashava"/>
    <s v="HC, Teknaf Paurashava"/>
    <x v="2"/>
    <d v="2022-03-01T00:00:00"/>
    <x v="1"/>
    <m/>
    <m/>
    <m/>
    <m/>
    <m/>
    <s v="Iftekhar Uddin Ahmed"/>
    <n v="8801720071252"/>
    <s v="iftekhar.ahmedeco@gmail.com"/>
    <s v="DPHE"/>
  </r>
  <r>
    <n v="1398"/>
    <s v="DPHE"/>
    <s v="DPHE"/>
    <s v="GoB"/>
    <s v="WASH"/>
    <x v="0"/>
    <x v="25"/>
    <s v="# of tube well"/>
    <m/>
    <n v="1"/>
    <s v="completed"/>
    <s v="Chittagong"/>
    <s v="Cox's Bazar"/>
    <x v="1"/>
    <s v="Whykong"/>
    <s v="HC,Whykong"/>
    <x v="2"/>
    <d v="2022-03-01T00:00:00"/>
    <x v="1"/>
    <m/>
    <m/>
    <m/>
    <m/>
    <m/>
    <s v="Iftekhar Uddin Ahmed"/>
    <n v="8801720071252"/>
    <s v="iftekhar.ahmedeco@gmail.com"/>
    <s v="DPHE"/>
  </r>
  <r>
    <n v="1399"/>
    <s v="DPHE"/>
    <s v="DPHE"/>
    <s v="GoB"/>
    <s v="WASH"/>
    <x v="0"/>
    <x v="25"/>
    <s v="# of tube well"/>
    <m/>
    <n v="1"/>
    <s v="completed"/>
    <s v="Chittagong"/>
    <s v="Cox's Bazar"/>
    <x v="1"/>
    <s v="Baharchhara"/>
    <s v="HC,Baharchhara"/>
    <x v="2"/>
    <d v="2022-03-01T00:00:00"/>
    <x v="1"/>
    <m/>
    <m/>
    <m/>
    <m/>
    <m/>
    <s v="Iftekhar Uddin Ahmed"/>
    <n v="8801720071252"/>
    <s v="iftekhar.ahmedeco@gmail.com"/>
    <s v="DPHE"/>
  </r>
  <r>
    <n v="1400"/>
    <s v="Swedish RC"/>
    <s v="BDRCS"/>
    <s v="SRC"/>
    <s v="WASH"/>
    <x v="0"/>
    <x v="13"/>
    <s v="# cubic meters / day"/>
    <m/>
    <n v="253"/>
    <s v="completed"/>
    <s v="Chittagong"/>
    <s v="Cox's Bazar"/>
    <x v="0"/>
    <s v="Palong Khali"/>
    <s v="Camp 18"/>
    <x v="2"/>
    <d v="2022-12-01T00:00:00"/>
    <x v="0"/>
    <m/>
    <m/>
    <m/>
    <m/>
    <m/>
    <s v="Md Khairul Bashar"/>
    <n v="1628407101"/>
    <s v="khairul.bashar@bdrcs.org"/>
    <s v="Swedish RC-BDRCS"/>
  </r>
  <r>
    <n v="1401"/>
    <s v="Swedish RC"/>
    <s v="BDRCS"/>
    <s v="SRC"/>
    <s v="WASH"/>
    <x v="1"/>
    <x v="1"/>
    <s v="# of door "/>
    <m/>
    <n v="76"/>
    <s v="completed"/>
    <s v="Chittagong"/>
    <s v="Cox's Bazar"/>
    <x v="0"/>
    <s v="Palong Khali"/>
    <s v="Camp 18"/>
    <x v="2"/>
    <d v="2022-12-01T00:00:00"/>
    <x v="0"/>
    <m/>
    <m/>
    <m/>
    <m/>
    <m/>
    <s v="Md Khairul Bashar"/>
    <n v="1628407101"/>
    <s v="khairul.bashar@bdrcs.org"/>
    <s v="Swedish RC-BDRCS"/>
  </r>
  <r>
    <n v="1402"/>
    <s v="Swedish RC"/>
    <s v="BDRCS"/>
    <s v="SRC"/>
    <s v="WASH"/>
    <x v="1"/>
    <x v="17"/>
    <s v="# of door"/>
    <m/>
    <n v="7"/>
    <s v="completed"/>
    <s v="Chittagong"/>
    <s v="Cox's Bazar"/>
    <x v="0"/>
    <s v="Palong Khali"/>
    <s v="Camp 18"/>
    <x v="2"/>
    <d v="2022-12-01T00:00:00"/>
    <x v="0"/>
    <m/>
    <m/>
    <m/>
    <m/>
    <m/>
    <s v="Md Khairul Bashar"/>
    <n v="1628407101"/>
    <s v="khairul.bashar@bdrcs.org"/>
    <s v="Swedish RC-BDRCS"/>
  </r>
  <r>
    <n v="1403"/>
    <s v="Swedish RC"/>
    <s v="BDRCS"/>
    <s v="SRC"/>
    <s v="WASH"/>
    <x v="1"/>
    <x v="9"/>
    <s v="# of door"/>
    <m/>
    <n v="180"/>
    <s v="completed"/>
    <s v="Chittagong"/>
    <s v="Cox's Bazar"/>
    <x v="0"/>
    <s v="Palong Khali"/>
    <s v="Camp 18"/>
    <x v="2"/>
    <d v="2022-12-01T00:00:00"/>
    <x v="0"/>
    <m/>
    <m/>
    <m/>
    <m/>
    <m/>
    <s v="Md Khairul Bashar"/>
    <n v="1628407101"/>
    <s v="khairul.bashar@bdrcs.org"/>
    <s v="Swedish RC-BDRCS"/>
  </r>
  <r>
    <n v="1404"/>
    <s v="Swedish RC"/>
    <s v="BDRCS"/>
    <s v="SRC"/>
    <s v="WASH"/>
    <x v="1"/>
    <x v="3"/>
    <s v="# of door"/>
    <m/>
    <n v="140"/>
    <s v="completed"/>
    <s v="Chittagong"/>
    <s v="Cox's Bazar"/>
    <x v="0"/>
    <s v="Palong Khali"/>
    <s v="Camp 18"/>
    <x v="2"/>
    <d v="2022-12-01T00:00:00"/>
    <x v="0"/>
    <m/>
    <m/>
    <m/>
    <m/>
    <m/>
    <s v="Md Khairul Bashar"/>
    <n v="1628407101"/>
    <s v="khairul.bashar@bdrcs.org"/>
    <s v="Swedish RC-BDRCS"/>
  </r>
  <r>
    <n v="1405"/>
    <s v="Swedish RC"/>
    <s v="BDRCS"/>
    <s v="SRC"/>
    <s v="WASH"/>
    <x v="2"/>
    <x v="40"/>
    <s v="# of laundry facility"/>
    <m/>
    <n v="6"/>
    <s v="completed"/>
    <s v="Chittagong"/>
    <s v="Cox's Bazar"/>
    <x v="0"/>
    <s v="Palong Khali"/>
    <s v="Camp 18"/>
    <x v="2"/>
    <d v="2022-12-01T00:00:00"/>
    <x v="0"/>
    <m/>
    <m/>
    <m/>
    <m/>
    <m/>
    <s v="Md Khairul Bashar"/>
    <n v="1628407101"/>
    <s v="khairul.bashar@bdrcs.org"/>
    <s v="Swedish RC-BDRCS"/>
  </r>
  <r>
    <n v="1406"/>
    <s v="Swedish RC"/>
    <s v="BDRCS"/>
    <s v="SRC"/>
    <s v="WASH"/>
    <x v="2"/>
    <x v="10"/>
    <s v="# of HP sessions at community level"/>
    <m/>
    <n v="5"/>
    <s v="completed"/>
    <s v="Chittagong"/>
    <s v="Cox's Bazar"/>
    <x v="0"/>
    <s v="Palong Khali"/>
    <s v="Camp 18"/>
    <x v="2"/>
    <d v="2022-12-01T00:00:00"/>
    <x v="0"/>
    <m/>
    <m/>
    <m/>
    <m/>
    <m/>
    <s v="Md Khairul Bashar"/>
    <n v="1628407101"/>
    <s v="khairul.bashar@bdrcs.org"/>
    <s v="Swedish RC-BDRCS"/>
  </r>
  <r>
    <n v="1407"/>
    <s v="Swedish RC"/>
    <s v="BDRCS"/>
    <s v="SRC"/>
    <s v="WASH"/>
    <x v="2"/>
    <x v="4"/>
    <s v="# of HP sessions at HH level"/>
    <m/>
    <n v="3567"/>
    <s v="completed"/>
    <s v="Chittagong"/>
    <s v="Cox's Bazar"/>
    <x v="0"/>
    <s v="Palong Khali"/>
    <s v="Camp 18"/>
    <x v="2"/>
    <d v="2022-12-01T00:00:00"/>
    <x v="0"/>
    <m/>
    <m/>
    <m/>
    <m/>
    <m/>
    <s v="Md Khairul Bashar"/>
    <n v="1628407101"/>
    <s v="khairul.bashar@bdrcs.org"/>
    <s v="Swedish RC-BDRCS"/>
  </r>
  <r>
    <n v="1408"/>
    <s v="Turkish RC"/>
    <s v="BDRCS"/>
    <s v="TRC"/>
    <s v="WASH"/>
    <x v="2"/>
    <x v="4"/>
    <s v="# of HP sessions at HH level"/>
    <m/>
    <n v="889"/>
    <s v="completed"/>
    <s v="Chittagong"/>
    <s v="Cox's Bazar"/>
    <x v="0"/>
    <s v="Palong Khali"/>
    <s v="Camp 17"/>
    <x v="2"/>
    <d v="2022-12-01T00:00:00"/>
    <x v="0"/>
    <m/>
    <m/>
    <m/>
    <m/>
    <m/>
    <s v="Md Khairul Bashar"/>
    <n v="1628407101"/>
    <s v="khairul.bashar@bdrcs.org"/>
    <s v="Turkish RC-BDRCS"/>
  </r>
  <r>
    <n v="1409"/>
    <s v="CA"/>
    <s v="DSK"/>
    <s v="CAID, DFAT"/>
    <s v="WASH"/>
    <x v="1"/>
    <x v="9"/>
    <s v="# of door"/>
    <m/>
    <n v="21"/>
    <s v="completed"/>
    <s v="Chittagong"/>
    <s v="Cox's Bazar"/>
    <x v="0"/>
    <s v="Palong Khali"/>
    <s v="Camp 14"/>
    <x v="2"/>
    <d v="2022-04-01T00:00:00"/>
    <x v="0"/>
    <m/>
    <m/>
    <m/>
    <m/>
    <m/>
    <s v="Sanjit Hajong"/>
    <n v="1826201879"/>
    <s v="shajong@dskbangladesh.org"/>
    <s v="CA-DSK"/>
  </r>
  <r>
    <n v="1410"/>
    <s v="CA"/>
    <s v="DSK"/>
    <s v="CAID, DFAT"/>
    <s v="WASH"/>
    <x v="2"/>
    <x v="29"/>
    <s v="# of household"/>
    <m/>
    <n v="259"/>
    <s v="completed"/>
    <s v="Chittagong"/>
    <s v="Cox's Bazar"/>
    <x v="0"/>
    <s v="Palong Khali"/>
    <s v="Camp 14"/>
    <x v="2"/>
    <d v="2022-04-01T00:00:00"/>
    <x v="0"/>
    <m/>
    <m/>
    <m/>
    <m/>
    <m/>
    <s v="Sanjit Hajong"/>
    <n v="1826201879"/>
    <s v="shajong@dskbangladesh.org"/>
    <s v="CA-DSK"/>
  </r>
  <r>
    <n v="1411"/>
    <s v="CA"/>
    <s v="DSK"/>
    <s v="CAID, DFAT"/>
    <s v="WASH"/>
    <x v="2"/>
    <x v="20"/>
    <s v="# of household"/>
    <m/>
    <n v="259"/>
    <s v="completed"/>
    <s v="Chittagong"/>
    <s v="Cox's Bazar"/>
    <x v="0"/>
    <s v="Palong Khali"/>
    <s v="Camp 14"/>
    <x v="2"/>
    <d v="2022-04-01T00:00:00"/>
    <x v="0"/>
    <m/>
    <m/>
    <m/>
    <m/>
    <m/>
    <s v="Sanjit Hajong"/>
    <n v="1826201879"/>
    <s v="shajong@dskbangladesh.org"/>
    <s v="CA-DSK"/>
  </r>
  <r>
    <n v="1412"/>
    <s v="CA"/>
    <s v="DSK"/>
    <s v="CAID, DFAT"/>
    <s v="WASH"/>
    <x v="1"/>
    <x v="2"/>
    <s v="# of FSM Site"/>
    <m/>
    <n v="2"/>
    <s v="completed"/>
    <s v="Chittagong"/>
    <s v="Cox's Bazar"/>
    <x v="0"/>
    <s v="Palong Khali"/>
    <s v="Camp 15"/>
    <x v="2"/>
    <d v="2022-04-01T00:00:00"/>
    <x v="0"/>
    <m/>
    <m/>
    <m/>
    <m/>
    <m/>
    <s v="Sanjit Hajong"/>
    <n v="1826201879"/>
    <s v="shajong@dskbangladesh.org"/>
    <s v="CA-DSK"/>
  </r>
  <r>
    <n v="1413"/>
    <s v="CA"/>
    <s v="DSK"/>
    <s v="CAID, DFAT"/>
    <s v="WASH"/>
    <x v="1"/>
    <x v="9"/>
    <s v="# of door"/>
    <m/>
    <n v="32"/>
    <s v="completed"/>
    <s v="Chittagong"/>
    <s v="Cox's Bazar"/>
    <x v="0"/>
    <s v="Palong Khali"/>
    <s v="Camp 15"/>
    <x v="2"/>
    <d v="2022-04-01T00:00:00"/>
    <x v="0"/>
    <m/>
    <m/>
    <m/>
    <m/>
    <m/>
    <s v="Sanjit Hajong"/>
    <n v="1826201879"/>
    <s v="shajong@dskbangladesh.org"/>
    <s v="CA-DSK"/>
  </r>
  <r>
    <n v="1414"/>
    <s v="CA"/>
    <s v="DSK"/>
    <s v="CAID, DFAT"/>
    <s v="WASH"/>
    <x v="1"/>
    <x v="3"/>
    <s v="# of door"/>
    <m/>
    <n v="56"/>
    <s v="completed"/>
    <s v="Chittagong"/>
    <s v="Cox's Bazar"/>
    <x v="0"/>
    <s v="Palong Khali"/>
    <s v="Camp 15"/>
    <x v="2"/>
    <d v="2022-04-01T00:00:00"/>
    <x v="0"/>
    <m/>
    <m/>
    <m/>
    <m/>
    <m/>
    <s v="Sanjit Hajong"/>
    <n v="1826201879"/>
    <s v="shajong@dskbangladesh.org"/>
    <s v="CA-DSK"/>
  </r>
  <r>
    <n v="1415"/>
    <s v="CA"/>
    <s v="DSK"/>
    <s v="CAID, DFAT"/>
    <s v="WASH"/>
    <x v="2"/>
    <x v="29"/>
    <s v="# of household"/>
    <m/>
    <n v="259"/>
    <s v="completed"/>
    <s v="Chittagong"/>
    <s v="Cox's Bazar"/>
    <x v="0"/>
    <s v="Palong Khali"/>
    <s v="Camp 15"/>
    <x v="2"/>
    <d v="2022-04-01T00:00:00"/>
    <x v="0"/>
    <m/>
    <m/>
    <m/>
    <m/>
    <m/>
    <s v="Sanjit Hajong"/>
    <n v="1826201879"/>
    <s v="shajong@dskbangladesh.org"/>
    <s v="CA-DSK"/>
  </r>
  <r>
    <n v="1416"/>
    <s v="CA"/>
    <s v="DSK"/>
    <s v="CAID, DFAT"/>
    <s v="WASH"/>
    <x v="2"/>
    <x v="20"/>
    <s v="# of household"/>
    <m/>
    <n v="259"/>
    <s v="completed"/>
    <s v="Chittagong"/>
    <s v="Cox's Bazar"/>
    <x v="0"/>
    <s v="Palong Khali"/>
    <s v="Camp 15"/>
    <x v="2"/>
    <d v="2022-04-01T00:00:00"/>
    <x v="0"/>
    <m/>
    <m/>
    <m/>
    <m/>
    <m/>
    <s v="Sanjit Hajong"/>
    <n v="1826201879"/>
    <s v="shajong@dskbangladesh.org"/>
    <s v="CA-DSK"/>
  </r>
  <r>
    <n v="1417"/>
    <s v="CA"/>
    <s v="DSK"/>
    <s v="CAID, DFAT"/>
    <s v="WASH"/>
    <x v="1"/>
    <x v="9"/>
    <s v="# of door"/>
    <m/>
    <n v="35"/>
    <s v="completed"/>
    <s v="Chittagong"/>
    <s v="Cox's Bazar"/>
    <x v="2"/>
    <s v="Dakshin Mithachhari"/>
    <s v="HC,Dakshin Mithachhari"/>
    <x v="2"/>
    <d v="2022-04-01T00:00:00"/>
    <x v="2"/>
    <m/>
    <m/>
    <m/>
    <m/>
    <m/>
    <s v="Sanjit Hajong"/>
    <n v="1826201879"/>
    <s v="shajong@dskbangladesh.org"/>
    <s v="CA-DSK"/>
  </r>
  <r>
    <n v="1418"/>
    <s v="CA"/>
    <s v="DSK"/>
    <s v="CAID, DFAT"/>
    <s v="WASH"/>
    <x v="2"/>
    <x v="29"/>
    <s v="# of household"/>
    <m/>
    <n v="222"/>
    <s v="completed"/>
    <s v="Chittagong"/>
    <s v="Cox's Bazar"/>
    <x v="2"/>
    <s v="Dakshin Mithachhari"/>
    <s v="HC,Dakshin Mithachhari"/>
    <x v="2"/>
    <d v="2022-04-01T00:00:00"/>
    <x v="2"/>
    <m/>
    <m/>
    <m/>
    <m/>
    <m/>
    <s v="Sanjit Hajong"/>
    <n v="1826201879"/>
    <s v="shajong@dskbangladesh.org"/>
    <s v="CA-DSK"/>
  </r>
  <r>
    <n v="1419"/>
    <s v="CA"/>
    <s v="DSK"/>
    <s v="CAID, DFAT"/>
    <s v="WASH"/>
    <x v="2"/>
    <x v="20"/>
    <s v="# of household"/>
    <m/>
    <n v="222"/>
    <s v="completed"/>
    <s v="Chittagong"/>
    <s v="Cox's Bazar"/>
    <x v="2"/>
    <s v="Dakshin Mithachhari"/>
    <s v="HC,Dakshin Mithachhari"/>
    <x v="2"/>
    <d v="2022-04-01T00:00:00"/>
    <x v="2"/>
    <m/>
    <m/>
    <m/>
    <m/>
    <m/>
    <s v="Sanjit Hajong"/>
    <n v="1826201879"/>
    <s v="shajong@dskbangladesh.org"/>
    <s v="CA-DSK"/>
  </r>
  <r>
    <n v="1420"/>
    <s v="UNICEF"/>
    <s v="VERC"/>
    <s v="UNICEF"/>
    <s v="WASH"/>
    <x v="0"/>
    <x v="0"/>
    <s v="# of tube well"/>
    <m/>
    <n v="497"/>
    <s v="completed"/>
    <s v="Chittagong"/>
    <s v="Cox's Bazar"/>
    <x v="0"/>
    <s v="Palong Khali"/>
    <s v="Camp 08W"/>
    <x v="2"/>
    <d v="2022-05-01T00:00:00"/>
    <x v="0"/>
    <m/>
    <m/>
    <m/>
    <m/>
    <m/>
    <s v="Tuni Ahmed"/>
    <n v="1686793411"/>
    <s v="tuni.imo.verc@gmail.com"/>
    <s v="UNICEF-VERC"/>
  </r>
  <r>
    <n v="1421"/>
    <s v="UNICEF"/>
    <s v="VERC"/>
    <s v="UNICEF"/>
    <s v="WASH"/>
    <x v="0"/>
    <x v="12"/>
    <s v="# of water network"/>
    <m/>
    <n v="6"/>
    <s v="completed"/>
    <s v="Chittagong"/>
    <s v="Cox's Bazar"/>
    <x v="0"/>
    <s v="Palong Khali"/>
    <s v="Camp 08W"/>
    <x v="2"/>
    <d v="2022-05-01T00:00:00"/>
    <x v="0"/>
    <m/>
    <m/>
    <m/>
    <m/>
    <m/>
    <s v="Tuni Ahmed"/>
    <n v="1686793411"/>
    <s v="tuni.imo.verc@gmail.com"/>
    <s v="UNICEF-VERC"/>
  </r>
  <r>
    <n v="1422"/>
    <s v="UNICEF"/>
    <s v="VERC"/>
    <s v="UNICEF"/>
    <s v="WASH"/>
    <x v="1"/>
    <x v="14"/>
    <s v="# of door"/>
    <m/>
    <n v="24"/>
    <s v="completed"/>
    <s v="Chittagong"/>
    <s v="Cox's Bazar"/>
    <x v="0"/>
    <s v="Palong Khali"/>
    <s v="Camp 08W"/>
    <x v="2"/>
    <d v="2022-05-01T00:00:00"/>
    <x v="0"/>
    <m/>
    <m/>
    <m/>
    <m/>
    <m/>
    <s v="Tuni Ahmed"/>
    <n v="1686793411"/>
    <s v="tuni.imo.verc@gmail.com"/>
    <s v="UNICEF-VERC"/>
  </r>
  <r>
    <n v="1423"/>
    <s v="UNICEF"/>
    <s v="VERC"/>
    <s v="UNICEF"/>
    <s v="WASH"/>
    <x v="1"/>
    <x v="15"/>
    <s v="# of door "/>
    <m/>
    <n v="24"/>
    <s v="completed"/>
    <s v="Chittagong"/>
    <s v="Cox's Bazar"/>
    <x v="0"/>
    <s v="Palong Khali"/>
    <s v="Camp 08W"/>
    <x v="2"/>
    <d v="2022-05-01T00:00:00"/>
    <x v="0"/>
    <m/>
    <m/>
    <m/>
    <m/>
    <m/>
    <s v="Tuni Ahmed"/>
    <n v="1686793411"/>
    <s v="tuni.imo.verc@gmail.com"/>
    <s v="UNICEF-VERC"/>
  </r>
  <r>
    <n v="1424"/>
    <s v="UNICEF"/>
    <s v="VERC"/>
    <s v="UNICEF"/>
    <s v="WASH"/>
    <x v="1"/>
    <x v="8"/>
    <s v="# of FSM Site"/>
    <m/>
    <n v="12"/>
    <s v="completed"/>
    <s v="Chittagong"/>
    <s v="Cox's Bazar"/>
    <x v="0"/>
    <s v="Palong Khali"/>
    <s v="Camp 08W"/>
    <x v="2"/>
    <d v="2022-05-01T00:00:00"/>
    <x v="0"/>
    <m/>
    <m/>
    <m/>
    <m/>
    <m/>
    <s v="Tuni Ahmed"/>
    <n v="1686793411"/>
    <s v="tuni.imo.verc@gmail.com"/>
    <s v="UNICEF-VERC"/>
  </r>
  <r>
    <n v="1425"/>
    <s v="UNICEF"/>
    <s v="VERC"/>
    <s v="UNICEF"/>
    <s v="WASH"/>
    <x v="1"/>
    <x v="16"/>
    <s v="# of door"/>
    <m/>
    <n v="30"/>
    <s v="completed"/>
    <s v="Chittagong"/>
    <s v="Cox's Bazar"/>
    <x v="0"/>
    <s v="Palong Khali"/>
    <s v="Camp 08W"/>
    <x v="2"/>
    <d v="2022-05-01T00:00:00"/>
    <x v="0"/>
    <m/>
    <m/>
    <m/>
    <m/>
    <m/>
    <s v="Tuni Ahmed"/>
    <n v="1686793411"/>
    <s v="tuni.imo.verc@gmail.com"/>
    <s v="UNICEF-VERC"/>
  </r>
  <r>
    <n v="1426"/>
    <s v="UNICEF"/>
    <s v="VERC"/>
    <s v="UNICEF"/>
    <s v="WASH"/>
    <x v="1"/>
    <x v="18"/>
    <s v="# of door"/>
    <m/>
    <n v="33"/>
    <s v="completed"/>
    <s v="Chittagong"/>
    <s v="Cox's Bazar"/>
    <x v="0"/>
    <s v="Palong Khali"/>
    <s v="Camp 08W"/>
    <x v="2"/>
    <d v="2022-05-01T00:00:00"/>
    <x v="0"/>
    <m/>
    <m/>
    <m/>
    <m/>
    <m/>
    <s v="Tuni Ahmed"/>
    <n v="1686793411"/>
    <s v="tuni.imo.verc@gmail.com"/>
    <s v="UNICEF-VERC"/>
  </r>
  <r>
    <n v="1427"/>
    <s v="UNICEF"/>
    <s v="VERC"/>
    <s v="UNICEF"/>
    <s v="WASH"/>
    <x v="1"/>
    <x v="9"/>
    <s v="# of door"/>
    <m/>
    <n v="5"/>
    <s v="completed"/>
    <s v="Chittagong"/>
    <s v="Cox's Bazar"/>
    <x v="0"/>
    <s v="Palong Khali"/>
    <s v="Camp 08W"/>
    <x v="2"/>
    <d v="2022-05-01T00:00:00"/>
    <x v="0"/>
    <m/>
    <m/>
    <m/>
    <m/>
    <m/>
    <s v="Tuni Ahmed"/>
    <n v="1686793411"/>
    <s v="tuni.imo.verc@gmail.com"/>
    <s v="UNICEF-VERC"/>
  </r>
  <r>
    <n v="1428"/>
    <s v="UNICEF"/>
    <s v="VERC"/>
    <s v="UNICEF"/>
    <s v="WASH"/>
    <x v="1"/>
    <x v="3"/>
    <s v="# of door"/>
    <m/>
    <n v="1229"/>
    <s v="completed"/>
    <s v="Chittagong"/>
    <s v="Cox's Bazar"/>
    <x v="0"/>
    <s v="Palong Khali"/>
    <s v="Camp 08W"/>
    <x v="2"/>
    <d v="2022-05-01T00:00:00"/>
    <x v="0"/>
    <m/>
    <m/>
    <m/>
    <m/>
    <m/>
    <s v="Tuni Ahmed"/>
    <n v="1686793411"/>
    <s v="tuni.imo.verc@gmail.com"/>
    <s v="UNICEF-VERC"/>
  </r>
  <r>
    <n v="1429"/>
    <s v="UNICEF"/>
    <s v="VERC"/>
    <s v="UNICEF"/>
    <s v="WASH"/>
    <x v="2"/>
    <x v="4"/>
    <s v="# of HP sessions at HH level"/>
    <m/>
    <n v="6574"/>
    <s v="completed"/>
    <s v="Chittagong"/>
    <s v="Cox's Bazar"/>
    <x v="0"/>
    <s v="Palong Khali"/>
    <s v="Camp 08W"/>
    <x v="2"/>
    <d v="2022-05-01T00:00:00"/>
    <x v="0"/>
    <m/>
    <m/>
    <m/>
    <m/>
    <m/>
    <s v="Tuni Ahmed"/>
    <n v="1686793411"/>
    <s v="tuni.imo.verc@gmail.com"/>
    <s v="UNICEF-VERC"/>
  </r>
  <r>
    <n v="1430"/>
    <s v="UNICEF"/>
    <s v="VERC"/>
    <s v="UNICEF"/>
    <s v="WASH"/>
    <x v="3"/>
    <x v="6"/>
    <s v="# of plant"/>
    <m/>
    <n v="2"/>
    <s v="completed"/>
    <s v="Chittagong"/>
    <s v="Cox's Bazar"/>
    <x v="0"/>
    <s v="Palong Khali"/>
    <s v="Camp 08W"/>
    <x v="2"/>
    <d v="2022-05-01T00:00:00"/>
    <x v="0"/>
    <m/>
    <m/>
    <m/>
    <m/>
    <m/>
    <s v="Tuni Ahmed"/>
    <n v="1686793411"/>
    <s v="tuni.imo.verc@gmail.com"/>
    <s v="UNICEF-VERC"/>
  </r>
  <r>
    <n v="1431"/>
    <s v="IOM"/>
    <s v="SHED"/>
    <s v="KFW"/>
    <s v="WASH"/>
    <x v="0"/>
    <x v="0"/>
    <s v="# of tube well"/>
    <m/>
    <n v="235"/>
    <s v="completed"/>
    <s v="Chittagong"/>
    <s v="Cox's Bazar"/>
    <x v="0"/>
    <s v="Palong Khali"/>
    <s v="Camp 13"/>
    <x v="2"/>
    <d v="2022-09-01T00:00:00"/>
    <x v="0"/>
    <m/>
    <m/>
    <m/>
    <m/>
    <m/>
    <s v="Mohammad Hamja Bin Ali"/>
    <n v="1840742077"/>
    <s v="hamja.shedwash@gmail.com"/>
    <s v="IOM-SHED"/>
  </r>
  <r>
    <n v="1432"/>
    <s v="IOM"/>
    <s v="SHED"/>
    <s v="KFW"/>
    <s v="WASH"/>
    <x v="0"/>
    <x v="26"/>
    <s v="# of tube well"/>
    <m/>
    <n v="3"/>
    <s v="completed"/>
    <s v="Chittagong"/>
    <s v="Cox's Bazar"/>
    <x v="0"/>
    <s v="Palong Khali"/>
    <s v="Camp 13"/>
    <x v="2"/>
    <d v="2022-09-01T00:00:00"/>
    <x v="0"/>
    <m/>
    <m/>
    <m/>
    <m/>
    <m/>
    <s v="Mohammad Hamja Bin Ali"/>
    <n v="1840742077"/>
    <s v="hamja.shedwash@gmail.com"/>
    <s v="IOM-SHED"/>
  </r>
  <r>
    <n v="1433"/>
    <s v="IOM"/>
    <s v="SHED"/>
    <s v="KFW"/>
    <s v="WASH"/>
    <x v="0"/>
    <x v="13"/>
    <s v="# cubic meters / day"/>
    <m/>
    <n v="180"/>
    <s v="completed"/>
    <s v="Chittagong"/>
    <s v="Cox's Bazar"/>
    <x v="0"/>
    <s v="Palong Khali"/>
    <s v="Camp 13"/>
    <x v="2"/>
    <d v="2022-09-01T00:00:00"/>
    <x v="0"/>
    <m/>
    <m/>
    <m/>
    <m/>
    <m/>
    <s v="Mohammad Hamja Bin Ali"/>
    <n v="1840742077"/>
    <s v="hamja.shedwash@gmail.com"/>
    <s v="IOM-SHED"/>
  </r>
  <r>
    <n v="1434"/>
    <s v="IOM"/>
    <s v="SHED"/>
    <s v="KFW"/>
    <s v="WASH"/>
    <x v="0"/>
    <x v="12"/>
    <s v="# of water network"/>
    <m/>
    <n v="24"/>
    <s v="completed"/>
    <s v="Chittagong"/>
    <s v="Cox's Bazar"/>
    <x v="0"/>
    <s v="Palong Khali"/>
    <s v="Camp 13"/>
    <x v="2"/>
    <d v="2022-09-01T00:00:00"/>
    <x v="0"/>
    <m/>
    <m/>
    <m/>
    <m/>
    <m/>
    <s v="Mohammad Hamja Bin Ali"/>
    <n v="1840742077"/>
    <s v="hamja.shedwash@gmail.com"/>
    <s v="IOM-SHED"/>
  </r>
  <r>
    <n v="1435"/>
    <s v="IOM"/>
    <s v="SHED"/>
    <s v="KFW"/>
    <s v="WASH"/>
    <x v="0"/>
    <x v="30"/>
    <s v="# of household"/>
    <m/>
    <n v="20"/>
    <s v="completed"/>
    <s v="Chittagong"/>
    <s v="Cox's Bazar"/>
    <x v="0"/>
    <s v="Palong Khali"/>
    <s v="Camp 13"/>
    <x v="2"/>
    <d v="2022-09-01T00:00:00"/>
    <x v="0"/>
    <m/>
    <m/>
    <m/>
    <m/>
    <m/>
    <s v="Mohammad Hamja Bin Ali"/>
    <n v="1840742077"/>
    <s v="hamja.shedwash@gmail.com"/>
    <s v="IOM-SHED"/>
  </r>
  <r>
    <n v="1436"/>
    <s v="IOM"/>
    <s v="SHED"/>
    <s v="KFW"/>
    <s v="WASH"/>
    <x v="1"/>
    <x v="1"/>
    <s v="# of door "/>
    <m/>
    <n v="49"/>
    <s v="completed"/>
    <s v="Chittagong"/>
    <s v="Cox's Bazar"/>
    <x v="0"/>
    <s v="Palong Khali"/>
    <s v="Camp 13"/>
    <x v="2"/>
    <d v="2022-09-01T00:00:00"/>
    <x v="0"/>
    <m/>
    <m/>
    <m/>
    <m/>
    <m/>
    <s v="Mohammad Hamja Bin Ali"/>
    <n v="1840742077"/>
    <s v="hamja.shedwash@gmail.com"/>
    <s v="IOM-SHED"/>
  </r>
  <r>
    <n v="1437"/>
    <s v="IOM"/>
    <s v="SHED"/>
    <s v="KFW"/>
    <s v="WASH"/>
    <x v="1"/>
    <x v="2"/>
    <s v="# of FSM Site"/>
    <m/>
    <n v="3"/>
    <s v="completed"/>
    <s v="Chittagong"/>
    <s v="Cox's Bazar"/>
    <x v="0"/>
    <s v="Palong Khali"/>
    <s v="Camp 13"/>
    <x v="2"/>
    <d v="2022-09-01T00:00:00"/>
    <x v="0"/>
    <m/>
    <m/>
    <m/>
    <m/>
    <m/>
    <s v="Mohammad Hamja Bin Ali"/>
    <n v="1840742077"/>
    <s v="hamja.shedwash@gmail.com"/>
    <s v="IOM-SHED"/>
  </r>
  <r>
    <n v="1438"/>
    <s v="IOM"/>
    <s v="SHED"/>
    <s v="KFW"/>
    <s v="WASH"/>
    <x v="1"/>
    <x v="18"/>
    <s v="# of door"/>
    <m/>
    <n v="1"/>
    <s v="completed"/>
    <s v="Chittagong"/>
    <s v="Cox's Bazar"/>
    <x v="0"/>
    <s v="Palong Khali"/>
    <s v="Camp 13"/>
    <x v="2"/>
    <d v="2022-09-01T00:00:00"/>
    <x v="0"/>
    <m/>
    <m/>
    <m/>
    <m/>
    <m/>
    <s v="Mohammad Hamja Bin Ali"/>
    <n v="1840742077"/>
    <s v="hamja.shedwash@gmail.com"/>
    <s v="IOM-SHED"/>
  </r>
  <r>
    <n v="1439"/>
    <s v="IOM"/>
    <s v="SHED"/>
    <s v="KFW"/>
    <s v="WASH"/>
    <x v="1"/>
    <x v="9"/>
    <s v="# of door"/>
    <m/>
    <n v="125"/>
    <s v="completed"/>
    <s v="Chittagong"/>
    <s v="Cox's Bazar"/>
    <x v="0"/>
    <s v="Palong Khali"/>
    <s v="Camp 13"/>
    <x v="2"/>
    <d v="2022-09-01T00:00:00"/>
    <x v="0"/>
    <m/>
    <m/>
    <m/>
    <m/>
    <m/>
    <s v="Mohammad Hamja Bin Ali"/>
    <n v="1840742077"/>
    <s v="hamja.shedwash@gmail.com"/>
    <s v="IOM-SHED"/>
  </r>
  <r>
    <n v="1440"/>
    <s v="IOM"/>
    <s v="SHED"/>
    <s v="KFW"/>
    <s v="WASH"/>
    <x v="1"/>
    <x v="3"/>
    <s v="# of door"/>
    <m/>
    <n v="177"/>
    <s v="completed"/>
    <s v="Chittagong"/>
    <s v="Cox's Bazar"/>
    <x v="0"/>
    <s v="Palong Khali"/>
    <s v="Camp 13"/>
    <x v="2"/>
    <d v="2022-09-01T00:00:00"/>
    <x v="0"/>
    <m/>
    <m/>
    <m/>
    <m/>
    <m/>
    <s v="Mohammad Hamja Bin Ali"/>
    <n v="1840742077"/>
    <s v="hamja.shedwash@gmail.com"/>
    <s v="IOM-SHED"/>
  </r>
  <r>
    <n v="1441"/>
    <s v="IOM"/>
    <s v="SHED"/>
    <s v="KFW"/>
    <s v="WASH"/>
    <x v="2"/>
    <x v="4"/>
    <s v="# of HP sessions at HH level"/>
    <m/>
    <n v="46"/>
    <s v="completed"/>
    <s v="Chittagong"/>
    <s v="Cox's Bazar"/>
    <x v="0"/>
    <s v="Palong Khali"/>
    <s v="Camp 13"/>
    <x v="2"/>
    <d v="2022-09-01T00:00:00"/>
    <x v="0"/>
    <m/>
    <m/>
    <m/>
    <m/>
    <m/>
    <s v="Mohammad Hamja Bin Ali"/>
    <n v="1840742077"/>
    <s v="hamja.shedwash@gmail.com"/>
    <s v="IOM-SHED"/>
  </r>
  <r>
    <n v="1442"/>
    <s v="IOM"/>
    <s v="SHED"/>
    <s v="KFW"/>
    <s v="WASH"/>
    <x v="2"/>
    <x v="29"/>
    <s v="# of household"/>
    <m/>
    <n v="7976"/>
    <s v="completed"/>
    <s v="Chittagong"/>
    <s v="Cox's Bazar"/>
    <x v="0"/>
    <s v="Palong Khali"/>
    <s v="Camp 13"/>
    <x v="2"/>
    <d v="2022-09-01T00:00:00"/>
    <x v="0"/>
    <m/>
    <m/>
    <m/>
    <m/>
    <m/>
    <s v="Mohammad Hamja Bin Ali"/>
    <n v="1840742077"/>
    <s v="hamja.shedwash@gmail.com"/>
    <s v="IOM-SHED"/>
  </r>
  <r>
    <n v="1443"/>
    <s v="IOM"/>
    <s v="SHED"/>
    <s v="KFW"/>
    <s v="WASH"/>
    <x v="3"/>
    <x v="5"/>
    <s v="# of campaign per camp "/>
    <m/>
    <n v="1"/>
    <s v="completed"/>
    <s v="Chittagong"/>
    <s v="Cox's Bazar"/>
    <x v="0"/>
    <s v="Palong Khali"/>
    <s v="Camp 13"/>
    <x v="2"/>
    <d v="2022-09-01T00:00:00"/>
    <x v="0"/>
    <m/>
    <m/>
    <m/>
    <m/>
    <m/>
    <s v="Mohammad Hamja Bin Ali"/>
    <n v="1840742077"/>
    <s v="hamja.shedwash@gmail.com"/>
    <s v="IOM-SHED"/>
  </r>
  <r>
    <n v="1444"/>
    <s v="IOM"/>
    <s v="SHED"/>
    <s v="KFW"/>
    <s v="WASH"/>
    <x v="3"/>
    <x v="6"/>
    <s v="# of plant"/>
    <m/>
    <n v="1"/>
    <s v="completed"/>
    <s v="Chittagong"/>
    <s v="Cox's Bazar"/>
    <x v="0"/>
    <s v="Palong Khali"/>
    <s v="Camp 13"/>
    <x v="2"/>
    <d v="2022-09-01T00:00:00"/>
    <x v="0"/>
    <m/>
    <m/>
    <m/>
    <m/>
    <m/>
    <s v="Mohammad Hamja Bin Ali"/>
    <n v="1840742077"/>
    <s v="hamja.shedwash@gmail.com"/>
    <s v="IOM-SHED"/>
  </r>
  <r>
    <n v="1445"/>
    <s v="IOM"/>
    <s v="SHED"/>
    <s v="KFW"/>
    <s v="WASH"/>
    <x v="3"/>
    <x v="24"/>
    <s v="# of 10L bin"/>
    <m/>
    <n v="1993"/>
    <s v="completed"/>
    <s v="Chittagong"/>
    <s v="Cox's Bazar"/>
    <x v="0"/>
    <s v="Palong Khali"/>
    <s v="Camp 13"/>
    <x v="2"/>
    <d v="2022-09-01T00:00:00"/>
    <x v="0"/>
    <m/>
    <m/>
    <m/>
    <m/>
    <m/>
    <s v="Mohammad Hamja Bin Ali"/>
    <n v="1840742077"/>
    <s v="hamja.shedwash@gmail.com"/>
    <s v="IOM-SHED"/>
  </r>
  <r>
    <n v="1446"/>
    <s v="IOM"/>
    <s v="SHED"/>
    <s v="Australian Aid"/>
    <s v="WASH"/>
    <x v="0"/>
    <x v="0"/>
    <s v="# of tube well"/>
    <m/>
    <n v="61"/>
    <s v="completed"/>
    <s v="Chittagong"/>
    <s v="Cox's Bazar"/>
    <x v="0"/>
    <s v="Palong Khali"/>
    <s v="Camp 02W"/>
    <x v="2"/>
    <d v="2022-09-01T00:00:00"/>
    <x v="0"/>
    <m/>
    <m/>
    <m/>
    <m/>
    <m/>
    <s v="Mohammad Hamja Bin Ali"/>
    <n v="1840742077"/>
    <s v="hamja.shedwash@gmail.com"/>
    <s v="IOM-SHED"/>
  </r>
  <r>
    <n v="1447"/>
    <s v="IOM"/>
    <s v="SHED"/>
    <s v="Australian Aid"/>
    <s v="WASH"/>
    <x v="1"/>
    <x v="23"/>
    <s v="# of door "/>
    <m/>
    <n v="5"/>
    <s v="completed"/>
    <s v="Chittagong"/>
    <s v="Cox's Bazar"/>
    <x v="0"/>
    <s v="Palong Khali"/>
    <s v="Camp 02W"/>
    <x v="2"/>
    <d v="2022-09-01T00:00:00"/>
    <x v="0"/>
    <m/>
    <m/>
    <m/>
    <m/>
    <m/>
    <s v="Mohammad Hamja Bin Ali"/>
    <n v="1840742077"/>
    <s v="hamja.shedwash@gmail.com"/>
    <s v="IOM-SHED"/>
  </r>
  <r>
    <n v="1448"/>
    <s v="IOM"/>
    <s v="SHED"/>
    <s v="Australian Aid"/>
    <s v="WASH"/>
    <x v="1"/>
    <x v="1"/>
    <s v="# of door "/>
    <m/>
    <n v="17"/>
    <s v="completed"/>
    <s v="Chittagong"/>
    <s v="Cox's Bazar"/>
    <x v="0"/>
    <s v="Palong Khali"/>
    <s v="Camp 02W"/>
    <x v="2"/>
    <d v="2022-09-01T00:00:00"/>
    <x v="0"/>
    <m/>
    <m/>
    <m/>
    <m/>
    <m/>
    <s v="Mohammad Hamja Bin Ali"/>
    <n v="1840742077"/>
    <s v="hamja.shedwash@gmail.com"/>
    <s v="IOM-SHED"/>
  </r>
  <r>
    <n v="1449"/>
    <s v="IOM"/>
    <s v="SHED"/>
    <s v="Australian Aid"/>
    <s v="WASH"/>
    <x v="1"/>
    <x v="2"/>
    <s v="# of FSM Site"/>
    <m/>
    <n v="18"/>
    <s v="completed"/>
    <s v="Chittagong"/>
    <s v="Cox's Bazar"/>
    <x v="0"/>
    <s v="Palong Khali"/>
    <s v="Camp 02W"/>
    <x v="2"/>
    <d v="2022-09-01T00:00:00"/>
    <x v="0"/>
    <m/>
    <m/>
    <m/>
    <m/>
    <m/>
    <s v="Mohammad Hamja Bin Ali"/>
    <n v="1840742077"/>
    <s v="hamja.shedwash@gmail.com"/>
    <s v="IOM-SHED"/>
  </r>
  <r>
    <n v="1450"/>
    <s v="IOM"/>
    <s v="SHED"/>
    <s v="Australian Aid"/>
    <s v="WASH"/>
    <x v="1"/>
    <x v="9"/>
    <s v="# of door"/>
    <m/>
    <n v="48"/>
    <s v="completed"/>
    <s v="Chittagong"/>
    <s v="Cox's Bazar"/>
    <x v="0"/>
    <s v="Palong Khali"/>
    <s v="Camp 02W"/>
    <x v="2"/>
    <d v="2022-09-01T00:00:00"/>
    <x v="0"/>
    <m/>
    <m/>
    <m/>
    <m/>
    <m/>
    <s v="Mohammad Hamja Bin Ali"/>
    <n v="1840742077"/>
    <s v="hamja.shedwash@gmail.com"/>
    <s v="IOM-SHED"/>
  </r>
  <r>
    <n v="1451"/>
    <s v="IOM"/>
    <s v="SHED"/>
    <s v="Australian Aid"/>
    <s v="WASH"/>
    <x v="1"/>
    <x v="3"/>
    <s v="# of door"/>
    <m/>
    <n v="131"/>
    <s v="completed"/>
    <s v="Chittagong"/>
    <s v="Cox's Bazar"/>
    <x v="0"/>
    <s v="Palong Khali"/>
    <s v="Camp 02W"/>
    <x v="2"/>
    <d v="2022-09-01T00:00:00"/>
    <x v="0"/>
    <m/>
    <m/>
    <m/>
    <m/>
    <m/>
    <s v="Mohammad Hamja Bin Ali"/>
    <n v="1840742077"/>
    <s v="hamja.shedwash@gmail.com"/>
    <s v="IOM-SHED"/>
  </r>
  <r>
    <n v="1452"/>
    <s v="IOM"/>
    <s v="SHED"/>
    <s v="Australian Aid"/>
    <s v="WASH"/>
    <x v="2"/>
    <x v="4"/>
    <s v="# of HP sessions at HH level"/>
    <m/>
    <n v="51"/>
    <s v="completed"/>
    <s v="Chittagong"/>
    <s v="Cox's Bazar"/>
    <x v="0"/>
    <s v="Palong Khali"/>
    <s v="Camp 02W"/>
    <x v="2"/>
    <d v="2022-09-01T00:00:00"/>
    <x v="0"/>
    <m/>
    <m/>
    <m/>
    <m/>
    <m/>
    <s v="Mohammad Hamja Bin Ali"/>
    <n v="1840742077"/>
    <s v="hamja.shedwash@gmail.com"/>
    <s v="IOM-SHED"/>
  </r>
  <r>
    <n v="1453"/>
    <s v="IOM"/>
    <s v="SHED"/>
    <s v="Australian Aid"/>
    <s v="WASH"/>
    <x v="3"/>
    <x v="5"/>
    <s v="# of campaign per camp "/>
    <m/>
    <n v="16"/>
    <s v="completed"/>
    <s v="Chittagong"/>
    <s v="Cox's Bazar"/>
    <x v="0"/>
    <s v="Palong Khali"/>
    <s v="Camp 02W"/>
    <x v="2"/>
    <d v="2022-09-01T00:00:00"/>
    <x v="0"/>
    <m/>
    <m/>
    <m/>
    <m/>
    <m/>
    <s v="Mohammad Hamja Bin Ali"/>
    <n v="1840742077"/>
    <s v="hamja.shedwash@gmail.com"/>
    <s v="IOM-SHED"/>
  </r>
  <r>
    <n v="1454"/>
    <s v="IOM"/>
    <s v="SHED"/>
    <s v="Australian Aid"/>
    <s v="WASH"/>
    <x v="3"/>
    <x v="24"/>
    <s v="# of 10L bin"/>
    <m/>
    <n v="2949"/>
    <s v="completed"/>
    <s v="Chittagong"/>
    <s v="Cox's Bazar"/>
    <x v="0"/>
    <s v="Palong Khali"/>
    <s v="Camp 02W"/>
    <x v="2"/>
    <d v="2022-09-01T00:00:00"/>
    <x v="0"/>
    <m/>
    <m/>
    <m/>
    <m/>
    <m/>
    <s v="Mohammad Hamja Bin Ali"/>
    <n v="1840742077"/>
    <s v="hamja.shedwash@gmail.com"/>
    <s v="IOM-SHED"/>
  </r>
  <r>
    <n v="1455"/>
    <s v="IOM"/>
    <s v="SHED"/>
    <s v="KFW"/>
    <s v="WASH"/>
    <x v="0"/>
    <x v="0"/>
    <s v="# of tube well"/>
    <m/>
    <n v="43"/>
    <s v="completed"/>
    <s v="Chittagong"/>
    <s v="Cox's Bazar"/>
    <x v="0"/>
    <s v="Palong Khali"/>
    <s v="Camp 20"/>
    <x v="2"/>
    <d v="2022-09-01T00:00:00"/>
    <x v="0"/>
    <m/>
    <m/>
    <m/>
    <m/>
    <m/>
    <s v="Mohammad Hamja Bin Ali"/>
    <n v="1840742077"/>
    <s v="hamja.shedwash@gmail.com"/>
    <s v="IOM-SHED"/>
  </r>
  <r>
    <n v="1456"/>
    <s v="IOM"/>
    <s v="SHED"/>
    <s v="KFW"/>
    <s v="WASH"/>
    <x v="1"/>
    <x v="1"/>
    <s v="# of door "/>
    <m/>
    <n v="19"/>
    <s v="completed"/>
    <s v="Chittagong"/>
    <s v="Cox's Bazar"/>
    <x v="0"/>
    <s v="Palong Khali"/>
    <s v="Camp 20"/>
    <x v="2"/>
    <d v="2022-09-01T00:00:00"/>
    <x v="0"/>
    <m/>
    <m/>
    <m/>
    <m/>
    <m/>
    <s v="Mohammad Hamja Bin Ali"/>
    <n v="1840742077"/>
    <s v="hamja.shedwash@gmail.com"/>
    <s v="IOM-SHED"/>
  </r>
  <r>
    <n v="1457"/>
    <s v="IOM"/>
    <s v="SHED"/>
    <s v="KFW"/>
    <s v="WASH"/>
    <x v="1"/>
    <x v="9"/>
    <s v="# of door"/>
    <m/>
    <n v="26"/>
    <s v="completed"/>
    <s v="Chittagong"/>
    <s v="Cox's Bazar"/>
    <x v="0"/>
    <s v="Palong Khali"/>
    <s v="Camp 20"/>
    <x v="2"/>
    <d v="2022-09-01T00:00:00"/>
    <x v="0"/>
    <m/>
    <m/>
    <m/>
    <m/>
    <m/>
    <s v="Mohammad Hamja Bin Ali"/>
    <n v="1840742077"/>
    <s v="hamja.shedwash@gmail.com"/>
    <s v="IOM-SHED"/>
  </r>
  <r>
    <n v="1458"/>
    <s v="IOM"/>
    <s v="SHED"/>
    <s v="KFW"/>
    <s v="WASH"/>
    <x v="1"/>
    <x v="3"/>
    <s v="# of door"/>
    <m/>
    <n v="18"/>
    <s v="completed"/>
    <s v="Chittagong"/>
    <s v="Cox's Bazar"/>
    <x v="0"/>
    <s v="Palong Khali"/>
    <s v="Camp 20"/>
    <x v="2"/>
    <d v="2022-09-01T00:00:00"/>
    <x v="0"/>
    <m/>
    <m/>
    <m/>
    <m/>
    <m/>
    <s v="Mohammad Hamja Bin Ali"/>
    <n v="1840742077"/>
    <s v="hamja.shedwash@gmail.com"/>
    <s v="IOM-SHED"/>
  </r>
  <r>
    <n v="1459"/>
    <s v="IOM"/>
    <s v="SHED"/>
    <s v="KFW"/>
    <s v="WASH"/>
    <x v="2"/>
    <x v="4"/>
    <s v="# of HP sessions at HH level"/>
    <m/>
    <n v="17"/>
    <s v="completed"/>
    <s v="Chittagong"/>
    <s v="Cox's Bazar"/>
    <x v="0"/>
    <s v="Palong Khali"/>
    <s v="Camp 20"/>
    <x v="2"/>
    <d v="2022-09-01T00:00:00"/>
    <x v="0"/>
    <m/>
    <m/>
    <m/>
    <m/>
    <m/>
    <s v="Mohammad Hamja Bin Ali"/>
    <n v="1840742077"/>
    <s v="hamja.shedwash@gmail.com"/>
    <s v="IOM-SHED"/>
  </r>
  <r>
    <n v="1460"/>
    <s v="IOM"/>
    <s v="SHED"/>
    <s v="KFW"/>
    <s v="WASH"/>
    <x v="2"/>
    <x v="29"/>
    <s v="# of household"/>
    <m/>
    <n v="46"/>
    <s v="completed"/>
    <s v="Chittagong"/>
    <s v="Cox's Bazar"/>
    <x v="0"/>
    <s v="Palong Khali"/>
    <s v="Camp 20"/>
    <x v="2"/>
    <d v="2022-09-01T00:00:00"/>
    <x v="0"/>
    <m/>
    <m/>
    <m/>
    <m/>
    <m/>
    <s v="Mohammad Hamja Bin Ali"/>
    <n v="1840742077"/>
    <s v="hamja.shedwash@gmail.com"/>
    <s v="IOM-SHED"/>
  </r>
  <r>
    <n v="1461"/>
    <s v="IOM"/>
    <s v="SHED"/>
    <s v="KFW"/>
    <s v="WASH"/>
    <x v="3"/>
    <x v="24"/>
    <s v="# of 10L bin"/>
    <m/>
    <n v="608"/>
    <s v="completed"/>
    <s v="Chittagong"/>
    <s v="Cox's Bazar"/>
    <x v="0"/>
    <s v="Palong Khali"/>
    <s v="Camp 20"/>
    <x v="2"/>
    <d v="2022-09-01T00:00:00"/>
    <x v="0"/>
    <m/>
    <m/>
    <m/>
    <m/>
    <m/>
    <s v="Mohammad Hamja Bin Ali"/>
    <n v="1840742077"/>
    <s v="hamja.shedwash@gmail.com"/>
    <s v="IOM-SHED"/>
  </r>
  <r>
    <n v="1462"/>
    <s v="IOM"/>
    <s v="SHED"/>
    <s v="KFW"/>
    <s v="WASH"/>
    <x v="0"/>
    <x v="0"/>
    <s v="# of tube well"/>
    <m/>
    <n v="61"/>
    <s v="completed"/>
    <s v="Chittagong"/>
    <s v="Cox's Bazar"/>
    <x v="0"/>
    <s v="Palong Khali"/>
    <s v="Camp 20 Extension"/>
    <x v="2"/>
    <d v="2022-09-01T00:00:00"/>
    <x v="0"/>
    <m/>
    <m/>
    <m/>
    <m/>
    <m/>
    <s v="Mohammad Hamja Bin Ali"/>
    <n v="1840742077"/>
    <s v="hamja.shedwash@gmail.com"/>
    <s v="IOM-SHED"/>
  </r>
  <r>
    <n v="1463"/>
    <s v="IOM"/>
    <s v="SHED"/>
    <s v="KFW"/>
    <s v="WASH"/>
    <x v="0"/>
    <x v="13"/>
    <s v="# cubic meters / day"/>
    <m/>
    <n v="80"/>
    <s v="completed"/>
    <s v="Chittagong"/>
    <s v="Cox's Bazar"/>
    <x v="0"/>
    <s v="Palong Khali"/>
    <s v="Camp 20 Extension"/>
    <x v="2"/>
    <d v="2022-09-01T00:00:00"/>
    <x v="0"/>
    <m/>
    <m/>
    <m/>
    <m/>
    <m/>
    <s v="Mohammad Hamja Bin Ali"/>
    <n v="1840742077"/>
    <s v="hamja.shedwash@gmail.com"/>
    <s v="IOM-SHED"/>
  </r>
  <r>
    <n v="1464"/>
    <s v="IOM"/>
    <s v="SHED"/>
    <s v="KFW"/>
    <s v="WASH"/>
    <x v="0"/>
    <x v="12"/>
    <s v="# of water network"/>
    <m/>
    <n v="13"/>
    <s v="completed"/>
    <s v="Chittagong"/>
    <s v="Cox's Bazar"/>
    <x v="0"/>
    <s v="Palong Khali"/>
    <s v="Camp 20 Extension"/>
    <x v="2"/>
    <d v="2022-09-01T00:00:00"/>
    <x v="0"/>
    <m/>
    <m/>
    <m/>
    <m/>
    <m/>
    <s v="Mohammad Hamja Bin Ali"/>
    <n v="1840742077"/>
    <s v="hamja.shedwash@gmail.com"/>
    <s v="IOM-SHED"/>
  </r>
  <r>
    <n v="1465"/>
    <s v="IOM"/>
    <s v="SHED"/>
    <s v="KFW"/>
    <s v="WASH"/>
    <x v="1"/>
    <x v="1"/>
    <s v="# of door "/>
    <m/>
    <n v="15"/>
    <s v="completed"/>
    <s v="Chittagong"/>
    <s v="Cox's Bazar"/>
    <x v="0"/>
    <s v="Palong Khali"/>
    <s v="Camp 20 Extension"/>
    <x v="2"/>
    <d v="2022-09-01T00:00:00"/>
    <x v="0"/>
    <m/>
    <m/>
    <m/>
    <m/>
    <m/>
    <s v="Mohammad Hamja Bin Ali"/>
    <n v="1840742077"/>
    <s v="hamja.shedwash@gmail.com"/>
    <s v="IOM-SHED"/>
  </r>
  <r>
    <n v="1466"/>
    <s v="IOM"/>
    <s v="SHED"/>
    <s v="KFW"/>
    <s v="WASH"/>
    <x v="1"/>
    <x v="2"/>
    <s v="# of FSM Site"/>
    <m/>
    <n v="2"/>
    <s v="completed"/>
    <s v="Chittagong"/>
    <s v="Cox's Bazar"/>
    <x v="0"/>
    <s v="Palong Khali"/>
    <s v="Camp 20 Extension"/>
    <x v="2"/>
    <d v="2022-09-01T00:00:00"/>
    <x v="0"/>
    <m/>
    <m/>
    <m/>
    <m/>
    <m/>
    <s v="Mohammad Hamja Bin Ali"/>
    <n v="1840742077"/>
    <s v="hamja.shedwash@gmail.com"/>
    <s v="IOM-SHED"/>
  </r>
  <r>
    <n v="1467"/>
    <s v="IOM"/>
    <s v="SHED"/>
    <s v="KFW"/>
    <s v="WASH"/>
    <x v="1"/>
    <x v="9"/>
    <s v="# of door"/>
    <m/>
    <n v="75"/>
    <s v="completed"/>
    <s v="Chittagong"/>
    <s v="Cox's Bazar"/>
    <x v="0"/>
    <s v="Palong Khali"/>
    <s v="Camp 20 Extension"/>
    <x v="2"/>
    <d v="2022-09-01T00:00:00"/>
    <x v="0"/>
    <m/>
    <m/>
    <m/>
    <m/>
    <m/>
    <s v="Mohammad Hamja Bin Ali"/>
    <n v="1840742077"/>
    <s v="hamja.shedwash@gmail.com"/>
    <s v="IOM-SHED"/>
  </r>
  <r>
    <n v="1468"/>
    <s v="IOM"/>
    <s v="SHED"/>
    <s v="KFW"/>
    <s v="WASH"/>
    <x v="1"/>
    <x v="3"/>
    <s v="# of door"/>
    <m/>
    <n v="34"/>
    <s v="completed"/>
    <s v="Chittagong"/>
    <s v="Cox's Bazar"/>
    <x v="0"/>
    <s v="Palong Khali"/>
    <s v="Camp 20 Extension"/>
    <x v="2"/>
    <d v="2022-09-01T00:00:00"/>
    <x v="0"/>
    <m/>
    <m/>
    <m/>
    <m/>
    <m/>
    <s v="Mohammad Hamja Bin Ali"/>
    <n v="1840742077"/>
    <s v="hamja.shedwash@gmail.com"/>
    <s v="IOM-SHED"/>
  </r>
  <r>
    <n v="1469"/>
    <s v="IOM"/>
    <s v="SHED"/>
    <s v="KFW"/>
    <s v="WASH"/>
    <x v="2"/>
    <x v="4"/>
    <s v="# of HP sessions at HH level"/>
    <m/>
    <n v="24"/>
    <s v="completed"/>
    <s v="Chittagong"/>
    <s v="Cox's Bazar"/>
    <x v="0"/>
    <s v="Palong Khali"/>
    <s v="Camp 20 Extension"/>
    <x v="2"/>
    <d v="2022-09-01T00:00:00"/>
    <x v="0"/>
    <m/>
    <m/>
    <m/>
    <m/>
    <m/>
    <s v="Mohammad Hamja Bin Ali"/>
    <n v="1840742077"/>
    <s v="hamja.shedwash@gmail.com"/>
    <s v="IOM-SHED"/>
  </r>
  <r>
    <n v="1470"/>
    <s v="IOM"/>
    <s v="SHED"/>
    <s v="KFW"/>
    <s v="WASH"/>
    <x v="2"/>
    <x v="29"/>
    <s v="# of household"/>
    <m/>
    <n v="822"/>
    <s v="completed"/>
    <s v="Chittagong"/>
    <s v="Cox's Bazar"/>
    <x v="0"/>
    <s v="Palong Khali"/>
    <s v="Camp 20 Extension"/>
    <x v="2"/>
    <d v="2022-09-01T00:00:00"/>
    <x v="0"/>
    <m/>
    <m/>
    <m/>
    <m/>
    <m/>
    <s v="Mohammad Hamja Bin Ali"/>
    <n v="1840742077"/>
    <s v="hamja.shedwash@gmail.com"/>
    <s v="IOM-SHED"/>
  </r>
  <r>
    <n v="1471"/>
    <s v="IOM"/>
    <s v="SHED"/>
    <s v="KFW"/>
    <s v="WASH"/>
    <x v="3"/>
    <x v="24"/>
    <s v="# of 10L bin"/>
    <m/>
    <n v="375"/>
    <s v="completed"/>
    <s v="Chittagong"/>
    <s v="Cox's Bazar"/>
    <x v="0"/>
    <s v="Palong Khali"/>
    <s v="Camp 20 Extension"/>
    <x v="2"/>
    <d v="2022-09-01T00:00:00"/>
    <x v="0"/>
    <m/>
    <m/>
    <m/>
    <m/>
    <m/>
    <s v="Mohammad Hamja Bin Ali"/>
    <n v="1840742077"/>
    <s v="hamja.shedwash@gmail.com"/>
    <s v="IOM-SHED"/>
  </r>
  <r>
    <n v="1472"/>
    <s v="IOM"/>
    <s v="SHED"/>
    <s v="KFW"/>
    <s v="WASH"/>
    <x v="2"/>
    <x v="4"/>
    <s v="# of HP sessions at HH level"/>
    <m/>
    <n v="96"/>
    <s v="completed"/>
    <s v="Chittagong"/>
    <s v="Cox's Bazar"/>
    <x v="0"/>
    <s v="Palong Khali"/>
    <s v="HC,Palong Khali"/>
    <x v="2"/>
    <d v="2022-09-01T00:00:00"/>
    <x v="1"/>
    <m/>
    <m/>
    <m/>
    <m/>
    <m/>
    <s v="Mohammad Hamja Bin Ali"/>
    <n v="1840742077"/>
    <s v="hamja.shedwash@gmail.com"/>
    <s v="IOM-SHED"/>
  </r>
  <r>
    <n v="1473"/>
    <s v="IOM"/>
    <s v="SHED"/>
    <s v="KFW"/>
    <s v="WASH"/>
    <x v="2"/>
    <x v="4"/>
    <s v="# of HP sessions at HH level"/>
    <m/>
    <n v="124"/>
    <s v="completed"/>
    <s v="Chittagong"/>
    <s v="Cox's Bazar"/>
    <x v="0"/>
    <s v="Raja Palong"/>
    <s v="HC,Raja Palong"/>
    <x v="2"/>
    <d v="2022-09-01T00:00:00"/>
    <x v="1"/>
    <m/>
    <m/>
    <m/>
    <m/>
    <m/>
    <s v="Mohammad Hamja Bin Ali"/>
    <n v="1840742077"/>
    <s v="hamja.shedwash@gmail.com"/>
    <s v="IOM-SHED"/>
  </r>
  <r>
    <n v="1474"/>
    <s v="WCB"/>
    <s v="WCB"/>
    <s v="Tearfund"/>
    <s v="WASH"/>
    <x v="2"/>
    <x v="19"/>
    <s v="# of estimated persons reached by mass-media campaign"/>
    <m/>
    <n v="277"/>
    <s v="completed"/>
    <s v="Chittagong"/>
    <s v="Cox's Bazar"/>
    <x v="0"/>
    <s v="Palong Khali"/>
    <s v="Camp 04"/>
    <x v="2"/>
    <d v="2022-03-01T00:00:00"/>
    <x v="0"/>
    <m/>
    <m/>
    <m/>
    <m/>
    <m/>
    <s v="Margaret Bepary"/>
    <n v="1782093386"/>
    <s v="marg11.bep@worldconcern.org"/>
    <s v="WCB"/>
  </r>
  <r>
    <n v="1475"/>
    <s v="WCB"/>
    <s v="WCB"/>
    <s v="Tearfund"/>
    <s v="WASH"/>
    <x v="2"/>
    <x v="7"/>
    <s v="N/A"/>
    <m/>
    <n v="14"/>
    <s v="completed"/>
    <s v="Chittagong"/>
    <s v="Cox's Bazar"/>
    <x v="0"/>
    <s v="Palong Khali"/>
    <s v="Camp 04"/>
    <x v="2"/>
    <d v="2022-03-01T00:00:00"/>
    <x v="0"/>
    <m/>
    <m/>
    <m/>
    <m/>
    <m/>
    <s v="Margaret Bepary"/>
    <n v="1782093386"/>
    <s v="marg11.bep@worldconcern.org"/>
    <s v="WCB"/>
  </r>
  <r>
    <n v="1476"/>
    <s v="IOM"/>
    <s v="BRAC"/>
    <s v="IOM"/>
    <s v="WASH"/>
    <x v="0"/>
    <x v="0"/>
    <s v="# of tube well"/>
    <m/>
    <n v="167"/>
    <s v="completed"/>
    <s v="Chittagong"/>
    <s v="Cox's Bazar"/>
    <x v="0"/>
    <s v="Palong Khali"/>
    <s v="Camp 10"/>
    <x v="2"/>
    <d v="2022-04-01T00:00:00"/>
    <x v="0"/>
    <m/>
    <m/>
    <m/>
    <m/>
    <m/>
    <s v="Jaytun Naher"/>
    <n v="1833301502"/>
    <s v="jaytun.naher@brac.net"/>
    <s v="IOM-BRAC"/>
  </r>
  <r>
    <n v="1477"/>
    <s v="IOM"/>
    <s v="BRAC"/>
    <s v="IOM"/>
    <s v="WASH"/>
    <x v="0"/>
    <x v="26"/>
    <s v="# of tube well"/>
    <m/>
    <n v="1"/>
    <s v="completed"/>
    <s v="Chittagong"/>
    <s v="Cox's Bazar"/>
    <x v="0"/>
    <s v="Palong Khali"/>
    <s v="Camp 10"/>
    <x v="2"/>
    <d v="2022-04-01T00:00:00"/>
    <x v="0"/>
    <m/>
    <m/>
    <m/>
    <m/>
    <m/>
    <s v="Jaytun Naher"/>
    <n v="1833301502"/>
    <s v="jaytun.naher@brac.net"/>
    <s v="IOM-BRAC"/>
  </r>
  <r>
    <n v="1478"/>
    <s v="IOM"/>
    <s v="BRAC"/>
    <s v="IOM"/>
    <s v="WASH"/>
    <x v="0"/>
    <x v="7"/>
    <s v="N/A"/>
    <m/>
    <n v="30"/>
    <s v="completed"/>
    <s v="Chittagong"/>
    <s v="Cox's Bazar"/>
    <x v="0"/>
    <s v="Palong Khali"/>
    <s v="Camp 10"/>
    <x v="2"/>
    <d v="2022-04-01T00:00:00"/>
    <x v="0"/>
    <m/>
    <m/>
    <m/>
    <m/>
    <m/>
    <s v="Jaytun Naher"/>
    <n v="1833301502"/>
    <s v="jaytun.naher@brac.net"/>
    <s v="IOM-BRAC"/>
  </r>
  <r>
    <n v="1479"/>
    <s v="IOM"/>
    <s v="BRAC"/>
    <s v="IOM"/>
    <s v="WASH"/>
    <x v="1"/>
    <x v="1"/>
    <s v="# of door "/>
    <m/>
    <n v="28"/>
    <s v="completed"/>
    <s v="Chittagong"/>
    <s v="Cox's Bazar"/>
    <x v="0"/>
    <s v="Palong Khali"/>
    <s v="Camp 10"/>
    <x v="2"/>
    <d v="2022-04-01T00:00:00"/>
    <x v="0"/>
    <m/>
    <m/>
    <m/>
    <m/>
    <m/>
    <s v="Jaytun Naher"/>
    <n v="1833301502"/>
    <s v="jaytun.naher@brac.net"/>
    <s v="IOM-BRAC"/>
  </r>
  <r>
    <n v="1480"/>
    <s v="IOM"/>
    <s v="BRAC"/>
    <s v="IOM"/>
    <s v="WASH"/>
    <x v="1"/>
    <x v="8"/>
    <s v="# of FSM Site"/>
    <m/>
    <n v="4"/>
    <s v="completed"/>
    <s v="Chittagong"/>
    <s v="Cox's Bazar"/>
    <x v="0"/>
    <s v="Palong Khali"/>
    <s v="Camp 10"/>
    <x v="2"/>
    <d v="2022-04-01T00:00:00"/>
    <x v="0"/>
    <m/>
    <m/>
    <m/>
    <m/>
    <m/>
    <s v="Jaytun Naher"/>
    <n v="1833301502"/>
    <s v="jaytun.naher@brac.net"/>
    <s v="IOM-BRAC"/>
  </r>
  <r>
    <n v="1481"/>
    <s v="IOM"/>
    <s v="BRAC"/>
    <s v="IOM"/>
    <s v="WASH"/>
    <x v="1"/>
    <x v="18"/>
    <s v="# of door"/>
    <m/>
    <n v="1"/>
    <s v="completed"/>
    <s v="Chittagong"/>
    <s v="Cox's Bazar"/>
    <x v="0"/>
    <s v="Palong Khali"/>
    <s v="Camp 10"/>
    <x v="2"/>
    <d v="2022-04-01T00:00:00"/>
    <x v="0"/>
    <m/>
    <m/>
    <m/>
    <m/>
    <m/>
    <s v="Jaytun Naher"/>
    <n v="1833301502"/>
    <s v="jaytun.naher@brac.net"/>
    <s v="IOM-BRAC"/>
  </r>
  <r>
    <n v="1482"/>
    <s v="IOM"/>
    <s v="BRAC"/>
    <s v="IOM"/>
    <s v="WASH"/>
    <x v="1"/>
    <x v="9"/>
    <s v="# of door"/>
    <m/>
    <n v="133"/>
    <s v="completed"/>
    <s v="Chittagong"/>
    <s v="Cox's Bazar"/>
    <x v="0"/>
    <s v="Palong Khali"/>
    <s v="Camp 10"/>
    <x v="2"/>
    <d v="2022-04-01T00:00:00"/>
    <x v="0"/>
    <m/>
    <m/>
    <m/>
    <m/>
    <m/>
    <s v="Jaytun Naher"/>
    <n v="1833301502"/>
    <s v="jaytun.naher@brac.net"/>
    <s v="IOM-BRAC"/>
  </r>
  <r>
    <n v="1483"/>
    <s v="IOM"/>
    <s v="BRAC"/>
    <s v="IOM"/>
    <s v="WASH"/>
    <x v="1"/>
    <x v="3"/>
    <s v="# of door"/>
    <m/>
    <n v="124"/>
    <s v="completed"/>
    <s v="Chittagong"/>
    <s v="Cox's Bazar"/>
    <x v="0"/>
    <s v="Palong Khali"/>
    <s v="Camp 10"/>
    <x v="2"/>
    <d v="2022-04-01T00:00:00"/>
    <x v="0"/>
    <m/>
    <m/>
    <m/>
    <m/>
    <m/>
    <s v="Jaytun Naher"/>
    <n v="1833301502"/>
    <s v="jaytun.naher@brac.net"/>
    <s v="IOM-BRAC"/>
  </r>
  <r>
    <n v="1484"/>
    <s v="IOM"/>
    <s v="BRAC"/>
    <s v="IOM"/>
    <s v="WASH"/>
    <x v="1"/>
    <x v="7"/>
    <s v="N/A"/>
    <m/>
    <n v="3"/>
    <s v="completed"/>
    <s v="Chittagong"/>
    <s v="Cox's Bazar"/>
    <x v="0"/>
    <s v="Palong Khali"/>
    <s v="Camp 10"/>
    <x v="2"/>
    <d v="2022-04-01T00:00:00"/>
    <x v="0"/>
    <m/>
    <m/>
    <m/>
    <m/>
    <m/>
    <s v="Jaytun Naher"/>
    <n v="1833301502"/>
    <s v="jaytun.naher@brac.net"/>
    <s v="IOM-BRAC"/>
  </r>
  <r>
    <n v="1485"/>
    <s v="IOM"/>
    <s v="BRAC"/>
    <s v="IOM"/>
    <s v="WASH"/>
    <x v="2"/>
    <x v="4"/>
    <s v="# of HP sessions at HH level"/>
    <m/>
    <n v="86"/>
    <s v="completed"/>
    <s v="Chittagong"/>
    <s v="Cox's Bazar"/>
    <x v="0"/>
    <s v="Palong Khali"/>
    <s v="Camp 10"/>
    <x v="2"/>
    <d v="2022-04-01T00:00:00"/>
    <x v="0"/>
    <m/>
    <m/>
    <m/>
    <m/>
    <m/>
    <s v="Jaytun Naher"/>
    <n v="1833301502"/>
    <s v="jaytun.naher@brac.net"/>
    <s v="IOM-BRAC"/>
  </r>
  <r>
    <n v="1486"/>
    <s v="IOM"/>
    <s v="BRAC"/>
    <s v="IOM"/>
    <s v="WASH"/>
    <x v="2"/>
    <x v="20"/>
    <s v="# of household"/>
    <m/>
    <n v="6973"/>
    <s v="completed"/>
    <s v="Chittagong"/>
    <s v="Cox's Bazar"/>
    <x v="0"/>
    <s v="Palong Khali"/>
    <s v="Camp 10"/>
    <x v="2"/>
    <d v="2022-04-01T00:00:00"/>
    <x v="0"/>
    <m/>
    <m/>
    <m/>
    <m/>
    <m/>
    <s v="Jaytun Naher"/>
    <n v="1833301502"/>
    <s v="jaytun.naher@brac.net"/>
    <s v="IOM-BRAC"/>
  </r>
  <r>
    <n v="1487"/>
    <s v="IOM"/>
    <s v="BRAC"/>
    <s v="IOM"/>
    <s v="WASH"/>
    <x v="2"/>
    <x v="7"/>
    <s v="N/A"/>
    <m/>
    <n v="6977"/>
    <s v="completed"/>
    <s v="Chittagong"/>
    <s v="Cox's Bazar"/>
    <x v="0"/>
    <s v="Palong Khali"/>
    <s v="Camp 10"/>
    <x v="2"/>
    <d v="2022-04-01T00:00:00"/>
    <x v="0"/>
    <m/>
    <m/>
    <m/>
    <m/>
    <m/>
    <s v="Jaytun Naher"/>
    <n v="1833301502"/>
    <s v="jaytun.naher@brac.net"/>
    <s v="IOM-BRAC"/>
  </r>
  <r>
    <n v="1488"/>
    <s v="IOM"/>
    <s v="BRAC"/>
    <s v="IOM"/>
    <s v="WASH"/>
    <x v="3"/>
    <x v="5"/>
    <s v="# of campaign per camp "/>
    <m/>
    <n v="1"/>
    <s v="completed"/>
    <s v="Chittagong"/>
    <s v="Cox's Bazar"/>
    <x v="0"/>
    <s v="Palong Khali"/>
    <s v="Camp 10"/>
    <x v="2"/>
    <d v="2022-04-01T00:00:00"/>
    <x v="0"/>
    <m/>
    <m/>
    <m/>
    <m/>
    <m/>
    <s v="Jaytun Naher"/>
    <n v="1833301502"/>
    <s v="jaytun.naher@brac.net"/>
    <s v="IOM-BRAC"/>
  </r>
  <r>
    <n v="1489"/>
    <s v="IOM"/>
    <s v="BRAC"/>
    <s v="IOM"/>
    <s v="WASH"/>
    <x v="3"/>
    <x v="6"/>
    <s v="# of plant"/>
    <m/>
    <n v="3"/>
    <s v="completed"/>
    <s v="Chittagong"/>
    <s v="Cox's Bazar"/>
    <x v="0"/>
    <s v="Palong Khali"/>
    <s v="Camp 10"/>
    <x v="2"/>
    <d v="2022-04-01T00:00:00"/>
    <x v="0"/>
    <m/>
    <m/>
    <m/>
    <m/>
    <m/>
    <s v="Jaytun Naher"/>
    <n v="1833301502"/>
    <s v="jaytun.naher@brac.net"/>
    <s v="IOM-BRAC"/>
  </r>
  <r>
    <n v="1490"/>
    <s v="IOM"/>
    <s v="BRAC"/>
    <s v="IOM"/>
    <s v="WASH"/>
    <x v="3"/>
    <x v="24"/>
    <s v="# of 10L bin"/>
    <m/>
    <n v="4813"/>
    <s v="completed"/>
    <s v="Chittagong"/>
    <s v="Cox's Bazar"/>
    <x v="0"/>
    <s v="Palong Khali"/>
    <s v="Camp 10"/>
    <x v="2"/>
    <d v="2022-04-01T00:00:00"/>
    <x v="0"/>
    <m/>
    <m/>
    <m/>
    <m/>
    <m/>
    <s v="Jaytun Naher"/>
    <n v="1833301502"/>
    <s v="jaytun.naher@brac.net"/>
    <s v="IOM-BRAC"/>
  </r>
  <r>
    <n v="1491"/>
    <s v="CCDB"/>
    <s v="CCDB"/>
    <s v="TEARFUND"/>
    <s v="WASH"/>
    <x v="0"/>
    <x v="12"/>
    <s v="# of water network"/>
    <m/>
    <n v="1"/>
    <s v="completed"/>
    <s v="Chittagong"/>
    <s v="Cox's Bazar"/>
    <x v="3"/>
    <s v="Jhilwanja"/>
    <s v="HC,Jhilwanja"/>
    <x v="2"/>
    <d v="2022-08-01T00:00:00"/>
    <x v="2"/>
    <m/>
    <m/>
    <m/>
    <m/>
    <m/>
    <s v="Tushar Chakraborty"/>
    <n v="8801751364802"/>
    <s v="pmccdbukhia21@gmail.com"/>
    <s v="CCDB"/>
  </r>
  <r>
    <n v="1492"/>
    <s v="CCDB"/>
    <s v="CCDB"/>
    <s v="TEARFUND"/>
    <s v="WASH"/>
    <x v="1"/>
    <x v="3"/>
    <s v="# of door"/>
    <m/>
    <n v="84"/>
    <s v="completed"/>
    <s v="Chittagong"/>
    <s v="Cox's Bazar"/>
    <x v="0"/>
    <s v="Palong Khali"/>
    <s v="Camp 01E"/>
    <x v="2"/>
    <d v="2022-08-01T00:00:00"/>
    <x v="0"/>
    <m/>
    <m/>
    <m/>
    <m/>
    <m/>
    <s v="Tushar Chakraborty"/>
    <n v="8801751364802"/>
    <s v="pmccdbukhia21@gmail.com"/>
    <s v="CCDB"/>
  </r>
  <r>
    <n v="1493"/>
    <s v="CCDB"/>
    <s v="CCDB"/>
    <s v="TEARFUND"/>
    <s v="WASH"/>
    <x v="3"/>
    <x v="5"/>
    <s v="# of campaign per camp "/>
    <m/>
    <n v="1"/>
    <s v="completed"/>
    <s v="Chittagong"/>
    <s v="Cox's Bazar"/>
    <x v="0"/>
    <s v="Palong Khali"/>
    <s v="Camp 01E"/>
    <x v="2"/>
    <d v="2022-08-01T00:00:00"/>
    <x v="0"/>
    <m/>
    <m/>
    <m/>
    <m/>
    <m/>
    <s v="Tushar Chakraborty"/>
    <n v="8801751364802"/>
    <s v="pmccdbukhia21@gmail.com"/>
    <s v="CCDB"/>
  </r>
  <r>
    <n v="1494"/>
    <s v="SCI"/>
    <s v="SCI"/>
    <s v="Japan Platform"/>
    <s v="WASH"/>
    <x v="0"/>
    <x v="0"/>
    <s v="# of tube well"/>
    <m/>
    <n v="25"/>
    <s v="completed"/>
    <s v="Chittagong"/>
    <s v="Cox's Bazar"/>
    <x v="0"/>
    <s v="Palong Khali"/>
    <s v="Camp 17"/>
    <x v="2"/>
    <d v="2022-04-01T00:00:00"/>
    <x v="0"/>
    <m/>
    <m/>
    <m/>
    <m/>
    <m/>
    <s v="Md. Fuhad Mollah"/>
    <n v="1708521596"/>
    <s v="fuhad.mollah@savethechildren.org"/>
    <s v="SCI"/>
  </r>
  <r>
    <n v="1495"/>
    <s v="SCI"/>
    <s v="SCI"/>
    <s v="Japan Platform"/>
    <s v="WASH"/>
    <x v="0"/>
    <x v="12"/>
    <s v="# of water network"/>
    <m/>
    <n v="1"/>
    <s v="completed"/>
    <s v="Chittagong"/>
    <s v="Cox's Bazar"/>
    <x v="0"/>
    <s v="Palong Khali"/>
    <s v="Camp 17"/>
    <x v="2"/>
    <d v="2022-04-01T00:00:00"/>
    <x v="0"/>
    <m/>
    <m/>
    <m/>
    <m/>
    <m/>
    <s v="Md. Fuhad Mollah"/>
    <n v="1708521596"/>
    <s v="fuhad.mollah@savethechildren.org"/>
    <s v="SCI"/>
  </r>
  <r>
    <n v="1496"/>
    <s v="SCI"/>
    <s v="SCI"/>
    <s v="Japan Platform"/>
    <s v="WASH"/>
    <x v="1"/>
    <x v="15"/>
    <s v="# of door "/>
    <m/>
    <n v="11"/>
    <s v="completed"/>
    <s v="Chittagong"/>
    <s v="Cox's Bazar"/>
    <x v="0"/>
    <s v="Palong Khali"/>
    <s v="Camp 17"/>
    <x v="2"/>
    <d v="2022-04-01T00:00:00"/>
    <x v="0"/>
    <m/>
    <m/>
    <m/>
    <m/>
    <m/>
    <s v="Md. Fuhad Mollah"/>
    <n v="1708521596"/>
    <s v="fuhad.mollah@savethechildren.org"/>
    <s v="SCI"/>
  </r>
  <r>
    <n v="1497"/>
    <s v="SCI"/>
    <s v="SCI"/>
    <s v="Japan Platform"/>
    <s v="WASH"/>
    <x v="1"/>
    <x v="1"/>
    <s v="# of door "/>
    <m/>
    <n v="2"/>
    <s v="completed"/>
    <s v="Chittagong"/>
    <s v="Cox's Bazar"/>
    <x v="0"/>
    <s v="Palong Khali"/>
    <s v="Camp 17"/>
    <x v="2"/>
    <d v="2022-04-01T00:00:00"/>
    <x v="0"/>
    <m/>
    <m/>
    <m/>
    <m/>
    <m/>
    <s v="Md. Fuhad Mollah"/>
    <n v="1708521596"/>
    <s v="fuhad.mollah@savethechildren.org"/>
    <s v="SCI"/>
  </r>
  <r>
    <n v="1498"/>
    <s v="SCI"/>
    <s v="SCI"/>
    <s v="Japan Platform"/>
    <s v="WASH"/>
    <x v="1"/>
    <x v="16"/>
    <s v="# of door"/>
    <m/>
    <n v="11"/>
    <s v="completed"/>
    <s v="Chittagong"/>
    <s v="Cox's Bazar"/>
    <x v="0"/>
    <s v="Palong Khali"/>
    <s v="Camp 17"/>
    <x v="2"/>
    <d v="2022-04-01T00:00:00"/>
    <x v="0"/>
    <m/>
    <m/>
    <m/>
    <m/>
    <m/>
    <s v="Md. Fuhad Mollah"/>
    <n v="1708521596"/>
    <s v="fuhad.mollah@savethechildren.org"/>
    <s v="SCI"/>
  </r>
  <r>
    <n v="1499"/>
    <s v="SCI"/>
    <s v="SCI"/>
    <s v="Japan Platform"/>
    <s v="WASH"/>
    <x v="1"/>
    <x v="9"/>
    <s v="# of door"/>
    <m/>
    <n v="6"/>
    <s v="completed"/>
    <s v="Chittagong"/>
    <s v="Cox's Bazar"/>
    <x v="0"/>
    <s v="Palong Khali"/>
    <s v="Camp 17"/>
    <x v="2"/>
    <d v="2022-04-01T00:00:00"/>
    <x v="0"/>
    <m/>
    <m/>
    <m/>
    <m/>
    <m/>
    <s v="Md. Fuhad Mollah"/>
    <n v="1708521596"/>
    <s v="fuhad.mollah@savethechildren.org"/>
    <s v="SCI"/>
  </r>
  <r>
    <n v="1500"/>
    <s v="SCI"/>
    <s v="SCI"/>
    <s v="Japan Platform"/>
    <s v="WASH"/>
    <x v="1"/>
    <x v="3"/>
    <s v="# of door"/>
    <m/>
    <n v="8"/>
    <s v="completed"/>
    <s v="Chittagong"/>
    <s v="Cox's Bazar"/>
    <x v="0"/>
    <s v="Palong Khali"/>
    <s v="Camp 17"/>
    <x v="2"/>
    <d v="2022-04-01T00:00:00"/>
    <x v="0"/>
    <m/>
    <m/>
    <m/>
    <m/>
    <m/>
    <s v="Md. Fuhad Mollah"/>
    <n v="1708521596"/>
    <s v="fuhad.mollah@savethechildren.org"/>
    <s v="SCI"/>
  </r>
  <r>
    <n v="1501"/>
    <s v="SCI"/>
    <s v="SCI"/>
    <s v="Japan Platform"/>
    <s v="WASH"/>
    <x v="2"/>
    <x v="4"/>
    <s v="# of HP sessions at HH level"/>
    <m/>
    <n v="85"/>
    <s v="completed"/>
    <s v="Chittagong"/>
    <s v="Cox's Bazar"/>
    <x v="0"/>
    <s v="Palong Khali"/>
    <s v="Camp 17"/>
    <x v="2"/>
    <d v="2022-04-01T00:00:00"/>
    <x v="0"/>
    <m/>
    <m/>
    <m/>
    <m/>
    <m/>
    <s v="Md. Fuhad Mollah"/>
    <n v="1708521596"/>
    <s v="fuhad.mollah@savethechildren.org"/>
    <s v="SCI"/>
  </r>
  <r>
    <n v="1502"/>
    <s v="SCI"/>
    <s v="SCI"/>
    <s v="Japan Platform"/>
    <s v="WASH"/>
    <x v="3"/>
    <x v="5"/>
    <s v="# of campaign per camp "/>
    <m/>
    <n v="3"/>
    <s v="completed"/>
    <s v="Chittagong"/>
    <s v="Cox's Bazar"/>
    <x v="0"/>
    <s v="Palong Khali"/>
    <s v="Camp 17"/>
    <x v="2"/>
    <d v="2022-04-01T00:00:00"/>
    <x v="0"/>
    <m/>
    <m/>
    <m/>
    <m/>
    <m/>
    <s v="Md. Fuhad Mollah"/>
    <n v="1708521596"/>
    <s v="fuhad.mollah@savethechildren.org"/>
    <s v="SCI"/>
  </r>
  <r>
    <n v="1503"/>
    <s v="SCI"/>
    <s v="SCI"/>
    <s v="Japan Platform"/>
    <s v="WASH"/>
    <x v="0"/>
    <x v="26"/>
    <s v="# of tube well"/>
    <m/>
    <n v="12"/>
    <s v="completed"/>
    <s v="Chittagong"/>
    <s v="Cox's Bazar"/>
    <x v="0"/>
    <s v="Palong Khali"/>
    <s v="Camp 20"/>
    <x v="2"/>
    <d v="2022-04-01T00:00:00"/>
    <x v="0"/>
    <m/>
    <m/>
    <m/>
    <m/>
    <m/>
    <s v="Md. Fuhad Mollah"/>
    <n v="1708521596"/>
    <s v="fuhad.mollah@savethechildren.org"/>
    <s v="SCI"/>
  </r>
  <r>
    <n v="1504"/>
    <s v="SCI"/>
    <s v="SCI"/>
    <s v="Japan Platform"/>
    <s v="WASH"/>
    <x v="1"/>
    <x v="1"/>
    <s v="# of door "/>
    <m/>
    <n v="3"/>
    <s v="completed"/>
    <s v="Chittagong"/>
    <s v="Cox's Bazar"/>
    <x v="0"/>
    <s v="Palong Khali"/>
    <s v="Camp 20"/>
    <x v="2"/>
    <d v="2022-04-01T00:00:00"/>
    <x v="0"/>
    <m/>
    <m/>
    <m/>
    <m/>
    <m/>
    <s v="Md. Fuhad Mollah"/>
    <n v="1708521596"/>
    <s v="fuhad.mollah@savethechildren.org"/>
    <s v="SCI"/>
  </r>
  <r>
    <n v="1505"/>
    <s v="SCI"/>
    <s v="SCI"/>
    <s v="Japan Platform"/>
    <s v="WASH"/>
    <x v="1"/>
    <x v="8"/>
    <s v="# of FSM Site"/>
    <m/>
    <n v="1"/>
    <s v="completed"/>
    <s v="Chittagong"/>
    <s v="Cox's Bazar"/>
    <x v="0"/>
    <s v="Palong Khali"/>
    <s v="Camp 20"/>
    <x v="2"/>
    <d v="2022-04-01T00:00:00"/>
    <x v="0"/>
    <m/>
    <m/>
    <m/>
    <m/>
    <m/>
    <s v="Md. Fuhad Mollah"/>
    <n v="1708521596"/>
    <s v="fuhad.mollah@savethechildren.org"/>
    <s v="SCI"/>
  </r>
  <r>
    <n v="1506"/>
    <s v="SCI"/>
    <s v="SCI"/>
    <s v="Japan Platform"/>
    <s v="WASH"/>
    <x v="1"/>
    <x v="9"/>
    <s v="# of door"/>
    <m/>
    <n v="15"/>
    <s v="completed"/>
    <s v="Chittagong"/>
    <s v="Cox's Bazar"/>
    <x v="0"/>
    <s v="Palong Khali"/>
    <s v="Camp 20"/>
    <x v="2"/>
    <d v="2022-04-01T00:00:00"/>
    <x v="0"/>
    <m/>
    <m/>
    <m/>
    <m/>
    <m/>
    <s v="Md. Fuhad Mollah"/>
    <n v="1708521596"/>
    <s v="fuhad.mollah@savethechildren.org"/>
    <s v="SCI"/>
  </r>
  <r>
    <n v="1507"/>
    <s v="SCI"/>
    <s v="SCI"/>
    <s v="Japan Platform"/>
    <s v="WASH"/>
    <x v="1"/>
    <x v="3"/>
    <s v="# of door"/>
    <m/>
    <n v="15"/>
    <s v="completed"/>
    <s v="Chittagong"/>
    <s v="Cox's Bazar"/>
    <x v="0"/>
    <s v="Palong Khali"/>
    <s v="Camp 20"/>
    <x v="2"/>
    <d v="2022-04-01T00:00:00"/>
    <x v="0"/>
    <m/>
    <m/>
    <m/>
    <m/>
    <m/>
    <s v="Md. Fuhad Mollah"/>
    <n v="1708521596"/>
    <s v="fuhad.mollah@savethechildren.org"/>
    <s v="SCI"/>
  </r>
  <r>
    <n v="1508"/>
    <s v="SCI"/>
    <s v="SCI"/>
    <s v="Japan Platform"/>
    <s v="WASH"/>
    <x v="2"/>
    <x v="4"/>
    <s v="# of HP sessions at HH level"/>
    <m/>
    <n v="100"/>
    <s v="completed"/>
    <s v="Chittagong"/>
    <s v="Cox's Bazar"/>
    <x v="0"/>
    <s v="Palong Khali"/>
    <s v="Camp 20"/>
    <x v="2"/>
    <d v="2022-04-01T00:00:00"/>
    <x v="0"/>
    <m/>
    <m/>
    <m/>
    <m/>
    <m/>
    <s v="Md. Fuhad Mollah"/>
    <n v="1708521596"/>
    <s v="fuhad.mollah@savethechildren.org"/>
    <s v="SCI"/>
  </r>
  <r>
    <n v="1509"/>
    <s v="SCI"/>
    <s v="SCI"/>
    <s v="Japan Platform"/>
    <s v="WASH"/>
    <x v="3"/>
    <x v="5"/>
    <s v="# of campaign per camp "/>
    <m/>
    <n v="3"/>
    <s v="completed"/>
    <s v="Chittagong"/>
    <s v="Cox's Bazar"/>
    <x v="0"/>
    <s v="Palong Khali"/>
    <s v="Camp 20"/>
    <x v="2"/>
    <d v="2022-04-01T00:00:00"/>
    <x v="0"/>
    <m/>
    <m/>
    <m/>
    <m/>
    <m/>
    <s v="Md. Fuhad Mollah"/>
    <n v="1708521596"/>
    <s v="fuhad.mollah@savethechildren.org"/>
    <s v="SCI"/>
  </r>
  <r>
    <n v="1510"/>
    <s v="SCI"/>
    <s v="SCI"/>
    <s v="Japan Platform"/>
    <s v="WASH"/>
    <x v="0"/>
    <x v="12"/>
    <s v="# of water network"/>
    <m/>
    <n v="1"/>
    <s v="completed"/>
    <s v="Chittagong"/>
    <s v="Cox's Bazar"/>
    <x v="1"/>
    <s v="Nhilla"/>
    <s v="Camp 25"/>
    <x v="2"/>
    <d v="2022-04-01T00:00:00"/>
    <x v="0"/>
    <m/>
    <m/>
    <m/>
    <m/>
    <m/>
    <s v="Md. Fuhad Mollah"/>
    <n v="1708521596"/>
    <s v="fuhad.mollah@savethechildren.org"/>
    <s v="SCI"/>
  </r>
  <r>
    <n v="1511"/>
    <s v="SCI"/>
    <s v="SCI"/>
    <s v="Japan Platform"/>
    <s v="WASH"/>
    <x v="1"/>
    <x v="1"/>
    <s v="# of door "/>
    <m/>
    <n v="3"/>
    <s v="completed"/>
    <s v="Chittagong"/>
    <s v="Cox's Bazar"/>
    <x v="1"/>
    <s v="Nhilla"/>
    <s v="Camp 25"/>
    <x v="2"/>
    <d v="2022-04-01T00:00:00"/>
    <x v="0"/>
    <m/>
    <m/>
    <m/>
    <m/>
    <m/>
    <s v="Md. Fuhad Mollah"/>
    <n v="1708521596"/>
    <s v="fuhad.mollah@savethechildren.org"/>
    <s v="SCI"/>
  </r>
  <r>
    <n v="1512"/>
    <s v="SCI"/>
    <s v="SCI"/>
    <s v="Japan Platform"/>
    <s v="WASH"/>
    <x v="1"/>
    <x v="8"/>
    <s v="# of FSM Site"/>
    <m/>
    <n v="1"/>
    <s v="completed"/>
    <s v="Chittagong"/>
    <s v="Cox's Bazar"/>
    <x v="1"/>
    <s v="Nhilla"/>
    <s v="Camp 25"/>
    <x v="2"/>
    <d v="2022-04-01T00:00:00"/>
    <x v="0"/>
    <m/>
    <m/>
    <m/>
    <m/>
    <m/>
    <s v="Md. Fuhad Mollah"/>
    <n v="1708521596"/>
    <s v="fuhad.mollah@savethechildren.org"/>
    <s v="SCI"/>
  </r>
  <r>
    <n v="1513"/>
    <s v="SCI"/>
    <s v="SCI"/>
    <s v="Japan Platform"/>
    <s v="WASH"/>
    <x v="1"/>
    <x v="9"/>
    <s v="# of door"/>
    <m/>
    <n v="18"/>
    <s v="completed"/>
    <s v="Chittagong"/>
    <s v="Cox's Bazar"/>
    <x v="1"/>
    <s v="Nhilla"/>
    <s v="Camp 25"/>
    <x v="2"/>
    <d v="2022-04-01T00:00:00"/>
    <x v="0"/>
    <m/>
    <m/>
    <m/>
    <m/>
    <m/>
    <s v="Md. Fuhad Mollah"/>
    <n v="1708521596"/>
    <s v="fuhad.mollah@savethechildren.org"/>
    <s v="SCI"/>
  </r>
  <r>
    <n v="1514"/>
    <s v="SCI"/>
    <s v="SCI"/>
    <s v="Japan Platform"/>
    <s v="WASH"/>
    <x v="1"/>
    <x v="3"/>
    <s v="# of door"/>
    <m/>
    <n v="27"/>
    <s v="completed"/>
    <s v="Chittagong"/>
    <s v="Cox's Bazar"/>
    <x v="1"/>
    <s v="Nhilla"/>
    <s v="Camp 25"/>
    <x v="2"/>
    <d v="2022-04-01T00:00:00"/>
    <x v="0"/>
    <m/>
    <m/>
    <m/>
    <m/>
    <m/>
    <s v="Md. Fuhad Mollah"/>
    <n v="1708521596"/>
    <s v="fuhad.mollah@savethechildren.org"/>
    <s v="SCI"/>
  </r>
  <r>
    <n v="1515"/>
    <s v="SCI"/>
    <s v="SCI"/>
    <s v="Japan Platform"/>
    <s v="WASH"/>
    <x v="2"/>
    <x v="4"/>
    <s v="# of HP sessions at HH level"/>
    <m/>
    <n v="150"/>
    <s v="completed"/>
    <s v="Chittagong"/>
    <s v="Cox's Bazar"/>
    <x v="1"/>
    <s v="Nhilla"/>
    <s v="Camp 25"/>
    <x v="2"/>
    <d v="2022-04-01T00:00:00"/>
    <x v="0"/>
    <m/>
    <m/>
    <m/>
    <m/>
    <m/>
    <s v="Md. Fuhad Mollah"/>
    <n v="1708521596"/>
    <s v="fuhad.mollah@savethechildren.org"/>
    <s v="SCI"/>
  </r>
  <r>
    <n v="1516"/>
    <s v="SCI"/>
    <s v="SCI"/>
    <s v="Japan Platform"/>
    <s v="WASH"/>
    <x v="3"/>
    <x v="5"/>
    <s v="# of campaign per camp "/>
    <m/>
    <n v="2"/>
    <s v="completed"/>
    <s v="Chittagong"/>
    <s v="Cox's Bazar"/>
    <x v="1"/>
    <s v="Nhilla"/>
    <s v="Camp 25"/>
    <x v="2"/>
    <d v="2022-04-01T00:00:00"/>
    <x v="0"/>
    <m/>
    <m/>
    <m/>
    <m/>
    <m/>
    <s v="Md. Fuhad Mollah"/>
    <n v="1708521596"/>
    <s v="fuhad.mollah@savethechildren.org"/>
    <s v="SCI"/>
  </r>
  <r>
    <n v="1517"/>
    <s v="IOM"/>
    <s v="SHUSHILAN"/>
    <s v="IOM"/>
    <s v="WASH"/>
    <x v="0"/>
    <x v="0"/>
    <s v="# of tube well"/>
    <m/>
    <n v="180"/>
    <s v="completed"/>
    <s v="Chittagong"/>
    <s v="Cox's Bazar"/>
    <x v="0"/>
    <s v="Palong Khali"/>
    <s v="Camp 12"/>
    <x v="2"/>
    <d v="2022-03-01T00:00:00"/>
    <x v="0"/>
    <m/>
    <m/>
    <m/>
    <m/>
    <m/>
    <s v="Taposh Dutta"/>
    <n v="1849719196"/>
    <s v="taposhdutta@shushilan.org"/>
    <s v="IOM-SHUSHILAN"/>
  </r>
  <r>
    <n v="1518"/>
    <s v="IOM"/>
    <s v="SHUSHILAN"/>
    <s v="IOM"/>
    <s v="WASH"/>
    <x v="0"/>
    <x v="12"/>
    <s v="# of water network"/>
    <m/>
    <n v="1"/>
    <s v="completed"/>
    <s v="Chittagong"/>
    <s v="Cox's Bazar"/>
    <x v="0"/>
    <s v="Palong Khali"/>
    <s v="Camp 12"/>
    <x v="2"/>
    <d v="2022-03-01T00:00:00"/>
    <x v="0"/>
    <m/>
    <m/>
    <m/>
    <m/>
    <m/>
    <s v="Taposh Dutta"/>
    <n v="1849719196"/>
    <s v="taposhdutta@shushilan.org"/>
    <s v="IOM-SHUSHILAN"/>
  </r>
  <r>
    <n v="1519"/>
    <s v="IOM"/>
    <s v="SHUSHILAN"/>
    <s v="IOM"/>
    <s v="WASH"/>
    <x v="0"/>
    <x v="7"/>
    <s v="N/A"/>
    <m/>
    <n v="328"/>
    <s v="completed"/>
    <s v="Chittagong"/>
    <s v="Cox's Bazar"/>
    <x v="0"/>
    <s v="Palong Khali"/>
    <s v="Camp 12"/>
    <x v="2"/>
    <d v="2022-03-01T00:00:00"/>
    <x v="0"/>
    <m/>
    <m/>
    <m/>
    <m/>
    <m/>
    <s v="Taposh Dutta"/>
    <n v="1849719196"/>
    <s v="taposhdutta@shushilan.org"/>
    <s v="IOM-SHUSHILAN"/>
  </r>
  <r>
    <n v="1520"/>
    <s v="IOM"/>
    <s v="SHUSHILAN"/>
    <s v="IOM"/>
    <s v="WASH"/>
    <x v="1"/>
    <x v="1"/>
    <s v="# of door "/>
    <m/>
    <n v="44"/>
    <s v="completed"/>
    <s v="Chittagong"/>
    <s v="Cox's Bazar"/>
    <x v="0"/>
    <s v="Palong Khali"/>
    <s v="Camp 12"/>
    <x v="2"/>
    <d v="2022-03-01T00:00:00"/>
    <x v="0"/>
    <m/>
    <m/>
    <m/>
    <m/>
    <m/>
    <s v="Taposh Dutta"/>
    <n v="1849719196"/>
    <s v="taposhdutta@shushilan.org"/>
    <s v="IOM-SHUSHILAN"/>
  </r>
  <r>
    <n v="1521"/>
    <s v="IOM"/>
    <s v="SHUSHILAN"/>
    <s v="IOM"/>
    <s v="WASH"/>
    <x v="1"/>
    <x v="8"/>
    <s v="# of FSM Site"/>
    <m/>
    <n v="2"/>
    <s v="completed"/>
    <s v="Chittagong"/>
    <s v="Cox's Bazar"/>
    <x v="0"/>
    <s v="Palong Khali"/>
    <s v="Camp 12"/>
    <x v="2"/>
    <d v="2022-03-01T00:00:00"/>
    <x v="0"/>
    <m/>
    <m/>
    <m/>
    <m/>
    <m/>
    <s v="Taposh Dutta"/>
    <n v="1849719196"/>
    <s v="taposhdutta@shushilan.org"/>
    <s v="IOM-SHUSHILAN"/>
  </r>
  <r>
    <n v="1522"/>
    <s v="IOM"/>
    <s v="SHUSHILAN"/>
    <s v="IOM"/>
    <s v="WASH"/>
    <x v="1"/>
    <x v="9"/>
    <s v="# of door"/>
    <m/>
    <n v="83"/>
    <s v="completed"/>
    <s v="Chittagong"/>
    <s v="Cox's Bazar"/>
    <x v="0"/>
    <s v="Palong Khali"/>
    <s v="Camp 12"/>
    <x v="2"/>
    <d v="2022-03-01T00:00:00"/>
    <x v="0"/>
    <m/>
    <m/>
    <m/>
    <m/>
    <m/>
    <s v="Taposh Dutta"/>
    <n v="1849719196"/>
    <s v="taposhdutta@shushilan.org"/>
    <s v="IOM-SHUSHILAN"/>
  </r>
  <r>
    <n v="1523"/>
    <s v="IOM"/>
    <s v="SHUSHILAN"/>
    <s v="IOM"/>
    <s v="WASH"/>
    <x v="1"/>
    <x v="3"/>
    <s v="# of door"/>
    <m/>
    <n v="316"/>
    <s v="completed"/>
    <s v="Chittagong"/>
    <s v="Cox's Bazar"/>
    <x v="0"/>
    <s v="Palong Khali"/>
    <s v="Camp 12"/>
    <x v="2"/>
    <d v="2022-03-01T00:00:00"/>
    <x v="0"/>
    <m/>
    <m/>
    <m/>
    <m/>
    <m/>
    <s v="Taposh Dutta"/>
    <n v="1849719196"/>
    <s v="taposhdutta@shushilan.org"/>
    <s v="IOM-SHUSHILAN"/>
  </r>
  <r>
    <n v="1524"/>
    <s v="IOM"/>
    <s v="SHUSHILAN"/>
    <s v="IOM"/>
    <s v="WASH"/>
    <x v="2"/>
    <x v="4"/>
    <s v="# of HP sessions at HH level"/>
    <m/>
    <n v="7185"/>
    <s v="completed"/>
    <s v="Chittagong"/>
    <s v="Cox's Bazar"/>
    <x v="0"/>
    <s v="Palong Khali"/>
    <s v="Camp 12"/>
    <x v="2"/>
    <d v="2022-03-01T00:00:00"/>
    <x v="0"/>
    <m/>
    <m/>
    <m/>
    <m/>
    <m/>
    <s v="Taposh Dutta"/>
    <n v="1849719196"/>
    <s v="taposhdutta@shushilan.org"/>
    <s v="IOM-SHUSHILAN"/>
  </r>
  <r>
    <n v="1525"/>
    <s v="IOM"/>
    <s v="SHUSHILAN"/>
    <s v="IOM"/>
    <s v="WASH"/>
    <x v="2"/>
    <x v="20"/>
    <s v="# of household"/>
    <m/>
    <n v="5569"/>
    <s v="completed"/>
    <s v="Chittagong"/>
    <s v="Cox's Bazar"/>
    <x v="0"/>
    <s v="Palong Khali"/>
    <s v="Camp 12"/>
    <x v="2"/>
    <d v="2022-03-01T00:00:00"/>
    <x v="0"/>
    <m/>
    <m/>
    <m/>
    <m/>
    <m/>
    <s v="Taposh Dutta"/>
    <n v="1849719196"/>
    <s v="taposhdutta@shushilan.org"/>
    <s v="IOM-SHUSHILAN"/>
  </r>
  <r>
    <n v="1526"/>
    <s v="IOM"/>
    <s v="SHUSHILAN"/>
    <s v="IOM"/>
    <s v="WASH"/>
    <x v="2"/>
    <x v="28"/>
    <s v="# of female in reproductive age"/>
    <m/>
    <n v="8588"/>
    <s v="completed"/>
    <s v="Chittagong"/>
    <s v="Cox's Bazar"/>
    <x v="0"/>
    <s v="Palong Khali"/>
    <s v="Camp 12"/>
    <x v="2"/>
    <d v="2022-03-01T00:00:00"/>
    <x v="0"/>
    <m/>
    <m/>
    <m/>
    <m/>
    <m/>
    <s v="Taposh Dutta"/>
    <n v="1849719196"/>
    <s v="taposhdutta@shushilan.org"/>
    <s v="IOM-SHUSHILAN"/>
  </r>
  <r>
    <n v="1527"/>
    <s v="IOM"/>
    <s v="SHUSHILAN"/>
    <s v="IOM"/>
    <s v="WASH"/>
    <x v="3"/>
    <x v="6"/>
    <s v="# of plant"/>
    <m/>
    <n v="3"/>
    <s v="completed"/>
    <s v="Chittagong"/>
    <s v="Cox's Bazar"/>
    <x v="0"/>
    <s v="Palong Khali"/>
    <s v="Camp 12"/>
    <x v="2"/>
    <d v="2022-03-01T00:00:00"/>
    <x v="0"/>
    <m/>
    <m/>
    <m/>
    <m/>
    <m/>
    <s v="Taposh Dutta"/>
    <n v="1849719196"/>
    <s v="taposhdutta@shushilan.org"/>
    <s v="IOM-SHUSHILAN"/>
  </r>
  <r>
    <n v="1528"/>
    <s v="IOM"/>
    <s v="SHUSHILAN"/>
    <s v="IOM"/>
    <s v="WASH"/>
    <x v="3"/>
    <x v="11"/>
    <s v="# of 80L/120L bin"/>
    <m/>
    <n v="2"/>
    <s v="completed"/>
    <s v="Chittagong"/>
    <s v="Cox's Bazar"/>
    <x v="0"/>
    <s v="Palong Khali"/>
    <s v="Camp 12"/>
    <x v="2"/>
    <d v="2022-03-01T00:00:00"/>
    <x v="0"/>
    <m/>
    <m/>
    <m/>
    <m/>
    <m/>
    <s v="Taposh Dutta"/>
    <n v="1849719196"/>
    <s v="taposhdutta@shushilan.org"/>
    <s v="IOM-SHUSHILAN"/>
  </r>
  <r>
    <n v="1529"/>
    <s v="SCI"/>
    <s v="SCI"/>
    <s v="Japan Platform"/>
    <s v="WASH"/>
    <x v="0"/>
    <x v="12"/>
    <s v="# of water network"/>
    <m/>
    <n v="1"/>
    <s v="completed"/>
    <s v="Chittagong"/>
    <s v="Cox's Bazar"/>
    <x v="1"/>
    <s v="Nhilla"/>
    <s v="Camp 27"/>
    <x v="2"/>
    <d v="2022-04-01T00:00:00"/>
    <x v="0"/>
    <m/>
    <m/>
    <m/>
    <m/>
    <m/>
    <s v="Md. Fuhad Mollah"/>
    <n v="1708521596"/>
    <s v="fuhad.mollah@savethechildren.org"/>
    <s v="SCI"/>
  </r>
  <r>
    <n v="1530"/>
    <s v="SCI"/>
    <s v="SCI"/>
    <s v="Japan Platform"/>
    <s v="WASH"/>
    <x v="1"/>
    <x v="1"/>
    <s v="# of door "/>
    <m/>
    <n v="2"/>
    <s v="completed"/>
    <s v="Chittagong"/>
    <s v="Cox's Bazar"/>
    <x v="1"/>
    <s v="Nhilla"/>
    <s v="Camp 27"/>
    <x v="2"/>
    <d v="2022-04-01T00:00:00"/>
    <x v="0"/>
    <m/>
    <m/>
    <m/>
    <m/>
    <m/>
    <s v="Md. Fuhad Mollah"/>
    <n v="1708521596"/>
    <s v="fuhad.mollah@savethechildren.org"/>
    <s v="SCI"/>
  </r>
  <r>
    <n v="1531"/>
    <s v="SCI"/>
    <s v="SCI"/>
    <s v="Japan Platform"/>
    <s v="WASH"/>
    <x v="1"/>
    <x v="9"/>
    <s v="# of door"/>
    <m/>
    <n v="21"/>
    <s v="completed"/>
    <s v="Chittagong"/>
    <s v="Cox's Bazar"/>
    <x v="1"/>
    <s v="Nhilla"/>
    <s v="Camp 27"/>
    <x v="2"/>
    <d v="2022-04-01T00:00:00"/>
    <x v="0"/>
    <m/>
    <m/>
    <m/>
    <m/>
    <m/>
    <s v="Md. Fuhad Mollah"/>
    <n v="1708521596"/>
    <s v="fuhad.mollah@savethechildren.org"/>
    <s v="SCI"/>
  </r>
  <r>
    <n v="1532"/>
    <s v="SCI"/>
    <s v="SCI"/>
    <s v="Japan Platform"/>
    <s v="WASH"/>
    <x v="1"/>
    <x v="3"/>
    <s v="# of door"/>
    <m/>
    <n v="20"/>
    <s v="completed"/>
    <s v="Chittagong"/>
    <s v="Cox's Bazar"/>
    <x v="1"/>
    <s v="Nhilla"/>
    <s v="Camp 27"/>
    <x v="2"/>
    <d v="2022-04-01T00:00:00"/>
    <x v="0"/>
    <m/>
    <m/>
    <m/>
    <m/>
    <m/>
    <s v="Md. Fuhad Mollah"/>
    <n v="1708521596"/>
    <s v="fuhad.mollah@savethechildren.org"/>
    <s v="SCI"/>
  </r>
  <r>
    <n v="1533"/>
    <s v="SCI"/>
    <s v="SCI"/>
    <s v="Japan Platform"/>
    <s v="WASH"/>
    <x v="2"/>
    <x v="4"/>
    <s v="# of HP sessions at HH level"/>
    <m/>
    <n v="100"/>
    <s v="completed"/>
    <s v="Chittagong"/>
    <s v="Cox's Bazar"/>
    <x v="1"/>
    <s v="Nhilla"/>
    <s v="Camp 27"/>
    <x v="2"/>
    <d v="2022-04-01T00:00:00"/>
    <x v="0"/>
    <m/>
    <m/>
    <m/>
    <m/>
    <m/>
    <s v="Md. Fuhad Mollah"/>
    <n v="1708521596"/>
    <s v="fuhad.mollah@savethechildren.org"/>
    <s v="SCI"/>
  </r>
  <r>
    <n v="1534"/>
    <s v="SCI"/>
    <s v="SCI"/>
    <s v="Japan Platform"/>
    <s v="WASH"/>
    <x v="3"/>
    <x v="5"/>
    <s v="# of campaign per camp "/>
    <m/>
    <n v="2"/>
    <s v="completed"/>
    <s v="Chittagong"/>
    <s v="Cox's Bazar"/>
    <x v="1"/>
    <s v="Nhilla"/>
    <s v="Camp 27"/>
    <x v="2"/>
    <d v="2022-04-01T00:00:00"/>
    <x v="0"/>
    <m/>
    <m/>
    <m/>
    <m/>
    <m/>
    <s v="Md. Fuhad Mollah"/>
    <n v="1708521596"/>
    <s v="fuhad.mollah@savethechildren.org"/>
    <s v="SCI"/>
  </r>
  <r>
    <n v="1535"/>
    <s v="SCI"/>
    <s v="SCI"/>
    <s v="Japan Platform"/>
    <s v="WASH"/>
    <x v="3"/>
    <x v="6"/>
    <s v="# of plant"/>
    <m/>
    <n v="1"/>
    <s v="completed"/>
    <s v="Chittagong"/>
    <s v="Cox's Bazar"/>
    <x v="1"/>
    <s v="Nhilla"/>
    <s v="Camp 27"/>
    <x v="2"/>
    <d v="2022-04-01T00:00:00"/>
    <x v="0"/>
    <m/>
    <m/>
    <m/>
    <m/>
    <m/>
    <s v="Md. Fuhad Mollah"/>
    <n v="1708521596"/>
    <s v="fuhad.mollah@savethechildren.org"/>
    <s v="SCI"/>
  </r>
  <r>
    <n v="1536"/>
    <s v="IOM"/>
    <s v="NGOF"/>
    <s v="IOM"/>
    <s v="WASH"/>
    <x v="0"/>
    <x v="0"/>
    <s v="# of tube well"/>
    <m/>
    <n v="309"/>
    <s v="completed"/>
    <s v="Chittagong"/>
    <s v="Cox's Bazar"/>
    <x v="0"/>
    <s v="Palong Khali"/>
    <s v="Camp 09"/>
    <x v="2"/>
    <d v="2022-03-01T00:00:00"/>
    <x v="0"/>
    <m/>
    <m/>
    <m/>
    <m/>
    <m/>
    <s v="Md. Sydul Alam"/>
    <n v="1683360887"/>
    <s v="ngof.meal.sayed@gmail.com"/>
    <s v="IOM-NGOF"/>
  </r>
  <r>
    <n v="1537"/>
    <s v="IOM"/>
    <s v="NGOF"/>
    <s v="IOM"/>
    <s v="WASH"/>
    <x v="0"/>
    <x v="26"/>
    <s v="# of tube well"/>
    <m/>
    <n v="10"/>
    <s v="completed"/>
    <s v="Chittagong"/>
    <s v="Cox's Bazar"/>
    <x v="0"/>
    <s v="Palong Khali"/>
    <s v="Camp 09"/>
    <x v="2"/>
    <d v="2022-03-01T00:00:00"/>
    <x v="0"/>
    <m/>
    <m/>
    <m/>
    <m/>
    <m/>
    <s v="Md. Sydul Alam"/>
    <n v="1683360887"/>
    <s v="ngof.meal.sayed@gmail.com"/>
    <s v="IOM-NGOF"/>
  </r>
  <r>
    <n v="1538"/>
    <s v="IOM"/>
    <s v="NGOF"/>
    <s v="IOM"/>
    <s v="WASH"/>
    <x v="0"/>
    <x v="30"/>
    <s v="# of household"/>
    <m/>
    <n v="212.4"/>
    <s v="completed"/>
    <s v="Chittagong"/>
    <s v="Cox's Bazar"/>
    <x v="0"/>
    <s v="Palong Khali"/>
    <s v="Camp 09"/>
    <x v="2"/>
    <d v="2022-03-01T00:00:00"/>
    <x v="0"/>
    <m/>
    <m/>
    <m/>
    <m/>
    <m/>
    <s v="Md. Sydul Alam"/>
    <n v="1683360887"/>
    <s v="ngof.meal.sayed@gmail.com"/>
    <s v="IOM-NGOF"/>
  </r>
  <r>
    <n v="1539"/>
    <s v="IOM"/>
    <s v="NGOF"/>
    <s v="IOM"/>
    <s v="WASH"/>
    <x v="0"/>
    <x v="7"/>
    <s v="N/A"/>
    <m/>
    <n v="1433"/>
    <s v="completed"/>
    <s v="Chittagong"/>
    <s v="Cox's Bazar"/>
    <x v="0"/>
    <s v="Palong Khali"/>
    <s v="Camp 09"/>
    <x v="2"/>
    <d v="2022-03-01T00:00:00"/>
    <x v="0"/>
    <m/>
    <m/>
    <m/>
    <m/>
    <m/>
    <s v="Md. Sydul Alam"/>
    <n v="1683360887"/>
    <s v="ngof.meal.sayed@gmail.com"/>
    <s v="IOM-NGOF"/>
  </r>
  <r>
    <n v="1540"/>
    <s v="IOM"/>
    <s v="NGOF"/>
    <s v="IOM"/>
    <s v="WASH"/>
    <x v="1"/>
    <x v="1"/>
    <s v="# of door "/>
    <m/>
    <n v="46"/>
    <s v="completed"/>
    <s v="Chittagong"/>
    <s v="Cox's Bazar"/>
    <x v="0"/>
    <s v="Palong Khali"/>
    <s v="Camp 09"/>
    <x v="2"/>
    <d v="2022-03-01T00:00:00"/>
    <x v="0"/>
    <m/>
    <m/>
    <m/>
    <m/>
    <m/>
    <s v="Md. Sydul Alam"/>
    <n v="1683360887"/>
    <s v="ngof.meal.sayed@gmail.com"/>
    <s v="IOM-NGOF"/>
  </r>
  <r>
    <n v="1541"/>
    <s v="IOM"/>
    <s v="NGOF"/>
    <s v="IOM"/>
    <s v="WASH"/>
    <x v="1"/>
    <x v="8"/>
    <s v="# of FSM Site"/>
    <m/>
    <n v="9"/>
    <s v="completed"/>
    <s v="Chittagong"/>
    <s v="Cox's Bazar"/>
    <x v="0"/>
    <s v="Palong Khali"/>
    <s v="Camp 09"/>
    <x v="2"/>
    <d v="2022-03-01T00:00:00"/>
    <x v="0"/>
    <m/>
    <m/>
    <m/>
    <m/>
    <m/>
    <s v="Md. Sydul Alam"/>
    <n v="1683360887"/>
    <s v="ngof.meal.sayed@gmail.com"/>
    <s v="IOM-NGOF"/>
  </r>
  <r>
    <n v="1542"/>
    <s v="IOM"/>
    <s v="NGOF"/>
    <s v="IOM"/>
    <s v="WASH"/>
    <x v="1"/>
    <x v="9"/>
    <s v="# of door"/>
    <m/>
    <n v="371"/>
    <s v="completed"/>
    <s v="Chittagong"/>
    <s v="Cox's Bazar"/>
    <x v="0"/>
    <s v="Palong Khali"/>
    <s v="Camp 09"/>
    <x v="2"/>
    <d v="2022-03-01T00:00:00"/>
    <x v="0"/>
    <m/>
    <m/>
    <m/>
    <m/>
    <m/>
    <s v="Md. Sydul Alam"/>
    <n v="1683360887"/>
    <s v="ngof.meal.sayed@gmail.com"/>
    <s v="IOM-NGOF"/>
  </r>
  <r>
    <n v="1543"/>
    <s v="IOM"/>
    <s v="NGOF"/>
    <s v="IOM"/>
    <s v="WASH"/>
    <x v="1"/>
    <x v="3"/>
    <s v="# of door"/>
    <m/>
    <n v="357"/>
    <s v="completed"/>
    <s v="Chittagong"/>
    <s v="Cox's Bazar"/>
    <x v="0"/>
    <s v="Palong Khali"/>
    <s v="Camp 09"/>
    <x v="2"/>
    <d v="2022-03-01T00:00:00"/>
    <x v="0"/>
    <m/>
    <m/>
    <m/>
    <m/>
    <m/>
    <s v="Md. Sydul Alam"/>
    <n v="1683360887"/>
    <s v="ngof.meal.sayed@gmail.com"/>
    <s v="IOM-NGOF"/>
  </r>
  <r>
    <n v="1544"/>
    <s v="IOM"/>
    <s v="NGOF"/>
    <s v="IOM"/>
    <s v="WASH"/>
    <x v="2"/>
    <x v="20"/>
    <s v="# of household"/>
    <m/>
    <n v="8821"/>
    <s v="completed"/>
    <s v="Chittagong"/>
    <s v="Cox's Bazar"/>
    <x v="0"/>
    <s v="Palong Khali"/>
    <s v="Camp 09"/>
    <x v="2"/>
    <d v="2022-03-01T00:00:00"/>
    <x v="0"/>
    <m/>
    <m/>
    <m/>
    <m/>
    <m/>
    <s v="Md. Sydul Alam"/>
    <n v="1683360887"/>
    <s v="ngof.meal.sayed@gmail.com"/>
    <s v="IOM-NGOF"/>
  </r>
  <r>
    <n v="1545"/>
    <s v="IOM"/>
    <s v="NGOF"/>
    <s v="IOM"/>
    <s v="WASH"/>
    <x v="2"/>
    <x v="41"/>
    <s v="# of household"/>
    <m/>
    <n v="3930"/>
    <s v="completed"/>
    <s v="Chittagong"/>
    <s v="Cox's Bazar"/>
    <x v="0"/>
    <s v="Palong Khali"/>
    <s v="Camp 09"/>
    <x v="2"/>
    <d v="2022-03-01T00:00:00"/>
    <x v="0"/>
    <m/>
    <m/>
    <m/>
    <m/>
    <m/>
    <s v="Md. Sydul Alam"/>
    <n v="1683360887"/>
    <s v="ngof.meal.sayed@gmail.com"/>
    <s v="IOM-NGOF"/>
  </r>
  <r>
    <n v="1546"/>
    <s v="IOM"/>
    <s v="NGOF"/>
    <s v="IOM"/>
    <s v="WASH"/>
    <x v="2"/>
    <x v="7"/>
    <s v="N/A"/>
    <m/>
    <n v="510"/>
    <s v="completed"/>
    <s v="Chittagong"/>
    <s v="Cox's Bazar"/>
    <x v="0"/>
    <s v="Palong Khali"/>
    <s v="Camp 09"/>
    <x v="2"/>
    <d v="2022-03-01T00:00:00"/>
    <x v="0"/>
    <m/>
    <m/>
    <m/>
    <m/>
    <m/>
    <s v="Md. Sydul Alam"/>
    <n v="1683360887"/>
    <s v="ngof.meal.sayed@gmail.com"/>
    <s v="IOM-NGOF"/>
  </r>
  <r>
    <n v="1547"/>
    <s v="IOM"/>
    <s v="NGOF"/>
    <s v="IOM"/>
    <s v="WASH"/>
    <x v="3"/>
    <x v="5"/>
    <s v="# of campaign per camp "/>
    <m/>
    <n v="1"/>
    <s v="completed"/>
    <s v="Chittagong"/>
    <s v="Cox's Bazar"/>
    <x v="0"/>
    <s v="Palong Khali"/>
    <s v="Camp 09"/>
    <x v="2"/>
    <d v="2022-03-01T00:00:00"/>
    <x v="0"/>
    <m/>
    <m/>
    <m/>
    <m/>
    <m/>
    <s v="Md. Sydul Alam"/>
    <n v="1683360887"/>
    <s v="ngof.meal.sayed@gmail.com"/>
    <s v="IOM-NGOF"/>
  </r>
  <r>
    <n v="1548"/>
    <s v="DSK"/>
    <s v="DSK"/>
    <s v="IOM"/>
    <s v="WASH"/>
    <x v="0"/>
    <x v="0"/>
    <s v="# of tube well"/>
    <m/>
    <n v="154"/>
    <s v="completed"/>
    <s v="Chittagong"/>
    <s v="Cox's Bazar"/>
    <x v="0"/>
    <s v="Palong Khali"/>
    <s v="Camp 18"/>
    <x v="2"/>
    <d v="2022-09-01T00:00:00"/>
    <x v="0"/>
    <m/>
    <m/>
    <m/>
    <m/>
    <m/>
    <s v="Md. Shalahuddin Kader"/>
    <n v="1845101021"/>
    <s v="shalahuddin@dskbangladesh.org"/>
    <s v="DSK"/>
  </r>
  <r>
    <n v="1549"/>
    <s v="DSK"/>
    <s v="DSK"/>
    <s v="IOM"/>
    <s v="WASH"/>
    <x v="0"/>
    <x v="12"/>
    <s v="# of water network"/>
    <m/>
    <n v="1"/>
    <s v="completed"/>
    <s v="Chittagong"/>
    <s v="Cox's Bazar"/>
    <x v="0"/>
    <s v="Palong Khali"/>
    <s v="Camp 18"/>
    <x v="2"/>
    <d v="2022-09-01T00:00:00"/>
    <x v="0"/>
    <m/>
    <m/>
    <m/>
    <m/>
    <m/>
    <s v="Md. Shalahuddin Kader"/>
    <n v="1845101021"/>
    <s v="shalahuddin@dskbangladesh.org"/>
    <s v="DSK"/>
  </r>
  <r>
    <n v="1550"/>
    <s v="DSK"/>
    <s v="DSK"/>
    <s v="IOM"/>
    <s v="WASH"/>
    <x v="1"/>
    <x v="1"/>
    <s v="# of door "/>
    <m/>
    <n v="90"/>
    <s v="completed"/>
    <s v="Chittagong"/>
    <s v="Cox's Bazar"/>
    <x v="0"/>
    <s v="Palong Khali"/>
    <s v="Camp 18"/>
    <x v="2"/>
    <d v="2022-09-01T00:00:00"/>
    <x v="0"/>
    <m/>
    <m/>
    <m/>
    <m/>
    <m/>
    <s v="Md. Shalahuddin Kader"/>
    <n v="1845101021"/>
    <s v="shalahuddin@dskbangladesh.org"/>
    <s v="DSK"/>
  </r>
  <r>
    <n v="1551"/>
    <s v="DSK"/>
    <s v="DSK"/>
    <s v="IOM"/>
    <s v="WASH"/>
    <x v="1"/>
    <x v="8"/>
    <s v="# of FSM Site"/>
    <m/>
    <n v="10"/>
    <s v="completed"/>
    <s v="Chittagong"/>
    <s v="Cox's Bazar"/>
    <x v="0"/>
    <s v="Palong Khali"/>
    <s v="Camp 18"/>
    <x v="2"/>
    <d v="2022-09-01T00:00:00"/>
    <x v="0"/>
    <m/>
    <m/>
    <m/>
    <m/>
    <m/>
    <s v="Md. Shalahuddin Kader"/>
    <n v="1845101021"/>
    <s v="shalahuddin@dskbangladesh.org"/>
    <s v="DSK"/>
  </r>
  <r>
    <n v="1552"/>
    <s v="DSK"/>
    <s v="DSK"/>
    <s v="IOM"/>
    <s v="WASH"/>
    <x v="1"/>
    <x v="2"/>
    <s v="# of FSM Site"/>
    <m/>
    <n v="3"/>
    <s v="completed"/>
    <s v="Chittagong"/>
    <s v="Cox's Bazar"/>
    <x v="0"/>
    <s v="Palong Khali"/>
    <s v="Camp 18"/>
    <x v="2"/>
    <d v="2022-09-01T00:00:00"/>
    <x v="0"/>
    <m/>
    <m/>
    <m/>
    <m/>
    <m/>
    <s v="Md. Shalahuddin Kader"/>
    <n v="1845101021"/>
    <s v="shalahuddin@dskbangladesh.org"/>
    <s v="DSK"/>
  </r>
  <r>
    <n v="1553"/>
    <s v="DSK"/>
    <s v="DSK"/>
    <s v="IOM"/>
    <s v="WASH"/>
    <x v="1"/>
    <x v="9"/>
    <s v="# of door"/>
    <m/>
    <n v="127"/>
    <s v="completed"/>
    <s v="Chittagong"/>
    <s v="Cox's Bazar"/>
    <x v="0"/>
    <s v="Palong Khali"/>
    <s v="Camp 18"/>
    <x v="2"/>
    <d v="2022-09-01T00:00:00"/>
    <x v="0"/>
    <m/>
    <m/>
    <m/>
    <m/>
    <m/>
    <s v="Md. Shalahuddin Kader"/>
    <n v="1845101021"/>
    <s v="shalahuddin@dskbangladesh.org"/>
    <s v="DSK"/>
  </r>
  <r>
    <n v="1554"/>
    <s v="DSK"/>
    <s v="DSK"/>
    <s v="IOM"/>
    <s v="WASH"/>
    <x v="1"/>
    <x v="3"/>
    <s v="# of door"/>
    <m/>
    <n v="117"/>
    <s v="completed"/>
    <s v="Chittagong"/>
    <s v="Cox's Bazar"/>
    <x v="0"/>
    <s v="Palong Khali"/>
    <s v="Camp 18"/>
    <x v="2"/>
    <d v="2022-09-01T00:00:00"/>
    <x v="0"/>
    <m/>
    <m/>
    <m/>
    <m/>
    <m/>
    <s v="Md. Shalahuddin Kader"/>
    <n v="1845101021"/>
    <s v="shalahuddin@dskbangladesh.org"/>
    <s v="DSK"/>
  </r>
  <r>
    <n v="1555"/>
    <s v="DSK"/>
    <s v="DSK"/>
    <s v="IOM"/>
    <s v="WASH"/>
    <x v="2"/>
    <x v="19"/>
    <s v="# of estimated persons reached by mass-media campaign"/>
    <m/>
    <n v="3"/>
    <s v="completed"/>
    <s v="Chittagong"/>
    <s v="Cox's Bazar"/>
    <x v="0"/>
    <s v="Palong Khali"/>
    <s v="Camp 18"/>
    <x v="2"/>
    <d v="2022-09-01T00:00:00"/>
    <x v="0"/>
    <m/>
    <m/>
    <m/>
    <m/>
    <m/>
    <s v="Md. Shalahuddin Kader"/>
    <n v="1845101021"/>
    <s v="shalahuddin@dskbangladesh.org"/>
    <s v="DSK"/>
  </r>
  <r>
    <n v="1556"/>
    <s v="DSK"/>
    <s v="DSK"/>
    <s v="IOM"/>
    <s v="WASH"/>
    <x v="2"/>
    <x v="20"/>
    <s v="# of household"/>
    <m/>
    <n v="3042"/>
    <s v="completed"/>
    <s v="Chittagong"/>
    <s v="Cox's Bazar"/>
    <x v="0"/>
    <s v="Palong Khali"/>
    <s v="Camp 18"/>
    <x v="2"/>
    <d v="2022-09-01T00:00:00"/>
    <x v="0"/>
    <m/>
    <m/>
    <m/>
    <m/>
    <m/>
    <s v="Md. Shalahuddin Kader"/>
    <n v="1845101021"/>
    <s v="shalahuddin@dskbangladesh.org"/>
    <s v="DSK"/>
  </r>
  <r>
    <n v="1557"/>
    <s v="DSK"/>
    <s v="DSK"/>
    <s v="IOM"/>
    <s v="WASH"/>
    <x v="3"/>
    <x v="5"/>
    <s v="# of campaign per camp "/>
    <m/>
    <n v="13"/>
    <s v="completed"/>
    <s v="Chittagong"/>
    <s v="Cox's Bazar"/>
    <x v="0"/>
    <s v="Palong Khali"/>
    <s v="Camp 18"/>
    <x v="2"/>
    <d v="2022-09-01T00:00:00"/>
    <x v="0"/>
    <m/>
    <m/>
    <m/>
    <m/>
    <m/>
    <s v="Md. Shalahuddin Kader"/>
    <n v="1845101021"/>
    <s v="shalahuddin@dskbangladesh.org"/>
    <s v="DSK"/>
  </r>
  <r>
    <n v="1558"/>
    <s v="DSK"/>
    <s v="DSK"/>
    <s v="IOM"/>
    <s v="WASH"/>
    <x v="3"/>
    <x v="6"/>
    <s v="# of plant"/>
    <m/>
    <n v="1"/>
    <s v="completed"/>
    <s v="Chittagong"/>
    <s v="Cox's Bazar"/>
    <x v="0"/>
    <s v="Palong Khali"/>
    <s v="Camp 18"/>
    <x v="2"/>
    <d v="2022-09-01T00:00:00"/>
    <x v="0"/>
    <m/>
    <m/>
    <m/>
    <m/>
    <m/>
    <s v="Md. Shalahuddin Kader"/>
    <n v="1845101021"/>
    <s v="shalahuddin@dskbangladesh.org"/>
    <s v="DSK"/>
  </r>
  <r>
    <n v="1559"/>
    <s v="DSK"/>
    <s v="DSK"/>
    <s v="IOM"/>
    <s v="WASH"/>
    <x v="0"/>
    <x v="0"/>
    <s v="# of tube well"/>
    <m/>
    <n v="334"/>
    <s v="completed"/>
    <s v="Chittagong"/>
    <s v="Cox's Bazar"/>
    <x v="0"/>
    <s v="Palong Khali"/>
    <s v="Camp 19"/>
    <x v="2"/>
    <d v="2022-09-01T00:00:00"/>
    <x v="0"/>
    <m/>
    <m/>
    <m/>
    <m/>
    <m/>
    <s v="Md. Shalahuddin Kader"/>
    <n v="1845101021"/>
    <s v="shalahuddin@dskbangladesh.org"/>
    <s v="DSK"/>
  </r>
  <r>
    <n v="1560"/>
    <s v="DSK"/>
    <s v="DSK"/>
    <s v="IOM"/>
    <s v="WASH"/>
    <x v="0"/>
    <x v="12"/>
    <s v="# of water network"/>
    <m/>
    <n v="5"/>
    <s v="completed"/>
    <s v="Chittagong"/>
    <s v="Cox's Bazar"/>
    <x v="0"/>
    <s v="Palong Khali"/>
    <s v="Camp 19"/>
    <x v="2"/>
    <d v="2022-09-01T00:00:00"/>
    <x v="0"/>
    <m/>
    <m/>
    <m/>
    <m/>
    <m/>
    <s v="Md. Shalahuddin Kader"/>
    <n v="1845101021"/>
    <s v="shalahuddin@dskbangladesh.org"/>
    <s v="DSK"/>
  </r>
  <r>
    <n v="1561"/>
    <s v="DSK"/>
    <s v="DSK"/>
    <s v="IOM"/>
    <s v="WASH"/>
    <x v="1"/>
    <x v="1"/>
    <s v="# of door "/>
    <m/>
    <n v="233"/>
    <s v="completed"/>
    <s v="Chittagong"/>
    <s v="Cox's Bazar"/>
    <x v="0"/>
    <s v="Palong Khali"/>
    <s v="Camp 19"/>
    <x v="2"/>
    <d v="2022-09-01T00:00:00"/>
    <x v="0"/>
    <m/>
    <m/>
    <m/>
    <m/>
    <m/>
    <s v="Md. Shalahuddin Kader"/>
    <n v="1845101021"/>
    <s v="shalahuddin@dskbangladesh.org"/>
    <s v="DSK"/>
  </r>
  <r>
    <n v="1562"/>
    <s v="DSK"/>
    <s v="DSK"/>
    <s v="IOM"/>
    <s v="WASH"/>
    <x v="1"/>
    <x v="8"/>
    <s v="# of FSM Site"/>
    <m/>
    <n v="1"/>
    <s v="completed"/>
    <s v="Chittagong"/>
    <s v="Cox's Bazar"/>
    <x v="0"/>
    <s v="Palong Khali"/>
    <s v="Camp 19"/>
    <x v="2"/>
    <d v="2022-09-01T00:00:00"/>
    <x v="0"/>
    <m/>
    <m/>
    <m/>
    <m/>
    <m/>
    <s v="Md. Shalahuddin Kader"/>
    <n v="1845101021"/>
    <s v="shalahuddin@dskbangladesh.org"/>
    <s v="DSK"/>
  </r>
  <r>
    <n v="1563"/>
    <s v="DSK"/>
    <s v="DSK"/>
    <s v="IOM"/>
    <s v="WASH"/>
    <x v="1"/>
    <x v="9"/>
    <s v="# of door"/>
    <m/>
    <n v="214"/>
    <s v="completed"/>
    <s v="Chittagong"/>
    <s v="Cox's Bazar"/>
    <x v="0"/>
    <s v="Palong Khali"/>
    <s v="Camp 19"/>
    <x v="2"/>
    <d v="2022-09-01T00:00:00"/>
    <x v="0"/>
    <m/>
    <m/>
    <m/>
    <m/>
    <m/>
    <s v="Md. Shalahuddin Kader"/>
    <n v="1845101021"/>
    <s v="shalahuddin@dskbangladesh.org"/>
    <s v="DSK"/>
  </r>
  <r>
    <n v="1564"/>
    <s v="DSK"/>
    <s v="DSK"/>
    <s v="IOM"/>
    <s v="WASH"/>
    <x v="1"/>
    <x v="3"/>
    <s v="# of door"/>
    <m/>
    <n v="257"/>
    <s v="completed"/>
    <s v="Chittagong"/>
    <s v="Cox's Bazar"/>
    <x v="0"/>
    <s v="Palong Khali"/>
    <s v="Camp 19"/>
    <x v="2"/>
    <d v="2022-09-01T00:00:00"/>
    <x v="0"/>
    <m/>
    <m/>
    <m/>
    <m/>
    <m/>
    <s v="Md. Shalahuddin Kader"/>
    <n v="1845101021"/>
    <s v="shalahuddin@dskbangladesh.org"/>
    <s v="DSK"/>
  </r>
  <r>
    <n v="1565"/>
    <s v="DSK"/>
    <s v="DSK"/>
    <s v="IOM"/>
    <s v="WASH"/>
    <x v="2"/>
    <x v="19"/>
    <s v="# of estimated persons reached by mass-media campaign"/>
    <m/>
    <n v="4"/>
    <s v="completed"/>
    <s v="Chittagong"/>
    <s v="Cox's Bazar"/>
    <x v="0"/>
    <s v="Palong Khali"/>
    <s v="Camp 19"/>
    <x v="2"/>
    <d v="2022-09-01T00:00:00"/>
    <x v="0"/>
    <m/>
    <m/>
    <m/>
    <m/>
    <m/>
    <s v="Md. Shalahuddin Kader"/>
    <n v="1845101021"/>
    <s v="shalahuddin@dskbangladesh.org"/>
    <s v="DSK"/>
  </r>
  <r>
    <n v="1566"/>
    <s v="DSK"/>
    <s v="DSK"/>
    <s v="IOM"/>
    <s v="WASH"/>
    <x v="2"/>
    <x v="20"/>
    <s v="# of household"/>
    <m/>
    <n v="4908"/>
    <s v="completed"/>
    <s v="Chittagong"/>
    <s v="Cox's Bazar"/>
    <x v="0"/>
    <s v="Palong Khali"/>
    <s v="Camp 19"/>
    <x v="2"/>
    <d v="2022-09-01T00:00:00"/>
    <x v="0"/>
    <m/>
    <m/>
    <m/>
    <m/>
    <m/>
    <s v="Md. Shalahuddin Kader"/>
    <n v="1845101021"/>
    <s v="shalahuddin@dskbangladesh.org"/>
    <s v="DSK"/>
  </r>
  <r>
    <n v="1567"/>
    <s v="DSK"/>
    <s v="DSK"/>
    <s v="IOM"/>
    <s v="WASH"/>
    <x v="2"/>
    <x v="27"/>
    <s v="# of household"/>
    <m/>
    <n v="4908"/>
    <s v="completed"/>
    <s v="Chittagong"/>
    <s v="Cox's Bazar"/>
    <x v="0"/>
    <s v="Palong Khali"/>
    <s v="Camp 19"/>
    <x v="2"/>
    <d v="2022-09-01T00:00:00"/>
    <x v="0"/>
    <m/>
    <m/>
    <m/>
    <m/>
    <m/>
    <s v="Md. Shalahuddin Kader"/>
    <n v="1845101021"/>
    <s v="shalahuddin@dskbangladesh.org"/>
    <s v="DSK"/>
  </r>
  <r>
    <n v="1568"/>
    <s v="DSK"/>
    <s v="DSK"/>
    <s v="IOM"/>
    <s v="WASH"/>
    <x v="3"/>
    <x v="5"/>
    <s v="# of campaign per camp "/>
    <m/>
    <n v="18"/>
    <s v="completed"/>
    <s v="Chittagong"/>
    <s v="Cox's Bazar"/>
    <x v="0"/>
    <s v="Palong Khali"/>
    <s v="Camp 19"/>
    <x v="2"/>
    <d v="2022-09-01T00:00:00"/>
    <x v="0"/>
    <m/>
    <m/>
    <m/>
    <m/>
    <m/>
    <s v="Md. Shalahuddin Kader"/>
    <n v="1845101021"/>
    <s v="shalahuddin@dskbangladesh.org"/>
    <s v="DSK"/>
  </r>
  <r>
    <n v="1569"/>
    <s v="DSK"/>
    <s v="DSK"/>
    <s v="IOM"/>
    <s v="WASH"/>
    <x v="3"/>
    <x v="6"/>
    <s v="# of plant"/>
    <m/>
    <n v="2"/>
    <s v="completed"/>
    <s v="Chittagong"/>
    <s v="Cox's Bazar"/>
    <x v="0"/>
    <s v="Palong Khali"/>
    <s v="Camp 19"/>
    <x v="2"/>
    <d v="2022-09-01T00:00:00"/>
    <x v="0"/>
    <m/>
    <m/>
    <m/>
    <m/>
    <m/>
    <s v="Md. Shalahuddin Kader"/>
    <n v="1845101021"/>
    <s v="shalahuddin@dskbangladesh.org"/>
    <s v="DSK"/>
  </r>
  <r>
    <n v="1570"/>
    <s v="HYSAWA"/>
    <s v="HYSAWA"/>
    <s v="SDC"/>
    <s v="WASH"/>
    <x v="2"/>
    <x v="4"/>
    <s v="# of HP sessions at HH level"/>
    <m/>
    <n v="127"/>
    <s v="completed"/>
    <s v="Chittagong"/>
    <s v="Cox's Bazar"/>
    <x v="1"/>
    <s v="Whykong"/>
    <s v="HC,Whykong"/>
    <x v="2"/>
    <d v="2022-11-01T00:00:00"/>
    <x v="1"/>
    <m/>
    <m/>
    <m/>
    <m/>
    <m/>
    <s v="Md. Enamul Hoque Mondal"/>
    <n v="1714119199"/>
    <s v="enamul@hysawa.org"/>
    <s v="HYSAWA"/>
  </r>
  <r>
    <n v="1571"/>
    <s v="UNDP"/>
    <s v="BRAC"/>
    <s v="SIDA"/>
    <s v="WASH"/>
    <x v="3"/>
    <x v="6"/>
    <s v="# of plant"/>
    <m/>
    <n v="1"/>
    <s v="completed"/>
    <s v="Chittagong"/>
    <s v="Cox's Bazar"/>
    <x v="1"/>
    <s v="Teknaf Paurashava"/>
    <s v="HC, Teknaf Paurashava"/>
    <x v="2"/>
    <d v="2022-06-01T00:00:00"/>
    <x v="1"/>
    <m/>
    <m/>
    <m/>
    <m/>
    <m/>
    <s v="Tarek Khan"/>
    <n v="1960166946"/>
    <s v="tarek.khan@undp.org"/>
    <s v="UNDP-BRAC"/>
  </r>
  <r>
    <n v="1572"/>
    <s v="UNDP"/>
    <s v="BRAC"/>
    <s v="SIDA"/>
    <s v="WASH"/>
    <x v="3"/>
    <x v="5"/>
    <s v="# of campaign per camp "/>
    <m/>
    <n v="1"/>
    <s v="completed"/>
    <s v="Chittagong"/>
    <s v="Cox's Bazar"/>
    <x v="1"/>
    <s v="Nhilla"/>
    <s v="HC,Nhilla"/>
    <x v="2"/>
    <d v="2022-06-01T00:00:00"/>
    <x v="1"/>
    <m/>
    <m/>
    <m/>
    <m/>
    <m/>
    <s v="Tarek Khan"/>
    <n v="1960166946"/>
    <s v="tarek.khan@undp.org"/>
    <s v="UNDP-BRAC"/>
  </r>
  <r>
    <n v="1573"/>
    <s v="UNDP"/>
    <s v="BRAC"/>
    <s v="SIDA"/>
    <s v="WASH"/>
    <x v="3"/>
    <x v="5"/>
    <s v="# of campaign per camp "/>
    <m/>
    <n v="1"/>
    <s v="completed"/>
    <s v="Chittagong"/>
    <s v="Cox's Bazar"/>
    <x v="1"/>
    <s v="Whykong"/>
    <s v="HC,Whykong"/>
    <x v="2"/>
    <d v="2022-06-01T00:00:00"/>
    <x v="1"/>
    <m/>
    <m/>
    <m/>
    <m/>
    <m/>
    <s v="Tarek Khan"/>
    <n v="1960166946"/>
    <s v="tarek.khan@undp.org"/>
    <s v="UNDP-BRAC"/>
  </r>
  <r>
    <n v="1574"/>
    <s v="IOM"/>
    <s v="ACF"/>
    <s v="IOM"/>
    <s v="WASH"/>
    <x v="0"/>
    <x v="0"/>
    <s v="# of tube well"/>
    <m/>
    <n v="206"/>
    <s v="completed"/>
    <s v="Chittagong"/>
    <s v="Cox's Bazar"/>
    <x v="0"/>
    <s v="Palong Khali"/>
    <s v="Camp 11"/>
    <x v="2"/>
    <d v="2022-09-01T00:00:00"/>
    <x v="0"/>
    <m/>
    <m/>
    <m/>
    <m/>
    <m/>
    <s v="Moammad Shajan Siraj"/>
    <n v="1813213381"/>
    <s v="washhppm-cox@bd-actionagainsthunger.org"/>
    <s v="IOM-ACF"/>
  </r>
  <r>
    <n v="1575"/>
    <s v="IOM"/>
    <s v="ACF"/>
    <s v="IOM"/>
    <s v="WASH"/>
    <x v="1"/>
    <x v="1"/>
    <s v="# of door "/>
    <m/>
    <n v="194"/>
    <s v="completed"/>
    <s v="Chittagong"/>
    <s v="Cox's Bazar"/>
    <x v="0"/>
    <s v="Palong Khali"/>
    <s v="Camp 11"/>
    <x v="2"/>
    <d v="2022-09-01T00:00:00"/>
    <x v="0"/>
    <m/>
    <m/>
    <m/>
    <m/>
    <m/>
    <s v="Moammad Shajan Siraj"/>
    <n v="1813213381"/>
    <s v="washhppm-cox@bd-actionagainsthunger.org"/>
    <s v="IOM-ACF"/>
  </r>
  <r>
    <n v="1576"/>
    <s v="IOM"/>
    <s v="ACF"/>
    <s v="IOM"/>
    <s v="WASH"/>
    <x v="1"/>
    <x v="8"/>
    <s v="# of FSM Site"/>
    <m/>
    <n v="7"/>
    <s v="completed"/>
    <s v="Chittagong"/>
    <s v="Cox's Bazar"/>
    <x v="0"/>
    <s v="Palong Khali"/>
    <s v="Camp 11"/>
    <x v="2"/>
    <d v="2022-09-01T00:00:00"/>
    <x v="0"/>
    <m/>
    <m/>
    <m/>
    <m/>
    <m/>
    <s v="Moammad Shajan Siraj"/>
    <n v="1813213381"/>
    <s v="washhppm-cox@bd-actionagainsthunger.org"/>
    <s v="IOM-ACF"/>
  </r>
  <r>
    <n v="1577"/>
    <s v="IOM"/>
    <s v="ACF"/>
    <s v="IOM"/>
    <s v="WASH"/>
    <x v="1"/>
    <x v="2"/>
    <s v="# of FSM Site"/>
    <m/>
    <n v="1"/>
    <s v="completed"/>
    <s v="Chittagong"/>
    <s v="Cox's Bazar"/>
    <x v="0"/>
    <s v="Palong Khali"/>
    <s v="Camp 11"/>
    <x v="2"/>
    <d v="2022-09-01T00:00:00"/>
    <x v="0"/>
    <m/>
    <m/>
    <m/>
    <m/>
    <m/>
    <s v="Moammad Shajan Siraj"/>
    <n v="1813213381"/>
    <s v="washhppm-cox@bd-actionagainsthunger.org"/>
    <s v="IOM-ACF"/>
  </r>
  <r>
    <n v="1578"/>
    <s v="IOM"/>
    <s v="ACF"/>
    <s v="IOM"/>
    <s v="WASH"/>
    <x v="1"/>
    <x v="9"/>
    <s v="# of door"/>
    <m/>
    <n v="373"/>
    <s v="completed"/>
    <s v="Chittagong"/>
    <s v="Cox's Bazar"/>
    <x v="0"/>
    <s v="Palong Khali"/>
    <s v="Camp 11"/>
    <x v="2"/>
    <d v="2022-09-01T00:00:00"/>
    <x v="0"/>
    <m/>
    <m/>
    <m/>
    <m/>
    <m/>
    <s v="Moammad Shajan Siraj"/>
    <n v="1813213381"/>
    <s v="washhppm-cox@bd-actionagainsthunger.org"/>
    <s v="IOM-ACF"/>
  </r>
  <r>
    <n v="1579"/>
    <s v="IOM"/>
    <s v="ACF"/>
    <s v="IOM"/>
    <s v="WASH"/>
    <x v="1"/>
    <x v="3"/>
    <s v="# of door"/>
    <m/>
    <n v="359"/>
    <s v="completed"/>
    <s v="Chittagong"/>
    <s v="Cox's Bazar"/>
    <x v="0"/>
    <s v="Palong Khali"/>
    <s v="Camp 11"/>
    <x v="2"/>
    <d v="2022-09-01T00:00:00"/>
    <x v="0"/>
    <m/>
    <m/>
    <m/>
    <m/>
    <m/>
    <s v="Moammad Shajan Siraj"/>
    <n v="1813213381"/>
    <s v="washhppm-cox@bd-actionagainsthunger.org"/>
    <s v="IOM-ACF"/>
  </r>
  <r>
    <n v="1580"/>
    <s v="IOM"/>
    <s v="ACF"/>
    <s v="IOM"/>
    <s v="WASH"/>
    <x v="2"/>
    <x v="19"/>
    <s v="# of estimated persons reached by mass-media campaign"/>
    <m/>
    <n v="1"/>
    <s v="completed"/>
    <s v="Chittagong"/>
    <s v="Cox's Bazar"/>
    <x v="0"/>
    <s v="Palong Khali"/>
    <s v="Camp 11"/>
    <x v="2"/>
    <d v="2022-09-01T00:00:00"/>
    <x v="0"/>
    <m/>
    <m/>
    <m/>
    <m/>
    <m/>
    <s v="Moammad Shajan Siraj"/>
    <n v="1813213381"/>
    <s v="washhppm-cox@bd-actionagainsthunger.org"/>
    <s v="IOM-ACF"/>
  </r>
  <r>
    <n v="1581"/>
    <s v="IOM"/>
    <s v="ACF"/>
    <s v="IOM"/>
    <s v="WASH"/>
    <x v="2"/>
    <x v="20"/>
    <s v="# of household"/>
    <m/>
    <n v="1401"/>
    <s v="completed"/>
    <s v="Chittagong"/>
    <s v="Cox's Bazar"/>
    <x v="0"/>
    <s v="Palong Khali"/>
    <s v="Camp 11"/>
    <x v="2"/>
    <d v="2022-09-01T00:00:00"/>
    <x v="0"/>
    <m/>
    <m/>
    <m/>
    <m/>
    <m/>
    <s v="Moammad Shajan Siraj"/>
    <n v="1813213381"/>
    <s v="washhppm-cox@bd-actionagainsthunger.org"/>
    <s v="IOM-ACF"/>
  </r>
  <r>
    <n v="1582"/>
    <s v="IOM"/>
    <s v="ACF"/>
    <s v="IOM"/>
    <s v="WASH"/>
    <x v="3"/>
    <x v="5"/>
    <s v="# of campaign per camp "/>
    <m/>
    <n v="1"/>
    <s v="completed"/>
    <s v="Chittagong"/>
    <s v="Cox's Bazar"/>
    <x v="0"/>
    <s v="Palong Khali"/>
    <s v="Camp 11"/>
    <x v="2"/>
    <d v="2022-09-01T00:00:00"/>
    <x v="0"/>
    <m/>
    <m/>
    <m/>
    <m/>
    <m/>
    <s v="Moammad Shajan Siraj"/>
    <n v="1813213381"/>
    <s v="washhppm-cox@bd-actionagainsthunger.org"/>
    <s v="IOM-ACF"/>
  </r>
  <r>
    <n v="1583"/>
    <s v="IOM"/>
    <s v="ACF"/>
    <s v="IOM"/>
    <s v="WASH"/>
    <x v="3"/>
    <x v="6"/>
    <s v="# of plant"/>
    <m/>
    <n v="2"/>
    <s v="completed"/>
    <s v="Chittagong"/>
    <s v="Cox's Bazar"/>
    <x v="0"/>
    <s v="Palong Khali"/>
    <s v="Camp 11"/>
    <x v="2"/>
    <d v="2022-09-01T00:00:00"/>
    <x v="0"/>
    <m/>
    <m/>
    <m/>
    <m/>
    <m/>
    <s v="Moammad Shajan Siraj"/>
    <n v="1813213381"/>
    <s v="washhppm-cox@bd-actionagainsthunger.org"/>
    <s v="IOM-ACF"/>
  </r>
  <r>
    <n v="1584"/>
    <s v="UNDP"/>
    <s v="BRAC"/>
    <s v="SIDA"/>
    <s v="WASH"/>
    <x v="3"/>
    <x v="5"/>
    <s v="# of campaign per camp "/>
    <m/>
    <n v="1"/>
    <s v="completed"/>
    <s v="Chittagong"/>
    <s v="Cox's Bazar"/>
    <x v="1"/>
    <s v="Baharchhara"/>
    <s v="HC,Baharchhara"/>
    <x v="2"/>
    <d v="2022-06-01T00:00:00"/>
    <x v="1"/>
    <m/>
    <m/>
    <m/>
    <m/>
    <m/>
    <s v="Tarek Khan"/>
    <n v="1960166946"/>
    <s v="tarek.khan@undp.org"/>
    <s v="UNDP-BRAC"/>
  </r>
  <r>
    <n v="1585"/>
    <s v="UNDP"/>
    <s v="BRAC"/>
    <s v="SIDA"/>
    <s v="WASH"/>
    <x v="3"/>
    <x v="5"/>
    <s v="# of campaign per camp "/>
    <m/>
    <n v="1"/>
    <s v="completed"/>
    <s v="Chittagong"/>
    <s v="Cox's Bazar"/>
    <x v="0"/>
    <s v="Palong Khali"/>
    <s v="HC,Palong Khali"/>
    <x v="2"/>
    <d v="2022-06-01T00:00:00"/>
    <x v="1"/>
    <m/>
    <m/>
    <m/>
    <m/>
    <m/>
    <s v="Tarek Khan"/>
    <n v="1960166946"/>
    <s v="tarek.khan@undp.org"/>
    <s v="UNDP-BRAC"/>
  </r>
  <r>
    <n v="1586"/>
    <s v="UNDP"/>
    <s v="BRAC"/>
    <s v="SIDA"/>
    <s v="WASH"/>
    <x v="3"/>
    <x v="6"/>
    <s v="# of plant"/>
    <m/>
    <n v="1"/>
    <s v="completed"/>
    <s v="Chittagong"/>
    <s v="Cox's Bazar"/>
    <x v="0"/>
    <s v="Palong Khali"/>
    <s v="Camp 20 Extension"/>
    <x v="2"/>
    <d v="2022-06-01T00:00:00"/>
    <x v="0"/>
    <m/>
    <m/>
    <m/>
    <m/>
    <m/>
    <s v="Tarek Khan"/>
    <n v="1960166946"/>
    <s v="tarek.khan@undp.org"/>
    <s v="UNDP-BRAC"/>
  </r>
  <r>
    <n v="1587"/>
    <s v="HYSAWA"/>
    <s v="HYSAWA"/>
    <s v="SDC"/>
    <s v="WASH"/>
    <x v="2"/>
    <x v="4"/>
    <s v="# of HP sessions at HH level"/>
    <m/>
    <n v="173"/>
    <s v="completed"/>
    <s v="Chittagong"/>
    <s v="Cox's Bazar"/>
    <x v="0"/>
    <s v="Haldia Palong"/>
    <s v="HC,Haldia Palong"/>
    <x v="2"/>
    <d v="2022-11-01T00:00:00"/>
    <x v="1"/>
    <m/>
    <m/>
    <m/>
    <m/>
    <m/>
    <s v="Md. Enamul Hoque Mondal"/>
    <n v="1714119199"/>
    <s v="enamul@hysawa.org"/>
    <s v="HYSAWA"/>
  </r>
  <r>
    <n v="1588"/>
    <s v="HYSAWA"/>
    <s v="HYSAWA"/>
    <s v="SDC"/>
    <s v="WASH"/>
    <x v="2"/>
    <x v="4"/>
    <s v="# of HP sessions at HH level"/>
    <m/>
    <n v="181"/>
    <s v="completed"/>
    <s v="Chittagong"/>
    <s v="Cox's Bazar"/>
    <x v="0"/>
    <s v="Jalia Palong"/>
    <s v="HC,Jalia Palong"/>
    <x v="2"/>
    <d v="2022-11-01T00:00:00"/>
    <x v="1"/>
    <m/>
    <m/>
    <m/>
    <m/>
    <m/>
    <s v="Md. Enamul Hoque Mondal"/>
    <n v="1714119199"/>
    <s v="enamul@hysawa.org"/>
    <s v="HYSAWA"/>
  </r>
  <r>
    <n v="1589"/>
    <s v="UNDP"/>
    <s v="BRAC"/>
    <s v="SIDA"/>
    <s v="WASH"/>
    <x v="3"/>
    <x v="5"/>
    <s v="# of campaign per camp "/>
    <m/>
    <n v="1"/>
    <s v="completed"/>
    <s v="Chittagong"/>
    <s v="Cox's Bazar"/>
    <x v="0"/>
    <s v="Raja Palong"/>
    <s v="HC,Raja Palong"/>
    <x v="2"/>
    <d v="2022-06-01T00:00:00"/>
    <x v="1"/>
    <m/>
    <m/>
    <m/>
    <m/>
    <m/>
    <s v="Tarek Khan"/>
    <n v="1960166946"/>
    <s v="tarek.khan@undp.org"/>
    <s v="UNDP-BRAC"/>
  </r>
  <r>
    <n v="1590"/>
    <s v="HYSAWA"/>
    <s v="HYSAWA"/>
    <s v="SDC"/>
    <s v="WASH"/>
    <x v="2"/>
    <x v="4"/>
    <s v="# of HP sessions at HH level"/>
    <m/>
    <n v="159"/>
    <s v="completed"/>
    <s v="Chittagong"/>
    <s v="Cox's Bazar"/>
    <x v="0"/>
    <s v="Palong Khali"/>
    <s v="HC,Palong Khali"/>
    <x v="2"/>
    <d v="2022-11-01T00:00:00"/>
    <x v="1"/>
    <m/>
    <m/>
    <m/>
    <m/>
    <m/>
    <s v="Md. Enamul Hoque Mondal"/>
    <n v="1714119199"/>
    <s v="enamul@hysawa.org"/>
    <s v="HYSAWA"/>
  </r>
  <r>
    <n v="1591"/>
    <s v="HYSAWA"/>
    <s v="HYSAWA"/>
    <s v="SDC"/>
    <s v="WASH"/>
    <x v="2"/>
    <x v="4"/>
    <s v="# of HP sessions at HH level"/>
    <m/>
    <n v="224"/>
    <s v="completed"/>
    <s v="Chittagong"/>
    <s v="Cox's Bazar"/>
    <x v="0"/>
    <s v="Raja Palong"/>
    <s v="HC,Raja Palong"/>
    <x v="2"/>
    <d v="2022-11-01T00:00:00"/>
    <x v="1"/>
    <m/>
    <m/>
    <m/>
    <m/>
    <m/>
    <s v="Md. Enamul Hoque Mondal"/>
    <n v="1714119199"/>
    <s v="enamul@hysawa.org"/>
    <s v="HYSAWA"/>
  </r>
  <r>
    <n v="1592"/>
    <s v="HYSAWA"/>
    <s v="HYSAWA"/>
    <s v="SDC"/>
    <s v="WASH"/>
    <x v="2"/>
    <x v="4"/>
    <s v="# of HP sessions at HH level"/>
    <m/>
    <n v="100"/>
    <s v="completed"/>
    <s v="Chittagong"/>
    <s v="Cox's Bazar"/>
    <x v="0"/>
    <s v="Ratna Palong"/>
    <s v="HC,Ratna Palong"/>
    <x v="2"/>
    <d v="2022-11-01T00:00:00"/>
    <x v="1"/>
    <m/>
    <m/>
    <m/>
    <m/>
    <m/>
    <s v="Md. Enamul Hoque Mondal"/>
    <n v="1714119199"/>
    <s v="enamul@hysawa.org"/>
    <s v="HYSAWA"/>
  </r>
  <r>
    <n v="1593"/>
    <s v="HYSAWA"/>
    <s v="HYSAWA"/>
    <s v="SDC"/>
    <s v="WASH"/>
    <x v="2"/>
    <x v="4"/>
    <s v="# of HP sessions at HH level"/>
    <m/>
    <n v="159"/>
    <s v="completed"/>
    <s v="Chittagong"/>
    <s v="Cox's Bazar"/>
    <x v="1"/>
    <s v="Baharchhara"/>
    <s v="HC,Baharchhara"/>
    <x v="2"/>
    <d v="2022-11-01T00:00:00"/>
    <x v="1"/>
    <m/>
    <m/>
    <m/>
    <m/>
    <m/>
    <s v="Md. Enamul Hoque Mondal"/>
    <n v="1714119199"/>
    <s v="enamul@hysawa.org"/>
    <s v="HYSAWA"/>
  </r>
  <r>
    <n v="1594"/>
    <s v="WHH"/>
    <s v="ANANDO"/>
    <s v="GFFO, WHH"/>
    <s v="WASH"/>
    <x v="0"/>
    <x v="13"/>
    <s v="# cubic meters / day"/>
    <m/>
    <n v="100"/>
    <s v="completed"/>
    <s v="Chittagong"/>
    <s v="Cox's Bazar"/>
    <x v="1"/>
    <s v="Nhilla"/>
    <s v="Camp 24"/>
    <x v="2"/>
    <d v="2022-04-01T00:00:00"/>
    <x v="0"/>
    <m/>
    <m/>
    <m/>
    <m/>
    <m/>
    <s v="Md. Akramul Haque"/>
    <n v="1714567162"/>
    <s v="akramul.haque@welthungerhilfe.de"/>
    <s v="WHH-ANANDO"/>
  </r>
  <r>
    <n v="1595"/>
    <s v="WHH"/>
    <s v="ANANDO"/>
    <s v="GFFO, WHH"/>
    <s v="WASH"/>
    <x v="0"/>
    <x v="12"/>
    <s v="# of water network"/>
    <m/>
    <n v="7"/>
    <s v="completed"/>
    <s v="Chittagong"/>
    <s v="Cox's Bazar"/>
    <x v="1"/>
    <s v="Nhilla"/>
    <s v="Camp 24"/>
    <x v="2"/>
    <d v="2022-04-01T00:00:00"/>
    <x v="0"/>
    <m/>
    <m/>
    <m/>
    <m/>
    <m/>
    <s v="Md. Akramul Haque"/>
    <n v="1714567162"/>
    <s v="akramul.haque@welthungerhilfe.de"/>
    <s v="WHH-ANANDO"/>
  </r>
  <r>
    <n v="1596"/>
    <s v="WHH"/>
    <s v="ANANDO"/>
    <s v="GFFO, WHH"/>
    <s v="WASH"/>
    <x v="1"/>
    <x v="1"/>
    <s v="# of door "/>
    <m/>
    <n v="52"/>
    <s v="completed"/>
    <s v="Chittagong"/>
    <s v="Cox's Bazar"/>
    <x v="1"/>
    <s v="Nhilla"/>
    <s v="Camp 24"/>
    <x v="2"/>
    <d v="2022-04-01T00:00:00"/>
    <x v="0"/>
    <m/>
    <m/>
    <m/>
    <m/>
    <m/>
    <s v="Md. Akramul Haque"/>
    <n v="1714567162"/>
    <s v="akramul.haque@welthungerhilfe.de"/>
    <s v="WHH-ANANDO"/>
  </r>
  <r>
    <n v="1597"/>
    <s v="WHH"/>
    <s v="ANANDO"/>
    <s v="GFFO, WHH"/>
    <s v="WASH"/>
    <x v="1"/>
    <x v="9"/>
    <s v="# of door"/>
    <m/>
    <n v="90"/>
    <s v="completed"/>
    <s v="Chittagong"/>
    <s v="Cox's Bazar"/>
    <x v="1"/>
    <s v="Nhilla"/>
    <s v="Camp 24"/>
    <x v="2"/>
    <d v="2022-04-01T00:00:00"/>
    <x v="0"/>
    <m/>
    <m/>
    <m/>
    <m/>
    <m/>
    <s v="Md. Akramul Haque"/>
    <n v="1714567162"/>
    <s v="akramul.haque@welthungerhilfe.de"/>
    <s v="WHH-ANANDO"/>
  </r>
  <r>
    <n v="1598"/>
    <s v="WHH"/>
    <s v="ANANDO"/>
    <s v="GFFO, WHH"/>
    <s v="WASH"/>
    <x v="1"/>
    <x v="3"/>
    <s v="# of door"/>
    <m/>
    <n v="68"/>
    <s v="completed"/>
    <s v="Chittagong"/>
    <s v="Cox's Bazar"/>
    <x v="1"/>
    <s v="Nhilla"/>
    <s v="Camp 24"/>
    <x v="2"/>
    <d v="2022-04-01T00:00:00"/>
    <x v="0"/>
    <m/>
    <m/>
    <m/>
    <m/>
    <m/>
    <s v="Md. Akramul Haque"/>
    <n v="1714567162"/>
    <s v="akramul.haque@welthungerhilfe.de"/>
    <s v="WHH-ANANDO"/>
  </r>
  <r>
    <n v="1599"/>
    <s v="WHH"/>
    <s v="ANANDO"/>
    <s v="GFFO, WHH"/>
    <s v="WASH"/>
    <x v="1"/>
    <x v="7"/>
    <s v="N/A"/>
    <m/>
    <n v="70"/>
    <s v="completed"/>
    <s v="Chittagong"/>
    <s v="Cox's Bazar"/>
    <x v="1"/>
    <s v="Nhilla"/>
    <s v="Camp 24"/>
    <x v="2"/>
    <d v="2022-04-01T00:00:00"/>
    <x v="0"/>
    <m/>
    <m/>
    <m/>
    <m/>
    <m/>
    <s v="Md. Akramul Haque"/>
    <n v="1714567162"/>
    <s v="akramul.haque@welthungerhilfe.de"/>
    <s v="WHH-ANANDO"/>
  </r>
  <r>
    <n v="1600"/>
    <s v="WHH"/>
    <s v="ANANDO"/>
    <s v="GFFO, WHH"/>
    <s v="WASH"/>
    <x v="2"/>
    <x v="10"/>
    <s v="# of HP sessions at community level"/>
    <m/>
    <n v="427"/>
    <s v="completed"/>
    <s v="Chittagong"/>
    <s v="Cox's Bazar"/>
    <x v="1"/>
    <s v="Nhilla"/>
    <s v="Camp 24"/>
    <x v="2"/>
    <d v="2022-04-01T00:00:00"/>
    <x v="0"/>
    <m/>
    <m/>
    <m/>
    <m/>
    <m/>
    <s v="Md. Akramul Haque"/>
    <n v="1714567162"/>
    <s v="akramul.haque@welthungerhilfe.de"/>
    <s v="WHH-ANANDO"/>
  </r>
  <r>
    <n v="1601"/>
    <s v="WHH"/>
    <s v="ANANDO"/>
    <s v="GFFO, WHH"/>
    <s v="WASH"/>
    <x v="2"/>
    <x v="4"/>
    <s v="# of HP sessions at HH level"/>
    <m/>
    <n v="2036"/>
    <s v="completed"/>
    <s v="Chittagong"/>
    <s v="Cox's Bazar"/>
    <x v="1"/>
    <s v="Nhilla"/>
    <s v="Camp 24"/>
    <x v="2"/>
    <d v="2022-04-01T00:00:00"/>
    <x v="0"/>
    <m/>
    <m/>
    <m/>
    <m/>
    <m/>
    <s v="Md. Akramul Haque"/>
    <n v="1714567162"/>
    <s v="akramul.haque@welthungerhilfe.de"/>
    <s v="WHH-ANANDO"/>
  </r>
  <r>
    <n v="1602"/>
    <s v="WHH"/>
    <s v="ANANDO"/>
    <s v="GFFO, WHH"/>
    <s v="WASH"/>
    <x v="2"/>
    <x v="19"/>
    <s v="# of estimated persons reached by mass-media campaign"/>
    <m/>
    <n v="29"/>
    <s v="completed"/>
    <s v="Chittagong"/>
    <s v="Cox's Bazar"/>
    <x v="1"/>
    <s v="Nhilla"/>
    <s v="Camp 24"/>
    <x v="2"/>
    <d v="2022-04-01T00:00:00"/>
    <x v="0"/>
    <m/>
    <m/>
    <m/>
    <m/>
    <m/>
    <s v="Md. Akramul Haque"/>
    <n v="1714567162"/>
    <s v="akramul.haque@welthungerhilfe.de"/>
    <s v="WHH-ANANDO"/>
  </r>
  <r>
    <n v="1603"/>
    <s v="WHH"/>
    <s v="ANANDO"/>
    <s v="GFFO, WHH"/>
    <s v="WASH"/>
    <x v="2"/>
    <x v="7"/>
    <s v="N/A"/>
    <m/>
    <n v="1"/>
    <s v="completed"/>
    <s v="Chittagong"/>
    <s v="Cox's Bazar"/>
    <x v="1"/>
    <s v="Nhilla"/>
    <s v="Camp 24"/>
    <x v="2"/>
    <d v="2022-04-01T00:00:00"/>
    <x v="0"/>
    <m/>
    <m/>
    <m/>
    <m/>
    <m/>
    <s v="Md. Akramul Haque"/>
    <n v="1714567162"/>
    <s v="akramul.haque@welthungerhilfe.de"/>
    <s v="WHH-ANANDO"/>
  </r>
  <r>
    <n v="1604"/>
    <s v="WHH"/>
    <s v="ANANDO"/>
    <s v="GFFO, WHH"/>
    <s v="WASH"/>
    <x v="3"/>
    <x v="6"/>
    <s v="# of plant"/>
    <m/>
    <n v="1"/>
    <s v="completed"/>
    <s v="Chittagong"/>
    <s v="Cox's Bazar"/>
    <x v="1"/>
    <s v="Nhilla"/>
    <s v="Camp 24"/>
    <x v="2"/>
    <d v="2022-04-01T00:00:00"/>
    <x v="0"/>
    <m/>
    <m/>
    <m/>
    <m/>
    <m/>
    <s v="Md. Akramul Haque"/>
    <n v="1714567162"/>
    <s v="akramul.haque@welthungerhilfe.de"/>
    <s v="WHH-ANANDO"/>
  </r>
  <r>
    <n v="1605"/>
    <s v="DPHE"/>
    <s v="DPHE"/>
    <s v="World Bank"/>
    <s v="WASH"/>
    <x v="1"/>
    <x v="17"/>
    <s v="# of door"/>
    <m/>
    <n v="8"/>
    <s v="completed"/>
    <s v="Chittagong"/>
    <s v="Cox's Bazar"/>
    <x v="0"/>
    <s v="Palong Khali"/>
    <s v="Camp 02E"/>
    <x v="2"/>
    <d v="2022-03-01T00:00:00"/>
    <x v="0"/>
    <m/>
    <m/>
    <m/>
    <m/>
    <m/>
    <s v="Iftekhar Uddin Ahmed"/>
    <n v="8801720071252"/>
    <s v="iftekhar.ahmedeco@gmail.com"/>
    <s v="DPHE"/>
  </r>
  <r>
    <n v="1606"/>
    <s v="DPHE"/>
    <s v="DPHE"/>
    <s v="World Bank"/>
    <s v="WASH"/>
    <x v="1"/>
    <x v="17"/>
    <s v="# of door"/>
    <m/>
    <n v="4"/>
    <s v="completed"/>
    <s v="Chittagong"/>
    <s v="Cox's Bazar"/>
    <x v="0"/>
    <s v="Palong Khali"/>
    <s v="Camp 02W"/>
    <x v="2"/>
    <d v="2022-03-01T00:00:00"/>
    <x v="0"/>
    <m/>
    <m/>
    <m/>
    <m/>
    <m/>
    <s v="Iftekhar Uddin Ahmed"/>
    <n v="8801720071252"/>
    <s v="iftekhar.ahmedeco@gmail.com"/>
    <s v="DPHE"/>
  </r>
  <r>
    <n v="1607"/>
    <s v="WHH"/>
    <s v="ANANDO"/>
    <s v="GFFO, WHH"/>
    <s v="WASH"/>
    <x v="0"/>
    <x v="13"/>
    <s v="# cubic meters / day"/>
    <m/>
    <n v="100"/>
    <s v="completed"/>
    <s v="Chittagong"/>
    <s v="Cox's Bazar"/>
    <x v="1"/>
    <s v="Nhilla"/>
    <s v="Camp 27"/>
    <x v="2"/>
    <d v="2022-04-01T00:00:00"/>
    <x v="0"/>
    <m/>
    <m/>
    <m/>
    <m/>
    <m/>
    <s v="Md. Akramul Haque"/>
    <n v="1714567162"/>
    <s v="akramul.haque@welthungerhilfe.de"/>
    <s v="WHH-ANANDO"/>
  </r>
  <r>
    <n v="1608"/>
    <s v="WHH"/>
    <s v="ANANDO"/>
    <s v="GFFO, WHH"/>
    <s v="WASH"/>
    <x v="0"/>
    <x v="12"/>
    <s v="# of water network"/>
    <m/>
    <n v="6"/>
    <s v="completed"/>
    <s v="Chittagong"/>
    <s v="Cox's Bazar"/>
    <x v="1"/>
    <s v="Nhilla"/>
    <s v="Camp 27"/>
    <x v="2"/>
    <d v="2022-04-01T00:00:00"/>
    <x v="0"/>
    <m/>
    <m/>
    <m/>
    <m/>
    <m/>
    <s v="Md. Akramul Haque"/>
    <n v="1714567162"/>
    <s v="akramul.haque@welthungerhilfe.de"/>
    <s v="WHH-ANANDO"/>
  </r>
  <r>
    <n v="1609"/>
    <s v="WHH"/>
    <s v="ANANDO"/>
    <s v="GFFO, WHH"/>
    <s v="WASH"/>
    <x v="1"/>
    <x v="1"/>
    <s v="# of door "/>
    <m/>
    <n v="54"/>
    <s v="completed"/>
    <s v="Chittagong"/>
    <s v="Cox's Bazar"/>
    <x v="1"/>
    <s v="Nhilla"/>
    <s v="Camp 27"/>
    <x v="2"/>
    <d v="2022-04-01T00:00:00"/>
    <x v="0"/>
    <m/>
    <m/>
    <m/>
    <m/>
    <m/>
    <s v="Md. Akramul Haque"/>
    <n v="1714567162"/>
    <s v="akramul.haque@welthungerhilfe.de"/>
    <s v="WHH-ANANDO"/>
  </r>
  <r>
    <n v="1610"/>
    <s v="WHH"/>
    <s v="ANANDO"/>
    <s v="GFFO, WHH"/>
    <s v="WASH"/>
    <x v="1"/>
    <x v="9"/>
    <s v="# of door"/>
    <m/>
    <n v="104"/>
    <s v="completed"/>
    <s v="Chittagong"/>
    <s v="Cox's Bazar"/>
    <x v="1"/>
    <s v="Nhilla"/>
    <s v="Camp 27"/>
    <x v="2"/>
    <d v="2022-04-01T00:00:00"/>
    <x v="0"/>
    <m/>
    <m/>
    <m/>
    <m/>
    <m/>
    <s v="Md. Akramul Haque"/>
    <n v="1714567162"/>
    <s v="akramul.haque@welthungerhilfe.de"/>
    <s v="WHH-ANANDO"/>
  </r>
  <r>
    <n v="1611"/>
    <s v="WHH"/>
    <s v="ANANDO"/>
    <s v="GFFO, WHH"/>
    <s v="WASH"/>
    <x v="1"/>
    <x v="3"/>
    <s v="# of door"/>
    <m/>
    <n v="240"/>
    <s v="completed"/>
    <s v="Chittagong"/>
    <s v="Cox's Bazar"/>
    <x v="1"/>
    <s v="Nhilla"/>
    <s v="Camp 27"/>
    <x v="2"/>
    <d v="2022-04-01T00:00:00"/>
    <x v="0"/>
    <m/>
    <m/>
    <m/>
    <m/>
    <m/>
    <s v="Md. Akramul Haque"/>
    <n v="1714567162"/>
    <s v="akramul.haque@welthungerhilfe.de"/>
    <s v="WHH-ANANDO"/>
  </r>
  <r>
    <n v="1612"/>
    <s v="WHH"/>
    <s v="ANANDO"/>
    <s v="GFFO, WHH"/>
    <s v="WASH"/>
    <x v="1"/>
    <x v="7"/>
    <s v="N/A"/>
    <m/>
    <n v="93"/>
    <s v="completed"/>
    <s v="Chittagong"/>
    <s v="Cox's Bazar"/>
    <x v="1"/>
    <s v="Nhilla"/>
    <s v="Camp 27"/>
    <x v="2"/>
    <d v="2022-04-01T00:00:00"/>
    <x v="0"/>
    <m/>
    <m/>
    <m/>
    <m/>
    <m/>
    <s v="Md. Akramul Haque"/>
    <n v="1714567162"/>
    <s v="akramul.haque@welthungerhilfe.de"/>
    <s v="WHH-ANANDO"/>
  </r>
  <r>
    <n v="1613"/>
    <s v="WHH"/>
    <s v="ANANDO"/>
    <s v="GFFO, WHH"/>
    <s v="WASH"/>
    <x v="2"/>
    <x v="10"/>
    <s v="# of HP sessions at community level"/>
    <m/>
    <n v="752"/>
    <s v="completed"/>
    <s v="Chittagong"/>
    <s v="Cox's Bazar"/>
    <x v="1"/>
    <s v="Nhilla"/>
    <s v="Camp 27"/>
    <x v="2"/>
    <d v="2022-04-01T00:00:00"/>
    <x v="0"/>
    <m/>
    <m/>
    <m/>
    <m/>
    <m/>
    <s v="Md. Akramul Haque"/>
    <n v="1714567162"/>
    <s v="akramul.haque@welthungerhilfe.de"/>
    <s v="WHH-ANANDO"/>
  </r>
  <r>
    <n v="1614"/>
    <s v="WHH"/>
    <s v="ANANDO"/>
    <s v="GFFO, WHH"/>
    <s v="WASH"/>
    <x v="2"/>
    <x v="4"/>
    <s v="# of HP sessions at HH level"/>
    <m/>
    <n v="2704"/>
    <s v="completed"/>
    <s v="Chittagong"/>
    <s v="Cox's Bazar"/>
    <x v="1"/>
    <s v="Nhilla"/>
    <s v="Camp 27"/>
    <x v="2"/>
    <d v="2022-04-01T00:00:00"/>
    <x v="0"/>
    <m/>
    <m/>
    <m/>
    <m/>
    <m/>
    <s v="Md. Akramul Haque"/>
    <n v="1714567162"/>
    <s v="akramul.haque@welthungerhilfe.de"/>
    <s v="WHH-ANANDO"/>
  </r>
  <r>
    <n v="1615"/>
    <s v="WHH"/>
    <s v="ANANDO"/>
    <s v="GFFO, WHH"/>
    <s v="WASH"/>
    <x v="2"/>
    <x v="19"/>
    <s v="# of estimated persons reached by mass-media campaign"/>
    <m/>
    <n v="20"/>
    <s v="completed"/>
    <s v="Chittagong"/>
    <s v="Cox's Bazar"/>
    <x v="1"/>
    <s v="Nhilla"/>
    <s v="Camp 27"/>
    <x v="2"/>
    <d v="2022-04-01T00:00:00"/>
    <x v="0"/>
    <m/>
    <m/>
    <m/>
    <m/>
    <m/>
    <s v="Md. Akramul Haque"/>
    <n v="1714567162"/>
    <s v="akramul.haque@welthungerhilfe.de"/>
    <s v="WHH-ANANDO"/>
  </r>
  <r>
    <n v="1616"/>
    <s v="WHH"/>
    <s v="ANANDO"/>
    <s v="GFFO, WHH"/>
    <s v="WASH"/>
    <x v="2"/>
    <x v="7"/>
    <s v="N/A"/>
    <m/>
    <n v="103"/>
    <s v="completed"/>
    <s v="Chittagong"/>
    <s v="Cox's Bazar"/>
    <x v="1"/>
    <s v="Nhilla"/>
    <s v="Camp 27"/>
    <x v="2"/>
    <d v="2022-04-01T00:00:00"/>
    <x v="0"/>
    <m/>
    <m/>
    <m/>
    <m/>
    <m/>
    <s v="Md. Akramul Haque"/>
    <n v="1714567162"/>
    <s v="akramul.haque@welthungerhilfe.de"/>
    <s v="WHH-ANANDO"/>
  </r>
  <r>
    <n v="1617"/>
    <s v="WHH"/>
    <s v="ANANDO"/>
    <s v="GFFO, WHH"/>
    <s v="WASH"/>
    <x v="3"/>
    <x v="5"/>
    <s v="# of campaign per camp "/>
    <m/>
    <n v="20"/>
    <s v="completed"/>
    <s v="Chittagong"/>
    <s v="Cox's Bazar"/>
    <x v="1"/>
    <s v="Nhilla"/>
    <s v="Camp 27"/>
    <x v="2"/>
    <d v="2022-04-01T00:00:00"/>
    <x v="0"/>
    <m/>
    <m/>
    <m/>
    <m/>
    <m/>
    <s v="Md. Akramul Haque"/>
    <n v="1714567162"/>
    <s v="akramul.haque@welthungerhilfe.de"/>
    <s v="WHH-ANANDO"/>
  </r>
  <r>
    <n v="1618"/>
    <s v="WHH"/>
    <s v="ANANDO"/>
    <s v="GFFO, WHH"/>
    <s v="WASH"/>
    <x v="3"/>
    <x v="6"/>
    <s v="# of plant"/>
    <m/>
    <n v="1"/>
    <s v="completed"/>
    <s v="Chittagong"/>
    <s v="Cox's Bazar"/>
    <x v="1"/>
    <s v="Nhilla"/>
    <s v="Camp 27"/>
    <x v="2"/>
    <d v="2022-04-01T00:00:00"/>
    <x v="0"/>
    <m/>
    <m/>
    <m/>
    <m/>
    <m/>
    <s v="Md. Akramul Haque"/>
    <n v="1714567162"/>
    <s v="akramul.haque@welthungerhilfe.de"/>
    <s v="WHH-ANANDO"/>
  </r>
  <r>
    <n v="1619"/>
    <s v="DPHE"/>
    <s v="DPHE"/>
    <s v="World Bank"/>
    <s v="WASH"/>
    <x v="1"/>
    <x v="17"/>
    <s v="# of door"/>
    <m/>
    <n v="3"/>
    <s v="completed"/>
    <s v="Chittagong"/>
    <s v="Cox's Bazar"/>
    <x v="0"/>
    <s v="Palong Khali"/>
    <s v="Camp 03"/>
    <x v="2"/>
    <d v="2022-03-01T00:00:00"/>
    <x v="0"/>
    <m/>
    <m/>
    <m/>
    <m/>
    <m/>
    <s v="Iftekhar Uddin Ahmed"/>
    <n v="8801720071252"/>
    <s v="iftekhar.ahmedeco@gmail.com"/>
    <s v="DPHE"/>
  </r>
  <r>
    <n v="1620"/>
    <s v="DPHE"/>
    <s v="DPHE"/>
    <s v="World Bank"/>
    <s v="WASH"/>
    <x v="1"/>
    <x v="17"/>
    <s v="# of door"/>
    <m/>
    <n v="4"/>
    <s v="completed"/>
    <s v="Chittagong"/>
    <s v="Cox's Bazar"/>
    <x v="0"/>
    <s v="Palong Khali"/>
    <s v="Camp 04"/>
    <x v="2"/>
    <d v="2022-03-01T00:00:00"/>
    <x v="0"/>
    <m/>
    <m/>
    <m/>
    <m/>
    <m/>
    <s v="Iftekhar Uddin Ahmed"/>
    <n v="8801720071252"/>
    <s v="iftekhar.ahmedeco@gmail.com"/>
    <s v="DPHE"/>
  </r>
  <r>
    <n v="1621"/>
    <s v="DPHE"/>
    <s v="DPHE"/>
    <s v="World Bank"/>
    <s v="WASH"/>
    <x v="1"/>
    <x v="17"/>
    <s v="# of door"/>
    <m/>
    <n v="4"/>
    <s v="completed"/>
    <s v="Chittagong"/>
    <s v="Cox's Bazar"/>
    <x v="0"/>
    <s v="Palong Khali"/>
    <s v="Camp 05"/>
    <x v="2"/>
    <d v="2022-03-01T00:00:00"/>
    <x v="0"/>
    <m/>
    <m/>
    <m/>
    <m/>
    <m/>
    <s v="Iftekhar Uddin Ahmed"/>
    <n v="8801720071252"/>
    <s v="iftekhar.ahmedeco@gmail.com"/>
    <s v="DPHE"/>
  </r>
  <r>
    <n v="1622"/>
    <s v="DPHE"/>
    <s v="DPHE"/>
    <s v="World Bank"/>
    <s v="WASH"/>
    <x v="1"/>
    <x v="17"/>
    <s v="# of door"/>
    <m/>
    <n v="2"/>
    <s v="completed"/>
    <s v="Chittagong"/>
    <s v="Cox's Bazar"/>
    <x v="0"/>
    <s v="Raja Palong"/>
    <s v="Kutupalong RC"/>
    <x v="2"/>
    <d v="2022-03-01T00:00:00"/>
    <x v="0"/>
    <m/>
    <m/>
    <m/>
    <m/>
    <m/>
    <s v="Iftekhar Uddin Ahmed"/>
    <n v="8801720071252"/>
    <s v="iftekhar.ahmedeco@gmail.com"/>
    <s v="DPHE"/>
  </r>
  <r>
    <n v="1623"/>
    <s v="DPHE"/>
    <s v="DPHE"/>
    <s v="World Bank"/>
    <s v="WASH"/>
    <x v="1"/>
    <x v="17"/>
    <s v="# of door"/>
    <m/>
    <n v="10"/>
    <s v="completed"/>
    <s v="Chittagong"/>
    <s v="Cox's Bazar"/>
    <x v="0"/>
    <s v="Palong Khali"/>
    <s v="Camp 15"/>
    <x v="2"/>
    <d v="2022-03-01T00:00:00"/>
    <x v="0"/>
    <m/>
    <m/>
    <m/>
    <m/>
    <m/>
    <s v="Iftekhar Uddin Ahmed"/>
    <n v="8801720071252"/>
    <s v="Iftekhar.ahmedeco@gmail.com"/>
    <s v="DPHE"/>
  </r>
  <r>
    <n v="1624"/>
    <s v="DPHE"/>
    <s v="DPHE"/>
    <s v="World Bank"/>
    <s v="WASH"/>
    <x v="1"/>
    <x v="32"/>
    <s v="# of door"/>
    <m/>
    <n v="1"/>
    <s v="completed"/>
    <s v="Chittagong"/>
    <s v="Cox's Bazar"/>
    <x v="0"/>
    <s v="Palong Khali"/>
    <s v="Camp 20"/>
    <x v="2"/>
    <d v="2022-03-01T00:00:00"/>
    <x v="0"/>
    <m/>
    <m/>
    <m/>
    <m/>
    <m/>
    <s v="Iftekhar Uddin Ahmed"/>
    <n v="8801720071252"/>
    <s v="iftekhar.ahmedeco@gmail.com"/>
    <s v="DPHE"/>
  </r>
  <r>
    <n v="1625"/>
    <s v="DPHE"/>
    <s v="DPHE"/>
    <s v="World Bank"/>
    <s v="WASH"/>
    <x v="1"/>
    <x v="16"/>
    <s v="# of door"/>
    <m/>
    <n v="2"/>
    <s v="completed"/>
    <s v="Chittagong"/>
    <s v="Cox's Bazar"/>
    <x v="0"/>
    <s v="Palong Khali"/>
    <s v="Camp 20"/>
    <x v="2"/>
    <d v="2022-03-01T00:00:00"/>
    <x v="0"/>
    <m/>
    <m/>
    <m/>
    <m/>
    <m/>
    <s v="Iftekhar Uddin Ahmed"/>
    <n v="8801720071252"/>
    <s v="iftekhar.ahmedeco@gmail.com"/>
    <s v="DPHE"/>
  </r>
  <r>
    <n v="1626"/>
    <s v="DPHE"/>
    <s v="DPHE"/>
    <s v="World Bank"/>
    <s v="WASH"/>
    <x v="1"/>
    <x v="17"/>
    <s v="# of door"/>
    <m/>
    <n v="2"/>
    <s v="completed"/>
    <s v="Chittagong"/>
    <s v="Cox's Bazar"/>
    <x v="0"/>
    <s v="Palong Khali"/>
    <s v="Camp 20"/>
    <x v="2"/>
    <d v="2022-03-01T00:00:00"/>
    <x v="0"/>
    <m/>
    <m/>
    <m/>
    <m/>
    <m/>
    <s v="Iftekhar Uddin Ahmed"/>
    <n v="8801720071252"/>
    <s v="iftekhar.ahmedeco@gmail.com"/>
    <s v="DPHE"/>
  </r>
  <r>
    <n v="1627"/>
    <s v="UNDP"/>
    <s v="BRAC"/>
    <s v="SIDA"/>
    <s v="WASH"/>
    <x v="3"/>
    <x v="5"/>
    <s v="# of campaign per camp "/>
    <m/>
    <n v="1"/>
    <s v="completed"/>
    <s v="Chittagong"/>
    <s v="Cox's Bazar"/>
    <x v="0"/>
    <s v="Haldia Palong"/>
    <s v="HC,Haldia Palong"/>
    <x v="2"/>
    <d v="2022-06-01T00:00:00"/>
    <x v="1"/>
    <m/>
    <m/>
    <m/>
    <m/>
    <m/>
    <s v="Tarek Khan"/>
    <n v="1960166946"/>
    <s v="tarek.khan@undp.org"/>
    <s v="UNDP-BRAC"/>
  </r>
  <r>
    <n v="1628"/>
    <s v="GREEN HILL"/>
    <s v="GREEN HILL"/>
    <s v="CPI"/>
    <s v="WASH"/>
    <x v="0"/>
    <x v="0"/>
    <s v="# of tube well"/>
    <m/>
    <n v="46"/>
    <s v="completed"/>
    <s v="Chittagong"/>
    <s v="Cox's Bazar"/>
    <x v="0"/>
    <s v="Palong Khali"/>
    <s v="Camp 01W"/>
    <x v="2"/>
    <d v="2022-06-01T00:00:00"/>
    <x v="0"/>
    <m/>
    <m/>
    <m/>
    <m/>
    <m/>
    <s v="MD. Arifuzzaman"/>
    <n v="1882052535"/>
    <s v="arifuzzaman@ghcxb.org"/>
    <s v="GREEN HILL"/>
  </r>
  <r>
    <n v="1629"/>
    <s v="GREEN HILL"/>
    <s v="GREEN HILL"/>
    <s v="CPI"/>
    <s v="WASH"/>
    <x v="0"/>
    <x v="30"/>
    <s v="# of household"/>
    <m/>
    <n v="250"/>
    <s v="completed"/>
    <s v="Chittagong"/>
    <s v="Cox's Bazar"/>
    <x v="0"/>
    <s v="Palong Khali"/>
    <s v="Camp 01W"/>
    <x v="2"/>
    <d v="2022-06-01T00:00:00"/>
    <x v="0"/>
    <m/>
    <m/>
    <m/>
    <m/>
    <m/>
    <s v="MD. Arifuzzaman"/>
    <n v="1882052535"/>
    <s v="arifuzzaman@ghcxb.org"/>
    <s v="GREEN HILL"/>
  </r>
  <r>
    <n v="1630"/>
    <s v="GREEN HILL"/>
    <s v="GREEN HILL"/>
    <s v="CPI"/>
    <s v="WASH"/>
    <x v="1"/>
    <x v="1"/>
    <s v="# of door "/>
    <m/>
    <n v="14"/>
    <s v="completed"/>
    <s v="Chittagong"/>
    <s v="Cox's Bazar"/>
    <x v="0"/>
    <s v="Palong Khali"/>
    <s v="Camp 01W"/>
    <x v="2"/>
    <d v="2022-06-01T00:00:00"/>
    <x v="0"/>
    <m/>
    <m/>
    <m/>
    <m/>
    <m/>
    <s v="MD. Arifuzzaman"/>
    <n v="1882052535"/>
    <s v="arifuzzaman@ghcxb.org"/>
    <s v="GREEN HILL"/>
  </r>
  <r>
    <n v="1631"/>
    <s v="GREEN HILL"/>
    <s v="GREEN HILL"/>
    <s v="CPI"/>
    <s v="WASH"/>
    <x v="1"/>
    <x v="9"/>
    <s v="# of door"/>
    <m/>
    <n v="23"/>
    <s v="completed"/>
    <s v="Chittagong"/>
    <s v="Cox's Bazar"/>
    <x v="0"/>
    <s v="Palong Khali"/>
    <s v="Camp 01W"/>
    <x v="2"/>
    <d v="2022-06-01T00:00:00"/>
    <x v="0"/>
    <m/>
    <m/>
    <m/>
    <m/>
    <m/>
    <s v="MD. Arifuzzaman"/>
    <n v="1882052535"/>
    <s v="arifuzzaman@ghcxb.org"/>
    <s v="GREEN HILL"/>
  </r>
  <r>
    <n v="1632"/>
    <s v="GREEN HILL"/>
    <s v="GREEN HILL"/>
    <s v="CPI"/>
    <s v="WASH"/>
    <x v="1"/>
    <x v="3"/>
    <s v="# of door"/>
    <m/>
    <n v="48"/>
    <s v="completed"/>
    <s v="Chittagong"/>
    <s v="Cox's Bazar"/>
    <x v="0"/>
    <s v="Palong Khali"/>
    <s v="Camp 01W"/>
    <x v="2"/>
    <d v="2022-06-01T00:00:00"/>
    <x v="0"/>
    <m/>
    <m/>
    <m/>
    <m/>
    <m/>
    <s v="MD. Arifuzzaman"/>
    <n v="1882052535"/>
    <s v="arifuzzaman@ghcxb.org"/>
    <s v="GREEN HILL"/>
  </r>
  <r>
    <n v="1633"/>
    <s v="GREEN HILL"/>
    <s v="GREEN HILL"/>
    <s v="CPI"/>
    <s v="WASH"/>
    <x v="2"/>
    <x v="10"/>
    <s v="# of HP sessions at community level"/>
    <m/>
    <n v="86"/>
    <s v="completed"/>
    <s v="Chittagong"/>
    <s v="Cox's Bazar"/>
    <x v="0"/>
    <s v="Palong Khali"/>
    <s v="Camp 01W"/>
    <x v="2"/>
    <d v="2022-06-01T00:00:00"/>
    <x v="0"/>
    <m/>
    <m/>
    <m/>
    <m/>
    <m/>
    <s v="MD. Arifuzzaman"/>
    <n v="1882052535"/>
    <s v="arifuzzaman@ghcxb.org"/>
    <s v="GREEN HILL"/>
  </r>
  <r>
    <n v="1634"/>
    <s v="GREEN HILL"/>
    <s v="GREEN HILL"/>
    <s v="CPI"/>
    <s v="WASH"/>
    <x v="2"/>
    <x v="4"/>
    <s v="# of HP sessions at HH level"/>
    <m/>
    <n v="4936"/>
    <s v="completed"/>
    <s v="Chittagong"/>
    <s v="Cox's Bazar"/>
    <x v="0"/>
    <s v="Palong Khali"/>
    <s v="Camp 01W"/>
    <x v="2"/>
    <d v="2022-06-01T00:00:00"/>
    <x v="0"/>
    <m/>
    <m/>
    <m/>
    <m/>
    <m/>
    <s v="MD. Arifuzzaman"/>
    <n v="1882052535"/>
    <s v="arifuzzaman@ghcxb.org"/>
    <s v="GREEN HILL"/>
  </r>
  <r>
    <n v="1635"/>
    <s v="GREEN HILL"/>
    <s v="GREEN HILL"/>
    <s v="CPI"/>
    <s v="WASH"/>
    <x v="3"/>
    <x v="5"/>
    <s v="# of campaign per camp "/>
    <m/>
    <n v="1"/>
    <s v="completed"/>
    <s v="Chittagong"/>
    <s v="Cox's Bazar"/>
    <x v="0"/>
    <s v="Palong Khali"/>
    <s v="Camp 01W"/>
    <x v="2"/>
    <d v="2022-06-01T00:00:00"/>
    <x v="0"/>
    <m/>
    <m/>
    <m/>
    <m/>
    <m/>
    <s v="MD. Arifuzzaman"/>
    <n v="1882052535"/>
    <s v="arifuzzaman@ghcxb.org"/>
    <s v="GREEN HILL"/>
  </r>
  <r>
    <n v="1636"/>
    <s v="GREEN HILL"/>
    <s v="GREEN HILL"/>
    <s v="CPI"/>
    <s v="WASH"/>
    <x v="0"/>
    <x v="0"/>
    <s v="# of tube well"/>
    <m/>
    <n v="48"/>
    <s v="completed"/>
    <s v="Chittagong"/>
    <s v="Cox's Bazar"/>
    <x v="0"/>
    <s v="Palong Khali"/>
    <s v="Camp 17"/>
    <x v="2"/>
    <d v="2022-06-01T00:00:00"/>
    <x v="0"/>
    <m/>
    <m/>
    <m/>
    <m/>
    <m/>
    <s v="Md. Arifuzzaman"/>
    <n v="1882052535"/>
    <s v="arifuzzaman@ghcxb.org"/>
    <s v="GREEN HILL"/>
  </r>
  <r>
    <n v="1637"/>
    <s v="GREEN HILL"/>
    <s v="GREEN HILL"/>
    <s v="CPI"/>
    <s v="WASH"/>
    <x v="0"/>
    <x v="30"/>
    <s v="# of household"/>
    <m/>
    <n v="310"/>
    <s v="completed"/>
    <s v="Chittagong"/>
    <s v="Cox's Bazar"/>
    <x v="0"/>
    <s v="Palong Khali"/>
    <s v="Camp 17"/>
    <x v="2"/>
    <d v="2022-06-01T00:00:00"/>
    <x v="0"/>
    <m/>
    <m/>
    <m/>
    <m/>
    <m/>
    <s v="Md. Arifuzzaman"/>
    <n v="1882052535"/>
    <s v="arifuzzaman@ghcxb.org"/>
    <s v="GREEN HILL"/>
  </r>
  <r>
    <n v="1638"/>
    <s v="GREEN HILL"/>
    <s v="GREEN HILL"/>
    <s v="CPI"/>
    <s v="WASH"/>
    <x v="1"/>
    <x v="9"/>
    <s v="# of door"/>
    <m/>
    <n v="20"/>
    <s v="completed"/>
    <s v="Chittagong"/>
    <s v="Cox's Bazar"/>
    <x v="0"/>
    <s v="Palong Khali"/>
    <s v="Camp 17"/>
    <x v="2"/>
    <d v="2022-06-01T00:00:00"/>
    <x v="0"/>
    <m/>
    <m/>
    <m/>
    <m/>
    <m/>
    <s v="Md. Arifuzzaman"/>
    <n v="1882052535"/>
    <s v="arifuzzaman@ghcxb.org"/>
    <s v="GREEN HILL"/>
  </r>
  <r>
    <n v="1639"/>
    <s v="GREEN HILL"/>
    <s v="GREEN HILL"/>
    <s v="CPI"/>
    <s v="WASH"/>
    <x v="1"/>
    <x v="3"/>
    <s v="# of door"/>
    <m/>
    <n v="20"/>
    <s v="completed"/>
    <s v="Chittagong"/>
    <s v="Cox's Bazar"/>
    <x v="0"/>
    <s v="Palong Khali"/>
    <s v="Camp 17"/>
    <x v="2"/>
    <d v="2022-06-01T00:00:00"/>
    <x v="0"/>
    <m/>
    <m/>
    <m/>
    <m/>
    <m/>
    <s v="Md. Arifuzzaman"/>
    <n v="1882052535"/>
    <s v="arifuzzaman@ghcxb.org"/>
    <s v="GREEN HILL"/>
  </r>
  <r>
    <n v="1640"/>
    <s v="GREEN HILL"/>
    <s v="GREEN HILL"/>
    <s v="CPI"/>
    <s v="WASH"/>
    <x v="2"/>
    <x v="10"/>
    <s v="# of HP sessions at community level"/>
    <m/>
    <n v="35"/>
    <s v="completed"/>
    <s v="Chittagong"/>
    <s v="Cox's Bazar"/>
    <x v="0"/>
    <s v="Palong Khali"/>
    <s v="Camp 17"/>
    <x v="2"/>
    <d v="2022-06-01T00:00:00"/>
    <x v="0"/>
    <m/>
    <m/>
    <m/>
    <m/>
    <m/>
    <s v="Md. Arifuzzaman"/>
    <n v="1882052535"/>
    <s v="arifuzzaman@ghcxb.org"/>
    <s v="GREEN HILL"/>
  </r>
  <r>
    <n v="1641"/>
    <s v="GREEN HILL"/>
    <s v="GREEN HILL"/>
    <s v="CPI"/>
    <s v="WASH"/>
    <x v="2"/>
    <x v="4"/>
    <s v="# of HP sessions at HH level"/>
    <m/>
    <n v="1009"/>
    <s v="completed"/>
    <s v="Chittagong"/>
    <s v="Cox's Bazar"/>
    <x v="0"/>
    <s v="Palong Khali"/>
    <s v="Camp 17"/>
    <x v="2"/>
    <d v="2022-06-01T00:00:00"/>
    <x v="0"/>
    <m/>
    <m/>
    <m/>
    <m/>
    <m/>
    <s v="Md. Arifuzzaman"/>
    <n v="1882052535"/>
    <s v="arifuzzaman@ghcxb.org"/>
    <s v="GREEN HILL"/>
  </r>
  <r>
    <n v="1654"/>
    <s v="GREEN HILL"/>
    <s v="GREEN HILL"/>
    <s v="CPI"/>
    <s v="WASH"/>
    <x v="0"/>
    <x v="0"/>
    <s v="# of tube well"/>
    <m/>
    <n v="71"/>
    <s v="completed"/>
    <s v="Chittagong"/>
    <s v="Cox's Bazar"/>
    <x v="0"/>
    <s v="Palong Khali"/>
    <s v="Camp 04"/>
    <x v="2"/>
    <d v="2022-06-01T00:00:00"/>
    <x v="0"/>
    <m/>
    <m/>
    <m/>
    <m/>
    <m/>
    <s v="Md. Arifuzzaman"/>
    <n v="1882052535"/>
    <s v="arifuzzaman@ghcxb.org"/>
    <s v="GREEN HILL"/>
  </r>
  <r>
    <n v="1655"/>
    <s v="GREEN HILL"/>
    <s v="GREEN HILL"/>
    <s v="CPI"/>
    <s v="WASH"/>
    <x v="0"/>
    <x v="30"/>
    <s v="# of household"/>
    <m/>
    <n v="700"/>
    <s v="completed"/>
    <s v="Chittagong"/>
    <s v="Cox's Bazar"/>
    <x v="0"/>
    <s v="Palong Khali"/>
    <s v="Camp 04"/>
    <x v="2"/>
    <d v="2022-06-01T00:00:00"/>
    <x v="0"/>
    <m/>
    <m/>
    <m/>
    <m/>
    <m/>
    <s v="Md. Arifuzzaman"/>
    <n v="1882052535"/>
    <s v="arifuzzaman@ghcxb.org"/>
    <s v="GREEN HILL"/>
  </r>
  <r>
    <n v="1656"/>
    <s v="GREEN HILL"/>
    <s v="GREEN HILL"/>
    <s v="CPI"/>
    <s v="WASH"/>
    <x v="0"/>
    <x v="7"/>
    <s v="N/A"/>
    <m/>
    <n v="7"/>
    <s v="completed"/>
    <s v="Chittagong"/>
    <s v="Cox's Bazar"/>
    <x v="0"/>
    <s v="Palong Khali"/>
    <s v="Camp 04"/>
    <x v="2"/>
    <d v="2022-06-01T00:00:00"/>
    <x v="0"/>
    <m/>
    <m/>
    <m/>
    <m/>
    <m/>
    <s v="Md. Arifuzzaman"/>
    <n v="1882052535"/>
    <s v="arifuzzaman@ghcxb.org"/>
    <s v="GREEN HILL"/>
  </r>
  <r>
    <n v="1657"/>
    <s v="GREEN HILL"/>
    <s v="GREEN HILL"/>
    <s v="CPI"/>
    <s v="WASH"/>
    <x v="1"/>
    <x v="9"/>
    <s v="# of door"/>
    <m/>
    <n v="14"/>
    <s v="completed"/>
    <s v="Chittagong"/>
    <s v="Cox's Bazar"/>
    <x v="0"/>
    <s v="Palong Khali"/>
    <s v="Camp 04"/>
    <x v="2"/>
    <d v="2022-06-01T00:00:00"/>
    <x v="0"/>
    <m/>
    <m/>
    <m/>
    <m/>
    <m/>
    <s v="Md. Arifuzzaman"/>
    <n v="1882052535"/>
    <s v="arifuzzaman@ghcxb.org"/>
    <s v="GREEN HILL"/>
  </r>
  <r>
    <n v="1658"/>
    <s v="GREEN HILL"/>
    <s v="GREEN HILL"/>
    <s v="CPI"/>
    <s v="WASH"/>
    <x v="2"/>
    <x v="10"/>
    <s v="# of HP sessions at community level"/>
    <m/>
    <n v="8"/>
    <s v="completed"/>
    <s v="Chittagong"/>
    <s v="Cox's Bazar"/>
    <x v="0"/>
    <s v="Palong Khali"/>
    <s v="Camp 04"/>
    <x v="2"/>
    <d v="2022-06-01T00:00:00"/>
    <x v="0"/>
    <m/>
    <m/>
    <m/>
    <m/>
    <m/>
    <s v="Md. Arifuzzaman"/>
    <n v="1882052535"/>
    <s v="arifuzzaman@ghcxb.org"/>
    <s v="GREEN HILL"/>
  </r>
  <r>
    <n v="1659"/>
    <s v="GREEN HILL"/>
    <s v="GREEN HILL"/>
    <s v="CPI"/>
    <s v="WASH"/>
    <x v="2"/>
    <x v="4"/>
    <s v="# of HP sessions at HH level"/>
    <m/>
    <n v="954"/>
    <s v="completed"/>
    <s v="Chittagong"/>
    <s v="Cox's Bazar"/>
    <x v="0"/>
    <s v="Palong Khali"/>
    <s v="Camp 04"/>
    <x v="2"/>
    <d v="2022-06-01T00:00:00"/>
    <x v="0"/>
    <m/>
    <m/>
    <m/>
    <m/>
    <m/>
    <s v="Md. Arifuzzaman"/>
    <n v="1882052535"/>
    <s v="arifuzzaman@ghcxb.org"/>
    <s v="GREEN HILL"/>
  </r>
  <r>
    <n v="1660"/>
    <s v="GREEN HILL"/>
    <s v="GREEN HILL"/>
    <s v="CPI"/>
    <s v="WASH"/>
    <x v="3"/>
    <x v="5"/>
    <s v="# of campaign per camp "/>
    <m/>
    <n v="1"/>
    <s v="completed"/>
    <s v="Chittagong"/>
    <s v="Cox's Bazar"/>
    <x v="0"/>
    <s v="Palong Khali"/>
    <s v="Camp 04"/>
    <x v="2"/>
    <d v="2022-06-01T00:00:00"/>
    <x v="0"/>
    <m/>
    <m/>
    <m/>
    <m/>
    <m/>
    <s v="Md. Arifuzzaman"/>
    <n v="1882052535"/>
    <s v="arifuzzaman@ghcxb.org"/>
    <s v="GREEN HILL"/>
  </r>
  <r>
    <n v="1692"/>
    <s v="GREEN HILL"/>
    <s v="GREEN HILL"/>
    <s v="CPI"/>
    <s v="WASH"/>
    <x v="0"/>
    <x v="12"/>
    <s v="# of water network"/>
    <m/>
    <n v="1"/>
    <s v="completed"/>
    <s v="Chittagong"/>
    <s v="Cox's Bazar"/>
    <x v="3"/>
    <s v="Jhilwanja"/>
    <s v="HC,Jhilwanja"/>
    <x v="2"/>
    <d v="2022-06-01T00:00:00"/>
    <x v="2"/>
    <m/>
    <m/>
    <m/>
    <m/>
    <m/>
    <s v="Md. Arifuzzaman"/>
    <n v="1882052535"/>
    <s v="arifuzzaman@ghcxb.org"/>
    <s v="GREEN HILL"/>
  </r>
  <r>
    <n v="1693"/>
    <s v="GREEN HILL"/>
    <s v="GREEN HILL"/>
    <s v="CPI"/>
    <s v="WASH"/>
    <x v="0"/>
    <x v="7"/>
    <s v="N/A"/>
    <m/>
    <n v="18"/>
    <s v="completed"/>
    <s v="Chittagong"/>
    <s v="Cox's Bazar"/>
    <x v="3"/>
    <s v="Jhilwanja"/>
    <s v="HC,Jhilwanja"/>
    <x v="2"/>
    <d v="2022-06-01T00:00:00"/>
    <x v="2"/>
    <m/>
    <m/>
    <m/>
    <m/>
    <m/>
    <s v="Md. Arifuzzaman"/>
    <n v="1882052535"/>
    <s v="arifuzzaman@ghcxb.org"/>
    <s v="GREEN HILL"/>
  </r>
  <r>
    <n v="1717"/>
    <s v="IOM"/>
    <s v="IOM"/>
    <s v="OFDA, BHA"/>
    <s v="WASH"/>
    <x v="0"/>
    <x v="25"/>
    <s v="# of tube well"/>
    <m/>
    <n v="59"/>
    <s v="completed"/>
    <s v="Chittagong"/>
    <s v="Cox's Bazar"/>
    <x v="0"/>
    <s v="Palong Khali"/>
    <s v="HC,Palong Khali"/>
    <x v="2"/>
    <d v="2022-03-01T00:00:00"/>
    <x v="1"/>
    <m/>
    <m/>
    <m/>
    <m/>
    <m/>
    <s v="Kazi Mahfuzur Rahman"/>
    <n v="1737538933"/>
    <s v="kmrahman@iom.int"/>
    <s v="IOM"/>
  </r>
  <r>
    <n v="1718"/>
    <s v="IOM"/>
    <s v="IOM"/>
    <s v="OFDA, BHA"/>
    <s v="WASH"/>
    <x v="1"/>
    <x v="17"/>
    <s v="# of door"/>
    <m/>
    <n v="304"/>
    <s v="completed"/>
    <s v="Chittagong"/>
    <s v="Cox's Bazar"/>
    <x v="0"/>
    <s v="Palong Khali"/>
    <s v="HC,Palong Khali"/>
    <x v="2"/>
    <d v="2022-03-01T00:00:00"/>
    <x v="1"/>
    <m/>
    <m/>
    <m/>
    <m/>
    <m/>
    <s v="Kazi Mahfuzur Rahman"/>
    <n v="1737538933"/>
    <s v="kmrahman@iom.int"/>
    <s v="IOM"/>
  </r>
  <r>
    <n v="1719"/>
    <s v="IOM"/>
    <s v="IOM"/>
    <s v="OFDA, BHA"/>
    <s v="WASH"/>
    <x v="0"/>
    <x v="25"/>
    <s v="# of tube well"/>
    <m/>
    <n v="27"/>
    <s v="completed"/>
    <s v="Chittagong"/>
    <s v="Cox's Bazar"/>
    <x v="1"/>
    <s v="Nhilla"/>
    <s v="HC,Nhilla"/>
    <x v="2"/>
    <d v="2022-03-01T00:00:00"/>
    <x v="1"/>
    <m/>
    <m/>
    <m/>
    <m/>
    <m/>
    <s v="Kazi Mahfuzur Rahman"/>
    <n v="1737538933"/>
    <s v="kmrahman@iom.int"/>
    <s v="IOM"/>
  </r>
  <r>
    <n v="1720"/>
    <s v="IOM"/>
    <s v="IOM"/>
    <s v="OFDA, BHA"/>
    <s v="WASH"/>
    <x v="1"/>
    <x v="17"/>
    <s v="# of door"/>
    <m/>
    <n v="162"/>
    <s v="completed"/>
    <s v="Chittagong"/>
    <s v="Cox's Bazar"/>
    <x v="1"/>
    <s v="Nhilla"/>
    <s v="HC,Nhilla"/>
    <x v="2"/>
    <d v="2022-03-01T00:00:00"/>
    <x v="1"/>
    <m/>
    <m/>
    <m/>
    <m/>
    <m/>
    <s v="Kazi Mahfuzur Rahman"/>
    <n v="1737538933"/>
    <s v="kmrahman@iom.int"/>
    <s v="IOM"/>
  </r>
  <r>
    <n v="1721"/>
    <s v="IOM"/>
    <s v="IOM"/>
    <s v="OFDA, BHA"/>
    <s v="WASH"/>
    <x v="1"/>
    <x v="17"/>
    <s v="# of door"/>
    <m/>
    <n v="444"/>
    <s v="completed"/>
    <s v="Chittagong"/>
    <s v="Cox's Bazar"/>
    <x v="1"/>
    <s v="Sabrang"/>
    <s v="HC,Sabrang"/>
    <x v="2"/>
    <d v="2022-03-01T00:00:00"/>
    <x v="1"/>
    <m/>
    <m/>
    <m/>
    <m/>
    <m/>
    <s v="Kazi Mahfuzur Rahman"/>
    <n v="1737538933"/>
    <s v="kmrahman@iom.int"/>
    <s v="IOM"/>
  </r>
  <r>
    <n v="1722"/>
    <s v="UNICEF"/>
    <s v="DSK"/>
    <s v="UNICEF"/>
    <s v="WASH"/>
    <x v="0"/>
    <x v="12"/>
    <s v="# of water network"/>
    <m/>
    <n v="1"/>
    <s v="completed"/>
    <s v="Chittagong"/>
    <s v="Cox's Bazar"/>
    <x v="1"/>
    <s v="Whykong"/>
    <s v="Camp 22"/>
    <x v="2"/>
    <d v="2023-02-01T00:00:00"/>
    <x v="0"/>
    <m/>
    <m/>
    <m/>
    <m/>
    <m/>
    <s v="Md. Azhari Mukul"/>
    <n v="1718551768"/>
    <s v="azhari@dskbangladesh.org"/>
    <s v="UNICEF-DSK"/>
  </r>
  <r>
    <n v="1723"/>
    <s v="UNICEF"/>
    <s v="DSK"/>
    <s v="UNICEF"/>
    <s v="WASH"/>
    <x v="1"/>
    <x v="1"/>
    <s v="# of door "/>
    <m/>
    <n v="16"/>
    <s v="completed"/>
    <s v="Chittagong"/>
    <s v="Cox's Bazar"/>
    <x v="1"/>
    <s v="Whykong"/>
    <s v="Camp 22"/>
    <x v="2"/>
    <d v="2023-02-01T00:00:00"/>
    <x v="0"/>
    <m/>
    <m/>
    <m/>
    <m/>
    <m/>
    <s v="Md. Azhari Mukul"/>
    <n v="1718551768"/>
    <s v="azhari@dskbangladesh.org"/>
    <s v="UNICEF-DSK"/>
  </r>
  <r>
    <n v="1724"/>
    <s v="UNICEF"/>
    <s v="DSK"/>
    <s v="UNICEF"/>
    <s v="WASH"/>
    <x v="1"/>
    <x v="8"/>
    <s v="# of FSM Site"/>
    <m/>
    <n v="3"/>
    <s v="completed"/>
    <s v="Chittagong"/>
    <s v="Cox's Bazar"/>
    <x v="1"/>
    <s v="Whykong"/>
    <s v="Camp 22"/>
    <x v="2"/>
    <d v="2023-02-01T00:00:00"/>
    <x v="0"/>
    <m/>
    <m/>
    <m/>
    <m/>
    <m/>
    <s v="Md. Azhari Mukul"/>
    <n v="1718551768"/>
    <s v="azhari@dskbangladesh.org"/>
    <s v="UNICEF-DSK"/>
  </r>
  <r>
    <n v="1725"/>
    <s v="UNICEF"/>
    <s v="DSK"/>
    <s v="UNICEF"/>
    <s v="WASH"/>
    <x v="1"/>
    <x v="2"/>
    <s v="# of FSM Site"/>
    <m/>
    <n v="1"/>
    <s v="completed"/>
    <s v="Chittagong"/>
    <s v="Cox's Bazar"/>
    <x v="1"/>
    <s v="Whykong"/>
    <s v="Camp 22"/>
    <x v="2"/>
    <d v="2023-02-01T00:00:00"/>
    <x v="0"/>
    <m/>
    <m/>
    <m/>
    <m/>
    <m/>
    <s v="Md. Azhari Mukul"/>
    <n v="1718551768"/>
    <s v="azhari@dskbangladesh.org"/>
    <s v="UNICEF-DSK"/>
  </r>
  <r>
    <n v="1726"/>
    <s v="UNICEF"/>
    <s v="DSK"/>
    <s v="UNICEF"/>
    <s v="WASH"/>
    <x v="1"/>
    <x v="9"/>
    <s v="# of door"/>
    <m/>
    <n v="50"/>
    <s v="completed"/>
    <s v="Chittagong"/>
    <s v="Cox's Bazar"/>
    <x v="1"/>
    <s v="Whykong"/>
    <s v="Camp 22"/>
    <x v="2"/>
    <d v="2023-02-01T00:00:00"/>
    <x v="0"/>
    <m/>
    <m/>
    <m/>
    <m/>
    <m/>
    <s v="Md. Azhari Mukul"/>
    <n v="1718551768"/>
    <s v="azhari@dskbangladesh.org"/>
    <s v="UNICEF-DSK"/>
  </r>
  <r>
    <n v="1727"/>
    <s v="UNICEF"/>
    <s v="DSK"/>
    <s v="UNICEF"/>
    <s v="WASH"/>
    <x v="1"/>
    <x v="3"/>
    <s v="# of door"/>
    <m/>
    <n v="201"/>
    <s v="completed"/>
    <s v="Chittagong"/>
    <s v="Cox's Bazar"/>
    <x v="1"/>
    <s v="Whykong"/>
    <s v="Camp 22"/>
    <x v="2"/>
    <d v="2023-02-01T00:00:00"/>
    <x v="0"/>
    <m/>
    <m/>
    <m/>
    <m/>
    <m/>
    <s v="Md. Azhari Mukul"/>
    <n v="1718551768"/>
    <s v="azhari@dskbangladesh.org"/>
    <s v="UNICEF-DSK"/>
  </r>
  <r>
    <n v="1728"/>
    <s v="UNICEF"/>
    <s v="DSK"/>
    <s v="UNICEF"/>
    <s v="WASH"/>
    <x v="2"/>
    <x v="10"/>
    <s v="# of HP sessions at community level"/>
    <m/>
    <n v="98"/>
    <s v="completed"/>
    <s v="Chittagong"/>
    <s v="Cox's Bazar"/>
    <x v="1"/>
    <s v="Whykong"/>
    <s v="Camp 22"/>
    <x v="2"/>
    <d v="2023-02-01T00:00:00"/>
    <x v="0"/>
    <m/>
    <m/>
    <m/>
    <m/>
    <m/>
    <s v="Md. Azhari Mukul"/>
    <n v="1718551768"/>
    <s v="azhari@dskbangladesh.org"/>
    <s v="UNICEF-DSK"/>
  </r>
  <r>
    <n v="1729"/>
    <s v="UNICEF"/>
    <s v="DSK"/>
    <s v="UNICEF"/>
    <s v="WASH"/>
    <x v="2"/>
    <x v="19"/>
    <s v="# of estimated persons reached by mass-media campaign"/>
    <m/>
    <n v="2"/>
    <s v="completed"/>
    <s v="Chittagong"/>
    <s v="Cox's Bazar"/>
    <x v="1"/>
    <s v="Whykong"/>
    <s v="Camp 22"/>
    <x v="2"/>
    <d v="2023-02-01T00:00:00"/>
    <x v="0"/>
    <m/>
    <m/>
    <m/>
    <m/>
    <m/>
    <s v="Md. Azhari Mukul"/>
    <n v="1718551768"/>
    <s v="azhari@dskbangladesh.org"/>
    <s v="UNICEF-DSK"/>
  </r>
  <r>
    <n v="1730"/>
    <s v="UNICEF"/>
    <s v="DSK"/>
    <s v="UNICEF"/>
    <s v="WASH"/>
    <x v="3"/>
    <x v="6"/>
    <s v="# of plant"/>
    <m/>
    <n v="1"/>
    <s v="completed"/>
    <s v="Chittagong"/>
    <s v="Cox's Bazar"/>
    <x v="1"/>
    <s v="Whykong"/>
    <s v="Camp 22"/>
    <x v="2"/>
    <d v="2023-02-01T00:00:00"/>
    <x v="0"/>
    <m/>
    <m/>
    <m/>
    <m/>
    <m/>
    <s v="Md. Azhari Mukul"/>
    <n v="1718551768"/>
    <s v="azhari@dskbangladesh.org"/>
    <s v="UNICEF-DSK"/>
  </r>
  <r>
    <n v="1731"/>
    <s v="NABOLOK"/>
    <s v="NABOLOK"/>
    <s v="GFFO-AA"/>
    <s v="WASH"/>
    <x v="0"/>
    <x v="7"/>
    <s v="N/A"/>
    <m/>
    <n v="21400"/>
    <s v="completed"/>
    <s v="Chittagong"/>
    <s v="Cox's Bazar"/>
    <x v="1"/>
    <s v="Nhilla"/>
    <s v="HC,Nhilla"/>
    <x v="2"/>
    <d v="2022-11-01T00:00:00"/>
    <x v="1"/>
    <m/>
    <m/>
    <m/>
    <m/>
    <m/>
    <s v="Md. Siddiqur Rahman"/>
    <n v="8801712024697"/>
    <s v="nabolok.teknufwash@gmail.com"/>
    <s v="NABOLOK"/>
  </r>
  <r>
    <n v="1732"/>
    <s v="NABOLOK"/>
    <s v="NABOLOK"/>
    <s v="GFFO-AA"/>
    <s v="WASH"/>
    <x v="1"/>
    <x v="9"/>
    <s v="# of door"/>
    <m/>
    <n v="27"/>
    <s v="completed"/>
    <s v="Chittagong"/>
    <s v="Cox's Bazar"/>
    <x v="1"/>
    <s v="Nhilla"/>
    <s v="HC,Nhilla"/>
    <x v="2"/>
    <d v="2022-11-01T00:00:00"/>
    <x v="1"/>
    <m/>
    <m/>
    <m/>
    <m/>
    <m/>
    <s v="Md. Siddiqur Rahman"/>
    <n v="8801712024697"/>
    <s v="nabolok.teknufwash@gmail.com"/>
    <s v="NABOLOK"/>
  </r>
  <r>
    <n v="1733"/>
    <s v="NABOLOK"/>
    <s v="NABOLOK"/>
    <s v="GFFO-AA"/>
    <s v="WASH"/>
    <x v="1"/>
    <x v="3"/>
    <s v="# of door"/>
    <m/>
    <n v="5"/>
    <s v="completed"/>
    <s v="Chittagong"/>
    <s v="Cox's Bazar"/>
    <x v="1"/>
    <s v="Nhilla"/>
    <s v="HC,Nhilla"/>
    <x v="2"/>
    <d v="2022-11-01T00:00:00"/>
    <x v="1"/>
    <m/>
    <m/>
    <m/>
    <m/>
    <m/>
    <s v="Md. Siddiqur Rahman"/>
    <n v="8801712024697"/>
    <s v="nabolok.teknufwash@gmail.com"/>
    <s v="NABOLOK"/>
  </r>
  <r>
    <n v="1734"/>
    <s v="IOM"/>
    <s v="IOM"/>
    <s v="CERF, SDC"/>
    <s v="WASH"/>
    <x v="1"/>
    <x v="7"/>
    <s v="N/A"/>
    <m/>
    <n v="35"/>
    <s v="completed"/>
    <s v="Chittagong"/>
    <s v="Cox's Bazar"/>
    <x v="0"/>
    <s v="Palong Khali"/>
    <s v="Camp 09"/>
    <x v="2"/>
    <d v="2022-03-01T00:00:00"/>
    <x v="0"/>
    <m/>
    <m/>
    <m/>
    <m/>
    <m/>
    <s v="Kazi Mahfuzur Rahman"/>
    <n v="1737538933"/>
    <s v="kmrahman@iom.int"/>
    <s v="IOM"/>
  </r>
  <r>
    <n v="1735"/>
    <s v="HYSAWA"/>
    <s v="HYSAWA"/>
    <s v="SDC"/>
    <s v="WASH"/>
    <x v="2"/>
    <x v="4"/>
    <s v="# of HP sessions at HH level"/>
    <m/>
    <n v="159"/>
    <s v="completed"/>
    <s v="Chittagong"/>
    <s v="Cox's Bazar"/>
    <x v="1"/>
    <s v="Baharchhara"/>
    <s v="HC,Baharchhara"/>
    <x v="2"/>
    <d v="2022-11-01T00:00:00"/>
    <x v="1"/>
    <m/>
    <m/>
    <m/>
    <m/>
    <m/>
    <s v="Md. Enamul Hoque Mondal"/>
    <n v="1714119199"/>
    <s v="enamul@hysawa.org"/>
    <s v="HYSAWA"/>
  </r>
  <r>
    <n v="1736"/>
    <s v="HYSAWA"/>
    <s v="HYSAWA"/>
    <s v="SDC"/>
    <s v="WASH"/>
    <x v="2"/>
    <x v="4"/>
    <s v="# of HP sessions at HH level"/>
    <m/>
    <n v="108"/>
    <s v="completed"/>
    <s v="Chittagong"/>
    <s v="Cox's Bazar"/>
    <x v="1"/>
    <s v="Nhilla"/>
    <s v="HC,Nhilla"/>
    <x v="2"/>
    <d v="2022-11-01T00:00:00"/>
    <x v="1"/>
    <m/>
    <m/>
    <m/>
    <m/>
    <m/>
    <s v="Md. Enamul Hoque Mondal"/>
    <n v="1714119199"/>
    <s v="enamul@hysawa.org"/>
    <s v="HYSAWA"/>
  </r>
  <r>
    <n v="1737"/>
    <s v="NABOLOK"/>
    <s v="NABOLOK"/>
    <s v="GFFO-AA"/>
    <s v="WASH"/>
    <x v="0"/>
    <x v="13"/>
    <s v="# cubic meters / day"/>
    <m/>
    <n v="2"/>
    <s v="completed"/>
    <s v="Chittagong"/>
    <s v="Cox's Bazar"/>
    <x v="1"/>
    <s v="Nhilla"/>
    <s v="Camp 26"/>
    <x v="2"/>
    <d v="2022-11-01T00:00:00"/>
    <x v="0"/>
    <m/>
    <m/>
    <m/>
    <m/>
    <m/>
    <s v="Md. Siddiqur Rahman"/>
    <n v="8801712024697"/>
    <s v="nabolok.teknufwash@gmail.com"/>
    <s v="NABOLOK"/>
  </r>
  <r>
    <n v="1738"/>
    <s v="NABOLOK"/>
    <s v="NABOLOK"/>
    <s v="GFFO-AA"/>
    <s v="WASH"/>
    <x v="0"/>
    <x v="7"/>
    <s v="N/A"/>
    <m/>
    <n v="72500"/>
    <s v="completed"/>
    <s v="Chittagong"/>
    <s v="Cox's Bazar"/>
    <x v="1"/>
    <s v="Nhilla"/>
    <s v="Camp 26"/>
    <x v="2"/>
    <d v="2022-11-01T00:00:00"/>
    <x v="0"/>
    <m/>
    <m/>
    <m/>
    <m/>
    <m/>
    <s v="Md. Siddiqur Rahman"/>
    <n v="8801712024697"/>
    <s v="nabolok.teknufwash@gmail.com"/>
    <s v="NABOLOK"/>
  </r>
  <r>
    <n v="1739"/>
    <s v="NABOLOK"/>
    <s v="NABOLOK"/>
    <s v="GFFO-AA"/>
    <s v="WASH"/>
    <x v="1"/>
    <x v="1"/>
    <s v="# of door "/>
    <m/>
    <n v="61"/>
    <s v="completed"/>
    <s v="Chittagong"/>
    <s v="Cox's Bazar"/>
    <x v="1"/>
    <s v="Nhilla"/>
    <s v="Camp 26"/>
    <x v="2"/>
    <d v="2022-11-01T00:00:00"/>
    <x v="0"/>
    <m/>
    <m/>
    <m/>
    <m/>
    <m/>
    <s v="Md. Siddiqur Rahman"/>
    <n v="8801712024697"/>
    <s v="nabolok.teknufwash@gmail.com"/>
    <s v="NABOLOK"/>
  </r>
  <r>
    <n v="1740"/>
    <s v="NABOLOK"/>
    <s v="NABOLOK"/>
    <s v="GFFO-AA"/>
    <s v="WASH"/>
    <x v="1"/>
    <x v="8"/>
    <s v="# of FSM Site"/>
    <m/>
    <n v="2"/>
    <s v="completed"/>
    <s v="Chittagong"/>
    <s v="Cox's Bazar"/>
    <x v="1"/>
    <s v="Nhilla"/>
    <s v="Camp 26"/>
    <x v="2"/>
    <d v="2022-11-01T00:00:00"/>
    <x v="0"/>
    <m/>
    <m/>
    <m/>
    <m/>
    <m/>
    <s v="Md. Siddiqur Rahman"/>
    <n v="8801712024697"/>
    <s v="nabolok.teknufwash@gmail.com"/>
    <s v="NABOLOK"/>
  </r>
  <r>
    <n v="1741"/>
    <s v="NABOLOK"/>
    <s v="NABOLOK"/>
    <s v="GFFO-AA"/>
    <s v="WASH"/>
    <x v="1"/>
    <x v="9"/>
    <s v="# of door"/>
    <m/>
    <n v="86"/>
    <s v="completed"/>
    <s v="Chittagong"/>
    <s v="Cox's Bazar"/>
    <x v="1"/>
    <s v="Nhilla"/>
    <s v="Camp 26"/>
    <x v="2"/>
    <d v="2022-11-01T00:00:00"/>
    <x v="0"/>
    <m/>
    <m/>
    <m/>
    <m/>
    <m/>
    <s v="Md. Siddiqur Rahman"/>
    <n v="8801712024697"/>
    <s v="nabolok.teknufwash@gmail.com"/>
    <s v="NABOLOK"/>
  </r>
  <r>
    <n v="1742"/>
    <s v="NABOLOK"/>
    <s v="NABOLOK"/>
    <s v="GFFO-AA"/>
    <s v="WASH"/>
    <x v="1"/>
    <x v="3"/>
    <s v="# of door"/>
    <m/>
    <n v="52"/>
    <s v="completed"/>
    <s v="Chittagong"/>
    <s v="Cox's Bazar"/>
    <x v="1"/>
    <s v="Nhilla"/>
    <s v="Camp 26"/>
    <x v="2"/>
    <d v="2022-11-01T00:00:00"/>
    <x v="0"/>
    <m/>
    <m/>
    <m/>
    <m/>
    <m/>
    <s v="Md. Siddiqur Rahman"/>
    <n v="8801712024697"/>
    <s v="nabolok.teknufwash@gmail.com"/>
    <s v="NABOLOK"/>
  </r>
  <r>
    <n v="1743"/>
    <s v="NABOLOK"/>
    <s v="NABOLOK"/>
    <s v="GFFO-AA"/>
    <s v="WASH"/>
    <x v="2"/>
    <x v="10"/>
    <s v="# of HP sessions at community level"/>
    <m/>
    <n v="180"/>
    <s v="completed"/>
    <s v="Chittagong"/>
    <s v="Cox's Bazar"/>
    <x v="1"/>
    <s v="Nhilla"/>
    <s v="Camp 26"/>
    <x v="2"/>
    <d v="2022-11-01T00:00:00"/>
    <x v="0"/>
    <m/>
    <m/>
    <m/>
    <m/>
    <m/>
    <s v="Md. Siddiqur Rahman"/>
    <n v="8801712024697"/>
    <s v="nabolok.teknufwash@gmail.com"/>
    <s v="NABOLOK"/>
  </r>
  <r>
    <n v="1744"/>
    <s v="NABOLOK"/>
    <s v="NABOLOK"/>
    <s v="GFFO-AA"/>
    <s v="WASH"/>
    <x v="2"/>
    <x v="4"/>
    <s v="# of HP sessions at HH level"/>
    <m/>
    <n v="1800"/>
    <s v="completed"/>
    <s v="Chittagong"/>
    <s v="Cox's Bazar"/>
    <x v="1"/>
    <s v="Nhilla"/>
    <s v="Camp 26"/>
    <x v="2"/>
    <d v="2022-11-01T00:00:00"/>
    <x v="0"/>
    <m/>
    <m/>
    <m/>
    <m/>
    <m/>
    <s v="Md. Siddiqur Rahman"/>
    <n v="8801712024697"/>
    <s v="nabolok.teknufwash@gmail.com"/>
    <s v="NABOLOK"/>
  </r>
  <r>
    <n v="1745"/>
    <s v="NABOLOK"/>
    <s v="NABOLOK"/>
    <s v="GFFO-AA"/>
    <s v="WASH"/>
    <x v="3"/>
    <x v="5"/>
    <s v="# of campaign per camp "/>
    <m/>
    <n v="4"/>
    <s v="completed"/>
    <s v="Chittagong"/>
    <s v="Cox's Bazar"/>
    <x v="1"/>
    <s v="Nhilla"/>
    <s v="Camp 26"/>
    <x v="2"/>
    <d v="2022-11-01T00:00:00"/>
    <x v="0"/>
    <m/>
    <m/>
    <m/>
    <m/>
    <m/>
    <s v="Md. Siddiqur Rahman"/>
    <n v="8801712024697"/>
    <s v="nabolok.teknufwash@gmail.com"/>
    <s v="NABOLOK"/>
  </r>
  <r>
    <n v="1746"/>
    <s v="HYSAWA"/>
    <s v="HYSAWA"/>
    <s v="SDC"/>
    <s v="WASH"/>
    <x v="2"/>
    <x v="40"/>
    <s v="# of laundry facility"/>
    <m/>
    <n v="50"/>
    <s v="completed"/>
    <s v="Chittagong"/>
    <s v="Cox's Bazar"/>
    <x v="1"/>
    <s v="Sabrang"/>
    <s v="HC,Sabrang"/>
    <x v="2"/>
    <d v="2022-11-01T00:00:00"/>
    <x v="1"/>
    <m/>
    <m/>
    <m/>
    <m/>
    <m/>
    <s v="Md. Enamul Hoque Mondal"/>
    <n v="1714119199"/>
    <s v="enamul@hysawa.org"/>
    <s v="HYSAWA"/>
  </r>
  <r>
    <n v="1747"/>
    <s v="HYSAWA"/>
    <s v="HYSAWA"/>
    <s v="SDC"/>
    <s v="WASH"/>
    <x v="2"/>
    <x v="4"/>
    <s v="# of HP sessions at HH level"/>
    <m/>
    <n v="136"/>
    <s v="completed"/>
    <s v="Chittagong"/>
    <s v="Cox's Bazar"/>
    <x v="1"/>
    <s v="Sabrang"/>
    <s v="HC,Sabrang"/>
    <x v="2"/>
    <d v="2022-11-01T00:00:00"/>
    <x v="1"/>
    <m/>
    <m/>
    <m/>
    <m/>
    <m/>
    <s v="Md. Enamul Hoque Mondal"/>
    <n v="1714119199"/>
    <s v="enamul@hysawa.org"/>
    <s v="HYSAWA"/>
  </r>
  <r>
    <n v="1748"/>
    <s v="HYSAWA"/>
    <s v="HYSAWA"/>
    <s v="SDC"/>
    <s v="WASH"/>
    <x v="2"/>
    <x v="4"/>
    <s v="# of HP sessions at HH level"/>
    <m/>
    <n v="143"/>
    <s v="completed"/>
    <s v="Chittagong"/>
    <s v="Cox's Bazar"/>
    <x v="1"/>
    <s v="Teknaf Paurashava"/>
    <s v="HC, Teknaf Paurashava"/>
    <x v="2"/>
    <d v="2022-11-01T00:00:00"/>
    <x v="1"/>
    <m/>
    <m/>
    <m/>
    <m/>
    <m/>
    <s v="Md. Enamul Hoque Mondal"/>
    <n v="1714119199"/>
    <s v="enamul@hysawa.org"/>
    <s v="HYSAWA"/>
  </r>
  <r>
    <n v="1749"/>
    <s v="Caritas"/>
    <s v="CARITAS"/>
    <s v="Caritas Spain"/>
    <s v="WASH"/>
    <x v="0"/>
    <x v="0"/>
    <s v="# of tube well"/>
    <m/>
    <n v="47"/>
    <s v="completed"/>
    <s v="Chittagong"/>
    <s v="Cox's Bazar"/>
    <x v="0"/>
    <s v="Palong Khali"/>
    <s v="Camp 04"/>
    <x v="2"/>
    <d v="2023-06-01T00:00:00"/>
    <x v="0"/>
    <m/>
    <m/>
    <m/>
    <m/>
    <m/>
    <s v="Pius Nanuar"/>
    <n v="1722524747"/>
    <s v="pius_nanuar.sro@caritasbd.org"/>
    <s v="Caritas"/>
  </r>
  <r>
    <n v="1750"/>
    <s v="Caritas"/>
    <s v="CARITAS"/>
    <s v="Caritas Spain"/>
    <s v="WASH"/>
    <x v="0"/>
    <x v="7"/>
    <s v="N/A"/>
    <m/>
    <n v="35"/>
    <s v="completed"/>
    <s v="Chittagong"/>
    <s v="Cox's Bazar"/>
    <x v="0"/>
    <s v="Palong Khali"/>
    <s v="Camp 04"/>
    <x v="2"/>
    <d v="2023-06-01T00:00:00"/>
    <x v="0"/>
    <m/>
    <m/>
    <m/>
    <m/>
    <m/>
    <s v="Pius Nanuar"/>
    <n v="1722524747"/>
    <s v="pius_nanuar.sro@caritasbd.org"/>
    <s v="Caritas"/>
  </r>
  <r>
    <n v="1751"/>
    <s v="Caritas"/>
    <s v="CARITAS"/>
    <s v="Caritas Spain"/>
    <s v="WASH"/>
    <x v="1"/>
    <x v="1"/>
    <s v="# of door "/>
    <m/>
    <n v="3"/>
    <s v="completed"/>
    <s v="Chittagong"/>
    <s v="Cox's Bazar"/>
    <x v="0"/>
    <s v="Palong Khali"/>
    <s v="Camp 04"/>
    <x v="2"/>
    <d v="2023-06-01T00:00:00"/>
    <x v="0"/>
    <m/>
    <m/>
    <m/>
    <m/>
    <m/>
    <s v="Pius Nanuar"/>
    <n v="1722524747"/>
    <s v="pius_nanuar.sro@caritasbd.org"/>
    <s v="Caritas"/>
  </r>
  <r>
    <n v="1752"/>
    <s v="Caritas"/>
    <s v="CARITAS"/>
    <s v="Caritas Spain"/>
    <s v="WASH"/>
    <x v="1"/>
    <x v="9"/>
    <s v="# of door"/>
    <m/>
    <n v="7"/>
    <s v="completed"/>
    <s v="Chittagong"/>
    <s v="Cox's Bazar"/>
    <x v="0"/>
    <s v="Palong Khali"/>
    <s v="Camp 04"/>
    <x v="2"/>
    <d v="2023-06-01T00:00:00"/>
    <x v="0"/>
    <m/>
    <m/>
    <m/>
    <m/>
    <m/>
    <s v="Pius Nanuar"/>
    <n v="1722524747"/>
    <s v="pius_nanuar.sro@caritasbd.org"/>
    <s v="Caritas"/>
  </r>
  <r>
    <n v="1753"/>
    <s v="Caritas"/>
    <s v="CARITAS"/>
    <s v="Caritas Spain"/>
    <s v="WASH"/>
    <x v="1"/>
    <x v="7"/>
    <s v="N/A"/>
    <m/>
    <n v="49"/>
    <s v="completed"/>
    <s v="Chittagong"/>
    <s v="Cox's Bazar"/>
    <x v="0"/>
    <s v="Palong Khali"/>
    <s v="Camp 04"/>
    <x v="2"/>
    <d v="2023-06-01T00:00:00"/>
    <x v="0"/>
    <m/>
    <m/>
    <m/>
    <m/>
    <m/>
    <s v="Pius Nanuar"/>
    <n v="1722524747"/>
    <s v="pius_nanuar.sro@caritasbd.org"/>
    <s v="Caritas"/>
  </r>
  <r>
    <n v="1754"/>
    <s v="Caritas"/>
    <s v="CARITAS"/>
    <s v="Caritas Spain"/>
    <s v="WASH"/>
    <x v="2"/>
    <x v="10"/>
    <s v="# of HP sessions at community level"/>
    <m/>
    <n v="20"/>
    <s v="completed"/>
    <s v="Chittagong"/>
    <s v="Cox's Bazar"/>
    <x v="0"/>
    <s v="Palong Khali"/>
    <s v="Camp 04"/>
    <x v="2"/>
    <d v="2023-06-01T00:00:00"/>
    <x v="0"/>
    <m/>
    <m/>
    <m/>
    <m/>
    <m/>
    <s v="Pius Nanuar"/>
    <n v="1722524747"/>
    <s v="pius_nanuar.sro@caritasbd.org"/>
    <s v="Caritas"/>
  </r>
  <r>
    <n v="1755"/>
    <s v="Caritas"/>
    <s v="CARITAS"/>
    <s v="Caritas Spain"/>
    <s v="WASH"/>
    <x v="2"/>
    <x v="4"/>
    <s v="# of HP sessions at HH level"/>
    <m/>
    <n v="500"/>
    <s v="completed"/>
    <s v="Chittagong"/>
    <s v="Cox's Bazar"/>
    <x v="0"/>
    <s v="Palong Khali"/>
    <s v="Camp 04"/>
    <x v="2"/>
    <d v="2023-06-01T00:00:00"/>
    <x v="0"/>
    <m/>
    <m/>
    <m/>
    <m/>
    <m/>
    <s v="Pius Nanuar"/>
    <n v="1722524747"/>
    <s v="pius_nanuar.sro@caritasbd.org"/>
    <s v="Caritas"/>
  </r>
  <r>
    <n v="1756"/>
    <s v="Caritas"/>
    <s v="CARITAS"/>
    <s v="Caritas Spain"/>
    <s v="WASH"/>
    <x v="2"/>
    <x v="7"/>
    <s v="N/A"/>
    <m/>
    <n v="394"/>
    <s v="completed"/>
    <s v="Chittagong"/>
    <s v="Cox's Bazar"/>
    <x v="0"/>
    <s v="Palong Khali"/>
    <s v="Camp 04"/>
    <x v="2"/>
    <d v="2023-06-01T00:00:00"/>
    <x v="0"/>
    <m/>
    <m/>
    <m/>
    <m/>
    <m/>
    <s v="Pius Nanuar"/>
    <n v="1722524747"/>
    <s v="pius_nanuar.sro@caritasbd.org"/>
    <s v="Caritas"/>
  </r>
  <r>
    <n v="1757"/>
    <s v="Caritas"/>
    <s v="CARITAS"/>
    <s v="Caritas Spain"/>
    <s v="WASH"/>
    <x v="3"/>
    <x v="5"/>
    <s v="# of campaign per camp "/>
    <m/>
    <n v="7"/>
    <s v="completed"/>
    <s v="Chittagong"/>
    <s v="Cox's Bazar"/>
    <x v="0"/>
    <s v="Palong Khali"/>
    <s v="Camp 04"/>
    <x v="2"/>
    <d v="2023-06-01T00:00:00"/>
    <x v="0"/>
    <m/>
    <m/>
    <m/>
    <m/>
    <m/>
    <s v="Pius Nanuar"/>
    <n v="1722524747"/>
    <s v="pius_nanuar.sro@caritasbd.org"/>
    <s v="Caritas"/>
  </r>
  <r>
    <n v="1758"/>
    <s v="HYSAWA"/>
    <s v="HYSAWA"/>
    <s v="SDC"/>
    <s v="WASH"/>
    <x v="2"/>
    <x v="4"/>
    <s v="# of HP sessions at HH level"/>
    <m/>
    <n v="184"/>
    <s v="completed"/>
    <s v="Chittagong"/>
    <s v="Cox's Bazar"/>
    <x v="1"/>
    <s v="Teknaf"/>
    <s v="HC,Teknaf"/>
    <x v="2"/>
    <d v="2022-11-01T00:00:00"/>
    <x v="1"/>
    <m/>
    <m/>
    <m/>
    <m/>
    <m/>
    <s v="Md. Enamul Hoque Mondal"/>
    <n v="1714119199"/>
    <s v="enamul@hysawa.org"/>
    <s v="HYSAWA"/>
  </r>
  <r>
    <n v="1759"/>
    <s v="HYSAWA"/>
    <s v="HYSAWA"/>
    <s v="SDC"/>
    <s v="WASH"/>
    <x v="2"/>
    <x v="4"/>
    <s v="# of HP sessions at HH level"/>
    <m/>
    <n v="148"/>
    <s v="completed"/>
    <s v="Chittagong"/>
    <s v="Cox's Bazar"/>
    <x v="1"/>
    <s v="Whykong"/>
    <s v="HC,Whykong"/>
    <x v="2"/>
    <d v="2022-11-01T00:00:00"/>
    <x v="1"/>
    <m/>
    <m/>
    <m/>
    <m/>
    <m/>
    <s v="Md. Enamul Hoque Mondal"/>
    <n v="1714119199"/>
    <s v="enamul@hysawa.org"/>
    <s v="HYSAWA"/>
  </r>
  <r>
    <n v="1760"/>
    <s v="UNICEF"/>
    <s v="NGOF"/>
    <s v="UNICEF"/>
    <s v="WASH"/>
    <x v="0"/>
    <x v="0"/>
    <s v="# of tube well"/>
    <m/>
    <n v="76"/>
    <s v="completed"/>
    <s v="Chittagong"/>
    <s v="Cox's Bazar"/>
    <x v="0"/>
    <s v="Palong Khali"/>
    <s v="Camp 06"/>
    <x v="2"/>
    <d v="2023-01-01T00:00:00"/>
    <x v="0"/>
    <m/>
    <m/>
    <m/>
    <m/>
    <m/>
    <s v="Md Mosarraf Hossain"/>
    <n v="8801712003560"/>
    <s v="ngof.ukhia2@gmail.com"/>
    <s v="UNICEF-NGOF"/>
  </r>
  <r>
    <n v="1761"/>
    <s v="UNICEF"/>
    <s v="NGOF"/>
    <s v="UNICEF"/>
    <s v="WASH"/>
    <x v="0"/>
    <x v="12"/>
    <s v="# of water network"/>
    <m/>
    <n v="5"/>
    <s v="completed"/>
    <s v="Chittagong"/>
    <s v="Cox's Bazar"/>
    <x v="0"/>
    <s v="Palong Khali"/>
    <s v="Camp 06"/>
    <x v="2"/>
    <d v="2023-01-01T00:00:00"/>
    <x v="0"/>
    <m/>
    <m/>
    <m/>
    <m/>
    <m/>
    <s v="Md Mosarraf Hossain"/>
    <n v="8801712003560"/>
    <s v="ngof.ukhia2@gmail.com"/>
    <s v="UNICEF-NGOF"/>
  </r>
  <r>
    <n v="1762"/>
    <s v="UNICEF"/>
    <s v="NGOF"/>
    <s v="UNICEF"/>
    <s v="WASH"/>
    <x v="0"/>
    <x v="7"/>
    <s v="N/A"/>
    <m/>
    <n v="9"/>
    <s v="completed"/>
    <s v="Chittagong"/>
    <s v="Cox's Bazar"/>
    <x v="0"/>
    <s v="Palong Khali"/>
    <s v="Camp 06"/>
    <x v="2"/>
    <d v="2023-01-01T00:00:00"/>
    <x v="0"/>
    <m/>
    <m/>
    <m/>
    <m/>
    <m/>
    <s v="Md Mosarraf Hossain"/>
    <n v="8801712003560"/>
    <s v="ngof.ukhia2@gmail.com"/>
    <s v="UNICEF-NGOF"/>
  </r>
  <r>
    <n v="1763"/>
    <s v="UNICEF"/>
    <s v="NGOF"/>
    <s v="UNICEF"/>
    <s v="WASH"/>
    <x v="1"/>
    <x v="23"/>
    <s v="# of door "/>
    <m/>
    <n v="3"/>
    <s v="completed"/>
    <s v="Chittagong"/>
    <s v="Cox's Bazar"/>
    <x v="0"/>
    <s v="Palong Khali"/>
    <s v="Camp 06"/>
    <x v="2"/>
    <d v="2023-01-01T00:00:00"/>
    <x v="0"/>
    <m/>
    <m/>
    <m/>
    <m/>
    <m/>
    <s v="Md Mosarraf Hossain"/>
    <n v="8801712003560"/>
    <s v="ngof.ukhia2@gmail.com"/>
    <s v="UNICEF-NGOF"/>
  </r>
  <r>
    <n v="1764"/>
    <s v="UNICEF"/>
    <s v="NGOF"/>
    <s v="UNICEF"/>
    <s v="WASH"/>
    <x v="1"/>
    <x v="1"/>
    <s v="# of door "/>
    <m/>
    <n v="62"/>
    <s v="completed"/>
    <s v="Chittagong"/>
    <s v="Cox's Bazar"/>
    <x v="0"/>
    <s v="Palong Khali"/>
    <s v="Camp 06"/>
    <x v="2"/>
    <d v="2023-01-01T00:00:00"/>
    <x v="0"/>
    <m/>
    <m/>
    <m/>
    <m/>
    <m/>
    <s v="Md Mosarraf Hossain"/>
    <n v="8801712003560"/>
    <s v="ngof.ukhia2@gmail.com"/>
    <s v="UNICEF-NGOF"/>
  </r>
  <r>
    <n v="1765"/>
    <s v="UNICEF"/>
    <s v="NGOF"/>
    <s v="UNICEF"/>
    <s v="WASH"/>
    <x v="1"/>
    <x v="8"/>
    <s v="# of FSM Site"/>
    <m/>
    <n v="5"/>
    <s v="completed"/>
    <s v="Chittagong"/>
    <s v="Cox's Bazar"/>
    <x v="0"/>
    <s v="Palong Khali"/>
    <s v="Camp 06"/>
    <x v="2"/>
    <d v="2023-01-01T00:00:00"/>
    <x v="0"/>
    <m/>
    <m/>
    <m/>
    <m/>
    <m/>
    <s v="Md Mosarraf Hossain"/>
    <n v="8801712003560"/>
    <s v="ngof.ukhia2@gmail.com"/>
    <s v="UNICEF-NGOF"/>
  </r>
  <r>
    <n v="1766"/>
    <s v="UNICEF"/>
    <s v="NGOF"/>
    <s v="UNICEF"/>
    <s v="WASH"/>
    <x v="1"/>
    <x v="2"/>
    <s v="# of FSM Site"/>
    <m/>
    <n v="5"/>
    <s v="completed"/>
    <s v="Chittagong"/>
    <s v="Cox's Bazar"/>
    <x v="0"/>
    <s v="Palong Khali"/>
    <s v="Camp 06"/>
    <x v="2"/>
    <d v="2023-01-01T00:00:00"/>
    <x v="0"/>
    <m/>
    <m/>
    <m/>
    <m/>
    <m/>
    <s v="Md Mosarraf Hossain"/>
    <n v="8801712003560"/>
    <s v="ngof.ukhia2@gmail.com"/>
    <s v="UNICEF-NGOF"/>
  </r>
  <r>
    <n v="1767"/>
    <s v="UNICEF"/>
    <s v="NGOF"/>
    <s v="UNICEF"/>
    <s v="WASH"/>
    <x v="1"/>
    <x v="18"/>
    <s v="# of door"/>
    <m/>
    <n v="4"/>
    <s v="completed"/>
    <s v="Chittagong"/>
    <s v="Cox's Bazar"/>
    <x v="0"/>
    <s v="Palong Khali"/>
    <s v="Camp 06"/>
    <x v="2"/>
    <d v="2023-01-01T00:00:00"/>
    <x v="0"/>
    <m/>
    <m/>
    <m/>
    <m/>
    <m/>
    <s v="Md Mosarraf Hossain"/>
    <n v="8801712003560"/>
    <s v="ngof.ukhia2@gmail.com"/>
    <s v="UNICEF-NGOF"/>
  </r>
  <r>
    <n v="1768"/>
    <s v="UNICEF"/>
    <s v="NGOF"/>
    <s v="UNICEF"/>
    <s v="WASH"/>
    <x v="1"/>
    <x v="9"/>
    <s v="# of door"/>
    <m/>
    <n v="219"/>
    <s v="completed"/>
    <s v="Chittagong"/>
    <s v="Cox's Bazar"/>
    <x v="0"/>
    <s v="Palong Khali"/>
    <s v="Camp 06"/>
    <x v="2"/>
    <d v="2023-01-01T00:00:00"/>
    <x v="0"/>
    <m/>
    <m/>
    <m/>
    <m/>
    <m/>
    <s v="Md Mosarraf Hossain"/>
    <n v="8801712003560"/>
    <s v="ngof.ukhia2@gmail.com"/>
    <s v="UNICEF-NGOF"/>
  </r>
  <r>
    <n v="1769"/>
    <s v="UNICEF"/>
    <s v="NGOF"/>
    <s v="UNICEF"/>
    <s v="WASH"/>
    <x v="1"/>
    <x v="3"/>
    <s v="# of door"/>
    <m/>
    <n v="743"/>
    <s v="completed"/>
    <s v="Chittagong"/>
    <s v="Cox's Bazar"/>
    <x v="0"/>
    <s v="Palong Khali"/>
    <s v="Camp 06"/>
    <x v="2"/>
    <d v="2023-01-01T00:00:00"/>
    <x v="0"/>
    <m/>
    <m/>
    <m/>
    <m/>
    <m/>
    <s v="Md Mosarraf Hossain"/>
    <n v="8801712003560"/>
    <s v="ngof.ukhia2@gmail.com"/>
    <s v="UNICEF-NGOF"/>
  </r>
  <r>
    <n v="1770"/>
    <s v="UNICEF"/>
    <s v="NGOF"/>
    <s v="UNICEF"/>
    <s v="WASH"/>
    <x v="1"/>
    <x v="7"/>
    <s v="N/A"/>
    <m/>
    <n v="76"/>
    <s v="completed"/>
    <s v="Chittagong"/>
    <s v="Cox's Bazar"/>
    <x v="0"/>
    <s v="Palong Khali"/>
    <s v="Camp 06"/>
    <x v="2"/>
    <d v="2023-01-01T00:00:00"/>
    <x v="0"/>
    <m/>
    <m/>
    <m/>
    <m/>
    <m/>
    <s v="Md Mosarraf Hossain"/>
    <n v="8801712003560"/>
    <s v="ngof.ukhia2@gmail.com"/>
    <s v="UNICEF-NGOF"/>
  </r>
  <r>
    <n v="1771"/>
    <s v="UNICEF"/>
    <s v="NGOF"/>
    <s v="UNICEF"/>
    <s v="WASH"/>
    <x v="2"/>
    <x v="4"/>
    <s v="# of HP sessions at HH level"/>
    <m/>
    <n v="4968"/>
    <s v="completed"/>
    <s v="Chittagong"/>
    <s v="Cox's Bazar"/>
    <x v="0"/>
    <s v="Palong Khali"/>
    <s v="Camp 06"/>
    <x v="2"/>
    <d v="2023-01-01T00:00:00"/>
    <x v="0"/>
    <m/>
    <m/>
    <m/>
    <m/>
    <m/>
    <s v="Md Mosarraf Hossain"/>
    <n v="8801712003560"/>
    <s v="ngof.ukhia2@gmail.com"/>
    <s v="UNICEF-NGOF"/>
  </r>
  <r>
    <n v="1772"/>
    <s v="UNICEF"/>
    <s v="NGOF"/>
    <s v="UNICEF"/>
    <s v="WASH"/>
    <x v="2"/>
    <x v="7"/>
    <s v="N/A"/>
    <m/>
    <n v="395"/>
    <s v="completed"/>
    <s v="Chittagong"/>
    <s v="Cox's Bazar"/>
    <x v="0"/>
    <s v="Palong Khali"/>
    <s v="Camp 06"/>
    <x v="2"/>
    <d v="2023-01-01T00:00:00"/>
    <x v="0"/>
    <m/>
    <m/>
    <m/>
    <m/>
    <m/>
    <s v="Md Mosarraf Hossain"/>
    <n v="8801712003560"/>
    <s v="ngof.ukhia2@gmail.com"/>
    <s v="UNICEF-NGOF"/>
  </r>
  <r>
    <n v="1773"/>
    <s v="UNICEF"/>
    <s v="NGOF"/>
    <s v="UNICEF"/>
    <s v="WASH"/>
    <x v="3"/>
    <x v="6"/>
    <s v="# of plant"/>
    <m/>
    <n v="5"/>
    <s v="completed"/>
    <s v="Chittagong"/>
    <s v="Cox's Bazar"/>
    <x v="0"/>
    <s v="Palong Khali"/>
    <s v="Camp 06"/>
    <x v="2"/>
    <d v="2023-01-01T00:00:00"/>
    <x v="0"/>
    <m/>
    <m/>
    <m/>
    <m/>
    <m/>
    <s v="Md Mosarraf Hossain"/>
    <n v="8801712003560"/>
    <s v="ngof.ukhia2@gmail.com"/>
    <s v="UNICEF-NGOF"/>
  </r>
  <r>
    <n v="1774"/>
    <s v="UNICEF"/>
    <s v="NGOF"/>
    <s v="UNICEF"/>
    <s v="WASH"/>
    <x v="0"/>
    <x v="0"/>
    <s v="# of tube well"/>
    <m/>
    <n v="102"/>
    <s v="completed"/>
    <s v="Chittagong"/>
    <s v="Cox's Bazar"/>
    <x v="0"/>
    <s v="Palong Khali"/>
    <s v="Camp 07"/>
    <x v="2"/>
    <d v="2023-01-01T00:00:00"/>
    <x v="0"/>
    <m/>
    <m/>
    <m/>
    <m/>
    <m/>
    <s v="Md Mosarraf Hossain"/>
    <n v="8801712003560"/>
    <s v="ngof.ukhia2@gmail.com"/>
    <s v="UNICEF-NGOF"/>
  </r>
  <r>
    <n v="1775"/>
    <s v="UNICEF"/>
    <s v="NGOF"/>
    <s v="UNICEF"/>
    <s v="WASH"/>
    <x v="0"/>
    <x v="12"/>
    <s v="# of water network"/>
    <m/>
    <n v="12"/>
    <s v="completed"/>
    <s v="Chittagong"/>
    <s v="Cox's Bazar"/>
    <x v="0"/>
    <s v="Palong Khali"/>
    <s v="Camp 07"/>
    <x v="2"/>
    <d v="2023-01-01T00:00:00"/>
    <x v="0"/>
    <m/>
    <m/>
    <m/>
    <m/>
    <m/>
    <s v="Md Mosarraf Hossain"/>
    <n v="8801712003560"/>
    <s v="ngof.ukhia2@gmail.com"/>
    <s v="UNICEF-NGOF"/>
  </r>
  <r>
    <n v="1776"/>
    <s v="UNICEF"/>
    <s v="NGOF"/>
    <s v="UNICEF"/>
    <s v="WASH"/>
    <x v="0"/>
    <x v="7"/>
    <s v="N/A"/>
    <m/>
    <n v="2"/>
    <s v="completed"/>
    <s v="Chittagong"/>
    <s v="Cox's Bazar"/>
    <x v="0"/>
    <s v="Palong Khali"/>
    <s v="Camp 07"/>
    <x v="2"/>
    <d v="2023-01-01T00:00:00"/>
    <x v="0"/>
    <m/>
    <m/>
    <m/>
    <m/>
    <m/>
    <s v="Md Mosarraf Hossain"/>
    <n v="8801712003560"/>
    <s v="ngof.ukhia2@gmail.com"/>
    <s v="UNICEF-NGOF"/>
  </r>
  <r>
    <n v="1777"/>
    <s v="UNICEF"/>
    <s v="NGOF"/>
    <s v="UNICEF"/>
    <s v="WASH"/>
    <x v="1"/>
    <x v="23"/>
    <s v="# of door "/>
    <m/>
    <n v="2"/>
    <s v="completed"/>
    <s v="Chittagong"/>
    <s v="Cox's Bazar"/>
    <x v="0"/>
    <s v="Palong Khali"/>
    <s v="Camp 07"/>
    <x v="2"/>
    <d v="2023-01-01T00:00:00"/>
    <x v="0"/>
    <m/>
    <m/>
    <m/>
    <m/>
    <m/>
    <s v="Md Mosarraf Hossain"/>
    <n v="8801712003560"/>
    <s v="ngof.ukhia2@gmail.com"/>
    <s v="UNICEF-NGOF"/>
  </r>
  <r>
    <n v="1778"/>
    <s v="UNICEF"/>
    <s v="NGOF"/>
    <s v="UNICEF"/>
    <s v="WASH"/>
    <x v="1"/>
    <x v="1"/>
    <s v="# of door "/>
    <m/>
    <n v="34"/>
    <s v="completed"/>
    <s v="Chittagong"/>
    <s v="Cox's Bazar"/>
    <x v="0"/>
    <s v="Palong Khali"/>
    <s v="Camp 07"/>
    <x v="2"/>
    <d v="2023-01-01T00:00:00"/>
    <x v="0"/>
    <m/>
    <m/>
    <m/>
    <m/>
    <m/>
    <s v="Md Mosarraf Hossain"/>
    <n v="8801712003560"/>
    <s v="ngof.ukhia2@gmail.com"/>
    <s v="UNICEF-NGOF"/>
  </r>
  <r>
    <n v="1779"/>
    <s v="UNICEF"/>
    <s v="NGOF"/>
    <s v="UNICEF"/>
    <s v="WASH"/>
    <x v="1"/>
    <x v="8"/>
    <s v="# of FSM Site"/>
    <m/>
    <n v="15"/>
    <s v="completed"/>
    <s v="Chittagong"/>
    <s v="Cox's Bazar"/>
    <x v="0"/>
    <s v="Palong Khali"/>
    <s v="Camp 07"/>
    <x v="2"/>
    <d v="2023-01-01T00:00:00"/>
    <x v="0"/>
    <m/>
    <m/>
    <m/>
    <m/>
    <m/>
    <s v="Md Mosarraf Hossain"/>
    <n v="8801712003560"/>
    <s v="ngof.ukhia2@gmail.com"/>
    <s v="UNICEF-NGOF"/>
  </r>
  <r>
    <n v="1780"/>
    <s v="UNICEF"/>
    <s v="NGOF"/>
    <s v="UNICEF"/>
    <s v="WASH"/>
    <x v="1"/>
    <x v="18"/>
    <s v="# of door"/>
    <m/>
    <n v="3"/>
    <s v="completed"/>
    <s v="Chittagong"/>
    <s v="Cox's Bazar"/>
    <x v="0"/>
    <s v="Palong Khali"/>
    <s v="Camp 07"/>
    <x v="2"/>
    <d v="2023-01-01T00:00:00"/>
    <x v="0"/>
    <m/>
    <m/>
    <m/>
    <m/>
    <m/>
    <s v="Md Mosarraf Hossain"/>
    <n v="8801712003560"/>
    <s v="ngof.ukhia2@gmail.com"/>
    <s v="UNICEF-NGOF"/>
  </r>
  <r>
    <n v="1781"/>
    <s v="UNICEF"/>
    <s v="NGOF"/>
    <s v="UNICEF"/>
    <s v="WASH"/>
    <x v="1"/>
    <x v="9"/>
    <s v="# of door"/>
    <m/>
    <n v="139"/>
    <s v="completed"/>
    <s v="Chittagong"/>
    <s v="Cox's Bazar"/>
    <x v="0"/>
    <s v="Palong Khali"/>
    <s v="Camp 07"/>
    <x v="2"/>
    <d v="2023-01-01T00:00:00"/>
    <x v="0"/>
    <m/>
    <m/>
    <m/>
    <m/>
    <m/>
    <s v="Md Mosarraf Hossain"/>
    <n v="8801712003560"/>
    <s v="ngof.ukhia2@gmail.com"/>
    <s v="UNICEF-NGOF"/>
  </r>
  <r>
    <n v="1782"/>
    <s v="UNICEF"/>
    <s v="NGOF"/>
    <s v="UNICEF"/>
    <s v="WASH"/>
    <x v="1"/>
    <x v="3"/>
    <s v="# of door"/>
    <m/>
    <n v="1601"/>
    <s v="completed"/>
    <s v="Chittagong"/>
    <s v="Cox's Bazar"/>
    <x v="0"/>
    <s v="Palong Khali"/>
    <s v="Camp 07"/>
    <x v="2"/>
    <d v="2023-01-01T00:00:00"/>
    <x v="0"/>
    <m/>
    <m/>
    <m/>
    <m/>
    <m/>
    <s v="Md Mosarraf Hossain"/>
    <n v="8801712003560"/>
    <s v="ngof.ukhia2@gmail.com"/>
    <s v="UNICEF-NGOF"/>
  </r>
  <r>
    <n v="1783"/>
    <s v="UNICEF"/>
    <s v="NGOF"/>
    <s v="UNICEF"/>
    <s v="WASH"/>
    <x v="1"/>
    <x v="7"/>
    <s v="N/A"/>
    <m/>
    <n v="69"/>
    <s v="completed"/>
    <s v="Chittagong"/>
    <s v="Cox's Bazar"/>
    <x v="0"/>
    <s v="Palong Khali"/>
    <s v="Camp 07"/>
    <x v="2"/>
    <d v="2023-01-01T00:00:00"/>
    <x v="0"/>
    <m/>
    <m/>
    <m/>
    <m/>
    <m/>
    <s v="Md Mosarraf Hossain"/>
    <n v="8801712003560"/>
    <s v="ngof.ukhia2@gmail.com"/>
    <s v="UNICEF-NGOF"/>
  </r>
  <r>
    <n v="1784"/>
    <s v="UNICEF"/>
    <s v="NGOF"/>
    <s v="UNICEF"/>
    <s v="WASH"/>
    <x v="2"/>
    <x v="4"/>
    <s v="# of HP sessions at HH level"/>
    <m/>
    <n v="6146"/>
    <s v="completed"/>
    <s v="Chittagong"/>
    <s v="Cox's Bazar"/>
    <x v="0"/>
    <s v="Palong Khali"/>
    <s v="Camp 07"/>
    <x v="2"/>
    <d v="2023-01-01T00:00:00"/>
    <x v="0"/>
    <m/>
    <m/>
    <m/>
    <m/>
    <m/>
    <s v="Md Mosarraf Hossain"/>
    <n v="8801712003560"/>
    <s v="ngof.ukhia2@gmail.com"/>
    <s v="UNICEF-NGOF"/>
  </r>
  <r>
    <n v="1785"/>
    <s v="UNICEF"/>
    <s v="NGOF"/>
    <s v="UNICEF"/>
    <s v="WASH"/>
    <x v="2"/>
    <x v="7"/>
    <s v="N/A"/>
    <m/>
    <n v="732"/>
    <s v="completed"/>
    <s v="Chittagong"/>
    <s v="Cox's Bazar"/>
    <x v="0"/>
    <s v="Palong Khali"/>
    <s v="Camp 07"/>
    <x v="2"/>
    <d v="2023-01-01T00:00:00"/>
    <x v="0"/>
    <m/>
    <m/>
    <m/>
    <m/>
    <m/>
    <s v="Md Mosarraf Hossain"/>
    <n v="8801712003560"/>
    <s v="ngof.ukhia2@gmail.com"/>
    <s v="UNICEF-NGOF"/>
  </r>
  <r>
    <n v="1786"/>
    <s v="UNICEF"/>
    <s v="NGOF"/>
    <s v="UNICEF"/>
    <s v="WASH"/>
    <x v="3"/>
    <x v="6"/>
    <s v="# of plant"/>
    <m/>
    <n v="5"/>
    <s v="completed"/>
    <s v="Chittagong"/>
    <s v="Cox's Bazar"/>
    <x v="0"/>
    <s v="Palong Khali"/>
    <s v="Camp 07"/>
    <x v="2"/>
    <d v="2023-01-01T00:00:00"/>
    <x v="0"/>
    <m/>
    <m/>
    <m/>
    <m/>
    <m/>
    <s v="Md Mosarraf Hossain"/>
    <n v="8801712003560"/>
    <s v="ngof.ukhia2@gmail.com"/>
    <s v="UNICEF-NGOF"/>
  </r>
  <r>
    <n v="1787"/>
    <s v="NABOLOK"/>
    <s v="NABOLOK"/>
    <s v="GFFO-AA"/>
    <s v="WASH"/>
    <x v="0"/>
    <x v="7"/>
    <s v="N/A"/>
    <m/>
    <n v="30000"/>
    <s v="completed"/>
    <s v="Chittagong"/>
    <s v="Cox's Bazar"/>
    <x v="1"/>
    <s v="Nhilla"/>
    <s v="Camp 25"/>
    <x v="2"/>
    <d v="2022-11-01T00:00:00"/>
    <x v="0"/>
    <m/>
    <m/>
    <m/>
    <m/>
    <m/>
    <s v="Md. Siddiqur Rahman"/>
    <n v="8801712024697"/>
    <s v="nabolok.teknufwash@gmail.com"/>
    <s v="NABOLOK"/>
  </r>
  <r>
    <n v="1788"/>
    <s v="NABOLOK"/>
    <s v="NABOLOK"/>
    <s v="GFFO-AA"/>
    <s v="WASH"/>
    <x v="0"/>
    <x v="7"/>
    <s v="N/A"/>
    <m/>
    <n v="115000"/>
    <s v="completed"/>
    <s v="Chittagong"/>
    <s v="Cox's Bazar"/>
    <x v="1"/>
    <s v="Nhilla"/>
    <s v="Camp 24"/>
    <x v="2"/>
    <d v="2022-11-01T00:00:00"/>
    <x v="0"/>
    <m/>
    <m/>
    <m/>
    <m/>
    <m/>
    <s v="Md. Siddiqur Rahman"/>
    <n v="8801712024697"/>
    <s v="nabolok.teknufwash@gmail.com"/>
    <s v="NABOLOK"/>
  </r>
  <r>
    <n v="1789"/>
    <s v="NABOLOK"/>
    <s v="NABOLOK"/>
    <s v="GFFO-AA"/>
    <s v="WASH"/>
    <x v="1"/>
    <x v="1"/>
    <s v="# of door "/>
    <m/>
    <n v="51"/>
    <s v="completed"/>
    <s v="Chittagong"/>
    <s v="Cox's Bazar"/>
    <x v="1"/>
    <s v="Nhilla"/>
    <s v="Camp 24"/>
    <x v="2"/>
    <d v="2022-11-01T00:00:00"/>
    <x v="0"/>
    <m/>
    <m/>
    <m/>
    <m/>
    <m/>
    <s v="Md. Siddiqur Rahman"/>
    <n v="8801712024697"/>
    <s v="nabolok.teknufwash@gmail.com"/>
    <s v="NABOLOK"/>
  </r>
  <r>
    <n v="1790"/>
    <s v="NABOLOK"/>
    <s v="NABOLOK"/>
    <s v="GFFO-AA"/>
    <s v="WASH"/>
    <x v="1"/>
    <x v="8"/>
    <s v="# of FSM Site"/>
    <m/>
    <n v="3"/>
    <s v="completed"/>
    <s v="Chittagong"/>
    <s v="Cox's Bazar"/>
    <x v="1"/>
    <s v="Nhilla"/>
    <s v="Camp 24"/>
    <x v="2"/>
    <d v="2022-11-01T00:00:00"/>
    <x v="0"/>
    <m/>
    <m/>
    <m/>
    <m/>
    <m/>
    <s v="Md. Siddiqur Rahman"/>
    <n v="8801712024697"/>
    <s v="nabolok.teknufwash@gmail.com"/>
    <s v="NABOLOK"/>
  </r>
  <r>
    <n v="1791"/>
    <s v="NABOLOK"/>
    <s v="NABOLOK"/>
    <s v="GFFO-AA"/>
    <s v="WASH"/>
    <x v="1"/>
    <x v="17"/>
    <s v="# of door"/>
    <m/>
    <n v="1"/>
    <s v="completed"/>
    <s v="Chittagong"/>
    <s v="Cox's Bazar"/>
    <x v="1"/>
    <s v="Nhilla"/>
    <s v="Camp 24"/>
    <x v="2"/>
    <d v="2022-11-01T00:00:00"/>
    <x v="0"/>
    <m/>
    <m/>
    <m/>
    <m/>
    <m/>
    <s v="Md. Siddiqur Rahman"/>
    <n v="8801712024697"/>
    <s v="nabolok.teknufwash@gmail.com"/>
    <s v="NABOLOK"/>
  </r>
  <r>
    <n v="1792"/>
    <s v="NABOLOK"/>
    <s v="NABOLOK"/>
    <s v="GFFO-AA"/>
    <s v="WASH"/>
    <x v="1"/>
    <x v="9"/>
    <s v="# of door"/>
    <m/>
    <n v="316"/>
    <s v="completed"/>
    <s v="Chittagong"/>
    <s v="Cox's Bazar"/>
    <x v="1"/>
    <s v="Nhilla"/>
    <s v="Camp 24"/>
    <x v="2"/>
    <d v="2022-11-01T00:00:00"/>
    <x v="0"/>
    <m/>
    <m/>
    <m/>
    <m/>
    <m/>
    <s v="Md. Siddiqur Rahman"/>
    <n v="8801712024697"/>
    <s v="nabolok.teknufwash@gmail.com"/>
    <s v="NABOLOK"/>
  </r>
  <r>
    <n v="1793"/>
    <s v="NABOLOK"/>
    <s v="NABOLOK"/>
    <s v="GFFO-AA"/>
    <s v="WASH"/>
    <x v="1"/>
    <x v="3"/>
    <s v="# of door"/>
    <m/>
    <n v="82"/>
    <s v="completed"/>
    <s v="Chittagong"/>
    <s v="Cox's Bazar"/>
    <x v="1"/>
    <s v="Nhilla"/>
    <s v="Camp 24"/>
    <x v="2"/>
    <d v="2022-11-01T00:00:00"/>
    <x v="0"/>
    <m/>
    <m/>
    <m/>
    <m/>
    <m/>
    <s v="Md. Siddiqur Rahman"/>
    <n v="8801712024697"/>
    <s v="nabolok.teknufwash@gmail.com"/>
    <s v="NABOLOK"/>
  </r>
  <r>
    <n v="1794"/>
    <s v="NABOLOK"/>
    <s v="NABOLOK"/>
    <s v="GFFO-AA"/>
    <s v="WASH"/>
    <x v="2"/>
    <x v="10"/>
    <s v="# of HP sessions at community level"/>
    <m/>
    <n v="850"/>
    <s v="completed"/>
    <s v="Chittagong"/>
    <s v="Cox's Bazar"/>
    <x v="1"/>
    <s v="Nhilla"/>
    <s v="Camp 24"/>
    <x v="2"/>
    <d v="2022-11-01T00:00:00"/>
    <x v="0"/>
    <m/>
    <m/>
    <m/>
    <m/>
    <m/>
    <s v="Md. Siddiqur Rahman"/>
    <n v="8801712024697"/>
    <s v="nabolok.teknufwash@gmail.com"/>
    <s v="NABOLOK"/>
  </r>
  <r>
    <n v="1795"/>
    <s v="NABOLOK"/>
    <s v="NABOLOK"/>
    <s v="GFFO-AA"/>
    <s v="WASH"/>
    <x v="2"/>
    <x v="4"/>
    <s v="# of HP sessions at HH level"/>
    <m/>
    <n v="1632"/>
    <s v="completed"/>
    <s v="Chittagong"/>
    <s v="Cox's Bazar"/>
    <x v="1"/>
    <s v="Nhilla"/>
    <s v="Camp 24"/>
    <x v="2"/>
    <d v="2022-11-01T00:00:00"/>
    <x v="0"/>
    <m/>
    <m/>
    <m/>
    <m/>
    <m/>
    <s v="Md. Siddiqur Rahman"/>
    <n v="8801712024697"/>
    <s v="nabolok.teknufwash@gmail.com"/>
    <s v="NABOLOK"/>
  </r>
  <r>
    <n v="1796"/>
    <s v="NABOLOK"/>
    <s v="NABOLOK"/>
    <s v="GFFO-AA"/>
    <s v="WASH"/>
    <x v="2"/>
    <x v="20"/>
    <s v="# of household"/>
    <m/>
    <n v="171"/>
    <s v="completed"/>
    <s v="Chittagong"/>
    <s v="Cox's Bazar"/>
    <x v="1"/>
    <s v="Nhilla"/>
    <s v="Camp 24"/>
    <x v="2"/>
    <d v="2022-11-01T00:00:00"/>
    <x v="0"/>
    <m/>
    <m/>
    <m/>
    <m/>
    <m/>
    <s v="Md. Siddiqur Rahman"/>
    <n v="8801712024697"/>
    <s v="nabolok.teknufwash@gmail.com"/>
    <s v="NABOLOK"/>
  </r>
  <r>
    <n v="1797"/>
    <s v="NABOLOK"/>
    <s v="NABOLOK"/>
    <s v="GFFO-AA"/>
    <s v="WASH"/>
    <x v="3"/>
    <x v="5"/>
    <s v="# of campaign per camp "/>
    <m/>
    <n v="4"/>
    <s v="completed"/>
    <s v="Chittagong"/>
    <s v="Cox's Bazar"/>
    <x v="1"/>
    <s v="Nhilla"/>
    <s v="Camp 24"/>
    <x v="2"/>
    <d v="2022-11-01T00:00:00"/>
    <x v="0"/>
    <m/>
    <m/>
    <m/>
    <m/>
    <m/>
    <s v="Md. Siddiqur Rahman"/>
    <n v="8801712024697"/>
    <s v="nabolok.teknufwash@gmail.com"/>
    <s v="NABOLOK"/>
  </r>
  <r>
    <n v="1798"/>
    <s v="NABOLOK"/>
    <s v="NABOLOK"/>
    <s v="GFFO-AA"/>
    <s v="WASH"/>
    <x v="3"/>
    <x v="6"/>
    <s v="# of plant"/>
    <m/>
    <n v="1"/>
    <s v="completed"/>
    <s v="Chittagong"/>
    <s v="Cox's Bazar"/>
    <x v="1"/>
    <s v="Nhilla"/>
    <s v="Camp 24"/>
    <x v="2"/>
    <d v="2022-11-01T00:00:00"/>
    <x v="0"/>
    <m/>
    <m/>
    <m/>
    <m/>
    <m/>
    <s v="Md. Siddiqur Rahman"/>
    <n v="8801712024697"/>
    <s v="nabolok.teknufwash@gmail.com"/>
    <s v="NABOLOK"/>
  </r>
  <r>
    <n v="1799"/>
    <s v="Caritas"/>
    <s v="CARITAS"/>
    <s v="Caritas Spain"/>
    <s v="WASH"/>
    <x v="0"/>
    <x v="0"/>
    <s v="# of tube well"/>
    <m/>
    <n v="35"/>
    <s v="completed"/>
    <s v="Chittagong"/>
    <s v="Cox's Bazar"/>
    <x v="0"/>
    <s v="Palong Khali"/>
    <s v="Camp 17"/>
    <x v="2"/>
    <d v="2023-06-01T00:00:00"/>
    <x v="0"/>
    <m/>
    <m/>
    <m/>
    <m/>
    <m/>
    <s v="Pius Nanuar"/>
    <n v="1722524747"/>
    <s v="pius_nanuar.sro@caritasbd.org"/>
    <s v="Caritas"/>
  </r>
  <r>
    <n v="1800"/>
    <s v="Caritas"/>
    <s v="CARITAS"/>
    <s v="Caritas Spain"/>
    <s v="WASH"/>
    <x v="0"/>
    <x v="7"/>
    <s v="N/A"/>
    <m/>
    <n v="35"/>
    <s v="completed"/>
    <s v="Chittagong"/>
    <s v="Cox's Bazar"/>
    <x v="0"/>
    <s v="Palong Khali"/>
    <s v="Camp 17"/>
    <x v="2"/>
    <d v="2023-06-01T00:00:00"/>
    <x v="0"/>
    <m/>
    <m/>
    <m/>
    <m/>
    <m/>
    <s v="Pius Nanuar"/>
    <n v="1722524747"/>
    <s v="pius_nanuar.sro@caritasbd.org"/>
    <s v="Caritas"/>
  </r>
  <r>
    <n v="1801"/>
    <s v="Caritas"/>
    <s v="CARITAS"/>
    <s v="Caritas Spain"/>
    <s v="WASH"/>
    <x v="1"/>
    <x v="1"/>
    <s v="# of door "/>
    <m/>
    <n v="3"/>
    <s v="completed"/>
    <s v="Chittagong"/>
    <s v="Cox's Bazar"/>
    <x v="0"/>
    <s v="Palong Khali"/>
    <s v="Camp 17"/>
    <x v="2"/>
    <d v="2023-06-01T00:00:00"/>
    <x v="0"/>
    <m/>
    <m/>
    <m/>
    <m/>
    <m/>
    <s v="Pius Nanuar"/>
    <n v="1722524747"/>
    <s v="pius_nanuar.sro@caritasbd.org"/>
    <s v="Caritas"/>
  </r>
  <r>
    <n v="1802"/>
    <s v="Caritas"/>
    <s v="CARITAS"/>
    <s v="Caritas Spain"/>
    <s v="WASH"/>
    <x v="1"/>
    <x v="9"/>
    <s v="# of door"/>
    <m/>
    <n v="3"/>
    <s v="completed"/>
    <s v="Chittagong"/>
    <s v="Cox's Bazar"/>
    <x v="0"/>
    <s v="Palong Khali"/>
    <s v="Camp 17"/>
    <x v="2"/>
    <d v="2023-06-01T00:00:00"/>
    <x v="0"/>
    <m/>
    <m/>
    <m/>
    <m/>
    <m/>
    <s v="Pius Nanuar"/>
    <n v="1722524747"/>
    <s v="pius_nanuar.sro@caritasbd.org"/>
    <s v="Caritas"/>
  </r>
  <r>
    <n v="1803"/>
    <s v="Caritas"/>
    <s v="CARITAS"/>
    <s v="Caritas Spain"/>
    <s v="WASH"/>
    <x v="1"/>
    <x v="3"/>
    <s v="# of door"/>
    <m/>
    <n v="87"/>
    <s v="completed"/>
    <s v="Chittagong"/>
    <s v="Cox's Bazar"/>
    <x v="0"/>
    <s v="Palong Khali"/>
    <s v="Camp 17"/>
    <x v="2"/>
    <d v="2023-06-01T00:00:00"/>
    <x v="0"/>
    <m/>
    <m/>
    <m/>
    <m/>
    <m/>
    <s v="Pius Nanuar"/>
    <n v="1722524747"/>
    <s v="pius_nanuar.sro@caritasbd.org"/>
    <s v="Caritas"/>
  </r>
  <r>
    <n v="1804"/>
    <s v="Caritas"/>
    <s v="CARITAS"/>
    <s v="Caritas Spain"/>
    <s v="WASH"/>
    <x v="2"/>
    <x v="4"/>
    <s v="# of HP sessions at HH level"/>
    <m/>
    <n v="300"/>
    <s v="completed"/>
    <s v="Chittagong"/>
    <s v="Cox's Bazar"/>
    <x v="0"/>
    <s v="Palong Khali"/>
    <s v="Camp 17"/>
    <x v="2"/>
    <d v="2023-06-01T00:00:00"/>
    <x v="0"/>
    <m/>
    <m/>
    <m/>
    <m/>
    <m/>
    <s v="Pius Nanuar"/>
    <n v="1722524747"/>
    <s v="pius_nanuar.sro@caritasbd.org"/>
    <s v="Caritas"/>
  </r>
  <r>
    <n v="1805"/>
    <s v="Caritas"/>
    <s v="CARITAS"/>
    <s v="Caritas Spain"/>
    <s v="WASH"/>
    <x v="2"/>
    <x v="7"/>
    <s v="N/A"/>
    <m/>
    <n v="483"/>
    <s v="completed"/>
    <s v="Chittagong"/>
    <s v="Cox's Bazar"/>
    <x v="0"/>
    <s v="Palong Khali"/>
    <s v="Camp 17"/>
    <x v="2"/>
    <d v="2023-06-01T00:00:00"/>
    <x v="0"/>
    <m/>
    <m/>
    <m/>
    <m/>
    <m/>
    <s v="Pius Nanuar"/>
    <n v="1722524747"/>
    <s v="pius_nanuar.sro@caritasbd.org"/>
    <s v="Caritas"/>
  </r>
  <r>
    <n v="1806"/>
    <s v="Caritas"/>
    <s v="CARITAS"/>
    <s v="Caritas Spain"/>
    <s v="WASH"/>
    <x v="3"/>
    <x v="5"/>
    <s v="# of campaign per camp "/>
    <m/>
    <n v="3"/>
    <s v="completed"/>
    <s v="Chittagong"/>
    <s v="Cox's Bazar"/>
    <x v="0"/>
    <s v="Palong Khali"/>
    <s v="Camp 17"/>
    <x v="2"/>
    <d v="2023-06-01T00:00:00"/>
    <x v="0"/>
    <m/>
    <m/>
    <m/>
    <m/>
    <m/>
    <s v="Pius Nanuar"/>
    <n v="1722524747"/>
    <s v="pius_nanuar.sro@caritasbd.org"/>
    <s v="Caritas"/>
  </r>
  <r>
    <n v="1807"/>
    <s v="Caritas"/>
    <s v="CARITAS"/>
    <s v="Caritas Australia"/>
    <s v="WASH"/>
    <x v="0"/>
    <x v="0"/>
    <s v="# of tube well"/>
    <m/>
    <n v="21"/>
    <s v="completed"/>
    <s v="Chittagong"/>
    <s v="Cox's Bazar"/>
    <x v="0"/>
    <s v="Palong Khali"/>
    <s v="Camp 04"/>
    <x v="2"/>
    <d v="2023-06-01T00:00:00"/>
    <x v="0"/>
    <m/>
    <m/>
    <m/>
    <m/>
    <m/>
    <s v="Pius Nanuar"/>
    <n v="1722524747"/>
    <s v="pius_nanuar.sro@caritasbd.org"/>
    <s v="Caritas"/>
  </r>
  <r>
    <n v="1808"/>
    <s v="Caritas"/>
    <s v="CARITAS"/>
    <s v="Caritas Australia"/>
    <s v="WASH"/>
    <x v="1"/>
    <x v="9"/>
    <s v="# of door"/>
    <m/>
    <n v="3"/>
    <s v="completed"/>
    <s v="Chittagong"/>
    <s v="Cox's Bazar"/>
    <x v="0"/>
    <s v="Palong Khali"/>
    <s v="Camp 04"/>
    <x v="2"/>
    <d v="2023-06-01T00:00:00"/>
    <x v="0"/>
    <m/>
    <m/>
    <m/>
    <m/>
    <m/>
    <s v="Pius Nanuar"/>
    <n v="1722524747"/>
    <s v="pius_nanuar.sro@caritasbd.org"/>
    <s v="Caritas"/>
  </r>
  <r>
    <n v="1809"/>
    <s v="Caritas"/>
    <s v="CARITAS"/>
    <s v="Caritas Australia"/>
    <s v="WASH"/>
    <x v="2"/>
    <x v="4"/>
    <s v="# of HP sessions at HH level"/>
    <m/>
    <n v="210"/>
    <s v="completed"/>
    <s v="Chittagong"/>
    <s v="Cox's Bazar"/>
    <x v="0"/>
    <s v="Palong Khali"/>
    <s v="Camp 04"/>
    <x v="2"/>
    <d v="2023-06-01T00:00:00"/>
    <x v="0"/>
    <m/>
    <m/>
    <m/>
    <m/>
    <m/>
    <s v="Pius Nanuar"/>
    <n v="1722524747"/>
    <s v="pius_nanuar.sro@caritasbd.org"/>
    <s v="Caritas"/>
  </r>
  <r>
    <n v="1810"/>
    <s v="Caritas"/>
    <s v="CARITAS"/>
    <s v="Caritas Australia"/>
    <s v="WASH"/>
    <x v="2"/>
    <x v="7"/>
    <s v="N/A"/>
    <m/>
    <n v="250"/>
    <s v="completed"/>
    <s v="Chittagong"/>
    <s v="Cox's Bazar"/>
    <x v="0"/>
    <s v="Palong Khali"/>
    <s v="Camp 04"/>
    <x v="2"/>
    <d v="2023-06-01T00:00:00"/>
    <x v="0"/>
    <m/>
    <m/>
    <m/>
    <m/>
    <m/>
    <s v="Pius Nanuar"/>
    <n v="1722524747"/>
    <s v="pius_nanuar.sro@caritasbd.org"/>
    <s v="Caritas"/>
  </r>
  <r>
    <n v="1811"/>
    <s v="Caritas"/>
    <s v="CARITAS"/>
    <s v="Caritas Australia"/>
    <s v="WASH"/>
    <x v="3"/>
    <x v="5"/>
    <s v="# of campaign per camp "/>
    <m/>
    <n v="5"/>
    <s v="completed"/>
    <s v="Chittagong"/>
    <s v="Cox's Bazar"/>
    <x v="0"/>
    <s v="Palong Khali"/>
    <s v="Camp 04"/>
    <x v="2"/>
    <d v="2023-06-01T00:00:00"/>
    <x v="0"/>
    <m/>
    <m/>
    <m/>
    <m/>
    <m/>
    <s v="Pius Nanuar"/>
    <n v="1722524747"/>
    <s v="pius_nanuar.sro@caritasbd.org"/>
    <s v="Caritas"/>
  </r>
  <r>
    <n v="1812"/>
    <s v="SI"/>
    <s v="SI"/>
    <s v="CDCS"/>
    <s v="WASH"/>
    <x v="2"/>
    <x v="10"/>
    <s v="# of HP sessions at community level"/>
    <m/>
    <n v="16"/>
    <s v="completed"/>
    <s v="Chittagong"/>
    <s v="Cox's Bazar"/>
    <x v="1"/>
    <s v="Whykong"/>
    <s v="HC,Whykong"/>
    <x v="2"/>
    <d v="2022-07-01T00:00:00"/>
    <x v="1"/>
    <m/>
    <m/>
    <m/>
    <m/>
    <m/>
    <s v="Farhad Bin Alam"/>
    <n v="1707081868"/>
    <s v="dep.wash.coo@solidarites-bangladesh.org"/>
    <s v="SI"/>
  </r>
  <r>
    <n v="1813"/>
    <s v="Caritas"/>
    <s v="CARITAS"/>
    <s v="Caritas Australia"/>
    <s v="WASH"/>
    <x v="0"/>
    <x v="0"/>
    <s v="# of tube well"/>
    <m/>
    <n v="19"/>
    <s v="completed"/>
    <s v="Chittagong"/>
    <s v="Cox's Bazar"/>
    <x v="0"/>
    <s v="Palong Khali"/>
    <s v="Camp 17"/>
    <x v="2"/>
    <d v="2023-06-01T00:00:00"/>
    <x v="0"/>
    <m/>
    <m/>
    <m/>
    <m/>
    <m/>
    <s v="Pius Nanuar"/>
    <n v="1722524747"/>
    <s v="pius_nanuar.sro@caritasbd.org"/>
    <s v="Caritas"/>
  </r>
  <r>
    <n v="1814"/>
    <s v="Caritas"/>
    <s v="CARITAS"/>
    <s v="Caritas Australia"/>
    <s v="WASH"/>
    <x v="1"/>
    <x v="9"/>
    <s v="# of door"/>
    <m/>
    <n v="1"/>
    <s v="completed"/>
    <s v="Chittagong"/>
    <s v="Cox's Bazar"/>
    <x v="0"/>
    <s v="Palong Khali"/>
    <s v="Camp 17"/>
    <x v="2"/>
    <d v="2023-06-01T00:00:00"/>
    <x v="0"/>
    <m/>
    <m/>
    <m/>
    <m/>
    <m/>
    <s v="Pius Nanuar"/>
    <n v="1722524747"/>
    <s v="pius_nanuar.sro@caritasbd.org"/>
    <s v="Caritas"/>
  </r>
  <r>
    <n v="1815"/>
    <s v="Caritas"/>
    <s v="CARITAS"/>
    <s v="Caritas Australia"/>
    <s v="WASH"/>
    <x v="2"/>
    <x v="4"/>
    <s v="# of HP sessions at HH level"/>
    <m/>
    <n v="260"/>
    <s v="completed"/>
    <s v="Chittagong"/>
    <s v="Cox's Bazar"/>
    <x v="0"/>
    <s v="Palong Khali"/>
    <s v="Camp 17"/>
    <x v="2"/>
    <d v="2023-06-01T00:00:00"/>
    <x v="0"/>
    <m/>
    <m/>
    <m/>
    <m/>
    <m/>
    <s v="Pius Nanuar"/>
    <n v="1722524747"/>
    <s v="pius_nanuar.sro@caritasbd.org"/>
    <s v="Caritas"/>
  </r>
  <r>
    <n v="1816"/>
    <s v="Caritas"/>
    <s v="CARITAS"/>
    <s v="Caritas Australia"/>
    <s v="WASH"/>
    <x v="3"/>
    <x v="5"/>
    <s v="# of campaign per camp "/>
    <m/>
    <n v="2"/>
    <s v="completed"/>
    <s v="Chittagong"/>
    <s v="Cox's Bazar"/>
    <x v="0"/>
    <s v="Palong Khali"/>
    <s v="Camp 17"/>
    <x v="2"/>
    <d v="2023-06-01T00:00:00"/>
    <x v="0"/>
    <m/>
    <m/>
    <m/>
    <m/>
    <m/>
    <s v="Pius Nanuar"/>
    <n v="1722524747"/>
    <s v="pius_nanuar.sro@caritasbd.org"/>
    <s v="Caritas"/>
  </r>
  <r>
    <n v="1817"/>
    <s v="UNICEF"/>
    <s v="BRAC"/>
    <s v="UNICEF"/>
    <s v="WASH"/>
    <x v="0"/>
    <x v="0"/>
    <s v="# of tube well"/>
    <m/>
    <n v="2"/>
    <s v="completed"/>
    <s v="Chittagong"/>
    <s v="Cox's Bazar"/>
    <x v="0"/>
    <s v="Palong Khali"/>
    <s v="Camp 14"/>
    <x v="2"/>
    <d v="2022-12-01T00:00:00"/>
    <x v="0"/>
    <m/>
    <m/>
    <m/>
    <m/>
    <m/>
    <s v="Muhammed Sydul Hasan Sohan"/>
    <n v="1847456486"/>
    <s v="muhammed.sydul@brac.net"/>
    <s v="UNICEF-BRAC"/>
  </r>
  <r>
    <n v="1818"/>
    <s v="UNICEF"/>
    <s v="BRAC"/>
    <s v="UNICEF"/>
    <s v="WASH"/>
    <x v="0"/>
    <x v="26"/>
    <s v="# of tube well"/>
    <m/>
    <n v="7"/>
    <s v="completed"/>
    <s v="Chittagong"/>
    <s v="Cox's Bazar"/>
    <x v="0"/>
    <s v="Palong Khali"/>
    <s v="Camp 14"/>
    <x v="2"/>
    <d v="2022-12-01T00:00:00"/>
    <x v="0"/>
    <m/>
    <m/>
    <m/>
    <m/>
    <m/>
    <s v="Muhammed Sydul Hasan Sohan"/>
    <n v="1847456486"/>
    <s v="muhammed.sydul@brac.net"/>
    <s v="UNICEF-BRAC"/>
  </r>
  <r>
    <n v="1819"/>
    <s v="UNICEF"/>
    <s v="BRAC"/>
    <s v="UNICEF"/>
    <s v="WASH"/>
    <x v="0"/>
    <x v="7"/>
    <s v="N/A"/>
    <m/>
    <n v="4765"/>
    <s v="completed"/>
    <s v="Chittagong"/>
    <s v="Cox's Bazar"/>
    <x v="0"/>
    <s v="Palong Khali"/>
    <s v="Camp 14"/>
    <x v="2"/>
    <d v="2022-12-01T00:00:00"/>
    <x v="0"/>
    <m/>
    <m/>
    <m/>
    <m/>
    <m/>
    <s v="Muhammed Sydul Hasan Sohan"/>
    <n v="1847456486"/>
    <s v="muhammed.sydul@brac.net"/>
    <s v="UNICEF-BRAC"/>
  </r>
  <r>
    <n v="1820"/>
    <s v="UNICEF"/>
    <s v="BRAC"/>
    <s v="UNICEF"/>
    <s v="WASH"/>
    <x v="1"/>
    <x v="3"/>
    <s v="# of door"/>
    <m/>
    <n v="461"/>
    <s v="completed"/>
    <s v="Chittagong"/>
    <s v="Cox's Bazar"/>
    <x v="0"/>
    <s v="Palong Khali"/>
    <s v="Camp 14"/>
    <x v="2"/>
    <d v="2022-12-01T00:00:00"/>
    <x v="0"/>
    <m/>
    <m/>
    <m/>
    <m/>
    <m/>
    <s v="Muhammed Sydul Hasan Sohan"/>
    <n v="1847456486"/>
    <s v="muhammed.sydul@brac.net"/>
    <s v="UNICEF-BRAC"/>
  </r>
  <r>
    <n v="1821"/>
    <s v="UNICEF"/>
    <s v="BRAC"/>
    <s v="UNICEF"/>
    <s v="WASH"/>
    <x v="2"/>
    <x v="4"/>
    <s v="# of HP sessions at HH level"/>
    <m/>
    <n v="570"/>
    <s v="completed"/>
    <s v="Chittagong"/>
    <s v="Cox's Bazar"/>
    <x v="0"/>
    <s v="Palong Khali"/>
    <s v="Camp 14"/>
    <x v="2"/>
    <d v="2022-12-01T00:00:00"/>
    <x v="0"/>
    <m/>
    <m/>
    <m/>
    <m/>
    <m/>
    <s v="Muhammed Sydul Hasan Sohan"/>
    <n v="1847456486"/>
    <s v="muhammed.sydul@brac.net"/>
    <s v="UNICEF-BRAC"/>
  </r>
  <r>
    <n v="1822"/>
    <s v="UNICEF"/>
    <s v="BRAC"/>
    <s v="UNICEF"/>
    <s v="WASH"/>
    <x v="3"/>
    <x v="5"/>
    <s v="# of campaign per camp "/>
    <m/>
    <n v="1"/>
    <s v="completed"/>
    <s v="Chittagong"/>
    <s v="Cox's Bazar"/>
    <x v="0"/>
    <s v="Palong Khali"/>
    <s v="Camp 14"/>
    <x v="2"/>
    <d v="2022-12-01T00:00:00"/>
    <x v="0"/>
    <m/>
    <m/>
    <m/>
    <m/>
    <m/>
    <s v="Muhammed Sydul Hasan Sohan"/>
    <n v="1847456486"/>
    <s v="muhammed.sydul@brac.net"/>
    <s v="UNICEF-BRAC"/>
  </r>
  <r>
    <n v="1823"/>
    <s v="TDH"/>
    <s v="TDH"/>
    <s v="PRM"/>
    <s v="WASH"/>
    <x v="1"/>
    <x v="1"/>
    <s v="# of door "/>
    <m/>
    <n v="4"/>
    <s v="completed"/>
    <s v="Chittagong"/>
    <s v="Cox's Bazar"/>
    <x v="1"/>
    <s v="Nhilla"/>
    <s v="Camp 26"/>
    <x v="2"/>
    <d v="2022-08-01T00:00:00"/>
    <x v="0"/>
    <m/>
    <m/>
    <m/>
    <m/>
    <m/>
    <s v="Kazi Md. Shoeb Amran"/>
    <n v="1712651648"/>
    <s v="shoeb.amran@tdh.ch"/>
    <s v="TDH"/>
  </r>
  <r>
    <n v="1824"/>
    <s v="TDH"/>
    <s v="TDH"/>
    <s v="PRM"/>
    <s v="WASH"/>
    <x v="1"/>
    <x v="8"/>
    <s v="# of FSM Site"/>
    <m/>
    <n v="1"/>
    <s v="completed"/>
    <s v="Chittagong"/>
    <s v="Cox's Bazar"/>
    <x v="1"/>
    <s v="Nhilla"/>
    <s v="Camp 26"/>
    <x v="2"/>
    <d v="2022-08-01T00:00:00"/>
    <x v="0"/>
    <m/>
    <m/>
    <m/>
    <m/>
    <m/>
    <s v="Kazi Md. Shoeb Amran"/>
    <n v="1712651648"/>
    <s v="shoeb.amran@tdh.ch"/>
    <s v="TDH"/>
  </r>
  <r>
    <n v="1825"/>
    <s v="TDH"/>
    <s v="TDH"/>
    <s v="PRM"/>
    <s v="WASH"/>
    <x v="1"/>
    <x v="17"/>
    <s v="# of door"/>
    <m/>
    <n v="21"/>
    <s v="completed"/>
    <s v="Chittagong"/>
    <s v="Cox's Bazar"/>
    <x v="1"/>
    <s v="Nhilla"/>
    <s v="Camp 26"/>
    <x v="2"/>
    <d v="2022-08-01T00:00:00"/>
    <x v="0"/>
    <m/>
    <m/>
    <m/>
    <m/>
    <m/>
    <s v="Kazi Md. Shoeb Amran"/>
    <n v="1712651648"/>
    <s v="shoeb.amran@tdh.ch"/>
    <s v="TDH"/>
  </r>
  <r>
    <n v="1826"/>
    <s v="TDH"/>
    <s v="TDH"/>
    <s v="PRM"/>
    <s v="WASH"/>
    <x v="1"/>
    <x v="9"/>
    <s v="# of door"/>
    <m/>
    <n v="5"/>
    <s v="completed"/>
    <s v="Chittagong"/>
    <s v="Cox's Bazar"/>
    <x v="1"/>
    <s v="Nhilla"/>
    <s v="Camp 26"/>
    <x v="2"/>
    <d v="2022-08-01T00:00:00"/>
    <x v="0"/>
    <m/>
    <m/>
    <m/>
    <m/>
    <m/>
    <s v="Kazi Md. Shoeb Amran"/>
    <n v="1712651648"/>
    <s v="shoeb.amran@tdh.ch"/>
    <s v="TDH"/>
  </r>
  <r>
    <n v="1827"/>
    <s v="TDH"/>
    <s v="TDH"/>
    <s v="PRM"/>
    <s v="WASH"/>
    <x v="1"/>
    <x v="3"/>
    <s v="# of door"/>
    <m/>
    <n v="49"/>
    <s v="completed"/>
    <s v="Chittagong"/>
    <s v="Cox's Bazar"/>
    <x v="1"/>
    <s v="Nhilla"/>
    <s v="Camp 26"/>
    <x v="2"/>
    <d v="2022-08-01T00:00:00"/>
    <x v="0"/>
    <m/>
    <m/>
    <m/>
    <m/>
    <m/>
    <s v="Kazi Md. Shoeb Amran"/>
    <n v="1712651648"/>
    <s v="shoeb.amran@tdh.ch"/>
    <s v="TDH"/>
  </r>
  <r>
    <n v="1828"/>
    <s v="TDH"/>
    <s v="TDH"/>
    <s v="PRM"/>
    <s v="WASH"/>
    <x v="2"/>
    <x v="4"/>
    <s v="# of HP sessions at HH level"/>
    <m/>
    <n v="162"/>
    <s v="completed"/>
    <s v="Chittagong"/>
    <s v="Cox's Bazar"/>
    <x v="1"/>
    <s v="Nhilla"/>
    <s v="Camp 26"/>
    <x v="2"/>
    <d v="2022-08-01T00:00:00"/>
    <x v="0"/>
    <m/>
    <m/>
    <m/>
    <m/>
    <m/>
    <s v="Kazi Md. Shoeb Amran"/>
    <n v="1712651648"/>
    <s v="shoeb.amran@tdh.ch"/>
    <s v="TDH"/>
  </r>
  <r>
    <n v="1829"/>
    <s v="TDH"/>
    <s v="TDH"/>
    <s v="PRM"/>
    <s v="WASH"/>
    <x v="2"/>
    <x v="28"/>
    <s v="# of female in reproductive age"/>
    <m/>
    <n v="712"/>
    <s v="completed"/>
    <s v="Chittagong"/>
    <s v="Cox's Bazar"/>
    <x v="1"/>
    <s v="Nhilla"/>
    <s v="Camp 26"/>
    <x v="2"/>
    <d v="2022-08-01T00:00:00"/>
    <x v="0"/>
    <m/>
    <m/>
    <m/>
    <m/>
    <m/>
    <s v="Kazi Md. Shoeb Amran"/>
    <n v="1712651648"/>
    <s v="shoeb.amran@tdh.ch"/>
    <s v="TDH"/>
  </r>
  <r>
    <n v="1830"/>
    <s v="TDH"/>
    <s v="TDH"/>
    <s v="PRM"/>
    <s v="WASH"/>
    <x v="3"/>
    <x v="22"/>
    <s v="# of pit"/>
    <m/>
    <n v="11"/>
    <s v="completed"/>
    <s v="Chittagong"/>
    <s v="Cox's Bazar"/>
    <x v="1"/>
    <s v="Nhilla"/>
    <s v="Camp 26"/>
    <x v="2"/>
    <d v="2022-08-01T00:00:00"/>
    <x v="0"/>
    <m/>
    <m/>
    <m/>
    <m/>
    <m/>
    <s v="Kazi Md. Shoeb Amran"/>
    <n v="1712651648"/>
    <s v="shoeb.amran@tdh.ch"/>
    <s v="TDH"/>
  </r>
  <r>
    <n v="1831"/>
    <s v="TDH"/>
    <s v="TDH"/>
    <s v="PRM"/>
    <s v="WASH"/>
    <x v="3"/>
    <x v="6"/>
    <s v="# of plant"/>
    <m/>
    <n v="1"/>
    <s v="completed"/>
    <s v="Chittagong"/>
    <s v="Cox's Bazar"/>
    <x v="1"/>
    <s v="Nhilla"/>
    <s v="Camp 26"/>
    <x v="2"/>
    <d v="2022-08-01T00:00:00"/>
    <x v="0"/>
    <m/>
    <m/>
    <m/>
    <m/>
    <m/>
    <s v="Kazi Md. Shoeb Amran"/>
    <n v="1712651648"/>
    <s v="shoeb.amran@tdh.ch"/>
    <s v="TDH"/>
  </r>
  <r>
    <n v="1832"/>
    <s v="TDH"/>
    <s v="TDH"/>
    <s v="PRM"/>
    <s v="WASH"/>
    <x v="3"/>
    <x v="24"/>
    <s v="# of 10L bin"/>
    <m/>
    <n v="723"/>
    <s v="completed"/>
    <s v="Chittagong"/>
    <s v="Cox's Bazar"/>
    <x v="1"/>
    <s v="Nhilla"/>
    <s v="Camp 26"/>
    <x v="2"/>
    <d v="2022-08-01T00:00:00"/>
    <x v="0"/>
    <m/>
    <m/>
    <m/>
    <m/>
    <m/>
    <s v="Kazi Md. Shoeb Amran"/>
    <n v="1712651648"/>
    <s v="shoeb.amran@tdh.ch"/>
    <s v="TDH"/>
  </r>
  <r>
    <n v="1833"/>
    <s v="TDH"/>
    <s v="TDH"/>
    <s v="PRM"/>
    <s v="WASH"/>
    <x v="1"/>
    <x v="8"/>
    <s v="# of FSM Site"/>
    <m/>
    <n v="1"/>
    <s v="completed"/>
    <s v="Chittagong"/>
    <s v="Cox's Bazar"/>
    <x v="1"/>
    <s v="Nhilla"/>
    <s v="Camp 27"/>
    <x v="2"/>
    <d v="2022-08-01T00:00:00"/>
    <x v="0"/>
    <m/>
    <m/>
    <m/>
    <m/>
    <m/>
    <s v="Kazi Md. Shoeb Amran"/>
    <n v="1712651648"/>
    <s v="shoeb.amran@tdh.ch"/>
    <s v="TDH"/>
  </r>
  <r>
    <n v="1834"/>
    <s v="TDH"/>
    <s v="TDH"/>
    <s v="PRM"/>
    <s v="WASH"/>
    <x v="1"/>
    <x v="3"/>
    <s v="# of door"/>
    <m/>
    <n v="26"/>
    <s v="completed"/>
    <s v="Chittagong"/>
    <s v="Cox's Bazar"/>
    <x v="1"/>
    <s v="Nhilla"/>
    <s v="Camp 27"/>
    <x v="2"/>
    <d v="2022-08-01T00:00:00"/>
    <x v="0"/>
    <m/>
    <m/>
    <m/>
    <m/>
    <m/>
    <s v="Kazi Md. Shoeb Amran"/>
    <n v="1712651648"/>
    <s v="shoeb.amran@tdh.ch"/>
    <s v="TDH"/>
  </r>
  <r>
    <n v="1835"/>
    <s v="ACF"/>
    <s v="HYSAWA"/>
    <s v="ECHO"/>
    <s v="WASH"/>
    <x v="0"/>
    <x v="0"/>
    <s v="# of tube well"/>
    <m/>
    <n v="31"/>
    <s v="completed"/>
    <s v="Chittagong"/>
    <s v="Cox's Bazar"/>
    <x v="0"/>
    <s v="Palong Khali"/>
    <s v="Camp 01E"/>
    <x v="2"/>
    <d v="2022-03-01T00:00:00"/>
    <x v="0"/>
    <m/>
    <m/>
    <m/>
    <m/>
    <m/>
    <s v="Moammad Shajan Siraj"/>
    <n v="1813213381"/>
    <s v="washhppm-cox@bd-actionagainsthunger.org"/>
    <s v="ACF-HYSAWA"/>
  </r>
  <r>
    <n v="1836"/>
    <s v="ACF"/>
    <s v="HYSAWA"/>
    <s v="ECHO"/>
    <s v="WASH"/>
    <x v="0"/>
    <x v="7"/>
    <s v="N/A"/>
    <m/>
    <n v="1734"/>
    <s v="completed"/>
    <s v="Chittagong"/>
    <s v="Cox's Bazar"/>
    <x v="0"/>
    <s v="Palong Khali"/>
    <s v="Camp 01E"/>
    <x v="2"/>
    <d v="2022-03-01T00:00:00"/>
    <x v="0"/>
    <m/>
    <m/>
    <m/>
    <m/>
    <m/>
    <s v="Moammad Shajan Siraj"/>
    <n v="1813213381"/>
    <s v="washhppm-cox@bd-actionagainsthunger.org"/>
    <s v="ACF-HYSAWA"/>
  </r>
  <r>
    <n v="1837"/>
    <s v="ACF"/>
    <s v="HYSAWA"/>
    <s v="ECHO"/>
    <s v="WASH"/>
    <x v="1"/>
    <x v="1"/>
    <s v="# of door "/>
    <m/>
    <n v="44"/>
    <s v="completed"/>
    <s v="Chittagong"/>
    <s v="Cox's Bazar"/>
    <x v="0"/>
    <s v="Palong Khali"/>
    <s v="Camp 01E"/>
    <x v="2"/>
    <d v="2022-03-01T00:00:00"/>
    <x v="0"/>
    <m/>
    <m/>
    <m/>
    <m/>
    <m/>
    <s v="Moammad Shajan Siraj"/>
    <n v="1813213381"/>
    <s v="washhppm-cox@bd-actionagainsthunger.org"/>
    <s v="ACF-HYSAWA"/>
  </r>
  <r>
    <n v="1838"/>
    <s v="ACF"/>
    <s v="HYSAWA"/>
    <s v="ECHO"/>
    <s v="WASH"/>
    <x v="1"/>
    <x v="9"/>
    <s v="# of door"/>
    <m/>
    <n v="94"/>
    <s v="completed"/>
    <s v="Chittagong"/>
    <s v="Cox's Bazar"/>
    <x v="0"/>
    <s v="Palong Khali"/>
    <s v="Camp 01E"/>
    <x v="2"/>
    <d v="2022-03-01T00:00:00"/>
    <x v="0"/>
    <m/>
    <m/>
    <m/>
    <m/>
    <m/>
    <s v="Moammad Shajan Siraj"/>
    <n v="1813213381"/>
    <s v="washhppm-cox@bd-actionagainsthunger.org"/>
    <s v="ACF-HYSAWA"/>
  </r>
  <r>
    <n v="1839"/>
    <s v="ACF"/>
    <s v="HYSAWA"/>
    <s v="ECHO"/>
    <s v="WASH"/>
    <x v="1"/>
    <x v="3"/>
    <s v="# of door"/>
    <m/>
    <n v="145"/>
    <s v="completed"/>
    <s v="Chittagong"/>
    <s v="Cox's Bazar"/>
    <x v="0"/>
    <s v="Palong Khali"/>
    <s v="Camp 01E"/>
    <x v="2"/>
    <d v="2022-03-01T00:00:00"/>
    <x v="0"/>
    <m/>
    <m/>
    <m/>
    <m/>
    <m/>
    <s v="Moammad Shajan Siraj"/>
    <n v="1813213381"/>
    <s v="washhppm-cox@bd-actionagainsthunger.org"/>
    <s v="ACF-HYSAWA"/>
  </r>
  <r>
    <n v="1840"/>
    <s v="ACF"/>
    <s v="HYSAWA"/>
    <s v="ECHO"/>
    <s v="WASH"/>
    <x v="1"/>
    <x v="7"/>
    <s v="N/A"/>
    <m/>
    <n v="55"/>
    <s v="completed"/>
    <s v="Chittagong"/>
    <s v="Cox's Bazar"/>
    <x v="0"/>
    <s v="Palong Khali"/>
    <s v="Camp 01E"/>
    <x v="2"/>
    <d v="2022-03-01T00:00:00"/>
    <x v="0"/>
    <m/>
    <m/>
    <m/>
    <m/>
    <m/>
    <s v="Moammad Shajan Siraj"/>
    <n v="1813213381"/>
    <s v="washhppm-cox@bd-actionagainsthunger.org"/>
    <s v="ACF-HYSAWA"/>
  </r>
  <r>
    <n v="1841"/>
    <s v="ACF"/>
    <s v="HYSAWA"/>
    <s v="ECHO"/>
    <s v="WASH"/>
    <x v="2"/>
    <x v="10"/>
    <s v="# of HP sessions at community level"/>
    <m/>
    <n v="140"/>
    <s v="completed"/>
    <s v="Chittagong"/>
    <s v="Cox's Bazar"/>
    <x v="0"/>
    <s v="Palong Khali"/>
    <s v="Camp 01E"/>
    <x v="2"/>
    <d v="2022-03-01T00:00:00"/>
    <x v="0"/>
    <m/>
    <m/>
    <m/>
    <m/>
    <m/>
    <s v="Moammad Shajan Siraj"/>
    <n v="1813213381"/>
    <s v="washhppm-cox@bd-actionagainsthunger.org"/>
    <s v="ACF-HYSAWA"/>
  </r>
  <r>
    <n v="1842"/>
    <s v="ACF"/>
    <s v="HYSAWA"/>
    <s v="ECHO"/>
    <s v="WASH"/>
    <x v="2"/>
    <x v="4"/>
    <s v="# of HP sessions at HH level"/>
    <m/>
    <n v="1685"/>
    <s v="completed"/>
    <s v="Chittagong"/>
    <s v="Cox's Bazar"/>
    <x v="0"/>
    <s v="Palong Khali"/>
    <s v="Camp 01E"/>
    <x v="2"/>
    <d v="2022-03-01T00:00:00"/>
    <x v="0"/>
    <m/>
    <m/>
    <m/>
    <m/>
    <m/>
    <s v="Moammad Shajan Siraj"/>
    <n v="1813213381"/>
    <s v="washhppm-cox@bd-actionagainsthunger.org"/>
    <s v="ACF-HYSAWA"/>
  </r>
  <r>
    <n v="1843"/>
    <s v="ACF"/>
    <s v="HYSAWA"/>
    <s v="ECHO"/>
    <s v="WASH"/>
    <x v="2"/>
    <x v="7"/>
    <s v="N/A"/>
    <m/>
    <n v="32"/>
    <s v="completed"/>
    <s v="Chittagong"/>
    <s v="Cox's Bazar"/>
    <x v="0"/>
    <s v="Palong Khali"/>
    <s v="Camp 01E"/>
    <x v="2"/>
    <d v="2022-03-01T00:00:00"/>
    <x v="0"/>
    <m/>
    <m/>
    <m/>
    <m/>
    <m/>
    <s v="Moammad Shajan Siraj"/>
    <n v="1813213381"/>
    <s v="washhppm-cox@bd-actionagainsthunger.org"/>
    <s v="ACF-HYSAWA"/>
  </r>
  <r>
    <n v="1844"/>
    <s v="ACF"/>
    <s v="HYSAWA"/>
    <s v="ECHO"/>
    <s v="WASH"/>
    <x v="3"/>
    <x v="5"/>
    <s v="# of campaign per camp "/>
    <m/>
    <n v="1"/>
    <s v="completed"/>
    <s v="Chittagong"/>
    <s v="Cox's Bazar"/>
    <x v="0"/>
    <s v="Palong Khali"/>
    <s v="Camp 01E"/>
    <x v="2"/>
    <d v="2022-03-01T00:00:00"/>
    <x v="0"/>
    <m/>
    <m/>
    <m/>
    <m/>
    <m/>
    <s v="Moammad Shajan Siraj"/>
    <n v="1813213381"/>
    <s v="washhppm-cox@bd-actionagainsthunger.org"/>
    <s v="ACF-HYSAWA"/>
  </r>
  <r>
    <n v="1845"/>
    <s v="ACF"/>
    <s v="ACF"/>
    <s v="ECHO"/>
    <s v="WASH"/>
    <x v="0"/>
    <x v="0"/>
    <s v="# of tube well"/>
    <m/>
    <n v="18"/>
    <s v="completed"/>
    <s v="Chittagong"/>
    <s v="Cox's Bazar"/>
    <x v="0"/>
    <s v="Palong Khali"/>
    <s v="Camp 01E"/>
    <x v="2"/>
    <d v="2022-03-01T00:00:00"/>
    <x v="0"/>
    <m/>
    <m/>
    <m/>
    <m/>
    <m/>
    <s v="Moammad Shajan Siraj"/>
    <n v="1813213381"/>
    <s v="washhppm-cox@bd-actionagainsthunger.org"/>
    <s v="ACF"/>
  </r>
  <r>
    <n v="1846"/>
    <s v="ACF"/>
    <s v="ACF"/>
    <s v="ECHO"/>
    <s v="WASH"/>
    <x v="0"/>
    <x v="30"/>
    <s v="# of household"/>
    <m/>
    <n v="370"/>
    <s v="completed"/>
    <s v="Chittagong"/>
    <s v="Cox's Bazar"/>
    <x v="0"/>
    <s v="Palong Khali"/>
    <s v="Camp 01E"/>
    <x v="2"/>
    <d v="2022-03-01T00:00:00"/>
    <x v="0"/>
    <m/>
    <m/>
    <m/>
    <m/>
    <m/>
    <s v="Moammad Shajan Siraj"/>
    <n v="1813213381"/>
    <s v="washhppm-cox@bd-actionagainsthunger.org"/>
    <s v="ACF"/>
  </r>
  <r>
    <n v="1847"/>
    <s v="ACF"/>
    <s v="ACF"/>
    <s v="ECHO"/>
    <s v="WASH"/>
    <x v="0"/>
    <x v="7"/>
    <s v="N/A"/>
    <m/>
    <n v="114"/>
    <s v="completed"/>
    <s v="Chittagong"/>
    <s v="Cox's Bazar"/>
    <x v="0"/>
    <s v="Palong Khali"/>
    <s v="Camp 01E"/>
    <x v="2"/>
    <d v="2022-03-01T00:00:00"/>
    <x v="0"/>
    <m/>
    <m/>
    <m/>
    <m/>
    <m/>
    <s v="Moammad Shajan Siraj"/>
    <n v="1813213381"/>
    <s v="washhppm-cox@bd-actionagainsthunger.org"/>
    <s v="ACF"/>
  </r>
  <r>
    <n v="1848"/>
    <s v="ACF"/>
    <s v="ACF"/>
    <s v="ECHO"/>
    <s v="WASH"/>
    <x v="1"/>
    <x v="1"/>
    <s v="# of door "/>
    <m/>
    <n v="21"/>
    <s v="completed"/>
    <s v="Chittagong"/>
    <s v="Cox's Bazar"/>
    <x v="0"/>
    <s v="Palong Khali"/>
    <s v="Camp 01E"/>
    <x v="2"/>
    <d v="2022-03-01T00:00:00"/>
    <x v="0"/>
    <m/>
    <m/>
    <m/>
    <m/>
    <m/>
    <s v="Moammad Shajan Siraj"/>
    <n v="1813213381"/>
    <s v="washhppm-cox@bd-actionagainsthunger.org"/>
    <s v="ACF"/>
  </r>
  <r>
    <n v="1849"/>
    <s v="ACF"/>
    <s v="ACF"/>
    <s v="ECHO"/>
    <s v="WASH"/>
    <x v="1"/>
    <x v="8"/>
    <s v="# of FSM Site"/>
    <m/>
    <n v="1"/>
    <s v="completed"/>
    <s v="Chittagong"/>
    <s v="Cox's Bazar"/>
    <x v="0"/>
    <s v="Palong Khali"/>
    <s v="Camp 01E"/>
    <x v="2"/>
    <d v="2022-03-01T00:00:00"/>
    <x v="0"/>
    <m/>
    <m/>
    <m/>
    <m/>
    <m/>
    <s v="Moammad Shajan Siraj"/>
    <n v="1813213381"/>
    <s v="washhppm-cox@bd-actionagainsthunger.org"/>
    <s v="ACF"/>
  </r>
  <r>
    <n v="1850"/>
    <s v="ACF"/>
    <s v="ACF"/>
    <s v="ECHO"/>
    <s v="WASH"/>
    <x v="1"/>
    <x v="9"/>
    <s v="# of door"/>
    <m/>
    <n v="43"/>
    <s v="completed"/>
    <s v="Chittagong"/>
    <s v="Cox's Bazar"/>
    <x v="0"/>
    <s v="Palong Khali"/>
    <s v="Camp 01E"/>
    <x v="2"/>
    <d v="2022-03-01T00:00:00"/>
    <x v="0"/>
    <m/>
    <m/>
    <m/>
    <m/>
    <m/>
    <s v="Moammad Shajan Siraj"/>
    <n v="1813213381"/>
    <s v="washhppm-cox@bd-actionagainsthunger.org"/>
    <s v="ACF"/>
  </r>
  <r>
    <n v="1851"/>
    <s v="ACF"/>
    <s v="ACF"/>
    <s v="ECHO"/>
    <s v="WASH"/>
    <x v="1"/>
    <x v="3"/>
    <s v="# of door"/>
    <m/>
    <n v="55"/>
    <s v="completed"/>
    <s v="Chittagong"/>
    <s v="Cox's Bazar"/>
    <x v="0"/>
    <s v="Palong Khali"/>
    <s v="Camp 01E"/>
    <x v="2"/>
    <d v="2022-03-01T00:00:00"/>
    <x v="0"/>
    <m/>
    <m/>
    <m/>
    <m/>
    <m/>
    <s v="Moammad Shajan Siraj"/>
    <n v="1813213381"/>
    <s v="washhppm-cox@bd-actionagainsthunger.org"/>
    <s v="ACF"/>
  </r>
  <r>
    <n v="1852"/>
    <s v="ACF"/>
    <s v="ACF"/>
    <s v="ECHO"/>
    <s v="WASH"/>
    <x v="2"/>
    <x v="10"/>
    <s v="# of HP sessions at community level"/>
    <m/>
    <n v="334"/>
    <s v="completed"/>
    <s v="Chittagong"/>
    <s v="Cox's Bazar"/>
    <x v="0"/>
    <s v="Palong Khali"/>
    <s v="Camp 01E"/>
    <x v="2"/>
    <d v="2022-03-01T00:00:00"/>
    <x v="0"/>
    <m/>
    <m/>
    <m/>
    <m/>
    <m/>
    <s v="Moammad Shajan Siraj"/>
    <n v="1813213381"/>
    <s v="washhppm-cox@bd-actionagainsthunger.org"/>
    <s v="ACF"/>
  </r>
  <r>
    <n v="1853"/>
    <s v="ACF"/>
    <s v="ACF"/>
    <s v="ECHO"/>
    <s v="WASH"/>
    <x v="2"/>
    <x v="4"/>
    <s v="# of HP sessions at HH level"/>
    <m/>
    <n v="845"/>
    <s v="completed"/>
    <s v="Chittagong"/>
    <s v="Cox's Bazar"/>
    <x v="0"/>
    <s v="Palong Khali"/>
    <s v="Camp 01E"/>
    <x v="2"/>
    <d v="2022-03-01T00:00:00"/>
    <x v="0"/>
    <m/>
    <m/>
    <m/>
    <m/>
    <m/>
    <s v="Moammad Shajan Siraj"/>
    <n v="1813213381"/>
    <s v="washhppm-cox@bd-actionagainsthunger.org"/>
    <s v="ACF"/>
  </r>
  <r>
    <n v="1854"/>
    <s v="ACF"/>
    <s v="ACF"/>
    <s v="ECHO"/>
    <s v="WASH"/>
    <x v="2"/>
    <x v="7"/>
    <s v="N/A"/>
    <m/>
    <n v="40"/>
    <s v="completed"/>
    <s v="Chittagong"/>
    <s v="Cox's Bazar"/>
    <x v="0"/>
    <s v="Palong Khali"/>
    <s v="Camp 01E"/>
    <x v="2"/>
    <d v="2022-03-01T00:00:00"/>
    <x v="0"/>
    <m/>
    <m/>
    <m/>
    <m/>
    <m/>
    <s v="Moammad Shajan Siraj"/>
    <n v="1813213381"/>
    <s v="washhppm-cox@bd-actionagainsthunger.org"/>
    <s v="ACF"/>
  </r>
  <r>
    <n v="1855"/>
    <s v="ACF"/>
    <s v="ACF"/>
    <s v="ECHO"/>
    <s v="WASH"/>
    <x v="3"/>
    <x v="5"/>
    <s v="# of campaign per camp "/>
    <m/>
    <n v="1"/>
    <s v="completed"/>
    <s v="Chittagong"/>
    <s v="Cox's Bazar"/>
    <x v="0"/>
    <s v="Palong Khali"/>
    <s v="Camp 01E"/>
    <x v="2"/>
    <d v="2022-03-01T00:00:00"/>
    <x v="0"/>
    <m/>
    <m/>
    <m/>
    <m/>
    <m/>
    <s v="Moammad Shajan Siraj"/>
    <n v="1813213381"/>
    <s v="washhppm-cox@bd-actionagainsthunger.org"/>
    <s v="ACF"/>
  </r>
  <r>
    <n v="1856"/>
    <s v="ACF"/>
    <s v="ACF"/>
    <s v="GAC"/>
    <s v="WASH"/>
    <x v="0"/>
    <x v="0"/>
    <s v="# of tube well"/>
    <m/>
    <n v="14"/>
    <s v="completed"/>
    <s v="Chittagong"/>
    <s v="Cox's Bazar"/>
    <x v="0"/>
    <s v="Palong Khali"/>
    <s v="Camp 01E"/>
    <x v="2"/>
    <d v="2022-12-01T00:00:00"/>
    <x v="0"/>
    <m/>
    <m/>
    <m/>
    <m/>
    <m/>
    <s v="Moammad Shajan Siraj"/>
    <n v="1813213381"/>
    <s v="washhppm-cox@bd-actionagainsthunger.org"/>
    <s v="ACF"/>
  </r>
  <r>
    <n v="1857"/>
    <s v="ACF"/>
    <s v="ACF"/>
    <s v="GAC"/>
    <s v="WASH"/>
    <x v="0"/>
    <x v="30"/>
    <s v="# of household"/>
    <m/>
    <n v="380"/>
    <s v="completed"/>
    <s v="Chittagong"/>
    <s v="Cox's Bazar"/>
    <x v="0"/>
    <s v="Palong Khali"/>
    <s v="Camp 01E"/>
    <x v="2"/>
    <d v="2022-12-01T00:00:00"/>
    <x v="0"/>
    <m/>
    <m/>
    <m/>
    <m/>
    <m/>
    <s v="Moammad Shajan Siraj"/>
    <n v="1813213381"/>
    <s v="washhppm-cox@bd-actionagainsthunger.org"/>
    <s v="ACF"/>
  </r>
  <r>
    <n v="1858"/>
    <s v="ACF"/>
    <s v="ACF"/>
    <s v="GAC"/>
    <s v="WASH"/>
    <x v="0"/>
    <x v="7"/>
    <s v="N/A"/>
    <m/>
    <n v="668"/>
    <s v="completed"/>
    <s v="Chittagong"/>
    <s v="Cox's Bazar"/>
    <x v="0"/>
    <s v="Palong Khali"/>
    <s v="Camp 01E"/>
    <x v="2"/>
    <d v="2022-12-01T00:00:00"/>
    <x v="0"/>
    <m/>
    <m/>
    <m/>
    <m/>
    <m/>
    <s v="Moammad Shajan Siraj"/>
    <n v="1813213381"/>
    <s v="washhppm-cox@bd-actionagainsthunger.org"/>
    <s v="ACF"/>
  </r>
  <r>
    <n v="1859"/>
    <s v="ACF"/>
    <s v="ACF"/>
    <s v="GAC"/>
    <s v="WASH"/>
    <x v="1"/>
    <x v="1"/>
    <s v="# of door "/>
    <m/>
    <n v="28"/>
    <s v="completed"/>
    <s v="Chittagong"/>
    <s v="Cox's Bazar"/>
    <x v="0"/>
    <s v="Palong Khali"/>
    <s v="Camp 01E"/>
    <x v="2"/>
    <d v="2022-12-01T00:00:00"/>
    <x v="0"/>
    <m/>
    <m/>
    <m/>
    <m/>
    <m/>
    <s v="Moammad Shajan Siraj"/>
    <n v="1813213381"/>
    <s v="washhppm-cox@bd-actionagainsthunger.org"/>
    <s v="ACF"/>
  </r>
  <r>
    <n v="1860"/>
    <s v="ACF"/>
    <s v="ACF"/>
    <s v="GAC"/>
    <s v="WASH"/>
    <x v="1"/>
    <x v="9"/>
    <s v="# of door"/>
    <m/>
    <n v="44"/>
    <s v="completed"/>
    <s v="Chittagong"/>
    <s v="Cox's Bazar"/>
    <x v="0"/>
    <s v="Palong Khali"/>
    <s v="Camp 01E"/>
    <x v="2"/>
    <d v="2022-12-01T00:00:00"/>
    <x v="0"/>
    <m/>
    <m/>
    <m/>
    <m/>
    <m/>
    <s v="Moammad Shajan Siraj"/>
    <n v="1813213381"/>
    <s v="washhppm-cox@bd-actionagainsthunger.org"/>
    <s v="ACF"/>
  </r>
  <r>
    <n v="1861"/>
    <s v="ACF"/>
    <s v="ACF"/>
    <s v="GAC"/>
    <s v="WASH"/>
    <x v="1"/>
    <x v="3"/>
    <s v="# of door"/>
    <m/>
    <n v="63"/>
    <s v="completed"/>
    <s v="Chittagong"/>
    <s v="Cox's Bazar"/>
    <x v="0"/>
    <s v="Palong Khali"/>
    <s v="Camp 01E"/>
    <x v="2"/>
    <d v="2022-12-01T00:00:00"/>
    <x v="0"/>
    <m/>
    <m/>
    <m/>
    <m/>
    <m/>
    <s v="Moammad Shajan Siraj"/>
    <n v="1813213381"/>
    <s v="washhppm-cox@bd-actionagainsthunger.org"/>
    <s v="ACF"/>
  </r>
  <r>
    <n v="1862"/>
    <s v="ACF"/>
    <s v="ACF"/>
    <s v="GAC"/>
    <s v="WASH"/>
    <x v="2"/>
    <x v="10"/>
    <s v="# of HP sessions at community level"/>
    <m/>
    <n v="418"/>
    <s v="completed"/>
    <s v="Chittagong"/>
    <s v="Cox's Bazar"/>
    <x v="0"/>
    <s v="Palong Khali"/>
    <s v="Camp 01E"/>
    <x v="2"/>
    <d v="2022-12-01T00:00:00"/>
    <x v="0"/>
    <m/>
    <m/>
    <m/>
    <m/>
    <m/>
    <s v="Moammad Shajan Siraj"/>
    <n v="1813213381"/>
    <s v="washhppm-cox@bd-actionagainsthunger.org"/>
    <s v="ACF"/>
  </r>
  <r>
    <n v="1863"/>
    <s v="ACF"/>
    <s v="ACF"/>
    <s v="GAC"/>
    <s v="WASH"/>
    <x v="2"/>
    <x v="4"/>
    <s v="# of HP sessions at HH level"/>
    <m/>
    <n v="847"/>
    <s v="completed"/>
    <s v="Chittagong"/>
    <s v="Cox's Bazar"/>
    <x v="0"/>
    <s v="Palong Khali"/>
    <s v="Camp 01E"/>
    <x v="2"/>
    <d v="2022-12-01T00:00:00"/>
    <x v="0"/>
    <m/>
    <m/>
    <m/>
    <m/>
    <m/>
    <s v="Moammad Shajan Siraj"/>
    <n v="1813213381"/>
    <s v="washhppm-cox@bd-actionagainsthunger.org"/>
    <s v="ACF"/>
  </r>
  <r>
    <n v="1864"/>
    <s v="ACF"/>
    <s v="ACF"/>
    <s v="GAC"/>
    <s v="WASH"/>
    <x v="2"/>
    <x v="7"/>
    <s v="N/A"/>
    <m/>
    <n v="40"/>
    <s v="completed"/>
    <s v="Chittagong"/>
    <s v="Cox's Bazar"/>
    <x v="0"/>
    <s v="Palong Khali"/>
    <s v="Camp 01E"/>
    <x v="2"/>
    <d v="2022-12-01T00:00:00"/>
    <x v="0"/>
    <m/>
    <m/>
    <m/>
    <m/>
    <m/>
    <s v="Moammad Shajan Siraj"/>
    <n v="1813213381"/>
    <s v="washhppm-cox@bd-actionagainsthunger.org"/>
    <s v="ACF"/>
  </r>
  <r>
    <n v="1865"/>
    <s v="ACF"/>
    <s v="ACF"/>
    <s v="ECHO"/>
    <s v="WASH"/>
    <x v="0"/>
    <x v="0"/>
    <s v="# of tube well"/>
    <m/>
    <n v="21"/>
    <s v="completed"/>
    <s v="Chittagong"/>
    <s v="Cox's Bazar"/>
    <x v="0"/>
    <s v="Palong Khali"/>
    <s v="Camp 02E"/>
    <x v="2"/>
    <d v="2022-03-01T00:00:00"/>
    <x v="0"/>
    <m/>
    <m/>
    <m/>
    <m/>
    <m/>
    <s v="Moammad Shajan Siraj"/>
    <n v="1813213381"/>
    <s v="washhppm-cox@bd-actionagainsthunger.org"/>
    <s v="ACF"/>
  </r>
  <r>
    <n v="1866"/>
    <s v="ACF"/>
    <s v="ACF"/>
    <s v="ECHO"/>
    <s v="WASH"/>
    <x v="0"/>
    <x v="7"/>
    <s v="N/A"/>
    <m/>
    <n v="74"/>
    <s v="completed"/>
    <s v="Chittagong"/>
    <s v="Cox's Bazar"/>
    <x v="0"/>
    <s v="Palong Khali"/>
    <s v="Camp 02E"/>
    <x v="2"/>
    <d v="2022-03-01T00:00:00"/>
    <x v="0"/>
    <m/>
    <m/>
    <m/>
    <m/>
    <m/>
    <s v="Moammad Shajan Siraj"/>
    <n v="1813213381"/>
    <s v="washhppm-cox@bd-actionagainsthunger.org"/>
    <s v="ACF"/>
  </r>
  <r>
    <n v="1867"/>
    <s v="ACF"/>
    <s v="ACF"/>
    <s v="ECHO"/>
    <s v="WASH"/>
    <x v="1"/>
    <x v="1"/>
    <s v="# of door "/>
    <m/>
    <n v="30"/>
    <s v="completed"/>
    <s v="Chittagong"/>
    <s v="Cox's Bazar"/>
    <x v="0"/>
    <s v="Palong Khali"/>
    <s v="Camp 02E"/>
    <x v="2"/>
    <d v="2022-03-01T00:00:00"/>
    <x v="0"/>
    <m/>
    <m/>
    <m/>
    <m/>
    <m/>
    <s v="Moammad Shajan Siraj"/>
    <n v="1813213381"/>
    <s v="washhppm-cox@bd-actionagainsthunger.org"/>
    <s v="ACF"/>
  </r>
  <r>
    <n v="1868"/>
    <s v="ACF"/>
    <s v="ACF"/>
    <s v="ECHO"/>
    <s v="WASH"/>
    <x v="1"/>
    <x v="8"/>
    <s v="# of FSM Site"/>
    <m/>
    <n v="3"/>
    <s v="completed"/>
    <s v="Chittagong"/>
    <s v="Cox's Bazar"/>
    <x v="0"/>
    <s v="Palong Khali"/>
    <s v="Camp 02E"/>
    <x v="2"/>
    <d v="2022-03-01T00:00:00"/>
    <x v="0"/>
    <m/>
    <m/>
    <m/>
    <m/>
    <m/>
    <s v="Moammad Shajan Siraj"/>
    <n v="1813213381"/>
    <s v="washhppm-cox@bd-actionagainsthunger.org"/>
    <s v="ACF"/>
  </r>
  <r>
    <n v="1869"/>
    <s v="ACF"/>
    <s v="ACF"/>
    <s v="ECHO"/>
    <s v="WASH"/>
    <x v="1"/>
    <x v="2"/>
    <s v="# of FSM Site"/>
    <m/>
    <n v="1"/>
    <s v="completed"/>
    <s v="Chittagong"/>
    <s v="Cox's Bazar"/>
    <x v="0"/>
    <s v="Palong Khali"/>
    <s v="Camp 02E"/>
    <x v="2"/>
    <d v="2022-03-01T00:00:00"/>
    <x v="0"/>
    <m/>
    <m/>
    <m/>
    <m/>
    <m/>
    <s v="Moammad Shajan Siraj"/>
    <n v="1813213381"/>
    <s v="washhppm-cox@bd-actionagainsthunger.org"/>
    <s v="ACF"/>
  </r>
  <r>
    <n v="1870"/>
    <s v="ACF"/>
    <s v="ACF"/>
    <s v="ECHO"/>
    <s v="WASH"/>
    <x v="1"/>
    <x v="9"/>
    <s v="# of door"/>
    <m/>
    <n v="27"/>
    <s v="completed"/>
    <s v="Chittagong"/>
    <s v="Cox's Bazar"/>
    <x v="0"/>
    <s v="Palong Khali"/>
    <s v="Camp 02E"/>
    <x v="2"/>
    <d v="2022-03-01T00:00:00"/>
    <x v="0"/>
    <m/>
    <m/>
    <m/>
    <m/>
    <m/>
    <s v="Moammad Shajan Siraj"/>
    <n v="1813213381"/>
    <s v="washhppm-cox@bd-actionagainsthunger.org"/>
    <s v="ACF"/>
  </r>
  <r>
    <n v="1871"/>
    <s v="ACF"/>
    <s v="ACF"/>
    <s v="ECHO"/>
    <s v="WASH"/>
    <x v="1"/>
    <x v="3"/>
    <s v="# of door"/>
    <m/>
    <n v="92"/>
    <s v="completed"/>
    <s v="Chittagong"/>
    <s v="Cox's Bazar"/>
    <x v="0"/>
    <s v="Palong Khali"/>
    <s v="Camp 02E"/>
    <x v="2"/>
    <d v="2022-03-01T00:00:00"/>
    <x v="0"/>
    <m/>
    <m/>
    <m/>
    <m/>
    <m/>
    <s v="Moammad Shajan Siraj"/>
    <n v="1813213381"/>
    <s v="washhppm-cox@bd-actionagainsthunger.org"/>
    <s v="ACF"/>
  </r>
  <r>
    <n v="1872"/>
    <s v="ACF"/>
    <s v="ACF"/>
    <s v="ECHO"/>
    <s v="WASH"/>
    <x v="1"/>
    <x v="7"/>
    <s v="N/A"/>
    <m/>
    <n v="3"/>
    <s v="completed"/>
    <s v="Chittagong"/>
    <s v="Cox's Bazar"/>
    <x v="0"/>
    <s v="Palong Khali"/>
    <s v="Camp 02E"/>
    <x v="2"/>
    <d v="2022-03-01T00:00:00"/>
    <x v="0"/>
    <m/>
    <m/>
    <m/>
    <m/>
    <m/>
    <s v="Moammad Shajan Siraj"/>
    <n v="1813213381"/>
    <s v="washhppm-cox@bd-actionagainsthunger.org"/>
    <s v="ACF"/>
  </r>
  <r>
    <n v="1873"/>
    <s v="ACF"/>
    <s v="ACF"/>
    <s v="ECHO"/>
    <s v="WASH"/>
    <x v="2"/>
    <x v="10"/>
    <s v="# of HP sessions at community level"/>
    <m/>
    <n v="309"/>
    <s v="completed"/>
    <s v="Chittagong"/>
    <s v="Cox's Bazar"/>
    <x v="0"/>
    <s v="Palong Khali"/>
    <s v="Camp 02E"/>
    <x v="2"/>
    <d v="2022-03-01T00:00:00"/>
    <x v="0"/>
    <m/>
    <m/>
    <m/>
    <m/>
    <m/>
    <s v="Moammad Shajan Siraj"/>
    <n v="1813213381"/>
    <s v="washhppm-cox@bd-actionagainsthunger.org"/>
    <s v="ACF"/>
  </r>
  <r>
    <n v="1874"/>
    <s v="ACF"/>
    <s v="ACF"/>
    <s v="ECHO"/>
    <s v="WASH"/>
    <x v="2"/>
    <x v="4"/>
    <s v="# of HP sessions at HH level"/>
    <m/>
    <n v="776"/>
    <s v="completed"/>
    <s v="Chittagong"/>
    <s v="Cox's Bazar"/>
    <x v="0"/>
    <s v="Palong Khali"/>
    <s v="Camp 02E"/>
    <x v="2"/>
    <d v="2022-03-01T00:00:00"/>
    <x v="0"/>
    <m/>
    <m/>
    <m/>
    <m/>
    <m/>
    <s v="Moammad Shajan Siraj"/>
    <n v="1813213381"/>
    <s v="washhppm-cox@bd-actionagainsthunger.org"/>
    <s v="ACF"/>
  </r>
  <r>
    <n v="1875"/>
    <s v="ACF"/>
    <s v="ACF"/>
    <s v="ECHO"/>
    <s v="WASH"/>
    <x v="2"/>
    <x v="7"/>
    <s v="N/A"/>
    <m/>
    <n v="36"/>
    <s v="completed"/>
    <s v="Chittagong"/>
    <s v="Cox's Bazar"/>
    <x v="0"/>
    <s v="Palong Khali"/>
    <s v="Camp 02E"/>
    <x v="2"/>
    <d v="2022-03-01T00:00:00"/>
    <x v="0"/>
    <m/>
    <m/>
    <m/>
    <m/>
    <m/>
    <s v="Moammad Shajan Siraj"/>
    <n v="1813213381"/>
    <s v="washhppm-cox@bd-actionagainsthunger.org"/>
    <s v="ACF"/>
  </r>
  <r>
    <n v="1876"/>
    <s v="ACF"/>
    <s v="ACF"/>
    <s v="GAC"/>
    <s v="WASH"/>
    <x v="0"/>
    <x v="0"/>
    <s v="# of tube well"/>
    <m/>
    <n v="13"/>
    <s v="completed"/>
    <s v="Chittagong"/>
    <s v="Cox's Bazar"/>
    <x v="0"/>
    <s v="Palong Khali"/>
    <s v="Camp 02E"/>
    <x v="2"/>
    <d v="2022-12-01T00:00:00"/>
    <x v="0"/>
    <m/>
    <m/>
    <m/>
    <m/>
    <m/>
    <s v="Moammad Shajan Siraj"/>
    <n v="1813213381"/>
    <s v="washhppm-cox@bd-actionagainsthunger.org"/>
    <s v="ACF"/>
  </r>
  <r>
    <n v="1877"/>
    <s v="ACF"/>
    <s v="ACF"/>
    <s v="GAC"/>
    <s v="WASH"/>
    <x v="0"/>
    <x v="7"/>
    <s v="N/A"/>
    <m/>
    <n v="21"/>
    <s v="completed"/>
    <s v="Chittagong"/>
    <s v="Cox's Bazar"/>
    <x v="0"/>
    <s v="Palong Khali"/>
    <s v="Camp 02E"/>
    <x v="2"/>
    <d v="2022-12-01T00:00:00"/>
    <x v="0"/>
    <m/>
    <m/>
    <m/>
    <m/>
    <m/>
    <s v="Moammad Shajan Siraj"/>
    <n v="1813213381"/>
    <s v="washhppm-cox@bd-actionagainsthunger.org"/>
    <s v="ACF"/>
  </r>
  <r>
    <n v="1878"/>
    <s v="ACF"/>
    <s v="ACF"/>
    <s v="GAC"/>
    <s v="WASH"/>
    <x v="1"/>
    <x v="1"/>
    <s v="# of door "/>
    <m/>
    <n v="16"/>
    <s v="completed"/>
    <s v="Chittagong"/>
    <s v="Cox's Bazar"/>
    <x v="0"/>
    <s v="Palong Khali"/>
    <s v="Camp 02E"/>
    <x v="2"/>
    <d v="2022-12-01T00:00:00"/>
    <x v="0"/>
    <m/>
    <m/>
    <m/>
    <m/>
    <m/>
    <s v="Moammad Shajan Siraj"/>
    <n v="1813213381"/>
    <s v="washhppm-cox@bd-actionagainsthunger.org"/>
    <s v="ACF"/>
  </r>
  <r>
    <n v="1879"/>
    <s v="ACF"/>
    <s v="ACF"/>
    <s v="GAC"/>
    <s v="WASH"/>
    <x v="1"/>
    <x v="8"/>
    <s v="# of FSM Site"/>
    <m/>
    <n v="2"/>
    <s v="completed"/>
    <s v="Chittagong"/>
    <s v="Cox's Bazar"/>
    <x v="0"/>
    <s v="Palong Khali"/>
    <s v="Camp 02E"/>
    <x v="2"/>
    <d v="2022-12-01T00:00:00"/>
    <x v="0"/>
    <m/>
    <m/>
    <m/>
    <m/>
    <m/>
    <s v="Moammad Shajan Siraj"/>
    <n v="1813213381"/>
    <s v="washhppm-cox@bd-actionagainsthunger.org"/>
    <s v="ACF"/>
  </r>
  <r>
    <n v="1880"/>
    <s v="ACF"/>
    <s v="ACF"/>
    <s v="GAC"/>
    <s v="WASH"/>
    <x v="1"/>
    <x v="9"/>
    <s v="# of door"/>
    <m/>
    <n v="31"/>
    <s v="completed"/>
    <s v="Chittagong"/>
    <s v="Cox's Bazar"/>
    <x v="0"/>
    <s v="Palong Khali"/>
    <s v="Camp 02E"/>
    <x v="2"/>
    <d v="2022-12-01T00:00:00"/>
    <x v="0"/>
    <m/>
    <m/>
    <m/>
    <m/>
    <m/>
    <s v="Moammad Shajan Siraj"/>
    <n v="1813213381"/>
    <s v="washhppm-cox@bd-actionagainsthunger.org"/>
    <s v="ACF"/>
  </r>
  <r>
    <n v="1881"/>
    <s v="ACF"/>
    <s v="ACF"/>
    <s v="GAC"/>
    <s v="WASH"/>
    <x v="1"/>
    <x v="3"/>
    <s v="# of door"/>
    <m/>
    <n v="101"/>
    <s v="completed"/>
    <s v="Chittagong"/>
    <s v="Cox's Bazar"/>
    <x v="0"/>
    <s v="Palong Khali"/>
    <s v="Camp 02E"/>
    <x v="2"/>
    <d v="2022-12-01T00:00:00"/>
    <x v="0"/>
    <m/>
    <m/>
    <m/>
    <m/>
    <m/>
    <s v="Moammad Shajan Siraj"/>
    <n v="1813213381"/>
    <s v="washhppm-cox@bd-actionagainsthunger.org"/>
    <s v="ACF"/>
  </r>
  <r>
    <n v="1882"/>
    <s v="ACF"/>
    <s v="ACF"/>
    <s v="GAC"/>
    <s v="WASH"/>
    <x v="2"/>
    <x v="10"/>
    <s v="# of HP sessions at community level"/>
    <m/>
    <n v="381"/>
    <s v="completed"/>
    <s v="Chittagong"/>
    <s v="Cox's Bazar"/>
    <x v="0"/>
    <s v="Palong Khali"/>
    <s v="Camp 02E"/>
    <x v="2"/>
    <d v="2022-12-01T00:00:00"/>
    <x v="0"/>
    <m/>
    <m/>
    <m/>
    <m/>
    <m/>
    <s v="Moammad Shajan Siraj"/>
    <n v="1813213381"/>
    <s v="washhppm-cox@bd-actionagainsthunger.org"/>
    <s v="ACF"/>
  </r>
  <r>
    <n v="1883"/>
    <s v="ACF"/>
    <s v="ACF"/>
    <s v="GAC"/>
    <s v="WASH"/>
    <x v="2"/>
    <x v="4"/>
    <s v="# of HP sessions at HH level"/>
    <m/>
    <n v="776"/>
    <s v="completed"/>
    <s v="Chittagong"/>
    <s v="Cox's Bazar"/>
    <x v="0"/>
    <s v="Palong Khali"/>
    <s v="Camp 02E"/>
    <x v="2"/>
    <d v="2022-12-01T00:00:00"/>
    <x v="0"/>
    <m/>
    <m/>
    <m/>
    <m/>
    <m/>
    <s v="Moammad Shajan Siraj"/>
    <n v="1813213381"/>
    <s v="washhppm-cox@bd-actionagainsthunger.org"/>
    <s v="ACF"/>
  </r>
  <r>
    <n v="1884"/>
    <s v="ACF"/>
    <s v="ACF"/>
    <s v="GAC"/>
    <s v="WASH"/>
    <x v="2"/>
    <x v="7"/>
    <s v="N/A"/>
    <m/>
    <n v="36"/>
    <s v="completed"/>
    <s v="Chittagong"/>
    <s v="Cox's Bazar"/>
    <x v="0"/>
    <s v="Palong Khali"/>
    <s v="Camp 02E"/>
    <x v="2"/>
    <d v="2022-12-01T00:00:00"/>
    <x v="0"/>
    <m/>
    <m/>
    <m/>
    <m/>
    <m/>
    <s v="Moammad Shajan Siraj"/>
    <n v="1813213381"/>
    <s v="washhppm-cox@bd-actionagainsthunger.org"/>
    <s v="ACF"/>
  </r>
  <r>
    <n v="1885"/>
    <s v="BRAC"/>
    <s v="BRAC"/>
    <s v="DFAT"/>
    <s v="WASH"/>
    <x v="0"/>
    <x v="12"/>
    <s v="# of water network"/>
    <m/>
    <n v="3"/>
    <s v="completed"/>
    <s v="Chittagong"/>
    <s v="Cox's Bazar"/>
    <x v="1"/>
    <s v="Nhilla"/>
    <s v="Camp 25"/>
    <x v="2"/>
    <d v="2022-12-01T00:00:00"/>
    <x v="0"/>
    <m/>
    <m/>
    <m/>
    <m/>
    <m/>
    <s v="Safat Ahmed"/>
    <n v="1847456331"/>
    <s v="safat.ahmed@brac.net"/>
    <s v="BRAC"/>
  </r>
  <r>
    <n v="1886"/>
    <s v="BRAC"/>
    <s v="BRAC"/>
    <s v="DFAT"/>
    <s v="WASH"/>
    <x v="1"/>
    <x v="2"/>
    <s v="# of FSM Site"/>
    <m/>
    <n v="1"/>
    <s v="completed"/>
    <s v="Chittagong"/>
    <s v="Cox's Bazar"/>
    <x v="1"/>
    <s v="Nhilla"/>
    <s v="Camp 25"/>
    <x v="2"/>
    <d v="2022-12-01T00:00:00"/>
    <x v="0"/>
    <m/>
    <m/>
    <m/>
    <m/>
    <m/>
    <s v="Safat Ahmed"/>
    <n v="1847456331"/>
    <s v="safat.ahmed@brac.net"/>
    <s v="BRAC"/>
  </r>
  <r>
    <n v="1887"/>
    <s v="BRAC"/>
    <s v="BRAC"/>
    <s v="DFAT"/>
    <s v="WASH"/>
    <x v="1"/>
    <x v="3"/>
    <s v="# of door"/>
    <m/>
    <n v="26"/>
    <s v="completed"/>
    <s v="Chittagong"/>
    <s v="Cox's Bazar"/>
    <x v="1"/>
    <s v="Nhilla"/>
    <s v="Camp 25"/>
    <x v="2"/>
    <d v="2022-12-01T00:00:00"/>
    <x v="0"/>
    <m/>
    <m/>
    <m/>
    <m/>
    <m/>
    <s v="Safat Ahmed"/>
    <n v="1847456331"/>
    <s v="safat.ahmed@brac.net"/>
    <s v="BRAC"/>
  </r>
  <r>
    <n v="1888"/>
    <s v="BRAC"/>
    <s v="BRAC"/>
    <s v="DFAT"/>
    <s v="WASH"/>
    <x v="2"/>
    <x v="4"/>
    <s v="# of HP sessions at HH level"/>
    <m/>
    <n v="978"/>
    <s v="completed"/>
    <s v="Chittagong"/>
    <s v="Cox's Bazar"/>
    <x v="1"/>
    <s v="Nhilla"/>
    <s v="Camp 25"/>
    <x v="2"/>
    <d v="2022-12-01T00:00:00"/>
    <x v="0"/>
    <m/>
    <m/>
    <m/>
    <m/>
    <m/>
    <s v="Safat Ahmed"/>
    <n v="1847456331"/>
    <s v="safat.ahmed@brac.net"/>
    <s v="BRAC"/>
  </r>
  <r>
    <n v="1889"/>
    <s v="BRAC"/>
    <s v="BRAC"/>
    <s v="DFAT"/>
    <s v="WASH"/>
    <x v="2"/>
    <x v="20"/>
    <s v="# of household"/>
    <m/>
    <n v="299"/>
    <s v="completed"/>
    <s v="Chittagong"/>
    <s v="Cox's Bazar"/>
    <x v="1"/>
    <s v="Nhilla"/>
    <s v="Camp 25"/>
    <x v="2"/>
    <d v="2022-12-01T00:00:00"/>
    <x v="0"/>
    <m/>
    <m/>
    <m/>
    <m/>
    <m/>
    <s v="Safat Ahmed"/>
    <n v="1847456331"/>
    <s v="safat.ahmed@brac.net"/>
    <s v="BRAC"/>
  </r>
  <r>
    <n v="1890"/>
    <s v="BRAC"/>
    <s v="BRAC"/>
    <s v="DFAT"/>
    <s v="WASH"/>
    <x v="3"/>
    <x v="5"/>
    <s v="# of campaign per camp "/>
    <m/>
    <n v="1"/>
    <s v="completed"/>
    <s v="Chittagong"/>
    <s v="Cox's Bazar"/>
    <x v="1"/>
    <s v="Nhilla"/>
    <s v="Camp 25"/>
    <x v="2"/>
    <d v="2022-12-01T00:00:00"/>
    <x v="0"/>
    <m/>
    <m/>
    <m/>
    <m/>
    <m/>
    <s v="Safat Ahmed"/>
    <n v="1847456331"/>
    <s v="safat.ahmed@brac.net"/>
    <s v="BRAC"/>
  </r>
  <r>
    <n v="1891"/>
    <s v="BRAC"/>
    <s v="BRAC"/>
    <s v="DFAT"/>
    <s v="WASH"/>
    <x v="0"/>
    <x v="13"/>
    <s v="# cubic meters / day"/>
    <m/>
    <n v="10"/>
    <s v="completed"/>
    <s v="Chittagong"/>
    <s v="Cox's Bazar"/>
    <x v="1"/>
    <s v="Nhilla"/>
    <s v="Camp 26"/>
    <x v="2"/>
    <d v="2022-12-01T00:00:00"/>
    <x v="0"/>
    <m/>
    <m/>
    <m/>
    <m/>
    <m/>
    <s v="Safat Ahmed"/>
    <n v="1847456331"/>
    <s v="safat.ahmed@brac.net"/>
    <s v="BRAC"/>
  </r>
  <r>
    <n v="1892"/>
    <s v="BRAC"/>
    <s v="BRAC"/>
    <s v="DFAT"/>
    <s v="WASH"/>
    <x v="0"/>
    <x v="13"/>
    <s v="# cubic meters / day"/>
    <m/>
    <n v="10"/>
    <s v="completed"/>
    <s v="Chittagong"/>
    <s v="Cox's Bazar"/>
    <x v="1"/>
    <s v="Nhilla"/>
    <s v="Camp 27"/>
    <x v="2"/>
    <d v="2022-12-01T00:00:00"/>
    <x v="0"/>
    <m/>
    <m/>
    <m/>
    <m/>
    <m/>
    <s v="Safat Ahmed"/>
    <n v="1847456331"/>
    <s v="safat.ahmed@brac.net"/>
    <s v="BRAC"/>
  </r>
  <r>
    <n v="1893"/>
    <s v="BRAC"/>
    <s v="BRAC"/>
    <s v="DFAT"/>
    <s v="WASH"/>
    <x v="2"/>
    <x v="4"/>
    <s v="# of HP sessions at HH level"/>
    <m/>
    <n v="750"/>
    <s v="completed"/>
    <s v="Chittagong"/>
    <s v="Cox's Bazar"/>
    <x v="0"/>
    <s v="Raja Palong"/>
    <s v="HC,Raja Palong"/>
    <x v="2"/>
    <d v="2022-12-01T00:00:00"/>
    <x v="1"/>
    <m/>
    <m/>
    <m/>
    <m/>
    <m/>
    <s v="Safat Ahmed"/>
    <n v="1847456331"/>
    <s v="safat.ahmed@brac.net"/>
    <s v="BRAC"/>
  </r>
  <r>
    <n v="1894"/>
    <s v="CARE"/>
    <s v="CARE"/>
    <s v="UNICEF"/>
    <s v="WASH"/>
    <x v="0"/>
    <x v="0"/>
    <s v="# of tube well"/>
    <m/>
    <n v="90"/>
    <s v="completed"/>
    <s v="Chittagong"/>
    <s v="Cox's Bazar"/>
    <x v="0"/>
    <s v="Palong Khali"/>
    <s v="Camp 15"/>
    <x v="2"/>
    <d v="2024-02-01T00:00:00"/>
    <x v="0"/>
    <m/>
    <m/>
    <m/>
    <m/>
    <m/>
    <s v="Mahmud Hossain"/>
    <n v="1777773726"/>
    <s v="MahmudHossain.Munna@care.org"/>
    <s v="CARE"/>
  </r>
  <r>
    <n v="1895"/>
    <s v="CARE"/>
    <s v="CARE"/>
    <s v="UNICEF"/>
    <s v="WASH"/>
    <x v="0"/>
    <x v="12"/>
    <s v="# of water network"/>
    <m/>
    <n v="14"/>
    <s v="completed"/>
    <s v="Chittagong"/>
    <s v="Cox's Bazar"/>
    <x v="0"/>
    <s v="Palong Khali"/>
    <s v="Camp 15"/>
    <x v="2"/>
    <d v="2024-02-01T00:00:00"/>
    <x v="0"/>
    <m/>
    <m/>
    <m/>
    <m/>
    <m/>
    <s v="Mahmud Hossain"/>
    <n v="1777773726"/>
    <s v="MahmudHossain.Munna@care.org"/>
    <s v="CARE"/>
  </r>
  <r>
    <n v="1896"/>
    <s v="CARE"/>
    <s v="CARE"/>
    <s v="UNICEF"/>
    <s v="WASH"/>
    <x v="1"/>
    <x v="1"/>
    <s v="# of door "/>
    <m/>
    <n v="1611"/>
    <s v="completed"/>
    <s v="Chittagong"/>
    <s v="Cox's Bazar"/>
    <x v="0"/>
    <s v="Palong Khali"/>
    <s v="Camp 15"/>
    <x v="2"/>
    <d v="2024-02-01T00:00:00"/>
    <x v="0"/>
    <m/>
    <m/>
    <m/>
    <m/>
    <m/>
    <s v="Mahmud Hossain"/>
    <n v="1777773726"/>
    <s v="MahmudHossain.Munna@care.org"/>
    <s v="CARE"/>
  </r>
  <r>
    <n v="1897"/>
    <s v="CARE"/>
    <s v="CARE"/>
    <s v="UNICEF"/>
    <s v="WASH"/>
    <x v="1"/>
    <x v="9"/>
    <s v="# of door"/>
    <m/>
    <n v="2899"/>
    <s v="completed"/>
    <s v="Chittagong"/>
    <s v="Cox's Bazar"/>
    <x v="0"/>
    <s v="Palong Khali"/>
    <s v="Camp 15"/>
    <x v="2"/>
    <d v="2024-02-01T00:00:00"/>
    <x v="0"/>
    <m/>
    <m/>
    <m/>
    <m/>
    <m/>
    <s v="Mahmud Hossain"/>
    <n v="1777773726"/>
    <s v="MahmudHossain.Munna@care.org"/>
    <s v="CARE"/>
  </r>
  <r>
    <n v="1898"/>
    <s v="CARE"/>
    <s v="CARE"/>
    <s v="UNICEF"/>
    <s v="WASH"/>
    <x v="1"/>
    <x v="3"/>
    <s v="# of door"/>
    <m/>
    <n v="1455"/>
    <s v="completed"/>
    <s v="Chittagong"/>
    <s v="Cox's Bazar"/>
    <x v="0"/>
    <s v="Palong Khali"/>
    <s v="Camp 15"/>
    <x v="2"/>
    <d v="2024-02-01T00:00:00"/>
    <x v="0"/>
    <m/>
    <m/>
    <m/>
    <m/>
    <m/>
    <s v="Mahmud Hossain"/>
    <n v="1777773726"/>
    <s v="MahmudHossain.Munna@care.org"/>
    <s v="CARE"/>
  </r>
  <r>
    <n v="1899"/>
    <s v="CARE"/>
    <s v="CARE"/>
    <s v="UNICEF"/>
    <s v="WASH"/>
    <x v="3"/>
    <x v="6"/>
    <s v="# of plant"/>
    <m/>
    <n v="1"/>
    <s v="completed"/>
    <s v="Chittagong"/>
    <s v="Cox's Bazar"/>
    <x v="0"/>
    <s v="Palong Khali"/>
    <s v="Camp 15"/>
    <x v="2"/>
    <d v="2024-02-01T00:00:00"/>
    <x v="0"/>
    <m/>
    <m/>
    <m/>
    <m/>
    <m/>
    <s v="Mahmud Hossain"/>
    <n v="1777773726"/>
    <s v="MahmudHossain.Munna@care.org"/>
    <s v="CARE"/>
  </r>
  <r>
    <n v="1900"/>
    <s v="CARE"/>
    <s v="CARE"/>
    <s v="UNICEF"/>
    <s v="WASH"/>
    <x v="0"/>
    <x v="0"/>
    <s v="# of tube well"/>
    <m/>
    <n v="31"/>
    <s v="completed"/>
    <s v="Chittagong"/>
    <s v="Cox's Bazar"/>
    <x v="0"/>
    <s v="Palong Khali"/>
    <s v="Camp 16"/>
    <x v="2"/>
    <d v="2024-02-01T00:00:00"/>
    <x v="0"/>
    <m/>
    <m/>
    <m/>
    <m/>
    <m/>
    <s v="Mahmud Hossain"/>
    <n v="1777773726"/>
    <s v="MahmudHossain.Munna@care.org"/>
    <s v="CARE"/>
  </r>
  <r>
    <n v="1901"/>
    <s v="CARE"/>
    <s v="CARE"/>
    <s v="UNICEF"/>
    <s v="WASH"/>
    <x v="0"/>
    <x v="12"/>
    <s v="# of water network"/>
    <m/>
    <n v="4"/>
    <s v="completed"/>
    <s v="Chittagong"/>
    <s v="Cox's Bazar"/>
    <x v="0"/>
    <s v="Palong Khali"/>
    <s v="Camp 16"/>
    <x v="2"/>
    <d v="2024-02-01T00:00:00"/>
    <x v="0"/>
    <m/>
    <m/>
    <m/>
    <m/>
    <m/>
    <s v="Mahmud Hossain"/>
    <n v="1777773726"/>
    <s v="MahmudHossain.Munna@care.org"/>
    <s v="CARE"/>
  </r>
  <r>
    <n v="1902"/>
    <s v="CARE"/>
    <s v="CARE"/>
    <s v="UNICEF"/>
    <s v="WASH"/>
    <x v="1"/>
    <x v="1"/>
    <s v="# of door "/>
    <m/>
    <n v="38"/>
    <s v="completed"/>
    <s v="Chittagong"/>
    <s v="Cox's Bazar"/>
    <x v="0"/>
    <s v="Palong Khali"/>
    <s v="Camp 16"/>
    <x v="2"/>
    <d v="2024-02-01T00:00:00"/>
    <x v="0"/>
    <m/>
    <m/>
    <m/>
    <m/>
    <m/>
    <s v="Mahmud Hossain"/>
    <n v="1777773726"/>
    <s v="MahmudHossain.Munna@care.org"/>
    <s v="CARE"/>
  </r>
  <r>
    <n v="1903"/>
    <s v="CARE"/>
    <s v="CARE"/>
    <s v="UNICEF"/>
    <s v="WASH"/>
    <x v="1"/>
    <x v="8"/>
    <s v="# of FSM Site"/>
    <m/>
    <n v="7"/>
    <s v="completed"/>
    <s v="Chittagong"/>
    <s v="Cox's Bazar"/>
    <x v="0"/>
    <s v="Palong Khali"/>
    <s v="Camp 16"/>
    <x v="2"/>
    <d v="2024-02-01T00:00:00"/>
    <x v="0"/>
    <m/>
    <m/>
    <m/>
    <m/>
    <m/>
    <s v="Mahmud Hossain"/>
    <n v="1777773726"/>
    <s v="MahmudHossain.Munna@care.org"/>
    <s v="CARE"/>
  </r>
  <r>
    <n v="1904"/>
    <s v="CARE"/>
    <s v="CARE"/>
    <s v="UNICEF"/>
    <s v="WASH"/>
    <x v="1"/>
    <x v="9"/>
    <s v="# of door"/>
    <m/>
    <n v="40"/>
    <s v="completed"/>
    <s v="Chittagong"/>
    <s v="Cox's Bazar"/>
    <x v="0"/>
    <s v="Palong Khali"/>
    <s v="Camp 16"/>
    <x v="2"/>
    <d v="2024-02-01T00:00:00"/>
    <x v="0"/>
    <m/>
    <m/>
    <m/>
    <m/>
    <m/>
    <s v="Mahmud Hossain"/>
    <n v="1777773726"/>
    <s v="MahmudHossain.Munna@care.org"/>
    <s v="CARE"/>
  </r>
  <r>
    <n v="1905"/>
    <s v="UNICEF"/>
    <s v="OXFAM"/>
    <s v="UNICEF"/>
    <s v="WASH"/>
    <x v="1"/>
    <x v="15"/>
    <s v="# of door "/>
    <m/>
    <n v="12"/>
    <s v="completed"/>
    <s v="Chittagong"/>
    <s v="Cox's Bazar"/>
    <x v="1"/>
    <s v="Whykong"/>
    <s v="Camp 22"/>
    <x v="2"/>
    <d v="2022-03-01T00:00:00"/>
    <x v="0"/>
    <m/>
    <m/>
    <m/>
    <m/>
    <m/>
    <s v="Nishan Paul"/>
    <n v="1620257766"/>
    <s v="npaul@oxfam.org.uk"/>
    <s v="UNICEF-OXFAM"/>
  </r>
  <r>
    <n v="1906"/>
    <s v="UNICEF"/>
    <s v="OXFAM"/>
    <s v="UNICEF"/>
    <s v="WASH"/>
    <x v="1"/>
    <x v="1"/>
    <s v="# of door "/>
    <m/>
    <n v="2"/>
    <s v="completed"/>
    <s v="Chittagong"/>
    <s v="Cox's Bazar"/>
    <x v="1"/>
    <s v="Whykong"/>
    <s v="Camp 22"/>
    <x v="2"/>
    <d v="2022-03-01T00:00:00"/>
    <x v="0"/>
    <m/>
    <m/>
    <m/>
    <m/>
    <m/>
    <s v="Nishan Paul"/>
    <n v="1620257766"/>
    <s v="npaul@oxfam.org.uk"/>
    <s v="UNICEF-OXFAM"/>
  </r>
  <r>
    <n v="1907"/>
    <s v="UNICEF"/>
    <s v="OXFAM"/>
    <s v="UNICEF"/>
    <s v="WASH"/>
    <x v="1"/>
    <x v="17"/>
    <s v="# of door"/>
    <m/>
    <n v="25"/>
    <s v="completed"/>
    <s v="Chittagong"/>
    <s v="Cox's Bazar"/>
    <x v="1"/>
    <s v="Whykong"/>
    <s v="Camp 22"/>
    <x v="2"/>
    <d v="2022-03-01T00:00:00"/>
    <x v="0"/>
    <m/>
    <m/>
    <m/>
    <m/>
    <m/>
    <s v="Nishan Paul"/>
    <n v="1620257766"/>
    <s v="npaul@oxfam.org.uk"/>
    <s v="UNICEF-OXFAM"/>
  </r>
  <r>
    <n v="1908"/>
    <s v="UNICEF"/>
    <s v="OXFAM"/>
    <s v="UNICEF"/>
    <s v="WASH"/>
    <x v="1"/>
    <x v="9"/>
    <s v="# of door"/>
    <m/>
    <n v="96"/>
    <s v="completed"/>
    <s v="Chittagong"/>
    <s v="Cox's Bazar"/>
    <x v="1"/>
    <s v="Whykong"/>
    <s v="Camp 22"/>
    <x v="2"/>
    <d v="2022-03-01T00:00:00"/>
    <x v="0"/>
    <m/>
    <m/>
    <m/>
    <m/>
    <m/>
    <s v="Nishan Paul"/>
    <n v="1620257766"/>
    <s v="npaul@oxfam.org.uk"/>
    <s v="UNICEF-OXFAM"/>
  </r>
  <r>
    <n v="1909"/>
    <s v="UNICEF"/>
    <s v="OXFAM"/>
    <s v="UNICEF"/>
    <s v="WASH"/>
    <x v="1"/>
    <x v="3"/>
    <s v="# of door"/>
    <m/>
    <n v="322"/>
    <s v="completed"/>
    <s v="Chittagong"/>
    <s v="Cox's Bazar"/>
    <x v="1"/>
    <s v="Whykong"/>
    <s v="Camp 22"/>
    <x v="2"/>
    <d v="2022-03-01T00:00:00"/>
    <x v="0"/>
    <m/>
    <m/>
    <m/>
    <m/>
    <m/>
    <s v="Nishan Paul"/>
    <n v="1620257766"/>
    <s v="npaul@oxfam.org.uk"/>
    <s v="UNICEF-OXFAM"/>
  </r>
  <r>
    <n v="1910"/>
    <s v="UNICEF"/>
    <s v="OXFAM"/>
    <s v="UNICEF"/>
    <s v="WASH"/>
    <x v="2"/>
    <x v="10"/>
    <s v="# of HP sessions at community level"/>
    <m/>
    <n v="152"/>
    <s v="completed"/>
    <s v="Chittagong"/>
    <s v="Cox's Bazar"/>
    <x v="1"/>
    <s v="Whykong"/>
    <s v="Camp 22"/>
    <x v="2"/>
    <d v="2022-03-01T00:00:00"/>
    <x v="0"/>
    <m/>
    <m/>
    <m/>
    <m/>
    <m/>
    <s v="Nishan Paul"/>
    <n v="1620257766"/>
    <s v="npaul@oxfam.org.uk"/>
    <s v="UNICEF-OXFAM"/>
  </r>
  <r>
    <n v="1911"/>
    <s v="UNICEF"/>
    <s v="WVI"/>
    <s v="UNICEF"/>
    <s v="WASH"/>
    <x v="0"/>
    <x v="0"/>
    <s v="# of tube well"/>
    <m/>
    <n v="190"/>
    <s v="completed"/>
    <s v="Chittagong"/>
    <s v="Cox's Bazar"/>
    <x v="0"/>
    <s v="Palong Khali"/>
    <s v="Camp 08E"/>
    <x v="2"/>
    <d v="2023-03-01T00:00:00"/>
    <x v="0"/>
    <m/>
    <m/>
    <m/>
    <m/>
    <m/>
    <s v="Ridoy Roy"/>
    <n v="1679210106"/>
    <s v="ridoy_roy@wvi.org"/>
    <s v="UNICEF-WVI"/>
  </r>
  <r>
    <n v="1912"/>
    <s v="UNICEF"/>
    <s v="WVI"/>
    <s v="UNICEF"/>
    <s v="WASH"/>
    <x v="0"/>
    <x v="12"/>
    <s v="# of water network"/>
    <m/>
    <n v="8"/>
    <s v="completed"/>
    <s v="Chittagong"/>
    <s v="Cox's Bazar"/>
    <x v="0"/>
    <s v="Palong Khali"/>
    <s v="Camp 08E"/>
    <x v="2"/>
    <d v="2023-03-01T00:00:00"/>
    <x v="0"/>
    <m/>
    <m/>
    <m/>
    <m/>
    <m/>
    <s v="Ridoy Roy"/>
    <n v="1679210106"/>
    <s v="ridoy_roy@wvi.org"/>
    <s v="UNICEF-WVI"/>
  </r>
  <r>
    <n v="1913"/>
    <s v="UNICEF"/>
    <s v="WVI"/>
    <s v="UNICEF"/>
    <s v="WASH"/>
    <x v="1"/>
    <x v="1"/>
    <s v="# of door "/>
    <m/>
    <n v="23"/>
    <s v="completed"/>
    <s v="Chittagong"/>
    <s v="Cox's Bazar"/>
    <x v="0"/>
    <s v="Palong Khali"/>
    <s v="Camp 08E"/>
    <x v="2"/>
    <d v="2023-03-01T00:00:00"/>
    <x v="0"/>
    <m/>
    <m/>
    <m/>
    <m/>
    <m/>
    <s v="Ridoy Roy"/>
    <n v="1679210106"/>
    <s v="ridoy_roy@wvi.org"/>
    <s v="UNICEF-WVI"/>
  </r>
  <r>
    <n v="1914"/>
    <s v="UNICEF"/>
    <s v="WVI"/>
    <s v="UNICEF"/>
    <s v="WASH"/>
    <x v="1"/>
    <x v="8"/>
    <s v="# of FSM Site"/>
    <m/>
    <n v="8"/>
    <s v="completed"/>
    <s v="Chittagong"/>
    <s v="Cox's Bazar"/>
    <x v="0"/>
    <s v="Palong Khali"/>
    <s v="Camp 08E"/>
    <x v="2"/>
    <d v="2023-03-01T00:00:00"/>
    <x v="0"/>
    <m/>
    <m/>
    <m/>
    <m/>
    <m/>
    <s v="Ridoy Roy"/>
    <n v="1679210106"/>
    <s v="ridoy_roy@wvi.org"/>
    <s v="UNICEF-WVI"/>
  </r>
  <r>
    <n v="1915"/>
    <s v="UNICEF"/>
    <s v="WVI"/>
    <s v="UNICEF"/>
    <s v="WASH"/>
    <x v="1"/>
    <x v="18"/>
    <s v="# of door"/>
    <m/>
    <n v="2"/>
    <s v="completed"/>
    <s v="Chittagong"/>
    <s v="Cox's Bazar"/>
    <x v="0"/>
    <s v="Palong Khali"/>
    <s v="Camp 08E"/>
    <x v="2"/>
    <d v="2023-03-01T00:00:00"/>
    <x v="0"/>
    <m/>
    <m/>
    <m/>
    <m/>
    <m/>
    <s v="Ridoy Roy"/>
    <n v="1679210106"/>
    <s v="ridoy_roy@wvi.org"/>
    <s v="UNICEF-WVI"/>
  </r>
  <r>
    <n v="1916"/>
    <s v="UNICEF"/>
    <s v="WVI"/>
    <s v="UNICEF"/>
    <s v="WASH"/>
    <x v="1"/>
    <x v="9"/>
    <s v="# of door"/>
    <m/>
    <n v="88"/>
    <s v="completed"/>
    <s v="Chittagong"/>
    <s v="Cox's Bazar"/>
    <x v="0"/>
    <s v="Palong Khali"/>
    <s v="Camp 08E"/>
    <x v="2"/>
    <d v="2023-03-01T00:00:00"/>
    <x v="0"/>
    <m/>
    <m/>
    <m/>
    <m/>
    <m/>
    <s v="Ridoy Roy"/>
    <n v="1679210106"/>
    <s v="ridoy_roy@wvi.org"/>
    <s v="UNICEF-WVI"/>
  </r>
  <r>
    <n v="1917"/>
    <s v="UNICEF"/>
    <s v="WVI"/>
    <s v="UNICEF"/>
    <s v="WASH"/>
    <x v="1"/>
    <x v="3"/>
    <s v="# of door"/>
    <m/>
    <n v="456"/>
    <s v="completed"/>
    <s v="Chittagong"/>
    <s v="Cox's Bazar"/>
    <x v="0"/>
    <s v="Palong Khali"/>
    <s v="Camp 08E"/>
    <x v="2"/>
    <d v="2023-03-01T00:00:00"/>
    <x v="0"/>
    <m/>
    <m/>
    <m/>
    <m/>
    <m/>
    <s v="Ridoy Roy"/>
    <n v="1679210106"/>
    <s v="ridoy_roy@wvi.org"/>
    <s v="UNICEF-WVI"/>
  </r>
  <r>
    <n v="1918"/>
    <s v="UNICEF"/>
    <s v="WVI"/>
    <s v="UNICEF"/>
    <s v="WASH"/>
    <x v="2"/>
    <x v="10"/>
    <s v="# of HP sessions at community level"/>
    <m/>
    <n v="527"/>
    <s v="completed"/>
    <s v="Chittagong"/>
    <s v="Cox's Bazar"/>
    <x v="0"/>
    <s v="Palong Khali"/>
    <s v="Camp 08E"/>
    <x v="2"/>
    <d v="2023-03-01T00:00:00"/>
    <x v="0"/>
    <m/>
    <m/>
    <m/>
    <m/>
    <m/>
    <s v="Ridoy Roy"/>
    <n v="1679210106"/>
    <s v="ridoy_roy@wvi.org"/>
    <s v="UNICEF-WVI"/>
  </r>
  <r>
    <n v="1919"/>
    <s v="UNICEF"/>
    <s v="WVI"/>
    <s v="UNICEF"/>
    <s v="WASH"/>
    <x v="2"/>
    <x v="4"/>
    <s v="# of HP sessions at HH level"/>
    <m/>
    <n v="1648"/>
    <s v="completed"/>
    <s v="Chittagong"/>
    <s v="Cox's Bazar"/>
    <x v="0"/>
    <s v="Palong Khali"/>
    <s v="Camp 08E"/>
    <x v="2"/>
    <d v="2023-03-01T00:00:00"/>
    <x v="0"/>
    <m/>
    <m/>
    <m/>
    <m/>
    <m/>
    <s v="Ridoy Roy"/>
    <n v="1679210106"/>
    <s v="ridoy_roy@wvi.org"/>
    <s v="UNICEF-WVI"/>
  </r>
  <r>
    <n v="1920"/>
    <s v="UNICEF"/>
    <s v="WVI"/>
    <s v="UNICEF"/>
    <s v="WASH"/>
    <x v="3"/>
    <x v="6"/>
    <s v="# of plant"/>
    <m/>
    <n v="4"/>
    <s v="completed"/>
    <s v="Chittagong"/>
    <s v="Cox's Bazar"/>
    <x v="0"/>
    <s v="Palong Khali"/>
    <s v="Camp 08E"/>
    <x v="2"/>
    <d v="2023-03-01T00:00:00"/>
    <x v="0"/>
    <m/>
    <m/>
    <m/>
    <m/>
    <m/>
    <s v="Ridoy Roy"/>
    <n v="1679210106"/>
    <s v="ridoy_roy@wvi.org"/>
    <s v="UNICEF-WVI"/>
  </r>
  <r>
    <n v="1921"/>
    <s v="CA"/>
    <s v="DSK"/>
    <s v="CAID, DFAT"/>
    <s v="WASH"/>
    <x v="0"/>
    <x v="0"/>
    <s v="# of tube well"/>
    <m/>
    <n v="4"/>
    <s v="completed"/>
    <s v="Chittagong"/>
    <s v="Cox's Bazar"/>
    <x v="0"/>
    <s v="Palong Khali"/>
    <s v="Camp 15"/>
    <x v="3"/>
    <d v="2022-07-01T00:00:00"/>
    <x v="0"/>
    <m/>
    <m/>
    <m/>
    <m/>
    <m/>
    <s v="Qumrul Hassan Jilani"/>
    <n v="1714495950"/>
    <s v="qumrul@dskbangladesh.org"/>
    <s v="CA-DSK"/>
  </r>
  <r>
    <n v="1922"/>
    <s v="CA"/>
    <s v="DSK"/>
    <s v="CAID, DFAT"/>
    <s v="WASH"/>
    <x v="0"/>
    <x v="13"/>
    <s v="# cubic meters / day"/>
    <m/>
    <n v="40"/>
    <s v="completed"/>
    <s v="Chittagong"/>
    <s v="Cox's Bazar"/>
    <x v="0"/>
    <s v="Palong Khali"/>
    <s v="Camp 15"/>
    <x v="3"/>
    <d v="2022-07-01T00:00:00"/>
    <x v="0"/>
    <m/>
    <m/>
    <m/>
    <m/>
    <m/>
    <s v="Qumrul Hassan Jilani"/>
    <n v="1714495950"/>
    <s v="qumrul@dskbangladesh.org"/>
    <s v="CA-DSK"/>
  </r>
  <r>
    <n v="1923"/>
    <s v="CA"/>
    <s v="DSK"/>
    <s v="CAID, DFAT"/>
    <s v="WASH"/>
    <x v="0"/>
    <x v="12"/>
    <s v="# of water network"/>
    <m/>
    <n v="4"/>
    <s v="completed"/>
    <s v="Chittagong"/>
    <s v="Cox's Bazar"/>
    <x v="0"/>
    <s v="Palong Khali"/>
    <s v="Camp 15"/>
    <x v="3"/>
    <d v="2022-07-01T00:00:00"/>
    <x v="0"/>
    <m/>
    <m/>
    <m/>
    <m/>
    <m/>
    <s v="Qumrul Hassan Jilani"/>
    <n v="1714495950"/>
    <s v="qumrul@dskbangladesh.org"/>
    <s v="CA-DSK"/>
  </r>
  <r>
    <n v="1924"/>
    <s v="IOM"/>
    <s v="SHED"/>
    <s v="KFW"/>
    <s v="WASH"/>
    <x v="1"/>
    <x v="14"/>
    <s v="# of door"/>
    <m/>
    <n v="1"/>
    <s v="completed"/>
    <s v="Chittagong"/>
    <s v="Cox's Bazar"/>
    <x v="0"/>
    <s v="Palong Khali"/>
    <s v="Camp 20 Extension"/>
    <x v="3"/>
    <d v="2022-09-01T00:00:00"/>
    <x v="0"/>
    <m/>
    <m/>
    <m/>
    <m/>
    <m/>
    <s v="Mohammad Hamja Bin Ali"/>
    <n v="1840742077"/>
    <s v="hamja.shedwash@gmail.com"/>
    <s v="IOM-SHED"/>
  </r>
  <r>
    <n v="1925"/>
    <s v="UNICEF"/>
    <s v="VERC"/>
    <s v="UNICEF"/>
    <s v="WASH"/>
    <x v="1"/>
    <x v="14"/>
    <s v="# of door"/>
    <m/>
    <n v="36"/>
    <s v="completed"/>
    <s v="Chittagong"/>
    <s v="Cox's Bazar"/>
    <x v="0"/>
    <s v="Palong Khali"/>
    <s v="Camp 08W"/>
    <x v="3"/>
    <d v="2022-05-01T00:00:00"/>
    <x v="0"/>
    <m/>
    <m/>
    <m/>
    <m/>
    <m/>
    <s v="Tuni Ahmed"/>
    <n v="1686793411"/>
    <s v="tuni.imo.verc@gmail.com"/>
    <s v="UNICEF-VERC"/>
  </r>
  <r>
    <n v="1926"/>
    <s v="UNICEF"/>
    <s v="VERC"/>
    <s v="UNICEF"/>
    <s v="WASH"/>
    <x v="1"/>
    <x v="23"/>
    <s v="# of door "/>
    <m/>
    <n v="8"/>
    <s v="completed"/>
    <s v="Chittagong"/>
    <s v="Cox's Bazar"/>
    <x v="0"/>
    <s v="Palong Khali"/>
    <s v="Camp 08W"/>
    <x v="3"/>
    <d v="2022-05-01T00:00:00"/>
    <x v="0"/>
    <m/>
    <m/>
    <m/>
    <m/>
    <m/>
    <s v="Tuni Ahmed"/>
    <n v="1686793411"/>
    <s v="tuni.imo.verc@gmail.com"/>
    <s v="UNICEF-VERC"/>
  </r>
  <r>
    <n v="1927"/>
    <s v="CA"/>
    <s v="DSK"/>
    <s v="CAID, DFAT"/>
    <s v="WASH"/>
    <x v="2"/>
    <x v="4"/>
    <s v="# of HP sessions at HH level"/>
    <m/>
    <n v="40"/>
    <s v="completed"/>
    <s v="Chittagong"/>
    <s v="Cox's Bazar"/>
    <x v="0"/>
    <s v="Palong Khali"/>
    <s v="Camp 15"/>
    <x v="3"/>
    <d v="2022-07-01T00:00:00"/>
    <x v="0"/>
    <m/>
    <m/>
    <m/>
    <m/>
    <m/>
    <s v="Qumrul Hassan Jilani"/>
    <n v="1714495950"/>
    <s v="qumrul@dskbangladesh.org"/>
    <s v="CA-DSK"/>
  </r>
  <r>
    <n v="1928"/>
    <s v="CA"/>
    <s v="DSK"/>
    <s v="CAID, DFAT"/>
    <s v="WASH"/>
    <x v="3"/>
    <x v="6"/>
    <s v="# of plant"/>
    <m/>
    <n v="1"/>
    <s v="completed"/>
    <s v="Chittagong"/>
    <s v="Cox's Bazar"/>
    <x v="0"/>
    <s v="Palong Khali"/>
    <s v="Camp 15"/>
    <x v="3"/>
    <d v="2022-07-01T00:00:00"/>
    <x v="0"/>
    <m/>
    <m/>
    <m/>
    <m/>
    <m/>
    <s v="Qumrul Hassan Jilani"/>
    <n v="1714495950"/>
    <s v="qumrul@dskbangladesh.org"/>
    <s v="CA-DSK"/>
  </r>
  <r>
    <n v="1929"/>
    <s v="NCA"/>
    <s v="NGOF"/>
    <s v="NMFA"/>
    <s v="WASH"/>
    <x v="0"/>
    <x v="12"/>
    <s v="# of water network"/>
    <m/>
    <n v="4"/>
    <s v="completed"/>
    <s v="Chittagong"/>
    <s v="Cox's Bazar"/>
    <x v="1"/>
    <s v="Nhilla"/>
    <s v="Camp 25"/>
    <x v="3"/>
    <d v="2022-12-01T00:00:00"/>
    <x v="0"/>
    <m/>
    <m/>
    <m/>
    <m/>
    <m/>
    <s v="Shahrin Yealid"/>
    <n v="1613114224"/>
    <s v="yealid.ngof.nca@gmail.com"/>
    <s v="NCA-NGOF"/>
  </r>
  <r>
    <n v="1930"/>
    <s v="NCA"/>
    <s v="NGOF"/>
    <s v="NMFA"/>
    <s v="WASH"/>
    <x v="2"/>
    <x v="4"/>
    <s v="# of HP sessions at HH level"/>
    <m/>
    <n v="3099"/>
    <s v="completed"/>
    <s v="Chittagong"/>
    <s v="Cox's Bazar"/>
    <x v="1"/>
    <s v="Nhilla"/>
    <s v="Camp 25"/>
    <x v="3"/>
    <d v="2022-12-01T00:00:00"/>
    <x v="0"/>
    <m/>
    <m/>
    <m/>
    <m/>
    <m/>
    <s v="Shahrin Yealid"/>
    <n v="1613114224"/>
    <s v="yealid.ngof.nca@gmail.com"/>
    <s v="NCA-NGOF"/>
  </r>
  <r>
    <n v="1931"/>
    <s v="NCA"/>
    <s v="NGOF"/>
    <s v="NMFA"/>
    <s v="WASH"/>
    <x v="2"/>
    <x v="4"/>
    <s v="# of HP sessions at HH level"/>
    <m/>
    <n v="3276"/>
    <s v="completed"/>
    <s v="Chittagong"/>
    <s v="Cox's Bazar"/>
    <x v="1"/>
    <s v="Nhilla"/>
    <s v="HC,Nhilla"/>
    <x v="3"/>
    <d v="2022-12-01T00:00:00"/>
    <x v="1"/>
    <m/>
    <m/>
    <m/>
    <m/>
    <m/>
    <s v="Shahrin Yealid"/>
    <n v="1613114224"/>
    <s v="yealid.ngof.nca@gmail.com"/>
    <s v="NCA-NGOF"/>
  </r>
  <r>
    <n v="1932"/>
    <s v="CARE"/>
    <s v="CARE"/>
    <s v="UNICEF"/>
    <s v="WASH"/>
    <x v="0"/>
    <x v="0"/>
    <s v="# of tube well"/>
    <m/>
    <n v="200"/>
    <s v="completed"/>
    <s v="Chittagong"/>
    <s v="Cox's Bazar"/>
    <x v="0"/>
    <s v="Palong Khali"/>
    <s v="Camp 15"/>
    <x v="3"/>
    <d v="2023-02-01T00:00:00"/>
    <x v="0"/>
    <m/>
    <m/>
    <m/>
    <m/>
    <m/>
    <s v="Mahmud Hossain"/>
    <n v="1777773726"/>
    <s v="MahmudHossain.Munna@care.org"/>
    <s v="CARE"/>
  </r>
  <r>
    <n v="1933"/>
    <s v="CARE"/>
    <s v="CARE"/>
    <s v="UNICEF"/>
    <s v="WASH"/>
    <x v="0"/>
    <x v="12"/>
    <s v="# of water network"/>
    <m/>
    <n v="14"/>
    <s v="completed"/>
    <s v="Chittagong"/>
    <s v="Cox's Bazar"/>
    <x v="0"/>
    <s v="Palong Khali"/>
    <s v="Camp 15"/>
    <x v="3"/>
    <d v="2023-02-01T00:00:00"/>
    <x v="0"/>
    <m/>
    <m/>
    <m/>
    <m/>
    <m/>
    <s v="Mahmud Hossain"/>
    <n v="1777773726"/>
    <s v="MahmudHossain.Munna@care.org"/>
    <s v="CARE"/>
  </r>
  <r>
    <n v="1934"/>
    <s v="CA"/>
    <s v="DSK"/>
    <s v="CAID, DFAT"/>
    <s v="WASH"/>
    <x v="1"/>
    <x v="1"/>
    <s v="# of door "/>
    <m/>
    <n v="12"/>
    <s v="completed"/>
    <s v="Chittagong"/>
    <s v="Cox's Bazar"/>
    <x v="0"/>
    <s v="Palong Khali"/>
    <s v="Camp 15"/>
    <x v="3"/>
    <d v="2022-07-01T00:00:00"/>
    <x v="0"/>
    <m/>
    <m/>
    <m/>
    <m/>
    <m/>
    <s v="Qumrul Hassan Jilani"/>
    <n v="1714495950"/>
    <s v="qumrul@dskbangladesh.org"/>
    <s v="CA-DSK"/>
  </r>
  <r>
    <n v="1935"/>
    <s v="CARE"/>
    <s v="CARE"/>
    <s v="UNICEF"/>
    <s v="WASH"/>
    <x v="1"/>
    <x v="1"/>
    <s v="# of door "/>
    <m/>
    <n v="62"/>
    <s v="completed"/>
    <s v="Chittagong"/>
    <s v="Cox's Bazar"/>
    <x v="0"/>
    <s v="Palong Khali"/>
    <s v="Camp 15"/>
    <x v="3"/>
    <d v="2023-02-01T00:00:00"/>
    <x v="0"/>
    <m/>
    <m/>
    <m/>
    <m/>
    <m/>
    <s v="Mahmud Hossain"/>
    <n v="1777773726"/>
    <s v="MahmudHossain.Munna@care.org"/>
    <s v="CARE"/>
  </r>
  <r>
    <n v="1936"/>
    <s v="CARE"/>
    <s v="CARE"/>
    <s v="UNICEF"/>
    <s v="WASH"/>
    <x v="1"/>
    <x v="1"/>
    <s v="# of door "/>
    <m/>
    <n v="50"/>
    <s v="completed"/>
    <s v="Chittagong"/>
    <s v="Cox's Bazar"/>
    <x v="0"/>
    <s v="Palong Khali"/>
    <s v="Camp 16"/>
    <x v="3"/>
    <d v="2023-02-01T00:00:00"/>
    <x v="0"/>
    <m/>
    <m/>
    <m/>
    <m/>
    <m/>
    <s v="Mahmud Hossain"/>
    <n v="1777773726"/>
    <s v="MahmudHossain.Munna@care.org"/>
    <s v="CARE"/>
  </r>
  <r>
    <n v="1937"/>
    <s v="IOM"/>
    <s v="SHED"/>
    <s v="KFW"/>
    <s v="WASH"/>
    <x v="1"/>
    <x v="1"/>
    <s v="# of door "/>
    <m/>
    <n v="49"/>
    <s v="completed"/>
    <s v="Chittagong"/>
    <s v="Cox's Bazar"/>
    <x v="0"/>
    <s v="Palong Khali"/>
    <s v="Camp 13"/>
    <x v="3"/>
    <d v="2022-09-01T00:00:00"/>
    <x v="0"/>
    <m/>
    <m/>
    <m/>
    <m/>
    <m/>
    <s v="Mohammad Hamja Bin Ali"/>
    <n v="1840742077"/>
    <s v="hamja.shedwash@gmail.com"/>
    <s v="IOM-SHED"/>
  </r>
  <r>
    <n v="1938"/>
    <s v="CARE"/>
    <s v="CARE"/>
    <s v="UNICEF"/>
    <s v="WASH"/>
    <x v="2"/>
    <x v="10"/>
    <s v="# of HP sessions at community level"/>
    <m/>
    <n v="67"/>
    <s v="completed"/>
    <s v="Chittagong"/>
    <s v="Cox's Bazar"/>
    <x v="0"/>
    <s v="Palong Khali"/>
    <s v="Camp 15"/>
    <x v="3"/>
    <d v="2023-02-01T00:00:00"/>
    <x v="0"/>
    <m/>
    <m/>
    <m/>
    <m/>
    <m/>
    <s v="Mahmud Hossain"/>
    <n v="1777773726"/>
    <s v="MahmudHossain.Munna@care.org"/>
    <s v="CARE"/>
  </r>
  <r>
    <n v="1939"/>
    <s v="CARE"/>
    <s v="CARE"/>
    <s v="UNICEF"/>
    <s v="WASH"/>
    <x v="2"/>
    <x v="4"/>
    <s v="# of HP sessions at HH level"/>
    <m/>
    <n v="93"/>
    <s v="completed"/>
    <s v="Chittagong"/>
    <s v="Cox's Bazar"/>
    <x v="0"/>
    <s v="Palong Khali"/>
    <s v="Camp 15"/>
    <x v="3"/>
    <d v="2023-02-01T00:00:00"/>
    <x v="0"/>
    <m/>
    <m/>
    <m/>
    <m/>
    <m/>
    <s v="Mahmud Hossain"/>
    <n v="1777773726"/>
    <s v="MahmudHossain.Munna@care.org"/>
    <s v="CARE"/>
  </r>
  <r>
    <n v="1940"/>
    <s v="CARE"/>
    <s v="CARE"/>
    <s v="UNICEF"/>
    <s v="WASH"/>
    <x v="0"/>
    <x v="0"/>
    <s v="# of tube well"/>
    <m/>
    <n v="42"/>
    <s v="completed"/>
    <s v="Chittagong"/>
    <s v="Cox's Bazar"/>
    <x v="0"/>
    <s v="Palong Khali"/>
    <s v="Camp 16"/>
    <x v="3"/>
    <d v="2023-02-01T00:00:00"/>
    <x v="0"/>
    <m/>
    <m/>
    <m/>
    <m/>
    <m/>
    <s v="Mahmud Hossain"/>
    <n v="1777773726"/>
    <s v="MahmudHossain.Munna@care.org"/>
    <s v="CARE"/>
  </r>
  <r>
    <n v="1941"/>
    <s v="CARE"/>
    <s v="CARE"/>
    <s v="UNICEF"/>
    <s v="WASH"/>
    <x v="0"/>
    <x v="12"/>
    <s v="# of water network"/>
    <m/>
    <n v="4"/>
    <s v="completed"/>
    <s v="Chittagong"/>
    <s v="Cox's Bazar"/>
    <x v="0"/>
    <s v="Palong Khali"/>
    <s v="Camp 16"/>
    <x v="3"/>
    <d v="2023-02-01T00:00:00"/>
    <x v="0"/>
    <m/>
    <m/>
    <m/>
    <m/>
    <m/>
    <s v="Mahmud Hossain"/>
    <n v="1777773726"/>
    <s v="MahmudHossain.Munna@care.org"/>
    <s v="CARE"/>
  </r>
  <r>
    <n v="1942"/>
    <s v="IOM"/>
    <s v="SHED"/>
    <s v="Australian Aid"/>
    <s v="WASH"/>
    <x v="1"/>
    <x v="1"/>
    <s v="# of door "/>
    <m/>
    <n v="4"/>
    <s v="completed"/>
    <s v="Chittagong"/>
    <s v="Cox's Bazar"/>
    <x v="0"/>
    <s v="Palong Khali"/>
    <s v="Camp 02W"/>
    <x v="3"/>
    <d v="2022-12-01T00:00:00"/>
    <x v="0"/>
    <m/>
    <m/>
    <m/>
    <m/>
    <m/>
    <s v="Mohammad Hamja Bin Ali"/>
    <n v="1840742077"/>
    <s v="hamja.shedwash@gmail.com"/>
    <s v="IOM-SHED"/>
  </r>
  <r>
    <n v="1943"/>
    <s v="IOM"/>
    <s v="SHED"/>
    <s v="KFW"/>
    <s v="WASH"/>
    <x v="1"/>
    <x v="1"/>
    <s v="# of door "/>
    <m/>
    <n v="18"/>
    <s v="completed"/>
    <s v="Chittagong"/>
    <s v="Cox's Bazar"/>
    <x v="0"/>
    <s v="Palong Khali"/>
    <s v="Camp 20"/>
    <x v="3"/>
    <d v="2022-09-01T00:00:00"/>
    <x v="0"/>
    <m/>
    <m/>
    <m/>
    <m/>
    <m/>
    <s v="Mohammad Hamja Bin Ali"/>
    <n v="1840742077"/>
    <s v="hamja.shedwash@gmail.com"/>
    <s v="IOM-SHED"/>
  </r>
  <r>
    <n v="1944"/>
    <s v="IOM"/>
    <s v="SHED"/>
    <s v="KFW"/>
    <s v="WASH"/>
    <x v="1"/>
    <x v="1"/>
    <s v="# of door "/>
    <m/>
    <n v="48"/>
    <s v="completed"/>
    <s v="Chittagong"/>
    <s v="Cox's Bazar"/>
    <x v="0"/>
    <s v="Palong Khali"/>
    <s v="Camp 20 Extension"/>
    <x v="3"/>
    <d v="2022-09-01T00:00:00"/>
    <x v="0"/>
    <m/>
    <m/>
    <m/>
    <m/>
    <m/>
    <s v="Mohammad Hamja Bin Ali"/>
    <n v="1840742077"/>
    <s v="hamja.shedwash@gmail.com"/>
    <s v="IOM-SHED"/>
  </r>
  <r>
    <n v="1945"/>
    <s v="NABOLOK"/>
    <s v="NABOLOK"/>
    <s v="GFFO-AA"/>
    <s v="WASH"/>
    <x v="1"/>
    <x v="1"/>
    <s v="# of door "/>
    <m/>
    <n v="61"/>
    <s v="completed"/>
    <s v="Chittagong"/>
    <s v="Cox's Bazar"/>
    <x v="1"/>
    <s v="Nhilla"/>
    <s v="Camp 26"/>
    <x v="3"/>
    <d v="2022-11-01T00:00:00"/>
    <x v="0"/>
    <m/>
    <m/>
    <m/>
    <m/>
    <m/>
    <s v="Md. Siddiqur Rahman"/>
    <n v="8801710000000"/>
    <s v="nabolok.teknufwash@gmail.com"/>
    <s v="NABOLOK"/>
  </r>
  <r>
    <n v="1946"/>
    <s v="IOM"/>
    <s v="BRAC"/>
    <s v="IOM"/>
    <s v="WASH"/>
    <x v="1"/>
    <x v="1"/>
    <s v="# of door "/>
    <m/>
    <n v="40"/>
    <s v="completed"/>
    <s v="Chittagong"/>
    <s v="Cox's Bazar"/>
    <x v="0"/>
    <s v="Palong Khali"/>
    <s v="Camp 10"/>
    <x v="3"/>
    <d v="2022-05-01T00:00:00"/>
    <x v="0"/>
    <m/>
    <m/>
    <m/>
    <m/>
    <m/>
    <s v="Jaytun Naher"/>
    <n v="1833301502"/>
    <s v="jaytun.naher@brac.net"/>
    <s v="IOM-BRAC"/>
  </r>
  <r>
    <n v="1947"/>
    <s v="CARE"/>
    <s v="CARE"/>
    <s v="UNICEF"/>
    <s v="WASH"/>
    <x v="2"/>
    <x v="10"/>
    <s v="# of HP sessions at community level"/>
    <m/>
    <n v="28"/>
    <s v="completed"/>
    <s v="Chittagong"/>
    <s v="Cox's Bazar"/>
    <x v="0"/>
    <s v="Palong Khali"/>
    <s v="Camp 16"/>
    <x v="3"/>
    <d v="2023-02-01T00:00:00"/>
    <x v="0"/>
    <m/>
    <m/>
    <m/>
    <m/>
    <m/>
    <s v="Mahmud Hossain"/>
    <n v="1777773726"/>
    <s v="MahmudHossain.Munna@care.org"/>
    <s v="CARE"/>
  </r>
  <r>
    <n v="1948"/>
    <s v="CARE"/>
    <s v="CARE"/>
    <s v="UNICEF"/>
    <s v="WASH"/>
    <x v="3"/>
    <x v="6"/>
    <s v="# of plant"/>
    <m/>
    <n v="1"/>
    <s v="completed"/>
    <s v="Chittagong"/>
    <s v="Cox's Bazar"/>
    <x v="0"/>
    <s v="Palong Khali"/>
    <s v="Camp 16"/>
    <x v="3"/>
    <d v="2023-02-01T00:00:00"/>
    <x v="0"/>
    <m/>
    <m/>
    <m/>
    <m/>
    <m/>
    <s v="Mahmud Hossain"/>
    <n v="1777773726"/>
    <s v="MahmudHossain.Munna@care.org"/>
    <s v="CARE"/>
  </r>
  <r>
    <n v="1949"/>
    <s v="IOM"/>
    <s v="SHED"/>
    <s v="KFW"/>
    <s v="WASH"/>
    <x v="0"/>
    <x v="0"/>
    <s v="# of tube well"/>
    <m/>
    <n v="212"/>
    <s v="completed"/>
    <s v="Chittagong"/>
    <s v="Cox's Bazar"/>
    <x v="0"/>
    <s v="Palong Khali"/>
    <s v="Camp 13"/>
    <x v="3"/>
    <d v="2022-09-01T00:00:00"/>
    <x v="0"/>
    <m/>
    <m/>
    <m/>
    <m/>
    <m/>
    <s v="Mohammad Hamja Bin Ali"/>
    <n v="1840742077"/>
    <s v="hamja.shedwash@gmail.com"/>
    <s v="IOM-SHED"/>
  </r>
  <r>
    <n v="1950"/>
    <s v="IOM"/>
    <s v="SHED"/>
    <s v="KFW"/>
    <s v="WASH"/>
    <x v="0"/>
    <x v="13"/>
    <s v="# cubic meters / day"/>
    <m/>
    <n v="180"/>
    <s v="completed"/>
    <s v="Chittagong"/>
    <s v="Cox's Bazar"/>
    <x v="0"/>
    <s v="Palong Khali"/>
    <s v="Camp 13"/>
    <x v="3"/>
    <d v="2022-09-01T00:00:00"/>
    <x v="0"/>
    <m/>
    <m/>
    <m/>
    <m/>
    <m/>
    <s v="Mohammad Hamja Bin Ali"/>
    <n v="1840742077"/>
    <s v="hamja.shedwash@gmail.com"/>
    <s v="IOM-SHED"/>
  </r>
  <r>
    <n v="1951"/>
    <s v="IOM"/>
    <s v="SHED"/>
    <s v="KFW"/>
    <s v="WASH"/>
    <x v="0"/>
    <x v="12"/>
    <s v="# of water network"/>
    <m/>
    <n v="25"/>
    <s v="completed"/>
    <s v="Chittagong"/>
    <s v="Cox's Bazar"/>
    <x v="0"/>
    <s v="Palong Khali"/>
    <s v="Camp 13"/>
    <x v="3"/>
    <d v="2022-09-01T00:00:00"/>
    <x v="0"/>
    <m/>
    <m/>
    <m/>
    <m/>
    <m/>
    <s v="Mohammad Hamja Bin Ali"/>
    <n v="1840742077"/>
    <s v="hamja.shedwash@gmail.com"/>
    <s v="IOM-SHED"/>
  </r>
  <r>
    <n v="1952"/>
    <s v="NABOLOK"/>
    <s v="NABOLOK"/>
    <s v="GFFO-AA"/>
    <s v="WASH"/>
    <x v="1"/>
    <x v="1"/>
    <s v="# of door "/>
    <m/>
    <n v="51"/>
    <s v="completed"/>
    <s v="Chittagong"/>
    <s v="Cox's Bazar"/>
    <x v="1"/>
    <s v="Nhilla"/>
    <s v="Camp 24"/>
    <x v="3"/>
    <d v="2022-11-01T00:00:00"/>
    <x v="0"/>
    <m/>
    <m/>
    <m/>
    <m/>
    <m/>
    <s v="Md. Siddiqur Rahman"/>
    <n v="8801710000000"/>
    <s v="nabolok.teknufwash@gmail.com"/>
    <s v="NABOLOK"/>
  </r>
  <r>
    <n v="1953"/>
    <s v="DSK"/>
    <s v="DSK"/>
    <s v="IOM"/>
    <s v="WASH"/>
    <x v="1"/>
    <x v="1"/>
    <s v="# of door "/>
    <m/>
    <n v="78"/>
    <s v="completed"/>
    <s v="Chittagong"/>
    <s v="Cox's Bazar"/>
    <x v="0"/>
    <s v="Palong Khali"/>
    <s v="Camp 18"/>
    <x v="3"/>
    <d v="2022-09-01T00:00:00"/>
    <x v="0"/>
    <m/>
    <m/>
    <m/>
    <m/>
    <m/>
    <s v="Md. Shalahuddin Kader"/>
    <n v="1845101021"/>
    <s v="shalahuddin@dskbangladesh.org"/>
    <s v="DSK"/>
  </r>
  <r>
    <n v="1954"/>
    <s v="DSK"/>
    <s v="DSK"/>
    <s v="IOM"/>
    <s v="WASH"/>
    <x v="1"/>
    <x v="1"/>
    <s v="# of door "/>
    <m/>
    <n v="184"/>
    <s v="completed"/>
    <s v="Chittagong"/>
    <s v="Cox's Bazar"/>
    <x v="0"/>
    <s v="Palong Khali"/>
    <s v="Camp 19"/>
    <x v="3"/>
    <d v="2022-09-01T00:00:00"/>
    <x v="0"/>
    <m/>
    <m/>
    <m/>
    <m/>
    <m/>
    <s v="Md. Shalahuddin Kader"/>
    <n v="1845101021"/>
    <s v="shalahuddin@dskbangladesh.org"/>
    <s v="DSK"/>
  </r>
  <r>
    <n v="1955"/>
    <s v="IOM"/>
    <s v="NGOF"/>
    <s v="IOM"/>
    <s v="WASH"/>
    <x v="1"/>
    <x v="1"/>
    <s v="# of door "/>
    <m/>
    <n v="34"/>
    <s v="completed"/>
    <s v="Chittagong"/>
    <s v="Cox's Bazar"/>
    <x v="0"/>
    <s v="Palong Khali"/>
    <s v="Camp 09"/>
    <x v="3"/>
    <d v="2022-04-01T00:00:00"/>
    <x v="0"/>
    <m/>
    <m/>
    <m/>
    <m/>
    <m/>
    <s v="Md. Sydul Alam"/>
    <n v="1683360887"/>
    <s v="ngof.meal.sayed@gmail.com"/>
    <s v="IOM-NGOF"/>
  </r>
  <r>
    <n v="1956"/>
    <s v="IOM"/>
    <s v="SHED"/>
    <s v="KFW"/>
    <s v="WASH"/>
    <x v="2"/>
    <x v="4"/>
    <s v="# of HP sessions at HH level"/>
    <m/>
    <n v="26"/>
    <s v="completed"/>
    <s v="Chittagong"/>
    <s v="Cox's Bazar"/>
    <x v="0"/>
    <s v="Palong Khali"/>
    <s v="Camp 13"/>
    <x v="3"/>
    <d v="2022-09-01T00:00:00"/>
    <x v="0"/>
    <m/>
    <m/>
    <m/>
    <m/>
    <m/>
    <s v="Mohammad Hamja Bin Ali"/>
    <n v="1840742077"/>
    <s v="hamja.shedwash@gmail.com"/>
    <s v="IOM-SHED"/>
  </r>
  <r>
    <n v="1957"/>
    <s v="IOM"/>
    <s v="SHED"/>
    <s v="KFW"/>
    <s v="WASH"/>
    <x v="2"/>
    <x v="20"/>
    <s v="# of household"/>
    <m/>
    <n v="395"/>
    <s v="completed"/>
    <s v="Chittagong"/>
    <s v="Cox's Bazar"/>
    <x v="0"/>
    <s v="Palong Khali"/>
    <s v="Camp 13"/>
    <x v="3"/>
    <d v="2022-09-01T00:00:00"/>
    <x v="0"/>
    <m/>
    <m/>
    <m/>
    <m/>
    <s v="Soap kit per person 4 pcs. (2 Bathing &amp; 2 Laundry)"/>
    <s v="Mohammad Hamja Bin Ali"/>
    <n v="1840742077"/>
    <s v="hamja.shedwash@gmail.com"/>
    <s v="IOM-SHED"/>
  </r>
  <r>
    <n v="1958"/>
    <s v="IOM"/>
    <s v="SHED"/>
    <s v="KFW"/>
    <s v="WASH"/>
    <x v="3"/>
    <x v="5"/>
    <s v="# of campaign per camp "/>
    <m/>
    <n v="1"/>
    <s v="completed"/>
    <s v="Chittagong"/>
    <s v="Cox's Bazar"/>
    <x v="0"/>
    <s v="Palong Khali"/>
    <s v="Camp 13"/>
    <x v="3"/>
    <d v="2022-09-01T00:00:00"/>
    <x v="0"/>
    <m/>
    <m/>
    <m/>
    <m/>
    <m/>
    <s v="Mohammad Hamja Bin Ali"/>
    <n v="1840742077"/>
    <s v="hamja.shedwash@gmail.com"/>
    <s v="IOM-SHED"/>
  </r>
  <r>
    <n v="1959"/>
    <s v="IOM"/>
    <s v="SHED"/>
    <s v="Australian Aid"/>
    <s v="WASH"/>
    <x v="0"/>
    <x v="0"/>
    <s v="# of tube well"/>
    <m/>
    <n v="71"/>
    <s v="completed"/>
    <s v="Chittagong"/>
    <s v="Cox's Bazar"/>
    <x v="0"/>
    <s v="Palong Khali"/>
    <s v="Camp 02W"/>
    <x v="3"/>
    <d v="2022-12-01T00:00:00"/>
    <x v="0"/>
    <m/>
    <m/>
    <m/>
    <m/>
    <m/>
    <s v="Mohammad Hamja Bin Ali"/>
    <n v="1840742077"/>
    <s v="hamja.shedwash@gmail.com"/>
    <s v="IOM-SHED"/>
  </r>
  <r>
    <n v="1960"/>
    <s v="UNICEF"/>
    <s v="BRAC"/>
    <s v="UNICEF"/>
    <s v="WASH"/>
    <x v="1"/>
    <x v="1"/>
    <s v="# of door "/>
    <m/>
    <n v="2"/>
    <s v="completed"/>
    <s v="Chittagong"/>
    <s v="Cox's Bazar"/>
    <x v="0"/>
    <s v="Palong Khali"/>
    <s v="Camp 14"/>
    <x v="3"/>
    <d v="2023-02-01T00:00:00"/>
    <x v="0"/>
    <m/>
    <m/>
    <m/>
    <m/>
    <m/>
    <s v="Muhammed Sydul Hasan Sohan"/>
    <n v="1847456486"/>
    <s v="muhammed.sydul@brac.net"/>
    <s v="UNICEF-BRAC"/>
  </r>
  <r>
    <n v="1961"/>
    <s v="IOM"/>
    <s v="SHUSHILAN"/>
    <s v="IOM"/>
    <s v="WASH"/>
    <x v="1"/>
    <x v="1"/>
    <s v="# of door "/>
    <m/>
    <n v="29"/>
    <s v="completed"/>
    <s v="Chittagong"/>
    <s v="Cox's Bazar"/>
    <x v="0"/>
    <s v="Palong Khali"/>
    <s v="Camp 12"/>
    <x v="3"/>
    <d v="2022-09-01T00:00:00"/>
    <x v="0"/>
    <m/>
    <m/>
    <m/>
    <m/>
    <m/>
    <s v="Taposh Dutta"/>
    <n v="1849719196"/>
    <s v="taposhdutta@shushilan.org"/>
    <s v="IOM-SHUSHILAN"/>
  </r>
  <r>
    <n v="1962"/>
    <s v="Green Hill"/>
    <s v="GREEN HILL"/>
    <s v="CPI"/>
    <s v="WASH"/>
    <x v="1"/>
    <x v="1"/>
    <s v="# of door "/>
    <m/>
    <n v="50"/>
    <s v="completed"/>
    <s v="Chittagong"/>
    <s v="Cox's Bazar"/>
    <x v="0"/>
    <s v="Palong Khali"/>
    <s v="Camp 01W"/>
    <x v="3"/>
    <d v="2022-06-01T00:00:00"/>
    <x v="0"/>
    <m/>
    <m/>
    <m/>
    <m/>
    <m/>
    <s v="Md. Arifuzzaman"/>
    <n v="1882052535"/>
    <s v="arifuzzaman@ghcxb.org"/>
    <s v="Green Hill"/>
  </r>
  <r>
    <n v="1963"/>
    <s v="Green Hill"/>
    <s v="GREEN HILL"/>
    <s v="CPI"/>
    <s v="WASH"/>
    <x v="1"/>
    <x v="1"/>
    <s v="# of door "/>
    <m/>
    <n v="24"/>
    <s v="completed"/>
    <s v="Chittagong"/>
    <s v="Cox's Bazar"/>
    <x v="0"/>
    <s v="Palong Khali"/>
    <s v="Camp 04"/>
    <x v="3"/>
    <d v="2022-06-01T00:00:00"/>
    <x v="0"/>
    <m/>
    <m/>
    <m/>
    <m/>
    <m/>
    <s v="Md. Arifuzzaman"/>
    <n v="1882052535"/>
    <s v="arifuzzaman@ghcxb.org"/>
    <s v="Green Hill"/>
  </r>
  <r>
    <n v="1964"/>
    <s v="Green Hill"/>
    <s v="GREEN HILL"/>
    <s v="CPI"/>
    <s v="WASH"/>
    <x v="1"/>
    <x v="1"/>
    <s v="# of door "/>
    <m/>
    <n v="19"/>
    <s v="completed"/>
    <s v="Chittagong"/>
    <s v="Cox's Bazar"/>
    <x v="0"/>
    <s v="Palong Khali"/>
    <s v="Camp 17"/>
    <x v="3"/>
    <d v="2022-06-01T00:00:00"/>
    <x v="0"/>
    <m/>
    <m/>
    <m/>
    <m/>
    <m/>
    <s v="Md. Arifuzzaman"/>
    <n v="1882052535"/>
    <s v="arifuzzaman@ghcxb.org"/>
    <s v="Green Hill"/>
  </r>
  <r>
    <n v="1965"/>
    <s v="IOM"/>
    <s v="SHED"/>
    <s v="Australian Aid"/>
    <s v="WASH"/>
    <x v="2"/>
    <x v="4"/>
    <s v="# of HP sessions at HH level"/>
    <m/>
    <n v="117"/>
    <s v="completed"/>
    <s v="Chittagong"/>
    <s v="Cox's Bazar"/>
    <x v="0"/>
    <s v="Palong Khali"/>
    <s v="Camp 02W"/>
    <x v="3"/>
    <d v="2022-12-01T00:00:00"/>
    <x v="0"/>
    <m/>
    <m/>
    <m/>
    <m/>
    <m/>
    <s v="Mohammad Hamja Bin Ali"/>
    <n v="1840742077"/>
    <s v="hamja.shedwash@gmail.com"/>
    <s v="IOM-SHED"/>
  </r>
  <r>
    <n v="1966"/>
    <s v="IOM"/>
    <s v="SHED"/>
    <s v="Australian Aid"/>
    <s v="WASH"/>
    <x v="3"/>
    <x v="5"/>
    <s v="# of campaign per camp "/>
    <m/>
    <n v="17"/>
    <s v="completed"/>
    <s v="Chittagong"/>
    <s v="Cox's Bazar"/>
    <x v="0"/>
    <s v="Palong Khali"/>
    <s v="Camp 02W"/>
    <x v="3"/>
    <d v="2022-12-01T00:00:00"/>
    <x v="0"/>
    <m/>
    <m/>
    <m/>
    <m/>
    <m/>
    <s v="Mohammad Hamja Bin Ali"/>
    <n v="1840742077"/>
    <s v="hamja.shedwash@gmail.com"/>
    <s v="IOM-SHED"/>
  </r>
  <r>
    <n v="1967"/>
    <s v="IOM"/>
    <s v="SHED"/>
    <s v="KFW"/>
    <s v="WASH"/>
    <x v="0"/>
    <x v="0"/>
    <s v="# of tube well"/>
    <m/>
    <n v="55"/>
    <s v="completed"/>
    <s v="Chittagong"/>
    <s v="Cox's Bazar"/>
    <x v="0"/>
    <s v="Palong Khali"/>
    <s v="Camp 20"/>
    <x v="3"/>
    <d v="2022-09-01T00:00:00"/>
    <x v="0"/>
    <m/>
    <m/>
    <m/>
    <m/>
    <m/>
    <s v="Mohammad Hamja Bin Ali"/>
    <n v="1840742077"/>
    <s v="hamja.shedwash@gmail.com"/>
    <s v="IOM-SHED"/>
  </r>
  <r>
    <n v="1968"/>
    <s v="UNICEF"/>
    <s v="DSK"/>
    <s v="UNICEF"/>
    <s v="WASH"/>
    <x v="1"/>
    <x v="1"/>
    <s v="# of door "/>
    <m/>
    <n v="35"/>
    <s v="completed"/>
    <s v="Chittagong"/>
    <s v="Cox's Bazar"/>
    <x v="1"/>
    <s v="Whykong"/>
    <s v="Camp 22"/>
    <x v="3"/>
    <d v="2023-02-01T00:00:00"/>
    <x v="0"/>
    <m/>
    <m/>
    <m/>
    <m/>
    <m/>
    <s v="Md. Azhari Mukul"/>
    <n v="1757266614"/>
    <s v="azhari@dskbangladesh.org"/>
    <s v="UNICEF-DSK"/>
  </r>
  <r>
    <n v="1969"/>
    <s v="IOM"/>
    <s v="ACF"/>
    <s v="KFW"/>
    <s v="WASH"/>
    <x v="1"/>
    <x v="1"/>
    <s v="# of door "/>
    <m/>
    <n v="75"/>
    <s v="completed"/>
    <s v="Chittagong"/>
    <s v="Cox's Bazar"/>
    <x v="0"/>
    <s v="Palong Khali"/>
    <s v="Camp 11"/>
    <x v="3"/>
    <d v="2022-09-01T00:00:00"/>
    <x v="0"/>
    <m/>
    <m/>
    <m/>
    <m/>
    <m/>
    <s v="Moammad Shajan Siraj"/>
    <n v="1813213381"/>
    <s v="washhppm-cox@bd-actionagainsthunger.org"/>
    <s v="IOM-ACF"/>
  </r>
  <r>
    <n v="1970"/>
    <s v="UNICEF"/>
    <s v="VERC"/>
    <s v="UNICEF"/>
    <s v="WASH"/>
    <x v="1"/>
    <x v="1"/>
    <s v="# of door "/>
    <m/>
    <n v="148"/>
    <s v="completed"/>
    <s v="Chittagong"/>
    <s v="Cox's Bazar"/>
    <x v="0"/>
    <s v="Palong Khali"/>
    <s v="Camp 08W"/>
    <x v="3"/>
    <d v="2022-05-01T00:00:00"/>
    <x v="0"/>
    <m/>
    <m/>
    <m/>
    <m/>
    <m/>
    <s v="Tuni Ahmed"/>
    <n v="1686793411"/>
    <s v="tuni.imo.verc@gmail.com"/>
    <s v="UNICEF-VERC"/>
  </r>
  <r>
    <n v="1971"/>
    <s v="UNICEF"/>
    <s v="NGOF"/>
    <s v="UNICEF"/>
    <s v="WASH"/>
    <x v="1"/>
    <x v="1"/>
    <s v="# of door "/>
    <m/>
    <n v="35"/>
    <s v="completed"/>
    <s v="Chittagong"/>
    <s v="Cox's Bazar"/>
    <x v="0"/>
    <s v="Palong Khali"/>
    <s v="Camp 06"/>
    <x v="3"/>
    <d v="2023-01-01T00:00:00"/>
    <x v="0"/>
    <m/>
    <m/>
    <m/>
    <m/>
    <m/>
    <s v="Md Mosarraf Hossain"/>
    <n v="8801710000000"/>
    <s v="ngof.ukhia2@gmail.com"/>
    <s v="UNICEF-NGOF"/>
  </r>
  <r>
    <n v="1972"/>
    <s v="IOM"/>
    <s v="SHED"/>
    <s v="KFW"/>
    <s v="WASH"/>
    <x v="2"/>
    <x v="4"/>
    <s v="# of HP sessions at HH level"/>
    <m/>
    <n v="15"/>
    <s v="completed"/>
    <s v="Chittagong"/>
    <s v="Cox's Bazar"/>
    <x v="0"/>
    <s v="Palong Khali"/>
    <s v="Camp 20"/>
    <x v="3"/>
    <d v="2022-09-01T00:00:00"/>
    <x v="0"/>
    <m/>
    <m/>
    <m/>
    <m/>
    <m/>
    <s v="Mohammad Hamja Bin Ali"/>
    <n v="1840742077"/>
    <s v="hamja.shedwash@gmail.com"/>
    <s v="IOM-SHED"/>
  </r>
  <r>
    <n v="1973"/>
    <s v="IOM"/>
    <s v="SHED"/>
    <s v="KFW"/>
    <s v="WASH"/>
    <x v="2"/>
    <x v="20"/>
    <s v="# of household"/>
    <m/>
    <n v="125"/>
    <s v="completed"/>
    <s v="Chittagong"/>
    <s v="Cox's Bazar"/>
    <x v="0"/>
    <s v="Palong Khali"/>
    <s v="Camp 20"/>
    <x v="3"/>
    <d v="2022-09-01T00:00:00"/>
    <x v="0"/>
    <m/>
    <m/>
    <m/>
    <m/>
    <s v="Per person 4 pcs (02 Bathing &amp; 02 Laundry)"/>
    <s v="Mohammad Hamja Bin Ali"/>
    <n v="1840742077"/>
    <s v="hamja.shedwash@gmail.com"/>
    <s v="IOM-SHED"/>
  </r>
  <r>
    <n v="1974"/>
    <s v="IOM"/>
    <s v="SHED"/>
    <s v="KFW"/>
    <s v="WASH"/>
    <x v="3"/>
    <x v="5"/>
    <s v="# of campaign per camp "/>
    <m/>
    <n v="1"/>
    <s v="completed"/>
    <s v="Chittagong"/>
    <s v="Cox's Bazar"/>
    <x v="0"/>
    <s v="Palong Khali"/>
    <s v="Camp 20"/>
    <x v="3"/>
    <d v="2022-09-01T00:00:00"/>
    <x v="0"/>
    <m/>
    <m/>
    <m/>
    <m/>
    <m/>
    <s v="Mohammad Hamja Bin Ali"/>
    <n v="1840742077"/>
    <s v="hamja.shedwash@gmail.com"/>
    <s v="IOM-SHED"/>
  </r>
  <r>
    <n v="1975"/>
    <s v="IOM"/>
    <s v="SHED"/>
    <s v="KFW"/>
    <s v="WASH"/>
    <x v="0"/>
    <x v="0"/>
    <s v="# of tube well"/>
    <m/>
    <n v="76"/>
    <s v="completed"/>
    <s v="Chittagong"/>
    <s v="Cox's Bazar"/>
    <x v="0"/>
    <s v="Palong Khali"/>
    <s v="Camp 20 Extension"/>
    <x v="3"/>
    <d v="2022-09-01T00:00:00"/>
    <x v="0"/>
    <m/>
    <m/>
    <m/>
    <m/>
    <m/>
    <s v="Mohammad Hamja Bin Ali"/>
    <n v="1840742077"/>
    <s v="hamja.shedwash@gmail.com"/>
    <s v="IOM-SHED"/>
  </r>
  <r>
    <n v="1976"/>
    <s v="IOM"/>
    <s v="SHED"/>
    <s v="KFW"/>
    <s v="WASH"/>
    <x v="0"/>
    <x v="13"/>
    <s v="# cubic meters / day"/>
    <m/>
    <n v="90"/>
    <s v="completed"/>
    <s v="Chittagong"/>
    <s v="Cox's Bazar"/>
    <x v="0"/>
    <s v="Palong Khali"/>
    <s v="Camp 20 Extension"/>
    <x v="3"/>
    <d v="2022-09-01T00:00:00"/>
    <x v="0"/>
    <m/>
    <m/>
    <m/>
    <m/>
    <m/>
    <s v="Mohammad Hamja Bin Ali"/>
    <n v="1840742077"/>
    <s v="hamja.shedwash@gmail.com"/>
    <s v="IOM-SHED"/>
  </r>
  <r>
    <n v="1977"/>
    <s v="IOM"/>
    <s v="SHED"/>
    <s v="KFW"/>
    <s v="WASH"/>
    <x v="0"/>
    <x v="7"/>
    <s v="N/A"/>
    <m/>
    <n v="21"/>
    <s v="completed"/>
    <s v="Chittagong"/>
    <s v="Cox's Bazar"/>
    <x v="0"/>
    <s v="Palong Khali"/>
    <s v="Camp 20 Extension"/>
    <x v="3"/>
    <d v="2022-09-01T00:00:00"/>
    <x v="0"/>
    <m/>
    <m/>
    <m/>
    <m/>
    <s v="Tap Stand Repaired"/>
    <s v="Mohammad Hamja Bin Ali"/>
    <n v="1840742077"/>
    <s v="hamja.shedwash@gmail.com"/>
    <s v="IOM-SHED"/>
  </r>
  <r>
    <n v="1978"/>
    <s v="UNICEF"/>
    <s v="NGOF"/>
    <s v="UNICEF"/>
    <s v="WASH"/>
    <x v="1"/>
    <x v="1"/>
    <s v="# of door "/>
    <m/>
    <n v="60"/>
    <s v="completed"/>
    <s v="Chittagong"/>
    <s v="Cox's Bazar"/>
    <x v="0"/>
    <s v="Palong Khali"/>
    <s v="Camp 07"/>
    <x v="3"/>
    <d v="2023-01-01T00:00:00"/>
    <x v="0"/>
    <m/>
    <m/>
    <m/>
    <m/>
    <m/>
    <s v="Md Mosarraf Hossain"/>
    <n v="8801710000000"/>
    <s v="ngof.ukhia2@gmail.com"/>
    <s v="UNICEF-NGOF"/>
  </r>
  <r>
    <n v="1979"/>
    <s v="SCI"/>
    <s v="SCI"/>
    <s v="Japan Platform"/>
    <s v="WASH"/>
    <x v="1"/>
    <x v="1"/>
    <s v="# of door "/>
    <m/>
    <n v="2"/>
    <s v="completed"/>
    <s v="Chittagong"/>
    <s v="Cox's Bazar"/>
    <x v="0"/>
    <s v="Palong Khali"/>
    <s v="Camp 17"/>
    <x v="3"/>
    <d v="2022-04-01T00:00:00"/>
    <x v="0"/>
    <m/>
    <m/>
    <m/>
    <m/>
    <m/>
    <s v="Md. Fuhad Mollah"/>
    <n v="1708521596"/>
    <s v="fuhad.mollah@savethechildren.org"/>
    <s v="SCI"/>
  </r>
  <r>
    <n v="1980"/>
    <s v="IOM"/>
    <s v="SHED"/>
    <s v="KFW"/>
    <s v="WASH"/>
    <x v="2"/>
    <x v="4"/>
    <s v="# of HP sessions at HH level"/>
    <m/>
    <n v="30"/>
    <s v="completed"/>
    <s v="Chittagong"/>
    <s v="Cox's Bazar"/>
    <x v="0"/>
    <s v="Palong Khali"/>
    <s v="Camp 20 Extension"/>
    <x v="3"/>
    <d v="2022-09-01T00:00:00"/>
    <x v="0"/>
    <m/>
    <m/>
    <m/>
    <m/>
    <m/>
    <s v="Mohammad Hamja Bin Ali"/>
    <n v="1840742077"/>
    <s v="hamja.shedwash@gmail.com"/>
    <s v="IOM-SHED"/>
  </r>
  <r>
    <n v="1981"/>
    <s v="IOM"/>
    <s v="SHED"/>
    <s v="KFW"/>
    <s v="WASH"/>
    <x v="2"/>
    <x v="20"/>
    <s v="# of household"/>
    <m/>
    <n v="119"/>
    <s v="completed"/>
    <s v="Chittagong"/>
    <s v="Cox's Bazar"/>
    <x v="0"/>
    <s v="Palong Khali"/>
    <s v="Camp 20 Extension"/>
    <x v="3"/>
    <d v="2022-09-01T00:00:00"/>
    <x v="0"/>
    <m/>
    <m/>
    <m/>
    <m/>
    <s v="Per person 04 pcs (02 Bathing &amp; 02 Laundry)"/>
    <s v="Mohammad Hamja Bin Ali"/>
    <n v="1840742077"/>
    <s v="hamja.shedwash@gmail.com"/>
    <s v="IOM-SHED"/>
  </r>
  <r>
    <n v="1982"/>
    <s v="IOM"/>
    <s v="SHED"/>
    <s v="KFW"/>
    <s v="WASH"/>
    <x v="3"/>
    <x v="5"/>
    <s v="# of campaign per camp "/>
    <m/>
    <n v="1"/>
    <s v="completed"/>
    <s v="Chittagong"/>
    <s v="Cox's Bazar"/>
    <x v="0"/>
    <s v="Palong Khali"/>
    <s v="Camp 20 Extension"/>
    <x v="3"/>
    <d v="2022-09-01T00:00:00"/>
    <x v="0"/>
    <m/>
    <m/>
    <m/>
    <m/>
    <m/>
    <s v="Mohammad Hamja Bin Ali"/>
    <n v="1840742077"/>
    <s v="hamja.shedwash@gmail.com"/>
    <s v="IOM-SHED"/>
  </r>
  <r>
    <n v="1983"/>
    <s v="IOM"/>
    <s v="SHED"/>
    <s v="KFW"/>
    <s v="WASH"/>
    <x v="2"/>
    <x v="4"/>
    <s v="# of HP sessions at HH level"/>
    <m/>
    <n v="97"/>
    <s v="completed"/>
    <s v="Chittagong"/>
    <s v="Cox's Bazar"/>
    <x v="0"/>
    <s v="Raja Palong"/>
    <s v="HC,Raja Palong"/>
    <x v="3"/>
    <d v="2022-09-01T00:00:00"/>
    <x v="1"/>
    <m/>
    <m/>
    <m/>
    <m/>
    <m/>
    <s v="Mohammad Hamja Bin Ali"/>
    <n v="1840742077"/>
    <s v="hamja.shedwash@gmail.com"/>
    <s v="IOM-SHED"/>
  </r>
  <r>
    <n v="1984"/>
    <s v="IOM"/>
    <s v="SHED"/>
    <s v="KFW"/>
    <s v="WASH"/>
    <x v="2"/>
    <x v="4"/>
    <s v="# of HP sessions at HH level"/>
    <m/>
    <n v="97"/>
    <s v="completed"/>
    <s v="Chittagong"/>
    <s v="Cox's Bazar"/>
    <x v="0"/>
    <s v="Palong Khali"/>
    <s v="HC,Palong Khali"/>
    <x v="3"/>
    <d v="2022-09-01T00:00:00"/>
    <x v="1"/>
    <m/>
    <m/>
    <m/>
    <m/>
    <m/>
    <s v="Mohammad Hamja Bin Ali"/>
    <n v="1840742077"/>
    <s v="hamja.shedwash@gmail.com"/>
    <s v="IOM-SHED"/>
  </r>
  <r>
    <n v="1985"/>
    <s v="Care"/>
    <s v="DSK"/>
    <s v="USAID"/>
    <s v="WASH"/>
    <x v="2"/>
    <x v="4"/>
    <s v="# of HP sessions at HH level"/>
    <m/>
    <n v="63"/>
    <s v="completed"/>
    <s v="Chittagong"/>
    <s v="Cox's Bazar"/>
    <x v="0"/>
    <s v="Ratna Palong"/>
    <s v="HC,Ratna Palong"/>
    <x v="3"/>
    <d v="2022-05-01T00:00:00"/>
    <x v="1"/>
    <m/>
    <m/>
    <m/>
    <m/>
    <m/>
    <s v="Shakawat Hossain"/>
    <n v="1858716664"/>
    <s v="shakawat@dskbangladesh.org"/>
    <s v="Care-DSK"/>
  </r>
  <r>
    <n v="1986"/>
    <s v="BRAC"/>
    <s v="BRAC"/>
    <s v="DFAT"/>
    <s v="WASH"/>
    <x v="0"/>
    <x v="12"/>
    <s v="# of water network"/>
    <m/>
    <n v="3"/>
    <s v="completed"/>
    <s v="Chittagong"/>
    <s v="Cox's Bazar"/>
    <x v="1"/>
    <s v="Nhilla"/>
    <s v="Camp 25"/>
    <x v="3"/>
    <d v="2022-12-01T00:00:00"/>
    <x v="0"/>
    <m/>
    <m/>
    <m/>
    <m/>
    <m/>
    <s v="Safat Ahmed"/>
    <n v="1847456331"/>
    <s v="safat.ahmed@brac.net"/>
    <s v="BRAC"/>
  </r>
  <r>
    <n v="1987"/>
    <s v="BRAC"/>
    <s v="BRAC"/>
    <s v="DFAT"/>
    <s v="WASH"/>
    <x v="2"/>
    <x v="4"/>
    <s v="# of HP sessions at HH level"/>
    <m/>
    <n v="65"/>
    <s v="completed"/>
    <s v="Chittagong"/>
    <s v="Cox's Bazar"/>
    <x v="1"/>
    <s v="Nhilla"/>
    <s v="Camp 25"/>
    <x v="3"/>
    <d v="2022-12-01T00:00:00"/>
    <x v="0"/>
    <m/>
    <m/>
    <m/>
    <m/>
    <m/>
    <s v="Safat Ahmed"/>
    <n v="1847456331"/>
    <s v="safat.ahmed@brac.net"/>
    <s v="BRAC"/>
  </r>
  <r>
    <n v="1988"/>
    <s v="BRAC"/>
    <s v="BRAC"/>
    <s v="DFAT"/>
    <s v="WASH"/>
    <x v="2"/>
    <x v="20"/>
    <s v="# of household"/>
    <m/>
    <n v="313"/>
    <s v="completed"/>
    <s v="Chittagong"/>
    <s v="Cox's Bazar"/>
    <x v="1"/>
    <s v="Nhilla"/>
    <s v="Camp 25"/>
    <x v="3"/>
    <d v="2022-12-01T00:00:00"/>
    <x v="0"/>
    <m/>
    <m/>
    <m/>
    <m/>
    <m/>
    <s v="Safat Ahmed"/>
    <n v="1847456331"/>
    <s v="safat.ahmed@brac.net"/>
    <s v="BRAC"/>
  </r>
  <r>
    <n v="1989"/>
    <s v="BRAC"/>
    <s v="BRAC"/>
    <s v="DFAT"/>
    <s v="WASH"/>
    <x v="2"/>
    <x v="4"/>
    <s v="# of HP sessions at HH level"/>
    <m/>
    <n v="37"/>
    <s v="completed"/>
    <s v="Chittagong"/>
    <s v="Cox's Bazar"/>
    <x v="0"/>
    <s v="Raja Palong"/>
    <s v="HC,Raja Palong"/>
    <x v="3"/>
    <d v="2022-12-01T00:00:00"/>
    <x v="1"/>
    <m/>
    <m/>
    <m/>
    <m/>
    <m/>
    <s v="Safat Ahmed"/>
    <n v="1847456331"/>
    <s v="safat.ahmed@brac.net"/>
    <s v="BRAC"/>
  </r>
  <r>
    <n v="1990"/>
    <s v="BRAC"/>
    <s v="BRAC"/>
    <s v="DFAT"/>
    <s v="WASH"/>
    <x v="3"/>
    <x v="36"/>
    <s v="# of plant"/>
    <m/>
    <n v="1"/>
    <s v="completed"/>
    <s v="Chittagong"/>
    <s v="Cox's Bazar"/>
    <x v="0"/>
    <s v="Raja Palong"/>
    <s v="HC,Raja Palong"/>
    <x v="3"/>
    <d v="2022-12-01T00:00:00"/>
    <x v="1"/>
    <m/>
    <m/>
    <m/>
    <m/>
    <m/>
    <s v="Safat Ahmed"/>
    <n v="1847456331"/>
    <s v="safat.ahmed@brac.net"/>
    <s v="BRAC"/>
  </r>
  <r>
    <n v="1991"/>
    <s v="BRAC"/>
    <s v="BRAC"/>
    <s v="DFAT"/>
    <s v="WASH"/>
    <x v="0"/>
    <x v="13"/>
    <s v="# cubic meters / day"/>
    <m/>
    <n v="10"/>
    <s v="completed"/>
    <s v="Chittagong"/>
    <s v="Cox's Bazar"/>
    <x v="1"/>
    <s v="Nhilla"/>
    <s v="Camp 26"/>
    <x v="3"/>
    <d v="2022-12-01T00:00:00"/>
    <x v="0"/>
    <m/>
    <m/>
    <m/>
    <m/>
    <m/>
    <s v="Safat Ahmed"/>
    <n v="1847456331"/>
    <s v="safat.ahmed@brac.net"/>
    <s v="BRAC"/>
  </r>
  <r>
    <n v="1992"/>
    <s v="BRAC"/>
    <s v="BRAC"/>
    <s v="DFAT"/>
    <s v="WASH"/>
    <x v="3"/>
    <x v="5"/>
    <s v="# of campaign per camp "/>
    <m/>
    <n v="1"/>
    <s v="completed"/>
    <s v="Chittagong"/>
    <s v="Cox's Bazar"/>
    <x v="1"/>
    <s v="Nhilla"/>
    <s v="Camp 26"/>
    <x v="3"/>
    <d v="2022-12-01T00:00:00"/>
    <x v="0"/>
    <m/>
    <m/>
    <m/>
    <m/>
    <m/>
    <s v="Safat Ahmed"/>
    <n v="1847456331"/>
    <s v="safat.ahmed@brac.net"/>
    <s v="BRAC"/>
  </r>
  <r>
    <n v="1993"/>
    <s v="BRAC"/>
    <s v="BRAC"/>
    <s v="DFAT"/>
    <s v="WASH"/>
    <x v="0"/>
    <x v="13"/>
    <s v="# cubic meters / day"/>
    <m/>
    <n v="10"/>
    <s v="completed"/>
    <s v="Chittagong"/>
    <s v="Cox's Bazar"/>
    <x v="1"/>
    <s v="Nhilla"/>
    <s v="Camp 27"/>
    <x v="3"/>
    <d v="2022-12-01T00:00:00"/>
    <x v="0"/>
    <m/>
    <m/>
    <m/>
    <m/>
    <m/>
    <s v="Safat Ahmed"/>
    <n v="1847456331"/>
    <s v="safat.ahmed@brac.net"/>
    <s v="BRAC"/>
  </r>
  <r>
    <n v="1994"/>
    <s v="NABOLOK"/>
    <s v="NABOLOK"/>
    <s v="GFFO-AA"/>
    <s v="WASH"/>
    <x v="0"/>
    <x v="7"/>
    <s v="N/A"/>
    <m/>
    <n v="10000"/>
    <s v="completed"/>
    <s v="Chittagong"/>
    <s v="Cox's Bazar"/>
    <x v="1"/>
    <s v="Nhilla"/>
    <s v="HC,Nhilla"/>
    <x v="3"/>
    <d v="2022-11-01T00:00:00"/>
    <x v="1"/>
    <m/>
    <m/>
    <m/>
    <m/>
    <s v="Sea Water Desalination and Distribution through ARO (Advanced Reverse Osmosis) Technology Plant"/>
    <s v="Md. Siddiqur Rahman"/>
    <n v="8801710000000"/>
    <s v="nabolok.teknufwash@gmail.com"/>
    <s v="NABOLOK"/>
  </r>
  <r>
    <n v="1995"/>
    <s v="SCI"/>
    <s v="SCI"/>
    <s v="Japan Platform"/>
    <s v="WASH"/>
    <x v="1"/>
    <x v="1"/>
    <s v="# of door "/>
    <m/>
    <n v="2"/>
    <s v="completed"/>
    <s v="Chittagong"/>
    <s v="Cox's Bazar"/>
    <x v="0"/>
    <s v="Palong Khali"/>
    <s v="Camp 20"/>
    <x v="3"/>
    <d v="2022-04-01T00:00:00"/>
    <x v="0"/>
    <m/>
    <m/>
    <m/>
    <m/>
    <m/>
    <s v="Md. Fuhad Mollah"/>
    <n v="1708521596"/>
    <s v="fuhad.mollah@savethechildren.org"/>
    <s v="SCI"/>
  </r>
  <r>
    <n v="1996"/>
    <s v="SCI"/>
    <s v="SCI"/>
    <s v="Japan Platform"/>
    <s v="WASH"/>
    <x v="1"/>
    <x v="1"/>
    <s v="# of door "/>
    <m/>
    <n v="2"/>
    <s v="completed"/>
    <s v="Chittagong"/>
    <s v="Cox's Bazar"/>
    <x v="1"/>
    <s v="Nhilla"/>
    <s v="Camp 25"/>
    <x v="3"/>
    <d v="2022-04-01T00:00:00"/>
    <x v="0"/>
    <m/>
    <m/>
    <m/>
    <m/>
    <m/>
    <s v="Md. Fuhad Mollah"/>
    <n v="1708521596"/>
    <s v="fuhad.mollah@savethechildren.org"/>
    <s v="SCI"/>
  </r>
  <r>
    <n v="1997"/>
    <s v="NABOLOK"/>
    <s v="NABOLOK"/>
    <s v="GFFO-AA"/>
    <s v="WASH"/>
    <x v="0"/>
    <x v="7"/>
    <s v="N/A"/>
    <m/>
    <n v="40000"/>
    <s v="completed"/>
    <s v="Chittagong"/>
    <s v="Cox's Bazar"/>
    <x v="1"/>
    <s v="Nhilla"/>
    <s v="Camp 25"/>
    <x v="3"/>
    <d v="2022-11-01T00:00:00"/>
    <x v="0"/>
    <m/>
    <m/>
    <m/>
    <m/>
    <s v="Above mentioned liters of water were supplied every single day through the Borehole water network"/>
    <s v="Md. Siddiqur Rahman"/>
    <n v="8801710000000"/>
    <s v="nabolok.teknufwash@gmail.com"/>
    <s v="NABOLOK"/>
  </r>
  <r>
    <n v="1998"/>
    <s v="NABOLOK"/>
    <s v="NABOLOK"/>
    <s v="GFFO-AA"/>
    <s v="WASH"/>
    <x v="0"/>
    <x v="7"/>
    <s v="N/A"/>
    <m/>
    <n v="55000"/>
    <s v="completed"/>
    <s v="Chittagong"/>
    <s v="Cox's Bazar"/>
    <x v="1"/>
    <s v="Nhilla"/>
    <s v="Camp 26"/>
    <x v="3"/>
    <d v="2022-11-01T00:00:00"/>
    <x v="0"/>
    <m/>
    <m/>
    <m/>
    <m/>
    <s v="Sea Water Desalination and Distribution through ARO (Advanced Reverse Osmosis) Technology Plant"/>
    <s v="Md. Siddiqur Rahman"/>
    <n v="8801710000000"/>
    <s v="nabolok.teknufwash@gmail.com"/>
    <s v="NABOLOK"/>
  </r>
  <r>
    <n v="1999"/>
    <s v="SCI"/>
    <s v="SCI"/>
    <s v="Japan Platform"/>
    <s v="WASH"/>
    <x v="1"/>
    <x v="1"/>
    <s v="# of door "/>
    <m/>
    <n v="2"/>
    <s v="completed"/>
    <s v="Chittagong"/>
    <s v="Cox's Bazar"/>
    <x v="1"/>
    <s v="Nhilla"/>
    <s v="Camp 27"/>
    <x v="3"/>
    <d v="2022-04-01T00:00:00"/>
    <x v="0"/>
    <m/>
    <m/>
    <m/>
    <m/>
    <m/>
    <s v="Md. Fuhad Mollah"/>
    <n v="1708521596"/>
    <s v="fuhad.mollah@savethechildren.org"/>
    <s v="SCI"/>
  </r>
  <r>
    <n v="2002"/>
    <s v="CCDB"/>
    <s v="CCDB"/>
    <s v="TEARFUND"/>
    <s v="WASH"/>
    <x v="1"/>
    <x v="1"/>
    <s v="# of door "/>
    <m/>
    <n v="1"/>
    <s v="completed"/>
    <s v="Chittagong"/>
    <s v="Cox's Bazar"/>
    <x v="0"/>
    <s v="Palong Khali"/>
    <s v="Camp 01E"/>
    <x v="3"/>
    <d v="2022-08-01T00:00:00"/>
    <x v="0"/>
    <m/>
    <m/>
    <m/>
    <m/>
    <m/>
    <s v="Tushar Chakraborty"/>
    <n v="1751364802"/>
    <s v="pmccdbukhia21@gmail.com"/>
    <s v="CCDB"/>
  </r>
  <r>
    <n v="2003"/>
    <s v="NABOLOK"/>
    <s v="NABOLOK"/>
    <s v="GFFO-AA"/>
    <s v="WASH"/>
    <x v="2"/>
    <x v="10"/>
    <s v="# of HP sessions at community level"/>
    <m/>
    <n v="180"/>
    <s v="completed"/>
    <s v="Chittagong"/>
    <s v="Cox's Bazar"/>
    <x v="1"/>
    <s v="Nhilla"/>
    <s v="Camp 26"/>
    <x v="3"/>
    <d v="2022-11-01T00:00:00"/>
    <x v="0"/>
    <m/>
    <m/>
    <m/>
    <m/>
    <m/>
    <s v="Md. Siddiqur Rahman"/>
    <n v="8801710000000"/>
    <s v="nabolok.teknufwash@gmail.com"/>
    <s v="NABOLOK"/>
  </r>
  <r>
    <n v="2004"/>
    <s v="NABOLOK"/>
    <s v="NABOLOK"/>
    <s v="GFFO-AA"/>
    <s v="WASH"/>
    <x v="2"/>
    <x v="4"/>
    <s v="# of HP sessions at HH level"/>
    <m/>
    <n v="1160"/>
    <s v="completed"/>
    <s v="Chittagong"/>
    <s v="Cox's Bazar"/>
    <x v="1"/>
    <s v="Nhilla"/>
    <s v="Camp 26"/>
    <x v="3"/>
    <d v="2022-11-01T00:00:00"/>
    <x v="0"/>
    <m/>
    <m/>
    <m/>
    <m/>
    <m/>
    <s v="Md. Siddiqur Rahman"/>
    <n v="8801710000000"/>
    <s v="nabolok.teknufwash@gmail.com"/>
    <s v="NABOLOK"/>
  </r>
  <r>
    <n v="2005"/>
    <s v="NABOLOK"/>
    <s v="NABOLOK"/>
    <s v="GFFO-AA"/>
    <s v="WASH"/>
    <x v="3"/>
    <x v="5"/>
    <s v="# of campaign per camp "/>
    <m/>
    <n v="4"/>
    <s v="completed"/>
    <s v="Chittagong"/>
    <s v="Cox's Bazar"/>
    <x v="1"/>
    <s v="Nhilla"/>
    <s v="Camp 26"/>
    <x v="3"/>
    <d v="2022-11-01T00:00:00"/>
    <x v="0"/>
    <m/>
    <m/>
    <m/>
    <m/>
    <m/>
    <s v="Md. Siddiqur Rahman"/>
    <n v="8801710000000"/>
    <s v="nabolok.teknufwash@gmail.com"/>
    <s v="NABOLOK"/>
  </r>
  <r>
    <n v="2006"/>
    <s v="HYSAWA"/>
    <s v="HYSAWA"/>
    <s v="SDC"/>
    <s v="WASH"/>
    <x v="2"/>
    <x v="4"/>
    <s v="# of HP sessions at HH level"/>
    <m/>
    <n v="198"/>
    <s v="completed"/>
    <s v="Chittagong"/>
    <s v="Cox's Bazar"/>
    <x v="0"/>
    <s v="Haldia Palong"/>
    <s v="HC,Haldia Palong"/>
    <x v="3"/>
    <d v="2022-11-01T00:00:00"/>
    <x v="1"/>
    <m/>
    <m/>
    <m/>
    <m/>
    <m/>
    <s v="Md.Enamul Hoque"/>
    <n v="1714119199"/>
    <s v="enamul@hysawa.org"/>
    <s v="HYSAWA"/>
  </r>
  <r>
    <n v="2007"/>
    <s v="HYSAWA"/>
    <s v="HYSAWA"/>
    <s v="SDC"/>
    <s v="WASH"/>
    <x v="2"/>
    <x v="4"/>
    <s v="# of HP sessions at HH level"/>
    <m/>
    <n v="117"/>
    <s v="completed"/>
    <s v="Chittagong"/>
    <s v="Cox's Bazar"/>
    <x v="0"/>
    <s v="Jalia Palong"/>
    <s v="HC,Jalia Palong"/>
    <x v="3"/>
    <d v="2022-11-01T00:00:00"/>
    <x v="1"/>
    <m/>
    <m/>
    <m/>
    <m/>
    <m/>
    <s v="Md.Enamul Hoque"/>
    <n v="1714119199"/>
    <s v="enamul@hysawa.org"/>
    <s v="HYSAWA"/>
  </r>
  <r>
    <n v="2008"/>
    <s v="IOM"/>
    <s v="BRAC"/>
    <s v="IOM"/>
    <s v="WASH"/>
    <x v="0"/>
    <x v="0"/>
    <s v="# of tube well"/>
    <m/>
    <n v="126"/>
    <s v="completed"/>
    <s v="Chittagong"/>
    <s v="Cox's Bazar"/>
    <x v="0"/>
    <s v="Palong Khali"/>
    <s v="Camp 10"/>
    <x v="3"/>
    <d v="2022-05-01T00:00:00"/>
    <x v="0"/>
    <m/>
    <m/>
    <m/>
    <m/>
    <m/>
    <s v="Jaytun Naher"/>
    <n v="1833301502"/>
    <s v="jaytun.naher@brac.net"/>
    <s v="IOM-BRAC"/>
  </r>
  <r>
    <n v="2009"/>
    <s v="IOM"/>
    <s v="BRAC"/>
    <s v="IOM"/>
    <s v="WASH"/>
    <x v="0"/>
    <x v="26"/>
    <s v="# of tube well"/>
    <m/>
    <n v="1"/>
    <s v="completed"/>
    <s v="Chittagong"/>
    <s v="Cox's Bazar"/>
    <x v="0"/>
    <s v="Palong Khali"/>
    <s v="Camp 10"/>
    <x v="3"/>
    <d v="2022-05-01T00:00:00"/>
    <x v="0"/>
    <m/>
    <m/>
    <m/>
    <m/>
    <m/>
    <s v="Jaytun Naher"/>
    <n v="1833301502"/>
    <s v="jaytun.naher@brac.net"/>
    <s v="IOM-BRAC"/>
  </r>
  <r>
    <n v="2010"/>
    <s v="IOM"/>
    <s v="BRAC"/>
    <s v="IOM"/>
    <s v="WASH"/>
    <x v="0"/>
    <x v="0"/>
    <s v="# of tube well"/>
    <m/>
    <n v="20"/>
    <s v="completed"/>
    <s v="Chittagong"/>
    <s v="Cox's Bazar"/>
    <x v="0"/>
    <s v="Palong Khali"/>
    <s v="Camp 10"/>
    <x v="3"/>
    <d v="2022-05-01T00:00:00"/>
    <x v="0"/>
    <m/>
    <m/>
    <m/>
    <m/>
    <m/>
    <s v="Jaytun Naher"/>
    <n v="1833301502"/>
    <s v="jaytun.naher@brac.net"/>
    <s v="IOM-BRAC"/>
  </r>
  <r>
    <n v="2014"/>
    <s v="IOM"/>
    <s v="BRAC"/>
    <s v="IOM"/>
    <s v="WASH"/>
    <x v="2"/>
    <x v="4"/>
    <s v="# of HP sessions at HH level"/>
    <m/>
    <n v="42"/>
    <s v="completed"/>
    <s v="Chittagong"/>
    <s v="Cox's Bazar"/>
    <x v="0"/>
    <s v="Palong Khali"/>
    <s v="Camp 10"/>
    <x v="3"/>
    <d v="2022-05-01T00:00:00"/>
    <x v="0"/>
    <m/>
    <m/>
    <m/>
    <m/>
    <m/>
    <s v="Jaytun Naher"/>
    <n v="1833301502"/>
    <s v="jaytun.naher@brac.net"/>
    <s v="IOM-BRAC"/>
  </r>
  <r>
    <n v="2015"/>
    <s v="IOM"/>
    <s v="BRAC"/>
    <s v="IOM"/>
    <s v="WASH"/>
    <x v="2"/>
    <x v="20"/>
    <s v="# of household"/>
    <m/>
    <n v="6972"/>
    <s v="completed"/>
    <s v="Chittagong"/>
    <s v="Cox's Bazar"/>
    <x v="0"/>
    <s v="Palong Khali"/>
    <s v="Camp 10"/>
    <x v="3"/>
    <d v="2022-05-01T00:00:00"/>
    <x v="0"/>
    <m/>
    <m/>
    <m/>
    <m/>
    <m/>
    <s v="Jaytun Naher"/>
    <n v="1833301502"/>
    <s v="jaytun.naher@brac.net"/>
    <s v="IOM-BRAC"/>
  </r>
  <r>
    <n v="2016"/>
    <s v="IOM"/>
    <s v="BRAC"/>
    <s v="IOM"/>
    <s v="WASH"/>
    <x v="2"/>
    <x v="28"/>
    <s v="# of female in reproductive age"/>
    <m/>
    <n v="10116"/>
    <s v="completed"/>
    <s v="Chittagong"/>
    <s v="Cox's Bazar"/>
    <x v="0"/>
    <s v="Palong Khali"/>
    <s v="Camp 10"/>
    <x v="3"/>
    <d v="2022-05-01T00:00:00"/>
    <x v="0"/>
    <m/>
    <m/>
    <m/>
    <m/>
    <m/>
    <s v="Jaytun Naher"/>
    <n v="1833301502"/>
    <s v="jaytun.naher@brac.net"/>
    <s v="IOM-BRAC"/>
  </r>
  <r>
    <n v="2017"/>
    <s v="IOM"/>
    <s v="BRAC"/>
    <s v="IOM"/>
    <s v="WASH"/>
    <x v="2"/>
    <x v="7"/>
    <s v="N/A"/>
    <m/>
    <n v="7140"/>
    <s v="completed"/>
    <s v="Chittagong"/>
    <s v="Cox's Bazar"/>
    <x v="0"/>
    <s v="Palong Khali"/>
    <s v="Camp 10"/>
    <x v="3"/>
    <d v="2022-05-01T00:00:00"/>
    <x v="0"/>
    <m/>
    <m/>
    <m/>
    <m/>
    <s v="6972 households received laundry soap and the same HHs received dental kit and also 168 person with disabilities received PWD assistive devices  in the reporting month"/>
    <s v="Jaytun Naher"/>
    <n v="1833301502"/>
    <s v="jaytun.naher@brac.net"/>
    <s v="IOM-BRAC"/>
  </r>
  <r>
    <n v="2018"/>
    <s v="IOM"/>
    <s v="BRAC"/>
    <s v="IOM"/>
    <s v="WASH"/>
    <x v="3"/>
    <x v="5"/>
    <s v="# of campaign per camp "/>
    <m/>
    <n v="1"/>
    <s v="completed"/>
    <s v="Chittagong"/>
    <s v="Cox's Bazar"/>
    <x v="0"/>
    <s v="Palong Khali"/>
    <s v="Camp 10"/>
    <x v="3"/>
    <d v="2022-05-01T00:00:00"/>
    <x v="0"/>
    <m/>
    <m/>
    <m/>
    <m/>
    <m/>
    <s v="Jaytun Naher"/>
    <n v="1833301502"/>
    <s v="jaytun.naher@brac.net"/>
    <s v="IOM-BRAC"/>
  </r>
  <r>
    <n v="2019"/>
    <s v="IOM"/>
    <s v="BRAC"/>
    <s v="IOM"/>
    <s v="WASH"/>
    <x v="3"/>
    <x v="7"/>
    <s v="N/A"/>
    <m/>
    <n v="24216"/>
    <s v="completed"/>
    <s v="Chittagong"/>
    <s v="Cox's Bazar"/>
    <x v="0"/>
    <s v="Palong Khali"/>
    <s v="Camp 10"/>
    <x v="3"/>
    <d v="2022-05-01T00:00:00"/>
    <x v="0"/>
    <m/>
    <m/>
    <m/>
    <m/>
    <s v="4 WASH committee meeting conducted, 240 feet connecting drain constructed, 19300 feet community drains were cleaned and 4672 HHs covered with waste collection"/>
    <s v="Jaytun Naher"/>
    <n v="1833301502"/>
    <s v="jaytun.naher@brac.net"/>
    <s v="IOM-BRAC"/>
  </r>
  <r>
    <n v="2020"/>
    <s v="NABOLOK"/>
    <s v="NABOLOK"/>
    <s v="GFFO-AA"/>
    <s v="WASH"/>
    <x v="0"/>
    <x v="7"/>
    <s v="N/A"/>
    <m/>
    <n v="140000"/>
    <s v="completed"/>
    <s v="Chittagong"/>
    <s v="Cox's Bazar"/>
    <x v="1"/>
    <s v="Nhilla"/>
    <s v="Camp 24"/>
    <x v="3"/>
    <d v="2022-11-01T00:00:00"/>
    <x v="0"/>
    <m/>
    <m/>
    <m/>
    <m/>
    <s v="Above mentioned liters of water were supplied every single day through the Borehole water network"/>
    <s v="Md. Siddiqur Rahman"/>
    <n v="8801710000000"/>
    <s v="nabolok.teknufwash@gmail.com"/>
    <s v="NABOLOK"/>
  </r>
  <r>
    <n v="2022"/>
    <s v="ACF"/>
    <s v="ACF"/>
    <s v="GAC"/>
    <s v="WASH"/>
    <x v="1"/>
    <x v="1"/>
    <s v="# of door "/>
    <m/>
    <n v="26"/>
    <s v="completed"/>
    <s v="Chittagong"/>
    <s v="Cox's Bazar"/>
    <x v="0"/>
    <s v="Raja Palong"/>
    <s v="Kutupalong RC"/>
    <x v="3"/>
    <d v="2022-09-01T00:00:00"/>
    <x v="0"/>
    <m/>
    <m/>
    <m/>
    <m/>
    <m/>
    <s v="Md. Hasanul Islam"/>
    <n v="1886245011"/>
    <s v="washspofsm1-em@bd-actionagainsthunger.org"/>
    <s v="ACF"/>
  </r>
  <r>
    <n v="2023"/>
    <s v="Caritas"/>
    <s v="CARITAS"/>
    <s v="Caritas Australia"/>
    <s v="WASH"/>
    <x v="1"/>
    <x v="1"/>
    <s v="# of door "/>
    <m/>
    <n v="4"/>
    <s v="completed"/>
    <s v="Chittagong"/>
    <s v="Cox's Bazar"/>
    <x v="0"/>
    <s v="Palong Khali"/>
    <s v="Camp 04"/>
    <x v="3"/>
    <d v="2023-06-01T00:00:00"/>
    <x v="0"/>
    <m/>
    <m/>
    <m/>
    <m/>
    <m/>
    <s v="Pius Nanuar"/>
    <n v="1722524747"/>
    <s v="pius_nanuar.sro@caritasbd.org"/>
    <s v="Caritas"/>
  </r>
  <r>
    <n v="2024"/>
    <s v="UNICEF"/>
    <s v="WVI"/>
    <s v="UNICEF"/>
    <s v="WASH"/>
    <x v="1"/>
    <x v="1"/>
    <s v="# of door "/>
    <m/>
    <n v="47"/>
    <s v="completed"/>
    <s v="Chittagong"/>
    <s v="Cox's Bazar"/>
    <x v="0"/>
    <s v="Palong Khali"/>
    <s v="Camp 08E"/>
    <x v="3"/>
    <d v="2023-04-01T00:00:00"/>
    <x v="0"/>
    <m/>
    <m/>
    <m/>
    <m/>
    <m/>
    <s v="Ridoy Roy"/>
    <n v="1679210106"/>
    <s v="ridoy_roy@wvi.org"/>
    <s v="UNICEF-WVI"/>
  </r>
  <r>
    <n v="2025"/>
    <s v="NABOLOK"/>
    <s v="NABOLOK"/>
    <s v="GFFO-AA"/>
    <s v="WASH"/>
    <x v="2"/>
    <x v="10"/>
    <s v="# of HP sessions at community level"/>
    <m/>
    <n v="360"/>
    <s v="completed"/>
    <s v="Chittagong"/>
    <s v="Cox's Bazar"/>
    <x v="1"/>
    <s v="Nhilla"/>
    <s v="Camp 24"/>
    <x v="3"/>
    <d v="2022-11-01T00:00:00"/>
    <x v="0"/>
    <m/>
    <m/>
    <m/>
    <m/>
    <m/>
    <s v="Md. Siddiqur Rahman"/>
    <n v="8801710000000"/>
    <s v="nabolok.teknufwash@gmail.com"/>
    <s v="NABOLOK"/>
  </r>
  <r>
    <n v="2026"/>
    <s v="NABOLOK"/>
    <s v="NABOLOK"/>
    <s v="GFFO-AA"/>
    <s v="WASH"/>
    <x v="2"/>
    <x v="4"/>
    <s v="# of HP sessions at HH level"/>
    <m/>
    <n v="2200"/>
    <s v="completed"/>
    <s v="Chittagong"/>
    <s v="Cox's Bazar"/>
    <x v="1"/>
    <s v="Nhilla"/>
    <s v="Camp 24"/>
    <x v="3"/>
    <d v="2022-11-01T00:00:00"/>
    <x v="0"/>
    <m/>
    <m/>
    <m/>
    <m/>
    <m/>
    <s v="Md. Siddiqur Rahman"/>
    <n v="8801710000000"/>
    <s v="nabolok.teknufwash@gmail.com"/>
    <s v="NABOLOK"/>
  </r>
  <r>
    <n v="2027"/>
    <s v="NABOLOK"/>
    <s v="NABOLOK"/>
    <s v="GFFO-AA"/>
    <s v="WASH"/>
    <x v="2"/>
    <x v="20"/>
    <s v="# of household"/>
    <m/>
    <n v="1196"/>
    <s v="completed"/>
    <s v="Chittagong"/>
    <s v="Cox's Bazar"/>
    <x v="1"/>
    <s v="Nhilla"/>
    <s v="Camp 24"/>
    <x v="3"/>
    <d v="2022-11-01T00:00:00"/>
    <x v="0"/>
    <m/>
    <m/>
    <m/>
    <m/>
    <m/>
    <s v="Md. Siddiqur Rahman"/>
    <n v="8801710000000"/>
    <s v="nabolok.teknufwash@gmail.com"/>
    <s v="NABOLOK"/>
  </r>
  <r>
    <n v="2028"/>
    <s v="NABOLOK"/>
    <s v="NABOLOK"/>
    <s v="GFFO-AA"/>
    <s v="WASH"/>
    <x v="3"/>
    <x v="5"/>
    <s v="# of campaign per camp "/>
    <m/>
    <n v="4"/>
    <s v="completed"/>
    <s v="Chittagong"/>
    <s v="Cox's Bazar"/>
    <x v="1"/>
    <s v="Nhilla"/>
    <s v="Camp 24"/>
    <x v="3"/>
    <d v="2022-11-01T00:00:00"/>
    <x v="0"/>
    <m/>
    <m/>
    <m/>
    <m/>
    <m/>
    <s v="Md. Siddiqur Rahman"/>
    <n v="8801710000000"/>
    <s v="nabolok.teknufwash@gmail.com"/>
    <s v="NABOLOK"/>
  </r>
  <r>
    <n v="2029"/>
    <s v="NABOLOK"/>
    <s v="NABOLOK"/>
    <s v="GFFO-AA"/>
    <s v="WASH"/>
    <x v="3"/>
    <x v="6"/>
    <s v="# of plant"/>
    <m/>
    <n v="1"/>
    <s v="completed"/>
    <s v="Chittagong"/>
    <s v="Cox's Bazar"/>
    <x v="1"/>
    <s v="Nhilla"/>
    <s v="Camp 24"/>
    <x v="3"/>
    <d v="2022-11-01T00:00:00"/>
    <x v="0"/>
    <m/>
    <m/>
    <m/>
    <m/>
    <m/>
    <s v="Md. Siddiqur Rahman"/>
    <n v="8801710000000"/>
    <s v="nabolok.teknufwash@gmail.com"/>
    <s v="NABOLOK"/>
  </r>
  <r>
    <n v="2030"/>
    <s v="HYSAWA"/>
    <s v="HYSAWA"/>
    <s v="SDC"/>
    <s v="WASH"/>
    <x v="2"/>
    <x v="4"/>
    <s v="# of HP sessions at HH level"/>
    <m/>
    <n v="86"/>
    <s v="completed"/>
    <s v="Chittagong"/>
    <s v="Cox's Bazar"/>
    <x v="0"/>
    <s v="Palong Khali"/>
    <s v="HC,Palong Khali"/>
    <x v="3"/>
    <d v="2022-11-01T00:00:00"/>
    <x v="1"/>
    <m/>
    <m/>
    <m/>
    <m/>
    <m/>
    <s v="Md.Enamul Hoque"/>
    <n v="1714119199"/>
    <s v="enamul@hysawa.org"/>
    <s v="HYSAWA"/>
  </r>
  <r>
    <n v="2031"/>
    <s v="HYSAWA"/>
    <s v="HYSAWA"/>
    <s v="SDC"/>
    <s v="WASH"/>
    <x v="2"/>
    <x v="4"/>
    <s v="# of HP sessions at HH level"/>
    <m/>
    <n v="88"/>
    <s v="completed"/>
    <s v="Chittagong"/>
    <s v="Cox's Bazar"/>
    <x v="0"/>
    <s v="Raja Palong"/>
    <s v="HC,Raja Palong"/>
    <x v="3"/>
    <d v="2022-11-01T00:00:00"/>
    <x v="1"/>
    <m/>
    <m/>
    <m/>
    <m/>
    <m/>
    <s v="Md.Enamul Hoque"/>
    <n v="1714119199"/>
    <s v="enamul@hysawa.org"/>
    <s v="HYSAWA"/>
  </r>
  <r>
    <n v="2032"/>
    <s v="HYSAWA"/>
    <s v="HYSAWA"/>
    <s v="SDC"/>
    <s v="WASH"/>
    <x v="2"/>
    <x v="4"/>
    <s v="# of HP sessions at HH level"/>
    <m/>
    <n v="129"/>
    <s v="completed"/>
    <s v="Chittagong"/>
    <s v="Cox's Bazar"/>
    <x v="0"/>
    <s v="Ratna Palong"/>
    <s v="HC,Ratna Palong"/>
    <x v="3"/>
    <d v="2022-11-01T00:00:00"/>
    <x v="1"/>
    <m/>
    <m/>
    <m/>
    <m/>
    <m/>
    <s v="Md.Enamul Hoque"/>
    <n v="1714119199"/>
    <s v="enamul@hysawa.org"/>
    <s v="HYSAWA"/>
  </r>
  <r>
    <n v="2033"/>
    <s v="HYSAWA"/>
    <s v="HYSAWA"/>
    <s v="SDC"/>
    <s v="WASH"/>
    <x v="2"/>
    <x v="4"/>
    <s v="# of HP sessions at HH level"/>
    <m/>
    <n v="35"/>
    <s v="completed"/>
    <s v="Chittagong"/>
    <s v="Cox's Bazar"/>
    <x v="1"/>
    <s v="Baharchhara"/>
    <s v="HC,Baharchhara"/>
    <x v="3"/>
    <d v="2022-11-01T00:00:00"/>
    <x v="1"/>
    <m/>
    <m/>
    <m/>
    <m/>
    <m/>
    <s v="Md.Enamul Hoque"/>
    <n v="1714119199"/>
    <s v="enamul@hysawa.org"/>
    <s v="HYSAWA"/>
  </r>
  <r>
    <n v="2034"/>
    <s v="HYSAWA"/>
    <s v="HYSAWA"/>
    <s v="SDC"/>
    <s v="WASH"/>
    <x v="2"/>
    <x v="4"/>
    <s v="# of HP sessions at HH level"/>
    <m/>
    <n v="130"/>
    <s v="completed"/>
    <s v="Chittagong"/>
    <s v="Cox's Bazar"/>
    <x v="1"/>
    <s v="Nhilla"/>
    <s v="HC,Nhilla"/>
    <x v="3"/>
    <d v="2022-11-01T00:00:00"/>
    <x v="1"/>
    <m/>
    <m/>
    <m/>
    <m/>
    <m/>
    <s v="Md.Enamul Hoque"/>
    <n v="1714119199"/>
    <s v="enamul@hysawa.org"/>
    <s v="HYSAWA"/>
  </r>
  <r>
    <n v="2035"/>
    <s v="HYSAWA"/>
    <s v="HYSAWA"/>
    <s v="SDC"/>
    <s v="WASH"/>
    <x v="2"/>
    <x v="4"/>
    <s v="# of HP sessions at HH level"/>
    <m/>
    <n v="82"/>
    <s v="completed"/>
    <s v="Chittagong"/>
    <s v="Cox's Bazar"/>
    <x v="1"/>
    <s v="Sabrang"/>
    <s v="HC,Sabrang"/>
    <x v="3"/>
    <d v="2022-11-01T00:00:00"/>
    <x v="1"/>
    <m/>
    <m/>
    <m/>
    <m/>
    <m/>
    <s v="Md.Enamul Hoque"/>
    <n v="1714119199"/>
    <s v="enamul@hysawa.org"/>
    <s v="HYSAWA"/>
  </r>
  <r>
    <n v="2036"/>
    <s v="HYSAWA"/>
    <s v="HYSAWA"/>
    <s v="SDC"/>
    <s v="WASH"/>
    <x v="2"/>
    <x v="4"/>
    <s v="# of HP sessions at HH level"/>
    <m/>
    <n v="20"/>
    <s v="completed"/>
    <s v="Chittagong"/>
    <s v="Cox's Bazar"/>
    <x v="1"/>
    <s v="Teknaf Paurashava"/>
    <s v="HC, Teknaf Paurashava"/>
    <x v="3"/>
    <d v="2022-11-01T00:00:00"/>
    <x v="1"/>
    <m/>
    <m/>
    <m/>
    <m/>
    <m/>
    <s v="Md.Enamul Hoque"/>
    <n v="1714119199"/>
    <s v="enamul@hysawa.org"/>
    <s v="HYSAWA"/>
  </r>
  <r>
    <n v="2037"/>
    <s v="HYSAWA"/>
    <s v="HYSAWA"/>
    <s v="SDC"/>
    <s v="WASH"/>
    <x v="2"/>
    <x v="4"/>
    <s v="# of HP sessions at HH level"/>
    <m/>
    <n v="88"/>
    <s v="completed"/>
    <s v="Chittagong"/>
    <s v="Cox's Bazar"/>
    <x v="1"/>
    <s v="Teknaf"/>
    <s v="HC,Teknaf"/>
    <x v="3"/>
    <d v="2022-11-01T00:00:00"/>
    <x v="1"/>
    <m/>
    <m/>
    <m/>
    <m/>
    <m/>
    <s v="Md.Enamul Hoque"/>
    <n v="1714119199"/>
    <s v="enamul@hysawa.org"/>
    <s v="HYSAWA"/>
  </r>
  <r>
    <n v="2038"/>
    <s v="HYSAWA"/>
    <s v="HYSAWA"/>
    <s v="SDC"/>
    <s v="WASH"/>
    <x v="2"/>
    <x v="4"/>
    <s v="# of HP sessions at HH level"/>
    <m/>
    <n v="62"/>
    <s v="completed"/>
    <s v="Chittagong"/>
    <s v="Cox's Bazar"/>
    <x v="1"/>
    <s v="Whykong"/>
    <s v="HC,Whykong"/>
    <x v="3"/>
    <d v="2022-11-01T00:00:00"/>
    <x v="1"/>
    <m/>
    <m/>
    <m/>
    <m/>
    <m/>
    <s v="Md.Enamul Hoque"/>
    <n v="1714119199"/>
    <s v="enamul@hysawa.org"/>
    <s v="HYSAWA"/>
  </r>
  <r>
    <n v="2039"/>
    <s v="IVY Japan"/>
    <s v="Mukti Cox's Bazar"/>
    <s v="Japan Platform"/>
    <s v="WASH"/>
    <x v="0"/>
    <x v="25"/>
    <s v="# of tube well"/>
    <m/>
    <n v="8"/>
    <s v="completed"/>
    <s v="Chittagong"/>
    <s v="Cox's Bazar"/>
    <x v="1"/>
    <s v="Whykong"/>
    <s v="HC,Whykong"/>
    <x v="2"/>
    <d v="2022-10-01T00:00:00"/>
    <x v="1"/>
    <m/>
    <m/>
    <m/>
    <m/>
    <m/>
    <s v="Tomomi Hayashi"/>
    <n v="1630979409"/>
    <s v="hayashi@ivyjapan.org"/>
    <s v="IVY Japan-Mukti Cox's Bazar"/>
  </r>
  <r>
    <n v="2040"/>
    <s v="IVY Japan"/>
    <s v="Mukti Cox's Bazar"/>
    <s v="Japan Platform"/>
    <s v="WASH"/>
    <x v="0"/>
    <x v="0"/>
    <s v="# of tube well"/>
    <m/>
    <n v="8"/>
    <s v="completed"/>
    <s v="Chittagong"/>
    <s v="Cox's Bazar"/>
    <x v="1"/>
    <s v="Whykong"/>
    <s v="HC,Whykong"/>
    <x v="2"/>
    <d v="2022-10-01T00:00:00"/>
    <x v="1"/>
    <m/>
    <m/>
    <m/>
    <m/>
    <m/>
    <s v="Tomomi Hayashi"/>
    <n v="1630979409"/>
    <s v="hayashi@ivyjapan.org"/>
    <s v="IVY Japan-Mukti Cox's Bazar"/>
  </r>
  <r>
    <n v="2041"/>
    <s v="IVY Japan"/>
    <s v="Mukti Cox's Bazar"/>
    <s v="Japan Platform"/>
    <s v="WASH"/>
    <x v="0"/>
    <x v="7"/>
    <s v="N/A"/>
    <m/>
    <n v="8"/>
    <s v="completed"/>
    <s v="Chittagong"/>
    <s v="Cox's Bazar"/>
    <x v="1"/>
    <s v="Whykong"/>
    <s v="HC,Whykong"/>
    <x v="2"/>
    <d v="2022-10-01T00:00:00"/>
    <x v="1"/>
    <m/>
    <m/>
    <m/>
    <m/>
    <s v="Form DTW user committee and provide training"/>
    <s v="Tomomi Hayashi"/>
    <n v="1630979409"/>
    <s v="hayashi@ivyjapan.org"/>
    <s v="IVY Japan-Mukti Cox's Bazar"/>
  </r>
  <r>
    <n v="2042"/>
    <s v="IVY Japan"/>
    <s v="Mukti Cox's Bazar"/>
    <s v="Japan Platform"/>
    <s v="WASH"/>
    <x v="2"/>
    <x v="10"/>
    <s v="# of HP sessions at community level"/>
    <m/>
    <n v="8"/>
    <s v="completed"/>
    <s v="Chittagong"/>
    <s v="Cox's Bazar"/>
    <x v="1"/>
    <s v="Whykong"/>
    <s v="HC,Whykong"/>
    <x v="2"/>
    <d v="2022-10-01T00:00:00"/>
    <x v="1"/>
    <m/>
    <m/>
    <m/>
    <m/>
    <m/>
    <s v="Tomomi Hayashi"/>
    <n v="1630979409"/>
    <s v="hayashi@ivyjapan.org"/>
    <s v="IVY Japan-Mukti Cox's Bazar"/>
  </r>
  <r>
    <n v="2043"/>
    <s v="DSK"/>
    <s v="DSK"/>
    <s v="IOM"/>
    <s v="WASH"/>
    <x v="0"/>
    <x v="0"/>
    <s v="# of tube well"/>
    <m/>
    <n v="138"/>
    <s v="completed"/>
    <s v="Chittagong"/>
    <s v="Cox's Bazar"/>
    <x v="0"/>
    <s v="Palong Khali"/>
    <s v="Camp 18"/>
    <x v="3"/>
    <d v="2022-09-01T00:00:00"/>
    <x v="0"/>
    <m/>
    <m/>
    <m/>
    <m/>
    <m/>
    <s v="Md. Shalahuddin Kader"/>
    <n v="1845101021"/>
    <s v="shalahuddin@dskbangladesh.org"/>
    <s v="DSK"/>
  </r>
  <r>
    <n v="2044"/>
    <s v="DSK"/>
    <s v="DSK"/>
    <s v="IOM"/>
    <s v="WASH"/>
    <x v="0"/>
    <x v="12"/>
    <s v="# of water network"/>
    <m/>
    <n v="2"/>
    <s v="completed"/>
    <s v="Chittagong"/>
    <s v="Cox's Bazar"/>
    <x v="0"/>
    <s v="Palong Khali"/>
    <s v="Camp 18"/>
    <x v="3"/>
    <d v="2022-09-01T00:00:00"/>
    <x v="0"/>
    <m/>
    <m/>
    <m/>
    <m/>
    <m/>
    <s v="Md. Shalahuddin Kader"/>
    <n v="1845101021"/>
    <s v="shalahuddin@dskbangladesh.org"/>
    <s v="DSK"/>
  </r>
  <r>
    <n v="2045"/>
    <s v="WHH"/>
    <s v="ANANDO"/>
    <s v="GFFO, ANANDO"/>
    <s v="WASH"/>
    <x v="1"/>
    <x v="1"/>
    <s v="# of door "/>
    <m/>
    <n v="55"/>
    <s v="completed"/>
    <s v="Chittagong"/>
    <s v="Cox's Bazar"/>
    <x v="1"/>
    <s v="Nhilla"/>
    <s v="Camp 24"/>
    <x v="3"/>
    <d v="2022-05-01T00:00:00"/>
    <x v="0"/>
    <m/>
    <m/>
    <m/>
    <m/>
    <m/>
    <s v="Md. Akramul Haque"/>
    <n v="1714567162"/>
    <s v="akramul.haque@welthungerhilfe.de"/>
    <s v="WHH-ANANDO"/>
  </r>
  <r>
    <n v="2046"/>
    <s v="WHH"/>
    <s v="ANANDO"/>
    <s v="GFFO, ANANDO"/>
    <s v="WASH"/>
    <x v="1"/>
    <x v="1"/>
    <s v="# of door "/>
    <m/>
    <n v="43"/>
    <s v="completed"/>
    <s v="Chittagong"/>
    <s v="Cox's Bazar"/>
    <x v="1"/>
    <s v="Nhilla"/>
    <s v="Camp 27"/>
    <x v="3"/>
    <d v="2022-05-01T00:00:00"/>
    <x v="0"/>
    <m/>
    <m/>
    <m/>
    <m/>
    <m/>
    <s v="Md. Akramul Haque"/>
    <n v="1714567162"/>
    <s v="akramul.haque@welthungerhilfe.de"/>
    <s v="WHH-ANANDO"/>
  </r>
  <r>
    <n v="2047"/>
    <s v="Caritas"/>
    <s v="CARITAS"/>
    <s v="Caritas Spain"/>
    <s v="WASH"/>
    <x v="1"/>
    <x v="35"/>
    <s v="# of door "/>
    <m/>
    <n v="7"/>
    <s v="completed"/>
    <s v="Chittagong"/>
    <s v="Cox's Bazar"/>
    <x v="0"/>
    <s v="Palong Khali"/>
    <s v="Camp 04"/>
    <x v="3"/>
    <d v="2023-06-01T00:00:00"/>
    <x v="0"/>
    <m/>
    <m/>
    <m/>
    <m/>
    <m/>
    <s v="Pius Nanuar"/>
    <n v="1722524747"/>
    <s v="pius_nanuar.sro@caritasbd.org"/>
    <s v="Caritas"/>
  </r>
  <r>
    <n v="2048"/>
    <s v="UNICEF"/>
    <s v="VERC"/>
    <s v="UNICEF"/>
    <s v="WASH"/>
    <x v="1"/>
    <x v="32"/>
    <s v="# of door"/>
    <m/>
    <n v="69"/>
    <s v="completed"/>
    <s v="Chittagong"/>
    <s v="Cox's Bazar"/>
    <x v="0"/>
    <s v="Palong Khali"/>
    <s v="Camp 08W"/>
    <x v="3"/>
    <d v="2022-05-01T00:00:00"/>
    <x v="0"/>
    <m/>
    <m/>
    <m/>
    <m/>
    <m/>
    <s v="Tuni Ahmed"/>
    <n v="1686793411"/>
    <s v="tuni.imo.verc@gmail.com"/>
    <s v="UNICEF-VERC"/>
  </r>
  <r>
    <n v="2049"/>
    <s v="DSK"/>
    <s v="DSK"/>
    <s v="IOM"/>
    <s v="WASH"/>
    <x v="2"/>
    <x v="19"/>
    <s v="# of estimated persons reached by mass-media campaign"/>
    <m/>
    <n v="3"/>
    <s v="completed"/>
    <s v="Chittagong"/>
    <s v="Cox's Bazar"/>
    <x v="0"/>
    <s v="Palong Khali"/>
    <s v="Camp 18"/>
    <x v="3"/>
    <d v="2022-09-01T00:00:00"/>
    <x v="0"/>
    <m/>
    <m/>
    <m/>
    <m/>
    <m/>
    <s v="Md. Shalahuddin Kader"/>
    <n v="1845101021"/>
    <s v="shalahuddin@dskbangladesh.org"/>
    <s v="DSK"/>
  </r>
  <r>
    <n v="2050"/>
    <s v="DSK"/>
    <s v="DSK"/>
    <s v="IOM"/>
    <s v="WASH"/>
    <x v="2"/>
    <x v="20"/>
    <s v="# of household"/>
    <m/>
    <n v="3042"/>
    <s v="completed"/>
    <s v="Chittagong"/>
    <s v="Cox's Bazar"/>
    <x v="0"/>
    <s v="Palong Khali"/>
    <s v="Camp 18"/>
    <x v="3"/>
    <d v="2022-09-01T00:00:00"/>
    <x v="0"/>
    <m/>
    <m/>
    <m/>
    <m/>
    <m/>
    <s v="Md. Shalahuddin Kader"/>
    <n v="1845101021"/>
    <s v="shalahuddin@dskbangladesh.org"/>
    <s v="DSK"/>
  </r>
  <r>
    <n v="2051"/>
    <s v="DSK"/>
    <s v="DSK"/>
    <s v="IOM"/>
    <s v="WASH"/>
    <x v="2"/>
    <x v="28"/>
    <s v="# of female in reproductive age"/>
    <m/>
    <n v="4000"/>
    <s v="completed"/>
    <s v="Chittagong"/>
    <s v="Cox's Bazar"/>
    <x v="0"/>
    <s v="Palong Khali"/>
    <s v="Camp 18"/>
    <x v="3"/>
    <d v="2022-09-01T00:00:00"/>
    <x v="0"/>
    <m/>
    <m/>
    <m/>
    <m/>
    <m/>
    <s v="Md. Shalahuddin Kader"/>
    <n v="1845101021"/>
    <s v="shalahuddin@dskbangladesh.org"/>
    <s v="DSK"/>
  </r>
  <r>
    <n v="2052"/>
    <s v="DSK"/>
    <s v="DSK"/>
    <s v="IOM"/>
    <s v="WASH"/>
    <x v="3"/>
    <x v="5"/>
    <s v="# of campaign per camp "/>
    <m/>
    <n v="14"/>
    <s v="completed"/>
    <s v="Chittagong"/>
    <s v="Cox's Bazar"/>
    <x v="0"/>
    <s v="Palong Khali"/>
    <s v="Camp 18"/>
    <x v="3"/>
    <d v="2022-09-01T00:00:00"/>
    <x v="0"/>
    <m/>
    <m/>
    <m/>
    <m/>
    <m/>
    <s v="Md. Shalahuddin Kader"/>
    <n v="1845101021"/>
    <s v="shalahuddin@dskbangladesh.org"/>
    <s v="DSK"/>
  </r>
  <r>
    <n v="2053"/>
    <s v="DSK"/>
    <s v="DSK"/>
    <s v="IOM"/>
    <s v="WASH"/>
    <x v="3"/>
    <x v="6"/>
    <s v="# of plant"/>
    <m/>
    <n v="1"/>
    <s v="completed"/>
    <s v="Chittagong"/>
    <s v="Cox's Bazar"/>
    <x v="0"/>
    <s v="Palong Khali"/>
    <s v="Camp 18"/>
    <x v="3"/>
    <d v="2022-09-01T00:00:00"/>
    <x v="0"/>
    <m/>
    <m/>
    <m/>
    <m/>
    <m/>
    <s v="Md. Shalahuddin Kader"/>
    <n v="1845101021"/>
    <s v="shalahuddin@dskbangladesh.org"/>
    <s v="DSK"/>
  </r>
  <r>
    <n v="2054"/>
    <s v="DSK"/>
    <s v="DSK"/>
    <s v="IOM"/>
    <s v="WASH"/>
    <x v="0"/>
    <x v="0"/>
    <s v="# of tube well"/>
    <m/>
    <n v="290"/>
    <s v="completed"/>
    <s v="Chittagong"/>
    <s v="Cox's Bazar"/>
    <x v="0"/>
    <s v="Palong Khali"/>
    <s v="Camp 19"/>
    <x v="3"/>
    <d v="2022-09-01T00:00:00"/>
    <x v="0"/>
    <m/>
    <m/>
    <m/>
    <m/>
    <m/>
    <s v="Md. Shalahuddin Kader"/>
    <n v="1845101021"/>
    <s v="shalahuddin@dskbangladesh.org"/>
    <s v="DSK"/>
  </r>
  <r>
    <n v="2055"/>
    <s v="DSK"/>
    <s v="DSK"/>
    <s v="IOM"/>
    <s v="WASH"/>
    <x v="0"/>
    <x v="12"/>
    <s v="# of water network"/>
    <m/>
    <n v="5"/>
    <s v="completed"/>
    <s v="Chittagong"/>
    <s v="Cox's Bazar"/>
    <x v="0"/>
    <s v="Palong Khali"/>
    <s v="Camp 19"/>
    <x v="3"/>
    <d v="2022-09-01T00:00:00"/>
    <x v="0"/>
    <m/>
    <m/>
    <m/>
    <m/>
    <m/>
    <s v="Md. Shalahuddin Kader"/>
    <n v="1845101021"/>
    <s v="shalahuddin@dskbangladesh.org"/>
    <s v="DSK"/>
  </r>
  <r>
    <n v="2056"/>
    <s v="NABOLOK"/>
    <s v="NABOLOK"/>
    <s v="GFFO-AA"/>
    <s v="WASH"/>
    <x v="1"/>
    <x v="39"/>
    <s v="# of FSM Site"/>
    <m/>
    <n v="1"/>
    <s v="completed"/>
    <s v="Chittagong"/>
    <s v="Cox's Bazar"/>
    <x v="1"/>
    <s v="Nhilla"/>
    <s v="Camp 26"/>
    <x v="3"/>
    <d v="2022-11-01T00:00:00"/>
    <x v="0"/>
    <m/>
    <m/>
    <m/>
    <m/>
    <m/>
    <s v="Md. Siddiqur Rahman"/>
    <n v="8801710000000"/>
    <s v="nabolok.teknufwash@gmail.com"/>
    <s v="NABOLOK"/>
  </r>
  <r>
    <n v="2057"/>
    <s v="CA"/>
    <s v="DSK"/>
    <s v="CAID, DFAT"/>
    <s v="WASH"/>
    <x v="1"/>
    <x v="2"/>
    <s v="# of FSM Site"/>
    <m/>
    <n v="4"/>
    <s v="completed"/>
    <s v="Chittagong"/>
    <s v="Cox's Bazar"/>
    <x v="0"/>
    <s v="Palong Khali"/>
    <s v="Camp 15"/>
    <x v="3"/>
    <d v="2022-07-01T00:00:00"/>
    <x v="0"/>
    <m/>
    <m/>
    <m/>
    <m/>
    <m/>
    <s v="Qumrul Hassan Jilani"/>
    <n v="1714495950"/>
    <s v="qumrul@dskbangladesh.org"/>
    <s v="CA-DSK"/>
  </r>
  <r>
    <n v="2058"/>
    <s v="CARE"/>
    <s v="CARE"/>
    <s v="UNICEF"/>
    <s v="WASH"/>
    <x v="1"/>
    <x v="2"/>
    <s v="# of FSM Site"/>
    <m/>
    <n v="1"/>
    <s v="completed"/>
    <s v="Chittagong"/>
    <s v="Cox's Bazar"/>
    <x v="0"/>
    <s v="Palong Khali"/>
    <s v="Camp 16"/>
    <x v="3"/>
    <d v="2023-02-01T00:00:00"/>
    <x v="0"/>
    <m/>
    <m/>
    <m/>
    <m/>
    <m/>
    <s v="Mahmud Hossain"/>
    <n v="1777773726"/>
    <s v="MahmudHossain.Munna@care.org"/>
    <s v="CARE"/>
  </r>
  <r>
    <n v="2059"/>
    <s v="DSK"/>
    <s v="DSK"/>
    <s v="IOM"/>
    <s v="WASH"/>
    <x v="2"/>
    <x v="19"/>
    <s v="# of estimated persons reached by mass-media campaign"/>
    <m/>
    <n v="5"/>
    <s v="completed"/>
    <s v="Chittagong"/>
    <s v="Cox's Bazar"/>
    <x v="0"/>
    <s v="Palong Khali"/>
    <s v="Camp 19"/>
    <x v="3"/>
    <d v="2022-09-01T00:00:00"/>
    <x v="0"/>
    <m/>
    <m/>
    <m/>
    <m/>
    <m/>
    <s v="Md. Shalahuddin Kader"/>
    <n v="1845101021"/>
    <s v="shalahuddin@dskbangladesh.org"/>
    <s v="DSK"/>
  </r>
  <r>
    <n v="2060"/>
    <s v="DSK"/>
    <s v="DSK"/>
    <s v="IOM"/>
    <s v="WASH"/>
    <x v="3"/>
    <x v="5"/>
    <s v="# of campaign per camp "/>
    <m/>
    <n v="18"/>
    <s v="completed"/>
    <s v="Chittagong"/>
    <s v="Cox's Bazar"/>
    <x v="0"/>
    <s v="Palong Khali"/>
    <s v="Camp 19"/>
    <x v="3"/>
    <d v="2022-09-01T00:00:00"/>
    <x v="0"/>
    <m/>
    <m/>
    <m/>
    <m/>
    <m/>
    <s v="Md. Shalahuddin Kader"/>
    <n v="1845101021"/>
    <s v="shalahuddin@dskbangladesh.org"/>
    <s v="DSK"/>
  </r>
  <r>
    <n v="2061"/>
    <s v="DSK"/>
    <s v="DSK"/>
    <s v="IOM"/>
    <s v="WASH"/>
    <x v="3"/>
    <x v="6"/>
    <s v="# of plant"/>
    <m/>
    <n v="2"/>
    <s v="completed"/>
    <s v="Chittagong"/>
    <s v="Cox's Bazar"/>
    <x v="0"/>
    <s v="Palong Khali"/>
    <s v="Camp 19"/>
    <x v="3"/>
    <d v="2022-09-01T00:00:00"/>
    <x v="0"/>
    <m/>
    <m/>
    <m/>
    <m/>
    <m/>
    <s v="Md. Shalahuddin Kader"/>
    <n v="1845101021"/>
    <s v="shalahuddin@dskbangladesh.org"/>
    <s v="DSK"/>
  </r>
  <r>
    <n v="2062"/>
    <s v="AAB"/>
    <s v="AAB"/>
    <s v="ActionAid UK (AAUK)"/>
    <s v="WASH"/>
    <x v="2"/>
    <x v="10"/>
    <s v="# of HP sessions at community level"/>
    <m/>
    <n v="5"/>
    <s v="completed"/>
    <s v="Chittagong"/>
    <s v="Cox's Bazar"/>
    <x v="3"/>
    <s v="Chaufaldandi"/>
    <s v="HC,Chaufaldandi"/>
    <x v="3"/>
    <d v="2022-12-01T00:00:00"/>
    <x v="2"/>
    <m/>
    <m/>
    <m/>
    <m/>
    <m/>
    <s v="Abid Ibna A. Rahman"/>
    <n v="1816087524"/>
    <s v="abid.rahman@actionaid.org"/>
    <s v="AAB"/>
  </r>
  <r>
    <n v="2063"/>
    <s v="IOM"/>
    <s v="NGOF"/>
    <s v="IOM"/>
    <s v="WASH"/>
    <x v="0"/>
    <x v="0"/>
    <s v="# of tube well"/>
    <m/>
    <n v="331"/>
    <s v="completed"/>
    <s v="Chittagong"/>
    <s v="Cox's Bazar"/>
    <x v="0"/>
    <s v="Palong Khali"/>
    <s v="Camp 09"/>
    <x v="3"/>
    <d v="2022-04-01T00:00:00"/>
    <x v="0"/>
    <m/>
    <m/>
    <m/>
    <m/>
    <m/>
    <s v="Md. Sydul Alam"/>
    <n v="1683360887"/>
    <s v="ngof.meal.sayed@gmail.com"/>
    <s v="IOM-NGOF"/>
  </r>
  <r>
    <n v="2064"/>
    <s v="IOM"/>
    <s v="NGOF"/>
    <s v="IOM"/>
    <s v="WASH"/>
    <x v="0"/>
    <x v="30"/>
    <s v="# of household"/>
    <m/>
    <n v="354"/>
    <s v="completed"/>
    <s v="Chittagong"/>
    <s v="Cox's Bazar"/>
    <x v="0"/>
    <s v="Palong Khali"/>
    <s v="Camp 09"/>
    <x v="3"/>
    <d v="2022-04-01T00:00:00"/>
    <x v="0"/>
    <m/>
    <m/>
    <m/>
    <m/>
    <m/>
    <s v="Md. Sydul Alam"/>
    <n v="1683360887"/>
    <s v="ngof.meal.sayed@gmail.com"/>
    <s v="IOM-NGOF"/>
  </r>
  <r>
    <n v="2065"/>
    <s v="IOM"/>
    <s v="NGOF"/>
    <s v="IOM"/>
    <s v="WASH"/>
    <x v="0"/>
    <x v="7"/>
    <s v="N/A"/>
    <m/>
    <n v="63"/>
    <s v="completed"/>
    <s v="Chittagong"/>
    <s v="Cox's Bazar"/>
    <x v="0"/>
    <s v="Palong Khali"/>
    <s v="Camp 09"/>
    <x v="3"/>
    <d v="2022-04-01T00:00:00"/>
    <x v="0"/>
    <m/>
    <m/>
    <m/>
    <m/>
    <s v="Water Quality Tested at Household and Source"/>
    <s v="Md. Sydul Alam"/>
    <n v="1683360887"/>
    <s v="ngof.meal.sayed@gmail.com"/>
    <s v="IOM-NGOF"/>
  </r>
  <r>
    <n v="2066"/>
    <s v="IOM"/>
    <s v="SHED"/>
    <s v="KFW"/>
    <s v="WASH"/>
    <x v="1"/>
    <x v="2"/>
    <s v="# of FSM Site"/>
    <m/>
    <n v="1"/>
    <s v="completed"/>
    <s v="Chittagong"/>
    <s v="Cox's Bazar"/>
    <x v="0"/>
    <s v="Palong Khali"/>
    <s v="Camp 13"/>
    <x v="3"/>
    <d v="2022-09-01T00:00:00"/>
    <x v="0"/>
    <m/>
    <m/>
    <m/>
    <m/>
    <m/>
    <s v="Mohammad Hamja Bin Ali"/>
    <n v="1840742077"/>
    <s v="hamja.shedwash@gmail.com"/>
    <s v="IOM-SHED"/>
  </r>
  <r>
    <n v="2067"/>
    <s v="IOM"/>
    <s v="SHED"/>
    <s v="Australian Aid"/>
    <s v="WASH"/>
    <x v="1"/>
    <x v="2"/>
    <s v="# of FSM Site"/>
    <m/>
    <n v="9"/>
    <s v="completed"/>
    <s v="Chittagong"/>
    <s v="Cox's Bazar"/>
    <x v="0"/>
    <s v="Palong Khali"/>
    <s v="Camp 02W"/>
    <x v="3"/>
    <d v="2022-12-01T00:00:00"/>
    <x v="0"/>
    <m/>
    <m/>
    <m/>
    <m/>
    <m/>
    <s v="Mohammad Hamja Bin Ali"/>
    <n v="1840742077"/>
    <s v="hamja.shedwash@gmail.com"/>
    <s v="IOM-SHED"/>
  </r>
  <r>
    <n v="2068"/>
    <s v="IOM"/>
    <s v="SHED"/>
    <s v="KFW"/>
    <s v="WASH"/>
    <x v="1"/>
    <x v="2"/>
    <s v="# of FSM Site"/>
    <m/>
    <n v="7"/>
    <s v="completed"/>
    <s v="Chittagong"/>
    <s v="Cox's Bazar"/>
    <x v="0"/>
    <s v="Palong Khali"/>
    <s v="Camp 20"/>
    <x v="3"/>
    <d v="2022-09-01T00:00:00"/>
    <x v="0"/>
    <m/>
    <m/>
    <m/>
    <m/>
    <m/>
    <s v="Mohammad Hamja Bin Ali"/>
    <n v="1840742077"/>
    <s v="hamja.shedwash@gmail.com"/>
    <s v="IOM-SHED"/>
  </r>
  <r>
    <n v="2069"/>
    <s v="IOM"/>
    <s v="SHED"/>
    <s v="KFW"/>
    <s v="WASH"/>
    <x v="1"/>
    <x v="2"/>
    <s v="# of FSM Site"/>
    <m/>
    <n v="9"/>
    <s v="completed"/>
    <s v="Chittagong"/>
    <s v="Cox's Bazar"/>
    <x v="0"/>
    <s v="Palong Khali"/>
    <s v="Camp 20 Extension"/>
    <x v="3"/>
    <d v="2022-09-01T00:00:00"/>
    <x v="0"/>
    <m/>
    <m/>
    <m/>
    <m/>
    <m/>
    <s v="Mohammad Hamja Bin Ali"/>
    <n v="1840742077"/>
    <s v="hamja.shedwash@gmail.com"/>
    <s v="IOM-SHED"/>
  </r>
  <r>
    <n v="2070"/>
    <s v="IOM"/>
    <s v="NGOF"/>
    <s v="IOM"/>
    <s v="WASH"/>
    <x v="2"/>
    <x v="20"/>
    <s v="# of household"/>
    <m/>
    <n v="8821"/>
    <s v="completed"/>
    <s v="Chittagong"/>
    <s v="Cox's Bazar"/>
    <x v="0"/>
    <s v="Palong Khali"/>
    <s v="Camp 09"/>
    <x v="3"/>
    <d v="2022-04-01T00:00:00"/>
    <x v="0"/>
    <m/>
    <m/>
    <m/>
    <m/>
    <m/>
    <s v="Md. Sydul Alam"/>
    <n v="1683360887"/>
    <s v="ngof.meal.sayed@gmail.com"/>
    <s v="IOM-NGOF"/>
  </r>
  <r>
    <n v="2071"/>
    <s v="IOM"/>
    <s v="NGOF"/>
    <s v="IOM"/>
    <s v="WASH"/>
    <x v="2"/>
    <x v="28"/>
    <s v="# of female in reproductive age"/>
    <m/>
    <n v="12163"/>
    <s v="completed"/>
    <s v="Chittagong"/>
    <s v="Cox's Bazar"/>
    <x v="0"/>
    <s v="Palong Khali"/>
    <s v="Camp 09"/>
    <x v="3"/>
    <d v="2022-04-01T00:00:00"/>
    <x v="0"/>
    <m/>
    <m/>
    <m/>
    <m/>
    <m/>
    <s v="Md. Sydul Alam"/>
    <n v="1683360887"/>
    <s v="ngof.meal.sayed@gmail.com"/>
    <s v="IOM-NGOF"/>
  </r>
  <r>
    <n v="2072"/>
    <s v="IOM"/>
    <s v="NGOF"/>
    <s v="IOM"/>
    <s v="WASH"/>
    <x v="2"/>
    <x v="7"/>
    <s v="N/A"/>
    <m/>
    <n v="204"/>
    <s v="completed"/>
    <s v="Chittagong"/>
    <s v="Cox's Bazar"/>
    <x v="0"/>
    <s v="Palong Khali"/>
    <s v="Camp 09"/>
    <x v="3"/>
    <d v="2022-04-01T00:00:00"/>
    <x v="0"/>
    <m/>
    <m/>
    <m/>
    <m/>
    <s v="Assistive Device distributed 204"/>
    <s v="Md. Sydul Alam"/>
    <n v="1683360887"/>
    <s v="ngof.meal.sayed@gmail.com"/>
    <s v="IOM-NGOF"/>
  </r>
  <r>
    <n v="2073"/>
    <s v="IOM"/>
    <s v="NGOF"/>
    <s v="IOM"/>
    <s v="WASH"/>
    <x v="3"/>
    <x v="5"/>
    <s v="# of campaign per camp "/>
    <m/>
    <n v="1"/>
    <s v="completed"/>
    <s v="Chittagong"/>
    <s v="Cox's Bazar"/>
    <x v="0"/>
    <s v="Palong Khali"/>
    <s v="Camp 09"/>
    <x v="3"/>
    <d v="2022-04-01T00:00:00"/>
    <x v="0"/>
    <m/>
    <m/>
    <m/>
    <m/>
    <m/>
    <s v="Md. Sydul Alam"/>
    <n v="1683360887"/>
    <s v="ngof.meal.sayed@gmail.com"/>
    <s v="IOM-NGOF"/>
  </r>
  <r>
    <n v="2074"/>
    <s v="IOM"/>
    <s v="NGOF"/>
    <s v="IOM"/>
    <s v="WASH"/>
    <x v="3"/>
    <x v="6"/>
    <s v="# of plant"/>
    <m/>
    <n v="3"/>
    <s v="completed"/>
    <s v="Chittagong"/>
    <s v="Cox's Bazar"/>
    <x v="0"/>
    <s v="Palong Khali"/>
    <s v="Camp 09"/>
    <x v="3"/>
    <d v="2022-04-01T00:00:00"/>
    <x v="0"/>
    <m/>
    <m/>
    <m/>
    <m/>
    <m/>
    <s v="Md. Sydul Alam"/>
    <n v="1683360887"/>
    <s v="ngof.meal.sayed@gmail.com"/>
    <s v="IOM-NGOF"/>
  </r>
  <r>
    <n v="2075"/>
    <s v="UNICEF"/>
    <s v="BRAC"/>
    <s v="UNICEF"/>
    <s v="WASH"/>
    <x v="0"/>
    <x v="0"/>
    <s v="# of tube well"/>
    <m/>
    <n v="216"/>
    <s v="completed"/>
    <s v="Chittagong"/>
    <s v="Cox's Bazar"/>
    <x v="0"/>
    <s v="Palong Khali"/>
    <s v="Camp 14"/>
    <x v="3"/>
    <d v="2023-02-01T00:00:00"/>
    <x v="0"/>
    <m/>
    <m/>
    <m/>
    <m/>
    <m/>
    <s v="Muhammed Sydul Hasan Sohan"/>
    <n v="1847456486"/>
    <s v="muhammed.sydul@brac.net"/>
    <s v="UNICEF-BRAC"/>
  </r>
  <r>
    <n v="2076"/>
    <s v="DSK"/>
    <s v="DSK"/>
    <s v="IOM"/>
    <s v="WASH"/>
    <x v="1"/>
    <x v="2"/>
    <s v="# of FSM Site"/>
    <m/>
    <n v="3"/>
    <s v="completed"/>
    <s v="Chittagong"/>
    <s v="Cox's Bazar"/>
    <x v="0"/>
    <s v="Palong Khali"/>
    <s v="Camp 18"/>
    <x v="3"/>
    <d v="2022-09-01T00:00:00"/>
    <x v="0"/>
    <m/>
    <m/>
    <m/>
    <m/>
    <m/>
    <s v="Md. Shalahuddin Kader"/>
    <n v="1845101021"/>
    <s v="shalahuddin@dskbangladesh.org"/>
    <s v="DSK"/>
  </r>
  <r>
    <n v="2077"/>
    <s v="IOM"/>
    <s v="SHUSHILAN"/>
    <s v="IOM"/>
    <s v="WASH"/>
    <x v="1"/>
    <x v="2"/>
    <s v="# of FSM Site"/>
    <m/>
    <n v="3"/>
    <s v="completed"/>
    <s v="Chittagong"/>
    <s v="Cox's Bazar"/>
    <x v="0"/>
    <s v="Palong Khali"/>
    <s v="Camp 12"/>
    <x v="3"/>
    <d v="2022-09-01T00:00:00"/>
    <x v="0"/>
    <m/>
    <m/>
    <m/>
    <m/>
    <m/>
    <s v="Taposh Dutta"/>
    <n v="1849719196"/>
    <s v="taposhdutta@shushilan.org"/>
    <s v="IOM-SHUSHILAN"/>
  </r>
  <r>
    <n v="2078"/>
    <s v="UNICEF"/>
    <s v="DSK"/>
    <s v="UNICEF"/>
    <s v="WASH"/>
    <x v="1"/>
    <x v="2"/>
    <s v="# of FSM Site"/>
    <m/>
    <n v="1"/>
    <s v="completed"/>
    <s v="Chittagong"/>
    <s v="Cox's Bazar"/>
    <x v="1"/>
    <s v="Whykong"/>
    <s v="Camp 22"/>
    <x v="3"/>
    <d v="2023-02-01T00:00:00"/>
    <x v="0"/>
    <m/>
    <m/>
    <m/>
    <m/>
    <m/>
    <s v="Md. Azhari Mukul"/>
    <n v="1757266614"/>
    <s v="azhari@dskbangladesh.org"/>
    <s v="UNICEF-DSK"/>
  </r>
  <r>
    <n v="2079"/>
    <s v="UNICEF"/>
    <s v="BRAC"/>
    <s v="UNICEF"/>
    <s v="WASH"/>
    <x v="2"/>
    <x v="4"/>
    <s v="# of HP sessions at HH level"/>
    <m/>
    <n v="7160"/>
    <s v="completed"/>
    <s v="Chittagong"/>
    <s v="Cox's Bazar"/>
    <x v="0"/>
    <s v="Palong Khali"/>
    <s v="Camp 14"/>
    <x v="3"/>
    <d v="2023-02-01T00:00:00"/>
    <x v="0"/>
    <m/>
    <m/>
    <m/>
    <m/>
    <m/>
    <s v="Muhammed Sydul Hasan Sohan"/>
    <n v="1847456486"/>
    <s v="muhammed.sydul@brac.net"/>
    <s v="UNICEF-BRAC"/>
  </r>
  <r>
    <n v="2080"/>
    <s v="IOM"/>
    <s v="SHUSHILAN"/>
    <s v="IOM"/>
    <s v="WASH"/>
    <x v="0"/>
    <x v="0"/>
    <s v="# of tube well"/>
    <m/>
    <n v="139"/>
    <s v="completed"/>
    <s v="Chittagong"/>
    <s v="Cox's Bazar"/>
    <x v="0"/>
    <s v="Palong Khali"/>
    <s v="Camp 12"/>
    <x v="3"/>
    <d v="2022-09-01T00:00:00"/>
    <x v="0"/>
    <m/>
    <m/>
    <m/>
    <m/>
    <m/>
    <s v="Taposh Dutta"/>
    <n v="1849719196"/>
    <s v="taposhdutta@shushilan.org"/>
    <s v="IOM-SHUSHILAN"/>
  </r>
  <r>
    <n v="2081"/>
    <s v="IOM"/>
    <s v="SHUSHILAN"/>
    <s v="IOM"/>
    <s v="WASH"/>
    <x v="0"/>
    <x v="12"/>
    <s v="# of water network"/>
    <m/>
    <n v="1"/>
    <s v="completed"/>
    <s v="Chittagong"/>
    <s v="Cox's Bazar"/>
    <x v="0"/>
    <s v="Palong Khali"/>
    <s v="Camp 12"/>
    <x v="3"/>
    <d v="2022-09-01T00:00:00"/>
    <x v="0"/>
    <m/>
    <m/>
    <m/>
    <m/>
    <m/>
    <s v="Taposh Dutta"/>
    <n v="1849719196"/>
    <s v="taposhdutta@shushilan.org"/>
    <s v="IOM-SHUSHILAN"/>
  </r>
  <r>
    <n v="2082"/>
    <s v="UNICEF"/>
    <s v="VERC"/>
    <s v="UNICEF"/>
    <s v="WASH"/>
    <x v="1"/>
    <x v="2"/>
    <s v="# of FSM Site"/>
    <m/>
    <n v="4"/>
    <s v="completed"/>
    <s v="Chittagong"/>
    <s v="Cox's Bazar"/>
    <x v="0"/>
    <s v="Palong Khali"/>
    <s v="Camp 08W"/>
    <x v="3"/>
    <d v="2022-05-01T00:00:00"/>
    <x v="0"/>
    <m/>
    <m/>
    <m/>
    <m/>
    <m/>
    <s v="Tuni Ahmed"/>
    <n v="1686793411"/>
    <s v="tuni.imo.verc@gmail.com"/>
    <s v="UNICEF-VERC"/>
  </r>
  <r>
    <n v="2083"/>
    <s v="UNICEF"/>
    <s v="NGOF"/>
    <s v="UNICEF"/>
    <s v="WASH"/>
    <x v="1"/>
    <x v="2"/>
    <s v="# of FSM Site"/>
    <m/>
    <n v="4"/>
    <s v="completed"/>
    <s v="Chittagong"/>
    <s v="Cox's Bazar"/>
    <x v="0"/>
    <s v="Palong Khali"/>
    <s v="Camp 06"/>
    <x v="3"/>
    <d v="2023-01-01T00:00:00"/>
    <x v="0"/>
    <m/>
    <m/>
    <m/>
    <m/>
    <m/>
    <s v="Md Mosarraf Hossain"/>
    <n v="8801710000000"/>
    <s v="ngof.ukhia2@gmail.com"/>
    <s v="UNICEF-NGOF"/>
  </r>
  <r>
    <n v="2084"/>
    <s v="UNICEF"/>
    <s v="NGOF"/>
    <s v="UNICEF"/>
    <s v="WASH"/>
    <x v="1"/>
    <x v="2"/>
    <s v="# of FSM Site"/>
    <m/>
    <n v="1"/>
    <s v="completed"/>
    <s v="Chittagong"/>
    <s v="Cox's Bazar"/>
    <x v="0"/>
    <s v="Palong Khali"/>
    <s v="Camp 07"/>
    <x v="3"/>
    <d v="2023-01-01T00:00:00"/>
    <x v="0"/>
    <m/>
    <m/>
    <m/>
    <m/>
    <m/>
    <s v="Md Mosarraf Hossain"/>
    <n v="8801710000000"/>
    <s v="ngof.ukhia2@gmail.com"/>
    <s v="UNICEF-NGOF"/>
  </r>
  <r>
    <n v="2085"/>
    <s v="IOM"/>
    <s v="SHUSHILAN"/>
    <s v="IOM"/>
    <s v="WASH"/>
    <x v="2"/>
    <x v="20"/>
    <s v="# of household"/>
    <m/>
    <n v="5572"/>
    <s v="completed"/>
    <s v="Chittagong"/>
    <s v="Cox's Bazar"/>
    <x v="0"/>
    <s v="Palong Khali"/>
    <s v="Camp 12"/>
    <x v="3"/>
    <d v="2022-09-01T00:00:00"/>
    <x v="0"/>
    <m/>
    <m/>
    <m/>
    <m/>
    <m/>
    <s v="Taposh Dutta"/>
    <n v="1849719196"/>
    <s v="taposhdutta@shushilan.org"/>
    <s v="IOM-SHUSHILAN"/>
  </r>
  <r>
    <n v="2086"/>
    <s v="IOM"/>
    <s v="SHUSHILAN"/>
    <s v="IOM"/>
    <s v="WASH"/>
    <x v="2"/>
    <x v="28"/>
    <s v="# of female in reproductive age"/>
    <m/>
    <n v="74"/>
    <s v="completed"/>
    <s v="Chittagong"/>
    <s v="Cox's Bazar"/>
    <x v="0"/>
    <s v="Palong Khali"/>
    <s v="Camp 12"/>
    <x v="3"/>
    <d v="2022-09-01T00:00:00"/>
    <x v="0"/>
    <m/>
    <m/>
    <m/>
    <m/>
    <m/>
    <s v="Taposh Dutta"/>
    <n v="1849719196"/>
    <s v="taposhdutta@shushilan.org"/>
    <s v="IOM-SHUSHILAN"/>
  </r>
  <r>
    <n v="2087"/>
    <s v="IOM"/>
    <s v="SHUSHILAN"/>
    <s v="IOM"/>
    <s v="WASH"/>
    <x v="3"/>
    <x v="6"/>
    <s v="# of plant"/>
    <m/>
    <n v="3"/>
    <s v="completed"/>
    <s v="Chittagong"/>
    <s v="Cox's Bazar"/>
    <x v="0"/>
    <s v="Palong Khali"/>
    <s v="Camp 12"/>
    <x v="3"/>
    <d v="2022-09-01T00:00:00"/>
    <x v="0"/>
    <m/>
    <m/>
    <m/>
    <m/>
    <m/>
    <s v="Taposh Dutta"/>
    <n v="1849719196"/>
    <s v="taposhdutta@shushilan.org"/>
    <s v="IOM-SHUSHILAN"/>
  </r>
  <r>
    <n v="2088"/>
    <s v="Green Hill"/>
    <s v="GREEN HILL"/>
    <s v="CPI"/>
    <s v="WASH"/>
    <x v="0"/>
    <x v="0"/>
    <s v="# of tube well"/>
    <m/>
    <n v="40"/>
    <s v="completed"/>
    <s v="Chittagong"/>
    <s v="Cox's Bazar"/>
    <x v="0"/>
    <s v="Palong Khali"/>
    <s v="Camp 01W"/>
    <x v="3"/>
    <d v="2022-06-01T00:00:00"/>
    <x v="0"/>
    <m/>
    <m/>
    <m/>
    <m/>
    <m/>
    <s v="Md. Arifuzzaman"/>
    <n v="1882052535"/>
    <s v="arifuzzaman@ghcxb.org"/>
    <s v="Green Hill"/>
  </r>
  <r>
    <n v="2089"/>
    <s v="Green Hill"/>
    <s v="GREEN HILL"/>
    <s v="CPI"/>
    <s v="WASH"/>
    <x v="2"/>
    <x v="10"/>
    <s v="# of HP sessions at community level"/>
    <m/>
    <n v="93"/>
    <s v="completed"/>
    <s v="Chittagong"/>
    <s v="Cox's Bazar"/>
    <x v="0"/>
    <s v="Palong Khali"/>
    <s v="Camp 01W"/>
    <x v="3"/>
    <d v="2022-06-01T00:00:00"/>
    <x v="0"/>
    <m/>
    <m/>
    <m/>
    <m/>
    <m/>
    <s v="Md. Arifuzzaman"/>
    <n v="1882052535"/>
    <s v="arifuzzaman@ghcxb.org"/>
    <s v="Green Hill"/>
  </r>
  <r>
    <n v="2090"/>
    <s v="Green Hill"/>
    <s v="GREEN HILL"/>
    <s v="CPI"/>
    <s v="WASH"/>
    <x v="2"/>
    <x v="4"/>
    <s v="# of HP sessions at HH level"/>
    <m/>
    <n v="4432"/>
    <s v="completed"/>
    <s v="Chittagong"/>
    <s v="Cox's Bazar"/>
    <x v="0"/>
    <s v="Palong Khali"/>
    <s v="Camp 01W"/>
    <x v="3"/>
    <d v="2022-06-01T00:00:00"/>
    <x v="0"/>
    <m/>
    <m/>
    <m/>
    <m/>
    <m/>
    <s v="Md. Arifuzzaman"/>
    <n v="1882052535"/>
    <s v="arifuzzaman@ghcxb.org"/>
    <s v="Green Hill"/>
  </r>
  <r>
    <n v="2091"/>
    <s v="Green Hill"/>
    <s v="GREEN HILL"/>
    <s v="CPI"/>
    <s v="WASH"/>
    <x v="0"/>
    <x v="0"/>
    <s v="# of tube well"/>
    <m/>
    <n v="78"/>
    <s v="completed"/>
    <s v="Chittagong"/>
    <s v="Cox's Bazar"/>
    <x v="0"/>
    <s v="Palong Khali"/>
    <s v="Camp 04"/>
    <x v="3"/>
    <d v="2022-06-01T00:00:00"/>
    <x v="0"/>
    <m/>
    <m/>
    <m/>
    <m/>
    <m/>
    <s v="Md. Arifuzzaman"/>
    <n v="1882052535"/>
    <s v="arifuzzaman@ghcxb.org"/>
    <s v="Green Hill"/>
  </r>
  <r>
    <n v="2092"/>
    <s v="CA"/>
    <s v="DSK"/>
    <s v="CAID, DFAT"/>
    <s v="WASH"/>
    <x v="1"/>
    <x v="2"/>
    <s v="# of FSM Site"/>
    <m/>
    <n v="2"/>
    <s v="completed"/>
    <s v="Chittagong"/>
    <s v="Cox's Bazar"/>
    <x v="0"/>
    <s v="Palong Khali"/>
    <s v="Camp 15"/>
    <x v="3"/>
    <d v="2022-04-01T00:00:00"/>
    <x v="0"/>
    <m/>
    <m/>
    <m/>
    <m/>
    <m/>
    <s v="Sanjit Hajong"/>
    <n v="1826201879"/>
    <s v="shajong@dskbangladesh.org"/>
    <s v="CA-DSK"/>
  </r>
  <r>
    <n v="2093"/>
    <s v="CA"/>
    <s v="DSK"/>
    <s v="CAID, DFAT"/>
    <s v="WASH"/>
    <x v="1"/>
    <x v="8"/>
    <s v="# of FSM Site"/>
    <m/>
    <n v="4"/>
    <s v="completed"/>
    <s v="Chittagong"/>
    <s v="Cox's Bazar"/>
    <x v="0"/>
    <s v="Palong Khali"/>
    <s v="Camp 15"/>
    <x v="3"/>
    <d v="2022-07-01T00:00:00"/>
    <x v="0"/>
    <m/>
    <m/>
    <m/>
    <m/>
    <m/>
    <s v="Qumrul Hassan Jilani"/>
    <n v="1714495950"/>
    <s v="qumrul@dskbangladesh.org"/>
    <s v="CA-DSK"/>
  </r>
  <r>
    <n v="2094"/>
    <s v="CARE"/>
    <s v="CARE"/>
    <s v="UNICEF"/>
    <s v="WASH"/>
    <x v="1"/>
    <x v="8"/>
    <s v="# of FSM Site"/>
    <m/>
    <n v="18"/>
    <s v="completed"/>
    <s v="Chittagong"/>
    <s v="Cox's Bazar"/>
    <x v="0"/>
    <s v="Palong Khali"/>
    <s v="Camp 15"/>
    <x v="3"/>
    <d v="2023-02-01T00:00:00"/>
    <x v="0"/>
    <m/>
    <m/>
    <m/>
    <m/>
    <m/>
    <s v="Mahmud Hossain"/>
    <n v="1777773726"/>
    <s v="MahmudHossain.Munna@care.org"/>
    <s v="CARE"/>
  </r>
  <r>
    <n v="2095"/>
    <s v="Green Hill"/>
    <s v="GREEN HILL"/>
    <s v="CPI"/>
    <s v="WASH"/>
    <x v="2"/>
    <x v="10"/>
    <s v="# of HP sessions at community level"/>
    <m/>
    <n v="14"/>
    <s v="completed"/>
    <s v="Chittagong"/>
    <s v="Cox's Bazar"/>
    <x v="0"/>
    <s v="Palong Khali"/>
    <s v="Camp 04"/>
    <x v="3"/>
    <d v="2022-06-01T00:00:00"/>
    <x v="0"/>
    <m/>
    <m/>
    <m/>
    <m/>
    <m/>
    <s v="Md. Arifuzzaman"/>
    <n v="1882052535"/>
    <s v="arifuzzaman@ghcxb.org"/>
    <s v="Green Hill"/>
  </r>
  <r>
    <n v="2096"/>
    <s v="Green Hill"/>
    <s v="GREEN HILL"/>
    <s v="CPI"/>
    <s v="WASH"/>
    <x v="2"/>
    <x v="4"/>
    <s v="# of HP sessions at HH level"/>
    <m/>
    <n v="568"/>
    <s v="completed"/>
    <s v="Chittagong"/>
    <s v="Cox's Bazar"/>
    <x v="0"/>
    <s v="Palong Khali"/>
    <s v="Camp 04"/>
    <x v="3"/>
    <d v="2022-06-01T00:00:00"/>
    <x v="0"/>
    <m/>
    <m/>
    <m/>
    <m/>
    <m/>
    <s v="Md. Arifuzzaman"/>
    <n v="1882052535"/>
    <s v="arifuzzaman@ghcxb.org"/>
    <s v="Green Hill"/>
  </r>
  <r>
    <n v="2097"/>
    <s v="Green Hill"/>
    <s v="GREEN HILL"/>
    <s v="CPI"/>
    <s v="WASH"/>
    <x v="0"/>
    <x v="0"/>
    <s v="# of tube well"/>
    <m/>
    <n v="42"/>
    <s v="completed"/>
    <s v="Chittagong"/>
    <s v="Cox's Bazar"/>
    <x v="0"/>
    <s v="Palong Khali"/>
    <s v="Camp 17"/>
    <x v="3"/>
    <d v="2022-06-01T00:00:00"/>
    <x v="0"/>
    <m/>
    <m/>
    <m/>
    <m/>
    <m/>
    <s v="Md. Arifuzzaman"/>
    <n v="1882052535"/>
    <s v="arifuzzaman@ghcxb.org"/>
    <s v="Green Hill"/>
  </r>
  <r>
    <n v="2098"/>
    <s v="CARE"/>
    <s v="CARE"/>
    <s v="UNICEF"/>
    <s v="WASH"/>
    <x v="1"/>
    <x v="8"/>
    <s v="# of FSM Site"/>
    <m/>
    <n v="7"/>
    <s v="completed"/>
    <s v="Chittagong"/>
    <s v="Cox's Bazar"/>
    <x v="0"/>
    <s v="Palong Khali"/>
    <s v="Camp 16"/>
    <x v="3"/>
    <d v="2023-02-01T00:00:00"/>
    <x v="0"/>
    <m/>
    <m/>
    <m/>
    <m/>
    <m/>
    <s v="Mahmud Hossain"/>
    <n v="1777773726"/>
    <s v="MahmudHossain.Munna@care.org"/>
    <s v="CARE"/>
  </r>
  <r>
    <n v="2099"/>
    <s v="NABOLOK"/>
    <s v="NABOLOK"/>
    <s v="GFFO-AA"/>
    <s v="WASH"/>
    <x v="1"/>
    <x v="8"/>
    <s v="# of FSM Site"/>
    <m/>
    <n v="1"/>
    <s v="completed"/>
    <s v="Chittagong"/>
    <s v="Cox's Bazar"/>
    <x v="1"/>
    <s v="Nhilla"/>
    <s v="Camp 26"/>
    <x v="3"/>
    <d v="2022-11-01T00:00:00"/>
    <x v="0"/>
    <m/>
    <m/>
    <m/>
    <m/>
    <m/>
    <s v="Md. Siddiqur Rahman"/>
    <n v="8801710000000"/>
    <s v="nabolok.teknufwash@gmail.com"/>
    <s v="NABOLOK"/>
  </r>
  <r>
    <n v="2100"/>
    <s v="NABOLOK"/>
    <s v="NABOLOK"/>
    <s v="GFFO-AA"/>
    <s v="WASH"/>
    <x v="1"/>
    <x v="8"/>
    <s v="# of FSM Site"/>
    <m/>
    <n v="3"/>
    <s v="completed"/>
    <s v="Chittagong"/>
    <s v="Cox's Bazar"/>
    <x v="1"/>
    <s v="Nhilla"/>
    <s v="Camp 24"/>
    <x v="3"/>
    <d v="2022-11-01T00:00:00"/>
    <x v="0"/>
    <m/>
    <m/>
    <m/>
    <m/>
    <m/>
    <s v="Md. Siddiqur Rahman"/>
    <n v="8801710000000"/>
    <s v="nabolok.teknufwash@gmail.com"/>
    <s v="NABOLOK"/>
  </r>
  <r>
    <n v="2101"/>
    <s v="Green Hill"/>
    <s v="GREEN HILL"/>
    <s v="CPI"/>
    <s v="WASH"/>
    <x v="2"/>
    <x v="10"/>
    <s v="# of HP sessions at community level"/>
    <m/>
    <n v="9"/>
    <s v="completed"/>
    <s v="Chittagong"/>
    <s v="Cox's Bazar"/>
    <x v="0"/>
    <s v="Palong Khali"/>
    <s v="Camp 17"/>
    <x v="3"/>
    <d v="2022-06-01T00:00:00"/>
    <x v="0"/>
    <m/>
    <m/>
    <m/>
    <m/>
    <m/>
    <s v="Md. Arifuzzaman"/>
    <n v="1882052535"/>
    <s v="arifuzzaman@ghcxb.org"/>
    <s v="Green Hill"/>
  </r>
  <r>
    <n v="2102"/>
    <s v="Green Hill"/>
    <s v="GREEN HILL"/>
    <s v="CPI"/>
    <s v="WASH"/>
    <x v="2"/>
    <x v="4"/>
    <s v="# of HP sessions at HH level"/>
    <m/>
    <n v="792"/>
    <s v="completed"/>
    <s v="Chittagong"/>
    <s v="Cox's Bazar"/>
    <x v="0"/>
    <s v="Palong Khali"/>
    <s v="Camp 17"/>
    <x v="3"/>
    <d v="2022-06-01T00:00:00"/>
    <x v="0"/>
    <m/>
    <m/>
    <m/>
    <m/>
    <m/>
    <s v="Md. Arifuzzaman"/>
    <n v="1882052535"/>
    <s v="arifuzzaman@ghcxb.org"/>
    <s v="Green Hill"/>
  </r>
  <r>
    <n v="2103"/>
    <s v="Green Hill"/>
    <s v="GREEN HILL"/>
    <s v="CPI"/>
    <s v="WASH"/>
    <x v="0"/>
    <x v="12"/>
    <s v="# of water network"/>
    <m/>
    <n v="1"/>
    <s v="completed"/>
    <s v="Chittagong"/>
    <s v="Cox's Bazar"/>
    <x v="3"/>
    <s v="Jhilwanja"/>
    <s v="HC,Jhilwanja"/>
    <x v="3"/>
    <d v="2022-06-01T00:00:00"/>
    <x v="2"/>
    <m/>
    <m/>
    <m/>
    <m/>
    <m/>
    <s v="Md. Arifuzzaman"/>
    <n v="1882052535"/>
    <s v="arifuzzaman@ghcxb.org"/>
    <s v="Green Hill"/>
  </r>
  <r>
    <n v="2104"/>
    <s v="Green Hill"/>
    <s v="GREEN HILL"/>
    <s v="CPI"/>
    <s v="WASH"/>
    <x v="2"/>
    <x v="10"/>
    <s v="# of HP sessions at community level"/>
    <m/>
    <n v="2"/>
    <s v="completed"/>
    <s v="Chittagong"/>
    <s v="Cox's Bazar"/>
    <x v="3"/>
    <s v="Jhilwanja"/>
    <s v="HC,Jhilwanja"/>
    <x v="3"/>
    <d v="2022-06-01T00:00:00"/>
    <x v="2"/>
    <m/>
    <m/>
    <m/>
    <m/>
    <m/>
    <s v="Md. Arifuzzaman"/>
    <n v="1882052535"/>
    <s v="arifuzzaman@ghcxb.org"/>
    <s v="Green Hill"/>
  </r>
  <r>
    <n v="2105"/>
    <s v="Green Hill"/>
    <s v="GREEN HILL"/>
    <s v="CPI"/>
    <s v="WASH"/>
    <x v="2"/>
    <x v="4"/>
    <s v="# of HP sessions at HH level"/>
    <m/>
    <n v="504"/>
    <s v="completed"/>
    <s v="Chittagong"/>
    <s v="Cox's Bazar"/>
    <x v="3"/>
    <s v="Jhilwanja"/>
    <s v="HC,Jhilwanja"/>
    <x v="3"/>
    <d v="2022-06-01T00:00:00"/>
    <x v="2"/>
    <m/>
    <m/>
    <m/>
    <m/>
    <m/>
    <s v="Md. Arifuzzaman"/>
    <n v="1882052535"/>
    <s v="arifuzzaman@ghcxb.org"/>
    <s v="Green Hill"/>
  </r>
  <r>
    <n v="2106"/>
    <s v="UNICEF"/>
    <s v="DSK"/>
    <s v="UNICEF"/>
    <s v="WASH"/>
    <x v="0"/>
    <x v="12"/>
    <s v="# of water network"/>
    <m/>
    <n v="1"/>
    <s v="completed"/>
    <s v="Chittagong"/>
    <s v="Cox's Bazar"/>
    <x v="1"/>
    <s v="Whykong"/>
    <s v="Camp 22"/>
    <x v="3"/>
    <d v="2023-02-01T00:00:00"/>
    <x v="0"/>
    <m/>
    <m/>
    <m/>
    <m/>
    <m/>
    <s v="Md. Azhari Mukul"/>
    <n v="1757266614"/>
    <s v="azhari@dskbangladesh.org"/>
    <s v="UNICEF-DSK"/>
  </r>
  <r>
    <n v="2107"/>
    <s v="DSK"/>
    <s v="DSK"/>
    <s v="IOM"/>
    <s v="WASH"/>
    <x v="1"/>
    <x v="8"/>
    <s v="# of FSM Site"/>
    <m/>
    <n v="10"/>
    <s v="completed"/>
    <s v="Chittagong"/>
    <s v="Cox's Bazar"/>
    <x v="0"/>
    <s v="Palong Khali"/>
    <s v="Camp 18"/>
    <x v="3"/>
    <d v="2022-09-01T00:00:00"/>
    <x v="0"/>
    <m/>
    <m/>
    <m/>
    <m/>
    <m/>
    <s v="Md. Shalahuddin Kader"/>
    <n v="1845101021"/>
    <s v="shalahuddin@dskbangladesh.org"/>
    <s v="DSK"/>
  </r>
  <r>
    <n v="2108"/>
    <s v="DSK"/>
    <s v="DSK"/>
    <s v="IOM"/>
    <s v="WASH"/>
    <x v="1"/>
    <x v="8"/>
    <s v="# of FSM Site"/>
    <m/>
    <n v="1"/>
    <s v="completed"/>
    <s v="Chittagong"/>
    <s v="Cox's Bazar"/>
    <x v="0"/>
    <s v="Palong Khali"/>
    <s v="Camp 19"/>
    <x v="3"/>
    <d v="2022-09-01T00:00:00"/>
    <x v="0"/>
    <m/>
    <m/>
    <m/>
    <m/>
    <m/>
    <s v="Md. Shalahuddin Kader"/>
    <n v="1845101021"/>
    <s v="shalahuddin@dskbangladesh.org"/>
    <s v="DSK"/>
  </r>
  <r>
    <n v="2109"/>
    <s v="IOM"/>
    <s v="NGOF"/>
    <s v="IOM"/>
    <s v="WASH"/>
    <x v="1"/>
    <x v="8"/>
    <s v="# of FSM Site"/>
    <m/>
    <n v="9"/>
    <s v="completed"/>
    <s v="Chittagong"/>
    <s v="Cox's Bazar"/>
    <x v="0"/>
    <s v="Palong Khali"/>
    <s v="Camp 09"/>
    <x v="3"/>
    <d v="2022-04-01T00:00:00"/>
    <x v="0"/>
    <m/>
    <m/>
    <m/>
    <m/>
    <m/>
    <s v="Md. Sydul Alam"/>
    <n v="1683360887"/>
    <s v="ngof.meal.sayed@gmail.com"/>
    <s v="IOM-NGOF"/>
  </r>
  <r>
    <n v="2110"/>
    <s v="IOM"/>
    <s v="SHUSHILAN"/>
    <s v="IOM"/>
    <s v="WASH"/>
    <x v="1"/>
    <x v="8"/>
    <s v="# of FSM Site"/>
    <m/>
    <n v="2"/>
    <s v="completed"/>
    <s v="Chittagong"/>
    <s v="Cox's Bazar"/>
    <x v="0"/>
    <s v="Palong Khali"/>
    <s v="Camp 12"/>
    <x v="3"/>
    <d v="2022-09-01T00:00:00"/>
    <x v="0"/>
    <m/>
    <m/>
    <m/>
    <m/>
    <m/>
    <s v="Taposh Dutta"/>
    <n v="1849719196"/>
    <s v="taposhdutta@shushilan.org"/>
    <s v="IOM-SHUSHILAN"/>
  </r>
  <r>
    <n v="2111"/>
    <s v="UNICEF"/>
    <s v="DSK"/>
    <s v="UNICEF"/>
    <s v="WASH"/>
    <x v="1"/>
    <x v="8"/>
    <s v="# of FSM Site"/>
    <m/>
    <n v="3"/>
    <s v="completed"/>
    <s v="Chittagong"/>
    <s v="Cox's Bazar"/>
    <x v="1"/>
    <s v="Whykong"/>
    <s v="Camp 22"/>
    <x v="3"/>
    <d v="2023-02-01T00:00:00"/>
    <x v="0"/>
    <m/>
    <m/>
    <m/>
    <m/>
    <m/>
    <s v="Md. Azhari Mukul"/>
    <n v="1757266614"/>
    <s v="azhari@dskbangladesh.org"/>
    <s v="UNICEF-DSK"/>
  </r>
  <r>
    <n v="2112"/>
    <s v="UNICEF"/>
    <s v="DSK"/>
    <s v="UNICEF"/>
    <s v="WASH"/>
    <x v="2"/>
    <x v="10"/>
    <s v="# of HP sessions at community level"/>
    <m/>
    <n v="128"/>
    <s v="completed"/>
    <s v="Chittagong"/>
    <s v="Cox's Bazar"/>
    <x v="1"/>
    <s v="Whykong"/>
    <s v="Camp 22"/>
    <x v="3"/>
    <d v="2023-02-01T00:00:00"/>
    <x v="0"/>
    <m/>
    <m/>
    <m/>
    <m/>
    <m/>
    <s v="Md. Azhari Mukul"/>
    <n v="1757266614"/>
    <s v="azhari@dskbangladesh.org"/>
    <s v="UNICEF-DSK"/>
  </r>
  <r>
    <n v="2113"/>
    <s v="UNICEF"/>
    <s v="DSK"/>
    <s v="UNICEF"/>
    <s v="WASH"/>
    <x v="2"/>
    <x v="4"/>
    <s v="# of HP sessions at HH level"/>
    <m/>
    <n v="720"/>
    <s v="completed"/>
    <s v="Chittagong"/>
    <s v="Cox's Bazar"/>
    <x v="1"/>
    <s v="Whykong"/>
    <s v="Camp 22"/>
    <x v="3"/>
    <d v="2023-02-01T00:00:00"/>
    <x v="0"/>
    <m/>
    <m/>
    <m/>
    <m/>
    <m/>
    <s v="Md. Azhari Mukul"/>
    <n v="1757266614"/>
    <s v="azhari@dskbangladesh.org"/>
    <s v="UNICEF-DSK"/>
  </r>
  <r>
    <n v="2114"/>
    <s v="IOM"/>
    <s v="ACF"/>
    <s v="KFW"/>
    <s v="WASH"/>
    <x v="0"/>
    <x v="0"/>
    <s v="# of tube well"/>
    <m/>
    <n v="144"/>
    <s v="completed"/>
    <s v="Chittagong"/>
    <s v="Cox's Bazar"/>
    <x v="0"/>
    <s v="Palong Khali"/>
    <s v="Camp 11"/>
    <x v="3"/>
    <d v="2022-09-01T00:00:00"/>
    <x v="0"/>
    <m/>
    <m/>
    <m/>
    <m/>
    <m/>
    <s v="Moammad Shajan Siraj"/>
    <n v="1813213381"/>
    <s v="washhppm-cox@bd-actionagainsthunger.org"/>
    <s v="IOM-ACF"/>
  </r>
  <r>
    <n v="2115"/>
    <s v="IOM"/>
    <s v="ACF"/>
    <s v="KFW"/>
    <s v="WASH"/>
    <x v="1"/>
    <x v="8"/>
    <s v="# of FSM Site"/>
    <m/>
    <n v="7"/>
    <s v="completed"/>
    <s v="Chittagong"/>
    <s v="Cox's Bazar"/>
    <x v="0"/>
    <s v="Palong Khali"/>
    <s v="Camp 11"/>
    <x v="3"/>
    <d v="2022-09-01T00:00:00"/>
    <x v="0"/>
    <m/>
    <m/>
    <m/>
    <m/>
    <m/>
    <s v="Moammad Shajan Siraj"/>
    <n v="1813213381"/>
    <s v="washhppm-cox@bd-actionagainsthunger.org"/>
    <s v="IOM-ACF"/>
  </r>
  <r>
    <n v="2116"/>
    <s v="UNICEF"/>
    <s v="VERC"/>
    <s v="UNICEF"/>
    <s v="WASH"/>
    <x v="1"/>
    <x v="8"/>
    <s v="# of FSM Site"/>
    <m/>
    <n v="12"/>
    <s v="completed"/>
    <s v="Chittagong"/>
    <s v="Cox's Bazar"/>
    <x v="0"/>
    <s v="Palong Khali"/>
    <s v="Camp 08W"/>
    <x v="3"/>
    <d v="2022-05-01T00:00:00"/>
    <x v="0"/>
    <m/>
    <m/>
    <m/>
    <m/>
    <m/>
    <s v="Tuni Ahmed"/>
    <n v="1686793411"/>
    <s v="tuni.imo.verc@gmail.com"/>
    <s v="UNICEF-VERC"/>
  </r>
  <r>
    <n v="2117"/>
    <s v="UNICEF"/>
    <s v="NGOF"/>
    <s v="UNICEF"/>
    <s v="WASH"/>
    <x v="1"/>
    <x v="8"/>
    <s v="# of FSM Site"/>
    <m/>
    <n v="5"/>
    <s v="completed"/>
    <s v="Chittagong"/>
    <s v="Cox's Bazar"/>
    <x v="0"/>
    <s v="Palong Khali"/>
    <s v="Camp 06"/>
    <x v="3"/>
    <d v="2023-01-01T00:00:00"/>
    <x v="0"/>
    <m/>
    <m/>
    <m/>
    <m/>
    <m/>
    <s v="Md Mosarraf Hossain"/>
    <n v="8801710000000"/>
    <s v="ngof.ukhia2@gmail.com"/>
    <s v="UNICEF-NGOF"/>
  </r>
  <r>
    <n v="2118"/>
    <s v="IOM"/>
    <s v="ACF"/>
    <s v="KFW"/>
    <s v="WASH"/>
    <x v="2"/>
    <x v="29"/>
    <s v="# of household"/>
    <m/>
    <n v="4696"/>
    <s v="completed"/>
    <s v="Chittagong"/>
    <s v="Cox's Bazar"/>
    <x v="0"/>
    <s v="Palong Khali"/>
    <s v="Camp 11"/>
    <x v="3"/>
    <d v="2022-09-01T00:00:00"/>
    <x v="0"/>
    <m/>
    <m/>
    <m/>
    <m/>
    <m/>
    <s v="Moammad Shajan Siraj"/>
    <n v="1813213381"/>
    <s v="washhppm-cox@bd-actionagainsthunger.org"/>
    <s v="IOM-ACF"/>
  </r>
  <r>
    <n v="2119"/>
    <s v="IOM"/>
    <s v="ACF"/>
    <s v="KFW"/>
    <s v="WASH"/>
    <x v="2"/>
    <x v="20"/>
    <s v="# of household"/>
    <m/>
    <n v="4696"/>
    <s v="completed"/>
    <s v="Chittagong"/>
    <s v="Cox's Bazar"/>
    <x v="0"/>
    <s v="Palong Khali"/>
    <s v="Camp 11"/>
    <x v="3"/>
    <d v="2022-09-01T00:00:00"/>
    <x v="0"/>
    <m/>
    <m/>
    <m/>
    <m/>
    <m/>
    <s v="Moammad Shajan Siraj"/>
    <n v="1813213381"/>
    <s v="washhppm-cox@bd-actionagainsthunger.org"/>
    <s v="IOM-ACF"/>
  </r>
  <r>
    <n v="2120"/>
    <s v="IOM"/>
    <s v="ACF"/>
    <s v="KFW"/>
    <s v="WASH"/>
    <x v="2"/>
    <x v="28"/>
    <s v="# of female in reproductive age"/>
    <m/>
    <n v="3309"/>
    <s v="completed"/>
    <s v="Chittagong"/>
    <s v="Cox's Bazar"/>
    <x v="0"/>
    <s v="Palong Khali"/>
    <s v="Camp 11"/>
    <x v="3"/>
    <d v="2022-09-01T00:00:00"/>
    <x v="0"/>
    <m/>
    <m/>
    <m/>
    <m/>
    <m/>
    <s v="Moammad Shajan Siraj"/>
    <n v="1813213381"/>
    <s v="washhppm-cox@bd-actionagainsthunger.org"/>
    <s v="IOM-ACF"/>
  </r>
  <r>
    <n v="2121"/>
    <s v="IOM"/>
    <s v="ACF"/>
    <s v="KFW"/>
    <s v="WASH"/>
    <x v="3"/>
    <x v="5"/>
    <s v="# of campaign per camp "/>
    <m/>
    <n v="546"/>
    <s v="completed"/>
    <s v="Chittagong"/>
    <s v="Cox's Bazar"/>
    <x v="0"/>
    <s v="Palong Khali"/>
    <s v="Camp 11"/>
    <x v="3"/>
    <d v="2022-09-01T00:00:00"/>
    <x v="0"/>
    <m/>
    <m/>
    <m/>
    <m/>
    <m/>
    <s v="Moammad Shajan Siraj"/>
    <n v="1813213381"/>
    <s v="washhppm-cox@bd-actionagainsthunger.org"/>
    <s v="IOM-ACF"/>
  </r>
  <r>
    <n v="2122"/>
    <s v="IOM"/>
    <s v="ACF"/>
    <s v="KFW"/>
    <s v="WASH"/>
    <x v="3"/>
    <x v="6"/>
    <s v="# of plant"/>
    <m/>
    <n v="2"/>
    <s v="completed"/>
    <s v="Chittagong"/>
    <s v="Cox's Bazar"/>
    <x v="0"/>
    <s v="Palong Khali"/>
    <s v="Camp 11"/>
    <x v="3"/>
    <d v="2022-09-01T00:00:00"/>
    <x v="0"/>
    <m/>
    <m/>
    <m/>
    <m/>
    <m/>
    <s v="Moammad Shajan Siraj"/>
    <n v="1813213381"/>
    <s v="washhppm-cox@bd-actionagainsthunger.org"/>
    <s v="IOM-ACF"/>
  </r>
  <r>
    <n v="2123"/>
    <s v="UNICEF"/>
    <s v="VERC"/>
    <s v="UNICEF"/>
    <s v="WASH"/>
    <x v="0"/>
    <x v="0"/>
    <s v="# of tube well"/>
    <m/>
    <n v="596"/>
    <s v="completed"/>
    <s v="Chittagong"/>
    <s v="Cox's Bazar"/>
    <x v="0"/>
    <s v="Palong Khali"/>
    <s v="Camp 08W"/>
    <x v="3"/>
    <d v="2022-05-01T00:00:00"/>
    <x v="0"/>
    <m/>
    <m/>
    <m/>
    <m/>
    <m/>
    <s v="Tuni Ahmed"/>
    <n v="1686793411"/>
    <s v="tuni.imo.verc@gmail.com"/>
    <s v="UNICEF-VERC"/>
  </r>
  <r>
    <n v="2124"/>
    <s v="UNICEF"/>
    <s v="VERC"/>
    <s v="UNICEF"/>
    <s v="WASH"/>
    <x v="0"/>
    <x v="12"/>
    <s v="# of water network"/>
    <m/>
    <n v="6"/>
    <s v="completed"/>
    <s v="Chittagong"/>
    <s v="Cox's Bazar"/>
    <x v="0"/>
    <s v="Palong Khali"/>
    <s v="Camp 08W"/>
    <x v="3"/>
    <d v="2022-05-01T00:00:00"/>
    <x v="0"/>
    <m/>
    <m/>
    <m/>
    <m/>
    <m/>
    <s v="Tuni Ahmed"/>
    <n v="1686793411"/>
    <s v="tuni.imo.verc@gmail.com"/>
    <s v="UNICEF-VERC"/>
  </r>
  <r>
    <n v="2125"/>
    <s v="UNICEF"/>
    <s v="NGOF"/>
    <s v="UNICEF"/>
    <s v="WASH"/>
    <x v="1"/>
    <x v="8"/>
    <s v="# of FSM Site"/>
    <m/>
    <n v="15"/>
    <s v="completed"/>
    <s v="Chittagong"/>
    <s v="Cox's Bazar"/>
    <x v="0"/>
    <s v="Palong Khali"/>
    <s v="Camp 07"/>
    <x v="3"/>
    <d v="2023-01-01T00:00:00"/>
    <x v="0"/>
    <m/>
    <m/>
    <m/>
    <m/>
    <m/>
    <s v="Md Mosarraf Hossain"/>
    <n v="8801710000000"/>
    <s v="ngof.ukhia2@gmail.com"/>
    <s v="UNICEF-NGOF"/>
  </r>
  <r>
    <n v="2126"/>
    <s v="SCI"/>
    <s v="SCI"/>
    <s v="Japan Platform"/>
    <s v="WASH"/>
    <x v="1"/>
    <x v="8"/>
    <s v="# of FSM Site"/>
    <m/>
    <n v="1"/>
    <s v="completed"/>
    <s v="Chittagong"/>
    <s v="Cox's Bazar"/>
    <x v="0"/>
    <s v="Palong Khali"/>
    <s v="Camp 20"/>
    <x v="3"/>
    <d v="2022-04-01T00:00:00"/>
    <x v="0"/>
    <m/>
    <m/>
    <m/>
    <m/>
    <m/>
    <s v="Md. Fuhad Mollah"/>
    <n v="1708521596"/>
    <s v="fuhad.mollah@savethechildren.org"/>
    <s v="SCI"/>
  </r>
  <r>
    <n v="2127"/>
    <s v="SCI"/>
    <s v="SCI"/>
    <s v="Japan Platform"/>
    <s v="WASH"/>
    <x v="1"/>
    <x v="8"/>
    <s v="# of FSM Site"/>
    <m/>
    <n v="1"/>
    <s v="completed"/>
    <s v="Chittagong"/>
    <s v="Cox's Bazar"/>
    <x v="1"/>
    <s v="Nhilla"/>
    <s v="Camp 25"/>
    <x v="3"/>
    <d v="2022-04-01T00:00:00"/>
    <x v="0"/>
    <m/>
    <m/>
    <m/>
    <m/>
    <m/>
    <s v="Md. Fuhad Mollah"/>
    <n v="1708521596"/>
    <s v="fuhad.mollah@savethechildren.org"/>
    <s v="SCI"/>
  </r>
  <r>
    <n v="2130"/>
    <s v="UNICEF"/>
    <s v="VERC"/>
    <s v="UNICEF"/>
    <s v="WASH"/>
    <x v="3"/>
    <x v="6"/>
    <s v="# of plant"/>
    <m/>
    <n v="2"/>
    <s v="completed"/>
    <s v="Chittagong"/>
    <s v="Cox's Bazar"/>
    <x v="0"/>
    <s v="Palong Khali"/>
    <s v="Camp 08W"/>
    <x v="3"/>
    <d v="2022-05-01T00:00:00"/>
    <x v="0"/>
    <m/>
    <m/>
    <m/>
    <m/>
    <m/>
    <s v="Tuni Ahmed"/>
    <n v="1686793411"/>
    <s v="tuni.imo.verc@gmail.com"/>
    <s v="UNICEF-VERC"/>
  </r>
  <r>
    <n v="2131"/>
    <s v="UNICEF"/>
    <s v="NGOF"/>
    <s v="UNICEF"/>
    <s v="WASH"/>
    <x v="0"/>
    <x v="0"/>
    <s v="# of tube well"/>
    <m/>
    <n v="143"/>
    <s v="completed"/>
    <s v="Chittagong"/>
    <s v="Cox's Bazar"/>
    <x v="0"/>
    <s v="Palong Khali"/>
    <s v="Camp 06"/>
    <x v="3"/>
    <d v="2023-01-01T00:00:00"/>
    <x v="0"/>
    <m/>
    <m/>
    <m/>
    <m/>
    <m/>
    <s v="Md Mosarraf Hossain"/>
    <n v="8801710000000"/>
    <s v="ngof.ukhia2@gmail.com"/>
    <s v="UNICEF-NGOF"/>
  </r>
  <r>
    <n v="2132"/>
    <s v="UNICEF"/>
    <s v="NGOF"/>
    <s v="UNICEF"/>
    <s v="WASH"/>
    <x v="0"/>
    <x v="12"/>
    <s v="# of water network"/>
    <m/>
    <n v="6"/>
    <s v="completed"/>
    <s v="Chittagong"/>
    <s v="Cox's Bazar"/>
    <x v="0"/>
    <s v="Palong Khali"/>
    <s v="Camp 06"/>
    <x v="3"/>
    <d v="2023-01-01T00:00:00"/>
    <x v="0"/>
    <m/>
    <m/>
    <m/>
    <m/>
    <m/>
    <s v="Md Mosarraf Hossain"/>
    <n v="8801710000000"/>
    <s v="ngof.ukhia2@gmail.com"/>
    <s v="UNICEF-NGOF"/>
  </r>
  <r>
    <n v="2133"/>
    <s v="UNICEF"/>
    <s v="NGOF"/>
    <s v="UNICEF"/>
    <s v="WASH"/>
    <x v="0"/>
    <x v="7"/>
    <s v="N/A"/>
    <m/>
    <n v="7"/>
    <s v="completed"/>
    <s v="Chittagong"/>
    <s v="Cox's Bazar"/>
    <x v="0"/>
    <s v="Palong Khali"/>
    <s v="Camp 06"/>
    <x v="3"/>
    <d v="2023-01-01T00:00:00"/>
    <x v="0"/>
    <m/>
    <m/>
    <m/>
    <m/>
    <s v="Tap Stand Repaired"/>
    <s v="Md Mosarraf Hossain"/>
    <n v="8801710000000"/>
    <s v="ngof.ukhia2@gmail.com"/>
    <s v="UNICEF-NGOF"/>
  </r>
  <r>
    <n v="2136"/>
    <s v="ACF"/>
    <s v="ACF"/>
    <s v="GAC"/>
    <s v="WASH"/>
    <x v="1"/>
    <x v="8"/>
    <s v="# of FSM Site"/>
    <m/>
    <n v="5"/>
    <s v="completed"/>
    <s v="Chittagong"/>
    <s v="Cox's Bazar"/>
    <x v="0"/>
    <s v="Raja Palong"/>
    <s v="Kutupalong RC"/>
    <x v="3"/>
    <d v="2022-09-01T00:00:00"/>
    <x v="0"/>
    <m/>
    <m/>
    <m/>
    <m/>
    <m/>
    <s v="Md. Hasanul Islam"/>
    <n v="1886245011"/>
    <s v="washspofsm1-em@bd-actionagainsthunger.org"/>
    <s v="ACF"/>
  </r>
  <r>
    <n v="2137"/>
    <s v="UNICEF"/>
    <s v="WVI"/>
    <s v="UNICEF"/>
    <s v="WASH"/>
    <x v="1"/>
    <x v="8"/>
    <s v="# of FSM Site"/>
    <m/>
    <n v="8"/>
    <s v="completed"/>
    <s v="Chittagong"/>
    <s v="Cox's Bazar"/>
    <x v="0"/>
    <s v="Palong Khali"/>
    <s v="Camp 08E"/>
    <x v="3"/>
    <d v="2023-04-01T00:00:00"/>
    <x v="0"/>
    <m/>
    <m/>
    <m/>
    <m/>
    <m/>
    <s v="Ridoy Roy"/>
    <n v="1679210106"/>
    <s v="ridoy_roy@wvi.org"/>
    <s v="UNICEF-WVI"/>
  </r>
  <r>
    <n v="2138"/>
    <s v="UNICEF"/>
    <s v="VERC"/>
    <s v="UNICEF"/>
    <s v="WASH"/>
    <x v="1"/>
    <x v="15"/>
    <s v="# of door "/>
    <m/>
    <n v="36"/>
    <s v="completed"/>
    <s v="Chittagong"/>
    <s v="Cox's Bazar"/>
    <x v="0"/>
    <s v="Palong Khali"/>
    <s v="Camp 08W"/>
    <x v="3"/>
    <d v="2022-05-01T00:00:00"/>
    <x v="0"/>
    <m/>
    <m/>
    <m/>
    <m/>
    <m/>
    <s v="Tuni Ahmed"/>
    <n v="1686793411"/>
    <s v="tuni.imo.verc@gmail.com"/>
    <s v="UNICEF-VERC"/>
  </r>
  <r>
    <n v="2139"/>
    <s v="IOM"/>
    <s v="SHED"/>
    <s v="Australian Aid"/>
    <s v="WASH"/>
    <x v="1"/>
    <x v="18"/>
    <s v="# of door"/>
    <m/>
    <n v="1"/>
    <s v="completed"/>
    <s v="Chittagong"/>
    <s v="Cox's Bazar"/>
    <x v="0"/>
    <s v="Palong Khali"/>
    <s v="Camp 02W"/>
    <x v="3"/>
    <d v="2022-12-01T00:00:00"/>
    <x v="0"/>
    <m/>
    <m/>
    <m/>
    <m/>
    <m/>
    <s v="Mohammad Hamja Bin Ali"/>
    <n v="1840742077"/>
    <s v="hamja.shedwash@gmail.com"/>
    <s v="IOM-SHED"/>
  </r>
  <r>
    <n v="2140"/>
    <s v="UNICEF"/>
    <s v="NGOF"/>
    <s v="UNICEF"/>
    <s v="WASH"/>
    <x v="2"/>
    <x v="4"/>
    <s v="# of HP sessions at HH level"/>
    <m/>
    <n v="4551"/>
    <s v="completed"/>
    <s v="Chittagong"/>
    <s v="Cox's Bazar"/>
    <x v="0"/>
    <s v="Palong Khali"/>
    <s v="Camp 06"/>
    <x v="3"/>
    <d v="2023-01-01T00:00:00"/>
    <x v="0"/>
    <m/>
    <m/>
    <m/>
    <m/>
    <m/>
    <s v="Md Mosarraf Hossain"/>
    <n v="8801710000000"/>
    <s v="ngof.ukhia2@gmail.com"/>
    <s v="UNICEF-NGOF"/>
  </r>
  <r>
    <n v="2141"/>
    <s v="UNICEF"/>
    <s v="NGOF"/>
    <s v="UNICEF"/>
    <s v="WASH"/>
    <x v="2"/>
    <x v="21"/>
    <s v="# of handwashing station"/>
    <m/>
    <n v="50"/>
    <s v="completed"/>
    <s v="Chittagong"/>
    <s v="Cox's Bazar"/>
    <x v="0"/>
    <s v="Palong Khali"/>
    <s v="Camp 06"/>
    <x v="3"/>
    <d v="2023-01-01T00:00:00"/>
    <x v="0"/>
    <m/>
    <m/>
    <m/>
    <m/>
    <m/>
    <s v="Md Mosarraf Hossain"/>
    <n v="8801710000000"/>
    <s v="ngof.ukhia2@gmail.com"/>
    <s v="UNICEF-NGOF"/>
  </r>
  <r>
    <n v="2142"/>
    <s v="UNICEF"/>
    <s v="NGOF"/>
    <s v="UNICEF"/>
    <s v="WASH"/>
    <x v="2"/>
    <x v="7"/>
    <s v="N/A"/>
    <m/>
    <n v="381"/>
    <s v="completed"/>
    <s v="Chittagong"/>
    <s v="Cox's Bazar"/>
    <x v="0"/>
    <s v="Palong Khali"/>
    <s v="Camp 06"/>
    <x v="3"/>
    <d v="2023-01-01T00:00:00"/>
    <x v="0"/>
    <m/>
    <m/>
    <m/>
    <m/>
    <s v="MHM Session Conducted"/>
    <s v="Md Mosarraf Hossain"/>
    <n v="8801710000000"/>
    <s v="ngof.ukhia2@gmail.com"/>
    <s v="UNICEF-NGOF"/>
  </r>
  <r>
    <n v="2143"/>
    <s v="UNICEF"/>
    <s v="NGOF"/>
    <s v="UNICEF"/>
    <s v="WASH"/>
    <x v="3"/>
    <x v="6"/>
    <s v="# of plant"/>
    <m/>
    <n v="5"/>
    <s v="completed"/>
    <s v="Chittagong"/>
    <s v="Cox's Bazar"/>
    <x v="0"/>
    <s v="Palong Khali"/>
    <s v="Camp 06"/>
    <x v="3"/>
    <d v="2023-01-01T00:00:00"/>
    <x v="0"/>
    <m/>
    <m/>
    <m/>
    <m/>
    <m/>
    <s v="Md Mosarraf Hossain"/>
    <n v="8801710000000"/>
    <s v="ngof.ukhia2@gmail.com"/>
    <s v="UNICEF-NGOF"/>
  </r>
  <r>
    <n v="2144"/>
    <s v="UNICEF"/>
    <s v="NGOF"/>
    <s v="UNICEF"/>
    <s v="WASH"/>
    <x v="3"/>
    <x v="7"/>
    <s v="N/A"/>
    <m/>
    <n v="4172"/>
    <s v="completed"/>
    <s v="Chittagong"/>
    <s v="Cox's Bazar"/>
    <x v="0"/>
    <s v="Palong Khali"/>
    <s v="Camp 06"/>
    <x v="3"/>
    <d v="2023-01-01T00:00:00"/>
    <x v="0"/>
    <m/>
    <m/>
    <m/>
    <m/>
    <s v="No of Waste Bin Collected by Waste Collector"/>
    <s v="Md Mosarraf Hossain"/>
    <n v="8801710000000"/>
    <s v="ngof.ukhia2@gmail.com"/>
    <s v="UNICEF-NGOF"/>
  </r>
  <r>
    <n v="2145"/>
    <s v="UNICEF"/>
    <s v="VERC"/>
    <s v="UNICEF"/>
    <s v="WASH"/>
    <x v="1"/>
    <x v="18"/>
    <s v="# of door"/>
    <m/>
    <n v="33"/>
    <s v="completed"/>
    <s v="Chittagong"/>
    <s v="Cox's Bazar"/>
    <x v="0"/>
    <s v="Palong Khali"/>
    <s v="Camp 08W"/>
    <x v="3"/>
    <d v="2022-05-01T00:00:00"/>
    <x v="0"/>
    <m/>
    <m/>
    <m/>
    <m/>
    <m/>
    <s v="Tuni Ahmed"/>
    <n v="1686793411"/>
    <s v="tuni.imo.verc@gmail.com"/>
    <s v="UNICEF-VERC"/>
  </r>
  <r>
    <n v="2146"/>
    <s v="UNICEF"/>
    <s v="NGOF"/>
    <s v="UNICEF"/>
    <s v="WASH"/>
    <x v="1"/>
    <x v="18"/>
    <s v="# of door"/>
    <m/>
    <n v="1"/>
    <s v="completed"/>
    <s v="Chittagong"/>
    <s v="Cox's Bazar"/>
    <x v="0"/>
    <s v="Palong Khali"/>
    <s v="Camp 07"/>
    <x v="3"/>
    <d v="2023-01-01T00:00:00"/>
    <x v="0"/>
    <m/>
    <m/>
    <m/>
    <m/>
    <m/>
    <s v="Md Mosarraf Hossain"/>
    <n v="8801710000000"/>
    <s v="ngof.ukhia2@gmail.com"/>
    <s v="UNICEF-NGOF"/>
  </r>
  <r>
    <n v="2147"/>
    <s v="CA"/>
    <s v="DSK"/>
    <s v="CAID, DFAT"/>
    <s v="WASH"/>
    <x v="1"/>
    <x v="3"/>
    <s v="# of door"/>
    <m/>
    <n v="199"/>
    <s v="completed"/>
    <s v="Chittagong"/>
    <s v="Cox's Bazar"/>
    <x v="0"/>
    <s v="Palong Khali"/>
    <s v="Camp 15"/>
    <x v="3"/>
    <d v="2022-07-01T00:00:00"/>
    <x v="0"/>
    <m/>
    <m/>
    <m/>
    <m/>
    <m/>
    <s v="Qumrul Hassan Jilani"/>
    <n v="1714495950"/>
    <s v="qumrul@dskbangladesh.org"/>
    <s v="CA-DSK"/>
  </r>
  <r>
    <n v="2148"/>
    <s v="CARE"/>
    <s v="CARE"/>
    <s v="UNICEF"/>
    <s v="WASH"/>
    <x v="1"/>
    <x v="3"/>
    <s v="# of door"/>
    <m/>
    <n v="1195"/>
    <s v="completed"/>
    <s v="Chittagong"/>
    <s v="Cox's Bazar"/>
    <x v="0"/>
    <s v="Palong Khali"/>
    <s v="Camp 15"/>
    <x v="3"/>
    <d v="2023-02-01T00:00:00"/>
    <x v="0"/>
    <m/>
    <m/>
    <m/>
    <m/>
    <m/>
    <s v="Mahmud Hossain"/>
    <n v="1777773726"/>
    <s v="MahmudHossain.Munna@care.org"/>
    <s v="CARE"/>
  </r>
  <r>
    <n v="2149"/>
    <s v="CARE"/>
    <s v="CARE"/>
    <s v="UNICEF"/>
    <s v="WASH"/>
    <x v="1"/>
    <x v="3"/>
    <s v="# of door"/>
    <m/>
    <n v="1195"/>
    <s v="completed"/>
    <s v="Chittagong"/>
    <s v="Cox's Bazar"/>
    <x v="0"/>
    <s v="Palong Khali"/>
    <s v="Camp 16"/>
    <x v="3"/>
    <d v="2023-02-01T00:00:00"/>
    <x v="0"/>
    <m/>
    <m/>
    <m/>
    <m/>
    <m/>
    <s v="Mahmud Hossain"/>
    <n v="1777773726"/>
    <s v="MahmudHossain.Munna@care.org"/>
    <s v="CARE"/>
  </r>
  <r>
    <n v="2150"/>
    <s v="IOM"/>
    <s v="SHED"/>
    <s v="KFW"/>
    <s v="WASH"/>
    <x v="1"/>
    <x v="3"/>
    <s v="# of door"/>
    <m/>
    <n v="181"/>
    <s v="completed"/>
    <s v="Chittagong"/>
    <s v="Cox's Bazar"/>
    <x v="0"/>
    <s v="Palong Khali"/>
    <s v="Camp 13"/>
    <x v="3"/>
    <d v="2022-09-01T00:00:00"/>
    <x v="0"/>
    <m/>
    <m/>
    <m/>
    <m/>
    <m/>
    <s v="Mohammad Hamja Bin Ali"/>
    <n v="1840742077"/>
    <s v="hamja.shedwash@gmail.com"/>
    <s v="IOM-SHED"/>
  </r>
  <r>
    <n v="2151"/>
    <s v="UNICEF"/>
    <s v="NGOF"/>
    <s v="UNICEF"/>
    <s v="WASH"/>
    <x v="0"/>
    <x v="0"/>
    <s v="# of tube well"/>
    <m/>
    <n v="242"/>
    <s v="completed"/>
    <s v="Chittagong"/>
    <s v="Cox's Bazar"/>
    <x v="0"/>
    <s v="Palong Khali"/>
    <s v="Camp 07"/>
    <x v="3"/>
    <d v="2023-01-01T00:00:00"/>
    <x v="0"/>
    <m/>
    <m/>
    <m/>
    <m/>
    <m/>
    <s v="Md Mosarraf Hossain"/>
    <n v="8801710000000"/>
    <s v="ngof.ukhia2@gmail.com"/>
    <s v="UNICEF-NGOF"/>
  </r>
  <r>
    <n v="2152"/>
    <s v="UNICEF"/>
    <s v="NGOF"/>
    <s v="UNICEF"/>
    <s v="WASH"/>
    <x v="0"/>
    <x v="12"/>
    <s v="# of water network"/>
    <m/>
    <n v="12"/>
    <s v="completed"/>
    <s v="Chittagong"/>
    <s v="Cox's Bazar"/>
    <x v="0"/>
    <s v="Palong Khali"/>
    <s v="Camp 07"/>
    <x v="3"/>
    <d v="2023-01-01T00:00:00"/>
    <x v="0"/>
    <m/>
    <m/>
    <m/>
    <m/>
    <m/>
    <s v="Md Mosarraf Hossain"/>
    <n v="8801710000000"/>
    <s v="ngof.ukhia2@gmail.com"/>
    <s v="UNICEF-NGOF"/>
  </r>
  <r>
    <n v="2153"/>
    <s v="UNICEF"/>
    <s v="NGOF"/>
    <s v="UNICEF"/>
    <s v="WASH"/>
    <x v="0"/>
    <x v="0"/>
    <s v="# of tube well"/>
    <m/>
    <n v="6"/>
    <s v="completed"/>
    <s v="Chittagong"/>
    <s v="Cox's Bazar"/>
    <x v="0"/>
    <s v="Palong Khali"/>
    <s v="Camp 07"/>
    <x v="3"/>
    <d v="2023-01-01T00:00:00"/>
    <x v="0"/>
    <m/>
    <m/>
    <m/>
    <m/>
    <m/>
    <s v="Md Mosarraf Hossain"/>
    <n v="8801710000000"/>
    <s v="ngof.ukhia2@gmail.com"/>
    <s v="UNICEF-NGOF"/>
  </r>
  <r>
    <n v="2154"/>
    <s v="IOM"/>
    <s v="SHED"/>
    <s v="Australian Aid"/>
    <s v="WASH"/>
    <x v="1"/>
    <x v="3"/>
    <s v="# of door"/>
    <m/>
    <n v="128"/>
    <s v="completed"/>
    <s v="Chittagong"/>
    <s v="Cox's Bazar"/>
    <x v="0"/>
    <s v="Palong Khali"/>
    <s v="Camp 02W"/>
    <x v="3"/>
    <d v="2022-12-01T00:00:00"/>
    <x v="0"/>
    <m/>
    <m/>
    <m/>
    <m/>
    <m/>
    <s v="Mohammad Hamja Bin Ali"/>
    <n v="1840742077"/>
    <s v="hamja.shedwash@gmail.com"/>
    <s v="IOM-SHED"/>
  </r>
  <r>
    <n v="2155"/>
    <s v="IOM"/>
    <s v="SHED"/>
    <s v="KFW"/>
    <s v="WASH"/>
    <x v="1"/>
    <x v="3"/>
    <s v="# of door"/>
    <m/>
    <n v="8"/>
    <s v="completed"/>
    <s v="Chittagong"/>
    <s v="Cox's Bazar"/>
    <x v="0"/>
    <s v="Palong Khali"/>
    <s v="Camp 20"/>
    <x v="3"/>
    <d v="2022-09-01T00:00:00"/>
    <x v="0"/>
    <m/>
    <m/>
    <m/>
    <m/>
    <m/>
    <s v="Mohammad Hamja Bin Ali"/>
    <n v="1840742077"/>
    <s v="hamja.shedwash@gmail.com"/>
    <s v="IOM-SHED"/>
  </r>
  <r>
    <n v="2156"/>
    <s v="IOM"/>
    <s v="SHED"/>
    <s v="KFW"/>
    <s v="WASH"/>
    <x v="1"/>
    <x v="3"/>
    <s v="# of door"/>
    <m/>
    <n v="19"/>
    <s v="completed"/>
    <s v="Chittagong"/>
    <s v="Cox's Bazar"/>
    <x v="0"/>
    <s v="Palong Khali"/>
    <s v="Camp 20 Extension"/>
    <x v="3"/>
    <d v="2022-09-01T00:00:00"/>
    <x v="0"/>
    <m/>
    <m/>
    <m/>
    <m/>
    <m/>
    <s v="Mohammad Hamja Bin Ali"/>
    <n v="1840742077"/>
    <s v="hamja.shedwash@gmail.com"/>
    <s v="IOM-SHED"/>
  </r>
  <r>
    <n v="2157"/>
    <s v="BRAC"/>
    <s v="BRAC"/>
    <s v="DFAT"/>
    <s v="WASH"/>
    <x v="1"/>
    <x v="3"/>
    <s v="# of door"/>
    <m/>
    <n v="5"/>
    <s v="completed"/>
    <s v="Chittagong"/>
    <s v="Cox's Bazar"/>
    <x v="1"/>
    <s v="Nhilla"/>
    <s v="Camp 25"/>
    <x v="3"/>
    <d v="2022-12-01T00:00:00"/>
    <x v="0"/>
    <m/>
    <m/>
    <m/>
    <m/>
    <m/>
    <s v="Safat Ahmed"/>
    <n v="1847456331"/>
    <s v="safat.ahmed@brac.net"/>
    <s v="BRAC"/>
  </r>
  <r>
    <n v="2158"/>
    <s v="NABOLOK"/>
    <s v="NABOLOK"/>
    <s v="GFFO-AA"/>
    <s v="WASH"/>
    <x v="1"/>
    <x v="3"/>
    <s v="# of door"/>
    <m/>
    <n v="5"/>
    <s v="completed"/>
    <s v="Chittagong"/>
    <s v="Cox's Bazar"/>
    <x v="1"/>
    <s v="Nhilla"/>
    <s v="HC,Nhilla"/>
    <x v="3"/>
    <d v="2022-11-01T00:00:00"/>
    <x v="1"/>
    <m/>
    <m/>
    <m/>
    <m/>
    <m/>
    <s v="Md. Siddiqur Rahman"/>
    <n v="8801710000000"/>
    <s v="nabolok.teknufwash@gmail.com"/>
    <s v="NABOLOK"/>
  </r>
  <r>
    <n v="2159"/>
    <s v="NABOLOK"/>
    <s v="NABOLOK"/>
    <s v="GFFO-AA"/>
    <s v="WASH"/>
    <x v="1"/>
    <x v="3"/>
    <s v="# of door"/>
    <m/>
    <n v="51"/>
    <s v="completed"/>
    <s v="Chittagong"/>
    <s v="Cox's Bazar"/>
    <x v="1"/>
    <s v="Nhilla"/>
    <s v="Camp 26"/>
    <x v="3"/>
    <d v="2022-11-01T00:00:00"/>
    <x v="0"/>
    <m/>
    <m/>
    <m/>
    <m/>
    <m/>
    <s v="Md. Siddiqur Rahman"/>
    <n v="8801710000000"/>
    <s v="nabolok.teknufwash@gmail.com"/>
    <s v="NABOLOK"/>
  </r>
  <r>
    <n v="2160"/>
    <s v="IOM"/>
    <s v="BRAC"/>
    <s v="IOM"/>
    <s v="WASH"/>
    <x v="1"/>
    <x v="3"/>
    <s v="# of door"/>
    <m/>
    <n v="94"/>
    <s v="completed"/>
    <s v="Chittagong"/>
    <s v="Cox's Bazar"/>
    <x v="0"/>
    <s v="Palong Khali"/>
    <s v="Camp 10"/>
    <x v="3"/>
    <d v="2022-05-01T00:00:00"/>
    <x v="0"/>
    <m/>
    <m/>
    <m/>
    <m/>
    <m/>
    <s v="Jaytun Naher"/>
    <n v="1833301502"/>
    <s v="jaytun.naher@brac.net"/>
    <s v="IOM-BRAC"/>
  </r>
  <r>
    <n v="2161"/>
    <s v="UNICEF"/>
    <s v="NGOF"/>
    <s v="UNICEF"/>
    <s v="WASH"/>
    <x v="2"/>
    <x v="4"/>
    <s v="# of HP sessions at HH level"/>
    <m/>
    <n v="6126"/>
    <s v="completed"/>
    <s v="Chittagong"/>
    <s v="Cox's Bazar"/>
    <x v="0"/>
    <s v="Palong Khali"/>
    <s v="Camp 07"/>
    <x v="3"/>
    <d v="2023-01-01T00:00:00"/>
    <x v="0"/>
    <m/>
    <m/>
    <m/>
    <m/>
    <m/>
    <s v="Md Mosarraf Hossain"/>
    <n v="8801710000000"/>
    <s v="ngof.ukhia2@gmail.com"/>
    <s v="UNICEF-NGOF"/>
  </r>
  <r>
    <n v="2162"/>
    <s v="UNICEF"/>
    <s v="NGOF"/>
    <s v="UNICEF"/>
    <s v="WASH"/>
    <x v="2"/>
    <x v="21"/>
    <s v="# of handwashing station"/>
    <m/>
    <n v="50"/>
    <s v="completed"/>
    <s v="Chittagong"/>
    <s v="Cox's Bazar"/>
    <x v="0"/>
    <s v="Palong Khali"/>
    <s v="Camp 07"/>
    <x v="3"/>
    <d v="2023-01-01T00:00:00"/>
    <x v="0"/>
    <m/>
    <m/>
    <m/>
    <m/>
    <m/>
    <s v="Md Mosarraf Hossain"/>
    <n v="8801710000000"/>
    <s v="ngof.ukhia2@gmail.com"/>
    <s v="UNICEF-NGOF"/>
  </r>
  <r>
    <n v="2163"/>
    <s v="UNICEF"/>
    <s v="NGOF"/>
    <s v="UNICEF"/>
    <s v="WASH"/>
    <x v="2"/>
    <x v="7"/>
    <s v="N/A"/>
    <m/>
    <n v="746"/>
    <s v="completed"/>
    <s v="Chittagong"/>
    <s v="Cox's Bazar"/>
    <x v="0"/>
    <s v="Palong Khali"/>
    <s v="Camp 07"/>
    <x v="3"/>
    <d v="2023-01-01T00:00:00"/>
    <x v="0"/>
    <m/>
    <m/>
    <m/>
    <m/>
    <s v="MHM Session Conducted"/>
    <s v="Md Mosarraf Hossain"/>
    <n v="8801710000000"/>
    <s v="ngof.ukhia2@gmail.com"/>
    <s v="UNICEF-NGOF"/>
  </r>
  <r>
    <n v="2164"/>
    <s v="UNICEF"/>
    <s v="NGOF"/>
    <s v="UNICEF"/>
    <s v="WASH"/>
    <x v="3"/>
    <x v="6"/>
    <s v="# of plant"/>
    <m/>
    <n v="5"/>
    <s v="completed"/>
    <s v="Chittagong"/>
    <s v="Cox's Bazar"/>
    <x v="0"/>
    <s v="Palong Khali"/>
    <s v="Camp 07"/>
    <x v="3"/>
    <d v="2023-01-01T00:00:00"/>
    <x v="0"/>
    <m/>
    <m/>
    <m/>
    <m/>
    <m/>
    <s v="Md Mosarraf Hossain"/>
    <n v="8801710000000"/>
    <s v="ngof.ukhia2@gmail.com"/>
    <s v="UNICEF-NGOF"/>
  </r>
  <r>
    <n v="2165"/>
    <s v="UNICEF"/>
    <s v="NGOF"/>
    <s v="UNICEF"/>
    <s v="WASH"/>
    <x v="3"/>
    <x v="7"/>
    <s v="N/A"/>
    <m/>
    <n v="5893"/>
    <s v="completed"/>
    <s v="Chittagong"/>
    <s v="Cox's Bazar"/>
    <x v="0"/>
    <s v="Palong Khali"/>
    <s v="Camp 07"/>
    <x v="3"/>
    <d v="2023-01-01T00:00:00"/>
    <x v="0"/>
    <m/>
    <m/>
    <m/>
    <m/>
    <s v="No. of Waste Bin Collected by Waste Collector"/>
    <s v="Md Mosarraf Hossain"/>
    <n v="8801710000000"/>
    <s v="ngof.ukhia2@gmail.com"/>
    <s v="UNICEF-NGOF"/>
  </r>
  <r>
    <n v="2166"/>
    <s v="NABOLOK"/>
    <s v="NABOLOK"/>
    <s v="GFFO-AA"/>
    <s v="WASH"/>
    <x v="1"/>
    <x v="3"/>
    <s v="# of door"/>
    <m/>
    <n v="88"/>
    <s v="completed"/>
    <s v="Chittagong"/>
    <s v="Cox's Bazar"/>
    <x v="1"/>
    <s v="Nhilla"/>
    <s v="Camp 24"/>
    <x v="3"/>
    <d v="2022-11-01T00:00:00"/>
    <x v="0"/>
    <m/>
    <m/>
    <m/>
    <m/>
    <m/>
    <s v="Md. Siddiqur Rahman"/>
    <n v="8801710000000"/>
    <s v="nabolok.teknufwash@gmail.com"/>
    <s v="NABOLOK"/>
  </r>
  <r>
    <n v="2167"/>
    <s v="DSK"/>
    <s v="DSK"/>
    <s v="IOM"/>
    <s v="WASH"/>
    <x v="1"/>
    <x v="3"/>
    <s v="# of door"/>
    <m/>
    <n v="101"/>
    <s v="completed"/>
    <s v="Chittagong"/>
    <s v="Cox's Bazar"/>
    <x v="0"/>
    <s v="Palong Khali"/>
    <s v="Camp 18"/>
    <x v="3"/>
    <d v="2022-09-01T00:00:00"/>
    <x v="0"/>
    <m/>
    <m/>
    <m/>
    <m/>
    <m/>
    <s v="Md. Shalahuddin Kader"/>
    <n v="1845101021"/>
    <s v="shalahuddin@dskbangladesh.org"/>
    <s v="DSK"/>
  </r>
  <r>
    <n v="2168"/>
    <s v="DSK"/>
    <s v="DSK"/>
    <s v="IOM"/>
    <s v="WASH"/>
    <x v="1"/>
    <x v="3"/>
    <s v="# of door"/>
    <m/>
    <n v="223"/>
    <s v="completed"/>
    <s v="Chittagong"/>
    <s v="Cox's Bazar"/>
    <x v="0"/>
    <s v="Palong Khali"/>
    <s v="Camp 19"/>
    <x v="3"/>
    <d v="2022-09-01T00:00:00"/>
    <x v="0"/>
    <m/>
    <m/>
    <m/>
    <m/>
    <m/>
    <s v="Md. Shalahuddin Kader"/>
    <n v="1845101021"/>
    <s v="shalahuddin@dskbangladesh.org"/>
    <s v="DSK"/>
  </r>
  <r>
    <n v="2169"/>
    <s v="IOM"/>
    <s v="NGOF"/>
    <s v="IOM"/>
    <s v="WASH"/>
    <x v="1"/>
    <x v="3"/>
    <s v="# of door"/>
    <m/>
    <n v="355"/>
    <s v="completed"/>
    <s v="Chittagong"/>
    <s v="Cox's Bazar"/>
    <x v="0"/>
    <s v="Palong Khali"/>
    <s v="Camp 09"/>
    <x v="3"/>
    <d v="2022-04-01T00:00:00"/>
    <x v="0"/>
    <m/>
    <m/>
    <m/>
    <m/>
    <m/>
    <s v="Md. Sydul Alam"/>
    <n v="1683360887"/>
    <s v="ngof.meal.sayed@gmail.com"/>
    <s v="IOM-NGOF"/>
  </r>
  <r>
    <n v="2170"/>
    <s v="UNICEF"/>
    <s v="BRAC"/>
    <s v="UNICEF"/>
    <s v="WASH"/>
    <x v="1"/>
    <x v="3"/>
    <s v="# of door"/>
    <m/>
    <n v="1042"/>
    <s v="completed"/>
    <s v="Chittagong"/>
    <s v="Cox's Bazar"/>
    <x v="0"/>
    <s v="Palong Khali"/>
    <s v="Camp 14"/>
    <x v="3"/>
    <d v="2023-02-01T00:00:00"/>
    <x v="0"/>
    <m/>
    <m/>
    <m/>
    <m/>
    <m/>
    <s v="Muhammed Sydul Hasan Sohan"/>
    <n v="1847456486"/>
    <s v="muhammed.sydul@brac.net"/>
    <s v="UNICEF-BRAC"/>
  </r>
  <r>
    <n v="2171"/>
    <s v="IOM"/>
    <s v="SHUSHILAN"/>
    <s v="IOM"/>
    <s v="WASH"/>
    <x v="1"/>
    <x v="3"/>
    <s v="# of door"/>
    <m/>
    <n v="240"/>
    <s v="completed"/>
    <s v="Chittagong"/>
    <s v="Cox's Bazar"/>
    <x v="0"/>
    <s v="Palong Khali"/>
    <s v="Camp 12"/>
    <x v="3"/>
    <d v="2022-09-01T00:00:00"/>
    <x v="0"/>
    <m/>
    <m/>
    <m/>
    <m/>
    <m/>
    <s v="Taposh Dutta"/>
    <n v="1849719196"/>
    <s v="taposhdutta@shushilan.org"/>
    <s v="IOM-SHUSHILAN"/>
  </r>
  <r>
    <n v="2172"/>
    <s v="Green Hill"/>
    <s v="GREEN HILL"/>
    <s v="CPI"/>
    <s v="WASH"/>
    <x v="1"/>
    <x v="3"/>
    <s v="# of door"/>
    <m/>
    <n v="44"/>
    <s v="completed"/>
    <s v="Chittagong"/>
    <s v="Cox's Bazar"/>
    <x v="0"/>
    <s v="Palong Khali"/>
    <s v="Camp 01W"/>
    <x v="3"/>
    <d v="2022-06-01T00:00:00"/>
    <x v="0"/>
    <m/>
    <m/>
    <m/>
    <m/>
    <m/>
    <s v="Md. Arifuzzaman"/>
    <n v="1882052535"/>
    <s v="arifuzzaman@ghcxb.org"/>
    <s v="Green Hill"/>
  </r>
  <r>
    <n v="2173"/>
    <s v="Green Hill"/>
    <s v="GREEN HILL"/>
    <s v="CPI"/>
    <s v="WASH"/>
    <x v="1"/>
    <x v="3"/>
    <s v="# of door"/>
    <m/>
    <n v="8"/>
    <s v="completed"/>
    <s v="Chittagong"/>
    <s v="Cox's Bazar"/>
    <x v="0"/>
    <s v="Palong Khali"/>
    <s v="Camp 04"/>
    <x v="3"/>
    <d v="2022-06-01T00:00:00"/>
    <x v="0"/>
    <m/>
    <m/>
    <m/>
    <m/>
    <m/>
    <s v="Md. Arifuzzaman"/>
    <n v="1882052535"/>
    <s v="arifuzzaman@ghcxb.org"/>
    <s v="Green Hill"/>
  </r>
  <r>
    <n v="2174"/>
    <s v="Green Hill"/>
    <s v="GREEN HILL"/>
    <s v="CPI"/>
    <s v="WASH"/>
    <x v="1"/>
    <x v="3"/>
    <s v="# of door"/>
    <m/>
    <n v="14"/>
    <s v="completed"/>
    <s v="Chittagong"/>
    <s v="Cox's Bazar"/>
    <x v="0"/>
    <s v="Palong Khali"/>
    <s v="Camp 17"/>
    <x v="3"/>
    <d v="2022-06-01T00:00:00"/>
    <x v="0"/>
    <m/>
    <m/>
    <m/>
    <m/>
    <m/>
    <s v="Md. Arifuzzaman"/>
    <n v="1882052535"/>
    <s v="arifuzzaman@ghcxb.org"/>
    <s v="Green Hill"/>
  </r>
  <r>
    <n v="2175"/>
    <s v="UNICEF"/>
    <s v="DSK"/>
    <s v="UNICEF"/>
    <s v="WASH"/>
    <x v="1"/>
    <x v="3"/>
    <s v="# of door"/>
    <m/>
    <n v="364"/>
    <s v="completed"/>
    <s v="Chittagong"/>
    <s v="Cox's Bazar"/>
    <x v="1"/>
    <s v="Whykong"/>
    <s v="Camp 22"/>
    <x v="3"/>
    <d v="2023-02-01T00:00:00"/>
    <x v="0"/>
    <m/>
    <m/>
    <m/>
    <m/>
    <m/>
    <s v="Md. Azhari Mukul"/>
    <n v="1757266614"/>
    <s v="azhari@dskbangladesh.org"/>
    <s v="UNICEF-DSK"/>
  </r>
  <r>
    <n v="2176"/>
    <s v="IOM"/>
    <s v="ACF"/>
    <s v="KFW"/>
    <s v="WASH"/>
    <x v="1"/>
    <x v="3"/>
    <s v="# of door"/>
    <m/>
    <n v="698"/>
    <s v="completed"/>
    <s v="Chittagong"/>
    <s v="Cox's Bazar"/>
    <x v="0"/>
    <s v="Palong Khali"/>
    <s v="Camp 11"/>
    <x v="3"/>
    <d v="2022-09-01T00:00:00"/>
    <x v="0"/>
    <m/>
    <m/>
    <m/>
    <m/>
    <m/>
    <s v="Moammad Shajan Siraj"/>
    <n v="1813213381"/>
    <s v="washhppm-cox@bd-actionagainsthunger.org"/>
    <s v="IOM-ACF"/>
  </r>
  <r>
    <n v="2177"/>
    <s v="SCI"/>
    <s v="SCI"/>
    <s v="Japan Platform"/>
    <s v="WASH"/>
    <x v="0"/>
    <x v="0"/>
    <s v="# of tube well"/>
    <m/>
    <n v="30"/>
    <s v="completed"/>
    <s v="Chittagong"/>
    <s v="Cox's Bazar"/>
    <x v="0"/>
    <s v="Palong Khali"/>
    <s v="Camp 17"/>
    <x v="3"/>
    <d v="2022-04-01T00:00:00"/>
    <x v="0"/>
    <m/>
    <m/>
    <m/>
    <m/>
    <m/>
    <s v="Md. Fuhad Mollah"/>
    <n v="1708521596"/>
    <s v="fuhad.mollah@savethechildren.org"/>
    <s v="SCI"/>
  </r>
  <r>
    <n v="2178"/>
    <s v="SCI"/>
    <s v="SCI"/>
    <s v="Japan Platform"/>
    <s v="WASH"/>
    <x v="0"/>
    <x v="12"/>
    <s v="# of water network"/>
    <m/>
    <n v="1"/>
    <s v="completed"/>
    <s v="Chittagong"/>
    <s v="Cox's Bazar"/>
    <x v="0"/>
    <s v="Palong Khali"/>
    <s v="Camp 17"/>
    <x v="3"/>
    <d v="2022-04-01T00:00:00"/>
    <x v="0"/>
    <m/>
    <m/>
    <m/>
    <m/>
    <m/>
    <s v="Md. Fuhad Mollah"/>
    <n v="1708521596"/>
    <s v="fuhad.mollah@savethechildren.org"/>
    <s v="SCI"/>
  </r>
  <r>
    <n v="2179"/>
    <s v="UNICEF"/>
    <s v="VERC"/>
    <s v="UNICEF"/>
    <s v="WASH"/>
    <x v="1"/>
    <x v="3"/>
    <s v="# of door"/>
    <m/>
    <n v="1090"/>
    <s v="completed"/>
    <s v="Chittagong"/>
    <s v="Cox's Bazar"/>
    <x v="0"/>
    <s v="Palong Khali"/>
    <s v="Camp 08W"/>
    <x v="3"/>
    <d v="2022-05-01T00:00:00"/>
    <x v="0"/>
    <m/>
    <m/>
    <m/>
    <m/>
    <m/>
    <s v="Tuni Ahmed"/>
    <n v="1686793411"/>
    <s v="tuni.imo.verc@gmail.com"/>
    <s v="UNICEF-VERC"/>
  </r>
  <r>
    <n v="2180"/>
    <s v="UNICEF"/>
    <s v="NGOF"/>
    <s v="UNICEF"/>
    <s v="WASH"/>
    <x v="1"/>
    <x v="3"/>
    <s v="# of door"/>
    <m/>
    <n v="674"/>
    <s v="completed"/>
    <s v="Chittagong"/>
    <s v="Cox's Bazar"/>
    <x v="0"/>
    <s v="Palong Khali"/>
    <s v="Camp 06"/>
    <x v="3"/>
    <d v="2023-01-01T00:00:00"/>
    <x v="0"/>
    <m/>
    <m/>
    <m/>
    <m/>
    <m/>
    <s v="Md Mosarraf Hossain"/>
    <n v="8801710000000"/>
    <s v="ngof.ukhia2@gmail.com"/>
    <s v="UNICEF-NGOF"/>
  </r>
  <r>
    <n v="2181"/>
    <s v="SCI"/>
    <s v="SCI"/>
    <s v="Japan Platform"/>
    <s v="WASH"/>
    <x v="2"/>
    <x v="4"/>
    <s v="# of HP sessions at HH level"/>
    <m/>
    <n v="170"/>
    <s v="completed"/>
    <s v="Chittagong"/>
    <s v="Cox's Bazar"/>
    <x v="0"/>
    <s v="Palong Khali"/>
    <s v="Camp 17"/>
    <x v="3"/>
    <d v="2022-04-01T00:00:00"/>
    <x v="0"/>
    <m/>
    <m/>
    <m/>
    <m/>
    <m/>
    <s v="Md. Fuhad Mollah"/>
    <n v="1708521596"/>
    <s v="fuhad.mollah@savethechildren.org"/>
    <s v="SCI"/>
  </r>
  <r>
    <n v="2182"/>
    <s v="SCI"/>
    <s v="SCI"/>
    <s v="Japan Platform"/>
    <s v="WASH"/>
    <x v="3"/>
    <x v="5"/>
    <s v="# of campaign per camp "/>
    <m/>
    <n v="2"/>
    <s v="completed"/>
    <s v="Chittagong"/>
    <s v="Cox's Bazar"/>
    <x v="0"/>
    <s v="Palong Khali"/>
    <s v="Camp 17"/>
    <x v="3"/>
    <d v="2022-04-01T00:00:00"/>
    <x v="0"/>
    <m/>
    <m/>
    <m/>
    <m/>
    <m/>
    <s v="Md. Fuhad Mollah"/>
    <n v="1708521596"/>
    <s v="fuhad.mollah@savethechildren.org"/>
    <s v="SCI"/>
  </r>
  <r>
    <n v="2183"/>
    <s v="UNICEF"/>
    <s v="NGOF"/>
    <s v="UNICEF"/>
    <s v="WASH"/>
    <x v="1"/>
    <x v="3"/>
    <s v="# of door"/>
    <m/>
    <n v="1393"/>
    <s v="completed"/>
    <s v="Chittagong"/>
    <s v="Cox's Bazar"/>
    <x v="0"/>
    <s v="Palong Khali"/>
    <s v="Camp 07"/>
    <x v="3"/>
    <d v="2023-01-01T00:00:00"/>
    <x v="0"/>
    <m/>
    <m/>
    <m/>
    <m/>
    <m/>
    <s v="Md Mosarraf Hossain"/>
    <n v="8801710000000"/>
    <s v="ngof.ukhia2@gmail.com"/>
    <s v="UNICEF-NGOF"/>
  </r>
  <r>
    <n v="2184"/>
    <s v="SCI"/>
    <s v="SCI"/>
    <s v="Japan Platform"/>
    <s v="WASH"/>
    <x v="0"/>
    <x v="0"/>
    <s v="# of tube well"/>
    <m/>
    <n v="16"/>
    <s v="completed"/>
    <s v="Chittagong"/>
    <s v="Cox's Bazar"/>
    <x v="0"/>
    <s v="Palong Khali"/>
    <s v="Camp 20"/>
    <x v="3"/>
    <d v="2022-04-01T00:00:00"/>
    <x v="0"/>
    <m/>
    <m/>
    <m/>
    <m/>
    <m/>
    <s v="Md. Fuhad Mollah"/>
    <n v="1708521596"/>
    <s v="fuhad.mollah@savethechildren.org"/>
    <s v="SCI"/>
  </r>
  <r>
    <n v="2185"/>
    <s v="SCI"/>
    <s v="SCI"/>
    <s v="Japan Platform"/>
    <s v="WASH"/>
    <x v="1"/>
    <x v="3"/>
    <s v="# of door"/>
    <m/>
    <n v="9"/>
    <s v="completed"/>
    <s v="Chittagong"/>
    <s v="Cox's Bazar"/>
    <x v="0"/>
    <s v="Palong Khali"/>
    <s v="Camp 17"/>
    <x v="3"/>
    <d v="2022-04-01T00:00:00"/>
    <x v="0"/>
    <m/>
    <m/>
    <m/>
    <m/>
    <m/>
    <s v="Md. Fuhad Mollah"/>
    <n v="1708521596"/>
    <s v="fuhad.mollah@savethechildren.org"/>
    <s v="SCI"/>
  </r>
  <r>
    <n v="2186"/>
    <s v="SCI"/>
    <s v="SCI"/>
    <s v="Japan Platform"/>
    <s v="WASH"/>
    <x v="1"/>
    <x v="3"/>
    <s v="# of door"/>
    <m/>
    <n v="5"/>
    <s v="completed"/>
    <s v="Chittagong"/>
    <s v="Cox's Bazar"/>
    <x v="0"/>
    <s v="Palong Khali"/>
    <s v="Camp 20"/>
    <x v="3"/>
    <d v="2022-04-01T00:00:00"/>
    <x v="0"/>
    <m/>
    <m/>
    <m/>
    <m/>
    <m/>
    <s v="Md. Fuhad Mollah"/>
    <n v="1708521596"/>
    <s v="fuhad.mollah@savethechildren.org"/>
    <s v="SCI"/>
  </r>
  <r>
    <n v="2187"/>
    <s v="SCI"/>
    <s v="SCI"/>
    <s v="Japan Platform"/>
    <s v="WASH"/>
    <x v="1"/>
    <x v="3"/>
    <s v="# of door"/>
    <m/>
    <n v="16"/>
    <s v="completed"/>
    <s v="Chittagong"/>
    <s v="Cox's Bazar"/>
    <x v="1"/>
    <s v="Nhilla"/>
    <s v="Camp 25"/>
    <x v="3"/>
    <d v="2022-04-01T00:00:00"/>
    <x v="0"/>
    <m/>
    <m/>
    <m/>
    <m/>
    <m/>
    <s v="Md. Fuhad Mollah"/>
    <n v="1708521596"/>
    <s v="fuhad.mollah@savethechildren.org"/>
    <s v="SCI"/>
  </r>
  <r>
    <n v="2188"/>
    <s v="SCI"/>
    <s v="SCI"/>
    <s v="Japan Platform"/>
    <s v="WASH"/>
    <x v="2"/>
    <x v="4"/>
    <s v="# of HP sessions at HH level"/>
    <m/>
    <n v="160"/>
    <s v="completed"/>
    <s v="Chittagong"/>
    <s v="Cox's Bazar"/>
    <x v="0"/>
    <s v="Palong Khali"/>
    <s v="Camp 20"/>
    <x v="3"/>
    <d v="2022-04-01T00:00:00"/>
    <x v="0"/>
    <m/>
    <m/>
    <m/>
    <m/>
    <m/>
    <s v="Md. Fuhad Mollah"/>
    <n v="1708521596"/>
    <s v="fuhad.mollah@savethechildren.org"/>
    <s v="SCI"/>
  </r>
  <r>
    <n v="2189"/>
    <s v="SCI"/>
    <s v="SCI"/>
    <s v="Japan Platform"/>
    <s v="WASH"/>
    <x v="3"/>
    <x v="5"/>
    <s v="# of campaign per camp "/>
    <m/>
    <n v="2"/>
    <s v="completed"/>
    <s v="Chittagong"/>
    <s v="Cox's Bazar"/>
    <x v="0"/>
    <s v="Palong Khali"/>
    <s v="Camp 20"/>
    <x v="3"/>
    <d v="2022-04-01T00:00:00"/>
    <x v="0"/>
    <m/>
    <m/>
    <m/>
    <m/>
    <m/>
    <s v="Md. Fuhad Mollah"/>
    <n v="1708521596"/>
    <s v="fuhad.mollah@savethechildren.org"/>
    <s v="SCI"/>
  </r>
  <r>
    <n v="2190"/>
    <s v="SCI"/>
    <s v="SCI"/>
    <s v="Japan Platform"/>
    <s v="WASH"/>
    <x v="0"/>
    <x v="12"/>
    <s v="# of water network"/>
    <m/>
    <n v="1"/>
    <s v="completed"/>
    <s v="Chittagong"/>
    <s v="Cox's Bazar"/>
    <x v="1"/>
    <s v="Nhilla"/>
    <s v="Camp 25"/>
    <x v="3"/>
    <d v="2022-04-01T00:00:00"/>
    <x v="0"/>
    <m/>
    <m/>
    <m/>
    <m/>
    <m/>
    <s v="Md. Fuhad Mollah"/>
    <n v="1708521596"/>
    <s v="fuhad.mollah@savethechildren.org"/>
    <s v="SCI"/>
  </r>
  <r>
    <n v="2191"/>
    <s v="SCI"/>
    <s v="SCI"/>
    <s v="Japan Platform"/>
    <s v="WASH"/>
    <x v="1"/>
    <x v="3"/>
    <s v="# of door"/>
    <m/>
    <n v="20"/>
    <s v="completed"/>
    <s v="Chittagong"/>
    <s v="Cox's Bazar"/>
    <x v="1"/>
    <s v="Nhilla"/>
    <s v="Camp 27"/>
    <x v="3"/>
    <d v="2022-04-01T00:00:00"/>
    <x v="0"/>
    <m/>
    <m/>
    <m/>
    <m/>
    <m/>
    <s v="Md. Fuhad Mollah"/>
    <n v="1708521596"/>
    <s v="fuhad.mollah@savethechildren.org"/>
    <s v="SCI"/>
  </r>
  <r>
    <n v="2194"/>
    <s v="SCI"/>
    <s v="SCI"/>
    <s v="Japan Platform"/>
    <s v="WASH"/>
    <x v="2"/>
    <x v="4"/>
    <s v="# of HP sessions at HH level"/>
    <m/>
    <n v="220"/>
    <s v="completed"/>
    <s v="Chittagong"/>
    <s v="Cox's Bazar"/>
    <x v="1"/>
    <s v="Nhilla"/>
    <s v="Camp 25"/>
    <x v="3"/>
    <d v="2022-04-01T00:00:00"/>
    <x v="0"/>
    <m/>
    <m/>
    <m/>
    <m/>
    <m/>
    <s v="Md. Fuhad Mollah"/>
    <n v="1708521596"/>
    <s v="fuhad.mollah@savethechildren.org"/>
    <s v="SCI"/>
  </r>
  <r>
    <n v="2195"/>
    <s v="SCI"/>
    <s v="SCI"/>
    <s v="Japan Platform"/>
    <s v="WASH"/>
    <x v="3"/>
    <x v="5"/>
    <s v="# of campaign per camp "/>
    <m/>
    <n v="3"/>
    <s v="completed"/>
    <s v="Chittagong"/>
    <s v="Cox's Bazar"/>
    <x v="1"/>
    <s v="Nhilla"/>
    <s v="Camp 25"/>
    <x v="3"/>
    <d v="2022-04-01T00:00:00"/>
    <x v="0"/>
    <m/>
    <m/>
    <m/>
    <m/>
    <m/>
    <s v="Md. Fuhad Mollah"/>
    <n v="1708521596"/>
    <s v="fuhad.mollah@savethechildren.org"/>
    <s v="SCI"/>
  </r>
  <r>
    <n v="2196"/>
    <s v="SCI"/>
    <s v="SCI"/>
    <s v="Japan Platform"/>
    <s v="WASH"/>
    <x v="0"/>
    <x v="12"/>
    <s v="# of water network"/>
    <m/>
    <n v="1"/>
    <s v="completed"/>
    <s v="Chittagong"/>
    <s v="Cox's Bazar"/>
    <x v="1"/>
    <s v="Nhilla"/>
    <s v="Camp 27"/>
    <x v="3"/>
    <d v="2022-04-01T00:00:00"/>
    <x v="0"/>
    <m/>
    <m/>
    <m/>
    <m/>
    <m/>
    <s v="Md. Fuhad Mollah"/>
    <n v="1708521596"/>
    <s v="fuhad.mollah@savethechildren.org"/>
    <s v="SCI"/>
  </r>
  <r>
    <n v="2197"/>
    <s v="CCDB"/>
    <s v="CCDB"/>
    <s v="TEARFUND"/>
    <s v="WASH"/>
    <x v="1"/>
    <x v="3"/>
    <s v="# of door"/>
    <m/>
    <n v="69"/>
    <s v="completed"/>
    <s v="Chittagong"/>
    <s v="Cox's Bazar"/>
    <x v="0"/>
    <s v="Palong Khali"/>
    <s v="Camp 01E"/>
    <x v="3"/>
    <d v="2022-08-01T00:00:00"/>
    <x v="0"/>
    <m/>
    <m/>
    <m/>
    <m/>
    <m/>
    <s v="Tushar Chakraborty"/>
    <n v="1751364802"/>
    <s v="pmccdbukhia21@gmail.com"/>
    <s v="CCDB"/>
  </r>
  <r>
    <n v="2198"/>
    <s v="CCDB"/>
    <s v="CCDB"/>
    <s v="TEARFUND"/>
    <s v="WASH"/>
    <x v="1"/>
    <x v="3"/>
    <s v="# of door"/>
    <m/>
    <n v="65"/>
    <s v="completed"/>
    <s v="Chittagong"/>
    <s v="Cox's Bazar"/>
    <x v="0"/>
    <s v="Palong Khali"/>
    <s v="Camp 01W"/>
    <x v="3"/>
    <d v="2022-08-01T00:00:00"/>
    <x v="0"/>
    <m/>
    <m/>
    <m/>
    <m/>
    <m/>
    <s v="Tushar Chakraborty"/>
    <n v="1751364802"/>
    <s v="pmccdbukhia21@gmail.com"/>
    <s v="CCDB"/>
  </r>
  <r>
    <n v="2199"/>
    <s v="SCI"/>
    <s v="SCI"/>
    <s v="Japan Platform"/>
    <s v="WASH"/>
    <x v="2"/>
    <x v="4"/>
    <s v="# of HP sessions at HH level"/>
    <m/>
    <n v="180"/>
    <s v="completed"/>
    <s v="Chittagong"/>
    <s v="Cox's Bazar"/>
    <x v="1"/>
    <s v="Nhilla"/>
    <s v="Camp 27"/>
    <x v="3"/>
    <d v="2022-04-01T00:00:00"/>
    <x v="0"/>
    <m/>
    <m/>
    <m/>
    <m/>
    <m/>
    <s v="Md. Fuhad Mollah"/>
    <n v="1708521596"/>
    <s v="fuhad.mollah@savethechildren.org"/>
    <s v="SCI"/>
  </r>
  <r>
    <n v="2200"/>
    <s v="SCI"/>
    <s v="SCI"/>
    <s v="Japan Platform"/>
    <s v="WASH"/>
    <x v="3"/>
    <x v="5"/>
    <s v="# of campaign per camp "/>
    <m/>
    <n v="3"/>
    <s v="completed"/>
    <s v="Chittagong"/>
    <s v="Cox's Bazar"/>
    <x v="1"/>
    <s v="Nhilla"/>
    <s v="Camp 27"/>
    <x v="3"/>
    <d v="2022-04-01T00:00:00"/>
    <x v="0"/>
    <m/>
    <m/>
    <m/>
    <m/>
    <m/>
    <s v="Md. Fuhad Mollah"/>
    <n v="1708521596"/>
    <s v="fuhad.mollah@savethechildren.org"/>
    <s v="SCI"/>
  </r>
  <r>
    <n v="2201"/>
    <s v="SCI"/>
    <s v="SCI"/>
    <s v="Japan Platform"/>
    <s v="WASH"/>
    <x v="3"/>
    <x v="6"/>
    <s v="# of plant"/>
    <m/>
    <n v="1"/>
    <s v="completed"/>
    <s v="Chittagong"/>
    <s v="Cox's Bazar"/>
    <x v="1"/>
    <s v="Nhilla"/>
    <s v="Camp 27"/>
    <x v="3"/>
    <d v="2022-04-01T00:00:00"/>
    <x v="0"/>
    <m/>
    <m/>
    <m/>
    <m/>
    <m/>
    <s v="Md. Fuhad Mollah"/>
    <n v="1708521596"/>
    <s v="fuhad.mollah@savethechildren.org"/>
    <s v="SCI"/>
  </r>
  <r>
    <n v="2206"/>
    <s v="CA"/>
    <s v="DSK"/>
    <s v="CAID, DFAT"/>
    <s v="WASH"/>
    <x v="1"/>
    <x v="3"/>
    <s v="# of door"/>
    <m/>
    <n v="74"/>
    <s v="completed"/>
    <s v="Chittagong"/>
    <s v="Cox's Bazar"/>
    <x v="0"/>
    <s v="Palong Khali"/>
    <s v="Camp 15"/>
    <x v="3"/>
    <d v="2022-04-01T00:00:00"/>
    <x v="0"/>
    <m/>
    <m/>
    <m/>
    <m/>
    <m/>
    <s v="Sanjit Hajong"/>
    <n v="1826201879"/>
    <s v="shajong@dskbangladesh.org"/>
    <s v="CA-DSK"/>
  </r>
  <r>
    <n v="2207"/>
    <s v="ACF"/>
    <s v="ACF"/>
    <s v="GAC"/>
    <s v="WASH"/>
    <x v="1"/>
    <x v="3"/>
    <s v="# of door"/>
    <m/>
    <n v="228"/>
    <s v="completed"/>
    <s v="Chittagong"/>
    <s v="Cox's Bazar"/>
    <x v="0"/>
    <s v="Raja Palong"/>
    <s v="Kutupalong RC"/>
    <x v="3"/>
    <d v="2022-09-01T00:00:00"/>
    <x v="0"/>
    <m/>
    <m/>
    <m/>
    <m/>
    <m/>
    <s v="Md. Hasanul Islam"/>
    <n v="1886245011"/>
    <s v="washspofsm1-em@bd-actionagainsthunger.org"/>
    <s v="ACF"/>
  </r>
  <r>
    <n v="2210"/>
    <s v="Caritas"/>
    <s v="CARITAS"/>
    <s v="Caritas Spain"/>
    <s v="WASH"/>
    <x v="1"/>
    <x v="3"/>
    <s v="# of door"/>
    <m/>
    <n v="50"/>
    <s v="completed"/>
    <s v="Chittagong"/>
    <s v="Cox's Bazar"/>
    <x v="0"/>
    <s v="Palong Khali"/>
    <s v="Camp 17"/>
    <x v="3"/>
    <d v="2023-06-01T00:00:00"/>
    <x v="0"/>
    <m/>
    <m/>
    <m/>
    <m/>
    <m/>
    <s v="Pius Nanuar"/>
    <n v="1722524747"/>
    <s v="pius_nanuar.sro@caritasbd.org"/>
    <s v="Caritas"/>
  </r>
  <r>
    <n v="2211"/>
    <s v="UNICEF"/>
    <s v="WVI"/>
    <s v="UNICEF"/>
    <s v="WASH"/>
    <x v="1"/>
    <x v="3"/>
    <s v="# of door"/>
    <m/>
    <n v="396"/>
    <s v="completed"/>
    <s v="Chittagong"/>
    <s v="Cox's Bazar"/>
    <x v="0"/>
    <s v="Palong Khali"/>
    <s v="Camp 08E"/>
    <x v="3"/>
    <d v="2023-04-01T00:00:00"/>
    <x v="0"/>
    <m/>
    <m/>
    <m/>
    <m/>
    <m/>
    <s v="Ridoy Roy"/>
    <n v="1679210106"/>
    <s v="ridoy_roy@wvi.org"/>
    <s v="UNICEF-WVI"/>
  </r>
  <r>
    <n v="2212"/>
    <s v="WHH"/>
    <s v="ANANDO"/>
    <s v="GFFO, ANANDO"/>
    <s v="WASH"/>
    <x v="1"/>
    <x v="3"/>
    <s v="# of door"/>
    <m/>
    <n v="226"/>
    <s v="completed"/>
    <s v="Chittagong"/>
    <s v="Cox's Bazar"/>
    <x v="1"/>
    <s v="Nhilla"/>
    <s v="Camp 27"/>
    <x v="3"/>
    <d v="2022-05-01T00:00:00"/>
    <x v="0"/>
    <m/>
    <m/>
    <m/>
    <m/>
    <m/>
    <s v="Md. Akramul Haque"/>
    <n v="1714567162"/>
    <s v="akramul.haque@welthungerhilfe.de"/>
    <s v="WHH-ANANDO"/>
  </r>
  <r>
    <n v="2213"/>
    <s v="CA"/>
    <s v="DSK"/>
    <s v="CAID, DFAT"/>
    <s v="WASH"/>
    <x v="1"/>
    <x v="9"/>
    <s v="# of door"/>
    <m/>
    <n v="11"/>
    <s v="completed"/>
    <s v="Chittagong"/>
    <s v="Cox's Bazar"/>
    <x v="0"/>
    <s v="Palong Khali"/>
    <s v="Camp 15"/>
    <x v="3"/>
    <d v="2022-07-01T00:00:00"/>
    <x v="0"/>
    <m/>
    <m/>
    <m/>
    <m/>
    <m/>
    <s v="Qumrul Hassan Jilani"/>
    <n v="1714495950"/>
    <s v="qumrul@dskbangladesh.org"/>
    <s v="CA-DSK"/>
  </r>
  <r>
    <n v="2221"/>
    <s v="CARE"/>
    <s v="CARE"/>
    <s v="UNICEF"/>
    <s v="WASH"/>
    <x v="1"/>
    <x v="9"/>
    <s v="# of door"/>
    <m/>
    <n v="233"/>
    <s v="completed"/>
    <s v="Chittagong"/>
    <s v="Cox's Bazar"/>
    <x v="0"/>
    <s v="Palong Khali"/>
    <s v="Camp 15"/>
    <x v="3"/>
    <d v="2023-02-01T00:00:00"/>
    <x v="0"/>
    <m/>
    <m/>
    <m/>
    <m/>
    <m/>
    <s v="Mahmud Hossain"/>
    <n v="1777773726"/>
    <s v="MahmudHossain.Munna@care.org"/>
    <s v="CARE"/>
  </r>
  <r>
    <n v="2222"/>
    <s v="CARE"/>
    <s v="CARE"/>
    <s v="UNICEF"/>
    <s v="WASH"/>
    <x v="1"/>
    <x v="9"/>
    <s v="# of door"/>
    <m/>
    <n v="83"/>
    <s v="completed"/>
    <s v="Chittagong"/>
    <s v="Cox's Bazar"/>
    <x v="0"/>
    <s v="Palong Khali"/>
    <s v="Camp 16"/>
    <x v="3"/>
    <d v="2023-02-01T00:00:00"/>
    <x v="0"/>
    <m/>
    <m/>
    <m/>
    <m/>
    <m/>
    <s v="Mahmud Hossain"/>
    <n v="1777773726"/>
    <s v="MahmudHossain.Munna@care.org"/>
    <s v="CARE"/>
  </r>
  <r>
    <n v="2223"/>
    <s v="IOM"/>
    <s v="SHED"/>
    <s v="KFW"/>
    <s v="WASH"/>
    <x v="1"/>
    <x v="9"/>
    <s v="# of door"/>
    <m/>
    <n v="124"/>
    <s v="completed"/>
    <s v="Chittagong"/>
    <s v="Cox's Bazar"/>
    <x v="0"/>
    <s v="Palong Khali"/>
    <s v="Camp 13"/>
    <x v="3"/>
    <d v="2022-09-01T00:00:00"/>
    <x v="0"/>
    <m/>
    <m/>
    <m/>
    <m/>
    <m/>
    <s v="Mohammad Hamja Bin Ali"/>
    <n v="1840742077"/>
    <s v="hamja.shedwash@gmail.com"/>
    <s v="IOM-SHED"/>
  </r>
  <r>
    <n v="2224"/>
    <s v="IOM"/>
    <s v="SHED"/>
    <s v="Australian Aid"/>
    <s v="WASH"/>
    <x v="1"/>
    <x v="9"/>
    <s v="# of door"/>
    <m/>
    <n v="39"/>
    <s v="completed"/>
    <s v="Chittagong"/>
    <s v="Cox's Bazar"/>
    <x v="0"/>
    <s v="Palong Khali"/>
    <s v="Camp 02W"/>
    <x v="3"/>
    <d v="2022-12-01T00:00:00"/>
    <x v="0"/>
    <m/>
    <m/>
    <m/>
    <m/>
    <m/>
    <s v="Mohammad Hamja Bin Ali"/>
    <n v="1840742077"/>
    <s v="hamja.shedwash@gmail.com"/>
    <s v="IOM-SHED"/>
  </r>
  <r>
    <n v="2229"/>
    <s v="CCDB"/>
    <s v="CCDB"/>
    <s v="TEARFUND"/>
    <s v="WASH"/>
    <x v="1"/>
    <x v="3"/>
    <s v="# of door"/>
    <m/>
    <n v="82"/>
    <s v="completed"/>
    <s v="Chittagong"/>
    <s v="Cox's Bazar"/>
    <x v="0"/>
    <s v="Palong Khali"/>
    <s v="Camp 01W"/>
    <x v="2"/>
    <d v="2022-08-01T00:00:00"/>
    <x v="0"/>
    <m/>
    <m/>
    <m/>
    <m/>
    <m/>
    <s v="Tushar Chakraborty"/>
    <n v="8801750000000"/>
    <s v="pmccdbukhia21@gmail.com"/>
    <s v="CCDB"/>
  </r>
  <r>
    <n v="2230"/>
    <s v="CCDB"/>
    <s v="CCDB"/>
    <s v="TEARFUND"/>
    <s v="WASH"/>
    <x v="3"/>
    <x v="5"/>
    <s v="# of campaign per camp "/>
    <m/>
    <n v="1"/>
    <s v="completed"/>
    <s v="Chittagong"/>
    <s v="Cox's Bazar"/>
    <x v="0"/>
    <s v="Palong Khali"/>
    <s v="Camp 01W"/>
    <x v="2"/>
    <d v="2022-08-01T00:00:00"/>
    <x v="0"/>
    <m/>
    <m/>
    <m/>
    <m/>
    <m/>
    <s v="Tushar Chakraborty"/>
    <n v="8801750000000"/>
    <s v="pmccdbukhia21@gmail.com"/>
    <s v="CCDB"/>
  </r>
  <r>
    <n v="2231"/>
    <s v="CCDB"/>
    <s v="CCDB"/>
    <s v="TEARFUND"/>
    <s v="WASH"/>
    <x v="3"/>
    <x v="7"/>
    <s v="N/A"/>
    <m/>
    <n v="308"/>
    <s v="completed"/>
    <s v="Chittagong"/>
    <s v="Cox's Bazar"/>
    <x v="0"/>
    <s v="Palong Khali"/>
    <s v="Camp 01W"/>
    <x v="2"/>
    <d v="2022-08-01T00:00:00"/>
    <x v="0"/>
    <m/>
    <m/>
    <m/>
    <m/>
    <s v="Number of 308 man days camp cleaning camp 1 west G block as a WASH focal."/>
    <s v="Tushar Chakraborty"/>
    <n v="8801750000000"/>
    <s v="pmccdbukhia21@gmail.com"/>
    <s v="CCDB"/>
  </r>
  <r>
    <n v="2232"/>
    <s v="IOM"/>
    <s v="SHED"/>
    <s v="KFW"/>
    <s v="WASH"/>
    <x v="1"/>
    <x v="9"/>
    <s v="# of door"/>
    <m/>
    <n v="44"/>
    <s v="completed"/>
    <s v="Chittagong"/>
    <s v="Cox's Bazar"/>
    <x v="0"/>
    <s v="Palong Khali"/>
    <s v="Camp 20"/>
    <x v="3"/>
    <d v="2022-09-01T00:00:00"/>
    <x v="0"/>
    <m/>
    <m/>
    <m/>
    <m/>
    <m/>
    <s v="Mohammad Hamja Bin Ali"/>
    <n v="1840742077"/>
    <s v="hamja.shedwash@gmail.com"/>
    <s v="IOM-SHED"/>
  </r>
  <r>
    <n v="2233"/>
    <s v="IOM"/>
    <s v="SHED"/>
    <s v="KFW"/>
    <s v="WASH"/>
    <x v="1"/>
    <x v="9"/>
    <s v="# of door"/>
    <m/>
    <n v="60"/>
    <s v="completed"/>
    <s v="Chittagong"/>
    <s v="Cox's Bazar"/>
    <x v="0"/>
    <s v="Palong Khali"/>
    <s v="Camp 20 Extension"/>
    <x v="3"/>
    <d v="2022-09-01T00:00:00"/>
    <x v="0"/>
    <m/>
    <m/>
    <m/>
    <m/>
    <m/>
    <s v="Mohammad Hamja Bin Ali"/>
    <n v="1840742077"/>
    <s v="hamja.shedwash@gmail.com"/>
    <s v="IOM-SHED"/>
  </r>
  <r>
    <n v="2234"/>
    <s v="NABOLOK"/>
    <s v="NABOLOK"/>
    <s v="GFFO-AA"/>
    <s v="WASH"/>
    <x v="1"/>
    <x v="9"/>
    <s v="# of door"/>
    <m/>
    <n v="27"/>
    <s v="completed"/>
    <s v="Chittagong"/>
    <s v="Cox's Bazar"/>
    <x v="1"/>
    <s v="Nhilla"/>
    <s v="HC,Nhilla"/>
    <x v="3"/>
    <d v="2022-11-01T00:00:00"/>
    <x v="1"/>
    <m/>
    <m/>
    <m/>
    <m/>
    <m/>
    <s v="Md. Siddiqur Rahman"/>
    <n v="8801710000000"/>
    <s v="nabolok.teknufwash@gmail.com"/>
    <s v="NABOLOK"/>
  </r>
  <r>
    <n v="2235"/>
    <s v="CCDB"/>
    <s v="CCDB"/>
    <s v="TEARFUND"/>
    <s v="WASH"/>
    <x v="3"/>
    <x v="7"/>
    <s v="N/A"/>
    <m/>
    <n v="462"/>
    <s v="completed"/>
    <s v="Chittagong"/>
    <s v="Cox's Bazar"/>
    <x v="0"/>
    <s v="Palong Khali"/>
    <s v="Camp 01E"/>
    <x v="3"/>
    <d v="2022-08-01T00:00:00"/>
    <x v="0"/>
    <m/>
    <m/>
    <m/>
    <m/>
    <s v="Number of 462 Man-days cleaning the Camp 1East D block"/>
    <s v="Tushar Chakraborty"/>
    <n v="1751364802"/>
    <s v="pmccdbukhia21@gmail.com"/>
    <s v="CCDB"/>
  </r>
  <r>
    <n v="2236"/>
    <s v="CCDB"/>
    <s v="CCDB"/>
    <s v="TEARFUND"/>
    <s v="WASH"/>
    <x v="0"/>
    <x v="0"/>
    <s v="# of tube well"/>
    <m/>
    <n v="4"/>
    <s v="completed"/>
    <s v="Chittagong"/>
    <s v="Cox's Bazar"/>
    <x v="0"/>
    <s v="Palong Khali"/>
    <s v="Camp 01W"/>
    <x v="3"/>
    <d v="2022-08-01T00:00:00"/>
    <x v="0"/>
    <m/>
    <m/>
    <m/>
    <m/>
    <m/>
    <s v="Tushar Chakraborty"/>
    <n v="1751364802"/>
    <s v="pmccdbukhia21@gmail.com"/>
    <s v="CCDB"/>
  </r>
  <r>
    <n v="2237"/>
    <s v="NABOLOK"/>
    <s v="NABOLOK"/>
    <s v="GFFO-AA"/>
    <s v="WASH"/>
    <x v="1"/>
    <x v="9"/>
    <s v="# of door"/>
    <m/>
    <n v="86"/>
    <s v="completed"/>
    <s v="Chittagong"/>
    <s v="Cox's Bazar"/>
    <x v="1"/>
    <s v="Nhilla"/>
    <s v="Camp 26"/>
    <x v="3"/>
    <d v="2022-11-01T00:00:00"/>
    <x v="0"/>
    <m/>
    <m/>
    <m/>
    <m/>
    <m/>
    <s v="Md. Siddiqur Rahman"/>
    <n v="8801710000000"/>
    <s v="nabolok.teknufwash@gmail.com"/>
    <s v="NABOLOK"/>
  </r>
  <r>
    <n v="2238"/>
    <s v="IOM"/>
    <s v="BRAC"/>
    <s v="IOM"/>
    <s v="WASH"/>
    <x v="1"/>
    <x v="9"/>
    <s v="# of door"/>
    <m/>
    <n v="154"/>
    <s v="completed"/>
    <s v="Chittagong"/>
    <s v="Cox's Bazar"/>
    <x v="0"/>
    <s v="Palong Khali"/>
    <s v="Camp 10"/>
    <x v="3"/>
    <d v="2022-05-01T00:00:00"/>
    <x v="0"/>
    <m/>
    <m/>
    <m/>
    <m/>
    <m/>
    <s v="Jaytun Naher"/>
    <n v="1833301502"/>
    <s v="jaytun.naher@brac.net"/>
    <s v="IOM-BRAC"/>
  </r>
  <r>
    <n v="2239"/>
    <s v="CCDB"/>
    <s v="CCDB"/>
    <s v="TEARFUND"/>
    <s v="WASH"/>
    <x v="3"/>
    <x v="7"/>
    <s v="N/A"/>
    <m/>
    <n v="308"/>
    <s v="completed"/>
    <s v="Chittagong"/>
    <s v="Cox's Bazar"/>
    <x v="0"/>
    <s v="Palong Khali"/>
    <s v="Camp 01W"/>
    <x v="3"/>
    <d v="2022-08-01T00:00:00"/>
    <x v="0"/>
    <m/>
    <m/>
    <m/>
    <m/>
    <s v="Number of 308 Man-days cleaning the camp 1 West G block"/>
    <s v="Tushar Chakraborty"/>
    <n v="1751364802"/>
    <s v="pmccdbukhia21@gmail.com"/>
    <s v="CCDB"/>
  </r>
  <r>
    <n v="2240"/>
    <s v="NABOLOK"/>
    <s v="NABOLOK"/>
    <s v="GFFO-AA"/>
    <s v="WASH"/>
    <x v="1"/>
    <x v="9"/>
    <s v="# of door"/>
    <m/>
    <n v="316"/>
    <s v="completed"/>
    <s v="Chittagong"/>
    <s v="Cox's Bazar"/>
    <x v="1"/>
    <s v="Nhilla"/>
    <s v="Camp 24"/>
    <x v="3"/>
    <d v="2022-11-01T00:00:00"/>
    <x v="0"/>
    <m/>
    <m/>
    <m/>
    <m/>
    <m/>
    <s v="Md. Siddiqur Rahman"/>
    <n v="8801710000000"/>
    <s v="nabolok.teknufwash@gmail.com"/>
    <s v="NABOLOK"/>
  </r>
  <r>
    <n v="2241"/>
    <s v="DSK"/>
    <s v="DSK"/>
    <s v="IOM"/>
    <s v="WASH"/>
    <x v="1"/>
    <x v="9"/>
    <s v="# of door"/>
    <m/>
    <n v="109"/>
    <s v="completed"/>
    <s v="Chittagong"/>
    <s v="Cox's Bazar"/>
    <x v="0"/>
    <s v="Palong Khali"/>
    <s v="Camp 18"/>
    <x v="3"/>
    <d v="2022-09-01T00:00:00"/>
    <x v="0"/>
    <m/>
    <m/>
    <m/>
    <m/>
    <m/>
    <s v="Md. Shalahuddin Kader"/>
    <n v="1845101021"/>
    <s v="shalahuddin@dskbangladesh.org"/>
    <s v="DSK"/>
  </r>
  <r>
    <n v="2242"/>
    <s v="DSK"/>
    <s v="DSK"/>
    <s v="IOM"/>
    <s v="WASH"/>
    <x v="1"/>
    <x v="9"/>
    <s v="# of door"/>
    <m/>
    <n v="161"/>
    <s v="completed"/>
    <s v="Chittagong"/>
    <s v="Cox's Bazar"/>
    <x v="0"/>
    <s v="Palong Khali"/>
    <s v="Camp 19"/>
    <x v="3"/>
    <d v="2022-09-01T00:00:00"/>
    <x v="0"/>
    <m/>
    <m/>
    <m/>
    <m/>
    <m/>
    <s v="Md. Shalahuddin Kader"/>
    <n v="1845101021"/>
    <s v="shalahuddin@dskbangladesh.org"/>
    <s v="DSK"/>
  </r>
  <r>
    <n v="2243"/>
    <s v="IOM"/>
    <s v="NGOF"/>
    <s v="IOM"/>
    <s v="WASH"/>
    <x v="1"/>
    <x v="9"/>
    <s v="# of door"/>
    <m/>
    <n v="273"/>
    <s v="completed"/>
    <s v="Chittagong"/>
    <s v="Cox's Bazar"/>
    <x v="0"/>
    <s v="Palong Khali"/>
    <s v="Camp 09"/>
    <x v="3"/>
    <d v="2022-04-01T00:00:00"/>
    <x v="0"/>
    <m/>
    <m/>
    <m/>
    <m/>
    <m/>
    <s v="Md. Sydul Alam"/>
    <n v="1683360887"/>
    <s v="ngof.meal.sayed@gmail.com"/>
    <s v="IOM-NGOF"/>
  </r>
  <r>
    <n v="2244"/>
    <s v="UNICEF"/>
    <s v="BRAC"/>
    <s v="UNICEF"/>
    <s v="WASH"/>
    <x v="1"/>
    <x v="9"/>
    <s v="# of door"/>
    <m/>
    <n v="146"/>
    <s v="completed"/>
    <s v="Chittagong"/>
    <s v="Cox's Bazar"/>
    <x v="0"/>
    <s v="Palong Khali"/>
    <s v="Camp 14"/>
    <x v="3"/>
    <d v="2023-02-01T00:00:00"/>
    <x v="0"/>
    <m/>
    <m/>
    <m/>
    <m/>
    <m/>
    <s v="Muhammed Sydul Hasan Sohan"/>
    <n v="1847456486"/>
    <s v="muhammed.sydul@brac.net"/>
    <s v="UNICEF-BRAC"/>
  </r>
  <r>
    <n v="2245"/>
    <s v="IOM"/>
    <s v="SHUSHILAN"/>
    <s v="IOM"/>
    <s v="WASH"/>
    <x v="1"/>
    <x v="9"/>
    <s v="# of door"/>
    <m/>
    <n v="58"/>
    <s v="completed"/>
    <s v="Chittagong"/>
    <s v="Cox's Bazar"/>
    <x v="0"/>
    <s v="Palong Khali"/>
    <s v="Camp 12"/>
    <x v="3"/>
    <d v="2022-09-01T00:00:00"/>
    <x v="0"/>
    <m/>
    <m/>
    <m/>
    <m/>
    <m/>
    <s v="Taposh Dutta"/>
    <n v="1849719196"/>
    <s v="taposhdutta@shushilan.org"/>
    <s v="IOM-SHUSHILAN"/>
  </r>
  <r>
    <n v="2246"/>
    <s v="Green Hill"/>
    <s v="GREEN HILL"/>
    <s v="CPI"/>
    <s v="WASH"/>
    <x v="1"/>
    <x v="9"/>
    <s v="# of door"/>
    <m/>
    <n v="70"/>
    <s v="completed"/>
    <s v="Chittagong"/>
    <s v="Cox's Bazar"/>
    <x v="0"/>
    <s v="Palong Khali"/>
    <s v="Camp 01W"/>
    <x v="3"/>
    <d v="2022-06-01T00:00:00"/>
    <x v="0"/>
    <m/>
    <m/>
    <m/>
    <m/>
    <m/>
    <s v="Md. Arifuzzaman"/>
    <n v="1882052535"/>
    <s v="arifuzzaman@ghcxb.org"/>
    <s v="Green Hill"/>
  </r>
  <r>
    <n v="2247"/>
    <s v="Green Hill"/>
    <s v="GREEN HILL"/>
    <s v="CPI"/>
    <s v="WASH"/>
    <x v="1"/>
    <x v="9"/>
    <s v="# of door"/>
    <m/>
    <n v="89"/>
    <s v="completed"/>
    <s v="Chittagong"/>
    <s v="Cox's Bazar"/>
    <x v="0"/>
    <s v="Palong Khali"/>
    <s v="Camp 04"/>
    <x v="3"/>
    <d v="2022-06-01T00:00:00"/>
    <x v="0"/>
    <m/>
    <m/>
    <m/>
    <m/>
    <m/>
    <s v="Md. Arifuzzaman"/>
    <n v="1882052535"/>
    <s v="arifuzzaman@ghcxb.org"/>
    <s v="Green Hill"/>
  </r>
  <r>
    <n v="2248"/>
    <s v="Green Hill"/>
    <s v="GREEN HILL"/>
    <s v="CPI"/>
    <s v="WASH"/>
    <x v="1"/>
    <x v="9"/>
    <s v="# of door"/>
    <m/>
    <n v="22"/>
    <s v="completed"/>
    <s v="Chittagong"/>
    <s v="Cox's Bazar"/>
    <x v="0"/>
    <s v="Palong Khali"/>
    <s v="Camp 17"/>
    <x v="3"/>
    <d v="2022-06-01T00:00:00"/>
    <x v="0"/>
    <m/>
    <m/>
    <m/>
    <m/>
    <m/>
    <s v="Md. Arifuzzaman"/>
    <n v="1882052535"/>
    <s v="arifuzzaman@ghcxb.org"/>
    <s v="Green Hill"/>
  </r>
  <r>
    <n v="2250"/>
    <s v="UNICEF"/>
    <s v="DSK"/>
    <s v="UNICEF"/>
    <s v="WASH"/>
    <x v="1"/>
    <x v="9"/>
    <s v="# of door"/>
    <m/>
    <n v="90"/>
    <s v="completed"/>
    <s v="Chittagong"/>
    <s v="Cox's Bazar"/>
    <x v="1"/>
    <s v="Whykong"/>
    <s v="Camp 22"/>
    <x v="3"/>
    <d v="2023-02-01T00:00:00"/>
    <x v="0"/>
    <m/>
    <m/>
    <m/>
    <m/>
    <m/>
    <s v="Md. Azhari Mukul"/>
    <n v="1757266614"/>
    <s v="azhari@dskbangladesh.org"/>
    <s v="UNICEF-DSK"/>
  </r>
  <r>
    <n v="2251"/>
    <s v="IOM"/>
    <s v="ACF"/>
    <s v="KFW"/>
    <s v="WASH"/>
    <x v="1"/>
    <x v="9"/>
    <s v="# of door"/>
    <m/>
    <n v="163"/>
    <s v="completed"/>
    <s v="Chittagong"/>
    <s v="Cox's Bazar"/>
    <x v="0"/>
    <s v="Palong Khali"/>
    <s v="Camp 11"/>
    <x v="3"/>
    <d v="2022-09-01T00:00:00"/>
    <x v="0"/>
    <m/>
    <m/>
    <m/>
    <m/>
    <m/>
    <s v="Moammad Shajan Siraj"/>
    <n v="1813213381"/>
    <s v="washhppm-cox@bd-actionagainsthunger.org"/>
    <s v="IOM-ACF"/>
  </r>
  <r>
    <n v="2252"/>
    <s v="UNICEF"/>
    <s v="VERC"/>
    <s v="UNICEF"/>
    <s v="WASH"/>
    <x v="1"/>
    <x v="9"/>
    <s v="# of door"/>
    <m/>
    <n v="425"/>
    <s v="completed"/>
    <s v="Chittagong"/>
    <s v="Cox's Bazar"/>
    <x v="0"/>
    <s v="Palong Khali"/>
    <s v="Camp 08W"/>
    <x v="3"/>
    <d v="2022-05-01T00:00:00"/>
    <x v="0"/>
    <m/>
    <m/>
    <m/>
    <m/>
    <m/>
    <s v="Tuni Ahmed"/>
    <n v="1686793411"/>
    <s v="tuni.imo.verc@gmail.com"/>
    <s v="UNICEF-VERC"/>
  </r>
  <r>
    <n v="2253"/>
    <s v="UNICEF"/>
    <s v="NGOF"/>
    <s v="UNICEF"/>
    <s v="WASH"/>
    <x v="1"/>
    <x v="9"/>
    <s v="# of door"/>
    <m/>
    <n v="128"/>
    <s v="completed"/>
    <s v="Chittagong"/>
    <s v="Cox's Bazar"/>
    <x v="0"/>
    <s v="Palong Khali"/>
    <s v="Camp 06"/>
    <x v="3"/>
    <d v="2023-01-01T00:00:00"/>
    <x v="0"/>
    <m/>
    <m/>
    <m/>
    <m/>
    <m/>
    <s v="Md Mosarraf Hossain"/>
    <n v="8801710000000"/>
    <s v="ngof.ukhia2@gmail.com"/>
    <s v="UNICEF-NGOF"/>
  </r>
  <r>
    <n v="2261"/>
    <s v="UNICEF"/>
    <s v="NGOF"/>
    <s v="UNICEF"/>
    <s v="WASH"/>
    <x v="1"/>
    <x v="9"/>
    <s v="# of door"/>
    <m/>
    <n v="187"/>
    <s v="completed"/>
    <s v="Chittagong"/>
    <s v="Cox's Bazar"/>
    <x v="0"/>
    <s v="Palong Khali"/>
    <s v="Camp 07"/>
    <x v="3"/>
    <d v="2023-01-01T00:00:00"/>
    <x v="0"/>
    <m/>
    <m/>
    <m/>
    <m/>
    <m/>
    <s v="Md Mosarraf Hossain"/>
    <n v="8801710000000"/>
    <s v="ngof.ukhia2@gmail.com"/>
    <s v="UNICEF-NGOF"/>
  </r>
  <r>
    <n v="2267"/>
    <s v="SCI"/>
    <s v="SCI"/>
    <s v="Japan Platform"/>
    <s v="WASH"/>
    <x v="1"/>
    <x v="9"/>
    <s v="# of door"/>
    <m/>
    <n v="5"/>
    <s v="completed"/>
    <s v="Chittagong"/>
    <s v="Cox's Bazar"/>
    <x v="0"/>
    <s v="Palong Khali"/>
    <s v="Camp 17"/>
    <x v="3"/>
    <d v="2022-04-01T00:00:00"/>
    <x v="0"/>
    <m/>
    <m/>
    <m/>
    <m/>
    <m/>
    <s v="Md. Fuhad Mollah"/>
    <n v="1708521596"/>
    <s v="fuhad.mollah@savethechildren.org"/>
    <s v="SCI"/>
  </r>
  <r>
    <n v="2275"/>
    <s v="SCI"/>
    <s v="SCI"/>
    <s v="Japan Platform"/>
    <s v="WASH"/>
    <x v="1"/>
    <x v="9"/>
    <s v="# of door"/>
    <m/>
    <n v="7"/>
    <s v="completed"/>
    <s v="Chittagong"/>
    <s v="Cox's Bazar"/>
    <x v="0"/>
    <s v="Palong Khali"/>
    <s v="Camp 20"/>
    <x v="3"/>
    <d v="2022-04-01T00:00:00"/>
    <x v="0"/>
    <m/>
    <m/>
    <m/>
    <m/>
    <m/>
    <s v="Md. Fuhad Mollah"/>
    <n v="1708521596"/>
    <s v="fuhad.mollah@savethechildren.org"/>
    <s v="SCI"/>
  </r>
  <r>
    <n v="2276"/>
    <s v="SCI"/>
    <s v="SCI"/>
    <s v="Japan Platform"/>
    <s v="WASH"/>
    <x v="1"/>
    <x v="9"/>
    <s v="# of door"/>
    <m/>
    <n v="3"/>
    <s v="completed"/>
    <s v="Chittagong"/>
    <s v="Cox's Bazar"/>
    <x v="1"/>
    <s v="Nhilla"/>
    <s v="Camp 25"/>
    <x v="3"/>
    <d v="2022-04-01T00:00:00"/>
    <x v="0"/>
    <m/>
    <m/>
    <m/>
    <m/>
    <m/>
    <s v="Md. Fuhad Mollah"/>
    <n v="1708521596"/>
    <s v="fuhad.mollah@savethechildren.org"/>
    <s v="SCI"/>
  </r>
  <r>
    <n v="2277"/>
    <s v="SCI"/>
    <s v="SCI"/>
    <s v="Japan Platform"/>
    <s v="WASH"/>
    <x v="1"/>
    <x v="9"/>
    <s v="# of door"/>
    <m/>
    <n v="19"/>
    <s v="completed"/>
    <s v="Chittagong"/>
    <s v="Cox's Bazar"/>
    <x v="1"/>
    <s v="Nhilla"/>
    <s v="Camp 27"/>
    <x v="3"/>
    <d v="2022-04-01T00:00:00"/>
    <x v="0"/>
    <m/>
    <m/>
    <m/>
    <m/>
    <m/>
    <s v="Md. Fuhad Mollah"/>
    <n v="1708521596"/>
    <s v="fuhad.mollah@savethechildren.org"/>
    <s v="SCI"/>
  </r>
  <r>
    <n v="2282"/>
    <s v="DPHE"/>
    <s v="DPHE"/>
    <s v="GoB"/>
    <s v="WASH"/>
    <x v="0"/>
    <x v="25"/>
    <s v="# of tube well"/>
    <m/>
    <n v="3"/>
    <s v="completed"/>
    <s v="Chittagong"/>
    <s v="Cox's Bazar"/>
    <x v="1"/>
    <s v="Whykong"/>
    <s v="HC,Whykong"/>
    <x v="3"/>
    <d v="2022-04-01T00:00:00"/>
    <x v="1"/>
    <m/>
    <m/>
    <m/>
    <m/>
    <m/>
    <s v="Iftekhar Uddin Ahmed"/>
    <n v="8801720000000"/>
    <s v="iftekhar.ahmedeco@gmail.com"/>
    <s v="DPHE"/>
  </r>
  <r>
    <n v="2283"/>
    <s v="DPHE"/>
    <s v="DPHE"/>
    <s v="GoB"/>
    <s v="WASH"/>
    <x v="0"/>
    <x v="25"/>
    <s v="# of tube well"/>
    <m/>
    <n v="6"/>
    <s v="completed"/>
    <s v="Chittagong"/>
    <s v="Cox's Bazar"/>
    <x v="1"/>
    <s v="Nhilla"/>
    <s v="HC,Nhilla"/>
    <x v="3"/>
    <d v="2022-04-01T00:00:00"/>
    <x v="1"/>
    <m/>
    <m/>
    <m/>
    <m/>
    <m/>
    <s v="Iftekhar Uddin Ahmed"/>
    <n v="8801720000000"/>
    <s v="iftekhar.ahmedeco@gmail.com"/>
    <s v="DPHE"/>
  </r>
  <r>
    <n v="2284"/>
    <s v="DPHE"/>
    <s v="DPHE"/>
    <s v="GoB"/>
    <s v="WASH"/>
    <x v="0"/>
    <x v="25"/>
    <s v="# of tube well"/>
    <m/>
    <n v="7"/>
    <s v="completed"/>
    <s v="Chittagong"/>
    <s v="Cox's Bazar"/>
    <x v="1"/>
    <s v="Baharchhara"/>
    <s v="HC,Baharchhara"/>
    <x v="3"/>
    <d v="2022-04-01T00:00:00"/>
    <x v="1"/>
    <m/>
    <m/>
    <m/>
    <m/>
    <m/>
    <s v="Iftekhar Uddin Ahmed"/>
    <n v="8801720000000"/>
    <s v="iftekhar.ahmedeco@gmail.com"/>
    <s v="DPHE"/>
  </r>
  <r>
    <n v="2286"/>
    <s v="UNDP"/>
    <s v="BRAC"/>
    <s v="SIDA"/>
    <s v="WASH"/>
    <x v="3"/>
    <x v="5"/>
    <s v="# of campaign per camp "/>
    <m/>
    <n v="1"/>
    <s v="completed"/>
    <s v="Chittagong"/>
    <s v="Cox's Bazar"/>
    <x v="1"/>
    <s v="Teknaf Paurashava"/>
    <s v="HC, Teknaf Paurashava"/>
    <x v="3"/>
    <d v="2022-06-01T00:00:00"/>
    <x v="1"/>
    <m/>
    <m/>
    <m/>
    <m/>
    <m/>
    <s v="Tarek Khan"/>
    <n v="1960166946"/>
    <s v="tarek.khan@undp.org"/>
    <s v="UNDP-BRAC"/>
  </r>
  <r>
    <n v="2287"/>
    <s v="UNDP"/>
    <s v="BRAC"/>
    <s v="SIDA"/>
    <s v="WASH"/>
    <x v="3"/>
    <x v="6"/>
    <s v="# of plant"/>
    <m/>
    <n v="1"/>
    <s v="completed"/>
    <s v="Chittagong"/>
    <s v="Cox's Bazar"/>
    <x v="1"/>
    <s v="Teknaf Paurashava"/>
    <s v="HC, Teknaf Paurashava"/>
    <x v="3"/>
    <d v="2022-06-01T00:00:00"/>
    <x v="1"/>
    <m/>
    <m/>
    <m/>
    <m/>
    <m/>
    <s v="Tarek Khan"/>
    <n v="1960166946"/>
    <s v="tarek.khan@undp.org"/>
    <s v="UNDP-BRAC"/>
  </r>
  <r>
    <n v="2288"/>
    <s v="UNDP"/>
    <s v="BRAC"/>
    <s v="SIDA"/>
    <s v="WASH"/>
    <x v="3"/>
    <x v="5"/>
    <s v="# of campaign per camp "/>
    <m/>
    <n v="1"/>
    <s v="completed"/>
    <s v="Chittagong"/>
    <s v="Cox's Bazar"/>
    <x v="0"/>
    <s v="Ratna Palong"/>
    <s v="HC,Ratna Palong"/>
    <x v="2"/>
    <d v="2022-06-01T00:00:00"/>
    <x v="1"/>
    <m/>
    <m/>
    <m/>
    <m/>
    <m/>
    <s v="Tarek Khan"/>
    <n v="1960166946"/>
    <s v="tarek.khan@undp.org"/>
    <s v="UNDP-BRAC"/>
  </r>
  <r>
    <n v="2290"/>
    <s v="CCDB"/>
    <s v="CCDB"/>
    <s v="TEARFUND"/>
    <s v="WASH"/>
    <x v="1"/>
    <x v="9"/>
    <s v="# of door"/>
    <m/>
    <n v="3"/>
    <s v="completed"/>
    <s v="Chittagong"/>
    <s v="Cox's Bazar"/>
    <x v="0"/>
    <s v="Palong Khali"/>
    <s v="Camp 01E"/>
    <x v="3"/>
    <d v="2022-08-01T00:00:00"/>
    <x v="0"/>
    <m/>
    <m/>
    <m/>
    <m/>
    <m/>
    <s v="Tushar Chakraborty"/>
    <n v="1751364802"/>
    <s v="pmccdbukhia21@gmail.com"/>
    <s v="CCDB"/>
  </r>
  <r>
    <n v="2291"/>
    <s v="UNDP"/>
    <s v="BRAC"/>
    <s v="SIDA"/>
    <s v="WASH"/>
    <x v="3"/>
    <x v="6"/>
    <s v="# of plant"/>
    <m/>
    <n v="1"/>
    <s v="completed"/>
    <s v="Chittagong"/>
    <s v="Cox's Bazar"/>
    <x v="1"/>
    <s v="Nhilla"/>
    <s v="HC,Nhilla"/>
    <x v="3"/>
    <d v="2022-06-01T00:00:00"/>
    <x v="1"/>
    <m/>
    <m/>
    <m/>
    <m/>
    <m/>
    <s v="Tarek Khan"/>
    <n v="1960166946"/>
    <s v="tarek.khan@undp.org"/>
    <s v="UNDP-BRAC"/>
  </r>
  <r>
    <n v="2292"/>
    <s v="UNDP"/>
    <s v="BRAC"/>
    <s v="SIDA"/>
    <s v="WASH"/>
    <x v="3"/>
    <x v="5"/>
    <s v="# of campaign per camp "/>
    <m/>
    <n v="1"/>
    <s v="completed"/>
    <s v="Chittagong"/>
    <s v="Cox's Bazar"/>
    <x v="1"/>
    <s v="Whykong"/>
    <s v="HC,Whykong"/>
    <x v="3"/>
    <d v="2022-06-01T00:00:00"/>
    <x v="1"/>
    <m/>
    <m/>
    <m/>
    <m/>
    <m/>
    <s v="Tarek Khan"/>
    <n v="1960166946"/>
    <s v="tarek.khan@undp.org"/>
    <s v="UNDP-BRAC"/>
  </r>
  <r>
    <n v="2293"/>
    <s v="CCDB"/>
    <s v="CCDB"/>
    <s v="TEARFUND"/>
    <s v="WASH"/>
    <x v="1"/>
    <x v="9"/>
    <s v="# of door"/>
    <m/>
    <n v="13"/>
    <s v="completed"/>
    <s v="Chittagong"/>
    <s v="Cox's Bazar"/>
    <x v="0"/>
    <s v="Palong Khali"/>
    <s v="Camp 01W"/>
    <x v="3"/>
    <d v="2022-08-01T00:00:00"/>
    <x v="0"/>
    <m/>
    <m/>
    <m/>
    <m/>
    <m/>
    <s v="Tushar Chakraborty"/>
    <n v="1751364802"/>
    <s v="pmccdbukhia21@gmail.com"/>
    <s v="CCDB"/>
  </r>
  <r>
    <n v="2294"/>
    <s v="UNDP"/>
    <s v="BRAC"/>
    <s v="SIDA"/>
    <s v="WASH"/>
    <x v="3"/>
    <x v="5"/>
    <s v="# of campaign per camp "/>
    <m/>
    <n v="1"/>
    <s v="completed"/>
    <s v="Chittagong"/>
    <s v="Cox's Bazar"/>
    <x v="1"/>
    <s v="Baharchhara"/>
    <s v="HC,Baharchhara"/>
    <x v="3"/>
    <d v="2022-06-01T00:00:00"/>
    <x v="1"/>
    <m/>
    <m/>
    <m/>
    <m/>
    <m/>
    <s v="Tarek Khan"/>
    <n v="1960166946"/>
    <s v="tarek.khan@undp.org"/>
    <s v="UNDP-BRAC"/>
  </r>
  <r>
    <n v="2295"/>
    <s v="UNDP"/>
    <s v="BRAC"/>
    <s v="SIDA"/>
    <s v="WASH"/>
    <x v="3"/>
    <x v="6"/>
    <s v="# of plant"/>
    <m/>
    <n v="1"/>
    <s v="completed"/>
    <s v="Chittagong"/>
    <s v="Cox's Bazar"/>
    <x v="0"/>
    <s v="Raja Palong"/>
    <s v="HC,Raja Palong"/>
    <x v="3"/>
    <d v="2022-06-01T00:00:00"/>
    <x v="1"/>
    <m/>
    <m/>
    <m/>
    <m/>
    <m/>
    <s v="Tarek Khan"/>
    <n v="1960166946"/>
    <s v="tarek.khan@undp.org"/>
    <s v="UNDP-BRAC"/>
  </r>
  <r>
    <n v="2296"/>
    <s v="UNDP"/>
    <s v="BRAC"/>
    <s v="SIDA"/>
    <s v="WASH"/>
    <x v="3"/>
    <x v="6"/>
    <s v="# of plant"/>
    <m/>
    <n v="1"/>
    <s v="completed"/>
    <s v="Chittagong"/>
    <s v="Cox's Bazar"/>
    <x v="0"/>
    <s v="Palong Khali"/>
    <s v="HC,Palong Khali"/>
    <x v="3"/>
    <d v="2022-06-01T00:00:00"/>
    <x v="1"/>
    <m/>
    <m/>
    <m/>
    <m/>
    <m/>
    <s v="Tarek Khan"/>
    <n v="1960166946"/>
    <s v="tarek.khan@undp.org"/>
    <s v="UNDP-BRAC"/>
  </r>
  <r>
    <n v="2297"/>
    <s v="UNDP"/>
    <s v="BRAC"/>
    <s v="SIDA"/>
    <s v="WASH"/>
    <x v="3"/>
    <x v="6"/>
    <s v="# of plant"/>
    <m/>
    <n v="1"/>
    <s v="completed"/>
    <s v="Chittagong"/>
    <s v="Cox's Bazar"/>
    <x v="0"/>
    <s v="Palong Khali"/>
    <s v="Camp 20 Extension"/>
    <x v="3"/>
    <d v="2022-06-01T00:00:00"/>
    <x v="0"/>
    <m/>
    <m/>
    <m/>
    <m/>
    <m/>
    <s v="Tarek Khan"/>
    <n v="1960166946"/>
    <s v="tarek.khan@undp.org"/>
    <s v="UNDP-BRAC"/>
  </r>
  <r>
    <n v="2298"/>
    <s v="ACF"/>
    <s v="ACF"/>
    <s v="GAC"/>
    <s v="WASH"/>
    <x v="0"/>
    <x v="0"/>
    <s v="# of tube well"/>
    <m/>
    <n v="21"/>
    <s v="completed"/>
    <s v="Chittagong"/>
    <s v="Cox's Bazar"/>
    <x v="0"/>
    <s v="Raja Palong"/>
    <s v="Kutupalong RC"/>
    <x v="3"/>
    <d v="2022-09-01T00:00:00"/>
    <x v="0"/>
    <m/>
    <m/>
    <m/>
    <m/>
    <m/>
    <s v="Md. Hasanul Islam"/>
    <n v="1886245011"/>
    <s v="washspofsm1-em@bd-actionagainsthunger.org"/>
    <s v="ACF"/>
  </r>
  <r>
    <n v="2302"/>
    <s v="Caritas"/>
    <s v="CARITAS"/>
    <s v="Caritas Spain"/>
    <s v="WASH"/>
    <x v="0"/>
    <x v="0"/>
    <s v="# of tube well"/>
    <m/>
    <n v="23"/>
    <s v="completed"/>
    <s v="Chittagong"/>
    <s v="Cox's Bazar"/>
    <x v="0"/>
    <s v="Palong Khali"/>
    <s v="Camp 04"/>
    <x v="3"/>
    <d v="2023-06-01T00:00:00"/>
    <x v="0"/>
    <m/>
    <m/>
    <m/>
    <m/>
    <m/>
    <s v="Pius Nanuar"/>
    <n v="1722524747"/>
    <s v="pius_nanuar.sro@caritasbd.org"/>
    <s v="Caritas"/>
  </r>
  <r>
    <n v="2304"/>
    <s v="CA"/>
    <s v="DSK"/>
    <s v="CAID, DFAT"/>
    <s v="WASH"/>
    <x v="1"/>
    <x v="9"/>
    <s v="# of door"/>
    <m/>
    <n v="14"/>
    <s v="completed"/>
    <s v="Chittagong"/>
    <s v="Cox's Bazar"/>
    <x v="0"/>
    <s v="Palong Khali"/>
    <s v="Camp 14"/>
    <x v="3"/>
    <d v="2022-04-01T00:00:00"/>
    <x v="0"/>
    <m/>
    <m/>
    <m/>
    <m/>
    <m/>
    <s v="Sanjit Hajong"/>
    <n v="1826201879"/>
    <s v="shajong@dskbangladesh.org"/>
    <s v="CA-DSK"/>
  </r>
  <r>
    <n v="2305"/>
    <s v="CA"/>
    <s v="DSK"/>
    <s v="CAID, DFAT"/>
    <s v="WASH"/>
    <x v="1"/>
    <x v="9"/>
    <s v="# of door"/>
    <m/>
    <n v="15"/>
    <s v="completed"/>
    <s v="Chittagong"/>
    <s v="Cox's Bazar"/>
    <x v="2"/>
    <s v="Dakshin Mithachhari"/>
    <s v="HC,Dakshin Mithachhari"/>
    <x v="3"/>
    <d v="2022-04-01T00:00:00"/>
    <x v="2"/>
    <m/>
    <m/>
    <m/>
    <m/>
    <m/>
    <s v="Sanjit Hajong"/>
    <n v="1826201879"/>
    <s v="shajong@dskbangladesh.org"/>
    <s v="CA-DSK"/>
  </r>
  <r>
    <n v="2306"/>
    <s v="Caritas"/>
    <s v="CARITAS"/>
    <s v="Caritas Spain"/>
    <s v="WASH"/>
    <x v="2"/>
    <x v="10"/>
    <s v="# of HP sessions at community level"/>
    <m/>
    <n v="350"/>
    <s v="completed"/>
    <s v="Chittagong"/>
    <s v="Cox's Bazar"/>
    <x v="0"/>
    <s v="Palong Khali"/>
    <s v="Camp 04"/>
    <x v="3"/>
    <d v="2023-06-01T00:00:00"/>
    <x v="0"/>
    <m/>
    <m/>
    <m/>
    <m/>
    <m/>
    <s v="Pius Nanuar"/>
    <n v="1722524747"/>
    <s v="pius_nanuar.sro@caritasbd.org"/>
    <s v="Caritas"/>
  </r>
  <r>
    <n v="2307"/>
    <s v="Caritas"/>
    <s v="CARITAS"/>
    <s v="Caritas Spain"/>
    <s v="WASH"/>
    <x v="2"/>
    <x v="4"/>
    <s v="# of HP sessions at HH level"/>
    <m/>
    <n v="350"/>
    <s v="completed"/>
    <s v="Chittagong"/>
    <s v="Cox's Bazar"/>
    <x v="0"/>
    <s v="Palong Khali"/>
    <s v="Camp 04"/>
    <x v="3"/>
    <d v="2023-06-01T00:00:00"/>
    <x v="0"/>
    <m/>
    <m/>
    <m/>
    <m/>
    <m/>
    <s v="Pius Nanuar"/>
    <n v="1722524747"/>
    <s v="pius_nanuar.sro@caritasbd.org"/>
    <s v="Caritas"/>
  </r>
  <r>
    <n v="2308"/>
    <s v="Caritas"/>
    <s v="CARITAS"/>
    <s v="Caritas Spain"/>
    <s v="WASH"/>
    <x v="3"/>
    <x v="5"/>
    <s v="# of campaign per camp "/>
    <m/>
    <n v="7"/>
    <s v="completed"/>
    <s v="Chittagong"/>
    <s v="Cox's Bazar"/>
    <x v="0"/>
    <s v="Palong Khali"/>
    <s v="Camp 04"/>
    <x v="3"/>
    <d v="2023-06-01T00:00:00"/>
    <x v="0"/>
    <m/>
    <m/>
    <m/>
    <m/>
    <m/>
    <s v="Pius Nanuar"/>
    <n v="1722524747"/>
    <s v="pius_nanuar.sro@caritasbd.org"/>
    <s v="Caritas"/>
  </r>
  <r>
    <n v="2309"/>
    <s v="Caritas"/>
    <s v="CARITAS"/>
    <s v="Caritas Spain"/>
    <s v="WASH"/>
    <x v="3"/>
    <x v="7"/>
    <s v="N/A"/>
    <m/>
    <n v="74"/>
    <s v="completed"/>
    <s v="Chittagong"/>
    <s v="Cox's Bazar"/>
    <x v="0"/>
    <s v="Palong Khali"/>
    <s v="Camp 04"/>
    <x v="3"/>
    <d v="2023-06-01T00:00:00"/>
    <x v="0"/>
    <m/>
    <m/>
    <m/>
    <m/>
    <s v="COLLECTION AND TRANSPORT OF SOLID WASTE FROM SECONDARY/COMMUNAL TO TERTIARY SITES (# OF PITS)ACTIVITY STATUS"/>
    <s v="Pius Nanuar"/>
    <n v="1722524747"/>
    <s v="pius_nanuar.sro@caritasbd.org"/>
    <s v="Caritas"/>
  </r>
  <r>
    <n v="2310"/>
    <s v="Caritas"/>
    <s v="CARITAS"/>
    <s v="Caritas Spain"/>
    <s v="WASH"/>
    <x v="0"/>
    <x v="0"/>
    <s v="# of tube well"/>
    <m/>
    <n v="25"/>
    <s v="completed"/>
    <s v="Chittagong"/>
    <s v="Cox's Bazar"/>
    <x v="0"/>
    <s v="Palong Khali"/>
    <s v="Camp 17"/>
    <x v="3"/>
    <d v="2023-06-01T00:00:00"/>
    <x v="0"/>
    <m/>
    <m/>
    <m/>
    <m/>
    <m/>
    <s v="Pius Nanuar"/>
    <n v="1722524747"/>
    <s v="pius_nanuar.sro@caritasbd.org"/>
    <s v="Caritas"/>
  </r>
  <r>
    <n v="2311"/>
    <s v="ACF"/>
    <s v="ACF"/>
    <s v="GAC"/>
    <s v="WASH"/>
    <x v="1"/>
    <x v="9"/>
    <s v="# of door"/>
    <m/>
    <n v="84"/>
    <s v="completed"/>
    <s v="Chittagong"/>
    <s v="Cox's Bazar"/>
    <x v="0"/>
    <s v="Raja Palong"/>
    <s v="Kutupalong RC"/>
    <x v="3"/>
    <d v="2022-09-01T00:00:00"/>
    <x v="0"/>
    <m/>
    <m/>
    <m/>
    <m/>
    <m/>
    <s v="Md. Hasanul Islam"/>
    <n v="1886245011"/>
    <s v="washspofsm1-em@bd-actionagainsthunger.org"/>
    <s v="ACF"/>
  </r>
  <r>
    <n v="2312"/>
    <s v="Caritas"/>
    <s v="CARITAS"/>
    <s v="Caritas Spain"/>
    <s v="WASH"/>
    <x v="1"/>
    <x v="9"/>
    <s v="# of door"/>
    <m/>
    <n v="20"/>
    <s v="completed"/>
    <s v="Chittagong"/>
    <s v="Cox's Bazar"/>
    <x v="0"/>
    <s v="Palong Khali"/>
    <s v="Camp 04"/>
    <x v="3"/>
    <d v="2023-06-01T00:00:00"/>
    <x v="0"/>
    <m/>
    <m/>
    <m/>
    <m/>
    <m/>
    <s v="Pius Nanuar"/>
    <n v="1722524747"/>
    <s v="pius_nanuar.sro@caritasbd.org"/>
    <s v="Caritas"/>
  </r>
  <r>
    <n v="2313"/>
    <s v="Caritas"/>
    <s v="CARITAS"/>
    <s v="Caritas Spain"/>
    <s v="WASH"/>
    <x v="2"/>
    <x v="10"/>
    <s v="# of HP sessions at community level"/>
    <m/>
    <n v="400"/>
    <s v="completed"/>
    <s v="Chittagong"/>
    <s v="Cox's Bazar"/>
    <x v="0"/>
    <s v="Palong Khali"/>
    <s v="Camp 17"/>
    <x v="3"/>
    <d v="2023-06-01T00:00:00"/>
    <x v="0"/>
    <m/>
    <m/>
    <m/>
    <m/>
    <m/>
    <s v="Pius Nanuar"/>
    <n v="1722524747"/>
    <s v="pius_nanuar.sro@caritasbd.org"/>
    <s v="Caritas"/>
  </r>
  <r>
    <n v="2314"/>
    <s v="Caritas"/>
    <s v="CARITAS"/>
    <s v="Caritas Spain"/>
    <s v="WASH"/>
    <x v="3"/>
    <x v="5"/>
    <s v="# of campaign per camp "/>
    <m/>
    <n v="5"/>
    <s v="completed"/>
    <s v="Chittagong"/>
    <s v="Cox's Bazar"/>
    <x v="0"/>
    <s v="Palong Khali"/>
    <s v="Camp 17"/>
    <x v="3"/>
    <d v="2023-06-01T00:00:00"/>
    <x v="0"/>
    <m/>
    <m/>
    <m/>
    <m/>
    <m/>
    <s v="Pius Nanuar"/>
    <n v="1722524747"/>
    <s v="pius_nanuar.sro@caritasbd.org"/>
    <s v="Caritas"/>
  </r>
  <r>
    <n v="2315"/>
    <s v="Caritas"/>
    <s v="CARITAS"/>
    <s v="Caritas Spain"/>
    <s v="WASH"/>
    <x v="3"/>
    <x v="7"/>
    <s v="N/A"/>
    <m/>
    <n v="145"/>
    <s v="completed"/>
    <s v="Chittagong"/>
    <s v="Cox's Bazar"/>
    <x v="0"/>
    <s v="Palong Khali"/>
    <s v="Camp 17"/>
    <x v="3"/>
    <d v="2023-06-01T00:00:00"/>
    <x v="0"/>
    <m/>
    <m/>
    <m/>
    <m/>
    <s v="COLLECTION AND TRANSPORT OF SOLID WASTE FROM SECONDARY/COMMUNAL TO TERTIARY SITES (# OF PITS)ACTIVITY STATUS"/>
    <s v="Pius Nanuar"/>
    <n v="1722524747"/>
    <s v="pius_nanuar.sro@caritasbd.org"/>
    <s v="Caritas"/>
  </r>
  <r>
    <n v="2316"/>
    <s v="Caritas"/>
    <s v="CARITAS"/>
    <s v="Caritas Australia"/>
    <s v="WASH"/>
    <x v="0"/>
    <x v="0"/>
    <s v="# of tube well"/>
    <m/>
    <n v="10"/>
    <s v="completed"/>
    <s v="Chittagong"/>
    <s v="Cox's Bazar"/>
    <x v="0"/>
    <s v="Palong Khali"/>
    <s v="Camp 04"/>
    <x v="3"/>
    <d v="2023-06-01T00:00:00"/>
    <x v="0"/>
    <m/>
    <m/>
    <m/>
    <m/>
    <m/>
    <s v="Pius Nanuar"/>
    <n v="1722524747"/>
    <s v="pius_nanuar.sro@caritasbd.org"/>
    <s v="Caritas"/>
  </r>
  <r>
    <n v="2317"/>
    <s v="Caritas"/>
    <s v="CARITAS"/>
    <s v="Caritas Spain"/>
    <s v="WASH"/>
    <x v="1"/>
    <x v="9"/>
    <s v="# of door"/>
    <m/>
    <n v="5"/>
    <s v="completed"/>
    <s v="Chittagong"/>
    <s v="Cox's Bazar"/>
    <x v="0"/>
    <s v="Palong Khali"/>
    <s v="Camp 17"/>
    <x v="3"/>
    <d v="2023-06-01T00:00:00"/>
    <x v="0"/>
    <m/>
    <m/>
    <m/>
    <m/>
    <m/>
    <s v="Pius Nanuar"/>
    <n v="1722524747"/>
    <s v="pius_nanuar.sro@caritasbd.org"/>
    <s v="Caritas"/>
  </r>
  <r>
    <n v="2318"/>
    <s v="Caritas"/>
    <s v="CARITAS"/>
    <s v="Caritas Australia"/>
    <s v="WASH"/>
    <x v="1"/>
    <x v="9"/>
    <s v="# of door"/>
    <m/>
    <n v="3"/>
    <s v="completed"/>
    <s v="Chittagong"/>
    <s v="Cox's Bazar"/>
    <x v="0"/>
    <s v="Palong Khali"/>
    <s v="Camp 04"/>
    <x v="3"/>
    <d v="2023-06-01T00:00:00"/>
    <x v="0"/>
    <m/>
    <m/>
    <m/>
    <m/>
    <m/>
    <s v="Pius Nanuar"/>
    <n v="1722524747"/>
    <s v="pius_nanuar.sro@caritasbd.org"/>
    <s v="Caritas"/>
  </r>
  <r>
    <n v="2319"/>
    <s v="Caritas"/>
    <s v="CARITAS"/>
    <s v="Caritas Australia"/>
    <s v="WASH"/>
    <x v="2"/>
    <x v="10"/>
    <s v="# of HP sessions at community level"/>
    <m/>
    <n v="11"/>
    <s v="completed"/>
    <s v="Chittagong"/>
    <s v="Cox's Bazar"/>
    <x v="0"/>
    <s v="Palong Khali"/>
    <s v="Camp 04"/>
    <x v="3"/>
    <d v="2023-06-01T00:00:00"/>
    <x v="0"/>
    <m/>
    <m/>
    <m/>
    <m/>
    <m/>
    <s v="Pius Nanuar"/>
    <n v="1722524747"/>
    <s v="pius_nanuar.sro@caritasbd.org"/>
    <s v="Caritas"/>
  </r>
  <r>
    <n v="2320"/>
    <s v="Caritas"/>
    <s v="CARITAS"/>
    <s v="Caritas Australia"/>
    <s v="WASH"/>
    <x v="2"/>
    <x v="4"/>
    <s v="# of HP sessions at HH level"/>
    <m/>
    <n v="150"/>
    <s v="completed"/>
    <s v="Chittagong"/>
    <s v="Cox's Bazar"/>
    <x v="0"/>
    <s v="Palong Khali"/>
    <s v="Camp 04"/>
    <x v="3"/>
    <d v="2023-06-01T00:00:00"/>
    <x v="0"/>
    <m/>
    <m/>
    <m/>
    <m/>
    <m/>
    <s v="Pius Nanuar"/>
    <n v="1722524747"/>
    <s v="pius_nanuar.sro@caritasbd.org"/>
    <s v="Caritas"/>
  </r>
  <r>
    <n v="2321"/>
    <s v="Caritas"/>
    <s v="CARITAS"/>
    <s v="Caritas Australia"/>
    <s v="WASH"/>
    <x v="2"/>
    <x v="7"/>
    <s v="N/A"/>
    <m/>
    <n v="250"/>
    <s v="completed"/>
    <s v="Chittagong"/>
    <s v="Cox's Bazar"/>
    <x v="0"/>
    <s v="Palong Khali"/>
    <s v="Camp 04"/>
    <x v="3"/>
    <d v="2023-06-01T00:00:00"/>
    <x v="0"/>
    <m/>
    <m/>
    <m/>
    <m/>
    <m/>
    <s v="Pius Nanuar"/>
    <n v="1722524747"/>
    <s v="pius_nanuar.sro@caritasbd.org"/>
    <s v="Caritas"/>
  </r>
  <r>
    <n v="2322"/>
    <s v="Caritas"/>
    <s v="CARITAS"/>
    <s v="Caritas Australia"/>
    <s v="WASH"/>
    <x v="3"/>
    <x v="5"/>
    <s v="# of campaign per camp "/>
    <m/>
    <n v="3"/>
    <s v="completed"/>
    <s v="Chittagong"/>
    <s v="Cox's Bazar"/>
    <x v="0"/>
    <s v="Palong Khali"/>
    <s v="Camp 04"/>
    <x v="3"/>
    <d v="2023-06-01T00:00:00"/>
    <x v="0"/>
    <m/>
    <m/>
    <m/>
    <m/>
    <m/>
    <s v="Pius Nanuar"/>
    <n v="1722524747"/>
    <s v="pius_nanuar.sro@caritasbd.org"/>
    <s v="Caritas"/>
  </r>
  <r>
    <n v="2323"/>
    <s v="Caritas"/>
    <s v="CARITAS"/>
    <s v="Caritas Australia"/>
    <s v="WASH"/>
    <x v="0"/>
    <x v="0"/>
    <s v="# of tube well"/>
    <m/>
    <n v="18"/>
    <s v="completed"/>
    <s v="Chittagong"/>
    <s v="Cox's Bazar"/>
    <x v="0"/>
    <s v="Palong Khali"/>
    <s v="Camp 17"/>
    <x v="3"/>
    <d v="2023-06-01T00:00:00"/>
    <x v="0"/>
    <m/>
    <m/>
    <m/>
    <m/>
    <m/>
    <s v="Pius Nanuar"/>
    <n v="1722524747"/>
    <s v="pius_nanuar.sro@caritasbd.org"/>
    <s v="Caritas"/>
  </r>
  <r>
    <n v="2324"/>
    <s v="Caritas"/>
    <s v="CARITAS"/>
    <s v="Caritas Australia"/>
    <s v="WASH"/>
    <x v="2"/>
    <x v="10"/>
    <s v="# of HP sessions at community level"/>
    <m/>
    <n v="9"/>
    <s v="completed"/>
    <s v="Chittagong"/>
    <s v="Cox's Bazar"/>
    <x v="0"/>
    <s v="Palong Khali"/>
    <s v="Camp 17"/>
    <x v="3"/>
    <d v="2023-06-01T00:00:00"/>
    <x v="0"/>
    <m/>
    <m/>
    <m/>
    <m/>
    <m/>
    <s v="Pius Nanuar"/>
    <n v="1722524747"/>
    <s v="pius_nanuar.sro@caritasbd.org"/>
    <s v="Caritas"/>
  </r>
  <r>
    <n v="2325"/>
    <s v="Caritas"/>
    <s v="CARITAS"/>
    <s v="Caritas Australia"/>
    <s v="WASH"/>
    <x v="2"/>
    <x v="4"/>
    <s v="# of HP sessions at HH level"/>
    <m/>
    <n v="150"/>
    <s v="completed"/>
    <s v="Chittagong"/>
    <s v="Cox's Bazar"/>
    <x v="0"/>
    <s v="Palong Khali"/>
    <s v="Camp 17"/>
    <x v="3"/>
    <d v="2023-06-01T00:00:00"/>
    <x v="0"/>
    <m/>
    <m/>
    <m/>
    <m/>
    <m/>
    <s v="Pius Nanuar"/>
    <n v="1722524747"/>
    <s v="pius_nanuar.sro@caritasbd.org"/>
    <s v="Caritas"/>
  </r>
  <r>
    <n v="2326"/>
    <s v="SI"/>
    <s v="SI"/>
    <s v="CDCS"/>
    <s v="WASH"/>
    <x v="0"/>
    <x v="25"/>
    <s v="# of tube well"/>
    <m/>
    <n v="1"/>
    <s v="completed"/>
    <s v="Chittagong"/>
    <s v="Cox's Bazar"/>
    <x v="1"/>
    <s v="Whykong"/>
    <s v="HC,Whykong"/>
    <x v="3"/>
    <d v="2022-07-01T00:00:00"/>
    <x v="1"/>
    <m/>
    <m/>
    <m/>
    <m/>
    <m/>
    <s v="Saiful Bari"/>
    <n v="1712813963"/>
    <s v="tek.pm2@solidarites-bangladesh.org"/>
    <s v="SI"/>
  </r>
  <r>
    <n v="2327"/>
    <s v="SI"/>
    <s v="SI"/>
    <s v="CDCS"/>
    <s v="WASH"/>
    <x v="0"/>
    <x v="7"/>
    <s v="N/A"/>
    <m/>
    <n v="1"/>
    <s v="completed"/>
    <s v="Chittagong"/>
    <s v="Cox's Bazar"/>
    <x v="1"/>
    <s v="Whykong"/>
    <s v="HC,Whykong"/>
    <x v="3"/>
    <d v="2022-07-01T00:00:00"/>
    <x v="1"/>
    <m/>
    <m/>
    <m/>
    <m/>
    <s v="Construction of water network"/>
    <s v="Saiful Bari"/>
    <n v="1712813963"/>
    <s v="tek.pm2@solidarites-bangladesh.org"/>
    <s v="SI"/>
  </r>
  <r>
    <n v="2328"/>
    <s v="UNICEF"/>
    <s v="WVI"/>
    <s v="UNICEF"/>
    <s v="WASH"/>
    <x v="1"/>
    <x v="9"/>
    <s v="# of door"/>
    <m/>
    <n v="111"/>
    <s v="completed"/>
    <s v="Chittagong"/>
    <s v="Cox's Bazar"/>
    <x v="0"/>
    <s v="Palong Khali"/>
    <s v="Camp 08E"/>
    <x v="3"/>
    <d v="2023-04-01T00:00:00"/>
    <x v="0"/>
    <m/>
    <m/>
    <m/>
    <m/>
    <m/>
    <s v="Ridoy Roy"/>
    <n v="1679210106"/>
    <s v="ridoy_roy@wvi.org"/>
    <s v="UNICEF-WVI"/>
  </r>
  <r>
    <n v="2329"/>
    <s v="UNICEF"/>
    <s v="WVI"/>
    <s v="UNICEF"/>
    <s v="WASH"/>
    <x v="0"/>
    <x v="0"/>
    <s v="# of tube well"/>
    <m/>
    <n v="148"/>
    <s v="completed"/>
    <s v="Chittagong"/>
    <s v="Cox's Bazar"/>
    <x v="0"/>
    <s v="Palong Khali"/>
    <s v="Camp 08E"/>
    <x v="3"/>
    <d v="2023-04-01T00:00:00"/>
    <x v="0"/>
    <m/>
    <m/>
    <m/>
    <m/>
    <m/>
    <s v="Ridoy Roy"/>
    <n v="1679210106"/>
    <s v="ridoy_roy@wvi.org"/>
    <s v="UNICEF-WVI"/>
  </r>
  <r>
    <n v="2330"/>
    <s v="UNICEF"/>
    <s v="WVI"/>
    <s v="UNICEF"/>
    <s v="WASH"/>
    <x v="0"/>
    <x v="12"/>
    <s v="# of water network"/>
    <m/>
    <n v="8"/>
    <s v="completed"/>
    <s v="Chittagong"/>
    <s v="Cox's Bazar"/>
    <x v="0"/>
    <s v="Palong Khali"/>
    <s v="Camp 08E"/>
    <x v="3"/>
    <d v="2023-04-01T00:00:00"/>
    <x v="0"/>
    <m/>
    <m/>
    <m/>
    <m/>
    <m/>
    <s v="Ridoy Roy"/>
    <n v="1679210106"/>
    <s v="ridoy_roy@wvi.org"/>
    <s v="UNICEF-WVI"/>
  </r>
  <r>
    <n v="2331"/>
    <s v="WHH"/>
    <s v="ANANDO"/>
    <s v="GFFO, ANANDO"/>
    <s v="WASH"/>
    <x v="1"/>
    <x v="9"/>
    <s v="# of door"/>
    <m/>
    <n v="95"/>
    <s v="completed"/>
    <s v="Chittagong"/>
    <s v="Cox's Bazar"/>
    <x v="1"/>
    <s v="Nhilla"/>
    <s v="Camp 24"/>
    <x v="3"/>
    <d v="2022-05-01T00:00:00"/>
    <x v="0"/>
    <m/>
    <m/>
    <m/>
    <m/>
    <m/>
    <s v="Md. Akramul Haque"/>
    <n v="1714567162"/>
    <s v="akramul.haque@welthungerhilfe.de"/>
    <s v="WHH-ANANDO"/>
  </r>
  <r>
    <n v="2332"/>
    <s v="WHH"/>
    <s v="ANANDO"/>
    <s v="GFFO, ANANDO"/>
    <s v="WASH"/>
    <x v="1"/>
    <x v="9"/>
    <s v="# of door"/>
    <m/>
    <n v="60"/>
    <s v="completed"/>
    <s v="Chittagong"/>
    <s v="Cox's Bazar"/>
    <x v="1"/>
    <s v="Nhilla"/>
    <s v="Camp 27"/>
    <x v="3"/>
    <d v="2022-05-01T00:00:00"/>
    <x v="0"/>
    <m/>
    <m/>
    <m/>
    <m/>
    <m/>
    <s v="Md. Akramul Haque"/>
    <n v="1714567162"/>
    <s v="akramul.haque@welthungerhilfe.de"/>
    <s v="WHH-ANANDO"/>
  </r>
  <r>
    <n v="2333"/>
    <s v="NCA"/>
    <s v="NGOF"/>
    <s v="NMFA"/>
    <s v="WASH"/>
    <x v="1"/>
    <x v="17"/>
    <s v="# of door"/>
    <m/>
    <n v="2"/>
    <s v="completed"/>
    <s v="Chittagong"/>
    <s v="Cox's Bazar"/>
    <x v="1"/>
    <s v="Nhilla"/>
    <s v="Camp 25"/>
    <x v="3"/>
    <d v="2022-12-01T00:00:00"/>
    <x v="0"/>
    <m/>
    <m/>
    <m/>
    <m/>
    <m/>
    <s v="Shahrin Yealid"/>
    <n v="1613114224"/>
    <s v="yealid.ngof.nca@gmail.com"/>
    <s v="NCA-NGOF"/>
  </r>
  <r>
    <n v="2334"/>
    <s v="UNICEF"/>
    <s v="WVI"/>
    <s v="UNICEF"/>
    <s v="WASH"/>
    <x v="2"/>
    <x v="10"/>
    <s v="# of HP sessions at community level"/>
    <m/>
    <n v="1749"/>
    <s v="completed"/>
    <s v="Chittagong"/>
    <s v="Cox's Bazar"/>
    <x v="0"/>
    <s v="Palong Khali"/>
    <s v="Camp 08E"/>
    <x v="3"/>
    <d v="2023-04-01T00:00:00"/>
    <x v="0"/>
    <m/>
    <m/>
    <m/>
    <m/>
    <m/>
    <s v="Ridoy Roy"/>
    <n v="1679210106"/>
    <s v="ridoy_roy@wvi.org"/>
    <s v="UNICEF-WVI"/>
  </r>
  <r>
    <n v="2335"/>
    <s v="UNICEF"/>
    <s v="WVI"/>
    <s v="UNICEF"/>
    <s v="WASH"/>
    <x v="2"/>
    <x v="4"/>
    <s v="# of HP sessions at HH level"/>
    <m/>
    <n v="249"/>
    <s v="completed"/>
    <s v="Chittagong"/>
    <s v="Cox's Bazar"/>
    <x v="0"/>
    <s v="Palong Khali"/>
    <s v="Camp 08E"/>
    <x v="3"/>
    <d v="2023-04-01T00:00:00"/>
    <x v="0"/>
    <m/>
    <m/>
    <m/>
    <m/>
    <m/>
    <s v="Ridoy Roy"/>
    <n v="1679210106"/>
    <s v="ridoy_roy@wvi.org"/>
    <s v="UNICEF-WVI"/>
  </r>
  <r>
    <n v="2336"/>
    <s v="UNICEF"/>
    <s v="WVI"/>
    <s v="UNICEF"/>
    <s v="WASH"/>
    <x v="3"/>
    <x v="6"/>
    <s v="# of plant"/>
    <m/>
    <n v="4"/>
    <s v="completed"/>
    <s v="Chittagong"/>
    <s v="Cox's Bazar"/>
    <x v="0"/>
    <s v="Palong Khali"/>
    <s v="Camp 08E"/>
    <x v="3"/>
    <d v="2023-04-01T00:00:00"/>
    <x v="0"/>
    <m/>
    <m/>
    <m/>
    <m/>
    <m/>
    <s v="Ridoy Roy"/>
    <n v="1679210106"/>
    <s v="ridoy_roy@wvi.org"/>
    <s v="UNICEF-WVI"/>
  </r>
  <r>
    <n v="2337"/>
    <s v="WHH"/>
    <s v="ANANDO"/>
    <s v="GFFO, ANANDO"/>
    <s v="WASH"/>
    <x v="0"/>
    <x v="12"/>
    <s v="# of water network"/>
    <m/>
    <n v="5"/>
    <s v="completed"/>
    <s v="Chittagong"/>
    <s v="Cox's Bazar"/>
    <x v="1"/>
    <s v="Nhilla"/>
    <s v="Camp 24"/>
    <x v="3"/>
    <d v="2022-05-01T00:00:00"/>
    <x v="0"/>
    <m/>
    <m/>
    <m/>
    <m/>
    <m/>
    <s v="Md. Akramul Haque"/>
    <n v="1714567162"/>
    <s v="akramul.haque@welthungerhilfe.de"/>
    <s v="WHH-ANANDO"/>
  </r>
  <r>
    <n v="2338"/>
    <s v="WHH"/>
    <s v="ANANDO"/>
    <s v="GFFO, ANANDO"/>
    <s v="WASH"/>
    <x v="0"/>
    <x v="7"/>
    <s v="N/A"/>
    <m/>
    <n v="663"/>
    <s v="completed"/>
    <s v="Chittagong"/>
    <s v="Cox's Bazar"/>
    <x v="1"/>
    <s v="Nhilla"/>
    <s v="Camp 24"/>
    <x v="3"/>
    <d v="2022-05-01T00:00:00"/>
    <x v="0"/>
    <m/>
    <m/>
    <m/>
    <m/>
    <s v="Water Quality Tested at Household and Source"/>
    <s v="Md. Akramul Haque"/>
    <n v="1714567162"/>
    <s v="akramul.haque@welthungerhilfe.de"/>
    <s v="WHH-ANANDO"/>
  </r>
  <r>
    <n v="2339"/>
    <s v="IOM"/>
    <s v="BRAC"/>
    <s v="IOM"/>
    <s v="WASH"/>
    <x v="1"/>
    <x v="7"/>
    <s v="N/A"/>
    <m/>
    <n v="2"/>
    <s v="completed"/>
    <s v="Chittagong"/>
    <s v="Cox's Bazar"/>
    <x v="0"/>
    <s v="Palong Khali"/>
    <s v="Camp 10"/>
    <x v="3"/>
    <d v="2022-05-01T00:00:00"/>
    <x v="0"/>
    <m/>
    <m/>
    <m/>
    <m/>
    <s v="2 communal hand washing device repaired"/>
    <s v="Jaytun Naher"/>
    <n v="1833301502"/>
    <s v="jaytun.naher@brac.net"/>
    <s v="IOM-BRAC"/>
  </r>
  <r>
    <n v="2340"/>
    <s v="UNICEF"/>
    <s v="NGOF"/>
    <s v="UNICEF"/>
    <s v="WASH"/>
    <x v="1"/>
    <x v="7"/>
    <s v="N/A"/>
    <m/>
    <n v="865"/>
    <s v="completed"/>
    <s v="Chittagong"/>
    <s v="Cox's Bazar"/>
    <x v="0"/>
    <s v="Palong Khali"/>
    <s v="Camp 06"/>
    <x v="3"/>
    <d v="2023-01-01T00:00:00"/>
    <x v="0"/>
    <m/>
    <m/>
    <m/>
    <m/>
    <s v="No. of Drain covered through disinfection with chlorine solution"/>
    <s v="Md Mosarraf Hossain"/>
    <n v="8801710000000"/>
    <s v="ngof.ukhia2@gmail.com"/>
    <s v="UNICEF-NGOF"/>
  </r>
  <r>
    <n v="2341"/>
    <s v="UNICEF"/>
    <s v="NGOF"/>
    <s v="UNICEF"/>
    <s v="WASH"/>
    <x v="1"/>
    <x v="7"/>
    <s v="N/A"/>
    <m/>
    <n v="11"/>
    <s v="completed"/>
    <s v="Chittagong"/>
    <s v="Cox's Bazar"/>
    <x v="0"/>
    <s v="Palong Khali"/>
    <s v="Camp 07"/>
    <x v="3"/>
    <d v="2023-01-01T00:00:00"/>
    <x v="0"/>
    <m/>
    <m/>
    <m/>
    <m/>
    <s v="Handwashing Device Reapired"/>
    <s v="Md Mosarraf Hossain"/>
    <n v="8801710000000"/>
    <s v="ngof.ukhia2@gmail.com"/>
    <s v="UNICEF-NGOF"/>
  </r>
  <r>
    <n v="2342"/>
    <s v="WHH"/>
    <s v="ANANDO"/>
    <s v="GFFO, ANANDO"/>
    <s v="WASH"/>
    <x v="2"/>
    <x v="10"/>
    <s v="# of HP sessions at community level"/>
    <m/>
    <n v="267"/>
    <s v="completed"/>
    <s v="Chittagong"/>
    <s v="Cox's Bazar"/>
    <x v="1"/>
    <s v="Nhilla"/>
    <s v="Camp 24"/>
    <x v="3"/>
    <d v="2022-05-01T00:00:00"/>
    <x v="0"/>
    <m/>
    <m/>
    <m/>
    <m/>
    <m/>
    <s v="Md. Akramul Haque"/>
    <n v="1714567162"/>
    <s v="akramul.haque@welthungerhilfe.de"/>
    <s v="WHH-ANANDO"/>
  </r>
  <r>
    <n v="2343"/>
    <s v="WHH"/>
    <s v="ANANDO"/>
    <s v="GFFO, ANANDO"/>
    <s v="WASH"/>
    <x v="2"/>
    <x v="4"/>
    <s v="# of HP sessions at HH level"/>
    <m/>
    <n v="860"/>
    <s v="completed"/>
    <s v="Chittagong"/>
    <s v="Cox's Bazar"/>
    <x v="1"/>
    <s v="Nhilla"/>
    <s v="Camp 24"/>
    <x v="3"/>
    <d v="2022-05-01T00:00:00"/>
    <x v="0"/>
    <m/>
    <m/>
    <m/>
    <m/>
    <m/>
    <s v="Md. Akramul Haque"/>
    <n v="1714567162"/>
    <s v="akramul.haque@welthungerhilfe.de"/>
    <s v="WHH-ANANDO"/>
  </r>
  <r>
    <n v="2344"/>
    <s v="WHH"/>
    <s v="ANANDO"/>
    <s v="GFFO, ANANDO"/>
    <s v="WASH"/>
    <x v="2"/>
    <x v="19"/>
    <s v="# of estimated persons reached by mass-media campaign"/>
    <m/>
    <n v="10"/>
    <s v="completed"/>
    <s v="Chittagong"/>
    <s v="Cox's Bazar"/>
    <x v="1"/>
    <s v="Nhilla"/>
    <s v="Camp 24"/>
    <x v="3"/>
    <d v="2022-05-01T00:00:00"/>
    <x v="0"/>
    <m/>
    <m/>
    <m/>
    <m/>
    <m/>
    <s v="Md. Akramul Haque"/>
    <n v="1714567162"/>
    <s v="akramul.haque@welthungerhilfe.de"/>
    <s v="WHH-ANANDO"/>
  </r>
  <r>
    <n v="2345"/>
    <s v="WHH"/>
    <s v="ANANDO"/>
    <s v="GFFO, ANANDO"/>
    <s v="WASH"/>
    <x v="2"/>
    <x v="7"/>
    <s v="N/A"/>
    <m/>
    <n v="10"/>
    <s v="completed"/>
    <s v="Chittagong"/>
    <s v="Cox's Bazar"/>
    <x v="1"/>
    <s v="Nhilla"/>
    <s v="Camp 24"/>
    <x v="3"/>
    <d v="2022-05-01T00:00:00"/>
    <x v="0"/>
    <m/>
    <m/>
    <m/>
    <m/>
    <s v="Water Quality Tested at Household and Source"/>
    <s v="Md. Akramul Haque"/>
    <n v="1714567162"/>
    <s v="akramul.haque@welthungerhilfe.de"/>
    <s v="WHH-ANANDO"/>
  </r>
  <r>
    <n v="2346"/>
    <s v="WHH"/>
    <s v="ANANDO"/>
    <s v="GFFO, ANANDO"/>
    <s v="WASH"/>
    <x v="3"/>
    <x v="5"/>
    <s v="# of campaign per camp "/>
    <m/>
    <n v="10"/>
    <s v="completed"/>
    <s v="Chittagong"/>
    <s v="Cox's Bazar"/>
    <x v="1"/>
    <s v="Nhilla"/>
    <s v="Camp 24"/>
    <x v="3"/>
    <d v="2022-05-01T00:00:00"/>
    <x v="0"/>
    <m/>
    <m/>
    <m/>
    <m/>
    <m/>
    <s v="Md. Akramul Haque"/>
    <n v="1714567162"/>
    <s v="akramul.haque@welthungerhilfe.de"/>
    <s v="WHH-ANANDO"/>
  </r>
  <r>
    <n v="2347"/>
    <s v="WHH"/>
    <s v="ANANDO"/>
    <s v="GFFO, ANANDO"/>
    <s v="WASH"/>
    <x v="3"/>
    <x v="7"/>
    <s v="N/A"/>
    <m/>
    <n v="100"/>
    <s v="completed"/>
    <s v="Chittagong"/>
    <s v="Cox's Bazar"/>
    <x v="1"/>
    <s v="Nhilla"/>
    <s v="Camp 24"/>
    <x v="3"/>
    <d v="2022-05-01T00:00:00"/>
    <x v="0"/>
    <m/>
    <m/>
    <m/>
    <m/>
    <m/>
    <s v="Md. Akramul Haque"/>
    <n v="1714567162"/>
    <s v="akramul.haque@welthungerhilfe.de"/>
    <s v="WHH-ANANDO"/>
  </r>
  <r>
    <n v="2348"/>
    <s v="WHH"/>
    <s v="ANANDO"/>
    <s v="GFFO, ANANDO"/>
    <s v="WASH"/>
    <x v="3"/>
    <x v="6"/>
    <s v="# of plant"/>
    <m/>
    <n v="1"/>
    <s v="completed"/>
    <s v="Chittagong"/>
    <s v="Cox's Bazar"/>
    <x v="1"/>
    <s v="Nhilla"/>
    <s v="Camp 24"/>
    <x v="3"/>
    <d v="2022-05-01T00:00:00"/>
    <x v="0"/>
    <m/>
    <m/>
    <m/>
    <m/>
    <m/>
    <s v="Md. Akramul Haque"/>
    <n v="1714567162"/>
    <s v="akramul.haque@welthungerhilfe.de"/>
    <s v="WHH-ANANDO"/>
  </r>
  <r>
    <n v="2349"/>
    <s v="WHH"/>
    <s v="ANANDO"/>
    <s v="GFFO, ANANDO"/>
    <s v="WASH"/>
    <x v="0"/>
    <x v="13"/>
    <s v="# cubic meters / day"/>
    <m/>
    <n v="10"/>
    <s v="completed"/>
    <s v="Chittagong"/>
    <s v="Cox's Bazar"/>
    <x v="1"/>
    <s v="Nhilla"/>
    <s v="Camp 27"/>
    <x v="3"/>
    <d v="2022-05-01T00:00:00"/>
    <x v="0"/>
    <m/>
    <m/>
    <m/>
    <m/>
    <m/>
    <s v="Md. Akramul Haque"/>
    <n v="1714567162"/>
    <s v="akramul.haque@welthungerhilfe.de"/>
    <s v="WHH-ANANDO"/>
  </r>
  <r>
    <n v="2350"/>
    <s v="WHH"/>
    <s v="ANANDO"/>
    <s v="GFFO, ANANDO"/>
    <s v="WASH"/>
    <x v="0"/>
    <x v="12"/>
    <s v="# of water network"/>
    <m/>
    <n v="8"/>
    <s v="completed"/>
    <s v="Chittagong"/>
    <s v="Cox's Bazar"/>
    <x v="1"/>
    <s v="Nhilla"/>
    <s v="Camp 27"/>
    <x v="3"/>
    <d v="2022-05-01T00:00:00"/>
    <x v="0"/>
    <m/>
    <m/>
    <m/>
    <m/>
    <m/>
    <s v="Md. Akramul Haque"/>
    <n v="1714567162"/>
    <s v="akramul.haque@welthungerhilfe.de"/>
    <s v="WHH-ANANDO"/>
  </r>
  <r>
    <n v="2351"/>
    <s v="Caritas"/>
    <s v="CARITAS"/>
    <s v="Caritas Spain"/>
    <s v="WASH"/>
    <x v="1"/>
    <x v="3"/>
    <s v="# of door"/>
    <m/>
    <n v="20"/>
    <s v="completed"/>
    <s v="Chittagong"/>
    <s v="Cox's Bazar"/>
    <x v="0"/>
    <s v="Palong Khali"/>
    <s v="Camp 04"/>
    <x v="3"/>
    <d v="2023-06-01T00:00:00"/>
    <x v="0"/>
    <m/>
    <m/>
    <m/>
    <m/>
    <m/>
    <s v="Pius Nanuar"/>
    <n v="1722524747"/>
    <s v="pius_nanuar.sro@caritasbd.org"/>
    <s v="Caritas"/>
  </r>
  <r>
    <n v="2352"/>
    <s v="SI"/>
    <s v="SI"/>
    <s v="CDCS"/>
    <s v="WASH"/>
    <x v="1"/>
    <x v="17"/>
    <s v="# of door"/>
    <m/>
    <n v="2"/>
    <s v="completed"/>
    <s v="Chittagong"/>
    <s v="Cox's Bazar"/>
    <x v="1"/>
    <s v="Whykong"/>
    <s v="HC,Whykong"/>
    <x v="3"/>
    <d v="2022-07-01T00:00:00"/>
    <x v="1"/>
    <m/>
    <m/>
    <m/>
    <m/>
    <s v="Wash block in market consisting 3 latrine(male, female and PWD )"/>
    <s v="Saiful Bari"/>
    <n v="1712813963"/>
    <s v="tek.pm2@solidarites-bangladesh.org"/>
    <s v="SI"/>
  </r>
  <r>
    <n v="2353"/>
    <s v="WHH"/>
    <s v="ANANDO"/>
    <s v="GFFO, ANANDO"/>
    <s v="WASH"/>
    <x v="1"/>
    <x v="9"/>
    <s v="# of door"/>
    <m/>
    <n v="25"/>
    <s v="completed"/>
    <s v="Chittagong"/>
    <s v="Cox's Bazar"/>
    <x v="1"/>
    <s v="Nhilla"/>
    <s v="Camp 24"/>
    <x v="3"/>
    <d v="2022-05-01T00:00:00"/>
    <x v="0"/>
    <m/>
    <m/>
    <m/>
    <m/>
    <m/>
    <s v="Md. Akramul Haque"/>
    <n v="1714567162"/>
    <s v="akramul.haque@welthungerhilfe.de"/>
    <s v="WHH-ANANDO"/>
  </r>
  <r>
    <n v="2354"/>
    <s v="WHH"/>
    <s v="ANANDO"/>
    <s v="GFFO, ANANDO"/>
    <s v="WASH"/>
    <x v="1"/>
    <x v="7"/>
    <s v="N/A"/>
    <m/>
    <n v="82"/>
    <s v="completed"/>
    <s v="Chittagong"/>
    <s v="Cox's Bazar"/>
    <x v="1"/>
    <s v="Nhilla"/>
    <s v="Camp 27"/>
    <x v="3"/>
    <d v="2022-05-01T00:00:00"/>
    <x v="0"/>
    <m/>
    <m/>
    <m/>
    <m/>
    <s v="Latrines and upgrades interm' of female safety"/>
    <s v="Md. Akramul Haque"/>
    <n v="1714567162"/>
    <s v="akramul.haque@welthungerhilfe.de"/>
    <s v="WHH-ANANDO"/>
  </r>
  <r>
    <n v="2355"/>
    <s v="WHH"/>
    <s v="ANANDO"/>
    <s v="GFFO, ANANDO"/>
    <s v="WASH"/>
    <x v="2"/>
    <x v="10"/>
    <s v="# of HP sessions at community level"/>
    <m/>
    <n v="516"/>
    <s v="completed"/>
    <s v="Chittagong"/>
    <s v="Cox's Bazar"/>
    <x v="1"/>
    <s v="Nhilla"/>
    <s v="Camp 27"/>
    <x v="3"/>
    <d v="2022-05-01T00:00:00"/>
    <x v="0"/>
    <m/>
    <m/>
    <m/>
    <m/>
    <m/>
    <s v="Md. Akramul Haque"/>
    <n v="1714567162"/>
    <s v="akramul.haque@welthungerhilfe.de"/>
    <s v="WHH-ANANDO"/>
  </r>
  <r>
    <n v="2356"/>
    <s v="WHH"/>
    <s v="ANANDO"/>
    <s v="GFFO, ANANDO"/>
    <s v="WASH"/>
    <x v="2"/>
    <x v="4"/>
    <s v="# of HP sessions at HH level"/>
    <m/>
    <n v="2000"/>
    <s v="completed"/>
    <s v="Chittagong"/>
    <s v="Cox's Bazar"/>
    <x v="1"/>
    <s v="Nhilla"/>
    <s v="Camp 27"/>
    <x v="3"/>
    <d v="2022-05-01T00:00:00"/>
    <x v="0"/>
    <m/>
    <m/>
    <m/>
    <m/>
    <m/>
    <s v="Md. Akramul Haque"/>
    <n v="1714567162"/>
    <s v="akramul.haque@welthungerhilfe.de"/>
    <s v="WHH-ANANDO"/>
  </r>
  <r>
    <n v="2357"/>
    <s v="WHH"/>
    <s v="ANANDO"/>
    <s v="GFFO, ANANDO"/>
    <s v="WASH"/>
    <x v="2"/>
    <x v="19"/>
    <s v="# of estimated persons reached by mass-media campaign"/>
    <m/>
    <n v="10"/>
    <s v="completed"/>
    <s v="Chittagong"/>
    <s v="Cox's Bazar"/>
    <x v="1"/>
    <s v="Nhilla"/>
    <s v="Camp 27"/>
    <x v="3"/>
    <d v="2022-05-01T00:00:00"/>
    <x v="0"/>
    <m/>
    <m/>
    <m/>
    <m/>
    <m/>
    <s v="Md. Akramul Haque"/>
    <n v="1714567162"/>
    <s v="akramul.haque@welthungerhilfe.de"/>
    <s v="WHH-ANANDO"/>
  </r>
  <r>
    <n v="2358"/>
    <s v="WHH"/>
    <s v="ANANDO"/>
    <s v="GFFO, ANANDO"/>
    <s v="WASH"/>
    <x v="3"/>
    <x v="5"/>
    <s v="# of campaign per camp "/>
    <m/>
    <n v="5"/>
    <s v="completed"/>
    <s v="Chittagong"/>
    <s v="Cox's Bazar"/>
    <x v="1"/>
    <s v="Nhilla"/>
    <s v="Camp 27"/>
    <x v="3"/>
    <d v="2022-05-01T00:00:00"/>
    <x v="0"/>
    <m/>
    <m/>
    <m/>
    <m/>
    <m/>
    <s v="Md. Akramul Haque"/>
    <n v="1714567162"/>
    <s v="akramul.haque@welthungerhilfe.de"/>
    <s v="WHH-ANANDO"/>
  </r>
  <r>
    <n v="2359"/>
    <s v="WHH"/>
    <s v="ANANDO"/>
    <s v="GFFO, ANANDO"/>
    <s v="WASH"/>
    <x v="3"/>
    <x v="6"/>
    <s v="# of plant"/>
    <m/>
    <n v="1"/>
    <s v="completed"/>
    <s v="Chittagong"/>
    <s v="Cox's Bazar"/>
    <x v="1"/>
    <s v="Nhilla"/>
    <s v="Camp 27"/>
    <x v="3"/>
    <d v="2022-05-01T00:00:00"/>
    <x v="0"/>
    <m/>
    <m/>
    <m/>
    <m/>
    <m/>
    <s v="Md. Akramul Haque"/>
    <n v="1714567162"/>
    <s v="akramul.haque@welthungerhilfe.de"/>
    <s v="WHH-ANANDO"/>
  </r>
  <r>
    <n v="2360"/>
    <s v="NCA"/>
    <s v="NGOF"/>
    <s v="NMFA"/>
    <s v="WASH"/>
    <x v="1"/>
    <x v="1"/>
    <s v="# of door "/>
    <m/>
    <n v="6"/>
    <s v="completed"/>
    <s v="Chittagong"/>
    <s v="Cox's Bazar"/>
    <x v="1"/>
    <s v="Nhilla"/>
    <s v="Camp 25"/>
    <x v="4"/>
    <d v="2022-12-01T00:00:00"/>
    <x v="0"/>
    <m/>
    <m/>
    <m/>
    <m/>
    <m/>
    <s v="Shahrin Yealid"/>
    <n v="1613114224"/>
    <s v="yealid.ngof.nca@gmail.com"/>
    <s v="NCA-NGOF"/>
  </r>
  <r>
    <n v="2361"/>
    <s v="NCA"/>
    <s v="NGOF"/>
    <s v="NMFA"/>
    <s v="WASH"/>
    <x v="1"/>
    <x v="9"/>
    <s v="# of door"/>
    <m/>
    <n v="23"/>
    <s v="completed"/>
    <s v="Chittagong"/>
    <s v="Cox's Bazar"/>
    <x v="1"/>
    <s v="Nhilla"/>
    <s v="Camp 25"/>
    <x v="4"/>
    <d v="2022-12-01T00:00:00"/>
    <x v="0"/>
    <m/>
    <m/>
    <m/>
    <m/>
    <m/>
    <s v="Shahrin Yealid"/>
    <n v="1613114224"/>
    <s v="yealid.ngof.nca@gmail.com"/>
    <s v="NCA-NGOF"/>
  </r>
  <r>
    <n v="2362"/>
    <s v="NCA"/>
    <s v="NGOF"/>
    <s v="NMFA"/>
    <s v="WASH"/>
    <x v="2"/>
    <x v="10"/>
    <s v="# of HP sessions at community level"/>
    <m/>
    <n v="165"/>
    <s v="completed"/>
    <s v="Chittagong"/>
    <s v="Cox's Bazar"/>
    <x v="1"/>
    <s v="Nhilla"/>
    <s v="Camp 25"/>
    <x v="4"/>
    <d v="2022-12-01T00:00:00"/>
    <x v="0"/>
    <m/>
    <m/>
    <m/>
    <m/>
    <m/>
    <s v="Shahrin Yealid"/>
    <n v="1613114224"/>
    <s v="yealid.ngof.nca@gmail.com"/>
    <s v="NCA-NGOF"/>
  </r>
  <r>
    <n v="2363"/>
    <s v="Swedish RC"/>
    <s v="BDRCS"/>
    <s v="SRC"/>
    <s v="WASH"/>
    <x v="0"/>
    <x v="0"/>
    <s v="# of tube well"/>
    <m/>
    <n v="26"/>
    <s v="completed"/>
    <s v="Chittagong"/>
    <s v="Cox's Bazar"/>
    <x v="0"/>
    <s v="Palong Khali"/>
    <s v="Camp 18"/>
    <x v="4"/>
    <d v="2022-05-01T00:00:00"/>
    <x v="0"/>
    <m/>
    <m/>
    <m/>
    <m/>
    <m/>
    <s v="Md Khairul Bashar"/>
    <n v="1628407102"/>
    <s v="khairul.bashar@bdrcs.org"/>
    <s v="Swedish RC-BDRCS"/>
  </r>
  <r>
    <n v="2364"/>
    <s v="Swedish RC"/>
    <s v="BDRCS"/>
    <s v="SRC"/>
    <s v="WASH"/>
    <x v="0"/>
    <x v="13"/>
    <s v="# cubic meters / day"/>
    <m/>
    <n v="324"/>
    <s v="completed"/>
    <s v="Chittagong"/>
    <s v="Cox's Bazar"/>
    <x v="0"/>
    <s v="Palong Khali"/>
    <s v="Camp 18"/>
    <x v="4"/>
    <d v="2022-05-01T00:00:00"/>
    <x v="0"/>
    <m/>
    <m/>
    <m/>
    <m/>
    <m/>
    <s v="Md Khairul Bashar"/>
    <n v="1628407102"/>
    <s v="khairul.bashar@bdrcs.org"/>
    <s v="Swedish RC-BDRCS"/>
  </r>
  <r>
    <n v="2365"/>
    <s v="Swedish RC"/>
    <s v="BDRCS"/>
    <s v="SRC"/>
    <s v="WASH"/>
    <x v="1"/>
    <x v="2"/>
    <s v="# of FSM Site"/>
    <m/>
    <n v="1"/>
    <s v="completed"/>
    <s v="Chittagong"/>
    <s v="Cox's Bazar"/>
    <x v="0"/>
    <s v="Palong Khali"/>
    <s v="Camp 18"/>
    <x v="4"/>
    <d v="2022-05-01T00:00:00"/>
    <x v="0"/>
    <m/>
    <m/>
    <m/>
    <m/>
    <m/>
    <s v="Md Khairul Bashar"/>
    <n v="1628407102"/>
    <s v="khairul.bashar@bdrcs.org"/>
    <s v="Swedish RC-BDRCS"/>
  </r>
  <r>
    <n v="2366"/>
    <s v="Swedish RC"/>
    <s v="BDRCS"/>
    <s v="SRC"/>
    <s v="WASH"/>
    <x v="1"/>
    <x v="18"/>
    <s v="# of door"/>
    <m/>
    <n v="131"/>
    <s v="completed"/>
    <s v="Chittagong"/>
    <s v="Cox's Bazar"/>
    <x v="0"/>
    <s v="Palong Khali"/>
    <s v="Camp 18"/>
    <x v="4"/>
    <d v="2022-05-01T00:00:00"/>
    <x v="0"/>
    <m/>
    <m/>
    <m/>
    <m/>
    <m/>
    <s v="Md Khairul Bashar"/>
    <n v="1628407102"/>
    <s v="khairul.bashar@bdrcs.org"/>
    <s v="Swedish RC-BDRCS"/>
  </r>
  <r>
    <n v="2367"/>
    <s v="Swedish RC"/>
    <s v="BDRCS"/>
    <s v="SRC"/>
    <s v="WASH"/>
    <x v="1"/>
    <x v="9"/>
    <s v="# of door"/>
    <m/>
    <n v="206"/>
    <s v="completed"/>
    <s v="Chittagong"/>
    <s v="Cox's Bazar"/>
    <x v="0"/>
    <s v="Palong Khali"/>
    <s v="Camp 18"/>
    <x v="4"/>
    <d v="2022-05-01T00:00:00"/>
    <x v="0"/>
    <m/>
    <m/>
    <m/>
    <m/>
    <m/>
    <s v="Md Khairul Bashar"/>
    <n v="1628407102"/>
    <s v="khairul.bashar@bdrcs.org"/>
    <s v="Swedish RC-BDRCS"/>
  </r>
  <r>
    <n v="2368"/>
    <s v="Swedish RC"/>
    <s v="BDRCS"/>
    <s v="SRC"/>
    <s v="WASH"/>
    <x v="2"/>
    <x v="10"/>
    <s v="# of HP sessions at community level"/>
    <m/>
    <n v="637"/>
    <s v="completed"/>
    <s v="Chittagong"/>
    <s v="Cox's Bazar"/>
    <x v="0"/>
    <s v="Palong Khali"/>
    <s v="Camp 18"/>
    <x v="4"/>
    <d v="2022-05-01T00:00:00"/>
    <x v="0"/>
    <m/>
    <m/>
    <m/>
    <m/>
    <m/>
    <s v="Md Khairul Bashar"/>
    <n v="1628407102"/>
    <s v="khairul.bashar@bdrcs.org"/>
    <s v="Swedish RC-BDRCS"/>
  </r>
  <r>
    <n v="2369"/>
    <s v="Swedish RC"/>
    <s v="BDRCS"/>
    <s v="SRC"/>
    <s v="WASH"/>
    <x v="2"/>
    <x v="4"/>
    <s v="# of HP sessions at HH level"/>
    <m/>
    <n v="6565"/>
    <s v="completed"/>
    <s v="Chittagong"/>
    <s v="Cox's Bazar"/>
    <x v="0"/>
    <s v="Palong Khali"/>
    <s v="Camp 18"/>
    <x v="4"/>
    <d v="2022-05-01T00:00:00"/>
    <x v="0"/>
    <m/>
    <m/>
    <m/>
    <m/>
    <m/>
    <s v="Md Khairul Bashar"/>
    <n v="1628407102"/>
    <s v="khairul.bashar@bdrcs.org"/>
    <s v="Swedish RC-BDRCS"/>
  </r>
  <r>
    <n v="2370"/>
    <s v="Turkish RC"/>
    <s v="BDRCS"/>
    <s v="TRC"/>
    <s v="WASH"/>
    <x v="0"/>
    <x v="0"/>
    <s v="# of tube well"/>
    <m/>
    <n v="133"/>
    <s v="completed"/>
    <s v="Chittagong"/>
    <s v="Cox's Bazar"/>
    <x v="0"/>
    <s v="Palong Khali"/>
    <s v="Camp 17"/>
    <x v="4"/>
    <d v="2022-05-01T00:00:00"/>
    <x v="0"/>
    <m/>
    <m/>
    <m/>
    <m/>
    <m/>
    <s v="Md Khairul Bashar"/>
    <n v="1628407101"/>
    <s v="khairul.bashar@bdrcs.org"/>
    <s v="Turkish RC-BDRCS"/>
  </r>
  <r>
    <n v="2371"/>
    <s v="Turkish RC"/>
    <s v="BDRCS"/>
    <s v="TRC"/>
    <s v="WASH"/>
    <x v="1"/>
    <x v="9"/>
    <s v="# of door"/>
    <m/>
    <n v="21"/>
    <s v="completed"/>
    <s v="Chittagong"/>
    <s v="Cox's Bazar"/>
    <x v="0"/>
    <s v="Palong Khali"/>
    <s v="Camp 17"/>
    <x v="4"/>
    <d v="2022-05-01T00:00:00"/>
    <x v="0"/>
    <m/>
    <m/>
    <m/>
    <m/>
    <m/>
    <s v="Md Khairul Bashar"/>
    <n v="1628407101"/>
    <s v="khairul.bashar@bdrcs.org"/>
    <s v="Turkish RC-BDRCS"/>
  </r>
  <r>
    <n v="2372"/>
    <s v="Turkish RC"/>
    <s v="BDRCS"/>
    <s v="TRC"/>
    <s v="WASH"/>
    <x v="1"/>
    <x v="3"/>
    <s v="# of door"/>
    <m/>
    <n v="109"/>
    <s v="completed"/>
    <s v="Chittagong"/>
    <s v="Cox's Bazar"/>
    <x v="0"/>
    <s v="Palong Khali"/>
    <s v="Camp 17"/>
    <x v="4"/>
    <d v="2022-05-01T00:00:00"/>
    <x v="0"/>
    <m/>
    <m/>
    <m/>
    <m/>
    <m/>
    <s v="Md Khairul Bashar"/>
    <n v="1628407101"/>
    <s v="khairul.bashar@bdrcs.org"/>
    <s v="Turkish RC-BDRCS"/>
  </r>
  <r>
    <n v="2373"/>
    <s v="Turkish RC"/>
    <s v="BDRCS"/>
    <s v="TRC"/>
    <s v="WASH"/>
    <x v="2"/>
    <x v="10"/>
    <s v="# of HP sessions at community level"/>
    <m/>
    <n v="993"/>
    <s v="completed"/>
    <s v="Chittagong"/>
    <s v="Cox's Bazar"/>
    <x v="0"/>
    <s v="Palong Khali"/>
    <s v="Camp 17"/>
    <x v="4"/>
    <d v="2022-05-01T00:00:00"/>
    <x v="0"/>
    <m/>
    <m/>
    <m/>
    <m/>
    <m/>
    <s v="Md Khairul Bashar"/>
    <n v="1628407101"/>
    <s v="khairul.bashar@bdrcs.org"/>
    <s v="Turkish RC-BDRCS"/>
  </r>
  <r>
    <n v="2374"/>
    <s v="German RC"/>
    <s v="BDRCS"/>
    <s v="GRC"/>
    <s v="WASH"/>
    <x v="0"/>
    <x v="0"/>
    <s v="# of tube well"/>
    <m/>
    <n v="52"/>
    <s v="completed"/>
    <s v="Chittagong"/>
    <s v="Cox's Bazar"/>
    <x v="0"/>
    <s v="Palong Khali"/>
    <s v="Camp 13"/>
    <x v="4"/>
    <d v="2022-05-01T00:00:00"/>
    <x v="0"/>
    <m/>
    <m/>
    <m/>
    <m/>
    <m/>
    <s v="Md Khairul Bashar"/>
    <n v="1628407101"/>
    <s v="khairul.bashar@bdrcs.org"/>
    <s v="German RC-BDRCS"/>
  </r>
  <r>
    <n v="2375"/>
    <s v="German RC"/>
    <s v="BDRCS"/>
    <s v="GRC"/>
    <s v="WASH"/>
    <x v="0"/>
    <x v="13"/>
    <s v="# cubic meters / day"/>
    <m/>
    <n v="74"/>
    <s v="completed"/>
    <s v="Chittagong"/>
    <s v="Cox's Bazar"/>
    <x v="0"/>
    <s v="Palong Khali"/>
    <s v="Camp 13"/>
    <x v="4"/>
    <d v="2022-05-01T00:00:00"/>
    <x v="0"/>
    <m/>
    <m/>
    <m/>
    <m/>
    <m/>
    <s v="Md Khairul Bashar"/>
    <n v="1628407101"/>
    <s v="khairul.bashar@bdrcs.org"/>
    <s v="German RC-BDRCS"/>
  </r>
  <r>
    <n v="2376"/>
    <s v="German RC"/>
    <s v="BDRCS"/>
    <s v="GRC"/>
    <s v="WASH"/>
    <x v="1"/>
    <x v="1"/>
    <s v="# of door "/>
    <m/>
    <n v="32"/>
    <s v="completed"/>
    <s v="Chittagong"/>
    <s v="Cox's Bazar"/>
    <x v="0"/>
    <s v="Palong Khali"/>
    <s v="Camp 13"/>
    <x v="4"/>
    <d v="2022-05-01T00:00:00"/>
    <x v="0"/>
    <m/>
    <m/>
    <m/>
    <m/>
    <m/>
    <s v="Md Khairul Bashar"/>
    <n v="1628407101"/>
    <s v="khairul.bashar@bdrcs.org"/>
    <s v="German RC-BDRCS"/>
  </r>
  <r>
    <n v="2377"/>
    <s v="German RC"/>
    <s v="BDRCS"/>
    <s v="GRC"/>
    <s v="WASH"/>
    <x v="1"/>
    <x v="9"/>
    <s v="# of door"/>
    <m/>
    <n v="36"/>
    <s v="completed"/>
    <s v="Chittagong"/>
    <s v="Cox's Bazar"/>
    <x v="0"/>
    <s v="Palong Khali"/>
    <s v="Camp 13"/>
    <x v="4"/>
    <d v="2022-05-01T00:00:00"/>
    <x v="0"/>
    <m/>
    <m/>
    <m/>
    <m/>
    <m/>
    <s v="Md Khairul Bashar"/>
    <n v="1628407101"/>
    <s v="khairul.bashar@bdrcs.org"/>
    <s v="German RC-BDRCS"/>
  </r>
  <r>
    <n v="2378"/>
    <s v="German RC"/>
    <s v="BDRCS"/>
    <s v="GRC"/>
    <s v="WASH"/>
    <x v="1"/>
    <x v="3"/>
    <s v="# of door"/>
    <m/>
    <n v="207"/>
    <s v="completed"/>
    <s v="Chittagong"/>
    <s v="Cox's Bazar"/>
    <x v="0"/>
    <s v="Palong Khali"/>
    <s v="Camp 13"/>
    <x v="4"/>
    <d v="2022-05-01T00:00:00"/>
    <x v="0"/>
    <m/>
    <m/>
    <m/>
    <m/>
    <m/>
    <s v="Md Khairul Bashar"/>
    <n v="1628407101"/>
    <s v="khairul.bashar@bdrcs.org"/>
    <s v="German RC-BDRCS"/>
  </r>
  <r>
    <n v="2379"/>
    <s v="German RC"/>
    <s v="BDRCS"/>
    <s v="GRC"/>
    <s v="WASH"/>
    <x v="2"/>
    <x v="10"/>
    <s v="# of HP sessions at community level"/>
    <m/>
    <n v="900"/>
    <s v="completed"/>
    <s v="Chittagong"/>
    <s v="Cox's Bazar"/>
    <x v="0"/>
    <s v="Palong Khali"/>
    <s v="Camp 13"/>
    <x v="4"/>
    <d v="2022-05-01T00:00:00"/>
    <x v="0"/>
    <m/>
    <m/>
    <m/>
    <m/>
    <m/>
    <s v="Md Khairul Bashar"/>
    <n v="1628407101"/>
    <s v="khairul.bashar@bdrcs.org"/>
    <s v="German RC-BDRCS"/>
  </r>
  <r>
    <n v="2380"/>
    <s v="German RC"/>
    <s v="BDRCS"/>
    <s v="GRC"/>
    <s v="WASH"/>
    <x v="2"/>
    <x v="4"/>
    <s v="# of HP sessions at HH level"/>
    <m/>
    <n v="1630"/>
    <s v="completed"/>
    <s v="Chittagong"/>
    <s v="Cox's Bazar"/>
    <x v="0"/>
    <s v="Palong Khali"/>
    <s v="Camp 13"/>
    <x v="4"/>
    <d v="2022-05-01T00:00:00"/>
    <x v="0"/>
    <m/>
    <m/>
    <m/>
    <m/>
    <m/>
    <s v="Md Khairul Bashar"/>
    <n v="1628407101"/>
    <s v="khairul.bashar@bdrcs.org"/>
    <s v="German RC-BDRCS"/>
  </r>
  <r>
    <n v="2381"/>
    <s v="German RC"/>
    <s v="BDRCS"/>
    <s v="GRC"/>
    <s v="WASH"/>
    <x v="0"/>
    <x v="0"/>
    <s v="# of tube well"/>
    <m/>
    <n v="51"/>
    <s v="completed"/>
    <s v="Chittagong"/>
    <s v="Cox's Bazar"/>
    <x v="0"/>
    <s v="Palong Khali"/>
    <s v="Camp 18"/>
    <x v="4"/>
    <d v="2022-05-01T00:00:00"/>
    <x v="0"/>
    <m/>
    <m/>
    <m/>
    <m/>
    <m/>
    <s v="Md Khairul Bashar"/>
    <n v="1628407101"/>
    <s v="khairul.bashar@bdrcs.org"/>
    <s v="German RC-BDRCS"/>
  </r>
  <r>
    <n v="2382"/>
    <s v="German RC"/>
    <s v="BDRCS"/>
    <s v="GRC"/>
    <s v="WASH"/>
    <x v="0"/>
    <x v="13"/>
    <s v="# cubic meters / day"/>
    <m/>
    <n v="56"/>
    <s v="completed"/>
    <s v="Chittagong"/>
    <s v="Cox's Bazar"/>
    <x v="0"/>
    <s v="Palong Khali"/>
    <s v="Camp 18"/>
    <x v="4"/>
    <d v="2022-05-01T00:00:00"/>
    <x v="0"/>
    <m/>
    <m/>
    <m/>
    <m/>
    <m/>
    <s v="Md Khairul Bashar"/>
    <n v="1628407101"/>
    <s v="khairul.bashar@bdrcs.org"/>
    <s v="German RC-BDRCS"/>
  </r>
  <r>
    <n v="2383"/>
    <s v="German RC"/>
    <s v="BDRCS"/>
    <s v="GRC"/>
    <s v="WASH"/>
    <x v="1"/>
    <x v="1"/>
    <s v="# of door "/>
    <m/>
    <n v="6"/>
    <s v="completed"/>
    <s v="Chittagong"/>
    <s v="Cox's Bazar"/>
    <x v="0"/>
    <s v="Palong Khali"/>
    <s v="Camp 18"/>
    <x v="4"/>
    <d v="2022-05-01T00:00:00"/>
    <x v="0"/>
    <m/>
    <m/>
    <m/>
    <m/>
    <m/>
    <s v="Md Khairul Bashar"/>
    <n v="1628407101"/>
    <s v="khairul.bashar@bdrcs.org"/>
    <s v="German RC-BDRCS"/>
  </r>
  <r>
    <n v="2384"/>
    <s v="German RC"/>
    <s v="BDRCS"/>
    <s v="GRC"/>
    <s v="WASH"/>
    <x v="1"/>
    <x v="9"/>
    <s v="# of door"/>
    <m/>
    <n v="14"/>
    <s v="completed"/>
    <s v="Chittagong"/>
    <s v="Cox's Bazar"/>
    <x v="0"/>
    <s v="Palong Khali"/>
    <s v="Camp 18"/>
    <x v="4"/>
    <d v="2022-05-01T00:00:00"/>
    <x v="0"/>
    <m/>
    <m/>
    <m/>
    <m/>
    <m/>
    <s v="Md Khairul Bashar"/>
    <n v="1628407101"/>
    <s v="khairul.bashar@bdrcs.org"/>
    <s v="German RC-BDRCS"/>
  </r>
  <r>
    <n v="2385"/>
    <s v="German RC"/>
    <s v="BDRCS"/>
    <s v="GRC"/>
    <s v="WASH"/>
    <x v="1"/>
    <x v="3"/>
    <s v="# of door"/>
    <m/>
    <n v="83"/>
    <s v="completed"/>
    <s v="Chittagong"/>
    <s v="Cox's Bazar"/>
    <x v="0"/>
    <s v="Palong Khali"/>
    <s v="Camp 18"/>
    <x v="4"/>
    <d v="2022-05-01T00:00:00"/>
    <x v="0"/>
    <m/>
    <m/>
    <m/>
    <m/>
    <m/>
    <s v="Md Khairul Bashar"/>
    <n v="1628407101"/>
    <s v="khairul.bashar@bdrcs.org"/>
    <s v="German RC-BDRCS"/>
  </r>
  <r>
    <n v="2386"/>
    <s v="German RC"/>
    <s v="BDRCS"/>
    <s v="GRC"/>
    <s v="WASH"/>
    <x v="2"/>
    <x v="10"/>
    <s v="# of HP sessions at community level"/>
    <m/>
    <n v="789"/>
    <s v="completed"/>
    <s v="Chittagong"/>
    <s v="Cox's Bazar"/>
    <x v="0"/>
    <s v="Palong Khali"/>
    <s v="Camp 18"/>
    <x v="4"/>
    <d v="2022-05-01T00:00:00"/>
    <x v="0"/>
    <m/>
    <m/>
    <m/>
    <m/>
    <m/>
    <s v="Md Khairul Bashar"/>
    <n v="1628407101"/>
    <s v="khairul.bashar@bdrcs.org"/>
    <s v="German RC-BDRCS"/>
  </r>
  <r>
    <n v="2387"/>
    <s v="German RC"/>
    <s v="BDRCS"/>
    <s v="GRC"/>
    <s v="WASH"/>
    <x v="2"/>
    <x v="4"/>
    <s v="# of HP sessions at HH level"/>
    <m/>
    <n v="2556"/>
    <s v="completed"/>
    <s v="Chittagong"/>
    <s v="Cox's Bazar"/>
    <x v="0"/>
    <s v="Palong Khali"/>
    <s v="Camp 18"/>
    <x v="4"/>
    <d v="2022-05-01T00:00:00"/>
    <x v="0"/>
    <m/>
    <m/>
    <m/>
    <m/>
    <m/>
    <s v="Md Khairul Bashar"/>
    <n v="1628407101"/>
    <s v="khairul.bashar@bdrcs.org"/>
    <s v="German RC-BDRCS"/>
  </r>
  <r>
    <n v="2388"/>
    <s v="IOM"/>
    <s v="ACF"/>
    <s v="KFW"/>
    <s v="WASH"/>
    <x v="0"/>
    <x v="0"/>
    <s v="# of tube well"/>
    <m/>
    <n v="136"/>
    <s v="completed"/>
    <s v="Chittagong"/>
    <s v="Cox's Bazar"/>
    <x v="0"/>
    <s v="Palong Khali"/>
    <s v="Camp 11"/>
    <x v="4"/>
    <d v="2022-09-01T00:00:00"/>
    <x v="0"/>
    <m/>
    <m/>
    <m/>
    <m/>
    <m/>
    <s v="Md. Farid Munnaf"/>
    <n v="1813202400"/>
    <s v="washhppm-cox@bd-actionagainsthunger.org"/>
    <s v="IOM-ACF"/>
  </r>
  <r>
    <n v="2389"/>
    <s v="IOM"/>
    <s v="ACF"/>
    <s v="KFW"/>
    <s v="WASH"/>
    <x v="1"/>
    <x v="1"/>
    <s v="# of door "/>
    <m/>
    <n v="49"/>
    <s v="completed"/>
    <s v="Chittagong"/>
    <s v="Cox's Bazar"/>
    <x v="0"/>
    <s v="Palong Khali"/>
    <s v="Camp 11"/>
    <x v="4"/>
    <d v="2022-09-01T00:00:00"/>
    <x v="0"/>
    <m/>
    <m/>
    <m/>
    <m/>
    <m/>
    <s v="Md. Farid Munnaf"/>
    <n v="1813202400"/>
    <s v="washhppm-cox@bd-actionagainsthunger.org"/>
    <s v="IOM-ACF"/>
  </r>
  <r>
    <n v="2390"/>
    <s v="IOM"/>
    <s v="ACF"/>
    <s v="KFW"/>
    <s v="WASH"/>
    <x v="1"/>
    <x v="8"/>
    <s v="# of FSM Site"/>
    <m/>
    <n v="3"/>
    <s v="completed"/>
    <s v="Chittagong"/>
    <s v="Cox's Bazar"/>
    <x v="0"/>
    <s v="Palong Khali"/>
    <s v="Camp 11"/>
    <x v="4"/>
    <d v="2022-09-01T00:00:00"/>
    <x v="0"/>
    <m/>
    <m/>
    <m/>
    <m/>
    <m/>
    <s v="Md. Farid Munnaf"/>
    <n v="1813202400"/>
    <s v="washhppm-cox@bd-actionagainsthunger.org"/>
    <s v="IOM-ACF"/>
  </r>
  <r>
    <n v="2391"/>
    <s v="IOM"/>
    <s v="ACF"/>
    <s v="KFW"/>
    <s v="WASH"/>
    <x v="1"/>
    <x v="9"/>
    <s v="# of door"/>
    <m/>
    <n v="195"/>
    <s v="completed"/>
    <s v="Chittagong"/>
    <s v="Cox's Bazar"/>
    <x v="0"/>
    <s v="Palong Khali"/>
    <s v="Camp 11"/>
    <x v="4"/>
    <d v="2022-09-01T00:00:00"/>
    <x v="0"/>
    <m/>
    <m/>
    <m/>
    <m/>
    <m/>
    <s v="Md. Farid Munnaf"/>
    <n v="1813202400"/>
    <s v="washhppm-cox@bd-actionagainsthunger.org"/>
    <s v="IOM-ACF"/>
  </r>
  <r>
    <n v="2392"/>
    <s v="IOM"/>
    <s v="ACF"/>
    <s v="KFW"/>
    <s v="WASH"/>
    <x v="1"/>
    <x v="3"/>
    <s v="# of door"/>
    <m/>
    <n v="365"/>
    <s v="completed"/>
    <s v="Chittagong"/>
    <s v="Cox's Bazar"/>
    <x v="0"/>
    <s v="Palong Khali"/>
    <s v="Camp 11"/>
    <x v="4"/>
    <d v="2022-09-01T00:00:00"/>
    <x v="0"/>
    <m/>
    <m/>
    <m/>
    <m/>
    <m/>
    <s v="Md. Farid Munnaf"/>
    <n v="1813202400"/>
    <s v="washhppm-cox@bd-actionagainsthunger.org"/>
    <s v="IOM-ACF"/>
  </r>
  <r>
    <n v="2393"/>
    <s v="IOM"/>
    <s v="ACF"/>
    <s v="KFW"/>
    <s v="WASH"/>
    <x v="2"/>
    <x v="19"/>
    <s v="# of estimated persons reached by mass-media campaign"/>
    <m/>
    <n v="24"/>
    <s v="completed"/>
    <s v="Chittagong"/>
    <s v="Cox's Bazar"/>
    <x v="0"/>
    <s v="Palong Khali"/>
    <s v="Camp 11"/>
    <x v="4"/>
    <d v="2022-09-01T00:00:00"/>
    <x v="0"/>
    <m/>
    <m/>
    <m/>
    <m/>
    <m/>
    <s v="Md. Farid Munnaf"/>
    <n v="1813202400"/>
    <s v="washhppm-cox@bd-actionagainsthunger.org"/>
    <s v="IOM-ACF"/>
  </r>
  <r>
    <n v="2394"/>
    <s v="IOM"/>
    <s v="ACF"/>
    <s v="KFW"/>
    <s v="WASH"/>
    <x v="2"/>
    <x v="28"/>
    <s v="# of female in reproductive age"/>
    <m/>
    <n v="5953"/>
    <s v="completed"/>
    <s v="Chittagong"/>
    <s v="Cox's Bazar"/>
    <x v="0"/>
    <s v="Palong Khali"/>
    <s v="Camp 11"/>
    <x v="4"/>
    <d v="2022-09-01T00:00:00"/>
    <x v="0"/>
    <m/>
    <m/>
    <m/>
    <m/>
    <m/>
    <s v="Md. Farid Munnaf"/>
    <n v="1813202400"/>
    <s v="washhppm-cox@bd-actionagainsthunger.org"/>
    <s v="IOM-ACF"/>
  </r>
  <r>
    <n v="2395"/>
    <s v="IOM"/>
    <s v="ACF"/>
    <s v="KFW"/>
    <s v="WASH"/>
    <x v="3"/>
    <x v="6"/>
    <s v="# of plant"/>
    <m/>
    <n v="2"/>
    <s v="completed"/>
    <s v="Chittagong"/>
    <s v="Cox's Bazar"/>
    <x v="0"/>
    <s v="Palong Khali"/>
    <s v="Camp 11"/>
    <x v="4"/>
    <d v="2022-09-01T00:00:00"/>
    <x v="0"/>
    <m/>
    <m/>
    <m/>
    <m/>
    <m/>
    <s v="Md. Farid Munnaf"/>
    <n v="1813202400"/>
    <s v="washhppm-cox@bd-actionagainsthunger.org"/>
    <s v="IOM-ACF"/>
  </r>
  <r>
    <n v="2396"/>
    <s v="CA"/>
    <s v="DSK"/>
    <s v="CAID, DEC"/>
    <s v="WASH"/>
    <x v="0"/>
    <x v="12"/>
    <s v="# of water network"/>
    <m/>
    <n v="4"/>
    <s v="completed"/>
    <s v="Chittagong"/>
    <s v="Cox's Bazar"/>
    <x v="0"/>
    <s v="Palong Khali"/>
    <s v="Camp 15"/>
    <x v="4"/>
    <d v="2022-07-01T00:00:00"/>
    <x v="0"/>
    <m/>
    <m/>
    <m/>
    <m/>
    <m/>
    <s v="Qumrul Hassan Jilani"/>
    <n v="1714495950"/>
    <s v="qumrul@dskbangladesh.org"/>
    <s v="CA-DSK"/>
  </r>
  <r>
    <n v="2397"/>
    <s v="CA"/>
    <s v="DSK"/>
    <s v="CAID, DEC"/>
    <s v="WASH"/>
    <x v="1"/>
    <x v="1"/>
    <s v="# of door "/>
    <m/>
    <n v="10"/>
    <s v="completed"/>
    <s v="Chittagong"/>
    <s v="Cox's Bazar"/>
    <x v="0"/>
    <s v="Palong Khali"/>
    <s v="Camp 15"/>
    <x v="4"/>
    <d v="2022-07-01T00:00:00"/>
    <x v="0"/>
    <m/>
    <m/>
    <m/>
    <m/>
    <m/>
    <s v="Qumrul Hassan Jilani"/>
    <n v="1714495950"/>
    <s v="qumrul@dskbangladesh.org"/>
    <s v="CA-DSK"/>
  </r>
  <r>
    <n v="2398"/>
    <s v="CA"/>
    <s v="DSK"/>
    <s v="CAID, DEC"/>
    <s v="WASH"/>
    <x v="1"/>
    <x v="8"/>
    <s v="# of FSM Site"/>
    <m/>
    <n v="4"/>
    <s v="completed"/>
    <s v="Chittagong"/>
    <s v="Cox's Bazar"/>
    <x v="0"/>
    <s v="Palong Khali"/>
    <s v="Camp 15"/>
    <x v="4"/>
    <d v="2022-07-01T00:00:00"/>
    <x v="0"/>
    <m/>
    <m/>
    <m/>
    <m/>
    <m/>
    <s v="Qumrul Hassan Jilani"/>
    <n v="1714495950"/>
    <s v="qumrul@dskbangladesh.org"/>
    <s v="CA-DSK"/>
  </r>
  <r>
    <n v="2399"/>
    <s v="CA"/>
    <s v="DSK"/>
    <s v="CAID, DEC"/>
    <s v="WASH"/>
    <x v="1"/>
    <x v="2"/>
    <s v="# of FSM Site"/>
    <m/>
    <n v="4"/>
    <s v="completed"/>
    <s v="Chittagong"/>
    <s v="Cox's Bazar"/>
    <x v="0"/>
    <s v="Palong Khali"/>
    <s v="Camp 15"/>
    <x v="4"/>
    <d v="2022-07-01T00:00:00"/>
    <x v="0"/>
    <m/>
    <m/>
    <m/>
    <m/>
    <m/>
    <s v="Qumrul Hassan Jilani"/>
    <n v="1714495950"/>
    <s v="qumrul@dskbangladesh.org"/>
    <s v="CA-DSK"/>
  </r>
  <r>
    <n v="2400"/>
    <s v="CA"/>
    <s v="DSK"/>
    <s v="CAID, DEC"/>
    <s v="WASH"/>
    <x v="1"/>
    <x v="9"/>
    <s v="# of door"/>
    <m/>
    <n v="10"/>
    <s v="completed"/>
    <s v="Chittagong"/>
    <s v="Cox's Bazar"/>
    <x v="0"/>
    <s v="Palong Khali"/>
    <s v="Camp 15"/>
    <x v="4"/>
    <d v="2022-07-01T00:00:00"/>
    <x v="0"/>
    <m/>
    <m/>
    <m/>
    <m/>
    <m/>
    <s v="Qumrul Hassan Jilani"/>
    <n v="1714495950"/>
    <s v="qumrul@dskbangladesh.org"/>
    <s v="CA-DSK"/>
  </r>
  <r>
    <n v="2401"/>
    <s v="CA"/>
    <s v="DSK"/>
    <s v="CAID, DEC"/>
    <s v="WASH"/>
    <x v="1"/>
    <x v="3"/>
    <s v="# of door"/>
    <m/>
    <n v="141"/>
    <s v="completed"/>
    <s v="Chittagong"/>
    <s v="Cox's Bazar"/>
    <x v="0"/>
    <s v="Palong Khali"/>
    <s v="Camp 15"/>
    <x v="4"/>
    <d v="2022-07-01T00:00:00"/>
    <x v="0"/>
    <m/>
    <m/>
    <m/>
    <m/>
    <m/>
    <s v="Qumrul Hassan Jilani"/>
    <n v="1714495950"/>
    <s v="qumrul@dskbangladesh.org"/>
    <s v="CA-DSK"/>
  </r>
  <r>
    <n v="2402"/>
    <s v="CA"/>
    <s v="DSK"/>
    <s v="CAID, DEC"/>
    <s v="WASH"/>
    <x v="2"/>
    <x v="4"/>
    <s v="# of HP sessions at HH level"/>
    <m/>
    <n v="11"/>
    <s v="completed"/>
    <s v="Chittagong"/>
    <s v="Cox's Bazar"/>
    <x v="0"/>
    <s v="Palong Khali"/>
    <s v="Camp 15"/>
    <x v="4"/>
    <d v="2022-07-01T00:00:00"/>
    <x v="0"/>
    <m/>
    <m/>
    <m/>
    <m/>
    <m/>
    <s v="Qumrul Hassan Jilani"/>
    <n v="1714495950"/>
    <s v="qumrul@dskbangladesh.org"/>
    <s v="CA-DSK"/>
  </r>
  <r>
    <n v="2403"/>
    <s v="CA"/>
    <s v="DSK"/>
    <s v="CAID, DEC"/>
    <s v="WASH"/>
    <x v="3"/>
    <x v="6"/>
    <s v="# of plant"/>
    <m/>
    <n v="1"/>
    <s v="completed"/>
    <s v="Chittagong"/>
    <s v="Cox's Bazar"/>
    <x v="0"/>
    <s v="Palong Khali"/>
    <s v="Camp 15"/>
    <x v="4"/>
    <d v="2022-07-01T00:00:00"/>
    <x v="0"/>
    <m/>
    <m/>
    <m/>
    <m/>
    <m/>
    <s v="Qumrul Hassan Jilani"/>
    <n v="1714495950"/>
    <s v="qumrul@dskbangladesh.org"/>
    <s v="CA-DSK"/>
  </r>
  <r>
    <n v="2404"/>
    <s v="IOM"/>
    <s v="DSK"/>
    <s v="IOM"/>
    <s v="WASH"/>
    <x v="0"/>
    <x v="13"/>
    <s v="# cubic meters / day"/>
    <m/>
    <n v="34"/>
    <s v="completed"/>
    <s v="Chittagong"/>
    <s v="Cox's Bazar"/>
    <x v="1"/>
    <s v="Nhilla"/>
    <s v="Camp 24"/>
    <x v="4"/>
    <d v="2023-01-01T00:00:00"/>
    <x v="0"/>
    <m/>
    <m/>
    <m/>
    <m/>
    <m/>
    <s v="Prodip Kumar Roy"/>
    <n v="1718880175"/>
    <s v="prodip@dskbangladesh.org"/>
    <s v="IOM-DSK"/>
  </r>
  <r>
    <n v="2405"/>
    <s v="IOM"/>
    <s v="DSK"/>
    <s v="IOM"/>
    <s v="WASH"/>
    <x v="0"/>
    <x v="12"/>
    <s v="# of water network"/>
    <m/>
    <n v="1"/>
    <s v="completed"/>
    <s v="Chittagong"/>
    <s v="Cox's Bazar"/>
    <x v="1"/>
    <s v="Nhilla"/>
    <s v="Camp 24"/>
    <x v="4"/>
    <d v="2023-01-01T00:00:00"/>
    <x v="0"/>
    <m/>
    <m/>
    <m/>
    <m/>
    <m/>
    <s v="Prodip Kumar Roy"/>
    <n v="1718880175"/>
    <s v="prodip@dskbangladesh.org"/>
    <s v="IOM-DSK"/>
  </r>
  <r>
    <n v="2406"/>
    <s v="IOM"/>
    <s v="DSK"/>
    <s v="IOM"/>
    <s v="WASH"/>
    <x v="1"/>
    <x v="1"/>
    <s v="# of door "/>
    <m/>
    <n v="4"/>
    <s v="completed"/>
    <s v="Chittagong"/>
    <s v="Cox's Bazar"/>
    <x v="1"/>
    <s v="Nhilla"/>
    <s v="Camp 24"/>
    <x v="4"/>
    <d v="2023-01-01T00:00:00"/>
    <x v="0"/>
    <m/>
    <m/>
    <m/>
    <m/>
    <m/>
    <s v="Prodip Kumar Roy"/>
    <n v="1718880175"/>
    <s v="prodip@dskbangladesh.org"/>
    <s v="IOM-DSK"/>
  </r>
  <r>
    <n v="2407"/>
    <s v="IOM"/>
    <s v="DSK"/>
    <s v="IOM"/>
    <s v="WASH"/>
    <x v="1"/>
    <x v="9"/>
    <s v="# of door"/>
    <m/>
    <n v="23"/>
    <s v="completed"/>
    <s v="Chittagong"/>
    <s v="Cox's Bazar"/>
    <x v="1"/>
    <s v="Nhilla"/>
    <s v="Camp 24"/>
    <x v="4"/>
    <d v="2023-01-01T00:00:00"/>
    <x v="0"/>
    <m/>
    <m/>
    <m/>
    <m/>
    <m/>
    <s v="Prodip Kumar Roy"/>
    <n v="1718880175"/>
    <s v="prodip@dskbangladesh.org"/>
    <s v="IOM-DSK"/>
  </r>
  <r>
    <n v="2408"/>
    <s v="IOM"/>
    <s v="DSK"/>
    <s v="IOM"/>
    <s v="WASH"/>
    <x v="1"/>
    <x v="3"/>
    <s v="# of door"/>
    <m/>
    <n v="187"/>
    <s v="completed"/>
    <s v="Chittagong"/>
    <s v="Cox's Bazar"/>
    <x v="1"/>
    <s v="Nhilla"/>
    <s v="Camp 24"/>
    <x v="4"/>
    <d v="2023-01-01T00:00:00"/>
    <x v="0"/>
    <m/>
    <m/>
    <m/>
    <m/>
    <m/>
    <s v="Prodip Kumar Roy"/>
    <n v="1718880175"/>
    <s v="prodip@dskbangladesh.org"/>
    <s v="IOM-DSK"/>
  </r>
  <r>
    <n v="2409"/>
    <s v="IOM"/>
    <s v="DSK"/>
    <s v="IOM"/>
    <s v="WASH"/>
    <x v="2"/>
    <x v="4"/>
    <s v="# of HP sessions at HH level"/>
    <m/>
    <n v="779"/>
    <s v="completed"/>
    <s v="Chittagong"/>
    <s v="Cox's Bazar"/>
    <x v="1"/>
    <s v="Nhilla"/>
    <s v="Camp 24"/>
    <x v="4"/>
    <d v="2023-01-01T00:00:00"/>
    <x v="0"/>
    <m/>
    <m/>
    <m/>
    <m/>
    <m/>
    <s v="Prodip Kumar Roy"/>
    <n v="1718880175"/>
    <s v="prodip@dskbangladesh.org"/>
    <s v="IOM-DSK"/>
  </r>
  <r>
    <n v="2410"/>
    <s v="IOM"/>
    <s v="DSK"/>
    <s v="IOM"/>
    <s v="WASH"/>
    <x v="2"/>
    <x v="19"/>
    <s v="# of estimated persons reached by mass-media campaign"/>
    <m/>
    <n v="22"/>
    <s v="completed"/>
    <s v="Chittagong"/>
    <s v="Cox's Bazar"/>
    <x v="1"/>
    <s v="Nhilla"/>
    <s v="Camp 24"/>
    <x v="4"/>
    <d v="2023-01-01T00:00:00"/>
    <x v="0"/>
    <m/>
    <m/>
    <m/>
    <m/>
    <m/>
    <s v="Prodip Kumar Roy"/>
    <n v="1718880175"/>
    <s v="prodip@dskbangladesh.org"/>
    <s v="IOM-DSK"/>
  </r>
  <r>
    <n v="2411"/>
    <s v="IOM"/>
    <s v="DSK"/>
    <s v="IOM"/>
    <s v="WASH"/>
    <x v="3"/>
    <x v="5"/>
    <s v="# of campaign per camp "/>
    <m/>
    <n v="22"/>
    <s v="completed"/>
    <s v="Chittagong"/>
    <s v="Cox's Bazar"/>
    <x v="1"/>
    <s v="Nhilla"/>
    <s v="Camp 24"/>
    <x v="4"/>
    <d v="2023-01-01T00:00:00"/>
    <x v="0"/>
    <m/>
    <m/>
    <m/>
    <m/>
    <m/>
    <s v="Prodip Kumar Roy"/>
    <n v="1718880175"/>
    <s v="prodip@dskbangladesh.org"/>
    <s v="IOM-DSK"/>
  </r>
  <r>
    <n v="2412"/>
    <s v="IOM"/>
    <s v="DSK"/>
    <s v="IOM"/>
    <s v="WASH"/>
    <x v="3"/>
    <x v="6"/>
    <s v="# of plant"/>
    <m/>
    <n v="1"/>
    <s v="completed"/>
    <s v="Chittagong"/>
    <s v="Cox's Bazar"/>
    <x v="1"/>
    <s v="Nhilla"/>
    <s v="Camp 24"/>
    <x v="4"/>
    <d v="2023-01-01T00:00:00"/>
    <x v="0"/>
    <m/>
    <m/>
    <m/>
    <m/>
    <m/>
    <s v="Prodip Kumar Roy"/>
    <n v="1718880175"/>
    <s v="prodip@dskbangladesh.org"/>
    <s v="IOM-DSK"/>
  </r>
  <r>
    <n v="2413"/>
    <s v="IOM"/>
    <s v="DSK"/>
    <s v="IOM"/>
    <s v="WASH"/>
    <x v="0"/>
    <x v="13"/>
    <s v="# cubic meters / day"/>
    <m/>
    <n v="35"/>
    <s v="completed"/>
    <s v="Chittagong"/>
    <s v="Cox's Bazar"/>
    <x v="1"/>
    <s v="Nhilla"/>
    <s v="Camp 25"/>
    <x v="4"/>
    <d v="2023-01-01T00:00:00"/>
    <x v="0"/>
    <m/>
    <m/>
    <m/>
    <m/>
    <m/>
    <s v="Prodip Kumar Roy"/>
    <n v="171888175"/>
    <s v="prodip@dskbangladesh.org"/>
    <s v="IOM-DSK"/>
  </r>
  <r>
    <n v="2414"/>
    <s v="IOM"/>
    <s v="DSK"/>
    <s v="IOM"/>
    <s v="WASH"/>
    <x v="1"/>
    <x v="1"/>
    <s v="# of door "/>
    <m/>
    <n v="1"/>
    <s v="completed"/>
    <s v="Chittagong"/>
    <s v="Cox's Bazar"/>
    <x v="1"/>
    <s v="Nhilla"/>
    <s v="Camp 25"/>
    <x v="4"/>
    <d v="2023-01-01T00:00:00"/>
    <x v="0"/>
    <m/>
    <m/>
    <m/>
    <m/>
    <m/>
    <s v="Prodip Kumar Roy"/>
    <n v="171888175"/>
    <s v="prodip@dskbangladesh.org"/>
    <s v="IOM-DSK"/>
  </r>
  <r>
    <n v="2415"/>
    <s v="IOM"/>
    <s v="DSK"/>
    <s v="IOM"/>
    <s v="WASH"/>
    <x v="1"/>
    <x v="8"/>
    <s v="# of FSM Site"/>
    <m/>
    <n v="2"/>
    <s v="completed"/>
    <s v="Chittagong"/>
    <s v="Cox's Bazar"/>
    <x v="1"/>
    <s v="Nhilla"/>
    <s v="Camp 25"/>
    <x v="4"/>
    <d v="2023-01-01T00:00:00"/>
    <x v="0"/>
    <m/>
    <m/>
    <m/>
    <m/>
    <m/>
    <s v="Prodip Kumar Roy"/>
    <n v="171888175"/>
    <s v="prodip@dskbangladesh.org"/>
    <s v="IOM-DSK"/>
  </r>
  <r>
    <n v="2416"/>
    <s v="IOM"/>
    <s v="DSK"/>
    <s v="IOM"/>
    <s v="WASH"/>
    <x v="1"/>
    <x v="9"/>
    <s v="# of door"/>
    <m/>
    <n v="6"/>
    <s v="completed"/>
    <s v="Chittagong"/>
    <s v="Cox's Bazar"/>
    <x v="1"/>
    <s v="Nhilla"/>
    <s v="Camp 25"/>
    <x v="4"/>
    <d v="2023-01-01T00:00:00"/>
    <x v="0"/>
    <m/>
    <m/>
    <m/>
    <m/>
    <m/>
    <s v="Prodip Kumar Roy"/>
    <n v="171888175"/>
    <s v="prodip@dskbangladesh.org"/>
    <s v="IOM-DSK"/>
  </r>
  <r>
    <n v="2417"/>
    <s v="IOM"/>
    <s v="DSK"/>
    <s v="IOM"/>
    <s v="WASH"/>
    <x v="1"/>
    <x v="3"/>
    <s v="# of door"/>
    <m/>
    <n v="31"/>
    <s v="completed"/>
    <s v="Chittagong"/>
    <s v="Cox's Bazar"/>
    <x v="1"/>
    <s v="Nhilla"/>
    <s v="Camp 25"/>
    <x v="4"/>
    <d v="2023-01-01T00:00:00"/>
    <x v="0"/>
    <m/>
    <m/>
    <m/>
    <m/>
    <m/>
    <s v="Prodip Kumar Roy"/>
    <n v="171888175"/>
    <s v="prodip@dskbangladesh.org"/>
    <s v="IOM-DSK"/>
  </r>
  <r>
    <n v="2418"/>
    <s v="IOM"/>
    <s v="DSK"/>
    <s v="IOM"/>
    <s v="WASH"/>
    <x v="2"/>
    <x v="4"/>
    <s v="# of HP sessions at HH level"/>
    <m/>
    <n v="226"/>
    <s v="completed"/>
    <s v="Chittagong"/>
    <s v="Cox's Bazar"/>
    <x v="1"/>
    <s v="Nhilla"/>
    <s v="Camp 25"/>
    <x v="4"/>
    <d v="2023-01-01T00:00:00"/>
    <x v="0"/>
    <m/>
    <m/>
    <m/>
    <m/>
    <m/>
    <s v="Prodip Kumar Roy"/>
    <n v="171888175"/>
    <s v="prodip@dskbangladesh.org"/>
    <s v="IOM-DSK"/>
  </r>
  <r>
    <n v="2419"/>
    <s v="BRAC"/>
    <s v="BRAC"/>
    <s v="DFAT"/>
    <s v="WASH"/>
    <x v="0"/>
    <x v="12"/>
    <s v="# of water network"/>
    <m/>
    <n v="3"/>
    <s v="completed"/>
    <s v="Chittagong"/>
    <s v="Cox's Bazar"/>
    <x v="1"/>
    <s v="Nhilla"/>
    <s v="Camp 25"/>
    <x v="4"/>
    <d v="2022-12-01T00:00:00"/>
    <x v="0"/>
    <m/>
    <m/>
    <m/>
    <m/>
    <m/>
    <s v="Safat Ahmed"/>
    <n v="1847456331"/>
    <s v="safat.ahmed@brac.net"/>
    <s v="BRAC"/>
  </r>
  <r>
    <n v="2420"/>
    <s v="BRAC"/>
    <s v="BRAC"/>
    <s v="DFAT"/>
    <s v="WASH"/>
    <x v="1"/>
    <x v="2"/>
    <s v="# of FSM Site"/>
    <m/>
    <n v="1"/>
    <s v="completed"/>
    <s v="Chittagong"/>
    <s v="Cox's Bazar"/>
    <x v="1"/>
    <s v="Nhilla"/>
    <s v="Camp 25"/>
    <x v="4"/>
    <d v="2022-12-01T00:00:00"/>
    <x v="0"/>
    <m/>
    <m/>
    <m/>
    <m/>
    <m/>
    <s v="Safat Ahmed"/>
    <n v="1847456331"/>
    <s v="safat.ahmed@brac.net"/>
    <s v="BRAC"/>
  </r>
  <r>
    <n v="2421"/>
    <s v="BRAC"/>
    <s v="BRAC"/>
    <s v="DFAT"/>
    <s v="WASH"/>
    <x v="1"/>
    <x v="3"/>
    <s v="# of door"/>
    <m/>
    <n v="12"/>
    <s v="completed"/>
    <s v="Chittagong"/>
    <s v="Cox's Bazar"/>
    <x v="1"/>
    <s v="Nhilla"/>
    <s v="Camp 25"/>
    <x v="4"/>
    <d v="2022-12-01T00:00:00"/>
    <x v="0"/>
    <m/>
    <m/>
    <m/>
    <m/>
    <m/>
    <s v="Safat Ahmed"/>
    <n v="1847456331"/>
    <s v="safat.ahmed@brac.net"/>
    <s v="BRAC"/>
  </r>
  <r>
    <n v="2422"/>
    <s v="BRAC"/>
    <s v="BRAC"/>
    <s v="DFAT"/>
    <s v="WASH"/>
    <x v="2"/>
    <x v="10"/>
    <s v="# of HP sessions at community level"/>
    <m/>
    <n v="5"/>
    <s v="completed"/>
    <s v="Chittagong"/>
    <s v="Cox's Bazar"/>
    <x v="1"/>
    <s v="Nhilla"/>
    <s v="Camp 25"/>
    <x v="4"/>
    <d v="2022-12-01T00:00:00"/>
    <x v="0"/>
    <m/>
    <m/>
    <m/>
    <m/>
    <m/>
    <s v="Safat Ahmed"/>
    <n v="1847456331"/>
    <s v="safat.ahmed@brac.net"/>
    <s v="BRAC"/>
  </r>
  <r>
    <n v="2423"/>
    <s v="BRAC"/>
    <s v="BRAC"/>
    <s v="DFAT"/>
    <s v="WASH"/>
    <x v="2"/>
    <x v="4"/>
    <s v="# of HP sessions at HH level"/>
    <m/>
    <n v="30"/>
    <s v="completed"/>
    <s v="Chittagong"/>
    <s v="Cox's Bazar"/>
    <x v="1"/>
    <s v="Nhilla"/>
    <s v="Camp 25"/>
    <x v="4"/>
    <d v="2022-12-01T00:00:00"/>
    <x v="0"/>
    <m/>
    <m/>
    <m/>
    <m/>
    <m/>
    <s v="Safat Ahmed"/>
    <n v="1847456331"/>
    <s v="safat.ahmed@brac.net"/>
    <s v="BRAC"/>
  </r>
  <r>
    <n v="2424"/>
    <s v="BRAC"/>
    <s v="BRAC"/>
    <s v="DFAT"/>
    <s v="WASH"/>
    <x v="3"/>
    <x v="5"/>
    <s v="# of campaign per camp "/>
    <m/>
    <n v="1"/>
    <s v="completed"/>
    <s v="Chittagong"/>
    <s v="Cox's Bazar"/>
    <x v="1"/>
    <s v="Nhilla"/>
    <s v="Camp 25"/>
    <x v="4"/>
    <d v="2022-12-01T00:00:00"/>
    <x v="0"/>
    <m/>
    <m/>
    <m/>
    <m/>
    <m/>
    <s v="Safat Ahmed"/>
    <n v="1847456331"/>
    <s v="safat.ahmed@brac.net"/>
    <s v="BRAC"/>
  </r>
  <r>
    <n v="2425"/>
    <s v="BRAC"/>
    <s v="BRAC"/>
    <s v="DFAT"/>
    <s v="WASH"/>
    <x v="0"/>
    <x v="13"/>
    <s v="# cubic meters / day"/>
    <m/>
    <n v="10"/>
    <s v="completed"/>
    <s v="Chittagong"/>
    <s v="Cox's Bazar"/>
    <x v="1"/>
    <s v="Nhilla"/>
    <s v="Camp 26"/>
    <x v="4"/>
    <d v="2022-12-01T00:00:00"/>
    <x v="0"/>
    <m/>
    <m/>
    <m/>
    <m/>
    <m/>
    <s v="Safat Ahmed"/>
    <n v="1847456331"/>
    <s v="safat.ahmed@brac.net"/>
    <s v="BRAC"/>
  </r>
  <r>
    <n v="2426"/>
    <s v="BRAC"/>
    <s v="BRAC"/>
    <s v="DFAT"/>
    <s v="WASH"/>
    <x v="3"/>
    <x v="5"/>
    <s v="# of campaign per camp "/>
    <m/>
    <n v="2"/>
    <s v="completed"/>
    <s v="Chittagong"/>
    <s v="Cox's Bazar"/>
    <x v="1"/>
    <s v="Nhilla"/>
    <s v="Camp 26"/>
    <x v="4"/>
    <d v="2022-12-01T00:00:00"/>
    <x v="0"/>
    <m/>
    <m/>
    <m/>
    <m/>
    <m/>
    <s v="Safat Ahmed"/>
    <n v="1847456331"/>
    <s v="safat.ahmed@brac.net"/>
    <s v="BRAC"/>
  </r>
  <r>
    <n v="2427"/>
    <s v="BRAC"/>
    <s v="BRAC"/>
    <s v="DFAT"/>
    <s v="WASH"/>
    <x v="0"/>
    <x v="13"/>
    <s v="# cubic meters / day"/>
    <m/>
    <n v="10"/>
    <s v="completed"/>
    <s v="Chittagong"/>
    <s v="Cox's Bazar"/>
    <x v="1"/>
    <s v="Nhilla"/>
    <s v="Camp 27"/>
    <x v="4"/>
    <d v="2022-12-01T00:00:00"/>
    <x v="0"/>
    <m/>
    <m/>
    <m/>
    <m/>
    <m/>
    <s v="Safat Ahmed"/>
    <n v="1847456331"/>
    <s v="safat.ahmed@brac.net"/>
    <s v="BRAC"/>
  </r>
  <r>
    <n v="2428"/>
    <s v="IFRC"/>
    <s v="BDRCS"/>
    <s v="IFRC"/>
    <s v="WASH"/>
    <x v="0"/>
    <x v="0"/>
    <s v="# of tube well"/>
    <m/>
    <n v="133"/>
    <s v="completed"/>
    <s v="Chittagong"/>
    <s v="Cox's Bazar"/>
    <x v="0"/>
    <s v="Palong Khali"/>
    <s v="Camp 19"/>
    <x v="4"/>
    <d v="2022-05-01T00:00:00"/>
    <x v="0"/>
    <m/>
    <m/>
    <m/>
    <m/>
    <m/>
    <s v="Md Khairul Bashar"/>
    <n v="1681606654"/>
    <s v="khairul.bashar@bdrcs.org"/>
    <s v="IFRC-BDRCS"/>
  </r>
  <r>
    <n v="2429"/>
    <s v="IFRC"/>
    <s v="BDRCS"/>
    <s v="IFRC"/>
    <s v="WASH"/>
    <x v="0"/>
    <x v="13"/>
    <s v="# cubic meters / day"/>
    <m/>
    <n v="37"/>
    <s v="completed"/>
    <s v="Chittagong"/>
    <s v="Cox's Bazar"/>
    <x v="0"/>
    <s v="Palong Khali"/>
    <s v="Camp 19"/>
    <x v="4"/>
    <d v="2022-05-01T00:00:00"/>
    <x v="0"/>
    <m/>
    <m/>
    <m/>
    <m/>
    <m/>
    <s v="Md Khairul Bashar"/>
    <n v="1681606654"/>
    <s v="khairul.bashar@bdrcs.org"/>
    <s v="IFRC-BDRCS"/>
  </r>
  <r>
    <n v="2430"/>
    <s v="IFRC"/>
    <s v="BDRCS"/>
    <s v="IFRC"/>
    <s v="WASH"/>
    <x v="1"/>
    <x v="1"/>
    <s v="# of door "/>
    <m/>
    <n v="23"/>
    <s v="completed"/>
    <s v="Chittagong"/>
    <s v="Cox's Bazar"/>
    <x v="0"/>
    <s v="Palong Khali"/>
    <s v="Camp 19"/>
    <x v="4"/>
    <d v="2022-05-01T00:00:00"/>
    <x v="0"/>
    <m/>
    <m/>
    <m/>
    <m/>
    <m/>
    <s v="Md Khairul Bashar"/>
    <n v="1681606654"/>
    <s v="khairul.bashar@bdrcs.org"/>
    <s v="IFRC-BDRCS"/>
  </r>
  <r>
    <n v="2431"/>
    <s v="IFRC"/>
    <s v="BDRCS"/>
    <s v="IFRC"/>
    <s v="WASH"/>
    <x v="1"/>
    <x v="9"/>
    <s v="# of door"/>
    <m/>
    <n v="21"/>
    <s v="completed"/>
    <s v="Chittagong"/>
    <s v="Cox's Bazar"/>
    <x v="0"/>
    <s v="Palong Khali"/>
    <s v="Camp 19"/>
    <x v="4"/>
    <d v="2022-05-01T00:00:00"/>
    <x v="0"/>
    <m/>
    <m/>
    <m/>
    <m/>
    <m/>
    <s v="Md Khairul Bashar"/>
    <n v="1681606654"/>
    <s v="khairul.bashar@bdrcs.org"/>
    <s v="IFRC-BDRCS"/>
  </r>
  <r>
    <n v="2432"/>
    <s v="IFRC"/>
    <s v="BDRCS"/>
    <s v="IFRC"/>
    <s v="WASH"/>
    <x v="1"/>
    <x v="3"/>
    <s v="# of door"/>
    <m/>
    <n v="109"/>
    <s v="completed"/>
    <s v="Chittagong"/>
    <s v="Cox's Bazar"/>
    <x v="0"/>
    <s v="Palong Khali"/>
    <s v="Camp 19"/>
    <x v="4"/>
    <d v="2022-05-01T00:00:00"/>
    <x v="0"/>
    <m/>
    <m/>
    <m/>
    <m/>
    <m/>
    <s v="Md Khairul Bashar"/>
    <n v="1681606654"/>
    <s v="khairul.bashar@bdrcs.org"/>
    <s v="IFRC-BDRCS"/>
  </r>
  <r>
    <n v="2433"/>
    <s v="IFRC"/>
    <s v="BDRCS"/>
    <s v="IFRC"/>
    <s v="WASH"/>
    <x v="2"/>
    <x v="10"/>
    <s v="# of HP sessions at community level"/>
    <m/>
    <n v="426"/>
    <s v="completed"/>
    <s v="Chittagong"/>
    <s v="Cox's Bazar"/>
    <x v="0"/>
    <s v="Palong Khali"/>
    <s v="Camp 19"/>
    <x v="4"/>
    <d v="2022-05-01T00:00:00"/>
    <x v="0"/>
    <m/>
    <m/>
    <m/>
    <m/>
    <m/>
    <s v="Md Khairul Bashar"/>
    <n v="1681606654"/>
    <s v="khairul.bashar@bdrcs.org"/>
    <s v="IFRC-BDRCS"/>
  </r>
  <r>
    <n v="2434"/>
    <s v="IFRC"/>
    <s v="BDRCS"/>
    <s v="IFRC"/>
    <s v="WASH"/>
    <x v="2"/>
    <x v="4"/>
    <s v="# of HP sessions at HH level"/>
    <m/>
    <n v="426"/>
    <s v="completed"/>
    <s v="Chittagong"/>
    <s v="Cox's Bazar"/>
    <x v="0"/>
    <s v="Palong Khali"/>
    <s v="Camp 19"/>
    <x v="4"/>
    <d v="2022-05-01T00:00:00"/>
    <x v="0"/>
    <m/>
    <m/>
    <m/>
    <m/>
    <m/>
    <s v="Md Khairul Bashar"/>
    <n v="1681606654"/>
    <s v="khairul.bashar@bdrcs.org"/>
    <s v="IFRC-BDRCS"/>
  </r>
  <r>
    <n v="2435"/>
    <s v="UNICEF"/>
    <s v="DSK"/>
    <s v="UNICEF"/>
    <s v="WASH"/>
    <x v="0"/>
    <x v="12"/>
    <s v="# of water network"/>
    <m/>
    <n v="1"/>
    <s v="completed"/>
    <s v="Chittagong"/>
    <s v="Cox's Bazar"/>
    <x v="1"/>
    <s v="Whykong"/>
    <s v="Camp 22"/>
    <x v="2"/>
    <d v="2023-03-01T00:00:00"/>
    <x v="0"/>
    <m/>
    <m/>
    <m/>
    <m/>
    <m/>
    <s v="Md. Azhari Mukul"/>
    <n v="1757266614"/>
    <s v="azhari@dskbangladesh.org"/>
    <s v="UNICEF-DSK"/>
  </r>
  <r>
    <n v="2436"/>
    <s v="UNICEF"/>
    <s v="DSK"/>
    <s v="UNICEF"/>
    <s v="WASH"/>
    <x v="1"/>
    <x v="1"/>
    <s v="# of door "/>
    <m/>
    <n v="35"/>
    <s v="completed"/>
    <s v="Chittagong"/>
    <s v="Cox's Bazar"/>
    <x v="1"/>
    <s v="Whykong"/>
    <s v="Camp 22"/>
    <x v="2"/>
    <d v="2023-03-01T00:00:00"/>
    <x v="0"/>
    <m/>
    <m/>
    <m/>
    <m/>
    <m/>
    <s v="Md. Azhari Mukul"/>
    <n v="1757266614"/>
    <s v="azhari@dskbangladesh.org"/>
    <s v="UNICEF-DSK"/>
  </r>
  <r>
    <n v="2437"/>
    <s v="UNICEF"/>
    <s v="DSK"/>
    <s v="UNICEF"/>
    <s v="WASH"/>
    <x v="1"/>
    <x v="8"/>
    <s v="# of FSM Site"/>
    <m/>
    <n v="3"/>
    <s v="completed"/>
    <s v="Chittagong"/>
    <s v="Cox's Bazar"/>
    <x v="1"/>
    <s v="Whykong"/>
    <s v="Camp 22"/>
    <x v="2"/>
    <d v="2023-03-01T00:00:00"/>
    <x v="0"/>
    <m/>
    <m/>
    <m/>
    <m/>
    <m/>
    <s v="Md. Azhari Mukul"/>
    <n v="1757266614"/>
    <s v="azhari@dskbangladesh.org"/>
    <s v="UNICEF-DSK"/>
  </r>
  <r>
    <n v="2438"/>
    <s v="UNICEF"/>
    <s v="DSK"/>
    <s v="UNICEF"/>
    <s v="WASH"/>
    <x v="1"/>
    <x v="2"/>
    <s v="# of FSM Site"/>
    <m/>
    <n v="2"/>
    <s v="completed"/>
    <s v="Chittagong"/>
    <s v="Cox's Bazar"/>
    <x v="1"/>
    <s v="Whykong"/>
    <s v="Camp 22"/>
    <x v="2"/>
    <d v="2023-03-01T00:00:00"/>
    <x v="0"/>
    <m/>
    <m/>
    <m/>
    <m/>
    <m/>
    <s v="Md. Azhari Mukul"/>
    <n v="1757266614"/>
    <s v="azhari@dskbangladesh.org"/>
    <s v="UNICEF-DSK"/>
  </r>
  <r>
    <n v="2439"/>
    <s v="UNICEF"/>
    <s v="DSK"/>
    <s v="UNICEF"/>
    <s v="WASH"/>
    <x v="1"/>
    <x v="9"/>
    <s v="# of door"/>
    <m/>
    <n v="54"/>
    <s v="completed"/>
    <s v="Chittagong"/>
    <s v="Cox's Bazar"/>
    <x v="1"/>
    <s v="Whykong"/>
    <s v="Camp 22"/>
    <x v="2"/>
    <d v="2023-03-01T00:00:00"/>
    <x v="0"/>
    <m/>
    <m/>
    <m/>
    <m/>
    <m/>
    <s v="Md. Azhari Mukul"/>
    <n v="1757266614"/>
    <s v="azhari@dskbangladesh.org"/>
    <s v="UNICEF-DSK"/>
  </r>
  <r>
    <n v="2440"/>
    <s v="UNICEF"/>
    <s v="DSK"/>
    <s v="UNICEF"/>
    <s v="WASH"/>
    <x v="2"/>
    <x v="10"/>
    <s v="# of HP sessions at community level"/>
    <m/>
    <n v="96"/>
    <s v="completed"/>
    <s v="Chittagong"/>
    <s v="Cox's Bazar"/>
    <x v="1"/>
    <s v="Whykong"/>
    <s v="Camp 22"/>
    <x v="2"/>
    <d v="2023-03-01T00:00:00"/>
    <x v="0"/>
    <m/>
    <m/>
    <m/>
    <m/>
    <m/>
    <s v="Md. Azhari Mukul"/>
    <n v="1757266614"/>
    <s v="azhari@dskbangladesh.org"/>
    <s v="UNICEF-DSK"/>
  </r>
  <r>
    <n v="2441"/>
    <s v="UNICEF"/>
    <s v="DSK"/>
    <s v="UNICEF"/>
    <s v="WASH"/>
    <x v="2"/>
    <x v="4"/>
    <s v="# of HP sessions at HH level"/>
    <m/>
    <n v="680"/>
    <s v="completed"/>
    <s v="Chittagong"/>
    <s v="Cox's Bazar"/>
    <x v="1"/>
    <s v="Whykong"/>
    <s v="Camp 22"/>
    <x v="2"/>
    <d v="2023-03-01T00:00:00"/>
    <x v="0"/>
    <m/>
    <m/>
    <m/>
    <m/>
    <m/>
    <s v="Md. Azhari Mukul"/>
    <n v="1757266614"/>
    <s v="azhari@dskbangladesh.org"/>
    <s v="UNICEF-DSK"/>
  </r>
  <r>
    <n v="2442"/>
    <s v="UNICEF"/>
    <s v="DSK"/>
    <s v="UNICEF"/>
    <s v="WASH"/>
    <x v="3"/>
    <x v="5"/>
    <s v="# of campaign per camp "/>
    <m/>
    <n v="1"/>
    <s v="completed"/>
    <s v="Chittagong"/>
    <s v="Cox's Bazar"/>
    <x v="1"/>
    <s v="Whykong"/>
    <s v="Camp 22"/>
    <x v="2"/>
    <d v="2023-03-01T00:00:00"/>
    <x v="0"/>
    <m/>
    <m/>
    <m/>
    <m/>
    <m/>
    <s v="Md. Azhari Mukul"/>
    <n v="1757266614"/>
    <s v="azhari@dskbangladesh.org"/>
    <s v="UNICEF-DSK"/>
  </r>
  <r>
    <n v="2443"/>
    <s v="UNICEF"/>
    <s v="DSK"/>
    <s v="UNICEF"/>
    <s v="WASH"/>
    <x v="3"/>
    <x v="6"/>
    <s v="# of plant"/>
    <m/>
    <n v="1"/>
    <s v="completed"/>
    <s v="Chittagong"/>
    <s v="Cox's Bazar"/>
    <x v="1"/>
    <s v="Whykong"/>
    <s v="Camp 22"/>
    <x v="2"/>
    <d v="2023-03-01T00:00:00"/>
    <x v="0"/>
    <m/>
    <m/>
    <m/>
    <m/>
    <m/>
    <s v="Md. Azhari Mukul"/>
    <n v="1757266614"/>
    <s v="azhari@dskbangladesh.org"/>
    <s v="UNICEF-DSK"/>
  </r>
  <r>
    <n v="2444"/>
    <s v="WHH"/>
    <s v="ANANDO"/>
    <s v="GFFO, WHH"/>
    <s v="WASH"/>
    <x v="0"/>
    <x v="12"/>
    <s v="# of water network"/>
    <m/>
    <n v="5"/>
    <s v="completed"/>
    <s v="Chittagong"/>
    <s v="Cox's Bazar"/>
    <x v="1"/>
    <s v="Nhilla"/>
    <s v="Camp 24"/>
    <x v="4"/>
    <d v="2022-06-01T00:00:00"/>
    <x v="0"/>
    <m/>
    <m/>
    <m/>
    <m/>
    <m/>
    <s v="Md. Akramul Haque"/>
    <n v="1714567162"/>
    <s v="akramul.haque@welthungerhilfe.de"/>
    <s v="WHH-ANANDO"/>
  </r>
  <r>
    <n v="2445"/>
    <s v="WHH"/>
    <s v="ANANDO"/>
    <s v="GFFO, WHH"/>
    <s v="WASH"/>
    <x v="0"/>
    <x v="7"/>
    <s v="N/A"/>
    <m/>
    <n v="286"/>
    <s v="completed"/>
    <s v="Chittagong"/>
    <s v="Cox's Bazar"/>
    <x v="1"/>
    <s v="Nhilla"/>
    <s v="Camp 24"/>
    <x v="4"/>
    <d v="2022-06-01T00:00:00"/>
    <x v="0"/>
    <m/>
    <m/>
    <m/>
    <m/>
    <m/>
    <s v="Md. Akramul Haque"/>
    <n v="1714567162"/>
    <s v="akramul.haque@welthungerhilfe.de"/>
    <s v="WHH-ANANDO"/>
  </r>
  <r>
    <n v="2446"/>
    <s v="WHH"/>
    <s v="ANANDO"/>
    <s v="GFFO, WHH"/>
    <s v="WASH"/>
    <x v="1"/>
    <x v="1"/>
    <s v="# of door "/>
    <m/>
    <n v="92"/>
    <s v="completed"/>
    <s v="Chittagong"/>
    <s v="Cox's Bazar"/>
    <x v="1"/>
    <s v="Nhilla"/>
    <s v="Camp 24"/>
    <x v="4"/>
    <d v="2022-06-01T00:00:00"/>
    <x v="0"/>
    <m/>
    <m/>
    <m/>
    <m/>
    <m/>
    <s v="Md. Akramul Haque"/>
    <n v="1714567162"/>
    <s v="akramul.haque@welthungerhilfe.de"/>
    <s v="WHH-ANANDO"/>
  </r>
  <r>
    <n v="2447"/>
    <s v="WHH"/>
    <s v="ANANDO"/>
    <s v="GFFO, WHH"/>
    <s v="WASH"/>
    <x v="1"/>
    <x v="9"/>
    <s v="# of door"/>
    <m/>
    <n v="102"/>
    <s v="completed"/>
    <s v="Chittagong"/>
    <s v="Cox's Bazar"/>
    <x v="1"/>
    <s v="Nhilla"/>
    <s v="Camp 24"/>
    <x v="4"/>
    <d v="2022-06-01T00:00:00"/>
    <x v="0"/>
    <m/>
    <m/>
    <m/>
    <m/>
    <m/>
    <s v="Md. Akramul Haque"/>
    <n v="1714567162"/>
    <s v="akramul.haque@welthungerhilfe.de"/>
    <s v="WHH-ANANDO"/>
  </r>
  <r>
    <n v="2448"/>
    <s v="WHH"/>
    <s v="ANANDO"/>
    <s v="GFFO, WHH"/>
    <s v="WASH"/>
    <x v="1"/>
    <x v="3"/>
    <s v="# of door"/>
    <m/>
    <n v="77"/>
    <s v="completed"/>
    <s v="Chittagong"/>
    <s v="Cox's Bazar"/>
    <x v="1"/>
    <s v="Nhilla"/>
    <s v="Camp 24"/>
    <x v="4"/>
    <d v="2022-06-01T00:00:00"/>
    <x v="0"/>
    <m/>
    <m/>
    <m/>
    <m/>
    <m/>
    <s v="Md. Akramul Haque"/>
    <n v="1714567162"/>
    <s v="akramul.haque@welthungerhilfe.de"/>
    <s v="WHH-ANANDO"/>
  </r>
  <r>
    <n v="2449"/>
    <s v="WHH"/>
    <s v="ANANDO"/>
    <s v="GFFO, WHH"/>
    <s v="WASH"/>
    <x v="1"/>
    <x v="7"/>
    <s v="N/A"/>
    <m/>
    <n v="511"/>
    <s v="completed"/>
    <s v="Chittagong"/>
    <s v="Cox's Bazar"/>
    <x v="1"/>
    <s v="Nhilla"/>
    <s v="Camp 24"/>
    <x v="4"/>
    <d v="2022-06-01T00:00:00"/>
    <x v="0"/>
    <m/>
    <m/>
    <m/>
    <m/>
    <m/>
    <s v="Md. Akramul Haque"/>
    <n v="1714567162"/>
    <s v="akramul.haque@welthungerhilfe.de"/>
    <s v="WHH-ANANDO"/>
  </r>
  <r>
    <n v="2450"/>
    <s v="WHH"/>
    <s v="ANANDO"/>
    <s v="GFFO, WHH"/>
    <s v="WASH"/>
    <x v="2"/>
    <x v="10"/>
    <s v="# of HP sessions at community level"/>
    <m/>
    <n v="506"/>
    <s v="completed"/>
    <s v="Chittagong"/>
    <s v="Cox's Bazar"/>
    <x v="1"/>
    <s v="Nhilla"/>
    <s v="Camp 24"/>
    <x v="4"/>
    <d v="2022-06-01T00:00:00"/>
    <x v="0"/>
    <m/>
    <m/>
    <m/>
    <m/>
    <m/>
    <s v="Md. Akramul Haque"/>
    <n v="1714567162"/>
    <s v="akramul.haque@welthungerhilfe.de"/>
    <s v="WHH-ANANDO"/>
  </r>
  <r>
    <n v="2451"/>
    <s v="WHH"/>
    <s v="ANANDO"/>
    <s v="GFFO, WHH"/>
    <s v="WASH"/>
    <x v="2"/>
    <x v="4"/>
    <s v="# of HP sessions at HH level"/>
    <m/>
    <n v="1126"/>
    <s v="completed"/>
    <s v="Chittagong"/>
    <s v="Cox's Bazar"/>
    <x v="1"/>
    <s v="Nhilla"/>
    <s v="Camp 24"/>
    <x v="4"/>
    <d v="2022-06-01T00:00:00"/>
    <x v="0"/>
    <m/>
    <m/>
    <m/>
    <m/>
    <m/>
    <s v="Md. Akramul Haque"/>
    <n v="1714567162"/>
    <s v="akramul.haque@welthungerhilfe.de"/>
    <s v="WHH-ANANDO"/>
  </r>
  <r>
    <n v="2452"/>
    <s v="WHH"/>
    <s v="ANANDO"/>
    <s v="GFFO, WHH"/>
    <s v="WASH"/>
    <x v="2"/>
    <x v="19"/>
    <s v="# of estimated persons reached by mass-media campaign"/>
    <m/>
    <n v="10"/>
    <s v="completed"/>
    <s v="Chittagong"/>
    <s v="Cox's Bazar"/>
    <x v="1"/>
    <s v="Nhilla"/>
    <s v="Camp 24"/>
    <x v="4"/>
    <d v="2022-06-01T00:00:00"/>
    <x v="0"/>
    <m/>
    <m/>
    <m/>
    <m/>
    <m/>
    <s v="Md. Akramul Haque"/>
    <n v="1714567162"/>
    <s v="akramul.haque@welthungerhilfe.de"/>
    <s v="WHH-ANANDO"/>
  </r>
  <r>
    <n v="2453"/>
    <s v="WHH"/>
    <s v="ANANDO"/>
    <s v="GFFO, WHH"/>
    <s v="WASH"/>
    <x v="2"/>
    <x v="7"/>
    <s v="N/A"/>
    <m/>
    <n v="27"/>
    <s v="completed"/>
    <s v="Chittagong"/>
    <s v="Cox's Bazar"/>
    <x v="1"/>
    <s v="Nhilla"/>
    <s v="Camp 24"/>
    <x v="4"/>
    <d v="2022-06-01T00:00:00"/>
    <x v="0"/>
    <m/>
    <m/>
    <m/>
    <m/>
    <m/>
    <s v="Md. Akramul Haque"/>
    <n v="1714567162"/>
    <s v="akramul.haque@welthungerhilfe.de"/>
    <s v="WHH-ANANDO"/>
  </r>
  <r>
    <n v="2454"/>
    <s v="WHH"/>
    <s v="ANANDO"/>
    <s v="GFFO, WHH"/>
    <s v="WASH"/>
    <x v="3"/>
    <x v="5"/>
    <s v="# of campaign per camp "/>
    <m/>
    <n v="3"/>
    <s v="completed"/>
    <s v="Chittagong"/>
    <s v="Cox's Bazar"/>
    <x v="1"/>
    <s v="Nhilla"/>
    <s v="Camp 24"/>
    <x v="4"/>
    <d v="2022-06-01T00:00:00"/>
    <x v="0"/>
    <m/>
    <m/>
    <m/>
    <m/>
    <m/>
    <s v="Md. Akramul Haque"/>
    <n v="1714567162"/>
    <s v="akramul.haque@welthungerhilfe.de"/>
    <s v="WHH-ANANDO"/>
  </r>
  <r>
    <n v="2455"/>
    <s v="WHH"/>
    <s v="ANANDO"/>
    <s v="GFFO, WHH"/>
    <s v="WASH"/>
    <x v="3"/>
    <x v="22"/>
    <s v="# of pit"/>
    <m/>
    <n v="110"/>
    <s v="completed"/>
    <s v="Chittagong"/>
    <s v="Cox's Bazar"/>
    <x v="1"/>
    <s v="Nhilla"/>
    <s v="Camp 24"/>
    <x v="4"/>
    <d v="2022-06-01T00:00:00"/>
    <x v="0"/>
    <m/>
    <m/>
    <m/>
    <m/>
    <m/>
    <s v="Md. Akramul Haque"/>
    <n v="1714567162"/>
    <s v="akramul.haque@welthungerhilfe.de"/>
    <s v="WHH-ANANDO"/>
  </r>
  <r>
    <n v="2456"/>
    <s v="IOM"/>
    <s v="SHED"/>
    <s v="KFW"/>
    <s v="WASH"/>
    <x v="0"/>
    <x v="25"/>
    <s v="# of tube well"/>
    <m/>
    <n v="2"/>
    <s v="completed"/>
    <s v="Chittagong"/>
    <s v="Cox's Bazar"/>
    <x v="0"/>
    <s v="Palong Khali"/>
    <s v="Camp 13"/>
    <x v="4"/>
    <d v="2022-09-01T00:00:00"/>
    <x v="0"/>
    <m/>
    <m/>
    <m/>
    <m/>
    <m/>
    <s v="Mohammad Hamja Bin Ali"/>
    <n v="1840742077"/>
    <s v="hamja.shedwash@gmail.com"/>
    <s v="IOM-SHED"/>
  </r>
  <r>
    <n v="2457"/>
    <s v="IOM"/>
    <s v="SHED"/>
    <s v="KFW"/>
    <s v="WASH"/>
    <x v="0"/>
    <x v="0"/>
    <s v="# of tube well"/>
    <m/>
    <n v="208"/>
    <s v="completed"/>
    <s v="Chittagong"/>
    <s v="Cox's Bazar"/>
    <x v="0"/>
    <s v="Palong Khali"/>
    <s v="Camp 13"/>
    <x v="4"/>
    <d v="2022-09-01T00:00:00"/>
    <x v="0"/>
    <m/>
    <m/>
    <m/>
    <m/>
    <m/>
    <s v="Mohammad Hamja Bin Ali"/>
    <n v="1840742077"/>
    <s v="hamja.shedwash@gmail.com"/>
    <s v="IOM-SHED"/>
  </r>
  <r>
    <n v="2458"/>
    <s v="IOM"/>
    <s v="SHED"/>
    <s v="KFW"/>
    <s v="WASH"/>
    <x v="0"/>
    <x v="26"/>
    <s v="# of tube well"/>
    <m/>
    <n v="2"/>
    <s v="completed"/>
    <s v="Chittagong"/>
    <s v="Cox's Bazar"/>
    <x v="0"/>
    <s v="Palong Khali"/>
    <s v="Camp 13"/>
    <x v="4"/>
    <d v="2022-09-01T00:00:00"/>
    <x v="0"/>
    <m/>
    <m/>
    <m/>
    <m/>
    <m/>
    <s v="Mohammad Hamja Bin Ali"/>
    <n v="1840742077"/>
    <s v="hamja.shedwash@gmail.com"/>
    <s v="IOM-SHED"/>
  </r>
  <r>
    <n v="2459"/>
    <s v="IOM"/>
    <s v="SHED"/>
    <s v="KFW"/>
    <s v="WASH"/>
    <x v="0"/>
    <x v="12"/>
    <s v="# of water network"/>
    <m/>
    <n v="3"/>
    <s v="completed"/>
    <s v="Chittagong"/>
    <s v="Cox's Bazar"/>
    <x v="0"/>
    <s v="Palong Khali"/>
    <s v="Camp 13"/>
    <x v="4"/>
    <d v="2022-09-01T00:00:00"/>
    <x v="0"/>
    <m/>
    <m/>
    <m/>
    <m/>
    <m/>
    <s v="Mohammad Hamja Bin Ali"/>
    <n v="1840742077"/>
    <s v="hamja.shedwash@gmail.com"/>
    <s v="IOM-SHED"/>
  </r>
  <r>
    <n v="2460"/>
    <s v="IOM"/>
    <s v="SHED"/>
    <s v="KFW"/>
    <s v="WASH"/>
    <x v="1"/>
    <x v="1"/>
    <s v="# of door "/>
    <m/>
    <n v="60"/>
    <s v="completed"/>
    <s v="Chittagong"/>
    <s v="Cox's Bazar"/>
    <x v="0"/>
    <s v="Palong Khali"/>
    <s v="Camp 13"/>
    <x v="4"/>
    <d v="2022-09-01T00:00:00"/>
    <x v="0"/>
    <m/>
    <m/>
    <m/>
    <m/>
    <m/>
    <s v="Mohammad Hamja Bin Ali"/>
    <n v="1840742077"/>
    <s v="hamja.shedwash@gmail.com"/>
    <s v="IOM-SHED"/>
  </r>
  <r>
    <n v="2461"/>
    <s v="IOM"/>
    <s v="SHED"/>
    <s v="KFW"/>
    <s v="WASH"/>
    <x v="1"/>
    <x v="18"/>
    <s v="# of door"/>
    <m/>
    <n v="4"/>
    <s v="completed"/>
    <s v="Chittagong"/>
    <s v="Cox's Bazar"/>
    <x v="0"/>
    <s v="Palong Khali"/>
    <s v="Camp 13"/>
    <x v="4"/>
    <d v="2022-09-01T00:00:00"/>
    <x v="0"/>
    <m/>
    <m/>
    <m/>
    <m/>
    <m/>
    <s v="Mohammad Hamja Bin Ali"/>
    <n v="1840742077"/>
    <s v="hamja.shedwash@gmail.com"/>
    <s v="IOM-SHED"/>
  </r>
  <r>
    <n v="2462"/>
    <s v="IOM"/>
    <s v="SHED"/>
    <s v="KFW"/>
    <s v="WASH"/>
    <x v="1"/>
    <x v="9"/>
    <s v="# of door"/>
    <m/>
    <n v="165"/>
    <s v="completed"/>
    <s v="Chittagong"/>
    <s v="Cox's Bazar"/>
    <x v="0"/>
    <s v="Palong Khali"/>
    <s v="Camp 13"/>
    <x v="4"/>
    <d v="2022-09-01T00:00:00"/>
    <x v="0"/>
    <m/>
    <m/>
    <m/>
    <m/>
    <m/>
    <s v="Mohammad Hamja Bin Ali"/>
    <n v="1840742077"/>
    <s v="hamja.shedwash@gmail.com"/>
    <s v="IOM-SHED"/>
  </r>
  <r>
    <n v="2463"/>
    <s v="IOM"/>
    <s v="SHED"/>
    <s v="KFW"/>
    <s v="WASH"/>
    <x v="1"/>
    <x v="3"/>
    <s v="# of door"/>
    <m/>
    <n v="181"/>
    <s v="completed"/>
    <s v="Chittagong"/>
    <s v="Cox's Bazar"/>
    <x v="0"/>
    <s v="Palong Khali"/>
    <s v="Camp 13"/>
    <x v="4"/>
    <d v="2022-09-01T00:00:00"/>
    <x v="0"/>
    <m/>
    <m/>
    <m/>
    <m/>
    <m/>
    <s v="Mohammad Hamja Bin Ali"/>
    <n v="1840742077"/>
    <s v="hamja.shedwash@gmail.com"/>
    <s v="IOM-SHED"/>
  </r>
  <r>
    <n v="2464"/>
    <s v="IOM"/>
    <s v="SHED"/>
    <s v="KFW"/>
    <s v="WASH"/>
    <x v="2"/>
    <x v="4"/>
    <s v="# of HP sessions at HH level"/>
    <m/>
    <n v="39"/>
    <s v="completed"/>
    <s v="Chittagong"/>
    <s v="Cox's Bazar"/>
    <x v="0"/>
    <s v="Palong Khali"/>
    <s v="Camp 13"/>
    <x v="4"/>
    <d v="2022-09-01T00:00:00"/>
    <x v="0"/>
    <m/>
    <m/>
    <m/>
    <m/>
    <m/>
    <s v="Mohammad Hamja Bin Ali"/>
    <n v="1840742077"/>
    <s v="hamja.shedwash@gmail.com"/>
    <s v="IOM-SHED"/>
  </r>
  <r>
    <n v="2465"/>
    <s v="IOM"/>
    <s v="SHED"/>
    <s v="KFW"/>
    <s v="WASH"/>
    <x v="2"/>
    <x v="7"/>
    <s v="N/A"/>
    <m/>
    <n v="2627"/>
    <s v="completed"/>
    <s v="Chittagong"/>
    <s v="Cox's Bazar"/>
    <x v="0"/>
    <s v="Palong Khali"/>
    <s v="Camp 13"/>
    <x v="4"/>
    <d v="2022-09-01T00:00:00"/>
    <x v="0"/>
    <m/>
    <m/>
    <m/>
    <m/>
    <m/>
    <s v="Mohammad Hamja Bin Ali"/>
    <n v="1840742077"/>
    <s v="hamja.shedwash@gmail.com"/>
    <s v="IOM-SHED"/>
  </r>
  <r>
    <n v="2466"/>
    <s v="IOM"/>
    <s v="SHED"/>
    <s v="KFW"/>
    <s v="WASH"/>
    <x v="3"/>
    <x v="5"/>
    <s v="# of campaign per camp "/>
    <m/>
    <n v="1"/>
    <s v="completed"/>
    <s v="Chittagong"/>
    <s v="Cox's Bazar"/>
    <x v="0"/>
    <s v="Palong Khali"/>
    <s v="Camp 13"/>
    <x v="4"/>
    <d v="2022-09-01T00:00:00"/>
    <x v="0"/>
    <m/>
    <m/>
    <m/>
    <m/>
    <m/>
    <s v="Mohammad Hamja Bin Ali"/>
    <n v="1840742077"/>
    <s v="hamja.shedwash@gmail.com"/>
    <s v="IOM-SHED"/>
  </r>
  <r>
    <n v="2467"/>
    <s v="IOM"/>
    <s v="SHED"/>
    <s v="KFW"/>
    <s v="WASH"/>
    <x v="3"/>
    <x v="6"/>
    <s v="# of plant"/>
    <m/>
    <n v="1"/>
    <s v="completed"/>
    <s v="Chittagong"/>
    <s v="Cox's Bazar"/>
    <x v="0"/>
    <s v="Palong Khali"/>
    <s v="Camp 13"/>
    <x v="4"/>
    <d v="2022-09-01T00:00:00"/>
    <x v="0"/>
    <m/>
    <m/>
    <m/>
    <m/>
    <m/>
    <s v="Mohammad Hamja Bin Ali"/>
    <n v="1840742077"/>
    <s v="hamja.shedwash@gmail.com"/>
    <s v="IOM-SHED"/>
  </r>
  <r>
    <n v="2468"/>
    <s v="IOM"/>
    <s v="SHED"/>
    <s v="KFW"/>
    <s v="WASH"/>
    <x v="0"/>
    <x v="0"/>
    <s v="# of tube well"/>
    <m/>
    <n v="41"/>
    <s v="completed"/>
    <s v="Chittagong"/>
    <s v="Cox's Bazar"/>
    <x v="0"/>
    <s v="Palong Khali"/>
    <s v="Camp 20"/>
    <x v="4"/>
    <d v="2022-09-01T00:00:00"/>
    <x v="0"/>
    <m/>
    <m/>
    <m/>
    <m/>
    <m/>
    <s v="Mohammad Hamja Bin Ali"/>
    <n v="1840742077"/>
    <s v="hamja.shedwash@gmail.com"/>
    <s v="IOM-SHED"/>
  </r>
  <r>
    <n v="2469"/>
    <s v="IOM"/>
    <s v="SHED"/>
    <s v="KFW"/>
    <s v="WASH"/>
    <x v="1"/>
    <x v="1"/>
    <s v="# of door "/>
    <m/>
    <n v="6"/>
    <s v="completed"/>
    <s v="Chittagong"/>
    <s v="Cox's Bazar"/>
    <x v="0"/>
    <s v="Palong Khali"/>
    <s v="Camp 20"/>
    <x v="4"/>
    <d v="2022-09-01T00:00:00"/>
    <x v="0"/>
    <m/>
    <m/>
    <m/>
    <m/>
    <m/>
    <s v="Mohammad Hamja Bin Ali"/>
    <n v="1840742077"/>
    <s v="hamja.shedwash@gmail.com"/>
    <s v="IOM-SHED"/>
  </r>
  <r>
    <n v="2470"/>
    <s v="IOM"/>
    <s v="SHED"/>
    <s v="KFW"/>
    <s v="WASH"/>
    <x v="1"/>
    <x v="9"/>
    <s v="# of door"/>
    <m/>
    <n v="33"/>
    <s v="completed"/>
    <s v="Chittagong"/>
    <s v="Cox's Bazar"/>
    <x v="0"/>
    <s v="Palong Khali"/>
    <s v="Camp 20"/>
    <x v="4"/>
    <d v="2022-09-01T00:00:00"/>
    <x v="0"/>
    <m/>
    <m/>
    <m/>
    <m/>
    <m/>
    <s v="Mohammad Hamja Bin Ali"/>
    <n v="1840742077"/>
    <s v="hamja.shedwash@gmail.com"/>
    <s v="IOM-SHED"/>
  </r>
  <r>
    <n v="2471"/>
    <s v="IOM"/>
    <s v="SHED"/>
    <s v="KFW"/>
    <s v="WASH"/>
    <x v="1"/>
    <x v="3"/>
    <s v="# of door"/>
    <m/>
    <n v="4"/>
    <s v="completed"/>
    <s v="Chittagong"/>
    <s v="Cox's Bazar"/>
    <x v="0"/>
    <s v="Palong Khali"/>
    <s v="Camp 20"/>
    <x v="4"/>
    <d v="2022-09-01T00:00:00"/>
    <x v="0"/>
    <m/>
    <m/>
    <m/>
    <m/>
    <m/>
    <s v="Mohammad Hamja Bin Ali"/>
    <n v="1840742077"/>
    <s v="hamja.shedwash@gmail.com"/>
    <s v="IOM-SHED"/>
  </r>
  <r>
    <n v="2472"/>
    <s v="IOM"/>
    <s v="SHED"/>
    <s v="KFW"/>
    <s v="WASH"/>
    <x v="2"/>
    <x v="4"/>
    <s v="# of HP sessions at HH level"/>
    <m/>
    <n v="8"/>
    <s v="completed"/>
    <s v="Chittagong"/>
    <s v="Cox's Bazar"/>
    <x v="0"/>
    <s v="Palong Khali"/>
    <s v="Camp 20"/>
    <x v="4"/>
    <d v="2022-09-01T00:00:00"/>
    <x v="0"/>
    <m/>
    <m/>
    <m/>
    <m/>
    <m/>
    <s v="Mohammad Hamja Bin Ali"/>
    <n v="1840742077"/>
    <s v="hamja.shedwash@gmail.com"/>
    <s v="IOM-SHED"/>
  </r>
  <r>
    <n v="2473"/>
    <s v="IOM"/>
    <s v="SHED"/>
    <s v="KFW"/>
    <s v="WASH"/>
    <x v="3"/>
    <x v="6"/>
    <s v="# of plant"/>
    <m/>
    <n v="2"/>
    <s v="completed"/>
    <s v="Chittagong"/>
    <s v="Cox's Bazar"/>
    <x v="0"/>
    <s v="Palong Khali"/>
    <s v="Camp 20"/>
    <x v="4"/>
    <d v="2022-09-01T00:00:00"/>
    <x v="0"/>
    <m/>
    <m/>
    <m/>
    <m/>
    <m/>
    <s v="Mohammad Hamja Bin Ali"/>
    <n v="1840742077"/>
    <s v="hamja.shedwash@gmail.com"/>
    <s v="IOM-SHED"/>
  </r>
  <r>
    <n v="2474"/>
    <s v="SHUSHILAN"/>
    <s v="IOM"/>
    <s v="IOM"/>
    <s v="WASH"/>
    <x v="0"/>
    <x v="0"/>
    <s v="# of tube well"/>
    <m/>
    <n v="153"/>
    <s v="completed"/>
    <s v="Chittagong"/>
    <s v="Cox's Bazar"/>
    <x v="0"/>
    <s v="Palong Khali"/>
    <s v="Camp 12"/>
    <x v="4"/>
    <d v="2022-05-01T00:00:00"/>
    <x v="0"/>
    <m/>
    <m/>
    <m/>
    <m/>
    <m/>
    <s v="Taposh Dutta"/>
    <n v="1849719196"/>
    <s v="taposhdutta@shushilan.org"/>
    <s v="SHUSHILAN-IOM"/>
  </r>
  <r>
    <n v="2475"/>
    <s v="SHUSHILAN"/>
    <s v="IOM"/>
    <s v="IOM"/>
    <s v="WASH"/>
    <x v="0"/>
    <x v="12"/>
    <s v="# of water network"/>
    <m/>
    <n v="1"/>
    <s v="completed"/>
    <s v="Chittagong"/>
    <s v="Cox's Bazar"/>
    <x v="0"/>
    <s v="Palong Khali"/>
    <s v="Camp 12"/>
    <x v="4"/>
    <d v="2022-05-01T00:00:00"/>
    <x v="0"/>
    <m/>
    <m/>
    <m/>
    <m/>
    <m/>
    <s v="Taposh Dutta"/>
    <n v="1849719196"/>
    <s v="taposhdutta@shushilan.org"/>
    <s v="SHUSHILAN-IOM"/>
  </r>
  <r>
    <n v="2476"/>
    <s v="SHUSHILAN"/>
    <s v="IOM"/>
    <s v="IOM"/>
    <s v="WASH"/>
    <x v="1"/>
    <x v="1"/>
    <s v="# of door "/>
    <m/>
    <n v="28"/>
    <s v="completed"/>
    <s v="Chittagong"/>
    <s v="Cox's Bazar"/>
    <x v="0"/>
    <s v="Palong Khali"/>
    <s v="Camp 12"/>
    <x v="4"/>
    <d v="2022-05-01T00:00:00"/>
    <x v="0"/>
    <m/>
    <m/>
    <m/>
    <m/>
    <m/>
    <s v="Taposh Dutta"/>
    <n v="1849719196"/>
    <s v="taposhdutta@shushilan.org"/>
    <s v="SHUSHILAN-IOM"/>
  </r>
  <r>
    <n v="2477"/>
    <s v="SHUSHILAN"/>
    <s v="IOM"/>
    <s v="IOM"/>
    <s v="WASH"/>
    <x v="1"/>
    <x v="8"/>
    <s v="# of FSM Site"/>
    <m/>
    <n v="2"/>
    <s v="completed"/>
    <s v="Chittagong"/>
    <s v="Cox's Bazar"/>
    <x v="0"/>
    <s v="Palong Khali"/>
    <s v="Camp 12"/>
    <x v="4"/>
    <d v="2022-05-01T00:00:00"/>
    <x v="0"/>
    <m/>
    <m/>
    <m/>
    <m/>
    <m/>
    <s v="Taposh Dutta"/>
    <n v="1849719196"/>
    <s v="taposhdutta@shushilan.org"/>
    <s v="SHUSHILAN-IOM"/>
  </r>
  <r>
    <n v="2478"/>
    <s v="SHUSHILAN"/>
    <s v="IOM"/>
    <s v="IOM"/>
    <s v="WASH"/>
    <x v="1"/>
    <x v="2"/>
    <s v="# of FSM Site"/>
    <m/>
    <n v="6"/>
    <s v="completed"/>
    <s v="Chittagong"/>
    <s v="Cox's Bazar"/>
    <x v="0"/>
    <s v="Palong Khali"/>
    <s v="Camp 12"/>
    <x v="4"/>
    <d v="2022-05-01T00:00:00"/>
    <x v="0"/>
    <m/>
    <m/>
    <m/>
    <m/>
    <m/>
    <s v="Taposh Dutta"/>
    <n v="1849719196"/>
    <s v="taposhdutta@shushilan.org"/>
    <s v="SHUSHILAN-IOM"/>
  </r>
  <r>
    <n v="2479"/>
    <s v="SHUSHILAN"/>
    <s v="IOM"/>
    <s v="IOM"/>
    <s v="WASH"/>
    <x v="1"/>
    <x v="9"/>
    <s v="# of door"/>
    <m/>
    <n v="58"/>
    <s v="completed"/>
    <s v="Chittagong"/>
    <s v="Cox's Bazar"/>
    <x v="0"/>
    <s v="Palong Khali"/>
    <s v="Camp 12"/>
    <x v="4"/>
    <d v="2022-05-01T00:00:00"/>
    <x v="0"/>
    <m/>
    <m/>
    <m/>
    <m/>
    <m/>
    <s v="Taposh Dutta"/>
    <n v="1849719196"/>
    <s v="taposhdutta@shushilan.org"/>
    <s v="SHUSHILAN-IOM"/>
  </r>
  <r>
    <n v="2480"/>
    <s v="SHUSHILAN"/>
    <s v="IOM"/>
    <s v="IOM"/>
    <s v="WASH"/>
    <x v="1"/>
    <x v="3"/>
    <s v="# of door"/>
    <m/>
    <n v="249"/>
    <s v="completed"/>
    <s v="Chittagong"/>
    <s v="Cox's Bazar"/>
    <x v="0"/>
    <s v="Palong Khali"/>
    <s v="Camp 12"/>
    <x v="4"/>
    <d v="2022-05-01T00:00:00"/>
    <x v="0"/>
    <m/>
    <m/>
    <m/>
    <m/>
    <m/>
    <s v="Taposh Dutta"/>
    <n v="1849719196"/>
    <s v="taposhdutta@shushilan.org"/>
    <s v="SHUSHILAN-IOM"/>
  </r>
  <r>
    <n v="2481"/>
    <s v="SHUSHILAN"/>
    <s v="IOM"/>
    <s v="IOM"/>
    <s v="WASH"/>
    <x v="1"/>
    <x v="7"/>
    <s v="N/A"/>
    <m/>
    <n v="289"/>
    <s v="completed"/>
    <s v="Chittagong"/>
    <s v="Cox's Bazar"/>
    <x v="0"/>
    <s v="Palong Khali"/>
    <s v="Camp 12"/>
    <x v="4"/>
    <d v="2022-05-01T00:00:00"/>
    <x v="0"/>
    <m/>
    <m/>
    <m/>
    <m/>
    <m/>
    <s v="Taposh Dutta"/>
    <n v="1849719196"/>
    <s v="taposhdutta@shushilan.org"/>
    <s v="SHUSHILAN-IOM"/>
  </r>
  <r>
    <n v="2482"/>
    <s v="SHUSHILAN"/>
    <s v="IOM"/>
    <s v="IOM"/>
    <s v="WASH"/>
    <x v="2"/>
    <x v="7"/>
    <s v="N/A"/>
    <m/>
    <n v="1"/>
    <s v="completed"/>
    <s v="Chittagong"/>
    <s v="Cox's Bazar"/>
    <x v="0"/>
    <s v="Palong Khali"/>
    <s v="Camp 12"/>
    <x v="4"/>
    <d v="2022-05-01T00:00:00"/>
    <x v="0"/>
    <m/>
    <m/>
    <m/>
    <m/>
    <m/>
    <s v="Taposh Dutta"/>
    <n v="1849719196"/>
    <s v="taposhdutta@shushilan.org"/>
    <s v="SHUSHILAN-IOM"/>
  </r>
  <r>
    <n v="2483"/>
    <s v="SHUSHILAN"/>
    <s v="IOM"/>
    <s v="IOM"/>
    <s v="WASH"/>
    <x v="3"/>
    <x v="6"/>
    <s v="# of plant"/>
    <m/>
    <n v="3"/>
    <s v="completed"/>
    <s v="Chittagong"/>
    <s v="Cox's Bazar"/>
    <x v="0"/>
    <s v="Palong Khali"/>
    <s v="Camp 12"/>
    <x v="4"/>
    <d v="2022-05-01T00:00:00"/>
    <x v="0"/>
    <m/>
    <m/>
    <m/>
    <m/>
    <m/>
    <s v="Taposh Dutta"/>
    <n v="1849719196"/>
    <s v="taposhdutta@shushilan.org"/>
    <s v="SHUSHILAN-IOM"/>
  </r>
  <r>
    <n v="2484"/>
    <s v="DSK"/>
    <s v="DSK"/>
    <s v="IOM"/>
    <s v="WASH"/>
    <x v="0"/>
    <x v="0"/>
    <s v="# of tube well"/>
    <m/>
    <n v="139"/>
    <s v="completed"/>
    <s v="Chittagong"/>
    <s v="Cox's Bazar"/>
    <x v="0"/>
    <s v="Palong Khali"/>
    <s v="Camp 18"/>
    <x v="4"/>
    <d v="2022-09-01T00:00:00"/>
    <x v="0"/>
    <m/>
    <m/>
    <m/>
    <m/>
    <m/>
    <s v="Md. Shalahuddin Kader"/>
    <n v="1845101021"/>
    <s v="shalahuddin@dskbangladesh.org"/>
    <s v="DSK"/>
  </r>
  <r>
    <n v="2485"/>
    <s v="DSK"/>
    <s v="DSK"/>
    <s v="IOM"/>
    <s v="WASH"/>
    <x v="0"/>
    <x v="12"/>
    <s v="# of water network"/>
    <m/>
    <n v="2"/>
    <s v="completed"/>
    <s v="Chittagong"/>
    <s v="Cox's Bazar"/>
    <x v="0"/>
    <s v="Palong Khali"/>
    <s v="Camp 18"/>
    <x v="4"/>
    <d v="2022-09-01T00:00:00"/>
    <x v="0"/>
    <m/>
    <m/>
    <m/>
    <m/>
    <m/>
    <s v="Md. Shalahuddin Kader"/>
    <n v="1845101021"/>
    <s v="shalahuddin@dskbangladesh.org"/>
    <s v="DSK"/>
  </r>
  <r>
    <n v="2486"/>
    <s v="DSK"/>
    <s v="DSK"/>
    <s v="IOM"/>
    <s v="WASH"/>
    <x v="1"/>
    <x v="1"/>
    <s v="# of door "/>
    <m/>
    <n v="57"/>
    <s v="completed"/>
    <s v="Chittagong"/>
    <s v="Cox's Bazar"/>
    <x v="0"/>
    <s v="Palong Khali"/>
    <s v="Camp 18"/>
    <x v="4"/>
    <d v="2022-09-01T00:00:00"/>
    <x v="0"/>
    <m/>
    <m/>
    <m/>
    <m/>
    <m/>
    <s v="Md. Shalahuddin Kader"/>
    <n v="1845101021"/>
    <s v="shalahuddin@dskbangladesh.org"/>
    <s v="DSK"/>
  </r>
  <r>
    <n v="2487"/>
    <s v="DSK"/>
    <s v="DSK"/>
    <s v="IOM"/>
    <s v="WASH"/>
    <x v="1"/>
    <x v="8"/>
    <s v="# of FSM Site"/>
    <m/>
    <n v="10"/>
    <s v="completed"/>
    <s v="Chittagong"/>
    <s v="Cox's Bazar"/>
    <x v="0"/>
    <s v="Palong Khali"/>
    <s v="Camp 18"/>
    <x v="4"/>
    <d v="2022-09-01T00:00:00"/>
    <x v="0"/>
    <m/>
    <m/>
    <m/>
    <m/>
    <m/>
    <s v="Md. Shalahuddin Kader"/>
    <n v="1845101021"/>
    <s v="shalahuddin@dskbangladesh.org"/>
    <s v="DSK"/>
  </r>
  <r>
    <n v="2488"/>
    <s v="DSK"/>
    <s v="DSK"/>
    <s v="IOM"/>
    <s v="WASH"/>
    <x v="1"/>
    <x v="2"/>
    <s v="# of FSM Site"/>
    <m/>
    <n v="2"/>
    <s v="completed"/>
    <s v="Chittagong"/>
    <s v="Cox's Bazar"/>
    <x v="0"/>
    <s v="Palong Khali"/>
    <s v="Camp 18"/>
    <x v="4"/>
    <d v="2022-09-01T00:00:00"/>
    <x v="0"/>
    <m/>
    <m/>
    <m/>
    <m/>
    <m/>
    <s v="Md. Shalahuddin Kader"/>
    <n v="1845101021"/>
    <s v="shalahuddin@dskbangladesh.org"/>
    <s v="DSK"/>
  </r>
  <r>
    <n v="2489"/>
    <s v="DSK"/>
    <s v="DSK"/>
    <s v="IOM"/>
    <s v="WASH"/>
    <x v="1"/>
    <x v="9"/>
    <s v="# of door"/>
    <m/>
    <n v="126"/>
    <s v="completed"/>
    <s v="Chittagong"/>
    <s v="Cox's Bazar"/>
    <x v="0"/>
    <s v="Palong Khali"/>
    <s v="Camp 18"/>
    <x v="4"/>
    <d v="2022-09-01T00:00:00"/>
    <x v="0"/>
    <m/>
    <m/>
    <m/>
    <m/>
    <m/>
    <s v="Md. Shalahuddin Kader"/>
    <n v="1845101021"/>
    <s v="shalahuddin@dskbangladesh.org"/>
    <s v="DSK"/>
  </r>
  <r>
    <n v="2490"/>
    <s v="DSK"/>
    <s v="DSK"/>
    <s v="IOM"/>
    <s v="WASH"/>
    <x v="1"/>
    <x v="3"/>
    <s v="# of door"/>
    <m/>
    <n v="119"/>
    <s v="completed"/>
    <s v="Chittagong"/>
    <s v="Cox's Bazar"/>
    <x v="0"/>
    <s v="Palong Khali"/>
    <s v="Camp 18"/>
    <x v="4"/>
    <d v="2022-09-01T00:00:00"/>
    <x v="0"/>
    <m/>
    <m/>
    <m/>
    <m/>
    <m/>
    <s v="Md. Shalahuddin Kader"/>
    <n v="1845101021"/>
    <s v="shalahuddin@dskbangladesh.org"/>
    <s v="DSK"/>
  </r>
  <r>
    <n v="2491"/>
    <s v="DSK"/>
    <s v="DSK"/>
    <s v="IOM"/>
    <s v="WASH"/>
    <x v="2"/>
    <x v="19"/>
    <s v="# of estimated persons reached by mass-media campaign"/>
    <m/>
    <n v="3"/>
    <s v="completed"/>
    <s v="Chittagong"/>
    <s v="Cox's Bazar"/>
    <x v="0"/>
    <s v="Palong Khali"/>
    <s v="Camp 18"/>
    <x v="4"/>
    <d v="2022-09-01T00:00:00"/>
    <x v="0"/>
    <m/>
    <m/>
    <m/>
    <m/>
    <m/>
    <s v="Md. Shalahuddin Kader"/>
    <n v="1845101021"/>
    <s v="shalahuddin@dskbangladesh.org"/>
    <s v="DSK"/>
  </r>
  <r>
    <n v="2492"/>
    <s v="DSK"/>
    <s v="DSK"/>
    <s v="IOM"/>
    <s v="WASH"/>
    <x v="3"/>
    <x v="5"/>
    <s v="# of campaign per camp "/>
    <m/>
    <n v="13"/>
    <s v="completed"/>
    <s v="Chittagong"/>
    <s v="Cox's Bazar"/>
    <x v="0"/>
    <s v="Palong Khali"/>
    <s v="Camp 18"/>
    <x v="4"/>
    <d v="2022-09-01T00:00:00"/>
    <x v="0"/>
    <m/>
    <m/>
    <m/>
    <m/>
    <m/>
    <s v="Md. Shalahuddin Kader"/>
    <n v="1845101021"/>
    <s v="shalahuddin@dskbangladesh.org"/>
    <s v="DSK"/>
  </r>
  <r>
    <n v="2493"/>
    <s v="DSK"/>
    <s v="DSK"/>
    <s v="IOM"/>
    <s v="WASH"/>
    <x v="3"/>
    <x v="6"/>
    <s v="# of plant"/>
    <m/>
    <n v="1"/>
    <s v="completed"/>
    <s v="Chittagong"/>
    <s v="Cox's Bazar"/>
    <x v="0"/>
    <s v="Palong Khali"/>
    <s v="Camp 18"/>
    <x v="4"/>
    <d v="2022-09-01T00:00:00"/>
    <x v="0"/>
    <m/>
    <m/>
    <m/>
    <m/>
    <m/>
    <s v="Md. Shalahuddin Kader"/>
    <n v="1845101021"/>
    <s v="shalahuddin@dskbangladesh.org"/>
    <s v="DSK"/>
  </r>
  <r>
    <n v="2494"/>
    <s v="DSK"/>
    <s v="DSK"/>
    <s v="IOM"/>
    <s v="WASH"/>
    <x v="3"/>
    <x v="24"/>
    <s v="# of 10L bin"/>
    <m/>
    <n v="85"/>
    <s v="completed"/>
    <s v="Chittagong"/>
    <s v="Cox's Bazar"/>
    <x v="0"/>
    <s v="Palong Khali"/>
    <s v="Camp 18"/>
    <x v="4"/>
    <d v="2022-09-01T00:00:00"/>
    <x v="0"/>
    <m/>
    <m/>
    <m/>
    <m/>
    <m/>
    <s v="Md. Shalahuddin Kader"/>
    <n v="1845101021"/>
    <s v="shalahuddin@dskbangladesh.org"/>
    <s v="DSK"/>
  </r>
  <r>
    <n v="2495"/>
    <s v="IOM"/>
    <s v="SHED"/>
    <s v="KFW"/>
    <s v="WASH"/>
    <x v="0"/>
    <x v="0"/>
    <s v="# of tube well"/>
    <m/>
    <n v="63"/>
    <s v="completed"/>
    <s v="Chittagong"/>
    <s v="Cox's Bazar"/>
    <x v="0"/>
    <s v="Palong Khali"/>
    <s v="Camp 20 Extension"/>
    <x v="4"/>
    <d v="2022-09-01T00:00:00"/>
    <x v="0"/>
    <m/>
    <m/>
    <m/>
    <m/>
    <m/>
    <s v="Mohammad Hamja Bin Ali"/>
    <n v="1840742077"/>
    <s v="hamja.shedwash@gmail.com"/>
    <s v="IOM-SHED"/>
  </r>
  <r>
    <n v="2496"/>
    <s v="IOM"/>
    <s v="SHED"/>
    <s v="KFW"/>
    <s v="WASH"/>
    <x v="0"/>
    <x v="12"/>
    <s v="# of water network"/>
    <m/>
    <n v="4"/>
    <s v="completed"/>
    <s v="Chittagong"/>
    <s v="Cox's Bazar"/>
    <x v="0"/>
    <s v="Palong Khali"/>
    <s v="Camp 20 Extension"/>
    <x v="4"/>
    <d v="2022-09-01T00:00:00"/>
    <x v="0"/>
    <m/>
    <m/>
    <m/>
    <m/>
    <m/>
    <s v="Mohammad Hamja Bin Ali"/>
    <n v="1840742077"/>
    <s v="hamja.shedwash@gmail.com"/>
    <s v="IOM-SHED"/>
  </r>
  <r>
    <n v="2497"/>
    <s v="IOM"/>
    <s v="SHED"/>
    <s v="KFW"/>
    <s v="WASH"/>
    <x v="1"/>
    <x v="23"/>
    <s v="# of door "/>
    <m/>
    <n v="2"/>
    <s v="completed"/>
    <s v="Chittagong"/>
    <s v="Cox's Bazar"/>
    <x v="0"/>
    <s v="Palong Khali"/>
    <s v="Camp 20 Extension"/>
    <x v="4"/>
    <d v="2022-09-01T00:00:00"/>
    <x v="0"/>
    <m/>
    <m/>
    <m/>
    <m/>
    <m/>
    <s v="Mohammad Hamja Bin Ali"/>
    <n v="1840742077"/>
    <s v="hamja.shedwash@gmail.com"/>
    <s v="IOM-SHED"/>
  </r>
  <r>
    <n v="2498"/>
    <s v="IOM"/>
    <s v="SHED"/>
    <s v="KFW"/>
    <s v="WASH"/>
    <x v="1"/>
    <x v="1"/>
    <s v="# of door "/>
    <m/>
    <n v="6"/>
    <s v="completed"/>
    <s v="Chittagong"/>
    <s v="Cox's Bazar"/>
    <x v="0"/>
    <s v="Palong Khali"/>
    <s v="Camp 20 Extension"/>
    <x v="4"/>
    <d v="2022-09-01T00:00:00"/>
    <x v="0"/>
    <m/>
    <m/>
    <m/>
    <m/>
    <m/>
    <s v="Mohammad Hamja Bin Ali"/>
    <n v="1840742077"/>
    <s v="hamja.shedwash@gmail.com"/>
    <s v="IOM-SHED"/>
  </r>
  <r>
    <n v="2499"/>
    <s v="IOM"/>
    <s v="SHED"/>
    <s v="KFW"/>
    <s v="WASH"/>
    <x v="1"/>
    <x v="9"/>
    <s v="# of door"/>
    <m/>
    <n v="44"/>
    <s v="completed"/>
    <s v="Chittagong"/>
    <s v="Cox's Bazar"/>
    <x v="0"/>
    <s v="Palong Khali"/>
    <s v="Camp 20 Extension"/>
    <x v="4"/>
    <d v="2022-09-01T00:00:00"/>
    <x v="0"/>
    <m/>
    <m/>
    <m/>
    <m/>
    <m/>
    <s v="Mohammad Hamja Bin Ali"/>
    <n v="1840742077"/>
    <s v="hamja.shedwash@gmail.com"/>
    <s v="IOM-SHED"/>
  </r>
  <r>
    <n v="2500"/>
    <s v="IOM"/>
    <s v="SHED"/>
    <s v="KFW"/>
    <s v="WASH"/>
    <x v="1"/>
    <x v="3"/>
    <s v="# of door"/>
    <m/>
    <n v="36"/>
    <s v="completed"/>
    <s v="Chittagong"/>
    <s v="Cox's Bazar"/>
    <x v="0"/>
    <s v="Palong Khali"/>
    <s v="Camp 20 Extension"/>
    <x v="4"/>
    <d v="2022-09-01T00:00:00"/>
    <x v="0"/>
    <m/>
    <m/>
    <m/>
    <m/>
    <m/>
    <s v="Mohammad Hamja Bin Ali"/>
    <n v="1840742077"/>
    <s v="hamja.shedwash@gmail.com"/>
    <s v="IOM-SHED"/>
  </r>
  <r>
    <n v="2501"/>
    <s v="IOM"/>
    <s v="SHED"/>
    <s v="KFW"/>
    <s v="WASH"/>
    <x v="2"/>
    <x v="4"/>
    <s v="# of HP sessions at HH level"/>
    <m/>
    <n v="12"/>
    <s v="completed"/>
    <s v="Chittagong"/>
    <s v="Cox's Bazar"/>
    <x v="0"/>
    <s v="Palong Khali"/>
    <s v="Camp 20 Extension"/>
    <x v="4"/>
    <d v="2022-09-01T00:00:00"/>
    <x v="0"/>
    <m/>
    <m/>
    <m/>
    <m/>
    <m/>
    <s v="Mohammad Hamja Bin Ali"/>
    <n v="1840742077"/>
    <s v="hamja.shedwash@gmail.com"/>
    <s v="IOM-SHED"/>
  </r>
  <r>
    <n v="2502"/>
    <s v="IOM"/>
    <s v="SHED"/>
    <s v="KFW"/>
    <s v="WASH"/>
    <x v="2"/>
    <x v="7"/>
    <s v="N/A"/>
    <m/>
    <n v="45184"/>
    <s v="completed"/>
    <s v="Chittagong"/>
    <s v="Cox's Bazar"/>
    <x v="0"/>
    <s v="Palong Khali"/>
    <s v="Camp 20 Extension"/>
    <x v="4"/>
    <d v="2022-09-01T00:00:00"/>
    <x v="0"/>
    <m/>
    <m/>
    <m/>
    <m/>
    <m/>
    <s v="Mohammad Hamja Bin Ali"/>
    <n v="1840742077"/>
    <s v="hamja.shedwash@gmail.com"/>
    <s v="IOM-SHED"/>
  </r>
  <r>
    <n v="2503"/>
    <s v="DSK"/>
    <s v="DSK"/>
    <s v="IOM"/>
    <s v="WASH"/>
    <x v="0"/>
    <x v="0"/>
    <s v="# of tube well"/>
    <m/>
    <n v="287"/>
    <s v="completed"/>
    <s v="Chittagong"/>
    <s v="Cox's Bazar"/>
    <x v="0"/>
    <s v="Palong Khali"/>
    <s v="Camp 19"/>
    <x v="4"/>
    <d v="2022-09-01T00:00:00"/>
    <x v="0"/>
    <m/>
    <m/>
    <m/>
    <m/>
    <m/>
    <s v="Md. Shalahuddin Kader"/>
    <n v="1845101021"/>
    <s v="shalahuddin@dskbangladesh.org"/>
    <s v="DSK"/>
  </r>
  <r>
    <n v="2504"/>
    <s v="DSK"/>
    <s v="DSK"/>
    <s v="IOM"/>
    <s v="WASH"/>
    <x v="0"/>
    <x v="12"/>
    <s v="# of water network"/>
    <m/>
    <n v="5"/>
    <s v="completed"/>
    <s v="Chittagong"/>
    <s v="Cox's Bazar"/>
    <x v="0"/>
    <s v="Palong Khali"/>
    <s v="Camp 19"/>
    <x v="4"/>
    <d v="2022-09-01T00:00:00"/>
    <x v="0"/>
    <m/>
    <m/>
    <m/>
    <m/>
    <m/>
    <s v="Md. Shalahuddin Kader"/>
    <n v="1845101021"/>
    <s v="shalahuddin@dskbangladesh.org"/>
    <s v="DSK"/>
  </r>
  <r>
    <n v="2505"/>
    <s v="DSK"/>
    <s v="DSK"/>
    <s v="IOM"/>
    <s v="WASH"/>
    <x v="1"/>
    <x v="1"/>
    <s v="# of door "/>
    <m/>
    <n v="252"/>
    <s v="completed"/>
    <s v="Chittagong"/>
    <s v="Cox's Bazar"/>
    <x v="0"/>
    <s v="Palong Khali"/>
    <s v="Camp 19"/>
    <x v="4"/>
    <d v="2022-09-01T00:00:00"/>
    <x v="0"/>
    <m/>
    <m/>
    <m/>
    <m/>
    <m/>
    <s v="Md. Shalahuddin Kader"/>
    <n v="1845101021"/>
    <s v="shalahuddin@dskbangladesh.org"/>
    <s v="DSK"/>
  </r>
  <r>
    <n v="2506"/>
    <s v="DSK"/>
    <s v="DSK"/>
    <s v="IOM"/>
    <s v="WASH"/>
    <x v="1"/>
    <x v="8"/>
    <s v="# of FSM Site"/>
    <m/>
    <n v="1"/>
    <s v="completed"/>
    <s v="Chittagong"/>
    <s v="Cox's Bazar"/>
    <x v="0"/>
    <s v="Palong Khali"/>
    <s v="Camp 19"/>
    <x v="4"/>
    <d v="2022-09-01T00:00:00"/>
    <x v="0"/>
    <m/>
    <m/>
    <m/>
    <m/>
    <m/>
    <s v="Md. Shalahuddin Kader"/>
    <n v="1845101021"/>
    <s v="shalahuddin@dskbangladesh.org"/>
    <s v="DSK"/>
  </r>
  <r>
    <n v="2507"/>
    <s v="DSK"/>
    <s v="DSK"/>
    <s v="IOM"/>
    <s v="WASH"/>
    <x v="1"/>
    <x v="9"/>
    <s v="# of door"/>
    <m/>
    <n v="265"/>
    <s v="completed"/>
    <s v="Chittagong"/>
    <s v="Cox's Bazar"/>
    <x v="0"/>
    <s v="Palong Khali"/>
    <s v="Camp 19"/>
    <x v="4"/>
    <d v="2022-09-01T00:00:00"/>
    <x v="0"/>
    <m/>
    <m/>
    <m/>
    <m/>
    <m/>
    <s v="Md. Shalahuddin Kader"/>
    <n v="1845101021"/>
    <s v="shalahuddin@dskbangladesh.org"/>
    <s v="DSK"/>
  </r>
  <r>
    <n v="2508"/>
    <s v="DSK"/>
    <s v="DSK"/>
    <s v="IOM"/>
    <s v="WASH"/>
    <x v="1"/>
    <x v="3"/>
    <s v="# of door"/>
    <m/>
    <n v="261"/>
    <s v="completed"/>
    <s v="Chittagong"/>
    <s v="Cox's Bazar"/>
    <x v="0"/>
    <s v="Palong Khali"/>
    <s v="Camp 19"/>
    <x v="4"/>
    <d v="2022-09-01T00:00:00"/>
    <x v="0"/>
    <m/>
    <m/>
    <m/>
    <m/>
    <m/>
    <s v="Md. Shalahuddin Kader"/>
    <n v="1845101021"/>
    <s v="shalahuddin@dskbangladesh.org"/>
    <s v="DSK"/>
  </r>
  <r>
    <n v="2509"/>
    <s v="DSK"/>
    <s v="DSK"/>
    <s v="IOM"/>
    <s v="WASH"/>
    <x v="2"/>
    <x v="19"/>
    <s v="# of estimated persons reached by mass-media campaign"/>
    <m/>
    <n v="3"/>
    <s v="completed"/>
    <s v="Chittagong"/>
    <s v="Cox's Bazar"/>
    <x v="0"/>
    <s v="Palong Khali"/>
    <s v="Camp 19"/>
    <x v="4"/>
    <d v="2022-09-01T00:00:00"/>
    <x v="0"/>
    <m/>
    <m/>
    <m/>
    <m/>
    <m/>
    <s v="Md. Shalahuddin Kader"/>
    <n v="1845101021"/>
    <s v="shalahuddin@dskbangladesh.org"/>
    <s v="DSK"/>
  </r>
  <r>
    <n v="2510"/>
    <s v="DSK"/>
    <s v="DSK"/>
    <s v="IOM"/>
    <s v="WASH"/>
    <x v="3"/>
    <x v="5"/>
    <s v="# of campaign per camp "/>
    <m/>
    <n v="18"/>
    <s v="completed"/>
    <s v="Chittagong"/>
    <s v="Cox's Bazar"/>
    <x v="0"/>
    <s v="Palong Khali"/>
    <s v="Camp 19"/>
    <x v="4"/>
    <d v="2022-09-01T00:00:00"/>
    <x v="0"/>
    <m/>
    <m/>
    <m/>
    <m/>
    <m/>
    <s v="Md. Shalahuddin Kader"/>
    <n v="1845101021"/>
    <s v="shalahuddin@dskbangladesh.org"/>
    <s v="DSK"/>
  </r>
  <r>
    <n v="2511"/>
    <s v="DSK"/>
    <s v="DSK"/>
    <s v="IOM"/>
    <s v="WASH"/>
    <x v="3"/>
    <x v="6"/>
    <s v="# of plant"/>
    <m/>
    <n v="2"/>
    <s v="completed"/>
    <s v="Chittagong"/>
    <s v="Cox's Bazar"/>
    <x v="0"/>
    <s v="Palong Khali"/>
    <s v="Camp 19"/>
    <x v="4"/>
    <d v="2022-09-01T00:00:00"/>
    <x v="0"/>
    <m/>
    <m/>
    <m/>
    <m/>
    <m/>
    <s v="Md. Shalahuddin Kader"/>
    <n v="1845101021"/>
    <s v="shalahuddin@dskbangladesh.org"/>
    <s v="DSK"/>
  </r>
  <r>
    <n v="2512"/>
    <s v="IOM"/>
    <s v="SHED"/>
    <s v="UKAID"/>
    <s v="WASH"/>
    <x v="0"/>
    <x v="0"/>
    <s v="# of tube well"/>
    <m/>
    <n v="63"/>
    <s v="completed"/>
    <s v="Chittagong"/>
    <s v="Cox's Bazar"/>
    <x v="0"/>
    <s v="Palong Khali"/>
    <s v="Camp 02W"/>
    <x v="4"/>
    <d v="2022-12-01T00:00:00"/>
    <x v="0"/>
    <m/>
    <m/>
    <m/>
    <m/>
    <m/>
    <s v="Mohammad Hamja Bin Ali"/>
    <n v="1840742077"/>
    <s v="hamja.shedwash@gmail.com"/>
    <s v="IOM-SHED"/>
  </r>
  <r>
    <n v="2513"/>
    <s v="IOM"/>
    <s v="SHED"/>
    <s v="UKAID"/>
    <s v="WASH"/>
    <x v="1"/>
    <x v="1"/>
    <s v="# of door "/>
    <m/>
    <n v="22"/>
    <s v="completed"/>
    <s v="Chittagong"/>
    <s v="Cox's Bazar"/>
    <x v="0"/>
    <s v="Palong Khali"/>
    <s v="Camp 02W"/>
    <x v="4"/>
    <d v="2022-12-01T00:00:00"/>
    <x v="0"/>
    <m/>
    <m/>
    <m/>
    <m/>
    <m/>
    <s v="Mohammad Hamja Bin Ali"/>
    <n v="1840742077"/>
    <s v="hamja.shedwash@gmail.com"/>
    <s v="IOM-SHED"/>
  </r>
  <r>
    <n v="2514"/>
    <s v="IOM"/>
    <s v="SHED"/>
    <s v="UKAID"/>
    <s v="WASH"/>
    <x v="1"/>
    <x v="2"/>
    <s v="# of FSM Site"/>
    <m/>
    <n v="4"/>
    <s v="completed"/>
    <s v="Chittagong"/>
    <s v="Cox's Bazar"/>
    <x v="0"/>
    <s v="Palong Khali"/>
    <s v="Camp 02W"/>
    <x v="4"/>
    <d v="2022-12-01T00:00:00"/>
    <x v="0"/>
    <m/>
    <m/>
    <m/>
    <m/>
    <m/>
    <s v="Mohammad Hamja Bin Ali"/>
    <n v="1840742077"/>
    <s v="hamja.shedwash@gmail.com"/>
    <s v="IOM-SHED"/>
  </r>
  <r>
    <n v="2515"/>
    <s v="IOM"/>
    <s v="SHED"/>
    <s v="UKAID"/>
    <s v="WASH"/>
    <x v="1"/>
    <x v="9"/>
    <s v="# of door"/>
    <m/>
    <n v="134"/>
    <s v="completed"/>
    <s v="Chittagong"/>
    <s v="Cox's Bazar"/>
    <x v="0"/>
    <s v="Palong Khali"/>
    <s v="Camp 02W"/>
    <x v="4"/>
    <d v="2022-12-01T00:00:00"/>
    <x v="0"/>
    <m/>
    <m/>
    <m/>
    <m/>
    <m/>
    <s v="Mohammad Hamja Bin Ali"/>
    <n v="1840742077"/>
    <s v="hamja.shedwash@gmail.com"/>
    <s v="IOM-SHED"/>
  </r>
  <r>
    <n v="2516"/>
    <s v="IOM"/>
    <s v="SHED"/>
    <s v="UKAID"/>
    <s v="WASH"/>
    <x v="1"/>
    <x v="3"/>
    <s v="# of door"/>
    <m/>
    <n v="111"/>
    <s v="completed"/>
    <s v="Chittagong"/>
    <s v="Cox's Bazar"/>
    <x v="0"/>
    <s v="Palong Khali"/>
    <s v="Camp 02W"/>
    <x v="4"/>
    <d v="2022-12-01T00:00:00"/>
    <x v="0"/>
    <m/>
    <m/>
    <m/>
    <m/>
    <m/>
    <s v="Mohammad Hamja Bin Ali"/>
    <n v="1840742077"/>
    <s v="hamja.shedwash@gmail.com"/>
    <s v="IOM-SHED"/>
  </r>
  <r>
    <n v="2517"/>
    <s v="IOM"/>
    <s v="SHED"/>
    <s v="UKAID"/>
    <s v="WASH"/>
    <x v="2"/>
    <x v="4"/>
    <s v="# of HP sessions at HH level"/>
    <m/>
    <n v="100"/>
    <s v="completed"/>
    <s v="Chittagong"/>
    <s v="Cox's Bazar"/>
    <x v="0"/>
    <s v="Palong Khali"/>
    <s v="Camp 02W"/>
    <x v="4"/>
    <d v="2022-12-01T00:00:00"/>
    <x v="0"/>
    <m/>
    <m/>
    <m/>
    <m/>
    <m/>
    <s v="Mohammad Hamja Bin Ali"/>
    <n v="1840742077"/>
    <s v="hamja.shedwash@gmail.com"/>
    <s v="IOM-SHED"/>
  </r>
  <r>
    <n v="2518"/>
    <s v="IOM"/>
    <s v="SHED"/>
    <s v="UKAID"/>
    <s v="WASH"/>
    <x v="3"/>
    <x v="5"/>
    <s v="# of campaign per camp "/>
    <m/>
    <n v="17"/>
    <s v="completed"/>
    <s v="Chittagong"/>
    <s v="Cox's Bazar"/>
    <x v="0"/>
    <s v="Palong Khali"/>
    <s v="Camp 02W"/>
    <x v="4"/>
    <d v="2022-12-01T00:00:00"/>
    <x v="0"/>
    <m/>
    <m/>
    <m/>
    <m/>
    <m/>
    <s v="Mohammad Hamja Bin Ali"/>
    <n v="1840742077"/>
    <s v="hamja.shedwash@gmail.com"/>
    <s v="IOM-SHED"/>
  </r>
  <r>
    <n v="2519"/>
    <s v="IOM"/>
    <s v="SHED"/>
    <s v="UKAID"/>
    <s v="WASH"/>
    <x v="3"/>
    <x v="6"/>
    <s v="# of plant"/>
    <m/>
    <n v="2"/>
    <s v="completed"/>
    <s v="Chittagong"/>
    <s v="Cox's Bazar"/>
    <x v="0"/>
    <s v="Palong Khali"/>
    <s v="Camp 02W"/>
    <x v="4"/>
    <d v="2022-12-01T00:00:00"/>
    <x v="0"/>
    <m/>
    <m/>
    <m/>
    <m/>
    <m/>
    <s v="Mohammad Hamja Bin Ali"/>
    <n v="1840742077"/>
    <s v="hamja.shedwash@gmail.com"/>
    <s v="IOM-SHED"/>
  </r>
  <r>
    <n v="2520"/>
    <s v="CCDB"/>
    <s v="CCDB"/>
    <s v="TEARFUND"/>
    <s v="WASH"/>
    <x v="1"/>
    <x v="3"/>
    <s v="# of door"/>
    <m/>
    <n v="71"/>
    <s v="completed"/>
    <s v="Chittagong"/>
    <s v="Cox's Bazar"/>
    <x v="0"/>
    <s v="Palong Khali"/>
    <s v="Camp 01E"/>
    <x v="4"/>
    <d v="2022-08-01T00:00:00"/>
    <x v="0"/>
    <m/>
    <m/>
    <m/>
    <m/>
    <m/>
    <s v="Tushar Chakraborty"/>
    <s v="01751-364802"/>
    <s v="tushar.dpu@ccdbbd.org"/>
    <s v="CCDB"/>
  </r>
  <r>
    <n v="2521"/>
    <s v="CCDB"/>
    <s v="CCDB"/>
    <s v="TEARFUND"/>
    <s v="WASH"/>
    <x v="0"/>
    <x v="7"/>
    <s v="N/A"/>
    <m/>
    <n v="462"/>
    <s v="completed"/>
    <s v="Chittagong"/>
    <s v="Cox's Bazar"/>
    <x v="0"/>
    <s v="Palong Khali"/>
    <s v="Camp 01E"/>
    <x v="4"/>
    <d v="2022-08-01T00:00:00"/>
    <x v="0"/>
    <m/>
    <m/>
    <m/>
    <m/>
    <m/>
    <s v="Tushar Chakraborty"/>
    <s v="01751-364802"/>
    <s v="tushar.dpu@ccdbbd.org"/>
    <s v="CCDB"/>
  </r>
  <r>
    <n v="2522"/>
    <s v="UNICEF"/>
    <s v="VERC"/>
    <s v="UNICEF"/>
    <s v="WASH"/>
    <x v="0"/>
    <x v="0"/>
    <s v="# of tube well"/>
    <m/>
    <n v="628"/>
    <s v="completed"/>
    <s v="Chittagong"/>
    <s v="Cox's Bazar"/>
    <x v="0"/>
    <s v="Palong Khali"/>
    <s v="Camp 08W"/>
    <x v="4"/>
    <d v="2023-02-01T00:00:00"/>
    <x v="0"/>
    <m/>
    <m/>
    <m/>
    <m/>
    <m/>
    <s v="Tuni Ahmed"/>
    <n v="1686793411"/>
    <s v="tuni.imo.verc@gmail.com"/>
    <s v="UNICEF-VERC"/>
  </r>
  <r>
    <n v="2523"/>
    <s v="UNICEF"/>
    <s v="VERC"/>
    <s v="UNICEF"/>
    <s v="WASH"/>
    <x v="0"/>
    <x v="12"/>
    <s v="# of water network"/>
    <m/>
    <n v="6"/>
    <s v="completed"/>
    <s v="Chittagong"/>
    <s v="Cox's Bazar"/>
    <x v="0"/>
    <s v="Palong Khali"/>
    <s v="Camp 08W"/>
    <x v="4"/>
    <d v="2023-02-01T00:00:00"/>
    <x v="0"/>
    <m/>
    <m/>
    <m/>
    <m/>
    <m/>
    <s v="Tuni Ahmed"/>
    <n v="1686793411"/>
    <s v="tuni.imo.verc@gmail.com"/>
    <s v="UNICEF-VERC"/>
  </r>
  <r>
    <n v="2524"/>
    <s v="UNICEF"/>
    <s v="VERC"/>
    <s v="UNICEF"/>
    <s v="WASH"/>
    <x v="1"/>
    <x v="23"/>
    <s v="# of door "/>
    <m/>
    <n v="2"/>
    <s v="completed"/>
    <s v="Chittagong"/>
    <s v="Cox's Bazar"/>
    <x v="0"/>
    <s v="Palong Khali"/>
    <s v="Camp 08W"/>
    <x v="4"/>
    <d v="2023-02-01T00:00:00"/>
    <x v="0"/>
    <m/>
    <m/>
    <m/>
    <m/>
    <m/>
    <s v="Tuni Ahmed"/>
    <n v="1686793411"/>
    <s v="tuni.imo.verc@gmail.com"/>
    <s v="UNICEF-VERC"/>
  </r>
  <r>
    <n v="2525"/>
    <s v="UNICEF"/>
    <s v="VERC"/>
    <s v="UNICEF"/>
    <s v="WASH"/>
    <x v="1"/>
    <x v="1"/>
    <s v="# of door "/>
    <m/>
    <n v="215"/>
    <s v="completed"/>
    <s v="Chittagong"/>
    <s v="Cox's Bazar"/>
    <x v="0"/>
    <s v="Palong Khali"/>
    <s v="Camp 08W"/>
    <x v="4"/>
    <d v="2023-02-01T00:00:00"/>
    <x v="0"/>
    <m/>
    <m/>
    <m/>
    <m/>
    <m/>
    <s v="Tuni Ahmed"/>
    <n v="1686793411"/>
    <s v="tuni.imo.verc@gmail.com"/>
    <s v="UNICEF-VERC"/>
  </r>
  <r>
    <n v="2526"/>
    <s v="UNICEF"/>
    <s v="VERC"/>
    <s v="UNICEF"/>
    <s v="WASH"/>
    <x v="1"/>
    <x v="8"/>
    <s v="# of FSM Site"/>
    <m/>
    <n v="12"/>
    <s v="completed"/>
    <s v="Chittagong"/>
    <s v="Cox's Bazar"/>
    <x v="0"/>
    <s v="Palong Khali"/>
    <s v="Camp 08W"/>
    <x v="4"/>
    <d v="2023-02-01T00:00:00"/>
    <x v="0"/>
    <m/>
    <m/>
    <m/>
    <m/>
    <m/>
    <s v="Tuni Ahmed"/>
    <n v="1686793411"/>
    <s v="tuni.imo.verc@gmail.com"/>
    <s v="UNICEF-VERC"/>
  </r>
  <r>
    <n v="2527"/>
    <s v="UNICEF"/>
    <s v="VERC"/>
    <s v="UNICEF"/>
    <s v="WASH"/>
    <x v="1"/>
    <x v="2"/>
    <s v="# of FSM Site"/>
    <m/>
    <n v="26"/>
    <s v="completed"/>
    <s v="Chittagong"/>
    <s v="Cox's Bazar"/>
    <x v="0"/>
    <s v="Palong Khali"/>
    <s v="Camp 08W"/>
    <x v="4"/>
    <d v="2023-02-01T00:00:00"/>
    <x v="0"/>
    <m/>
    <m/>
    <m/>
    <m/>
    <m/>
    <s v="Tuni Ahmed"/>
    <n v="1686793411"/>
    <s v="tuni.imo.verc@gmail.com"/>
    <s v="UNICEF-VERC"/>
  </r>
  <r>
    <n v="2528"/>
    <s v="UNICEF"/>
    <s v="VERC"/>
    <s v="UNICEF"/>
    <s v="WASH"/>
    <x v="1"/>
    <x v="18"/>
    <s v="# of door"/>
    <m/>
    <n v="3"/>
    <s v="completed"/>
    <s v="Chittagong"/>
    <s v="Cox's Bazar"/>
    <x v="0"/>
    <s v="Palong Khali"/>
    <s v="Camp 08W"/>
    <x v="4"/>
    <d v="2023-02-01T00:00:00"/>
    <x v="0"/>
    <m/>
    <m/>
    <m/>
    <m/>
    <m/>
    <s v="Tuni Ahmed"/>
    <n v="1686793411"/>
    <s v="tuni.imo.verc@gmail.com"/>
    <s v="UNICEF-VERC"/>
  </r>
  <r>
    <n v="2529"/>
    <s v="UNICEF"/>
    <s v="VERC"/>
    <s v="UNICEF"/>
    <s v="WASH"/>
    <x v="1"/>
    <x v="9"/>
    <s v="# of door"/>
    <m/>
    <n v="583"/>
    <s v="completed"/>
    <s v="Chittagong"/>
    <s v="Cox's Bazar"/>
    <x v="0"/>
    <s v="Palong Khali"/>
    <s v="Camp 08W"/>
    <x v="4"/>
    <d v="2023-02-01T00:00:00"/>
    <x v="0"/>
    <m/>
    <m/>
    <m/>
    <m/>
    <m/>
    <s v="Tuni Ahmed"/>
    <n v="1686793411"/>
    <s v="tuni.imo.verc@gmail.com"/>
    <s v="UNICEF-VERC"/>
  </r>
  <r>
    <n v="2530"/>
    <s v="UNICEF"/>
    <s v="VERC"/>
    <s v="UNICEF"/>
    <s v="WASH"/>
    <x v="1"/>
    <x v="3"/>
    <s v="# of door"/>
    <m/>
    <n v="1028"/>
    <s v="completed"/>
    <s v="Chittagong"/>
    <s v="Cox's Bazar"/>
    <x v="0"/>
    <s v="Palong Khali"/>
    <s v="Camp 08W"/>
    <x v="4"/>
    <d v="2023-02-01T00:00:00"/>
    <x v="0"/>
    <m/>
    <m/>
    <m/>
    <m/>
    <m/>
    <s v="Tuni Ahmed"/>
    <n v="1686793411"/>
    <s v="tuni.imo.verc@gmail.com"/>
    <s v="UNICEF-VERC"/>
  </r>
  <r>
    <n v="2531"/>
    <s v="UNICEF"/>
    <s v="VERC"/>
    <s v="UNICEF"/>
    <s v="WASH"/>
    <x v="3"/>
    <x v="6"/>
    <s v="# of plant"/>
    <m/>
    <n v="2"/>
    <s v="completed"/>
    <s v="Chittagong"/>
    <s v="Cox's Bazar"/>
    <x v="0"/>
    <s v="Palong Khali"/>
    <s v="Camp 08W"/>
    <x v="4"/>
    <d v="2023-02-01T00:00:00"/>
    <x v="0"/>
    <m/>
    <m/>
    <m/>
    <m/>
    <m/>
    <s v="Tuni Ahmed"/>
    <n v="1686793411"/>
    <s v="tuni.imo.verc@gmail.com"/>
    <s v="UNICEF-VERC"/>
  </r>
  <r>
    <n v="2532"/>
    <s v="TDH"/>
    <s v="TDH"/>
    <s v="PRM"/>
    <s v="WASH"/>
    <x v="1"/>
    <x v="14"/>
    <s v="# of door"/>
    <m/>
    <n v="25"/>
    <s v="completed"/>
    <s v="Chittagong"/>
    <s v="Cox's Bazar"/>
    <x v="1"/>
    <s v="Nhilla"/>
    <s v="Camp 26"/>
    <x v="4"/>
    <d v="2022-08-01T00:00:00"/>
    <x v="0"/>
    <m/>
    <m/>
    <m/>
    <m/>
    <m/>
    <s v="Kazi Md. Shoeb Amran"/>
    <n v="1712651648"/>
    <s v="shoeb.amran@tdh.ch"/>
    <s v="TDH"/>
  </r>
  <r>
    <n v="2533"/>
    <s v="TDH"/>
    <s v="TDH"/>
    <s v="PRM"/>
    <s v="WASH"/>
    <x v="1"/>
    <x v="1"/>
    <s v="# of door "/>
    <m/>
    <n v="7"/>
    <s v="completed"/>
    <s v="Chittagong"/>
    <s v="Cox's Bazar"/>
    <x v="1"/>
    <s v="Nhilla"/>
    <s v="Camp 26"/>
    <x v="4"/>
    <d v="2022-08-01T00:00:00"/>
    <x v="0"/>
    <m/>
    <m/>
    <m/>
    <m/>
    <m/>
    <s v="Kazi Md. Shoeb Amran"/>
    <n v="1712651648"/>
    <s v="shoeb.amran@tdh.ch"/>
    <s v="TDH"/>
  </r>
  <r>
    <n v="2534"/>
    <s v="TDH"/>
    <s v="TDH"/>
    <s v="PRM"/>
    <s v="WASH"/>
    <x v="1"/>
    <x v="8"/>
    <s v="# of FSM Site"/>
    <m/>
    <n v="1"/>
    <s v="completed"/>
    <s v="Chittagong"/>
    <s v="Cox's Bazar"/>
    <x v="1"/>
    <s v="Nhilla"/>
    <s v="Camp 26"/>
    <x v="4"/>
    <d v="2022-08-01T00:00:00"/>
    <x v="0"/>
    <m/>
    <m/>
    <m/>
    <m/>
    <m/>
    <s v="Kazi Md. Shoeb Amran"/>
    <n v="1712651648"/>
    <s v="shoeb.amran@tdh.ch"/>
    <s v="TDH"/>
  </r>
  <r>
    <n v="2535"/>
    <s v="TDH"/>
    <s v="TDH"/>
    <s v="PRM"/>
    <s v="WASH"/>
    <x v="1"/>
    <x v="2"/>
    <s v="# of FSM Site"/>
    <m/>
    <n v="1"/>
    <s v="completed"/>
    <s v="Chittagong"/>
    <s v="Cox's Bazar"/>
    <x v="1"/>
    <s v="Nhilla"/>
    <s v="Camp 26"/>
    <x v="4"/>
    <d v="2022-08-01T00:00:00"/>
    <x v="0"/>
    <m/>
    <m/>
    <m/>
    <m/>
    <m/>
    <s v="Kazi Md. Shoeb Amran"/>
    <n v="1712651648"/>
    <s v="shoeb.amran@tdh.ch"/>
    <s v="TDH"/>
  </r>
  <r>
    <n v="2536"/>
    <s v="TDH"/>
    <s v="TDH"/>
    <s v="PRM"/>
    <s v="WASH"/>
    <x v="1"/>
    <x v="16"/>
    <s v="# of door"/>
    <m/>
    <n v="9"/>
    <s v="completed"/>
    <s v="Chittagong"/>
    <s v="Cox's Bazar"/>
    <x v="1"/>
    <s v="Nhilla"/>
    <s v="Camp 26"/>
    <x v="4"/>
    <d v="2022-08-01T00:00:00"/>
    <x v="0"/>
    <m/>
    <m/>
    <m/>
    <m/>
    <m/>
    <s v="Kazi Md. Shoeb Amran"/>
    <n v="1712651648"/>
    <s v="shoeb.amran@tdh.ch"/>
    <s v="TDH"/>
  </r>
  <r>
    <n v="2537"/>
    <s v="TDH"/>
    <s v="TDH"/>
    <s v="PRM"/>
    <s v="WASH"/>
    <x v="1"/>
    <x v="9"/>
    <s v="# of door"/>
    <m/>
    <n v="4"/>
    <s v="completed"/>
    <s v="Chittagong"/>
    <s v="Cox's Bazar"/>
    <x v="1"/>
    <s v="Nhilla"/>
    <s v="Camp 26"/>
    <x v="4"/>
    <d v="2022-08-01T00:00:00"/>
    <x v="0"/>
    <m/>
    <m/>
    <m/>
    <m/>
    <m/>
    <s v="Kazi Md. Shoeb Amran"/>
    <n v="1712651648"/>
    <s v="shoeb.amran@tdh.ch"/>
    <s v="TDH"/>
  </r>
  <r>
    <n v="2538"/>
    <s v="TDH"/>
    <s v="TDH"/>
    <s v="PRM"/>
    <s v="WASH"/>
    <x v="1"/>
    <x v="3"/>
    <s v="# of door"/>
    <m/>
    <n v="15"/>
    <s v="completed"/>
    <s v="Chittagong"/>
    <s v="Cox's Bazar"/>
    <x v="1"/>
    <s v="Nhilla"/>
    <s v="Camp 26"/>
    <x v="4"/>
    <d v="2022-08-01T00:00:00"/>
    <x v="0"/>
    <m/>
    <m/>
    <m/>
    <m/>
    <m/>
    <s v="Kazi Md. Shoeb Amran"/>
    <n v="1712651648"/>
    <s v="shoeb.amran@tdh.ch"/>
    <s v="TDH"/>
  </r>
  <r>
    <n v="2539"/>
    <s v="TDH"/>
    <s v="TDH"/>
    <s v="PRM"/>
    <s v="WASH"/>
    <x v="2"/>
    <x v="4"/>
    <s v="# of HP sessions at HH level"/>
    <m/>
    <n v="113"/>
    <s v="completed"/>
    <s v="Chittagong"/>
    <s v="Cox's Bazar"/>
    <x v="1"/>
    <s v="Nhilla"/>
    <s v="Camp 26"/>
    <x v="4"/>
    <d v="2022-08-01T00:00:00"/>
    <x v="0"/>
    <m/>
    <m/>
    <m/>
    <m/>
    <m/>
    <s v="Kazi Md. Shoeb Amran"/>
    <n v="1712651648"/>
    <s v="shoeb.amran@tdh.ch"/>
    <s v="TDH"/>
  </r>
  <r>
    <n v="2540"/>
    <s v="TDH"/>
    <s v="TDH"/>
    <s v="PRM"/>
    <s v="WASH"/>
    <x v="3"/>
    <x v="36"/>
    <s v="# of plant"/>
    <m/>
    <n v="1"/>
    <s v="completed"/>
    <s v="Chittagong"/>
    <s v="Cox's Bazar"/>
    <x v="1"/>
    <s v="Nhilla"/>
    <s v="Camp 26"/>
    <x v="4"/>
    <d v="2022-08-01T00:00:00"/>
    <x v="0"/>
    <m/>
    <m/>
    <m/>
    <m/>
    <m/>
    <s v="Kazi Md. Shoeb Amran"/>
    <n v="1712651648"/>
    <s v="shoeb.amran@tdh.ch"/>
    <s v="TDH"/>
  </r>
  <r>
    <n v="2541"/>
    <s v="TDH"/>
    <s v="TDH"/>
    <s v="PRM"/>
    <s v="WASH"/>
    <x v="3"/>
    <x v="6"/>
    <s v="# of plant"/>
    <m/>
    <n v="1"/>
    <s v="completed"/>
    <s v="Chittagong"/>
    <s v="Cox's Bazar"/>
    <x v="1"/>
    <s v="Nhilla"/>
    <s v="Camp 26"/>
    <x v="4"/>
    <d v="2022-08-01T00:00:00"/>
    <x v="0"/>
    <m/>
    <m/>
    <m/>
    <m/>
    <m/>
    <s v="Kazi Md. Shoeb Amran"/>
    <n v="1712651648"/>
    <s v="shoeb.amran@tdh.ch"/>
    <s v="TDH"/>
  </r>
  <r>
    <n v="2542"/>
    <s v="TDH"/>
    <s v="TDH"/>
    <s v="PRM"/>
    <s v="WASH"/>
    <x v="3"/>
    <x v="24"/>
    <s v="# of 10L bin"/>
    <m/>
    <n v="698"/>
    <s v="completed"/>
    <s v="Chittagong"/>
    <s v="Cox's Bazar"/>
    <x v="1"/>
    <s v="Nhilla"/>
    <s v="Camp 26"/>
    <x v="4"/>
    <d v="2022-08-01T00:00:00"/>
    <x v="0"/>
    <m/>
    <m/>
    <m/>
    <m/>
    <m/>
    <s v="Kazi Md. Shoeb Amran"/>
    <n v="1712651648"/>
    <s v="shoeb.amran@tdh.ch"/>
    <s v="TDH"/>
  </r>
  <r>
    <n v="2543"/>
    <s v="TDH"/>
    <s v="TDH"/>
    <s v="PRM"/>
    <s v="WASH"/>
    <x v="1"/>
    <x v="8"/>
    <s v="# of FSM Site"/>
    <m/>
    <n v="1"/>
    <s v="completed"/>
    <s v="Chittagong"/>
    <s v="Cox's Bazar"/>
    <x v="1"/>
    <s v="Nhilla"/>
    <s v="Camp 27"/>
    <x v="4"/>
    <d v="2022-08-01T00:00:00"/>
    <x v="0"/>
    <m/>
    <m/>
    <m/>
    <m/>
    <m/>
    <s v="Kazi Md. Shoeb Amran"/>
    <n v="1712651648"/>
    <s v="shoeb.amran@tdh.ch"/>
    <s v="TDH"/>
  </r>
  <r>
    <n v="2544"/>
    <s v="TDH"/>
    <s v="TDH"/>
    <s v="PRM"/>
    <s v="WASH"/>
    <x v="1"/>
    <x v="2"/>
    <s v="# of FSM Site"/>
    <m/>
    <n v="1"/>
    <s v="completed"/>
    <s v="Chittagong"/>
    <s v="Cox's Bazar"/>
    <x v="1"/>
    <s v="Nhilla"/>
    <s v="Camp 27"/>
    <x v="4"/>
    <d v="2022-08-01T00:00:00"/>
    <x v="0"/>
    <m/>
    <m/>
    <m/>
    <m/>
    <m/>
    <s v="Kazi Md. Shoeb Amran"/>
    <n v="1712651648"/>
    <s v="shoeb.amran@tdh.ch"/>
    <s v="TDH"/>
  </r>
  <r>
    <n v="2545"/>
    <s v="TDH"/>
    <s v="TDH"/>
    <s v="PRM"/>
    <s v="WASH"/>
    <x v="1"/>
    <x v="3"/>
    <s v="# of door"/>
    <m/>
    <n v="50"/>
    <s v="completed"/>
    <s v="Chittagong"/>
    <s v="Cox's Bazar"/>
    <x v="1"/>
    <s v="Nhilla"/>
    <s v="Camp 27"/>
    <x v="4"/>
    <d v="2022-08-01T00:00:00"/>
    <x v="0"/>
    <m/>
    <m/>
    <m/>
    <m/>
    <m/>
    <s v="Kazi Md. Shoeb Amran"/>
    <n v="1712651648"/>
    <s v="shoeb.amran@tdh.ch"/>
    <s v="TDH"/>
  </r>
  <r>
    <n v="2546"/>
    <s v="CARE"/>
    <s v="CARE"/>
    <s v="UNICEF"/>
    <s v="WASH"/>
    <x v="0"/>
    <x v="0"/>
    <s v="# of tube well"/>
    <m/>
    <n v="60"/>
    <s v="completed"/>
    <s v="Chittagong"/>
    <s v="Cox's Bazar"/>
    <x v="0"/>
    <s v="Palong Khali"/>
    <s v="Camp 16"/>
    <x v="4"/>
    <d v="2023-02-01T00:00:00"/>
    <x v="0"/>
    <m/>
    <m/>
    <m/>
    <m/>
    <m/>
    <s v="Mahmud Hossain"/>
    <n v="1777773726"/>
    <s v="MahmudHossain.Munna@care.org"/>
    <s v="CARE"/>
  </r>
  <r>
    <n v="2547"/>
    <s v="CARE"/>
    <s v="CARE"/>
    <s v="UNICEF"/>
    <s v="WASH"/>
    <x v="0"/>
    <x v="12"/>
    <s v="# of water network"/>
    <m/>
    <n v="4"/>
    <s v="completed"/>
    <s v="Chittagong"/>
    <s v="Cox's Bazar"/>
    <x v="0"/>
    <s v="Palong Khali"/>
    <s v="Camp 16"/>
    <x v="4"/>
    <d v="2023-02-01T00:00:00"/>
    <x v="0"/>
    <m/>
    <m/>
    <m/>
    <m/>
    <m/>
    <s v="Mahmud Hossain"/>
    <n v="1777773726"/>
    <s v="MahmudHossain.Munna@care.org"/>
    <s v="CARE"/>
  </r>
  <r>
    <n v="2548"/>
    <s v="CARE"/>
    <s v="CARE"/>
    <s v="UNICEF"/>
    <s v="WASH"/>
    <x v="1"/>
    <x v="1"/>
    <s v="# of door "/>
    <m/>
    <n v="860"/>
    <s v="completed"/>
    <s v="Chittagong"/>
    <s v="Cox's Bazar"/>
    <x v="0"/>
    <s v="Palong Khali"/>
    <s v="Camp 16"/>
    <x v="4"/>
    <d v="2023-02-01T00:00:00"/>
    <x v="0"/>
    <m/>
    <m/>
    <m/>
    <m/>
    <m/>
    <s v="Mahmud Hossain"/>
    <n v="1777773726"/>
    <s v="MahmudHossain.Munna@care.org"/>
    <s v="CARE"/>
  </r>
  <r>
    <n v="2549"/>
    <s v="CARE"/>
    <s v="CARE"/>
    <s v="UNICEF"/>
    <s v="WASH"/>
    <x v="1"/>
    <x v="8"/>
    <s v="# of FSM Site"/>
    <m/>
    <n v="7"/>
    <s v="completed"/>
    <s v="Chittagong"/>
    <s v="Cox's Bazar"/>
    <x v="0"/>
    <s v="Palong Khali"/>
    <s v="Camp 16"/>
    <x v="4"/>
    <d v="2023-02-01T00:00:00"/>
    <x v="0"/>
    <m/>
    <m/>
    <m/>
    <m/>
    <m/>
    <s v="Mahmud Hossain"/>
    <n v="1777773726"/>
    <s v="MahmudHossain.Munna@care.org"/>
    <s v="CARE"/>
  </r>
  <r>
    <n v="2550"/>
    <s v="CARE"/>
    <s v="CARE"/>
    <s v="UNICEF"/>
    <s v="WASH"/>
    <x v="1"/>
    <x v="9"/>
    <s v="# of door"/>
    <m/>
    <n v="1021"/>
    <s v="completed"/>
    <s v="Chittagong"/>
    <s v="Cox's Bazar"/>
    <x v="0"/>
    <s v="Palong Khali"/>
    <s v="Camp 16"/>
    <x v="4"/>
    <d v="2023-02-01T00:00:00"/>
    <x v="0"/>
    <m/>
    <m/>
    <m/>
    <m/>
    <m/>
    <s v="Mahmud Hossain"/>
    <n v="1777773726"/>
    <s v="MahmudHossain.Munna@care.org"/>
    <s v="CARE"/>
  </r>
  <r>
    <n v="2551"/>
    <s v="CARE"/>
    <s v="CARE"/>
    <s v="UNICEF"/>
    <s v="WASH"/>
    <x v="2"/>
    <x v="4"/>
    <s v="# of HP sessions at HH level"/>
    <m/>
    <n v="28"/>
    <s v="completed"/>
    <s v="Chittagong"/>
    <s v="Cox's Bazar"/>
    <x v="0"/>
    <s v="Palong Khali"/>
    <s v="Camp 16"/>
    <x v="4"/>
    <d v="2023-02-01T00:00:00"/>
    <x v="0"/>
    <m/>
    <m/>
    <m/>
    <m/>
    <m/>
    <s v="Mahmud Hossain"/>
    <n v="1777773726"/>
    <s v="MahmudHossain.Munna@care.org"/>
    <s v="CARE"/>
  </r>
  <r>
    <n v="2552"/>
    <s v="CARE"/>
    <s v="CARE"/>
    <s v="UNICEF"/>
    <s v="WASH"/>
    <x v="0"/>
    <x v="0"/>
    <s v="# of tube well"/>
    <m/>
    <n v="200"/>
    <s v="completed"/>
    <s v="Chittagong"/>
    <s v="Cox's Bazar"/>
    <x v="0"/>
    <s v="Palong Khali"/>
    <s v="Camp 15"/>
    <x v="4"/>
    <d v="2023-02-01T00:00:00"/>
    <x v="0"/>
    <m/>
    <m/>
    <m/>
    <m/>
    <m/>
    <s v="Mahmud Hossain"/>
    <n v="1777773726"/>
    <s v="MahmudHossain.Munna@care.org"/>
    <s v="CARE"/>
  </r>
  <r>
    <n v="2553"/>
    <s v="CARE"/>
    <s v="CARE"/>
    <s v="UNICEF"/>
    <s v="WASH"/>
    <x v="0"/>
    <x v="12"/>
    <s v="# of water network"/>
    <m/>
    <n v="14"/>
    <s v="completed"/>
    <s v="Chittagong"/>
    <s v="Cox's Bazar"/>
    <x v="0"/>
    <s v="Palong Khali"/>
    <s v="Camp 15"/>
    <x v="4"/>
    <d v="2023-02-01T00:00:00"/>
    <x v="0"/>
    <m/>
    <m/>
    <m/>
    <m/>
    <m/>
    <s v="Mahmud Hossain"/>
    <n v="1777773726"/>
    <s v="MahmudHossain.Munna@care.org"/>
    <s v="CARE"/>
  </r>
  <r>
    <n v="2554"/>
    <s v="CARE"/>
    <s v="CARE"/>
    <s v="UNICEF"/>
    <s v="WASH"/>
    <x v="1"/>
    <x v="1"/>
    <s v="# of door "/>
    <m/>
    <n v="1611"/>
    <s v="completed"/>
    <s v="Chittagong"/>
    <s v="Cox's Bazar"/>
    <x v="0"/>
    <s v="Palong Khali"/>
    <s v="Camp 15"/>
    <x v="4"/>
    <d v="2023-02-01T00:00:00"/>
    <x v="0"/>
    <m/>
    <m/>
    <m/>
    <m/>
    <m/>
    <s v="Mahmud Hossain"/>
    <n v="1777773726"/>
    <s v="MahmudHossain.Munna@care.org"/>
    <s v="CARE"/>
  </r>
  <r>
    <n v="2555"/>
    <s v="CARE"/>
    <s v="CARE"/>
    <s v="UNICEF"/>
    <s v="WASH"/>
    <x v="1"/>
    <x v="8"/>
    <s v="# of FSM Site"/>
    <m/>
    <n v="18"/>
    <s v="completed"/>
    <s v="Chittagong"/>
    <s v="Cox's Bazar"/>
    <x v="0"/>
    <s v="Palong Khali"/>
    <s v="Camp 15"/>
    <x v="4"/>
    <d v="2023-02-01T00:00:00"/>
    <x v="0"/>
    <m/>
    <m/>
    <m/>
    <m/>
    <m/>
    <s v="Mahmud Hossain"/>
    <n v="1777773726"/>
    <s v="MahmudHossain.Munna@care.org"/>
    <s v="CARE"/>
  </r>
  <r>
    <n v="2556"/>
    <s v="CARE"/>
    <s v="CARE"/>
    <s v="UNICEF"/>
    <s v="WASH"/>
    <x v="1"/>
    <x v="9"/>
    <s v="# of door"/>
    <m/>
    <n v="2620"/>
    <s v="completed"/>
    <s v="Chittagong"/>
    <s v="Cox's Bazar"/>
    <x v="0"/>
    <s v="Palong Khali"/>
    <s v="Camp 15"/>
    <x v="4"/>
    <d v="2023-02-01T00:00:00"/>
    <x v="0"/>
    <m/>
    <m/>
    <m/>
    <m/>
    <m/>
    <s v="Mahmud Hossain"/>
    <n v="1777773726"/>
    <s v="MahmudHossain.Munna@care.org"/>
    <s v="CARE"/>
  </r>
  <r>
    <n v="2557"/>
    <s v="CARE"/>
    <s v="CARE"/>
    <s v="UNICEF"/>
    <s v="WASH"/>
    <x v="2"/>
    <x v="4"/>
    <s v="# of HP sessions at HH level"/>
    <m/>
    <n v="102"/>
    <s v="completed"/>
    <s v="Chittagong"/>
    <s v="Cox's Bazar"/>
    <x v="0"/>
    <s v="Palong Khali"/>
    <s v="Camp 15"/>
    <x v="4"/>
    <d v="2023-02-01T00:00:00"/>
    <x v="0"/>
    <m/>
    <m/>
    <m/>
    <m/>
    <m/>
    <s v="Mahmud Hossain"/>
    <n v="1777773726"/>
    <s v="MahmudHossain.Munna@care.org"/>
    <s v="CARE"/>
  </r>
  <r>
    <n v="2558"/>
    <s v="WHH"/>
    <s v="ANANDO"/>
    <s v="GFFO, WHH"/>
    <s v="WASH"/>
    <x v="0"/>
    <x v="12"/>
    <s v="# of water network"/>
    <m/>
    <n v="8"/>
    <s v="completed"/>
    <s v="Chittagong"/>
    <s v="Cox's Bazar"/>
    <x v="1"/>
    <s v="Nhilla"/>
    <s v="Camp 27"/>
    <x v="4"/>
    <d v="2022-06-01T00:00:00"/>
    <x v="0"/>
    <m/>
    <m/>
    <m/>
    <m/>
    <m/>
    <s v="Md. Akramul Haque"/>
    <n v="1714567162"/>
    <s v="akramul.haque@welthungerhilfe.de"/>
    <s v="WHH-ANANDO"/>
  </r>
  <r>
    <n v="2559"/>
    <s v="WHH"/>
    <s v="ANANDO"/>
    <s v="GFFO, WHH"/>
    <s v="WASH"/>
    <x v="0"/>
    <x v="7"/>
    <s v="N/A"/>
    <m/>
    <n v="17"/>
    <s v="completed"/>
    <s v="Chittagong"/>
    <s v="Cox's Bazar"/>
    <x v="1"/>
    <s v="Nhilla"/>
    <s v="Camp 27"/>
    <x v="4"/>
    <d v="2022-06-01T00:00:00"/>
    <x v="0"/>
    <m/>
    <m/>
    <m/>
    <m/>
    <m/>
    <s v="Md. Akramul Haque"/>
    <n v="1714567162"/>
    <s v="akramul.haque@welthungerhilfe.de"/>
    <s v="WHH-ANANDO"/>
  </r>
  <r>
    <n v="2560"/>
    <s v="WHH"/>
    <s v="ANANDO"/>
    <s v="GFFO, WHH"/>
    <s v="WASH"/>
    <x v="1"/>
    <x v="1"/>
    <s v="# of door "/>
    <m/>
    <n v="2"/>
    <s v="completed"/>
    <s v="Chittagong"/>
    <s v="Cox's Bazar"/>
    <x v="1"/>
    <s v="Nhilla"/>
    <s v="Camp 27"/>
    <x v="4"/>
    <d v="2022-06-01T00:00:00"/>
    <x v="0"/>
    <m/>
    <m/>
    <m/>
    <m/>
    <m/>
    <s v="Md. Akramul Haque"/>
    <n v="1714567162"/>
    <s v="akramul.haque@welthungerhilfe.de"/>
    <s v="WHH-ANANDO"/>
  </r>
  <r>
    <n v="2561"/>
    <s v="WHH"/>
    <s v="ANANDO"/>
    <s v="GFFO, WHH"/>
    <s v="WASH"/>
    <x v="1"/>
    <x v="9"/>
    <s v="# of door"/>
    <m/>
    <n v="75"/>
    <s v="completed"/>
    <s v="Chittagong"/>
    <s v="Cox's Bazar"/>
    <x v="1"/>
    <s v="Nhilla"/>
    <s v="Camp 27"/>
    <x v="4"/>
    <d v="2022-06-01T00:00:00"/>
    <x v="0"/>
    <m/>
    <m/>
    <m/>
    <m/>
    <m/>
    <s v="Md. Akramul Haque"/>
    <n v="1714567162"/>
    <s v="akramul.haque@welthungerhilfe.de"/>
    <s v="WHH-ANANDO"/>
  </r>
  <r>
    <n v="2562"/>
    <s v="WHH"/>
    <s v="ANANDO"/>
    <s v="GFFO, WHH"/>
    <s v="WASH"/>
    <x v="1"/>
    <x v="3"/>
    <s v="# of door"/>
    <m/>
    <n v="220"/>
    <s v="completed"/>
    <s v="Chittagong"/>
    <s v="Cox's Bazar"/>
    <x v="1"/>
    <s v="Nhilla"/>
    <s v="Camp 27"/>
    <x v="4"/>
    <d v="2022-06-01T00:00:00"/>
    <x v="0"/>
    <m/>
    <m/>
    <m/>
    <m/>
    <m/>
    <s v="Md. Akramul Haque"/>
    <n v="1714567162"/>
    <s v="akramul.haque@welthungerhilfe.de"/>
    <s v="WHH-ANANDO"/>
  </r>
  <r>
    <n v="2563"/>
    <s v="WHH"/>
    <s v="ANANDO"/>
    <s v="GFFO, WHH"/>
    <s v="WASH"/>
    <x v="1"/>
    <x v="7"/>
    <s v="N/A"/>
    <m/>
    <n v="700"/>
    <s v="completed"/>
    <s v="Chittagong"/>
    <s v="Cox's Bazar"/>
    <x v="1"/>
    <s v="Nhilla"/>
    <s v="Camp 27"/>
    <x v="4"/>
    <d v="2022-06-01T00:00:00"/>
    <x v="0"/>
    <m/>
    <m/>
    <m/>
    <m/>
    <m/>
    <s v="Md. Akramul Haque"/>
    <n v="1714567162"/>
    <s v="akramul.haque@welthungerhilfe.de"/>
    <s v="WHH-ANANDO"/>
  </r>
  <r>
    <n v="2564"/>
    <s v="WHH"/>
    <s v="ANANDO"/>
    <s v="GFFO, WHH"/>
    <s v="WASH"/>
    <x v="2"/>
    <x v="10"/>
    <s v="# of HP sessions at community level"/>
    <m/>
    <n v="642"/>
    <s v="completed"/>
    <s v="Chittagong"/>
    <s v="Cox's Bazar"/>
    <x v="1"/>
    <s v="Nhilla"/>
    <s v="Camp 27"/>
    <x v="4"/>
    <d v="2022-06-01T00:00:00"/>
    <x v="0"/>
    <m/>
    <m/>
    <m/>
    <m/>
    <m/>
    <s v="Md. Akramul Haque"/>
    <n v="1714567162"/>
    <s v="akramul.haque@welthungerhilfe.de"/>
    <s v="WHH-ANANDO"/>
  </r>
  <r>
    <n v="2565"/>
    <s v="WHH"/>
    <s v="ANANDO"/>
    <s v="GFFO, WHH"/>
    <s v="WASH"/>
    <x v="2"/>
    <x v="4"/>
    <s v="# of HP sessions at HH level"/>
    <m/>
    <n v="2732"/>
    <s v="completed"/>
    <s v="Chittagong"/>
    <s v="Cox's Bazar"/>
    <x v="1"/>
    <s v="Nhilla"/>
    <s v="Camp 27"/>
    <x v="4"/>
    <d v="2022-06-01T00:00:00"/>
    <x v="0"/>
    <m/>
    <m/>
    <m/>
    <m/>
    <m/>
    <s v="Md. Akramul Haque"/>
    <n v="1714567162"/>
    <s v="akramul.haque@welthungerhilfe.de"/>
    <s v="WHH-ANANDO"/>
  </r>
  <r>
    <n v="2566"/>
    <s v="WHH"/>
    <s v="ANANDO"/>
    <s v="GFFO, WHH"/>
    <s v="WASH"/>
    <x v="2"/>
    <x v="19"/>
    <s v="# of estimated persons reached by mass-media campaign"/>
    <m/>
    <n v="89"/>
    <s v="completed"/>
    <s v="Chittagong"/>
    <s v="Cox's Bazar"/>
    <x v="1"/>
    <s v="Nhilla"/>
    <s v="Camp 27"/>
    <x v="4"/>
    <d v="2022-06-01T00:00:00"/>
    <x v="0"/>
    <m/>
    <m/>
    <m/>
    <m/>
    <m/>
    <s v="Md. Akramul Haque"/>
    <n v="1714567162"/>
    <s v="akramul.haque@welthungerhilfe.de"/>
    <s v="WHH-ANANDO"/>
  </r>
  <r>
    <n v="2567"/>
    <s v="WHH"/>
    <s v="ANANDO"/>
    <s v="GFFO, WHH"/>
    <s v="WASH"/>
    <x v="3"/>
    <x v="5"/>
    <s v="# of campaign per camp "/>
    <m/>
    <n v="21"/>
    <s v="completed"/>
    <s v="Chittagong"/>
    <s v="Cox's Bazar"/>
    <x v="1"/>
    <s v="Nhilla"/>
    <s v="Camp 27"/>
    <x v="4"/>
    <d v="2022-06-01T00:00:00"/>
    <x v="0"/>
    <m/>
    <m/>
    <m/>
    <m/>
    <m/>
    <s v="Md. Akramul Haque"/>
    <n v="1714567162"/>
    <s v="akramul.haque@welthungerhilfe.de"/>
    <s v="WHH-ANANDO"/>
  </r>
  <r>
    <n v="2568"/>
    <s v="WHH"/>
    <s v="ANANDO"/>
    <s v="GFFO, WHH"/>
    <s v="WASH"/>
    <x v="3"/>
    <x v="22"/>
    <s v="# of pit"/>
    <m/>
    <n v="203"/>
    <s v="completed"/>
    <s v="Chittagong"/>
    <s v="Cox's Bazar"/>
    <x v="1"/>
    <s v="Nhilla"/>
    <s v="Camp 27"/>
    <x v="4"/>
    <d v="2022-06-01T00:00:00"/>
    <x v="0"/>
    <m/>
    <m/>
    <m/>
    <m/>
    <m/>
    <s v="Md. Akramul Haque"/>
    <n v="1714567162"/>
    <s v="akramul.haque@welthungerhilfe.de"/>
    <s v="WHH-ANANDO"/>
  </r>
  <r>
    <n v="2569"/>
    <s v="WHH"/>
    <s v="ANANDO"/>
    <s v="GFFO, WHH"/>
    <s v="WASH"/>
    <x v="3"/>
    <x v="36"/>
    <s v="# of plant"/>
    <m/>
    <n v="1"/>
    <s v="completed"/>
    <s v="Chittagong"/>
    <s v="Cox's Bazar"/>
    <x v="1"/>
    <s v="Nhilla"/>
    <s v="Camp 27"/>
    <x v="4"/>
    <d v="2022-06-01T00:00:00"/>
    <x v="0"/>
    <m/>
    <m/>
    <m/>
    <m/>
    <m/>
    <s v="Md. Akramul Haque"/>
    <n v="1714567162"/>
    <s v="akramul.haque@welthungerhilfe.de"/>
    <s v="WHH-ANANDO"/>
  </r>
  <r>
    <n v="2570"/>
    <s v="WHH"/>
    <s v="ANANDO"/>
    <s v="GFFO, WHH"/>
    <s v="WASH"/>
    <x v="3"/>
    <x v="6"/>
    <s v="# of plant"/>
    <m/>
    <n v="1"/>
    <s v="completed"/>
    <s v="Chittagong"/>
    <s v="Cox's Bazar"/>
    <x v="1"/>
    <s v="Nhilla"/>
    <s v="Camp 27"/>
    <x v="4"/>
    <d v="2022-06-01T00:00:00"/>
    <x v="0"/>
    <m/>
    <m/>
    <m/>
    <m/>
    <m/>
    <s v="Md. Akramul Haque"/>
    <n v="1714567162"/>
    <s v="akramul.haque@welthungerhilfe.de"/>
    <s v="WHH-ANANDO"/>
  </r>
  <r>
    <n v="2571"/>
    <s v="WHH"/>
    <s v="ANANDO"/>
    <s v="GFFO, WHH"/>
    <s v="WASH"/>
    <x v="0"/>
    <x v="7"/>
    <s v="N/A"/>
    <m/>
    <n v="1"/>
    <s v="completed"/>
    <s v="Chittagong"/>
    <s v="Cox's Bazar"/>
    <x v="1"/>
    <s v="Nhilla"/>
    <s v="Camp 27"/>
    <x v="4"/>
    <d v="2022-06-01T00:00:00"/>
    <x v="0"/>
    <m/>
    <m/>
    <m/>
    <m/>
    <m/>
    <s v="Md. Akramul Haque"/>
    <n v="1714567162"/>
    <s v="akramul.haque@welthungerhilfe.de"/>
    <s v="WHH-ANANDO"/>
  </r>
  <r>
    <n v="2572"/>
    <s v="IOM"/>
    <s v="NGOF"/>
    <s v="IOM"/>
    <s v="WASH"/>
    <x v="0"/>
    <x v="0"/>
    <s v="# of tube well"/>
    <m/>
    <n v="260"/>
    <s v="completed"/>
    <s v="Chittagong"/>
    <s v="Cox's Bazar"/>
    <x v="0"/>
    <s v="Palong Khali"/>
    <s v="Camp 09"/>
    <x v="4"/>
    <d v="2022-05-01T00:00:00"/>
    <x v="0"/>
    <m/>
    <m/>
    <m/>
    <m/>
    <m/>
    <s v="Md. Sydul Alam"/>
    <n v="1683360887"/>
    <s v="ngof.meal.sayed@gmail.com"/>
    <s v="IOM-NGOF"/>
  </r>
  <r>
    <n v="2573"/>
    <s v="IOM"/>
    <s v="NGOF"/>
    <s v="IOM"/>
    <s v="WASH"/>
    <x v="0"/>
    <x v="7"/>
    <s v="N/A"/>
    <m/>
    <n v="31"/>
    <s v="completed"/>
    <s v="Chittagong"/>
    <s v="Cox's Bazar"/>
    <x v="0"/>
    <s v="Palong Khali"/>
    <s v="Camp 09"/>
    <x v="4"/>
    <d v="2022-05-01T00:00:00"/>
    <x v="0"/>
    <m/>
    <m/>
    <m/>
    <m/>
    <m/>
    <s v="Md. Sydul Alam"/>
    <n v="1683360887"/>
    <s v="ngof.meal.sayed@gmail.com"/>
    <s v="IOM-NGOF"/>
  </r>
  <r>
    <n v="2574"/>
    <s v="IOM"/>
    <s v="NGOF"/>
    <s v="IOM"/>
    <s v="WASH"/>
    <x v="1"/>
    <x v="1"/>
    <s v="# of door "/>
    <m/>
    <n v="9"/>
    <s v="completed"/>
    <s v="Chittagong"/>
    <s v="Cox's Bazar"/>
    <x v="0"/>
    <s v="Palong Khali"/>
    <s v="Camp 09"/>
    <x v="4"/>
    <d v="2022-05-01T00:00:00"/>
    <x v="0"/>
    <m/>
    <m/>
    <m/>
    <m/>
    <m/>
    <s v="Md. Sydul Alam"/>
    <n v="1683360887"/>
    <s v="ngof.meal.sayed@gmail.com"/>
    <s v="IOM-NGOF"/>
  </r>
  <r>
    <n v="2575"/>
    <s v="IOM"/>
    <s v="NGOF"/>
    <s v="IOM"/>
    <s v="WASH"/>
    <x v="1"/>
    <x v="8"/>
    <s v="# of FSM Site"/>
    <m/>
    <n v="9"/>
    <s v="completed"/>
    <s v="Chittagong"/>
    <s v="Cox's Bazar"/>
    <x v="0"/>
    <s v="Palong Khali"/>
    <s v="Camp 09"/>
    <x v="4"/>
    <d v="2022-05-01T00:00:00"/>
    <x v="0"/>
    <m/>
    <m/>
    <m/>
    <m/>
    <m/>
    <s v="Md. Sydul Alam"/>
    <n v="1683360887"/>
    <s v="ngof.meal.sayed@gmail.com"/>
    <s v="IOM-NGOF"/>
  </r>
  <r>
    <n v="2576"/>
    <s v="IOM"/>
    <s v="NGOF"/>
    <s v="IOM"/>
    <s v="WASH"/>
    <x v="1"/>
    <x v="2"/>
    <s v="# of FSM Site"/>
    <m/>
    <n v="2"/>
    <s v="completed"/>
    <s v="Chittagong"/>
    <s v="Cox's Bazar"/>
    <x v="0"/>
    <s v="Palong Khali"/>
    <s v="Camp 09"/>
    <x v="4"/>
    <d v="2022-05-01T00:00:00"/>
    <x v="0"/>
    <m/>
    <m/>
    <m/>
    <m/>
    <m/>
    <s v="Md. Sydul Alam"/>
    <n v="1683360887"/>
    <s v="ngof.meal.sayed@gmail.com"/>
    <s v="IOM-NGOF"/>
  </r>
  <r>
    <n v="2577"/>
    <s v="IOM"/>
    <s v="NGOF"/>
    <s v="IOM"/>
    <s v="WASH"/>
    <x v="1"/>
    <x v="9"/>
    <s v="# of door"/>
    <m/>
    <n v="450"/>
    <s v="completed"/>
    <s v="Chittagong"/>
    <s v="Cox's Bazar"/>
    <x v="0"/>
    <s v="Palong Khali"/>
    <s v="Camp 09"/>
    <x v="4"/>
    <d v="2022-05-01T00:00:00"/>
    <x v="0"/>
    <m/>
    <m/>
    <m/>
    <m/>
    <m/>
    <s v="Md. Sydul Alam"/>
    <n v="1683360887"/>
    <s v="ngof.meal.sayed@gmail.com"/>
    <s v="IOM-NGOF"/>
  </r>
  <r>
    <n v="2578"/>
    <s v="IOM"/>
    <s v="NGOF"/>
    <s v="IOM"/>
    <s v="WASH"/>
    <x v="1"/>
    <x v="3"/>
    <s v="# of door"/>
    <m/>
    <n v="350"/>
    <s v="completed"/>
    <s v="Chittagong"/>
    <s v="Cox's Bazar"/>
    <x v="0"/>
    <s v="Palong Khali"/>
    <s v="Camp 09"/>
    <x v="4"/>
    <d v="2022-05-01T00:00:00"/>
    <x v="0"/>
    <m/>
    <m/>
    <m/>
    <m/>
    <m/>
    <s v="Md. Sydul Alam"/>
    <n v="1683360887"/>
    <s v="ngof.meal.sayed@gmail.com"/>
    <s v="IOM-NGOF"/>
  </r>
  <r>
    <n v="2579"/>
    <s v="IOM"/>
    <s v="NGOF"/>
    <s v="IOM"/>
    <s v="WASH"/>
    <x v="2"/>
    <x v="7"/>
    <s v="N/A"/>
    <m/>
    <n v="521"/>
    <s v="completed"/>
    <s v="Chittagong"/>
    <s v="Cox's Bazar"/>
    <x v="0"/>
    <s v="Palong Khali"/>
    <s v="Camp 09"/>
    <x v="4"/>
    <d v="2022-05-01T00:00:00"/>
    <x v="0"/>
    <m/>
    <m/>
    <m/>
    <m/>
    <m/>
    <s v="Md. Sydul Alam"/>
    <n v="1683360887"/>
    <s v="ngof.meal.sayed@gmail.com"/>
    <s v="IOM-NGOF"/>
  </r>
  <r>
    <n v="2580"/>
    <s v="IOM"/>
    <s v="NGOF"/>
    <s v="IOM"/>
    <s v="WASH"/>
    <x v="3"/>
    <x v="6"/>
    <s v="# of plant"/>
    <m/>
    <n v="3"/>
    <s v="completed"/>
    <s v="Chittagong"/>
    <s v="Cox's Bazar"/>
    <x v="0"/>
    <s v="Palong Khali"/>
    <s v="Camp 09"/>
    <x v="4"/>
    <d v="2022-05-01T00:00:00"/>
    <x v="0"/>
    <m/>
    <m/>
    <m/>
    <m/>
    <m/>
    <s v="Md. Sydul Alam"/>
    <n v="1683360887"/>
    <s v="ngof.meal.sayed@gmail.com"/>
    <s v="IOM-NGOF"/>
  </r>
  <r>
    <n v="2596"/>
    <s v="UNICEF"/>
    <s v="BRAC"/>
    <s v="UNICEF"/>
    <s v="WASH"/>
    <x v="0"/>
    <x v="0"/>
    <s v="# of tube well"/>
    <m/>
    <n v="135"/>
    <s v="completed"/>
    <s v="Chittagong"/>
    <s v="Cox's Bazar"/>
    <x v="0"/>
    <s v="Palong Khali"/>
    <s v="Camp 14"/>
    <x v="4"/>
    <d v="2023-03-01T00:00:00"/>
    <x v="0"/>
    <m/>
    <m/>
    <m/>
    <m/>
    <m/>
    <s v="Muhammed Sydul Hasan Sohan"/>
    <n v="1847456486"/>
    <s v="muhammed.sydul@brac.net"/>
    <s v="UNICEF-BRAC"/>
  </r>
  <r>
    <n v="2597"/>
    <s v="UNICEF"/>
    <s v="BRAC"/>
    <s v="UNICEF"/>
    <s v="WASH"/>
    <x v="0"/>
    <x v="12"/>
    <s v="# of water network"/>
    <m/>
    <n v="8"/>
    <s v="completed"/>
    <s v="Chittagong"/>
    <s v="Cox's Bazar"/>
    <x v="0"/>
    <s v="Palong Khali"/>
    <s v="Camp 14"/>
    <x v="4"/>
    <d v="2023-03-01T00:00:00"/>
    <x v="0"/>
    <m/>
    <m/>
    <m/>
    <m/>
    <m/>
    <s v="Muhammed Sydul Hasan Sohan"/>
    <n v="1847456486"/>
    <s v="muhammed.sydul@brac.net"/>
    <s v="UNICEF-BRAC"/>
  </r>
  <r>
    <n v="2598"/>
    <s v="UNICEF"/>
    <s v="BRAC"/>
    <s v="UNICEF"/>
    <s v="WASH"/>
    <x v="1"/>
    <x v="1"/>
    <s v="# of door "/>
    <m/>
    <n v="168"/>
    <s v="completed"/>
    <s v="Chittagong"/>
    <s v="Cox's Bazar"/>
    <x v="0"/>
    <s v="Palong Khali"/>
    <s v="Camp 14"/>
    <x v="4"/>
    <d v="2023-03-01T00:00:00"/>
    <x v="0"/>
    <m/>
    <m/>
    <m/>
    <m/>
    <m/>
    <s v="Muhammed Sydul Hasan Sohan"/>
    <n v="1847456486"/>
    <s v="muhammed.sydul@brac.net"/>
    <s v="UNICEF-BRAC"/>
  </r>
  <r>
    <n v="2599"/>
    <s v="UNICEF"/>
    <s v="BRAC"/>
    <s v="UNICEF"/>
    <s v="WASH"/>
    <x v="1"/>
    <x v="8"/>
    <s v="# of FSM Site"/>
    <m/>
    <n v="7"/>
    <s v="completed"/>
    <s v="Chittagong"/>
    <s v="Cox's Bazar"/>
    <x v="0"/>
    <s v="Palong Khali"/>
    <s v="Camp 14"/>
    <x v="4"/>
    <d v="2023-03-01T00:00:00"/>
    <x v="0"/>
    <m/>
    <m/>
    <m/>
    <m/>
    <m/>
    <s v="Muhammed Sydul Hasan Sohan"/>
    <n v="1847456486"/>
    <s v="muhammed.sydul@brac.net"/>
    <s v="UNICEF-BRAC"/>
  </r>
  <r>
    <n v="2600"/>
    <s v="UNICEF"/>
    <s v="BRAC"/>
    <s v="UNICEF"/>
    <s v="WASH"/>
    <x v="1"/>
    <x v="9"/>
    <s v="# of door"/>
    <m/>
    <n v="499"/>
    <s v="completed"/>
    <s v="Chittagong"/>
    <s v="Cox's Bazar"/>
    <x v="0"/>
    <s v="Palong Khali"/>
    <s v="Camp 14"/>
    <x v="4"/>
    <d v="2023-03-01T00:00:00"/>
    <x v="0"/>
    <m/>
    <m/>
    <m/>
    <m/>
    <m/>
    <s v="Muhammed Sydul Hasan Sohan"/>
    <n v="1847456486"/>
    <s v="muhammed.sydul@brac.net"/>
    <s v="UNICEF-BRAC"/>
  </r>
  <r>
    <n v="2601"/>
    <s v="UNICEF"/>
    <s v="BRAC"/>
    <s v="UNICEF"/>
    <s v="WASH"/>
    <x v="1"/>
    <x v="3"/>
    <s v="# of door"/>
    <m/>
    <n v="1122"/>
    <s v="completed"/>
    <s v="Chittagong"/>
    <s v="Cox's Bazar"/>
    <x v="0"/>
    <s v="Palong Khali"/>
    <s v="Camp 14"/>
    <x v="4"/>
    <d v="2023-03-01T00:00:00"/>
    <x v="0"/>
    <m/>
    <m/>
    <m/>
    <m/>
    <m/>
    <s v="Muhammed Sydul Hasan Sohan"/>
    <n v="1847456486"/>
    <s v="muhammed.sydul@brac.net"/>
    <s v="UNICEF-BRAC"/>
  </r>
  <r>
    <n v="2602"/>
    <s v="UNICEF"/>
    <s v="BRAC"/>
    <s v="UNICEF"/>
    <s v="WASH"/>
    <x v="2"/>
    <x v="4"/>
    <s v="# of HP sessions at HH level"/>
    <m/>
    <n v="7312"/>
    <s v="completed"/>
    <s v="Chittagong"/>
    <s v="Cox's Bazar"/>
    <x v="0"/>
    <s v="Palong Khali"/>
    <s v="Camp 14"/>
    <x v="4"/>
    <d v="2023-03-01T00:00:00"/>
    <x v="0"/>
    <m/>
    <m/>
    <m/>
    <m/>
    <m/>
    <s v="Muhammed Sydul Hasan Sohan"/>
    <n v="1847456486"/>
    <s v="muhammed.sydul@brac.net"/>
    <s v="UNICEF-BRAC"/>
  </r>
  <r>
    <n v="2603"/>
    <s v="UNICEF"/>
    <s v="BRAC"/>
    <s v="UNICEF"/>
    <s v="WASH"/>
    <x v="3"/>
    <x v="6"/>
    <s v="# of plant"/>
    <m/>
    <n v="2"/>
    <s v="completed"/>
    <s v="Chittagong"/>
    <s v="Cox's Bazar"/>
    <x v="0"/>
    <s v="Palong Khali"/>
    <s v="Camp 14"/>
    <x v="4"/>
    <d v="2023-03-01T00:00:00"/>
    <x v="0"/>
    <m/>
    <m/>
    <m/>
    <m/>
    <m/>
    <s v="Muhammed Sydul Hasan Sohan"/>
    <n v="1847456486"/>
    <s v="muhammed.sydul@brac.net"/>
    <s v="UNICEF-BRAC"/>
  </r>
  <r>
    <n v="2653"/>
    <s v="ACF"/>
    <s v="ACF"/>
    <s v="ACF"/>
    <s v="WASH"/>
    <x v="0"/>
    <x v="0"/>
    <s v="# of tube well"/>
    <m/>
    <n v="32"/>
    <s v="completed"/>
    <s v="Chittagong"/>
    <s v="Cox's Bazar"/>
    <x v="0"/>
    <s v="Palong Khali"/>
    <s v="Camp 01E"/>
    <x v="4"/>
    <d v="2022-12-01T00:00:00"/>
    <x v="0"/>
    <m/>
    <m/>
    <m/>
    <m/>
    <m/>
    <s v="Moammad Shajan Siraj"/>
    <n v="8801813213381"/>
    <s v="washhppm-cox@bd-actionagainsthunger.org"/>
    <s v="ACF"/>
  </r>
  <r>
    <n v="2654"/>
    <s v="ACF"/>
    <s v="ACF"/>
    <s v="ACF"/>
    <s v="WASH"/>
    <x v="0"/>
    <x v="7"/>
    <s v="N/A"/>
    <m/>
    <n v="58"/>
    <s v="completed"/>
    <s v="Chittagong"/>
    <s v="Cox's Bazar"/>
    <x v="0"/>
    <s v="Palong Khali"/>
    <s v="Camp 01E"/>
    <x v="4"/>
    <d v="2022-12-01T00:00:00"/>
    <x v="0"/>
    <m/>
    <m/>
    <m/>
    <m/>
    <m/>
    <s v="Moammad Shajan Siraj"/>
    <n v="8801813213381"/>
    <s v="washhppm-cox@bd-actionagainsthunger.org"/>
    <s v="ACF"/>
  </r>
  <r>
    <n v="2655"/>
    <s v="ACF"/>
    <s v="ACF"/>
    <s v="ACF"/>
    <s v="WASH"/>
    <x v="1"/>
    <x v="1"/>
    <s v="# of door "/>
    <m/>
    <n v="18"/>
    <s v="completed"/>
    <s v="Chittagong"/>
    <s v="Cox's Bazar"/>
    <x v="0"/>
    <s v="Palong Khali"/>
    <s v="Camp 01E"/>
    <x v="4"/>
    <d v="2022-12-01T00:00:00"/>
    <x v="0"/>
    <m/>
    <m/>
    <m/>
    <m/>
    <m/>
    <s v="Moammad Shajan Siraj"/>
    <n v="8801813213381"/>
    <s v="washhppm-cox@bd-actionagainsthunger.org"/>
    <s v="ACF"/>
  </r>
  <r>
    <n v="2656"/>
    <s v="ACF"/>
    <s v="ACF"/>
    <s v="ACF"/>
    <s v="WASH"/>
    <x v="1"/>
    <x v="9"/>
    <s v="# of door"/>
    <m/>
    <n v="51"/>
    <s v="completed"/>
    <s v="Chittagong"/>
    <s v="Cox's Bazar"/>
    <x v="0"/>
    <s v="Palong Khali"/>
    <s v="Camp 01E"/>
    <x v="4"/>
    <d v="2022-12-01T00:00:00"/>
    <x v="0"/>
    <m/>
    <m/>
    <m/>
    <m/>
    <m/>
    <s v="Moammad Shajan Siraj"/>
    <n v="8801813213381"/>
    <s v="washhppm-cox@bd-actionagainsthunger.org"/>
    <s v="ACF"/>
  </r>
  <r>
    <n v="2657"/>
    <s v="ACF"/>
    <s v="ACF"/>
    <s v="ACF"/>
    <s v="WASH"/>
    <x v="1"/>
    <x v="3"/>
    <s v="# of door"/>
    <m/>
    <n v="122"/>
    <s v="completed"/>
    <s v="Chittagong"/>
    <s v="Cox's Bazar"/>
    <x v="0"/>
    <s v="Palong Khali"/>
    <s v="Camp 01E"/>
    <x v="4"/>
    <d v="2022-12-01T00:00:00"/>
    <x v="0"/>
    <m/>
    <m/>
    <m/>
    <m/>
    <m/>
    <s v="Moammad Shajan Siraj"/>
    <n v="8801813213381"/>
    <s v="washhppm-cox@bd-actionagainsthunger.org"/>
    <s v="ACF"/>
  </r>
  <r>
    <n v="2658"/>
    <s v="ACF"/>
    <s v="ACF"/>
    <s v="ACF"/>
    <s v="WASH"/>
    <x v="2"/>
    <x v="10"/>
    <s v="# of HP sessions at community level"/>
    <m/>
    <n v="554"/>
    <s v="completed"/>
    <s v="Chittagong"/>
    <s v="Cox's Bazar"/>
    <x v="0"/>
    <s v="Palong Khali"/>
    <s v="Camp 01E"/>
    <x v="4"/>
    <d v="2022-12-01T00:00:00"/>
    <x v="0"/>
    <m/>
    <m/>
    <m/>
    <m/>
    <m/>
    <s v="Moammad Shajan Siraj"/>
    <n v="8801813213381"/>
    <s v="washhppm-cox@bd-actionagainsthunger.org"/>
    <s v="ACF"/>
  </r>
  <r>
    <n v="2659"/>
    <s v="ACF"/>
    <s v="ACF"/>
    <s v="ACF"/>
    <s v="WASH"/>
    <x v="2"/>
    <x v="4"/>
    <s v="# of HP sessions at HH level"/>
    <m/>
    <n v="1435"/>
    <s v="completed"/>
    <s v="Chittagong"/>
    <s v="Cox's Bazar"/>
    <x v="0"/>
    <s v="Palong Khali"/>
    <s v="Camp 01E"/>
    <x v="4"/>
    <d v="2022-12-01T00:00:00"/>
    <x v="0"/>
    <m/>
    <m/>
    <m/>
    <m/>
    <m/>
    <s v="Moammad Shajan Siraj"/>
    <n v="8801813213381"/>
    <s v="washhppm-cox@bd-actionagainsthunger.org"/>
    <s v="ACF"/>
  </r>
  <r>
    <n v="2660"/>
    <s v="ACF"/>
    <s v="ACF"/>
    <s v="ACF"/>
    <s v="WASH"/>
    <x v="2"/>
    <x v="7"/>
    <s v="N/A"/>
    <m/>
    <n v="87"/>
    <s v="completed"/>
    <s v="Chittagong"/>
    <s v="Cox's Bazar"/>
    <x v="0"/>
    <s v="Palong Khali"/>
    <s v="Camp 01E"/>
    <x v="4"/>
    <d v="2022-12-01T00:00:00"/>
    <x v="0"/>
    <m/>
    <m/>
    <m/>
    <m/>
    <m/>
    <s v="Moammad Shajan Siraj"/>
    <n v="8801813213381"/>
    <s v="washhppm-cox@bd-actionagainsthunger.org"/>
    <s v="ACF"/>
  </r>
  <r>
    <n v="2661"/>
    <s v="ACF"/>
    <s v="ACF"/>
    <s v="ACF"/>
    <s v="WASH"/>
    <x v="3"/>
    <x v="6"/>
    <s v="# of plant"/>
    <m/>
    <n v="1"/>
    <s v="completed"/>
    <s v="Chittagong"/>
    <s v="Cox's Bazar"/>
    <x v="0"/>
    <s v="Palong Khali"/>
    <s v="Camp 01E"/>
    <x v="4"/>
    <d v="2022-12-01T00:00:00"/>
    <x v="0"/>
    <m/>
    <m/>
    <m/>
    <m/>
    <m/>
    <s v="Moammad Shajan Siraj"/>
    <n v="8801813213381"/>
    <s v="washhppm-cox@bd-actionagainsthunger.org"/>
    <s v="ACF"/>
  </r>
  <r>
    <n v="2662"/>
    <s v="ACF"/>
    <s v="ACF"/>
    <s v="ACF"/>
    <s v="WASH"/>
    <x v="0"/>
    <x v="7"/>
    <s v="N/A"/>
    <m/>
    <n v="15300"/>
    <s v="completed"/>
    <s v="Chittagong"/>
    <s v="Cox's Bazar"/>
    <x v="0"/>
    <s v="Palong Khali"/>
    <s v="Camp 01E"/>
    <x v="4"/>
    <d v="2022-12-01T00:00:00"/>
    <x v="0"/>
    <m/>
    <m/>
    <m/>
    <m/>
    <m/>
    <s v="Moammad Shajan Siraj"/>
    <n v="8801813213381"/>
    <s v="washhppm-cox@bd-actionagainsthunger.org"/>
    <s v="ACF"/>
  </r>
  <r>
    <n v="2674"/>
    <s v="ACF"/>
    <s v="ACF"/>
    <s v="GAC"/>
    <s v="WASH"/>
    <x v="0"/>
    <x v="0"/>
    <s v="# of tube well"/>
    <m/>
    <n v="34"/>
    <s v="completed"/>
    <s v="Chittagong"/>
    <s v="Cox's Bazar"/>
    <x v="0"/>
    <s v="Palong Khali"/>
    <s v="Camp 01E"/>
    <x v="4"/>
    <d v="2022-12-01T00:00:00"/>
    <x v="0"/>
    <m/>
    <m/>
    <m/>
    <m/>
    <m/>
    <s v="Moammad Shajan Siraj"/>
    <n v="1813213381"/>
    <s v="washhppm-cox@bd-actionagainsthunger.org"/>
    <s v="ACF"/>
  </r>
  <r>
    <n v="2675"/>
    <s v="ACF"/>
    <s v="ACF"/>
    <s v="GAC"/>
    <s v="WASH"/>
    <x v="0"/>
    <x v="7"/>
    <s v="N/A"/>
    <m/>
    <n v="58"/>
    <s v="completed"/>
    <s v="Chittagong"/>
    <s v="Cox's Bazar"/>
    <x v="0"/>
    <s v="Palong Khali"/>
    <s v="Camp 01E"/>
    <x v="4"/>
    <d v="2022-12-01T00:00:00"/>
    <x v="0"/>
    <m/>
    <m/>
    <m/>
    <m/>
    <m/>
    <s v="Moammad Shajan Siraj"/>
    <s v="018 13 21 33 81"/>
    <s v="washhppm-cox@bd-actionagainsthunger.org"/>
    <s v="ACF"/>
  </r>
  <r>
    <n v="2676"/>
    <s v="ACF"/>
    <s v="ACF"/>
    <s v="GAC"/>
    <s v="WASH"/>
    <x v="1"/>
    <x v="1"/>
    <s v="# of door "/>
    <m/>
    <n v="17"/>
    <s v="completed"/>
    <s v="Chittagong"/>
    <s v="Cox's Bazar"/>
    <x v="0"/>
    <s v="Palong Khali"/>
    <s v="Camp 01E"/>
    <x v="4"/>
    <d v="2022-12-01T00:00:00"/>
    <x v="0"/>
    <m/>
    <m/>
    <m/>
    <m/>
    <m/>
    <s v="Moammad Shajan Siraj"/>
    <s v="018 13 21 33 81"/>
    <s v="washhppm-cox@bd-actionagainsthunger.org"/>
    <s v="ACF"/>
  </r>
  <r>
    <n v="2677"/>
    <s v="ACF"/>
    <s v="ACF"/>
    <s v="GAC"/>
    <s v="WASH"/>
    <x v="1"/>
    <x v="9"/>
    <s v="# of door"/>
    <m/>
    <n v="57"/>
    <s v="completed"/>
    <s v="Chittagong"/>
    <s v="Cox's Bazar"/>
    <x v="0"/>
    <s v="Palong Khali"/>
    <s v="Camp 01E"/>
    <x v="4"/>
    <d v="2022-12-01T00:00:00"/>
    <x v="0"/>
    <m/>
    <m/>
    <m/>
    <m/>
    <m/>
    <s v="Moammad Shajan Siraj"/>
    <s v="018 13 21 33 81"/>
    <s v="washhppm-cox@bd-actionagainsthunger.org"/>
    <s v="ACF"/>
  </r>
  <r>
    <n v="2678"/>
    <s v="ACF"/>
    <s v="ACF"/>
    <s v="GAC"/>
    <s v="WASH"/>
    <x v="1"/>
    <x v="3"/>
    <s v="# of door"/>
    <m/>
    <n v="123"/>
    <s v="completed"/>
    <s v="Chittagong"/>
    <s v="Cox's Bazar"/>
    <x v="0"/>
    <s v="Palong Khali"/>
    <s v="Camp 01E"/>
    <x v="4"/>
    <d v="2022-12-01T00:00:00"/>
    <x v="0"/>
    <m/>
    <m/>
    <m/>
    <m/>
    <m/>
    <s v="Moammad Shajan Siraj"/>
    <s v="018 13 21 33 81"/>
    <s v="washhppm-cox@bd-actionagainsthunger.org"/>
    <s v="ACF"/>
  </r>
  <r>
    <n v="2679"/>
    <s v="ACF"/>
    <s v="ACF"/>
    <s v="GAC"/>
    <s v="WASH"/>
    <x v="2"/>
    <x v="10"/>
    <s v="# of HP sessions at community level"/>
    <m/>
    <n v="790"/>
    <s v="completed"/>
    <s v="Chittagong"/>
    <s v="Cox's Bazar"/>
    <x v="0"/>
    <s v="Palong Khali"/>
    <s v="Camp 01E"/>
    <x v="4"/>
    <d v="2022-12-01T00:00:00"/>
    <x v="0"/>
    <m/>
    <m/>
    <m/>
    <m/>
    <m/>
    <s v="Moammad Shajan Siraj"/>
    <s v="018 13 21 33 81"/>
    <s v="washhppm-cox@bd-actionagainsthunger.org"/>
    <s v="ACF"/>
  </r>
  <r>
    <n v="2680"/>
    <s v="ACF"/>
    <s v="ACF"/>
    <s v="GAC"/>
    <s v="WASH"/>
    <x v="2"/>
    <x v="4"/>
    <s v="# of HP sessions at HH level"/>
    <m/>
    <n v="1437"/>
    <s v="completed"/>
    <s v="Chittagong"/>
    <s v="Cox's Bazar"/>
    <x v="0"/>
    <s v="Palong Khali"/>
    <s v="Camp 01E"/>
    <x v="4"/>
    <d v="2022-12-01T00:00:00"/>
    <x v="0"/>
    <m/>
    <m/>
    <m/>
    <m/>
    <m/>
    <s v="Moammad Shajan Siraj"/>
    <s v="018 13 21 33 81"/>
    <s v="washhppm-cox@bd-actionagainsthunger.org"/>
    <s v="ACF"/>
  </r>
  <r>
    <n v="2681"/>
    <s v="ACF"/>
    <s v="ACF"/>
    <s v="GAC"/>
    <s v="WASH"/>
    <x v="2"/>
    <x v="7"/>
    <s v="N/A"/>
    <m/>
    <n v="1162"/>
    <s v="completed"/>
    <s v="Chittagong"/>
    <s v="Cox's Bazar"/>
    <x v="0"/>
    <s v="Palong Khali"/>
    <s v="Camp 01E"/>
    <x v="4"/>
    <d v="2022-12-01T00:00:00"/>
    <x v="0"/>
    <m/>
    <m/>
    <m/>
    <m/>
    <m/>
    <s v="Moammad Shajan Siraj"/>
    <s v="018 13 21 33 81"/>
    <s v="washhppm-cox@bd-actionagainsthunger.org"/>
    <s v="ACF"/>
  </r>
  <r>
    <n v="2682"/>
    <s v="ACF"/>
    <s v="ACF"/>
    <s v="GAC"/>
    <s v="WASH"/>
    <x v="0"/>
    <x v="7"/>
    <s v="N/A"/>
    <m/>
    <n v="15730"/>
    <s v="completed"/>
    <s v="Chittagong"/>
    <s v="Cox's Bazar"/>
    <x v="0"/>
    <s v="Palong Khali"/>
    <s v="Camp 01E"/>
    <x v="4"/>
    <d v="2022-12-01T00:00:00"/>
    <x v="0"/>
    <m/>
    <m/>
    <m/>
    <m/>
    <m/>
    <s v="Moammad Shajan Siraj"/>
    <s v="018 13 21 33 81"/>
    <s v="washhppm-cox@bd-actionagainsthunger.org"/>
    <s v="ACF"/>
  </r>
  <r>
    <n v="2683"/>
    <s v="ACF"/>
    <s v="ACF"/>
    <s v="ACF"/>
    <s v="WASH"/>
    <x v="0"/>
    <x v="0"/>
    <s v="# of tube well"/>
    <m/>
    <n v="17"/>
    <s v="completed"/>
    <s v="Chittagong"/>
    <s v="Cox's Bazar"/>
    <x v="0"/>
    <s v="Palong Khali"/>
    <s v="Camp 02E"/>
    <x v="4"/>
    <d v="2022-12-01T00:00:00"/>
    <x v="0"/>
    <m/>
    <m/>
    <m/>
    <m/>
    <m/>
    <s v="Moammad Shajan Siraj"/>
    <s v="018 13 21 33 81"/>
    <s v="washhppm-cox@bd-actionagainsthunger.org"/>
    <s v="ACF"/>
  </r>
  <r>
    <n v="2684"/>
    <s v="ACF"/>
    <s v="ACF"/>
    <s v="ACF"/>
    <s v="WASH"/>
    <x v="0"/>
    <x v="7"/>
    <s v="N/A"/>
    <m/>
    <n v="35"/>
    <s v="completed"/>
    <s v="Chittagong"/>
    <s v="Cox's Bazar"/>
    <x v="0"/>
    <s v="Palong Khali"/>
    <s v="Camp 02E"/>
    <x v="4"/>
    <d v="2022-12-01T00:00:00"/>
    <x v="0"/>
    <m/>
    <m/>
    <m/>
    <m/>
    <m/>
    <s v="Moammad Shajan Siraj"/>
    <s v="018 13 21 33 81"/>
    <s v="washhppm-cox@bd-actionagainsthunger.org"/>
    <s v="ACF"/>
  </r>
  <r>
    <n v="2685"/>
    <s v="ACF"/>
    <s v="ACF"/>
    <s v="ACF"/>
    <s v="WASH"/>
    <x v="1"/>
    <x v="1"/>
    <s v="# of door "/>
    <m/>
    <n v="6"/>
    <s v="completed"/>
    <s v="Chittagong"/>
    <s v="Cox's Bazar"/>
    <x v="0"/>
    <s v="Palong Khali"/>
    <s v="Camp 02E"/>
    <x v="4"/>
    <d v="2022-12-01T00:00:00"/>
    <x v="0"/>
    <m/>
    <m/>
    <m/>
    <m/>
    <m/>
    <s v="Moammad Shajan Siraj"/>
    <s v="018 13 21 33 81"/>
    <s v="washhppm-cox@bd-actionagainsthunger.org"/>
    <s v="ACF"/>
  </r>
  <r>
    <n v="2686"/>
    <s v="ACF"/>
    <s v="ACF"/>
    <s v="ACF"/>
    <s v="WASH"/>
    <x v="1"/>
    <x v="8"/>
    <s v="# of FSM Site"/>
    <m/>
    <n v="3"/>
    <s v="completed"/>
    <s v="Chittagong"/>
    <s v="Cox's Bazar"/>
    <x v="0"/>
    <s v="Palong Khali"/>
    <s v="Camp 02E"/>
    <x v="4"/>
    <d v="2022-12-01T00:00:00"/>
    <x v="0"/>
    <m/>
    <m/>
    <m/>
    <m/>
    <m/>
    <s v="Moammad Shajan Siraj"/>
    <s v="018 13 21 33 81"/>
    <s v="washhppm-cox@bd-actionagainsthunger.org"/>
    <s v="ACF"/>
  </r>
  <r>
    <n v="2687"/>
    <s v="ACF"/>
    <s v="ACF"/>
    <s v="ACF"/>
    <s v="WASH"/>
    <x v="1"/>
    <x v="9"/>
    <s v="# of door"/>
    <m/>
    <n v="27"/>
    <s v="completed"/>
    <s v="Chittagong"/>
    <s v="Cox's Bazar"/>
    <x v="0"/>
    <s v="Palong Khali"/>
    <s v="Camp 02E"/>
    <x v="4"/>
    <d v="2022-12-01T00:00:00"/>
    <x v="0"/>
    <m/>
    <m/>
    <m/>
    <m/>
    <m/>
    <s v="Moammad Shajan Siraj"/>
    <s v="018 13 21 33 81"/>
    <s v="washhppm-cox@bd-actionagainsthunger.org"/>
    <s v="ACF"/>
  </r>
  <r>
    <n v="2688"/>
    <s v="ACF"/>
    <s v="ACF"/>
    <s v="ACF"/>
    <s v="WASH"/>
    <x v="1"/>
    <x v="3"/>
    <s v="# of door"/>
    <m/>
    <n v="83"/>
    <s v="completed"/>
    <s v="Chittagong"/>
    <s v="Cox's Bazar"/>
    <x v="0"/>
    <s v="Palong Khali"/>
    <s v="Camp 02E"/>
    <x v="4"/>
    <d v="2022-12-01T00:00:00"/>
    <x v="0"/>
    <m/>
    <m/>
    <m/>
    <m/>
    <m/>
    <s v="Moammad Shajan Siraj"/>
    <s v="018 13 21 33 81"/>
    <s v="washhppm-cox@bd-actionagainsthunger.org"/>
    <s v="ACF"/>
  </r>
  <r>
    <n v="2689"/>
    <s v="ACF"/>
    <s v="ACF"/>
    <s v="ACF"/>
    <s v="WASH"/>
    <x v="1"/>
    <x v="7"/>
    <s v="N/A"/>
    <m/>
    <n v="8210"/>
    <s v="completed"/>
    <s v="Chittagong"/>
    <s v="Cox's Bazar"/>
    <x v="0"/>
    <s v="Palong Khali"/>
    <s v="Camp 02E"/>
    <x v="4"/>
    <d v="2022-12-01T00:00:00"/>
    <x v="0"/>
    <m/>
    <m/>
    <m/>
    <m/>
    <m/>
    <s v="Moammad Shajan Siraj"/>
    <s v="018 13 21 33 81"/>
    <s v="washhppm-cox@bd-actionagainsthunger.org"/>
    <s v="ACF"/>
  </r>
  <r>
    <n v="2690"/>
    <s v="ACF"/>
    <s v="ACF"/>
    <s v="ACF"/>
    <s v="WASH"/>
    <x v="2"/>
    <x v="10"/>
    <s v="# of HP sessions at community level"/>
    <m/>
    <n v="292"/>
    <s v="completed"/>
    <s v="Chittagong"/>
    <s v="Cox's Bazar"/>
    <x v="0"/>
    <s v="Palong Khali"/>
    <s v="Camp 02E"/>
    <x v="4"/>
    <d v="2022-12-01T00:00:00"/>
    <x v="0"/>
    <m/>
    <m/>
    <m/>
    <m/>
    <m/>
    <s v="Moammad Shajan Siraj"/>
    <s v="018 13 21 33 81"/>
    <s v="washhppm-cox@bd-actionagainsthunger.org"/>
    <s v="ACF"/>
  </r>
  <r>
    <n v="2691"/>
    <s v="ACF"/>
    <s v="ACF"/>
    <s v="ACF"/>
    <s v="WASH"/>
    <x v="2"/>
    <x v="4"/>
    <s v="# of HP sessions at HH level"/>
    <m/>
    <n v="714"/>
    <s v="completed"/>
    <s v="Chittagong"/>
    <s v="Cox's Bazar"/>
    <x v="0"/>
    <s v="Palong Khali"/>
    <s v="Camp 02E"/>
    <x v="4"/>
    <d v="2022-12-01T00:00:00"/>
    <x v="0"/>
    <m/>
    <m/>
    <m/>
    <m/>
    <m/>
    <s v="Moammad Shajan Siraj"/>
    <s v="018 13 21 33 81"/>
    <s v="washhppm-cox@bd-actionagainsthunger.org"/>
    <s v="ACF"/>
  </r>
  <r>
    <n v="2692"/>
    <s v="ACF"/>
    <s v="ACF"/>
    <s v="ACF"/>
    <s v="WASH"/>
    <x v="2"/>
    <x v="7"/>
    <s v="N/A"/>
    <m/>
    <n v="34"/>
    <s v="completed"/>
    <s v="Chittagong"/>
    <s v="Cox's Bazar"/>
    <x v="0"/>
    <s v="Palong Khali"/>
    <s v="Camp 02E"/>
    <x v="4"/>
    <d v="2022-12-01T00:00:00"/>
    <x v="0"/>
    <m/>
    <m/>
    <m/>
    <m/>
    <m/>
    <s v="Moammad Shajan Siraj"/>
    <s v="018 13 21 33 81"/>
    <s v="washhppm-cox@bd-actionagainsthunger.org"/>
    <s v="ACF"/>
  </r>
  <r>
    <n v="2693"/>
    <s v="ACF"/>
    <s v="ACF"/>
    <s v="ACF"/>
    <s v="WASH"/>
    <x v="0"/>
    <x v="7"/>
    <s v="N/A"/>
    <m/>
    <n v="486"/>
    <s v="completed"/>
    <s v="Chittagong"/>
    <s v="Cox's Bazar"/>
    <x v="0"/>
    <s v="Palong Khali"/>
    <s v="Camp 02E"/>
    <x v="4"/>
    <d v="2022-12-01T00:00:00"/>
    <x v="0"/>
    <m/>
    <m/>
    <m/>
    <m/>
    <m/>
    <s v="Moammad Shajan Siraj"/>
    <s v="018 13 21 33 81"/>
    <s v="washhppm-cox@bd-actionagainsthunger.org"/>
    <s v="ACF"/>
  </r>
  <r>
    <n v="2694"/>
    <s v="ACF"/>
    <s v="ACF"/>
    <s v="GAC"/>
    <s v="WASH"/>
    <x v="0"/>
    <x v="0"/>
    <s v="# of tube well"/>
    <m/>
    <n v="16"/>
    <s v="completed"/>
    <s v="Chittagong"/>
    <s v="Cox's Bazar"/>
    <x v="0"/>
    <s v="Palong Khali"/>
    <s v="Camp 02E"/>
    <x v="4"/>
    <d v="2022-12-01T00:00:00"/>
    <x v="0"/>
    <m/>
    <m/>
    <m/>
    <m/>
    <m/>
    <s v="Moammad Shajan Siraj"/>
    <n v="1813213381"/>
    <s v="washhppm-cox@bd-actionagainsthunger.org"/>
    <s v="ACF"/>
  </r>
  <r>
    <n v="2695"/>
    <s v="ACF"/>
    <s v="ACF"/>
    <s v="GAC"/>
    <s v="WASH"/>
    <x v="0"/>
    <x v="7"/>
    <s v="N/A"/>
    <m/>
    <n v="36"/>
    <s v="completed"/>
    <s v="Chittagong"/>
    <s v="Cox's Bazar"/>
    <x v="0"/>
    <s v="Palong Khali"/>
    <s v="Camp 02E"/>
    <x v="4"/>
    <d v="2022-12-01T00:00:00"/>
    <x v="0"/>
    <m/>
    <m/>
    <m/>
    <m/>
    <m/>
    <s v="Moammad Shajan Siraj"/>
    <n v="1813213381"/>
    <s v="washhppm-cox@bd-actionagainsthunger.org"/>
    <s v="ACF"/>
  </r>
  <r>
    <n v="2696"/>
    <s v="ACF"/>
    <s v="ACF"/>
    <s v="GAC"/>
    <s v="WASH"/>
    <x v="1"/>
    <x v="1"/>
    <s v="# of door "/>
    <m/>
    <n v="5"/>
    <s v="completed"/>
    <s v="Chittagong"/>
    <s v="Cox's Bazar"/>
    <x v="0"/>
    <s v="Palong Khali"/>
    <s v="Camp 02E"/>
    <x v="4"/>
    <d v="2022-12-01T00:00:00"/>
    <x v="0"/>
    <m/>
    <m/>
    <m/>
    <m/>
    <m/>
    <s v="Moammad Shajan Siraj"/>
    <n v="1813213381"/>
    <s v="washhppm-cox@bd-actionagainsthunger.org"/>
    <s v="ACF"/>
  </r>
  <r>
    <n v="2697"/>
    <s v="ACF"/>
    <s v="ACF"/>
    <s v="GAC"/>
    <s v="WASH"/>
    <x v="1"/>
    <x v="8"/>
    <s v="# of FSM Site"/>
    <m/>
    <n v="3"/>
    <s v="completed"/>
    <s v="Chittagong"/>
    <s v="Cox's Bazar"/>
    <x v="0"/>
    <s v="Palong Khali"/>
    <s v="Camp 02E"/>
    <x v="4"/>
    <d v="2022-12-01T00:00:00"/>
    <x v="0"/>
    <m/>
    <m/>
    <m/>
    <m/>
    <m/>
    <s v="Moammad Shajan Siraj"/>
    <n v="1813213381"/>
    <s v="washhppm-cox@bd-actionagainsthunger.org"/>
    <s v="ACF"/>
  </r>
  <r>
    <n v="2698"/>
    <s v="ACF"/>
    <s v="ACF"/>
    <s v="GAC"/>
    <s v="WASH"/>
    <x v="1"/>
    <x v="9"/>
    <s v="# of door"/>
    <m/>
    <n v="29"/>
    <s v="completed"/>
    <s v="Chittagong"/>
    <s v="Cox's Bazar"/>
    <x v="0"/>
    <s v="Palong Khali"/>
    <s v="Camp 02E"/>
    <x v="4"/>
    <d v="2022-12-01T00:00:00"/>
    <x v="0"/>
    <m/>
    <m/>
    <m/>
    <m/>
    <m/>
    <s v="Moammad Shajan Siraj"/>
    <n v="1813213381"/>
    <s v="washhppm-cox@bd-actionagainsthunger.org"/>
    <s v="ACF"/>
  </r>
  <r>
    <n v="2699"/>
    <s v="ACF"/>
    <s v="ACF"/>
    <s v="GAC"/>
    <s v="WASH"/>
    <x v="1"/>
    <x v="3"/>
    <s v="# of door"/>
    <m/>
    <n v="86"/>
    <s v="completed"/>
    <s v="Chittagong"/>
    <s v="Cox's Bazar"/>
    <x v="0"/>
    <s v="Palong Khali"/>
    <s v="Camp 02E"/>
    <x v="4"/>
    <d v="2022-12-01T00:00:00"/>
    <x v="0"/>
    <m/>
    <m/>
    <m/>
    <m/>
    <m/>
    <s v="Moammad Shajan Siraj"/>
    <n v="1813213381"/>
    <s v="washhppm-cox@bd-actionagainsthunger.org"/>
    <s v="ACF"/>
  </r>
  <r>
    <n v="2700"/>
    <s v="ACF"/>
    <s v="ACF"/>
    <s v="GAC"/>
    <s v="WASH"/>
    <x v="1"/>
    <x v="7"/>
    <s v="N/A"/>
    <m/>
    <n v="8295"/>
    <s v="completed"/>
    <s v="Chittagong"/>
    <s v="Cox's Bazar"/>
    <x v="0"/>
    <s v="Palong Khali"/>
    <s v="Camp 02E"/>
    <x v="4"/>
    <d v="2022-12-01T00:00:00"/>
    <x v="0"/>
    <m/>
    <m/>
    <m/>
    <m/>
    <m/>
    <s v="Moammad Shajan Siraj"/>
    <n v="1813213381"/>
    <s v="washhppm-cox@bd-actionagainsthunger.org"/>
    <s v="ACF"/>
  </r>
  <r>
    <n v="2701"/>
    <s v="ACF"/>
    <s v="ACF"/>
    <s v="GAC"/>
    <s v="WASH"/>
    <x v="2"/>
    <x v="10"/>
    <s v="# of HP sessions at community level"/>
    <m/>
    <n v="406"/>
    <s v="completed"/>
    <s v="Chittagong"/>
    <s v="Cox's Bazar"/>
    <x v="0"/>
    <s v="Palong Khali"/>
    <s v="Camp 02E"/>
    <x v="4"/>
    <d v="2022-12-01T00:00:00"/>
    <x v="0"/>
    <m/>
    <m/>
    <m/>
    <m/>
    <m/>
    <s v="Moammad Shajan Siraj"/>
    <n v="1813213381"/>
    <s v="washhppm-cox@bd-actionagainsthunger.org"/>
    <s v="ACF"/>
  </r>
  <r>
    <n v="2702"/>
    <s v="ACF"/>
    <s v="ACF"/>
    <s v="GAC"/>
    <s v="WASH"/>
    <x v="2"/>
    <x v="4"/>
    <s v="# of HP sessions at HH level"/>
    <m/>
    <n v="714"/>
    <s v="completed"/>
    <s v="Chittagong"/>
    <s v="Cox's Bazar"/>
    <x v="0"/>
    <s v="Palong Khali"/>
    <s v="Camp 02E"/>
    <x v="4"/>
    <d v="2022-12-01T00:00:00"/>
    <x v="0"/>
    <m/>
    <m/>
    <m/>
    <m/>
    <m/>
    <s v="Moammad Shajan Siraj"/>
    <n v="1813213381"/>
    <s v="washhppm-cox@bd-actionagainsthunger.org"/>
    <s v="ACF"/>
  </r>
  <r>
    <n v="2703"/>
    <s v="ACF"/>
    <s v="ACF"/>
    <s v="GAC"/>
    <s v="WASH"/>
    <x v="2"/>
    <x v="7"/>
    <s v="N/A"/>
    <m/>
    <n v="34"/>
    <s v="completed"/>
    <s v="Chittagong"/>
    <s v="Cox's Bazar"/>
    <x v="0"/>
    <s v="Palong Khali"/>
    <s v="Camp 02E"/>
    <x v="4"/>
    <d v="2022-12-01T00:00:00"/>
    <x v="0"/>
    <m/>
    <m/>
    <m/>
    <m/>
    <m/>
    <s v="Moammad Shajan Siraj"/>
    <n v="1813213381"/>
    <s v="washhppm-cox@bd-actionagainsthunger.org"/>
    <s v="ACF"/>
  </r>
  <r>
    <n v="2704"/>
    <s v="ACF"/>
    <s v="ACF"/>
    <s v="GAC"/>
    <s v="WASH"/>
    <x v="3"/>
    <x v="7"/>
    <s v="N/A"/>
    <m/>
    <n v="39"/>
    <s v="completed"/>
    <s v="Chittagong"/>
    <s v="Cox's Bazar"/>
    <x v="0"/>
    <s v="Palong Khali"/>
    <s v="Camp 02E"/>
    <x v="4"/>
    <d v="2022-12-01T00:00:00"/>
    <x v="0"/>
    <m/>
    <m/>
    <m/>
    <m/>
    <m/>
    <s v="Moammad Shajan Siraj"/>
    <n v="1813213381"/>
    <s v="washhppm-cox@bd-actionagainsthunger.org"/>
    <s v="ACF"/>
  </r>
  <r>
    <n v="2705"/>
    <s v="SCI"/>
    <s v="SCI"/>
    <s v="SCI"/>
    <s v="WASH"/>
    <x v="0"/>
    <x v="0"/>
    <s v="# of tube well"/>
    <m/>
    <n v="22"/>
    <s v="completed"/>
    <s v="Chittagong"/>
    <s v="Cox's Bazar"/>
    <x v="0"/>
    <s v="Palong Khali"/>
    <s v="Camp 17"/>
    <x v="4"/>
    <d v="2022-08-01T00:00:00"/>
    <x v="0"/>
    <m/>
    <m/>
    <m/>
    <m/>
    <m/>
    <s v="Md. Fuhad Mollah"/>
    <n v="1708521596"/>
    <s v="fuhad.mollah@savethechildren.org"/>
    <s v="SCI"/>
  </r>
  <r>
    <n v="2706"/>
    <s v="SCI"/>
    <s v="SCI"/>
    <s v="SCI"/>
    <s v="WASH"/>
    <x v="0"/>
    <x v="12"/>
    <s v="# of water network"/>
    <m/>
    <n v="1"/>
    <s v="completed"/>
    <s v="Chittagong"/>
    <s v="Cox's Bazar"/>
    <x v="0"/>
    <s v="Palong Khali"/>
    <s v="Camp 17"/>
    <x v="4"/>
    <d v="2022-08-01T00:00:00"/>
    <x v="0"/>
    <m/>
    <m/>
    <m/>
    <m/>
    <m/>
    <s v="Md. Fuhad Mollah"/>
    <n v="1708521596"/>
    <s v="fuhad.mollah@savethechildren.org"/>
    <s v="SCI"/>
  </r>
  <r>
    <n v="2707"/>
    <s v="SCI"/>
    <s v="SCI"/>
    <s v="SCI"/>
    <s v="WASH"/>
    <x v="1"/>
    <x v="9"/>
    <s v="# of door"/>
    <m/>
    <n v="9"/>
    <s v="completed"/>
    <s v="Chittagong"/>
    <s v="Cox's Bazar"/>
    <x v="0"/>
    <s v="Palong Khali"/>
    <s v="Camp 17"/>
    <x v="4"/>
    <d v="2022-08-01T00:00:00"/>
    <x v="0"/>
    <m/>
    <m/>
    <m/>
    <m/>
    <m/>
    <s v="Md. Fuhad Mollah"/>
    <n v="1708521596"/>
    <s v="fuhad.mollah@savethechildren.org"/>
    <s v="SCI"/>
  </r>
  <r>
    <n v="2708"/>
    <s v="SCI"/>
    <s v="SCI"/>
    <s v="SCI"/>
    <s v="WASH"/>
    <x v="1"/>
    <x v="3"/>
    <s v="# of door"/>
    <m/>
    <n v="13"/>
    <s v="completed"/>
    <s v="Chittagong"/>
    <s v="Cox's Bazar"/>
    <x v="0"/>
    <s v="Palong Khali"/>
    <s v="Camp 17"/>
    <x v="4"/>
    <d v="2022-08-01T00:00:00"/>
    <x v="0"/>
    <m/>
    <m/>
    <m/>
    <m/>
    <m/>
    <s v="Md. Fuhad Mollah"/>
    <n v="1708521596"/>
    <s v="fuhad.mollah@savethechildren.org"/>
    <s v="SCI"/>
  </r>
  <r>
    <n v="2709"/>
    <s v="SCI"/>
    <s v="SCI"/>
    <s v="SCI"/>
    <s v="WASH"/>
    <x v="2"/>
    <x v="4"/>
    <s v="# of HP sessions at HH level"/>
    <m/>
    <n v="60"/>
    <s v="completed"/>
    <s v="Chittagong"/>
    <s v="Cox's Bazar"/>
    <x v="0"/>
    <s v="Palong Khali"/>
    <s v="Camp 17"/>
    <x v="4"/>
    <d v="2022-08-01T00:00:00"/>
    <x v="0"/>
    <m/>
    <m/>
    <m/>
    <m/>
    <m/>
    <s v="Md. Fuhad Mollah"/>
    <n v="1708521596"/>
    <s v="fuhad.mollah@savethechildren.org"/>
    <s v="SCI"/>
  </r>
  <r>
    <n v="2710"/>
    <s v="SCI"/>
    <s v="SCI"/>
    <s v="SCI"/>
    <s v="WASH"/>
    <x v="3"/>
    <x v="5"/>
    <s v="# of campaign per camp "/>
    <m/>
    <n v="2"/>
    <s v="completed"/>
    <s v="Chittagong"/>
    <s v="Cox's Bazar"/>
    <x v="0"/>
    <s v="Palong Khali"/>
    <s v="Camp 17"/>
    <x v="4"/>
    <d v="2022-08-01T00:00:00"/>
    <x v="0"/>
    <m/>
    <m/>
    <m/>
    <m/>
    <m/>
    <s v="Md. Fuhad Mollah"/>
    <n v="1708521596"/>
    <s v="fuhad.mollah@savethechildren.org"/>
    <s v="SCI"/>
  </r>
  <r>
    <n v="2711"/>
    <s v="SCI"/>
    <s v="SCI"/>
    <s v="SCI"/>
    <s v="WASH"/>
    <x v="0"/>
    <x v="0"/>
    <s v="# of tube well"/>
    <m/>
    <n v="16"/>
    <s v="completed"/>
    <s v="Chittagong"/>
    <s v="Cox's Bazar"/>
    <x v="0"/>
    <s v="Palong Khali"/>
    <s v="Camp 20"/>
    <x v="3"/>
    <d v="2022-08-01T00:00:00"/>
    <x v="0"/>
    <m/>
    <m/>
    <m/>
    <m/>
    <m/>
    <s v="Md. Fuhad Mollah"/>
    <n v="1708521596"/>
    <s v="fuhad.mollah@savethechildren.org"/>
    <s v="SCI"/>
  </r>
  <r>
    <n v="2712"/>
    <s v="SCI"/>
    <s v="SCI"/>
    <s v="SCI"/>
    <s v="WASH"/>
    <x v="1"/>
    <x v="1"/>
    <s v="# of door "/>
    <m/>
    <n v="4"/>
    <s v="completed"/>
    <s v="Chittagong"/>
    <s v="Cox's Bazar"/>
    <x v="0"/>
    <s v="Palong Khali"/>
    <s v="Camp 20"/>
    <x v="3"/>
    <d v="2022-08-01T00:00:00"/>
    <x v="0"/>
    <m/>
    <m/>
    <m/>
    <m/>
    <m/>
    <s v="Md. Fuhad Mollah"/>
    <n v="1708521596"/>
    <s v="fuhad.mollah@savethechildren.org"/>
    <s v="SCI"/>
  </r>
  <r>
    <n v="2713"/>
    <s v="SCI"/>
    <s v="SCI"/>
    <s v="SCI"/>
    <s v="WASH"/>
    <x v="1"/>
    <x v="8"/>
    <s v="# of FSM Site"/>
    <m/>
    <n v="1"/>
    <s v="completed"/>
    <s v="Chittagong"/>
    <s v="Cox's Bazar"/>
    <x v="0"/>
    <s v="Palong Khali"/>
    <s v="Camp 20"/>
    <x v="3"/>
    <d v="2022-08-01T00:00:00"/>
    <x v="0"/>
    <m/>
    <m/>
    <m/>
    <m/>
    <m/>
    <s v="Md. Fuhad Mollah"/>
    <n v="1708521596"/>
    <s v="fuhad.mollah@savethechildren.org"/>
    <s v="SCI"/>
  </r>
  <r>
    <n v="2714"/>
    <s v="SCI"/>
    <s v="SCI"/>
    <s v="SCI"/>
    <s v="WASH"/>
    <x v="1"/>
    <x v="9"/>
    <s v="# of door"/>
    <m/>
    <n v="52"/>
    <s v="completed"/>
    <s v="Chittagong"/>
    <s v="Cox's Bazar"/>
    <x v="0"/>
    <s v="Palong Khali"/>
    <s v="Camp 20"/>
    <x v="3"/>
    <d v="2022-08-01T00:00:00"/>
    <x v="0"/>
    <m/>
    <m/>
    <m/>
    <m/>
    <m/>
    <s v="Md. Fuhad Mollah"/>
    <n v="1708521596"/>
    <s v="fuhad.mollah@savethechildren.org"/>
    <s v="SCI"/>
  </r>
  <r>
    <n v="2715"/>
    <s v="SCI"/>
    <s v="SCI"/>
    <s v="SCI"/>
    <s v="WASH"/>
    <x v="1"/>
    <x v="3"/>
    <s v="# of door"/>
    <m/>
    <n v="15"/>
    <s v="completed"/>
    <s v="Chittagong"/>
    <s v="Cox's Bazar"/>
    <x v="0"/>
    <s v="Palong Khali"/>
    <s v="Camp 20"/>
    <x v="3"/>
    <d v="2022-08-01T00:00:00"/>
    <x v="0"/>
    <m/>
    <m/>
    <m/>
    <m/>
    <m/>
    <s v="Md. Fuhad Mollah"/>
    <n v="1708521596"/>
    <s v="fuhad.mollah@savethechildren.org"/>
    <s v="SCI"/>
  </r>
  <r>
    <n v="2716"/>
    <s v="SCI"/>
    <s v="SCI"/>
    <s v="SCI"/>
    <s v="WASH"/>
    <x v="2"/>
    <x v="4"/>
    <s v="# of HP sessions at HH level"/>
    <m/>
    <n v="93"/>
    <s v="completed"/>
    <s v="Chittagong"/>
    <s v="Cox's Bazar"/>
    <x v="0"/>
    <s v="Palong Khali"/>
    <s v="Camp 20"/>
    <x v="3"/>
    <d v="2022-08-01T00:00:00"/>
    <x v="0"/>
    <m/>
    <m/>
    <m/>
    <m/>
    <m/>
    <s v="Md. Fuhad Mollah"/>
    <n v="1708521596"/>
    <s v="fuhad.mollah@savethechildren.org"/>
    <s v="SCI"/>
  </r>
  <r>
    <n v="2717"/>
    <s v="SCI"/>
    <s v="SCI"/>
    <s v="SCI"/>
    <s v="WASH"/>
    <x v="3"/>
    <x v="5"/>
    <s v="# of campaign per camp "/>
    <m/>
    <n v="2"/>
    <s v="completed"/>
    <s v="Chittagong"/>
    <s v="Cox's Bazar"/>
    <x v="0"/>
    <s v="Palong Khali"/>
    <s v="Camp 20"/>
    <x v="3"/>
    <d v="2022-08-01T00:00:00"/>
    <x v="0"/>
    <m/>
    <m/>
    <m/>
    <m/>
    <m/>
    <s v="Md. Fuhad Mollah"/>
    <n v="1708521596"/>
    <s v="fuhad.mollah@savethechildren.org"/>
    <s v="SCI"/>
  </r>
  <r>
    <n v="2718"/>
    <s v="SCI"/>
    <s v="SCI"/>
    <s v="SCI"/>
    <s v="WASH"/>
    <x v="3"/>
    <x v="6"/>
    <s v="# of plant"/>
    <m/>
    <n v="1"/>
    <s v="completed"/>
    <s v="Chittagong"/>
    <s v="Cox's Bazar"/>
    <x v="0"/>
    <s v="Palong Khali"/>
    <s v="Camp 20"/>
    <x v="3"/>
    <d v="2022-08-01T00:00:00"/>
    <x v="0"/>
    <m/>
    <m/>
    <m/>
    <m/>
    <m/>
    <s v="Md. Fuhad Mollah"/>
    <n v="1708521596"/>
    <s v="fuhad.mollah@savethechildren.org"/>
    <s v="SCI"/>
  </r>
  <r>
    <n v="2719"/>
    <s v="SCI"/>
    <s v="SCI"/>
    <s v="SCI"/>
    <s v="WASH"/>
    <x v="0"/>
    <x v="12"/>
    <s v="# of water network"/>
    <m/>
    <n v="1"/>
    <s v="completed"/>
    <s v="Chittagong"/>
    <s v="Cox's Bazar"/>
    <x v="1"/>
    <s v="Nhilla"/>
    <s v="Camp 25"/>
    <x v="4"/>
    <d v="2022-08-01T00:00:00"/>
    <x v="0"/>
    <m/>
    <m/>
    <m/>
    <m/>
    <m/>
    <s v="Md. Fuhad Mollah"/>
    <n v="1708521596"/>
    <s v="fuhad.mollah@savethechildren.org"/>
    <s v="SCI"/>
  </r>
  <r>
    <n v="2720"/>
    <s v="SCI"/>
    <s v="SCI"/>
    <s v="SCI"/>
    <s v="WASH"/>
    <x v="1"/>
    <x v="1"/>
    <s v="# of door "/>
    <m/>
    <n v="14"/>
    <s v="completed"/>
    <s v="Chittagong"/>
    <s v="Cox's Bazar"/>
    <x v="1"/>
    <s v="Nhilla"/>
    <s v="Camp 25"/>
    <x v="4"/>
    <d v="2022-08-01T00:00:00"/>
    <x v="0"/>
    <m/>
    <m/>
    <m/>
    <m/>
    <m/>
    <s v="Md. Fuhad Mollah"/>
    <n v="1708521596"/>
    <s v="fuhad.mollah@savethechildren.org"/>
    <s v="SCI"/>
  </r>
  <r>
    <n v="2721"/>
    <s v="SCI"/>
    <s v="SCI"/>
    <s v="SCI"/>
    <s v="WASH"/>
    <x v="1"/>
    <x v="8"/>
    <s v="# of FSM Site"/>
    <m/>
    <n v="1"/>
    <s v="completed"/>
    <s v="Chittagong"/>
    <s v="Cox's Bazar"/>
    <x v="1"/>
    <s v="Nhilla"/>
    <s v="Camp 25"/>
    <x v="4"/>
    <d v="2022-08-01T00:00:00"/>
    <x v="0"/>
    <m/>
    <m/>
    <m/>
    <m/>
    <m/>
    <s v="Md. Fuhad Mollah"/>
    <n v="1708521596"/>
    <s v="fuhad.mollah@savethechildren.org"/>
    <s v="SCI"/>
  </r>
  <r>
    <n v="2722"/>
    <s v="SCI"/>
    <s v="SCI"/>
    <s v="SCI"/>
    <s v="WASH"/>
    <x v="1"/>
    <x v="9"/>
    <s v="# of door"/>
    <m/>
    <n v="20"/>
    <s v="completed"/>
    <s v="Chittagong"/>
    <s v="Cox's Bazar"/>
    <x v="1"/>
    <s v="Nhilla"/>
    <s v="Camp 25"/>
    <x v="4"/>
    <d v="2022-08-01T00:00:00"/>
    <x v="0"/>
    <m/>
    <m/>
    <m/>
    <m/>
    <m/>
    <s v="Md. Fuhad Mollah"/>
    <n v="1708521596"/>
    <s v="fuhad.mollah@savethechildren.org"/>
    <s v="SCI"/>
  </r>
  <r>
    <n v="2723"/>
    <s v="SCI"/>
    <s v="SCI"/>
    <s v="SCI"/>
    <s v="WASH"/>
    <x v="1"/>
    <x v="3"/>
    <s v="# of door"/>
    <m/>
    <n v="60"/>
    <s v="completed"/>
    <s v="Chittagong"/>
    <s v="Cox's Bazar"/>
    <x v="1"/>
    <s v="Nhilla"/>
    <s v="Camp 25"/>
    <x v="4"/>
    <d v="2022-08-01T00:00:00"/>
    <x v="0"/>
    <m/>
    <m/>
    <m/>
    <m/>
    <m/>
    <s v="Md. Fuhad Mollah"/>
    <n v="1708521596"/>
    <s v="fuhad.mollah@savethechildren.org"/>
    <s v="SCI"/>
  </r>
  <r>
    <n v="2724"/>
    <s v="SCI"/>
    <s v="SCI"/>
    <s v="SCI"/>
    <s v="WASH"/>
    <x v="2"/>
    <x v="4"/>
    <s v="# of HP sessions at HH level"/>
    <m/>
    <n v="261"/>
    <s v="completed"/>
    <s v="Chittagong"/>
    <s v="Cox's Bazar"/>
    <x v="1"/>
    <s v="Nhilla"/>
    <s v="Camp 25"/>
    <x v="4"/>
    <d v="2022-08-01T00:00:00"/>
    <x v="0"/>
    <m/>
    <m/>
    <m/>
    <m/>
    <m/>
    <s v="Md. Fuhad Mollah"/>
    <n v="1708521596"/>
    <s v="fuhad.mollah@savethechildren.org"/>
    <s v="SCI"/>
  </r>
  <r>
    <n v="2725"/>
    <s v="SCI"/>
    <s v="SCI"/>
    <s v="SCI"/>
    <s v="WASH"/>
    <x v="3"/>
    <x v="5"/>
    <s v="# of campaign per camp "/>
    <m/>
    <n v="2"/>
    <s v="completed"/>
    <s v="Chittagong"/>
    <s v="Cox's Bazar"/>
    <x v="1"/>
    <s v="Nhilla"/>
    <s v="Camp 25"/>
    <x v="4"/>
    <d v="2022-08-01T00:00:00"/>
    <x v="0"/>
    <m/>
    <m/>
    <m/>
    <m/>
    <m/>
    <s v="Md. Fuhad Mollah"/>
    <n v="1708521596"/>
    <s v="fuhad.mollah@savethechildren.org"/>
    <s v="SCI"/>
  </r>
  <r>
    <n v="2726"/>
    <s v="SCI"/>
    <s v="SCI"/>
    <s v="SCI"/>
    <s v="WASH"/>
    <x v="0"/>
    <x v="12"/>
    <s v="# of water network"/>
    <m/>
    <n v="1"/>
    <s v="completed"/>
    <s v="Chittagong"/>
    <s v="Cox's Bazar"/>
    <x v="1"/>
    <s v="Nhilla"/>
    <s v="Camp 27"/>
    <x v="4"/>
    <d v="2022-08-01T00:00:00"/>
    <x v="0"/>
    <m/>
    <m/>
    <m/>
    <m/>
    <m/>
    <s v="Md. Fuhad Mollah"/>
    <n v="1708521596"/>
    <s v="fuhad.mollah@savethechildren.org"/>
    <s v="SCI"/>
  </r>
  <r>
    <n v="2727"/>
    <s v="SCI"/>
    <s v="SCI"/>
    <s v="SCI"/>
    <s v="WASH"/>
    <x v="1"/>
    <x v="9"/>
    <s v="# of door"/>
    <m/>
    <n v="42"/>
    <s v="completed"/>
    <s v="Chittagong"/>
    <s v="Cox's Bazar"/>
    <x v="1"/>
    <s v="Nhilla"/>
    <s v="Camp 27"/>
    <x v="4"/>
    <d v="2022-08-01T00:00:00"/>
    <x v="0"/>
    <m/>
    <m/>
    <m/>
    <m/>
    <m/>
    <s v="Md. Fuhad Mollah"/>
    <n v="1708521596"/>
    <s v="fuhad.mollah@savethechildren.org"/>
    <s v="SCI"/>
  </r>
  <r>
    <n v="2728"/>
    <s v="SCI"/>
    <s v="SCI"/>
    <s v="SCI"/>
    <s v="WASH"/>
    <x v="1"/>
    <x v="3"/>
    <s v="# of door"/>
    <m/>
    <n v="59"/>
    <s v="completed"/>
    <s v="Chittagong"/>
    <s v="Cox's Bazar"/>
    <x v="1"/>
    <s v="Nhilla"/>
    <s v="Camp 27"/>
    <x v="4"/>
    <d v="2022-08-01T00:00:00"/>
    <x v="0"/>
    <m/>
    <m/>
    <m/>
    <m/>
    <m/>
    <s v="Md. Fuhad Mollah"/>
    <n v="1708521596"/>
    <s v="fuhad.mollah@savethechildren.org"/>
    <s v="SCI"/>
  </r>
  <r>
    <n v="2729"/>
    <s v="SCI"/>
    <s v="SCI"/>
    <s v="SCI"/>
    <s v="WASH"/>
    <x v="2"/>
    <x v="4"/>
    <s v="# of HP sessions at HH level"/>
    <m/>
    <n v="253"/>
    <s v="completed"/>
    <s v="Chittagong"/>
    <s v="Cox's Bazar"/>
    <x v="1"/>
    <s v="Nhilla"/>
    <s v="Camp 27"/>
    <x v="4"/>
    <d v="2022-08-01T00:00:00"/>
    <x v="0"/>
    <m/>
    <m/>
    <m/>
    <m/>
    <m/>
    <s v="Md. Fuhad Mollah"/>
    <n v="1708521596"/>
    <s v="fuhad.mollah@savethechildren.org"/>
    <s v="SCI"/>
  </r>
  <r>
    <n v="2730"/>
    <s v="SCI"/>
    <s v="SCI"/>
    <s v="SCI"/>
    <s v="WASH"/>
    <x v="3"/>
    <x v="5"/>
    <s v="# of campaign per camp "/>
    <m/>
    <n v="2"/>
    <s v="completed"/>
    <s v="Chittagong"/>
    <s v="Cox's Bazar"/>
    <x v="1"/>
    <s v="Nhilla"/>
    <s v="Camp 27"/>
    <x v="4"/>
    <d v="2022-08-01T00:00:00"/>
    <x v="0"/>
    <m/>
    <m/>
    <m/>
    <m/>
    <m/>
    <s v="Md. Fuhad Mollah"/>
    <n v="1708521596"/>
    <s v="fuhad.mollah@savethechildren.org"/>
    <s v="SCI"/>
  </r>
  <r>
    <n v="2731"/>
    <s v="SCI"/>
    <s v="SCI"/>
    <s v="SCI"/>
    <s v="WASH"/>
    <x v="3"/>
    <x v="6"/>
    <s v="# of plant"/>
    <m/>
    <n v="1"/>
    <s v="completed"/>
    <s v="Chittagong"/>
    <s v="Cox's Bazar"/>
    <x v="1"/>
    <s v="Nhilla"/>
    <s v="Camp 27"/>
    <x v="4"/>
    <d v="2022-08-01T00:00:00"/>
    <x v="0"/>
    <m/>
    <m/>
    <m/>
    <m/>
    <m/>
    <s v="Md. Fuhad Mollah"/>
    <n v="1708521596"/>
    <s v="fuhad.mollah@savethechildren.org"/>
    <s v="SCI"/>
  </r>
  <r>
    <n v="2732"/>
    <s v="UNICEF"/>
    <s v="NGOF"/>
    <s v="UNICEF"/>
    <s v="WASH"/>
    <x v="0"/>
    <x v="0"/>
    <s v="# of tube well"/>
    <m/>
    <n v="141"/>
    <s v="completed"/>
    <s v="Chittagong"/>
    <s v="Cox's Bazar"/>
    <x v="0"/>
    <s v="Palong Khali"/>
    <s v="Camp 06"/>
    <x v="4"/>
    <d v="2023-01-01T00:00:00"/>
    <x v="0"/>
    <m/>
    <m/>
    <m/>
    <m/>
    <m/>
    <s v="Md Mosarraf Hossain"/>
    <n v="8801712003560"/>
    <s v="ngof.ukhia2@gmail.com"/>
    <s v="UNICEF-NGOF"/>
  </r>
  <r>
    <n v="2733"/>
    <s v="UNICEF"/>
    <s v="NGOF"/>
    <s v="UNICEF"/>
    <s v="WASH"/>
    <x v="0"/>
    <x v="12"/>
    <s v="# of water network"/>
    <m/>
    <n v="6"/>
    <s v="completed"/>
    <s v="Chittagong"/>
    <s v="Cox's Bazar"/>
    <x v="0"/>
    <s v="Palong Khali"/>
    <s v="Camp 06"/>
    <x v="4"/>
    <d v="2023-01-01T00:00:00"/>
    <x v="0"/>
    <m/>
    <m/>
    <m/>
    <m/>
    <m/>
    <s v="Md Mosarraf Hossain"/>
    <n v="8801712003560"/>
    <s v="ngof.ukhia2@gmail.com"/>
    <s v="UNICEF-NGOF"/>
  </r>
  <r>
    <n v="2734"/>
    <s v="UNICEF"/>
    <s v="NGOF"/>
    <s v="UNICEF"/>
    <s v="WASH"/>
    <x v="0"/>
    <x v="30"/>
    <s v="# of household"/>
    <m/>
    <n v="379"/>
    <s v="completed"/>
    <s v="Chittagong"/>
    <s v="Cox's Bazar"/>
    <x v="0"/>
    <s v="Palong Khali"/>
    <s v="Camp 06"/>
    <x v="4"/>
    <d v="2023-01-01T00:00:00"/>
    <x v="0"/>
    <m/>
    <m/>
    <m/>
    <m/>
    <m/>
    <s v="Md Mosarraf Hossain"/>
    <n v="8801712003560"/>
    <s v="ngof.ukhia2@gmail.com"/>
    <s v="UNICEF-NGOF"/>
  </r>
  <r>
    <n v="2735"/>
    <s v="UNICEF"/>
    <s v="NGOF"/>
    <s v="UNICEF"/>
    <s v="WASH"/>
    <x v="0"/>
    <x v="7"/>
    <s v="N/A"/>
    <m/>
    <n v="9"/>
    <s v="completed"/>
    <s v="Chittagong"/>
    <s v="Cox's Bazar"/>
    <x v="0"/>
    <s v="Palong Khali"/>
    <s v="Camp 06"/>
    <x v="4"/>
    <d v="2023-01-01T00:00:00"/>
    <x v="0"/>
    <m/>
    <m/>
    <m/>
    <m/>
    <m/>
    <s v="Md Mosarraf Hossain"/>
    <n v="8801712003560"/>
    <s v="ngof.ukhia2@gmail.com"/>
    <s v="UNICEF-NGOF"/>
  </r>
  <r>
    <n v="2736"/>
    <s v="UNICEF"/>
    <s v="NGOF"/>
    <s v="UNICEF"/>
    <s v="WASH"/>
    <x v="1"/>
    <x v="1"/>
    <s v="# of door "/>
    <m/>
    <n v="25"/>
    <s v="completed"/>
    <s v="Chittagong"/>
    <s v="Cox's Bazar"/>
    <x v="0"/>
    <s v="Palong Khali"/>
    <s v="Camp 06"/>
    <x v="4"/>
    <d v="2023-01-01T00:00:00"/>
    <x v="0"/>
    <m/>
    <m/>
    <m/>
    <m/>
    <m/>
    <s v="Md Mosarraf Hossain"/>
    <n v="8801712003560"/>
    <s v="ngof.ukhia2@gmail.com"/>
    <s v="UNICEF-NGOF"/>
  </r>
  <r>
    <n v="2737"/>
    <s v="UNICEF"/>
    <s v="NGOF"/>
    <s v="UNICEF"/>
    <s v="WASH"/>
    <x v="1"/>
    <x v="8"/>
    <s v="# of FSM Site"/>
    <m/>
    <n v="5"/>
    <s v="completed"/>
    <s v="Chittagong"/>
    <s v="Cox's Bazar"/>
    <x v="0"/>
    <s v="Palong Khali"/>
    <s v="Camp 06"/>
    <x v="4"/>
    <d v="2023-01-01T00:00:00"/>
    <x v="0"/>
    <m/>
    <m/>
    <m/>
    <m/>
    <m/>
    <s v="Md Mosarraf Hossain"/>
    <n v="8801712003560"/>
    <s v="ngof.ukhia2@gmail.com"/>
    <s v="UNICEF-NGOF"/>
  </r>
  <r>
    <n v="2738"/>
    <s v="UNICEF"/>
    <s v="NGOF"/>
    <s v="UNICEF"/>
    <s v="WASH"/>
    <x v="1"/>
    <x v="2"/>
    <s v="# of FSM Site"/>
    <m/>
    <n v="5"/>
    <s v="completed"/>
    <s v="Chittagong"/>
    <s v="Cox's Bazar"/>
    <x v="0"/>
    <s v="Palong Khali"/>
    <s v="Camp 06"/>
    <x v="4"/>
    <d v="2023-01-01T00:00:00"/>
    <x v="0"/>
    <m/>
    <m/>
    <m/>
    <m/>
    <m/>
    <s v="Md Mosarraf Hossain"/>
    <n v="8801712003560"/>
    <s v="ngof.ukhia2@gmail.com"/>
    <s v="UNICEF-NGOF"/>
  </r>
  <r>
    <n v="2739"/>
    <s v="UNICEF"/>
    <s v="NGOF"/>
    <s v="UNICEF"/>
    <s v="WASH"/>
    <x v="1"/>
    <x v="18"/>
    <s v="# of door"/>
    <m/>
    <n v="3"/>
    <s v="completed"/>
    <s v="Chittagong"/>
    <s v="Cox's Bazar"/>
    <x v="0"/>
    <s v="Palong Khali"/>
    <s v="Camp 06"/>
    <x v="4"/>
    <d v="2023-01-01T00:00:00"/>
    <x v="0"/>
    <m/>
    <m/>
    <m/>
    <m/>
    <m/>
    <s v="Md Mosarraf Hossain"/>
    <n v="8801712003560"/>
    <s v="ngof.ukhia2@gmail.com"/>
    <s v="UNICEF-NGOF"/>
  </r>
  <r>
    <n v="2740"/>
    <s v="UNICEF"/>
    <s v="NGOF"/>
    <s v="UNICEF"/>
    <s v="WASH"/>
    <x v="1"/>
    <x v="9"/>
    <s v="# of door"/>
    <m/>
    <n v="116"/>
    <s v="completed"/>
    <s v="Chittagong"/>
    <s v="Cox's Bazar"/>
    <x v="0"/>
    <s v="Palong Khali"/>
    <s v="Camp 06"/>
    <x v="4"/>
    <d v="2023-01-01T00:00:00"/>
    <x v="0"/>
    <m/>
    <m/>
    <m/>
    <m/>
    <m/>
    <s v="Md Mosarraf Hossain"/>
    <n v="8801712003560"/>
    <s v="ngof.ukhia2@gmail.com"/>
    <s v="UNICEF-NGOF"/>
  </r>
  <r>
    <n v="2741"/>
    <s v="UNICEF"/>
    <s v="NGOF"/>
    <s v="UNICEF"/>
    <s v="WASH"/>
    <x v="1"/>
    <x v="3"/>
    <s v="# of door"/>
    <m/>
    <n v="755"/>
    <s v="completed"/>
    <s v="Chittagong"/>
    <s v="Cox's Bazar"/>
    <x v="0"/>
    <s v="Palong Khali"/>
    <s v="Camp 06"/>
    <x v="4"/>
    <d v="2023-01-01T00:00:00"/>
    <x v="0"/>
    <m/>
    <m/>
    <m/>
    <m/>
    <m/>
    <s v="Md Mosarraf Hossain"/>
    <n v="8801712003560"/>
    <s v="ngof.ukhia2@gmail.com"/>
    <s v="UNICEF-NGOF"/>
  </r>
  <r>
    <n v="2742"/>
    <s v="UNICEF"/>
    <s v="NGOF"/>
    <s v="UNICEF"/>
    <s v="WASH"/>
    <x v="1"/>
    <x v="7"/>
    <s v="N/A"/>
    <m/>
    <n v="1"/>
    <s v="completed"/>
    <s v="Chittagong"/>
    <s v="Cox's Bazar"/>
    <x v="0"/>
    <s v="Palong Khali"/>
    <s v="Camp 06"/>
    <x v="4"/>
    <d v="2023-01-01T00:00:00"/>
    <x v="0"/>
    <m/>
    <m/>
    <m/>
    <m/>
    <m/>
    <s v="Md Mosarraf Hossain"/>
    <n v="8801712003560"/>
    <s v="ngof.ukhia2@gmail.com"/>
    <s v="UNICEF-NGOF"/>
  </r>
  <r>
    <n v="2743"/>
    <s v="UNICEF"/>
    <s v="NGOF"/>
    <s v="UNICEF"/>
    <s v="WASH"/>
    <x v="2"/>
    <x v="4"/>
    <s v="# of HP sessions at HH level"/>
    <m/>
    <n v="5093"/>
    <s v="completed"/>
    <s v="Chittagong"/>
    <s v="Cox's Bazar"/>
    <x v="0"/>
    <s v="Palong Khali"/>
    <s v="Camp 06"/>
    <x v="4"/>
    <d v="2023-01-01T00:00:00"/>
    <x v="0"/>
    <m/>
    <m/>
    <m/>
    <m/>
    <m/>
    <s v="Md Mosarraf Hossain"/>
    <n v="8801712003560"/>
    <s v="ngof.ukhia2@gmail.com"/>
    <s v="UNICEF-NGOF"/>
  </r>
  <r>
    <n v="2744"/>
    <s v="UNICEF"/>
    <s v="NGOF"/>
    <s v="UNICEF"/>
    <s v="WASH"/>
    <x v="2"/>
    <x v="7"/>
    <s v="N/A"/>
    <m/>
    <n v="362"/>
    <s v="completed"/>
    <s v="Chittagong"/>
    <s v="Cox's Bazar"/>
    <x v="0"/>
    <s v="Palong Khali"/>
    <s v="Camp 06"/>
    <x v="4"/>
    <d v="2023-01-01T00:00:00"/>
    <x v="0"/>
    <m/>
    <m/>
    <m/>
    <m/>
    <m/>
    <s v="Md Mosarraf Hossain"/>
    <n v="8801712003560"/>
    <s v="ngof.ukhia2@gmail.com"/>
    <s v="UNICEF-NGOF"/>
  </r>
  <r>
    <n v="2745"/>
    <s v="UNICEF"/>
    <s v="NGOF"/>
    <s v="UNICEF"/>
    <s v="WASH"/>
    <x v="3"/>
    <x v="6"/>
    <s v="# of plant"/>
    <m/>
    <n v="5"/>
    <s v="completed"/>
    <s v="Chittagong"/>
    <s v="Cox's Bazar"/>
    <x v="0"/>
    <s v="Palong Khali"/>
    <s v="Camp 06"/>
    <x v="4"/>
    <d v="2023-01-01T00:00:00"/>
    <x v="0"/>
    <m/>
    <m/>
    <m/>
    <m/>
    <m/>
    <s v="Md Mosarraf Hossain"/>
    <n v="8801712003560"/>
    <s v="ngof.ukhia2@gmail.com"/>
    <s v="UNICEF-NGOF"/>
  </r>
  <r>
    <n v="2746"/>
    <s v="UNICEF"/>
    <s v="NGOF"/>
    <s v="UNICEF"/>
    <s v="WASH"/>
    <x v="3"/>
    <x v="7"/>
    <s v="N/A"/>
    <m/>
    <n v="4733"/>
    <s v="completed"/>
    <s v="Chittagong"/>
    <s v="Cox's Bazar"/>
    <x v="0"/>
    <s v="Palong Khali"/>
    <s v="Camp 06"/>
    <x v="4"/>
    <d v="2023-01-01T00:00:00"/>
    <x v="0"/>
    <m/>
    <m/>
    <m/>
    <m/>
    <m/>
    <s v="Md Mosarraf Hossain"/>
    <n v="8801712003560"/>
    <s v="ngof.ukhia2@gmail.com"/>
    <s v="UNICEF-NGOF"/>
  </r>
  <r>
    <n v="2747"/>
    <s v="UNICEF"/>
    <s v="NGOF"/>
    <s v="UNICEF"/>
    <s v="WASH"/>
    <x v="0"/>
    <x v="0"/>
    <s v="# of tube well"/>
    <m/>
    <n v="314"/>
    <s v="completed"/>
    <s v="Chittagong"/>
    <s v="Cox's Bazar"/>
    <x v="0"/>
    <s v="Palong Khali"/>
    <s v="Camp 07"/>
    <x v="4"/>
    <d v="2023-01-01T00:00:00"/>
    <x v="0"/>
    <m/>
    <m/>
    <m/>
    <m/>
    <m/>
    <s v="Md Mosarraf Hossain"/>
    <n v="8801712003560"/>
    <s v="ngof.ukhia2@gmail.com"/>
    <s v="UNICEF-NGOF"/>
  </r>
  <r>
    <n v="2748"/>
    <s v="UNICEF"/>
    <s v="NGOF"/>
    <s v="UNICEF"/>
    <s v="WASH"/>
    <x v="0"/>
    <x v="12"/>
    <s v="# of water network"/>
    <m/>
    <n v="12"/>
    <s v="completed"/>
    <s v="Chittagong"/>
    <s v="Cox's Bazar"/>
    <x v="0"/>
    <s v="Palong Khali"/>
    <s v="Camp 07"/>
    <x v="4"/>
    <d v="2023-01-01T00:00:00"/>
    <x v="0"/>
    <m/>
    <m/>
    <m/>
    <m/>
    <m/>
    <s v="Md Mosarraf Hossain"/>
    <n v="8801712003560"/>
    <s v="ngof.ukhia2@gmail.com"/>
    <s v="UNICEF-NGOF"/>
  </r>
  <r>
    <n v="2749"/>
    <s v="UNICEF"/>
    <s v="NGOF"/>
    <s v="UNICEF"/>
    <s v="WASH"/>
    <x v="0"/>
    <x v="30"/>
    <s v="# of household"/>
    <m/>
    <n v="1568"/>
    <s v="completed"/>
    <s v="Chittagong"/>
    <s v="Cox's Bazar"/>
    <x v="0"/>
    <s v="Palong Khali"/>
    <s v="Camp 07"/>
    <x v="4"/>
    <d v="2023-01-01T00:00:00"/>
    <x v="0"/>
    <m/>
    <m/>
    <m/>
    <m/>
    <m/>
    <s v="Md Mosarraf Hossain"/>
    <n v="8801712003560"/>
    <s v="ngof.ukhia2@gmail.com"/>
    <s v="UNICEF-NGOF"/>
  </r>
  <r>
    <n v="2750"/>
    <s v="UNICEF"/>
    <s v="NGOF"/>
    <s v="UNICEF"/>
    <s v="WASH"/>
    <x v="0"/>
    <x v="7"/>
    <s v="N/A"/>
    <m/>
    <n v="9"/>
    <s v="completed"/>
    <s v="Chittagong"/>
    <s v="Cox's Bazar"/>
    <x v="0"/>
    <s v="Palong Khali"/>
    <s v="Camp 07"/>
    <x v="4"/>
    <d v="2023-01-01T00:00:00"/>
    <x v="0"/>
    <m/>
    <m/>
    <m/>
    <m/>
    <m/>
    <s v="Md Mosarraf Hossain"/>
    <n v="8801712003560"/>
    <s v="ngof.ukhia2@gmail.com"/>
    <s v="UNICEF-NGOF"/>
  </r>
  <r>
    <n v="2751"/>
    <s v="UNICEF"/>
    <s v="NGOF"/>
    <s v="UNICEF"/>
    <s v="WASH"/>
    <x v="1"/>
    <x v="1"/>
    <s v="# of door "/>
    <m/>
    <n v="32"/>
    <s v="completed"/>
    <s v="Chittagong"/>
    <s v="Cox's Bazar"/>
    <x v="0"/>
    <s v="Palong Khali"/>
    <s v="Camp 07"/>
    <x v="4"/>
    <d v="2023-01-01T00:00:00"/>
    <x v="0"/>
    <m/>
    <m/>
    <m/>
    <m/>
    <m/>
    <s v="Md Mosarraf Hossain"/>
    <n v="8801712003560"/>
    <s v="ngof.ukhia2@gmail.com"/>
    <s v="UNICEF-NGOF"/>
  </r>
  <r>
    <n v="2752"/>
    <s v="UNICEF"/>
    <s v="NGOF"/>
    <s v="UNICEF"/>
    <s v="WASH"/>
    <x v="1"/>
    <x v="8"/>
    <s v="# of FSM Site"/>
    <m/>
    <n v="15"/>
    <s v="completed"/>
    <s v="Chittagong"/>
    <s v="Cox's Bazar"/>
    <x v="0"/>
    <s v="Palong Khali"/>
    <s v="Camp 07"/>
    <x v="4"/>
    <d v="2023-01-01T00:00:00"/>
    <x v="0"/>
    <m/>
    <m/>
    <m/>
    <m/>
    <m/>
    <s v="Md Mosarraf Hossain"/>
    <n v="8801712003560"/>
    <s v="ngof.ukhia2@gmail.com"/>
    <s v="UNICEF-NGOF"/>
  </r>
  <r>
    <n v="2753"/>
    <s v="UNICEF"/>
    <s v="NGOF"/>
    <s v="UNICEF"/>
    <s v="WASH"/>
    <x v="1"/>
    <x v="2"/>
    <s v="# of FSM Site"/>
    <m/>
    <n v="3"/>
    <s v="completed"/>
    <s v="Chittagong"/>
    <s v="Cox's Bazar"/>
    <x v="0"/>
    <s v="Palong Khali"/>
    <s v="Camp 07"/>
    <x v="4"/>
    <d v="2023-01-01T00:00:00"/>
    <x v="0"/>
    <m/>
    <m/>
    <m/>
    <m/>
    <m/>
    <s v="Md Mosarraf Hossain"/>
    <n v="8801712003560"/>
    <s v="ngof.ukhia2@gmail.com"/>
    <s v="UNICEF-NGOF"/>
  </r>
  <r>
    <n v="2754"/>
    <s v="UNICEF"/>
    <s v="NGOF"/>
    <s v="UNICEF"/>
    <s v="WASH"/>
    <x v="1"/>
    <x v="9"/>
    <s v="# of door"/>
    <m/>
    <n v="186"/>
    <s v="completed"/>
    <s v="Chittagong"/>
    <s v="Cox's Bazar"/>
    <x v="0"/>
    <s v="Palong Khali"/>
    <s v="Camp 07"/>
    <x v="4"/>
    <d v="2023-01-01T00:00:00"/>
    <x v="0"/>
    <m/>
    <m/>
    <m/>
    <m/>
    <m/>
    <s v="Md Mosarraf Hossain"/>
    <n v="8801712003560"/>
    <s v="ngof.ukhia2@gmail.com"/>
    <s v="UNICEF-NGOF"/>
  </r>
  <r>
    <n v="2755"/>
    <s v="UNICEF"/>
    <s v="NGOF"/>
    <s v="UNICEF"/>
    <s v="WASH"/>
    <x v="1"/>
    <x v="3"/>
    <s v="# of door"/>
    <m/>
    <n v="1835"/>
    <s v="completed"/>
    <s v="Chittagong"/>
    <s v="Cox's Bazar"/>
    <x v="0"/>
    <s v="Palong Khali"/>
    <s v="Camp 07"/>
    <x v="4"/>
    <d v="2023-01-01T00:00:00"/>
    <x v="0"/>
    <m/>
    <m/>
    <m/>
    <m/>
    <m/>
    <s v="Md Mosarraf Hossain"/>
    <n v="8801712003560"/>
    <s v="ngof.ukhia2@gmail.com"/>
    <s v="UNICEF-NGOF"/>
  </r>
  <r>
    <n v="2756"/>
    <s v="UNICEF"/>
    <s v="NGOF"/>
    <s v="UNICEF"/>
    <s v="WASH"/>
    <x v="1"/>
    <x v="7"/>
    <s v="N/A"/>
    <m/>
    <n v="1"/>
    <s v="completed"/>
    <s v="Chittagong"/>
    <s v="Cox's Bazar"/>
    <x v="0"/>
    <s v="Palong Khali"/>
    <s v="Camp 07"/>
    <x v="4"/>
    <d v="2023-01-01T00:00:00"/>
    <x v="0"/>
    <m/>
    <m/>
    <m/>
    <m/>
    <m/>
    <s v="Md Mosarraf Hossain"/>
    <n v="8801712003560"/>
    <s v="ngof.ukhia2@gmail.com"/>
    <s v="UNICEF-NGOF"/>
  </r>
  <r>
    <n v="2757"/>
    <s v="UNICEF"/>
    <s v="NGOF"/>
    <s v="UNICEF"/>
    <s v="WASH"/>
    <x v="2"/>
    <x v="4"/>
    <s v="# of HP sessions at HH level"/>
    <m/>
    <n v="5928"/>
    <s v="completed"/>
    <s v="Chittagong"/>
    <s v="Cox's Bazar"/>
    <x v="0"/>
    <s v="Palong Khali"/>
    <s v="Camp 07"/>
    <x v="4"/>
    <d v="2023-01-01T00:00:00"/>
    <x v="0"/>
    <m/>
    <m/>
    <m/>
    <m/>
    <m/>
    <s v="Md Mosarraf Hossain"/>
    <n v="8801712003560"/>
    <s v="ngof.ukhia2@gmail.com"/>
    <s v="UNICEF-NGOF"/>
  </r>
  <r>
    <n v="2758"/>
    <s v="UNICEF"/>
    <s v="NGOF"/>
    <s v="UNICEF"/>
    <s v="WASH"/>
    <x v="2"/>
    <x v="7"/>
    <s v="N/A"/>
    <m/>
    <n v="729"/>
    <s v="completed"/>
    <s v="Chittagong"/>
    <s v="Cox's Bazar"/>
    <x v="0"/>
    <s v="Palong Khali"/>
    <s v="Camp 07"/>
    <x v="4"/>
    <d v="2023-01-01T00:00:00"/>
    <x v="0"/>
    <m/>
    <m/>
    <m/>
    <m/>
    <m/>
    <s v="Md Mosarraf Hossain"/>
    <n v="8801712003560"/>
    <s v="ngof.ukhia2@gmail.com"/>
    <s v="UNICEF-NGOF"/>
  </r>
  <r>
    <n v="2759"/>
    <s v="UNICEF"/>
    <s v="NGOF"/>
    <s v="UNICEF"/>
    <s v="WASH"/>
    <x v="3"/>
    <x v="6"/>
    <s v="# of plant"/>
    <m/>
    <n v="5"/>
    <s v="completed"/>
    <s v="Chittagong"/>
    <s v="Cox's Bazar"/>
    <x v="0"/>
    <s v="Palong Khali"/>
    <s v="Camp 07"/>
    <x v="4"/>
    <d v="2023-01-01T00:00:00"/>
    <x v="0"/>
    <m/>
    <m/>
    <m/>
    <m/>
    <m/>
    <s v="Md Mosarraf Hossain"/>
    <n v="8801712003560"/>
    <s v="ngof.ukhia2@gmail.com"/>
    <s v="UNICEF-NGOF"/>
  </r>
  <r>
    <n v="2760"/>
    <s v="UNICEF"/>
    <s v="NGOF"/>
    <s v="UNICEF"/>
    <s v="WASH"/>
    <x v="3"/>
    <x v="7"/>
    <s v="N/A"/>
    <m/>
    <n v="6165"/>
    <s v="completed"/>
    <s v="Chittagong"/>
    <s v="Cox's Bazar"/>
    <x v="0"/>
    <s v="Palong Khali"/>
    <s v="Camp 07"/>
    <x v="4"/>
    <d v="2023-01-01T00:00:00"/>
    <x v="0"/>
    <m/>
    <m/>
    <m/>
    <m/>
    <m/>
    <s v="Md Mosarraf Hossain"/>
    <n v="8801712003560"/>
    <s v="ngof.ukhia2@gmail.com"/>
    <s v="UNICEF-NGOF"/>
  </r>
  <r>
    <n v="2761"/>
    <s v="IOM"/>
    <s v="BRAC"/>
    <s v="IOM"/>
    <s v="WASH"/>
    <x v="0"/>
    <x v="0"/>
    <s v="# of tube well"/>
    <m/>
    <n v="119"/>
    <s v="completed"/>
    <s v="Chittagong"/>
    <s v="Cox's Bazar"/>
    <x v="0"/>
    <s v="Palong Khali"/>
    <s v="Camp 10"/>
    <x v="4"/>
    <d v="2022-12-01T00:00:00"/>
    <x v="0"/>
    <m/>
    <m/>
    <m/>
    <m/>
    <m/>
    <s v="Jaytun Naher"/>
    <n v="1833301502"/>
    <s v="jaytun.naher@brac.net"/>
    <s v="IOM-BRAC"/>
  </r>
  <r>
    <n v="2762"/>
    <s v="IOM"/>
    <s v="BRAC"/>
    <s v="IOM"/>
    <s v="WASH"/>
    <x v="0"/>
    <x v="26"/>
    <s v="# of tube well"/>
    <m/>
    <n v="2"/>
    <s v="completed"/>
    <s v="Chittagong"/>
    <s v="Cox's Bazar"/>
    <x v="0"/>
    <s v="Palong Khali"/>
    <s v="Camp 10"/>
    <x v="4"/>
    <d v="2022-12-01T00:00:00"/>
    <x v="0"/>
    <m/>
    <m/>
    <m/>
    <m/>
    <m/>
    <s v="Jaytun Naher"/>
    <n v="1833301502"/>
    <s v="jaytun.naher@brac.net"/>
    <s v="IOM-BRAC"/>
  </r>
  <r>
    <n v="2763"/>
    <s v="IOM"/>
    <s v="BRAC"/>
    <s v="IOM"/>
    <s v="WASH"/>
    <x v="0"/>
    <x v="7"/>
    <s v="N/A"/>
    <m/>
    <n v="24"/>
    <s v="completed"/>
    <s v="Chittagong"/>
    <s v="Cox's Bazar"/>
    <x v="0"/>
    <s v="Palong Khali"/>
    <s v="Camp 10"/>
    <x v="4"/>
    <d v="2022-12-01T00:00:00"/>
    <x v="0"/>
    <m/>
    <m/>
    <m/>
    <m/>
    <m/>
    <s v="Jaytun Naher"/>
    <n v="1833301502"/>
    <s v="jaytun.naher@brac.net"/>
    <s v="IOM-BRAC"/>
  </r>
  <r>
    <n v="2764"/>
    <s v="IOM"/>
    <s v="BRAC"/>
    <s v="IOM"/>
    <s v="WASH"/>
    <x v="1"/>
    <x v="1"/>
    <s v="# of door "/>
    <m/>
    <n v="41"/>
    <s v="completed"/>
    <s v="Chittagong"/>
    <s v="Cox's Bazar"/>
    <x v="0"/>
    <s v="Palong Khali"/>
    <s v="Camp 10"/>
    <x v="4"/>
    <d v="2022-12-01T00:00:00"/>
    <x v="0"/>
    <m/>
    <m/>
    <m/>
    <m/>
    <m/>
    <s v="Jaytun Naher"/>
    <n v="1833301502"/>
    <s v="jaytun.naher@brac.net"/>
    <s v="IOM-BRAC"/>
  </r>
  <r>
    <n v="2765"/>
    <s v="IOM"/>
    <s v="BRAC"/>
    <s v="IOM"/>
    <s v="WASH"/>
    <x v="1"/>
    <x v="8"/>
    <s v="# of FSM Site"/>
    <m/>
    <n v="4"/>
    <s v="completed"/>
    <s v="Chittagong"/>
    <s v="Cox's Bazar"/>
    <x v="0"/>
    <s v="Palong Khali"/>
    <s v="Camp 10"/>
    <x v="4"/>
    <d v="2022-12-01T00:00:00"/>
    <x v="0"/>
    <m/>
    <m/>
    <m/>
    <m/>
    <m/>
    <s v="Jaytun Naher"/>
    <n v="1833301502"/>
    <s v="jaytun.naher@brac.net"/>
    <s v="IOM-BRAC"/>
  </r>
  <r>
    <n v="2766"/>
    <s v="IOM"/>
    <s v="BRAC"/>
    <s v="IOM"/>
    <s v="WASH"/>
    <x v="1"/>
    <x v="9"/>
    <s v="# of door"/>
    <m/>
    <n v="157"/>
    <s v="completed"/>
    <s v="Chittagong"/>
    <s v="Cox's Bazar"/>
    <x v="0"/>
    <s v="Palong Khali"/>
    <s v="Camp 10"/>
    <x v="4"/>
    <d v="2022-12-01T00:00:00"/>
    <x v="0"/>
    <m/>
    <m/>
    <m/>
    <m/>
    <m/>
    <s v="Jaytun Naher"/>
    <n v="1833301502"/>
    <s v="jaytun.naher@brac.net"/>
    <s v="IOM-BRAC"/>
  </r>
  <r>
    <n v="2767"/>
    <s v="IOM"/>
    <s v="BRAC"/>
    <s v="IOM"/>
    <s v="WASH"/>
    <x v="1"/>
    <x v="3"/>
    <s v="# of door"/>
    <m/>
    <n v="92"/>
    <s v="completed"/>
    <s v="Chittagong"/>
    <s v="Cox's Bazar"/>
    <x v="0"/>
    <s v="Palong Khali"/>
    <s v="Camp 10"/>
    <x v="4"/>
    <d v="2022-12-01T00:00:00"/>
    <x v="0"/>
    <m/>
    <m/>
    <m/>
    <m/>
    <m/>
    <s v="Jaytun Naher"/>
    <n v="1833301502"/>
    <s v="jaytun.naher@brac.net"/>
    <s v="IOM-BRAC"/>
  </r>
  <r>
    <n v="2768"/>
    <s v="IOM"/>
    <s v="BRAC"/>
    <s v="IOM"/>
    <s v="WASH"/>
    <x v="1"/>
    <x v="7"/>
    <s v="N/A"/>
    <m/>
    <n v="141"/>
    <s v="completed"/>
    <s v="Chittagong"/>
    <s v="Cox's Bazar"/>
    <x v="0"/>
    <s v="Palong Khali"/>
    <s v="Camp 10"/>
    <x v="4"/>
    <d v="2022-12-01T00:00:00"/>
    <x v="0"/>
    <m/>
    <m/>
    <m/>
    <m/>
    <m/>
    <s v="Jaytun Naher"/>
    <n v="1833301502"/>
    <s v="jaytun.naher@brac.net"/>
    <s v="IOM-BRAC"/>
  </r>
  <r>
    <n v="2769"/>
    <s v="IOM"/>
    <s v="BRAC"/>
    <s v="IOM"/>
    <s v="WASH"/>
    <x v="2"/>
    <x v="10"/>
    <s v="# of HP sessions at community level"/>
    <m/>
    <n v="62"/>
    <s v="completed"/>
    <s v="Chittagong"/>
    <s v="Cox's Bazar"/>
    <x v="0"/>
    <s v="Palong Khali"/>
    <s v="Camp 10"/>
    <x v="4"/>
    <d v="2022-12-01T00:00:00"/>
    <x v="0"/>
    <m/>
    <m/>
    <m/>
    <m/>
    <m/>
    <s v="Jaytun Naher"/>
    <n v="1833301502"/>
    <s v="jaytun.naher@brac.net"/>
    <s v="IOM-BRAC"/>
  </r>
  <r>
    <n v="2770"/>
    <s v="IOM"/>
    <s v="BRAC"/>
    <s v="IOM"/>
    <s v="WASH"/>
    <x v="2"/>
    <x v="19"/>
    <s v="# of estimated persons reached by mass-media campaign"/>
    <m/>
    <n v="1"/>
    <s v="completed"/>
    <s v="Chittagong"/>
    <s v="Cox's Bazar"/>
    <x v="0"/>
    <s v="Palong Khali"/>
    <s v="Camp 10"/>
    <x v="4"/>
    <d v="2022-12-01T00:00:00"/>
    <x v="0"/>
    <m/>
    <m/>
    <m/>
    <m/>
    <m/>
    <s v="Jaytun Naher"/>
    <n v="1833301502"/>
    <s v="jaytun.naher@brac.net"/>
    <s v="IOM-BRAC"/>
  </r>
  <r>
    <n v="2771"/>
    <s v="IOM"/>
    <s v="BRAC"/>
    <s v="IOM"/>
    <s v="WASH"/>
    <x v="2"/>
    <x v="7"/>
    <s v="N/A"/>
    <m/>
    <n v="2784"/>
    <s v="completed"/>
    <s v="Chittagong"/>
    <s v="Cox's Bazar"/>
    <x v="0"/>
    <s v="Palong Khali"/>
    <s v="Camp 10"/>
    <x v="4"/>
    <d v="2022-12-01T00:00:00"/>
    <x v="0"/>
    <m/>
    <m/>
    <m/>
    <m/>
    <m/>
    <s v="Jaytun Naher"/>
    <n v="1833301502"/>
    <s v="jaytun.naher@brac.net"/>
    <s v="IOM-BRAC"/>
  </r>
  <r>
    <n v="2772"/>
    <s v="IOM"/>
    <s v="BRAC"/>
    <s v="IOM"/>
    <s v="WASH"/>
    <x v="3"/>
    <x v="5"/>
    <s v="# of campaign per camp "/>
    <m/>
    <n v="1"/>
    <s v="completed"/>
    <s v="Chittagong"/>
    <s v="Cox's Bazar"/>
    <x v="0"/>
    <s v="Palong Khali"/>
    <s v="Camp 10"/>
    <x v="4"/>
    <d v="2022-12-01T00:00:00"/>
    <x v="0"/>
    <m/>
    <m/>
    <m/>
    <m/>
    <m/>
    <s v="Jaytun Naher"/>
    <n v="1833301502"/>
    <s v="jaytun.naher@brac.net"/>
    <s v="IOM-BRAC"/>
  </r>
  <r>
    <n v="2773"/>
    <s v="IOM"/>
    <s v="BRAC"/>
    <s v="IOM"/>
    <s v="WASH"/>
    <x v="3"/>
    <x v="6"/>
    <s v="# of plant"/>
    <m/>
    <n v="3"/>
    <s v="completed"/>
    <s v="Chittagong"/>
    <s v="Cox's Bazar"/>
    <x v="0"/>
    <s v="Palong Khali"/>
    <s v="Camp 10"/>
    <x v="4"/>
    <d v="2022-12-01T00:00:00"/>
    <x v="0"/>
    <m/>
    <m/>
    <m/>
    <m/>
    <m/>
    <s v="Jaytun Naher"/>
    <n v="1833301502"/>
    <s v="jaytun.naher@brac.net"/>
    <s v="IOM-BRAC"/>
  </r>
  <r>
    <n v="2774"/>
    <s v="IOM"/>
    <s v="BRAC"/>
    <s v="IOM"/>
    <s v="WASH"/>
    <x v="0"/>
    <x v="7"/>
    <s v="N/A"/>
    <m/>
    <n v="22359"/>
    <s v="completed"/>
    <s v="Chittagong"/>
    <s v="Cox's Bazar"/>
    <x v="0"/>
    <s v="Palong Khali"/>
    <s v="Camp 10"/>
    <x v="4"/>
    <d v="2022-12-01T00:00:00"/>
    <x v="0"/>
    <m/>
    <m/>
    <m/>
    <m/>
    <m/>
    <s v="Jaytun Naher"/>
    <n v="1833301502"/>
    <s v="jaytun.naher@brac.net"/>
    <s v="IOM-BRAC"/>
  </r>
  <r>
    <n v="2775"/>
    <s v="Green Hill"/>
    <s v="GREEN HILL"/>
    <s v="CPI"/>
    <s v="WASH"/>
    <x v="0"/>
    <x v="0"/>
    <s v="# of tube well"/>
    <m/>
    <n v="72"/>
    <s v="completed"/>
    <s v="Chittagong"/>
    <s v="Cox's Bazar"/>
    <x v="0"/>
    <s v="Palong Khali"/>
    <s v="Camp 01W"/>
    <x v="4"/>
    <d v="2022-06-01T00:00:00"/>
    <x v="0"/>
    <m/>
    <m/>
    <m/>
    <m/>
    <m/>
    <s v="Md. Arifuzzaman"/>
    <n v="1882052535"/>
    <s v="arifuzzaman@ghcxb.org"/>
    <s v="Green Hill"/>
  </r>
  <r>
    <n v="2776"/>
    <s v="Green Hill"/>
    <s v="GREEN HILL"/>
    <s v="CPI"/>
    <s v="WASH"/>
    <x v="1"/>
    <x v="1"/>
    <s v="# of door "/>
    <m/>
    <n v="41"/>
    <s v="completed"/>
    <s v="Chittagong"/>
    <s v="Cox's Bazar"/>
    <x v="0"/>
    <s v="Palong Khali"/>
    <s v="Camp 01W"/>
    <x v="4"/>
    <d v="2022-06-01T00:00:00"/>
    <x v="0"/>
    <m/>
    <m/>
    <m/>
    <m/>
    <m/>
    <s v="Md. Arifuzzaman"/>
    <n v="1882052535"/>
    <s v="arifuzzaman@ghcxb.org"/>
    <s v="Green Hill"/>
  </r>
  <r>
    <n v="2777"/>
    <s v="Green Hill"/>
    <s v="GREEN HILL"/>
    <s v="CPI"/>
    <s v="WASH"/>
    <x v="1"/>
    <x v="9"/>
    <s v="# of door"/>
    <m/>
    <n v="69"/>
    <s v="completed"/>
    <s v="Chittagong"/>
    <s v="Cox's Bazar"/>
    <x v="0"/>
    <s v="Palong Khali"/>
    <s v="Camp 01W"/>
    <x v="4"/>
    <d v="2022-06-01T00:00:00"/>
    <x v="0"/>
    <m/>
    <m/>
    <m/>
    <m/>
    <m/>
    <s v="Md. Arifuzzaman"/>
    <n v="1882052535"/>
    <s v="arifuzzaman@ghcxb.org"/>
    <s v="Green Hill"/>
  </r>
  <r>
    <n v="2778"/>
    <s v="Green Hill"/>
    <s v="GREEN HILL"/>
    <s v="CPI"/>
    <s v="WASH"/>
    <x v="1"/>
    <x v="3"/>
    <s v="# of door"/>
    <m/>
    <n v="40"/>
    <s v="completed"/>
    <s v="Chittagong"/>
    <s v="Cox's Bazar"/>
    <x v="0"/>
    <s v="Palong Khali"/>
    <s v="Camp 01W"/>
    <x v="4"/>
    <d v="2022-06-01T00:00:00"/>
    <x v="0"/>
    <m/>
    <m/>
    <m/>
    <m/>
    <m/>
    <s v="Md. Arifuzzaman"/>
    <n v="1882052535"/>
    <s v="arifuzzaman@ghcxb.org"/>
    <s v="Green Hill"/>
  </r>
  <r>
    <n v="2779"/>
    <s v="Green Hill"/>
    <s v="GREEN HILL"/>
    <s v="CPI"/>
    <s v="WASH"/>
    <x v="2"/>
    <x v="10"/>
    <s v="# of HP sessions at community level"/>
    <m/>
    <n v="146"/>
    <s v="completed"/>
    <s v="Chittagong"/>
    <s v="Cox's Bazar"/>
    <x v="0"/>
    <s v="Palong Khali"/>
    <s v="Camp 01W"/>
    <x v="4"/>
    <d v="2022-06-01T00:00:00"/>
    <x v="0"/>
    <m/>
    <m/>
    <m/>
    <m/>
    <m/>
    <s v="Md. Arifuzzaman"/>
    <n v="1882052535"/>
    <s v="arifuzzaman@ghcxb.org"/>
    <s v="Green Hill"/>
  </r>
  <r>
    <n v="2780"/>
    <s v="Green Hill"/>
    <s v="GREEN HILL"/>
    <s v="CPI"/>
    <s v="WASH"/>
    <x v="2"/>
    <x v="4"/>
    <s v="# of HP sessions at HH level"/>
    <m/>
    <n v="2545"/>
    <s v="completed"/>
    <s v="Chittagong"/>
    <s v="Cox's Bazar"/>
    <x v="0"/>
    <s v="Palong Khali"/>
    <s v="Camp 01W"/>
    <x v="4"/>
    <d v="2022-06-01T00:00:00"/>
    <x v="0"/>
    <m/>
    <m/>
    <m/>
    <m/>
    <m/>
    <s v="Md. Arifuzzaman"/>
    <n v="1882052535"/>
    <s v="arifuzzaman@ghcxb.org"/>
    <s v="Green Hill"/>
  </r>
  <r>
    <n v="2781"/>
    <s v="Green Hill"/>
    <s v="GREEN HILL"/>
    <s v="CPI"/>
    <s v="WASH"/>
    <x v="0"/>
    <x v="0"/>
    <s v="# of tube well"/>
    <m/>
    <n v="101"/>
    <s v="completed"/>
    <s v="Chittagong"/>
    <s v="Cox's Bazar"/>
    <x v="0"/>
    <s v="Palong Khali"/>
    <s v="Camp 04"/>
    <x v="4"/>
    <d v="2022-06-01T00:00:00"/>
    <x v="0"/>
    <m/>
    <m/>
    <m/>
    <m/>
    <m/>
    <s v="Md. Arifuzzaman"/>
    <n v="1882052535"/>
    <s v="arifuzzaman@ghcxb.org"/>
    <s v="Green Hill"/>
  </r>
  <r>
    <n v="2782"/>
    <s v="Green Hill"/>
    <s v="GREEN HILL"/>
    <s v="CPI"/>
    <s v="WASH"/>
    <x v="1"/>
    <x v="1"/>
    <s v="# of door "/>
    <m/>
    <n v="23"/>
    <s v="completed"/>
    <s v="Chittagong"/>
    <s v="Cox's Bazar"/>
    <x v="0"/>
    <s v="Palong Khali"/>
    <s v="Camp 04"/>
    <x v="4"/>
    <d v="2022-06-01T00:00:00"/>
    <x v="0"/>
    <m/>
    <m/>
    <m/>
    <m/>
    <m/>
    <s v="Md. Arifuzzaman"/>
    <n v="1882052535"/>
    <s v="arifuzzaman@ghcxb.org"/>
    <s v="Green Hill"/>
  </r>
  <r>
    <n v="2783"/>
    <s v="Green Hill"/>
    <s v="GREEN HILL"/>
    <s v="CPI"/>
    <s v="WASH"/>
    <x v="1"/>
    <x v="9"/>
    <s v="# of door"/>
    <m/>
    <n v="62"/>
    <s v="completed"/>
    <s v="Chittagong"/>
    <s v="Cox's Bazar"/>
    <x v="0"/>
    <s v="Palong Khali"/>
    <s v="Camp 04"/>
    <x v="4"/>
    <d v="2022-06-01T00:00:00"/>
    <x v="0"/>
    <m/>
    <m/>
    <m/>
    <m/>
    <m/>
    <s v="Md. Arifuzzaman"/>
    <n v="1882052535"/>
    <s v="arifuzzaman@ghcxb.org"/>
    <s v="Green Hill"/>
  </r>
  <r>
    <n v="2784"/>
    <s v="Green Hill"/>
    <s v="GREEN HILL"/>
    <s v="CPI"/>
    <s v="WASH"/>
    <x v="2"/>
    <x v="10"/>
    <s v="# of HP sessions at community level"/>
    <m/>
    <n v="150"/>
    <s v="completed"/>
    <s v="Chittagong"/>
    <s v="Cox's Bazar"/>
    <x v="0"/>
    <s v="Palong Khali"/>
    <s v="Camp 04"/>
    <x v="4"/>
    <d v="2022-06-01T00:00:00"/>
    <x v="0"/>
    <m/>
    <m/>
    <m/>
    <m/>
    <m/>
    <s v="Md. Arifuzzaman"/>
    <n v="1882052535"/>
    <s v="arifuzzaman@ghcxb.org"/>
    <s v="Green Hill"/>
  </r>
  <r>
    <n v="2785"/>
    <s v="Green Hill"/>
    <s v="GREEN HILL"/>
    <s v="CPI"/>
    <s v="WASH"/>
    <x v="2"/>
    <x v="4"/>
    <s v="# of HP sessions at HH level"/>
    <m/>
    <n v="1020"/>
    <s v="completed"/>
    <s v="Chittagong"/>
    <s v="Cox's Bazar"/>
    <x v="0"/>
    <s v="Palong Khali"/>
    <s v="Camp 04"/>
    <x v="4"/>
    <d v="2022-06-01T00:00:00"/>
    <x v="0"/>
    <m/>
    <m/>
    <m/>
    <m/>
    <m/>
    <s v="Md. Arifuzzaman"/>
    <n v="1882052535"/>
    <s v="arifuzzaman@ghcxb.org"/>
    <s v="Green Hill"/>
  </r>
  <r>
    <n v="2786"/>
    <s v="Green Hill"/>
    <s v="GREEN HILL"/>
    <s v="CPI"/>
    <s v="WASH"/>
    <x v="3"/>
    <x v="22"/>
    <s v="# of pit"/>
    <m/>
    <n v="5"/>
    <s v="completed"/>
    <s v="Chittagong"/>
    <s v="Cox's Bazar"/>
    <x v="0"/>
    <s v="Palong Khali"/>
    <s v="Camp 04"/>
    <x v="4"/>
    <d v="2022-06-01T00:00:00"/>
    <x v="0"/>
    <m/>
    <m/>
    <m/>
    <m/>
    <m/>
    <s v="Md. Arifuzzaman"/>
    <n v="1882052535"/>
    <s v="arifuzzaman@ghcxb.org"/>
    <s v="Green Hill"/>
  </r>
  <r>
    <n v="2787"/>
    <s v="Green Hill"/>
    <s v="GREEN HILL"/>
    <s v="CPI"/>
    <s v="WASH"/>
    <x v="0"/>
    <x v="0"/>
    <s v="# of tube well"/>
    <m/>
    <n v="49"/>
    <s v="completed"/>
    <s v="Chittagong"/>
    <s v="Cox's Bazar"/>
    <x v="0"/>
    <s v="Palong Khali"/>
    <s v="Camp 17"/>
    <x v="4"/>
    <d v="2022-06-01T00:00:00"/>
    <x v="0"/>
    <m/>
    <m/>
    <m/>
    <m/>
    <m/>
    <s v="Md. Arifuzzaman"/>
    <n v="1882052535"/>
    <s v="arifuzzaman@ghcxb.org"/>
    <s v="Green Hill"/>
  </r>
  <r>
    <n v="2788"/>
    <s v="Green Hill"/>
    <s v="GREEN HILL"/>
    <s v="CPI"/>
    <s v="WASH"/>
    <x v="1"/>
    <x v="1"/>
    <s v="# of door "/>
    <m/>
    <n v="22"/>
    <s v="completed"/>
    <s v="Chittagong"/>
    <s v="Cox's Bazar"/>
    <x v="0"/>
    <s v="Palong Khali"/>
    <s v="Camp 17"/>
    <x v="4"/>
    <d v="2022-06-01T00:00:00"/>
    <x v="0"/>
    <m/>
    <m/>
    <m/>
    <m/>
    <m/>
    <s v="Md. Arifuzzaman"/>
    <n v="1882052535"/>
    <s v="arifuzzaman@ghcxb.org"/>
    <s v="Green Hill"/>
  </r>
  <r>
    <n v="2789"/>
    <s v="Green Hill"/>
    <s v="GREEN HILL"/>
    <s v="CPI"/>
    <s v="WASH"/>
    <x v="1"/>
    <x v="9"/>
    <s v="# of door"/>
    <m/>
    <n v="46"/>
    <s v="completed"/>
    <s v="Chittagong"/>
    <s v="Cox's Bazar"/>
    <x v="0"/>
    <s v="Palong Khali"/>
    <s v="Camp 17"/>
    <x v="4"/>
    <d v="2022-06-01T00:00:00"/>
    <x v="0"/>
    <m/>
    <m/>
    <m/>
    <m/>
    <m/>
    <s v="Md. Arifuzzaman"/>
    <n v="1882052535"/>
    <s v="arifuzzaman@ghcxb.org"/>
    <s v="Green Hill"/>
  </r>
  <r>
    <n v="2790"/>
    <s v="Green Hill"/>
    <s v="GREEN HILL"/>
    <s v="CPI"/>
    <s v="WASH"/>
    <x v="1"/>
    <x v="3"/>
    <s v="# of door"/>
    <m/>
    <n v="21"/>
    <s v="completed"/>
    <s v="Chittagong"/>
    <s v="Cox's Bazar"/>
    <x v="0"/>
    <s v="Palong Khali"/>
    <s v="Camp 17"/>
    <x v="4"/>
    <d v="2022-06-01T00:00:00"/>
    <x v="0"/>
    <m/>
    <m/>
    <m/>
    <m/>
    <m/>
    <s v="Md. Arifuzzaman"/>
    <n v="1882052535"/>
    <s v="arifuzzaman@ghcxb.org"/>
    <s v="Green Hill"/>
  </r>
  <r>
    <n v="2791"/>
    <s v="Green Hill"/>
    <s v="GREEN HILL"/>
    <s v="CPI"/>
    <s v="WASH"/>
    <x v="2"/>
    <x v="10"/>
    <s v="# of HP sessions at community level"/>
    <m/>
    <n v="124"/>
    <s v="completed"/>
    <s v="Chittagong"/>
    <s v="Cox's Bazar"/>
    <x v="0"/>
    <s v="Palong Khali"/>
    <s v="Camp 17"/>
    <x v="4"/>
    <d v="2022-06-01T00:00:00"/>
    <x v="0"/>
    <m/>
    <m/>
    <m/>
    <m/>
    <m/>
    <s v="Md. Arifuzzaman"/>
    <n v="1882052535"/>
    <s v="arifuzzaman@ghcxb.org"/>
    <s v="Green Hill"/>
  </r>
  <r>
    <n v="2792"/>
    <s v="Green Hill"/>
    <s v="GREEN HILL"/>
    <s v="CPI"/>
    <s v="WASH"/>
    <x v="2"/>
    <x v="4"/>
    <s v="# of HP sessions at HH level"/>
    <m/>
    <n v="2209"/>
    <s v="completed"/>
    <s v="Chittagong"/>
    <s v="Cox's Bazar"/>
    <x v="0"/>
    <s v="Palong Khali"/>
    <s v="Camp 17"/>
    <x v="4"/>
    <d v="2022-06-01T00:00:00"/>
    <x v="0"/>
    <m/>
    <m/>
    <m/>
    <m/>
    <m/>
    <s v="Md. Arifuzzaman"/>
    <n v="1882052535"/>
    <s v="arifuzzaman@ghcxb.org"/>
    <s v="Green Hill"/>
  </r>
  <r>
    <n v="2793"/>
    <s v="Caritas"/>
    <s v="CARITAS"/>
    <s v="Caritas Spain"/>
    <s v="WASH"/>
    <x v="0"/>
    <x v="0"/>
    <s v="# of tube well"/>
    <m/>
    <n v="40"/>
    <s v="completed"/>
    <s v="Chittagong"/>
    <s v="Cox's Bazar"/>
    <x v="0"/>
    <s v="Palong Khali"/>
    <s v="Camp 04"/>
    <x v="4"/>
    <d v="2023-06-01T00:00:00"/>
    <x v="0"/>
    <m/>
    <m/>
    <m/>
    <m/>
    <m/>
    <s v="Pius Nanuar"/>
    <n v="1722524747"/>
    <s v="pius_nanuar.sro@caritasbd.org"/>
    <s v="Caritas"/>
  </r>
  <r>
    <n v="2794"/>
    <s v="Caritas"/>
    <s v="CARITAS"/>
    <s v="Caritas Spain"/>
    <s v="WASH"/>
    <x v="1"/>
    <x v="14"/>
    <s v="# of door"/>
    <m/>
    <n v="50"/>
    <s v="completed"/>
    <s v="Chittagong"/>
    <s v="Cox's Bazar"/>
    <x v="0"/>
    <s v="Palong Khali"/>
    <s v="Camp 04"/>
    <x v="4"/>
    <d v="2023-06-01T00:00:00"/>
    <x v="0"/>
    <m/>
    <m/>
    <m/>
    <m/>
    <m/>
    <s v="Pius Nanuar"/>
    <n v="1722524747"/>
    <s v="pius_nanuar.sro@caritasbd.org"/>
    <s v="Caritas"/>
  </r>
  <r>
    <n v="2795"/>
    <s v="Caritas"/>
    <s v="CARITAS"/>
    <s v="Caritas Spain"/>
    <s v="WASH"/>
    <x v="1"/>
    <x v="1"/>
    <s v="# of door "/>
    <m/>
    <n v="3"/>
    <s v="completed"/>
    <s v="Chittagong"/>
    <s v="Cox's Bazar"/>
    <x v="0"/>
    <s v="Palong Khali"/>
    <s v="Camp 04"/>
    <x v="4"/>
    <d v="2023-06-01T00:00:00"/>
    <x v="0"/>
    <m/>
    <m/>
    <m/>
    <m/>
    <m/>
    <s v="Pius Nanuar"/>
    <n v="1722524747"/>
    <s v="pius_nanuar.sro@caritasbd.org"/>
    <s v="Caritas"/>
  </r>
  <r>
    <n v="2796"/>
    <s v="Caritas"/>
    <s v="CARITAS"/>
    <s v="Caritas Spain"/>
    <s v="WASH"/>
    <x v="1"/>
    <x v="3"/>
    <s v="# of door"/>
    <m/>
    <n v="74"/>
    <s v="completed"/>
    <s v="Chittagong"/>
    <s v="Cox's Bazar"/>
    <x v="0"/>
    <s v="Palong Khali"/>
    <s v="Camp 04"/>
    <x v="4"/>
    <d v="2023-06-01T00:00:00"/>
    <x v="0"/>
    <m/>
    <m/>
    <m/>
    <m/>
    <m/>
    <s v="Pius Nanuar"/>
    <n v="1722524747"/>
    <s v="pius_nanuar.sro@caritasbd.org"/>
    <s v="Caritas"/>
  </r>
  <r>
    <n v="2797"/>
    <s v="Caritas"/>
    <s v="CARITAS"/>
    <s v="Caritas Spain"/>
    <s v="WASH"/>
    <x v="2"/>
    <x v="10"/>
    <s v="# of HP sessions at community level"/>
    <m/>
    <n v="20"/>
    <s v="completed"/>
    <s v="Chittagong"/>
    <s v="Cox's Bazar"/>
    <x v="0"/>
    <s v="Palong Khali"/>
    <s v="Camp 04"/>
    <x v="4"/>
    <d v="2023-06-01T00:00:00"/>
    <x v="0"/>
    <m/>
    <m/>
    <m/>
    <m/>
    <m/>
    <s v="Pius Nanuar"/>
    <n v="1722524747"/>
    <s v="pius_nanuar.sro@caritasbd.org"/>
    <s v="Caritas"/>
  </r>
  <r>
    <n v="2798"/>
    <s v="Caritas"/>
    <s v="CARITAS"/>
    <s v="Caritas Spain"/>
    <s v="WASH"/>
    <x v="2"/>
    <x v="4"/>
    <s v="# of HP sessions at HH level"/>
    <m/>
    <n v="500"/>
    <s v="completed"/>
    <s v="Chittagong"/>
    <s v="Cox's Bazar"/>
    <x v="0"/>
    <s v="Palong Khali"/>
    <s v="Camp 04"/>
    <x v="4"/>
    <d v="2023-06-01T00:00:00"/>
    <x v="0"/>
    <m/>
    <m/>
    <m/>
    <m/>
    <m/>
    <s v="Pius Nanuar"/>
    <n v="1722524747"/>
    <s v="pius_nanuar.sro@caritasbd.org"/>
    <s v="Caritas"/>
  </r>
  <r>
    <n v="2799"/>
    <s v="Caritas"/>
    <s v="CARITAS"/>
    <s v="Caritas Spain"/>
    <s v="WASH"/>
    <x v="3"/>
    <x v="5"/>
    <s v="# of campaign per camp "/>
    <m/>
    <n v="2"/>
    <s v="completed"/>
    <s v="Chittagong"/>
    <s v="Cox's Bazar"/>
    <x v="0"/>
    <s v="Palong Khali"/>
    <s v="Camp 04"/>
    <x v="4"/>
    <d v="2023-06-01T00:00:00"/>
    <x v="0"/>
    <m/>
    <m/>
    <m/>
    <m/>
    <m/>
    <s v="Pius Nanuar"/>
    <n v="1722524747"/>
    <s v="pius_nanuar.sro@caritasbd.org"/>
    <s v="Caritas"/>
  </r>
  <r>
    <n v="2800"/>
    <s v="Caritas"/>
    <s v="CARITAS"/>
    <s v="Caritas Spain"/>
    <s v="WASH"/>
    <x v="0"/>
    <x v="7"/>
    <s v="N/A"/>
    <m/>
    <n v="74"/>
    <s v="completed"/>
    <s v="Chittagong"/>
    <s v="Cox's Bazar"/>
    <x v="0"/>
    <s v="Palong Khali"/>
    <s v="Camp 04"/>
    <x v="4"/>
    <d v="2023-06-01T00:00:00"/>
    <x v="0"/>
    <m/>
    <m/>
    <m/>
    <m/>
    <m/>
    <s v="Pius Nanuar"/>
    <n v="1722524747"/>
    <s v="pius_nanuar.sro@caritasbd.org"/>
    <s v="Caritas"/>
  </r>
  <r>
    <n v="2801"/>
    <s v="Caritas"/>
    <s v="CARITAS"/>
    <s v="Caritas Spain"/>
    <s v="WASH"/>
    <x v="0"/>
    <x v="0"/>
    <s v="# of tube well"/>
    <m/>
    <n v="11"/>
    <s v="completed"/>
    <s v="Chittagong"/>
    <s v="Cox's Bazar"/>
    <x v="0"/>
    <s v="Palong Khali"/>
    <s v="Camp 17"/>
    <x v="4"/>
    <d v="2023-06-01T00:00:00"/>
    <x v="0"/>
    <m/>
    <m/>
    <m/>
    <m/>
    <m/>
    <s v="Pius Nanuar"/>
    <n v="1722524747"/>
    <s v="pius_nanuar.sro@caritasbd.org"/>
    <s v="Caritas"/>
  </r>
  <r>
    <n v="2802"/>
    <s v="Caritas"/>
    <s v="CARITAS"/>
    <s v="Caritas Spain"/>
    <s v="WASH"/>
    <x v="1"/>
    <x v="1"/>
    <s v="# of door "/>
    <m/>
    <n v="3"/>
    <s v="completed"/>
    <s v="Chittagong"/>
    <s v="Cox's Bazar"/>
    <x v="0"/>
    <s v="Palong Khali"/>
    <s v="Camp 17"/>
    <x v="4"/>
    <d v="2023-06-01T00:00:00"/>
    <x v="0"/>
    <m/>
    <m/>
    <m/>
    <m/>
    <m/>
    <s v="Pius Nanuar"/>
    <n v="1722524747"/>
    <s v="pius_nanuar.sro@caritasbd.org"/>
    <s v="Caritas"/>
  </r>
  <r>
    <n v="2803"/>
    <s v="Caritas"/>
    <s v="CARITAS"/>
    <s v="Caritas Spain"/>
    <s v="WASH"/>
    <x v="1"/>
    <x v="9"/>
    <s v="# of door"/>
    <m/>
    <n v="5"/>
    <s v="completed"/>
    <s v="Chittagong"/>
    <s v="Cox's Bazar"/>
    <x v="0"/>
    <s v="Palong Khali"/>
    <s v="Camp 17"/>
    <x v="4"/>
    <d v="2023-06-01T00:00:00"/>
    <x v="0"/>
    <m/>
    <m/>
    <m/>
    <m/>
    <m/>
    <s v="Pius Nanuar"/>
    <n v="1722524747"/>
    <s v="pius_nanuar.sro@caritasbd.org"/>
    <s v="Caritas"/>
  </r>
  <r>
    <n v="2804"/>
    <s v="Caritas"/>
    <s v="CARITAS"/>
    <s v="Caritas Spain"/>
    <s v="WASH"/>
    <x v="1"/>
    <x v="3"/>
    <s v="# of door"/>
    <m/>
    <n v="130"/>
    <s v="completed"/>
    <s v="Chittagong"/>
    <s v="Cox's Bazar"/>
    <x v="0"/>
    <s v="Palong Khali"/>
    <s v="Camp 17"/>
    <x v="4"/>
    <d v="2023-06-01T00:00:00"/>
    <x v="0"/>
    <m/>
    <m/>
    <m/>
    <m/>
    <m/>
    <s v="Pius Nanuar"/>
    <n v="1722524747"/>
    <s v="pius_nanuar.sro@caritasbd.org"/>
    <s v="Caritas"/>
  </r>
  <r>
    <n v="2805"/>
    <s v="Caritas"/>
    <s v="CARITAS"/>
    <s v="Caritas Spain"/>
    <s v="WASH"/>
    <x v="2"/>
    <x v="10"/>
    <s v="# of HP sessions at community level"/>
    <m/>
    <n v="18"/>
    <s v="completed"/>
    <s v="Chittagong"/>
    <s v="Cox's Bazar"/>
    <x v="0"/>
    <s v="Palong Khali"/>
    <s v="Camp 17"/>
    <x v="4"/>
    <d v="2023-06-01T00:00:00"/>
    <x v="0"/>
    <m/>
    <m/>
    <m/>
    <m/>
    <m/>
    <s v="Pius Nanuar"/>
    <n v="1722524747"/>
    <s v="pius_nanuar.sro@caritasbd.org"/>
    <s v="Caritas"/>
  </r>
  <r>
    <n v="2806"/>
    <s v="Caritas"/>
    <s v="CARITAS"/>
    <s v="Caritas Spain"/>
    <s v="WASH"/>
    <x v="2"/>
    <x v="4"/>
    <s v="# of HP sessions at HH level"/>
    <m/>
    <n v="700"/>
    <s v="completed"/>
    <s v="Chittagong"/>
    <s v="Cox's Bazar"/>
    <x v="0"/>
    <s v="Palong Khali"/>
    <s v="Camp 17"/>
    <x v="4"/>
    <d v="2023-06-01T00:00:00"/>
    <x v="0"/>
    <m/>
    <m/>
    <m/>
    <m/>
    <m/>
    <s v="Pius Nanuar"/>
    <n v="1722524747"/>
    <s v="pius_nanuar.sro@caritasbd.org"/>
    <s v="Caritas"/>
  </r>
  <r>
    <n v="2807"/>
    <s v="Caritas"/>
    <s v="CARITAS"/>
    <s v="Caritas Spain"/>
    <s v="WASH"/>
    <x v="2"/>
    <x v="7"/>
    <s v="N/A"/>
    <m/>
    <n v="250"/>
    <s v="completed"/>
    <s v="Chittagong"/>
    <s v="Cox's Bazar"/>
    <x v="0"/>
    <s v="Palong Khali"/>
    <s v="Camp 17"/>
    <x v="4"/>
    <d v="2023-06-01T00:00:00"/>
    <x v="0"/>
    <m/>
    <m/>
    <m/>
    <m/>
    <m/>
    <s v="Pius Nanuar"/>
    <n v="1722524747"/>
    <s v="pius_nanuar.sro@caritasbd.org"/>
    <s v="Caritas"/>
  </r>
  <r>
    <n v="2808"/>
    <s v="Caritas"/>
    <s v="CARITAS"/>
    <s v="Caritas Spain"/>
    <s v="WASH"/>
    <x v="3"/>
    <x v="5"/>
    <s v="# of campaign per camp "/>
    <m/>
    <n v="2"/>
    <s v="completed"/>
    <s v="Chittagong"/>
    <s v="Cox's Bazar"/>
    <x v="0"/>
    <s v="Palong Khali"/>
    <s v="Camp 17"/>
    <x v="4"/>
    <d v="2023-06-01T00:00:00"/>
    <x v="0"/>
    <m/>
    <m/>
    <m/>
    <m/>
    <m/>
    <s v="Pius Nanuar"/>
    <n v="1722524747"/>
    <s v="pius_nanuar.sro@caritasbd.org"/>
    <s v="Caritas"/>
  </r>
  <r>
    <n v="2809"/>
    <s v="Caritas"/>
    <s v="CARITAS"/>
    <s v="Caritas Spain"/>
    <s v="WASH"/>
    <x v="0"/>
    <x v="7"/>
    <s v="N/A"/>
    <m/>
    <n v="145"/>
    <s v="completed"/>
    <s v="Chittagong"/>
    <s v="Cox's Bazar"/>
    <x v="0"/>
    <s v="Palong Khali"/>
    <s v="Camp 17"/>
    <x v="4"/>
    <d v="2023-06-01T00:00:00"/>
    <x v="0"/>
    <m/>
    <m/>
    <m/>
    <m/>
    <m/>
    <s v="Pius Nanuar"/>
    <n v="1722524747"/>
    <s v="pius_nanuar.sro@caritasbd.org"/>
    <s v="Caritas"/>
  </r>
  <r>
    <n v="2810"/>
    <s v="Caritas"/>
    <s v="CARITAS"/>
    <s v="Caritas Australia"/>
    <s v="WASH"/>
    <x v="0"/>
    <x v="0"/>
    <s v="# of tube well"/>
    <m/>
    <n v="18"/>
    <s v="completed"/>
    <s v="Chittagong"/>
    <s v="Cox's Bazar"/>
    <x v="0"/>
    <s v="Palong Khali"/>
    <s v="Camp 04"/>
    <x v="4"/>
    <d v="2023-06-01T00:00:00"/>
    <x v="0"/>
    <m/>
    <m/>
    <m/>
    <m/>
    <m/>
    <s v="Pius Nanuar"/>
    <n v="1722524747"/>
    <s v="pius_nanuar.sro@caritasbd.org"/>
    <s v="Caritas"/>
  </r>
  <r>
    <n v="2811"/>
    <s v="Caritas"/>
    <s v="CARITAS"/>
    <s v="Caritas Australia"/>
    <s v="WASH"/>
    <x v="1"/>
    <x v="1"/>
    <s v="# of door "/>
    <m/>
    <n v="2"/>
    <s v="completed"/>
    <s v="Chittagong"/>
    <s v="Cox's Bazar"/>
    <x v="0"/>
    <s v="Palong Khali"/>
    <s v="Camp 04"/>
    <x v="4"/>
    <d v="2023-06-01T00:00:00"/>
    <x v="0"/>
    <m/>
    <m/>
    <m/>
    <m/>
    <m/>
    <s v="Pius Nanuar"/>
    <n v="1722524747"/>
    <s v="pius_nanuar.sro@caritasbd.org"/>
    <s v="Caritas"/>
  </r>
  <r>
    <n v="2812"/>
    <s v="Caritas"/>
    <s v="CARITAS"/>
    <s v="Caritas Australia"/>
    <s v="WASH"/>
    <x v="1"/>
    <x v="9"/>
    <s v="# of door"/>
    <m/>
    <n v="7"/>
    <s v="completed"/>
    <s v="Chittagong"/>
    <s v="Cox's Bazar"/>
    <x v="0"/>
    <s v="Palong Khali"/>
    <s v="Camp 04"/>
    <x v="4"/>
    <d v="2023-06-01T00:00:00"/>
    <x v="0"/>
    <m/>
    <m/>
    <m/>
    <m/>
    <m/>
    <s v="Pius Nanuar"/>
    <n v="1722524747"/>
    <s v="pius_nanuar.sro@caritasbd.org"/>
    <s v="Caritas"/>
  </r>
  <r>
    <n v="2813"/>
    <s v="Caritas"/>
    <s v="CARITAS"/>
    <s v="Caritas Australia"/>
    <s v="WASH"/>
    <x v="2"/>
    <x v="10"/>
    <s v="# of HP sessions at community level"/>
    <m/>
    <n v="15"/>
    <s v="completed"/>
    <s v="Chittagong"/>
    <s v="Cox's Bazar"/>
    <x v="0"/>
    <s v="Palong Khali"/>
    <s v="Camp 04"/>
    <x v="4"/>
    <d v="2023-06-01T00:00:00"/>
    <x v="0"/>
    <m/>
    <m/>
    <m/>
    <m/>
    <m/>
    <s v="Pius Nanuar"/>
    <n v="1722524747"/>
    <s v="pius_nanuar.sro@caritasbd.org"/>
    <s v="Caritas"/>
  </r>
  <r>
    <n v="2814"/>
    <s v="Caritas"/>
    <s v="CARITAS"/>
    <s v="Caritas Australia"/>
    <s v="WASH"/>
    <x v="2"/>
    <x v="4"/>
    <s v="# of HP sessions at HH level"/>
    <m/>
    <n v="200"/>
    <s v="completed"/>
    <s v="Chittagong"/>
    <s v="Cox's Bazar"/>
    <x v="0"/>
    <s v="Palong Khali"/>
    <s v="Camp 04"/>
    <x v="4"/>
    <d v="2023-06-01T00:00:00"/>
    <x v="0"/>
    <m/>
    <m/>
    <m/>
    <m/>
    <m/>
    <s v="Pius Nanuar"/>
    <n v="1722524747"/>
    <s v="pius_nanuar.sro@caritasbd.org"/>
    <s v="Caritas"/>
  </r>
  <r>
    <n v="2815"/>
    <s v="Caritas"/>
    <s v="CARITAS"/>
    <s v="Caritas Australia"/>
    <s v="WASH"/>
    <x v="2"/>
    <x v="7"/>
    <s v="N/A"/>
    <m/>
    <n v="200"/>
    <s v="completed"/>
    <s v="Chittagong"/>
    <s v="Cox's Bazar"/>
    <x v="0"/>
    <s v="Palong Khali"/>
    <s v="Camp 04"/>
    <x v="4"/>
    <d v="2023-06-01T00:00:00"/>
    <x v="0"/>
    <m/>
    <m/>
    <m/>
    <m/>
    <m/>
    <s v="Pius Nanuar"/>
    <n v="1722524747"/>
    <s v="pius_nanuar.sro@caritasbd.org"/>
    <s v="Caritas"/>
  </r>
  <r>
    <n v="2816"/>
    <s v="Caritas"/>
    <s v="CARITAS"/>
    <s v="Caritas Australia"/>
    <s v="WASH"/>
    <x v="3"/>
    <x v="5"/>
    <s v="# of campaign per camp "/>
    <m/>
    <n v="2"/>
    <s v="completed"/>
    <s v="Chittagong"/>
    <s v="Cox's Bazar"/>
    <x v="0"/>
    <s v="Palong Khali"/>
    <s v="Camp 04"/>
    <x v="4"/>
    <d v="2023-06-01T00:00:00"/>
    <x v="0"/>
    <m/>
    <m/>
    <m/>
    <m/>
    <m/>
    <s v="Pius Nanuar"/>
    <n v="1722524747"/>
    <s v="pius_nanuar.sro@caritasbd.org"/>
    <s v="Caritas"/>
  </r>
  <r>
    <n v="2817"/>
    <s v="Caritas"/>
    <s v="CARITAS"/>
    <s v="Caritas Australia"/>
    <s v="WASH"/>
    <x v="0"/>
    <x v="0"/>
    <s v="# of tube well"/>
    <m/>
    <n v="10"/>
    <s v="completed"/>
    <s v="Chittagong"/>
    <s v="Cox's Bazar"/>
    <x v="0"/>
    <s v="Palong Khali"/>
    <s v="Camp 17"/>
    <x v="4"/>
    <d v="2023-06-01T00:00:00"/>
    <x v="0"/>
    <m/>
    <m/>
    <m/>
    <m/>
    <m/>
    <s v="Pius Nanuar"/>
    <n v="1722524747"/>
    <s v="pius_nanuar.sro@caritasbd.org"/>
    <s v="Caritas"/>
  </r>
  <r>
    <n v="2818"/>
    <s v="Caritas"/>
    <s v="CARITAS"/>
    <s v="Caritas Australia"/>
    <s v="WASH"/>
    <x v="1"/>
    <x v="7"/>
    <s v="N/A"/>
    <m/>
    <n v="200"/>
    <s v="completed"/>
    <s v="Chittagong"/>
    <s v="Cox's Bazar"/>
    <x v="0"/>
    <s v="Palong Khali"/>
    <s v="Camp 17"/>
    <x v="4"/>
    <d v="2023-06-01T00:00:00"/>
    <x v="0"/>
    <m/>
    <m/>
    <m/>
    <m/>
    <m/>
    <s v="Pius Nanuar"/>
    <n v="1722524747"/>
    <s v="pius_nanuar.sro@caritasbd.org"/>
    <s v="Caritas"/>
  </r>
  <r>
    <n v="2819"/>
    <s v="Caritas"/>
    <s v="CARITAS"/>
    <s v="Caritas Australia"/>
    <s v="WASH"/>
    <x v="2"/>
    <x v="10"/>
    <s v="# of HP sessions at community level"/>
    <m/>
    <n v="8"/>
    <s v="completed"/>
    <s v="Chittagong"/>
    <s v="Cox's Bazar"/>
    <x v="0"/>
    <s v="Palong Khali"/>
    <s v="Camp 17"/>
    <x v="4"/>
    <d v="2023-06-01T00:00:00"/>
    <x v="0"/>
    <m/>
    <m/>
    <m/>
    <m/>
    <m/>
    <s v="Pius Nanuar"/>
    <n v="1722524747"/>
    <s v="pius_nanuar.sro@caritasbd.org"/>
    <s v="Caritas"/>
  </r>
  <r>
    <n v="2820"/>
    <s v="Caritas"/>
    <s v="CARITAS"/>
    <s v="Caritas Australia"/>
    <s v="WASH"/>
    <x v="2"/>
    <x v="4"/>
    <s v="# of HP sessions at HH level"/>
    <m/>
    <n v="600"/>
    <s v="completed"/>
    <s v="Chittagong"/>
    <s v="Cox's Bazar"/>
    <x v="0"/>
    <s v="Palong Khali"/>
    <s v="Camp 17"/>
    <x v="4"/>
    <d v="2023-06-01T00:00:00"/>
    <x v="0"/>
    <m/>
    <m/>
    <m/>
    <m/>
    <m/>
    <s v="Pius Nanuar"/>
    <n v="1722524747"/>
    <s v="pius_nanuar.sro@caritasbd.org"/>
    <s v="Caritas"/>
  </r>
  <r>
    <n v="2821"/>
    <s v="Caritas"/>
    <s v="CARITAS"/>
    <s v="Caritas Australia"/>
    <s v="WASH"/>
    <x v="3"/>
    <x v="5"/>
    <s v="# of campaign per camp "/>
    <m/>
    <n v="2"/>
    <s v="completed"/>
    <s v="Chittagong"/>
    <s v="Cox's Bazar"/>
    <x v="0"/>
    <s v="Palong Khali"/>
    <s v="Camp 17"/>
    <x v="4"/>
    <d v="2023-06-01T00:00:00"/>
    <x v="0"/>
    <m/>
    <m/>
    <m/>
    <m/>
    <m/>
    <s v="Pius Nanuar"/>
    <n v="1722524747"/>
    <s v="pius_nanuar.sro@caritasbd.org"/>
    <s v="Caritas"/>
  </r>
  <r>
    <n v="2822"/>
    <s v="NCA"/>
    <s v="NGOF"/>
    <s v="NMFA"/>
    <s v="WASH"/>
    <x v="2"/>
    <x v="10"/>
    <s v="# of HP sessions at community level"/>
    <m/>
    <n v="200"/>
    <s v="completed"/>
    <s v="Chittagong"/>
    <s v="Cox's Bazar"/>
    <x v="1"/>
    <s v="Nhilla"/>
    <s v="HC,Nhilla"/>
    <x v="4"/>
    <d v="2022-12-01T00:00:00"/>
    <x v="1"/>
    <m/>
    <m/>
    <m/>
    <m/>
    <m/>
    <s v="Shahrin Yealid"/>
    <n v="1613114224"/>
    <s v="yealid.ngof.nca@gmail.com"/>
    <s v="NCA-NGOF"/>
  </r>
  <r>
    <n v="2823"/>
    <s v="DPHE"/>
    <s v="DAM"/>
    <s v="GoB"/>
    <s v="WASH"/>
    <x v="0"/>
    <x v="25"/>
    <s v="# of tube well"/>
    <m/>
    <n v="3"/>
    <s v="completed"/>
    <s v="Chittagong"/>
    <s v="Cox's Bazar"/>
    <x v="1"/>
    <s v="Teknaf Paurashava"/>
    <s v="HC, Teknaf Paurashava"/>
    <x v="4"/>
    <d v="2022-05-01T00:00:00"/>
    <x v="1"/>
    <m/>
    <m/>
    <m/>
    <m/>
    <m/>
    <s v="Iftekhar Uddin Ahmed"/>
    <n v="8801720071252"/>
    <s v="iftekhar.ahmedeco@gmail.com"/>
    <s v="DPHE-DAM"/>
  </r>
  <r>
    <n v="2824"/>
    <s v="DPHE"/>
    <s v="DPHE"/>
    <s v="GoB"/>
    <s v="WASH"/>
    <x v="0"/>
    <x v="25"/>
    <s v="# of tube well"/>
    <m/>
    <n v="1"/>
    <s v="completed"/>
    <s v="Chittagong"/>
    <s v="Cox's Bazar"/>
    <x v="1"/>
    <s v="Nhilla"/>
    <s v="HC,Nhilla"/>
    <x v="4"/>
    <d v="2022-05-01T00:00:00"/>
    <x v="1"/>
    <m/>
    <m/>
    <m/>
    <m/>
    <m/>
    <s v="Iftekhar Uddin Ahmed"/>
    <n v="8801720071252"/>
    <s v="iftekhar.ahmedeco@gmail.com"/>
    <s v="DPHE"/>
  </r>
  <r>
    <n v="2825"/>
    <s v="DPHE"/>
    <s v="DPHE"/>
    <s v="GoB"/>
    <s v="WASH"/>
    <x v="0"/>
    <x v="25"/>
    <s v="# of tube well"/>
    <m/>
    <n v="4"/>
    <s v="completed"/>
    <s v="Chittagong"/>
    <s v="Cox's Bazar"/>
    <x v="1"/>
    <s v="Whykong"/>
    <s v="HC,Whykong"/>
    <x v="4"/>
    <d v="2022-05-01T00:00:00"/>
    <x v="1"/>
    <m/>
    <m/>
    <m/>
    <m/>
    <m/>
    <s v="Iftekhar Uddin Ahmed"/>
    <n v="8801720071252"/>
    <s v="iftekhar.ahmedeco@gmail.com"/>
    <s v="DPHE"/>
  </r>
  <r>
    <n v="2826"/>
    <s v="DPHE"/>
    <s v="DPHE"/>
    <s v="GoB"/>
    <s v="WASH"/>
    <x v="0"/>
    <x v="25"/>
    <s v="# of tube well"/>
    <m/>
    <n v="6"/>
    <s v="completed"/>
    <s v="Chittagong"/>
    <s v="Cox's Bazar"/>
    <x v="1"/>
    <s v="Baharchhara"/>
    <s v="HC,Baharchhara"/>
    <x v="4"/>
    <d v="2022-05-01T00:00:00"/>
    <x v="1"/>
    <m/>
    <m/>
    <m/>
    <m/>
    <m/>
    <s v="Iftekhar Uddin Ahmed"/>
    <n v="8801720071252"/>
    <s v="iftekhar.ahmedeco@gmail.com"/>
    <s v="DPHE"/>
  </r>
  <r>
    <n v="2827"/>
    <s v="DPHE"/>
    <s v="DPHE"/>
    <s v="GoB"/>
    <s v="WASH"/>
    <x v="0"/>
    <x v="25"/>
    <s v="# of tube well"/>
    <m/>
    <n v="1"/>
    <s v="completed"/>
    <s v="Chittagong"/>
    <s v="Cox's Bazar"/>
    <x v="0"/>
    <s v="Haldia Palong"/>
    <s v="HC,Haldia Palong"/>
    <x v="4"/>
    <d v="2022-05-01T00:00:00"/>
    <x v="1"/>
    <m/>
    <m/>
    <m/>
    <m/>
    <m/>
    <s v="Iftekhar Uddin Ahmed"/>
    <n v="8801720071252"/>
    <s v="iftekhar.ahmedeco@gmail.com"/>
    <s v="DPHE"/>
  </r>
  <r>
    <n v="2828"/>
    <s v="DPHE"/>
    <s v="DPHE"/>
    <s v="GoB"/>
    <s v="WASH"/>
    <x v="0"/>
    <x v="25"/>
    <s v="# of tube well"/>
    <m/>
    <n v="1"/>
    <s v="completed"/>
    <s v="Chittagong"/>
    <s v="Cox's Bazar"/>
    <x v="0"/>
    <s v="Raja Palong"/>
    <s v="HC,Raja Palong"/>
    <x v="4"/>
    <d v="2022-05-01T00:00:00"/>
    <x v="1"/>
    <m/>
    <m/>
    <m/>
    <m/>
    <m/>
    <s v="Iftekhar Uddin Ahmed"/>
    <n v="8801720071252"/>
    <s v="iftekhar.ahmedeco@gmail.com"/>
    <s v="DPHE"/>
  </r>
  <r>
    <n v="2829"/>
    <s v="IVY Japan"/>
    <s v="Mukti Cox's Bazar"/>
    <s v="Japan Platform"/>
    <s v="WASH"/>
    <x v="0"/>
    <x v="25"/>
    <s v="# of tube well"/>
    <m/>
    <n v="8"/>
    <s v="completed"/>
    <s v="Chittagong"/>
    <s v="Cox's Bazar"/>
    <x v="1"/>
    <s v="Whykong"/>
    <s v="HC,Whykong"/>
    <x v="3"/>
    <d v="2022-10-01T00:00:00"/>
    <x v="1"/>
    <m/>
    <m/>
    <m/>
    <m/>
    <m/>
    <s v="Tomomi Hayashi"/>
    <n v="1630979409"/>
    <s v="hayashi@ivyjapan.org"/>
    <s v="IVY Japan-Mukti Cox's Bazar"/>
  </r>
  <r>
    <n v="2830"/>
    <s v="IVY Japan"/>
    <s v="Mukti Cox's Bazar"/>
    <s v="Japan Platform"/>
    <s v="WASH"/>
    <x v="2"/>
    <x v="7"/>
    <s v="N/A"/>
    <m/>
    <n v="8"/>
    <s v="completed"/>
    <s v="Chittagong"/>
    <s v="Cox's Bazar"/>
    <x v="1"/>
    <s v="Whykong"/>
    <s v="HC,Whykong"/>
    <x v="3"/>
    <d v="2022-10-01T00:00:00"/>
    <x v="1"/>
    <m/>
    <m/>
    <m/>
    <m/>
    <m/>
    <s v="Tomomi Hayashi"/>
    <n v="1630979409"/>
    <s v="hayashi@ivyjapan.org"/>
    <s v="IVY Japan-Mukti Cox's Bazar"/>
  </r>
  <r>
    <n v="2831"/>
    <s v="HYSAWA"/>
    <s v="HYSAWA"/>
    <s v="SDC"/>
    <s v="WASH"/>
    <x v="2"/>
    <x v="4"/>
    <s v="# of HP sessions at HH level"/>
    <m/>
    <n v="36"/>
    <s v="completed"/>
    <s v="Chittagong"/>
    <s v="Cox's Bazar"/>
    <x v="0"/>
    <s v="Haldia Palong"/>
    <s v="HC,Haldia Palong"/>
    <x v="4"/>
    <d v="2022-11-01T00:00:00"/>
    <x v="1"/>
    <m/>
    <m/>
    <m/>
    <m/>
    <m/>
    <s v="Md. Enamul Hoque Mondal"/>
    <n v="1714119199"/>
    <s v="enamul@hysawa.org"/>
    <s v="HYSAWA"/>
  </r>
  <r>
    <n v="2832"/>
    <s v="HYSAWA"/>
    <s v="HYSAWA"/>
    <s v="SDC"/>
    <s v="WASH"/>
    <x v="2"/>
    <x v="4"/>
    <s v="# of HP sessions at HH level"/>
    <m/>
    <n v="68"/>
    <s v="completed"/>
    <s v="Chittagong"/>
    <s v="Cox's Bazar"/>
    <x v="0"/>
    <s v="Jalia Palong"/>
    <s v="HC,Jalia Palong"/>
    <x v="4"/>
    <d v="2022-11-01T00:00:00"/>
    <x v="1"/>
    <m/>
    <m/>
    <m/>
    <m/>
    <m/>
    <s v="Md. Enamul Hoque Mondal"/>
    <n v="1714119199"/>
    <s v="enamul@hysawa.org"/>
    <s v="HYSAWA"/>
  </r>
  <r>
    <n v="2833"/>
    <s v="HYSAWA"/>
    <s v="HYSAWA"/>
    <s v="SDC"/>
    <s v="WASH"/>
    <x v="2"/>
    <x v="4"/>
    <s v="# of HP sessions at HH level"/>
    <m/>
    <n v="31"/>
    <s v="completed"/>
    <s v="Chittagong"/>
    <s v="Cox's Bazar"/>
    <x v="0"/>
    <s v="Palong Khali"/>
    <s v="HC,Palong Khali"/>
    <x v="4"/>
    <d v="2022-11-01T00:00:00"/>
    <x v="1"/>
    <m/>
    <m/>
    <m/>
    <m/>
    <m/>
    <s v="Md. Enamul Hoque Mondal"/>
    <n v="1714119199"/>
    <s v="enamul@hysawa.org"/>
    <s v="HYSAWA"/>
  </r>
  <r>
    <n v="2834"/>
    <s v="HYSAWA"/>
    <s v="HYSAWA"/>
    <s v="SDC"/>
    <s v="WASH"/>
    <x v="2"/>
    <x v="4"/>
    <s v="# of HP sessions at HH level"/>
    <m/>
    <n v="21"/>
    <s v="completed"/>
    <s v="Chittagong"/>
    <s v="Cox's Bazar"/>
    <x v="0"/>
    <s v="Raja Palong"/>
    <s v="HC,Raja Palong"/>
    <x v="4"/>
    <d v="2022-11-01T00:00:00"/>
    <x v="1"/>
    <m/>
    <m/>
    <m/>
    <m/>
    <m/>
    <s v="Md. Enamul Hoque Mondal"/>
    <n v="1714119199"/>
    <s v="enamul@hysawa.org"/>
    <s v="HYSAWA"/>
  </r>
  <r>
    <n v="2835"/>
    <s v="HYSAWA"/>
    <s v="HYSAWA"/>
    <s v="SDC"/>
    <s v="WASH"/>
    <x v="2"/>
    <x v="4"/>
    <s v="# of HP sessions at HH level"/>
    <m/>
    <n v="26"/>
    <s v="completed"/>
    <s v="Chittagong"/>
    <s v="Cox's Bazar"/>
    <x v="0"/>
    <s v="Ratna Palong"/>
    <s v="HC,Ratna Palong"/>
    <x v="4"/>
    <d v="2022-11-01T00:00:00"/>
    <x v="1"/>
    <m/>
    <m/>
    <m/>
    <m/>
    <m/>
    <s v="Md. Enamul Hoque Mondal"/>
    <n v="1714119199"/>
    <s v="enamul@hysawa.org"/>
    <s v="HYSAWA"/>
  </r>
  <r>
    <n v="2836"/>
    <s v="HYSAWA"/>
    <s v="HYSAWA"/>
    <s v="SDC"/>
    <s v="WASH"/>
    <x v="2"/>
    <x v="4"/>
    <s v="# of HP sessions at HH level"/>
    <m/>
    <n v="28"/>
    <s v="completed"/>
    <s v="Chittagong"/>
    <s v="Cox's Bazar"/>
    <x v="1"/>
    <s v="Baharchhara"/>
    <s v="HC,Baharchhara"/>
    <x v="4"/>
    <d v="2022-11-01T00:00:00"/>
    <x v="1"/>
    <m/>
    <m/>
    <m/>
    <m/>
    <m/>
    <s v="Md. Enamul Hoque Mondal"/>
    <n v="1714119199"/>
    <s v="enamul@hysawa.org"/>
    <s v="HYSAWA"/>
  </r>
  <r>
    <n v="2837"/>
    <s v="HYSAWA"/>
    <s v="HYSAWA"/>
    <s v="SDC"/>
    <s v="WASH"/>
    <x v="2"/>
    <x v="4"/>
    <s v="# of HP sessions at HH level"/>
    <m/>
    <n v="31"/>
    <s v="completed"/>
    <s v="Chittagong"/>
    <s v="Cox's Bazar"/>
    <x v="1"/>
    <s v="Nhilla"/>
    <s v="HC,Nhilla"/>
    <x v="4"/>
    <d v="2022-11-01T00:00:00"/>
    <x v="1"/>
    <m/>
    <m/>
    <m/>
    <m/>
    <m/>
    <s v="Md. Enamul Hoque Mondal"/>
    <n v="1714119199"/>
    <s v="enamul@hysawa.org"/>
    <s v="HYSAWA"/>
  </r>
  <r>
    <n v="2838"/>
    <s v="HYSAWA"/>
    <s v="HYSAWA"/>
    <s v="SDC"/>
    <s v="WASH"/>
    <x v="2"/>
    <x v="4"/>
    <s v="# of HP sessions at HH level"/>
    <m/>
    <n v="13"/>
    <s v="completed"/>
    <s v="Chittagong"/>
    <s v="Cox's Bazar"/>
    <x v="1"/>
    <s v="Sabrang"/>
    <s v="HC,Sabrang"/>
    <x v="4"/>
    <d v="2022-11-01T00:00:00"/>
    <x v="1"/>
    <m/>
    <m/>
    <m/>
    <m/>
    <m/>
    <s v="Md. Enamul Hoque Mondal"/>
    <n v="1714119199"/>
    <s v="enamul@hysawa.org"/>
    <s v="HYSAWA"/>
  </r>
  <r>
    <n v="2839"/>
    <s v="HYSAWA"/>
    <s v="HYSAWA"/>
    <s v="SDC"/>
    <s v="WASH"/>
    <x v="2"/>
    <x v="4"/>
    <s v="# of HP sessions at HH level"/>
    <m/>
    <n v="51"/>
    <s v="completed"/>
    <s v="Chittagong"/>
    <s v="Cox's Bazar"/>
    <x v="1"/>
    <s v="Teknaf Paurashava"/>
    <s v="HC, Teknaf Paurashava"/>
    <x v="4"/>
    <d v="2022-11-01T00:00:00"/>
    <x v="1"/>
    <m/>
    <m/>
    <m/>
    <m/>
    <m/>
    <s v="Md. Enamul Hoque Mondal"/>
    <n v="1714119199"/>
    <s v="enamul@hysawa.org"/>
    <s v="HYSAWA"/>
  </r>
  <r>
    <n v="2840"/>
    <s v="HYSAWA"/>
    <s v="HYSAWA"/>
    <s v="SDC"/>
    <s v="WASH"/>
    <x v="2"/>
    <x v="4"/>
    <s v="# of HP sessions at HH level"/>
    <m/>
    <n v="35"/>
    <s v="completed"/>
    <s v="Chittagong"/>
    <s v="Cox's Bazar"/>
    <x v="1"/>
    <s v="Teknaf"/>
    <s v="HC,Teknaf"/>
    <x v="4"/>
    <d v="2022-11-01T00:00:00"/>
    <x v="1"/>
    <m/>
    <m/>
    <m/>
    <m/>
    <m/>
    <s v="Md. Enamul Hoque Mondal"/>
    <n v="1714119199"/>
    <s v="enamul@hysawa.org"/>
    <s v="HYSAWA"/>
  </r>
  <r>
    <n v="2841"/>
    <s v="HYSAWA"/>
    <s v="HYSAWA"/>
    <s v="SDC"/>
    <s v="WASH"/>
    <x v="2"/>
    <x v="4"/>
    <s v="# of HP sessions at HH level"/>
    <m/>
    <n v="7"/>
    <s v="completed"/>
    <s v="Chittagong"/>
    <s v="Cox's Bazar"/>
    <x v="1"/>
    <s v="Whykong"/>
    <s v="HC,Whykong"/>
    <x v="4"/>
    <d v="2022-11-01T00:00:00"/>
    <x v="1"/>
    <m/>
    <m/>
    <m/>
    <m/>
    <m/>
    <s v="Md. Enamul Hoque Mondal"/>
    <n v="1714119199"/>
    <s v="enamul@hysawa.org"/>
    <s v="HYSAWA"/>
  </r>
  <r>
    <n v="2842"/>
    <s v="BRAC"/>
    <s v="BRAC"/>
    <s v="DFAT"/>
    <s v="WASH"/>
    <x v="0"/>
    <x v="0"/>
    <s v="# of tube well"/>
    <m/>
    <n v="3"/>
    <s v="completed"/>
    <s v="Chittagong"/>
    <s v="Cox's Bazar"/>
    <x v="0"/>
    <s v="Raja Palong"/>
    <s v="HC,Raja Palong"/>
    <x v="4"/>
    <d v="2022-12-01T00:00:00"/>
    <x v="1"/>
    <m/>
    <m/>
    <m/>
    <m/>
    <m/>
    <s v="Safat Ahmed"/>
    <n v="1847456331"/>
    <s v="safat.ahmed@brac.net"/>
    <s v="BRAC"/>
  </r>
  <r>
    <n v="2843"/>
    <s v="BRAC"/>
    <s v="BRAC"/>
    <s v="DFAT"/>
    <s v="WASH"/>
    <x v="1"/>
    <x v="14"/>
    <s v="# of door"/>
    <m/>
    <n v="5"/>
    <s v="completed"/>
    <s v="Chittagong"/>
    <s v="Cox's Bazar"/>
    <x v="0"/>
    <s v="Raja Palong"/>
    <s v="HC,Raja Palong"/>
    <x v="4"/>
    <d v="2022-12-01T00:00:00"/>
    <x v="1"/>
    <m/>
    <m/>
    <m/>
    <m/>
    <m/>
    <s v="Safat Ahmed"/>
    <n v="1847456331"/>
    <s v="safat.ahmed@brac.net"/>
    <s v="BRAC"/>
  </r>
  <r>
    <n v="2844"/>
    <s v="BRAC"/>
    <s v="BRAC"/>
    <s v="DFAT"/>
    <s v="WASH"/>
    <x v="1"/>
    <x v="17"/>
    <s v="# of door"/>
    <m/>
    <n v="5"/>
    <s v="completed"/>
    <s v="Chittagong"/>
    <s v="Cox's Bazar"/>
    <x v="0"/>
    <s v="Raja Palong"/>
    <s v="HC,Raja Palong"/>
    <x v="4"/>
    <d v="2022-12-01T00:00:00"/>
    <x v="1"/>
    <m/>
    <m/>
    <m/>
    <m/>
    <m/>
    <s v="Safat Ahmed"/>
    <n v="1847456331"/>
    <s v="safat.ahmed@brac.net"/>
    <s v="BRAC"/>
  </r>
  <r>
    <n v="2845"/>
    <s v="BRAC"/>
    <s v="BRAC"/>
    <s v="DFAT"/>
    <s v="WASH"/>
    <x v="2"/>
    <x v="10"/>
    <s v="# of HP sessions at community level"/>
    <m/>
    <n v="24"/>
    <s v="completed"/>
    <s v="Chittagong"/>
    <s v="Cox's Bazar"/>
    <x v="0"/>
    <s v="Raja Palong"/>
    <s v="HC,Raja Palong"/>
    <x v="4"/>
    <d v="2022-12-01T00:00:00"/>
    <x v="1"/>
    <m/>
    <m/>
    <m/>
    <m/>
    <m/>
    <s v="Safat Ahmed"/>
    <n v="1847456331"/>
    <s v="safat.ahmed@brac.net"/>
    <s v="BRAC"/>
  </r>
  <r>
    <n v="2846"/>
    <s v="BRAC"/>
    <s v="BRAC"/>
    <s v="DFAT"/>
    <s v="WASH"/>
    <x v="2"/>
    <x v="4"/>
    <s v="# of HP sessions at HH level"/>
    <m/>
    <n v="572"/>
    <s v="completed"/>
    <s v="Chittagong"/>
    <s v="Cox's Bazar"/>
    <x v="0"/>
    <s v="Raja Palong"/>
    <s v="HC,Raja Palong"/>
    <x v="4"/>
    <d v="2022-12-01T00:00:00"/>
    <x v="1"/>
    <m/>
    <m/>
    <m/>
    <m/>
    <m/>
    <s v="Safat Ahmed"/>
    <n v="1847456331"/>
    <s v="safat.ahmed@brac.net"/>
    <s v="BRAC"/>
  </r>
  <r>
    <n v="2847"/>
    <s v="BRAC"/>
    <s v="BRAC"/>
    <s v="DFAT"/>
    <s v="WASH"/>
    <x v="3"/>
    <x v="36"/>
    <s v="# of plant"/>
    <m/>
    <n v="1"/>
    <s v="completed"/>
    <s v="Chittagong"/>
    <s v="Cox's Bazar"/>
    <x v="0"/>
    <s v="Raja Palong"/>
    <s v="HC,Raja Palong"/>
    <x v="4"/>
    <d v="2022-12-01T00:00:00"/>
    <x v="1"/>
    <m/>
    <m/>
    <m/>
    <m/>
    <m/>
    <s v="Safat Ahmed"/>
    <n v="1847456331"/>
    <s v="safat.ahmed@brac.net"/>
    <s v="BRAC"/>
  </r>
  <r>
    <n v="2848"/>
    <s v="IOM"/>
    <s v="SHED"/>
    <s v="KFW"/>
    <s v="WASH"/>
    <x v="2"/>
    <x v="4"/>
    <s v="# of HP sessions at HH level"/>
    <m/>
    <n v="90"/>
    <s v="completed"/>
    <s v="Chittagong"/>
    <s v="Cox's Bazar"/>
    <x v="0"/>
    <s v="Raja Palong"/>
    <s v="HC,Raja Palong"/>
    <x v="4"/>
    <d v="2022-09-01T00:00:00"/>
    <x v="1"/>
    <m/>
    <m/>
    <m/>
    <m/>
    <m/>
    <s v="Mohammad Hamja Bin Ali"/>
    <n v="1840742077"/>
    <s v="hamja.shedwash@gmail.com"/>
    <s v="IOM-SHED"/>
  </r>
  <r>
    <n v="2849"/>
    <s v="IOM"/>
    <s v="SHED"/>
    <s v="KFW"/>
    <s v="WASH"/>
    <x v="2"/>
    <x v="4"/>
    <s v="# of HP sessions at HH level"/>
    <m/>
    <n v="91"/>
    <s v="completed"/>
    <s v="Chittagong"/>
    <s v="Cox's Bazar"/>
    <x v="0"/>
    <s v="Palong Khali"/>
    <s v="HC,Palong Khali"/>
    <x v="4"/>
    <d v="2022-09-01T00:00:00"/>
    <x v="1"/>
    <m/>
    <m/>
    <m/>
    <m/>
    <m/>
    <s v="Mohammad Hamja Bin Ali"/>
    <n v="1840742077"/>
    <s v="hamja.shedwash@gmail.com"/>
    <s v="IOM-SHED"/>
  </r>
  <r>
    <n v="2850"/>
    <s v="CARE"/>
    <s v="DSK"/>
    <s v="USAID"/>
    <s v="WASH"/>
    <x v="0"/>
    <x v="25"/>
    <s v="# of tube well"/>
    <m/>
    <n v="15"/>
    <s v="completed"/>
    <s v="Chittagong"/>
    <s v="Cox's Bazar"/>
    <x v="0"/>
    <s v="Ratna Palong"/>
    <s v="HC,Ratna Palong"/>
    <x v="4"/>
    <d v="2022-05-01T00:00:00"/>
    <x v="1"/>
    <m/>
    <m/>
    <m/>
    <m/>
    <m/>
    <s v="Shakawat Hossain"/>
    <n v="1858716664"/>
    <s v="shakawat@dskbangladesh.org"/>
    <s v="CARE-DSK"/>
  </r>
  <r>
    <n v="2851"/>
    <s v="TDH"/>
    <s v="TDH"/>
    <s v="PRM"/>
    <s v="WASH"/>
    <x v="2"/>
    <x v="4"/>
    <s v="# of HP sessions at HH level"/>
    <m/>
    <n v="27"/>
    <s v="completed"/>
    <s v="Chittagong"/>
    <s v="Cox's Bazar"/>
    <x v="1"/>
    <s v="Nhilla"/>
    <s v="HC,Nhilla"/>
    <x v="4"/>
    <d v="2022-08-01T00:00:00"/>
    <x v="1"/>
    <m/>
    <m/>
    <m/>
    <m/>
    <m/>
    <s v="Kazi Md. Shoeb Amran"/>
    <n v="1712651648"/>
    <s v="shoeb.amran@tdh.ch"/>
    <s v="TDH"/>
  </r>
  <r>
    <n v="2852"/>
    <s v="TDH"/>
    <s v="TDH"/>
    <s v="PRM"/>
    <s v="WASH"/>
    <x v="1"/>
    <x v="3"/>
    <s v="# of door"/>
    <m/>
    <n v="20"/>
    <s v="completed"/>
    <s v="Chittagong"/>
    <s v="Cox's Bazar"/>
    <x v="1"/>
    <s v="Nhilla"/>
    <s v="HC,Nhilla"/>
    <x v="4"/>
    <d v="2022-08-01T00:00:00"/>
    <x v="1"/>
    <m/>
    <m/>
    <m/>
    <m/>
    <m/>
    <s v="Kazi Md. Shoeb Amran"/>
    <n v="1712651648"/>
    <s v="shoeb.amran@tdh.ch"/>
    <s v="TDH"/>
  </r>
  <r>
    <n v="2853"/>
    <s v="Green Hill"/>
    <s v="Green Hill"/>
    <s v="CPI"/>
    <s v="WASH"/>
    <x v="0"/>
    <x v="12"/>
    <s v="# of water network"/>
    <m/>
    <n v="1"/>
    <s v="completed"/>
    <s v="Chittagong"/>
    <s v="Cox's Bazar"/>
    <x v="3"/>
    <s v="Jhilwanja"/>
    <s v="HC,Jhilwanja"/>
    <x v="4"/>
    <d v="2022-06-01T00:00:00"/>
    <x v="2"/>
    <m/>
    <m/>
    <m/>
    <m/>
    <m/>
    <s v="Md. Arifuzzaman"/>
    <n v="1882052535"/>
    <s v="arifuzzaman@ghcxb.org"/>
    <s v="Green Hill"/>
  </r>
  <r>
    <n v="2854"/>
    <s v="Green Hill"/>
    <s v="Green Hill"/>
    <s v="CPI"/>
    <s v="WASH"/>
    <x v="2"/>
    <x v="10"/>
    <s v="# of HP sessions at community level"/>
    <m/>
    <n v="60"/>
    <s v="completed"/>
    <s v="Chittagong"/>
    <s v="Cox's Bazar"/>
    <x v="3"/>
    <s v="Jhilwanja"/>
    <s v="HC,Jhilwanja"/>
    <x v="4"/>
    <d v="2022-06-01T00:00:00"/>
    <x v="2"/>
    <m/>
    <m/>
    <m/>
    <m/>
    <m/>
    <s v="Md. Arifuzzaman"/>
    <n v="1882052535"/>
    <s v="arifuzzaman@ghcxb.org"/>
    <s v="Green Hill"/>
  </r>
  <r>
    <n v="2855"/>
    <s v="CARE"/>
    <s v="DSK"/>
    <s v="USAID"/>
    <s v="WASH"/>
    <x v="0"/>
    <x v="25"/>
    <s v="# of tube well"/>
    <m/>
    <n v="31"/>
    <s v="completed"/>
    <s v="Chittagong"/>
    <s v="Cox's Bazar"/>
    <x v="2"/>
    <s v="Dakshin Mithachhari"/>
    <s v="HC,Dakshin Mithachhari"/>
    <x v="4"/>
    <d v="2022-07-01T00:00:00"/>
    <x v="2"/>
    <m/>
    <m/>
    <m/>
    <m/>
    <m/>
    <s v="Md. Aktheruzzaman Bhuyian"/>
    <n v="1782132353"/>
    <s v="aktheruzzaman@dskbangladesh.org"/>
    <s v="CARE-DSK"/>
  </r>
  <r>
    <n v="2856"/>
    <s v="CARE"/>
    <s v="DSK"/>
    <s v="USAID"/>
    <s v="WASH"/>
    <x v="2"/>
    <x v="4"/>
    <s v="# of HP sessions at HH level"/>
    <m/>
    <n v="11368"/>
    <s v="completed"/>
    <s v="Chittagong"/>
    <s v="Cox's Bazar"/>
    <x v="2"/>
    <s v="Dakshin Mithachhari"/>
    <s v="HC,Dakshin Mithachhari"/>
    <x v="4"/>
    <d v="2022-07-01T00:00:00"/>
    <x v="2"/>
    <m/>
    <m/>
    <m/>
    <m/>
    <m/>
    <s v="Md. Aktheruzzaman Bhuyian"/>
    <n v="1782132353"/>
    <s v="aktheruzzaman@dskbangladesh.org"/>
    <s v="CARE-DSK"/>
  </r>
  <r>
    <n v="2857"/>
    <s v="CARE"/>
    <s v="DSK"/>
    <s v="USAID"/>
    <s v="WASH"/>
    <x v="0"/>
    <x v="25"/>
    <s v="# of tube well"/>
    <m/>
    <n v="35"/>
    <s v="completed"/>
    <s v="Chittagong"/>
    <s v="Cox's Bazar"/>
    <x v="2"/>
    <s v="Dakshin Mithachhari"/>
    <s v="HC,Dakshin Mithachhari"/>
    <x v="5"/>
    <d v="2022-07-01T00:00:00"/>
    <x v="2"/>
    <m/>
    <m/>
    <m/>
    <m/>
    <m/>
    <s v="Md. Aktheruzzaman Bhuyian"/>
    <n v="1782132353"/>
    <s v="aktheruzzaman@dskbangladesh.org"/>
    <s v="CARE-DSK"/>
  </r>
  <r>
    <n v="2858"/>
    <s v="CARE"/>
    <s v="DSK"/>
    <s v="USAID"/>
    <s v="WASH"/>
    <x v="1"/>
    <x v="17"/>
    <s v="# of door"/>
    <m/>
    <n v="500"/>
    <s v="completed"/>
    <s v="Chittagong"/>
    <s v="Cox's Bazar"/>
    <x v="2"/>
    <s v="Dakshin Mithachhari"/>
    <s v="HC,Dakshin Mithachhari"/>
    <x v="5"/>
    <d v="2022-07-01T00:00:00"/>
    <x v="2"/>
    <m/>
    <m/>
    <m/>
    <m/>
    <m/>
    <s v="Md. Aktheruzzaman Bhuyian"/>
    <n v="1782132353"/>
    <s v="aktheruzzaman@dskbangladesh.org"/>
    <s v="CARE-DSK"/>
  </r>
  <r>
    <n v="2859"/>
    <s v="CARE"/>
    <s v="DSK"/>
    <s v="USAID"/>
    <s v="WASH"/>
    <x v="2"/>
    <x v="10"/>
    <s v="# of HP sessions at community level"/>
    <m/>
    <n v="15791"/>
    <s v="completed"/>
    <s v="Chittagong"/>
    <s v="Cox's Bazar"/>
    <x v="2"/>
    <s v="Dakshin Mithachhari"/>
    <s v="HC,Dakshin Mithachhari"/>
    <x v="5"/>
    <d v="2022-07-01T00:00:00"/>
    <x v="2"/>
    <m/>
    <m/>
    <m/>
    <m/>
    <m/>
    <s v="Md. Aktheruzzaman Bhuyian"/>
    <n v="1782132353"/>
    <s v="aktheruzzaman@dskbangladesh.org"/>
    <s v="CARE-DSK"/>
  </r>
  <r>
    <n v="2860"/>
    <s v="SCI"/>
    <s v="SCI"/>
    <s v="SCI"/>
    <s v="WASH"/>
    <x v="0"/>
    <x v="0"/>
    <s v="# of tube well"/>
    <m/>
    <n v="24"/>
    <s v="completed"/>
    <s v="Chittagong"/>
    <s v="Cox's Bazar"/>
    <x v="0"/>
    <s v="Palong Khali"/>
    <s v="Camp 17"/>
    <x v="5"/>
    <d v="2022-12-01T00:00:00"/>
    <x v="0"/>
    <m/>
    <m/>
    <m/>
    <m/>
    <m/>
    <s v="Md. Fuhad Mollah"/>
    <n v="1708521596"/>
    <s v="fuhad.mollah@savethechildren.org"/>
    <s v="SCI"/>
  </r>
  <r>
    <n v="2861"/>
    <s v="SCI"/>
    <s v="SCI"/>
    <s v="SCI"/>
    <s v="WASH"/>
    <x v="0"/>
    <x v="12"/>
    <s v="# of water network"/>
    <m/>
    <n v="1"/>
    <s v="completed"/>
    <s v="Chittagong"/>
    <s v="Cox's Bazar"/>
    <x v="0"/>
    <s v="Palong Khali"/>
    <s v="Camp 17"/>
    <x v="5"/>
    <d v="2022-12-01T00:00:00"/>
    <x v="0"/>
    <m/>
    <m/>
    <m/>
    <m/>
    <m/>
    <s v="Md. Fuhad Mollah"/>
    <n v="1708521596"/>
    <s v="fuhad.mollah@savethechildren.org"/>
    <s v="SCI"/>
  </r>
  <r>
    <n v="2862"/>
    <s v="SCI"/>
    <s v="SCI"/>
    <s v="SCI"/>
    <s v="WASH"/>
    <x v="1"/>
    <x v="1"/>
    <s v="# of door "/>
    <m/>
    <n v="2"/>
    <s v="completed"/>
    <s v="Chittagong"/>
    <s v="Cox's Bazar"/>
    <x v="0"/>
    <s v="Palong Khali"/>
    <s v="Camp 17"/>
    <x v="5"/>
    <d v="2022-12-01T00:00:00"/>
    <x v="0"/>
    <m/>
    <m/>
    <m/>
    <m/>
    <m/>
    <s v="Md. Fuhad Mollah"/>
    <n v="1708521596"/>
    <s v="fuhad.mollah@savethechildren.org"/>
    <s v="SCI"/>
  </r>
  <r>
    <n v="2863"/>
    <s v="SCI"/>
    <s v="SCI"/>
    <s v="SCI"/>
    <s v="WASH"/>
    <x v="1"/>
    <x v="9"/>
    <s v="# of door"/>
    <m/>
    <n v="22"/>
    <s v="completed"/>
    <s v="Chittagong"/>
    <s v="Cox's Bazar"/>
    <x v="0"/>
    <s v="Palong Khali"/>
    <s v="Camp 17"/>
    <x v="5"/>
    <d v="2022-12-01T00:00:00"/>
    <x v="0"/>
    <m/>
    <m/>
    <m/>
    <m/>
    <m/>
    <s v="Md. Fuhad Mollah"/>
    <n v="1708521596"/>
    <s v="fuhad.mollah@savethechildren.org"/>
    <s v="SCI"/>
  </r>
  <r>
    <n v="2864"/>
    <s v="SCI"/>
    <s v="SCI"/>
    <s v="SCI"/>
    <s v="WASH"/>
    <x v="1"/>
    <x v="3"/>
    <s v="# of door"/>
    <m/>
    <n v="15"/>
    <s v="completed"/>
    <s v="Chittagong"/>
    <s v="Cox's Bazar"/>
    <x v="0"/>
    <s v="Palong Khali"/>
    <s v="Camp 17"/>
    <x v="5"/>
    <d v="2022-12-01T00:00:00"/>
    <x v="0"/>
    <m/>
    <m/>
    <m/>
    <m/>
    <m/>
    <s v="Md. Fuhad Mollah"/>
    <n v="1708521596"/>
    <s v="fuhad.mollah@savethechildren.org"/>
    <s v="SCI"/>
  </r>
  <r>
    <n v="2865"/>
    <s v="SCI"/>
    <s v="SCI"/>
    <s v="SCI"/>
    <s v="WASH"/>
    <x v="2"/>
    <x v="4"/>
    <s v="# of HP sessions at HH level"/>
    <m/>
    <n v="169"/>
    <s v="completed"/>
    <s v="Chittagong"/>
    <s v="Cox's Bazar"/>
    <x v="0"/>
    <s v="Palong Khali"/>
    <s v="Camp 17"/>
    <x v="5"/>
    <d v="2022-12-01T00:00:00"/>
    <x v="0"/>
    <m/>
    <m/>
    <m/>
    <m/>
    <m/>
    <s v="Md. Fuhad Mollah"/>
    <n v="1708521596"/>
    <s v="fuhad.mollah@savethechildren.org"/>
    <s v="SCI"/>
  </r>
  <r>
    <n v="2866"/>
    <s v="SCI"/>
    <s v="SCI"/>
    <s v="SCI"/>
    <s v="WASH"/>
    <x v="3"/>
    <x v="22"/>
    <s v="# of pit"/>
    <m/>
    <n v="1"/>
    <s v="completed"/>
    <s v="Chittagong"/>
    <s v="Cox's Bazar"/>
    <x v="0"/>
    <s v="Palong Khali"/>
    <s v="Camp 17"/>
    <x v="5"/>
    <d v="2022-12-01T00:00:00"/>
    <x v="0"/>
    <m/>
    <m/>
    <m/>
    <m/>
    <m/>
    <s v="Md. Fuhad Mollah"/>
    <n v="1708521596"/>
    <s v="fuhad.mollah@savethechildren.org"/>
    <s v="SCI"/>
  </r>
  <r>
    <n v="2867"/>
    <s v="SCI"/>
    <s v="SCI"/>
    <s v="SCI"/>
    <s v="WASH"/>
    <x v="0"/>
    <x v="0"/>
    <s v="# of tube well"/>
    <m/>
    <n v="21"/>
    <s v="completed"/>
    <s v="Chittagong"/>
    <s v="Cox's Bazar"/>
    <x v="0"/>
    <s v="Palong Khali"/>
    <s v="Camp 20"/>
    <x v="5"/>
    <d v="2022-12-01T00:00:00"/>
    <x v="0"/>
    <m/>
    <m/>
    <m/>
    <m/>
    <m/>
    <s v="Md. Fuhad Mollah"/>
    <n v="1708521596"/>
    <s v="fuhad.mollah@savethechildren.org"/>
    <s v="SCI"/>
  </r>
  <r>
    <n v="2868"/>
    <s v="SCI"/>
    <s v="SCI"/>
    <s v="SCI"/>
    <s v="WASH"/>
    <x v="1"/>
    <x v="1"/>
    <s v="# of door "/>
    <m/>
    <n v="32"/>
    <s v="completed"/>
    <s v="Chittagong"/>
    <s v="Cox's Bazar"/>
    <x v="0"/>
    <s v="Palong Khali"/>
    <s v="Camp 20"/>
    <x v="5"/>
    <d v="2022-12-01T00:00:00"/>
    <x v="0"/>
    <m/>
    <m/>
    <m/>
    <m/>
    <m/>
    <s v="Md. Fuhad Mollah"/>
    <n v="1708521596"/>
    <s v="fuhad.mollah@savethechildren.org"/>
    <s v="SCI"/>
  </r>
  <r>
    <n v="2869"/>
    <s v="SCI"/>
    <s v="SCI"/>
    <s v="SCI"/>
    <s v="WASH"/>
    <x v="1"/>
    <x v="8"/>
    <s v="# of FSM Site"/>
    <m/>
    <n v="1"/>
    <s v="completed"/>
    <s v="Chittagong"/>
    <s v="Cox's Bazar"/>
    <x v="0"/>
    <s v="Palong Khali"/>
    <s v="Camp 20"/>
    <x v="5"/>
    <d v="2022-12-01T00:00:00"/>
    <x v="0"/>
    <m/>
    <m/>
    <m/>
    <m/>
    <m/>
    <s v="Md. Fuhad Mollah"/>
    <n v="1708521596"/>
    <s v="fuhad.mollah@savethechildren.org"/>
    <s v="SCI"/>
  </r>
  <r>
    <n v="2870"/>
    <s v="SCI"/>
    <s v="SCI"/>
    <s v="SCI"/>
    <s v="WASH"/>
    <x v="1"/>
    <x v="9"/>
    <s v="# of door"/>
    <m/>
    <n v="115"/>
    <s v="completed"/>
    <s v="Chittagong"/>
    <s v="Cox's Bazar"/>
    <x v="0"/>
    <s v="Palong Khali"/>
    <s v="Camp 20"/>
    <x v="5"/>
    <d v="2022-12-01T00:00:00"/>
    <x v="0"/>
    <m/>
    <m/>
    <m/>
    <m/>
    <m/>
    <s v="Md. Fuhad Mollah"/>
    <n v="1708521596"/>
    <s v="fuhad.mollah@savethechildren.org"/>
    <s v="SCI"/>
  </r>
  <r>
    <n v="2871"/>
    <s v="SCI"/>
    <s v="SCI"/>
    <s v="SCI"/>
    <s v="WASH"/>
    <x v="1"/>
    <x v="3"/>
    <s v="# of door"/>
    <m/>
    <n v="30"/>
    <s v="completed"/>
    <s v="Chittagong"/>
    <s v="Cox's Bazar"/>
    <x v="0"/>
    <s v="Palong Khali"/>
    <s v="Camp 20"/>
    <x v="5"/>
    <d v="2022-12-01T00:00:00"/>
    <x v="0"/>
    <m/>
    <m/>
    <m/>
    <m/>
    <m/>
    <s v="Md. Fuhad Mollah"/>
    <n v="1708521596"/>
    <s v="fuhad.mollah@savethechildren.org"/>
    <s v="SCI"/>
  </r>
  <r>
    <n v="2872"/>
    <s v="SCI"/>
    <s v="SCI"/>
    <s v="SCI"/>
    <s v="WASH"/>
    <x v="2"/>
    <x v="4"/>
    <s v="# of HP sessions at HH level"/>
    <m/>
    <n v="240"/>
    <s v="completed"/>
    <s v="Chittagong"/>
    <s v="Cox's Bazar"/>
    <x v="0"/>
    <s v="Palong Khali"/>
    <s v="Camp 20"/>
    <x v="5"/>
    <d v="2022-12-01T00:00:00"/>
    <x v="0"/>
    <m/>
    <m/>
    <m/>
    <m/>
    <m/>
    <s v="Md. Fuhad Mollah"/>
    <n v="1708521596"/>
    <s v="fuhad.mollah@savethechildren.org"/>
    <s v="SCI"/>
  </r>
  <r>
    <n v="2873"/>
    <s v="SCI"/>
    <s v="SCI"/>
    <s v="SCI"/>
    <s v="WASH"/>
    <x v="3"/>
    <x v="22"/>
    <s v="# of pit"/>
    <m/>
    <n v="1"/>
    <s v="completed"/>
    <s v="Chittagong"/>
    <s v="Cox's Bazar"/>
    <x v="0"/>
    <s v="Palong Khali"/>
    <s v="Camp 20"/>
    <x v="5"/>
    <d v="2022-12-01T00:00:00"/>
    <x v="0"/>
    <m/>
    <m/>
    <m/>
    <m/>
    <m/>
    <s v="Md. Fuhad Mollah"/>
    <n v="1708521596"/>
    <s v="fuhad.mollah@savethechildren.org"/>
    <s v="SCI"/>
  </r>
  <r>
    <n v="2874"/>
    <s v="SCI"/>
    <s v="SCI"/>
    <s v="SCI"/>
    <s v="WASH"/>
    <x v="0"/>
    <x v="12"/>
    <s v="# of water network"/>
    <m/>
    <n v="1"/>
    <s v="completed"/>
    <s v="Chittagong"/>
    <s v="Cox's Bazar"/>
    <x v="1"/>
    <s v="Nhilla"/>
    <s v="Camp 25"/>
    <x v="5"/>
    <d v="2022-12-01T00:00:00"/>
    <x v="0"/>
    <m/>
    <m/>
    <m/>
    <m/>
    <m/>
    <s v="Md. Fuhad Mollah"/>
    <n v="1708521596"/>
    <s v="fuhad.mollah@savethechildren.org"/>
    <s v="SCI"/>
  </r>
  <r>
    <n v="2875"/>
    <s v="SCI"/>
    <s v="SCI"/>
    <s v="SCI"/>
    <s v="WASH"/>
    <x v="1"/>
    <x v="1"/>
    <s v="# of door "/>
    <m/>
    <n v="7"/>
    <s v="completed"/>
    <s v="Chittagong"/>
    <s v="Cox's Bazar"/>
    <x v="1"/>
    <s v="Nhilla"/>
    <s v="Camp 25"/>
    <x v="5"/>
    <d v="2022-12-01T00:00:00"/>
    <x v="0"/>
    <m/>
    <m/>
    <m/>
    <m/>
    <m/>
    <s v="Md. Fuhad Mollah"/>
    <n v="1708521596"/>
    <s v="fuhad.mollah@savethechildren.org"/>
    <s v="SCI"/>
  </r>
  <r>
    <n v="2876"/>
    <s v="SCI"/>
    <s v="SCI"/>
    <s v="SCI"/>
    <s v="WASH"/>
    <x v="1"/>
    <x v="8"/>
    <s v="# of FSM Site"/>
    <m/>
    <n v="1"/>
    <s v="completed"/>
    <s v="Chittagong"/>
    <s v="Cox's Bazar"/>
    <x v="1"/>
    <s v="Nhilla"/>
    <s v="Camp 25"/>
    <x v="5"/>
    <d v="2022-12-01T00:00:00"/>
    <x v="0"/>
    <m/>
    <m/>
    <m/>
    <m/>
    <m/>
    <s v="Md. Fuhad Mollah"/>
    <n v="1708521596"/>
    <s v="fuhad.mollah@savethechildren.org"/>
    <s v="SCI"/>
  </r>
  <r>
    <n v="2877"/>
    <s v="SCI"/>
    <s v="SCI"/>
    <s v="SCI"/>
    <s v="WASH"/>
    <x v="1"/>
    <x v="9"/>
    <s v="# of door"/>
    <m/>
    <n v="97"/>
    <s v="completed"/>
    <s v="Chittagong"/>
    <s v="Cox's Bazar"/>
    <x v="1"/>
    <s v="Nhilla"/>
    <s v="Camp 25"/>
    <x v="5"/>
    <d v="2022-12-01T00:00:00"/>
    <x v="0"/>
    <m/>
    <m/>
    <m/>
    <m/>
    <m/>
    <s v="Md. Fuhad Mollah"/>
    <n v="1708521596"/>
    <s v="fuhad.mollah@savethechildren.org"/>
    <s v="SCI"/>
  </r>
  <r>
    <n v="2878"/>
    <s v="SCI"/>
    <s v="SCI"/>
    <s v="SCI"/>
    <s v="WASH"/>
    <x v="1"/>
    <x v="3"/>
    <s v="# of door"/>
    <m/>
    <n v="33"/>
    <s v="completed"/>
    <s v="Chittagong"/>
    <s v="Cox's Bazar"/>
    <x v="1"/>
    <s v="Nhilla"/>
    <s v="Camp 25"/>
    <x v="5"/>
    <d v="2022-12-01T00:00:00"/>
    <x v="0"/>
    <m/>
    <m/>
    <m/>
    <m/>
    <m/>
    <s v="Md. Fuhad Mollah"/>
    <n v="1708521596"/>
    <s v="fuhad.mollah@savethechildren.org"/>
    <s v="SCI"/>
  </r>
  <r>
    <n v="2879"/>
    <s v="SCI"/>
    <s v="SCI"/>
    <s v="SCI"/>
    <s v="WASH"/>
    <x v="2"/>
    <x v="4"/>
    <s v="# of HP sessions at HH level"/>
    <m/>
    <n v="590"/>
    <s v="completed"/>
    <s v="Chittagong"/>
    <s v="Cox's Bazar"/>
    <x v="1"/>
    <s v="Nhilla"/>
    <s v="Camp 25"/>
    <x v="5"/>
    <d v="2022-12-01T00:00:00"/>
    <x v="0"/>
    <m/>
    <m/>
    <m/>
    <m/>
    <m/>
    <s v="Md. Fuhad Mollah"/>
    <n v="1708521596"/>
    <s v="fuhad.mollah@savethechildren.org"/>
    <s v="SCI"/>
  </r>
  <r>
    <n v="2880"/>
    <s v="SCI"/>
    <s v="SCI"/>
    <s v="SCI"/>
    <s v="WASH"/>
    <x v="3"/>
    <x v="22"/>
    <s v="# of pit"/>
    <m/>
    <n v="1"/>
    <s v="completed"/>
    <s v="Chittagong"/>
    <s v="Cox's Bazar"/>
    <x v="1"/>
    <s v="Nhilla"/>
    <s v="Camp 25"/>
    <x v="5"/>
    <d v="2022-12-01T00:00:00"/>
    <x v="0"/>
    <m/>
    <m/>
    <m/>
    <m/>
    <m/>
    <s v="Md. Fuhad Mollah"/>
    <n v="1708521596"/>
    <s v="fuhad.mollah@savethechildren.org"/>
    <s v="SCI"/>
  </r>
  <r>
    <n v="2881"/>
    <s v="SCI"/>
    <s v="SCI"/>
    <s v="SCI"/>
    <s v="WASH"/>
    <x v="0"/>
    <x v="12"/>
    <s v="# of water network"/>
    <m/>
    <n v="1"/>
    <s v="completed"/>
    <s v="Chittagong"/>
    <s v="Cox's Bazar"/>
    <x v="1"/>
    <s v="Nhilla"/>
    <s v="Camp 27"/>
    <x v="5"/>
    <d v="2022-12-01T00:00:00"/>
    <x v="0"/>
    <m/>
    <m/>
    <m/>
    <m/>
    <m/>
    <s v="Md. Fuhad Mollah"/>
    <n v="1708521596"/>
    <s v="fuhad.mollah@savethechildren.org"/>
    <s v="SCI"/>
  </r>
  <r>
    <n v="2882"/>
    <s v="SCI"/>
    <s v="SCI"/>
    <s v="SCI"/>
    <s v="WASH"/>
    <x v="1"/>
    <x v="1"/>
    <s v="# of door "/>
    <m/>
    <n v="5"/>
    <s v="completed"/>
    <s v="Chittagong"/>
    <s v="Cox's Bazar"/>
    <x v="1"/>
    <s v="Nhilla"/>
    <s v="Camp 27"/>
    <x v="5"/>
    <d v="2022-12-01T00:00:00"/>
    <x v="0"/>
    <m/>
    <m/>
    <m/>
    <m/>
    <m/>
    <s v="Md. Fuhad Mollah"/>
    <n v="1708521596"/>
    <s v="fuhad.mollah@savethechildren.org"/>
    <s v="SCI"/>
  </r>
  <r>
    <n v="2883"/>
    <s v="SCI"/>
    <s v="SCI"/>
    <s v="SCI"/>
    <s v="WASH"/>
    <x v="1"/>
    <x v="9"/>
    <s v="# of door"/>
    <m/>
    <n v="122"/>
    <s v="completed"/>
    <s v="Chittagong"/>
    <s v="Cox's Bazar"/>
    <x v="1"/>
    <s v="Nhilla"/>
    <s v="Camp 27"/>
    <x v="5"/>
    <d v="2022-12-01T00:00:00"/>
    <x v="0"/>
    <m/>
    <m/>
    <m/>
    <m/>
    <m/>
    <s v="Md. Fuhad Mollah"/>
    <n v="1708521596"/>
    <s v="fuhad.mollah@savethechildren.org"/>
    <s v="SCI"/>
  </r>
  <r>
    <n v="2884"/>
    <s v="SCI"/>
    <s v="SCI"/>
    <s v="SCI"/>
    <s v="WASH"/>
    <x v="1"/>
    <x v="3"/>
    <s v="# of door"/>
    <m/>
    <n v="118"/>
    <s v="completed"/>
    <s v="Chittagong"/>
    <s v="Cox's Bazar"/>
    <x v="1"/>
    <s v="Nhilla"/>
    <s v="Camp 27"/>
    <x v="5"/>
    <d v="2022-12-01T00:00:00"/>
    <x v="0"/>
    <m/>
    <m/>
    <m/>
    <m/>
    <m/>
    <s v="Md. Fuhad Mollah"/>
    <n v="1708521596"/>
    <s v="fuhad.mollah@savethechildren.org"/>
    <s v="SCI"/>
  </r>
  <r>
    <n v="2885"/>
    <s v="SCI"/>
    <s v="SCI"/>
    <s v="SCI"/>
    <s v="WASH"/>
    <x v="2"/>
    <x v="4"/>
    <s v="# of HP sessions at HH level"/>
    <m/>
    <n v="295"/>
    <s v="completed"/>
    <s v="Chittagong"/>
    <s v="Cox's Bazar"/>
    <x v="1"/>
    <s v="Nhilla"/>
    <s v="Camp 27"/>
    <x v="5"/>
    <d v="2022-12-01T00:00:00"/>
    <x v="0"/>
    <m/>
    <m/>
    <m/>
    <m/>
    <m/>
    <s v="Md. Fuhad Mollah"/>
    <n v="1708521596"/>
    <s v="fuhad.mollah@savethechildren.org"/>
    <s v="SCI"/>
  </r>
  <r>
    <n v="2886"/>
    <s v="SCI"/>
    <s v="SCI"/>
    <s v="SCI"/>
    <s v="WASH"/>
    <x v="3"/>
    <x v="22"/>
    <s v="# of pit"/>
    <m/>
    <n v="1"/>
    <s v="completed"/>
    <s v="Chittagong"/>
    <s v="Cox's Bazar"/>
    <x v="1"/>
    <s v="Nhilla"/>
    <s v="Camp 27"/>
    <x v="5"/>
    <d v="2022-12-01T00:00:00"/>
    <x v="0"/>
    <m/>
    <m/>
    <m/>
    <m/>
    <m/>
    <s v="Md. Fuhad Mollah"/>
    <n v="1708521596"/>
    <s v="fuhad.mollah@savethechildren.org"/>
    <s v="SCI"/>
  </r>
  <r>
    <n v="2887"/>
    <s v="SCI"/>
    <s v="SCI"/>
    <s v="SCI"/>
    <s v="WASH"/>
    <x v="3"/>
    <x v="6"/>
    <s v="# of plant"/>
    <m/>
    <n v="1"/>
    <s v="completed"/>
    <s v="Chittagong"/>
    <s v="Cox's Bazar"/>
    <x v="1"/>
    <s v="Nhilla"/>
    <s v="Camp 27"/>
    <x v="5"/>
    <d v="2022-12-01T00:00:00"/>
    <x v="0"/>
    <m/>
    <m/>
    <m/>
    <m/>
    <m/>
    <s v="Md. Fuhad Mollah"/>
    <n v="1708521596"/>
    <s v="fuhad.mollah@savethechildren.org"/>
    <s v="SCI"/>
  </r>
  <r>
    <n v="2968"/>
    <s v="UNICEF"/>
    <s v="VERC"/>
    <s v="UNICEF"/>
    <s v="WASH"/>
    <x v="0"/>
    <x v="0"/>
    <s v="# of tube well"/>
    <m/>
    <n v="363"/>
    <s v="completed"/>
    <s v="Chittagong"/>
    <s v="Cox's Bazar"/>
    <x v="0"/>
    <s v="Palong Khali"/>
    <s v="Camp 08W"/>
    <x v="5"/>
    <d v="2023-02-01T00:00:00"/>
    <x v="0"/>
    <m/>
    <m/>
    <m/>
    <m/>
    <m/>
    <s v="Tuni Ahmed"/>
    <n v="1686793411"/>
    <s v="tuni.imo.verc@gmail.com"/>
    <s v="UNICEF-VERC"/>
  </r>
  <r>
    <n v="2969"/>
    <s v="UNICEF"/>
    <s v="VERC"/>
    <s v="UNICEF"/>
    <s v="WASH"/>
    <x v="0"/>
    <x v="12"/>
    <s v="# of water network"/>
    <m/>
    <n v="13"/>
    <s v="completed"/>
    <s v="Chittagong"/>
    <s v="Cox's Bazar"/>
    <x v="0"/>
    <s v="Palong Khali"/>
    <s v="Camp 08W"/>
    <x v="5"/>
    <d v="2023-02-01T00:00:00"/>
    <x v="0"/>
    <m/>
    <m/>
    <m/>
    <m/>
    <m/>
    <s v="Tuni Ahmed"/>
    <n v="1686793411"/>
    <s v="tuni.imo.verc@gmail.com"/>
    <s v="UNICEF-VERC"/>
  </r>
  <r>
    <n v="2970"/>
    <s v="UNICEF"/>
    <s v="VERC"/>
    <s v="UNICEF"/>
    <s v="WASH"/>
    <x v="0"/>
    <x v="30"/>
    <s v="# of household"/>
    <m/>
    <n v="1843"/>
    <s v="completed"/>
    <s v="Chittagong"/>
    <s v="Cox's Bazar"/>
    <x v="0"/>
    <s v="Palong Khali"/>
    <s v="Camp 08W"/>
    <x v="5"/>
    <d v="2023-02-01T00:00:00"/>
    <x v="0"/>
    <m/>
    <m/>
    <m/>
    <m/>
    <m/>
    <s v="Tuni Ahmed"/>
    <n v="1686793411"/>
    <s v="tuni.imo.verc@gmail.com"/>
    <s v="UNICEF-VERC"/>
  </r>
  <r>
    <n v="2971"/>
    <s v="UNICEF"/>
    <s v="VERC"/>
    <s v="UNICEF"/>
    <s v="WASH"/>
    <x v="1"/>
    <x v="23"/>
    <s v="# of door "/>
    <m/>
    <n v="1"/>
    <s v="completed"/>
    <s v="Chittagong"/>
    <s v="Cox's Bazar"/>
    <x v="0"/>
    <s v="Palong Khali"/>
    <s v="Camp 08W"/>
    <x v="5"/>
    <d v="2023-02-01T00:00:00"/>
    <x v="0"/>
    <m/>
    <m/>
    <m/>
    <m/>
    <m/>
    <s v="Tuni Ahmed"/>
    <n v="1686793411"/>
    <s v="tuni.imo.verc@gmail.com"/>
    <s v="UNICEF-VERC"/>
  </r>
  <r>
    <n v="2972"/>
    <s v="UNICEF"/>
    <s v="VERC"/>
    <s v="UNICEF"/>
    <s v="WASH"/>
    <x v="1"/>
    <x v="1"/>
    <s v="# of door "/>
    <m/>
    <n v="31"/>
    <s v="completed"/>
    <s v="Chittagong"/>
    <s v="Cox's Bazar"/>
    <x v="0"/>
    <s v="Palong Khali"/>
    <s v="Camp 08W"/>
    <x v="5"/>
    <d v="2023-02-01T00:00:00"/>
    <x v="0"/>
    <m/>
    <m/>
    <m/>
    <m/>
    <m/>
    <s v="Tuni Ahmed"/>
    <n v="1686793411"/>
    <s v="tuni.imo.verc@gmail.com"/>
    <s v="UNICEF-VERC"/>
  </r>
  <r>
    <n v="2973"/>
    <s v="UNICEF"/>
    <s v="VERC"/>
    <s v="UNICEF"/>
    <s v="WASH"/>
    <x v="1"/>
    <x v="8"/>
    <s v="# of FSM Site"/>
    <m/>
    <n v="12"/>
    <s v="completed"/>
    <s v="Chittagong"/>
    <s v="Cox's Bazar"/>
    <x v="0"/>
    <s v="Palong Khali"/>
    <s v="Camp 08W"/>
    <x v="5"/>
    <d v="2023-02-01T00:00:00"/>
    <x v="0"/>
    <m/>
    <m/>
    <m/>
    <m/>
    <m/>
    <s v="Tuni Ahmed"/>
    <n v="1686793411"/>
    <s v="tuni.imo.verc@gmail.com"/>
    <s v="UNICEF-VERC"/>
  </r>
  <r>
    <n v="2974"/>
    <s v="UNICEF"/>
    <s v="VERC"/>
    <s v="UNICEF"/>
    <s v="WASH"/>
    <x v="1"/>
    <x v="2"/>
    <s v="# of FSM Site"/>
    <m/>
    <n v="8"/>
    <s v="completed"/>
    <s v="Chittagong"/>
    <s v="Cox's Bazar"/>
    <x v="0"/>
    <s v="Palong Khali"/>
    <s v="Camp 08W"/>
    <x v="5"/>
    <d v="2023-02-01T00:00:00"/>
    <x v="0"/>
    <m/>
    <m/>
    <m/>
    <m/>
    <m/>
    <s v="Tuni Ahmed"/>
    <n v="1686793411"/>
    <s v="tuni.imo.verc@gmail.com"/>
    <s v="UNICEF-VERC"/>
  </r>
  <r>
    <n v="2975"/>
    <s v="UNICEF"/>
    <s v="VERC"/>
    <s v="UNICEF"/>
    <s v="WASH"/>
    <x v="1"/>
    <x v="18"/>
    <s v="# of door"/>
    <m/>
    <n v="5"/>
    <s v="completed"/>
    <s v="Chittagong"/>
    <s v="Cox's Bazar"/>
    <x v="0"/>
    <s v="Palong Khali"/>
    <s v="Camp 08W"/>
    <x v="5"/>
    <d v="2023-02-01T00:00:00"/>
    <x v="0"/>
    <m/>
    <m/>
    <m/>
    <m/>
    <m/>
    <s v="Tuni Ahmed"/>
    <n v="1686793411"/>
    <s v="tuni.imo.verc@gmail.com"/>
    <s v="UNICEF-VERC"/>
  </r>
  <r>
    <n v="2976"/>
    <s v="UNICEF"/>
    <s v="VERC"/>
    <s v="UNICEF"/>
    <s v="WASH"/>
    <x v="1"/>
    <x v="9"/>
    <s v="# of door"/>
    <m/>
    <n v="98"/>
    <s v="completed"/>
    <s v="Chittagong"/>
    <s v="Cox's Bazar"/>
    <x v="0"/>
    <s v="Palong Khali"/>
    <s v="Camp 08W"/>
    <x v="5"/>
    <d v="2023-02-01T00:00:00"/>
    <x v="0"/>
    <m/>
    <m/>
    <m/>
    <m/>
    <m/>
    <s v="Tuni Ahmed"/>
    <n v="1686793411"/>
    <s v="tuni.imo.verc@gmail.com"/>
    <s v="UNICEF-VERC"/>
  </r>
  <r>
    <n v="2977"/>
    <s v="UNICEF"/>
    <s v="VERC"/>
    <s v="UNICEF"/>
    <s v="WASH"/>
    <x v="1"/>
    <x v="3"/>
    <s v="# of door"/>
    <m/>
    <n v="1183"/>
    <s v="completed"/>
    <s v="Chittagong"/>
    <s v="Cox's Bazar"/>
    <x v="0"/>
    <s v="Palong Khali"/>
    <s v="Camp 08W"/>
    <x v="5"/>
    <d v="2023-02-01T00:00:00"/>
    <x v="0"/>
    <m/>
    <m/>
    <m/>
    <m/>
    <m/>
    <s v="Tuni Ahmed"/>
    <n v="1686793411"/>
    <s v="tuni.imo.verc@gmail.com"/>
    <s v="UNICEF-VERC"/>
  </r>
  <r>
    <n v="2978"/>
    <s v="UNICEF"/>
    <s v="VERC"/>
    <s v="UNICEF"/>
    <s v="WASH"/>
    <x v="3"/>
    <x v="6"/>
    <s v="# of plant"/>
    <m/>
    <n v="2"/>
    <s v="completed"/>
    <s v="Chittagong"/>
    <s v="Cox's Bazar"/>
    <x v="0"/>
    <s v="Palong Khali"/>
    <s v="Camp 08W"/>
    <x v="5"/>
    <d v="2023-02-01T00:00:00"/>
    <x v="0"/>
    <m/>
    <m/>
    <m/>
    <m/>
    <m/>
    <s v="Tuni Ahmed"/>
    <n v="1686793411"/>
    <s v="tuni.imo.verc@gmail.com"/>
    <s v="UNICEF-VERC"/>
  </r>
  <r>
    <n v="2980"/>
    <s v="CCDB"/>
    <s v="CCDB"/>
    <s v="TEARFUND"/>
    <s v="WASH"/>
    <x v="1"/>
    <x v="3"/>
    <s v="# of door"/>
    <m/>
    <n v="86"/>
    <s v="completed"/>
    <s v="Chittagong"/>
    <s v="Cox's Bazar"/>
    <x v="0"/>
    <s v="Palong Khali"/>
    <s v="Camp 01E"/>
    <x v="5"/>
    <d v="2022-08-01T00:00:00"/>
    <x v="0"/>
    <m/>
    <m/>
    <m/>
    <m/>
    <m/>
    <s v="Adward Rintu Halder"/>
    <n v="1713731351"/>
    <s v="adwardrintu@gmail.com"/>
    <s v="CCDB"/>
  </r>
  <r>
    <n v="2981"/>
    <s v="CCDB"/>
    <s v="CCDB"/>
    <s v="TEARFUND"/>
    <s v="WASH"/>
    <x v="1"/>
    <x v="7"/>
    <s v="N/A"/>
    <m/>
    <n v="462"/>
    <s v="completed"/>
    <s v="Chittagong"/>
    <s v="Cox's Bazar"/>
    <x v="0"/>
    <s v="Palong Khali"/>
    <s v="Camp 01E"/>
    <x v="5"/>
    <d v="2022-08-01T00:00:00"/>
    <x v="0"/>
    <m/>
    <m/>
    <m/>
    <m/>
    <m/>
    <s v="Adward Rintu Halder"/>
    <n v="1713731351"/>
    <s v="adwardrintu@gmail.com"/>
    <s v="CCDB"/>
  </r>
  <r>
    <n v="2982"/>
    <s v="CCDB"/>
    <s v="CCDB"/>
    <s v="TEARFUND"/>
    <s v="WASH"/>
    <x v="2"/>
    <x v="4"/>
    <s v="# of HP sessions at HH level"/>
    <m/>
    <n v="340"/>
    <s v="completed"/>
    <s v="Chittagong"/>
    <s v="Cox's Bazar"/>
    <x v="0"/>
    <s v="Palong Khali"/>
    <s v="Camp 01E"/>
    <x v="5"/>
    <d v="2022-08-01T00:00:00"/>
    <x v="0"/>
    <m/>
    <m/>
    <m/>
    <m/>
    <m/>
    <s v="Adward Rintu Halder"/>
    <n v="1713731351"/>
    <s v="adwardrintu@gmail.com"/>
    <s v="CCDB"/>
  </r>
  <r>
    <n v="2983"/>
    <s v="CCDB"/>
    <s v="CCDB"/>
    <s v="TEARFUND"/>
    <s v="WASH"/>
    <x v="2"/>
    <x v="19"/>
    <s v="# of estimated persons reached by mass-media campaign"/>
    <m/>
    <n v="1"/>
    <s v="completed"/>
    <s v="Chittagong"/>
    <s v="Cox's Bazar"/>
    <x v="0"/>
    <s v="Palong Khali"/>
    <s v="Camp 01E"/>
    <x v="5"/>
    <d v="2022-08-01T00:00:00"/>
    <x v="0"/>
    <m/>
    <m/>
    <m/>
    <m/>
    <m/>
    <s v="Adward Rintu Halder"/>
    <n v="1713731351"/>
    <s v="adwardrintu@gmail.com"/>
    <s v="CCDB"/>
  </r>
  <r>
    <n v="2984"/>
    <s v="CCDB"/>
    <s v="CCDB"/>
    <s v="TEARFUND"/>
    <s v="WASH"/>
    <x v="3"/>
    <x v="22"/>
    <s v="# of pit"/>
    <m/>
    <n v="1"/>
    <s v="completed"/>
    <s v="Chittagong"/>
    <s v="Cox's Bazar"/>
    <x v="0"/>
    <s v="Palong Khali"/>
    <s v="Camp 01E"/>
    <x v="5"/>
    <d v="2022-08-01T00:00:00"/>
    <x v="0"/>
    <m/>
    <m/>
    <m/>
    <m/>
    <m/>
    <s v="Adward Rintu Halder"/>
    <n v="1713731351"/>
    <s v="adwardrintu@gmail.com"/>
    <s v="CCDB"/>
  </r>
  <r>
    <n v="2985"/>
    <s v="IOM"/>
    <s v="SHED"/>
    <s v="KFW"/>
    <s v="WASH"/>
    <x v="0"/>
    <x v="0"/>
    <s v="# of tube well"/>
    <m/>
    <n v="237"/>
    <s v="completed"/>
    <s v="Chittagong"/>
    <s v="Cox's Bazar"/>
    <x v="0"/>
    <s v="Palong Khali"/>
    <s v="Camp 13"/>
    <x v="5"/>
    <d v="2022-09-01T00:00:00"/>
    <x v="0"/>
    <m/>
    <m/>
    <m/>
    <m/>
    <m/>
    <s v="Mohammad Hamja Bin Ali"/>
    <n v="1840742077"/>
    <s v="hamja.shedwash@gmail.com"/>
    <s v="IOM-SHED"/>
  </r>
  <r>
    <n v="2986"/>
    <s v="IOM"/>
    <s v="SHED"/>
    <s v="KFW"/>
    <s v="WASH"/>
    <x v="0"/>
    <x v="26"/>
    <s v="# of tube well"/>
    <m/>
    <n v="2"/>
    <s v="completed"/>
    <s v="Chittagong"/>
    <s v="Cox's Bazar"/>
    <x v="0"/>
    <s v="Palong Khali"/>
    <s v="Camp 13"/>
    <x v="5"/>
    <d v="2022-09-01T00:00:00"/>
    <x v="0"/>
    <m/>
    <m/>
    <m/>
    <m/>
    <m/>
    <s v="Mohammad Hamja Bin Ali"/>
    <n v="1840742077"/>
    <s v="hamja.shedwash@gmail.com"/>
    <s v="IOM-SHED"/>
  </r>
  <r>
    <n v="2987"/>
    <s v="IOM"/>
    <s v="SHED"/>
    <s v="KFW"/>
    <s v="WASH"/>
    <x v="1"/>
    <x v="23"/>
    <s v="# of door "/>
    <m/>
    <n v="2"/>
    <s v="completed"/>
    <s v="Chittagong"/>
    <s v="Cox's Bazar"/>
    <x v="0"/>
    <s v="Palong Khali"/>
    <s v="Camp 13"/>
    <x v="5"/>
    <d v="2022-09-01T00:00:00"/>
    <x v="0"/>
    <m/>
    <m/>
    <m/>
    <m/>
    <m/>
    <s v="Mohammad Hamja Bin Ali"/>
    <n v="1840742077"/>
    <s v="hamja.shedwash@gmail.com"/>
    <s v="IOM-SHED"/>
  </r>
  <r>
    <n v="2988"/>
    <s v="IOM"/>
    <s v="SHED"/>
    <s v="KFW"/>
    <s v="WASH"/>
    <x v="1"/>
    <x v="1"/>
    <s v="# of door "/>
    <m/>
    <n v="77"/>
    <s v="completed"/>
    <s v="Chittagong"/>
    <s v="Cox's Bazar"/>
    <x v="0"/>
    <s v="Palong Khali"/>
    <s v="Camp 13"/>
    <x v="5"/>
    <d v="2022-09-01T00:00:00"/>
    <x v="0"/>
    <m/>
    <m/>
    <m/>
    <m/>
    <m/>
    <s v="Mohammad Hamja Bin Ali"/>
    <n v="1840742077"/>
    <s v="hamja.shedwash@gmail.com"/>
    <s v="IOM-SHED"/>
  </r>
  <r>
    <n v="2989"/>
    <s v="IOM"/>
    <s v="SHED"/>
    <s v="KFW"/>
    <s v="WASH"/>
    <x v="1"/>
    <x v="8"/>
    <s v="# of FSM Site"/>
    <m/>
    <n v="4"/>
    <s v="completed"/>
    <s v="Chittagong"/>
    <s v="Cox's Bazar"/>
    <x v="0"/>
    <s v="Palong Khali"/>
    <s v="Camp 13"/>
    <x v="5"/>
    <d v="2022-09-01T00:00:00"/>
    <x v="0"/>
    <m/>
    <m/>
    <m/>
    <m/>
    <m/>
    <s v="Mohammad Hamja Bin Ali"/>
    <n v="1840742077"/>
    <s v="hamja.shedwash@gmail.com"/>
    <s v="IOM-SHED"/>
  </r>
  <r>
    <n v="2990"/>
    <s v="IOM"/>
    <s v="SHED"/>
    <s v="KFW"/>
    <s v="WASH"/>
    <x v="1"/>
    <x v="2"/>
    <s v="# of FSM Site"/>
    <m/>
    <n v="1"/>
    <s v="completed"/>
    <s v="Chittagong"/>
    <s v="Cox's Bazar"/>
    <x v="0"/>
    <s v="Palong Khali"/>
    <s v="Camp 13"/>
    <x v="5"/>
    <d v="2022-09-01T00:00:00"/>
    <x v="0"/>
    <m/>
    <m/>
    <m/>
    <m/>
    <m/>
    <s v="Mohammad Hamja Bin Ali"/>
    <n v="1840742077"/>
    <s v="hamja.shedwash@gmail.com"/>
    <s v="IOM-SHED"/>
  </r>
  <r>
    <n v="2991"/>
    <s v="IOM"/>
    <s v="SHED"/>
    <s v="KFW"/>
    <s v="WASH"/>
    <x v="1"/>
    <x v="9"/>
    <s v="# of door"/>
    <m/>
    <n v="201"/>
    <s v="completed"/>
    <s v="Chittagong"/>
    <s v="Cox's Bazar"/>
    <x v="0"/>
    <s v="Palong Khali"/>
    <s v="Camp 13"/>
    <x v="5"/>
    <d v="2022-09-01T00:00:00"/>
    <x v="0"/>
    <m/>
    <m/>
    <m/>
    <m/>
    <m/>
    <s v="Mohammad Hamja Bin Ali"/>
    <n v="1840742077"/>
    <s v="hamja.shedwash@gmail.com"/>
    <s v="IOM-SHED"/>
  </r>
  <r>
    <n v="2992"/>
    <s v="IOM"/>
    <s v="SHED"/>
    <s v="KFW"/>
    <s v="WASH"/>
    <x v="1"/>
    <x v="3"/>
    <s v="# of door"/>
    <m/>
    <n v="377"/>
    <s v="completed"/>
    <s v="Chittagong"/>
    <s v="Cox's Bazar"/>
    <x v="0"/>
    <s v="Palong Khali"/>
    <s v="Camp 13"/>
    <x v="5"/>
    <d v="2022-09-01T00:00:00"/>
    <x v="0"/>
    <m/>
    <m/>
    <m/>
    <m/>
    <m/>
    <s v="Mohammad Hamja Bin Ali"/>
    <n v="1840742077"/>
    <s v="hamja.shedwash@gmail.com"/>
    <s v="IOM-SHED"/>
  </r>
  <r>
    <n v="2993"/>
    <s v="IOM"/>
    <s v="SHED"/>
    <s v="KFW"/>
    <s v="WASH"/>
    <x v="2"/>
    <x v="4"/>
    <s v="# of HP sessions at HH level"/>
    <m/>
    <n v="52"/>
    <s v="completed"/>
    <s v="Chittagong"/>
    <s v="Cox's Bazar"/>
    <x v="0"/>
    <s v="Palong Khali"/>
    <s v="Camp 13"/>
    <x v="5"/>
    <d v="2022-09-01T00:00:00"/>
    <x v="0"/>
    <m/>
    <m/>
    <m/>
    <m/>
    <m/>
    <s v="Mohammad Hamja Bin Ali"/>
    <n v="1840742077"/>
    <s v="hamja.shedwash@gmail.com"/>
    <s v="IOM-SHED"/>
  </r>
  <r>
    <n v="2994"/>
    <s v="IOM"/>
    <s v="SHED"/>
    <s v="KFW"/>
    <s v="WASH"/>
    <x v="2"/>
    <x v="20"/>
    <s v="# of household"/>
    <m/>
    <n v="4422"/>
    <s v="completed"/>
    <s v="Chittagong"/>
    <s v="Cox's Bazar"/>
    <x v="0"/>
    <s v="Palong Khali"/>
    <s v="Camp 13"/>
    <x v="5"/>
    <d v="2022-09-01T00:00:00"/>
    <x v="0"/>
    <m/>
    <m/>
    <m/>
    <m/>
    <m/>
    <s v="Mohammad Hamja Bin Ali"/>
    <n v="1840742077"/>
    <s v="hamja.shedwash@gmail.com"/>
    <s v="IOM-SHED"/>
  </r>
  <r>
    <n v="2995"/>
    <s v="IOM"/>
    <s v="SHED"/>
    <s v="KFW"/>
    <s v="WASH"/>
    <x v="3"/>
    <x v="22"/>
    <s v="# of pit"/>
    <m/>
    <n v="1"/>
    <s v="completed"/>
    <s v="Chittagong"/>
    <s v="Cox's Bazar"/>
    <x v="0"/>
    <s v="Palong Khali"/>
    <s v="Camp 13"/>
    <x v="5"/>
    <d v="2022-09-01T00:00:00"/>
    <x v="0"/>
    <m/>
    <m/>
    <m/>
    <m/>
    <m/>
    <s v="Mohammad Hamja Bin Ali"/>
    <n v="1840742077"/>
    <s v="hamja.shedwash@gmail.com"/>
    <s v="IOM-SHED"/>
  </r>
  <r>
    <n v="2996"/>
    <s v="IOM"/>
    <s v="SHED"/>
    <s v="KFW"/>
    <s v="WASH"/>
    <x v="3"/>
    <x v="6"/>
    <s v="# of plant"/>
    <m/>
    <n v="1"/>
    <s v="completed"/>
    <s v="Chittagong"/>
    <s v="Cox's Bazar"/>
    <x v="0"/>
    <s v="Palong Khali"/>
    <s v="Camp 13"/>
    <x v="5"/>
    <d v="2022-09-01T00:00:00"/>
    <x v="0"/>
    <m/>
    <m/>
    <m/>
    <m/>
    <m/>
    <s v="Mohammad Hamja Bin Ali"/>
    <n v="1840742077"/>
    <s v="hamja.shedwash@gmail.com"/>
    <s v="IOM-SHED"/>
  </r>
  <r>
    <n v="2997"/>
    <s v="IOM"/>
    <s v="SHED"/>
    <s v="Australian Aid"/>
    <s v="WASH"/>
    <x v="0"/>
    <x v="0"/>
    <s v="# of tube well"/>
    <m/>
    <n v="79"/>
    <s v="completed"/>
    <s v="Chittagong"/>
    <s v="Cox's Bazar"/>
    <x v="0"/>
    <s v="Palong Khali"/>
    <s v="Camp 02W"/>
    <x v="5"/>
    <d v="2022-12-01T00:00:00"/>
    <x v="0"/>
    <m/>
    <m/>
    <m/>
    <m/>
    <m/>
    <s v="Mohammad Hamja Bin Ali"/>
    <n v="1840742077"/>
    <s v="hamja.shedwash@gmail.com"/>
    <s v="IOM-SHED"/>
  </r>
  <r>
    <n v="2998"/>
    <s v="IOM"/>
    <s v="SHED"/>
    <s v="Australian Aid"/>
    <s v="WASH"/>
    <x v="1"/>
    <x v="1"/>
    <s v="# of door "/>
    <m/>
    <n v="46"/>
    <s v="completed"/>
    <s v="Chittagong"/>
    <s v="Cox's Bazar"/>
    <x v="0"/>
    <s v="Palong Khali"/>
    <s v="Camp 02W"/>
    <x v="5"/>
    <d v="2022-12-01T00:00:00"/>
    <x v="0"/>
    <m/>
    <m/>
    <m/>
    <m/>
    <m/>
    <s v="Mohammad Hamja Bin Ali"/>
    <n v="1840742077"/>
    <s v="hamja.shedwash@gmail.com"/>
    <s v="IOM-SHED"/>
  </r>
  <r>
    <n v="2999"/>
    <s v="IOM"/>
    <s v="SHED"/>
    <s v="Australian Aid"/>
    <s v="WASH"/>
    <x v="1"/>
    <x v="8"/>
    <s v="# of FSM Site"/>
    <m/>
    <n v="19"/>
    <s v="completed"/>
    <s v="Chittagong"/>
    <s v="Cox's Bazar"/>
    <x v="0"/>
    <s v="Palong Khali"/>
    <s v="Camp 02W"/>
    <x v="5"/>
    <d v="2022-12-01T00:00:00"/>
    <x v="0"/>
    <m/>
    <m/>
    <m/>
    <m/>
    <m/>
    <s v="Mohammad Hamja Bin Ali"/>
    <n v="1840742077"/>
    <s v="hamja.shedwash@gmail.com"/>
    <s v="IOM-SHED"/>
  </r>
  <r>
    <n v="3000"/>
    <s v="IOM"/>
    <s v="SHED"/>
    <s v="Australian Aid"/>
    <s v="WASH"/>
    <x v="1"/>
    <x v="2"/>
    <s v="# of FSM Site"/>
    <m/>
    <n v="13"/>
    <s v="completed"/>
    <s v="Chittagong"/>
    <s v="Cox's Bazar"/>
    <x v="0"/>
    <s v="Palong Khali"/>
    <s v="Camp 02W"/>
    <x v="5"/>
    <d v="2022-12-01T00:00:00"/>
    <x v="0"/>
    <m/>
    <m/>
    <m/>
    <m/>
    <m/>
    <s v="Mohammad Hamja Bin Ali"/>
    <n v="1840742077"/>
    <s v="hamja.shedwash@gmail.com"/>
    <s v="IOM-SHED"/>
  </r>
  <r>
    <n v="3001"/>
    <s v="IOM"/>
    <s v="SHED"/>
    <s v="Australian Aid"/>
    <s v="WASH"/>
    <x v="1"/>
    <x v="9"/>
    <s v="# of door"/>
    <m/>
    <n v="207"/>
    <s v="completed"/>
    <s v="Chittagong"/>
    <s v="Cox's Bazar"/>
    <x v="0"/>
    <s v="Palong Khali"/>
    <s v="Camp 02W"/>
    <x v="5"/>
    <d v="2022-12-01T00:00:00"/>
    <x v="0"/>
    <m/>
    <m/>
    <m/>
    <m/>
    <m/>
    <s v="Mohammad Hamja Bin Ali"/>
    <n v="1840742077"/>
    <s v="hamja.shedwash@gmail.com"/>
    <s v="IOM-SHED"/>
  </r>
  <r>
    <n v="3002"/>
    <s v="IOM"/>
    <s v="SHED"/>
    <s v="Australian Aid"/>
    <s v="WASH"/>
    <x v="1"/>
    <x v="3"/>
    <s v="# of door"/>
    <m/>
    <n v="392"/>
    <s v="completed"/>
    <s v="Chittagong"/>
    <s v="Cox's Bazar"/>
    <x v="0"/>
    <s v="Palong Khali"/>
    <s v="Camp 02W"/>
    <x v="5"/>
    <d v="2022-12-01T00:00:00"/>
    <x v="0"/>
    <m/>
    <m/>
    <m/>
    <m/>
    <m/>
    <s v="Mohammad Hamja Bin Ali"/>
    <n v="1840742077"/>
    <s v="hamja.shedwash@gmail.com"/>
    <s v="IOM-SHED"/>
  </r>
  <r>
    <n v="3003"/>
    <s v="IOM"/>
    <s v="SHED"/>
    <s v="Australian Aid"/>
    <s v="WASH"/>
    <x v="2"/>
    <x v="4"/>
    <s v="# of HP sessions at HH level"/>
    <m/>
    <n v="72"/>
    <s v="completed"/>
    <s v="Chittagong"/>
    <s v="Cox's Bazar"/>
    <x v="0"/>
    <s v="Palong Khali"/>
    <s v="Camp 02W"/>
    <x v="5"/>
    <d v="2022-12-01T00:00:00"/>
    <x v="0"/>
    <m/>
    <m/>
    <m/>
    <m/>
    <m/>
    <s v="Mohammad Hamja Bin Ali"/>
    <n v="1840742077"/>
    <s v="hamja.shedwash@gmail.com"/>
    <s v="IOM-SHED"/>
  </r>
  <r>
    <n v="3004"/>
    <s v="IOM"/>
    <s v="SHED"/>
    <s v="Australian Aid"/>
    <s v="WASH"/>
    <x v="3"/>
    <x v="22"/>
    <s v="# of pit"/>
    <m/>
    <n v="1"/>
    <s v="completed"/>
    <s v="Chittagong"/>
    <s v="Cox's Bazar"/>
    <x v="0"/>
    <s v="Palong Khali"/>
    <s v="Camp 02W"/>
    <x v="5"/>
    <d v="2022-12-01T00:00:00"/>
    <x v="0"/>
    <m/>
    <m/>
    <m/>
    <m/>
    <m/>
    <s v="Mohammad Hamja Bin Ali"/>
    <n v="1840742077"/>
    <s v="hamja.shedwash@gmail.com"/>
    <s v="IOM-SHED"/>
  </r>
  <r>
    <n v="3005"/>
    <s v="IOM"/>
    <s v="SHED"/>
    <s v="Australian Aid"/>
    <s v="WASH"/>
    <x v="3"/>
    <x v="6"/>
    <s v="# of plant"/>
    <m/>
    <n v="1"/>
    <s v="completed"/>
    <s v="Chittagong"/>
    <s v="Cox's Bazar"/>
    <x v="0"/>
    <s v="Palong Khali"/>
    <s v="Camp 02W"/>
    <x v="5"/>
    <d v="2022-12-01T00:00:00"/>
    <x v="0"/>
    <m/>
    <m/>
    <m/>
    <m/>
    <m/>
    <s v="Mohammad Hamja Bin Ali"/>
    <n v="1840742077"/>
    <s v="hamja.shedwash@gmail.com"/>
    <s v="IOM-SHED"/>
  </r>
  <r>
    <n v="3006"/>
    <s v="IOM"/>
    <s v="SHED"/>
    <s v="KFW"/>
    <s v="WASH"/>
    <x v="0"/>
    <x v="0"/>
    <s v="# of tube well"/>
    <m/>
    <n v="54"/>
    <s v="completed"/>
    <s v="Chittagong"/>
    <s v="Cox's Bazar"/>
    <x v="0"/>
    <s v="Palong Khali"/>
    <s v="Camp 20"/>
    <x v="5"/>
    <d v="2022-09-01T00:00:00"/>
    <x v="0"/>
    <m/>
    <m/>
    <m/>
    <m/>
    <m/>
    <s v="Mohammad Hamja Bin Ali"/>
    <n v="1840742077"/>
    <s v="hamja.shedwash@gmail.com"/>
    <s v="IOM-SHED"/>
  </r>
  <r>
    <n v="3007"/>
    <s v="IOM"/>
    <s v="SHED"/>
    <s v="KFW"/>
    <s v="WASH"/>
    <x v="1"/>
    <x v="23"/>
    <s v="# of door "/>
    <m/>
    <n v="2"/>
    <s v="completed"/>
    <s v="Chittagong"/>
    <s v="Cox's Bazar"/>
    <x v="0"/>
    <s v="Palong Khali"/>
    <s v="Camp 20"/>
    <x v="5"/>
    <d v="2022-09-01T00:00:00"/>
    <x v="0"/>
    <m/>
    <m/>
    <m/>
    <m/>
    <m/>
    <s v="Mohammad Hamja Bin Ali"/>
    <n v="1840742077"/>
    <s v="hamja.shedwash@gmail.com"/>
    <s v="IOM-SHED"/>
  </r>
  <r>
    <n v="3008"/>
    <s v="IOM"/>
    <s v="SHED"/>
    <s v="KFW"/>
    <s v="WASH"/>
    <x v="1"/>
    <x v="1"/>
    <s v="# of door "/>
    <m/>
    <n v="31"/>
    <s v="completed"/>
    <s v="Chittagong"/>
    <s v="Cox's Bazar"/>
    <x v="0"/>
    <s v="Palong Khali"/>
    <s v="Camp 20"/>
    <x v="5"/>
    <d v="2022-09-01T00:00:00"/>
    <x v="0"/>
    <m/>
    <m/>
    <m/>
    <m/>
    <m/>
    <s v="Mohammad Hamja Bin Ali"/>
    <n v="1840742077"/>
    <s v="hamja.shedwash@gmail.com"/>
    <s v="IOM-SHED"/>
  </r>
  <r>
    <n v="3009"/>
    <s v="IOM"/>
    <s v="SHED"/>
    <s v="KFW"/>
    <s v="WASH"/>
    <x v="1"/>
    <x v="8"/>
    <s v="# of FSM Site"/>
    <m/>
    <n v="6"/>
    <s v="completed"/>
    <s v="Chittagong"/>
    <s v="Cox's Bazar"/>
    <x v="0"/>
    <s v="Palong Khali"/>
    <s v="Camp 20"/>
    <x v="5"/>
    <d v="2022-09-01T00:00:00"/>
    <x v="0"/>
    <m/>
    <m/>
    <m/>
    <m/>
    <m/>
    <s v="Mohammad Hamja Bin Ali"/>
    <n v="1840742077"/>
    <s v="hamja.shedwash@gmail.com"/>
    <s v="IOM-SHED"/>
  </r>
  <r>
    <n v="3010"/>
    <s v="IOM"/>
    <s v="SHED"/>
    <s v="KFW"/>
    <s v="WASH"/>
    <x v="1"/>
    <x v="9"/>
    <s v="# of door"/>
    <m/>
    <n v="44"/>
    <s v="completed"/>
    <s v="Chittagong"/>
    <s v="Cox's Bazar"/>
    <x v="0"/>
    <s v="Palong Khali"/>
    <s v="Camp 20"/>
    <x v="5"/>
    <d v="2022-09-01T00:00:00"/>
    <x v="0"/>
    <m/>
    <m/>
    <m/>
    <m/>
    <m/>
    <s v="Mohammad Hamja Bin Ali"/>
    <n v="1840742077"/>
    <s v="hamja.shedwash@gmail.com"/>
    <s v="IOM-SHED"/>
  </r>
  <r>
    <n v="3011"/>
    <s v="IOM"/>
    <s v="SHED"/>
    <s v="KFW"/>
    <s v="WASH"/>
    <x v="1"/>
    <x v="3"/>
    <s v="# of door"/>
    <m/>
    <n v="22"/>
    <s v="completed"/>
    <s v="Chittagong"/>
    <s v="Cox's Bazar"/>
    <x v="0"/>
    <s v="Palong Khali"/>
    <s v="Camp 20"/>
    <x v="5"/>
    <d v="2022-09-01T00:00:00"/>
    <x v="0"/>
    <m/>
    <m/>
    <m/>
    <m/>
    <m/>
    <s v="Mohammad Hamja Bin Ali"/>
    <n v="1840742077"/>
    <s v="hamja.shedwash@gmail.com"/>
    <s v="IOM-SHED"/>
  </r>
  <r>
    <n v="3012"/>
    <s v="IOM"/>
    <s v="SHED"/>
    <s v="KFW"/>
    <s v="WASH"/>
    <x v="2"/>
    <x v="4"/>
    <s v="# of HP sessions at HH level"/>
    <m/>
    <n v="6"/>
    <s v="completed"/>
    <s v="Chittagong"/>
    <s v="Cox's Bazar"/>
    <x v="0"/>
    <s v="Palong Khali"/>
    <s v="Camp 20"/>
    <x v="5"/>
    <d v="2022-09-01T00:00:00"/>
    <x v="0"/>
    <m/>
    <m/>
    <m/>
    <m/>
    <m/>
    <s v="Mohammad Hamja Bin Ali"/>
    <n v="1840742077"/>
    <s v="hamja.shedwash@gmail.com"/>
    <s v="IOM-SHED"/>
  </r>
  <r>
    <n v="3013"/>
    <s v="IOM"/>
    <s v="SHED"/>
    <s v="KFW"/>
    <s v="WASH"/>
    <x v="2"/>
    <x v="20"/>
    <s v="# of household"/>
    <m/>
    <n v="711"/>
    <s v="completed"/>
    <s v="Chittagong"/>
    <s v="Cox's Bazar"/>
    <x v="0"/>
    <s v="Palong Khali"/>
    <s v="Camp 20"/>
    <x v="5"/>
    <d v="2022-09-01T00:00:00"/>
    <x v="0"/>
    <m/>
    <m/>
    <m/>
    <m/>
    <m/>
    <s v="Mohammad Hamja Bin Ali"/>
    <n v="1840742077"/>
    <s v="hamja.shedwash@gmail.com"/>
    <s v="IOM-SHED"/>
  </r>
  <r>
    <n v="3014"/>
    <s v="IOM"/>
    <s v="SHED"/>
    <s v="KFW"/>
    <s v="WASH"/>
    <x v="3"/>
    <x v="22"/>
    <s v="# of pit"/>
    <m/>
    <n v="1"/>
    <s v="completed"/>
    <s v="Chittagong"/>
    <s v="Cox's Bazar"/>
    <x v="0"/>
    <s v="Palong Khali"/>
    <s v="Camp 20"/>
    <x v="5"/>
    <d v="2022-09-01T00:00:00"/>
    <x v="0"/>
    <m/>
    <m/>
    <m/>
    <m/>
    <m/>
    <s v="Mohammad Hamja Bin Ali"/>
    <n v="1840742077"/>
    <s v="hamja.shedwash@gmail.com"/>
    <s v="IOM-SHED"/>
  </r>
  <r>
    <n v="3015"/>
    <s v="IOM"/>
    <s v="SHED"/>
    <s v="KFW"/>
    <s v="WASH"/>
    <x v="3"/>
    <x v="6"/>
    <s v="# of plant"/>
    <m/>
    <n v="2"/>
    <s v="completed"/>
    <s v="Chittagong"/>
    <s v="Cox's Bazar"/>
    <x v="0"/>
    <s v="Palong Khali"/>
    <s v="Camp 20"/>
    <x v="5"/>
    <d v="2022-09-01T00:00:00"/>
    <x v="0"/>
    <m/>
    <m/>
    <m/>
    <m/>
    <m/>
    <s v="Mohammad Hamja Bin Ali"/>
    <n v="1840742077"/>
    <s v="hamja.shedwash@gmail.com"/>
    <s v="IOM-SHED"/>
  </r>
  <r>
    <n v="3016"/>
    <s v="IOM"/>
    <s v="SHED"/>
    <s v="KFW"/>
    <s v="WASH"/>
    <x v="0"/>
    <x v="0"/>
    <s v="# of tube well"/>
    <m/>
    <n v="71"/>
    <s v="completed"/>
    <s v="Chittagong"/>
    <s v="Cox's Bazar"/>
    <x v="0"/>
    <s v="Palong Khali"/>
    <s v="Camp 20 Extension"/>
    <x v="5"/>
    <d v="2022-09-01T00:00:00"/>
    <x v="0"/>
    <m/>
    <m/>
    <m/>
    <m/>
    <m/>
    <s v="Mohammad Hamja Bin Ali"/>
    <n v="1840742077"/>
    <s v="hamja.shedwash@gmail.com"/>
    <s v="IOM-SHED"/>
  </r>
  <r>
    <n v="3017"/>
    <s v="IOM"/>
    <s v="SHED"/>
    <s v="KFW"/>
    <s v="WASH"/>
    <x v="0"/>
    <x v="12"/>
    <s v="# of water network"/>
    <m/>
    <n v="4"/>
    <s v="completed"/>
    <s v="Chittagong"/>
    <s v="Cox's Bazar"/>
    <x v="0"/>
    <s v="Palong Khali"/>
    <s v="Camp 20 Extension"/>
    <x v="5"/>
    <d v="2022-09-01T00:00:00"/>
    <x v="0"/>
    <m/>
    <m/>
    <m/>
    <m/>
    <m/>
    <s v="Mohammad Hamja Bin Ali"/>
    <n v="1840742077"/>
    <s v="hamja.shedwash@gmail.com"/>
    <s v="IOM-SHED"/>
  </r>
  <r>
    <n v="3018"/>
    <s v="IOM"/>
    <s v="SHED"/>
    <s v="KFW"/>
    <s v="WASH"/>
    <x v="1"/>
    <x v="1"/>
    <s v="# of door "/>
    <m/>
    <n v="33"/>
    <s v="completed"/>
    <s v="Chittagong"/>
    <s v="Cox's Bazar"/>
    <x v="0"/>
    <s v="Palong Khali"/>
    <s v="Camp 20 Extension"/>
    <x v="5"/>
    <d v="2022-09-01T00:00:00"/>
    <x v="0"/>
    <m/>
    <m/>
    <m/>
    <m/>
    <m/>
    <s v="Mohammad Hamja Bin Ali"/>
    <n v="1840742077"/>
    <s v="hamja.shedwash@gmail.com"/>
    <s v="IOM-SHED"/>
  </r>
  <r>
    <n v="3019"/>
    <s v="IOM"/>
    <s v="SHED"/>
    <s v="KFW"/>
    <s v="WASH"/>
    <x v="1"/>
    <x v="8"/>
    <s v="# of FSM Site"/>
    <m/>
    <n v="13"/>
    <s v="completed"/>
    <s v="Chittagong"/>
    <s v="Cox's Bazar"/>
    <x v="0"/>
    <s v="Palong Khali"/>
    <s v="Camp 20 Extension"/>
    <x v="5"/>
    <d v="2022-09-01T00:00:00"/>
    <x v="0"/>
    <m/>
    <m/>
    <m/>
    <m/>
    <m/>
    <s v="Mohammad Hamja Bin Ali"/>
    <n v="1840742077"/>
    <s v="hamja.shedwash@gmail.com"/>
    <s v="IOM-SHED"/>
  </r>
  <r>
    <n v="3020"/>
    <s v="IOM"/>
    <s v="SHED"/>
    <s v="KFW"/>
    <s v="WASH"/>
    <x v="1"/>
    <x v="2"/>
    <s v="# of FSM Site"/>
    <m/>
    <n v="2"/>
    <s v="completed"/>
    <s v="Chittagong"/>
    <s v="Cox's Bazar"/>
    <x v="0"/>
    <s v="Palong Khali"/>
    <s v="Camp 20 Extension"/>
    <x v="5"/>
    <d v="2022-09-01T00:00:00"/>
    <x v="0"/>
    <m/>
    <m/>
    <m/>
    <m/>
    <m/>
    <s v="Mohammad Hamja Bin Ali"/>
    <n v="1840742077"/>
    <s v="hamja.shedwash@gmail.com"/>
    <s v="IOM-SHED"/>
  </r>
  <r>
    <n v="3021"/>
    <s v="IOM"/>
    <s v="SHED"/>
    <s v="KFW"/>
    <s v="WASH"/>
    <x v="1"/>
    <x v="9"/>
    <s v="# of door"/>
    <m/>
    <n v="137"/>
    <s v="completed"/>
    <s v="Chittagong"/>
    <s v="Cox's Bazar"/>
    <x v="0"/>
    <s v="Palong Khali"/>
    <s v="Camp 20 Extension"/>
    <x v="5"/>
    <d v="2022-09-01T00:00:00"/>
    <x v="0"/>
    <m/>
    <m/>
    <m/>
    <m/>
    <m/>
    <s v="Mohammad Hamja Bin Ali"/>
    <n v="1840742077"/>
    <s v="hamja.shedwash@gmail.com"/>
    <s v="IOM-SHED"/>
  </r>
  <r>
    <n v="3022"/>
    <s v="IOM"/>
    <s v="SHED"/>
    <s v="KFW"/>
    <s v="WASH"/>
    <x v="1"/>
    <x v="3"/>
    <s v="# of door"/>
    <m/>
    <n v="95"/>
    <s v="completed"/>
    <s v="Chittagong"/>
    <s v="Cox's Bazar"/>
    <x v="0"/>
    <s v="Palong Khali"/>
    <s v="Camp 20 Extension"/>
    <x v="5"/>
    <d v="2022-09-01T00:00:00"/>
    <x v="0"/>
    <m/>
    <m/>
    <m/>
    <m/>
    <m/>
    <s v="Mohammad Hamja Bin Ali"/>
    <n v="1840742077"/>
    <s v="hamja.shedwash@gmail.com"/>
    <s v="IOM-SHED"/>
  </r>
  <r>
    <n v="3023"/>
    <s v="IOM"/>
    <s v="SHED"/>
    <s v="KFW"/>
    <s v="WASH"/>
    <x v="2"/>
    <x v="4"/>
    <s v="# of HP sessions at HH level"/>
    <m/>
    <n v="12"/>
    <s v="completed"/>
    <s v="Chittagong"/>
    <s v="Cox's Bazar"/>
    <x v="0"/>
    <s v="Palong Khali"/>
    <s v="Camp 20 Extension"/>
    <x v="5"/>
    <d v="2022-09-01T00:00:00"/>
    <x v="0"/>
    <m/>
    <m/>
    <m/>
    <m/>
    <m/>
    <s v="Mohammad Hamja Bin Ali"/>
    <n v="1840742077"/>
    <s v="hamja.shedwash@gmail.com"/>
    <s v="IOM-SHED"/>
  </r>
  <r>
    <n v="3024"/>
    <s v="IOM"/>
    <s v="SHED"/>
    <s v="KFW"/>
    <s v="WASH"/>
    <x v="2"/>
    <x v="20"/>
    <s v="# of household"/>
    <m/>
    <n v="2260"/>
    <s v="completed"/>
    <s v="Chittagong"/>
    <s v="Cox's Bazar"/>
    <x v="0"/>
    <s v="Palong Khali"/>
    <s v="Camp 20 Extension"/>
    <x v="5"/>
    <d v="2022-09-01T00:00:00"/>
    <x v="0"/>
    <m/>
    <m/>
    <m/>
    <m/>
    <m/>
    <s v="Mohammad Hamja Bin Ali"/>
    <n v="1840742077"/>
    <s v="hamja.shedwash@gmail.com"/>
    <s v="IOM-SHED"/>
  </r>
  <r>
    <n v="3025"/>
    <s v="IOM"/>
    <s v="SHED"/>
    <s v="KFW"/>
    <s v="WASH"/>
    <x v="3"/>
    <x v="22"/>
    <s v="# of pit"/>
    <m/>
    <n v="1"/>
    <s v="completed"/>
    <s v="Chittagong"/>
    <s v="Cox's Bazar"/>
    <x v="0"/>
    <s v="Palong Khali"/>
    <s v="Camp 20 Extension"/>
    <x v="5"/>
    <d v="2022-09-01T00:00:00"/>
    <x v="0"/>
    <m/>
    <m/>
    <m/>
    <m/>
    <m/>
    <s v="Mohammad Hamja Bin Ali"/>
    <n v="1840742077"/>
    <s v="hamja.shedwash@gmail.com"/>
    <s v="IOM-SHED"/>
  </r>
  <r>
    <n v="3026"/>
    <s v="IOM"/>
    <s v="SHED"/>
    <s v="KFW"/>
    <s v="WASH"/>
    <x v="2"/>
    <x v="4"/>
    <s v="# of HP sessions at HH level"/>
    <m/>
    <n v="144"/>
    <s v="completed"/>
    <s v="Chittagong"/>
    <s v="Cox's Bazar"/>
    <x v="0"/>
    <s v="Raja Palong"/>
    <s v="HC,Raja Palong"/>
    <x v="5"/>
    <d v="2022-09-01T00:00:00"/>
    <x v="1"/>
    <m/>
    <m/>
    <m/>
    <m/>
    <m/>
    <s v="Mohammad Hamja Bin Ali"/>
    <n v="1840742077"/>
    <s v="hamja.shedwash@gmail.com"/>
    <s v="IOM-SHED"/>
  </r>
  <r>
    <n v="3027"/>
    <s v="IOM"/>
    <s v="SHED"/>
    <s v="KFW"/>
    <s v="WASH"/>
    <x v="2"/>
    <x v="4"/>
    <s v="# of HP sessions at HH level"/>
    <m/>
    <n v="93"/>
    <s v="completed"/>
    <s v="Chittagong"/>
    <s v="Cox's Bazar"/>
    <x v="0"/>
    <s v="Palong Khali"/>
    <s v="HC,Palong Khali"/>
    <x v="5"/>
    <d v="2022-09-01T00:00:00"/>
    <x v="1"/>
    <m/>
    <m/>
    <m/>
    <m/>
    <m/>
    <s v="Mohammad Hamja Bin Ali"/>
    <n v="1840742077"/>
    <s v="hamja.shedwash@gmail.com"/>
    <s v="IOM-SHED"/>
  </r>
  <r>
    <n v="3028"/>
    <s v="NABOLOK"/>
    <s v="NABOLOK"/>
    <s v="GFFO-AA"/>
    <s v="WASH"/>
    <x v="0"/>
    <x v="13"/>
    <s v="# cubic meters / day"/>
    <m/>
    <n v="5"/>
    <s v="completed"/>
    <s v="Chittagong"/>
    <s v="Cox's Bazar"/>
    <x v="1"/>
    <s v="Nhilla"/>
    <s v="Camp 24"/>
    <x v="5"/>
    <d v="2022-12-01T00:00:00"/>
    <x v="0"/>
    <m/>
    <m/>
    <m/>
    <m/>
    <m/>
    <s v="Md. Siddiqur Rahman"/>
    <n v="1712024697"/>
    <s v="nabolok.rrcoxb@gmail.com"/>
    <s v="NABOLOK"/>
  </r>
  <r>
    <n v="3029"/>
    <s v="NABOLOK"/>
    <s v="NABOLOK"/>
    <s v="GFFO-AA"/>
    <s v="WASH"/>
    <x v="0"/>
    <x v="12"/>
    <s v="# of water network"/>
    <m/>
    <n v="1"/>
    <s v="completed"/>
    <s v="Chittagong"/>
    <s v="Cox's Bazar"/>
    <x v="1"/>
    <s v="Nhilla"/>
    <s v="Camp 24"/>
    <x v="5"/>
    <d v="2022-12-01T00:00:00"/>
    <x v="0"/>
    <m/>
    <m/>
    <m/>
    <m/>
    <m/>
    <s v="Md. Siddiqur Rahman"/>
    <n v="1712024697"/>
    <s v="nabolok.rrcoxb@gmail.com"/>
    <s v="NABOLOK"/>
  </r>
  <r>
    <n v="3030"/>
    <s v="NABOLOK"/>
    <s v="NABOLOK"/>
    <s v="GFFO-AA"/>
    <s v="WASH"/>
    <x v="1"/>
    <x v="1"/>
    <s v="# of door "/>
    <m/>
    <n v="54"/>
    <s v="completed"/>
    <s v="Chittagong"/>
    <s v="Cox's Bazar"/>
    <x v="1"/>
    <s v="Nhilla"/>
    <s v="Camp 24"/>
    <x v="5"/>
    <d v="2022-12-01T00:00:00"/>
    <x v="0"/>
    <m/>
    <m/>
    <m/>
    <m/>
    <m/>
    <s v="Md. Siddiqur Rahman"/>
    <n v="1712024697"/>
    <s v="nabolok.rrcoxb@gmail.com"/>
    <s v="NABOLOK"/>
  </r>
  <r>
    <n v="3031"/>
    <s v="NABOLOK"/>
    <s v="NABOLOK"/>
    <s v="GFFO-AA"/>
    <s v="WASH"/>
    <x v="1"/>
    <x v="8"/>
    <s v="# of FSM Site"/>
    <m/>
    <n v="3"/>
    <s v="completed"/>
    <s v="Chittagong"/>
    <s v="Cox's Bazar"/>
    <x v="1"/>
    <s v="Nhilla"/>
    <s v="Camp 24"/>
    <x v="5"/>
    <d v="2022-12-01T00:00:00"/>
    <x v="0"/>
    <m/>
    <m/>
    <m/>
    <m/>
    <m/>
    <s v="Md. Siddiqur Rahman"/>
    <n v="1712024697"/>
    <s v="nabolok.rrcoxb@gmail.com"/>
    <s v="NABOLOK"/>
  </r>
  <r>
    <n v="3032"/>
    <s v="NABOLOK"/>
    <s v="NABOLOK"/>
    <s v="GFFO-AA"/>
    <s v="WASH"/>
    <x v="1"/>
    <x v="9"/>
    <s v="# of door"/>
    <m/>
    <n v="15"/>
    <s v="completed"/>
    <s v="Chittagong"/>
    <s v="Cox's Bazar"/>
    <x v="1"/>
    <s v="Nhilla"/>
    <s v="Camp 24"/>
    <x v="5"/>
    <d v="2022-12-01T00:00:00"/>
    <x v="0"/>
    <m/>
    <m/>
    <m/>
    <m/>
    <m/>
    <s v="Md. Siddiqur Rahman"/>
    <n v="1712024697"/>
    <s v="nabolok.rrcoxb@gmail.com"/>
    <s v="NABOLOK"/>
  </r>
  <r>
    <n v="3033"/>
    <s v="NABOLOK"/>
    <s v="NABOLOK"/>
    <s v="GFFO-AA"/>
    <s v="WASH"/>
    <x v="1"/>
    <x v="3"/>
    <s v="# of door"/>
    <m/>
    <n v="82"/>
    <s v="completed"/>
    <s v="Chittagong"/>
    <s v="Cox's Bazar"/>
    <x v="1"/>
    <s v="Nhilla"/>
    <s v="Camp 24"/>
    <x v="5"/>
    <d v="2022-12-01T00:00:00"/>
    <x v="0"/>
    <m/>
    <m/>
    <m/>
    <m/>
    <m/>
    <s v="Md. Siddiqur Rahman"/>
    <n v="1712024697"/>
    <s v="nabolok.rrcoxb@gmail.com"/>
    <s v="NABOLOK"/>
  </r>
  <r>
    <n v="3034"/>
    <s v="NABOLOK"/>
    <s v="NABOLOK"/>
    <s v="GFFO-AA"/>
    <s v="WASH"/>
    <x v="2"/>
    <x v="10"/>
    <s v="# of HP sessions at community level"/>
    <m/>
    <n v="227"/>
    <s v="completed"/>
    <s v="Chittagong"/>
    <s v="Cox's Bazar"/>
    <x v="1"/>
    <s v="Nhilla"/>
    <s v="Camp 24"/>
    <x v="5"/>
    <d v="2022-12-01T00:00:00"/>
    <x v="0"/>
    <m/>
    <m/>
    <m/>
    <m/>
    <m/>
    <s v="Md. Siddiqur Rahman"/>
    <n v="1712024697"/>
    <s v="nabolok.rrcoxb@gmail.com"/>
    <s v="NABOLOK"/>
  </r>
  <r>
    <n v="3035"/>
    <s v="NABOLOK"/>
    <s v="NABOLOK"/>
    <s v="GFFO-AA"/>
    <s v="WASH"/>
    <x v="2"/>
    <x v="4"/>
    <s v="# of HP sessions at HH level"/>
    <m/>
    <n v="1544"/>
    <s v="completed"/>
    <s v="Chittagong"/>
    <s v="Cox's Bazar"/>
    <x v="1"/>
    <s v="Nhilla"/>
    <s v="Camp 24"/>
    <x v="5"/>
    <d v="2022-12-01T00:00:00"/>
    <x v="0"/>
    <m/>
    <m/>
    <m/>
    <m/>
    <m/>
    <s v="Md. Siddiqur Rahman"/>
    <n v="1712024697"/>
    <s v="nabolok.rrcoxb@gmail.com"/>
    <s v="NABOLOK"/>
  </r>
  <r>
    <n v="3036"/>
    <s v="NABOLOK"/>
    <s v="NABOLOK"/>
    <s v="GFFO-AA"/>
    <s v="WASH"/>
    <x v="2"/>
    <x v="19"/>
    <s v="# of estimated persons reached by mass-media campaign"/>
    <m/>
    <n v="2"/>
    <s v="completed"/>
    <s v="Chittagong"/>
    <s v="Cox's Bazar"/>
    <x v="1"/>
    <s v="Nhilla"/>
    <s v="Camp 24"/>
    <x v="5"/>
    <d v="2022-12-01T00:00:00"/>
    <x v="0"/>
    <m/>
    <m/>
    <m/>
    <m/>
    <m/>
    <s v="Md. Siddiqur Rahman"/>
    <n v="1712024697"/>
    <s v="nabolok.rrcoxb@gmail.com"/>
    <s v="NABOLOK"/>
  </r>
  <r>
    <n v="3037"/>
    <s v="NABOLOK"/>
    <s v="NABOLOK"/>
    <s v="GFFO-AA"/>
    <s v="WASH"/>
    <x v="2"/>
    <x v="20"/>
    <s v="# of household"/>
    <m/>
    <n v="954"/>
    <s v="completed"/>
    <s v="Chittagong"/>
    <s v="Cox's Bazar"/>
    <x v="1"/>
    <s v="Nhilla"/>
    <s v="Camp 24"/>
    <x v="5"/>
    <d v="2022-12-01T00:00:00"/>
    <x v="0"/>
    <m/>
    <m/>
    <m/>
    <m/>
    <m/>
    <s v="Md. Siddiqur Rahman"/>
    <n v="1712024697"/>
    <s v="nabolok.rrcoxb@gmail.com"/>
    <s v="NABOLOK"/>
  </r>
  <r>
    <n v="3038"/>
    <s v="NABOLOK"/>
    <s v="NABOLOK"/>
    <s v="GFFO-AA"/>
    <s v="WASH"/>
    <x v="3"/>
    <x v="22"/>
    <s v="# of pit"/>
    <m/>
    <n v="4"/>
    <s v="completed"/>
    <s v="Chittagong"/>
    <s v="Cox's Bazar"/>
    <x v="1"/>
    <s v="Nhilla"/>
    <s v="Camp 24"/>
    <x v="5"/>
    <d v="2022-12-01T00:00:00"/>
    <x v="0"/>
    <m/>
    <m/>
    <m/>
    <m/>
    <m/>
    <s v="Md. Siddiqur Rahman"/>
    <n v="1712024697"/>
    <s v="nabolok.rrcoxb@gmail.com"/>
    <s v="NABOLOK"/>
  </r>
  <r>
    <n v="3039"/>
    <s v="NABOLOK"/>
    <s v="NABOLOK"/>
    <s v="GFFO-AA"/>
    <s v="WASH"/>
    <x v="3"/>
    <x v="6"/>
    <s v="# of plant"/>
    <m/>
    <n v="1"/>
    <s v="completed"/>
    <s v="Chittagong"/>
    <s v="Cox's Bazar"/>
    <x v="1"/>
    <s v="Nhilla"/>
    <s v="Camp 24"/>
    <x v="5"/>
    <d v="2022-12-01T00:00:00"/>
    <x v="0"/>
    <m/>
    <m/>
    <m/>
    <m/>
    <m/>
    <s v="Md. Siddiqur Rahman"/>
    <n v="1712024697"/>
    <s v="nabolok.rrcoxb@gmail.com"/>
    <s v="NABOLOK"/>
  </r>
  <r>
    <n v="3040"/>
    <s v="NABOLOK"/>
    <s v="NABOLOK"/>
    <s v="GFFO-AA"/>
    <s v="WASH"/>
    <x v="0"/>
    <x v="12"/>
    <s v="# of water network"/>
    <m/>
    <n v="1"/>
    <s v="completed"/>
    <s v="Chittagong"/>
    <s v="Cox's Bazar"/>
    <x v="1"/>
    <s v="Nhilla"/>
    <s v="Camp 25"/>
    <x v="5"/>
    <d v="2022-12-01T00:00:00"/>
    <x v="0"/>
    <m/>
    <m/>
    <m/>
    <m/>
    <m/>
    <s v="Md. Siddiqur Rahman"/>
    <n v="1712024697"/>
    <s v="nabolok.rrcoxb@gmail.com"/>
    <s v="NABOLOK"/>
  </r>
  <r>
    <n v="3041"/>
    <s v="NABOLOK"/>
    <s v="NABOLOK"/>
    <s v="GFFO-AA"/>
    <s v="WASH"/>
    <x v="0"/>
    <x v="13"/>
    <s v="# cubic meters / day"/>
    <m/>
    <n v="5"/>
    <s v="completed"/>
    <s v="Chittagong"/>
    <s v="Cox's Bazar"/>
    <x v="1"/>
    <s v="Nhilla"/>
    <s v="Camp 26"/>
    <x v="5"/>
    <d v="2022-12-01T00:00:00"/>
    <x v="0"/>
    <m/>
    <m/>
    <m/>
    <m/>
    <m/>
    <s v="Md. Siddiqur Rahman"/>
    <n v="1712024697"/>
    <s v="nabolok.rrcoxb@gmail.com"/>
    <s v="NABOLOK"/>
  </r>
  <r>
    <n v="3042"/>
    <s v="NABOLOK"/>
    <s v="NABOLOK"/>
    <s v="GFFO-AA"/>
    <s v="WASH"/>
    <x v="0"/>
    <x v="12"/>
    <s v="# of water network"/>
    <m/>
    <n v="1"/>
    <s v="completed"/>
    <s v="Chittagong"/>
    <s v="Cox's Bazar"/>
    <x v="1"/>
    <s v="Nhilla"/>
    <s v="Camp 26"/>
    <x v="5"/>
    <d v="2022-12-01T00:00:00"/>
    <x v="0"/>
    <m/>
    <m/>
    <m/>
    <m/>
    <m/>
    <s v="Md. Siddiqur Rahman"/>
    <n v="1712024697"/>
    <s v="nabolok.rrcoxb@gmail.com"/>
    <s v="NABOLOK"/>
  </r>
  <r>
    <n v="3043"/>
    <s v="NABOLOK"/>
    <s v="NABOLOK"/>
    <s v="GFFO-AA"/>
    <s v="WASH"/>
    <x v="1"/>
    <x v="1"/>
    <s v="# of door "/>
    <m/>
    <n v="60"/>
    <s v="completed"/>
    <s v="Chittagong"/>
    <s v="Cox's Bazar"/>
    <x v="1"/>
    <s v="Nhilla"/>
    <s v="Camp 26"/>
    <x v="5"/>
    <d v="2022-12-01T00:00:00"/>
    <x v="0"/>
    <m/>
    <m/>
    <m/>
    <m/>
    <m/>
    <s v="Md. Siddiqur Rahman"/>
    <n v="1712024697"/>
    <s v="nabolok.rrcoxb@gmail.com"/>
    <s v="NABOLOK"/>
  </r>
  <r>
    <n v="3044"/>
    <s v="NABOLOK"/>
    <s v="NABOLOK"/>
    <s v="GFFO-AA"/>
    <s v="WASH"/>
    <x v="1"/>
    <x v="8"/>
    <s v="# of FSM Site"/>
    <m/>
    <n v="1"/>
    <s v="completed"/>
    <s v="Chittagong"/>
    <s v="Cox's Bazar"/>
    <x v="1"/>
    <s v="Nhilla"/>
    <s v="Camp 26"/>
    <x v="5"/>
    <d v="2022-12-01T00:00:00"/>
    <x v="0"/>
    <m/>
    <m/>
    <m/>
    <m/>
    <m/>
    <s v="Md. Siddiqur Rahman"/>
    <n v="1712024697"/>
    <s v="nabolok.rrcoxb@gmail.com"/>
    <s v="NABOLOK"/>
  </r>
  <r>
    <n v="3045"/>
    <s v="NABOLOK"/>
    <s v="NABOLOK"/>
    <s v="GFFO-AA"/>
    <s v="WASH"/>
    <x v="1"/>
    <x v="9"/>
    <s v="# of door"/>
    <m/>
    <n v="12"/>
    <s v="completed"/>
    <s v="Chittagong"/>
    <s v="Cox's Bazar"/>
    <x v="1"/>
    <s v="Nhilla"/>
    <s v="Camp 26"/>
    <x v="5"/>
    <d v="2022-12-01T00:00:00"/>
    <x v="0"/>
    <m/>
    <m/>
    <m/>
    <m/>
    <m/>
    <s v="Md. Siddiqur Rahman"/>
    <n v="1712024697"/>
    <s v="nabolok.rrcoxb@gmail.com"/>
    <s v="NABOLOK"/>
  </r>
  <r>
    <n v="3046"/>
    <s v="NABOLOK"/>
    <s v="NABOLOK"/>
    <s v="GFFO-AA"/>
    <s v="WASH"/>
    <x v="1"/>
    <x v="3"/>
    <s v="# of door"/>
    <m/>
    <n v="49"/>
    <s v="completed"/>
    <s v="Chittagong"/>
    <s v="Cox's Bazar"/>
    <x v="1"/>
    <s v="Nhilla"/>
    <s v="Camp 26"/>
    <x v="5"/>
    <d v="2022-12-01T00:00:00"/>
    <x v="0"/>
    <m/>
    <m/>
    <m/>
    <m/>
    <m/>
    <s v="Md. Siddiqur Rahman"/>
    <n v="1712024697"/>
    <s v="nabolok.rrcoxb@gmail.com"/>
    <s v="NABOLOK"/>
  </r>
  <r>
    <n v="3047"/>
    <s v="NABOLOK"/>
    <s v="NABOLOK"/>
    <s v="GFFO-AA"/>
    <s v="WASH"/>
    <x v="2"/>
    <x v="10"/>
    <s v="# of HP sessions at community level"/>
    <m/>
    <n v="159"/>
    <s v="completed"/>
    <s v="Chittagong"/>
    <s v="Cox's Bazar"/>
    <x v="1"/>
    <s v="Nhilla"/>
    <s v="Camp 26"/>
    <x v="5"/>
    <d v="2022-12-01T00:00:00"/>
    <x v="0"/>
    <m/>
    <m/>
    <m/>
    <m/>
    <m/>
    <s v="Md. Siddiqur Rahman"/>
    <n v="1712024697"/>
    <s v="nabolok.rrcoxb@gmail.com"/>
    <s v="NABOLOK"/>
  </r>
  <r>
    <n v="3048"/>
    <s v="NABOLOK"/>
    <s v="NABOLOK"/>
    <s v="GFFO-AA"/>
    <s v="WASH"/>
    <x v="2"/>
    <x v="4"/>
    <s v="# of HP sessions at HH level"/>
    <m/>
    <n v="530"/>
    <s v="completed"/>
    <s v="Chittagong"/>
    <s v="Cox's Bazar"/>
    <x v="1"/>
    <s v="Nhilla"/>
    <s v="Camp 26"/>
    <x v="5"/>
    <d v="2022-12-01T00:00:00"/>
    <x v="0"/>
    <m/>
    <m/>
    <m/>
    <m/>
    <m/>
    <s v="Md. Siddiqur Rahman"/>
    <n v="1712024697"/>
    <s v="nabolok.rrcoxb@gmail.com"/>
    <s v="NABOLOK"/>
  </r>
  <r>
    <n v="3049"/>
    <s v="NABOLOK"/>
    <s v="NABOLOK"/>
    <s v="GFFO-AA"/>
    <s v="WASH"/>
    <x v="2"/>
    <x v="19"/>
    <s v="# of estimated persons reached by mass-media campaign"/>
    <m/>
    <n v="2"/>
    <s v="completed"/>
    <s v="Chittagong"/>
    <s v="Cox's Bazar"/>
    <x v="1"/>
    <s v="Nhilla"/>
    <s v="Camp 26"/>
    <x v="5"/>
    <d v="2022-12-01T00:00:00"/>
    <x v="0"/>
    <m/>
    <m/>
    <m/>
    <m/>
    <m/>
    <s v="Md. Siddiqur Rahman"/>
    <n v="1712024697"/>
    <s v="nabolok.rrcoxb@gmail.com"/>
    <s v="NABOLOK"/>
  </r>
  <r>
    <n v="3050"/>
    <s v="NABOLOK"/>
    <s v="NABOLOK"/>
    <s v="GFFO-AA"/>
    <s v="WASH"/>
    <x v="3"/>
    <x v="22"/>
    <s v="# of pit"/>
    <m/>
    <n v="4"/>
    <s v="completed"/>
    <s v="Chittagong"/>
    <s v="Cox's Bazar"/>
    <x v="1"/>
    <s v="Nhilla"/>
    <s v="Camp 26"/>
    <x v="5"/>
    <d v="2022-12-01T00:00:00"/>
    <x v="0"/>
    <m/>
    <m/>
    <m/>
    <m/>
    <m/>
    <s v="Md. Siddiqur Rahman"/>
    <n v="1712024697"/>
    <s v="nabolok.rrcoxb@gmail.com"/>
    <s v="NABOLOK"/>
  </r>
  <r>
    <n v="3051"/>
    <s v="NABOLOK"/>
    <s v="NABOLOK"/>
    <s v="GFFO-AA"/>
    <s v="WASH"/>
    <x v="0"/>
    <x v="13"/>
    <s v="# cubic meters / day"/>
    <m/>
    <n v="45"/>
    <s v="completed"/>
    <s v="Chittagong"/>
    <s v="Cox's Bazar"/>
    <x v="1"/>
    <s v="Nhilla"/>
    <s v="HC,Nhilla"/>
    <x v="5"/>
    <d v="2022-12-01T00:00:00"/>
    <x v="1"/>
    <m/>
    <m/>
    <m/>
    <m/>
    <m/>
    <s v="Md. Siddiqur Rahman"/>
    <n v="1712024697"/>
    <s v="nabolok.rrcoxb@gmail.com"/>
    <s v="NABOLOK"/>
  </r>
  <r>
    <n v="3052"/>
    <s v="NABOLOK"/>
    <s v="NABOLOK"/>
    <s v="GFFO-AA"/>
    <s v="WASH"/>
    <x v="0"/>
    <x v="12"/>
    <s v="# of water network"/>
    <m/>
    <n v="1"/>
    <s v="completed"/>
    <s v="Chittagong"/>
    <s v="Cox's Bazar"/>
    <x v="1"/>
    <s v="Nhilla"/>
    <s v="HC,Nhilla"/>
    <x v="5"/>
    <d v="2022-12-01T00:00:00"/>
    <x v="1"/>
    <m/>
    <m/>
    <m/>
    <m/>
    <m/>
    <s v="Md. Siddiqur Rahman"/>
    <n v="1712024697"/>
    <s v="nabolok.rrcoxb@gmail.com"/>
    <s v="NABOLOK"/>
  </r>
  <r>
    <n v="3053"/>
    <s v="NABOLOK"/>
    <s v="NABOLOK"/>
    <s v="GFFO-AA"/>
    <s v="WASH"/>
    <x v="1"/>
    <x v="9"/>
    <s v="# of door"/>
    <m/>
    <n v="28"/>
    <s v="completed"/>
    <s v="Chittagong"/>
    <s v="Cox's Bazar"/>
    <x v="1"/>
    <s v="Nhilla"/>
    <s v="HC,Nhilla"/>
    <x v="5"/>
    <d v="2022-12-01T00:00:00"/>
    <x v="1"/>
    <m/>
    <m/>
    <m/>
    <m/>
    <m/>
    <s v="Md. Siddiqur Rahman"/>
    <n v="1712024697"/>
    <s v="nabolok.rrcoxb@gmail.com"/>
    <s v="NABOLOK"/>
  </r>
  <r>
    <n v="3054"/>
    <s v="CARITAS"/>
    <s v="CARITAS"/>
    <s v="Caritas Spain"/>
    <s v="WASH"/>
    <x v="0"/>
    <x v="0"/>
    <s v="# of tube well"/>
    <m/>
    <n v="15"/>
    <s v="completed"/>
    <s v="Chittagong"/>
    <s v="Cox's Bazar"/>
    <x v="0"/>
    <s v="Palong Khali"/>
    <s v="Camp 04"/>
    <x v="5"/>
    <d v="2023-06-01T00:00:00"/>
    <x v="0"/>
    <m/>
    <m/>
    <m/>
    <m/>
    <m/>
    <s v="Pius Nanuar"/>
    <n v="1722524747"/>
    <s v="pius_nanuar.sro@caritasbd.org"/>
    <s v="CARITAS"/>
  </r>
  <r>
    <n v="3055"/>
    <s v="CARITAS"/>
    <s v="CARITAS"/>
    <s v="Caritas Spain"/>
    <s v="WASH"/>
    <x v="1"/>
    <x v="1"/>
    <s v="# of door "/>
    <m/>
    <n v="12"/>
    <s v="completed"/>
    <s v="Chittagong"/>
    <s v="Cox's Bazar"/>
    <x v="0"/>
    <s v="Palong Khali"/>
    <s v="Camp 04"/>
    <x v="5"/>
    <d v="2023-06-01T00:00:00"/>
    <x v="0"/>
    <m/>
    <m/>
    <m/>
    <m/>
    <m/>
    <s v="Pius Nanuar"/>
    <n v="1722524747"/>
    <s v="pius_nanuar.sro@caritasbd.org"/>
    <s v="CARITAS"/>
  </r>
  <r>
    <n v="3056"/>
    <s v="CARITAS"/>
    <s v="CARITAS"/>
    <s v="Caritas Spain"/>
    <s v="WASH"/>
    <x v="1"/>
    <x v="7"/>
    <s v="N/A"/>
    <m/>
    <n v="15"/>
    <s v="completed"/>
    <s v="Chittagong"/>
    <s v="Cox's Bazar"/>
    <x v="0"/>
    <s v="Palong Khali"/>
    <s v="Camp 04"/>
    <x v="5"/>
    <d v="2023-06-01T00:00:00"/>
    <x v="0"/>
    <m/>
    <m/>
    <m/>
    <m/>
    <m/>
    <s v="Pius Nanuar"/>
    <n v="1722524747"/>
    <s v="pius_nanuar.sro@caritasbd.org"/>
    <s v="CARITAS"/>
  </r>
  <r>
    <n v="3057"/>
    <s v="CARITAS"/>
    <s v="CARITAS"/>
    <s v="Caritas Spain"/>
    <s v="WASH"/>
    <x v="2"/>
    <x v="10"/>
    <s v="# of HP sessions at community level"/>
    <m/>
    <n v="150"/>
    <s v="completed"/>
    <s v="Chittagong"/>
    <s v="Cox's Bazar"/>
    <x v="0"/>
    <s v="Palong Khali"/>
    <s v="Camp 04"/>
    <x v="5"/>
    <d v="2023-06-01T00:00:00"/>
    <x v="0"/>
    <m/>
    <m/>
    <m/>
    <m/>
    <m/>
    <s v="Pius Nanuar"/>
    <n v="1722524747"/>
    <s v="pius_nanuar.sro@caritasbd.org"/>
    <s v="CARITAS"/>
  </r>
  <r>
    <n v="3058"/>
    <s v="CARITAS"/>
    <s v="CARITAS"/>
    <s v="Caritas Spain"/>
    <s v="WASH"/>
    <x v="2"/>
    <x v="4"/>
    <s v="# of HP sessions at HH level"/>
    <m/>
    <n v="700"/>
    <s v="completed"/>
    <s v="Chittagong"/>
    <s v="Cox's Bazar"/>
    <x v="0"/>
    <s v="Palong Khali"/>
    <s v="Camp 04"/>
    <x v="5"/>
    <d v="2023-06-01T00:00:00"/>
    <x v="0"/>
    <m/>
    <m/>
    <m/>
    <m/>
    <m/>
    <s v="Pius Nanuar"/>
    <n v="1722524747"/>
    <s v="pius_nanuar.sro@caritasbd.org"/>
    <s v="CARITAS"/>
  </r>
  <r>
    <n v="3059"/>
    <s v="CARITAS"/>
    <s v="CARITAS"/>
    <s v="Caritas Spain"/>
    <s v="WASH"/>
    <x v="2"/>
    <x v="7"/>
    <s v="N/A"/>
    <m/>
    <n v="350"/>
    <s v="completed"/>
    <s v="Chittagong"/>
    <s v="Cox's Bazar"/>
    <x v="0"/>
    <s v="Palong Khali"/>
    <s v="Camp 04"/>
    <x v="5"/>
    <d v="2023-06-01T00:00:00"/>
    <x v="0"/>
    <m/>
    <m/>
    <m/>
    <m/>
    <m/>
    <s v="Pius Nanuar"/>
    <n v="1722524747"/>
    <s v="pius_nanuar.sro@caritasbd.org"/>
    <s v="CARITAS"/>
  </r>
  <r>
    <n v="3060"/>
    <s v="CARITAS"/>
    <s v="CARITAS"/>
    <s v="Caritas Spain"/>
    <s v="WASH"/>
    <x v="3"/>
    <x v="22"/>
    <s v="# of pit"/>
    <m/>
    <n v="3"/>
    <s v="completed"/>
    <s v="Chittagong"/>
    <s v="Cox's Bazar"/>
    <x v="0"/>
    <s v="Palong Khali"/>
    <s v="Camp 04"/>
    <x v="5"/>
    <d v="2023-06-01T00:00:00"/>
    <x v="0"/>
    <m/>
    <m/>
    <m/>
    <m/>
    <m/>
    <s v="Pius Nanuar"/>
    <n v="1722524747"/>
    <s v="pius_nanuar.sro@caritasbd.org"/>
    <s v="CARITAS"/>
  </r>
  <r>
    <n v="3061"/>
    <s v="CARITAS"/>
    <s v="CARITAS"/>
    <s v="Caritas Spain"/>
    <s v="WASH"/>
    <x v="3"/>
    <x v="7"/>
    <s v="N/A"/>
    <m/>
    <n v="74"/>
    <s v="completed"/>
    <s v="Chittagong"/>
    <s v="Cox's Bazar"/>
    <x v="0"/>
    <s v="Palong Khali"/>
    <s v="Camp 04"/>
    <x v="5"/>
    <d v="2023-06-01T00:00:00"/>
    <x v="0"/>
    <m/>
    <m/>
    <m/>
    <m/>
    <s v="Number of Activation of Committees"/>
    <s v="Pius Nanuar"/>
    <n v="1722524747"/>
    <s v="pius_nanuar.sro@caritasbd.org"/>
    <s v="CARITAS"/>
  </r>
  <r>
    <n v="3062"/>
    <s v="CARITAS"/>
    <s v="CARITAS"/>
    <s v="Caritas Spain"/>
    <s v="WASH"/>
    <x v="0"/>
    <x v="0"/>
    <s v="# of tube well"/>
    <m/>
    <n v="20"/>
    <s v="completed"/>
    <s v="Chittagong"/>
    <s v="Cox's Bazar"/>
    <x v="0"/>
    <s v="Palong Khali"/>
    <s v="Camp 17"/>
    <x v="5"/>
    <d v="2023-06-01T00:00:00"/>
    <x v="0"/>
    <m/>
    <m/>
    <m/>
    <m/>
    <m/>
    <s v="Pius Nanuar"/>
    <n v="1722524747"/>
    <s v="pius_nanuar.sro@caritasbd.org"/>
    <s v="CARITAS"/>
  </r>
  <r>
    <n v="3063"/>
    <s v="CARITAS"/>
    <s v="CARITAS"/>
    <s v="Caritas Spain"/>
    <s v="WASH"/>
    <x v="0"/>
    <x v="12"/>
    <s v="# of water network"/>
    <m/>
    <n v="1"/>
    <s v="completed"/>
    <s v="Chittagong"/>
    <s v="Cox's Bazar"/>
    <x v="0"/>
    <s v="Palong Khali"/>
    <s v="Camp 17"/>
    <x v="5"/>
    <d v="2023-06-01T00:00:00"/>
    <x v="0"/>
    <m/>
    <m/>
    <m/>
    <m/>
    <m/>
    <s v="Pius Nanuar"/>
    <n v="1722524747"/>
    <s v="pius_nanuar.sro@caritasbd.org"/>
    <s v="CARITAS"/>
  </r>
  <r>
    <n v="3064"/>
    <s v="CARITAS"/>
    <s v="CARITAS"/>
    <s v="Caritas Spain"/>
    <s v="WASH"/>
    <x v="1"/>
    <x v="1"/>
    <s v="# of door "/>
    <m/>
    <n v="19"/>
    <s v="completed"/>
    <s v="Chittagong"/>
    <s v="Cox's Bazar"/>
    <x v="0"/>
    <s v="Palong Khali"/>
    <s v="Camp 17"/>
    <x v="5"/>
    <d v="2023-06-01T00:00:00"/>
    <x v="0"/>
    <m/>
    <m/>
    <m/>
    <m/>
    <m/>
    <s v="Pius Nanuar"/>
    <n v="1722524747"/>
    <s v="pius_nanuar.sro@caritasbd.org"/>
    <s v="CARITAS"/>
  </r>
  <r>
    <n v="3065"/>
    <s v="CARITAS"/>
    <s v="CARITAS"/>
    <s v="Caritas Spain"/>
    <s v="WASH"/>
    <x v="1"/>
    <x v="9"/>
    <s v="# of door"/>
    <m/>
    <n v="2"/>
    <s v="completed"/>
    <s v="Chittagong"/>
    <s v="Cox's Bazar"/>
    <x v="0"/>
    <s v="Palong Khali"/>
    <s v="Camp 17"/>
    <x v="5"/>
    <d v="2023-06-01T00:00:00"/>
    <x v="0"/>
    <m/>
    <m/>
    <m/>
    <m/>
    <m/>
    <s v="Pius Nanuar"/>
    <n v="1722524747"/>
    <s v="pius_nanuar.sro@caritasbd.org"/>
    <s v="CARITAS"/>
  </r>
  <r>
    <n v="3066"/>
    <s v="CARITAS"/>
    <s v="CARITAS"/>
    <s v="Caritas Spain"/>
    <s v="WASH"/>
    <x v="1"/>
    <x v="7"/>
    <s v="N/A"/>
    <m/>
    <n v="15"/>
    <s v="completed"/>
    <s v="Chittagong"/>
    <s v="Cox's Bazar"/>
    <x v="0"/>
    <s v="Palong Khali"/>
    <s v="Camp 17"/>
    <x v="5"/>
    <d v="2023-06-01T00:00:00"/>
    <x v="0"/>
    <m/>
    <m/>
    <m/>
    <m/>
    <m/>
    <s v="Pius Nanuar"/>
    <n v="1722524747"/>
    <s v="pius_nanuar.sro@caritasbd.org"/>
    <s v="CARITAS"/>
  </r>
  <r>
    <n v="3067"/>
    <s v="CARITAS"/>
    <s v="CARITAS"/>
    <s v="Caritas Spain"/>
    <s v="WASH"/>
    <x v="2"/>
    <x v="10"/>
    <s v="# of HP sessions at community level"/>
    <m/>
    <n v="160"/>
    <s v="completed"/>
    <s v="Chittagong"/>
    <s v="Cox's Bazar"/>
    <x v="0"/>
    <s v="Palong Khali"/>
    <s v="Camp 17"/>
    <x v="5"/>
    <d v="2023-06-01T00:00:00"/>
    <x v="0"/>
    <m/>
    <m/>
    <m/>
    <m/>
    <m/>
    <s v="Pius Nanuar"/>
    <n v="1722524747"/>
    <s v="pius_nanuar.sro@caritasbd.org"/>
    <s v="CARITAS"/>
  </r>
  <r>
    <n v="3068"/>
    <s v="CARITAS"/>
    <s v="CARITAS"/>
    <s v="Caritas Spain"/>
    <s v="WASH"/>
    <x v="2"/>
    <x v="4"/>
    <s v="# of HP sessions at HH level"/>
    <m/>
    <n v="900"/>
    <s v="completed"/>
    <s v="Chittagong"/>
    <s v="Cox's Bazar"/>
    <x v="0"/>
    <s v="Palong Khali"/>
    <s v="Camp 17"/>
    <x v="5"/>
    <d v="2023-06-01T00:00:00"/>
    <x v="0"/>
    <m/>
    <m/>
    <m/>
    <m/>
    <m/>
    <s v="Pius Nanuar"/>
    <n v="1722524747"/>
    <s v="pius_nanuar.sro@caritasbd.org"/>
    <s v="CARITAS"/>
  </r>
  <r>
    <n v="3069"/>
    <s v="CARITAS"/>
    <s v="CARITAS"/>
    <s v="Caritas Spain"/>
    <s v="WASH"/>
    <x v="2"/>
    <x v="7"/>
    <s v="N/A"/>
    <m/>
    <n v="200"/>
    <s v="completed"/>
    <s v="Chittagong"/>
    <s v="Cox's Bazar"/>
    <x v="0"/>
    <s v="Palong Khali"/>
    <s v="Camp 17"/>
    <x v="5"/>
    <d v="2023-06-01T00:00:00"/>
    <x v="0"/>
    <m/>
    <m/>
    <m/>
    <m/>
    <m/>
    <s v="Pius Nanuar"/>
    <n v="1722524747"/>
    <s v="pius_nanuar.sro@caritasbd.org"/>
    <s v="CARITAS"/>
  </r>
  <r>
    <n v="3070"/>
    <s v="CARITAS"/>
    <s v="CARITAS"/>
    <s v="Caritas Spain"/>
    <s v="WASH"/>
    <x v="3"/>
    <x v="22"/>
    <s v="# of pit"/>
    <m/>
    <n v="2"/>
    <s v="completed"/>
    <s v="Chittagong"/>
    <s v="Cox's Bazar"/>
    <x v="0"/>
    <s v="Palong Khali"/>
    <s v="Camp 17"/>
    <x v="5"/>
    <d v="2023-06-01T00:00:00"/>
    <x v="0"/>
    <m/>
    <m/>
    <m/>
    <m/>
    <m/>
    <s v="Pius Nanuar"/>
    <n v="1722524747"/>
    <s v="pius_nanuar.sro@caritasbd.org"/>
    <s v="CARITAS"/>
  </r>
  <r>
    <n v="3071"/>
    <s v="CARITAS"/>
    <s v="CARITAS"/>
    <s v="Caritas Spain"/>
    <s v="WASH"/>
    <x v="3"/>
    <x v="7"/>
    <s v="N/A"/>
    <m/>
    <n v="145"/>
    <s v="completed"/>
    <s v="Chittagong"/>
    <s v="Cox's Bazar"/>
    <x v="0"/>
    <s v="Palong Khali"/>
    <s v="Camp 17"/>
    <x v="5"/>
    <d v="2023-06-01T00:00:00"/>
    <x v="0"/>
    <m/>
    <m/>
    <m/>
    <m/>
    <m/>
    <s v="Pius Nanuar"/>
    <n v="1722524747"/>
    <s v="pius_nanuar.sro@caritasbd.org"/>
    <s v="CARITAS"/>
  </r>
  <r>
    <n v="3072"/>
    <s v="CARITAS"/>
    <s v="CARITAS"/>
    <s v="Caritas Australia"/>
    <s v="WASH"/>
    <x v="0"/>
    <x v="0"/>
    <s v="# of tube well"/>
    <m/>
    <n v="10"/>
    <s v="completed"/>
    <s v="Chittagong"/>
    <s v="Cox's Bazar"/>
    <x v="0"/>
    <s v="Palong Khali"/>
    <s v="Camp 04"/>
    <x v="5"/>
    <d v="2023-06-01T00:00:00"/>
    <x v="0"/>
    <m/>
    <m/>
    <m/>
    <m/>
    <m/>
    <s v="Pius Nanuar"/>
    <n v="1722524747"/>
    <s v="pius_nanuar.sro@caritasbd.org"/>
    <s v="CARITAS"/>
  </r>
  <r>
    <n v="3073"/>
    <s v="CARITAS"/>
    <s v="CARITAS"/>
    <s v="Caritas Australia"/>
    <s v="WASH"/>
    <x v="1"/>
    <x v="1"/>
    <s v="# of door "/>
    <m/>
    <n v="24"/>
    <s v="completed"/>
    <s v="Chittagong"/>
    <s v="Cox's Bazar"/>
    <x v="0"/>
    <s v="Palong Khali"/>
    <s v="Camp 04"/>
    <x v="5"/>
    <d v="2023-06-01T00:00:00"/>
    <x v="0"/>
    <m/>
    <m/>
    <m/>
    <m/>
    <m/>
    <s v="Pius Nanuar"/>
    <n v="1722524747"/>
    <s v="pius_nanuar.sro@caritasbd.org"/>
    <s v="CARITAS"/>
  </r>
  <r>
    <n v="3074"/>
    <s v="CARITAS"/>
    <s v="CARITAS"/>
    <s v="Caritas Australia"/>
    <s v="WASH"/>
    <x v="1"/>
    <x v="9"/>
    <s v="# of door"/>
    <m/>
    <n v="13"/>
    <s v="completed"/>
    <s v="Chittagong"/>
    <s v="Cox's Bazar"/>
    <x v="0"/>
    <s v="Palong Khali"/>
    <s v="Camp 04"/>
    <x v="5"/>
    <d v="2023-06-01T00:00:00"/>
    <x v="0"/>
    <m/>
    <m/>
    <m/>
    <m/>
    <m/>
    <s v="Pius Nanuar"/>
    <n v="1722524747"/>
    <s v="pius_nanuar.sro@caritasbd.org"/>
    <s v="CARITAS"/>
  </r>
  <r>
    <n v="3075"/>
    <s v="CARITAS"/>
    <s v="CARITAS"/>
    <s v="Caritas Australia"/>
    <s v="WASH"/>
    <x v="2"/>
    <x v="10"/>
    <s v="# of HP sessions at community level"/>
    <m/>
    <n v="120"/>
    <s v="completed"/>
    <s v="Chittagong"/>
    <s v="Cox's Bazar"/>
    <x v="0"/>
    <s v="Palong Khali"/>
    <s v="Camp 04"/>
    <x v="5"/>
    <d v="2023-06-01T00:00:00"/>
    <x v="0"/>
    <m/>
    <m/>
    <m/>
    <m/>
    <m/>
    <s v="Pius Nanuar"/>
    <n v="1722524747"/>
    <s v="pius_nanuar.sro@caritasbd.org"/>
    <s v="CARITAS"/>
  </r>
  <r>
    <n v="3076"/>
    <s v="CARITAS"/>
    <s v="CARITAS"/>
    <s v="Caritas Australia"/>
    <s v="WASH"/>
    <x v="2"/>
    <x v="4"/>
    <s v="# of HP sessions at HH level"/>
    <m/>
    <n v="600"/>
    <s v="completed"/>
    <s v="Chittagong"/>
    <s v="Cox's Bazar"/>
    <x v="0"/>
    <s v="Palong Khali"/>
    <s v="Camp 04"/>
    <x v="5"/>
    <d v="2023-06-01T00:00:00"/>
    <x v="0"/>
    <m/>
    <m/>
    <m/>
    <m/>
    <m/>
    <s v="Pius Nanuar"/>
    <n v="1722524747"/>
    <s v="pius_nanuar.sro@caritasbd.org"/>
    <s v="CARITAS"/>
  </r>
  <r>
    <n v="3077"/>
    <s v="CARITAS"/>
    <s v="CARITAS"/>
    <s v="Caritas Australia"/>
    <s v="WASH"/>
    <x v="2"/>
    <x v="7"/>
    <s v="N/A"/>
    <m/>
    <n v="150"/>
    <s v="completed"/>
    <s v="Chittagong"/>
    <s v="Cox's Bazar"/>
    <x v="0"/>
    <s v="Palong Khali"/>
    <s v="Camp 04"/>
    <x v="5"/>
    <d v="2023-06-01T00:00:00"/>
    <x v="0"/>
    <m/>
    <m/>
    <m/>
    <m/>
    <m/>
    <s v="Pius Nanuar"/>
    <n v="1722524747"/>
    <s v="pius_nanuar.sro@caritasbd.org"/>
    <s v="CARITAS"/>
  </r>
  <r>
    <n v="3078"/>
    <s v="CARITAS"/>
    <s v="CARITAS"/>
    <s v="Caritas Australia"/>
    <s v="WASH"/>
    <x v="3"/>
    <x v="22"/>
    <s v="# of pit"/>
    <m/>
    <n v="2"/>
    <s v="completed"/>
    <s v="Chittagong"/>
    <s v="Cox's Bazar"/>
    <x v="0"/>
    <s v="Palong Khali"/>
    <s v="Camp 04"/>
    <x v="5"/>
    <d v="2023-06-01T00:00:00"/>
    <x v="0"/>
    <m/>
    <m/>
    <m/>
    <m/>
    <m/>
    <s v="Pius Nanuar"/>
    <n v="1722524747"/>
    <s v="pius_nanuar.sro@caritasbd.org"/>
    <s v="CARITAS"/>
  </r>
  <r>
    <n v="3079"/>
    <s v="CARITAS"/>
    <s v="CARITAS"/>
    <s v="Caritas Australia"/>
    <s v="WASH"/>
    <x v="0"/>
    <x v="0"/>
    <s v="# of tube well"/>
    <m/>
    <n v="26"/>
    <s v="completed"/>
    <s v="Chittagong"/>
    <s v="Cox's Bazar"/>
    <x v="0"/>
    <s v="Palong Khali"/>
    <s v="Camp 17"/>
    <x v="5"/>
    <d v="2023-06-01T00:00:00"/>
    <x v="0"/>
    <m/>
    <m/>
    <m/>
    <m/>
    <m/>
    <s v="Pius Nanuar"/>
    <n v="1722524747"/>
    <s v="pius_nanuar.sro@caritasbd.org"/>
    <s v="CARITAS"/>
  </r>
  <r>
    <n v="3080"/>
    <s v="CARITAS"/>
    <s v="CARITAS"/>
    <s v="Caritas Australia"/>
    <s v="WASH"/>
    <x v="1"/>
    <x v="1"/>
    <s v="# of door "/>
    <m/>
    <n v="30"/>
    <s v="completed"/>
    <s v="Chittagong"/>
    <s v="Cox's Bazar"/>
    <x v="0"/>
    <s v="Palong Khali"/>
    <s v="Camp 17"/>
    <x v="5"/>
    <d v="2023-06-01T00:00:00"/>
    <x v="0"/>
    <m/>
    <m/>
    <m/>
    <m/>
    <m/>
    <s v="Pius Nanuar"/>
    <n v="1722524747"/>
    <s v="pius_nanuar.sro@caritasbd.org"/>
    <s v="CARITAS"/>
  </r>
  <r>
    <n v="3081"/>
    <s v="CARITAS"/>
    <s v="CARITAS"/>
    <s v="Caritas Australia"/>
    <s v="WASH"/>
    <x v="1"/>
    <x v="9"/>
    <s v="# of door"/>
    <m/>
    <n v="28"/>
    <s v="completed"/>
    <s v="Chittagong"/>
    <s v="Cox's Bazar"/>
    <x v="0"/>
    <s v="Palong Khali"/>
    <s v="Camp 17"/>
    <x v="5"/>
    <d v="2023-06-01T00:00:00"/>
    <x v="0"/>
    <m/>
    <m/>
    <m/>
    <m/>
    <m/>
    <s v="Pius Nanuar"/>
    <n v="1722524747"/>
    <s v="pius_nanuar.sro@caritasbd.org"/>
    <s v="CARITAS"/>
  </r>
  <r>
    <n v="3082"/>
    <s v="CARITAS"/>
    <s v="CARITAS"/>
    <s v="Caritas Australia"/>
    <s v="WASH"/>
    <x v="2"/>
    <x v="10"/>
    <s v="# of HP sessions at community level"/>
    <m/>
    <n v="130"/>
    <s v="completed"/>
    <s v="Chittagong"/>
    <s v="Cox's Bazar"/>
    <x v="0"/>
    <s v="Palong Khali"/>
    <s v="Camp 17"/>
    <x v="5"/>
    <d v="2023-06-01T00:00:00"/>
    <x v="0"/>
    <m/>
    <m/>
    <m/>
    <m/>
    <m/>
    <s v="Pius Nanuar"/>
    <n v="1722524747"/>
    <s v="pius_nanuar.sro@caritasbd.org"/>
    <s v="CARITAS"/>
  </r>
  <r>
    <n v="3083"/>
    <s v="CARITAS"/>
    <s v="CARITAS"/>
    <s v="Caritas Australia"/>
    <s v="WASH"/>
    <x v="2"/>
    <x v="4"/>
    <s v="# of HP sessions at HH level"/>
    <m/>
    <n v="800"/>
    <s v="completed"/>
    <s v="Chittagong"/>
    <s v="Cox's Bazar"/>
    <x v="0"/>
    <s v="Palong Khali"/>
    <s v="Camp 17"/>
    <x v="5"/>
    <d v="2023-06-01T00:00:00"/>
    <x v="0"/>
    <m/>
    <m/>
    <m/>
    <m/>
    <m/>
    <s v="Pius Nanuar"/>
    <n v="1722524747"/>
    <s v="pius_nanuar.sro@caritasbd.org"/>
    <s v="CARITAS"/>
  </r>
  <r>
    <n v="3084"/>
    <s v="CARITAS"/>
    <s v="CARITAS"/>
    <s v="Caritas Australia"/>
    <s v="WASH"/>
    <x v="2"/>
    <x v="7"/>
    <s v="N/A"/>
    <m/>
    <n v="200"/>
    <s v="completed"/>
    <s v="Chittagong"/>
    <s v="Cox's Bazar"/>
    <x v="0"/>
    <s v="Palong Khali"/>
    <s v="Camp 17"/>
    <x v="5"/>
    <d v="2023-06-01T00:00:00"/>
    <x v="0"/>
    <m/>
    <m/>
    <m/>
    <m/>
    <m/>
    <s v="Pius Nanuar"/>
    <n v="1722524747"/>
    <s v="pius_nanuar.sro@caritasbd.org"/>
    <s v="CARITAS"/>
  </r>
  <r>
    <n v="3085"/>
    <s v="CARITAS"/>
    <s v="CARITAS"/>
    <s v="Caritas Australia"/>
    <s v="WASH"/>
    <x v="3"/>
    <x v="22"/>
    <s v="# of pit"/>
    <m/>
    <n v="2"/>
    <s v="completed"/>
    <s v="Chittagong"/>
    <s v="Cox's Bazar"/>
    <x v="0"/>
    <s v="Palong Khali"/>
    <s v="Camp 17"/>
    <x v="5"/>
    <d v="2023-06-01T00:00:00"/>
    <x v="0"/>
    <m/>
    <m/>
    <m/>
    <m/>
    <m/>
    <s v="Pius Nanuar"/>
    <n v="1722524747"/>
    <s v="pius_nanuar.sro@caritasbd.org"/>
    <s v="CARITAS"/>
  </r>
  <r>
    <n v="3086"/>
    <s v="IVY Japan"/>
    <s v="MUKTI COX'S BAZAR"/>
    <s v="Japan Platform"/>
    <s v="WASH"/>
    <x v="0"/>
    <x v="25"/>
    <s v="# of tube well"/>
    <m/>
    <n v="8"/>
    <s v="completed"/>
    <s v="Chittagong"/>
    <s v="Cox's Bazar"/>
    <x v="1"/>
    <s v="Whykong"/>
    <s v="HC,Whykong"/>
    <x v="4"/>
    <d v="2022-10-01T00:00:00"/>
    <x v="1"/>
    <m/>
    <m/>
    <m/>
    <m/>
    <m/>
    <s v="Tomomi Hayashi"/>
    <n v="1630979409"/>
    <s v="hayashi@ivyjapan.org"/>
    <s v="IVY Japan-MUKTI COX'S BAZAR"/>
  </r>
  <r>
    <n v="3087"/>
    <s v="IVY Japan"/>
    <s v="MUKTI COX'S BAZAR"/>
    <s v="Japan Platform"/>
    <s v="WASH"/>
    <x v="0"/>
    <x v="0"/>
    <s v="# of tube well"/>
    <m/>
    <n v="8"/>
    <s v="completed"/>
    <s v="Chittagong"/>
    <s v="Cox's Bazar"/>
    <x v="1"/>
    <s v="Whykong"/>
    <s v="HC,Whykong"/>
    <x v="4"/>
    <d v="2022-10-01T00:00:00"/>
    <x v="1"/>
    <m/>
    <m/>
    <m/>
    <m/>
    <m/>
    <s v="Tomomi Hayashi"/>
    <n v="1630979409"/>
    <s v="hayashi@ivyjapan.org"/>
    <s v="IVY Japan-MUKTI COX'S BAZAR"/>
  </r>
  <r>
    <n v="3088"/>
    <s v="IVY Japan"/>
    <s v="MUKTI COX'S BAZAR"/>
    <s v="Japan Platform"/>
    <s v="WASH"/>
    <x v="0"/>
    <x v="7"/>
    <s v="N/A"/>
    <m/>
    <n v="8"/>
    <s v="completed"/>
    <s v="Chittagong"/>
    <s v="Cox's Bazar"/>
    <x v="1"/>
    <s v="Whykong"/>
    <s v="HC,Whykong"/>
    <x v="4"/>
    <d v="2022-10-01T00:00:00"/>
    <x v="1"/>
    <m/>
    <m/>
    <m/>
    <m/>
    <m/>
    <s v="Tomomi Hayashi"/>
    <n v="1630979409"/>
    <s v="hayashi@ivyjapan.org"/>
    <s v="IVY Japan-MUKTI COX'S BAZAR"/>
  </r>
  <r>
    <n v="3089"/>
    <s v="IVY Japan"/>
    <s v="MUKTI COX'S BAZAR"/>
    <s v="Japan Platform"/>
    <s v="WASH"/>
    <x v="2"/>
    <x v="10"/>
    <s v="# of HP sessions at community level"/>
    <m/>
    <n v="8"/>
    <s v="completed"/>
    <s v="Chittagong"/>
    <s v="Cox's Bazar"/>
    <x v="1"/>
    <s v="Whykong"/>
    <s v="HC,Whykong"/>
    <x v="4"/>
    <d v="2022-10-01T00:00:00"/>
    <x v="1"/>
    <m/>
    <m/>
    <m/>
    <m/>
    <m/>
    <s v="Tomomi Hayashi"/>
    <n v="1630979409"/>
    <s v="hayashi@ivyjapan.org"/>
    <s v="IVY Japan-MUKTI COX'S BAZAR"/>
  </r>
  <r>
    <n v="3090"/>
    <s v="CARE"/>
    <s v="CARE"/>
    <s v="Unicef"/>
    <s v="WASH"/>
    <x v="0"/>
    <x v="0"/>
    <s v="# of tube well"/>
    <m/>
    <n v="200"/>
    <s v="completed"/>
    <s v="Chittagong"/>
    <s v="Cox's Bazar"/>
    <x v="0"/>
    <s v="Palong Khali"/>
    <s v="Camp 15"/>
    <x v="2"/>
    <d v="2023-02-01T00:00:00"/>
    <x v="0"/>
    <m/>
    <m/>
    <m/>
    <m/>
    <m/>
    <s v="Mahmud Hossain"/>
    <n v="1777773726"/>
    <s v="MahmudHossain.Munna@care.org"/>
    <s v="CARE"/>
  </r>
  <r>
    <n v="3091"/>
    <s v="CARE"/>
    <s v="CARE"/>
    <s v="Unicef"/>
    <s v="WASH"/>
    <x v="0"/>
    <x v="12"/>
    <s v="# of water network"/>
    <m/>
    <n v="15"/>
    <s v="completed"/>
    <s v="Chittagong"/>
    <s v="Cox's Bazar"/>
    <x v="0"/>
    <s v="Palong Khali"/>
    <s v="Camp 15"/>
    <x v="2"/>
    <d v="2023-02-01T00:00:00"/>
    <x v="0"/>
    <m/>
    <m/>
    <m/>
    <m/>
    <m/>
    <s v="Mahmud Hossain"/>
    <n v="1777773726"/>
    <s v="MahmudHossain.Munna@care.org"/>
    <s v="CARE"/>
  </r>
  <r>
    <n v="3092"/>
    <s v="CARE"/>
    <s v="CARE"/>
    <s v="Unicef"/>
    <s v="WASH"/>
    <x v="1"/>
    <x v="1"/>
    <s v="# of door "/>
    <m/>
    <n v="876"/>
    <s v="completed"/>
    <s v="Chittagong"/>
    <s v="Cox's Bazar"/>
    <x v="0"/>
    <s v="Palong Khali"/>
    <s v="Camp 15"/>
    <x v="2"/>
    <d v="2023-02-01T00:00:00"/>
    <x v="0"/>
    <m/>
    <m/>
    <m/>
    <m/>
    <m/>
    <s v="Mahmud Hossain"/>
    <n v="1777773726"/>
    <s v="MahmudHossain.Munna@care.org"/>
    <s v="CARE"/>
  </r>
  <r>
    <n v="3093"/>
    <s v="CARE"/>
    <s v="CARE"/>
    <s v="Unicef"/>
    <s v="WASH"/>
    <x v="1"/>
    <x v="8"/>
    <s v="# of FSM Site"/>
    <m/>
    <n v="19"/>
    <s v="completed"/>
    <s v="Chittagong"/>
    <s v="Cox's Bazar"/>
    <x v="0"/>
    <s v="Palong Khali"/>
    <s v="Camp 15"/>
    <x v="2"/>
    <d v="2023-02-01T00:00:00"/>
    <x v="0"/>
    <m/>
    <m/>
    <m/>
    <m/>
    <m/>
    <s v="Mahmud Hossain"/>
    <n v="1777773726"/>
    <s v="MahmudHossain.Munna@care.org"/>
    <s v="CARE"/>
  </r>
  <r>
    <n v="3094"/>
    <s v="CARE"/>
    <s v="CARE"/>
    <s v="Unicef"/>
    <s v="WASH"/>
    <x v="1"/>
    <x v="9"/>
    <s v="# of door"/>
    <m/>
    <n v="1514"/>
    <s v="completed"/>
    <s v="Chittagong"/>
    <s v="Cox's Bazar"/>
    <x v="0"/>
    <s v="Palong Khali"/>
    <s v="Camp 15"/>
    <x v="2"/>
    <d v="2023-02-01T00:00:00"/>
    <x v="0"/>
    <m/>
    <m/>
    <m/>
    <m/>
    <m/>
    <s v="Mahmud Hossain"/>
    <n v="1777773726"/>
    <s v="MahmudHossain.Munna@care.org"/>
    <s v="CARE"/>
  </r>
  <r>
    <n v="3095"/>
    <s v="CARE"/>
    <s v="CARE"/>
    <s v="Unicef"/>
    <s v="WASH"/>
    <x v="1"/>
    <x v="3"/>
    <s v="# of door"/>
    <m/>
    <n v="1092"/>
    <s v="completed"/>
    <s v="Chittagong"/>
    <s v="Cox's Bazar"/>
    <x v="0"/>
    <s v="Palong Khali"/>
    <s v="Camp 15"/>
    <x v="2"/>
    <d v="2023-02-01T00:00:00"/>
    <x v="0"/>
    <m/>
    <m/>
    <m/>
    <m/>
    <m/>
    <s v="Mahmud Hossain"/>
    <n v="1777773726"/>
    <s v="MahmudHossain.Munna@care.org"/>
    <s v="CARE"/>
  </r>
  <r>
    <n v="3096"/>
    <s v="CARE"/>
    <s v="CARE"/>
    <s v="Unicef"/>
    <s v="WASH"/>
    <x v="2"/>
    <x v="4"/>
    <s v="# of HP sessions at HH level"/>
    <m/>
    <n v="425"/>
    <s v="completed"/>
    <s v="Chittagong"/>
    <s v="Cox's Bazar"/>
    <x v="0"/>
    <s v="Palong Khali"/>
    <s v="Camp 15"/>
    <x v="2"/>
    <d v="2023-02-01T00:00:00"/>
    <x v="0"/>
    <m/>
    <m/>
    <m/>
    <m/>
    <m/>
    <s v="Mahmud Hossain"/>
    <n v="1777773726"/>
    <s v="MahmudHossain.Munna@care.org"/>
    <s v="CARE"/>
  </r>
  <r>
    <n v="3097"/>
    <s v="CARE"/>
    <s v="CARE"/>
    <s v="Unicef"/>
    <s v="WASH"/>
    <x v="2"/>
    <x v="38"/>
    <s v="# of HP sessions at institution level"/>
    <m/>
    <n v="7"/>
    <s v="completed"/>
    <s v="Chittagong"/>
    <s v="Cox's Bazar"/>
    <x v="0"/>
    <s v="Palong Khali"/>
    <s v="Camp 15"/>
    <x v="2"/>
    <d v="2023-02-01T00:00:00"/>
    <x v="0"/>
    <m/>
    <m/>
    <m/>
    <m/>
    <m/>
    <s v="Mahmud Hossain"/>
    <n v="1777773726"/>
    <s v="MahmudHossain.Munna@care.org"/>
    <s v="CARE"/>
  </r>
  <r>
    <n v="3098"/>
    <s v="CARE"/>
    <s v="CARE"/>
    <s v="Unicef"/>
    <s v="WASH"/>
    <x v="2"/>
    <x v="28"/>
    <s v="# of female in reproductive age"/>
    <m/>
    <n v="6307"/>
    <s v="completed"/>
    <s v="Chittagong"/>
    <s v="Cox's Bazar"/>
    <x v="0"/>
    <s v="Palong Khali"/>
    <s v="Camp 15"/>
    <x v="2"/>
    <d v="2023-02-01T00:00:00"/>
    <x v="0"/>
    <m/>
    <m/>
    <m/>
    <m/>
    <m/>
    <s v="Mahmud Hossain"/>
    <n v="1777773726"/>
    <s v="MahmudHossain.Munna@care.org"/>
    <s v="CARE"/>
  </r>
  <r>
    <n v="3099"/>
    <s v="CARE"/>
    <s v="CARE"/>
    <s v="Unicef"/>
    <s v="WASH"/>
    <x v="3"/>
    <x v="6"/>
    <s v="# of plant"/>
    <m/>
    <n v="5"/>
    <s v="completed"/>
    <s v="Chittagong"/>
    <s v="Cox's Bazar"/>
    <x v="0"/>
    <s v="Palong Khali"/>
    <s v="Camp 15"/>
    <x v="2"/>
    <d v="2023-02-01T00:00:00"/>
    <x v="0"/>
    <m/>
    <m/>
    <m/>
    <m/>
    <m/>
    <s v="Mahmud Hossain"/>
    <n v="1777773726"/>
    <s v="MahmudHossain.Munna@care.org"/>
    <s v="CARE"/>
  </r>
  <r>
    <n v="3100"/>
    <s v="IOM"/>
    <s v="ACF"/>
    <s v="IOM"/>
    <s v="WASH"/>
    <x v="0"/>
    <x v="0"/>
    <s v="# of tube well"/>
    <m/>
    <n v="223"/>
    <s v="completed"/>
    <s v="Chittagong"/>
    <s v="Cox's Bazar"/>
    <x v="0"/>
    <s v="Palong Khali"/>
    <s v="Camp 11"/>
    <x v="5"/>
    <d v="2022-09-01T00:00:00"/>
    <x v="0"/>
    <m/>
    <m/>
    <m/>
    <m/>
    <m/>
    <s v="Md. Farid Munnaf"/>
    <n v="1813202400"/>
    <s v="washhppm-cox@bd-actionagainsthunger.org"/>
    <s v="IOM-ACF"/>
  </r>
  <r>
    <n v="3101"/>
    <s v="IOM"/>
    <s v="ACF"/>
    <s v="IOM"/>
    <s v="WASH"/>
    <x v="1"/>
    <x v="14"/>
    <s v="# of door"/>
    <m/>
    <n v="6"/>
    <s v="completed"/>
    <s v="Chittagong"/>
    <s v="Cox's Bazar"/>
    <x v="0"/>
    <s v="Palong Khali"/>
    <s v="Camp 11"/>
    <x v="5"/>
    <d v="2022-09-01T00:00:00"/>
    <x v="0"/>
    <m/>
    <m/>
    <m/>
    <m/>
    <m/>
    <s v="Md. Farid Munnaf"/>
    <n v="1813202400"/>
    <s v="washhppm-cox@bd-actionagainsthunger.org"/>
    <s v="IOM-ACF"/>
  </r>
  <r>
    <n v="3102"/>
    <s v="IOM"/>
    <s v="ACF"/>
    <s v="IOM"/>
    <s v="WASH"/>
    <x v="1"/>
    <x v="1"/>
    <s v="# of door "/>
    <m/>
    <n v="85"/>
    <s v="completed"/>
    <s v="Chittagong"/>
    <s v="Cox's Bazar"/>
    <x v="0"/>
    <s v="Palong Khali"/>
    <s v="Camp 11"/>
    <x v="5"/>
    <d v="2022-09-01T00:00:00"/>
    <x v="0"/>
    <m/>
    <m/>
    <m/>
    <m/>
    <m/>
    <s v="Md. Farid Munnaf"/>
    <n v="1813202400"/>
    <s v="washhppm-cox@bd-actionagainsthunger.org"/>
    <s v="IOM-ACF"/>
  </r>
  <r>
    <n v="3103"/>
    <s v="IOM"/>
    <s v="ACF"/>
    <s v="IOM"/>
    <s v="WASH"/>
    <x v="1"/>
    <x v="8"/>
    <s v="# of FSM Site"/>
    <m/>
    <n v="3"/>
    <s v="completed"/>
    <s v="Chittagong"/>
    <s v="Cox's Bazar"/>
    <x v="0"/>
    <s v="Palong Khali"/>
    <s v="Camp 11"/>
    <x v="5"/>
    <d v="2022-09-01T00:00:00"/>
    <x v="0"/>
    <m/>
    <m/>
    <m/>
    <m/>
    <m/>
    <s v="Md. Farid Munnaf"/>
    <n v="1813202400"/>
    <s v="washhppm-cox@bd-actionagainsthunger.org"/>
    <s v="IOM-ACF"/>
  </r>
  <r>
    <n v="3104"/>
    <s v="IOM"/>
    <s v="ACF"/>
    <s v="IOM"/>
    <s v="WASH"/>
    <x v="1"/>
    <x v="17"/>
    <s v="# of door"/>
    <m/>
    <n v="6"/>
    <s v="completed"/>
    <s v="Chittagong"/>
    <s v="Cox's Bazar"/>
    <x v="0"/>
    <s v="Palong Khali"/>
    <s v="Camp 11"/>
    <x v="5"/>
    <d v="2022-09-01T00:00:00"/>
    <x v="0"/>
    <m/>
    <m/>
    <m/>
    <m/>
    <m/>
    <s v="Md. Farid Munnaf"/>
    <n v="1813202400"/>
    <s v="washhppm-cox@bd-actionagainsthunger.org"/>
    <s v="IOM-ACF"/>
  </r>
  <r>
    <n v="3105"/>
    <s v="IOM"/>
    <s v="ACF"/>
    <s v="IOM"/>
    <s v="WASH"/>
    <x v="1"/>
    <x v="9"/>
    <s v="# of door"/>
    <m/>
    <n v="233"/>
    <s v="completed"/>
    <s v="Chittagong"/>
    <s v="Cox's Bazar"/>
    <x v="0"/>
    <s v="Palong Khali"/>
    <s v="Camp 11"/>
    <x v="5"/>
    <d v="2022-09-01T00:00:00"/>
    <x v="0"/>
    <m/>
    <m/>
    <m/>
    <m/>
    <m/>
    <s v="Md. Farid Munnaf"/>
    <n v="1813202400"/>
    <s v="washhppm-cox@bd-actionagainsthunger.org"/>
    <s v="IOM-ACF"/>
  </r>
  <r>
    <n v="3106"/>
    <s v="IOM"/>
    <s v="ACF"/>
    <s v="IOM"/>
    <s v="WASH"/>
    <x v="1"/>
    <x v="3"/>
    <s v="# of door"/>
    <m/>
    <n v="800"/>
    <s v="completed"/>
    <s v="Chittagong"/>
    <s v="Cox's Bazar"/>
    <x v="0"/>
    <s v="Palong Khali"/>
    <s v="Camp 11"/>
    <x v="5"/>
    <d v="2022-09-01T00:00:00"/>
    <x v="0"/>
    <m/>
    <m/>
    <m/>
    <m/>
    <m/>
    <s v="Md. Farid Munnaf"/>
    <n v="1813202400"/>
    <s v="washhppm-cox@bd-actionagainsthunger.org"/>
    <s v="IOM-ACF"/>
  </r>
  <r>
    <n v="3107"/>
    <s v="IOM"/>
    <s v="ACF"/>
    <s v="IOM"/>
    <s v="WASH"/>
    <x v="2"/>
    <x v="10"/>
    <s v="# of HP sessions at community level"/>
    <m/>
    <n v="27"/>
    <s v="completed"/>
    <s v="Chittagong"/>
    <s v="Cox's Bazar"/>
    <x v="0"/>
    <s v="Palong Khali"/>
    <s v="Camp 11"/>
    <x v="5"/>
    <d v="2022-09-01T00:00:00"/>
    <x v="0"/>
    <m/>
    <m/>
    <m/>
    <m/>
    <m/>
    <s v="Md. Farid Munnaf"/>
    <n v="1813202400"/>
    <s v="washhppm-cox@bd-actionagainsthunger.org"/>
    <s v="IOM-ACF"/>
  </r>
  <r>
    <n v="3108"/>
    <s v="IOM"/>
    <s v="ACF"/>
    <s v="IOM"/>
    <s v="WASH"/>
    <x v="2"/>
    <x v="4"/>
    <s v="# of HP sessions at HH level"/>
    <m/>
    <n v="1548"/>
    <s v="completed"/>
    <s v="Chittagong"/>
    <s v="Cox's Bazar"/>
    <x v="0"/>
    <s v="Palong Khali"/>
    <s v="Camp 11"/>
    <x v="5"/>
    <d v="2022-09-01T00:00:00"/>
    <x v="0"/>
    <m/>
    <m/>
    <m/>
    <m/>
    <m/>
    <s v="Md. Farid Munnaf"/>
    <n v="1813202400"/>
    <s v="washhppm-cox@bd-actionagainsthunger.org"/>
    <s v="IOM-ACF"/>
  </r>
  <r>
    <n v="3109"/>
    <s v="IOM"/>
    <s v="ACF"/>
    <s v="IOM"/>
    <s v="WASH"/>
    <x v="2"/>
    <x v="19"/>
    <s v="# of estimated persons reached by mass-media campaign"/>
    <m/>
    <n v="1"/>
    <s v="completed"/>
    <s v="Chittagong"/>
    <s v="Cox's Bazar"/>
    <x v="0"/>
    <s v="Palong Khali"/>
    <s v="Camp 11"/>
    <x v="5"/>
    <d v="2022-09-01T00:00:00"/>
    <x v="0"/>
    <m/>
    <m/>
    <m/>
    <m/>
    <m/>
    <s v="Md. Farid Munnaf"/>
    <n v="1813202400"/>
    <s v="washhppm-cox@bd-actionagainsthunger.org"/>
    <s v="IOM-ACF"/>
  </r>
  <r>
    <n v="3110"/>
    <s v="IOM"/>
    <s v="ACF"/>
    <s v="IOM"/>
    <s v="WASH"/>
    <x v="2"/>
    <x v="20"/>
    <s v="# of household"/>
    <m/>
    <n v="6075"/>
    <s v="completed"/>
    <s v="Chittagong"/>
    <s v="Cox's Bazar"/>
    <x v="0"/>
    <s v="Palong Khali"/>
    <s v="Camp 11"/>
    <x v="5"/>
    <d v="2022-09-01T00:00:00"/>
    <x v="0"/>
    <m/>
    <m/>
    <m/>
    <m/>
    <m/>
    <s v="Md. Farid Munnaf"/>
    <n v="1813202400"/>
    <s v="washhppm-cox@bd-actionagainsthunger.org"/>
    <s v="IOM-ACF"/>
  </r>
  <r>
    <n v="3111"/>
    <s v="IOM"/>
    <s v="ACF"/>
    <s v="IOM"/>
    <s v="WASH"/>
    <x v="2"/>
    <x v="28"/>
    <s v="# of female in reproductive age"/>
    <m/>
    <n v="15"/>
    <s v="completed"/>
    <s v="Chittagong"/>
    <s v="Cox's Bazar"/>
    <x v="0"/>
    <s v="Palong Khali"/>
    <s v="Camp 11"/>
    <x v="5"/>
    <d v="2022-09-01T00:00:00"/>
    <x v="0"/>
    <m/>
    <m/>
    <m/>
    <m/>
    <m/>
    <s v="Md. Farid Munnaf"/>
    <n v="1813202400"/>
    <s v="washhppm-cox@bd-actionagainsthunger.org"/>
    <s v="IOM-ACF"/>
  </r>
  <r>
    <n v="3112"/>
    <s v="IOM"/>
    <s v="ACF"/>
    <s v="IOM"/>
    <s v="WASH"/>
    <x v="3"/>
    <x v="22"/>
    <s v="# of pit"/>
    <m/>
    <n v="1"/>
    <s v="completed"/>
    <s v="Chittagong"/>
    <s v="Cox's Bazar"/>
    <x v="0"/>
    <s v="Palong Khali"/>
    <s v="Camp 11"/>
    <x v="5"/>
    <d v="2022-09-01T00:00:00"/>
    <x v="0"/>
    <m/>
    <m/>
    <m/>
    <m/>
    <m/>
    <s v="Md. Farid Munnaf"/>
    <n v="1813202400"/>
    <s v="washhppm-cox@bd-actionagainsthunger.org"/>
    <s v="IOM-ACF"/>
  </r>
  <r>
    <n v="3113"/>
    <s v="IOM"/>
    <s v="ACF"/>
    <s v="IOM"/>
    <s v="WASH"/>
    <x v="3"/>
    <x v="6"/>
    <s v="# of plant"/>
    <m/>
    <n v="2"/>
    <s v="completed"/>
    <s v="Chittagong"/>
    <s v="Cox's Bazar"/>
    <x v="0"/>
    <s v="Palong Khali"/>
    <s v="Camp 11"/>
    <x v="5"/>
    <d v="2022-09-01T00:00:00"/>
    <x v="0"/>
    <m/>
    <m/>
    <m/>
    <m/>
    <m/>
    <s v="Md. Farid Munnaf"/>
    <n v="1813202400"/>
    <s v="washhppm-cox@bd-actionagainsthunger.org"/>
    <s v="IOM-ACF"/>
  </r>
  <r>
    <n v="3114"/>
    <s v="CARE"/>
    <s v="CARE"/>
    <s v="Unicef"/>
    <s v="WASH"/>
    <x v="0"/>
    <x v="0"/>
    <s v="# of tube well"/>
    <m/>
    <n v="60"/>
    <s v="completed"/>
    <s v="Chittagong"/>
    <s v="Cox's Bazar"/>
    <x v="0"/>
    <s v="Palong Khali"/>
    <s v="Camp 16"/>
    <x v="2"/>
    <d v="2023-02-01T00:00:00"/>
    <x v="0"/>
    <m/>
    <m/>
    <m/>
    <m/>
    <m/>
    <s v="Mahmud Hossain"/>
    <n v="1777773726"/>
    <s v="MahmudHossain.Munna@care.org"/>
    <s v="CARE"/>
  </r>
  <r>
    <n v="3115"/>
    <s v="CARE"/>
    <s v="CARE"/>
    <s v="Unicef"/>
    <s v="WASH"/>
    <x v="0"/>
    <x v="12"/>
    <s v="# of water network"/>
    <m/>
    <n v="12"/>
    <s v="completed"/>
    <s v="Chittagong"/>
    <s v="Cox's Bazar"/>
    <x v="0"/>
    <s v="Palong Khali"/>
    <s v="Camp 16"/>
    <x v="2"/>
    <d v="2023-02-01T00:00:00"/>
    <x v="0"/>
    <m/>
    <m/>
    <m/>
    <m/>
    <m/>
    <s v="Mahmud Hossain"/>
    <n v="1777773726"/>
    <s v="MahmudHossain.Munna@care.org"/>
    <s v="CARE"/>
  </r>
  <r>
    <n v="3116"/>
    <s v="CARE"/>
    <s v="CARE"/>
    <s v="Unicef"/>
    <s v="WASH"/>
    <x v="1"/>
    <x v="1"/>
    <s v="# of door "/>
    <m/>
    <n v="238"/>
    <s v="completed"/>
    <s v="Chittagong"/>
    <s v="Cox's Bazar"/>
    <x v="0"/>
    <s v="Palong Khali"/>
    <s v="Camp 16"/>
    <x v="2"/>
    <d v="2023-02-01T00:00:00"/>
    <x v="0"/>
    <m/>
    <m/>
    <m/>
    <m/>
    <m/>
    <s v="Mahmud Hossain"/>
    <n v="1777773726"/>
    <s v="MahmudHossain.Munna@care.org"/>
    <s v="CARE"/>
  </r>
  <r>
    <n v="3117"/>
    <s v="CARE"/>
    <s v="CARE"/>
    <s v="Unicef"/>
    <s v="WASH"/>
    <x v="1"/>
    <x v="8"/>
    <s v="# of FSM Site"/>
    <m/>
    <n v="7"/>
    <s v="completed"/>
    <s v="Chittagong"/>
    <s v="Cox's Bazar"/>
    <x v="0"/>
    <s v="Palong Khali"/>
    <s v="Camp 16"/>
    <x v="2"/>
    <d v="2023-02-01T00:00:00"/>
    <x v="0"/>
    <m/>
    <m/>
    <m/>
    <m/>
    <m/>
    <s v="Mahmud Hossain"/>
    <n v="1777773726"/>
    <s v="MahmudHossain.Munna@care.org"/>
    <s v="CARE"/>
  </r>
  <r>
    <n v="3118"/>
    <s v="CARE"/>
    <s v="CARE"/>
    <s v="Unicef"/>
    <s v="WASH"/>
    <x v="1"/>
    <x v="9"/>
    <s v="# of door"/>
    <m/>
    <n v="436"/>
    <s v="completed"/>
    <s v="Chittagong"/>
    <s v="Cox's Bazar"/>
    <x v="0"/>
    <s v="Palong Khali"/>
    <s v="Camp 16"/>
    <x v="2"/>
    <d v="2023-02-01T00:00:00"/>
    <x v="0"/>
    <m/>
    <m/>
    <m/>
    <m/>
    <m/>
    <s v="Mahmud Hossain"/>
    <n v="1777773726"/>
    <s v="MahmudHossain.Munna@care.org"/>
    <s v="CARE"/>
  </r>
  <r>
    <n v="3119"/>
    <s v="CARE"/>
    <s v="CARE"/>
    <s v="Unicef"/>
    <s v="WASH"/>
    <x v="2"/>
    <x v="4"/>
    <s v="# of HP sessions at HH level"/>
    <m/>
    <n v="590"/>
    <s v="completed"/>
    <s v="Chittagong"/>
    <s v="Cox's Bazar"/>
    <x v="0"/>
    <s v="Palong Khali"/>
    <s v="Camp 16"/>
    <x v="2"/>
    <d v="2023-02-01T00:00:00"/>
    <x v="0"/>
    <m/>
    <m/>
    <m/>
    <m/>
    <m/>
    <s v="Mahmud Hossain"/>
    <n v="1777773726"/>
    <s v="MahmudHossain.Munna@care.org"/>
    <s v="CARE"/>
  </r>
  <r>
    <n v="3120"/>
    <s v="CARE"/>
    <s v="CARE"/>
    <s v="Unicef"/>
    <s v="WASH"/>
    <x v="2"/>
    <x v="38"/>
    <s v="# of HP sessions at institution level"/>
    <m/>
    <n v="1"/>
    <s v="completed"/>
    <s v="Chittagong"/>
    <s v="Cox's Bazar"/>
    <x v="0"/>
    <s v="Palong Khali"/>
    <s v="Camp 16"/>
    <x v="2"/>
    <d v="2023-02-01T00:00:00"/>
    <x v="0"/>
    <m/>
    <m/>
    <m/>
    <m/>
    <m/>
    <s v="Mahmud Hossain"/>
    <n v="1777773726"/>
    <s v="MahmudHossain.Munna@care.org"/>
    <s v="CARE"/>
  </r>
  <r>
    <n v="3121"/>
    <s v="CARE"/>
    <s v="CARE"/>
    <s v="Unicef"/>
    <s v="WASH"/>
    <x v="2"/>
    <x v="28"/>
    <s v="# of female in reproductive age"/>
    <m/>
    <n v="3020"/>
    <s v="completed"/>
    <s v="Chittagong"/>
    <s v="Cox's Bazar"/>
    <x v="0"/>
    <s v="Palong Khali"/>
    <s v="Camp 16"/>
    <x v="2"/>
    <d v="2023-02-01T00:00:00"/>
    <x v="0"/>
    <m/>
    <m/>
    <m/>
    <m/>
    <m/>
    <s v="Mahmud Hossain"/>
    <n v="1777773726"/>
    <s v="MahmudHossain.Munna@care.org"/>
    <s v="CARE"/>
  </r>
  <r>
    <n v="3122"/>
    <s v="CARE"/>
    <s v="CARE"/>
    <s v="Unicef"/>
    <s v="WASH"/>
    <x v="3"/>
    <x v="6"/>
    <s v="# of plant"/>
    <m/>
    <n v="2"/>
    <s v="completed"/>
    <s v="Chittagong"/>
    <s v="Cox's Bazar"/>
    <x v="0"/>
    <s v="Palong Khali"/>
    <s v="Camp 16"/>
    <x v="2"/>
    <d v="2023-02-01T00:00:00"/>
    <x v="0"/>
    <m/>
    <m/>
    <m/>
    <m/>
    <m/>
    <s v="Mahmud Hossain"/>
    <n v="1777773726"/>
    <s v="MahmudHossain.Munna@care.org"/>
    <s v="CARE"/>
  </r>
  <r>
    <n v="3123"/>
    <s v="UNICEF"/>
    <s v="BRAC"/>
    <s v="UNICEF"/>
    <s v="WASH"/>
    <x v="0"/>
    <x v="0"/>
    <s v="# of tube well"/>
    <m/>
    <n v="331"/>
    <s v="completed"/>
    <s v="Chittagong"/>
    <s v="Cox's Bazar"/>
    <x v="0"/>
    <s v="Palong Khali"/>
    <s v="Camp 14"/>
    <x v="5"/>
    <d v="2023-03-01T00:00:00"/>
    <x v="0"/>
    <m/>
    <m/>
    <m/>
    <m/>
    <m/>
    <s v="Muhammed Sydul Hasan Sohan"/>
    <n v="1847456486"/>
    <s v="muhammed.sydul@brac.net"/>
    <s v="UNICEF-BRAC"/>
  </r>
  <r>
    <n v="3124"/>
    <s v="UNICEF"/>
    <s v="BRAC"/>
    <s v="UNICEF"/>
    <s v="WASH"/>
    <x v="0"/>
    <x v="12"/>
    <s v="# of water network"/>
    <m/>
    <n v="8"/>
    <s v="completed"/>
    <s v="Chittagong"/>
    <s v="Cox's Bazar"/>
    <x v="0"/>
    <s v="Palong Khali"/>
    <s v="Camp 14"/>
    <x v="5"/>
    <d v="2023-03-01T00:00:00"/>
    <x v="0"/>
    <m/>
    <m/>
    <m/>
    <m/>
    <m/>
    <s v="Muhammed Sydul Hasan Sohan"/>
    <n v="1847456486"/>
    <s v="muhammed.sydul@brac.net"/>
    <s v="UNICEF-BRAC"/>
  </r>
  <r>
    <n v="3125"/>
    <s v="UNICEF"/>
    <s v="BRAC"/>
    <s v="UNICEF"/>
    <s v="WASH"/>
    <x v="0"/>
    <x v="30"/>
    <s v="# of household"/>
    <m/>
    <n v="3025"/>
    <s v="completed"/>
    <s v="Chittagong"/>
    <s v="Cox's Bazar"/>
    <x v="0"/>
    <s v="Palong Khali"/>
    <s v="Camp 14"/>
    <x v="5"/>
    <d v="2023-03-01T00:00:00"/>
    <x v="0"/>
    <m/>
    <m/>
    <m/>
    <m/>
    <m/>
    <s v="Muhammed Sydul Hasan Sohan"/>
    <n v="1847456486"/>
    <s v="muhammed.sydul@brac.net"/>
    <s v="UNICEF-BRAC"/>
  </r>
  <r>
    <n v="3126"/>
    <s v="UNICEF"/>
    <s v="BRAC"/>
    <s v="UNICEF"/>
    <s v="WASH"/>
    <x v="1"/>
    <x v="1"/>
    <s v="# of door "/>
    <m/>
    <n v="22"/>
    <s v="completed"/>
    <s v="Chittagong"/>
    <s v="Cox's Bazar"/>
    <x v="0"/>
    <s v="Palong Khali"/>
    <s v="Camp 14"/>
    <x v="5"/>
    <d v="2023-03-01T00:00:00"/>
    <x v="0"/>
    <m/>
    <m/>
    <m/>
    <m/>
    <m/>
    <s v="Muhammed Sydul Hasan Sohan"/>
    <n v="1847456486"/>
    <s v="muhammed.sydul@brac.net"/>
    <s v="UNICEF-BRAC"/>
  </r>
  <r>
    <n v="3127"/>
    <s v="UNICEF"/>
    <s v="BRAC"/>
    <s v="UNICEF"/>
    <s v="WASH"/>
    <x v="1"/>
    <x v="8"/>
    <s v="# of FSM Site"/>
    <m/>
    <n v="7"/>
    <s v="completed"/>
    <s v="Chittagong"/>
    <s v="Cox's Bazar"/>
    <x v="0"/>
    <s v="Palong Khali"/>
    <s v="Camp 14"/>
    <x v="5"/>
    <d v="2023-03-01T00:00:00"/>
    <x v="0"/>
    <m/>
    <m/>
    <m/>
    <m/>
    <m/>
    <s v="Muhammed Sydul Hasan Sohan"/>
    <n v="1847456486"/>
    <s v="muhammed.sydul@brac.net"/>
    <s v="UNICEF-BRAC"/>
  </r>
  <r>
    <n v="3128"/>
    <s v="UNICEF"/>
    <s v="BRAC"/>
    <s v="UNICEF"/>
    <s v="WASH"/>
    <x v="1"/>
    <x v="9"/>
    <s v="# of door"/>
    <m/>
    <n v="388"/>
    <s v="completed"/>
    <s v="Chittagong"/>
    <s v="Cox's Bazar"/>
    <x v="0"/>
    <s v="Palong Khali"/>
    <s v="Camp 14"/>
    <x v="5"/>
    <d v="2023-03-01T00:00:00"/>
    <x v="0"/>
    <m/>
    <m/>
    <m/>
    <m/>
    <m/>
    <s v="Muhammed Sydul Hasan Sohan"/>
    <n v="1847456486"/>
    <s v="muhammed.sydul@brac.net"/>
    <s v="UNICEF-BRAC"/>
  </r>
  <r>
    <n v="3129"/>
    <s v="UNICEF"/>
    <s v="BRAC"/>
    <s v="UNICEF"/>
    <s v="WASH"/>
    <x v="1"/>
    <x v="3"/>
    <s v="# of door"/>
    <m/>
    <n v="3242"/>
    <s v="completed"/>
    <s v="Chittagong"/>
    <s v="Cox's Bazar"/>
    <x v="0"/>
    <s v="Palong Khali"/>
    <s v="Camp 14"/>
    <x v="5"/>
    <d v="2023-03-01T00:00:00"/>
    <x v="0"/>
    <m/>
    <m/>
    <m/>
    <m/>
    <m/>
    <s v="Muhammed Sydul Hasan Sohan"/>
    <n v="1847456486"/>
    <s v="muhammed.sydul@brac.net"/>
    <s v="UNICEF-BRAC"/>
  </r>
  <r>
    <n v="3130"/>
    <s v="UNICEF"/>
    <s v="BRAC"/>
    <s v="UNICEF"/>
    <s v="WASH"/>
    <x v="2"/>
    <x v="4"/>
    <s v="# of HP sessions at HH level"/>
    <m/>
    <n v="1382"/>
    <s v="completed"/>
    <s v="Chittagong"/>
    <s v="Cox's Bazar"/>
    <x v="0"/>
    <s v="Palong Khali"/>
    <s v="Camp 14"/>
    <x v="5"/>
    <d v="2023-03-01T00:00:00"/>
    <x v="0"/>
    <m/>
    <m/>
    <m/>
    <m/>
    <m/>
    <s v="Muhammed Sydul Hasan Sohan"/>
    <n v="1847456486"/>
    <s v="muhammed.sydul@brac.net"/>
    <s v="UNICEF-BRAC"/>
  </r>
  <r>
    <n v="3131"/>
    <s v="UNICEF"/>
    <s v="BRAC"/>
    <s v="UNICEF"/>
    <s v="WASH"/>
    <x v="2"/>
    <x v="38"/>
    <s v="# of HP sessions at institution level"/>
    <m/>
    <n v="1"/>
    <s v="completed"/>
    <s v="Chittagong"/>
    <s v="Cox's Bazar"/>
    <x v="0"/>
    <s v="Palong Khali"/>
    <s v="Camp 14"/>
    <x v="5"/>
    <d v="2023-03-01T00:00:00"/>
    <x v="0"/>
    <m/>
    <m/>
    <m/>
    <m/>
    <m/>
    <s v="Muhammed Sydul Hasan Sohan"/>
    <n v="1847456486"/>
    <s v="muhammed.sydul@brac.net"/>
    <s v="UNICEF-BRAC"/>
  </r>
  <r>
    <n v="3132"/>
    <s v="UNICEF"/>
    <s v="BRAC"/>
    <s v="UNICEF"/>
    <s v="WASH"/>
    <x v="2"/>
    <x v="27"/>
    <s v="# of household"/>
    <m/>
    <n v="3132"/>
    <s v="completed"/>
    <s v="Chittagong"/>
    <s v="Cox's Bazar"/>
    <x v="0"/>
    <s v="Palong Khali"/>
    <s v="Camp 14"/>
    <x v="5"/>
    <d v="2023-03-01T00:00:00"/>
    <x v="0"/>
    <m/>
    <m/>
    <m/>
    <m/>
    <m/>
    <s v="Muhammed Sydul Hasan Sohan"/>
    <n v="1847456486"/>
    <s v="muhammed.sydul@brac.net"/>
    <s v="UNICEF-BRAC"/>
  </r>
  <r>
    <n v="3133"/>
    <s v="UNICEF"/>
    <s v="BRAC"/>
    <s v="UNICEF"/>
    <s v="WASH"/>
    <x v="2"/>
    <x v="28"/>
    <s v="# of female in reproductive age"/>
    <m/>
    <n v="6932"/>
    <s v="completed"/>
    <s v="Chittagong"/>
    <s v="Cox's Bazar"/>
    <x v="0"/>
    <s v="Palong Khali"/>
    <s v="Camp 14"/>
    <x v="5"/>
    <d v="2023-03-01T00:00:00"/>
    <x v="0"/>
    <m/>
    <m/>
    <m/>
    <m/>
    <m/>
    <s v="Muhammed Sydul Hasan Sohan"/>
    <n v="1847456486"/>
    <s v="muhammed.sydul@brac.net"/>
    <s v="UNICEF-BRAC"/>
  </r>
  <r>
    <n v="3134"/>
    <s v="UNICEF"/>
    <s v="BRAC"/>
    <s v="UNICEF"/>
    <s v="WASH"/>
    <x v="2"/>
    <x v="7"/>
    <s v="N/A"/>
    <m/>
    <n v="9284"/>
    <s v="completed"/>
    <s v="Chittagong"/>
    <s v="Cox's Bazar"/>
    <x v="0"/>
    <s v="Palong Khali"/>
    <s v="Camp 14"/>
    <x v="5"/>
    <d v="2023-03-01T00:00:00"/>
    <x v="0"/>
    <m/>
    <m/>
    <m/>
    <m/>
    <m/>
    <s v="Muhammed Sydul Hasan Sohan"/>
    <n v="1847456486"/>
    <s v="muhammed.sydul@brac.net"/>
    <s v="UNICEF-BRAC"/>
  </r>
  <r>
    <n v="3135"/>
    <s v="UNICEF"/>
    <s v="BRAC"/>
    <s v="UNICEF"/>
    <s v="WASH"/>
    <x v="3"/>
    <x v="6"/>
    <s v="# of plant"/>
    <m/>
    <n v="1"/>
    <s v="completed"/>
    <s v="Chittagong"/>
    <s v="Cox's Bazar"/>
    <x v="0"/>
    <s v="Palong Khali"/>
    <s v="Camp 14"/>
    <x v="5"/>
    <d v="2023-03-01T00:00:00"/>
    <x v="0"/>
    <m/>
    <m/>
    <m/>
    <m/>
    <m/>
    <s v="Muhammed Sydul Hasan Sohan"/>
    <n v="1847456486"/>
    <s v="muhammed.sydul@brac.net"/>
    <s v="UNICEF-BRAC"/>
  </r>
  <r>
    <n v="3136"/>
    <s v="IOM"/>
    <s v="BRAC"/>
    <s v="IOM"/>
    <s v="WASH"/>
    <x v="0"/>
    <x v="0"/>
    <s v="# of tube well"/>
    <m/>
    <n v="140"/>
    <s v="completed"/>
    <s v="Chittagong"/>
    <s v="Cox's Bazar"/>
    <x v="0"/>
    <s v="Palong Khali"/>
    <s v="Camp 10"/>
    <x v="5"/>
    <d v="2022-12-01T00:00:00"/>
    <x v="0"/>
    <m/>
    <m/>
    <m/>
    <m/>
    <m/>
    <s v="Jaytun Naher"/>
    <n v="1833301502"/>
    <s v="jaytun.naher@brac.net"/>
    <s v="IOM-BRAC"/>
  </r>
  <r>
    <n v="3137"/>
    <s v="IOM"/>
    <s v="BRAC"/>
    <s v="IOM"/>
    <s v="WASH"/>
    <x v="0"/>
    <x v="26"/>
    <s v="# of tube well"/>
    <m/>
    <n v="1"/>
    <s v="completed"/>
    <s v="Chittagong"/>
    <s v="Cox's Bazar"/>
    <x v="0"/>
    <s v="Palong Khali"/>
    <s v="Camp 10"/>
    <x v="5"/>
    <d v="2022-12-01T00:00:00"/>
    <x v="0"/>
    <m/>
    <m/>
    <m/>
    <m/>
    <m/>
    <s v="Jaytun Naher"/>
    <n v="1833301502"/>
    <s v="jaytun.naher@brac.net"/>
    <s v="IOM-BRAC"/>
  </r>
  <r>
    <n v="3138"/>
    <s v="IOM"/>
    <s v="BRAC"/>
    <s v="IOM"/>
    <s v="WASH"/>
    <x v="0"/>
    <x v="7"/>
    <s v="N/A"/>
    <m/>
    <n v="15"/>
    <s v="completed"/>
    <s v="Chittagong"/>
    <s v="Cox's Bazar"/>
    <x v="0"/>
    <s v="Palong Khali"/>
    <s v="Camp 10"/>
    <x v="5"/>
    <d v="2022-12-01T00:00:00"/>
    <x v="0"/>
    <m/>
    <m/>
    <m/>
    <m/>
    <m/>
    <s v="Jaytun Naher"/>
    <n v="1833301502"/>
    <s v="jaytun.naher@brac.net"/>
    <s v="IOM-BRAC"/>
  </r>
  <r>
    <n v="3139"/>
    <s v="IOM"/>
    <s v="BRAC"/>
    <s v="IOM"/>
    <s v="WASH"/>
    <x v="1"/>
    <x v="23"/>
    <s v="# of door "/>
    <m/>
    <n v="1"/>
    <s v="completed"/>
    <s v="Chittagong"/>
    <s v="Cox's Bazar"/>
    <x v="0"/>
    <s v="Palong Khali"/>
    <s v="Camp 10"/>
    <x v="5"/>
    <d v="2022-12-01T00:00:00"/>
    <x v="0"/>
    <m/>
    <m/>
    <m/>
    <m/>
    <m/>
    <s v="Jaytun Naher"/>
    <n v="1833301502"/>
    <s v="jaytun.naher@brac.net"/>
    <s v="IOM-BRAC"/>
  </r>
  <r>
    <n v="3140"/>
    <s v="IOM"/>
    <s v="BRAC"/>
    <s v="IOM"/>
    <s v="WASH"/>
    <x v="1"/>
    <x v="1"/>
    <s v="# of door "/>
    <m/>
    <n v="43"/>
    <s v="completed"/>
    <s v="Chittagong"/>
    <s v="Cox's Bazar"/>
    <x v="0"/>
    <s v="Palong Khali"/>
    <s v="Camp 10"/>
    <x v="5"/>
    <d v="2022-12-01T00:00:00"/>
    <x v="0"/>
    <m/>
    <m/>
    <m/>
    <m/>
    <m/>
    <s v="Jaytun Naher"/>
    <n v="1833301502"/>
    <s v="jaytun.naher@brac.net"/>
    <s v="IOM-BRAC"/>
  </r>
  <r>
    <n v="3141"/>
    <s v="IOM"/>
    <s v="BRAC"/>
    <s v="IOM"/>
    <s v="WASH"/>
    <x v="1"/>
    <x v="8"/>
    <s v="# of FSM Site"/>
    <m/>
    <n v="4"/>
    <s v="completed"/>
    <s v="Chittagong"/>
    <s v="Cox's Bazar"/>
    <x v="0"/>
    <s v="Palong Khali"/>
    <s v="Camp 10"/>
    <x v="5"/>
    <d v="2022-12-01T00:00:00"/>
    <x v="0"/>
    <m/>
    <m/>
    <m/>
    <m/>
    <m/>
    <s v="Jaytun Naher"/>
    <n v="1833301502"/>
    <s v="jaytun.naher@brac.net"/>
    <s v="IOM-BRAC"/>
  </r>
  <r>
    <n v="3142"/>
    <s v="IOM"/>
    <s v="BRAC"/>
    <s v="IOM"/>
    <s v="WASH"/>
    <x v="1"/>
    <x v="9"/>
    <s v="# of door"/>
    <m/>
    <n v="247"/>
    <s v="completed"/>
    <s v="Chittagong"/>
    <s v="Cox's Bazar"/>
    <x v="0"/>
    <s v="Palong Khali"/>
    <s v="Camp 10"/>
    <x v="5"/>
    <d v="2022-12-01T00:00:00"/>
    <x v="0"/>
    <m/>
    <m/>
    <m/>
    <m/>
    <m/>
    <s v="Jaytun Naher"/>
    <n v="1833301502"/>
    <s v="jaytun.naher@brac.net"/>
    <s v="IOM-BRAC"/>
  </r>
  <r>
    <n v="3143"/>
    <s v="IOM"/>
    <s v="BRAC"/>
    <s v="IOM"/>
    <s v="WASH"/>
    <x v="1"/>
    <x v="3"/>
    <s v="# of door"/>
    <m/>
    <n v="388"/>
    <s v="completed"/>
    <s v="Chittagong"/>
    <s v="Cox's Bazar"/>
    <x v="0"/>
    <s v="Palong Khali"/>
    <s v="Camp 10"/>
    <x v="5"/>
    <d v="2022-12-01T00:00:00"/>
    <x v="0"/>
    <m/>
    <m/>
    <m/>
    <m/>
    <m/>
    <s v="Jaytun Naher"/>
    <n v="1833301502"/>
    <s v="jaytun.naher@brac.net"/>
    <s v="IOM-BRAC"/>
  </r>
  <r>
    <n v="3144"/>
    <s v="IOM"/>
    <s v="BRAC"/>
    <s v="IOM"/>
    <s v="WASH"/>
    <x v="1"/>
    <x v="7"/>
    <s v="N/A"/>
    <m/>
    <n v="2"/>
    <s v="completed"/>
    <s v="Chittagong"/>
    <s v="Cox's Bazar"/>
    <x v="0"/>
    <s v="Palong Khali"/>
    <s v="Camp 10"/>
    <x v="5"/>
    <d v="2022-12-01T00:00:00"/>
    <x v="0"/>
    <m/>
    <m/>
    <m/>
    <m/>
    <m/>
    <s v="Jaytun Naher"/>
    <n v="1833301502"/>
    <s v="jaytun.naher@brac.net"/>
    <s v="IOM-BRAC"/>
  </r>
  <r>
    <n v="3145"/>
    <s v="IOM"/>
    <s v="BRAC"/>
    <s v="IOM"/>
    <s v="WASH"/>
    <x v="2"/>
    <x v="10"/>
    <s v="# of HP sessions at community level"/>
    <m/>
    <n v="83"/>
    <s v="completed"/>
    <s v="Chittagong"/>
    <s v="Cox's Bazar"/>
    <x v="0"/>
    <s v="Palong Khali"/>
    <s v="Camp 10"/>
    <x v="5"/>
    <d v="2022-12-01T00:00:00"/>
    <x v="0"/>
    <m/>
    <m/>
    <m/>
    <m/>
    <m/>
    <s v="Jaytun Naher"/>
    <n v="1833301502"/>
    <s v="jaytun.naher@brac.net"/>
    <s v="IOM-BRAC"/>
  </r>
  <r>
    <n v="3146"/>
    <s v="IOM"/>
    <s v="BRAC"/>
    <s v="IOM"/>
    <s v="WASH"/>
    <x v="2"/>
    <x v="20"/>
    <s v="# of household"/>
    <m/>
    <n v="6011"/>
    <s v="completed"/>
    <s v="Chittagong"/>
    <s v="Cox's Bazar"/>
    <x v="0"/>
    <s v="Palong Khali"/>
    <s v="Camp 10"/>
    <x v="5"/>
    <d v="2022-12-01T00:00:00"/>
    <x v="0"/>
    <m/>
    <m/>
    <m/>
    <m/>
    <m/>
    <s v="Jaytun Naher"/>
    <n v="1833301502"/>
    <s v="jaytun.naher@brac.net"/>
    <s v="IOM-BRAC"/>
  </r>
  <r>
    <n v="3147"/>
    <s v="IOM"/>
    <s v="BRAC"/>
    <s v="IOM"/>
    <s v="WASH"/>
    <x v="2"/>
    <x v="41"/>
    <s v="# of household"/>
    <m/>
    <n v="4672"/>
    <s v="completed"/>
    <s v="Chittagong"/>
    <s v="Cox's Bazar"/>
    <x v="0"/>
    <s v="Palong Khali"/>
    <s v="Camp 10"/>
    <x v="5"/>
    <d v="2022-12-01T00:00:00"/>
    <x v="0"/>
    <m/>
    <m/>
    <m/>
    <m/>
    <m/>
    <s v="Jaytun Naher"/>
    <n v="1833301502"/>
    <s v="jaytun.naher@brac.net"/>
    <s v="IOM-BRAC"/>
  </r>
  <r>
    <n v="3148"/>
    <s v="IOM"/>
    <s v="BRAC"/>
    <s v="IOM"/>
    <s v="WASH"/>
    <x v="3"/>
    <x v="22"/>
    <s v="# of pit"/>
    <m/>
    <n v="1"/>
    <s v="completed"/>
    <s v="Chittagong"/>
    <s v="Cox's Bazar"/>
    <x v="0"/>
    <s v="Palong Khali"/>
    <s v="Camp 10"/>
    <x v="5"/>
    <d v="2022-12-01T00:00:00"/>
    <x v="0"/>
    <m/>
    <m/>
    <m/>
    <m/>
    <m/>
    <s v="Jaytun Naher"/>
    <n v="1833301502"/>
    <s v="jaytun.naher@brac.net"/>
    <s v="IOM-BRAC"/>
  </r>
  <r>
    <n v="3149"/>
    <s v="IOM"/>
    <s v="BRAC"/>
    <s v="IOM"/>
    <s v="WASH"/>
    <x v="3"/>
    <x v="6"/>
    <s v="# of plant"/>
    <m/>
    <n v="3"/>
    <s v="completed"/>
    <s v="Chittagong"/>
    <s v="Cox's Bazar"/>
    <x v="0"/>
    <s v="Palong Khali"/>
    <s v="Camp 10"/>
    <x v="5"/>
    <d v="2022-12-01T00:00:00"/>
    <x v="0"/>
    <m/>
    <m/>
    <m/>
    <m/>
    <m/>
    <s v="Jaytun Naher"/>
    <n v="1833301502"/>
    <s v="jaytun.naher@brac.net"/>
    <s v="IOM-BRAC"/>
  </r>
  <r>
    <n v="3150"/>
    <s v="IOM"/>
    <s v="BRAC"/>
    <s v="IOM"/>
    <s v="WASH"/>
    <x v="3"/>
    <x v="7"/>
    <s v="N/A"/>
    <m/>
    <n v="30232"/>
    <s v="completed"/>
    <s v="Chittagong"/>
    <s v="Cox's Bazar"/>
    <x v="0"/>
    <s v="Palong Khali"/>
    <s v="Camp 10"/>
    <x v="5"/>
    <d v="2022-12-01T00:00:00"/>
    <x v="0"/>
    <m/>
    <m/>
    <m/>
    <m/>
    <m/>
    <s v="Jaytun Naher"/>
    <n v="1833301502"/>
    <s v="jaytun.naher@brac.net"/>
    <s v="IOM-BRAC"/>
  </r>
  <r>
    <n v="3151"/>
    <s v="WHH"/>
    <s v="ANANDO"/>
    <s v="GFFO, WHH"/>
    <s v="WASH"/>
    <x v="1"/>
    <x v="15"/>
    <s v="# of door "/>
    <m/>
    <n v="15"/>
    <s v="completed"/>
    <s v="Chittagong"/>
    <s v="Cox's Bazar"/>
    <x v="1"/>
    <s v="Nhilla"/>
    <s v="HC,Nhilla"/>
    <x v="5"/>
    <d v="2022-07-01T00:00:00"/>
    <x v="1"/>
    <m/>
    <m/>
    <m/>
    <m/>
    <m/>
    <s v="Md. Akramul Haque"/>
    <n v="1714567162"/>
    <s v="akramul.haque@welthungerhilfe.de"/>
    <s v="WHH-ANANDO"/>
  </r>
  <r>
    <n v="3152"/>
    <s v="WHH"/>
    <s v="ANANDO"/>
    <s v="GFFO, WHH"/>
    <s v="WASH"/>
    <x v="1"/>
    <x v="17"/>
    <s v="# of door"/>
    <m/>
    <n v="10"/>
    <s v="completed"/>
    <s v="Chittagong"/>
    <s v="Cox's Bazar"/>
    <x v="1"/>
    <s v="Nhilla"/>
    <s v="HC,Nhilla"/>
    <x v="5"/>
    <d v="2022-07-01T00:00:00"/>
    <x v="1"/>
    <m/>
    <m/>
    <m/>
    <m/>
    <m/>
    <s v="Md. Akramul Haque"/>
    <n v="1714567162"/>
    <s v="akramul.haque@welthungerhilfe.de"/>
    <s v="WHH-ANANDO"/>
  </r>
  <r>
    <n v="3153"/>
    <s v="WHH"/>
    <s v="ANANDO"/>
    <s v="GFFO, WHH"/>
    <s v="WASH"/>
    <x v="1"/>
    <x v="7"/>
    <s v="N/A"/>
    <m/>
    <n v="5"/>
    <s v="completed"/>
    <s v="Chittagong"/>
    <s v="Cox's Bazar"/>
    <x v="1"/>
    <s v="Nhilla"/>
    <s v="HC,Nhilla"/>
    <x v="5"/>
    <d v="2022-07-01T00:00:00"/>
    <x v="1"/>
    <m/>
    <m/>
    <m/>
    <m/>
    <m/>
    <s v="Md. Akramul Haque"/>
    <n v="1714567162"/>
    <s v="akramul.haque@welthungerhilfe.de"/>
    <s v="WHH-ANANDO"/>
  </r>
  <r>
    <n v="3154"/>
    <s v="WHH"/>
    <s v="ANANDO"/>
    <s v="GFFO, WHH"/>
    <s v="WASH"/>
    <x v="1"/>
    <x v="15"/>
    <s v="# of door "/>
    <m/>
    <n v="25"/>
    <s v="completed"/>
    <s v="Chittagong"/>
    <s v="Cox's Bazar"/>
    <x v="1"/>
    <s v="Nhilla"/>
    <s v="HC,Nhilla"/>
    <x v="5"/>
    <d v="2022-07-01T00:00:00"/>
    <x v="1"/>
    <m/>
    <m/>
    <m/>
    <m/>
    <m/>
    <s v="Md. Akramul Haque"/>
    <n v="1714567162"/>
    <s v="akramul.haque@welthungerhilfe.de"/>
    <s v="WHH-ANANDO"/>
  </r>
  <r>
    <n v="3155"/>
    <s v="WHH"/>
    <s v="ANANDO"/>
    <s v="GFFO, WHH"/>
    <s v="WASH"/>
    <x v="1"/>
    <x v="17"/>
    <s v="# of door"/>
    <m/>
    <n v="10"/>
    <s v="completed"/>
    <s v="Chittagong"/>
    <s v="Cox's Bazar"/>
    <x v="1"/>
    <s v="Nhilla"/>
    <s v="HC,Nhilla"/>
    <x v="5"/>
    <d v="2022-07-01T00:00:00"/>
    <x v="1"/>
    <m/>
    <m/>
    <m/>
    <m/>
    <m/>
    <s v="Md. Akramul Haque"/>
    <n v="1714567162"/>
    <s v="akramul.haque@welthungerhilfe.de"/>
    <s v="WHH-ANANDO"/>
  </r>
  <r>
    <n v="3156"/>
    <s v="WHH"/>
    <s v="ANANDO"/>
    <s v="GFFO, WHH"/>
    <s v="WASH"/>
    <x v="1"/>
    <x v="7"/>
    <s v="N/A"/>
    <m/>
    <n v="5"/>
    <s v="completed"/>
    <s v="Chittagong"/>
    <s v="Cox's Bazar"/>
    <x v="1"/>
    <s v="Nhilla"/>
    <s v="HC,Nhilla"/>
    <x v="5"/>
    <d v="2022-07-01T00:00:00"/>
    <x v="1"/>
    <m/>
    <m/>
    <m/>
    <m/>
    <m/>
    <s v="Md. Akramul Haque"/>
    <n v="1714567162"/>
    <s v="akramul.haque@welthungerhilfe.de"/>
    <s v="WHH-ANANDO"/>
  </r>
  <r>
    <n v="3157"/>
    <s v="UNICEF"/>
    <s v="NGOF"/>
    <s v="UNICEF"/>
    <s v="WASH"/>
    <x v="1"/>
    <x v="34"/>
    <s v="# of FSM Site"/>
    <m/>
    <n v="1"/>
    <s v="completed"/>
    <s v="Chittagong"/>
    <s v="Cox's Bazar"/>
    <x v="1"/>
    <s v="Nhilla"/>
    <s v="HC,Nhilla"/>
    <x v="5"/>
    <d v="2025-01-01T00:00:00"/>
    <x v="1"/>
    <m/>
    <m/>
    <m/>
    <m/>
    <m/>
    <s v="MD. Afzal Hossain"/>
    <n v="1712175843"/>
    <s v="ngof.cats2@ngof.org"/>
    <s v="UNICEF-NGOF"/>
  </r>
  <r>
    <n v="3158"/>
    <s v="UNICEF"/>
    <s v="NGOF"/>
    <s v="UNICEF"/>
    <s v="WASH"/>
    <x v="2"/>
    <x v="10"/>
    <s v="# of HP sessions at community level"/>
    <m/>
    <n v="13"/>
    <s v="completed"/>
    <s v="Chittagong"/>
    <s v="Cox's Bazar"/>
    <x v="1"/>
    <s v="Nhilla"/>
    <s v="HC,Nhilla"/>
    <x v="5"/>
    <d v="2025-01-01T00:00:00"/>
    <x v="1"/>
    <m/>
    <m/>
    <m/>
    <m/>
    <m/>
    <s v="MD. Afzal Hossain"/>
    <n v="1712175843"/>
    <s v="ngof.cats2@ngof.org"/>
    <s v="UNICEF-NGOF"/>
  </r>
  <r>
    <n v="3159"/>
    <s v="UNICEF"/>
    <s v="NGOF"/>
    <s v="UNICEF"/>
    <s v="WASH"/>
    <x v="2"/>
    <x v="10"/>
    <s v="# of HP sessions at community level"/>
    <m/>
    <n v="11"/>
    <s v="completed"/>
    <s v="Chittagong"/>
    <s v="Cox's Bazar"/>
    <x v="1"/>
    <s v="Sabrang"/>
    <s v="HC,Sabrang"/>
    <x v="5"/>
    <d v="2025-01-01T00:00:00"/>
    <x v="1"/>
    <m/>
    <m/>
    <m/>
    <m/>
    <m/>
    <s v="MD. Afzal Hossain"/>
    <n v="1712175843"/>
    <s v="ngof.cats2@ngof.org"/>
    <s v="UNICEF-NGOF"/>
  </r>
  <r>
    <n v="3160"/>
    <s v="UNICEF"/>
    <s v="NGOF"/>
    <s v="UNICEF"/>
    <s v="WASH"/>
    <x v="2"/>
    <x v="10"/>
    <s v="# of HP sessions at community level"/>
    <m/>
    <n v="6"/>
    <s v="completed"/>
    <s v="Chittagong"/>
    <s v="Cox's Bazar"/>
    <x v="1"/>
    <s v="Whykong"/>
    <s v="HC,Whykong"/>
    <x v="5"/>
    <d v="2025-01-01T00:00:00"/>
    <x v="1"/>
    <m/>
    <m/>
    <m/>
    <m/>
    <m/>
    <s v="MD. Afzal Hossain"/>
    <n v="1712175843"/>
    <s v="ngof.cats2@ngof.org"/>
    <s v="UNICEF-NGOF"/>
  </r>
  <r>
    <n v="3161"/>
    <s v="IOM"/>
    <s v="DSK"/>
    <s v="IOM"/>
    <s v="WASH"/>
    <x v="0"/>
    <x v="13"/>
    <s v="# cubic meters / day"/>
    <m/>
    <n v="4"/>
    <s v="completed"/>
    <s v="Chittagong"/>
    <s v="Cox's Bazar"/>
    <x v="1"/>
    <s v="Nhilla"/>
    <s v="Camp 24"/>
    <x v="5"/>
    <d v="2023-01-01T00:00:00"/>
    <x v="0"/>
    <m/>
    <m/>
    <m/>
    <m/>
    <m/>
    <s v="Prodip Kumar Roy"/>
    <n v="1718880175"/>
    <s v="prodip@dskbangladesh.org"/>
    <s v="IOM-DSK"/>
  </r>
  <r>
    <n v="3162"/>
    <s v="IOM"/>
    <s v="DSK"/>
    <s v="IOM"/>
    <s v="WASH"/>
    <x v="0"/>
    <x v="12"/>
    <s v="# of water network"/>
    <m/>
    <n v="1"/>
    <s v="completed"/>
    <s v="Chittagong"/>
    <s v="Cox's Bazar"/>
    <x v="1"/>
    <s v="Nhilla"/>
    <s v="Camp 24"/>
    <x v="5"/>
    <d v="2023-01-01T00:00:00"/>
    <x v="0"/>
    <m/>
    <m/>
    <m/>
    <m/>
    <m/>
    <s v="Prodip Kumar Roy"/>
    <n v="1718880175"/>
    <s v="prodip@dskbangladesh.org"/>
    <s v="IOM-DSK"/>
  </r>
  <r>
    <n v="3163"/>
    <s v="IOM"/>
    <s v="DSK"/>
    <s v="IOM"/>
    <s v="WASH"/>
    <x v="0"/>
    <x v="7"/>
    <s v="N/A"/>
    <m/>
    <n v="2"/>
    <s v="completed"/>
    <s v="Chittagong"/>
    <s v="Cox's Bazar"/>
    <x v="1"/>
    <s v="Nhilla"/>
    <s v="Camp 24"/>
    <x v="5"/>
    <d v="2023-01-01T00:00:00"/>
    <x v="0"/>
    <m/>
    <m/>
    <m/>
    <m/>
    <m/>
    <s v="Prodip Kumar Roy"/>
    <n v="1718880175"/>
    <s v="prodip@dskbangladesh.org"/>
    <s v="IOM-DSK"/>
  </r>
  <r>
    <n v="3164"/>
    <s v="IOM"/>
    <s v="DSK"/>
    <s v="IOM"/>
    <s v="WASH"/>
    <x v="1"/>
    <x v="1"/>
    <s v="# of door "/>
    <m/>
    <n v="6"/>
    <s v="completed"/>
    <s v="Chittagong"/>
    <s v="Cox's Bazar"/>
    <x v="1"/>
    <s v="Nhilla"/>
    <s v="Camp 24"/>
    <x v="5"/>
    <d v="2023-01-01T00:00:00"/>
    <x v="0"/>
    <m/>
    <m/>
    <m/>
    <m/>
    <m/>
    <s v="Prodip Kumar Roy"/>
    <n v="1718880175"/>
    <s v="prodip@dskbangladesh.org"/>
    <s v="IOM-DSK"/>
  </r>
  <r>
    <n v="3165"/>
    <s v="IOM"/>
    <s v="DSK"/>
    <s v="IOM"/>
    <s v="WASH"/>
    <x v="1"/>
    <x v="8"/>
    <s v="# of FSM Site"/>
    <m/>
    <n v="2"/>
    <s v="completed"/>
    <s v="Chittagong"/>
    <s v="Cox's Bazar"/>
    <x v="1"/>
    <s v="Nhilla"/>
    <s v="Camp 24"/>
    <x v="5"/>
    <d v="2023-01-01T00:00:00"/>
    <x v="0"/>
    <m/>
    <m/>
    <m/>
    <m/>
    <m/>
    <s v="Prodip Kumar Roy"/>
    <n v="1718880175"/>
    <s v="prodip@dskbangladesh.org"/>
    <s v="IOM-DSK"/>
  </r>
  <r>
    <n v="3166"/>
    <s v="IOM"/>
    <s v="DSK"/>
    <s v="IOM"/>
    <s v="WASH"/>
    <x v="1"/>
    <x v="2"/>
    <s v="# of FSM Site"/>
    <m/>
    <n v="1"/>
    <s v="completed"/>
    <s v="Chittagong"/>
    <s v="Cox's Bazar"/>
    <x v="1"/>
    <s v="Nhilla"/>
    <s v="Camp 24"/>
    <x v="5"/>
    <d v="2023-01-01T00:00:00"/>
    <x v="0"/>
    <m/>
    <m/>
    <m/>
    <m/>
    <m/>
    <s v="Prodip Kumar Roy"/>
    <n v="1718880175"/>
    <s v="prodip@dskbangladesh.org"/>
    <s v="IOM-DSK"/>
  </r>
  <r>
    <n v="3167"/>
    <s v="IOM"/>
    <s v="DSK"/>
    <s v="IOM"/>
    <s v="WASH"/>
    <x v="1"/>
    <x v="18"/>
    <s v="# of door"/>
    <m/>
    <n v="2"/>
    <s v="completed"/>
    <s v="Chittagong"/>
    <s v="Cox's Bazar"/>
    <x v="1"/>
    <s v="Nhilla"/>
    <s v="Camp 24"/>
    <x v="5"/>
    <d v="2023-01-01T00:00:00"/>
    <x v="0"/>
    <m/>
    <m/>
    <m/>
    <m/>
    <m/>
    <s v="Prodip Kumar Roy"/>
    <n v="1718880175"/>
    <s v="prodip@dskbangladesh.org"/>
    <s v="IOM-DSK"/>
  </r>
  <r>
    <n v="3168"/>
    <s v="IOM"/>
    <s v="DSK"/>
    <s v="IOM"/>
    <s v="WASH"/>
    <x v="1"/>
    <x v="9"/>
    <s v="# of door"/>
    <m/>
    <n v="83"/>
    <s v="completed"/>
    <s v="Chittagong"/>
    <s v="Cox's Bazar"/>
    <x v="1"/>
    <s v="Nhilla"/>
    <s v="Camp 24"/>
    <x v="5"/>
    <d v="2023-01-01T00:00:00"/>
    <x v="0"/>
    <m/>
    <m/>
    <m/>
    <m/>
    <m/>
    <s v="Prodip Kumar Roy"/>
    <n v="1718880175"/>
    <s v="prodip@dskbangladesh.org"/>
    <s v="IOM-DSK"/>
  </r>
  <r>
    <n v="3169"/>
    <s v="IOM"/>
    <s v="DSK"/>
    <s v="IOM"/>
    <s v="WASH"/>
    <x v="1"/>
    <x v="3"/>
    <s v="# of door"/>
    <m/>
    <n v="755"/>
    <s v="completed"/>
    <s v="Chittagong"/>
    <s v="Cox's Bazar"/>
    <x v="1"/>
    <s v="Nhilla"/>
    <s v="Camp 24"/>
    <x v="5"/>
    <d v="2023-01-01T00:00:00"/>
    <x v="0"/>
    <m/>
    <m/>
    <m/>
    <m/>
    <m/>
    <s v="Prodip Kumar Roy"/>
    <n v="1718880175"/>
    <s v="prodip@dskbangladesh.org"/>
    <s v="IOM-DSK"/>
  </r>
  <r>
    <n v="3170"/>
    <s v="IOM"/>
    <s v="DSK"/>
    <s v="IOM"/>
    <s v="WASH"/>
    <x v="2"/>
    <x v="4"/>
    <s v="# of HP sessions at HH level"/>
    <m/>
    <n v="302"/>
    <s v="completed"/>
    <s v="Chittagong"/>
    <s v="Cox's Bazar"/>
    <x v="1"/>
    <s v="Nhilla"/>
    <s v="Camp 24"/>
    <x v="5"/>
    <d v="2023-01-01T00:00:00"/>
    <x v="0"/>
    <m/>
    <m/>
    <m/>
    <m/>
    <m/>
    <s v="Prodip Kumar Roy"/>
    <n v="1718880175"/>
    <s v="prodip@dskbangladesh.org"/>
    <s v="IOM-DSK"/>
  </r>
  <r>
    <n v="3171"/>
    <s v="IOM"/>
    <s v="DSK"/>
    <s v="IOM"/>
    <s v="WASH"/>
    <x v="2"/>
    <x v="20"/>
    <s v="# of household"/>
    <m/>
    <n v="5368"/>
    <s v="completed"/>
    <s v="Chittagong"/>
    <s v="Cox's Bazar"/>
    <x v="1"/>
    <s v="Nhilla"/>
    <s v="Camp 24"/>
    <x v="5"/>
    <d v="2023-01-01T00:00:00"/>
    <x v="0"/>
    <m/>
    <m/>
    <m/>
    <m/>
    <m/>
    <s v="Prodip Kumar Roy"/>
    <n v="1718880175"/>
    <s v="prodip@dskbangladesh.org"/>
    <s v="IOM-DSK"/>
  </r>
  <r>
    <n v="3172"/>
    <s v="IOM"/>
    <s v="DSK"/>
    <s v="IOM"/>
    <s v="WASH"/>
    <x v="2"/>
    <x v="27"/>
    <s v="# of household"/>
    <m/>
    <n v="836"/>
    <s v="completed"/>
    <s v="Chittagong"/>
    <s v="Cox's Bazar"/>
    <x v="1"/>
    <s v="Nhilla"/>
    <s v="Camp 24"/>
    <x v="5"/>
    <d v="2023-01-01T00:00:00"/>
    <x v="0"/>
    <m/>
    <m/>
    <m/>
    <m/>
    <m/>
    <s v="Prodip Kumar Roy"/>
    <n v="1718880175"/>
    <s v="prodip@dskbangladesh.org"/>
    <s v="IOM-DSK"/>
  </r>
  <r>
    <n v="3173"/>
    <s v="IOM"/>
    <s v="DSK"/>
    <s v="IOM"/>
    <s v="WASH"/>
    <x v="3"/>
    <x v="22"/>
    <s v="# of pit"/>
    <m/>
    <n v="1"/>
    <s v="completed"/>
    <s v="Chittagong"/>
    <s v="Cox's Bazar"/>
    <x v="1"/>
    <s v="Nhilla"/>
    <s v="Camp 24"/>
    <x v="5"/>
    <d v="2023-01-01T00:00:00"/>
    <x v="0"/>
    <m/>
    <m/>
    <m/>
    <m/>
    <m/>
    <s v="Prodip Kumar Roy"/>
    <n v="1718880175"/>
    <s v="prodip@dskbangladesh.org"/>
    <s v="IOM-DSK"/>
  </r>
  <r>
    <n v="3174"/>
    <s v="IOM"/>
    <s v="DSK"/>
    <s v="IOM"/>
    <s v="WASH"/>
    <x v="3"/>
    <x v="6"/>
    <s v="# of plant"/>
    <m/>
    <n v="2"/>
    <s v="completed"/>
    <s v="Chittagong"/>
    <s v="Cox's Bazar"/>
    <x v="1"/>
    <s v="Nhilla"/>
    <s v="Camp 24"/>
    <x v="5"/>
    <d v="2023-01-01T00:00:00"/>
    <x v="0"/>
    <m/>
    <m/>
    <m/>
    <m/>
    <m/>
    <s v="Prodip Kumar Roy"/>
    <n v="1718880175"/>
    <s v="prodip@dskbangladesh.org"/>
    <s v="IOM-DSK"/>
  </r>
  <r>
    <n v="3175"/>
    <s v="IOM"/>
    <s v="DSK"/>
    <s v="IOM"/>
    <s v="WASH"/>
    <x v="3"/>
    <x v="7"/>
    <s v="N/A"/>
    <m/>
    <n v="1"/>
    <s v="completed"/>
    <s v="Chittagong"/>
    <s v="Cox's Bazar"/>
    <x v="1"/>
    <s v="Nhilla"/>
    <s v="Camp 24"/>
    <x v="5"/>
    <d v="2023-01-01T00:00:00"/>
    <x v="0"/>
    <m/>
    <m/>
    <m/>
    <m/>
    <m/>
    <s v="Prodip Kumar Roy"/>
    <n v="1718880175"/>
    <s v="prodip@dskbangladesh.org"/>
    <s v="IOM-DSK"/>
  </r>
  <r>
    <n v="3176"/>
    <s v="WHH"/>
    <s v="ANANDO"/>
    <s v="GFFO, WHH"/>
    <s v="WASH"/>
    <x v="0"/>
    <x v="12"/>
    <s v="# of water network"/>
    <m/>
    <n v="5"/>
    <s v="completed"/>
    <s v="Chittagong"/>
    <s v="Cox's Bazar"/>
    <x v="1"/>
    <s v="Nhilla"/>
    <s v="Camp 24"/>
    <x v="5"/>
    <d v="2022-07-01T00:00:00"/>
    <x v="0"/>
    <m/>
    <m/>
    <m/>
    <m/>
    <m/>
    <s v="Md. Akramul Haque"/>
    <n v="1714567162"/>
    <s v="akramul.haque@welthungerhilfe.de"/>
    <s v="WHH-ANANDO"/>
  </r>
  <r>
    <n v="3177"/>
    <s v="WHH"/>
    <s v="ANANDO"/>
    <s v="GFFO, WHH"/>
    <s v="WASH"/>
    <x v="0"/>
    <x v="7"/>
    <s v="N/A"/>
    <m/>
    <n v="12"/>
    <s v="completed"/>
    <s v="Chittagong"/>
    <s v="Cox's Bazar"/>
    <x v="1"/>
    <s v="Nhilla"/>
    <s v="Camp 24"/>
    <x v="5"/>
    <d v="2022-07-01T00:00:00"/>
    <x v="0"/>
    <m/>
    <m/>
    <m/>
    <m/>
    <s v="Repairing and maintenance of 20 Communal handwashing station."/>
    <s v="Md. Akramul Haque"/>
    <n v="1714567162"/>
    <s v="akramul.haque@welthungerhilfe.de"/>
    <s v="WHH-ANANDO"/>
  </r>
  <r>
    <n v="3178"/>
    <s v="WHH"/>
    <s v="ANANDO"/>
    <s v="GFFO, WHH"/>
    <s v="WASH"/>
    <x v="1"/>
    <x v="1"/>
    <s v="# of door "/>
    <m/>
    <n v="40"/>
    <s v="completed"/>
    <s v="Chittagong"/>
    <s v="Cox's Bazar"/>
    <x v="1"/>
    <s v="Nhilla"/>
    <s v="Camp 24"/>
    <x v="5"/>
    <d v="2022-07-01T00:00:00"/>
    <x v="0"/>
    <m/>
    <m/>
    <m/>
    <m/>
    <m/>
    <s v="Md. Akramul Haque"/>
    <n v="1714567162"/>
    <s v="akramul.haque@welthungerhilfe.de"/>
    <s v="WHH-ANANDO"/>
  </r>
  <r>
    <n v="3179"/>
    <s v="WHH"/>
    <s v="ANANDO"/>
    <s v="GFFO, WHH"/>
    <s v="WASH"/>
    <x v="1"/>
    <x v="9"/>
    <s v="# of door"/>
    <m/>
    <n v="61"/>
    <s v="completed"/>
    <s v="Chittagong"/>
    <s v="Cox's Bazar"/>
    <x v="1"/>
    <s v="Nhilla"/>
    <s v="Camp 24"/>
    <x v="5"/>
    <d v="2022-07-01T00:00:00"/>
    <x v="0"/>
    <m/>
    <m/>
    <m/>
    <m/>
    <m/>
    <s v="Md. Akramul Haque"/>
    <n v="1714567162"/>
    <s v="akramul.haque@welthungerhilfe.de"/>
    <s v="WHH-ANANDO"/>
  </r>
  <r>
    <n v="3180"/>
    <s v="WHH"/>
    <s v="ANANDO"/>
    <s v="GFFO, WHH"/>
    <s v="WASH"/>
    <x v="1"/>
    <x v="3"/>
    <s v="# of door"/>
    <m/>
    <n v="53"/>
    <s v="completed"/>
    <s v="Chittagong"/>
    <s v="Cox's Bazar"/>
    <x v="1"/>
    <s v="Nhilla"/>
    <s v="Camp 24"/>
    <x v="5"/>
    <d v="2022-07-01T00:00:00"/>
    <x v="0"/>
    <m/>
    <m/>
    <m/>
    <m/>
    <m/>
    <s v="Md. Akramul Haque"/>
    <n v="1714567162"/>
    <s v="akramul.haque@welthungerhilfe.de"/>
    <s v="WHH-ANANDO"/>
  </r>
  <r>
    <n v="3181"/>
    <s v="WHH"/>
    <s v="ANANDO"/>
    <s v="GFFO, WHH"/>
    <s v="WASH"/>
    <x v="1"/>
    <x v="7"/>
    <s v="N/A"/>
    <m/>
    <n v="70"/>
    <s v="completed"/>
    <s v="Chittagong"/>
    <s v="Cox's Bazar"/>
    <x v="1"/>
    <s v="Nhilla"/>
    <s v="Camp 24"/>
    <x v="5"/>
    <d v="2022-07-01T00:00:00"/>
    <x v="0"/>
    <m/>
    <m/>
    <m/>
    <m/>
    <m/>
    <s v="Md. Akramul Haque"/>
    <n v="1714567162"/>
    <s v="akramul.haque@welthungerhilfe.de"/>
    <s v="WHH-ANANDO"/>
  </r>
  <r>
    <n v="3182"/>
    <s v="WHH"/>
    <s v="ANANDO"/>
    <s v="GFFO, WHH"/>
    <s v="WASH"/>
    <x v="2"/>
    <x v="10"/>
    <s v="# of HP sessions at community level"/>
    <m/>
    <n v="427"/>
    <s v="completed"/>
    <s v="Chittagong"/>
    <s v="Cox's Bazar"/>
    <x v="1"/>
    <s v="Nhilla"/>
    <s v="Camp 24"/>
    <x v="5"/>
    <d v="2022-07-01T00:00:00"/>
    <x v="0"/>
    <m/>
    <m/>
    <m/>
    <m/>
    <m/>
    <s v="Md. Akramul Haque"/>
    <n v="1714567162"/>
    <s v="akramul.haque@welthungerhilfe.de"/>
    <s v="WHH-ANANDO"/>
  </r>
  <r>
    <n v="3183"/>
    <s v="WHH"/>
    <s v="ANANDO"/>
    <s v="GFFO, WHH"/>
    <s v="WASH"/>
    <x v="2"/>
    <x v="4"/>
    <s v="# of HP sessions at HH level"/>
    <m/>
    <n v="1479"/>
    <s v="completed"/>
    <s v="Chittagong"/>
    <s v="Cox's Bazar"/>
    <x v="1"/>
    <s v="Nhilla"/>
    <s v="Camp 24"/>
    <x v="5"/>
    <d v="2022-07-01T00:00:00"/>
    <x v="0"/>
    <m/>
    <m/>
    <m/>
    <m/>
    <m/>
    <s v="Md. Akramul Haque"/>
    <n v="1714567162"/>
    <s v="akramul.haque@welthungerhilfe.de"/>
    <s v="WHH-ANANDO"/>
  </r>
  <r>
    <n v="3184"/>
    <s v="WHH"/>
    <s v="ANANDO"/>
    <s v="GFFO, WHH"/>
    <s v="WASH"/>
    <x v="3"/>
    <x v="6"/>
    <s v="# of plant"/>
    <m/>
    <n v="1"/>
    <s v="completed"/>
    <s v="Chittagong"/>
    <s v="Cox's Bazar"/>
    <x v="1"/>
    <s v="Nhilla"/>
    <s v="Camp 24"/>
    <x v="5"/>
    <d v="2022-07-01T00:00:00"/>
    <x v="0"/>
    <m/>
    <m/>
    <m/>
    <m/>
    <m/>
    <s v="Md. Akramul Haque"/>
    <n v="1714567162"/>
    <s v="akramul.haque@welthungerhilfe.de"/>
    <s v="WHH-ANANDO"/>
  </r>
  <r>
    <n v="3185"/>
    <s v="WHH"/>
    <s v="ANANDO"/>
    <s v="GFFO, WHH"/>
    <s v="WASH"/>
    <x v="3"/>
    <x v="7"/>
    <s v="N/A"/>
    <m/>
    <n v="110"/>
    <s v="completed"/>
    <s v="Chittagong"/>
    <s v="Cox's Bazar"/>
    <x v="1"/>
    <s v="Nhilla"/>
    <s v="Camp 24"/>
    <x v="5"/>
    <d v="2022-07-01T00:00:00"/>
    <x v="0"/>
    <m/>
    <m/>
    <m/>
    <m/>
    <m/>
    <s v="Md. Akramul Haque"/>
    <n v="1714567162"/>
    <s v="akramul.haque@welthungerhilfe.de"/>
    <s v="WHH-ANANDO"/>
  </r>
  <r>
    <n v="3186"/>
    <s v="IOM"/>
    <s v="DSK"/>
    <s v="IOM"/>
    <s v="WASH"/>
    <x v="0"/>
    <x v="13"/>
    <s v="# cubic meters / day"/>
    <m/>
    <n v="3"/>
    <s v="completed"/>
    <s v="Chittagong"/>
    <s v="Cox's Bazar"/>
    <x v="1"/>
    <s v="Nhilla"/>
    <s v="Camp 25"/>
    <x v="5"/>
    <d v="2023-01-01T00:00:00"/>
    <x v="0"/>
    <m/>
    <m/>
    <m/>
    <m/>
    <m/>
    <s v="Prodip Kumar Roy"/>
    <n v="1718880175"/>
    <s v="prodip@dskbangladesh.org"/>
    <s v="IOM-DSK"/>
  </r>
  <r>
    <n v="3187"/>
    <s v="IOM"/>
    <s v="DSK"/>
    <s v="IOM"/>
    <s v="WASH"/>
    <x v="1"/>
    <x v="9"/>
    <s v="# of door"/>
    <m/>
    <n v="1"/>
    <s v="completed"/>
    <s v="Chittagong"/>
    <s v="Cox's Bazar"/>
    <x v="1"/>
    <s v="Nhilla"/>
    <s v="Camp 25"/>
    <x v="5"/>
    <d v="2023-01-01T00:00:00"/>
    <x v="0"/>
    <m/>
    <m/>
    <m/>
    <m/>
    <m/>
    <s v="Prodip Kumar Roy"/>
    <n v="1718880175"/>
    <s v="prodip@dskbangladesh.org"/>
    <s v="IOM-DSK"/>
  </r>
  <r>
    <n v="3188"/>
    <s v="IOM"/>
    <s v="DSK"/>
    <s v="IOM"/>
    <s v="WASH"/>
    <x v="1"/>
    <x v="3"/>
    <s v="# of door"/>
    <m/>
    <n v="56"/>
    <s v="completed"/>
    <s v="Chittagong"/>
    <s v="Cox's Bazar"/>
    <x v="1"/>
    <s v="Nhilla"/>
    <s v="Camp 25"/>
    <x v="5"/>
    <d v="2023-01-01T00:00:00"/>
    <x v="0"/>
    <m/>
    <m/>
    <m/>
    <m/>
    <m/>
    <s v="Prodip Kumar Roy"/>
    <n v="1718880175"/>
    <s v="prodip@dskbangladesh.org"/>
    <s v="IOM-DSK"/>
  </r>
  <r>
    <n v="3189"/>
    <s v="IOM"/>
    <s v="DSK"/>
    <s v="IOM"/>
    <s v="WASH"/>
    <x v="2"/>
    <x v="4"/>
    <s v="# of HP sessions at HH level"/>
    <m/>
    <n v="75"/>
    <s v="completed"/>
    <s v="Chittagong"/>
    <s v="Cox's Bazar"/>
    <x v="1"/>
    <s v="Nhilla"/>
    <s v="Camp 25"/>
    <x v="5"/>
    <d v="2023-01-01T00:00:00"/>
    <x v="0"/>
    <m/>
    <m/>
    <m/>
    <m/>
    <m/>
    <s v="Prodip Kumar Roy"/>
    <n v="1718880175"/>
    <s v="prodip@dskbangladesh.org"/>
    <s v="IOM-DSK"/>
  </r>
  <r>
    <n v="3190"/>
    <s v="IOM"/>
    <s v="DSK"/>
    <s v="IOM"/>
    <s v="WASH"/>
    <x v="2"/>
    <x v="20"/>
    <s v="# of household"/>
    <m/>
    <n v="1749"/>
    <s v="completed"/>
    <s v="Chittagong"/>
    <s v="Cox's Bazar"/>
    <x v="1"/>
    <s v="Nhilla"/>
    <s v="Camp 25"/>
    <x v="5"/>
    <d v="2023-01-01T00:00:00"/>
    <x v="0"/>
    <m/>
    <m/>
    <m/>
    <m/>
    <m/>
    <s v="Prodip Kumar Roy"/>
    <n v="1718880175"/>
    <s v="prodip@dskbangladesh.org"/>
    <s v="IOM-DSK"/>
  </r>
  <r>
    <n v="3191"/>
    <s v="IOM"/>
    <s v="DSK"/>
    <s v="IOM"/>
    <s v="WASH"/>
    <x v="3"/>
    <x v="22"/>
    <s v="# of pit"/>
    <m/>
    <n v="5"/>
    <s v="completed"/>
    <s v="Chittagong"/>
    <s v="Cox's Bazar"/>
    <x v="1"/>
    <s v="Nhilla"/>
    <s v="Camp 25"/>
    <x v="5"/>
    <d v="2023-01-01T00:00:00"/>
    <x v="0"/>
    <m/>
    <m/>
    <m/>
    <m/>
    <m/>
    <s v="Prodip Kumar Roy"/>
    <n v="1718880175"/>
    <s v="prodip@dskbangladesh.org"/>
    <s v="IOM-DSK"/>
  </r>
  <r>
    <n v="3192"/>
    <s v="WHH"/>
    <s v="ANANDO"/>
    <s v="GFFO, WHH"/>
    <s v="WASH"/>
    <x v="0"/>
    <x v="12"/>
    <s v="# of water network"/>
    <m/>
    <n v="8"/>
    <s v="completed"/>
    <s v="Chittagong"/>
    <s v="Cox's Bazar"/>
    <x v="1"/>
    <s v="Nhilla"/>
    <s v="Camp 27"/>
    <x v="5"/>
    <d v="2022-07-01T00:00:00"/>
    <x v="0"/>
    <m/>
    <m/>
    <m/>
    <m/>
    <m/>
    <s v="Md. Akramul Haque"/>
    <n v="1714567162"/>
    <s v="akramul.haque@welthungerhilfe.de"/>
    <s v="WHH-ANANDO"/>
  </r>
  <r>
    <n v="3193"/>
    <s v="WHH"/>
    <s v="ANANDO"/>
    <s v="GFFO, WHH"/>
    <s v="WASH"/>
    <x v="0"/>
    <x v="7"/>
    <s v="N/A"/>
    <m/>
    <n v="17"/>
    <s v="completed"/>
    <s v="Chittagong"/>
    <s v="Cox's Bazar"/>
    <x v="1"/>
    <s v="Nhilla"/>
    <s v="Camp 27"/>
    <x v="5"/>
    <d v="2022-07-01T00:00:00"/>
    <x v="0"/>
    <m/>
    <m/>
    <m/>
    <m/>
    <m/>
    <s v="Md. Akramul Haque"/>
    <n v="1714567162"/>
    <s v="akramul.haque@welthungerhilfe.de"/>
    <s v="WHH-ANANDO"/>
  </r>
  <r>
    <n v="3194"/>
    <s v="WHH"/>
    <s v="ANANDO"/>
    <s v="GFFO, WHH"/>
    <s v="WASH"/>
    <x v="1"/>
    <x v="1"/>
    <s v="# of door "/>
    <m/>
    <n v="30"/>
    <s v="completed"/>
    <s v="Chittagong"/>
    <s v="Cox's Bazar"/>
    <x v="1"/>
    <s v="Nhilla"/>
    <s v="Camp 27"/>
    <x v="5"/>
    <d v="2022-07-01T00:00:00"/>
    <x v="0"/>
    <m/>
    <m/>
    <m/>
    <m/>
    <m/>
    <s v="Md. Akramul Haque"/>
    <n v="1714567162"/>
    <s v="akramul.haque@welthungerhilfe.de"/>
    <s v="WHH-ANANDO"/>
  </r>
  <r>
    <n v="3195"/>
    <s v="WHH"/>
    <s v="ANANDO"/>
    <s v="GFFO, WHH"/>
    <s v="WASH"/>
    <x v="1"/>
    <x v="9"/>
    <s v="# of door"/>
    <m/>
    <n v="53"/>
    <s v="completed"/>
    <s v="Chittagong"/>
    <s v="Cox's Bazar"/>
    <x v="1"/>
    <s v="Nhilla"/>
    <s v="Camp 27"/>
    <x v="5"/>
    <d v="2022-07-01T00:00:00"/>
    <x v="0"/>
    <m/>
    <m/>
    <m/>
    <m/>
    <m/>
    <s v="Md. Akramul Haque"/>
    <n v="1714567162"/>
    <s v="akramul.haque@welthungerhilfe.de"/>
    <s v="WHH-ANANDO"/>
  </r>
  <r>
    <n v="3196"/>
    <s v="WHH"/>
    <s v="ANANDO"/>
    <s v="GFFO, WHH"/>
    <s v="WASH"/>
    <x v="1"/>
    <x v="3"/>
    <s v="# of door"/>
    <m/>
    <n v="283"/>
    <s v="completed"/>
    <s v="Chittagong"/>
    <s v="Cox's Bazar"/>
    <x v="1"/>
    <s v="Nhilla"/>
    <s v="Camp 27"/>
    <x v="5"/>
    <d v="2022-07-01T00:00:00"/>
    <x v="0"/>
    <m/>
    <m/>
    <m/>
    <m/>
    <m/>
    <s v="Md. Akramul Haque"/>
    <n v="1714567162"/>
    <s v="akramul.haque@welthungerhilfe.de"/>
    <s v="WHH-ANANDO"/>
  </r>
  <r>
    <n v="3197"/>
    <s v="WHH"/>
    <s v="ANANDO"/>
    <s v="GFFO, WHH"/>
    <s v="WASH"/>
    <x v="1"/>
    <x v="7"/>
    <s v="N/A"/>
    <m/>
    <n v="83"/>
    <s v="completed"/>
    <s v="Chittagong"/>
    <s v="Cox's Bazar"/>
    <x v="1"/>
    <s v="Nhilla"/>
    <s v="Camp 27"/>
    <x v="5"/>
    <d v="2022-07-01T00:00:00"/>
    <x v="0"/>
    <m/>
    <m/>
    <m/>
    <m/>
    <m/>
    <s v="Md. Akramul Haque"/>
    <n v="1714567162"/>
    <s v="akramul.haque@welthungerhilfe.de"/>
    <s v="WHH-ANANDO"/>
  </r>
  <r>
    <n v="3198"/>
    <s v="WHH"/>
    <s v="ANANDO"/>
    <s v="GFFO, WHH"/>
    <s v="WASH"/>
    <x v="2"/>
    <x v="10"/>
    <s v="# of HP sessions at community level"/>
    <m/>
    <n v="787"/>
    <s v="completed"/>
    <s v="Chittagong"/>
    <s v="Cox's Bazar"/>
    <x v="1"/>
    <s v="Nhilla"/>
    <s v="Camp 27"/>
    <x v="5"/>
    <d v="2022-07-01T00:00:00"/>
    <x v="0"/>
    <m/>
    <m/>
    <m/>
    <m/>
    <m/>
    <s v="Md. Akramul Haque"/>
    <n v="1714567162"/>
    <s v="akramul.haque@welthungerhilfe.de"/>
    <s v="WHH-ANANDO"/>
  </r>
  <r>
    <n v="3199"/>
    <s v="WHH"/>
    <s v="ANANDO"/>
    <s v="GFFO, WHH"/>
    <s v="WASH"/>
    <x v="2"/>
    <x v="4"/>
    <s v="# of HP sessions at HH level"/>
    <m/>
    <n v="2715"/>
    <s v="completed"/>
    <s v="Chittagong"/>
    <s v="Cox's Bazar"/>
    <x v="1"/>
    <s v="Nhilla"/>
    <s v="Camp 27"/>
    <x v="5"/>
    <d v="2022-07-01T00:00:00"/>
    <x v="0"/>
    <m/>
    <m/>
    <m/>
    <m/>
    <m/>
    <s v="Md. Akramul Haque"/>
    <n v="1714567162"/>
    <s v="akramul.haque@welthungerhilfe.de"/>
    <s v="WHH-ANANDO"/>
  </r>
  <r>
    <n v="3200"/>
    <s v="WHH"/>
    <s v="ANANDO"/>
    <s v="GFFO, WHH"/>
    <s v="WASH"/>
    <x v="3"/>
    <x v="6"/>
    <s v="# of plant"/>
    <m/>
    <n v="1"/>
    <s v="completed"/>
    <s v="Chittagong"/>
    <s v="Cox's Bazar"/>
    <x v="1"/>
    <s v="Nhilla"/>
    <s v="Camp 27"/>
    <x v="5"/>
    <d v="2022-07-01T00:00:00"/>
    <x v="0"/>
    <m/>
    <m/>
    <m/>
    <m/>
    <m/>
    <s v="Md. Akramul Haque"/>
    <n v="1714567162"/>
    <s v="akramul.haque@welthungerhilfe.de"/>
    <s v="WHH-ANANDO"/>
  </r>
  <r>
    <n v="3201"/>
    <s v="HYSAWA"/>
    <s v="HYSAWA"/>
    <s v="SDC"/>
    <s v="WASH"/>
    <x v="2"/>
    <x v="4"/>
    <s v="# of HP sessions at HH level"/>
    <m/>
    <n v="82"/>
    <s v="completed"/>
    <s v="Chittagong"/>
    <s v="Cox's Bazar"/>
    <x v="1"/>
    <s v="Baharchhara"/>
    <s v="HC,Baharchhara"/>
    <x v="5"/>
    <d v="2022-11-01T00:00:00"/>
    <x v="1"/>
    <m/>
    <m/>
    <m/>
    <m/>
    <m/>
    <s v="Md. Enamul Hoque Mondal"/>
    <n v="1714119199"/>
    <s v="enamul@hysawa.org"/>
    <s v="HYSAWA"/>
  </r>
  <r>
    <n v="3202"/>
    <s v="HYSAWA"/>
    <s v="HYSAWA"/>
    <s v="SDC"/>
    <s v="WASH"/>
    <x v="2"/>
    <x v="4"/>
    <s v="# of HP sessions at HH level"/>
    <m/>
    <n v="71"/>
    <s v="completed"/>
    <s v="Chittagong"/>
    <s v="Cox's Bazar"/>
    <x v="1"/>
    <s v="Nhilla"/>
    <s v="HC,Nhilla"/>
    <x v="5"/>
    <d v="2022-11-01T00:00:00"/>
    <x v="1"/>
    <m/>
    <m/>
    <m/>
    <m/>
    <m/>
    <s v="Md. Enamul Hoque Mondal"/>
    <n v="1714119199"/>
    <s v="enamul@hysawa.org"/>
    <s v="HYSAWA"/>
  </r>
  <r>
    <n v="3203"/>
    <s v="HYSAWA"/>
    <s v="HYSAWA"/>
    <s v="SDC"/>
    <s v="WASH"/>
    <x v="2"/>
    <x v="4"/>
    <s v="# of HP sessions at HH level"/>
    <m/>
    <n v="109"/>
    <s v="completed"/>
    <s v="Chittagong"/>
    <s v="Cox's Bazar"/>
    <x v="1"/>
    <s v="Sabrang"/>
    <s v="HC,Sabrang"/>
    <x v="5"/>
    <d v="2022-11-01T00:00:00"/>
    <x v="1"/>
    <m/>
    <m/>
    <m/>
    <m/>
    <m/>
    <s v="Md. Enamul Hoque Mondal"/>
    <n v="1714119199"/>
    <s v="enamul@hysawa.org"/>
    <s v="HYSAWA"/>
  </r>
  <r>
    <n v="3204"/>
    <s v="HYSAWA"/>
    <s v="HYSAWA"/>
    <s v="SDC"/>
    <s v="WASH"/>
    <x v="2"/>
    <x v="4"/>
    <s v="# of HP sessions at HH level"/>
    <m/>
    <n v="107"/>
    <s v="completed"/>
    <s v="Chittagong"/>
    <s v="Cox's Bazar"/>
    <x v="1"/>
    <s v="Teknaf Paurashava"/>
    <s v="HC, Teknaf Paurashava"/>
    <x v="5"/>
    <d v="2022-11-01T00:00:00"/>
    <x v="1"/>
    <m/>
    <m/>
    <m/>
    <m/>
    <m/>
    <s v="Md. Enamul Hoque Mondal"/>
    <n v="1714119199"/>
    <s v="enamul@hysawa.org"/>
    <s v="HYSAWA"/>
  </r>
  <r>
    <n v="3205"/>
    <s v="HYSAWA"/>
    <s v="HYSAWA"/>
    <s v="SDC"/>
    <s v="WASH"/>
    <x v="2"/>
    <x v="4"/>
    <s v="# of HP sessions at HH level"/>
    <m/>
    <n v="56"/>
    <s v="completed"/>
    <s v="Chittagong"/>
    <s v="Cox's Bazar"/>
    <x v="1"/>
    <s v="Teknaf"/>
    <s v="HC,Teknaf"/>
    <x v="5"/>
    <d v="2022-11-01T00:00:00"/>
    <x v="1"/>
    <m/>
    <m/>
    <m/>
    <m/>
    <m/>
    <s v="Md. Enamul Hoque Mondal"/>
    <n v="1714119199"/>
    <s v="enamul@hysawa.org"/>
    <s v="HYSAWA"/>
  </r>
  <r>
    <n v="3206"/>
    <s v="HYSAWA"/>
    <s v="HYSAWA"/>
    <s v="SDC"/>
    <s v="WASH"/>
    <x v="2"/>
    <x v="4"/>
    <s v="# of HP sessions at HH level"/>
    <m/>
    <n v="54"/>
    <s v="completed"/>
    <s v="Chittagong"/>
    <s v="Cox's Bazar"/>
    <x v="1"/>
    <s v="Whykong"/>
    <s v="HC,Whykong"/>
    <x v="5"/>
    <d v="2022-11-01T00:00:00"/>
    <x v="1"/>
    <m/>
    <m/>
    <m/>
    <m/>
    <m/>
    <s v="Md. Enamul Hoque Mondal"/>
    <n v="1714119199"/>
    <s v="enamul@hysawa.org"/>
    <s v="HYSAWA"/>
  </r>
  <r>
    <n v="3207"/>
    <s v="UNICEF"/>
    <s v="NGOF"/>
    <s v="UNICEF"/>
    <s v="WASH"/>
    <x v="0"/>
    <x v="0"/>
    <s v="# of tube well"/>
    <m/>
    <n v="177"/>
    <s v="completed"/>
    <s v="Chittagong"/>
    <s v="Cox's Bazar"/>
    <x v="0"/>
    <s v="Palong Khali"/>
    <s v="Camp 06"/>
    <x v="5"/>
    <d v="2023-01-01T00:00:00"/>
    <x v="0"/>
    <m/>
    <m/>
    <m/>
    <m/>
    <m/>
    <s v="Md Mosarraf Hossain"/>
    <n v="1712003560"/>
    <s v="ngof.ukhia2@gmail.com"/>
    <s v="UNICEF-NGOF"/>
  </r>
  <r>
    <n v="3208"/>
    <s v="UNICEF"/>
    <s v="NGOF"/>
    <s v="UNICEF"/>
    <s v="WASH"/>
    <x v="0"/>
    <x v="12"/>
    <s v="# of water network"/>
    <m/>
    <n v="5"/>
    <s v="completed"/>
    <s v="Chittagong"/>
    <s v="Cox's Bazar"/>
    <x v="0"/>
    <s v="Palong Khali"/>
    <s v="Camp 06"/>
    <x v="5"/>
    <d v="2023-01-01T00:00:00"/>
    <x v="0"/>
    <m/>
    <m/>
    <m/>
    <m/>
    <m/>
    <s v="Md Mosarraf Hossain"/>
    <n v="1712003560"/>
    <s v="ngof.ukhia2@gmail.com"/>
    <s v="UNICEF-NGOF"/>
  </r>
  <r>
    <n v="3209"/>
    <s v="UNICEF"/>
    <s v="NGOF"/>
    <s v="UNICEF"/>
    <s v="WASH"/>
    <x v="0"/>
    <x v="30"/>
    <s v="# of household"/>
    <m/>
    <n v="379"/>
    <s v="completed"/>
    <s v="Chittagong"/>
    <s v="Cox's Bazar"/>
    <x v="0"/>
    <s v="Palong Khali"/>
    <s v="Camp 06"/>
    <x v="5"/>
    <d v="2023-01-01T00:00:00"/>
    <x v="0"/>
    <m/>
    <m/>
    <m/>
    <m/>
    <m/>
    <s v="Md Mosarraf Hossain"/>
    <n v="1712003560"/>
    <s v="ngof.ukhia2@gmail.com"/>
    <s v="UNICEF-NGOF"/>
  </r>
  <r>
    <n v="3210"/>
    <s v="UNICEF"/>
    <s v="NGOF"/>
    <s v="UNICEF"/>
    <s v="WASH"/>
    <x v="0"/>
    <x v="7"/>
    <s v="N/A"/>
    <m/>
    <n v="8"/>
    <s v="completed"/>
    <s v="Chittagong"/>
    <s v="Cox's Bazar"/>
    <x v="0"/>
    <s v="Palong Khali"/>
    <s v="Camp 06"/>
    <x v="5"/>
    <d v="2023-01-01T00:00:00"/>
    <x v="0"/>
    <m/>
    <m/>
    <m/>
    <m/>
    <m/>
    <s v="Md Mosarraf Hossain"/>
    <n v="1712003560"/>
    <s v="ngof.ukhia2@gmail.com"/>
    <s v="UNICEF-NGOF"/>
  </r>
  <r>
    <n v="3211"/>
    <s v="UNICEF"/>
    <s v="NGOF"/>
    <s v="UNICEF"/>
    <s v="WASH"/>
    <x v="1"/>
    <x v="23"/>
    <s v="# of door "/>
    <m/>
    <n v="4"/>
    <s v="completed"/>
    <s v="Chittagong"/>
    <s v="Cox's Bazar"/>
    <x v="0"/>
    <s v="Palong Khali"/>
    <s v="Camp 06"/>
    <x v="5"/>
    <d v="2023-01-01T00:00:00"/>
    <x v="0"/>
    <m/>
    <m/>
    <m/>
    <m/>
    <m/>
    <s v="Md Mosarraf Hossain"/>
    <n v="1712003560"/>
    <s v="ngof.ukhia2@gmail.com"/>
    <s v="UNICEF-NGOF"/>
  </r>
  <r>
    <n v="3212"/>
    <s v="UNICEF"/>
    <s v="NGOF"/>
    <s v="UNICEF"/>
    <s v="WASH"/>
    <x v="1"/>
    <x v="1"/>
    <s v="# of door "/>
    <m/>
    <n v="93"/>
    <s v="completed"/>
    <s v="Chittagong"/>
    <s v="Cox's Bazar"/>
    <x v="0"/>
    <s v="Palong Khali"/>
    <s v="Camp 06"/>
    <x v="5"/>
    <d v="2023-01-01T00:00:00"/>
    <x v="0"/>
    <m/>
    <m/>
    <m/>
    <m/>
    <m/>
    <s v="Md Mosarraf Hossain"/>
    <n v="1712003560"/>
    <s v="ngof.ukhia2@gmail.com"/>
    <s v="UNICEF-NGOF"/>
  </r>
  <r>
    <n v="3213"/>
    <s v="UNICEF"/>
    <s v="NGOF"/>
    <s v="UNICEF"/>
    <s v="WASH"/>
    <x v="1"/>
    <x v="8"/>
    <s v="# of FSM Site"/>
    <m/>
    <n v="5"/>
    <s v="completed"/>
    <s v="Chittagong"/>
    <s v="Cox's Bazar"/>
    <x v="0"/>
    <s v="Palong Khali"/>
    <s v="Camp 06"/>
    <x v="5"/>
    <d v="2023-01-01T00:00:00"/>
    <x v="0"/>
    <m/>
    <m/>
    <m/>
    <m/>
    <m/>
    <s v="Md Mosarraf Hossain"/>
    <n v="1712003560"/>
    <s v="ngof.ukhia2@gmail.com"/>
    <s v="UNICEF-NGOF"/>
  </r>
  <r>
    <n v="3214"/>
    <s v="UNICEF"/>
    <s v="NGOF"/>
    <s v="UNICEF"/>
    <s v="WASH"/>
    <x v="1"/>
    <x v="18"/>
    <s v="# of door"/>
    <m/>
    <n v="2"/>
    <s v="completed"/>
    <s v="Chittagong"/>
    <s v="Cox's Bazar"/>
    <x v="0"/>
    <s v="Palong Khali"/>
    <s v="Camp 06"/>
    <x v="5"/>
    <d v="2023-01-01T00:00:00"/>
    <x v="0"/>
    <m/>
    <m/>
    <m/>
    <m/>
    <m/>
    <s v="Md Mosarraf Hossain"/>
    <n v="1712003560"/>
    <s v="ngof.ukhia2@gmail.com"/>
    <s v="UNICEF-NGOF"/>
  </r>
  <r>
    <n v="3215"/>
    <s v="UNICEF"/>
    <s v="NGOF"/>
    <s v="UNICEF"/>
    <s v="WASH"/>
    <x v="1"/>
    <x v="9"/>
    <s v="# of door"/>
    <m/>
    <n v="249"/>
    <s v="completed"/>
    <s v="Chittagong"/>
    <s v="Cox's Bazar"/>
    <x v="0"/>
    <s v="Palong Khali"/>
    <s v="Camp 06"/>
    <x v="5"/>
    <d v="2023-01-01T00:00:00"/>
    <x v="0"/>
    <m/>
    <m/>
    <m/>
    <m/>
    <m/>
    <s v="Md Mosarraf Hossain"/>
    <n v="1712003560"/>
    <s v="ngof.ukhia2@gmail.com"/>
    <s v="UNICEF-NGOF"/>
  </r>
  <r>
    <n v="3216"/>
    <s v="UNICEF"/>
    <s v="NGOF"/>
    <s v="UNICEF"/>
    <s v="WASH"/>
    <x v="1"/>
    <x v="3"/>
    <s v="# of door"/>
    <m/>
    <n v="862"/>
    <s v="completed"/>
    <s v="Chittagong"/>
    <s v="Cox's Bazar"/>
    <x v="0"/>
    <s v="Palong Khali"/>
    <s v="Camp 06"/>
    <x v="5"/>
    <d v="2023-01-01T00:00:00"/>
    <x v="0"/>
    <m/>
    <m/>
    <m/>
    <m/>
    <m/>
    <s v="Md Mosarraf Hossain"/>
    <n v="1712003560"/>
    <s v="ngof.ukhia2@gmail.com"/>
    <s v="UNICEF-NGOF"/>
  </r>
  <r>
    <n v="3217"/>
    <s v="UNICEF"/>
    <s v="NGOF"/>
    <s v="UNICEF"/>
    <s v="WASH"/>
    <x v="1"/>
    <x v="7"/>
    <s v="N/A"/>
    <m/>
    <n v="322"/>
    <s v="completed"/>
    <s v="Chittagong"/>
    <s v="Cox's Bazar"/>
    <x v="0"/>
    <s v="Palong Khali"/>
    <s v="Camp 06"/>
    <x v="5"/>
    <d v="2023-01-01T00:00:00"/>
    <x v="0"/>
    <m/>
    <m/>
    <m/>
    <m/>
    <s v="Tap Stand Repaired"/>
    <s v="Md Mosarraf Hossain"/>
    <n v="1712003560"/>
    <s v="ngof.ukhia2@gmail.com"/>
    <s v="UNICEF-NGOF"/>
  </r>
  <r>
    <n v="3218"/>
    <s v="UNICEF"/>
    <s v="NGOF"/>
    <s v="UNICEF"/>
    <s v="WASH"/>
    <x v="2"/>
    <x v="4"/>
    <s v="# of HP sessions at HH level"/>
    <m/>
    <n v="5028"/>
    <s v="completed"/>
    <s v="Chittagong"/>
    <s v="Cox's Bazar"/>
    <x v="0"/>
    <s v="Palong Khali"/>
    <s v="Camp 06"/>
    <x v="5"/>
    <d v="2023-01-01T00:00:00"/>
    <x v="0"/>
    <m/>
    <m/>
    <m/>
    <m/>
    <m/>
    <s v="Md Mosarraf Hossain"/>
    <n v="1712003560"/>
    <s v="ngof.ukhia2@gmail.com"/>
    <s v="UNICEF-NGOF"/>
  </r>
  <r>
    <n v="3219"/>
    <s v="UNICEF"/>
    <s v="NGOF"/>
    <s v="UNICEF"/>
    <s v="WASH"/>
    <x v="2"/>
    <x v="38"/>
    <s v="# of HP sessions at institution level"/>
    <m/>
    <n v="60"/>
    <s v="completed"/>
    <s v="Chittagong"/>
    <s v="Cox's Bazar"/>
    <x v="0"/>
    <s v="Palong Khali"/>
    <s v="Camp 06"/>
    <x v="5"/>
    <d v="2023-01-01T00:00:00"/>
    <x v="0"/>
    <m/>
    <m/>
    <m/>
    <m/>
    <m/>
    <s v="Md Mosarraf Hossain"/>
    <n v="1712003560"/>
    <s v="ngof.ukhia2@gmail.com"/>
    <s v="UNICEF-NGOF"/>
  </r>
  <r>
    <n v="3220"/>
    <s v="UNICEF"/>
    <s v="NGOF"/>
    <s v="UNICEF"/>
    <s v="WASH"/>
    <x v="2"/>
    <x v="27"/>
    <s v="# of household"/>
    <m/>
    <n v="5322"/>
    <s v="completed"/>
    <s v="Chittagong"/>
    <s v="Cox's Bazar"/>
    <x v="0"/>
    <s v="Palong Khali"/>
    <s v="Camp 06"/>
    <x v="5"/>
    <d v="2023-01-01T00:00:00"/>
    <x v="0"/>
    <m/>
    <m/>
    <m/>
    <m/>
    <m/>
    <s v="Md Mosarraf Hossain"/>
    <n v="1712003560"/>
    <s v="ngof.ukhia2@gmail.com"/>
    <s v="UNICEF-NGOF"/>
  </r>
  <r>
    <n v="3221"/>
    <s v="UNICEF"/>
    <s v="NGOF"/>
    <s v="UNICEF"/>
    <s v="WASH"/>
    <x v="2"/>
    <x v="28"/>
    <s v="# of female in reproductive age"/>
    <m/>
    <n v="7470"/>
    <s v="completed"/>
    <s v="Chittagong"/>
    <s v="Cox's Bazar"/>
    <x v="0"/>
    <s v="Palong Khali"/>
    <s v="Camp 06"/>
    <x v="5"/>
    <d v="2023-01-01T00:00:00"/>
    <x v="0"/>
    <m/>
    <m/>
    <m/>
    <m/>
    <m/>
    <s v="Md Mosarraf Hossain"/>
    <n v="1712003560"/>
    <s v="ngof.ukhia2@gmail.com"/>
    <s v="UNICEF-NGOF"/>
  </r>
  <r>
    <n v="3222"/>
    <s v="UNICEF"/>
    <s v="NGOF"/>
    <s v="UNICEF"/>
    <s v="WASH"/>
    <x v="2"/>
    <x v="7"/>
    <s v="N/A"/>
    <m/>
    <n v="1977"/>
    <s v="completed"/>
    <s v="Chittagong"/>
    <s v="Cox's Bazar"/>
    <x v="0"/>
    <s v="Palong Khali"/>
    <s v="Camp 06"/>
    <x v="5"/>
    <d v="2023-01-01T00:00:00"/>
    <x v="0"/>
    <m/>
    <m/>
    <m/>
    <m/>
    <m/>
    <s v="Md Mosarraf Hossain"/>
    <n v="1712003560"/>
    <s v="ngof.ukhia2@gmail.com"/>
    <s v="UNICEF-NGOF"/>
  </r>
  <r>
    <n v="3223"/>
    <s v="UNICEF"/>
    <s v="NGOF"/>
    <s v="UNICEF"/>
    <s v="WASH"/>
    <x v="3"/>
    <x v="6"/>
    <s v="# of plant"/>
    <m/>
    <n v="5"/>
    <s v="completed"/>
    <s v="Chittagong"/>
    <s v="Cox's Bazar"/>
    <x v="0"/>
    <s v="Palong Khali"/>
    <s v="Camp 06"/>
    <x v="5"/>
    <d v="2023-01-01T00:00:00"/>
    <x v="0"/>
    <m/>
    <m/>
    <m/>
    <m/>
    <m/>
    <s v="Md Mosarraf Hossain"/>
    <n v="1712003560"/>
    <s v="ngof.ukhia2@gmail.com"/>
    <s v="UNICEF-NGOF"/>
  </r>
  <r>
    <n v="3224"/>
    <s v="UNICEF"/>
    <s v="NGOF"/>
    <s v="UNICEF"/>
    <s v="WASH"/>
    <x v="3"/>
    <x v="24"/>
    <s v="# of 10L bin"/>
    <m/>
    <n v="5322"/>
    <s v="completed"/>
    <s v="Chittagong"/>
    <s v="Cox's Bazar"/>
    <x v="0"/>
    <s v="Palong Khali"/>
    <s v="Camp 06"/>
    <x v="5"/>
    <d v="2023-01-01T00:00:00"/>
    <x v="0"/>
    <m/>
    <m/>
    <m/>
    <m/>
    <m/>
    <s v="Md Mosarraf Hossain"/>
    <n v="1712003560"/>
    <s v="ngof.ukhia2@gmail.com"/>
    <s v="UNICEF-NGOF"/>
  </r>
  <r>
    <n v="3225"/>
    <s v="UNICEF"/>
    <s v="NGOF"/>
    <s v="UNICEF"/>
    <s v="WASH"/>
    <x v="3"/>
    <x v="7"/>
    <s v="N/A"/>
    <m/>
    <n v="4934"/>
    <s v="completed"/>
    <s v="Chittagong"/>
    <s v="Cox's Bazar"/>
    <x v="0"/>
    <s v="Palong Khali"/>
    <s v="Camp 06"/>
    <x v="5"/>
    <d v="2023-01-01T00:00:00"/>
    <x v="0"/>
    <m/>
    <m/>
    <m/>
    <m/>
    <m/>
    <s v="Md Mosarraf Hossain"/>
    <n v="1712003560"/>
    <s v="ngof.ukhia2@gmail.com"/>
    <s v="UNICEF-NGOF"/>
  </r>
  <r>
    <n v="3226"/>
    <s v="HYSAWA"/>
    <s v="HYSAWA"/>
    <s v="SDC"/>
    <s v="WASH"/>
    <x v="2"/>
    <x v="4"/>
    <s v="# of HP sessions at HH level"/>
    <m/>
    <n v="49"/>
    <s v="completed"/>
    <s v="Chittagong"/>
    <s v="Cox's Bazar"/>
    <x v="0"/>
    <s v="Haldia Palong"/>
    <s v="HC,Haldia Palong"/>
    <x v="5"/>
    <d v="2022-11-01T00:00:00"/>
    <x v="1"/>
    <m/>
    <m/>
    <m/>
    <m/>
    <m/>
    <s v="Md. Enamul Hoque Mondal"/>
    <n v="1714119199"/>
    <s v="enamul@hysawa.org"/>
    <s v="HYSAWA"/>
  </r>
  <r>
    <n v="3227"/>
    <s v="HYSAWA"/>
    <s v="HYSAWA"/>
    <s v="SDC"/>
    <s v="WASH"/>
    <x v="2"/>
    <x v="4"/>
    <s v="# of HP sessions at HH level"/>
    <m/>
    <n v="38"/>
    <s v="completed"/>
    <s v="Chittagong"/>
    <s v="Cox's Bazar"/>
    <x v="0"/>
    <s v="Jalia Palong"/>
    <s v="HC,Jalia Palong"/>
    <x v="5"/>
    <d v="2022-11-01T00:00:00"/>
    <x v="1"/>
    <m/>
    <m/>
    <m/>
    <m/>
    <m/>
    <s v="Md. Enamul Hoque Mondal"/>
    <n v="1714119199"/>
    <s v="enamul@hysawa.org"/>
    <s v="HYSAWA"/>
  </r>
  <r>
    <n v="3228"/>
    <s v="HYSAWA"/>
    <s v="HYSAWA"/>
    <s v="SDC"/>
    <s v="WASH"/>
    <x v="2"/>
    <x v="4"/>
    <s v="# of HP sessions at HH level"/>
    <m/>
    <n v="91"/>
    <s v="completed"/>
    <s v="Chittagong"/>
    <s v="Cox's Bazar"/>
    <x v="0"/>
    <s v="Raja Palong"/>
    <s v="HC,Raja Palong"/>
    <x v="5"/>
    <d v="2022-11-01T00:00:00"/>
    <x v="1"/>
    <m/>
    <m/>
    <m/>
    <m/>
    <m/>
    <s v="Md. Enamul Hoque Mondal"/>
    <n v="1714119199"/>
    <s v="enamul@hysawa.org"/>
    <s v="HYSAWA"/>
  </r>
  <r>
    <n v="3229"/>
    <s v="HYSAWA"/>
    <s v="HYSAWA"/>
    <s v="SDC"/>
    <s v="WASH"/>
    <x v="2"/>
    <x v="4"/>
    <s v="# of HP sessions at HH level"/>
    <m/>
    <n v="63"/>
    <s v="completed"/>
    <s v="Chittagong"/>
    <s v="Cox's Bazar"/>
    <x v="0"/>
    <s v="Ratna Palong"/>
    <s v="HC,Ratna Palong"/>
    <x v="5"/>
    <d v="2022-11-01T00:00:00"/>
    <x v="1"/>
    <m/>
    <m/>
    <m/>
    <m/>
    <m/>
    <s v="Md. Enamul Hoque Mondal"/>
    <n v="1714119199"/>
    <s v="enamul@hysawa.org"/>
    <s v="HYSAWA"/>
  </r>
  <r>
    <n v="3230"/>
    <s v="UNICEF"/>
    <s v="WVI"/>
    <s v="UNICEF"/>
    <s v="WASH"/>
    <x v="0"/>
    <x v="0"/>
    <s v="# of tube well"/>
    <m/>
    <n v="285"/>
    <s v="completed"/>
    <s v="Chittagong"/>
    <s v="Cox's Bazar"/>
    <x v="0"/>
    <s v="Palong Khali"/>
    <s v="Camp 08E"/>
    <x v="4"/>
    <d v="2023-03-01T00:00:00"/>
    <x v="0"/>
    <m/>
    <m/>
    <m/>
    <m/>
    <m/>
    <s v="Ridoy Roy"/>
    <n v="1679210106"/>
    <s v="ridoy_roy@wvi.org"/>
    <s v="UNICEF-WVI"/>
  </r>
  <r>
    <n v="3231"/>
    <s v="UNICEF"/>
    <s v="WVI"/>
    <s v="UNICEF"/>
    <s v="WASH"/>
    <x v="0"/>
    <x v="12"/>
    <s v="# of water network"/>
    <m/>
    <n v="8"/>
    <s v="completed"/>
    <s v="Chittagong"/>
    <s v="Cox's Bazar"/>
    <x v="0"/>
    <s v="Palong Khali"/>
    <s v="Camp 08E"/>
    <x v="4"/>
    <d v="2023-03-01T00:00:00"/>
    <x v="0"/>
    <m/>
    <m/>
    <m/>
    <m/>
    <m/>
    <s v="Ridoy Roy"/>
    <n v="1679210106"/>
    <s v="ridoy_roy@wvi.org"/>
    <s v="UNICEF-WVI"/>
  </r>
  <r>
    <n v="3232"/>
    <s v="UNICEF"/>
    <s v="WVI"/>
    <s v="UNICEF"/>
    <s v="WASH"/>
    <x v="1"/>
    <x v="1"/>
    <s v="# of door "/>
    <m/>
    <n v="78"/>
    <s v="completed"/>
    <s v="Chittagong"/>
    <s v="Cox's Bazar"/>
    <x v="0"/>
    <s v="Palong Khali"/>
    <s v="Camp 08E"/>
    <x v="4"/>
    <d v="2023-03-01T00:00:00"/>
    <x v="0"/>
    <m/>
    <m/>
    <m/>
    <m/>
    <m/>
    <s v="Ridoy Roy"/>
    <n v="1679210106"/>
    <s v="ridoy_roy@wvi.org"/>
    <s v="UNICEF-WVI"/>
  </r>
  <r>
    <n v="3233"/>
    <s v="UNICEF"/>
    <s v="WVI"/>
    <s v="UNICEF"/>
    <s v="WASH"/>
    <x v="1"/>
    <x v="8"/>
    <s v="# of FSM Site"/>
    <m/>
    <n v="8"/>
    <s v="completed"/>
    <s v="Chittagong"/>
    <s v="Cox's Bazar"/>
    <x v="0"/>
    <s v="Palong Khali"/>
    <s v="Camp 08E"/>
    <x v="4"/>
    <d v="2023-03-01T00:00:00"/>
    <x v="0"/>
    <m/>
    <m/>
    <m/>
    <m/>
    <m/>
    <s v="Ridoy Roy"/>
    <n v="1679210106"/>
    <s v="ridoy_roy@wvi.org"/>
    <s v="UNICEF-WVI"/>
  </r>
  <r>
    <n v="3234"/>
    <s v="UNICEF"/>
    <s v="WVI"/>
    <s v="UNICEF"/>
    <s v="WASH"/>
    <x v="1"/>
    <x v="9"/>
    <s v="# of door"/>
    <m/>
    <n v="295"/>
    <s v="completed"/>
    <s v="Chittagong"/>
    <s v="Cox's Bazar"/>
    <x v="0"/>
    <s v="Palong Khali"/>
    <s v="Camp 08E"/>
    <x v="4"/>
    <d v="2023-03-01T00:00:00"/>
    <x v="0"/>
    <m/>
    <m/>
    <m/>
    <m/>
    <m/>
    <s v="Ridoy Roy"/>
    <n v="1679210106"/>
    <s v="ridoy_roy@wvi.org"/>
    <s v="UNICEF-WVI"/>
  </r>
  <r>
    <n v="3235"/>
    <s v="UNICEF"/>
    <s v="WVI"/>
    <s v="UNICEF"/>
    <s v="WASH"/>
    <x v="1"/>
    <x v="3"/>
    <s v="# of door"/>
    <m/>
    <n v="677"/>
    <s v="completed"/>
    <s v="Chittagong"/>
    <s v="Cox's Bazar"/>
    <x v="0"/>
    <s v="Palong Khali"/>
    <s v="Camp 08E"/>
    <x v="4"/>
    <d v="2023-03-01T00:00:00"/>
    <x v="0"/>
    <m/>
    <m/>
    <m/>
    <m/>
    <m/>
    <s v="Ridoy Roy"/>
    <n v="1679210106"/>
    <s v="ridoy_roy@wvi.org"/>
    <s v="UNICEF-WVI"/>
  </r>
  <r>
    <n v="3236"/>
    <s v="UNICEF"/>
    <s v="WVI"/>
    <s v="UNICEF"/>
    <s v="WASH"/>
    <x v="2"/>
    <x v="10"/>
    <s v="# of HP sessions at community level"/>
    <m/>
    <n v="1273"/>
    <s v="completed"/>
    <s v="Chittagong"/>
    <s v="Cox's Bazar"/>
    <x v="0"/>
    <s v="Palong Khali"/>
    <s v="Camp 08E"/>
    <x v="4"/>
    <d v="2023-03-01T00:00:00"/>
    <x v="0"/>
    <m/>
    <m/>
    <m/>
    <m/>
    <m/>
    <s v="Ridoy Roy"/>
    <n v="1679210106"/>
    <s v="ridoy_roy@wvi.org"/>
    <s v="UNICEF-WVI"/>
  </r>
  <r>
    <n v="3237"/>
    <s v="UNICEF"/>
    <s v="WVI"/>
    <s v="UNICEF"/>
    <s v="WASH"/>
    <x v="2"/>
    <x v="4"/>
    <s v="# of HP sessions at HH level"/>
    <m/>
    <n v="396"/>
    <s v="completed"/>
    <s v="Chittagong"/>
    <s v="Cox's Bazar"/>
    <x v="0"/>
    <s v="Palong Khali"/>
    <s v="Camp 08E"/>
    <x v="4"/>
    <d v="2023-03-01T00:00:00"/>
    <x v="0"/>
    <m/>
    <m/>
    <m/>
    <m/>
    <m/>
    <s v="Ridoy Roy"/>
    <n v="1679210106"/>
    <s v="ridoy_roy@wvi.org"/>
    <s v="UNICEF-WVI"/>
  </r>
  <r>
    <n v="3238"/>
    <s v="UNICEF"/>
    <s v="WVI"/>
    <s v="UNICEF"/>
    <s v="WASH"/>
    <x v="2"/>
    <x v="28"/>
    <s v="# of female in reproductive age"/>
    <m/>
    <n v="10095"/>
    <s v="completed"/>
    <s v="Chittagong"/>
    <s v="Cox's Bazar"/>
    <x v="0"/>
    <s v="Palong Khali"/>
    <s v="Camp 08E"/>
    <x v="4"/>
    <d v="2023-03-01T00:00:00"/>
    <x v="0"/>
    <m/>
    <m/>
    <m/>
    <m/>
    <m/>
    <s v="Ridoy Roy"/>
    <n v="1679210106"/>
    <s v="ridoy_roy@wvi.org"/>
    <s v="UNICEF-WVI"/>
  </r>
  <r>
    <n v="3239"/>
    <s v="UNICEF"/>
    <s v="WVI"/>
    <s v="UNICEF"/>
    <s v="WASH"/>
    <x v="3"/>
    <x v="6"/>
    <s v="# of plant"/>
    <m/>
    <n v="4"/>
    <s v="completed"/>
    <s v="Chittagong"/>
    <s v="Cox's Bazar"/>
    <x v="0"/>
    <s v="Palong Khali"/>
    <s v="Camp 08E"/>
    <x v="4"/>
    <d v="2023-03-01T00:00:00"/>
    <x v="0"/>
    <m/>
    <m/>
    <m/>
    <m/>
    <m/>
    <s v="Ridoy Roy"/>
    <n v="1679210106"/>
    <s v="ridoy_roy@wvi.org"/>
    <s v="UNICEF-WVI"/>
  </r>
  <r>
    <n v="3240"/>
    <s v="HYSAWA"/>
    <s v="HYSAWA"/>
    <s v="SDC"/>
    <s v="WASH"/>
    <x v="2"/>
    <x v="4"/>
    <s v="# of HP sessions at HH level"/>
    <m/>
    <n v="72"/>
    <s v="completed"/>
    <s v="Chittagong"/>
    <s v="Cox's Bazar"/>
    <x v="0"/>
    <s v="Palong Khali"/>
    <s v="HC,Palong Khali"/>
    <x v="5"/>
    <d v="2022-11-01T00:00:00"/>
    <x v="1"/>
    <m/>
    <m/>
    <m/>
    <m/>
    <m/>
    <s v="Md. Enamul Hoque Mondal"/>
    <n v="1714119199"/>
    <s v="enamul@hysawa.org"/>
    <s v="HYSAWA"/>
  </r>
  <r>
    <n v="3241"/>
    <s v="UNICEF"/>
    <s v="NGOF"/>
    <s v="UNICEF"/>
    <s v="WASH"/>
    <x v="0"/>
    <x v="0"/>
    <s v="# of tube well"/>
    <m/>
    <n v="256"/>
    <s v="completed"/>
    <s v="Chittagong"/>
    <s v="Cox's Bazar"/>
    <x v="0"/>
    <s v="Palong Khali"/>
    <s v="Camp 07"/>
    <x v="5"/>
    <d v="2023-01-01T00:00:00"/>
    <x v="0"/>
    <m/>
    <m/>
    <m/>
    <m/>
    <m/>
    <s v="Md Mosarraf Hossain"/>
    <n v="1712003560"/>
    <s v="ngof.ukhia2@gmail.com"/>
    <s v="UNICEF-NGOF"/>
  </r>
  <r>
    <n v="3242"/>
    <s v="UNICEF"/>
    <s v="NGOF"/>
    <s v="UNICEF"/>
    <s v="WASH"/>
    <x v="0"/>
    <x v="26"/>
    <s v="# of tube well"/>
    <m/>
    <n v="2"/>
    <s v="completed"/>
    <s v="Chittagong"/>
    <s v="Cox's Bazar"/>
    <x v="0"/>
    <s v="Palong Khali"/>
    <s v="Camp 07"/>
    <x v="5"/>
    <d v="2023-01-01T00:00:00"/>
    <x v="0"/>
    <m/>
    <m/>
    <m/>
    <m/>
    <m/>
    <s v="Md Mosarraf Hossain"/>
    <n v="1712003560"/>
    <s v="ngof.ukhia2@gmail.com"/>
    <s v="UNICEF-NGOF"/>
  </r>
  <r>
    <n v="3243"/>
    <s v="UNICEF"/>
    <s v="NGOF"/>
    <s v="UNICEF"/>
    <s v="WASH"/>
    <x v="0"/>
    <x v="12"/>
    <s v="# of water network"/>
    <m/>
    <n v="12"/>
    <s v="completed"/>
    <s v="Chittagong"/>
    <s v="Cox's Bazar"/>
    <x v="0"/>
    <s v="Palong Khali"/>
    <s v="Camp 07"/>
    <x v="5"/>
    <d v="2023-01-01T00:00:00"/>
    <x v="0"/>
    <m/>
    <m/>
    <m/>
    <m/>
    <m/>
    <s v="Md Mosarraf Hossain"/>
    <n v="1712003560"/>
    <s v="ngof.ukhia2@gmail.com"/>
    <s v="UNICEF-NGOF"/>
  </r>
  <r>
    <n v="3244"/>
    <s v="UNICEF"/>
    <s v="NGOF"/>
    <s v="UNICEF"/>
    <s v="WASH"/>
    <x v="0"/>
    <x v="30"/>
    <s v="# of household"/>
    <m/>
    <n v="1568"/>
    <s v="completed"/>
    <s v="Chittagong"/>
    <s v="Cox's Bazar"/>
    <x v="0"/>
    <s v="Palong Khali"/>
    <s v="Camp 07"/>
    <x v="5"/>
    <d v="2023-01-01T00:00:00"/>
    <x v="0"/>
    <m/>
    <m/>
    <m/>
    <m/>
    <m/>
    <s v="Md Mosarraf Hossain"/>
    <n v="1712003560"/>
    <s v="ngof.ukhia2@gmail.com"/>
    <s v="UNICEF-NGOF"/>
  </r>
  <r>
    <n v="3245"/>
    <s v="UNICEF"/>
    <s v="NGOF"/>
    <s v="UNICEF"/>
    <s v="WASH"/>
    <x v="0"/>
    <x v="7"/>
    <s v="N/A"/>
    <m/>
    <n v="224"/>
    <s v="completed"/>
    <s v="Chittagong"/>
    <s v="Cox's Bazar"/>
    <x v="0"/>
    <s v="Palong Khali"/>
    <s v="Camp 07"/>
    <x v="5"/>
    <d v="2023-01-01T00:00:00"/>
    <x v="0"/>
    <m/>
    <m/>
    <m/>
    <m/>
    <m/>
    <s v="Md Mosarraf Hossain"/>
    <n v="1712003560"/>
    <s v="ngof.ukhia2@gmail.com"/>
    <s v="UNICEF-NGOF"/>
  </r>
  <r>
    <n v="3246"/>
    <s v="UNICEF"/>
    <s v="NGOF"/>
    <s v="UNICEF"/>
    <s v="WASH"/>
    <x v="1"/>
    <x v="23"/>
    <s v="# of door "/>
    <m/>
    <n v="5"/>
    <s v="completed"/>
    <s v="Chittagong"/>
    <s v="Cox's Bazar"/>
    <x v="0"/>
    <s v="Palong Khali"/>
    <s v="Camp 07"/>
    <x v="5"/>
    <d v="2023-01-01T00:00:00"/>
    <x v="0"/>
    <m/>
    <m/>
    <m/>
    <m/>
    <m/>
    <s v="Md Mosarraf Hossain"/>
    <n v="1712003560"/>
    <s v="ngof.ukhia2@gmail.com"/>
    <s v="UNICEF-NGOF"/>
  </r>
  <r>
    <n v="3247"/>
    <s v="UNICEF"/>
    <s v="NGOF"/>
    <s v="UNICEF"/>
    <s v="WASH"/>
    <x v="1"/>
    <x v="1"/>
    <s v="# of door "/>
    <m/>
    <n v="48"/>
    <s v="completed"/>
    <s v="Chittagong"/>
    <s v="Cox's Bazar"/>
    <x v="0"/>
    <s v="Palong Khali"/>
    <s v="Camp 07"/>
    <x v="5"/>
    <d v="2023-01-01T00:00:00"/>
    <x v="0"/>
    <m/>
    <m/>
    <m/>
    <m/>
    <m/>
    <s v="Md Mosarraf Hossain"/>
    <n v="1712003560"/>
    <s v="ngof.ukhia2@gmail.com"/>
    <s v="UNICEF-NGOF"/>
  </r>
  <r>
    <n v="3248"/>
    <s v="UNICEF"/>
    <s v="NGOF"/>
    <s v="UNICEF"/>
    <s v="WASH"/>
    <x v="1"/>
    <x v="8"/>
    <s v="# of FSM Site"/>
    <m/>
    <n v="15"/>
    <s v="completed"/>
    <s v="Chittagong"/>
    <s v="Cox's Bazar"/>
    <x v="0"/>
    <s v="Palong Khali"/>
    <s v="Camp 07"/>
    <x v="5"/>
    <d v="2023-01-01T00:00:00"/>
    <x v="0"/>
    <m/>
    <m/>
    <m/>
    <m/>
    <m/>
    <s v="Md Mosarraf Hossain"/>
    <n v="1712003560"/>
    <s v="ngof.ukhia2@gmail.com"/>
    <s v="UNICEF-NGOF"/>
  </r>
  <r>
    <n v="3249"/>
    <s v="UNICEF"/>
    <s v="NGOF"/>
    <s v="UNICEF"/>
    <s v="WASH"/>
    <x v="1"/>
    <x v="2"/>
    <s v="# of FSM Site"/>
    <m/>
    <n v="7"/>
    <s v="completed"/>
    <s v="Chittagong"/>
    <s v="Cox's Bazar"/>
    <x v="0"/>
    <s v="Palong Khali"/>
    <s v="Camp 07"/>
    <x v="5"/>
    <d v="2023-01-01T00:00:00"/>
    <x v="0"/>
    <m/>
    <m/>
    <m/>
    <m/>
    <m/>
    <s v="Md Mosarraf Hossain"/>
    <n v="1712003560"/>
    <s v="ngof.ukhia2@gmail.com"/>
    <s v="UNICEF-NGOF"/>
  </r>
  <r>
    <n v="3250"/>
    <s v="UNICEF"/>
    <s v="NGOF"/>
    <s v="UNICEF"/>
    <s v="WASH"/>
    <x v="1"/>
    <x v="18"/>
    <s v="# of door"/>
    <m/>
    <n v="1"/>
    <s v="completed"/>
    <s v="Chittagong"/>
    <s v="Cox's Bazar"/>
    <x v="0"/>
    <s v="Palong Khali"/>
    <s v="Camp 07"/>
    <x v="5"/>
    <d v="2023-01-01T00:00:00"/>
    <x v="0"/>
    <m/>
    <m/>
    <m/>
    <m/>
    <m/>
    <s v="Md Mosarraf Hossain"/>
    <n v="1712003560"/>
    <s v="ngof.ukhia2@gmail.com"/>
    <s v="UNICEF-NGOF"/>
  </r>
  <r>
    <n v="3251"/>
    <s v="UNICEF"/>
    <s v="NGOF"/>
    <s v="UNICEF"/>
    <s v="WASH"/>
    <x v="1"/>
    <x v="9"/>
    <s v="# of door"/>
    <m/>
    <n v="287"/>
    <s v="completed"/>
    <s v="Chittagong"/>
    <s v="Cox's Bazar"/>
    <x v="0"/>
    <s v="Palong Khali"/>
    <s v="Camp 07"/>
    <x v="5"/>
    <d v="2023-01-01T00:00:00"/>
    <x v="0"/>
    <m/>
    <m/>
    <m/>
    <m/>
    <m/>
    <s v="Md Mosarraf Hossain"/>
    <n v="1712003560"/>
    <s v="ngof.ukhia2@gmail.com"/>
    <s v="UNICEF-NGOF"/>
  </r>
  <r>
    <n v="3252"/>
    <s v="UNICEF"/>
    <s v="NGOF"/>
    <s v="UNICEF"/>
    <s v="WASH"/>
    <x v="1"/>
    <x v="3"/>
    <s v="# of door"/>
    <m/>
    <n v="1755"/>
    <s v="completed"/>
    <s v="Chittagong"/>
    <s v="Cox's Bazar"/>
    <x v="0"/>
    <s v="Palong Khali"/>
    <s v="Camp 07"/>
    <x v="5"/>
    <d v="2023-01-01T00:00:00"/>
    <x v="0"/>
    <m/>
    <m/>
    <m/>
    <m/>
    <m/>
    <s v="Md Mosarraf Hossain"/>
    <n v="1712003560"/>
    <s v="ngof.ukhia2@gmail.com"/>
    <s v="UNICEF-NGOF"/>
  </r>
  <r>
    <n v="3253"/>
    <s v="UNICEF"/>
    <s v="NGOF"/>
    <s v="UNICEF"/>
    <s v="WASH"/>
    <x v="1"/>
    <x v="7"/>
    <s v="N/A"/>
    <m/>
    <n v="8"/>
    <s v="completed"/>
    <s v="Chittagong"/>
    <s v="Cox's Bazar"/>
    <x v="0"/>
    <s v="Palong Khali"/>
    <s v="Camp 07"/>
    <x v="5"/>
    <d v="2023-01-01T00:00:00"/>
    <x v="0"/>
    <m/>
    <m/>
    <m/>
    <m/>
    <s v="Tap Stand Repaired"/>
    <s v="Md Mosarraf Hossain"/>
    <n v="1712003560"/>
    <s v="ngof.ukhia2@gmail.com"/>
    <s v="UNICEF-NGOF"/>
  </r>
  <r>
    <n v="3254"/>
    <s v="UNICEF"/>
    <s v="NGOF"/>
    <s v="UNICEF"/>
    <s v="WASH"/>
    <x v="2"/>
    <x v="4"/>
    <s v="# of HP sessions at HH level"/>
    <m/>
    <n v="7030"/>
    <s v="completed"/>
    <s v="Chittagong"/>
    <s v="Cox's Bazar"/>
    <x v="0"/>
    <s v="Palong Khali"/>
    <s v="Camp 07"/>
    <x v="5"/>
    <d v="2023-01-01T00:00:00"/>
    <x v="0"/>
    <m/>
    <m/>
    <m/>
    <m/>
    <m/>
    <s v="Md Mosarraf Hossain"/>
    <n v="1712003560"/>
    <s v="ngof.ukhia2@gmail.com"/>
    <s v="UNICEF-NGOF"/>
  </r>
  <r>
    <n v="3255"/>
    <s v="UNICEF"/>
    <s v="NGOF"/>
    <s v="UNICEF"/>
    <s v="WASH"/>
    <x v="2"/>
    <x v="38"/>
    <s v="# of HP sessions at institution level"/>
    <m/>
    <n v="60"/>
    <s v="completed"/>
    <s v="Chittagong"/>
    <s v="Cox's Bazar"/>
    <x v="0"/>
    <s v="Palong Khali"/>
    <s v="Camp 07"/>
    <x v="5"/>
    <d v="2023-01-01T00:00:00"/>
    <x v="0"/>
    <m/>
    <m/>
    <m/>
    <m/>
    <m/>
    <s v="Md Mosarraf Hossain"/>
    <n v="1712003560"/>
    <s v="ngof.ukhia2@gmail.com"/>
    <s v="UNICEF-NGOF"/>
  </r>
  <r>
    <n v="3256"/>
    <s v="UNICEF"/>
    <s v="NGOF"/>
    <s v="UNICEF"/>
    <s v="WASH"/>
    <x v="2"/>
    <x v="27"/>
    <s v="# of household"/>
    <m/>
    <n v="8788"/>
    <s v="completed"/>
    <s v="Chittagong"/>
    <s v="Cox's Bazar"/>
    <x v="0"/>
    <s v="Palong Khali"/>
    <s v="Camp 07"/>
    <x v="5"/>
    <d v="2023-01-01T00:00:00"/>
    <x v="0"/>
    <m/>
    <m/>
    <m/>
    <m/>
    <m/>
    <s v="Md Mosarraf Hossain"/>
    <n v="1712003560"/>
    <s v="ngof.ukhia2@gmail.com"/>
    <s v="UNICEF-NGOF"/>
  </r>
  <r>
    <n v="3257"/>
    <s v="UNICEF"/>
    <s v="NGOF"/>
    <s v="UNICEF"/>
    <s v="WASH"/>
    <x v="2"/>
    <x v="28"/>
    <s v="# of female in reproductive age"/>
    <m/>
    <n v="12104"/>
    <s v="completed"/>
    <s v="Chittagong"/>
    <s v="Cox's Bazar"/>
    <x v="0"/>
    <s v="Palong Khali"/>
    <s v="Camp 07"/>
    <x v="5"/>
    <d v="2023-01-01T00:00:00"/>
    <x v="0"/>
    <m/>
    <m/>
    <m/>
    <m/>
    <m/>
    <s v="Md Mosarraf Hossain"/>
    <n v="1712003560"/>
    <s v="ngof.ukhia2@gmail.com"/>
    <s v="UNICEF-NGOF"/>
  </r>
  <r>
    <n v="3258"/>
    <s v="UNICEF"/>
    <s v="NGOF"/>
    <s v="UNICEF"/>
    <s v="WASH"/>
    <x v="2"/>
    <x v="7"/>
    <s v="N/A"/>
    <m/>
    <n v="2985"/>
    <s v="completed"/>
    <s v="Chittagong"/>
    <s v="Cox's Bazar"/>
    <x v="0"/>
    <s v="Palong Khali"/>
    <s v="Camp 07"/>
    <x v="5"/>
    <d v="2023-01-01T00:00:00"/>
    <x v="0"/>
    <m/>
    <m/>
    <m/>
    <m/>
    <m/>
    <s v="Md Mosarraf Hossain"/>
    <n v="1712003560"/>
    <s v="ngof.ukhia2@gmail.com"/>
    <s v="UNICEF-NGOF"/>
  </r>
  <r>
    <n v="3259"/>
    <s v="UNICEF"/>
    <s v="NGOF"/>
    <s v="UNICEF"/>
    <s v="WASH"/>
    <x v="3"/>
    <x v="6"/>
    <s v="# of plant"/>
    <m/>
    <n v="5"/>
    <s v="completed"/>
    <s v="Chittagong"/>
    <s v="Cox's Bazar"/>
    <x v="0"/>
    <s v="Palong Khali"/>
    <s v="Camp 07"/>
    <x v="5"/>
    <d v="2023-01-01T00:00:00"/>
    <x v="0"/>
    <m/>
    <m/>
    <m/>
    <m/>
    <m/>
    <s v="Md Mosarraf Hossain"/>
    <n v="1712003560"/>
    <s v="ngof.ukhia2@gmail.com"/>
    <s v="UNICEF-NGOF"/>
  </r>
  <r>
    <n v="3260"/>
    <s v="UNICEF"/>
    <s v="NGOF"/>
    <s v="UNICEF"/>
    <s v="WASH"/>
    <x v="3"/>
    <x v="7"/>
    <s v="N/A"/>
    <m/>
    <n v="5446"/>
    <s v="completed"/>
    <s v="Chittagong"/>
    <s v="Cox's Bazar"/>
    <x v="0"/>
    <s v="Palong Khali"/>
    <s v="Camp 07"/>
    <x v="5"/>
    <d v="2023-01-01T00:00:00"/>
    <x v="0"/>
    <m/>
    <m/>
    <m/>
    <m/>
    <m/>
    <s v="Md Mosarraf Hossain"/>
    <n v="1712003560"/>
    <s v="ngof.ukhia2@gmail.com"/>
    <s v="UNICEF-NGOF"/>
  </r>
  <r>
    <n v="3261"/>
    <s v="UNICEF"/>
    <s v="WVI"/>
    <s v="UNICEF"/>
    <s v="WASH"/>
    <x v="0"/>
    <x v="0"/>
    <s v="# of tube well"/>
    <m/>
    <n v="223"/>
    <s v="completed"/>
    <s v="Chittagong"/>
    <s v="Cox's Bazar"/>
    <x v="0"/>
    <s v="Palong Khali"/>
    <s v="Camp 08E"/>
    <x v="5"/>
    <d v="2023-03-01T00:00:00"/>
    <x v="0"/>
    <m/>
    <m/>
    <m/>
    <m/>
    <m/>
    <s v="Ridoy Roy"/>
    <n v="1679210106"/>
    <s v="ridoy_roy@wvi.org"/>
    <s v="UNICEF-WVI"/>
  </r>
  <r>
    <n v="3262"/>
    <s v="UNICEF"/>
    <s v="WVI"/>
    <s v="UNICEF"/>
    <s v="WASH"/>
    <x v="0"/>
    <x v="12"/>
    <s v="# of water network"/>
    <m/>
    <n v="8"/>
    <s v="completed"/>
    <s v="Chittagong"/>
    <s v="Cox's Bazar"/>
    <x v="0"/>
    <s v="Palong Khali"/>
    <s v="Camp 08E"/>
    <x v="5"/>
    <d v="2023-03-01T00:00:00"/>
    <x v="0"/>
    <m/>
    <m/>
    <m/>
    <m/>
    <m/>
    <s v="Ridoy Roy"/>
    <n v="1679210106"/>
    <s v="ridoy_roy@wvi.org"/>
    <s v="UNICEF-WVI"/>
  </r>
  <r>
    <n v="3263"/>
    <s v="UNICEF"/>
    <s v="WVI"/>
    <s v="UNICEF"/>
    <s v="WASH"/>
    <x v="1"/>
    <x v="1"/>
    <s v="# of door "/>
    <m/>
    <n v="87"/>
    <s v="completed"/>
    <s v="Chittagong"/>
    <s v="Cox's Bazar"/>
    <x v="0"/>
    <s v="Palong Khali"/>
    <s v="Camp 08E"/>
    <x v="5"/>
    <d v="2023-03-01T00:00:00"/>
    <x v="0"/>
    <m/>
    <m/>
    <m/>
    <m/>
    <m/>
    <s v="Ridoy Roy"/>
    <n v="1679210106"/>
    <s v="ridoy_roy@wvi.org"/>
    <s v="UNICEF-WVI"/>
  </r>
  <r>
    <n v="3264"/>
    <s v="UNICEF"/>
    <s v="WVI"/>
    <s v="UNICEF"/>
    <s v="WASH"/>
    <x v="1"/>
    <x v="8"/>
    <s v="# of FSM Site"/>
    <m/>
    <n v="8"/>
    <s v="completed"/>
    <s v="Chittagong"/>
    <s v="Cox's Bazar"/>
    <x v="0"/>
    <s v="Palong Khali"/>
    <s v="Camp 08E"/>
    <x v="5"/>
    <d v="2023-03-01T00:00:00"/>
    <x v="0"/>
    <m/>
    <m/>
    <m/>
    <m/>
    <m/>
    <s v="Ridoy Roy"/>
    <n v="1679210106"/>
    <s v="ridoy_roy@wvi.org"/>
    <s v="UNICEF-WVI"/>
  </r>
  <r>
    <n v="3265"/>
    <s v="UNICEF"/>
    <s v="WVI"/>
    <s v="UNICEF"/>
    <s v="WASH"/>
    <x v="1"/>
    <x v="9"/>
    <s v="# of door"/>
    <m/>
    <n v="245"/>
    <s v="completed"/>
    <s v="Chittagong"/>
    <s v="Cox's Bazar"/>
    <x v="0"/>
    <s v="Palong Khali"/>
    <s v="Camp 08E"/>
    <x v="5"/>
    <d v="2023-03-01T00:00:00"/>
    <x v="0"/>
    <m/>
    <m/>
    <m/>
    <m/>
    <m/>
    <s v="Ridoy Roy"/>
    <n v="1679210106"/>
    <s v="ridoy_roy@wvi.org"/>
    <s v="UNICEF-WVI"/>
  </r>
  <r>
    <n v="3266"/>
    <s v="UNICEF"/>
    <s v="WVI"/>
    <s v="UNICEF"/>
    <s v="WASH"/>
    <x v="1"/>
    <x v="3"/>
    <s v="# of door"/>
    <m/>
    <n v="634"/>
    <s v="completed"/>
    <s v="Chittagong"/>
    <s v="Cox's Bazar"/>
    <x v="0"/>
    <s v="Palong Khali"/>
    <s v="Camp 08E"/>
    <x v="5"/>
    <d v="2023-03-01T00:00:00"/>
    <x v="0"/>
    <m/>
    <m/>
    <m/>
    <m/>
    <m/>
    <s v="Ridoy Roy"/>
    <n v="1679210106"/>
    <s v="ridoy_roy@wvi.org"/>
    <s v="UNICEF-WVI"/>
  </r>
  <r>
    <n v="3267"/>
    <s v="UNICEF"/>
    <s v="WVI"/>
    <s v="UNICEF"/>
    <s v="WASH"/>
    <x v="2"/>
    <x v="10"/>
    <s v="# of HP sessions at community level"/>
    <m/>
    <n v="1334"/>
    <s v="completed"/>
    <s v="Chittagong"/>
    <s v="Cox's Bazar"/>
    <x v="0"/>
    <s v="Palong Khali"/>
    <s v="Camp 08E"/>
    <x v="5"/>
    <d v="2023-03-01T00:00:00"/>
    <x v="0"/>
    <m/>
    <m/>
    <m/>
    <m/>
    <m/>
    <s v="Ridoy Roy"/>
    <n v="1679210106"/>
    <s v="ridoy_roy@wvi.org"/>
    <s v="UNICEF-WVI"/>
  </r>
  <r>
    <n v="3268"/>
    <s v="UNICEF"/>
    <s v="WVI"/>
    <s v="UNICEF"/>
    <s v="WASH"/>
    <x v="2"/>
    <x v="4"/>
    <s v="# of HP sessions at HH level"/>
    <m/>
    <n v="759"/>
    <s v="completed"/>
    <s v="Chittagong"/>
    <s v="Cox's Bazar"/>
    <x v="0"/>
    <s v="Palong Khali"/>
    <s v="Camp 08E"/>
    <x v="5"/>
    <d v="2023-03-01T00:00:00"/>
    <x v="0"/>
    <m/>
    <m/>
    <m/>
    <m/>
    <m/>
    <s v="Ridoy Roy"/>
    <n v="1679210106"/>
    <s v="ridoy_roy@wvi.org"/>
    <s v="UNICEF-WVI"/>
  </r>
  <r>
    <n v="3269"/>
    <s v="UNICEF"/>
    <s v="WVI"/>
    <s v="UNICEF"/>
    <s v="WASH"/>
    <x v="2"/>
    <x v="28"/>
    <s v="# of female in reproductive age"/>
    <m/>
    <n v="10436"/>
    <s v="completed"/>
    <s v="Chittagong"/>
    <s v="Cox's Bazar"/>
    <x v="0"/>
    <s v="Palong Khali"/>
    <s v="Camp 08E"/>
    <x v="5"/>
    <d v="2023-03-01T00:00:00"/>
    <x v="0"/>
    <m/>
    <m/>
    <m/>
    <m/>
    <m/>
    <s v="Ridoy Roy"/>
    <n v="1679210106"/>
    <s v="ridoy_roy@wvi.org"/>
    <s v="UNICEF-WVI"/>
  </r>
  <r>
    <n v="3270"/>
    <s v="UNICEF"/>
    <s v="WVI"/>
    <s v="UNICEF"/>
    <s v="WASH"/>
    <x v="3"/>
    <x v="6"/>
    <s v="# of plant"/>
    <m/>
    <n v="4"/>
    <s v="completed"/>
    <s v="Chittagong"/>
    <s v="Cox's Bazar"/>
    <x v="0"/>
    <s v="Palong Khali"/>
    <s v="Camp 08E"/>
    <x v="5"/>
    <d v="2023-03-01T00:00:00"/>
    <x v="0"/>
    <m/>
    <m/>
    <m/>
    <m/>
    <m/>
    <s v="Ridoy Roy"/>
    <n v="1679210106"/>
    <s v="ridoy_roy@wvi.org"/>
    <s v="UNICEF-WVI"/>
  </r>
  <r>
    <n v="3271"/>
    <s v="CA"/>
    <s v="DSK"/>
    <s v="CAID, DEC"/>
    <s v="WASH"/>
    <x v="0"/>
    <x v="12"/>
    <s v="# of water network"/>
    <m/>
    <n v="4"/>
    <s v="completed"/>
    <s v="Chittagong"/>
    <s v="Cox's Bazar"/>
    <x v="0"/>
    <s v="Palong Khali"/>
    <s v="Camp 15"/>
    <x v="5"/>
    <d v="2022-07-01T00:00:00"/>
    <x v="0"/>
    <m/>
    <m/>
    <m/>
    <m/>
    <m/>
    <s v="Qumrul Hassan Jilani"/>
    <n v="1714495950"/>
    <s v="qumrul@dskbangladesh.org"/>
    <s v="CA-DSK"/>
  </r>
  <r>
    <n v="3272"/>
    <s v="CA"/>
    <s v="DSK"/>
    <s v="CAID, DEC"/>
    <s v="WASH"/>
    <x v="1"/>
    <x v="1"/>
    <s v="# of door "/>
    <m/>
    <n v="5"/>
    <s v="completed"/>
    <s v="Chittagong"/>
    <s v="Cox's Bazar"/>
    <x v="0"/>
    <s v="Palong Khali"/>
    <s v="Camp 15"/>
    <x v="5"/>
    <d v="2022-07-01T00:00:00"/>
    <x v="0"/>
    <m/>
    <m/>
    <m/>
    <m/>
    <m/>
    <s v="Qumrul Hassan Jilani"/>
    <n v="1714495950"/>
    <s v="qumrul@dskbangladesh.org"/>
    <s v="CA-DSK"/>
  </r>
  <r>
    <n v="3273"/>
    <s v="CA"/>
    <s v="DSK"/>
    <s v="CAID, DEC"/>
    <s v="WASH"/>
    <x v="1"/>
    <x v="8"/>
    <s v="# of FSM Site"/>
    <m/>
    <n v="4"/>
    <s v="completed"/>
    <s v="Chittagong"/>
    <s v="Cox's Bazar"/>
    <x v="0"/>
    <s v="Palong Khali"/>
    <s v="Camp 15"/>
    <x v="5"/>
    <d v="2022-07-01T00:00:00"/>
    <x v="0"/>
    <m/>
    <m/>
    <m/>
    <m/>
    <m/>
    <s v="Qumrul Hassan Jilani"/>
    <n v="1714495950"/>
    <s v="qumrul@dskbangladesh.org"/>
    <s v="CA-DSK"/>
  </r>
  <r>
    <n v="3274"/>
    <s v="CA"/>
    <s v="DSK"/>
    <s v="CAID, DEC"/>
    <s v="WASH"/>
    <x v="1"/>
    <x v="2"/>
    <s v="# of FSM Site"/>
    <m/>
    <n v="4"/>
    <s v="completed"/>
    <s v="Chittagong"/>
    <s v="Cox's Bazar"/>
    <x v="0"/>
    <s v="Palong Khali"/>
    <s v="Camp 15"/>
    <x v="5"/>
    <d v="2022-07-01T00:00:00"/>
    <x v="0"/>
    <m/>
    <m/>
    <m/>
    <m/>
    <m/>
    <s v="Qumrul Hassan Jilani"/>
    <n v="1714495950"/>
    <s v="qumrul@dskbangladesh.org"/>
    <s v="CA-DSK"/>
  </r>
  <r>
    <n v="3275"/>
    <s v="CA"/>
    <s v="DSK"/>
    <s v="CAID, DEC"/>
    <s v="WASH"/>
    <x v="1"/>
    <x v="9"/>
    <s v="# of door"/>
    <m/>
    <n v="5"/>
    <s v="completed"/>
    <s v="Chittagong"/>
    <s v="Cox's Bazar"/>
    <x v="0"/>
    <s v="Palong Khali"/>
    <s v="Camp 15"/>
    <x v="5"/>
    <d v="2022-07-01T00:00:00"/>
    <x v="0"/>
    <m/>
    <m/>
    <m/>
    <m/>
    <m/>
    <s v="Qumrul Hassan Jilani"/>
    <n v="1714495950"/>
    <s v="qumrul@dskbangladesh.org"/>
    <s v="CA-DSK"/>
  </r>
  <r>
    <n v="3276"/>
    <s v="CA"/>
    <s v="DSK"/>
    <s v="CAID, DEC"/>
    <s v="WASH"/>
    <x v="1"/>
    <x v="3"/>
    <s v="# of door"/>
    <m/>
    <n v="351"/>
    <s v="completed"/>
    <s v="Chittagong"/>
    <s v="Cox's Bazar"/>
    <x v="0"/>
    <s v="Palong Khali"/>
    <s v="Camp 15"/>
    <x v="5"/>
    <d v="2022-07-01T00:00:00"/>
    <x v="0"/>
    <m/>
    <m/>
    <m/>
    <m/>
    <m/>
    <s v="Qumrul Hassan Jilani"/>
    <n v="1714495950"/>
    <s v="qumrul@dskbangladesh.org"/>
    <s v="CA-DSK"/>
  </r>
  <r>
    <n v="3277"/>
    <s v="CA"/>
    <s v="DSK"/>
    <s v="CAID, DEC"/>
    <s v="WASH"/>
    <x v="2"/>
    <x v="4"/>
    <s v="# of HP sessions at HH level"/>
    <m/>
    <n v="1120"/>
    <s v="completed"/>
    <s v="Chittagong"/>
    <s v="Cox's Bazar"/>
    <x v="0"/>
    <s v="Palong Khali"/>
    <s v="Camp 15"/>
    <x v="5"/>
    <d v="2022-07-01T00:00:00"/>
    <x v="0"/>
    <m/>
    <m/>
    <m/>
    <m/>
    <m/>
    <s v="Qumrul Hassan Jilani"/>
    <n v="1714495950"/>
    <s v="qumrul@dskbangladesh.org"/>
    <s v="CA-DSK"/>
  </r>
  <r>
    <n v="3278"/>
    <s v="CA"/>
    <s v="DSK"/>
    <s v="CAID, DEC"/>
    <s v="WASH"/>
    <x v="2"/>
    <x v="7"/>
    <s v="N/A"/>
    <m/>
    <n v="351"/>
    <s v="completed"/>
    <s v="Chittagong"/>
    <s v="Cox's Bazar"/>
    <x v="0"/>
    <s v="Palong Khali"/>
    <s v="Camp 15"/>
    <x v="5"/>
    <d v="2022-07-01T00:00:00"/>
    <x v="0"/>
    <m/>
    <m/>
    <m/>
    <m/>
    <m/>
    <s v="Qumrul Hassan Jilani"/>
    <n v="1714495950"/>
    <s v="qumrul@dskbangladesh.org"/>
    <s v="CA-DSK"/>
  </r>
  <r>
    <n v="3279"/>
    <s v="CA"/>
    <s v="DSK"/>
    <s v="CAID, DEC"/>
    <s v="WASH"/>
    <x v="3"/>
    <x v="22"/>
    <s v="# of pit"/>
    <m/>
    <n v="8"/>
    <s v="completed"/>
    <s v="Chittagong"/>
    <s v="Cox's Bazar"/>
    <x v="0"/>
    <s v="Palong Khali"/>
    <s v="Camp 15"/>
    <x v="5"/>
    <d v="2022-07-01T00:00:00"/>
    <x v="0"/>
    <m/>
    <m/>
    <m/>
    <m/>
    <m/>
    <s v="Qumrul Hassan Jilani"/>
    <n v="1714495950"/>
    <s v="qumrul@dskbangladesh.org"/>
    <s v="CA-DSK"/>
  </r>
  <r>
    <n v="3280"/>
    <s v="CA"/>
    <s v="DSK"/>
    <s v="CAID, DEC"/>
    <s v="WASH"/>
    <x v="3"/>
    <x v="6"/>
    <s v="# of plant"/>
    <m/>
    <n v="1"/>
    <s v="completed"/>
    <s v="Chittagong"/>
    <s v="Cox's Bazar"/>
    <x v="0"/>
    <s v="Palong Khali"/>
    <s v="Camp 15"/>
    <x v="5"/>
    <d v="2022-07-01T00:00:00"/>
    <x v="0"/>
    <m/>
    <m/>
    <m/>
    <m/>
    <m/>
    <s v="Qumrul Hassan Jilani"/>
    <n v="1714495950"/>
    <s v="qumrul@dskbangladesh.org"/>
    <s v="CA-DSK"/>
  </r>
  <r>
    <n v="3281"/>
    <s v="CA"/>
    <s v="DSK"/>
    <s v="CAID, DEC"/>
    <s v="WASH"/>
    <x v="3"/>
    <x v="11"/>
    <s v="# of 80L/120L bin"/>
    <m/>
    <n v="60"/>
    <s v="completed"/>
    <s v="Chittagong"/>
    <s v="Cox's Bazar"/>
    <x v="0"/>
    <s v="Palong Khali"/>
    <s v="Camp 15"/>
    <x v="5"/>
    <d v="2022-07-01T00:00:00"/>
    <x v="0"/>
    <m/>
    <m/>
    <m/>
    <m/>
    <m/>
    <s v="Qumrul Hassan Jilani"/>
    <n v="1714495950"/>
    <s v="qumrul@dskbangladesh.org"/>
    <s v="CA-DSK"/>
  </r>
  <r>
    <n v="3282"/>
    <s v="ACF"/>
    <s v="ACF"/>
    <s v="ACF"/>
    <s v="WASH"/>
    <x v="0"/>
    <x v="0"/>
    <s v="# of tube well"/>
    <m/>
    <n v="1"/>
    <s v="completed"/>
    <s v="Chittagong"/>
    <s v="Cox's Bazar"/>
    <x v="0"/>
    <s v="Palong Khali"/>
    <s v="Camp 01E"/>
    <x v="5"/>
    <d v="2022-09-01T00:00:00"/>
    <x v="0"/>
    <m/>
    <m/>
    <m/>
    <m/>
    <m/>
    <s v="Md hasanul Islam"/>
    <n v="1886245011"/>
    <s v="washspofsm1-em@bd-actionagainsthunger.org"/>
    <s v="ACF"/>
  </r>
  <r>
    <n v="3283"/>
    <s v="ACF"/>
    <s v="ACF"/>
    <s v="ACF"/>
    <s v="WASH"/>
    <x v="1"/>
    <x v="1"/>
    <s v="# of door "/>
    <m/>
    <n v="16"/>
    <s v="completed"/>
    <s v="Chittagong"/>
    <s v="Cox's Bazar"/>
    <x v="0"/>
    <s v="Palong Khali"/>
    <s v="Camp 01E"/>
    <x v="5"/>
    <d v="2022-09-01T00:00:00"/>
    <x v="0"/>
    <m/>
    <m/>
    <m/>
    <m/>
    <m/>
    <s v="Md hasanul Islam"/>
    <n v="1886245011"/>
    <s v="washspofsm1-em@bd-actionagainsthunger.org"/>
    <s v="ACF"/>
  </r>
  <r>
    <n v="3284"/>
    <s v="ACF"/>
    <s v="ACF"/>
    <s v="ACF"/>
    <s v="WASH"/>
    <x v="1"/>
    <x v="8"/>
    <s v="# of FSM Site"/>
    <m/>
    <n v="1"/>
    <s v="completed"/>
    <s v="Chittagong"/>
    <s v="Cox's Bazar"/>
    <x v="0"/>
    <s v="Palong Khali"/>
    <s v="Camp 01E"/>
    <x v="5"/>
    <d v="2022-09-01T00:00:00"/>
    <x v="0"/>
    <m/>
    <m/>
    <m/>
    <m/>
    <m/>
    <s v="Md hasanul Islam"/>
    <n v="1886245011"/>
    <s v="washspofsm1-em@bd-actionagainsthunger.org"/>
    <s v="ACF"/>
  </r>
  <r>
    <n v="3285"/>
    <s v="ACF"/>
    <s v="ACF"/>
    <s v="ACF"/>
    <s v="WASH"/>
    <x v="1"/>
    <x v="18"/>
    <s v="# of door"/>
    <m/>
    <n v="5"/>
    <s v="completed"/>
    <s v="Chittagong"/>
    <s v="Cox's Bazar"/>
    <x v="0"/>
    <s v="Palong Khali"/>
    <s v="Camp 01E"/>
    <x v="5"/>
    <d v="2022-09-01T00:00:00"/>
    <x v="0"/>
    <m/>
    <m/>
    <m/>
    <m/>
    <m/>
    <s v="Md hasanul Islam"/>
    <n v="1886245011"/>
    <s v="washspofsm1-em@bd-actionagainsthunger.org"/>
    <s v="ACF"/>
  </r>
  <r>
    <n v="3286"/>
    <s v="ACF"/>
    <s v="ACF"/>
    <s v="ACF"/>
    <s v="WASH"/>
    <x v="1"/>
    <x v="9"/>
    <s v="# of door"/>
    <m/>
    <n v="51"/>
    <s v="completed"/>
    <s v="Chittagong"/>
    <s v="Cox's Bazar"/>
    <x v="0"/>
    <s v="Palong Khali"/>
    <s v="Camp 01E"/>
    <x v="5"/>
    <d v="2022-09-01T00:00:00"/>
    <x v="0"/>
    <m/>
    <m/>
    <m/>
    <m/>
    <m/>
    <s v="Md hasanul Islam"/>
    <n v="1886245011"/>
    <s v="washspofsm1-em@bd-actionagainsthunger.org"/>
    <s v="ACF"/>
  </r>
  <r>
    <n v="3287"/>
    <s v="ACF"/>
    <s v="ACF"/>
    <s v="ACF"/>
    <s v="WASH"/>
    <x v="2"/>
    <x v="10"/>
    <s v="# of HP sessions at community level"/>
    <m/>
    <n v="805"/>
    <s v="completed"/>
    <s v="Chittagong"/>
    <s v="Cox's Bazar"/>
    <x v="0"/>
    <s v="Palong Khali"/>
    <s v="Camp 01E"/>
    <x v="5"/>
    <d v="2022-09-01T00:00:00"/>
    <x v="0"/>
    <m/>
    <m/>
    <m/>
    <m/>
    <m/>
    <s v="Md hasanul Islam"/>
    <n v="1886245011"/>
    <s v="washspofsm1-em@bd-actionagainsthunger.org"/>
    <s v="ACF"/>
  </r>
  <r>
    <n v="3288"/>
    <s v="ACF"/>
    <s v="ACF"/>
    <s v="ACF"/>
    <s v="WASH"/>
    <x v="2"/>
    <x v="4"/>
    <s v="# of HP sessions at HH level"/>
    <m/>
    <n v="2058"/>
    <s v="completed"/>
    <s v="Chittagong"/>
    <s v="Cox's Bazar"/>
    <x v="0"/>
    <s v="Palong Khali"/>
    <s v="Camp 01E"/>
    <x v="5"/>
    <d v="2022-09-01T00:00:00"/>
    <x v="0"/>
    <m/>
    <m/>
    <m/>
    <m/>
    <m/>
    <s v="Md hasanul Islam"/>
    <n v="1886245011"/>
    <s v="washspofsm1-em@bd-actionagainsthunger.org"/>
    <s v="ACF"/>
  </r>
  <r>
    <n v="3289"/>
    <s v="ACF"/>
    <s v="ACF"/>
    <s v="ACF"/>
    <s v="WASH"/>
    <x v="2"/>
    <x v="21"/>
    <s v="# of handwashing station"/>
    <m/>
    <n v="51"/>
    <s v="completed"/>
    <s v="Chittagong"/>
    <s v="Cox's Bazar"/>
    <x v="0"/>
    <s v="Palong Khali"/>
    <s v="Camp 01E"/>
    <x v="5"/>
    <d v="2022-09-01T00:00:00"/>
    <x v="0"/>
    <m/>
    <m/>
    <m/>
    <m/>
    <m/>
    <s v="Md hasanul Islam"/>
    <n v="1886245011"/>
    <s v="washspofsm1-em@bd-actionagainsthunger.org"/>
    <s v="ACF"/>
  </r>
  <r>
    <n v="3290"/>
    <s v="ACF"/>
    <s v="ACF"/>
    <s v="ACF"/>
    <s v="WASH"/>
    <x v="2"/>
    <x v="7"/>
    <s v="N/A"/>
    <m/>
    <n v="143"/>
    <s v="completed"/>
    <s v="Chittagong"/>
    <s v="Cox's Bazar"/>
    <x v="0"/>
    <s v="Palong Khali"/>
    <s v="Camp 01E"/>
    <x v="5"/>
    <d v="2022-09-01T00:00:00"/>
    <x v="0"/>
    <m/>
    <m/>
    <m/>
    <m/>
    <m/>
    <s v="Md hasanul Islam"/>
    <n v="1886245011"/>
    <s v="washspofsm1-em@bd-actionagainsthunger.org"/>
    <s v="ACF"/>
  </r>
  <r>
    <n v="3291"/>
    <s v="ACF"/>
    <s v="ACF"/>
    <s v="ACF"/>
    <s v="WASH"/>
    <x v="3"/>
    <x v="22"/>
    <s v="# of pit"/>
    <m/>
    <n v="1"/>
    <s v="completed"/>
    <s v="Chittagong"/>
    <s v="Cox's Bazar"/>
    <x v="0"/>
    <s v="Palong Khali"/>
    <s v="Camp 01E"/>
    <x v="5"/>
    <d v="2022-09-01T00:00:00"/>
    <x v="0"/>
    <m/>
    <m/>
    <m/>
    <m/>
    <m/>
    <s v="Md hasanul Islam"/>
    <n v="1886245011"/>
    <s v="washspofsm1-em@bd-actionagainsthunger.org"/>
    <s v="ACF"/>
  </r>
  <r>
    <n v="3292"/>
    <s v="ACF"/>
    <s v="ACF"/>
    <s v="ACF"/>
    <s v="WASH"/>
    <x v="3"/>
    <x v="6"/>
    <s v="# of plant"/>
    <m/>
    <n v="1"/>
    <s v="completed"/>
    <s v="Chittagong"/>
    <s v="Cox's Bazar"/>
    <x v="0"/>
    <s v="Palong Khali"/>
    <s v="Camp 01E"/>
    <x v="5"/>
    <d v="2022-09-01T00:00:00"/>
    <x v="0"/>
    <m/>
    <m/>
    <m/>
    <m/>
    <m/>
    <s v="Md hasanul Islam"/>
    <n v="1886245011"/>
    <s v="washspofsm1-em@bd-actionagainsthunger.org"/>
    <s v="ACF"/>
  </r>
  <r>
    <n v="3293"/>
    <s v="GREEN HILL"/>
    <s v="GREEN HILL"/>
    <s v="CPI"/>
    <s v="WASH"/>
    <x v="0"/>
    <x v="0"/>
    <s v="# of tube well"/>
    <m/>
    <n v="72"/>
    <s v="completed"/>
    <s v="Chittagong"/>
    <s v="Cox's Bazar"/>
    <x v="0"/>
    <s v="Palong Khali"/>
    <s v="Camp 01W"/>
    <x v="5"/>
    <d v="2022-06-01T00:00:00"/>
    <x v="0"/>
    <m/>
    <m/>
    <m/>
    <m/>
    <m/>
    <s v="Farhan Shaun"/>
    <n v="1681597433"/>
    <s v="farhan@ghcxb.org"/>
    <s v="GREEN HILL"/>
  </r>
  <r>
    <n v="3294"/>
    <s v="GREEN HILL"/>
    <s v="GREEN HILL"/>
    <s v="CPI"/>
    <s v="WASH"/>
    <x v="1"/>
    <x v="15"/>
    <s v="# of door "/>
    <m/>
    <n v="5"/>
    <s v="completed"/>
    <s v="Chittagong"/>
    <s v="Cox's Bazar"/>
    <x v="0"/>
    <s v="Palong Khali"/>
    <s v="Camp 01W"/>
    <x v="5"/>
    <d v="2022-06-01T00:00:00"/>
    <x v="0"/>
    <m/>
    <m/>
    <m/>
    <m/>
    <m/>
    <s v="Farhan Shaun"/>
    <n v="1681597433"/>
    <s v="farhan@ghcxb.org"/>
    <s v="GREEN HILL"/>
  </r>
  <r>
    <n v="3295"/>
    <s v="GREEN HILL"/>
    <s v="GREEN HILL"/>
    <s v="CPI"/>
    <s v="WASH"/>
    <x v="1"/>
    <x v="1"/>
    <s v="# of door "/>
    <m/>
    <n v="82"/>
    <s v="completed"/>
    <s v="Chittagong"/>
    <s v="Cox's Bazar"/>
    <x v="0"/>
    <s v="Palong Khali"/>
    <s v="Camp 01W"/>
    <x v="5"/>
    <d v="2022-06-01T00:00:00"/>
    <x v="0"/>
    <m/>
    <m/>
    <m/>
    <m/>
    <m/>
    <s v="Farhan Shaun"/>
    <n v="1681597433"/>
    <s v="farhan@ghcxb.org"/>
    <s v="GREEN HILL"/>
  </r>
  <r>
    <n v="3296"/>
    <s v="GREEN HILL"/>
    <s v="GREEN HILL"/>
    <s v="CPI"/>
    <s v="WASH"/>
    <x v="1"/>
    <x v="17"/>
    <s v="# of door"/>
    <m/>
    <n v="5"/>
    <s v="completed"/>
    <s v="Chittagong"/>
    <s v="Cox's Bazar"/>
    <x v="0"/>
    <s v="Palong Khali"/>
    <s v="Camp 01W"/>
    <x v="5"/>
    <d v="2022-06-01T00:00:00"/>
    <x v="0"/>
    <m/>
    <m/>
    <m/>
    <m/>
    <m/>
    <s v="Farhan Shaun"/>
    <n v="1681597433"/>
    <s v="farhan@ghcxb.org"/>
    <s v="GREEN HILL"/>
  </r>
  <r>
    <n v="3297"/>
    <s v="GREEN HILL"/>
    <s v="GREEN HILL"/>
    <s v="CPI"/>
    <s v="WASH"/>
    <x v="1"/>
    <x v="9"/>
    <s v="# of door"/>
    <m/>
    <n v="31"/>
    <s v="completed"/>
    <s v="Chittagong"/>
    <s v="Cox's Bazar"/>
    <x v="0"/>
    <s v="Palong Khali"/>
    <s v="Camp 01W"/>
    <x v="5"/>
    <d v="2022-06-01T00:00:00"/>
    <x v="0"/>
    <m/>
    <m/>
    <m/>
    <m/>
    <m/>
    <s v="Farhan Shaun"/>
    <n v="1681597433"/>
    <s v="farhan@ghcxb.org"/>
    <s v="GREEN HILL"/>
  </r>
  <r>
    <n v="3298"/>
    <s v="GREEN HILL"/>
    <s v="GREEN HILL"/>
    <s v="CPI"/>
    <s v="WASH"/>
    <x v="1"/>
    <x v="3"/>
    <s v="# of door"/>
    <m/>
    <n v="42"/>
    <s v="completed"/>
    <s v="Chittagong"/>
    <s v="Cox's Bazar"/>
    <x v="0"/>
    <s v="Palong Khali"/>
    <s v="Camp 01W"/>
    <x v="5"/>
    <d v="2022-06-01T00:00:00"/>
    <x v="0"/>
    <m/>
    <m/>
    <m/>
    <m/>
    <m/>
    <s v="Farhan Shaun"/>
    <n v="1681597433"/>
    <s v="farhan@ghcxb.org"/>
    <s v="GREEN HILL"/>
  </r>
  <r>
    <n v="3299"/>
    <s v="GREEN HILL"/>
    <s v="GREEN HILL"/>
    <s v="CPI"/>
    <s v="WASH"/>
    <x v="2"/>
    <x v="10"/>
    <s v="# of HP sessions at community level"/>
    <m/>
    <n v="230"/>
    <s v="completed"/>
    <s v="Chittagong"/>
    <s v="Cox's Bazar"/>
    <x v="0"/>
    <s v="Palong Khali"/>
    <s v="Camp 01W"/>
    <x v="5"/>
    <d v="2022-06-01T00:00:00"/>
    <x v="0"/>
    <m/>
    <m/>
    <m/>
    <m/>
    <m/>
    <s v="Farhan Shaun"/>
    <n v="1681597433"/>
    <s v="farhan@ghcxb.org"/>
    <s v="GREEN HILL"/>
  </r>
  <r>
    <n v="3300"/>
    <s v="GREEN HILL"/>
    <s v="GREEN HILL"/>
    <s v="CPI"/>
    <s v="WASH"/>
    <x v="2"/>
    <x v="4"/>
    <s v="# of HP sessions at HH level"/>
    <m/>
    <n v="1466"/>
    <s v="completed"/>
    <s v="Chittagong"/>
    <s v="Cox's Bazar"/>
    <x v="0"/>
    <s v="Palong Khali"/>
    <s v="Camp 01W"/>
    <x v="5"/>
    <d v="2022-06-01T00:00:00"/>
    <x v="0"/>
    <m/>
    <m/>
    <m/>
    <m/>
    <m/>
    <s v="Farhan Shaun"/>
    <n v="1681597433"/>
    <s v="farhan@ghcxb.org"/>
    <s v="GREEN HILL"/>
  </r>
  <r>
    <n v="3301"/>
    <s v="GREEN HILL"/>
    <s v="GREEN HILL"/>
    <s v="CPI"/>
    <s v="WASH"/>
    <x v="2"/>
    <x v="21"/>
    <s v="# of handwashing station"/>
    <m/>
    <n v="5"/>
    <s v="completed"/>
    <s v="Chittagong"/>
    <s v="Cox's Bazar"/>
    <x v="0"/>
    <s v="Palong Khali"/>
    <s v="Camp 01W"/>
    <x v="5"/>
    <d v="2022-06-01T00:00:00"/>
    <x v="0"/>
    <m/>
    <m/>
    <m/>
    <m/>
    <m/>
    <s v="Farhan Shaun"/>
    <n v="1681597433"/>
    <s v="farhan@ghcxb.org"/>
    <s v="GREEN HILL"/>
  </r>
  <r>
    <n v="3302"/>
    <s v="GREEN HILL"/>
    <s v="GREEN HILL"/>
    <s v="CPI"/>
    <s v="WASH"/>
    <x v="2"/>
    <x v="7"/>
    <s v="N/A"/>
    <m/>
    <n v="1260"/>
    <s v="completed"/>
    <s v="Chittagong"/>
    <s v="Cox's Bazar"/>
    <x v="0"/>
    <s v="Palong Khali"/>
    <s v="Camp 01W"/>
    <x v="5"/>
    <d v="2022-06-01T00:00:00"/>
    <x v="0"/>
    <m/>
    <m/>
    <m/>
    <m/>
    <m/>
    <s v="Farhan Shaun"/>
    <n v="1681597433"/>
    <s v="farhan@ghcxb.org"/>
    <s v="GREEN HILL"/>
  </r>
  <r>
    <n v="3303"/>
    <s v="GREEN HILL"/>
    <s v="GREEN HILL"/>
    <s v="CPI"/>
    <s v="WASH"/>
    <x v="3"/>
    <x v="36"/>
    <s v="# of plant"/>
    <m/>
    <n v="5"/>
    <s v="completed"/>
    <s v="Chittagong"/>
    <s v="Cox's Bazar"/>
    <x v="0"/>
    <s v="Palong Khali"/>
    <s v="Camp 01W"/>
    <x v="5"/>
    <d v="2022-06-01T00:00:00"/>
    <x v="0"/>
    <m/>
    <m/>
    <m/>
    <m/>
    <m/>
    <s v="Farhan Shaun"/>
    <n v="1681597433"/>
    <s v="farhan@ghcxb.org"/>
    <s v="GREEN HILL"/>
  </r>
  <r>
    <n v="3304"/>
    <s v="GREEN HILL"/>
    <s v="GREEN HILL"/>
    <s v="CPI"/>
    <s v="WASH"/>
    <x v="0"/>
    <x v="0"/>
    <s v="# of tube well"/>
    <m/>
    <n v="67"/>
    <s v="completed"/>
    <s v="Chittagong"/>
    <s v="Cox's Bazar"/>
    <x v="0"/>
    <s v="Palong Khali"/>
    <s v="Camp 04"/>
    <x v="5"/>
    <d v="2022-06-01T00:00:00"/>
    <x v="0"/>
    <m/>
    <m/>
    <m/>
    <m/>
    <m/>
    <s v="Farhan Shaun"/>
    <n v="1681597433"/>
    <s v="farhan@ghcxb.org"/>
    <s v="GREEN HILL"/>
  </r>
  <r>
    <n v="3305"/>
    <s v="GREEN HILL"/>
    <s v="GREEN HILL"/>
    <s v="CPI"/>
    <s v="WASH"/>
    <x v="1"/>
    <x v="15"/>
    <s v="# of door "/>
    <m/>
    <n v="5"/>
    <s v="completed"/>
    <s v="Chittagong"/>
    <s v="Cox's Bazar"/>
    <x v="0"/>
    <s v="Palong Khali"/>
    <s v="Camp 04"/>
    <x v="5"/>
    <d v="2022-06-01T00:00:00"/>
    <x v="0"/>
    <m/>
    <m/>
    <m/>
    <m/>
    <m/>
    <s v="Farhan Shaun"/>
    <n v="1681597433"/>
    <s v="farhan@ghcxb.org"/>
    <s v="GREEN HILL"/>
  </r>
  <r>
    <n v="3306"/>
    <s v="GREEN HILL"/>
    <s v="GREEN HILL"/>
    <s v="CPI"/>
    <s v="WASH"/>
    <x v="1"/>
    <x v="1"/>
    <s v="# of door "/>
    <m/>
    <n v="70"/>
    <s v="completed"/>
    <s v="Chittagong"/>
    <s v="Cox's Bazar"/>
    <x v="0"/>
    <s v="Palong Khali"/>
    <s v="Camp 04"/>
    <x v="5"/>
    <d v="2022-06-01T00:00:00"/>
    <x v="0"/>
    <m/>
    <m/>
    <m/>
    <m/>
    <m/>
    <s v="Farhan Shaun"/>
    <n v="1681597433"/>
    <s v="farhan@ghcxb.org"/>
    <s v="GREEN HILL"/>
  </r>
  <r>
    <n v="3307"/>
    <s v="GREEN HILL"/>
    <s v="GREEN HILL"/>
    <s v="CPI"/>
    <s v="WASH"/>
    <x v="1"/>
    <x v="17"/>
    <s v="# of door"/>
    <m/>
    <n v="5"/>
    <s v="completed"/>
    <s v="Chittagong"/>
    <s v="Cox's Bazar"/>
    <x v="0"/>
    <s v="Palong Khali"/>
    <s v="Camp 04"/>
    <x v="5"/>
    <d v="2022-06-01T00:00:00"/>
    <x v="0"/>
    <m/>
    <m/>
    <m/>
    <m/>
    <m/>
    <s v="Farhan Shaun"/>
    <n v="1681597433"/>
    <s v="farhan@ghcxb.org"/>
    <s v="GREEN HILL"/>
  </r>
  <r>
    <n v="3308"/>
    <s v="GREEN HILL"/>
    <s v="GREEN HILL"/>
    <s v="CPI"/>
    <s v="WASH"/>
    <x v="1"/>
    <x v="9"/>
    <s v="# of door"/>
    <m/>
    <n v="52"/>
    <s v="completed"/>
    <s v="Chittagong"/>
    <s v="Cox's Bazar"/>
    <x v="0"/>
    <s v="Palong Khali"/>
    <s v="Camp 04"/>
    <x v="5"/>
    <d v="2022-06-01T00:00:00"/>
    <x v="0"/>
    <m/>
    <m/>
    <m/>
    <m/>
    <m/>
    <s v="Farhan Shaun"/>
    <n v="1681597433"/>
    <s v="farhan@ghcxb.org"/>
    <s v="GREEN HILL"/>
  </r>
  <r>
    <n v="3309"/>
    <s v="GREEN HILL"/>
    <s v="GREEN HILL"/>
    <s v="CPI"/>
    <s v="WASH"/>
    <x v="1"/>
    <x v="3"/>
    <s v="# of door"/>
    <m/>
    <n v="2"/>
    <s v="completed"/>
    <s v="Chittagong"/>
    <s v="Cox's Bazar"/>
    <x v="0"/>
    <s v="Palong Khali"/>
    <s v="Camp 04"/>
    <x v="5"/>
    <d v="2022-06-01T00:00:00"/>
    <x v="0"/>
    <m/>
    <m/>
    <m/>
    <m/>
    <m/>
    <s v="Farhan Shaun"/>
    <n v="1681597433"/>
    <s v="farhan@ghcxb.org"/>
    <s v="GREEN HILL"/>
  </r>
  <r>
    <n v="3310"/>
    <s v="GREEN HILL"/>
    <s v="GREEN HILL"/>
    <s v="CPI"/>
    <s v="WASH"/>
    <x v="2"/>
    <x v="10"/>
    <s v="# of HP sessions at community level"/>
    <m/>
    <n v="144"/>
    <s v="completed"/>
    <s v="Chittagong"/>
    <s v="Cox's Bazar"/>
    <x v="0"/>
    <s v="Palong Khali"/>
    <s v="Camp 04"/>
    <x v="5"/>
    <d v="2022-06-01T00:00:00"/>
    <x v="0"/>
    <m/>
    <m/>
    <m/>
    <m/>
    <m/>
    <s v="Farhan Shaun"/>
    <n v="1681597433"/>
    <s v="farhan@ghcxb.org"/>
    <s v="GREEN HILL"/>
  </r>
  <r>
    <n v="3311"/>
    <s v="GREEN HILL"/>
    <s v="GREEN HILL"/>
    <s v="CPI"/>
    <s v="WASH"/>
    <x v="2"/>
    <x v="4"/>
    <s v="# of HP sessions at HH level"/>
    <m/>
    <n v="1598"/>
    <s v="completed"/>
    <s v="Chittagong"/>
    <s v="Cox's Bazar"/>
    <x v="0"/>
    <s v="Palong Khali"/>
    <s v="Camp 04"/>
    <x v="5"/>
    <d v="2022-06-01T00:00:00"/>
    <x v="0"/>
    <m/>
    <m/>
    <m/>
    <m/>
    <m/>
    <s v="Farhan Shaun"/>
    <n v="1681597433"/>
    <s v="farhan@ghcxb.org"/>
    <s v="GREEN HILL"/>
  </r>
  <r>
    <n v="3312"/>
    <s v="GREEN HILL"/>
    <s v="GREEN HILL"/>
    <s v="CPI"/>
    <s v="WASH"/>
    <x v="2"/>
    <x v="21"/>
    <s v="# of handwashing station"/>
    <m/>
    <n v="5"/>
    <s v="completed"/>
    <s v="Chittagong"/>
    <s v="Cox's Bazar"/>
    <x v="0"/>
    <s v="Palong Khali"/>
    <s v="Camp 04"/>
    <x v="5"/>
    <d v="2022-06-01T00:00:00"/>
    <x v="0"/>
    <m/>
    <m/>
    <m/>
    <m/>
    <m/>
    <s v="Farhan Shaun"/>
    <n v="1681597433"/>
    <s v="farhan@ghcxb.org"/>
    <s v="GREEN HILL"/>
  </r>
  <r>
    <n v="3313"/>
    <s v="GREEN HILL"/>
    <s v="GREEN HILL"/>
    <s v="CPI"/>
    <s v="WASH"/>
    <x v="2"/>
    <x v="7"/>
    <s v="N/A"/>
    <m/>
    <n v="394"/>
    <s v="completed"/>
    <s v="Chittagong"/>
    <s v="Cox's Bazar"/>
    <x v="0"/>
    <s v="Palong Khali"/>
    <s v="Camp 04"/>
    <x v="5"/>
    <d v="2022-06-01T00:00:00"/>
    <x v="0"/>
    <m/>
    <m/>
    <m/>
    <m/>
    <m/>
    <s v="Farhan Shaun"/>
    <n v="1681597433"/>
    <s v="farhan@ghcxb.org"/>
    <s v="GREEN HILL"/>
  </r>
  <r>
    <n v="3314"/>
    <s v="GREEN HILL"/>
    <s v="GREEN HILL"/>
    <s v="CPI"/>
    <s v="WASH"/>
    <x v="3"/>
    <x v="36"/>
    <s v="# of plant"/>
    <m/>
    <n v="5"/>
    <s v="completed"/>
    <s v="Chittagong"/>
    <s v="Cox's Bazar"/>
    <x v="0"/>
    <s v="Palong Khali"/>
    <s v="Camp 04"/>
    <x v="5"/>
    <d v="2022-06-01T00:00:00"/>
    <x v="0"/>
    <m/>
    <m/>
    <m/>
    <m/>
    <m/>
    <s v="Farhan Shaun"/>
    <n v="1681597433"/>
    <s v="farhan@ghcxb.org"/>
    <s v="GREEN HILL"/>
  </r>
  <r>
    <n v="3315"/>
    <s v="GREEN HILL"/>
    <s v="GREEN HILL"/>
    <s v="CPI"/>
    <s v="WASH"/>
    <x v="0"/>
    <x v="0"/>
    <s v="# of tube well"/>
    <m/>
    <n v="28"/>
    <s v="completed"/>
    <s v="Chittagong"/>
    <s v="Cox's Bazar"/>
    <x v="0"/>
    <s v="Palong Khali"/>
    <s v="Camp 17"/>
    <x v="5"/>
    <d v="2022-06-01T00:00:00"/>
    <x v="0"/>
    <m/>
    <m/>
    <m/>
    <m/>
    <m/>
    <s v="Farhan Shaun"/>
    <n v="1681597433"/>
    <s v="farhan@ghcxb.org"/>
    <s v="GREEN HILL"/>
  </r>
  <r>
    <n v="3316"/>
    <s v="GREEN HILL"/>
    <s v="GREEN HILL"/>
    <s v="CPI"/>
    <s v="WASH"/>
    <x v="1"/>
    <x v="15"/>
    <s v="# of door "/>
    <m/>
    <n v="5"/>
    <s v="completed"/>
    <s v="Chittagong"/>
    <s v="Cox's Bazar"/>
    <x v="0"/>
    <s v="Palong Khali"/>
    <s v="Camp 17"/>
    <x v="5"/>
    <d v="2022-06-01T00:00:00"/>
    <x v="0"/>
    <m/>
    <m/>
    <m/>
    <m/>
    <m/>
    <s v="Farhan Shaun"/>
    <n v="1681597433"/>
    <s v="farhan@ghcxb.org"/>
    <s v="GREEN HILL"/>
  </r>
  <r>
    <n v="3317"/>
    <s v="GREEN HILL"/>
    <s v="GREEN HILL"/>
    <s v="CPI"/>
    <s v="WASH"/>
    <x v="1"/>
    <x v="1"/>
    <s v="# of door "/>
    <m/>
    <n v="58"/>
    <s v="completed"/>
    <s v="Chittagong"/>
    <s v="Cox's Bazar"/>
    <x v="0"/>
    <s v="Palong Khali"/>
    <s v="Camp 17"/>
    <x v="5"/>
    <d v="2022-06-01T00:00:00"/>
    <x v="0"/>
    <m/>
    <m/>
    <m/>
    <m/>
    <m/>
    <s v="Farhan Shaun"/>
    <n v="1681597433"/>
    <s v="farhan@ghcxb.org"/>
    <s v="GREEN HILL"/>
  </r>
  <r>
    <n v="3318"/>
    <s v="GREEN HILL"/>
    <s v="GREEN HILL"/>
    <s v="CPI"/>
    <s v="WASH"/>
    <x v="1"/>
    <x v="17"/>
    <s v="# of door"/>
    <m/>
    <n v="5"/>
    <s v="completed"/>
    <s v="Chittagong"/>
    <s v="Cox's Bazar"/>
    <x v="0"/>
    <s v="Palong Khali"/>
    <s v="Camp 17"/>
    <x v="5"/>
    <d v="2022-06-01T00:00:00"/>
    <x v="0"/>
    <m/>
    <m/>
    <m/>
    <m/>
    <m/>
    <s v="Farhan Shaun"/>
    <n v="1681597433"/>
    <s v="farhan@ghcxb.org"/>
    <s v="GREEN HILL"/>
  </r>
  <r>
    <n v="3319"/>
    <s v="GREEN HILL"/>
    <s v="GREEN HILL"/>
    <s v="CPI"/>
    <s v="WASH"/>
    <x v="1"/>
    <x v="9"/>
    <s v="# of door"/>
    <m/>
    <n v="16"/>
    <s v="completed"/>
    <s v="Chittagong"/>
    <s v="Cox's Bazar"/>
    <x v="0"/>
    <s v="Palong Khali"/>
    <s v="Camp 17"/>
    <x v="5"/>
    <d v="2022-06-01T00:00:00"/>
    <x v="0"/>
    <m/>
    <m/>
    <m/>
    <m/>
    <m/>
    <s v="Farhan Shaun"/>
    <n v="1681597433"/>
    <s v="farhan@ghcxb.org"/>
    <s v="GREEN HILL"/>
  </r>
  <r>
    <n v="3320"/>
    <s v="GREEN HILL"/>
    <s v="GREEN HILL"/>
    <s v="CPI"/>
    <s v="WASH"/>
    <x v="1"/>
    <x v="3"/>
    <s v="# of door"/>
    <m/>
    <n v="14"/>
    <s v="completed"/>
    <s v="Chittagong"/>
    <s v="Cox's Bazar"/>
    <x v="0"/>
    <s v="Palong Khali"/>
    <s v="Camp 17"/>
    <x v="5"/>
    <d v="2022-06-01T00:00:00"/>
    <x v="0"/>
    <m/>
    <m/>
    <m/>
    <m/>
    <m/>
    <s v="Farhan Shaun"/>
    <n v="1681597433"/>
    <s v="farhan@ghcxb.org"/>
    <s v="GREEN HILL"/>
  </r>
  <r>
    <n v="3321"/>
    <s v="GREEN HILL"/>
    <s v="GREEN HILL"/>
    <s v="CPI"/>
    <s v="WASH"/>
    <x v="2"/>
    <x v="10"/>
    <s v="# of HP sessions at community level"/>
    <m/>
    <n v="178"/>
    <s v="completed"/>
    <s v="Chittagong"/>
    <s v="Cox's Bazar"/>
    <x v="0"/>
    <s v="Palong Khali"/>
    <s v="Camp 17"/>
    <x v="5"/>
    <d v="2022-06-01T00:00:00"/>
    <x v="0"/>
    <m/>
    <m/>
    <m/>
    <m/>
    <m/>
    <s v="Farhan Shaun"/>
    <n v="1681597433"/>
    <s v="farhan@ghcxb.org"/>
    <s v="GREEN HILL"/>
  </r>
  <r>
    <n v="3322"/>
    <s v="GREEN HILL"/>
    <s v="GREEN HILL"/>
    <s v="CPI"/>
    <s v="WASH"/>
    <x v="2"/>
    <x v="4"/>
    <s v="# of HP sessions at HH level"/>
    <m/>
    <n v="491"/>
    <s v="completed"/>
    <s v="Chittagong"/>
    <s v="Cox's Bazar"/>
    <x v="0"/>
    <s v="Palong Khali"/>
    <s v="Camp 17"/>
    <x v="5"/>
    <d v="2022-06-01T00:00:00"/>
    <x v="0"/>
    <m/>
    <m/>
    <m/>
    <m/>
    <m/>
    <s v="Farhan Shaun"/>
    <n v="1681597433"/>
    <s v="farhan@ghcxb.org"/>
    <s v="GREEN HILL"/>
  </r>
  <r>
    <n v="3323"/>
    <s v="GREEN HILL"/>
    <s v="GREEN HILL"/>
    <s v="CPI"/>
    <s v="WASH"/>
    <x v="2"/>
    <x v="21"/>
    <s v="# of handwashing station"/>
    <m/>
    <n v="4"/>
    <s v="completed"/>
    <s v="Chittagong"/>
    <s v="Cox's Bazar"/>
    <x v="0"/>
    <s v="Palong Khali"/>
    <s v="Camp 17"/>
    <x v="5"/>
    <d v="2022-06-01T00:00:00"/>
    <x v="0"/>
    <m/>
    <m/>
    <m/>
    <m/>
    <m/>
    <s v="Farhan Shaun"/>
    <n v="1681597433"/>
    <s v="farhan@ghcxb.org"/>
    <s v="GREEN HILL"/>
  </r>
  <r>
    <n v="3324"/>
    <s v="GREEN HILL"/>
    <s v="GREEN HILL"/>
    <s v="CPI"/>
    <s v="WASH"/>
    <x v="2"/>
    <x v="7"/>
    <s v="N/A"/>
    <m/>
    <n v="300"/>
    <s v="completed"/>
    <s v="Chittagong"/>
    <s v="Cox's Bazar"/>
    <x v="0"/>
    <s v="Palong Khali"/>
    <s v="Camp 17"/>
    <x v="5"/>
    <d v="2022-06-01T00:00:00"/>
    <x v="0"/>
    <m/>
    <m/>
    <m/>
    <m/>
    <m/>
    <s v="Farhan Shaun"/>
    <n v="1681597433"/>
    <s v="farhan@ghcxb.org"/>
    <s v="GREEN HILL"/>
  </r>
  <r>
    <n v="3325"/>
    <s v="GREEN HILL"/>
    <s v="GREEN HILL"/>
    <s v="CPI"/>
    <s v="WASH"/>
    <x v="3"/>
    <x v="36"/>
    <s v="# of plant"/>
    <m/>
    <n v="5"/>
    <s v="completed"/>
    <s v="Chittagong"/>
    <s v="Cox's Bazar"/>
    <x v="0"/>
    <s v="Palong Khali"/>
    <s v="Camp 17"/>
    <x v="5"/>
    <d v="2022-06-01T00:00:00"/>
    <x v="0"/>
    <m/>
    <m/>
    <m/>
    <m/>
    <m/>
    <s v="Farhan Shaun"/>
    <n v="1681597433"/>
    <s v="farhan@ghcxb.org"/>
    <s v="GREEN HILL"/>
  </r>
  <r>
    <n v="3326"/>
    <s v="GREEN HILL"/>
    <s v="GREEN HILL"/>
    <s v="CPI"/>
    <s v="WASH"/>
    <x v="0"/>
    <x v="12"/>
    <s v="# of water network"/>
    <m/>
    <n v="1"/>
    <s v="completed"/>
    <s v="Chittagong"/>
    <s v="Cox's Bazar"/>
    <x v="3"/>
    <s v="Jhilwanja"/>
    <s v="HC,Jhilwanja"/>
    <x v="5"/>
    <d v="2022-06-01T00:00:00"/>
    <x v="2"/>
    <m/>
    <m/>
    <m/>
    <m/>
    <m/>
    <s v="Farhan Shaun"/>
    <n v="1681597433"/>
    <s v="farhan@ghcxb.org"/>
    <s v="GREEN HILL"/>
  </r>
  <r>
    <n v="3327"/>
    <s v="GREEN HILL"/>
    <s v="GREEN HILL"/>
    <s v="CPI"/>
    <s v="WASH"/>
    <x v="1"/>
    <x v="15"/>
    <s v="# of door "/>
    <m/>
    <n v="11"/>
    <s v="completed"/>
    <s v="Chittagong"/>
    <s v="Cox's Bazar"/>
    <x v="3"/>
    <s v="Jhilwanja"/>
    <s v="HC,Jhilwanja"/>
    <x v="5"/>
    <d v="2022-06-01T00:00:00"/>
    <x v="2"/>
    <m/>
    <m/>
    <m/>
    <m/>
    <m/>
    <s v="Farhan Shaun"/>
    <n v="1681597433"/>
    <s v="farhan@ghcxb.org"/>
    <s v="GREEN HILL"/>
  </r>
  <r>
    <n v="3328"/>
    <s v="GREEN HILL"/>
    <s v="GREEN HILL"/>
    <s v="CPI"/>
    <s v="WASH"/>
    <x v="1"/>
    <x v="17"/>
    <s v="# of door"/>
    <m/>
    <n v="9"/>
    <s v="completed"/>
    <s v="Chittagong"/>
    <s v="Cox's Bazar"/>
    <x v="3"/>
    <s v="Jhilwanja"/>
    <s v="HC,Jhilwanja"/>
    <x v="5"/>
    <d v="2022-06-01T00:00:00"/>
    <x v="2"/>
    <m/>
    <m/>
    <m/>
    <m/>
    <m/>
    <s v="Farhan Shaun"/>
    <n v="1681597433"/>
    <s v="farhan@ghcxb.org"/>
    <s v="GREEN HILL"/>
  </r>
  <r>
    <n v="3329"/>
    <s v="GREEN HILL"/>
    <s v="GREEN HILL"/>
    <s v="CPI"/>
    <s v="WASH"/>
    <x v="2"/>
    <x v="10"/>
    <s v="# of HP sessions at community level"/>
    <m/>
    <n v="114"/>
    <s v="completed"/>
    <s v="Chittagong"/>
    <s v="Cox's Bazar"/>
    <x v="3"/>
    <s v="Jhilwanja"/>
    <s v="HC,Jhilwanja"/>
    <x v="5"/>
    <d v="2022-06-01T00:00:00"/>
    <x v="2"/>
    <m/>
    <m/>
    <m/>
    <m/>
    <m/>
    <s v="Farhan Shaun"/>
    <n v="1681597433"/>
    <s v="farhan@ghcxb.org"/>
    <s v="GREEN HILL"/>
  </r>
  <r>
    <n v="3330"/>
    <s v="ACF"/>
    <s v="ACF"/>
    <s v="GAC"/>
    <s v="WASH"/>
    <x v="0"/>
    <x v="0"/>
    <s v="# of tube well"/>
    <m/>
    <n v="2"/>
    <s v="completed"/>
    <s v="Chittagong"/>
    <s v="Cox's Bazar"/>
    <x v="0"/>
    <s v="Palong Khali"/>
    <s v="Camp 01E"/>
    <x v="5"/>
    <d v="2022-12-01T00:00:00"/>
    <x v="0"/>
    <m/>
    <m/>
    <m/>
    <m/>
    <m/>
    <s v="Md hasanul Islam"/>
    <n v="1886245011"/>
    <s v="washspofsm1-em@bd-actionagainsthunger.org"/>
    <s v="ACF"/>
  </r>
  <r>
    <n v="3331"/>
    <s v="ACF"/>
    <s v="ACF"/>
    <s v="GAC"/>
    <s v="WASH"/>
    <x v="1"/>
    <x v="1"/>
    <s v="# of door "/>
    <m/>
    <n v="34"/>
    <s v="completed"/>
    <s v="Chittagong"/>
    <s v="Cox's Bazar"/>
    <x v="0"/>
    <s v="Palong Khali"/>
    <s v="Camp 01E"/>
    <x v="5"/>
    <d v="2022-12-01T00:00:00"/>
    <x v="0"/>
    <m/>
    <m/>
    <m/>
    <m/>
    <m/>
    <s v="Md hasanul Islam"/>
    <n v="1886245011"/>
    <s v="washspofsm1-em@bd-actionagainsthunger.org"/>
    <s v="ACF"/>
  </r>
  <r>
    <n v="3332"/>
    <s v="ACF"/>
    <s v="ACF"/>
    <s v="GAC"/>
    <s v="WASH"/>
    <x v="1"/>
    <x v="9"/>
    <s v="# of door"/>
    <m/>
    <n v="104"/>
    <s v="completed"/>
    <s v="Chittagong"/>
    <s v="Cox's Bazar"/>
    <x v="0"/>
    <s v="Palong Khali"/>
    <s v="Camp 01E"/>
    <x v="5"/>
    <d v="2022-12-01T00:00:00"/>
    <x v="0"/>
    <m/>
    <m/>
    <m/>
    <m/>
    <m/>
    <s v="Md hasanul Islam"/>
    <n v="1886245011"/>
    <s v="washspofsm1-em@bd-actionagainsthunger.org"/>
    <s v="ACF"/>
  </r>
  <r>
    <n v="3333"/>
    <s v="ACF"/>
    <s v="ACF"/>
    <s v="GAC"/>
    <s v="WASH"/>
    <x v="1"/>
    <x v="3"/>
    <s v="# of door"/>
    <m/>
    <n v="147"/>
    <s v="completed"/>
    <s v="Chittagong"/>
    <s v="Cox's Bazar"/>
    <x v="0"/>
    <s v="Palong Khali"/>
    <s v="Camp 01E"/>
    <x v="5"/>
    <d v="2022-12-01T00:00:00"/>
    <x v="0"/>
    <m/>
    <m/>
    <m/>
    <m/>
    <m/>
    <s v="Md hasanul Islam"/>
    <n v="1886245011"/>
    <s v="washspofsm1-em@bd-actionagainsthunger.org"/>
    <s v="ACF"/>
  </r>
  <r>
    <n v="3334"/>
    <s v="ACF"/>
    <s v="ACF"/>
    <s v="GAC"/>
    <s v="WASH"/>
    <x v="2"/>
    <x v="10"/>
    <s v="# of HP sessions at community level"/>
    <m/>
    <n v="1057"/>
    <s v="completed"/>
    <s v="Chittagong"/>
    <s v="Cox's Bazar"/>
    <x v="0"/>
    <s v="Palong Khali"/>
    <s v="Camp 01E"/>
    <x v="5"/>
    <d v="2022-12-01T00:00:00"/>
    <x v="0"/>
    <m/>
    <m/>
    <m/>
    <m/>
    <m/>
    <s v="Md hasanul Islam"/>
    <n v="1886245011"/>
    <s v="washspofsm1-em@bd-actionagainsthunger.org"/>
    <s v="ACF"/>
  </r>
  <r>
    <n v="3335"/>
    <s v="ACF"/>
    <s v="ACF"/>
    <s v="GAC"/>
    <s v="WASH"/>
    <x v="2"/>
    <x v="4"/>
    <s v="# of HP sessions at HH level"/>
    <m/>
    <n v="2058"/>
    <s v="completed"/>
    <s v="Chittagong"/>
    <s v="Cox's Bazar"/>
    <x v="0"/>
    <s v="Palong Khali"/>
    <s v="Camp 01E"/>
    <x v="5"/>
    <d v="2022-12-01T00:00:00"/>
    <x v="0"/>
    <m/>
    <m/>
    <m/>
    <m/>
    <m/>
    <s v="Md hasanul Islam"/>
    <n v="1886245011"/>
    <s v="washspofsm1-em@bd-actionagainsthunger.org"/>
    <s v="ACF"/>
  </r>
  <r>
    <n v="3336"/>
    <s v="ACF"/>
    <s v="ACF"/>
    <s v="GAC"/>
    <s v="WASH"/>
    <x v="2"/>
    <x v="21"/>
    <s v="# of handwashing station"/>
    <m/>
    <n v="75"/>
    <s v="completed"/>
    <s v="Chittagong"/>
    <s v="Cox's Bazar"/>
    <x v="0"/>
    <s v="Palong Khali"/>
    <s v="Camp 01E"/>
    <x v="5"/>
    <d v="2022-12-01T00:00:00"/>
    <x v="0"/>
    <m/>
    <m/>
    <m/>
    <m/>
    <m/>
    <s v="Md hasanul Islam"/>
    <n v="1886245011"/>
    <s v="washspofsm1-em@bd-actionagainsthunger.org"/>
    <s v="ACF"/>
  </r>
  <r>
    <n v="3337"/>
    <s v="ACF"/>
    <s v="ACF"/>
    <s v="GAC"/>
    <s v="WASH"/>
    <x v="2"/>
    <x v="7"/>
    <s v="N/A"/>
    <m/>
    <n v="147"/>
    <s v="completed"/>
    <s v="Chittagong"/>
    <s v="Cox's Bazar"/>
    <x v="0"/>
    <s v="Palong Khali"/>
    <s v="Camp 01E"/>
    <x v="5"/>
    <d v="2022-12-01T00:00:00"/>
    <x v="0"/>
    <m/>
    <m/>
    <m/>
    <m/>
    <m/>
    <s v="Md hasanul Islam"/>
    <n v="1886245011"/>
    <s v="washspofsm1-em@bd-actionagainsthunger.org"/>
    <s v="ACF"/>
  </r>
  <r>
    <n v="3338"/>
    <s v="ACF"/>
    <s v="ACF"/>
    <s v="GAC"/>
    <s v="WASH"/>
    <x v="1"/>
    <x v="1"/>
    <s v="# of door "/>
    <m/>
    <n v="5"/>
    <s v="completed"/>
    <s v="Chittagong"/>
    <s v="Cox's Bazar"/>
    <x v="0"/>
    <s v="Palong Khali"/>
    <s v="Camp 02E"/>
    <x v="5"/>
    <d v="2022-12-01T00:00:00"/>
    <x v="0"/>
    <m/>
    <m/>
    <m/>
    <m/>
    <m/>
    <s v="Md. Hasanul Islam"/>
    <n v="1886245011"/>
    <s v="washspofsm1-em@bd-actionagainsthunger.org"/>
    <s v="ACF"/>
  </r>
  <r>
    <n v="3339"/>
    <s v="ACF"/>
    <s v="ACF"/>
    <s v="GAC"/>
    <s v="WASH"/>
    <x v="1"/>
    <x v="8"/>
    <s v="# of FSM Site"/>
    <m/>
    <n v="3"/>
    <s v="completed"/>
    <s v="Chittagong"/>
    <s v="Cox's Bazar"/>
    <x v="0"/>
    <s v="Palong Khali"/>
    <s v="Camp 02E"/>
    <x v="5"/>
    <d v="2022-12-01T00:00:00"/>
    <x v="0"/>
    <m/>
    <m/>
    <m/>
    <m/>
    <m/>
    <s v="Md. Hasanul Islam"/>
    <n v="1886245011"/>
    <s v="washspofsm1-em@bd-actionagainsthunger.org"/>
    <s v="ACF"/>
  </r>
  <r>
    <n v="3340"/>
    <s v="ACF"/>
    <s v="ACF"/>
    <s v="GAC"/>
    <s v="WASH"/>
    <x v="1"/>
    <x v="9"/>
    <s v="# of door"/>
    <m/>
    <n v="19"/>
    <s v="completed"/>
    <s v="Chittagong"/>
    <s v="Cox's Bazar"/>
    <x v="0"/>
    <s v="Palong Khali"/>
    <s v="Camp 02E"/>
    <x v="5"/>
    <d v="2022-12-01T00:00:00"/>
    <x v="0"/>
    <m/>
    <m/>
    <m/>
    <m/>
    <m/>
    <s v="Md. Hasanul Islam"/>
    <n v="1886245011"/>
    <s v="washspofsm1-em@bd-actionagainsthunger.org"/>
    <s v="ACF"/>
  </r>
  <r>
    <n v="3341"/>
    <s v="ACF"/>
    <s v="ACF"/>
    <s v="GAC"/>
    <s v="WASH"/>
    <x v="2"/>
    <x v="10"/>
    <s v="# of HP sessions at community level"/>
    <m/>
    <n v="452"/>
    <s v="completed"/>
    <s v="Chittagong"/>
    <s v="Cox's Bazar"/>
    <x v="0"/>
    <s v="Palong Khali"/>
    <s v="Camp 02E"/>
    <x v="5"/>
    <d v="2022-12-01T00:00:00"/>
    <x v="0"/>
    <m/>
    <m/>
    <m/>
    <m/>
    <m/>
    <s v="Md. Hasanul Islam"/>
    <n v="1886245011"/>
    <s v="washspofsm1-em@bd-actionagainsthunger.org"/>
    <s v="ACF"/>
  </r>
  <r>
    <n v="3342"/>
    <s v="ACF"/>
    <s v="ACF"/>
    <s v="GAC"/>
    <s v="WASH"/>
    <x v="2"/>
    <x v="4"/>
    <s v="# of HP sessions at HH level"/>
    <m/>
    <n v="924"/>
    <s v="completed"/>
    <s v="Chittagong"/>
    <s v="Cox's Bazar"/>
    <x v="0"/>
    <s v="Palong Khali"/>
    <s v="Camp 02E"/>
    <x v="5"/>
    <d v="2022-12-01T00:00:00"/>
    <x v="0"/>
    <m/>
    <m/>
    <m/>
    <m/>
    <m/>
    <s v="Md. Hasanul Islam"/>
    <n v="1886245011"/>
    <s v="washspofsm1-em@bd-actionagainsthunger.org"/>
    <s v="ACF"/>
  </r>
  <r>
    <n v="3343"/>
    <s v="ACF"/>
    <s v="ACF"/>
    <s v="GAC"/>
    <s v="WASH"/>
    <x v="2"/>
    <x v="21"/>
    <s v="# of handwashing station"/>
    <m/>
    <n v="19"/>
    <s v="completed"/>
    <s v="Chittagong"/>
    <s v="Cox's Bazar"/>
    <x v="0"/>
    <s v="Palong Khali"/>
    <s v="Camp 02E"/>
    <x v="5"/>
    <d v="2022-12-01T00:00:00"/>
    <x v="0"/>
    <m/>
    <m/>
    <m/>
    <m/>
    <m/>
    <s v="Md. Hasanul Islam"/>
    <n v="1886245011"/>
    <s v="washspofsm1-em@bd-actionagainsthunger.org"/>
    <s v="ACF"/>
  </r>
  <r>
    <n v="3344"/>
    <s v="ACF"/>
    <s v="ACF"/>
    <s v="GAC"/>
    <s v="WASH"/>
    <x v="2"/>
    <x v="7"/>
    <s v="N/A"/>
    <m/>
    <n v="107"/>
    <s v="completed"/>
    <s v="Chittagong"/>
    <s v="Cox's Bazar"/>
    <x v="0"/>
    <s v="Palong Khali"/>
    <s v="Camp 02E"/>
    <x v="5"/>
    <d v="2022-12-01T00:00:00"/>
    <x v="0"/>
    <m/>
    <m/>
    <m/>
    <m/>
    <m/>
    <s v="Md. Hasanul Islam"/>
    <n v="1886245011"/>
    <s v="washspofsm1-em@bd-actionagainsthunger.org"/>
    <s v="ACF"/>
  </r>
  <r>
    <n v="3345"/>
    <s v="ACF"/>
    <s v="ACF"/>
    <s v="ACF"/>
    <s v="WASH"/>
    <x v="0"/>
    <x v="0"/>
    <s v="# of tube well"/>
    <m/>
    <n v="2"/>
    <s v="completed"/>
    <s v="Chittagong"/>
    <s v="Cox's Bazar"/>
    <x v="0"/>
    <s v="Palong Khali"/>
    <s v="Camp 02E"/>
    <x v="5"/>
    <d v="2022-09-01T00:00:00"/>
    <x v="0"/>
    <m/>
    <m/>
    <m/>
    <m/>
    <m/>
    <s v="Md. Hasanul Islam"/>
    <n v="1886245011"/>
    <s v="washspofsm1-em@bd-actionagainsthunger.org"/>
    <s v="ACF"/>
  </r>
  <r>
    <n v="3346"/>
    <s v="ACF"/>
    <s v="ACF"/>
    <s v="ACF"/>
    <s v="WASH"/>
    <x v="1"/>
    <x v="1"/>
    <s v="# of door "/>
    <m/>
    <n v="6"/>
    <s v="completed"/>
    <s v="Chittagong"/>
    <s v="Cox's Bazar"/>
    <x v="0"/>
    <s v="Palong Khali"/>
    <s v="Camp 02E"/>
    <x v="5"/>
    <d v="2022-09-01T00:00:00"/>
    <x v="0"/>
    <m/>
    <m/>
    <m/>
    <m/>
    <m/>
    <s v="Md. Hasanul Islam"/>
    <n v="1886245011"/>
    <s v="washspofsm1-em@bd-actionagainsthunger.org"/>
    <s v="ACF"/>
  </r>
  <r>
    <n v="3347"/>
    <s v="ACF"/>
    <s v="ACF"/>
    <s v="ACF"/>
    <s v="WASH"/>
    <x v="1"/>
    <x v="8"/>
    <s v="# of FSM Site"/>
    <m/>
    <n v="2"/>
    <s v="completed"/>
    <s v="Chittagong"/>
    <s v="Cox's Bazar"/>
    <x v="0"/>
    <s v="Palong Khali"/>
    <s v="Camp 02E"/>
    <x v="5"/>
    <d v="2022-09-01T00:00:00"/>
    <x v="0"/>
    <m/>
    <m/>
    <m/>
    <m/>
    <m/>
    <s v="Md. Hasanul Islam"/>
    <n v="1886245011"/>
    <s v="washspofsm1-em@bd-actionagainsthunger.org"/>
    <s v="ACF"/>
  </r>
  <r>
    <n v="3348"/>
    <s v="ACF"/>
    <s v="ACF"/>
    <s v="ACF"/>
    <s v="WASH"/>
    <x v="1"/>
    <x v="9"/>
    <s v="# of door"/>
    <m/>
    <n v="43"/>
    <s v="completed"/>
    <s v="Chittagong"/>
    <s v="Cox's Bazar"/>
    <x v="0"/>
    <s v="Palong Khali"/>
    <s v="Camp 02E"/>
    <x v="5"/>
    <d v="2022-09-01T00:00:00"/>
    <x v="0"/>
    <m/>
    <m/>
    <m/>
    <m/>
    <m/>
    <s v="Md. Hasanul Islam"/>
    <n v="1886245011"/>
    <s v="washspofsm1-em@bd-actionagainsthunger.org"/>
    <s v="ACF"/>
  </r>
  <r>
    <n v="3349"/>
    <s v="ACF"/>
    <s v="ACF"/>
    <s v="ACF"/>
    <s v="WASH"/>
    <x v="1"/>
    <x v="3"/>
    <s v="# of door"/>
    <m/>
    <n v="96"/>
    <s v="completed"/>
    <s v="Chittagong"/>
    <s v="Cox's Bazar"/>
    <x v="0"/>
    <s v="Palong Khali"/>
    <s v="Camp 02E"/>
    <x v="5"/>
    <d v="2022-09-01T00:00:00"/>
    <x v="0"/>
    <m/>
    <m/>
    <m/>
    <m/>
    <m/>
    <s v="Md. Hasanul Islam"/>
    <n v="1886245011"/>
    <s v="washspofsm1-em@bd-actionagainsthunger.org"/>
    <s v="ACF"/>
  </r>
  <r>
    <n v="3350"/>
    <s v="ACF"/>
    <s v="ACF"/>
    <s v="ACF"/>
    <s v="WASH"/>
    <x v="2"/>
    <x v="10"/>
    <s v="# of HP sessions at community level"/>
    <m/>
    <n v="452"/>
    <s v="completed"/>
    <s v="Chittagong"/>
    <s v="Cox's Bazar"/>
    <x v="0"/>
    <s v="Palong Khali"/>
    <s v="Camp 02E"/>
    <x v="5"/>
    <d v="2022-09-01T00:00:00"/>
    <x v="0"/>
    <m/>
    <m/>
    <m/>
    <m/>
    <m/>
    <s v="Md. Hasanul Islam"/>
    <n v="1886245011"/>
    <s v="washspofsm1-em@bd-actionagainsthunger.org"/>
    <s v="ACF"/>
  </r>
  <r>
    <n v="3351"/>
    <s v="ACF"/>
    <s v="ACF"/>
    <s v="ACF"/>
    <s v="WASH"/>
    <x v="2"/>
    <x v="4"/>
    <s v="# of HP sessions at HH level"/>
    <m/>
    <n v="924"/>
    <s v="completed"/>
    <s v="Chittagong"/>
    <s v="Cox's Bazar"/>
    <x v="0"/>
    <s v="Palong Khali"/>
    <s v="Camp 02E"/>
    <x v="5"/>
    <d v="2022-09-01T00:00:00"/>
    <x v="0"/>
    <m/>
    <m/>
    <m/>
    <m/>
    <m/>
    <s v="Md. Hasanul Islam"/>
    <n v="1886245011"/>
    <s v="washspofsm1-em@bd-actionagainsthunger.org"/>
    <s v="ACF"/>
  </r>
  <r>
    <n v="3352"/>
    <s v="ACF"/>
    <s v="ACF"/>
    <s v="ACF"/>
    <s v="WASH"/>
    <x v="2"/>
    <x v="21"/>
    <s v="# of handwashing station"/>
    <m/>
    <n v="22"/>
    <s v="completed"/>
    <s v="Chittagong"/>
    <s v="Cox's Bazar"/>
    <x v="0"/>
    <s v="Palong Khali"/>
    <s v="Camp 02E"/>
    <x v="5"/>
    <d v="2022-09-01T00:00:00"/>
    <x v="0"/>
    <m/>
    <m/>
    <m/>
    <m/>
    <m/>
    <s v="Md. Hasanul Islam"/>
    <n v="1886245011"/>
    <s v="washspofsm1-em@bd-actionagainsthunger.org"/>
    <s v="ACF"/>
  </r>
  <r>
    <n v="3353"/>
    <s v="ACF"/>
    <s v="ACF"/>
    <s v="ACF"/>
    <s v="WASH"/>
    <x v="2"/>
    <x v="7"/>
    <s v="N/A"/>
    <m/>
    <n v="96"/>
    <s v="completed"/>
    <s v="Chittagong"/>
    <s v="Cox's Bazar"/>
    <x v="0"/>
    <s v="Palong Khali"/>
    <s v="Camp 02E"/>
    <x v="5"/>
    <d v="2022-09-01T00:00:00"/>
    <x v="0"/>
    <m/>
    <m/>
    <m/>
    <m/>
    <m/>
    <s v="Md. Hasanul Islam"/>
    <n v="1886245011"/>
    <s v="washspofsm1-em@bd-actionagainsthunger.org"/>
    <s v="ACF"/>
  </r>
  <r>
    <n v="3354"/>
    <s v="IOM"/>
    <s v="DSK"/>
    <s v="IOM"/>
    <s v="WASH"/>
    <x v="0"/>
    <x v="0"/>
    <s v="# of tube well"/>
    <m/>
    <n v="143"/>
    <s v="completed"/>
    <s v="Chittagong"/>
    <s v="Cox's Bazar"/>
    <x v="0"/>
    <s v="Palong Khali"/>
    <s v="Camp 18"/>
    <x v="5"/>
    <d v="2022-09-01T00:00:00"/>
    <x v="0"/>
    <m/>
    <m/>
    <m/>
    <m/>
    <m/>
    <s v="Md. Shalahuddin Kader"/>
    <n v="1845101021"/>
    <s v="shalahuddin@dskbangladesh.org"/>
    <s v="IOM-DSK"/>
  </r>
  <r>
    <n v="3355"/>
    <s v="IOM"/>
    <s v="DSK"/>
    <s v="IOM"/>
    <s v="WASH"/>
    <x v="0"/>
    <x v="12"/>
    <s v="# of water network"/>
    <m/>
    <n v="2"/>
    <s v="completed"/>
    <s v="Chittagong"/>
    <s v="Cox's Bazar"/>
    <x v="0"/>
    <s v="Palong Khali"/>
    <s v="Camp 18"/>
    <x v="5"/>
    <d v="2022-09-01T00:00:00"/>
    <x v="0"/>
    <m/>
    <m/>
    <m/>
    <m/>
    <m/>
    <s v="Md. Shalahuddin Kader"/>
    <n v="1845101021"/>
    <s v="shalahuddin@dskbangladesh.org"/>
    <s v="IOM-DSK"/>
  </r>
  <r>
    <n v="3356"/>
    <s v="IOM"/>
    <s v="DSK"/>
    <s v="IOM"/>
    <s v="WASH"/>
    <x v="1"/>
    <x v="1"/>
    <s v="# of door "/>
    <m/>
    <n v="54"/>
    <s v="completed"/>
    <s v="Chittagong"/>
    <s v="Cox's Bazar"/>
    <x v="0"/>
    <s v="Palong Khali"/>
    <s v="Camp 18"/>
    <x v="5"/>
    <d v="2022-09-01T00:00:00"/>
    <x v="0"/>
    <m/>
    <m/>
    <m/>
    <m/>
    <m/>
    <s v="Md. Shalahuddin Kader"/>
    <n v="1845101021"/>
    <s v="shalahuddin@dskbangladesh.org"/>
    <s v="IOM-DSK"/>
  </r>
  <r>
    <n v="3357"/>
    <s v="IOM"/>
    <s v="DSK"/>
    <s v="IOM"/>
    <s v="WASH"/>
    <x v="1"/>
    <x v="8"/>
    <s v="# of FSM Site"/>
    <m/>
    <n v="10"/>
    <s v="completed"/>
    <s v="Chittagong"/>
    <s v="Cox's Bazar"/>
    <x v="0"/>
    <s v="Palong Khali"/>
    <s v="Camp 18"/>
    <x v="5"/>
    <d v="2022-09-01T00:00:00"/>
    <x v="0"/>
    <m/>
    <m/>
    <m/>
    <m/>
    <m/>
    <s v="Md. Shalahuddin Kader"/>
    <n v="1845101021"/>
    <s v="shalahuddin@dskbangladesh.org"/>
    <s v="IOM-DSK"/>
  </r>
  <r>
    <n v="3358"/>
    <s v="IOM"/>
    <s v="DSK"/>
    <s v="IOM"/>
    <s v="WASH"/>
    <x v="1"/>
    <x v="2"/>
    <s v="# of FSM Site"/>
    <m/>
    <n v="4"/>
    <s v="completed"/>
    <s v="Chittagong"/>
    <s v="Cox's Bazar"/>
    <x v="0"/>
    <s v="Palong Khali"/>
    <s v="Camp 18"/>
    <x v="5"/>
    <d v="2022-09-01T00:00:00"/>
    <x v="0"/>
    <m/>
    <m/>
    <m/>
    <m/>
    <m/>
    <s v="Md. Shalahuddin Kader"/>
    <n v="1845101021"/>
    <s v="shalahuddin@dskbangladesh.org"/>
    <s v="IOM-DSK"/>
  </r>
  <r>
    <n v="3359"/>
    <s v="IOM"/>
    <s v="DSK"/>
    <s v="IOM"/>
    <s v="WASH"/>
    <x v="1"/>
    <x v="9"/>
    <s v="# of door"/>
    <m/>
    <n v="131"/>
    <s v="completed"/>
    <s v="Chittagong"/>
    <s v="Cox's Bazar"/>
    <x v="0"/>
    <s v="Palong Khali"/>
    <s v="Camp 18"/>
    <x v="5"/>
    <d v="2022-09-01T00:00:00"/>
    <x v="0"/>
    <m/>
    <m/>
    <m/>
    <m/>
    <m/>
    <s v="Md. Shalahuddin Kader"/>
    <n v="1845101021"/>
    <s v="shalahuddin@dskbangladesh.org"/>
    <s v="IOM-DSK"/>
  </r>
  <r>
    <n v="3360"/>
    <s v="IOM"/>
    <s v="DSK"/>
    <s v="IOM"/>
    <s v="WASH"/>
    <x v="1"/>
    <x v="3"/>
    <s v="# of door"/>
    <m/>
    <n v="233"/>
    <s v="completed"/>
    <s v="Chittagong"/>
    <s v="Cox's Bazar"/>
    <x v="0"/>
    <s v="Palong Khali"/>
    <s v="Camp 18"/>
    <x v="5"/>
    <d v="2022-09-01T00:00:00"/>
    <x v="0"/>
    <m/>
    <m/>
    <m/>
    <m/>
    <m/>
    <s v="Md. Shalahuddin Kader"/>
    <n v="1845101021"/>
    <s v="shalahuddin@dskbangladesh.org"/>
    <s v="IOM-DSK"/>
  </r>
  <r>
    <n v="3361"/>
    <s v="IOM"/>
    <s v="DSK"/>
    <s v="IOM"/>
    <s v="WASH"/>
    <x v="2"/>
    <x v="19"/>
    <s v="# of estimated persons reached by mass-media campaign"/>
    <m/>
    <n v="3"/>
    <s v="completed"/>
    <s v="Chittagong"/>
    <s v="Cox's Bazar"/>
    <x v="0"/>
    <s v="Palong Khali"/>
    <s v="Camp 18"/>
    <x v="5"/>
    <d v="2022-09-01T00:00:00"/>
    <x v="0"/>
    <m/>
    <m/>
    <m/>
    <m/>
    <m/>
    <s v="Md. Shalahuddin Kader"/>
    <n v="1845101021"/>
    <s v="shalahuddin@dskbangladesh.org"/>
    <s v="IOM-DSK"/>
  </r>
  <r>
    <n v="3362"/>
    <s v="IOM"/>
    <s v="DSK"/>
    <s v="IOM"/>
    <s v="WASH"/>
    <x v="2"/>
    <x v="20"/>
    <s v="# of household"/>
    <m/>
    <n v="2884"/>
    <s v="completed"/>
    <s v="Chittagong"/>
    <s v="Cox's Bazar"/>
    <x v="0"/>
    <s v="Palong Khali"/>
    <s v="Camp 18"/>
    <x v="5"/>
    <d v="2022-09-01T00:00:00"/>
    <x v="0"/>
    <m/>
    <m/>
    <m/>
    <m/>
    <m/>
    <s v="Md. Shalahuddin Kader"/>
    <n v="1845101021"/>
    <s v="shalahuddin@dskbangladesh.org"/>
    <s v="IOM-DSK"/>
  </r>
  <r>
    <n v="3363"/>
    <s v="IOM"/>
    <s v="DSK"/>
    <s v="IOM"/>
    <s v="WASH"/>
    <x v="3"/>
    <x v="22"/>
    <s v="# of pit"/>
    <m/>
    <n v="1"/>
    <s v="completed"/>
    <s v="Chittagong"/>
    <s v="Cox's Bazar"/>
    <x v="0"/>
    <s v="Palong Khali"/>
    <s v="Camp 18"/>
    <x v="5"/>
    <d v="2022-09-01T00:00:00"/>
    <x v="0"/>
    <m/>
    <m/>
    <m/>
    <m/>
    <m/>
    <s v="Md. Shalahuddin Kader"/>
    <n v="1845101021"/>
    <s v="shalahuddin@dskbangladesh.org"/>
    <s v="IOM-DSK"/>
  </r>
  <r>
    <n v="3364"/>
    <s v="IOM"/>
    <s v="DSK"/>
    <s v="IOM"/>
    <s v="WASH"/>
    <x v="3"/>
    <x v="6"/>
    <s v="# of plant"/>
    <m/>
    <n v="1"/>
    <s v="completed"/>
    <s v="Chittagong"/>
    <s v="Cox's Bazar"/>
    <x v="0"/>
    <s v="Palong Khali"/>
    <s v="Camp 18"/>
    <x v="5"/>
    <d v="2022-09-01T00:00:00"/>
    <x v="0"/>
    <m/>
    <m/>
    <m/>
    <m/>
    <m/>
    <s v="Md. Shalahuddin Kader"/>
    <n v="1845101021"/>
    <s v="shalahuddin@dskbangladesh.org"/>
    <s v="IOM-DSK"/>
  </r>
  <r>
    <n v="3365"/>
    <s v="IOM"/>
    <s v="SHUSHILAN"/>
    <s v="IOM"/>
    <s v="WASH"/>
    <x v="0"/>
    <x v="0"/>
    <s v="# of tube well"/>
    <m/>
    <n v="169"/>
    <s v="completed"/>
    <s v="Chittagong"/>
    <s v="Cox's Bazar"/>
    <x v="0"/>
    <s v="Palong Khali"/>
    <s v="Camp 12"/>
    <x v="5"/>
    <d v="2022-09-01T00:00:00"/>
    <x v="0"/>
    <m/>
    <m/>
    <m/>
    <m/>
    <m/>
    <s v="Taposh Dutta"/>
    <n v="1849719196"/>
    <s v="taposhdutta@shushilan.org"/>
    <s v="IOM-SHUSHILAN"/>
  </r>
  <r>
    <n v="3366"/>
    <s v="IOM"/>
    <s v="SHUSHILAN"/>
    <s v="IOM"/>
    <s v="WASH"/>
    <x v="0"/>
    <x v="26"/>
    <s v="# of tube well"/>
    <m/>
    <n v="2"/>
    <s v="completed"/>
    <s v="Chittagong"/>
    <s v="Cox's Bazar"/>
    <x v="0"/>
    <s v="Palong Khali"/>
    <s v="Camp 12"/>
    <x v="5"/>
    <d v="2022-09-01T00:00:00"/>
    <x v="0"/>
    <m/>
    <m/>
    <m/>
    <m/>
    <m/>
    <s v="Taposh Dutta"/>
    <n v="1849719196"/>
    <s v="taposhdutta@shushilan.org"/>
    <s v="IOM-SHUSHILAN"/>
  </r>
  <r>
    <n v="3367"/>
    <s v="IOM"/>
    <s v="SHUSHILAN"/>
    <s v="IOM"/>
    <s v="WASH"/>
    <x v="0"/>
    <x v="12"/>
    <s v="# of water network"/>
    <m/>
    <n v="1"/>
    <s v="completed"/>
    <s v="Chittagong"/>
    <s v="Cox's Bazar"/>
    <x v="0"/>
    <s v="Palong Khali"/>
    <s v="Camp 12"/>
    <x v="5"/>
    <d v="2022-09-01T00:00:00"/>
    <x v="0"/>
    <m/>
    <m/>
    <m/>
    <m/>
    <m/>
    <s v="Taposh Dutta"/>
    <n v="1849719196"/>
    <s v="taposhdutta@shushilan.org"/>
    <s v="IOM-SHUSHILAN"/>
  </r>
  <r>
    <n v="3368"/>
    <s v="IOM"/>
    <s v="SHUSHILAN"/>
    <s v="IOM"/>
    <s v="WASH"/>
    <x v="0"/>
    <x v="7"/>
    <s v="N/A"/>
    <m/>
    <n v="20"/>
    <s v="completed"/>
    <s v="Chittagong"/>
    <s v="Cox's Bazar"/>
    <x v="0"/>
    <s v="Palong Khali"/>
    <s v="Camp 12"/>
    <x v="5"/>
    <d v="2022-09-01T00:00:00"/>
    <x v="0"/>
    <m/>
    <m/>
    <m/>
    <m/>
    <m/>
    <s v="Taposh Dutta"/>
    <n v="1849719196"/>
    <s v="taposhdutta@shushilan.org"/>
    <s v="IOM-SHUSHILAN"/>
  </r>
  <r>
    <n v="3369"/>
    <s v="IOM"/>
    <s v="SHUSHILAN"/>
    <s v="IOM"/>
    <s v="WASH"/>
    <x v="1"/>
    <x v="23"/>
    <s v="# of door "/>
    <m/>
    <n v="1"/>
    <s v="completed"/>
    <s v="Chittagong"/>
    <s v="Cox's Bazar"/>
    <x v="0"/>
    <s v="Palong Khali"/>
    <s v="Camp 12"/>
    <x v="5"/>
    <d v="2022-09-01T00:00:00"/>
    <x v="0"/>
    <m/>
    <m/>
    <m/>
    <m/>
    <m/>
    <s v="Taposh Dutta"/>
    <n v="1849719196"/>
    <s v="taposhdutta@shushilan.org"/>
    <s v="IOM-SHUSHILAN"/>
  </r>
  <r>
    <n v="3370"/>
    <s v="IOM"/>
    <s v="SHUSHILAN"/>
    <s v="IOM"/>
    <s v="WASH"/>
    <x v="1"/>
    <x v="1"/>
    <s v="# of door "/>
    <m/>
    <n v="26"/>
    <s v="completed"/>
    <s v="Chittagong"/>
    <s v="Cox's Bazar"/>
    <x v="0"/>
    <s v="Palong Khali"/>
    <s v="Camp 12"/>
    <x v="5"/>
    <d v="2022-09-01T00:00:00"/>
    <x v="0"/>
    <m/>
    <m/>
    <m/>
    <m/>
    <m/>
    <s v="Taposh Dutta"/>
    <n v="1849719196"/>
    <s v="taposhdutta@shushilan.org"/>
    <s v="IOM-SHUSHILAN"/>
  </r>
  <r>
    <n v="3371"/>
    <s v="IOM"/>
    <s v="SHUSHILAN"/>
    <s v="IOM"/>
    <s v="WASH"/>
    <x v="1"/>
    <x v="8"/>
    <s v="# of FSM Site"/>
    <m/>
    <n v="2"/>
    <s v="completed"/>
    <s v="Chittagong"/>
    <s v="Cox's Bazar"/>
    <x v="0"/>
    <s v="Palong Khali"/>
    <s v="Camp 12"/>
    <x v="5"/>
    <d v="2022-09-01T00:00:00"/>
    <x v="0"/>
    <m/>
    <m/>
    <m/>
    <m/>
    <m/>
    <s v="Taposh Dutta"/>
    <n v="1849719196"/>
    <s v="taposhdutta@shushilan.org"/>
    <s v="IOM-SHUSHILAN"/>
  </r>
  <r>
    <n v="3372"/>
    <s v="IOM"/>
    <s v="SHUSHILAN"/>
    <s v="IOM"/>
    <s v="WASH"/>
    <x v="1"/>
    <x v="2"/>
    <s v="# of FSM Site"/>
    <m/>
    <n v="2"/>
    <s v="completed"/>
    <s v="Chittagong"/>
    <s v="Cox's Bazar"/>
    <x v="0"/>
    <s v="Palong Khali"/>
    <s v="Camp 12"/>
    <x v="5"/>
    <d v="2022-09-01T00:00:00"/>
    <x v="0"/>
    <m/>
    <m/>
    <m/>
    <m/>
    <m/>
    <s v="Taposh Dutta"/>
    <n v="1849719196"/>
    <s v="taposhdutta@shushilan.org"/>
    <s v="IOM-SHUSHILAN"/>
  </r>
  <r>
    <n v="3373"/>
    <s v="IOM"/>
    <s v="SHUSHILAN"/>
    <s v="IOM"/>
    <s v="WASH"/>
    <x v="1"/>
    <x v="9"/>
    <s v="# of door"/>
    <m/>
    <n v="204"/>
    <s v="completed"/>
    <s v="Chittagong"/>
    <s v="Cox's Bazar"/>
    <x v="0"/>
    <s v="Palong Khali"/>
    <s v="Camp 12"/>
    <x v="5"/>
    <d v="2022-09-01T00:00:00"/>
    <x v="0"/>
    <m/>
    <m/>
    <m/>
    <m/>
    <m/>
    <s v="Taposh Dutta"/>
    <n v="1849719196"/>
    <s v="taposhdutta@shushilan.org"/>
    <s v="IOM-SHUSHILAN"/>
  </r>
  <r>
    <n v="3374"/>
    <s v="IOM"/>
    <s v="SHUSHILAN"/>
    <s v="IOM"/>
    <s v="WASH"/>
    <x v="1"/>
    <x v="3"/>
    <s v="# of door"/>
    <m/>
    <n v="406"/>
    <s v="completed"/>
    <s v="Chittagong"/>
    <s v="Cox's Bazar"/>
    <x v="0"/>
    <s v="Palong Khali"/>
    <s v="Camp 12"/>
    <x v="5"/>
    <d v="2022-09-01T00:00:00"/>
    <x v="0"/>
    <m/>
    <m/>
    <m/>
    <m/>
    <m/>
    <s v="Taposh Dutta"/>
    <n v="1849719196"/>
    <s v="taposhdutta@shushilan.org"/>
    <s v="IOM-SHUSHILAN"/>
  </r>
  <r>
    <n v="3375"/>
    <s v="IOM"/>
    <s v="SHUSHILAN"/>
    <s v="IOM"/>
    <s v="WASH"/>
    <x v="2"/>
    <x v="19"/>
    <s v="# of estimated persons reached by mass-media campaign"/>
    <m/>
    <n v="1"/>
    <s v="completed"/>
    <s v="Chittagong"/>
    <s v="Cox's Bazar"/>
    <x v="0"/>
    <s v="Palong Khali"/>
    <s v="Camp 12"/>
    <x v="5"/>
    <d v="2022-09-01T00:00:00"/>
    <x v="0"/>
    <m/>
    <m/>
    <m/>
    <m/>
    <m/>
    <s v="Taposh Dutta"/>
    <n v="1849719196"/>
    <s v="taposhdutta@shushilan.org"/>
    <s v="IOM-SHUSHILAN"/>
  </r>
  <r>
    <n v="3376"/>
    <s v="IOM"/>
    <s v="SHUSHILAN"/>
    <s v="IOM"/>
    <s v="WASH"/>
    <x v="2"/>
    <x v="20"/>
    <s v="# of household"/>
    <m/>
    <n v="5464"/>
    <s v="completed"/>
    <s v="Chittagong"/>
    <s v="Cox's Bazar"/>
    <x v="0"/>
    <s v="Palong Khali"/>
    <s v="Camp 12"/>
    <x v="5"/>
    <d v="2022-09-01T00:00:00"/>
    <x v="0"/>
    <m/>
    <m/>
    <m/>
    <m/>
    <m/>
    <s v="Taposh Dutta"/>
    <n v="1849719196"/>
    <s v="taposhdutta@shushilan.org"/>
    <s v="IOM-SHUSHILAN"/>
  </r>
  <r>
    <n v="3377"/>
    <s v="IOM"/>
    <s v="SHUSHILAN"/>
    <s v="IOM"/>
    <s v="WASH"/>
    <x v="3"/>
    <x v="6"/>
    <s v="# of plant"/>
    <m/>
    <n v="3"/>
    <s v="completed"/>
    <s v="Chittagong"/>
    <s v="Cox's Bazar"/>
    <x v="0"/>
    <s v="Palong Khali"/>
    <s v="Camp 12"/>
    <x v="5"/>
    <d v="2022-09-01T00:00:00"/>
    <x v="0"/>
    <m/>
    <m/>
    <m/>
    <m/>
    <m/>
    <s v="Taposh Dutta"/>
    <n v="1849719196"/>
    <s v="taposhdutta@shushilan.org"/>
    <s v="IOM-SHUSHILAN"/>
  </r>
  <r>
    <n v="3378"/>
    <s v="IOM"/>
    <s v="DSK"/>
    <s v="IOM"/>
    <s v="WASH"/>
    <x v="0"/>
    <x v="0"/>
    <s v="# of tube well"/>
    <m/>
    <n v="308"/>
    <s v="completed"/>
    <s v="Chittagong"/>
    <s v="Cox's Bazar"/>
    <x v="0"/>
    <s v="Palong Khali"/>
    <s v="Camp 19"/>
    <x v="5"/>
    <d v="2022-09-01T00:00:00"/>
    <x v="0"/>
    <m/>
    <m/>
    <m/>
    <m/>
    <m/>
    <s v="Md. Shalahuddin Kader"/>
    <n v="1845101021"/>
    <s v="shalahuddin@dskbangladesh.org"/>
    <s v="IOM-DSK"/>
  </r>
  <r>
    <n v="3379"/>
    <s v="IOM"/>
    <s v="DSK"/>
    <s v="IOM"/>
    <s v="WASH"/>
    <x v="0"/>
    <x v="12"/>
    <s v="# of water network"/>
    <m/>
    <n v="5"/>
    <s v="completed"/>
    <s v="Chittagong"/>
    <s v="Cox's Bazar"/>
    <x v="0"/>
    <s v="Palong Khali"/>
    <s v="Camp 19"/>
    <x v="5"/>
    <d v="2022-09-01T00:00:00"/>
    <x v="0"/>
    <m/>
    <m/>
    <m/>
    <m/>
    <m/>
    <s v="Md. Shalahuddin Kader"/>
    <n v="1845101021"/>
    <s v="shalahuddin@dskbangladesh.org"/>
    <s v="IOM-DSK"/>
  </r>
  <r>
    <n v="3380"/>
    <s v="IOM"/>
    <s v="DSK"/>
    <s v="IOM"/>
    <s v="WASH"/>
    <x v="1"/>
    <x v="1"/>
    <s v="# of door "/>
    <m/>
    <n v="309"/>
    <s v="completed"/>
    <s v="Chittagong"/>
    <s v="Cox's Bazar"/>
    <x v="0"/>
    <s v="Palong Khali"/>
    <s v="Camp 19"/>
    <x v="5"/>
    <d v="2022-09-01T00:00:00"/>
    <x v="0"/>
    <m/>
    <m/>
    <m/>
    <m/>
    <m/>
    <s v="Md. Shalahuddin Kader"/>
    <n v="1845101021"/>
    <s v="shalahuddin@dskbangladesh.org"/>
    <s v="IOM-DSK"/>
  </r>
  <r>
    <n v="3381"/>
    <s v="IOM"/>
    <s v="DSK"/>
    <s v="IOM"/>
    <s v="WASH"/>
    <x v="1"/>
    <x v="8"/>
    <s v="# of FSM Site"/>
    <m/>
    <n v="1"/>
    <s v="completed"/>
    <s v="Chittagong"/>
    <s v="Cox's Bazar"/>
    <x v="0"/>
    <s v="Palong Khali"/>
    <s v="Camp 19"/>
    <x v="5"/>
    <d v="2022-09-01T00:00:00"/>
    <x v="0"/>
    <m/>
    <m/>
    <m/>
    <m/>
    <m/>
    <s v="Md. Shalahuddin Kader"/>
    <n v="1845101021"/>
    <s v="shalahuddin@dskbangladesh.org"/>
    <s v="IOM-DSK"/>
  </r>
  <r>
    <n v="3382"/>
    <s v="IOM"/>
    <s v="DSK"/>
    <s v="IOM"/>
    <s v="WASH"/>
    <x v="1"/>
    <x v="9"/>
    <s v="# of door"/>
    <m/>
    <n v="428"/>
    <s v="completed"/>
    <s v="Chittagong"/>
    <s v="Cox's Bazar"/>
    <x v="0"/>
    <s v="Palong Khali"/>
    <s v="Camp 19"/>
    <x v="5"/>
    <d v="2022-09-01T00:00:00"/>
    <x v="0"/>
    <m/>
    <m/>
    <m/>
    <m/>
    <m/>
    <s v="Md. Shalahuddin Kader"/>
    <n v="1845101021"/>
    <s v="shalahuddin@dskbangladesh.org"/>
    <s v="IOM-DSK"/>
  </r>
  <r>
    <n v="3383"/>
    <s v="IOM"/>
    <s v="DSK"/>
    <s v="IOM"/>
    <s v="WASH"/>
    <x v="1"/>
    <x v="3"/>
    <s v="# of door"/>
    <m/>
    <n v="583"/>
    <s v="completed"/>
    <s v="Chittagong"/>
    <s v="Cox's Bazar"/>
    <x v="0"/>
    <s v="Palong Khali"/>
    <s v="Camp 19"/>
    <x v="5"/>
    <d v="2022-09-01T00:00:00"/>
    <x v="0"/>
    <m/>
    <m/>
    <m/>
    <m/>
    <m/>
    <s v="Md. Shalahuddin Kader"/>
    <n v="1845101021"/>
    <s v="shalahuddin@dskbangladesh.org"/>
    <s v="IOM-DSK"/>
  </r>
  <r>
    <n v="3384"/>
    <s v="IOM"/>
    <s v="DSK"/>
    <s v="IOM"/>
    <s v="WASH"/>
    <x v="2"/>
    <x v="19"/>
    <s v="# of estimated persons reached by mass-media campaign"/>
    <m/>
    <n v="4"/>
    <s v="completed"/>
    <s v="Chittagong"/>
    <s v="Cox's Bazar"/>
    <x v="0"/>
    <s v="Palong Khali"/>
    <s v="Camp 19"/>
    <x v="5"/>
    <d v="2022-09-01T00:00:00"/>
    <x v="0"/>
    <m/>
    <m/>
    <m/>
    <m/>
    <m/>
    <s v="Md. Shalahuddin Kader"/>
    <n v="1845101021"/>
    <s v="shalahuddin@dskbangladesh.org"/>
    <s v="IOM-DSK"/>
  </r>
  <r>
    <n v="3385"/>
    <s v="IOM"/>
    <s v="DSK"/>
    <s v="IOM"/>
    <s v="WASH"/>
    <x v="2"/>
    <x v="20"/>
    <s v="# of household"/>
    <m/>
    <n v="3988"/>
    <s v="completed"/>
    <s v="Chittagong"/>
    <s v="Cox's Bazar"/>
    <x v="0"/>
    <s v="Palong Khali"/>
    <s v="Camp 19"/>
    <x v="5"/>
    <d v="2022-09-01T00:00:00"/>
    <x v="0"/>
    <m/>
    <m/>
    <m/>
    <m/>
    <m/>
    <s v="Md. Shalahuddin Kader"/>
    <n v="1845101021"/>
    <s v="shalahuddin@dskbangladesh.org"/>
    <s v="IOM-DSK"/>
  </r>
  <r>
    <n v="3386"/>
    <s v="IOM"/>
    <s v="DSK"/>
    <s v="IOM"/>
    <s v="WASH"/>
    <x v="3"/>
    <x v="22"/>
    <s v="# of pit"/>
    <m/>
    <n v="1"/>
    <s v="completed"/>
    <s v="Chittagong"/>
    <s v="Cox's Bazar"/>
    <x v="0"/>
    <s v="Palong Khali"/>
    <s v="Camp 19"/>
    <x v="5"/>
    <d v="2022-09-01T00:00:00"/>
    <x v="0"/>
    <m/>
    <m/>
    <m/>
    <m/>
    <m/>
    <s v="Md. Shalahuddin Kader"/>
    <n v="1845101021"/>
    <s v="shalahuddin@dskbangladesh.org"/>
    <s v="IOM-DSK"/>
  </r>
  <r>
    <n v="3387"/>
    <s v="IOM"/>
    <s v="DSK"/>
    <s v="IOM"/>
    <s v="WASH"/>
    <x v="3"/>
    <x v="6"/>
    <s v="# of plant"/>
    <m/>
    <n v="2"/>
    <s v="completed"/>
    <s v="Chittagong"/>
    <s v="Cox's Bazar"/>
    <x v="0"/>
    <s v="Palong Khali"/>
    <s v="Camp 19"/>
    <x v="5"/>
    <d v="2022-09-01T00:00:00"/>
    <x v="0"/>
    <m/>
    <m/>
    <m/>
    <m/>
    <m/>
    <s v="Md. Shalahuddin Kader"/>
    <n v="1845101021"/>
    <s v="shalahuddin@dskbangladesh.org"/>
    <s v="IOM-DSK"/>
  </r>
  <r>
    <n v="3388"/>
    <s v="UNICEF"/>
    <s v="DSK"/>
    <s v="UNICEF"/>
    <s v="WASH"/>
    <x v="0"/>
    <x v="12"/>
    <s v="# of water network"/>
    <m/>
    <n v="1"/>
    <s v="completed"/>
    <s v="Chittagong"/>
    <s v="Cox's Bazar"/>
    <x v="1"/>
    <s v="Whykong"/>
    <s v="Camp 22"/>
    <x v="5"/>
    <d v="2023-02-01T00:00:00"/>
    <x v="0"/>
    <m/>
    <m/>
    <m/>
    <m/>
    <m/>
    <s v="Md. Azhari Mukul"/>
    <n v="1757266614"/>
    <s v="azhari@dskbangladesh.org"/>
    <s v="UNICEF-DSK"/>
  </r>
  <r>
    <n v="3389"/>
    <s v="UNICEF"/>
    <s v="DSK"/>
    <s v="UNICEF"/>
    <s v="WASH"/>
    <x v="1"/>
    <x v="1"/>
    <s v="# of door "/>
    <m/>
    <n v="46"/>
    <s v="completed"/>
    <s v="Chittagong"/>
    <s v="Cox's Bazar"/>
    <x v="1"/>
    <s v="Whykong"/>
    <s v="Camp 22"/>
    <x v="5"/>
    <d v="2023-02-01T00:00:00"/>
    <x v="0"/>
    <m/>
    <m/>
    <m/>
    <m/>
    <m/>
    <s v="Md. Azhari Mukul"/>
    <n v="1757266614"/>
    <s v="azhari@dskbangladesh.org"/>
    <s v="UNICEF-DSK"/>
  </r>
  <r>
    <n v="3390"/>
    <s v="UNICEF"/>
    <s v="DSK"/>
    <s v="UNICEF"/>
    <s v="WASH"/>
    <x v="1"/>
    <x v="8"/>
    <s v="# of FSM Site"/>
    <m/>
    <n v="3"/>
    <s v="completed"/>
    <s v="Chittagong"/>
    <s v="Cox's Bazar"/>
    <x v="1"/>
    <s v="Whykong"/>
    <s v="Camp 22"/>
    <x v="5"/>
    <d v="2023-02-01T00:00:00"/>
    <x v="0"/>
    <m/>
    <m/>
    <m/>
    <m/>
    <m/>
    <s v="Md. Azhari Mukul"/>
    <n v="1757266614"/>
    <s v="azhari@dskbangladesh.org"/>
    <s v="UNICEF-DSK"/>
  </r>
  <r>
    <n v="3391"/>
    <s v="UNICEF"/>
    <s v="DSK"/>
    <s v="UNICEF"/>
    <s v="WASH"/>
    <x v="1"/>
    <x v="9"/>
    <s v="# of door"/>
    <m/>
    <n v="97"/>
    <s v="completed"/>
    <s v="Chittagong"/>
    <s v="Cox's Bazar"/>
    <x v="1"/>
    <s v="Whykong"/>
    <s v="Camp 22"/>
    <x v="5"/>
    <d v="2023-02-01T00:00:00"/>
    <x v="0"/>
    <m/>
    <m/>
    <m/>
    <m/>
    <m/>
    <s v="Md. Azhari Mukul"/>
    <n v="1757266614"/>
    <s v="azhari@dskbangladesh.org"/>
    <s v="UNICEF-DSK"/>
  </r>
  <r>
    <n v="3392"/>
    <s v="UNICEF"/>
    <s v="DSK"/>
    <s v="UNICEF"/>
    <s v="WASH"/>
    <x v="1"/>
    <x v="3"/>
    <s v="# of door"/>
    <m/>
    <n v="636"/>
    <s v="completed"/>
    <s v="Chittagong"/>
    <s v="Cox's Bazar"/>
    <x v="1"/>
    <s v="Whykong"/>
    <s v="Camp 22"/>
    <x v="5"/>
    <d v="2023-02-01T00:00:00"/>
    <x v="0"/>
    <m/>
    <m/>
    <m/>
    <m/>
    <m/>
    <s v="Md. Azhari Mukul"/>
    <n v="1757266614"/>
    <s v="azhari@dskbangladesh.org"/>
    <s v="UNICEF-DSK"/>
  </r>
  <r>
    <n v="3393"/>
    <s v="UNICEF"/>
    <s v="DSK"/>
    <s v="UNICEF"/>
    <s v="WASH"/>
    <x v="2"/>
    <x v="10"/>
    <s v="# of HP sessions at community level"/>
    <m/>
    <n v="130"/>
    <s v="completed"/>
    <s v="Chittagong"/>
    <s v="Cox's Bazar"/>
    <x v="1"/>
    <s v="Whykong"/>
    <s v="Camp 22"/>
    <x v="5"/>
    <d v="2023-02-01T00:00:00"/>
    <x v="0"/>
    <m/>
    <m/>
    <m/>
    <m/>
    <m/>
    <s v="Md. Azhari Mukul"/>
    <n v="1757266614"/>
    <s v="azhari@dskbangladesh.org"/>
    <s v="UNICEF-DSK"/>
  </r>
  <r>
    <n v="3394"/>
    <s v="UNICEF"/>
    <s v="DSK"/>
    <s v="UNICEF"/>
    <s v="WASH"/>
    <x v="2"/>
    <x v="4"/>
    <s v="# of HP sessions at HH level"/>
    <m/>
    <n v="720"/>
    <s v="completed"/>
    <s v="Chittagong"/>
    <s v="Cox's Bazar"/>
    <x v="1"/>
    <s v="Whykong"/>
    <s v="Camp 22"/>
    <x v="5"/>
    <d v="2023-02-01T00:00:00"/>
    <x v="0"/>
    <m/>
    <m/>
    <m/>
    <m/>
    <m/>
    <s v="Md. Azhari Mukul"/>
    <n v="1757266614"/>
    <s v="azhari@dskbangladesh.org"/>
    <s v="UNICEF-DSK"/>
  </r>
  <r>
    <n v="3395"/>
    <s v="UNICEF"/>
    <s v="DSK"/>
    <s v="UNICEF"/>
    <s v="WASH"/>
    <x v="2"/>
    <x v="28"/>
    <s v="# of female in reproductive age"/>
    <m/>
    <n v="5000"/>
    <s v="completed"/>
    <s v="Chittagong"/>
    <s v="Cox's Bazar"/>
    <x v="1"/>
    <s v="Whykong"/>
    <s v="Camp 22"/>
    <x v="5"/>
    <d v="2023-02-01T00:00:00"/>
    <x v="0"/>
    <m/>
    <m/>
    <m/>
    <m/>
    <m/>
    <s v="Md. Azhari Mukul"/>
    <n v="1757266614"/>
    <s v="azhari@dskbangladesh.org"/>
    <s v="UNICEF-DSK"/>
  </r>
  <r>
    <n v="3396"/>
    <s v="UNICEF"/>
    <s v="DSK"/>
    <s v="UNICEF"/>
    <s v="WASH"/>
    <x v="3"/>
    <x v="6"/>
    <s v="# of plant"/>
    <m/>
    <n v="1"/>
    <s v="completed"/>
    <s v="Chittagong"/>
    <s v="Cox's Bazar"/>
    <x v="1"/>
    <s v="Whykong"/>
    <s v="Camp 22"/>
    <x v="5"/>
    <d v="2023-02-01T00:00:00"/>
    <x v="0"/>
    <m/>
    <m/>
    <m/>
    <m/>
    <m/>
    <s v="Md. Azhari Mukul"/>
    <n v="1757266614"/>
    <s v="azhari@dskbangladesh.org"/>
    <s v="UNICEF-DSK"/>
  </r>
  <r>
    <n v="3397"/>
    <s v="UNICEF"/>
    <s v="DSK"/>
    <s v="UNICEF"/>
    <s v="WASH"/>
    <x v="3"/>
    <x v="24"/>
    <s v="# of 10L bin"/>
    <m/>
    <n v="6570"/>
    <s v="completed"/>
    <s v="Chittagong"/>
    <s v="Cox's Bazar"/>
    <x v="1"/>
    <s v="Whykong"/>
    <s v="Camp 22"/>
    <x v="5"/>
    <d v="2023-02-01T00:00:00"/>
    <x v="0"/>
    <m/>
    <m/>
    <m/>
    <m/>
    <m/>
    <s v="Md. Azhari Mukul"/>
    <n v="1757266614"/>
    <s v="azhari@dskbangladesh.org"/>
    <s v="UNICEF-DSK"/>
  </r>
  <r>
    <n v="3398"/>
    <s v="IRB"/>
    <s v="IRB"/>
    <s v="IR International"/>
    <s v="WASH"/>
    <x v="0"/>
    <x v="12"/>
    <s v="# of water network"/>
    <m/>
    <n v="1"/>
    <s v="completed"/>
    <s v="Chittagong"/>
    <s v="Cox's Bazar"/>
    <x v="0"/>
    <s v="Palong Khali"/>
    <s v="Camp 07"/>
    <x v="5"/>
    <d v="2022-08-01T00:00:00"/>
    <x v="0"/>
    <m/>
    <m/>
    <m/>
    <m/>
    <m/>
    <s v="Md. Mottasim Billah"/>
    <n v="8801718288769"/>
    <s v="mottasim.billah@islamicrelief-bd.org"/>
    <s v="IRB"/>
  </r>
  <r>
    <n v="3399"/>
    <s v="IRB"/>
    <s v="IRB"/>
    <s v="IR International"/>
    <s v="WASH"/>
    <x v="1"/>
    <x v="16"/>
    <s v="# of door"/>
    <m/>
    <n v="2"/>
    <s v="completed"/>
    <s v="Chittagong"/>
    <s v="Cox's Bazar"/>
    <x v="0"/>
    <s v="Palong Khali"/>
    <s v="Camp 07"/>
    <x v="5"/>
    <d v="2022-08-01T00:00:00"/>
    <x v="0"/>
    <m/>
    <m/>
    <m/>
    <m/>
    <m/>
    <s v="Md. Mottasim Billah"/>
    <n v="8801718288769"/>
    <s v="mottasim.billah@islamicrelief-bd.org"/>
    <s v="IRB"/>
  </r>
  <r>
    <n v="3400"/>
    <s v="IRB"/>
    <s v="IRB"/>
    <s v="IR International"/>
    <s v="WASH"/>
    <x v="1"/>
    <x v="17"/>
    <s v="# of door"/>
    <m/>
    <n v="3"/>
    <s v="completed"/>
    <s v="Chittagong"/>
    <s v="Cox's Bazar"/>
    <x v="0"/>
    <s v="Palong Khali"/>
    <s v="Camp 07"/>
    <x v="5"/>
    <d v="2022-08-01T00:00:00"/>
    <x v="0"/>
    <m/>
    <m/>
    <m/>
    <m/>
    <m/>
    <s v="Md. Mottasim Billah"/>
    <n v="8801718288769"/>
    <s v="mottasim.billah@islamicrelief-bd.org"/>
    <s v="IRB"/>
  </r>
  <r>
    <n v="3401"/>
    <s v="IRB"/>
    <s v="IRB"/>
    <s v="IR International"/>
    <s v="WASH"/>
    <x v="1"/>
    <x v="3"/>
    <s v="# of door"/>
    <m/>
    <n v="83"/>
    <s v="completed"/>
    <s v="Chittagong"/>
    <s v="Cox's Bazar"/>
    <x v="0"/>
    <s v="Palong Khali"/>
    <s v="Camp 07"/>
    <x v="5"/>
    <d v="2022-08-01T00:00:00"/>
    <x v="0"/>
    <m/>
    <m/>
    <m/>
    <m/>
    <m/>
    <s v="Md. Mottasim Billah"/>
    <n v="8801718288769"/>
    <s v="mottasim.billah@islamicrelief-bd.org"/>
    <s v="IRB"/>
  </r>
  <r>
    <n v="3402"/>
    <s v="IRB"/>
    <s v="IRB"/>
    <s v="IR International"/>
    <s v="WASH"/>
    <x v="3"/>
    <x v="7"/>
    <s v="N/A"/>
    <m/>
    <n v="2"/>
    <s v="completed"/>
    <s v="Chittagong"/>
    <s v="Cox's Bazar"/>
    <x v="0"/>
    <s v="Palong Khali"/>
    <s v="Camp 07"/>
    <x v="5"/>
    <d v="2022-08-01T00:00:00"/>
    <x v="0"/>
    <m/>
    <m/>
    <m/>
    <m/>
    <m/>
    <s v="Md. Mottasim Billah"/>
    <n v="8801718288769"/>
    <s v="mottasim.billah@islamicrelief-bd.org"/>
    <s v="IRB"/>
  </r>
  <r>
    <n v="3403"/>
    <s v="IRB"/>
    <s v="IRB"/>
    <s v="IR International"/>
    <s v="WASH"/>
    <x v="1"/>
    <x v="16"/>
    <s v="# of door"/>
    <m/>
    <n v="3"/>
    <s v="completed"/>
    <s v="Chittagong"/>
    <s v="Cox's Bazar"/>
    <x v="0"/>
    <s v="Palong Khali"/>
    <s v="Camp 06"/>
    <x v="5"/>
    <d v="2022-08-01T00:00:00"/>
    <x v="0"/>
    <m/>
    <m/>
    <m/>
    <m/>
    <m/>
    <s v="Md. Mottasim Billah"/>
    <n v="8801718288769"/>
    <s v="mottasim.billah@islamicrelief-bd.org"/>
    <s v="IRB"/>
  </r>
  <r>
    <n v="3404"/>
    <s v="IRB"/>
    <s v="IRB"/>
    <s v="IR International"/>
    <s v="WASH"/>
    <x v="1"/>
    <x v="17"/>
    <s v="# of door"/>
    <m/>
    <n v="4"/>
    <s v="completed"/>
    <s v="Chittagong"/>
    <s v="Cox's Bazar"/>
    <x v="0"/>
    <s v="Palong Khali"/>
    <s v="Camp 06"/>
    <x v="5"/>
    <d v="2022-08-01T00:00:00"/>
    <x v="0"/>
    <m/>
    <m/>
    <m/>
    <m/>
    <m/>
    <s v="Md. Mottasim Billah"/>
    <n v="8801718288769"/>
    <s v="mottasim.billah@islamicrelief-bd.org"/>
    <s v="IRB"/>
  </r>
  <r>
    <n v="3405"/>
    <s v="IRB"/>
    <s v="IRB"/>
    <s v="IR International"/>
    <s v="WASH"/>
    <x v="1"/>
    <x v="32"/>
    <s v="# of door"/>
    <m/>
    <n v="1"/>
    <s v="completed"/>
    <s v="Chittagong"/>
    <s v="Cox's Bazar"/>
    <x v="4"/>
    <s v="Bara Maheskhali"/>
    <s v="HC,Bara Maheskhali"/>
    <x v="5"/>
    <d v="2022-08-01T00:00:00"/>
    <x v="2"/>
    <m/>
    <m/>
    <m/>
    <m/>
    <m/>
    <s v="Md. Mottasim Billah"/>
    <n v="8801718288769"/>
    <s v="mottasim.billah@islamicrelief-bd.org"/>
    <s v="IRB"/>
  </r>
  <r>
    <n v="3406"/>
    <s v="IRB"/>
    <s v="IRB"/>
    <s v="IR International"/>
    <s v="WASH"/>
    <x v="1"/>
    <x v="16"/>
    <s v="# of door"/>
    <m/>
    <n v="1"/>
    <s v="completed"/>
    <s v="Chittagong"/>
    <s v="Cox's Bazar"/>
    <x v="4"/>
    <s v="Bara Maheskhali"/>
    <s v="HC,Bara Maheskhali"/>
    <x v="5"/>
    <d v="2022-08-01T00:00:00"/>
    <x v="2"/>
    <m/>
    <m/>
    <m/>
    <m/>
    <m/>
    <s v="Md. Mottasim Billah"/>
    <n v="8801718288769"/>
    <s v="mottasim.billah@islamicrelief-bd.org"/>
    <s v="IRB"/>
  </r>
  <r>
    <n v="3407"/>
    <s v="IRB"/>
    <s v="IRB"/>
    <s v="IR International"/>
    <s v="WASH"/>
    <x v="1"/>
    <x v="17"/>
    <s v="# of door"/>
    <m/>
    <n v="1"/>
    <s v="completed"/>
    <s v="Chittagong"/>
    <s v="Cox's Bazar"/>
    <x v="4"/>
    <s v="Bara Maheskhali"/>
    <s v="HC,Bara Maheskhali"/>
    <x v="5"/>
    <d v="2022-08-01T00:00:00"/>
    <x v="2"/>
    <m/>
    <m/>
    <m/>
    <m/>
    <m/>
    <s v="Md. Mottasim Billah"/>
    <n v="8801718288769"/>
    <s v="mottasim.billah@islamicrelief-bd.org"/>
    <s v="IRB"/>
  </r>
  <r>
    <n v="3408"/>
    <s v="IRB"/>
    <s v="IRB"/>
    <s v="IR International"/>
    <s v="WASH"/>
    <x v="1"/>
    <x v="32"/>
    <s v="# of door"/>
    <m/>
    <n v="1"/>
    <s v="completed"/>
    <s v="Chittagong"/>
    <s v="Cox's Bazar"/>
    <x v="4"/>
    <s v="Kalarmarchhara"/>
    <s v="HC,Kalarmarchhara"/>
    <x v="5"/>
    <d v="2022-08-01T00:00:00"/>
    <x v="2"/>
    <m/>
    <m/>
    <m/>
    <m/>
    <m/>
    <s v="Md. Mottasim Billah"/>
    <n v="8801718288769"/>
    <s v="mottasim.billah@islamicrelief-bd.org"/>
    <s v="IRB"/>
  </r>
  <r>
    <n v="3409"/>
    <s v="IRB"/>
    <s v="IRB"/>
    <s v="IR International"/>
    <s v="WASH"/>
    <x v="1"/>
    <x v="16"/>
    <s v="# of door"/>
    <m/>
    <n v="1"/>
    <s v="completed"/>
    <s v="Chittagong"/>
    <s v="Cox's Bazar"/>
    <x v="4"/>
    <s v="Kalarmarchhara"/>
    <s v="HC,Kalarmarchhara"/>
    <x v="5"/>
    <d v="2022-08-01T00:00:00"/>
    <x v="2"/>
    <m/>
    <m/>
    <m/>
    <m/>
    <m/>
    <s v="Md. Mottasim Billah"/>
    <n v="8801718288769"/>
    <s v="mottasim.billah@islamicrelief-bd.org"/>
    <s v="IRB"/>
  </r>
  <r>
    <n v="3410"/>
    <s v="IRB"/>
    <s v="IRB"/>
    <s v="IR International"/>
    <s v="WASH"/>
    <x v="1"/>
    <x v="17"/>
    <s v="# of door"/>
    <m/>
    <n v="1"/>
    <s v="completed"/>
    <s v="Chittagong"/>
    <s v="Cox's Bazar"/>
    <x v="4"/>
    <s v="Kalarmarchhara"/>
    <s v="HC,Kalarmarchhara"/>
    <x v="5"/>
    <d v="2022-08-01T00:00:00"/>
    <x v="2"/>
    <m/>
    <m/>
    <m/>
    <m/>
    <m/>
    <s v="Md. Mottasim Billah"/>
    <n v="8801718288769"/>
    <s v="mottasim.billah@islamicrelief-bd.org"/>
    <s v="IRB"/>
  </r>
  <r>
    <n v="3411"/>
    <s v="IRB"/>
    <s v="IRB"/>
    <s v="IR International"/>
    <s v="WASH"/>
    <x v="1"/>
    <x v="32"/>
    <s v="# of door"/>
    <m/>
    <n v="2"/>
    <s v="completed"/>
    <s v="Chittagong"/>
    <s v="Cox's Bazar"/>
    <x v="5"/>
    <s v="Ujantia"/>
    <s v="HC,Ujantia"/>
    <x v="5"/>
    <d v="2022-08-01T00:00:00"/>
    <x v="2"/>
    <m/>
    <m/>
    <m/>
    <m/>
    <m/>
    <s v="Md. Mottasim Billah"/>
    <n v="8801718288769"/>
    <s v="mottasim.billah@islamicrelief-bd.org"/>
    <s v="IRB"/>
  </r>
  <r>
    <n v="3412"/>
    <s v="IRB"/>
    <s v="IRB"/>
    <s v="IR International"/>
    <s v="WASH"/>
    <x v="1"/>
    <x v="16"/>
    <s v="# of door"/>
    <m/>
    <n v="2"/>
    <s v="completed"/>
    <s v="Chittagong"/>
    <s v="Cox's Bazar"/>
    <x v="5"/>
    <s v="Ujantia"/>
    <s v="HC,Ujantia"/>
    <x v="5"/>
    <d v="2022-08-01T00:00:00"/>
    <x v="2"/>
    <m/>
    <m/>
    <m/>
    <m/>
    <m/>
    <s v="Md. Mottasim Billah"/>
    <n v="8801718288769"/>
    <s v="mottasim.billah@islamicrelief-bd.org"/>
    <s v="IRB"/>
  </r>
  <r>
    <n v="3413"/>
    <s v="IRB"/>
    <s v="IRB"/>
    <s v="IR International"/>
    <s v="WASH"/>
    <x v="1"/>
    <x v="17"/>
    <s v="# of door"/>
    <m/>
    <n v="2"/>
    <s v="completed"/>
    <s v="Chittagong"/>
    <s v="Cox's Bazar"/>
    <x v="5"/>
    <s v="Ujantia"/>
    <s v="HC,Ujantia"/>
    <x v="5"/>
    <d v="2022-08-01T00:00:00"/>
    <x v="2"/>
    <m/>
    <m/>
    <m/>
    <m/>
    <m/>
    <s v="Md. Mottasim Billah"/>
    <n v="8801718288769"/>
    <s v="mottasim.billah@islamicrelief-bd.org"/>
    <s v="IRB"/>
  </r>
  <r>
    <n v="3414"/>
    <s v="BRAC"/>
    <s v="BRAC"/>
    <s v="DFAT"/>
    <s v="WASH"/>
    <x v="0"/>
    <x v="12"/>
    <s v="# of water network"/>
    <m/>
    <n v="3"/>
    <s v="completed"/>
    <s v="Chittagong"/>
    <s v="Cox's Bazar"/>
    <x v="1"/>
    <s v="Nhilla"/>
    <s v="Camp 25"/>
    <x v="5"/>
    <d v="2022-12-01T00:00:00"/>
    <x v="0"/>
    <m/>
    <m/>
    <m/>
    <m/>
    <m/>
    <s v="Safat Ahmed"/>
    <n v="1847456331"/>
    <s v="safat.ahmed@brac.net"/>
    <s v="BRAC"/>
  </r>
  <r>
    <n v="3415"/>
    <s v="BRAC"/>
    <s v="BRAC"/>
    <s v="DFAT"/>
    <s v="WASH"/>
    <x v="1"/>
    <x v="2"/>
    <s v="# of FSM Site"/>
    <m/>
    <n v="1"/>
    <s v="completed"/>
    <s v="Chittagong"/>
    <s v="Cox's Bazar"/>
    <x v="1"/>
    <s v="Nhilla"/>
    <s v="Camp 25"/>
    <x v="5"/>
    <d v="2022-12-01T00:00:00"/>
    <x v="0"/>
    <m/>
    <m/>
    <m/>
    <m/>
    <m/>
    <s v="Safat Ahmed"/>
    <n v="1847456331"/>
    <s v="safat.ahmed@brac.net"/>
    <s v="BRAC"/>
  </r>
  <r>
    <n v="3416"/>
    <s v="BRAC"/>
    <s v="BRAC"/>
    <s v="DFAT"/>
    <s v="WASH"/>
    <x v="1"/>
    <x v="3"/>
    <s v="# of door"/>
    <m/>
    <n v="7"/>
    <s v="completed"/>
    <s v="Chittagong"/>
    <s v="Cox's Bazar"/>
    <x v="1"/>
    <s v="Nhilla"/>
    <s v="Camp 25"/>
    <x v="5"/>
    <d v="2022-12-01T00:00:00"/>
    <x v="0"/>
    <m/>
    <m/>
    <m/>
    <m/>
    <m/>
    <s v="Safat Ahmed"/>
    <n v="1847456331"/>
    <s v="safat.ahmed@brac.net"/>
    <s v="BRAC"/>
  </r>
  <r>
    <n v="3417"/>
    <s v="BRAC"/>
    <s v="BRAC"/>
    <s v="DFAT"/>
    <s v="WASH"/>
    <x v="2"/>
    <x v="4"/>
    <s v="# of HP sessions at HH level"/>
    <m/>
    <n v="560"/>
    <s v="completed"/>
    <s v="Chittagong"/>
    <s v="Cox's Bazar"/>
    <x v="1"/>
    <s v="Nhilla"/>
    <s v="Camp 25"/>
    <x v="5"/>
    <d v="2022-12-01T00:00:00"/>
    <x v="0"/>
    <m/>
    <m/>
    <m/>
    <m/>
    <m/>
    <s v="Safat Ahmed"/>
    <n v="1847456331"/>
    <s v="safat.ahmed@brac.net"/>
    <s v="BRAC"/>
  </r>
  <r>
    <n v="3418"/>
    <s v="BRAC"/>
    <s v="BRAC"/>
    <s v="DFAT"/>
    <s v="WASH"/>
    <x v="2"/>
    <x v="20"/>
    <s v="# of household"/>
    <m/>
    <n v="192"/>
    <s v="completed"/>
    <s v="Chittagong"/>
    <s v="Cox's Bazar"/>
    <x v="1"/>
    <s v="Nhilla"/>
    <s v="Camp 25"/>
    <x v="5"/>
    <d v="2022-12-01T00:00:00"/>
    <x v="0"/>
    <m/>
    <m/>
    <m/>
    <m/>
    <m/>
    <s v="Safat Ahmed"/>
    <n v="1847456331"/>
    <s v="safat.ahmed@brac.net"/>
    <s v="BRAC"/>
  </r>
  <r>
    <n v="3419"/>
    <s v="BRAC"/>
    <s v="BRAC"/>
    <s v="DFAT"/>
    <s v="WASH"/>
    <x v="3"/>
    <x v="22"/>
    <s v="# of pit"/>
    <m/>
    <n v="1"/>
    <s v="completed"/>
    <s v="Chittagong"/>
    <s v="Cox's Bazar"/>
    <x v="1"/>
    <s v="Nhilla"/>
    <s v="Camp 25"/>
    <x v="5"/>
    <d v="2022-12-01T00:00:00"/>
    <x v="0"/>
    <m/>
    <m/>
    <m/>
    <m/>
    <m/>
    <s v="Safat Ahmed"/>
    <n v="1847456331"/>
    <s v="safat.ahmed@brac.net"/>
    <s v="BRAC"/>
  </r>
  <r>
    <n v="3420"/>
    <s v="BRAC"/>
    <s v="BRAC"/>
    <s v="DFAT"/>
    <s v="WASH"/>
    <x v="2"/>
    <x v="4"/>
    <s v="# of HP sessions at HH level"/>
    <m/>
    <n v="600"/>
    <s v="completed"/>
    <s v="Chittagong"/>
    <s v="Cox's Bazar"/>
    <x v="1"/>
    <s v="Nhilla"/>
    <s v="Camp 26"/>
    <x v="5"/>
    <d v="2022-12-01T00:00:00"/>
    <x v="0"/>
    <m/>
    <m/>
    <m/>
    <m/>
    <m/>
    <s v="Safat Ahmed"/>
    <n v="1847456331"/>
    <s v="safat.ahmed@brac.net"/>
    <s v="BRAC"/>
  </r>
  <r>
    <n v="3421"/>
    <s v="BRAC"/>
    <s v="BRAC"/>
    <s v="DFAT"/>
    <s v="WASH"/>
    <x v="0"/>
    <x v="0"/>
    <s v="# of tube well"/>
    <m/>
    <n v="11"/>
    <s v="completed"/>
    <s v="Chittagong"/>
    <s v="Cox's Bazar"/>
    <x v="0"/>
    <s v="Raja Palong"/>
    <s v="HC,Raja Palong"/>
    <x v="5"/>
    <d v="2022-12-01T00:00:00"/>
    <x v="1"/>
    <m/>
    <m/>
    <m/>
    <m/>
    <m/>
    <s v="Safat Ahmed"/>
    <n v="1847456331"/>
    <s v="safat.ahmed@brac.net"/>
    <s v="BRAC"/>
  </r>
  <r>
    <n v="3422"/>
    <s v="BRAC"/>
    <s v="BRAC"/>
    <s v="DFAT"/>
    <s v="WASH"/>
    <x v="1"/>
    <x v="15"/>
    <s v="# of door "/>
    <m/>
    <n v="5"/>
    <s v="completed"/>
    <s v="Chittagong"/>
    <s v="Cox's Bazar"/>
    <x v="0"/>
    <s v="Raja Palong"/>
    <s v="HC,Raja Palong"/>
    <x v="5"/>
    <d v="2022-12-01T00:00:00"/>
    <x v="1"/>
    <m/>
    <m/>
    <m/>
    <m/>
    <m/>
    <s v="Safat Ahmed"/>
    <n v="1847456331"/>
    <s v="safat.ahmed@brac.net"/>
    <s v="BRAC"/>
  </r>
  <r>
    <n v="3423"/>
    <s v="BRAC"/>
    <s v="BRAC"/>
    <s v="DFAT"/>
    <s v="WASH"/>
    <x v="1"/>
    <x v="17"/>
    <s v="# of door"/>
    <m/>
    <n v="5"/>
    <s v="completed"/>
    <s v="Chittagong"/>
    <s v="Cox's Bazar"/>
    <x v="0"/>
    <s v="Raja Palong"/>
    <s v="HC,Raja Palong"/>
    <x v="5"/>
    <d v="2022-12-01T00:00:00"/>
    <x v="1"/>
    <m/>
    <m/>
    <m/>
    <m/>
    <m/>
    <s v="Safat Ahmed"/>
    <n v="1847456331"/>
    <s v="safat.ahmed@brac.net"/>
    <s v="BRAC"/>
  </r>
  <r>
    <n v="3424"/>
    <s v="BRAC"/>
    <s v="BRAC"/>
    <s v="DFAT"/>
    <s v="WASH"/>
    <x v="2"/>
    <x v="4"/>
    <s v="# of HP sessions at HH level"/>
    <m/>
    <n v="1100"/>
    <s v="completed"/>
    <s v="Chittagong"/>
    <s v="Cox's Bazar"/>
    <x v="0"/>
    <s v="Raja Palong"/>
    <s v="HC,Raja Palong"/>
    <x v="5"/>
    <d v="2022-12-01T00:00:00"/>
    <x v="1"/>
    <m/>
    <m/>
    <m/>
    <m/>
    <m/>
    <s v="Safat Ahmed"/>
    <n v="1847456331"/>
    <s v="safat.ahmed@brac.net"/>
    <s v="BRAC"/>
  </r>
  <r>
    <n v="3425"/>
    <s v="BRAC"/>
    <s v="BRAC"/>
    <s v="DFAT"/>
    <s v="WASH"/>
    <x v="3"/>
    <x v="36"/>
    <s v="# of plant"/>
    <m/>
    <n v="1"/>
    <s v="completed"/>
    <s v="Chittagong"/>
    <s v="Cox's Bazar"/>
    <x v="0"/>
    <s v="Raja Palong"/>
    <s v="HC,Raja Palong"/>
    <x v="5"/>
    <d v="2022-12-01T00:00:00"/>
    <x v="1"/>
    <m/>
    <m/>
    <m/>
    <m/>
    <m/>
    <s v="Safat Ahmed"/>
    <n v="1847456331"/>
    <s v="safat.ahmed@brac.net"/>
    <s v="BRAC"/>
  </r>
  <r>
    <n v="3426"/>
    <s v="BRAC"/>
    <s v="BRAC"/>
    <s v="DFAT"/>
    <s v="WASH"/>
    <x v="3"/>
    <x v="6"/>
    <s v="# of plant"/>
    <m/>
    <n v="1"/>
    <s v="completed"/>
    <s v="Chittagong"/>
    <s v="Cox's Bazar"/>
    <x v="0"/>
    <s v="Raja Palong"/>
    <s v="HC,Raja Palong"/>
    <x v="5"/>
    <d v="2022-12-01T00:00:00"/>
    <x v="1"/>
    <m/>
    <m/>
    <m/>
    <m/>
    <m/>
    <s v="Safat Ahmed"/>
    <n v="1847456331"/>
    <s v="safat.ahmed@brac.net"/>
    <s v="BRAC"/>
  </r>
  <r>
    <n v="3427"/>
    <s v="BRAC"/>
    <s v="BRAC"/>
    <s v="DFAT"/>
    <s v="WASH"/>
    <x v="0"/>
    <x v="12"/>
    <s v="# of water network"/>
    <m/>
    <n v="2"/>
    <s v="completed"/>
    <s v="Chittagong"/>
    <s v="Cox's Bazar"/>
    <x v="0"/>
    <s v="Palong Khali"/>
    <s v="Camp 09"/>
    <x v="5"/>
    <d v="2022-12-01T00:00:00"/>
    <x v="0"/>
    <m/>
    <m/>
    <m/>
    <m/>
    <m/>
    <s v="Safat Ahmed"/>
    <n v="1847456331"/>
    <s v="safat.ahmed@brac.net"/>
    <s v="BRAC"/>
  </r>
  <r>
    <n v="3428"/>
    <s v="SI"/>
    <s v="SI"/>
    <s v="CDCS"/>
    <s v="WASH"/>
    <x v="0"/>
    <x v="7"/>
    <s v="N/A"/>
    <m/>
    <n v="19"/>
    <s v="completed"/>
    <s v="Chittagong"/>
    <s v="Cox's Bazar"/>
    <x v="1"/>
    <s v="Whykong"/>
    <s v="HC,Whykong"/>
    <x v="1"/>
    <d v="2022-07-01T00:00:00"/>
    <x v="1"/>
    <m/>
    <m/>
    <m/>
    <m/>
    <m/>
    <s v="Saiful Bari"/>
    <n v="1712813963"/>
    <s v="tek.pm2@solidarites-bangladesh.org"/>
    <s v="SI"/>
  </r>
  <r>
    <n v="3429"/>
    <s v="SI"/>
    <s v="SI"/>
    <s v="CDCS"/>
    <s v="WASH"/>
    <x v="1"/>
    <x v="32"/>
    <s v="# of door"/>
    <m/>
    <n v="1"/>
    <s v="completed"/>
    <s v="Chittagong"/>
    <s v="Cox's Bazar"/>
    <x v="1"/>
    <s v="Whykong"/>
    <s v="HC,Whykong"/>
    <x v="1"/>
    <d v="2022-07-01T00:00:00"/>
    <x v="1"/>
    <m/>
    <m/>
    <m/>
    <m/>
    <m/>
    <s v="Saiful Bari"/>
    <n v="1712813963"/>
    <s v="tek.pm2@solidarites-bangladesh.org"/>
    <s v="SI"/>
  </r>
  <r>
    <n v="3430"/>
    <s v="SI"/>
    <s v="SI"/>
    <s v="CDCS"/>
    <s v="WASH"/>
    <x v="1"/>
    <x v="16"/>
    <s v="# of door"/>
    <m/>
    <n v="1"/>
    <s v="completed"/>
    <s v="Chittagong"/>
    <s v="Cox's Bazar"/>
    <x v="1"/>
    <s v="Whykong"/>
    <s v="HC,Whykong"/>
    <x v="1"/>
    <d v="2022-07-01T00:00:00"/>
    <x v="1"/>
    <m/>
    <m/>
    <m/>
    <m/>
    <m/>
    <s v="Saiful Bari"/>
    <n v="1712813963"/>
    <s v="tek.pm2@solidarites-bangladesh.org"/>
    <s v="SI"/>
  </r>
  <r>
    <n v="3431"/>
    <s v="SI"/>
    <s v="SI"/>
    <s v="CDCS"/>
    <s v="WASH"/>
    <x v="1"/>
    <x v="17"/>
    <s v="# of door"/>
    <m/>
    <n v="1"/>
    <s v="completed"/>
    <s v="Chittagong"/>
    <s v="Cox's Bazar"/>
    <x v="1"/>
    <s v="Whykong"/>
    <s v="HC,Whykong"/>
    <x v="1"/>
    <d v="2022-07-01T00:00:00"/>
    <x v="1"/>
    <m/>
    <m/>
    <m/>
    <m/>
    <m/>
    <s v="Saiful Bari"/>
    <n v="1712813963"/>
    <s v="tek.pm2@solidarites-bangladesh.org"/>
    <s v="SI"/>
  </r>
  <r>
    <n v="3432"/>
    <s v="SI"/>
    <s v="SI"/>
    <s v="CDCS"/>
    <s v="WASH"/>
    <x v="2"/>
    <x v="4"/>
    <s v="# of HP sessions at HH level"/>
    <m/>
    <n v="2"/>
    <s v="completed"/>
    <s v="Chittagong"/>
    <s v="Cox's Bazar"/>
    <x v="1"/>
    <s v="Whykong"/>
    <s v="HC,Whykong"/>
    <x v="1"/>
    <d v="2022-07-01T00:00:00"/>
    <x v="1"/>
    <m/>
    <m/>
    <m/>
    <m/>
    <m/>
    <s v="Saiful Bari"/>
    <n v="1712813963"/>
    <s v="tek.pm2@solidarites-bangladesh.org"/>
    <s v="SI"/>
  </r>
  <r>
    <n v="3433"/>
    <s v="SI"/>
    <s v="SI"/>
    <s v="CDCS"/>
    <s v="WASH"/>
    <x v="2"/>
    <x v="38"/>
    <s v="# of HP sessions at institution level"/>
    <m/>
    <n v="12"/>
    <s v="completed"/>
    <s v="Chittagong"/>
    <s v="Cox's Bazar"/>
    <x v="1"/>
    <s v="Whykong"/>
    <s v="HC,Whykong"/>
    <x v="1"/>
    <d v="2022-07-01T00:00:00"/>
    <x v="1"/>
    <m/>
    <m/>
    <m/>
    <m/>
    <m/>
    <s v="Saiful Bari"/>
    <n v="1712813963"/>
    <s v="tek.pm2@solidarites-bangladesh.org"/>
    <s v="SI"/>
  </r>
  <r>
    <n v="3434"/>
    <s v="SI"/>
    <s v="SI"/>
    <s v="CDCS"/>
    <s v="WASH"/>
    <x v="2"/>
    <x v="19"/>
    <s v="# of estimated persons reached by mass-media campaign"/>
    <m/>
    <n v="1"/>
    <s v="completed"/>
    <s v="Chittagong"/>
    <s v="Cox's Bazar"/>
    <x v="1"/>
    <s v="Whykong"/>
    <s v="HC,Whykong"/>
    <x v="1"/>
    <d v="2022-07-01T00:00:00"/>
    <x v="1"/>
    <m/>
    <m/>
    <m/>
    <m/>
    <m/>
    <s v="Saiful Bari"/>
    <n v="1712813963"/>
    <s v="tek.pm2@solidarites-bangladesh.org"/>
    <s v="SI"/>
  </r>
  <r>
    <n v="3435"/>
    <s v="NCA"/>
    <s v="NGOF"/>
    <s v="NMFA"/>
    <s v="WASH"/>
    <x v="2"/>
    <x v="10"/>
    <s v="# of HP sessions at community level"/>
    <m/>
    <n v="1443"/>
    <s v="completed"/>
    <s v="Chittagong"/>
    <s v="Cox's Bazar"/>
    <x v="1"/>
    <s v="Nhilla"/>
    <s v="HC,Nhilla"/>
    <x v="5"/>
    <d v="2022-12-01T00:00:00"/>
    <x v="1"/>
    <m/>
    <m/>
    <m/>
    <m/>
    <m/>
    <s v="Shahrin Yealid"/>
    <n v="1613114224"/>
    <s v="yealid.ngof.nca@gmail.com"/>
    <s v="NCA-NGOF"/>
  </r>
  <r>
    <n v="3436"/>
    <s v="NCA"/>
    <s v="NGOF"/>
    <s v="NMFA"/>
    <s v="WASH"/>
    <x v="0"/>
    <x v="12"/>
    <s v="# of water network"/>
    <m/>
    <n v="4"/>
    <s v="completed"/>
    <s v="Chittagong"/>
    <s v="Cox's Bazar"/>
    <x v="1"/>
    <s v="Nhilla"/>
    <s v="Camp 25"/>
    <x v="5"/>
    <d v="2022-12-01T00:00:00"/>
    <x v="0"/>
    <m/>
    <m/>
    <m/>
    <m/>
    <m/>
    <s v="Shahrin Yealid"/>
    <n v="1613114224"/>
    <s v="yealid.ngof.nca@gmail.com"/>
    <s v="NCA-NGOF"/>
  </r>
  <r>
    <n v="3437"/>
    <s v="NCA"/>
    <s v="NGOF"/>
    <s v="NMFA"/>
    <s v="WASH"/>
    <x v="1"/>
    <x v="1"/>
    <s v="# of door "/>
    <m/>
    <n v="29"/>
    <s v="completed"/>
    <s v="Chittagong"/>
    <s v="Cox's Bazar"/>
    <x v="1"/>
    <s v="Nhilla"/>
    <s v="Camp 25"/>
    <x v="5"/>
    <d v="2022-12-01T00:00:00"/>
    <x v="0"/>
    <m/>
    <m/>
    <m/>
    <m/>
    <m/>
    <s v="Shahrin Yealid"/>
    <n v="1613114224"/>
    <s v="yealid.ngof.nca@gmail.com"/>
    <s v="NCA-NGOF"/>
  </r>
  <r>
    <n v="3438"/>
    <s v="NCA"/>
    <s v="NGOF"/>
    <s v="NMFA"/>
    <s v="WASH"/>
    <x v="1"/>
    <x v="8"/>
    <s v="# of FSM Site"/>
    <m/>
    <n v="1"/>
    <s v="completed"/>
    <s v="Chittagong"/>
    <s v="Cox's Bazar"/>
    <x v="1"/>
    <s v="Nhilla"/>
    <s v="Camp 25"/>
    <x v="5"/>
    <d v="2022-12-01T00:00:00"/>
    <x v="0"/>
    <m/>
    <m/>
    <m/>
    <m/>
    <m/>
    <s v="Shahrin Yealid"/>
    <n v="1613114224"/>
    <s v="yealid.ngof.nca@gmail.com"/>
    <s v="NCA-NGOF"/>
  </r>
  <r>
    <n v="3439"/>
    <s v="NCA"/>
    <s v="NGOF"/>
    <s v="NMFA"/>
    <s v="WASH"/>
    <x v="1"/>
    <x v="9"/>
    <s v="# of door"/>
    <m/>
    <n v="52"/>
    <s v="completed"/>
    <s v="Chittagong"/>
    <s v="Cox's Bazar"/>
    <x v="1"/>
    <s v="Nhilla"/>
    <s v="Camp 25"/>
    <x v="5"/>
    <d v="2022-12-01T00:00:00"/>
    <x v="0"/>
    <m/>
    <m/>
    <m/>
    <m/>
    <m/>
    <s v="Shahrin Yealid"/>
    <n v="1613114224"/>
    <s v="yealid.ngof.nca@gmail.com"/>
    <s v="NCA-NGOF"/>
  </r>
  <r>
    <n v="3440"/>
    <s v="NCA"/>
    <s v="NGOF"/>
    <s v="NMFA"/>
    <s v="WASH"/>
    <x v="1"/>
    <x v="3"/>
    <s v="# of door"/>
    <m/>
    <n v="73"/>
    <s v="completed"/>
    <s v="Chittagong"/>
    <s v="Cox's Bazar"/>
    <x v="1"/>
    <s v="Nhilla"/>
    <s v="Camp 25"/>
    <x v="5"/>
    <d v="2022-12-01T00:00:00"/>
    <x v="0"/>
    <m/>
    <m/>
    <m/>
    <m/>
    <m/>
    <s v="Shahrin Yealid"/>
    <n v="1613114224"/>
    <s v="yealid.ngof.nca@gmail.com"/>
    <s v="NCA-NGOF"/>
  </r>
  <r>
    <n v="3441"/>
    <s v="NCA"/>
    <s v="NGOF"/>
    <s v="NMFA"/>
    <s v="WASH"/>
    <x v="2"/>
    <x v="10"/>
    <s v="# of HP sessions at community level"/>
    <m/>
    <n v="729"/>
    <s v="completed"/>
    <s v="Chittagong"/>
    <s v="Cox's Bazar"/>
    <x v="1"/>
    <s v="Nhilla"/>
    <s v="Camp 25"/>
    <x v="5"/>
    <d v="2022-12-01T00:00:00"/>
    <x v="0"/>
    <m/>
    <m/>
    <m/>
    <m/>
    <m/>
    <s v="Shahrin Yealid"/>
    <n v="1613114224"/>
    <s v="yealid.ngof.nca@gmail.com"/>
    <s v="NCA-NGOF"/>
  </r>
  <r>
    <n v="3442"/>
    <s v="NCA"/>
    <s v="NGOF"/>
    <s v="NMFA"/>
    <s v="WASH"/>
    <x v="3"/>
    <x v="6"/>
    <s v="# of plant"/>
    <m/>
    <n v="1"/>
    <s v="completed"/>
    <s v="Chittagong"/>
    <s v="Cox's Bazar"/>
    <x v="1"/>
    <s v="Nhilla"/>
    <s v="Camp 25"/>
    <x v="5"/>
    <d v="2022-12-01T00:00:00"/>
    <x v="0"/>
    <m/>
    <m/>
    <m/>
    <m/>
    <m/>
    <s v="Shahrin Yealid"/>
    <n v="1613114224"/>
    <s v="yealid.ngof.nca@gmail.com"/>
    <s v="NCA-NGOF"/>
  </r>
  <r>
    <n v="3443"/>
    <s v="IOM"/>
    <s v="NGOF"/>
    <s v="KFW"/>
    <s v="WASH"/>
    <x v="0"/>
    <x v="0"/>
    <s v="# of tube well"/>
    <m/>
    <n v="432"/>
    <s v="completed"/>
    <s v="Chittagong"/>
    <s v="Cox's Bazar"/>
    <x v="0"/>
    <s v="Palong Khali"/>
    <s v="Camp 09"/>
    <x v="5"/>
    <d v="2023-03-01T00:00:00"/>
    <x v="0"/>
    <m/>
    <m/>
    <m/>
    <m/>
    <m/>
    <s v="Md. Shaidul Islam"/>
    <n v="1711482150"/>
    <s v="shaidul@ngof.org"/>
    <s v="IOM-NGOF"/>
  </r>
  <r>
    <n v="3444"/>
    <s v="IOM"/>
    <s v="NGOF"/>
    <s v="KFW"/>
    <s v="WASH"/>
    <x v="1"/>
    <x v="1"/>
    <s v="# of door "/>
    <m/>
    <n v="51"/>
    <s v="completed"/>
    <s v="Chittagong"/>
    <s v="Cox's Bazar"/>
    <x v="0"/>
    <s v="Palong Khali"/>
    <s v="Camp 09"/>
    <x v="5"/>
    <d v="2023-03-01T00:00:00"/>
    <x v="0"/>
    <m/>
    <m/>
    <m/>
    <m/>
    <m/>
    <s v="Md. Shaidul Islam"/>
    <n v="1711482150"/>
    <s v="shaidul@ngof.org"/>
    <s v="IOM-NGOF"/>
  </r>
  <r>
    <n v="3445"/>
    <s v="IOM"/>
    <s v="NGOF"/>
    <s v="KFW"/>
    <s v="WASH"/>
    <x v="1"/>
    <x v="8"/>
    <s v="# of FSM Site"/>
    <m/>
    <n v="9"/>
    <s v="completed"/>
    <s v="Chittagong"/>
    <s v="Cox's Bazar"/>
    <x v="0"/>
    <s v="Palong Khali"/>
    <s v="Camp 09"/>
    <x v="5"/>
    <d v="2023-03-01T00:00:00"/>
    <x v="0"/>
    <m/>
    <m/>
    <m/>
    <m/>
    <m/>
    <s v="Md. Shaidul Islam"/>
    <n v="1711482150"/>
    <s v="shaidul@ngof.org"/>
    <s v="IOM-NGOF"/>
  </r>
  <r>
    <n v="3446"/>
    <s v="IOM"/>
    <s v="NGOF"/>
    <s v="KFW"/>
    <s v="WASH"/>
    <x v="1"/>
    <x v="9"/>
    <s v="# of door"/>
    <m/>
    <n v="754"/>
    <s v="completed"/>
    <s v="Chittagong"/>
    <s v="Cox's Bazar"/>
    <x v="0"/>
    <s v="Palong Khali"/>
    <s v="Camp 09"/>
    <x v="5"/>
    <d v="2023-03-01T00:00:00"/>
    <x v="0"/>
    <m/>
    <m/>
    <m/>
    <m/>
    <m/>
    <s v="Md. Shaidul Islam"/>
    <n v="1711482150"/>
    <s v="shaidul@ngof.org"/>
    <s v="IOM-NGOF"/>
  </r>
  <r>
    <n v="3447"/>
    <s v="IOM"/>
    <s v="NGOF"/>
    <s v="KFW"/>
    <s v="WASH"/>
    <x v="1"/>
    <x v="3"/>
    <s v="# of door"/>
    <m/>
    <n v="711"/>
    <s v="completed"/>
    <s v="Chittagong"/>
    <s v="Cox's Bazar"/>
    <x v="0"/>
    <s v="Palong Khali"/>
    <s v="Camp 09"/>
    <x v="5"/>
    <d v="2023-03-01T00:00:00"/>
    <x v="0"/>
    <m/>
    <m/>
    <m/>
    <m/>
    <m/>
    <s v="Md. Shaidul Islam"/>
    <n v="1711482150"/>
    <s v="shaidul@ngof.org"/>
    <s v="IOM-NGOF"/>
  </r>
  <r>
    <n v="3448"/>
    <s v="IOM"/>
    <s v="NGOF"/>
    <s v="KFW"/>
    <s v="WASH"/>
    <x v="2"/>
    <x v="20"/>
    <s v="# of household"/>
    <m/>
    <n v="6687"/>
    <s v="completed"/>
    <s v="Chittagong"/>
    <s v="Cox's Bazar"/>
    <x v="0"/>
    <s v="Palong Khali"/>
    <s v="Camp 09"/>
    <x v="5"/>
    <d v="2023-03-01T00:00:00"/>
    <x v="0"/>
    <m/>
    <m/>
    <m/>
    <m/>
    <m/>
    <s v="Md. Shaidul Islam"/>
    <n v="1711482150"/>
    <s v="shaidul@ngof.org"/>
    <s v="IOM-NGOF"/>
  </r>
  <r>
    <n v="3449"/>
    <s v="IOM"/>
    <s v="NGOF"/>
    <s v="KFW"/>
    <s v="WASH"/>
    <x v="3"/>
    <x v="6"/>
    <s v="# of plant"/>
    <m/>
    <n v="3"/>
    <s v="completed"/>
    <s v="Chittagong"/>
    <s v="Cox's Bazar"/>
    <x v="0"/>
    <s v="Palong Khali"/>
    <s v="Camp 09"/>
    <x v="5"/>
    <d v="2023-03-01T00:00:00"/>
    <x v="0"/>
    <m/>
    <m/>
    <m/>
    <m/>
    <m/>
    <s v="Md. Shaidul Islam"/>
    <n v="1711482150"/>
    <s v="shaidul@ngof.org"/>
    <s v="IOM-NGOF"/>
  </r>
  <r>
    <n v="3450"/>
    <s v="CARE"/>
    <s v="DSK"/>
    <s v="USAID"/>
    <s v="WASH"/>
    <x v="2"/>
    <x v="10"/>
    <s v="# of HP sessions at community level"/>
    <m/>
    <n v="8"/>
    <s v="completed"/>
    <s v="Chittagong"/>
    <s v="Cox's Bazar"/>
    <x v="2"/>
    <s v="Dakshin Mithachhari"/>
    <s v="HC,Dakshin Mithachhari"/>
    <x v="6"/>
    <d v="2022-08-01T00:00:00"/>
    <x v="2"/>
    <m/>
    <m/>
    <m/>
    <m/>
    <m/>
    <s v="Md. Aktheruzzaman Bhuyian"/>
    <n v="1782132353"/>
    <s v="aktheruzzaman@dskbangladesh.org"/>
    <s v="CARE-DSK"/>
  </r>
  <r>
    <n v="3451"/>
    <s v="CARE"/>
    <s v="DSK"/>
    <s v="USAID"/>
    <s v="WASH"/>
    <x v="2"/>
    <x v="4"/>
    <s v="# of HP sessions at HH level"/>
    <m/>
    <n v="270"/>
    <s v="completed"/>
    <s v="Chittagong"/>
    <s v="Cox's Bazar"/>
    <x v="2"/>
    <s v="Dakshin Mithachhari"/>
    <s v="HC,Dakshin Mithachhari"/>
    <x v="6"/>
    <d v="2022-08-01T00:00:00"/>
    <x v="2"/>
    <m/>
    <m/>
    <m/>
    <m/>
    <m/>
    <s v="Md. Aktheruzzaman Bhuyian"/>
    <n v="1782132353"/>
    <s v="aktheruzzaman@dskbangladesh.org"/>
    <s v="CARE-DSK"/>
  </r>
  <r>
    <n v="3452"/>
    <s v="IOM"/>
    <s v="SHED"/>
    <s v="KFW"/>
    <s v="WASH"/>
    <x v="0"/>
    <x v="0"/>
    <s v="# of tube well"/>
    <m/>
    <n v="201"/>
    <s v="completed"/>
    <s v="Chittagong"/>
    <s v="Cox's Bazar"/>
    <x v="0"/>
    <s v="Palong Khali"/>
    <s v="Camp 13"/>
    <x v="6"/>
    <d v="2022-09-01T00:00:00"/>
    <x v="0"/>
    <m/>
    <m/>
    <m/>
    <m/>
    <m/>
    <s v="Mohammad Hamja Bin Ali"/>
    <n v="1840742077"/>
    <s v="hamja.shedwash@gmail.com"/>
    <s v="IOM-SHED"/>
  </r>
  <r>
    <n v="3453"/>
    <s v="IOM"/>
    <s v="SHED"/>
    <s v="KFW"/>
    <s v="WASH"/>
    <x v="0"/>
    <x v="26"/>
    <s v="# of tube well"/>
    <m/>
    <n v="1"/>
    <s v="completed"/>
    <s v="Chittagong"/>
    <s v="Cox's Bazar"/>
    <x v="0"/>
    <s v="Palong Khali"/>
    <s v="Camp 13"/>
    <x v="6"/>
    <d v="2022-09-01T00:00:00"/>
    <x v="0"/>
    <m/>
    <m/>
    <m/>
    <m/>
    <m/>
    <s v="Mohammad Hamja Bin Ali"/>
    <n v="1840742077"/>
    <s v="hamja.shedwash@gmail.com"/>
    <s v="IOM-SHED"/>
  </r>
  <r>
    <n v="3454"/>
    <s v="IOM"/>
    <s v="SHED"/>
    <s v="KFW"/>
    <s v="WASH"/>
    <x v="0"/>
    <x v="12"/>
    <s v="# of water network"/>
    <m/>
    <n v="3"/>
    <s v="completed"/>
    <s v="Chittagong"/>
    <s v="Cox's Bazar"/>
    <x v="0"/>
    <s v="Palong Khali"/>
    <s v="Camp 13"/>
    <x v="6"/>
    <d v="2022-09-01T00:00:00"/>
    <x v="0"/>
    <m/>
    <m/>
    <m/>
    <m/>
    <m/>
    <s v="Mohammad Hamja Bin Ali"/>
    <n v="1840742077"/>
    <s v="hamja.shedwash@gmail.com"/>
    <s v="IOM-SHED"/>
  </r>
  <r>
    <n v="3455"/>
    <s v="IOM"/>
    <s v="SHED"/>
    <s v="KFW"/>
    <s v="WASH"/>
    <x v="1"/>
    <x v="23"/>
    <s v="# of door "/>
    <m/>
    <n v="1"/>
    <s v="completed"/>
    <s v="Chittagong"/>
    <s v="Cox's Bazar"/>
    <x v="0"/>
    <s v="Palong Khali"/>
    <s v="Camp 13"/>
    <x v="6"/>
    <d v="2022-09-01T00:00:00"/>
    <x v="0"/>
    <m/>
    <m/>
    <m/>
    <m/>
    <m/>
    <s v="Mohammad Hamja Bin Ali"/>
    <n v="1840742077"/>
    <s v="hamja.shedwash@gmail.com"/>
    <s v="IOM-SHED"/>
  </r>
  <r>
    <n v="3456"/>
    <s v="IOM"/>
    <s v="SHED"/>
    <s v="KFW"/>
    <s v="WASH"/>
    <x v="1"/>
    <x v="1"/>
    <s v="# of door "/>
    <m/>
    <n v="59"/>
    <s v="completed"/>
    <s v="Chittagong"/>
    <s v="Cox's Bazar"/>
    <x v="0"/>
    <s v="Palong Khali"/>
    <s v="Camp 13"/>
    <x v="6"/>
    <d v="2022-09-01T00:00:00"/>
    <x v="0"/>
    <m/>
    <m/>
    <m/>
    <m/>
    <m/>
    <s v="Mohammad Hamja Bin Ali"/>
    <n v="1840742077"/>
    <s v="hamja.shedwash@gmail.com"/>
    <s v="IOM-SHED"/>
  </r>
  <r>
    <n v="3457"/>
    <s v="IOM"/>
    <s v="SHED"/>
    <s v="KFW"/>
    <s v="WASH"/>
    <x v="1"/>
    <x v="8"/>
    <s v="# of FSM Site"/>
    <m/>
    <n v="3"/>
    <s v="completed"/>
    <s v="Chittagong"/>
    <s v="Cox's Bazar"/>
    <x v="0"/>
    <s v="Palong Khali"/>
    <s v="Camp 13"/>
    <x v="6"/>
    <d v="2022-09-01T00:00:00"/>
    <x v="0"/>
    <m/>
    <m/>
    <m/>
    <m/>
    <m/>
    <s v="Mohammad Hamja Bin Ali"/>
    <n v="1840742077"/>
    <s v="hamja.shedwash@gmail.com"/>
    <s v="IOM-SHED"/>
  </r>
  <r>
    <n v="3458"/>
    <s v="IOM"/>
    <s v="SHED"/>
    <s v="KFW"/>
    <s v="WASH"/>
    <x v="1"/>
    <x v="2"/>
    <s v="# of FSM Site"/>
    <m/>
    <n v="1"/>
    <s v="completed"/>
    <s v="Chittagong"/>
    <s v="Cox's Bazar"/>
    <x v="0"/>
    <s v="Palong Khali"/>
    <s v="Camp 13"/>
    <x v="6"/>
    <d v="2022-09-01T00:00:00"/>
    <x v="0"/>
    <m/>
    <m/>
    <m/>
    <m/>
    <m/>
    <s v="Mohammad Hamja Bin Ali"/>
    <n v="1840742077"/>
    <s v="hamja.shedwash@gmail.com"/>
    <s v="IOM-SHED"/>
  </r>
  <r>
    <n v="3459"/>
    <s v="IOM"/>
    <s v="SHED"/>
    <s v="KFW"/>
    <s v="WASH"/>
    <x v="1"/>
    <x v="18"/>
    <s v="# of door"/>
    <m/>
    <n v="2"/>
    <s v="completed"/>
    <s v="Chittagong"/>
    <s v="Cox's Bazar"/>
    <x v="0"/>
    <s v="Palong Khali"/>
    <s v="Camp 13"/>
    <x v="6"/>
    <d v="2022-09-01T00:00:00"/>
    <x v="0"/>
    <m/>
    <m/>
    <m/>
    <m/>
    <m/>
    <s v="Mohammad Hamja Bin Ali"/>
    <n v="1840742077"/>
    <s v="hamja.shedwash@gmail.com"/>
    <s v="IOM-SHED"/>
  </r>
  <r>
    <n v="3460"/>
    <s v="IOM"/>
    <s v="SHED"/>
    <s v="KFW"/>
    <s v="WASH"/>
    <x v="1"/>
    <x v="9"/>
    <s v="# of door"/>
    <m/>
    <n v="197"/>
    <s v="completed"/>
    <s v="Chittagong"/>
    <s v="Cox's Bazar"/>
    <x v="0"/>
    <s v="Palong Khali"/>
    <s v="Camp 13"/>
    <x v="6"/>
    <d v="2022-09-01T00:00:00"/>
    <x v="0"/>
    <m/>
    <m/>
    <m/>
    <m/>
    <m/>
    <s v="Mohammad Hamja Bin Ali"/>
    <n v="1840742077"/>
    <s v="hamja.shedwash@gmail.com"/>
    <s v="IOM-SHED"/>
  </r>
  <r>
    <n v="3461"/>
    <s v="IOM"/>
    <s v="SHED"/>
    <s v="KFW"/>
    <s v="WASH"/>
    <x v="1"/>
    <x v="3"/>
    <s v="# of door"/>
    <m/>
    <n v="387"/>
    <s v="completed"/>
    <s v="Chittagong"/>
    <s v="Cox's Bazar"/>
    <x v="0"/>
    <s v="Palong Khali"/>
    <s v="Camp 13"/>
    <x v="6"/>
    <d v="2022-09-01T00:00:00"/>
    <x v="0"/>
    <m/>
    <m/>
    <m/>
    <m/>
    <m/>
    <s v="Mohammad Hamja Bin Ali"/>
    <n v="1840742077"/>
    <s v="hamja.shedwash@gmail.com"/>
    <s v="IOM-SHED"/>
  </r>
  <r>
    <n v="3462"/>
    <s v="IOM"/>
    <s v="SHED"/>
    <s v="KFW"/>
    <s v="WASH"/>
    <x v="2"/>
    <x v="4"/>
    <s v="# of HP sessions at HH level"/>
    <m/>
    <n v="125"/>
    <s v="completed"/>
    <s v="Chittagong"/>
    <s v="Cox's Bazar"/>
    <x v="0"/>
    <s v="Palong Khali"/>
    <s v="Camp 13"/>
    <x v="6"/>
    <d v="2022-09-01T00:00:00"/>
    <x v="0"/>
    <m/>
    <m/>
    <m/>
    <m/>
    <m/>
    <s v="Mohammad Hamja Bin Ali"/>
    <n v="1840742077"/>
    <s v="hamja.shedwash@gmail.com"/>
    <s v="IOM-SHED"/>
  </r>
  <r>
    <n v="3463"/>
    <s v="IOM"/>
    <s v="SHED"/>
    <s v="KFW"/>
    <s v="WASH"/>
    <x v="2"/>
    <x v="20"/>
    <s v="# of household"/>
    <m/>
    <n v="108"/>
    <s v="completed"/>
    <s v="Chittagong"/>
    <s v="Cox's Bazar"/>
    <x v="0"/>
    <s v="Palong Khali"/>
    <s v="Camp 13"/>
    <x v="6"/>
    <d v="2022-09-01T00:00:00"/>
    <x v="0"/>
    <m/>
    <m/>
    <m/>
    <m/>
    <m/>
    <s v="Mohammad Hamja Bin Ali"/>
    <n v="1840742077"/>
    <s v="hamja.shedwash@gmail.com"/>
    <s v="IOM-SHED"/>
  </r>
  <r>
    <n v="3464"/>
    <s v="IOM"/>
    <s v="SHED"/>
    <s v="KFW"/>
    <s v="WASH"/>
    <x v="3"/>
    <x v="5"/>
    <s v="# of campaign per camp "/>
    <m/>
    <n v="1"/>
    <s v="completed"/>
    <s v="Chittagong"/>
    <s v="Cox's Bazar"/>
    <x v="0"/>
    <s v="Palong Khali"/>
    <s v="Camp 13"/>
    <x v="6"/>
    <d v="2022-09-01T00:00:00"/>
    <x v="0"/>
    <m/>
    <m/>
    <m/>
    <m/>
    <m/>
    <s v="Mohammad Hamja Bin Ali"/>
    <n v="1840742077"/>
    <s v="hamja.shedwash@gmail.com"/>
    <s v="IOM-SHED"/>
  </r>
  <r>
    <n v="3465"/>
    <s v="IOM"/>
    <s v="SHED"/>
    <s v="KFW"/>
    <s v="WASH"/>
    <x v="3"/>
    <x v="6"/>
    <s v="# of plant"/>
    <m/>
    <n v="1"/>
    <s v="completed"/>
    <s v="Chittagong"/>
    <s v="Cox's Bazar"/>
    <x v="0"/>
    <s v="Palong Khali"/>
    <s v="Camp 13"/>
    <x v="6"/>
    <d v="2022-09-01T00:00:00"/>
    <x v="0"/>
    <m/>
    <m/>
    <m/>
    <m/>
    <m/>
    <s v="Mohammad Hamja Bin Ali"/>
    <n v="1840742077"/>
    <s v="hamja.shedwash@gmail.com"/>
    <s v="IOM-SHED"/>
  </r>
  <r>
    <n v="3466"/>
    <s v="IOM"/>
    <s v="SHED"/>
    <s v="Australian AID"/>
    <s v="WASH"/>
    <x v="0"/>
    <x v="0"/>
    <s v="# of tube well"/>
    <m/>
    <n v="62"/>
    <s v="completed"/>
    <s v="Chittagong"/>
    <s v="Cox's Bazar"/>
    <x v="0"/>
    <s v="Palong Khali"/>
    <s v="Camp 02W"/>
    <x v="6"/>
    <d v="2022-09-01T00:00:00"/>
    <x v="0"/>
    <m/>
    <m/>
    <m/>
    <m/>
    <m/>
    <s v="Mohammad Hamja Bin Ali"/>
    <n v="1840742077"/>
    <s v="hamja.shedwash@gmail.com"/>
    <s v="IOM-SHED"/>
  </r>
  <r>
    <n v="3467"/>
    <s v="IOM"/>
    <s v="SHED"/>
    <s v="Australian AID"/>
    <s v="WASH"/>
    <x v="1"/>
    <x v="1"/>
    <s v="# of door "/>
    <m/>
    <n v="55"/>
    <s v="completed"/>
    <s v="Chittagong"/>
    <s v="Cox's Bazar"/>
    <x v="0"/>
    <s v="Palong Khali"/>
    <s v="Camp 02W"/>
    <x v="6"/>
    <d v="2022-09-01T00:00:00"/>
    <x v="0"/>
    <m/>
    <m/>
    <m/>
    <m/>
    <m/>
    <s v="Mohammad Hamja Bin Ali"/>
    <n v="1840742077"/>
    <s v="hamja.shedwash@gmail.com"/>
    <s v="IOM-SHED"/>
  </r>
  <r>
    <n v="3468"/>
    <s v="IOM"/>
    <s v="SHED"/>
    <s v="Australian AID"/>
    <s v="WASH"/>
    <x v="1"/>
    <x v="8"/>
    <s v="# of FSM Site"/>
    <m/>
    <n v="19"/>
    <s v="completed"/>
    <s v="Chittagong"/>
    <s v="Cox's Bazar"/>
    <x v="0"/>
    <s v="Palong Khali"/>
    <s v="Camp 02W"/>
    <x v="6"/>
    <d v="2022-09-01T00:00:00"/>
    <x v="0"/>
    <m/>
    <m/>
    <m/>
    <m/>
    <m/>
    <s v="Mohammad Hamja Bin Ali"/>
    <n v="1840742077"/>
    <s v="hamja.shedwash@gmail.com"/>
    <s v="IOM-SHED"/>
  </r>
  <r>
    <n v="3469"/>
    <s v="IOM"/>
    <s v="SHED"/>
    <s v="Australian AID"/>
    <s v="WASH"/>
    <x v="1"/>
    <x v="2"/>
    <s v="# of FSM Site"/>
    <m/>
    <n v="4"/>
    <s v="completed"/>
    <s v="Chittagong"/>
    <s v="Cox's Bazar"/>
    <x v="0"/>
    <s v="Palong Khali"/>
    <s v="Camp 02W"/>
    <x v="6"/>
    <d v="2022-09-01T00:00:00"/>
    <x v="0"/>
    <m/>
    <m/>
    <m/>
    <m/>
    <m/>
    <s v="Mohammad Hamja Bin Ali"/>
    <n v="1840742077"/>
    <s v="hamja.shedwash@gmail.com"/>
    <s v="IOM-SHED"/>
  </r>
  <r>
    <n v="3470"/>
    <s v="IOM"/>
    <s v="SHED"/>
    <s v="Australian AID"/>
    <s v="WASH"/>
    <x v="1"/>
    <x v="9"/>
    <s v="# of door"/>
    <m/>
    <n v="308"/>
    <s v="completed"/>
    <s v="Chittagong"/>
    <s v="Cox's Bazar"/>
    <x v="0"/>
    <s v="Palong Khali"/>
    <s v="Camp 02W"/>
    <x v="6"/>
    <d v="2022-09-01T00:00:00"/>
    <x v="0"/>
    <m/>
    <m/>
    <m/>
    <m/>
    <m/>
    <s v="Mohammad Hamja Bin Ali"/>
    <n v="1840742077"/>
    <s v="hamja.shedwash@gmail.com"/>
    <s v="IOM-SHED"/>
  </r>
  <r>
    <n v="3471"/>
    <s v="IOM"/>
    <s v="SHED"/>
    <s v="Australian AID"/>
    <s v="WASH"/>
    <x v="1"/>
    <x v="3"/>
    <s v="# of door"/>
    <m/>
    <n v="370"/>
    <s v="completed"/>
    <s v="Chittagong"/>
    <s v="Cox's Bazar"/>
    <x v="0"/>
    <s v="Palong Khali"/>
    <s v="Camp 02W"/>
    <x v="6"/>
    <d v="2022-09-01T00:00:00"/>
    <x v="0"/>
    <m/>
    <m/>
    <m/>
    <m/>
    <m/>
    <s v="Mohammad Hamja Bin Ali"/>
    <n v="1840742077"/>
    <s v="hamja.shedwash@gmail.com"/>
    <s v="IOM-SHED"/>
  </r>
  <r>
    <n v="3472"/>
    <s v="IOM"/>
    <s v="SHED"/>
    <s v="Australian AID"/>
    <s v="WASH"/>
    <x v="2"/>
    <x v="4"/>
    <s v="# of HP sessions at HH level"/>
    <m/>
    <n v="154"/>
    <s v="completed"/>
    <s v="Chittagong"/>
    <s v="Cox's Bazar"/>
    <x v="0"/>
    <s v="Palong Khali"/>
    <s v="Camp 02W"/>
    <x v="6"/>
    <d v="2022-09-01T00:00:00"/>
    <x v="0"/>
    <m/>
    <m/>
    <m/>
    <m/>
    <m/>
    <s v="Mohammad Hamja Bin Ali"/>
    <n v="1840742077"/>
    <s v="hamja.shedwash@gmail.com"/>
    <s v="IOM-SHED"/>
  </r>
  <r>
    <n v="3473"/>
    <s v="IOM"/>
    <s v="SHED"/>
    <s v="Australian AID"/>
    <s v="WASH"/>
    <x v="3"/>
    <x v="5"/>
    <s v="# of campaign per camp "/>
    <m/>
    <n v="15"/>
    <s v="completed"/>
    <s v="Chittagong"/>
    <s v="Cox's Bazar"/>
    <x v="0"/>
    <s v="Palong Khali"/>
    <s v="Camp 02W"/>
    <x v="6"/>
    <d v="2022-09-01T00:00:00"/>
    <x v="0"/>
    <m/>
    <m/>
    <m/>
    <m/>
    <m/>
    <s v="Mohammad Hamja Bin Ali"/>
    <n v="1840742077"/>
    <s v="hamja.shedwash@gmail.com"/>
    <s v="IOM-SHED"/>
  </r>
  <r>
    <n v="3474"/>
    <s v="IOM"/>
    <s v="SHED"/>
    <s v="Australian AID"/>
    <s v="WASH"/>
    <x v="3"/>
    <x v="6"/>
    <s v="# of plant"/>
    <m/>
    <n v="1"/>
    <s v="completed"/>
    <s v="Chittagong"/>
    <s v="Cox's Bazar"/>
    <x v="0"/>
    <s v="Palong Khali"/>
    <s v="Camp 02W"/>
    <x v="6"/>
    <d v="2022-09-01T00:00:00"/>
    <x v="0"/>
    <m/>
    <m/>
    <m/>
    <m/>
    <m/>
    <s v="Mohammad Hamja Bin Ali"/>
    <n v="1840742077"/>
    <s v="hamja.shedwash@gmail.com"/>
    <s v="IOM-SHED"/>
  </r>
  <r>
    <n v="3475"/>
    <s v="IOM"/>
    <s v="SHED"/>
    <s v="KFW"/>
    <s v="WASH"/>
    <x v="0"/>
    <x v="0"/>
    <s v="# of tube well"/>
    <m/>
    <n v="41"/>
    <s v="completed"/>
    <s v="Chittagong"/>
    <s v="Cox's Bazar"/>
    <x v="0"/>
    <s v="Palong Khali"/>
    <s v="Camp 20"/>
    <x v="6"/>
    <d v="2022-09-01T00:00:00"/>
    <x v="0"/>
    <m/>
    <m/>
    <m/>
    <m/>
    <m/>
    <s v="Mohammad Hamja Bin Ali"/>
    <n v="1840742077"/>
    <s v="hamja.shedwash@gmail.com"/>
    <s v="IOM-SHED"/>
  </r>
  <r>
    <n v="3476"/>
    <s v="IOM"/>
    <s v="SHED"/>
    <s v="KFW"/>
    <s v="WASH"/>
    <x v="1"/>
    <x v="1"/>
    <s v="# of door "/>
    <m/>
    <n v="23"/>
    <s v="completed"/>
    <s v="Chittagong"/>
    <s v="Cox's Bazar"/>
    <x v="0"/>
    <s v="Palong Khali"/>
    <s v="Camp 20"/>
    <x v="6"/>
    <d v="2022-09-01T00:00:00"/>
    <x v="0"/>
    <m/>
    <m/>
    <m/>
    <m/>
    <m/>
    <s v="Mohammad Hamja Bin Ali"/>
    <n v="1840742077"/>
    <s v="hamja.shedwash@gmail.com"/>
    <s v="IOM-SHED"/>
  </r>
  <r>
    <n v="3477"/>
    <s v="IOM"/>
    <s v="SHED"/>
    <s v="KFW"/>
    <s v="WASH"/>
    <x v="1"/>
    <x v="8"/>
    <s v="# of FSM Site"/>
    <m/>
    <n v="6"/>
    <s v="completed"/>
    <s v="Chittagong"/>
    <s v="Cox's Bazar"/>
    <x v="0"/>
    <s v="Palong Khali"/>
    <s v="Camp 20"/>
    <x v="6"/>
    <d v="2022-09-01T00:00:00"/>
    <x v="0"/>
    <m/>
    <m/>
    <m/>
    <m/>
    <m/>
    <s v="Mohammad Hamja Bin Ali"/>
    <n v="1840742077"/>
    <s v="hamja.shedwash@gmail.com"/>
    <s v="IOM-SHED"/>
  </r>
  <r>
    <n v="3478"/>
    <s v="IOM"/>
    <s v="SHED"/>
    <s v="KFW"/>
    <s v="WASH"/>
    <x v="1"/>
    <x v="2"/>
    <s v="# of FSM Site"/>
    <m/>
    <n v="1"/>
    <s v="completed"/>
    <s v="Chittagong"/>
    <s v="Cox's Bazar"/>
    <x v="0"/>
    <s v="Palong Khali"/>
    <s v="Camp 20"/>
    <x v="6"/>
    <d v="2022-09-01T00:00:00"/>
    <x v="0"/>
    <m/>
    <m/>
    <m/>
    <m/>
    <m/>
    <s v="Mohammad Hamja Bin Ali"/>
    <n v="1840742077"/>
    <s v="hamja.shedwash@gmail.com"/>
    <s v="IOM-SHED"/>
  </r>
  <r>
    <n v="3479"/>
    <s v="IOM"/>
    <s v="SHED"/>
    <s v="KFW"/>
    <s v="WASH"/>
    <x v="1"/>
    <x v="9"/>
    <s v="# of door"/>
    <m/>
    <n v="20"/>
    <s v="completed"/>
    <s v="Chittagong"/>
    <s v="Cox's Bazar"/>
    <x v="0"/>
    <s v="Palong Khali"/>
    <s v="Camp 20"/>
    <x v="6"/>
    <d v="2022-09-01T00:00:00"/>
    <x v="0"/>
    <m/>
    <m/>
    <m/>
    <m/>
    <m/>
    <s v="Mohammad Hamja Bin Ali"/>
    <n v="1840742077"/>
    <s v="hamja.shedwash@gmail.com"/>
    <s v="IOM-SHED"/>
  </r>
  <r>
    <n v="3480"/>
    <s v="IOM"/>
    <s v="SHED"/>
    <s v="KFW"/>
    <s v="WASH"/>
    <x v="1"/>
    <x v="3"/>
    <s v="# of door"/>
    <m/>
    <n v="12"/>
    <s v="completed"/>
    <s v="Chittagong"/>
    <s v="Cox's Bazar"/>
    <x v="0"/>
    <s v="Palong Khali"/>
    <s v="Camp 20"/>
    <x v="6"/>
    <d v="2022-09-01T00:00:00"/>
    <x v="0"/>
    <m/>
    <m/>
    <m/>
    <m/>
    <m/>
    <s v="Mohammad Hamja Bin Ali"/>
    <n v="1840742077"/>
    <s v="hamja.shedwash@gmail.com"/>
    <s v="IOM-SHED"/>
  </r>
  <r>
    <n v="3481"/>
    <s v="IOM"/>
    <s v="SHED"/>
    <s v="KFW"/>
    <s v="WASH"/>
    <x v="2"/>
    <x v="4"/>
    <s v="# of HP sessions at HH level"/>
    <m/>
    <n v="6"/>
    <s v="completed"/>
    <s v="Chittagong"/>
    <s v="Cox's Bazar"/>
    <x v="0"/>
    <s v="Palong Khali"/>
    <s v="Camp 20"/>
    <x v="6"/>
    <d v="2022-09-01T00:00:00"/>
    <x v="0"/>
    <m/>
    <m/>
    <m/>
    <m/>
    <m/>
    <s v="Mohammad Hamja Bin Ali"/>
    <n v="1840742077"/>
    <s v="hamja.shedwash@gmail.com"/>
    <s v="IOM-SHED"/>
  </r>
  <r>
    <n v="3482"/>
    <s v="IOM"/>
    <s v="SHED"/>
    <s v="KFW"/>
    <s v="WASH"/>
    <x v="2"/>
    <x v="20"/>
    <s v="# of household"/>
    <m/>
    <n v="1556"/>
    <s v="completed"/>
    <s v="Chittagong"/>
    <s v="Cox's Bazar"/>
    <x v="0"/>
    <s v="Palong Khali"/>
    <s v="Camp 20"/>
    <x v="6"/>
    <d v="2022-09-01T00:00:00"/>
    <x v="0"/>
    <m/>
    <m/>
    <m/>
    <m/>
    <m/>
    <s v="Mohammad Hamja Bin Ali"/>
    <n v="1840742077"/>
    <s v="hamja.shedwash@gmail.com"/>
    <s v="IOM-SHED"/>
  </r>
  <r>
    <n v="3483"/>
    <s v="IOM"/>
    <s v="SHED"/>
    <s v="KFW"/>
    <s v="WASH"/>
    <x v="3"/>
    <x v="5"/>
    <s v="# of campaign per camp "/>
    <m/>
    <n v="1"/>
    <s v="completed"/>
    <s v="Chittagong"/>
    <s v="Cox's Bazar"/>
    <x v="0"/>
    <s v="Palong Khali"/>
    <s v="Camp 20"/>
    <x v="6"/>
    <d v="2022-09-01T00:00:00"/>
    <x v="0"/>
    <m/>
    <m/>
    <m/>
    <m/>
    <m/>
    <s v="Mohammad Hamja Bin Ali"/>
    <n v="1840742077"/>
    <s v="hamja.shedwash@gmail.com"/>
    <s v="IOM-SHED"/>
  </r>
  <r>
    <n v="3484"/>
    <s v="IOM"/>
    <s v="SHED"/>
    <s v="KFW"/>
    <s v="WASH"/>
    <x v="3"/>
    <x v="6"/>
    <s v="# of plant"/>
    <m/>
    <n v="2"/>
    <s v="completed"/>
    <s v="Chittagong"/>
    <s v="Cox's Bazar"/>
    <x v="0"/>
    <s v="Palong Khali"/>
    <s v="Camp 20"/>
    <x v="6"/>
    <d v="2022-09-01T00:00:00"/>
    <x v="0"/>
    <m/>
    <m/>
    <m/>
    <m/>
    <m/>
    <s v="Mohammad Hamja Bin Ali"/>
    <n v="1840742077"/>
    <s v="hamja.shedwash@gmail.com"/>
    <s v="IOM-SHED"/>
  </r>
  <r>
    <n v="3485"/>
    <s v="IOM"/>
    <s v="SHED"/>
    <s v="KFW"/>
    <s v="WASH"/>
    <x v="3"/>
    <x v="24"/>
    <s v="# of 10L bin"/>
    <m/>
    <n v="90"/>
    <s v="completed"/>
    <s v="Chittagong"/>
    <s v="Cox's Bazar"/>
    <x v="0"/>
    <s v="Palong Khali"/>
    <s v="Camp 20"/>
    <x v="6"/>
    <d v="2022-09-01T00:00:00"/>
    <x v="0"/>
    <m/>
    <m/>
    <m/>
    <m/>
    <m/>
    <s v="Mohammad Hamja Bin Ali"/>
    <n v="1840742077"/>
    <s v="hamja.shedwash@gmail.com"/>
    <s v="IOM-SHED"/>
  </r>
  <r>
    <n v="3486"/>
    <s v="IOM"/>
    <s v="SHED"/>
    <s v="KFW"/>
    <s v="WASH"/>
    <x v="0"/>
    <x v="0"/>
    <s v="# of tube well"/>
    <m/>
    <n v="56"/>
    <s v="completed"/>
    <s v="Chittagong"/>
    <s v="Cox's Bazar"/>
    <x v="0"/>
    <s v="Palong Khali"/>
    <s v="Camp 20 Extension"/>
    <x v="6"/>
    <d v="2022-09-01T00:00:00"/>
    <x v="0"/>
    <m/>
    <m/>
    <m/>
    <m/>
    <m/>
    <s v="Mohammad Hamja Bin Ali"/>
    <n v="1840742077"/>
    <s v="hamja.shedwash@gmail.com"/>
    <s v="IOM-SHED"/>
  </r>
  <r>
    <n v="3487"/>
    <s v="IOM"/>
    <s v="SHED"/>
    <s v="KFW"/>
    <s v="WASH"/>
    <x v="0"/>
    <x v="12"/>
    <s v="# of water network"/>
    <m/>
    <n v="4"/>
    <s v="completed"/>
    <s v="Chittagong"/>
    <s v="Cox's Bazar"/>
    <x v="0"/>
    <s v="Palong Khali"/>
    <s v="Camp 20 Extension"/>
    <x v="6"/>
    <d v="2022-09-01T00:00:00"/>
    <x v="0"/>
    <m/>
    <m/>
    <m/>
    <m/>
    <m/>
    <s v="Mohammad Hamja Bin Ali"/>
    <n v="1840742077"/>
    <s v="hamja.shedwash@gmail.com"/>
    <s v="IOM-SHED"/>
  </r>
  <r>
    <n v="3488"/>
    <s v="IOM"/>
    <s v="SHED"/>
    <s v="KFW"/>
    <s v="WASH"/>
    <x v="0"/>
    <x v="30"/>
    <s v="# of household"/>
    <m/>
    <n v="45"/>
    <s v="completed"/>
    <s v="Chittagong"/>
    <s v="Cox's Bazar"/>
    <x v="0"/>
    <s v="Palong Khali"/>
    <s v="Camp 20 Extension"/>
    <x v="6"/>
    <d v="2022-09-01T00:00:00"/>
    <x v="0"/>
    <m/>
    <m/>
    <m/>
    <m/>
    <m/>
    <s v="Mohammad Hamja Bin Ali"/>
    <n v="1840742077"/>
    <s v="hamja.shedwash@gmail.com"/>
    <s v="IOM-SHED"/>
  </r>
  <r>
    <n v="3489"/>
    <s v="IOM"/>
    <s v="SHED"/>
    <s v="KFW"/>
    <s v="WASH"/>
    <x v="1"/>
    <x v="1"/>
    <s v="# of door "/>
    <m/>
    <n v="21"/>
    <s v="completed"/>
    <s v="Chittagong"/>
    <s v="Cox's Bazar"/>
    <x v="0"/>
    <s v="Palong Khali"/>
    <s v="Camp 20 Extension"/>
    <x v="6"/>
    <d v="2022-09-01T00:00:00"/>
    <x v="0"/>
    <m/>
    <m/>
    <m/>
    <m/>
    <m/>
    <s v="Mohammad Hamja Bin Ali"/>
    <n v="1840742077"/>
    <s v="hamja.shedwash@gmail.com"/>
    <s v="IOM-SHED"/>
  </r>
  <r>
    <n v="3490"/>
    <s v="IOM"/>
    <s v="SHED"/>
    <s v="KFW"/>
    <s v="WASH"/>
    <x v="1"/>
    <x v="8"/>
    <s v="# of FSM Site"/>
    <m/>
    <n v="13"/>
    <s v="completed"/>
    <s v="Chittagong"/>
    <s v="Cox's Bazar"/>
    <x v="0"/>
    <s v="Palong Khali"/>
    <s v="Camp 20 Extension"/>
    <x v="6"/>
    <d v="2022-09-01T00:00:00"/>
    <x v="0"/>
    <m/>
    <m/>
    <m/>
    <m/>
    <m/>
    <s v="Mohammad Hamja Bin Ali"/>
    <n v="1840742077"/>
    <s v="hamja.shedwash@gmail.com"/>
    <s v="IOM-SHED"/>
  </r>
  <r>
    <n v="3491"/>
    <s v="IOM"/>
    <s v="SHED"/>
    <s v="KFW"/>
    <s v="WASH"/>
    <x v="1"/>
    <x v="2"/>
    <s v="# of FSM Site"/>
    <m/>
    <n v="1"/>
    <s v="completed"/>
    <s v="Chittagong"/>
    <s v="Cox's Bazar"/>
    <x v="0"/>
    <s v="Palong Khali"/>
    <s v="Camp 20 Extension"/>
    <x v="6"/>
    <d v="2022-09-01T00:00:00"/>
    <x v="0"/>
    <m/>
    <m/>
    <m/>
    <m/>
    <m/>
    <s v="Mohammad Hamja Bin Ali"/>
    <n v="1840742077"/>
    <s v="hamja.shedwash@gmail.com"/>
    <s v="IOM-SHED"/>
  </r>
  <r>
    <n v="3492"/>
    <s v="IOM"/>
    <s v="SHED"/>
    <s v="KFW"/>
    <s v="WASH"/>
    <x v="1"/>
    <x v="9"/>
    <s v="# of door"/>
    <m/>
    <n v="63"/>
    <s v="completed"/>
    <s v="Chittagong"/>
    <s v="Cox's Bazar"/>
    <x v="0"/>
    <s v="Palong Khali"/>
    <s v="Camp 20 Extension"/>
    <x v="6"/>
    <d v="2022-09-01T00:00:00"/>
    <x v="0"/>
    <m/>
    <m/>
    <m/>
    <m/>
    <m/>
    <s v="Mohammad Hamja Bin Ali"/>
    <n v="1840742077"/>
    <s v="hamja.shedwash@gmail.com"/>
    <s v="IOM-SHED"/>
  </r>
  <r>
    <n v="3493"/>
    <s v="IOM"/>
    <s v="SHED"/>
    <s v="KFW"/>
    <s v="WASH"/>
    <x v="1"/>
    <x v="3"/>
    <s v="# of door"/>
    <m/>
    <n v="106"/>
    <s v="completed"/>
    <s v="Chittagong"/>
    <s v="Cox's Bazar"/>
    <x v="0"/>
    <s v="Palong Khali"/>
    <s v="Camp 20 Extension"/>
    <x v="6"/>
    <d v="2022-09-01T00:00:00"/>
    <x v="0"/>
    <m/>
    <m/>
    <m/>
    <m/>
    <m/>
    <s v="Mohammad Hamja Bin Ali"/>
    <n v="1840742077"/>
    <s v="hamja.shedwash@gmail.com"/>
    <s v="IOM-SHED"/>
  </r>
  <r>
    <n v="3494"/>
    <s v="IOM"/>
    <s v="SHED"/>
    <s v="KFW"/>
    <s v="WASH"/>
    <x v="2"/>
    <x v="4"/>
    <s v="# of HP sessions at HH level"/>
    <m/>
    <n v="11"/>
    <s v="completed"/>
    <s v="Chittagong"/>
    <s v="Cox's Bazar"/>
    <x v="0"/>
    <s v="Palong Khali"/>
    <s v="Camp 20 Extension"/>
    <x v="6"/>
    <d v="2022-09-01T00:00:00"/>
    <x v="0"/>
    <m/>
    <m/>
    <m/>
    <m/>
    <m/>
    <s v="Mohammad Hamja Bin Ali"/>
    <n v="1840742077"/>
    <s v="hamja.shedwash@gmail.com"/>
    <s v="IOM-SHED"/>
  </r>
  <r>
    <n v="3495"/>
    <s v="IOM"/>
    <s v="SHED"/>
    <s v="KFW"/>
    <s v="WASH"/>
    <x v="2"/>
    <x v="20"/>
    <s v="# of household"/>
    <m/>
    <n v="1835"/>
    <s v="completed"/>
    <s v="Chittagong"/>
    <s v="Cox's Bazar"/>
    <x v="0"/>
    <s v="Palong Khali"/>
    <s v="Camp 20 Extension"/>
    <x v="6"/>
    <d v="2022-09-01T00:00:00"/>
    <x v="0"/>
    <m/>
    <m/>
    <m/>
    <m/>
    <m/>
    <s v="Mohammad Hamja Bin Ali"/>
    <n v="1840742077"/>
    <s v="hamja.shedwash@gmail.com"/>
    <s v="IOM-SHED"/>
  </r>
  <r>
    <n v="3496"/>
    <s v="IOM"/>
    <s v="SHED"/>
    <s v="KFW"/>
    <s v="WASH"/>
    <x v="3"/>
    <x v="5"/>
    <s v="# of campaign per camp "/>
    <m/>
    <n v="1"/>
    <s v="completed"/>
    <s v="Chittagong"/>
    <s v="Cox's Bazar"/>
    <x v="0"/>
    <s v="Palong Khali"/>
    <s v="Camp 20 Extension"/>
    <x v="6"/>
    <d v="2022-09-01T00:00:00"/>
    <x v="0"/>
    <m/>
    <m/>
    <m/>
    <m/>
    <m/>
    <s v="Mohammad Hamja Bin Ali"/>
    <n v="1840742077"/>
    <s v="hamja.shedwash@gmail.com"/>
    <s v="IOM-SHED"/>
  </r>
  <r>
    <n v="3497"/>
    <s v="IOM"/>
    <s v="SHED"/>
    <s v="KFW"/>
    <s v="WASH"/>
    <x v="2"/>
    <x v="4"/>
    <s v="# of HP sessions at HH level"/>
    <m/>
    <n v="84"/>
    <s v="completed"/>
    <s v="Chittagong"/>
    <s v="Cox's Bazar"/>
    <x v="0"/>
    <s v="Raja Palong"/>
    <s v="HC,Raja Palong"/>
    <x v="6"/>
    <d v="2022-09-01T00:00:00"/>
    <x v="1"/>
    <m/>
    <m/>
    <m/>
    <m/>
    <m/>
    <s v="Mohammad Hamja Bin Ali"/>
    <n v="1840742077"/>
    <s v="hamja.shedwash@gmail.com"/>
    <s v="IOM-SHED"/>
  </r>
  <r>
    <n v="3498"/>
    <s v="IOM"/>
    <s v="SHED"/>
    <s v="KFW"/>
    <s v="WASH"/>
    <x v="2"/>
    <x v="4"/>
    <s v="# of HP sessions at HH level"/>
    <m/>
    <n v="78"/>
    <s v="completed"/>
    <s v="Chittagong"/>
    <s v="Cox's Bazar"/>
    <x v="0"/>
    <s v="Palong Khali"/>
    <s v="HC,Palong Khali"/>
    <x v="6"/>
    <d v="2022-09-01T00:00:00"/>
    <x v="1"/>
    <m/>
    <m/>
    <m/>
    <m/>
    <m/>
    <s v="Mohammad Hamja Bin Ali"/>
    <n v="1840742077"/>
    <s v="hamja.shedwash@gmail.com"/>
    <s v="IOM-SHED"/>
  </r>
  <r>
    <n v="3499"/>
    <s v="NCA"/>
    <s v="NGOF"/>
    <s v="NMFA"/>
    <s v="WASH"/>
    <x v="0"/>
    <x v="12"/>
    <s v="# of water network"/>
    <m/>
    <n v="4"/>
    <s v="completed"/>
    <s v="Chittagong"/>
    <s v="Cox's Bazar"/>
    <x v="1"/>
    <s v="Nhilla"/>
    <s v="Camp 25"/>
    <x v="6"/>
    <d v="2022-12-01T00:00:00"/>
    <x v="0"/>
    <m/>
    <m/>
    <m/>
    <m/>
    <m/>
    <s v="Shahrin Yealid"/>
    <n v="1613114224"/>
    <s v="yealid.ngof.nca@gmail.com"/>
    <s v="NCA-NGOF"/>
  </r>
  <r>
    <n v="3500"/>
    <s v="NCA"/>
    <s v="NGOF"/>
    <s v="NMFA"/>
    <s v="WASH"/>
    <x v="1"/>
    <x v="15"/>
    <s v="# of door "/>
    <m/>
    <n v="3"/>
    <s v="completed"/>
    <s v="Chittagong"/>
    <s v="Cox's Bazar"/>
    <x v="1"/>
    <s v="Nhilla"/>
    <s v="Camp 25"/>
    <x v="6"/>
    <d v="2022-12-01T00:00:00"/>
    <x v="0"/>
    <m/>
    <m/>
    <m/>
    <m/>
    <m/>
    <s v="Shahrin Yealid"/>
    <n v="1613114224"/>
    <s v="yealid.ngof.nca@gmail.com"/>
    <s v="NCA-NGOF"/>
  </r>
  <r>
    <n v="3501"/>
    <s v="NCA"/>
    <s v="NGOF"/>
    <s v="NMFA"/>
    <s v="WASH"/>
    <x v="1"/>
    <x v="1"/>
    <s v="# of door "/>
    <m/>
    <n v="4"/>
    <s v="completed"/>
    <s v="Chittagong"/>
    <s v="Cox's Bazar"/>
    <x v="1"/>
    <s v="Nhilla"/>
    <s v="Camp 25"/>
    <x v="6"/>
    <d v="2022-12-01T00:00:00"/>
    <x v="0"/>
    <m/>
    <m/>
    <m/>
    <m/>
    <m/>
    <s v="Shahrin Yealid"/>
    <n v="1613114224"/>
    <s v="yealid.ngof.nca@gmail.com"/>
    <s v="NCA-NGOF"/>
  </r>
  <r>
    <n v="3502"/>
    <s v="NCA"/>
    <s v="NGOF"/>
    <s v="NMFA"/>
    <s v="WASH"/>
    <x v="1"/>
    <x v="17"/>
    <s v="# of door"/>
    <m/>
    <n v="7"/>
    <s v="completed"/>
    <s v="Chittagong"/>
    <s v="Cox's Bazar"/>
    <x v="1"/>
    <s v="Nhilla"/>
    <s v="Camp 25"/>
    <x v="6"/>
    <d v="2022-12-01T00:00:00"/>
    <x v="0"/>
    <m/>
    <m/>
    <m/>
    <m/>
    <m/>
    <s v="Shahrin Yealid"/>
    <n v="1613114224"/>
    <s v="yealid.ngof.nca@gmail.com"/>
    <s v="NCA-NGOF"/>
  </r>
  <r>
    <n v="3503"/>
    <s v="NCA"/>
    <s v="NGOF"/>
    <s v="NMFA"/>
    <s v="WASH"/>
    <x v="1"/>
    <x v="9"/>
    <s v="# of door"/>
    <m/>
    <n v="61"/>
    <s v="completed"/>
    <s v="Chittagong"/>
    <s v="Cox's Bazar"/>
    <x v="1"/>
    <s v="Nhilla"/>
    <s v="Camp 25"/>
    <x v="6"/>
    <d v="2022-12-01T00:00:00"/>
    <x v="0"/>
    <m/>
    <m/>
    <m/>
    <m/>
    <m/>
    <s v="Shahrin Yealid"/>
    <n v="1613114224"/>
    <s v="yealid.ngof.nca@gmail.com"/>
    <s v="NCA-NGOF"/>
  </r>
  <r>
    <n v="3504"/>
    <s v="NCA"/>
    <s v="NGOF"/>
    <s v="NMFA"/>
    <s v="WASH"/>
    <x v="2"/>
    <x v="10"/>
    <s v="# of HP sessions at community level"/>
    <m/>
    <n v="549"/>
    <s v="completed"/>
    <s v="Chittagong"/>
    <s v="Cox's Bazar"/>
    <x v="1"/>
    <s v="Nhilla"/>
    <s v="Camp 25"/>
    <x v="6"/>
    <d v="2022-12-01T00:00:00"/>
    <x v="0"/>
    <m/>
    <m/>
    <m/>
    <m/>
    <m/>
    <s v="Shahrin Yealid"/>
    <n v="1613114224"/>
    <s v="yealid.ngof.nca@gmail.com"/>
    <s v="NCA-NGOF"/>
  </r>
  <r>
    <n v="3505"/>
    <s v="NCA"/>
    <s v="NGOF"/>
    <s v="NMFA"/>
    <s v="WASH"/>
    <x v="3"/>
    <x v="6"/>
    <s v="# of plant"/>
    <m/>
    <n v="1"/>
    <s v="completed"/>
    <s v="Chittagong"/>
    <s v="Cox's Bazar"/>
    <x v="1"/>
    <s v="Nhilla"/>
    <s v="Camp 25"/>
    <x v="6"/>
    <d v="2022-12-01T00:00:00"/>
    <x v="0"/>
    <m/>
    <m/>
    <m/>
    <m/>
    <m/>
    <s v="Shahrin Yealid"/>
    <n v="1613114224"/>
    <s v="yealid.ngof.nca@gmail.com"/>
    <s v="NCA-NGOF"/>
  </r>
  <r>
    <n v="3506"/>
    <s v="NCA"/>
    <s v="NGOF"/>
    <s v="NMFA"/>
    <s v="WASH"/>
    <x v="2"/>
    <x v="10"/>
    <s v="# of HP sessions at community level"/>
    <m/>
    <n v="465"/>
    <s v="completed"/>
    <s v="Chittagong"/>
    <s v="Cox's Bazar"/>
    <x v="1"/>
    <s v="Nhilla"/>
    <s v="HC,Nhilla"/>
    <x v="6"/>
    <d v="2022-12-01T00:00:00"/>
    <x v="1"/>
    <m/>
    <m/>
    <m/>
    <m/>
    <m/>
    <s v="Shahrin Yealid"/>
    <n v="1613114224"/>
    <s v="yealid.ngof.nca@gmail.com"/>
    <s v="NCA-NGOF"/>
  </r>
  <r>
    <n v="3507"/>
    <s v="UNICEF"/>
    <s v="BRAC"/>
    <s v="UNICEF"/>
    <s v="WASH"/>
    <x v="0"/>
    <x v="0"/>
    <s v="# of tube well"/>
    <m/>
    <n v="282"/>
    <s v="completed"/>
    <s v="Chittagong"/>
    <s v="Cox's Bazar"/>
    <x v="0"/>
    <s v="Palong Khali"/>
    <s v="Camp 14"/>
    <x v="6"/>
    <d v="2023-03-01T00:00:00"/>
    <x v="0"/>
    <m/>
    <m/>
    <m/>
    <m/>
    <m/>
    <s v="Muhammed Sydul Hasan Sohan"/>
    <n v="1847456486"/>
    <s v="muhammed.sydul@brac.net"/>
    <s v="UNICEF-BRAC"/>
  </r>
  <r>
    <n v="3508"/>
    <s v="UNICEF"/>
    <s v="BRAC"/>
    <s v="UNICEF"/>
    <s v="WASH"/>
    <x v="0"/>
    <x v="12"/>
    <s v="# of water network"/>
    <m/>
    <n v="7"/>
    <s v="completed"/>
    <s v="Chittagong"/>
    <s v="Cox's Bazar"/>
    <x v="0"/>
    <s v="Palong Khali"/>
    <s v="Camp 14"/>
    <x v="6"/>
    <d v="2023-03-01T00:00:00"/>
    <x v="0"/>
    <m/>
    <m/>
    <m/>
    <m/>
    <m/>
    <s v="Muhammed Sydul Hasan Sohan"/>
    <n v="1847456486"/>
    <s v="muhammed.sydul@brac.net"/>
    <s v="UNICEF-BRAC"/>
  </r>
  <r>
    <n v="3509"/>
    <s v="UNICEF"/>
    <s v="BRAC"/>
    <s v="UNICEF"/>
    <s v="WASH"/>
    <x v="1"/>
    <x v="1"/>
    <s v="# of door "/>
    <m/>
    <n v="31"/>
    <s v="completed"/>
    <s v="Chittagong"/>
    <s v="Cox's Bazar"/>
    <x v="0"/>
    <s v="Palong Khali"/>
    <s v="Camp 14"/>
    <x v="6"/>
    <d v="2023-03-01T00:00:00"/>
    <x v="0"/>
    <m/>
    <m/>
    <m/>
    <m/>
    <m/>
    <s v="Muhammed Sydul Hasan Sohan"/>
    <n v="1847456486"/>
    <s v="muhammed.sydul@brac.net"/>
    <s v="UNICEF-BRAC"/>
  </r>
  <r>
    <n v="3510"/>
    <s v="UNICEF"/>
    <s v="BRAC"/>
    <s v="UNICEF"/>
    <s v="WASH"/>
    <x v="1"/>
    <x v="8"/>
    <s v="# of FSM Site"/>
    <m/>
    <n v="7"/>
    <s v="completed"/>
    <s v="Chittagong"/>
    <s v="Cox's Bazar"/>
    <x v="0"/>
    <s v="Palong Khali"/>
    <s v="Camp 14"/>
    <x v="6"/>
    <d v="2023-03-01T00:00:00"/>
    <x v="0"/>
    <m/>
    <m/>
    <m/>
    <m/>
    <m/>
    <s v="Muhammed Sydul Hasan Sohan"/>
    <n v="1847456486"/>
    <s v="muhammed.sydul@brac.net"/>
    <s v="UNICEF-BRAC"/>
  </r>
  <r>
    <n v="3511"/>
    <s v="UNICEF"/>
    <s v="BRAC"/>
    <s v="UNICEF"/>
    <s v="WASH"/>
    <x v="1"/>
    <x v="2"/>
    <s v="# of FSM Site"/>
    <m/>
    <n v="5"/>
    <s v="completed"/>
    <s v="Chittagong"/>
    <s v="Cox's Bazar"/>
    <x v="0"/>
    <s v="Palong Khali"/>
    <s v="Camp 14"/>
    <x v="6"/>
    <d v="2023-03-01T00:00:00"/>
    <x v="0"/>
    <m/>
    <m/>
    <m/>
    <m/>
    <m/>
    <s v="Muhammed Sydul Hasan Sohan"/>
    <n v="1847456486"/>
    <s v="muhammed.sydul@brac.net"/>
    <s v="UNICEF-BRAC"/>
  </r>
  <r>
    <n v="3512"/>
    <s v="UNICEF"/>
    <s v="BRAC"/>
    <s v="UNICEF"/>
    <s v="WASH"/>
    <x v="1"/>
    <x v="9"/>
    <s v="# of door"/>
    <m/>
    <n v="227"/>
    <s v="completed"/>
    <s v="Chittagong"/>
    <s v="Cox's Bazar"/>
    <x v="0"/>
    <s v="Palong Khali"/>
    <s v="Camp 14"/>
    <x v="6"/>
    <d v="2023-03-01T00:00:00"/>
    <x v="0"/>
    <m/>
    <m/>
    <m/>
    <m/>
    <m/>
    <s v="Muhammed Sydul Hasan Sohan"/>
    <n v="1847456486"/>
    <s v="muhammed.sydul@brac.net"/>
    <s v="UNICEF-BRAC"/>
  </r>
  <r>
    <n v="3513"/>
    <s v="UNICEF"/>
    <s v="BRAC"/>
    <s v="UNICEF"/>
    <s v="WASH"/>
    <x v="1"/>
    <x v="3"/>
    <s v="# of door"/>
    <m/>
    <n v="1102"/>
    <s v="completed"/>
    <s v="Chittagong"/>
    <s v="Cox's Bazar"/>
    <x v="0"/>
    <s v="Palong Khali"/>
    <s v="Camp 14"/>
    <x v="6"/>
    <d v="2023-03-01T00:00:00"/>
    <x v="0"/>
    <m/>
    <m/>
    <m/>
    <m/>
    <m/>
    <s v="Muhammed Sydul Hasan Sohan"/>
    <n v="1847456486"/>
    <s v="muhammed.sydul@brac.net"/>
    <s v="UNICEF-BRAC"/>
  </r>
  <r>
    <n v="3514"/>
    <s v="UNICEF"/>
    <s v="BRAC"/>
    <s v="UNICEF"/>
    <s v="WASH"/>
    <x v="2"/>
    <x v="4"/>
    <s v="# of HP sessions at HH level"/>
    <m/>
    <n v="7513"/>
    <s v="completed"/>
    <s v="Chittagong"/>
    <s v="Cox's Bazar"/>
    <x v="0"/>
    <s v="Palong Khali"/>
    <s v="Camp 14"/>
    <x v="6"/>
    <d v="2023-03-01T00:00:00"/>
    <x v="0"/>
    <m/>
    <m/>
    <m/>
    <m/>
    <m/>
    <s v="Muhammed Sydul Hasan Sohan"/>
    <n v="1847456486"/>
    <s v="muhammed.sydul@brac.net"/>
    <s v="UNICEF-BRAC"/>
  </r>
  <r>
    <n v="3515"/>
    <s v="UNICEF"/>
    <s v="BRAC"/>
    <s v="UNICEF"/>
    <s v="WASH"/>
    <x v="3"/>
    <x v="6"/>
    <s v="# of plant"/>
    <m/>
    <n v="1"/>
    <s v="completed"/>
    <s v="Chittagong"/>
    <s v="Cox's Bazar"/>
    <x v="0"/>
    <s v="Palong Khali"/>
    <s v="Camp 14"/>
    <x v="6"/>
    <d v="2023-03-01T00:00:00"/>
    <x v="0"/>
    <m/>
    <m/>
    <m/>
    <m/>
    <m/>
    <s v="Muhammed Sydul Hasan Sohan"/>
    <n v="1847456486"/>
    <s v="muhammed.sydul@brac.net"/>
    <s v="UNICEF-BRAC"/>
  </r>
  <r>
    <n v="3516"/>
    <s v="IOM"/>
    <s v="BRAC"/>
    <s v="IOM"/>
    <s v="WASH"/>
    <x v="0"/>
    <x v="0"/>
    <s v="# of tube well"/>
    <m/>
    <n v="128"/>
    <s v="completed"/>
    <s v="Chittagong"/>
    <s v="Cox's Bazar"/>
    <x v="0"/>
    <s v="Palong Khali"/>
    <s v="Camp 10"/>
    <x v="6"/>
    <d v="2022-12-01T00:00:00"/>
    <x v="0"/>
    <m/>
    <m/>
    <m/>
    <m/>
    <m/>
    <s v="Jaytun Naher"/>
    <n v="1833301502"/>
    <s v="jaytun.naher@brac.net"/>
    <s v="IOM-BRAC"/>
  </r>
  <r>
    <n v="3517"/>
    <s v="IOM"/>
    <s v="BRAC"/>
    <s v="IOM"/>
    <s v="WASH"/>
    <x v="0"/>
    <x v="0"/>
    <s v="# of tube well"/>
    <m/>
    <n v="17"/>
    <s v="completed"/>
    <s v="Chittagong"/>
    <s v="Cox's Bazar"/>
    <x v="0"/>
    <s v="Palong Khali"/>
    <s v="Camp 10"/>
    <x v="6"/>
    <d v="2022-12-01T00:00:00"/>
    <x v="0"/>
    <m/>
    <m/>
    <m/>
    <m/>
    <m/>
    <s v="Jaytun Naher"/>
    <n v="1833301502"/>
    <s v="jaytun.naher@brac.net"/>
    <s v="IOM-BRAC"/>
  </r>
  <r>
    <n v="3518"/>
    <s v="IOM"/>
    <s v="BRAC"/>
    <s v="IOM"/>
    <s v="WASH"/>
    <x v="1"/>
    <x v="23"/>
    <s v="# of door "/>
    <m/>
    <n v="1"/>
    <s v="completed"/>
    <s v="Chittagong"/>
    <s v="Cox's Bazar"/>
    <x v="0"/>
    <s v="Palong Khali"/>
    <s v="Camp 10"/>
    <x v="6"/>
    <d v="2022-12-01T00:00:00"/>
    <x v="0"/>
    <m/>
    <m/>
    <m/>
    <m/>
    <m/>
    <s v="Jaytun Naher"/>
    <n v="1833301502"/>
    <s v="jaytun.naher@brac.net"/>
    <s v="IOM-BRAC"/>
  </r>
  <r>
    <n v="3519"/>
    <s v="IOM"/>
    <s v="BRAC"/>
    <s v="IOM"/>
    <s v="WASH"/>
    <x v="1"/>
    <x v="1"/>
    <s v="# of door "/>
    <m/>
    <n v="27"/>
    <s v="completed"/>
    <s v="Chittagong"/>
    <s v="Cox's Bazar"/>
    <x v="0"/>
    <s v="Palong Khali"/>
    <s v="Camp 10"/>
    <x v="6"/>
    <d v="2022-12-01T00:00:00"/>
    <x v="0"/>
    <m/>
    <m/>
    <m/>
    <m/>
    <m/>
    <s v="Jaytun Naher"/>
    <n v="1833301502"/>
    <s v="jaytun.naher@brac.net"/>
    <s v="IOM-BRAC"/>
  </r>
  <r>
    <n v="3520"/>
    <s v="IOM"/>
    <s v="BRAC"/>
    <s v="IOM"/>
    <s v="WASH"/>
    <x v="1"/>
    <x v="8"/>
    <s v="# of FSM Site"/>
    <m/>
    <n v="4"/>
    <s v="completed"/>
    <s v="Chittagong"/>
    <s v="Cox's Bazar"/>
    <x v="0"/>
    <s v="Palong Khali"/>
    <s v="Camp 10"/>
    <x v="6"/>
    <d v="2022-12-01T00:00:00"/>
    <x v="0"/>
    <m/>
    <m/>
    <m/>
    <m/>
    <m/>
    <s v="Jaytun Naher"/>
    <n v="1833301502"/>
    <s v="jaytun.naher@brac.net"/>
    <s v="IOM-BRAC"/>
  </r>
  <r>
    <n v="3521"/>
    <s v="IOM"/>
    <s v="BRAC"/>
    <s v="IOM"/>
    <s v="WASH"/>
    <x v="1"/>
    <x v="2"/>
    <s v="# of FSM Site"/>
    <m/>
    <n v="1"/>
    <s v="completed"/>
    <s v="Chittagong"/>
    <s v="Cox's Bazar"/>
    <x v="0"/>
    <s v="Palong Khali"/>
    <s v="Camp 10"/>
    <x v="6"/>
    <d v="2022-12-01T00:00:00"/>
    <x v="0"/>
    <m/>
    <m/>
    <m/>
    <m/>
    <m/>
    <s v="Jaytun Naher"/>
    <n v="1833301502"/>
    <s v="jaytun.naher@brac.net"/>
    <s v="IOM-BRAC"/>
  </r>
  <r>
    <n v="3522"/>
    <s v="IOM"/>
    <s v="BRAC"/>
    <s v="IOM"/>
    <s v="WASH"/>
    <x v="1"/>
    <x v="9"/>
    <s v="# of door"/>
    <m/>
    <n v="267"/>
    <s v="completed"/>
    <s v="Chittagong"/>
    <s v="Cox's Bazar"/>
    <x v="0"/>
    <s v="Palong Khali"/>
    <s v="Camp 10"/>
    <x v="6"/>
    <d v="2022-12-01T00:00:00"/>
    <x v="0"/>
    <m/>
    <m/>
    <m/>
    <m/>
    <m/>
    <s v="Jaytun Naher"/>
    <n v="1833301502"/>
    <s v="jaytun.naher@brac.net"/>
    <s v="IOM-BRAC"/>
  </r>
  <r>
    <n v="3523"/>
    <s v="IOM"/>
    <s v="BRAC"/>
    <s v="IOM"/>
    <s v="WASH"/>
    <x v="1"/>
    <x v="3"/>
    <s v="# of door"/>
    <m/>
    <n v="260"/>
    <s v="completed"/>
    <s v="Chittagong"/>
    <s v="Cox's Bazar"/>
    <x v="0"/>
    <s v="Palong Khali"/>
    <s v="Camp 10"/>
    <x v="6"/>
    <d v="2022-12-01T00:00:00"/>
    <x v="0"/>
    <m/>
    <m/>
    <m/>
    <m/>
    <m/>
    <s v="Jaytun Naher"/>
    <n v="1833301502"/>
    <s v="jaytun.naher@brac.net"/>
    <s v="IOM-BRAC"/>
  </r>
  <r>
    <n v="3524"/>
    <s v="IOM"/>
    <s v="BRAC"/>
    <s v="IOM"/>
    <s v="WASH"/>
    <x v="0"/>
    <x v="7"/>
    <s v="N/A"/>
    <m/>
    <n v="11"/>
    <s v="completed"/>
    <s v="Chittagong"/>
    <s v="Cox's Bazar"/>
    <x v="0"/>
    <s v="Palong Khali"/>
    <s v="Camp 10"/>
    <x v="6"/>
    <d v="2022-12-01T00:00:00"/>
    <x v="0"/>
    <m/>
    <m/>
    <m/>
    <m/>
    <s v="11 hand washing devices repaired"/>
    <s v="Jaytun Naher"/>
    <n v="1833301502"/>
    <s v="jaytun.naher@brac.net"/>
    <s v="IOM-BRAC"/>
  </r>
  <r>
    <n v="3525"/>
    <s v="IOM"/>
    <s v="BRAC"/>
    <s v="IOM"/>
    <s v="WASH"/>
    <x v="2"/>
    <x v="10"/>
    <s v="# of HP sessions at community level"/>
    <m/>
    <n v="23"/>
    <s v="completed"/>
    <s v="Chittagong"/>
    <s v="Cox's Bazar"/>
    <x v="0"/>
    <s v="Palong Khali"/>
    <s v="Camp 10"/>
    <x v="6"/>
    <d v="2022-12-01T00:00:00"/>
    <x v="0"/>
    <m/>
    <m/>
    <m/>
    <m/>
    <m/>
    <s v="Jaytun Naher"/>
    <n v="1833301502"/>
    <s v="jaytun.naher@brac.net"/>
    <s v="IOM-BRAC"/>
  </r>
  <r>
    <n v="3526"/>
    <s v="IOM"/>
    <s v="BRAC"/>
    <s v="IOM"/>
    <s v="WASH"/>
    <x v="2"/>
    <x v="20"/>
    <s v="# of household"/>
    <m/>
    <n v="5634"/>
    <s v="completed"/>
    <s v="Chittagong"/>
    <s v="Cox's Bazar"/>
    <x v="0"/>
    <s v="Palong Khali"/>
    <s v="Camp 10"/>
    <x v="6"/>
    <d v="2022-12-01T00:00:00"/>
    <x v="0"/>
    <m/>
    <m/>
    <m/>
    <m/>
    <m/>
    <s v="Jaytun Naher"/>
    <n v="1833301502"/>
    <s v="jaytun.naher@brac.net"/>
    <s v="IOM-BRAC"/>
  </r>
  <r>
    <n v="3527"/>
    <s v="IOM"/>
    <s v="BRAC"/>
    <s v="IOM"/>
    <s v="WASH"/>
    <x v="3"/>
    <x v="5"/>
    <s v="# of campaign per camp "/>
    <m/>
    <n v="1"/>
    <s v="completed"/>
    <s v="Chittagong"/>
    <s v="Cox's Bazar"/>
    <x v="0"/>
    <s v="Palong Khali"/>
    <s v="Camp 10"/>
    <x v="6"/>
    <d v="2022-12-01T00:00:00"/>
    <x v="0"/>
    <m/>
    <m/>
    <m/>
    <m/>
    <m/>
    <s v="Jaytun Naher"/>
    <n v="1833301502"/>
    <s v="jaytun.naher@brac.net"/>
    <s v="IOM-BRAC"/>
  </r>
  <r>
    <n v="3528"/>
    <s v="IOM"/>
    <s v="BRAC"/>
    <s v="IOM"/>
    <s v="WASH"/>
    <x v="3"/>
    <x v="6"/>
    <s v="# of plant"/>
    <m/>
    <n v="3"/>
    <s v="completed"/>
    <s v="Chittagong"/>
    <s v="Cox's Bazar"/>
    <x v="0"/>
    <s v="Palong Khali"/>
    <s v="Camp 10"/>
    <x v="6"/>
    <d v="2022-12-01T00:00:00"/>
    <x v="0"/>
    <m/>
    <m/>
    <m/>
    <m/>
    <m/>
    <s v="Jaytun Naher"/>
    <n v="1833301502"/>
    <s v="jaytun.naher@brac.net"/>
    <s v="IOM-BRAC"/>
  </r>
  <r>
    <n v="3529"/>
    <s v="IOM"/>
    <s v="BRAC"/>
    <s v="IOM"/>
    <s v="WASH"/>
    <x v="3"/>
    <x v="7"/>
    <s v="N/A"/>
    <m/>
    <n v="2"/>
    <s v="completed"/>
    <s v="Chittagong"/>
    <s v="Cox's Bazar"/>
    <x v="0"/>
    <s v="Palong Khali"/>
    <s v="Camp 10"/>
    <x v="6"/>
    <d v="2022-12-01T00:00:00"/>
    <x v="0"/>
    <m/>
    <m/>
    <m/>
    <m/>
    <s v="2 barrel compost repaired"/>
    <s v="Jaytun Naher"/>
    <n v="1833301502"/>
    <s v="jaytun.naher@brac.net"/>
    <s v="IOM-BRAC"/>
  </r>
  <r>
    <n v="3530"/>
    <s v="IFRC"/>
    <s v="BDRCS"/>
    <s v="IFRC"/>
    <s v="WASH"/>
    <x v="0"/>
    <x v="0"/>
    <s v="# of tube well"/>
    <m/>
    <n v="115"/>
    <s v="completed"/>
    <s v="Chittagong"/>
    <s v="Cox's Bazar"/>
    <x v="0"/>
    <s v="Palong Khali"/>
    <s v="Camp 19"/>
    <x v="5"/>
    <d v="2022-12-01T00:00:00"/>
    <x v="0"/>
    <m/>
    <m/>
    <m/>
    <m/>
    <m/>
    <s v="Md Khairul Bashar"/>
    <n v="1628407101"/>
    <s v="khairul.bashar@bdrcs.org"/>
    <s v="IFRC-BDRCS"/>
  </r>
  <r>
    <n v="3531"/>
    <s v="IFRC"/>
    <s v="BDRCS"/>
    <s v="IFRC"/>
    <s v="WASH"/>
    <x v="1"/>
    <x v="1"/>
    <s v="# of door "/>
    <m/>
    <n v="18"/>
    <s v="completed"/>
    <s v="Chittagong"/>
    <s v="Cox's Bazar"/>
    <x v="0"/>
    <s v="Palong Khali"/>
    <s v="Camp 19"/>
    <x v="5"/>
    <d v="2022-12-01T00:00:00"/>
    <x v="0"/>
    <m/>
    <m/>
    <m/>
    <m/>
    <m/>
    <s v="Md Khairul Bashar"/>
    <n v="1628407101"/>
    <s v="khairul.bashar@bdrcs.org"/>
    <s v="IFRC-BDRCS"/>
  </r>
  <r>
    <n v="3532"/>
    <s v="IFRC"/>
    <s v="BDRCS"/>
    <s v="IFRC"/>
    <s v="WASH"/>
    <x v="1"/>
    <x v="34"/>
    <s v="# of FSM Site"/>
    <m/>
    <n v="1"/>
    <s v="completed"/>
    <s v="Chittagong"/>
    <s v="Cox's Bazar"/>
    <x v="0"/>
    <s v="Palong Khali"/>
    <s v="Camp 19"/>
    <x v="5"/>
    <d v="2022-12-01T00:00:00"/>
    <x v="0"/>
    <m/>
    <m/>
    <m/>
    <m/>
    <m/>
    <s v="Md Khairul Bashar"/>
    <n v="1628407101"/>
    <s v="khairul.bashar@bdrcs.org"/>
    <s v="IFRC-BDRCS"/>
  </r>
  <r>
    <n v="3533"/>
    <s v="IFRC"/>
    <s v="BDRCS"/>
    <s v="IFRC"/>
    <s v="WASH"/>
    <x v="1"/>
    <x v="9"/>
    <s v="# of door"/>
    <m/>
    <n v="32"/>
    <s v="completed"/>
    <s v="Chittagong"/>
    <s v="Cox's Bazar"/>
    <x v="0"/>
    <s v="Palong Khali"/>
    <s v="Camp 19"/>
    <x v="5"/>
    <d v="2022-12-01T00:00:00"/>
    <x v="0"/>
    <m/>
    <m/>
    <m/>
    <m/>
    <m/>
    <s v="Md Khairul Bashar"/>
    <n v="1628407101"/>
    <s v="khairul.bashar@bdrcs.org"/>
    <s v="IFRC-BDRCS"/>
  </r>
  <r>
    <n v="3534"/>
    <s v="IFRC"/>
    <s v="BDRCS"/>
    <s v="IFRC"/>
    <s v="WASH"/>
    <x v="1"/>
    <x v="3"/>
    <s v="# of door"/>
    <m/>
    <n v="140"/>
    <s v="completed"/>
    <s v="Chittagong"/>
    <s v="Cox's Bazar"/>
    <x v="0"/>
    <s v="Palong Khali"/>
    <s v="Camp 19"/>
    <x v="5"/>
    <d v="2022-12-01T00:00:00"/>
    <x v="0"/>
    <m/>
    <m/>
    <m/>
    <m/>
    <m/>
    <s v="Md Khairul Bashar"/>
    <n v="1628407101"/>
    <s v="khairul.bashar@bdrcs.org"/>
    <s v="IFRC-BDRCS"/>
  </r>
  <r>
    <n v="3535"/>
    <s v="IFRC"/>
    <s v="BDRCS"/>
    <s v="IFRC"/>
    <s v="WASH"/>
    <x v="2"/>
    <x v="4"/>
    <s v="# of HP sessions at HH level"/>
    <m/>
    <n v="1476"/>
    <s v="completed"/>
    <s v="Chittagong"/>
    <s v="Cox's Bazar"/>
    <x v="0"/>
    <s v="Palong Khali"/>
    <s v="Camp 11"/>
    <x v="3"/>
    <d v="2022-04-01T00:00:00"/>
    <x v="0"/>
    <m/>
    <m/>
    <m/>
    <m/>
    <m/>
    <s v="Md. Khairul Bashar"/>
    <s v="01628-407101"/>
    <s v="khairul.bashar@bdrcs.org"/>
    <s v="IFRC-BDRCS"/>
  </r>
  <r>
    <n v="3536"/>
    <s v="WCB"/>
    <s v="WCB"/>
    <s v="Tearfund"/>
    <s v="WASH"/>
    <x v="0"/>
    <x v="12"/>
    <s v="# of water network"/>
    <m/>
    <n v="1"/>
    <s v="completed"/>
    <s v="Chittagong"/>
    <s v="Cox's Bazar"/>
    <x v="0"/>
    <s v="Palong Khali"/>
    <s v="Camp 04"/>
    <x v="6"/>
    <d v="2022-07-01T00:00:00"/>
    <x v="0"/>
    <m/>
    <m/>
    <m/>
    <m/>
    <m/>
    <s v="Margaret Bepary"/>
    <n v="1782093386"/>
    <s v="margaretb@worldConcern.org"/>
    <s v="WCB"/>
  </r>
  <r>
    <n v="3537"/>
    <s v="WCB"/>
    <s v="WCB"/>
    <s v="Tearfund"/>
    <s v="WASH"/>
    <x v="0"/>
    <x v="30"/>
    <s v="# of household"/>
    <m/>
    <n v="190"/>
    <s v="completed"/>
    <s v="Chittagong"/>
    <s v="Cox's Bazar"/>
    <x v="0"/>
    <s v="Palong Khali"/>
    <s v="Camp 04"/>
    <x v="6"/>
    <d v="2022-07-01T00:00:00"/>
    <x v="0"/>
    <m/>
    <m/>
    <m/>
    <m/>
    <m/>
    <s v="Margaret Bepary"/>
    <n v="1782093386"/>
    <s v="margaretb@worldConcern.org"/>
    <s v="WCB"/>
  </r>
  <r>
    <n v="3538"/>
    <s v="WCB"/>
    <s v="WCB"/>
    <s v="Tearfund"/>
    <s v="WASH"/>
    <x v="0"/>
    <x v="12"/>
    <s v="# of water network"/>
    <m/>
    <n v="1"/>
    <s v="completed"/>
    <s v="Chittagong"/>
    <s v="Cox's Bazar"/>
    <x v="0"/>
    <s v="Palong Khali"/>
    <s v="Camp 04"/>
    <x v="6"/>
    <d v="2022-07-01T00:00:00"/>
    <x v="0"/>
    <m/>
    <m/>
    <m/>
    <m/>
    <m/>
    <s v="Margaret Bepary"/>
    <n v="1782093386"/>
    <s v="margaretb@worldconcern.org"/>
    <s v="WCB"/>
  </r>
  <r>
    <n v="3539"/>
    <s v="WCB"/>
    <s v="WCB"/>
    <s v="Tearfund"/>
    <s v="WASH"/>
    <x v="0"/>
    <x v="30"/>
    <s v="# of household"/>
    <m/>
    <n v="190"/>
    <s v="completed"/>
    <s v="Chittagong"/>
    <s v="Cox's Bazar"/>
    <x v="0"/>
    <s v="Palong Khali"/>
    <s v="Camp 04"/>
    <x v="6"/>
    <d v="2022-07-01T00:00:00"/>
    <x v="0"/>
    <m/>
    <m/>
    <m/>
    <m/>
    <m/>
    <s v="Margaret Bepary"/>
    <n v="1782093386"/>
    <s v="margaretb@worldconcern.org"/>
    <s v="WCB"/>
  </r>
  <r>
    <n v="3540"/>
    <s v="UNICEF"/>
    <s v="NGOF"/>
    <s v="UNICEF"/>
    <s v="WASH"/>
    <x v="2"/>
    <x v="10"/>
    <s v="# of HP sessions at community level"/>
    <m/>
    <n v="10"/>
    <s v="completed"/>
    <s v="Chittagong"/>
    <s v="Cox's Bazar"/>
    <x v="1"/>
    <s v="Nhilla"/>
    <s v="HC,Nhilla"/>
    <x v="6"/>
    <d v="2025-01-01T00:00:00"/>
    <x v="1"/>
    <m/>
    <m/>
    <m/>
    <m/>
    <m/>
    <s v="MD. Afzal Hossain"/>
    <n v="1712175843"/>
    <s v="ngof.cats2@ngof.org"/>
    <s v="UNICEF-NGOF"/>
  </r>
  <r>
    <n v="3541"/>
    <s v="UNICEF"/>
    <s v="NGOF"/>
    <s v="UNICEF"/>
    <s v="WASH"/>
    <x v="2"/>
    <x v="10"/>
    <s v="# of HP sessions at community level"/>
    <m/>
    <n v="10"/>
    <s v="completed"/>
    <s v="Chittagong"/>
    <s v="Cox's Bazar"/>
    <x v="1"/>
    <s v="Sabrang"/>
    <s v="HC,Sabrang"/>
    <x v="6"/>
    <d v="2025-01-01T00:00:00"/>
    <x v="1"/>
    <m/>
    <m/>
    <m/>
    <m/>
    <m/>
    <s v="MD. Afzal Hossain"/>
    <n v="1712175843"/>
    <s v="ngof.cats2@ngof.org"/>
    <s v="UNICEF-NGOF"/>
  </r>
  <r>
    <n v="3542"/>
    <s v="UNICEF"/>
    <s v="NGOF"/>
    <s v="UNICEF"/>
    <s v="WASH"/>
    <x v="2"/>
    <x v="10"/>
    <s v="# of HP sessions at community level"/>
    <m/>
    <n v="5"/>
    <s v="completed"/>
    <s v="Chittagong"/>
    <s v="Cox's Bazar"/>
    <x v="1"/>
    <s v="Teknaf"/>
    <s v="HC,Teknaf"/>
    <x v="6"/>
    <d v="2025-01-01T00:00:00"/>
    <x v="1"/>
    <m/>
    <m/>
    <m/>
    <m/>
    <m/>
    <s v="MD. Afzal Hossain"/>
    <n v="1712175843"/>
    <s v="ngof.cats2@ngof.org"/>
    <s v="UNICEF-NGOF"/>
  </r>
  <r>
    <n v="3543"/>
    <s v="UNICEF"/>
    <s v="NGOF"/>
    <s v="UNICEF"/>
    <s v="WASH"/>
    <x v="2"/>
    <x v="10"/>
    <s v="# of HP sessions at community level"/>
    <m/>
    <n v="15"/>
    <s v="completed"/>
    <s v="Chittagong"/>
    <s v="Cox's Bazar"/>
    <x v="1"/>
    <s v="Whykong"/>
    <s v="HC,Whykong"/>
    <x v="6"/>
    <d v="2025-01-01T00:00:00"/>
    <x v="1"/>
    <m/>
    <m/>
    <m/>
    <m/>
    <m/>
    <s v="MD. Afzal Hossain"/>
    <n v="1712175843"/>
    <s v="ngof.cats2@ngof.org"/>
    <s v="UNICEF-NGOF"/>
  </r>
  <r>
    <n v="3544"/>
    <s v="IFRC"/>
    <s v="BDRCS"/>
    <s v="IFRC"/>
    <s v="WASH"/>
    <x v="0"/>
    <x v="0"/>
    <s v="# of tube well"/>
    <m/>
    <n v="161"/>
    <s v="completed"/>
    <s v="Chittagong"/>
    <s v="Cox's Bazar"/>
    <x v="0"/>
    <s v="Palong Khali"/>
    <s v="Camp 19"/>
    <x v="3"/>
    <d v="2022-04-01T00:00:00"/>
    <x v="0"/>
    <m/>
    <m/>
    <m/>
    <m/>
    <m/>
    <s v="Md Khairul Bashar"/>
    <n v="1628407101"/>
    <s v="khairul.bashar@bdrcs.org"/>
    <s v="IFRC-BDRCS"/>
  </r>
  <r>
    <n v="3545"/>
    <s v="IFRC"/>
    <s v="BDRCS"/>
    <s v="IFRC"/>
    <s v="WASH"/>
    <x v="1"/>
    <x v="1"/>
    <s v="# of door "/>
    <m/>
    <n v="17"/>
    <s v="completed"/>
    <s v="Chittagong"/>
    <s v="Cox's Bazar"/>
    <x v="0"/>
    <s v="Palong Khali"/>
    <s v="Camp 19"/>
    <x v="3"/>
    <d v="2022-04-01T00:00:00"/>
    <x v="0"/>
    <m/>
    <m/>
    <m/>
    <m/>
    <m/>
    <s v="Md Khairul Bashar"/>
    <n v="1628407101"/>
    <s v="khairul.bashar@bdrcs.org"/>
    <s v="IFRC-BDRCS"/>
  </r>
  <r>
    <n v="3546"/>
    <s v="IFRC"/>
    <s v="BDRCS"/>
    <s v="IFRC"/>
    <s v="WASH"/>
    <x v="1"/>
    <x v="9"/>
    <s v="# of door"/>
    <m/>
    <n v="39"/>
    <s v="completed"/>
    <s v="Chittagong"/>
    <s v="Cox's Bazar"/>
    <x v="0"/>
    <s v="Palong Khali"/>
    <s v="Camp 19"/>
    <x v="3"/>
    <d v="2022-04-01T00:00:00"/>
    <x v="0"/>
    <m/>
    <m/>
    <m/>
    <m/>
    <m/>
    <s v="Md Khairul Bashar"/>
    <n v="1628407101"/>
    <s v="khairul.bashar@bdrcs.org"/>
    <s v="IFRC-BDRCS"/>
  </r>
  <r>
    <n v="3547"/>
    <s v="IFRC"/>
    <s v="BDRCS"/>
    <s v="IFRC"/>
    <s v="WASH"/>
    <x v="1"/>
    <x v="3"/>
    <s v="# of door"/>
    <m/>
    <n v="98"/>
    <s v="completed"/>
    <s v="Chittagong"/>
    <s v="Cox's Bazar"/>
    <x v="0"/>
    <s v="Palong Khali"/>
    <s v="Camp 19"/>
    <x v="3"/>
    <d v="2022-04-01T00:00:00"/>
    <x v="0"/>
    <m/>
    <m/>
    <m/>
    <m/>
    <m/>
    <s v="Md Khairul Bashar"/>
    <n v="1628407101"/>
    <s v="khairul.bashar@bdrcs.org"/>
    <s v="IFRC-BDRCS"/>
  </r>
  <r>
    <n v="3548"/>
    <s v="HYSAWA"/>
    <s v="HYSAWA"/>
    <s v="SDC"/>
    <s v="WASH"/>
    <x v="2"/>
    <x v="10"/>
    <s v="# of HP sessions at community level"/>
    <m/>
    <n v="11"/>
    <s v="completed"/>
    <s v="Chittagong"/>
    <s v="Cox's Bazar"/>
    <x v="0"/>
    <s v="Haldia Palong"/>
    <s v="HC,Haldia Palong"/>
    <x v="6"/>
    <d v="2022-11-01T00:00:00"/>
    <x v="1"/>
    <m/>
    <m/>
    <m/>
    <m/>
    <m/>
    <s v="Md. Enamul Hoque Mondal"/>
    <n v="1714119199"/>
    <s v="enamul@hysawa.org"/>
    <s v="HYSAWA"/>
  </r>
  <r>
    <n v="3549"/>
    <s v="HYSAWA"/>
    <s v="HYSAWA"/>
    <s v="SDC"/>
    <s v="WASH"/>
    <x v="2"/>
    <x v="4"/>
    <s v="# of HP sessions at HH level"/>
    <m/>
    <n v="8"/>
    <s v="completed"/>
    <s v="Chittagong"/>
    <s v="Cox's Bazar"/>
    <x v="0"/>
    <s v="Jalia Palong"/>
    <s v="HC,Jalia Palong"/>
    <x v="6"/>
    <d v="2022-11-01T00:00:00"/>
    <x v="1"/>
    <m/>
    <m/>
    <m/>
    <m/>
    <m/>
    <s v="Md. Enamul Hoque Mondal"/>
    <n v="1714119199"/>
    <s v="enamul@hysawa.org"/>
    <s v="HYSAWA"/>
  </r>
  <r>
    <n v="3550"/>
    <s v="HYSAWA"/>
    <s v="HYSAWA"/>
    <s v="SDC"/>
    <s v="WASH"/>
    <x v="2"/>
    <x v="4"/>
    <s v="# of HP sessions at HH level"/>
    <m/>
    <n v="17"/>
    <s v="completed"/>
    <s v="Chittagong"/>
    <s v="Cox's Bazar"/>
    <x v="0"/>
    <s v="Palong Khali"/>
    <s v="HC,Palong Khali"/>
    <x v="6"/>
    <d v="2022-11-01T00:00:00"/>
    <x v="1"/>
    <m/>
    <m/>
    <m/>
    <m/>
    <m/>
    <s v="Md. Enamul Hoque Mondal"/>
    <n v="1714119199"/>
    <s v="enamul@hysawa.org"/>
    <s v="HYSAWA"/>
  </r>
  <r>
    <n v="3551"/>
    <s v="IOM"/>
    <s v="SHUSHILAN"/>
    <s v="IOM"/>
    <s v="WASH"/>
    <x v="0"/>
    <x v="0"/>
    <s v="# of tube well"/>
    <m/>
    <n v="165"/>
    <s v="completed"/>
    <s v="Chittagong"/>
    <s v="Cox's Bazar"/>
    <x v="0"/>
    <s v="Palong Khali"/>
    <s v="Camp 12"/>
    <x v="6"/>
    <d v="2022-09-01T00:00:00"/>
    <x v="0"/>
    <m/>
    <m/>
    <m/>
    <m/>
    <m/>
    <s v="Taposh Dutta"/>
    <n v="1849719196"/>
    <s v="taposhdutta@shushilan.org"/>
    <s v="IOM-SHUSHILAN"/>
  </r>
  <r>
    <n v="3552"/>
    <s v="IOM"/>
    <s v="SHUSHILAN"/>
    <s v="IOM"/>
    <s v="WASH"/>
    <x v="0"/>
    <x v="12"/>
    <s v="# of water network"/>
    <m/>
    <n v="1"/>
    <s v="completed"/>
    <s v="Chittagong"/>
    <s v="Cox's Bazar"/>
    <x v="0"/>
    <s v="Palong Khali"/>
    <s v="Camp 12"/>
    <x v="6"/>
    <d v="2022-09-01T00:00:00"/>
    <x v="0"/>
    <m/>
    <m/>
    <m/>
    <m/>
    <m/>
    <s v="Taposh Dutta"/>
    <n v="1849719196"/>
    <s v="taposhdutta@shushilan.org"/>
    <s v="IOM-SHUSHILAN"/>
  </r>
  <r>
    <n v="3553"/>
    <s v="IOM"/>
    <s v="SHUSHILAN"/>
    <s v="IOM"/>
    <s v="WASH"/>
    <x v="1"/>
    <x v="1"/>
    <s v="# of door "/>
    <m/>
    <n v="33"/>
    <s v="completed"/>
    <s v="Chittagong"/>
    <s v="Cox's Bazar"/>
    <x v="0"/>
    <s v="Palong Khali"/>
    <s v="Camp 12"/>
    <x v="6"/>
    <d v="2022-09-01T00:00:00"/>
    <x v="0"/>
    <m/>
    <m/>
    <m/>
    <m/>
    <m/>
    <s v="Taposh Dutta"/>
    <n v="1849719196"/>
    <s v="taposhdutta@shushilan.org"/>
    <s v="IOM-SHUSHILAN"/>
  </r>
  <r>
    <n v="3554"/>
    <s v="IOM"/>
    <s v="SHUSHILAN"/>
    <s v="IOM"/>
    <s v="WASH"/>
    <x v="1"/>
    <x v="8"/>
    <s v="# of FSM Site"/>
    <m/>
    <n v="9"/>
    <s v="completed"/>
    <s v="Chittagong"/>
    <s v="Cox's Bazar"/>
    <x v="0"/>
    <s v="Palong Khali"/>
    <s v="Camp 12"/>
    <x v="6"/>
    <d v="2022-09-01T00:00:00"/>
    <x v="0"/>
    <m/>
    <m/>
    <m/>
    <m/>
    <m/>
    <s v="Taposh Dutta"/>
    <n v="1849719196"/>
    <s v="taposhdutta@shushilan.org"/>
    <s v="IOM-SHUSHILAN"/>
  </r>
  <r>
    <n v="3555"/>
    <s v="IOM"/>
    <s v="SHUSHILAN"/>
    <s v="IOM"/>
    <s v="WASH"/>
    <x v="1"/>
    <x v="2"/>
    <s v="# of FSM Site"/>
    <m/>
    <n v="5"/>
    <s v="completed"/>
    <s v="Chittagong"/>
    <s v="Cox's Bazar"/>
    <x v="0"/>
    <s v="Palong Khali"/>
    <s v="Camp 12"/>
    <x v="6"/>
    <d v="2022-09-01T00:00:00"/>
    <x v="0"/>
    <m/>
    <m/>
    <m/>
    <m/>
    <m/>
    <s v="Taposh Dutta"/>
    <n v="1849719196"/>
    <s v="taposhdutta@shushilan.org"/>
    <s v="IOM-SHUSHILAN"/>
  </r>
  <r>
    <n v="3556"/>
    <s v="IOM"/>
    <s v="SHUSHILAN"/>
    <s v="IOM"/>
    <s v="WASH"/>
    <x v="1"/>
    <x v="18"/>
    <s v="# of door"/>
    <m/>
    <n v="1"/>
    <s v="completed"/>
    <s v="Chittagong"/>
    <s v="Cox's Bazar"/>
    <x v="0"/>
    <s v="Palong Khali"/>
    <s v="Camp 12"/>
    <x v="6"/>
    <d v="2022-09-01T00:00:00"/>
    <x v="0"/>
    <m/>
    <m/>
    <m/>
    <m/>
    <m/>
    <s v="Taposh Dutta"/>
    <n v="1849719196"/>
    <s v="taposhdutta@shushilan.org"/>
    <s v="IOM-SHUSHILAN"/>
  </r>
  <r>
    <n v="3557"/>
    <s v="IOM"/>
    <s v="SHUSHILAN"/>
    <s v="IOM"/>
    <s v="WASH"/>
    <x v="1"/>
    <x v="9"/>
    <s v="# of door"/>
    <m/>
    <n v="138"/>
    <s v="completed"/>
    <s v="Chittagong"/>
    <s v="Cox's Bazar"/>
    <x v="0"/>
    <s v="Palong Khali"/>
    <s v="Camp 12"/>
    <x v="6"/>
    <d v="2022-09-01T00:00:00"/>
    <x v="0"/>
    <m/>
    <m/>
    <m/>
    <m/>
    <m/>
    <s v="Taposh Dutta"/>
    <n v="1849719196"/>
    <s v="taposhdutta@shushilan.org"/>
    <s v="IOM-SHUSHILAN"/>
  </r>
  <r>
    <n v="3558"/>
    <s v="IOM"/>
    <s v="SHUSHILAN"/>
    <s v="IOM"/>
    <s v="WASH"/>
    <x v="1"/>
    <x v="3"/>
    <s v="# of door"/>
    <m/>
    <n v="359"/>
    <s v="completed"/>
    <s v="Chittagong"/>
    <s v="Cox's Bazar"/>
    <x v="0"/>
    <s v="Palong Khali"/>
    <s v="Camp 12"/>
    <x v="6"/>
    <d v="2022-09-01T00:00:00"/>
    <x v="0"/>
    <m/>
    <m/>
    <m/>
    <m/>
    <m/>
    <s v="Taposh Dutta"/>
    <n v="1849719196"/>
    <s v="taposhdutta@shushilan.org"/>
    <s v="IOM-SHUSHILAN"/>
  </r>
  <r>
    <n v="3559"/>
    <s v="IOM"/>
    <s v="SHUSHILAN"/>
    <s v="IOM"/>
    <s v="WASH"/>
    <x v="2"/>
    <x v="20"/>
    <s v="# of household"/>
    <m/>
    <n v="5532"/>
    <s v="completed"/>
    <s v="Chittagong"/>
    <s v="Cox's Bazar"/>
    <x v="0"/>
    <s v="Palong Khali"/>
    <s v="Camp 12"/>
    <x v="6"/>
    <d v="2022-09-01T00:00:00"/>
    <x v="0"/>
    <m/>
    <m/>
    <m/>
    <m/>
    <m/>
    <s v="Taposh Dutta"/>
    <n v="1849719196"/>
    <s v="taposhdutta@shushilan.org"/>
    <s v="IOM-SHUSHILAN"/>
  </r>
  <r>
    <n v="3560"/>
    <s v="IOM"/>
    <s v="SHUSHILAN"/>
    <s v="IOM"/>
    <s v="WASH"/>
    <x v="3"/>
    <x v="6"/>
    <s v="# of plant"/>
    <m/>
    <n v="3"/>
    <s v="completed"/>
    <s v="Chittagong"/>
    <s v="Cox's Bazar"/>
    <x v="0"/>
    <s v="Palong Khali"/>
    <s v="Camp 12"/>
    <x v="6"/>
    <d v="2022-09-01T00:00:00"/>
    <x v="0"/>
    <m/>
    <m/>
    <m/>
    <m/>
    <m/>
    <s v="Taposh Dutta"/>
    <n v="1849719196"/>
    <s v="taposhdutta@shushilan.org"/>
    <s v="IOM-SHUSHILAN"/>
  </r>
  <r>
    <n v="3561"/>
    <s v="HYSAWA"/>
    <s v="HYSAWA"/>
    <s v="SDC"/>
    <s v="WASH"/>
    <x v="2"/>
    <x v="4"/>
    <s v="# of HP sessions at HH level"/>
    <m/>
    <n v="34"/>
    <s v="completed"/>
    <s v="Chittagong"/>
    <s v="Cox's Bazar"/>
    <x v="0"/>
    <s v="Raja Palong"/>
    <s v="HC,Raja Palong"/>
    <x v="6"/>
    <d v="2022-11-01T00:00:00"/>
    <x v="1"/>
    <m/>
    <m/>
    <m/>
    <m/>
    <m/>
    <s v="Md. Enamul Hoque Mondal"/>
    <n v="1714119199"/>
    <s v="enamul@hysawa.org"/>
    <s v="HYSAWA"/>
  </r>
  <r>
    <n v="3562"/>
    <s v="HYSAWA"/>
    <s v="HYSAWA"/>
    <s v="SDC"/>
    <s v="WASH"/>
    <x v="2"/>
    <x v="4"/>
    <s v="# of HP sessions at HH level"/>
    <m/>
    <n v="22"/>
    <s v="completed"/>
    <s v="Chittagong"/>
    <s v="Cox's Bazar"/>
    <x v="0"/>
    <s v="Ratna Palong"/>
    <s v="HC,Ratna Palong"/>
    <x v="6"/>
    <d v="2022-11-01T00:00:00"/>
    <x v="1"/>
    <m/>
    <m/>
    <m/>
    <m/>
    <m/>
    <s v="Md. Enamul Hoque Mondal"/>
    <n v="1714119199"/>
    <s v="enamul@hysawa.org"/>
    <s v="HYSAWA"/>
  </r>
  <r>
    <n v="3563"/>
    <s v="HYSAWA"/>
    <s v="HYSAWA"/>
    <s v="SDC"/>
    <s v="WASH"/>
    <x v="2"/>
    <x v="4"/>
    <s v="# of HP sessions at HH level"/>
    <m/>
    <n v="22"/>
    <s v="completed"/>
    <s v="Chittagong"/>
    <s v="Cox's Bazar"/>
    <x v="1"/>
    <s v="Baharchhara"/>
    <s v="HC,Baharchhara"/>
    <x v="6"/>
    <d v="2022-11-01T00:00:00"/>
    <x v="1"/>
    <m/>
    <m/>
    <m/>
    <m/>
    <m/>
    <s v="Md. Enamul Hoque Mondal"/>
    <n v="1714119199"/>
    <s v="enamul@hysawa.org"/>
    <s v="HYSAWA"/>
  </r>
  <r>
    <n v="3564"/>
    <s v="HYSAWA"/>
    <s v="HYSAWA"/>
    <s v="SDC"/>
    <s v="WASH"/>
    <x v="2"/>
    <x v="4"/>
    <s v="# of HP sessions at HH level"/>
    <m/>
    <n v="24"/>
    <s v="completed"/>
    <s v="Chittagong"/>
    <s v="Cox's Bazar"/>
    <x v="1"/>
    <s v="Nhilla"/>
    <s v="HC,Nhilla"/>
    <x v="6"/>
    <d v="2022-11-01T00:00:00"/>
    <x v="1"/>
    <m/>
    <m/>
    <m/>
    <m/>
    <m/>
    <s v="Md. Enamul Hoque Mondal"/>
    <n v="17149199"/>
    <s v="enamul@hysawa.org"/>
    <s v="HYSAWA"/>
  </r>
  <r>
    <n v="3565"/>
    <s v="HYSAWA"/>
    <s v="HYSAWA"/>
    <s v="SDC"/>
    <s v="WASH"/>
    <x v="2"/>
    <x v="4"/>
    <s v="# of HP sessions at HH level"/>
    <m/>
    <n v="55"/>
    <s v="completed"/>
    <s v="Chittagong"/>
    <s v="Cox's Bazar"/>
    <x v="1"/>
    <s v="Sabrang"/>
    <s v="HC,Sabrang"/>
    <x v="6"/>
    <d v="2022-11-01T00:00:00"/>
    <x v="1"/>
    <m/>
    <m/>
    <m/>
    <m/>
    <m/>
    <s v="Md. Enamul Hoque Mondal"/>
    <n v="1714119199"/>
    <s v="enamul@hysawa.org"/>
    <s v="HYSAWA"/>
  </r>
  <r>
    <n v="3566"/>
    <s v="HYSAWA"/>
    <s v="HYSAWA"/>
    <s v="SDC"/>
    <s v="WASH"/>
    <x v="2"/>
    <x v="4"/>
    <s v="# of HP sessions at HH level"/>
    <m/>
    <n v="70"/>
    <s v="completed"/>
    <s v="Chittagong"/>
    <s v="Cox's Bazar"/>
    <x v="1"/>
    <s v="Teknaf Paurashava"/>
    <s v="HC, Teknaf Paurashava"/>
    <x v="6"/>
    <d v="2022-11-01T00:00:00"/>
    <x v="1"/>
    <m/>
    <m/>
    <m/>
    <m/>
    <m/>
    <s v="Md. Enamul Hoque Mondal"/>
    <n v="1714119199"/>
    <s v="enamul@hysawa.org"/>
    <s v="HYSAWA"/>
  </r>
  <r>
    <n v="3567"/>
    <s v="HYSAWA"/>
    <s v="HYSAWA"/>
    <s v="SDC"/>
    <s v="WASH"/>
    <x v="2"/>
    <x v="4"/>
    <s v="# of HP sessions at HH level"/>
    <m/>
    <n v="48"/>
    <s v="completed"/>
    <s v="Chittagong"/>
    <s v="Cox's Bazar"/>
    <x v="1"/>
    <s v="Teknaf"/>
    <s v="HC,Teknaf"/>
    <x v="6"/>
    <d v="2022-11-01T00:00:00"/>
    <x v="1"/>
    <m/>
    <m/>
    <m/>
    <m/>
    <m/>
    <s v="Md. Enamul Hoque Mondal"/>
    <n v="1714119199"/>
    <s v="enamul@hysawa.org"/>
    <s v="HYSAWA"/>
  </r>
  <r>
    <n v="3568"/>
    <s v="IOM"/>
    <s v="DSK"/>
    <s v="IOM"/>
    <s v="WASH"/>
    <x v="0"/>
    <x v="0"/>
    <s v="# of tube well"/>
    <m/>
    <n v="111"/>
    <s v="completed"/>
    <s v="Chittagong"/>
    <s v="Cox's Bazar"/>
    <x v="0"/>
    <s v="Palong Khali"/>
    <s v="Camp 18"/>
    <x v="6"/>
    <d v="2022-09-01T00:00:00"/>
    <x v="0"/>
    <m/>
    <m/>
    <m/>
    <m/>
    <m/>
    <s v="Md. Shalahuddin Kader"/>
    <n v="1845101021"/>
    <s v="shalahuddin@dskbangladesh.org"/>
    <s v="IOM-DSK"/>
  </r>
  <r>
    <n v="3569"/>
    <s v="IOM"/>
    <s v="DSK"/>
    <s v="IOM"/>
    <s v="WASH"/>
    <x v="0"/>
    <x v="12"/>
    <s v="# of water network"/>
    <m/>
    <n v="2"/>
    <s v="completed"/>
    <s v="Chittagong"/>
    <s v="Cox's Bazar"/>
    <x v="0"/>
    <s v="Palong Khali"/>
    <s v="Camp 18"/>
    <x v="6"/>
    <d v="2022-09-01T00:00:00"/>
    <x v="0"/>
    <m/>
    <m/>
    <m/>
    <m/>
    <m/>
    <s v="Md. Shalahuddin Kader"/>
    <n v="1845101021"/>
    <s v="shalahuddin@dskbangladesh.org"/>
    <s v="IOM-DSK"/>
  </r>
  <r>
    <n v="3570"/>
    <s v="IOM"/>
    <s v="DSK"/>
    <s v="IOM"/>
    <s v="WASH"/>
    <x v="1"/>
    <x v="1"/>
    <s v="# of door "/>
    <m/>
    <n v="63"/>
    <s v="completed"/>
    <s v="Chittagong"/>
    <s v="Cox's Bazar"/>
    <x v="0"/>
    <s v="Palong Khali"/>
    <s v="Camp 18"/>
    <x v="6"/>
    <d v="2022-09-01T00:00:00"/>
    <x v="0"/>
    <m/>
    <m/>
    <m/>
    <m/>
    <m/>
    <s v="Md. Shalahuddin Kader"/>
    <n v="1845101021"/>
    <s v="shalahuddin@dskbangladesh.org"/>
    <s v="IOM-DSK"/>
  </r>
  <r>
    <n v="3571"/>
    <s v="IOM"/>
    <s v="DSK"/>
    <s v="IOM"/>
    <s v="WASH"/>
    <x v="1"/>
    <x v="8"/>
    <s v="# of FSM Site"/>
    <m/>
    <n v="10"/>
    <s v="completed"/>
    <s v="Chittagong"/>
    <s v="Cox's Bazar"/>
    <x v="0"/>
    <s v="Palong Khali"/>
    <s v="Camp 18"/>
    <x v="6"/>
    <d v="2022-09-01T00:00:00"/>
    <x v="0"/>
    <m/>
    <m/>
    <m/>
    <m/>
    <m/>
    <s v="Md. Shalahuddin Kader"/>
    <n v="1845101021"/>
    <s v="shalahuddin@dskbangladesh.org"/>
    <s v="IOM-DSK"/>
  </r>
  <r>
    <n v="3572"/>
    <s v="IOM"/>
    <s v="DSK"/>
    <s v="IOM"/>
    <s v="WASH"/>
    <x v="1"/>
    <x v="2"/>
    <s v="# of FSM Site"/>
    <m/>
    <n v="2"/>
    <s v="completed"/>
    <s v="Chittagong"/>
    <s v="Cox's Bazar"/>
    <x v="0"/>
    <s v="Palong Khali"/>
    <s v="Camp 18"/>
    <x v="6"/>
    <d v="2022-09-01T00:00:00"/>
    <x v="0"/>
    <m/>
    <m/>
    <m/>
    <m/>
    <m/>
    <s v="Md. Shalahuddin Kader"/>
    <n v="1845101021"/>
    <s v="shalahuddin@dskbangladesh.org"/>
    <s v="IOM-DSK"/>
  </r>
  <r>
    <n v="3573"/>
    <s v="IOM"/>
    <s v="DSK"/>
    <s v="IOM"/>
    <s v="WASH"/>
    <x v="1"/>
    <x v="18"/>
    <s v="# of door"/>
    <m/>
    <n v="1"/>
    <s v="completed"/>
    <s v="Chittagong"/>
    <s v="Cox's Bazar"/>
    <x v="0"/>
    <s v="Palong Khali"/>
    <s v="Camp 18"/>
    <x v="6"/>
    <d v="2022-09-01T00:00:00"/>
    <x v="0"/>
    <m/>
    <m/>
    <m/>
    <m/>
    <m/>
    <s v="Md. Shalahuddin Kader"/>
    <n v="1845101021"/>
    <s v="shalahuddin@dskbangladesh.org"/>
    <s v="IOM-DSK"/>
  </r>
  <r>
    <n v="3574"/>
    <s v="IOM"/>
    <s v="DSK"/>
    <s v="IOM"/>
    <s v="WASH"/>
    <x v="1"/>
    <x v="9"/>
    <s v="# of door"/>
    <m/>
    <n v="78"/>
    <s v="completed"/>
    <s v="Chittagong"/>
    <s v="Cox's Bazar"/>
    <x v="0"/>
    <s v="Palong Khali"/>
    <s v="Camp 18"/>
    <x v="6"/>
    <d v="2022-09-01T00:00:00"/>
    <x v="0"/>
    <m/>
    <m/>
    <m/>
    <m/>
    <m/>
    <s v="Md. Shalahuddin Kader"/>
    <n v="1845101021"/>
    <s v="shalahuddin@dskbangladesh.org"/>
    <s v="IOM-DSK"/>
  </r>
  <r>
    <n v="3575"/>
    <s v="IOM"/>
    <s v="DSK"/>
    <s v="IOM"/>
    <s v="WASH"/>
    <x v="1"/>
    <x v="3"/>
    <s v="# of door"/>
    <m/>
    <n v="262"/>
    <s v="completed"/>
    <s v="Chittagong"/>
    <s v="Cox's Bazar"/>
    <x v="0"/>
    <s v="Palong Khali"/>
    <s v="Camp 18"/>
    <x v="6"/>
    <d v="2022-09-01T00:00:00"/>
    <x v="0"/>
    <m/>
    <m/>
    <m/>
    <m/>
    <m/>
    <s v="Md. Shalahuddin Kader"/>
    <n v="1845101021"/>
    <s v="shalahuddin@dskbangladesh.org"/>
    <s v="IOM-DSK"/>
  </r>
  <r>
    <n v="3576"/>
    <s v="IOM"/>
    <s v="DSK"/>
    <s v="IOM"/>
    <s v="WASH"/>
    <x v="2"/>
    <x v="19"/>
    <s v="# of estimated persons reached by mass-media campaign"/>
    <m/>
    <n v="3"/>
    <s v="completed"/>
    <s v="Chittagong"/>
    <s v="Cox's Bazar"/>
    <x v="0"/>
    <s v="Palong Khali"/>
    <s v="Camp 18"/>
    <x v="6"/>
    <d v="2022-09-01T00:00:00"/>
    <x v="0"/>
    <m/>
    <m/>
    <m/>
    <m/>
    <m/>
    <s v="Md. Shalahuddin Kader"/>
    <n v="1845101021"/>
    <s v="shalahuddin@dskbangladesh.org"/>
    <s v="IOM-DSK"/>
  </r>
  <r>
    <n v="3577"/>
    <s v="IOM"/>
    <s v="DSK"/>
    <s v="IOM"/>
    <s v="WASH"/>
    <x v="2"/>
    <x v="20"/>
    <s v="# of household"/>
    <m/>
    <n v="2942"/>
    <s v="completed"/>
    <s v="Chittagong"/>
    <s v="Cox's Bazar"/>
    <x v="0"/>
    <s v="Palong Khali"/>
    <s v="Camp 18"/>
    <x v="6"/>
    <d v="2022-09-01T00:00:00"/>
    <x v="0"/>
    <m/>
    <m/>
    <m/>
    <m/>
    <m/>
    <s v="Md. Shalahuddin Kader"/>
    <n v="1845101021"/>
    <s v="shalahuddin@dskbangladesh.org"/>
    <s v="IOM-DSK"/>
  </r>
  <r>
    <n v="3578"/>
    <s v="IOM"/>
    <s v="DSK"/>
    <s v="IOM"/>
    <s v="WASH"/>
    <x v="3"/>
    <x v="5"/>
    <s v="# of campaign per camp "/>
    <m/>
    <n v="13"/>
    <s v="completed"/>
    <s v="Chittagong"/>
    <s v="Cox's Bazar"/>
    <x v="0"/>
    <s v="Palong Khali"/>
    <s v="Camp 18"/>
    <x v="6"/>
    <d v="2022-09-01T00:00:00"/>
    <x v="0"/>
    <m/>
    <m/>
    <m/>
    <m/>
    <m/>
    <s v="Md. Shalahuddin Kader"/>
    <n v="1845101021"/>
    <s v="shalahuddin@dskbangladesh.org"/>
    <s v="IOM-DSK"/>
  </r>
  <r>
    <n v="3579"/>
    <s v="IOM"/>
    <s v="DSK"/>
    <s v="IOM"/>
    <s v="WASH"/>
    <x v="3"/>
    <x v="6"/>
    <s v="# of plant"/>
    <m/>
    <n v="1"/>
    <s v="completed"/>
    <s v="Chittagong"/>
    <s v="Cox's Bazar"/>
    <x v="0"/>
    <s v="Palong Khali"/>
    <s v="Camp 18"/>
    <x v="6"/>
    <d v="2022-09-01T00:00:00"/>
    <x v="0"/>
    <m/>
    <m/>
    <m/>
    <m/>
    <m/>
    <s v="Md. Shalahuddin Kader"/>
    <n v="1845101021"/>
    <s v="shalahuddin@dskbangladesh.org"/>
    <s v="IOM-DSK"/>
  </r>
  <r>
    <n v="3580"/>
    <s v="HYSAWA"/>
    <s v="HYSAWA"/>
    <s v="SDC"/>
    <s v="WASH"/>
    <x v="2"/>
    <x v="4"/>
    <s v="# of HP sessions at HH level"/>
    <m/>
    <n v="31"/>
    <s v="completed"/>
    <s v="Chittagong"/>
    <s v="Cox's Bazar"/>
    <x v="1"/>
    <s v="Whykong"/>
    <s v="HC,Whykong"/>
    <x v="6"/>
    <d v="2022-11-01T00:00:00"/>
    <x v="1"/>
    <m/>
    <m/>
    <m/>
    <m/>
    <m/>
    <s v="Md. Enamul Hoque Mondal"/>
    <n v="1714119199"/>
    <s v="enamul@hysawa.org"/>
    <s v="HYSAWA"/>
  </r>
  <r>
    <n v="3581"/>
    <s v="IOM"/>
    <s v="DSK"/>
    <s v="IOM"/>
    <s v="WASH"/>
    <x v="0"/>
    <x v="0"/>
    <s v="# of tube well"/>
    <m/>
    <n v="210"/>
    <s v="completed"/>
    <s v="Chittagong"/>
    <s v="Cox's Bazar"/>
    <x v="0"/>
    <s v="Palong Khali"/>
    <s v="Camp 19"/>
    <x v="6"/>
    <d v="2022-09-01T00:00:00"/>
    <x v="0"/>
    <m/>
    <m/>
    <m/>
    <m/>
    <m/>
    <s v="Md. Shalahuddin Kader"/>
    <n v="1845101021"/>
    <s v="shalahuddin@dskbangladesh.org"/>
    <s v="IOM-DSK"/>
  </r>
  <r>
    <n v="3582"/>
    <s v="IOM"/>
    <s v="DSK"/>
    <s v="IOM"/>
    <s v="WASH"/>
    <x v="0"/>
    <x v="12"/>
    <s v="# of water network"/>
    <m/>
    <n v="5"/>
    <s v="completed"/>
    <s v="Chittagong"/>
    <s v="Cox's Bazar"/>
    <x v="0"/>
    <s v="Palong Khali"/>
    <s v="Camp 19"/>
    <x v="6"/>
    <d v="2022-09-01T00:00:00"/>
    <x v="0"/>
    <m/>
    <m/>
    <m/>
    <m/>
    <m/>
    <s v="Md. Shalahuddin Kader"/>
    <n v="1845101021"/>
    <s v="shalahuddin@dskbangladesh.org"/>
    <s v="IOM-DSK"/>
  </r>
  <r>
    <n v="3583"/>
    <s v="IOM"/>
    <s v="DSK"/>
    <s v="IOM"/>
    <s v="WASH"/>
    <x v="1"/>
    <x v="1"/>
    <s v="# of door "/>
    <m/>
    <n v="106"/>
    <s v="completed"/>
    <s v="Chittagong"/>
    <s v="Cox's Bazar"/>
    <x v="0"/>
    <s v="Palong Khali"/>
    <s v="Camp 19"/>
    <x v="6"/>
    <d v="2022-09-01T00:00:00"/>
    <x v="0"/>
    <m/>
    <m/>
    <m/>
    <m/>
    <m/>
    <s v="Md. Shalahuddin Kader"/>
    <n v="1845101021"/>
    <s v="shalahuddin@dskbangladesh.org"/>
    <s v="IOM-DSK"/>
  </r>
  <r>
    <n v="3584"/>
    <s v="IOM"/>
    <s v="DSK"/>
    <s v="IOM"/>
    <s v="WASH"/>
    <x v="1"/>
    <x v="8"/>
    <s v="# of FSM Site"/>
    <m/>
    <n v="1"/>
    <s v="completed"/>
    <s v="Chittagong"/>
    <s v="Cox's Bazar"/>
    <x v="0"/>
    <s v="Palong Khali"/>
    <s v="Camp 19"/>
    <x v="6"/>
    <d v="2022-09-01T00:00:00"/>
    <x v="0"/>
    <m/>
    <m/>
    <m/>
    <m/>
    <m/>
    <s v="Md. Shalahuddin Kader"/>
    <n v="1845101021"/>
    <s v="shalahuddin@dskbangladesh.org"/>
    <s v="IOM-DSK"/>
  </r>
  <r>
    <n v="3585"/>
    <s v="IOM"/>
    <s v="DSK"/>
    <s v="IOM"/>
    <s v="WASH"/>
    <x v="1"/>
    <x v="9"/>
    <s v="# of door"/>
    <m/>
    <n v="290"/>
    <s v="completed"/>
    <s v="Chittagong"/>
    <s v="Cox's Bazar"/>
    <x v="0"/>
    <s v="Palong Khali"/>
    <s v="Camp 19"/>
    <x v="6"/>
    <d v="2022-09-01T00:00:00"/>
    <x v="0"/>
    <m/>
    <m/>
    <m/>
    <m/>
    <m/>
    <s v="Md. Shalahuddin Kader"/>
    <n v="1845101021"/>
    <s v="shalahuddin@dskbangladesh.org"/>
    <s v="IOM-DSK"/>
  </r>
  <r>
    <n v="3586"/>
    <s v="IOM"/>
    <s v="DSK"/>
    <s v="IOM"/>
    <s v="WASH"/>
    <x v="1"/>
    <x v="3"/>
    <s v="# of door"/>
    <m/>
    <n v="380"/>
    <s v="completed"/>
    <s v="Chittagong"/>
    <s v="Cox's Bazar"/>
    <x v="0"/>
    <s v="Palong Khali"/>
    <s v="Camp 19"/>
    <x v="6"/>
    <d v="2022-09-01T00:00:00"/>
    <x v="0"/>
    <m/>
    <m/>
    <m/>
    <m/>
    <m/>
    <s v="Md. Shalahuddin Kader"/>
    <n v="1845101021"/>
    <s v="shalahuddin@dskbangladesh.org"/>
    <s v="IOM-DSK"/>
  </r>
  <r>
    <n v="3587"/>
    <s v="IOM"/>
    <s v="DSK"/>
    <s v="IOM"/>
    <s v="WASH"/>
    <x v="2"/>
    <x v="19"/>
    <s v="# of estimated persons reached by mass-media campaign"/>
    <m/>
    <n v="4"/>
    <s v="completed"/>
    <s v="Chittagong"/>
    <s v="Cox's Bazar"/>
    <x v="0"/>
    <s v="Palong Khali"/>
    <s v="Camp 19"/>
    <x v="6"/>
    <d v="2022-09-01T00:00:00"/>
    <x v="0"/>
    <m/>
    <m/>
    <m/>
    <m/>
    <m/>
    <s v="Md. Shalahuddin Kader"/>
    <n v="1845101021"/>
    <s v="shalahuddin@dskbangladesh.org"/>
    <s v="IOM-DSK"/>
  </r>
  <r>
    <n v="3588"/>
    <s v="IOM"/>
    <s v="DSK"/>
    <s v="IOM"/>
    <s v="WASH"/>
    <x v="2"/>
    <x v="20"/>
    <s v="# of household"/>
    <m/>
    <n v="4269"/>
    <s v="completed"/>
    <s v="Chittagong"/>
    <s v="Cox's Bazar"/>
    <x v="0"/>
    <s v="Palong Khali"/>
    <s v="Camp 19"/>
    <x v="6"/>
    <d v="2022-09-01T00:00:00"/>
    <x v="0"/>
    <m/>
    <m/>
    <m/>
    <m/>
    <m/>
    <s v="Md. Shalahuddin Kader"/>
    <n v="1845101021"/>
    <s v="shalahuddin@dskbangladesh.org"/>
    <s v="IOM-DSK"/>
  </r>
  <r>
    <n v="3589"/>
    <s v="IOM"/>
    <s v="DSK"/>
    <s v="IOM"/>
    <s v="WASH"/>
    <x v="3"/>
    <x v="5"/>
    <s v="# of campaign per camp "/>
    <m/>
    <n v="18"/>
    <s v="completed"/>
    <s v="Chittagong"/>
    <s v="Cox's Bazar"/>
    <x v="0"/>
    <s v="Palong Khali"/>
    <s v="Camp 19"/>
    <x v="6"/>
    <d v="2022-09-01T00:00:00"/>
    <x v="0"/>
    <m/>
    <m/>
    <m/>
    <m/>
    <m/>
    <s v="Md. Shalahuddin Kader"/>
    <n v="1845101021"/>
    <s v="shalahuddin@dskbangladesh.org"/>
    <s v="IOM-DSK"/>
  </r>
  <r>
    <n v="3590"/>
    <s v="IOM"/>
    <s v="DSK"/>
    <s v="IOM"/>
    <s v="WASH"/>
    <x v="3"/>
    <x v="6"/>
    <s v="# of plant"/>
    <m/>
    <n v="2"/>
    <s v="completed"/>
    <s v="Chittagong"/>
    <s v="Cox's Bazar"/>
    <x v="0"/>
    <s v="Palong Khali"/>
    <s v="Camp 19"/>
    <x v="6"/>
    <d v="2022-09-01T00:00:00"/>
    <x v="0"/>
    <m/>
    <m/>
    <m/>
    <m/>
    <m/>
    <s v="Md. Shalahuddin Kader"/>
    <n v="1845101021"/>
    <s v="shalahuddin@dskbangladesh.org"/>
    <s v="IOM-DSK"/>
  </r>
  <r>
    <n v="3591"/>
    <s v="CA"/>
    <s v="DSK"/>
    <s v="CAID, DEC"/>
    <s v="WASH"/>
    <x v="0"/>
    <x v="12"/>
    <s v="# of water network"/>
    <m/>
    <n v="4"/>
    <s v="completed"/>
    <s v="Chittagong"/>
    <s v="Cox's Bazar"/>
    <x v="0"/>
    <s v="Palong Khali"/>
    <s v="Camp 15"/>
    <x v="6"/>
    <d v="2022-07-01T00:00:00"/>
    <x v="0"/>
    <m/>
    <m/>
    <m/>
    <m/>
    <m/>
    <s v="Qumrul Hassan Jilani"/>
    <n v="1714495950"/>
    <s v="qumrul@dskbangladesh.org"/>
    <s v="CA-DSK"/>
  </r>
  <r>
    <n v="3592"/>
    <s v="CA"/>
    <s v="DSK"/>
    <s v="CAID, DEC"/>
    <s v="WASH"/>
    <x v="1"/>
    <x v="1"/>
    <s v="# of door "/>
    <m/>
    <n v="10"/>
    <s v="completed"/>
    <s v="Chittagong"/>
    <s v="Cox's Bazar"/>
    <x v="0"/>
    <s v="Palong Khali"/>
    <s v="Camp 15"/>
    <x v="6"/>
    <d v="2022-07-01T00:00:00"/>
    <x v="0"/>
    <m/>
    <m/>
    <m/>
    <m/>
    <m/>
    <s v="Qumrul Hassan Jilani"/>
    <n v="1714495950"/>
    <s v="qumrul@dskbangladesh.org"/>
    <s v="CA-DSK"/>
  </r>
  <r>
    <n v="3593"/>
    <s v="CA"/>
    <s v="DSK"/>
    <s v="CAID, DEC"/>
    <s v="WASH"/>
    <x v="1"/>
    <x v="8"/>
    <s v="# of FSM Site"/>
    <m/>
    <n v="4"/>
    <s v="completed"/>
    <s v="Chittagong"/>
    <s v="Cox's Bazar"/>
    <x v="0"/>
    <s v="Palong Khali"/>
    <s v="Camp 15"/>
    <x v="6"/>
    <d v="2022-07-01T00:00:00"/>
    <x v="0"/>
    <m/>
    <m/>
    <m/>
    <m/>
    <m/>
    <s v="Qumrul Hassan Jilani"/>
    <n v="1714495950"/>
    <s v="qumrul@dskbangladesh.org"/>
    <s v="CA-DSK"/>
  </r>
  <r>
    <n v="3594"/>
    <s v="CA"/>
    <s v="DSK"/>
    <s v="CAID, DEC"/>
    <s v="WASH"/>
    <x v="1"/>
    <x v="2"/>
    <s v="# of FSM Site"/>
    <m/>
    <n v="4"/>
    <s v="completed"/>
    <s v="Chittagong"/>
    <s v="Cox's Bazar"/>
    <x v="0"/>
    <s v="Palong Khali"/>
    <s v="Camp 15"/>
    <x v="6"/>
    <d v="2022-07-01T00:00:00"/>
    <x v="0"/>
    <m/>
    <m/>
    <m/>
    <m/>
    <m/>
    <s v="Qumrul Hassan Jilani"/>
    <n v="1714495950"/>
    <s v="qumrul@dskbangladesh.org"/>
    <s v="CA-DSK"/>
  </r>
  <r>
    <n v="3595"/>
    <s v="CA"/>
    <s v="DSK"/>
    <s v="CAID, DEC"/>
    <s v="WASH"/>
    <x v="1"/>
    <x v="9"/>
    <s v="# of door"/>
    <m/>
    <n v="10"/>
    <s v="completed"/>
    <s v="Chittagong"/>
    <s v="Cox's Bazar"/>
    <x v="0"/>
    <s v="Palong Khali"/>
    <s v="Camp 15"/>
    <x v="6"/>
    <d v="2022-07-01T00:00:00"/>
    <x v="0"/>
    <m/>
    <m/>
    <m/>
    <m/>
    <m/>
    <s v="Qumrul Hassan Jilani"/>
    <n v="1714495950"/>
    <s v="qumrul@dskbangladesh.org"/>
    <s v="CA-DSK"/>
  </r>
  <r>
    <n v="3596"/>
    <s v="CA"/>
    <s v="DSK"/>
    <s v="CAID, DEC"/>
    <s v="WASH"/>
    <x v="1"/>
    <x v="3"/>
    <s v="# of door"/>
    <m/>
    <n v="243"/>
    <s v="completed"/>
    <s v="Chittagong"/>
    <s v="Cox's Bazar"/>
    <x v="0"/>
    <s v="Palong Khali"/>
    <s v="Camp 15"/>
    <x v="6"/>
    <d v="2022-07-01T00:00:00"/>
    <x v="0"/>
    <m/>
    <m/>
    <m/>
    <m/>
    <m/>
    <s v="Qumrul Hassan Jilani"/>
    <n v="1714495950"/>
    <s v="qumrul@dskbangladesh.org"/>
    <s v="CA-DSK"/>
  </r>
  <r>
    <n v="3597"/>
    <s v="CA"/>
    <s v="DSK"/>
    <s v="CAID, DEC"/>
    <s v="WASH"/>
    <x v="2"/>
    <x v="4"/>
    <s v="# of HP sessions at HH level"/>
    <m/>
    <n v="380"/>
    <s v="completed"/>
    <s v="Chittagong"/>
    <s v="Cox's Bazar"/>
    <x v="0"/>
    <s v="Palong Khali"/>
    <s v="Camp 15"/>
    <x v="6"/>
    <d v="2022-07-01T00:00:00"/>
    <x v="0"/>
    <m/>
    <m/>
    <m/>
    <m/>
    <m/>
    <s v="Qumrul Hassan Jilani"/>
    <n v="1714495950"/>
    <s v="qumrul@dskbangladesh.org"/>
    <s v="CA-DSK"/>
  </r>
  <r>
    <n v="3598"/>
    <s v="CA"/>
    <s v="DSK"/>
    <s v="CAID, DEC"/>
    <s v="WASH"/>
    <x v="2"/>
    <x v="33"/>
    <s v="# of facilities"/>
    <m/>
    <n v="243"/>
    <s v="completed"/>
    <s v="Chittagong"/>
    <s v="Cox's Bazar"/>
    <x v="0"/>
    <s v="Palong Khali"/>
    <s v="Camp 15"/>
    <x v="6"/>
    <d v="2022-07-01T00:00:00"/>
    <x v="0"/>
    <m/>
    <m/>
    <m/>
    <m/>
    <m/>
    <s v="Qumrul Hassan Jilani"/>
    <n v="1714495950"/>
    <s v="qumrul@dskbangladesh.org"/>
    <s v="CA-DSK"/>
  </r>
  <r>
    <n v="3599"/>
    <s v="CA"/>
    <s v="DSK"/>
    <s v="CAID, DEC"/>
    <s v="WASH"/>
    <x v="3"/>
    <x v="5"/>
    <s v="# of campaign per camp "/>
    <m/>
    <n v="4"/>
    <s v="completed"/>
    <s v="Chittagong"/>
    <s v="Cox's Bazar"/>
    <x v="0"/>
    <s v="Palong Khali"/>
    <s v="Camp 15"/>
    <x v="6"/>
    <d v="2022-07-01T00:00:00"/>
    <x v="0"/>
    <m/>
    <m/>
    <m/>
    <m/>
    <m/>
    <s v="Qumrul Hassan Jilani"/>
    <n v="1714495950"/>
    <s v="qumrul@dskbangladesh.org"/>
    <s v="CA-DSK"/>
  </r>
  <r>
    <n v="3600"/>
    <s v="CA"/>
    <s v="DSK"/>
    <s v="CAID, DEC"/>
    <s v="WASH"/>
    <x v="3"/>
    <x v="6"/>
    <s v="# of plant"/>
    <m/>
    <n v="1"/>
    <s v="completed"/>
    <s v="Chittagong"/>
    <s v="Cox's Bazar"/>
    <x v="0"/>
    <s v="Palong Khali"/>
    <s v="Camp 15"/>
    <x v="6"/>
    <d v="2022-07-01T00:00:00"/>
    <x v="0"/>
    <m/>
    <m/>
    <m/>
    <m/>
    <m/>
    <s v="Qumrul Hassan Jilani"/>
    <n v="1714495950"/>
    <s v="qumrul@dskbangladesh.org"/>
    <s v="CA-DSK"/>
  </r>
  <r>
    <n v="3601"/>
    <s v="IOM"/>
    <s v="DSK"/>
    <s v="IOM"/>
    <s v="WASH"/>
    <x v="0"/>
    <x v="12"/>
    <s v="# of water network"/>
    <m/>
    <n v="1"/>
    <s v="completed"/>
    <s v="Chittagong"/>
    <s v="Cox's Bazar"/>
    <x v="1"/>
    <s v="Nhilla"/>
    <s v="Camp 24"/>
    <x v="6"/>
    <d v="2023-01-01T00:00:00"/>
    <x v="0"/>
    <m/>
    <m/>
    <m/>
    <m/>
    <m/>
    <s v="Prodip Kumar Roy"/>
    <n v="1718880175"/>
    <s v="prodip@dskbangladesh.org"/>
    <s v="IOM-DSK"/>
  </r>
  <r>
    <n v="3602"/>
    <s v="IOM"/>
    <s v="DSK"/>
    <s v="IOM"/>
    <s v="WASH"/>
    <x v="1"/>
    <x v="8"/>
    <s v="# of FSM Site"/>
    <m/>
    <n v="2"/>
    <s v="completed"/>
    <s v="Chittagong"/>
    <s v="Cox's Bazar"/>
    <x v="1"/>
    <s v="Nhilla"/>
    <s v="Camp 24"/>
    <x v="6"/>
    <d v="2023-01-01T00:00:00"/>
    <x v="0"/>
    <m/>
    <m/>
    <m/>
    <m/>
    <m/>
    <s v="Prodip Kumar Roy"/>
    <n v="1718880175"/>
    <s v="prodip@dskbangladesh.org"/>
    <s v="IOM-DSK"/>
  </r>
  <r>
    <n v="3603"/>
    <s v="IOM"/>
    <s v="DSK"/>
    <s v="IOM"/>
    <s v="WASH"/>
    <x v="1"/>
    <x v="9"/>
    <s v="# of door"/>
    <m/>
    <n v="67"/>
    <s v="completed"/>
    <s v="Chittagong"/>
    <s v="Cox's Bazar"/>
    <x v="1"/>
    <s v="Nhilla"/>
    <s v="Camp 24"/>
    <x v="6"/>
    <d v="2023-01-01T00:00:00"/>
    <x v="0"/>
    <m/>
    <m/>
    <m/>
    <m/>
    <m/>
    <s v="Prodip Kumar Roy"/>
    <n v="1718880175"/>
    <s v="prodip@dskbangladesh.org"/>
    <s v="IOM-DSK"/>
  </r>
  <r>
    <n v="3604"/>
    <s v="IOM"/>
    <s v="DSK"/>
    <s v="IOM"/>
    <s v="WASH"/>
    <x v="1"/>
    <x v="3"/>
    <s v="# of door"/>
    <m/>
    <n v="700"/>
    <s v="completed"/>
    <s v="Chittagong"/>
    <s v="Cox's Bazar"/>
    <x v="1"/>
    <s v="Nhilla"/>
    <s v="Camp 24"/>
    <x v="6"/>
    <d v="2023-01-01T00:00:00"/>
    <x v="0"/>
    <m/>
    <m/>
    <m/>
    <m/>
    <m/>
    <s v="Prodip Kumar Roy"/>
    <n v="1718880175"/>
    <s v="prodip@dskbangladesh.org"/>
    <s v="IOM-DSK"/>
  </r>
  <r>
    <n v="3605"/>
    <s v="IOM"/>
    <s v="DSK"/>
    <s v="IOM"/>
    <s v="WASH"/>
    <x v="2"/>
    <x v="4"/>
    <s v="# of HP sessions at HH level"/>
    <m/>
    <n v="386"/>
    <s v="completed"/>
    <s v="Chittagong"/>
    <s v="Cox's Bazar"/>
    <x v="1"/>
    <s v="Nhilla"/>
    <s v="Camp 24"/>
    <x v="6"/>
    <d v="2023-01-01T00:00:00"/>
    <x v="0"/>
    <m/>
    <m/>
    <m/>
    <m/>
    <m/>
    <s v="Prodip Kumar Roy"/>
    <n v="1718880175"/>
    <s v="prodip@dskbangladesh.org"/>
    <s v="IOM-DSK"/>
  </r>
  <r>
    <n v="3606"/>
    <s v="IOM"/>
    <s v="DSK"/>
    <s v="IOM"/>
    <s v="WASH"/>
    <x v="2"/>
    <x v="20"/>
    <s v="# of household"/>
    <m/>
    <n v="4548"/>
    <s v="completed"/>
    <s v="Chittagong"/>
    <s v="Cox's Bazar"/>
    <x v="1"/>
    <s v="Nhilla"/>
    <s v="Camp 24"/>
    <x v="6"/>
    <d v="2023-01-01T00:00:00"/>
    <x v="0"/>
    <m/>
    <m/>
    <m/>
    <m/>
    <m/>
    <s v="Prodip Kumar Roy"/>
    <n v="1718880175"/>
    <s v="prodip@dskbangladesh.org"/>
    <s v="IOM-DSK"/>
  </r>
  <r>
    <n v="3607"/>
    <s v="IOM"/>
    <s v="DSK"/>
    <s v="IOM"/>
    <s v="WASH"/>
    <x v="2"/>
    <x v="27"/>
    <s v="# of household"/>
    <m/>
    <n v="4579"/>
    <s v="completed"/>
    <s v="Chittagong"/>
    <s v="Cox's Bazar"/>
    <x v="1"/>
    <s v="Nhilla"/>
    <s v="Camp 24"/>
    <x v="6"/>
    <d v="2023-01-01T00:00:00"/>
    <x v="0"/>
    <m/>
    <m/>
    <m/>
    <m/>
    <m/>
    <s v="Prodip Kumar Roy"/>
    <n v="1718880175"/>
    <s v="prodip@dskbangladesh.org"/>
    <s v="IOM-DSK"/>
  </r>
  <r>
    <n v="3608"/>
    <s v="IOM"/>
    <s v="DSK"/>
    <s v="IOM"/>
    <s v="WASH"/>
    <x v="3"/>
    <x v="5"/>
    <s v="# of campaign per camp "/>
    <m/>
    <n v="13"/>
    <s v="completed"/>
    <s v="Chittagong"/>
    <s v="Cox's Bazar"/>
    <x v="1"/>
    <s v="Nhilla"/>
    <s v="Camp 24"/>
    <x v="6"/>
    <d v="2023-01-01T00:00:00"/>
    <x v="0"/>
    <m/>
    <m/>
    <m/>
    <m/>
    <m/>
    <s v="Prodip Kumar Roy"/>
    <n v="1718880175"/>
    <s v="prodip@dskbangladesh.org"/>
    <s v="IOM-DSK"/>
  </r>
  <r>
    <n v="3609"/>
    <s v="IOM"/>
    <s v="DSK"/>
    <s v="IOM"/>
    <s v="WASH"/>
    <x v="3"/>
    <x v="6"/>
    <s v="# of plant"/>
    <m/>
    <n v="2"/>
    <s v="completed"/>
    <s v="Chittagong"/>
    <s v="Cox's Bazar"/>
    <x v="1"/>
    <s v="Nhilla"/>
    <s v="Camp 24"/>
    <x v="6"/>
    <d v="2023-01-01T00:00:00"/>
    <x v="0"/>
    <m/>
    <m/>
    <m/>
    <m/>
    <m/>
    <s v="Prodip Kumar Roy"/>
    <n v="1718880175"/>
    <s v="prodip@dskbangladesh.org"/>
    <s v="IOM-DSK"/>
  </r>
  <r>
    <n v="3610"/>
    <s v="IOM"/>
    <s v="DSK"/>
    <s v="IOM"/>
    <s v="WASH"/>
    <x v="1"/>
    <x v="1"/>
    <s v="# of door "/>
    <m/>
    <n v="3"/>
    <s v="completed"/>
    <s v="Chittagong"/>
    <s v="Cox's Bazar"/>
    <x v="1"/>
    <s v="Nhilla"/>
    <s v="Camp 25"/>
    <x v="6"/>
    <d v="2023-01-01T00:00:00"/>
    <x v="0"/>
    <m/>
    <m/>
    <m/>
    <m/>
    <m/>
    <s v="Prodip Kumar Roy"/>
    <n v="1718880175"/>
    <s v="prodip@dskbangladesh.org"/>
    <s v="IOM-DSK"/>
  </r>
  <r>
    <n v="3611"/>
    <s v="IOM"/>
    <s v="DSK"/>
    <s v="IOM"/>
    <s v="WASH"/>
    <x v="1"/>
    <x v="9"/>
    <s v="# of door"/>
    <m/>
    <n v="158"/>
    <s v="completed"/>
    <s v="Chittagong"/>
    <s v="Cox's Bazar"/>
    <x v="1"/>
    <s v="Nhilla"/>
    <s v="Camp 25"/>
    <x v="6"/>
    <d v="2023-01-01T00:00:00"/>
    <x v="0"/>
    <m/>
    <m/>
    <m/>
    <m/>
    <m/>
    <s v="Prodip Kumar Roy"/>
    <n v="1718880175"/>
    <s v="prodip@dskbangladesh.org"/>
    <s v="IOM-DSK"/>
  </r>
  <r>
    <n v="3612"/>
    <s v="IOM"/>
    <s v="DSK"/>
    <s v="IOM"/>
    <s v="WASH"/>
    <x v="1"/>
    <x v="3"/>
    <s v="# of door"/>
    <m/>
    <n v="117"/>
    <s v="completed"/>
    <s v="Chittagong"/>
    <s v="Cox's Bazar"/>
    <x v="1"/>
    <s v="Nhilla"/>
    <s v="Camp 25"/>
    <x v="6"/>
    <d v="2023-01-01T00:00:00"/>
    <x v="0"/>
    <m/>
    <m/>
    <m/>
    <m/>
    <m/>
    <s v="Prodip Kumar Roy"/>
    <n v="1718880175"/>
    <s v="prodip@dskbangladesh.org"/>
    <s v="IOM-DSK"/>
  </r>
  <r>
    <n v="3613"/>
    <s v="IOM"/>
    <s v="DSK"/>
    <s v="IOM"/>
    <s v="WASH"/>
    <x v="2"/>
    <x v="4"/>
    <s v="# of HP sessions at HH level"/>
    <m/>
    <n v="81"/>
    <s v="completed"/>
    <s v="Chittagong"/>
    <s v="Cox's Bazar"/>
    <x v="1"/>
    <s v="Nhilla"/>
    <s v="Camp 25"/>
    <x v="6"/>
    <d v="2023-01-01T00:00:00"/>
    <x v="0"/>
    <m/>
    <m/>
    <m/>
    <m/>
    <m/>
    <s v="Prodip Kumar Roy"/>
    <n v="1718880175"/>
    <s v="prodip@dskbangladesh.org"/>
    <s v="IOM-DSK"/>
  </r>
  <r>
    <n v="3614"/>
    <s v="IOM"/>
    <s v="DSK"/>
    <s v="IOM"/>
    <s v="WASH"/>
    <x v="2"/>
    <x v="20"/>
    <s v="# of household"/>
    <m/>
    <n v="1609"/>
    <s v="completed"/>
    <s v="Chittagong"/>
    <s v="Cox's Bazar"/>
    <x v="1"/>
    <s v="Nhilla"/>
    <s v="Camp 25"/>
    <x v="6"/>
    <d v="2023-01-01T00:00:00"/>
    <x v="0"/>
    <m/>
    <m/>
    <m/>
    <m/>
    <m/>
    <s v="Prodip Kumar Roy"/>
    <n v="1718880175"/>
    <s v="prodip@dskbangladesh.org"/>
    <s v="IOM-DSK"/>
  </r>
  <r>
    <n v="3615"/>
    <s v="IOM"/>
    <s v="DSK"/>
    <s v="IOM"/>
    <s v="WASH"/>
    <x v="3"/>
    <x v="5"/>
    <s v="# of campaign per camp "/>
    <m/>
    <n v="4"/>
    <s v="completed"/>
    <s v="Chittagong"/>
    <s v="Cox's Bazar"/>
    <x v="1"/>
    <s v="Nhilla"/>
    <s v="Camp 25"/>
    <x v="6"/>
    <d v="2023-01-01T00:00:00"/>
    <x v="0"/>
    <m/>
    <m/>
    <m/>
    <m/>
    <m/>
    <s v="Prodip Kumar Roy"/>
    <n v="1718880175"/>
    <s v="prodip@dskbangladesh.org"/>
    <s v="IOM-DSK"/>
  </r>
  <r>
    <n v="3616"/>
    <s v="SCI"/>
    <s v="SCI"/>
    <s v="SCI"/>
    <s v="WASH"/>
    <x v="0"/>
    <x v="0"/>
    <s v="# of tube well"/>
    <m/>
    <n v="37"/>
    <s v="completed"/>
    <s v="Chittagong"/>
    <s v="Cox's Bazar"/>
    <x v="0"/>
    <s v="Palong Khali"/>
    <s v="Camp 17"/>
    <x v="6"/>
    <d v="2022-12-01T00:00:00"/>
    <x v="0"/>
    <m/>
    <m/>
    <m/>
    <m/>
    <m/>
    <s v="Md. Fuhad Mollah"/>
    <n v="1708521596"/>
    <s v="fuhad.mollah@savethechildren.org"/>
    <s v="SCI"/>
  </r>
  <r>
    <n v="3617"/>
    <s v="SCI"/>
    <s v="SCI"/>
    <s v="SCI"/>
    <s v="WASH"/>
    <x v="0"/>
    <x v="12"/>
    <s v="# of water network"/>
    <m/>
    <n v="1"/>
    <s v="completed"/>
    <s v="Chittagong"/>
    <s v="Cox's Bazar"/>
    <x v="0"/>
    <s v="Palong Khali"/>
    <s v="Camp 17"/>
    <x v="6"/>
    <d v="2022-12-01T00:00:00"/>
    <x v="0"/>
    <m/>
    <m/>
    <m/>
    <m/>
    <m/>
    <s v="Md. Fuhad Mollah"/>
    <n v="1708521596"/>
    <s v="fuhad.mollah@savethechildren.org"/>
    <s v="SCI"/>
  </r>
  <r>
    <n v="3618"/>
    <s v="SCI"/>
    <s v="SCI"/>
    <s v="SCI"/>
    <s v="WASH"/>
    <x v="1"/>
    <x v="1"/>
    <s v="# of door "/>
    <m/>
    <n v="1"/>
    <s v="completed"/>
    <s v="Chittagong"/>
    <s v="Cox's Bazar"/>
    <x v="0"/>
    <s v="Palong Khali"/>
    <s v="Camp 17"/>
    <x v="6"/>
    <d v="2022-12-01T00:00:00"/>
    <x v="0"/>
    <m/>
    <m/>
    <m/>
    <m/>
    <m/>
    <s v="Md. Fuhad Mollah"/>
    <n v="1708521596"/>
    <s v="fuhad.mollah@savethechildren.org"/>
    <s v="SCI"/>
  </r>
  <r>
    <n v="3619"/>
    <s v="SCI"/>
    <s v="SCI"/>
    <s v="SCI"/>
    <s v="WASH"/>
    <x v="1"/>
    <x v="9"/>
    <s v="# of door"/>
    <m/>
    <n v="16"/>
    <s v="completed"/>
    <s v="Chittagong"/>
    <s v="Cox's Bazar"/>
    <x v="0"/>
    <s v="Palong Khali"/>
    <s v="Camp 17"/>
    <x v="6"/>
    <d v="2022-12-01T00:00:00"/>
    <x v="0"/>
    <m/>
    <m/>
    <m/>
    <m/>
    <m/>
    <s v="Md. Fuhad Mollah"/>
    <n v="1708521596"/>
    <s v="fuhad.mollah@savethechildren.org"/>
    <s v="SCI"/>
  </r>
  <r>
    <n v="3620"/>
    <s v="SCI"/>
    <s v="SCI"/>
    <s v="SCI"/>
    <s v="WASH"/>
    <x v="1"/>
    <x v="3"/>
    <s v="# of door"/>
    <m/>
    <n v="20"/>
    <s v="completed"/>
    <s v="Chittagong"/>
    <s v="Cox's Bazar"/>
    <x v="0"/>
    <s v="Palong Khali"/>
    <s v="Camp 17"/>
    <x v="6"/>
    <d v="2022-12-01T00:00:00"/>
    <x v="0"/>
    <m/>
    <m/>
    <m/>
    <m/>
    <m/>
    <s v="Md. Fuhad Mollah"/>
    <n v="1708521596"/>
    <s v="fuhad.mollah@savethechildren.org"/>
    <s v="SCI"/>
  </r>
  <r>
    <n v="3621"/>
    <s v="SCI"/>
    <s v="SCI"/>
    <s v="SCI"/>
    <s v="WASH"/>
    <x v="2"/>
    <x v="10"/>
    <s v="# of HP sessions at community level"/>
    <m/>
    <n v="33"/>
    <s v="completed"/>
    <s v="Chittagong"/>
    <s v="Cox's Bazar"/>
    <x v="0"/>
    <s v="Palong Khali"/>
    <s v="Camp 17"/>
    <x v="6"/>
    <d v="2022-12-01T00:00:00"/>
    <x v="0"/>
    <m/>
    <m/>
    <m/>
    <m/>
    <m/>
    <s v="Md. Fuhad Mollah"/>
    <n v="1708521596"/>
    <s v="fuhad.mollah@savethechildren.org"/>
    <s v="SCI"/>
  </r>
  <r>
    <n v="3622"/>
    <s v="SCI"/>
    <s v="SCI"/>
    <s v="SCI"/>
    <s v="WASH"/>
    <x v="3"/>
    <x v="5"/>
    <s v="# of campaign per camp "/>
    <m/>
    <n v="2"/>
    <s v="completed"/>
    <s v="Chittagong"/>
    <s v="Cox's Bazar"/>
    <x v="0"/>
    <s v="Palong Khali"/>
    <s v="Camp 17"/>
    <x v="6"/>
    <d v="2022-12-01T00:00:00"/>
    <x v="0"/>
    <m/>
    <m/>
    <m/>
    <m/>
    <m/>
    <s v="Md. Fuhad Mollah"/>
    <n v="1708521596"/>
    <s v="fuhad.mollah@savethechildren.org"/>
    <s v="SCI"/>
  </r>
  <r>
    <n v="3623"/>
    <s v="SCI"/>
    <s v="SCI"/>
    <s v="SCI"/>
    <s v="WASH"/>
    <x v="0"/>
    <x v="0"/>
    <s v="# of tube well"/>
    <m/>
    <n v="27"/>
    <s v="completed"/>
    <s v="Chittagong"/>
    <s v="Cox's Bazar"/>
    <x v="0"/>
    <s v="Palong Khali"/>
    <s v="Camp 20"/>
    <x v="6"/>
    <d v="2022-12-01T00:00:00"/>
    <x v="0"/>
    <m/>
    <m/>
    <m/>
    <m/>
    <m/>
    <s v="Md. Fuhad Mollah"/>
    <n v="1708521596"/>
    <s v="fuhad.mollah@savethechildren.org"/>
    <s v="SCI"/>
  </r>
  <r>
    <n v="3624"/>
    <s v="SCI"/>
    <s v="SCI"/>
    <s v="SCI"/>
    <s v="WASH"/>
    <x v="1"/>
    <x v="1"/>
    <s v="# of door "/>
    <m/>
    <n v="24"/>
    <s v="completed"/>
    <s v="Chittagong"/>
    <s v="Cox's Bazar"/>
    <x v="0"/>
    <s v="Palong Khali"/>
    <s v="Camp 20"/>
    <x v="6"/>
    <d v="2022-12-01T00:00:00"/>
    <x v="0"/>
    <m/>
    <m/>
    <m/>
    <m/>
    <m/>
    <s v="Md. Fuhad Mollah"/>
    <n v="1708521596"/>
    <s v="fuhad.mollah@savethechildren.org"/>
    <s v="SCI"/>
  </r>
  <r>
    <n v="3625"/>
    <s v="SCI"/>
    <s v="SCI"/>
    <s v="SCI"/>
    <s v="WASH"/>
    <x v="1"/>
    <x v="8"/>
    <s v="# of FSM Site"/>
    <m/>
    <n v="1"/>
    <s v="completed"/>
    <s v="Chittagong"/>
    <s v="Cox's Bazar"/>
    <x v="0"/>
    <s v="Palong Khali"/>
    <s v="Camp 20"/>
    <x v="6"/>
    <d v="2022-12-01T00:00:00"/>
    <x v="0"/>
    <m/>
    <m/>
    <m/>
    <m/>
    <m/>
    <s v="Md. Fuhad Mollah"/>
    <n v="1708521596"/>
    <s v="fuhad.mollah@savethechildren.org"/>
    <s v="SCI"/>
  </r>
  <r>
    <n v="3626"/>
    <s v="SCI"/>
    <s v="SCI"/>
    <s v="SCI"/>
    <s v="WASH"/>
    <x v="1"/>
    <x v="9"/>
    <s v="# of door"/>
    <m/>
    <n v="51"/>
    <s v="completed"/>
    <s v="Chittagong"/>
    <s v="Cox's Bazar"/>
    <x v="0"/>
    <s v="Palong Khali"/>
    <s v="Camp 20"/>
    <x v="6"/>
    <d v="2022-12-01T00:00:00"/>
    <x v="0"/>
    <m/>
    <m/>
    <m/>
    <m/>
    <m/>
    <s v="Md. Fuhad Mollah"/>
    <n v="1708521596"/>
    <s v="fuhad.mollah@savethechildren.org"/>
    <s v="SCI"/>
  </r>
  <r>
    <n v="3627"/>
    <s v="SCI"/>
    <s v="SCI"/>
    <s v="SCI"/>
    <s v="WASH"/>
    <x v="1"/>
    <x v="3"/>
    <s v="# of door"/>
    <m/>
    <n v="11"/>
    <s v="completed"/>
    <s v="Chittagong"/>
    <s v="Cox's Bazar"/>
    <x v="0"/>
    <s v="Palong Khali"/>
    <s v="Camp 20"/>
    <x v="6"/>
    <d v="2022-12-01T00:00:00"/>
    <x v="0"/>
    <m/>
    <m/>
    <m/>
    <m/>
    <m/>
    <s v="Md. Fuhad Mollah"/>
    <n v="1708521596"/>
    <s v="fuhad.mollah@savethechildren.org"/>
    <s v="SCI"/>
  </r>
  <r>
    <n v="3628"/>
    <s v="SCI"/>
    <s v="SCI"/>
    <s v="SCI"/>
    <s v="WASH"/>
    <x v="2"/>
    <x v="10"/>
    <s v="# of HP sessions at community level"/>
    <m/>
    <n v="47"/>
    <s v="completed"/>
    <s v="Chittagong"/>
    <s v="Cox's Bazar"/>
    <x v="0"/>
    <s v="Palong Khali"/>
    <s v="Camp 20"/>
    <x v="6"/>
    <d v="2022-12-01T00:00:00"/>
    <x v="0"/>
    <m/>
    <m/>
    <m/>
    <m/>
    <m/>
    <s v="Md. Fuhad Mollah"/>
    <n v="1708521596"/>
    <s v="fuhad.mollah@savethechildren.org"/>
    <s v="SCI"/>
  </r>
  <r>
    <n v="3629"/>
    <s v="SCI"/>
    <s v="SCI"/>
    <s v="SCI"/>
    <s v="WASH"/>
    <x v="3"/>
    <x v="5"/>
    <s v="# of campaign per camp "/>
    <m/>
    <n v="2"/>
    <s v="completed"/>
    <s v="Chittagong"/>
    <s v="Cox's Bazar"/>
    <x v="0"/>
    <s v="Palong Khali"/>
    <s v="Camp 20"/>
    <x v="6"/>
    <d v="2022-12-01T00:00:00"/>
    <x v="0"/>
    <m/>
    <m/>
    <m/>
    <m/>
    <m/>
    <s v="Md. Fuhad Mollah"/>
    <n v="1708521596"/>
    <s v="fuhad.mollah@savethechildren.org"/>
    <s v="SCI"/>
  </r>
  <r>
    <n v="3630"/>
    <s v="SCI"/>
    <s v="SCI"/>
    <s v="SCI"/>
    <s v="WASH"/>
    <x v="0"/>
    <x v="12"/>
    <s v="# of water network"/>
    <m/>
    <n v="1"/>
    <s v="completed"/>
    <s v="Chittagong"/>
    <s v="Cox's Bazar"/>
    <x v="1"/>
    <s v="Nhilla"/>
    <s v="Camp 25"/>
    <x v="6"/>
    <d v="2022-12-01T00:00:00"/>
    <x v="0"/>
    <m/>
    <m/>
    <m/>
    <m/>
    <m/>
    <s v="Md. Fuhad Mollah"/>
    <n v="1708521596"/>
    <s v="fuhad.mollah@savethechildren.org"/>
    <s v="SCI"/>
  </r>
  <r>
    <n v="3631"/>
    <s v="SCI"/>
    <s v="SCI"/>
    <s v="SCI"/>
    <s v="WASH"/>
    <x v="1"/>
    <x v="1"/>
    <s v="# of door "/>
    <m/>
    <n v="12"/>
    <s v="completed"/>
    <s v="Chittagong"/>
    <s v="Cox's Bazar"/>
    <x v="1"/>
    <s v="Nhilla"/>
    <s v="Camp 25"/>
    <x v="6"/>
    <d v="2022-12-01T00:00:00"/>
    <x v="0"/>
    <m/>
    <m/>
    <m/>
    <m/>
    <m/>
    <s v="Md. Fuhad Mollah"/>
    <n v="1708521596"/>
    <s v="fuhad.mollah@savethechildren.org"/>
    <s v="SCI"/>
  </r>
  <r>
    <n v="3632"/>
    <s v="SCI"/>
    <s v="SCI"/>
    <s v="SCI"/>
    <s v="WASH"/>
    <x v="1"/>
    <x v="8"/>
    <s v="# of FSM Site"/>
    <m/>
    <n v="1"/>
    <s v="completed"/>
    <s v="Chittagong"/>
    <s v="Cox's Bazar"/>
    <x v="1"/>
    <s v="Nhilla"/>
    <s v="Camp 25"/>
    <x v="6"/>
    <d v="2022-12-01T00:00:00"/>
    <x v="0"/>
    <m/>
    <m/>
    <m/>
    <m/>
    <m/>
    <s v="Md. Fuhad Mollah"/>
    <n v="1708521596"/>
    <s v="fuhad.mollah@savethechildren.org"/>
    <s v="SCI"/>
  </r>
  <r>
    <n v="3633"/>
    <s v="SCI"/>
    <s v="SCI"/>
    <s v="SCI"/>
    <s v="WASH"/>
    <x v="1"/>
    <x v="9"/>
    <s v="# of door"/>
    <m/>
    <n v="64"/>
    <s v="completed"/>
    <s v="Chittagong"/>
    <s v="Cox's Bazar"/>
    <x v="1"/>
    <s v="Nhilla"/>
    <s v="Camp 25"/>
    <x v="6"/>
    <d v="2022-12-01T00:00:00"/>
    <x v="0"/>
    <m/>
    <m/>
    <m/>
    <m/>
    <m/>
    <s v="Md. Fuhad Mollah"/>
    <n v="1708521596"/>
    <s v="fuhad.mollah@savethechildren.org"/>
    <s v="SCI"/>
  </r>
  <r>
    <n v="3634"/>
    <s v="SCI"/>
    <s v="SCI"/>
    <s v="SCI"/>
    <s v="WASH"/>
    <x v="1"/>
    <x v="3"/>
    <s v="# of door"/>
    <m/>
    <n v="39"/>
    <s v="completed"/>
    <s v="Chittagong"/>
    <s v="Cox's Bazar"/>
    <x v="1"/>
    <s v="Nhilla"/>
    <s v="Camp 25"/>
    <x v="6"/>
    <d v="2022-12-01T00:00:00"/>
    <x v="0"/>
    <m/>
    <m/>
    <m/>
    <m/>
    <m/>
    <s v="Md. Fuhad Mollah"/>
    <n v="1708521596"/>
    <s v="fuhad.mollah@savethechildren.org"/>
    <s v="SCI"/>
  </r>
  <r>
    <n v="3635"/>
    <s v="SCI"/>
    <s v="SCI"/>
    <s v="SCI"/>
    <s v="WASH"/>
    <x v="2"/>
    <x v="10"/>
    <s v="# of HP sessions at community level"/>
    <m/>
    <n v="113"/>
    <s v="completed"/>
    <s v="Chittagong"/>
    <s v="Cox's Bazar"/>
    <x v="1"/>
    <s v="Nhilla"/>
    <s v="Camp 25"/>
    <x v="6"/>
    <d v="2022-12-01T00:00:00"/>
    <x v="0"/>
    <m/>
    <m/>
    <m/>
    <m/>
    <m/>
    <s v="Md. Fuhad Mollah"/>
    <n v="1708521596"/>
    <s v="fuhad.mollah@savethechildren.org"/>
    <s v="SCI"/>
  </r>
  <r>
    <n v="3636"/>
    <s v="SCI"/>
    <s v="SCI"/>
    <s v="SCI"/>
    <s v="WASH"/>
    <x v="3"/>
    <x v="5"/>
    <s v="# of campaign per camp "/>
    <m/>
    <n v="2"/>
    <s v="completed"/>
    <s v="Chittagong"/>
    <s v="Cox's Bazar"/>
    <x v="1"/>
    <s v="Nhilla"/>
    <s v="Camp 25"/>
    <x v="6"/>
    <d v="2022-12-01T00:00:00"/>
    <x v="0"/>
    <m/>
    <m/>
    <m/>
    <m/>
    <m/>
    <s v="Md. Fuhad Mollah"/>
    <n v="1708521596"/>
    <s v="fuhad.mollah@savethechildren.org"/>
    <s v="SCI"/>
  </r>
  <r>
    <n v="3637"/>
    <s v="SCI"/>
    <s v="SCI"/>
    <s v="SCI"/>
    <s v="WASH"/>
    <x v="0"/>
    <x v="12"/>
    <s v="# of water network"/>
    <m/>
    <n v="1"/>
    <s v="completed"/>
    <s v="Chittagong"/>
    <s v="Cox's Bazar"/>
    <x v="1"/>
    <s v="Nhilla"/>
    <s v="Camp 27"/>
    <x v="6"/>
    <d v="2022-12-01T00:00:00"/>
    <x v="0"/>
    <m/>
    <m/>
    <m/>
    <m/>
    <m/>
    <s v="Md. Fuhad Mollah"/>
    <n v="1708521596"/>
    <s v="fuhad.mollah@savethechildren.org"/>
    <s v="SCI"/>
  </r>
  <r>
    <n v="3638"/>
    <s v="SCI"/>
    <s v="SCI"/>
    <s v="SCI"/>
    <s v="WASH"/>
    <x v="1"/>
    <x v="1"/>
    <s v="# of door "/>
    <m/>
    <n v="10"/>
    <s v="completed"/>
    <s v="Chittagong"/>
    <s v="Cox's Bazar"/>
    <x v="1"/>
    <s v="Nhilla"/>
    <s v="Camp 27"/>
    <x v="6"/>
    <d v="2022-12-01T00:00:00"/>
    <x v="0"/>
    <m/>
    <m/>
    <m/>
    <m/>
    <m/>
    <s v="Md. Fuhad Mollah"/>
    <n v="1708521596"/>
    <s v="fuhad.mollah@savethechildren.org"/>
    <s v="SCI"/>
  </r>
  <r>
    <n v="3639"/>
    <s v="SCI"/>
    <s v="SCI"/>
    <s v="SCI"/>
    <s v="WASH"/>
    <x v="1"/>
    <x v="9"/>
    <s v="# of door"/>
    <m/>
    <n v="54"/>
    <s v="completed"/>
    <s v="Chittagong"/>
    <s v="Cox's Bazar"/>
    <x v="1"/>
    <s v="Nhilla"/>
    <s v="Camp 27"/>
    <x v="6"/>
    <d v="2022-12-01T00:00:00"/>
    <x v="0"/>
    <m/>
    <m/>
    <m/>
    <m/>
    <m/>
    <s v="Md. Fuhad Mollah"/>
    <n v="1708521596"/>
    <s v="fuhad.mollah@savethechildren.org"/>
    <s v="SCI"/>
  </r>
  <r>
    <n v="3640"/>
    <s v="SCI"/>
    <s v="SCI"/>
    <s v="SCI"/>
    <s v="WASH"/>
    <x v="1"/>
    <x v="3"/>
    <s v="# of door"/>
    <m/>
    <n v="114"/>
    <s v="completed"/>
    <s v="Chittagong"/>
    <s v="Cox's Bazar"/>
    <x v="1"/>
    <s v="Nhilla"/>
    <s v="Camp 27"/>
    <x v="6"/>
    <d v="2022-12-01T00:00:00"/>
    <x v="0"/>
    <m/>
    <m/>
    <m/>
    <m/>
    <m/>
    <s v="Md. Fuhad Mollah"/>
    <n v="1708521596"/>
    <s v="fuhad.mollah@savethechildren.org"/>
    <s v="SCI"/>
  </r>
  <r>
    <n v="3641"/>
    <s v="SCI"/>
    <s v="SCI"/>
    <s v="SCI"/>
    <s v="WASH"/>
    <x v="2"/>
    <x v="10"/>
    <s v="# of HP sessions at community level"/>
    <m/>
    <n v="121"/>
    <s v="completed"/>
    <s v="Chittagong"/>
    <s v="Cox's Bazar"/>
    <x v="1"/>
    <s v="Nhilla"/>
    <s v="Camp 27"/>
    <x v="6"/>
    <d v="2022-12-01T00:00:00"/>
    <x v="0"/>
    <m/>
    <m/>
    <m/>
    <m/>
    <m/>
    <s v="Md. Fuhad Mollah"/>
    <n v="1708521596"/>
    <s v="fuhad.mollah@savethechildren.org"/>
    <s v="SCI"/>
  </r>
  <r>
    <n v="3642"/>
    <s v="SCI"/>
    <s v="SCI"/>
    <s v="SCI"/>
    <s v="WASH"/>
    <x v="3"/>
    <x v="5"/>
    <s v="# of campaign per camp "/>
    <m/>
    <n v="2"/>
    <s v="completed"/>
    <s v="Chittagong"/>
    <s v="Cox's Bazar"/>
    <x v="1"/>
    <s v="Nhilla"/>
    <s v="Camp 27"/>
    <x v="6"/>
    <d v="2022-12-01T00:00:00"/>
    <x v="0"/>
    <m/>
    <m/>
    <m/>
    <m/>
    <m/>
    <s v="Md. Fuhad Mollah"/>
    <n v="1708521596"/>
    <s v="fuhad.mollah@savethechildren.org"/>
    <s v="SCI"/>
  </r>
  <r>
    <n v="3643"/>
    <s v="SCI"/>
    <s v="SCI"/>
    <s v="SCI"/>
    <s v="WASH"/>
    <x v="3"/>
    <x v="6"/>
    <s v="# of plant"/>
    <m/>
    <n v="1"/>
    <s v="completed"/>
    <s v="Chittagong"/>
    <s v="Cox's Bazar"/>
    <x v="1"/>
    <s v="Nhilla"/>
    <s v="Camp 27"/>
    <x v="6"/>
    <d v="2022-12-01T00:00:00"/>
    <x v="0"/>
    <m/>
    <m/>
    <m/>
    <m/>
    <m/>
    <s v="Md. Fuhad Mollah"/>
    <n v="1708521596"/>
    <s v="fuhad.mollah@savethechildren.org"/>
    <s v="SCI"/>
  </r>
  <r>
    <n v="3644"/>
    <s v="ACF"/>
    <s v="ACF"/>
    <s v="IOM"/>
    <s v="WASH"/>
    <x v="0"/>
    <x v="0"/>
    <s v="# of tube well"/>
    <m/>
    <n v="199"/>
    <s v="completed"/>
    <s v="Chittagong"/>
    <s v="Cox's Bazar"/>
    <x v="0"/>
    <s v="Palong Khali"/>
    <s v="Camp 11"/>
    <x v="6"/>
    <d v="2022-09-01T00:00:00"/>
    <x v="0"/>
    <m/>
    <m/>
    <m/>
    <m/>
    <m/>
    <s v="Md. Farid Munnaf"/>
    <n v="1813202400"/>
    <s v="washhppm-cox@bd-actionagainsthunger.org"/>
    <s v="ACF"/>
  </r>
  <r>
    <n v="3645"/>
    <s v="ACF"/>
    <s v="ACF"/>
    <s v="IOM"/>
    <s v="WASH"/>
    <x v="0"/>
    <x v="26"/>
    <s v="# of tube well"/>
    <m/>
    <n v="2"/>
    <s v="completed"/>
    <s v="Chittagong"/>
    <s v="Cox's Bazar"/>
    <x v="0"/>
    <s v="Palong Khali"/>
    <s v="Camp 11"/>
    <x v="6"/>
    <d v="2022-09-01T00:00:00"/>
    <x v="0"/>
    <m/>
    <m/>
    <m/>
    <m/>
    <m/>
    <s v="Md. Farid Munnaf"/>
    <n v="1813202400"/>
    <s v="washhppm-cox@bd-actionagainsthunger.org"/>
    <s v="ACF"/>
  </r>
  <r>
    <n v="3646"/>
    <s v="ACF"/>
    <s v="ACF"/>
    <s v="IOM"/>
    <s v="WASH"/>
    <x v="1"/>
    <x v="1"/>
    <s v="# of door "/>
    <m/>
    <n v="77"/>
    <s v="completed"/>
    <s v="Chittagong"/>
    <s v="Cox's Bazar"/>
    <x v="0"/>
    <s v="Palong Khali"/>
    <s v="Camp 11"/>
    <x v="6"/>
    <d v="2022-09-01T00:00:00"/>
    <x v="0"/>
    <m/>
    <m/>
    <m/>
    <m/>
    <m/>
    <s v="Md. Farid Munnaf"/>
    <n v="1813202400"/>
    <s v="washhppm-cox@bd-actionagainsthunger.org"/>
    <s v="ACF"/>
  </r>
  <r>
    <n v="3647"/>
    <s v="ACF"/>
    <s v="ACF"/>
    <s v="IOM"/>
    <s v="WASH"/>
    <x v="1"/>
    <x v="8"/>
    <s v="# of FSM Site"/>
    <m/>
    <n v="9"/>
    <s v="completed"/>
    <s v="Chittagong"/>
    <s v="Cox's Bazar"/>
    <x v="0"/>
    <s v="Palong Khali"/>
    <s v="Camp 11"/>
    <x v="6"/>
    <d v="2022-09-01T00:00:00"/>
    <x v="0"/>
    <m/>
    <m/>
    <m/>
    <m/>
    <m/>
    <s v="Md. Farid Munnaf"/>
    <n v="1813202400"/>
    <s v="washhppm-cox@bd-actionagainsthunger.org"/>
    <s v="ACF"/>
  </r>
  <r>
    <n v="3648"/>
    <s v="ACF"/>
    <s v="ACF"/>
    <s v="IOM"/>
    <s v="WASH"/>
    <x v="1"/>
    <x v="2"/>
    <s v="# of FSM Site"/>
    <m/>
    <n v="2"/>
    <s v="completed"/>
    <s v="Chittagong"/>
    <s v="Cox's Bazar"/>
    <x v="0"/>
    <s v="Palong Khali"/>
    <s v="Camp 11"/>
    <x v="6"/>
    <d v="2022-09-01T00:00:00"/>
    <x v="0"/>
    <m/>
    <m/>
    <m/>
    <m/>
    <m/>
    <s v="Md. Farid Munnaf"/>
    <n v="1813202400"/>
    <s v="washhppm-cox@bd-actionagainsthunger.org"/>
    <s v="ACF"/>
  </r>
  <r>
    <n v="3649"/>
    <s v="ACF"/>
    <s v="ACF"/>
    <s v="IOM"/>
    <s v="WASH"/>
    <x v="1"/>
    <x v="18"/>
    <s v="# of door"/>
    <m/>
    <n v="2"/>
    <s v="completed"/>
    <s v="Chittagong"/>
    <s v="Cox's Bazar"/>
    <x v="0"/>
    <s v="Palong Khali"/>
    <s v="Camp 11"/>
    <x v="6"/>
    <d v="2022-09-01T00:00:00"/>
    <x v="0"/>
    <m/>
    <m/>
    <m/>
    <m/>
    <m/>
    <s v="Md. Farid Munnaf"/>
    <n v="1813202400"/>
    <s v="washhppm-cox@bd-actionagainsthunger.org"/>
    <s v="ACF"/>
  </r>
  <r>
    <n v="3650"/>
    <s v="ACF"/>
    <s v="ACF"/>
    <s v="IOM"/>
    <s v="WASH"/>
    <x v="1"/>
    <x v="9"/>
    <s v="# of door"/>
    <m/>
    <n v="201"/>
    <s v="completed"/>
    <s v="Chittagong"/>
    <s v="Cox's Bazar"/>
    <x v="0"/>
    <s v="Palong Khali"/>
    <s v="Camp 11"/>
    <x v="6"/>
    <d v="2022-09-01T00:00:00"/>
    <x v="0"/>
    <m/>
    <m/>
    <m/>
    <m/>
    <m/>
    <s v="Md. Farid Munnaf"/>
    <n v="1813202400"/>
    <s v="washhppm-cox@bd-actionagainsthunger.org"/>
    <s v="ACF"/>
  </r>
  <r>
    <n v="3651"/>
    <s v="ACF"/>
    <s v="ACF"/>
    <s v="IOM"/>
    <s v="WASH"/>
    <x v="1"/>
    <x v="3"/>
    <s v="# of door"/>
    <m/>
    <n v="1092"/>
    <s v="completed"/>
    <s v="Chittagong"/>
    <s v="Cox's Bazar"/>
    <x v="0"/>
    <s v="Palong Khali"/>
    <s v="Camp 11"/>
    <x v="6"/>
    <d v="2022-09-01T00:00:00"/>
    <x v="0"/>
    <m/>
    <m/>
    <m/>
    <m/>
    <m/>
    <s v="Md. Farid Munnaf"/>
    <n v="1813202400"/>
    <s v="washhppm-cox@bd-actionagainsthunger.org"/>
    <s v="ACF"/>
  </r>
  <r>
    <n v="3652"/>
    <s v="ACF"/>
    <s v="ACF"/>
    <s v="IOM"/>
    <s v="WASH"/>
    <x v="2"/>
    <x v="10"/>
    <s v="# of HP sessions at community level"/>
    <m/>
    <n v="211"/>
    <s v="completed"/>
    <s v="Chittagong"/>
    <s v="Cox's Bazar"/>
    <x v="0"/>
    <s v="Palong Khali"/>
    <s v="Camp 11"/>
    <x v="6"/>
    <d v="2022-09-01T00:00:00"/>
    <x v="0"/>
    <m/>
    <m/>
    <m/>
    <m/>
    <m/>
    <s v="Md. Farid Munnaf"/>
    <n v="1813202400"/>
    <s v="washhppm-cox@bd-actionagainsthunger.org"/>
    <s v="ACF"/>
  </r>
  <r>
    <n v="3653"/>
    <s v="ACF"/>
    <s v="ACF"/>
    <s v="IOM"/>
    <s v="WASH"/>
    <x v="2"/>
    <x v="4"/>
    <s v="# of HP sessions at HH level"/>
    <m/>
    <n v="211"/>
    <s v="completed"/>
    <s v="Chittagong"/>
    <s v="Cox's Bazar"/>
    <x v="0"/>
    <s v="Palong Khali"/>
    <s v="Camp 11"/>
    <x v="6"/>
    <d v="2022-09-01T00:00:00"/>
    <x v="0"/>
    <m/>
    <m/>
    <m/>
    <m/>
    <m/>
    <s v="Md. Farid Munnaf"/>
    <n v="1813202400"/>
    <s v="washhppm-cox@bd-actionagainsthunger.org"/>
    <s v="ACF"/>
  </r>
  <r>
    <n v="3654"/>
    <s v="ACF"/>
    <s v="ACF"/>
    <s v="IOM"/>
    <s v="WASH"/>
    <x v="2"/>
    <x v="20"/>
    <s v="# of household"/>
    <m/>
    <n v="43"/>
    <s v="completed"/>
    <s v="Chittagong"/>
    <s v="Cox's Bazar"/>
    <x v="0"/>
    <s v="Palong Khali"/>
    <s v="Camp 11"/>
    <x v="6"/>
    <d v="2022-09-01T00:00:00"/>
    <x v="0"/>
    <m/>
    <m/>
    <m/>
    <m/>
    <m/>
    <s v="Md. Farid Munnaf"/>
    <n v="1813202400"/>
    <s v="washhppm-cox@bd-actionagainsthunger.org"/>
    <s v="ACF"/>
  </r>
  <r>
    <n v="3655"/>
    <s v="ACF"/>
    <s v="ACF"/>
    <s v="IOM"/>
    <s v="WASH"/>
    <x v="3"/>
    <x v="5"/>
    <s v="# of campaign per camp "/>
    <m/>
    <n v="5"/>
    <s v="completed"/>
    <s v="Chittagong"/>
    <s v="Cox's Bazar"/>
    <x v="0"/>
    <s v="Palong Khali"/>
    <s v="Camp 11"/>
    <x v="6"/>
    <d v="2022-09-01T00:00:00"/>
    <x v="0"/>
    <m/>
    <m/>
    <m/>
    <m/>
    <m/>
    <s v="Md. Farid Munnaf"/>
    <n v="1813202400"/>
    <s v="washhppm-cox@bd-actionagainsthunger.org"/>
    <s v="ACF"/>
  </r>
  <r>
    <n v="3656"/>
    <s v="ACF"/>
    <s v="ACF"/>
    <s v="IOM"/>
    <s v="WASH"/>
    <x v="3"/>
    <x v="6"/>
    <s v="# of plant"/>
    <m/>
    <n v="2"/>
    <s v="completed"/>
    <s v="Chittagong"/>
    <s v="Cox's Bazar"/>
    <x v="0"/>
    <s v="Palong Khali"/>
    <s v="Camp 11"/>
    <x v="6"/>
    <d v="2022-09-01T00:00:00"/>
    <x v="0"/>
    <m/>
    <m/>
    <m/>
    <m/>
    <m/>
    <s v="Md. Farid Munnaf"/>
    <n v="1813202400"/>
    <s v="washhppm-cox@bd-actionagainsthunger.org"/>
    <s v="ACF"/>
  </r>
  <r>
    <n v="3657"/>
    <s v="IOM"/>
    <s v="NGOF"/>
    <s v="KFW"/>
    <s v="WASH"/>
    <x v="0"/>
    <x v="0"/>
    <s v="# of tube well"/>
    <m/>
    <n v="218"/>
    <s v="completed"/>
    <s v="Chittagong"/>
    <s v="Cox's Bazar"/>
    <x v="0"/>
    <s v="Palong Khali"/>
    <s v="Camp 09"/>
    <x v="6"/>
    <d v="2023-03-01T00:00:00"/>
    <x v="0"/>
    <m/>
    <m/>
    <m/>
    <m/>
    <m/>
    <s v="Md. Shaidul Islam"/>
    <n v="1711482150"/>
    <s v="shaidul@ngof.org"/>
    <s v="IOM-NGOF"/>
  </r>
  <r>
    <n v="3658"/>
    <s v="IOM"/>
    <s v="NGOF"/>
    <s v="KFW"/>
    <s v="WASH"/>
    <x v="0"/>
    <x v="7"/>
    <s v="N/A"/>
    <m/>
    <n v="109"/>
    <s v="completed"/>
    <s v="Chittagong"/>
    <s v="Cox's Bazar"/>
    <x v="0"/>
    <s v="Palong Khali"/>
    <s v="Camp 09"/>
    <x v="6"/>
    <d v="2023-03-01T00:00:00"/>
    <x v="0"/>
    <m/>
    <m/>
    <m/>
    <m/>
    <s v="Water Quality Tested at Household and Source"/>
    <s v="Md. Shaidul Islam"/>
    <n v="1711482150"/>
    <s v="shaidul@ngof.org"/>
    <s v="IOM-NGOF"/>
  </r>
  <r>
    <n v="3659"/>
    <s v="IOM"/>
    <s v="NGOF"/>
    <s v="KFW"/>
    <s v="WASH"/>
    <x v="1"/>
    <x v="1"/>
    <s v="# of door "/>
    <m/>
    <n v="42"/>
    <s v="completed"/>
    <s v="Chittagong"/>
    <s v="Cox's Bazar"/>
    <x v="0"/>
    <s v="Palong Khali"/>
    <s v="Camp 09"/>
    <x v="6"/>
    <d v="2023-03-01T00:00:00"/>
    <x v="0"/>
    <m/>
    <m/>
    <m/>
    <m/>
    <m/>
    <s v="Md. Shaidul Islam"/>
    <n v="1711482150"/>
    <s v="shaidul@ngof.org"/>
    <s v="IOM-NGOF"/>
  </r>
  <r>
    <n v="3660"/>
    <s v="IOM"/>
    <s v="NGOF"/>
    <s v="KFW"/>
    <s v="WASH"/>
    <x v="1"/>
    <x v="8"/>
    <s v="# of FSM Site"/>
    <m/>
    <n v="9"/>
    <s v="completed"/>
    <s v="Chittagong"/>
    <s v="Cox's Bazar"/>
    <x v="0"/>
    <s v="Palong Khali"/>
    <s v="Camp 09"/>
    <x v="6"/>
    <d v="2023-03-01T00:00:00"/>
    <x v="0"/>
    <m/>
    <m/>
    <m/>
    <m/>
    <m/>
    <s v="Md. Shaidul Islam"/>
    <n v="1711482150"/>
    <s v="shaidul@ngof.org"/>
    <s v="IOM-NGOF"/>
  </r>
  <r>
    <n v="3661"/>
    <s v="IOM"/>
    <s v="NGOF"/>
    <s v="KFW"/>
    <s v="WASH"/>
    <x v="1"/>
    <x v="2"/>
    <s v="# of FSM Site"/>
    <m/>
    <n v="5"/>
    <s v="completed"/>
    <s v="Chittagong"/>
    <s v="Cox's Bazar"/>
    <x v="0"/>
    <s v="Palong Khali"/>
    <s v="Camp 09"/>
    <x v="6"/>
    <d v="2023-03-01T00:00:00"/>
    <x v="0"/>
    <m/>
    <m/>
    <m/>
    <m/>
    <m/>
    <s v="Md. Shaidul Islam"/>
    <n v="1711482150"/>
    <s v="shaidul@ngof.org"/>
    <s v="IOM-NGOF"/>
  </r>
  <r>
    <n v="3662"/>
    <s v="IOM"/>
    <s v="NGOF"/>
    <s v="KFW"/>
    <s v="WASH"/>
    <x v="1"/>
    <x v="9"/>
    <s v="# of door"/>
    <m/>
    <n v="697"/>
    <s v="completed"/>
    <s v="Chittagong"/>
    <s v="Cox's Bazar"/>
    <x v="0"/>
    <s v="Palong Khali"/>
    <s v="Camp 09"/>
    <x v="6"/>
    <d v="2023-03-01T00:00:00"/>
    <x v="0"/>
    <m/>
    <m/>
    <m/>
    <m/>
    <m/>
    <s v="Md. Shaidul Islam"/>
    <n v="1711482150"/>
    <s v="shaidul@ngof.org"/>
    <s v="IOM-NGOF"/>
  </r>
  <r>
    <n v="3663"/>
    <s v="IOM"/>
    <s v="NGOF"/>
    <s v="KFW"/>
    <s v="WASH"/>
    <x v="1"/>
    <x v="3"/>
    <s v="# of door"/>
    <m/>
    <n v="538"/>
    <s v="completed"/>
    <s v="Chittagong"/>
    <s v="Cox's Bazar"/>
    <x v="0"/>
    <s v="Palong Khali"/>
    <s v="Camp 09"/>
    <x v="6"/>
    <d v="2023-03-01T00:00:00"/>
    <x v="0"/>
    <m/>
    <m/>
    <m/>
    <m/>
    <m/>
    <s v="Md. Shaidul Islam"/>
    <n v="1711482150"/>
    <s v="shaidul@ngof.org"/>
    <s v="IOM-NGOF"/>
  </r>
  <r>
    <n v="3664"/>
    <s v="IOM"/>
    <s v="NGOF"/>
    <s v="KFW"/>
    <s v="WASH"/>
    <x v="2"/>
    <x v="20"/>
    <s v="# of household"/>
    <m/>
    <n v="4162"/>
    <s v="completed"/>
    <s v="Chittagong"/>
    <s v="Cox's Bazar"/>
    <x v="0"/>
    <s v="Palong Khali"/>
    <s v="Camp 09"/>
    <x v="6"/>
    <d v="2023-03-01T00:00:00"/>
    <x v="0"/>
    <m/>
    <m/>
    <m/>
    <m/>
    <m/>
    <s v="Md. Shaidul Islam"/>
    <n v="1711482150"/>
    <s v="shaidul@ngof.org"/>
    <s v="IOM-NGOF"/>
  </r>
  <r>
    <n v="3665"/>
    <s v="IOM"/>
    <s v="NGOF"/>
    <s v="KFW"/>
    <s v="WASH"/>
    <x v="3"/>
    <x v="6"/>
    <s v="# of plant"/>
    <m/>
    <n v="3"/>
    <s v="completed"/>
    <s v="Chittagong"/>
    <s v="Cox's Bazar"/>
    <x v="0"/>
    <s v="Palong Khali"/>
    <s v="Camp 09"/>
    <x v="6"/>
    <d v="2023-03-01T00:00:00"/>
    <x v="0"/>
    <m/>
    <m/>
    <m/>
    <m/>
    <m/>
    <s v="Md. Shaidul Islam"/>
    <n v="1711482150"/>
    <s v="shaidul@ngof.org"/>
    <s v="IOM-NGOF"/>
  </r>
  <r>
    <n v="3666"/>
    <s v="CA"/>
    <s v="DSK"/>
    <s v="CAID, DFAT"/>
    <s v="WASH"/>
    <x v="1"/>
    <x v="9"/>
    <s v="# of door"/>
    <m/>
    <n v="4"/>
    <s v="completed"/>
    <s v="Chittagong"/>
    <s v="Cox's Bazar"/>
    <x v="0"/>
    <s v="Palong Khali"/>
    <s v="Camp 14"/>
    <x v="6"/>
    <d v="2022-10-01T00:00:00"/>
    <x v="0"/>
    <m/>
    <m/>
    <m/>
    <m/>
    <m/>
    <s v="Sanjit Hajong"/>
    <n v="1826201879"/>
    <s v="shajong@dskbangladesh.org"/>
    <s v="CA-DSK"/>
  </r>
  <r>
    <n v="3667"/>
    <s v="CA"/>
    <s v="DSK"/>
    <s v="CAID, DFAT"/>
    <s v="WASH"/>
    <x v="1"/>
    <x v="9"/>
    <s v="# of door"/>
    <m/>
    <n v="5"/>
    <s v="completed"/>
    <s v="Chittagong"/>
    <s v="Cox's Bazar"/>
    <x v="0"/>
    <s v="Palong Khali"/>
    <s v="Camp 15"/>
    <x v="6"/>
    <d v="2022-10-01T00:00:00"/>
    <x v="0"/>
    <m/>
    <m/>
    <m/>
    <m/>
    <m/>
    <s v="Sanjit Hajong"/>
    <n v="1826201879"/>
    <s v="shajong@dskbangladesh.org"/>
    <s v="CA-DSK"/>
  </r>
  <r>
    <n v="3668"/>
    <s v="CA"/>
    <s v="DSK"/>
    <s v="CAID, DFAT"/>
    <s v="WASH"/>
    <x v="1"/>
    <x v="3"/>
    <s v="# of door"/>
    <m/>
    <n v="206"/>
    <s v="completed"/>
    <s v="Chittagong"/>
    <s v="Cox's Bazar"/>
    <x v="0"/>
    <s v="Palong Khali"/>
    <s v="Camp 15"/>
    <x v="6"/>
    <d v="2022-10-01T00:00:00"/>
    <x v="0"/>
    <m/>
    <m/>
    <m/>
    <m/>
    <m/>
    <s v="Sanjit Hajong"/>
    <n v="1826201879"/>
    <s v="shajong@dskbangladesh.org"/>
    <s v="CA-DSK"/>
  </r>
  <r>
    <n v="3669"/>
    <s v="UNICEF"/>
    <s v="DSK"/>
    <s v="UNICEF"/>
    <s v="WASH"/>
    <x v="0"/>
    <x v="12"/>
    <s v="# of water network"/>
    <m/>
    <n v="1"/>
    <s v="completed"/>
    <s v="Chittagong"/>
    <s v="Cox's Bazar"/>
    <x v="1"/>
    <s v="Whykong"/>
    <s v="Camp 22"/>
    <x v="2"/>
    <d v="2023-02-01T00:00:00"/>
    <x v="0"/>
    <m/>
    <m/>
    <m/>
    <m/>
    <m/>
    <s v="Md. Azhari Mukul"/>
    <n v="1757266614"/>
    <s v="azhari@dskbangladesh.org"/>
    <s v="UNICEF-DSK"/>
  </r>
  <r>
    <n v="3670"/>
    <s v="UNICEF"/>
    <s v="DSK"/>
    <s v="UNICEF"/>
    <s v="WASH"/>
    <x v="1"/>
    <x v="1"/>
    <s v="# of door "/>
    <m/>
    <n v="43"/>
    <s v="completed"/>
    <s v="Chittagong"/>
    <s v="Cox's Bazar"/>
    <x v="1"/>
    <s v="Whykong"/>
    <s v="Camp 22"/>
    <x v="2"/>
    <d v="2023-02-01T00:00:00"/>
    <x v="0"/>
    <m/>
    <m/>
    <m/>
    <m/>
    <m/>
    <s v="Md. Azhari Mukul"/>
    <n v="1757266614"/>
    <s v="azhari@dskbangladesh.org"/>
    <s v="UNICEF-DSK"/>
  </r>
  <r>
    <n v="3671"/>
    <s v="UNICEF"/>
    <s v="DSK"/>
    <s v="UNICEF"/>
    <s v="WASH"/>
    <x v="1"/>
    <x v="8"/>
    <s v="# of FSM Site"/>
    <m/>
    <n v="3"/>
    <s v="completed"/>
    <s v="Chittagong"/>
    <s v="Cox's Bazar"/>
    <x v="1"/>
    <s v="Whykong"/>
    <s v="Camp 22"/>
    <x v="2"/>
    <d v="2023-02-01T00:00:00"/>
    <x v="0"/>
    <m/>
    <m/>
    <m/>
    <m/>
    <m/>
    <s v="Md. Azhari Mukul"/>
    <n v="1757266614"/>
    <s v="azhari@dskbangladesh.org"/>
    <s v="UNICEF-DSK"/>
  </r>
  <r>
    <n v="3672"/>
    <s v="UNICEF"/>
    <s v="DSK"/>
    <s v="UNICEF"/>
    <s v="WASH"/>
    <x v="1"/>
    <x v="2"/>
    <s v="# of FSM Site"/>
    <m/>
    <n v="2"/>
    <s v="completed"/>
    <s v="Chittagong"/>
    <s v="Cox's Bazar"/>
    <x v="1"/>
    <s v="Whykong"/>
    <s v="Camp 22"/>
    <x v="2"/>
    <d v="2023-02-01T00:00:00"/>
    <x v="0"/>
    <m/>
    <m/>
    <m/>
    <m/>
    <m/>
    <s v="Md. Azhari Mukul"/>
    <n v="1757266614"/>
    <s v="azhari@dskbangladesh.org"/>
    <s v="UNICEF-DSK"/>
  </r>
  <r>
    <n v="3673"/>
    <s v="UNICEF"/>
    <s v="DSK"/>
    <s v="UNICEF"/>
    <s v="WASH"/>
    <x v="1"/>
    <x v="9"/>
    <s v="# of door"/>
    <m/>
    <n v="143"/>
    <s v="completed"/>
    <s v="Chittagong"/>
    <s v="Cox's Bazar"/>
    <x v="1"/>
    <s v="Whykong"/>
    <s v="Camp 22"/>
    <x v="2"/>
    <d v="2023-02-01T00:00:00"/>
    <x v="0"/>
    <m/>
    <m/>
    <m/>
    <m/>
    <m/>
    <s v="Md. Azhari Mukul"/>
    <n v="1757266614"/>
    <s v="azhari@dskbangladesh.org"/>
    <s v="UNICEF-DSK"/>
  </r>
  <r>
    <n v="3674"/>
    <s v="UNICEF"/>
    <s v="DSK"/>
    <s v="UNICEF"/>
    <s v="WASH"/>
    <x v="1"/>
    <x v="3"/>
    <s v="# of door"/>
    <m/>
    <n v="522"/>
    <s v="completed"/>
    <s v="Chittagong"/>
    <s v="Cox's Bazar"/>
    <x v="1"/>
    <s v="Whykong"/>
    <s v="Camp 22"/>
    <x v="2"/>
    <d v="2023-02-01T00:00:00"/>
    <x v="0"/>
    <m/>
    <m/>
    <m/>
    <m/>
    <m/>
    <s v="Md. Azhari Mukul"/>
    <n v="1757266614"/>
    <s v="azhari@dskbangladesh.org"/>
    <s v="UNICEF-DSK"/>
  </r>
  <r>
    <n v="3675"/>
    <s v="UNICEF"/>
    <s v="DSK"/>
    <s v="UNICEF"/>
    <s v="WASH"/>
    <x v="2"/>
    <x v="10"/>
    <s v="# of HP sessions at community level"/>
    <m/>
    <n v="100"/>
    <s v="completed"/>
    <s v="Chittagong"/>
    <s v="Cox's Bazar"/>
    <x v="1"/>
    <s v="Whykong"/>
    <s v="Camp 22"/>
    <x v="2"/>
    <d v="2023-02-01T00:00:00"/>
    <x v="0"/>
    <m/>
    <m/>
    <m/>
    <m/>
    <m/>
    <s v="Md. Azhari Mukul"/>
    <n v="1757266614"/>
    <s v="azhari@dskbangladesh.org"/>
    <s v="UNICEF-DSK"/>
  </r>
  <r>
    <n v="3676"/>
    <s v="UNICEF"/>
    <s v="DSK"/>
    <s v="UNICEF"/>
    <s v="WASH"/>
    <x v="2"/>
    <x v="4"/>
    <s v="# of HP sessions at HH level"/>
    <m/>
    <n v="4470"/>
    <s v="completed"/>
    <s v="Chittagong"/>
    <s v="Cox's Bazar"/>
    <x v="1"/>
    <s v="Whykong"/>
    <s v="Camp 22"/>
    <x v="2"/>
    <d v="2023-02-01T00:00:00"/>
    <x v="0"/>
    <m/>
    <m/>
    <m/>
    <m/>
    <m/>
    <s v="Md. Azhari Mukul"/>
    <n v="1757266614"/>
    <s v="azhari@dskbangladesh.org"/>
    <s v="UNICEF-DSK"/>
  </r>
  <r>
    <n v="3677"/>
    <s v="UNICEF"/>
    <s v="DSK"/>
    <s v="UNICEF"/>
    <s v="WASH"/>
    <x v="2"/>
    <x v="38"/>
    <s v="# of HP sessions at institution level"/>
    <m/>
    <n v="26"/>
    <s v="completed"/>
    <s v="Chittagong"/>
    <s v="Cox's Bazar"/>
    <x v="1"/>
    <s v="Whykong"/>
    <s v="Camp 22"/>
    <x v="2"/>
    <d v="2023-02-01T00:00:00"/>
    <x v="0"/>
    <m/>
    <m/>
    <m/>
    <m/>
    <m/>
    <s v="Md. Azhari Mukul"/>
    <n v="1757266614"/>
    <s v="azhari@dskbangladesh.org"/>
    <s v="UNICEF-DSK"/>
  </r>
  <r>
    <n v="3678"/>
    <s v="UNICEF"/>
    <s v="DSK"/>
    <s v="UNICEF"/>
    <s v="WASH"/>
    <x v="2"/>
    <x v="28"/>
    <s v="# of female in reproductive age"/>
    <m/>
    <n v="320"/>
    <s v="completed"/>
    <s v="Chittagong"/>
    <s v="Cox's Bazar"/>
    <x v="1"/>
    <s v="Whykong"/>
    <s v="Camp 22"/>
    <x v="2"/>
    <d v="2023-02-01T00:00:00"/>
    <x v="0"/>
    <m/>
    <m/>
    <m/>
    <m/>
    <m/>
    <s v="Md. Azhari Mukul"/>
    <n v="1757266614"/>
    <s v="azhari@dskbangladesh.org"/>
    <s v="UNICEF-DSK"/>
  </r>
  <r>
    <n v="3679"/>
    <s v="UNICEF"/>
    <s v="DSK"/>
    <s v="UNICEF"/>
    <s v="WASH"/>
    <x v="2"/>
    <x v="33"/>
    <s v="# of facilities"/>
    <m/>
    <n v="2370"/>
    <s v="completed"/>
    <s v="Chittagong"/>
    <s v="Cox's Bazar"/>
    <x v="1"/>
    <s v="Whykong"/>
    <s v="Camp 22"/>
    <x v="2"/>
    <d v="2023-02-01T00:00:00"/>
    <x v="0"/>
    <m/>
    <m/>
    <m/>
    <m/>
    <m/>
    <s v="Md. Azhari Mukul"/>
    <n v="1757266614"/>
    <s v="azhari@dskbangladesh.org"/>
    <s v="UNICEF-DSK"/>
  </r>
  <r>
    <n v="3680"/>
    <s v="UNICEF"/>
    <s v="DSK"/>
    <s v="UNICEF"/>
    <s v="WASH"/>
    <x v="3"/>
    <x v="6"/>
    <s v="# of plant"/>
    <m/>
    <n v="1"/>
    <s v="completed"/>
    <s v="Chittagong"/>
    <s v="Cox's Bazar"/>
    <x v="1"/>
    <s v="Whykong"/>
    <s v="Camp 22"/>
    <x v="2"/>
    <d v="2023-02-01T00:00:00"/>
    <x v="0"/>
    <m/>
    <m/>
    <m/>
    <m/>
    <m/>
    <s v="Md. Azhari Mukul"/>
    <n v="1757266614"/>
    <s v="azhari@dskbangladesh.org"/>
    <s v="UNICEF-DSK"/>
  </r>
  <r>
    <n v="3681"/>
    <s v="IRB"/>
    <s v="IRB"/>
    <s v="IR International"/>
    <s v="WASH"/>
    <x v="1"/>
    <x v="16"/>
    <s v="# of door"/>
    <m/>
    <n v="14"/>
    <s v="completed"/>
    <s v="Chittagong"/>
    <s v="Cox's Bazar"/>
    <x v="0"/>
    <s v="Palong Khali"/>
    <s v="Camp 06"/>
    <x v="6"/>
    <d v="2022-09-01T00:00:00"/>
    <x v="0"/>
    <m/>
    <m/>
    <m/>
    <m/>
    <m/>
    <s v="Md. Mottasim Billah"/>
    <n v="1718288769"/>
    <s v="mottasim.billah@islamicrelief-bd.org"/>
    <s v="IRB"/>
  </r>
  <r>
    <n v="3682"/>
    <s v="IRB"/>
    <s v="IRB"/>
    <s v="IR International"/>
    <s v="WASH"/>
    <x v="1"/>
    <x v="17"/>
    <s v="# of door"/>
    <m/>
    <n v="14"/>
    <s v="completed"/>
    <s v="Chittagong"/>
    <s v="Cox's Bazar"/>
    <x v="0"/>
    <s v="Palong Khali"/>
    <s v="Camp 06"/>
    <x v="6"/>
    <d v="2022-09-01T00:00:00"/>
    <x v="0"/>
    <m/>
    <m/>
    <m/>
    <m/>
    <m/>
    <s v="Md. Mottasim Billah"/>
    <n v="1718288769"/>
    <s v="mottasim.billah@islamicrelief-bd.org"/>
    <s v="IRB"/>
  </r>
  <r>
    <n v="3683"/>
    <s v="IRB"/>
    <s v="IRB"/>
    <s v="IR International"/>
    <s v="WASH"/>
    <x v="1"/>
    <x v="16"/>
    <s v="# of door"/>
    <m/>
    <n v="20"/>
    <s v="completed"/>
    <s v="Chittagong"/>
    <s v="Cox's Bazar"/>
    <x v="0"/>
    <s v="Palong Khali"/>
    <s v="Camp 07"/>
    <x v="6"/>
    <d v="2022-09-01T00:00:00"/>
    <x v="0"/>
    <m/>
    <m/>
    <m/>
    <m/>
    <m/>
    <s v="Md. Mottasim Billah"/>
    <n v="8801720000000"/>
    <s v="mottasim.billah@islamicrelief-bd.org"/>
    <s v="IRB"/>
  </r>
  <r>
    <n v="3684"/>
    <s v="IRB"/>
    <s v="IRB"/>
    <s v="IR International"/>
    <s v="WASH"/>
    <x v="1"/>
    <x v="17"/>
    <s v="# of door"/>
    <m/>
    <n v="20"/>
    <s v="completed"/>
    <s v="Chittagong"/>
    <s v="Cox's Bazar"/>
    <x v="0"/>
    <s v="Palong Khali"/>
    <s v="Camp 07"/>
    <x v="6"/>
    <d v="2022-09-01T00:00:00"/>
    <x v="0"/>
    <m/>
    <m/>
    <m/>
    <m/>
    <m/>
    <s v="Md. Mottasim Billah"/>
    <n v="8801720000000"/>
    <s v="mottasim.billah@islamicrelief-bd.org"/>
    <s v="IRB"/>
  </r>
  <r>
    <n v="3685"/>
    <s v="IRB"/>
    <s v="IRB"/>
    <s v="IR International"/>
    <s v="WASH"/>
    <x v="1"/>
    <x v="35"/>
    <s v="# of door "/>
    <m/>
    <n v="5"/>
    <s v="completed"/>
    <s v="Chittagong"/>
    <s v="Cox's Bazar"/>
    <x v="0"/>
    <s v="Palong Khali"/>
    <s v="Camp 08E"/>
    <x v="6"/>
    <d v="2022-09-01T00:00:00"/>
    <x v="0"/>
    <m/>
    <m/>
    <m/>
    <m/>
    <m/>
    <s v="Md. Mottasim Billah"/>
    <n v="8801720000000"/>
    <s v="mottasim.billah@islamicrelief-bd.org"/>
    <s v="IRB"/>
  </r>
  <r>
    <n v="3686"/>
    <s v="IRB"/>
    <s v="IRB"/>
    <s v="IR International"/>
    <s v="WASH"/>
    <x v="1"/>
    <x v="15"/>
    <s v="# of door "/>
    <m/>
    <n v="5"/>
    <s v="completed"/>
    <s v="Chittagong"/>
    <s v="Cox's Bazar"/>
    <x v="0"/>
    <s v="Palong Khali"/>
    <s v="Camp 08E"/>
    <x v="6"/>
    <d v="2022-09-01T00:00:00"/>
    <x v="0"/>
    <m/>
    <m/>
    <m/>
    <m/>
    <m/>
    <s v="Md. Mottasim Billah"/>
    <n v="8801720000000"/>
    <s v="mottasim.billah@islamicrelief-bd.org"/>
    <s v="IRB"/>
  </r>
  <r>
    <n v="3687"/>
    <s v="IRB"/>
    <s v="IRB"/>
    <s v="IR International"/>
    <s v="WASH"/>
    <x v="1"/>
    <x v="16"/>
    <s v="# of door"/>
    <m/>
    <n v="10"/>
    <s v="completed"/>
    <s v="Chittagong"/>
    <s v="Cox's Bazar"/>
    <x v="0"/>
    <s v="Palong Khali"/>
    <s v="Camp 08E"/>
    <x v="6"/>
    <d v="2022-09-01T00:00:00"/>
    <x v="0"/>
    <m/>
    <m/>
    <m/>
    <m/>
    <m/>
    <s v="Md. Mottasim Billah"/>
    <n v="8801720000000"/>
    <s v="mottasim.billah@islamicrelief-bd.org"/>
    <s v="IRB"/>
  </r>
  <r>
    <n v="3688"/>
    <s v="IRB"/>
    <s v="IRB"/>
    <s v="IR International"/>
    <s v="WASH"/>
    <x v="1"/>
    <x v="17"/>
    <s v="# of door"/>
    <m/>
    <n v="10"/>
    <s v="completed"/>
    <s v="Chittagong"/>
    <s v="Cox's Bazar"/>
    <x v="0"/>
    <s v="Palong Khali"/>
    <s v="Camp 08E"/>
    <x v="6"/>
    <d v="2022-09-01T00:00:00"/>
    <x v="0"/>
    <m/>
    <m/>
    <m/>
    <m/>
    <m/>
    <s v="Md. Mottasim Billah"/>
    <n v="8801720000000"/>
    <s v="mottasim.billah@islamicrelief-bd.org"/>
    <s v="IRB"/>
  </r>
  <r>
    <n v="3689"/>
    <s v="IRB"/>
    <s v="IRB"/>
    <s v="IR International"/>
    <s v="WASH"/>
    <x v="2"/>
    <x v="21"/>
    <s v="# of handwashing station"/>
    <m/>
    <n v="10"/>
    <s v="completed"/>
    <s v="Chittagong"/>
    <s v="Cox's Bazar"/>
    <x v="0"/>
    <s v="Palong Khali"/>
    <s v="Camp 08E"/>
    <x v="6"/>
    <d v="2022-09-01T00:00:00"/>
    <x v="0"/>
    <m/>
    <m/>
    <m/>
    <m/>
    <m/>
    <s v="Md. Mottasim Billah"/>
    <n v="8801720000000"/>
    <s v="mottasim.billah@islamicrelief-bd.org"/>
    <s v="IRB"/>
  </r>
  <r>
    <n v="3690"/>
    <s v="IRB"/>
    <s v="IRB"/>
    <s v="IR International"/>
    <s v="WASH"/>
    <x v="3"/>
    <x v="7"/>
    <s v="N/A"/>
    <m/>
    <n v="1"/>
    <s v="completed"/>
    <s v="Chittagong"/>
    <s v="Cox's Bazar"/>
    <x v="6"/>
    <s v="Lakhyarchar"/>
    <s v="HC,Lakhyarchar"/>
    <x v="6"/>
    <d v="2022-09-01T00:00:00"/>
    <x v="2"/>
    <m/>
    <m/>
    <m/>
    <m/>
    <s v="Construction of running water facilities with sub-marsible pump for drinking purpose and for WASH Block at Lakhyarchar Charpara Primary School"/>
    <s v="Md. Mottasim Billah"/>
    <n v="8801720000000"/>
    <s v="mottasim.billah@islamicrelief-bd.org"/>
    <s v="IRB"/>
  </r>
  <r>
    <n v="3691"/>
    <s v="IRB"/>
    <s v="IRB"/>
    <s v="IR International"/>
    <s v="WASH"/>
    <x v="3"/>
    <x v="7"/>
    <s v="N/A"/>
    <m/>
    <n v="1"/>
    <s v="completed"/>
    <s v="Chittagong"/>
    <s v="Cox's Bazar"/>
    <x v="5"/>
    <s v="Shilkhali"/>
    <s v="HC,Shilkhali"/>
    <x v="6"/>
    <d v="2022-09-01T00:00:00"/>
    <x v="2"/>
    <m/>
    <m/>
    <m/>
    <m/>
    <s v="Construction of running water facilities with sub-marsible pump for drinking purpose and for WASH Block at Lakhyarchar Charpara Primary School"/>
    <s v="Md. Mottasim Billah"/>
    <n v="8801720000000"/>
    <s v="mottasim.billah@islamicrelief-bd.org"/>
    <s v="IRB"/>
  </r>
  <r>
    <n v="3692"/>
    <s v="IRB"/>
    <s v="IRB"/>
    <s v="IR International"/>
    <s v="WASH"/>
    <x v="0"/>
    <x v="25"/>
    <s v="# of tube well"/>
    <m/>
    <n v="2"/>
    <s v="completed"/>
    <s v="Chittagong"/>
    <s v="Cox's Bazar"/>
    <x v="4"/>
    <s v="Dhalghata"/>
    <s v="HC,Dhalghata"/>
    <x v="6"/>
    <d v="2022-09-01T00:00:00"/>
    <x v="2"/>
    <m/>
    <m/>
    <m/>
    <m/>
    <m/>
    <s v="Md. Mottasim Billah"/>
    <n v="8801720000000"/>
    <s v="mottasim.billah@islamicrelief-bd.org"/>
    <s v="IRB"/>
  </r>
  <r>
    <n v="3693"/>
    <s v="IRB"/>
    <s v="IRB"/>
    <s v="IR International"/>
    <s v="WASH"/>
    <x v="3"/>
    <x v="7"/>
    <s v="N/A"/>
    <m/>
    <n v="1"/>
    <s v="completed"/>
    <s v="Chittagong"/>
    <s v="Cox's Bazar"/>
    <x v="4"/>
    <s v="Bara Maheskhali"/>
    <s v="HC,Bara Maheskhali"/>
    <x v="6"/>
    <d v="2022-09-01T00:00:00"/>
    <x v="2"/>
    <m/>
    <m/>
    <m/>
    <m/>
    <s v="Construction of running water facilities with sub-marsible pump for drinking purpose and for WASH Block at Lakhyarchar Charpara Primary School"/>
    <s v="Md. Mottasim Billah"/>
    <n v="8801720000000"/>
    <s v="mottasim.billah@islamicrelief-bd.org"/>
    <s v="IRB"/>
  </r>
  <r>
    <n v="3694"/>
    <s v="IRB"/>
    <s v="IRB"/>
    <s v="IR International"/>
    <s v="WASH"/>
    <x v="1"/>
    <x v="32"/>
    <s v="# of door"/>
    <m/>
    <n v="1"/>
    <s v="completed"/>
    <s v="Chittagong"/>
    <s v="Cox's Bazar"/>
    <x v="5"/>
    <s v="Shilkhali"/>
    <s v="HC,Shilkhali"/>
    <x v="5"/>
    <d v="2022-09-01T00:00:00"/>
    <x v="2"/>
    <m/>
    <m/>
    <m/>
    <m/>
    <m/>
    <s v="Md. Mottasim Billah"/>
    <n v="8801720000000"/>
    <s v="mottasim.billah@islamicrelief-bd.org"/>
    <s v="IRB"/>
  </r>
  <r>
    <n v="3695"/>
    <s v="IRB"/>
    <s v="IRB"/>
    <s v="IR International"/>
    <s v="WASH"/>
    <x v="1"/>
    <x v="16"/>
    <s v="# of door"/>
    <m/>
    <n v="1"/>
    <s v="completed"/>
    <s v="Chittagong"/>
    <s v="Cox's Bazar"/>
    <x v="5"/>
    <s v="Shilkhali"/>
    <s v="HC,Shilkhali"/>
    <x v="5"/>
    <d v="2022-09-01T00:00:00"/>
    <x v="2"/>
    <m/>
    <m/>
    <m/>
    <m/>
    <m/>
    <s v="Md. Mottasim Billah"/>
    <n v="8801720000000"/>
    <s v="mottasim.billah@islamicrelief-bd.org"/>
    <s v="IRB"/>
  </r>
  <r>
    <n v="3696"/>
    <s v="IRB"/>
    <s v="IRB"/>
    <s v="IR International"/>
    <s v="WASH"/>
    <x v="1"/>
    <x v="17"/>
    <s v="# of door"/>
    <m/>
    <n v="1"/>
    <s v="completed"/>
    <s v="Chittagong"/>
    <s v="Cox's Bazar"/>
    <x v="5"/>
    <s v="Shilkhali"/>
    <s v="HC,Shilkhali"/>
    <x v="5"/>
    <d v="2022-09-01T00:00:00"/>
    <x v="2"/>
    <m/>
    <m/>
    <m/>
    <m/>
    <m/>
    <s v="Md. Mottasim Billah"/>
    <n v="8801720000000"/>
    <s v="mottasim.billah@islamicrelief-bd.org"/>
    <s v="IRB"/>
  </r>
  <r>
    <n v="3697"/>
    <s v="German RC"/>
    <s v="BDRCS"/>
    <s v="GRC"/>
    <s v="WASH"/>
    <x v="1"/>
    <x v="1"/>
    <s v="# of door "/>
    <m/>
    <n v="24"/>
    <s v="completed"/>
    <s v="Chittagong"/>
    <s v="Cox's Bazar"/>
    <x v="0"/>
    <s v="Palong Khali"/>
    <s v="Camp 13"/>
    <x v="3"/>
    <d v="2022-04-01T00:00:00"/>
    <x v="0"/>
    <m/>
    <m/>
    <m/>
    <m/>
    <m/>
    <s v="Md Khairul Bashar"/>
    <n v="1628407101"/>
    <s v="khairul.bashar@bdrcs.org"/>
    <s v="German RC-BDRCS"/>
  </r>
  <r>
    <n v="3698"/>
    <s v="German RC"/>
    <s v="BDRCS"/>
    <s v="GRC"/>
    <s v="WASH"/>
    <x v="1"/>
    <x v="9"/>
    <s v="# of door"/>
    <m/>
    <n v="41"/>
    <s v="completed"/>
    <s v="Chittagong"/>
    <s v="Cox's Bazar"/>
    <x v="0"/>
    <s v="Palong Khali"/>
    <s v="Camp 13"/>
    <x v="3"/>
    <d v="2022-04-01T00:00:00"/>
    <x v="0"/>
    <m/>
    <m/>
    <m/>
    <m/>
    <m/>
    <s v="Md Khairul Bashar"/>
    <n v="1628407101"/>
    <s v="khairul.bashar@bdrcs.org"/>
    <s v="German RC-BDRCS"/>
  </r>
  <r>
    <n v="3699"/>
    <s v="German RC"/>
    <s v="BDRCS"/>
    <s v="GRC"/>
    <s v="WASH"/>
    <x v="1"/>
    <x v="3"/>
    <s v="# of door"/>
    <m/>
    <n v="171"/>
    <s v="completed"/>
    <s v="Chittagong"/>
    <s v="Cox's Bazar"/>
    <x v="0"/>
    <s v="Palong Khali"/>
    <s v="Camp 13"/>
    <x v="3"/>
    <d v="2022-04-01T00:00:00"/>
    <x v="0"/>
    <m/>
    <m/>
    <m/>
    <m/>
    <m/>
    <s v="Md Khairul Bashar"/>
    <n v="1628407101"/>
    <s v="khairul.bashar@bdrcs.org"/>
    <s v="German RC-BDRCS"/>
  </r>
  <r>
    <n v="3700"/>
    <s v="German RC"/>
    <s v="BDRCS"/>
    <s v="GRC"/>
    <s v="WASH"/>
    <x v="0"/>
    <x v="0"/>
    <s v="# of tube well"/>
    <m/>
    <n v="56"/>
    <s v="completed"/>
    <s v="Chittagong"/>
    <s v="Cox's Bazar"/>
    <x v="0"/>
    <s v="Palong Khali"/>
    <s v="Camp 13"/>
    <x v="3"/>
    <d v="2022-04-01T00:00:00"/>
    <x v="0"/>
    <m/>
    <m/>
    <m/>
    <m/>
    <m/>
    <s v="Md Khairul Bashar"/>
    <n v="1628407101"/>
    <s v="khairul.bashar@bdrcs.org"/>
    <s v="German RC-BDRCS"/>
  </r>
  <r>
    <n v="3701"/>
    <s v="German RC"/>
    <s v="BDRCS"/>
    <s v="GRC"/>
    <s v="WASH"/>
    <x v="2"/>
    <x v="10"/>
    <s v="# of HP sessions at community level"/>
    <m/>
    <n v="1357"/>
    <s v="completed"/>
    <s v="Chittagong"/>
    <s v="Cox's Bazar"/>
    <x v="0"/>
    <s v="Palong Khali"/>
    <s v="Camp 13"/>
    <x v="3"/>
    <d v="2022-04-01T00:00:00"/>
    <x v="0"/>
    <m/>
    <m/>
    <m/>
    <m/>
    <m/>
    <s v="Md Khairul Bashar"/>
    <n v="1628407101"/>
    <s v="khairul.bashar@bdrcs.org"/>
    <s v="German RC-BDRCS"/>
  </r>
  <r>
    <n v="3702"/>
    <s v="German RC"/>
    <s v="BDRCS"/>
    <s v="GRC"/>
    <s v="WASH"/>
    <x v="2"/>
    <x v="4"/>
    <s v="# of HP sessions at HH level"/>
    <m/>
    <n v="1790"/>
    <s v="completed"/>
    <s v="Chittagong"/>
    <s v="Cox's Bazar"/>
    <x v="0"/>
    <s v="Palong Khali"/>
    <s v="Camp 13"/>
    <x v="3"/>
    <d v="2022-04-01T00:00:00"/>
    <x v="0"/>
    <m/>
    <m/>
    <m/>
    <m/>
    <m/>
    <s v="Md Khairul Bashar"/>
    <n v="1628407101"/>
    <s v="khairul.bashar@bdrcs.org"/>
    <s v="German RC-BDRCS"/>
  </r>
  <r>
    <n v="3703"/>
    <s v="ACF"/>
    <s v="ACF"/>
    <s v="ACF"/>
    <s v="WASH"/>
    <x v="0"/>
    <x v="0"/>
    <s v="# of tube well"/>
    <m/>
    <n v="33"/>
    <s v="completed"/>
    <s v="Chittagong"/>
    <s v="Cox's Bazar"/>
    <x v="0"/>
    <s v="Palong Khali"/>
    <s v="Camp 01E"/>
    <x v="6"/>
    <d v="2022-12-01T00:00:00"/>
    <x v="0"/>
    <m/>
    <m/>
    <m/>
    <m/>
    <m/>
    <s v="Moammad Shajan Siraj"/>
    <n v="1813213381"/>
    <s v="washhppm-cox@bd-actionagainsthunger.org"/>
    <s v="ACF"/>
  </r>
  <r>
    <n v="3704"/>
    <s v="ACF"/>
    <s v="ACF"/>
    <s v="ACF"/>
    <s v="WASH"/>
    <x v="0"/>
    <x v="7"/>
    <s v="N/A"/>
    <m/>
    <n v="10"/>
    <s v="completed"/>
    <s v="Chittagong"/>
    <s v="Cox's Bazar"/>
    <x v="0"/>
    <s v="Palong Khali"/>
    <s v="Camp 01E"/>
    <x v="6"/>
    <d v="2022-12-01T00:00:00"/>
    <x v="0"/>
    <m/>
    <m/>
    <m/>
    <m/>
    <s v="Tiles setting-10 in platform &amp; pitcher disinfection-1744 no's."/>
    <s v="Moammad Shajan Siraj"/>
    <n v="1813213381"/>
    <s v="washhppm-cox@bd-actionagainsthunger.org"/>
    <s v="ACF"/>
  </r>
  <r>
    <n v="3705"/>
    <s v="ACF"/>
    <s v="ACF"/>
    <s v="ACF"/>
    <s v="WASH"/>
    <x v="1"/>
    <x v="1"/>
    <s v="# of door "/>
    <m/>
    <n v="8"/>
    <s v="completed"/>
    <s v="Chittagong"/>
    <s v="Cox's Bazar"/>
    <x v="0"/>
    <s v="Palong Khali"/>
    <s v="Camp 01E"/>
    <x v="6"/>
    <d v="2022-12-01T00:00:00"/>
    <x v="0"/>
    <m/>
    <m/>
    <m/>
    <m/>
    <m/>
    <s v="Moammad Shajan Siraj"/>
    <n v="1813213381"/>
    <s v="washhppm-cox@bd-actionagainsthunger.org"/>
    <s v="ACF"/>
  </r>
  <r>
    <n v="3706"/>
    <s v="ACF"/>
    <s v="ACF"/>
    <s v="ACF"/>
    <s v="WASH"/>
    <x v="1"/>
    <x v="9"/>
    <s v="# of door"/>
    <m/>
    <n v="65"/>
    <s v="completed"/>
    <s v="Chittagong"/>
    <s v="Cox's Bazar"/>
    <x v="0"/>
    <s v="Palong Khali"/>
    <s v="Camp 01E"/>
    <x v="6"/>
    <d v="2022-12-01T00:00:00"/>
    <x v="0"/>
    <m/>
    <m/>
    <m/>
    <m/>
    <m/>
    <s v="Moammad Shajan Siraj"/>
    <n v="1813213381"/>
    <s v="washhppm-cox@bd-actionagainsthunger.org"/>
    <s v="ACF"/>
  </r>
  <r>
    <n v="3707"/>
    <s v="ACF"/>
    <s v="ACF"/>
    <s v="ACF"/>
    <s v="WASH"/>
    <x v="1"/>
    <x v="3"/>
    <s v="# of door"/>
    <m/>
    <n v="127"/>
    <s v="completed"/>
    <s v="Chittagong"/>
    <s v="Cox's Bazar"/>
    <x v="0"/>
    <s v="Palong Khali"/>
    <s v="Camp 01E"/>
    <x v="6"/>
    <d v="2022-12-01T00:00:00"/>
    <x v="0"/>
    <m/>
    <m/>
    <m/>
    <m/>
    <m/>
    <s v="Moammad Shajan Siraj"/>
    <n v="1813213381"/>
    <s v="washhppm-cox@bd-actionagainsthunger.org"/>
    <s v="ACF"/>
  </r>
  <r>
    <n v="3708"/>
    <s v="ACF"/>
    <s v="ACF"/>
    <s v="ACF"/>
    <s v="WASH"/>
    <x v="2"/>
    <x v="33"/>
    <s v="# of facilities"/>
    <m/>
    <n v="127"/>
    <s v="completed"/>
    <s v="Chittagong"/>
    <s v="Cox's Bazar"/>
    <x v="0"/>
    <s v="Palong Khali"/>
    <s v="Camp 01E"/>
    <x v="6"/>
    <d v="2022-12-01T00:00:00"/>
    <x v="0"/>
    <m/>
    <m/>
    <m/>
    <m/>
    <m/>
    <s v="Moammad Shajan Siraj"/>
    <n v="1813213381"/>
    <s v="washhppm-cox@bd-actionagainsthunger.org"/>
    <s v="ACF"/>
  </r>
  <r>
    <n v="3709"/>
    <s v="ACF"/>
    <s v="ACF"/>
    <s v="ACF"/>
    <s v="WASH"/>
    <x v="2"/>
    <x v="10"/>
    <s v="# of HP sessions at community level"/>
    <m/>
    <n v="693"/>
    <s v="completed"/>
    <s v="Chittagong"/>
    <s v="Cox's Bazar"/>
    <x v="0"/>
    <s v="Palong Khali"/>
    <s v="Camp 01E"/>
    <x v="6"/>
    <d v="2022-12-01T00:00:00"/>
    <x v="0"/>
    <m/>
    <m/>
    <m/>
    <m/>
    <m/>
    <s v="Moammad Shajan Siraj"/>
    <n v="1813213381"/>
    <s v="washhppm-cox@bd-actionagainsthunger.org"/>
    <s v="ACF"/>
  </r>
  <r>
    <n v="3710"/>
    <s v="ACF"/>
    <s v="ACF"/>
    <s v="ACF"/>
    <s v="WASH"/>
    <x v="2"/>
    <x v="4"/>
    <s v="# of HP sessions at HH level"/>
    <m/>
    <n v="1750"/>
    <s v="completed"/>
    <s v="Chittagong"/>
    <s v="Cox's Bazar"/>
    <x v="0"/>
    <s v="Palong Khali"/>
    <s v="Camp 01E"/>
    <x v="6"/>
    <d v="2022-12-01T00:00:00"/>
    <x v="0"/>
    <m/>
    <m/>
    <m/>
    <m/>
    <m/>
    <s v="Moammad Shajan Siraj"/>
    <n v="1813213381"/>
    <s v="washhppm-cox@bd-actionagainsthunger.org"/>
    <s v="ACF"/>
  </r>
  <r>
    <n v="3711"/>
    <s v="ACF"/>
    <s v="ACF"/>
    <s v="ACF"/>
    <s v="WASH"/>
    <x v="3"/>
    <x v="6"/>
    <s v="# of plant"/>
    <m/>
    <n v="1"/>
    <s v="completed"/>
    <s v="Chittagong"/>
    <s v="Cox's Bazar"/>
    <x v="0"/>
    <s v="Palong Khali"/>
    <s v="Camp 01E"/>
    <x v="6"/>
    <d v="2022-12-01T00:00:00"/>
    <x v="0"/>
    <m/>
    <m/>
    <m/>
    <m/>
    <m/>
    <s v="Moammad Shajan Siraj"/>
    <n v="1813213381"/>
    <s v="washhppm-cox@bd-actionagainsthunger.org"/>
    <s v="ACF"/>
  </r>
  <r>
    <n v="3712"/>
    <s v="ACF"/>
    <s v="ACF"/>
    <s v="ACF"/>
    <s v="WASH"/>
    <x v="3"/>
    <x v="7"/>
    <s v="N/A"/>
    <m/>
    <n v="21400"/>
    <s v="completed"/>
    <s v="Chittagong"/>
    <s v="Cox's Bazar"/>
    <x v="0"/>
    <s v="Palong Khali"/>
    <s v="Camp 01E"/>
    <x v="6"/>
    <d v="2022-12-01T00:00:00"/>
    <x v="0"/>
    <m/>
    <m/>
    <m/>
    <m/>
    <s v="21400 rft drainage channels cleaning, Waste incineration-29923kg, Communal secondary pit O&amp;M-27#."/>
    <s v="Moammad Shajan Siraj"/>
    <n v="1813213381"/>
    <s v="washhppm-cox@bd-actionagainsthunger.org"/>
    <s v="ACF"/>
  </r>
  <r>
    <n v="3713"/>
    <s v="German RC"/>
    <s v="BDRCS"/>
    <s v="GRC"/>
    <s v="WASH"/>
    <x v="0"/>
    <x v="0"/>
    <s v="# of tube well"/>
    <m/>
    <n v="41"/>
    <s v="completed"/>
    <s v="Chittagong"/>
    <s v="Cox's Bazar"/>
    <x v="0"/>
    <s v="Palong Khali"/>
    <s v="Camp 18"/>
    <x v="3"/>
    <d v="2022-04-01T00:00:00"/>
    <x v="0"/>
    <m/>
    <m/>
    <m/>
    <m/>
    <m/>
    <s v="Md Khairul Bashar"/>
    <n v="1628407101"/>
    <s v="khairul.bashar@bdrcs.org"/>
    <s v="German RC-BDRCS"/>
  </r>
  <r>
    <n v="3714"/>
    <s v="German RC"/>
    <s v="BDRCS"/>
    <s v="GRC"/>
    <s v="WASH"/>
    <x v="1"/>
    <x v="1"/>
    <s v="# of door "/>
    <m/>
    <n v="2"/>
    <s v="completed"/>
    <s v="Chittagong"/>
    <s v="Cox's Bazar"/>
    <x v="0"/>
    <s v="Palong Khali"/>
    <s v="Camp 18"/>
    <x v="3"/>
    <d v="2022-04-01T00:00:00"/>
    <x v="0"/>
    <m/>
    <m/>
    <m/>
    <m/>
    <m/>
    <s v="Md Khairul Bashar"/>
    <n v="1628407101"/>
    <s v="khairul.bashar@bdrcs.org"/>
    <s v="German RC-BDRCS"/>
  </r>
  <r>
    <n v="3715"/>
    <s v="German RC"/>
    <s v="BDRCS"/>
    <s v="GRC"/>
    <s v="WASH"/>
    <x v="1"/>
    <x v="9"/>
    <s v="# of door"/>
    <m/>
    <n v="7"/>
    <s v="completed"/>
    <s v="Chittagong"/>
    <s v="Cox's Bazar"/>
    <x v="0"/>
    <s v="Palong Khali"/>
    <s v="Camp 18"/>
    <x v="3"/>
    <d v="2022-04-01T00:00:00"/>
    <x v="0"/>
    <m/>
    <m/>
    <m/>
    <m/>
    <m/>
    <s v="Md Khairul Bashar"/>
    <n v="1628407101"/>
    <s v="khairul.bashar@bdrcs.org"/>
    <s v="German RC-BDRCS"/>
  </r>
  <r>
    <n v="3716"/>
    <s v="German RC"/>
    <s v="BDRCS"/>
    <s v="GRC"/>
    <s v="WASH"/>
    <x v="1"/>
    <x v="3"/>
    <s v="# of door"/>
    <m/>
    <n v="78"/>
    <s v="completed"/>
    <s v="Chittagong"/>
    <s v="Cox's Bazar"/>
    <x v="0"/>
    <s v="Palong Khali"/>
    <s v="Camp 18"/>
    <x v="3"/>
    <d v="2022-04-01T00:00:00"/>
    <x v="0"/>
    <m/>
    <m/>
    <m/>
    <m/>
    <m/>
    <s v="Md Khairul Bashar"/>
    <n v="1628407101"/>
    <s v="khairul.bashar@bdrcs.org"/>
    <s v="German RC-BDRCS"/>
  </r>
  <r>
    <n v="3717"/>
    <s v="German RC"/>
    <s v="BDRCS"/>
    <s v="GRC"/>
    <s v="WASH"/>
    <x v="2"/>
    <x v="10"/>
    <s v="# of HP sessions at community level"/>
    <m/>
    <n v="670"/>
    <s v="completed"/>
    <s v="Chittagong"/>
    <s v="Cox's Bazar"/>
    <x v="0"/>
    <s v="Palong Khali"/>
    <s v="Camp 18"/>
    <x v="3"/>
    <d v="2022-04-01T00:00:00"/>
    <x v="0"/>
    <m/>
    <m/>
    <m/>
    <m/>
    <m/>
    <s v="Md Khairul Bashar"/>
    <n v="1628407101"/>
    <s v="khairul.bashar@bdrcs.org"/>
    <s v="German RC-BDRCS"/>
  </r>
  <r>
    <n v="3718"/>
    <s v="German RC"/>
    <s v="BDRCS"/>
    <s v="GRC"/>
    <s v="WASH"/>
    <x v="2"/>
    <x v="4"/>
    <s v="# of HP sessions at HH level"/>
    <m/>
    <n v="2878"/>
    <s v="completed"/>
    <s v="Chittagong"/>
    <s v="Cox's Bazar"/>
    <x v="0"/>
    <s v="Palong Khali"/>
    <s v="Camp 18"/>
    <x v="3"/>
    <d v="2022-04-01T00:00:00"/>
    <x v="0"/>
    <m/>
    <m/>
    <m/>
    <m/>
    <m/>
    <s v="Md Khairul Bashar"/>
    <n v="1628407101"/>
    <s v="khairul.bashar@bdrcs.org"/>
    <s v="German RC-BDRCS"/>
  </r>
  <r>
    <n v="3719"/>
    <s v="IFRC"/>
    <s v="BDRCS"/>
    <s v="IFRC"/>
    <s v="WASH"/>
    <x v="2"/>
    <x v="10"/>
    <s v="# of HP sessions at community level"/>
    <m/>
    <n v="1476"/>
    <s v="completed"/>
    <s v="Chittagong"/>
    <s v="Cox's Bazar"/>
    <x v="0"/>
    <s v="Palong Khali"/>
    <s v="Camp 11"/>
    <x v="3"/>
    <d v="2022-04-01T00:00:00"/>
    <x v="0"/>
    <m/>
    <m/>
    <m/>
    <m/>
    <m/>
    <s v="Md Khairul Bashar"/>
    <n v="1628407101"/>
    <s v="khairul.bashar@bdrcs.org"/>
    <s v="IFRC-BDRCS"/>
  </r>
  <r>
    <n v="3720"/>
    <s v="Turkish RC"/>
    <s v="BDRCS"/>
    <s v="TRC"/>
    <s v="WASH"/>
    <x v="2"/>
    <x v="10"/>
    <s v="# of HP sessions at community level"/>
    <m/>
    <n v="174"/>
    <s v="completed"/>
    <s v="Chittagong"/>
    <s v="Cox's Bazar"/>
    <x v="0"/>
    <s v="Palong Khali"/>
    <s v="Camp 17"/>
    <x v="3"/>
    <d v="2022-04-01T00:00:00"/>
    <x v="0"/>
    <m/>
    <m/>
    <m/>
    <m/>
    <m/>
    <s v="Md Khairul Bashar"/>
    <n v="1628407101"/>
    <s v="khairul.bashar@bdrcs.org"/>
    <s v="Turkish RC-BDRCS"/>
  </r>
  <r>
    <n v="3721"/>
    <s v="Turkish RC"/>
    <s v="BDRCS"/>
    <s v="TRC"/>
    <s v="WASH"/>
    <x v="2"/>
    <x v="4"/>
    <s v="# of HP sessions at HH level"/>
    <m/>
    <n v="921"/>
    <s v="completed"/>
    <s v="Chittagong"/>
    <s v="Cox's Bazar"/>
    <x v="0"/>
    <s v="Palong Khali"/>
    <s v="Camp 17"/>
    <x v="3"/>
    <d v="2022-04-01T00:00:00"/>
    <x v="0"/>
    <m/>
    <m/>
    <m/>
    <m/>
    <m/>
    <s v="Md Khairul Bashar"/>
    <n v="1628407101"/>
    <s v="khairul.bashar@bdrcs.org"/>
    <s v="Turkish RC-BDRCS"/>
  </r>
  <r>
    <n v="3722"/>
    <s v="ACF"/>
    <s v="ACF"/>
    <s v="GAC"/>
    <s v="WASH"/>
    <x v="0"/>
    <x v="0"/>
    <s v="# of tube well"/>
    <m/>
    <n v="38"/>
    <s v="completed"/>
    <s v="Chittagong"/>
    <s v="Cox's Bazar"/>
    <x v="0"/>
    <s v="Palong Khali"/>
    <s v="Camp 01E"/>
    <x v="6"/>
    <d v="2022-12-01T00:00:00"/>
    <x v="0"/>
    <m/>
    <m/>
    <m/>
    <m/>
    <m/>
    <s v="Moammad Shajan Siraj"/>
    <n v="1813213381"/>
    <s v="washhppm-cox@bd-actionagainsthunger.org"/>
    <s v="ACF"/>
  </r>
  <r>
    <n v="3723"/>
    <s v="ACF"/>
    <s v="ACF"/>
    <s v="GAC"/>
    <s v="WASH"/>
    <x v="0"/>
    <x v="0"/>
    <s v="# of tube well"/>
    <m/>
    <n v="1733"/>
    <s v="completed"/>
    <s v="Chittagong"/>
    <s v="Cox's Bazar"/>
    <x v="0"/>
    <s v="Palong Khali"/>
    <s v="Camp 01E"/>
    <x v="6"/>
    <d v="2022-12-01T00:00:00"/>
    <x v="0"/>
    <m/>
    <m/>
    <m/>
    <m/>
    <s v="Pitcher disinfection-1733 no's, Tiles fitting in platform-13 no's."/>
    <s v="Moammad Shajan Siraj"/>
    <n v="1813213381"/>
    <s v="washhppm-cox@bd-actionagainsthunger.org"/>
    <s v="ACF"/>
  </r>
  <r>
    <n v="3724"/>
    <s v="ACF"/>
    <s v="ACF"/>
    <s v="GAC"/>
    <s v="WASH"/>
    <x v="1"/>
    <x v="1"/>
    <s v="# of door "/>
    <m/>
    <n v="12"/>
    <s v="completed"/>
    <s v="Chittagong"/>
    <s v="Cox's Bazar"/>
    <x v="0"/>
    <s v="Palong Khali"/>
    <s v="Camp 01E"/>
    <x v="6"/>
    <d v="2022-12-01T00:00:00"/>
    <x v="0"/>
    <m/>
    <m/>
    <m/>
    <m/>
    <m/>
    <s v="Moammad Shajan Siraj"/>
    <n v="1813213381"/>
    <s v="washhppm-cox@bd-actionagainsthunger.org"/>
    <s v="ACF"/>
  </r>
  <r>
    <n v="3725"/>
    <s v="ACF"/>
    <s v="ACF"/>
    <s v="GAC"/>
    <s v="WASH"/>
    <x v="1"/>
    <x v="8"/>
    <s v="# of FSM Site"/>
    <m/>
    <n v="1"/>
    <s v="completed"/>
    <s v="Chittagong"/>
    <s v="Cox's Bazar"/>
    <x v="0"/>
    <s v="Palong Khali"/>
    <s v="Camp 01E"/>
    <x v="6"/>
    <d v="2022-12-01T00:00:00"/>
    <x v="0"/>
    <m/>
    <m/>
    <m/>
    <m/>
    <m/>
    <s v="Moammad Shajan Siraj"/>
    <n v="1813213381"/>
    <s v="washhppm-cox@bd-actionagainsthunger.org"/>
    <s v="ACF"/>
  </r>
  <r>
    <n v="3726"/>
    <s v="ACF"/>
    <s v="ACF"/>
    <s v="GAC"/>
    <s v="WASH"/>
    <x v="1"/>
    <x v="2"/>
    <s v="# of FSM Site"/>
    <m/>
    <n v="1"/>
    <s v="completed"/>
    <s v="Chittagong"/>
    <s v="Cox's Bazar"/>
    <x v="0"/>
    <s v="Palong Khali"/>
    <s v="Camp 01E"/>
    <x v="6"/>
    <d v="2022-12-01T00:00:00"/>
    <x v="0"/>
    <m/>
    <m/>
    <m/>
    <m/>
    <m/>
    <s v="Moammad Shajan Siraj"/>
    <n v="1813213381"/>
    <s v="washhppm-cox@bd-actionagainsthunger.org"/>
    <s v="ACF"/>
  </r>
  <r>
    <n v="3727"/>
    <s v="ACF"/>
    <s v="ACF"/>
    <s v="GAC"/>
    <s v="WASH"/>
    <x v="1"/>
    <x v="9"/>
    <s v="# of door"/>
    <m/>
    <n v="68"/>
    <s v="completed"/>
    <s v="Chittagong"/>
    <s v="Cox's Bazar"/>
    <x v="0"/>
    <s v="Palong Khali"/>
    <s v="Camp 01E"/>
    <x v="6"/>
    <d v="2022-12-01T00:00:00"/>
    <x v="0"/>
    <m/>
    <m/>
    <m/>
    <m/>
    <m/>
    <s v="Moammad Shajan Siraj"/>
    <n v="1813213381"/>
    <s v="washhppm-cox@bd-actionagainsthunger.org"/>
    <s v="ACF"/>
  </r>
  <r>
    <n v="3728"/>
    <s v="ACF"/>
    <s v="ACF"/>
    <s v="GAC"/>
    <s v="WASH"/>
    <x v="1"/>
    <x v="3"/>
    <s v="# of door"/>
    <m/>
    <n v="146"/>
    <s v="completed"/>
    <s v="Chittagong"/>
    <s v="Cox's Bazar"/>
    <x v="0"/>
    <s v="Palong Khali"/>
    <s v="Camp 01E"/>
    <x v="6"/>
    <d v="2022-12-01T00:00:00"/>
    <x v="0"/>
    <m/>
    <m/>
    <m/>
    <m/>
    <m/>
    <s v="Moammad Shajan Siraj"/>
    <n v="1813213381"/>
    <s v="washhppm-cox@bd-actionagainsthunger.org"/>
    <s v="ACF"/>
  </r>
  <r>
    <n v="3729"/>
    <s v="ACF"/>
    <s v="ACF"/>
    <s v="GAC"/>
    <s v="WASH"/>
    <x v="2"/>
    <x v="33"/>
    <s v="# of facilities"/>
    <m/>
    <n v="146"/>
    <s v="completed"/>
    <s v="Chittagong"/>
    <s v="Cox's Bazar"/>
    <x v="0"/>
    <s v="Palong Khali"/>
    <s v="Camp 01E"/>
    <x v="6"/>
    <d v="2022-12-01T00:00:00"/>
    <x v="0"/>
    <m/>
    <m/>
    <m/>
    <m/>
    <m/>
    <s v="Moammad Shajan Siraj"/>
    <n v="1813213381"/>
    <s v="washhppm-cox@bd-actionagainsthunger.org"/>
    <s v="ACF"/>
  </r>
  <r>
    <n v="3730"/>
    <s v="ACF"/>
    <s v="ACF"/>
    <s v="GAC"/>
    <s v="WASH"/>
    <x v="2"/>
    <x v="10"/>
    <s v="# of HP sessions at community level"/>
    <m/>
    <n v="871"/>
    <s v="completed"/>
    <s v="Chittagong"/>
    <s v="Cox's Bazar"/>
    <x v="0"/>
    <s v="Palong Khali"/>
    <s v="Camp 01E"/>
    <x v="6"/>
    <d v="2022-12-01T00:00:00"/>
    <x v="0"/>
    <m/>
    <m/>
    <m/>
    <m/>
    <m/>
    <s v="Moammad Shajan Siraj"/>
    <n v="1813213381"/>
    <s v="washhppm-cox@bd-actionagainsthunger.org"/>
    <s v="ACF"/>
  </r>
  <r>
    <n v="3731"/>
    <s v="ACF"/>
    <s v="ACF"/>
    <s v="GAC"/>
    <s v="WASH"/>
    <x v="2"/>
    <x v="4"/>
    <s v="# of HP sessions at HH level"/>
    <m/>
    <n v="1750"/>
    <s v="completed"/>
    <s v="Chittagong"/>
    <s v="Cox's Bazar"/>
    <x v="0"/>
    <s v="Palong Khali"/>
    <s v="Camp 01E"/>
    <x v="6"/>
    <d v="2022-12-01T00:00:00"/>
    <x v="0"/>
    <m/>
    <m/>
    <m/>
    <m/>
    <m/>
    <s v="Moammad Shajan Siraj"/>
    <n v="1813213381"/>
    <s v="washhppm-cox@bd-actionagainsthunger.org"/>
    <s v="ACF"/>
  </r>
  <r>
    <n v="3732"/>
    <s v="ACF"/>
    <s v="ACF"/>
    <s v="GAC"/>
    <s v="WASH"/>
    <x v="3"/>
    <x v="7"/>
    <s v="N/A"/>
    <m/>
    <n v="26"/>
    <s v="completed"/>
    <s v="Chittagong"/>
    <s v="Cox's Bazar"/>
    <x v="0"/>
    <s v="Palong Khali"/>
    <s v="Camp 01E"/>
    <x v="6"/>
    <d v="2022-12-01T00:00:00"/>
    <x v="0"/>
    <m/>
    <m/>
    <m/>
    <m/>
    <s v="Solid waste collect from 26 no's communal plastic bin, Drainage channels channels cleaning-23300 rft."/>
    <s v="Moammad Shajan Siraj"/>
    <n v="1813213381"/>
    <s v="washhppm-cox@bd-actionagainsthunger.org"/>
    <s v="ACF"/>
  </r>
  <r>
    <n v="3733"/>
    <s v="UNICEF"/>
    <s v="VERC"/>
    <s v="UNICEF"/>
    <s v="WASH"/>
    <x v="0"/>
    <x v="0"/>
    <s v="# of tube well"/>
    <m/>
    <n v="405"/>
    <s v="completed"/>
    <s v="Chittagong"/>
    <s v="Cox's Bazar"/>
    <x v="0"/>
    <s v="Palong Khali"/>
    <s v="Camp 08W"/>
    <x v="6"/>
    <d v="2023-02-01T00:00:00"/>
    <x v="0"/>
    <m/>
    <m/>
    <m/>
    <m/>
    <m/>
    <s v="Tuni Ahmed"/>
    <n v="1686793411"/>
    <s v="tuni.imo.verc@gmail.com"/>
    <s v="UNICEF-VERC"/>
  </r>
  <r>
    <n v="3734"/>
    <s v="UNICEF"/>
    <s v="VERC"/>
    <s v="UNICEF"/>
    <s v="WASH"/>
    <x v="0"/>
    <x v="12"/>
    <s v="# of water network"/>
    <m/>
    <n v="13"/>
    <s v="completed"/>
    <s v="Chittagong"/>
    <s v="Cox's Bazar"/>
    <x v="0"/>
    <s v="Palong Khali"/>
    <s v="Camp 08W"/>
    <x v="6"/>
    <d v="2023-02-01T00:00:00"/>
    <x v="0"/>
    <m/>
    <m/>
    <m/>
    <m/>
    <m/>
    <s v="Tuni Ahmed"/>
    <n v="1686793411"/>
    <s v="tuni.imo.verc@gmail.com"/>
    <s v="UNICEF-VERC"/>
  </r>
  <r>
    <n v="3735"/>
    <s v="UNICEF"/>
    <s v="VERC"/>
    <s v="UNICEF"/>
    <s v="WASH"/>
    <x v="1"/>
    <x v="23"/>
    <s v="# of door "/>
    <m/>
    <n v="3"/>
    <s v="completed"/>
    <s v="Chittagong"/>
    <s v="Cox's Bazar"/>
    <x v="0"/>
    <s v="Palong Khali"/>
    <s v="Camp 08W"/>
    <x v="6"/>
    <d v="2023-02-01T00:00:00"/>
    <x v="0"/>
    <m/>
    <m/>
    <m/>
    <m/>
    <m/>
    <s v="Tuni Ahmed"/>
    <n v="1686793411"/>
    <s v="tuni.imo.verc@gmail.com"/>
    <s v="UNICEF-VERC"/>
  </r>
  <r>
    <n v="3736"/>
    <s v="UNICEF"/>
    <s v="VERC"/>
    <s v="UNICEF"/>
    <s v="WASH"/>
    <x v="1"/>
    <x v="1"/>
    <s v="# of door "/>
    <m/>
    <n v="162"/>
    <s v="completed"/>
    <s v="Chittagong"/>
    <s v="Cox's Bazar"/>
    <x v="0"/>
    <s v="Palong Khali"/>
    <s v="Camp 08W"/>
    <x v="6"/>
    <d v="2023-02-01T00:00:00"/>
    <x v="0"/>
    <m/>
    <m/>
    <m/>
    <m/>
    <m/>
    <s v="Tuni Ahmed"/>
    <n v="1686793411"/>
    <s v="tuni.imo.verc@gmail.com"/>
    <s v="UNICEF-VERC"/>
  </r>
  <r>
    <n v="3737"/>
    <s v="UNICEF"/>
    <s v="VERC"/>
    <s v="UNICEF"/>
    <s v="WASH"/>
    <x v="1"/>
    <x v="8"/>
    <s v="# of FSM Site"/>
    <m/>
    <n v="12"/>
    <s v="completed"/>
    <s v="Chittagong"/>
    <s v="Cox's Bazar"/>
    <x v="0"/>
    <s v="Palong Khali"/>
    <s v="Camp 08W"/>
    <x v="6"/>
    <d v="2023-02-01T00:00:00"/>
    <x v="0"/>
    <m/>
    <m/>
    <m/>
    <m/>
    <m/>
    <s v="Tuni Ahmed"/>
    <n v="1686793411"/>
    <s v="tuni.imo.verc@gmail.com"/>
    <s v="UNICEF-VERC"/>
  </r>
  <r>
    <n v="3738"/>
    <s v="UNICEF"/>
    <s v="VERC"/>
    <s v="UNICEF"/>
    <s v="WASH"/>
    <x v="1"/>
    <x v="2"/>
    <s v="# of FSM Site"/>
    <m/>
    <n v="12"/>
    <s v="completed"/>
    <s v="Chittagong"/>
    <s v="Cox's Bazar"/>
    <x v="0"/>
    <s v="Palong Khali"/>
    <s v="Camp 08W"/>
    <x v="6"/>
    <d v="2023-02-01T00:00:00"/>
    <x v="0"/>
    <m/>
    <m/>
    <m/>
    <m/>
    <m/>
    <s v="Tuni Ahmed"/>
    <n v="1686793411"/>
    <s v="tuni.imo.verc@gmail.com"/>
    <s v="UNICEF-VERC"/>
  </r>
  <r>
    <n v="3739"/>
    <s v="UNICEF"/>
    <s v="VERC"/>
    <s v="UNICEF"/>
    <s v="WASH"/>
    <x v="1"/>
    <x v="9"/>
    <s v="# of door"/>
    <m/>
    <n v="302"/>
    <s v="completed"/>
    <s v="Chittagong"/>
    <s v="Cox's Bazar"/>
    <x v="0"/>
    <s v="Palong Khali"/>
    <s v="Camp 08W"/>
    <x v="6"/>
    <d v="2023-02-01T00:00:00"/>
    <x v="0"/>
    <m/>
    <m/>
    <m/>
    <m/>
    <m/>
    <s v="Tuni Ahmed"/>
    <n v="1686793411"/>
    <s v="tuni.imo.verc@gmail.com"/>
    <s v="UNICEF-VERC"/>
  </r>
  <r>
    <n v="3740"/>
    <s v="UNICEF"/>
    <s v="VERC"/>
    <s v="UNICEF"/>
    <s v="WASH"/>
    <x v="1"/>
    <x v="3"/>
    <s v="# of door"/>
    <m/>
    <n v="1093"/>
    <s v="completed"/>
    <s v="Chittagong"/>
    <s v="Cox's Bazar"/>
    <x v="0"/>
    <s v="Palong Khali"/>
    <s v="Camp 08W"/>
    <x v="6"/>
    <d v="2023-02-01T00:00:00"/>
    <x v="0"/>
    <m/>
    <m/>
    <m/>
    <m/>
    <m/>
    <s v="Tuni Ahmed"/>
    <n v="1686793411"/>
    <s v="tuni.imo.verc@gmail.com"/>
    <s v="UNICEF-VERC"/>
  </r>
  <r>
    <n v="3741"/>
    <s v="UNICEF"/>
    <s v="VERC"/>
    <s v="UNICEF"/>
    <s v="WASH"/>
    <x v="2"/>
    <x v="28"/>
    <s v="# of female in reproductive age"/>
    <m/>
    <n v="5840"/>
    <s v="completed"/>
    <s v="Chittagong"/>
    <s v="Cox's Bazar"/>
    <x v="0"/>
    <s v="Palong Khali"/>
    <s v="Camp 08W"/>
    <x v="6"/>
    <d v="2023-02-01T00:00:00"/>
    <x v="0"/>
    <m/>
    <m/>
    <m/>
    <m/>
    <m/>
    <s v="Tuni Ahmed"/>
    <n v="1686793411"/>
    <s v="tuni.imo.verc@gmail.com"/>
    <s v="UNICEF-VERC"/>
  </r>
  <r>
    <n v="3742"/>
    <s v="UNICEF"/>
    <s v="VERC"/>
    <s v="UNICEF"/>
    <s v="WASH"/>
    <x v="3"/>
    <x v="6"/>
    <s v="# of plant"/>
    <m/>
    <n v="2"/>
    <s v="completed"/>
    <s v="Chittagong"/>
    <s v="Cox's Bazar"/>
    <x v="0"/>
    <s v="Palong Khali"/>
    <s v="Camp 08W"/>
    <x v="6"/>
    <d v="2023-02-01T00:00:00"/>
    <x v="0"/>
    <m/>
    <m/>
    <m/>
    <m/>
    <m/>
    <s v="Tuni Ahmed"/>
    <n v="1686793411"/>
    <s v="tuni.imo.verc@gmail.com"/>
    <s v="UNICEF-VERC"/>
  </r>
  <r>
    <n v="3743"/>
    <s v="ACF"/>
    <s v="ACF"/>
    <s v="ACF"/>
    <s v="WASH"/>
    <x v="0"/>
    <x v="0"/>
    <s v="# of tube well"/>
    <m/>
    <n v="21"/>
    <s v="completed"/>
    <s v="Chittagong"/>
    <s v="Cox's Bazar"/>
    <x v="0"/>
    <s v="Palong Khali"/>
    <s v="Camp 02E"/>
    <x v="6"/>
    <d v="2022-12-01T00:00:00"/>
    <x v="0"/>
    <m/>
    <m/>
    <m/>
    <m/>
    <m/>
    <s v="Moammad Shajan Siraj"/>
    <n v="1813213381"/>
    <s v="washhppm-cox@bd-actionagainsthunger.org"/>
    <s v="ACF"/>
  </r>
  <r>
    <n v="3744"/>
    <s v="ACF"/>
    <s v="ACF"/>
    <s v="ACF"/>
    <s v="WASH"/>
    <x v="0"/>
    <x v="0"/>
    <s v="# of tube well"/>
    <m/>
    <n v="494"/>
    <s v="completed"/>
    <s v="Chittagong"/>
    <s v="Cox's Bazar"/>
    <x v="0"/>
    <s v="Palong Khali"/>
    <s v="Camp 02E"/>
    <x v="6"/>
    <d v="2022-12-01T00:00:00"/>
    <x v="0"/>
    <m/>
    <m/>
    <m/>
    <m/>
    <s v="Pitcher disinfection 494 no's. Tiles filling in platform-06 no's."/>
    <s v="Moammad Shajan Siraj"/>
    <n v="1813213381"/>
    <s v="washhppm-cox@bd-actionagainsthunger.org"/>
    <s v="ACF"/>
  </r>
  <r>
    <n v="3745"/>
    <s v="ACF"/>
    <s v="ACF"/>
    <s v="ACF"/>
    <s v="WASH"/>
    <x v="1"/>
    <x v="1"/>
    <s v="# of door "/>
    <m/>
    <n v="10"/>
    <s v="completed"/>
    <s v="Chittagong"/>
    <s v="Cox's Bazar"/>
    <x v="0"/>
    <s v="Palong Khali"/>
    <s v="Camp 02E"/>
    <x v="6"/>
    <d v="2022-12-01T00:00:00"/>
    <x v="0"/>
    <m/>
    <m/>
    <m/>
    <m/>
    <m/>
    <s v="Moammad Shajan Siraj"/>
    <n v="1813213381"/>
    <s v="washhppm-cox@bd-actionagainsthunger.org"/>
    <s v="ACF"/>
  </r>
  <r>
    <n v="3746"/>
    <s v="ACF"/>
    <s v="ACF"/>
    <s v="ACF"/>
    <s v="WASH"/>
    <x v="1"/>
    <x v="8"/>
    <s v="# of FSM Site"/>
    <m/>
    <n v="2"/>
    <s v="completed"/>
    <s v="Chittagong"/>
    <s v="Cox's Bazar"/>
    <x v="0"/>
    <s v="Palong Khali"/>
    <s v="Camp 02E"/>
    <x v="6"/>
    <d v="2022-12-01T00:00:00"/>
    <x v="0"/>
    <m/>
    <m/>
    <m/>
    <m/>
    <m/>
    <s v="Moammad Shajan Siraj"/>
    <n v="1813213381"/>
    <s v="washhppm-cox@bd-actionagainsthunger.org"/>
    <s v="ACF"/>
  </r>
  <r>
    <n v="3747"/>
    <s v="ACF"/>
    <s v="ACF"/>
    <s v="ACF"/>
    <s v="WASH"/>
    <x v="1"/>
    <x v="9"/>
    <s v="# of door"/>
    <m/>
    <n v="14"/>
    <s v="completed"/>
    <s v="Chittagong"/>
    <s v="Cox's Bazar"/>
    <x v="0"/>
    <s v="Palong Khali"/>
    <s v="Camp 02E"/>
    <x v="6"/>
    <d v="2022-12-01T00:00:00"/>
    <x v="0"/>
    <m/>
    <m/>
    <m/>
    <m/>
    <m/>
    <s v="Moammad Shajan Siraj"/>
    <n v="1813213381"/>
    <s v="washhppm-cox@bd-actionagainsthunger.org"/>
    <s v="ACF"/>
  </r>
  <r>
    <n v="3748"/>
    <s v="ACF"/>
    <s v="ACF"/>
    <s v="ACF"/>
    <s v="WASH"/>
    <x v="1"/>
    <x v="3"/>
    <s v="# of door"/>
    <m/>
    <n v="99"/>
    <s v="completed"/>
    <s v="Chittagong"/>
    <s v="Cox's Bazar"/>
    <x v="0"/>
    <s v="Palong Khali"/>
    <s v="Camp 02E"/>
    <x v="6"/>
    <d v="2022-12-01T00:00:00"/>
    <x v="0"/>
    <m/>
    <m/>
    <m/>
    <m/>
    <m/>
    <s v="Moammad Shajan Siraj"/>
    <n v="1813213381"/>
    <s v="washhppm-cox@bd-actionagainsthunger.org"/>
    <s v="ACF"/>
  </r>
  <r>
    <n v="3749"/>
    <s v="ACF"/>
    <s v="ACF"/>
    <s v="ACF"/>
    <s v="WASH"/>
    <x v="1"/>
    <x v="7"/>
    <s v="N/A"/>
    <m/>
    <n v="1"/>
    <s v="completed"/>
    <s v="Chittagong"/>
    <s v="Cox's Bazar"/>
    <x v="0"/>
    <s v="Palong Khali"/>
    <s v="Camp 02E"/>
    <x v="6"/>
    <d v="2022-12-01T00:00:00"/>
    <x v="0"/>
    <m/>
    <m/>
    <m/>
    <m/>
    <s v="Biogas Plant O&amp;M-01"/>
    <s v="Moammad Shajan Siraj"/>
    <n v="1813213381"/>
    <s v="washhppm-cox@bd-actionagainsthunger.org"/>
    <s v="ACF"/>
  </r>
  <r>
    <n v="3750"/>
    <s v="ACF"/>
    <s v="ACF"/>
    <s v="ACF"/>
    <s v="WASH"/>
    <x v="2"/>
    <x v="10"/>
    <s v="# of HP sessions at community level"/>
    <m/>
    <n v="309"/>
    <s v="completed"/>
    <s v="Chittagong"/>
    <s v="Cox's Bazar"/>
    <x v="0"/>
    <s v="Palong Khali"/>
    <s v="Camp 02E"/>
    <x v="6"/>
    <d v="2022-12-01T00:00:00"/>
    <x v="0"/>
    <m/>
    <m/>
    <m/>
    <m/>
    <m/>
    <s v="Moammad Shajan Siraj"/>
    <n v="1813213381"/>
    <s v="washhppm-cox@bd-actionagainsthunger.org"/>
    <s v="ACF"/>
  </r>
  <r>
    <n v="3751"/>
    <s v="ACF"/>
    <s v="ACF"/>
    <s v="ACF"/>
    <s v="WASH"/>
    <x v="2"/>
    <x v="4"/>
    <s v="# of HP sessions at HH level"/>
    <m/>
    <n v="798"/>
    <s v="completed"/>
    <s v="Chittagong"/>
    <s v="Cox's Bazar"/>
    <x v="0"/>
    <s v="Palong Khali"/>
    <s v="Camp 02E"/>
    <x v="6"/>
    <d v="2022-12-01T00:00:00"/>
    <x v="0"/>
    <m/>
    <m/>
    <m/>
    <m/>
    <m/>
    <s v="Moammad Shajan Siraj"/>
    <n v="1813213381"/>
    <s v="washhppm-cox@bd-actionagainsthunger.org"/>
    <s v="ACF"/>
  </r>
  <r>
    <n v="3752"/>
    <s v="ACF"/>
    <s v="ACF"/>
    <s v="ACF"/>
    <s v="WASH"/>
    <x v="3"/>
    <x v="7"/>
    <s v="N/A"/>
    <m/>
    <n v="36"/>
    <s v="completed"/>
    <s v="Chittagong"/>
    <s v="Cox's Bazar"/>
    <x v="0"/>
    <s v="Palong Khali"/>
    <s v="Camp 02E"/>
    <x v="6"/>
    <d v="2022-12-01T00:00:00"/>
    <x v="0"/>
    <m/>
    <m/>
    <m/>
    <m/>
    <s v="Solid waste collect from communal bin-36 no's, Drainage channels cleaning-7965 rft, Waste composting-1780.55kg."/>
    <s v="Moammad Shajan Siraj"/>
    <n v="1813213381"/>
    <s v="washhppm-cox@bd-actionagainsthunger.org"/>
    <s v="ACF"/>
  </r>
  <r>
    <n v="3753"/>
    <s v="ACF"/>
    <s v="ACF"/>
    <s v="GAC"/>
    <s v="WASH"/>
    <x v="0"/>
    <x v="0"/>
    <s v="# of tube well"/>
    <m/>
    <n v="16"/>
    <s v="completed"/>
    <s v="Chittagong"/>
    <s v="Cox's Bazar"/>
    <x v="0"/>
    <s v="Palong Khali"/>
    <s v="Camp 02E"/>
    <x v="6"/>
    <d v="2022-12-01T00:00:00"/>
    <x v="0"/>
    <m/>
    <m/>
    <m/>
    <m/>
    <m/>
    <s v="Moammad Shajan Siraj"/>
    <s v="01813-213381"/>
    <s v="washhppm-cox@bd-actionagainsthunger.org"/>
    <s v="ACF"/>
  </r>
  <r>
    <n v="3754"/>
    <s v="ACF"/>
    <s v="ACF"/>
    <s v="GAC"/>
    <s v="WASH"/>
    <x v="0"/>
    <x v="0"/>
    <s v="# of tube well"/>
    <m/>
    <n v="495"/>
    <s v="completed"/>
    <s v="Chittagong"/>
    <s v="Cox's Bazar"/>
    <x v="0"/>
    <s v="Palong Khali"/>
    <s v="Camp 02E"/>
    <x v="6"/>
    <d v="2022-12-01T00:00:00"/>
    <x v="0"/>
    <m/>
    <m/>
    <m/>
    <m/>
    <s v="Pitcher disinfection 495 no's. Tiles fitting in platform-08 no's."/>
    <s v="Moammad Shajan Siraj"/>
    <s v="01813-213381"/>
    <s v="washhppm-cox@bd-actionagainsthunger.org"/>
    <s v="ACF"/>
  </r>
  <r>
    <n v="3755"/>
    <s v="ACF"/>
    <s v="ACF"/>
    <s v="GAC"/>
    <s v="WASH"/>
    <x v="1"/>
    <x v="1"/>
    <s v="# of door "/>
    <m/>
    <n v="10"/>
    <s v="completed"/>
    <s v="Chittagong"/>
    <s v="Cox's Bazar"/>
    <x v="0"/>
    <s v="Palong Khali"/>
    <s v="Camp 02E"/>
    <x v="6"/>
    <d v="2022-12-01T00:00:00"/>
    <x v="0"/>
    <m/>
    <m/>
    <m/>
    <m/>
    <m/>
    <s v="Moammad Shajan Siraj"/>
    <s v="01813-213381"/>
    <s v="washhppm-cox@bd-actionagainsthunger.org"/>
    <s v="ACF"/>
  </r>
  <r>
    <n v="3756"/>
    <s v="ACF"/>
    <s v="ACF"/>
    <s v="GAC"/>
    <s v="WASH"/>
    <x v="1"/>
    <x v="8"/>
    <s v="# of FSM Site"/>
    <m/>
    <n v="3"/>
    <s v="completed"/>
    <s v="Chittagong"/>
    <s v="Cox's Bazar"/>
    <x v="0"/>
    <s v="Palong Khali"/>
    <s v="Camp 02E"/>
    <x v="6"/>
    <d v="2022-12-01T00:00:00"/>
    <x v="0"/>
    <m/>
    <m/>
    <m/>
    <m/>
    <m/>
    <s v="Moammad Shajan Siraj"/>
    <s v="01813-213381"/>
    <s v="washhppm-cox@bd-actionagainsthunger.org"/>
    <s v="ACF"/>
  </r>
  <r>
    <n v="3757"/>
    <s v="ACF"/>
    <s v="ACF"/>
    <s v="GAC"/>
    <s v="WASH"/>
    <x v="1"/>
    <x v="9"/>
    <s v="# of door"/>
    <m/>
    <n v="10"/>
    <s v="completed"/>
    <s v="Chittagong"/>
    <s v="Cox's Bazar"/>
    <x v="0"/>
    <s v="Palong Khali"/>
    <s v="Camp 02E"/>
    <x v="6"/>
    <d v="2022-12-01T00:00:00"/>
    <x v="0"/>
    <m/>
    <m/>
    <m/>
    <m/>
    <m/>
    <s v="Moammad Shajan Siraj"/>
    <s v="01813-213381"/>
    <s v="washhppm-cox@bd-actionagainsthunger.org"/>
    <s v="ACF"/>
  </r>
  <r>
    <n v="3758"/>
    <s v="ACF"/>
    <s v="ACF"/>
    <s v="GAC"/>
    <s v="WASH"/>
    <x v="1"/>
    <x v="3"/>
    <s v="# of door"/>
    <m/>
    <n v="104"/>
    <s v="completed"/>
    <s v="Chittagong"/>
    <s v="Cox's Bazar"/>
    <x v="0"/>
    <s v="Palong Khali"/>
    <s v="Camp 02E"/>
    <x v="6"/>
    <d v="2022-12-01T00:00:00"/>
    <x v="0"/>
    <m/>
    <m/>
    <m/>
    <m/>
    <m/>
    <s v="Moammad Shajan Siraj"/>
    <s v="01813-213381"/>
    <s v="washhppm-cox@bd-actionagainsthunger.org"/>
    <s v="ACF"/>
  </r>
  <r>
    <n v="3759"/>
    <s v="ACF"/>
    <s v="ACF"/>
    <s v="GAC"/>
    <s v="WASH"/>
    <x v="2"/>
    <x v="33"/>
    <s v="# of facilities"/>
    <m/>
    <n v="104"/>
    <s v="completed"/>
    <s v="Chittagong"/>
    <s v="Cox's Bazar"/>
    <x v="0"/>
    <s v="Palong Khali"/>
    <s v="Camp 02E"/>
    <x v="6"/>
    <d v="2022-12-01T00:00:00"/>
    <x v="0"/>
    <m/>
    <m/>
    <m/>
    <m/>
    <m/>
    <s v="Moammad Shajan Siraj"/>
    <s v="01813-213381"/>
    <s v="washhppm-cox@bd-actionagainsthunger.org"/>
    <s v="ACF"/>
  </r>
  <r>
    <n v="3760"/>
    <s v="ACF"/>
    <s v="ACF"/>
    <s v="GAC"/>
    <s v="WASH"/>
    <x v="2"/>
    <x v="10"/>
    <s v="# of HP sessions at community level"/>
    <m/>
    <n v="336"/>
    <s v="completed"/>
    <s v="Chittagong"/>
    <s v="Cox's Bazar"/>
    <x v="0"/>
    <s v="Palong Khali"/>
    <s v="Camp 02E"/>
    <x v="6"/>
    <d v="2022-12-01T00:00:00"/>
    <x v="0"/>
    <m/>
    <m/>
    <m/>
    <m/>
    <m/>
    <s v="Moammad Shajan Siraj"/>
    <s v="01813-213381"/>
    <s v="washhppm-cox@bd-actionagainsthunger.org"/>
    <s v="ACF"/>
  </r>
  <r>
    <n v="3761"/>
    <s v="ACF"/>
    <s v="ACF"/>
    <s v="GAC"/>
    <s v="WASH"/>
    <x v="2"/>
    <x v="4"/>
    <s v="# of HP sessions at HH level"/>
    <m/>
    <n v="798"/>
    <s v="completed"/>
    <s v="Chittagong"/>
    <s v="Cox's Bazar"/>
    <x v="0"/>
    <s v="Palong Khali"/>
    <s v="Camp 02E"/>
    <x v="6"/>
    <d v="2022-12-01T00:00:00"/>
    <x v="0"/>
    <m/>
    <m/>
    <m/>
    <m/>
    <m/>
    <s v="Moammad Shajan Siraj"/>
    <s v="01813-213381"/>
    <s v="washhppm-cox@bd-actionagainsthunger.org"/>
    <s v="ACF"/>
  </r>
  <r>
    <n v="3762"/>
    <s v="ACF"/>
    <s v="ACF"/>
    <s v="GAC"/>
    <s v="WASH"/>
    <x v="3"/>
    <x v="7"/>
    <s v="N/A"/>
    <m/>
    <n v="8540"/>
    <s v="completed"/>
    <s v="Chittagong"/>
    <s v="Cox's Bazar"/>
    <x v="0"/>
    <s v="Palong Khali"/>
    <s v="Camp 02E"/>
    <x v="6"/>
    <d v="2022-12-01T00:00:00"/>
    <x v="0"/>
    <m/>
    <m/>
    <m/>
    <m/>
    <s v="Drainage channels O&amp;M 8540 rft and Solid waste collect from communal bin-30 no's."/>
    <s v="Moammad Shajan Siraj"/>
    <s v="01813-213381"/>
    <s v="washhppm-cox@bd-actionagainsthunger.org"/>
    <s v="ACF"/>
  </r>
  <r>
    <n v="3763"/>
    <s v="UNICEF"/>
    <s v="NGOF"/>
    <s v="UNICEF"/>
    <s v="WASH"/>
    <x v="0"/>
    <x v="0"/>
    <s v="# of tube well"/>
    <m/>
    <n v="130"/>
    <s v="completed"/>
    <s v="Chittagong"/>
    <s v="Cox's Bazar"/>
    <x v="0"/>
    <s v="Palong Khali"/>
    <s v="Camp 06"/>
    <x v="6"/>
    <d v="2023-01-01T00:00:00"/>
    <x v="0"/>
    <m/>
    <m/>
    <m/>
    <m/>
    <m/>
    <s v="Md Mosarraf Hossain"/>
    <n v="8801710000000"/>
    <s v="ngof.ukhia2@gmail.com"/>
    <s v="UNICEF-NGOF"/>
  </r>
  <r>
    <n v="3764"/>
    <s v="UNICEF"/>
    <s v="NGOF"/>
    <s v="UNICEF"/>
    <s v="WASH"/>
    <x v="0"/>
    <x v="12"/>
    <s v="# of water network"/>
    <m/>
    <n v="6"/>
    <s v="completed"/>
    <s v="Chittagong"/>
    <s v="Cox's Bazar"/>
    <x v="0"/>
    <s v="Palong Khali"/>
    <s v="Camp 06"/>
    <x v="6"/>
    <d v="2023-01-01T00:00:00"/>
    <x v="0"/>
    <m/>
    <m/>
    <m/>
    <m/>
    <m/>
    <s v="Md Mosarraf Hossain"/>
    <n v="8801710000000"/>
    <s v="ngof.ukhia2@gmail.com"/>
    <s v="UNICEF-NGOF"/>
  </r>
  <r>
    <n v="3765"/>
    <s v="UNICEF"/>
    <s v="NGOF"/>
    <s v="UNICEF"/>
    <s v="WASH"/>
    <x v="0"/>
    <x v="30"/>
    <s v="# of household"/>
    <m/>
    <n v="400"/>
    <s v="completed"/>
    <s v="Chittagong"/>
    <s v="Cox's Bazar"/>
    <x v="0"/>
    <s v="Palong Khali"/>
    <s v="Camp 06"/>
    <x v="6"/>
    <d v="2023-01-01T00:00:00"/>
    <x v="0"/>
    <m/>
    <m/>
    <m/>
    <m/>
    <m/>
    <s v="Md Mosarraf Hossain"/>
    <n v="8801710000000"/>
    <s v="ngof.ukhia2@gmail.com"/>
    <s v="UNICEF-NGOF"/>
  </r>
  <r>
    <n v="3766"/>
    <s v="UNICEF"/>
    <s v="NGOF"/>
    <s v="UNICEF"/>
    <s v="WASH"/>
    <x v="0"/>
    <x v="0"/>
    <s v="# of tube well"/>
    <m/>
    <n v="4"/>
    <s v="completed"/>
    <s v="Chittagong"/>
    <s v="Cox's Bazar"/>
    <x v="0"/>
    <s v="Palong Khali"/>
    <s v="Camp 06"/>
    <x v="6"/>
    <d v="2023-01-01T00:00:00"/>
    <x v="0"/>
    <m/>
    <m/>
    <m/>
    <m/>
    <m/>
    <s v="Md Mosarraf Hossain"/>
    <n v="8801710000000"/>
    <s v="ngof.ukhia2@gmail.com"/>
    <s v="UNICEF-NGOF"/>
  </r>
  <r>
    <n v="3767"/>
    <s v="UNICEF"/>
    <s v="NGOF"/>
    <s v="UNICEF"/>
    <s v="WASH"/>
    <x v="1"/>
    <x v="23"/>
    <s v="# of door "/>
    <m/>
    <n v="3"/>
    <s v="completed"/>
    <s v="Chittagong"/>
    <s v="Cox's Bazar"/>
    <x v="0"/>
    <s v="Palong Khali"/>
    <s v="Camp 06"/>
    <x v="6"/>
    <d v="2023-01-01T00:00:00"/>
    <x v="0"/>
    <m/>
    <m/>
    <m/>
    <m/>
    <m/>
    <s v="Md Mosarraf Hossain"/>
    <n v="8801710000000"/>
    <s v="ngof.ukhia2@gmail.com"/>
    <s v="UNICEF-NGOF"/>
  </r>
  <r>
    <n v="3768"/>
    <s v="UNICEF"/>
    <s v="NGOF"/>
    <s v="UNICEF"/>
    <s v="WASH"/>
    <x v="1"/>
    <x v="1"/>
    <s v="# of door "/>
    <m/>
    <n v="19"/>
    <s v="completed"/>
    <s v="Chittagong"/>
    <s v="Cox's Bazar"/>
    <x v="0"/>
    <s v="Palong Khali"/>
    <s v="Camp 06"/>
    <x v="6"/>
    <d v="2023-01-01T00:00:00"/>
    <x v="0"/>
    <m/>
    <m/>
    <m/>
    <m/>
    <m/>
    <s v="Md Mosarraf Hossain"/>
    <n v="8801710000000"/>
    <s v="ngof.ukhia2@gmail.com"/>
    <s v="UNICEF-NGOF"/>
  </r>
  <r>
    <n v="3769"/>
    <s v="UNICEF"/>
    <s v="NGOF"/>
    <s v="UNICEF"/>
    <s v="WASH"/>
    <x v="1"/>
    <x v="8"/>
    <s v="# of FSM Site"/>
    <m/>
    <n v="5"/>
    <s v="completed"/>
    <s v="Chittagong"/>
    <s v="Cox's Bazar"/>
    <x v="0"/>
    <s v="Palong Khali"/>
    <s v="Camp 06"/>
    <x v="6"/>
    <d v="2023-01-01T00:00:00"/>
    <x v="0"/>
    <m/>
    <m/>
    <m/>
    <m/>
    <m/>
    <s v="Md Mosarraf Hossain"/>
    <n v="8801710000000"/>
    <s v="ngof.ukhia2@gmail.com"/>
    <s v="UNICEF-NGOF"/>
  </r>
  <r>
    <n v="3770"/>
    <s v="UNICEF"/>
    <s v="NGOF"/>
    <s v="UNICEF"/>
    <s v="WASH"/>
    <x v="1"/>
    <x v="2"/>
    <s v="# of FSM Site"/>
    <m/>
    <n v="3"/>
    <s v="completed"/>
    <s v="Chittagong"/>
    <s v="Cox's Bazar"/>
    <x v="0"/>
    <s v="Palong Khali"/>
    <s v="Camp 06"/>
    <x v="6"/>
    <d v="2023-01-01T00:00:00"/>
    <x v="0"/>
    <m/>
    <m/>
    <m/>
    <m/>
    <m/>
    <s v="Md Mosarraf Hossain"/>
    <n v="8801710000000"/>
    <s v="ngof.ukhia2@gmail.com"/>
    <s v="UNICEF-NGOF"/>
  </r>
  <r>
    <n v="3771"/>
    <s v="UNICEF"/>
    <s v="NGOF"/>
    <s v="UNICEF"/>
    <s v="WASH"/>
    <x v="1"/>
    <x v="9"/>
    <s v="# of door"/>
    <m/>
    <n v="119"/>
    <s v="completed"/>
    <s v="Chittagong"/>
    <s v="Cox's Bazar"/>
    <x v="0"/>
    <s v="Palong Khali"/>
    <s v="Camp 06"/>
    <x v="6"/>
    <d v="2023-01-01T00:00:00"/>
    <x v="0"/>
    <m/>
    <m/>
    <m/>
    <m/>
    <m/>
    <s v="Md Mosarraf Hossain"/>
    <n v="8801710000000"/>
    <s v="ngof.ukhia2@gmail.com"/>
    <s v="UNICEF-NGOF"/>
  </r>
  <r>
    <n v="3772"/>
    <s v="UNICEF"/>
    <s v="NGOF"/>
    <s v="UNICEF"/>
    <s v="WASH"/>
    <x v="1"/>
    <x v="3"/>
    <s v="# of door"/>
    <m/>
    <n v="806"/>
    <s v="completed"/>
    <s v="Chittagong"/>
    <s v="Cox's Bazar"/>
    <x v="0"/>
    <s v="Palong Khali"/>
    <s v="Camp 06"/>
    <x v="6"/>
    <d v="2023-01-01T00:00:00"/>
    <x v="0"/>
    <m/>
    <m/>
    <m/>
    <m/>
    <m/>
    <s v="Md Mosarraf Hossain"/>
    <n v="8801710000000"/>
    <s v="ngof.ukhia2@gmail.com"/>
    <s v="UNICEF-NGOF"/>
  </r>
  <r>
    <n v="3773"/>
    <s v="UNICEF"/>
    <s v="NGOF"/>
    <s v="UNICEF"/>
    <s v="WASH"/>
    <x v="1"/>
    <x v="7"/>
    <s v="N/A"/>
    <m/>
    <n v="19"/>
    <s v="completed"/>
    <s v="Chittagong"/>
    <s v="Cox's Bazar"/>
    <x v="0"/>
    <s v="Palong Khali"/>
    <s v="Camp 06"/>
    <x v="6"/>
    <d v="2023-01-01T00:00:00"/>
    <x v="0"/>
    <m/>
    <m/>
    <m/>
    <m/>
    <s v="Latrine upgraded to gender sensitive (doors)"/>
    <s v="Md Mosarraf Hossain"/>
    <n v="8801710000000"/>
    <s v="ngof.ukhia2@gmail.com"/>
    <s v="UNICEF-NGOF"/>
  </r>
  <r>
    <n v="3774"/>
    <s v="UNICEF"/>
    <s v="NGOF"/>
    <s v="UNICEF"/>
    <s v="WASH"/>
    <x v="2"/>
    <x v="4"/>
    <s v="# of HP sessions at HH level"/>
    <m/>
    <n v="5099"/>
    <s v="completed"/>
    <s v="Chittagong"/>
    <s v="Cox's Bazar"/>
    <x v="0"/>
    <s v="Palong Khali"/>
    <s v="Camp 06"/>
    <x v="6"/>
    <d v="2023-01-01T00:00:00"/>
    <x v="0"/>
    <m/>
    <m/>
    <m/>
    <m/>
    <m/>
    <s v="Md Mosarraf Hossain"/>
    <n v="8801710000000"/>
    <s v="ngof.ukhia2@gmail.com"/>
    <s v="UNICEF-NGOF"/>
  </r>
  <r>
    <n v="3775"/>
    <s v="UNICEF"/>
    <s v="NGOF"/>
    <s v="UNICEF"/>
    <s v="WASH"/>
    <x v="2"/>
    <x v="27"/>
    <s v="# of household"/>
    <m/>
    <n v="5322"/>
    <s v="completed"/>
    <s v="Chittagong"/>
    <s v="Cox's Bazar"/>
    <x v="0"/>
    <s v="Palong Khali"/>
    <s v="Camp 06"/>
    <x v="6"/>
    <d v="2023-01-01T00:00:00"/>
    <x v="0"/>
    <m/>
    <m/>
    <m/>
    <m/>
    <m/>
    <s v="Md Mosarraf Hossain"/>
    <n v="8801710000000"/>
    <s v="ngof.ukhia2@gmail.com"/>
    <s v="UNICEF-NGOF"/>
  </r>
  <r>
    <n v="3776"/>
    <s v="UNICEF"/>
    <s v="NGOF"/>
    <s v="UNICEF"/>
    <s v="WASH"/>
    <x v="2"/>
    <x v="28"/>
    <s v="# of female in reproductive age"/>
    <m/>
    <n v="7470"/>
    <s v="completed"/>
    <s v="Chittagong"/>
    <s v="Cox's Bazar"/>
    <x v="0"/>
    <s v="Palong Khali"/>
    <s v="Camp 06"/>
    <x v="6"/>
    <d v="2023-01-01T00:00:00"/>
    <x v="0"/>
    <m/>
    <m/>
    <m/>
    <m/>
    <m/>
    <s v="Md Mosarraf Hossain"/>
    <n v="8801710000000"/>
    <s v="ngof.ukhia2@gmail.com"/>
    <s v="UNICEF-NGOF"/>
  </r>
  <r>
    <n v="3777"/>
    <s v="UNICEF"/>
    <s v="NGOF"/>
    <s v="UNICEF"/>
    <s v="WASH"/>
    <x v="2"/>
    <x v="21"/>
    <s v="# of handwashing station"/>
    <m/>
    <n v="50"/>
    <s v="completed"/>
    <s v="Chittagong"/>
    <s v="Cox's Bazar"/>
    <x v="0"/>
    <s v="Palong Khali"/>
    <s v="Camp 06"/>
    <x v="6"/>
    <d v="2023-01-01T00:00:00"/>
    <x v="0"/>
    <m/>
    <m/>
    <m/>
    <m/>
    <m/>
    <s v="Md Mosarraf Hossain"/>
    <n v="8801710000000"/>
    <s v="ngof.ukhia2@gmail.com"/>
    <s v="UNICEF-NGOF"/>
  </r>
  <r>
    <n v="3778"/>
    <s v="UNICEF"/>
    <s v="NGOF"/>
    <s v="UNICEF"/>
    <s v="WASH"/>
    <x v="2"/>
    <x v="33"/>
    <s v="# of facilities"/>
    <m/>
    <n v="1570"/>
    <s v="completed"/>
    <s v="Chittagong"/>
    <s v="Cox's Bazar"/>
    <x v="0"/>
    <s v="Palong Khali"/>
    <s v="Camp 06"/>
    <x v="6"/>
    <d v="2023-01-01T00:00:00"/>
    <x v="0"/>
    <m/>
    <m/>
    <m/>
    <m/>
    <m/>
    <s v="Md Mosarraf Hossain"/>
    <n v="8801710000000"/>
    <s v="ngof.ukhia2@gmail.com"/>
    <s v="UNICEF-NGOF"/>
  </r>
  <r>
    <n v="3779"/>
    <s v="UNICEF"/>
    <s v="NGOF"/>
    <s v="UNICEF"/>
    <s v="WASH"/>
    <x v="3"/>
    <x v="6"/>
    <s v="# of plant"/>
    <m/>
    <n v="5"/>
    <s v="completed"/>
    <s v="Chittagong"/>
    <s v="Cox's Bazar"/>
    <x v="0"/>
    <s v="Palong Khali"/>
    <s v="Camp 06"/>
    <x v="6"/>
    <d v="2023-01-01T00:00:00"/>
    <x v="0"/>
    <m/>
    <m/>
    <m/>
    <m/>
    <m/>
    <s v="Md Mosarraf Hossain"/>
    <n v="8801710000000"/>
    <s v="ngof.ukhia2@gmail.com"/>
    <s v="UNICEF-NGOF"/>
  </r>
  <r>
    <n v="3780"/>
    <s v="UNICEF"/>
    <s v="NGOF"/>
    <s v="UNICEF"/>
    <s v="WASH"/>
    <x v="3"/>
    <x v="24"/>
    <s v="# of 10L bin"/>
    <m/>
    <n v="5322"/>
    <s v="completed"/>
    <s v="Chittagong"/>
    <s v="Cox's Bazar"/>
    <x v="0"/>
    <s v="Palong Khali"/>
    <s v="Camp 06"/>
    <x v="6"/>
    <d v="2023-01-01T00:00:00"/>
    <x v="0"/>
    <m/>
    <m/>
    <m/>
    <m/>
    <m/>
    <s v="Md Mosarraf Hossain"/>
    <n v="8801710000000"/>
    <s v="ngof.ukhia2@gmail.com"/>
    <s v="UNICEF-NGOF"/>
  </r>
  <r>
    <n v="3781"/>
    <s v="UNICEF"/>
    <s v="NGOF"/>
    <s v="UNICEF"/>
    <s v="WASH"/>
    <x v="0"/>
    <x v="0"/>
    <s v="# of tube well"/>
    <m/>
    <n v="214"/>
    <s v="completed"/>
    <s v="Chittagong"/>
    <s v="Cox's Bazar"/>
    <x v="0"/>
    <s v="Palong Khali"/>
    <s v="Camp 07"/>
    <x v="6"/>
    <d v="2023-01-01T00:00:00"/>
    <x v="0"/>
    <m/>
    <m/>
    <m/>
    <m/>
    <m/>
    <s v="Md Mosarraf Hossain"/>
    <n v="8801710000000"/>
    <s v="ngof.ukhia2@gmail.com"/>
    <s v="UNICEF-NGOF"/>
  </r>
  <r>
    <n v="3782"/>
    <s v="UNICEF"/>
    <s v="NGOF"/>
    <s v="UNICEF"/>
    <s v="WASH"/>
    <x v="0"/>
    <x v="12"/>
    <s v="# of water network"/>
    <m/>
    <n v="12"/>
    <s v="completed"/>
    <s v="Chittagong"/>
    <s v="Cox's Bazar"/>
    <x v="0"/>
    <s v="Palong Khali"/>
    <s v="Camp 07"/>
    <x v="6"/>
    <d v="2023-01-01T00:00:00"/>
    <x v="0"/>
    <m/>
    <m/>
    <m/>
    <m/>
    <m/>
    <s v="Md Mosarraf Hossain"/>
    <n v="8801710000000"/>
    <s v="ngof.ukhia2@gmail.com"/>
    <s v="UNICEF-NGOF"/>
  </r>
  <r>
    <n v="3783"/>
    <s v="UNICEF"/>
    <s v="NGOF"/>
    <s v="UNICEF"/>
    <s v="WASH"/>
    <x v="0"/>
    <x v="30"/>
    <s v="# of household"/>
    <m/>
    <n v="1568"/>
    <s v="completed"/>
    <s v="Chittagong"/>
    <s v="Cox's Bazar"/>
    <x v="0"/>
    <s v="Palong Khali"/>
    <s v="Camp 07"/>
    <x v="6"/>
    <d v="2023-01-01T00:00:00"/>
    <x v="0"/>
    <m/>
    <m/>
    <m/>
    <m/>
    <m/>
    <s v="Md Mosarraf Hossain"/>
    <n v="8801710000000"/>
    <s v="ngof.ukhia2@gmail.com"/>
    <s v="UNICEF-NGOF"/>
  </r>
  <r>
    <n v="3784"/>
    <s v="UNICEF"/>
    <s v="NGOF"/>
    <s v="UNICEF"/>
    <s v="WASH"/>
    <x v="0"/>
    <x v="7"/>
    <s v="N/A"/>
    <m/>
    <n v="8"/>
    <s v="completed"/>
    <s v="Chittagong"/>
    <s v="Cox's Bazar"/>
    <x v="0"/>
    <s v="Palong Khali"/>
    <s v="Camp 07"/>
    <x v="6"/>
    <d v="2023-01-01T00:00:00"/>
    <x v="0"/>
    <m/>
    <m/>
    <m/>
    <m/>
    <s v="Tap Stand Repaired"/>
    <s v="Md Mosarraf Hossain"/>
    <n v="8801710000000"/>
    <s v="ngof.ukhia2@gmail.com"/>
    <s v="UNICEF-NGOF"/>
  </r>
  <r>
    <n v="3785"/>
    <s v="UNICEF"/>
    <s v="NGOF"/>
    <s v="UNICEF"/>
    <s v="WASH"/>
    <x v="1"/>
    <x v="23"/>
    <s v="# of door "/>
    <m/>
    <n v="2"/>
    <s v="completed"/>
    <s v="Chittagong"/>
    <s v="Cox's Bazar"/>
    <x v="0"/>
    <s v="Palong Khali"/>
    <s v="Camp 07"/>
    <x v="6"/>
    <d v="2023-01-01T00:00:00"/>
    <x v="0"/>
    <m/>
    <m/>
    <m/>
    <m/>
    <m/>
    <s v="Md Mosarraf Hossain"/>
    <n v="8801710000000"/>
    <s v="ngof.ukhia2@gmail.com"/>
    <s v="UNICEF-NGOF"/>
  </r>
  <r>
    <n v="3786"/>
    <s v="UNICEF"/>
    <s v="NGOF"/>
    <s v="UNICEF"/>
    <s v="WASH"/>
    <x v="1"/>
    <x v="1"/>
    <s v="# of door "/>
    <m/>
    <n v="36"/>
    <s v="completed"/>
    <s v="Chittagong"/>
    <s v="Cox's Bazar"/>
    <x v="0"/>
    <s v="Palong Khali"/>
    <s v="Camp 07"/>
    <x v="6"/>
    <d v="2023-01-01T00:00:00"/>
    <x v="0"/>
    <m/>
    <m/>
    <m/>
    <m/>
    <m/>
    <s v="Md Mosarraf Hossain"/>
    <n v="8801710000000"/>
    <s v="ngof.ukhia2@gmail.com"/>
    <s v="UNICEF-NGOF"/>
  </r>
  <r>
    <n v="3787"/>
    <s v="UNICEF"/>
    <s v="NGOF"/>
    <s v="UNICEF"/>
    <s v="WASH"/>
    <x v="1"/>
    <x v="8"/>
    <s v="# of FSM Site"/>
    <m/>
    <n v="15"/>
    <s v="completed"/>
    <s v="Chittagong"/>
    <s v="Cox's Bazar"/>
    <x v="0"/>
    <s v="Palong Khali"/>
    <s v="Camp 07"/>
    <x v="6"/>
    <d v="2023-01-01T00:00:00"/>
    <x v="0"/>
    <m/>
    <m/>
    <m/>
    <m/>
    <m/>
    <s v="Md Mosarraf Hossain"/>
    <n v="8801710000000"/>
    <s v="ngof.ukhia2@gmail.com"/>
    <s v="UNICEF-NGOF"/>
  </r>
  <r>
    <n v="3788"/>
    <s v="UNICEF"/>
    <s v="NGOF"/>
    <s v="UNICEF"/>
    <s v="WASH"/>
    <x v="1"/>
    <x v="2"/>
    <s v="# of FSM Site"/>
    <m/>
    <n v="2"/>
    <s v="completed"/>
    <s v="Chittagong"/>
    <s v="Cox's Bazar"/>
    <x v="0"/>
    <s v="Palong Khali"/>
    <s v="Camp 07"/>
    <x v="6"/>
    <d v="2023-01-01T00:00:00"/>
    <x v="0"/>
    <m/>
    <m/>
    <m/>
    <m/>
    <m/>
    <s v="Md Mosarraf Hossain"/>
    <n v="8801710000000"/>
    <s v="ngof.ukhia2@gmail.com"/>
    <s v="UNICEF-NGOF"/>
  </r>
  <r>
    <n v="3789"/>
    <s v="UNICEF"/>
    <s v="NGOF"/>
    <s v="UNICEF"/>
    <s v="WASH"/>
    <x v="1"/>
    <x v="18"/>
    <s v="# of door"/>
    <m/>
    <n v="20"/>
    <s v="completed"/>
    <s v="Chittagong"/>
    <s v="Cox's Bazar"/>
    <x v="0"/>
    <s v="Palong Khali"/>
    <s v="Camp 07"/>
    <x v="6"/>
    <d v="2023-01-01T00:00:00"/>
    <x v="0"/>
    <m/>
    <m/>
    <m/>
    <m/>
    <m/>
    <s v="Md Mosarraf Hossain"/>
    <n v="8801710000000"/>
    <s v="ngof.ukhia2@gmail.com"/>
    <s v="UNICEF-NGOF"/>
  </r>
  <r>
    <n v="3790"/>
    <s v="UNICEF"/>
    <s v="NGOF"/>
    <s v="UNICEF"/>
    <s v="WASH"/>
    <x v="1"/>
    <x v="9"/>
    <s v="# of door"/>
    <m/>
    <n v="182"/>
    <s v="completed"/>
    <s v="Chittagong"/>
    <s v="Cox's Bazar"/>
    <x v="0"/>
    <s v="Palong Khali"/>
    <s v="Camp 07"/>
    <x v="6"/>
    <d v="2023-01-01T00:00:00"/>
    <x v="0"/>
    <m/>
    <m/>
    <m/>
    <m/>
    <m/>
    <s v="Md Mosarraf Hossain"/>
    <n v="8801710000000"/>
    <s v="ngof.ukhia2@gmail.com"/>
    <s v="UNICEF-NGOF"/>
  </r>
  <r>
    <n v="3791"/>
    <s v="UNICEF"/>
    <s v="NGOF"/>
    <s v="UNICEF"/>
    <s v="WASH"/>
    <x v="1"/>
    <x v="3"/>
    <s v="# of door"/>
    <m/>
    <n v="1824"/>
    <s v="completed"/>
    <s v="Chittagong"/>
    <s v="Cox's Bazar"/>
    <x v="0"/>
    <s v="Palong Khali"/>
    <s v="Camp 07"/>
    <x v="6"/>
    <d v="2023-01-01T00:00:00"/>
    <x v="0"/>
    <m/>
    <m/>
    <m/>
    <m/>
    <m/>
    <s v="Md Mosarraf Hossain"/>
    <n v="8801710000000"/>
    <s v="ngof.ukhia2@gmail.com"/>
    <s v="UNICEF-NGOF"/>
  </r>
  <r>
    <n v="3792"/>
    <s v="UNICEF"/>
    <s v="NGOF"/>
    <s v="UNICEF"/>
    <s v="WASH"/>
    <x v="3"/>
    <x v="7"/>
    <s v="N/A"/>
    <m/>
    <n v="98"/>
    <s v="completed"/>
    <s v="Chittagong"/>
    <s v="Cox's Bazar"/>
    <x v="0"/>
    <s v="Palong Khali"/>
    <s v="Camp 07"/>
    <x v="6"/>
    <d v="2023-01-01T00:00:00"/>
    <x v="0"/>
    <m/>
    <m/>
    <m/>
    <m/>
    <s v="No of Solid Waste Volunteers engaged on FSM and SWM"/>
    <s v="Md Mosarraf Hossain"/>
    <n v="8801710000000"/>
    <s v="ngof.ukhia2@gmail.com"/>
    <s v="UNICEF-NGOF"/>
  </r>
  <r>
    <n v="3793"/>
    <s v="UNICEF"/>
    <s v="NGOF"/>
    <s v="UNICEF"/>
    <s v="WASH"/>
    <x v="2"/>
    <x v="4"/>
    <s v="# of HP sessions at HH level"/>
    <m/>
    <n v="7244"/>
    <s v="completed"/>
    <s v="Chittagong"/>
    <s v="Cox's Bazar"/>
    <x v="0"/>
    <s v="Palong Khali"/>
    <s v="Camp 07"/>
    <x v="6"/>
    <d v="2023-01-01T00:00:00"/>
    <x v="0"/>
    <m/>
    <m/>
    <m/>
    <m/>
    <m/>
    <s v="Md Mosarraf Hossain"/>
    <n v="8801710000000"/>
    <s v="ngof.ukhia2@gmail.com"/>
    <s v="UNICEF-NGOF"/>
  </r>
  <r>
    <n v="3794"/>
    <s v="UNICEF"/>
    <s v="NGOF"/>
    <s v="UNICEF"/>
    <s v="WASH"/>
    <x v="2"/>
    <x v="27"/>
    <s v="# of household"/>
    <m/>
    <n v="8166"/>
    <s v="completed"/>
    <s v="Chittagong"/>
    <s v="Cox's Bazar"/>
    <x v="0"/>
    <s v="Palong Khali"/>
    <s v="Camp 07"/>
    <x v="6"/>
    <d v="2023-01-01T00:00:00"/>
    <x v="0"/>
    <m/>
    <m/>
    <m/>
    <m/>
    <m/>
    <s v="Md Mosarraf Hossain"/>
    <n v="8801710000000"/>
    <s v="ngof.ukhia2@gmail.com"/>
    <s v="UNICEF-NGOF"/>
  </r>
  <r>
    <n v="3795"/>
    <s v="UNICEF"/>
    <s v="NGOF"/>
    <s v="UNICEF"/>
    <s v="WASH"/>
    <x v="2"/>
    <x v="28"/>
    <s v="# of female in reproductive age"/>
    <m/>
    <n v="12104"/>
    <s v="completed"/>
    <s v="Chittagong"/>
    <s v="Cox's Bazar"/>
    <x v="0"/>
    <s v="Palong Khali"/>
    <s v="Camp 07"/>
    <x v="6"/>
    <d v="2023-01-01T00:00:00"/>
    <x v="0"/>
    <m/>
    <m/>
    <m/>
    <m/>
    <m/>
    <s v="Md Mosarraf Hossain"/>
    <n v="8801710000000"/>
    <s v="ngof.ukhia2@gmail.com"/>
    <s v="UNICEF-NGOF"/>
  </r>
  <r>
    <n v="3796"/>
    <s v="UNICEF"/>
    <s v="NGOF"/>
    <s v="UNICEF"/>
    <s v="WASH"/>
    <x v="2"/>
    <x v="21"/>
    <s v="# of handwashing station"/>
    <m/>
    <n v="50"/>
    <s v="completed"/>
    <s v="Chittagong"/>
    <s v="Cox's Bazar"/>
    <x v="0"/>
    <s v="Palong Khali"/>
    <s v="Camp 07"/>
    <x v="6"/>
    <d v="2023-01-01T00:00:00"/>
    <x v="0"/>
    <m/>
    <m/>
    <m/>
    <m/>
    <m/>
    <s v="Md Mosarraf Hossain"/>
    <n v="8801710000000"/>
    <s v="ngof.ukhia2@gmail.com"/>
    <s v="UNICEF-NGOF"/>
  </r>
  <r>
    <n v="3797"/>
    <s v="UNICEF"/>
    <s v="NGOF"/>
    <s v="UNICEF"/>
    <s v="WASH"/>
    <x v="2"/>
    <x v="33"/>
    <s v="# of facilities"/>
    <m/>
    <n v="2635"/>
    <s v="completed"/>
    <s v="Chittagong"/>
    <s v="Cox's Bazar"/>
    <x v="0"/>
    <s v="Palong Khali"/>
    <s v="Camp 07"/>
    <x v="6"/>
    <d v="2023-01-01T00:00:00"/>
    <x v="0"/>
    <m/>
    <m/>
    <m/>
    <m/>
    <m/>
    <s v="Md Mosarraf Hossain"/>
    <n v="8801710000000"/>
    <s v="ngof.ukhia2@gmail.com"/>
    <s v="UNICEF-NGOF"/>
  </r>
  <r>
    <n v="3798"/>
    <s v="UNICEF"/>
    <s v="NGOF"/>
    <s v="UNICEF"/>
    <s v="WASH"/>
    <x v="2"/>
    <x v="4"/>
    <s v="# of HP sessions at HH level"/>
    <m/>
    <n v="588"/>
    <s v="completed"/>
    <s v="Chittagong"/>
    <s v="Cox's Bazar"/>
    <x v="0"/>
    <s v="Palong Khali"/>
    <s v="Camp 07"/>
    <x v="6"/>
    <d v="2023-01-01T00:00:00"/>
    <x v="0"/>
    <m/>
    <m/>
    <m/>
    <m/>
    <m/>
    <s v="Md Mosarraf Hossain"/>
    <n v="8801710000000"/>
    <s v="ngof.ukhia2@gmail.com"/>
    <s v="UNICEF-NGOF"/>
  </r>
  <r>
    <n v="3799"/>
    <s v="UNICEF"/>
    <s v="NGOF"/>
    <s v="UNICEF"/>
    <s v="WASH"/>
    <x v="3"/>
    <x v="6"/>
    <s v="# of plant"/>
    <m/>
    <n v="5"/>
    <s v="completed"/>
    <s v="Chittagong"/>
    <s v="Cox's Bazar"/>
    <x v="0"/>
    <s v="Palong Khali"/>
    <s v="Camp 07"/>
    <x v="6"/>
    <d v="2023-01-01T00:00:00"/>
    <x v="0"/>
    <m/>
    <m/>
    <m/>
    <m/>
    <m/>
    <s v="Md Mosarraf Hossain"/>
    <n v="8801710000000"/>
    <s v="ngof.ukhia2@gmail.com"/>
    <s v="UNICEF-NGOF"/>
  </r>
  <r>
    <n v="3800"/>
    <s v="UNICEF"/>
    <s v="NGOF"/>
    <s v="UNICEF"/>
    <s v="WASH"/>
    <x v="3"/>
    <x v="24"/>
    <s v="# of 10L bin"/>
    <m/>
    <n v="8166"/>
    <s v="completed"/>
    <s v="Chittagong"/>
    <s v="Cox's Bazar"/>
    <x v="0"/>
    <s v="Palong Khali"/>
    <s v="Camp 07"/>
    <x v="6"/>
    <d v="2023-01-01T00:00:00"/>
    <x v="0"/>
    <m/>
    <m/>
    <m/>
    <m/>
    <m/>
    <s v="Md Mosarraf Hossain"/>
    <n v="8801710000000"/>
    <s v="ngof.ukhia2@gmail.com"/>
    <s v="UNICEF-NGOF"/>
  </r>
  <r>
    <n v="3801"/>
    <s v="UNICEF"/>
    <s v="NGOF"/>
    <s v="UNICEF"/>
    <s v="WASH"/>
    <x v="3"/>
    <x v="11"/>
    <s v="# of 80L/120L bin"/>
    <m/>
    <n v="504"/>
    <s v="completed"/>
    <s v="Chittagong"/>
    <s v="Cox's Bazar"/>
    <x v="0"/>
    <s v="Palong Khali"/>
    <s v="Camp 07"/>
    <x v="6"/>
    <d v="2023-01-01T00:00:00"/>
    <x v="0"/>
    <m/>
    <m/>
    <m/>
    <m/>
    <m/>
    <s v="Md Mosarraf Hossain"/>
    <n v="8801710000000"/>
    <s v="ngof.ukhia2@gmail.com"/>
    <s v="UNICEF-NGOF"/>
  </r>
  <r>
    <n v="3802"/>
    <s v="UNICEF"/>
    <s v="NGOF"/>
    <s v="UNICEF"/>
    <s v="WASH"/>
    <x v="3"/>
    <x v="7"/>
    <s v="N/A"/>
    <m/>
    <n v="567"/>
    <s v="completed"/>
    <s v="Chittagong"/>
    <s v="Cox's Bazar"/>
    <x v="0"/>
    <s v="Palong Khali"/>
    <s v="Camp 07"/>
    <x v="6"/>
    <d v="2023-01-01T00:00:00"/>
    <x v="0"/>
    <m/>
    <m/>
    <m/>
    <m/>
    <s v="No of Solid Waste Communal Bin Cleaning by Volunteers"/>
    <s v="Md Mosarraf Hossain"/>
    <n v="8801710000000"/>
    <s v="ngof.ukhia2@gmail.com"/>
    <s v="UNICEF-NGOF"/>
  </r>
  <r>
    <n v="3803"/>
    <s v="IFRC"/>
    <s v="BDRCS"/>
    <s v="IFRC"/>
    <s v="WASH"/>
    <x v="0"/>
    <x v="0"/>
    <s v="# of tube well"/>
    <m/>
    <n v="161"/>
    <s v="completed"/>
    <s v="Chittagong"/>
    <s v="Cox's Bazar"/>
    <x v="0"/>
    <s v="Palong Khali"/>
    <s v="Camp 19"/>
    <x v="3"/>
    <d v="2022-04-01T00:00:00"/>
    <x v="0"/>
    <m/>
    <m/>
    <m/>
    <m/>
    <m/>
    <s v="Md Khairul Bashar"/>
    <n v="1628407101"/>
    <s v="khairul.bashar@bdrcs.org"/>
    <s v="IFRC-BDRCS"/>
  </r>
  <r>
    <n v="3804"/>
    <s v="IFRC"/>
    <s v="BDRCS"/>
    <s v="IFRC"/>
    <s v="WASH"/>
    <x v="1"/>
    <x v="9"/>
    <s v="# of door"/>
    <m/>
    <n v="39"/>
    <s v="completed"/>
    <s v="Chittagong"/>
    <s v="Cox's Bazar"/>
    <x v="0"/>
    <s v="Palong Khali"/>
    <s v="Camp 19"/>
    <x v="3"/>
    <d v="2022-04-01T00:00:00"/>
    <x v="0"/>
    <m/>
    <m/>
    <m/>
    <m/>
    <m/>
    <s v="Md Khairul Bashar"/>
    <n v="1628407101"/>
    <s v="khairul.bashar@bdrcs.org"/>
    <s v="IFRC-BDRCS"/>
  </r>
  <r>
    <n v="3805"/>
    <s v="IFRC"/>
    <s v="BDRCS"/>
    <s v="IFRC"/>
    <s v="WASH"/>
    <x v="1"/>
    <x v="3"/>
    <s v="# of door"/>
    <m/>
    <n v="98"/>
    <s v="completed"/>
    <s v="Chittagong"/>
    <s v="Cox's Bazar"/>
    <x v="0"/>
    <s v="Palong Khali"/>
    <s v="Camp 19"/>
    <x v="3"/>
    <d v="2022-04-01T00:00:00"/>
    <x v="0"/>
    <m/>
    <m/>
    <m/>
    <m/>
    <m/>
    <s v="Md Khairul Bashar"/>
    <n v="1628407101"/>
    <s v="khairul.bashar@bdrcs.org"/>
    <s v="IFRC-BDRCS"/>
  </r>
  <r>
    <n v="3806"/>
    <s v="GREEN HILL"/>
    <s v="GREEN HILL"/>
    <s v="CPI"/>
    <s v="WASH"/>
    <x v="0"/>
    <x v="0"/>
    <s v="# of tube well"/>
    <m/>
    <n v="27"/>
    <s v="completed"/>
    <s v="Chittagong"/>
    <s v="Cox's Bazar"/>
    <x v="0"/>
    <s v="Palong Khali"/>
    <s v="Camp 01W"/>
    <x v="6"/>
    <d v="2022-12-01T00:00:00"/>
    <x v="0"/>
    <m/>
    <m/>
    <m/>
    <m/>
    <m/>
    <s v="Farhan Shaun"/>
    <n v="1681597433"/>
    <s v="farhan@ghcxb.org"/>
    <s v="GREEN HILL"/>
  </r>
  <r>
    <n v="3807"/>
    <s v="GREEN HILL"/>
    <s v="GREEN HILL"/>
    <s v="CPI"/>
    <s v="WASH"/>
    <x v="1"/>
    <x v="1"/>
    <s v="# of door "/>
    <m/>
    <n v="3"/>
    <s v="completed"/>
    <s v="Chittagong"/>
    <s v="Cox's Bazar"/>
    <x v="0"/>
    <s v="Palong Khali"/>
    <s v="Camp 01W"/>
    <x v="6"/>
    <d v="2022-12-01T00:00:00"/>
    <x v="0"/>
    <m/>
    <m/>
    <m/>
    <m/>
    <m/>
    <s v="Farhan Shaun"/>
    <n v="1681597433"/>
    <s v="farhan@ghcxb.org"/>
    <s v="GREEN HILL"/>
  </r>
  <r>
    <n v="3808"/>
    <s v="GREEN HILL"/>
    <s v="GREEN HILL"/>
    <s v="CPI"/>
    <s v="WASH"/>
    <x v="1"/>
    <x v="9"/>
    <s v="# of door"/>
    <m/>
    <n v="10"/>
    <s v="completed"/>
    <s v="Chittagong"/>
    <s v="Cox's Bazar"/>
    <x v="0"/>
    <s v="Palong Khali"/>
    <s v="Camp 01W"/>
    <x v="6"/>
    <d v="2022-12-01T00:00:00"/>
    <x v="0"/>
    <m/>
    <m/>
    <m/>
    <m/>
    <m/>
    <s v="Farhan Shaun"/>
    <n v="1681597433"/>
    <s v="farhan@ghcxb.org"/>
    <s v="GREEN HILL"/>
  </r>
  <r>
    <n v="3809"/>
    <s v="GREEN HILL"/>
    <s v="GREEN HILL"/>
    <s v="CPI"/>
    <s v="WASH"/>
    <x v="1"/>
    <x v="3"/>
    <s v="# of door"/>
    <m/>
    <n v="56"/>
    <s v="completed"/>
    <s v="Chittagong"/>
    <s v="Cox's Bazar"/>
    <x v="0"/>
    <s v="Palong Khali"/>
    <s v="Camp 01W"/>
    <x v="6"/>
    <d v="2022-12-01T00:00:00"/>
    <x v="0"/>
    <m/>
    <m/>
    <m/>
    <m/>
    <m/>
    <s v="Farhan Shaun"/>
    <n v="1681597433"/>
    <s v="farhan@ghcxb.org"/>
    <s v="GREEN HILL"/>
  </r>
  <r>
    <n v="3810"/>
    <s v="GREEN HILL"/>
    <s v="GREEN HILL"/>
    <s v="CPI"/>
    <s v="WASH"/>
    <x v="2"/>
    <x v="10"/>
    <s v="# of HP sessions at community level"/>
    <m/>
    <n v="121"/>
    <s v="completed"/>
    <s v="Chittagong"/>
    <s v="Cox's Bazar"/>
    <x v="0"/>
    <s v="Palong Khali"/>
    <s v="Camp 01W"/>
    <x v="6"/>
    <d v="2022-12-01T00:00:00"/>
    <x v="0"/>
    <m/>
    <m/>
    <m/>
    <m/>
    <m/>
    <s v="Farhan Shaun"/>
    <n v="1681597433"/>
    <s v="farhan@ghcxb.org"/>
    <s v="GREEN HILL"/>
  </r>
  <r>
    <n v="3811"/>
    <s v="GREEN HILL"/>
    <s v="GREEN HILL"/>
    <s v="CPI"/>
    <s v="WASH"/>
    <x v="2"/>
    <x v="4"/>
    <s v="# of HP sessions at HH level"/>
    <m/>
    <n v="1122"/>
    <s v="completed"/>
    <s v="Chittagong"/>
    <s v="Cox's Bazar"/>
    <x v="0"/>
    <s v="Palong Khali"/>
    <s v="Camp 01W"/>
    <x v="6"/>
    <d v="2022-12-01T00:00:00"/>
    <x v="0"/>
    <m/>
    <m/>
    <m/>
    <m/>
    <m/>
    <s v="Farhan Shaun"/>
    <n v="1681597433"/>
    <s v="farhan@ghcxb.org"/>
    <s v="GREEN HILL"/>
  </r>
  <r>
    <n v="3812"/>
    <s v="GREEN HILL"/>
    <s v="GREEN HILL"/>
    <s v="CPI"/>
    <s v="WASH"/>
    <x v="2"/>
    <x v="33"/>
    <s v="# of facilities"/>
    <m/>
    <n v="1260"/>
    <s v="completed"/>
    <s v="Chittagong"/>
    <s v="Cox's Bazar"/>
    <x v="0"/>
    <s v="Palong Khali"/>
    <s v="Camp 01W"/>
    <x v="6"/>
    <d v="2022-12-01T00:00:00"/>
    <x v="0"/>
    <m/>
    <m/>
    <m/>
    <m/>
    <m/>
    <s v="Farhan Shaun"/>
    <n v="1681597433"/>
    <s v="farhan@ghcxb.org"/>
    <s v="GREEN HILL"/>
  </r>
  <r>
    <n v="3813"/>
    <s v="GREEN HILL"/>
    <s v="GREEN HILL"/>
    <s v="CPI"/>
    <s v="WASH"/>
    <x v="3"/>
    <x v="5"/>
    <s v="# of campaign per camp "/>
    <m/>
    <n v="1"/>
    <s v="completed"/>
    <s v="Chittagong"/>
    <s v="Cox's Bazar"/>
    <x v="0"/>
    <s v="Palong Khali"/>
    <s v="Camp 01W"/>
    <x v="6"/>
    <d v="2022-12-01T00:00:00"/>
    <x v="0"/>
    <m/>
    <m/>
    <m/>
    <m/>
    <m/>
    <s v="Farhan Shaun"/>
    <n v="1681597433"/>
    <s v="farhan@ghcxb.org"/>
    <s v="GREEN HILL"/>
  </r>
  <r>
    <n v="3814"/>
    <s v="GREEN HILL"/>
    <s v="GREEN HILL"/>
    <s v="CPI"/>
    <s v="WASH"/>
    <x v="0"/>
    <x v="0"/>
    <s v="# of tube well"/>
    <m/>
    <n v="31"/>
    <s v="completed"/>
    <s v="Chittagong"/>
    <s v="Cox's Bazar"/>
    <x v="0"/>
    <s v="Palong Khali"/>
    <s v="Camp 04"/>
    <x v="6"/>
    <d v="2022-12-01T00:00:00"/>
    <x v="0"/>
    <m/>
    <m/>
    <m/>
    <m/>
    <m/>
    <s v="Farhan Shaun"/>
    <n v="1681597433"/>
    <s v="farhan@ghcxb.org"/>
    <s v="GREEN HILL"/>
  </r>
  <r>
    <n v="3815"/>
    <s v="GREEN HILL"/>
    <s v="GREEN HILL"/>
    <s v="CPI"/>
    <s v="WASH"/>
    <x v="1"/>
    <x v="1"/>
    <s v="# of door "/>
    <m/>
    <n v="3"/>
    <s v="completed"/>
    <s v="Chittagong"/>
    <s v="Cox's Bazar"/>
    <x v="0"/>
    <s v="Palong Khali"/>
    <s v="Camp 04"/>
    <x v="6"/>
    <d v="2022-12-01T00:00:00"/>
    <x v="0"/>
    <m/>
    <m/>
    <m/>
    <m/>
    <m/>
    <s v="Farhan Shaun"/>
    <n v="1681597433"/>
    <s v="farhan@ghcxb.org"/>
    <s v="GREEN HILL"/>
  </r>
  <r>
    <n v="3816"/>
    <s v="GREEN HILL"/>
    <s v="GREEN HILL"/>
    <s v="CPI"/>
    <s v="WASH"/>
    <x v="1"/>
    <x v="9"/>
    <s v="# of door"/>
    <m/>
    <n v="4"/>
    <s v="completed"/>
    <s v="Chittagong"/>
    <s v="Cox's Bazar"/>
    <x v="0"/>
    <s v="Palong Khali"/>
    <s v="Camp 04"/>
    <x v="6"/>
    <d v="2022-12-01T00:00:00"/>
    <x v="0"/>
    <m/>
    <m/>
    <m/>
    <m/>
    <m/>
    <s v="Farhan Shaun"/>
    <n v="1681597433"/>
    <s v="farhan@ghcxb.org"/>
    <s v="GREEN HILL"/>
  </r>
  <r>
    <n v="3817"/>
    <s v="GREEN HILL"/>
    <s v="GREEN HILL"/>
    <s v="CPI"/>
    <s v="WASH"/>
    <x v="1"/>
    <x v="3"/>
    <s v="# of door"/>
    <m/>
    <n v="2"/>
    <s v="completed"/>
    <s v="Chittagong"/>
    <s v="Cox's Bazar"/>
    <x v="0"/>
    <s v="Palong Khali"/>
    <s v="Camp 04"/>
    <x v="6"/>
    <d v="2022-12-01T00:00:00"/>
    <x v="0"/>
    <m/>
    <m/>
    <m/>
    <m/>
    <m/>
    <s v="Farhan Shaun"/>
    <n v="1681597433"/>
    <s v="farhan@ghcxb.org"/>
    <s v="GREEN HILL"/>
  </r>
  <r>
    <n v="3818"/>
    <s v="GREEN HILL"/>
    <s v="GREEN HILL"/>
    <s v="CPI"/>
    <s v="WASH"/>
    <x v="2"/>
    <x v="10"/>
    <s v="# of HP sessions at community level"/>
    <m/>
    <n v="81"/>
    <s v="completed"/>
    <s v="Chittagong"/>
    <s v="Cox's Bazar"/>
    <x v="0"/>
    <s v="Palong Khali"/>
    <s v="Camp 04"/>
    <x v="6"/>
    <d v="2022-12-01T00:00:00"/>
    <x v="0"/>
    <m/>
    <m/>
    <m/>
    <m/>
    <m/>
    <s v="Farhan Shaun"/>
    <n v="1681597433"/>
    <s v="farhan@ghcxb.org"/>
    <s v="GREEN HILL"/>
  </r>
  <r>
    <n v="3819"/>
    <s v="GREEN HILL"/>
    <s v="GREEN HILL"/>
    <s v="CPI"/>
    <s v="WASH"/>
    <x v="2"/>
    <x v="4"/>
    <s v="# of HP sessions at HH level"/>
    <m/>
    <n v="928"/>
    <s v="completed"/>
    <s v="Chittagong"/>
    <s v="Cox's Bazar"/>
    <x v="0"/>
    <s v="Palong Khali"/>
    <s v="Camp 04"/>
    <x v="6"/>
    <d v="2022-12-01T00:00:00"/>
    <x v="0"/>
    <m/>
    <m/>
    <m/>
    <m/>
    <m/>
    <s v="Farhan Shaun"/>
    <n v="1681597433"/>
    <s v="farhan@ghcxb.org"/>
    <s v="GREEN HILL"/>
  </r>
  <r>
    <n v="3820"/>
    <s v="GREEN HILL"/>
    <s v="GREEN HILL"/>
    <s v="CPI"/>
    <s v="WASH"/>
    <x v="2"/>
    <x v="33"/>
    <s v="# of facilities"/>
    <m/>
    <n v="394"/>
    <s v="completed"/>
    <s v="Chittagong"/>
    <s v="Cox's Bazar"/>
    <x v="0"/>
    <s v="Palong Khali"/>
    <s v="Camp 04"/>
    <x v="6"/>
    <d v="2022-12-01T00:00:00"/>
    <x v="0"/>
    <m/>
    <m/>
    <m/>
    <m/>
    <m/>
    <s v="Farhan Shaun"/>
    <n v="1681597433"/>
    <s v="farhan@ghcxb.org"/>
    <s v="GREEN HILL"/>
  </r>
  <r>
    <n v="3821"/>
    <s v="GREEN HILL"/>
    <s v="GREEN HILL"/>
    <s v="CPI"/>
    <s v="WASH"/>
    <x v="3"/>
    <x v="5"/>
    <s v="# of campaign per camp "/>
    <m/>
    <n v="1"/>
    <s v="completed"/>
    <s v="Chittagong"/>
    <s v="Cox's Bazar"/>
    <x v="0"/>
    <s v="Palong Khali"/>
    <s v="Camp 04"/>
    <x v="6"/>
    <d v="2022-12-01T00:00:00"/>
    <x v="0"/>
    <m/>
    <m/>
    <m/>
    <m/>
    <m/>
    <s v="Farhan Shaun"/>
    <n v="1681597433"/>
    <s v="farhan@ghcxb.org"/>
    <s v="GREEN HILL"/>
  </r>
  <r>
    <n v="3871"/>
    <s v="IVY Japan"/>
    <s v="Mukti Cox's Bazar"/>
    <s v="Japan Platform"/>
    <s v="WASH"/>
    <x v="0"/>
    <x v="25"/>
    <s v="# of tube well"/>
    <m/>
    <n v="8"/>
    <s v="completed"/>
    <s v="Chittagong"/>
    <s v="Cox's Bazar"/>
    <x v="1"/>
    <s v="Whykong"/>
    <s v="HC,Whykong"/>
    <x v="5"/>
    <d v="2022-10-01T00:00:00"/>
    <x v="1"/>
    <m/>
    <m/>
    <m/>
    <m/>
    <m/>
    <s v="Tomomi Hayashi"/>
    <n v="1630979409"/>
    <s v="hayashi@ivyjapan.org"/>
    <s v="IVY Japan-Mukti Cox's Bazar"/>
  </r>
  <r>
    <n v="3872"/>
    <s v="IVY Japan"/>
    <s v="Mukti Cox's Bazar"/>
    <s v="Japan Platform"/>
    <s v="WASH"/>
    <x v="0"/>
    <x v="7"/>
    <s v="N/A"/>
    <m/>
    <n v="8"/>
    <s v="completed"/>
    <s v="Chittagong"/>
    <s v="Cox's Bazar"/>
    <x v="1"/>
    <s v="Whykong"/>
    <s v="HC,Whykong"/>
    <x v="5"/>
    <d v="2022-10-01T00:00:00"/>
    <x v="1"/>
    <m/>
    <m/>
    <m/>
    <m/>
    <s v="Training DTW user committee about management and WASH related issues"/>
    <s v="Tomomi Hayashi"/>
    <n v="1630979409"/>
    <s v="hayashi@ivyjapan.org"/>
    <s v="IVY Japan-Mukti Cox's Bazar"/>
  </r>
  <r>
    <n v="3892"/>
    <s v="GREEN HILL"/>
    <s v="GREEN HILL"/>
    <s v="CPI"/>
    <s v="WASH"/>
    <x v="0"/>
    <x v="0"/>
    <s v="# of tube well"/>
    <m/>
    <n v="25"/>
    <s v="completed"/>
    <s v="Chittagong"/>
    <s v="Cox's Bazar"/>
    <x v="0"/>
    <s v="Palong Khali"/>
    <s v="Camp 17"/>
    <x v="6"/>
    <d v="2022-12-01T00:00:00"/>
    <x v="0"/>
    <m/>
    <m/>
    <m/>
    <m/>
    <m/>
    <s v="Farhan Akier Shaun"/>
    <n v="1681597433"/>
    <s v="farhan@ghcxb.org"/>
    <s v="GREEN HILL"/>
  </r>
  <r>
    <n v="3893"/>
    <s v="GREEN HILL"/>
    <s v="GREEN HILL"/>
    <s v="CPI"/>
    <s v="WASH"/>
    <x v="1"/>
    <x v="1"/>
    <s v="# of door "/>
    <m/>
    <n v="10"/>
    <s v="completed"/>
    <s v="Chittagong"/>
    <s v="Cox's Bazar"/>
    <x v="0"/>
    <s v="Palong Khali"/>
    <s v="Camp 17"/>
    <x v="6"/>
    <d v="2022-12-01T00:00:00"/>
    <x v="0"/>
    <m/>
    <m/>
    <m/>
    <m/>
    <m/>
    <s v="Farhan Akier Shaun"/>
    <n v="1681597433"/>
    <s v="farhan@ghcxb.org"/>
    <s v="GREEN HILL"/>
  </r>
  <r>
    <n v="3894"/>
    <s v="GREEN HILL"/>
    <s v="GREEN HILL"/>
    <s v="CPI"/>
    <s v="WASH"/>
    <x v="1"/>
    <x v="9"/>
    <s v="# of door"/>
    <m/>
    <n v="17"/>
    <s v="completed"/>
    <s v="Chittagong"/>
    <s v="Cox's Bazar"/>
    <x v="0"/>
    <s v="Palong Khali"/>
    <s v="Camp 17"/>
    <x v="6"/>
    <d v="2022-12-01T00:00:00"/>
    <x v="0"/>
    <m/>
    <m/>
    <m/>
    <m/>
    <m/>
    <s v="Farhan Akier Shaun"/>
    <n v="1681597433"/>
    <s v="farhan@ghcxb.org"/>
    <s v="GREEN HILL"/>
  </r>
  <r>
    <n v="3895"/>
    <s v="GREEN HILL"/>
    <s v="GREEN HILL"/>
    <s v="CPI"/>
    <s v="WASH"/>
    <x v="1"/>
    <x v="3"/>
    <s v="# of door"/>
    <m/>
    <n v="10"/>
    <s v="completed"/>
    <s v="Chittagong"/>
    <s v="Cox's Bazar"/>
    <x v="0"/>
    <s v="Palong Khali"/>
    <s v="Camp 17"/>
    <x v="6"/>
    <d v="2022-12-01T00:00:00"/>
    <x v="0"/>
    <m/>
    <m/>
    <m/>
    <m/>
    <m/>
    <s v="Farhan Akier Shaun"/>
    <n v="1681597433"/>
    <s v="farhan@ghcxb.org"/>
    <s v="GREEN HILL"/>
  </r>
  <r>
    <n v="3896"/>
    <s v="GREEN HILL"/>
    <s v="GREEN HILL"/>
    <s v="CPI"/>
    <s v="WASH"/>
    <x v="2"/>
    <x v="10"/>
    <s v="# of HP sessions at community level"/>
    <m/>
    <n v="63"/>
    <s v="completed"/>
    <s v="Chittagong"/>
    <s v="Cox's Bazar"/>
    <x v="0"/>
    <s v="Palong Khali"/>
    <s v="Camp 17"/>
    <x v="6"/>
    <d v="2022-12-01T00:00:00"/>
    <x v="0"/>
    <m/>
    <m/>
    <m/>
    <m/>
    <m/>
    <s v="Farhan Akier Shaun"/>
    <n v="1681597433"/>
    <s v="farhan@ghcxb.org"/>
    <s v="GREEN HILL"/>
  </r>
  <r>
    <n v="3897"/>
    <s v="GREEN HILL"/>
    <s v="GREEN HILL"/>
    <s v="CPI"/>
    <s v="WASH"/>
    <x v="2"/>
    <x v="4"/>
    <s v="# of HP sessions at HH level"/>
    <m/>
    <n v="373"/>
    <s v="completed"/>
    <s v="Chittagong"/>
    <s v="Cox's Bazar"/>
    <x v="0"/>
    <s v="Palong Khali"/>
    <s v="Camp 17"/>
    <x v="6"/>
    <d v="2022-12-01T00:00:00"/>
    <x v="0"/>
    <m/>
    <m/>
    <m/>
    <m/>
    <m/>
    <s v="Farhan Akier Shaun"/>
    <n v="1681597433"/>
    <s v="farhan@ghcxb.org"/>
    <s v="GREEN HILL"/>
  </r>
  <r>
    <n v="3898"/>
    <s v="GREEN HILL"/>
    <s v="GREEN HILL"/>
    <s v="CPI"/>
    <s v="WASH"/>
    <x v="3"/>
    <x v="5"/>
    <s v="# of campaign per camp "/>
    <m/>
    <n v="1"/>
    <s v="completed"/>
    <s v="Chittagong"/>
    <s v="Cox's Bazar"/>
    <x v="0"/>
    <s v="Palong Khali"/>
    <s v="Camp 17"/>
    <x v="6"/>
    <d v="2022-12-01T00:00:00"/>
    <x v="0"/>
    <m/>
    <m/>
    <m/>
    <m/>
    <m/>
    <s v="Farhan Akier Shaun"/>
    <n v="1681597433"/>
    <s v="farhan@ghcxb.org"/>
    <s v="GREEN HILL"/>
  </r>
  <r>
    <n v="3899"/>
    <s v="GREEN HILL"/>
    <s v="GREEN HILL"/>
    <s v="CPI"/>
    <s v="WASH"/>
    <x v="0"/>
    <x v="12"/>
    <s v="# of water network"/>
    <m/>
    <n v="1"/>
    <s v="completed"/>
    <s v="Chittagong"/>
    <s v="Cox's Bazar"/>
    <x v="3"/>
    <s v="Jhilwanja"/>
    <s v="HC,Jhilwanja"/>
    <x v="6"/>
    <d v="2022-12-01T00:00:00"/>
    <x v="2"/>
    <m/>
    <m/>
    <m/>
    <m/>
    <m/>
    <s v="Farhan Shaun"/>
    <n v="1681597433"/>
    <s v="farhan@ghcxb.org"/>
    <s v="GREEN HILL"/>
  </r>
  <r>
    <n v="3900"/>
    <s v="GREEN HILL"/>
    <s v="GREEN HILL"/>
    <s v="CPI"/>
    <s v="WASH"/>
    <x v="2"/>
    <x v="10"/>
    <s v="# of HP sessions at community level"/>
    <m/>
    <n v="46"/>
    <s v="completed"/>
    <s v="Chittagong"/>
    <s v="Cox's Bazar"/>
    <x v="3"/>
    <s v="Jhilwanja"/>
    <s v="HC,Jhilwanja"/>
    <x v="6"/>
    <d v="2022-12-01T00:00:00"/>
    <x v="2"/>
    <m/>
    <m/>
    <m/>
    <m/>
    <m/>
    <s v="Farhan Shaun"/>
    <n v="1681597433"/>
    <s v="farhan@ghcxb.org"/>
    <s v="GREEN HILL"/>
  </r>
  <r>
    <n v="3901"/>
    <s v="GREEN HILL"/>
    <s v="GREEN HILL"/>
    <s v="CPI"/>
    <s v="WASH"/>
    <x v="2"/>
    <x v="4"/>
    <s v="# of HP sessions at HH level"/>
    <m/>
    <n v="125"/>
    <s v="completed"/>
    <s v="Chittagong"/>
    <s v="Cox's Bazar"/>
    <x v="3"/>
    <s v="Jhilwanja"/>
    <s v="HC,Jhilwanja"/>
    <x v="6"/>
    <d v="2022-12-01T00:00:00"/>
    <x v="2"/>
    <m/>
    <m/>
    <m/>
    <m/>
    <m/>
    <s v="Farhan Shaun"/>
    <n v="1681597433"/>
    <s v="farhan@ghcxb.org"/>
    <s v="GREEN HILL"/>
  </r>
  <r>
    <n v="3902"/>
    <s v="GREEN HILL"/>
    <s v="GREEN HILL"/>
    <s v="CPI"/>
    <s v="WASH"/>
    <x v="2"/>
    <x v="33"/>
    <s v="# of facilities"/>
    <m/>
    <n v="182"/>
    <s v="completed"/>
    <s v="Chittagong"/>
    <s v="Cox's Bazar"/>
    <x v="3"/>
    <s v="Jhilwanja"/>
    <s v="HC,Jhilwanja"/>
    <x v="6"/>
    <d v="2022-12-01T00:00:00"/>
    <x v="2"/>
    <m/>
    <m/>
    <m/>
    <m/>
    <m/>
    <s v="Farhan Shaun"/>
    <n v="1681597433"/>
    <s v="farhan@ghcxb.org"/>
    <s v="GREEN HILL"/>
  </r>
  <r>
    <n v="3903"/>
    <s v="WHH"/>
    <s v="ANANDO"/>
    <s v="GFFO, WHH"/>
    <s v="WASH"/>
    <x v="0"/>
    <x v="12"/>
    <s v="# of water network"/>
    <m/>
    <n v="5"/>
    <s v="completed"/>
    <s v="Chittagong"/>
    <s v="Cox's Bazar"/>
    <x v="1"/>
    <s v="Nhilla"/>
    <s v="Camp 24"/>
    <x v="6"/>
    <d v="2022-08-01T00:00:00"/>
    <x v="0"/>
    <m/>
    <m/>
    <m/>
    <m/>
    <m/>
    <s v="Md. Akramul Haque"/>
    <n v="1714567162"/>
    <s v="akramul.haque@welthungerhilfe.de"/>
    <s v="WHH-ANANDO"/>
  </r>
  <r>
    <n v="3904"/>
    <s v="WHH"/>
    <s v="ANANDO"/>
    <s v="GFFO, WHH"/>
    <s v="WASH"/>
    <x v="0"/>
    <x v="7"/>
    <s v="N/A"/>
    <m/>
    <n v="2"/>
    <s v="completed"/>
    <s v="Chittagong"/>
    <s v="Cox's Bazar"/>
    <x v="1"/>
    <s v="Nhilla"/>
    <s v="Camp 24"/>
    <x v="6"/>
    <d v="2022-08-01T00:00:00"/>
    <x v="0"/>
    <m/>
    <m/>
    <m/>
    <m/>
    <s v="Protection wall for water supply"/>
    <s v="Md. Akramul Haque"/>
    <n v="1714567162"/>
    <s v="akramul.haque@welthungerhilfe.de"/>
    <s v="WHH-ANANDO"/>
  </r>
  <r>
    <n v="3905"/>
    <s v="WHH"/>
    <s v="ANANDO"/>
    <s v="GFFO, WHH"/>
    <s v="WASH"/>
    <x v="1"/>
    <x v="15"/>
    <s v="# of door "/>
    <m/>
    <n v="20"/>
    <s v="completed"/>
    <s v="Chittagong"/>
    <s v="Cox's Bazar"/>
    <x v="1"/>
    <s v="Nhilla"/>
    <s v="Camp 24"/>
    <x v="6"/>
    <d v="2022-08-01T00:00:00"/>
    <x v="0"/>
    <m/>
    <m/>
    <m/>
    <m/>
    <m/>
    <s v="Md. Akramul Haque"/>
    <n v="1714567162"/>
    <s v="akramul.haque@welthungerhilfe.de"/>
    <s v="WHH-ANANDO"/>
  </r>
  <r>
    <n v="3906"/>
    <s v="WHH"/>
    <s v="ANANDO"/>
    <s v="GFFO, WHH"/>
    <s v="WASH"/>
    <x v="1"/>
    <x v="1"/>
    <s v="# of door "/>
    <m/>
    <n v="38"/>
    <s v="completed"/>
    <s v="Chittagong"/>
    <s v="Cox's Bazar"/>
    <x v="1"/>
    <s v="Nhilla"/>
    <s v="Camp 24"/>
    <x v="6"/>
    <d v="2022-08-01T00:00:00"/>
    <x v="0"/>
    <m/>
    <m/>
    <m/>
    <m/>
    <m/>
    <s v="Md. Akramul Haque"/>
    <n v="1714567162"/>
    <s v="akramul.haque@welthungerhilfe.de"/>
    <s v="WHH-ANANDO"/>
  </r>
  <r>
    <n v="3907"/>
    <s v="WHH"/>
    <s v="ANANDO"/>
    <s v="GFFO, WHH"/>
    <s v="WASH"/>
    <x v="1"/>
    <x v="8"/>
    <s v="# of FSM Site"/>
    <m/>
    <n v="1"/>
    <s v="completed"/>
    <s v="Chittagong"/>
    <s v="Cox's Bazar"/>
    <x v="1"/>
    <s v="Nhilla"/>
    <s v="Camp 24"/>
    <x v="6"/>
    <d v="2022-08-01T00:00:00"/>
    <x v="0"/>
    <m/>
    <m/>
    <m/>
    <m/>
    <m/>
    <s v="Md. Akramul Haque"/>
    <n v="1714567162"/>
    <s v="akramul.haque@welthungerhilfe.de"/>
    <s v="WHH-ANANDO"/>
  </r>
  <r>
    <n v="3908"/>
    <s v="WHH"/>
    <s v="ANANDO"/>
    <s v="GFFO, WHH"/>
    <s v="WASH"/>
    <x v="1"/>
    <x v="2"/>
    <s v="# of FSM Site"/>
    <m/>
    <n v="1"/>
    <s v="completed"/>
    <s v="Chittagong"/>
    <s v="Cox's Bazar"/>
    <x v="1"/>
    <s v="Nhilla"/>
    <s v="Camp 24"/>
    <x v="6"/>
    <d v="2022-08-01T00:00:00"/>
    <x v="0"/>
    <m/>
    <m/>
    <m/>
    <m/>
    <m/>
    <s v="Md. Akramul Haque"/>
    <n v="1714567162"/>
    <s v="akramul.haque@welthungerhilfe.de"/>
    <s v="WHH-ANANDO"/>
  </r>
  <r>
    <n v="3909"/>
    <s v="WHH"/>
    <s v="ANANDO"/>
    <s v="GFFO, WHH"/>
    <s v="WASH"/>
    <x v="1"/>
    <x v="9"/>
    <s v="# of door"/>
    <m/>
    <n v="53"/>
    <s v="completed"/>
    <s v="Chittagong"/>
    <s v="Cox's Bazar"/>
    <x v="1"/>
    <s v="Nhilla"/>
    <s v="Camp 24"/>
    <x v="6"/>
    <d v="2022-08-01T00:00:00"/>
    <x v="0"/>
    <m/>
    <m/>
    <m/>
    <m/>
    <m/>
    <s v="Md. Akramul Haque"/>
    <n v="1714567162"/>
    <s v="akramul.haque@welthungerhilfe.de"/>
    <s v="WHH-ANANDO"/>
  </r>
  <r>
    <n v="3910"/>
    <s v="WHH"/>
    <s v="ANANDO"/>
    <s v="GFFO, WHH"/>
    <s v="WASH"/>
    <x v="2"/>
    <x v="10"/>
    <s v="# of HP sessions at community level"/>
    <m/>
    <n v="378"/>
    <s v="completed"/>
    <s v="Chittagong"/>
    <s v="Cox's Bazar"/>
    <x v="1"/>
    <s v="Nhilla"/>
    <s v="Camp 24"/>
    <x v="6"/>
    <d v="2022-08-01T00:00:00"/>
    <x v="0"/>
    <m/>
    <m/>
    <m/>
    <m/>
    <m/>
    <s v="Md. Akramul Haque"/>
    <n v="1714567162"/>
    <s v="akramul.haque@welthungerhilfe.de"/>
    <s v="WHH-ANANDO"/>
  </r>
  <r>
    <n v="3911"/>
    <s v="WHH"/>
    <s v="ANANDO"/>
    <s v="GFFO, WHH"/>
    <s v="WASH"/>
    <x v="2"/>
    <x v="4"/>
    <s v="# of HP sessions at HH level"/>
    <m/>
    <n v="1062"/>
    <s v="completed"/>
    <s v="Chittagong"/>
    <s v="Cox's Bazar"/>
    <x v="1"/>
    <s v="Nhilla"/>
    <s v="Camp 24"/>
    <x v="6"/>
    <d v="2022-08-01T00:00:00"/>
    <x v="0"/>
    <m/>
    <m/>
    <m/>
    <m/>
    <m/>
    <s v="Md. Akramul Haque"/>
    <n v="1714567162"/>
    <s v="akramul.haque@welthungerhilfe.de"/>
    <s v="WHH-ANANDO"/>
  </r>
  <r>
    <n v="3912"/>
    <s v="WHH"/>
    <s v="ANANDO"/>
    <s v="GFFO, WHH"/>
    <s v="WASH"/>
    <x v="2"/>
    <x v="19"/>
    <s v="# of estimated persons reached by mass-media campaign"/>
    <m/>
    <n v="5"/>
    <s v="completed"/>
    <s v="Chittagong"/>
    <s v="Cox's Bazar"/>
    <x v="1"/>
    <s v="Nhilla"/>
    <s v="Camp 24"/>
    <x v="6"/>
    <d v="2022-08-01T00:00:00"/>
    <x v="0"/>
    <m/>
    <m/>
    <m/>
    <m/>
    <m/>
    <s v="Md. Akramul Haque"/>
    <n v="1714567162"/>
    <s v="akramul.haque@welthungerhilfe.de"/>
    <s v="WHH-ANANDO"/>
  </r>
  <r>
    <n v="3913"/>
    <s v="WHH"/>
    <s v="ANANDO"/>
    <s v="GFFO, WHH"/>
    <s v="WASH"/>
    <x v="2"/>
    <x v="20"/>
    <s v="# of household"/>
    <m/>
    <n v="908"/>
    <s v="completed"/>
    <s v="Chittagong"/>
    <s v="Cox's Bazar"/>
    <x v="1"/>
    <s v="Nhilla"/>
    <s v="Camp 24"/>
    <x v="6"/>
    <d v="2022-08-01T00:00:00"/>
    <x v="0"/>
    <m/>
    <m/>
    <m/>
    <m/>
    <m/>
    <s v="Md. Akramul Haque"/>
    <n v="1714567162"/>
    <s v="akramul.haque@welthungerhilfe.de"/>
    <s v="WHH-ANANDO"/>
  </r>
  <r>
    <n v="3914"/>
    <s v="WHH"/>
    <s v="ANANDO"/>
    <s v="GFFO, WHH"/>
    <s v="WASH"/>
    <x v="3"/>
    <x v="5"/>
    <s v="# of campaign per camp "/>
    <m/>
    <n v="10"/>
    <s v="completed"/>
    <s v="Chittagong"/>
    <s v="Cox's Bazar"/>
    <x v="1"/>
    <s v="Nhilla"/>
    <s v="Camp 24"/>
    <x v="6"/>
    <d v="2022-08-01T00:00:00"/>
    <x v="0"/>
    <m/>
    <m/>
    <m/>
    <m/>
    <m/>
    <s v="Md. Akramul Haque"/>
    <n v="1714567162"/>
    <s v="akramul.haque@welthungerhilfe.de"/>
    <s v="WHH-ANANDO"/>
  </r>
  <r>
    <n v="3915"/>
    <s v="WHH"/>
    <s v="ANANDO"/>
    <s v="GFFO, WHH"/>
    <s v="WASH"/>
    <x v="3"/>
    <x v="6"/>
    <s v="# of plant"/>
    <m/>
    <n v="1"/>
    <s v="completed"/>
    <s v="Chittagong"/>
    <s v="Cox's Bazar"/>
    <x v="1"/>
    <s v="Nhilla"/>
    <s v="Camp 24"/>
    <x v="6"/>
    <d v="2022-08-01T00:00:00"/>
    <x v="0"/>
    <m/>
    <m/>
    <m/>
    <m/>
    <m/>
    <s v="Md. Akramul Haque"/>
    <n v="1714567162"/>
    <s v="akramul.haque@welthungerhilfe.de"/>
    <s v="WHH-ANANDO"/>
  </r>
  <r>
    <n v="3916"/>
    <s v="WHH"/>
    <s v="ANANDO"/>
    <s v="GFFO, WHH"/>
    <s v="WASH"/>
    <x v="1"/>
    <x v="17"/>
    <s v="# of door"/>
    <m/>
    <n v="5"/>
    <s v="completed"/>
    <s v="Chittagong"/>
    <s v="Cox's Bazar"/>
    <x v="1"/>
    <s v="Nhilla"/>
    <s v="HC,Nhilla"/>
    <x v="6"/>
    <d v="2022-08-01T00:00:00"/>
    <x v="1"/>
    <m/>
    <m/>
    <m/>
    <m/>
    <m/>
    <s v="Md. Akramul Haque"/>
    <n v="1714567162"/>
    <s v="akramul.haque@welthungerhilfe.de"/>
    <s v="WHH-ANANDO"/>
  </r>
  <r>
    <n v="3917"/>
    <s v="BRAC"/>
    <s v="BRAC"/>
    <s v="DFAT"/>
    <s v="WASH"/>
    <x v="0"/>
    <x v="12"/>
    <s v="# of water network"/>
    <m/>
    <n v="3"/>
    <s v="completed"/>
    <s v="Chittagong"/>
    <s v="Cox's Bazar"/>
    <x v="1"/>
    <s v="Nhilla"/>
    <s v="Camp 25"/>
    <x v="6"/>
    <d v="2022-12-01T00:00:00"/>
    <x v="0"/>
    <m/>
    <m/>
    <m/>
    <m/>
    <m/>
    <s v="Safat Ahmed"/>
    <n v="1847456331"/>
    <s v="safat.ahmed@brac.net"/>
    <s v="BRAC"/>
  </r>
  <r>
    <n v="3918"/>
    <s v="BRAC"/>
    <s v="BRAC"/>
    <s v="DFAT"/>
    <s v="WASH"/>
    <x v="1"/>
    <x v="2"/>
    <s v="# of FSM Site"/>
    <m/>
    <n v="1"/>
    <s v="completed"/>
    <s v="Chittagong"/>
    <s v="Cox's Bazar"/>
    <x v="1"/>
    <s v="Nhilla"/>
    <s v="Camp 25"/>
    <x v="6"/>
    <d v="2022-12-01T00:00:00"/>
    <x v="0"/>
    <m/>
    <m/>
    <m/>
    <m/>
    <m/>
    <s v="Safat Ahmed"/>
    <n v="1847456331"/>
    <s v="safat.ahmed@brac.net"/>
    <s v="BRAC"/>
  </r>
  <r>
    <n v="3919"/>
    <s v="BRAC"/>
    <s v="BRAC"/>
    <s v="DFAT"/>
    <s v="WASH"/>
    <x v="1"/>
    <x v="17"/>
    <s v="# of door"/>
    <m/>
    <n v="20"/>
    <s v="completed"/>
    <s v="Chittagong"/>
    <s v="Cox's Bazar"/>
    <x v="1"/>
    <s v="Nhilla"/>
    <s v="Camp 25"/>
    <x v="6"/>
    <d v="2022-12-01T00:00:00"/>
    <x v="0"/>
    <m/>
    <m/>
    <m/>
    <m/>
    <m/>
    <s v="Safat Ahmed"/>
    <n v="1847456331"/>
    <s v="safat.ahmed@brac.net"/>
    <s v="BRAC"/>
  </r>
  <r>
    <n v="3920"/>
    <s v="BRAC"/>
    <s v="BRAC"/>
    <s v="DFAT"/>
    <s v="WASH"/>
    <x v="2"/>
    <x v="4"/>
    <s v="# of HP sessions at HH level"/>
    <m/>
    <n v="290"/>
    <s v="completed"/>
    <s v="Chittagong"/>
    <s v="Cox's Bazar"/>
    <x v="1"/>
    <s v="Nhilla"/>
    <s v="Camp 25"/>
    <x v="6"/>
    <d v="2022-12-01T00:00:00"/>
    <x v="0"/>
    <m/>
    <m/>
    <m/>
    <m/>
    <m/>
    <s v="Safat Ahmed"/>
    <n v="1847456331"/>
    <s v="safat.ahmed@brac.net"/>
    <s v="BRAC"/>
  </r>
  <r>
    <n v="3921"/>
    <s v="BRAC"/>
    <s v="BRAC"/>
    <s v="DFAT"/>
    <s v="WASH"/>
    <x v="2"/>
    <x v="19"/>
    <s v="# of estimated persons reached by mass-media campaign"/>
    <m/>
    <n v="1"/>
    <s v="completed"/>
    <s v="Chittagong"/>
    <s v="Cox's Bazar"/>
    <x v="1"/>
    <s v="Nhilla"/>
    <s v="Camp 25"/>
    <x v="6"/>
    <d v="2022-12-01T00:00:00"/>
    <x v="0"/>
    <m/>
    <m/>
    <m/>
    <m/>
    <m/>
    <s v="Safat Ahmed"/>
    <n v="1847456331"/>
    <s v="safat.ahmed@brac.net"/>
    <s v="BRAC"/>
  </r>
  <r>
    <n v="3922"/>
    <s v="BRAC"/>
    <s v="BRAC"/>
    <s v="DFAT"/>
    <s v="WASH"/>
    <x v="3"/>
    <x v="5"/>
    <s v="# of campaign per camp "/>
    <m/>
    <n v="1"/>
    <s v="completed"/>
    <s v="Chittagong"/>
    <s v="Cox's Bazar"/>
    <x v="1"/>
    <s v="Nhilla"/>
    <s v="Camp 25"/>
    <x v="6"/>
    <d v="2022-12-01T00:00:00"/>
    <x v="0"/>
    <m/>
    <m/>
    <m/>
    <m/>
    <m/>
    <s v="Safat Ahmed"/>
    <n v="1847456331"/>
    <s v="safat.ahmed@brac.net"/>
    <s v="BRAC"/>
  </r>
  <r>
    <n v="3923"/>
    <s v="BRAC"/>
    <s v="BRAC"/>
    <s v="DFAT"/>
    <s v="WASH"/>
    <x v="3"/>
    <x v="5"/>
    <s v="# of campaign per camp "/>
    <m/>
    <n v="2"/>
    <s v="completed"/>
    <s v="Chittagong"/>
    <s v="Cox's Bazar"/>
    <x v="1"/>
    <s v="Nhilla"/>
    <s v="Camp 26"/>
    <x v="6"/>
    <d v="2022-12-01T00:00:00"/>
    <x v="0"/>
    <m/>
    <m/>
    <m/>
    <m/>
    <m/>
    <s v="Safat Ahmed"/>
    <n v="1847456331"/>
    <s v="safat.ahmed@brac.net"/>
    <s v="BRAC"/>
  </r>
  <r>
    <n v="3924"/>
    <s v="BRAC"/>
    <s v="BRAC"/>
    <s v="DFAT"/>
    <s v="WASH"/>
    <x v="0"/>
    <x v="0"/>
    <s v="# of tube well"/>
    <m/>
    <n v="7"/>
    <s v="completed"/>
    <s v="Chittagong"/>
    <s v="Cox's Bazar"/>
    <x v="0"/>
    <s v="Raja Palong"/>
    <s v="HC,Raja Palong"/>
    <x v="6"/>
    <d v="2022-12-01T00:00:00"/>
    <x v="1"/>
    <m/>
    <m/>
    <m/>
    <m/>
    <m/>
    <s v="Safat Ahmed"/>
    <n v="1847456331"/>
    <s v="safat.ahmed@brac.net"/>
    <s v="BRAC"/>
  </r>
  <r>
    <n v="3925"/>
    <s v="BRAC"/>
    <s v="BRAC"/>
    <s v="DFAT"/>
    <s v="WASH"/>
    <x v="1"/>
    <x v="17"/>
    <s v="# of door"/>
    <m/>
    <n v="20"/>
    <s v="completed"/>
    <s v="Chittagong"/>
    <s v="Cox's Bazar"/>
    <x v="0"/>
    <s v="Raja Palong"/>
    <s v="HC,Raja Palong"/>
    <x v="6"/>
    <d v="2022-12-01T00:00:00"/>
    <x v="1"/>
    <m/>
    <m/>
    <m/>
    <m/>
    <m/>
    <s v="Safat Ahmed"/>
    <n v="1847456331"/>
    <s v="safat.ahmed@brac.net"/>
    <s v="BRAC"/>
  </r>
  <r>
    <n v="3926"/>
    <s v="BRAC"/>
    <s v="BRAC"/>
    <s v="DFAT"/>
    <s v="WASH"/>
    <x v="2"/>
    <x v="4"/>
    <s v="# of HP sessions at HH level"/>
    <m/>
    <n v="800"/>
    <s v="completed"/>
    <s v="Chittagong"/>
    <s v="Cox's Bazar"/>
    <x v="0"/>
    <s v="Raja Palong"/>
    <s v="HC,Raja Palong"/>
    <x v="6"/>
    <d v="2022-12-01T00:00:00"/>
    <x v="1"/>
    <m/>
    <m/>
    <m/>
    <m/>
    <m/>
    <s v="Safat Ahmed"/>
    <n v="1847456331"/>
    <s v="safat.ahmed@brac.net"/>
    <s v="BRAC"/>
  </r>
  <r>
    <n v="3927"/>
    <s v="BRAC"/>
    <s v="BRAC"/>
    <s v="DFAT"/>
    <s v="WASH"/>
    <x v="3"/>
    <x v="36"/>
    <s v="# of plant"/>
    <m/>
    <n v="1"/>
    <s v="completed"/>
    <s v="Chittagong"/>
    <s v="Cox's Bazar"/>
    <x v="0"/>
    <s v="Raja Palong"/>
    <s v="HC,Raja Palong"/>
    <x v="6"/>
    <d v="2022-12-01T00:00:00"/>
    <x v="1"/>
    <m/>
    <m/>
    <m/>
    <m/>
    <m/>
    <s v="Safat Ahmed"/>
    <n v="1847456331"/>
    <s v="safat.ahmed@brac.net"/>
    <s v="BRAC"/>
  </r>
  <r>
    <n v="3928"/>
    <s v="BRAC"/>
    <s v="BRAC"/>
    <s v="DFAT"/>
    <s v="WASH"/>
    <x v="3"/>
    <x v="6"/>
    <s v="# of plant"/>
    <m/>
    <n v="1"/>
    <s v="completed"/>
    <s v="Chittagong"/>
    <s v="Cox's Bazar"/>
    <x v="0"/>
    <s v="Raja Palong"/>
    <s v="HC,Raja Palong"/>
    <x v="6"/>
    <d v="2022-12-01T00:00:00"/>
    <x v="1"/>
    <m/>
    <m/>
    <m/>
    <m/>
    <m/>
    <s v="Safat Ahmed"/>
    <n v="1847456331"/>
    <s v="safat.ahmed@brac.net"/>
    <s v="BRAC"/>
  </r>
  <r>
    <n v="3929"/>
    <s v="WHH"/>
    <s v="ANANDO"/>
    <s v="GFFO, WHH"/>
    <s v="WASH"/>
    <x v="0"/>
    <x v="12"/>
    <s v="# of water network"/>
    <m/>
    <n v="8"/>
    <s v="completed"/>
    <s v="Chittagong"/>
    <s v="Cox's Bazar"/>
    <x v="1"/>
    <s v="Nhilla"/>
    <s v="Camp 27"/>
    <x v="6"/>
    <d v="2022-08-01T00:00:00"/>
    <x v="0"/>
    <m/>
    <m/>
    <m/>
    <m/>
    <m/>
    <s v="Md. Akramul Haque"/>
    <n v="1714567162"/>
    <s v="akramul.haque@welthungerhilfe.de"/>
    <s v="WHH-ANANDO"/>
  </r>
  <r>
    <n v="3930"/>
    <s v="WHH"/>
    <s v="ANANDO"/>
    <s v="GFFO, WHH"/>
    <s v="WASH"/>
    <x v="0"/>
    <x v="7"/>
    <s v="N/A"/>
    <m/>
    <n v="3"/>
    <s v="completed"/>
    <s v="Chittagong"/>
    <s v="Cox's Bazar"/>
    <x v="1"/>
    <s v="Nhilla"/>
    <s v="Camp 27"/>
    <x v="6"/>
    <d v="2022-08-01T00:00:00"/>
    <x v="0"/>
    <m/>
    <m/>
    <m/>
    <m/>
    <s v="Tap Stand Repaired"/>
    <s v="Md. Akramul Haque"/>
    <n v="1714567162"/>
    <s v="akramul.haque@welthungerhilfe.de"/>
    <s v="WHH-ANANDO"/>
  </r>
  <r>
    <n v="3931"/>
    <s v="WHH"/>
    <s v="ANANDO"/>
    <s v="GFFO, WHH"/>
    <s v="WASH"/>
    <x v="1"/>
    <x v="15"/>
    <s v="# of door "/>
    <m/>
    <n v="10"/>
    <s v="completed"/>
    <s v="Chittagong"/>
    <s v="Cox's Bazar"/>
    <x v="1"/>
    <s v="Nhilla"/>
    <s v="Camp 27"/>
    <x v="6"/>
    <d v="2022-08-01T00:00:00"/>
    <x v="0"/>
    <m/>
    <m/>
    <m/>
    <m/>
    <m/>
    <s v="Md. Akramul Haque"/>
    <n v="1714567162"/>
    <s v="akramul.haque@welthungerhilfe.de"/>
    <s v="WHH-ANANDO"/>
  </r>
  <r>
    <n v="3932"/>
    <s v="WHH"/>
    <s v="ANANDO"/>
    <s v="GFFO, WHH"/>
    <s v="WASH"/>
    <x v="1"/>
    <x v="1"/>
    <s v="# of door "/>
    <m/>
    <n v="20"/>
    <s v="completed"/>
    <s v="Chittagong"/>
    <s v="Cox's Bazar"/>
    <x v="1"/>
    <s v="Nhilla"/>
    <s v="Camp 27"/>
    <x v="6"/>
    <d v="2022-08-01T00:00:00"/>
    <x v="0"/>
    <m/>
    <m/>
    <m/>
    <m/>
    <m/>
    <s v="Md. Akramul Haque"/>
    <n v="1714567162"/>
    <s v="akramul.haque@welthungerhilfe.de"/>
    <s v="WHH-ANANDO"/>
  </r>
  <r>
    <n v="3933"/>
    <s v="WHH"/>
    <s v="ANANDO"/>
    <s v="GFFO, WHH"/>
    <s v="WASH"/>
    <x v="1"/>
    <x v="17"/>
    <s v="# of door"/>
    <m/>
    <n v="20"/>
    <s v="completed"/>
    <s v="Chittagong"/>
    <s v="Cox's Bazar"/>
    <x v="1"/>
    <s v="Nhilla"/>
    <s v="Camp 27"/>
    <x v="6"/>
    <d v="2022-08-01T00:00:00"/>
    <x v="0"/>
    <m/>
    <m/>
    <m/>
    <m/>
    <m/>
    <s v="Md. Akramul Haque"/>
    <n v="1714567162"/>
    <s v="akramul.haque@welthungerhilfe.de"/>
    <s v="WHH-ANANDO"/>
  </r>
  <r>
    <n v="3934"/>
    <s v="WHH"/>
    <s v="ANANDO"/>
    <s v="GFFO, WHH"/>
    <s v="WASH"/>
    <x v="1"/>
    <x v="3"/>
    <s v="# of door"/>
    <m/>
    <n v="248"/>
    <s v="completed"/>
    <s v="Chittagong"/>
    <s v="Cox's Bazar"/>
    <x v="1"/>
    <s v="Nhilla"/>
    <s v="Camp 27"/>
    <x v="6"/>
    <d v="2022-08-01T00:00:00"/>
    <x v="0"/>
    <m/>
    <m/>
    <m/>
    <m/>
    <m/>
    <s v="Md. Akramul Haque"/>
    <n v="1714567162"/>
    <s v="akramul.haque@welthungerhilfe.de"/>
    <s v="WHH-ANANDO"/>
  </r>
  <r>
    <n v="3935"/>
    <s v="WHH"/>
    <s v="ANANDO"/>
    <s v="GFFO, WHH"/>
    <s v="WASH"/>
    <x v="0"/>
    <x v="0"/>
    <s v="# of tube well"/>
    <m/>
    <n v="20"/>
    <s v="completed"/>
    <s v="Chittagong"/>
    <s v="Cox's Bazar"/>
    <x v="1"/>
    <s v="Nhilla"/>
    <s v="Camp 27"/>
    <x v="6"/>
    <d v="2022-08-01T00:00:00"/>
    <x v="0"/>
    <m/>
    <m/>
    <m/>
    <m/>
    <s v="Latrines upgradation"/>
    <s v="Md. Akramul Haque"/>
    <n v="1714567162"/>
    <s v="akramul.haque@welthungerhilfe.de"/>
    <s v="WHH-ANANDO"/>
  </r>
  <r>
    <n v="3936"/>
    <s v="WHH"/>
    <s v="ANANDO"/>
    <s v="GFFO, WHH"/>
    <s v="WASH"/>
    <x v="2"/>
    <x v="10"/>
    <s v="# of HP sessions at community level"/>
    <m/>
    <n v="551"/>
    <s v="completed"/>
    <s v="Chittagong"/>
    <s v="Cox's Bazar"/>
    <x v="1"/>
    <s v="Nhilla"/>
    <s v="Camp 27"/>
    <x v="6"/>
    <d v="2022-08-01T00:00:00"/>
    <x v="0"/>
    <m/>
    <m/>
    <m/>
    <m/>
    <m/>
    <s v="Md. Akramul Haque"/>
    <n v="1714567162"/>
    <s v="akramul.haque@welthungerhilfe.de"/>
    <s v="WHH-ANANDO"/>
  </r>
  <r>
    <n v="3937"/>
    <s v="WHH"/>
    <s v="ANANDO"/>
    <s v="GFFO, WHH"/>
    <s v="WASH"/>
    <x v="2"/>
    <x v="4"/>
    <s v="# of HP sessions at HH level"/>
    <m/>
    <n v="2246"/>
    <s v="completed"/>
    <s v="Chittagong"/>
    <s v="Cox's Bazar"/>
    <x v="1"/>
    <s v="Nhilla"/>
    <s v="Camp 27"/>
    <x v="6"/>
    <d v="2022-08-01T00:00:00"/>
    <x v="0"/>
    <m/>
    <m/>
    <m/>
    <m/>
    <m/>
    <s v="Md. Akramul Haque"/>
    <n v="1714567162"/>
    <s v="akramul.haque@welthungerhilfe.de"/>
    <s v="WHH-ANANDO"/>
  </r>
  <r>
    <n v="3938"/>
    <s v="WHH"/>
    <s v="ANANDO"/>
    <s v="GFFO, WHH"/>
    <s v="WASH"/>
    <x v="2"/>
    <x v="19"/>
    <s v="# of estimated persons reached by mass-media campaign"/>
    <m/>
    <n v="4"/>
    <s v="completed"/>
    <s v="Chittagong"/>
    <s v="Cox's Bazar"/>
    <x v="1"/>
    <s v="Nhilla"/>
    <s v="Camp 27"/>
    <x v="6"/>
    <d v="2022-08-01T00:00:00"/>
    <x v="0"/>
    <m/>
    <m/>
    <m/>
    <m/>
    <m/>
    <s v="Md. Akramul Haque"/>
    <n v="1714567162"/>
    <s v="akramul.haque@welthungerhilfe.de"/>
    <s v="WHH-ANANDO"/>
  </r>
  <r>
    <n v="3939"/>
    <s v="WHH"/>
    <s v="ANANDO"/>
    <s v="GFFO, WHH"/>
    <s v="WASH"/>
    <x v="3"/>
    <x v="5"/>
    <s v="# of campaign per camp "/>
    <m/>
    <n v="14"/>
    <s v="completed"/>
    <s v="Chittagong"/>
    <s v="Cox's Bazar"/>
    <x v="1"/>
    <s v="Nhilla"/>
    <s v="Camp 27"/>
    <x v="6"/>
    <d v="2022-08-01T00:00:00"/>
    <x v="0"/>
    <m/>
    <m/>
    <m/>
    <m/>
    <m/>
    <s v="Md. Akramul Haque"/>
    <n v="1714567162"/>
    <s v="akramul.haque@welthungerhilfe.de"/>
    <s v="WHH-ANANDO"/>
  </r>
  <r>
    <n v="3940"/>
    <s v="WHH"/>
    <s v="ANANDO"/>
    <s v="GFFO, WHH"/>
    <s v="WASH"/>
    <x v="3"/>
    <x v="6"/>
    <s v="# of plant"/>
    <m/>
    <n v="1"/>
    <s v="completed"/>
    <s v="Chittagong"/>
    <s v="Cox's Bazar"/>
    <x v="1"/>
    <s v="Nhilla"/>
    <s v="Camp 27"/>
    <x v="6"/>
    <d v="2022-08-01T00:00:00"/>
    <x v="0"/>
    <m/>
    <m/>
    <m/>
    <m/>
    <m/>
    <s v="Md. Akramul Haque"/>
    <n v="1714567162"/>
    <s v="akramul.haque@welthungerhilfe.de"/>
    <s v="WHH-ANANDO"/>
  </r>
  <r>
    <n v="3941"/>
    <s v="WHH"/>
    <s v="ANANDO"/>
    <s v="GFFO, WHH"/>
    <s v="WASH"/>
    <x v="2"/>
    <x v="10"/>
    <s v="# of HP sessions at community level"/>
    <m/>
    <n v="79"/>
    <s v="completed"/>
    <s v="Chittagong"/>
    <s v="Cox's Bazar"/>
    <x v="1"/>
    <s v="Nhilla"/>
    <s v="HC,Nhilla"/>
    <x v="6"/>
    <d v="2022-08-01T00:00:00"/>
    <x v="1"/>
    <m/>
    <m/>
    <m/>
    <m/>
    <m/>
    <s v="Md. Akramul Haque"/>
    <n v="1714567162"/>
    <s v="akramul.haque@welthungerhilfe.de"/>
    <s v="WHH-ANANDO"/>
  </r>
  <r>
    <n v="3942"/>
    <s v="WHH"/>
    <s v="ANANDO"/>
    <s v="GFFO, WHH"/>
    <s v="WASH"/>
    <x v="2"/>
    <x v="4"/>
    <s v="# of HP sessions at HH level"/>
    <m/>
    <n v="361"/>
    <s v="completed"/>
    <s v="Chittagong"/>
    <s v="Cox's Bazar"/>
    <x v="1"/>
    <s v="Nhilla"/>
    <s v="HC,Nhilla"/>
    <x v="6"/>
    <d v="2022-08-01T00:00:00"/>
    <x v="1"/>
    <m/>
    <m/>
    <m/>
    <m/>
    <m/>
    <s v="Md. Akramul Haque"/>
    <n v="1714567162"/>
    <s v="akramul.haque@welthungerhilfe.de"/>
    <s v="WHH-ANANDO"/>
  </r>
  <r>
    <n v="3943"/>
    <s v="CCDB"/>
    <s v="CCDB"/>
    <s v="TEARFUND"/>
    <s v="WASH"/>
    <x v="0"/>
    <x v="0"/>
    <s v="# of tube well"/>
    <m/>
    <n v="1"/>
    <s v="completed"/>
    <s v="Chittagong"/>
    <s v="Cox's Bazar"/>
    <x v="0"/>
    <s v="Palong Khali"/>
    <s v="Camp 01W"/>
    <x v="5"/>
    <d v="2022-08-01T00:00:00"/>
    <x v="0"/>
    <m/>
    <m/>
    <m/>
    <m/>
    <m/>
    <s v="Adward Rintu Halder"/>
    <n v="1713731351"/>
    <s v="adwardrintu@gmail.com"/>
    <s v="CCDB"/>
  </r>
  <r>
    <n v="3944"/>
    <s v="CCDB"/>
    <s v="CCDB"/>
    <s v="TEARFUND"/>
    <s v="WASH"/>
    <x v="1"/>
    <x v="1"/>
    <s v="# of door "/>
    <m/>
    <n v="1"/>
    <s v="completed"/>
    <s v="Chittagong"/>
    <s v="Cox's Bazar"/>
    <x v="0"/>
    <s v="Palong Khali"/>
    <s v="Camp 01W"/>
    <x v="5"/>
    <d v="2022-08-01T00:00:00"/>
    <x v="0"/>
    <m/>
    <m/>
    <m/>
    <m/>
    <m/>
    <s v="Adward Rintu Halder"/>
    <n v="1713731351"/>
    <s v="adwardrintu@gmail.com"/>
    <s v="CCDB"/>
  </r>
  <r>
    <n v="3945"/>
    <s v="CCDB"/>
    <s v="CCDB"/>
    <s v="TEARFUND"/>
    <s v="WASH"/>
    <x v="1"/>
    <x v="9"/>
    <s v="# of door"/>
    <m/>
    <n v="31"/>
    <s v="completed"/>
    <s v="Chittagong"/>
    <s v="Cox's Bazar"/>
    <x v="0"/>
    <s v="Palong Khali"/>
    <s v="Camp 01W"/>
    <x v="5"/>
    <d v="2022-08-01T00:00:00"/>
    <x v="0"/>
    <m/>
    <m/>
    <m/>
    <m/>
    <m/>
    <s v="Adward Rintu Halder"/>
    <n v="1713731351"/>
    <s v="adwardrintu@gmail.com"/>
    <s v="CCDB"/>
  </r>
  <r>
    <n v="3946"/>
    <s v="CCDB"/>
    <s v="CCDB"/>
    <s v="TEARFUND"/>
    <s v="WASH"/>
    <x v="1"/>
    <x v="3"/>
    <s v="# of door"/>
    <m/>
    <n v="85"/>
    <s v="completed"/>
    <s v="Chittagong"/>
    <s v="Cox's Bazar"/>
    <x v="0"/>
    <s v="Palong Khali"/>
    <s v="Camp 01W"/>
    <x v="5"/>
    <d v="2022-08-01T00:00:00"/>
    <x v="0"/>
    <m/>
    <m/>
    <m/>
    <m/>
    <m/>
    <s v="Adward Rintu Halder"/>
    <n v="1713731351"/>
    <s v="adwardrintu@gmail.com"/>
    <s v="CCDB"/>
  </r>
  <r>
    <n v="3947"/>
    <s v="CCDB"/>
    <s v="CCDB"/>
    <s v="TEARFUND"/>
    <s v="WASH"/>
    <x v="3"/>
    <x v="7"/>
    <s v="N/A"/>
    <m/>
    <n v="330"/>
    <s v="completed"/>
    <s v="Chittagong"/>
    <s v="Cox's Bazar"/>
    <x v="0"/>
    <s v="Palong Khali"/>
    <s v="Camp 01W"/>
    <x v="5"/>
    <d v="2022-08-01T00:00:00"/>
    <x v="0"/>
    <m/>
    <m/>
    <m/>
    <m/>
    <s v="330 Man days cleaning the camp 1 west G block"/>
    <s v="Adward Rintu Halder"/>
    <n v="1713731351"/>
    <s v="adwardrintu@gmail.com"/>
    <s v="CCDB"/>
  </r>
  <r>
    <n v="3948"/>
    <s v="CCDB"/>
    <s v="CCDB"/>
    <s v="TEARFUND"/>
    <s v="WASH"/>
    <x v="2"/>
    <x v="4"/>
    <s v="# of HP sessions at HH level"/>
    <m/>
    <n v="320"/>
    <s v="completed"/>
    <s v="Chittagong"/>
    <s v="Cox's Bazar"/>
    <x v="0"/>
    <s v="Palong Khali"/>
    <s v="Camp 01W"/>
    <x v="5"/>
    <d v="2022-08-01T00:00:00"/>
    <x v="0"/>
    <m/>
    <m/>
    <m/>
    <m/>
    <m/>
    <s v="Adward Rintu Halder"/>
    <n v="1713731351"/>
    <s v="adwardrintu@gmail.com"/>
    <s v="CCDB"/>
  </r>
  <r>
    <n v="3949"/>
    <s v="CCDB"/>
    <s v="CCDB"/>
    <s v="TEARFUND"/>
    <s v="WASH"/>
    <x v="3"/>
    <x v="5"/>
    <s v="# of campaign per camp "/>
    <m/>
    <n v="1"/>
    <s v="completed"/>
    <s v="Chittagong"/>
    <s v="Cox's Bazar"/>
    <x v="0"/>
    <s v="Palong Khali"/>
    <s v="Camp 01W"/>
    <x v="5"/>
    <d v="2022-08-01T00:00:00"/>
    <x v="0"/>
    <m/>
    <m/>
    <m/>
    <m/>
    <m/>
    <s v="Adward Rintu Halder"/>
    <n v="1713731351"/>
    <s v="adwardrintu@gmail.com"/>
    <s v="CCDB"/>
  </r>
  <r>
    <n v="3950"/>
    <s v="Swedish RC"/>
    <s v="BDRCS"/>
    <s v="SRC"/>
    <s v="WASH"/>
    <x v="1"/>
    <x v="1"/>
    <s v="# of door "/>
    <m/>
    <n v="17"/>
    <s v="completed"/>
    <s v="Chittagong"/>
    <s v="Cox's Bazar"/>
    <x v="0"/>
    <s v="Palong Khali"/>
    <s v="Camp 18"/>
    <x v="3"/>
    <d v="2022-04-01T00:00:00"/>
    <x v="0"/>
    <m/>
    <m/>
    <m/>
    <m/>
    <m/>
    <s v="Md Khairul Bashar"/>
    <n v="1628407101"/>
    <s v="khairul.bashar@bdrcs.org"/>
    <s v="Swedish RC-BDRCS"/>
  </r>
  <r>
    <n v="3951"/>
    <s v="Swedish RC"/>
    <s v="BDRCS"/>
    <s v="SRC"/>
    <s v="WASH"/>
    <x v="1"/>
    <x v="9"/>
    <s v="# of door"/>
    <m/>
    <n v="39"/>
    <s v="completed"/>
    <s v="Chittagong"/>
    <s v="Cox's Bazar"/>
    <x v="0"/>
    <s v="Palong Khali"/>
    <s v="Camp 18"/>
    <x v="3"/>
    <d v="2022-04-01T00:00:00"/>
    <x v="0"/>
    <m/>
    <m/>
    <m/>
    <m/>
    <m/>
    <s v="Md Khairul Bashar"/>
    <n v="1628407101"/>
    <s v="khairul.bashar@bdrcs.org"/>
    <s v="Swedish RC-BDRCS"/>
  </r>
  <r>
    <n v="3952"/>
    <s v="Swedish RC"/>
    <s v="BDRCS"/>
    <s v="SRC"/>
    <s v="WASH"/>
    <x v="2"/>
    <x v="4"/>
    <s v="# of HP sessions at HH level"/>
    <m/>
    <n v="5391"/>
    <s v="completed"/>
    <s v="Chittagong"/>
    <s v="Cox's Bazar"/>
    <x v="0"/>
    <s v="Palong Khali"/>
    <s v="Camp 18"/>
    <x v="3"/>
    <d v="2022-04-01T00:00:00"/>
    <x v="0"/>
    <m/>
    <m/>
    <m/>
    <m/>
    <m/>
    <s v="Md Khairul Bashar"/>
    <n v="1628407101"/>
    <s v="khairul.bashar@bdrcs.org"/>
    <s v="Swedish RC-BDRCS"/>
  </r>
  <r>
    <n v="3953"/>
    <s v="CCDB"/>
    <s v="CCDB"/>
    <s v="TEARFUND"/>
    <s v="WASH"/>
    <x v="0"/>
    <x v="0"/>
    <s v="# of tube well"/>
    <m/>
    <n v="4"/>
    <s v="completed"/>
    <s v="Chittagong"/>
    <s v="Cox's Bazar"/>
    <x v="0"/>
    <s v="Palong Khali"/>
    <s v="Camp 01E"/>
    <x v="6"/>
    <d v="2022-08-01T00:00:00"/>
    <x v="0"/>
    <m/>
    <m/>
    <m/>
    <m/>
    <m/>
    <s v="Adward Rintu Halder"/>
    <n v="1713731351"/>
    <s v="adwardrintu@gmail.com"/>
    <s v="CCDB"/>
  </r>
  <r>
    <n v="3954"/>
    <s v="CCDB"/>
    <s v="CCDB"/>
    <s v="TEARFUND"/>
    <s v="WASH"/>
    <x v="1"/>
    <x v="1"/>
    <s v="# of door "/>
    <m/>
    <n v="14"/>
    <s v="completed"/>
    <s v="Chittagong"/>
    <s v="Cox's Bazar"/>
    <x v="0"/>
    <s v="Palong Khali"/>
    <s v="Camp 01E"/>
    <x v="6"/>
    <d v="2022-08-01T00:00:00"/>
    <x v="0"/>
    <m/>
    <m/>
    <m/>
    <m/>
    <m/>
    <s v="Adward Rintu Halder"/>
    <n v="1713731351"/>
    <s v="adwardrintu@gmail.com"/>
    <s v="CCDB"/>
  </r>
  <r>
    <n v="3955"/>
    <s v="CCDB"/>
    <s v="CCDB"/>
    <s v="TEARFUND"/>
    <s v="WASH"/>
    <x v="1"/>
    <x v="9"/>
    <s v="# of door"/>
    <m/>
    <n v="22"/>
    <s v="completed"/>
    <s v="Chittagong"/>
    <s v="Cox's Bazar"/>
    <x v="0"/>
    <s v="Palong Khali"/>
    <s v="Camp 01E"/>
    <x v="6"/>
    <d v="2022-08-01T00:00:00"/>
    <x v="0"/>
    <m/>
    <m/>
    <m/>
    <m/>
    <m/>
    <s v="Adward Rintu Halder"/>
    <n v="1713731351"/>
    <s v="adwardrintu@gmail.com"/>
    <s v="CCDB"/>
  </r>
  <r>
    <n v="3956"/>
    <s v="CCDB"/>
    <s v="CCDB"/>
    <s v="TEARFUND"/>
    <s v="WASH"/>
    <x v="1"/>
    <x v="3"/>
    <s v="# of door"/>
    <m/>
    <n v="62"/>
    <s v="completed"/>
    <s v="Chittagong"/>
    <s v="Cox's Bazar"/>
    <x v="0"/>
    <s v="Palong Khali"/>
    <s v="Camp 01E"/>
    <x v="6"/>
    <d v="2022-08-01T00:00:00"/>
    <x v="0"/>
    <m/>
    <m/>
    <m/>
    <m/>
    <m/>
    <s v="Adward Rintu Halder"/>
    <n v="1713731351"/>
    <s v="adwardrintu@gmail.com"/>
    <s v="CCDB"/>
  </r>
  <r>
    <n v="3957"/>
    <s v="CCDB"/>
    <s v="CCDB"/>
    <s v="TEARFUND"/>
    <s v="WASH"/>
    <x v="3"/>
    <x v="7"/>
    <s v="N/A"/>
    <m/>
    <n v="443"/>
    <s v="completed"/>
    <s v="Chittagong"/>
    <s v="Cox's Bazar"/>
    <x v="0"/>
    <s v="Palong Khali"/>
    <s v="Camp 01E"/>
    <x v="6"/>
    <d v="2022-08-01T00:00:00"/>
    <x v="0"/>
    <m/>
    <m/>
    <m/>
    <m/>
    <s v="Number of 443 Man days cleaning the camp 1 east D block as a WASH Focal."/>
    <s v="Adward Rintu Halder"/>
    <n v="1713731351"/>
    <s v="adwardrintu@gmail.com"/>
    <s v="CCDB"/>
  </r>
  <r>
    <n v="3958"/>
    <s v="CCDB"/>
    <s v="CCDB"/>
    <s v="TEARFUND"/>
    <s v="WASH"/>
    <x v="2"/>
    <x v="4"/>
    <s v="# of HP sessions at HH level"/>
    <m/>
    <n v="760"/>
    <s v="completed"/>
    <s v="Chittagong"/>
    <s v="Cox's Bazar"/>
    <x v="0"/>
    <s v="Palong Khali"/>
    <s v="Camp 01E"/>
    <x v="6"/>
    <d v="2022-08-01T00:00:00"/>
    <x v="0"/>
    <m/>
    <m/>
    <m/>
    <m/>
    <m/>
    <s v="Adward Rintu Halder"/>
    <n v="1713731351"/>
    <s v="adwardrintu@gmail.com"/>
    <s v="CCDB"/>
  </r>
  <r>
    <n v="3959"/>
    <s v="CCDB"/>
    <s v="CCDB"/>
    <s v="TEARFUND"/>
    <s v="WASH"/>
    <x v="3"/>
    <x v="7"/>
    <s v="N/A"/>
    <m/>
    <n v="50"/>
    <s v="completed"/>
    <s v="Chittagong"/>
    <s v="Cox's Bazar"/>
    <x v="0"/>
    <s v="Palong Khali"/>
    <s v="Camp 01E"/>
    <x v="6"/>
    <d v="2022-08-01T00:00:00"/>
    <x v="0"/>
    <m/>
    <m/>
    <m/>
    <m/>
    <s v="Number of 50 WASH Management committee meeting"/>
    <s v="Adward Rintu Halder"/>
    <n v="1713731351"/>
    <s v="adwardrintu@gmail.com"/>
    <s v="CCDB"/>
  </r>
  <r>
    <n v="3960"/>
    <s v="IFRC"/>
    <s v="BDRCS"/>
    <s v="IFRC"/>
    <s v="WASH"/>
    <x v="0"/>
    <x v="0"/>
    <s v="# of tube well"/>
    <m/>
    <n v="115"/>
    <s v="completed"/>
    <s v="Chittagong"/>
    <s v="Cox's Bazar"/>
    <x v="0"/>
    <s v="Palong Khali"/>
    <s v="Camp 19"/>
    <x v="5"/>
    <d v="2022-06-01T00:00:00"/>
    <x v="0"/>
    <m/>
    <m/>
    <m/>
    <m/>
    <m/>
    <s v="Md Khairul Bashar"/>
    <n v="1628407101"/>
    <s v="khairul.bashar@bdrcs.org"/>
    <s v="IFRC-BDRCS"/>
  </r>
  <r>
    <n v="3961"/>
    <s v="IFRC"/>
    <s v="BDRCS"/>
    <s v="IFRC"/>
    <s v="WASH"/>
    <x v="1"/>
    <x v="1"/>
    <s v="# of door "/>
    <m/>
    <n v="18"/>
    <s v="completed"/>
    <s v="Chittagong"/>
    <s v="Cox's Bazar"/>
    <x v="0"/>
    <s v="Palong Khali"/>
    <s v="Camp 19"/>
    <x v="5"/>
    <d v="2022-06-01T00:00:00"/>
    <x v="0"/>
    <m/>
    <m/>
    <m/>
    <m/>
    <m/>
    <s v="Md Khairul Bashar"/>
    <n v="1628407101"/>
    <s v="khairul.bashar@bdrcs.org"/>
    <s v="IFRC-BDRCS"/>
  </r>
  <r>
    <n v="3962"/>
    <s v="IFRC"/>
    <s v="BDRCS"/>
    <s v="IFRC"/>
    <s v="WASH"/>
    <x v="1"/>
    <x v="9"/>
    <s v="# of door"/>
    <m/>
    <n v="32"/>
    <s v="completed"/>
    <s v="Chittagong"/>
    <s v="Cox's Bazar"/>
    <x v="0"/>
    <s v="Palong Khali"/>
    <s v="Camp 19"/>
    <x v="5"/>
    <d v="2022-06-01T00:00:00"/>
    <x v="0"/>
    <m/>
    <m/>
    <m/>
    <m/>
    <m/>
    <s v="Md Khairul Bashar"/>
    <n v="1628407101"/>
    <s v="khairul.bashar@bdrcs.org"/>
    <s v="IFRC-BDRCS"/>
  </r>
  <r>
    <n v="3963"/>
    <s v="IFRC"/>
    <s v="BDRCS"/>
    <s v="IFRC"/>
    <s v="WASH"/>
    <x v="1"/>
    <x v="3"/>
    <s v="# of door"/>
    <m/>
    <n v="140"/>
    <s v="completed"/>
    <s v="Chittagong"/>
    <s v="Cox's Bazar"/>
    <x v="0"/>
    <s v="Palong Khali"/>
    <s v="Camp 19"/>
    <x v="5"/>
    <d v="2022-06-01T00:00:00"/>
    <x v="0"/>
    <m/>
    <m/>
    <m/>
    <m/>
    <m/>
    <s v="Md Khairul Bashar"/>
    <n v="1628407101"/>
    <s v="khairul.bashar@bdrcs.org"/>
    <s v="IFRC-BDRCS"/>
  </r>
  <r>
    <n v="3964"/>
    <s v="IFRC"/>
    <s v="BDRCS"/>
    <s v="IFRC"/>
    <s v="WASH"/>
    <x v="3"/>
    <x v="6"/>
    <s v="# of plant"/>
    <m/>
    <n v="1"/>
    <s v="completed"/>
    <s v="Chittagong"/>
    <s v="Cox's Bazar"/>
    <x v="0"/>
    <s v="Palong Khali"/>
    <s v="Camp 19"/>
    <x v="5"/>
    <d v="2022-06-01T00:00:00"/>
    <x v="0"/>
    <m/>
    <m/>
    <m/>
    <m/>
    <m/>
    <s v="Md Khairul Bashar"/>
    <n v="1628407101"/>
    <s v="khairul.bashar@bdrcs.org"/>
    <s v="IFRC-BDRCS"/>
  </r>
  <r>
    <n v="3965"/>
    <s v="German RC"/>
    <s v="BDRCS"/>
    <s v="GRC"/>
    <s v="WASH"/>
    <x v="1"/>
    <x v="1"/>
    <s v="# of door "/>
    <m/>
    <n v="32"/>
    <s v="completed"/>
    <s v="Chittagong"/>
    <s v="Cox's Bazar"/>
    <x v="0"/>
    <s v="Palong Khali"/>
    <s v="Camp 13"/>
    <x v="5"/>
    <d v="2022-06-01T00:00:00"/>
    <x v="0"/>
    <m/>
    <m/>
    <m/>
    <m/>
    <m/>
    <s v="Md Khairul Bashar"/>
    <n v="1628407101"/>
    <s v="khairul.bashar@bdrcs.org"/>
    <s v="German RC-BDRCS"/>
  </r>
  <r>
    <n v="3966"/>
    <s v="German RC"/>
    <s v="BDRCS"/>
    <s v="GRC"/>
    <s v="WASH"/>
    <x v="1"/>
    <x v="9"/>
    <s v="# of door"/>
    <m/>
    <n v="42"/>
    <s v="completed"/>
    <s v="Chittagong"/>
    <s v="Cox's Bazar"/>
    <x v="0"/>
    <s v="Palong Khali"/>
    <s v="Camp 13"/>
    <x v="5"/>
    <d v="2022-06-01T00:00:00"/>
    <x v="0"/>
    <m/>
    <m/>
    <m/>
    <m/>
    <m/>
    <s v="Md Khairul Bashar"/>
    <n v="1628407101"/>
    <s v="khairul.bashar@bdrcs.org"/>
    <s v="German RC-BDRCS"/>
  </r>
  <r>
    <n v="3967"/>
    <s v="German RC"/>
    <s v="BDRCS"/>
    <s v="GRC"/>
    <s v="WASH"/>
    <x v="2"/>
    <x v="40"/>
    <s v="# of laundry facility"/>
    <m/>
    <n v="314"/>
    <s v="completed"/>
    <s v="Chittagong"/>
    <s v="Cox's Bazar"/>
    <x v="0"/>
    <s v="Palong Khali"/>
    <s v="Camp 13"/>
    <x v="5"/>
    <d v="2022-06-01T00:00:00"/>
    <x v="0"/>
    <m/>
    <m/>
    <m/>
    <m/>
    <m/>
    <s v="Md Khairul Bashar"/>
    <n v="1628407101"/>
    <s v="khairul.bashar@bdrcs.org"/>
    <s v="German RC-BDRCS"/>
  </r>
  <r>
    <n v="3968"/>
    <s v="German RC"/>
    <s v="BDRCS"/>
    <s v="GRC"/>
    <s v="WASH"/>
    <x v="0"/>
    <x v="0"/>
    <s v="# of tube well"/>
    <m/>
    <n v="56"/>
    <s v="completed"/>
    <s v="Chittagong"/>
    <s v="Cox's Bazar"/>
    <x v="0"/>
    <s v="Palong Khali"/>
    <s v="Camp 13"/>
    <x v="5"/>
    <d v="2022-06-01T00:00:00"/>
    <x v="0"/>
    <m/>
    <m/>
    <m/>
    <m/>
    <m/>
    <s v="Md Khairul Bashar"/>
    <n v="1628407101"/>
    <s v="khairul.bashar@bdrcs.org"/>
    <s v="German RC-BDRCS"/>
  </r>
  <r>
    <n v="3969"/>
    <s v="German RC"/>
    <s v="BDRCS"/>
    <s v="GRC"/>
    <s v="WASH"/>
    <x v="0"/>
    <x v="0"/>
    <s v="# of tube well"/>
    <m/>
    <n v="51"/>
    <s v="completed"/>
    <s v="Chittagong"/>
    <s v="Cox's Bazar"/>
    <x v="0"/>
    <s v="Palong Khali"/>
    <s v="Camp 18"/>
    <x v="5"/>
    <d v="2022-06-01T00:00:00"/>
    <x v="0"/>
    <m/>
    <m/>
    <m/>
    <m/>
    <m/>
    <s v="Md Khairul Bashar"/>
    <n v="1628407101"/>
    <s v="khairul.bashar@bdrcs.org"/>
    <s v="German RC-BDRCS"/>
  </r>
  <r>
    <n v="3970"/>
    <s v="German RC"/>
    <s v="BDRCS"/>
    <s v="GRC"/>
    <s v="WASH"/>
    <x v="1"/>
    <x v="1"/>
    <s v="# of door "/>
    <m/>
    <n v="1"/>
    <s v="completed"/>
    <s v="Chittagong"/>
    <s v="Cox's Bazar"/>
    <x v="0"/>
    <s v="Palong Khali"/>
    <s v="Camp 18"/>
    <x v="5"/>
    <d v="2022-06-01T00:00:00"/>
    <x v="0"/>
    <m/>
    <m/>
    <m/>
    <m/>
    <m/>
    <s v="Md Khairul Bashar"/>
    <n v="1628407101"/>
    <s v="khairul.bashar@bdrcs.org"/>
    <s v="German RC-BDRCS"/>
  </r>
  <r>
    <n v="3971"/>
    <s v="German RC"/>
    <s v="BDRCS"/>
    <s v="GRC"/>
    <s v="WASH"/>
    <x v="1"/>
    <x v="9"/>
    <s v="# of door"/>
    <m/>
    <n v="19"/>
    <s v="completed"/>
    <s v="Chittagong"/>
    <s v="Cox's Bazar"/>
    <x v="0"/>
    <s v="Palong Khali"/>
    <s v="Camp 18"/>
    <x v="5"/>
    <d v="2022-06-01T00:00:00"/>
    <x v="0"/>
    <m/>
    <m/>
    <m/>
    <m/>
    <m/>
    <s v="Md Khairul Bashar"/>
    <n v="1628407101"/>
    <s v="khairul.bashar@bdrcs.org"/>
    <s v="German RC-BDRCS"/>
  </r>
  <r>
    <n v="3972"/>
    <s v="German RC"/>
    <s v="BDRCS"/>
    <s v="GRC"/>
    <s v="WASH"/>
    <x v="1"/>
    <x v="3"/>
    <s v="# of door"/>
    <m/>
    <n v="80"/>
    <s v="completed"/>
    <s v="Chittagong"/>
    <s v="Cox's Bazar"/>
    <x v="0"/>
    <s v="Palong Khali"/>
    <s v="Camp 18"/>
    <x v="5"/>
    <d v="2022-06-01T00:00:00"/>
    <x v="0"/>
    <m/>
    <m/>
    <m/>
    <m/>
    <m/>
    <s v="Md Khairul Bashar"/>
    <n v="1628407101"/>
    <s v="khairul.bashar@bdrcs.org"/>
    <s v="German RC-BDRCS"/>
  </r>
  <r>
    <n v="3973"/>
    <s v="German RC"/>
    <s v="BDRCS"/>
    <s v="GRC"/>
    <s v="WASH"/>
    <x v="2"/>
    <x v="10"/>
    <s v="# of HP sessions at community level"/>
    <m/>
    <n v="830"/>
    <s v="completed"/>
    <s v="Chittagong"/>
    <s v="Cox's Bazar"/>
    <x v="0"/>
    <s v="Palong Khali"/>
    <s v="Camp 18"/>
    <x v="5"/>
    <d v="2022-06-01T00:00:00"/>
    <x v="0"/>
    <m/>
    <m/>
    <m/>
    <m/>
    <m/>
    <s v="Md Khairul Bashar"/>
    <n v="1628407101"/>
    <s v="khairul.bashar@bdrcs.org"/>
    <s v="German RC-BDRCS"/>
  </r>
  <r>
    <n v="3974"/>
    <s v="German RC"/>
    <s v="BDRCS"/>
    <s v="GRC"/>
    <s v="WASH"/>
    <x v="2"/>
    <x v="4"/>
    <s v="# of HP sessions at HH level"/>
    <m/>
    <n v="2785"/>
    <s v="completed"/>
    <s v="Chittagong"/>
    <s v="Cox's Bazar"/>
    <x v="0"/>
    <s v="Palong Khali"/>
    <s v="Camp 18"/>
    <x v="5"/>
    <d v="2022-06-01T00:00:00"/>
    <x v="0"/>
    <m/>
    <m/>
    <m/>
    <m/>
    <m/>
    <s v="Md Khairul Bashar"/>
    <n v="1628407101"/>
    <s v="khairul.bashar@bdrcs.org"/>
    <s v="German RC-BDRCS"/>
  </r>
  <r>
    <n v="3975"/>
    <s v="Turkish RC"/>
    <s v="BDRCS"/>
    <s v="TRC"/>
    <s v="WASH"/>
    <x v="2"/>
    <x v="10"/>
    <s v="# of HP sessions at community level"/>
    <m/>
    <n v="400"/>
    <s v="completed"/>
    <s v="Chittagong"/>
    <s v="Cox's Bazar"/>
    <x v="0"/>
    <s v="Palong Khali"/>
    <s v="Camp 17"/>
    <x v="5"/>
    <d v="2022-06-01T00:00:00"/>
    <x v="0"/>
    <m/>
    <m/>
    <m/>
    <m/>
    <m/>
    <s v="Md Khairul Bashar"/>
    <n v="1628407101"/>
    <s v="khairul.bashar@bdrcs.org"/>
    <s v="Turkish RC-BDRCS"/>
  </r>
  <r>
    <n v="3976"/>
    <s v="Turkish RC"/>
    <s v="BDRCS"/>
    <s v="TRC"/>
    <s v="WASH"/>
    <x v="2"/>
    <x v="4"/>
    <s v="# of HP sessions at HH level"/>
    <m/>
    <n v="722"/>
    <s v="completed"/>
    <s v="Chittagong"/>
    <s v="Cox's Bazar"/>
    <x v="0"/>
    <s v="Palong Khali"/>
    <s v="Camp 17"/>
    <x v="5"/>
    <d v="2022-06-01T00:00:00"/>
    <x v="0"/>
    <m/>
    <m/>
    <m/>
    <m/>
    <m/>
    <s v="Md Khairul Bashar"/>
    <n v="1628407101"/>
    <s v="khairul.bashar@bdrcs.org"/>
    <s v="Turkish RC-BDRCS"/>
  </r>
  <r>
    <n v="3977"/>
    <s v="IFRC"/>
    <s v="BDRCS"/>
    <s v="IFRC"/>
    <s v="WASH"/>
    <x v="2"/>
    <x v="4"/>
    <s v="# of HP sessions at HH level"/>
    <m/>
    <n v="1155"/>
    <s v="completed"/>
    <s v="Chittagong"/>
    <s v="Cox's Bazar"/>
    <x v="0"/>
    <s v="Palong Khali"/>
    <s v="Camp 11"/>
    <x v="5"/>
    <d v="2022-06-01T00:00:00"/>
    <x v="0"/>
    <m/>
    <m/>
    <m/>
    <m/>
    <m/>
    <s v="Md Khairul Bashar"/>
    <n v="1628407101"/>
    <s v="khairul.bashar@bdrcs.org"/>
    <s v="IFRC-BDRCS"/>
  </r>
  <r>
    <n v="3978"/>
    <s v="Caritas"/>
    <s v="Caritas"/>
    <s v="Caritas Spain"/>
    <s v="WASH"/>
    <x v="0"/>
    <x v="0"/>
    <s v="# of tube well"/>
    <m/>
    <n v="26"/>
    <s v="completed"/>
    <s v="Chittagong"/>
    <s v="Cox's Bazar"/>
    <x v="0"/>
    <s v="Palong Khali"/>
    <s v="Camp 04"/>
    <x v="6"/>
    <d v="2023-06-01T00:00:00"/>
    <x v="0"/>
    <m/>
    <m/>
    <m/>
    <m/>
    <m/>
    <s v="Pius Nanuar"/>
    <n v="1722524747"/>
    <s v="pius_nanuar.sro@caritasbd.org"/>
    <s v="Caritas"/>
  </r>
  <r>
    <n v="3979"/>
    <s v="Caritas"/>
    <s v="Caritas"/>
    <s v="Caritas Spain"/>
    <s v="WASH"/>
    <x v="1"/>
    <x v="3"/>
    <s v="# of door"/>
    <m/>
    <n v="54"/>
    <s v="completed"/>
    <s v="Chittagong"/>
    <s v="Cox's Bazar"/>
    <x v="0"/>
    <s v="Palong Khali"/>
    <s v="Camp 04"/>
    <x v="6"/>
    <d v="2023-06-01T00:00:00"/>
    <x v="0"/>
    <m/>
    <m/>
    <m/>
    <m/>
    <m/>
    <s v="Pius Nanuar"/>
    <n v="1722524747"/>
    <s v="pius_nanuar.sro@caritasbd.org"/>
    <s v="Caritas"/>
  </r>
  <r>
    <n v="3980"/>
    <s v="Caritas"/>
    <s v="Caritas"/>
    <s v="Caritas Spain"/>
    <s v="WASH"/>
    <x v="2"/>
    <x v="10"/>
    <s v="# of HP sessions at community level"/>
    <m/>
    <n v="68"/>
    <s v="completed"/>
    <s v="Chittagong"/>
    <s v="Cox's Bazar"/>
    <x v="0"/>
    <s v="Palong Khali"/>
    <s v="Camp 04"/>
    <x v="6"/>
    <d v="2023-06-01T00:00:00"/>
    <x v="0"/>
    <m/>
    <m/>
    <m/>
    <m/>
    <m/>
    <s v="Pius Nanuar"/>
    <n v="1722524747"/>
    <s v="pius_nanuar.sro@caritasbd.org"/>
    <s v="Caritas"/>
  </r>
  <r>
    <n v="3981"/>
    <s v="Caritas"/>
    <s v="Caritas"/>
    <s v="Caritas Spain"/>
    <s v="WASH"/>
    <x v="2"/>
    <x v="4"/>
    <s v="# of HP sessions at HH level"/>
    <m/>
    <n v="700"/>
    <s v="completed"/>
    <s v="Chittagong"/>
    <s v="Cox's Bazar"/>
    <x v="0"/>
    <s v="Palong Khali"/>
    <s v="Camp 04"/>
    <x v="6"/>
    <d v="2023-06-01T00:00:00"/>
    <x v="0"/>
    <m/>
    <m/>
    <m/>
    <m/>
    <m/>
    <s v="Pius Nanuar"/>
    <n v="1722524747"/>
    <s v="pius_nanuar.sro@caritasbd.org"/>
    <s v="Caritas"/>
  </r>
  <r>
    <n v="3982"/>
    <s v="Caritas"/>
    <s v="Caritas"/>
    <s v="Caritas Spain"/>
    <s v="WASH"/>
    <x v="2"/>
    <x v="33"/>
    <s v="# of facilities"/>
    <m/>
    <n v="300"/>
    <s v="completed"/>
    <s v="Chittagong"/>
    <s v="Cox's Bazar"/>
    <x v="0"/>
    <s v="Palong Khali"/>
    <s v="Camp 04"/>
    <x v="6"/>
    <d v="2023-06-01T00:00:00"/>
    <x v="0"/>
    <m/>
    <m/>
    <m/>
    <m/>
    <m/>
    <s v="Pius Nanuar"/>
    <n v="1722524747"/>
    <s v="pius_nanuar.sro@caritasbd.org"/>
    <s v="Caritas"/>
  </r>
  <r>
    <n v="3983"/>
    <s v="Caritas"/>
    <s v="Caritas"/>
    <s v="Caritas Spain"/>
    <s v="WASH"/>
    <x v="3"/>
    <x v="5"/>
    <s v="# of campaign per camp "/>
    <m/>
    <n v="2"/>
    <s v="completed"/>
    <s v="Chittagong"/>
    <s v="Cox's Bazar"/>
    <x v="0"/>
    <s v="Palong Khali"/>
    <s v="Camp 04"/>
    <x v="6"/>
    <d v="2023-06-01T00:00:00"/>
    <x v="0"/>
    <m/>
    <m/>
    <m/>
    <m/>
    <m/>
    <s v="Pius Nanuar"/>
    <n v="1722524747"/>
    <s v="pius_nanuar.sro@caritasbd.org"/>
    <s v="Caritas"/>
  </r>
  <r>
    <n v="3984"/>
    <s v="Caritas"/>
    <s v="Caritas"/>
    <s v="Caritas Spain"/>
    <s v="WASH"/>
    <x v="3"/>
    <x v="7"/>
    <s v="N/A"/>
    <m/>
    <n v="74"/>
    <s v="completed"/>
    <s v="Chittagong"/>
    <s v="Cox's Bazar"/>
    <x v="0"/>
    <s v="Palong Khali"/>
    <s v="Camp 04"/>
    <x v="6"/>
    <d v="2023-06-01T00:00:00"/>
    <x v="0"/>
    <m/>
    <m/>
    <m/>
    <m/>
    <s v="Collection and transport of Solid waste from communal to tertiary"/>
    <s v="Pius Nanuar"/>
    <n v="1722524747"/>
    <s v="pius_nanuar.sro@caritasbd.org"/>
    <s v="Caritas"/>
  </r>
  <r>
    <n v="3985"/>
    <s v="CARE"/>
    <s v="CARE"/>
    <s v="Unicef"/>
    <s v="WASH"/>
    <x v="0"/>
    <x v="0"/>
    <s v="# of tube well"/>
    <m/>
    <n v="435"/>
    <s v="completed"/>
    <s v="Chittagong"/>
    <s v="Cox's Bazar"/>
    <x v="0"/>
    <s v="Palong Khali"/>
    <s v="Camp 15"/>
    <x v="6"/>
    <d v="2023-03-01T00:00:00"/>
    <x v="0"/>
    <m/>
    <m/>
    <m/>
    <m/>
    <m/>
    <s v="MAHMUD"/>
    <n v="1777773726"/>
    <s v="MahmudHossain.Munna@care.org"/>
    <s v="CARE"/>
  </r>
  <r>
    <n v="3986"/>
    <s v="CARE"/>
    <s v="CARE"/>
    <s v="Unicef"/>
    <s v="WASH"/>
    <x v="0"/>
    <x v="12"/>
    <s v="# of water network"/>
    <m/>
    <n v="15"/>
    <s v="completed"/>
    <s v="Chittagong"/>
    <s v="Cox's Bazar"/>
    <x v="0"/>
    <s v="Palong Khali"/>
    <s v="Camp 15"/>
    <x v="6"/>
    <d v="2023-03-01T00:00:00"/>
    <x v="0"/>
    <m/>
    <m/>
    <m/>
    <m/>
    <m/>
    <s v="MAHMUD"/>
    <n v="1777773726"/>
    <s v="MahmudHossain.Munna@care.org"/>
    <s v="CARE"/>
  </r>
  <r>
    <n v="3987"/>
    <s v="CARE"/>
    <s v="CARE"/>
    <s v="Unicef"/>
    <s v="WASH"/>
    <x v="1"/>
    <x v="1"/>
    <s v="# of door "/>
    <m/>
    <n v="336"/>
    <s v="completed"/>
    <s v="Chittagong"/>
    <s v="Cox's Bazar"/>
    <x v="0"/>
    <s v="Palong Khali"/>
    <s v="Camp 15"/>
    <x v="6"/>
    <d v="2023-03-01T00:00:00"/>
    <x v="0"/>
    <m/>
    <m/>
    <m/>
    <m/>
    <m/>
    <s v="MAHMUD"/>
    <n v="1777773726"/>
    <s v="MahmudHossain.Munna@care.org"/>
    <s v="CARE"/>
  </r>
  <r>
    <n v="3988"/>
    <s v="CARE"/>
    <s v="CARE"/>
    <s v="Unicef"/>
    <s v="WASH"/>
    <x v="1"/>
    <x v="8"/>
    <s v="# of FSM Site"/>
    <m/>
    <n v="22"/>
    <s v="completed"/>
    <s v="Chittagong"/>
    <s v="Cox's Bazar"/>
    <x v="0"/>
    <s v="Palong Khali"/>
    <s v="Camp 15"/>
    <x v="6"/>
    <d v="2023-03-01T00:00:00"/>
    <x v="0"/>
    <m/>
    <m/>
    <m/>
    <m/>
    <m/>
    <s v="MAHMUD"/>
    <n v="1777773726"/>
    <s v="MahmudHossain.Munna@care.org"/>
    <s v="CARE"/>
  </r>
  <r>
    <n v="3989"/>
    <s v="CARE"/>
    <s v="CARE"/>
    <s v="Unicef"/>
    <s v="WASH"/>
    <x v="1"/>
    <x v="9"/>
    <s v="# of door"/>
    <m/>
    <n v="425"/>
    <s v="completed"/>
    <s v="Chittagong"/>
    <s v="Cox's Bazar"/>
    <x v="0"/>
    <s v="Palong Khali"/>
    <s v="Camp 15"/>
    <x v="6"/>
    <d v="2023-03-01T00:00:00"/>
    <x v="0"/>
    <m/>
    <m/>
    <m/>
    <m/>
    <m/>
    <s v="MAHMUD"/>
    <n v="1777773726"/>
    <s v="MahmudHossain.Munna@care.org"/>
    <s v="CARE"/>
  </r>
  <r>
    <n v="3990"/>
    <s v="CARE"/>
    <s v="CARE"/>
    <s v="Unicef"/>
    <s v="WASH"/>
    <x v="2"/>
    <x v="10"/>
    <s v="# of HP sessions at community level"/>
    <m/>
    <n v="84"/>
    <s v="completed"/>
    <s v="Chittagong"/>
    <s v="Cox's Bazar"/>
    <x v="0"/>
    <s v="Palong Khali"/>
    <s v="Camp 15"/>
    <x v="6"/>
    <d v="2023-03-01T00:00:00"/>
    <x v="0"/>
    <m/>
    <m/>
    <m/>
    <m/>
    <m/>
    <s v="MAHMUD"/>
    <n v="1777773726"/>
    <s v="MahmudHossain.Munna@care.org"/>
    <s v="CARE"/>
  </r>
  <r>
    <n v="3991"/>
    <s v="CARE"/>
    <s v="CARE"/>
    <s v="Unicef"/>
    <s v="WASH"/>
    <x v="2"/>
    <x v="4"/>
    <s v="# of HP sessions at HH level"/>
    <m/>
    <n v="8846"/>
    <s v="completed"/>
    <s v="Chittagong"/>
    <s v="Cox's Bazar"/>
    <x v="0"/>
    <s v="Palong Khali"/>
    <s v="Camp 15"/>
    <x v="6"/>
    <d v="2023-03-01T00:00:00"/>
    <x v="0"/>
    <m/>
    <m/>
    <m/>
    <m/>
    <m/>
    <s v="MAHMUD"/>
    <n v="1777773726"/>
    <s v="MahmudHossain.Munna@care.org"/>
    <s v="CARE"/>
  </r>
  <r>
    <n v="3992"/>
    <s v="CARE"/>
    <s v="CARE"/>
    <s v="Unicef"/>
    <s v="WASH"/>
    <x v="3"/>
    <x v="6"/>
    <s v="# of plant"/>
    <m/>
    <n v="3"/>
    <s v="completed"/>
    <s v="Chittagong"/>
    <s v="Cox's Bazar"/>
    <x v="0"/>
    <s v="Palong Khali"/>
    <s v="Camp 15"/>
    <x v="6"/>
    <d v="2023-03-01T00:00:00"/>
    <x v="0"/>
    <m/>
    <m/>
    <m/>
    <m/>
    <m/>
    <s v="MAHMUD"/>
    <n v="1777773726"/>
    <s v="MahmudHossain.Munna@care.org"/>
    <s v="CARE"/>
  </r>
  <r>
    <n v="3993"/>
    <s v="CARE"/>
    <s v="CARE"/>
    <s v="Unicef"/>
    <s v="WASH"/>
    <x v="0"/>
    <x v="0"/>
    <s v="# of tube well"/>
    <m/>
    <n v="73"/>
    <s v="completed"/>
    <s v="Chittagong"/>
    <s v="Cox's Bazar"/>
    <x v="0"/>
    <s v="Palong Khali"/>
    <s v="Camp 16"/>
    <x v="6"/>
    <d v="2023-03-01T00:00:00"/>
    <x v="0"/>
    <m/>
    <m/>
    <m/>
    <m/>
    <m/>
    <s v="MAHMUD"/>
    <n v="1777773726"/>
    <s v="MahmudHossain.Munna@care.org"/>
    <s v="CARE"/>
  </r>
  <r>
    <n v="3994"/>
    <s v="CARE"/>
    <s v="CARE"/>
    <s v="Unicef"/>
    <s v="WASH"/>
    <x v="0"/>
    <x v="12"/>
    <s v="# of water network"/>
    <m/>
    <n v="5"/>
    <s v="completed"/>
    <s v="Chittagong"/>
    <s v="Cox's Bazar"/>
    <x v="0"/>
    <s v="Palong Khali"/>
    <s v="Camp 16"/>
    <x v="6"/>
    <d v="2023-03-01T00:00:00"/>
    <x v="0"/>
    <m/>
    <m/>
    <m/>
    <m/>
    <m/>
    <s v="MAHMUD"/>
    <n v="1777773726"/>
    <s v="MahmudHossain.Munna@care.org"/>
    <s v="CARE"/>
  </r>
  <r>
    <n v="3995"/>
    <s v="CARE"/>
    <s v="CARE"/>
    <s v="Unicef"/>
    <s v="WASH"/>
    <x v="0"/>
    <x v="30"/>
    <s v="# of household"/>
    <m/>
    <n v="200"/>
    <s v="completed"/>
    <s v="Chittagong"/>
    <s v="Cox's Bazar"/>
    <x v="0"/>
    <s v="Palong Khali"/>
    <s v="Camp 16"/>
    <x v="6"/>
    <d v="2023-03-01T00:00:00"/>
    <x v="0"/>
    <m/>
    <m/>
    <m/>
    <m/>
    <m/>
    <s v="MAHMUD"/>
    <n v="1777773726"/>
    <s v="MahmudHossain.Munna@care.org"/>
    <s v="CARE"/>
  </r>
  <r>
    <n v="3996"/>
    <s v="CARE"/>
    <s v="CARE"/>
    <s v="Unicef"/>
    <s v="WASH"/>
    <x v="1"/>
    <x v="1"/>
    <s v="# of door "/>
    <m/>
    <n v="50"/>
    <s v="completed"/>
    <s v="Chittagong"/>
    <s v="Cox's Bazar"/>
    <x v="0"/>
    <s v="Palong Khali"/>
    <s v="Camp 16"/>
    <x v="6"/>
    <d v="2023-03-01T00:00:00"/>
    <x v="0"/>
    <m/>
    <m/>
    <m/>
    <m/>
    <m/>
    <s v="MAHMUD"/>
    <n v="1777773726"/>
    <s v="MahmudHossain.Munna@care.org"/>
    <s v="CARE"/>
  </r>
  <r>
    <n v="3997"/>
    <s v="CARE"/>
    <s v="CARE"/>
    <s v="Unicef"/>
    <s v="WASH"/>
    <x v="1"/>
    <x v="8"/>
    <s v="# of FSM Site"/>
    <m/>
    <n v="7"/>
    <s v="completed"/>
    <s v="Chittagong"/>
    <s v="Cox's Bazar"/>
    <x v="0"/>
    <s v="Palong Khali"/>
    <s v="Camp 16"/>
    <x v="6"/>
    <d v="2023-03-01T00:00:00"/>
    <x v="0"/>
    <m/>
    <m/>
    <m/>
    <m/>
    <m/>
    <s v="MAHMUD"/>
    <n v="1777773726"/>
    <s v="MahmudHossain.Munna@care.org"/>
    <s v="CARE"/>
  </r>
  <r>
    <n v="3998"/>
    <s v="CARE"/>
    <s v="CARE"/>
    <s v="Unicef"/>
    <s v="WASH"/>
    <x v="1"/>
    <x v="9"/>
    <s v="# of door"/>
    <m/>
    <n v="64"/>
    <s v="completed"/>
    <s v="Chittagong"/>
    <s v="Cox's Bazar"/>
    <x v="0"/>
    <s v="Palong Khali"/>
    <s v="Camp 16"/>
    <x v="6"/>
    <d v="2023-03-01T00:00:00"/>
    <x v="0"/>
    <m/>
    <m/>
    <m/>
    <m/>
    <m/>
    <s v="MAHMUD"/>
    <n v="1777773726"/>
    <s v="MahmudHossain.Munna@care.org"/>
    <s v="CARE"/>
  </r>
  <r>
    <n v="3999"/>
    <s v="CARE"/>
    <s v="CARE"/>
    <s v="Unicef"/>
    <s v="WASH"/>
    <x v="2"/>
    <x v="10"/>
    <s v="# of HP sessions at community level"/>
    <m/>
    <n v="28"/>
    <s v="completed"/>
    <s v="Chittagong"/>
    <s v="Cox's Bazar"/>
    <x v="0"/>
    <s v="Palong Khali"/>
    <s v="Camp 16"/>
    <x v="6"/>
    <d v="2023-03-01T00:00:00"/>
    <x v="0"/>
    <m/>
    <m/>
    <m/>
    <m/>
    <m/>
    <s v="MAHMUD"/>
    <n v="1777773726"/>
    <s v="MahmudHossain.Munna@care.org"/>
    <s v="CARE"/>
  </r>
  <r>
    <n v="4000"/>
    <s v="CARE"/>
    <s v="CARE"/>
    <s v="Unicef"/>
    <s v="WASH"/>
    <x v="2"/>
    <x v="4"/>
    <s v="# of HP sessions at HH level"/>
    <m/>
    <n v="3513"/>
    <s v="completed"/>
    <s v="Chittagong"/>
    <s v="Cox's Bazar"/>
    <x v="0"/>
    <s v="Palong Khali"/>
    <s v="Camp 16"/>
    <x v="6"/>
    <d v="2023-03-01T00:00:00"/>
    <x v="0"/>
    <m/>
    <m/>
    <m/>
    <m/>
    <m/>
    <s v="MAHMUD"/>
    <n v="1777773726"/>
    <s v="MahmudHossain.Munna@care.org"/>
    <s v="CARE"/>
  </r>
  <r>
    <n v="4001"/>
    <s v="CARE"/>
    <s v="CARE"/>
    <s v="Unicef"/>
    <s v="WASH"/>
    <x v="3"/>
    <x v="6"/>
    <s v="# of plant"/>
    <m/>
    <n v="1"/>
    <s v="completed"/>
    <s v="Chittagong"/>
    <s v="Cox's Bazar"/>
    <x v="0"/>
    <s v="Palong Khali"/>
    <s v="Camp 16"/>
    <x v="6"/>
    <d v="2023-03-01T00:00:00"/>
    <x v="0"/>
    <m/>
    <m/>
    <m/>
    <m/>
    <m/>
    <s v="MAHMUD"/>
    <n v="1777773726"/>
    <s v="MahmudHossain.Munna@care.org"/>
    <s v="CARE"/>
  </r>
  <r>
    <n v="4002"/>
    <s v="Caritas"/>
    <s v="Caritas"/>
    <s v="Caritas Spain"/>
    <s v="WASH"/>
    <x v="0"/>
    <x v="0"/>
    <s v="# of tube well"/>
    <m/>
    <n v="10"/>
    <s v="completed"/>
    <s v="Chittagong"/>
    <s v="Cox's Bazar"/>
    <x v="0"/>
    <s v="Palong Khali"/>
    <s v="Camp 17"/>
    <x v="6"/>
    <d v="2023-06-01T00:00:00"/>
    <x v="0"/>
    <m/>
    <m/>
    <m/>
    <m/>
    <m/>
    <s v="Pius Nanuar"/>
    <n v="1722524747"/>
    <s v="pius_nanuar.sro@caritasbd.org"/>
    <s v="Caritas"/>
  </r>
  <r>
    <n v="4003"/>
    <s v="Caritas"/>
    <s v="Caritas"/>
    <s v="Caritas Spain"/>
    <s v="WASH"/>
    <x v="2"/>
    <x v="10"/>
    <s v="# of HP sessions at community level"/>
    <m/>
    <n v="133"/>
    <s v="completed"/>
    <s v="Chittagong"/>
    <s v="Cox's Bazar"/>
    <x v="0"/>
    <s v="Palong Khali"/>
    <s v="Camp 17"/>
    <x v="6"/>
    <d v="2023-06-01T00:00:00"/>
    <x v="0"/>
    <m/>
    <m/>
    <m/>
    <m/>
    <m/>
    <s v="Pius Nanuar"/>
    <n v="1722524747"/>
    <s v="pius_nanuar.sro@caritasbd.org"/>
    <s v="Caritas"/>
  </r>
  <r>
    <n v="4004"/>
    <s v="Caritas"/>
    <s v="Caritas"/>
    <s v="Caritas Spain"/>
    <s v="WASH"/>
    <x v="2"/>
    <x v="4"/>
    <s v="# of HP sessions at HH level"/>
    <m/>
    <n v="100"/>
    <s v="completed"/>
    <s v="Chittagong"/>
    <s v="Cox's Bazar"/>
    <x v="0"/>
    <s v="Palong Khali"/>
    <s v="Camp 17"/>
    <x v="6"/>
    <d v="2023-06-01T00:00:00"/>
    <x v="0"/>
    <m/>
    <m/>
    <m/>
    <m/>
    <m/>
    <s v="Pius Nanuar"/>
    <n v="1722524747"/>
    <s v="pius_nanuar.sro@caritasbd.org"/>
    <s v="Caritas"/>
  </r>
  <r>
    <n v="4005"/>
    <s v="Caritas"/>
    <s v="Caritas"/>
    <s v="Caritas Spain"/>
    <s v="WASH"/>
    <x v="3"/>
    <x v="5"/>
    <s v="# of campaign per camp "/>
    <m/>
    <n v="1"/>
    <s v="completed"/>
    <s v="Chittagong"/>
    <s v="Cox's Bazar"/>
    <x v="0"/>
    <s v="Palong Khali"/>
    <s v="Camp 17"/>
    <x v="6"/>
    <d v="2023-06-01T00:00:00"/>
    <x v="0"/>
    <m/>
    <m/>
    <m/>
    <m/>
    <m/>
    <s v="Pius Nanuar"/>
    <n v="1722524747"/>
    <s v="pius_nanuar.sro@caritasbd.org"/>
    <s v="Caritas"/>
  </r>
  <r>
    <n v="4006"/>
    <s v="Caritas"/>
    <s v="Caritas"/>
    <s v="Caritas Spain"/>
    <s v="WASH"/>
    <x v="3"/>
    <x v="7"/>
    <s v="N/A"/>
    <m/>
    <n v="145"/>
    <s v="completed"/>
    <s v="Chittagong"/>
    <s v="Cox's Bazar"/>
    <x v="0"/>
    <s v="Palong Khali"/>
    <s v="Camp 17"/>
    <x v="6"/>
    <d v="2023-06-01T00:00:00"/>
    <x v="0"/>
    <m/>
    <m/>
    <m/>
    <m/>
    <s v="Collection of solid waste from communal to tertiary level"/>
    <s v="Pius Nanuar"/>
    <n v="1722524747"/>
    <s v="pius_nanuar.sro@caritasbd.org"/>
    <s v="Caritas"/>
  </r>
  <r>
    <n v="4007"/>
    <s v="Caritas"/>
    <s v="Caritas"/>
    <s v="Caritas Australia"/>
    <s v="WASH"/>
    <x v="0"/>
    <x v="0"/>
    <s v="# of tube well"/>
    <m/>
    <n v="9"/>
    <s v="completed"/>
    <s v="Chittagong"/>
    <s v="Cox's Bazar"/>
    <x v="0"/>
    <s v="Palong Khali"/>
    <s v="Camp 04"/>
    <x v="6"/>
    <d v="2023-06-01T00:00:00"/>
    <x v="0"/>
    <m/>
    <m/>
    <m/>
    <m/>
    <m/>
    <s v="Pius Nanuar"/>
    <n v="1722524747"/>
    <s v="pius_nanuar.sro@caritasbd.org"/>
    <s v="Caritas"/>
  </r>
  <r>
    <n v="4008"/>
    <s v="Caritas"/>
    <s v="Caritas"/>
    <s v="Caritas Australia"/>
    <s v="WASH"/>
    <x v="2"/>
    <x v="10"/>
    <s v="# of HP sessions at community level"/>
    <m/>
    <n v="22"/>
    <s v="completed"/>
    <s v="Chittagong"/>
    <s v="Cox's Bazar"/>
    <x v="0"/>
    <s v="Palong Khali"/>
    <s v="Camp 04"/>
    <x v="6"/>
    <d v="2023-06-01T00:00:00"/>
    <x v="0"/>
    <m/>
    <m/>
    <m/>
    <m/>
    <m/>
    <s v="Pius Nanuar"/>
    <n v="1722524747"/>
    <s v="pius_nanuar.sro@caritasbd.org"/>
    <s v="Caritas"/>
  </r>
  <r>
    <n v="4009"/>
    <s v="Caritas"/>
    <s v="Caritas"/>
    <s v="Caritas Australia"/>
    <s v="WASH"/>
    <x v="2"/>
    <x v="4"/>
    <s v="# of HP sessions at HH level"/>
    <m/>
    <n v="200"/>
    <s v="completed"/>
    <s v="Chittagong"/>
    <s v="Cox's Bazar"/>
    <x v="0"/>
    <s v="Palong Khali"/>
    <s v="Camp 04"/>
    <x v="6"/>
    <d v="2023-06-01T00:00:00"/>
    <x v="0"/>
    <m/>
    <m/>
    <m/>
    <m/>
    <m/>
    <s v="Pius Nanuar"/>
    <n v="1722524747"/>
    <s v="pius_nanuar.sro@caritasbd.org"/>
    <s v="Caritas"/>
  </r>
  <r>
    <n v="4010"/>
    <s v="Caritas"/>
    <s v="Caritas"/>
    <s v="Caritas Australia"/>
    <s v="WASH"/>
    <x v="2"/>
    <x v="33"/>
    <s v="# of facilities"/>
    <m/>
    <n v="150"/>
    <s v="completed"/>
    <s v="Chittagong"/>
    <s v="Cox's Bazar"/>
    <x v="0"/>
    <s v="Palong Khali"/>
    <s v="Camp 04"/>
    <x v="6"/>
    <d v="2023-06-01T00:00:00"/>
    <x v="0"/>
    <m/>
    <m/>
    <m/>
    <m/>
    <m/>
    <s v="Pius Nanuar"/>
    <n v="1722524747"/>
    <s v="pius_nanuar.sro@caritasbd.org"/>
    <s v="Caritas"/>
  </r>
  <r>
    <n v="4011"/>
    <s v="Caritas"/>
    <s v="Caritas"/>
    <s v="Caritas Australia"/>
    <s v="WASH"/>
    <x v="3"/>
    <x v="5"/>
    <s v="# of campaign per camp "/>
    <m/>
    <n v="1"/>
    <s v="completed"/>
    <s v="Chittagong"/>
    <s v="Cox's Bazar"/>
    <x v="0"/>
    <s v="Palong Khali"/>
    <s v="Camp 04"/>
    <x v="6"/>
    <d v="2023-06-01T00:00:00"/>
    <x v="0"/>
    <m/>
    <m/>
    <m/>
    <m/>
    <m/>
    <s v="Pius Nanuar"/>
    <n v="1722524747"/>
    <s v="pius_nanuar.sro@caritasbd.org"/>
    <s v="Caritas"/>
  </r>
  <r>
    <n v="4012"/>
    <s v="Swedish RC"/>
    <s v="BDRCS"/>
    <s v="SRC"/>
    <s v="WASH"/>
    <x v="1"/>
    <x v="1"/>
    <s v="# of door "/>
    <m/>
    <n v="18"/>
    <s v="completed"/>
    <s v="Chittagong"/>
    <s v="Cox's Bazar"/>
    <x v="0"/>
    <s v="Palong Khali"/>
    <s v="Camp 18"/>
    <x v="5"/>
    <d v="2022-06-01T00:00:00"/>
    <x v="0"/>
    <m/>
    <m/>
    <m/>
    <m/>
    <m/>
    <s v="Md Khairul Bashar"/>
    <n v="1628407101"/>
    <s v="khairul.bashar@bdrcs.org"/>
    <s v="Swedish RC-BDRCS"/>
  </r>
  <r>
    <n v="4013"/>
    <s v="Swedish RC"/>
    <s v="BDRCS"/>
    <s v="SRC"/>
    <s v="WASH"/>
    <x v="1"/>
    <x v="9"/>
    <s v="# of door"/>
    <m/>
    <n v="30"/>
    <s v="completed"/>
    <s v="Chittagong"/>
    <s v="Cox's Bazar"/>
    <x v="0"/>
    <s v="Palong Khali"/>
    <s v="Camp 18"/>
    <x v="5"/>
    <d v="2022-06-01T00:00:00"/>
    <x v="0"/>
    <m/>
    <m/>
    <m/>
    <m/>
    <m/>
    <s v="Md Khairul Bashar"/>
    <n v="1628407101"/>
    <s v="khairul.bashar@bdrcs.org"/>
    <s v="Swedish RC-BDRCS"/>
  </r>
  <r>
    <n v="4014"/>
    <s v="Swedish RC"/>
    <s v="BDRCS"/>
    <s v="SRC"/>
    <s v="WASH"/>
    <x v="1"/>
    <x v="3"/>
    <s v="# of door"/>
    <m/>
    <n v="218"/>
    <s v="completed"/>
    <s v="Chittagong"/>
    <s v="Cox's Bazar"/>
    <x v="0"/>
    <s v="Palong Khali"/>
    <s v="Camp 18"/>
    <x v="5"/>
    <d v="2022-06-01T00:00:00"/>
    <x v="0"/>
    <m/>
    <m/>
    <m/>
    <m/>
    <m/>
    <s v="Md Khairul Bashar"/>
    <n v="1628407101"/>
    <s v="khairul.bashar@bdrcs.org"/>
    <s v="Swedish RC-BDRCS"/>
  </r>
  <r>
    <n v="4015"/>
    <s v="Swedish RC"/>
    <s v="BDRCS"/>
    <s v="SRC"/>
    <s v="WASH"/>
    <x v="2"/>
    <x v="10"/>
    <s v="# of HP sessions at community level"/>
    <m/>
    <n v="6830"/>
    <s v="completed"/>
    <s v="Chittagong"/>
    <s v="Cox's Bazar"/>
    <x v="0"/>
    <s v="Palong Khali"/>
    <s v="Camp 18"/>
    <x v="5"/>
    <d v="2022-06-01T00:00:00"/>
    <x v="0"/>
    <m/>
    <m/>
    <m/>
    <m/>
    <m/>
    <s v="Md Khairul Bashar"/>
    <n v="1628407101"/>
    <s v="khairul.bashar@bdrcs.org"/>
    <s v="Swedish RC-BDRCS"/>
  </r>
  <r>
    <n v="4016"/>
    <s v="Caritas"/>
    <s v="Caritas"/>
    <s v="Caritas Australia"/>
    <s v="WASH"/>
    <x v="0"/>
    <x v="0"/>
    <s v="# of tube well"/>
    <m/>
    <n v="6"/>
    <s v="completed"/>
    <s v="Chittagong"/>
    <s v="Cox's Bazar"/>
    <x v="0"/>
    <s v="Palong Khali"/>
    <s v="Camp 17"/>
    <x v="6"/>
    <d v="2023-07-01T00:00:00"/>
    <x v="0"/>
    <m/>
    <m/>
    <m/>
    <m/>
    <m/>
    <s v="Pius Nanuar"/>
    <n v="1722524747"/>
    <s v="pius_nanuar.sro@caritasbd.org"/>
    <s v="Caritas"/>
  </r>
  <r>
    <n v="4017"/>
    <s v="Caritas"/>
    <s v="Caritas"/>
    <s v="Caritas Australia"/>
    <s v="WASH"/>
    <x v="2"/>
    <x v="10"/>
    <s v="# of HP sessions at community level"/>
    <m/>
    <n v="38"/>
    <s v="completed"/>
    <s v="Chittagong"/>
    <s v="Cox's Bazar"/>
    <x v="0"/>
    <s v="Palong Khali"/>
    <s v="Camp 17"/>
    <x v="6"/>
    <d v="2023-07-01T00:00:00"/>
    <x v="0"/>
    <m/>
    <m/>
    <m/>
    <m/>
    <m/>
    <s v="Pius Nanuar"/>
    <n v="1722524747"/>
    <s v="pius_nanuar.sro@caritasbd.org"/>
    <s v="Caritas"/>
  </r>
  <r>
    <n v="4018"/>
    <s v="Caritas"/>
    <s v="Caritas"/>
    <s v="Caritas Australia"/>
    <s v="WASH"/>
    <x v="2"/>
    <x v="4"/>
    <s v="# of HP sessions at HH level"/>
    <m/>
    <n v="380"/>
    <s v="completed"/>
    <s v="Chittagong"/>
    <s v="Cox's Bazar"/>
    <x v="0"/>
    <s v="Palong Khali"/>
    <s v="Camp 17"/>
    <x v="6"/>
    <d v="2023-07-01T00:00:00"/>
    <x v="0"/>
    <m/>
    <m/>
    <m/>
    <m/>
    <m/>
    <s v="Pius Nanuar"/>
    <n v="1722524747"/>
    <s v="pius_nanuar.sro@caritasbd.org"/>
    <s v="Caritas"/>
  </r>
  <r>
    <n v="4019"/>
    <s v="Caritas"/>
    <s v="Caritas"/>
    <s v="Caritas Australia"/>
    <s v="WASH"/>
    <x v="2"/>
    <x v="33"/>
    <s v="# of facilities"/>
    <m/>
    <n v="100"/>
    <s v="completed"/>
    <s v="Chittagong"/>
    <s v="Cox's Bazar"/>
    <x v="0"/>
    <s v="Palong Khali"/>
    <s v="Camp 17"/>
    <x v="6"/>
    <d v="2023-07-01T00:00:00"/>
    <x v="0"/>
    <m/>
    <m/>
    <m/>
    <m/>
    <m/>
    <s v="Pius Nanuar"/>
    <n v="1722524747"/>
    <s v="pius_nanuar.sro@caritasbd.org"/>
    <s v="Caritas"/>
  </r>
  <r>
    <n v="4020"/>
    <s v="Caritas"/>
    <s v="Caritas"/>
    <s v="Caritas Australia"/>
    <s v="WASH"/>
    <x v="3"/>
    <x v="5"/>
    <s v="# of campaign per camp "/>
    <m/>
    <n v="1"/>
    <s v="completed"/>
    <s v="Chittagong"/>
    <s v="Cox's Bazar"/>
    <x v="0"/>
    <s v="Palong Khali"/>
    <s v="Camp 17"/>
    <x v="6"/>
    <d v="2023-07-01T00:00:00"/>
    <x v="0"/>
    <m/>
    <m/>
    <m/>
    <m/>
    <m/>
    <s v="Pius Nanuar"/>
    <n v="1722524747"/>
    <s v="pius_nanuar.sro@caritasbd.org"/>
    <s v="Caritas"/>
  </r>
  <r>
    <n v="4021"/>
    <s v="German RC"/>
    <s v="BDRCS"/>
    <s v="GRC"/>
    <s v="WASH"/>
    <x v="0"/>
    <x v="0"/>
    <s v="# of tube well"/>
    <m/>
    <n v="68"/>
    <s v="completed"/>
    <s v="Chittagong"/>
    <s v="Cox's Bazar"/>
    <x v="0"/>
    <s v="Palong Khali"/>
    <s v="Camp 13"/>
    <x v="6"/>
    <d v="2022-07-01T00:00:00"/>
    <x v="0"/>
    <m/>
    <m/>
    <m/>
    <m/>
    <m/>
    <s v="Md Khairul Bashar"/>
    <n v="1628407101"/>
    <s v="khairul.bashar@bdrcs.org"/>
    <s v="German RC-BDRCS"/>
  </r>
  <r>
    <n v="4022"/>
    <s v="German RC"/>
    <s v="BDRCS"/>
    <s v="GRC"/>
    <s v="WASH"/>
    <x v="1"/>
    <x v="1"/>
    <s v="# of door "/>
    <m/>
    <n v="14"/>
    <s v="completed"/>
    <s v="Chittagong"/>
    <s v="Cox's Bazar"/>
    <x v="0"/>
    <s v="Palong Khali"/>
    <s v="Camp 13"/>
    <x v="6"/>
    <d v="2022-07-01T00:00:00"/>
    <x v="0"/>
    <m/>
    <m/>
    <m/>
    <m/>
    <m/>
    <s v="Md Khairul Bashar"/>
    <n v="1628407101"/>
    <s v="khairul.bashar@bdrcs.org"/>
    <s v="German RC-BDRCS"/>
  </r>
  <r>
    <n v="4023"/>
    <s v="German RC"/>
    <s v="BDRCS"/>
    <s v="GRC"/>
    <s v="WASH"/>
    <x v="1"/>
    <x v="9"/>
    <s v="# of door"/>
    <m/>
    <n v="33"/>
    <s v="completed"/>
    <s v="Chittagong"/>
    <s v="Cox's Bazar"/>
    <x v="0"/>
    <s v="Palong Khali"/>
    <s v="Camp 13"/>
    <x v="6"/>
    <d v="2022-07-01T00:00:00"/>
    <x v="0"/>
    <m/>
    <m/>
    <m/>
    <m/>
    <m/>
    <s v="Md Khairul Bashar"/>
    <n v="1628407101"/>
    <s v="khairul.bashar@bdrcs.org"/>
    <s v="German RC-BDRCS"/>
  </r>
  <r>
    <n v="4024"/>
    <s v="German RC"/>
    <s v="BDRCS"/>
    <s v="GRC"/>
    <s v="WASH"/>
    <x v="1"/>
    <x v="3"/>
    <s v="# of door"/>
    <m/>
    <n v="306"/>
    <s v="completed"/>
    <s v="Chittagong"/>
    <s v="Cox's Bazar"/>
    <x v="0"/>
    <s v="Palong Khali"/>
    <s v="Camp 13"/>
    <x v="6"/>
    <d v="2022-07-01T00:00:00"/>
    <x v="0"/>
    <m/>
    <m/>
    <m/>
    <m/>
    <m/>
    <s v="Md Khairul Bashar"/>
    <n v="1628407101"/>
    <s v="khairul.bashar@bdrcs.org"/>
    <s v="German RC-BDRCS"/>
  </r>
  <r>
    <n v="4025"/>
    <s v="German RC"/>
    <s v="BDRCS"/>
    <s v="GRC"/>
    <s v="WASH"/>
    <x v="2"/>
    <x v="10"/>
    <s v="# of HP sessions at community level"/>
    <m/>
    <n v="1282"/>
    <s v="completed"/>
    <s v="Chittagong"/>
    <s v="Cox's Bazar"/>
    <x v="0"/>
    <s v="Palong Khali"/>
    <s v="Camp 13"/>
    <x v="6"/>
    <d v="2022-07-01T00:00:00"/>
    <x v="0"/>
    <m/>
    <m/>
    <m/>
    <m/>
    <m/>
    <s v="Md Khairul Bashar"/>
    <n v="1628407101"/>
    <s v="khairul.bashar@bdrcs.org"/>
    <s v="German RC-BDRCS"/>
  </r>
  <r>
    <n v="4026"/>
    <s v="German RC"/>
    <s v="BDRCS"/>
    <s v="GRC"/>
    <s v="WASH"/>
    <x v="2"/>
    <x v="4"/>
    <s v="# of HP sessions at HH level"/>
    <m/>
    <n v="1911"/>
    <s v="completed"/>
    <s v="Chittagong"/>
    <s v="Cox's Bazar"/>
    <x v="0"/>
    <s v="Palong Khali"/>
    <s v="Camp 13"/>
    <x v="6"/>
    <d v="2022-07-01T00:00:00"/>
    <x v="0"/>
    <m/>
    <m/>
    <m/>
    <m/>
    <m/>
    <s v="Md Khairul Bashar"/>
    <n v="1628407101"/>
    <s v="khairul.bashar@bdrcs.org"/>
    <s v="German RC-BDRCS"/>
  </r>
  <r>
    <n v="4027"/>
    <s v="German RC"/>
    <s v="BDRCS"/>
    <s v="GRC"/>
    <s v="WASH"/>
    <x v="1"/>
    <x v="1"/>
    <s v="# of door "/>
    <m/>
    <n v="5"/>
    <s v="completed"/>
    <s v="Chittagong"/>
    <s v="Cox's Bazar"/>
    <x v="0"/>
    <s v="Palong Khali"/>
    <s v="Camp 18"/>
    <x v="6"/>
    <d v="2022-07-01T00:00:00"/>
    <x v="0"/>
    <m/>
    <m/>
    <m/>
    <m/>
    <m/>
    <s v="Md Khairul Bashar"/>
    <n v="1628407101"/>
    <s v="khairul.bashar@bdrcs.org"/>
    <s v="German RC-BDRCS"/>
  </r>
  <r>
    <n v="4028"/>
    <s v="German RC"/>
    <s v="BDRCS"/>
    <s v="GRC"/>
    <s v="WASH"/>
    <x v="1"/>
    <x v="9"/>
    <s v="# of door"/>
    <m/>
    <n v="31"/>
    <s v="completed"/>
    <s v="Chittagong"/>
    <s v="Cox's Bazar"/>
    <x v="0"/>
    <s v="Palong Khali"/>
    <s v="Camp 18"/>
    <x v="6"/>
    <d v="2022-07-01T00:00:00"/>
    <x v="0"/>
    <m/>
    <m/>
    <m/>
    <m/>
    <m/>
    <s v="Md Khairul Bashar"/>
    <n v="1628407101"/>
    <s v="khairul.bashar@bdrcs.org"/>
    <s v="German RC-BDRCS"/>
  </r>
  <r>
    <n v="4029"/>
    <s v="German RC"/>
    <s v="BDRCS"/>
    <s v="GRC"/>
    <s v="WASH"/>
    <x v="1"/>
    <x v="3"/>
    <s v="# of door"/>
    <m/>
    <n v="88"/>
    <s v="completed"/>
    <s v="Chittagong"/>
    <s v="Cox's Bazar"/>
    <x v="0"/>
    <s v="Palong Khali"/>
    <s v="Camp 18"/>
    <x v="6"/>
    <d v="2022-07-01T00:00:00"/>
    <x v="0"/>
    <m/>
    <m/>
    <m/>
    <m/>
    <m/>
    <s v="Md Khairul Bashar"/>
    <n v="1628407101"/>
    <s v="khairul.bashar@bdrcs.org"/>
    <s v="German RC-BDRCS"/>
  </r>
  <r>
    <n v="4030"/>
    <s v="German RC"/>
    <s v="BDRCS"/>
    <s v="GRC"/>
    <s v="WASH"/>
    <x v="0"/>
    <x v="0"/>
    <s v="# of tube well"/>
    <m/>
    <n v="32"/>
    <s v="completed"/>
    <s v="Chittagong"/>
    <s v="Cox's Bazar"/>
    <x v="0"/>
    <s v="Palong Khali"/>
    <s v="Camp 18"/>
    <x v="6"/>
    <d v="2022-07-01T00:00:00"/>
    <x v="0"/>
    <m/>
    <m/>
    <m/>
    <m/>
    <m/>
    <s v="Md Khairul Bashar"/>
    <n v="1628407101"/>
    <s v="khairul.bashar@bdrcs.org"/>
    <s v="German RC-BDRCS"/>
  </r>
  <r>
    <n v="4031"/>
    <s v="German RC"/>
    <s v="BDRCS"/>
    <s v="GRC"/>
    <s v="WASH"/>
    <x v="2"/>
    <x v="10"/>
    <s v="# of HP sessions at community level"/>
    <m/>
    <n v="895"/>
    <s v="completed"/>
    <s v="Chittagong"/>
    <s v="Cox's Bazar"/>
    <x v="0"/>
    <s v="Palong Khali"/>
    <s v="Camp 18"/>
    <x v="6"/>
    <d v="2022-07-01T00:00:00"/>
    <x v="0"/>
    <m/>
    <m/>
    <m/>
    <m/>
    <m/>
    <s v="Md Khairul Bashar"/>
    <n v="1628407101"/>
    <s v="khairul.bashar@bdrcs.org"/>
    <s v="German RC-BDRCS"/>
  </r>
  <r>
    <n v="4032"/>
    <s v="German RC"/>
    <s v="BDRCS"/>
    <s v="GRC"/>
    <s v="WASH"/>
    <x v="2"/>
    <x v="4"/>
    <s v="# of HP sessions at HH level"/>
    <m/>
    <n v="2797"/>
    <s v="completed"/>
    <s v="Chittagong"/>
    <s v="Cox's Bazar"/>
    <x v="0"/>
    <s v="Palong Khali"/>
    <s v="Camp 18"/>
    <x v="6"/>
    <d v="2022-07-01T00:00:00"/>
    <x v="0"/>
    <m/>
    <m/>
    <m/>
    <m/>
    <m/>
    <s v="Md Khairul Bashar"/>
    <n v="1628407101"/>
    <s v="khairul.bashar@bdrcs.org"/>
    <s v="German RC-BDRCS"/>
  </r>
  <r>
    <n v="4033"/>
    <s v="IFRC"/>
    <s v="BDRCS"/>
    <s v="IFRC"/>
    <s v="WASH"/>
    <x v="1"/>
    <x v="1"/>
    <s v="# of door "/>
    <m/>
    <n v="7"/>
    <s v="completed"/>
    <s v="Chittagong"/>
    <s v="Cox's Bazar"/>
    <x v="0"/>
    <s v="Palong Khali"/>
    <s v="Camp 19"/>
    <x v="6"/>
    <d v="2022-07-01T00:00:00"/>
    <x v="0"/>
    <m/>
    <m/>
    <m/>
    <m/>
    <m/>
    <s v="Md Khairul Bashar"/>
    <n v="1628407101"/>
    <s v="khairul.bashar@bdrcs.org"/>
    <s v="IFRC-BDRCS"/>
  </r>
  <r>
    <n v="4034"/>
    <s v="IFRC"/>
    <s v="BDRCS"/>
    <s v="IFRC"/>
    <s v="WASH"/>
    <x v="1"/>
    <x v="9"/>
    <s v="# of door"/>
    <m/>
    <n v="24"/>
    <s v="completed"/>
    <s v="Chittagong"/>
    <s v="Cox's Bazar"/>
    <x v="0"/>
    <s v="Palong Khali"/>
    <s v="Camp 19"/>
    <x v="6"/>
    <d v="2022-07-01T00:00:00"/>
    <x v="0"/>
    <m/>
    <m/>
    <m/>
    <m/>
    <m/>
    <s v="Md Khairul Bashar"/>
    <n v="1628407101"/>
    <s v="khairul.bashar@bdrcs.org"/>
    <s v="IFRC-BDRCS"/>
  </r>
  <r>
    <n v="4035"/>
    <s v="IFRC"/>
    <s v="BDRCS"/>
    <s v="IFRC"/>
    <s v="WASH"/>
    <x v="1"/>
    <x v="3"/>
    <s v="# of door"/>
    <m/>
    <n v="133"/>
    <s v="completed"/>
    <s v="Chittagong"/>
    <s v="Cox's Bazar"/>
    <x v="0"/>
    <s v="Palong Khali"/>
    <s v="Camp 19"/>
    <x v="6"/>
    <d v="2022-07-01T00:00:00"/>
    <x v="0"/>
    <m/>
    <m/>
    <m/>
    <m/>
    <m/>
    <s v="Md Khairul Bashar"/>
    <n v="1628407101"/>
    <s v="khairul.bashar@bdrcs.org"/>
    <s v="IFRC-BDRCS"/>
  </r>
  <r>
    <n v="4036"/>
    <s v="Swedish RC"/>
    <s v="BDRCS"/>
    <s v="SRC"/>
    <s v="WASH"/>
    <x v="0"/>
    <x v="0"/>
    <s v="# of tube well"/>
    <m/>
    <n v="23"/>
    <s v="completed"/>
    <s v="Chittagong"/>
    <s v="Cox's Bazar"/>
    <x v="0"/>
    <s v="Palong Khali"/>
    <s v="Camp 18"/>
    <x v="6"/>
    <d v="2022-07-01T00:00:00"/>
    <x v="0"/>
    <m/>
    <m/>
    <m/>
    <m/>
    <m/>
    <s v="Md Khairul Bashar"/>
    <n v="1628407101"/>
    <s v="khairul.bashar@bdrcs.org"/>
    <s v="Swedish RC-BDRCS"/>
  </r>
  <r>
    <n v="4037"/>
    <s v="Swedish RC"/>
    <s v="BDRCS"/>
    <s v="SRC"/>
    <s v="WASH"/>
    <x v="1"/>
    <x v="1"/>
    <s v="# of door "/>
    <m/>
    <n v="141"/>
    <s v="completed"/>
    <s v="Chittagong"/>
    <s v="Cox's Bazar"/>
    <x v="0"/>
    <s v="Palong Khali"/>
    <s v="Camp 18"/>
    <x v="6"/>
    <d v="2022-07-01T00:00:00"/>
    <x v="0"/>
    <m/>
    <m/>
    <m/>
    <m/>
    <m/>
    <s v="Md Khairul Bashar"/>
    <n v="1628407101"/>
    <s v="khairul.bashar@bdrcs.org"/>
    <s v="Swedish RC-BDRCS"/>
  </r>
  <r>
    <n v="4038"/>
    <s v="Swedish RC"/>
    <s v="BDRCS"/>
    <s v="SRC"/>
    <s v="WASH"/>
    <x v="1"/>
    <x v="1"/>
    <s v="# of door "/>
    <m/>
    <n v="69"/>
    <s v="completed"/>
    <s v="Chittagong"/>
    <s v="Cox's Bazar"/>
    <x v="0"/>
    <s v="Palong Khali"/>
    <s v="Camp 18"/>
    <x v="6"/>
    <d v="2022-07-01T00:00:00"/>
    <x v="0"/>
    <m/>
    <m/>
    <m/>
    <m/>
    <m/>
    <s v="Md Khairul Bashar"/>
    <n v="1628407101"/>
    <s v="khairul.bashar@bdrcs.org"/>
    <s v="Swedish RC-BDRCS"/>
  </r>
  <r>
    <n v="4039"/>
    <s v="Swedish RC"/>
    <s v="BDRCS"/>
    <s v="SRC"/>
    <s v="WASH"/>
    <x v="1"/>
    <x v="9"/>
    <s v="# of door"/>
    <m/>
    <n v="141"/>
    <s v="completed"/>
    <s v="Chittagong"/>
    <s v="Cox's Bazar"/>
    <x v="0"/>
    <s v="Palong Khali"/>
    <s v="Camp 18"/>
    <x v="6"/>
    <d v="2022-07-01T00:00:00"/>
    <x v="0"/>
    <m/>
    <m/>
    <m/>
    <m/>
    <m/>
    <s v="Md Khairul Bashar"/>
    <n v="1628407101"/>
    <s v="khairul.bashar@bdrcs.org"/>
    <s v="Swedish RC-BDRCS"/>
  </r>
  <r>
    <n v="4040"/>
    <s v="Swedish RC"/>
    <s v="BDRCS"/>
    <s v="SRC"/>
    <s v="WASH"/>
    <x v="1"/>
    <x v="3"/>
    <s v="# of door"/>
    <m/>
    <n v="182"/>
    <s v="completed"/>
    <s v="Chittagong"/>
    <s v="Cox's Bazar"/>
    <x v="0"/>
    <s v="Palong Khali"/>
    <s v="Camp 18"/>
    <x v="6"/>
    <d v="2022-07-01T00:00:00"/>
    <x v="0"/>
    <m/>
    <m/>
    <m/>
    <m/>
    <m/>
    <s v="Md Khairul Bashar"/>
    <n v="1628407101"/>
    <s v="khairul.bashar@bdrcs.org"/>
    <s v="Swedish RC-BDRCS"/>
  </r>
  <r>
    <n v="4041"/>
    <s v="OXFAM"/>
    <s v="NGOF"/>
    <s v="DFAT AHP"/>
    <s v="WASH"/>
    <x v="0"/>
    <x v="0"/>
    <s v="# of tube well"/>
    <m/>
    <n v="97"/>
    <s v="completed"/>
    <s v="Chittagong"/>
    <s v="Cox's Bazar"/>
    <x v="1"/>
    <s v="Whykong"/>
    <s v="HC,Whykong"/>
    <x v="0"/>
    <d v="2022-08-01T00:00:00"/>
    <x v="1"/>
    <m/>
    <m/>
    <m/>
    <m/>
    <m/>
    <s v="Md. Ibrahim Shaki"/>
    <n v="1972793593"/>
    <s v="project.oxfam.dfat.ngof@gmail.com"/>
    <s v="OXFAM-NGOF"/>
  </r>
  <r>
    <n v="4042"/>
    <s v="OXFAM"/>
    <s v="NGOF"/>
    <s v="DFAT AHP"/>
    <s v="WASH"/>
    <x v="1"/>
    <x v="14"/>
    <s v="# of door"/>
    <m/>
    <n v="21"/>
    <s v="completed"/>
    <s v="Chittagong"/>
    <s v="Cox's Bazar"/>
    <x v="1"/>
    <s v="Whykong"/>
    <s v="HC,Whykong"/>
    <x v="0"/>
    <d v="2022-08-01T00:00:00"/>
    <x v="1"/>
    <m/>
    <m/>
    <m/>
    <m/>
    <m/>
    <s v="Md. Ibrahim Shaki"/>
    <n v="1972793593"/>
    <s v="project.oxfam.dfat.ngof@gmail.com"/>
    <s v="OXFAM-NGOF"/>
  </r>
  <r>
    <n v="4043"/>
    <s v="OXFAM"/>
    <s v="NGOF"/>
    <s v="DFAT AHP"/>
    <s v="WASH"/>
    <x v="1"/>
    <x v="32"/>
    <s v="# of door"/>
    <m/>
    <n v="17"/>
    <s v="completed"/>
    <s v="Chittagong"/>
    <s v="Cox's Bazar"/>
    <x v="1"/>
    <s v="Whykong"/>
    <s v="HC,Whykong"/>
    <x v="0"/>
    <d v="2022-08-01T00:00:00"/>
    <x v="1"/>
    <m/>
    <m/>
    <m/>
    <m/>
    <m/>
    <s v="Md. Ibrahim Shaki"/>
    <n v="1972793593"/>
    <s v="project.oxfam.dfat.ngof@gmail.com"/>
    <s v="OXFAM-NGOF"/>
  </r>
  <r>
    <n v="4044"/>
    <s v="OXFAM"/>
    <s v="NGOF"/>
    <s v="DFAT AHP"/>
    <s v="WASH"/>
    <x v="2"/>
    <x v="10"/>
    <s v="# of HP sessions at community level"/>
    <m/>
    <n v="42"/>
    <s v="completed"/>
    <s v="Chittagong"/>
    <s v="Cox's Bazar"/>
    <x v="1"/>
    <s v="Whykong"/>
    <s v="HC,Whykong"/>
    <x v="0"/>
    <d v="2022-08-01T00:00:00"/>
    <x v="1"/>
    <m/>
    <m/>
    <m/>
    <m/>
    <m/>
    <s v="Md. Ibrahim Shaki"/>
    <n v="1972793593"/>
    <s v="project.oxfam.dfat.ngof@gmail.com"/>
    <s v="OXFAM-NGOF"/>
  </r>
  <r>
    <n v="4045"/>
    <s v="OXFAM"/>
    <s v="NGOF"/>
    <s v="DFAT AHP"/>
    <s v="WASH"/>
    <x v="2"/>
    <x v="19"/>
    <s v="# of estimated persons reached by mass-media campaign"/>
    <m/>
    <n v="4"/>
    <s v="completed"/>
    <s v="Chittagong"/>
    <s v="Cox's Bazar"/>
    <x v="1"/>
    <s v="Whykong"/>
    <s v="HC,Whykong"/>
    <x v="0"/>
    <d v="2022-08-01T00:00:00"/>
    <x v="1"/>
    <m/>
    <m/>
    <m/>
    <m/>
    <m/>
    <s v="Md. Ibrahim Shaki"/>
    <n v="1972793593"/>
    <s v="project.oxfam.dfat.ngof@gmail.com"/>
    <s v="OXFAM-NGOF"/>
  </r>
  <r>
    <n v="4046"/>
    <s v="OXFAM"/>
    <s v="NGOF"/>
    <s v="DFAT AHP"/>
    <s v="WASH"/>
    <x v="2"/>
    <x v="41"/>
    <s v="# of household"/>
    <m/>
    <n v="20"/>
    <s v="completed"/>
    <s v="Chittagong"/>
    <s v="Cox's Bazar"/>
    <x v="1"/>
    <s v="Whykong"/>
    <s v="HC,Whykong"/>
    <x v="0"/>
    <d v="2022-08-01T00:00:00"/>
    <x v="1"/>
    <m/>
    <m/>
    <m/>
    <m/>
    <m/>
    <s v="Md. Ibrahim Shaki"/>
    <n v="1972793593"/>
    <s v="project.oxfam.dfat.ngof@gmail.com"/>
    <s v="OXFAM-NGOF"/>
  </r>
  <r>
    <n v="4047"/>
    <s v="OXFAM"/>
    <s v="NGOF"/>
    <s v="DFAT AHP"/>
    <s v="WASH"/>
    <x v="3"/>
    <x v="5"/>
    <s v="# of campaign per camp "/>
    <m/>
    <n v="2"/>
    <s v="completed"/>
    <s v="Chittagong"/>
    <s v="Cox's Bazar"/>
    <x v="1"/>
    <s v="Whykong"/>
    <s v="HC,Whykong"/>
    <x v="0"/>
    <d v="2022-08-01T00:00:00"/>
    <x v="1"/>
    <m/>
    <m/>
    <m/>
    <m/>
    <m/>
    <s v="Md. Ibrahim Shaki"/>
    <n v="1972793593"/>
    <s v="project.oxfam.dfat.ngof@gmail.com"/>
    <s v="OXFAM-NGOF"/>
  </r>
  <r>
    <n v="4048"/>
    <s v="OXFAM"/>
    <s v="NGOF"/>
    <s v="DFAT AHP"/>
    <s v="WASH"/>
    <x v="3"/>
    <x v="11"/>
    <s v="# of 80L/120L bin"/>
    <m/>
    <n v="8"/>
    <s v="completed"/>
    <s v="Chittagong"/>
    <s v="Cox's Bazar"/>
    <x v="1"/>
    <s v="Whykong"/>
    <s v="HC,Whykong"/>
    <x v="0"/>
    <d v="2022-08-01T00:00:00"/>
    <x v="1"/>
    <m/>
    <m/>
    <m/>
    <m/>
    <m/>
    <s v="Md. Ibrahim Shaki"/>
    <n v="1972793593"/>
    <s v="project.oxfam.dfat.ngof@gmail.com"/>
    <s v="OXFAM-NGOF"/>
  </r>
  <r>
    <n v="4049"/>
    <s v="OXFAM"/>
    <s v="NGOF"/>
    <s v="DFAT AHP"/>
    <s v="WASH"/>
    <x v="1"/>
    <x v="14"/>
    <s v="# of door"/>
    <m/>
    <n v="11"/>
    <s v="completed"/>
    <s v="Chittagong"/>
    <s v="Cox's Bazar"/>
    <x v="1"/>
    <s v="Nhilla"/>
    <s v="HC,Nhilla"/>
    <x v="0"/>
    <d v="2022-08-01T00:00:00"/>
    <x v="1"/>
    <m/>
    <m/>
    <m/>
    <m/>
    <m/>
    <s v="Md. Ibrahim Shaki"/>
    <n v="1972793593"/>
    <s v="project.oxfam.dfat.ngof@gmail.com"/>
    <s v="OXFAM-NGOF"/>
  </r>
  <r>
    <n v="4050"/>
    <s v="OXFAM"/>
    <s v="NGOF"/>
    <s v="DFAT AHP"/>
    <s v="WASH"/>
    <x v="1"/>
    <x v="32"/>
    <s v="# of door"/>
    <m/>
    <n v="16"/>
    <s v="completed"/>
    <s v="Chittagong"/>
    <s v="Cox's Bazar"/>
    <x v="1"/>
    <s v="Nhilla"/>
    <s v="HC,Nhilla"/>
    <x v="0"/>
    <d v="2022-08-01T00:00:00"/>
    <x v="1"/>
    <m/>
    <m/>
    <m/>
    <m/>
    <m/>
    <s v="Md. Ibrahim Shaki"/>
    <n v="1972793593"/>
    <s v="project.oxfam.dfat.ngof@gmail.com"/>
    <s v="OXFAM-NGOF"/>
  </r>
  <r>
    <n v="4051"/>
    <s v="OXFAM"/>
    <s v="NGOF"/>
    <s v="DFAT AHP"/>
    <s v="WASH"/>
    <x v="2"/>
    <x v="10"/>
    <s v="# of HP sessions at community level"/>
    <m/>
    <n v="35"/>
    <s v="completed"/>
    <s v="Chittagong"/>
    <s v="Cox's Bazar"/>
    <x v="1"/>
    <s v="Nhilla"/>
    <s v="HC,Nhilla"/>
    <x v="0"/>
    <d v="2022-08-01T00:00:00"/>
    <x v="1"/>
    <m/>
    <m/>
    <m/>
    <m/>
    <m/>
    <s v="Md. Ibrahim Shaki"/>
    <n v="1972793593"/>
    <s v="project.oxfam.dfat.ngof@gmail.com"/>
    <s v="OXFAM-NGOF"/>
  </r>
  <r>
    <n v="4052"/>
    <s v="NCA"/>
    <s v="NGOF"/>
    <s v="NMFA"/>
    <s v="WASH"/>
    <x v="2"/>
    <x v="10"/>
    <s v="# of HP sessions at community level"/>
    <m/>
    <n v="1194"/>
    <s v="completed"/>
    <s v="Chittagong"/>
    <s v="Cox's Bazar"/>
    <x v="1"/>
    <s v="Nhilla"/>
    <s v="HC,Nhilla"/>
    <x v="7"/>
    <d v="2022-12-01T00:00:00"/>
    <x v="1"/>
    <m/>
    <m/>
    <m/>
    <m/>
    <m/>
    <s v="Shahrin Yealid"/>
    <n v="1613114224"/>
    <s v="yealid.ngof.nca@gmail.com"/>
    <s v="NCA-NGOF"/>
  </r>
  <r>
    <n v="4053"/>
    <s v="NCA"/>
    <s v="NGOF"/>
    <s v="NMFA"/>
    <s v="WASH"/>
    <x v="2"/>
    <x v="20"/>
    <s v="# of household"/>
    <m/>
    <n v="2543"/>
    <s v="completed"/>
    <s v="Chittagong"/>
    <s v="Cox's Bazar"/>
    <x v="1"/>
    <s v="Nhilla"/>
    <s v="HC,Nhilla"/>
    <x v="7"/>
    <d v="2022-12-01T00:00:00"/>
    <x v="1"/>
    <m/>
    <m/>
    <m/>
    <m/>
    <m/>
    <s v="Shahrin Yealid"/>
    <n v="1613114224"/>
    <s v="yealid.ngof.nca@gmail.com"/>
    <s v="NCA-NGOF"/>
  </r>
  <r>
    <n v="4054"/>
    <s v="IOM"/>
    <s v="SHED"/>
    <s v="KFW"/>
    <s v="WASH"/>
    <x v="2"/>
    <x v="4"/>
    <s v="# of HP sessions at HH level"/>
    <m/>
    <n v="77"/>
    <s v="completed"/>
    <s v="Chittagong"/>
    <s v="Cox's Bazar"/>
    <x v="0"/>
    <s v="Raja Palong"/>
    <s v="HC,Raja Palong"/>
    <x v="7"/>
    <d v="2022-09-01T00:00:00"/>
    <x v="1"/>
    <m/>
    <m/>
    <m/>
    <m/>
    <m/>
    <s v="Mohammad Hamja Bin Ali"/>
    <n v="1840742077"/>
    <s v="hamja.shedwash@gmail.com"/>
    <s v="IOM-SHED"/>
  </r>
  <r>
    <n v="4055"/>
    <s v="IOM"/>
    <s v="SHED"/>
    <s v="KFW"/>
    <s v="WASH"/>
    <x v="2"/>
    <x v="4"/>
    <s v="# of HP sessions at HH level"/>
    <m/>
    <n v="55"/>
    <s v="completed"/>
    <s v="Chittagong"/>
    <s v="Cox's Bazar"/>
    <x v="0"/>
    <s v="Palong Khali"/>
    <s v="HC,Palong Khali"/>
    <x v="7"/>
    <d v="2022-09-01T00:00:00"/>
    <x v="1"/>
    <m/>
    <m/>
    <m/>
    <m/>
    <m/>
    <s v="Mohammad Hamja Bin Ali"/>
    <n v="1840742077"/>
    <s v="hamja.shedwash@gmail.com"/>
    <s v="IOM-SHED"/>
  </r>
  <r>
    <n v="4056"/>
    <s v="CA"/>
    <s v="DSK"/>
    <s v="CAID, DFAT"/>
    <s v="WASH"/>
    <x v="1"/>
    <x v="9"/>
    <s v="# of door"/>
    <m/>
    <n v="2"/>
    <s v="completed"/>
    <s v="Chittagong"/>
    <s v="Cox's Bazar"/>
    <x v="2"/>
    <s v="Dakshin Mithachhari"/>
    <s v="HC,Dakshin Mithachhari"/>
    <x v="7"/>
    <d v="2022-10-01T00:00:00"/>
    <x v="2"/>
    <m/>
    <m/>
    <m/>
    <m/>
    <m/>
    <s v="Sanjit Hajong"/>
    <n v="1826201879"/>
    <s v="shajong@dskbangladesh.org"/>
    <s v="CA-DSK"/>
  </r>
  <r>
    <n v="4057"/>
    <s v="CA"/>
    <s v="DSK"/>
    <s v="CAID, DFAT"/>
    <s v="WASH"/>
    <x v="2"/>
    <x v="29"/>
    <s v="# of household"/>
    <m/>
    <n v="190"/>
    <s v="completed"/>
    <s v="Chittagong"/>
    <s v="Cox's Bazar"/>
    <x v="2"/>
    <s v="Dakshin Mithachhari"/>
    <s v="HC,Dakshin Mithachhari"/>
    <x v="7"/>
    <d v="2022-10-01T00:00:00"/>
    <x v="2"/>
    <m/>
    <m/>
    <m/>
    <m/>
    <m/>
    <s v="Sanjit Hajong"/>
    <n v="1826201879"/>
    <s v="shajong@dskbangladesh.org"/>
    <s v="CA-DSK"/>
  </r>
  <r>
    <n v="4058"/>
    <s v="IVY Japan"/>
    <s v="Mukti Cox's Bazar"/>
    <s v="Japan Platform"/>
    <s v="WASH"/>
    <x v="0"/>
    <x v="25"/>
    <s v="# of tube well"/>
    <m/>
    <n v="8"/>
    <s v="completed"/>
    <s v="Chittagong"/>
    <s v="Cox's Bazar"/>
    <x v="1"/>
    <s v="Whykong"/>
    <s v="HC,Whykong"/>
    <x v="6"/>
    <d v="2022-10-01T00:00:00"/>
    <x v="1"/>
    <m/>
    <m/>
    <m/>
    <m/>
    <m/>
    <s v="Tomomi Hayashi"/>
    <n v="1630979409"/>
    <s v="hayashi@ivyjapan.org"/>
    <s v="IVY Japan-Mukti Cox's Bazar"/>
  </r>
  <r>
    <n v="4059"/>
    <s v="IVY Japan"/>
    <s v="Mukti Cox's Bazar"/>
    <s v="Japan Platform"/>
    <s v="WASH"/>
    <x v="0"/>
    <x v="0"/>
    <s v="# of tube well"/>
    <m/>
    <n v="8"/>
    <s v="completed"/>
    <s v="Chittagong"/>
    <s v="Cox's Bazar"/>
    <x v="1"/>
    <s v="Whykong"/>
    <s v="HC,Whykong"/>
    <x v="6"/>
    <d v="2022-10-01T00:00:00"/>
    <x v="1"/>
    <m/>
    <m/>
    <m/>
    <m/>
    <m/>
    <s v="Tomomi Hayashi"/>
    <n v="1630979409"/>
    <s v="hayashi@ivyjapan.org"/>
    <s v="IVY Japan-Mukti Cox's Bazar"/>
  </r>
  <r>
    <n v="4060"/>
    <s v="IVY Japan"/>
    <s v="Mukti Cox's Bazar"/>
    <s v="Japan Platform"/>
    <s v="WASH"/>
    <x v="0"/>
    <x v="7"/>
    <s v="N/A"/>
    <m/>
    <n v="8"/>
    <s v="completed"/>
    <s v="Chittagong"/>
    <s v="Cox's Bazar"/>
    <x v="1"/>
    <s v="Whykong"/>
    <s v="HC,Whykong"/>
    <x v="6"/>
    <d v="2022-10-01T00:00:00"/>
    <x v="1"/>
    <m/>
    <m/>
    <m/>
    <m/>
    <m/>
    <s v="Tomomi Hayashi"/>
    <n v="1630979409"/>
    <s v="hayashi@ivyjapan.org"/>
    <s v="IVY Japan-Mukti Cox's Bazar"/>
  </r>
  <r>
    <n v="4061"/>
    <s v="IVY Japan"/>
    <s v="Mukti Cox's Bazar"/>
    <s v="Japan Platform"/>
    <s v="WASH"/>
    <x v="2"/>
    <x v="10"/>
    <s v="# of HP sessions at community level"/>
    <m/>
    <n v="8"/>
    <s v="completed"/>
    <s v="Chittagong"/>
    <s v="Cox's Bazar"/>
    <x v="1"/>
    <s v="Whykong"/>
    <s v="HC,Whykong"/>
    <x v="6"/>
    <d v="2022-10-01T00:00:00"/>
    <x v="1"/>
    <m/>
    <m/>
    <m/>
    <m/>
    <m/>
    <s v="Tomomi Hayashi"/>
    <n v="1630979409"/>
    <s v="hayashi@ivyjapan.org"/>
    <s v="IVY Japan-Mukti Cox's Bazar"/>
  </r>
  <r>
    <n v="4062"/>
    <s v="IFRC"/>
    <s v="BDRCS"/>
    <s v="IFRC"/>
    <s v="WASH"/>
    <x v="2"/>
    <x v="4"/>
    <s v="# of HP sessions at HH level"/>
    <m/>
    <n v="927"/>
    <s v="completed"/>
    <s v="Chittagong"/>
    <s v="Cox's Bazar"/>
    <x v="0"/>
    <s v="Ratna Palong"/>
    <s v="HC,Ratna Palong"/>
    <x v="7"/>
    <d v="2022-12-01T00:00:00"/>
    <x v="1"/>
    <m/>
    <m/>
    <m/>
    <m/>
    <m/>
    <s v="Md Khairul Bashar"/>
    <n v="1628407107"/>
    <s v="khairul.bashar@bdrcs.org"/>
    <s v="IFRC-BDRCS"/>
  </r>
  <r>
    <n v="4063"/>
    <s v="HYSAWA"/>
    <s v="HYSAWA"/>
    <s v="SDC"/>
    <s v="WASH"/>
    <x v="2"/>
    <x v="4"/>
    <s v="# of HP sessions at HH level"/>
    <m/>
    <n v="34"/>
    <s v="completed"/>
    <s v="Chittagong"/>
    <s v="Cox's Bazar"/>
    <x v="0"/>
    <s v="Haldia Palong"/>
    <s v="HC,Haldia Palong"/>
    <x v="7"/>
    <d v="2022-11-01T00:00:00"/>
    <x v="1"/>
    <m/>
    <m/>
    <m/>
    <m/>
    <m/>
    <s v="Md.Enamul Hoque"/>
    <n v="1714119199"/>
    <s v="enamul@hysawa.org"/>
    <s v="HYSAWA"/>
  </r>
  <r>
    <n v="4064"/>
    <s v="HYSAWA"/>
    <s v="HYSAWA"/>
    <s v="SDC"/>
    <s v="WASH"/>
    <x v="0"/>
    <x v="25"/>
    <s v="# of tube well"/>
    <m/>
    <n v="10"/>
    <s v="completed"/>
    <s v="Chittagong"/>
    <s v="Cox's Bazar"/>
    <x v="0"/>
    <s v="Jalia Palong"/>
    <s v="HC,Jalia Palong"/>
    <x v="7"/>
    <d v="2022-11-01T00:00:00"/>
    <x v="1"/>
    <m/>
    <m/>
    <m/>
    <m/>
    <m/>
    <s v="Md.Enamul Hoque"/>
    <n v="1714119199"/>
    <s v="enamul@hysawa.org"/>
    <s v="HYSAWA"/>
  </r>
  <r>
    <n v="4065"/>
    <s v="HYSAWA"/>
    <s v="HYSAWA"/>
    <s v="SDC"/>
    <s v="WASH"/>
    <x v="2"/>
    <x v="4"/>
    <s v="# of HP sessions at HH level"/>
    <m/>
    <n v="41"/>
    <s v="completed"/>
    <s v="Chittagong"/>
    <s v="Cox's Bazar"/>
    <x v="0"/>
    <s v="Jalia Palong"/>
    <s v="HC,Jalia Palong"/>
    <x v="7"/>
    <d v="2022-11-01T00:00:00"/>
    <x v="1"/>
    <m/>
    <m/>
    <m/>
    <m/>
    <m/>
    <s v="Md.Enamul Hoque"/>
    <n v="1714119199"/>
    <s v="enamul@hysawa.org"/>
    <s v="HYSAWA"/>
  </r>
  <r>
    <n v="4066"/>
    <s v="HYSAWA"/>
    <s v="HYSAWA"/>
    <s v="SDC"/>
    <s v="WASH"/>
    <x v="2"/>
    <x v="4"/>
    <s v="# of HP sessions at HH level"/>
    <m/>
    <n v="59"/>
    <s v="completed"/>
    <s v="Chittagong"/>
    <s v="Cox's Bazar"/>
    <x v="0"/>
    <s v="Palong Khali"/>
    <s v="HC,Palong Khali"/>
    <x v="7"/>
    <d v="2022-11-01T00:00:00"/>
    <x v="1"/>
    <m/>
    <m/>
    <m/>
    <m/>
    <m/>
    <s v="Md.Enamul Hoque"/>
    <n v="1714119199"/>
    <s v="enamul@hysawa.org"/>
    <s v="HYSAWA"/>
  </r>
  <r>
    <n v="4067"/>
    <s v="HYSAWA"/>
    <s v="HYSAWA"/>
    <s v="SDC"/>
    <s v="WASH"/>
    <x v="2"/>
    <x v="4"/>
    <s v="# of HP sessions at HH level"/>
    <m/>
    <n v="69"/>
    <s v="completed"/>
    <s v="Chittagong"/>
    <s v="Cox's Bazar"/>
    <x v="0"/>
    <s v="Raja Palong"/>
    <s v="HC,Raja Palong"/>
    <x v="7"/>
    <d v="2022-11-01T00:00:00"/>
    <x v="1"/>
    <m/>
    <m/>
    <m/>
    <m/>
    <m/>
    <s v="Md. Enamul Hoque Mondal"/>
    <n v="1714119199"/>
    <s v="enamul@hysawa.org"/>
    <s v="HYSAWA"/>
  </r>
  <r>
    <n v="4068"/>
    <s v="HYSAWA"/>
    <s v="HYSAWA"/>
    <s v="SDC"/>
    <s v="WASH"/>
    <x v="2"/>
    <x v="4"/>
    <s v="# of HP sessions at HH level"/>
    <m/>
    <n v="88"/>
    <s v="completed"/>
    <s v="Chittagong"/>
    <s v="Cox's Bazar"/>
    <x v="0"/>
    <s v="Ratna Palong"/>
    <s v="HC,Ratna Palong"/>
    <x v="7"/>
    <d v="2022-11-01T00:00:00"/>
    <x v="1"/>
    <m/>
    <m/>
    <m/>
    <m/>
    <m/>
    <s v="Md. Enamul Hoque Mondal"/>
    <n v="1714119199"/>
    <s v="enamul@hysawa.org"/>
    <s v="HYSAWA"/>
  </r>
  <r>
    <n v="4069"/>
    <s v="HYSAWA"/>
    <s v="HYSAWA"/>
    <s v="SDC"/>
    <s v="WASH"/>
    <x v="2"/>
    <x v="4"/>
    <s v="# of HP sessions at HH level"/>
    <m/>
    <n v="99"/>
    <s v="completed"/>
    <s v="Chittagong"/>
    <s v="Cox's Bazar"/>
    <x v="1"/>
    <s v="Baharchhara"/>
    <s v="HC,Baharchhara"/>
    <x v="7"/>
    <d v="2022-11-01T00:00:00"/>
    <x v="1"/>
    <m/>
    <m/>
    <m/>
    <m/>
    <m/>
    <s v="Md. Enamul Hoque Mondal"/>
    <n v="1714119199"/>
    <s v="enamul@hysawa.org"/>
    <s v="HYSAWA"/>
  </r>
  <r>
    <n v="4070"/>
    <s v="HYSAWA"/>
    <s v="HYSAWA"/>
    <s v="SDC"/>
    <s v="WASH"/>
    <x v="2"/>
    <x v="4"/>
    <s v="# of HP sessions at HH level"/>
    <m/>
    <n v="81"/>
    <s v="completed"/>
    <s v="Chittagong"/>
    <s v="Cox's Bazar"/>
    <x v="1"/>
    <s v="Nhilla"/>
    <s v="HC,Nhilla"/>
    <x v="7"/>
    <d v="2022-11-01T00:00:00"/>
    <x v="1"/>
    <m/>
    <m/>
    <m/>
    <m/>
    <m/>
    <s v="Md. Enamul Hoque Mondal"/>
    <n v="17149199"/>
    <s v="enamul@hysawa.org"/>
    <s v="HYSAWA"/>
  </r>
  <r>
    <n v="4071"/>
    <s v="HYSAWA"/>
    <s v="HYSAWA"/>
    <s v="SDC"/>
    <s v="WASH"/>
    <x v="2"/>
    <x v="4"/>
    <s v="# of HP sessions at HH level"/>
    <m/>
    <n v="96"/>
    <s v="completed"/>
    <s v="Chittagong"/>
    <s v="Cox's Bazar"/>
    <x v="1"/>
    <s v="Sabrang"/>
    <s v="HC,Sabrang"/>
    <x v="7"/>
    <d v="2022-11-01T00:00:00"/>
    <x v="1"/>
    <m/>
    <m/>
    <m/>
    <m/>
    <m/>
    <s v="Md. Enamul Hoque Mondal"/>
    <n v="17149199"/>
    <s v="enamul@hysawa.org"/>
    <s v="HYSAWA"/>
  </r>
  <r>
    <n v="4072"/>
    <s v="HYSAWA"/>
    <s v="HYSAWA"/>
    <s v="SDC"/>
    <s v="WASH"/>
    <x v="2"/>
    <x v="4"/>
    <s v="# of HP sessions at HH level"/>
    <m/>
    <n v="123"/>
    <s v="completed"/>
    <s v="Chittagong"/>
    <s v="Cox's Bazar"/>
    <x v="1"/>
    <s v="Teknaf Paurashava"/>
    <s v="HC, Teknaf Paurashava"/>
    <x v="7"/>
    <d v="2022-11-01T00:00:00"/>
    <x v="1"/>
    <m/>
    <m/>
    <m/>
    <m/>
    <m/>
    <s v="Md. Enamul Hoque Mondal"/>
    <n v="1714119199"/>
    <s v="enamul@hysawa.org"/>
    <s v="HYSAWA"/>
  </r>
  <r>
    <n v="4073"/>
    <s v="HYSAWA"/>
    <s v="HYSAWA"/>
    <s v="SDC"/>
    <s v="WASH"/>
    <x v="0"/>
    <x v="25"/>
    <s v="# of tube well"/>
    <m/>
    <n v="10"/>
    <s v="completed"/>
    <s v="Chittagong"/>
    <s v="Cox's Bazar"/>
    <x v="1"/>
    <s v="Teknaf"/>
    <s v="HC,Teknaf"/>
    <x v="7"/>
    <d v="2022-11-01T00:00:00"/>
    <x v="1"/>
    <m/>
    <m/>
    <m/>
    <m/>
    <m/>
    <s v="Md. Enamul Hoque Mondal"/>
    <n v="1714119199"/>
    <s v="enamul@hysawa.org"/>
    <s v="HYSAWA"/>
  </r>
  <r>
    <n v="4074"/>
    <s v="HYSAWA"/>
    <s v="HYSAWA"/>
    <s v="SDC"/>
    <s v="WASH"/>
    <x v="2"/>
    <x v="4"/>
    <s v="# of HP sessions at HH level"/>
    <m/>
    <n v="102"/>
    <s v="completed"/>
    <s v="Chittagong"/>
    <s v="Cox's Bazar"/>
    <x v="1"/>
    <s v="Teknaf"/>
    <s v="HC,Teknaf"/>
    <x v="7"/>
    <d v="2022-11-01T00:00:00"/>
    <x v="1"/>
    <m/>
    <m/>
    <m/>
    <m/>
    <m/>
    <s v="Md. Enamul Hoque Mondal"/>
    <n v="1714119199"/>
    <s v="enamul@hysawa.org"/>
    <s v="HYSAWA"/>
  </r>
  <r>
    <n v="4075"/>
    <s v="HYSAWA"/>
    <s v="HYSAWA"/>
    <s v="SDC"/>
    <s v="WASH"/>
    <x v="2"/>
    <x v="4"/>
    <s v="# of HP sessions at HH level"/>
    <m/>
    <n v="85"/>
    <s v="completed"/>
    <s v="Chittagong"/>
    <s v="Cox's Bazar"/>
    <x v="1"/>
    <s v="Whykong"/>
    <s v="HC,Whykong"/>
    <x v="7"/>
    <d v="2022-11-01T00:00:00"/>
    <x v="1"/>
    <m/>
    <m/>
    <m/>
    <m/>
    <m/>
    <s v="Md. Enamul Hoque Mondal"/>
    <n v="1714119199"/>
    <s v="enamul@hysawa.org"/>
    <s v="HYSAWA"/>
  </r>
  <r>
    <n v="4076"/>
    <s v="UNICEF"/>
    <s v="NGOF"/>
    <s v="UNICEF"/>
    <s v="WASH"/>
    <x v="2"/>
    <x v="10"/>
    <s v="# of HP sessions at community level"/>
    <m/>
    <n v="10"/>
    <s v="completed"/>
    <s v="Chittagong"/>
    <s v="Cox's Bazar"/>
    <x v="1"/>
    <s v="Baharchhara"/>
    <s v="HC,Baharchhara"/>
    <x v="7"/>
    <d v="2025-01-01T00:00:00"/>
    <x v="1"/>
    <m/>
    <m/>
    <m/>
    <m/>
    <m/>
    <s v="MD. Afzal Hossain"/>
    <n v="1712175843"/>
    <s v="ngof.cats2@ngof.org"/>
    <s v="UNICEF-NGOF"/>
  </r>
  <r>
    <n v="4077"/>
    <s v="UNICEF"/>
    <s v="NGOF"/>
    <s v="UNICEF"/>
    <s v="WASH"/>
    <x v="2"/>
    <x v="10"/>
    <s v="# of HP sessions at community level"/>
    <m/>
    <n v="15"/>
    <s v="completed"/>
    <s v="Chittagong"/>
    <s v="Cox's Bazar"/>
    <x v="1"/>
    <s v="Nhilla"/>
    <s v="HC,Nhilla"/>
    <x v="7"/>
    <d v="2025-01-01T00:00:00"/>
    <x v="1"/>
    <m/>
    <m/>
    <m/>
    <m/>
    <m/>
    <s v="MD. Afzal Hossain"/>
    <n v="1712175843"/>
    <s v="ngof.cats2@ngof.org"/>
    <s v="UNICEF-NGOF"/>
  </r>
  <r>
    <n v="4078"/>
    <s v="UNICEF"/>
    <s v="NGOF"/>
    <s v="UNICEF"/>
    <s v="WASH"/>
    <x v="2"/>
    <x v="10"/>
    <s v="# of HP sessions at community level"/>
    <m/>
    <n v="17"/>
    <s v="completed"/>
    <s v="Chittagong"/>
    <s v="Cox's Bazar"/>
    <x v="1"/>
    <s v="Sabrang"/>
    <s v="HC,Sabrang"/>
    <x v="7"/>
    <d v="2025-01-01T00:00:00"/>
    <x v="1"/>
    <m/>
    <m/>
    <m/>
    <m/>
    <m/>
    <s v="MD. Afzal Hossain"/>
    <n v="1712175843"/>
    <s v="ngof.cats2@ngof.org"/>
    <s v="UNICEF-NGOF"/>
  </r>
  <r>
    <n v="4079"/>
    <s v="UNICEF"/>
    <s v="NGOF"/>
    <s v="UNICEF"/>
    <s v="WASH"/>
    <x v="2"/>
    <x v="10"/>
    <s v="# of HP sessions at community level"/>
    <m/>
    <n v="14"/>
    <s v="completed"/>
    <s v="Chittagong"/>
    <s v="Cox's Bazar"/>
    <x v="1"/>
    <s v="Teknaf"/>
    <s v="HC,Teknaf"/>
    <x v="7"/>
    <d v="2025-01-01T00:00:00"/>
    <x v="1"/>
    <m/>
    <m/>
    <m/>
    <m/>
    <m/>
    <s v="MD. Afzal Hossain"/>
    <n v="1712175843"/>
    <s v="ngof.cats2@ngof.org"/>
    <s v="UNICEF-NGOF"/>
  </r>
  <r>
    <n v="4080"/>
    <s v="UNICEF"/>
    <s v="NGOF"/>
    <s v="UNICEF"/>
    <s v="WASH"/>
    <x v="2"/>
    <x v="10"/>
    <s v="# of HP sessions at community level"/>
    <m/>
    <n v="18"/>
    <s v="completed"/>
    <s v="Chittagong"/>
    <s v="Cox's Bazar"/>
    <x v="1"/>
    <s v="Whykong"/>
    <s v="HC,Whykong"/>
    <x v="7"/>
    <d v="2025-01-01T00:00:00"/>
    <x v="1"/>
    <m/>
    <m/>
    <m/>
    <m/>
    <m/>
    <s v="MD. Afzal Hossain"/>
    <n v="1712175843"/>
    <s v="ngof.cats2@ngof.org"/>
    <s v="UNICEF-NGOF"/>
  </r>
  <r>
    <n v="4081"/>
    <s v="IFRC"/>
    <s v="BDRCS"/>
    <s v="IFRC"/>
    <s v="WASH"/>
    <x v="1"/>
    <x v="1"/>
    <s v="# of door "/>
    <m/>
    <n v="160"/>
    <s v="completed"/>
    <s v="Chittagong"/>
    <s v="Cox's Bazar"/>
    <x v="0"/>
    <s v="Ratna Palong"/>
    <s v="HC,Ratna Palong"/>
    <x v="7"/>
    <d v="2022-12-01T00:00:00"/>
    <x v="1"/>
    <m/>
    <m/>
    <m/>
    <m/>
    <m/>
    <s v="Md Mofijul Islam"/>
    <n v="1628407101"/>
    <s v="khairul.bashar@bdrcs.org"/>
    <s v="IFRC-BDRCS"/>
  </r>
  <r>
    <n v="4082"/>
    <s v="IFRC"/>
    <s v="BDRCS"/>
    <s v="IFRC"/>
    <s v="WASH"/>
    <x v="2"/>
    <x v="4"/>
    <s v="# of HP sessions at HH level"/>
    <m/>
    <n v="242"/>
    <s v="completed"/>
    <s v="Chittagong"/>
    <s v="Cox's Bazar"/>
    <x v="0"/>
    <s v="Ratna Palong"/>
    <s v="HC,Ratna Palong"/>
    <x v="7"/>
    <d v="2022-12-01T00:00:00"/>
    <x v="1"/>
    <m/>
    <m/>
    <m/>
    <m/>
    <m/>
    <s v="Md Mofijul Islam"/>
    <n v="1628407101"/>
    <s v="khairul.bashar@bdrcs.org"/>
    <s v="IFRC-BDRCS"/>
  </r>
  <r>
    <n v="4083"/>
    <s v="IFRC"/>
    <s v="BDRCS"/>
    <s v="IFRC"/>
    <s v="WASH"/>
    <x v="1"/>
    <x v="17"/>
    <s v="# of door"/>
    <m/>
    <n v="28"/>
    <s v="completed"/>
    <s v="Chittagong"/>
    <s v="Cox's Bazar"/>
    <x v="0"/>
    <s v="Jalia Palong"/>
    <s v="HC,Jalia Palong"/>
    <x v="7"/>
    <d v="2022-12-01T00:00:00"/>
    <x v="1"/>
    <m/>
    <m/>
    <m/>
    <m/>
    <m/>
    <s v="Md Khairul Bashar"/>
    <n v="1628407101"/>
    <s v="khairul.bashar@bdrcs.org"/>
    <s v="IFRC-BDRCS"/>
  </r>
  <r>
    <n v="4084"/>
    <s v="IFRC"/>
    <s v="BDRCS"/>
    <s v="IFRC"/>
    <s v="WASH"/>
    <x v="1"/>
    <x v="17"/>
    <s v="# of door"/>
    <m/>
    <n v="24"/>
    <s v="completed"/>
    <s v="Chittagong"/>
    <s v="Cox's Bazar"/>
    <x v="0"/>
    <s v="Raja Palong"/>
    <s v="HC,Raja Palong"/>
    <x v="7"/>
    <d v="2022-12-01T00:00:00"/>
    <x v="1"/>
    <m/>
    <m/>
    <m/>
    <m/>
    <m/>
    <s v="Md Khairul Bashar"/>
    <n v="1628407101"/>
    <s v="khairul.bashar@bdrcs.org"/>
    <s v="IFRC-BDRCS"/>
  </r>
  <r>
    <n v="4085"/>
    <s v="AAB"/>
    <s v="AAB"/>
    <s v="ActionAid UK (AAUK)"/>
    <s v="WASH"/>
    <x v="0"/>
    <x v="25"/>
    <s v="# of tube well"/>
    <m/>
    <n v="1"/>
    <s v="completed"/>
    <s v="Chittagong"/>
    <s v="Cox's Bazar"/>
    <x v="3"/>
    <s v="Bharuakhali"/>
    <s v="HC,Bharuakhali"/>
    <x v="7"/>
    <d v="2022-12-01T00:00:00"/>
    <x v="2"/>
    <m/>
    <m/>
    <m/>
    <m/>
    <m/>
    <s v="Abid Ibna A. Rahman"/>
    <n v="1816087524"/>
    <s v="abid.rahman@actionaid.org"/>
    <s v="AAB"/>
  </r>
  <r>
    <n v="4086"/>
    <s v="DPHE"/>
    <s v="DPHE"/>
    <s v="GoB"/>
    <s v="WASH"/>
    <x v="0"/>
    <x v="25"/>
    <s v="# of tube well"/>
    <m/>
    <n v="4"/>
    <s v="completed"/>
    <s v="Chittagong"/>
    <s v="Cox's Bazar"/>
    <x v="0"/>
    <s v="Haldia Palong"/>
    <s v="HC,Haldia Palong"/>
    <x v="7"/>
    <d v="2022-08-01T00:00:00"/>
    <x v="1"/>
    <m/>
    <m/>
    <m/>
    <m/>
    <m/>
    <s v="Md. Shajedur Rahman Sumon"/>
    <n v="1716606954"/>
    <s v="nhydrogeologist.cox.bd@gmail.com"/>
    <s v="DPHE"/>
  </r>
  <r>
    <n v="4087"/>
    <s v="DPHE"/>
    <s v="DPHE"/>
    <s v="GoB"/>
    <s v="WASH"/>
    <x v="0"/>
    <x v="25"/>
    <s v="# of tube well"/>
    <m/>
    <n v="4"/>
    <s v="completed"/>
    <s v="Chittagong"/>
    <s v="Cox's Bazar"/>
    <x v="1"/>
    <s v="Nhilla"/>
    <s v="HC,Nhilla"/>
    <x v="7"/>
    <d v="2022-08-01T00:00:00"/>
    <x v="1"/>
    <m/>
    <m/>
    <m/>
    <m/>
    <m/>
    <s v="Md. Shajedur Rahman Sumon"/>
    <n v="1716606954"/>
    <s v="nhydrogeologist.cox.bd@gmail.com"/>
    <s v="DPHE"/>
  </r>
  <r>
    <n v="4088"/>
    <s v="DPHE"/>
    <s v="DPHE"/>
    <s v="GoB"/>
    <s v="WASH"/>
    <x v="0"/>
    <x v="25"/>
    <s v="# of tube well"/>
    <m/>
    <n v="4"/>
    <s v="completed"/>
    <s v="Chittagong"/>
    <s v="Cox's Bazar"/>
    <x v="1"/>
    <s v="Whykong"/>
    <s v="HC,Whykong"/>
    <x v="7"/>
    <d v="2022-08-01T00:00:00"/>
    <x v="1"/>
    <m/>
    <m/>
    <m/>
    <m/>
    <m/>
    <s v="Md. Shajedur Rahman Sumon"/>
    <n v="1716606954"/>
    <s v="nhydrogeologist.cox.bd@gmail.com"/>
    <s v="DPHE"/>
  </r>
  <r>
    <n v="4089"/>
    <s v="NABOLOK"/>
    <s v="NABOLOK"/>
    <s v="GFFO-AA"/>
    <s v="WASH"/>
    <x v="0"/>
    <x v="13"/>
    <s v="# cubic meters / day"/>
    <m/>
    <n v="15"/>
    <s v="completed"/>
    <s v="Chittagong"/>
    <s v="Cox's Bazar"/>
    <x v="1"/>
    <s v="Nhilla"/>
    <s v="HC,Nhilla"/>
    <x v="6"/>
    <d v="2022-12-01T00:00:00"/>
    <x v="1"/>
    <m/>
    <m/>
    <m/>
    <m/>
    <m/>
    <s v="Md. Siddiqur Rahman"/>
    <n v="1712024697"/>
    <s v="nabolok.rrcoxb@gmail.com"/>
    <s v="NABOLOK"/>
  </r>
  <r>
    <n v="4090"/>
    <s v="NABOLOK"/>
    <s v="NABOLOK"/>
    <s v="GFFO-AA"/>
    <s v="WASH"/>
    <x v="0"/>
    <x v="12"/>
    <s v="# of water network"/>
    <m/>
    <n v="1"/>
    <s v="completed"/>
    <s v="Chittagong"/>
    <s v="Cox's Bazar"/>
    <x v="1"/>
    <s v="Nhilla"/>
    <s v="HC,Nhilla"/>
    <x v="6"/>
    <d v="2022-12-01T00:00:00"/>
    <x v="1"/>
    <m/>
    <m/>
    <m/>
    <m/>
    <m/>
    <s v="Md. Siddiqur Rahman"/>
    <n v="1712024697"/>
    <s v="nabolok.rrcoxb@gmail.com"/>
    <s v="NABOLOK"/>
  </r>
  <r>
    <n v="4091"/>
    <s v="NABOLOK"/>
    <s v="NABOLOK"/>
    <s v="GFFO-AA"/>
    <s v="WASH"/>
    <x v="1"/>
    <x v="9"/>
    <s v="# of door"/>
    <m/>
    <n v="4"/>
    <s v="completed"/>
    <s v="Chittagong"/>
    <s v="Cox's Bazar"/>
    <x v="1"/>
    <s v="Nhilla"/>
    <s v="HC,Nhilla"/>
    <x v="6"/>
    <d v="2022-12-01T00:00:00"/>
    <x v="1"/>
    <m/>
    <m/>
    <m/>
    <m/>
    <m/>
    <s v="Md. Siddiqur Rahman"/>
    <n v="1712024697"/>
    <s v="nabolok.rrcoxb@gmail.com"/>
    <s v="NABOLOK"/>
  </r>
  <r>
    <n v="4092"/>
    <s v="NABOLOK"/>
    <s v="NABOLOK"/>
    <s v="GFFO-AA"/>
    <s v="WASH"/>
    <x v="2"/>
    <x v="10"/>
    <s v="# of HP sessions at community level"/>
    <m/>
    <n v="15"/>
    <s v="completed"/>
    <s v="Chittagong"/>
    <s v="Cox's Bazar"/>
    <x v="1"/>
    <s v="Nhilla"/>
    <s v="HC,Nhilla"/>
    <x v="6"/>
    <d v="2022-12-01T00:00:00"/>
    <x v="1"/>
    <m/>
    <m/>
    <m/>
    <m/>
    <m/>
    <s v="Md. Siddiqur Rahman"/>
    <n v="1712024697"/>
    <s v="nabolok.rrcoxb@gmail.com"/>
    <s v="NABOLOK"/>
  </r>
  <r>
    <n v="4093"/>
    <s v="NABOLOK"/>
    <s v="NABOLOK"/>
    <s v="GFFO-AA"/>
    <s v="WASH"/>
    <x v="2"/>
    <x v="4"/>
    <s v="# of HP sessions at HH level"/>
    <m/>
    <n v="95"/>
    <s v="completed"/>
    <s v="Chittagong"/>
    <s v="Cox's Bazar"/>
    <x v="1"/>
    <s v="Nhilla"/>
    <s v="HC,Nhilla"/>
    <x v="6"/>
    <d v="2022-12-01T00:00:00"/>
    <x v="1"/>
    <m/>
    <m/>
    <m/>
    <m/>
    <m/>
    <s v="Md. Siddiqur Rahman"/>
    <n v="1712024697"/>
    <s v="nabolok.rrcoxb@gmail.com"/>
    <s v="NABOLOK"/>
  </r>
  <r>
    <n v="4094"/>
    <s v="NABOLOK"/>
    <s v="NABOLOK"/>
    <s v="GFFO-AA"/>
    <s v="WASH"/>
    <x v="2"/>
    <x v="19"/>
    <s v="# of estimated persons reached by mass-media campaign"/>
    <m/>
    <n v="3"/>
    <s v="completed"/>
    <s v="Chittagong"/>
    <s v="Cox's Bazar"/>
    <x v="1"/>
    <s v="Nhilla"/>
    <s v="HC,Nhilla"/>
    <x v="6"/>
    <d v="2022-12-01T00:00:00"/>
    <x v="1"/>
    <m/>
    <m/>
    <m/>
    <m/>
    <m/>
    <s v="Md. Siddiqur Rahman"/>
    <n v="1712024697"/>
    <s v="nabolok.rrcoxb@gmail.com"/>
    <s v="NABOLOK"/>
  </r>
  <r>
    <n v="4095"/>
    <s v="NABOLOK"/>
    <s v="NABOLOK"/>
    <s v="GFFO-AA"/>
    <s v="WASH"/>
    <x v="0"/>
    <x v="13"/>
    <s v="# cubic meters / day"/>
    <m/>
    <n v="15"/>
    <s v="completed"/>
    <s v="Chittagong"/>
    <s v="Cox's Bazar"/>
    <x v="1"/>
    <s v="Nhilla"/>
    <s v="HC,Nhilla"/>
    <x v="7"/>
    <d v="2022-12-01T00:00:00"/>
    <x v="1"/>
    <m/>
    <m/>
    <m/>
    <m/>
    <m/>
    <s v="Md. Siddiqur Rahman"/>
    <n v="1712024697"/>
    <s v="nabolok.rrcoxb@gmail.com"/>
    <s v="NABOLOK"/>
  </r>
  <r>
    <n v="4096"/>
    <s v="NABOLOK"/>
    <s v="NABOLOK"/>
    <s v="GFFO-AA"/>
    <s v="WASH"/>
    <x v="0"/>
    <x v="12"/>
    <s v="# of water network"/>
    <m/>
    <n v="1"/>
    <s v="completed"/>
    <s v="Chittagong"/>
    <s v="Cox's Bazar"/>
    <x v="1"/>
    <s v="Nhilla"/>
    <s v="HC,Nhilla"/>
    <x v="7"/>
    <d v="2022-12-01T00:00:00"/>
    <x v="1"/>
    <m/>
    <m/>
    <m/>
    <m/>
    <m/>
    <s v="Md. Siddiqur Rahman"/>
    <n v="1712024697"/>
    <s v="nabolok.rrcoxb@gmail.com"/>
    <s v="NABOLOK"/>
  </r>
  <r>
    <n v="4097"/>
    <s v="NABOLOK"/>
    <s v="NABOLOK"/>
    <s v="GFFO-AA"/>
    <s v="WASH"/>
    <x v="2"/>
    <x v="10"/>
    <s v="# of HP sessions at community level"/>
    <m/>
    <n v="15"/>
    <s v="completed"/>
    <s v="Chittagong"/>
    <s v="Cox's Bazar"/>
    <x v="1"/>
    <s v="Nhilla"/>
    <s v="HC,Nhilla"/>
    <x v="7"/>
    <d v="2022-12-01T00:00:00"/>
    <x v="1"/>
    <m/>
    <m/>
    <m/>
    <m/>
    <m/>
    <s v="Md. Siddiqur Rahman"/>
    <n v="1712024697"/>
    <s v="nabolok.rrcoxb@gmail.com"/>
    <s v="NABOLOK"/>
  </r>
  <r>
    <n v="4098"/>
    <s v="NABOLOK"/>
    <s v="NABOLOK"/>
    <s v="GFFO-AA"/>
    <s v="WASH"/>
    <x v="2"/>
    <x v="4"/>
    <s v="# of HP sessions at HH level"/>
    <m/>
    <n v="90"/>
    <s v="completed"/>
    <s v="Chittagong"/>
    <s v="Cox's Bazar"/>
    <x v="1"/>
    <s v="Nhilla"/>
    <s v="HC,Nhilla"/>
    <x v="7"/>
    <d v="2022-12-01T00:00:00"/>
    <x v="1"/>
    <m/>
    <m/>
    <m/>
    <m/>
    <m/>
    <s v="Md. Siddiqur Rahman"/>
    <n v="1712024697"/>
    <s v="nabolok.rrcoxb@gmail.com"/>
    <s v="NABOLOK"/>
  </r>
  <r>
    <n v="4099"/>
    <s v="BRAC"/>
    <s v="BRAC"/>
    <s v="DFAT"/>
    <s v="WASH"/>
    <x v="0"/>
    <x v="0"/>
    <s v="# of tube well"/>
    <m/>
    <n v="12"/>
    <s v="completed"/>
    <s v="Chittagong"/>
    <s v="Cox's Bazar"/>
    <x v="0"/>
    <s v="Raja Palong"/>
    <s v="HC,Raja Palong"/>
    <x v="0"/>
    <d v="2022-12-01T00:00:00"/>
    <x v="1"/>
    <m/>
    <m/>
    <m/>
    <m/>
    <m/>
    <s v="Abu Bakar Siddik"/>
    <n v="1852377016"/>
    <s v="absbd84@gmail.com"/>
    <s v="BRAC"/>
  </r>
  <r>
    <n v="4100"/>
    <s v="BRAC"/>
    <s v="BRAC"/>
    <s v="DFAT"/>
    <s v="WASH"/>
    <x v="1"/>
    <x v="35"/>
    <s v="# of door "/>
    <m/>
    <n v="5"/>
    <s v="completed"/>
    <s v="Chittagong"/>
    <s v="Cox's Bazar"/>
    <x v="0"/>
    <s v="Raja Palong"/>
    <s v="HC,Raja Palong"/>
    <x v="0"/>
    <d v="2022-12-01T00:00:00"/>
    <x v="1"/>
    <m/>
    <m/>
    <m/>
    <m/>
    <m/>
    <s v="Abu Bakar Siddik"/>
    <n v="1852377016"/>
    <s v="absbd84@gmail.com"/>
    <s v="BRAC"/>
  </r>
  <r>
    <n v="4101"/>
    <s v="BRAC"/>
    <s v="BRAC"/>
    <s v="DFAT"/>
    <s v="WASH"/>
    <x v="1"/>
    <x v="16"/>
    <s v="# of door"/>
    <m/>
    <n v="5"/>
    <s v="completed"/>
    <s v="Chittagong"/>
    <s v="Cox's Bazar"/>
    <x v="0"/>
    <s v="Raja Palong"/>
    <s v="HC,Raja Palong"/>
    <x v="0"/>
    <d v="2022-12-01T00:00:00"/>
    <x v="1"/>
    <m/>
    <m/>
    <m/>
    <m/>
    <m/>
    <s v="Abu Bakar Siddik"/>
    <n v="1852377016"/>
    <s v="absbd84@gmail.com"/>
    <s v="BRAC"/>
  </r>
  <r>
    <n v="4102"/>
    <s v="BRAC"/>
    <s v="BRAC"/>
    <s v="DFAT"/>
    <s v="WASH"/>
    <x v="2"/>
    <x v="10"/>
    <s v="# of HP sessions at community level"/>
    <m/>
    <n v="20"/>
    <s v="completed"/>
    <s v="Chittagong"/>
    <s v="Cox's Bazar"/>
    <x v="0"/>
    <s v="Raja Palong"/>
    <s v="HC,Raja Palong"/>
    <x v="0"/>
    <d v="2022-12-01T00:00:00"/>
    <x v="1"/>
    <m/>
    <m/>
    <m/>
    <m/>
    <m/>
    <s v="Abu Bakar Siddik"/>
    <n v="1852377016"/>
    <s v="absbd84@gmail.com"/>
    <s v="BRAC"/>
  </r>
  <r>
    <n v="4103"/>
    <s v="BRAC"/>
    <s v="BRAC"/>
    <s v="DFAT"/>
    <s v="WASH"/>
    <x v="2"/>
    <x v="4"/>
    <s v="# of HP sessions at HH level"/>
    <m/>
    <n v="249"/>
    <s v="completed"/>
    <s v="Chittagong"/>
    <s v="Cox's Bazar"/>
    <x v="0"/>
    <s v="Raja Palong"/>
    <s v="HC,Raja Palong"/>
    <x v="0"/>
    <d v="2022-12-01T00:00:00"/>
    <x v="1"/>
    <m/>
    <m/>
    <m/>
    <m/>
    <m/>
    <s v="Abu Bakar Siddik"/>
    <n v="1852377016"/>
    <s v="absbd84@gmail.com"/>
    <s v="BRAC"/>
  </r>
  <r>
    <n v="4104"/>
    <s v="BRAC"/>
    <s v="BRAC"/>
    <s v="DFAT"/>
    <s v="WASH"/>
    <x v="2"/>
    <x v="19"/>
    <s v="# of estimated persons reached by mass-media campaign"/>
    <m/>
    <n v="1"/>
    <s v="completed"/>
    <s v="Chittagong"/>
    <s v="Cox's Bazar"/>
    <x v="0"/>
    <s v="Raja Palong"/>
    <s v="HC,Raja Palong"/>
    <x v="0"/>
    <d v="2022-12-01T00:00:00"/>
    <x v="1"/>
    <m/>
    <m/>
    <m/>
    <m/>
    <m/>
    <s v="Abu Bakar Siddik"/>
    <n v="1852377016"/>
    <s v="absbd84@gmail.com"/>
    <s v="BRAC"/>
  </r>
  <r>
    <n v="4105"/>
    <s v="BRAC"/>
    <s v="BRAC"/>
    <s v="DFAT"/>
    <s v="WASH"/>
    <x v="2"/>
    <x v="7"/>
    <s v="N/A"/>
    <m/>
    <n v="6"/>
    <s v="completed"/>
    <s v="Chittagong"/>
    <s v="Cox's Bazar"/>
    <x v="0"/>
    <s v="Raja Palong"/>
    <s v="HC,Raja Palong"/>
    <x v="0"/>
    <d v="2022-12-01T00:00:00"/>
    <x v="1"/>
    <m/>
    <m/>
    <m/>
    <m/>
    <m/>
    <s v="Abu Bakar Siddik"/>
    <n v="1852377016"/>
    <s v="absbd84@gmail.com"/>
    <s v="BRAC"/>
  </r>
  <r>
    <n v="4106"/>
    <s v="BRAC"/>
    <s v="BRAC"/>
    <s v="DFAT"/>
    <s v="WASH"/>
    <x v="3"/>
    <x v="36"/>
    <s v="# of plant"/>
    <m/>
    <n v="1"/>
    <s v="completed"/>
    <s v="Chittagong"/>
    <s v="Cox's Bazar"/>
    <x v="0"/>
    <s v="Raja Palong"/>
    <s v="HC,Raja Palong"/>
    <x v="0"/>
    <d v="2022-12-01T00:00:00"/>
    <x v="1"/>
    <m/>
    <m/>
    <m/>
    <m/>
    <m/>
    <s v="Abu Bakar Siddik"/>
    <n v="1852377016"/>
    <s v="absbd84@gmail.com"/>
    <s v="BRAC"/>
  </r>
  <r>
    <n v="4107"/>
    <s v="BRAC"/>
    <s v="BRAC"/>
    <s v="DFAT"/>
    <s v="WASH"/>
    <x v="3"/>
    <x v="7"/>
    <s v="N/A"/>
    <m/>
    <n v="272"/>
    <s v="completed"/>
    <s v="Chittagong"/>
    <s v="Cox's Bazar"/>
    <x v="0"/>
    <s v="Raja Palong"/>
    <s v="HC,Raja Palong"/>
    <x v="0"/>
    <d v="2022-12-01T00:00:00"/>
    <x v="1"/>
    <m/>
    <m/>
    <m/>
    <m/>
    <m/>
    <s v="Abu Bakar Siddik"/>
    <n v="1852377016"/>
    <s v="absbd84@gmail.com"/>
    <s v="BRAC"/>
  </r>
  <r>
    <n v="4108"/>
    <s v="IOM"/>
    <s v="BRAC"/>
    <s v="IOM"/>
    <s v="WASH"/>
    <x v="0"/>
    <x v="0"/>
    <s v="# of tube well"/>
    <m/>
    <n v="157"/>
    <s v="completed"/>
    <s v="Chittagong"/>
    <s v="Cox's Bazar"/>
    <x v="0"/>
    <s v="Palong Khali"/>
    <s v="Camp 10"/>
    <x v="7"/>
    <d v="2022-12-01T00:00:00"/>
    <x v="0"/>
    <m/>
    <m/>
    <m/>
    <m/>
    <m/>
    <s v="Jaytun Naher"/>
    <n v="1833301502"/>
    <s v="jaytun.naher@brac.net"/>
    <s v="IOM-BRAC"/>
  </r>
  <r>
    <n v="4109"/>
    <s v="IOM"/>
    <s v="BRAC"/>
    <s v="IOM"/>
    <s v="WASH"/>
    <x v="0"/>
    <x v="26"/>
    <s v="# of tube well"/>
    <m/>
    <n v="4"/>
    <s v="completed"/>
    <s v="Chittagong"/>
    <s v="Cox's Bazar"/>
    <x v="0"/>
    <s v="Palong Khali"/>
    <s v="Camp 10"/>
    <x v="7"/>
    <d v="2022-12-01T00:00:00"/>
    <x v="0"/>
    <m/>
    <m/>
    <m/>
    <m/>
    <m/>
    <s v="Jaytun Naher"/>
    <n v="1833301502"/>
    <s v="jaytun.naher@brac.net"/>
    <s v="IOM-BRAC"/>
  </r>
  <r>
    <n v="4110"/>
    <s v="IOM"/>
    <s v="BRAC"/>
    <s v="IOM"/>
    <s v="WASH"/>
    <x v="0"/>
    <x v="7"/>
    <s v="N/A"/>
    <m/>
    <n v="1050"/>
    <s v="completed"/>
    <s v="Chittagong"/>
    <s v="Cox's Bazar"/>
    <x v="0"/>
    <s v="Palong Khali"/>
    <s v="Camp 10"/>
    <x v="7"/>
    <d v="2022-12-01T00:00:00"/>
    <x v="0"/>
    <m/>
    <m/>
    <m/>
    <m/>
    <m/>
    <s v="Jaytun Naher"/>
    <n v="1833301502"/>
    <s v="jaytun.naher@brac.net"/>
    <s v="IOM-BRAC"/>
  </r>
  <r>
    <n v="4111"/>
    <s v="IOM"/>
    <s v="BRAC"/>
    <s v="IOM"/>
    <s v="WASH"/>
    <x v="1"/>
    <x v="1"/>
    <s v="# of door "/>
    <m/>
    <n v="32"/>
    <s v="completed"/>
    <s v="Chittagong"/>
    <s v="Cox's Bazar"/>
    <x v="0"/>
    <s v="Palong Khali"/>
    <s v="Camp 10"/>
    <x v="7"/>
    <d v="2022-12-01T00:00:00"/>
    <x v="0"/>
    <m/>
    <m/>
    <m/>
    <m/>
    <m/>
    <s v="Jaytun Naher"/>
    <n v="1833301502"/>
    <s v="jaytun.naher@brac.net"/>
    <s v="IOM-BRAC"/>
  </r>
  <r>
    <n v="4112"/>
    <s v="IOM"/>
    <s v="BRAC"/>
    <s v="IOM"/>
    <s v="WASH"/>
    <x v="1"/>
    <x v="8"/>
    <s v="# of FSM Site"/>
    <m/>
    <n v="4"/>
    <s v="completed"/>
    <s v="Chittagong"/>
    <s v="Cox's Bazar"/>
    <x v="0"/>
    <s v="Palong Khali"/>
    <s v="Camp 10"/>
    <x v="7"/>
    <d v="2022-12-01T00:00:00"/>
    <x v="0"/>
    <m/>
    <m/>
    <m/>
    <m/>
    <m/>
    <s v="Jaytun Naher"/>
    <n v="1833301502"/>
    <s v="jaytun.naher@brac.net"/>
    <s v="IOM-BRAC"/>
  </r>
  <r>
    <n v="4113"/>
    <s v="IOM"/>
    <s v="BRAC"/>
    <s v="IOM"/>
    <s v="WASH"/>
    <x v="1"/>
    <x v="2"/>
    <s v="# of FSM Site"/>
    <m/>
    <n v="1"/>
    <s v="completed"/>
    <s v="Chittagong"/>
    <s v="Cox's Bazar"/>
    <x v="0"/>
    <s v="Palong Khali"/>
    <s v="Camp 10"/>
    <x v="7"/>
    <d v="2022-12-01T00:00:00"/>
    <x v="0"/>
    <m/>
    <m/>
    <m/>
    <m/>
    <m/>
    <s v="Jaytun Naher"/>
    <n v="1833301502"/>
    <s v="jaytun.naher@brac.net"/>
    <s v="IOM-BRAC"/>
  </r>
  <r>
    <n v="4114"/>
    <s v="IOM"/>
    <s v="BRAC"/>
    <s v="IOM"/>
    <s v="WASH"/>
    <x v="1"/>
    <x v="9"/>
    <s v="# of door"/>
    <m/>
    <n v="506"/>
    <s v="completed"/>
    <s v="Chittagong"/>
    <s v="Cox's Bazar"/>
    <x v="0"/>
    <s v="Palong Khali"/>
    <s v="Camp 10"/>
    <x v="7"/>
    <d v="2022-12-01T00:00:00"/>
    <x v="0"/>
    <m/>
    <m/>
    <m/>
    <m/>
    <m/>
    <s v="Jaytun Naher"/>
    <n v="1833301502"/>
    <s v="jaytun.naher@brac.net"/>
    <s v="IOM-BRAC"/>
  </r>
  <r>
    <n v="4115"/>
    <s v="IOM"/>
    <s v="BRAC"/>
    <s v="IOM"/>
    <s v="WASH"/>
    <x v="1"/>
    <x v="3"/>
    <s v="# of door"/>
    <m/>
    <n v="270"/>
    <s v="completed"/>
    <s v="Chittagong"/>
    <s v="Cox's Bazar"/>
    <x v="0"/>
    <s v="Palong Khali"/>
    <s v="Camp 10"/>
    <x v="7"/>
    <d v="2022-12-01T00:00:00"/>
    <x v="0"/>
    <m/>
    <m/>
    <m/>
    <m/>
    <m/>
    <s v="Jaytun Naher"/>
    <n v="1833301502"/>
    <s v="jaytun.naher@brac.net"/>
    <s v="IOM-BRAC"/>
  </r>
  <r>
    <n v="4116"/>
    <s v="IOM"/>
    <s v="BRAC"/>
    <s v="IOM"/>
    <s v="WASH"/>
    <x v="1"/>
    <x v="7"/>
    <s v="N/A"/>
    <m/>
    <n v="18"/>
    <s v="completed"/>
    <s v="Chittagong"/>
    <s v="Cox's Bazar"/>
    <x v="0"/>
    <s v="Palong Khali"/>
    <s v="Camp 10"/>
    <x v="7"/>
    <d v="2022-12-01T00:00:00"/>
    <x v="0"/>
    <m/>
    <m/>
    <m/>
    <m/>
    <m/>
    <s v="Jaytun Naher"/>
    <n v="1833301502"/>
    <s v="jaytun.naher@brac.net"/>
    <s v="IOM-BRAC"/>
  </r>
  <r>
    <n v="4117"/>
    <s v="IOM"/>
    <s v="BRAC"/>
    <s v="IOM"/>
    <s v="WASH"/>
    <x v="2"/>
    <x v="10"/>
    <s v="# of HP sessions at community level"/>
    <m/>
    <n v="49"/>
    <s v="completed"/>
    <s v="Chittagong"/>
    <s v="Cox's Bazar"/>
    <x v="0"/>
    <s v="Palong Khali"/>
    <s v="Camp 10"/>
    <x v="7"/>
    <d v="2022-12-01T00:00:00"/>
    <x v="0"/>
    <m/>
    <m/>
    <m/>
    <m/>
    <m/>
    <s v="Jaytun Naher"/>
    <n v="1833301502"/>
    <s v="jaytun.naher@brac.net"/>
    <s v="IOM-BRAC"/>
  </r>
  <r>
    <n v="4118"/>
    <s v="IOM"/>
    <s v="BRAC"/>
    <s v="IOM"/>
    <s v="WASH"/>
    <x v="2"/>
    <x v="20"/>
    <s v="# of household"/>
    <m/>
    <n v="681"/>
    <s v="completed"/>
    <s v="Chittagong"/>
    <s v="Cox's Bazar"/>
    <x v="0"/>
    <s v="Palong Khali"/>
    <s v="Camp 10"/>
    <x v="7"/>
    <d v="2022-12-01T00:00:00"/>
    <x v="0"/>
    <m/>
    <m/>
    <m/>
    <m/>
    <m/>
    <s v="Jaytun Naher"/>
    <n v="1833301502"/>
    <s v="jaytun.naher@brac.net"/>
    <s v="IOM-BRAC"/>
  </r>
  <r>
    <n v="4119"/>
    <s v="IOM"/>
    <s v="BRAC"/>
    <s v="IOM"/>
    <s v="WASH"/>
    <x v="2"/>
    <x v="7"/>
    <s v="N/A"/>
    <m/>
    <n v="2813"/>
    <s v="completed"/>
    <s v="Chittagong"/>
    <s v="Cox's Bazar"/>
    <x v="0"/>
    <s v="Palong Khali"/>
    <s v="Camp 10"/>
    <x v="7"/>
    <d v="2022-12-01T00:00:00"/>
    <x v="0"/>
    <m/>
    <m/>
    <m/>
    <m/>
    <m/>
    <s v="Jaytun Naher"/>
    <n v="1833301502"/>
    <s v="jaytun.naher@brac.net"/>
    <s v="IOM-BRAC"/>
  </r>
  <r>
    <n v="4120"/>
    <s v="IOM"/>
    <s v="BRAC"/>
    <s v="IOM"/>
    <s v="WASH"/>
    <x v="3"/>
    <x v="5"/>
    <s v="# of campaign per camp "/>
    <m/>
    <n v="1"/>
    <s v="completed"/>
    <s v="Chittagong"/>
    <s v="Cox's Bazar"/>
    <x v="0"/>
    <s v="Palong Khali"/>
    <s v="Camp 10"/>
    <x v="7"/>
    <d v="2022-12-01T00:00:00"/>
    <x v="0"/>
    <m/>
    <m/>
    <m/>
    <m/>
    <m/>
    <s v="Jaytun Naher"/>
    <n v="1833301502"/>
    <s v="jaytun.naher@brac.net"/>
    <s v="IOM-BRAC"/>
  </r>
  <r>
    <n v="4121"/>
    <s v="IOM"/>
    <s v="BRAC"/>
    <s v="IOM"/>
    <s v="WASH"/>
    <x v="3"/>
    <x v="36"/>
    <s v="# of plant"/>
    <m/>
    <n v="3"/>
    <s v="completed"/>
    <s v="Chittagong"/>
    <s v="Cox's Bazar"/>
    <x v="0"/>
    <s v="Palong Khali"/>
    <s v="Camp 10"/>
    <x v="7"/>
    <d v="2022-12-01T00:00:00"/>
    <x v="0"/>
    <m/>
    <m/>
    <m/>
    <m/>
    <m/>
    <s v="Jaytun Naher"/>
    <n v="1833301502"/>
    <s v="jaytun.naher@brac.net"/>
    <s v="IOM-BRAC"/>
  </r>
  <r>
    <n v="4122"/>
    <s v="IOM"/>
    <s v="BRAC"/>
    <s v="IOM"/>
    <s v="WASH"/>
    <x v="3"/>
    <x v="7"/>
    <s v="N/A"/>
    <m/>
    <n v="29151"/>
    <s v="completed"/>
    <s v="Chittagong"/>
    <s v="Cox's Bazar"/>
    <x v="0"/>
    <s v="Palong Khali"/>
    <s v="Camp 10"/>
    <x v="7"/>
    <d v="2022-12-01T00:00:00"/>
    <x v="0"/>
    <m/>
    <m/>
    <m/>
    <m/>
    <m/>
    <s v="Jaytun Naher"/>
    <n v="1833301502"/>
    <s v="jaytun.naher@brac.net"/>
    <s v="IOM-BRAC"/>
  </r>
  <r>
    <n v="4123"/>
    <s v="NCA"/>
    <s v="NGOF"/>
    <s v="NMFA"/>
    <s v="WASH"/>
    <x v="0"/>
    <x v="12"/>
    <s v="# of water network"/>
    <m/>
    <n v="4"/>
    <s v="completed"/>
    <s v="Chittagong"/>
    <s v="Cox's Bazar"/>
    <x v="1"/>
    <s v="Nhilla"/>
    <s v="Camp 25"/>
    <x v="7"/>
    <d v="2022-12-01T00:00:00"/>
    <x v="0"/>
    <m/>
    <m/>
    <m/>
    <m/>
    <m/>
    <s v="Shahrin Yealid"/>
    <n v="1613114224"/>
    <s v="yealid.ngof.nca@gmail.com"/>
    <s v="NCA-NGOF"/>
  </r>
  <r>
    <n v="4124"/>
    <s v="NCA"/>
    <s v="NGOF"/>
    <s v="NMFA"/>
    <s v="WASH"/>
    <x v="1"/>
    <x v="17"/>
    <s v="# of door"/>
    <m/>
    <n v="5"/>
    <s v="completed"/>
    <s v="Chittagong"/>
    <s v="Cox's Bazar"/>
    <x v="1"/>
    <s v="Nhilla"/>
    <s v="Camp 25"/>
    <x v="7"/>
    <d v="2022-12-01T00:00:00"/>
    <x v="0"/>
    <m/>
    <m/>
    <m/>
    <m/>
    <m/>
    <s v="Shahrin Yealid"/>
    <n v="1613114224"/>
    <s v="yealid.ngof.nca@gmail.com"/>
    <s v="NCA-NGOF"/>
  </r>
  <r>
    <n v="4125"/>
    <s v="NCA"/>
    <s v="NGOF"/>
    <s v="NMFA"/>
    <s v="WASH"/>
    <x v="2"/>
    <x v="10"/>
    <s v="# of HP sessions at community level"/>
    <m/>
    <n v="687"/>
    <s v="completed"/>
    <s v="Chittagong"/>
    <s v="Cox's Bazar"/>
    <x v="1"/>
    <s v="Nhilla"/>
    <s v="Camp 25"/>
    <x v="7"/>
    <d v="2022-12-01T00:00:00"/>
    <x v="0"/>
    <m/>
    <m/>
    <m/>
    <m/>
    <m/>
    <s v="Shahrin Yealid"/>
    <n v="1613114224"/>
    <s v="yealid.ngof.nca@gmail.com"/>
    <s v="NCA-NGOF"/>
  </r>
  <r>
    <n v="4126"/>
    <s v="NCA"/>
    <s v="NGOF"/>
    <s v="NMFA"/>
    <s v="WASH"/>
    <x v="2"/>
    <x v="20"/>
    <s v="# of household"/>
    <m/>
    <n v="457"/>
    <s v="completed"/>
    <s v="Chittagong"/>
    <s v="Cox's Bazar"/>
    <x v="1"/>
    <s v="Nhilla"/>
    <s v="Camp 25"/>
    <x v="7"/>
    <d v="2022-12-01T00:00:00"/>
    <x v="0"/>
    <m/>
    <m/>
    <m/>
    <m/>
    <m/>
    <s v="Shahrin Yealid"/>
    <n v="1613114224"/>
    <s v="yealid.ngof.nca@gmail.com"/>
    <s v="NCA-NGOF"/>
  </r>
  <r>
    <n v="4127"/>
    <s v="WCB"/>
    <s v="WCB"/>
    <s v="Tearfund"/>
    <s v="WASH"/>
    <x v="0"/>
    <x v="12"/>
    <s v="# of water network"/>
    <m/>
    <n v="1"/>
    <s v="completed"/>
    <s v="Chittagong"/>
    <s v="Cox's Bazar"/>
    <x v="0"/>
    <s v="Palong Khali"/>
    <s v="Camp 04"/>
    <x v="7"/>
    <d v="2022-10-01T00:00:00"/>
    <x v="0"/>
    <m/>
    <m/>
    <m/>
    <m/>
    <m/>
    <s v="Margaret Bepary"/>
    <n v="1782093386"/>
    <s v="margaretb@worldconcern.org"/>
    <s v="WCB"/>
  </r>
  <r>
    <n v="4128"/>
    <s v="WCB"/>
    <s v="WCB"/>
    <s v="Tearfund"/>
    <s v="WASH"/>
    <x v="0"/>
    <x v="30"/>
    <s v="# of household"/>
    <m/>
    <n v="185"/>
    <s v="completed"/>
    <s v="Chittagong"/>
    <s v="Cox's Bazar"/>
    <x v="0"/>
    <s v="Palong Khali"/>
    <s v="Camp 04"/>
    <x v="7"/>
    <d v="2022-10-01T00:00:00"/>
    <x v="0"/>
    <m/>
    <m/>
    <m/>
    <m/>
    <m/>
    <s v="Margaret Bepary"/>
    <n v="1782093386"/>
    <s v="margaretb@worldconcern.org"/>
    <s v="WCB"/>
  </r>
  <r>
    <n v="4129"/>
    <s v="IRB"/>
    <s v="IRB"/>
    <s v="IR International"/>
    <s v="WASH"/>
    <x v="1"/>
    <x v="3"/>
    <s v="# of door"/>
    <m/>
    <n v="23"/>
    <s v="completed"/>
    <s v="Chittagong"/>
    <s v="Cox's Bazar"/>
    <x v="0"/>
    <s v="Palong Khali"/>
    <s v="Camp 07"/>
    <x v="7"/>
    <d v="2022-09-01T00:00:00"/>
    <x v="0"/>
    <m/>
    <m/>
    <m/>
    <m/>
    <m/>
    <s v="Delwar Hosain Al Ruba"/>
    <n v="1755689447"/>
    <s v="delwar.ruba@islamicrelief-bd.org"/>
    <s v="IRB"/>
  </r>
  <r>
    <n v="4130"/>
    <s v="IRB"/>
    <s v="IRB"/>
    <s v="IR International"/>
    <s v="WASH"/>
    <x v="1"/>
    <x v="7"/>
    <s v="N/A"/>
    <m/>
    <n v="4770"/>
    <s v="completed"/>
    <s v="Chittagong"/>
    <s v="Cox's Bazar"/>
    <x v="0"/>
    <s v="Palong Khali"/>
    <s v="Camp 07"/>
    <x v="7"/>
    <d v="2022-09-01T00:00:00"/>
    <x v="0"/>
    <m/>
    <m/>
    <m/>
    <m/>
    <m/>
    <s v="Delwar Hosain Al Ruba"/>
    <n v="1755689447"/>
    <s v="delwar.ruba@islamicrelief-bd.org"/>
    <s v="IRB"/>
  </r>
  <r>
    <n v="4131"/>
    <s v="IOM"/>
    <s v="NGOF"/>
    <s v="KFW"/>
    <s v="WASH"/>
    <x v="0"/>
    <x v="0"/>
    <s v="# of tube well"/>
    <m/>
    <n v="292"/>
    <s v="completed"/>
    <s v="Chittagong"/>
    <s v="Cox's Bazar"/>
    <x v="0"/>
    <s v="Palong Khali"/>
    <s v="Camp 09"/>
    <x v="7"/>
    <d v="2023-03-01T00:00:00"/>
    <x v="0"/>
    <m/>
    <m/>
    <m/>
    <m/>
    <m/>
    <s v="Md. Shaidul Islam"/>
    <n v="1711482150"/>
    <s v="shaidul@gmail.com"/>
    <s v="IOM-NGOF"/>
  </r>
  <r>
    <n v="4132"/>
    <s v="IOM"/>
    <s v="NGOF"/>
    <s v="KFW"/>
    <s v="WASH"/>
    <x v="0"/>
    <x v="12"/>
    <s v="# of water network"/>
    <m/>
    <n v="1"/>
    <s v="completed"/>
    <s v="Chittagong"/>
    <s v="Cox's Bazar"/>
    <x v="0"/>
    <s v="Palong Khali"/>
    <s v="Camp 09"/>
    <x v="7"/>
    <d v="2023-03-01T00:00:00"/>
    <x v="0"/>
    <m/>
    <m/>
    <m/>
    <m/>
    <m/>
    <s v="Md. Shaidul Islam"/>
    <n v="1711482150"/>
    <s v="shaidul@gmail.com"/>
    <s v="IOM-NGOF"/>
  </r>
  <r>
    <n v="4133"/>
    <s v="IOM"/>
    <s v="NGOF"/>
    <s v="KFW"/>
    <s v="WASH"/>
    <x v="0"/>
    <x v="7"/>
    <s v="N/A"/>
    <m/>
    <n v="57"/>
    <s v="completed"/>
    <s v="Chittagong"/>
    <s v="Cox's Bazar"/>
    <x v="0"/>
    <s v="Palong Khali"/>
    <s v="Camp 09"/>
    <x v="7"/>
    <d v="2023-03-01T00:00:00"/>
    <x v="0"/>
    <m/>
    <m/>
    <m/>
    <m/>
    <m/>
    <s v="Md. Shaidul Islam"/>
    <n v="1711482150"/>
    <s v="shaidul@gmail.com"/>
    <s v="IOM-NGOF"/>
  </r>
  <r>
    <n v="4134"/>
    <s v="IOM"/>
    <s v="NGOF"/>
    <s v="KFW"/>
    <s v="WASH"/>
    <x v="1"/>
    <x v="1"/>
    <s v="# of door "/>
    <m/>
    <n v="66"/>
    <s v="completed"/>
    <s v="Chittagong"/>
    <s v="Cox's Bazar"/>
    <x v="0"/>
    <s v="Palong Khali"/>
    <s v="Camp 09"/>
    <x v="7"/>
    <d v="2023-03-01T00:00:00"/>
    <x v="0"/>
    <m/>
    <m/>
    <m/>
    <m/>
    <m/>
    <s v="Md. Shaidul Islam"/>
    <n v="1711482150"/>
    <s v="shaidul@gmail.com"/>
    <s v="IOM-NGOF"/>
  </r>
  <r>
    <n v="4135"/>
    <s v="IOM"/>
    <s v="NGOF"/>
    <s v="KFW"/>
    <s v="WASH"/>
    <x v="1"/>
    <x v="8"/>
    <s v="# of FSM Site"/>
    <m/>
    <n v="9"/>
    <s v="completed"/>
    <s v="Chittagong"/>
    <s v="Cox's Bazar"/>
    <x v="0"/>
    <s v="Palong Khali"/>
    <s v="Camp 09"/>
    <x v="7"/>
    <d v="2023-03-01T00:00:00"/>
    <x v="0"/>
    <m/>
    <m/>
    <m/>
    <m/>
    <m/>
    <s v="Md. Shaidul Islam"/>
    <n v="1711482150"/>
    <s v="shaidul@gmail.com"/>
    <s v="IOM-NGOF"/>
  </r>
  <r>
    <n v="4136"/>
    <s v="IOM"/>
    <s v="NGOF"/>
    <s v="KFW"/>
    <s v="WASH"/>
    <x v="1"/>
    <x v="2"/>
    <s v="# of FSM Site"/>
    <m/>
    <n v="6"/>
    <s v="completed"/>
    <s v="Chittagong"/>
    <s v="Cox's Bazar"/>
    <x v="0"/>
    <s v="Palong Khali"/>
    <s v="Camp 09"/>
    <x v="7"/>
    <d v="2023-03-01T00:00:00"/>
    <x v="0"/>
    <m/>
    <m/>
    <m/>
    <m/>
    <m/>
    <s v="Md. Shaidul Islam"/>
    <n v="1711482150"/>
    <s v="shaidul@gmail.com"/>
    <s v="IOM-NGOF"/>
  </r>
  <r>
    <n v="4137"/>
    <s v="IOM"/>
    <s v="NGOF"/>
    <s v="KFW"/>
    <s v="WASH"/>
    <x v="1"/>
    <x v="9"/>
    <s v="# of door"/>
    <m/>
    <n v="679"/>
    <s v="completed"/>
    <s v="Chittagong"/>
    <s v="Cox's Bazar"/>
    <x v="0"/>
    <s v="Palong Khali"/>
    <s v="Camp 09"/>
    <x v="7"/>
    <d v="2023-03-01T00:00:00"/>
    <x v="0"/>
    <m/>
    <m/>
    <m/>
    <m/>
    <m/>
    <s v="Md. Shaidul Islam"/>
    <n v="1711482150"/>
    <s v="shaidul@gmail.com"/>
    <s v="IOM-NGOF"/>
  </r>
  <r>
    <n v="4138"/>
    <s v="IOM"/>
    <s v="NGOF"/>
    <s v="KFW"/>
    <s v="WASH"/>
    <x v="1"/>
    <x v="3"/>
    <s v="# of door"/>
    <m/>
    <n v="764"/>
    <s v="completed"/>
    <s v="Chittagong"/>
    <s v="Cox's Bazar"/>
    <x v="0"/>
    <s v="Palong Khali"/>
    <s v="Camp 09"/>
    <x v="7"/>
    <d v="2023-03-01T00:00:00"/>
    <x v="0"/>
    <m/>
    <m/>
    <m/>
    <m/>
    <m/>
    <s v="Md. Shaidul Islam"/>
    <n v="1711482150"/>
    <s v="shaidul@gmail.com"/>
    <s v="IOM-NGOF"/>
  </r>
  <r>
    <n v="4139"/>
    <s v="IOM"/>
    <s v="NGOF"/>
    <s v="KFW"/>
    <s v="WASH"/>
    <x v="2"/>
    <x v="20"/>
    <s v="# of household"/>
    <m/>
    <n v="2772"/>
    <s v="completed"/>
    <s v="Chittagong"/>
    <s v="Cox's Bazar"/>
    <x v="0"/>
    <s v="Palong Khali"/>
    <s v="Camp 09"/>
    <x v="7"/>
    <d v="2023-03-01T00:00:00"/>
    <x v="0"/>
    <m/>
    <m/>
    <m/>
    <m/>
    <m/>
    <s v="Md. Shaidul Islam"/>
    <n v="1711482150"/>
    <s v="shaidul@gmail.com"/>
    <s v="IOM-NGOF"/>
  </r>
  <r>
    <n v="4140"/>
    <s v="IOM"/>
    <s v="NGOF"/>
    <s v="KFW"/>
    <s v="WASH"/>
    <x v="2"/>
    <x v="7"/>
    <s v="N/A"/>
    <m/>
    <n v="871"/>
    <s v="completed"/>
    <s v="Chittagong"/>
    <s v="Cox's Bazar"/>
    <x v="0"/>
    <s v="Palong Khali"/>
    <s v="Camp 09"/>
    <x v="7"/>
    <d v="2023-03-01T00:00:00"/>
    <x v="0"/>
    <m/>
    <m/>
    <m/>
    <m/>
    <m/>
    <s v="Md. Shaidul Islam"/>
    <n v="1711482150"/>
    <s v="shaidul@gmail.com"/>
    <s v="IOM-NGOF"/>
  </r>
  <r>
    <n v="4141"/>
    <s v="IOM"/>
    <s v="NGOF"/>
    <s v="KFW"/>
    <s v="WASH"/>
    <x v="3"/>
    <x v="36"/>
    <s v="# of plant"/>
    <m/>
    <n v="3"/>
    <s v="completed"/>
    <s v="Chittagong"/>
    <s v="Cox's Bazar"/>
    <x v="0"/>
    <s v="Palong Khali"/>
    <s v="Camp 09"/>
    <x v="7"/>
    <d v="2023-03-01T00:00:00"/>
    <x v="0"/>
    <m/>
    <m/>
    <m/>
    <m/>
    <m/>
    <s v="Md. Shaidul Islam"/>
    <n v="1711482150"/>
    <s v="shaidul@gmail.com"/>
    <s v="IOM-NGOF"/>
  </r>
  <r>
    <n v="4142"/>
    <s v="CCDB"/>
    <s v="CCDB"/>
    <s v="TEARFUND"/>
    <s v="WASH"/>
    <x v="0"/>
    <x v="0"/>
    <s v="# of tube well"/>
    <m/>
    <n v="7"/>
    <s v="completed"/>
    <s v="Chittagong"/>
    <s v="Cox's Bazar"/>
    <x v="0"/>
    <s v="Palong Khali"/>
    <s v="Camp 01W"/>
    <x v="6"/>
    <d v="2022-08-01T00:00:00"/>
    <x v="0"/>
    <m/>
    <m/>
    <m/>
    <m/>
    <m/>
    <s v="Adward Rintu Halder"/>
    <n v="1713731351"/>
    <s v="adwardrintu@gmail.com"/>
    <s v="CCDB"/>
  </r>
  <r>
    <n v="4143"/>
    <s v="CCDB"/>
    <s v="CCDB"/>
    <s v="TEARFUND"/>
    <s v="WASH"/>
    <x v="1"/>
    <x v="1"/>
    <s v="# of door "/>
    <m/>
    <n v="1"/>
    <s v="completed"/>
    <s v="Chittagong"/>
    <s v="Cox's Bazar"/>
    <x v="0"/>
    <s v="Palong Khali"/>
    <s v="Camp 01W"/>
    <x v="6"/>
    <d v="2022-08-01T00:00:00"/>
    <x v="0"/>
    <m/>
    <m/>
    <m/>
    <m/>
    <m/>
    <s v="Adward Rintu Halder"/>
    <n v="1713731351"/>
    <s v="adwardrintu@gmail.com"/>
    <s v="CCDB"/>
  </r>
  <r>
    <n v="4144"/>
    <s v="CCDB"/>
    <s v="CCDB"/>
    <s v="TEARFUND"/>
    <s v="WASH"/>
    <x v="1"/>
    <x v="9"/>
    <s v="# of door"/>
    <m/>
    <n v="38"/>
    <s v="completed"/>
    <s v="Chittagong"/>
    <s v="Cox's Bazar"/>
    <x v="0"/>
    <s v="Palong Khali"/>
    <s v="Camp 01W"/>
    <x v="6"/>
    <d v="2022-08-01T00:00:00"/>
    <x v="0"/>
    <m/>
    <m/>
    <m/>
    <m/>
    <m/>
    <s v="Adward Rintu Halder"/>
    <n v="1713731351"/>
    <s v="adwardrintu@gmail.com"/>
    <s v="CCDB"/>
  </r>
  <r>
    <n v="4145"/>
    <s v="CCDB"/>
    <s v="CCDB"/>
    <s v="TEARFUND"/>
    <s v="WASH"/>
    <x v="2"/>
    <x v="4"/>
    <s v="# of HP sessions at HH level"/>
    <m/>
    <n v="640"/>
    <s v="completed"/>
    <s v="Chittagong"/>
    <s v="Cox's Bazar"/>
    <x v="0"/>
    <s v="Palong Khali"/>
    <s v="Camp 01W"/>
    <x v="6"/>
    <d v="2022-08-01T00:00:00"/>
    <x v="0"/>
    <m/>
    <m/>
    <m/>
    <m/>
    <m/>
    <s v="Adward Rintu Halder"/>
    <n v="1713731351"/>
    <s v="adwardrintu@gmail.com"/>
    <s v="CCDB"/>
  </r>
  <r>
    <n v="4146"/>
    <s v="CCDB"/>
    <s v="CCDB"/>
    <s v="TEARFUND"/>
    <s v="WASH"/>
    <x v="3"/>
    <x v="7"/>
    <s v="N/A"/>
    <m/>
    <n v="330"/>
    <s v="completed"/>
    <s v="Chittagong"/>
    <s v="Cox's Bazar"/>
    <x v="0"/>
    <s v="Palong Khali"/>
    <s v="Camp 01W"/>
    <x v="6"/>
    <d v="2022-08-01T00:00:00"/>
    <x v="0"/>
    <m/>
    <m/>
    <m/>
    <m/>
    <m/>
    <s v="Adward Rintu Halder"/>
    <n v="1713731351"/>
    <s v="adwardrintu@gmail.com"/>
    <s v="CCDB"/>
  </r>
  <r>
    <n v="4147"/>
    <s v="CCDB"/>
    <s v="CCDB"/>
    <s v="TEARFUND"/>
    <s v="WASH"/>
    <x v="0"/>
    <x v="0"/>
    <s v="# of tube well"/>
    <m/>
    <n v="4"/>
    <s v="completed"/>
    <s v="Chittagong"/>
    <s v="Cox's Bazar"/>
    <x v="0"/>
    <s v="Palong Khali"/>
    <s v="Camp 01E"/>
    <x v="7"/>
    <d v="2022-08-01T00:00:00"/>
    <x v="0"/>
    <m/>
    <m/>
    <m/>
    <m/>
    <m/>
    <s v="Adward Rintu Halder"/>
    <n v="1713731351"/>
    <s v="adwardrintu@gmail.com"/>
    <s v="CCDB"/>
  </r>
  <r>
    <n v="4148"/>
    <s v="CCDB"/>
    <s v="CCDB"/>
    <s v="TEARFUND"/>
    <s v="WASH"/>
    <x v="1"/>
    <x v="1"/>
    <s v="# of door "/>
    <m/>
    <n v="37"/>
    <s v="completed"/>
    <s v="Chittagong"/>
    <s v="Cox's Bazar"/>
    <x v="0"/>
    <s v="Palong Khali"/>
    <s v="Camp 01E"/>
    <x v="7"/>
    <d v="2022-08-01T00:00:00"/>
    <x v="0"/>
    <m/>
    <m/>
    <m/>
    <m/>
    <m/>
    <s v="Adward Rintu Halder"/>
    <n v="1713731351"/>
    <s v="adwardrintu@gmail.com"/>
    <s v="CCDB"/>
  </r>
  <r>
    <n v="4149"/>
    <s v="CCDB"/>
    <s v="CCDB"/>
    <s v="TEARFUND"/>
    <s v="WASH"/>
    <x v="1"/>
    <x v="9"/>
    <s v="# of door"/>
    <m/>
    <n v="35"/>
    <s v="completed"/>
    <s v="Chittagong"/>
    <s v="Cox's Bazar"/>
    <x v="0"/>
    <s v="Palong Khali"/>
    <s v="Camp 01E"/>
    <x v="7"/>
    <d v="2022-08-01T00:00:00"/>
    <x v="0"/>
    <m/>
    <m/>
    <m/>
    <m/>
    <m/>
    <s v="Adward Rintu Halder"/>
    <n v="1713731351"/>
    <s v="adwardrintu@gmail.com"/>
    <s v="CCDB"/>
  </r>
  <r>
    <n v="4150"/>
    <s v="CCDB"/>
    <s v="CCDB"/>
    <s v="TEARFUND"/>
    <s v="WASH"/>
    <x v="1"/>
    <x v="3"/>
    <s v="# of door"/>
    <m/>
    <n v="67"/>
    <s v="completed"/>
    <s v="Chittagong"/>
    <s v="Cox's Bazar"/>
    <x v="0"/>
    <s v="Palong Khali"/>
    <s v="Camp 01E"/>
    <x v="7"/>
    <d v="2022-08-01T00:00:00"/>
    <x v="0"/>
    <m/>
    <m/>
    <m/>
    <m/>
    <m/>
    <s v="Adward Rintu Halder"/>
    <n v="1713731351"/>
    <s v="adwardrintu@gmail.com"/>
    <s v="CCDB"/>
  </r>
  <r>
    <n v="4151"/>
    <s v="CCDB"/>
    <s v="CCDB"/>
    <s v="TEARFUND"/>
    <s v="WASH"/>
    <x v="2"/>
    <x v="4"/>
    <s v="# of HP sessions at HH level"/>
    <m/>
    <n v="200"/>
    <s v="completed"/>
    <s v="Chittagong"/>
    <s v="Cox's Bazar"/>
    <x v="0"/>
    <s v="Palong Khali"/>
    <s v="Camp 01E"/>
    <x v="7"/>
    <d v="2022-08-01T00:00:00"/>
    <x v="0"/>
    <m/>
    <m/>
    <m/>
    <m/>
    <m/>
    <s v="Adward Rintu Halder"/>
    <n v="1713731351"/>
    <s v="adwardrintu@gmail.com"/>
    <s v="CCDB"/>
  </r>
  <r>
    <n v="4152"/>
    <s v="CCDB"/>
    <s v="CCDB"/>
    <s v="TEARFUND"/>
    <s v="WASH"/>
    <x v="2"/>
    <x v="7"/>
    <s v="N/A"/>
    <m/>
    <n v="50"/>
    <s v="completed"/>
    <s v="Chittagong"/>
    <s v="Cox's Bazar"/>
    <x v="0"/>
    <s v="Palong Khali"/>
    <s v="Camp 01E"/>
    <x v="7"/>
    <d v="2022-08-01T00:00:00"/>
    <x v="0"/>
    <m/>
    <m/>
    <m/>
    <m/>
    <m/>
    <s v="Adward Rintu Halder"/>
    <n v="1713731351"/>
    <s v="adwardrintu@gmail.com"/>
    <s v="CCDB"/>
  </r>
  <r>
    <n v="4153"/>
    <s v="CCDB"/>
    <s v="CCDB"/>
    <s v="TEARFUND"/>
    <s v="WASH"/>
    <x v="3"/>
    <x v="7"/>
    <s v="N/A"/>
    <m/>
    <n v="315"/>
    <s v="completed"/>
    <s v="Chittagong"/>
    <s v="Cox's Bazar"/>
    <x v="0"/>
    <s v="Palong Khali"/>
    <s v="Camp 01E"/>
    <x v="7"/>
    <d v="2022-08-01T00:00:00"/>
    <x v="0"/>
    <m/>
    <m/>
    <m/>
    <m/>
    <m/>
    <s v="Adward Rintu Halder"/>
    <n v="1713731351"/>
    <s v="adwardrintu@gmail.com"/>
    <s v="CCDB"/>
  </r>
  <r>
    <n v="4154"/>
    <s v="CCDB"/>
    <s v="CCDB"/>
    <s v="TEARFUND"/>
    <s v="WASH"/>
    <x v="1"/>
    <x v="1"/>
    <s v="# of door "/>
    <m/>
    <n v="5"/>
    <s v="completed"/>
    <s v="Chittagong"/>
    <s v="Cox's Bazar"/>
    <x v="0"/>
    <s v="Palong Khali"/>
    <s v="Camp 01W"/>
    <x v="7"/>
    <d v="2022-08-01T00:00:00"/>
    <x v="0"/>
    <m/>
    <m/>
    <m/>
    <m/>
    <m/>
    <s v="Adward Rintu Halder"/>
    <n v="1713731351"/>
    <s v="adwardrintu@gmail.com"/>
    <s v="CCDB"/>
  </r>
  <r>
    <n v="4155"/>
    <s v="CCDB"/>
    <s v="CCDB"/>
    <s v="TEARFUND"/>
    <s v="WASH"/>
    <x v="1"/>
    <x v="9"/>
    <s v="# of door"/>
    <m/>
    <n v="23"/>
    <s v="completed"/>
    <s v="Chittagong"/>
    <s v="Cox's Bazar"/>
    <x v="0"/>
    <s v="Palong Khali"/>
    <s v="Camp 01W"/>
    <x v="7"/>
    <d v="2022-08-01T00:00:00"/>
    <x v="0"/>
    <m/>
    <m/>
    <m/>
    <m/>
    <m/>
    <s v="Adward Rintu Halder"/>
    <n v="1713731351"/>
    <s v="adwardrintu@gmail.com"/>
    <s v="CCDB"/>
  </r>
  <r>
    <n v="4156"/>
    <s v="CCDB"/>
    <s v="CCDB"/>
    <s v="TEARFUND"/>
    <s v="WASH"/>
    <x v="1"/>
    <x v="3"/>
    <s v="# of door"/>
    <m/>
    <n v="66"/>
    <s v="completed"/>
    <s v="Chittagong"/>
    <s v="Cox's Bazar"/>
    <x v="0"/>
    <s v="Palong Khali"/>
    <s v="Camp 01W"/>
    <x v="7"/>
    <d v="2022-08-01T00:00:00"/>
    <x v="0"/>
    <m/>
    <m/>
    <m/>
    <m/>
    <m/>
    <s v="Adward Rintu Halder"/>
    <n v="1713731351"/>
    <s v="adwardrintu@gmail.com"/>
    <s v="CCDB"/>
  </r>
  <r>
    <n v="4157"/>
    <s v="CCDB"/>
    <s v="CCDB"/>
    <s v="TEARFUND"/>
    <s v="WASH"/>
    <x v="2"/>
    <x v="4"/>
    <s v="# of HP sessions at HH level"/>
    <m/>
    <n v="240"/>
    <s v="completed"/>
    <s v="Chittagong"/>
    <s v="Cox's Bazar"/>
    <x v="0"/>
    <s v="Palong Khali"/>
    <s v="Camp 01W"/>
    <x v="7"/>
    <d v="2022-08-01T00:00:00"/>
    <x v="0"/>
    <m/>
    <m/>
    <m/>
    <m/>
    <m/>
    <s v="Adward Rintu Halder"/>
    <n v="1713731351"/>
    <s v="adwardrintu@gmail.com"/>
    <s v="CCDB"/>
  </r>
  <r>
    <n v="4158"/>
    <s v="CCDB"/>
    <s v="CCDB"/>
    <s v="TEARFUND"/>
    <s v="WASH"/>
    <x v="2"/>
    <x v="7"/>
    <s v="N/A"/>
    <m/>
    <n v="225"/>
    <s v="completed"/>
    <s v="Chittagong"/>
    <s v="Cox's Bazar"/>
    <x v="0"/>
    <s v="Palong Khali"/>
    <s v="Camp 01W"/>
    <x v="7"/>
    <d v="2022-08-01T00:00:00"/>
    <x v="0"/>
    <m/>
    <m/>
    <m/>
    <m/>
    <m/>
    <s v="Adward Rintu Halder"/>
    <n v="1713731351"/>
    <s v="adwardrintu@gmail.com"/>
    <s v="CCDB"/>
  </r>
  <r>
    <n v="4159"/>
    <s v="IOM"/>
    <s v="SHED"/>
    <s v="KFW"/>
    <s v="WASH"/>
    <x v="0"/>
    <x v="0"/>
    <s v="# of tube well"/>
    <m/>
    <n v="153"/>
    <s v="completed"/>
    <s v="Chittagong"/>
    <s v="Cox's Bazar"/>
    <x v="0"/>
    <s v="Palong Khali"/>
    <s v="Camp 13"/>
    <x v="7"/>
    <d v="2022-09-01T00:00:00"/>
    <x v="0"/>
    <m/>
    <m/>
    <m/>
    <m/>
    <m/>
    <s v="Mohammad Hamja Bin Ali"/>
    <n v="1840742077"/>
    <s v="hamja.shedwash@gmail.com"/>
    <s v="IOM-SHED"/>
  </r>
  <r>
    <n v="4160"/>
    <s v="IOM"/>
    <s v="SHED"/>
    <s v="KFW"/>
    <s v="WASH"/>
    <x v="0"/>
    <x v="26"/>
    <s v="# of tube well"/>
    <m/>
    <n v="3"/>
    <s v="completed"/>
    <s v="Chittagong"/>
    <s v="Cox's Bazar"/>
    <x v="0"/>
    <s v="Palong Khali"/>
    <s v="Camp 13"/>
    <x v="7"/>
    <d v="2022-09-01T00:00:00"/>
    <x v="0"/>
    <m/>
    <m/>
    <m/>
    <m/>
    <m/>
    <s v="Mohammad Hamja Bin Ali"/>
    <n v="1840742077"/>
    <s v="hamja.shedwash@gmail.com"/>
    <s v="IOM-SHED"/>
  </r>
  <r>
    <n v="4161"/>
    <s v="IOM"/>
    <s v="SHED"/>
    <s v="KFW"/>
    <s v="WASH"/>
    <x v="0"/>
    <x v="12"/>
    <s v="# of water network"/>
    <m/>
    <n v="3"/>
    <s v="completed"/>
    <s v="Chittagong"/>
    <s v="Cox's Bazar"/>
    <x v="0"/>
    <s v="Palong Khali"/>
    <s v="Camp 13"/>
    <x v="7"/>
    <d v="2022-09-01T00:00:00"/>
    <x v="0"/>
    <m/>
    <m/>
    <m/>
    <m/>
    <m/>
    <s v="Mohammad Hamja Bin Ali"/>
    <n v="1840742077"/>
    <s v="hamja.shedwash@gmail.com"/>
    <s v="IOM-SHED"/>
  </r>
  <r>
    <n v="4162"/>
    <s v="IOM"/>
    <s v="SHED"/>
    <s v="KFW"/>
    <s v="WASH"/>
    <x v="1"/>
    <x v="1"/>
    <s v="# of door "/>
    <m/>
    <n v="122"/>
    <s v="completed"/>
    <s v="Chittagong"/>
    <s v="Cox's Bazar"/>
    <x v="0"/>
    <s v="Palong Khali"/>
    <s v="Camp 13"/>
    <x v="7"/>
    <d v="2022-09-01T00:00:00"/>
    <x v="0"/>
    <m/>
    <m/>
    <m/>
    <m/>
    <m/>
    <s v="Mohammad Hamja Bin Ali"/>
    <n v="1840742077"/>
    <s v="hamja.shedwash@gmail.com"/>
    <s v="IOM-SHED"/>
  </r>
  <r>
    <n v="4163"/>
    <s v="IOM"/>
    <s v="SHED"/>
    <s v="KFW"/>
    <s v="WASH"/>
    <x v="1"/>
    <x v="8"/>
    <s v="# of FSM Site"/>
    <m/>
    <n v="4"/>
    <s v="completed"/>
    <s v="Chittagong"/>
    <s v="Cox's Bazar"/>
    <x v="0"/>
    <s v="Palong Khali"/>
    <s v="Camp 13"/>
    <x v="7"/>
    <d v="2022-09-01T00:00:00"/>
    <x v="0"/>
    <m/>
    <m/>
    <m/>
    <m/>
    <m/>
    <s v="Mohammad Hamja Bin Ali"/>
    <n v="1840742077"/>
    <s v="hamja.shedwash@gmail.com"/>
    <s v="IOM-SHED"/>
  </r>
  <r>
    <n v="4164"/>
    <s v="IOM"/>
    <s v="SHED"/>
    <s v="KFW"/>
    <s v="WASH"/>
    <x v="1"/>
    <x v="18"/>
    <s v="# of door"/>
    <m/>
    <n v="3"/>
    <s v="completed"/>
    <s v="Chittagong"/>
    <s v="Cox's Bazar"/>
    <x v="0"/>
    <s v="Palong Khali"/>
    <s v="Camp 13"/>
    <x v="7"/>
    <d v="2022-09-01T00:00:00"/>
    <x v="0"/>
    <m/>
    <m/>
    <m/>
    <m/>
    <m/>
    <s v="Mohammad Hamja Bin Ali"/>
    <n v="1840742077"/>
    <s v="hamja.shedwash@gmail.com"/>
    <s v="IOM-SHED"/>
  </r>
  <r>
    <n v="4165"/>
    <s v="IOM"/>
    <s v="SHED"/>
    <s v="KFW"/>
    <s v="WASH"/>
    <x v="1"/>
    <x v="9"/>
    <s v="# of door"/>
    <m/>
    <n v="212"/>
    <s v="completed"/>
    <s v="Chittagong"/>
    <s v="Cox's Bazar"/>
    <x v="0"/>
    <s v="Palong Khali"/>
    <s v="Camp 13"/>
    <x v="7"/>
    <d v="2022-09-01T00:00:00"/>
    <x v="0"/>
    <m/>
    <m/>
    <m/>
    <m/>
    <m/>
    <s v="Mohammad Hamja Bin Ali"/>
    <n v="1840742077"/>
    <s v="hamja.shedwash@gmail.com"/>
    <s v="IOM-SHED"/>
  </r>
  <r>
    <n v="4166"/>
    <s v="IOM"/>
    <s v="SHED"/>
    <s v="KFW"/>
    <s v="WASH"/>
    <x v="1"/>
    <x v="3"/>
    <s v="# of door"/>
    <m/>
    <n v="365"/>
    <s v="completed"/>
    <s v="Chittagong"/>
    <s v="Cox's Bazar"/>
    <x v="0"/>
    <s v="Palong Khali"/>
    <s v="Camp 13"/>
    <x v="7"/>
    <d v="2022-09-01T00:00:00"/>
    <x v="0"/>
    <m/>
    <m/>
    <m/>
    <m/>
    <m/>
    <s v="Mohammad Hamja Bin Ali"/>
    <n v="1840742077"/>
    <s v="hamja.shedwash@gmail.com"/>
    <s v="IOM-SHED"/>
  </r>
  <r>
    <n v="4167"/>
    <s v="IOM"/>
    <s v="SHED"/>
    <s v="KFW"/>
    <s v="WASH"/>
    <x v="2"/>
    <x v="4"/>
    <s v="# of HP sessions at HH level"/>
    <m/>
    <n v="54"/>
    <s v="completed"/>
    <s v="Chittagong"/>
    <s v="Cox's Bazar"/>
    <x v="0"/>
    <s v="Palong Khali"/>
    <s v="Camp 13"/>
    <x v="7"/>
    <d v="2022-09-01T00:00:00"/>
    <x v="0"/>
    <m/>
    <m/>
    <m/>
    <m/>
    <m/>
    <s v="Mohammad Hamja Bin Ali"/>
    <n v="1840742077"/>
    <s v="hamja.shedwash@gmail.com"/>
    <s v="IOM-SHED"/>
  </r>
  <r>
    <n v="4168"/>
    <s v="IOM"/>
    <s v="SHED"/>
    <s v="KFW"/>
    <s v="WASH"/>
    <x v="2"/>
    <x v="29"/>
    <s v="# of household"/>
    <m/>
    <n v="7410"/>
    <s v="completed"/>
    <s v="Chittagong"/>
    <s v="Cox's Bazar"/>
    <x v="0"/>
    <s v="Palong Khali"/>
    <s v="Camp 13"/>
    <x v="7"/>
    <d v="2022-09-01T00:00:00"/>
    <x v="0"/>
    <m/>
    <m/>
    <m/>
    <m/>
    <m/>
    <s v="Mohammad Hamja Bin Ali"/>
    <n v="1840742077"/>
    <s v="hamja.shedwash@gmail.com"/>
    <s v="IOM-SHED"/>
  </r>
  <r>
    <n v="4169"/>
    <s v="IOM"/>
    <s v="SHED"/>
    <s v="KFW"/>
    <s v="WASH"/>
    <x v="3"/>
    <x v="5"/>
    <s v="# of campaign per camp "/>
    <m/>
    <n v="2"/>
    <s v="completed"/>
    <s v="Chittagong"/>
    <s v="Cox's Bazar"/>
    <x v="0"/>
    <s v="Palong Khali"/>
    <s v="Camp 13"/>
    <x v="7"/>
    <d v="2022-09-01T00:00:00"/>
    <x v="0"/>
    <m/>
    <m/>
    <m/>
    <m/>
    <m/>
    <s v="Mohammad Hamja Bin Ali"/>
    <n v="1840742077"/>
    <s v="hamja.shedwash@gmail.com"/>
    <s v="IOM-SHED"/>
  </r>
  <r>
    <n v="4170"/>
    <s v="IOM"/>
    <s v="SHED"/>
    <s v="KFW"/>
    <s v="WASH"/>
    <x v="3"/>
    <x v="36"/>
    <s v="# of plant"/>
    <m/>
    <n v="1"/>
    <s v="completed"/>
    <s v="Chittagong"/>
    <s v="Cox's Bazar"/>
    <x v="0"/>
    <s v="Palong Khali"/>
    <s v="Camp 13"/>
    <x v="7"/>
    <d v="2022-09-01T00:00:00"/>
    <x v="0"/>
    <m/>
    <m/>
    <m/>
    <m/>
    <m/>
    <s v="Mohammad Hamja Bin Ali"/>
    <n v="1840742077"/>
    <s v="hamja.shedwash@gmail.com"/>
    <s v="IOM-SHED"/>
  </r>
  <r>
    <n v="4171"/>
    <s v="IOM"/>
    <s v="SHED"/>
    <s v="Australian Aid"/>
    <s v="WASH"/>
    <x v="0"/>
    <x v="0"/>
    <s v="# of tube well"/>
    <m/>
    <n v="69"/>
    <s v="completed"/>
    <s v="Chittagong"/>
    <s v="Cox's Bazar"/>
    <x v="0"/>
    <s v="Palong Khali"/>
    <s v="Camp 02W"/>
    <x v="7"/>
    <d v="2022-09-01T00:00:00"/>
    <x v="0"/>
    <m/>
    <m/>
    <m/>
    <m/>
    <m/>
    <s v="Mohammad Hamja Bin Ali"/>
    <n v="1840742077"/>
    <s v="hamja.shedwash@gmail.com"/>
    <s v="IOM-SHED"/>
  </r>
  <r>
    <n v="4172"/>
    <s v="IOM"/>
    <s v="SHED"/>
    <s v="Australian Aid"/>
    <s v="WASH"/>
    <x v="1"/>
    <x v="1"/>
    <s v="# of door "/>
    <m/>
    <n v="109"/>
    <s v="completed"/>
    <s v="Chittagong"/>
    <s v="Cox's Bazar"/>
    <x v="0"/>
    <s v="Palong Khali"/>
    <s v="Camp 02W"/>
    <x v="7"/>
    <d v="2022-09-01T00:00:00"/>
    <x v="0"/>
    <m/>
    <m/>
    <m/>
    <m/>
    <m/>
    <s v="Mohammad Hamja Bin Ali"/>
    <n v="1840742077"/>
    <s v="hamja.shedwash@gmail.com"/>
    <s v="IOM-SHED"/>
  </r>
  <r>
    <n v="4173"/>
    <s v="IOM"/>
    <s v="SHED"/>
    <s v="Australian Aid"/>
    <s v="WASH"/>
    <x v="1"/>
    <x v="8"/>
    <s v="# of FSM Site"/>
    <m/>
    <n v="18"/>
    <s v="completed"/>
    <s v="Chittagong"/>
    <s v="Cox's Bazar"/>
    <x v="0"/>
    <s v="Palong Khali"/>
    <s v="Camp 02W"/>
    <x v="7"/>
    <d v="2022-09-01T00:00:00"/>
    <x v="0"/>
    <m/>
    <m/>
    <m/>
    <m/>
    <m/>
    <s v="Mohammad Hamja Bin Ali"/>
    <n v="1840742077"/>
    <s v="hamja.shedwash@gmail.com"/>
    <s v="IOM-SHED"/>
  </r>
  <r>
    <n v="4174"/>
    <s v="IOM"/>
    <s v="SHED"/>
    <s v="Australian Aid"/>
    <s v="WASH"/>
    <x v="1"/>
    <x v="2"/>
    <s v="# of FSM Site"/>
    <m/>
    <n v="11"/>
    <s v="completed"/>
    <s v="Chittagong"/>
    <s v="Cox's Bazar"/>
    <x v="0"/>
    <s v="Palong Khali"/>
    <s v="Camp 02W"/>
    <x v="7"/>
    <d v="2022-09-01T00:00:00"/>
    <x v="0"/>
    <m/>
    <m/>
    <m/>
    <m/>
    <m/>
    <s v="Mohammad Hamja Bin Ali"/>
    <n v="1840742077"/>
    <s v="hamja.shedwash@gmail.com"/>
    <s v="IOM-SHED"/>
  </r>
  <r>
    <n v="4175"/>
    <s v="IOM"/>
    <s v="SHED"/>
    <s v="Australian Aid"/>
    <s v="WASH"/>
    <x v="1"/>
    <x v="9"/>
    <s v="# of door"/>
    <m/>
    <n v="287"/>
    <s v="completed"/>
    <s v="Chittagong"/>
    <s v="Cox's Bazar"/>
    <x v="0"/>
    <s v="Palong Khali"/>
    <s v="Camp 02W"/>
    <x v="7"/>
    <d v="2022-09-01T00:00:00"/>
    <x v="0"/>
    <m/>
    <m/>
    <m/>
    <m/>
    <m/>
    <s v="Mohammad Hamja Bin Ali"/>
    <n v="1840742077"/>
    <s v="hamja.shedwash@gmail.com"/>
    <s v="IOM-SHED"/>
  </r>
  <r>
    <n v="4176"/>
    <s v="IOM"/>
    <s v="SHED"/>
    <s v="Australian Aid"/>
    <s v="WASH"/>
    <x v="1"/>
    <x v="3"/>
    <s v="# of door"/>
    <m/>
    <n v="410"/>
    <s v="completed"/>
    <s v="Chittagong"/>
    <s v="Cox's Bazar"/>
    <x v="0"/>
    <s v="Palong Khali"/>
    <s v="Camp 02W"/>
    <x v="7"/>
    <d v="2022-09-01T00:00:00"/>
    <x v="0"/>
    <m/>
    <m/>
    <m/>
    <m/>
    <m/>
    <s v="Mohammad Hamja Bin Ali"/>
    <n v="1840742077"/>
    <s v="hamja.shedwash@gmail.com"/>
    <s v="IOM-SHED"/>
  </r>
  <r>
    <n v="4177"/>
    <s v="IOM"/>
    <s v="SHED"/>
    <s v="Australian Aid"/>
    <s v="WASH"/>
    <x v="2"/>
    <x v="4"/>
    <s v="# of HP sessions at HH level"/>
    <m/>
    <n v="117"/>
    <s v="completed"/>
    <s v="Chittagong"/>
    <s v="Cox's Bazar"/>
    <x v="0"/>
    <s v="Palong Khali"/>
    <s v="Camp 02W"/>
    <x v="7"/>
    <d v="2022-09-01T00:00:00"/>
    <x v="0"/>
    <m/>
    <m/>
    <m/>
    <m/>
    <m/>
    <s v="Mohammad Hamja Bin Ali"/>
    <n v="1840742077"/>
    <s v="hamja.shedwash@gmail.com"/>
    <s v="IOM-SHED"/>
  </r>
  <r>
    <n v="4178"/>
    <s v="IOM"/>
    <s v="SHED"/>
    <s v="Australian Aid"/>
    <s v="WASH"/>
    <x v="3"/>
    <x v="36"/>
    <s v="# of plant"/>
    <m/>
    <n v="1"/>
    <s v="completed"/>
    <s v="Chittagong"/>
    <s v="Cox's Bazar"/>
    <x v="0"/>
    <s v="Palong Khali"/>
    <s v="Camp 02W"/>
    <x v="7"/>
    <d v="2022-09-01T00:00:00"/>
    <x v="0"/>
    <m/>
    <m/>
    <m/>
    <m/>
    <m/>
    <s v="Mohammad Hamja Bin Ali"/>
    <n v="1840742077"/>
    <s v="hamja.shedwash@gmail.com"/>
    <s v="IOM-SHED"/>
  </r>
  <r>
    <n v="4179"/>
    <s v="IOM"/>
    <s v="SHED"/>
    <s v="KFW"/>
    <s v="WASH"/>
    <x v="0"/>
    <x v="0"/>
    <s v="# of tube well"/>
    <m/>
    <n v="48"/>
    <s v="completed"/>
    <s v="Chittagong"/>
    <s v="Cox's Bazar"/>
    <x v="0"/>
    <s v="Palong Khali"/>
    <s v="Camp 20"/>
    <x v="7"/>
    <d v="2022-09-01T00:00:00"/>
    <x v="0"/>
    <m/>
    <m/>
    <m/>
    <m/>
    <m/>
    <s v="Mohammad Hamja Bin Ali"/>
    <n v="1840742077"/>
    <s v="hamja.shedwash@gmail.com"/>
    <s v="IOM-SHED"/>
  </r>
  <r>
    <n v="4180"/>
    <s v="IOM"/>
    <s v="SHED"/>
    <s v="KFW"/>
    <s v="WASH"/>
    <x v="1"/>
    <x v="1"/>
    <s v="# of door "/>
    <m/>
    <n v="20"/>
    <s v="completed"/>
    <s v="Chittagong"/>
    <s v="Cox's Bazar"/>
    <x v="0"/>
    <s v="Palong Khali"/>
    <s v="Camp 20"/>
    <x v="7"/>
    <d v="2022-09-01T00:00:00"/>
    <x v="0"/>
    <m/>
    <m/>
    <m/>
    <m/>
    <m/>
    <s v="Mohammad Hamja Bin Ali"/>
    <n v="1840742077"/>
    <s v="hamja.shedwash@gmail.com"/>
    <s v="IOM-SHED"/>
  </r>
  <r>
    <n v="4181"/>
    <s v="IOM"/>
    <s v="SHED"/>
    <s v="KFW"/>
    <s v="WASH"/>
    <x v="1"/>
    <x v="8"/>
    <s v="# of FSM Site"/>
    <m/>
    <n v="6"/>
    <s v="completed"/>
    <s v="Chittagong"/>
    <s v="Cox's Bazar"/>
    <x v="0"/>
    <s v="Palong Khali"/>
    <s v="Camp 20"/>
    <x v="7"/>
    <d v="2022-09-01T00:00:00"/>
    <x v="0"/>
    <m/>
    <m/>
    <m/>
    <m/>
    <m/>
    <s v="Mohammad Hamja Bin Ali"/>
    <n v="1840742077"/>
    <s v="hamja.shedwash@gmail.com"/>
    <s v="IOM-SHED"/>
  </r>
  <r>
    <n v="4182"/>
    <s v="IOM"/>
    <s v="SHED"/>
    <s v="KFW"/>
    <s v="WASH"/>
    <x v="1"/>
    <x v="2"/>
    <s v="# of FSM Site"/>
    <m/>
    <n v="1"/>
    <s v="completed"/>
    <s v="Chittagong"/>
    <s v="Cox's Bazar"/>
    <x v="0"/>
    <s v="Palong Khali"/>
    <s v="Camp 20"/>
    <x v="7"/>
    <d v="2022-09-01T00:00:00"/>
    <x v="0"/>
    <m/>
    <m/>
    <m/>
    <m/>
    <m/>
    <s v="Mohammad Hamja Bin Ali"/>
    <n v="1840742077"/>
    <s v="hamja.shedwash@gmail.com"/>
    <s v="IOM-SHED"/>
  </r>
  <r>
    <n v="4183"/>
    <s v="IOM"/>
    <s v="SHED"/>
    <s v="KFW"/>
    <s v="WASH"/>
    <x v="1"/>
    <x v="9"/>
    <s v="# of door"/>
    <m/>
    <n v="23"/>
    <s v="completed"/>
    <s v="Chittagong"/>
    <s v="Cox's Bazar"/>
    <x v="0"/>
    <s v="Palong Khali"/>
    <s v="Camp 20"/>
    <x v="7"/>
    <d v="2022-09-01T00:00:00"/>
    <x v="0"/>
    <m/>
    <m/>
    <m/>
    <m/>
    <m/>
    <s v="Mohammad Hamja Bin Ali"/>
    <n v="1840742077"/>
    <s v="hamja.shedwash@gmail.com"/>
    <s v="IOM-SHED"/>
  </r>
  <r>
    <n v="4184"/>
    <s v="IOM"/>
    <s v="SHED"/>
    <s v="KFW"/>
    <s v="WASH"/>
    <x v="1"/>
    <x v="3"/>
    <s v="# of door"/>
    <m/>
    <n v="15"/>
    <s v="completed"/>
    <s v="Chittagong"/>
    <s v="Cox's Bazar"/>
    <x v="0"/>
    <s v="Palong Khali"/>
    <s v="Camp 20"/>
    <x v="7"/>
    <d v="2022-09-01T00:00:00"/>
    <x v="0"/>
    <m/>
    <m/>
    <m/>
    <m/>
    <m/>
    <s v="Mohammad Hamja Bin Ali"/>
    <n v="1840742077"/>
    <s v="hamja.shedwash@gmail.com"/>
    <s v="IOM-SHED"/>
  </r>
  <r>
    <n v="4185"/>
    <s v="IOM"/>
    <s v="SHED"/>
    <s v="KFW"/>
    <s v="WASH"/>
    <x v="2"/>
    <x v="4"/>
    <s v="# of HP sessions at HH level"/>
    <m/>
    <n v="8"/>
    <s v="completed"/>
    <s v="Chittagong"/>
    <s v="Cox's Bazar"/>
    <x v="0"/>
    <s v="Palong Khali"/>
    <s v="Camp 20"/>
    <x v="7"/>
    <d v="2022-09-01T00:00:00"/>
    <x v="0"/>
    <m/>
    <m/>
    <m/>
    <m/>
    <m/>
    <s v="Mohammad Hamja Bin Ali"/>
    <n v="1840742077"/>
    <s v="hamja.shedwash@gmail.com"/>
    <s v="IOM-SHED"/>
  </r>
  <r>
    <n v="4186"/>
    <s v="IOM"/>
    <s v="SHED"/>
    <s v="KFW"/>
    <s v="WASH"/>
    <x v="2"/>
    <x v="29"/>
    <s v="# of household"/>
    <m/>
    <n v="121"/>
    <s v="completed"/>
    <s v="Chittagong"/>
    <s v="Cox's Bazar"/>
    <x v="0"/>
    <s v="Palong Khali"/>
    <s v="Camp 20"/>
    <x v="7"/>
    <d v="2022-09-01T00:00:00"/>
    <x v="0"/>
    <m/>
    <m/>
    <m/>
    <m/>
    <m/>
    <s v="Mohammad Hamja Bin Ali"/>
    <n v="1840742077"/>
    <s v="hamja.shedwash@gmail.com"/>
    <s v="IOM-SHED"/>
  </r>
  <r>
    <n v="4187"/>
    <s v="IOM"/>
    <s v="SHED"/>
    <s v="KFW"/>
    <s v="WASH"/>
    <x v="3"/>
    <x v="5"/>
    <s v="# of campaign per camp "/>
    <m/>
    <n v="8"/>
    <s v="completed"/>
    <s v="Chittagong"/>
    <s v="Cox's Bazar"/>
    <x v="0"/>
    <s v="Palong Khali"/>
    <s v="Camp 20"/>
    <x v="7"/>
    <d v="2022-09-01T00:00:00"/>
    <x v="0"/>
    <m/>
    <m/>
    <m/>
    <m/>
    <m/>
    <s v="Mohammad Hamja Bin Ali"/>
    <n v="1840742077"/>
    <s v="hamja.shedwash@gmail.com"/>
    <s v="IOM-SHED"/>
  </r>
  <r>
    <n v="4188"/>
    <s v="IOM"/>
    <s v="SHED"/>
    <s v="KFW"/>
    <s v="WASH"/>
    <x v="3"/>
    <x v="36"/>
    <s v="# of plant"/>
    <m/>
    <n v="2"/>
    <s v="completed"/>
    <s v="Chittagong"/>
    <s v="Cox's Bazar"/>
    <x v="0"/>
    <s v="Palong Khali"/>
    <s v="Camp 20"/>
    <x v="7"/>
    <d v="2022-09-01T00:00:00"/>
    <x v="0"/>
    <m/>
    <m/>
    <m/>
    <m/>
    <m/>
    <s v="Mohammad Hamja Bin Ali"/>
    <n v="1840742077"/>
    <s v="hamja.shedwash@gmail.com"/>
    <s v="IOM-SHED"/>
  </r>
  <r>
    <n v="4189"/>
    <s v="IOM"/>
    <s v="SHED"/>
    <s v="KFW"/>
    <s v="WASH"/>
    <x v="0"/>
    <x v="0"/>
    <s v="# of tube well"/>
    <m/>
    <n v="60"/>
    <s v="completed"/>
    <s v="Chittagong"/>
    <s v="Cox's Bazar"/>
    <x v="0"/>
    <s v="Palong Khali"/>
    <s v="Camp 20 Extension"/>
    <x v="7"/>
    <d v="2022-09-01T00:00:00"/>
    <x v="0"/>
    <m/>
    <m/>
    <m/>
    <m/>
    <m/>
    <s v="Mohammad Hamja Bin Ali"/>
    <n v="1840742077"/>
    <s v="hamja.shedwash@gmail.com"/>
    <s v="IOM-SHED"/>
  </r>
  <r>
    <n v="4190"/>
    <s v="IOM"/>
    <s v="SHED"/>
    <s v="KFW"/>
    <s v="WASH"/>
    <x v="0"/>
    <x v="12"/>
    <s v="# of water network"/>
    <m/>
    <n v="4"/>
    <s v="completed"/>
    <s v="Chittagong"/>
    <s v="Cox's Bazar"/>
    <x v="0"/>
    <s v="Palong Khali"/>
    <s v="Camp 20 Extension"/>
    <x v="7"/>
    <d v="2022-09-01T00:00:00"/>
    <x v="0"/>
    <m/>
    <m/>
    <m/>
    <m/>
    <m/>
    <s v="Mohammad Hamja Bin Ali"/>
    <n v="1840742077"/>
    <s v="hamja.shedwash@gmail.com"/>
    <s v="IOM-SHED"/>
  </r>
  <r>
    <n v="4191"/>
    <s v="IOM"/>
    <s v="SHED"/>
    <s v="KFW"/>
    <s v="WASH"/>
    <x v="1"/>
    <x v="1"/>
    <s v="# of door "/>
    <m/>
    <n v="20"/>
    <s v="completed"/>
    <s v="Chittagong"/>
    <s v="Cox's Bazar"/>
    <x v="0"/>
    <s v="Palong Khali"/>
    <s v="Camp 20 Extension"/>
    <x v="7"/>
    <d v="2022-09-01T00:00:00"/>
    <x v="0"/>
    <m/>
    <m/>
    <m/>
    <m/>
    <m/>
    <s v="Mohammad Hamja Bin Ali"/>
    <n v="1840742077"/>
    <s v="hamja.shedwash@gmail.com"/>
    <s v="IOM-SHED"/>
  </r>
  <r>
    <n v="4192"/>
    <s v="IOM"/>
    <s v="SHED"/>
    <s v="KFW"/>
    <s v="WASH"/>
    <x v="1"/>
    <x v="8"/>
    <s v="# of FSM Site"/>
    <m/>
    <n v="13"/>
    <s v="completed"/>
    <s v="Chittagong"/>
    <s v="Cox's Bazar"/>
    <x v="0"/>
    <s v="Palong Khali"/>
    <s v="Camp 20 Extension"/>
    <x v="7"/>
    <d v="2022-09-01T00:00:00"/>
    <x v="0"/>
    <m/>
    <m/>
    <m/>
    <m/>
    <m/>
    <s v="Mohammad Hamja Bin Ali"/>
    <n v="1840742077"/>
    <s v="hamja.shedwash@gmail.com"/>
    <s v="IOM-SHED"/>
  </r>
  <r>
    <n v="4193"/>
    <s v="IOM"/>
    <s v="SHED"/>
    <s v="KFW"/>
    <s v="WASH"/>
    <x v="1"/>
    <x v="2"/>
    <s v="# of FSM Site"/>
    <m/>
    <n v="4"/>
    <s v="completed"/>
    <s v="Chittagong"/>
    <s v="Cox's Bazar"/>
    <x v="0"/>
    <s v="Palong Khali"/>
    <s v="Camp 20 Extension"/>
    <x v="7"/>
    <d v="2022-09-01T00:00:00"/>
    <x v="0"/>
    <m/>
    <m/>
    <m/>
    <m/>
    <m/>
    <s v="Mohammad Hamja Bin Ali"/>
    <n v="1840742077"/>
    <s v="hamja.shedwash@gmail.com"/>
    <s v="IOM-SHED"/>
  </r>
  <r>
    <n v="4194"/>
    <s v="IOM"/>
    <s v="SHED"/>
    <s v="KFW"/>
    <s v="WASH"/>
    <x v="1"/>
    <x v="9"/>
    <s v="# of door"/>
    <m/>
    <n v="110"/>
    <s v="completed"/>
    <s v="Chittagong"/>
    <s v="Cox's Bazar"/>
    <x v="0"/>
    <s v="Palong Khali"/>
    <s v="Camp 20 Extension"/>
    <x v="7"/>
    <d v="2022-09-01T00:00:00"/>
    <x v="0"/>
    <m/>
    <m/>
    <m/>
    <m/>
    <m/>
    <s v="Mohammad Hamja Bin Ali"/>
    <n v="1840742077"/>
    <s v="hamja.shedwash@gmail.com"/>
    <s v="IOM-SHED"/>
  </r>
  <r>
    <n v="4195"/>
    <s v="IOM"/>
    <s v="SHED"/>
    <s v="KFW"/>
    <s v="WASH"/>
    <x v="1"/>
    <x v="3"/>
    <s v="# of door"/>
    <m/>
    <n v="87"/>
    <s v="completed"/>
    <s v="Chittagong"/>
    <s v="Cox's Bazar"/>
    <x v="0"/>
    <s v="Palong Khali"/>
    <s v="Camp 20 Extension"/>
    <x v="7"/>
    <d v="2022-09-01T00:00:00"/>
    <x v="0"/>
    <m/>
    <m/>
    <m/>
    <m/>
    <m/>
    <s v="Mohammad Hamja Bin Ali"/>
    <n v="1840742077"/>
    <s v="hamja.shedwash@gmail.com"/>
    <s v="IOM-SHED"/>
  </r>
  <r>
    <n v="4196"/>
    <s v="IOM"/>
    <s v="SHED"/>
    <s v="KFW"/>
    <s v="WASH"/>
    <x v="2"/>
    <x v="4"/>
    <s v="# of HP sessions at HH level"/>
    <m/>
    <n v="7"/>
    <s v="completed"/>
    <s v="Chittagong"/>
    <s v="Cox's Bazar"/>
    <x v="0"/>
    <s v="Palong Khali"/>
    <s v="Camp 20 Extension"/>
    <x v="7"/>
    <d v="2022-09-01T00:00:00"/>
    <x v="0"/>
    <m/>
    <m/>
    <m/>
    <m/>
    <m/>
    <s v="Mohammad Hamja Bin Ali"/>
    <n v="1840742077"/>
    <s v="hamja.shedwash@gmail.com"/>
    <s v="IOM-SHED"/>
  </r>
  <r>
    <n v="4197"/>
    <s v="IOM"/>
    <s v="SHED"/>
    <s v="KFW"/>
    <s v="WASH"/>
    <x v="2"/>
    <x v="29"/>
    <s v="# of household"/>
    <m/>
    <n v="116"/>
    <s v="completed"/>
    <s v="Chittagong"/>
    <s v="Cox's Bazar"/>
    <x v="0"/>
    <s v="Palong Khali"/>
    <s v="Camp 20 Extension"/>
    <x v="7"/>
    <d v="2022-09-01T00:00:00"/>
    <x v="0"/>
    <m/>
    <m/>
    <m/>
    <m/>
    <m/>
    <s v="Mohammad Hamja Bin Ali"/>
    <n v="1840742077"/>
    <s v="hamja.shedwash@gmail.com"/>
    <s v="IOM-SHED"/>
  </r>
  <r>
    <n v="4198"/>
    <s v="IOM"/>
    <s v="SHED"/>
    <s v="KFW"/>
    <s v="WASH"/>
    <x v="3"/>
    <x v="5"/>
    <s v="# of campaign per camp "/>
    <m/>
    <n v="11"/>
    <s v="completed"/>
    <s v="Chittagong"/>
    <s v="Cox's Bazar"/>
    <x v="0"/>
    <s v="Palong Khali"/>
    <s v="Camp 20 Extension"/>
    <x v="7"/>
    <d v="2022-09-01T00:00:00"/>
    <x v="0"/>
    <m/>
    <m/>
    <m/>
    <m/>
    <m/>
    <s v="Mohammad Hamja Bin Ali"/>
    <n v="1840742077"/>
    <s v="hamja.shedwash@gmail.com"/>
    <s v="IOM-SHED"/>
  </r>
  <r>
    <n v="4199"/>
    <s v="CA"/>
    <s v="DSK"/>
    <s v="CAID, DFAT"/>
    <s v="WASH"/>
    <x v="1"/>
    <x v="9"/>
    <s v="# of door"/>
    <m/>
    <n v="12"/>
    <s v="completed"/>
    <s v="Chittagong"/>
    <s v="Cox's Bazar"/>
    <x v="0"/>
    <s v="Palong Khali"/>
    <s v="Camp 14"/>
    <x v="7"/>
    <d v="2022-10-01T00:00:00"/>
    <x v="0"/>
    <m/>
    <m/>
    <m/>
    <m/>
    <m/>
    <s v="Sanjit Hajong"/>
    <n v="1826201879"/>
    <s v="shajong@dskbangladesh.org"/>
    <s v="CA-DSK"/>
  </r>
  <r>
    <n v="4200"/>
    <s v="CA"/>
    <s v="DSK"/>
    <s v="CAID, DFAT"/>
    <s v="WASH"/>
    <x v="2"/>
    <x v="29"/>
    <s v="# of household"/>
    <m/>
    <n v="220"/>
    <s v="completed"/>
    <s v="Chittagong"/>
    <s v="Cox's Bazar"/>
    <x v="0"/>
    <s v="Palong Khali"/>
    <s v="Camp 14"/>
    <x v="7"/>
    <d v="2022-10-01T00:00:00"/>
    <x v="0"/>
    <m/>
    <m/>
    <m/>
    <m/>
    <m/>
    <s v="Sanjit Hajong"/>
    <n v="1826201879"/>
    <s v="shajong@dskbangladesh.org"/>
    <s v="CA-DSK"/>
  </r>
  <r>
    <n v="4201"/>
    <s v="CA"/>
    <s v="DSK"/>
    <s v="CAID, DFAT"/>
    <s v="WASH"/>
    <x v="2"/>
    <x v="7"/>
    <s v="N/A"/>
    <m/>
    <n v="12"/>
    <s v="completed"/>
    <s v="Chittagong"/>
    <s v="Cox's Bazar"/>
    <x v="0"/>
    <s v="Palong Khali"/>
    <s v="Camp 14"/>
    <x v="7"/>
    <d v="2022-10-01T00:00:00"/>
    <x v="0"/>
    <m/>
    <m/>
    <m/>
    <m/>
    <m/>
    <s v="Sanjit Hajong"/>
    <n v="1826201879"/>
    <s v="shajong@dskbangladesh.org"/>
    <s v="CA-DSK"/>
  </r>
  <r>
    <n v="4202"/>
    <s v="CA"/>
    <s v="DSK"/>
    <s v="CAID, DFAT"/>
    <s v="WASH"/>
    <x v="1"/>
    <x v="2"/>
    <s v="# of FSM Site"/>
    <m/>
    <n v="1"/>
    <s v="completed"/>
    <s v="Chittagong"/>
    <s v="Cox's Bazar"/>
    <x v="0"/>
    <s v="Palong Khali"/>
    <s v="Camp 15"/>
    <x v="7"/>
    <d v="2022-10-01T00:00:00"/>
    <x v="0"/>
    <m/>
    <m/>
    <m/>
    <m/>
    <m/>
    <s v="Sanjit Hajong"/>
    <n v="1826201879"/>
    <s v="shajong@dskbangladesh.org"/>
    <s v="CA-DSK"/>
  </r>
  <r>
    <n v="4203"/>
    <s v="CA"/>
    <s v="DSK"/>
    <s v="CAID, DFAT"/>
    <s v="WASH"/>
    <x v="1"/>
    <x v="9"/>
    <s v="# of door"/>
    <m/>
    <n v="17"/>
    <s v="completed"/>
    <s v="Chittagong"/>
    <s v="Cox's Bazar"/>
    <x v="0"/>
    <s v="Palong Khali"/>
    <s v="Camp 15"/>
    <x v="7"/>
    <d v="2022-10-01T00:00:00"/>
    <x v="0"/>
    <m/>
    <m/>
    <m/>
    <m/>
    <m/>
    <s v="Sanjit Hajong"/>
    <n v="1826201879"/>
    <s v="shajong@dskbangladesh.org"/>
    <s v="CA-DSK"/>
  </r>
  <r>
    <n v="4204"/>
    <s v="CA"/>
    <s v="DSK"/>
    <s v="CAID, DFAT"/>
    <s v="WASH"/>
    <x v="1"/>
    <x v="3"/>
    <s v="# of door"/>
    <m/>
    <n v="216"/>
    <s v="completed"/>
    <s v="Chittagong"/>
    <s v="Cox's Bazar"/>
    <x v="0"/>
    <s v="Palong Khali"/>
    <s v="Camp 15"/>
    <x v="7"/>
    <d v="2022-10-01T00:00:00"/>
    <x v="0"/>
    <m/>
    <m/>
    <m/>
    <m/>
    <m/>
    <s v="Sanjit Hajong"/>
    <n v="1826201879"/>
    <s v="shajong@dskbangladesh.org"/>
    <s v="CA-DSK"/>
  </r>
  <r>
    <n v="4205"/>
    <s v="CA"/>
    <s v="DSK"/>
    <s v="CAID, DFAT"/>
    <s v="WASH"/>
    <x v="2"/>
    <x v="29"/>
    <s v="# of household"/>
    <m/>
    <n v="220"/>
    <s v="completed"/>
    <s v="Chittagong"/>
    <s v="Cox's Bazar"/>
    <x v="0"/>
    <s v="Palong Khali"/>
    <s v="Camp 15"/>
    <x v="7"/>
    <d v="2022-10-01T00:00:00"/>
    <x v="0"/>
    <m/>
    <m/>
    <m/>
    <m/>
    <m/>
    <s v="Sanjit Hajong"/>
    <n v="1826201879"/>
    <s v="shajong@dskbangladesh.org"/>
    <s v="CA-DSK"/>
  </r>
  <r>
    <n v="4206"/>
    <s v="CA"/>
    <s v="DSK"/>
    <s v="CAID, DFAT"/>
    <s v="WASH"/>
    <x v="2"/>
    <x v="7"/>
    <s v="N/A"/>
    <m/>
    <n v="17"/>
    <s v="completed"/>
    <s v="Chittagong"/>
    <s v="Cox's Bazar"/>
    <x v="0"/>
    <s v="Palong Khali"/>
    <s v="Camp 15"/>
    <x v="7"/>
    <d v="2022-10-01T00:00:00"/>
    <x v="0"/>
    <m/>
    <m/>
    <m/>
    <m/>
    <m/>
    <s v="Sanjit Hajong"/>
    <n v="1826201879"/>
    <s v="shajong@dskbangladesh.org"/>
    <s v="CA-DSK"/>
  </r>
  <r>
    <n v="4207"/>
    <s v="IFRC"/>
    <s v="BDRCS"/>
    <s v="IFRC"/>
    <s v="WASH"/>
    <x v="0"/>
    <x v="0"/>
    <s v="# of tube well"/>
    <m/>
    <n v="136"/>
    <s v="completed"/>
    <s v="Chittagong"/>
    <s v="Cox's Bazar"/>
    <x v="0"/>
    <s v="Palong Khali"/>
    <s v="Camp 19"/>
    <x v="7"/>
    <d v="2022-12-01T00:00:00"/>
    <x v="0"/>
    <m/>
    <m/>
    <m/>
    <m/>
    <m/>
    <s v="Md Khairul Bashar"/>
    <n v="1628407101"/>
    <s v="khairul.bashar@bdrcs.org"/>
    <s v="IFRC-BDRCS"/>
  </r>
  <r>
    <n v="4208"/>
    <s v="IFRC"/>
    <s v="BDRCS"/>
    <s v="IFRC"/>
    <s v="WASH"/>
    <x v="1"/>
    <x v="1"/>
    <s v="# of door "/>
    <m/>
    <n v="7"/>
    <s v="completed"/>
    <s v="Chittagong"/>
    <s v="Cox's Bazar"/>
    <x v="0"/>
    <s v="Palong Khali"/>
    <s v="Camp 19"/>
    <x v="7"/>
    <d v="2022-12-01T00:00:00"/>
    <x v="0"/>
    <m/>
    <m/>
    <m/>
    <m/>
    <m/>
    <s v="Md Khairul Bashar"/>
    <n v="1628407101"/>
    <s v="khairul.bashar@bdrcs.org"/>
    <s v="IFRC-BDRCS"/>
  </r>
  <r>
    <n v="4209"/>
    <s v="IFRC"/>
    <s v="BDRCS"/>
    <s v="IFRC"/>
    <s v="WASH"/>
    <x v="1"/>
    <x v="8"/>
    <s v="# of FSM Site"/>
    <m/>
    <n v="1"/>
    <s v="completed"/>
    <s v="Chittagong"/>
    <s v="Cox's Bazar"/>
    <x v="0"/>
    <s v="Palong Khali"/>
    <s v="Camp 19"/>
    <x v="7"/>
    <d v="2022-12-01T00:00:00"/>
    <x v="0"/>
    <m/>
    <m/>
    <m/>
    <m/>
    <m/>
    <s v="Md Khairul Bashar"/>
    <n v="1628407101"/>
    <s v="khairul.bashar@bdrcs.org"/>
    <s v="IFRC-BDRCS"/>
  </r>
  <r>
    <n v="4210"/>
    <s v="IFRC"/>
    <s v="BDRCS"/>
    <s v="IFRC"/>
    <s v="WASH"/>
    <x v="1"/>
    <x v="9"/>
    <s v="# of door"/>
    <m/>
    <n v="20"/>
    <s v="completed"/>
    <s v="Chittagong"/>
    <s v="Cox's Bazar"/>
    <x v="0"/>
    <s v="Palong Khali"/>
    <s v="Camp 19"/>
    <x v="7"/>
    <d v="2022-12-01T00:00:00"/>
    <x v="0"/>
    <m/>
    <m/>
    <m/>
    <m/>
    <m/>
    <s v="Md Khairul Bashar"/>
    <n v="1628407101"/>
    <s v="khairul.bashar@bdrcs.org"/>
    <s v="IFRC-BDRCS"/>
  </r>
  <r>
    <n v="4211"/>
    <s v="IFRC"/>
    <s v="BDRCS"/>
    <s v="IFRC"/>
    <s v="WASH"/>
    <x v="1"/>
    <x v="3"/>
    <s v="# of door"/>
    <m/>
    <n v="125"/>
    <s v="completed"/>
    <s v="Chittagong"/>
    <s v="Cox's Bazar"/>
    <x v="0"/>
    <s v="Palong Khali"/>
    <s v="Camp 19"/>
    <x v="7"/>
    <d v="2022-12-01T00:00:00"/>
    <x v="0"/>
    <m/>
    <m/>
    <m/>
    <m/>
    <m/>
    <s v="Md Khairul Bashar"/>
    <n v="1628407101"/>
    <s v="khairul.bashar@bdrcs.org"/>
    <s v="IFRC-BDRCS"/>
  </r>
  <r>
    <n v="4212"/>
    <s v="Swedish RC"/>
    <s v="BDRCS"/>
    <s v="SRC"/>
    <s v="WASH"/>
    <x v="0"/>
    <x v="0"/>
    <s v="# of tube well"/>
    <m/>
    <n v="24"/>
    <s v="completed"/>
    <s v="Chittagong"/>
    <s v="Cox's Bazar"/>
    <x v="0"/>
    <s v="Palong Khali"/>
    <s v="Camp 18"/>
    <x v="7"/>
    <d v="2022-08-01T00:00:00"/>
    <x v="0"/>
    <m/>
    <m/>
    <m/>
    <m/>
    <m/>
    <s v="Md Khairul Bashar"/>
    <n v="1628407101"/>
    <s v="khairul.bashar@bdrcs.org"/>
    <s v="Swedish RC-BDRCS"/>
  </r>
  <r>
    <n v="4213"/>
    <s v="Swedish RC"/>
    <s v="BDRCS"/>
    <s v="SRC"/>
    <s v="WASH"/>
    <x v="1"/>
    <x v="1"/>
    <s v="# of door "/>
    <m/>
    <n v="39"/>
    <s v="completed"/>
    <s v="Chittagong"/>
    <s v="Cox's Bazar"/>
    <x v="0"/>
    <s v="Palong Khali"/>
    <s v="Camp 18"/>
    <x v="7"/>
    <d v="2022-08-01T00:00:00"/>
    <x v="0"/>
    <m/>
    <m/>
    <m/>
    <m/>
    <m/>
    <s v="Md Khairul Bashar"/>
    <n v="1628407101"/>
    <s v="khairul.bashar@bdrcs.org"/>
    <s v="Swedish RC-BDRCS"/>
  </r>
  <r>
    <n v="4214"/>
    <s v="Swedish RC"/>
    <s v="BDRCS"/>
    <s v="SRC"/>
    <s v="WASH"/>
    <x v="1"/>
    <x v="39"/>
    <s v="# of FSM Site"/>
    <m/>
    <n v="1"/>
    <s v="completed"/>
    <s v="Chittagong"/>
    <s v="Cox's Bazar"/>
    <x v="0"/>
    <s v="Palong Khali"/>
    <s v="Camp 18"/>
    <x v="7"/>
    <d v="2022-08-01T00:00:00"/>
    <x v="0"/>
    <m/>
    <m/>
    <m/>
    <m/>
    <m/>
    <s v="Md Khairul Bashar"/>
    <n v="1628407101"/>
    <s v="khairul.bashar@bdrcs.org"/>
    <s v="Swedish RC-BDRCS"/>
  </r>
  <r>
    <n v="4215"/>
    <s v="Swedish RC"/>
    <s v="BDRCS"/>
    <s v="SRC"/>
    <s v="WASH"/>
    <x v="1"/>
    <x v="18"/>
    <s v="# of door"/>
    <m/>
    <n v="2"/>
    <s v="completed"/>
    <s v="Chittagong"/>
    <s v="Cox's Bazar"/>
    <x v="0"/>
    <s v="Palong Khali"/>
    <s v="Camp 18"/>
    <x v="7"/>
    <d v="2022-08-01T00:00:00"/>
    <x v="0"/>
    <m/>
    <m/>
    <m/>
    <m/>
    <m/>
    <s v="Md Khairul Bashar"/>
    <n v="1628407101"/>
    <s v="khairul.bashar@bdrcs.org"/>
    <s v="Swedish RC-BDRCS"/>
  </r>
  <r>
    <n v="4216"/>
    <s v="Swedish RC"/>
    <s v="BDRCS"/>
    <s v="SRC"/>
    <s v="WASH"/>
    <x v="1"/>
    <x v="9"/>
    <s v="# of door"/>
    <m/>
    <n v="74"/>
    <s v="completed"/>
    <s v="Chittagong"/>
    <s v="Cox's Bazar"/>
    <x v="0"/>
    <s v="Palong Khali"/>
    <s v="Camp 18"/>
    <x v="7"/>
    <d v="2022-08-01T00:00:00"/>
    <x v="0"/>
    <m/>
    <m/>
    <m/>
    <m/>
    <m/>
    <s v="Md Khairul Bashar"/>
    <n v="1628407101"/>
    <s v="khairul.bashar@bdrcs.org"/>
    <s v="Swedish RC-BDRCS"/>
  </r>
  <r>
    <n v="4217"/>
    <s v="Swedish RC"/>
    <s v="BDRCS"/>
    <s v="SRC"/>
    <s v="WASH"/>
    <x v="1"/>
    <x v="3"/>
    <s v="# of door"/>
    <m/>
    <n v="186"/>
    <s v="completed"/>
    <s v="Chittagong"/>
    <s v="Cox's Bazar"/>
    <x v="0"/>
    <s v="Palong Khali"/>
    <s v="Camp 18"/>
    <x v="7"/>
    <d v="2022-08-01T00:00:00"/>
    <x v="0"/>
    <m/>
    <m/>
    <m/>
    <m/>
    <m/>
    <s v="Md Khairul Bashar"/>
    <n v="1628407101"/>
    <s v="khairul.bashar@bdrcs.org"/>
    <s v="Swedish RC-BDRCS"/>
  </r>
  <r>
    <n v="4218"/>
    <s v="Swedish RC"/>
    <s v="BDRCS"/>
    <s v="SRC"/>
    <s v="WASH"/>
    <x v="2"/>
    <x v="10"/>
    <s v="# of HP sessions at community level"/>
    <m/>
    <n v="1850"/>
    <s v="completed"/>
    <s v="Chittagong"/>
    <s v="Cox's Bazar"/>
    <x v="0"/>
    <s v="Palong Khali"/>
    <s v="Camp 18"/>
    <x v="7"/>
    <d v="2022-12-01T00:00:00"/>
    <x v="0"/>
    <m/>
    <m/>
    <m/>
    <m/>
    <m/>
    <s v="Md Khairul Bashar"/>
    <n v="1628407101"/>
    <s v="khairul.bashar@bdrcs.org"/>
    <s v="Swedish RC-BDRCS"/>
  </r>
  <r>
    <n v="4219"/>
    <s v="Swedish RC"/>
    <s v="BDRCS"/>
    <s v="SRC"/>
    <s v="WASH"/>
    <x v="2"/>
    <x v="4"/>
    <s v="# of HP sessions at HH level"/>
    <m/>
    <n v="5459"/>
    <s v="completed"/>
    <s v="Chittagong"/>
    <s v="Cox's Bazar"/>
    <x v="0"/>
    <s v="Palong Khali"/>
    <s v="Camp 18"/>
    <x v="7"/>
    <d v="2022-12-01T00:00:00"/>
    <x v="0"/>
    <m/>
    <m/>
    <m/>
    <m/>
    <m/>
    <s v="Md Khairul Bashar"/>
    <n v="1628407101"/>
    <s v="khairul.bashar@bdrcs.org"/>
    <s v="Swedish RC-BDRCS"/>
  </r>
  <r>
    <n v="4220"/>
    <s v="IOM"/>
    <s v="SHUSHILAN"/>
    <s v="IOM"/>
    <s v="WASH"/>
    <x v="0"/>
    <x v="0"/>
    <s v="# of tube well"/>
    <m/>
    <n v="165"/>
    <s v="completed"/>
    <s v="Chittagong"/>
    <s v="Cox's Bazar"/>
    <x v="0"/>
    <s v="Palong Khali"/>
    <s v="Camp 12"/>
    <x v="7"/>
    <d v="2022-09-01T00:00:00"/>
    <x v="0"/>
    <m/>
    <m/>
    <m/>
    <m/>
    <m/>
    <s v="Taposh Dutta"/>
    <n v="1849719196"/>
    <s v="taposhdutta@shushilan.org"/>
    <s v="IOM-SHUSHILAN"/>
  </r>
  <r>
    <n v="4221"/>
    <s v="IOM"/>
    <s v="SHUSHILAN"/>
    <s v="IOM"/>
    <s v="WASH"/>
    <x v="0"/>
    <x v="12"/>
    <s v="# of water network"/>
    <m/>
    <n v="1"/>
    <s v="completed"/>
    <s v="Chittagong"/>
    <s v="Cox's Bazar"/>
    <x v="0"/>
    <s v="Palong Khali"/>
    <s v="Camp 12"/>
    <x v="7"/>
    <d v="2022-09-01T00:00:00"/>
    <x v="0"/>
    <m/>
    <m/>
    <m/>
    <m/>
    <m/>
    <s v="Taposh Dutta"/>
    <n v="1849719196"/>
    <s v="taposhdutta@shushilan.org"/>
    <s v="IOM-SHUSHILAN"/>
  </r>
  <r>
    <n v="4222"/>
    <s v="IOM"/>
    <s v="SHUSHILAN"/>
    <s v="IOM"/>
    <s v="WASH"/>
    <x v="1"/>
    <x v="1"/>
    <s v="# of door "/>
    <m/>
    <n v="43"/>
    <s v="completed"/>
    <s v="Chittagong"/>
    <s v="Cox's Bazar"/>
    <x v="0"/>
    <s v="Palong Khali"/>
    <s v="Camp 12"/>
    <x v="7"/>
    <d v="2022-09-01T00:00:00"/>
    <x v="0"/>
    <m/>
    <m/>
    <m/>
    <m/>
    <m/>
    <s v="Taposh Dutta"/>
    <n v="1849719196"/>
    <s v="taposhdutta@shushilan.org"/>
    <s v="IOM-SHUSHILAN"/>
  </r>
  <r>
    <n v="4223"/>
    <s v="IOM"/>
    <s v="SHUSHILAN"/>
    <s v="IOM"/>
    <s v="WASH"/>
    <x v="1"/>
    <x v="8"/>
    <s v="# of FSM Site"/>
    <m/>
    <n v="2"/>
    <s v="completed"/>
    <s v="Chittagong"/>
    <s v="Cox's Bazar"/>
    <x v="0"/>
    <s v="Palong Khali"/>
    <s v="Camp 12"/>
    <x v="7"/>
    <d v="2022-09-01T00:00:00"/>
    <x v="0"/>
    <m/>
    <m/>
    <m/>
    <m/>
    <m/>
    <s v="Taposh Dutta"/>
    <n v="1849719196"/>
    <s v="taposhdutta@shushilan.org"/>
    <s v="IOM-SHUSHILAN"/>
  </r>
  <r>
    <n v="4224"/>
    <s v="IOM"/>
    <s v="SHUSHILAN"/>
    <s v="IOM"/>
    <s v="WASH"/>
    <x v="1"/>
    <x v="9"/>
    <s v="# of door"/>
    <m/>
    <n v="160"/>
    <s v="completed"/>
    <s v="Chittagong"/>
    <s v="Cox's Bazar"/>
    <x v="0"/>
    <s v="Palong Khali"/>
    <s v="Camp 12"/>
    <x v="7"/>
    <d v="2022-09-01T00:00:00"/>
    <x v="0"/>
    <m/>
    <m/>
    <m/>
    <m/>
    <m/>
    <s v="Taposh Dutta"/>
    <n v="1849719196"/>
    <s v="taposhdutta@shushilan.org"/>
    <s v="IOM-SHUSHILAN"/>
  </r>
  <r>
    <n v="4225"/>
    <s v="IOM"/>
    <s v="SHUSHILAN"/>
    <s v="IOM"/>
    <s v="WASH"/>
    <x v="1"/>
    <x v="3"/>
    <s v="# of door"/>
    <m/>
    <n v="360"/>
    <s v="completed"/>
    <s v="Chittagong"/>
    <s v="Cox's Bazar"/>
    <x v="0"/>
    <s v="Palong Khali"/>
    <s v="Camp 12"/>
    <x v="7"/>
    <d v="2022-09-01T00:00:00"/>
    <x v="0"/>
    <m/>
    <m/>
    <m/>
    <m/>
    <m/>
    <s v="Taposh Dutta"/>
    <n v="1849719196"/>
    <s v="taposhdutta@shushilan.org"/>
    <s v="IOM-SHUSHILAN"/>
  </r>
  <r>
    <n v="4226"/>
    <s v="IOM"/>
    <s v="SHUSHILAN"/>
    <s v="IOM"/>
    <s v="WASH"/>
    <x v="2"/>
    <x v="7"/>
    <s v="N/A"/>
    <m/>
    <n v="189"/>
    <s v="completed"/>
    <s v="Chittagong"/>
    <s v="Cox's Bazar"/>
    <x v="0"/>
    <s v="Palong Khali"/>
    <s v="Camp 12"/>
    <x v="7"/>
    <d v="2022-09-01T00:00:00"/>
    <x v="0"/>
    <m/>
    <m/>
    <m/>
    <m/>
    <m/>
    <s v="Taposh Dutta"/>
    <n v="1849719196"/>
    <s v="taposhdutta@shushilan.org"/>
    <s v="IOM-SHUSHILAN"/>
  </r>
  <r>
    <n v="4227"/>
    <s v="IOM"/>
    <s v="SHUSHILAN"/>
    <s v="IOM"/>
    <s v="WASH"/>
    <x v="3"/>
    <x v="5"/>
    <s v="# of campaign per camp "/>
    <m/>
    <n v="1"/>
    <s v="completed"/>
    <s v="Chittagong"/>
    <s v="Cox's Bazar"/>
    <x v="0"/>
    <s v="Palong Khali"/>
    <s v="Camp 12"/>
    <x v="7"/>
    <d v="2022-09-01T00:00:00"/>
    <x v="0"/>
    <m/>
    <m/>
    <m/>
    <m/>
    <m/>
    <s v="Taposh Dutta"/>
    <n v="1849719196"/>
    <s v="taposhdutta@shushilan.org"/>
    <s v="IOM-SHUSHILAN"/>
  </r>
  <r>
    <n v="4228"/>
    <s v="IOM"/>
    <s v="SHUSHILAN"/>
    <s v="IOM"/>
    <s v="WASH"/>
    <x v="3"/>
    <x v="36"/>
    <s v="# of plant"/>
    <m/>
    <n v="3"/>
    <s v="completed"/>
    <s v="Chittagong"/>
    <s v="Cox's Bazar"/>
    <x v="0"/>
    <s v="Palong Khali"/>
    <s v="Camp 12"/>
    <x v="7"/>
    <d v="2022-09-01T00:00:00"/>
    <x v="0"/>
    <m/>
    <m/>
    <m/>
    <m/>
    <m/>
    <s v="Taposh Dutta"/>
    <n v="1849719196"/>
    <s v="taposhdutta@shushilan.org"/>
    <s v="IOM-SHUSHILAN"/>
  </r>
  <r>
    <n v="4229"/>
    <s v="IOM"/>
    <s v="DSK"/>
    <s v="IOM"/>
    <s v="WASH"/>
    <x v="0"/>
    <x v="12"/>
    <s v="# of water network"/>
    <m/>
    <n v="1"/>
    <s v="completed"/>
    <s v="Chittagong"/>
    <s v="Cox's Bazar"/>
    <x v="1"/>
    <s v="Nhilla"/>
    <s v="Camp 24"/>
    <x v="7"/>
    <d v="2023-01-01T00:00:00"/>
    <x v="0"/>
    <m/>
    <m/>
    <m/>
    <m/>
    <m/>
    <s v="Prodip Kumar Roy"/>
    <n v="1718880175"/>
    <s v="prodip@dskbangladesh.org"/>
    <s v="IOM-DSK"/>
  </r>
  <r>
    <n v="4230"/>
    <s v="IOM"/>
    <s v="DSK"/>
    <s v="IOM"/>
    <s v="WASH"/>
    <x v="1"/>
    <x v="1"/>
    <s v="# of door "/>
    <m/>
    <n v="6"/>
    <s v="completed"/>
    <s v="Chittagong"/>
    <s v="Cox's Bazar"/>
    <x v="1"/>
    <s v="Nhilla"/>
    <s v="Camp 24"/>
    <x v="7"/>
    <d v="2023-01-01T00:00:00"/>
    <x v="0"/>
    <m/>
    <m/>
    <m/>
    <m/>
    <m/>
    <s v="Prodip Kumar Roy"/>
    <n v="1718880175"/>
    <s v="prodip@dskbangladesh.org"/>
    <s v="IOM-DSK"/>
  </r>
  <r>
    <n v="4231"/>
    <s v="IOM"/>
    <s v="DSK"/>
    <s v="IOM"/>
    <s v="WASH"/>
    <x v="1"/>
    <x v="8"/>
    <s v="# of FSM Site"/>
    <m/>
    <n v="2"/>
    <s v="completed"/>
    <s v="Chittagong"/>
    <s v="Cox's Bazar"/>
    <x v="1"/>
    <s v="Nhilla"/>
    <s v="Camp 24"/>
    <x v="7"/>
    <d v="2023-01-01T00:00:00"/>
    <x v="0"/>
    <m/>
    <m/>
    <m/>
    <m/>
    <m/>
    <s v="Prodip Kumar Roy"/>
    <n v="1718880175"/>
    <s v="prodip@dskbangladesh.org"/>
    <s v="IOM-DSK"/>
  </r>
  <r>
    <n v="4232"/>
    <s v="IOM"/>
    <s v="DSK"/>
    <s v="IOM"/>
    <s v="WASH"/>
    <x v="1"/>
    <x v="2"/>
    <s v="# of FSM Site"/>
    <m/>
    <n v="1"/>
    <s v="completed"/>
    <s v="Chittagong"/>
    <s v="Cox's Bazar"/>
    <x v="1"/>
    <s v="Nhilla"/>
    <s v="Camp 24"/>
    <x v="7"/>
    <d v="2023-01-01T00:00:00"/>
    <x v="0"/>
    <m/>
    <m/>
    <m/>
    <m/>
    <m/>
    <s v="Prodip Kumar Roy"/>
    <n v="1718880175"/>
    <s v="prodip@dskbangladesh.org"/>
    <s v="IOM-DSK"/>
  </r>
  <r>
    <n v="4233"/>
    <s v="IOM"/>
    <s v="DSK"/>
    <s v="IOM"/>
    <s v="WASH"/>
    <x v="1"/>
    <x v="3"/>
    <s v="# of door"/>
    <m/>
    <n v="134"/>
    <s v="completed"/>
    <s v="Chittagong"/>
    <s v="Cox's Bazar"/>
    <x v="1"/>
    <s v="Nhilla"/>
    <s v="Camp 24"/>
    <x v="7"/>
    <d v="2023-01-01T00:00:00"/>
    <x v="0"/>
    <m/>
    <m/>
    <m/>
    <m/>
    <m/>
    <s v="Prodip Kumar Roy"/>
    <n v="1718880175"/>
    <s v="prodip@dskbangladesh.org"/>
    <s v="IOM-DSK"/>
  </r>
  <r>
    <n v="4234"/>
    <s v="IOM"/>
    <s v="DSK"/>
    <s v="IOM"/>
    <s v="WASH"/>
    <x v="2"/>
    <x v="10"/>
    <s v="# of HP sessions at community level"/>
    <m/>
    <n v="469"/>
    <s v="completed"/>
    <s v="Chittagong"/>
    <s v="Cox's Bazar"/>
    <x v="1"/>
    <s v="Nhilla"/>
    <s v="Camp 24"/>
    <x v="7"/>
    <d v="2023-01-01T00:00:00"/>
    <x v="0"/>
    <m/>
    <m/>
    <m/>
    <m/>
    <m/>
    <s v="Prodip Kumar Roy"/>
    <n v="1718880175"/>
    <s v="prodip@dskbangladesh.org"/>
    <s v="IOM-DSK"/>
  </r>
  <r>
    <n v="4235"/>
    <s v="IOM"/>
    <s v="DSK"/>
    <s v="IOM"/>
    <s v="WASH"/>
    <x v="2"/>
    <x v="4"/>
    <s v="# of HP sessions at HH level"/>
    <m/>
    <n v="2480"/>
    <s v="completed"/>
    <s v="Chittagong"/>
    <s v="Cox's Bazar"/>
    <x v="1"/>
    <s v="Nhilla"/>
    <s v="Camp 24"/>
    <x v="7"/>
    <d v="2023-01-01T00:00:00"/>
    <x v="0"/>
    <m/>
    <m/>
    <m/>
    <m/>
    <m/>
    <s v="Prodip Kumar Roy"/>
    <n v="1718880175"/>
    <s v="prodip@dskbangladesh.org"/>
    <s v="IOM-DSK"/>
  </r>
  <r>
    <n v="4236"/>
    <s v="IOM"/>
    <s v="DSK"/>
    <s v="IOM"/>
    <s v="WASH"/>
    <x v="2"/>
    <x v="20"/>
    <s v="# of household"/>
    <m/>
    <n v="42"/>
    <s v="completed"/>
    <s v="Chittagong"/>
    <s v="Cox's Bazar"/>
    <x v="1"/>
    <s v="Nhilla"/>
    <s v="Camp 24"/>
    <x v="7"/>
    <d v="2023-01-01T00:00:00"/>
    <x v="0"/>
    <m/>
    <m/>
    <m/>
    <m/>
    <m/>
    <s v="Prodip Kumar Roy"/>
    <n v="1718880175"/>
    <s v="prodip@dskbangladesh.org"/>
    <s v="IOM-DSK"/>
  </r>
  <r>
    <n v="4237"/>
    <s v="IOM"/>
    <s v="DSK"/>
    <s v="IOM"/>
    <s v="WASH"/>
    <x v="3"/>
    <x v="36"/>
    <s v="# of plant"/>
    <m/>
    <n v="2"/>
    <s v="completed"/>
    <s v="Chittagong"/>
    <s v="Cox's Bazar"/>
    <x v="1"/>
    <s v="Nhilla"/>
    <s v="Camp 24"/>
    <x v="7"/>
    <d v="2023-01-01T00:00:00"/>
    <x v="0"/>
    <m/>
    <m/>
    <m/>
    <m/>
    <m/>
    <s v="Prodip Kumar Roy"/>
    <n v="1718880175"/>
    <s v="prodip@dskbangladesh.org"/>
    <s v="IOM-DSK"/>
  </r>
  <r>
    <n v="4238"/>
    <s v="Turkish RC"/>
    <s v="BDRCS"/>
    <s v="TRC"/>
    <s v="WASH"/>
    <x v="2"/>
    <x v="10"/>
    <s v="# of HP sessions at community level"/>
    <m/>
    <n v="780"/>
    <s v="completed"/>
    <s v="Chittagong"/>
    <s v="Cox's Bazar"/>
    <x v="0"/>
    <s v="Palong Khali"/>
    <s v="Camp 17"/>
    <x v="7"/>
    <d v="2022-12-01T00:00:00"/>
    <x v="0"/>
    <m/>
    <m/>
    <m/>
    <m/>
    <m/>
    <s v="Md Khairul Bashar"/>
    <n v="1628407101"/>
    <s v="khairul.bashar@bdrcs.org"/>
    <s v="Turkish RC-BDRCS"/>
  </r>
  <r>
    <n v="4239"/>
    <s v="Turkish RC"/>
    <s v="BDRCS"/>
    <s v="TRC"/>
    <s v="WASH"/>
    <x v="2"/>
    <x v="4"/>
    <s v="# of HP sessions at HH level"/>
    <m/>
    <n v="3198"/>
    <s v="completed"/>
    <s v="Chittagong"/>
    <s v="Cox's Bazar"/>
    <x v="0"/>
    <s v="Palong Khali"/>
    <s v="Camp 17"/>
    <x v="7"/>
    <d v="2022-12-01T00:00:00"/>
    <x v="0"/>
    <m/>
    <m/>
    <m/>
    <m/>
    <m/>
    <s v="Md Khairul Bashar"/>
    <n v="1628407101"/>
    <s v="khairul.bashar@bdrcs.org"/>
    <s v="Turkish RC-BDRCS"/>
  </r>
  <r>
    <n v="4240"/>
    <s v="IOM"/>
    <s v="DSK"/>
    <s v="IOM"/>
    <s v="WASH"/>
    <x v="1"/>
    <x v="1"/>
    <s v="# of door "/>
    <m/>
    <n v="7"/>
    <s v="completed"/>
    <s v="Chittagong"/>
    <s v="Cox's Bazar"/>
    <x v="1"/>
    <s v="Nhilla"/>
    <s v="Camp 25"/>
    <x v="7"/>
    <d v="2023-01-01T00:00:00"/>
    <x v="0"/>
    <m/>
    <m/>
    <m/>
    <m/>
    <m/>
    <s v="Prodip Kumar Roy"/>
    <n v="1718880175"/>
    <s v="prodip@dskbangladesh.org"/>
    <s v="IOM-DSK"/>
  </r>
  <r>
    <n v="4241"/>
    <s v="IOM"/>
    <s v="DSK"/>
    <s v="IOM"/>
    <s v="WASH"/>
    <x v="1"/>
    <x v="9"/>
    <s v="# of door"/>
    <m/>
    <n v="18"/>
    <s v="completed"/>
    <s v="Chittagong"/>
    <s v="Cox's Bazar"/>
    <x v="1"/>
    <s v="Nhilla"/>
    <s v="Camp 25"/>
    <x v="7"/>
    <d v="2023-01-01T00:00:00"/>
    <x v="0"/>
    <m/>
    <m/>
    <m/>
    <m/>
    <m/>
    <s v="Prodip Kumar Roy"/>
    <n v="1718880175"/>
    <s v="prodip@dskbangladesh.org"/>
    <s v="IOM-DSK"/>
  </r>
  <r>
    <n v="4242"/>
    <s v="IOM"/>
    <s v="DSK"/>
    <s v="IOM"/>
    <s v="WASH"/>
    <x v="2"/>
    <x v="10"/>
    <s v="# of HP sessions at community level"/>
    <m/>
    <n v="84"/>
    <s v="completed"/>
    <s v="Chittagong"/>
    <s v="Cox's Bazar"/>
    <x v="1"/>
    <s v="Nhilla"/>
    <s v="Camp 25"/>
    <x v="7"/>
    <d v="2023-01-01T00:00:00"/>
    <x v="0"/>
    <m/>
    <m/>
    <m/>
    <m/>
    <m/>
    <s v="Prodip Kumar Roy"/>
    <n v="1718880175"/>
    <s v="prodip@dskbangladesh.org"/>
    <s v="IOM-DSK"/>
  </r>
  <r>
    <n v="4243"/>
    <s v="IOM"/>
    <s v="DSK"/>
    <s v="IOM"/>
    <s v="WASH"/>
    <x v="2"/>
    <x v="4"/>
    <s v="# of HP sessions at HH level"/>
    <m/>
    <n v="640"/>
    <s v="completed"/>
    <s v="Chittagong"/>
    <s v="Cox's Bazar"/>
    <x v="1"/>
    <s v="Nhilla"/>
    <s v="Camp 25"/>
    <x v="7"/>
    <d v="2023-01-01T00:00:00"/>
    <x v="0"/>
    <m/>
    <m/>
    <m/>
    <m/>
    <m/>
    <s v="Prodip Kumar Roy"/>
    <n v="1718880175"/>
    <s v="prodip@dskbangladesh.org"/>
    <s v="IOM-DSK"/>
  </r>
  <r>
    <n v="4244"/>
    <s v="IOM"/>
    <s v="DSK"/>
    <s v="IOM"/>
    <s v="WASH"/>
    <x v="2"/>
    <x v="20"/>
    <s v="# of household"/>
    <m/>
    <n v="8"/>
    <s v="completed"/>
    <s v="Chittagong"/>
    <s v="Cox's Bazar"/>
    <x v="1"/>
    <s v="Nhilla"/>
    <s v="Camp 25"/>
    <x v="7"/>
    <d v="2023-01-01T00:00:00"/>
    <x v="0"/>
    <m/>
    <m/>
    <m/>
    <m/>
    <m/>
    <s v="Prodip Kumar Roy"/>
    <n v="1718880175"/>
    <s v="prodip@dskbangladesh.org"/>
    <s v="IOM-DSK"/>
  </r>
  <r>
    <n v="4245"/>
    <s v="German RC"/>
    <s v="BDRCS"/>
    <s v="GRC"/>
    <s v="WASH"/>
    <x v="0"/>
    <x v="0"/>
    <s v="# of tube well"/>
    <m/>
    <n v="38"/>
    <s v="completed"/>
    <s v="Chittagong"/>
    <s v="Cox's Bazar"/>
    <x v="0"/>
    <s v="Palong Khali"/>
    <s v="Camp 18"/>
    <x v="7"/>
    <d v="2022-12-01T00:00:00"/>
    <x v="0"/>
    <m/>
    <m/>
    <m/>
    <m/>
    <m/>
    <s v="Md Khairul Bashar"/>
    <n v="1628407101"/>
    <s v="khairul.bashar@bdrcs.org"/>
    <s v="German RC-BDRCS"/>
  </r>
  <r>
    <n v="4246"/>
    <s v="German RC"/>
    <s v="BDRCS"/>
    <s v="GRC"/>
    <s v="WASH"/>
    <x v="1"/>
    <x v="1"/>
    <s v="# of door "/>
    <m/>
    <n v="22"/>
    <s v="completed"/>
    <s v="Chittagong"/>
    <s v="Cox's Bazar"/>
    <x v="0"/>
    <s v="Palong Khali"/>
    <s v="Camp 18"/>
    <x v="7"/>
    <d v="2022-12-01T00:00:00"/>
    <x v="0"/>
    <m/>
    <m/>
    <m/>
    <m/>
    <m/>
    <s v="Md Khairul Bashar"/>
    <n v="1628407101"/>
    <s v="khairul.bashar@bdrcs.org"/>
    <s v="German RC-BDRCS"/>
  </r>
  <r>
    <n v="4247"/>
    <s v="German RC"/>
    <s v="BDRCS"/>
    <s v="GRC"/>
    <s v="WASH"/>
    <x v="1"/>
    <x v="9"/>
    <s v="# of door"/>
    <m/>
    <n v="55"/>
    <s v="completed"/>
    <s v="Chittagong"/>
    <s v="Cox's Bazar"/>
    <x v="0"/>
    <s v="Palong Khali"/>
    <s v="Camp 18"/>
    <x v="7"/>
    <d v="2022-12-01T00:00:00"/>
    <x v="0"/>
    <m/>
    <m/>
    <m/>
    <m/>
    <m/>
    <s v="Md Khairul Bashar"/>
    <n v="1628407101"/>
    <s v="khairul.bashar@bdrcs.org"/>
    <s v="German RC-BDRCS"/>
  </r>
  <r>
    <n v="4248"/>
    <s v="German RC"/>
    <s v="BDRCS"/>
    <s v="GRC"/>
    <s v="WASH"/>
    <x v="1"/>
    <x v="3"/>
    <s v="# of door"/>
    <m/>
    <n v="110"/>
    <s v="completed"/>
    <s v="Chittagong"/>
    <s v="Cox's Bazar"/>
    <x v="0"/>
    <s v="Palong Khali"/>
    <s v="Camp 18"/>
    <x v="7"/>
    <d v="2022-12-01T00:00:00"/>
    <x v="0"/>
    <m/>
    <m/>
    <m/>
    <m/>
    <m/>
    <s v="Md Khairul Bashar"/>
    <n v="1628407101"/>
    <s v="khairul.bashar@bdrcs.org"/>
    <s v="German RC-BDRCS"/>
  </r>
  <r>
    <n v="4249"/>
    <s v="German RC"/>
    <s v="BDRCS"/>
    <s v="GRC"/>
    <s v="WASH"/>
    <x v="2"/>
    <x v="10"/>
    <s v="# of HP sessions at community level"/>
    <m/>
    <n v="744"/>
    <s v="completed"/>
    <s v="Chittagong"/>
    <s v="Cox's Bazar"/>
    <x v="0"/>
    <s v="Palong Khali"/>
    <s v="Camp 18"/>
    <x v="7"/>
    <d v="2022-12-01T00:00:00"/>
    <x v="0"/>
    <m/>
    <m/>
    <m/>
    <m/>
    <m/>
    <s v="Md Khairul Bashar"/>
    <n v="1628407101"/>
    <s v="khairul.bashar@bdrcs.org"/>
    <s v="German RC-BDRCS"/>
  </r>
  <r>
    <n v="4250"/>
    <s v="German RC"/>
    <s v="BDRCS"/>
    <s v="GRC"/>
    <s v="WASH"/>
    <x v="2"/>
    <x v="4"/>
    <s v="# of HP sessions at HH level"/>
    <m/>
    <n v="2476"/>
    <s v="completed"/>
    <s v="Chittagong"/>
    <s v="Cox's Bazar"/>
    <x v="0"/>
    <s v="Palong Khali"/>
    <s v="Camp 18"/>
    <x v="7"/>
    <d v="2022-12-01T00:00:00"/>
    <x v="0"/>
    <m/>
    <m/>
    <m/>
    <m/>
    <m/>
    <s v="Md Khairul Bashar"/>
    <n v="1628407101"/>
    <s v="khairul.bashar@bdrcs.org"/>
    <s v="German RC-BDRCS"/>
  </r>
  <r>
    <n v="4251"/>
    <s v="GREEN HILL"/>
    <s v="GREEN HILL"/>
    <s v="CPI"/>
    <s v="WASH"/>
    <x v="0"/>
    <x v="0"/>
    <s v="# of tube well"/>
    <m/>
    <n v="32"/>
    <s v="completed"/>
    <s v="Chittagong"/>
    <s v="Cox's Bazar"/>
    <x v="0"/>
    <s v="Palong Khali"/>
    <s v="Camp 01W"/>
    <x v="7"/>
    <d v="2022-12-01T00:00:00"/>
    <x v="0"/>
    <m/>
    <m/>
    <m/>
    <m/>
    <m/>
    <s v="Farhan Shaun"/>
    <n v="1681597433"/>
    <s v="farhan@ghcxb.org"/>
    <s v="GREEN HILL"/>
  </r>
  <r>
    <n v="4252"/>
    <s v="GREEN HILL"/>
    <s v="GREEN HILL"/>
    <s v="CPI"/>
    <s v="WASH"/>
    <x v="1"/>
    <x v="1"/>
    <s v="# of door "/>
    <m/>
    <n v="31"/>
    <s v="completed"/>
    <s v="Chittagong"/>
    <s v="Cox's Bazar"/>
    <x v="0"/>
    <s v="Palong Khali"/>
    <s v="Camp 01W"/>
    <x v="7"/>
    <d v="2022-12-01T00:00:00"/>
    <x v="0"/>
    <m/>
    <m/>
    <m/>
    <m/>
    <m/>
    <s v="Farhan Shaun"/>
    <n v="1681597433"/>
    <s v="farhan@ghcxb.org"/>
    <s v="GREEN HILL"/>
  </r>
  <r>
    <n v="4253"/>
    <s v="GREEN HILL"/>
    <s v="GREEN HILL"/>
    <s v="CPI"/>
    <s v="WASH"/>
    <x v="1"/>
    <x v="9"/>
    <s v="# of door"/>
    <m/>
    <n v="27"/>
    <s v="completed"/>
    <s v="Chittagong"/>
    <s v="Cox's Bazar"/>
    <x v="0"/>
    <s v="Palong Khali"/>
    <s v="Camp 01W"/>
    <x v="7"/>
    <d v="2022-12-01T00:00:00"/>
    <x v="0"/>
    <m/>
    <m/>
    <m/>
    <m/>
    <m/>
    <s v="Farhan Shaun"/>
    <n v="1681597433"/>
    <s v="farhan@ghcxb.org"/>
    <s v="GREEN HILL"/>
  </r>
  <r>
    <n v="4254"/>
    <s v="GREEN HILL"/>
    <s v="GREEN HILL"/>
    <s v="CPI"/>
    <s v="WASH"/>
    <x v="1"/>
    <x v="3"/>
    <s v="# of door"/>
    <m/>
    <n v="69"/>
    <s v="completed"/>
    <s v="Chittagong"/>
    <s v="Cox's Bazar"/>
    <x v="0"/>
    <s v="Palong Khali"/>
    <s v="Camp 01W"/>
    <x v="7"/>
    <d v="2022-12-01T00:00:00"/>
    <x v="0"/>
    <m/>
    <m/>
    <m/>
    <m/>
    <m/>
    <s v="Farhan Shaun"/>
    <n v="1681597433"/>
    <s v="farhan@ghcxb.org"/>
    <s v="GREEN HILL"/>
  </r>
  <r>
    <n v="4255"/>
    <s v="GREEN HILL"/>
    <s v="GREEN HILL"/>
    <s v="CPI"/>
    <s v="WASH"/>
    <x v="2"/>
    <x v="10"/>
    <s v="# of HP sessions at community level"/>
    <m/>
    <n v="80"/>
    <s v="completed"/>
    <s v="Chittagong"/>
    <s v="Cox's Bazar"/>
    <x v="0"/>
    <s v="Palong Khali"/>
    <s v="Camp 01W"/>
    <x v="7"/>
    <d v="2022-12-01T00:00:00"/>
    <x v="0"/>
    <m/>
    <m/>
    <m/>
    <m/>
    <m/>
    <s v="Farhan Shaun"/>
    <n v="1681597433"/>
    <s v="farhan@ghcxb.org"/>
    <s v="GREEN HILL"/>
  </r>
  <r>
    <n v="4256"/>
    <s v="GREEN HILL"/>
    <s v="GREEN HILL"/>
    <s v="CPI"/>
    <s v="WASH"/>
    <x v="2"/>
    <x v="4"/>
    <s v="# of HP sessions at HH level"/>
    <m/>
    <n v="585"/>
    <s v="completed"/>
    <s v="Chittagong"/>
    <s v="Cox's Bazar"/>
    <x v="0"/>
    <s v="Palong Khali"/>
    <s v="Camp 01W"/>
    <x v="7"/>
    <d v="2022-12-01T00:00:00"/>
    <x v="0"/>
    <m/>
    <m/>
    <m/>
    <m/>
    <m/>
    <s v="Farhan Shaun"/>
    <n v="1681597433"/>
    <s v="farhan@ghcxb.org"/>
    <s v="GREEN HILL"/>
  </r>
  <r>
    <n v="4257"/>
    <s v="GREEN HILL"/>
    <s v="GREEN HILL"/>
    <s v="CPI"/>
    <s v="WASH"/>
    <x v="2"/>
    <x v="33"/>
    <s v="# of facilities"/>
    <m/>
    <n v="1260"/>
    <s v="completed"/>
    <s v="Chittagong"/>
    <s v="Cox's Bazar"/>
    <x v="0"/>
    <s v="Palong Khali"/>
    <s v="Camp 01W"/>
    <x v="7"/>
    <d v="2022-12-01T00:00:00"/>
    <x v="0"/>
    <m/>
    <m/>
    <m/>
    <m/>
    <m/>
    <s v="Farhan Shaun"/>
    <n v="1681597433"/>
    <s v="farhan@ghcxb.org"/>
    <s v="GREEN HILL"/>
  </r>
  <r>
    <n v="4258"/>
    <s v="GREEN HILL"/>
    <s v="GREEN HILL"/>
    <s v="CPI"/>
    <s v="WASH"/>
    <x v="0"/>
    <x v="0"/>
    <s v="# of tube well"/>
    <m/>
    <n v="28"/>
    <s v="completed"/>
    <s v="Chittagong"/>
    <s v="Cox's Bazar"/>
    <x v="0"/>
    <s v="Palong Khali"/>
    <s v="Camp 04"/>
    <x v="7"/>
    <d v="2022-12-01T00:00:00"/>
    <x v="0"/>
    <m/>
    <m/>
    <m/>
    <m/>
    <m/>
    <s v="Farhan Shaun"/>
    <n v="1681597433"/>
    <s v="farhan@ghcxb.org"/>
    <s v="GREEN HILL"/>
  </r>
  <r>
    <n v="4259"/>
    <s v="GREEN HILL"/>
    <s v="GREEN HILL"/>
    <s v="CPI"/>
    <s v="WASH"/>
    <x v="1"/>
    <x v="1"/>
    <s v="# of door "/>
    <m/>
    <n v="26"/>
    <s v="completed"/>
    <s v="Chittagong"/>
    <s v="Cox's Bazar"/>
    <x v="0"/>
    <s v="Palong Khali"/>
    <s v="Camp 04"/>
    <x v="7"/>
    <d v="2022-12-01T00:00:00"/>
    <x v="0"/>
    <m/>
    <m/>
    <m/>
    <m/>
    <m/>
    <s v="Farhan Shaun"/>
    <n v="1681597433"/>
    <s v="farhan@ghcxb.org"/>
    <s v="GREEN HILL"/>
  </r>
  <r>
    <n v="4260"/>
    <s v="GREEN HILL"/>
    <s v="GREEN HILL"/>
    <s v="CPI"/>
    <s v="WASH"/>
    <x v="1"/>
    <x v="9"/>
    <s v="# of door"/>
    <m/>
    <n v="40"/>
    <s v="completed"/>
    <s v="Chittagong"/>
    <s v="Cox's Bazar"/>
    <x v="0"/>
    <s v="Palong Khali"/>
    <s v="Camp 04"/>
    <x v="7"/>
    <d v="2022-12-01T00:00:00"/>
    <x v="0"/>
    <m/>
    <m/>
    <m/>
    <m/>
    <m/>
    <s v="Farhan Shaun"/>
    <n v="1681597433"/>
    <s v="farhan@ghcxb.org"/>
    <s v="GREEN HILL"/>
  </r>
  <r>
    <n v="4261"/>
    <s v="GREEN HILL"/>
    <s v="GREEN HILL"/>
    <s v="CPI"/>
    <s v="WASH"/>
    <x v="2"/>
    <x v="10"/>
    <s v="# of HP sessions at community level"/>
    <m/>
    <n v="60"/>
    <s v="completed"/>
    <s v="Chittagong"/>
    <s v="Cox's Bazar"/>
    <x v="0"/>
    <s v="Palong Khali"/>
    <s v="Camp 04"/>
    <x v="7"/>
    <d v="2022-12-01T00:00:00"/>
    <x v="0"/>
    <m/>
    <m/>
    <m/>
    <m/>
    <m/>
    <s v="Farhan Shaun"/>
    <n v="1681597433"/>
    <s v="farhan@ghcxb.org"/>
    <s v="GREEN HILL"/>
  </r>
  <r>
    <n v="4262"/>
    <s v="GREEN HILL"/>
    <s v="GREEN HILL"/>
    <s v="CPI"/>
    <s v="WASH"/>
    <x v="2"/>
    <x v="4"/>
    <s v="# of HP sessions at HH level"/>
    <m/>
    <n v="411"/>
    <s v="completed"/>
    <s v="Chittagong"/>
    <s v="Cox's Bazar"/>
    <x v="0"/>
    <s v="Palong Khali"/>
    <s v="Camp 04"/>
    <x v="7"/>
    <d v="2022-12-01T00:00:00"/>
    <x v="0"/>
    <m/>
    <m/>
    <m/>
    <m/>
    <m/>
    <s v="Farhan Shaun"/>
    <n v="1681597433"/>
    <s v="farhan@ghcxb.org"/>
    <s v="GREEN HILL"/>
  </r>
  <r>
    <n v="4263"/>
    <s v="GREEN HILL"/>
    <s v="GREEN HILL"/>
    <s v="CPI"/>
    <s v="WASH"/>
    <x v="2"/>
    <x v="33"/>
    <s v="# of facilities"/>
    <m/>
    <n v="394"/>
    <s v="completed"/>
    <s v="Chittagong"/>
    <s v="Cox's Bazar"/>
    <x v="0"/>
    <s v="Palong Khali"/>
    <s v="Camp 04"/>
    <x v="7"/>
    <d v="2022-12-01T00:00:00"/>
    <x v="0"/>
    <m/>
    <m/>
    <m/>
    <m/>
    <m/>
    <s v="Farhan Shaun"/>
    <n v="1681597433"/>
    <s v="farhan@ghcxb.org"/>
    <s v="GREEN HILL"/>
  </r>
  <r>
    <n v="4264"/>
    <s v="GREEN HILL"/>
    <s v="GREEN HILL"/>
    <s v="CPI"/>
    <s v="WASH"/>
    <x v="0"/>
    <x v="0"/>
    <s v="# of tube well"/>
    <m/>
    <n v="20"/>
    <s v="completed"/>
    <s v="Chittagong"/>
    <s v="Cox's Bazar"/>
    <x v="0"/>
    <s v="Palong Khali"/>
    <s v="Camp 17"/>
    <x v="7"/>
    <d v="2022-12-01T00:00:00"/>
    <x v="0"/>
    <m/>
    <m/>
    <m/>
    <m/>
    <m/>
    <s v="Farhan Shaun"/>
    <n v="1681597433"/>
    <s v="farhan@ghcxb.org"/>
    <s v="GREEN HILL"/>
  </r>
  <r>
    <n v="4265"/>
    <s v="GREEN HILL"/>
    <s v="GREEN HILL"/>
    <s v="CPI"/>
    <s v="WASH"/>
    <x v="1"/>
    <x v="1"/>
    <s v="# of door "/>
    <m/>
    <n v="16"/>
    <s v="completed"/>
    <s v="Chittagong"/>
    <s v="Cox's Bazar"/>
    <x v="0"/>
    <s v="Palong Khali"/>
    <s v="Camp 17"/>
    <x v="7"/>
    <d v="2022-12-01T00:00:00"/>
    <x v="0"/>
    <m/>
    <m/>
    <m/>
    <m/>
    <m/>
    <s v="Farhan Shaun"/>
    <n v="1681597433"/>
    <s v="farhan@ghcxb.org"/>
    <s v="GREEN HILL"/>
  </r>
  <r>
    <n v="4266"/>
    <s v="GREEN HILL"/>
    <s v="GREEN HILL"/>
    <s v="CPI"/>
    <s v="WASH"/>
    <x v="1"/>
    <x v="9"/>
    <s v="# of door"/>
    <m/>
    <n v="28"/>
    <s v="completed"/>
    <s v="Chittagong"/>
    <s v="Cox's Bazar"/>
    <x v="0"/>
    <s v="Palong Khali"/>
    <s v="Camp 17"/>
    <x v="7"/>
    <d v="2022-12-01T00:00:00"/>
    <x v="0"/>
    <m/>
    <m/>
    <m/>
    <m/>
    <m/>
    <s v="Farhan Shaun"/>
    <n v="1681597433"/>
    <s v="farhan@ghcxb.org"/>
    <s v="GREEN HILL"/>
  </r>
  <r>
    <n v="4267"/>
    <s v="GREEN HILL"/>
    <s v="GREEN HILL"/>
    <s v="CPI"/>
    <s v="WASH"/>
    <x v="1"/>
    <x v="3"/>
    <s v="# of door"/>
    <m/>
    <n v="21"/>
    <s v="completed"/>
    <s v="Chittagong"/>
    <s v="Cox's Bazar"/>
    <x v="0"/>
    <s v="Palong Khali"/>
    <s v="Camp 17"/>
    <x v="7"/>
    <d v="2022-12-01T00:00:00"/>
    <x v="0"/>
    <m/>
    <m/>
    <m/>
    <m/>
    <m/>
    <s v="Farhan Shaun"/>
    <n v="1681597433"/>
    <s v="farhan@ghcxb.org"/>
    <s v="GREEN HILL"/>
  </r>
  <r>
    <n v="4268"/>
    <s v="GREEN HILL"/>
    <s v="GREEN HILL"/>
    <s v="CPI"/>
    <s v="WASH"/>
    <x v="2"/>
    <x v="10"/>
    <s v="# of HP sessions at community level"/>
    <m/>
    <n v="40"/>
    <s v="completed"/>
    <s v="Chittagong"/>
    <s v="Cox's Bazar"/>
    <x v="0"/>
    <s v="Palong Khali"/>
    <s v="Camp 17"/>
    <x v="7"/>
    <d v="2022-12-01T00:00:00"/>
    <x v="0"/>
    <m/>
    <m/>
    <m/>
    <m/>
    <m/>
    <s v="Farhan Shaun"/>
    <n v="1681597433"/>
    <s v="farhan@ghcxb.org"/>
    <s v="GREEN HILL"/>
  </r>
  <r>
    <n v="4269"/>
    <s v="GREEN HILL"/>
    <s v="GREEN HILL"/>
    <s v="CPI"/>
    <s v="WASH"/>
    <x v="2"/>
    <x v="4"/>
    <s v="# of HP sessions at HH level"/>
    <m/>
    <n v="132"/>
    <s v="completed"/>
    <s v="Chittagong"/>
    <s v="Cox's Bazar"/>
    <x v="0"/>
    <s v="Palong Khali"/>
    <s v="Camp 17"/>
    <x v="7"/>
    <d v="2022-12-01T00:00:00"/>
    <x v="0"/>
    <m/>
    <m/>
    <m/>
    <m/>
    <m/>
    <s v="Farhan Shaun"/>
    <n v="1681597433"/>
    <s v="farhan@ghcxb.org"/>
    <s v="GREEN HILL"/>
  </r>
  <r>
    <n v="4270"/>
    <s v="GREEN HILL"/>
    <s v="GREEN HILL"/>
    <s v="CPI"/>
    <s v="WASH"/>
    <x v="2"/>
    <x v="33"/>
    <s v="# of facilities"/>
    <m/>
    <n v="300"/>
    <s v="completed"/>
    <s v="Chittagong"/>
    <s v="Cox's Bazar"/>
    <x v="0"/>
    <s v="Palong Khali"/>
    <s v="Camp 17"/>
    <x v="7"/>
    <d v="2022-12-01T00:00:00"/>
    <x v="0"/>
    <m/>
    <m/>
    <m/>
    <m/>
    <m/>
    <s v="Farhan Shaun"/>
    <n v="1681597433"/>
    <s v="farhan@ghcxb.org"/>
    <s v="GREEN HILL"/>
  </r>
  <r>
    <n v="4271"/>
    <s v="UNICEF"/>
    <s v="VERC"/>
    <s v="UNICEF"/>
    <s v="WASH"/>
    <x v="0"/>
    <x v="0"/>
    <s v="# of tube well"/>
    <m/>
    <n v="514"/>
    <s v="completed"/>
    <s v="Chittagong"/>
    <s v="Cox's Bazar"/>
    <x v="0"/>
    <s v="Palong Khali"/>
    <s v="Camp 08W"/>
    <x v="7"/>
    <d v="2023-02-01T00:00:00"/>
    <x v="0"/>
    <m/>
    <m/>
    <m/>
    <m/>
    <m/>
    <s v="Rukunul Hasan"/>
    <n v="1790252211"/>
    <s v="rukunul.verc@gmail.com"/>
    <s v="UNICEF-VERC"/>
  </r>
  <r>
    <n v="4272"/>
    <s v="UNICEF"/>
    <s v="VERC"/>
    <s v="UNICEF"/>
    <s v="WASH"/>
    <x v="0"/>
    <x v="12"/>
    <s v="# of water network"/>
    <m/>
    <n v="13"/>
    <s v="completed"/>
    <s v="Chittagong"/>
    <s v="Cox's Bazar"/>
    <x v="0"/>
    <s v="Palong Khali"/>
    <s v="Camp 08W"/>
    <x v="7"/>
    <d v="2023-02-01T00:00:00"/>
    <x v="0"/>
    <m/>
    <m/>
    <m/>
    <m/>
    <m/>
    <s v="Rukunul Hasan"/>
    <n v="1790252211"/>
    <s v="rukunul.verc@gmail.com"/>
    <s v="UNICEF-VERC"/>
  </r>
  <r>
    <n v="4273"/>
    <s v="UNICEF"/>
    <s v="VERC"/>
    <s v="UNICEF"/>
    <s v="WASH"/>
    <x v="1"/>
    <x v="23"/>
    <s v="# of door "/>
    <m/>
    <n v="3"/>
    <s v="completed"/>
    <s v="Chittagong"/>
    <s v="Cox's Bazar"/>
    <x v="0"/>
    <s v="Palong Khali"/>
    <s v="Camp 08W"/>
    <x v="7"/>
    <d v="2023-02-01T00:00:00"/>
    <x v="0"/>
    <m/>
    <m/>
    <m/>
    <m/>
    <m/>
    <s v="Rukunul Hasan"/>
    <n v="1790252211"/>
    <s v="rukunul.verc@gmail.com"/>
    <s v="UNICEF-VERC"/>
  </r>
  <r>
    <n v="4274"/>
    <s v="UNICEF"/>
    <s v="VERC"/>
    <s v="UNICEF"/>
    <s v="WASH"/>
    <x v="1"/>
    <x v="1"/>
    <s v="# of door "/>
    <m/>
    <n v="186"/>
    <s v="completed"/>
    <s v="Chittagong"/>
    <s v="Cox's Bazar"/>
    <x v="0"/>
    <s v="Palong Khali"/>
    <s v="Camp 08W"/>
    <x v="7"/>
    <d v="2023-02-01T00:00:00"/>
    <x v="0"/>
    <m/>
    <m/>
    <m/>
    <m/>
    <m/>
    <s v="Rukunul Hasan"/>
    <n v="1790252211"/>
    <s v="rukunul.verc@gmail.com"/>
    <s v="UNICEF-VERC"/>
  </r>
  <r>
    <n v="4275"/>
    <s v="UNICEF"/>
    <s v="VERC"/>
    <s v="UNICEF"/>
    <s v="WASH"/>
    <x v="1"/>
    <x v="8"/>
    <s v="# of FSM Site"/>
    <m/>
    <n v="12"/>
    <s v="completed"/>
    <s v="Chittagong"/>
    <s v="Cox's Bazar"/>
    <x v="0"/>
    <s v="Palong Khali"/>
    <s v="Camp 08W"/>
    <x v="7"/>
    <d v="2023-02-01T00:00:00"/>
    <x v="0"/>
    <m/>
    <m/>
    <m/>
    <m/>
    <m/>
    <s v="Rukunul Hasan"/>
    <n v="1790252211"/>
    <s v="rukunul.verc@gmail.com"/>
    <s v="UNICEF-VERC"/>
  </r>
  <r>
    <n v="4276"/>
    <s v="UNICEF"/>
    <s v="VERC"/>
    <s v="UNICEF"/>
    <s v="WASH"/>
    <x v="1"/>
    <x v="2"/>
    <s v="# of FSM Site"/>
    <m/>
    <n v="12"/>
    <s v="completed"/>
    <s v="Chittagong"/>
    <s v="Cox's Bazar"/>
    <x v="0"/>
    <s v="Palong Khali"/>
    <s v="Camp 08W"/>
    <x v="7"/>
    <d v="2023-02-01T00:00:00"/>
    <x v="0"/>
    <m/>
    <m/>
    <m/>
    <m/>
    <m/>
    <s v="Rukunul Hasan"/>
    <n v="1790252211"/>
    <s v="rukunul.verc@gmail.com"/>
    <s v="UNICEF-VERC"/>
  </r>
  <r>
    <n v="4277"/>
    <s v="UNICEF"/>
    <s v="VERC"/>
    <s v="UNICEF"/>
    <s v="WASH"/>
    <x v="1"/>
    <x v="9"/>
    <s v="# of door"/>
    <m/>
    <n v="398"/>
    <s v="completed"/>
    <s v="Chittagong"/>
    <s v="Cox's Bazar"/>
    <x v="0"/>
    <s v="Palong Khali"/>
    <s v="Camp 08W"/>
    <x v="7"/>
    <d v="2023-02-01T00:00:00"/>
    <x v="0"/>
    <m/>
    <m/>
    <m/>
    <m/>
    <m/>
    <s v="Rukunul Hasan"/>
    <n v="1790252211"/>
    <s v="rukunul.verc@gmail.com"/>
    <s v="UNICEF-VERC"/>
  </r>
  <r>
    <n v="4278"/>
    <s v="UNICEF"/>
    <s v="VERC"/>
    <s v="UNICEF"/>
    <s v="WASH"/>
    <x v="1"/>
    <x v="3"/>
    <s v="# of door"/>
    <m/>
    <n v="1092"/>
    <s v="completed"/>
    <s v="Chittagong"/>
    <s v="Cox's Bazar"/>
    <x v="0"/>
    <s v="Palong Khali"/>
    <s v="Camp 08W"/>
    <x v="7"/>
    <d v="2023-02-01T00:00:00"/>
    <x v="0"/>
    <m/>
    <m/>
    <m/>
    <m/>
    <m/>
    <s v="Rukunul Hasan"/>
    <n v="1790252211"/>
    <s v="rukunul.verc@gmail.com"/>
    <s v="UNICEF-VERC"/>
  </r>
  <r>
    <n v="4279"/>
    <s v="UNICEF"/>
    <s v="VERC"/>
    <s v="UNICEF"/>
    <s v="WASH"/>
    <x v="2"/>
    <x v="28"/>
    <s v="# of female in reproductive age"/>
    <m/>
    <n v="5840"/>
    <s v="completed"/>
    <s v="Chittagong"/>
    <s v="Cox's Bazar"/>
    <x v="0"/>
    <s v="Palong Khali"/>
    <s v="Camp 08W"/>
    <x v="7"/>
    <d v="2023-02-01T00:00:00"/>
    <x v="0"/>
    <m/>
    <m/>
    <m/>
    <m/>
    <m/>
    <s v="Rukunul Hasan"/>
    <n v="1790252211"/>
    <s v="rukunul.verc@gmail.com"/>
    <s v="UNICEF-VERC"/>
  </r>
  <r>
    <n v="4280"/>
    <s v="UNICEF"/>
    <s v="VERC"/>
    <s v="UNICEF"/>
    <s v="WASH"/>
    <x v="3"/>
    <x v="36"/>
    <s v="# of plant"/>
    <m/>
    <n v="2"/>
    <s v="completed"/>
    <s v="Chittagong"/>
    <s v="Cox's Bazar"/>
    <x v="0"/>
    <s v="Palong Khali"/>
    <s v="Camp 08W"/>
    <x v="7"/>
    <d v="2023-02-01T00:00:00"/>
    <x v="0"/>
    <m/>
    <m/>
    <m/>
    <m/>
    <m/>
    <s v="Rukunul Hasan"/>
    <n v="1790252211"/>
    <s v="rukunul.verc@gmail.com"/>
    <s v="UNICEF-VERC"/>
  </r>
  <r>
    <n v="4281"/>
    <s v="IOM"/>
    <s v="ACF"/>
    <s v="KFW"/>
    <s v="WASH"/>
    <x v="0"/>
    <x v="0"/>
    <s v="# of tube well"/>
    <m/>
    <n v="239"/>
    <s v="completed"/>
    <s v="Chittagong"/>
    <s v="Cox's Bazar"/>
    <x v="0"/>
    <s v="Palong Khali"/>
    <s v="Camp 11"/>
    <x v="7"/>
    <d v="2022-09-01T00:00:00"/>
    <x v="0"/>
    <m/>
    <m/>
    <m/>
    <m/>
    <m/>
    <s v="Moammad Shajan Siraj"/>
    <n v="1813213381"/>
    <s v="washhppm-cox@bd-actionagainsthunger.org"/>
    <s v="IOM-ACF"/>
  </r>
  <r>
    <n v="4282"/>
    <s v="IOM"/>
    <s v="ACF"/>
    <s v="KFW"/>
    <s v="WASH"/>
    <x v="1"/>
    <x v="1"/>
    <s v="# of door "/>
    <m/>
    <n v="73"/>
    <s v="completed"/>
    <s v="Chittagong"/>
    <s v="Cox's Bazar"/>
    <x v="0"/>
    <s v="Palong Khali"/>
    <s v="Camp 11"/>
    <x v="7"/>
    <d v="2022-09-01T00:00:00"/>
    <x v="0"/>
    <m/>
    <m/>
    <m/>
    <m/>
    <m/>
    <s v="Moammad Shajan Siraj"/>
    <n v="1813213381"/>
    <s v="washhppm-cox@bd-actionagainsthunger.org"/>
    <s v="IOM-ACF"/>
  </r>
  <r>
    <n v="4283"/>
    <s v="IOM"/>
    <s v="ACF"/>
    <s v="KFW"/>
    <s v="WASH"/>
    <x v="1"/>
    <x v="8"/>
    <s v="# of FSM Site"/>
    <m/>
    <n v="9"/>
    <s v="completed"/>
    <s v="Chittagong"/>
    <s v="Cox's Bazar"/>
    <x v="0"/>
    <s v="Palong Khali"/>
    <s v="Camp 11"/>
    <x v="7"/>
    <d v="2022-09-01T00:00:00"/>
    <x v="0"/>
    <m/>
    <m/>
    <m/>
    <m/>
    <m/>
    <s v="Moammad Shajan Siraj"/>
    <n v="1813213381"/>
    <s v="washhppm-cox@bd-actionagainsthunger.org"/>
    <s v="IOM-ACF"/>
  </r>
  <r>
    <n v="4284"/>
    <s v="IOM"/>
    <s v="ACF"/>
    <s v="KFW"/>
    <s v="WASH"/>
    <x v="1"/>
    <x v="18"/>
    <s v="# of door"/>
    <m/>
    <n v="1"/>
    <s v="completed"/>
    <s v="Chittagong"/>
    <s v="Cox's Bazar"/>
    <x v="0"/>
    <s v="Palong Khali"/>
    <s v="Camp 11"/>
    <x v="7"/>
    <d v="2022-09-01T00:00:00"/>
    <x v="0"/>
    <m/>
    <m/>
    <m/>
    <m/>
    <m/>
    <s v="Moammad Shajan Siraj"/>
    <n v="1813213381"/>
    <s v="washhppm-cox@bd-actionagainsthunger.org"/>
    <s v="IOM-ACF"/>
  </r>
  <r>
    <n v="4285"/>
    <s v="IOM"/>
    <s v="ACF"/>
    <s v="KFW"/>
    <s v="WASH"/>
    <x v="1"/>
    <x v="9"/>
    <s v="# of door"/>
    <m/>
    <n v="244"/>
    <s v="completed"/>
    <s v="Chittagong"/>
    <s v="Cox's Bazar"/>
    <x v="0"/>
    <s v="Palong Khali"/>
    <s v="Camp 11"/>
    <x v="7"/>
    <d v="2022-09-01T00:00:00"/>
    <x v="0"/>
    <m/>
    <m/>
    <m/>
    <m/>
    <m/>
    <s v="Moammad Shajan Siraj"/>
    <n v="1813213381"/>
    <s v="washhppm-cox@bd-actionagainsthunger.org"/>
    <s v="IOM-ACF"/>
  </r>
  <r>
    <n v="4286"/>
    <s v="IOM"/>
    <s v="ACF"/>
    <s v="KFW"/>
    <s v="WASH"/>
    <x v="1"/>
    <x v="3"/>
    <s v="# of door"/>
    <m/>
    <n v="726"/>
    <s v="completed"/>
    <s v="Chittagong"/>
    <s v="Cox's Bazar"/>
    <x v="0"/>
    <s v="Palong Khali"/>
    <s v="Camp 11"/>
    <x v="7"/>
    <d v="2022-09-01T00:00:00"/>
    <x v="0"/>
    <m/>
    <m/>
    <m/>
    <m/>
    <m/>
    <s v="Moammad Shajan Siraj"/>
    <n v="1813213381"/>
    <s v="washhppm-cox@bd-actionagainsthunger.org"/>
    <s v="IOM-ACF"/>
  </r>
  <r>
    <n v="4287"/>
    <s v="IOM"/>
    <s v="ACF"/>
    <s v="KFW"/>
    <s v="WASH"/>
    <x v="2"/>
    <x v="20"/>
    <s v="# of household"/>
    <m/>
    <n v="6172"/>
    <s v="completed"/>
    <s v="Chittagong"/>
    <s v="Cox's Bazar"/>
    <x v="0"/>
    <s v="Palong Khali"/>
    <s v="Camp 11"/>
    <x v="7"/>
    <d v="2022-09-01T00:00:00"/>
    <x v="0"/>
    <m/>
    <m/>
    <m/>
    <m/>
    <m/>
    <s v="Moammad Shajan Siraj"/>
    <n v="1813213381"/>
    <s v="washhppm-cox@bd-actionagainsthunger.org"/>
    <s v="IOM-ACF"/>
  </r>
  <r>
    <n v="4288"/>
    <s v="IOM"/>
    <s v="ACF"/>
    <s v="KFW"/>
    <s v="WASH"/>
    <x v="3"/>
    <x v="5"/>
    <s v="# of campaign per camp "/>
    <m/>
    <n v="7"/>
    <s v="completed"/>
    <s v="Chittagong"/>
    <s v="Cox's Bazar"/>
    <x v="0"/>
    <s v="Palong Khali"/>
    <s v="Camp 11"/>
    <x v="7"/>
    <d v="2022-09-01T00:00:00"/>
    <x v="0"/>
    <m/>
    <m/>
    <m/>
    <m/>
    <m/>
    <s v="Moammad Shajan Siraj"/>
    <n v="1813213381"/>
    <s v="washhppm-cox@bd-actionagainsthunger.org"/>
    <s v="IOM-ACF"/>
  </r>
  <r>
    <n v="4289"/>
    <s v="IOM"/>
    <s v="ACF"/>
    <s v="KFW"/>
    <s v="WASH"/>
    <x v="3"/>
    <x v="36"/>
    <s v="# of plant"/>
    <m/>
    <n v="2"/>
    <s v="completed"/>
    <s v="Chittagong"/>
    <s v="Cox's Bazar"/>
    <x v="0"/>
    <s v="Palong Khali"/>
    <s v="Camp 11"/>
    <x v="7"/>
    <d v="2022-09-01T00:00:00"/>
    <x v="0"/>
    <m/>
    <m/>
    <m/>
    <m/>
    <m/>
    <s v="Moammad Shajan Siraj"/>
    <n v="1813213381"/>
    <s v="washhppm-cox@bd-actionagainsthunger.org"/>
    <s v="IOM-ACF"/>
  </r>
  <r>
    <n v="4290"/>
    <s v="UNICEF"/>
    <s v="BRAC"/>
    <s v="UNICEF"/>
    <s v="WASH"/>
    <x v="0"/>
    <x v="0"/>
    <s v="# of tube well"/>
    <m/>
    <n v="229"/>
    <s v="completed"/>
    <s v="Chittagong"/>
    <s v="Cox's Bazar"/>
    <x v="0"/>
    <s v="Palong Khali"/>
    <s v="Camp 14"/>
    <x v="7"/>
    <d v="2023-03-01T00:00:00"/>
    <x v="0"/>
    <m/>
    <m/>
    <m/>
    <m/>
    <m/>
    <s v="Muhammed Sydul Hasan Sohan"/>
    <n v="1847456486"/>
    <s v="muhammed.sydul@brac.net"/>
    <s v="UNICEF-BRAC"/>
  </r>
  <r>
    <n v="4291"/>
    <s v="UNICEF"/>
    <s v="BRAC"/>
    <s v="UNICEF"/>
    <s v="WASH"/>
    <x v="0"/>
    <x v="12"/>
    <s v="# of water network"/>
    <m/>
    <n v="7"/>
    <s v="completed"/>
    <s v="Chittagong"/>
    <s v="Cox's Bazar"/>
    <x v="0"/>
    <s v="Palong Khali"/>
    <s v="Camp 14"/>
    <x v="7"/>
    <d v="2023-03-01T00:00:00"/>
    <x v="0"/>
    <m/>
    <m/>
    <m/>
    <m/>
    <m/>
    <s v="Muhammed Sydul Hasan Sohan"/>
    <n v="1847456486"/>
    <s v="muhammed.sydul@brac.net"/>
    <s v="UNICEF-BRAC"/>
  </r>
  <r>
    <n v="4292"/>
    <s v="UNICEF"/>
    <s v="BRAC"/>
    <s v="UNICEF"/>
    <s v="WASH"/>
    <x v="1"/>
    <x v="1"/>
    <s v="# of door "/>
    <m/>
    <n v="50"/>
    <s v="completed"/>
    <s v="Chittagong"/>
    <s v="Cox's Bazar"/>
    <x v="0"/>
    <s v="Palong Khali"/>
    <s v="Camp 14"/>
    <x v="7"/>
    <d v="2023-03-01T00:00:00"/>
    <x v="0"/>
    <m/>
    <m/>
    <m/>
    <m/>
    <m/>
    <s v="Muhammed Sydul Hasan Sohan"/>
    <n v="1847456486"/>
    <s v="muhammed.sydul@brac.net"/>
    <s v="UNICEF-BRAC"/>
  </r>
  <r>
    <n v="4293"/>
    <s v="UNICEF"/>
    <s v="BRAC"/>
    <s v="UNICEF"/>
    <s v="WASH"/>
    <x v="1"/>
    <x v="8"/>
    <s v="# of FSM Site"/>
    <m/>
    <n v="6"/>
    <s v="completed"/>
    <s v="Chittagong"/>
    <s v="Cox's Bazar"/>
    <x v="0"/>
    <s v="Palong Khali"/>
    <s v="Camp 14"/>
    <x v="7"/>
    <d v="2023-03-01T00:00:00"/>
    <x v="0"/>
    <m/>
    <m/>
    <m/>
    <m/>
    <m/>
    <s v="Muhammed Sydul Hasan Sohan"/>
    <n v="1847456486"/>
    <s v="muhammed.sydul@brac.net"/>
    <s v="UNICEF-BRAC"/>
  </r>
  <r>
    <n v="4294"/>
    <s v="UNICEF"/>
    <s v="BRAC"/>
    <s v="UNICEF"/>
    <s v="WASH"/>
    <x v="1"/>
    <x v="9"/>
    <s v="# of door"/>
    <m/>
    <n v="225"/>
    <s v="completed"/>
    <s v="Chittagong"/>
    <s v="Cox's Bazar"/>
    <x v="0"/>
    <s v="Palong Khali"/>
    <s v="Camp 14"/>
    <x v="7"/>
    <d v="2023-03-01T00:00:00"/>
    <x v="0"/>
    <m/>
    <m/>
    <m/>
    <m/>
    <m/>
    <s v="Muhammed Sydul Hasan Sohan"/>
    <n v="1847456486"/>
    <s v="muhammed.sydul@brac.net"/>
    <s v="UNICEF-BRAC"/>
  </r>
  <r>
    <n v="4295"/>
    <s v="UNICEF"/>
    <s v="BRAC"/>
    <s v="UNICEF"/>
    <s v="WASH"/>
    <x v="1"/>
    <x v="3"/>
    <s v="# of door"/>
    <m/>
    <n v="386"/>
    <s v="completed"/>
    <s v="Chittagong"/>
    <s v="Cox's Bazar"/>
    <x v="0"/>
    <s v="Palong Khali"/>
    <s v="Camp 14"/>
    <x v="7"/>
    <d v="2023-03-01T00:00:00"/>
    <x v="0"/>
    <m/>
    <m/>
    <m/>
    <m/>
    <m/>
    <s v="Muhammed Sydul Hasan Sohan"/>
    <n v="1847456486"/>
    <s v="muhammed.sydul@brac.net"/>
    <s v="UNICEF-BRAC"/>
  </r>
  <r>
    <n v="4296"/>
    <s v="UNICEF"/>
    <s v="BRAC"/>
    <s v="UNICEF"/>
    <s v="WASH"/>
    <x v="2"/>
    <x v="4"/>
    <s v="# of HP sessions at HH level"/>
    <m/>
    <n v="7999"/>
    <s v="completed"/>
    <s v="Chittagong"/>
    <s v="Cox's Bazar"/>
    <x v="0"/>
    <s v="Palong Khali"/>
    <s v="Camp 14"/>
    <x v="7"/>
    <d v="2023-03-01T00:00:00"/>
    <x v="0"/>
    <m/>
    <m/>
    <m/>
    <m/>
    <m/>
    <s v="Muhammed Sydul Hasan Sohan"/>
    <n v="1847456486"/>
    <s v="muhammed.sydul@brac.net"/>
    <s v="UNICEF-BRAC"/>
  </r>
  <r>
    <n v="4297"/>
    <s v="UNICEF"/>
    <s v="BRAC"/>
    <s v="UNICEF"/>
    <s v="WASH"/>
    <x v="2"/>
    <x v="21"/>
    <s v="# of handwashing station"/>
    <m/>
    <n v="53"/>
    <s v="completed"/>
    <s v="Chittagong"/>
    <s v="Cox's Bazar"/>
    <x v="0"/>
    <s v="Palong Khali"/>
    <s v="Camp 14"/>
    <x v="7"/>
    <d v="2023-03-01T00:00:00"/>
    <x v="0"/>
    <m/>
    <m/>
    <m/>
    <m/>
    <m/>
    <s v="Muhammed Sydul Hasan Sohan"/>
    <n v="1847456486"/>
    <s v="muhammed.sydul@brac.net"/>
    <s v="UNICEF-BRAC"/>
  </r>
  <r>
    <n v="4298"/>
    <s v="UNICEF"/>
    <s v="BRAC"/>
    <s v="UNICEF"/>
    <s v="WASH"/>
    <x v="2"/>
    <x v="33"/>
    <s v="# of facilities"/>
    <m/>
    <n v="12807"/>
    <s v="completed"/>
    <s v="Chittagong"/>
    <s v="Cox's Bazar"/>
    <x v="0"/>
    <s v="Palong Khali"/>
    <s v="Camp 14"/>
    <x v="7"/>
    <d v="2023-03-01T00:00:00"/>
    <x v="0"/>
    <m/>
    <m/>
    <m/>
    <m/>
    <m/>
    <s v="Muhammed Sydul Hasan Sohan"/>
    <n v="1847456486"/>
    <s v="muhammed.sydul@brac.net"/>
    <s v="UNICEF-BRAC"/>
  </r>
  <r>
    <n v="4299"/>
    <s v="UNICEF"/>
    <s v="BRAC"/>
    <s v="UNICEF"/>
    <s v="WASH"/>
    <x v="3"/>
    <x v="36"/>
    <s v="# of plant"/>
    <m/>
    <n v="1"/>
    <s v="completed"/>
    <s v="Chittagong"/>
    <s v="Cox's Bazar"/>
    <x v="0"/>
    <s v="Palong Khali"/>
    <s v="Camp 14"/>
    <x v="7"/>
    <d v="2023-03-01T00:00:00"/>
    <x v="0"/>
    <m/>
    <m/>
    <m/>
    <m/>
    <m/>
    <s v="Muhammed Sydul Hasan Sohan"/>
    <n v="1847456486"/>
    <s v="muhammed.sydul@brac.net"/>
    <s v="UNICEF-BRAC"/>
  </r>
  <r>
    <n v="4300"/>
    <s v="ACF"/>
    <s v="ACF"/>
    <s v="ACF"/>
    <s v="WASH"/>
    <x v="0"/>
    <x v="0"/>
    <s v="# of tube well"/>
    <m/>
    <n v="48"/>
    <s v="completed"/>
    <s v="Chittagong"/>
    <s v="Cox's Bazar"/>
    <x v="0"/>
    <s v="Palong Khali"/>
    <s v="Camp 01E"/>
    <x v="7"/>
    <d v="2022-12-01T00:00:00"/>
    <x v="0"/>
    <m/>
    <m/>
    <m/>
    <m/>
    <m/>
    <s v="Moammad Shajan Siraj"/>
    <n v="1813213381"/>
    <s v="washhppm-cox@bd-actionagainsthunger.org"/>
    <s v="ACF"/>
  </r>
  <r>
    <n v="4301"/>
    <s v="ACF"/>
    <s v="ACF"/>
    <s v="ACF"/>
    <s v="WASH"/>
    <x v="0"/>
    <x v="7"/>
    <s v="N/A"/>
    <m/>
    <n v="1708"/>
    <s v="completed"/>
    <s v="Chittagong"/>
    <s v="Cox's Bazar"/>
    <x v="0"/>
    <s v="Palong Khali"/>
    <s v="Camp 01E"/>
    <x v="7"/>
    <d v="2022-12-01T00:00:00"/>
    <x v="0"/>
    <m/>
    <m/>
    <m/>
    <m/>
    <m/>
    <s v="Moammad Shajan Siraj"/>
    <n v="1813213381"/>
    <s v="washhppm-cox@bd-actionagainsthunger.org"/>
    <s v="ACF"/>
  </r>
  <r>
    <n v="4302"/>
    <s v="ACF"/>
    <s v="ACF"/>
    <s v="ACF"/>
    <s v="WASH"/>
    <x v="1"/>
    <x v="1"/>
    <s v="# of door "/>
    <m/>
    <n v="4"/>
    <s v="completed"/>
    <s v="Chittagong"/>
    <s v="Cox's Bazar"/>
    <x v="0"/>
    <s v="Palong Khali"/>
    <s v="Camp 01E"/>
    <x v="7"/>
    <d v="2022-12-01T00:00:00"/>
    <x v="0"/>
    <m/>
    <m/>
    <m/>
    <m/>
    <m/>
    <s v="Moammad Shajan Siraj"/>
    <n v="1813213381"/>
    <s v="washhppm-cox@bd-actionagainsthunger.org"/>
    <s v="ACF"/>
  </r>
  <r>
    <n v="4303"/>
    <s v="ACF"/>
    <s v="ACF"/>
    <s v="ACF"/>
    <s v="WASH"/>
    <x v="1"/>
    <x v="9"/>
    <s v="# of door"/>
    <m/>
    <n v="48"/>
    <s v="completed"/>
    <s v="Chittagong"/>
    <s v="Cox's Bazar"/>
    <x v="0"/>
    <s v="Palong Khali"/>
    <s v="Camp 01E"/>
    <x v="7"/>
    <d v="2022-12-01T00:00:00"/>
    <x v="0"/>
    <m/>
    <m/>
    <m/>
    <m/>
    <m/>
    <s v="Moammad Shajan Siraj"/>
    <n v="1813213381"/>
    <s v="washhppm-cox@bd-actionagainsthunger.org"/>
    <s v="ACF"/>
  </r>
  <r>
    <n v="4304"/>
    <s v="ACF"/>
    <s v="ACF"/>
    <s v="ACF"/>
    <s v="WASH"/>
    <x v="1"/>
    <x v="3"/>
    <s v="# of door"/>
    <m/>
    <n v="135"/>
    <s v="completed"/>
    <s v="Chittagong"/>
    <s v="Cox's Bazar"/>
    <x v="0"/>
    <s v="Palong Khali"/>
    <s v="Camp 01E"/>
    <x v="7"/>
    <d v="2022-12-01T00:00:00"/>
    <x v="0"/>
    <m/>
    <m/>
    <m/>
    <m/>
    <m/>
    <s v="Moammad Shajan Siraj"/>
    <n v="1813213381"/>
    <s v="washhppm-cox@bd-actionagainsthunger.org"/>
    <s v="ACF"/>
  </r>
  <r>
    <n v="4305"/>
    <s v="ACF"/>
    <s v="ACF"/>
    <s v="ACF"/>
    <s v="WASH"/>
    <x v="2"/>
    <x v="10"/>
    <s v="# of HP sessions at community level"/>
    <m/>
    <n v="703"/>
    <s v="completed"/>
    <s v="Chittagong"/>
    <s v="Cox's Bazar"/>
    <x v="0"/>
    <s v="Palong Khali"/>
    <s v="Camp 01E"/>
    <x v="7"/>
    <d v="2022-12-01T00:00:00"/>
    <x v="0"/>
    <m/>
    <m/>
    <m/>
    <m/>
    <m/>
    <s v="Moammad Shajan Siraj"/>
    <n v="1813213381"/>
    <s v="washhppm-cox@bd-actionagainsthunger.org"/>
    <s v="ACF"/>
  </r>
  <r>
    <n v="4306"/>
    <s v="ACF"/>
    <s v="ACF"/>
    <s v="ACF"/>
    <s v="WASH"/>
    <x v="2"/>
    <x v="4"/>
    <s v="# of HP sessions at HH level"/>
    <m/>
    <n v="1818"/>
    <s v="completed"/>
    <s v="Chittagong"/>
    <s v="Cox's Bazar"/>
    <x v="0"/>
    <s v="Palong Khali"/>
    <s v="Camp 01E"/>
    <x v="7"/>
    <d v="2022-12-01T00:00:00"/>
    <x v="0"/>
    <m/>
    <m/>
    <m/>
    <m/>
    <m/>
    <s v="Moammad Shajan Siraj"/>
    <n v="1813213381"/>
    <s v="washhppm-cox@bd-actionagainsthunger.org"/>
    <s v="ACF"/>
  </r>
  <r>
    <n v="4307"/>
    <s v="ACF"/>
    <s v="ACF"/>
    <s v="ACF"/>
    <s v="WASH"/>
    <x v="2"/>
    <x v="33"/>
    <s v="# of facilities"/>
    <m/>
    <n v="135"/>
    <s v="completed"/>
    <s v="Chittagong"/>
    <s v="Cox's Bazar"/>
    <x v="0"/>
    <s v="Palong Khali"/>
    <s v="Camp 01E"/>
    <x v="7"/>
    <d v="2022-12-01T00:00:00"/>
    <x v="0"/>
    <m/>
    <m/>
    <m/>
    <m/>
    <m/>
    <s v="Moammad Shajan Siraj"/>
    <n v="1813213381"/>
    <s v="washhppm-cox@bd-actionagainsthunger.org"/>
    <s v="ACF"/>
  </r>
  <r>
    <n v="4308"/>
    <s v="ACF"/>
    <s v="ACF"/>
    <s v="ACF"/>
    <s v="WASH"/>
    <x v="2"/>
    <x v="7"/>
    <s v="N/A"/>
    <m/>
    <n v="120"/>
    <s v="completed"/>
    <s v="Chittagong"/>
    <s v="Cox's Bazar"/>
    <x v="0"/>
    <s v="Palong Khali"/>
    <s v="Camp 01E"/>
    <x v="7"/>
    <d v="2022-12-01T00:00:00"/>
    <x v="0"/>
    <m/>
    <m/>
    <m/>
    <m/>
    <m/>
    <s v="Moammad Shajan Siraj"/>
    <n v="1813213381"/>
    <s v="washhppm-cox@bd-actionagainsthunger.org"/>
    <s v="ACF"/>
  </r>
  <r>
    <n v="4309"/>
    <s v="ACF"/>
    <s v="ACF"/>
    <s v="ACF"/>
    <s v="WASH"/>
    <x v="3"/>
    <x v="36"/>
    <s v="# of plant"/>
    <m/>
    <n v="1"/>
    <s v="completed"/>
    <s v="Chittagong"/>
    <s v="Cox's Bazar"/>
    <x v="0"/>
    <s v="Palong Khali"/>
    <s v="Camp 01E"/>
    <x v="7"/>
    <d v="2022-12-01T00:00:00"/>
    <x v="0"/>
    <m/>
    <m/>
    <m/>
    <m/>
    <m/>
    <s v="Moammad Shajan Siraj"/>
    <n v="1813213381"/>
    <s v="washhppm-cox@bd-actionagainsthunger.org"/>
    <s v="ACF"/>
  </r>
  <r>
    <n v="4310"/>
    <s v="ACF"/>
    <s v="ACF"/>
    <s v="ACF"/>
    <s v="WASH"/>
    <x v="3"/>
    <x v="36"/>
    <s v="# of plant"/>
    <m/>
    <n v="1"/>
    <s v="completed"/>
    <s v="Chittagong"/>
    <s v="Cox's Bazar"/>
    <x v="0"/>
    <s v="Palong Khali"/>
    <s v="Camp 01E"/>
    <x v="7"/>
    <d v="2022-12-01T00:00:00"/>
    <x v="0"/>
    <m/>
    <m/>
    <m/>
    <m/>
    <m/>
    <s v="Moammad Shajan Siraj"/>
    <n v="1813213381"/>
    <s v="washhppm-cox@bd-actionagainsthunger.org"/>
    <s v="ACF"/>
  </r>
  <r>
    <n v="4311"/>
    <s v="ACF"/>
    <s v="ACF"/>
    <s v="ACF"/>
    <s v="WASH"/>
    <x v="3"/>
    <x v="7"/>
    <s v="N/A"/>
    <m/>
    <n v="22150"/>
    <s v="completed"/>
    <s v="Chittagong"/>
    <s v="Cox's Bazar"/>
    <x v="0"/>
    <s v="Palong Khali"/>
    <s v="Camp 01E"/>
    <x v="7"/>
    <d v="2022-12-01T00:00:00"/>
    <x v="0"/>
    <m/>
    <m/>
    <m/>
    <m/>
    <m/>
    <s v="Moammad Shajan Siraj"/>
    <n v="1813213381"/>
    <s v="washhppm-cox@bd-actionagainsthunger.org"/>
    <s v="ACF"/>
  </r>
  <r>
    <n v="4312"/>
    <s v="UNICEF"/>
    <s v="DSK"/>
    <s v="UNICEF"/>
    <s v="WASH"/>
    <x v="1"/>
    <x v="1"/>
    <s v="# of door "/>
    <m/>
    <n v="37"/>
    <s v="completed"/>
    <s v="Chittagong"/>
    <s v="Cox's Bazar"/>
    <x v="1"/>
    <s v="Whykong"/>
    <s v="Camp 22"/>
    <x v="7"/>
    <d v="2023-02-01T00:00:00"/>
    <x v="0"/>
    <m/>
    <m/>
    <m/>
    <m/>
    <m/>
    <s v="Md. Azhari Mukul"/>
    <n v="1757266614"/>
    <s v="azhari@dskbangladesh.org"/>
    <s v="UNICEF-DSK"/>
  </r>
  <r>
    <n v="4313"/>
    <s v="UNICEF"/>
    <s v="DSK"/>
    <s v="UNICEF"/>
    <s v="WASH"/>
    <x v="1"/>
    <x v="8"/>
    <s v="# of FSM Site"/>
    <m/>
    <n v="3"/>
    <s v="completed"/>
    <s v="Chittagong"/>
    <s v="Cox's Bazar"/>
    <x v="1"/>
    <s v="Whykong"/>
    <s v="Camp 22"/>
    <x v="7"/>
    <d v="2023-02-01T00:00:00"/>
    <x v="0"/>
    <m/>
    <m/>
    <m/>
    <m/>
    <m/>
    <s v="Md. Azhari Mukul"/>
    <n v="1757266614"/>
    <s v="azhari@dskbangladesh.org"/>
    <s v="UNICEF-DSK"/>
  </r>
  <r>
    <n v="4314"/>
    <s v="UNICEF"/>
    <s v="DSK"/>
    <s v="UNICEF"/>
    <s v="WASH"/>
    <x v="1"/>
    <x v="2"/>
    <s v="# of FSM Site"/>
    <m/>
    <n v="1"/>
    <s v="completed"/>
    <s v="Chittagong"/>
    <s v="Cox's Bazar"/>
    <x v="1"/>
    <s v="Whykong"/>
    <s v="Camp 22"/>
    <x v="7"/>
    <d v="2023-02-01T00:00:00"/>
    <x v="0"/>
    <m/>
    <m/>
    <m/>
    <m/>
    <m/>
    <s v="Md. Azhari Mukul"/>
    <n v="1757266614"/>
    <s v="azhari@dskbangladesh.org"/>
    <s v="UNICEF-DSK"/>
  </r>
  <r>
    <n v="4315"/>
    <s v="UNICEF"/>
    <s v="DSK"/>
    <s v="UNICEF"/>
    <s v="WASH"/>
    <x v="1"/>
    <x v="9"/>
    <s v="# of door"/>
    <m/>
    <n v="37"/>
    <s v="completed"/>
    <s v="Chittagong"/>
    <s v="Cox's Bazar"/>
    <x v="1"/>
    <s v="Whykong"/>
    <s v="Camp 22"/>
    <x v="7"/>
    <d v="2023-02-01T00:00:00"/>
    <x v="0"/>
    <m/>
    <m/>
    <m/>
    <m/>
    <m/>
    <s v="Md. Azhari Mukul"/>
    <n v="1757266614"/>
    <s v="azhari@dskbangladesh.org"/>
    <s v="UNICEF-DSK"/>
  </r>
  <r>
    <n v="4316"/>
    <s v="UNICEF"/>
    <s v="DSK"/>
    <s v="UNICEF"/>
    <s v="WASH"/>
    <x v="1"/>
    <x v="3"/>
    <s v="# of door"/>
    <m/>
    <n v="411"/>
    <s v="completed"/>
    <s v="Chittagong"/>
    <s v="Cox's Bazar"/>
    <x v="1"/>
    <s v="Whykong"/>
    <s v="Camp 22"/>
    <x v="7"/>
    <d v="2023-02-01T00:00:00"/>
    <x v="0"/>
    <m/>
    <m/>
    <m/>
    <m/>
    <m/>
    <s v="Md. Azhari Mukul"/>
    <n v="1757266614"/>
    <s v="azhari@dskbangladesh.org"/>
    <s v="UNICEF-DSK"/>
  </r>
  <r>
    <n v="4317"/>
    <s v="UNICEF"/>
    <s v="DSK"/>
    <s v="UNICEF"/>
    <s v="WASH"/>
    <x v="2"/>
    <x v="10"/>
    <s v="# of HP sessions at community level"/>
    <m/>
    <n v="85"/>
    <s v="completed"/>
    <s v="Chittagong"/>
    <s v="Cox's Bazar"/>
    <x v="1"/>
    <s v="Whykong"/>
    <s v="Camp 22"/>
    <x v="7"/>
    <d v="2023-02-01T00:00:00"/>
    <x v="0"/>
    <m/>
    <m/>
    <m/>
    <m/>
    <m/>
    <s v="Md. Azhari Mukul"/>
    <n v="1757266614"/>
    <s v="azhari@dskbangladesh.org"/>
    <s v="UNICEF-DSK"/>
  </r>
  <r>
    <n v="4318"/>
    <s v="UNICEF"/>
    <s v="DSK"/>
    <s v="UNICEF"/>
    <s v="WASH"/>
    <x v="2"/>
    <x v="4"/>
    <s v="# of HP sessions at HH level"/>
    <m/>
    <n v="625"/>
    <s v="completed"/>
    <s v="Chittagong"/>
    <s v="Cox's Bazar"/>
    <x v="1"/>
    <s v="Whykong"/>
    <s v="Camp 22"/>
    <x v="7"/>
    <d v="2023-02-01T00:00:00"/>
    <x v="0"/>
    <m/>
    <m/>
    <m/>
    <m/>
    <m/>
    <s v="Md. Azhari Mukul"/>
    <n v="1757266614"/>
    <s v="azhari@dskbangladesh.org"/>
    <s v="UNICEF-DSK"/>
  </r>
  <r>
    <n v="4319"/>
    <s v="UNICEF"/>
    <s v="DSK"/>
    <s v="UNICEF"/>
    <s v="WASH"/>
    <x v="2"/>
    <x v="38"/>
    <s v="# of HP sessions at institution level"/>
    <m/>
    <n v="20"/>
    <s v="completed"/>
    <s v="Chittagong"/>
    <s v="Cox's Bazar"/>
    <x v="1"/>
    <s v="Whykong"/>
    <s v="Camp 22"/>
    <x v="7"/>
    <d v="2023-02-01T00:00:00"/>
    <x v="0"/>
    <m/>
    <m/>
    <m/>
    <m/>
    <m/>
    <s v="Md. Azhari Mukul"/>
    <n v="1757266614"/>
    <s v="azhari@dskbangladesh.org"/>
    <s v="UNICEF-DSK"/>
  </r>
  <r>
    <n v="4320"/>
    <s v="UNICEF"/>
    <s v="DSK"/>
    <s v="UNICEF"/>
    <s v="WASH"/>
    <x v="2"/>
    <x v="19"/>
    <s v="# of estimated persons reached by mass-media campaign"/>
    <m/>
    <n v="2"/>
    <s v="completed"/>
    <s v="Chittagong"/>
    <s v="Cox's Bazar"/>
    <x v="1"/>
    <s v="Whykong"/>
    <s v="Camp 22"/>
    <x v="7"/>
    <d v="2023-02-01T00:00:00"/>
    <x v="0"/>
    <m/>
    <m/>
    <m/>
    <m/>
    <m/>
    <s v="Md. Azhari Mukul"/>
    <n v="1757266614"/>
    <s v="azhari@dskbangladesh.org"/>
    <s v="UNICEF-DSK"/>
  </r>
  <r>
    <n v="4321"/>
    <s v="UNICEF"/>
    <s v="DSK"/>
    <s v="UNICEF"/>
    <s v="WASH"/>
    <x v="2"/>
    <x v="21"/>
    <s v="# of handwashing station"/>
    <m/>
    <n v="20"/>
    <s v="completed"/>
    <s v="Chittagong"/>
    <s v="Cox's Bazar"/>
    <x v="1"/>
    <s v="Whykong"/>
    <s v="Camp 22"/>
    <x v="7"/>
    <d v="2023-02-01T00:00:00"/>
    <x v="0"/>
    <m/>
    <m/>
    <m/>
    <m/>
    <m/>
    <s v="Md. Azhari Mukul"/>
    <n v="1757266614"/>
    <s v="azhari@dskbangladesh.org"/>
    <s v="UNICEF-DSK"/>
  </r>
  <r>
    <n v="4322"/>
    <s v="UNICEF"/>
    <s v="DSK"/>
    <s v="UNICEF"/>
    <s v="WASH"/>
    <x v="2"/>
    <x v="33"/>
    <s v="# of facilities"/>
    <m/>
    <n v="1606"/>
    <s v="completed"/>
    <s v="Chittagong"/>
    <s v="Cox's Bazar"/>
    <x v="1"/>
    <s v="Whykong"/>
    <s v="Camp 22"/>
    <x v="7"/>
    <d v="2023-02-01T00:00:00"/>
    <x v="0"/>
    <m/>
    <m/>
    <m/>
    <m/>
    <m/>
    <s v="Md. Azhari Mukul"/>
    <n v="1757266614"/>
    <s v="azhari@dskbangladesh.org"/>
    <s v="UNICEF-DSK"/>
  </r>
  <r>
    <n v="4323"/>
    <s v="UNICEF"/>
    <s v="DSK"/>
    <s v="UNICEF"/>
    <s v="WASH"/>
    <x v="3"/>
    <x v="36"/>
    <s v="# of plant"/>
    <m/>
    <n v="1"/>
    <s v="completed"/>
    <s v="Chittagong"/>
    <s v="Cox's Bazar"/>
    <x v="1"/>
    <s v="Whykong"/>
    <s v="Camp 22"/>
    <x v="7"/>
    <d v="2023-02-01T00:00:00"/>
    <x v="0"/>
    <m/>
    <m/>
    <m/>
    <m/>
    <m/>
    <s v="Md. Azhari Mukul"/>
    <n v="1757266614"/>
    <s v="azhari@dskbangladesh.org"/>
    <s v="UNICEF-DSK"/>
  </r>
  <r>
    <n v="4324"/>
    <s v="OXFAM"/>
    <s v="DSK"/>
    <s v="OXFAM"/>
    <s v="WASH"/>
    <x v="1"/>
    <x v="1"/>
    <s v="# of door "/>
    <m/>
    <n v="7"/>
    <s v="completed"/>
    <s v="Chittagong"/>
    <s v="Cox's Bazar"/>
    <x v="1"/>
    <s v="Whykong"/>
    <s v="Camp 22"/>
    <x v="7"/>
    <d v="2022-09-01T00:00:00"/>
    <x v="0"/>
    <m/>
    <m/>
    <m/>
    <m/>
    <m/>
    <s v="Md. Azhari Mukul"/>
    <n v="1757266614"/>
    <s v="azhari@dskbangladesh.org"/>
    <s v="OXFAM-DSK"/>
  </r>
  <r>
    <n v="4325"/>
    <s v="OXFAM"/>
    <s v="DSK"/>
    <s v="OXFAM"/>
    <s v="WASH"/>
    <x v="1"/>
    <x v="9"/>
    <s v="# of door"/>
    <m/>
    <n v="20"/>
    <s v="completed"/>
    <s v="Chittagong"/>
    <s v="Cox's Bazar"/>
    <x v="1"/>
    <s v="Whykong"/>
    <s v="Camp 22"/>
    <x v="7"/>
    <d v="2022-09-01T00:00:00"/>
    <x v="0"/>
    <m/>
    <m/>
    <m/>
    <m/>
    <m/>
    <s v="Md. Azhari Mukul"/>
    <n v="1757266614"/>
    <s v="azhari@dskbangladesh.org"/>
    <s v="OXFAM-DSK"/>
  </r>
  <r>
    <n v="4326"/>
    <s v="OXFAM"/>
    <s v="DSK"/>
    <s v="OXFAM"/>
    <s v="WASH"/>
    <x v="1"/>
    <x v="3"/>
    <s v="# of door"/>
    <m/>
    <n v="125"/>
    <s v="completed"/>
    <s v="Chittagong"/>
    <s v="Cox's Bazar"/>
    <x v="1"/>
    <s v="Whykong"/>
    <s v="Camp 22"/>
    <x v="7"/>
    <d v="2022-09-01T00:00:00"/>
    <x v="0"/>
    <m/>
    <m/>
    <m/>
    <m/>
    <m/>
    <s v="Md. Azhari Mukul"/>
    <n v="1757266614"/>
    <s v="azhari@dskbangladesh.org"/>
    <s v="OXFAM-DSK"/>
  </r>
  <r>
    <n v="4327"/>
    <s v="OXFAM"/>
    <s v="DSK"/>
    <s v="OXFAM"/>
    <s v="WASH"/>
    <x v="2"/>
    <x v="10"/>
    <s v="# of HP sessions at community level"/>
    <m/>
    <n v="20"/>
    <s v="completed"/>
    <s v="Chittagong"/>
    <s v="Cox's Bazar"/>
    <x v="1"/>
    <s v="Whykong"/>
    <s v="Camp 22"/>
    <x v="7"/>
    <d v="2022-09-01T00:00:00"/>
    <x v="0"/>
    <m/>
    <m/>
    <m/>
    <m/>
    <m/>
    <s v="Md. Azhari Mukul"/>
    <n v="1757266614"/>
    <s v="azhari@dskbangladesh.org"/>
    <s v="OXFAM-DSK"/>
  </r>
  <r>
    <n v="4328"/>
    <s v="OXFAM"/>
    <s v="DSK"/>
    <s v="OXFAM"/>
    <s v="WASH"/>
    <x v="2"/>
    <x v="4"/>
    <s v="# of HP sessions at HH level"/>
    <m/>
    <n v="150"/>
    <s v="completed"/>
    <s v="Chittagong"/>
    <s v="Cox's Bazar"/>
    <x v="1"/>
    <s v="Whykong"/>
    <s v="Camp 22"/>
    <x v="7"/>
    <d v="2022-09-01T00:00:00"/>
    <x v="0"/>
    <m/>
    <m/>
    <m/>
    <m/>
    <m/>
    <s v="Md. Azhari Mukul"/>
    <n v="1757266614"/>
    <s v="azhari@dskbangladesh.org"/>
    <s v="OXFAM-DSK"/>
  </r>
  <r>
    <n v="4329"/>
    <s v="OXFAM"/>
    <s v="DSK"/>
    <s v="OXFAM"/>
    <s v="WASH"/>
    <x v="2"/>
    <x v="38"/>
    <s v="# of HP sessions at institution level"/>
    <m/>
    <n v="5"/>
    <s v="completed"/>
    <s v="Chittagong"/>
    <s v="Cox's Bazar"/>
    <x v="1"/>
    <s v="Whykong"/>
    <s v="Camp 22"/>
    <x v="7"/>
    <d v="2022-09-01T00:00:00"/>
    <x v="0"/>
    <m/>
    <m/>
    <m/>
    <m/>
    <m/>
    <s v="Md. Azhari Mukul"/>
    <n v="1757266614"/>
    <s v="azhari@dskbangladesh.org"/>
    <s v="OXFAM-DSK"/>
  </r>
  <r>
    <n v="4330"/>
    <s v="OXFAM"/>
    <s v="DSK"/>
    <s v="OXFAM"/>
    <s v="WASH"/>
    <x v="2"/>
    <x v="19"/>
    <s v="# of estimated persons reached by mass-media campaign"/>
    <m/>
    <n v="2"/>
    <s v="completed"/>
    <s v="Chittagong"/>
    <s v="Cox's Bazar"/>
    <x v="1"/>
    <s v="Whykong"/>
    <s v="Camp 22"/>
    <x v="7"/>
    <d v="2022-09-01T00:00:00"/>
    <x v="0"/>
    <m/>
    <m/>
    <m/>
    <m/>
    <m/>
    <s v="Md. Azhari Mukul"/>
    <n v="1757266614"/>
    <s v="azhari@dskbangladesh.org"/>
    <s v="OXFAM-DSK"/>
  </r>
  <r>
    <n v="4331"/>
    <s v="OXFAM"/>
    <s v="DSK"/>
    <s v="OXFAM"/>
    <s v="WASH"/>
    <x v="2"/>
    <x v="33"/>
    <s v="# of facilities"/>
    <m/>
    <n v="680"/>
    <s v="completed"/>
    <s v="Chittagong"/>
    <s v="Cox's Bazar"/>
    <x v="1"/>
    <s v="Whykong"/>
    <s v="Camp 22"/>
    <x v="7"/>
    <d v="2022-09-01T00:00:00"/>
    <x v="0"/>
    <m/>
    <m/>
    <m/>
    <m/>
    <m/>
    <s v="Md. Azhari Mukul"/>
    <n v="1757266614"/>
    <s v="azhari@dskbangladesh.org"/>
    <s v="OXFAM-DSK"/>
  </r>
  <r>
    <n v="4332"/>
    <s v="CARITAS"/>
    <s v="CARITAS"/>
    <s v="Caritas Spain"/>
    <s v="WASH"/>
    <x v="0"/>
    <x v="0"/>
    <s v="# of tube well"/>
    <m/>
    <n v="2"/>
    <s v="completed"/>
    <s v="Chittagong"/>
    <s v="Cox's Bazar"/>
    <x v="0"/>
    <s v="Palong Khali"/>
    <s v="Camp 04"/>
    <x v="7"/>
    <d v="2023-06-01T00:00:00"/>
    <x v="0"/>
    <m/>
    <m/>
    <m/>
    <m/>
    <m/>
    <s v="Pius Nanuar"/>
    <n v="1722524747"/>
    <s v="pius_nanuar.sro@caritasbd.org"/>
    <s v="CARITAS"/>
  </r>
  <r>
    <n v="4333"/>
    <s v="CARITAS"/>
    <s v="CARITAS"/>
    <s v="Caritas Spain"/>
    <s v="WASH"/>
    <x v="1"/>
    <x v="3"/>
    <s v="# of door"/>
    <m/>
    <n v="31"/>
    <s v="completed"/>
    <s v="Chittagong"/>
    <s v="Cox's Bazar"/>
    <x v="0"/>
    <s v="Palong Khali"/>
    <s v="Camp 04"/>
    <x v="7"/>
    <d v="2023-06-01T00:00:00"/>
    <x v="0"/>
    <m/>
    <m/>
    <m/>
    <m/>
    <m/>
    <s v="Pius Nanuar"/>
    <n v="1722524747"/>
    <s v="pius_nanuar.sro@caritasbd.org"/>
    <s v="CARITAS"/>
  </r>
  <r>
    <n v="4334"/>
    <s v="CARITAS"/>
    <s v="CARITAS"/>
    <s v="Caritas Spain"/>
    <s v="WASH"/>
    <x v="2"/>
    <x v="10"/>
    <s v="# of HP sessions at community level"/>
    <m/>
    <n v="60"/>
    <s v="completed"/>
    <s v="Chittagong"/>
    <s v="Cox's Bazar"/>
    <x v="0"/>
    <s v="Palong Khali"/>
    <s v="Camp 04"/>
    <x v="7"/>
    <d v="2023-06-01T00:00:00"/>
    <x v="0"/>
    <m/>
    <m/>
    <m/>
    <m/>
    <m/>
    <s v="Pius Nanuar"/>
    <n v="1722524747"/>
    <s v="pius_nanuar.sro@caritasbd.org"/>
    <s v="CARITAS"/>
  </r>
  <r>
    <n v="4335"/>
    <s v="CARITAS"/>
    <s v="CARITAS"/>
    <s v="Caritas Spain"/>
    <s v="WASH"/>
    <x v="2"/>
    <x v="4"/>
    <s v="# of HP sessions at HH level"/>
    <m/>
    <n v="600"/>
    <s v="completed"/>
    <s v="Chittagong"/>
    <s v="Cox's Bazar"/>
    <x v="0"/>
    <s v="Palong Khali"/>
    <s v="Camp 04"/>
    <x v="7"/>
    <d v="2023-06-01T00:00:00"/>
    <x v="0"/>
    <m/>
    <m/>
    <m/>
    <m/>
    <m/>
    <s v="Pius Nanuar"/>
    <n v="1722524747"/>
    <s v="pius_nanuar.sro@caritasbd.org"/>
    <s v="CARITAS"/>
  </r>
  <r>
    <n v="4336"/>
    <s v="CARITAS"/>
    <s v="CARITAS"/>
    <s v="Caritas Spain"/>
    <s v="WASH"/>
    <x v="2"/>
    <x v="33"/>
    <s v="# of facilities"/>
    <m/>
    <n v="300"/>
    <s v="completed"/>
    <s v="Chittagong"/>
    <s v="Cox's Bazar"/>
    <x v="0"/>
    <s v="Palong Khali"/>
    <s v="Camp 04"/>
    <x v="7"/>
    <d v="2023-06-01T00:00:00"/>
    <x v="0"/>
    <m/>
    <m/>
    <m/>
    <m/>
    <m/>
    <s v="Pius Nanuar"/>
    <n v="1722524747"/>
    <s v="pius_nanuar.sro@caritasbd.org"/>
    <s v="CARITAS"/>
  </r>
  <r>
    <n v="4337"/>
    <s v="CARITAS"/>
    <s v="CARITAS"/>
    <s v="Caritas Spain"/>
    <s v="WASH"/>
    <x v="2"/>
    <x v="7"/>
    <s v="N/A"/>
    <m/>
    <n v="176"/>
    <s v="completed"/>
    <s v="Chittagong"/>
    <s v="Cox's Bazar"/>
    <x v="0"/>
    <s v="Palong Khali"/>
    <s v="Camp 04"/>
    <x v="7"/>
    <d v="2023-06-01T00:00:00"/>
    <x v="0"/>
    <m/>
    <m/>
    <m/>
    <m/>
    <m/>
    <s v="Pius Nanuar"/>
    <n v="1722524747"/>
    <s v="pius_nanuar.sro@caritasbd.org"/>
    <s v="CARITAS"/>
  </r>
  <r>
    <n v="4338"/>
    <s v="CARITAS"/>
    <s v="CARITAS"/>
    <s v="Caritas Spain"/>
    <s v="WASH"/>
    <x v="3"/>
    <x v="5"/>
    <s v="# of campaign per camp "/>
    <m/>
    <n v="1"/>
    <s v="completed"/>
    <s v="Chittagong"/>
    <s v="Cox's Bazar"/>
    <x v="0"/>
    <s v="Palong Khali"/>
    <s v="Camp 04"/>
    <x v="7"/>
    <d v="2023-06-01T00:00:00"/>
    <x v="0"/>
    <m/>
    <m/>
    <m/>
    <m/>
    <m/>
    <s v="Pius Nanuar"/>
    <n v="1722524747"/>
    <s v="pius_nanuar.sro@caritasbd.org"/>
    <s v="CARITAS"/>
  </r>
  <r>
    <n v="4339"/>
    <s v="CARITAS"/>
    <s v="CARITAS"/>
    <s v="Caritas Spain"/>
    <s v="WASH"/>
    <x v="3"/>
    <x v="7"/>
    <s v="N/A"/>
    <m/>
    <n v="900"/>
    <s v="completed"/>
    <s v="Chittagong"/>
    <s v="Cox's Bazar"/>
    <x v="0"/>
    <s v="Palong Khali"/>
    <s v="Camp 04"/>
    <x v="7"/>
    <d v="2023-06-01T00:00:00"/>
    <x v="0"/>
    <m/>
    <m/>
    <m/>
    <m/>
    <m/>
    <s v="Pius Nanuar"/>
    <n v="1722524747"/>
    <s v="pius_nanuar.sro@caritasbd.org"/>
    <s v="CARITAS"/>
  </r>
  <r>
    <n v="4340"/>
    <s v="ACF"/>
    <s v="ACF"/>
    <s v="GAC"/>
    <s v="WASH"/>
    <x v="0"/>
    <x v="0"/>
    <s v="# of tube well"/>
    <m/>
    <n v="29"/>
    <s v="completed"/>
    <s v="Chittagong"/>
    <s v="Cox's Bazar"/>
    <x v="0"/>
    <s v="Palong Khali"/>
    <s v="Camp 01E"/>
    <x v="7"/>
    <d v="2022-12-01T00:00:00"/>
    <x v="0"/>
    <m/>
    <m/>
    <m/>
    <m/>
    <m/>
    <s v="Moammad Shajan Siraj"/>
    <n v="1813213381"/>
    <s v="washhppm-cox@bd-actionagainsthunger.org"/>
    <s v="ACF"/>
  </r>
  <r>
    <n v="4341"/>
    <s v="ACF"/>
    <s v="ACF"/>
    <s v="GAC"/>
    <s v="WASH"/>
    <x v="0"/>
    <x v="7"/>
    <s v="N/A"/>
    <m/>
    <n v="1708"/>
    <s v="completed"/>
    <s v="Chittagong"/>
    <s v="Cox's Bazar"/>
    <x v="0"/>
    <s v="Palong Khali"/>
    <s v="Camp 01E"/>
    <x v="7"/>
    <d v="2022-12-01T00:00:00"/>
    <x v="0"/>
    <m/>
    <m/>
    <m/>
    <m/>
    <m/>
    <s v="Moammad Shajan Siraj"/>
    <n v="1813213381"/>
    <s v="washhppm-cox@bd-actionagainsthunger.org"/>
    <s v="ACF"/>
  </r>
  <r>
    <n v="4342"/>
    <s v="ACF"/>
    <s v="ACF"/>
    <s v="GAC"/>
    <s v="WASH"/>
    <x v="1"/>
    <x v="1"/>
    <s v="# of door "/>
    <m/>
    <n v="20"/>
    <s v="completed"/>
    <s v="Chittagong"/>
    <s v="Cox's Bazar"/>
    <x v="0"/>
    <s v="Palong Khali"/>
    <s v="Camp 01E"/>
    <x v="7"/>
    <d v="2022-12-01T00:00:00"/>
    <x v="0"/>
    <m/>
    <m/>
    <m/>
    <m/>
    <m/>
    <s v="Moammad Shajan Siraj"/>
    <n v="1813213381"/>
    <s v="washhppm-cox@bd-actionagainsthunger.org"/>
    <s v="ACF"/>
  </r>
  <r>
    <n v="4343"/>
    <s v="ACF"/>
    <s v="ACF"/>
    <s v="GAC"/>
    <s v="WASH"/>
    <x v="1"/>
    <x v="8"/>
    <s v="# of FSM Site"/>
    <m/>
    <n v="1"/>
    <s v="completed"/>
    <s v="Chittagong"/>
    <s v="Cox's Bazar"/>
    <x v="0"/>
    <s v="Palong Khali"/>
    <s v="Camp 01E"/>
    <x v="7"/>
    <d v="2022-12-01T00:00:00"/>
    <x v="0"/>
    <m/>
    <m/>
    <m/>
    <m/>
    <m/>
    <s v="Moammad Shajan Siraj"/>
    <n v="1813213381"/>
    <s v="washhppm-cox@bd-actionagainsthunger.org"/>
    <s v="ACF"/>
  </r>
  <r>
    <n v="4344"/>
    <s v="ACF"/>
    <s v="ACF"/>
    <s v="GAC"/>
    <s v="WASH"/>
    <x v="1"/>
    <x v="9"/>
    <s v="# of door"/>
    <m/>
    <n v="62"/>
    <s v="completed"/>
    <s v="Chittagong"/>
    <s v="Cox's Bazar"/>
    <x v="0"/>
    <s v="Palong Khali"/>
    <s v="Camp 01E"/>
    <x v="7"/>
    <d v="2022-12-01T00:00:00"/>
    <x v="0"/>
    <m/>
    <m/>
    <m/>
    <m/>
    <m/>
    <s v="Moammad Shajan Siraj"/>
    <n v="1813213381"/>
    <s v="washhppm-cox@bd-actionagainsthunger.org"/>
    <s v="ACF"/>
  </r>
  <r>
    <n v="4345"/>
    <s v="ACF"/>
    <s v="ACF"/>
    <s v="GAC"/>
    <s v="WASH"/>
    <x v="1"/>
    <x v="3"/>
    <s v="# of door"/>
    <m/>
    <n v="147"/>
    <s v="completed"/>
    <s v="Chittagong"/>
    <s v="Cox's Bazar"/>
    <x v="0"/>
    <s v="Palong Khali"/>
    <s v="Camp 01E"/>
    <x v="7"/>
    <d v="2022-12-01T00:00:00"/>
    <x v="0"/>
    <m/>
    <m/>
    <m/>
    <m/>
    <m/>
    <s v="Moammad Shajan Siraj"/>
    <n v="1813213381"/>
    <s v="washhppm-cox@bd-actionagainsthunger.org"/>
    <s v="ACF"/>
  </r>
  <r>
    <n v="4346"/>
    <s v="ACF"/>
    <s v="ACF"/>
    <s v="GAC"/>
    <s v="WASH"/>
    <x v="2"/>
    <x v="10"/>
    <s v="# of HP sessions at community level"/>
    <m/>
    <n v="943"/>
    <s v="completed"/>
    <s v="Chittagong"/>
    <s v="Cox's Bazar"/>
    <x v="0"/>
    <s v="Palong Khali"/>
    <s v="Camp 01E"/>
    <x v="7"/>
    <d v="2022-12-01T00:00:00"/>
    <x v="0"/>
    <m/>
    <m/>
    <m/>
    <m/>
    <m/>
    <s v="Moammad Shajan Siraj"/>
    <n v="1813213381"/>
    <s v="washhppm-cox@bd-actionagainsthunger.org"/>
    <s v="ACF"/>
  </r>
  <r>
    <n v="4347"/>
    <s v="ACF"/>
    <s v="ACF"/>
    <s v="GAC"/>
    <s v="WASH"/>
    <x v="2"/>
    <x v="4"/>
    <s v="# of HP sessions at HH level"/>
    <m/>
    <n v="1818"/>
    <s v="completed"/>
    <s v="Chittagong"/>
    <s v="Cox's Bazar"/>
    <x v="0"/>
    <s v="Palong Khali"/>
    <s v="Camp 01E"/>
    <x v="7"/>
    <d v="2022-12-01T00:00:00"/>
    <x v="0"/>
    <m/>
    <m/>
    <m/>
    <m/>
    <m/>
    <s v="Moammad Shajan Siraj"/>
    <n v="1813213381"/>
    <s v="washhppm-cox@bd-actionagainsthunger.org"/>
    <s v="ACF"/>
  </r>
  <r>
    <n v="4348"/>
    <s v="ACF"/>
    <s v="ACF"/>
    <s v="GAC"/>
    <s v="WASH"/>
    <x v="2"/>
    <x v="33"/>
    <s v="# of facilities"/>
    <m/>
    <n v="147"/>
    <s v="completed"/>
    <s v="Chittagong"/>
    <s v="Cox's Bazar"/>
    <x v="0"/>
    <s v="Palong Khali"/>
    <s v="Camp 01E"/>
    <x v="7"/>
    <d v="2022-12-01T00:00:00"/>
    <x v="0"/>
    <m/>
    <m/>
    <m/>
    <m/>
    <m/>
    <s v="Moammad Shajan Siraj"/>
    <n v="1813213381"/>
    <s v="washhppm-cox@bd-actionagainsthunger.org"/>
    <s v="ACF"/>
  </r>
  <r>
    <n v="4349"/>
    <s v="ACF"/>
    <s v="ACF"/>
    <s v="GAC"/>
    <s v="WASH"/>
    <x v="2"/>
    <x v="7"/>
    <s v="N/A"/>
    <m/>
    <n v="120"/>
    <s v="completed"/>
    <s v="Chittagong"/>
    <s v="Cox's Bazar"/>
    <x v="0"/>
    <s v="Palong Khali"/>
    <s v="Camp 01E"/>
    <x v="7"/>
    <d v="2022-12-01T00:00:00"/>
    <x v="0"/>
    <m/>
    <m/>
    <m/>
    <m/>
    <m/>
    <s v="Moammad Shajan Siraj"/>
    <n v="1813213381"/>
    <s v="washhppm-cox@bd-actionagainsthunger.org"/>
    <s v="ACF"/>
  </r>
  <r>
    <n v="4350"/>
    <s v="ACF"/>
    <s v="ACF"/>
    <s v="GAC"/>
    <s v="WASH"/>
    <x v="3"/>
    <x v="7"/>
    <s v="N/A"/>
    <m/>
    <n v="24170"/>
    <s v="completed"/>
    <s v="Chittagong"/>
    <s v="Cox's Bazar"/>
    <x v="0"/>
    <s v="Palong Khali"/>
    <s v="Camp 01E"/>
    <x v="7"/>
    <d v="2022-12-01T00:00:00"/>
    <x v="0"/>
    <m/>
    <m/>
    <m/>
    <m/>
    <m/>
    <s v="Moammad Shajan Siraj"/>
    <n v="1813213381"/>
    <s v="washhppm-cox@bd-actionagainsthunger.org"/>
    <s v="ACF"/>
  </r>
  <r>
    <n v="4351"/>
    <s v="German RC"/>
    <s v="BDRCS"/>
    <s v="GRC"/>
    <s v="WASH"/>
    <x v="0"/>
    <x v="26"/>
    <s v="# of tube well"/>
    <m/>
    <n v="51"/>
    <s v="completed"/>
    <s v="Chittagong"/>
    <s v="Cox's Bazar"/>
    <x v="0"/>
    <s v="Palong Khali"/>
    <s v="Camp 13"/>
    <x v="7"/>
    <d v="2022-12-01T00:00:00"/>
    <x v="0"/>
    <m/>
    <m/>
    <m/>
    <m/>
    <m/>
    <s v="Md Khairul Bashar"/>
    <n v="1628407101"/>
    <s v="khairul.bashar@bdrcs.org"/>
    <s v="German RC-BDRCS"/>
  </r>
  <r>
    <n v="4352"/>
    <s v="German RC"/>
    <s v="BDRCS"/>
    <s v="GRC"/>
    <s v="WASH"/>
    <x v="1"/>
    <x v="1"/>
    <s v="# of door "/>
    <m/>
    <n v="22"/>
    <s v="completed"/>
    <s v="Chittagong"/>
    <s v="Cox's Bazar"/>
    <x v="0"/>
    <s v="Palong Khali"/>
    <s v="Camp 13"/>
    <x v="7"/>
    <d v="2022-12-01T00:00:00"/>
    <x v="0"/>
    <m/>
    <m/>
    <m/>
    <m/>
    <m/>
    <s v="Md Khairul Bashar"/>
    <n v="1628407101"/>
    <s v="khairul.bashar@bdrcs.org"/>
    <s v="German RC-BDRCS"/>
  </r>
  <r>
    <n v="4353"/>
    <s v="German RC"/>
    <s v="BDRCS"/>
    <s v="GRC"/>
    <s v="WASH"/>
    <x v="1"/>
    <x v="9"/>
    <s v="# of door"/>
    <m/>
    <n v="56"/>
    <s v="completed"/>
    <s v="Chittagong"/>
    <s v="Cox's Bazar"/>
    <x v="0"/>
    <s v="Palong Khali"/>
    <s v="Camp 13"/>
    <x v="7"/>
    <d v="2022-12-01T00:00:00"/>
    <x v="0"/>
    <m/>
    <m/>
    <m/>
    <m/>
    <m/>
    <s v="Md Khairul Bashar"/>
    <n v="1628407101"/>
    <s v="khairul.bashar@bdrcs.org"/>
    <s v="German RC-BDRCS"/>
  </r>
  <r>
    <n v="4354"/>
    <s v="German RC"/>
    <s v="BDRCS"/>
    <s v="GRC"/>
    <s v="WASH"/>
    <x v="1"/>
    <x v="3"/>
    <s v="# of door"/>
    <m/>
    <n v="110"/>
    <s v="completed"/>
    <s v="Chittagong"/>
    <s v="Cox's Bazar"/>
    <x v="0"/>
    <s v="Palong Khali"/>
    <s v="Camp 13"/>
    <x v="7"/>
    <d v="2022-12-01T00:00:00"/>
    <x v="0"/>
    <m/>
    <m/>
    <m/>
    <m/>
    <m/>
    <s v="Md Khairul Bashar"/>
    <n v="1628407101"/>
    <s v="khairul.bashar@bdrcs.org"/>
    <s v="German RC-BDRCS"/>
  </r>
  <r>
    <n v="4355"/>
    <s v="German RC"/>
    <s v="BDRCS"/>
    <s v="GRC"/>
    <s v="WASH"/>
    <x v="2"/>
    <x v="10"/>
    <s v="# of HP sessions at community level"/>
    <m/>
    <n v="1050"/>
    <s v="completed"/>
    <s v="Chittagong"/>
    <s v="Cox's Bazar"/>
    <x v="0"/>
    <s v="Palong Khali"/>
    <s v="Camp 13"/>
    <x v="7"/>
    <d v="2022-12-01T00:00:00"/>
    <x v="0"/>
    <m/>
    <m/>
    <m/>
    <m/>
    <m/>
    <s v="Md Khairul Bashar"/>
    <n v="1628407101"/>
    <s v="khairul.bashar@bdrcs.org"/>
    <s v="German RC-BDRCS"/>
  </r>
  <r>
    <n v="4356"/>
    <s v="German RC"/>
    <s v="BDRCS"/>
    <s v="GRC"/>
    <s v="WASH"/>
    <x v="2"/>
    <x v="4"/>
    <s v="# of HP sessions at HH level"/>
    <m/>
    <n v="1400"/>
    <s v="completed"/>
    <s v="Chittagong"/>
    <s v="Cox's Bazar"/>
    <x v="0"/>
    <s v="Palong Khali"/>
    <s v="Camp 13"/>
    <x v="7"/>
    <d v="2022-12-01T00:00:00"/>
    <x v="0"/>
    <m/>
    <m/>
    <m/>
    <m/>
    <m/>
    <s v="Md Khairul Bashar"/>
    <n v="1628407101"/>
    <s v="khairul.bashar@bdrcs.org"/>
    <s v="German RC-BDRCS"/>
  </r>
  <r>
    <n v="4357"/>
    <s v="CARITAS"/>
    <s v="CARITAS"/>
    <s v="Caritas Spain"/>
    <s v="WASH"/>
    <x v="0"/>
    <x v="0"/>
    <s v="# of tube well"/>
    <m/>
    <n v="14"/>
    <s v="completed"/>
    <s v="Chittagong"/>
    <s v="Cox's Bazar"/>
    <x v="0"/>
    <s v="Palong Khali"/>
    <s v="Camp 17"/>
    <x v="7"/>
    <d v="2023-06-01T00:00:00"/>
    <x v="0"/>
    <m/>
    <m/>
    <m/>
    <m/>
    <m/>
    <s v="Pius Nanuar"/>
    <n v="1722524747"/>
    <s v="pius_nanuar.sro@caritasbd.org"/>
    <s v="CARITAS"/>
  </r>
  <r>
    <n v="4358"/>
    <s v="CARITAS"/>
    <s v="CARITAS"/>
    <s v="Caritas Spain"/>
    <s v="WASH"/>
    <x v="0"/>
    <x v="12"/>
    <s v="# of water network"/>
    <m/>
    <n v="1"/>
    <s v="completed"/>
    <s v="Chittagong"/>
    <s v="Cox's Bazar"/>
    <x v="0"/>
    <s v="Palong Khali"/>
    <s v="Camp 17"/>
    <x v="7"/>
    <d v="2023-06-01T00:00:00"/>
    <x v="0"/>
    <m/>
    <m/>
    <m/>
    <m/>
    <m/>
    <s v="Pius Nanuar"/>
    <n v="1722524747"/>
    <s v="pius_nanuar.sro@caritasbd.org"/>
    <s v="CARITAS"/>
  </r>
  <r>
    <n v="4359"/>
    <s v="CARITAS"/>
    <s v="CARITAS"/>
    <s v="Caritas Spain"/>
    <s v="WASH"/>
    <x v="0"/>
    <x v="7"/>
    <s v="N/A"/>
    <m/>
    <n v="10"/>
    <s v="completed"/>
    <s v="Chittagong"/>
    <s v="Cox's Bazar"/>
    <x v="0"/>
    <s v="Palong Khali"/>
    <s v="Camp 17"/>
    <x v="7"/>
    <d v="2023-06-01T00:00:00"/>
    <x v="0"/>
    <m/>
    <m/>
    <m/>
    <m/>
    <m/>
    <s v="Pius Nanuar"/>
    <n v="1722524747"/>
    <s v="pius_nanuar.sro@caritasbd.org"/>
    <s v="CARITAS"/>
  </r>
  <r>
    <n v="4360"/>
    <s v="CARITAS"/>
    <s v="CARITAS"/>
    <s v="Caritas Spain"/>
    <s v="WASH"/>
    <x v="1"/>
    <x v="3"/>
    <s v="# of door"/>
    <m/>
    <n v="86"/>
    <s v="completed"/>
    <s v="Chittagong"/>
    <s v="Cox's Bazar"/>
    <x v="0"/>
    <s v="Palong Khali"/>
    <s v="Camp 17"/>
    <x v="7"/>
    <d v="2023-06-01T00:00:00"/>
    <x v="0"/>
    <m/>
    <m/>
    <m/>
    <m/>
    <m/>
    <s v="Pius Nanuar"/>
    <n v="1722524747"/>
    <s v="pius_nanuar.sro@caritasbd.org"/>
    <s v="CARITAS"/>
  </r>
  <r>
    <n v="4361"/>
    <s v="CARITAS"/>
    <s v="CARITAS"/>
    <s v="Caritas Spain"/>
    <s v="WASH"/>
    <x v="2"/>
    <x v="10"/>
    <s v="# of HP sessions at community level"/>
    <m/>
    <n v="100"/>
    <s v="completed"/>
    <s v="Chittagong"/>
    <s v="Cox's Bazar"/>
    <x v="0"/>
    <s v="Palong Khali"/>
    <s v="Camp 17"/>
    <x v="7"/>
    <d v="2023-06-01T00:00:00"/>
    <x v="0"/>
    <m/>
    <m/>
    <m/>
    <m/>
    <m/>
    <s v="Pius Nanuar"/>
    <n v="1722524747"/>
    <s v="pius_nanuar.sro@caritasbd.org"/>
    <s v="CARITAS"/>
  </r>
  <r>
    <n v="4362"/>
    <s v="CARITAS"/>
    <s v="CARITAS"/>
    <s v="Caritas Spain"/>
    <s v="WASH"/>
    <x v="2"/>
    <x v="4"/>
    <s v="# of HP sessions at HH level"/>
    <m/>
    <n v="950"/>
    <s v="completed"/>
    <s v="Chittagong"/>
    <s v="Cox's Bazar"/>
    <x v="0"/>
    <s v="Palong Khali"/>
    <s v="Camp 17"/>
    <x v="7"/>
    <d v="2023-06-01T00:00:00"/>
    <x v="0"/>
    <m/>
    <m/>
    <m/>
    <m/>
    <m/>
    <s v="Pius Nanuar"/>
    <n v="1722524747"/>
    <s v="pius_nanuar.sro@caritasbd.org"/>
    <s v="CARITAS"/>
  </r>
  <r>
    <n v="4363"/>
    <s v="CARITAS"/>
    <s v="CARITAS"/>
    <s v="Caritas Spain"/>
    <s v="WASH"/>
    <x v="2"/>
    <x v="33"/>
    <s v="# of facilities"/>
    <m/>
    <n v="450"/>
    <s v="completed"/>
    <s v="Chittagong"/>
    <s v="Cox's Bazar"/>
    <x v="0"/>
    <s v="Palong Khali"/>
    <s v="Camp 17"/>
    <x v="7"/>
    <d v="2023-06-01T00:00:00"/>
    <x v="0"/>
    <m/>
    <m/>
    <m/>
    <m/>
    <m/>
    <s v="Pius Nanuar"/>
    <n v="1722524747"/>
    <s v="pius_nanuar.sro@caritasbd.org"/>
    <s v="CARITAS"/>
  </r>
  <r>
    <n v="4364"/>
    <s v="CARITAS"/>
    <s v="CARITAS"/>
    <s v="Caritas Spain"/>
    <s v="WASH"/>
    <x v="2"/>
    <x v="7"/>
    <s v="N/A"/>
    <m/>
    <n v="276"/>
    <s v="completed"/>
    <s v="Chittagong"/>
    <s v="Cox's Bazar"/>
    <x v="0"/>
    <s v="Palong Khali"/>
    <s v="Camp 17"/>
    <x v="7"/>
    <d v="2023-06-01T00:00:00"/>
    <x v="0"/>
    <m/>
    <m/>
    <m/>
    <m/>
    <m/>
    <s v="Pius Nanuar"/>
    <n v="1722524747"/>
    <s v="pius_nanuar.sro@caritasbd.org"/>
    <s v="CARITAS"/>
  </r>
  <r>
    <n v="4365"/>
    <s v="CARITAS"/>
    <s v="CARITAS"/>
    <s v="Caritas Spain"/>
    <s v="WASH"/>
    <x v="3"/>
    <x v="5"/>
    <s v="# of campaign per camp "/>
    <m/>
    <n v="1"/>
    <s v="completed"/>
    <s v="Chittagong"/>
    <s v="Cox's Bazar"/>
    <x v="0"/>
    <s v="Palong Khali"/>
    <s v="Camp 17"/>
    <x v="7"/>
    <d v="2023-06-01T00:00:00"/>
    <x v="0"/>
    <m/>
    <m/>
    <m/>
    <m/>
    <m/>
    <s v="Pius Nanuar"/>
    <n v="1722524747"/>
    <s v="pius_nanuar.sro@caritasbd.org"/>
    <s v="CARITAS"/>
  </r>
  <r>
    <n v="4366"/>
    <s v="CARITAS"/>
    <s v="CARITAS"/>
    <s v="Caritas Spain"/>
    <s v="WASH"/>
    <x v="3"/>
    <x v="7"/>
    <s v="N/A"/>
    <m/>
    <n v="1400"/>
    <s v="completed"/>
    <s v="Chittagong"/>
    <s v="Cox's Bazar"/>
    <x v="0"/>
    <s v="Palong Khali"/>
    <s v="Camp 17"/>
    <x v="7"/>
    <d v="2023-06-01T00:00:00"/>
    <x v="0"/>
    <m/>
    <m/>
    <m/>
    <m/>
    <m/>
    <s v="Pius Nanuar"/>
    <n v="1722524747"/>
    <s v="pius_nanuar.sro@caritasbd.org"/>
    <s v="CARITAS"/>
  </r>
  <r>
    <n v="4367"/>
    <s v="IFRC"/>
    <s v="BDRCS"/>
    <s v="IFRC"/>
    <s v="WASH"/>
    <x v="2"/>
    <x v="4"/>
    <s v="# of HP sessions at HH level"/>
    <m/>
    <n v="1125"/>
    <s v="completed"/>
    <s v="Chittagong"/>
    <s v="Cox's Bazar"/>
    <x v="0"/>
    <s v="Palong Khali"/>
    <s v="Camp 11"/>
    <x v="7"/>
    <d v="2022-12-01T00:00:00"/>
    <x v="0"/>
    <m/>
    <m/>
    <m/>
    <m/>
    <m/>
    <s v="Md Khairul Bashar"/>
    <n v="1628407101"/>
    <s v="khairul.bashar@bdrcs.org"/>
    <s v="IFRC-BDRCS"/>
  </r>
  <r>
    <n v="4368"/>
    <s v="CARITAS"/>
    <s v="CARITAS"/>
    <s v="Caritas Australia"/>
    <s v="WASH"/>
    <x v="0"/>
    <x v="0"/>
    <s v="# of tube well"/>
    <m/>
    <n v="4"/>
    <s v="completed"/>
    <s v="Chittagong"/>
    <s v="Cox's Bazar"/>
    <x v="0"/>
    <s v="Palong Khali"/>
    <s v="Camp 04"/>
    <x v="7"/>
    <d v="2023-06-01T00:00:00"/>
    <x v="0"/>
    <m/>
    <m/>
    <m/>
    <m/>
    <m/>
    <s v="Pius Nanuar"/>
    <n v="1722524747"/>
    <s v="pius_nanuar.sro@caritasbd.org"/>
    <s v="CARITAS"/>
  </r>
  <r>
    <n v="4369"/>
    <s v="CARITAS"/>
    <s v="CARITAS"/>
    <s v="Caritas Australia"/>
    <s v="WASH"/>
    <x v="2"/>
    <x v="10"/>
    <s v="# of HP sessions at community level"/>
    <m/>
    <n v="15"/>
    <s v="completed"/>
    <s v="Chittagong"/>
    <s v="Cox's Bazar"/>
    <x v="0"/>
    <s v="Palong Khali"/>
    <s v="Camp 04"/>
    <x v="7"/>
    <d v="2023-06-01T00:00:00"/>
    <x v="0"/>
    <m/>
    <m/>
    <m/>
    <m/>
    <m/>
    <s v="Pius Nanuar"/>
    <n v="1722524747"/>
    <s v="pius_nanuar.sro@caritasbd.org"/>
    <s v="CARITAS"/>
  </r>
  <r>
    <n v="4370"/>
    <s v="CARITAS"/>
    <s v="CARITAS"/>
    <s v="Caritas Australia"/>
    <s v="WASH"/>
    <x v="2"/>
    <x v="29"/>
    <s v="# of household"/>
    <m/>
    <n v="908"/>
    <s v="completed"/>
    <s v="Chittagong"/>
    <s v="Cox's Bazar"/>
    <x v="0"/>
    <s v="Palong Khali"/>
    <s v="Camp 04"/>
    <x v="7"/>
    <d v="2023-06-01T00:00:00"/>
    <x v="0"/>
    <m/>
    <m/>
    <m/>
    <m/>
    <m/>
    <s v="Pius Nanuar"/>
    <n v="1722524747"/>
    <s v="pius_nanuar.sro@caritasbd.org"/>
    <s v="CARITAS"/>
  </r>
  <r>
    <n v="4371"/>
    <s v="CARITAS"/>
    <s v="CARITAS"/>
    <s v="Caritas Australia"/>
    <s v="WASH"/>
    <x v="2"/>
    <x v="7"/>
    <s v="N/A"/>
    <m/>
    <n v="15"/>
    <s v="completed"/>
    <s v="Chittagong"/>
    <s v="Cox's Bazar"/>
    <x v="0"/>
    <s v="Palong Khali"/>
    <s v="Camp 04"/>
    <x v="7"/>
    <d v="2023-06-01T00:00:00"/>
    <x v="0"/>
    <m/>
    <m/>
    <m/>
    <m/>
    <m/>
    <s v="Pius Nanuar"/>
    <n v="1722524747"/>
    <s v="pius_nanuar.sro@caritasbd.org"/>
    <s v="CARITAS"/>
  </r>
  <r>
    <n v="4372"/>
    <s v="SCI"/>
    <s v="SCI"/>
    <s v="SCI"/>
    <s v="WASH"/>
    <x v="0"/>
    <x v="0"/>
    <s v="# of tube well"/>
    <m/>
    <n v="30"/>
    <s v="completed"/>
    <s v="Chittagong"/>
    <s v="Cox's Bazar"/>
    <x v="0"/>
    <s v="Palong Khali"/>
    <s v="Camp 17"/>
    <x v="7"/>
    <d v="2022-12-01T00:00:00"/>
    <x v="0"/>
    <m/>
    <m/>
    <m/>
    <m/>
    <m/>
    <s v="Md. Fuhad Mollah"/>
    <n v="1708521596"/>
    <s v="fuhad.mollah@savethechildren.org"/>
    <s v="SCI"/>
  </r>
  <r>
    <n v="4373"/>
    <s v="SCI"/>
    <s v="SCI"/>
    <s v="SCI"/>
    <s v="WASH"/>
    <x v="0"/>
    <x v="12"/>
    <s v="# of water network"/>
    <m/>
    <n v="1"/>
    <s v="completed"/>
    <s v="Chittagong"/>
    <s v="Cox's Bazar"/>
    <x v="0"/>
    <s v="Palong Khali"/>
    <s v="Camp 17"/>
    <x v="7"/>
    <d v="2022-12-01T00:00:00"/>
    <x v="0"/>
    <m/>
    <m/>
    <m/>
    <m/>
    <m/>
    <s v="Md. Fuhad Mollah"/>
    <n v="1708521596"/>
    <s v="fuhad.mollah@savethechildren.org"/>
    <s v="SCI"/>
  </r>
  <r>
    <n v="4374"/>
    <s v="SCI"/>
    <s v="SCI"/>
    <s v="SCI"/>
    <s v="WASH"/>
    <x v="1"/>
    <x v="1"/>
    <s v="# of door "/>
    <m/>
    <n v="4"/>
    <s v="completed"/>
    <s v="Chittagong"/>
    <s v="Cox's Bazar"/>
    <x v="0"/>
    <s v="Palong Khali"/>
    <s v="Camp 17"/>
    <x v="7"/>
    <d v="2022-12-01T00:00:00"/>
    <x v="0"/>
    <m/>
    <m/>
    <m/>
    <m/>
    <m/>
    <s v="Md. Fuhad Mollah"/>
    <n v="1708521596"/>
    <s v="fuhad.mollah@savethechildren.org"/>
    <s v="SCI"/>
  </r>
  <r>
    <n v="4375"/>
    <s v="SCI"/>
    <s v="SCI"/>
    <s v="SCI"/>
    <s v="WASH"/>
    <x v="1"/>
    <x v="9"/>
    <s v="# of door"/>
    <m/>
    <n v="22"/>
    <s v="completed"/>
    <s v="Chittagong"/>
    <s v="Cox's Bazar"/>
    <x v="0"/>
    <s v="Palong Khali"/>
    <s v="Camp 17"/>
    <x v="7"/>
    <d v="2022-12-01T00:00:00"/>
    <x v="0"/>
    <m/>
    <m/>
    <m/>
    <m/>
    <m/>
    <s v="Md. Fuhad Mollah"/>
    <n v="1708521596"/>
    <s v="fuhad.mollah@savethechildren.org"/>
    <s v="SCI"/>
  </r>
  <r>
    <n v="4376"/>
    <s v="SCI"/>
    <s v="SCI"/>
    <s v="SCI"/>
    <s v="WASH"/>
    <x v="1"/>
    <x v="3"/>
    <s v="# of door"/>
    <m/>
    <n v="33"/>
    <s v="completed"/>
    <s v="Chittagong"/>
    <s v="Cox's Bazar"/>
    <x v="0"/>
    <s v="Palong Khali"/>
    <s v="Camp 17"/>
    <x v="7"/>
    <d v="2022-12-01T00:00:00"/>
    <x v="0"/>
    <m/>
    <m/>
    <m/>
    <m/>
    <m/>
    <s v="Md. Fuhad Mollah"/>
    <n v="1708521596"/>
    <s v="fuhad.mollah@savethechildren.org"/>
    <s v="SCI"/>
  </r>
  <r>
    <n v="4377"/>
    <s v="SCI"/>
    <s v="SCI"/>
    <s v="SCI"/>
    <s v="WASH"/>
    <x v="2"/>
    <x v="4"/>
    <s v="# of HP sessions at HH level"/>
    <m/>
    <n v="48"/>
    <s v="completed"/>
    <s v="Chittagong"/>
    <s v="Cox's Bazar"/>
    <x v="0"/>
    <s v="Palong Khali"/>
    <s v="Camp 17"/>
    <x v="7"/>
    <d v="2022-12-01T00:00:00"/>
    <x v="0"/>
    <m/>
    <m/>
    <m/>
    <m/>
    <m/>
    <s v="Md. Fuhad Mollah"/>
    <n v="1708521596"/>
    <s v="fuhad.mollah@savethechildren.org"/>
    <s v="SCI"/>
  </r>
  <r>
    <n v="4378"/>
    <s v="SCI"/>
    <s v="SCI"/>
    <s v="SCI"/>
    <s v="WASH"/>
    <x v="3"/>
    <x v="5"/>
    <s v="# of campaign per camp "/>
    <m/>
    <n v="2"/>
    <s v="completed"/>
    <s v="Chittagong"/>
    <s v="Cox's Bazar"/>
    <x v="0"/>
    <s v="Palong Khali"/>
    <s v="Camp 17"/>
    <x v="7"/>
    <d v="2022-12-01T00:00:00"/>
    <x v="0"/>
    <m/>
    <m/>
    <m/>
    <m/>
    <m/>
    <s v="Md. Fuhad Mollah"/>
    <n v="1708521596"/>
    <s v="fuhad.mollah@savethechildren.org"/>
    <s v="SCI"/>
  </r>
  <r>
    <n v="4379"/>
    <s v="CARITAS"/>
    <s v="CARITAS"/>
    <s v="Caritas Australia"/>
    <s v="WASH"/>
    <x v="0"/>
    <x v="25"/>
    <s v="# of tube well"/>
    <m/>
    <n v="19"/>
    <s v="completed"/>
    <s v="Chittagong"/>
    <s v="Cox's Bazar"/>
    <x v="0"/>
    <s v="Palong Khali"/>
    <s v="Camp 17"/>
    <x v="7"/>
    <d v="2023-06-01T00:00:00"/>
    <x v="0"/>
    <m/>
    <m/>
    <m/>
    <m/>
    <m/>
    <s v="Pius Nanuar"/>
    <n v="1722524747"/>
    <s v="pius_nanuar.sro@caritasbd.org"/>
    <s v="CARITAS"/>
  </r>
  <r>
    <n v="4380"/>
    <s v="CARITAS"/>
    <s v="CARITAS"/>
    <s v="Caritas Australia"/>
    <s v="WASH"/>
    <x v="2"/>
    <x v="10"/>
    <s v="# of HP sessions at community level"/>
    <m/>
    <n v="15"/>
    <s v="completed"/>
    <s v="Chittagong"/>
    <s v="Cox's Bazar"/>
    <x v="0"/>
    <s v="Palong Khali"/>
    <s v="Camp 17"/>
    <x v="7"/>
    <d v="2023-06-01T00:00:00"/>
    <x v="0"/>
    <m/>
    <m/>
    <m/>
    <m/>
    <m/>
    <s v="Pius Nanuar"/>
    <n v="1722524747"/>
    <s v="pius_nanuar.sro@caritasbd.org"/>
    <s v="CARITAS"/>
  </r>
  <r>
    <n v="4381"/>
    <s v="CARITAS"/>
    <s v="CARITAS"/>
    <s v="Caritas Australia"/>
    <s v="WASH"/>
    <x v="2"/>
    <x v="7"/>
    <s v="N/A"/>
    <m/>
    <n v="15"/>
    <s v="completed"/>
    <s v="Chittagong"/>
    <s v="Cox's Bazar"/>
    <x v="0"/>
    <s v="Palong Khali"/>
    <s v="Camp 17"/>
    <x v="7"/>
    <d v="2023-06-01T00:00:00"/>
    <x v="0"/>
    <m/>
    <m/>
    <m/>
    <m/>
    <m/>
    <s v="Pius Nanuar"/>
    <n v="1722524747"/>
    <s v="pius_nanuar.sro@caritasbd.org"/>
    <s v="CARITAS"/>
  </r>
  <r>
    <n v="4382"/>
    <s v="SCI"/>
    <s v="SCI"/>
    <s v="SCI"/>
    <s v="WASH"/>
    <x v="0"/>
    <x v="0"/>
    <s v="# of tube well"/>
    <m/>
    <n v="9"/>
    <s v="completed"/>
    <s v="Chittagong"/>
    <s v="Cox's Bazar"/>
    <x v="0"/>
    <s v="Palong Khali"/>
    <s v="Camp 20"/>
    <x v="7"/>
    <d v="2022-12-01T00:00:00"/>
    <x v="0"/>
    <m/>
    <m/>
    <m/>
    <m/>
    <m/>
    <s v="Md. Fuhad Mollah"/>
    <n v="1708521596"/>
    <s v="fuhad.mollah@savethechildren.org"/>
    <s v="SCI"/>
  </r>
  <r>
    <n v="4383"/>
    <s v="SCI"/>
    <s v="SCI"/>
    <s v="SCI"/>
    <s v="WASH"/>
    <x v="1"/>
    <x v="1"/>
    <s v="# of door "/>
    <m/>
    <n v="18"/>
    <s v="completed"/>
    <s v="Chittagong"/>
    <s v="Cox's Bazar"/>
    <x v="0"/>
    <s v="Palong Khali"/>
    <s v="Camp 20"/>
    <x v="7"/>
    <d v="2022-12-01T00:00:00"/>
    <x v="0"/>
    <m/>
    <m/>
    <m/>
    <m/>
    <m/>
    <s v="Md. Fuhad Mollah"/>
    <n v="1708521596"/>
    <s v="fuhad.mollah@savethechildren.org"/>
    <s v="SCI"/>
  </r>
  <r>
    <n v="4384"/>
    <s v="SCI"/>
    <s v="SCI"/>
    <s v="SCI"/>
    <s v="WASH"/>
    <x v="1"/>
    <x v="8"/>
    <s v="# of FSM Site"/>
    <m/>
    <n v="1"/>
    <s v="completed"/>
    <s v="Chittagong"/>
    <s v="Cox's Bazar"/>
    <x v="0"/>
    <s v="Palong Khali"/>
    <s v="Camp 20"/>
    <x v="7"/>
    <d v="2022-12-01T00:00:00"/>
    <x v="0"/>
    <m/>
    <m/>
    <m/>
    <m/>
    <m/>
    <s v="Md. Fuhad Mollah"/>
    <n v="1708521596"/>
    <s v="fuhad.mollah@savethechildren.org"/>
    <s v="SCI"/>
  </r>
  <r>
    <n v="4385"/>
    <s v="SCI"/>
    <s v="SCI"/>
    <s v="SCI"/>
    <s v="WASH"/>
    <x v="1"/>
    <x v="9"/>
    <s v="# of door"/>
    <m/>
    <n v="62"/>
    <s v="completed"/>
    <s v="Chittagong"/>
    <s v="Cox's Bazar"/>
    <x v="0"/>
    <s v="Palong Khali"/>
    <s v="Camp 20"/>
    <x v="7"/>
    <d v="2022-12-01T00:00:00"/>
    <x v="0"/>
    <m/>
    <m/>
    <m/>
    <m/>
    <m/>
    <s v="Md. Fuhad Mollah"/>
    <n v="1708521596"/>
    <s v="fuhad.mollah@savethechildren.org"/>
    <s v="SCI"/>
  </r>
  <r>
    <n v="4386"/>
    <s v="SCI"/>
    <s v="SCI"/>
    <s v="SCI"/>
    <s v="WASH"/>
    <x v="1"/>
    <x v="3"/>
    <s v="# of door"/>
    <m/>
    <n v="36"/>
    <s v="completed"/>
    <s v="Chittagong"/>
    <s v="Cox's Bazar"/>
    <x v="0"/>
    <s v="Palong Khali"/>
    <s v="Camp 20"/>
    <x v="7"/>
    <d v="2022-12-01T00:00:00"/>
    <x v="0"/>
    <m/>
    <m/>
    <m/>
    <m/>
    <m/>
    <s v="Md. Fuhad Mollah"/>
    <n v="1708521596"/>
    <s v="fuhad.mollah@savethechildren.org"/>
    <s v="SCI"/>
  </r>
  <r>
    <n v="4387"/>
    <s v="SCI"/>
    <s v="SCI"/>
    <s v="SCI"/>
    <s v="WASH"/>
    <x v="2"/>
    <x v="4"/>
    <s v="# of HP sessions at HH level"/>
    <m/>
    <n v="48"/>
    <s v="completed"/>
    <s v="Chittagong"/>
    <s v="Cox's Bazar"/>
    <x v="0"/>
    <s v="Palong Khali"/>
    <s v="Camp 20"/>
    <x v="7"/>
    <d v="2022-12-01T00:00:00"/>
    <x v="0"/>
    <m/>
    <m/>
    <m/>
    <m/>
    <m/>
    <s v="Md. Fuhad Mollah"/>
    <n v="1708521596"/>
    <s v="fuhad.mollah@savethechildren.org"/>
    <s v="SCI"/>
  </r>
  <r>
    <n v="4388"/>
    <s v="SCI"/>
    <s v="SCI"/>
    <s v="SCI"/>
    <s v="WASH"/>
    <x v="3"/>
    <x v="5"/>
    <s v="# of campaign per camp "/>
    <m/>
    <n v="2"/>
    <s v="completed"/>
    <s v="Chittagong"/>
    <s v="Cox's Bazar"/>
    <x v="0"/>
    <s v="Palong Khali"/>
    <s v="Camp 20"/>
    <x v="7"/>
    <d v="2022-12-01T00:00:00"/>
    <x v="0"/>
    <m/>
    <m/>
    <m/>
    <m/>
    <m/>
    <s v="Md. Fuhad Mollah"/>
    <n v="1708521596"/>
    <s v="fuhad.mollah@savethechildren.org"/>
    <s v="SCI"/>
  </r>
  <r>
    <n v="4389"/>
    <s v="ACF"/>
    <s v="ACF"/>
    <s v="ACF"/>
    <s v="WASH"/>
    <x v="0"/>
    <x v="0"/>
    <s v="# of tube well"/>
    <m/>
    <n v="30"/>
    <s v="completed"/>
    <s v="Chittagong"/>
    <s v="Cox's Bazar"/>
    <x v="0"/>
    <s v="Palong Khali"/>
    <s v="Camp 02E"/>
    <x v="7"/>
    <d v="2022-12-01T00:00:00"/>
    <x v="0"/>
    <m/>
    <m/>
    <m/>
    <m/>
    <m/>
    <s v="Moammad Shajan Siraj"/>
    <n v="1813213381"/>
    <s v="washhppm-cox@bd-actionagainsthunger.org"/>
    <s v="ACF"/>
  </r>
  <r>
    <n v="4390"/>
    <s v="ACF"/>
    <s v="ACF"/>
    <s v="ACF"/>
    <s v="WASH"/>
    <x v="0"/>
    <x v="7"/>
    <s v="N/A"/>
    <m/>
    <n v="1"/>
    <s v="completed"/>
    <s v="Chittagong"/>
    <s v="Cox's Bazar"/>
    <x v="0"/>
    <s v="Palong Khali"/>
    <s v="Camp 02E"/>
    <x v="7"/>
    <d v="2022-12-01T00:00:00"/>
    <x v="0"/>
    <m/>
    <m/>
    <m/>
    <m/>
    <m/>
    <s v="Moammad Shajan Siraj"/>
    <n v="1813213381"/>
    <s v="washhppm-cox@bd-actionagainsthunger.org"/>
    <s v="ACF"/>
  </r>
  <r>
    <n v="4391"/>
    <s v="ACF"/>
    <s v="ACF"/>
    <s v="ACF"/>
    <s v="WASH"/>
    <x v="1"/>
    <x v="1"/>
    <s v="# of door "/>
    <m/>
    <n v="21"/>
    <s v="completed"/>
    <s v="Chittagong"/>
    <s v="Cox's Bazar"/>
    <x v="0"/>
    <s v="Palong Khali"/>
    <s v="Camp 02E"/>
    <x v="7"/>
    <d v="2022-12-01T00:00:00"/>
    <x v="0"/>
    <m/>
    <m/>
    <m/>
    <m/>
    <m/>
    <s v="Moammad Shajan Siraj"/>
    <n v="1813213381"/>
    <s v="washhppm-cox@bd-actionagainsthunger.org"/>
    <s v="ACF"/>
  </r>
  <r>
    <n v="4392"/>
    <s v="ACF"/>
    <s v="ACF"/>
    <s v="ACF"/>
    <s v="WASH"/>
    <x v="1"/>
    <x v="8"/>
    <s v="# of FSM Site"/>
    <m/>
    <n v="2"/>
    <s v="completed"/>
    <s v="Chittagong"/>
    <s v="Cox's Bazar"/>
    <x v="0"/>
    <s v="Palong Khali"/>
    <s v="Camp 02E"/>
    <x v="7"/>
    <d v="2022-12-01T00:00:00"/>
    <x v="0"/>
    <m/>
    <m/>
    <m/>
    <m/>
    <m/>
    <s v="Moammad Shajan Siraj"/>
    <n v="1813213381"/>
    <s v="washhppm-cox@bd-actionagainsthunger.org"/>
    <s v="ACF"/>
  </r>
  <r>
    <n v="4393"/>
    <s v="ACF"/>
    <s v="ACF"/>
    <s v="ACF"/>
    <s v="WASH"/>
    <x v="1"/>
    <x v="9"/>
    <s v="# of door"/>
    <m/>
    <n v="5"/>
    <s v="completed"/>
    <s v="Chittagong"/>
    <s v="Cox's Bazar"/>
    <x v="0"/>
    <s v="Palong Khali"/>
    <s v="Camp 02E"/>
    <x v="7"/>
    <d v="2022-12-01T00:00:00"/>
    <x v="0"/>
    <m/>
    <m/>
    <m/>
    <m/>
    <m/>
    <s v="Moammad Shajan Siraj"/>
    <n v="1813213381"/>
    <s v="washhppm-cox@bd-actionagainsthunger.org"/>
    <s v="ACF"/>
  </r>
  <r>
    <n v="4394"/>
    <s v="ACF"/>
    <s v="ACF"/>
    <s v="ACF"/>
    <s v="WASH"/>
    <x v="1"/>
    <x v="3"/>
    <s v="# of door"/>
    <m/>
    <n v="100"/>
    <s v="completed"/>
    <s v="Chittagong"/>
    <s v="Cox's Bazar"/>
    <x v="0"/>
    <s v="Palong Khali"/>
    <s v="Camp 02E"/>
    <x v="7"/>
    <d v="2022-12-01T00:00:00"/>
    <x v="0"/>
    <m/>
    <m/>
    <m/>
    <m/>
    <m/>
    <s v="Moammad Shajan Siraj"/>
    <n v="1813213381"/>
    <s v="washhppm-cox@bd-actionagainsthunger.org"/>
    <s v="ACF"/>
  </r>
  <r>
    <n v="4395"/>
    <s v="ACF"/>
    <s v="ACF"/>
    <s v="ACF"/>
    <s v="WASH"/>
    <x v="1"/>
    <x v="7"/>
    <s v="N/A"/>
    <m/>
    <n v="1"/>
    <s v="completed"/>
    <s v="Chittagong"/>
    <s v="Cox's Bazar"/>
    <x v="0"/>
    <s v="Palong Khali"/>
    <s v="Camp 02E"/>
    <x v="7"/>
    <d v="2022-12-01T00:00:00"/>
    <x v="0"/>
    <m/>
    <m/>
    <m/>
    <m/>
    <m/>
    <s v="Moammad Shajan Siraj"/>
    <n v="1813213381"/>
    <s v="washhppm-cox@bd-actionagainsthunger.org"/>
    <s v="ACF"/>
  </r>
  <r>
    <n v="4396"/>
    <s v="ACF"/>
    <s v="ACF"/>
    <s v="ACF"/>
    <s v="WASH"/>
    <x v="2"/>
    <x v="10"/>
    <s v="# of HP sessions at community level"/>
    <m/>
    <n v="340"/>
    <s v="completed"/>
    <s v="Chittagong"/>
    <s v="Cox's Bazar"/>
    <x v="0"/>
    <s v="Palong Khali"/>
    <s v="Camp 02E"/>
    <x v="7"/>
    <d v="2022-12-01T00:00:00"/>
    <x v="0"/>
    <m/>
    <m/>
    <m/>
    <m/>
    <m/>
    <s v="Moammad Shajan Siraj"/>
    <n v="1813213381"/>
    <s v="washhppm-cox@bd-actionagainsthunger.org"/>
    <s v="ACF"/>
  </r>
  <r>
    <n v="4397"/>
    <s v="ACF"/>
    <s v="ACF"/>
    <s v="ACF"/>
    <s v="WASH"/>
    <x v="2"/>
    <x v="4"/>
    <s v="# of HP sessions at HH level"/>
    <m/>
    <n v="840"/>
    <s v="completed"/>
    <s v="Chittagong"/>
    <s v="Cox's Bazar"/>
    <x v="0"/>
    <s v="Palong Khali"/>
    <s v="Camp 02E"/>
    <x v="7"/>
    <d v="2022-12-01T00:00:00"/>
    <x v="0"/>
    <m/>
    <m/>
    <m/>
    <m/>
    <m/>
    <s v="Moammad Shajan Siraj"/>
    <n v="1813213381"/>
    <s v="washhppm-cox@bd-actionagainsthunger.org"/>
    <s v="ACF"/>
  </r>
  <r>
    <n v="4398"/>
    <s v="ACF"/>
    <s v="ACF"/>
    <s v="ACF"/>
    <s v="WASH"/>
    <x v="2"/>
    <x v="33"/>
    <s v="# of facilities"/>
    <m/>
    <n v="100"/>
    <s v="completed"/>
    <s v="Chittagong"/>
    <s v="Cox's Bazar"/>
    <x v="0"/>
    <s v="Palong Khali"/>
    <s v="Camp 02E"/>
    <x v="7"/>
    <d v="2022-12-01T00:00:00"/>
    <x v="0"/>
    <m/>
    <m/>
    <m/>
    <m/>
    <m/>
    <s v="Moammad Shajan Siraj"/>
    <n v="1813213381"/>
    <s v="washhppm-cox@bd-actionagainsthunger.org"/>
    <s v="ACF"/>
  </r>
  <r>
    <n v="4399"/>
    <s v="ACF"/>
    <s v="ACF"/>
    <s v="ACF"/>
    <s v="WASH"/>
    <x v="2"/>
    <x v="7"/>
    <s v="N/A"/>
    <m/>
    <n v="40"/>
    <s v="completed"/>
    <s v="Chittagong"/>
    <s v="Cox's Bazar"/>
    <x v="0"/>
    <s v="Palong Khali"/>
    <s v="Camp 02E"/>
    <x v="7"/>
    <d v="2022-12-01T00:00:00"/>
    <x v="0"/>
    <m/>
    <m/>
    <m/>
    <m/>
    <m/>
    <s v="Moammad Shajan Siraj"/>
    <n v="1813213381"/>
    <s v="washhppm-cox@bd-actionagainsthunger.org"/>
    <s v="ACF"/>
  </r>
  <r>
    <n v="4400"/>
    <s v="ACF"/>
    <s v="ACF"/>
    <s v="ACF"/>
    <s v="WASH"/>
    <x v="3"/>
    <x v="7"/>
    <s v="N/A"/>
    <m/>
    <n v="7965"/>
    <s v="completed"/>
    <s v="Chittagong"/>
    <s v="Cox's Bazar"/>
    <x v="0"/>
    <s v="Palong Khali"/>
    <s v="Camp 02E"/>
    <x v="7"/>
    <d v="2022-12-01T00:00:00"/>
    <x v="0"/>
    <m/>
    <m/>
    <m/>
    <m/>
    <m/>
    <s v="Moammad Shajan Siraj"/>
    <n v="1813213381"/>
    <s v="washhppm-cox@bd-actionagainsthunger.org"/>
    <s v="ACF"/>
  </r>
  <r>
    <n v="4401"/>
    <s v="SCI"/>
    <s v="SCI"/>
    <s v="SCI"/>
    <s v="WASH"/>
    <x v="0"/>
    <x v="12"/>
    <s v="# of water network"/>
    <m/>
    <n v="1"/>
    <s v="completed"/>
    <s v="Chittagong"/>
    <s v="Cox's Bazar"/>
    <x v="1"/>
    <s v="Nhilla"/>
    <s v="Camp 25"/>
    <x v="7"/>
    <d v="2022-12-01T00:00:00"/>
    <x v="0"/>
    <m/>
    <m/>
    <m/>
    <m/>
    <m/>
    <s v="Md. Fuhad Mollah"/>
    <n v="1708521596"/>
    <s v="fuhad.mollah@savethechildren.org"/>
    <s v="SCI"/>
  </r>
  <r>
    <n v="4402"/>
    <s v="SCI"/>
    <s v="SCI"/>
    <s v="SCI"/>
    <s v="WASH"/>
    <x v="1"/>
    <x v="1"/>
    <s v="# of door "/>
    <m/>
    <n v="18"/>
    <s v="completed"/>
    <s v="Chittagong"/>
    <s v="Cox's Bazar"/>
    <x v="1"/>
    <s v="Nhilla"/>
    <s v="Camp 25"/>
    <x v="7"/>
    <d v="2022-12-01T00:00:00"/>
    <x v="0"/>
    <m/>
    <m/>
    <m/>
    <m/>
    <m/>
    <s v="Md. Fuhad Mollah"/>
    <n v="1708521596"/>
    <s v="fuhad.mollah@savethechildren.org"/>
    <s v="SCI"/>
  </r>
  <r>
    <n v="4403"/>
    <s v="SCI"/>
    <s v="SCI"/>
    <s v="SCI"/>
    <s v="WASH"/>
    <x v="1"/>
    <x v="8"/>
    <s v="# of FSM Site"/>
    <m/>
    <n v="1"/>
    <s v="completed"/>
    <s v="Chittagong"/>
    <s v="Cox's Bazar"/>
    <x v="1"/>
    <s v="Nhilla"/>
    <s v="Camp 25"/>
    <x v="7"/>
    <d v="2022-12-01T00:00:00"/>
    <x v="0"/>
    <m/>
    <m/>
    <m/>
    <m/>
    <m/>
    <s v="Md. Fuhad Mollah"/>
    <n v="1708521596"/>
    <s v="fuhad.mollah@savethechildren.org"/>
    <s v="SCI"/>
  </r>
  <r>
    <n v="4404"/>
    <s v="SCI"/>
    <s v="SCI"/>
    <s v="SCI"/>
    <s v="WASH"/>
    <x v="1"/>
    <x v="9"/>
    <s v="# of door"/>
    <m/>
    <n v="72"/>
    <s v="completed"/>
    <s v="Chittagong"/>
    <s v="Cox's Bazar"/>
    <x v="1"/>
    <s v="Nhilla"/>
    <s v="Camp 25"/>
    <x v="7"/>
    <d v="2022-12-01T00:00:00"/>
    <x v="0"/>
    <m/>
    <m/>
    <m/>
    <m/>
    <m/>
    <s v="Md. Fuhad Mollah"/>
    <n v="1708521596"/>
    <s v="fuhad.mollah@savethechildren.org"/>
    <s v="SCI"/>
  </r>
  <r>
    <n v="4405"/>
    <s v="SCI"/>
    <s v="SCI"/>
    <s v="SCI"/>
    <s v="WASH"/>
    <x v="1"/>
    <x v="3"/>
    <s v="# of door"/>
    <m/>
    <n v="76"/>
    <s v="completed"/>
    <s v="Chittagong"/>
    <s v="Cox's Bazar"/>
    <x v="1"/>
    <s v="Nhilla"/>
    <s v="Camp 25"/>
    <x v="7"/>
    <d v="2022-12-01T00:00:00"/>
    <x v="0"/>
    <m/>
    <m/>
    <m/>
    <m/>
    <m/>
    <s v="Md. Fuhad Mollah"/>
    <n v="1708521596"/>
    <s v="fuhad.mollah@savethechildren.org"/>
    <s v="SCI"/>
  </r>
  <r>
    <n v="4406"/>
    <s v="SCI"/>
    <s v="SCI"/>
    <s v="SCI"/>
    <s v="WASH"/>
    <x v="2"/>
    <x v="4"/>
    <s v="# of HP sessions at HH level"/>
    <m/>
    <n v="143"/>
    <s v="completed"/>
    <s v="Chittagong"/>
    <s v="Cox's Bazar"/>
    <x v="1"/>
    <s v="Nhilla"/>
    <s v="Camp 25"/>
    <x v="7"/>
    <d v="2022-12-01T00:00:00"/>
    <x v="0"/>
    <m/>
    <m/>
    <m/>
    <m/>
    <m/>
    <s v="Md. Fuhad Mollah"/>
    <n v="1708521596"/>
    <s v="fuhad.mollah@savethechildren.org"/>
    <s v="SCI"/>
  </r>
  <r>
    <n v="4407"/>
    <s v="SCI"/>
    <s v="SCI"/>
    <s v="SCI"/>
    <s v="WASH"/>
    <x v="3"/>
    <x v="5"/>
    <s v="# of campaign per camp "/>
    <m/>
    <n v="2"/>
    <s v="completed"/>
    <s v="Chittagong"/>
    <s v="Cox's Bazar"/>
    <x v="1"/>
    <s v="Nhilla"/>
    <s v="Camp 25"/>
    <x v="7"/>
    <d v="2022-12-01T00:00:00"/>
    <x v="0"/>
    <m/>
    <m/>
    <m/>
    <m/>
    <m/>
    <s v="Md. Fuhad Mollah"/>
    <n v="1708521596"/>
    <s v="fuhad.mollah@savethechildren.org"/>
    <s v="SCI"/>
  </r>
  <r>
    <n v="4408"/>
    <s v="IOM"/>
    <s v="DSK"/>
    <s v="IOM"/>
    <s v="WASH"/>
    <x v="0"/>
    <x v="0"/>
    <s v="# of tube well"/>
    <m/>
    <n v="116"/>
    <s v="completed"/>
    <s v="Chittagong"/>
    <s v="Cox's Bazar"/>
    <x v="0"/>
    <s v="Palong Khali"/>
    <s v="Camp 18"/>
    <x v="7"/>
    <d v="2022-09-01T00:00:00"/>
    <x v="0"/>
    <m/>
    <m/>
    <m/>
    <m/>
    <m/>
    <s v="Md. Shalahuddin Kader"/>
    <n v="1845101021"/>
    <s v="shalahuddin@dskbangladesh.org"/>
    <s v="IOM-DSK"/>
  </r>
  <r>
    <n v="4409"/>
    <s v="IOM"/>
    <s v="DSK"/>
    <s v="IOM"/>
    <s v="WASH"/>
    <x v="0"/>
    <x v="12"/>
    <s v="# of water network"/>
    <m/>
    <n v="2"/>
    <s v="completed"/>
    <s v="Chittagong"/>
    <s v="Cox's Bazar"/>
    <x v="0"/>
    <s v="Palong Khali"/>
    <s v="Camp 18"/>
    <x v="7"/>
    <d v="2022-09-01T00:00:00"/>
    <x v="0"/>
    <m/>
    <m/>
    <m/>
    <m/>
    <m/>
    <s v="Md. Shalahuddin Kader"/>
    <n v="1845101021"/>
    <s v="shalahuddin@dskbangladesh.org"/>
    <s v="IOM-DSK"/>
  </r>
  <r>
    <n v="4410"/>
    <s v="IOM"/>
    <s v="DSK"/>
    <s v="IOM"/>
    <s v="WASH"/>
    <x v="1"/>
    <x v="1"/>
    <s v="# of door "/>
    <m/>
    <n v="43"/>
    <s v="completed"/>
    <s v="Chittagong"/>
    <s v="Cox's Bazar"/>
    <x v="0"/>
    <s v="Palong Khali"/>
    <s v="Camp 18"/>
    <x v="7"/>
    <d v="2022-09-01T00:00:00"/>
    <x v="0"/>
    <m/>
    <m/>
    <m/>
    <m/>
    <m/>
    <s v="Md. Shalahuddin Kader"/>
    <n v="1845101021"/>
    <s v="shalahuddin@dskbangladesh.org"/>
    <s v="IOM-DSK"/>
  </r>
  <r>
    <n v="4411"/>
    <s v="IOM"/>
    <s v="DSK"/>
    <s v="IOM"/>
    <s v="WASH"/>
    <x v="1"/>
    <x v="8"/>
    <s v="# of FSM Site"/>
    <m/>
    <n v="11"/>
    <s v="completed"/>
    <s v="Chittagong"/>
    <s v="Cox's Bazar"/>
    <x v="0"/>
    <s v="Palong Khali"/>
    <s v="Camp 18"/>
    <x v="7"/>
    <d v="2022-09-01T00:00:00"/>
    <x v="0"/>
    <m/>
    <m/>
    <m/>
    <m/>
    <m/>
    <s v="Md. Shalahuddin Kader"/>
    <n v="1845101021"/>
    <s v="shalahuddin@dskbangladesh.org"/>
    <s v="IOM-DSK"/>
  </r>
  <r>
    <n v="4412"/>
    <s v="IOM"/>
    <s v="DSK"/>
    <s v="IOM"/>
    <s v="WASH"/>
    <x v="1"/>
    <x v="2"/>
    <s v="# of FSM Site"/>
    <m/>
    <n v="1"/>
    <s v="completed"/>
    <s v="Chittagong"/>
    <s v="Cox's Bazar"/>
    <x v="0"/>
    <s v="Palong Khali"/>
    <s v="Camp 18"/>
    <x v="7"/>
    <d v="2022-09-01T00:00:00"/>
    <x v="0"/>
    <m/>
    <m/>
    <m/>
    <m/>
    <m/>
    <s v="Md. Shalahuddin Kader"/>
    <n v="1845101021"/>
    <s v="shalahuddin@dskbangladesh.org"/>
    <s v="IOM-DSK"/>
  </r>
  <r>
    <n v="4413"/>
    <s v="IOM"/>
    <s v="DSK"/>
    <s v="IOM"/>
    <s v="WASH"/>
    <x v="1"/>
    <x v="9"/>
    <s v="# of door"/>
    <m/>
    <n v="79"/>
    <s v="completed"/>
    <s v="Chittagong"/>
    <s v="Cox's Bazar"/>
    <x v="0"/>
    <s v="Palong Khali"/>
    <s v="Camp 18"/>
    <x v="7"/>
    <d v="2022-09-01T00:00:00"/>
    <x v="0"/>
    <m/>
    <m/>
    <m/>
    <m/>
    <m/>
    <s v="Md. Shalahuddin Kader"/>
    <n v="1845101021"/>
    <s v="shalahuddin@dskbangladesh.org"/>
    <s v="IOM-DSK"/>
  </r>
  <r>
    <n v="4414"/>
    <s v="IOM"/>
    <s v="DSK"/>
    <s v="IOM"/>
    <s v="WASH"/>
    <x v="2"/>
    <x v="19"/>
    <s v="# of estimated persons reached by mass-media campaign"/>
    <m/>
    <n v="3"/>
    <s v="completed"/>
    <s v="Chittagong"/>
    <s v="Cox's Bazar"/>
    <x v="0"/>
    <s v="Palong Khali"/>
    <s v="Camp 18"/>
    <x v="7"/>
    <d v="2022-09-01T00:00:00"/>
    <x v="0"/>
    <m/>
    <m/>
    <m/>
    <m/>
    <m/>
    <s v="Md. Shalahuddin Kader"/>
    <n v="1845101021"/>
    <s v="shalahuddin@dskbangladesh.org"/>
    <s v="IOM-DSK"/>
  </r>
  <r>
    <n v="4415"/>
    <s v="IOM"/>
    <s v="DSK"/>
    <s v="IOM"/>
    <s v="WASH"/>
    <x v="2"/>
    <x v="20"/>
    <s v="# of household"/>
    <m/>
    <n v="416"/>
    <s v="completed"/>
    <s v="Chittagong"/>
    <s v="Cox's Bazar"/>
    <x v="0"/>
    <s v="Palong Khali"/>
    <s v="Camp 18"/>
    <x v="7"/>
    <d v="2022-09-01T00:00:00"/>
    <x v="0"/>
    <m/>
    <m/>
    <m/>
    <m/>
    <m/>
    <s v="Md. Shalahuddin Kader"/>
    <n v="1845101021"/>
    <s v="shalahuddin@dskbangladesh.org"/>
    <s v="IOM-DSK"/>
  </r>
  <r>
    <n v="4416"/>
    <s v="IOM"/>
    <s v="DSK"/>
    <s v="IOM"/>
    <s v="WASH"/>
    <x v="3"/>
    <x v="5"/>
    <s v="# of campaign per camp "/>
    <m/>
    <n v="13"/>
    <s v="completed"/>
    <s v="Chittagong"/>
    <s v="Cox's Bazar"/>
    <x v="0"/>
    <s v="Palong Khali"/>
    <s v="Camp 18"/>
    <x v="7"/>
    <d v="2022-09-01T00:00:00"/>
    <x v="0"/>
    <m/>
    <m/>
    <m/>
    <m/>
    <m/>
    <s v="Md. Shalahuddin Kader"/>
    <n v="1845101021"/>
    <s v="shalahuddin@dskbangladesh.org"/>
    <s v="IOM-DSK"/>
  </r>
  <r>
    <n v="4417"/>
    <s v="IOM"/>
    <s v="DSK"/>
    <s v="IOM"/>
    <s v="WASH"/>
    <x v="3"/>
    <x v="36"/>
    <s v="# of plant"/>
    <m/>
    <n v="1"/>
    <s v="completed"/>
    <s v="Chittagong"/>
    <s v="Cox's Bazar"/>
    <x v="0"/>
    <s v="Palong Khali"/>
    <s v="Camp 18"/>
    <x v="7"/>
    <d v="2022-09-01T00:00:00"/>
    <x v="0"/>
    <m/>
    <m/>
    <m/>
    <m/>
    <m/>
    <s v="Md. Shalahuddin Kader"/>
    <n v="1845101021"/>
    <s v="shalahuddin@dskbangladesh.org"/>
    <s v="IOM-DSK"/>
  </r>
  <r>
    <n v="4418"/>
    <s v="SCI"/>
    <s v="SCI"/>
    <s v="SCI"/>
    <s v="WASH"/>
    <x v="0"/>
    <x v="12"/>
    <s v="# of water network"/>
    <m/>
    <n v="1"/>
    <s v="completed"/>
    <s v="Chittagong"/>
    <s v="Cox's Bazar"/>
    <x v="1"/>
    <s v="Nhilla"/>
    <s v="Camp 27"/>
    <x v="7"/>
    <d v="2022-12-01T00:00:00"/>
    <x v="0"/>
    <m/>
    <m/>
    <m/>
    <m/>
    <m/>
    <s v="Md. Fuhad Mollah"/>
    <n v="1708521596"/>
    <s v="fuhad.mollah@savethechildren.org"/>
    <s v="SCI"/>
  </r>
  <r>
    <n v="4419"/>
    <s v="SCI"/>
    <s v="SCI"/>
    <s v="SCI"/>
    <s v="WASH"/>
    <x v="1"/>
    <x v="1"/>
    <s v="# of door "/>
    <m/>
    <n v="14"/>
    <s v="completed"/>
    <s v="Chittagong"/>
    <s v="Cox's Bazar"/>
    <x v="1"/>
    <s v="Nhilla"/>
    <s v="Camp 27"/>
    <x v="7"/>
    <d v="2022-12-01T00:00:00"/>
    <x v="0"/>
    <m/>
    <m/>
    <m/>
    <m/>
    <m/>
    <s v="Md. Fuhad Mollah"/>
    <n v="1708521596"/>
    <s v="fuhad.mollah@savethechildren.org"/>
    <s v="SCI"/>
  </r>
  <r>
    <n v="4420"/>
    <s v="SCI"/>
    <s v="SCI"/>
    <s v="SCI"/>
    <s v="WASH"/>
    <x v="1"/>
    <x v="9"/>
    <s v="# of door"/>
    <m/>
    <n v="54"/>
    <s v="completed"/>
    <s v="Chittagong"/>
    <s v="Cox's Bazar"/>
    <x v="1"/>
    <s v="Nhilla"/>
    <s v="Camp 27"/>
    <x v="7"/>
    <d v="2022-12-01T00:00:00"/>
    <x v="0"/>
    <m/>
    <m/>
    <m/>
    <m/>
    <m/>
    <s v="Md. Fuhad Mollah"/>
    <n v="1708521596"/>
    <s v="fuhad.mollah@savethechildren.org"/>
    <s v="SCI"/>
  </r>
  <r>
    <n v="4421"/>
    <s v="SCI"/>
    <s v="SCI"/>
    <s v="SCI"/>
    <s v="WASH"/>
    <x v="1"/>
    <x v="3"/>
    <s v="# of door"/>
    <m/>
    <n v="60"/>
    <s v="completed"/>
    <s v="Chittagong"/>
    <s v="Cox's Bazar"/>
    <x v="1"/>
    <s v="Nhilla"/>
    <s v="Camp 27"/>
    <x v="7"/>
    <d v="2022-12-01T00:00:00"/>
    <x v="0"/>
    <m/>
    <m/>
    <m/>
    <m/>
    <m/>
    <s v="Md. Fuhad Mollah"/>
    <n v="1708521596"/>
    <s v="fuhad.mollah@savethechildren.org"/>
    <s v="SCI"/>
  </r>
  <r>
    <n v="4422"/>
    <s v="SCI"/>
    <s v="SCI"/>
    <s v="SCI"/>
    <s v="WASH"/>
    <x v="2"/>
    <x v="4"/>
    <s v="# of HP sessions at HH level"/>
    <m/>
    <n v="116"/>
    <s v="completed"/>
    <s v="Chittagong"/>
    <s v="Cox's Bazar"/>
    <x v="1"/>
    <s v="Nhilla"/>
    <s v="Camp 27"/>
    <x v="7"/>
    <d v="2022-12-01T00:00:00"/>
    <x v="0"/>
    <m/>
    <m/>
    <m/>
    <m/>
    <m/>
    <s v="Md. Fuhad Mollah"/>
    <n v="1708521596"/>
    <s v="fuhad.mollah@savethechildren.org"/>
    <s v="SCI"/>
  </r>
  <r>
    <n v="4423"/>
    <s v="SCI"/>
    <s v="SCI"/>
    <s v="SCI"/>
    <s v="WASH"/>
    <x v="3"/>
    <x v="5"/>
    <s v="# of campaign per camp "/>
    <m/>
    <n v="2"/>
    <s v="completed"/>
    <s v="Chittagong"/>
    <s v="Cox's Bazar"/>
    <x v="1"/>
    <s v="Nhilla"/>
    <s v="Camp 27"/>
    <x v="7"/>
    <d v="2022-12-01T00:00:00"/>
    <x v="0"/>
    <m/>
    <m/>
    <m/>
    <m/>
    <m/>
    <s v="Md. Fuhad Mollah"/>
    <n v="1708521596"/>
    <s v="fuhad.mollah@savethechildren.org"/>
    <s v="SCI"/>
  </r>
  <r>
    <n v="4424"/>
    <s v="SCI"/>
    <s v="SCI"/>
    <s v="SCI"/>
    <s v="WASH"/>
    <x v="3"/>
    <x v="36"/>
    <s v="# of plant"/>
    <m/>
    <n v="1"/>
    <s v="completed"/>
    <s v="Chittagong"/>
    <s v="Cox's Bazar"/>
    <x v="1"/>
    <s v="Nhilla"/>
    <s v="Camp 27"/>
    <x v="7"/>
    <d v="2022-12-01T00:00:00"/>
    <x v="0"/>
    <m/>
    <m/>
    <m/>
    <m/>
    <m/>
    <s v="Md. Fuhad Mollah"/>
    <n v="1708521596"/>
    <s v="fuhad.mollah@savethechildren.org"/>
    <s v="SCI"/>
  </r>
  <r>
    <n v="4425"/>
    <s v="ACF"/>
    <s v="ACF"/>
    <s v="GAC"/>
    <s v="WASH"/>
    <x v="0"/>
    <x v="0"/>
    <s v="# of tube well"/>
    <m/>
    <n v="12"/>
    <s v="completed"/>
    <s v="Chittagong"/>
    <s v="Cox's Bazar"/>
    <x v="0"/>
    <s v="Palong Khali"/>
    <s v="Camp 02E"/>
    <x v="7"/>
    <d v="2022-12-01T00:00:00"/>
    <x v="0"/>
    <m/>
    <m/>
    <m/>
    <m/>
    <m/>
    <s v="Moammad Shajan Siraj"/>
    <n v="1813213381"/>
    <s v="washhppm-cox@bd-actionagainsthunger.org"/>
    <s v="ACF"/>
  </r>
  <r>
    <n v="4426"/>
    <s v="ACF"/>
    <s v="ACF"/>
    <s v="GAC"/>
    <s v="WASH"/>
    <x v="0"/>
    <x v="7"/>
    <s v="N/A"/>
    <m/>
    <n v="617"/>
    <s v="completed"/>
    <s v="Chittagong"/>
    <s v="Cox's Bazar"/>
    <x v="0"/>
    <s v="Palong Khali"/>
    <s v="Camp 02E"/>
    <x v="7"/>
    <d v="2022-12-01T00:00:00"/>
    <x v="0"/>
    <m/>
    <m/>
    <m/>
    <m/>
    <m/>
    <s v="Moammad Shajan Siraj"/>
    <n v="1813213381"/>
    <s v="washhppm-cox@bd-actionagainsthunger.org"/>
    <s v="ACF"/>
  </r>
  <r>
    <n v="4427"/>
    <s v="ACF"/>
    <s v="ACF"/>
    <s v="GAC"/>
    <s v="WASH"/>
    <x v="1"/>
    <x v="1"/>
    <s v="# of door "/>
    <m/>
    <n v="4"/>
    <s v="completed"/>
    <s v="Chittagong"/>
    <s v="Cox's Bazar"/>
    <x v="0"/>
    <s v="Palong Khali"/>
    <s v="Camp 02E"/>
    <x v="7"/>
    <d v="2022-12-01T00:00:00"/>
    <x v="0"/>
    <m/>
    <m/>
    <m/>
    <m/>
    <m/>
    <s v="Moammad Shajan Siraj"/>
    <n v="1813213381"/>
    <s v="washhppm-cox@bd-actionagainsthunger.org"/>
    <s v="ACF"/>
  </r>
  <r>
    <n v="4428"/>
    <s v="ACF"/>
    <s v="ACF"/>
    <s v="GAC"/>
    <s v="WASH"/>
    <x v="1"/>
    <x v="8"/>
    <s v="# of FSM Site"/>
    <m/>
    <n v="3"/>
    <s v="completed"/>
    <s v="Chittagong"/>
    <s v="Cox's Bazar"/>
    <x v="0"/>
    <s v="Palong Khali"/>
    <s v="Camp 02E"/>
    <x v="7"/>
    <d v="2022-12-01T00:00:00"/>
    <x v="0"/>
    <m/>
    <m/>
    <m/>
    <m/>
    <m/>
    <s v="Moammad Shajan Siraj"/>
    <n v="1813213381"/>
    <s v="washhppm-cox@bd-actionagainsthunger.org"/>
    <s v="ACF"/>
  </r>
  <r>
    <n v="4429"/>
    <s v="ACF"/>
    <s v="ACF"/>
    <s v="GAC"/>
    <s v="WASH"/>
    <x v="1"/>
    <x v="9"/>
    <s v="# of door"/>
    <m/>
    <n v="4"/>
    <s v="completed"/>
    <s v="Chittagong"/>
    <s v="Cox's Bazar"/>
    <x v="0"/>
    <s v="Palong Khali"/>
    <s v="Camp 02E"/>
    <x v="7"/>
    <d v="2022-12-01T00:00:00"/>
    <x v="0"/>
    <m/>
    <m/>
    <m/>
    <m/>
    <m/>
    <s v="Moammad Shajan Siraj"/>
    <n v="1813213381"/>
    <s v="washhppm-cox@bd-actionagainsthunger.org"/>
    <s v="ACF"/>
  </r>
  <r>
    <n v="4430"/>
    <s v="ACF"/>
    <s v="ACF"/>
    <s v="GAC"/>
    <s v="WASH"/>
    <x v="1"/>
    <x v="3"/>
    <s v="# of door"/>
    <m/>
    <n v="92"/>
    <s v="completed"/>
    <s v="Chittagong"/>
    <s v="Cox's Bazar"/>
    <x v="0"/>
    <s v="Palong Khali"/>
    <s v="Camp 02E"/>
    <x v="7"/>
    <d v="2022-12-01T00:00:00"/>
    <x v="0"/>
    <m/>
    <m/>
    <m/>
    <m/>
    <m/>
    <s v="Moammad Shajan Siraj"/>
    <n v="1813213381"/>
    <s v="washhppm-cox@bd-actionagainsthunger.org"/>
    <s v="ACF"/>
  </r>
  <r>
    <n v="4431"/>
    <s v="ACF"/>
    <s v="ACF"/>
    <s v="GAC"/>
    <s v="WASH"/>
    <x v="1"/>
    <x v="7"/>
    <s v="N/A"/>
    <m/>
    <n v="2"/>
    <s v="completed"/>
    <s v="Chittagong"/>
    <s v="Cox's Bazar"/>
    <x v="0"/>
    <s v="Palong Khali"/>
    <s v="Camp 02E"/>
    <x v="7"/>
    <d v="2022-12-01T00:00:00"/>
    <x v="0"/>
    <m/>
    <m/>
    <m/>
    <m/>
    <m/>
    <s v="Moammad Shajan Siraj"/>
    <n v="1813213381"/>
    <s v="washhppm-cox@bd-actionagainsthunger.org"/>
    <s v="ACF"/>
  </r>
  <r>
    <n v="4432"/>
    <s v="ACF"/>
    <s v="ACF"/>
    <s v="GAC"/>
    <s v="WASH"/>
    <x v="2"/>
    <x v="10"/>
    <s v="# of HP sessions at community level"/>
    <m/>
    <n v="420"/>
    <s v="completed"/>
    <s v="Chittagong"/>
    <s v="Cox's Bazar"/>
    <x v="0"/>
    <s v="Palong Khali"/>
    <s v="Camp 02E"/>
    <x v="7"/>
    <d v="2022-12-01T00:00:00"/>
    <x v="0"/>
    <m/>
    <m/>
    <m/>
    <m/>
    <m/>
    <s v="Moammad Shajan Siraj"/>
    <n v="1813213381"/>
    <s v="washhppm-cox@bd-actionagainsthunger.org"/>
    <s v="ACF"/>
  </r>
  <r>
    <n v="4433"/>
    <s v="ACF"/>
    <s v="ACF"/>
    <s v="GAC"/>
    <s v="WASH"/>
    <x v="2"/>
    <x v="4"/>
    <s v="# of HP sessions at HH level"/>
    <m/>
    <n v="840"/>
    <s v="completed"/>
    <s v="Chittagong"/>
    <s v="Cox's Bazar"/>
    <x v="0"/>
    <s v="Palong Khali"/>
    <s v="Camp 02E"/>
    <x v="7"/>
    <d v="2022-12-01T00:00:00"/>
    <x v="0"/>
    <m/>
    <m/>
    <m/>
    <m/>
    <m/>
    <s v="Moammad Shajan Siraj"/>
    <n v="1813213381"/>
    <s v="washhppm-cox@bd-actionagainsthunger.org"/>
    <s v="ACF"/>
  </r>
  <r>
    <n v="4434"/>
    <s v="ACF"/>
    <s v="ACF"/>
    <s v="GAC"/>
    <s v="WASH"/>
    <x v="2"/>
    <x v="33"/>
    <s v="# of facilities"/>
    <m/>
    <n v="92"/>
    <s v="completed"/>
    <s v="Chittagong"/>
    <s v="Cox's Bazar"/>
    <x v="0"/>
    <s v="Palong Khali"/>
    <s v="Camp 02E"/>
    <x v="7"/>
    <d v="2022-12-01T00:00:00"/>
    <x v="0"/>
    <m/>
    <m/>
    <m/>
    <m/>
    <m/>
    <s v="Moammad Shajan Siraj"/>
    <n v="1813213381"/>
    <s v="washhppm-cox@bd-actionagainsthunger.org"/>
    <s v="ACF"/>
  </r>
  <r>
    <n v="4435"/>
    <s v="ACF"/>
    <s v="ACF"/>
    <s v="GAC"/>
    <s v="WASH"/>
    <x v="3"/>
    <x v="7"/>
    <s v="N/A"/>
    <m/>
    <n v="8540"/>
    <s v="completed"/>
    <s v="Chittagong"/>
    <s v="Cox's Bazar"/>
    <x v="0"/>
    <s v="Palong Khali"/>
    <s v="Camp 02E"/>
    <x v="7"/>
    <d v="2022-12-01T00:00:00"/>
    <x v="0"/>
    <m/>
    <m/>
    <m/>
    <m/>
    <m/>
    <s v="Moammad Shajan Siraj"/>
    <n v="1813213381"/>
    <s v="washhppm-cox@bd-actionagainsthunger.org"/>
    <s v="ACF"/>
  </r>
  <r>
    <n v="4436"/>
    <s v="IOM"/>
    <s v="DSK"/>
    <s v="IOM"/>
    <s v="WASH"/>
    <x v="0"/>
    <x v="0"/>
    <s v="# of tube well"/>
    <m/>
    <n v="239"/>
    <s v="completed"/>
    <s v="Chittagong"/>
    <s v="Cox's Bazar"/>
    <x v="0"/>
    <s v="Palong Khali"/>
    <s v="Camp 19"/>
    <x v="7"/>
    <d v="2022-09-01T00:00:00"/>
    <x v="0"/>
    <m/>
    <m/>
    <m/>
    <m/>
    <m/>
    <s v="Md. Shalahuddin Kader"/>
    <n v="1845101021"/>
    <s v="shalahuddin@dskbangladesh.org"/>
    <s v="IOM-DSK"/>
  </r>
  <r>
    <n v="4437"/>
    <s v="IOM"/>
    <s v="DSK"/>
    <s v="IOM"/>
    <s v="WASH"/>
    <x v="0"/>
    <x v="12"/>
    <s v="# of water network"/>
    <m/>
    <n v="5"/>
    <s v="completed"/>
    <s v="Chittagong"/>
    <s v="Cox's Bazar"/>
    <x v="0"/>
    <s v="Palong Khali"/>
    <s v="Camp 19"/>
    <x v="7"/>
    <d v="2022-09-01T00:00:00"/>
    <x v="0"/>
    <m/>
    <m/>
    <m/>
    <m/>
    <m/>
    <s v="Md. Shalahuddin Kader"/>
    <n v="1845101021"/>
    <s v="shalahuddin@dskbangladesh.org"/>
    <s v="IOM-DSK"/>
  </r>
  <r>
    <n v="4438"/>
    <s v="IOM"/>
    <s v="DSK"/>
    <s v="IOM"/>
    <s v="WASH"/>
    <x v="1"/>
    <x v="1"/>
    <s v="# of door "/>
    <m/>
    <n v="168"/>
    <s v="completed"/>
    <s v="Chittagong"/>
    <s v="Cox's Bazar"/>
    <x v="0"/>
    <s v="Palong Khali"/>
    <s v="Camp 19"/>
    <x v="7"/>
    <d v="2022-09-01T00:00:00"/>
    <x v="0"/>
    <m/>
    <m/>
    <m/>
    <m/>
    <m/>
    <s v="Md. Shalahuddin Kader"/>
    <n v="1845101021"/>
    <s v="shalahuddin@dskbangladesh.org"/>
    <s v="IOM-DSK"/>
  </r>
  <r>
    <n v="4439"/>
    <s v="IOM"/>
    <s v="DSK"/>
    <s v="IOM"/>
    <s v="WASH"/>
    <x v="1"/>
    <x v="8"/>
    <s v="# of FSM Site"/>
    <m/>
    <n v="1"/>
    <s v="completed"/>
    <s v="Chittagong"/>
    <s v="Cox's Bazar"/>
    <x v="0"/>
    <s v="Palong Khali"/>
    <s v="Camp 19"/>
    <x v="7"/>
    <d v="2022-09-01T00:00:00"/>
    <x v="0"/>
    <m/>
    <m/>
    <m/>
    <m/>
    <m/>
    <s v="Md. Shalahuddin Kader"/>
    <n v="1845101021"/>
    <s v="shalahuddin@dskbangladesh.org"/>
    <s v="IOM-DSK"/>
  </r>
  <r>
    <n v="4440"/>
    <s v="IOM"/>
    <s v="DSK"/>
    <s v="IOM"/>
    <s v="WASH"/>
    <x v="1"/>
    <x v="9"/>
    <s v="# of door"/>
    <m/>
    <n v="305"/>
    <s v="completed"/>
    <s v="Chittagong"/>
    <s v="Cox's Bazar"/>
    <x v="0"/>
    <s v="Palong Khali"/>
    <s v="Camp 19"/>
    <x v="7"/>
    <d v="2022-09-01T00:00:00"/>
    <x v="0"/>
    <m/>
    <m/>
    <m/>
    <m/>
    <m/>
    <s v="Md. Shalahuddin Kader"/>
    <n v="1845101021"/>
    <s v="shalahuddin@dskbangladesh.org"/>
    <s v="IOM-DSK"/>
  </r>
  <r>
    <n v="4441"/>
    <s v="IOM"/>
    <s v="DSK"/>
    <s v="IOM"/>
    <s v="WASH"/>
    <x v="1"/>
    <x v="3"/>
    <s v="# of door"/>
    <m/>
    <n v="440"/>
    <s v="completed"/>
    <s v="Chittagong"/>
    <s v="Cox's Bazar"/>
    <x v="0"/>
    <s v="Palong Khali"/>
    <s v="Camp 19"/>
    <x v="7"/>
    <d v="2022-09-01T00:00:00"/>
    <x v="0"/>
    <m/>
    <m/>
    <m/>
    <m/>
    <m/>
    <s v="Md. Shalahuddin Kader"/>
    <n v="1845101021"/>
    <s v="shalahuddin@dskbangladesh.org"/>
    <s v="IOM-DSK"/>
  </r>
  <r>
    <n v="4442"/>
    <s v="IOM"/>
    <s v="DSK"/>
    <s v="IOM"/>
    <s v="WASH"/>
    <x v="2"/>
    <x v="19"/>
    <s v="# of estimated persons reached by mass-media campaign"/>
    <m/>
    <n v="4"/>
    <s v="completed"/>
    <s v="Chittagong"/>
    <s v="Cox's Bazar"/>
    <x v="0"/>
    <s v="Palong Khali"/>
    <s v="Camp 19"/>
    <x v="7"/>
    <d v="2022-09-01T00:00:00"/>
    <x v="0"/>
    <m/>
    <m/>
    <m/>
    <m/>
    <m/>
    <s v="Md. Shalahuddin Kader"/>
    <n v="1845101021"/>
    <s v="shalahuddin@dskbangladesh.org"/>
    <s v="IOM-DSK"/>
  </r>
  <r>
    <n v="4443"/>
    <s v="IOM"/>
    <s v="DSK"/>
    <s v="IOM"/>
    <s v="WASH"/>
    <x v="2"/>
    <x v="20"/>
    <s v="# of household"/>
    <m/>
    <n v="1221"/>
    <s v="completed"/>
    <s v="Chittagong"/>
    <s v="Cox's Bazar"/>
    <x v="0"/>
    <s v="Palong Khali"/>
    <s v="Camp 19"/>
    <x v="7"/>
    <d v="2022-09-01T00:00:00"/>
    <x v="0"/>
    <m/>
    <m/>
    <m/>
    <m/>
    <m/>
    <s v="Md. Shalahuddin Kader"/>
    <n v="1845101021"/>
    <s v="shalahuddin@dskbangladesh.org"/>
    <s v="IOM-DSK"/>
  </r>
  <r>
    <n v="4444"/>
    <s v="IOM"/>
    <s v="DSK"/>
    <s v="IOM"/>
    <s v="WASH"/>
    <x v="3"/>
    <x v="5"/>
    <s v="# of campaign per camp "/>
    <m/>
    <n v="18"/>
    <s v="completed"/>
    <s v="Chittagong"/>
    <s v="Cox's Bazar"/>
    <x v="0"/>
    <s v="Palong Khali"/>
    <s v="Camp 19"/>
    <x v="7"/>
    <d v="2022-09-01T00:00:00"/>
    <x v="0"/>
    <m/>
    <m/>
    <m/>
    <m/>
    <m/>
    <s v="Md. Shalahuddin Kader"/>
    <n v="1845101021"/>
    <s v="shalahuddin@dskbangladesh.org"/>
    <s v="IOM-DSK"/>
  </r>
  <r>
    <n v="4445"/>
    <s v="IOM"/>
    <s v="DSK"/>
    <s v="IOM"/>
    <s v="WASH"/>
    <x v="3"/>
    <x v="36"/>
    <s v="# of plant"/>
    <m/>
    <n v="2"/>
    <s v="completed"/>
    <s v="Chittagong"/>
    <s v="Cox's Bazar"/>
    <x v="0"/>
    <s v="Palong Khali"/>
    <s v="Camp 19"/>
    <x v="7"/>
    <d v="2022-09-01T00:00:00"/>
    <x v="0"/>
    <m/>
    <m/>
    <m/>
    <m/>
    <m/>
    <s v="Md. Shalahuddin Kader"/>
    <n v="1845101021"/>
    <s v="shalahuddin@dskbangladesh.org"/>
    <s v="IOM-DSK"/>
  </r>
  <r>
    <n v="4446"/>
    <s v="UNICEF"/>
    <s v="NGOF"/>
    <s v="UNICEF"/>
    <s v="WASH"/>
    <x v="0"/>
    <x v="0"/>
    <s v="# of tube well"/>
    <m/>
    <n v="194"/>
    <s v="completed"/>
    <s v="Chittagong"/>
    <s v="Cox's Bazar"/>
    <x v="0"/>
    <s v="Palong Khali"/>
    <s v="Camp 06"/>
    <x v="7"/>
    <d v="2023-01-01T00:00:00"/>
    <x v="0"/>
    <m/>
    <m/>
    <m/>
    <m/>
    <m/>
    <s v="Md Mosarraf Hossain"/>
    <n v="8801712003560"/>
    <s v="ngof.ukhia2@gmail.com"/>
    <s v="UNICEF-NGOF"/>
  </r>
  <r>
    <n v="4447"/>
    <s v="UNICEF"/>
    <s v="NGOF"/>
    <s v="UNICEF"/>
    <s v="WASH"/>
    <x v="0"/>
    <x v="12"/>
    <s v="# of water network"/>
    <m/>
    <n v="6"/>
    <s v="completed"/>
    <s v="Chittagong"/>
    <s v="Cox's Bazar"/>
    <x v="0"/>
    <s v="Palong Khali"/>
    <s v="Camp 06"/>
    <x v="7"/>
    <d v="2023-01-01T00:00:00"/>
    <x v="0"/>
    <m/>
    <m/>
    <m/>
    <m/>
    <m/>
    <s v="Md Mosarraf Hossain"/>
    <n v="8801712003560"/>
    <s v="ngof.ukhia2@gmail.com"/>
    <s v="UNICEF-NGOF"/>
  </r>
  <r>
    <n v="4448"/>
    <s v="UNICEF"/>
    <s v="NGOF"/>
    <s v="UNICEF"/>
    <s v="WASH"/>
    <x v="0"/>
    <x v="30"/>
    <s v="# of household"/>
    <m/>
    <n v="400"/>
    <s v="completed"/>
    <s v="Chittagong"/>
    <s v="Cox's Bazar"/>
    <x v="0"/>
    <s v="Palong Khali"/>
    <s v="Camp 06"/>
    <x v="7"/>
    <d v="2023-01-01T00:00:00"/>
    <x v="0"/>
    <m/>
    <m/>
    <m/>
    <m/>
    <m/>
    <s v="Md Mosarraf Hossain"/>
    <n v="8801712003560"/>
    <s v="ngof.ukhia2@gmail.com"/>
    <s v="UNICEF-NGOF"/>
  </r>
  <r>
    <n v="4449"/>
    <s v="UNICEF"/>
    <s v="NGOF"/>
    <s v="UNICEF"/>
    <s v="WASH"/>
    <x v="0"/>
    <x v="7"/>
    <s v="N/A"/>
    <m/>
    <n v="7"/>
    <s v="completed"/>
    <s v="Chittagong"/>
    <s v="Cox's Bazar"/>
    <x v="0"/>
    <s v="Palong Khali"/>
    <s v="Camp 06"/>
    <x v="7"/>
    <d v="2023-01-01T00:00:00"/>
    <x v="0"/>
    <m/>
    <m/>
    <m/>
    <m/>
    <m/>
    <s v="Md Mosarraf Hossain"/>
    <n v="8801712003560"/>
    <s v="ngof.ukhia2@gmail.com"/>
    <s v="UNICEF-NGOF"/>
  </r>
  <r>
    <n v="4450"/>
    <s v="UNICEF"/>
    <s v="NGOF"/>
    <s v="UNICEF"/>
    <s v="WASH"/>
    <x v="1"/>
    <x v="23"/>
    <s v="# of door "/>
    <m/>
    <n v="3"/>
    <s v="completed"/>
    <s v="Chittagong"/>
    <s v="Cox's Bazar"/>
    <x v="0"/>
    <s v="Palong Khali"/>
    <s v="Camp 06"/>
    <x v="7"/>
    <d v="2023-01-01T00:00:00"/>
    <x v="0"/>
    <m/>
    <m/>
    <m/>
    <m/>
    <m/>
    <s v="Md Mosarraf Hossain"/>
    <n v="8801712003560"/>
    <s v="ngof.ukhia2@gmail.com"/>
    <s v="UNICEF-NGOF"/>
  </r>
  <r>
    <n v="4451"/>
    <s v="UNICEF"/>
    <s v="NGOF"/>
    <s v="UNICEF"/>
    <s v="WASH"/>
    <x v="1"/>
    <x v="1"/>
    <s v="# of door "/>
    <m/>
    <n v="71"/>
    <s v="completed"/>
    <s v="Chittagong"/>
    <s v="Cox's Bazar"/>
    <x v="0"/>
    <s v="Palong Khali"/>
    <s v="Camp 06"/>
    <x v="7"/>
    <d v="2023-01-01T00:00:00"/>
    <x v="0"/>
    <m/>
    <m/>
    <m/>
    <m/>
    <m/>
    <s v="Md Mosarraf Hossain"/>
    <n v="8801712003560"/>
    <s v="ngof.ukhia2@gmail.com"/>
    <s v="UNICEF-NGOF"/>
  </r>
  <r>
    <n v="4452"/>
    <s v="UNICEF"/>
    <s v="NGOF"/>
    <s v="UNICEF"/>
    <s v="WASH"/>
    <x v="1"/>
    <x v="8"/>
    <s v="# of FSM Site"/>
    <m/>
    <n v="5"/>
    <s v="completed"/>
    <s v="Chittagong"/>
    <s v="Cox's Bazar"/>
    <x v="0"/>
    <s v="Palong Khali"/>
    <s v="Camp 06"/>
    <x v="7"/>
    <d v="2023-01-01T00:00:00"/>
    <x v="0"/>
    <m/>
    <m/>
    <m/>
    <m/>
    <m/>
    <s v="Md Mosarraf Hossain"/>
    <n v="8801712003560"/>
    <s v="ngof.ukhia2@gmail.com"/>
    <s v="UNICEF-NGOF"/>
  </r>
  <r>
    <n v="4453"/>
    <s v="UNICEF"/>
    <s v="NGOF"/>
    <s v="UNICEF"/>
    <s v="WASH"/>
    <x v="1"/>
    <x v="2"/>
    <s v="# of FSM Site"/>
    <m/>
    <n v="4"/>
    <s v="completed"/>
    <s v="Chittagong"/>
    <s v="Cox's Bazar"/>
    <x v="0"/>
    <s v="Palong Khali"/>
    <s v="Camp 06"/>
    <x v="7"/>
    <d v="2023-01-01T00:00:00"/>
    <x v="0"/>
    <m/>
    <m/>
    <m/>
    <m/>
    <m/>
    <s v="Md Mosarraf Hossain"/>
    <n v="8801712003560"/>
    <s v="ngof.ukhia2@gmail.com"/>
    <s v="UNICEF-NGOF"/>
  </r>
  <r>
    <n v="4454"/>
    <s v="UNICEF"/>
    <s v="NGOF"/>
    <s v="UNICEF"/>
    <s v="WASH"/>
    <x v="1"/>
    <x v="9"/>
    <s v="# of door"/>
    <m/>
    <n v="219"/>
    <s v="completed"/>
    <s v="Chittagong"/>
    <s v="Cox's Bazar"/>
    <x v="0"/>
    <s v="Palong Khali"/>
    <s v="Camp 06"/>
    <x v="7"/>
    <d v="2023-01-01T00:00:00"/>
    <x v="0"/>
    <m/>
    <m/>
    <m/>
    <m/>
    <m/>
    <s v="Md Mosarraf Hossain"/>
    <n v="8801712003560"/>
    <s v="ngof.ukhia2@gmail.com"/>
    <s v="UNICEF-NGOF"/>
  </r>
  <r>
    <n v="4455"/>
    <s v="UNICEF"/>
    <s v="NGOF"/>
    <s v="UNICEF"/>
    <s v="WASH"/>
    <x v="1"/>
    <x v="3"/>
    <s v="# of door"/>
    <m/>
    <n v="837"/>
    <s v="completed"/>
    <s v="Chittagong"/>
    <s v="Cox's Bazar"/>
    <x v="0"/>
    <s v="Palong Khali"/>
    <s v="Camp 06"/>
    <x v="7"/>
    <d v="2023-01-01T00:00:00"/>
    <x v="0"/>
    <m/>
    <m/>
    <m/>
    <m/>
    <m/>
    <s v="Md Mosarraf Hossain"/>
    <n v="8801712003560"/>
    <s v="ngof.ukhia2@gmail.com"/>
    <s v="UNICEF-NGOF"/>
  </r>
  <r>
    <n v="4456"/>
    <s v="UNICEF"/>
    <s v="NGOF"/>
    <s v="UNICEF"/>
    <s v="WASH"/>
    <x v="1"/>
    <x v="7"/>
    <s v="N/A"/>
    <m/>
    <n v="865"/>
    <s v="completed"/>
    <s v="Chittagong"/>
    <s v="Cox's Bazar"/>
    <x v="0"/>
    <s v="Palong Khali"/>
    <s v="Camp 06"/>
    <x v="7"/>
    <d v="2023-01-01T00:00:00"/>
    <x v="0"/>
    <m/>
    <m/>
    <m/>
    <m/>
    <m/>
    <s v="Md Mosarraf Hossain"/>
    <n v="8801712003560"/>
    <s v="ngof.ukhia2@gmail.com"/>
    <s v="UNICEF-NGOF"/>
  </r>
  <r>
    <n v="4457"/>
    <s v="UNICEF"/>
    <s v="NGOF"/>
    <s v="UNICEF"/>
    <s v="WASH"/>
    <x v="2"/>
    <x v="10"/>
    <s v="# of HP sessions at community level"/>
    <m/>
    <n v="5094"/>
    <s v="completed"/>
    <s v="Chittagong"/>
    <s v="Cox's Bazar"/>
    <x v="0"/>
    <s v="Palong Khali"/>
    <s v="Camp 06"/>
    <x v="7"/>
    <d v="2023-01-01T00:00:00"/>
    <x v="0"/>
    <m/>
    <m/>
    <m/>
    <m/>
    <m/>
    <s v="Md Mosarraf Hossain"/>
    <n v="8801712003560"/>
    <s v="ngof.ukhia2@gmail.com"/>
    <s v="UNICEF-NGOF"/>
  </r>
  <r>
    <n v="4458"/>
    <s v="UNICEF"/>
    <s v="NGOF"/>
    <s v="UNICEF"/>
    <s v="WASH"/>
    <x v="2"/>
    <x v="33"/>
    <s v="# of facilities"/>
    <m/>
    <n v="1560"/>
    <s v="completed"/>
    <s v="Chittagong"/>
    <s v="Cox's Bazar"/>
    <x v="0"/>
    <s v="Palong Khali"/>
    <s v="Camp 06"/>
    <x v="7"/>
    <d v="2023-01-01T00:00:00"/>
    <x v="0"/>
    <m/>
    <m/>
    <m/>
    <m/>
    <m/>
    <s v="Md Mosarraf Hossain"/>
    <n v="8801712003560"/>
    <s v="ngof.ukhia2@gmail.com"/>
    <s v="UNICEF-NGOF"/>
  </r>
  <r>
    <n v="4459"/>
    <s v="UNICEF"/>
    <s v="NGOF"/>
    <s v="UNICEF"/>
    <s v="WASH"/>
    <x v="2"/>
    <x v="7"/>
    <s v="N/A"/>
    <m/>
    <n v="379"/>
    <s v="completed"/>
    <s v="Chittagong"/>
    <s v="Cox's Bazar"/>
    <x v="0"/>
    <s v="Palong Khali"/>
    <s v="Camp 06"/>
    <x v="7"/>
    <d v="2023-01-01T00:00:00"/>
    <x v="0"/>
    <m/>
    <m/>
    <m/>
    <m/>
    <m/>
    <s v="Md Mosarraf Hossain"/>
    <n v="8801712003560"/>
    <s v="ngof.ukhia2@gmail.com"/>
    <s v="UNICEF-NGOF"/>
  </r>
  <r>
    <n v="4460"/>
    <s v="UNICEF"/>
    <s v="NGOF"/>
    <s v="UNICEF"/>
    <s v="WASH"/>
    <x v="3"/>
    <x v="36"/>
    <s v="# of plant"/>
    <m/>
    <n v="5"/>
    <s v="completed"/>
    <s v="Chittagong"/>
    <s v="Cox's Bazar"/>
    <x v="0"/>
    <s v="Palong Khali"/>
    <s v="Camp 06"/>
    <x v="7"/>
    <d v="2023-01-01T00:00:00"/>
    <x v="0"/>
    <m/>
    <m/>
    <m/>
    <m/>
    <m/>
    <s v="Md Mosarraf Hossain"/>
    <n v="8801712003560"/>
    <s v="ngof.ukhia2@gmail.com"/>
    <s v="UNICEF-NGOF"/>
  </r>
  <r>
    <n v="4461"/>
    <s v="UNICEF"/>
    <s v="NGOF"/>
    <s v="UNICEF"/>
    <s v="WASH"/>
    <x v="3"/>
    <x v="11"/>
    <s v="# of 80L/120L bin"/>
    <m/>
    <n v="150"/>
    <s v="completed"/>
    <s v="Chittagong"/>
    <s v="Cox's Bazar"/>
    <x v="0"/>
    <s v="Palong Khali"/>
    <s v="Camp 06"/>
    <x v="7"/>
    <d v="2023-01-01T00:00:00"/>
    <x v="0"/>
    <m/>
    <m/>
    <m/>
    <m/>
    <m/>
    <s v="Md Mosarraf Hossain"/>
    <n v="8801712003560"/>
    <s v="ngof.ukhia2@gmail.com"/>
    <s v="UNICEF-NGOF"/>
  </r>
  <r>
    <n v="4462"/>
    <s v="UNICEF"/>
    <s v="NGOF"/>
    <s v="UNICEF"/>
    <s v="WASH"/>
    <x v="3"/>
    <x v="7"/>
    <s v="N/A"/>
    <m/>
    <n v="1480"/>
    <s v="completed"/>
    <s v="Chittagong"/>
    <s v="Cox's Bazar"/>
    <x v="0"/>
    <s v="Palong Khali"/>
    <s v="Camp 06"/>
    <x v="7"/>
    <d v="2023-01-01T00:00:00"/>
    <x v="0"/>
    <m/>
    <m/>
    <m/>
    <m/>
    <m/>
    <s v="Md Mosarraf Hossain"/>
    <n v="8801712003560"/>
    <s v="ngof.ukhia2@gmail.com"/>
    <s v="UNICEF-NGOF"/>
  </r>
  <r>
    <n v="4463"/>
    <s v="UNICEF"/>
    <s v="NGOF"/>
    <s v="UNICEF"/>
    <s v="WASH"/>
    <x v="0"/>
    <x v="0"/>
    <s v="# of tube well"/>
    <m/>
    <n v="337"/>
    <s v="completed"/>
    <s v="Chittagong"/>
    <s v="Cox's Bazar"/>
    <x v="0"/>
    <s v="Palong Khali"/>
    <s v="Camp 07"/>
    <x v="7"/>
    <d v="2023-01-01T00:00:00"/>
    <x v="0"/>
    <m/>
    <m/>
    <m/>
    <m/>
    <m/>
    <s v="Md Mosarraf Hossain"/>
    <n v="8801712003560"/>
    <s v="ngof.ukhia2@gmail.com"/>
    <s v="UNICEF-NGOF"/>
  </r>
  <r>
    <n v="4464"/>
    <s v="UNICEF"/>
    <s v="NGOF"/>
    <s v="UNICEF"/>
    <s v="WASH"/>
    <x v="0"/>
    <x v="12"/>
    <s v="# of water network"/>
    <m/>
    <n v="12"/>
    <s v="completed"/>
    <s v="Chittagong"/>
    <s v="Cox's Bazar"/>
    <x v="0"/>
    <s v="Palong Khali"/>
    <s v="Camp 07"/>
    <x v="7"/>
    <d v="2023-01-01T00:00:00"/>
    <x v="0"/>
    <m/>
    <m/>
    <m/>
    <m/>
    <m/>
    <s v="Md Mosarraf Hossain"/>
    <n v="8801712003560"/>
    <s v="ngof.ukhia2@gmail.com"/>
    <s v="UNICEF-NGOF"/>
  </r>
  <r>
    <n v="4465"/>
    <s v="UNICEF"/>
    <s v="NGOF"/>
    <s v="UNICEF"/>
    <s v="WASH"/>
    <x v="0"/>
    <x v="30"/>
    <s v="# of household"/>
    <m/>
    <n v="1568"/>
    <s v="completed"/>
    <s v="Chittagong"/>
    <s v="Cox's Bazar"/>
    <x v="0"/>
    <s v="Palong Khali"/>
    <s v="Camp 07"/>
    <x v="7"/>
    <d v="2023-01-01T00:00:00"/>
    <x v="0"/>
    <m/>
    <m/>
    <m/>
    <m/>
    <m/>
    <s v="Md Mosarraf Hossain"/>
    <n v="8801712003560"/>
    <s v="ngof.ukhia2@gmail.com"/>
    <s v="UNICEF-NGOF"/>
  </r>
  <r>
    <n v="4466"/>
    <s v="UNICEF"/>
    <s v="NGOF"/>
    <s v="UNICEF"/>
    <s v="WASH"/>
    <x v="0"/>
    <x v="7"/>
    <s v="N/A"/>
    <m/>
    <n v="8"/>
    <s v="completed"/>
    <s v="Chittagong"/>
    <s v="Cox's Bazar"/>
    <x v="0"/>
    <s v="Palong Khali"/>
    <s v="Camp 07"/>
    <x v="7"/>
    <d v="2023-01-01T00:00:00"/>
    <x v="0"/>
    <m/>
    <m/>
    <m/>
    <m/>
    <m/>
    <s v="Md Mosarraf Hossain"/>
    <n v="8801712003560"/>
    <s v="ngof.ukhia2@gmail.com"/>
    <s v="UNICEF-NGOF"/>
  </r>
  <r>
    <n v="4467"/>
    <s v="UNICEF"/>
    <s v="NGOF"/>
    <s v="UNICEF"/>
    <s v="WASH"/>
    <x v="1"/>
    <x v="23"/>
    <s v="# of door "/>
    <m/>
    <n v="4"/>
    <s v="completed"/>
    <s v="Chittagong"/>
    <s v="Cox's Bazar"/>
    <x v="0"/>
    <s v="Palong Khali"/>
    <s v="Camp 07"/>
    <x v="7"/>
    <d v="2023-01-01T00:00:00"/>
    <x v="0"/>
    <m/>
    <m/>
    <m/>
    <m/>
    <m/>
    <s v="Md Mosarraf Hossain"/>
    <n v="8801712003560"/>
    <s v="ngof.ukhia2@gmail.com"/>
    <s v="UNICEF-NGOF"/>
  </r>
  <r>
    <n v="4468"/>
    <s v="UNICEF"/>
    <s v="NGOF"/>
    <s v="UNICEF"/>
    <s v="WASH"/>
    <x v="1"/>
    <x v="1"/>
    <s v="# of door "/>
    <m/>
    <n v="53"/>
    <s v="completed"/>
    <s v="Chittagong"/>
    <s v="Cox's Bazar"/>
    <x v="0"/>
    <s v="Palong Khali"/>
    <s v="Camp 07"/>
    <x v="7"/>
    <d v="2023-01-01T00:00:00"/>
    <x v="0"/>
    <m/>
    <m/>
    <m/>
    <m/>
    <m/>
    <s v="Md Mosarraf Hossain"/>
    <n v="8801712003560"/>
    <s v="ngof.ukhia2@gmail.com"/>
    <s v="UNICEF-NGOF"/>
  </r>
  <r>
    <n v="4469"/>
    <s v="UNICEF"/>
    <s v="NGOF"/>
    <s v="UNICEF"/>
    <s v="WASH"/>
    <x v="1"/>
    <x v="8"/>
    <s v="# of FSM Site"/>
    <m/>
    <n v="15"/>
    <s v="completed"/>
    <s v="Chittagong"/>
    <s v="Cox's Bazar"/>
    <x v="0"/>
    <s v="Palong Khali"/>
    <s v="Camp 07"/>
    <x v="7"/>
    <d v="2023-01-01T00:00:00"/>
    <x v="0"/>
    <m/>
    <m/>
    <m/>
    <m/>
    <m/>
    <s v="Md Mosarraf Hossain"/>
    <n v="8801712003560"/>
    <s v="ngof.ukhia2@gmail.com"/>
    <s v="UNICEF-NGOF"/>
  </r>
  <r>
    <n v="4470"/>
    <s v="UNICEF"/>
    <s v="NGOF"/>
    <s v="UNICEF"/>
    <s v="WASH"/>
    <x v="1"/>
    <x v="2"/>
    <s v="# of FSM Site"/>
    <m/>
    <n v="3"/>
    <s v="completed"/>
    <s v="Chittagong"/>
    <s v="Cox's Bazar"/>
    <x v="0"/>
    <s v="Palong Khali"/>
    <s v="Camp 07"/>
    <x v="7"/>
    <d v="2023-01-01T00:00:00"/>
    <x v="0"/>
    <m/>
    <m/>
    <m/>
    <m/>
    <m/>
    <s v="Md Mosarraf Hossain"/>
    <n v="8801712003560"/>
    <s v="ngof.ukhia2@gmail.com"/>
    <s v="UNICEF-NGOF"/>
  </r>
  <r>
    <n v="4471"/>
    <s v="UNICEF"/>
    <s v="NGOF"/>
    <s v="UNICEF"/>
    <s v="WASH"/>
    <x v="1"/>
    <x v="18"/>
    <s v="# of door"/>
    <m/>
    <n v="3"/>
    <s v="completed"/>
    <s v="Chittagong"/>
    <s v="Cox's Bazar"/>
    <x v="0"/>
    <s v="Palong Khali"/>
    <s v="Camp 07"/>
    <x v="7"/>
    <d v="2023-01-01T00:00:00"/>
    <x v="0"/>
    <m/>
    <m/>
    <m/>
    <m/>
    <m/>
    <s v="Md Mosarraf Hossain"/>
    <n v="8801712003560"/>
    <s v="ngof.ukhia2@gmail.com"/>
    <s v="UNICEF-NGOF"/>
  </r>
  <r>
    <n v="4472"/>
    <s v="UNICEF"/>
    <s v="NGOF"/>
    <s v="UNICEF"/>
    <s v="WASH"/>
    <x v="1"/>
    <x v="9"/>
    <s v="# of door"/>
    <m/>
    <n v="182"/>
    <s v="completed"/>
    <s v="Chittagong"/>
    <s v="Cox's Bazar"/>
    <x v="0"/>
    <s v="Palong Khali"/>
    <s v="Camp 07"/>
    <x v="7"/>
    <d v="2023-01-01T00:00:00"/>
    <x v="0"/>
    <m/>
    <m/>
    <m/>
    <m/>
    <m/>
    <s v="Md Mosarraf Hossain"/>
    <n v="8801712003560"/>
    <s v="ngof.ukhia2@gmail.com"/>
    <s v="UNICEF-NGOF"/>
  </r>
  <r>
    <n v="4473"/>
    <s v="UNICEF"/>
    <s v="NGOF"/>
    <s v="UNICEF"/>
    <s v="WASH"/>
    <x v="1"/>
    <x v="3"/>
    <s v="# of door"/>
    <m/>
    <n v="1689"/>
    <s v="completed"/>
    <s v="Chittagong"/>
    <s v="Cox's Bazar"/>
    <x v="0"/>
    <s v="Palong Khali"/>
    <s v="Camp 07"/>
    <x v="7"/>
    <d v="2023-01-01T00:00:00"/>
    <x v="0"/>
    <m/>
    <m/>
    <m/>
    <m/>
    <m/>
    <s v="Md Mosarraf Hossain"/>
    <n v="8801712003560"/>
    <s v="ngof.ukhia2@gmail.com"/>
    <s v="UNICEF-NGOF"/>
  </r>
  <r>
    <n v="4474"/>
    <s v="UNICEF"/>
    <s v="NGOF"/>
    <s v="UNICEF"/>
    <s v="WASH"/>
    <x v="1"/>
    <x v="7"/>
    <s v="N/A"/>
    <m/>
    <n v="2"/>
    <s v="completed"/>
    <s v="Chittagong"/>
    <s v="Cox's Bazar"/>
    <x v="0"/>
    <s v="Palong Khali"/>
    <s v="Camp 07"/>
    <x v="7"/>
    <d v="2023-01-01T00:00:00"/>
    <x v="0"/>
    <m/>
    <m/>
    <m/>
    <m/>
    <m/>
    <s v="Md Mosarraf Hossain"/>
    <n v="8801712003560"/>
    <s v="ngof.ukhia2@gmail.com"/>
    <s v="UNICEF-NGOF"/>
  </r>
  <r>
    <n v="4475"/>
    <s v="UNICEF"/>
    <s v="NGOF"/>
    <s v="UNICEF"/>
    <s v="WASH"/>
    <x v="2"/>
    <x v="10"/>
    <s v="# of HP sessions at community level"/>
    <m/>
    <n v="7162"/>
    <s v="completed"/>
    <s v="Chittagong"/>
    <s v="Cox's Bazar"/>
    <x v="0"/>
    <s v="Palong Khali"/>
    <s v="Camp 07"/>
    <x v="7"/>
    <d v="2023-01-01T00:00:00"/>
    <x v="0"/>
    <m/>
    <m/>
    <m/>
    <m/>
    <m/>
    <s v="Md Mosarraf Hossain"/>
    <n v="8801712003560"/>
    <s v="ngof.ukhia2@gmail.com"/>
    <s v="UNICEF-NGOF"/>
  </r>
  <r>
    <n v="4476"/>
    <s v="UNICEF"/>
    <s v="NGOF"/>
    <s v="UNICEF"/>
    <s v="WASH"/>
    <x v="2"/>
    <x v="33"/>
    <s v="# of facilities"/>
    <m/>
    <n v="2645"/>
    <s v="completed"/>
    <s v="Chittagong"/>
    <s v="Cox's Bazar"/>
    <x v="0"/>
    <s v="Palong Khali"/>
    <s v="Camp 07"/>
    <x v="7"/>
    <d v="2023-01-01T00:00:00"/>
    <x v="0"/>
    <m/>
    <m/>
    <m/>
    <m/>
    <m/>
    <s v="Md Mosarraf Hossain"/>
    <n v="8801712003560"/>
    <s v="ngof.ukhia2@gmail.com"/>
    <s v="UNICEF-NGOF"/>
  </r>
  <r>
    <n v="4477"/>
    <s v="UNICEF"/>
    <s v="NGOF"/>
    <s v="UNICEF"/>
    <s v="WASH"/>
    <x v="2"/>
    <x v="7"/>
    <s v="N/A"/>
    <m/>
    <n v="731"/>
    <s v="completed"/>
    <s v="Chittagong"/>
    <s v="Cox's Bazar"/>
    <x v="0"/>
    <s v="Palong Khali"/>
    <s v="Camp 07"/>
    <x v="7"/>
    <d v="2023-01-01T00:00:00"/>
    <x v="0"/>
    <m/>
    <m/>
    <m/>
    <m/>
    <m/>
    <s v="Md Mosarraf Hossain"/>
    <n v="8801712003560"/>
    <s v="ngof.ukhia2@gmail.com"/>
    <s v="UNICEF-NGOF"/>
  </r>
  <r>
    <n v="4478"/>
    <s v="UNICEF"/>
    <s v="NGOF"/>
    <s v="UNICEF"/>
    <s v="WASH"/>
    <x v="3"/>
    <x v="36"/>
    <s v="# of plant"/>
    <m/>
    <n v="5"/>
    <s v="completed"/>
    <s v="Chittagong"/>
    <s v="Cox's Bazar"/>
    <x v="0"/>
    <s v="Palong Khali"/>
    <s v="Camp 07"/>
    <x v="7"/>
    <d v="2023-01-01T00:00:00"/>
    <x v="0"/>
    <m/>
    <m/>
    <m/>
    <m/>
    <m/>
    <s v="Md Mosarraf Hossain"/>
    <n v="8801712003560"/>
    <s v="ngof.ukhia2@gmail.com"/>
    <s v="UNICEF-NGOF"/>
  </r>
  <r>
    <n v="4479"/>
    <s v="UNICEF"/>
    <s v="NGOF"/>
    <s v="UNICEF"/>
    <s v="WASH"/>
    <x v="3"/>
    <x v="7"/>
    <s v="N/A"/>
    <m/>
    <n v="1978"/>
    <s v="completed"/>
    <s v="Chittagong"/>
    <s v="Cox's Bazar"/>
    <x v="0"/>
    <s v="Palong Khali"/>
    <s v="Camp 07"/>
    <x v="7"/>
    <d v="2023-01-01T00:00:00"/>
    <x v="0"/>
    <m/>
    <m/>
    <m/>
    <m/>
    <m/>
    <s v="Md Mosarraf Hossain"/>
    <n v="8801712003560"/>
    <s v="ngof.ukhia2@gmail.com"/>
    <s v="UNICEF-NGOF"/>
  </r>
  <r>
    <n v="4480"/>
    <s v="CARE"/>
    <s v="CARE"/>
    <s v="Unicef"/>
    <s v="WASH"/>
    <x v="0"/>
    <x v="0"/>
    <s v="# of tube well"/>
    <m/>
    <n v="768"/>
    <s v="completed"/>
    <s v="Chittagong"/>
    <s v="Cox's Bazar"/>
    <x v="0"/>
    <s v="Palong Khali"/>
    <s v="Camp 15"/>
    <x v="7"/>
    <d v="2023-03-01T00:00:00"/>
    <x v="0"/>
    <m/>
    <m/>
    <m/>
    <m/>
    <m/>
    <s v="MAHMUD HOSSAIN"/>
    <n v="1777773726"/>
    <s v="MahmudHossain.Munna@care.org"/>
    <s v="CARE"/>
  </r>
  <r>
    <n v="4481"/>
    <s v="CARE"/>
    <s v="CARE"/>
    <s v="Unicef"/>
    <s v="WASH"/>
    <x v="0"/>
    <x v="12"/>
    <s v="# of water network"/>
    <m/>
    <n v="15"/>
    <s v="completed"/>
    <s v="Chittagong"/>
    <s v="Cox's Bazar"/>
    <x v="0"/>
    <s v="Palong Khali"/>
    <s v="Camp 15"/>
    <x v="7"/>
    <d v="2023-03-01T00:00:00"/>
    <x v="0"/>
    <m/>
    <m/>
    <m/>
    <m/>
    <m/>
    <s v="MAHMUD HOSSAIN"/>
    <n v="1777773726"/>
    <s v="MahmudHossain.Munna@care.org"/>
    <s v="CARE"/>
  </r>
  <r>
    <n v="4482"/>
    <s v="CARE"/>
    <s v="CARE"/>
    <s v="Unicef"/>
    <s v="WASH"/>
    <x v="1"/>
    <x v="1"/>
    <s v="# of door "/>
    <m/>
    <n v="331"/>
    <s v="completed"/>
    <s v="Chittagong"/>
    <s v="Cox's Bazar"/>
    <x v="0"/>
    <s v="Palong Khali"/>
    <s v="Camp 15"/>
    <x v="7"/>
    <d v="2023-03-01T00:00:00"/>
    <x v="0"/>
    <m/>
    <m/>
    <m/>
    <m/>
    <m/>
    <s v="MAHMUD HOSSAIN"/>
    <n v="1777773726"/>
    <s v="MahmudHossain.Munna@care.org"/>
    <s v="CARE"/>
  </r>
  <r>
    <n v="4483"/>
    <s v="CARE"/>
    <s v="CARE"/>
    <s v="Unicef"/>
    <s v="WASH"/>
    <x v="1"/>
    <x v="8"/>
    <s v="# of FSM Site"/>
    <m/>
    <n v="36"/>
    <s v="completed"/>
    <s v="Chittagong"/>
    <s v="Cox's Bazar"/>
    <x v="0"/>
    <s v="Palong Khali"/>
    <s v="Camp 15"/>
    <x v="7"/>
    <d v="2023-03-01T00:00:00"/>
    <x v="0"/>
    <m/>
    <m/>
    <m/>
    <m/>
    <m/>
    <s v="MAHMUD HOSSAIN"/>
    <n v="1777773726"/>
    <s v="MahmudHossain.Munna@care.org"/>
    <s v="CARE"/>
  </r>
  <r>
    <n v="4484"/>
    <s v="CARE"/>
    <s v="CARE"/>
    <s v="Unicef"/>
    <s v="WASH"/>
    <x v="1"/>
    <x v="9"/>
    <s v="# of door"/>
    <m/>
    <n v="561"/>
    <s v="completed"/>
    <s v="Chittagong"/>
    <s v="Cox's Bazar"/>
    <x v="0"/>
    <s v="Palong Khali"/>
    <s v="Camp 15"/>
    <x v="7"/>
    <d v="2023-03-01T00:00:00"/>
    <x v="0"/>
    <m/>
    <m/>
    <m/>
    <m/>
    <m/>
    <s v="MAHMUD HOSSAIN"/>
    <n v="1777773726"/>
    <s v="MahmudHossain.Munna@care.org"/>
    <s v="CARE"/>
  </r>
  <r>
    <n v="4485"/>
    <s v="CARE"/>
    <s v="CARE"/>
    <s v="Unicef"/>
    <s v="WASH"/>
    <x v="1"/>
    <x v="3"/>
    <s v="# of door"/>
    <m/>
    <n v="1233"/>
    <s v="completed"/>
    <s v="Chittagong"/>
    <s v="Cox's Bazar"/>
    <x v="0"/>
    <s v="Palong Khali"/>
    <s v="Camp 15"/>
    <x v="7"/>
    <d v="2023-03-01T00:00:00"/>
    <x v="0"/>
    <m/>
    <m/>
    <m/>
    <m/>
    <m/>
    <s v="MAHMUD HOSSAIN"/>
    <n v="1777773726"/>
    <s v="MahmudHossain.Munna@care.org"/>
    <s v="CARE"/>
  </r>
  <r>
    <n v="4486"/>
    <s v="CARE"/>
    <s v="CARE"/>
    <s v="Unicef"/>
    <s v="WASH"/>
    <x v="2"/>
    <x v="10"/>
    <s v="# of HP sessions at community level"/>
    <m/>
    <n v="70"/>
    <s v="completed"/>
    <s v="Chittagong"/>
    <s v="Cox's Bazar"/>
    <x v="0"/>
    <s v="Palong Khali"/>
    <s v="Camp 15"/>
    <x v="7"/>
    <d v="2023-03-01T00:00:00"/>
    <x v="0"/>
    <m/>
    <m/>
    <m/>
    <m/>
    <m/>
    <s v="MAHMUD HOSSAIN"/>
    <n v="1777773726"/>
    <s v="MahmudHossain.Munna@care.org"/>
    <s v="CARE"/>
  </r>
  <r>
    <n v="4487"/>
    <s v="CARE"/>
    <s v="CARE"/>
    <s v="Unicef"/>
    <s v="WASH"/>
    <x v="2"/>
    <x v="4"/>
    <s v="# of HP sessions at HH level"/>
    <m/>
    <n v="11599"/>
    <s v="completed"/>
    <s v="Chittagong"/>
    <s v="Cox's Bazar"/>
    <x v="0"/>
    <s v="Palong Khali"/>
    <s v="Camp 15"/>
    <x v="7"/>
    <d v="2023-03-01T00:00:00"/>
    <x v="0"/>
    <m/>
    <m/>
    <m/>
    <m/>
    <m/>
    <s v="MAHMUD HOSSAIN"/>
    <n v="1777773726"/>
    <s v="MahmudHossain.Munna@care.org"/>
    <s v="CARE"/>
  </r>
  <r>
    <n v="4488"/>
    <s v="CARE"/>
    <s v="CARE"/>
    <s v="Unicef"/>
    <s v="WASH"/>
    <x v="3"/>
    <x v="36"/>
    <s v="# of plant"/>
    <m/>
    <n v="5"/>
    <s v="completed"/>
    <s v="Chittagong"/>
    <s v="Cox's Bazar"/>
    <x v="0"/>
    <s v="Palong Khali"/>
    <s v="Camp 15"/>
    <x v="7"/>
    <d v="2023-03-01T00:00:00"/>
    <x v="0"/>
    <m/>
    <m/>
    <m/>
    <m/>
    <m/>
    <s v="MAHMUD HOSSAIN"/>
    <n v="1777773726"/>
    <s v="MahmudHossain.Munna@care.org"/>
    <s v="CARE"/>
  </r>
  <r>
    <n v="4489"/>
    <s v="CARE"/>
    <s v="CARE"/>
    <s v="Unicef"/>
    <s v="WASH"/>
    <x v="0"/>
    <x v="0"/>
    <s v="# of tube well"/>
    <m/>
    <n v="725"/>
    <s v="completed"/>
    <s v="Chittagong"/>
    <s v="Cox's Bazar"/>
    <x v="0"/>
    <s v="Palong Khali"/>
    <s v="Camp 16"/>
    <x v="7"/>
    <d v="2022-03-01T00:00:00"/>
    <x v="0"/>
    <m/>
    <m/>
    <m/>
    <m/>
    <m/>
    <s v="MAHMUD HOSSAIN"/>
    <n v="1777773726"/>
    <s v="MahmudHossain.Munna@care.org"/>
    <s v="CARE"/>
  </r>
  <r>
    <n v="4490"/>
    <s v="CARE"/>
    <s v="CARE"/>
    <s v="Unicef"/>
    <s v="WASH"/>
    <x v="0"/>
    <x v="26"/>
    <s v="# of tube well"/>
    <m/>
    <n v="1"/>
    <s v="completed"/>
    <s v="Chittagong"/>
    <s v="Cox's Bazar"/>
    <x v="0"/>
    <s v="Palong Khali"/>
    <s v="Camp 16"/>
    <x v="7"/>
    <d v="2022-03-01T00:00:00"/>
    <x v="0"/>
    <m/>
    <m/>
    <m/>
    <m/>
    <m/>
    <s v="MAHMUD HOSSAIN"/>
    <n v="1777773726"/>
    <s v="MahmudHossain.Munna@care.org"/>
    <s v="CARE"/>
  </r>
  <r>
    <n v="4491"/>
    <s v="CARE"/>
    <s v="CARE"/>
    <s v="Unicef"/>
    <s v="WASH"/>
    <x v="0"/>
    <x v="12"/>
    <s v="# of water network"/>
    <m/>
    <n v="5"/>
    <s v="completed"/>
    <s v="Chittagong"/>
    <s v="Cox's Bazar"/>
    <x v="0"/>
    <s v="Palong Khali"/>
    <s v="Camp 16"/>
    <x v="7"/>
    <d v="2022-03-01T00:00:00"/>
    <x v="0"/>
    <m/>
    <m/>
    <m/>
    <m/>
    <m/>
    <s v="MAHMUD HOSSAIN"/>
    <n v="1777773726"/>
    <s v="MahmudHossain.Munna@care.org"/>
    <s v="CARE"/>
  </r>
  <r>
    <n v="4492"/>
    <s v="CARE"/>
    <s v="CARE"/>
    <s v="Unicef"/>
    <s v="WASH"/>
    <x v="0"/>
    <x v="30"/>
    <s v="# of household"/>
    <m/>
    <n v="1565"/>
    <s v="completed"/>
    <s v="Chittagong"/>
    <s v="Cox's Bazar"/>
    <x v="0"/>
    <s v="Palong Khali"/>
    <s v="Camp 16"/>
    <x v="7"/>
    <d v="2022-03-01T00:00:00"/>
    <x v="0"/>
    <m/>
    <m/>
    <m/>
    <m/>
    <m/>
    <s v="MAHMUD HOSSAIN"/>
    <n v="1777773726"/>
    <s v="MahmudHossain.Munna@care.org"/>
    <s v="CARE"/>
  </r>
  <r>
    <n v="4493"/>
    <s v="CARE"/>
    <s v="CARE"/>
    <s v="Unicef"/>
    <s v="WASH"/>
    <x v="1"/>
    <x v="1"/>
    <s v="# of door "/>
    <m/>
    <n v="57"/>
    <s v="completed"/>
    <s v="Chittagong"/>
    <s v="Cox's Bazar"/>
    <x v="0"/>
    <s v="Palong Khali"/>
    <s v="Camp 16"/>
    <x v="7"/>
    <d v="2022-03-01T00:00:00"/>
    <x v="0"/>
    <m/>
    <m/>
    <m/>
    <m/>
    <m/>
    <s v="MAHMUD HOSSAIN"/>
    <n v="1777773726"/>
    <s v="MahmudHossain.Munna@care.org"/>
    <s v="CARE"/>
  </r>
  <r>
    <n v="4494"/>
    <s v="CARE"/>
    <s v="CARE"/>
    <s v="Unicef"/>
    <s v="WASH"/>
    <x v="1"/>
    <x v="8"/>
    <s v="# of FSM Site"/>
    <m/>
    <n v="7"/>
    <s v="completed"/>
    <s v="Chittagong"/>
    <s v="Cox's Bazar"/>
    <x v="0"/>
    <s v="Palong Khali"/>
    <s v="Camp 16"/>
    <x v="7"/>
    <d v="2022-03-01T00:00:00"/>
    <x v="0"/>
    <m/>
    <m/>
    <m/>
    <m/>
    <m/>
    <s v="MAHMUD HOSSAIN"/>
    <n v="1777773726"/>
    <s v="MahmudHossain.Munna@care.org"/>
    <s v="CARE"/>
  </r>
  <r>
    <n v="4495"/>
    <s v="CARE"/>
    <s v="CARE"/>
    <s v="Unicef"/>
    <s v="WASH"/>
    <x v="1"/>
    <x v="9"/>
    <s v="# of door"/>
    <m/>
    <n v="200"/>
    <s v="completed"/>
    <s v="Chittagong"/>
    <s v="Cox's Bazar"/>
    <x v="0"/>
    <s v="Palong Khali"/>
    <s v="Camp 16"/>
    <x v="7"/>
    <d v="2022-03-01T00:00:00"/>
    <x v="0"/>
    <m/>
    <m/>
    <m/>
    <m/>
    <m/>
    <s v="MAHMUD HOSSAIN"/>
    <n v="1777773726"/>
    <s v="MahmudHossain.Munna@care.org"/>
    <s v="CARE"/>
  </r>
  <r>
    <n v="4496"/>
    <s v="CARE"/>
    <s v="CARE"/>
    <s v="Unicef"/>
    <s v="WASH"/>
    <x v="1"/>
    <x v="3"/>
    <s v="# of door"/>
    <m/>
    <n v="492"/>
    <s v="completed"/>
    <s v="Chittagong"/>
    <s v="Cox's Bazar"/>
    <x v="0"/>
    <s v="Palong Khali"/>
    <s v="Camp 16"/>
    <x v="7"/>
    <d v="2022-03-01T00:00:00"/>
    <x v="0"/>
    <m/>
    <m/>
    <m/>
    <m/>
    <m/>
    <s v="MAHMUD HOSSAIN"/>
    <n v="1777773726"/>
    <s v="MahmudHossain.Munna@care.org"/>
    <s v="CARE"/>
  </r>
  <r>
    <n v="4497"/>
    <s v="CARE"/>
    <s v="CARE"/>
    <s v="Unicef"/>
    <s v="WASH"/>
    <x v="2"/>
    <x v="10"/>
    <s v="# of HP sessions at community level"/>
    <m/>
    <n v="10"/>
    <s v="completed"/>
    <s v="Chittagong"/>
    <s v="Cox's Bazar"/>
    <x v="0"/>
    <s v="Palong Khali"/>
    <s v="Camp 16"/>
    <x v="7"/>
    <d v="2022-03-01T00:00:00"/>
    <x v="0"/>
    <m/>
    <m/>
    <m/>
    <m/>
    <m/>
    <s v="MAHMUD HOSSAIN"/>
    <n v="1777773726"/>
    <s v="MahmudHossain.Munna@care.org"/>
    <s v="CARE"/>
  </r>
  <r>
    <n v="4498"/>
    <s v="CARE"/>
    <s v="CARE"/>
    <s v="Unicef"/>
    <s v="WASH"/>
    <x v="2"/>
    <x v="4"/>
    <s v="# of HP sessions at HH level"/>
    <m/>
    <n v="4557"/>
    <s v="completed"/>
    <s v="Chittagong"/>
    <s v="Cox's Bazar"/>
    <x v="0"/>
    <s v="Palong Khali"/>
    <s v="Camp 16"/>
    <x v="7"/>
    <d v="2022-03-01T00:00:00"/>
    <x v="0"/>
    <m/>
    <m/>
    <m/>
    <m/>
    <m/>
    <s v="MAHMUD HOSSAIN"/>
    <n v="1777773726"/>
    <s v="MahmudHossain.Munna@care.org"/>
    <s v="CARE"/>
  </r>
  <r>
    <n v="4499"/>
    <s v="CARE"/>
    <s v="CARE"/>
    <s v="Unicef"/>
    <s v="WASH"/>
    <x v="3"/>
    <x v="36"/>
    <s v="# of plant"/>
    <m/>
    <n v="2"/>
    <s v="completed"/>
    <s v="Chittagong"/>
    <s v="Cox's Bazar"/>
    <x v="0"/>
    <s v="Palong Khali"/>
    <s v="Camp 16"/>
    <x v="7"/>
    <d v="2022-03-01T00:00:00"/>
    <x v="0"/>
    <m/>
    <m/>
    <m/>
    <m/>
    <m/>
    <s v="MAHMUD HOSSAIN"/>
    <n v="1777773726"/>
    <s v="MahmudHossain.Munna@care.org"/>
    <s v="CARE"/>
  </r>
  <r>
    <n v="4500"/>
    <s v="AAB"/>
    <s v="AAB"/>
    <s v="ActionAid UK (AAUK)"/>
    <s v="WASH"/>
    <x v="1"/>
    <x v="35"/>
    <s v="# of door "/>
    <m/>
    <n v="1"/>
    <s v="completed"/>
    <s v="Chittagong"/>
    <s v="Cox's Bazar"/>
    <x v="0"/>
    <s v="Palong Khali"/>
    <s v="Camp 12"/>
    <x v="7"/>
    <d v="2022-12-01T00:00:00"/>
    <x v="0"/>
    <m/>
    <m/>
    <m/>
    <m/>
    <m/>
    <s v="Abid Ibna A. Rahman"/>
    <n v="1816087524"/>
    <s v="abid.rahman@actionaid.org"/>
    <s v="AAB"/>
  </r>
  <r>
    <n v="4501"/>
    <s v="AAB"/>
    <s v="AAB"/>
    <s v="ActionAid UK (AAUK)"/>
    <s v="WASH"/>
    <x v="1"/>
    <x v="16"/>
    <s v="# of door"/>
    <m/>
    <n v="2"/>
    <s v="completed"/>
    <s v="Chittagong"/>
    <s v="Cox's Bazar"/>
    <x v="0"/>
    <s v="Palong Khali"/>
    <s v="Camp 12"/>
    <x v="7"/>
    <d v="2022-12-01T00:00:00"/>
    <x v="0"/>
    <m/>
    <m/>
    <m/>
    <m/>
    <m/>
    <s v="Abid Ibna A. Rahman"/>
    <n v="1816087524"/>
    <s v="abid.rahman@actionaid.org"/>
    <s v="AAB"/>
  </r>
  <r>
    <n v="4502"/>
    <s v="UNICEF"/>
    <s v="WVI"/>
    <s v="UNICEF"/>
    <s v="WASH"/>
    <x v="0"/>
    <x v="0"/>
    <s v="# of tube well"/>
    <m/>
    <n v="224"/>
    <s v="completed"/>
    <s v="Chittagong"/>
    <s v="Cox's Bazar"/>
    <x v="0"/>
    <s v="Palong Khali"/>
    <s v="Camp 08E"/>
    <x v="6"/>
    <d v="2022-03-01T00:00:00"/>
    <x v="0"/>
    <m/>
    <m/>
    <m/>
    <m/>
    <m/>
    <s v="Ridoy Roy"/>
    <n v="1679210106"/>
    <s v="ridoy_roy@wvi.org"/>
    <s v="UNICEF-WVI"/>
  </r>
  <r>
    <n v="4503"/>
    <s v="UNICEF"/>
    <s v="WVI"/>
    <s v="UNICEF"/>
    <s v="WASH"/>
    <x v="0"/>
    <x v="12"/>
    <s v="# of water network"/>
    <m/>
    <n v="8"/>
    <s v="completed"/>
    <s v="Chittagong"/>
    <s v="Cox's Bazar"/>
    <x v="0"/>
    <s v="Palong Khali"/>
    <s v="Camp 08E"/>
    <x v="6"/>
    <d v="2022-03-01T00:00:00"/>
    <x v="0"/>
    <m/>
    <m/>
    <m/>
    <m/>
    <m/>
    <s v="Ridoy Roy"/>
    <n v="1679210106"/>
    <s v="ridoy_roy@wvi.org"/>
    <s v="UNICEF-WVI"/>
  </r>
  <r>
    <n v="4504"/>
    <s v="UNICEF"/>
    <s v="WVI"/>
    <s v="UNICEF"/>
    <s v="WASH"/>
    <x v="1"/>
    <x v="1"/>
    <s v="# of door "/>
    <m/>
    <n v="86"/>
    <s v="completed"/>
    <s v="Chittagong"/>
    <s v="Cox's Bazar"/>
    <x v="0"/>
    <s v="Palong Khali"/>
    <s v="Camp 08E"/>
    <x v="6"/>
    <d v="2022-03-01T00:00:00"/>
    <x v="0"/>
    <m/>
    <m/>
    <m/>
    <m/>
    <m/>
    <s v="Ridoy Roy"/>
    <n v="1679210106"/>
    <s v="ridoy_roy@wvi.org"/>
    <s v="UNICEF-WVI"/>
  </r>
  <r>
    <n v="4505"/>
    <s v="UNICEF"/>
    <s v="WVI"/>
    <s v="UNICEF"/>
    <s v="WASH"/>
    <x v="1"/>
    <x v="8"/>
    <s v="# of FSM Site"/>
    <m/>
    <n v="8"/>
    <s v="completed"/>
    <s v="Chittagong"/>
    <s v="Cox's Bazar"/>
    <x v="0"/>
    <s v="Palong Khali"/>
    <s v="Camp 08E"/>
    <x v="6"/>
    <d v="2022-03-01T00:00:00"/>
    <x v="0"/>
    <m/>
    <m/>
    <m/>
    <m/>
    <m/>
    <s v="Ridoy Roy"/>
    <n v="1679210106"/>
    <s v="ridoy_roy@wvi.org"/>
    <s v="UNICEF-WVI"/>
  </r>
  <r>
    <n v="4506"/>
    <s v="UNICEF"/>
    <s v="WVI"/>
    <s v="UNICEF"/>
    <s v="WASH"/>
    <x v="1"/>
    <x v="9"/>
    <s v="# of door"/>
    <m/>
    <n v="172"/>
    <s v="completed"/>
    <s v="Chittagong"/>
    <s v="Cox's Bazar"/>
    <x v="0"/>
    <s v="Palong Khali"/>
    <s v="Camp 08E"/>
    <x v="6"/>
    <d v="2022-03-01T00:00:00"/>
    <x v="0"/>
    <m/>
    <m/>
    <m/>
    <m/>
    <m/>
    <s v="Ridoy Roy"/>
    <n v="1679210106"/>
    <s v="ridoy_roy@wvi.org"/>
    <s v="UNICEF-WVI"/>
  </r>
  <r>
    <n v="4507"/>
    <s v="UNICEF"/>
    <s v="WVI"/>
    <s v="UNICEF"/>
    <s v="WASH"/>
    <x v="1"/>
    <x v="3"/>
    <s v="# of door"/>
    <m/>
    <n v="627"/>
    <s v="completed"/>
    <s v="Chittagong"/>
    <s v="Cox's Bazar"/>
    <x v="0"/>
    <s v="Palong Khali"/>
    <s v="Camp 08E"/>
    <x v="6"/>
    <d v="2022-03-01T00:00:00"/>
    <x v="0"/>
    <m/>
    <m/>
    <m/>
    <m/>
    <m/>
    <s v="Ridoy Roy"/>
    <n v="1679210106"/>
    <s v="ridoy_roy@wvi.org"/>
    <s v="UNICEF-WVI"/>
  </r>
  <r>
    <n v="4508"/>
    <s v="UNICEF"/>
    <s v="WVI"/>
    <s v="UNICEF"/>
    <s v="WASH"/>
    <x v="2"/>
    <x v="10"/>
    <s v="# of HP sessions at community level"/>
    <m/>
    <n v="1294"/>
    <s v="completed"/>
    <s v="Chittagong"/>
    <s v="Cox's Bazar"/>
    <x v="0"/>
    <s v="Palong Khali"/>
    <s v="Camp 08E"/>
    <x v="6"/>
    <d v="2022-03-01T00:00:00"/>
    <x v="0"/>
    <m/>
    <m/>
    <m/>
    <m/>
    <m/>
    <s v="Ridoy Roy"/>
    <n v="1679210106"/>
    <s v="ridoy_roy@wvi.org"/>
    <s v="UNICEF-WVI"/>
  </r>
  <r>
    <n v="4509"/>
    <s v="UNICEF"/>
    <s v="WVI"/>
    <s v="UNICEF"/>
    <s v="WASH"/>
    <x v="2"/>
    <x v="4"/>
    <s v="# of HP sessions at HH level"/>
    <m/>
    <n v="613"/>
    <s v="completed"/>
    <s v="Chittagong"/>
    <s v="Cox's Bazar"/>
    <x v="0"/>
    <s v="Palong Khali"/>
    <s v="Camp 08E"/>
    <x v="6"/>
    <d v="2022-03-01T00:00:00"/>
    <x v="0"/>
    <m/>
    <m/>
    <m/>
    <m/>
    <m/>
    <s v="Ridoy Roy"/>
    <n v="1679210106"/>
    <s v="ridoy_roy@wvi.org"/>
    <s v="UNICEF-WVI"/>
  </r>
  <r>
    <n v="4510"/>
    <s v="UNICEF"/>
    <s v="WVI"/>
    <s v="UNICEF"/>
    <s v="WASH"/>
    <x v="3"/>
    <x v="36"/>
    <s v="# of plant"/>
    <m/>
    <n v="4"/>
    <s v="completed"/>
    <s v="Chittagong"/>
    <s v="Cox's Bazar"/>
    <x v="0"/>
    <s v="Palong Khali"/>
    <s v="Camp 08E"/>
    <x v="6"/>
    <d v="2022-03-01T00:00:00"/>
    <x v="0"/>
    <m/>
    <m/>
    <m/>
    <m/>
    <m/>
    <s v="Ridoy Roy"/>
    <n v="1679210106"/>
    <s v="ridoy_roy@wvi.org"/>
    <s v="UNICEF-WVI"/>
  </r>
  <r>
    <n v="4511"/>
    <s v="UNICEF"/>
    <s v="WVI"/>
    <s v="UNICEF"/>
    <s v="WASH"/>
    <x v="0"/>
    <x v="0"/>
    <s v="# of tube well"/>
    <m/>
    <n v="229"/>
    <s v="completed"/>
    <s v="Chittagong"/>
    <s v="Cox's Bazar"/>
    <x v="0"/>
    <s v="Palong Khali"/>
    <s v="Camp 08E"/>
    <x v="7"/>
    <d v="2022-03-01T00:00:00"/>
    <x v="0"/>
    <m/>
    <m/>
    <m/>
    <m/>
    <m/>
    <s v="Ridoy Roy"/>
    <n v="1679210106"/>
    <s v="ridoy_roy@wvi.org"/>
    <s v="UNICEF-WVI"/>
  </r>
  <r>
    <n v="4512"/>
    <s v="UNICEF"/>
    <s v="WVI"/>
    <s v="UNICEF"/>
    <s v="WASH"/>
    <x v="0"/>
    <x v="12"/>
    <s v="# of water network"/>
    <m/>
    <n v="8"/>
    <s v="completed"/>
    <s v="Chittagong"/>
    <s v="Cox's Bazar"/>
    <x v="0"/>
    <s v="Palong Khali"/>
    <s v="Camp 08E"/>
    <x v="7"/>
    <d v="2022-03-01T00:00:00"/>
    <x v="0"/>
    <m/>
    <m/>
    <m/>
    <m/>
    <m/>
    <s v="Ridoy Roy"/>
    <n v="1679210106"/>
    <s v="ridoy_roy@wvi.org"/>
    <s v="UNICEF-WVI"/>
  </r>
  <r>
    <n v="4513"/>
    <s v="UNICEF"/>
    <s v="WVI"/>
    <s v="UNICEF"/>
    <s v="WASH"/>
    <x v="1"/>
    <x v="1"/>
    <s v="# of door "/>
    <m/>
    <n v="110"/>
    <s v="completed"/>
    <s v="Chittagong"/>
    <s v="Cox's Bazar"/>
    <x v="0"/>
    <s v="Palong Khali"/>
    <s v="Camp 08E"/>
    <x v="7"/>
    <d v="2022-03-01T00:00:00"/>
    <x v="0"/>
    <m/>
    <m/>
    <m/>
    <m/>
    <m/>
    <s v="Ridoy Roy"/>
    <n v="1679210106"/>
    <s v="ridoy_roy@wvi.org"/>
    <s v="UNICEF-WVI"/>
  </r>
  <r>
    <n v="4514"/>
    <s v="UNICEF"/>
    <s v="WVI"/>
    <s v="UNICEF"/>
    <s v="WASH"/>
    <x v="1"/>
    <x v="8"/>
    <s v="# of FSM Site"/>
    <m/>
    <n v="8"/>
    <s v="completed"/>
    <s v="Chittagong"/>
    <s v="Cox's Bazar"/>
    <x v="0"/>
    <s v="Palong Khali"/>
    <s v="Camp 08E"/>
    <x v="7"/>
    <d v="2022-03-01T00:00:00"/>
    <x v="0"/>
    <m/>
    <m/>
    <m/>
    <m/>
    <m/>
    <s v="Ridoy Roy"/>
    <n v="1679210106"/>
    <s v="ridoy_roy@wvi.org"/>
    <s v="UNICEF-WVI"/>
  </r>
  <r>
    <n v="4515"/>
    <s v="UNICEF"/>
    <s v="WVI"/>
    <s v="UNICEF"/>
    <s v="WASH"/>
    <x v="1"/>
    <x v="9"/>
    <s v="# of door"/>
    <m/>
    <n v="273"/>
    <s v="completed"/>
    <s v="Chittagong"/>
    <s v="Cox's Bazar"/>
    <x v="0"/>
    <s v="Palong Khali"/>
    <s v="Camp 08E"/>
    <x v="7"/>
    <d v="2022-03-01T00:00:00"/>
    <x v="0"/>
    <m/>
    <m/>
    <m/>
    <m/>
    <m/>
    <s v="Ridoy Roy"/>
    <n v="1679210106"/>
    <s v="ridoy_roy@wvi.org"/>
    <s v="UNICEF-WVI"/>
  </r>
  <r>
    <n v="4516"/>
    <s v="UNICEF"/>
    <s v="WVI"/>
    <s v="UNICEF"/>
    <s v="WASH"/>
    <x v="1"/>
    <x v="3"/>
    <s v="# of door"/>
    <m/>
    <n v="700"/>
    <s v="completed"/>
    <s v="Chittagong"/>
    <s v="Cox's Bazar"/>
    <x v="0"/>
    <s v="Palong Khali"/>
    <s v="Camp 08E"/>
    <x v="7"/>
    <d v="2022-03-01T00:00:00"/>
    <x v="0"/>
    <m/>
    <m/>
    <m/>
    <m/>
    <m/>
    <s v="Ridoy Roy"/>
    <n v="1679210106"/>
    <s v="ridoy_roy@wvi.org"/>
    <s v="UNICEF-WVI"/>
  </r>
  <r>
    <n v="4517"/>
    <s v="UNICEF"/>
    <s v="WVI"/>
    <s v="UNICEF"/>
    <s v="WASH"/>
    <x v="2"/>
    <x v="10"/>
    <s v="# of HP sessions at community level"/>
    <m/>
    <n v="1362"/>
    <s v="completed"/>
    <s v="Chittagong"/>
    <s v="Cox's Bazar"/>
    <x v="0"/>
    <s v="Palong Khali"/>
    <s v="Camp 08E"/>
    <x v="7"/>
    <d v="2022-03-01T00:00:00"/>
    <x v="0"/>
    <m/>
    <m/>
    <m/>
    <m/>
    <m/>
    <s v="Ridoy Roy"/>
    <n v="1679210106"/>
    <s v="ridoy_roy@wvi.org"/>
    <s v="UNICEF-WVI"/>
  </r>
  <r>
    <n v="4518"/>
    <s v="UNICEF"/>
    <s v="WVI"/>
    <s v="UNICEF"/>
    <s v="WASH"/>
    <x v="2"/>
    <x v="4"/>
    <s v="# of HP sessions at HH level"/>
    <m/>
    <n v="692"/>
    <s v="completed"/>
    <s v="Chittagong"/>
    <s v="Cox's Bazar"/>
    <x v="0"/>
    <s v="Palong Khali"/>
    <s v="Camp 08E"/>
    <x v="7"/>
    <d v="2022-03-01T00:00:00"/>
    <x v="0"/>
    <m/>
    <m/>
    <m/>
    <m/>
    <m/>
    <s v="Ridoy Roy"/>
    <n v="1679210106"/>
    <s v="ridoy_roy@wvi.org"/>
    <s v="UNICEF-WVI"/>
  </r>
  <r>
    <n v="4519"/>
    <s v="UNICEF"/>
    <s v="WVI"/>
    <s v="UNICEF"/>
    <s v="WASH"/>
    <x v="3"/>
    <x v="36"/>
    <s v="# of plant"/>
    <m/>
    <n v="4"/>
    <s v="completed"/>
    <s v="Chittagong"/>
    <s v="Cox's Bazar"/>
    <x v="0"/>
    <s v="Palong Khali"/>
    <s v="Camp 08E"/>
    <x v="7"/>
    <d v="2022-03-01T00:00:00"/>
    <x v="0"/>
    <m/>
    <m/>
    <m/>
    <m/>
    <m/>
    <s v="Ridoy Roy"/>
    <n v="1679210106"/>
    <s v="ridoy_roy@wvi.org"/>
    <s v="UNICEF-WVI"/>
  </r>
  <r>
    <n v="4520"/>
    <s v="NABOLOK"/>
    <s v="NABOLOK"/>
    <s v="GFFO-AA"/>
    <s v="WASH"/>
    <x v="0"/>
    <x v="12"/>
    <s v="# of water network"/>
    <m/>
    <n v="1"/>
    <s v="completed"/>
    <s v="Chittagong"/>
    <s v="Cox's Bazar"/>
    <x v="1"/>
    <s v="Nhilla"/>
    <s v="Camp 24"/>
    <x v="6"/>
    <d v="2022-12-01T00:00:00"/>
    <x v="0"/>
    <m/>
    <m/>
    <m/>
    <m/>
    <m/>
    <s v="Md. Siddiqur Rahman"/>
    <n v="1712024697"/>
    <s v="nabolok.rrcoxb@gmail.com"/>
    <s v="NABOLOK"/>
  </r>
  <r>
    <n v="4521"/>
    <s v="NABOLOK"/>
    <s v="NABOLOK"/>
    <s v="GFFO-AA"/>
    <s v="WASH"/>
    <x v="1"/>
    <x v="1"/>
    <s v="# of door "/>
    <m/>
    <n v="10"/>
    <s v="completed"/>
    <s v="Chittagong"/>
    <s v="Cox's Bazar"/>
    <x v="1"/>
    <s v="Nhilla"/>
    <s v="Camp 24"/>
    <x v="6"/>
    <d v="2022-12-01T00:00:00"/>
    <x v="0"/>
    <m/>
    <m/>
    <m/>
    <m/>
    <m/>
    <s v="Md. Siddiqur Rahman"/>
    <n v="1712024697"/>
    <s v="nabolok.rrcoxb@gmail.com"/>
    <s v="NABOLOK"/>
  </r>
  <r>
    <n v="4522"/>
    <s v="NABOLOK"/>
    <s v="NABOLOK"/>
    <s v="GFFO-AA"/>
    <s v="WASH"/>
    <x v="1"/>
    <x v="8"/>
    <s v="# of FSM Site"/>
    <m/>
    <n v="3"/>
    <s v="completed"/>
    <s v="Chittagong"/>
    <s v="Cox's Bazar"/>
    <x v="1"/>
    <s v="Nhilla"/>
    <s v="Camp 24"/>
    <x v="6"/>
    <d v="2022-12-01T00:00:00"/>
    <x v="0"/>
    <m/>
    <m/>
    <m/>
    <m/>
    <m/>
    <s v="Md. Siddiqur Rahman"/>
    <n v="1712024697"/>
    <s v="nabolok.rrcoxb@gmail.com"/>
    <s v="NABOLOK"/>
  </r>
  <r>
    <n v="4523"/>
    <s v="NABOLOK"/>
    <s v="NABOLOK"/>
    <s v="GFFO-AA"/>
    <s v="WASH"/>
    <x v="1"/>
    <x v="2"/>
    <s v="# of FSM Site"/>
    <m/>
    <n v="1"/>
    <s v="completed"/>
    <s v="Chittagong"/>
    <s v="Cox's Bazar"/>
    <x v="1"/>
    <s v="Nhilla"/>
    <s v="Camp 24"/>
    <x v="6"/>
    <d v="2022-12-01T00:00:00"/>
    <x v="0"/>
    <m/>
    <m/>
    <m/>
    <m/>
    <m/>
    <s v="Md. Siddiqur Rahman"/>
    <n v="1712024697"/>
    <s v="nabolok.rrcoxb@gmail.com"/>
    <s v="NABOLOK"/>
  </r>
  <r>
    <n v="4524"/>
    <s v="NABOLOK"/>
    <s v="NABOLOK"/>
    <s v="GFFO-AA"/>
    <s v="WASH"/>
    <x v="1"/>
    <x v="9"/>
    <s v="# of door"/>
    <m/>
    <n v="12"/>
    <s v="completed"/>
    <s v="Chittagong"/>
    <s v="Cox's Bazar"/>
    <x v="1"/>
    <s v="Nhilla"/>
    <s v="Camp 24"/>
    <x v="6"/>
    <d v="2022-12-01T00:00:00"/>
    <x v="0"/>
    <m/>
    <m/>
    <m/>
    <m/>
    <m/>
    <s v="Md. Siddiqur Rahman"/>
    <n v="1712024697"/>
    <s v="nabolok.rrcoxb@gmail.com"/>
    <s v="NABOLOK"/>
  </r>
  <r>
    <n v="4525"/>
    <s v="NABOLOK"/>
    <s v="NABOLOK"/>
    <s v="GFFO-AA"/>
    <s v="WASH"/>
    <x v="1"/>
    <x v="3"/>
    <s v="# of door"/>
    <m/>
    <n v="82"/>
    <s v="completed"/>
    <s v="Chittagong"/>
    <s v="Cox's Bazar"/>
    <x v="1"/>
    <s v="Nhilla"/>
    <s v="Camp 24"/>
    <x v="6"/>
    <d v="2022-12-01T00:00:00"/>
    <x v="0"/>
    <m/>
    <m/>
    <m/>
    <m/>
    <m/>
    <s v="Md. Siddiqur Rahman"/>
    <n v="1712024697"/>
    <s v="nabolok.rrcoxb@gmail.com"/>
    <s v="NABOLOK"/>
  </r>
  <r>
    <n v="4526"/>
    <s v="NABOLOK"/>
    <s v="NABOLOK"/>
    <s v="GFFO-AA"/>
    <s v="WASH"/>
    <x v="2"/>
    <x v="10"/>
    <s v="# of HP sessions at community level"/>
    <m/>
    <n v="194"/>
    <s v="completed"/>
    <s v="Chittagong"/>
    <s v="Cox's Bazar"/>
    <x v="1"/>
    <s v="Nhilla"/>
    <s v="Camp 24"/>
    <x v="6"/>
    <d v="2022-12-01T00:00:00"/>
    <x v="0"/>
    <m/>
    <m/>
    <m/>
    <m/>
    <m/>
    <s v="Md. Siddiqur Rahman"/>
    <n v="1712024697"/>
    <s v="nabolok.rrcoxb@gmail.com"/>
    <s v="NABOLOK"/>
  </r>
  <r>
    <n v="4527"/>
    <s v="NABOLOK"/>
    <s v="NABOLOK"/>
    <s v="GFFO-AA"/>
    <s v="WASH"/>
    <x v="2"/>
    <x v="4"/>
    <s v="# of HP sessions at HH level"/>
    <m/>
    <n v="1161"/>
    <s v="completed"/>
    <s v="Chittagong"/>
    <s v="Cox's Bazar"/>
    <x v="1"/>
    <s v="Nhilla"/>
    <s v="Camp 24"/>
    <x v="6"/>
    <d v="2022-12-01T00:00:00"/>
    <x v="0"/>
    <m/>
    <m/>
    <m/>
    <m/>
    <m/>
    <s v="Md. Siddiqur Rahman"/>
    <n v="1712024697"/>
    <s v="nabolok.rrcoxb@gmail.com"/>
    <s v="NABOLOK"/>
  </r>
  <r>
    <n v="4528"/>
    <s v="NABOLOK"/>
    <s v="NABOLOK"/>
    <s v="GFFO-AA"/>
    <s v="WASH"/>
    <x v="2"/>
    <x v="19"/>
    <s v="# of estimated persons reached by mass-media campaign"/>
    <m/>
    <n v="25"/>
    <s v="completed"/>
    <s v="Chittagong"/>
    <s v="Cox's Bazar"/>
    <x v="1"/>
    <s v="Nhilla"/>
    <s v="Camp 24"/>
    <x v="6"/>
    <d v="2022-12-01T00:00:00"/>
    <x v="0"/>
    <m/>
    <m/>
    <m/>
    <m/>
    <m/>
    <s v="Md. Siddiqur Rahman"/>
    <n v="1712024697"/>
    <s v="nabolok.rrcoxb@gmail.com"/>
    <s v="NABOLOK"/>
  </r>
  <r>
    <n v="4529"/>
    <s v="NABOLOK"/>
    <s v="NABOLOK"/>
    <s v="GFFO-AA"/>
    <s v="WASH"/>
    <x v="2"/>
    <x v="20"/>
    <s v="# of household"/>
    <m/>
    <n v="981"/>
    <s v="completed"/>
    <s v="Chittagong"/>
    <s v="Cox's Bazar"/>
    <x v="1"/>
    <s v="Nhilla"/>
    <s v="Camp 24"/>
    <x v="6"/>
    <d v="2022-12-01T00:00:00"/>
    <x v="0"/>
    <m/>
    <m/>
    <m/>
    <m/>
    <m/>
    <s v="Md. Siddiqur Rahman"/>
    <n v="1712024697"/>
    <s v="nabolok.rrcoxb@gmail.com"/>
    <s v="NABOLOK"/>
  </r>
  <r>
    <n v="4530"/>
    <s v="NABOLOK"/>
    <s v="NABOLOK"/>
    <s v="GFFO-AA"/>
    <s v="WASH"/>
    <x v="2"/>
    <x v="33"/>
    <s v="# of facilities"/>
    <m/>
    <n v="414"/>
    <s v="completed"/>
    <s v="Chittagong"/>
    <s v="Cox's Bazar"/>
    <x v="1"/>
    <s v="Nhilla"/>
    <s v="Camp 24"/>
    <x v="6"/>
    <d v="2022-12-01T00:00:00"/>
    <x v="0"/>
    <m/>
    <m/>
    <m/>
    <m/>
    <m/>
    <s v="Md. Siddiqur Rahman"/>
    <n v="1712024697"/>
    <s v="nabolok.rrcoxb@gmail.com"/>
    <s v="NABOLOK"/>
  </r>
  <r>
    <n v="4531"/>
    <s v="NABOLOK"/>
    <s v="NABOLOK"/>
    <s v="GFFO-AA"/>
    <s v="WASH"/>
    <x v="3"/>
    <x v="5"/>
    <s v="# of campaign per camp "/>
    <m/>
    <n v="8"/>
    <s v="completed"/>
    <s v="Chittagong"/>
    <s v="Cox's Bazar"/>
    <x v="1"/>
    <s v="Nhilla"/>
    <s v="Camp 24"/>
    <x v="6"/>
    <d v="2022-12-01T00:00:00"/>
    <x v="0"/>
    <m/>
    <m/>
    <m/>
    <m/>
    <m/>
    <s v="Md. Siddiqur Rahman"/>
    <n v="1712024697"/>
    <s v="nabolok.rrcoxb@gmail.com"/>
    <s v="NABOLOK"/>
  </r>
  <r>
    <n v="4532"/>
    <s v="NABOLOK"/>
    <s v="NABOLOK"/>
    <s v="GFFO-AA"/>
    <s v="WASH"/>
    <x v="3"/>
    <x v="36"/>
    <s v="# of plant"/>
    <m/>
    <n v="1"/>
    <s v="completed"/>
    <s v="Chittagong"/>
    <s v="Cox's Bazar"/>
    <x v="1"/>
    <s v="Nhilla"/>
    <s v="Camp 24"/>
    <x v="6"/>
    <d v="2022-12-01T00:00:00"/>
    <x v="0"/>
    <m/>
    <m/>
    <m/>
    <m/>
    <m/>
    <s v="Md. Siddiqur Rahman"/>
    <n v="1712024697"/>
    <s v="nabolok.rrcoxb@gmail.com"/>
    <s v="NABOLOK"/>
  </r>
  <r>
    <n v="4533"/>
    <s v="NABOLOK"/>
    <s v="NABOLOK"/>
    <s v="GFFO-AA"/>
    <s v="WASH"/>
    <x v="0"/>
    <x v="13"/>
    <s v="# cubic meters / day"/>
    <m/>
    <n v="40"/>
    <s v="completed"/>
    <s v="Chittagong"/>
    <s v="Cox's Bazar"/>
    <x v="1"/>
    <s v="Nhilla"/>
    <s v="Camp 25"/>
    <x v="6"/>
    <d v="2022-12-01T00:00:00"/>
    <x v="0"/>
    <m/>
    <m/>
    <m/>
    <m/>
    <m/>
    <s v="Md. Siddiqur Rahman"/>
    <n v="1712024697"/>
    <s v="nabolok.rrcoxb@gmail.com"/>
    <s v="NABOLOK"/>
  </r>
  <r>
    <n v="4534"/>
    <s v="NABOLOK"/>
    <s v="NABOLOK"/>
    <s v="GFFO-AA"/>
    <s v="WASH"/>
    <x v="0"/>
    <x v="12"/>
    <s v="# of water network"/>
    <m/>
    <n v="1"/>
    <s v="completed"/>
    <s v="Chittagong"/>
    <s v="Cox's Bazar"/>
    <x v="1"/>
    <s v="Nhilla"/>
    <s v="Camp 25"/>
    <x v="6"/>
    <d v="2022-12-01T00:00:00"/>
    <x v="0"/>
    <m/>
    <m/>
    <m/>
    <m/>
    <m/>
    <s v="Md. Siddiqur Rahman"/>
    <n v="1712024697"/>
    <s v="nabolok.rrcoxb@gmail.com"/>
    <s v="NABOLOK"/>
  </r>
  <r>
    <n v="4535"/>
    <s v="NABOLOK"/>
    <s v="NABOLOK"/>
    <s v="GFFO-AA"/>
    <s v="WASH"/>
    <x v="0"/>
    <x v="13"/>
    <s v="# cubic meters / day"/>
    <m/>
    <n v="15"/>
    <s v="completed"/>
    <s v="Chittagong"/>
    <s v="Cox's Bazar"/>
    <x v="1"/>
    <s v="Nhilla"/>
    <s v="Camp 26"/>
    <x v="6"/>
    <d v="2022-12-01T00:00:00"/>
    <x v="0"/>
    <m/>
    <m/>
    <m/>
    <m/>
    <m/>
    <s v="Md. Siddiqur Rahman"/>
    <n v="1712024697"/>
    <s v="nabolok.rrcoxb@gmail.com"/>
    <s v="NABOLOK"/>
  </r>
  <r>
    <n v="4536"/>
    <s v="NABOLOK"/>
    <s v="NABOLOK"/>
    <s v="GFFO-AA"/>
    <s v="WASH"/>
    <x v="0"/>
    <x v="12"/>
    <s v="# of water network"/>
    <m/>
    <n v="1"/>
    <s v="completed"/>
    <s v="Chittagong"/>
    <s v="Cox's Bazar"/>
    <x v="1"/>
    <s v="Nhilla"/>
    <s v="Camp 26"/>
    <x v="6"/>
    <d v="2022-12-01T00:00:00"/>
    <x v="0"/>
    <m/>
    <m/>
    <m/>
    <m/>
    <m/>
    <s v="Md. Siddiqur Rahman"/>
    <n v="1712024697"/>
    <s v="nabolok.rrcoxb@gmail.com"/>
    <s v="NABOLOK"/>
  </r>
  <r>
    <n v="4537"/>
    <s v="NABOLOK"/>
    <s v="NABOLOK"/>
    <s v="GFFO-AA"/>
    <s v="WASH"/>
    <x v="1"/>
    <x v="1"/>
    <s v="# of door "/>
    <m/>
    <n v="4"/>
    <s v="completed"/>
    <s v="Chittagong"/>
    <s v="Cox's Bazar"/>
    <x v="1"/>
    <s v="Nhilla"/>
    <s v="Camp 26"/>
    <x v="6"/>
    <d v="2022-12-01T00:00:00"/>
    <x v="0"/>
    <m/>
    <m/>
    <m/>
    <m/>
    <m/>
    <s v="Md. Siddiqur Rahman"/>
    <n v="1712024697"/>
    <s v="nabolok.rrcoxb@gmail.com"/>
    <s v="NABOLOK"/>
  </r>
  <r>
    <n v="4538"/>
    <s v="NABOLOK"/>
    <s v="NABOLOK"/>
    <s v="GFFO-AA"/>
    <s v="WASH"/>
    <x v="1"/>
    <x v="8"/>
    <s v="# of FSM Site"/>
    <m/>
    <n v="3"/>
    <s v="completed"/>
    <s v="Chittagong"/>
    <s v="Cox's Bazar"/>
    <x v="1"/>
    <s v="Nhilla"/>
    <s v="Camp 26"/>
    <x v="6"/>
    <d v="2022-12-01T00:00:00"/>
    <x v="0"/>
    <m/>
    <m/>
    <m/>
    <m/>
    <m/>
    <s v="Md. Siddiqur Rahman"/>
    <n v="1712024697"/>
    <s v="nabolok.rrcoxb@gmail.com"/>
    <s v="NABOLOK"/>
  </r>
  <r>
    <n v="4539"/>
    <s v="NABOLOK"/>
    <s v="NABOLOK"/>
    <s v="GFFO-AA"/>
    <s v="WASH"/>
    <x v="1"/>
    <x v="9"/>
    <s v="# of door"/>
    <m/>
    <n v="16"/>
    <s v="completed"/>
    <s v="Chittagong"/>
    <s v="Cox's Bazar"/>
    <x v="1"/>
    <s v="Nhilla"/>
    <s v="Camp 26"/>
    <x v="6"/>
    <d v="2022-12-01T00:00:00"/>
    <x v="0"/>
    <m/>
    <m/>
    <m/>
    <m/>
    <m/>
    <s v="Md. Siddiqur Rahman"/>
    <n v="1712024697"/>
    <s v="nabolok.rrcoxb@gmail.com"/>
    <s v="NABOLOK"/>
  </r>
  <r>
    <n v="4540"/>
    <s v="NABOLOK"/>
    <s v="NABOLOK"/>
    <s v="GFFO-AA"/>
    <s v="WASH"/>
    <x v="1"/>
    <x v="3"/>
    <s v="# of door"/>
    <m/>
    <n v="47"/>
    <s v="completed"/>
    <s v="Chittagong"/>
    <s v="Cox's Bazar"/>
    <x v="1"/>
    <s v="Nhilla"/>
    <s v="Camp 26"/>
    <x v="6"/>
    <d v="2022-12-01T00:00:00"/>
    <x v="0"/>
    <m/>
    <m/>
    <m/>
    <m/>
    <m/>
    <s v="Md. Siddiqur Rahman"/>
    <n v="1712024697"/>
    <s v="nabolok.rrcoxb@gmail.com"/>
    <s v="NABOLOK"/>
  </r>
  <r>
    <n v="4541"/>
    <s v="NABOLOK"/>
    <s v="NABOLOK"/>
    <s v="GFFO-AA"/>
    <s v="WASH"/>
    <x v="2"/>
    <x v="10"/>
    <s v="# of HP sessions at community level"/>
    <m/>
    <n v="159"/>
    <s v="completed"/>
    <s v="Chittagong"/>
    <s v="Cox's Bazar"/>
    <x v="1"/>
    <s v="Nhilla"/>
    <s v="Camp 26"/>
    <x v="6"/>
    <d v="2022-12-01T00:00:00"/>
    <x v="0"/>
    <m/>
    <m/>
    <m/>
    <m/>
    <m/>
    <s v="Md. Siddiqur Rahman"/>
    <n v="1712024697"/>
    <s v="nabolok.rrcoxb@gmail.com"/>
    <s v="NABOLOK"/>
  </r>
  <r>
    <n v="4542"/>
    <s v="NABOLOK"/>
    <s v="NABOLOK"/>
    <s v="GFFO-AA"/>
    <s v="WASH"/>
    <x v="2"/>
    <x v="4"/>
    <s v="# of HP sessions at HH level"/>
    <m/>
    <n v="841"/>
    <s v="completed"/>
    <s v="Chittagong"/>
    <s v="Cox's Bazar"/>
    <x v="1"/>
    <s v="Nhilla"/>
    <s v="Camp 26"/>
    <x v="6"/>
    <d v="2022-12-01T00:00:00"/>
    <x v="0"/>
    <m/>
    <m/>
    <m/>
    <m/>
    <m/>
    <s v="Md. Siddiqur Rahman"/>
    <n v="1712024697"/>
    <s v="nabolok.rrcoxb@gmail.com"/>
    <s v="NABOLOK"/>
  </r>
  <r>
    <n v="4543"/>
    <s v="NABOLOK"/>
    <s v="NABOLOK"/>
    <s v="GFFO-AA"/>
    <s v="WASH"/>
    <x v="2"/>
    <x v="19"/>
    <s v="# of estimated persons reached by mass-media campaign"/>
    <m/>
    <n v="12"/>
    <s v="completed"/>
    <s v="Chittagong"/>
    <s v="Cox's Bazar"/>
    <x v="1"/>
    <s v="Nhilla"/>
    <s v="Camp 26"/>
    <x v="6"/>
    <d v="2022-12-01T00:00:00"/>
    <x v="0"/>
    <m/>
    <m/>
    <m/>
    <m/>
    <m/>
    <s v="Md. Siddiqur Rahman"/>
    <n v="1712024697"/>
    <s v="nabolok.rrcoxb@gmail.com"/>
    <s v="NABOLOK"/>
  </r>
  <r>
    <n v="4544"/>
    <s v="NABOLOK"/>
    <s v="NABOLOK"/>
    <s v="GFFO-AA"/>
    <s v="WASH"/>
    <x v="3"/>
    <x v="5"/>
    <s v="# of campaign per camp "/>
    <m/>
    <n v="2"/>
    <s v="completed"/>
    <s v="Chittagong"/>
    <s v="Cox's Bazar"/>
    <x v="1"/>
    <s v="Nhilla"/>
    <s v="Camp 26"/>
    <x v="6"/>
    <d v="2022-12-01T00:00:00"/>
    <x v="0"/>
    <m/>
    <m/>
    <m/>
    <m/>
    <m/>
    <s v="Md. Siddiqur Rahman"/>
    <n v="1712024697"/>
    <s v="nabolok.rrcoxb@gmail.com"/>
    <s v="NABOLOK"/>
  </r>
  <r>
    <n v="4545"/>
    <s v="NABOLOK"/>
    <s v="NABOLOK"/>
    <s v="GFFO-AA"/>
    <s v="WASH"/>
    <x v="0"/>
    <x v="13"/>
    <s v="# cubic meters / day"/>
    <m/>
    <n v="15"/>
    <s v="completed"/>
    <s v="Chittagong"/>
    <s v="Cox's Bazar"/>
    <x v="1"/>
    <s v="Nhilla"/>
    <s v="Camp 24"/>
    <x v="7"/>
    <d v="2022-12-01T00:00:00"/>
    <x v="0"/>
    <m/>
    <m/>
    <m/>
    <m/>
    <m/>
    <s v="Md. Siddiqur Rahman"/>
    <n v="1712024697"/>
    <s v="nabolok.rrcoxb@gmail.com"/>
    <s v="NABOLOK"/>
  </r>
  <r>
    <n v="4546"/>
    <s v="NABOLOK"/>
    <s v="NABOLOK"/>
    <s v="GFFO-AA"/>
    <s v="WASH"/>
    <x v="0"/>
    <x v="12"/>
    <s v="# of water network"/>
    <m/>
    <n v="1"/>
    <s v="completed"/>
    <s v="Chittagong"/>
    <s v="Cox's Bazar"/>
    <x v="1"/>
    <s v="Nhilla"/>
    <s v="Camp 24"/>
    <x v="7"/>
    <d v="2022-12-01T00:00:00"/>
    <x v="0"/>
    <m/>
    <m/>
    <m/>
    <m/>
    <m/>
    <s v="Md. Siddiqur Rahman"/>
    <n v="1712024697"/>
    <s v="nabolok.rrcoxb@gmail.com"/>
    <s v="NABOLOK"/>
  </r>
  <r>
    <n v="4547"/>
    <s v="NABOLOK"/>
    <s v="NABOLOK"/>
    <s v="GFFO-AA"/>
    <s v="WASH"/>
    <x v="1"/>
    <x v="1"/>
    <s v="# of door "/>
    <m/>
    <n v="18"/>
    <s v="completed"/>
    <s v="Chittagong"/>
    <s v="Cox's Bazar"/>
    <x v="1"/>
    <s v="Nhilla"/>
    <s v="Camp 24"/>
    <x v="7"/>
    <d v="2022-12-01T00:00:00"/>
    <x v="0"/>
    <m/>
    <m/>
    <m/>
    <m/>
    <m/>
    <s v="Md. Siddiqur Rahman"/>
    <n v="1712024697"/>
    <s v="nabolok.rrcoxb@gmail.com"/>
    <s v="NABOLOK"/>
  </r>
  <r>
    <n v="4548"/>
    <s v="NABOLOK"/>
    <s v="NABOLOK"/>
    <s v="GFFO-AA"/>
    <s v="WASH"/>
    <x v="1"/>
    <x v="34"/>
    <s v="# of FSM Site"/>
    <m/>
    <n v="1"/>
    <s v="completed"/>
    <s v="Chittagong"/>
    <s v="Cox's Bazar"/>
    <x v="1"/>
    <s v="Nhilla"/>
    <s v="Camp 24"/>
    <x v="7"/>
    <d v="2022-12-01T00:00:00"/>
    <x v="0"/>
    <m/>
    <m/>
    <m/>
    <m/>
    <m/>
    <s v="Md. Siddiqur Rahman"/>
    <n v="1712024697"/>
    <s v="nabolok.rrcoxb@gmail.com"/>
    <s v="NABOLOK"/>
  </r>
  <r>
    <n v="4549"/>
    <s v="NABOLOK"/>
    <s v="NABOLOK"/>
    <s v="GFFO-AA"/>
    <s v="WASH"/>
    <x v="1"/>
    <x v="8"/>
    <s v="# of FSM Site"/>
    <m/>
    <n v="3"/>
    <s v="completed"/>
    <s v="Chittagong"/>
    <s v="Cox's Bazar"/>
    <x v="1"/>
    <s v="Nhilla"/>
    <s v="Camp 24"/>
    <x v="7"/>
    <d v="2022-12-01T00:00:00"/>
    <x v="0"/>
    <m/>
    <m/>
    <m/>
    <m/>
    <m/>
    <s v="Md. Siddiqur Rahman"/>
    <n v="1712024697"/>
    <s v="nabolok.rrcoxb@gmail.com"/>
    <s v="NABOLOK"/>
  </r>
  <r>
    <n v="4550"/>
    <s v="NABOLOK"/>
    <s v="NABOLOK"/>
    <s v="GFFO-AA"/>
    <s v="WASH"/>
    <x v="2"/>
    <x v="10"/>
    <s v="# of HP sessions at community level"/>
    <m/>
    <n v="183"/>
    <s v="completed"/>
    <s v="Chittagong"/>
    <s v="Cox's Bazar"/>
    <x v="1"/>
    <s v="Nhilla"/>
    <s v="Camp 24"/>
    <x v="7"/>
    <d v="2022-12-01T00:00:00"/>
    <x v="0"/>
    <m/>
    <m/>
    <m/>
    <m/>
    <m/>
    <s v="Md. Siddiqur Rahman"/>
    <n v="1712024697"/>
    <s v="nabolok.rrcoxb@gmail.com"/>
    <s v="NABOLOK"/>
  </r>
  <r>
    <n v="4551"/>
    <s v="NABOLOK"/>
    <s v="NABOLOK"/>
    <s v="GFFO-AA"/>
    <s v="WASH"/>
    <x v="2"/>
    <x v="4"/>
    <s v="# of HP sessions at HH level"/>
    <m/>
    <n v="2262"/>
    <s v="completed"/>
    <s v="Chittagong"/>
    <s v="Cox's Bazar"/>
    <x v="1"/>
    <s v="Nhilla"/>
    <s v="Camp 24"/>
    <x v="7"/>
    <d v="2022-12-01T00:00:00"/>
    <x v="0"/>
    <m/>
    <m/>
    <m/>
    <m/>
    <m/>
    <s v="Md. Siddiqur Rahman"/>
    <n v="1712024697"/>
    <s v="nabolok.rrcoxb@gmail.com"/>
    <s v="NABOLOK"/>
  </r>
  <r>
    <n v="4552"/>
    <s v="NABOLOK"/>
    <s v="NABOLOK"/>
    <s v="GFFO-AA"/>
    <s v="WASH"/>
    <x v="2"/>
    <x v="19"/>
    <s v="# of estimated persons reached by mass-media campaign"/>
    <m/>
    <n v="8"/>
    <s v="completed"/>
    <s v="Chittagong"/>
    <s v="Cox's Bazar"/>
    <x v="1"/>
    <s v="Nhilla"/>
    <s v="Camp 24"/>
    <x v="7"/>
    <d v="2022-12-01T00:00:00"/>
    <x v="0"/>
    <m/>
    <m/>
    <m/>
    <m/>
    <m/>
    <s v="Md. Siddiqur Rahman"/>
    <n v="1712024697"/>
    <s v="nabolok.rrcoxb@gmail.com"/>
    <s v="NABOLOK"/>
  </r>
  <r>
    <n v="4553"/>
    <s v="NABOLOK"/>
    <s v="NABOLOK"/>
    <s v="GFFO-AA"/>
    <s v="WASH"/>
    <x v="2"/>
    <x v="33"/>
    <s v="# of facilities"/>
    <m/>
    <n v="542"/>
    <s v="completed"/>
    <s v="Chittagong"/>
    <s v="Cox's Bazar"/>
    <x v="1"/>
    <s v="Nhilla"/>
    <s v="Camp 24"/>
    <x v="7"/>
    <d v="2022-12-01T00:00:00"/>
    <x v="0"/>
    <m/>
    <m/>
    <m/>
    <m/>
    <m/>
    <s v="Md. Siddiqur Rahman"/>
    <n v="1712024697"/>
    <s v="nabolok.rrcoxb@gmail.com"/>
    <s v="NABOLOK"/>
  </r>
  <r>
    <n v="4554"/>
    <s v="NABOLOK"/>
    <s v="NABOLOK"/>
    <s v="GFFO-AA"/>
    <s v="WASH"/>
    <x v="3"/>
    <x v="5"/>
    <s v="# of campaign per camp "/>
    <m/>
    <n v="6"/>
    <s v="completed"/>
    <s v="Chittagong"/>
    <s v="Cox's Bazar"/>
    <x v="1"/>
    <s v="Nhilla"/>
    <s v="Camp 24"/>
    <x v="7"/>
    <d v="2022-12-01T00:00:00"/>
    <x v="0"/>
    <m/>
    <m/>
    <m/>
    <m/>
    <m/>
    <s v="Md. Siddiqur Rahman"/>
    <n v="1712024697"/>
    <s v="nabolok.rrcoxb@gmail.com"/>
    <s v="NABOLOK"/>
  </r>
  <r>
    <n v="4555"/>
    <s v="NABOLOK"/>
    <s v="NABOLOK"/>
    <s v="GFFO-AA"/>
    <s v="WASH"/>
    <x v="3"/>
    <x v="36"/>
    <s v="# of plant"/>
    <m/>
    <n v="3"/>
    <s v="completed"/>
    <s v="Chittagong"/>
    <s v="Cox's Bazar"/>
    <x v="1"/>
    <s v="Nhilla"/>
    <s v="Camp 24"/>
    <x v="7"/>
    <d v="2022-12-01T00:00:00"/>
    <x v="0"/>
    <m/>
    <m/>
    <m/>
    <m/>
    <m/>
    <s v="Md. Siddiqur Rahman"/>
    <n v="1712024697"/>
    <s v="nabolok.rrcoxb@gmail.com"/>
    <s v="NABOLOK"/>
  </r>
  <r>
    <n v="4556"/>
    <s v="NABOLOK"/>
    <s v="NABOLOK"/>
    <s v="GFFO-AA"/>
    <s v="WASH"/>
    <x v="0"/>
    <x v="13"/>
    <s v="# cubic meters / day"/>
    <m/>
    <n v="40"/>
    <s v="completed"/>
    <s v="Chittagong"/>
    <s v="Cox's Bazar"/>
    <x v="1"/>
    <s v="Nhilla"/>
    <s v="Camp 25"/>
    <x v="7"/>
    <d v="2022-12-01T00:00:00"/>
    <x v="0"/>
    <m/>
    <m/>
    <m/>
    <m/>
    <m/>
    <s v="Md. Siddiqur Rahman"/>
    <n v="1712024697"/>
    <s v="nabolok.rrcoxb@gmail.com"/>
    <s v="NABOLOK"/>
  </r>
  <r>
    <n v="4557"/>
    <s v="NABOLOK"/>
    <s v="NABOLOK"/>
    <s v="GFFO-AA"/>
    <s v="WASH"/>
    <x v="0"/>
    <x v="12"/>
    <s v="# of water network"/>
    <m/>
    <n v="1"/>
    <s v="completed"/>
    <s v="Chittagong"/>
    <s v="Cox's Bazar"/>
    <x v="1"/>
    <s v="Nhilla"/>
    <s v="Camp 25"/>
    <x v="7"/>
    <d v="2022-12-01T00:00:00"/>
    <x v="0"/>
    <m/>
    <m/>
    <m/>
    <m/>
    <m/>
    <s v="Md. Siddiqur Rahman"/>
    <n v="1712024697"/>
    <s v="nabolok.rrcoxb@gmail.com"/>
    <s v="NABOLOK"/>
  </r>
  <r>
    <n v="4558"/>
    <s v="NABOLOK"/>
    <s v="NABOLOK"/>
    <s v="GFFO-AA"/>
    <s v="WASH"/>
    <x v="0"/>
    <x v="13"/>
    <s v="# cubic meters / day"/>
    <m/>
    <n v="12"/>
    <s v="completed"/>
    <s v="Chittagong"/>
    <s v="Cox's Bazar"/>
    <x v="1"/>
    <s v="Nhilla"/>
    <s v="Camp 26"/>
    <x v="7"/>
    <d v="2022-12-01T00:00:00"/>
    <x v="0"/>
    <m/>
    <m/>
    <m/>
    <m/>
    <m/>
    <s v="Md. Siddiqur Rahman"/>
    <n v="1712024697"/>
    <s v="nabolok.rrcoxb@gmail.com"/>
    <s v="NABOLOK"/>
  </r>
  <r>
    <n v="4559"/>
    <s v="NABOLOK"/>
    <s v="NABOLOK"/>
    <s v="GFFO-AA"/>
    <s v="WASH"/>
    <x v="0"/>
    <x v="12"/>
    <s v="# of water network"/>
    <m/>
    <n v="1"/>
    <s v="completed"/>
    <s v="Chittagong"/>
    <s v="Cox's Bazar"/>
    <x v="1"/>
    <s v="Nhilla"/>
    <s v="Camp 26"/>
    <x v="7"/>
    <d v="2022-12-01T00:00:00"/>
    <x v="0"/>
    <m/>
    <m/>
    <m/>
    <m/>
    <m/>
    <s v="Md. Siddiqur Rahman"/>
    <n v="1712024697"/>
    <s v="nabolok.rrcoxb@gmail.com"/>
    <s v="NABOLOK"/>
  </r>
  <r>
    <n v="4560"/>
    <s v="NABOLOK"/>
    <s v="NABOLOK"/>
    <s v="GFFO-AA"/>
    <s v="WASH"/>
    <x v="1"/>
    <x v="1"/>
    <s v="# of door "/>
    <m/>
    <n v="10"/>
    <s v="completed"/>
    <s v="Chittagong"/>
    <s v="Cox's Bazar"/>
    <x v="1"/>
    <s v="Nhilla"/>
    <s v="Camp 26"/>
    <x v="7"/>
    <d v="2022-12-01T00:00:00"/>
    <x v="0"/>
    <m/>
    <m/>
    <m/>
    <m/>
    <m/>
    <s v="Md. Siddiqur Rahman"/>
    <n v="1712024697"/>
    <s v="nabolok.rrcoxb@gmail.com"/>
    <s v="NABOLOK"/>
  </r>
  <r>
    <n v="4561"/>
    <s v="NABOLOK"/>
    <s v="NABOLOK"/>
    <s v="GFFO-AA"/>
    <s v="WASH"/>
    <x v="1"/>
    <x v="8"/>
    <s v="# of FSM Site"/>
    <m/>
    <n v="3"/>
    <s v="completed"/>
    <s v="Chittagong"/>
    <s v="Cox's Bazar"/>
    <x v="1"/>
    <s v="Nhilla"/>
    <s v="Camp 26"/>
    <x v="7"/>
    <d v="2022-12-01T00:00:00"/>
    <x v="0"/>
    <m/>
    <m/>
    <m/>
    <m/>
    <m/>
    <s v="Md. Siddiqur Rahman"/>
    <n v="1712024697"/>
    <s v="nabolok.rrcoxb@gmail.com"/>
    <s v="NABOLOK"/>
  </r>
  <r>
    <n v="4562"/>
    <s v="NABOLOK"/>
    <s v="NABOLOK"/>
    <s v="GFFO-AA"/>
    <s v="WASH"/>
    <x v="1"/>
    <x v="9"/>
    <s v="# of door"/>
    <m/>
    <n v="40"/>
    <s v="completed"/>
    <s v="Chittagong"/>
    <s v="Cox's Bazar"/>
    <x v="1"/>
    <s v="Nhilla"/>
    <s v="Camp 26"/>
    <x v="7"/>
    <d v="2022-12-01T00:00:00"/>
    <x v="0"/>
    <m/>
    <m/>
    <m/>
    <m/>
    <m/>
    <s v="Md. Siddiqur Rahman"/>
    <n v="1712024697"/>
    <s v="nabolok.rrcoxb@gmail.com"/>
    <s v="NABOLOK"/>
  </r>
  <r>
    <n v="4563"/>
    <s v="NABOLOK"/>
    <s v="NABOLOK"/>
    <s v="GFFO-AA"/>
    <s v="WASH"/>
    <x v="2"/>
    <x v="10"/>
    <s v="# of HP sessions at community level"/>
    <m/>
    <n v="171"/>
    <s v="completed"/>
    <s v="Chittagong"/>
    <s v="Cox's Bazar"/>
    <x v="1"/>
    <s v="Nhilla"/>
    <s v="Camp 26"/>
    <x v="7"/>
    <d v="2022-12-01T00:00:00"/>
    <x v="0"/>
    <m/>
    <m/>
    <m/>
    <m/>
    <m/>
    <s v="Md. Siddiqur Rahman"/>
    <n v="1712024697"/>
    <s v="nabolok.rrcoxb@gmail.com"/>
    <s v="NABOLOK"/>
  </r>
  <r>
    <n v="4564"/>
    <s v="NABOLOK"/>
    <s v="NABOLOK"/>
    <s v="GFFO-AA"/>
    <s v="WASH"/>
    <x v="2"/>
    <x v="4"/>
    <s v="# of HP sessions at HH level"/>
    <m/>
    <n v="1670"/>
    <s v="completed"/>
    <s v="Chittagong"/>
    <s v="Cox's Bazar"/>
    <x v="1"/>
    <s v="Nhilla"/>
    <s v="Camp 26"/>
    <x v="7"/>
    <d v="2022-12-01T00:00:00"/>
    <x v="0"/>
    <m/>
    <m/>
    <m/>
    <m/>
    <m/>
    <s v="Md. Siddiqur Rahman"/>
    <n v="1712024697"/>
    <s v="nabolok.rrcoxb@gmail.com"/>
    <s v="NABOLOK"/>
  </r>
  <r>
    <n v="4565"/>
    <s v="NABOLOK"/>
    <s v="NABOLOK"/>
    <s v="GFFO-AA"/>
    <s v="WASH"/>
    <x v="2"/>
    <x v="19"/>
    <s v="# of estimated persons reached by mass-media campaign"/>
    <m/>
    <n v="12"/>
    <s v="completed"/>
    <s v="Chittagong"/>
    <s v="Cox's Bazar"/>
    <x v="1"/>
    <s v="Nhilla"/>
    <s v="Camp 26"/>
    <x v="7"/>
    <d v="2022-12-01T00:00:00"/>
    <x v="0"/>
    <m/>
    <m/>
    <m/>
    <m/>
    <m/>
    <s v="Md. Siddiqur Rahman"/>
    <n v="1712024697"/>
    <s v="nabolok.rrcoxb@gmail.com"/>
    <s v="NABOLOK"/>
  </r>
  <r>
    <n v="4566"/>
    <s v="NABOLOK"/>
    <s v="NABOLOK"/>
    <s v="GFFO-AA"/>
    <s v="WASH"/>
    <x v="2"/>
    <x v="29"/>
    <s v="# of household"/>
    <m/>
    <n v="635"/>
    <s v="completed"/>
    <s v="Chittagong"/>
    <s v="Cox's Bazar"/>
    <x v="1"/>
    <s v="Nhilla"/>
    <s v="Camp 26"/>
    <x v="7"/>
    <d v="2022-12-01T00:00:00"/>
    <x v="0"/>
    <m/>
    <m/>
    <m/>
    <m/>
    <m/>
    <s v="Md. Siddiqur Rahman"/>
    <n v="1712024697"/>
    <s v="nabolok.rrcoxb@gmail.com"/>
    <s v="NABOLOK"/>
  </r>
  <r>
    <n v="4567"/>
    <s v="NABOLOK"/>
    <s v="NABOLOK"/>
    <s v="GFFO-AA"/>
    <s v="WASH"/>
    <x v="3"/>
    <x v="5"/>
    <s v="# of campaign per camp "/>
    <m/>
    <n v="4"/>
    <s v="completed"/>
    <s v="Chittagong"/>
    <s v="Cox's Bazar"/>
    <x v="1"/>
    <s v="Nhilla"/>
    <s v="Camp 26"/>
    <x v="7"/>
    <d v="2022-12-01T00:00:00"/>
    <x v="0"/>
    <m/>
    <m/>
    <m/>
    <m/>
    <m/>
    <s v="Md. Siddiqur Rahman"/>
    <n v="1712024697"/>
    <s v="nabolok.rrcoxb@gmail.com"/>
    <s v="NABOLOK"/>
  </r>
  <r>
    <n v="4568"/>
    <s v="NABOLOK"/>
    <s v="NABOLOK"/>
    <s v="GFFO-AA"/>
    <s v="WASH"/>
    <x v="3"/>
    <x v="36"/>
    <s v="# of plant"/>
    <m/>
    <n v="3"/>
    <s v="completed"/>
    <s v="Chittagong"/>
    <s v="Cox's Bazar"/>
    <x v="1"/>
    <s v="Nhilla"/>
    <s v="Camp 26"/>
    <x v="7"/>
    <d v="2022-12-01T00:00:00"/>
    <x v="0"/>
    <m/>
    <m/>
    <m/>
    <m/>
    <m/>
    <s v="Md. Siddiqur Rahman"/>
    <n v="1712024697"/>
    <s v="nabolok.rrcoxb@gmail.com"/>
    <s v="NABOLOK"/>
  </r>
  <r>
    <n v="4569"/>
    <s v="BRAC"/>
    <s v="BRAC"/>
    <s v="DFAT"/>
    <s v="WASH"/>
    <x v="0"/>
    <x v="0"/>
    <s v="# of tube well"/>
    <m/>
    <n v="8"/>
    <s v="completed"/>
    <s v="Chittagong"/>
    <s v="Cox's Bazar"/>
    <x v="1"/>
    <s v="Nhilla"/>
    <s v="Camp 25"/>
    <x v="0"/>
    <d v="2022-12-01T00:00:00"/>
    <x v="0"/>
    <m/>
    <m/>
    <m/>
    <m/>
    <m/>
    <s v="Abu Bakar Siddik"/>
    <n v="1852377016"/>
    <s v="absbd84@gmail.com"/>
    <s v="BRAC"/>
  </r>
  <r>
    <n v="4570"/>
    <s v="BRAC"/>
    <s v="BRAC"/>
    <s v="DFAT"/>
    <s v="WASH"/>
    <x v="0"/>
    <x v="12"/>
    <s v="# of water network"/>
    <m/>
    <n v="3"/>
    <s v="completed"/>
    <s v="Chittagong"/>
    <s v="Cox's Bazar"/>
    <x v="1"/>
    <s v="Nhilla"/>
    <s v="Camp 25"/>
    <x v="0"/>
    <d v="2022-12-01T00:00:00"/>
    <x v="0"/>
    <m/>
    <m/>
    <m/>
    <m/>
    <m/>
    <s v="Abu Bakar Siddik"/>
    <n v="1852377016"/>
    <s v="absbd84@gmail.com"/>
    <s v="BRAC"/>
  </r>
  <r>
    <n v="4571"/>
    <s v="BRAC"/>
    <s v="BRAC"/>
    <s v="DFAT"/>
    <s v="WASH"/>
    <x v="0"/>
    <x v="7"/>
    <s v="N/A"/>
    <m/>
    <n v="20"/>
    <s v="completed"/>
    <s v="Chittagong"/>
    <s v="Cox's Bazar"/>
    <x v="1"/>
    <s v="Nhilla"/>
    <s v="Camp 25"/>
    <x v="0"/>
    <d v="2022-12-01T00:00:00"/>
    <x v="0"/>
    <m/>
    <m/>
    <m/>
    <m/>
    <m/>
    <s v="Abu Bakar Siddik"/>
    <n v="1852377016"/>
    <s v="absbd84@gmail.com"/>
    <s v="BRAC"/>
  </r>
  <r>
    <n v="4572"/>
    <s v="BRAC"/>
    <s v="BRAC"/>
    <s v="DFAT"/>
    <s v="WASH"/>
    <x v="1"/>
    <x v="35"/>
    <s v="# of door "/>
    <m/>
    <n v="3"/>
    <s v="completed"/>
    <s v="Chittagong"/>
    <s v="Cox's Bazar"/>
    <x v="1"/>
    <s v="Nhilla"/>
    <s v="Camp 25"/>
    <x v="0"/>
    <d v="2022-12-01T00:00:00"/>
    <x v="0"/>
    <m/>
    <m/>
    <m/>
    <m/>
    <m/>
    <s v="Abu Bakar Siddik"/>
    <n v="1852377016"/>
    <s v="absbd84@gmail.com"/>
    <s v="BRAC"/>
  </r>
  <r>
    <n v="4573"/>
    <s v="BRAC"/>
    <s v="BRAC"/>
    <s v="DFAT"/>
    <s v="WASH"/>
    <x v="1"/>
    <x v="2"/>
    <s v="# of FSM Site"/>
    <m/>
    <n v="1"/>
    <s v="completed"/>
    <s v="Chittagong"/>
    <s v="Cox's Bazar"/>
    <x v="1"/>
    <s v="Nhilla"/>
    <s v="Camp 25"/>
    <x v="0"/>
    <d v="2022-12-01T00:00:00"/>
    <x v="0"/>
    <m/>
    <m/>
    <m/>
    <m/>
    <m/>
    <s v="Abu Bakar Siddik"/>
    <n v="1852377016"/>
    <s v="absbd84@gmail.com"/>
    <s v="BRAC"/>
  </r>
  <r>
    <n v="4574"/>
    <s v="BRAC"/>
    <s v="BRAC"/>
    <s v="DFAT"/>
    <s v="WASH"/>
    <x v="1"/>
    <x v="16"/>
    <s v="# of door"/>
    <m/>
    <n v="4"/>
    <s v="completed"/>
    <s v="Chittagong"/>
    <s v="Cox's Bazar"/>
    <x v="1"/>
    <s v="Nhilla"/>
    <s v="Camp 25"/>
    <x v="0"/>
    <d v="2022-12-01T00:00:00"/>
    <x v="0"/>
    <m/>
    <m/>
    <m/>
    <m/>
    <m/>
    <s v="Abu Bakar Siddik"/>
    <n v="1852377016"/>
    <s v="absbd84@gmail.com"/>
    <s v="BRAC"/>
  </r>
  <r>
    <n v="4575"/>
    <s v="BRAC"/>
    <s v="BRAC"/>
    <s v="DFAT"/>
    <s v="WASH"/>
    <x v="1"/>
    <x v="9"/>
    <s v="# of door"/>
    <m/>
    <n v="11"/>
    <s v="completed"/>
    <s v="Chittagong"/>
    <s v="Cox's Bazar"/>
    <x v="1"/>
    <s v="Nhilla"/>
    <s v="Camp 25"/>
    <x v="0"/>
    <d v="2022-12-01T00:00:00"/>
    <x v="0"/>
    <m/>
    <m/>
    <m/>
    <m/>
    <m/>
    <s v="Abu Bakar Siddik"/>
    <n v="1852377016"/>
    <s v="absbd84@gmail.com"/>
    <s v="BRAC"/>
  </r>
  <r>
    <n v="4576"/>
    <s v="BRAC"/>
    <s v="BRAC"/>
    <s v="DFAT"/>
    <s v="WASH"/>
    <x v="1"/>
    <x v="3"/>
    <s v="# of door"/>
    <m/>
    <n v="43"/>
    <s v="completed"/>
    <s v="Chittagong"/>
    <s v="Cox's Bazar"/>
    <x v="1"/>
    <s v="Nhilla"/>
    <s v="Camp 25"/>
    <x v="0"/>
    <d v="2022-12-01T00:00:00"/>
    <x v="0"/>
    <m/>
    <m/>
    <m/>
    <m/>
    <m/>
    <s v="Abu Bakar Siddik"/>
    <n v="1852377016"/>
    <s v="absbd84@gmail.com"/>
    <s v="BRAC"/>
  </r>
  <r>
    <n v="4577"/>
    <s v="BRAC"/>
    <s v="BRAC"/>
    <s v="DFAT"/>
    <s v="WASH"/>
    <x v="2"/>
    <x v="10"/>
    <s v="# of HP sessions at community level"/>
    <m/>
    <n v="99"/>
    <s v="completed"/>
    <s v="Chittagong"/>
    <s v="Cox's Bazar"/>
    <x v="1"/>
    <s v="Nhilla"/>
    <s v="Camp 25"/>
    <x v="0"/>
    <d v="2022-12-01T00:00:00"/>
    <x v="0"/>
    <m/>
    <m/>
    <m/>
    <m/>
    <m/>
    <s v="Abu Bakar Siddik"/>
    <n v="1852377016"/>
    <s v="absbd84@gmail.com"/>
    <s v="BRAC"/>
  </r>
  <r>
    <n v="4578"/>
    <s v="BRAC"/>
    <s v="BRAC"/>
    <s v="DFAT"/>
    <s v="WASH"/>
    <x v="2"/>
    <x v="4"/>
    <s v="# of HP sessions at HH level"/>
    <m/>
    <n v="467"/>
    <s v="completed"/>
    <s v="Chittagong"/>
    <s v="Cox's Bazar"/>
    <x v="1"/>
    <s v="Nhilla"/>
    <s v="Camp 25"/>
    <x v="0"/>
    <d v="2022-12-01T00:00:00"/>
    <x v="0"/>
    <m/>
    <m/>
    <m/>
    <m/>
    <m/>
    <s v="Abu Bakar Siddik"/>
    <n v="1852377016"/>
    <s v="absbd84@gmail.com"/>
    <s v="BRAC"/>
  </r>
  <r>
    <n v="4579"/>
    <s v="UNICEF"/>
    <s v="DSK"/>
    <s v="UNICEF"/>
    <s v="WASH"/>
    <x v="0"/>
    <x v="12"/>
    <s v="# of water network"/>
    <m/>
    <n v="1"/>
    <s v="completed"/>
    <s v="Chittagong"/>
    <s v="Cox's Bazar"/>
    <x v="1"/>
    <s v="Whykong"/>
    <s v="Camp 22"/>
    <x v="3"/>
    <d v="2023-02-01T00:00:00"/>
    <x v="0"/>
    <m/>
    <m/>
    <m/>
    <m/>
    <m/>
    <s v="Md. Azhari Mukul"/>
    <n v="1757266614"/>
    <s v="azhari@dskbangladesh.org"/>
    <s v="UNICEF-DSK"/>
  </r>
  <r>
    <n v="4580"/>
    <s v="UNICEF"/>
    <s v="DSK"/>
    <s v="UNICEF"/>
    <s v="WASH"/>
    <x v="1"/>
    <x v="1"/>
    <s v="# of door "/>
    <m/>
    <n v="35"/>
    <s v="completed"/>
    <s v="Chittagong"/>
    <s v="Cox's Bazar"/>
    <x v="1"/>
    <s v="Whykong"/>
    <s v="Camp 22"/>
    <x v="3"/>
    <d v="2023-02-01T00:00:00"/>
    <x v="0"/>
    <m/>
    <m/>
    <m/>
    <m/>
    <m/>
    <s v="Md. Azhari Mukul"/>
    <n v="1757266614"/>
    <s v="azhari@dskbangladesh.org"/>
    <s v="UNICEF-DSK"/>
  </r>
  <r>
    <n v="4581"/>
    <s v="UNICEF"/>
    <s v="DSK"/>
    <s v="UNICEF"/>
    <s v="WASH"/>
    <x v="1"/>
    <x v="8"/>
    <s v="# of FSM Site"/>
    <m/>
    <n v="3"/>
    <s v="completed"/>
    <s v="Chittagong"/>
    <s v="Cox's Bazar"/>
    <x v="1"/>
    <s v="Whykong"/>
    <s v="Camp 22"/>
    <x v="3"/>
    <d v="2023-02-01T00:00:00"/>
    <x v="0"/>
    <m/>
    <m/>
    <m/>
    <m/>
    <m/>
    <s v="Md. Azhari Mukul"/>
    <n v="1757266614"/>
    <s v="azhari@dskbangladesh.org"/>
    <s v="UNICEF-DSK"/>
  </r>
  <r>
    <n v="4582"/>
    <s v="UNICEF"/>
    <s v="DSK"/>
    <s v="UNICEF"/>
    <s v="WASH"/>
    <x v="1"/>
    <x v="2"/>
    <s v="# of FSM Site"/>
    <m/>
    <n v="1"/>
    <s v="completed"/>
    <s v="Chittagong"/>
    <s v="Cox's Bazar"/>
    <x v="1"/>
    <s v="Whykong"/>
    <s v="Camp 22"/>
    <x v="3"/>
    <d v="2023-02-01T00:00:00"/>
    <x v="0"/>
    <m/>
    <m/>
    <m/>
    <m/>
    <m/>
    <s v="Md. Azhari Mukul"/>
    <n v="1757266614"/>
    <s v="azhari@dskbangladesh.org"/>
    <s v="UNICEF-DSK"/>
  </r>
  <r>
    <n v="4583"/>
    <s v="UNICEF"/>
    <s v="DSK"/>
    <s v="UNICEF"/>
    <s v="WASH"/>
    <x v="1"/>
    <x v="9"/>
    <s v="# of door"/>
    <m/>
    <n v="90"/>
    <s v="completed"/>
    <s v="Chittagong"/>
    <s v="Cox's Bazar"/>
    <x v="1"/>
    <s v="Whykong"/>
    <s v="Camp 22"/>
    <x v="3"/>
    <d v="2023-02-01T00:00:00"/>
    <x v="0"/>
    <m/>
    <m/>
    <m/>
    <m/>
    <m/>
    <s v="Md. Azhari Mukul"/>
    <n v="1757266614"/>
    <s v="azhari@dskbangladesh.org"/>
    <s v="UNICEF-DSK"/>
  </r>
  <r>
    <n v="4584"/>
    <s v="UNICEF"/>
    <s v="DSK"/>
    <s v="UNICEF"/>
    <s v="WASH"/>
    <x v="1"/>
    <x v="3"/>
    <s v="# of door"/>
    <m/>
    <n v="280"/>
    <s v="completed"/>
    <s v="Chittagong"/>
    <s v="Cox's Bazar"/>
    <x v="1"/>
    <s v="Whykong"/>
    <s v="Camp 22"/>
    <x v="3"/>
    <d v="2023-02-01T00:00:00"/>
    <x v="0"/>
    <m/>
    <m/>
    <m/>
    <m/>
    <m/>
    <s v="Md. Azhari Mukul"/>
    <n v="1757266614"/>
    <s v="azhari@dskbangladesh.org"/>
    <s v="UNICEF-DSK"/>
  </r>
  <r>
    <n v="4585"/>
    <s v="UNICEF"/>
    <s v="DSK"/>
    <s v="UNICEF"/>
    <s v="WASH"/>
    <x v="2"/>
    <x v="10"/>
    <s v="# of HP sessions at community level"/>
    <m/>
    <n v="102"/>
    <s v="completed"/>
    <s v="Chittagong"/>
    <s v="Cox's Bazar"/>
    <x v="1"/>
    <s v="Whykong"/>
    <s v="Camp 22"/>
    <x v="3"/>
    <d v="2023-02-01T00:00:00"/>
    <x v="0"/>
    <m/>
    <m/>
    <m/>
    <m/>
    <m/>
    <s v="Md. Azhari Mukul"/>
    <n v="1757266614"/>
    <s v="azhari@dskbangladesh.org"/>
    <s v="UNICEF-DSK"/>
  </r>
  <r>
    <n v="4586"/>
    <s v="UNICEF"/>
    <s v="DSK"/>
    <s v="UNICEF"/>
    <s v="WASH"/>
    <x v="2"/>
    <x v="4"/>
    <s v="# of HP sessions at HH level"/>
    <m/>
    <n v="576"/>
    <s v="completed"/>
    <s v="Chittagong"/>
    <s v="Cox's Bazar"/>
    <x v="1"/>
    <s v="Whykong"/>
    <s v="Camp 22"/>
    <x v="3"/>
    <d v="2023-02-01T00:00:00"/>
    <x v="0"/>
    <m/>
    <m/>
    <m/>
    <m/>
    <m/>
    <s v="Md. Azhari Mukul"/>
    <n v="1757266614"/>
    <s v="azhari@dskbangladesh.org"/>
    <s v="UNICEF-DSK"/>
  </r>
  <r>
    <n v="4587"/>
    <s v="UNICEF"/>
    <s v="DSK"/>
    <s v="UNICEF"/>
    <s v="WASH"/>
    <x v="3"/>
    <x v="36"/>
    <s v="# of plant"/>
    <m/>
    <n v="1"/>
    <s v="completed"/>
    <s v="Chittagong"/>
    <s v="Cox's Bazar"/>
    <x v="1"/>
    <s v="Whykong"/>
    <s v="Camp 22"/>
    <x v="3"/>
    <d v="2023-02-01T00:00:00"/>
    <x v="0"/>
    <m/>
    <m/>
    <m/>
    <m/>
    <m/>
    <s v="Md. Azhari Mukul"/>
    <n v="1757266614"/>
    <s v="azhari@dskbangladesh.org"/>
    <s v="UNICEF-DSK"/>
  </r>
  <r>
    <n v="4588"/>
    <s v="OXFAM"/>
    <s v="DSK"/>
    <s v="OXFAM"/>
    <s v="WASH"/>
    <x v="1"/>
    <x v="3"/>
    <s v="# of door"/>
    <m/>
    <n v="84"/>
    <s v="completed"/>
    <s v="Chittagong"/>
    <s v="Cox's Bazar"/>
    <x v="1"/>
    <s v="Whykong"/>
    <s v="Camp 22"/>
    <x v="3"/>
    <d v="2022-09-30T00:00:00"/>
    <x v="0"/>
    <m/>
    <m/>
    <m/>
    <m/>
    <m/>
    <s v="Md. Azhari Mukul"/>
    <n v="1757266614"/>
    <s v="azhari@dskbangladesh.org"/>
    <s v="OXFAM-DSK"/>
  </r>
  <r>
    <n v="4589"/>
    <s v="OXFAM"/>
    <s v="DSK"/>
    <s v="OXFAM"/>
    <s v="WASH"/>
    <x v="2"/>
    <x v="10"/>
    <s v="# of HP sessions at community level"/>
    <m/>
    <n v="26"/>
    <s v="completed"/>
    <s v="Chittagong"/>
    <s v="Cox's Bazar"/>
    <x v="1"/>
    <s v="Whykong"/>
    <s v="Camp 22"/>
    <x v="3"/>
    <d v="2022-09-30T00:00:00"/>
    <x v="0"/>
    <m/>
    <m/>
    <m/>
    <m/>
    <m/>
    <s v="Md. Azhari Mukul"/>
    <n v="1757266614"/>
    <s v="azhari@dskbangladesh.org"/>
    <s v="OXFAM-DSK"/>
  </r>
  <r>
    <n v="4590"/>
    <s v="OXFAM"/>
    <s v="DSK"/>
    <s v="OXFAM"/>
    <s v="WASH"/>
    <x v="2"/>
    <x v="4"/>
    <s v="# of HP sessions at HH level"/>
    <m/>
    <n v="144"/>
    <s v="completed"/>
    <s v="Chittagong"/>
    <s v="Cox's Bazar"/>
    <x v="1"/>
    <s v="Whykong"/>
    <s v="Camp 22"/>
    <x v="3"/>
    <d v="2022-09-30T00:00:00"/>
    <x v="0"/>
    <m/>
    <m/>
    <m/>
    <m/>
    <m/>
    <s v="Md. Azhari Mukul"/>
    <n v="1757266614"/>
    <s v="azhari@dskbangladesh.org"/>
    <s v="OXFAM-DSK"/>
  </r>
  <r>
    <n v="4591"/>
    <s v="UNICEF"/>
    <s v="DSK"/>
    <s v="UNICEF"/>
    <s v="WASH"/>
    <x v="0"/>
    <x v="12"/>
    <s v="# of water network"/>
    <m/>
    <n v="1"/>
    <s v="completed"/>
    <s v="Chittagong"/>
    <s v="Cox's Bazar"/>
    <x v="1"/>
    <s v="Whykong"/>
    <s v="Camp 22"/>
    <x v="4"/>
    <d v="2023-02-01T00:00:00"/>
    <x v="0"/>
    <m/>
    <m/>
    <m/>
    <m/>
    <m/>
    <s v="Md. Azhari Mukul"/>
    <n v="1757266614"/>
    <s v="azhari@dskbangladesh.org"/>
    <s v="UNICEF-DSK"/>
  </r>
  <r>
    <n v="4592"/>
    <s v="UNICEF"/>
    <s v="DSK"/>
    <s v="UNICEF"/>
    <s v="WASH"/>
    <x v="1"/>
    <x v="1"/>
    <s v="# of door "/>
    <m/>
    <n v="35"/>
    <s v="completed"/>
    <s v="Chittagong"/>
    <s v="Cox's Bazar"/>
    <x v="1"/>
    <s v="Whykong"/>
    <s v="Camp 22"/>
    <x v="4"/>
    <d v="2023-02-01T00:00:00"/>
    <x v="0"/>
    <m/>
    <m/>
    <m/>
    <m/>
    <m/>
    <s v="Md. Azhari Mukul"/>
    <n v="1757266614"/>
    <s v="azhari@dskbangladesh.org"/>
    <s v="UNICEF-DSK"/>
  </r>
  <r>
    <n v="4593"/>
    <s v="UNICEF"/>
    <s v="DSK"/>
    <s v="UNICEF"/>
    <s v="WASH"/>
    <x v="1"/>
    <x v="8"/>
    <s v="# of FSM Site"/>
    <m/>
    <n v="3"/>
    <s v="completed"/>
    <s v="Chittagong"/>
    <s v="Cox's Bazar"/>
    <x v="1"/>
    <s v="Whykong"/>
    <s v="Camp 22"/>
    <x v="4"/>
    <d v="2023-02-01T00:00:00"/>
    <x v="0"/>
    <m/>
    <m/>
    <m/>
    <m/>
    <m/>
    <s v="Md. Azhari Mukul"/>
    <n v="1757266614"/>
    <s v="azhari@dskbangladesh.org"/>
    <s v="UNICEF-DSK"/>
  </r>
  <r>
    <n v="4594"/>
    <s v="UNICEF"/>
    <s v="DSK"/>
    <s v="UNICEF"/>
    <s v="WASH"/>
    <x v="1"/>
    <x v="2"/>
    <s v="# of FSM Site"/>
    <m/>
    <n v="2"/>
    <s v="completed"/>
    <s v="Chittagong"/>
    <s v="Cox's Bazar"/>
    <x v="1"/>
    <s v="Whykong"/>
    <s v="Camp 22"/>
    <x v="4"/>
    <d v="2023-02-01T00:00:00"/>
    <x v="0"/>
    <m/>
    <m/>
    <m/>
    <m/>
    <m/>
    <s v="Md. Azhari Mukul"/>
    <n v="1757266614"/>
    <s v="azhari@dskbangladesh.org"/>
    <s v="UNICEF-DSK"/>
  </r>
  <r>
    <n v="4595"/>
    <s v="UNICEF"/>
    <s v="DSK"/>
    <s v="UNICEF"/>
    <s v="WASH"/>
    <x v="1"/>
    <x v="9"/>
    <s v="# of door"/>
    <m/>
    <n v="54"/>
    <s v="completed"/>
    <s v="Chittagong"/>
    <s v="Cox's Bazar"/>
    <x v="1"/>
    <s v="Whykong"/>
    <s v="Camp 22"/>
    <x v="4"/>
    <d v="2023-02-01T00:00:00"/>
    <x v="0"/>
    <m/>
    <m/>
    <m/>
    <m/>
    <m/>
    <s v="Md. Azhari Mukul"/>
    <n v="1757266614"/>
    <s v="azhari@dskbangladesh.org"/>
    <s v="UNICEF-DSK"/>
  </r>
  <r>
    <n v="4596"/>
    <s v="UNICEF"/>
    <s v="DSK"/>
    <s v="UNICEF"/>
    <s v="WASH"/>
    <x v="1"/>
    <x v="3"/>
    <s v="# of door"/>
    <m/>
    <n v="218"/>
    <s v="completed"/>
    <s v="Chittagong"/>
    <s v="Cox's Bazar"/>
    <x v="1"/>
    <s v="Whykong"/>
    <s v="Camp 22"/>
    <x v="4"/>
    <d v="2023-02-01T00:00:00"/>
    <x v="0"/>
    <m/>
    <m/>
    <m/>
    <m/>
    <m/>
    <s v="Md. Azhari Mukul"/>
    <n v="1757266614"/>
    <s v="azhari@dskbangladesh.org"/>
    <s v="UNICEF-DSK"/>
  </r>
  <r>
    <n v="4597"/>
    <s v="UNICEF"/>
    <s v="DSK"/>
    <s v="UNICEF"/>
    <s v="WASH"/>
    <x v="2"/>
    <x v="10"/>
    <s v="# of HP sessions at community level"/>
    <m/>
    <n v="77"/>
    <s v="completed"/>
    <s v="Chittagong"/>
    <s v="Cox's Bazar"/>
    <x v="1"/>
    <s v="Whykong"/>
    <s v="Camp 22"/>
    <x v="4"/>
    <d v="2023-02-01T00:00:00"/>
    <x v="0"/>
    <m/>
    <m/>
    <m/>
    <m/>
    <m/>
    <s v="Md. Azhari Mukul"/>
    <n v="1757266614"/>
    <s v="azhari@dskbangladesh.org"/>
    <s v="UNICEF-DSK"/>
  </r>
  <r>
    <n v="4598"/>
    <s v="UNICEF"/>
    <s v="DSK"/>
    <s v="UNICEF"/>
    <s v="WASH"/>
    <x v="2"/>
    <x v="4"/>
    <s v="# of HP sessions at HH level"/>
    <m/>
    <n v="544"/>
    <s v="completed"/>
    <s v="Chittagong"/>
    <s v="Cox's Bazar"/>
    <x v="1"/>
    <s v="Whykong"/>
    <s v="Camp 22"/>
    <x v="4"/>
    <d v="2023-02-01T00:00:00"/>
    <x v="0"/>
    <m/>
    <m/>
    <m/>
    <m/>
    <m/>
    <s v="Md. Azhari Mukul"/>
    <n v="1757266614"/>
    <s v="azhari@dskbangladesh.org"/>
    <s v="UNICEF-DSK"/>
  </r>
  <r>
    <n v="4599"/>
    <s v="UNICEF"/>
    <s v="DSK"/>
    <s v="UNICEF"/>
    <s v="WASH"/>
    <x v="3"/>
    <x v="5"/>
    <s v="# of campaign per camp "/>
    <m/>
    <n v="1"/>
    <s v="completed"/>
    <s v="Chittagong"/>
    <s v="Cox's Bazar"/>
    <x v="1"/>
    <s v="Whykong"/>
    <s v="Camp 22"/>
    <x v="4"/>
    <d v="2023-02-01T00:00:00"/>
    <x v="0"/>
    <m/>
    <m/>
    <m/>
    <m/>
    <m/>
    <s v="Md. Azhari Mukul"/>
    <n v="1757266614"/>
    <s v="azhari@dskbangladesh.org"/>
    <s v="UNICEF-DSK"/>
  </r>
  <r>
    <n v="4600"/>
    <s v="UNICEF"/>
    <s v="DSK"/>
    <s v="UNICEF"/>
    <s v="WASH"/>
    <x v="3"/>
    <x v="36"/>
    <s v="# of plant"/>
    <m/>
    <n v="1"/>
    <s v="completed"/>
    <s v="Chittagong"/>
    <s v="Cox's Bazar"/>
    <x v="1"/>
    <s v="Whykong"/>
    <s v="Camp 22"/>
    <x v="4"/>
    <d v="2023-02-01T00:00:00"/>
    <x v="0"/>
    <m/>
    <m/>
    <m/>
    <m/>
    <m/>
    <s v="Md. Azhari Mukul"/>
    <n v="1757266614"/>
    <s v="azhari@dskbangladesh.org"/>
    <s v="UNICEF-DSK"/>
  </r>
  <r>
    <n v="4601"/>
    <s v="OXFAM"/>
    <s v="DSK"/>
    <s v="Oxfam"/>
    <s v="WASH"/>
    <x v="1"/>
    <x v="3"/>
    <s v="# of door"/>
    <m/>
    <n v="87"/>
    <s v="completed"/>
    <s v="Chittagong"/>
    <s v="Cox's Bazar"/>
    <x v="1"/>
    <s v="Whykong"/>
    <s v="Camp 22"/>
    <x v="4"/>
    <d v="2022-09-30T00:00:00"/>
    <x v="0"/>
    <m/>
    <m/>
    <m/>
    <m/>
    <m/>
    <s v="Md. Azhari Mukul"/>
    <n v="1757266614"/>
    <s v="azhari@dskbangladesh.org"/>
    <s v="OXFAM-DSK"/>
  </r>
  <r>
    <n v="4602"/>
    <s v="OXFAM"/>
    <s v="DSK"/>
    <s v="Oxfam"/>
    <s v="WASH"/>
    <x v="2"/>
    <x v="10"/>
    <s v="# of HP sessions at community level"/>
    <m/>
    <n v="19"/>
    <s v="completed"/>
    <s v="Chittagong"/>
    <s v="Cox's Bazar"/>
    <x v="1"/>
    <s v="Whykong"/>
    <s v="Camp 22"/>
    <x v="4"/>
    <d v="2022-09-30T00:00:00"/>
    <x v="0"/>
    <m/>
    <m/>
    <m/>
    <m/>
    <m/>
    <s v="Md. Azhari Mukul"/>
    <n v="1757266614"/>
    <s v="azhari@dskbangladesh.org"/>
    <s v="OXFAM-DSK"/>
  </r>
  <r>
    <n v="4603"/>
    <s v="OXFAM"/>
    <s v="DSK"/>
    <s v="Oxfam"/>
    <s v="WASH"/>
    <x v="2"/>
    <x v="4"/>
    <s v="# of HP sessions at HH level"/>
    <m/>
    <n v="136"/>
    <s v="completed"/>
    <s v="Chittagong"/>
    <s v="Cox's Bazar"/>
    <x v="1"/>
    <s v="Whykong"/>
    <s v="Camp 22"/>
    <x v="4"/>
    <d v="2022-09-30T00:00:00"/>
    <x v="0"/>
    <m/>
    <m/>
    <m/>
    <m/>
    <m/>
    <s v="Md. Azhari Mukul"/>
    <n v="1757266614"/>
    <s v="azhari@dskbangladesh.org"/>
    <s v="OXFAM-DSK"/>
  </r>
  <r>
    <n v="4604"/>
    <s v="UNICEF"/>
    <s v="DSK"/>
    <s v="UNICEF"/>
    <s v="WASH"/>
    <x v="0"/>
    <x v="12"/>
    <s v="# of water network"/>
    <m/>
    <n v="1"/>
    <s v="completed"/>
    <s v="Chittagong"/>
    <s v="Cox's Bazar"/>
    <x v="1"/>
    <s v="Whykong"/>
    <s v="Camp 22"/>
    <x v="5"/>
    <d v="2023-02-01T00:00:00"/>
    <x v="0"/>
    <m/>
    <m/>
    <m/>
    <m/>
    <m/>
    <s v="Md. Azhari Mukul"/>
    <n v="1757266614"/>
    <s v="azhari@dskbangladesh.org"/>
    <s v="UNICEF-DSK"/>
  </r>
  <r>
    <n v="4605"/>
    <s v="UNICEF"/>
    <s v="DSK"/>
    <s v="UNICEF"/>
    <s v="WASH"/>
    <x v="1"/>
    <x v="1"/>
    <s v="# of door "/>
    <m/>
    <n v="45"/>
    <s v="completed"/>
    <s v="Chittagong"/>
    <s v="Cox's Bazar"/>
    <x v="1"/>
    <s v="Whykong"/>
    <s v="Camp 22"/>
    <x v="5"/>
    <d v="2023-02-01T00:00:00"/>
    <x v="0"/>
    <m/>
    <m/>
    <m/>
    <m/>
    <m/>
    <s v="Md. Azhari Mukul"/>
    <n v="1757266614"/>
    <s v="azhari@dskbangladesh.org"/>
    <s v="UNICEF-DSK"/>
  </r>
  <r>
    <n v="4606"/>
    <s v="UNICEF"/>
    <s v="DSK"/>
    <s v="UNICEF"/>
    <s v="WASH"/>
    <x v="1"/>
    <x v="8"/>
    <s v="# of FSM Site"/>
    <m/>
    <n v="3"/>
    <s v="completed"/>
    <s v="Chittagong"/>
    <s v="Cox's Bazar"/>
    <x v="1"/>
    <s v="Whykong"/>
    <s v="Camp 22"/>
    <x v="5"/>
    <d v="2023-02-01T00:00:00"/>
    <x v="0"/>
    <m/>
    <m/>
    <m/>
    <m/>
    <m/>
    <s v="Md. Azhari Mukul"/>
    <n v="1757266614"/>
    <s v="azhari@dskbangladesh.org"/>
    <s v="UNICEF-DSK"/>
  </r>
  <r>
    <n v="4607"/>
    <s v="UNICEF"/>
    <s v="DSK"/>
    <s v="UNICEF"/>
    <s v="WASH"/>
    <x v="1"/>
    <x v="9"/>
    <s v="# of door"/>
    <m/>
    <n v="78"/>
    <s v="completed"/>
    <s v="Chittagong"/>
    <s v="Cox's Bazar"/>
    <x v="1"/>
    <s v="Whykong"/>
    <s v="Camp 22"/>
    <x v="5"/>
    <d v="2023-02-01T00:00:00"/>
    <x v="0"/>
    <m/>
    <m/>
    <m/>
    <m/>
    <m/>
    <s v="Md. Azhari Mukul"/>
    <n v="1757266614"/>
    <s v="azhari@dskbangladesh.org"/>
    <s v="UNICEF-DSK"/>
  </r>
  <r>
    <n v="4608"/>
    <s v="UNICEF"/>
    <s v="DSK"/>
    <s v="UNICEF"/>
    <s v="WASH"/>
    <x v="1"/>
    <x v="3"/>
    <s v="# of door"/>
    <m/>
    <n v="484"/>
    <s v="completed"/>
    <s v="Chittagong"/>
    <s v="Cox's Bazar"/>
    <x v="1"/>
    <s v="Whykong"/>
    <s v="Camp 22"/>
    <x v="5"/>
    <d v="2023-02-01T00:00:00"/>
    <x v="0"/>
    <m/>
    <m/>
    <m/>
    <m/>
    <m/>
    <s v="Md. Azhari Mukul"/>
    <n v="1757266614"/>
    <s v="azhari@dskbangladesh.org"/>
    <s v="UNICEF-DSK"/>
  </r>
  <r>
    <n v="4609"/>
    <s v="UNICEF"/>
    <s v="DSK"/>
    <s v="UNICEF"/>
    <s v="WASH"/>
    <x v="2"/>
    <x v="10"/>
    <s v="# of HP sessions at community level"/>
    <m/>
    <n v="104"/>
    <s v="completed"/>
    <s v="Chittagong"/>
    <s v="Cox's Bazar"/>
    <x v="1"/>
    <s v="Whykong"/>
    <s v="Camp 22"/>
    <x v="5"/>
    <d v="2023-02-01T00:00:00"/>
    <x v="0"/>
    <m/>
    <m/>
    <m/>
    <m/>
    <m/>
    <s v="Md. Azhari Mukul"/>
    <n v="1757266614"/>
    <s v="azhari@dskbangladesh.org"/>
    <s v="UNICEF-DSK"/>
  </r>
  <r>
    <n v="4610"/>
    <s v="UNICEF"/>
    <s v="DSK"/>
    <s v="UNICEF"/>
    <s v="WASH"/>
    <x v="2"/>
    <x v="4"/>
    <s v="# of HP sessions at HH level"/>
    <m/>
    <n v="580"/>
    <s v="completed"/>
    <s v="Chittagong"/>
    <s v="Cox's Bazar"/>
    <x v="1"/>
    <s v="Whykong"/>
    <s v="Camp 22"/>
    <x v="5"/>
    <d v="2023-02-01T00:00:00"/>
    <x v="0"/>
    <m/>
    <m/>
    <m/>
    <m/>
    <m/>
    <s v="Md. Azhari Mukul"/>
    <n v="1757266614"/>
    <s v="azhari@dskbangladesh.org"/>
    <s v="UNICEF-DSK"/>
  </r>
  <r>
    <n v="4611"/>
    <s v="UNICEF"/>
    <s v="DSK"/>
    <s v="UNICEF"/>
    <s v="WASH"/>
    <x v="2"/>
    <x v="28"/>
    <s v="# of female in reproductive age"/>
    <m/>
    <n v="5000"/>
    <s v="completed"/>
    <s v="Chittagong"/>
    <s v="Cox's Bazar"/>
    <x v="1"/>
    <s v="Whykong"/>
    <s v="Camp 22"/>
    <x v="5"/>
    <d v="2023-02-01T00:00:00"/>
    <x v="0"/>
    <m/>
    <m/>
    <m/>
    <m/>
    <m/>
    <s v="Md. Azhari Mukul"/>
    <n v="1757266614"/>
    <s v="azhari@dskbangladesh.org"/>
    <s v="UNICEF-DSK"/>
  </r>
  <r>
    <n v="4612"/>
    <s v="UNICEF"/>
    <s v="DSK"/>
    <s v="UNICEF"/>
    <s v="WASH"/>
    <x v="3"/>
    <x v="36"/>
    <s v="# of plant"/>
    <m/>
    <n v="1"/>
    <s v="completed"/>
    <s v="Chittagong"/>
    <s v="Cox's Bazar"/>
    <x v="1"/>
    <s v="Whykong"/>
    <s v="Camp 22"/>
    <x v="5"/>
    <d v="2023-02-01T00:00:00"/>
    <x v="0"/>
    <m/>
    <m/>
    <m/>
    <m/>
    <m/>
    <s v="Md. Azhari Mukul"/>
    <n v="1757266614"/>
    <s v="azhari@dskbangladesh.org"/>
    <s v="UNICEF-DSK"/>
  </r>
  <r>
    <n v="4613"/>
    <s v="UNICEF"/>
    <s v="DSK"/>
    <s v="UNICEF"/>
    <s v="WASH"/>
    <x v="3"/>
    <x v="24"/>
    <s v="# of 10L bin"/>
    <m/>
    <n v="6570"/>
    <s v="completed"/>
    <s v="Chittagong"/>
    <s v="Cox's Bazar"/>
    <x v="1"/>
    <s v="Whykong"/>
    <s v="Camp 22"/>
    <x v="5"/>
    <d v="2023-02-01T00:00:00"/>
    <x v="0"/>
    <m/>
    <m/>
    <m/>
    <m/>
    <m/>
    <s v="Md. Azhari Mukul"/>
    <n v="1757266614"/>
    <s v="azhari@dskbangladesh.org"/>
    <s v="UNICEF-DSK"/>
  </r>
  <r>
    <n v="4614"/>
    <s v="OXFAM"/>
    <s v="DSK"/>
    <s v="OXFAM"/>
    <s v="WASH"/>
    <x v="1"/>
    <x v="1"/>
    <s v="# of door "/>
    <m/>
    <n v="1"/>
    <s v="completed"/>
    <s v="Chittagong"/>
    <s v="Cox's Bazar"/>
    <x v="1"/>
    <s v="Whykong"/>
    <s v="Camp 22"/>
    <x v="5"/>
    <d v="2022-09-30T00:00:00"/>
    <x v="0"/>
    <m/>
    <m/>
    <m/>
    <m/>
    <m/>
    <s v="Md. Azhari Mukul"/>
    <n v="1757266614"/>
    <s v="azhari@dskbangladesh.org"/>
    <s v="OXFAM-DSK"/>
  </r>
  <r>
    <n v="4615"/>
    <s v="OXFAM"/>
    <s v="DSK"/>
    <s v="OXFAM"/>
    <s v="WASH"/>
    <x v="1"/>
    <x v="9"/>
    <s v="# of door"/>
    <m/>
    <n v="19"/>
    <s v="completed"/>
    <s v="Chittagong"/>
    <s v="Cox's Bazar"/>
    <x v="1"/>
    <s v="Whykong"/>
    <s v="Camp 22"/>
    <x v="5"/>
    <d v="2022-09-30T00:00:00"/>
    <x v="0"/>
    <m/>
    <m/>
    <m/>
    <m/>
    <m/>
    <s v="Md. Azhari Mukul"/>
    <n v="1757266614"/>
    <s v="azhari@dskbangladesh.org"/>
    <s v="OXFAM-DSK"/>
  </r>
  <r>
    <n v="4616"/>
    <s v="OXFAM"/>
    <s v="DSK"/>
    <s v="OXFAM"/>
    <s v="WASH"/>
    <x v="1"/>
    <x v="3"/>
    <s v="# of door"/>
    <m/>
    <n v="152"/>
    <s v="completed"/>
    <s v="Chittagong"/>
    <s v="Cox's Bazar"/>
    <x v="1"/>
    <s v="Whykong"/>
    <s v="Camp 22"/>
    <x v="5"/>
    <d v="2022-09-30T00:00:00"/>
    <x v="0"/>
    <m/>
    <m/>
    <m/>
    <m/>
    <m/>
    <s v="Md. Azhari Mukul"/>
    <n v="1757266614"/>
    <s v="azhari@dskbangladesh.org"/>
    <s v="OXFAM-DSK"/>
  </r>
  <r>
    <n v="4617"/>
    <s v="OXFAM"/>
    <s v="DSK"/>
    <s v="OXFAM"/>
    <s v="WASH"/>
    <x v="2"/>
    <x v="10"/>
    <s v="# of HP sessions at community level"/>
    <m/>
    <n v="26"/>
    <s v="completed"/>
    <s v="Chittagong"/>
    <s v="Cox's Bazar"/>
    <x v="1"/>
    <s v="Whykong"/>
    <s v="Camp 22"/>
    <x v="5"/>
    <d v="2022-09-30T00:00:00"/>
    <x v="0"/>
    <m/>
    <m/>
    <m/>
    <m/>
    <m/>
    <s v="Md. Azhari Mukul"/>
    <n v="1757266614"/>
    <s v="azhari@dskbangladesh.org"/>
    <s v="OXFAM-DSK"/>
  </r>
  <r>
    <n v="4618"/>
    <s v="OXFAM"/>
    <s v="DSK"/>
    <s v="OXFAM"/>
    <s v="WASH"/>
    <x v="2"/>
    <x v="4"/>
    <s v="# of HP sessions at HH level"/>
    <m/>
    <n v="140"/>
    <s v="completed"/>
    <s v="Chittagong"/>
    <s v="Cox's Bazar"/>
    <x v="1"/>
    <s v="Whykong"/>
    <s v="Camp 22"/>
    <x v="5"/>
    <d v="2022-09-30T00:00:00"/>
    <x v="0"/>
    <m/>
    <m/>
    <m/>
    <m/>
    <m/>
    <s v="Md. Azhari Mukul"/>
    <n v="1757266614"/>
    <s v="azhari@dskbangladesh.org"/>
    <s v="OXFAM-DSK"/>
  </r>
  <r>
    <n v="4619"/>
    <s v="UNICEF"/>
    <s v="DSK"/>
    <s v="UNICEF"/>
    <s v="WASH"/>
    <x v="0"/>
    <x v="12"/>
    <s v="# of water network"/>
    <m/>
    <n v="1"/>
    <s v="completed"/>
    <s v="Chittagong"/>
    <s v="Cox's Bazar"/>
    <x v="1"/>
    <s v="Whykong"/>
    <s v="Camp 22"/>
    <x v="6"/>
    <d v="2023-02-01T00:00:00"/>
    <x v="0"/>
    <m/>
    <m/>
    <m/>
    <m/>
    <m/>
    <s v="Md. Azhari Mukul"/>
    <n v="1757266614"/>
    <s v="azhari@dskbangladesh.org"/>
    <s v="UNICEF-DSK"/>
  </r>
  <r>
    <n v="4620"/>
    <s v="UNICEF"/>
    <s v="DSK"/>
    <s v="UNICEF"/>
    <s v="WASH"/>
    <x v="1"/>
    <x v="1"/>
    <s v="# of door "/>
    <m/>
    <n v="34"/>
    <s v="completed"/>
    <s v="Chittagong"/>
    <s v="Cox's Bazar"/>
    <x v="1"/>
    <s v="Whykong"/>
    <s v="Camp 22"/>
    <x v="6"/>
    <d v="2023-02-01T00:00:00"/>
    <x v="0"/>
    <m/>
    <m/>
    <m/>
    <m/>
    <m/>
    <s v="Md. Azhari Mukul"/>
    <n v="1757266614"/>
    <s v="azhari@dskbangladesh.org"/>
    <s v="UNICEF-DSK"/>
  </r>
  <r>
    <n v="4621"/>
    <s v="UNICEF"/>
    <s v="DSK"/>
    <s v="UNICEF"/>
    <s v="WASH"/>
    <x v="1"/>
    <x v="8"/>
    <s v="# of FSM Site"/>
    <m/>
    <n v="3"/>
    <s v="completed"/>
    <s v="Chittagong"/>
    <s v="Cox's Bazar"/>
    <x v="1"/>
    <s v="Whykong"/>
    <s v="Camp 22"/>
    <x v="6"/>
    <d v="2023-02-01T00:00:00"/>
    <x v="0"/>
    <m/>
    <m/>
    <m/>
    <m/>
    <m/>
    <s v="Md. Azhari Mukul"/>
    <n v="1757266614"/>
    <s v="azhari@dskbangladesh.org"/>
    <s v="UNICEF-DSK"/>
  </r>
  <r>
    <n v="4622"/>
    <s v="UNICEF"/>
    <s v="DSK"/>
    <s v="UNICEF"/>
    <s v="WASH"/>
    <x v="1"/>
    <x v="2"/>
    <s v="# of FSM Site"/>
    <m/>
    <n v="2"/>
    <s v="completed"/>
    <s v="Chittagong"/>
    <s v="Cox's Bazar"/>
    <x v="1"/>
    <s v="Whykong"/>
    <s v="Camp 22"/>
    <x v="6"/>
    <d v="2023-02-01T00:00:00"/>
    <x v="0"/>
    <m/>
    <m/>
    <m/>
    <m/>
    <m/>
    <s v="Md. Azhari Mukul"/>
    <n v="1757266614"/>
    <s v="azhari@dskbangladesh.org"/>
    <s v="UNICEF-DSK"/>
  </r>
  <r>
    <n v="4623"/>
    <s v="UNICEF"/>
    <s v="DSK"/>
    <s v="UNICEF"/>
    <s v="WASH"/>
    <x v="1"/>
    <x v="9"/>
    <s v="# of door"/>
    <m/>
    <n v="92"/>
    <s v="completed"/>
    <s v="Chittagong"/>
    <s v="Cox's Bazar"/>
    <x v="1"/>
    <s v="Whykong"/>
    <s v="Camp 22"/>
    <x v="6"/>
    <d v="2023-02-01T00:00:00"/>
    <x v="0"/>
    <m/>
    <m/>
    <m/>
    <m/>
    <m/>
    <s v="Md. Azhari Mukul"/>
    <n v="1757266614"/>
    <s v="azhari@dskbangladesh.org"/>
    <s v="UNICEF-DSK"/>
  </r>
  <r>
    <n v="4624"/>
    <s v="UNICEF"/>
    <s v="DSK"/>
    <s v="UNICEF"/>
    <s v="WASH"/>
    <x v="1"/>
    <x v="3"/>
    <s v="# of door"/>
    <m/>
    <n v="354"/>
    <s v="completed"/>
    <s v="Chittagong"/>
    <s v="Cox's Bazar"/>
    <x v="1"/>
    <s v="Whykong"/>
    <s v="Camp 22"/>
    <x v="6"/>
    <d v="2023-02-01T00:00:00"/>
    <x v="0"/>
    <m/>
    <m/>
    <m/>
    <m/>
    <m/>
    <s v="Md. Azhari Mukul"/>
    <n v="1757266614"/>
    <s v="azhari@dskbangladesh.org"/>
    <s v="UNICEF-DSK"/>
  </r>
  <r>
    <n v="4625"/>
    <s v="UNICEF"/>
    <s v="DSK"/>
    <s v="UNICEF"/>
    <s v="WASH"/>
    <x v="2"/>
    <x v="10"/>
    <s v="# of HP sessions at community level"/>
    <m/>
    <n v="80"/>
    <s v="completed"/>
    <s v="Chittagong"/>
    <s v="Cox's Bazar"/>
    <x v="1"/>
    <s v="Whykong"/>
    <s v="Camp 22"/>
    <x v="6"/>
    <d v="2023-02-01T00:00:00"/>
    <x v="0"/>
    <m/>
    <m/>
    <m/>
    <m/>
    <m/>
    <s v="Md. Azhari Mukul"/>
    <n v="1757266614"/>
    <s v="azhari@dskbangladesh.org"/>
    <s v="UNICEF-DSK"/>
  </r>
  <r>
    <n v="4626"/>
    <s v="UNICEF"/>
    <s v="DSK"/>
    <s v="UNICEF"/>
    <s v="WASH"/>
    <x v="2"/>
    <x v="4"/>
    <s v="# of HP sessions at HH level"/>
    <m/>
    <n v="3576"/>
    <s v="completed"/>
    <s v="Chittagong"/>
    <s v="Cox's Bazar"/>
    <x v="1"/>
    <s v="Whykong"/>
    <s v="Camp 22"/>
    <x v="6"/>
    <d v="2023-02-01T00:00:00"/>
    <x v="0"/>
    <m/>
    <m/>
    <m/>
    <m/>
    <m/>
    <s v="Md. Azhari Mukul"/>
    <n v="1757266614"/>
    <s v="azhari@dskbangladesh.org"/>
    <s v="UNICEF-DSK"/>
  </r>
  <r>
    <n v="4627"/>
    <s v="UNICEF"/>
    <s v="DSK"/>
    <s v="UNICEF"/>
    <s v="WASH"/>
    <x v="2"/>
    <x v="38"/>
    <s v="# of HP sessions at institution level"/>
    <m/>
    <n v="20"/>
    <s v="completed"/>
    <s v="Chittagong"/>
    <s v="Cox's Bazar"/>
    <x v="1"/>
    <s v="Whykong"/>
    <s v="Camp 22"/>
    <x v="6"/>
    <d v="2023-02-01T00:00:00"/>
    <x v="0"/>
    <m/>
    <m/>
    <m/>
    <m/>
    <m/>
    <s v="Md. Azhari Mukul"/>
    <n v="1757266614"/>
    <s v="azhari@dskbangladesh.org"/>
    <s v="UNICEF-DSK"/>
  </r>
  <r>
    <n v="4628"/>
    <s v="UNICEF"/>
    <s v="DSK"/>
    <s v="UNICEF"/>
    <s v="WASH"/>
    <x v="2"/>
    <x v="19"/>
    <s v="# of estimated persons reached by mass-media campaign"/>
    <m/>
    <n v="2"/>
    <s v="completed"/>
    <s v="Chittagong"/>
    <s v="Cox's Bazar"/>
    <x v="1"/>
    <s v="Whykong"/>
    <s v="Camp 22"/>
    <x v="6"/>
    <d v="2023-02-01T00:00:00"/>
    <x v="0"/>
    <m/>
    <m/>
    <m/>
    <m/>
    <m/>
    <s v="Md. Azhari Mukul"/>
    <n v="1757266614"/>
    <s v="azhari@dskbangladesh.org"/>
    <s v="UNICEF-DSK"/>
  </r>
  <r>
    <n v="4629"/>
    <s v="UNICEF"/>
    <s v="DSK"/>
    <s v="UNICEF"/>
    <s v="WASH"/>
    <x v="2"/>
    <x v="28"/>
    <s v="# of female in reproductive age"/>
    <m/>
    <n v="320"/>
    <s v="completed"/>
    <s v="Chittagong"/>
    <s v="Cox's Bazar"/>
    <x v="1"/>
    <s v="Whykong"/>
    <s v="Camp 22"/>
    <x v="6"/>
    <d v="2023-02-01T00:00:00"/>
    <x v="0"/>
    <m/>
    <m/>
    <m/>
    <m/>
    <m/>
    <s v="Md. Azhari Mukul"/>
    <n v="1757266614"/>
    <s v="azhari@dskbangladesh.org"/>
    <s v="UNICEF-DSK"/>
  </r>
  <r>
    <n v="4630"/>
    <s v="UNICEF"/>
    <s v="DSK"/>
    <s v="UNICEF"/>
    <s v="WASH"/>
    <x v="2"/>
    <x v="33"/>
    <s v="# of facilities"/>
    <m/>
    <n v="2370"/>
    <s v="completed"/>
    <s v="Chittagong"/>
    <s v="Cox's Bazar"/>
    <x v="1"/>
    <s v="Whykong"/>
    <s v="Camp 22"/>
    <x v="6"/>
    <d v="2023-02-01T00:00:00"/>
    <x v="0"/>
    <m/>
    <m/>
    <m/>
    <m/>
    <m/>
    <s v="Md. Azhari Mukul"/>
    <n v="1757266614"/>
    <s v="azhari@dskbangladesh.org"/>
    <s v="UNICEF-DSK"/>
  </r>
  <r>
    <n v="4631"/>
    <s v="UNICEF"/>
    <s v="DSK"/>
    <s v="UNICEF"/>
    <s v="WASH"/>
    <x v="3"/>
    <x v="36"/>
    <s v="# of plant"/>
    <m/>
    <n v="1"/>
    <s v="completed"/>
    <s v="Chittagong"/>
    <s v="Cox's Bazar"/>
    <x v="1"/>
    <s v="Whykong"/>
    <s v="Camp 22"/>
    <x v="6"/>
    <d v="2023-02-01T00:00:00"/>
    <x v="0"/>
    <m/>
    <m/>
    <m/>
    <m/>
    <m/>
    <s v="Md. Azhari Mukul"/>
    <n v="1757266614"/>
    <s v="azhari@dskbangladesh.org"/>
    <s v="UNICEF-DSK"/>
  </r>
  <r>
    <n v="4632"/>
    <s v="OXFAM"/>
    <s v="DSK"/>
    <s v="OXFAM"/>
    <s v="WASH"/>
    <x v="1"/>
    <x v="1"/>
    <s v="# of door "/>
    <m/>
    <n v="9"/>
    <s v="completed"/>
    <s v="Chittagong"/>
    <s v="Cox's Bazar"/>
    <x v="1"/>
    <s v="Whykong"/>
    <s v="Camp 22"/>
    <x v="6"/>
    <d v="2022-09-30T00:00:00"/>
    <x v="0"/>
    <m/>
    <m/>
    <m/>
    <m/>
    <m/>
    <s v="Md. Azhari Mukul"/>
    <n v="1757266614"/>
    <s v="azhari@dskbangladesh.org"/>
    <s v="OXFAM-DSK"/>
  </r>
  <r>
    <n v="4633"/>
    <s v="OXFAM"/>
    <s v="DSK"/>
    <s v="OXFAM"/>
    <s v="WASH"/>
    <x v="1"/>
    <x v="9"/>
    <s v="# of door"/>
    <m/>
    <n v="51"/>
    <s v="completed"/>
    <s v="Chittagong"/>
    <s v="Cox's Bazar"/>
    <x v="1"/>
    <s v="Whykong"/>
    <s v="Camp 22"/>
    <x v="6"/>
    <d v="2022-09-30T00:00:00"/>
    <x v="0"/>
    <m/>
    <m/>
    <m/>
    <m/>
    <m/>
    <s v="Md. Azhari Mukul"/>
    <n v="1757266614"/>
    <s v="azhari@dskbangladesh.org"/>
    <s v="OXFAM-DSK"/>
  </r>
  <r>
    <n v="4634"/>
    <s v="OXFAM"/>
    <s v="DSK"/>
    <s v="OXFAM"/>
    <s v="WASH"/>
    <x v="1"/>
    <x v="3"/>
    <s v="# of door"/>
    <m/>
    <n v="168"/>
    <s v="completed"/>
    <s v="Chittagong"/>
    <s v="Cox's Bazar"/>
    <x v="1"/>
    <s v="Whykong"/>
    <s v="Camp 22"/>
    <x v="6"/>
    <d v="2022-09-30T00:00:00"/>
    <x v="0"/>
    <m/>
    <m/>
    <m/>
    <m/>
    <m/>
    <s v="Md. Azhari Mukul"/>
    <n v="1757266614"/>
    <s v="azhari@dskbangladesh.org"/>
    <s v="OXFAM-DSK"/>
  </r>
  <r>
    <n v="4635"/>
    <s v="OXFAM"/>
    <s v="DSK"/>
    <s v="OXFAM"/>
    <s v="WASH"/>
    <x v="2"/>
    <x v="10"/>
    <s v="# of HP sessions at community level"/>
    <m/>
    <n v="20"/>
    <s v="completed"/>
    <s v="Chittagong"/>
    <s v="Cox's Bazar"/>
    <x v="1"/>
    <s v="Whykong"/>
    <s v="Camp 22"/>
    <x v="6"/>
    <d v="2022-09-30T00:00:00"/>
    <x v="0"/>
    <m/>
    <m/>
    <m/>
    <m/>
    <m/>
    <s v="Md. Azhari Mukul"/>
    <n v="1757266614"/>
    <s v="azhari@dskbangladesh.org"/>
    <s v="OXFAM-DSK"/>
  </r>
  <r>
    <n v="4636"/>
    <s v="OXFAM"/>
    <s v="DSK"/>
    <s v="OXFAM"/>
    <s v="WASH"/>
    <x v="2"/>
    <x v="4"/>
    <s v="# of HP sessions at HH level"/>
    <m/>
    <n v="894"/>
    <s v="completed"/>
    <s v="Chittagong"/>
    <s v="Cox's Bazar"/>
    <x v="1"/>
    <s v="Whykong"/>
    <s v="Camp 22"/>
    <x v="6"/>
    <d v="2022-09-30T00:00:00"/>
    <x v="0"/>
    <m/>
    <m/>
    <m/>
    <m/>
    <m/>
    <s v="Md. Azhari Mukul"/>
    <n v="1757266614"/>
    <s v="azhari@dskbangladesh.org"/>
    <s v="OXFAM-DSK"/>
  </r>
  <r>
    <n v="4637"/>
    <s v="OXFAM"/>
    <s v="DSK"/>
    <s v="OXFAM"/>
    <s v="WASH"/>
    <x v="2"/>
    <x v="38"/>
    <s v="# of HP sessions at institution level"/>
    <m/>
    <n v="6"/>
    <s v="completed"/>
    <s v="Chittagong"/>
    <s v="Cox's Bazar"/>
    <x v="1"/>
    <s v="Whykong"/>
    <s v="Camp 22"/>
    <x v="6"/>
    <d v="2022-09-30T00:00:00"/>
    <x v="0"/>
    <m/>
    <m/>
    <m/>
    <m/>
    <m/>
    <s v="Md. Azhari Mukul"/>
    <n v="1757266614"/>
    <s v="azhari@dskbangladesh.org"/>
    <s v="OXFAM-DSK"/>
  </r>
  <r>
    <n v="4638"/>
    <s v="UNHCR"/>
    <s v="NGOF"/>
    <s v="UNHCR"/>
    <s v="WASH"/>
    <x v="0"/>
    <x v="0"/>
    <s v="# of tube well"/>
    <m/>
    <n v="383"/>
    <s v="completed"/>
    <s v="Chittagong"/>
    <s v="Cox's Bazar"/>
    <x v="0"/>
    <s v="Palong Khali"/>
    <s v="Camp 04"/>
    <x v="0"/>
    <d v="2022-12-01T00:00:00"/>
    <x v="0"/>
    <m/>
    <m/>
    <m/>
    <m/>
    <m/>
    <s v="Md. Khorshed Alam"/>
    <s v="8801711085171"/>
    <s v="alamm@unhcr.org"/>
    <s v="UNHCR-NGOF"/>
  </r>
  <r>
    <n v="4639"/>
    <s v="UNHCR"/>
    <s v="NGOF"/>
    <s v="UNHCR"/>
    <s v="WASH"/>
    <x v="1"/>
    <x v="8"/>
    <s v="# of FSM Site"/>
    <m/>
    <n v="1"/>
    <s v="completed"/>
    <s v="Chittagong"/>
    <s v="Cox's Bazar"/>
    <x v="0"/>
    <s v="Palong Khali"/>
    <s v="Camp 04"/>
    <x v="0"/>
    <d v="2022-12-01T00:00:00"/>
    <x v="0"/>
    <m/>
    <m/>
    <m/>
    <m/>
    <m/>
    <s v="Md. Khorshed Alam"/>
    <s v="8801711085171"/>
    <s v="alamm@unhcr.org"/>
    <s v="UNHCR-NGOF"/>
  </r>
  <r>
    <n v="4640"/>
    <s v="UNHCR"/>
    <s v="NGOF"/>
    <s v="UNHCR"/>
    <s v="WASH"/>
    <x v="1"/>
    <x v="2"/>
    <s v="# of FSM Site"/>
    <m/>
    <n v="1"/>
    <s v="completed"/>
    <s v="Chittagong"/>
    <s v="Cox's Bazar"/>
    <x v="0"/>
    <s v="Palong Khali"/>
    <s v="Camp 04"/>
    <x v="0"/>
    <d v="2022-12-01T00:00:00"/>
    <x v="0"/>
    <m/>
    <m/>
    <m/>
    <m/>
    <m/>
    <s v="Md. Khorshed Alam"/>
    <s v="8801711085171"/>
    <s v="alamm@unhcr.org"/>
    <s v="UNHCR-NGOF"/>
  </r>
  <r>
    <n v="4641"/>
    <s v="UNHCR"/>
    <s v="NGOF"/>
    <s v="UNHCR"/>
    <s v="WASH"/>
    <x v="1"/>
    <x v="3"/>
    <s v="# of door"/>
    <m/>
    <n v="371"/>
    <s v="completed"/>
    <s v="Chittagong"/>
    <s v="Cox's Bazar"/>
    <x v="0"/>
    <s v="Palong Khali"/>
    <s v="Camp 04"/>
    <x v="0"/>
    <d v="2022-12-01T00:00:00"/>
    <x v="0"/>
    <m/>
    <m/>
    <m/>
    <m/>
    <m/>
    <s v="Md. Khorshed Alam"/>
    <s v="8801711085171"/>
    <s v="alamm@unhcr.org"/>
    <s v="UNHCR-NGOF"/>
  </r>
  <r>
    <n v="4642"/>
    <s v="UNHCR"/>
    <s v="NGOF"/>
    <s v="UNHCR"/>
    <s v="WASH"/>
    <x v="2"/>
    <x v="10"/>
    <s v="# of HP sessions at community level"/>
    <m/>
    <n v="134"/>
    <s v="completed"/>
    <s v="Chittagong"/>
    <s v="Cox's Bazar"/>
    <x v="0"/>
    <s v="Palong Khali"/>
    <s v="Camp 04"/>
    <x v="0"/>
    <d v="2022-12-01T00:00:00"/>
    <x v="0"/>
    <m/>
    <m/>
    <m/>
    <m/>
    <m/>
    <s v="Md. Khorshed Alam"/>
    <s v="8801711085171"/>
    <s v="alamm@unhcr.org"/>
    <s v="UNHCR-NGOF"/>
  </r>
  <r>
    <n v="4643"/>
    <s v="UNHCR"/>
    <s v="NGOF"/>
    <s v="UNHCR"/>
    <s v="WASH"/>
    <x v="2"/>
    <x v="4"/>
    <s v="# of HP sessions at HH level"/>
    <m/>
    <n v="3118"/>
    <s v="completed"/>
    <s v="Chittagong"/>
    <s v="Cox's Bazar"/>
    <x v="0"/>
    <s v="Palong Khali"/>
    <s v="Camp 04"/>
    <x v="0"/>
    <d v="2022-12-01T00:00:00"/>
    <x v="0"/>
    <m/>
    <m/>
    <m/>
    <m/>
    <m/>
    <s v="Md. Khorshed Alam"/>
    <s v="8801711085171"/>
    <s v="alamm@unhcr.org"/>
    <s v="UNHCR-NGOF"/>
  </r>
  <r>
    <n v="4644"/>
    <s v="UNHCR"/>
    <s v="NGOF"/>
    <s v="UNHCR"/>
    <s v="WASH"/>
    <x v="2"/>
    <x v="38"/>
    <s v="# of HP sessions at institution level"/>
    <m/>
    <n v="5"/>
    <s v="completed"/>
    <s v="Chittagong"/>
    <s v="Cox's Bazar"/>
    <x v="0"/>
    <s v="Palong Khali"/>
    <s v="Camp 04"/>
    <x v="0"/>
    <d v="2022-12-01T00:00:00"/>
    <x v="0"/>
    <m/>
    <m/>
    <m/>
    <m/>
    <m/>
    <s v="Md. Khorshed Alam"/>
    <s v="8801711085171"/>
    <s v="alamm@unhcr.org"/>
    <s v="UNHCR-NGOF"/>
  </r>
  <r>
    <n v="4645"/>
    <s v="UNHCR"/>
    <s v="NGOF"/>
    <s v="UNHCR"/>
    <s v="WASH"/>
    <x v="3"/>
    <x v="6"/>
    <s v="# of plant"/>
    <m/>
    <n v="1"/>
    <s v="completed"/>
    <s v="Chittagong"/>
    <s v="Cox's Bazar"/>
    <x v="0"/>
    <s v="Palong Khali"/>
    <s v="Camp 04"/>
    <x v="0"/>
    <d v="2022-12-01T00:00:00"/>
    <x v="0"/>
    <m/>
    <m/>
    <m/>
    <m/>
    <m/>
    <s v="Md. Khorshed Alam"/>
    <s v="8801711085171"/>
    <s v="alamm@unhcr.org"/>
    <s v="UNHCR-NGOF"/>
  </r>
  <r>
    <n v="4646"/>
    <s v="UNHCR"/>
    <s v="NGOF"/>
    <s v="UNHCR"/>
    <s v="WASH"/>
    <x v="0"/>
    <x v="0"/>
    <s v="# of tube well"/>
    <m/>
    <n v="244"/>
    <s v="completed"/>
    <s v="Chittagong"/>
    <s v="Cox's Bazar"/>
    <x v="0"/>
    <s v="Palong Khali"/>
    <s v="Camp 05"/>
    <x v="0"/>
    <d v="2022-12-01T00:00:00"/>
    <x v="0"/>
    <m/>
    <m/>
    <m/>
    <m/>
    <m/>
    <s v="Md. Khorshed Alam"/>
    <s v="8801711085171"/>
    <s v="alamm@unhcr.org"/>
    <s v="UNHCR-NGOF"/>
  </r>
  <r>
    <n v="4647"/>
    <s v="UNHCR"/>
    <s v="NGOF"/>
    <s v="UNHCR"/>
    <s v="WASH"/>
    <x v="0"/>
    <x v="12"/>
    <s v="# of water network"/>
    <m/>
    <n v="2"/>
    <s v="completed"/>
    <s v="Chittagong"/>
    <s v="Cox's Bazar"/>
    <x v="0"/>
    <s v="Palong Khali"/>
    <s v="Camp 05"/>
    <x v="0"/>
    <d v="2022-12-01T00:00:00"/>
    <x v="0"/>
    <m/>
    <m/>
    <m/>
    <m/>
    <m/>
    <s v="Md. Khorshed Alam"/>
    <s v="8801711085171"/>
    <s v="alamm@unhcr.org"/>
    <s v="UNHCR-NGOF"/>
  </r>
  <r>
    <n v="4648"/>
    <s v="UNHCR"/>
    <s v="NGOF"/>
    <s v="UNHCR"/>
    <s v="WASH"/>
    <x v="0"/>
    <x v="30"/>
    <s v="# of household"/>
    <m/>
    <n v="105"/>
    <s v="completed"/>
    <s v="Chittagong"/>
    <s v="Cox's Bazar"/>
    <x v="0"/>
    <s v="Palong Khali"/>
    <s v="Camp 05"/>
    <x v="6"/>
    <d v="2022-12-01T00:00:00"/>
    <x v="0"/>
    <m/>
    <m/>
    <m/>
    <m/>
    <m/>
    <s v="Md. Khorshed Alam"/>
    <s v="8801711085171"/>
    <s v="alamm@unhcr.org"/>
    <s v="UNHCR-NGOF"/>
  </r>
  <r>
    <n v="4649"/>
    <s v="UNHCR"/>
    <s v="NGOF"/>
    <s v="UNHCR"/>
    <s v="WASH"/>
    <x v="1"/>
    <x v="23"/>
    <s v="# of door "/>
    <m/>
    <n v="5"/>
    <s v="completed"/>
    <s v="Chittagong"/>
    <s v="Cox's Bazar"/>
    <x v="0"/>
    <s v="Palong Khali"/>
    <s v="Camp 05"/>
    <x v="0"/>
    <d v="2022-12-01T00:00:00"/>
    <x v="0"/>
    <m/>
    <m/>
    <m/>
    <m/>
    <m/>
    <s v="Md. Khorshed Alam"/>
    <s v="8801711085171"/>
    <s v="alamm@unhcr.org"/>
    <s v="UNHCR-NGOF"/>
  </r>
  <r>
    <n v="4650"/>
    <s v="UNHCR"/>
    <s v="NGOF"/>
    <s v="UNHCR"/>
    <s v="WASH"/>
    <x v="1"/>
    <x v="8"/>
    <s v="# of FSM Site"/>
    <m/>
    <n v="4"/>
    <s v="completed"/>
    <s v="Chittagong"/>
    <s v="Cox's Bazar"/>
    <x v="0"/>
    <s v="Palong Khali"/>
    <s v="Camp 05"/>
    <x v="0"/>
    <d v="2022-12-01T00:00:00"/>
    <x v="0"/>
    <m/>
    <m/>
    <m/>
    <m/>
    <m/>
    <s v="Md. Khorshed Alam"/>
    <s v="8801711085171"/>
    <s v="alamm@unhcr.org"/>
    <s v="UNHCR-NGOF"/>
  </r>
  <r>
    <n v="4651"/>
    <s v="UNHCR"/>
    <s v="NGOF"/>
    <s v="UNHCR"/>
    <s v="WASH"/>
    <x v="1"/>
    <x v="18"/>
    <s v="# of door"/>
    <m/>
    <n v="6"/>
    <s v="completed"/>
    <s v="Chittagong"/>
    <s v="Cox's Bazar"/>
    <x v="0"/>
    <s v="Palong Khali"/>
    <s v="Camp 05"/>
    <x v="0"/>
    <d v="2022-12-01T00:00:00"/>
    <x v="0"/>
    <m/>
    <m/>
    <m/>
    <m/>
    <m/>
    <s v="Md. Khorshed Alam"/>
    <s v="8801711085171"/>
    <s v="alamm@unhcr.org"/>
    <s v="UNHCR-NGOF"/>
  </r>
  <r>
    <n v="4652"/>
    <s v="UNHCR"/>
    <s v="NGOF"/>
    <s v="UNHCR"/>
    <s v="WASH"/>
    <x v="2"/>
    <x v="10"/>
    <s v="# of HP sessions at community level"/>
    <m/>
    <n v="105"/>
    <s v="completed"/>
    <s v="Chittagong"/>
    <s v="Cox's Bazar"/>
    <x v="0"/>
    <s v="Palong Khali"/>
    <s v="Camp 05"/>
    <x v="0"/>
    <d v="2022-12-01T00:00:00"/>
    <x v="0"/>
    <m/>
    <m/>
    <m/>
    <m/>
    <m/>
    <s v="Md. Khorshed Alam"/>
    <s v="8801711085171"/>
    <s v="alamm@unhcr.org"/>
    <s v="UNHCR-NGOF"/>
  </r>
  <r>
    <n v="4653"/>
    <s v="UNHCR"/>
    <s v="NGOF"/>
    <s v="UNHCR"/>
    <s v="WASH"/>
    <x v="2"/>
    <x v="4"/>
    <s v="# of HP sessions at HH level"/>
    <m/>
    <n v="1970"/>
    <s v="completed"/>
    <s v="Chittagong"/>
    <s v="Cox's Bazar"/>
    <x v="0"/>
    <s v="Palong Khali"/>
    <s v="Camp 05"/>
    <x v="0"/>
    <d v="2022-12-01T00:00:00"/>
    <x v="0"/>
    <m/>
    <m/>
    <m/>
    <m/>
    <m/>
    <s v="Md. Khorshed Alam"/>
    <s v="8801711085171"/>
    <s v="alamm@unhcr.org"/>
    <s v="UNHCR-NGOF"/>
  </r>
  <r>
    <n v="4654"/>
    <s v="UNHCR"/>
    <s v="NGOF"/>
    <s v="UNHCR"/>
    <s v="WASH"/>
    <x v="2"/>
    <x v="38"/>
    <s v="# of HP sessions at institution level"/>
    <m/>
    <n v="8"/>
    <s v="completed"/>
    <s v="Chittagong"/>
    <s v="Cox's Bazar"/>
    <x v="0"/>
    <s v="Palong Khali"/>
    <s v="Camp 05"/>
    <x v="0"/>
    <d v="2022-12-01T00:00:00"/>
    <x v="0"/>
    <m/>
    <m/>
    <m/>
    <m/>
    <m/>
    <s v="Md. Khorshed Alam"/>
    <s v="8801711085171"/>
    <s v="alamm@unhcr.org"/>
    <s v="UNHCR-NGOF"/>
  </r>
  <r>
    <n v="4655"/>
    <s v="UNHCR"/>
    <s v="NGOF"/>
    <s v="UNHCR"/>
    <s v="WASH"/>
    <x v="2"/>
    <x v="19"/>
    <s v="# of estimated persons reached by mass-media campaign"/>
    <m/>
    <n v="100"/>
    <s v="completed"/>
    <s v="Chittagong"/>
    <s v="Cox's Bazar"/>
    <x v="0"/>
    <s v="Palong Khali"/>
    <s v="Camp 05"/>
    <x v="0"/>
    <d v="2022-12-01T00:00:00"/>
    <x v="0"/>
    <m/>
    <m/>
    <m/>
    <m/>
    <m/>
    <s v="Md. Khorshed Alam"/>
    <s v="8801711085171"/>
    <s v="alamm@unhcr.org"/>
    <s v="UNHCR-NGOF"/>
  </r>
  <r>
    <n v="4656"/>
    <s v="UNHCR"/>
    <s v="NGOF"/>
    <s v="UNHCR"/>
    <s v="WASH"/>
    <x v="2"/>
    <x v="27"/>
    <s v="# of household"/>
    <m/>
    <n v="27"/>
    <s v="completed"/>
    <s v="Chittagong"/>
    <s v="Cox's Bazar"/>
    <x v="0"/>
    <s v="Palong Khali"/>
    <s v="Camp 05"/>
    <x v="0"/>
    <d v="2022-12-01T00:00:00"/>
    <x v="0"/>
    <m/>
    <m/>
    <m/>
    <m/>
    <m/>
    <s v="Md. Khorshed Alam"/>
    <s v="8801711085171"/>
    <s v="alamm@unhcr.org"/>
    <s v="UNHCR-NGOF"/>
  </r>
  <r>
    <n v="4657"/>
    <s v="UNHCR"/>
    <s v="NGOF"/>
    <s v="UNHCR"/>
    <s v="WASH"/>
    <x v="3"/>
    <x v="5"/>
    <s v="# of campaign per camp "/>
    <m/>
    <n v="5"/>
    <s v="completed"/>
    <s v="Chittagong"/>
    <s v="Cox's Bazar"/>
    <x v="0"/>
    <s v="Palong Khali"/>
    <s v="Camp 05"/>
    <x v="0"/>
    <d v="2022-12-01T00:00:00"/>
    <x v="0"/>
    <m/>
    <m/>
    <m/>
    <m/>
    <m/>
    <s v="Md. Khorshed Alam"/>
    <s v="8801711085171"/>
    <s v="alamm@unhcr.org"/>
    <s v="UNHCR-NGOF"/>
  </r>
  <r>
    <n v="4658"/>
    <s v="UNHCR"/>
    <s v="NGOF"/>
    <s v="UNHCR"/>
    <s v="WASH"/>
    <x v="3"/>
    <x v="6"/>
    <s v="# of plant"/>
    <m/>
    <n v="2"/>
    <s v="completed"/>
    <s v="Chittagong"/>
    <s v="Cox's Bazar"/>
    <x v="0"/>
    <s v="Palong Khali"/>
    <s v="Camp 05"/>
    <x v="0"/>
    <d v="2022-12-01T00:00:00"/>
    <x v="0"/>
    <m/>
    <m/>
    <m/>
    <m/>
    <m/>
    <s v="Md. Khorshed Alam"/>
    <s v="8801711085171"/>
    <s v="alamm@unhcr.org"/>
    <s v="UNHCR-NGOF"/>
  </r>
  <r>
    <n v="4659"/>
    <s v="UNHCR"/>
    <s v="NGOF"/>
    <s v="UNHCR"/>
    <s v="WASH"/>
    <x v="0"/>
    <x v="12"/>
    <s v="# of water network"/>
    <m/>
    <n v="17"/>
    <s v="completed"/>
    <s v="Chittagong"/>
    <s v="Cox's Bazar"/>
    <x v="1"/>
    <s v="Nhilla"/>
    <s v="Camp 26"/>
    <x v="0"/>
    <d v="2022-12-01T00:00:00"/>
    <x v="0"/>
    <m/>
    <m/>
    <m/>
    <m/>
    <m/>
    <s v="Md. Khorshed Alam"/>
    <s v="8801711085171"/>
    <s v="alamm@unhcr.org"/>
    <s v="UNHCR-NGOF"/>
  </r>
  <r>
    <n v="4660"/>
    <s v="UNHCR"/>
    <s v="NGOF"/>
    <s v="UNHCR"/>
    <s v="WASH"/>
    <x v="1"/>
    <x v="23"/>
    <s v="# of door "/>
    <m/>
    <n v="2"/>
    <s v="completed"/>
    <s v="Chittagong"/>
    <s v="Cox's Bazar"/>
    <x v="1"/>
    <s v="Nhilla"/>
    <s v="Camp 26"/>
    <x v="0"/>
    <d v="2022-12-01T00:00:00"/>
    <x v="0"/>
    <m/>
    <m/>
    <m/>
    <m/>
    <m/>
    <s v="Md. Khorshed Alam"/>
    <s v="8801711085171"/>
    <s v="alamm@unhcr.org"/>
    <s v="UNHCR-NGOF"/>
  </r>
  <r>
    <n v="4661"/>
    <s v="UNHCR"/>
    <s v="NGOF"/>
    <s v="UNHCR"/>
    <s v="WASH"/>
    <x v="1"/>
    <x v="8"/>
    <s v="# of FSM Site"/>
    <m/>
    <n v="4"/>
    <s v="completed"/>
    <s v="Chittagong"/>
    <s v="Cox's Bazar"/>
    <x v="1"/>
    <s v="Nhilla"/>
    <s v="Camp 26"/>
    <x v="0"/>
    <d v="2022-12-01T00:00:00"/>
    <x v="0"/>
    <m/>
    <m/>
    <m/>
    <m/>
    <m/>
    <s v="Md. Khorshed Alam"/>
    <s v="8801711085171"/>
    <s v="alamm@unhcr.org"/>
    <s v="UNHCR-NGOF"/>
  </r>
  <r>
    <n v="4662"/>
    <s v="UNHCR"/>
    <s v="NGOF"/>
    <s v="UNHCR"/>
    <s v="WASH"/>
    <x v="1"/>
    <x v="2"/>
    <s v="# of FSM Site"/>
    <m/>
    <n v="1"/>
    <s v="completed"/>
    <s v="Chittagong"/>
    <s v="Cox's Bazar"/>
    <x v="1"/>
    <s v="Nhilla"/>
    <s v="Camp 26"/>
    <x v="0"/>
    <d v="2022-12-01T00:00:00"/>
    <x v="0"/>
    <m/>
    <m/>
    <m/>
    <m/>
    <m/>
    <s v="Md. Khorshed Alam"/>
    <s v="8801711085171"/>
    <s v="alamm@unhcr.org"/>
    <s v="UNHCR-NGOF"/>
  </r>
  <r>
    <n v="4663"/>
    <s v="UNHCR"/>
    <s v="NGOF"/>
    <s v="UNHCR"/>
    <s v="WASH"/>
    <x v="1"/>
    <x v="17"/>
    <s v="# of door"/>
    <m/>
    <n v="1"/>
    <s v="completed"/>
    <s v="Chittagong"/>
    <s v="Cox's Bazar"/>
    <x v="1"/>
    <s v="Nhilla"/>
    <s v="Camp 26"/>
    <x v="0"/>
    <d v="2022-12-01T00:00:00"/>
    <x v="0"/>
    <m/>
    <m/>
    <m/>
    <m/>
    <m/>
    <s v="Md. Khorshed Alam"/>
    <s v="8801711085171"/>
    <s v="alamm@unhcr.org"/>
    <s v="UNHCR-NGOF"/>
  </r>
  <r>
    <n v="4664"/>
    <s v="UNHCR"/>
    <s v="NGOF"/>
    <s v="UNHCR"/>
    <s v="WASH"/>
    <x v="1"/>
    <x v="18"/>
    <s v="# of door"/>
    <m/>
    <n v="2"/>
    <s v="completed"/>
    <s v="Chittagong"/>
    <s v="Cox's Bazar"/>
    <x v="1"/>
    <s v="Nhilla"/>
    <s v="Camp 26"/>
    <x v="0"/>
    <d v="2022-12-01T00:00:00"/>
    <x v="0"/>
    <m/>
    <m/>
    <m/>
    <m/>
    <m/>
    <s v="Md. Khorshed Alam"/>
    <s v="8801711085171"/>
    <s v="alamm@unhcr.org"/>
    <s v="UNHCR-NGOF"/>
  </r>
  <r>
    <n v="4665"/>
    <s v="UNHCR"/>
    <s v="NGOF"/>
    <s v="UNHCR"/>
    <s v="WASH"/>
    <x v="1"/>
    <x v="3"/>
    <s v="# of door"/>
    <m/>
    <n v="383"/>
    <s v="completed"/>
    <s v="Chittagong"/>
    <s v="Cox's Bazar"/>
    <x v="1"/>
    <s v="Nhilla"/>
    <s v="Camp 26"/>
    <x v="0"/>
    <d v="2022-12-01T00:00:00"/>
    <x v="0"/>
    <m/>
    <m/>
    <m/>
    <m/>
    <m/>
    <s v="Md. Khorshed Alam"/>
    <s v="8801711085171"/>
    <s v="alamm@unhcr.org"/>
    <s v="UNHCR-NGOF"/>
  </r>
  <r>
    <n v="4666"/>
    <s v="UNHCR"/>
    <s v="NGOF"/>
    <s v="UNHCR"/>
    <s v="WASH"/>
    <x v="2"/>
    <x v="10"/>
    <s v="# of HP sessions at community level"/>
    <m/>
    <n v="134"/>
    <s v="completed"/>
    <s v="Chittagong"/>
    <s v="Cox's Bazar"/>
    <x v="1"/>
    <s v="Nhilla"/>
    <s v="Camp 26"/>
    <x v="0"/>
    <d v="2022-12-01T00:00:00"/>
    <x v="0"/>
    <m/>
    <m/>
    <m/>
    <m/>
    <m/>
    <s v="Md. Khorshed Alam"/>
    <s v="8801711085171"/>
    <s v="alamm@unhcr.org"/>
    <s v="UNHCR-NGOF"/>
  </r>
  <r>
    <n v="4667"/>
    <s v="UNHCR"/>
    <s v="NGOF"/>
    <s v="UNHCR"/>
    <s v="WASH"/>
    <x v="2"/>
    <x v="4"/>
    <s v="# of HP sessions at HH level"/>
    <m/>
    <n v="5825"/>
    <s v="completed"/>
    <s v="Chittagong"/>
    <s v="Cox's Bazar"/>
    <x v="1"/>
    <s v="Nhilla"/>
    <s v="Camp 26"/>
    <x v="0"/>
    <d v="2022-12-01T00:00:00"/>
    <x v="0"/>
    <m/>
    <m/>
    <m/>
    <m/>
    <m/>
    <s v="Md. Khorshed Alam"/>
    <s v="8801711085171"/>
    <s v="alamm@unhcr.org"/>
    <s v="UNHCR-NGOF"/>
  </r>
  <r>
    <n v="4668"/>
    <s v="UNHCR"/>
    <s v="NGOF"/>
    <s v="UNHCR"/>
    <s v="WASH"/>
    <x v="2"/>
    <x v="38"/>
    <s v="# of HP sessions at institution level"/>
    <m/>
    <n v="8"/>
    <s v="completed"/>
    <s v="Chittagong"/>
    <s v="Cox's Bazar"/>
    <x v="1"/>
    <s v="Nhilla"/>
    <s v="Camp 26"/>
    <x v="0"/>
    <d v="2022-12-01T00:00:00"/>
    <x v="0"/>
    <m/>
    <m/>
    <m/>
    <m/>
    <m/>
    <s v="Md. Khorshed Alam"/>
    <s v="8801711085171"/>
    <s v="alamm@unhcr.org"/>
    <s v="UNHCR-NGOF"/>
  </r>
  <r>
    <n v="4669"/>
    <s v="UNHCR"/>
    <s v="NGOF"/>
    <s v="UNHCR"/>
    <s v="WASH"/>
    <x v="2"/>
    <x v="21"/>
    <s v="# of handwashing station"/>
    <m/>
    <n v="1"/>
    <s v="completed"/>
    <s v="Chittagong"/>
    <s v="Cox's Bazar"/>
    <x v="1"/>
    <s v="Nhilla"/>
    <s v="Camp 26"/>
    <x v="0"/>
    <d v="2022-12-01T00:00:00"/>
    <x v="0"/>
    <m/>
    <m/>
    <m/>
    <m/>
    <m/>
    <s v="Md. Khorshed Alam"/>
    <s v="8801711085171"/>
    <s v="alamm@unhcr.org"/>
    <s v="UNHCR-NGOF"/>
  </r>
  <r>
    <n v="4670"/>
    <s v="UNHCR"/>
    <s v="NGOF"/>
    <s v="UNHCR"/>
    <s v="WASH"/>
    <x v="3"/>
    <x v="6"/>
    <s v="# of plant"/>
    <m/>
    <n v="2"/>
    <s v="completed"/>
    <s v="Chittagong"/>
    <s v="Cox's Bazar"/>
    <x v="1"/>
    <s v="Nhilla"/>
    <s v="Camp 26"/>
    <x v="0"/>
    <d v="2022-12-01T00:00:00"/>
    <x v="0"/>
    <m/>
    <m/>
    <m/>
    <m/>
    <m/>
    <s v="Md. Khorshed Alam"/>
    <s v="8801711085171"/>
    <s v="alamm@unhcr.org"/>
    <s v="UNHCR-NGOF"/>
  </r>
  <r>
    <n v="4671"/>
    <s v="UNHCR"/>
    <s v="NGOF"/>
    <s v="UNHCR"/>
    <s v="WASH"/>
    <x v="0"/>
    <x v="12"/>
    <s v="# of water network"/>
    <m/>
    <n v="4"/>
    <s v="completed"/>
    <s v="Chittagong"/>
    <s v="Cox's Bazar"/>
    <x v="1"/>
    <s v="Nhilla"/>
    <s v="Camp 27"/>
    <x v="0"/>
    <d v="2022-12-01T00:00:00"/>
    <x v="0"/>
    <m/>
    <m/>
    <m/>
    <m/>
    <m/>
    <s v="Md. Khorshed Alam"/>
    <s v="8801711085171"/>
    <s v="alamm@unhcr.org"/>
    <s v="UNHCR-NGOF"/>
  </r>
  <r>
    <n v="4672"/>
    <s v="UNHCR"/>
    <s v="NGOF"/>
    <s v="UNHCR"/>
    <s v="WASH"/>
    <x v="1"/>
    <x v="8"/>
    <s v="# of FSM Site"/>
    <m/>
    <n v="2"/>
    <s v="completed"/>
    <s v="Chittagong"/>
    <s v="Cox's Bazar"/>
    <x v="1"/>
    <s v="Nhilla"/>
    <s v="Camp 27"/>
    <x v="0"/>
    <d v="2022-12-01T00:00:00"/>
    <x v="0"/>
    <m/>
    <m/>
    <m/>
    <m/>
    <m/>
    <s v="Md. Khorshed Alam"/>
    <s v="8801711085171"/>
    <s v="alamm@unhcr.org"/>
    <s v="UNHCR-NGOF"/>
  </r>
  <r>
    <n v="4673"/>
    <s v="UNHCR"/>
    <s v="NGOF"/>
    <s v="UNHCR"/>
    <s v="WASH"/>
    <x v="1"/>
    <x v="2"/>
    <s v="# of FSM Site"/>
    <m/>
    <n v="1"/>
    <s v="completed"/>
    <s v="Chittagong"/>
    <s v="Cox's Bazar"/>
    <x v="1"/>
    <s v="Nhilla"/>
    <s v="Camp 27"/>
    <x v="0"/>
    <d v="2022-12-01T00:00:00"/>
    <x v="0"/>
    <m/>
    <m/>
    <m/>
    <m/>
    <m/>
    <s v="Md. Khorshed Alam"/>
    <s v="8801711085171"/>
    <s v="alamm@unhcr.org"/>
    <s v="UNHCR-NGOF"/>
  </r>
  <r>
    <n v="4674"/>
    <s v="UNHCR"/>
    <s v="NGOF"/>
    <s v="UNHCR"/>
    <s v="WASH"/>
    <x v="1"/>
    <x v="8"/>
    <s v="# of FSM Site"/>
    <m/>
    <n v="1"/>
    <s v="completed"/>
    <s v="Chittagong"/>
    <s v="Cox's Bazar"/>
    <x v="1"/>
    <s v="Nhilla"/>
    <s v="Nayapara RC"/>
    <x v="0"/>
    <d v="2022-12-01T00:00:00"/>
    <x v="0"/>
    <m/>
    <m/>
    <m/>
    <m/>
    <m/>
    <s v="Md. Khorshed Alam"/>
    <s v="8801711085171"/>
    <s v="alamm@unhcr.org"/>
    <s v="UNHCR-NGOF"/>
  </r>
  <r>
    <n v="4675"/>
    <s v="UNHCR"/>
    <s v="NGOF"/>
    <s v="UNHCR"/>
    <s v="WASH"/>
    <x v="1"/>
    <x v="3"/>
    <s v="# of door"/>
    <m/>
    <n v="294"/>
    <s v="completed"/>
    <s v="Chittagong"/>
    <s v="Cox's Bazar"/>
    <x v="1"/>
    <s v="Nhilla"/>
    <s v="Nayapara RC"/>
    <x v="0"/>
    <d v="2022-12-01T00:00:00"/>
    <x v="0"/>
    <m/>
    <m/>
    <m/>
    <m/>
    <m/>
    <s v="Md. Khorshed Alam"/>
    <s v="8801711085171"/>
    <s v="alamm@unhcr.org"/>
    <s v="UNHCR-NGOF"/>
  </r>
  <r>
    <n v="4676"/>
    <s v="UNHCR"/>
    <s v="NGOF"/>
    <s v="UNHCR"/>
    <s v="WASH"/>
    <x v="3"/>
    <x v="6"/>
    <s v="# of plant"/>
    <m/>
    <n v="2"/>
    <s v="completed"/>
    <s v="Chittagong"/>
    <s v="Cox's Bazar"/>
    <x v="1"/>
    <s v="Nhilla"/>
    <s v="Nayapara RC"/>
    <x v="0"/>
    <d v="2022-12-01T00:00:00"/>
    <x v="0"/>
    <m/>
    <m/>
    <m/>
    <m/>
    <m/>
    <s v="Md. Khorshed Alam"/>
    <s v="8801711085171"/>
    <s v="alamm@unhcr.org"/>
    <s v="UNHCR-NGOF"/>
  </r>
  <r>
    <n v="4677"/>
    <s v="UNHCR"/>
    <s v="NGOF"/>
    <s v="UNHCR"/>
    <s v="WASH"/>
    <x v="0"/>
    <x v="30"/>
    <s v="# of household"/>
    <m/>
    <n v="40"/>
    <s v="completed"/>
    <s v="Chittagong"/>
    <s v="Cox's Bazar"/>
    <x v="0"/>
    <s v="Raja Palong"/>
    <s v="Kutupalong RC"/>
    <x v="0"/>
    <d v="2022-12-01T00:00:00"/>
    <x v="0"/>
    <m/>
    <m/>
    <m/>
    <m/>
    <m/>
    <s v="Md. Khorshed Alam"/>
    <s v="8801711085171"/>
    <s v="alamm@unhcr.org"/>
    <s v="UNHCR-NGOF"/>
  </r>
  <r>
    <n v="4678"/>
    <s v="UNHCR"/>
    <s v="NGOF"/>
    <s v="UNHCR"/>
    <s v="WASH"/>
    <x v="1"/>
    <x v="8"/>
    <s v="# of FSM Site"/>
    <m/>
    <n v="5"/>
    <s v="completed"/>
    <s v="Chittagong"/>
    <s v="Cox's Bazar"/>
    <x v="0"/>
    <s v="Raja Palong"/>
    <s v="Kutupalong RC"/>
    <x v="0"/>
    <d v="2022-12-01T00:00:00"/>
    <x v="0"/>
    <m/>
    <m/>
    <m/>
    <m/>
    <m/>
    <s v="Md. Khorshed Alam"/>
    <s v="8801711085171"/>
    <s v="alamm@unhcr.org"/>
    <s v="UNHCR-NGOF"/>
  </r>
  <r>
    <n v="4679"/>
    <s v="UNHCR"/>
    <s v="NGOF"/>
    <s v="UNHCR"/>
    <s v="WASH"/>
    <x v="1"/>
    <x v="2"/>
    <s v="# of FSM Site"/>
    <m/>
    <n v="4"/>
    <s v="completed"/>
    <s v="Chittagong"/>
    <s v="Cox's Bazar"/>
    <x v="0"/>
    <s v="Raja Palong"/>
    <s v="Kutupalong RC"/>
    <x v="0"/>
    <d v="2022-12-01T00:00:00"/>
    <x v="0"/>
    <m/>
    <m/>
    <m/>
    <m/>
    <m/>
    <s v="Md. Khorshed Alam"/>
    <s v="8801711085171"/>
    <s v="alamm@unhcr.org"/>
    <s v="UNHCR-NGOF"/>
  </r>
  <r>
    <n v="4680"/>
    <s v="UNHCR"/>
    <s v="NGOF"/>
    <s v="UNHCR"/>
    <s v="WASH"/>
    <x v="1"/>
    <x v="3"/>
    <s v="# of door"/>
    <m/>
    <n v="408"/>
    <s v="completed"/>
    <s v="Chittagong"/>
    <s v="Cox's Bazar"/>
    <x v="0"/>
    <s v="Raja Palong"/>
    <s v="Kutupalong RC"/>
    <x v="0"/>
    <d v="2022-12-01T00:00:00"/>
    <x v="0"/>
    <m/>
    <m/>
    <m/>
    <m/>
    <m/>
    <s v="Md. Khorshed Alam"/>
    <s v="8801711085171"/>
    <s v="alamm@unhcr.org"/>
    <s v="UNHCR-NGOF"/>
  </r>
  <r>
    <n v="4681"/>
    <s v="UNHCR"/>
    <s v="NGOF"/>
    <s v="UNHCR"/>
    <s v="WASH"/>
    <x v="2"/>
    <x v="10"/>
    <s v="# of HP sessions at community level"/>
    <m/>
    <n v="102"/>
    <s v="completed"/>
    <s v="Chittagong"/>
    <s v="Cox's Bazar"/>
    <x v="0"/>
    <s v="Raja Palong"/>
    <s v="Kutupalong RC"/>
    <x v="0"/>
    <d v="2022-12-01T00:00:00"/>
    <x v="0"/>
    <m/>
    <m/>
    <m/>
    <m/>
    <m/>
    <s v="Md. Khorshed Alam"/>
    <s v="8801711085171"/>
    <s v="alamm@unhcr.org"/>
    <s v="UNHCR-NGOF"/>
  </r>
  <r>
    <n v="4682"/>
    <s v="UNHCR"/>
    <s v="NGOF"/>
    <s v="UNHCR"/>
    <s v="WASH"/>
    <x v="2"/>
    <x v="4"/>
    <s v="# of HP sessions at HH level"/>
    <m/>
    <n v="1708"/>
    <s v="completed"/>
    <s v="Chittagong"/>
    <s v="Cox's Bazar"/>
    <x v="0"/>
    <s v="Raja Palong"/>
    <s v="Kutupalong RC"/>
    <x v="0"/>
    <d v="2022-12-01T00:00:00"/>
    <x v="0"/>
    <m/>
    <m/>
    <m/>
    <m/>
    <m/>
    <s v="Md. Khorshed Alam"/>
    <s v="8801711085171"/>
    <s v="alamm@unhcr.org"/>
    <s v="UNHCR-NGOF"/>
  </r>
  <r>
    <n v="4683"/>
    <s v="UNHCR"/>
    <s v="NGOF"/>
    <s v="UNHCR"/>
    <s v="WASH"/>
    <x v="2"/>
    <x v="38"/>
    <s v="# of HP sessions at institution level"/>
    <m/>
    <n v="6"/>
    <s v="completed"/>
    <s v="Chittagong"/>
    <s v="Cox's Bazar"/>
    <x v="0"/>
    <s v="Raja Palong"/>
    <s v="Kutupalong RC"/>
    <x v="0"/>
    <d v="2022-12-01T00:00:00"/>
    <x v="0"/>
    <m/>
    <m/>
    <m/>
    <m/>
    <m/>
    <s v="Md. Khorshed Alam"/>
    <s v="8801711085171"/>
    <s v="alamm@unhcr.org"/>
    <s v="UNHCR-NGOF"/>
  </r>
  <r>
    <n v="4684"/>
    <s v="UNHCR"/>
    <s v="NGOF"/>
    <s v="UNHCR"/>
    <s v="WASH"/>
    <x v="3"/>
    <x v="6"/>
    <s v="# of plant"/>
    <m/>
    <n v="1"/>
    <s v="completed"/>
    <s v="Chittagong"/>
    <s v="Cox's Bazar"/>
    <x v="0"/>
    <s v="Raja Palong"/>
    <s v="Kutupalong RC"/>
    <x v="0"/>
    <d v="2022-12-01T00:00:00"/>
    <x v="0"/>
    <m/>
    <m/>
    <m/>
    <m/>
    <m/>
    <s v="Md. Khorshed Alam"/>
    <s v="8801711085171"/>
    <s v="alamm@unhcr.org"/>
    <s v="UNHCR-NGOF"/>
  </r>
  <r>
    <n v="4685"/>
    <s v="UNHCR"/>
    <s v="NGOF"/>
    <s v="UNHCR"/>
    <s v="WASH"/>
    <x v="0"/>
    <x v="12"/>
    <s v="# of water network"/>
    <m/>
    <n v="3"/>
    <s v="completed"/>
    <s v="Chittagong"/>
    <s v="Cox's Bazar"/>
    <x v="0"/>
    <s v="Raja Palong"/>
    <s v="Kutupalong RC"/>
    <x v="0"/>
    <d v="2022-12-01T00:00:00"/>
    <x v="0"/>
    <m/>
    <m/>
    <m/>
    <m/>
    <m/>
    <s v="Md. Khorshed Alam"/>
    <s v="8801711085171"/>
    <s v="alamm@unhcr.org"/>
    <s v="UNHCR-NGOF"/>
  </r>
  <r>
    <n v="4686"/>
    <s v="UNHCR"/>
    <s v="NGOF"/>
    <s v="UNHCR"/>
    <s v="WASH"/>
    <x v="1"/>
    <x v="3"/>
    <s v="# of door"/>
    <m/>
    <n v="8"/>
    <s v="completed"/>
    <s v="Chittagong"/>
    <s v="Cox's Bazar"/>
    <x v="0"/>
    <s v="Raja Palong"/>
    <s v="Kutupalong RC"/>
    <x v="0"/>
    <d v="2022-12-01T00:00:00"/>
    <x v="0"/>
    <m/>
    <m/>
    <m/>
    <m/>
    <m/>
    <s v="Md. Khorshed Alam"/>
    <s v="8801711085171"/>
    <s v="alamm@unhcr.org"/>
    <s v="UNHCR-NGOF"/>
  </r>
  <r>
    <n v="4687"/>
    <s v="UNHCR"/>
    <s v="NGOF"/>
    <s v="UNHCR"/>
    <s v="WASH"/>
    <x v="2"/>
    <x v="10"/>
    <s v="# of HP sessions at community level"/>
    <m/>
    <n v="13"/>
    <s v="completed"/>
    <s v="Chittagong"/>
    <s v="Cox's Bazar"/>
    <x v="0"/>
    <s v="Raja Palong"/>
    <s v="Kutupalong RC"/>
    <x v="0"/>
    <d v="2022-12-01T00:00:00"/>
    <x v="0"/>
    <m/>
    <m/>
    <m/>
    <m/>
    <s v="Transit Center"/>
    <s v="Md. Khorshed Alam"/>
    <s v="8801711085171"/>
    <s v="alamm@unhcr.org"/>
    <s v="UNHCR-NGOF"/>
  </r>
  <r>
    <n v="4688"/>
    <s v="UNHCR"/>
    <s v="NGOF"/>
    <s v="UNHCR"/>
    <s v="WASH"/>
    <x v="2"/>
    <x v="4"/>
    <s v="# of HP sessions at HH level"/>
    <m/>
    <n v="190"/>
    <s v="completed"/>
    <s v="Chittagong"/>
    <s v="Cox's Bazar"/>
    <x v="0"/>
    <s v="Raja Palong"/>
    <s v="Kutupalong RC"/>
    <x v="0"/>
    <d v="2022-12-01T00:00:00"/>
    <x v="0"/>
    <m/>
    <m/>
    <m/>
    <m/>
    <s v="Transit Center"/>
    <s v="Md. Khorshed Alam"/>
    <s v="8801711085171"/>
    <s v="alamm@unhcr.org"/>
    <s v="UNHCR-NGOF"/>
  </r>
  <r>
    <n v="4689"/>
    <s v="UNHCR"/>
    <s v="NGOF"/>
    <s v="UNHCR"/>
    <s v="WASH"/>
    <x v="0"/>
    <x v="12"/>
    <s v="# of water network"/>
    <m/>
    <n v="17"/>
    <s v="completed"/>
    <s v="Chittagong"/>
    <s v="Cox's Bazar"/>
    <x v="1"/>
    <s v="Nhilla"/>
    <s v="Camp 26"/>
    <x v="1"/>
    <d v="2022-12-01T00:00:00"/>
    <x v="0"/>
    <m/>
    <m/>
    <m/>
    <m/>
    <m/>
    <s v="Md. Khorshed Alam"/>
    <s v="8801711085171"/>
    <s v="alamm@unhcr.org"/>
    <s v="UNHCR-NGOF"/>
  </r>
  <r>
    <n v="4690"/>
    <s v="UNHCR"/>
    <s v="NGOF"/>
    <s v="UNHCR"/>
    <s v="WASH"/>
    <x v="1"/>
    <x v="14"/>
    <s v="# of door"/>
    <m/>
    <n v="26"/>
    <s v="completed"/>
    <s v="Chittagong"/>
    <s v="Cox's Bazar"/>
    <x v="1"/>
    <s v="Nhilla"/>
    <s v="Camp 26"/>
    <x v="1"/>
    <d v="2022-12-01T00:00:00"/>
    <x v="0"/>
    <m/>
    <m/>
    <m/>
    <m/>
    <m/>
    <s v="Md. Khorshed Alam"/>
    <s v="8801711085171"/>
    <s v="alamm@unhcr.org"/>
    <s v="UNHCR-NGOF"/>
  </r>
  <r>
    <n v="4691"/>
    <s v="UNHCR"/>
    <s v="NGOF"/>
    <s v="UNHCR"/>
    <s v="WASH"/>
    <x v="1"/>
    <x v="8"/>
    <s v="# of FSM Site"/>
    <m/>
    <n v="3"/>
    <s v="completed"/>
    <s v="Chittagong"/>
    <s v="Cox's Bazar"/>
    <x v="1"/>
    <s v="Nhilla"/>
    <s v="Camp 26"/>
    <x v="1"/>
    <d v="2022-12-01T00:00:00"/>
    <x v="0"/>
    <m/>
    <m/>
    <m/>
    <m/>
    <m/>
    <s v="Md. Khorshed Alam"/>
    <s v="8801711085171"/>
    <s v="alamm@unhcr.org"/>
    <s v="UNHCR-NGOF"/>
  </r>
  <r>
    <n v="4692"/>
    <s v="UNHCR"/>
    <s v="NGOF"/>
    <s v="UNHCR"/>
    <s v="WASH"/>
    <x v="1"/>
    <x v="18"/>
    <s v="# of door"/>
    <m/>
    <n v="1"/>
    <s v="completed"/>
    <s v="Chittagong"/>
    <s v="Cox's Bazar"/>
    <x v="1"/>
    <s v="Nhilla"/>
    <s v="Camp 26"/>
    <x v="1"/>
    <d v="2022-12-01T00:00:00"/>
    <x v="0"/>
    <m/>
    <m/>
    <m/>
    <m/>
    <m/>
    <s v="Md. Khorshed Alam"/>
    <s v="8801711085171"/>
    <s v="alamm@unhcr.org"/>
    <s v="UNHCR-NGOF"/>
  </r>
  <r>
    <n v="4693"/>
    <s v="UNHCR"/>
    <s v="NGOF"/>
    <s v="UNHCR"/>
    <s v="WASH"/>
    <x v="1"/>
    <x v="9"/>
    <s v="# of door"/>
    <m/>
    <n v="628"/>
    <s v="completed"/>
    <s v="Chittagong"/>
    <s v="Cox's Bazar"/>
    <x v="1"/>
    <s v="Nhilla"/>
    <s v="Camp 26"/>
    <x v="1"/>
    <d v="2022-12-01T00:00:00"/>
    <x v="0"/>
    <m/>
    <m/>
    <m/>
    <m/>
    <m/>
    <s v="Md. Khorshed Alam"/>
    <s v="8801711085171"/>
    <s v="alamm@unhcr.org"/>
    <s v="UNHCR-NGOF"/>
  </r>
  <r>
    <n v="4694"/>
    <s v="UNHCR"/>
    <s v="NGOF"/>
    <s v="UNHCR"/>
    <s v="WASH"/>
    <x v="1"/>
    <x v="3"/>
    <s v="# of door"/>
    <m/>
    <n v="302"/>
    <s v="completed"/>
    <s v="Chittagong"/>
    <s v="Cox's Bazar"/>
    <x v="1"/>
    <s v="Nhilla"/>
    <s v="Camp 26"/>
    <x v="1"/>
    <d v="2022-12-01T00:00:00"/>
    <x v="0"/>
    <m/>
    <m/>
    <m/>
    <m/>
    <m/>
    <s v="Md. Khorshed Alam"/>
    <s v="8801711085171"/>
    <s v="alamm@unhcr.org"/>
    <s v="UNHCR-NGOF"/>
  </r>
  <r>
    <n v="4695"/>
    <s v="UNHCR"/>
    <s v="NGOF"/>
    <s v="UNHCR"/>
    <s v="WASH"/>
    <x v="2"/>
    <x v="10"/>
    <s v="# of HP sessions at community level"/>
    <m/>
    <n v="134"/>
    <s v="completed"/>
    <s v="Chittagong"/>
    <s v="Cox's Bazar"/>
    <x v="1"/>
    <s v="Nhilla"/>
    <s v="Camp 26"/>
    <x v="1"/>
    <d v="2022-12-01T00:00:00"/>
    <x v="0"/>
    <m/>
    <m/>
    <m/>
    <m/>
    <m/>
    <s v="Md. Khorshed Alam"/>
    <s v="8801711085171"/>
    <s v="alamm@unhcr.org"/>
    <s v="UNHCR-NGOF"/>
  </r>
  <r>
    <n v="4696"/>
    <s v="UNHCR"/>
    <s v="NGOF"/>
    <s v="UNHCR"/>
    <s v="WASH"/>
    <x v="2"/>
    <x v="4"/>
    <s v="# of HP sessions at HH level"/>
    <m/>
    <n v="6733"/>
    <s v="completed"/>
    <s v="Chittagong"/>
    <s v="Cox's Bazar"/>
    <x v="1"/>
    <s v="Nhilla"/>
    <s v="Camp 26"/>
    <x v="1"/>
    <d v="2022-12-01T00:00:00"/>
    <x v="0"/>
    <m/>
    <m/>
    <m/>
    <m/>
    <m/>
    <s v="Md. Khorshed Alam"/>
    <s v="8801711085171"/>
    <s v="alamm@unhcr.org"/>
    <s v="UNHCR-NGOF"/>
  </r>
  <r>
    <n v="4697"/>
    <s v="UNHCR"/>
    <s v="NGOF"/>
    <s v="UNHCR"/>
    <s v="WASH"/>
    <x v="2"/>
    <x v="38"/>
    <s v="# of HP sessions at institution level"/>
    <m/>
    <n v="8"/>
    <s v="completed"/>
    <s v="Chittagong"/>
    <s v="Cox's Bazar"/>
    <x v="1"/>
    <s v="Nhilla"/>
    <s v="Camp 26"/>
    <x v="1"/>
    <d v="2022-12-01T00:00:00"/>
    <x v="0"/>
    <m/>
    <m/>
    <m/>
    <m/>
    <m/>
    <s v="Md. Khorshed Alam"/>
    <s v="8801711085171"/>
    <s v="alamm@unhcr.org"/>
    <s v="UNHCR-NGOF"/>
  </r>
  <r>
    <n v="4698"/>
    <s v="UNHCR"/>
    <s v="NGOF"/>
    <s v="UNHCR"/>
    <s v="WASH"/>
    <x v="2"/>
    <x v="19"/>
    <s v="# of estimated persons reached by mass-media campaign"/>
    <m/>
    <n v="1"/>
    <s v="completed"/>
    <s v="Chittagong"/>
    <s v="Cox's Bazar"/>
    <x v="1"/>
    <s v="Nhilla"/>
    <s v="Camp 26"/>
    <x v="1"/>
    <d v="2022-12-01T00:00:00"/>
    <x v="0"/>
    <m/>
    <m/>
    <m/>
    <m/>
    <m/>
    <s v="Md. Khorshed Alam"/>
    <s v="8801711085171"/>
    <s v="alamm@unhcr.org"/>
    <s v="UNHCR-NGOF"/>
  </r>
  <r>
    <n v="4699"/>
    <s v="UNHCR"/>
    <s v="NGOF"/>
    <s v="UNHCR"/>
    <s v="WASH"/>
    <x v="3"/>
    <x v="5"/>
    <s v="# of campaign per camp "/>
    <m/>
    <n v="8"/>
    <s v="completed"/>
    <s v="Chittagong"/>
    <s v="Cox's Bazar"/>
    <x v="1"/>
    <s v="Nhilla"/>
    <s v="Camp 26"/>
    <x v="1"/>
    <d v="2022-12-01T00:00:00"/>
    <x v="0"/>
    <m/>
    <m/>
    <m/>
    <m/>
    <m/>
    <s v="Md. Khorshed Alam"/>
    <s v="8801711085171"/>
    <s v="alamm@unhcr.org"/>
    <s v="UNHCR-NGOF"/>
  </r>
  <r>
    <n v="4700"/>
    <s v="UNHCR"/>
    <s v="NGOF"/>
    <s v="UNHCR"/>
    <s v="WASH"/>
    <x v="3"/>
    <x v="6"/>
    <s v="# of plant"/>
    <m/>
    <n v="2"/>
    <s v="completed"/>
    <s v="Chittagong"/>
    <s v="Cox's Bazar"/>
    <x v="1"/>
    <s v="Nhilla"/>
    <s v="Camp 26"/>
    <x v="1"/>
    <d v="2022-12-01T00:00:00"/>
    <x v="0"/>
    <m/>
    <m/>
    <m/>
    <m/>
    <m/>
    <s v="Md. Khorshed Alam"/>
    <s v="8801711085171"/>
    <s v="alamm@unhcr.org"/>
    <s v="UNHCR-NGOF"/>
  </r>
  <r>
    <n v="4701"/>
    <s v="UNHCR"/>
    <s v="NGOF"/>
    <s v="UNHCR"/>
    <s v="WASH"/>
    <x v="0"/>
    <x v="12"/>
    <s v="# of water network"/>
    <m/>
    <n v="2"/>
    <s v="completed"/>
    <s v="Chittagong"/>
    <s v="Cox's Bazar"/>
    <x v="1"/>
    <s v="Nhilla"/>
    <s v="Camp 27"/>
    <x v="1"/>
    <d v="2022-12-01T00:00:00"/>
    <x v="0"/>
    <m/>
    <m/>
    <m/>
    <m/>
    <m/>
    <s v="Md. Khorshed Alam"/>
    <s v="8801711085171"/>
    <s v="alamm@unhcr.org"/>
    <s v="UNHCR-NGOF"/>
  </r>
  <r>
    <n v="4702"/>
    <s v="UNHCR"/>
    <s v="NGOF"/>
    <s v="UNHCR"/>
    <s v="WASH"/>
    <x v="1"/>
    <x v="8"/>
    <s v="# of FSM Site"/>
    <m/>
    <n v="2"/>
    <s v="completed"/>
    <s v="Chittagong"/>
    <s v="Cox's Bazar"/>
    <x v="1"/>
    <s v="Nhilla"/>
    <s v="Camp 27"/>
    <x v="1"/>
    <d v="2022-12-01T00:00:00"/>
    <x v="0"/>
    <m/>
    <m/>
    <m/>
    <m/>
    <m/>
    <s v="Md. Khorshed Alam"/>
    <s v="8801711085171"/>
    <s v="alamm@unhcr.org"/>
    <s v="UNHCR-NGOF"/>
  </r>
  <r>
    <n v="4703"/>
    <s v="UNHCR"/>
    <s v="NGOF"/>
    <s v="UNHCR"/>
    <s v="WASH"/>
    <x v="1"/>
    <x v="2"/>
    <s v="# of FSM Site"/>
    <m/>
    <n v="1"/>
    <s v="completed"/>
    <s v="Chittagong"/>
    <s v="Cox's Bazar"/>
    <x v="1"/>
    <s v="Nhilla"/>
    <s v="Camp 27"/>
    <x v="1"/>
    <d v="2022-12-01T00:00:00"/>
    <x v="0"/>
    <m/>
    <m/>
    <m/>
    <m/>
    <m/>
    <s v="Md. Khorshed Alam"/>
    <s v="8801711085171"/>
    <s v="alamm@unhcr.org"/>
    <s v="UNHCR-NGOF"/>
  </r>
  <r>
    <n v="4704"/>
    <s v="UNHCR"/>
    <s v="NGOF"/>
    <s v="UNHCR"/>
    <s v="WASH"/>
    <x v="1"/>
    <x v="14"/>
    <s v="# of door"/>
    <m/>
    <n v="3"/>
    <s v="completed"/>
    <s v="Chittagong"/>
    <s v="Cox's Bazar"/>
    <x v="1"/>
    <s v="Nhilla"/>
    <s v="Nayapara RC"/>
    <x v="1"/>
    <d v="2022-12-01T00:00:00"/>
    <x v="0"/>
    <m/>
    <m/>
    <m/>
    <m/>
    <m/>
    <s v="Md. Khorshed Alam"/>
    <s v="8801711085171"/>
    <s v="alamm@unhcr.org"/>
    <s v="UNHCR-NGOF"/>
  </r>
  <r>
    <n v="4705"/>
    <s v="UNHCR"/>
    <s v="NGOF"/>
    <s v="UNHCR"/>
    <s v="WASH"/>
    <x v="1"/>
    <x v="8"/>
    <s v="# of FSM Site"/>
    <m/>
    <n v="1"/>
    <s v="completed"/>
    <s v="Chittagong"/>
    <s v="Cox's Bazar"/>
    <x v="1"/>
    <s v="Nhilla"/>
    <s v="Nayapara RC"/>
    <x v="1"/>
    <d v="2022-12-01T00:00:00"/>
    <x v="0"/>
    <m/>
    <m/>
    <m/>
    <m/>
    <m/>
    <s v="Md. Khorshed Alam"/>
    <s v="8801711085171"/>
    <s v="alamm@unhcr.org"/>
    <s v="UNHCR-NGOF"/>
  </r>
  <r>
    <n v="4706"/>
    <s v="UNHCR"/>
    <s v="NGOF"/>
    <s v="UNHCR"/>
    <s v="WASH"/>
    <x v="1"/>
    <x v="2"/>
    <s v="# of FSM Site"/>
    <m/>
    <n v="1"/>
    <s v="completed"/>
    <s v="Chittagong"/>
    <s v="Cox's Bazar"/>
    <x v="1"/>
    <s v="Nhilla"/>
    <s v="Nayapara RC"/>
    <x v="1"/>
    <d v="2022-12-01T00:00:00"/>
    <x v="0"/>
    <m/>
    <m/>
    <m/>
    <m/>
    <m/>
    <s v="Md. Khorshed Alam"/>
    <s v="8801711085171"/>
    <s v="alamm@unhcr.org"/>
    <s v="UNHCR-NGOF"/>
  </r>
  <r>
    <n v="4707"/>
    <s v="UNHCR"/>
    <s v="NGOF"/>
    <s v="UNHCR"/>
    <s v="WASH"/>
    <x v="1"/>
    <x v="9"/>
    <s v="# of door"/>
    <m/>
    <n v="111"/>
    <s v="completed"/>
    <s v="Chittagong"/>
    <s v="Cox's Bazar"/>
    <x v="1"/>
    <s v="Nhilla"/>
    <s v="Nayapara RC"/>
    <x v="1"/>
    <d v="2022-12-01T00:00:00"/>
    <x v="0"/>
    <m/>
    <m/>
    <m/>
    <m/>
    <m/>
    <s v="Md. Khorshed Alam"/>
    <s v="8801711085171"/>
    <s v="alamm@unhcr.org"/>
    <s v="UNHCR-NGOF"/>
  </r>
  <r>
    <n v="4708"/>
    <s v="UNHCR"/>
    <s v="NGOF"/>
    <s v="UNHCR"/>
    <s v="WASH"/>
    <x v="1"/>
    <x v="3"/>
    <s v="# of door"/>
    <m/>
    <n v="274"/>
    <s v="completed"/>
    <s v="Chittagong"/>
    <s v="Cox's Bazar"/>
    <x v="1"/>
    <s v="Nhilla"/>
    <s v="Nayapara RC"/>
    <x v="1"/>
    <d v="2022-12-01T00:00:00"/>
    <x v="0"/>
    <m/>
    <m/>
    <m/>
    <m/>
    <m/>
    <s v="Md. Khorshed Alam"/>
    <s v="8801711085171"/>
    <s v="alamm@unhcr.org"/>
    <s v="UNHCR-NGOF"/>
  </r>
  <r>
    <n v="4709"/>
    <s v="UNHCR"/>
    <s v="NGOF"/>
    <s v="UNHCR"/>
    <s v="WASH"/>
    <x v="2"/>
    <x v="10"/>
    <s v="# of HP sessions at community level"/>
    <m/>
    <n v="155"/>
    <s v="completed"/>
    <s v="Chittagong"/>
    <s v="Cox's Bazar"/>
    <x v="1"/>
    <s v="Nhilla"/>
    <s v="Nayapara RC"/>
    <x v="1"/>
    <d v="2022-12-01T00:00:00"/>
    <x v="0"/>
    <m/>
    <m/>
    <m/>
    <m/>
    <m/>
    <s v="Md. Khorshed Alam"/>
    <s v="8801711085171"/>
    <s v="alamm@unhcr.org"/>
    <s v="UNHCR-NGOF"/>
  </r>
  <r>
    <n v="4710"/>
    <s v="UNHCR"/>
    <s v="NGOF"/>
    <s v="UNHCR"/>
    <s v="WASH"/>
    <x v="2"/>
    <x v="4"/>
    <s v="# of HP sessions at HH level"/>
    <m/>
    <n v="3762"/>
    <s v="completed"/>
    <s v="Chittagong"/>
    <s v="Cox's Bazar"/>
    <x v="1"/>
    <s v="Nhilla"/>
    <s v="Nayapara RC"/>
    <x v="1"/>
    <d v="2022-12-01T00:00:00"/>
    <x v="0"/>
    <m/>
    <m/>
    <m/>
    <m/>
    <m/>
    <s v="Md. Khorshed Alam"/>
    <s v="8801711085171"/>
    <s v="alamm@unhcr.org"/>
    <s v="UNHCR-NGOF"/>
  </r>
  <r>
    <n v="4711"/>
    <s v="UNHCR"/>
    <s v="NGOF"/>
    <s v="UNHCR"/>
    <s v="WASH"/>
    <x v="2"/>
    <x v="38"/>
    <s v="# of HP sessions at institution level"/>
    <m/>
    <n v="14"/>
    <s v="completed"/>
    <s v="Chittagong"/>
    <s v="Cox's Bazar"/>
    <x v="1"/>
    <s v="Nhilla"/>
    <s v="Nayapara RC"/>
    <x v="1"/>
    <d v="2022-12-01T00:00:00"/>
    <x v="0"/>
    <m/>
    <m/>
    <m/>
    <m/>
    <m/>
    <s v="Md. Khorshed Alam"/>
    <s v="8801711085171"/>
    <s v="alamm@unhcr.org"/>
    <s v="UNHCR-NGOF"/>
  </r>
  <r>
    <n v="4712"/>
    <s v="UNHCR"/>
    <s v="NGOF"/>
    <s v="UNHCR"/>
    <s v="WASH"/>
    <x v="2"/>
    <x v="19"/>
    <s v="# of estimated persons reached by mass-media campaign"/>
    <m/>
    <n v="14"/>
    <s v="completed"/>
    <s v="Chittagong"/>
    <s v="Cox's Bazar"/>
    <x v="1"/>
    <s v="Nhilla"/>
    <s v="Nayapara RC"/>
    <x v="1"/>
    <d v="2022-12-01T00:00:00"/>
    <x v="0"/>
    <m/>
    <m/>
    <m/>
    <m/>
    <m/>
    <s v="Md. Khorshed Alam"/>
    <s v="8801711085171"/>
    <s v="alamm@unhcr.org"/>
    <s v="UNHCR-NGOF"/>
  </r>
  <r>
    <n v="4713"/>
    <s v="UNHCR"/>
    <s v="NGOF"/>
    <s v="UNHCR"/>
    <s v="WASH"/>
    <x v="3"/>
    <x v="5"/>
    <s v="# of campaign per camp "/>
    <m/>
    <n v="7"/>
    <s v="completed"/>
    <s v="Chittagong"/>
    <s v="Cox's Bazar"/>
    <x v="1"/>
    <s v="Nhilla"/>
    <s v="Nayapara RC"/>
    <x v="1"/>
    <d v="2022-12-01T00:00:00"/>
    <x v="0"/>
    <m/>
    <m/>
    <m/>
    <m/>
    <m/>
    <s v="Md. Khorshed Alam"/>
    <s v="8801711085171"/>
    <s v="alamm@unhcr.org"/>
    <s v="UNHCR-NGOF"/>
  </r>
  <r>
    <n v="4714"/>
    <s v="UNHCR"/>
    <s v="NGOF"/>
    <s v="UNHCR"/>
    <s v="WASH"/>
    <x v="3"/>
    <x v="6"/>
    <s v="# of plant"/>
    <m/>
    <n v="2"/>
    <s v="completed"/>
    <s v="Chittagong"/>
    <s v="Cox's Bazar"/>
    <x v="1"/>
    <s v="Nhilla"/>
    <s v="Nayapara RC"/>
    <x v="1"/>
    <d v="2022-12-01T00:00:00"/>
    <x v="0"/>
    <m/>
    <m/>
    <m/>
    <m/>
    <m/>
    <s v="Md. Khorshed Alam"/>
    <s v="8801711085171"/>
    <s v="alamm@unhcr.org"/>
    <s v="UNHCR-NGOF"/>
  </r>
  <r>
    <n v="4715"/>
    <s v="UNHCR"/>
    <s v="NGOF"/>
    <s v="UNHCR"/>
    <s v="WASH"/>
    <x v="0"/>
    <x v="0"/>
    <s v="# of tube well"/>
    <m/>
    <n v="190"/>
    <s v="completed"/>
    <s v="Chittagong"/>
    <s v="Cox's Bazar"/>
    <x v="0"/>
    <s v="Palong Khali"/>
    <s v="Camp 05"/>
    <x v="1"/>
    <d v="2022-12-01T00:00:00"/>
    <x v="0"/>
    <m/>
    <m/>
    <m/>
    <m/>
    <m/>
    <s v="Md. Khorshed Alam"/>
    <s v="8801711085171"/>
    <s v="alamm@unhcr.org"/>
    <s v="UNHCR-NGOF"/>
  </r>
  <r>
    <n v="4716"/>
    <s v="UNHCR"/>
    <s v="NGOF"/>
    <s v="UNHCR"/>
    <s v="WASH"/>
    <x v="0"/>
    <x v="12"/>
    <s v="# of water network"/>
    <m/>
    <n v="2"/>
    <s v="completed"/>
    <s v="Chittagong"/>
    <s v="Cox's Bazar"/>
    <x v="0"/>
    <s v="Palong Khali"/>
    <s v="Camp 05"/>
    <x v="1"/>
    <d v="2022-12-01T00:00:00"/>
    <x v="0"/>
    <m/>
    <m/>
    <m/>
    <m/>
    <m/>
    <s v="Md. Khorshed Alam"/>
    <s v="8801711085171"/>
    <s v="alamm@unhcr.org"/>
    <s v="UNHCR-NGOF"/>
  </r>
  <r>
    <n v="4717"/>
    <s v="UNHCR"/>
    <s v="NGOF"/>
    <s v="UNHCR"/>
    <s v="WASH"/>
    <x v="1"/>
    <x v="8"/>
    <s v="# of FSM Site"/>
    <m/>
    <n v="4"/>
    <s v="completed"/>
    <s v="Chittagong"/>
    <s v="Cox's Bazar"/>
    <x v="0"/>
    <s v="Palong Khali"/>
    <s v="Camp 05"/>
    <x v="1"/>
    <d v="2022-12-01T00:00:00"/>
    <x v="0"/>
    <m/>
    <m/>
    <m/>
    <m/>
    <m/>
    <s v="Md. Khorshed Alam"/>
    <s v="8801711085171"/>
    <s v="alamm@unhcr.org"/>
    <s v="UNHCR-NGOF"/>
  </r>
  <r>
    <n v="4718"/>
    <s v="UNHCR"/>
    <s v="NGOF"/>
    <s v="UNHCR"/>
    <s v="WASH"/>
    <x v="1"/>
    <x v="2"/>
    <s v="# of FSM Site"/>
    <m/>
    <n v="1"/>
    <s v="completed"/>
    <s v="Chittagong"/>
    <s v="Cox's Bazar"/>
    <x v="0"/>
    <s v="Palong Khali"/>
    <s v="Camp 05"/>
    <x v="1"/>
    <d v="2022-12-01T00:00:00"/>
    <x v="0"/>
    <m/>
    <m/>
    <m/>
    <m/>
    <m/>
    <s v="Md. Khorshed Alam"/>
    <s v="8801711085171"/>
    <s v="alamm@unhcr.org"/>
    <s v="UNHCR-NGOF"/>
  </r>
  <r>
    <n v="4719"/>
    <s v="UNHCR"/>
    <s v="NGOF"/>
    <s v="UNHCR"/>
    <s v="WASH"/>
    <x v="1"/>
    <x v="18"/>
    <s v="# of door"/>
    <m/>
    <n v="1"/>
    <s v="completed"/>
    <s v="Chittagong"/>
    <s v="Cox's Bazar"/>
    <x v="0"/>
    <s v="Palong Khali"/>
    <s v="Camp 05"/>
    <x v="1"/>
    <d v="2022-12-01T00:00:00"/>
    <x v="0"/>
    <m/>
    <m/>
    <m/>
    <m/>
    <m/>
    <s v="Md. Khorshed Alam"/>
    <s v="8801711085171"/>
    <s v="alamm@unhcr.org"/>
    <s v="UNHCR-NGOF"/>
  </r>
  <r>
    <n v="4720"/>
    <s v="UNHCR"/>
    <s v="NGOF"/>
    <s v="UNHCR"/>
    <s v="WASH"/>
    <x v="1"/>
    <x v="9"/>
    <s v="# of door"/>
    <m/>
    <n v="320"/>
    <s v="completed"/>
    <s v="Chittagong"/>
    <s v="Cox's Bazar"/>
    <x v="0"/>
    <s v="Palong Khali"/>
    <s v="Camp 05"/>
    <x v="1"/>
    <d v="2022-12-01T00:00:00"/>
    <x v="0"/>
    <m/>
    <m/>
    <m/>
    <m/>
    <m/>
    <s v="Md. Khorshed Alam"/>
    <s v="8801711085171"/>
    <s v="alamm@unhcr.org"/>
    <s v="UNHCR-NGOF"/>
  </r>
  <r>
    <n v="4721"/>
    <s v="UNHCR"/>
    <s v="NGOF"/>
    <s v="UNHCR"/>
    <s v="WASH"/>
    <x v="1"/>
    <x v="3"/>
    <s v="# of door"/>
    <m/>
    <n v="143"/>
    <s v="completed"/>
    <s v="Chittagong"/>
    <s v="Cox's Bazar"/>
    <x v="0"/>
    <s v="Palong Khali"/>
    <s v="Camp 05"/>
    <x v="1"/>
    <d v="2022-12-01T00:00:00"/>
    <x v="0"/>
    <m/>
    <m/>
    <m/>
    <m/>
    <m/>
    <s v="Md. Khorshed Alam"/>
    <s v="8801711085171"/>
    <s v="alamm@unhcr.org"/>
    <s v="UNHCR-NGOF"/>
  </r>
  <r>
    <n v="4722"/>
    <s v="UNHCR"/>
    <s v="NGOF"/>
    <s v="UNHCR"/>
    <s v="WASH"/>
    <x v="2"/>
    <x v="10"/>
    <s v="# of HP sessions at community level"/>
    <m/>
    <n v="101"/>
    <s v="completed"/>
    <s v="Chittagong"/>
    <s v="Cox's Bazar"/>
    <x v="0"/>
    <s v="Palong Khali"/>
    <s v="Camp 05"/>
    <x v="1"/>
    <d v="2022-12-01T00:00:00"/>
    <x v="0"/>
    <m/>
    <m/>
    <m/>
    <m/>
    <m/>
    <s v="Md. Khorshed Alam"/>
    <s v="8801711085171"/>
    <s v="alamm@unhcr.org"/>
    <s v="UNHCR-NGOF"/>
  </r>
  <r>
    <n v="4723"/>
    <s v="UNHCR"/>
    <s v="NGOF"/>
    <s v="UNHCR"/>
    <s v="WASH"/>
    <x v="2"/>
    <x v="4"/>
    <s v="# of HP sessions at HH level"/>
    <m/>
    <n v="4849"/>
    <s v="completed"/>
    <s v="Chittagong"/>
    <s v="Cox's Bazar"/>
    <x v="0"/>
    <s v="Palong Khali"/>
    <s v="Camp 05"/>
    <x v="1"/>
    <d v="2022-12-01T00:00:00"/>
    <x v="0"/>
    <m/>
    <m/>
    <m/>
    <m/>
    <m/>
    <s v="Md. Khorshed Alam"/>
    <s v="8801711085171"/>
    <s v="alamm@unhcr.org"/>
    <s v="UNHCR-NGOF"/>
  </r>
  <r>
    <n v="4724"/>
    <s v="UNHCR"/>
    <s v="NGOF"/>
    <s v="UNHCR"/>
    <s v="WASH"/>
    <x v="2"/>
    <x v="38"/>
    <s v="# of HP sessions at institution level"/>
    <m/>
    <n v="7"/>
    <s v="completed"/>
    <s v="Chittagong"/>
    <s v="Cox's Bazar"/>
    <x v="0"/>
    <s v="Palong Khali"/>
    <s v="Camp 05"/>
    <x v="1"/>
    <d v="2022-12-01T00:00:00"/>
    <x v="0"/>
    <m/>
    <m/>
    <m/>
    <m/>
    <m/>
    <s v="Md. Khorshed Alam"/>
    <s v="8801711085171"/>
    <s v="alamm@unhcr.org"/>
    <s v="UNHCR-NGOF"/>
  </r>
  <r>
    <n v="4725"/>
    <s v="UNHCR"/>
    <s v="NGOF"/>
    <s v="UNHCR"/>
    <s v="WASH"/>
    <x v="3"/>
    <x v="6"/>
    <s v="# of plant"/>
    <m/>
    <n v="2"/>
    <s v="completed"/>
    <s v="Chittagong"/>
    <s v="Cox's Bazar"/>
    <x v="0"/>
    <s v="Palong Khali"/>
    <s v="Camp 05"/>
    <x v="1"/>
    <d v="2022-12-01T00:00:00"/>
    <x v="0"/>
    <m/>
    <m/>
    <m/>
    <m/>
    <m/>
    <s v="Md. Khorshed Alam"/>
    <s v="8801711085171"/>
    <s v="alamm@unhcr.org"/>
    <s v="UNHCR-NGOF"/>
  </r>
  <r>
    <n v="4726"/>
    <s v="UNHCR"/>
    <s v="NGOF"/>
    <s v="UNHCR"/>
    <s v="WASH"/>
    <x v="0"/>
    <x v="0"/>
    <s v="# of tube well"/>
    <m/>
    <n v="219"/>
    <s v="completed"/>
    <s v="Chittagong"/>
    <s v="Cox's Bazar"/>
    <x v="0"/>
    <s v="Palong Khali"/>
    <s v="Camp 04"/>
    <x v="1"/>
    <d v="2022-12-01T00:00:00"/>
    <x v="0"/>
    <m/>
    <m/>
    <m/>
    <m/>
    <m/>
    <s v="Md. Khorshed Alam"/>
    <s v="8801711085171"/>
    <s v="alamm@unhcr.org"/>
    <s v="UNHCR-NGOF"/>
  </r>
  <r>
    <n v="4727"/>
    <s v="UNHCR"/>
    <s v="NGOF"/>
    <s v="UNHCR"/>
    <s v="WASH"/>
    <x v="1"/>
    <x v="14"/>
    <s v="# of door"/>
    <m/>
    <n v="2"/>
    <s v="completed"/>
    <s v="Chittagong"/>
    <s v="Cox's Bazar"/>
    <x v="0"/>
    <s v="Palong Khali"/>
    <s v="Camp 04"/>
    <x v="1"/>
    <d v="2022-12-01T00:00:00"/>
    <x v="0"/>
    <m/>
    <m/>
    <m/>
    <m/>
    <m/>
    <s v="Md. Khorshed Alam"/>
    <s v="8801711085171"/>
    <s v="alamm@unhcr.org"/>
    <s v="UNHCR-NGOF"/>
  </r>
  <r>
    <n v="4728"/>
    <s v="UNHCR"/>
    <s v="NGOF"/>
    <s v="UNHCR"/>
    <s v="WASH"/>
    <x v="1"/>
    <x v="8"/>
    <s v="# of FSM Site"/>
    <m/>
    <n v="2"/>
    <s v="completed"/>
    <s v="Chittagong"/>
    <s v="Cox's Bazar"/>
    <x v="0"/>
    <s v="Palong Khali"/>
    <s v="Camp 04"/>
    <x v="1"/>
    <d v="2022-12-01T00:00:00"/>
    <x v="0"/>
    <m/>
    <m/>
    <m/>
    <m/>
    <m/>
    <s v="Md. Khorshed Alam"/>
    <s v="8801711085171"/>
    <s v="alamm@unhcr.org"/>
    <s v="UNHCR-NGOF"/>
  </r>
  <r>
    <n v="4729"/>
    <s v="UNHCR"/>
    <s v="NGOF"/>
    <s v="UNHCR"/>
    <s v="WASH"/>
    <x v="1"/>
    <x v="2"/>
    <s v="# of FSM Site"/>
    <m/>
    <n v="1"/>
    <s v="completed"/>
    <s v="Chittagong"/>
    <s v="Cox's Bazar"/>
    <x v="0"/>
    <s v="Palong Khali"/>
    <s v="Camp 04"/>
    <x v="1"/>
    <d v="2022-12-01T00:00:00"/>
    <x v="0"/>
    <m/>
    <m/>
    <m/>
    <m/>
    <m/>
    <s v="Md. Khorshed Alam"/>
    <s v="8801711085171"/>
    <s v="alamm@unhcr.org"/>
    <s v="UNHCR-NGOF"/>
  </r>
  <r>
    <n v="4730"/>
    <s v="UNHCR"/>
    <s v="NGOF"/>
    <s v="UNHCR"/>
    <s v="WASH"/>
    <x v="1"/>
    <x v="17"/>
    <s v="# of door"/>
    <m/>
    <n v="4"/>
    <s v="completed"/>
    <s v="Chittagong"/>
    <s v="Cox's Bazar"/>
    <x v="0"/>
    <s v="Palong Khali"/>
    <s v="Camp 04"/>
    <x v="1"/>
    <d v="2022-12-01T00:00:00"/>
    <x v="0"/>
    <m/>
    <m/>
    <m/>
    <m/>
    <m/>
    <s v="Md. Khorshed Alam"/>
    <s v="8801711085171"/>
    <s v="alamm@unhcr.org"/>
    <s v="UNHCR-NGOF"/>
  </r>
  <r>
    <n v="4731"/>
    <s v="UNHCR"/>
    <s v="NGOF"/>
    <s v="UNHCR"/>
    <s v="WASH"/>
    <x v="1"/>
    <x v="9"/>
    <s v="# of door"/>
    <m/>
    <n v="676"/>
    <s v="completed"/>
    <s v="Chittagong"/>
    <s v="Cox's Bazar"/>
    <x v="0"/>
    <s v="Palong Khali"/>
    <s v="Camp 04"/>
    <x v="1"/>
    <d v="2022-12-01T00:00:00"/>
    <x v="0"/>
    <m/>
    <m/>
    <m/>
    <m/>
    <m/>
    <s v="Md. Khorshed Alam"/>
    <s v="8801711085171"/>
    <s v="alamm@unhcr.org"/>
    <s v="UNHCR-NGOF"/>
  </r>
  <r>
    <n v="4732"/>
    <s v="UNHCR"/>
    <s v="NGOF"/>
    <s v="UNHCR"/>
    <s v="WASH"/>
    <x v="1"/>
    <x v="3"/>
    <s v="# of door"/>
    <m/>
    <n v="317"/>
    <s v="completed"/>
    <s v="Chittagong"/>
    <s v="Cox's Bazar"/>
    <x v="0"/>
    <s v="Palong Khali"/>
    <s v="Camp 04"/>
    <x v="1"/>
    <d v="2022-12-01T00:00:00"/>
    <x v="0"/>
    <m/>
    <m/>
    <m/>
    <m/>
    <m/>
    <s v="Md. Khorshed Alam"/>
    <s v="8801711085171"/>
    <s v="alamm@unhcr.org"/>
    <s v="UNHCR-NGOF"/>
  </r>
  <r>
    <n v="4733"/>
    <s v="UNHCR"/>
    <s v="NGOF"/>
    <s v="UNHCR"/>
    <s v="WASH"/>
    <x v="2"/>
    <x v="10"/>
    <s v="# of HP sessions at community level"/>
    <m/>
    <n v="135"/>
    <s v="completed"/>
    <s v="Chittagong"/>
    <s v="Cox's Bazar"/>
    <x v="0"/>
    <s v="Palong Khali"/>
    <s v="Camp 04"/>
    <x v="1"/>
    <d v="2022-12-01T00:00:00"/>
    <x v="0"/>
    <m/>
    <m/>
    <m/>
    <m/>
    <m/>
    <s v="Md. Khorshed Alam"/>
    <s v="8801711085171"/>
    <s v="alamm@unhcr.org"/>
    <s v="UNHCR-NGOF"/>
  </r>
  <r>
    <n v="4734"/>
    <s v="UNHCR"/>
    <s v="NGOF"/>
    <s v="UNHCR"/>
    <s v="WASH"/>
    <x v="2"/>
    <x v="4"/>
    <s v="# of HP sessions at HH level"/>
    <m/>
    <n v="3865"/>
    <s v="completed"/>
    <s v="Chittagong"/>
    <s v="Cox's Bazar"/>
    <x v="0"/>
    <s v="Palong Khali"/>
    <s v="Camp 04"/>
    <x v="1"/>
    <d v="2022-12-01T00:00:00"/>
    <x v="0"/>
    <m/>
    <m/>
    <m/>
    <m/>
    <m/>
    <s v="Md. Khorshed Alam"/>
    <s v="8801711085171"/>
    <s v="alamm@unhcr.org"/>
    <s v="UNHCR-NGOF"/>
  </r>
  <r>
    <n v="4735"/>
    <s v="UNHCR"/>
    <s v="NGOF"/>
    <s v="UNHCR"/>
    <s v="WASH"/>
    <x v="2"/>
    <x v="38"/>
    <s v="# of HP sessions at institution level"/>
    <m/>
    <n v="5"/>
    <s v="completed"/>
    <s v="Chittagong"/>
    <s v="Cox's Bazar"/>
    <x v="0"/>
    <s v="Palong Khali"/>
    <s v="Camp 04"/>
    <x v="1"/>
    <d v="2022-12-01T00:00:00"/>
    <x v="0"/>
    <m/>
    <m/>
    <m/>
    <m/>
    <m/>
    <s v="Md. Khorshed Alam"/>
    <s v="8801711085171"/>
    <s v="alamm@unhcr.org"/>
    <s v="UNHCR-NGOF"/>
  </r>
  <r>
    <n v="4736"/>
    <s v="UNHCR"/>
    <s v="NGOF"/>
    <s v="UNHCR"/>
    <s v="WASH"/>
    <x v="2"/>
    <x v="19"/>
    <s v="# of estimated persons reached by mass-media campaign"/>
    <m/>
    <n v="4"/>
    <s v="completed"/>
    <s v="Chittagong"/>
    <s v="Cox's Bazar"/>
    <x v="0"/>
    <s v="Palong Khali"/>
    <s v="Camp 04"/>
    <x v="1"/>
    <d v="2022-12-01T00:00:00"/>
    <x v="0"/>
    <m/>
    <m/>
    <m/>
    <m/>
    <m/>
    <s v="Md. Khorshed Alam"/>
    <s v="8801711085171"/>
    <s v="alamm@unhcr.org"/>
    <s v="UNHCR-NGOF"/>
  </r>
  <r>
    <n v="4737"/>
    <s v="UNHCR"/>
    <s v="NGOF"/>
    <s v="UNHCR"/>
    <s v="WASH"/>
    <x v="3"/>
    <x v="22"/>
    <s v="# of pit"/>
    <m/>
    <n v="12"/>
    <s v="completed"/>
    <s v="Chittagong"/>
    <s v="Cox's Bazar"/>
    <x v="0"/>
    <s v="Palong Khali"/>
    <s v="Camp 04"/>
    <x v="1"/>
    <d v="2022-12-01T00:00:00"/>
    <x v="0"/>
    <m/>
    <m/>
    <m/>
    <m/>
    <m/>
    <s v="Md. Khorshed Alam"/>
    <s v="8801711085171"/>
    <s v="alamm@unhcr.org"/>
    <s v="UNHCR-NGOF"/>
  </r>
  <r>
    <n v="4738"/>
    <s v="UNHCR"/>
    <s v="NGOF"/>
    <s v="UNHCR"/>
    <s v="WASH"/>
    <x v="3"/>
    <x v="6"/>
    <s v="# of plant"/>
    <m/>
    <n v="1"/>
    <s v="completed"/>
    <s v="Chittagong"/>
    <s v="Cox's Bazar"/>
    <x v="0"/>
    <s v="Palong Khali"/>
    <s v="Camp 04"/>
    <x v="1"/>
    <d v="2022-12-01T00:00:00"/>
    <x v="0"/>
    <m/>
    <m/>
    <m/>
    <m/>
    <m/>
    <s v="Md. Khorshed Alam"/>
    <s v="8801711085171"/>
    <s v="alamm@unhcr.org"/>
    <s v="UNHCR-NGOF"/>
  </r>
  <r>
    <n v="4739"/>
    <s v="UNHCR"/>
    <s v="NGOF"/>
    <s v="UNHCR"/>
    <s v="WASH"/>
    <x v="0"/>
    <x v="12"/>
    <s v="# of water network"/>
    <m/>
    <n v="1"/>
    <s v="completed"/>
    <s v="Chittagong"/>
    <s v="Cox's Bazar"/>
    <x v="0"/>
    <s v="Raja Palong"/>
    <s v="Kutupalong RC"/>
    <x v="0"/>
    <d v="2022-12-01T00:00:00"/>
    <x v="0"/>
    <m/>
    <m/>
    <m/>
    <m/>
    <s v="Transit Center"/>
    <s v="Md. Khorshed Alam"/>
    <s v="8801711085171"/>
    <s v="alamm@unhcr.org"/>
    <s v="UNHCR-NGOF"/>
  </r>
  <r>
    <n v="4740"/>
    <s v="UNHCR"/>
    <s v="NGOF"/>
    <s v="UNHCR"/>
    <s v="WASH"/>
    <x v="1"/>
    <x v="8"/>
    <s v="# of FSM Site"/>
    <m/>
    <n v="5"/>
    <s v="completed"/>
    <s v="Chittagong"/>
    <s v="Cox's Bazar"/>
    <x v="0"/>
    <s v="Raja Palong"/>
    <s v="Kutupalong RC"/>
    <x v="1"/>
    <d v="2022-12-01T00:00:00"/>
    <x v="0"/>
    <m/>
    <m/>
    <m/>
    <m/>
    <m/>
    <s v="Md. Khorshed Alam"/>
    <s v="8801711085171"/>
    <s v="alamm@unhcr.org"/>
    <s v="UNHCR-NGOF"/>
  </r>
  <r>
    <n v="4741"/>
    <s v="UNHCR"/>
    <s v="NGOF"/>
    <s v="UNHCR"/>
    <s v="WASH"/>
    <x v="1"/>
    <x v="2"/>
    <s v="# of FSM Site"/>
    <m/>
    <n v="1"/>
    <s v="completed"/>
    <s v="Chittagong"/>
    <s v="Cox's Bazar"/>
    <x v="0"/>
    <s v="Raja Palong"/>
    <s v="Kutupalong RC"/>
    <x v="1"/>
    <d v="2022-12-01T00:00:00"/>
    <x v="0"/>
    <m/>
    <m/>
    <m/>
    <m/>
    <m/>
    <s v="Md. Khorshed Alam"/>
    <s v="8801711085171"/>
    <s v="alamm@unhcr.org"/>
    <s v="UNHCR-NGOF"/>
  </r>
  <r>
    <n v="4742"/>
    <s v="UNHCR"/>
    <s v="NGOF"/>
    <s v="UNHCR"/>
    <s v="WASH"/>
    <x v="1"/>
    <x v="9"/>
    <s v="# of door"/>
    <m/>
    <n v="180"/>
    <s v="completed"/>
    <s v="Chittagong"/>
    <s v="Cox's Bazar"/>
    <x v="0"/>
    <s v="Raja Palong"/>
    <s v="Kutupalong RC"/>
    <x v="1"/>
    <d v="2022-12-01T00:00:00"/>
    <x v="0"/>
    <m/>
    <m/>
    <m/>
    <m/>
    <m/>
    <s v="Md. Khorshed Alam"/>
    <s v="8801711085171"/>
    <s v="alamm@unhcr.org"/>
    <s v="UNHCR-NGOF"/>
  </r>
  <r>
    <n v="4743"/>
    <s v="UNHCR"/>
    <s v="NGOF"/>
    <s v="UNHCR"/>
    <s v="WASH"/>
    <x v="1"/>
    <x v="3"/>
    <s v="# of door"/>
    <m/>
    <n v="319"/>
    <s v="completed"/>
    <s v="Chittagong"/>
    <s v="Cox's Bazar"/>
    <x v="0"/>
    <s v="Raja Palong"/>
    <s v="Kutupalong RC"/>
    <x v="1"/>
    <d v="2022-12-01T00:00:00"/>
    <x v="0"/>
    <m/>
    <m/>
    <m/>
    <m/>
    <m/>
    <s v="Md. Khorshed Alam"/>
    <s v="8801711085171"/>
    <s v="alamm@unhcr.org"/>
    <s v="UNHCR-NGOF"/>
  </r>
  <r>
    <n v="4744"/>
    <s v="UNHCR"/>
    <s v="NGOF"/>
    <s v="UNHCR"/>
    <s v="WASH"/>
    <x v="2"/>
    <x v="10"/>
    <s v="# of HP sessions at community level"/>
    <m/>
    <n v="66"/>
    <s v="completed"/>
    <s v="Chittagong"/>
    <s v="Cox's Bazar"/>
    <x v="0"/>
    <s v="Raja Palong"/>
    <s v="Kutupalong RC"/>
    <x v="1"/>
    <d v="2022-12-01T00:00:00"/>
    <x v="0"/>
    <m/>
    <m/>
    <m/>
    <m/>
    <m/>
    <s v="Md. Khorshed Alam"/>
    <s v="8801711085171"/>
    <s v="alamm@unhcr.org"/>
    <s v="UNHCR-NGOF"/>
  </r>
  <r>
    <n v="4745"/>
    <s v="UNHCR"/>
    <s v="NGOF"/>
    <s v="UNHCR"/>
    <s v="WASH"/>
    <x v="2"/>
    <x v="4"/>
    <s v="# of HP sessions at HH level"/>
    <m/>
    <n v="1339"/>
    <s v="completed"/>
    <s v="Chittagong"/>
    <s v="Cox's Bazar"/>
    <x v="0"/>
    <s v="Raja Palong"/>
    <s v="Kutupalong RC"/>
    <x v="1"/>
    <d v="2022-12-01T00:00:00"/>
    <x v="0"/>
    <m/>
    <m/>
    <m/>
    <m/>
    <m/>
    <s v="Md. Khorshed Alam"/>
    <s v="8801711085171"/>
    <s v="alamm@unhcr.org"/>
    <s v="UNHCR-NGOF"/>
  </r>
  <r>
    <n v="4746"/>
    <s v="UNHCR"/>
    <s v="NGOF"/>
    <s v="UNHCR"/>
    <s v="WASH"/>
    <x v="2"/>
    <x v="38"/>
    <s v="# of HP sessions at institution level"/>
    <m/>
    <n v="5"/>
    <s v="completed"/>
    <s v="Chittagong"/>
    <s v="Cox's Bazar"/>
    <x v="0"/>
    <s v="Raja Palong"/>
    <s v="Kutupalong RC"/>
    <x v="1"/>
    <d v="2022-12-01T00:00:00"/>
    <x v="0"/>
    <m/>
    <m/>
    <m/>
    <m/>
    <m/>
    <s v="Md. Khorshed Alam"/>
    <s v="8801711085171"/>
    <s v="alamm@unhcr.org"/>
    <s v="UNHCR-NGOF"/>
  </r>
  <r>
    <n v="4747"/>
    <s v="UNHCR"/>
    <s v="NGOF"/>
    <s v="UNHCR"/>
    <s v="WASH"/>
    <x v="2"/>
    <x v="19"/>
    <s v="# of estimated persons reached by mass-media campaign"/>
    <m/>
    <n v="14"/>
    <s v="completed"/>
    <s v="Chittagong"/>
    <s v="Cox's Bazar"/>
    <x v="0"/>
    <s v="Raja Palong"/>
    <s v="Kutupalong RC"/>
    <x v="1"/>
    <d v="2022-12-01T00:00:00"/>
    <x v="0"/>
    <m/>
    <m/>
    <m/>
    <m/>
    <m/>
    <s v="Md. Khorshed Alam"/>
    <s v="8801711085171"/>
    <s v="alamm@unhcr.org"/>
    <s v="UNHCR-NGOF"/>
  </r>
  <r>
    <n v="4748"/>
    <s v="UNHCR"/>
    <s v="NGOF"/>
    <s v="UNHCR"/>
    <s v="WASH"/>
    <x v="3"/>
    <x v="5"/>
    <s v="# of campaign per camp "/>
    <m/>
    <n v="7"/>
    <s v="completed"/>
    <s v="Chittagong"/>
    <s v="Cox's Bazar"/>
    <x v="0"/>
    <s v="Raja Palong"/>
    <s v="Kutupalong RC"/>
    <x v="1"/>
    <d v="2022-12-01T00:00:00"/>
    <x v="0"/>
    <m/>
    <m/>
    <m/>
    <m/>
    <m/>
    <s v="Md. Khorshed Alam"/>
    <s v="8801711085171"/>
    <s v="alamm@unhcr.org"/>
    <s v="UNHCR-NGOF"/>
  </r>
  <r>
    <n v="4749"/>
    <s v="UNHCR"/>
    <s v="NGOF"/>
    <s v="UNHCR"/>
    <s v="WASH"/>
    <x v="3"/>
    <x v="6"/>
    <s v="# of plant"/>
    <m/>
    <n v="1"/>
    <s v="completed"/>
    <s v="Chittagong"/>
    <s v="Cox's Bazar"/>
    <x v="0"/>
    <s v="Raja Palong"/>
    <s v="Kutupalong RC"/>
    <x v="1"/>
    <d v="2022-12-01T00:00:00"/>
    <x v="0"/>
    <m/>
    <m/>
    <m/>
    <m/>
    <m/>
    <s v="Md. Khorshed Alam"/>
    <s v="8801711085171"/>
    <s v="alamm@unhcr.org"/>
    <s v="UNHCR-NGOF"/>
  </r>
  <r>
    <n v="4750"/>
    <s v="UNHCR"/>
    <s v="NGOF"/>
    <s v="UNHCR"/>
    <s v="WASH"/>
    <x v="0"/>
    <x v="0"/>
    <s v="# of tube well"/>
    <m/>
    <n v="1"/>
    <s v="completed"/>
    <s v="Chittagong"/>
    <s v="Cox's Bazar"/>
    <x v="0"/>
    <s v="Raja Palong"/>
    <s v="Kutupalong RC"/>
    <x v="1"/>
    <d v="2022-12-01T00:00:00"/>
    <x v="0"/>
    <m/>
    <m/>
    <m/>
    <m/>
    <m/>
    <s v="Md. Khorshed Alam"/>
    <s v="8801711085171"/>
    <s v="alamm@unhcr.org"/>
    <s v="UNHCR-NGOF"/>
  </r>
  <r>
    <n v="4751"/>
    <s v="UNHCR"/>
    <s v="NGOF"/>
    <s v="UNHCR"/>
    <s v="WASH"/>
    <x v="0"/>
    <x v="12"/>
    <s v="# of water network"/>
    <m/>
    <n v="3"/>
    <s v="completed"/>
    <s v="Chittagong"/>
    <s v="Cox's Bazar"/>
    <x v="0"/>
    <s v="Raja Palong"/>
    <s v="Kutupalong RC"/>
    <x v="1"/>
    <d v="2022-12-01T00:00:00"/>
    <x v="0"/>
    <m/>
    <m/>
    <m/>
    <m/>
    <m/>
    <s v="Md. Khorshed Alam"/>
    <s v="8801711085171"/>
    <s v="alamm@unhcr.org"/>
    <s v="UNHCR-NGOF"/>
  </r>
  <r>
    <n v="4752"/>
    <s v="UNHCR"/>
    <s v="NGOF"/>
    <s v="UNHCR"/>
    <s v="WASH"/>
    <x v="1"/>
    <x v="9"/>
    <s v="# of door"/>
    <m/>
    <n v="17"/>
    <s v="completed"/>
    <s v="Chittagong"/>
    <s v="Cox's Bazar"/>
    <x v="0"/>
    <s v="Raja Palong"/>
    <s v="Kutupalong RC"/>
    <x v="1"/>
    <d v="2022-12-01T00:00:00"/>
    <x v="0"/>
    <m/>
    <m/>
    <m/>
    <m/>
    <s v="Transit Center"/>
    <s v="Md. Khorshed Alam"/>
    <s v="8801711085171"/>
    <s v="alamm@unhcr.org"/>
    <s v="UNHCR-NGOF"/>
  </r>
  <r>
    <n v="4753"/>
    <s v="UNHCR"/>
    <s v="NGOF"/>
    <s v="UNHCR"/>
    <s v="WASH"/>
    <x v="2"/>
    <x v="10"/>
    <s v="# of HP sessions at community level"/>
    <m/>
    <n v="9"/>
    <s v="completed"/>
    <s v="Chittagong"/>
    <s v="Cox's Bazar"/>
    <x v="0"/>
    <s v="Raja Palong"/>
    <s v="Kutupalong RC"/>
    <x v="1"/>
    <d v="2022-12-01T00:00:00"/>
    <x v="0"/>
    <m/>
    <m/>
    <m/>
    <m/>
    <s v="Transit Center"/>
    <s v="Md. Khorshed Alam"/>
    <s v="8801711085171"/>
    <s v="alamm@unhcr.org"/>
    <s v="UNHCR-NGOF"/>
  </r>
  <r>
    <n v="4754"/>
    <s v="UNHCR"/>
    <s v="NGOF"/>
    <s v="UNHCR"/>
    <s v="WASH"/>
    <x v="2"/>
    <x v="4"/>
    <s v="# of HP sessions at HH level"/>
    <m/>
    <n v="180"/>
    <s v="completed"/>
    <s v="Chittagong"/>
    <s v="Cox's Bazar"/>
    <x v="0"/>
    <s v="Raja Palong"/>
    <s v="Kutupalong RC"/>
    <x v="1"/>
    <d v="2022-12-01T00:00:00"/>
    <x v="0"/>
    <m/>
    <m/>
    <m/>
    <m/>
    <s v="Transit Center"/>
    <s v="Md. Khorshed Alam"/>
    <s v="8801711085171"/>
    <s v="alamm@unhcr.org"/>
    <s v="UNHCR-NGOF"/>
  </r>
  <r>
    <n v="4755"/>
    <s v="UNHCR"/>
    <s v="NGOF"/>
    <s v="UNHCR"/>
    <s v="WASH"/>
    <x v="3"/>
    <x v="5"/>
    <s v="# of campaign per camp "/>
    <m/>
    <n v="1"/>
    <s v="completed"/>
    <s v="Chittagong"/>
    <s v="Cox's Bazar"/>
    <x v="0"/>
    <s v="Raja Palong"/>
    <s v="Kutupalong RC"/>
    <x v="1"/>
    <d v="2022-12-01T00:00:00"/>
    <x v="0"/>
    <m/>
    <m/>
    <m/>
    <m/>
    <m/>
    <s v="Md. Khorshed Alam"/>
    <s v="8801711085171"/>
    <s v="alamm@unhcr.org"/>
    <s v="UNHCR-NGOF"/>
  </r>
  <r>
    <n v="4756"/>
    <s v="UNHCR"/>
    <s v="NGOF"/>
    <s v="UNHCR"/>
    <s v="WASH"/>
    <x v="0"/>
    <x v="0"/>
    <s v="# of tube well"/>
    <m/>
    <n v="205"/>
    <s v="completed"/>
    <s v="Chittagong"/>
    <s v="Cox's Bazar"/>
    <x v="0"/>
    <s v="Palong Khali"/>
    <s v="Camp 04"/>
    <x v="2"/>
    <d v="2022-12-01T00:00:00"/>
    <x v="0"/>
    <m/>
    <m/>
    <m/>
    <m/>
    <m/>
    <s v="Md. Khorshed Alam"/>
    <s v="8801711085171"/>
    <s v="alamm@unhcr.org"/>
    <s v="UNHCR-NGOF"/>
  </r>
  <r>
    <n v="4757"/>
    <s v="UNHCR"/>
    <s v="NGOF"/>
    <s v="UNHCR"/>
    <s v="WASH"/>
    <x v="1"/>
    <x v="14"/>
    <s v="# of door"/>
    <m/>
    <n v="29"/>
    <s v="completed"/>
    <s v="Chittagong"/>
    <s v="Cox's Bazar"/>
    <x v="0"/>
    <s v="Palong Khali"/>
    <s v="Camp 04"/>
    <x v="2"/>
    <d v="2022-12-01T00:00:00"/>
    <x v="0"/>
    <m/>
    <m/>
    <m/>
    <m/>
    <m/>
    <s v="Md. Khorshed Alam"/>
    <s v="8801711085171"/>
    <s v="alamm@unhcr.org"/>
    <s v="UNHCR-NGOF"/>
  </r>
  <r>
    <n v="4758"/>
    <s v="UNHCR"/>
    <s v="NGOF"/>
    <s v="UNHCR"/>
    <s v="WASH"/>
    <x v="1"/>
    <x v="8"/>
    <s v="# of FSM Site"/>
    <m/>
    <n v="2"/>
    <s v="completed"/>
    <s v="Chittagong"/>
    <s v="Cox's Bazar"/>
    <x v="0"/>
    <s v="Palong Khali"/>
    <s v="Camp 04"/>
    <x v="2"/>
    <d v="2022-12-01T00:00:00"/>
    <x v="0"/>
    <m/>
    <m/>
    <m/>
    <m/>
    <m/>
    <s v="Md. Khorshed Alam"/>
    <s v="8801711085171"/>
    <s v="alamm@unhcr.org"/>
    <s v="UNHCR-NGOF"/>
  </r>
  <r>
    <n v="4759"/>
    <s v="UNHCR"/>
    <s v="NGOF"/>
    <s v="UNHCR"/>
    <s v="WASH"/>
    <x v="1"/>
    <x v="2"/>
    <s v="# of FSM Site"/>
    <m/>
    <n v="1"/>
    <s v="completed"/>
    <s v="Chittagong"/>
    <s v="Cox's Bazar"/>
    <x v="0"/>
    <s v="Palong Khali"/>
    <s v="Camp 04"/>
    <x v="2"/>
    <d v="2022-12-01T00:00:00"/>
    <x v="0"/>
    <m/>
    <m/>
    <m/>
    <m/>
    <m/>
    <s v="Md. Khorshed Alam"/>
    <s v="8801711085171"/>
    <s v="alamm@unhcr.org"/>
    <s v="UNHCR-NGOF"/>
  </r>
  <r>
    <n v="4760"/>
    <s v="UNHCR"/>
    <s v="NGOF"/>
    <s v="UNHCR"/>
    <s v="WASH"/>
    <x v="1"/>
    <x v="17"/>
    <s v="# of door"/>
    <m/>
    <n v="28"/>
    <s v="completed"/>
    <s v="Chittagong"/>
    <s v="Cox's Bazar"/>
    <x v="0"/>
    <s v="Palong Khali"/>
    <s v="Camp 04"/>
    <x v="2"/>
    <d v="2022-12-01T00:00:00"/>
    <x v="0"/>
    <m/>
    <m/>
    <m/>
    <m/>
    <m/>
    <s v="Md. Khorshed Alam"/>
    <s v="8801711085171"/>
    <s v="alamm@unhcr.org"/>
    <s v="UNHCR-NGOF"/>
  </r>
  <r>
    <n v="4761"/>
    <s v="UNHCR"/>
    <s v="NGOF"/>
    <s v="UNHCR"/>
    <s v="WASH"/>
    <x v="1"/>
    <x v="9"/>
    <s v="# of door"/>
    <m/>
    <n v="703"/>
    <s v="completed"/>
    <s v="Chittagong"/>
    <s v="Cox's Bazar"/>
    <x v="0"/>
    <s v="Palong Khali"/>
    <s v="Camp 04"/>
    <x v="2"/>
    <d v="2022-12-01T00:00:00"/>
    <x v="0"/>
    <m/>
    <m/>
    <m/>
    <m/>
    <m/>
    <s v="Md. Khorshed Alam"/>
    <s v="8801711085171"/>
    <s v="alamm@unhcr.org"/>
    <s v="UNHCR-NGOF"/>
  </r>
  <r>
    <n v="4762"/>
    <s v="UNHCR"/>
    <s v="NGOF"/>
    <s v="UNHCR"/>
    <s v="WASH"/>
    <x v="1"/>
    <x v="3"/>
    <s v="# of door"/>
    <m/>
    <n v="369"/>
    <s v="completed"/>
    <s v="Chittagong"/>
    <s v="Cox's Bazar"/>
    <x v="0"/>
    <s v="Palong Khali"/>
    <s v="Camp 04"/>
    <x v="2"/>
    <d v="2022-12-01T00:00:00"/>
    <x v="0"/>
    <m/>
    <m/>
    <m/>
    <m/>
    <m/>
    <s v="Md. Khorshed Alam"/>
    <s v="8801711085171"/>
    <s v="alamm@unhcr.org"/>
    <s v="UNHCR-NGOF"/>
  </r>
  <r>
    <n v="4763"/>
    <s v="UNHCR"/>
    <s v="NGOF"/>
    <s v="UNHCR"/>
    <s v="WASH"/>
    <x v="2"/>
    <x v="10"/>
    <s v="# of HP sessions at community level"/>
    <m/>
    <n v="134"/>
    <s v="completed"/>
    <s v="Chittagong"/>
    <s v="Cox's Bazar"/>
    <x v="0"/>
    <s v="Palong Khali"/>
    <s v="Camp 04"/>
    <x v="2"/>
    <d v="2022-12-01T00:00:00"/>
    <x v="0"/>
    <m/>
    <m/>
    <m/>
    <m/>
    <m/>
    <s v="Md. Khorshed Alam"/>
    <s v="8801711085171"/>
    <s v="alamm@unhcr.org"/>
    <s v="UNHCR-NGOF"/>
  </r>
  <r>
    <n v="4764"/>
    <s v="UNHCR"/>
    <s v="NGOF"/>
    <s v="UNHCR"/>
    <s v="WASH"/>
    <x v="2"/>
    <x v="4"/>
    <s v="# of HP sessions at HH level"/>
    <m/>
    <n v="5542"/>
    <s v="completed"/>
    <s v="Chittagong"/>
    <s v="Cox's Bazar"/>
    <x v="0"/>
    <s v="Palong Khali"/>
    <s v="Camp 04"/>
    <x v="2"/>
    <d v="2022-12-01T00:00:00"/>
    <x v="0"/>
    <m/>
    <m/>
    <m/>
    <m/>
    <m/>
    <s v="Md. Khorshed Alam"/>
    <s v="8801711085171"/>
    <s v="alamm@unhcr.org"/>
    <s v="UNHCR-NGOF"/>
  </r>
  <r>
    <n v="4765"/>
    <s v="UNHCR"/>
    <s v="NGOF"/>
    <s v="UNHCR"/>
    <s v="WASH"/>
    <x v="2"/>
    <x v="38"/>
    <s v="# of HP sessions at institution level"/>
    <m/>
    <n v="5"/>
    <s v="completed"/>
    <s v="Chittagong"/>
    <s v="Cox's Bazar"/>
    <x v="0"/>
    <s v="Palong Khali"/>
    <s v="Camp 04"/>
    <x v="2"/>
    <d v="2022-12-01T00:00:00"/>
    <x v="0"/>
    <m/>
    <m/>
    <m/>
    <m/>
    <m/>
    <s v="Md. Khorshed Alam"/>
    <s v="8801711085171"/>
    <s v="alamm@unhcr.org"/>
    <s v="UNHCR-NGOF"/>
  </r>
  <r>
    <n v="4766"/>
    <s v="UNHCR"/>
    <s v="NGOF"/>
    <s v="UNHCR"/>
    <s v="WASH"/>
    <x v="3"/>
    <x v="5"/>
    <s v="# of campaign per camp "/>
    <m/>
    <n v="6"/>
    <s v="completed"/>
    <s v="Chittagong"/>
    <s v="Cox's Bazar"/>
    <x v="0"/>
    <s v="Palong Khali"/>
    <s v="Camp 04"/>
    <x v="2"/>
    <d v="2022-12-01T00:00:00"/>
    <x v="0"/>
    <m/>
    <m/>
    <m/>
    <m/>
    <m/>
    <s v="Md. Khorshed Alam"/>
    <s v="8801711085171"/>
    <s v="alamm@unhcr.org"/>
    <s v="UNHCR-NGOF"/>
  </r>
  <r>
    <n v="4767"/>
    <s v="UNHCR"/>
    <s v="NGOF"/>
    <s v="UNHCR"/>
    <s v="WASH"/>
    <x v="3"/>
    <x v="22"/>
    <s v="# of pit"/>
    <m/>
    <n v="4"/>
    <s v="completed"/>
    <s v="Chittagong"/>
    <s v="Cox's Bazar"/>
    <x v="0"/>
    <s v="Palong Khali"/>
    <s v="Camp 04"/>
    <x v="2"/>
    <d v="2022-12-01T00:00:00"/>
    <x v="0"/>
    <m/>
    <m/>
    <m/>
    <m/>
    <m/>
    <s v="Md. Khorshed Alam"/>
    <s v="8801711085171"/>
    <s v="alamm@unhcr.org"/>
    <s v="UNHCR-NGOF"/>
  </r>
  <r>
    <n v="4768"/>
    <s v="UNHCR"/>
    <s v="NGOF"/>
    <s v="UNHCR"/>
    <s v="WASH"/>
    <x v="3"/>
    <x v="6"/>
    <s v="# of plant"/>
    <m/>
    <n v="1"/>
    <s v="completed"/>
    <s v="Chittagong"/>
    <s v="Cox's Bazar"/>
    <x v="0"/>
    <s v="Palong Khali"/>
    <s v="Camp 04"/>
    <x v="2"/>
    <d v="2022-12-01T00:00:00"/>
    <x v="0"/>
    <m/>
    <m/>
    <m/>
    <m/>
    <m/>
    <s v="Md. Khorshed Alam"/>
    <s v="8801711085171"/>
    <s v="alamm@unhcr.org"/>
    <s v="UNHCR-NGOF"/>
  </r>
  <r>
    <n v="4769"/>
    <s v="UNHCR"/>
    <s v="NGOF"/>
    <s v="UNHCR"/>
    <s v="WASH"/>
    <x v="0"/>
    <x v="0"/>
    <s v="# of tube well"/>
    <m/>
    <n v="178"/>
    <s v="completed"/>
    <s v="Chittagong"/>
    <s v="Cox's Bazar"/>
    <x v="0"/>
    <s v="Palong Khali"/>
    <s v="Camp 05"/>
    <x v="2"/>
    <d v="2022-12-01T00:00:00"/>
    <x v="0"/>
    <m/>
    <m/>
    <m/>
    <m/>
    <m/>
    <s v="Md. Khorshed Alam"/>
    <s v="8801711085171"/>
    <s v="alamm@unhcr.org"/>
    <s v="UNHCR-NGOF"/>
  </r>
  <r>
    <n v="4770"/>
    <s v="UNHCR"/>
    <s v="NGOF"/>
    <s v="UNHCR"/>
    <s v="WASH"/>
    <x v="0"/>
    <x v="12"/>
    <s v="# of water network"/>
    <m/>
    <n v="2"/>
    <s v="completed"/>
    <s v="Chittagong"/>
    <s v="Cox's Bazar"/>
    <x v="0"/>
    <s v="Palong Khali"/>
    <s v="Camp 05"/>
    <x v="2"/>
    <d v="2022-12-01T00:00:00"/>
    <x v="0"/>
    <m/>
    <m/>
    <m/>
    <m/>
    <m/>
    <s v="Md. Khorshed Alam"/>
    <s v="8801711085171"/>
    <s v="alamm@unhcr.org"/>
    <s v="UNHCR-NGOF"/>
  </r>
  <r>
    <n v="4771"/>
    <s v="UNHCR"/>
    <s v="NGOF"/>
    <s v="UNHCR"/>
    <s v="WASH"/>
    <x v="1"/>
    <x v="14"/>
    <s v="# of door"/>
    <m/>
    <n v="54"/>
    <s v="completed"/>
    <s v="Chittagong"/>
    <s v="Cox's Bazar"/>
    <x v="0"/>
    <s v="Palong Khali"/>
    <s v="Camp 05"/>
    <x v="2"/>
    <d v="2022-12-01T00:00:00"/>
    <x v="0"/>
    <m/>
    <m/>
    <m/>
    <m/>
    <m/>
    <s v="Md. Khorshed Alam"/>
    <s v="8801711085171"/>
    <s v="alamm@unhcr.org"/>
    <s v="UNHCR-NGOF"/>
  </r>
  <r>
    <n v="4772"/>
    <s v="UNHCR"/>
    <s v="NGOF"/>
    <s v="UNHCR"/>
    <s v="WASH"/>
    <x v="1"/>
    <x v="8"/>
    <s v="# of FSM Site"/>
    <m/>
    <n v="4"/>
    <s v="completed"/>
    <s v="Chittagong"/>
    <s v="Cox's Bazar"/>
    <x v="0"/>
    <s v="Palong Khali"/>
    <s v="Camp 05"/>
    <x v="2"/>
    <d v="2022-12-01T00:00:00"/>
    <x v="0"/>
    <m/>
    <m/>
    <m/>
    <m/>
    <m/>
    <s v="Md. Khorshed Alam"/>
    <s v="8801711085171"/>
    <s v="alamm@unhcr.org"/>
    <s v="UNHCR-NGOF"/>
  </r>
  <r>
    <n v="4773"/>
    <s v="UNHCR"/>
    <s v="NGOF"/>
    <s v="UNHCR"/>
    <s v="WASH"/>
    <x v="1"/>
    <x v="17"/>
    <s v="# of door"/>
    <m/>
    <n v="48"/>
    <s v="completed"/>
    <s v="Chittagong"/>
    <s v="Cox's Bazar"/>
    <x v="0"/>
    <s v="Palong Khali"/>
    <s v="Camp 05"/>
    <x v="2"/>
    <d v="2022-12-01T00:00:00"/>
    <x v="0"/>
    <m/>
    <m/>
    <m/>
    <m/>
    <m/>
    <s v="Md. Khorshed Alam"/>
    <s v="8801711085171"/>
    <s v="alamm@unhcr.org"/>
    <s v="UNHCR-NGOF"/>
  </r>
  <r>
    <n v="4774"/>
    <s v="UNHCR"/>
    <s v="NGOF"/>
    <s v="UNHCR"/>
    <s v="WASH"/>
    <x v="1"/>
    <x v="18"/>
    <s v="# of door"/>
    <m/>
    <n v="1"/>
    <s v="completed"/>
    <s v="Chittagong"/>
    <s v="Cox's Bazar"/>
    <x v="0"/>
    <s v="Palong Khali"/>
    <s v="Camp 05"/>
    <x v="2"/>
    <d v="2022-12-01T00:00:00"/>
    <x v="0"/>
    <m/>
    <m/>
    <m/>
    <m/>
    <m/>
    <s v="Md. Khorshed Alam"/>
    <s v="8801711085171"/>
    <s v="alamm@unhcr.org"/>
    <s v="UNHCR-NGOF"/>
  </r>
  <r>
    <n v="4775"/>
    <s v="UNHCR"/>
    <s v="NGOF"/>
    <s v="UNHCR"/>
    <s v="WASH"/>
    <x v="1"/>
    <x v="9"/>
    <s v="# of door"/>
    <m/>
    <n v="259"/>
    <s v="completed"/>
    <s v="Chittagong"/>
    <s v="Cox's Bazar"/>
    <x v="0"/>
    <s v="Palong Khali"/>
    <s v="Camp 05"/>
    <x v="2"/>
    <d v="2022-12-01T00:00:00"/>
    <x v="0"/>
    <m/>
    <m/>
    <m/>
    <m/>
    <m/>
    <s v="Md. Khorshed Alam"/>
    <s v="8801711085171"/>
    <s v="alamm@unhcr.org"/>
    <s v="UNHCR-NGOF"/>
  </r>
  <r>
    <n v="4776"/>
    <s v="UNHCR"/>
    <s v="NGOF"/>
    <s v="UNHCR"/>
    <s v="WASH"/>
    <x v="1"/>
    <x v="3"/>
    <s v="# of door"/>
    <m/>
    <n v="187"/>
    <s v="completed"/>
    <s v="Chittagong"/>
    <s v="Cox's Bazar"/>
    <x v="0"/>
    <s v="Palong Khali"/>
    <s v="Camp 05"/>
    <x v="2"/>
    <d v="2022-12-01T00:00:00"/>
    <x v="0"/>
    <m/>
    <m/>
    <m/>
    <m/>
    <m/>
    <s v="Md. Khorshed Alam"/>
    <s v="8801711085171"/>
    <s v="alamm@unhcr.org"/>
    <s v="UNHCR-NGOF"/>
  </r>
  <r>
    <n v="4777"/>
    <s v="UNHCR"/>
    <s v="NGOF"/>
    <s v="UNHCR"/>
    <s v="WASH"/>
    <x v="2"/>
    <x v="10"/>
    <s v="# of HP sessions at community level"/>
    <m/>
    <n v="101"/>
    <s v="completed"/>
    <s v="Chittagong"/>
    <s v="Cox's Bazar"/>
    <x v="0"/>
    <s v="Palong Khali"/>
    <s v="Camp 05"/>
    <x v="2"/>
    <d v="2022-12-01T00:00:00"/>
    <x v="0"/>
    <m/>
    <m/>
    <m/>
    <m/>
    <m/>
    <s v="Md. Khorshed Alam"/>
    <s v="8801711085171"/>
    <s v="alamm@unhcr.org"/>
    <s v="UNHCR-NGOF"/>
  </r>
  <r>
    <n v="4778"/>
    <s v="UNHCR"/>
    <s v="NGOF"/>
    <s v="UNHCR"/>
    <s v="WASH"/>
    <x v="2"/>
    <x v="4"/>
    <s v="# of HP sessions at HH level"/>
    <m/>
    <n v="4985"/>
    <s v="completed"/>
    <s v="Chittagong"/>
    <s v="Cox's Bazar"/>
    <x v="0"/>
    <s v="Palong Khali"/>
    <s v="Camp 05"/>
    <x v="2"/>
    <d v="2022-12-01T00:00:00"/>
    <x v="0"/>
    <m/>
    <m/>
    <m/>
    <m/>
    <m/>
    <s v="Md. Khorshed Alam"/>
    <s v="8801711085171"/>
    <s v="alamm@unhcr.org"/>
    <s v="UNHCR-NGOF"/>
  </r>
  <r>
    <n v="4779"/>
    <s v="UNHCR"/>
    <s v="NGOF"/>
    <s v="UNHCR"/>
    <s v="WASH"/>
    <x v="2"/>
    <x v="38"/>
    <s v="# of HP sessions at institution level"/>
    <m/>
    <n v="7"/>
    <s v="completed"/>
    <s v="Chittagong"/>
    <s v="Cox's Bazar"/>
    <x v="0"/>
    <s v="Palong Khali"/>
    <s v="Camp 05"/>
    <x v="2"/>
    <d v="2022-12-01T00:00:00"/>
    <x v="0"/>
    <m/>
    <m/>
    <m/>
    <m/>
    <m/>
    <s v="Md. Khorshed Alam"/>
    <s v="8801711085171"/>
    <s v="alamm@unhcr.org"/>
    <s v="UNHCR-NGOF"/>
  </r>
  <r>
    <n v="4780"/>
    <s v="UNHCR"/>
    <s v="NGOF"/>
    <s v="UNHCR"/>
    <s v="WASH"/>
    <x v="2"/>
    <x v="19"/>
    <s v="# of estimated persons reached by mass-media campaign"/>
    <m/>
    <n v="10"/>
    <s v="completed"/>
    <s v="Chittagong"/>
    <s v="Cox's Bazar"/>
    <x v="0"/>
    <s v="Palong Khali"/>
    <s v="Camp 05"/>
    <x v="2"/>
    <d v="2022-12-01T00:00:00"/>
    <x v="0"/>
    <m/>
    <m/>
    <m/>
    <m/>
    <m/>
    <s v="Md. Khorshed Alam"/>
    <s v="8801711085171"/>
    <s v="alamm@unhcr.org"/>
    <s v="UNHCR-NGOF"/>
  </r>
  <r>
    <n v="4781"/>
    <s v="UNHCR"/>
    <s v="NGOF"/>
    <s v="UNHCR"/>
    <s v="WASH"/>
    <x v="2"/>
    <x v="21"/>
    <s v="# of handwashing station"/>
    <m/>
    <n v="5"/>
    <s v="completed"/>
    <s v="Chittagong"/>
    <s v="Cox's Bazar"/>
    <x v="0"/>
    <s v="Palong Khali"/>
    <s v="Camp 05"/>
    <x v="2"/>
    <d v="2022-12-01T00:00:00"/>
    <x v="0"/>
    <m/>
    <m/>
    <m/>
    <m/>
    <m/>
    <s v="Md. Khorshed Alam"/>
    <s v="8801711085171"/>
    <s v="alamm@unhcr.org"/>
    <s v="UNHCR-NGOF"/>
  </r>
  <r>
    <n v="4782"/>
    <s v="UNHCR"/>
    <s v="NGOF"/>
    <s v="UNHCR"/>
    <s v="WASH"/>
    <x v="3"/>
    <x v="6"/>
    <s v="# of plant"/>
    <m/>
    <n v="2"/>
    <s v="completed"/>
    <s v="Chittagong"/>
    <s v="Cox's Bazar"/>
    <x v="0"/>
    <s v="Palong Khali"/>
    <s v="Camp 05"/>
    <x v="2"/>
    <d v="2022-12-01T00:00:00"/>
    <x v="0"/>
    <m/>
    <m/>
    <m/>
    <m/>
    <m/>
    <s v="Md. Khorshed Alam"/>
    <s v="8801711085171"/>
    <s v="alamm@unhcr.org"/>
    <s v="UNHCR-NGOF"/>
  </r>
  <r>
    <n v="4783"/>
    <s v="UNHCR"/>
    <s v="NGOF"/>
    <s v="UNHCR"/>
    <s v="WASH"/>
    <x v="0"/>
    <x v="12"/>
    <s v="# of water network"/>
    <m/>
    <n v="17"/>
    <s v="completed"/>
    <s v="Chittagong"/>
    <s v="Cox's Bazar"/>
    <x v="1"/>
    <s v="Nhilla"/>
    <s v="Camp 26"/>
    <x v="2"/>
    <d v="2022-12-01T00:00:00"/>
    <x v="0"/>
    <m/>
    <m/>
    <m/>
    <m/>
    <m/>
    <s v="Md. Khorshed Alam"/>
    <s v="8801711085171"/>
    <s v="alamm@unhcr.org"/>
    <s v="UNHCR-NGOF"/>
  </r>
  <r>
    <n v="4784"/>
    <s v="UNHCR"/>
    <s v="NGOF"/>
    <s v="UNHCR"/>
    <s v="WASH"/>
    <x v="1"/>
    <x v="14"/>
    <s v="# of door"/>
    <m/>
    <n v="19"/>
    <s v="completed"/>
    <s v="Chittagong"/>
    <s v="Cox's Bazar"/>
    <x v="1"/>
    <s v="Nhilla"/>
    <s v="Camp 26"/>
    <x v="2"/>
    <d v="2022-12-01T00:00:00"/>
    <x v="0"/>
    <m/>
    <m/>
    <m/>
    <m/>
    <m/>
    <s v="Md. Khorshed Alam"/>
    <s v="8801711085171"/>
    <s v="alamm@unhcr.org"/>
    <s v="UNHCR-NGOF"/>
  </r>
  <r>
    <n v="4785"/>
    <s v="UNHCR"/>
    <s v="NGOF"/>
    <s v="UNHCR"/>
    <s v="WASH"/>
    <x v="1"/>
    <x v="23"/>
    <s v="# of door "/>
    <m/>
    <n v="5"/>
    <s v="completed"/>
    <s v="Chittagong"/>
    <s v="Cox's Bazar"/>
    <x v="1"/>
    <s v="Nhilla"/>
    <s v="Camp 26"/>
    <x v="2"/>
    <d v="2022-12-01T00:00:00"/>
    <x v="0"/>
    <m/>
    <m/>
    <m/>
    <m/>
    <m/>
    <s v="Md. Khorshed Alam"/>
    <s v="8801711085171"/>
    <s v="alamm@unhcr.org"/>
    <s v="UNHCR-NGOF"/>
  </r>
  <r>
    <n v="4786"/>
    <s v="UNHCR"/>
    <s v="NGOF"/>
    <s v="UNHCR"/>
    <s v="WASH"/>
    <x v="1"/>
    <x v="8"/>
    <s v="# of FSM Site"/>
    <m/>
    <n v="3"/>
    <s v="completed"/>
    <s v="Chittagong"/>
    <s v="Cox's Bazar"/>
    <x v="1"/>
    <s v="Nhilla"/>
    <s v="Camp 26"/>
    <x v="2"/>
    <d v="2022-12-01T00:00:00"/>
    <x v="0"/>
    <m/>
    <m/>
    <m/>
    <m/>
    <m/>
    <s v="Md. Khorshed Alam"/>
    <s v="8801711085171"/>
    <s v="alamm@unhcr.org"/>
    <s v="UNHCR-NGOF"/>
  </r>
  <r>
    <n v="4787"/>
    <s v="UNHCR"/>
    <s v="NGOF"/>
    <s v="UNHCR"/>
    <s v="WASH"/>
    <x v="1"/>
    <x v="2"/>
    <s v="# of FSM Site"/>
    <m/>
    <n v="3"/>
    <s v="completed"/>
    <s v="Chittagong"/>
    <s v="Cox's Bazar"/>
    <x v="1"/>
    <s v="Nhilla"/>
    <s v="Camp 26"/>
    <x v="2"/>
    <d v="2022-12-01T00:00:00"/>
    <x v="0"/>
    <m/>
    <m/>
    <m/>
    <m/>
    <m/>
    <s v="Md. Khorshed Alam"/>
    <s v="8801711085171"/>
    <s v="alamm@unhcr.org"/>
    <s v="UNHCR-NGOF"/>
  </r>
  <r>
    <n v="4788"/>
    <s v="UNHCR"/>
    <s v="NGOF"/>
    <s v="UNHCR"/>
    <s v="WASH"/>
    <x v="1"/>
    <x v="17"/>
    <s v="# of door"/>
    <m/>
    <n v="47"/>
    <s v="completed"/>
    <s v="Chittagong"/>
    <s v="Cox's Bazar"/>
    <x v="1"/>
    <s v="Nhilla"/>
    <s v="Camp 26"/>
    <x v="2"/>
    <d v="2022-12-01T00:00:00"/>
    <x v="0"/>
    <m/>
    <m/>
    <m/>
    <m/>
    <m/>
    <s v="Md. Khorshed Alam"/>
    <s v="8801711085171"/>
    <s v="alamm@unhcr.org"/>
    <s v="UNHCR-NGOF"/>
  </r>
  <r>
    <n v="4789"/>
    <s v="UNHCR"/>
    <s v="NGOF"/>
    <s v="UNHCR"/>
    <s v="WASH"/>
    <x v="1"/>
    <x v="18"/>
    <s v="# of door"/>
    <m/>
    <n v="2"/>
    <s v="completed"/>
    <s v="Chittagong"/>
    <s v="Cox's Bazar"/>
    <x v="1"/>
    <s v="Nhilla"/>
    <s v="Camp 26"/>
    <x v="2"/>
    <d v="2022-12-01T00:00:00"/>
    <x v="0"/>
    <m/>
    <m/>
    <m/>
    <m/>
    <m/>
    <s v="Md. Khorshed Alam"/>
    <s v="8801711085171"/>
    <s v="alamm@unhcr.org"/>
    <s v="UNHCR-NGOF"/>
  </r>
  <r>
    <n v="4790"/>
    <s v="UNHCR"/>
    <s v="NGOF"/>
    <s v="UNHCR"/>
    <s v="WASH"/>
    <x v="1"/>
    <x v="9"/>
    <s v="# of door"/>
    <m/>
    <n v="711"/>
    <s v="completed"/>
    <s v="Chittagong"/>
    <s v="Cox's Bazar"/>
    <x v="1"/>
    <s v="Nhilla"/>
    <s v="Camp 26"/>
    <x v="2"/>
    <d v="2022-12-01T00:00:00"/>
    <x v="0"/>
    <m/>
    <m/>
    <m/>
    <m/>
    <m/>
    <s v="Md. Khorshed Alam"/>
    <s v="8801711085171"/>
    <s v="alamm@unhcr.org"/>
    <s v="UNHCR-NGOF"/>
  </r>
  <r>
    <n v="4791"/>
    <s v="UNHCR"/>
    <s v="NGOF"/>
    <s v="UNHCR"/>
    <s v="WASH"/>
    <x v="1"/>
    <x v="3"/>
    <s v="# of door"/>
    <m/>
    <n v="347"/>
    <s v="completed"/>
    <s v="Chittagong"/>
    <s v="Cox's Bazar"/>
    <x v="1"/>
    <s v="Nhilla"/>
    <s v="Camp 26"/>
    <x v="2"/>
    <d v="2022-12-01T00:00:00"/>
    <x v="0"/>
    <m/>
    <m/>
    <m/>
    <m/>
    <m/>
    <s v="Md. Khorshed Alam"/>
    <s v="8801711085171"/>
    <s v="alamm@unhcr.org"/>
    <s v="UNHCR-NGOF"/>
  </r>
  <r>
    <n v="4792"/>
    <s v="UNHCR"/>
    <s v="NGOF"/>
    <s v="UNHCR"/>
    <s v="WASH"/>
    <x v="2"/>
    <x v="10"/>
    <s v="# of HP sessions at community level"/>
    <m/>
    <n v="134"/>
    <s v="completed"/>
    <s v="Chittagong"/>
    <s v="Cox's Bazar"/>
    <x v="1"/>
    <s v="Nhilla"/>
    <s v="Camp 26"/>
    <x v="2"/>
    <d v="2022-12-01T00:00:00"/>
    <x v="0"/>
    <m/>
    <m/>
    <m/>
    <m/>
    <m/>
    <s v="Md. Khorshed Alam"/>
    <s v="8801711085171"/>
    <s v="alamm@unhcr.org"/>
    <s v="UNHCR-NGOF"/>
  </r>
  <r>
    <n v="4793"/>
    <s v="UNHCR"/>
    <s v="NGOF"/>
    <s v="UNHCR"/>
    <s v="WASH"/>
    <x v="2"/>
    <x v="4"/>
    <s v="# of HP sessions at HH level"/>
    <m/>
    <n v="7167"/>
    <s v="completed"/>
    <s v="Chittagong"/>
    <s v="Cox's Bazar"/>
    <x v="1"/>
    <s v="Nhilla"/>
    <s v="Camp 26"/>
    <x v="2"/>
    <d v="2022-12-01T00:00:00"/>
    <x v="0"/>
    <m/>
    <m/>
    <m/>
    <m/>
    <m/>
    <s v="Md. Khorshed Alam"/>
    <s v="8801711085171"/>
    <s v="alamm@unhcr.org"/>
    <s v="UNHCR-NGOF"/>
  </r>
  <r>
    <n v="4794"/>
    <s v="UNHCR"/>
    <s v="NGOF"/>
    <s v="UNHCR"/>
    <s v="WASH"/>
    <x v="2"/>
    <x v="38"/>
    <s v="# of HP sessions at institution level"/>
    <m/>
    <n v="8"/>
    <s v="completed"/>
    <s v="Chittagong"/>
    <s v="Cox's Bazar"/>
    <x v="1"/>
    <s v="Nhilla"/>
    <s v="Camp 26"/>
    <x v="2"/>
    <d v="2022-12-01T00:00:00"/>
    <x v="0"/>
    <m/>
    <m/>
    <m/>
    <m/>
    <m/>
    <s v="Md. Khorshed Alam"/>
    <s v="8801711085171"/>
    <s v="alamm@unhcr.org"/>
    <s v="UNHCR-NGOF"/>
  </r>
  <r>
    <n v="4795"/>
    <s v="UNHCR"/>
    <s v="NGOF"/>
    <s v="UNHCR"/>
    <s v="WASH"/>
    <x v="2"/>
    <x v="19"/>
    <s v="# of estimated persons reached by mass-media campaign"/>
    <m/>
    <n v="8"/>
    <s v="completed"/>
    <s v="Chittagong"/>
    <s v="Cox's Bazar"/>
    <x v="1"/>
    <s v="Nhilla"/>
    <s v="Camp 26"/>
    <x v="2"/>
    <d v="2022-12-01T00:00:00"/>
    <x v="0"/>
    <m/>
    <m/>
    <m/>
    <m/>
    <m/>
    <s v="Md. Khorshed Alam"/>
    <s v="8801711085171"/>
    <s v="alamm@unhcr.org"/>
    <s v="UNHCR-NGOF"/>
  </r>
  <r>
    <n v="4796"/>
    <s v="UNHCR"/>
    <s v="NGOF"/>
    <s v="UNHCR"/>
    <s v="WASH"/>
    <x v="2"/>
    <x v="21"/>
    <s v="# of handwashing station"/>
    <m/>
    <n v="6"/>
    <s v="completed"/>
    <s v="Chittagong"/>
    <s v="Cox's Bazar"/>
    <x v="1"/>
    <s v="Nhilla"/>
    <s v="Camp 26"/>
    <x v="2"/>
    <d v="2022-12-01T00:00:00"/>
    <x v="0"/>
    <m/>
    <m/>
    <m/>
    <m/>
    <m/>
    <s v="Md. Khorshed Alam"/>
    <s v="8801711085171"/>
    <s v="alamm@unhcr.org"/>
    <s v="UNHCR-NGOF"/>
  </r>
  <r>
    <n v="4797"/>
    <s v="UNHCR"/>
    <s v="NGOF"/>
    <s v="UNHCR"/>
    <s v="WASH"/>
    <x v="3"/>
    <x v="6"/>
    <s v="# of plant"/>
    <m/>
    <n v="2"/>
    <s v="completed"/>
    <s v="Chittagong"/>
    <s v="Cox's Bazar"/>
    <x v="1"/>
    <s v="Nhilla"/>
    <s v="Camp 26"/>
    <x v="2"/>
    <d v="2022-12-01T00:00:00"/>
    <x v="0"/>
    <m/>
    <m/>
    <m/>
    <m/>
    <m/>
    <s v="Md. Khorshed Alam"/>
    <s v="8801711085171"/>
    <s v="alamm@unhcr.org"/>
    <s v="UNHCR-NGOF"/>
  </r>
  <r>
    <n v="4798"/>
    <s v="UNHCR"/>
    <s v="NGOF"/>
    <s v="UNHCR"/>
    <s v="WASH"/>
    <x v="0"/>
    <x v="12"/>
    <s v="# of water network"/>
    <m/>
    <n v="2"/>
    <s v="completed"/>
    <s v="Chittagong"/>
    <s v="Cox's Bazar"/>
    <x v="1"/>
    <s v="Nhilla"/>
    <s v="Camp 27"/>
    <x v="2"/>
    <d v="2022-12-01T00:00:00"/>
    <x v="0"/>
    <m/>
    <m/>
    <m/>
    <m/>
    <m/>
    <s v="Md. Khorshed Alam"/>
    <s v="8801711085171"/>
    <s v="alamm@unhcr.org"/>
    <s v="UNHCR-NGOF"/>
  </r>
  <r>
    <n v="4799"/>
    <s v="UNHCR"/>
    <s v="NGOF"/>
    <s v="UNHCR"/>
    <s v="WASH"/>
    <x v="1"/>
    <x v="8"/>
    <s v="# of FSM Site"/>
    <m/>
    <n v="2"/>
    <s v="completed"/>
    <s v="Chittagong"/>
    <s v="Cox's Bazar"/>
    <x v="1"/>
    <s v="Nhilla"/>
    <s v="Camp 27"/>
    <x v="2"/>
    <d v="2022-12-01T00:00:00"/>
    <x v="0"/>
    <m/>
    <m/>
    <m/>
    <m/>
    <m/>
    <s v="Md. Khorshed Alam"/>
    <s v="8801711085171"/>
    <s v="alamm@unhcr.org"/>
    <s v="UNHCR-NGOF"/>
  </r>
  <r>
    <n v="4800"/>
    <s v="UNHCR"/>
    <s v="NGOF"/>
    <s v="UNHCR"/>
    <s v="WASH"/>
    <x v="1"/>
    <x v="2"/>
    <s v="# of FSM Site"/>
    <m/>
    <n v="1"/>
    <s v="completed"/>
    <s v="Chittagong"/>
    <s v="Cox's Bazar"/>
    <x v="1"/>
    <s v="Nhilla"/>
    <s v="Camp 27"/>
    <x v="2"/>
    <d v="2022-12-01T00:00:00"/>
    <x v="0"/>
    <m/>
    <m/>
    <m/>
    <m/>
    <m/>
    <s v="Md. Khorshed Alam"/>
    <s v="8801711085171"/>
    <s v="alamm@unhcr.org"/>
    <s v="UNHCR-NGOF"/>
  </r>
  <r>
    <n v="4801"/>
    <s v="UNHCR"/>
    <s v="NGOF"/>
    <s v="UNHCR"/>
    <s v="WASH"/>
    <x v="1"/>
    <x v="14"/>
    <s v="# of door"/>
    <m/>
    <n v="8"/>
    <s v="completed"/>
    <s v="Chittagong"/>
    <s v="Cox's Bazar"/>
    <x v="1"/>
    <s v="Nhilla"/>
    <s v="Nayapara RC"/>
    <x v="2"/>
    <d v="2022-12-01T00:00:00"/>
    <x v="0"/>
    <m/>
    <m/>
    <m/>
    <m/>
    <m/>
    <s v="Md. Khorshed Alam"/>
    <s v="8801711085171"/>
    <s v="alamm@unhcr.org"/>
    <s v="UNHCR-NGOF"/>
  </r>
  <r>
    <n v="4802"/>
    <s v="UNHCR"/>
    <s v="NGOF"/>
    <s v="UNHCR"/>
    <s v="WASH"/>
    <x v="1"/>
    <x v="8"/>
    <s v="# of FSM Site"/>
    <m/>
    <n v="1"/>
    <s v="completed"/>
    <s v="Chittagong"/>
    <s v="Cox's Bazar"/>
    <x v="1"/>
    <s v="Nhilla"/>
    <s v="Nayapara RC"/>
    <x v="2"/>
    <d v="2022-12-01T00:00:00"/>
    <x v="0"/>
    <m/>
    <m/>
    <m/>
    <m/>
    <m/>
    <s v="Md. Khorshed Alam"/>
    <s v="8801711085171"/>
    <s v="alamm@unhcr.org"/>
    <s v="UNHCR-NGOF"/>
  </r>
  <r>
    <n v="4803"/>
    <s v="UNHCR"/>
    <s v="NGOF"/>
    <s v="UNHCR"/>
    <s v="WASH"/>
    <x v="1"/>
    <x v="2"/>
    <s v="# of FSM Site"/>
    <m/>
    <n v="1"/>
    <s v="completed"/>
    <s v="Chittagong"/>
    <s v="Cox's Bazar"/>
    <x v="1"/>
    <s v="Nhilla"/>
    <s v="Nayapara RC"/>
    <x v="2"/>
    <d v="2022-12-01T00:00:00"/>
    <x v="0"/>
    <m/>
    <m/>
    <m/>
    <m/>
    <m/>
    <s v="Md. Khorshed Alam"/>
    <s v="8801711085171"/>
    <s v="alamm@unhcr.org"/>
    <s v="UNHCR-NGOF"/>
  </r>
  <r>
    <n v="4804"/>
    <s v="UNHCR"/>
    <s v="NGOF"/>
    <s v="UNHCR"/>
    <s v="WASH"/>
    <x v="1"/>
    <x v="17"/>
    <s v="# of door"/>
    <m/>
    <n v="4"/>
    <s v="completed"/>
    <s v="Chittagong"/>
    <s v="Cox's Bazar"/>
    <x v="1"/>
    <s v="Nhilla"/>
    <s v="Nayapara RC"/>
    <x v="2"/>
    <d v="2022-12-01T00:00:00"/>
    <x v="0"/>
    <m/>
    <m/>
    <m/>
    <m/>
    <m/>
    <s v="Md. Khorshed Alam"/>
    <s v="8801711085171"/>
    <s v="alamm@unhcr.org"/>
    <s v="UNHCR-NGOF"/>
  </r>
  <r>
    <n v="4805"/>
    <s v="UNHCR"/>
    <s v="NGOF"/>
    <s v="UNHCR"/>
    <s v="WASH"/>
    <x v="1"/>
    <x v="9"/>
    <s v="# of door"/>
    <m/>
    <n v="90"/>
    <s v="completed"/>
    <s v="Chittagong"/>
    <s v="Cox's Bazar"/>
    <x v="1"/>
    <s v="Nhilla"/>
    <s v="Nayapara RC"/>
    <x v="2"/>
    <d v="2022-12-01T00:00:00"/>
    <x v="0"/>
    <m/>
    <m/>
    <m/>
    <m/>
    <m/>
    <s v="Md. Khorshed Alam"/>
    <s v="8801711085171"/>
    <s v="alamm@unhcr.org"/>
    <s v="UNHCR-NGOF"/>
  </r>
  <r>
    <n v="4806"/>
    <s v="UNHCR"/>
    <s v="NGOF"/>
    <s v="UNHCR"/>
    <s v="WASH"/>
    <x v="1"/>
    <x v="3"/>
    <s v="# of door"/>
    <m/>
    <n v="277"/>
    <s v="completed"/>
    <s v="Chittagong"/>
    <s v="Cox's Bazar"/>
    <x v="1"/>
    <s v="Nhilla"/>
    <s v="Nayapara RC"/>
    <x v="2"/>
    <d v="2022-12-01T00:00:00"/>
    <x v="0"/>
    <m/>
    <m/>
    <m/>
    <m/>
    <m/>
    <s v="Md. Khorshed Alam"/>
    <s v="8801711085171"/>
    <s v="alamm@unhcr.org"/>
    <s v="UNHCR-NGOF"/>
  </r>
  <r>
    <n v="4807"/>
    <s v="UNHCR"/>
    <s v="NGOF"/>
    <s v="UNHCR"/>
    <s v="WASH"/>
    <x v="2"/>
    <x v="10"/>
    <s v="# of HP sessions at community level"/>
    <m/>
    <n v="127"/>
    <s v="completed"/>
    <s v="Chittagong"/>
    <s v="Cox's Bazar"/>
    <x v="1"/>
    <s v="Nhilla"/>
    <s v="Nayapara RC"/>
    <x v="2"/>
    <d v="2022-12-01T00:00:00"/>
    <x v="0"/>
    <m/>
    <m/>
    <m/>
    <m/>
    <m/>
    <s v="Md. Khorshed Alam"/>
    <s v="8801711085171"/>
    <s v="alamm@unhcr.org"/>
    <s v="UNHCR-NGOF"/>
  </r>
  <r>
    <n v="4808"/>
    <s v="UNHCR"/>
    <s v="NGOF"/>
    <s v="UNHCR"/>
    <s v="WASH"/>
    <x v="2"/>
    <x v="4"/>
    <s v="# of HP sessions at HH level"/>
    <m/>
    <n v="4224"/>
    <s v="completed"/>
    <s v="Chittagong"/>
    <s v="Cox's Bazar"/>
    <x v="1"/>
    <s v="Nhilla"/>
    <s v="Nayapara RC"/>
    <x v="2"/>
    <d v="2022-12-01T00:00:00"/>
    <x v="0"/>
    <m/>
    <m/>
    <m/>
    <m/>
    <m/>
    <s v="Md. Khorshed Alam"/>
    <s v="8801711085171"/>
    <s v="alamm@unhcr.org"/>
    <s v="UNHCR-NGOF"/>
  </r>
  <r>
    <n v="4809"/>
    <s v="UNHCR"/>
    <s v="NGOF"/>
    <s v="UNHCR"/>
    <s v="WASH"/>
    <x v="2"/>
    <x v="38"/>
    <s v="# of HP sessions at institution level"/>
    <m/>
    <n v="7"/>
    <s v="completed"/>
    <s v="Chittagong"/>
    <s v="Cox's Bazar"/>
    <x v="1"/>
    <s v="Nhilla"/>
    <s v="Nayapara RC"/>
    <x v="2"/>
    <d v="2022-12-01T00:00:00"/>
    <x v="0"/>
    <m/>
    <m/>
    <m/>
    <m/>
    <m/>
    <s v="Md. Khorshed Alam"/>
    <s v="8801711085171"/>
    <s v="alamm@unhcr.org"/>
    <s v="UNHCR-NGOF"/>
  </r>
  <r>
    <n v="4810"/>
    <s v="UNHCR"/>
    <s v="NGOF"/>
    <s v="UNHCR"/>
    <s v="WASH"/>
    <x v="2"/>
    <x v="19"/>
    <s v="# of estimated persons reached by mass-media campaign"/>
    <m/>
    <n v="7"/>
    <s v="completed"/>
    <s v="Chittagong"/>
    <s v="Cox's Bazar"/>
    <x v="1"/>
    <s v="Nhilla"/>
    <s v="Nayapara RC"/>
    <x v="2"/>
    <d v="2022-12-01T00:00:00"/>
    <x v="0"/>
    <m/>
    <m/>
    <m/>
    <m/>
    <m/>
    <s v="Md. Khorshed Alam"/>
    <s v="8801711085171"/>
    <s v="alamm@unhcr.org"/>
    <s v="UNHCR-NGOF"/>
  </r>
  <r>
    <n v="4811"/>
    <s v="UNHCR"/>
    <s v="NGOF"/>
    <s v="UNHCR"/>
    <s v="WASH"/>
    <x v="2"/>
    <x v="21"/>
    <s v="# of handwashing station"/>
    <m/>
    <n v="4"/>
    <s v="completed"/>
    <s v="Chittagong"/>
    <s v="Cox's Bazar"/>
    <x v="1"/>
    <s v="Nhilla"/>
    <s v="Nayapara RC"/>
    <x v="2"/>
    <d v="2022-12-01T00:00:00"/>
    <x v="0"/>
    <m/>
    <m/>
    <m/>
    <m/>
    <m/>
    <s v="Md. Khorshed Alam"/>
    <s v="8801711085171"/>
    <s v="alamm@unhcr.org"/>
    <s v="UNHCR-NGOF"/>
  </r>
  <r>
    <n v="4812"/>
    <s v="UNHCR"/>
    <s v="NGOF"/>
    <s v="UNHCR"/>
    <s v="WASH"/>
    <x v="3"/>
    <x v="6"/>
    <s v="# of plant"/>
    <m/>
    <n v="2"/>
    <s v="completed"/>
    <s v="Chittagong"/>
    <s v="Cox's Bazar"/>
    <x v="1"/>
    <s v="Nhilla"/>
    <s v="Nayapara RC"/>
    <x v="2"/>
    <d v="2022-12-01T00:00:00"/>
    <x v="0"/>
    <m/>
    <m/>
    <m/>
    <m/>
    <m/>
    <s v="Md. Khorshed Alam"/>
    <s v="8801711085171"/>
    <s v="alamm@unhcr.org"/>
    <s v="UNHCR-NGOF"/>
  </r>
  <r>
    <n v="4813"/>
    <s v="UNHCR"/>
    <s v="NGOF"/>
    <s v="UNHCR"/>
    <s v="WASH"/>
    <x v="0"/>
    <x v="12"/>
    <s v="# of water network"/>
    <m/>
    <n v="1"/>
    <s v="completed"/>
    <s v="Chittagong"/>
    <s v="Cox's Bazar"/>
    <x v="0"/>
    <s v="Raja Palong"/>
    <s v="Kutupalong RC"/>
    <x v="1"/>
    <d v="2022-12-01T00:00:00"/>
    <x v="0"/>
    <m/>
    <m/>
    <m/>
    <m/>
    <s v="Transit Center"/>
    <s v="Md. Khorshed Alam"/>
    <s v="8801711085171"/>
    <s v="alamm@unhcr.org"/>
    <s v="UNHCR-NGOF"/>
  </r>
  <r>
    <n v="4814"/>
    <s v="UNHCR"/>
    <s v="NGOF"/>
    <s v="UNHCR"/>
    <s v="WASH"/>
    <x v="0"/>
    <x v="30"/>
    <s v="# of household"/>
    <m/>
    <n v="20"/>
    <s v="completed"/>
    <s v="Chittagong"/>
    <s v="Cox's Bazar"/>
    <x v="0"/>
    <s v="Raja Palong"/>
    <s v="Kutupalong RC"/>
    <x v="2"/>
    <d v="2022-12-01T00:00:00"/>
    <x v="0"/>
    <m/>
    <m/>
    <m/>
    <m/>
    <m/>
    <s v="Md. Khorshed Alam"/>
    <s v="8801711085171"/>
    <s v="alamm@unhcr.org"/>
    <s v="UNHCR-NGOF"/>
  </r>
  <r>
    <n v="4815"/>
    <s v="UNHCR"/>
    <s v="NGOF"/>
    <s v="UNHCR"/>
    <s v="WASH"/>
    <x v="1"/>
    <x v="8"/>
    <s v="# of FSM Site"/>
    <m/>
    <n v="4"/>
    <s v="completed"/>
    <s v="Chittagong"/>
    <s v="Cox's Bazar"/>
    <x v="0"/>
    <s v="Raja Palong"/>
    <s v="Kutupalong RC"/>
    <x v="2"/>
    <d v="2022-12-01T00:00:00"/>
    <x v="0"/>
    <m/>
    <m/>
    <m/>
    <m/>
    <m/>
    <s v="Md. Khorshed Alam"/>
    <s v="8801711085171"/>
    <s v="alamm@unhcr.org"/>
    <s v="UNHCR-NGOF"/>
  </r>
  <r>
    <n v="4816"/>
    <s v="UNHCR"/>
    <s v="NGOF"/>
    <s v="UNHCR"/>
    <s v="WASH"/>
    <x v="1"/>
    <x v="2"/>
    <s v="# of FSM Site"/>
    <m/>
    <n v="2"/>
    <s v="completed"/>
    <s v="Chittagong"/>
    <s v="Cox's Bazar"/>
    <x v="0"/>
    <s v="Raja Palong"/>
    <s v="Kutupalong RC"/>
    <x v="2"/>
    <d v="2022-12-01T00:00:00"/>
    <x v="0"/>
    <m/>
    <m/>
    <m/>
    <m/>
    <m/>
    <s v="Md. Khorshed Alam"/>
    <s v="8801711085171"/>
    <s v="alamm@unhcr.org"/>
    <s v="UNHCR-NGOF"/>
  </r>
  <r>
    <n v="4817"/>
    <s v="UNHCR"/>
    <s v="NGOF"/>
    <s v="UNHCR"/>
    <s v="WASH"/>
    <x v="1"/>
    <x v="9"/>
    <s v="# of door"/>
    <m/>
    <n v="300"/>
    <s v="completed"/>
    <s v="Chittagong"/>
    <s v="Cox's Bazar"/>
    <x v="0"/>
    <s v="Raja Palong"/>
    <s v="Kutupalong RC"/>
    <x v="2"/>
    <d v="2022-12-01T00:00:00"/>
    <x v="0"/>
    <m/>
    <m/>
    <m/>
    <m/>
    <m/>
    <s v="Md. Khorshed Alam"/>
    <s v="8801711085171"/>
    <s v="alamm@unhcr.org"/>
    <s v="UNHCR-NGOF"/>
  </r>
  <r>
    <n v="4818"/>
    <s v="UNHCR"/>
    <s v="NGOF"/>
    <s v="UNHCR"/>
    <s v="WASH"/>
    <x v="1"/>
    <x v="3"/>
    <s v="# of door"/>
    <m/>
    <n v="446"/>
    <s v="completed"/>
    <s v="Chittagong"/>
    <s v="Cox's Bazar"/>
    <x v="0"/>
    <s v="Raja Palong"/>
    <s v="Kutupalong RC"/>
    <x v="2"/>
    <d v="2022-12-01T00:00:00"/>
    <x v="0"/>
    <m/>
    <m/>
    <m/>
    <m/>
    <m/>
    <s v="Md. Khorshed Alam"/>
    <s v="8801711085171"/>
    <s v="alamm@unhcr.org"/>
    <s v="UNHCR-NGOF"/>
  </r>
  <r>
    <n v="4819"/>
    <s v="UNHCR"/>
    <s v="NGOF"/>
    <s v="UNHCR"/>
    <s v="WASH"/>
    <x v="2"/>
    <x v="10"/>
    <s v="# of HP sessions at community level"/>
    <m/>
    <n v="66"/>
    <s v="completed"/>
    <s v="Chittagong"/>
    <s v="Cox's Bazar"/>
    <x v="0"/>
    <s v="Raja Palong"/>
    <s v="Kutupalong RC"/>
    <x v="2"/>
    <d v="2022-12-01T00:00:00"/>
    <x v="0"/>
    <m/>
    <m/>
    <m/>
    <m/>
    <m/>
    <s v="Md. Khorshed Alam"/>
    <s v="8801711085171"/>
    <s v="alamm@unhcr.org"/>
    <s v="UNHCR-NGOF"/>
  </r>
  <r>
    <n v="4820"/>
    <s v="UNHCR"/>
    <s v="NGOF"/>
    <s v="UNHCR"/>
    <s v="WASH"/>
    <x v="2"/>
    <x v="4"/>
    <s v="# of HP sessions at HH level"/>
    <m/>
    <n v="2737"/>
    <s v="completed"/>
    <s v="Chittagong"/>
    <s v="Cox's Bazar"/>
    <x v="0"/>
    <s v="Raja Palong"/>
    <s v="Kutupalong RC"/>
    <x v="2"/>
    <d v="2022-12-01T00:00:00"/>
    <x v="0"/>
    <m/>
    <m/>
    <m/>
    <m/>
    <m/>
    <s v="Md. Khorshed Alam"/>
    <s v="8801711085171"/>
    <s v="alamm@unhcr.org"/>
    <s v="UNHCR-NGOF"/>
  </r>
  <r>
    <n v="4821"/>
    <s v="UNHCR"/>
    <s v="NGOF"/>
    <s v="UNHCR"/>
    <s v="WASH"/>
    <x v="2"/>
    <x v="38"/>
    <s v="# of HP sessions at institution level"/>
    <m/>
    <n v="5"/>
    <s v="completed"/>
    <s v="Chittagong"/>
    <s v="Cox's Bazar"/>
    <x v="0"/>
    <s v="Raja Palong"/>
    <s v="Kutupalong RC"/>
    <x v="2"/>
    <d v="2022-12-01T00:00:00"/>
    <x v="0"/>
    <m/>
    <m/>
    <m/>
    <m/>
    <m/>
    <s v="Md. Khorshed Alam"/>
    <s v="8801711085171"/>
    <s v="alamm@unhcr.org"/>
    <s v="UNHCR-NGOF"/>
  </r>
  <r>
    <n v="4822"/>
    <s v="UNHCR"/>
    <s v="NGOF"/>
    <s v="UNHCR"/>
    <s v="WASH"/>
    <x v="3"/>
    <x v="6"/>
    <s v="# of plant"/>
    <m/>
    <n v="1"/>
    <s v="completed"/>
    <s v="Chittagong"/>
    <s v="Cox's Bazar"/>
    <x v="0"/>
    <s v="Raja Palong"/>
    <s v="Kutupalong RC"/>
    <x v="2"/>
    <d v="2022-12-01T00:00:00"/>
    <x v="0"/>
    <m/>
    <m/>
    <m/>
    <m/>
    <m/>
    <s v="Md. Khorshed Alam"/>
    <s v="8801711085171"/>
    <s v="alamm@unhcr.org"/>
    <s v="UNHCR-NGOF"/>
  </r>
  <r>
    <n v="4823"/>
    <s v="UNHCR"/>
    <s v="NGOF"/>
    <s v="UNHCR"/>
    <s v="WASH"/>
    <x v="0"/>
    <x v="0"/>
    <s v="# of tube well"/>
    <m/>
    <n v="1"/>
    <s v="completed"/>
    <s v="Chittagong"/>
    <s v="Cox's Bazar"/>
    <x v="0"/>
    <s v="Raja Palong"/>
    <s v="Kutupalong RC"/>
    <x v="2"/>
    <d v="2022-12-01T00:00:00"/>
    <x v="0"/>
    <m/>
    <m/>
    <m/>
    <m/>
    <m/>
    <s v="Md. Khorshed Alam"/>
    <s v="8801711085171"/>
    <s v="alamm@unhcr.org"/>
    <s v="UNHCR-NGOF"/>
  </r>
  <r>
    <n v="4824"/>
    <s v="UNHCR"/>
    <s v="NGOF"/>
    <s v="UNHCR"/>
    <s v="WASH"/>
    <x v="0"/>
    <x v="12"/>
    <s v="# of water network"/>
    <m/>
    <n v="3"/>
    <s v="completed"/>
    <s v="Chittagong"/>
    <s v="Cox's Bazar"/>
    <x v="0"/>
    <s v="Raja Palong"/>
    <s v="Kutupalong RC"/>
    <x v="2"/>
    <d v="2022-12-01T00:00:00"/>
    <x v="0"/>
    <m/>
    <m/>
    <m/>
    <m/>
    <m/>
    <s v="Md. Khorshed Alam"/>
    <s v="8801711085171"/>
    <s v="alamm@unhcr.org"/>
    <s v="UNHCR-NGOF"/>
  </r>
  <r>
    <n v="4825"/>
    <s v="UNHCR"/>
    <s v="NGOF"/>
    <s v="UNHCR"/>
    <s v="WASH"/>
    <x v="1"/>
    <x v="9"/>
    <s v="# of door"/>
    <m/>
    <n v="8"/>
    <s v="completed"/>
    <s v="Chittagong"/>
    <s v="Cox's Bazar"/>
    <x v="0"/>
    <s v="Raja Palong"/>
    <s v="Kutupalong RC"/>
    <x v="2"/>
    <d v="2022-12-01T00:00:00"/>
    <x v="0"/>
    <m/>
    <m/>
    <m/>
    <m/>
    <s v="Transit Center"/>
    <s v="Md. Khorshed Alam"/>
    <s v="8801711085171"/>
    <s v="alamm@unhcr.org"/>
    <s v="UNHCR-NGOF"/>
  </r>
  <r>
    <n v="4826"/>
    <s v="UNHCR"/>
    <s v="NGOF"/>
    <s v="UNHCR"/>
    <s v="WASH"/>
    <x v="1"/>
    <x v="3"/>
    <s v="# of door"/>
    <m/>
    <n v="12"/>
    <s v="completed"/>
    <s v="Chittagong"/>
    <s v="Cox's Bazar"/>
    <x v="0"/>
    <s v="Raja Palong"/>
    <s v="Kutupalong RC"/>
    <x v="2"/>
    <d v="2022-12-01T00:00:00"/>
    <x v="0"/>
    <m/>
    <m/>
    <m/>
    <m/>
    <m/>
    <s v="Md. Khorshed Alam"/>
    <s v="8801711085171"/>
    <s v="alamm@unhcr.org"/>
    <s v="UNHCR-NGOF"/>
  </r>
  <r>
    <n v="4827"/>
    <s v="UNHCR"/>
    <s v="NGOF"/>
    <s v="UNHCR"/>
    <s v="WASH"/>
    <x v="2"/>
    <x v="10"/>
    <s v="# of HP sessions at community level"/>
    <m/>
    <n v="8"/>
    <s v="completed"/>
    <s v="Chittagong"/>
    <s v="Cox's Bazar"/>
    <x v="0"/>
    <s v="Raja Palong"/>
    <s v="Kutupalong RC"/>
    <x v="2"/>
    <d v="2022-12-01T00:00:00"/>
    <x v="0"/>
    <m/>
    <m/>
    <m/>
    <m/>
    <s v="Transit Center"/>
    <s v="Md. Khorshed Alam"/>
    <s v="8801711085171"/>
    <s v="alamm@unhcr.org"/>
    <s v="UNHCR-NGOF"/>
  </r>
  <r>
    <n v="4828"/>
    <s v="UNHCR"/>
    <s v="NGOF"/>
    <s v="UNHCR"/>
    <s v="WASH"/>
    <x v="2"/>
    <x v="4"/>
    <s v="# of HP sessions at HH level"/>
    <m/>
    <n v="255"/>
    <s v="completed"/>
    <s v="Chittagong"/>
    <s v="Cox's Bazar"/>
    <x v="0"/>
    <s v="Raja Palong"/>
    <s v="Kutupalong RC"/>
    <x v="2"/>
    <d v="2022-12-01T00:00:00"/>
    <x v="0"/>
    <m/>
    <m/>
    <m/>
    <m/>
    <s v="Transit Center"/>
    <s v="Md. Khorshed Alam"/>
    <s v="8801711085171"/>
    <s v="alamm@unhcr.org"/>
    <s v="UNHCR-NGOF"/>
  </r>
  <r>
    <n v="4829"/>
    <s v="UNHCR"/>
    <s v="NGOF"/>
    <s v="UNHCR"/>
    <s v="WASH"/>
    <x v="2"/>
    <x v="19"/>
    <s v="# of estimated persons reached by mass-media campaign"/>
    <m/>
    <n v="1"/>
    <s v="completed"/>
    <s v="Chittagong"/>
    <s v="Cox's Bazar"/>
    <x v="0"/>
    <s v="Raja Palong"/>
    <s v="Kutupalong RC"/>
    <x v="2"/>
    <d v="2022-12-01T00:00:00"/>
    <x v="0"/>
    <m/>
    <m/>
    <m/>
    <m/>
    <m/>
    <s v="Md. Khorshed Alam"/>
    <s v="8801711085171"/>
    <s v="alamm@unhcr.org"/>
    <s v="UNHCR-NGOF"/>
  </r>
  <r>
    <n v="4830"/>
    <s v="UNHCR"/>
    <s v="NGOF"/>
    <s v="UNHCR"/>
    <s v="WASH"/>
    <x v="2"/>
    <x v="21"/>
    <s v="# of handwashing station"/>
    <m/>
    <n v="1"/>
    <s v="completed"/>
    <s v="Chittagong"/>
    <s v="Cox's Bazar"/>
    <x v="0"/>
    <s v="Raja Palong"/>
    <s v="Kutupalong RC"/>
    <x v="2"/>
    <d v="2022-12-01T00:00:00"/>
    <x v="0"/>
    <m/>
    <m/>
    <m/>
    <m/>
    <m/>
    <s v="Md. Khorshed Alam"/>
    <s v="8801711085171"/>
    <s v="alamm@unhcr.org"/>
    <s v="UNHCR-NGOF"/>
  </r>
  <r>
    <n v="4831"/>
    <s v="UNHCR"/>
    <s v="NGOF"/>
    <s v="UNHCR"/>
    <s v="WASH"/>
    <x v="1"/>
    <x v="14"/>
    <s v="# of door"/>
    <m/>
    <n v="49"/>
    <s v="completed"/>
    <s v="Chittagong"/>
    <s v="Cox's Bazar"/>
    <x v="0"/>
    <s v="Palong Khali"/>
    <s v="Camp 04"/>
    <x v="3"/>
    <d v="2022-12-01T00:00:00"/>
    <x v="0"/>
    <m/>
    <m/>
    <m/>
    <m/>
    <m/>
    <s v="Md. Khorshed Alam"/>
    <s v="8801711085171"/>
    <s v="alamm@unhcr.org"/>
    <s v="UNHCR-NGOF"/>
  </r>
  <r>
    <n v="4832"/>
    <s v="UNHCR"/>
    <s v="NGOF"/>
    <s v="UNHCR"/>
    <s v="WASH"/>
    <x v="1"/>
    <x v="23"/>
    <s v="# of door "/>
    <m/>
    <n v="31"/>
    <s v="completed"/>
    <s v="Chittagong"/>
    <s v="Cox's Bazar"/>
    <x v="0"/>
    <s v="Palong Khali"/>
    <s v="Camp 05"/>
    <x v="3"/>
    <d v="2022-12-01T00:00:00"/>
    <x v="0"/>
    <m/>
    <m/>
    <m/>
    <m/>
    <m/>
    <s v="Md. Khorshed Alam"/>
    <s v="8801711085171"/>
    <s v="alamm@unhcr.org"/>
    <s v="UNHCR-NGOF"/>
  </r>
  <r>
    <n v="4833"/>
    <s v="UNHCR"/>
    <s v="NGOF"/>
    <s v="UNHCR"/>
    <s v="WASH"/>
    <x v="1"/>
    <x v="23"/>
    <s v="# of door "/>
    <m/>
    <n v="2"/>
    <s v="completed"/>
    <s v="Chittagong"/>
    <s v="Cox's Bazar"/>
    <x v="1"/>
    <s v="Nhilla"/>
    <s v="Camp 26"/>
    <x v="3"/>
    <d v="2022-12-01T00:00:00"/>
    <x v="0"/>
    <m/>
    <m/>
    <m/>
    <m/>
    <m/>
    <s v="Md. Khorshed Alam"/>
    <s v="8801711085171"/>
    <s v="alamm@unhcr.org"/>
    <s v="UNHCR-NGOF"/>
  </r>
  <r>
    <n v="4834"/>
    <s v="UNHCR"/>
    <s v="NGOF"/>
    <s v="UNHCR"/>
    <s v="WASH"/>
    <x v="1"/>
    <x v="35"/>
    <s v="# of door "/>
    <m/>
    <n v="1"/>
    <s v="completed"/>
    <s v="Chittagong"/>
    <s v="Cox's Bazar"/>
    <x v="1"/>
    <s v="Nhilla"/>
    <s v="Nayapara RC"/>
    <x v="3"/>
    <d v="2022-12-01T00:00:00"/>
    <x v="0"/>
    <m/>
    <m/>
    <m/>
    <m/>
    <m/>
    <s v="Md. Khorshed Alam"/>
    <s v="8801711085171"/>
    <s v="alamm@unhcr.org"/>
    <s v="UNHCR-NGOF"/>
  </r>
  <r>
    <n v="4835"/>
    <s v="UNHCR"/>
    <s v="NGOF"/>
    <s v="UNHCR"/>
    <s v="WASH"/>
    <x v="1"/>
    <x v="32"/>
    <s v="# of door"/>
    <m/>
    <n v="1"/>
    <s v="completed"/>
    <s v="Chittagong"/>
    <s v="Cox's Bazar"/>
    <x v="1"/>
    <s v="Nhilla"/>
    <s v="Nayapara RC"/>
    <x v="3"/>
    <d v="2022-12-01T00:00:00"/>
    <x v="0"/>
    <m/>
    <m/>
    <m/>
    <m/>
    <m/>
    <s v="Md. Khorshed Alam"/>
    <s v="8801711085171"/>
    <s v="alamm@unhcr.org"/>
    <s v="UNHCR-NGOF"/>
  </r>
  <r>
    <n v="4836"/>
    <s v="UNHCR"/>
    <s v="NGOF"/>
    <s v="UNHCR"/>
    <s v="WASH"/>
    <x v="1"/>
    <x v="2"/>
    <s v="# of FSM Site"/>
    <m/>
    <n v="1"/>
    <s v="completed"/>
    <s v="Chittagong"/>
    <s v="Cox's Bazar"/>
    <x v="0"/>
    <s v="Palong Khali"/>
    <s v="Camp 04"/>
    <x v="3"/>
    <d v="2022-12-01T00:00:00"/>
    <x v="0"/>
    <m/>
    <m/>
    <m/>
    <m/>
    <m/>
    <s v="Md. Khorshed Alam"/>
    <s v="8801711085171"/>
    <s v="alamm@unhcr.org"/>
    <s v="UNHCR-NGOF"/>
  </r>
  <r>
    <n v="4837"/>
    <s v="UNHCR"/>
    <s v="NGOF"/>
    <s v="UNHCR"/>
    <s v="WASH"/>
    <x v="1"/>
    <x v="2"/>
    <s v="# of FSM Site"/>
    <m/>
    <n v="1"/>
    <s v="completed"/>
    <s v="Chittagong"/>
    <s v="Cox's Bazar"/>
    <x v="0"/>
    <s v="Palong Khali"/>
    <s v="Camp 05"/>
    <x v="3"/>
    <d v="2022-12-01T00:00:00"/>
    <x v="0"/>
    <m/>
    <m/>
    <m/>
    <m/>
    <m/>
    <s v="Md. Khorshed Alam"/>
    <s v="8801711085171"/>
    <s v="alamm@unhcr.org"/>
    <s v="UNHCR-NGOF"/>
  </r>
  <r>
    <n v="4838"/>
    <s v="UNHCR"/>
    <s v="NGOF"/>
    <s v="UNHCR"/>
    <s v="WASH"/>
    <x v="1"/>
    <x v="2"/>
    <s v="# of FSM Site"/>
    <m/>
    <n v="3"/>
    <s v="completed"/>
    <s v="Chittagong"/>
    <s v="Cox's Bazar"/>
    <x v="1"/>
    <s v="Nhilla"/>
    <s v="Camp 26"/>
    <x v="3"/>
    <d v="2022-12-01T00:00:00"/>
    <x v="0"/>
    <m/>
    <m/>
    <m/>
    <m/>
    <m/>
    <s v="Md. Khorshed Alam"/>
    <s v="8801711085171"/>
    <s v="alamm@unhcr.org"/>
    <s v="UNHCR-NGOF"/>
  </r>
  <r>
    <n v="4839"/>
    <s v="UNHCR"/>
    <s v="NGOF"/>
    <s v="UNHCR"/>
    <s v="WASH"/>
    <x v="1"/>
    <x v="2"/>
    <s v="# of FSM Site"/>
    <m/>
    <n v="1"/>
    <s v="completed"/>
    <s v="Chittagong"/>
    <s v="Cox's Bazar"/>
    <x v="1"/>
    <s v="Nhilla"/>
    <s v="Camp 27"/>
    <x v="3"/>
    <d v="2022-12-01T00:00:00"/>
    <x v="0"/>
    <m/>
    <m/>
    <m/>
    <m/>
    <m/>
    <s v="Md. Khorshed Alam"/>
    <s v="8801711085171"/>
    <s v="alamm@unhcr.org"/>
    <s v="UNHCR-NGOF"/>
  </r>
  <r>
    <n v="4840"/>
    <s v="UNHCR"/>
    <s v="NGOF"/>
    <s v="UNHCR"/>
    <s v="WASH"/>
    <x v="1"/>
    <x v="2"/>
    <s v="# of FSM Site"/>
    <m/>
    <n v="1"/>
    <s v="completed"/>
    <s v="Chittagong"/>
    <s v="Cox's Bazar"/>
    <x v="1"/>
    <s v="Nhilla"/>
    <s v="Nayapara RC"/>
    <x v="3"/>
    <d v="2022-12-01T00:00:00"/>
    <x v="0"/>
    <m/>
    <m/>
    <m/>
    <m/>
    <m/>
    <s v="Md. Khorshed Alam"/>
    <s v="8801711085171"/>
    <s v="alamm@unhcr.org"/>
    <s v="UNHCR-NGOF"/>
  </r>
  <r>
    <n v="4841"/>
    <s v="UNHCR"/>
    <s v="NGOF"/>
    <s v="UNHCR"/>
    <s v="WASH"/>
    <x v="1"/>
    <x v="8"/>
    <s v="# of FSM Site"/>
    <m/>
    <n v="2"/>
    <s v="completed"/>
    <s v="Chittagong"/>
    <s v="Cox's Bazar"/>
    <x v="0"/>
    <s v="Palong Khali"/>
    <s v="Camp 04"/>
    <x v="3"/>
    <d v="2022-12-01T00:00:00"/>
    <x v="0"/>
    <m/>
    <m/>
    <m/>
    <m/>
    <m/>
    <s v="Md. Khorshed Alam"/>
    <s v="8801711085171"/>
    <s v="alamm@unhcr.org"/>
    <s v="UNHCR-NGOF"/>
  </r>
  <r>
    <n v="4842"/>
    <s v="UNHCR"/>
    <s v="NGOF"/>
    <s v="UNHCR"/>
    <s v="WASH"/>
    <x v="1"/>
    <x v="8"/>
    <s v="# of FSM Site"/>
    <m/>
    <n v="4"/>
    <s v="completed"/>
    <s v="Chittagong"/>
    <s v="Cox's Bazar"/>
    <x v="0"/>
    <s v="Palong Khali"/>
    <s v="Camp 05"/>
    <x v="3"/>
    <d v="2022-12-01T00:00:00"/>
    <x v="0"/>
    <m/>
    <m/>
    <m/>
    <m/>
    <m/>
    <s v="Md. Khorshed Alam"/>
    <s v="8801711085171"/>
    <s v="alamm@unhcr.org"/>
    <s v="UNHCR-NGOF"/>
  </r>
  <r>
    <n v="4843"/>
    <s v="UNHCR"/>
    <s v="NGOF"/>
    <s v="UNHCR"/>
    <s v="WASH"/>
    <x v="1"/>
    <x v="8"/>
    <s v="# of FSM Site"/>
    <m/>
    <n v="4"/>
    <s v="completed"/>
    <s v="Chittagong"/>
    <s v="Cox's Bazar"/>
    <x v="0"/>
    <s v="Raja Palong"/>
    <s v="Kutupalong RC"/>
    <x v="3"/>
    <d v="2022-12-01T00:00:00"/>
    <x v="0"/>
    <m/>
    <m/>
    <m/>
    <m/>
    <m/>
    <s v="Md. Khorshed Alam"/>
    <s v="8801711085171"/>
    <s v="alamm@unhcr.org"/>
    <s v="UNHCR-NGOF"/>
  </r>
  <r>
    <n v="4844"/>
    <s v="UNHCR"/>
    <s v="NGOF"/>
    <s v="UNHCR"/>
    <s v="WASH"/>
    <x v="1"/>
    <x v="8"/>
    <s v="# of FSM Site"/>
    <m/>
    <n v="3"/>
    <s v="completed"/>
    <s v="Chittagong"/>
    <s v="Cox's Bazar"/>
    <x v="1"/>
    <s v="Nhilla"/>
    <s v="Camp 26"/>
    <x v="3"/>
    <d v="2022-12-01T00:00:00"/>
    <x v="0"/>
    <m/>
    <m/>
    <m/>
    <m/>
    <m/>
    <s v="Md. Khorshed Alam"/>
    <s v="8801711085171"/>
    <s v="alamm@unhcr.org"/>
    <s v="UNHCR-NGOF"/>
  </r>
  <r>
    <n v="4845"/>
    <s v="UNHCR"/>
    <s v="NGOF"/>
    <s v="UNHCR"/>
    <s v="WASH"/>
    <x v="1"/>
    <x v="8"/>
    <s v="# of FSM Site"/>
    <m/>
    <n v="2"/>
    <s v="completed"/>
    <s v="Chittagong"/>
    <s v="Cox's Bazar"/>
    <x v="1"/>
    <s v="Nhilla"/>
    <s v="Camp 27"/>
    <x v="3"/>
    <d v="2022-12-01T00:00:00"/>
    <x v="0"/>
    <m/>
    <m/>
    <m/>
    <m/>
    <m/>
    <s v="Md. Khorshed Alam"/>
    <s v="8801711085171"/>
    <s v="alamm@unhcr.org"/>
    <s v="UNHCR-NGOF"/>
  </r>
  <r>
    <n v="4846"/>
    <s v="UNHCR"/>
    <s v="NGOF"/>
    <s v="UNHCR"/>
    <s v="WASH"/>
    <x v="1"/>
    <x v="8"/>
    <s v="# of FSM Site"/>
    <m/>
    <n v="1"/>
    <s v="completed"/>
    <s v="Chittagong"/>
    <s v="Cox's Bazar"/>
    <x v="1"/>
    <s v="Nhilla"/>
    <s v="Nayapara RC"/>
    <x v="3"/>
    <d v="2022-12-01T00:00:00"/>
    <x v="0"/>
    <m/>
    <m/>
    <m/>
    <m/>
    <m/>
    <s v="Md. Khorshed Alam"/>
    <s v="8801711085171"/>
    <s v="alamm@unhcr.org"/>
    <s v="UNHCR-NGOF"/>
  </r>
  <r>
    <n v="4847"/>
    <s v="UNHCR"/>
    <s v="NGOF"/>
    <s v="UNHCR"/>
    <s v="WASH"/>
    <x v="0"/>
    <x v="0"/>
    <s v="# of tube well"/>
    <m/>
    <n v="242"/>
    <s v="completed"/>
    <s v="Chittagong"/>
    <s v="Cox's Bazar"/>
    <x v="0"/>
    <s v="Palong Khali"/>
    <s v="Camp 04"/>
    <x v="3"/>
    <d v="2022-12-01T00:00:00"/>
    <x v="0"/>
    <m/>
    <m/>
    <m/>
    <m/>
    <m/>
    <s v="Md. Khorshed Alam"/>
    <s v="8801711085171"/>
    <s v="alamm@unhcr.org"/>
    <s v="UNHCR-NGOF"/>
  </r>
  <r>
    <n v="4848"/>
    <s v="UNHCR"/>
    <s v="NGOF"/>
    <s v="UNHCR"/>
    <s v="WASH"/>
    <x v="1"/>
    <x v="18"/>
    <s v="# of door"/>
    <m/>
    <n v="43"/>
    <s v="completed"/>
    <s v="Chittagong"/>
    <s v="Cox's Bazar"/>
    <x v="0"/>
    <s v="Palong Khali"/>
    <s v="Camp 05"/>
    <x v="3"/>
    <d v="2022-12-01T00:00:00"/>
    <x v="0"/>
    <m/>
    <m/>
    <m/>
    <m/>
    <m/>
    <s v="Md. Khorshed Alam"/>
    <s v="8801711085171"/>
    <s v="alamm@unhcr.org"/>
    <s v="UNHCR-NGOF"/>
  </r>
  <r>
    <n v="4849"/>
    <s v="UNHCR"/>
    <s v="NGOF"/>
    <s v="UNHCR"/>
    <s v="WASH"/>
    <x v="2"/>
    <x v="10"/>
    <s v="# of HP sessions at community level"/>
    <m/>
    <n v="134"/>
    <s v="completed"/>
    <s v="Chittagong"/>
    <s v="Cox's Bazar"/>
    <x v="0"/>
    <s v="Palong Khali"/>
    <s v="Camp 04"/>
    <x v="3"/>
    <d v="2022-12-01T00:00:00"/>
    <x v="0"/>
    <m/>
    <m/>
    <m/>
    <m/>
    <m/>
    <s v="Md. Khorshed Alam"/>
    <s v="8801711085171"/>
    <s v="alamm@unhcr.org"/>
    <s v="UNHCR-NGOF"/>
  </r>
  <r>
    <n v="4850"/>
    <s v="UNHCR"/>
    <s v="NGOF"/>
    <s v="UNHCR"/>
    <s v="WASH"/>
    <x v="2"/>
    <x v="4"/>
    <s v="# of HP sessions at HH level"/>
    <m/>
    <n v="4916"/>
    <s v="completed"/>
    <s v="Chittagong"/>
    <s v="Cox's Bazar"/>
    <x v="0"/>
    <s v="Palong Khali"/>
    <s v="Camp 04"/>
    <x v="3"/>
    <d v="2022-12-01T00:00:00"/>
    <x v="0"/>
    <m/>
    <m/>
    <m/>
    <m/>
    <m/>
    <s v="Md. Khorshed Alam"/>
    <s v="8801711085171"/>
    <s v="alamm@unhcr.org"/>
    <s v="UNHCR-NGOF"/>
  </r>
  <r>
    <n v="4851"/>
    <s v="UNHCR"/>
    <s v="NGOF"/>
    <s v="UNHCR"/>
    <s v="WASH"/>
    <x v="2"/>
    <x v="38"/>
    <s v="# of HP sessions at institution level"/>
    <m/>
    <n v="5"/>
    <s v="completed"/>
    <s v="Chittagong"/>
    <s v="Cox's Bazar"/>
    <x v="0"/>
    <s v="Palong Khali"/>
    <s v="Camp 04"/>
    <x v="3"/>
    <d v="2022-12-01T00:00:00"/>
    <x v="0"/>
    <m/>
    <m/>
    <m/>
    <m/>
    <m/>
    <s v="Md. Khorshed Alam"/>
    <s v="8801711085171"/>
    <s v="alamm@unhcr.org"/>
    <s v="UNHCR-NGOF"/>
  </r>
  <r>
    <n v="4852"/>
    <s v="UNHCR"/>
    <s v="NGOF"/>
    <s v="UNHCR"/>
    <s v="WASH"/>
    <x v="2"/>
    <x v="21"/>
    <s v="# of handwashing station"/>
    <m/>
    <n v="52"/>
    <s v="completed"/>
    <s v="Chittagong"/>
    <s v="Cox's Bazar"/>
    <x v="0"/>
    <s v="Palong Khali"/>
    <s v="Camp 04"/>
    <x v="3"/>
    <d v="2022-12-01T00:00:00"/>
    <x v="0"/>
    <m/>
    <m/>
    <m/>
    <m/>
    <m/>
    <s v="Md. Khorshed Alam"/>
    <s v="8801711085171"/>
    <s v="alamm@unhcr.org"/>
    <s v="UNHCR-NGOF"/>
  </r>
  <r>
    <n v="4853"/>
    <s v="UNHCR"/>
    <s v="NGOF"/>
    <s v="UNHCR"/>
    <s v="WASH"/>
    <x v="3"/>
    <x v="22"/>
    <s v="# of pit"/>
    <m/>
    <n v="6"/>
    <s v="completed"/>
    <s v="Chittagong"/>
    <s v="Cox's Bazar"/>
    <x v="0"/>
    <s v="Palong Khali"/>
    <s v="Camp 04"/>
    <x v="3"/>
    <d v="2022-12-01T00:00:00"/>
    <x v="0"/>
    <m/>
    <m/>
    <m/>
    <m/>
    <m/>
    <s v="Md. Khorshed Alam"/>
    <s v="8801711085171"/>
    <s v="alamm@unhcr.org"/>
    <s v="UNHCR-NGOF"/>
  </r>
  <r>
    <n v="4854"/>
    <s v="UNHCR"/>
    <s v="NGOF"/>
    <s v="UNHCR"/>
    <s v="WASH"/>
    <x v="3"/>
    <x v="6"/>
    <s v="# of plant"/>
    <m/>
    <n v="1"/>
    <s v="completed"/>
    <s v="Chittagong"/>
    <s v="Cox's Bazar"/>
    <x v="0"/>
    <s v="Palong Khali"/>
    <s v="Camp 04"/>
    <x v="3"/>
    <d v="2022-12-01T00:00:00"/>
    <x v="0"/>
    <m/>
    <m/>
    <m/>
    <m/>
    <m/>
    <s v="Md. Khorshed Alam"/>
    <s v="8801711085171"/>
    <s v="alamm@unhcr.org"/>
    <s v="UNHCR-NGOF"/>
  </r>
  <r>
    <n v="4855"/>
    <s v="UNHCR"/>
    <s v="NGOF"/>
    <s v="UNHCR"/>
    <s v="WASH"/>
    <x v="0"/>
    <x v="0"/>
    <s v="# of tube well"/>
    <m/>
    <n v="142"/>
    <s v="completed"/>
    <s v="Chittagong"/>
    <s v="Cox's Bazar"/>
    <x v="0"/>
    <s v="Palong Khali"/>
    <s v="Camp 05"/>
    <x v="3"/>
    <d v="2022-12-01T00:00:00"/>
    <x v="0"/>
    <m/>
    <m/>
    <m/>
    <m/>
    <m/>
    <s v="Md. Khorshed Alam"/>
    <s v="8801711085171"/>
    <s v="alamm@unhcr.org"/>
    <s v="UNHCR-NGOF"/>
  </r>
  <r>
    <n v="4856"/>
    <s v="UNHCR"/>
    <s v="NGOF"/>
    <s v="UNHCR"/>
    <s v="WASH"/>
    <x v="0"/>
    <x v="12"/>
    <s v="# of water network"/>
    <m/>
    <n v="2"/>
    <s v="completed"/>
    <s v="Chittagong"/>
    <s v="Cox's Bazar"/>
    <x v="0"/>
    <s v="Palong Khali"/>
    <s v="Camp 05"/>
    <x v="3"/>
    <d v="2022-12-01T00:00:00"/>
    <x v="0"/>
    <m/>
    <m/>
    <m/>
    <m/>
    <m/>
    <s v="Md. Khorshed Alam"/>
    <s v="8801711085171"/>
    <s v="alamm@unhcr.org"/>
    <s v="UNHCR-NGOF"/>
  </r>
  <r>
    <n v="4857"/>
    <s v="UNHCR"/>
    <s v="NGOF"/>
    <s v="UNHCR"/>
    <s v="WASH"/>
    <x v="2"/>
    <x v="10"/>
    <s v="# of HP sessions at community level"/>
    <m/>
    <n v="100"/>
    <s v="completed"/>
    <s v="Chittagong"/>
    <s v="Cox's Bazar"/>
    <x v="0"/>
    <s v="Palong Khali"/>
    <s v="Camp 05"/>
    <x v="3"/>
    <d v="2022-12-01T00:00:00"/>
    <x v="0"/>
    <m/>
    <m/>
    <m/>
    <m/>
    <m/>
    <s v="Md. Khorshed Alam"/>
    <s v="8801711085171"/>
    <s v="alamm@unhcr.org"/>
    <s v="UNHCR-NGOF"/>
  </r>
  <r>
    <n v="4858"/>
    <s v="UNHCR"/>
    <s v="NGOF"/>
    <s v="UNHCR"/>
    <s v="WASH"/>
    <x v="2"/>
    <x v="4"/>
    <s v="# of HP sessions at HH level"/>
    <m/>
    <n v="4261"/>
    <s v="completed"/>
    <s v="Chittagong"/>
    <s v="Cox's Bazar"/>
    <x v="0"/>
    <s v="Palong Khali"/>
    <s v="Camp 05"/>
    <x v="3"/>
    <d v="2022-12-01T00:00:00"/>
    <x v="0"/>
    <m/>
    <m/>
    <m/>
    <m/>
    <m/>
    <s v="Md. Khorshed Alam"/>
    <s v="8801711085171"/>
    <s v="alamm@unhcr.org"/>
    <s v="UNHCR-NGOF"/>
  </r>
  <r>
    <n v="4859"/>
    <s v="UNHCR"/>
    <s v="NGOF"/>
    <s v="UNHCR"/>
    <s v="WASH"/>
    <x v="2"/>
    <x v="38"/>
    <s v="# of HP sessions at institution level"/>
    <m/>
    <n v="7"/>
    <s v="completed"/>
    <s v="Chittagong"/>
    <s v="Cox's Bazar"/>
    <x v="0"/>
    <s v="Palong Khali"/>
    <s v="Camp 05"/>
    <x v="3"/>
    <d v="2022-12-01T00:00:00"/>
    <x v="0"/>
    <m/>
    <m/>
    <m/>
    <m/>
    <m/>
    <s v="Md. Khorshed Alam"/>
    <s v="8801711085171"/>
    <s v="alamm@unhcr.org"/>
    <s v="UNHCR-NGOF"/>
  </r>
  <r>
    <n v="4860"/>
    <s v="UNHCR"/>
    <s v="NGOF"/>
    <s v="UNHCR"/>
    <s v="WASH"/>
    <x v="2"/>
    <x v="21"/>
    <s v="# of handwashing station"/>
    <m/>
    <n v="43"/>
    <s v="completed"/>
    <s v="Chittagong"/>
    <s v="Cox's Bazar"/>
    <x v="0"/>
    <s v="Palong Khali"/>
    <s v="Camp 05"/>
    <x v="3"/>
    <d v="2022-12-01T00:00:00"/>
    <x v="0"/>
    <m/>
    <m/>
    <m/>
    <m/>
    <m/>
    <s v="Md. Khorshed Alam"/>
    <s v="8801711085171"/>
    <s v="alamm@unhcr.org"/>
    <s v="UNHCR-NGOF"/>
  </r>
  <r>
    <n v="4861"/>
    <s v="UNHCR"/>
    <s v="NGOF"/>
    <s v="UNHCR"/>
    <s v="WASH"/>
    <x v="3"/>
    <x v="5"/>
    <s v="# of campaign per camp "/>
    <m/>
    <n v="5"/>
    <s v="completed"/>
    <s v="Chittagong"/>
    <s v="Cox's Bazar"/>
    <x v="0"/>
    <s v="Palong Khali"/>
    <s v="Camp 05"/>
    <x v="3"/>
    <d v="2022-12-01T00:00:00"/>
    <x v="0"/>
    <m/>
    <m/>
    <m/>
    <m/>
    <m/>
    <s v="Md. Khorshed Alam"/>
    <s v="8801711085171"/>
    <s v="alamm@unhcr.org"/>
    <s v="UNHCR-NGOF"/>
  </r>
  <r>
    <n v="4862"/>
    <s v="UNHCR"/>
    <s v="NGOF"/>
    <s v="UNHCR"/>
    <s v="WASH"/>
    <x v="3"/>
    <x v="22"/>
    <s v="# of pit"/>
    <m/>
    <n v="3"/>
    <s v="completed"/>
    <s v="Chittagong"/>
    <s v="Cox's Bazar"/>
    <x v="0"/>
    <s v="Palong Khali"/>
    <s v="Camp 05"/>
    <x v="3"/>
    <d v="2022-12-01T00:00:00"/>
    <x v="0"/>
    <m/>
    <m/>
    <m/>
    <m/>
    <m/>
    <s v="Md. Khorshed Alam"/>
    <s v="8801711085171"/>
    <s v="alamm@unhcr.org"/>
    <s v="UNHCR-NGOF"/>
  </r>
  <r>
    <n v="4863"/>
    <s v="UNHCR"/>
    <s v="NGOF"/>
    <s v="UNHCR"/>
    <s v="WASH"/>
    <x v="3"/>
    <x v="6"/>
    <s v="# of plant"/>
    <m/>
    <n v="2"/>
    <s v="completed"/>
    <s v="Chittagong"/>
    <s v="Cox's Bazar"/>
    <x v="0"/>
    <s v="Palong Khali"/>
    <s v="Camp 05"/>
    <x v="3"/>
    <d v="2022-12-01T00:00:00"/>
    <x v="0"/>
    <m/>
    <m/>
    <m/>
    <m/>
    <m/>
    <s v="Md. Khorshed Alam"/>
    <s v="8801711085171"/>
    <s v="alamm@unhcr.org"/>
    <s v="UNHCR-NGOF"/>
  </r>
  <r>
    <n v="4864"/>
    <s v="UNHCR"/>
    <s v="NGOF"/>
    <s v="UNHCR"/>
    <s v="WASH"/>
    <x v="0"/>
    <x v="12"/>
    <s v="# of water network"/>
    <m/>
    <n v="1"/>
    <s v="completed"/>
    <s v="Chittagong"/>
    <s v="Cox's Bazar"/>
    <x v="0"/>
    <s v="Raja Palong"/>
    <s v="Kutupalong RC"/>
    <x v="2"/>
    <d v="2022-12-01T00:00:00"/>
    <x v="0"/>
    <m/>
    <m/>
    <m/>
    <m/>
    <s v="Transit Center"/>
    <s v="Md. Khorshed Alam"/>
    <s v="8801711085171"/>
    <s v="alamm@unhcr.org"/>
    <s v="UNHCR-NGOF"/>
  </r>
  <r>
    <n v="4865"/>
    <s v="UNHCR"/>
    <s v="NGOF"/>
    <s v="UNHCR"/>
    <s v="WASH"/>
    <x v="2"/>
    <x v="10"/>
    <s v="# of HP sessions at community level"/>
    <m/>
    <n v="66"/>
    <s v="completed"/>
    <s v="Chittagong"/>
    <s v="Cox's Bazar"/>
    <x v="0"/>
    <s v="Raja Palong"/>
    <s v="Kutupalong RC"/>
    <x v="3"/>
    <d v="2022-12-01T00:00:00"/>
    <x v="0"/>
    <m/>
    <m/>
    <m/>
    <m/>
    <m/>
    <s v="Md. Khorshed Alam"/>
    <s v="8801711085171"/>
    <s v="alamm@unhcr.org"/>
    <s v="UNHCR-NGOF"/>
  </r>
  <r>
    <n v="4866"/>
    <s v="UNHCR"/>
    <s v="NGOF"/>
    <s v="UNHCR"/>
    <s v="WASH"/>
    <x v="2"/>
    <x v="4"/>
    <s v="# of HP sessions at HH level"/>
    <m/>
    <n v="1859"/>
    <s v="completed"/>
    <s v="Chittagong"/>
    <s v="Cox's Bazar"/>
    <x v="0"/>
    <s v="Raja Palong"/>
    <s v="Kutupalong RC"/>
    <x v="3"/>
    <d v="2022-12-01T00:00:00"/>
    <x v="0"/>
    <m/>
    <m/>
    <m/>
    <m/>
    <m/>
    <s v="Md. Khorshed Alam"/>
    <s v="8801711085171"/>
    <s v="alamm@unhcr.org"/>
    <s v="UNHCR-NGOF"/>
  </r>
  <r>
    <n v="4867"/>
    <s v="UNHCR"/>
    <s v="NGOF"/>
    <s v="UNHCR"/>
    <s v="WASH"/>
    <x v="2"/>
    <x v="38"/>
    <s v="# of HP sessions at institution level"/>
    <m/>
    <n v="5"/>
    <s v="completed"/>
    <s v="Chittagong"/>
    <s v="Cox's Bazar"/>
    <x v="0"/>
    <s v="Raja Palong"/>
    <s v="Kutupalong RC"/>
    <x v="3"/>
    <d v="2022-12-01T00:00:00"/>
    <x v="0"/>
    <m/>
    <m/>
    <m/>
    <m/>
    <m/>
    <s v="Md. Khorshed Alam"/>
    <s v="8801711085171"/>
    <s v="alamm@unhcr.org"/>
    <s v="UNHCR-NGOF"/>
  </r>
  <r>
    <n v="4868"/>
    <s v="UNHCR"/>
    <s v="NGOF"/>
    <s v="UNHCR"/>
    <s v="WASH"/>
    <x v="3"/>
    <x v="5"/>
    <s v="# of campaign per camp "/>
    <m/>
    <n v="7"/>
    <s v="completed"/>
    <s v="Chittagong"/>
    <s v="Cox's Bazar"/>
    <x v="0"/>
    <s v="Raja Palong"/>
    <s v="Kutupalong RC"/>
    <x v="3"/>
    <d v="2022-12-01T00:00:00"/>
    <x v="0"/>
    <m/>
    <m/>
    <m/>
    <m/>
    <m/>
    <s v="Md. Khorshed Alam"/>
    <s v="8801711085171"/>
    <s v="alamm@unhcr.org"/>
    <s v="UNHCR-NGOF"/>
  </r>
  <r>
    <n v="4869"/>
    <s v="UNHCR"/>
    <s v="NGOF"/>
    <s v="UNHCR"/>
    <s v="WASH"/>
    <x v="3"/>
    <x v="6"/>
    <s v="# of plant"/>
    <m/>
    <n v="1"/>
    <s v="completed"/>
    <s v="Chittagong"/>
    <s v="Cox's Bazar"/>
    <x v="0"/>
    <s v="Raja Palong"/>
    <s v="Kutupalong RC"/>
    <x v="3"/>
    <d v="2022-12-01T00:00:00"/>
    <x v="0"/>
    <m/>
    <m/>
    <m/>
    <m/>
    <m/>
    <s v="Md. Khorshed Alam"/>
    <s v="8801711085171"/>
    <s v="alamm@unhcr.org"/>
    <s v="UNHCR-NGOF"/>
  </r>
  <r>
    <n v="4870"/>
    <s v="UNHCR"/>
    <s v="NGOF"/>
    <s v="UNHCR"/>
    <s v="WASH"/>
    <x v="1"/>
    <x v="3"/>
    <s v="# of door"/>
    <m/>
    <n v="322"/>
    <s v="completed"/>
    <s v="Chittagong"/>
    <s v="Cox's Bazar"/>
    <x v="0"/>
    <s v="Palong Khali"/>
    <s v="Camp 04"/>
    <x v="3"/>
    <d v="2022-12-01T00:00:00"/>
    <x v="0"/>
    <m/>
    <m/>
    <m/>
    <m/>
    <m/>
    <s v="Md. Khorshed Alam"/>
    <s v="8801711085171"/>
    <s v="alamm@unhcr.org"/>
    <s v="UNHCR-NGOF"/>
  </r>
  <r>
    <n v="4871"/>
    <s v="UNHCR"/>
    <s v="NGOF"/>
    <s v="UNHCR"/>
    <s v="WASH"/>
    <x v="0"/>
    <x v="0"/>
    <s v="# of tube well"/>
    <m/>
    <n v="1"/>
    <s v="completed"/>
    <s v="Chittagong"/>
    <s v="Cox's Bazar"/>
    <x v="0"/>
    <s v="Raja Palong"/>
    <s v="Kutupalong RC"/>
    <x v="3"/>
    <d v="2022-12-01T00:00:00"/>
    <x v="0"/>
    <m/>
    <m/>
    <m/>
    <m/>
    <m/>
    <s v="Md. Khorshed Alam"/>
    <s v="8801711085171"/>
    <s v="alamm@unhcr.org"/>
    <s v="UNHCR-NGOF"/>
  </r>
  <r>
    <n v="4872"/>
    <s v="UNHCR"/>
    <s v="NGOF"/>
    <s v="UNHCR"/>
    <s v="WASH"/>
    <x v="0"/>
    <x v="12"/>
    <s v="# of water network"/>
    <m/>
    <n v="3"/>
    <s v="completed"/>
    <s v="Chittagong"/>
    <s v="Cox's Bazar"/>
    <x v="0"/>
    <s v="Raja Palong"/>
    <s v="Kutupalong RC"/>
    <x v="3"/>
    <d v="2022-12-01T00:00:00"/>
    <x v="0"/>
    <m/>
    <m/>
    <m/>
    <m/>
    <m/>
    <s v="Md. Khorshed Alam"/>
    <s v="8801711085171"/>
    <s v="alamm@unhcr.org"/>
    <s v="UNHCR-NGOF"/>
  </r>
  <r>
    <n v="4873"/>
    <s v="UNHCR"/>
    <s v="NGOF"/>
    <s v="UNHCR"/>
    <s v="WASH"/>
    <x v="1"/>
    <x v="3"/>
    <s v="# of door"/>
    <m/>
    <n v="156"/>
    <s v="completed"/>
    <s v="Chittagong"/>
    <s v="Cox's Bazar"/>
    <x v="0"/>
    <s v="Palong Khali"/>
    <s v="Camp 05"/>
    <x v="3"/>
    <d v="2022-12-01T00:00:00"/>
    <x v="0"/>
    <m/>
    <m/>
    <m/>
    <m/>
    <m/>
    <s v="Md. Khorshed Alam"/>
    <s v="8801711085171"/>
    <s v="alamm@unhcr.org"/>
    <s v="UNHCR-NGOF"/>
  </r>
  <r>
    <n v="4874"/>
    <s v="UNHCR"/>
    <s v="NGOF"/>
    <s v="UNHCR"/>
    <s v="WASH"/>
    <x v="1"/>
    <x v="3"/>
    <s v="# of door"/>
    <m/>
    <n v="473"/>
    <s v="completed"/>
    <s v="Chittagong"/>
    <s v="Cox's Bazar"/>
    <x v="0"/>
    <s v="Raja Palong"/>
    <s v="Kutupalong RC"/>
    <x v="3"/>
    <d v="2022-12-01T00:00:00"/>
    <x v="0"/>
    <m/>
    <m/>
    <m/>
    <m/>
    <m/>
    <s v="Md. Khorshed Alam"/>
    <s v="8801711085171"/>
    <s v="alamm@unhcr.org"/>
    <s v="UNHCR-NGOF"/>
  </r>
  <r>
    <n v="4875"/>
    <s v="UNHCR"/>
    <s v="NGOF"/>
    <s v="UNHCR"/>
    <s v="WASH"/>
    <x v="2"/>
    <x v="10"/>
    <s v="# of HP sessions at community level"/>
    <m/>
    <n v="9"/>
    <s v="completed"/>
    <s v="Chittagong"/>
    <s v="Cox's Bazar"/>
    <x v="0"/>
    <s v="Raja Palong"/>
    <s v="Kutupalong RC"/>
    <x v="3"/>
    <d v="2022-12-01T00:00:00"/>
    <x v="0"/>
    <m/>
    <m/>
    <m/>
    <m/>
    <s v="Transit Center"/>
    <s v="Md. Khorshed Alam"/>
    <s v="8801711085171"/>
    <s v="alamm@unhcr.org"/>
    <s v="UNHCR-NGOF"/>
  </r>
  <r>
    <n v="4876"/>
    <s v="UNHCR"/>
    <s v="NGOF"/>
    <s v="UNHCR"/>
    <s v="WASH"/>
    <x v="2"/>
    <x v="4"/>
    <s v="# of HP sessions at HH level"/>
    <m/>
    <n v="295"/>
    <s v="completed"/>
    <s v="Chittagong"/>
    <s v="Cox's Bazar"/>
    <x v="0"/>
    <s v="Raja Palong"/>
    <s v="Kutupalong RC"/>
    <x v="3"/>
    <d v="2022-12-01T00:00:00"/>
    <x v="0"/>
    <m/>
    <m/>
    <m/>
    <m/>
    <s v="Transit Center"/>
    <s v="Md. Khorshed Alam"/>
    <s v="8801711085171"/>
    <s v="alamm@unhcr.org"/>
    <s v="UNHCR-NGOF"/>
  </r>
  <r>
    <n v="4877"/>
    <s v="UNHCR"/>
    <s v="NGOF"/>
    <s v="UNHCR"/>
    <s v="WASH"/>
    <x v="3"/>
    <x v="5"/>
    <s v="# of campaign per camp "/>
    <m/>
    <n v="1"/>
    <s v="completed"/>
    <s v="Chittagong"/>
    <s v="Cox's Bazar"/>
    <x v="0"/>
    <s v="Raja Palong"/>
    <s v="Kutupalong RC"/>
    <x v="3"/>
    <d v="2022-12-01T00:00:00"/>
    <x v="0"/>
    <m/>
    <m/>
    <m/>
    <m/>
    <m/>
    <s v="Md. Khorshed Alam"/>
    <s v="8801711085171"/>
    <s v="alamm@unhcr.org"/>
    <s v="UNHCR-NGOF"/>
  </r>
  <r>
    <n v="4878"/>
    <s v="UNHCR"/>
    <s v="NGOF"/>
    <s v="UNHCR"/>
    <s v="WASH"/>
    <x v="1"/>
    <x v="3"/>
    <s v="# of door"/>
    <m/>
    <n v="14"/>
    <s v="completed"/>
    <s v="Chittagong"/>
    <s v="Cox's Bazar"/>
    <x v="0"/>
    <s v="Raja Palong"/>
    <s v="Kutupalong RC"/>
    <x v="3"/>
    <d v="2022-12-01T00:00:00"/>
    <x v="0"/>
    <m/>
    <m/>
    <m/>
    <m/>
    <m/>
    <s v="Md. Khorshed Alam"/>
    <s v="8801711085171"/>
    <s v="alamm@unhcr.org"/>
    <s v="UNHCR-NGOF"/>
  </r>
  <r>
    <n v="4879"/>
    <s v="UNHCR"/>
    <s v="NGOF"/>
    <s v="UNHCR"/>
    <s v="WASH"/>
    <x v="1"/>
    <x v="3"/>
    <s v="# of door"/>
    <m/>
    <n v="217"/>
    <s v="completed"/>
    <s v="Chittagong"/>
    <s v="Cox's Bazar"/>
    <x v="1"/>
    <s v="Nhilla"/>
    <s v="Camp 26"/>
    <x v="3"/>
    <d v="2022-12-01T00:00:00"/>
    <x v="0"/>
    <m/>
    <m/>
    <m/>
    <m/>
    <m/>
    <s v="Md. Khorshed Alam"/>
    <s v="8801711085171"/>
    <s v="alamm@unhcr.org"/>
    <s v="UNHCR-NGOF"/>
  </r>
  <r>
    <n v="4880"/>
    <s v="UNHCR"/>
    <s v="NGOF"/>
    <s v="UNHCR"/>
    <s v="WASH"/>
    <x v="1"/>
    <x v="3"/>
    <s v="# of door"/>
    <m/>
    <n v="253"/>
    <s v="completed"/>
    <s v="Chittagong"/>
    <s v="Cox's Bazar"/>
    <x v="1"/>
    <s v="Nhilla"/>
    <s v="Nayapara RC"/>
    <x v="3"/>
    <d v="2022-12-01T00:00:00"/>
    <x v="0"/>
    <m/>
    <m/>
    <m/>
    <m/>
    <m/>
    <s v="Md. Khorshed Alam"/>
    <s v="8801711085171"/>
    <s v="alamm@unhcr.org"/>
    <s v="UNHCR-NGOF"/>
  </r>
  <r>
    <n v="4881"/>
    <s v="UNHCR"/>
    <s v="NGOF"/>
    <s v="UNHCR"/>
    <s v="WASH"/>
    <x v="0"/>
    <x v="12"/>
    <s v="# of water network"/>
    <m/>
    <n v="17"/>
    <s v="completed"/>
    <s v="Chittagong"/>
    <s v="Cox's Bazar"/>
    <x v="1"/>
    <s v="Nhilla"/>
    <s v="Camp 26"/>
    <x v="3"/>
    <d v="2022-12-01T00:00:00"/>
    <x v="0"/>
    <m/>
    <m/>
    <m/>
    <m/>
    <m/>
    <s v="Md. Khorshed Alam"/>
    <s v="8801711085171"/>
    <s v="alamm@unhcr.org"/>
    <s v="UNHCR-NGOF"/>
  </r>
  <r>
    <n v="4882"/>
    <s v="UNHCR"/>
    <s v="NGOF"/>
    <s v="UNHCR"/>
    <s v="WASH"/>
    <x v="0"/>
    <x v="30"/>
    <s v="# of household"/>
    <m/>
    <n v="28"/>
    <s v="completed"/>
    <s v="Chittagong"/>
    <s v="Cox's Bazar"/>
    <x v="1"/>
    <s v="Nhilla"/>
    <s v="Camp 26"/>
    <x v="3"/>
    <d v="2022-12-01T00:00:00"/>
    <x v="0"/>
    <m/>
    <m/>
    <m/>
    <m/>
    <m/>
    <s v="Md. Khorshed Alam"/>
    <s v="8801711085171"/>
    <s v="alamm@unhcr.org"/>
    <s v="UNHCR-NGOF"/>
  </r>
  <r>
    <n v="4883"/>
    <s v="UNHCR"/>
    <s v="NGOF"/>
    <s v="UNHCR"/>
    <s v="WASH"/>
    <x v="2"/>
    <x v="10"/>
    <s v="# of HP sessions at community level"/>
    <m/>
    <n v="144"/>
    <s v="completed"/>
    <s v="Chittagong"/>
    <s v="Cox's Bazar"/>
    <x v="1"/>
    <s v="Nhilla"/>
    <s v="Camp 26"/>
    <x v="3"/>
    <d v="2022-12-01T00:00:00"/>
    <x v="0"/>
    <m/>
    <m/>
    <m/>
    <m/>
    <m/>
    <s v="Md. Khorshed Alam"/>
    <s v="8801711085171"/>
    <s v="alamm@unhcr.org"/>
    <s v="UNHCR-NGOF"/>
  </r>
  <r>
    <n v="4884"/>
    <s v="UNHCR"/>
    <s v="NGOF"/>
    <s v="UNHCR"/>
    <s v="WASH"/>
    <x v="2"/>
    <x v="4"/>
    <s v="# of HP sessions at HH level"/>
    <m/>
    <n v="6056"/>
    <s v="completed"/>
    <s v="Chittagong"/>
    <s v="Cox's Bazar"/>
    <x v="1"/>
    <s v="Nhilla"/>
    <s v="Camp 26"/>
    <x v="3"/>
    <d v="2022-12-01T00:00:00"/>
    <x v="0"/>
    <m/>
    <m/>
    <m/>
    <m/>
    <m/>
    <s v="Md. Khorshed Alam"/>
    <s v="8801711085171"/>
    <s v="alamm@unhcr.org"/>
    <s v="UNHCR-NGOF"/>
  </r>
  <r>
    <n v="4885"/>
    <s v="UNHCR"/>
    <s v="NGOF"/>
    <s v="UNHCR"/>
    <s v="WASH"/>
    <x v="2"/>
    <x v="38"/>
    <s v="# of HP sessions at institution level"/>
    <m/>
    <n v="8"/>
    <s v="completed"/>
    <s v="Chittagong"/>
    <s v="Cox's Bazar"/>
    <x v="1"/>
    <s v="Nhilla"/>
    <s v="Camp 26"/>
    <x v="3"/>
    <d v="2022-12-01T00:00:00"/>
    <x v="0"/>
    <m/>
    <m/>
    <m/>
    <m/>
    <m/>
    <s v="Md. Khorshed Alam"/>
    <s v="8801711085171"/>
    <s v="alamm@unhcr.org"/>
    <s v="UNHCR-NGOF"/>
  </r>
  <r>
    <n v="4886"/>
    <s v="UNHCR"/>
    <s v="NGOF"/>
    <s v="UNHCR"/>
    <s v="WASH"/>
    <x v="2"/>
    <x v="19"/>
    <s v="# of estimated persons reached by mass-media campaign"/>
    <m/>
    <n v="8"/>
    <s v="completed"/>
    <s v="Chittagong"/>
    <s v="Cox's Bazar"/>
    <x v="1"/>
    <s v="Nhilla"/>
    <s v="Camp 26"/>
    <x v="3"/>
    <d v="2022-12-01T00:00:00"/>
    <x v="0"/>
    <m/>
    <m/>
    <m/>
    <m/>
    <m/>
    <s v="Md. Khorshed Alam"/>
    <s v="8801711085171"/>
    <s v="alamm@unhcr.org"/>
    <s v="UNHCR-NGOF"/>
  </r>
  <r>
    <n v="4887"/>
    <s v="UNHCR"/>
    <s v="NGOF"/>
    <s v="UNHCR"/>
    <s v="WASH"/>
    <x v="3"/>
    <x v="22"/>
    <s v="# of pit"/>
    <m/>
    <n v="3"/>
    <s v="completed"/>
    <s v="Chittagong"/>
    <s v="Cox's Bazar"/>
    <x v="1"/>
    <s v="Nhilla"/>
    <s v="Camp 26"/>
    <x v="3"/>
    <d v="2022-12-01T00:00:00"/>
    <x v="0"/>
    <m/>
    <m/>
    <m/>
    <m/>
    <m/>
    <s v="Md. Khorshed Alam"/>
    <s v="8801711085171"/>
    <s v="alamm@unhcr.org"/>
    <s v="UNHCR-NGOF"/>
  </r>
  <r>
    <n v="4888"/>
    <s v="UNHCR"/>
    <s v="NGOF"/>
    <s v="UNHCR"/>
    <s v="WASH"/>
    <x v="3"/>
    <x v="6"/>
    <s v="# of plant"/>
    <m/>
    <n v="2"/>
    <s v="completed"/>
    <s v="Chittagong"/>
    <s v="Cox's Bazar"/>
    <x v="1"/>
    <s v="Nhilla"/>
    <s v="Camp 26"/>
    <x v="3"/>
    <d v="2022-12-01T00:00:00"/>
    <x v="0"/>
    <m/>
    <m/>
    <m/>
    <m/>
    <m/>
    <s v="Md. Khorshed Alam"/>
    <s v="8801711085171"/>
    <s v="alamm@unhcr.org"/>
    <s v="UNHCR-NGOF"/>
  </r>
  <r>
    <n v="4889"/>
    <s v="UNHCR"/>
    <s v="NGOF"/>
    <s v="UNHCR"/>
    <s v="WASH"/>
    <x v="0"/>
    <x v="13"/>
    <s v="# cubic meters / day"/>
    <m/>
    <n v="20"/>
    <s v="completed"/>
    <s v="Chittagong"/>
    <s v="Cox's Bazar"/>
    <x v="1"/>
    <s v="Nhilla"/>
    <s v="Camp 27"/>
    <x v="3"/>
    <d v="2022-12-01T00:00:00"/>
    <x v="0"/>
    <m/>
    <m/>
    <m/>
    <m/>
    <m/>
    <s v="Md. Khorshed Alam"/>
    <s v="8801711085171"/>
    <s v="alamm@unhcr.org"/>
    <s v="UNHCR-NGOF"/>
  </r>
  <r>
    <n v="4890"/>
    <s v="UNHCR"/>
    <s v="NGOF"/>
    <s v="UNHCR"/>
    <s v="WASH"/>
    <x v="0"/>
    <x v="12"/>
    <s v="# of water network"/>
    <m/>
    <n v="2"/>
    <s v="completed"/>
    <s v="Chittagong"/>
    <s v="Cox's Bazar"/>
    <x v="1"/>
    <s v="Nhilla"/>
    <s v="Camp 27"/>
    <x v="3"/>
    <d v="2022-12-01T00:00:00"/>
    <x v="0"/>
    <m/>
    <m/>
    <m/>
    <m/>
    <m/>
    <s v="Md. Khorshed Alam"/>
    <s v="8801711085171"/>
    <s v="alamm@unhcr.org"/>
    <s v="UNHCR-NGOF"/>
  </r>
  <r>
    <n v="4891"/>
    <s v="UNHCR"/>
    <s v="NGOF"/>
    <s v="UNHCR"/>
    <s v="WASH"/>
    <x v="0"/>
    <x v="13"/>
    <s v="# cubic meters / day"/>
    <m/>
    <n v="10"/>
    <s v="completed"/>
    <s v="Chittagong"/>
    <s v="Cox's Bazar"/>
    <x v="1"/>
    <s v="Nhilla"/>
    <s v="Nayapara RC"/>
    <x v="3"/>
    <d v="2022-12-01T00:00:00"/>
    <x v="0"/>
    <m/>
    <m/>
    <m/>
    <m/>
    <m/>
    <s v="Md. Khorshed Alam"/>
    <s v="8801711085171"/>
    <s v="alamm@unhcr.org"/>
    <s v="UNHCR-NGOF"/>
  </r>
  <r>
    <n v="4892"/>
    <s v="UNHCR"/>
    <s v="NGOF"/>
    <s v="UNHCR"/>
    <s v="WASH"/>
    <x v="2"/>
    <x v="10"/>
    <s v="# of HP sessions at community level"/>
    <m/>
    <n v="94"/>
    <s v="completed"/>
    <s v="Chittagong"/>
    <s v="Cox's Bazar"/>
    <x v="1"/>
    <s v="Nhilla"/>
    <s v="Nayapara RC"/>
    <x v="3"/>
    <d v="2022-12-01T00:00:00"/>
    <x v="0"/>
    <m/>
    <m/>
    <m/>
    <m/>
    <m/>
    <s v="Md. Khorshed Alam"/>
    <s v="8801711085171"/>
    <s v="alamm@unhcr.org"/>
    <s v="UNHCR-NGOF"/>
  </r>
  <r>
    <n v="4893"/>
    <s v="UNHCR"/>
    <s v="NGOF"/>
    <s v="UNHCR"/>
    <s v="WASH"/>
    <x v="2"/>
    <x v="4"/>
    <s v="# of HP sessions at HH level"/>
    <m/>
    <n v="3097"/>
    <s v="completed"/>
    <s v="Chittagong"/>
    <s v="Cox's Bazar"/>
    <x v="1"/>
    <s v="Nhilla"/>
    <s v="Nayapara RC"/>
    <x v="3"/>
    <d v="2022-12-01T00:00:00"/>
    <x v="0"/>
    <m/>
    <m/>
    <m/>
    <m/>
    <m/>
    <s v="Md. Khorshed Alam"/>
    <s v="8801711085171"/>
    <s v="alamm@unhcr.org"/>
    <s v="UNHCR-NGOF"/>
  </r>
  <r>
    <n v="4894"/>
    <s v="UNHCR"/>
    <s v="NGOF"/>
    <s v="UNHCR"/>
    <s v="WASH"/>
    <x v="2"/>
    <x v="38"/>
    <s v="# of HP sessions at institution level"/>
    <m/>
    <n v="7"/>
    <s v="completed"/>
    <s v="Chittagong"/>
    <s v="Cox's Bazar"/>
    <x v="1"/>
    <s v="Nhilla"/>
    <s v="Nayapara RC"/>
    <x v="3"/>
    <d v="2022-12-01T00:00:00"/>
    <x v="0"/>
    <m/>
    <m/>
    <m/>
    <m/>
    <m/>
    <s v="Md. Khorshed Alam"/>
    <s v="8801711085171"/>
    <s v="alamm@unhcr.org"/>
    <s v="UNHCR-NGOF"/>
  </r>
  <r>
    <n v="4895"/>
    <s v="UNHCR"/>
    <s v="NGOF"/>
    <s v="UNHCR"/>
    <s v="WASH"/>
    <x v="3"/>
    <x v="5"/>
    <s v="# of campaign per camp "/>
    <m/>
    <n v="7"/>
    <s v="completed"/>
    <s v="Chittagong"/>
    <s v="Cox's Bazar"/>
    <x v="1"/>
    <s v="Nhilla"/>
    <s v="Nayapara RC"/>
    <x v="3"/>
    <d v="2022-12-01T00:00:00"/>
    <x v="0"/>
    <m/>
    <m/>
    <m/>
    <m/>
    <m/>
    <s v="Md. Khorshed Alam"/>
    <s v="8801711085171"/>
    <s v="alamm@unhcr.org"/>
    <s v="UNHCR-NGOF"/>
  </r>
  <r>
    <n v="4896"/>
    <s v="UNHCR"/>
    <s v="NGOF"/>
    <s v="UNHCR"/>
    <s v="WASH"/>
    <x v="3"/>
    <x v="6"/>
    <s v="# of plant"/>
    <m/>
    <n v="2"/>
    <s v="completed"/>
    <s v="Chittagong"/>
    <s v="Cox's Bazar"/>
    <x v="1"/>
    <s v="Nhilla"/>
    <s v="Nayapara RC"/>
    <x v="3"/>
    <d v="2022-12-01T00:00:00"/>
    <x v="0"/>
    <m/>
    <m/>
    <m/>
    <m/>
    <m/>
    <s v="Md. Khorshed Alam"/>
    <s v="8801711085171"/>
    <s v="alamm@unhcr.org"/>
    <s v="UNHCR-NGOF"/>
  </r>
  <r>
    <n v="4897"/>
    <s v="UNHCR"/>
    <s v="NGOF"/>
    <s v="UNHCR"/>
    <s v="WASH"/>
    <x v="1"/>
    <x v="9"/>
    <s v="# of door"/>
    <m/>
    <n v="476"/>
    <s v="completed"/>
    <s v="Chittagong"/>
    <s v="Cox's Bazar"/>
    <x v="0"/>
    <s v="Palong Khali"/>
    <s v="Camp 04"/>
    <x v="3"/>
    <d v="2022-12-01T00:00:00"/>
    <x v="0"/>
    <m/>
    <m/>
    <m/>
    <m/>
    <m/>
    <s v="Md. Khorshed Alam"/>
    <s v="8801711085171"/>
    <s v="alamm@unhcr.org"/>
    <s v="UNHCR-NGOF"/>
  </r>
  <r>
    <n v="4898"/>
    <s v="UNHCR"/>
    <s v="NGOF"/>
    <s v="UNHCR"/>
    <s v="WASH"/>
    <x v="1"/>
    <x v="9"/>
    <s v="# of door"/>
    <m/>
    <n v="258"/>
    <s v="completed"/>
    <s v="Chittagong"/>
    <s v="Cox's Bazar"/>
    <x v="0"/>
    <s v="Palong Khali"/>
    <s v="Camp 05"/>
    <x v="3"/>
    <d v="2022-12-01T00:00:00"/>
    <x v="0"/>
    <m/>
    <m/>
    <m/>
    <m/>
    <m/>
    <s v="Md. Khorshed Alam"/>
    <s v="8801711085171"/>
    <s v="alamm@unhcr.org"/>
    <s v="UNHCR-NGOF"/>
  </r>
  <r>
    <n v="4899"/>
    <s v="UNHCR"/>
    <s v="NGOF"/>
    <s v="UNHCR"/>
    <s v="WASH"/>
    <x v="1"/>
    <x v="9"/>
    <s v="# of door"/>
    <m/>
    <n v="131"/>
    <s v="completed"/>
    <s v="Chittagong"/>
    <s v="Cox's Bazar"/>
    <x v="0"/>
    <s v="Raja Palong"/>
    <s v="Kutupalong RC"/>
    <x v="3"/>
    <d v="2022-12-01T00:00:00"/>
    <x v="0"/>
    <m/>
    <m/>
    <m/>
    <m/>
    <m/>
    <s v="Md. Khorshed Alam"/>
    <s v="8801711085171"/>
    <s v="alamm@unhcr.org"/>
    <s v="UNHCR-NGOF"/>
  </r>
  <r>
    <n v="4900"/>
    <s v="UNHCR"/>
    <s v="NGOF"/>
    <s v="UNHCR"/>
    <s v="WASH"/>
    <x v="1"/>
    <x v="9"/>
    <s v="# of door"/>
    <m/>
    <n v="58"/>
    <s v="completed"/>
    <s v="Chittagong"/>
    <s v="Cox's Bazar"/>
    <x v="0"/>
    <s v="Raja Palong"/>
    <s v="Kutupalong RC"/>
    <x v="3"/>
    <d v="2022-12-01T00:00:00"/>
    <x v="0"/>
    <m/>
    <m/>
    <m/>
    <m/>
    <s v="Transit Center"/>
    <s v="Md. Khorshed Alam"/>
    <s v="8801711085171"/>
    <s v="alamm@unhcr.org"/>
    <s v="UNHCR-NGOF"/>
  </r>
  <r>
    <n v="4901"/>
    <s v="UNHCR"/>
    <s v="NGOF"/>
    <s v="UNHCR"/>
    <s v="WASH"/>
    <x v="1"/>
    <x v="9"/>
    <s v="# of door"/>
    <m/>
    <n v="262"/>
    <s v="completed"/>
    <s v="Chittagong"/>
    <s v="Cox's Bazar"/>
    <x v="1"/>
    <s v="Nhilla"/>
    <s v="Camp 26"/>
    <x v="3"/>
    <d v="2022-12-01T00:00:00"/>
    <x v="0"/>
    <m/>
    <m/>
    <m/>
    <m/>
    <m/>
    <s v="Md. Khorshed Alam"/>
    <s v="8801711085171"/>
    <s v="alamm@unhcr.org"/>
    <s v="UNHCR-NGOF"/>
  </r>
  <r>
    <n v="4902"/>
    <s v="UNHCR"/>
    <s v="NGOF"/>
    <s v="UNHCR"/>
    <s v="WASH"/>
    <x v="1"/>
    <x v="9"/>
    <s v="# of door"/>
    <m/>
    <n v="129"/>
    <s v="completed"/>
    <s v="Chittagong"/>
    <s v="Cox's Bazar"/>
    <x v="1"/>
    <s v="Nhilla"/>
    <s v="Nayapara RC"/>
    <x v="3"/>
    <d v="2022-12-01T00:00:00"/>
    <x v="0"/>
    <m/>
    <m/>
    <m/>
    <m/>
    <m/>
    <s v="Md. Khorshed Alam"/>
    <s v="8801711085171"/>
    <s v="alamm@unhcr.org"/>
    <s v="UNHCR-NGOF"/>
  </r>
  <r>
    <n v="4903"/>
    <s v="UNHCR"/>
    <s v="NGOF"/>
    <s v="UNHCR"/>
    <s v="WASH"/>
    <x v="1"/>
    <x v="17"/>
    <s v="# of door"/>
    <m/>
    <n v="15"/>
    <s v="completed"/>
    <s v="Chittagong"/>
    <s v="Cox's Bazar"/>
    <x v="0"/>
    <s v="Palong Khali"/>
    <s v="Camp 04"/>
    <x v="3"/>
    <d v="2022-12-01T00:00:00"/>
    <x v="0"/>
    <m/>
    <m/>
    <m/>
    <m/>
    <m/>
    <s v="Md. Khorshed Alam"/>
    <s v="8801711085171"/>
    <s v="alamm@unhcr.org"/>
    <s v="UNHCR-NGOF"/>
  </r>
  <r>
    <n v="4904"/>
    <s v="UNHCR"/>
    <s v="NGOF"/>
    <s v="UNHCR"/>
    <s v="WASH"/>
    <x v="0"/>
    <x v="0"/>
    <s v="# of tube well"/>
    <m/>
    <n v="246"/>
    <s v="completed"/>
    <s v="Chittagong"/>
    <s v="Cox's Bazar"/>
    <x v="0"/>
    <s v="Palong Khali"/>
    <s v="Camp 04"/>
    <x v="4"/>
    <d v="2022-12-01T00:00:00"/>
    <x v="0"/>
    <m/>
    <m/>
    <m/>
    <m/>
    <m/>
    <s v="Md. Khorshed Alam"/>
    <s v="8801711085171"/>
    <s v="alamm@unhcr.org"/>
    <s v="UNHCR-NGOF"/>
  </r>
  <r>
    <n v="4905"/>
    <s v="UNHCR"/>
    <s v="NGOF"/>
    <s v="UNHCR"/>
    <s v="WASH"/>
    <x v="1"/>
    <x v="14"/>
    <s v="# of door"/>
    <m/>
    <n v="33"/>
    <s v="completed"/>
    <s v="Chittagong"/>
    <s v="Cox's Bazar"/>
    <x v="0"/>
    <s v="Palong Khali"/>
    <s v="Camp 04"/>
    <x v="4"/>
    <d v="2022-12-01T00:00:00"/>
    <x v="0"/>
    <m/>
    <m/>
    <m/>
    <m/>
    <m/>
    <s v="Md. Khorshed Alam"/>
    <s v="8801711085171"/>
    <s v="alamm@unhcr.org"/>
    <s v="UNHCR-NGOF"/>
  </r>
  <r>
    <n v="4906"/>
    <s v="UNHCR"/>
    <s v="NGOF"/>
    <s v="UNHCR"/>
    <s v="WASH"/>
    <x v="1"/>
    <x v="8"/>
    <s v="# of FSM Site"/>
    <m/>
    <n v="2"/>
    <s v="completed"/>
    <s v="Chittagong"/>
    <s v="Cox's Bazar"/>
    <x v="0"/>
    <s v="Palong Khali"/>
    <s v="Camp 04"/>
    <x v="4"/>
    <d v="2022-12-01T00:00:00"/>
    <x v="0"/>
    <m/>
    <m/>
    <m/>
    <m/>
    <m/>
    <s v="Md. Khorshed Alam"/>
    <s v="8801711085171"/>
    <s v="alamm@unhcr.org"/>
    <s v="UNHCR-NGOF"/>
  </r>
  <r>
    <n v="4907"/>
    <s v="UNHCR"/>
    <s v="NGOF"/>
    <s v="UNHCR"/>
    <s v="WASH"/>
    <x v="1"/>
    <x v="2"/>
    <s v="# of FSM Site"/>
    <m/>
    <n v="1"/>
    <s v="completed"/>
    <s v="Chittagong"/>
    <s v="Cox's Bazar"/>
    <x v="0"/>
    <s v="Palong Khali"/>
    <s v="Camp 04"/>
    <x v="4"/>
    <d v="2022-12-01T00:00:00"/>
    <x v="0"/>
    <m/>
    <m/>
    <m/>
    <m/>
    <m/>
    <s v="Md. Khorshed Alam"/>
    <s v="8801711085171"/>
    <s v="alamm@unhcr.org"/>
    <s v="UNHCR-NGOF"/>
  </r>
  <r>
    <n v="4908"/>
    <s v="UNHCR"/>
    <s v="NGOF"/>
    <s v="UNHCR"/>
    <s v="WASH"/>
    <x v="1"/>
    <x v="17"/>
    <s v="# of door"/>
    <m/>
    <n v="20"/>
    <s v="completed"/>
    <s v="Chittagong"/>
    <s v="Cox's Bazar"/>
    <x v="0"/>
    <s v="Palong Khali"/>
    <s v="Camp 04"/>
    <x v="4"/>
    <d v="2022-12-01T00:00:00"/>
    <x v="0"/>
    <m/>
    <m/>
    <m/>
    <m/>
    <m/>
    <s v="Md. Khorshed Alam"/>
    <s v="8801711085171"/>
    <s v="alamm@unhcr.org"/>
    <s v="UNHCR-NGOF"/>
  </r>
  <r>
    <n v="4909"/>
    <s v="UNHCR"/>
    <s v="NGOF"/>
    <s v="UNHCR"/>
    <s v="WASH"/>
    <x v="1"/>
    <x v="9"/>
    <s v="# of door"/>
    <m/>
    <n v="428"/>
    <s v="completed"/>
    <s v="Chittagong"/>
    <s v="Cox's Bazar"/>
    <x v="0"/>
    <s v="Palong Khali"/>
    <s v="Camp 04"/>
    <x v="4"/>
    <d v="2022-12-01T00:00:00"/>
    <x v="0"/>
    <m/>
    <m/>
    <m/>
    <m/>
    <m/>
    <s v="Md. Khorshed Alam"/>
    <s v="8801711085171"/>
    <s v="alamm@unhcr.org"/>
    <s v="UNHCR-NGOF"/>
  </r>
  <r>
    <n v="4910"/>
    <s v="UNHCR"/>
    <s v="NGOF"/>
    <s v="UNHCR"/>
    <s v="WASH"/>
    <x v="1"/>
    <x v="3"/>
    <s v="# of door"/>
    <m/>
    <n v="409"/>
    <s v="completed"/>
    <s v="Chittagong"/>
    <s v="Cox's Bazar"/>
    <x v="0"/>
    <s v="Palong Khali"/>
    <s v="Camp 04"/>
    <x v="4"/>
    <d v="2022-12-01T00:00:00"/>
    <x v="0"/>
    <m/>
    <m/>
    <m/>
    <m/>
    <m/>
    <s v="Md. Khorshed Alam"/>
    <s v="8801711085171"/>
    <s v="alamm@unhcr.org"/>
    <s v="UNHCR-NGOF"/>
  </r>
  <r>
    <n v="4911"/>
    <s v="UNHCR"/>
    <s v="NGOF"/>
    <s v="UNHCR"/>
    <s v="WASH"/>
    <x v="2"/>
    <x v="10"/>
    <s v="# of HP sessions at community level"/>
    <m/>
    <n v="134"/>
    <s v="completed"/>
    <s v="Chittagong"/>
    <s v="Cox's Bazar"/>
    <x v="0"/>
    <s v="Palong Khali"/>
    <s v="Camp 04"/>
    <x v="4"/>
    <d v="2022-12-01T00:00:00"/>
    <x v="0"/>
    <m/>
    <m/>
    <m/>
    <m/>
    <m/>
    <s v="Md. Khorshed Alam"/>
    <s v="8801711085171"/>
    <s v="alamm@unhcr.org"/>
    <s v="UNHCR-NGOF"/>
  </r>
  <r>
    <n v="4912"/>
    <s v="UNHCR"/>
    <s v="NGOF"/>
    <s v="UNHCR"/>
    <s v="WASH"/>
    <x v="2"/>
    <x v="38"/>
    <s v="# of HP sessions at institution level"/>
    <m/>
    <n v="5"/>
    <s v="completed"/>
    <s v="Chittagong"/>
    <s v="Cox's Bazar"/>
    <x v="0"/>
    <s v="Palong Khali"/>
    <s v="Camp 04"/>
    <x v="4"/>
    <d v="2022-12-01T00:00:00"/>
    <x v="0"/>
    <m/>
    <m/>
    <m/>
    <m/>
    <m/>
    <s v="Md. Khorshed Alam"/>
    <s v="8801711085171"/>
    <s v="alamm@unhcr.org"/>
    <s v="UNHCR-NGOF"/>
  </r>
  <r>
    <n v="4913"/>
    <s v="UNHCR"/>
    <s v="NGOF"/>
    <s v="UNHCR"/>
    <s v="WASH"/>
    <x v="2"/>
    <x v="19"/>
    <s v="# of estimated persons reached by mass-media campaign"/>
    <m/>
    <n v="7"/>
    <s v="completed"/>
    <s v="Chittagong"/>
    <s v="Cox's Bazar"/>
    <x v="0"/>
    <s v="Palong Khali"/>
    <s v="Camp 04"/>
    <x v="4"/>
    <d v="2022-12-01T00:00:00"/>
    <x v="0"/>
    <m/>
    <m/>
    <m/>
    <m/>
    <m/>
    <s v="Md. Khorshed Alam"/>
    <s v="8801711085171"/>
    <s v="alamm@unhcr.org"/>
    <s v="UNHCR-NGOF"/>
  </r>
  <r>
    <n v="4914"/>
    <s v="UNHCR"/>
    <s v="NGOF"/>
    <s v="UNHCR"/>
    <s v="WASH"/>
    <x v="2"/>
    <x v="21"/>
    <s v="# of handwashing station"/>
    <m/>
    <n v="95"/>
    <s v="completed"/>
    <s v="Chittagong"/>
    <s v="Cox's Bazar"/>
    <x v="0"/>
    <s v="Palong Khali"/>
    <s v="Camp 04"/>
    <x v="4"/>
    <d v="2022-12-01T00:00:00"/>
    <x v="0"/>
    <m/>
    <m/>
    <m/>
    <m/>
    <m/>
    <s v="Md. Khorshed Alam"/>
    <s v="8801711085171"/>
    <s v="alamm@unhcr.org"/>
    <s v="UNHCR-NGOF"/>
  </r>
  <r>
    <n v="4915"/>
    <s v="UNHCR"/>
    <s v="NGOF"/>
    <s v="UNHCR"/>
    <s v="WASH"/>
    <x v="3"/>
    <x v="5"/>
    <s v="# of campaign per camp "/>
    <m/>
    <n v="5"/>
    <s v="completed"/>
    <s v="Chittagong"/>
    <s v="Cox's Bazar"/>
    <x v="0"/>
    <s v="Palong Khali"/>
    <s v="Camp 04"/>
    <x v="4"/>
    <d v="2022-12-01T00:00:00"/>
    <x v="0"/>
    <m/>
    <m/>
    <m/>
    <m/>
    <m/>
    <s v="Md. Khorshed Alam"/>
    <s v="8801711085171"/>
    <s v="alamm@unhcr.org"/>
    <s v="UNHCR-NGOF"/>
  </r>
  <r>
    <n v="4916"/>
    <s v="UNHCR"/>
    <s v="NGOF"/>
    <s v="UNHCR"/>
    <s v="WASH"/>
    <x v="3"/>
    <x v="22"/>
    <s v="# of pit"/>
    <m/>
    <n v="8"/>
    <s v="completed"/>
    <s v="Chittagong"/>
    <s v="Cox's Bazar"/>
    <x v="0"/>
    <s v="Palong Khali"/>
    <s v="Camp 04"/>
    <x v="4"/>
    <d v="2022-12-01T00:00:00"/>
    <x v="0"/>
    <m/>
    <m/>
    <m/>
    <m/>
    <m/>
    <s v="Md. Khorshed Alam"/>
    <s v="8801711085171"/>
    <s v="alamm@unhcr.org"/>
    <s v="UNHCR-NGOF"/>
  </r>
  <r>
    <n v="4917"/>
    <s v="UNHCR"/>
    <s v="NGOF"/>
    <s v="UNHCR"/>
    <s v="WASH"/>
    <x v="3"/>
    <x v="6"/>
    <s v="# of plant"/>
    <m/>
    <n v="1"/>
    <s v="completed"/>
    <s v="Chittagong"/>
    <s v="Cox's Bazar"/>
    <x v="0"/>
    <s v="Palong Khali"/>
    <s v="Camp 04"/>
    <x v="4"/>
    <d v="2022-12-01T00:00:00"/>
    <x v="0"/>
    <m/>
    <m/>
    <m/>
    <m/>
    <m/>
    <s v="Md. Khorshed Alam"/>
    <s v="8801711085171"/>
    <s v="alamm@unhcr.org"/>
    <s v="UNHCR-NGOF"/>
  </r>
  <r>
    <n v="4918"/>
    <s v="UNHCR"/>
    <s v="NGOF"/>
    <s v="UNHCR"/>
    <s v="WASH"/>
    <x v="0"/>
    <x v="0"/>
    <s v="# of tube well"/>
    <m/>
    <n v="152"/>
    <s v="completed"/>
    <s v="Chittagong"/>
    <s v="Cox's Bazar"/>
    <x v="0"/>
    <s v="Palong Khali"/>
    <s v="Camp 05"/>
    <x v="4"/>
    <d v="2022-12-01T00:00:00"/>
    <x v="0"/>
    <m/>
    <m/>
    <m/>
    <m/>
    <m/>
    <s v="Md. Khorshed Alam"/>
    <s v="8801711085171"/>
    <s v="alamm@unhcr.org"/>
    <s v="UNHCR-NGOF"/>
  </r>
  <r>
    <n v="4919"/>
    <s v="UNHCR"/>
    <s v="NGOF"/>
    <s v="UNHCR"/>
    <s v="WASH"/>
    <x v="0"/>
    <x v="12"/>
    <s v="# of water network"/>
    <m/>
    <n v="2"/>
    <s v="completed"/>
    <s v="Chittagong"/>
    <s v="Cox's Bazar"/>
    <x v="0"/>
    <s v="Palong Khali"/>
    <s v="Camp 05"/>
    <x v="4"/>
    <d v="2022-12-01T00:00:00"/>
    <x v="0"/>
    <m/>
    <m/>
    <m/>
    <m/>
    <m/>
    <s v="Md. Khorshed Alam"/>
    <s v="8801711085171"/>
    <s v="alamm@unhcr.org"/>
    <s v="UNHCR-NGOF"/>
  </r>
  <r>
    <n v="4920"/>
    <s v="UNHCR"/>
    <s v="NGOF"/>
    <s v="UNHCR"/>
    <s v="WASH"/>
    <x v="1"/>
    <x v="14"/>
    <s v="# of door"/>
    <m/>
    <n v="5"/>
    <s v="completed"/>
    <s v="Chittagong"/>
    <s v="Cox's Bazar"/>
    <x v="0"/>
    <s v="Palong Khali"/>
    <s v="Camp 05"/>
    <x v="4"/>
    <d v="2022-12-01T00:00:00"/>
    <x v="0"/>
    <m/>
    <m/>
    <m/>
    <m/>
    <m/>
    <s v="Md. Khorshed Alam"/>
    <s v="8801711085171"/>
    <s v="alamm@unhcr.org"/>
    <s v="UNHCR-NGOF"/>
  </r>
  <r>
    <n v="4921"/>
    <s v="UNHCR"/>
    <s v="NGOF"/>
    <s v="UNHCR"/>
    <s v="WASH"/>
    <x v="1"/>
    <x v="8"/>
    <s v="# of FSM Site"/>
    <m/>
    <n v="4"/>
    <s v="completed"/>
    <s v="Chittagong"/>
    <s v="Cox's Bazar"/>
    <x v="0"/>
    <s v="Palong Khali"/>
    <s v="Camp 05"/>
    <x v="4"/>
    <d v="2022-12-01T00:00:00"/>
    <x v="0"/>
    <m/>
    <m/>
    <m/>
    <m/>
    <m/>
    <s v="Md. Khorshed Alam"/>
    <s v="8801711085171"/>
    <s v="alamm@unhcr.org"/>
    <s v="UNHCR-NGOF"/>
  </r>
  <r>
    <n v="4922"/>
    <s v="UNHCR"/>
    <s v="NGOF"/>
    <s v="UNHCR"/>
    <s v="WASH"/>
    <x v="1"/>
    <x v="2"/>
    <s v="# of FSM Site"/>
    <m/>
    <n v="1"/>
    <s v="completed"/>
    <s v="Chittagong"/>
    <s v="Cox's Bazar"/>
    <x v="0"/>
    <s v="Palong Khali"/>
    <s v="Camp 05"/>
    <x v="4"/>
    <d v="2022-12-01T00:00:00"/>
    <x v="0"/>
    <m/>
    <m/>
    <m/>
    <m/>
    <m/>
    <s v="Md. Khorshed Alam"/>
    <s v="8801711085171"/>
    <s v="alamm@unhcr.org"/>
    <s v="UNHCR-NGOF"/>
  </r>
  <r>
    <n v="4923"/>
    <s v="UNHCR"/>
    <s v="NGOF"/>
    <s v="UNHCR"/>
    <s v="WASH"/>
    <x v="1"/>
    <x v="17"/>
    <s v="# of door"/>
    <m/>
    <n v="5"/>
    <s v="completed"/>
    <s v="Chittagong"/>
    <s v="Cox's Bazar"/>
    <x v="0"/>
    <s v="Palong Khali"/>
    <s v="Camp 05"/>
    <x v="4"/>
    <d v="2022-12-01T00:00:00"/>
    <x v="0"/>
    <m/>
    <m/>
    <m/>
    <m/>
    <m/>
    <s v="Md. Khorshed Alam"/>
    <s v="8801711085171"/>
    <s v="alamm@unhcr.org"/>
    <s v="UNHCR-NGOF"/>
  </r>
  <r>
    <n v="4924"/>
    <s v="UNHCR"/>
    <s v="NGOF"/>
    <s v="UNHCR"/>
    <s v="WASH"/>
    <x v="1"/>
    <x v="9"/>
    <s v="# of door"/>
    <m/>
    <n v="235"/>
    <s v="completed"/>
    <s v="Chittagong"/>
    <s v="Cox's Bazar"/>
    <x v="0"/>
    <s v="Palong Khali"/>
    <s v="Camp 05"/>
    <x v="4"/>
    <d v="2022-12-01T00:00:00"/>
    <x v="0"/>
    <m/>
    <m/>
    <m/>
    <m/>
    <m/>
    <s v="Md. Khorshed Alam"/>
    <s v="8801711085171"/>
    <s v="alamm@unhcr.org"/>
    <s v="UNHCR-NGOF"/>
  </r>
  <r>
    <n v="4925"/>
    <s v="UNHCR"/>
    <s v="NGOF"/>
    <s v="UNHCR"/>
    <s v="WASH"/>
    <x v="1"/>
    <x v="3"/>
    <s v="# of door"/>
    <m/>
    <n v="216"/>
    <s v="completed"/>
    <s v="Chittagong"/>
    <s v="Cox's Bazar"/>
    <x v="0"/>
    <s v="Palong Khali"/>
    <s v="Camp 05"/>
    <x v="4"/>
    <d v="2022-12-01T00:00:00"/>
    <x v="0"/>
    <m/>
    <m/>
    <m/>
    <m/>
    <m/>
    <s v="Md. Khorshed Alam"/>
    <s v="8801711085171"/>
    <s v="alamm@unhcr.org"/>
    <s v="UNHCR-NGOF"/>
  </r>
  <r>
    <n v="4926"/>
    <s v="UNHCR"/>
    <s v="NGOF"/>
    <s v="UNHCR"/>
    <s v="WASH"/>
    <x v="2"/>
    <x v="10"/>
    <s v="# of HP sessions at community level"/>
    <m/>
    <n v="100"/>
    <s v="completed"/>
    <s v="Chittagong"/>
    <s v="Cox's Bazar"/>
    <x v="0"/>
    <s v="Palong Khali"/>
    <s v="Camp 05"/>
    <x v="4"/>
    <d v="2022-12-01T00:00:00"/>
    <x v="0"/>
    <m/>
    <m/>
    <m/>
    <m/>
    <m/>
    <s v="Md. Khorshed Alam"/>
    <s v="8801711085171"/>
    <s v="alamm@unhcr.org"/>
    <s v="UNHCR-NGOF"/>
  </r>
  <r>
    <n v="4927"/>
    <s v="UNHCR"/>
    <s v="NGOF"/>
    <s v="UNHCR"/>
    <s v="WASH"/>
    <x v="2"/>
    <x v="4"/>
    <s v="# of HP sessions at HH level"/>
    <m/>
    <n v="4134"/>
    <s v="completed"/>
    <s v="Chittagong"/>
    <s v="Cox's Bazar"/>
    <x v="0"/>
    <s v="Palong Khali"/>
    <s v="Camp 05"/>
    <x v="4"/>
    <d v="2022-12-01T00:00:00"/>
    <x v="0"/>
    <m/>
    <m/>
    <m/>
    <m/>
    <m/>
    <s v="Md. Khorshed Alam"/>
    <s v="8801711085171"/>
    <s v="alamm@unhcr.org"/>
    <s v="UNHCR-NGOF"/>
  </r>
  <r>
    <n v="4928"/>
    <s v="UNHCR"/>
    <s v="NGOF"/>
    <s v="UNHCR"/>
    <s v="WASH"/>
    <x v="2"/>
    <x v="38"/>
    <s v="# of HP sessions at institution level"/>
    <m/>
    <n v="7"/>
    <s v="completed"/>
    <s v="Chittagong"/>
    <s v="Cox's Bazar"/>
    <x v="0"/>
    <s v="Palong Khali"/>
    <s v="Camp 05"/>
    <x v="4"/>
    <d v="2022-12-01T00:00:00"/>
    <x v="0"/>
    <m/>
    <m/>
    <m/>
    <m/>
    <m/>
    <s v="Md. Khorshed Alam"/>
    <s v="8801711085171"/>
    <s v="alamm@unhcr.org"/>
    <s v="UNHCR-NGOF"/>
  </r>
  <r>
    <n v="4929"/>
    <s v="UNHCR"/>
    <s v="NGOF"/>
    <s v="UNHCR"/>
    <s v="WASH"/>
    <x v="2"/>
    <x v="19"/>
    <s v="# of estimated persons reached by mass-media campaign"/>
    <m/>
    <n v="11"/>
    <s v="completed"/>
    <s v="Chittagong"/>
    <s v="Cox's Bazar"/>
    <x v="0"/>
    <s v="Palong Khali"/>
    <s v="Camp 05"/>
    <x v="4"/>
    <d v="2022-12-01T00:00:00"/>
    <x v="0"/>
    <m/>
    <m/>
    <m/>
    <m/>
    <m/>
    <s v="Md. Khorshed Alam"/>
    <s v="8801711085171"/>
    <s v="alamm@unhcr.org"/>
    <s v="UNHCR-NGOF"/>
  </r>
  <r>
    <n v="4930"/>
    <s v="UNHCR"/>
    <s v="NGOF"/>
    <s v="UNHCR"/>
    <s v="WASH"/>
    <x v="2"/>
    <x v="21"/>
    <s v="# of handwashing station"/>
    <m/>
    <n v="5"/>
    <s v="completed"/>
    <s v="Chittagong"/>
    <s v="Cox's Bazar"/>
    <x v="0"/>
    <s v="Palong Khali"/>
    <s v="Camp 05"/>
    <x v="4"/>
    <d v="2022-12-01T00:00:00"/>
    <x v="0"/>
    <m/>
    <m/>
    <m/>
    <m/>
    <m/>
    <s v="Md. Khorshed Alam"/>
    <s v="8801711085171"/>
    <s v="alamm@unhcr.org"/>
    <s v="UNHCR-NGOF"/>
  </r>
  <r>
    <n v="4931"/>
    <s v="UNHCR"/>
    <s v="NGOF"/>
    <s v="UNHCR"/>
    <s v="WASH"/>
    <x v="3"/>
    <x v="22"/>
    <s v="# of pit"/>
    <m/>
    <n v="12"/>
    <s v="completed"/>
    <s v="Chittagong"/>
    <s v="Cox's Bazar"/>
    <x v="0"/>
    <s v="Palong Khali"/>
    <s v="Camp 05"/>
    <x v="4"/>
    <d v="2022-12-01T00:00:00"/>
    <x v="0"/>
    <m/>
    <m/>
    <m/>
    <m/>
    <m/>
    <s v="Md. Khorshed Alam"/>
    <s v="8801711085171"/>
    <s v="alamm@unhcr.org"/>
    <s v="UNHCR-NGOF"/>
  </r>
  <r>
    <n v="4932"/>
    <s v="UNHCR"/>
    <s v="NGOF"/>
    <s v="UNHCR"/>
    <s v="WASH"/>
    <x v="3"/>
    <x v="6"/>
    <s v="# of plant"/>
    <m/>
    <n v="2"/>
    <s v="completed"/>
    <s v="Chittagong"/>
    <s v="Cox's Bazar"/>
    <x v="0"/>
    <s v="Palong Khali"/>
    <s v="Camp 05"/>
    <x v="4"/>
    <d v="2022-12-01T00:00:00"/>
    <x v="0"/>
    <m/>
    <m/>
    <m/>
    <m/>
    <m/>
    <s v="Md. Khorshed Alam"/>
    <s v="8801711085171"/>
    <s v="alamm@unhcr.org"/>
    <s v="UNHCR-NGOF"/>
  </r>
  <r>
    <n v="4933"/>
    <s v="UNHCR"/>
    <s v="NGOF"/>
    <s v="UNHCR"/>
    <s v="WASH"/>
    <x v="0"/>
    <x v="12"/>
    <s v="# of water network"/>
    <m/>
    <n v="1"/>
    <s v="completed"/>
    <s v="Chittagong"/>
    <s v="Cox's Bazar"/>
    <x v="0"/>
    <s v="Raja Palong"/>
    <s v="Kutupalong RC"/>
    <x v="3"/>
    <d v="2022-12-01T00:00:00"/>
    <x v="0"/>
    <m/>
    <m/>
    <m/>
    <m/>
    <s v="Transit Center"/>
    <s v="Md. Khorshed Alam"/>
    <s v="8801711085171"/>
    <s v="alamm@unhcr.org"/>
    <s v="UNHCR-NGOF"/>
  </r>
  <r>
    <n v="4934"/>
    <s v="UNHCR"/>
    <s v="NGOF"/>
    <s v="UNHCR"/>
    <s v="WASH"/>
    <x v="1"/>
    <x v="14"/>
    <s v="# of door"/>
    <m/>
    <n v="6"/>
    <s v="completed"/>
    <s v="Chittagong"/>
    <s v="Cox's Bazar"/>
    <x v="0"/>
    <s v="Raja Palong"/>
    <s v="Kutupalong RC"/>
    <x v="4"/>
    <d v="2022-12-01T00:00:00"/>
    <x v="0"/>
    <m/>
    <m/>
    <m/>
    <m/>
    <m/>
    <s v="Md. Khorshed Alam"/>
    <s v="8801711085171"/>
    <s v="alamm@unhcr.org"/>
    <s v="UNHCR-NGOF"/>
  </r>
  <r>
    <n v="4935"/>
    <s v="UNHCR"/>
    <s v="NGOF"/>
    <s v="UNHCR"/>
    <s v="WASH"/>
    <x v="1"/>
    <x v="8"/>
    <s v="# of FSM Site"/>
    <m/>
    <n v="4"/>
    <s v="completed"/>
    <s v="Chittagong"/>
    <s v="Cox's Bazar"/>
    <x v="0"/>
    <s v="Raja Palong"/>
    <s v="Kutupalong RC"/>
    <x v="4"/>
    <d v="2022-12-01T00:00:00"/>
    <x v="0"/>
    <m/>
    <m/>
    <m/>
    <m/>
    <m/>
    <s v="Md. Khorshed Alam"/>
    <s v="8801711085171"/>
    <s v="alamm@unhcr.org"/>
    <s v="UNHCR-NGOF"/>
  </r>
  <r>
    <n v="4936"/>
    <s v="UNHCR"/>
    <s v="NGOF"/>
    <s v="UNHCR"/>
    <s v="WASH"/>
    <x v="1"/>
    <x v="2"/>
    <s v="# of FSM Site"/>
    <m/>
    <n v="3"/>
    <s v="completed"/>
    <s v="Chittagong"/>
    <s v="Cox's Bazar"/>
    <x v="0"/>
    <s v="Raja Palong"/>
    <s v="Kutupalong RC"/>
    <x v="4"/>
    <d v="2022-12-01T00:00:00"/>
    <x v="0"/>
    <m/>
    <m/>
    <m/>
    <m/>
    <m/>
    <s v="Md. Khorshed Alam"/>
    <s v="8801711085171"/>
    <s v="alamm@unhcr.org"/>
    <s v="UNHCR-NGOF"/>
  </r>
  <r>
    <n v="4937"/>
    <s v="UNHCR"/>
    <s v="NGOF"/>
    <s v="UNHCR"/>
    <s v="WASH"/>
    <x v="1"/>
    <x v="9"/>
    <s v="# of door"/>
    <m/>
    <n v="166"/>
    <s v="completed"/>
    <s v="Chittagong"/>
    <s v="Cox's Bazar"/>
    <x v="0"/>
    <s v="Raja Palong"/>
    <s v="Kutupalong RC"/>
    <x v="4"/>
    <d v="2022-12-01T00:00:00"/>
    <x v="0"/>
    <m/>
    <m/>
    <m/>
    <m/>
    <m/>
    <s v="Md. Khorshed Alam"/>
    <s v="8801711085171"/>
    <s v="alamm@unhcr.org"/>
    <s v="UNHCR-NGOF"/>
  </r>
  <r>
    <n v="4938"/>
    <s v="UNHCR"/>
    <s v="NGOF"/>
    <s v="UNHCR"/>
    <s v="WASH"/>
    <x v="1"/>
    <x v="3"/>
    <s v="# of door"/>
    <m/>
    <n v="451"/>
    <s v="completed"/>
    <s v="Chittagong"/>
    <s v="Cox's Bazar"/>
    <x v="0"/>
    <s v="Raja Palong"/>
    <s v="Kutupalong RC"/>
    <x v="4"/>
    <d v="2022-12-01T00:00:00"/>
    <x v="0"/>
    <m/>
    <m/>
    <m/>
    <m/>
    <m/>
    <s v="Md. Khorshed Alam"/>
    <s v="8801711085171"/>
    <s v="alamm@unhcr.org"/>
    <s v="UNHCR-NGOF"/>
  </r>
  <r>
    <n v="4939"/>
    <s v="UNHCR"/>
    <s v="NGOF"/>
    <s v="UNHCR"/>
    <s v="WASH"/>
    <x v="2"/>
    <x v="10"/>
    <s v="# of HP sessions at community level"/>
    <m/>
    <n v="66"/>
    <s v="completed"/>
    <s v="Chittagong"/>
    <s v="Cox's Bazar"/>
    <x v="0"/>
    <s v="Raja Palong"/>
    <s v="Kutupalong RC"/>
    <x v="4"/>
    <d v="2022-12-01T00:00:00"/>
    <x v="0"/>
    <m/>
    <m/>
    <m/>
    <m/>
    <m/>
    <s v="Md. Khorshed Alam"/>
    <s v="8801711085171"/>
    <s v="alamm@unhcr.org"/>
    <s v="UNHCR-NGOF"/>
  </r>
  <r>
    <n v="4940"/>
    <s v="UNHCR"/>
    <s v="NGOF"/>
    <s v="UNHCR"/>
    <s v="WASH"/>
    <x v="2"/>
    <x v="4"/>
    <s v="# of HP sessions at HH level"/>
    <m/>
    <n v="1800"/>
    <s v="completed"/>
    <s v="Chittagong"/>
    <s v="Cox's Bazar"/>
    <x v="0"/>
    <s v="Raja Palong"/>
    <s v="Kutupalong RC"/>
    <x v="4"/>
    <d v="2022-12-01T00:00:00"/>
    <x v="0"/>
    <m/>
    <m/>
    <m/>
    <m/>
    <m/>
    <s v="Md. Khorshed Alam"/>
    <s v="8801711085171"/>
    <s v="alamm@unhcr.org"/>
    <s v="UNHCR-NGOF"/>
  </r>
  <r>
    <n v="4941"/>
    <s v="UNHCR"/>
    <s v="NGOF"/>
    <s v="UNHCR"/>
    <s v="WASH"/>
    <x v="2"/>
    <x v="38"/>
    <s v="# of HP sessions at institution level"/>
    <m/>
    <n v="5"/>
    <s v="completed"/>
    <s v="Chittagong"/>
    <s v="Cox's Bazar"/>
    <x v="0"/>
    <s v="Raja Palong"/>
    <s v="Kutupalong RC"/>
    <x v="4"/>
    <d v="2022-12-01T00:00:00"/>
    <x v="0"/>
    <m/>
    <m/>
    <m/>
    <m/>
    <m/>
    <s v="Md. Khorshed Alam"/>
    <s v="8801711085171"/>
    <s v="alamm@unhcr.org"/>
    <s v="UNHCR-NGOF"/>
  </r>
  <r>
    <n v="4942"/>
    <s v="UNHCR"/>
    <s v="NGOF"/>
    <s v="UNHCR"/>
    <s v="WASH"/>
    <x v="2"/>
    <x v="19"/>
    <s v="# of estimated persons reached by mass-media campaign"/>
    <m/>
    <n v="15"/>
    <s v="completed"/>
    <s v="Chittagong"/>
    <s v="Cox's Bazar"/>
    <x v="0"/>
    <s v="Raja Palong"/>
    <s v="Kutupalong RC"/>
    <x v="4"/>
    <d v="2022-12-01T00:00:00"/>
    <x v="0"/>
    <m/>
    <m/>
    <m/>
    <m/>
    <m/>
    <s v="Md. Khorshed Alam"/>
    <s v="8801711085171"/>
    <s v="alamm@unhcr.org"/>
    <s v="UNHCR-NGOF"/>
  </r>
  <r>
    <n v="4943"/>
    <s v="UNHCR"/>
    <s v="NGOF"/>
    <s v="UNHCR"/>
    <s v="WASH"/>
    <x v="3"/>
    <x v="6"/>
    <s v="# of plant"/>
    <m/>
    <n v="1"/>
    <s v="completed"/>
    <s v="Chittagong"/>
    <s v="Cox's Bazar"/>
    <x v="0"/>
    <s v="Raja Palong"/>
    <s v="Kutupalong RC"/>
    <x v="4"/>
    <d v="2022-12-01T00:00:00"/>
    <x v="0"/>
    <m/>
    <m/>
    <m/>
    <m/>
    <m/>
    <s v="Md. Khorshed Alam"/>
    <s v="8801711085171"/>
    <s v="alamm@unhcr.org"/>
    <s v="UNHCR-NGOF"/>
  </r>
  <r>
    <n v="4944"/>
    <s v="UNHCR"/>
    <s v="NGOF"/>
    <s v="UNHCR"/>
    <s v="WASH"/>
    <x v="0"/>
    <x v="12"/>
    <s v="# of water network"/>
    <m/>
    <n v="3"/>
    <s v="completed"/>
    <s v="Chittagong"/>
    <s v="Cox's Bazar"/>
    <x v="0"/>
    <s v="Raja Palong"/>
    <s v="Kutupalong RC"/>
    <x v="4"/>
    <d v="2022-12-01T00:00:00"/>
    <x v="0"/>
    <m/>
    <m/>
    <m/>
    <m/>
    <m/>
    <s v="Md. Khorshed Alam"/>
    <s v="8801711085171"/>
    <s v="alamm@unhcr.org"/>
    <s v="UNHCR-NGOF"/>
  </r>
  <r>
    <n v="4945"/>
    <s v="UNHCR"/>
    <s v="NGOF"/>
    <s v="UNHCR"/>
    <s v="WASH"/>
    <x v="1"/>
    <x v="9"/>
    <s v="# of door"/>
    <m/>
    <n v="25"/>
    <s v="completed"/>
    <s v="Chittagong"/>
    <s v="Cox's Bazar"/>
    <x v="0"/>
    <s v="Raja Palong"/>
    <s v="Kutupalong RC"/>
    <x v="4"/>
    <d v="2022-12-01T00:00:00"/>
    <x v="0"/>
    <m/>
    <m/>
    <m/>
    <m/>
    <s v="Transit Center"/>
    <s v="Md. Khorshed Alam"/>
    <s v="8801711085171"/>
    <s v="alamm@unhcr.org"/>
    <s v="UNHCR-NGOF"/>
  </r>
  <r>
    <n v="4946"/>
    <s v="UNHCR"/>
    <s v="NGOF"/>
    <s v="UNHCR"/>
    <s v="WASH"/>
    <x v="1"/>
    <x v="3"/>
    <s v="# of door"/>
    <m/>
    <n v="10"/>
    <s v="completed"/>
    <s v="Chittagong"/>
    <s v="Cox's Bazar"/>
    <x v="0"/>
    <s v="Raja Palong"/>
    <s v="Kutupalong RC"/>
    <x v="4"/>
    <d v="2022-12-01T00:00:00"/>
    <x v="0"/>
    <m/>
    <m/>
    <m/>
    <m/>
    <m/>
    <s v="Md. Khorshed Alam"/>
    <s v="8801711085171"/>
    <s v="alamm@unhcr.org"/>
    <s v="UNHCR-NGOF"/>
  </r>
  <r>
    <n v="4947"/>
    <s v="UNHCR"/>
    <s v="NGOF"/>
    <s v="UNHCR"/>
    <s v="WASH"/>
    <x v="2"/>
    <x v="10"/>
    <s v="# of HP sessions at community level"/>
    <m/>
    <n v="9"/>
    <s v="completed"/>
    <s v="Chittagong"/>
    <s v="Cox's Bazar"/>
    <x v="0"/>
    <s v="Raja Palong"/>
    <s v="Kutupalong RC"/>
    <x v="4"/>
    <d v="2022-12-01T00:00:00"/>
    <x v="0"/>
    <m/>
    <m/>
    <m/>
    <m/>
    <s v="Transit Center"/>
    <s v="Md. Khorshed Alam"/>
    <s v="8801711085171"/>
    <s v="alamm@unhcr.org"/>
    <s v="UNHCR-NGOF"/>
  </r>
  <r>
    <n v="4948"/>
    <s v="UNHCR"/>
    <s v="NGOF"/>
    <s v="UNHCR"/>
    <s v="WASH"/>
    <x v="2"/>
    <x v="19"/>
    <s v="# of estimated persons reached by mass-media campaign"/>
    <m/>
    <n v="1"/>
    <s v="completed"/>
    <s v="Chittagong"/>
    <s v="Cox's Bazar"/>
    <x v="0"/>
    <s v="Raja Palong"/>
    <s v="Kutupalong RC"/>
    <x v="4"/>
    <d v="2022-12-01T00:00:00"/>
    <x v="0"/>
    <m/>
    <m/>
    <m/>
    <m/>
    <m/>
    <s v="Md. Khorshed Alam"/>
    <s v="8801711085171"/>
    <s v="alamm@unhcr.org"/>
    <s v="UNHCR-NGOF"/>
  </r>
  <r>
    <n v="4949"/>
    <s v="UNHCR"/>
    <s v="NGOF"/>
    <s v="UNHCR"/>
    <s v="WASH"/>
    <x v="0"/>
    <x v="12"/>
    <s v="# of water network"/>
    <m/>
    <n v="17"/>
    <s v="completed"/>
    <s v="Chittagong"/>
    <s v="Cox's Bazar"/>
    <x v="1"/>
    <s v="Nhilla"/>
    <s v="Camp 26"/>
    <x v="4"/>
    <d v="2022-12-01T00:00:00"/>
    <x v="0"/>
    <m/>
    <m/>
    <m/>
    <m/>
    <m/>
    <s v="Md. Khorshed Alam"/>
    <s v="8801711085171"/>
    <s v="alamm@unhcr.org"/>
    <s v="UNHCR-NGOF"/>
  </r>
  <r>
    <n v="4950"/>
    <s v="UNHCR"/>
    <s v="NGOF"/>
    <s v="UNHCR"/>
    <s v="WASH"/>
    <x v="1"/>
    <x v="8"/>
    <s v="# of FSM Site"/>
    <m/>
    <n v="3"/>
    <s v="completed"/>
    <s v="Chittagong"/>
    <s v="Cox's Bazar"/>
    <x v="1"/>
    <s v="Nhilla"/>
    <s v="Camp 26"/>
    <x v="4"/>
    <d v="2022-12-01T00:00:00"/>
    <x v="0"/>
    <m/>
    <m/>
    <m/>
    <m/>
    <m/>
    <s v="Md. Khorshed Alam"/>
    <s v="8801711085171"/>
    <s v="alamm@unhcr.org"/>
    <s v="UNHCR-NGOF"/>
  </r>
  <r>
    <n v="4951"/>
    <s v="UNHCR"/>
    <s v="NGOF"/>
    <s v="UNHCR"/>
    <s v="WASH"/>
    <x v="1"/>
    <x v="2"/>
    <s v="# of FSM Site"/>
    <m/>
    <n v="3"/>
    <s v="completed"/>
    <s v="Chittagong"/>
    <s v="Cox's Bazar"/>
    <x v="1"/>
    <s v="Nhilla"/>
    <s v="Camp 26"/>
    <x v="4"/>
    <d v="2022-12-01T00:00:00"/>
    <x v="0"/>
    <m/>
    <m/>
    <m/>
    <m/>
    <m/>
    <s v="Md. Khorshed Alam"/>
    <s v="8801711085171"/>
    <s v="alamm@unhcr.org"/>
    <s v="UNHCR-NGOF"/>
  </r>
  <r>
    <n v="4952"/>
    <s v="UNHCR"/>
    <s v="NGOF"/>
    <s v="UNHCR"/>
    <s v="WASH"/>
    <x v="1"/>
    <x v="9"/>
    <s v="# of door"/>
    <m/>
    <n v="400"/>
    <s v="completed"/>
    <s v="Chittagong"/>
    <s v="Cox's Bazar"/>
    <x v="1"/>
    <s v="Nhilla"/>
    <s v="Camp 26"/>
    <x v="4"/>
    <d v="2022-12-01T00:00:00"/>
    <x v="0"/>
    <m/>
    <m/>
    <m/>
    <m/>
    <m/>
    <s v="Md. Khorshed Alam"/>
    <s v="8801711085171"/>
    <s v="alamm@unhcr.org"/>
    <s v="UNHCR-NGOF"/>
  </r>
  <r>
    <n v="4953"/>
    <s v="UNHCR"/>
    <s v="NGOF"/>
    <s v="UNHCR"/>
    <s v="WASH"/>
    <x v="1"/>
    <x v="3"/>
    <s v="# of door"/>
    <m/>
    <n v="301"/>
    <s v="completed"/>
    <s v="Chittagong"/>
    <s v="Cox's Bazar"/>
    <x v="1"/>
    <s v="Nhilla"/>
    <s v="Camp 26"/>
    <x v="4"/>
    <d v="2022-12-01T00:00:00"/>
    <x v="0"/>
    <m/>
    <m/>
    <m/>
    <m/>
    <m/>
    <s v="Md. Khorshed Alam"/>
    <s v="8801711085171"/>
    <s v="alamm@unhcr.org"/>
    <s v="UNHCR-NGOF"/>
  </r>
  <r>
    <n v="4954"/>
    <s v="UNHCR"/>
    <s v="NGOF"/>
    <s v="UNHCR"/>
    <s v="WASH"/>
    <x v="2"/>
    <x v="10"/>
    <s v="# of HP sessions at community level"/>
    <m/>
    <n v="134"/>
    <s v="completed"/>
    <s v="Chittagong"/>
    <s v="Cox's Bazar"/>
    <x v="1"/>
    <s v="Nhilla"/>
    <s v="Camp 26"/>
    <x v="4"/>
    <d v="2022-12-01T00:00:00"/>
    <x v="0"/>
    <m/>
    <m/>
    <m/>
    <m/>
    <m/>
    <s v="Md. Khorshed Alam"/>
    <s v="8801711085171"/>
    <s v="alamm@unhcr.org"/>
    <s v="UNHCR-NGOF"/>
  </r>
  <r>
    <n v="4955"/>
    <s v="UNHCR"/>
    <s v="NGOF"/>
    <s v="UNHCR"/>
    <s v="WASH"/>
    <x v="2"/>
    <x v="4"/>
    <s v="# of HP sessions at HH level"/>
    <m/>
    <n v="3774"/>
    <s v="completed"/>
    <s v="Chittagong"/>
    <s v="Cox's Bazar"/>
    <x v="1"/>
    <s v="Nhilla"/>
    <s v="Camp 26"/>
    <x v="4"/>
    <d v="2022-12-01T00:00:00"/>
    <x v="0"/>
    <m/>
    <m/>
    <m/>
    <m/>
    <m/>
    <s v="Md. Khorshed Alam"/>
    <s v="8801711085171"/>
    <s v="alamm@unhcr.org"/>
    <s v="UNHCR-NGOF"/>
  </r>
  <r>
    <n v="4956"/>
    <s v="UNHCR"/>
    <s v="NGOF"/>
    <s v="UNHCR"/>
    <s v="WASH"/>
    <x v="2"/>
    <x v="38"/>
    <s v="# of HP sessions at institution level"/>
    <m/>
    <n v="8"/>
    <s v="completed"/>
    <s v="Chittagong"/>
    <s v="Cox's Bazar"/>
    <x v="1"/>
    <s v="Nhilla"/>
    <s v="Camp 26"/>
    <x v="4"/>
    <d v="2022-12-01T00:00:00"/>
    <x v="0"/>
    <m/>
    <m/>
    <m/>
    <m/>
    <m/>
    <s v="Md. Khorshed Alam"/>
    <s v="8801711085171"/>
    <s v="alamm@unhcr.org"/>
    <s v="UNHCR-NGOF"/>
  </r>
  <r>
    <n v="4957"/>
    <s v="UNHCR"/>
    <s v="NGOF"/>
    <s v="UNHCR"/>
    <s v="WASH"/>
    <x v="2"/>
    <x v="19"/>
    <s v="# of estimated persons reached by mass-media campaign"/>
    <m/>
    <n v="8"/>
    <s v="completed"/>
    <s v="Chittagong"/>
    <s v="Cox's Bazar"/>
    <x v="1"/>
    <s v="Nhilla"/>
    <s v="Camp 26"/>
    <x v="4"/>
    <d v="2022-12-01T00:00:00"/>
    <x v="0"/>
    <m/>
    <m/>
    <m/>
    <m/>
    <m/>
    <s v="Md. Khorshed Alam"/>
    <s v="8801711085171"/>
    <s v="alamm@unhcr.org"/>
    <s v="UNHCR-NGOF"/>
  </r>
  <r>
    <n v="4958"/>
    <s v="UNHCR"/>
    <s v="NGOF"/>
    <s v="UNHCR"/>
    <s v="WASH"/>
    <x v="3"/>
    <x v="5"/>
    <s v="# of campaign per camp "/>
    <m/>
    <n v="8"/>
    <s v="completed"/>
    <s v="Chittagong"/>
    <s v="Cox's Bazar"/>
    <x v="1"/>
    <s v="Nhilla"/>
    <s v="Camp 26"/>
    <x v="4"/>
    <d v="2022-12-01T00:00:00"/>
    <x v="0"/>
    <m/>
    <m/>
    <m/>
    <m/>
    <m/>
    <s v="Md. Khorshed Alam"/>
    <s v="8801711085171"/>
    <s v="alamm@unhcr.org"/>
    <s v="UNHCR-NGOF"/>
  </r>
  <r>
    <n v="4959"/>
    <s v="UNHCR"/>
    <s v="NGOF"/>
    <s v="UNHCR"/>
    <s v="WASH"/>
    <x v="3"/>
    <x v="22"/>
    <s v="# of pit"/>
    <m/>
    <n v="3"/>
    <s v="completed"/>
    <s v="Chittagong"/>
    <s v="Cox's Bazar"/>
    <x v="1"/>
    <s v="Nhilla"/>
    <s v="Camp 26"/>
    <x v="4"/>
    <d v="2022-12-01T00:00:00"/>
    <x v="0"/>
    <m/>
    <m/>
    <m/>
    <m/>
    <m/>
    <s v="Md. Khorshed Alam"/>
    <s v="8801711085171"/>
    <s v="alamm@unhcr.org"/>
    <s v="UNHCR-NGOF"/>
  </r>
  <r>
    <n v="4960"/>
    <s v="UNHCR"/>
    <s v="NGOF"/>
    <s v="UNHCR"/>
    <s v="WASH"/>
    <x v="3"/>
    <x v="6"/>
    <s v="# of plant"/>
    <m/>
    <n v="2"/>
    <s v="completed"/>
    <s v="Chittagong"/>
    <s v="Cox's Bazar"/>
    <x v="1"/>
    <s v="Nhilla"/>
    <s v="Camp 26"/>
    <x v="4"/>
    <d v="2022-12-01T00:00:00"/>
    <x v="0"/>
    <m/>
    <m/>
    <m/>
    <m/>
    <m/>
    <s v="Md. Khorshed Alam"/>
    <s v="8801711085171"/>
    <s v="alamm@unhcr.org"/>
    <s v="UNHCR-NGOF"/>
  </r>
  <r>
    <n v="4961"/>
    <s v="UNHCR"/>
    <s v="NGOF"/>
    <s v="UNHCR"/>
    <s v="WASH"/>
    <x v="0"/>
    <x v="12"/>
    <s v="# of water network"/>
    <m/>
    <n v="2"/>
    <s v="completed"/>
    <s v="Chittagong"/>
    <s v="Cox's Bazar"/>
    <x v="1"/>
    <s v="Nhilla"/>
    <s v="Camp 27"/>
    <x v="4"/>
    <d v="2022-12-01T00:00:00"/>
    <x v="0"/>
    <m/>
    <m/>
    <m/>
    <m/>
    <m/>
    <s v="Md. Khorshed Alam"/>
    <s v="8801711085171"/>
    <s v="alamm@unhcr.org"/>
    <s v="UNHCR-NGOF"/>
  </r>
  <r>
    <n v="4962"/>
    <s v="UNHCR"/>
    <s v="NGOF"/>
    <s v="UNHCR"/>
    <s v="WASH"/>
    <x v="1"/>
    <x v="8"/>
    <s v="# of FSM Site"/>
    <m/>
    <n v="2"/>
    <s v="completed"/>
    <s v="Chittagong"/>
    <s v="Cox's Bazar"/>
    <x v="1"/>
    <s v="Nhilla"/>
    <s v="Camp 27"/>
    <x v="4"/>
    <d v="2022-12-01T00:00:00"/>
    <x v="0"/>
    <m/>
    <m/>
    <m/>
    <m/>
    <m/>
    <s v="Md. Khorshed Alam"/>
    <s v="8801711085171"/>
    <s v="alamm@unhcr.org"/>
    <s v="UNHCR-NGOF"/>
  </r>
  <r>
    <n v="4963"/>
    <s v="UNHCR"/>
    <s v="NGOF"/>
    <s v="UNHCR"/>
    <s v="WASH"/>
    <x v="1"/>
    <x v="2"/>
    <s v="# of FSM Site"/>
    <m/>
    <n v="1"/>
    <s v="completed"/>
    <s v="Chittagong"/>
    <s v="Cox's Bazar"/>
    <x v="1"/>
    <s v="Nhilla"/>
    <s v="Camp 27"/>
    <x v="4"/>
    <d v="2022-12-01T00:00:00"/>
    <x v="0"/>
    <m/>
    <m/>
    <m/>
    <m/>
    <m/>
    <s v="Md. Khorshed Alam"/>
    <s v="8801711085171"/>
    <s v="alamm@unhcr.org"/>
    <s v="UNHCR-NGOF"/>
  </r>
  <r>
    <n v="4964"/>
    <s v="UNHCR"/>
    <s v="NGOF"/>
    <s v="UNHCR"/>
    <s v="WASH"/>
    <x v="1"/>
    <x v="35"/>
    <s v="# of door "/>
    <m/>
    <n v="2"/>
    <s v="completed"/>
    <s v="Chittagong"/>
    <s v="Cox's Bazar"/>
    <x v="1"/>
    <s v="Nhilla"/>
    <s v="Nayapara RC"/>
    <x v="4"/>
    <d v="2022-12-01T00:00:00"/>
    <x v="0"/>
    <m/>
    <m/>
    <m/>
    <m/>
    <m/>
    <s v="Md. Khorshed Alam"/>
    <s v="8801711085171"/>
    <s v="alamm@unhcr.org"/>
    <s v="UNHCR-NGOF"/>
  </r>
  <r>
    <n v="4965"/>
    <s v="UNHCR"/>
    <s v="NGOF"/>
    <s v="UNHCR"/>
    <s v="WASH"/>
    <x v="1"/>
    <x v="8"/>
    <s v="# of FSM Site"/>
    <m/>
    <n v="1"/>
    <s v="completed"/>
    <s v="Chittagong"/>
    <s v="Cox's Bazar"/>
    <x v="1"/>
    <s v="Nhilla"/>
    <s v="Nayapara RC"/>
    <x v="4"/>
    <d v="2022-12-01T00:00:00"/>
    <x v="0"/>
    <m/>
    <m/>
    <m/>
    <m/>
    <m/>
    <s v="Md. Khorshed Alam"/>
    <s v="8801711085171"/>
    <s v="alamm@unhcr.org"/>
    <s v="UNHCR-NGOF"/>
  </r>
  <r>
    <n v="4966"/>
    <s v="UNHCR"/>
    <s v="NGOF"/>
    <s v="UNHCR"/>
    <s v="WASH"/>
    <x v="1"/>
    <x v="2"/>
    <s v="# of FSM Site"/>
    <m/>
    <n v="1"/>
    <s v="completed"/>
    <s v="Chittagong"/>
    <s v="Cox's Bazar"/>
    <x v="1"/>
    <s v="Nhilla"/>
    <s v="Nayapara RC"/>
    <x v="4"/>
    <d v="2022-12-01T00:00:00"/>
    <x v="0"/>
    <m/>
    <m/>
    <m/>
    <m/>
    <m/>
    <s v="Md. Khorshed Alam"/>
    <s v="8801711085171"/>
    <s v="alamm@unhcr.org"/>
    <s v="UNHCR-NGOF"/>
  </r>
  <r>
    <n v="4967"/>
    <s v="UNHCR"/>
    <s v="NGOF"/>
    <s v="UNHCR"/>
    <s v="WASH"/>
    <x v="1"/>
    <x v="32"/>
    <s v="# of door"/>
    <m/>
    <n v="1"/>
    <s v="completed"/>
    <s v="Chittagong"/>
    <s v="Cox's Bazar"/>
    <x v="1"/>
    <s v="Nhilla"/>
    <s v="Nayapara RC"/>
    <x v="4"/>
    <d v="2022-12-01T00:00:00"/>
    <x v="0"/>
    <m/>
    <m/>
    <m/>
    <m/>
    <m/>
    <s v="Md. Khorshed Alam"/>
    <s v="8801711085171"/>
    <s v="alamm@unhcr.org"/>
    <s v="UNHCR-NGOF"/>
  </r>
  <r>
    <n v="4968"/>
    <s v="UNHCR"/>
    <s v="NGOF"/>
    <s v="UNHCR"/>
    <s v="WASH"/>
    <x v="1"/>
    <x v="9"/>
    <s v="# of door"/>
    <m/>
    <n v="110"/>
    <s v="completed"/>
    <s v="Chittagong"/>
    <s v="Cox's Bazar"/>
    <x v="1"/>
    <s v="Nhilla"/>
    <s v="Nayapara RC"/>
    <x v="4"/>
    <d v="2022-12-01T00:00:00"/>
    <x v="0"/>
    <m/>
    <m/>
    <m/>
    <m/>
    <m/>
    <s v="Md. Khorshed Alam"/>
    <s v="8801711085171"/>
    <s v="alamm@unhcr.org"/>
    <s v="UNHCR-NGOF"/>
  </r>
  <r>
    <n v="4969"/>
    <s v="UNHCR"/>
    <s v="NGOF"/>
    <s v="UNHCR"/>
    <s v="WASH"/>
    <x v="1"/>
    <x v="3"/>
    <s v="# of door"/>
    <m/>
    <n v="277"/>
    <s v="completed"/>
    <s v="Chittagong"/>
    <s v="Cox's Bazar"/>
    <x v="1"/>
    <s v="Nhilla"/>
    <s v="Nayapara RC"/>
    <x v="4"/>
    <d v="2022-12-01T00:00:00"/>
    <x v="0"/>
    <m/>
    <m/>
    <m/>
    <m/>
    <m/>
    <s v="Md. Khorshed Alam"/>
    <s v="8801711085171"/>
    <s v="alamm@unhcr.org"/>
    <s v="UNHCR-NGOF"/>
  </r>
  <r>
    <n v="4970"/>
    <s v="UNHCR"/>
    <s v="NGOF"/>
    <s v="UNHCR"/>
    <s v="WASH"/>
    <x v="2"/>
    <x v="10"/>
    <s v="# of HP sessions at community level"/>
    <m/>
    <n v="87"/>
    <s v="completed"/>
    <s v="Chittagong"/>
    <s v="Cox's Bazar"/>
    <x v="1"/>
    <s v="Nhilla"/>
    <s v="Nayapara RC"/>
    <x v="4"/>
    <d v="2022-12-01T00:00:00"/>
    <x v="0"/>
    <m/>
    <m/>
    <m/>
    <m/>
    <m/>
    <s v="Md. Khorshed Alam"/>
    <s v="8801711085171"/>
    <s v="alamm@unhcr.org"/>
    <s v="UNHCR-NGOF"/>
  </r>
  <r>
    <n v="4971"/>
    <s v="UNHCR"/>
    <s v="NGOF"/>
    <s v="UNHCR"/>
    <s v="WASH"/>
    <x v="2"/>
    <x v="4"/>
    <s v="# of HP sessions at HH level"/>
    <m/>
    <n v="2785"/>
    <s v="completed"/>
    <s v="Chittagong"/>
    <s v="Cox's Bazar"/>
    <x v="1"/>
    <s v="Nhilla"/>
    <s v="Nayapara RC"/>
    <x v="4"/>
    <d v="2022-12-01T00:00:00"/>
    <x v="0"/>
    <m/>
    <m/>
    <m/>
    <m/>
    <m/>
    <s v="Md. Khorshed Alam"/>
    <s v="8801711085171"/>
    <s v="alamm@unhcr.org"/>
    <s v="UNHCR-NGOF"/>
  </r>
  <r>
    <n v="4972"/>
    <s v="UNHCR"/>
    <s v="NGOF"/>
    <s v="UNHCR"/>
    <s v="WASH"/>
    <x v="2"/>
    <x v="38"/>
    <s v="# of HP sessions at institution level"/>
    <m/>
    <n v="7"/>
    <s v="completed"/>
    <s v="Chittagong"/>
    <s v="Cox's Bazar"/>
    <x v="1"/>
    <s v="Nhilla"/>
    <s v="Nayapara RC"/>
    <x v="4"/>
    <d v="2022-12-01T00:00:00"/>
    <x v="0"/>
    <m/>
    <m/>
    <m/>
    <m/>
    <m/>
    <s v="Md. Khorshed Alam"/>
    <s v="8801711085171"/>
    <s v="alamm@unhcr.org"/>
    <s v="UNHCR-NGOF"/>
  </r>
  <r>
    <n v="4973"/>
    <s v="UNHCR"/>
    <s v="NGOF"/>
    <s v="UNHCR"/>
    <s v="WASH"/>
    <x v="2"/>
    <x v="19"/>
    <s v="# of estimated persons reached by mass-media campaign"/>
    <m/>
    <n v="8"/>
    <s v="completed"/>
    <s v="Chittagong"/>
    <s v="Cox's Bazar"/>
    <x v="1"/>
    <s v="Nhilla"/>
    <s v="Nayapara RC"/>
    <x v="4"/>
    <d v="2022-12-01T00:00:00"/>
    <x v="0"/>
    <m/>
    <m/>
    <m/>
    <m/>
    <m/>
    <s v="Md. Khorshed Alam"/>
    <s v="8801711085171"/>
    <s v="alamm@unhcr.org"/>
    <s v="UNHCR-NGOF"/>
  </r>
  <r>
    <n v="4974"/>
    <s v="UNHCR"/>
    <s v="NGOF"/>
    <s v="UNHCR"/>
    <s v="WASH"/>
    <x v="3"/>
    <x v="6"/>
    <s v="# of plant"/>
    <m/>
    <n v="2"/>
    <s v="completed"/>
    <s v="Chittagong"/>
    <s v="Cox's Bazar"/>
    <x v="1"/>
    <s v="Nhilla"/>
    <s v="Nayapara RC"/>
    <x v="4"/>
    <d v="2022-12-01T00:00:00"/>
    <x v="0"/>
    <m/>
    <m/>
    <m/>
    <m/>
    <m/>
    <s v="Md. Khorshed Alam"/>
    <s v="8801711085171"/>
    <s v="alamm@unhcr.org"/>
    <s v="UNHCR-NGOF"/>
  </r>
  <r>
    <n v="4975"/>
    <s v="UNHCR"/>
    <s v="NGOF"/>
    <s v="UNHCR"/>
    <s v="WASH"/>
    <x v="0"/>
    <x v="0"/>
    <s v="# of tube well"/>
    <m/>
    <n v="68"/>
    <s v="completed"/>
    <s v="Chittagong"/>
    <s v="Cox's Bazar"/>
    <x v="0"/>
    <s v="Palong Khali"/>
    <s v="Camp 04"/>
    <x v="5"/>
    <d v="2022-12-01T00:00:00"/>
    <x v="0"/>
    <m/>
    <m/>
    <m/>
    <m/>
    <m/>
    <s v="Md. Khorshed Alam"/>
    <s v="8801711085171"/>
    <s v="alamm@unhcr.org"/>
    <s v="UNHCR-NGOF"/>
  </r>
  <r>
    <n v="4976"/>
    <s v="UNHCR"/>
    <s v="NGOF"/>
    <s v="UNHCR"/>
    <s v="WASH"/>
    <x v="1"/>
    <x v="14"/>
    <s v="# of door"/>
    <m/>
    <n v="23"/>
    <s v="completed"/>
    <s v="Chittagong"/>
    <s v="Cox's Bazar"/>
    <x v="0"/>
    <s v="Palong Khali"/>
    <s v="Camp 04"/>
    <x v="5"/>
    <d v="2022-12-01T00:00:00"/>
    <x v="0"/>
    <m/>
    <m/>
    <m/>
    <m/>
    <m/>
    <s v="Md. Khorshed Alam"/>
    <s v="8801711085171"/>
    <s v="alamm@unhcr.org"/>
    <s v="UNHCR-NGOF"/>
  </r>
  <r>
    <n v="4977"/>
    <s v="UNHCR"/>
    <s v="NGOF"/>
    <s v="UNHCR"/>
    <s v="WASH"/>
    <x v="1"/>
    <x v="14"/>
    <s v="# of door"/>
    <m/>
    <n v="24"/>
    <s v="completed"/>
    <s v="Chittagong"/>
    <s v="Cox's Bazar"/>
    <x v="0"/>
    <s v="Palong Khali"/>
    <s v="Camp 04"/>
    <x v="5"/>
    <d v="2022-12-01T00:00:00"/>
    <x v="0"/>
    <m/>
    <m/>
    <m/>
    <m/>
    <m/>
    <s v="Md. Khorshed Alam"/>
    <s v="8801711085171"/>
    <s v="alamm@unhcr.org"/>
    <s v="UNHCR-NGOF"/>
  </r>
  <r>
    <n v="4978"/>
    <s v="UNHCR"/>
    <s v="NGOF"/>
    <s v="UNHCR"/>
    <s v="WASH"/>
    <x v="1"/>
    <x v="8"/>
    <s v="# of FSM Site"/>
    <m/>
    <n v="2"/>
    <s v="completed"/>
    <s v="Chittagong"/>
    <s v="Cox's Bazar"/>
    <x v="0"/>
    <s v="Palong Khali"/>
    <s v="Camp 04"/>
    <x v="5"/>
    <d v="2022-12-01T00:00:00"/>
    <x v="0"/>
    <m/>
    <m/>
    <m/>
    <m/>
    <m/>
    <s v="Md. Khorshed Alam"/>
    <s v="8801711085171"/>
    <s v="alamm@unhcr.org"/>
    <s v="UNHCR-NGOF"/>
  </r>
  <r>
    <n v="4979"/>
    <s v="UNHCR"/>
    <s v="NGOF"/>
    <s v="UNHCR"/>
    <s v="WASH"/>
    <x v="1"/>
    <x v="2"/>
    <s v="# of FSM Site"/>
    <m/>
    <n v="1"/>
    <s v="completed"/>
    <s v="Chittagong"/>
    <s v="Cox's Bazar"/>
    <x v="0"/>
    <s v="Palong Khali"/>
    <s v="Camp 04"/>
    <x v="5"/>
    <d v="2022-12-01T00:00:00"/>
    <x v="0"/>
    <m/>
    <m/>
    <m/>
    <m/>
    <m/>
    <s v="Md. Khorshed Alam"/>
    <s v="8801711085171"/>
    <s v="alamm@unhcr.org"/>
    <s v="UNHCR-NGOF"/>
  </r>
  <r>
    <n v="4980"/>
    <s v="UNHCR"/>
    <s v="NGOF"/>
    <s v="UNHCR"/>
    <s v="WASH"/>
    <x v="1"/>
    <x v="17"/>
    <s v="# of door"/>
    <m/>
    <n v="18"/>
    <s v="completed"/>
    <s v="Chittagong"/>
    <s v="Cox's Bazar"/>
    <x v="0"/>
    <s v="Palong Khali"/>
    <s v="Camp 04"/>
    <x v="5"/>
    <d v="2022-12-01T00:00:00"/>
    <x v="0"/>
    <m/>
    <m/>
    <m/>
    <m/>
    <m/>
    <s v="Md. Khorshed Alam"/>
    <s v="8801711085171"/>
    <s v="alamm@unhcr.org"/>
    <s v="UNHCR-NGOF"/>
  </r>
  <r>
    <n v="4981"/>
    <s v="UNHCR"/>
    <s v="NGOF"/>
    <s v="UNHCR"/>
    <s v="WASH"/>
    <x v="1"/>
    <x v="9"/>
    <s v="# of door"/>
    <m/>
    <n v="81"/>
    <s v="completed"/>
    <s v="Chittagong"/>
    <s v="Cox's Bazar"/>
    <x v="0"/>
    <s v="Palong Khali"/>
    <s v="Camp 04"/>
    <x v="5"/>
    <d v="2022-12-01T00:00:00"/>
    <x v="0"/>
    <m/>
    <m/>
    <m/>
    <m/>
    <m/>
    <s v="Md. Khorshed Alam"/>
    <s v="8801711085171"/>
    <s v="alamm@unhcr.org"/>
    <s v="UNHCR-NGOF"/>
  </r>
  <r>
    <n v="4982"/>
    <s v="UNHCR"/>
    <s v="NGOF"/>
    <s v="UNHCR"/>
    <s v="WASH"/>
    <x v="1"/>
    <x v="3"/>
    <s v="# of door"/>
    <m/>
    <n v="511"/>
    <s v="completed"/>
    <s v="Chittagong"/>
    <s v="Cox's Bazar"/>
    <x v="0"/>
    <s v="Palong Khali"/>
    <s v="Camp 04"/>
    <x v="5"/>
    <d v="2022-12-01T00:00:00"/>
    <x v="0"/>
    <m/>
    <m/>
    <m/>
    <m/>
    <m/>
    <s v="Md. Khorshed Alam"/>
    <s v="8801711085171"/>
    <s v="alamm@unhcr.org"/>
    <s v="UNHCR-NGOF"/>
  </r>
  <r>
    <n v="4983"/>
    <s v="UNHCR"/>
    <s v="NGOF"/>
    <s v="UNHCR"/>
    <s v="WASH"/>
    <x v="2"/>
    <x v="10"/>
    <s v="# of HP sessions at community level"/>
    <m/>
    <n v="134"/>
    <s v="completed"/>
    <s v="Chittagong"/>
    <s v="Cox's Bazar"/>
    <x v="0"/>
    <s v="Palong Khali"/>
    <s v="Camp 04"/>
    <x v="5"/>
    <d v="2022-12-01T00:00:00"/>
    <x v="0"/>
    <m/>
    <m/>
    <m/>
    <m/>
    <m/>
    <s v="Md. Khorshed Alam"/>
    <s v="8801711085171"/>
    <s v="alamm@unhcr.org"/>
    <s v="UNHCR-NGOF"/>
  </r>
  <r>
    <n v="4984"/>
    <s v="UNHCR"/>
    <s v="NGOF"/>
    <s v="UNHCR"/>
    <s v="WASH"/>
    <x v="2"/>
    <x v="4"/>
    <s v="# of HP sessions at HH level"/>
    <m/>
    <n v="3240"/>
    <s v="completed"/>
    <s v="Chittagong"/>
    <s v="Cox's Bazar"/>
    <x v="0"/>
    <s v="Palong Khali"/>
    <s v="Camp 04"/>
    <x v="5"/>
    <d v="2022-12-01T00:00:00"/>
    <x v="0"/>
    <m/>
    <m/>
    <m/>
    <m/>
    <m/>
    <s v="Md. Khorshed Alam"/>
    <s v="8801711085171"/>
    <s v="alamm@unhcr.org"/>
    <s v="UNHCR-NGOF"/>
  </r>
  <r>
    <n v="4985"/>
    <s v="UNHCR"/>
    <s v="NGOF"/>
    <s v="UNHCR"/>
    <s v="WASH"/>
    <x v="2"/>
    <x v="38"/>
    <s v="# of HP sessions at institution level"/>
    <m/>
    <n v="5"/>
    <s v="completed"/>
    <s v="Chittagong"/>
    <s v="Cox's Bazar"/>
    <x v="0"/>
    <s v="Palong Khali"/>
    <s v="Camp 04"/>
    <x v="5"/>
    <d v="2022-12-01T00:00:00"/>
    <x v="0"/>
    <m/>
    <m/>
    <m/>
    <m/>
    <m/>
    <s v="Md. Khorshed Alam"/>
    <s v="8801711085171"/>
    <s v="alamm@unhcr.org"/>
    <s v="UNHCR-NGOF"/>
  </r>
  <r>
    <n v="4986"/>
    <s v="UNHCR"/>
    <s v="NGOF"/>
    <s v="UNHCR"/>
    <s v="WASH"/>
    <x v="2"/>
    <x v="19"/>
    <s v="# of estimated persons reached by mass-media campaign"/>
    <m/>
    <n v="12"/>
    <s v="completed"/>
    <s v="Chittagong"/>
    <s v="Cox's Bazar"/>
    <x v="0"/>
    <s v="Palong Khali"/>
    <s v="Camp 04"/>
    <x v="5"/>
    <d v="2022-12-01T00:00:00"/>
    <x v="0"/>
    <m/>
    <m/>
    <m/>
    <m/>
    <m/>
    <s v="Md. Khorshed Alam"/>
    <s v="8801711085171"/>
    <s v="alamm@unhcr.org"/>
    <s v="UNHCR-NGOF"/>
  </r>
  <r>
    <n v="4987"/>
    <s v="UNHCR"/>
    <s v="NGOF"/>
    <s v="UNHCR"/>
    <s v="WASH"/>
    <x v="2"/>
    <x v="21"/>
    <s v="# of handwashing station"/>
    <m/>
    <n v="15"/>
    <s v="completed"/>
    <s v="Chittagong"/>
    <s v="Cox's Bazar"/>
    <x v="0"/>
    <s v="Palong Khali"/>
    <s v="Camp 04"/>
    <x v="5"/>
    <d v="2022-12-01T00:00:00"/>
    <x v="0"/>
    <m/>
    <m/>
    <m/>
    <m/>
    <m/>
    <s v="Md. Khorshed Alam"/>
    <s v="8801711085171"/>
    <s v="alamm@unhcr.org"/>
    <s v="UNHCR-NGOF"/>
  </r>
  <r>
    <n v="4988"/>
    <s v="UNHCR"/>
    <s v="NGOF"/>
    <s v="UNHCR"/>
    <s v="WASH"/>
    <x v="2"/>
    <x v="41"/>
    <s v="# of household"/>
    <m/>
    <n v="980"/>
    <s v="completed"/>
    <s v="Chittagong"/>
    <s v="Cox's Bazar"/>
    <x v="0"/>
    <s v="Palong Khali"/>
    <s v="Camp 04"/>
    <x v="5"/>
    <d v="2022-12-01T00:00:00"/>
    <x v="0"/>
    <m/>
    <m/>
    <m/>
    <m/>
    <m/>
    <s v="Md. Khorshed Alam"/>
    <s v="8801711085171"/>
    <s v="alamm@unhcr.org"/>
    <s v="UNHCR-NGOF"/>
  </r>
  <r>
    <n v="4989"/>
    <s v="UNHCR"/>
    <s v="NGOF"/>
    <s v="UNHCR"/>
    <s v="WASH"/>
    <x v="3"/>
    <x v="6"/>
    <s v="# of plant"/>
    <m/>
    <n v="1"/>
    <s v="completed"/>
    <s v="Chittagong"/>
    <s v="Cox's Bazar"/>
    <x v="0"/>
    <s v="Palong Khali"/>
    <s v="Camp 04"/>
    <x v="5"/>
    <d v="2022-12-01T00:00:00"/>
    <x v="0"/>
    <m/>
    <m/>
    <m/>
    <m/>
    <m/>
    <s v="Md. Khorshed Alam"/>
    <s v="8801711085171"/>
    <s v="alamm@unhcr.org"/>
    <s v="UNHCR-NGOF"/>
  </r>
  <r>
    <n v="4990"/>
    <s v="UNHCR"/>
    <s v="NGOF"/>
    <s v="UNHCR"/>
    <s v="WASH"/>
    <x v="0"/>
    <x v="0"/>
    <s v="# of tube well"/>
    <m/>
    <n v="14"/>
    <s v="completed"/>
    <s v="Chittagong"/>
    <s v="Cox's Bazar"/>
    <x v="0"/>
    <s v="Palong Khali"/>
    <s v="Camp 05"/>
    <x v="5"/>
    <d v="2022-12-01T00:00:00"/>
    <x v="0"/>
    <m/>
    <m/>
    <m/>
    <m/>
    <m/>
    <s v="Md. Khorshed Alam"/>
    <s v="8801711085171"/>
    <s v="alamm@unhcr.org"/>
    <s v="UNHCR-NGOF"/>
  </r>
  <r>
    <n v="4991"/>
    <s v="UNHCR"/>
    <s v="NGOF"/>
    <s v="UNHCR"/>
    <s v="WASH"/>
    <x v="0"/>
    <x v="12"/>
    <s v="# of water network"/>
    <m/>
    <n v="2"/>
    <s v="completed"/>
    <s v="Chittagong"/>
    <s v="Cox's Bazar"/>
    <x v="0"/>
    <s v="Palong Khali"/>
    <s v="Camp 05"/>
    <x v="5"/>
    <d v="2022-12-01T00:00:00"/>
    <x v="0"/>
    <m/>
    <m/>
    <m/>
    <m/>
    <m/>
    <s v="Md. Khorshed Alam"/>
    <s v="8801711085171"/>
    <s v="alamm@unhcr.org"/>
    <s v="UNHCR-NGOF"/>
  </r>
  <r>
    <n v="4992"/>
    <s v="UNHCR"/>
    <s v="NGOF"/>
    <s v="UNHCR"/>
    <s v="WASH"/>
    <x v="1"/>
    <x v="14"/>
    <s v="# of door"/>
    <m/>
    <n v="45"/>
    <s v="completed"/>
    <s v="Chittagong"/>
    <s v="Cox's Bazar"/>
    <x v="0"/>
    <s v="Palong Khali"/>
    <s v="Camp 05"/>
    <x v="5"/>
    <d v="2022-12-01T00:00:00"/>
    <x v="0"/>
    <m/>
    <m/>
    <m/>
    <m/>
    <m/>
    <s v="Md. Khorshed Alam"/>
    <s v="8801711085171"/>
    <s v="alamm@unhcr.org"/>
    <s v="UNHCR-NGOF"/>
  </r>
  <r>
    <n v="4993"/>
    <s v="UNHCR"/>
    <s v="NGOF"/>
    <s v="UNHCR"/>
    <s v="WASH"/>
    <x v="1"/>
    <x v="8"/>
    <s v="# of FSM Site"/>
    <m/>
    <n v="4"/>
    <s v="completed"/>
    <s v="Chittagong"/>
    <s v="Cox's Bazar"/>
    <x v="0"/>
    <s v="Palong Khali"/>
    <s v="Camp 05"/>
    <x v="5"/>
    <d v="2022-12-01T00:00:00"/>
    <x v="0"/>
    <m/>
    <m/>
    <m/>
    <m/>
    <m/>
    <s v="Md. Khorshed Alam"/>
    <s v="8801711085171"/>
    <s v="alamm@unhcr.org"/>
    <s v="UNHCR-NGOF"/>
  </r>
  <r>
    <n v="4994"/>
    <s v="UNHCR"/>
    <s v="NGOF"/>
    <s v="UNHCR"/>
    <s v="WASH"/>
    <x v="1"/>
    <x v="2"/>
    <s v="# of FSM Site"/>
    <m/>
    <n v="1"/>
    <s v="completed"/>
    <s v="Chittagong"/>
    <s v="Cox's Bazar"/>
    <x v="0"/>
    <s v="Palong Khali"/>
    <s v="Camp 05"/>
    <x v="5"/>
    <d v="2022-12-01T00:00:00"/>
    <x v="0"/>
    <m/>
    <m/>
    <m/>
    <m/>
    <m/>
    <s v="Md. Khorshed Alam"/>
    <s v="8801711085171"/>
    <s v="alamm@unhcr.org"/>
    <s v="UNHCR-NGOF"/>
  </r>
  <r>
    <n v="4995"/>
    <s v="UNHCR"/>
    <s v="NGOF"/>
    <s v="UNHCR"/>
    <s v="WASH"/>
    <x v="1"/>
    <x v="17"/>
    <s v="# of door"/>
    <m/>
    <n v="35"/>
    <s v="completed"/>
    <s v="Chittagong"/>
    <s v="Cox's Bazar"/>
    <x v="0"/>
    <s v="Palong Khali"/>
    <s v="Camp 05"/>
    <x v="5"/>
    <d v="2022-12-01T00:00:00"/>
    <x v="0"/>
    <m/>
    <m/>
    <m/>
    <m/>
    <m/>
    <s v="Md. Khorshed Alam"/>
    <s v="8801711085171"/>
    <s v="alamm@unhcr.org"/>
    <s v="UNHCR-NGOF"/>
  </r>
  <r>
    <n v="4996"/>
    <s v="UNHCR"/>
    <s v="NGOF"/>
    <s v="UNHCR"/>
    <s v="WASH"/>
    <x v="1"/>
    <x v="9"/>
    <s v="# of door"/>
    <m/>
    <n v="80"/>
    <s v="completed"/>
    <s v="Chittagong"/>
    <s v="Cox's Bazar"/>
    <x v="0"/>
    <s v="Palong Khali"/>
    <s v="Camp 05"/>
    <x v="5"/>
    <d v="2022-12-01T00:00:00"/>
    <x v="0"/>
    <m/>
    <m/>
    <m/>
    <m/>
    <m/>
    <s v="Md. Khorshed Alam"/>
    <s v="8801711085171"/>
    <s v="alamm@unhcr.org"/>
    <s v="UNHCR-NGOF"/>
  </r>
  <r>
    <n v="4997"/>
    <s v="UNHCR"/>
    <s v="NGOF"/>
    <s v="UNHCR"/>
    <s v="WASH"/>
    <x v="1"/>
    <x v="3"/>
    <s v="# of door"/>
    <m/>
    <n v="188"/>
    <s v="completed"/>
    <s v="Chittagong"/>
    <s v="Cox's Bazar"/>
    <x v="0"/>
    <s v="Palong Khali"/>
    <s v="Camp 05"/>
    <x v="5"/>
    <d v="2022-12-01T00:00:00"/>
    <x v="0"/>
    <m/>
    <m/>
    <m/>
    <m/>
    <m/>
    <s v="Md. Khorshed Alam"/>
    <s v="8801711085171"/>
    <s v="alamm@unhcr.org"/>
    <s v="UNHCR-NGOF"/>
  </r>
  <r>
    <n v="4998"/>
    <s v="UNHCR"/>
    <s v="NGOF"/>
    <s v="UNHCR"/>
    <s v="WASH"/>
    <x v="2"/>
    <x v="10"/>
    <s v="# of HP sessions at community level"/>
    <m/>
    <n v="93"/>
    <s v="completed"/>
    <s v="Chittagong"/>
    <s v="Cox's Bazar"/>
    <x v="0"/>
    <s v="Palong Khali"/>
    <s v="Camp 05"/>
    <x v="5"/>
    <d v="2022-12-01T00:00:00"/>
    <x v="0"/>
    <m/>
    <m/>
    <m/>
    <m/>
    <m/>
    <s v="Md. Khorshed Alam"/>
    <s v="8801711085171"/>
    <s v="alamm@unhcr.org"/>
    <s v="UNHCR-NGOF"/>
  </r>
  <r>
    <n v="4999"/>
    <s v="UNHCR"/>
    <s v="NGOF"/>
    <s v="UNHCR"/>
    <s v="WASH"/>
    <x v="2"/>
    <x v="4"/>
    <s v="# of HP sessions at HH level"/>
    <m/>
    <n v="4043"/>
    <s v="completed"/>
    <s v="Chittagong"/>
    <s v="Cox's Bazar"/>
    <x v="0"/>
    <s v="Palong Khali"/>
    <s v="Camp 05"/>
    <x v="5"/>
    <d v="2022-12-01T00:00:00"/>
    <x v="0"/>
    <m/>
    <m/>
    <m/>
    <m/>
    <m/>
    <s v="Md. Khorshed Alam"/>
    <s v="8801711085171"/>
    <s v="alamm@unhcr.org"/>
    <s v="UNHCR-NGOF"/>
  </r>
  <r>
    <n v="5000"/>
    <s v="UNHCR"/>
    <s v="NGOF"/>
    <s v="UNHCR"/>
    <s v="WASH"/>
    <x v="2"/>
    <x v="38"/>
    <s v="# of HP sessions at institution level"/>
    <m/>
    <n v="6"/>
    <s v="completed"/>
    <s v="Chittagong"/>
    <s v="Cox's Bazar"/>
    <x v="0"/>
    <s v="Palong Khali"/>
    <s v="Camp 05"/>
    <x v="5"/>
    <d v="2022-12-01T00:00:00"/>
    <x v="0"/>
    <m/>
    <m/>
    <m/>
    <m/>
    <m/>
    <s v="Md. Khorshed Alam"/>
    <s v="8801711085171"/>
    <s v="alamm@unhcr.org"/>
    <s v="UNHCR-NGOF"/>
  </r>
  <r>
    <n v="5001"/>
    <s v="UNHCR"/>
    <s v="NGOF"/>
    <s v="UNHCR"/>
    <s v="WASH"/>
    <x v="2"/>
    <x v="19"/>
    <s v="# of estimated persons reached by mass-media campaign"/>
    <m/>
    <n v="1"/>
    <s v="completed"/>
    <s v="Chittagong"/>
    <s v="Cox's Bazar"/>
    <x v="0"/>
    <s v="Palong Khali"/>
    <s v="Camp 05"/>
    <x v="5"/>
    <d v="2022-12-01T00:00:00"/>
    <x v="0"/>
    <m/>
    <m/>
    <m/>
    <m/>
    <m/>
    <s v="Md. Khorshed Alam"/>
    <s v="8801711085171"/>
    <s v="alamm@unhcr.org"/>
    <s v="UNHCR-NGOF"/>
  </r>
  <r>
    <n v="5002"/>
    <s v="UNHCR"/>
    <s v="NGOF"/>
    <s v="UNHCR"/>
    <s v="WASH"/>
    <x v="2"/>
    <x v="21"/>
    <s v="# of handwashing station"/>
    <m/>
    <n v="35"/>
    <s v="completed"/>
    <s v="Chittagong"/>
    <s v="Cox's Bazar"/>
    <x v="0"/>
    <s v="Palong Khali"/>
    <s v="Camp 05"/>
    <x v="5"/>
    <d v="2022-12-01T00:00:00"/>
    <x v="0"/>
    <m/>
    <m/>
    <m/>
    <m/>
    <m/>
    <s v="Md. Khorshed Alam"/>
    <s v="8801711085171"/>
    <s v="alamm@unhcr.org"/>
    <s v="UNHCR-NGOF"/>
  </r>
  <r>
    <n v="5003"/>
    <s v="UNHCR"/>
    <s v="NGOF"/>
    <s v="UNHCR"/>
    <s v="WASH"/>
    <x v="2"/>
    <x v="41"/>
    <s v="# of household"/>
    <m/>
    <n v="724"/>
    <s v="completed"/>
    <s v="Chittagong"/>
    <s v="Cox's Bazar"/>
    <x v="0"/>
    <s v="Palong Khali"/>
    <s v="Camp 05"/>
    <x v="5"/>
    <d v="2022-12-01T00:00:00"/>
    <x v="0"/>
    <m/>
    <m/>
    <m/>
    <m/>
    <m/>
    <s v="Md. Khorshed Alam"/>
    <s v="8801711085171"/>
    <s v="alamm@unhcr.org"/>
    <s v="UNHCR-NGOF"/>
  </r>
  <r>
    <n v="5004"/>
    <s v="UNHCR"/>
    <s v="NGOF"/>
    <s v="UNHCR"/>
    <s v="WASH"/>
    <x v="3"/>
    <x v="6"/>
    <s v="# of plant"/>
    <m/>
    <n v="2"/>
    <s v="completed"/>
    <s v="Chittagong"/>
    <s v="Cox's Bazar"/>
    <x v="0"/>
    <s v="Palong Khali"/>
    <s v="Camp 05"/>
    <x v="5"/>
    <d v="2022-12-01T00:00:00"/>
    <x v="0"/>
    <m/>
    <m/>
    <m/>
    <m/>
    <m/>
    <s v="Md. Khorshed Alam"/>
    <s v="8801711085171"/>
    <s v="alamm@unhcr.org"/>
    <s v="UNHCR-NGOF"/>
  </r>
  <r>
    <n v="5005"/>
    <s v="UNHCR"/>
    <s v="NGOF"/>
    <s v="UNHCR"/>
    <s v="WASH"/>
    <x v="0"/>
    <x v="12"/>
    <s v="# of water network"/>
    <m/>
    <n v="1"/>
    <s v="completed"/>
    <s v="Chittagong"/>
    <s v="Cox's Bazar"/>
    <x v="0"/>
    <s v="Raja Palong"/>
    <s v="Kutupalong RC"/>
    <x v="4"/>
    <d v="2022-12-01T00:00:00"/>
    <x v="0"/>
    <m/>
    <m/>
    <m/>
    <m/>
    <s v="Transit Center"/>
    <s v="Md. Khorshed Alam"/>
    <s v="8801711085171"/>
    <s v="alamm@unhcr.org"/>
    <s v="UNHCR-NGOF"/>
  </r>
  <r>
    <n v="5006"/>
    <s v="UNHCR"/>
    <s v="NGOF"/>
    <s v="UNHCR"/>
    <s v="WASH"/>
    <x v="1"/>
    <x v="23"/>
    <s v="# of door "/>
    <m/>
    <n v="4"/>
    <s v="completed"/>
    <s v="Chittagong"/>
    <s v="Cox's Bazar"/>
    <x v="0"/>
    <s v="Raja Palong"/>
    <s v="Kutupalong RC"/>
    <x v="5"/>
    <d v="2022-12-01T00:00:00"/>
    <x v="0"/>
    <m/>
    <m/>
    <m/>
    <m/>
    <m/>
    <s v="Md. Khorshed Alam"/>
    <s v="8801711085171"/>
    <s v="alamm@unhcr.org"/>
    <s v="UNHCR-NGOF"/>
  </r>
  <r>
    <n v="5007"/>
    <s v="UNHCR"/>
    <s v="NGOF"/>
    <s v="UNHCR"/>
    <s v="WASH"/>
    <x v="1"/>
    <x v="8"/>
    <s v="# of FSM Site"/>
    <m/>
    <n v="4"/>
    <s v="completed"/>
    <s v="Chittagong"/>
    <s v="Cox's Bazar"/>
    <x v="0"/>
    <s v="Raja Palong"/>
    <s v="Kutupalong RC"/>
    <x v="5"/>
    <d v="2022-12-01T00:00:00"/>
    <x v="0"/>
    <m/>
    <m/>
    <m/>
    <m/>
    <m/>
    <s v="Md. Khorshed Alam"/>
    <s v="8801711085171"/>
    <s v="alamm@unhcr.org"/>
    <s v="UNHCR-NGOF"/>
  </r>
  <r>
    <n v="5008"/>
    <s v="UNHCR"/>
    <s v="NGOF"/>
    <s v="UNHCR"/>
    <s v="WASH"/>
    <x v="1"/>
    <x v="2"/>
    <s v="# of FSM Site"/>
    <m/>
    <n v="1"/>
    <s v="completed"/>
    <s v="Chittagong"/>
    <s v="Cox's Bazar"/>
    <x v="0"/>
    <s v="Raja Palong"/>
    <s v="Kutupalong RC"/>
    <x v="5"/>
    <d v="2022-12-01T00:00:00"/>
    <x v="0"/>
    <m/>
    <m/>
    <m/>
    <m/>
    <m/>
    <s v="Md. Khorshed Alam"/>
    <s v="8801711085171"/>
    <s v="alamm@unhcr.org"/>
    <s v="UNHCR-NGOF"/>
  </r>
  <r>
    <n v="5009"/>
    <s v="UNHCR"/>
    <s v="NGOF"/>
    <s v="UNHCR"/>
    <s v="WASH"/>
    <x v="1"/>
    <x v="32"/>
    <s v="# of door"/>
    <m/>
    <n v="5"/>
    <s v="completed"/>
    <s v="Chittagong"/>
    <s v="Cox's Bazar"/>
    <x v="0"/>
    <s v="Raja Palong"/>
    <s v="Kutupalong RC"/>
    <x v="5"/>
    <d v="2022-12-01T00:00:00"/>
    <x v="0"/>
    <m/>
    <m/>
    <m/>
    <m/>
    <m/>
    <s v="Md. Khorshed Alam"/>
    <s v="8801711085171"/>
    <s v="alamm@unhcr.org"/>
    <s v="UNHCR-NGOF"/>
  </r>
  <r>
    <n v="5010"/>
    <s v="UNHCR"/>
    <s v="NGOF"/>
    <s v="UNHCR"/>
    <s v="WASH"/>
    <x v="1"/>
    <x v="17"/>
    <s v="# of door"/>
    <m/>
    <n v="24"/>
    <s v="completed"/>
    <s v="Chittagong"/>
    <s v="Cox's Bazar"/>
    <x v="0"/>
    <s v="Raja Palong"/>
    <s v="Kutupalong RC"/>
    <x v="5"/>
    <d v="2022-12-01T00:00:00"/>
    <x v="0"/>
    <m/>
    <m/>
    <m/>
    <m/>
    <m/>
    <s v="Md. Khorshed Alam"/>
    <s v="8801711085171"/>
    <s v="alamm@unhcr.org"/>
    <s v="UNHCR-NGOF"/>
  </r>
  <r>
    <n v="5011"/>
    <s v="UNHCR"/>
    <s v="NGOF"/>
    <s v="UNHCR"/>
    <s v="WASH"/>
    <x v="1"/>
    <x v="9"/>
    <s v="# of door"/>
    <m/>
    <n v="20"/>
    <s v="completed"/>
    <s v="Chittagong"/>
    <s v="Cox's Bazar"/>
    <x v="0"/>
    <s v="Raja Palong"/>
    <s v="Kutupalong RC"/>
    <x v="5"/>
    <d v="2022-12-01T00:00:00"/>
    <x v="0"/>
    <m/>
    <m/>
    <m/>
    <m/>
    <m/>
    <s v="Md. Khorshed Alam"/>
    <s v="8801711085171"/>
    <s v="alamm@unhcr.org"/>
    <s v="UNHCR-NGOF"/>
  </r>
  <r>
    <n v="5012"/>
    <s v="UNHCR"/>
    <s v="NGOF"/>
    <s v="UNHCR"/>
    <s v="WASH"/>
    <x v="1"/>
    <x v="3"/>
    <s v="# of door"/>
    <m/>
    <n v="455"/>
    <s v="completed"/>
    <s v="Chittagong"/>
    <s v="Cox's Bazar"/>
    <x v="0"/>
    <s v="Raja Palong"/>
    <s v="Kutupalong RC"/>
    <x v="5"/>
    <d v="2022-12-01T00:00:00"/>
    <x v="0"/>
    <m/>
    <m/>
    <m/>
    <m/>
    <m/>
    <s v="Md. Khorshed Alam"/>
    <s v="8801711085171"/>
    <s v="alamm@unhcr.org"/>
    <s v="UNHCR-NGOF"/>
  </r>
  <r>
    <n v="5013"/>
    <s v="UNHCR"/>
    <s v="NGOF"/>
    <s v="UNHCR"/>
    <s v="WASH"/>
    <x v="2"/>
    <x v="10"/>
    <s v="# of HP sessions at community level"/>
    <m/>
    <n v="66"/>
    <s v="completed"/>
    <s v="Chittagong"/>
    <s v="Cox's Bazar"/>
    <x v="0"/>
    <s v="Raja Palong"/>
    <s v="Kutupalong RC"/>
    <x v="5"/>
    <d v="2022-12-01T00:00:00"/>
    <x v="0"/>
    <m/>
    <m/>
    <m/>
    <m/>
    <m/>
    <s v="Md. Khorshed Alam"/>
    <s v="8801711085171"/>
    <s v="alamm@unhcr.org"/>
    <s v="UNHCR-NGOF"/>
  </r>
  <r>
    <n v="5014"/>
    <s v="UNHCR"/>
    <s v="NGOF"/>
    <s v="UNHCR"/>
    <s v="WASH"/>
    <x v="2"/>
    <x v="4"/>
    <s v="# of HP sessions at HH level"/>
    <m/>
    <n v="1585"/>
    <s v="completed"/>
    <s v="Chittagong"/>
    <s v="Cox's Bazar"/>
    <x v="0"/>
    <s v="Raja Palong"/>
    <s v="Kutupalong RC"/>
    <x v="5"/>
    <d v="2022-12-01T00:00:00"/>
    <x v="0"/>
    <m/>
    <m/>
    <m/>
    <m/>
    <m/>
    <s v="Md. Khorshed Alam"/>
    <s v="8801711085171"/>
    <s v="alamm@unhcr.org"/>
    <s v="UNHCR-NGOF"/>
  </r>
  <r>
    <n v="5015"/>
    <s v="UNHCR"/>
    <s v="NGOF"/>
    <s v="UNHCR"/>
    <s v="WASH"/>
    <x v="2"/>
    <x v="38"/>
    <s v="# of HP sessions at institution level"/>
    <m/>
    <n v="5"/>
    <s v="completed"/>
    <s v="Chittagong"/>
    <s v="Cox's Bazar"/>
    <x v="0"/>
    <s v="Raja Palong"/>
    <s v="Kutupalong RC"/>
    <x v="5"/>
    <d v="2022-12-01T00:00:00"/>
    <x v="0"/>
    <m/>
    <m/>
    <m/>
    <m/>
    <m/>
    <s v="Md. Khorshed Alam"/>
    <s v="8801711085171"/>
    <s v="alamm@unhcr.org"/>
    <s v="UNHCR-NGOF"/>
  </r>
  <r>
    <n v="5016"/>
    <s v="UNHCR"/>
    <s v="NGOF"/>
    <s v="UNHCR"/>
    <s v="WASH"/>
    <x v="2"/>
    <x v="19"/>
    <s v="# of estimated persons reached by mass-media campaign"/>
    <m/>
    <n v="8"/>
    <s v="completed"/>
    <s v="Chittagong"/>
    <s v="Cox's Bazar"/>
    <x v="0"/>
    <s v="Raja Palong"/>
    <s v="Kutupalong RC"/>
    <x v="5"/>
    <d v="2022-12-01T00:00:00"/>
    <x v="0"/>
    <m/>
    <m/>
    <m/>
    <m/>
    <m/>
    <s v="Md. Khorshed Alam"/>
    <s v="8801711085171"/>
    <s v="alamm@unhcr.org"/>
    <s v="UNHCR-NGOF"/>
  </r>
  <r>
    <n v="5017"/>
    <s v="UNHCR"/>
    <s v="NGOF"/>
    <s v="UNHCR"/>
    <s v="WASH"/>
    <x v="2"/>
    <x v="21"/>
    <s v="# of handwashing station"/>
    <m/>
    <n v="25"/>
    <s v="completed"/>
    <s v="Chittagong"/>
    <s v="Cox's Bazar"/>
    <x v="0"/>
    <s v="Raja Palong"/>
    <s v="Kutupalong RC"/>
    <x v="5"/>
    <d v="2022-12-01T00:00:00"/>
    <x v="0"/>
    <m/>
    <m/>
    <m/>
    <m/>
    <m/>
    <s v="Md. Khorshed Alam"/>
    <s v="8801711085171"/>
    <s v="alamm@unhcr.org"/>
    <s v="UNHCR-NGOF"/>
  </r>
  <r>
    <n v="5018"/>
    <s v="UNHCR"/>
    <s v="NGOF"/>
    <s v="UNHCR"/>
    <s v="WASH"/>
    <x v="2"/>
    <x v="41"/>
    <s v="# of household"/>
    <m/>
    <n v="72"/>
    <s v="completed"/>
    <s v="Chittagong"/>
    <s v="Cox's Bazar"/>
    <x v="0"/>
    <s v="Raja Palong"/>
    <s v="Kutupalong RC"/>
    <x v="5"/>
    <d v="2022-12-01T00:00:00"/>
    <x v="0"/>
    <m/>
    <m/>
    <m/>
    <m/>
    <m/>
    <s v="Md. Khorshed Alam"/>
    <s v="8801711085171"/>
    <s v="alamm@unhcr.org"/>
    <s v="UNHCR-NGOF"/>
  </r>
  <r>
    <n v="5019"/>
    <s v="UNHCR"/>
    <s v="NGOF"/>
    <s v="UNHCR"/>
    <s v="WASH"/>
    <x v="3"/>
    <x v="6"/>
    <s v="# of plant"/>
    <m/>
    <n v="1"/>
    <s v="completed"/>
    <s v="Chittagong"/>
    <s v="Cox's Bazar"/>
    <x v="0"/>
    <s v="Raja Palong"/>
    <s v="Kutupalong RC"/>
    <x v="5"/>
    <d v="2022-12-01T00:00:00"/>
    <x v="0"/>
    <m/>
    <m/>
    <m/>
    <m/>
    <m/>
    <s v="Md. Khorshed Alam"/>
    <s v="8801711085171"/>
    <s v="alamm@unhcr.org"/>
    <s v="UNHCR-NGOF"/>
  </r>
  <r>
    <n v="5020"/>
    <s v="UNHCR"/>
    <s v="NGOF"/>
    <s v="UNHCR"/>
    <s v="WASH"/>
    <x v="0"/>
    <x v="0"/>
    <s v="# of tube well"/>
    <m/>
    <n v="2"/>
    <s v="completed"/>
    <s v="Chittagong"/>
    <s v="Cox's Bazar"/>
    <x v="0"/>
    <s v="Raja Palong"/>
    <s v="Kutupalong RC"/>
    <x v="5"/>
    <d v="2022-12-01T00:00:00"/>
    <x v="0"/>
    <m/>
    <m/>
    <m/>
    <m/>
    <m/>
    <s v="Md. Khorshed Alam"/>
    <s v="8801711085171"/>
    <s v="alamm@unhcr.org"/>
    <s v="UNHCR-NGOF"/>
  </r>
  <r>
    <n v="5021"/>
    <s v="UNHCR"/>
    <s v="NGOF"/>
    <s v="UNHCR"/>
    <s v="WASH"/>
    <x v="0"/>
    <x v="12"/>
    <s v="# of water network"/>
    <m/>
    <n v="3"/>
    <s v="completed"/>
    <s v="Chittagong"/>
    <s v="Cox's Bazar"/>
    <x v="0"/>
    <s v="Raja Palong"/>
    <s v="Kutupalong RC"/>
    <x v="5"/>
    <d v="2022-12-01T00:00:00"/>
    <x v="0"/>
    <m/>
    <m/>
    <m/>
    <m/>
    <m/>
    <s v="Md. Khorshed Alam"/>
    <s v="8801711085171"/>
    <s v="alamm@unhcr.org"/>
    <s v="UNHCR-NGOF"/>
  </r>
  <r>
    <n v="5022"/>
    <s v="UNHCR"/>
    <s v="NGOF"/>
    <s v="UNHCR"/>
    <s v="WASH"/>
    <x v="1"/>
    <x v="9"/>
    <s v="# of door"/>
    <m/>
    <n v="1"/>
    <s v="completed"/>
    <s v="Chittagong"/>
    <s v="Cox's Bazar"/>
    <x v="0"/>
    <s v="Raja Palong"/>
    <s v="Kutupalong RC"/>
    <x v="5"/>
    <d v="2022-12-01T00:00:00"/>
    <x v="0"/>
    <m/>
    <m/>
    <m/>
    <m/>
    <s v="Transit Center"/>
    <s v="Md. Khorshed Alam"/>
    <s v="8801711085171"/>
    <s v="alamm@unhcr.org"/>
    <s v="UNHCR-NGOF"/>
  </r>
  <r>
    <n v="5023"/>
    <s v="UNHCR"/>
    <s v="NGOF"/>
    <s v="UNHCR"/>
    <s v="WASH"/>
    <x v="1"/>
    <x v="3"/>
    <s v="# of door"/>
    <m/>
    <n v="20"/>
    <s v="completed"/>
    <s v="Chittagong"/>
    <s v="Cox's Bazar"/>
    <x v="0"/>
    <s v="Raja Palong"/>
    <s v="Kutupalong RC"/>
    <x v="5"/>
    <d v="2022-12-01T00:00:00"/>
    <x v="0"/>
    <m/>
    <m/>
    <m/>
    <m/>
    <m/>
    <s v="Md. Khorshed Alam"/>
    <s v="8801711085171"/>
    <s v="alamm@unhcr.org"/>
    <s v="UNHCR-NGOF"/>
  </r>
  <r>
    <n v="5024"/>
    <s v="UNHCR"/>
    <s v="NGOF"/>
    <s v="UNHCR"/>
    <s v="WASH"/>
    <x v="2"/>
    <x v="10"/>
    <s v="# of HP sessions at community level"/>
    <m/>
    <n v="8"/>
    <s v="completed"/>
    <s v="Chittagong"/>
    <s v="Cox's Bazar"/>
    <x v="0"/>
    <s v="Raja Palong"/>
    <s v="Kutupalong RC"/>
    <x v="5"/>
    <d v="2022-12-01T00:00:00"/>
    <x v="0"/>
    <m/>
    <m/>
    <m/>
    <m/>
    <s v="Transit Center"/>
    <s v="Md. Khorshed Alam"/>
    <s v="8801711085171"/>
    <s v="alamm@unhcr.org"/>
    <s v="UNHCR-NGOF"/>
  </r>
  <r>
    <n v="5025"/>
    <s v="UNHCR"/>
    <s v="NGOF"/>
    <s v="UNHCR"/>
    <s v="WASH"/>
    <x v="2"/>
    <x v="4"/>
    <s v="# of HP sessions at HH level"/>
    <m/>
    <n v="230"/>
    <s v="completed"/>
    <s v="Chittagong"/>
    <s v="Cox's Bazar"/>
    <x v="0"/>
    <s v="Raja Palong"/>
    <s v="Kutupalong RC"/>
    <x v="5"/>
    <d v="2022-12-01T00:00:00"/>
    <x v="0"/>
    <m/>
    <m/>
    <m/>
    <m/>
    <s v="Transit Center"/>
    <s v="Md. Khorshed Alam"/>
    <s v="8801711085171"/>
    <s v="alamm@unhcr.org"/>
    <s v="UNHCR-NGOF"/>
  </r>
  <r>
    <n v="5026"/>
    <s v="UNHCR"/>
    <s v="NGOF"/>
    <s v="UNHCR"/>
    <s v="WASH"/>
    <x v="2"/>
    <x v="19"/>
    <s v="# of estimated persons reached by mass-media campaign"/>
    <m/>
    <n v="1"/>
    <s v="completed"/>
    <s v="Chittagong"/>
    <s v="Cox's Bazar"/>
    <x v="0"/>
    <s v="Raja Palong"/>
    <s v="Kutupalong RC"/>
    <x v="5"/>
    <d v="2022-12-01T00:00:00"/>
    <x v="0"/>
    <m/>
    <m/>
    <m/>
    <m/>
    <m/>
    <s v="Md. Khorshed Alam"/>
    <s v="8801711085171"/>
    <s v="alamm@unhcr.org"/>
    <s v="UNHCR-NGOF"/>
  </r>
  <r>
    <n v="5027"/>
    <s v="UNHCR"/>
    <s v="NGOF"/>
    <s v="UNHCR"/>
    <s v="WASH"/>
    <x v="1"/>
    <x v="8"/>
    <s v="# of FSM Site"/>
    <m/>
    <n v="1"/>
    <s v="completed"/>
    <s v="Chittagong"/>
    <s v="Cox's Bazar"/>
    <x v="1"/>
    <s v="Nhilla"/>
    <s v="Nayapara RC"/>
    <x v="5"/>
    <d v="2022-12-01T00:00:00"/>
    <x v="0"/>
    <m/>
    <m/>
    <m/>
    <m/>
    <m/>
    <s v="Md. Khorshed Alam"/>
    <s v="8801711085171"/>
    <s v="alamm@unhcr.org"/>
    <s v="UNHCR-NGOF"/>
  </r>
  <r>
    <n v="5028"/>
    <s v="UNHCR"/>
    <s v="NGOF"/>
    <s v="UNHCR"/>
    <s v="WASH"/>
    <x v="1"/>
    <x v="2"/>
    <s v="# of FSM Site"/>
    <m/>
    <n v="1"/>
    <s v="completed"/>
    <s v="Chittagong"/>
    <s v="Cox's Bazar"/>
    <x v="1"/>
    <s v="Nhilla"/>
    <s v="Nayapara RC"/>
    <x v="5"/>
    <d v="2022-12-01T00:00:00"/>
    <x v="0"/>
    <m/>
    <m/>
    <m/>
    <m/>
    <m/>
    <s v="Md. Khorshed Alam"/>
    <s v="8801711085171"/>
    <s v="alamm@unhcr.org"/>
    <s v="UNHCR-NGOF"/>
  </r>
  <r>
    <n v="5029"/>
    <s v="UNHCR"/>
    <s v="NGOF"/>
    <s v="UNHCR"/>
    <s v="WASH"/>
    <x v="1"/>
    <x v="9"/>
    <s v="# of door"/>
    <m/>
    <n v="160"/>
    <s v="completed"/>
    <s v="Chittagong"/>
    <s v="Cox's Bazar"/>
    <x v="1"/>
    <s v="Nhilla"/>
    <s v="Nayapara RC"/>
    <x v="5"/>
    <d v="2022-12-01T00:00:00"/>
    <x v="0"/>
    <m/>
    <m/>
    <m/>
    <m/>
    <m/>
    <s v="Md. Khorshed Alam"/>
    <s v="8801711085171"/>
    <s v="alamm@unhcr.org"/>
    <s v="UNHCR-NGOF"/>
  </r>
  <r>
    <n v="5030"/>
    <s v="UNHCR"/>
    <s v="NGOF"/>
    <s v="UNHCR"/>
    <s v="WASH"/>
    <x v="1"/>
    <x v="3"/>
    <s v="# of door"/>
    <m/>
    <n v="307"/>
    <s v="completed"/>
    <s v="Chittagong"/>
    <s v="Cox's Bazar"/>
    <x v="1"/>
    <s v="Nhilla"/>
    <s v="Nayapara RC"/>
    <x v="5"/>
    <d v="2022-12-01T00:00:00"/>
    <x v="0"/>
    <m/>
    <m/>
    <m/>
    <m/>
    <m/>
    <s v="Md. Khorshed Alam"/>
    <s v="8801711085171"/>
    <s v="alamm@unhcr.org"/>
    <s v="UNHCR-NGOF"/>
  </r>
  <r>
    <n v="5031"/>
    <s v="UNHCR"/>
    <s v="NGOF"/>
    <s v="UNHCR"/>
    <s v="WASH"/>
    <x v="2"/>
    <x v="10"/>
    <s v="# of HP sessions at community level"/>
    <m/>
    <n v="94"/>
    <s v="completed"/>
    <s v="Chittagong"/>
    <s v="Cox's Bazar"/>
    <x v="1"/>
    <s v="Nhilla"/>
    <s v="Nayapara RC"/>
    <x v="5"/>
    <d v="2022-12-01T00:00:00"/>
    <x v="0"/>
    <m/>
    <m/>
    <m/>
    <m/>
    <m/>
    <s v="Md. Khorshed Alam"/>
    <s v="8801711085171"/>
    <s v="alamm@unhcr.org"/>
    <s v="UNHCR-NGOF"/>
  </r>
  <r>
    <n v="5032"/>
    <s v="UNHCR"/>
    <s v="NGOF"/>
    <s v="UNHCR"/>
    <s v="WASH"/>
    <x v="2"/>
    <x v="4"/>
    <s v="# of HP sessions at HH level"/>
    <m/>
    <n v="2692"/>
    <s v="completed"/>
    <s v="Chittagong"/>
    <s v="Cox's Bazar"/>
    <x v="1"/>
    <s v="Nhilla"/>
    <s v="Nayapara RC"/>
    <x v="5"/>
    <d v="2022-12-01T00:00:00"/>
    <x v="0"/>
    <m/>
    <m/>
    <m/>
    <m/>
    <m/>
    <s v="Md. Khorshed Alam"/>
    <s v="8801711085171"/>
    <s v="alamm@unhcr.org"/>
    <s v="UNHCR-NGOF"/>
  </r>
  <r>
    <n v="5033"/>
    <s v="UNHCR"/>
    <s v="NGOF"/>
    <s v="UNHCR"/>
    <s v="WASH"/>
    <x v="2"/>
    <x v="38"/>
    <s v="# of HP sessions at institution level"/>
    <m/>
    <n v="7"/>
    <s v="completed"/>
    <s v="Chittagong"/>
    <s v="Cox's Bazar"/>
    <x v="1"/>
    <s v="Nhilla"/>
    <s v="Nayapara RC"/>
    <x v="5"/>
    <d v="2022-12-01T00:00:00"/>
    <x v="0"/>
    <m/>
    <m/>
    <m/>
    <m/>
    <m/>
    <s v="Md. Khorshed Alam"/>
    <s v="8801711085171"/>
    <s v="alamm@unhcr.org"/>
    <s v="UNHCR-NGOF"/>
  </r>
  <r>
    <n v="5034"/>
    <s v="UNHCR"/>
    <s v="NGOF"/>
    <s v="UNHCR"/>
    <s v="WASH"/>
    <x v="2"/>
    <x v="19"/>
    <s v="# of estimated persons reached by mass-media campaign"/>
    <m/>
    <n v="8"/>
    <s v="completed"/>
    <s v="Chittagong"/>
    <s v="Cox's Bazar"/>
    <x v="1"/>
    <s v="Nhilla"/>
    <s v="Nayapara RC"/>
    <x v="5"/>
    <d v="2022-12-01T00:00:00"/>
    <x v="0"/>
    <m/>
    <m/>
    <m/>
    <m/>
    <m/>
    <s v="Md. Khorshed Alam"/>
    <s v="8801711085171"/>
    <s v="alamm@unhcr.org"/>
    <s v="UNHCR-NGOF"/>
  </r>
  <r>
    <n v="5035"/>
    <s v="UNHCR"/>
    <s v="NGOF"/>
    <s v="UNHCR"/>
    <s v="WASH"/>
    <x v="2"/>
    <x v="21"/>
    <s v="# of handwashing station"/>
    <m/>
    <n v="1"/>
    <s v="completed"/>
    <s v="Chittagong"/>
    <s v="Cox's Bazar"/>
    <x v="1"/>
    <s v="Nhilla"/>
    <s v="Nayapara RC"/>
    <x v="5"/>
    <d v="2022-12-01T00:00:00"/>
    <x v="0"/>
    <m/>
    <m/>
    <m/>
    <m/>
    <m/>
    <s v="Md. Khorshed Alam"/>
    <s v="8801711085171"/>
    <s v="alamm@unhcr.org"/>
    <s v="UNHCR-NGOF"/>
  </r>
  <r>
    <n v="5036"/>
    <s v="UNHCR"/>
    <s v="NGOF"/>
    <s v="UNHCR"/>
    <s v="WASH"/>
    <x v="2"/>
    <x v="41"/>
    <s v="# of household"/>
    <m/>
    <n v="407"/>
    <s v="completed"/>
    <s v="Chittagong"/>
    <s v="Cox's Bazar"/>
    <x v="1"/>
    <s v="Nhilla"/>
    <s v="Nayapara RC"/>
    <x v="5"/>
    <d v="2022-12-01T00:00:00"/>
    <x v="0"/>
    <m/>
    <m/>
    <m/>
    <m/>
    <m/>
    <s v="Md. Khorshed Alam"/>
    <s v="8801711085171"/>
    <s v="alamm@unhcr.org"/>
    <s v="UNHCR-NGOF"/>
  </r>
  <r>
    <n v="5037"/>
    <s v="UNHCR"/>
    <s v="NGOF"/>
    <s v="UNHCR"/>
    <s v="WASH"/>
    <x v="3"/>
    <x v="6"/>
    <s v="# of plant"/>
    <m/>
    <n v="2"/>
    <s v="completed"/>
    <s v="Chittagong"/>
    <s v="Cox's Bazar"/>
    <x v="1"/>
    <s v="Nhilla"/>
    <s v="Nayapara RC"/>
    <x v="5"/>
    <d v="2022-12-01T00:00:00"/>
    <x v="0"/>
    <m/>
    <m/>
    <m/>
    <m/>
    <m/>
    <s v="Md. Khorshed Alam"/>
    <s v="8801711085171"/>
    <s v="alamm@unhcr.org"/>
    <s v="UNHCR-NGOF"/>
  </r>
  <r>
    <n v="5038"/>
    <s v="UNHCR"/>
    <s v="NGOF"/>
    <s v="UNHCR"/>
    <s v="WASH"/>
    <x v="0"/>
    <x v="12"/>
    <s v="# of water network"/>
    <m/>
    <n v="13"/>
    <s v="completed"/>
    <s v="Chittagong"/>
    <s v="Cox's Bazar"/>
    <x v="1"/>
    <s v="Nhilla"/>
    <s v="Camp 26"/>
    <x v="5"/>
    <d v="2022-12-01T00:00:00"/>
    <x v="0"/>
    <m/>
    <m/>
    <m/>
    <m/>
    <m/>
    <s v="Md. Khorshed Alam"/>
    <s v="8801711085171"/>
    <s v="alamm@unhcr.org"/>
    <s v="UNHCR-NGOF"/>
  </r>
  <r>
    <n v="5039"/>
    <s v="UNHCR"/>
    <s v="NGOF"/>
    <s v="UNHCR"/>
    <s v="WASH"/>
    <x v="1"/>
    <x v="14"/>
    <s v="# of door"/>
    <m/>
    <n v="41"/>
    <s v="completed"/>
    <s v="Chittagong"/>
    <s v="Cox's Bazar"/>
    <x v="1"/>
    <s v="Nhilla"/>
    <s v="Camp 26"/>
    <x v="5"/>
    <d v="2022-12-01T00:00:00"/>
    <x v="0"/>
    <m/>
    <m/>
    <m/>
    <m/>
    <m/>
    <s v="Md. Khorshed Alam"/>
    <s v="8801711085171"/>
    <s v="alamm@unhcr.org"/>
    <s v="UNHCR-NGOF"/>
  </r>
  <r>
    <n v="5040"/>
    <s v="UNHCR"/>
    <s v="NGOF"/>
    <s v="UNHCR"/>
    <s v="WASH"/>
    <x v="1"/>
    <x v="23"/>
    <s v="# of door "/>
    <m/>
    <n v="33"/>
    <s v="completed"/>
    <s v="Chittagong"/>
    <s v="Cox's Bazar"/>
    <x v="1"/>
    <s v="Nhilla"/>
    <s v="Camp 26"/>
    <x v="5"/>
    <d v="2022-12-01T00:00:00"/>
    <x v="0"/>
    <m/>
    <m/>
    <m/>
    <m/>
    <m/>
    <s v="Md. Khorshed Alam"/>
    <s v="8801711085171"/>
    <s v="alamm@unhcr.org"/>
    <s v="UNHCR-NGOF"/>
  </r>
  <r>
    <n v="5041"/>
    <s v="UNHCR"/>
    <s v="NGOF"/>
    <s v="UNHCR"/>
    <s v="WASH"/>
    <x v="1"/>
    <x v="8"/>
    <s v="# of FSM Site"/>
    <m/>
    <n v="3"/>
    <s v="completed"/>
    <s v="Chittagong"/>
    <s v="Cox's Bazar"/>
    <x v="1"/>
    <s v="Nhilla"/>
    <s v="Camp 26"/>
    <x v="5"/>
    <d v="2022-12-01T00:00:00"/>
    <x v="0"/>
    <m/>
    <m/>
    <m/>
    <m/>
    <m/>
    <s v="Md. Khorshed Alam"/>
    <s v="8801711085171"/>
    <s v="alamm@unhcr.org"/>
    <s v="UNHCR-NGOF"/>
  </r>
  <r>
    <n v="5042"/>
    <s v="UNHCR"/>
    <s v="NGOF"/>
    <s v="UNHCR"/>
    <s v="WASH"/>
    <x v="1"/>
    <x v="2"/>
    <s v="# of FSM Site"/>
    <m/>
    <n v="2"/>
    <s v="completed"/>
    <s v="Chittagong"/>
    <s v="Cox's Bazar"/>
    <x v="1"/>
    <s v="Nhilla"/>
    <s v="Camp 26"/>
    <x v="5"/>
    <d v="2022-12-01T00:00:00"/>
    <x v="0"/>
    <m/>
    <m/>
    <m/>
    <m/>
    <m/>
    <s v="Md. Khorshed Alam"/>
    <s v="8801711085171"/>
    <s v="alamm@unhcr.org"/>
    <s v="UNHCR-NGOF"/>
  </r>
  <r>
    <n v="5043"/>
    <s v="UNHCR"/>
    <s v="NGOF"/>
    <s v="UNHCR"/>
    <s v="WASH"/>
    <x v="1"/>
    <x v="17"/>
    <s v="# of door"/>
    <m/>
    <n v="9"/>
    <s v="completed"/>
    <s v="Chittagong"/>
    <s v="Cox's Bazar"/>
    <x v="1"/>
    <s v="Nhilla"/>
    <s v="Camp 26"/>
    <x v="5"/>
    <d v="2022-12-01T00:00:00"/>
    <x v="0"/>
    <m/>
    <m/>
    <m/>
    <m/>
    <m/>
    <s v="Md. Khorshed Alam"/>
    <s v="8801711085171"/>
    <s v="alamm@unhcr.org"/>
    <s v="UNHCR-NGOF"/>
  </r>
  <r>
    <n v="5044"/>
    <s v="UNHCR"/>
    <s v="NGOF"/>
    <s v="UNHCR"/>
    <s v="WASH"/>
    <x v="1"/>
    <x v="18"/>
    <s v="# of door"/>
    <m/>
    <n v="7"/>
    <s v="completed"/>
    <s v="Chittagong"/>
    <s v="Cox's Bazar"/>
    <x v="1"/>
    <s v="Nhilla"/>
    <s v="Camp 26"/>
    <x v="5"/>
    <d v="2022-12-01T00:00:00"/>
    <x v="0"/>
    <m/>
    <m/>
    <m/>
    <m/>
    <m/>
    <s v="Md. Khorshed Alam"/>
    <s v="8801711085171"/>
    <s v="alamm@unhcr.org"/>
    <s v="UNHCR-NGOF"/>
  </r>
  <r>
    <n v="5045"/>
    <s v="UNHCR"/>
    <s v="NGOF"/>
    <s v="UNHCR"/>
    <s v="WASH"/>
    <x v="1"/>
    <x v="9"/>
    <s v="# of door"/>
    <m/>
    <n v="88"/>
    <s v="completed"/>
    <s v="Chittagong"/>
    <s v="Cox's Bazar"/>
    <x v="1"/>
    <s v="Nhilla"/>
    <s v="Camp 26"/>
    <x v="5"/>
    <d v="2022-12-01T00:00:00"/>
    <x v="0"/>
    <m/>
    <m/>
    <m/>
    <m/>
    <m/>
    <s v="Md. Khorshed Alam"/>
    <s v="8801711085171"/>
    <s v="alamm@unhcr.org"/>
    <s v="UNHCR-NGOF"/>
  </r>
  <r>
    <n v="5046"/>
    <s v="UNHCR"/>
    <s v="NGOF"/>
    <s v="UNHCR"/>
    <s v="WASH"/>
    <x v="1"/>
    <x v="3"/>
    <s v="# of door"/>
    <m/>
    <n v="398"/>
    <s v="completed"/>
    <s v="Chittagong"/>
    <s v="Cox's Bazar"/>
    <x v="1"/>
    <s v="Nhilla"/>
    <s v="Camp 26"/>
    <x v="5"/>
    <d v="2022-12-01T00:00:00"/>
    <x v="0"/>
    <m/>
    <m/>
    <m/>
    <m/>
    <m/>
    <s v="Md. Khorshed Alam"/>
    <s v="8801711085171"/>
    <s v="alamm@unhcr.org"/>
    <s v="UNHCR-NGOF"/>
  </r>
  <r>
    <n v="5047"/>
    <s v="UNHCR"/>
    <s v="NGOF"/>
    <s v="UNHCR"/>
    <s v="WASH"/>
    <x v="2"/>
    <x v="10"/>
    <s v="# of HP sessions at community level"/>
    <m/>
    <n v="142"/>
    <s v="completed"/>
    <s v="Chittagong"/>
    <s v="Cox's Bazar"/>
    <x v="1"/>
    <s v="Nhilla"/>
    <s v="Camp 26"/>
    <x v="5"/>
    <d v="2022-12-01T00:00:00"/>
    <x v="0"/>
    <m/>
    <m/>
    <m/>
    <m/>
    <m/>
    <s v="Md. Khorshed Alam"/>
    <s v="8801711085171"/>
    <s v="alamm@unhcr.org"/>
    <s v="UNHCR-NGOF"/>
  </r>
  <r>
    <n v="5048"/>
    <s v="UNHCR"/>
    <s v="NGOF"/>
    <s v="UNHCR"/>
    <s v="WASH"/>
    <x v="2"/>
    <x v="4"/>
    <s v="# of HP sessions at HH level"/>
    <m/>
    <n v="4218"/>
    <s v="completed"/>
    <s v="Chittagong"/>
    <s v="Cox's Bazar"/>
    <x v="1"/>
    <s v="Nhilla"/>
    <s v="Camp 26"/>
    <x v="5"/>
    <d v="2022-12-01T00:00:00"/>
    <x v="0"/>
    <m/>
    <m/>
    <m/>
    <m/>
    <m/>
    <s v="Md. Khorshed Alam"/>
    <s v="8801711085171"/>
    <s v="alamm@unhcr.org"/>
    <s v="UNHCR-NGOF"/>
  </r>
  <r>
    <n v="5049"/>
    <s v="UNHCR"/>
    <s v="NGOF"/>
    <s v="UNHCR"/>
    <s v="WASH"/>
    <x v="2"/>
    <x v="38"/>
    <s v="# of HP sessions at institution level"/>
    <m/>
    <n v="8"/>
    <s v="completed"/>
    <s v="Chittagong"/>
    <s v="Cox's Bazar"/>
    <x v="1"/>
    <s v="Nhilla"/>
    <s v="Camp 26"/>
    <x v="5"/>
    <d v="2022-12-01T00:00:00"/>
    <x v="0"/>
    <m/>
    <m/>
    <m/>
    <m/>
    <m/>
    <s v="Md. Khorshed Alam"/>
    <s v="8801711085171"/>
    <s v="alamm@unhcr.org"/>
    <s v="UNHCR-NGOF"/>
  </r>
  <r>
    <n v="5050"/>
    <s v="UNHCR"/>
    <s v="NGOF"/>
    <s v="UNHCR"/>
    <s v="WASH"/>
    <x v="2"/>
    <x v="19"/>
    <s v="# of estimated persons reached by mass-media campaign"/>
    <m/>
    <n v="9"/>
    <s v="completed"/>
    <s v="Chittagong"/>
    <s v="Cox's Bazar"/>
    <x v="1"/>
    <s v="Nhilla"/>
    <s v="Camp 26"/>
    <x v="5"/>
    <d v="2022-12-01T00:00:00"/>
    <x v="0"/>
    <m/>
    <m/>
    <m/>
    <m/>
    <m/>
    <s v="Md. Khorshed Alam"/>
    <s v="8801711085171"/>
    <s v="alamm@unhcr.org"/>
    <s v="UNHCR-NGOF"/>
  </r>
  <r>
    <n v="5051"/>
    <s v="UNHCR"/>
    <s v="NGOF"/>
    <s v="UNHCR"/>
    <s v="WASH"/>
    <x v="2"/>
    <x v="21"/>
    <s v="# of handwashing station"/>
    <m/>
    <n v="9"/>
    <s v="completed"/>
    <s v="Chittagong"/>
    <s v="Cox's Bazar"/>
    <x v="1"/>
    <s v="Nhilla"/>
    <s v="Camp 26"/>
    <x v="5"/>
    <d v="2022-12-01T00:00:00"/>
    <x v="0"/>
    <m/>
    <m/>
    <m/>
    <m/>
    <m/>
    <s v="Md. Khorshed Alam"/>
    <s v="8801711085171"/>
    <s v="alamm@unhcr.org"/>
    <s v="UNHCR-NGOF"/>
  </r>
  <r>
    <n v="5052"/>
    <s v="UNHCR"/>
    <s v="NGOF"/>
    <s v="UNHCR"/>
    <s v="WASH"/>
    <x v="2"/>
    <x v="41"/>
    <s v="# of household"/>
    <m/>
    <n v="305"/>
    <s v="completed"/>
    <s v="Chittagong"/>
    <s v="Cox's Bazar"/>
    <x v="1"/>
    <s v="Nhilla"/>
    <s v="Camp 26"/>
    <x v="5"/>
    <d v="2022-12-01T00:00:00"/>
    <x v="0"/>
    <m/>
    <m/>
    <m/>
    <m/>
    <m/>
    <s v="Md. Khorshed Alam"/>
    <s v="8801711085171"/>
    <s v="alamm@unhcr.org"/>
    <s v="UNHCR-NGOF"/>
  </r>
  <r>
    <n v="5053"/>
    <s v="UNHCR"/>
    <s v="NGOF"/>
    <s v="UNHCR"/>
    <s v="WASH"/>
    <x v="3"/>
    <x v="22"/>
    <s v="# of pit"/>
    <m/>
    <n v="4"/>
    <s v="completed"/>
    <s v="Chittagong"/>
    <s v="Cox's Bazar"/>
    <x v="1"/>
    <s v="Nhilla"/>
    <s v="Camp 26"/>
    <x v="5"/>
    <d v="2022-12-01T00:00:00"/>
    <x v="0"/>
    <m/>
    <m/>
    <m/>
    <m/>
    <m/>
    <s v="Md. Khorshed Alam"/>
    <s v="8801711085171"/>
    <s v="alamm@unhcr.org"/>
    <s v="UNHCR-NGOF"/>
  </r>
  <r>
    <n v="5054"/>
    <s v="UNHCR"/>
    <s v="NGOF"/>
    <s v="UNHCR"/>
    <s v="WASH"/>
    <x v="3"/>
    <x v="6"/>
    <s v="# of plant"/>
    <m/>
    <n v="2"/>
    <s v="completed"/>
    <s v="Chittagong"/>
    <s v="Cox's Bazar"/>
    <x v="1"/>
    <s v="Nhilla"/>
    <s v="Camp 26"/>
    <x v="5"/>
    <d v="2022-12-01T00:00:00"/>
    <x v="0"/>
    <m/>
    <m/>
    <m/>
    <m/>
    <m/>
    <s v="Md. Khorshed Alam"/>
    <s v="8801711085171"/>
    <s v="alamm@unhcr.org"/>
    <s v="UNHCR-NGOF"/>
  </r>
  <r>
    <n v="5055"/>
    <s v="UNHCR"/>
    <s v="NGOF"/>
    <s v="UNHCR"/>
    <s v="WASH"/>
    <x v="0"/>
    <x v="12"/>
    <s v="# of water network"/>
    <m/>
    <n v="2"/>
    <s v="completed"/>
    <s v="Chittagong"/>
    <s v="Cox's Bazar"/>
    <x v="1"/>
    <s v="Nhilla"/>
    <s v="Camp 27"/>
    <x v="5"/>
    <d v="2022-12-01T00:00:00"/>
    <x v="0"/>
    <m/>
    <m/>
    <m/>
    <m/>
    <m/>
    <s v="Md. Khorshed Alam"/>
    <s v="8801711085171"/>
    <s v="alamm@unhcr.org"/>
    <s v="UNHCR-NGOF"/>
  </r>
  <r>
    <n v="5056"/>
    <s v="UNHCR"/>
    <s v="NGOF"/>
    <s v="UNHCR"/>
    <s v="WASH"/>
    <x v="1"/>
    <x v="8"/>
    <s v="# of FSM Site"/>
    <m/>
    <n v="2"/>
    <s v="completed"/>
    <s v="Chittagong"/>
    <s v="Cox's Bazar"/>
    <x v="1"/>
    <s v="Nhilla"/>
    <s v="Camp 27"/>
    <x v="5"/>
    <d v="2022-12-01T00:00:00"/>
    <x v="0"/>
    <m/>
    <m/>
    <m/>
    <m/>
    <m/>
    <s v="Md. Khorshed Alam"/>
    <s v="8801711085171"/>
    <s v="alamm@unhcr.org"/>
    <s v="UNHCR-NGOF"/>
  </r>
  <r>
    <n v="5057"/>
    <s v="UNHCR"/>
    <s v="NGOF"/>
    <s v="UNHCR"/>
    <s v="WASH"/>
    <x v="0"/>
    <x v="0"/>
    <s v="# of tube well"/>
    <m/>
    <n v="200"/>
    <s v="completed"/>
    <s v="Chittagong"/>
    <s v="Cox's Bazar"/>
    <x v="0"/>
    <s v="Palong Khali"/>
    <s v="Camp 04"/>
    <x v="6"/>
    <d v="2022-12-01T00:00:00"/>
    <x v="0"/>
    <m/>
    <m/>
    <m/>
    <m/>
    <m/>
    <s v="Md. Khorshed Alam"/>
    <s v="8801711085171"/>
    <s v="alamm@unhcr.org"/>
    <s v="UNHCR-NGOF"/>
  </r>
  <r>
    <n v="5058"/>
    <s v="UNHCR"/>
    <s v="NGOF"/>
    <s v="UNHCR"/>
    <s v="WASH"/>
    <x v="0"/>
    <x v="26"/>
    <s v="# of tube well"/>
    <m/>
    <n v="11"/>
    <s v="completed"/>
    <s v="Chittagong"/>
    <s v="Cox's Bazar"/>
    <x v="0"/>
    <s v="Palong Khali"/>
    <s v="Camp 04"/>
    <x v="6"/>
    <d v="2022-12-01T00:00:00"/>
    <x v="0"/>
    <m/>
    <m/>
    <m/>
    <m/>
    <m/>
    <s v="Md. Khorshed Alam"/>
    <s v="8801711085171"/>
    <s v="alamm@unhcr.org"/>
    <s v="UNHCR-NGOF"/>
  </r>
  <r>
    <n v="5059"/>
    <s v="UNHCR"/>
    <s v="NGOF"/>
    <s v="UNHCR"/>
    <s v="WASH"/>
    <x v="1"/>
    <x v="14"/>
    <s v="# of door"/>
    <m/>
    <n v="67"/>
    <s v="completed"/>
    <s v="Chittagong"/>
    <s v="Cox's Bazar"/>
    <x v="0"/>
    <s v="Palong Khali"/>
    <s v="Camp 04"/>
    <x v="6"/>
    <d v="2022-12-01T00:00:00"/>
    <x v="0"/>
    <m/>
    <m/>
    <m/>
    <m/>
    <m/>
    <s v="Md. Khorshed Alam"/>
    <s v="8801711085171"/>
    <s v="alamm@unhcr.org"/>
    <s v="UNHCR-NGOF"/>
  </r>
  <r>
    <n v="5060"/>
    <s v="UNHCR"/>
    <s v="NGOF"/>
    <s v="UNHCR"/>
    <s v="WASH"/>
    <x v="1"/>
    <x v="1"/>
    <s v="# of door "/>
    <m/>
    <n v="154"/>
    <s v="completed"/>
    <s v="Chittagong"/>
    <s v="Cox's Bazar"/>
    <x v="0"/>
    <s v="Palong Khali"/>
    <s v="Camp 04"/>
    <x v="0"/>
    <d v="2022-12-01T00:00:00"/>
    <x v="0"/>
    <m/>
    <m/>
    <m/>
    <m/>
    <m/>
    <s v="Md. Khorshed Alam"/>
    <s v="8801711085171"/>
    <s v="alamm@unhcr.org"/>
    <s v="UNHCR-NGOF"/>
  </r>
  <r>
    <n v="5061"/>
    <s v="UNHCR"/>
    <s v="NGOF"/>
    <s v="UNHCR"/>
    <s v="WASH"/>
    <x v="1"/>
    <x v="8"/>
    <s v="# of FSM Site"/>
    <m/>
    <n v="2"/>
    <s v="completed"/>
    <s v="Chittagong"/>
    <s v="Cox's Bazar"/>
    <x v="0"/>
    <s v="Palong Khali"/>
    <s v="Camp 04"/>
    <x v="6"/>
    <d v="2022-12-01T00:00:00"/>
    <x v="0"/>
    <m/>
    <m/>
    <m/>
    <m/>
    <m/>
    <s v="Md. Khorshed Alam"/>
    <s v="8801711085171"/>
    <s v="alamm@unhcr.org"/>
    <s v="UNHCR-NGOF"/>
  </r>
  <r>
    <n v="5062"/>
    <s v="UNHCR"/>
    <s v="NGOF"/>
    <s v="UNHCR"/>
    <s v="WASH"/>
    <x v="1"/>
    <x v="2"/>
    <s v="# of FSM Site"/>
    <m/>
    <n v="1"/>
    <s v="completed"/>
    <s v="Chittagong"/>
    <s v="Cox's Bazar"/>
    <x v="0"/>
    <s v="Palong Khali"/>
    <s v="Camp 04"/>
    <x v="6"/>
    <d v="2022-12-01T00:00:00"/>
    <x v="0"/>
    <m/>
    <m/>
    <m/>
    <m/>
    <m/>
    <s v="Md. Khorshed Alam"/>
    <s v="8801711085171"/>
    <s v="alamm@unhcr.org"/>
    <s v="UNHCR-NGOF"/>
  </r>
  <r>
    <n v="5063"/>
    <s v="UNHCR"/>
    <s v="NGOF"/>
    <s v="UNHCR"/>
    <s v="WASH"/>
    <x v="1"/>
    <x v="17"/>
    <s v="# of door"/>
    <m/>
    <n v="20"/>
    <s v="completed"/>
    <s v="Chittagong"/>
    <s v="Cox's Bazar"/>
    <x v="0"/>
    <s v="Palong Khali"/>
    <s v="Camp 04"/>
    <x v="6"/>
    <d v="2022-12-01T00:00:00"/>
    <x v="0"/>
    <m/>
    <m/>
    <m/>
    <m/>
    <m/>
    <s v="Md. Khorshed Alam"/>
    <s v="8801711085171"/>
    <s v="alamm@unhcr.org"/>
    <s v="UNHCR-NGOF"/>
  </r>
  <r>
    <n v="5064"/>
    <s v="UNHCR"/>
    <s v="NGOF"/>
    <s v="UNHCR"/>
    <s v="WASH"/>
    <x v="1"/>
    <x v="9"/>
    <s v="# of door"/>
    <m/>
    <n v="516"/>
    <s v="completed"/>
    <s v="Chittagong"/>
    <s v="Cox's Bazar"/>
    <x v="0"/>
    <s v="Palong Khali"/>
    <s v="Camp 04"/>
    <x v="6"/>
    <d v="2022-12-01T00:00:00"/>
    <x v="0"/>
    <m/>
    <m/>
    <m/>
    <m/>
    <m/>
    <s v="Md. Khorshed Alam"/>
    <s v="8801711085171"/>
    <s v="alamm@unhcr.org"/>
    <s v="UNHCR-NGOF"/>
  </r>
  <r>
    <n v="5065"/>
    <s v="UNHCR"/>
    <s v="NGOF"/>
    <s v="UNHCR"/>
    <s v="WASH"/>
    <x v="1"/>
    <x v="3"/>
    <s v="# of door"/>
    <m/>
    <n v="572"/>
    <s v="completed"/>
    <s v="Chittagong"/>
    <s v="Cox's Bazar"/>
    <x v="0"/>
    <s v="Palong Khali"/>
    <s v="Camp 04"/>
    <x v="6"/>
    <d v="2022-12-01T00:00:00"/>
    <x v="0"/>
    <m/>
    <m/>
    <m/>
    <m/>
    <m/>
    <s v="Md. Khorshed Alam"/>
    <s v="8801711085171"/>
    <s v="alamm@unhcr.org"/>
    <s v="UNHCR-NGOF"/>
  </r>
  <r>
    <n v="5066"/>
    <s v="UNHCR"/>
    <s v="NGOF"/>
    <s v="UNHCR"/>
    <s v="WASH"/>
    <x v="2"/>
    <x v="10"/>
    <s v="# of HP sessions at community level"/>
    <m/>
    <n v="134"/>
    <s v="completed"/>
    <s v="Chittagong"/>
    <s v="Cox's Bazar"/>
    <x v="0"/>
    <s v="Palong Khali"/>
    <s v="Camp 04"/>
    <x v="6"/>
    <d v="2022-12-01T00:00:00"/>
    <x v="0"/>
    <m/>
    <m/>
    <m/>
    <m/>
    <m/>
    <s v="Md. Khorshed Alam"/>
    <s v="8801711085171"/>
    <s v="alamm@unhcr.org"/>
    <s v="UNHCR-NGOF"/>
  </r>
  <r>
    <n v="5067"/>
    <s v="UNHCR"/>
    <s v="NGOF"/>
    <s v="UNHCR"/>
    <s v="WASH"/>
    <x v="2"/>
    <x v="4"/>
    <s v="# of HP sessions at HH level"/>
    <m/>
    <n v="2285"/>
    <s v="completed"/>
    <s v="Chittagong"/>
    <s v="Cox's Bazar"/>
    <x v="0"/>
    <s v="Palong Khali"/>
    <s v="Camp 04"/>
    <x v="6"/>
    <d v="2022-12-01T00:00:00"/>
    <x v="0"/>
    <m/>
    <m/>
    <m/>
    <m/>
    <m/>
    <s v="Md. Khorshed Alam"/>
    <s v="8801711085171"/>
    <s v="alamm@unhcr.org"/>
    <s v="UNHCR-NGOF"/>
  </r>
  <r>
    <n v="5068"/>
    <s v="UNHCR"/>
    <s v="NGOF"/>
    <s v="UNHCR"/>
    <s v="WASH"/>
    <x v="2"/>
    <x v="38"/>
    <s v="# of HP sessions at institution level"/>
    <m/>
    <n v="5"/>
    <s v="completed"/>
    <s v="Chittagong"/>
    <s v="Cox's Bazar"/>
    <x v="0"/>
    <s v="Palong Khali"/>
    <s v="Camp 04"/>
    <x v="6"/>
    <d v="2022-12-01T00:00:00"/>
    <x v="0"/>
    <m/>
    <m/>
    <m/>
    <m/>
    <m/>
    <s v="Md. Khorshed Alam"/>
    <s v="8801711085171"/>
    <s v="alamm@unhcr.org"/>
    <s v="UNHCR-NGOF"/>
  </r>
  <r>
    <n v="5069"/>
    <s v="UNHCR"/>
    <s v="NGOF"/>
    <s v="UNHCR"/>
    <s v="WASH"/>
    <x v="2"/>
    <x v="19"/>
    <s v="# of estimated persons reached by mass-media campaign"/>
    <m/>
    <n v="3"/>
    <s v="completed"/>
    <s v="Chittagong"/>
    <s v="Cox's Bazar"/>
    <x v="0"/>
    <s v="Palong Khali"/>
    <s v="Camp 04"/>
    <x v="6"/>
    <d v="2022-12-01T00:00:00"/>
    <x v="0"/>
    <m/>
    <m/>
    <m/>
    <m/>
    <m/>
    <s v="Md. Khorshed Alam"/>
    <s v="8801711085171"/>
    <s v="alamm@unhcr.org"/>
    <s v="UNHCR-NGOF"/>
  </r>
  <r>
    <n v="5070"/>
    <s v="UNHCR"/>
    <s v="NGOF"/>
    <s v="UNHCR"/>
    <s v="WASH"/>
    <x v="2"/>
    <x v="21"/>
    <s v="# of handwashing station"/>
    <m/>
    <n v="20"/>
    <s v="completed"/>
    <s v="Chittagong"/>
    <s v="Cox's Bazar"/>
    <x v="0"/>
    <s v="Palong Khali"/>
    <s v="Camp 04"/>
    <x v="6"/>
    <d v="2022-12-01T00:00:00"/>
    <x v="0"/>
    <m/>
    <m/>
    <m/>
    <m/>
    <m/>
    <s v="Md. Khorshed Alam"/>
    <s v="8801711085171"/>
    <s v="alamm@unhcr.org"/>
    <s v="UNHCR-NGOF"/>
  </r>
  <r>
    <n v="5071"/>
    <s v="UNHCR"/>
    <s v="NGOF"/>
    <s v="UNHCR"/>
    <s v="WASH"/>
    <x v="2"/>
    <x v="41"/>
    <s v="# of household"/>
    <m/>
    <n v="522"/>
    <s v="completed"/>
    <s v="Chittagong"/>
    <s v="Cox's Bazar"/>
    <x v="0"/>
    <s v="Palong Khali"/>
    <s v="Camp 04"/>
    <x v="6"/>
    <d v="2022-12-01T00:00:00"/>
    <x v="0"/>
    <m/>
    <m/>
    <m/>
    <m/>
    <m/>
    <s v="Md. Khorshed Alam"/>
    <s v="8801711085171"/>
    <s v="alamm@unhcr.org"/>
    <s v="UNHCR-NGOF"/>
  </r>
  <r>
    <n v="5072"/>
    <s v="UNHCR"/>
    <s v="NGOF"/>
    <s v="UNHCR"/>
    <s v="WASH"/>
    <x v="2"/>
    <x v="33"/>
    <s v="# of facilities"/>
    <m/>
    <n v="452"/>
    <s v="completed"/>
    <s v="Chittagong"/>
    <s v="Cox's Bazar"/>
    <x v="0"/>
    <s v="Palong Khali"/>
    <s v="Camp 04"/>
    <x v="5"/>
    <d v="2022-12-01T00:00:00"/>
    <x v="0"/>
    <m/>
    <m/>
    <m/>
    <m/>
    <m/>
    <s v="Md. Khorshed Alam"/>
    <s v="8801711085171"/>
    <s v="alamm@unhcr.org"/>
    <s v="UNHCR-NGOF"/>
  </r>
  <r>
    <n v="5073"/>
    <s v="UNHCR"/>
    <s v="NGOF"/>
    <s v="UNHCR"/>
    <s v="WASH"/>
    <x v="3"/>
    <x v="5"/>
    <s v="# of campaign per camp "/>
    <m/>
    <n v="1"/>
    <s v="completed"/>
    <s v="Chittagong"/>
    <s v="Cox's Bazar"/>
    <x v="0"/>
    <s v="Palong Khali"/>
    <s v="Camp 04"/>
    <x v="6"/>
    <d v="2022-12-01T00:00:00"/>
    <x v="0"/>
    <m/>
    <m/>
    <m/>
    <m/>
    <m/>
    <s v="Md. Khorshed Alam"/>
    <s v="8801711085171"/>
    <s v="alamm@unhcr.org"/>
    <s v="UNHCR-NGOF"/>
  </r>
  <r>
    <n v="5074"/>
    <s v="UNHCR"/>
    <s v="NGOF"/>
    <s v="UNHCR"/>
    <s v="WASH"/>
    <x v="3"/>
    <x v="6"/>
    <s v="# of plant"/>
    <m/>
    <n v="1"/>
    <s v="completed"/>
    <s v="Chittagong"/>
    <s v="Cox's Bazar"/>
    <x v="0"/>
    <s v="Palong Khali"/>
    <s v="Camp 04"/>
    <x v="6"/>
    <d v="2022-12-01T00:00:00"/>
    <x v="0"/>
    <m/>
    <m/>
    <m/>
    <m/>
    <m/>
    <s v="Md. Khorshed Alam"/>
    <s v="8801711085171"/>
    <s v="alamm@unhcr.org"/>
    <s v="UNHCR-NGOF"/>
  </r>
  <r>
    <n v="5075"/>
    <s v="UNHCR"/>
    <s v="NGOF"/>
    <s v="UNHCR"/>
    <s v="WASH"/>
    <x v="0"/>
    <x v="0"/>
    <s v="# of tube well"/>
    <m/>
    <n v="129"/>
    <s v="completed"/>
    <s v="Chittagong"/>
    <s v="Cox's Bazar"/>
    <x v="0"/>
    <s v="Palong Khali"/>
    <s v="Camp 05"/>
    <x v="6"/>
    <d v="2022-12-01T00:00:00"/>
    <x v="0"/>
    <m/>
    <m/>
    <m/>
    <m/>
    <m/>
    <s v="Md. Khorshed Alam"/>
    <s v="8801711085171"/>
    <s v="alamm@unhcr.org"/>
    <s v="UNHCR-NGOF"/>
  </r>
  <r>
    <n v="5076"/>
    <s v="UNHCR"/>
    <s v="NGOF"/>
    <s v="UNHCR"/>
    <s v="WASH"/>
    <x v="0"/>
    <x v="12"/>
    <s v="# of water network"/>
    <m/>
    <n v="2"/>
    <s v="completed"/>
    <s v="Chittagong"/>
    <s v="Cox's Bazar"/>
    <x v="0"/>
    <s v="Palong Khali"/>
    <s v="Camp 05"/>
    <x v="6"/>
    <d v="2022-12-01T00:00:00"/>
    <x v="0"/>
    <m/>
    <m/>
    <m/>
    <m/>
    <m/>
    <s v="Md. Khorshed Alam"/>
    <s v="8801711085171"/>
    <s v="alamm@unhcr.org"/>
    <s v="UNHCR-NGOF"/>
  </r>
  <r>
    <n v="5077"/>
    <s v="UNHCR"/>
    <s v="NGOF"/>
    <s v="UNHCR"/>
    <s v="WASH"/>
    <x v="1"/>
    <x v="14"/>
    <s v="# of door"/>
    <m/>
    <n v="47"/>
    <s v="completed"/>
    <s v="Chittagong"/>
    <s v="Cox's Bazar"/>
    <x v="0"/>
    <s v="Palong Khali"/>
    <s v="Camp 05"/>
    <x v="6"/>
    <d v="2022-12-01T00:00:00"/>
    <x v="0"/>
    <m/>
    <m/>
    <m/>
    <m/>
    <m/>
    <s v="Md. Khorshed Alam"/>
    <s v="8801711085171"/>
    <s v="alamm@unhcr.org"/>
    <s v="UNHCR-NGOF"/>
  </r>
  <r>
    <n v="5078"/>
    <s v="UNHCR"/>
    <s v="NGOF"/>
    <s v="UNHCR"/>
    <s v="WASH"/>
    <x v="1"/>
    <x v="1"/>
    <s v="# of door "/>
    <m/>
    <n v="63"/>
    <s v="completed"/>
    <s v="Chittagong"/>
    <s v="Cox's Bazar"/>
    <x v="0"/>
    <s v="Palong Khali"/>
    <s v="Camp 05"/>
    <x v="0"/>
    <d v="2022-12-01T00:00:00"/>
    <x v="0"/>
    <m/>
    <m/>
    <m/>
    <m/>
    <m/>
    <s v="Md. Khorshed Alam"/>
    <s v="8801711085171"/>
    <s v="alamm@unhcr.org"/>
    <s v="UNHCR-NGOF"/>
  </r>
  <r>
    <n v="5079"/>
    <s v="UNHCR"/>
    <s v="NGOF"/>
    <s v="UNHCR"/>
    <s v="WASH"/>
    <x v="1"/>
    <x v="8"/>
    <s v="# of FSM Site"/>
    <m/>
    <n v="4"/>
    <s v="completed"/>
    <s v="Chittagong"/>
    <s v="Cox's Bazar"/>
    <x v="0"/>
    <s v="Palong Khali"/>
    <s v="Camp 05"/>
    <x v="6"/>
    <d v="2022-12-01T00:00:00"/>
    <x v="0"/>
    <m/>
    <m/>
    <m/>
    <m/>
    <m/>
    <s v="Md. Khorshed Alam"/>
    <s v="8801711085171"/>
    <s v="alamm@unhcr.org"/>
    <s v="UNHCR-NGOF"/>
  </r>
  <r>
    <n v="5080"/>
    <s v="UNHCR"/>
    <s v="NGOF"/>
    <s v="UNHCR"/>
    <s v="WASH"/>
    <x v="1"/>
    <x v="2"/>
    <s v="# of FSM Site"/>
    <m/>
    <n v="2"/>
    <s v="completed"/>
    <s v="Chittagong"/>
    <s v="Cox's Bazar"/>
    <x v="0"/>
    <s v="Palong Khali"/>
    <s v="Camp 05"/>
    <x v="6"/>
    <d v="2022-12-01T00:00:00"/>
    <x v="0"/>
    <m/>
    <m/>
    <m/>
    <m/>
    <m/>
    <s v="Md. Khorshed Alam"/>
    <s v="8801711085171"/>
    <s v="alamm@unhcr.org"/>
    <s v="UNHCR-NGOF"/>
  </r>
  <r>
    <n v="5081"/>
    <s v="UNHCR"/>
    <s v="NGOF"/>
    <s v="UNHCR"/>
    <s v="WASH"/>
    <x v="1"/>
    <x v="17"/>
    <s v="# of door"/>
    <m/>
    <n v="9"/>
    <s v="completed"/>
    <s v="Chittagong"/>
    <s v="Cox's Bazar"/>
    <x v="0"/>
    <s v="Palong Khali"/>
    <s v="Camp 05"/>
    <x v="6"/>
    <d v="2022-12-01T00:00:00"/>
    <x v="0"/>
    <m/>
    <m/>
    <m/>
    <m/>
    <m/>
    <s v="Md. Khorshed Alam"/>
    <s v="8801711085171"/>
    <s v="alamm@unhcr.org"/>
    <s v="UNHCR-NGOF"/>
  </r>
  <r>
    <n v="5082"/>
    <s v="UNHCR"/>
    <s v="NGOF"/>
    <s v="UNHCR"/>
    <s v="WASH"/>
    <x v="1"/>
    <x v="9"/>
    <s v="# of door"/>
    <m/>
    <n v="384"/>
    <s v="completed"/>
    <s v="Chittagong"/>
    <s v="Cox's Bazar"/>
    <x v="0"/>
    <s v="Palong Khali"/>
    <s v="Camp 05"/>
    <x v="6"/>
    <d v="2022-12-01T00:00:00"/>
    <x v="0"/>
    <m/>
    <m/>
    <m/>
    <m/>
    <m/>
    <s v="Md. Khorshed Alam"/>
    <s v="8801711085171"/>
    <s v="alamm@unhcr.org"/>
    <s v="UNHCR-NGOF"/>
  </r>
  <r>
    <n v="5083"/>
    <s v="UNHCR"/>
    <s v="NGOF"/>
    <s v="UNHCR"/>
    <s v="WASH"/>
    <x v="1"/>
    <x v="3"/>
    <s v="# of door"/>
    <m/>
    <n v="198"/>
    <s v="completed"/>
    <s v="Chittagong"/>
    <s v="Cox's Bazar"/>
    <x v="0"/>
    <s v="Palong Khali"/>
    <s v="Camp 05"/>
    <x v="6"/>
    <d v="2022-12-01T00:00:00"/>
    <x v="0"/>
    <m/>
    <m/>
    <m/>
    <m/>
    <m/>
    <s v="Md. Khorshed Alam"/>
    <s v="8801711085171"/>
    <s v="alamm@unhcr.org"/>
    <s v="UNHCR-NGOF"/>
  </r>
  <r>
    <n v="5084"/>
    <s v="UNHCR"/>
    <s v="NGOF"/>
    <s v="UNHCR"/>
    <s v="WASH"/>
    <x v="2"/>
    <x v="10"/>
    <s v="# of HP sessions at community level"/>
    <m/>
    <n v="100"/>
    <s v="completed"/>
    <s v="Chittagong"/>
    <s v="Cox's Bazar"/>
    <x v="0"/>
    <s v="Palong Khali"/>
    <s v="Camp 05"/>
    <x v="6"/>
    <d v="2022-12-01T00:00:00"/>
    <x v="0"/>
    <m/>
    <m/>
    <m/>
    <m/>
    <m/>
    <s v="Md. Khorshed Alam"/>
    <s v="8801711085171"/>
    <s v="alamm@unhcr.org"/>
    <s v="UNHCR-NGOF"/>
  </r>
  <r>
    <n v="5085"/>
    <s v="UNHCR"/>
    <s v="NGOF"/>
    <s v="UNHCR"/>
    <s v="WASH"/>
    <x v="2"/>
    <x v="4"/>
    <s v="# of HP sessions at HH level"/>
    <m/>
    <n v="4549"/>
    <s v="completed"/>
    <s v="Chittagong"/>
    <s v="Cox's Bazar"/>
    <x v="0"/>
    <s v="Palong Khali"/>
    <s v="Camp 05"/>
    <x v="6"/>
    <d v="2022-12-01T00:00:00"/>
    <x v="0"/>
    <m/>
    <m/>
    <m/>
    <m/>
    <m/>
    <s v="Md. Khorshed Alam"/>
    <s v="8801711085171"/>
    <s v="alamm@unhcr.org"/>
    <s v="UNHCR-NGOF"/>
  </r>
  <r>
    <n v="5086"/>
    <s v="UNHCR"/>
    <s v="NGOF"/>
    <s v="UNHCR"/>
    <s v="WASH"/>
    <x v="2"/>
    <x v="38"/>
    <s v="# of HP sessions at institution level"/>
    <m/>
    <n v="7"/>
    <s v="completed"/>
    <s v="Chittagong"/>
    <s v="Cox's Bazar"/>
    <x v="0"/>
    <s v="Palong Khali"/>
    <s v="Camp 05"/>
    <x v="6"/>
    <d v="2022-12-01T00:00:00"/>
    <x v="0"/>
    <m/>
    <m/>
    <m/>
    <m/>
    <m/>
    <s v="Md. Khorshed Alam"/>
    <s v="8801711085171"/>
    <s v="alamm@unhcr.org"/>
    <s v="UNHCR-NGOF"/>
  </r>
  <r>
    <n v="5087"/>
    <s v="UNHCR"/>
    <s v="NGOF"/>
    <s v="UNHCR"/>
    <s v="WASH"/>
    <x v="2"/>
    <x v="19"/>
    <s v="# of estimated persons reached by mass-media campaign"/>
    <m/>
    <n v="1"/>
    <s v="completed"/>
    <s v="Chittagong"/>
    <s v="Cox's Bazar"/>
    <x v="0"/>
    <s v="Palong Khali"/>
    <s v="Camp 05"/>
    <x v="6"/>
    <d v="2022-12-01T00:00:00"/>
    <x v="0"/>
    <m/>
    <m/>
    <m/>
    <m/>
    <m/>
    <s v="Md. Khorshed Alam"/>
    <s v="8801711085171"/>
    <s v="alamm@unhcr.org"/>
    <s v="UNHCR-NGOF"/>
  </r>
  <r>
    <n v="5088"/>
    <s v="UNHCR"/>
    <s v="NGOF"/>
    <s v="UNHCR"/>
    <s v="WASH"/>
    <x v="2"/>
    <x v="21"/>
    <s v="# of handwashing station"/>
    <m/>
    <n v="9"/>
    <s v="completed"/>
    <s v="Chittagong"/>
    <s v="Cox's Bazar"/>
    <x v="0"/>
    <s v="Palong Khali"/>
    <s v="Camp 05"/>
    <x v="6"/>
    <d v="2022-12-01T00:00:00"/>
    <x v="0"/>
    <m/>
    <m/>
    <m/>
    <m/>
    <m/>
    <s v="Md. Khorshed Alam"/>
    <s v="8801711085171"/>
    <s v="alamm@unhcr.org"/>
    <s v="UNHCR-NGOF"/>
  </r>
  <r>
    <n v="5089"/>
    <s v="UNHCR"/>
    <s v="NGOF"/>
    <s v="UNHCR"/>
    <s v="WASH"/>
    <x v="2"/>
    <x v="41"/>
    <s v="# of household"/>
    <m/>
    <n v="296"/>
    <s v="completed"/>
    <s v="Chittagong"/>
    <s v="Cox's Bazar"/>
    <x v="0"/>
    <s v="Palong Khali"/>
    <s v="Camp 05"/>
    <x v="6"/>
    <d v="2022-12-01T00:00:00"/>
    <x v="0"/>
    <m/>
    <m/>
    <m/>
    <m/>
    <m/>
    <s v="Md. Khorshed Alam"/>
    <s v="8801711085171"/>
    <s v="alamm@unhcr.org"/>
    <s v="UNHCR-NGOF"/>
  </r>
  <r>
    <n v="5090"/>
    <s v="UNHCR"/>
    <s v="NGOF"/>
    <s v="UNHCR"/>
    <s v="WASH"/>
    <x v="2"/>
    <x v="33"/>
    <s v="# of facilities"/>
    <m/>
    <n v="24"/>
    <s v="completed"/>
    <s v="Chittagong"/>
    <s v="Cox's Bazar"/>
    <x v="0"/>
    <s v="Palong Khali"/>
    <s v="Camp 05"/>
    <x v="5"/>
    <d v="2022-12-01T00:00:00"/>
    <x v="0"/>
    <m/>
    <m/>
    <m/>
    <m/>
    <m/>
    <s v="Md. Khorshed Alam"/>
    <s v="8801711085171"/>
    <s v="alamm@unhcr.org"/>
    <s v="UNHCR-NGOF"/>
  </r>
  <r>
    <n v="5091"/>
    <s v="UNHCR"/>
    <s v="NGOF"/>
    <s v="UNHCR"/>
    <s v="WASH"/>
    <x v="3"/>
    <x v="6"/>
    <s v="# of plant"/>
    <m/>
    <n v="2"/>
    <s v="completed"/>
    <s v="Chittagong"/>
    <s v="Cox's Bazar"/>
    <x v="0"/>
    <s v="Palong Khali"/>
    <s v="Camp 05"/>
    <x v="6"/>
    <d v="2022-12-01T00:00:00"/>
    <x v="0"/>
    <m/>
    <m/>
    <m/>
    <m/>
    <m/>
    <s v="Md. Khorshed Alam"/>
    <s v="8801711085171"/>
    <s v="alamm@unhcr.org"/>
    <s v="UNHCR-NGOF"/>
  </r>
  <r>
    <n v="5092"/>
    <s v="UNHCR"/>
    <s v="NGOF"/>
    <s v="UNHCR"/>
    <s v="WASH"/>
    <x v="0"/>
    <x v="12"/>
    <s v="# of water network"/>
    <m/>
    <n v="1"/>
    <s v="completed"/>
    <s v="Chittagong"/>
    <s v="Cox's Bazar"/>
    <x v="0"/>
    <s v="Raja Palong"/>
    <s v="Kutupalong RC"/>
    <x v="5"/>
    <d v="2022-12-01T00:00:00"/>
    <x v="0"/>
    <m/>
    <m/>
    <m/>
    <m/>
    <s v="Transit Center"/>
    <s v="Md. Khorshed Alam"/>
    <s v="8801711085171"/>
    <s v="alamm@unhcr.org"/>
    <s v="UNHCR-NGOF"/>
  </r>
  <r>
    <n v="5093"/>
    <s v="UNHCR"/>
    <s v="NGOF"/>
    <s v="UNHCR"/>
    <s v="WASH"/>
    <x v="1"/>
    <x v="1"/>
    <s v="# of door "/>
    <m/>
    <n v="2"/>
    <s v="completed"/>
    <s v="Chittagong"/>
    <s v="Cox's Bazar"/>
    <x v="0"/>
    <s v="Raja Palong"/>
    <s v="Kutupalong RC"/>
    <x v="0"/>
    <d v="2022-12-01T00:00:00"/>
    <x v="0"/>
    <m/>
    <m/>
    <m/>
    <m/>
    <m/>
    <s v="Md. Khorshed Alam"/>
    <s v="8801711085171"/>
    <s v="alamm@unhcr.org"/>
    <s v="UNHCR-NGOF"/>
  </r>
  <r>
    <n v="5094"/>
    <s v="UNHCR"/>
    <s v="NGOF"/>
    <s v="UNHCR"/>
    <s v="WASH"/>
    <x v="1"/>
    <x v="8"/>
    <s v="# of FSM Site"/>
    <m/>
    <n v="4"/>
    <s v="completed"/>
    <s v="Chittagong"/>
    <s v="Cox's Bazar"/>
    <x v="0"/>
    <s v="Raja Palong"/>
    <s v="Kutupalong RC"/>
    <x v="6"/>
    <d v="2022-12-01T00:00:00"/>
    <x v="0"/>
    <m/>
    <m/>
    <m/>
    <m/>
    <m/>
    <s v="Md. Khorshed Alam"/>
    <s v="8801711085171"/>
    <s v="alamm@unhcr.org"/>
    <s v="UNHCR-NGOF"/>
  </r>
  <r>
    <n v="5095"/>
    <s v="UNHCR"/>
    <s v="NGOF"/>
    <s v="UNHCR"/>
    <s v="WASH"/>
    <x v="1"/>
    <x v="2"/>
    <s v="# of FSM Site"/>
    <m/>
    <n v="2"/>
    <s v="completed"/>
    <s v="Chittagong"/>
    <s v="Cox's Bazar"/>
    <x v="0"/>
    <s v="Raja Palong"/>
    <s v="Kutupalong RC"/>
    <x v="6"/>
    <d v="2022-12-01T00:00:00"/>
    <x v="0"/>
    <m/>
    <m/>
    <m/>
    <m/>
    <m/>
    <s v="Md. Khorshed Alam"/>
    <s v="8801711085171"/>
    <s v="alamm@unhcr.org"/>
    <s v="UNHCR-NGOF"/>
  </r>
  <r>
    <n v="5096"/>
    <s v="UNHCR"/>
    <s v="NGOF"/>
    <s v="UNHCR"/>
    <s v="WASH"/>
    <x v="1"/>
    <x v="9"/>
    <s v="# of door"/>
    <m/>
    <n v="183"/>
    <s v="completed"/>
    <s v="Chittagong"/>
    <s v="Cox's Bazar"/>
    <x v="0"/>
    <s v="Raja Palong"/>
    <s v="Kutupalong RC"/>
    <x v="6"/>
    <d v="2022-12-01T00:00:00"/>
    <x v="0"/>
    <m/>
    <m/>
    <m/>
    <m/>
    <m/>
    <s v="Md. Khorshed Alam"/>
    <s v="8801711085171"/>
    <s v="alamm@unhcr.org"/>
    <s v="UNHCR-NGOF"/>
  </r>
  <r>
    <n v="5097"/>
    <s v="UNHCR"/>
    <s v="NGOF"/>
    <s v="UNHCR"/>
    <s v="WASH"/>
    <x v="1"/>
    <x v="3"/>
    <s v="# of door"/>
    <m/>
    <n v="488"/>
    <s v="completed"/>
    <s v="Chittagong"/>
    <s v="Cox's Bazar"/>
    <x v="0"/>
    <s v="Raja Palong"/>
    <s v="Kutupalong RC"/>
    <x v="6"/>
    <d v="2022-12-01T00:00:00"/>
    <x v="0"/>
    <m/>
    <m/>
    <m/>
    <m/>
    <m/>
    <s v="Md. Khorshed Alam"/>
    <s v="8801711085171"/>
    <s v="alamm@unhcr.org"/>
    <s v="UNHCR-NGOF"/>
  </r>
  <r>
    <n v="5098"/>
    <s v="UNHCR"/>
    <s v="NGOF"/>
    <s v="UNHCR"/>
    <s v="WASH"/>
    <x v="2"/>
    <x v="10"/>
    <s v="# of HP sessions at community level"/>
    <m/>
    <n v="66"/>
    <s v="completed"/>
    <s v="Chittagong"/>
    <s v="Cox's Bazar"/>
    <x v="0"/>
    <s v="Raja Palong"/>
    <s v="Kutupalong RC"/>
    <x v="6"/>
    <d v="2022-12-01T00:00:00"/>
    <x v="0"/>
    <m/>
    <m/>
    <m/>
    <m/>
    <m/>
    <s v="Md. Khorshed Alam"/>
    <s v="8801711085171"/>
    <s v="alamm@unhcr.org"/>
    <s v="UNHCR-NGOF"/>
  </r>
  <r>
    <n v="5099"/>
    <s v="UNHCR"/>
    <s v="NGOF"/>
    <s v="UNHCR"/>
    <s v="WASH"/>
    <x v="2"/>
    <x v="4"/>
    <s v="# of HP sessions at HH level"/>
    <m/>
    <n v="1436"/>
    <s v="completed"/>
    <s v="Chittagong"/>
    <s v="Cox's Bazar"/>
    <x v="0"/>
    <s v="Raja Palong"/>
    <s v="Kutupalong RC"/>
    <x v="6"/>
    <d v="2022-12-01T00:00:00"/>
    <x v="0"/>
    <m/>
    <m/>
    <m/>
    <m/>
    <m/>
    <s v="Md. Khorshed Alam"/>
    <s v="8801711085171"/>
    <s v="alamm@unhcr.org"/>
    <s v="UNHCR-NGOF"/>
  </r>
  <r>
    <n v="5100"/>
    <s v="UNHCR"/>
    <s v="NGOF"/>
    <s v="UNHCR"/>
    <s v="WASH"/>
    <x v="2"/>
    <x v="38"/>
    <s v="# of HP sessions at institution level"/>
    <m/>
    <n v="5"/>
    <s v="completed"/>
    <s v="Chittagong"/>
    <s v="Cox's Bazar"/>
    <x v="0"/>
    <s v="Raja Palong"/>
    <s v="Kutupalong RC"/>
    <x v="6"/>
    <d v="2022-12-01T00:00:00"/>
    <x v="0"/>
    <m/>
    <m/>
    <m/>
    <m/>
    <m/>
    <s v="Md. Khorshed Alam"/>
    <s v="8801711085171"/>
    <s v="alamm@unhcr.org"/>
    <s v="UNHCR-NGOF"/>
  </r>
  <r>
    <n v="5101"/>
    <s v="UNHCR"/>
    <s v="NGOF"/>
    <s v="UNHCR"/>
    <s v="WASH"/>
    <x v="2"/>
    <x v="21"/>
    <s v="# of handwashing station"/>
    <m/>
    <n v="1"/>
    <s v="completed"/>
    <s v="Chittagong"/>
    <s v="Cox's Bazar"/>
    <x v="0"/>
    <s v="Raja Palong"/>
    <s v="Kutupalong RC"/>
    <x v="6"/>
    <d v="2022-12-01T00:00:00"/>
    <x v="0"/>
    <m/>
    <m/>
    <m/>
    <m/>
    <m/>
    <s v="Md. Khorshed Alam"/>
    <s v="8801711085171"/>
    <s v="alamm@unhcr.org"/>
    <s v="UNHCR-NGOF"/>
  </r>
  <r>
    <n v="5102"/>
    <s v="UNHCR"/>
    <s v="NGOF"/>
    <s v="UNHCR"/>
    <s v="WASH"/>
    <x v="2"/>
    <x v="41"/>
    <s v="# of household"/>
    <m/>
    <n v="98"/>
    <s v="completed"/>
    <s v="Chittagong"/>
    <s v="Cox's Bazar"/>
    <x v="0"/>
    <s v="Raja Palong"/>
    <s v="Kutupalong RC"/>
    <x v="6"/>
    <d v="2022-12-01T00:00:00"/>
    <x v="0"/>
    <m/>
    <m/>
    <m/>
    <m/>
    <m/>
    <s v="Md. Khorshed Alam"/>
    <s v="8801711085171"/>
    <s v="alamm@unhcr.org"/>
    <s v="UNHCR-NGOF"/>
  </r>
  <r>
    <n v="5103"/>
    <s v="UNHCR"/>
    <s v="NGOF"/>
    <s v="UNHCR"/>
    <s v="WASH"/>
    <x v="2"/>
    <x v="33"/>
    <s v="# of facilities"/>
    <m/>
    <n v="32"/>
    <s v="completed"/>
    <s v="Chittagong"/>
    <s v="Cox's Bazar"/>
    <x v="0"/>
    <s v="Raja Palong"/>
    <s v="Kutupalong RC"/>
    <x v="5"/>
    <d v="2022-12-01T00:00:00"/>
    <x v="0"/>
    <m/>
    <m/>
    <m/>
    <m/>
    <m/>
    <s v="Md. Khorshed Alam"/>
    <s v="8801711085171"/>
    <s v="alamm@unhcr.org"/>
    <s v="UNHCR-NGOF"/>
  </r>
  <r>
    <n v="5104"/>
    <s v="UNHCR"/>
    <s v="NGOF"/>
    <s v="UNHCR"/>
    <s v="WASH"/>
    <x v="3"/>
    <x v="6"/>
    <s v="# of plant"/>
    <m/>
    <n v="1"/>
    <s v="completed"/>
    <s v="Chittagong"/>
    <s v="Cox's Bazar"/>
    <x v="0"/>
    <s v="Raja Palong"/>
    <s v="Kutupalong RC"/>
    <x v="6"/>
    <d v="2022-12-01T00:00:00"/>
    <x v="0"/>
    <m/>
    <m/>
    <m/>
    <m/>
    <m/>
    <s v="Md. Khorshed Alam"/>
    <s v="8801711085171"/>
    <s v="alamm@unhcr.org"/>
    <s v="UNHCR-NGOF"/>
  </r>
  <r>
    <n v="5105"/>
    <s v="UNHCR"/>
    <s v="NGOF"/>
    <s v="UNHCR"/>
    <s v="WASH"/>
    <x v="0"/>
    <x v="12"/>
    <s v="# of water network"/>
    <m/>
    <n v="3"/>
    <s v="completed"/>
    <s v="Chittagong"/>
    <s v="Cox's Bazar"/>
    <x v="0"/>
    <s v="Raja Palong"/>
    <s v="Kutupalong RC"/>
    <x v="6"/>
    <d v="2022-12-01T00:00:00"/>
    <x v="0"/>
    <m/>
    <m/>
    <m/>
    <m/>
    <m/>
    <s v="Md. Khorshed Alam"/>
    <s v="8801711085171"/>
    <s v="alamm@unhcr.org"/>
    <s v="UNHCR-NGOF"/>
  </r>
  <r>
    <n v="5106"/>
    <s v="UNHCR"/>
    <s v="NGOF"/>
    <s v="UNHCR"/>
    <s v="WASH"/>
    <x v="1"/>
    <x v="9"/>
    <s v="# of door"/>
    <m/>
    <n v="8"/>
    <s v="completed"/>
    <s v="Chittagong"/>
    <s v="Cox's Bazar"/>
    <x v="0"/>
    <s v="Raja Palong"/>
    <s v="Kutupalong RC"/>
    <x v="6"/>
    <d v="2022-12-01T00:00:00"/>
    <x v="0"/>
    <m/>
    <m/>
    <m/>
    <m/>
    <s v="Transit Center"/>
    <s v="Md. Khorshed Alam"/>
    <s v="8801711085171"/>
    <s v="alamm@unhcr.org"/>
    <s v="UNHCR-NGOF"/>
  </r>
  <r>
    <n v="5107"/>
    <s v="UNHCR"/>
    <s v="NGOF"/>
    <s v="UNHCR"/>
    <s v="WASH"/>
    <x v="1"/>
    <x v="3"/>
    <s v="# of door"/>
    <m/>
    <n v="12"/>
    <s v="completed"/>
    <s v="Chittagong"/>
    <s v="Cox's Bazar"/>
    <x v="0"/>
    <s v="Raja Palong"/>
    <s v="Kutupalong RC"/>
    <x v="6"/>
    <d v="2022-12-01T00:00:00"/>
    <x v="0"/>
    <m/>
    <m/>
    <m/>
    <m/>
    <m/>
    <s v="Md. Khorshed Alam"/>
    <s v="8801711085171"/>
    <s v="alamm@unhcr.org"/>
    <s v="UNHCR-NGOF"/>
  </r>
  <r>
    <n v="5108"/>
    <s v="UNHCR"/>
    <s v="NGOF"/>
    <s v="UNHCR"/>
    <s v="WASH"/>
    <x v="2"/>
    <x v="10"/>
    <s v="# of HP sessions at community level"/>
    <m/>
    <n v="9"/>
    <s v="completed"/>
    <s v="Chittagong"/>
    <s v="Cox's Bazar"/>
    <x v="0"/>
    <s v="Raja Palong"/>
    <s v="Kutupalong RC"/>
    <x v="6"/>
    <d v="2022-12-01T00:00:00"/>
    <x v="0"/>
    <m/>
    <m/>
    <m/>
    <m/>
    <s v="Transit Center"/>
    <s v="Md. Khorshed Alam"/>
    <s v="8801711085171"/>
    <s v="alamm@unhcr.org"/>
    <s v="UNHCR-NGOF"/>
  </r>
  <r>
    <n v="5109"/>
    <s v="UNHCR"/>
    <s v="NGOF"/>
    <s v="UNHCR"/>
    <s v="WASH"/>
    <x v="2"/>
    <x v="4"/>
    <s v="# of HP sessions at HH level"/>
    <m/>
    <n v="190"/>
    <s v="completed"/>
    <s v="Chittagong"/>
    <s v="Cox's Bazar"/>
    <x v="0"/>
    <s v="Raja Palong"/>
    <s v="Kutupalong RC"/>
    <x v="6"/>
    <d v="2022-12-01T00:00:00"/>
    <x v="0"/>
    <m/>
    <m/>
    <m/>
    <m/>
    <s v="Transit Center"/>
    <s v="Md. Khorshed Alam"/>
    <s v="8801711085171"/>
    <s v="alamm@unhcr.org"/>
    <s v="UNHCR-NGOF"/>
  </r>
  <r>
    <n v="5110"/>
    <s v="UNHCR"/>
    <s v="NGOF"/>
    <s v="UNHCR"/>
    <s v="WASH"/>
    <x v="1"/>
    <x v="14"/>
    <s v="# of door"/>
    <m/>
    <n v="1"/>
    <s v="completed"/>
    <s v="Chittagong"/>
    <s v="Cox's Bazar"/>
    <x v="1"/>
    <s v="Nhilla"/>
    <s v="Nayapara RC"/>
    <x v="6"/>
    <d v="2022-12-01T00:00:00"/>
    <x v="0"/>
    <m/>
    <m/>
    <m/>
    <m/>
    <m/>
    <s v="Md. Khorshed Alam"/>
    <s v="8801711085171"/>
    <s v="alamm@unhcr.org"/>
    <s v="UNHCR-NGOF"/>
  </r>
  <r>
    <n v="5111"/>
    <s v="UNHCR"/>
    <s v="NGOF"/>
    <s v="UNHCR"/>
    <s v="WASH"/>
    <x v="1"/>
    <x v="1"/>
    <s v="# of door "/>
    <m/>
    <n v="24"/>
    <s v="completed"/>
    <s v="Chittagong"/>
    <s v="Cox's Bazar"/>
    <x v="1"/>
    <s v="Nhilla"/>
    <s v="Nayapara RC"/>
    <x v="0"/>
    <d v="2022-12-01T00:00:00"/>
    <x v="0"/>
    <m/>
    <m/>
    <m/>
    <m/>
    <m/>
    <s v="Md. Khorshed Alam"/>
    <s v="8801711085171"/>
    <s v="alamm@unhcr.org"/>
    <s v="UNHCR-NGOF"/>
  </r>
  <r>
    <n v="5112"/>
    <s v="UNHCR"/>
    <s v="NGOF"/>
    <s v="UNHCR"/>
    <s v="WASH"/>
    <x v="1"/>
    <x v="8"/>
    <s v="# of FSM Site"/>
    <m/>
    <n v="1"/>
    <s v="completed"/>
    <s v="Chittagong"/>
    <s v="Cox's Bazar"/>
    <x v="1"/>
    <s v="Nhilla"/>
    <s v="Nayapara RC"/>
    <x v="6"/>
    <d v="2022-12-01T00:00:00"/>
    <x v="0"/>
    <m/>
    <m/>
    <m/>
    <m/>
    <m/>
    <s v="Md. Khorshed Alam"/>
    <s v="8801711085171"/>
    <s v="alamm@unhcr.org"/>
    <s v="UNHCR-NGOF"/>
  </r>
  <r>
    <n v="5113"/>
    <s v="UNHCR"/>
    <s v="NGOF"/>
    <s v="UNHCR"/>
    <s v="WASH"/>
    <x v="1"/>
    <x v="32"/>
    <s v="# of door"/>
    <m/>
    <n v="1"/>
    <s v="completed"/>
    <s v="Chittagong"/>
    <s v="Cox's Bazar"/>
    <x v="1"/>
    <s v="Nhilla"/>
    <s v="Nayapara RC"/>
    <x v="6"/>
    <d v="2022-12-01T00:00:00"/>
    <x v="0"/>
    <m/>
    <m/>
    <m/>
    <m/>
    <m/>
    <s v="Md. Khorshed Alam"/>
    <s v="8801711085171"/>
    <s v="alamm@unhcr.org"/>
    <s v="UNHCR-NGOF"/>
  </r>
  <r>
    <n v="5114"/>
    <s v="UNHCR"/>
    <s v="NGOF"/>
    <s v="UNHCR"/>
    <s v="WASH"/>
    <x v="1"/>
    <x v="9"/>
    <s v="# of door"/>
    <m/>
    <n v="147"/>
    <s v="completed"/>
    <s v="Chittagong"/>
    <s v="Cox's Bazar"/>
    <x v="1"/>
    <s v="Nhilla"/>
    <s v="Nayapara RC"/>
    <x v="6"/>
    <d v="2022-12-01T00:00:00"/>
    <x v="0"/>
    <m/>
    <m/>
    <m/>
    <m/>
    <m/>
    <s v="Md. Khorshed Alam"/>
    <s v="8801711085171"/>
    <s v="alamm@unhcr.org"/>
    <s v="UNHCR-NGOF"/>
  </r>
  <r>
    <n v="5115"/>
    <s v="UNHCR"/>
    <s v="NGOF"/>
    <s v="UNHCR"/>
    <s v="WASH"/>
    <x v="1"/>
    <x v="3"/>
    <s v="# of door"/>
    <m/>
    <n v="281"/>
    <s v="completed"/>
    <s v="Chittagong"/>
    <s v="Cox's Bazar"/>
    <x v="1"/>
    <s v="Nhilla"/>
    <s v="Nayapara RC"/>
    <x v="6"/>
    <d v="2022-12-01T00:00:00"/>
    <x v="0"/>
    <m/>
    <m/>
    <m/>
    <m/>
    <m/>
    <s v="Md. Khorshed Alam"/>
    <s v="8801711085171"/>
    <s v="alamm@unhcr.org"/>
    <s v="UNHCR-NGOF"/>
  </r>
  <r>
    <n v="5116"/>
    <s v="UNHCR"/>
    <s v="NGOF"/>
    <s v="UNHCR"/>
    <s v="WASH"/>
    <x v="2"/>
    <x v="10"/>
    <s v="# of HP sessions at community level"/>
    <m/>
    <n v="94"/>
    <s v="completed"/>
    <s v="Chittagong"/>
    <s v="Cox's Bazar"/>
    <x v="1"/>
    <s v="Nhilla"/>
    <s v="Nayapara RC"/>
    <x v="6"/>
    <d v="2022-12-01T00:00:00"/>
    <x v="0"/>
    <m/>
    <m/>
    <m/>
    <m/>
    <m/>
    <s v="Md. Khorshed Alam"/>
    <s v="8801711085171"/>
    <s v="alamm@unhcr.org"/>
    <s v="UNHCR-NGOF"/>
  </r>
  <r>
    <n v="5117"/>
    <s v="UNHCR"/>
    <s v="NGOF"/>
    <s v="UNHCR"/>
    <s v="WASH"/>
    <x v="2"/>
    <x v="4"/>
    <s v="# of HP sessions at HH level"/>
    <m/>
    <n v="2265"/>
    <s v="completed"/>
    <s v="Chittagong"/>
    <s v="Cox's Bazar"/>
    <x v="1"/>
    <s v="Nhilla"/>
    <s v="Nayapara RC"/>
    <x v="6"/>
    <d v="2022-12-01T00:00:00"/>
    <x v="0"/>
    <m/>
    <m/>
    <m/>
    <m/>
    <m/>
    <s v="Md. Khorshed Alam"/>
    <s v="8801711085171"/>
    <s v="alamm@unhcr.org"/>
    <s v="UNHCR-NGOF"/>
  </r>
  <r>
    <n v="5118"/>
    <s v="UNHCR"/>
    <s v="NGOF"/>
    <s v="UNHCR"/>
    <s v="WASH"/>
    <x v="2"/>
    <x v="38"/>
    <s v="# of HP sessions at institution level"/>
    <m/>
    <n v="7"/>
    <s v="completed"/>
    <s v="Chittagong"/>
    <s v="Cox's Bazar"/>
    <x v="1"/>
    <s v="Nhilla"/>
    <s v="Nayapara RC"/>
    <x v="6"/>
    <d v="2022-12-01T00:00:00"/>
    <x v="0"/>
    <m/>
    <m/>
    <m/>
    <m/>
    <m/>
    <s v="Md. Khorshed Alam"/>
    <s v="8801711085171"/>
    <s v="alamm@unhcr.org"/>
    <s v="UNHCR-NGOF"/>
  </r>
  <r>
    <n v="5119"/>
    <s v="UNHCR"/>
    <s v="NGOF"/>
    <s v="UNHCR"/>
    <s v="WASH"/>
    <x v="2"/>
    <x v="19"/>
    <s v="# of estimated persons reached by mass-media campaign"/>
    <m/>
    <n v="1"/>
    <s v="completed"/>
    <s v="Chittagong"/>
    <s v="Cox's Bazar"/>
    <x v="1"/>
    <s v="Nhilla"/>
    <s v="Nayapara RC"/>
    <x v="6"/>
    <d v="2022-12-01T00:00:00"/>
    <x v="0"/>
    <m/>
    <m/>
    <m/>
    <m/>
    <m/>
    <s v="Md. Khorshed Alam"/>
    <s v="8801711085171"/>
    <s v="alamm@unhcr.org"/>
    <s v="UNHCR-NGOF"/>
  </r>
  <r>
    <n v="5120"/>
    <s v="UNHCR"/>
    <s v="NGOF"/>
    <s v="UNHCR"/>
    <s v="WASH"/>
    <x v="2"/>
    <x v="21"/>
    <s v="# of handwashing station"/>
    <m/>
    <n v="2"/>
    <s v="completed"/>
    <s v="Chittagong"/>
    <s v="Cox's Bazar"/>
    <x v="1"/>
    <s v="Nhilla"/>
    <s v="Nayapara RC"/>
    <x v="6"/>
    <d v="2022-12-01T00:00:00"/>
    <x v="0"/>
    <m/>
    <m/>
    <m/>
    <m/>
    <m/>
    <s v="Md. Khorshed Alam"/>
    <s v="8801711085171"/>
    <s v="alamm@unhcr.org"/>
    <s v="UNHCR-NGOF"/>
  </r>
  <r>
    <n v="5121"/>
    <s v="UNHCR"/>
    <s v="NGOF"/>
    <s v="UNHCR"/>
    <s v="WASH"/>
    <x v="2"/>
    <x v="41"/>
    <s v="# of household"/>
    <m/>
    <n v="534"/>
    <s v="completed"/>
    <s v="Chittagong"/>
    <s v="Cox's Bazar"/>
    <x v="1"/>
    <s v="Nhilla"/>
    <s v="Nayapara RC"/>
    <x v="6"/>
    <d v="2022-12-01T00:00:00"/>
    <x v="0"/>
    <m/>
    <m/>
    <m/>
    <m/>
    <m/>
    <s v="Md. Khorshed Alam"/>
    <s v="8801711085171"/>
    <s v="alamm@unhcr.org"/>
    <s v="UNHCR-NGOF"/>
  </r>
  <r>
    <n v="5122"/>
    <s v="UNHCR"/>
    <s v="NGOF"/>
    <s v="UNHCR"/>
    <s v="WASH"/>
    <x v="2"/>
    <x v="33"/>
    <s v="# of facilities"/>
    <m/>
    <n v="620"/>
    <s v="completed"/>
    <s v="Chittagong"/>
    <s v="Cox's Bazar"/>
    <x v="1"/>
    <s v="Nhilla"/>
    <s v="Nayapara RC"/>
    <x v="5"/>
    <d v="2022-12-01T00:00:00"/>
    <x v="0"/>
    <m/>
    <m/>
    <m/>
    <m/>
    <m/>
    <s v="Md. Khorshed Alam"/>
    <s v="8801711085171"/>
    <s v="alamm@unhcr.org"/>
    <s v="UNHCR-NGOF"/>
  </r>
  <r>
    <n v="5123"/>
    <s v="UNHCR"/>
    <s v="NGOF"/>
    <s v="UNHCR"/>
    <s v="WASH"/>
    <x v="3"/>
    <x v="6"/>
    <s v="# of plant"/>
    <m/>
    <n v="1"/>
    <s v="completed"/>
    <s v="Chittagong"/>
    <s v="Cox's Bazar"/>
    <x v="1"/>
    <s v="Nhilla"/>
    <s v="Nayapara RC"/>
    <x v="6"/>
    <d v="2022-12-01T00:00:00"/>
    <x v="0"/>
    <m/>
    <m/>
    <m/>
    <m/>
    <m/>
    <s v="Md. Khorshed Alam"/>
    <s v="8801711085171"/>
    <s v="alamm@unhcr.org"/>
    <s v="UNHCR-NGOF"/>
  </r>
  <r>
    <n v="5124"/>
    <s v="UNHCR"/>
    <s v="NGOF"/>
    <s v="UNHCR"/>
    <s v="WASH"/>
    <x v="0"/>
    <x v="12"/>
    <s v="# of water network"/>
    <m/>
    <n v="13"/>
    <s v="completed"/>
    <s v="Chittagong"/>
    <s v="Cox's Bazar"/>
    <x v="1"/>
    <s v="Nhilla"/>
    <s v="Camp 26"/>
    <x v="6"/>
    <d v="2022-12-01T00:00:00"/>
    <x v="0"/>
    <m/>
    <m/>
    <m/>
    <m/>
    <m/>
    <s v="Md. Khorshed Alam"/>
    <s v="8801711085171"/>
    <s v="alamm@unhcr.org"/>
    <s v="UNHCR-NGOF"/>
  </r>
  <r>
    <n v="5125"/>
    <s v="UNHCR"/>
    <s v="NGOF"/>
    <s v="UNHCR"/>
    <s v="WASH"/>
    <x v="1"/>
    <x v="14"/>
    <s v="# of door"/>
    <m/>
    <n v="4"/>
    <s v="completed"/>
    <s v="Chittagong"/>
    <s v="Cox's Bazar"/>
    <x v="1"/>
    <s v="Nhilla"/>
    <s v="Camp 26"/>
    <x v="6"/>
    <d v="2022-12-01T00:00:00"/>
    <x v="0"/>
    <m/>
    <m/>
    <m/>
    <m/>
    <m/>
    <s v="Md. Khorshed Alam"/>
    <s v="8801711085171"/>
    <s v="alamm@unhcr.org"/>
    <s v="UNHCR-NGOF"/>
  </r>
  <r>
    <n v="5126"/>
    <s v="UNHCR"/>
    <s v="NGOF"/>
    <s v="UNHCR"/>
    <s v="WASH"/>
    <x v="1"/>
    <x v="23"/>
    <s v="# of door "/>
    <m/>
    <n v="9"/>
    <s v="completed"/>
    <s v="Chittagong"/>
    <s v="Cox's Bazar"/>
    <x v="1"/>
    <s v="Nhilla"/>
    <s v="Camp 26"/>
    <x v="6"/>
    <d v="2022-12-01T00:00:00"/>
    <x v="0"/>
    <m/>
    <m/>
    <m/>
    <m/>
    <m/>
    <s v="Md. Khorshed Alam"/>
    <s v="8801711085171"/>
    <s v="alamm@unhcr.org"/>
    <s v="UNHCR-NGOF"/>
  </r>
  <r>
    <n v="5127"/>
    <s v="UNHCR"/>
    <s v="NGOF"/>
    <s v="UNHCR"/>
    <s v="WASH"/>
    <x v="1"/>
    <x v="1"/>
    <s v="# of door "/>
    <m/>
    <n v="367"/>
    <s v="completed"/>
    <s v="Chittagong"/>
    <s v="Cox's Bazar"/>
    <x v="1"/>
    <s v="Nhilla"/>
    <s v="Camp 26"/>
    <x v="0"/>
    <d v="2022-12-01T00:00:00"/>
    <x v="0"/>
    <m/>
    <m/>
    <m/>
    <m/>
    <m/>
    <s v="Md. Khorshed Alam"/>
    <s v="8801711085171"/>
    <s v="alamm@unhcr.org"/>
    <s v="UNHCR-NGOF"/>
  </r>
  <r>
    <n v="5128"/>
    <s v="UNHCR"/>
    <s v="NGOF"/>
    <s v="UNHCR"/>
    <s v="WASH"/>
    <x v="1"/>
    <x v="8"/>
    <s v="# of FSM Site"/>
    <m/>
    <n v="3"/>
    <s v="completed"/>
    <s v="Chittagong"/>
    <s v="Cox's Bazar"/>
    <x v="1"/>
    <s v="Nhilla"/>
    <s v="Camp 26"/>
    <x v="6"/>
    <d v="2022-12-01T00:00:00"/>
    <x v="0"/>
    <m/>
    <m/>
    <m/>
    <m/>
    <m/>
    <s v="Md. Khorshed Alam"/>
    <s v="8801711085171"/>
    <s v="alamm@unhcr.org"/>
    <s v="UNHCR-NGOF"/>
  </r>
  <r>
    <n v="5129"/>
    <s v="UNHCR"/>
    <s v="NGOF"/>
    <s v="UNHCR"/>
    <s v="WASH"/>
    <x v="1"/>
    <x v="2"/>
    <s v="# of FSM Site"/>
    <m/>
    <n v="2"/>
    <s v="completed"/>
    <s v="Chittagong"/>
    <s v="Cox's Bazar"/>
    <x v="1"/>
    <s v="Nhilla"/>
    <s v="Camp 26"/>
    <x v="6"/>
    <d v="2022-12-01T00:00:00"/>
    <x v="0"/>
    <m/>
    <m/>
    <m/>
    <m/>
    <m/>
    <s v="Md. Khorshed Alam"/>
    <s v="8801711085171"/>
    <s v="alamm@unhcr.org"/>
    <s v="UNHCR-NGOF"/>
  </r>
  <r>
    <n v="5130"/>
    <s v="UNHCR"/>
    <s v="NGOF"/>
    <s v="UNHCR"/>
    <s v="WASH"/>
    <x v="1"/>
    <x v="17"/>
    <s v="# of door"/>
    <m/>
    <n v="16"/>
    <s v="completed"/>
    <s v="Chittagong"/>
    <s v="Cox's Bazar"/>
    <x v="1"/>
    <s v="Nhilla"/>
    <s v="Camp 26"/>
    <x v="6"/>
    <d v="2022-12-01T00:00:00"/>
    <x v="0"/>
    <m/>
    <m/>
    <m/>
    <m/>
    <m/>
    <s v="Md. Khorshed Alam"/>
    <s v="8801711085171"/>
    <s v="alamm@unhcr.org"/>
    <s v="UNHCR-NGOF"/>
  </r>
  <r>
    <n v="5131"/>
    <s v="UNHCR"/>
    <s v="NGOF"/>
    <s v="UNHCR"/>
    <s v="WASH"/>
    <x v="1"/>
    <x v="18"/>
    <s v="# of door"/>
    <m/>
    <n v="9"/>
    <s v="completed"/>
    <s v="Chittagong"/>
    <s v="Cox's Bazar"/>
    <x v="1"/>
    <s v="Nhilla"/>
    <s v="Camp 26"/>
    <x v="6"/>
    <d v="2022-12-01T00:00:00"/>
    <x v="0"/>
    <m/>
    <m/>
    <m/>
    <m/>
    <m/>
    <s v="Md. Khorshed Alam"/>
    <s v="8801711085171"/>
    <s v="alamm@unhcr.org"/>
    <s v="UNHCR-NGOF"/>
  </r>
  <r>
    <n v="5132"/>
    <s v="UNHCR"/>
    <s v="NGOF"/>
    <s v="UNHCR"/>
    <s v="WASH"/>
    <x v="1"/>
    <x v="9"/>
    <s v="# of door"/>
    <m/>
    <n v="595"/>
    <s v="completed"/>
    <s v="Chittagong"/>
    <s v="Cox's Bazar"/>
    <x v="1"/>
    <s v="Nhilla"/>
    <s v="Camp 26"/>
    <x v="6"/>
    <d v="2022-12-01T00:00:00"/>
    <x v="0"/>
    <m/>
    <m/>
    <m/>
    <m/>
    <m/>
    <s v="Md. Khorshed Alam"/>
    <s v="8801711085171"/>
    <s v="alamm@unhcr.org"/>
    <s v="UNHCR-NGOF"/>
  </r>
  <r>
    <n v="5133"/>
    <s v="UNHCR"/>
    <s v="NGOF"/>
    <s v="UNHCR"/>
    <s v="WASH"/>
    <x v="1"/>
    <x v="3"/>
    <s v="# of door"/>
    <m/>
    <n v="352"/>
    <s v="completed"/>
    <s v="Chittagong"/>
    <s v="Cox's Bazar"/>
    <x v="1"/>
    <s v="Nhilla"/>
    <s v="Camp 26"/>
    <x v="6"/>
    <d v="2022-12-01T00:00:00"/>
    <x v="0"/>
    <m/>
    <m/>
    <m/>
    <m/>
    <m/>
    <s v="Md. Khorshed Alam"/>
    <s v="8801711085171"/>
    <s v="alamm@unhcr.org"/>
    <s v="UNHCR-NGOF"/>
  </r>
  <r>
    <n v="5134"/>
    <s v="UNHCR"/>
    <s v="NGOF"/>
    <s v="UNHCR"/>
    <s v="WASH"/>
    <x v="2"/>
    <x v="10"/>
    <s v="# of HP sessions at community level"/>
    <m/>
    <n v="134"/>
    <s v="completed"/>
    <s v="Chittagong"/>
    <s v="Cox's Bazar"/>
    <x v="1"/>
    <s v="Nhilla"/>
    <s v="Camp 26"/>
    <x v="6"/>
    <d v="2022-12-01T00:00:00"/>
    <x v="0"/>
    <m/>
    <m/>
    <m/>
    <m/>
    <m/>
    <s v="Md. Khorshed Alam"/>
    <s v="8801711085171"/>
    <s v="alamm@unhcr.org"/>
    <s v="UNHCR-NGOF"/>
  </r>
  <r>
    <n v="5135"/>
    <s v="UNHCR"/>
    <s v="NGOF"/>
    <s v="UNHCR"/>
    <s v="WASH"/>
    <x v="2"/>
    <x v="4"/>
    <s v="# of HP sessions at HH level"/>
    <m/>
    <n v="5034"/>
    <s v="completed"/>
    <s v="Chittagong"/>
    <s v="Cox's Bazar"/>
    <x v="1"/>
    <s v="Nhilla"/>
    <s v="Camp 26"/>
    <x v="6"/>
    <d v="2022-12-01T00:00:00"/>
    <x v="0"/>
    <m/>
    <m/>
    <m/>
    <m/>
    <m/>
    <s v="Md. Khorshed Alam"/>
    <s v="8801711085171"/>
    <s v="alamm@unhcr.org"/>
    <s v="UNHCR-NGOF"/>
  </r>
  <r>
    <n v="5136"/>
    <s v="UNHCR"/>
    <s v="NGOF"/>
    <s v="UNHCR"/>
    <s v="WASH"/>
    <x v="2"/>
    <x v="38"/>
    <s v="# of HP sessions at institution level"/>
    <m/>
    <n v="8"/>
    <s v="completed"/>
    <s v="Chittagong"/>
    <s v="Cox's Bazar"/>
    <x v="1"/>
    <s v="Nhilla"/>
    <s v="Camp 26"/>
    <x v="6"/>
    <d v="2022-12-01T00:00:00"/>
    <x v="0"/>
    <m/>
    <m/>
    <m/>
    <m/>
    <m/>
    <s v="Md. Khorshed Alam"/>
    <s v="8801711085171"/>
    <s v="alamm@unhcr.org"/>
    <s v="UNHCR-NGOF"/>
  </r>
  <r>
    <n v="5137"/>
    <s v="UNHCR"/>
    <s v="NGOF"/>
    <s v="UNHCR"/>
    <s v="WASH"/>
    <x v="2"/>
    <x v="21"/>
    <s v="# of handwashing station"/>
    <m/>
    <n v="16"/>
    <s v="completed"/>
    <s v="Chittagong"/>
    <s v="Cox's Bazar"/>
    <x v="1"/>
    <s v="Nhilla"/>
    <s v="Camp 26"/>
    <x v="6"/>
    <d v="2022-12-01T00:00:00"/>
    <x v="0"/>
    <m/>
    <m/>
    <m/>
    <m/>
    <m/>
    <s v="Md. Khorshed Alam"/>
    <s v="8801711085171"/>
    <s v="alamm@unhcr.org"/>
    <s v="UNHCR-NGOF"/>
  </r>
  <r>
    <n v="5138"/>
    <s v="UNHCR"/>
    <s v="NGOF"/>
    <s v="UNHCR"/>
    <s v="WASH"/>
    <x v="2"/>
    <x v="41"/>
    <s v="# of household"/>
    <m/>
    <n v="919"/>
    <s v="completed"/>
    <s v="Chittagong"/>
    <s v="Cox's Bazar"/>
    <x v="1"/>
    <s v="Nhilla"/>
    <s v="Camp 26"/>
    <x v="6"/>
    <d v="2022-12-01T00:00:00"/>
    <x v="0"/>
    <m/>
    <m/>
    <m/>
    <m/>
    <m/>
    <s v="Md. Khorshed Alam"/>
    <s v="8801711085171"/>
    <s v="alamm@unhcr.org"/>
    <s v="UNHCR-NGOF"/>
  </r>
  <r>
    <n v="5139"/>
    <s v="UNHCR"/>
    <s v="NGOF"/>
    <s v="UNHCR"/>
    <s v="WASH"/>
    <x v="2"/>
    <x v="33"/>
    <s v="# of facilities"/>
    <m/>
    <n v="1316"/>
    <s v="completed"/>
    <s v="Chittagong"/>
    <s v="Cox's Bazar"/>
    <x v="1"/>
    <s v="Nhilla"/>
    <s v="Camp 26"/>
    <x v="5"/>
    <d v="2022-12-01T00:00:00"/>
    <x v="0"/>
    <m/>
    <m/>
    <m/>
    <m/>
    <m/>
    <s v="Md. Khorshed Alam"/>
    <s v="8801711085171"/>
    <s v="alamm@unhcr.org"/>
    <s v="UNHCR-NGOF"/>
  </r>
  <r>
    <n v="5140"/>
    <s v="UNHCR"/>
    <s v="NGOF"/>
    <s v="UNHCR"/>
    <s v="WASH"/>
    <x v="3"/>
    <x v="6"/>
    <s v="# of plant"/>
    <m/>
    <n v="2"/>
    <s v="completed"/>
    <s v="Chittagong"/>
    <s v="Cox's Bazar"/>
    <x v="1"/>
    <s v="Nhilla"/>
    <s v="Camp 26"/>
    <x v="6"/>
    <d v="2022-12-01T00:00:00"/>
    <x v="0"/>
    <m/>
    <m/>
    <m/>
    <m/>
    <m/>
    <s v="Md. Khorshed Alam"/>
    <s v="8801711085171"/>
    <s v="alamm@unhcr.org"/>
    <s v="UNHCR-NGOF"/>
  </r>
  <r>
    <n v="5141"/>
    <s v="UNHCR"/>
    <s v="NGOF"/>
    <s v="UNHCR"/>
    <s v="WASH"/>
    <x v="0"/>
    <x v="12"/>
    <s v="# of water network"/>
    <m/>
    <n v="2"/>
    <s v="completed"/>
    <s v="Chittagong"/>
    <s v="Cox's Bazar"/>
    <x v="1"/>
    <s v="Nhilla"/>
    <s v="Camp 27"/>
    <x v="6"/>
    <d v="2022-12-01T00:00:00"/>
    <x v="0"/>
    <m/>
    <m/>
    <m/>
    <m/>
    <m/>
    <s v="Md. Khorshed Alam"/>
    <s v="8801711085171"/>
    <s v="alamm@unhcr.org"/>
    <s v="UNHCR-NGOF"/>
  </r>
  <r>
    <n v="5142"/>
    <s v="UNHCR"/>
    <s v="NGOF"/>
    <s v="UNHCR"/>
    <s v="WASH"/>
    <x v="2"/>
    <x v="10"/>
    <s v="# of HP sessions at community level"/>
    <m/>
    <n v="134"/>
    <s v="completed"/>
    <s v="Chittagong"/>
    <s v="Cox's Bazar"/>
    <x v="0"/>
    <s v="Palong Khali"/>
    <s v="Camp 04"/>
    <x v="7"/>
    <d v="2022-12-01T00:00:00"/>
    <x v="0"/>
    <m/>
    <m/>
    <m/>
    <m/>
    <m/>
    <s v="Md. Khorshed Alam"/>
    <s v="8801711085171"/>
    <s v="alamm@unhcr.org"/>
    <s v="UNHCR-NGOF"/>
  </r>
  <r>
    <n v="5143"/>
    <s v="UNHCR"/>
    <s v="NGOF"/>
    <s v="UNHCR"/>
    <s v="WASH"/>
    <x v="2"/>
    <x v="21"/>
    <s v="# of handwashing station"/>
    <m/>
    <n v="15"/>
    <s v="completed"/>
    <s v="Chittagong"/>
    <s v="Cox's Bazar"/>
    <x v="0"/>
    <s v="Palong Khali"/>
    <s v="Camp 04"/>
    <x v="7"/>
    <d v="2022-12-01T00:00:00"/>
    <x v="0"/>
    <m/>
    <m/>
    <m/>
    <m/>
    <m/>
    <s v="Md. Khorshed Alam"/>
    <s v="8801711085171"/>
    <s v="alamm@unhcr.org"/>
    <s v="UNHCR-NGOF"/>
  </r>
  <r>
    <n v="5144"/>
    <s v="UNHCR"/>
    <s v="NGOF"/>
    <s v="UNHCR"/>
    <s v="WASH"/>
    <x v="2"/>
    <x v="4"/>
    <s v="# of HP sessions at HH level"/>
    <m/>
    <n v="3220"/>
    <s v="completed"/>
    <s v="Chittagong"/>
    <s v="Cox's Bazar"/>
    <x v="0"/>
    <s v="Palong Khali"/>
    <s v="Camp 04"/>
    <x v="7"/>
    <d v="2022-12-01T00:00:00"/>
    <x v="0"/>
    <m/>
    <m/>
    <m/>
    <m/>
    <m/>
    <s v="Md. Khorshed Alam"/>
    <s v="8801711085171"/>
    <s v="alamm@unhcr.org"/>
    <s v="UNHCR-NGOF"/>
  </r>
  <r>
    <n v="5145"/>
    <s v="UNHCR"/>
    <s v="NGOF"/>
    <s v="UNHCR"/>
    <s v="WASH"/>
    <x v="2"/>
    <x v="38"/>
    <s v="# of HP sessions at institution level"/>
    <m/>
    <n v="5"/>
    <s v="completed"/>
    <s v="Chittagong"/>
    <s v="Cox's Bazar"/>
    <x v="0"/>
    <s v="Palong Khali"/>
    <s v="Camp 04"/>
    <x v="7"/>
    <d v="2022-12-01T00:00:00"/>
    <x v="0"/>
    <m/>
    <m/>
    <m/>
    <m/>
    <m/>
    <s v="Md. Khorshed Alam"/>
    <s v="8801711085171"/>
    <s v="alamm@unhcr.org"/>
    <s v="UNHCR-NGOF"/>
  </r>
  <r>
    <n v="5146"/>
    <s v="UNHCR"/>
    <s v="NGOF"/>
    <s v="UNHCR"/>
    <s v="WASH"/>
    <x v="2"/>
    <x v="19"/>
    <s v="# of estimated persons reached by mass-media campaign"/>
    <m/>
    <n v="2"/>
    <s v="completed"/>
    <s v="Chittagong"/>
    <s v="Cox's Bazar"/>
    <x v="0"/>
    <s v="Palong Khali"/>
    <s v="Camp 04"/>
    <x v="7"/>
    <d v="2022-12-01T00:00:00"/>
    <x v="0"/>
    <m/>
    <m/>
    <m/>
    <m/>
    <m/>
    <s v="Md. Khorshed Alam"/>
    <s v="8801711085171"/>
    <s v="alamm@unhcr.org"/>
    <s v="UNHCR-NGOF"/>
  </r>
  <r>
    <n v="5147"/>
    <s v="UNHCR"/>
    <s v="NGOF"/>
    <s v="UNHCR"/>
    <s v="WASH"/>
    <x v="2"/>
    <x v="33"/>
    <s v="# of facilities"/>
    <m/>
    <n v="357"/>
    <s v="completed"/>
    <s v="Chittagong"/>
    <s v="Cox's Bazar"/>
    <x v="0"/>
    <s v="Palong Khali"/>
    <s v="Camp 04"/>
    <x v="6"/>
    <d v="2022-12-01T00:00:00"/>
    <x v="0"/>
    <m/>
    <m/>
    <m/>
    <m/>
    <m/>
    <s v="Md. Khorshed Alam"/>
    <s v="8801711085171"/>
    <s v="alamm@unhcr.org"/>
    <s v="UNHCR-NGOF"/>
  </r>
  <r>
    <n v="5148"/>
    <s v="UNHCR"/>
    <s v="NGOF"/>
    <s v="UNHCR"/>
    <s v="WASH"/>
    <x v="2"/>
    <x v="33"/>
    <s v="# of facilities"/>
    <m/>
    <n v="502"/>
    <s v="completed"/>
    <s v="Chittagong"/>
    <s v="Cox's Bazar"/>
    <x v="0"/>
    <s v="Palong Khali"/>
    <s v="Camp 04"/>
    <x v="7"/>
    <d v="2022-12-01T00:00:00"/>
    <x v="0"/>
    <m/>
    <m/>
    <m/>
    <m/>
    <m/>
    <s v="Md. Khorshed Alam"/>
    <s v="8801711085171"/>
    <s v="alamm@unhcr.org"/>
    <s v="UNHCR-NGOF"/>
  </r>
  <r>
    <n v="5149"/>
    <s v="UNHCR"/>
    <s v="NGOF"/>
    <s v="UNHCR"/>
    <s v="WASH"/>
    <x v="2"/>
    <x v="10"/>
    <s v="# of HP sessions at community level"/>
    <m/>
    <n v="100"/>
    <s v="completed"/>
    <s v="Chittagong"/>
    <s v="Cox's Bazar"/>
    <x v="0"/>
    <s v="Palong Khali"/>
    <s v="Camp 05"/>
    <x v="7"/>
    <d v="2022-12-01T00:00:00"/>
    <x v="0"/>
    <m/>
    <m/>
    <m/>
    <m/>
    <m/>
    <s v="Md. Khorshed Alam"/>
    <s v="8801711085171"/>
    <s v="alamm@unhcr.org"/>
    <s v="UNHCR-NGOF"/>
  </r>
  <r>
    <n v="5150"/>
    <s v="UNHCR"/>
    <s v="NGOF"/>
    <s v="UNHCR"/>
    <s v="WASH"/>
    <x v="2"/>
    <x v="21"/>
    <s v="# of handwashing station"/>
    <m/>
    <n v="8"/>
    <s v="completed"/>
    <s v="Chittagong"/>
    <s v="Cox's Bazar"/>
    <x v="0"/>
    <s v="Palong Khali"/>
    <s v="Camp 05"/>
    <x v="7"/>
    <d v="2022-12-01T00:00:00"/>
    <x v="0"/>
    <m/>
    <m/>
    <m/>
    <m/>
    <m/>
    <s v="Md. Khorshed Alam"/>
    <s v="8801711085171"/>
    <s v="alamm@unhcr.org"/>
    <s v="UNHCR-NGOF"/>
  </r>
  <r>
    <n v="5151"/>
    <s v="UNHCR"/>
    <s v="NGOF"/>
    <s v="UNHCR"/>
    <s v="WASH"/>
    <x v="2"/>
    <x v="41"/>
    <s v="# of household"/>
    <m/>
    <n v="394"/>
    <s v="completed"/>
    <s v="Chittagong"/>
    <s v="Cox's Bazar"/>
    <x v="0"/>
    <s v="Palong Khali"/>
    <s v="Camp 05"/>
    <x v="7"/>
    <d v="2022-12-01T00:00:00"/>
    <x v="0"/>
    <m/>
    <m/>
    <m/>
    <m/>
    <m/>
    <s v="Md. Khorshed Alam"/>
    <s v="8801711085171"/>
    <s v="alamm@unhcr.org"/>
    <s v="UNHCR-NGOF"/>
  </r>
  <r>
    <n v="5152"/>
    <s v="UNHCR"/>
    <s v="NGOF"/>
    <s v="UNHCR"/>
    <s v="WASH"/>
    <x v="2"/>
    <x v="4"/>
    <s v="# of HP sessions at HH level"/>
    <m/>
    <n v="3856"/>
    <s v="completed"/>
    <s v="Chittagong"/>
    <s v="Cox's Bazar"/>
    <x v="0"/>
    <s v="Palong Khali"/>
    <s v="Camp 05"/>
    <x v="7"/>
    <d v="2022-12-01T00:00:00"/>
    <x v="0"/>
    <m/>
    <m/>
    <m/>
    <m/>
    <m/>
    <s v="Md. Khorshed Alam"/>
    <s v="8801711085171"/>
    <s v="alamm@unhcr.org"/>
    <s v="UNHCR-NGOF"/>
  </r>
  <r>
    <n v="5153"/>
    <s v="UNHCR"/>
    <s v="NGOF"/>
    <s v="UNHCR"/>
    <s v="WASH"/>
    <x v="2"/>
    <x v="38"/>
    <s v="# of HP sessions at institution level"/>
    <m/>
    <n v="7"/>
    <s v="completed"/>
    <s v="Chittagong"/>
    <s v="Cox's Bazar"/>
    <x v="0"/>
    <s v="Palong Khali"/>
    <s v="Camp 05"/>
    <x v="7"/>
    <d v="2022-12-01T00:00:00"/>
    <x v="0"/>
    <m/>
    <m/>
    <m/>
    <m/>
    <m/>
    <s v="Md. Khorshed Alam"/>
    <s v="8801711085171"/>
    <s v="alamm@unhcr.org"/>
    <s v="UNHCR-NGOF"/>
  </r>
  <r>
    <n v="5154"/>
    <s v="UNHCR"/>
    <s v="NGOF"/>
    <s v="UNHCR"/>
    <s v="WASH"/>
    <x v="2"/>
    <x v="33"/>
    <s v="# of facilities"/>
    <m/>
    <n v="160"/>
    <s v="completed"/>
    <s v="Chittagong"/>
    <s v="Cox's Bazar"/>
    <x v="0"/>
    <s v="Palong Khali"/>
    <s v="Camp 05"/>
    <x v="6"/>
    <d v="2022-12-01T00:00:00"/>
    <x v="0"/>
    <m/>
    <m/>
    <m/>
    <m/>
    <m/>
    <s v="Md. Khorshed Alam"/>
    <s v="8801711085171"/>
    <s v="alamm@unhcr.org"/>
    <s v="UNHCR-NGOF"/>
  </r>
  <r>
    <n v="5155"/>
    <s v="UNHCR"/>
    <s v="NGOF"/>
    <s v="UNHCR"/>
    <s v="WASH"/>
    <x v="2"/>
    <x v="33"/>
    <s v="# of facilities"/>
    <m/>
    <n v="322"/>
    <s v="completed"/>
    <s v="Chittagong"/>
    <s v="Cox's Bazar"/>
    <x v="0"/>
    <s v="Palong Khali"/>
    <s v="Camp 05"/>
    <x v="7"/>
    <d v="2022-12-01T00:00:00"/>
    <x v="0"/>
    <m/>
    <m/>
    <m/>
    <m/>
    <m/>
    <s v="Md. Khorshed Alam"/>
    <s v="8801711085171"/>
    <s v="alamm@unhcr.org"/>
    <s v="UNHCR-NGOF"/>
  </r>
  <r>
    <n v="5156"/>
    <s v="UNHCR"/>
    <s v="NGOF"/>
    <s v="UNHCR"/>
    <s v="WASH"/>
    <x v="2"/>
    <x v="10"/>
    <s v="# of HP sessions at community level"/>
    <m/>
    <n v="134"/>
    <s v="completed"/>
    <s v="Chittagong"/>
    <s v="Cox's Bazar"/>
    <x v="1"/>
    <s v="Nhilla"/>
    <s v="Camp 26"/>
    <x v="7"/>
    <d v="2022-12-01T00:00:00"/>
    <x v="0"/>
    <m/>
    <m/>
    <m/>
    <m/>
    <m/>
    <s v="Md. Khorshed Alam"/>
    <s v="8801711085171"/>
    <s v="alamm@unhcr.org"/>
    <s v="UNHCR-NGOF"/>
  </r>
  <r>
    <n v="5157"/>
    <s v="UNHCR"/>
    <s v="NGOF"/>
    <s v="UNHCR"/>
    <s v="WASH"/>
    <x v="2"/>
    <x v="41"/>
    <s v="# of household"/>
    <m/>
    <n v="906"/>
    <s v="completed"/>
    <s v="Chittagong"/>
    <s v="Cox's Bazar"/>
    <x v="1"/>
    <s v="Nhilla"/>
    <s v="Camp 26"/>
    <x v="7"/>
    <d v="2022-12-01T00:00:00"/>
    <x v="0"/>
    <m/>
    <m/>
    <m/>
    <m/>
    <m/>
    <s v="Md. Khorshed Alam"/>
    <s v="8801711085171"/>
    <s v="alamm@unhcr.org"/>
    <s v="UNHCR-NGOF"/>
  </r>
  <r>
    <n v="5158"/>
    <s v="UNHCR"/>
    <s v="NGOF"/>
    <s v="UNHCR"/>
    <s v="WASH"/>
    <x v="2"/>
    <x v="4"/>
    <s v="# of HP sessions at HH level"/>
    <m/>
    <n v="5754"/>
    <s v="completed"/>
    <s v="Chittagong"/>
    <s v="Cox's Bazar"/>
    <x v="1"/>
    <s v="Nhilla"/>
    <s v="Camp 26"/>
    <x v="7"/>
    <d v="2022-12-01T00:00:00"/>
    <x v="0"/>
    <m/>
    <m/>
    <m/>
    <m/>
    <m/>
    <s v="Md. Khorshed Alam"/>
    <s v="8801711085171"/>
    <s v="alamm@unhcr.org"/>
    <s v="UNHCR-NGOF"/>
  </r>
  <r>
    <n v="5159"/>
    <s v="UNHCR"/>
    <s v="NGOF"/>
    <s v="UNHCR"/>
    <s v="WASH"/>
    <x v="2"/>
    <x v="38"/>
    <s v="# of HP sessions at institution level"/>
    <m/>
    <n v="8"/>
    <s v="completed"/>
    <s v="Chittagong"/>
    <s v="Cox's Bazar"/>
    <x v="1"/>
    <s v="Nhilla"/>
    <s v="Camp 26"/>
    <x v="7"/>
    <d v="2022-12-01T00:00:00"/>
    <x v="0"/>
    <m/>
    <m/>
    <m/>
    <m/>
    <m/>
    <s v="Md. Khorshed Alam"/>
    <s v="8801711085171"/>
    <s v="alamm@unhcr.org"/>
    <s v="UNHCR-NGOF"/>
  </r>
  <r>
    <n v="5160"/>
    <s v="UNHCR"/>
    <s v="NGOF"/>
    <s v="UNHCR"/>
    <s v="WASH"/>
    <x v="2"/>
    <x v="19"/>
    <s v="# of estimated persons reached by mass-media campaign"/>
    <m/>
    <n v="2"/>
    <s v="completed"/>
    <s v="Chittagong"/>
    <s v="Cox's Bazar"/>
    <x v="1"/>
    <s v="Nhilla"/>
    <s v="Camp 26"/>
    <x v="7"/>
    <d v="2022-12-01T00:00:00"/>
    <x v="0"/>
    <m/>
    <m/>
    <m/>
    <m/>
    <m/>
    <s v="Md. Khorshed Alam"/>
    <s v="8801711085171"/>
    <s v="alamm@unhcr.org"/>
    <s v="UNHCR-NGOF"/>
  </r>
  <r>
    <n v="5161"/>
    <s v="UNHCR"/>
    <s v="NGOF"/>
    <s v="UNHCR"/>
    <s v="WASH"/>
    <x v="2"/>
    <x v="33"/>
    <s v="# of facilities"/>
    <m/>
    <n v="1025"/>
    <s v="completed"/>
    <s v="Chittagong"/>
    <s v="Cox's Bazar"/>
    <x v="1"/>
    <s v="Nhilla"/>
    <s v="Camp 26"/>
    <x v="6"/>
    <d v="2022-12-01T00:00:00"/>
    <x v="0"/>
    <m/>
    <m/>
    <m/>
    <m/>
    <m/>
    <s v="Md. Khorshed Alam"/>
    <s v="8801711085171"/>
    <s v="alamm@unhcr.org"/>
    <s v="UNHCR-NGOF"/>
  </r>
  <r>
    <n v="5162"/>
    <s v="UNHCR"/>
    <s v="NGOF"/>
    <s v="UNHCR"/>
    <s v="WASH"/>
    <x v="2"/>
    <x v="33"/>
    <s v="# of facilities"/>
    <m/>
    <n v="673"/>
    <s v="completed"/>
    <s v="Chittagong"/>
    <s v="Cox's Bazar"/>
    <x v="1"/>
    <s v="Nhilla"/>
    <s v="Camp 26"/>
    <x v="7"/>
    <d v="2022-12-01T00:00:00"/>
    <x v="0"/>
    <m/>
    <m/>
    <m/>
    <m/>
    <m/>
    <s v="Md. Khorshed Alam"/>
    <s v="8801711085171"/>
    <s v="alamm@unhcr.org"/>
    <s v="UNHCR-NGOF"/>
  </r>
  <r>
    <n v="5163"/>
    <s v="UNHCR"/>
    <s v="NGOF"/>
    <s v="UNHCR"/>
    <s v="WASH"/>
    <x v="2"/>
    <x v="10"/>
    <s v="# of HP sessions at community level"/>
    <m/>
    <n v="66"/>
    <s v="completed"/>
    <s v="Chittagong"/>
    <s v="Cox's Bazar"/>
    <x v="0"/>
    <s v="Raja Palong"/>
    <s v="Kutupalong RC"/>
    <x v="7"/>
    <d v="2022-12-01T00:00:00"/>
    <x v="0"/>
    <m/>
    <m/>
    <m/>
    <m/>
    <m/>
    <s v="Md. Khorshed Alam"/>
    <s v="8801711085171"/>
    <s v="alamm@unhcr.org"/>
    <s v="UNHCR-NGOF"/>
  </r>
  <r>
    <n v="5164"/>
    <s v="UNHCR"/>
    <s v="NGOF"/>
    <s v="UNHCR"/>
    <s v="WASH"/>
    <x v="2"/>
    <x v="10"/>
    <s v="# of HP sessions at community level"/>
    <m/>
    <n v="9"/>
    <s v="completed"/>
    <s v="Chittagong"/>
    <s v="Cox's Bazar"/>
    <x v="0"/>
    <s v="Raja Palong"/>
    <s v="Kutupalong RC"/>
    <x v="7"/>
    <d v="2022-12-01T00:00:00"/>
    <x v="0"/>
    <m/>
    <m/>
    <m/>
    <m/>
    <s v="Transit Center"/>
    <s v="Md. Khorshed Alam"/>
    <s v="8801711085171"/>
    <s v="alamm@unhcr.org"/>
    <s v="UNHCR-NGOF"/>
  </r>
  <r>
    <n v="5165"/>
    <s v="UNHCR"/>
    <s v="NGOF"/>
    <s v="UNHCR"/>
    <s v="WASH"/>
    <x v="2"/>
    <x v="41"/>
    <s v="# of household"/>
    <m/>
    <n v="72"/>
    <s v="completed"/>
    <s v="Chittagong"/>
    <s v="Cox's Bazar"/>
    <x v="0"/>
    <s v="Raja Palong"/>
    <s v="Kutupalong RC"/>
    <x v="7"/>
    <d v="2022-12-01T00:00:00"/>
    <x v="0"/>
    <m/>
    <m/>
    <m/>
    <m/>
    <m/>
    <s v="Md. Khorshed Alam"/>
    <s v="8801711085171"/>
    <s v="alamm@unhcr.org"/>
    <s v="UNHCR-NGOF"/>
  </r>
  <r>
    <n v="5166"/>
    <s v="UNHCR"/>
    <s v="NGOF"/>
    <s v="UNHCR"/>
    <s v="WASH"/>
    <x v="2"/>
    <x v="4"/>
    <s v="# of HP sessions at HH level"/>
    <m/>
    <n v="1588"/>
    <s v="completed"/>
    <s v="Chittagong"/>
    <s v="Cox's Bazar"/>
    <x v="0"/>
    <s v="Raja Palong"/>
    <s v="Kutupalong RC"/>
    <x v="7"/>
    <d v="2022-12-01T00:00:00"/>
    <x v="0"/>
    <m/>
    <m/>
    <m/>
    <m/>
    <m/>
    <s v="Md. Khorshed Alam"/>
    <s v="8801711085171"/>
    <s v="alamm@unhcr.org"/>
    <s v="UNHCR-NGOF"/>
  </r>
  <r>
    <n v="5167"/>
    <s v="UNHCR"/>
    <s v="NGOF"/>
    <s v="UNHCR"/>
    <s v="WASH"/>
    <x v="2"/>
    <x v="4"/>
    <s v="# of HP sessions at HH level"/>
    <m/>
    <n v="175"/>
    <s v="completed"/>
    <s v="Chittagong"/>
    <s v="Cox's Bazar"/>
    <x v="0"/>
    <s v="Raja Palong"/>
    <s v="Kutupalong RC"/>
    <x v="7"/>
    <d v="2022-12-01T00:00:00"/>
    <x v="0"/>
    <m/>
    <m/>
    <m/>
    <m/>
    <s v="Transit Center"/>
    <s v="Md. Khorshed Alam"/>
    <s v="8801711085171"/>
    <s v="alamm@unhcr.org"/>
    <s v="UNHCR-NGOF"/>
  </r>
  <r>
    <n v="5168"/>
    <s v="UNHCR"/>
    <s v="NGOF"/>
    <s v="UNHCR"/>
    <s v="WASH"/>
    <x v="2"/>
    <x v="38"/>
    <s v="# of HP sessions at institution level"/>
    <m/>
    <n v="5"/>
    <s v="completed"/>
    <s v="Chittagong"/>
    <s v="Cox's Bazar"/>
    <x v="0"/>
    <s v="Raja Palong"/>
    <s v="Kutupalong RC"/>
    <x v="7"/>
    <d v="2022-12-01T00:00:00"/>
    <x v="0"/>
    <m/>
    <m/>
    <m/>
    <m/>
    <m/>
    <s v="Md. Khorshed Alam"/>
    <s v="8801711085171"/>
    <s v="alamm@unhcr.org"/>
    <s v="UNHCR-NGOF"/>
  </r>
  <r>
    <n v="5169"/>
    <s v="UNHCR"/>
    <s v="NGOF"/>
    <s v="UNHCR"/>
    <s v="WASH"/>
    <x v="2"/>
    <x v="19"/>
    <s v="# of estimated persons reached by mass-media campaign"/>
    <m/>
    <n v="2"/>
    <s v="completed"/>
    <s v="Chittagong"/>
    <s v="Cox's Bazar"/>
    <x v="0"/>
    <s v="Raja Palong"/>
    <s v="Kutupalong RC"/>
    <x v="7"/>
    <d v="2022-12-01T00:00:00"/>
    <x v="0"/>
    <m/>
    <m/>
    <m/>
    <m/>
    <m/>
    <s v="Md. Khorshed Alam"/>
    <s v="8801711085171"/>
    <s v="alamm@unhcr.org"/>
    <s v="UNHCR-NGOF"/>
  </r>
  <r>
    <n v="5170"/>
    <s v="UNHCR"/>
    <s v="NGOF"/>
    <s v="UNHCR"/>
    <s v="WASH"/>
    <x v="2"/>
    <x v="19"/>
    <s v="# of estimated persons reached by mass-media campaign"/>
    <m/>
    <n v="1"/>
    <s v="completed"/>
    <s v="Chittagong"/>
    <s v="Cox's Bazar"/>
    <x v="0"/>
    <s v="Raja Palong"/>
    <s v="Kutupalong RC"/>
    <x v="7"/>
    <d v="2022-12-01T00:00:00"/>
    <x v="0"/>
    <m/>
    <m/>
    <m/>
    <m/>
    <m/>
    <s v="Md. Khorshed Alam"/>
    <s v="8801711085171"/>
    <s v="alamm@unhcr.org"/>
    <s v="UNHCR-NGOF"/>
  </r>
  <r>
    <n v="5171"/>
    <s v="UNHCR"/>
    <s v="NGOF"/>
    <s v="UNHCR"/>
    <s v="WASH"/>
    <x v="2"/>
    <x v="33"/>
    <s v="# of facilities"/>
    <m/>
    <n v="240"/>
    <s v="completed"/>
    <s v="Chittagong"/>
    <s v="Cox's Bazar"/>
    <x v="0"/>
    <s v="Raja Palong"/>
    <s v="Kutupalong RC"/>
    <x v="6"/>
    <d v="2022-12-01T00:00:00"/>
    <x v="0"/>
    <m/>
    <m/>
    <m/>
    <m/>
    <m/>
    <s v="Md. Khorshed Alam"/>
    <s v="8801711085171"/>
    <s v="alamm@unhcr.org"/>
    <s v="UNHCR-NGOF"/>
  </r>
  <r>
    <n v="5172"/>
    <s v="UNHCR"/>
    <s v="NGOF"/>
    <s v="UNHCR"/>
    <s v="WASH"/>
    <x v="2"/>
    <x v="33"/>
    <s v="# of facilities"/>
    <m/>
    <n v="1071"/>
    <s v="completed"/>
    <s v="Chittagong"/>
    <s v="Cox's Bazar"/>
    <x v="0"/>
    <s v="Raja Palong"/>
    <s v="Kutupalong RC"/>
    <x v="7"/>
    <d v="2022-12-01T00:00:00"/>
    <x v="0"/>
    <m/>
    <m/>
    <m/>
    <m/>
    <m/>
    <s v="Md. Khorshed Alam"/>
    <s v="8801711085171"/>
    <s v="alamm@unhcr.org"/>
    <s v="UNHCR-NGOF"/>
  </r>
  <r>
    <n v="5173"/>
    <s v="UNHCR"/>
    <s v="NGOF"/>
    <s v="UNHCR"/>
    <s v="WASH"/>
    <x v="2"/>
    <x v="10"/>
    <s v="# of HP sessions at community level"/>
    <m/>
    <n v="94"/>
    <s v="completed"/>
    <s v="Chittagong"/>
    <s v="Cox's Bazar"/>
    <x v="1"/>
    <s v="Nhilla"/>
    <s v="Nayapara RC"/>
    <x v="7"/>
    <d v="2022-12-01T00:00:00"/>
    <x v="0"/>
    <m/>
    <m/>
    <m/>
    <m/>
    <m/>
    <s v="Md. Khorshed Alam"/>
    <s v="8801711085171"/>
    <s v="alamm@unhcr.org"/>
    <s v="UNHCR-NGOF"/>
  </r>
  <r>
    <n v="5174"/>
    <s v="UNHCR"/>
    <s v="NGOF"/>
    <s v="UNHCR"/>
    <s v="WASH"/>
    <x v="2"/>
    <x v="41"/>
    <s v="# of household"/>
    <m/>
    <n v="570"/>
    <s v="completed"/>
    <s v="Chittagong"/>
    <s v="Cox's Bazar"/>
    <x v="1"/>
    <s v="Nhilla"/>
    <s v="Nayapara RC"/>
    <x v="7"/>
    <d v="2022-12-01T00:00:00"/>
    <x v="0"/>
    <m/>
    <m/>
    <m/>
    <m/>
    <m/>
    <s v="Md. Khorshed Alam"/>
    <s v="8801711085171"/>
    <s v="alamm@unhcr.org"/>
    <s v="UNHCR-NGOF"/>
  </r>
  <r>
    <n v="5175"/>
    <s v="UNHCR"/>
    <s v="NGOF"/>
    <s v="UNHCR"/>
    <s v="WASH"/>
    <x v="2"/>
    <x v="4"/>
    <s v="# of HP sessions at HH level"/>
    <m/>
    <n v="2655"/>
    <s v="completed"/>
    <s v="Chittagong"/>
    <s v="Cox's Bazar"/>
    <x v="1"/>
    <s v="Nhilla"/>
    <s v="Nayapara RC"/>
    <x v="7"/>
    <d v="2022-12-01T00:00:00"/>
    <x v="0"/>
    <m/>
    <m/>
    <m/>
    <m/>
    <m/>
    <s v="Md. Khorshed Alam"/>
    <s v="8801711085171"/>
    <s v="alamm@unhcr.org"/>
    <s v="UNHCR-NGOF"/>
  </r>
  <r>
    <n v="5176"/>
    <s v="UNHCR"/>
    <s v="NGOF"/>
    <s v="UNHCR"/>
    <s v="WASH"/>
    <x v="2"/>
    <x v="38"/>
    <s v="# of HP sessions at institution level"/>
    <m/>
    <n v="7"/>
    <s v="completed"/>
    <s v="Chittagong"/>
    <s v="Cox's Bazar"/>
    <x v="1"/>
    <s v="Nhilla"/>
    <s v="Nayapara RC"/>
    <x v="7"/>
    <d v="2022-12-01T00:00:00"/>
    <x v="0"/>
    <m/>
    <m/>
    <m/>
    <m/>
    <m/>
    <s v="Md. Khorshed Alam"/>
    <s v="8801711085171"/>
    <s v="alamm@unhcr.org"/>
    <s v="UNHCR-NGOF"/>
  </r>
  <r>
    <n v="5177"/>
    <s v="UNHCR"/>
    <s v="NGOF"/>
    <s v="UNHCR"/>
    <s v="WASH"/>
    <x v="2"/>
    <x v="33"/>
    <s v="# of facilities"/>
    <m/>
    <n v="472"/>
    <s v="completed"/>
    <s v="Chittagong"/>
    <s v="Cox's Bazar"/>
    <x v="1"/>
    <s v="Nhilla"/>
    <s v="Nayapara RC"/>
    <x v="6"/>
    <d v="2022-12-01T00:00:00"/>
    <x v="0"/>
    <m/>
    <m/>
    <m/>
    <m/>
    <m/>
    <s v="Md. Khorshed Alam"/>
    <s v="8801711085171"/>
    <s v="alamm@unhcr.org"/>
    <s v="UNHCR-NGOF"/>
  </r>
  <r>
    <n v="5178"/>
    <s v="UNHCR"/>
    <s v="NGOF"/>
    <s v="UNHCR"/>
    <s v="WASH"/>
    <x v="2"/>
    <x v="33"/>
    <s v="# of facilities"/>
    <m/>
    <n v="592"/>
    <s v="completed"/>
    <s v="Chittagong"/>
    <s v="Cox's Bazar"/>
    <x v="1"/>
    <s v="Nhilla"/>
    <s v="Nayapara RC"/>
    <x v="7"/>
    <d v="2022-12-01T00:00:00"/>
    <x v="0"/>
    <m/>
    <m/>
    <m/>
    <m/>
    <m/>
    <s v="Md. Khorshed Alam"/>
    <s v="8801711085171"/>
    <s v="alamm@unhcr.org"/>
    <s v="UNHCR-NGOF"/>
  </r>
  <r>
    <n v="5179"/>
    <s v="UNHCR"/>
    <s v="NGOF"/>
    <s v="UNHCR"/>
    <s v="WASH"/>
    <x v="1"/>
    <x v="1"/>
    <s v="# of door "/>
    <m/>
    <n v="173"/>
    <s v="completed"/>
    <s v="Chittagong"/>
    <s v="Cox's Bazar"/>
    <x v="0"/>
    <s v="Palong Khali"/>
    <s v="Camp 04"/>
    <x v="1"/>
    <d v="2022-12-01T00:00:00"/>
    <x v="0"/>
    <m/>
    <m/>
    <m/>
    <m/>
    <m/>
    <s v="Md. Khorshed Alam"/>
    <s v="8801711085171"/>
    <s v="alamm@unhcr.org"/>
    <s v="UNHCR-NGOF"/>
  </r>
  <r>
    <n v="5180"/>
    <s v="UNHCR"/>
    <s v="NGOF"/>
    <s v="UNHCR"/>
    <s v="WASH"/>
    <x v="1"/>
    <x v="1"/>
    <s v="# of door "/>
    <m/>
    <n v="133"/>
    <s v="completed"/>
    <s v="Chittagong"/>
    <s v="Cox's Bazar"/>
    <x v="0"/>
    <s v="Palong Khali"/>
    <s v="Camp 04"/>
    <x v="2"/>
    <d v="2022-12-01T00:00:00"/>
    <x v="0"/>
    <m/>
    <m/>
    <m/>
    <m/>
    <m/>
    <s v="Md. Khorshed Alam"/>
    <s v="8801711085171"/>
    <s v="alamm@unhcr.org"/>
    <s v="UNHCR-NGOF"/>
  </r>
  <r>
    <n v="5181"/>
    <s v="UNHCR"/>
    <s v="NGOF"/>
    <s v="UNHCR"/>
    <s v="WASH"/>
    <x v="1"/>
    <x v="1"/>
    <s v="# of door "/>
    <m/>
    <n v="101"/>
    <s v="completed"/>
    <s v="Chittagong"/>
    <s v="Cox's Bazar"/>
    <x v="0"/>
    <s v="Palong Khali"/>
    <s v="Camp 04"/>
    <x v="3"/>
    <d v="2022-12-01T00:00:00"/>
    <x v="0"/>
    <m/>
    <m/>
    <m/>
    <m/>
    <m/>
    <s v="Md. Khorshed Alam"/>
    <s v="8801711085171"/>
    <s v="alamm@unhcr.org"/>
    <s v="UNHCR-NGOF"/>
  </r>
  <r>
    <n v="5182"/>
    <s v="UNHCR"/>
    <s v="NGOF"/>
    <s v="UNHCR"/>
    <s v="WASH"/>
    <x v="1"/>
    <x v="1"/>
    <s v="# of door "/>
    <m/>
    <n v="80"/>
    <s v="completed"/>
    <s v="Chittagong"/>
    <s v="Cox's Bazar"/>
    <x v="0"/>
    <s v="Palong Khali"/>
    <s v="Camp 04"/>
    <x v="4"/>
    <d v="2022-12-01T00:00:00"/>
    <x v="0"/>
    <m/>
    <m/>
    <m/>
    <m/>
    <m/>
    <s v="Md. Khorshed Alam"/>
    <s v="8801711085171"/>
    <s v="alamm@unhcr.org"/>
    <s v="UNHCR-NGOF"/>
  </r>
  <r>
    <n v="5183"/>
    <s v="UNHCR"/>
    <s v="NGOF"/>
    <s v="UNHCR"/>
    <s v="WASH"/>
    <x v="1"/>
    <x v="1"/>
    <s v="# of door "/>
    <m/>
    <n v="24"/>
    <s v="completed"/>
    <s v="Chittagong"/>
    <s v="Cox's Bazar"/>
    <x v="0"/>
    <s v="Palong Khali"/>
    <s v="Camp 04"/>
    <x v="5"/>
    <d v="2022-12-01T00:00:00"/>
    <x v="0"/>
    <m/>
    <m/>
    <m/>
    <m/>
    <m/>
    <s v="Md. Khorshed Alam"/>
    <s v="8801711085171"/>
    <s v="alamm@unhcr.org"/>
    <s v="UNHCR-NGOF"/>
  </r>
  <r>
    <n v="5184"/>
    <s v="UNHCR"/>
    <s v="NGOF"/>
    <s v="UNHCR"/>
    <s v="WASH"/>
    <x v="1"/>
    <x v="1"/>
    <s v="# of door "/>
    <m/>
    <n v="93"/>
    <s v="completed"/>
    <s v="Chittagong"/>
    <s v="Cox's Bazar"/>
    <x v="0"/>
    <s v="Palong Khali"/>
    <s v="Camp 04"/>
    <x v="6"/>
    <d v="2022-12-01T00:00:00"/>
    <x v="0"/>
    <m/>
    <m/>
    <m/>
    <m/>
    <m/>
    <s v="Md. Khorshed Alam"/>
    <s v="8801711085171"/>
    <s v="alamm@unhcr.org"/>
    <s v="UNHCR-NGOF"/>
  </r>
  <r>
    <n v="5185"/>
    <s v="UNHCR"/>
    <s v="NGOF"/>
    <s v="UNHCR"/>
    <s v="WASH"/>
    <x v="1"/>
    <x v="1"/>
    <s v="# of door "/>
    <m/>
    <n v="143"/>
    <s v="completed"/>
    <s v="Chittagong"/>
    <s v="Cox's Bazar"/>
    <x v="0"/>
    <s v="Palong Khali"/>
    <s v="Camp 04"/>
    <x v="7"/>
    <d v="2022-12-01T00:00:00"/>
    <x v="0"/>
    <m/>
    <m/>
    <m/>
    <m/>
    <m/>
    <s v="Md. Khorshed Alam"/>
    <s v="8801711085171"/>
    <s v="alamm@unhcr.org"/>
    <s v="UNHCR-NGOF"/>
  </r>
  <r>
    <n v="5186"/>
    <s v="UNHCR"/>
    <s v="NGOF"/>
    <s v="UNHCR"/>
    <s v="WASH"/>
    <x v="1"/>
    <x v="2"/>
    <s v="# of FSM Site"/>
    <m/>
    <n v="1"/>
    <s v="completed"/>
    <s v="Chittagong"/>
    <s v="Cox's Bazar"/>
    <x v="0"/>
    <s v="Palong Khali"/>
    <s v="Camp 04"/>
    <x v="7"/>
    <d v="2022-12-01T00:00:00"/>
    <x v="0"/>
    <m/>
    <m/>
    <m/>
    <m/>
    <m/>
    <s v="Md. Khorshed Alam"/>
    <s v="8801711085171"/>
    <s v="alamm@unhcr.org"/>
    <s v="UNHCR-NGOF"/>
  </r>
  <r>
    <n v="5187"/>
    <s v="UNHCR"/>
    <s v="NGOF"/>
    <s v="UNHCR"/>
    <s v="WASH"/>
    <x v="1"/>
    <x v="8"/>
    <s v="# of FSM Site"/>
    <m/>
    <n v="2"/>
    <s v="completed"/>
    <s v="Chittagong"/>
    <s v="Cox's Bazar"/>
    <x v="0"/>
    <s v="Palong Khali"/>
    <s v="Camp 04"/>
    <x v="7"/>
    <d v="2022-12-01T00:00:00"/>
    <x v="0"/>
    <m/>
    <m/>
    <m/>
    <m/>
    <m/>
    <s v="Md. Khorshed Alam"/>
    <s v="8801711085171"/>
    <s v="alamm@unhcr.org"/>
    <s v="UNHCR-NGOF"/>
  </r>
  <r>
    <n v="5188"/>
    <s v="UNHCR"/>
    <s v="NGOF"/>
    <s v="UNHCR"/>
    <s v="WASH"/>
    <x v="1"/>
    <x v="14"/>
    <s v="# of door"/>
    <m/>
    <n v="15"/>
    <s v="completed"/>
    <s v="Chittagong"/>
    <s v="Cox's Bazar"/>
    <x v="0"/>
    <s v="Palong Khali"/>
    <s v="Camp 04"/>
    <x v="7"/>
    <d v="2022-12-01T00:00:00"/>
    <x v="0"/>
    <m/>
    <m/>
    <m/>
    <m/>
    <m/>
    <s v="Md. Khorshed Alam"/>
    <s v="8801711085171"/>
    <s v="alamm@unhcr.org"/>
    <s v="UNHCR-NGOF"/>
  </r>
  <r>
    <n v="5189"/>
    <s v="UNHCR"/>
    <s v="NGOF"/>
    <s v="UNHCR"/>
    <s v="WASH"/>
    <x v="1"/>
    <x v="9"/>
    <s v="# of door"/>
    <m/>
    <n v="567"/>
    <s v="completed"/>
    <s v="Chittagong"/>
    <s v="Cox's Bazar"/>
    <x v="0"/>
    <s v="Palong Khali"/>
    <s v="Camp 04"/>
    <x v="7"/>
    <d v="2022-12-01T00:00:00"/>
    <x v="0"/>
    <m/>
    <m/>
    <m/>
    <m/>
    <m/>
    <s v="Md. Khorshed Alam"/>
    <s v="8801711085171"/>
    <s v="alamm@unhcr.org"/>
    <s v="UNHCR-NGOF"/>
  </r>
  <r>
    <n v="5190"/>
    <s v="UNHCR"/>
    <s v="NGOF"/>
    <s v="UNHCR"/>
    <s v="WASH"/>
    <x v="1"/>
    <x v="3"/>
    <s v="# of door"/>
    <m/>
    <n v="614"/>
    <s v="completed"/>
    <s v="Chittagong"/>
    <s v="Cox's Bazar"/>
    <x v="0"/>
    <s v="Palong Khali"/>
    <s v="Camp 04"/>
    <x v="7"/>
    <d v="2022-12-01T00:00:00"/>
    <x v="0"/>
    <m/>
    <m/>
    <m/>
    <m/>
    <m/>
    <s v="Md. Khorshed Alam"/>
    <s v="8801711085171"/>
    <s v="alamm@unhcr.org"/>
    <s v="UNHCR-NGOF"/>
  </r>
  <r>
    <n v="5191"/>
    <s v="UNHCR"/>
    <s v="NGOF"/>
    <s v="UNHCR"/>
    <s v="WASH"/>
    <x v="1"/>
    <x v="17"/>
    <s v="# of door"/>
    <m/>
    <n v="14"/>
    <s v="completed"/>
    <s v="Chittagong"/>
    <s v="Cox's Bazar"/>
    <x v="0"/>
    <s v="Palong Khali"/>
    <s v="Camp 04"/>
    <x v="7"/>
    <d v="2022-12-01T00:00:00"/>
    <x v="0"/>
    <m/>
    <m/>
    <m/>
    <m/>
    <m/>
    <s v="Md. Khorshed Alam"/>
    <s v="8801711085171"/>
    <s v="alamm@unhcr.org"/>
    <s v="UNHCR-NGOF"/>
  </r>
  <r>
    <n v="5192"/>
    <s v="UNHCR"/>
    <s v="NGOF"/>
    <s v="UNHCR"/>
    <s v="WASH"/>
    <x v="1"/>
    <x v="14"/>
    <s v="# of door"/>
    <m/>
    <n v="38"/>
    <s v="completed"/>
    <s v="Chittagong"/>
    <s v="Cox's Bazar"/>
    <x v="0"/>
    <s v="Palong Khali"/>
    <s v="Camp 05"/>
    <x v="7"/>
    <d v="2022-12-01T00:00:00"/>
    <x v="0"/>
    <m/>
    <m/>
    <m/>
    <m/>
    <m/>
    <s v="Md. Khorshed Alam"/>
    <s v="8801711085171"/>
    <s v="alamm@unhcr.org"/>
    <s v="UNHCR-NGOF"/>
  </r>
  <r>
    <n v="5193"/>
    <s v="UNHCR"/>
    <s v="NGOF"/>
    <s v="UNHCR"/>
    <s v="WASH"/>
    <x v="1"/>
    <x v="1"/>
    <s v="# of door "/>
    <m/>
    <n v="69"/>
    <s v="completed"/>
    <s v="Chittagong"/>
    <s v="Cox's Bazar"/>
    <x v="0"/>
    <s v="Palong Khali"/>
    <s v="Camp 05"/>
    <x v="1"/>
    <d v="2022-12-01T00:00:00"/>
    <x v="0"/>
    <m/>
    <m/>
    <m/>
    <m/>
    <m/>
    <s v="Md. Khorshed Alam"/>
    <s v="8801711085171"/>
    <s v="alamm@unhcr.org"/>
    <s v="UNHCR-NGOF"/>
  </r>
  <r>
    <n v="5194"/>
    <s v="UNHCR"/>
    <s v="NGOF"/>
    <s v="UNHCR"/>
    <s v="WASH"/>
    <x v="1"/>
    <x v="1"/>
    <s v="# of door "/>
    <m/>
    <n v="59"/>
    <s v="completed"/>
    <s v="Chittagong"/>
    <s v="Cox's Bazar"/>
    <x v="0"/>
    <s v="Palong Khali"/>
    <s v="Camp 05"/>
    <x v="2"/>
    <d v="2022-12-01T00:00:00"/>
    <x v="0"/>
    <m/>
    <m/>
    <m/>
    <m/>
    <m/>
    <s v="Md. Khorshed Alam"/>
    <s v="8801711085171"/>
    <s v="alamm@unhcr.org"/>
    <s v="UNHCR-NGOF"/>
  </r>
  <r>
    <n v="5195"/>
    <s v="UNHCR"/>
    <s v="NGOF"/>
    <s v="UNHCR"/>
    <s v="WASH"/>
    <x v="1"/>
    <x v="1"/>
    <s v="# of door "/>
    <m/>
    <n v="60"/>
    <s v="completed"/>
    <s v="Chittagong"/>
    <s v="Cox's Bazar"/>
    <x v="0"/>
    <s v="Palong Khali"/>
    <s v="Camp 05"/>
    <x v="3"/>
    <d v="2022-12-01T00:00:00"/>
    <x v="0"/>
    <m/>
    <m/>
    <m/>
    <m/>
    <m/>
    <s v="Md. Khorshed Alam"/>
    <s v="8801711085171"/>
    <s v="alamm@unhcr.org"/>
    <s v="UNHCR-NGOF"/>
  </r>
  <r>
    <n v="5196"/>
    <s v="UNHCR"/>
    <s v="NGOF"/>
    <s v="UNHCR"/>
    <s v="WASH"/>
    <x v="1"/>
    <x v="1"/>
    <s v="# of door "/>
    <m/>
    <n v="46"/>
    <s v="completed"/>
    <s v="Chittagong"/>
    <s v="Cox's Bazar"/>
    <x v="0"/>
    <s v="Palong Khali"/>
    <s v="Camp 05"/>
    <x v="4"/>
    <d v="2022-12-01T00:00:00"/>
    <x v="0"/>
    <m/>
    <m/>
    <m/>
    <m/>
    <m/>
    <s v="Md. Khorshed Alam"/>
    <s v="8801711085171"/>
    <s v="alamm@unhcr.org"/>
    <s v="UNHCR-NGOF"/>
  </r>
  <r>
    <n v="5197"/>
    <s v="UNHCR"/>
    <s v="NGOF"/>
    <s v="UNHCR"/>
    <s v="WASH"/>
    <x v="1"/>
    <x v="1"/>
    <s v="# of door "/>
    <m/>
    <n v="18"/>
    <s v="completed"/>
    <s v="Chittagong"/>
    <s v="Cox's Bazar"/>
    <x v="0"/>
    <s v="Palong Khali"/>
    <s v="Camp 05"/>
    <x v="5"/>
    <d v="2022-12-01T00:00:00"/>
    <x v="0"/>
    <m/>
    <m/>
    <m/>
    <m/>
    <m/>
    <s v="Md. Khorshed Alam"/>
    <s v="8801711085171"/>
    <s v="alamm@unhcr.org"/>
    <s v="UNHCR-NGOF"/>
  </r>
  <r>
    <n v="5198"/>
    <s v="UNHCR"/>
    <s v="NGOF"/>
    <s v="UNHCR"/>
    <s v="WASH"/>
    <x v="1"/>
    <x v="1"/>
    <s v="# of door "/>
    <m/>
    <n v="64"/>
    <s v="completed"/>
    <s v="Chittagong"/>
    <s v="Cox's Bazar"/>
    <x v="0"/>
    <s v="Palong Khali"/>
    <s v="Camp 05"/>
    <x v="6"/>
    <d v="2022-12-01T00:00:00"/>
    <x v="0"/>
    <m/>
    <m/>
    <m/>
    <m/>
    <m/>
    <s v="Md. Khorshed Alam"/>
    <s v="8801711085171"/>
    <s v="alamm@unhcr.org"/>
    <s v="UNHCR-NGOF"/>
  </r>
  <r>
    <n v="5199"/>
    <s v="UNHCR"/>
    <s v="NGOF"/>
    <s v="UNHCR"/>
    <s v="WASH"/>
    <x v="1"/>
    <x v="1"/>
    <s v="# of door "/>
    <m/>
    <n v="82"/>
    <s v="completed"/>
    <s v="Chittagong"/>
    <s v="Cox's Bazar"/>
    <x v="0"/>
    <s v="Palong Khali"/>
    <s v="Camp 05"/>
    <x v="7"/>
    <d v="2022-12-01T00:00:00"/>
    <x v="0"/>
    <m/>
    <m/>
    <m/>
    <m/>
    <m/>
    <s v="Md. Khorshed Alam"/>
    <s v="8801711085171"/>
    <s v="alamm@unhcr.org"/>
    <s v="UNHCR-NGOF"/>
  </r>
  <r>
    <n v="5200"/>
    <s v="UNHCR"/>
    <s v="NGOF"/>
    <s v="UNHCR"/>
    <s v="WASH"/>
    <x v="1"/>
    <x v="2"/>
    <s v="# of FSM Site"/>
    <m/>
    <n v="2"/>
    <s v="completed"/>
    <s v="Chittagong"/>
    <s v="Cox's Bazar"/>
    <x v="0"/>
    <s v="Palong Khali"/>
    <s v="Camp 05"/>
    <x v="7"/>
    <d v="2022-12-01T00:00:00"/>
    <x v="0"/>
    <m/>
    <m/>
    <m/>
    <m/>
    <m/>
    <s v="Md. Khorshed Alam"/>
    <s v="8801711085171"/>
    <s v="alamm@unhcr.org"/>
    <s v="UNHCR-NGOF"/>
  </r>
  <r>
    <n v="5201"/>
    <s v="UNHCR"/>
    <s v="NGOF"/>
    <s v="UNHCR"/>
    <s v="WASH"/>
    <x v="1"/>
    <x v="8"/>
    <s v="# of FSM Site"/>
    <m/>
    <n v="4"/>
    <s v="completed"/>
    <s v="Chittagong"/>
    <s v="Cox's Bazar"/>
    <x v="0"/>
    <s v="Palong Khali"/>
    <s v="Camp 05"/>
    <x v="7"/>
    <d v="2022-12-01T00:00:00"/>
    <x v="0"/>
    <m/>
    <m/>
    <m/>
    <m/>
    <m/>
    <s v="Md. Khorshed Alam"/>
    <s v="8801711085171"/>
    <s v="alamm@unhcr.org"/>
    <s v="UNHCR-NGOF"/>
  </r>
  <r>
    <n v="5202"/>
    <s v="UNHCR"/>
    <s v="NGOF"/>
    <s v="UNHCR"/>
    <s v="WASH"/>
    <x v="1"/>
    <x v="9"/>
    <s v="# of door"/>
    <m/>
    <n v="281"/>
    <s v="completed"/>
    <s v="Chittagong"/>
    <s v="Cox's Bazar"/>
    <x v="0"/>
    <s v="Palong Khali"/>
    <s v="Camp 05"/>
    <x v="7"/>
    <d v="2022-12-01T00:00:00"/>
    <x v="0"/>
    <m/>
    <m/>
    <m/>
    <m/>
    <m/>
    <s v="Md. Khorshed Alam"/>
    <s v="8801711085171"/>
    <s v="alamm@unhcr.org"/>
    <s v="UNHCR-NGOF"/>
  </r>
  <r>
    <n v="5203"/>
    <s v="UNHCR"/>
    <s v="NGOF"/>
    <s v="UNHCR"/>
    <s v="WASH"/>
    <x v="1"/>
    <x v="3"/>
    <s v="# of door"/>
    <m/>
    <n v="212"/>
    <s v="completed"/>
    <s v="Chittagong"/>
    <s v="Cox's Bazar"/>
    <x v="0"/>
    <s v="Palong Khali"/>
    <s v="Camp 05"/>
    <x v="7"/>
    <d v="2022-12-01T00:00:00"/>
    <x v="0"/>
    <m/>
    <m/>
    <m/>
    <m/>
    <m/>
    <s v="Md. Khorshed Alam"/>
    <s v="8801711085171"/>
    <s v="alamm@unhcr.org"/>
    <s v="UNHCR-NGOF"/>
  </r>
  <r>
    <n v="5204"/>
    <s v="UNHCR"/>
    <s v="NGOF"/>
    <s v="UNHCR"/>
    <s v="WASH"/>
    <x v="1"/>
    <x v="17"/>
    <s v="# of door"/>
    <m/>
    <n v="3"/>
    <s v="completed"/>
    <s v="Chittagong"/>
    <s v="Cox's Bazar"/>
    <x v="0"/>
    <s v="Palong Khali"/>
    <s v="Camp 05"/>
    <x v="7"/>
    <d v="2022-12-01T00:00:00"/>
    <x v="0"/>
    <m/>
    <m/>
    <m/>
    <m/>
    <m/>
    <s v="Md. Khorshed Alam"/>
    <s v="8801711085171"/>
    <s v="alamm@unhcr.org"/>
    <s v="UNHCR-NGOF"/>
  </r>
  <r>
    <n v="5205"/>
    <s v="UNHCR"/>
    <s v="NGOF"/>
    <s v="UNHCR"/>
    <s v="WASH"/>
    <x v="1"/>
    <x v="23"/>
    <s v="# of door "/>
    <m/>
    <n v="1"/>
    <s v="completed"/>
    <s v="Chittagong"/>
    <s v="Cox's Bazar"/>
    <x v="1"/>
    <s v="Nhilla"/>
    <s v="Camp 26"/>
    <x v="7"/>
    <d v="2022-12-01T00:00:00"/>
    <x v="0"/>
    <m/>
    <m/>
    <m/>
    <m/>
    <m/>
    <s v="Md. Khorshed Alam"/>
    <s v="8801711085171"/>
    <s v="alamm@unhcr.org"/>
    <s v="UNHCR-NGOF"/>
  </r>
  <r>
    <n v="5206"/>
    <s v="UNHCR"/>
    <s v="NGOF"/>
    <s v="UNHCR"/>
    <s v="WASH"/>
    <x v="1"/>
    <x v="1"/>
    <s v="# of door "/>
    <m/>
    <n v="229"/>
    <s v="completed"/>
    <s v="Chittagong"/>
    <s v="Cox's Bazar"/>
    <x v="1"/>
    <s v="Nhilla"/>
    <s v="Camp 26"/>
    <x v="1"/>
    <d v="2022-12-01T00:00:00"/>
    <x v="0"/>
    <m/>
    <m/>
    <m/>
    <m/>
    <m/>
    <s v="Md. Khorshed Alam"/>
    <s v="8801711085171"/>
    <s v="alamm@unhcr.org"/>
    <s v="UNHCR-NGOF"/>
  </r>
  <r>
    <n v="5207"/>
    <s v="UNHCR"/>
    <s v="NGOF"/>
    <s v="UNHCR"/>
    <s v="WASH"/>
    <x v="1"/>
    <x v="1"/>
    <s v="# of door "/>
    <m/>
    <n v="233"/>
    <s v="completed"/>
    <s v="Chittagong"/>
    <s v="Cox's Bazar"/>
    <x v="1"/>
    <s v="Nhilla"/>
    <s v="Camp 26"/>
    <x v="2"/>
    <d v="2022-12-01T00:00:00"/>
    <x v="0"/>
    <m/>
    <m/>
    <m/>
    <m/>
    <m/>
    <s v="Md. Khorshed Alam"/>
    <s v="8801711085171"/>
    <s v="alamm@unhcr.org"/>
    <s v="UNHCR-NGOF"/>
  </r>
  <r>
    <n v="5208"/>
    <s v="UNHCR"/>
    <s v="NGOF"/>
    <s v="UNHCR"/>
    <s v="WASH"/>
    <x v="1"/>
    <x v="1"/>
    <s v="# of door "/>
    <m/>
    <n v="140"/>
    <s v="completed"/>
    <s v="Chittagong"/>
    <s v="Cox's Bazar"/>
    <x v="1"/>
    <s v="Nhilla"/>
    <s v="Camp 26"/>
    <x v="3"/>
    <d v="2022-12-01T00:00:00"/>
    <x v="0"/>
    <m/>
    <m/>
    <m/>
    <m/>
    <m/>
    <s v="Md. Khorshed Alam"/>
    <s v="8801711085171"/>
    <s v="alamm@unhcr.org"/>
    <s v="UNHCR-NGOF"/>
  </r>
  <r>
    <n v="5209"/>
    <s v="UNHCR"/>
    <s v="NGOF"/>
    <s v="UNHCR"/>
    <s v="WASH"/>
    <x v="1"/>
    <x v="1"/>
    <s v="# of door "/>
    <m/>
    <n v="90"/>
    <s v="completed"/>
    <s v="Chittagong"/>
    <s v="Cox's Bazar"/>
    <x v="1"/>
    <s v="Nhilla"/>
    <s v="Camp 26"/>
    <x v="4"/>
    <d v="2022-12-01T00:00:00"/>
    <x v="0"/>
    <m/>
    <m/>
    <m/>
    <m/>
    <m/>
    <s v="Md. Khorshed Alam"/>
    <s v="8801711085171"/>
    <s v="alamm@unhcr.org"/>
    <s v="UNHCR-NGOF"/>
  </r>
  <r>
    <n v="5210"/>
    <s v="UNHCR"/>
    <s v="NGOF"/>
    <s v="UNHCR"/>
    <s v="WASH"/>
    <x v="1"/>
    <x v="1"/>
    <s v="# of door "/>
    <m/>
    <n v="70"/>
    <s v="completed"/>
    <s v="Chittagong"/>
    <s v="Cox's Bazar"/>
    <x v="1"/>
    <s v="Nhilla"/>
    <s v="Camp 26"/>
    <x v="5"/>
    <d v="2022-12-01T00:00:00"/>
    <x v="0"/>
    <m/>
    <m/>
    <m/>
    <m/>
    <m/>
    <s v="Md. Khorshed Alam"/>
    <s v="8801711085171"/>
    <s v="alamm@unhcr.org"/>
    <s v="UNHCR-NGOF"/>
  </r>
  <r>
    <n v="5211"/>
    <s v="UNHCR"/>
    <s v="NGOF"/>
    <s v="UNHCR"/>
    <s v="WASH"/>
    <x v="1"/>
    <x v="1"/>
    <s v="# of door "/>
    <m/>
    <n v="173"/>
    <s v="completed"/>
    <s v="Chittagong"/>
    <s v="Cox's Bazar"/>
    <x v="1"/>
    <s v="Nhilla"/>
    <s v="Camp 26"/>
    <x v="6"/>
    <d v="2022-12-01T00:00:00"/>
    <x v="0"/>
    <m/>
    <m/>
    <m/>
    <m/>
    <m/>
    <s v="Md. Khorshed Alam"/>
    <s v="8801711085171"/>
    <s v="alamm@unhcr.org"/>
    <s v="UNHCR-NGOF"/>
  </r>
  <r>
    <n v="5212"/>
    <s v="UNHCR"/>
    <s v="NGOF"/>
    <s v="UNHCR"/>
    <s v="WASH"/>
    <x v="1"/>
    <x v="1"/>
    <s v="# of door "/>
    <m/>
    <n v="171"/>
    <s v="completed"/>
    <s v="Chittagong"/>
    <s v="Cox's Bazar"/>
    <x v="1"/>
    <s v="Nhilla"/>
    <s v="Camp 26"/>
    <x v="7"/>
    <d v="2022-12-01T00:00:00"/>
    <x v="0"/>
    <m/>
    <m/>
    <m/>
    <m/>
    <m/>
    <s v="Md. Khorshed Alam"/>
    <s v="8801711085171"/>
    <s v="alamm@unhcr.org"/>
    <s v="UNHCR-NGOF"/>
  </r>
  <r>
    <n v="5213"/>
    <s v="UNHCR"/>
    <s v="NGOF"/>
    <s v="UNHCR"/>
    <s v="WASH"/>
    <x v="1"/>
    <x v="2"/>
    <s v="# of FSM Site"/>
    <m/>
    <n v="2"/>
    <s v="completed"/>
    <s v="Chittagong"/>
    <s v="Cox's Bazar"/>
    <x v="1"/>
    <s v="Nhilla"/>
    <s v="Camp 26"/>
    <x v="7"/>
    <d v="2022-12-01T00:00:00"/>
    <x v="0"/>
    <m/>
    <m/>
    <m/>
    <m/>
    <m/>
    <s v="Md. Khorshed Alam"/>
    <s v="8801711085171"/>
    <s v="alamm@unhcr.org"/>
    <s v="UNHCR-NGOF"/>
  </r>
  <r>
    <n v="5214"/>
    <s v="UNHCR"/>
    <s v="NGOF"/>
    <s v="UNHCR"/>
    <s v="WASH"/>
    <x v="1"/>
    <x v="8"/>
    <s v="# of FSM Site"/>
    <m/>
    <n v="3"/>
    <s v="completed"/>
    <s v="Chittagong"/>
    <s v="Cox's Bazar"/>
    <x v="1"/>
    <s v="Nhilla"/>
    <s v="Camp 26"/>
    <x v="7"/>
    <d v="2022-12-01T00:00:00"/>
    <x v="0"/>
    <m/>
    <m/>
    <m/>
    <m/>
    <m/>
    <s v="Md. Khorshed Alam"/>
    <s v="8801711085171"/>
    <s v="alamm@unhcr.org"/>
    <s v="UNHCR-NGOF"/>
  </r>
  <r>
    <n v="5215"/>
    <s v="UNHCR"/>
    <s v="NGOF"/>
    <s v="UNHCR"/>
    <s v="WASH"/>
    <x v="1"/>
    <x v="9"/>
    <s v="# of door"/>
    <m/>
    <n v="500"/>
    <s v="completed"/>
    <s v="Chittagong"/>
    <s v="Cox's Bazar"/>
    <x v="1"/>
    <s v="Nhilla"/>
    <s v="Camp 26"/>
    <x v="7"/>
    <d v="2022-12-01T00:00:00"/>
    <x v="0"/>
    <m/>
    <m/>
    <m/>
    <m/>
    <m/>
    <s v="Md. Khorshed Alam"/>
    <s v="8801711085171"/>
    <s v="alamm@unhcr.org"/>
    <s v="UNHCR-NGOF"/>
  </r>
  <r>
    <n v="5216"/>
    <s v="UNHCR"/>
    <s v="NGOF"/>
    <s v="UNHCR"/>
    <s v="WASH"/>
    <x v="1"/>
    <x v="18"/>
    <s v="# of door"/>
    <m/>
    <n v="1"/>
    <s v="completed"/>
    <s v="Chittagong"/>
    <s v="Cox's Bazar"/>
    <x v="1"/>
    <s v="Nhilla"/>
    <s v="Camp 26"/>
    <x v="7"/>
    <d v="2022-12-01T00:00:00"/>
    <x v="0"/>
    <m/>
    <m/>
    <m/>
    <m/>
    <m/>
    <s v="Md. Khorshed Alam"/>
    <s v="8801711085171"/>
    <s v="alamm@unhcr.org"/>
    <s v="UNHCR-NGOF"/>
  </r>
  <r>
    <n v="5217"/>
    <s v="UNHCR"/>
    <s v="NGOF"/>
    <s v="UNHCR"/>
    <s v="WASH"/>
    <x v="1"/>
    <x v="3"/>
    <s v="# of door"/>
    <m/>
    <n v="413"/>
    <s v="completed"/>
    <s v="Chittagong"/>
    <s v="Cox's Bazar"/>
    <x v="1"/>
    <s v="Nhilla"/>
    <s v="Camp 26"/>
    <x v="7"/>
    <d v="2022-12-01T00:00:00"/>
    <x v="0"/>
    <m/>
    <m/>
    <m/>
    <m/>
    <m/>
    <s v="Md. Khorshed Alam"/>
    <s v="8801711085171"/>
    <s v="alamm@unhcr.org"/>
    <s v="UNHCR-NGOF"/>
  </r>
  <r>
    <n v="5218"/>
    <s v="UNHCR"/>
    <s v="NGOF"/>
    <s v="UNHCR"/>
    <s v="WASH"/>
    <x v="1"/>
    <x v="2"/>
    <s v="# of FSM Site"/>
    <m/>
    <n v="1"/>
    <s v="completed"/>
    <s v="Chittagong"/>
    <s v="Cox's Bazar"/>
    <x v="1"/>
    <s v="Nhilla"/>
    <s v="Camp 27"/>
    <x v="7"/>
    <d v="2022-12-01T00:00:00"/>
    <x v="0"/>
    <m/>
    <m/>
    <m/>
    <m/>
    <m/>
    <s v="Md. Khorshed Alam"/>
    <s v="8801711085171"/>
    <s v="alamm@unhcr.org"/>
    <s v="UNHCR-NGOF"/>
  </r>
  <r>
    <n v="5219"/>
    <s v="UNHCR"/>
    <s v="NGOF"/>
    <s v="UNHCR"/>
    <s v="WASH"/>
    <x v="1"/>
    <x v="8"/>
    <s v="# of FSM Site"/>
    <m/>
    <n v="2"/>
    <s v="completed"/>
    <s v="Chittagong"/>
    <s v="Cox's Bazar"/>
    <x v="1"/>
    <s v="Nhilla"/>
    <s v="Camp 27"/>
    <x v="7"/>
    <d v="2022-12-01T00:00:00"/>
    <x v="0"/>
    <m/>
    <m/>
    <m/>
    <m/>
    <m/>
    <s v="Md. Khorshed Alam"/>
    <s v="8801711085171"/>
    <s v="alamm@unhcr.org"/>
    <s v="UNHCR-NGOF"/>
  </r>
  <r>
    <n v="5221"/>
    <s v="UNHCR"/>
    <s v="NGOF"/>
    <s v="UNHCR"/>
    <s v="WASH"/>
    <x v="1"/>
    <x v="1"/>
    <s v="# of door "/>
    <m/>
    <n v="15"/>
    <s v="completed"/>
    <s v="Chittagong"/>
    <s v="Cox's Bazar"/>
    <x v="0"/>
    <s v="Raja Palong"/>
    <s v="Kutupalong RC"/>
    <x v="1"/>
    <d v="2022-12-01T00:00:00"/>
    <x v="0"/>
    <m/>
    <m/>
    <m/>
    <m/>
    <m/>
    <s v="Md. Khorshed Alam"/>
    <s v="8801711085171"/>
    <s v="alamm@unhcr.org"/>
    <s v="UNHCR-NGOF"/>
  </r>
  <r>
    <n v="5222"/>
    <s v="UNHCR"/>
    <s v="NGOF"/>
    <s v="UNHCR"/>
    <s v="WASH"/>
    <x v="1"/>
    <x v="1"/>
    <s v="# of door "/>
    <m/>
    <n v="11"/>
    <s v="completed"/>
    <s v="Chittagong"/>
    <s v="Cox's Bazar"/>
    <x v="0"/>
    <s v="Raja Palong"/>
    <s v="Kutupalong RC"/>
    <x v="1"/>
    <d v="2022-12-01T00:00:00"/>
    <x v="0"/>
    <m/>
    <m/>
    <m/>
    <m/>
    <s v="Transit Center"/>
    <s v="Md. Khorshed Alam"/>
    <s v="8801711085171"/>
    <s v="alamm@unhcr.org"/>
    <s v="UNHCR-NGOF"/>
  </r>
  <r>
    <n v="5223"/>
    <s v="UNHCR"/>
    <s v="NGOF"/>
    <s v="UNHCR"/>
    <s v="WASH"/>
    <x v="1"/>
    <x v="1"/>
    <s v="# of door "/>
    <m/>
    <n v="10"/>
    <s v="completed"/>
    <s v="Chittagong"/>
    <s v="Cox's Bazar"/>
    <x v="0"/>
    <s v="Raja Palong"/>
    <s v="Kutupalong RC"/>
    <x v="2"/>
    <d v="2022-12-01T00:00:00"/>
    <x v="0"/>
    <m/>
    <m/>
    <m/>
    <m/>
    <m/>
    <s v="Md. Khorshed Alam"/>
    <s v="8801711085171"/>
    <s v="alamm@unhcr.org"/>
    <s v="UNHCR-NGOF"/>
  </r>
  <r>
    <n v="5224"/>
    <s v="UNHCR"/>
    <s v="NGOF"/>
    <s v="UNHCR"/>
    <s v="WASH"/>
    <x v="1"/>
    <x v="1"/>
    <s v="# of door "/>
    <m/>
    <n v="9"/>
    <s v="completed"/>
    <s v="Chittagong"/>
    <s v="Cox's Bazar"/>
    <x v="0"/>
    <s v="Raja Palong"/>
    <s v="Kutupalong RC"/>
    <x v="2"/>
    <d v="2022-12-01T00:00:00"/>
    <x v="0"/>
    <m/>
    <m/>
    <m/>
    <m/>
    <s v="Transit Center"/>
    <s v="Md. Khorshed Alam"/>
    <s v="8801711085171"/>
    <s v="alamm@unhcr.org"/>
    <s v="UNHCR-NGOF"/>
  </r>
  <r>
    <n v="5225"/>
    <s v="UNHCR"/>
    <s v="NGOF"/>
    <s v="UNHCR"/>
    <s v="WASH"/>
    <x v="1"/>
    <x v="1"/>
    <s v="# of door "/>
    <m/>
    <n v="7"/>
    <s v="completed"/>
    <s v="Chittagong"/>
    <s v="Cox's Bazar"/>
    <x v="0"/>
    <s v="Raja Palong"/>
    <s v="Kutupalong RC"/>
    <x v="3"/>
    <d v="2022-12-01T00:00:00"/>
    <x v="0"/>
    <m/>
    <m/>
    <m/>
    <m/>
    <m/>
    <s v="Md. Khorshed Alam"/>
    <s v="8801711085171"/>
    <s v="alamm@unhcr.org"/>
    <s v="UNHCR-NGOF"/>
  </r>
  <r>
    <n v="5226"/>
    <s v="UNHCR"/>
    <s v="NGOF"/>
    <s v="UNHCR"/>
    <s v="WASH"/>
    <x v="1"/>
    <x v="1"/>
    <s v="# of door "/>
    <m/>
    <n v="7"/>
    <s v="completed"/>
    <s v="Chittagong"/>
    <s v="Cox's Bazar"/>
    <x v="0"/>
    <s v="Raja Palong"/>
    <s v="Kutupalong RC"/>
    <x v="3"/>
    <d v="2022-12-01T00:00:00"/>
    <x v="0"/>
    <m/>
    <m/>
    <m/>
    <m/>
    <s v="Transit Center"/>
    <s v="Md. Khorshed Alam"/>
    <s v="8801711085171"/>
    <s v="alamm@unhcr.org"/>
    <s v="UNHCR-NGOF"/>
  </r>
  <r>
    <n v="5227"/>
    <s v="UNHCR"/>
    <s v="NGOF"/>
    <s v="UNHCR"/>
    <s v="WASH"/>
    <x v="1"/>
    <x v="1"/>
    <s v="# of door "/>
    <m/>
    <n v="41"/>
    <s v="completed"/>
    <s v="Chittagong"/>
    <s v="Cox's Bazar"/>
    <x v="0"/>
    <s v="Raja Palong"/>
    <s v="Kutupalong RC"/>
    <x v="4"/>
    <d v="2022-12-01T00:00:00"/>
    <x v="0"/>
    <m/>
    <m/>
    <m/>
    <m/>
    <m/>
    <s v="Md. Khorshed Alam"/>
    <s v="8801711085171"/>
    <s v="alamm@unhcr.org"/>
    <s v="UNHCR-NGOF"/>
  </r>
  <r>
    <n v="5228"/>
    <s v="UNHCR"/>
    <s v="NGOF"/>
    <s v="UNHCR"/>
    <s v="WASH"/>
    <x v="1"/>
    <x v="1"/>
    <s v="# of door "/>
    <m/>
    <n v="15"/>
    <s v="completed"/>
    <s v="Chittagong"/>
    <s v="Cox's Bazar"/>
    <x v="0"/>
    <s v="Raja Palong"/>
    <s v="Kutupalong RC"/>
    <x v="4"/>
    <d v="2022-12-01T00:00:00"/>
    <x v="0"/>
    <m/>
    <m/>
    <m/>
    <m/>
    <s v="Transit Center"/>
    <s v="Md. Khorshed Alam"/>
    <s v="8801711085171"/>
    <s v="alamm@unhcr.org"/>
    <s v="UNHCR-NGOF"/>
  </r>
  <r>
    <n v="5229"/>
    <s v="UNHCR"/>
    <s v="NGOF"/>
    <s v="UNHCR"/>
    <s v="WASH"/>
    <x v="1"/>
    <x v="1"/>
    <s v="# of door "/>
    <m/>
    <n v="2"/>
    <s v="completed"/>
    <s v="Chittagong"/>
    <s v="Cox's Bazar"/>
    <x v="0"/>
    <s v="Raja Palong"/>
    <s v="Kutupalong RC"/>
    <x v="5"/>
    <d v="2022-12-01T00:00:00"/>
    <x v="0"/>
    <m/>
    <m/>
    <m/>
    <m/>
    <m/>
    <s v="Md. Khorshed Alam"/>
    <s v="8801711085171"/>
    <s v="alamm@unhcr.org"/>
    <s v="UNHCR-NGOF"/>
  </r>
  <r>
    <n v="5230"/>
    <s v="UNHCR"/>
    <s v="NGOF"/>
    <s v="UNHCR"/>
    <s v="WASH"/>
    <x v="1"/>
    <x v="1"/>
    <s v="# of door "/>
    <m/>
    <n v="1"/>
    <s v="completed"/>
    <s v="Chittagong"/>
    <s v="Cox's Bazar"/>
    <x v="0"/>
    <s v="Raja Palong"/>
    <s v="Kutupalong RC"/>
    <x v="5"/>
    <d v="2022-12-01T00:00:00"/>
    <x v="0"/>
    <m/>
    <m/>
    <m/>
    <m/>
    <s v="Transit Center"/>
    <s v="Md. Khorshed Alam"/>
    <s v="8801711085171"/>
    <s v="alamm@unhcr.org"/>
    <s v="UNHCR-NGOF"/>
  </r>
  <r>
    <n v="5231"/>
    <s v="UNHCR"/>
    <s v="NGOF"/>
    <s v="UNHCR"/>
    <s v="WASH"/>
    <x v="1"/>
    <x v="1"/>
    <s v="# of door "/>
    <m/>
    <n v="12"/>
    <s v="completed"/>
    <s v="Chittagong"/>
    <s v="Cox's Bazar"/>
    <x v="0"/>
    <s v="Raja Palong"/>
    <s v="Kutupalong RC"/>
    <x v="6"/>
    <d v="2022-12-01T00:00:00"/>
    <x v="0"/>
    <m/>
    <m/>
    <m/>
    <m/>
    <m/>
    <s v="Md. Khorshed Alam"/>
    <s v="8801711085171"/>
    <s v="alamm@unhcr.org"/>
    <s v="UNHCR-NGOF"/>
  </r>
  <r>
    <n v="5233"/>
    <s v="UNHCR"/>
    <s v="NGOF"/>
    <s v="UNHCR"/>
    <s v="WASH"/>
    <x v="1"/>
    <x v="1"/>
    <s v="# of door "/>
    <m/>
    <n v="65"/>
    <s v="completed"/>
    <s v="Chittagong"/>
    <s v="Cox's Bazar"/>
    <x v="0"/>
    <s v="Raja Palong"/>
    <s v="Kutupalong RC"/>
    <x v="7"/>
    <d v="2022-12-01T00:00:00"/>
    <x v="0"/>
    <m/>
    <m/>
    <m/>
    <m/>
    <m/>
    <s v="Md. Khorshed Alam"/>
    <s v="8801711085171"/>
    <s v="alamm@unhcr.org"/>
    <s v="UNHCR-NGOF"/>
  </r>
  <r>
    <n v="5234"/>
    <s v="UNHCR"/>
    <s v="NGOF"/>
    <s v="UNHCR"/>
    <s v="WASH"/>
    <x v="1"/>
    <x v="1"/>
    <s v="# of door "/>
    <m/>
    <n v="6"/>
    <s v="completed"/>
    <s v="Chittagong"/>
    <s v="Cox's Bazar"/>
    <x v="0"/>
    <s v="Raja Palong"/>
    <s v="Kutupalong RC"/>
    <x v="7"/>
    <d v="2022-12-01T00:00:00"/>
    <x v="0"/>
    <m/>
    <m/>
    <m/>
    <m/>
    <s v="Transit Center"/>
    <s v="Md. Khorshed Alam"/>
    <s v="8801711085171"/>
    <s v="alamm@unhcr.org"/>
    <s v="UNHCR-NGOF"/>
  </r>
  <r>
    <n v="5235"/>
    <s v="UNHCR"/>
    <s v="NGOF"/>
    <s v="UNHCR"/>
    <s v="WASH"/>
    <x v="1"/>
    <x v="32"/>
    <s v="# of door"/>
    <m/>
    <n v="3"/>
    <s v="completed"/>
    <s v="Chittagong"/>
    <s v="Cox's Bazar"/>
    <x v="0"/>
    <s v="Palong Khali"/>
    <s v="Camp 05"/>
    <x v="7"/>
    <d v="2022-12-01T00:00:00"/>
    <x v="0"/>
    <m/>
    <m/>
    <m/>
    <m/>
    <m/>
    <s v="Md. Khorshed Alam"/>
    <s v="8801711085171"/>
    <s v="alamm@unhcr.org"/>
    <s v="UNHCR-NGOF"/>
  </r>
  <r>
    <n v="5236"/>
    <s v="UNHCR"/>
    <s v="NGOF"/>
    <s v="UNHCR"/>
    <s v="WASH"/>
    <x v="1"/>
    <x v="35"/>
    <s v="# of door "/>
    <m/>
    <n v="3"/>
    <s v="completed"/>
    <s v="Chittagong"/>
    <s v="Cox's Bazar"/>
    <x v="0"/>
    <s v="Palong Khali"/>
    <s v="Camp 05"/>
    <x v="7"/>
    <d v="2022-12-01T00:00:00"/>
    <x v="0"/>
    <m/>
    <m/>
    <m/>
    <m/>
    <m/>
    <s v="Md. Khorshed Alam"/>
    <s v="8801711085171"/>
    <s v="alamm@unhcr.org"/>
    <s v="UNHCR-NGOF"/>
  </r>
  <r>
    <n v="5237"/>
    <s v="UNHCR"/>
    <s v="NGOF"/>
    <s v="UNHCR"/>
    <s v="WASH"/>
    <x v="1"/>
    <x v="35"/>
    <s v="# of door "/>
    <m/>
    <n v="5"/>
    <s v="completed"/>
    <s v="Chittagong"/>
    <s v="Cox's Bazar"/>
    <x v="0"/>
    <s v="Raja Palong"/>
    <s v="Kutupalong RC"/>
    <x v="5"/>
    <d v="2022-12-01T00:00:00"/>
    <x v="0"/>
    <m/>
    <m/>
    <m/>
    <m/>
    <m/>
    <s v="Md. Khorshed Alam"/>
    <s v="8801711085171"/>
    <s v="alamm@unhcr.org"/>
    <s v="UNHCR-NGOF"/>
  </r>
  <r>
    <n v="5238"/>
    <s v="UNHCR"/>
    <s v="NGOF"/>
    <s v="UNHCR"/>
    <s v="WASH"/>
    <x v="1"/>
    <x v="14"/>
    <s v="# of door"/>
    <m/>
    <n v="34"/>
    <s v="completed"/>
    <s v="Chittagong"/>
    <s v="Cox's Bazar"/>
    <x v="0"/>
    <s v="Raja Palong"/>
    <s v="Kutupalong RC"/>
    <x v="5"/>
    <d v="2022-12-01T00:00:00"/>
    <x v="0"/>
    <m/>
    <m/>
    <m/>
    <m/>
    <m/>
    <s v="Md. Khorshed Alam"/>
    <s v="8801711085171"/>
    <s v="alamm@unhcr.org"/>
    <s v="UNHCR-NGOF"/>
  </r>
  <r>
    <n v="5239"/>
    <s v="UNHCR"/>
    <s v="NGOF"/>
    <s v="UNHCR"/>
    <s v="WASH"/>
    <x v="1"/>
    <x v="2"/>
    <s v="# of FSM Site"/>
    <m/>
    <n v="8"/>
    <s v="completed"/>
    <s v="Chittagong"/>
    <s v="Cox's Bazar"/>
    <x v="0"/>
    <s v="Raja Palong"/>
    <s v="Kutupalong RC"/>
    <x v="7"/>
    <d v="2022-12-01T00:00:00"/>
    <x v="0"/>
    <m/>
    <m/>
    <m/>
    <m/>
    <m/>
    <s v="Md. Khorshed Alam"/>
    <s v="8801711085171"/>
    <s v="alamm@unhcr.org"/>
    <s v="UNHCR-NGOF"/>
  </r>
  <r>
    <n v="5240"/>
    <s v="UNHCR"/>
    <s v="NGOF"/>
    <s v="UNHCR"/>
    <s v="WASH"/>
    <x v="1"/>
    <x v="8"/>
    <s v="# of FSM Site"/>
    <m/>
    <n v="4"/>
    <s v="completed"/>
    <s v="Chittagong"/>
    <s v="Cox's Bazar"/>
    <x v="0"/>
    <s v="Raja Palong"/>
    <s v="Kutupalong RC"/>
    <x v="7"/>
    <d v="2022-12-01T00:00:00"/>
    <x v="0"/>
    <m/>
    <m/>
    <m/>
    <m/>
    <m/>
    <s v="Md. Khorshed Alam"/>
    <s v="8801711085171"/>
    <s v="alamm@unhcr.org"/>
    <s v="UNHCR-NGOF"/>
  </r>
  <r>
    <n v="5241"/>
    <s v="UNHCR"/>
    <s v="NGOF"/>
    <s v="UNHCR"/>
    <s v="WASH"/>
    <x v="1"/>
    <x v="9"/>
    <s v="# of door"/>
    <m/>
    <n v="309"/>
    <s v="completed"/>
    <s v="Chittagong"/>
    <s v="Cox's Bazar"/>
    <x v="0"/>
    <s v="Raja Palong"/>
    <s v="Kutupalong RC"/>
    <x v="7"/>
    <d v="2022-12-01T00:00:00"/>
    <x v="0"/>
    <m/>
    <m/>
    <m/>
    <m/>
    <m/>
    <s v="Md. Khorshed Alam"/>
    <s v="8801711085171"/>
    <s v="alamm@unhcr.org"/>
    <s v="UNHCR-NGOF"/>
  </r>
  <r>
    <n v="5242"/>
    <s v="UNHCR"/>
    <s v="NGOF"/>
    <s v="UNHCR"/>
    <s v="WASH"/>
    <x v="1"/>
    <x v="9"/>
    <s v="# of door"/>
    <m/>
    <n v="7"/>
    <s v="completed"/>
    <s v="Chittagong"/>
    <s v="Cox's Bazar"/>
    <x v="0"/>
    <s v="Raja Palong"/>
    <s v="Kutupalong RC"/>
    <x v="7"/>
    <d v="2022-12-01T00:00:00"/>
    <x v="0"/>
    <m/>
    <m/>
    <m/>
    <m/>
    <s v="Transit Center"/>
    <s v="Md. Khorshed Alam"/>
    <s v="8801711085171"/>
    <s v="alamm@unhcr.org"/>
    <s v="UNHCR-NGOF"/>
  </r>
  <r>
    <n v="5243"/>
    <s v="UNHCR"/>
    <s v="NGOF"/>
    <s v="UNHCR"/>
    <s v="WASH"/>
    <x v="1"/>
    <x v="3"/>
    <s v="# of door"/>
    <m/>
    <n v="502"/>
    <s v="completed"/>
    <s v="Chittagong"/>
    <s v="Cox's Bazar"/>
    <x v="0"/>
    <s v="Raja Palong"/>
    <s v="Kutupalong RC"/>
    <x v="7"/>
    <d v="2022-12-01T00:00:00"/>
    <x v="0"/>
    <m/>
    <m/>
    <m/>
    <m/>
    <m/>
    <s v="Md. Khorshed Alam"/>
    <s v="8801711085171"/>
    <s v="alamm@unhcr.org"/>
    <s v="UNHCR-NGOF"/>
  </r>
  <r>
    <n v="5244"/>
    <s v="UNHCR"/>
    <s v="NGOF"/>
    <s v="UNHCR"/>
    <s v="WASH"/>
    <x v="1"/>
    <x v="3"/>
    <s v="# of door"/>
    <m/>
    <n v="51"/>
    <s v="completed"/>
    <s v="Chittagong"/>
    <s v="Cox's Bazar"/>
    <x v="0"/>
    <s v="Raja Palong"/>
    <s v="Kutupalong RC"/>
    <x v="7"/>
    <d v="2022-12-01T00:00:00"/>
    <x v="0"/>
    <m/>
    <m/>
    <m/>
    <m/>
    <m/>
    <s v="Md. Khorshed Alam"/>
    <s v="8801711085171"/>
    <s v="alamm@unhcr.org"/>
    <s v="UNHCR-NGOF"/>
  </r>
  <r>
    <n v="5245"/>
    <s v="UNHCR"/>
    <s v="NGOF"/>
    <s v="UNHCR"/>
    <s v="WASH"/>
    <x v="1"/>
    <x v="14"/>
    <s v="# of door"/>
    <m/>
    <n v="3"/>
    <s v="completed"/>
    <s v="Chittagong"/>
    <s v="Cox's Bazar"/>
    <x v="1"/>
    <s v="Nhilla"/>
    <s v="Nayapara RC"/>
    <x v="7"/>
    <d v="2022-12-01T00:00:00"/>
    <x v="0"/>
    <m/>
    <m/>
    <m/>
    <m/>
    <m/>
    <s v="Md. Khorshed Alam"/>
    <s v="8801711085171"/>
    <s v="alamm@unhcr.org"/>
    <s v="UNHCR-NGOF"/>
  </r>
  <r>
    <n v="5246"/>
    <s v="UNHCR"/>
    <s v="NGOF"/>
    <s v="UNHCR"/>
    <s v="WASH"/>
    <x v="1"/>
    <x v="1"/>
    <s v="# of door "/>
    <m/>
    <n v="17"/>
    <s v="completed"/>
    <s v="Chittagong"/>
    <s v="Cox's Bazar"/>
    <x v="1"/>
    <s v="Nhilla"/>
    <s v="Nayapara RC"/>
    <x v="1"/>
    <d v="2022-12-01T00:00:00"/>
    <x v="0"/>
    <m/>
    <m/>
    <m/>
    <m/>
    <m/>
    <s v="Md. Khorshed Alam"/>
    <s v="8801711085171"/>
    <s v="alamm@unhcr.org"/>
    <s v="UNHCR-NGOF"/>
  </r>
  <r>
    <n v="5247"/>
    <s v="UNHCR"/>
    <s v="NGOF"/>
    <s v="UNHCR"/>
    <s v="WASH"/>
    <x v="1"/>
    <x v="1"/>
    <s v="# of door "/>
    <m/>
    <n v="16"/>
    <s v="completed"/>
    <s v="Chittagong"/>
    <s v="Cox's Bazar"/>
    <x v="1"/>
    <s v="Nhilla"/>
    <s v="Nayapara RC"/>
    <x v="2"/>
    <d v="2022-12-01T00:00:00"/>
    <x v="0"/>
    <m/>
    <m/>
    <m/>
    <m/>
    <m/>
    <s v="Md. Khorshed Alam"/>
    <s v="8801711085171"/>
    <s v="alamm@unhcr.org"/>
    <s v="UNHCR-NGOF"/>
  </r>
  <r>
    <n v="5248"/>
    <s v="UNHCR"/>
    <s v="NGOF"/>
    <s v="UNHCR"/>
    <s v="WASH"/>
    <x v="1"/>
    <x v="1"/>
    <s v="# of door "/>
    <m/>
    <n v="10"/>
    <s v="completed"/>
    <s v="Chittagong"/>
    <s v="Cox's Bazar"/>
    <x v="1"/>
    <s v="Nhilla"/>
    <s v="Nayapara RC"/>
    <x v="3"/>
    <d v="2022-12-01T00:00:00"/>
    <x v="0"/>
    <m/>
    <m/>
    <m/>
    <m/>
    <m/>
    <s v="Md. Khorshed Alam"/>
    <s v="8801711085171"/>
    <s v="alamm@unhcr.org"/>
    <s v="UNHCR-NGOF"/>
  </r>
  <r>
    <n v="5249"/>
    <s v="UNHCR"/>
    <s v="NGOF"/>
    <s v="UNHCR"/>
    <s v="WASH"/>
    <x v="1"/>
    <x v="1"/>
    <s v="# of door "/>
    <m/>
    <n v="13"/>
    <s v="completed"/>
    <s v="Chittagong"/>
    <s v="Cox's Bazar"/>
    <x v="1"/>
    <s v="Nhilla"/>
    <s v="Nayapara RC"/>
    <x v="4"/>
    <d v="2022-12-01T00:00:00"/>
    <x v="0"/>
    <m/>
    <m/>
    <m/>
    <m/>
    <m/>
    <s v="Md. Khorshed Alam"/>
    <s v="8801711085171"/>
    <s v="alamm@unhcr.org"/>
    <s v="UNHCR-NGOF"/>
  </r>
  <r>
    <n v="5250"/>
    <s v="UNHCR"/>
    <s v="NGOF"/>
    <s v="UNHCR"/>
    <s v="WASH"/>
    <x v="1"/>
    <x v="1"/>
    <s v="# of door "/>
    <m/>
    <n v="28"/>
    <s v="completed"/>
    <s v="Chittagong"/>
    <s v="Cox's Bazar"/>
    <x v="1"/>
    <s v="Nhilla"/>
    <s v="Nayapara RC"/>
    <x v="5"/>
    <d v="2022-12-01T00:00:00"/>
    <x v="0"/>
    <m/>
    <m/>
    <m/>
    <m/>
    <m/>
    <s v="Md. Khorshed Alam"/>
    <s v="8801711085171"/>
    <s v="alamm@unhcr.org"/>
    <s v="UNHCR-NGOF"/>
  </r>
  <r>
    <n v="5251"/>
    <s v="UNHCR"/>
    <s v="NGOF"/>
    <s v="UNHCR"/>
    <s v="WASH"/>
    <x v="1"/>
    <x v="1"/>
    <s v="# of door "/>
    <m/>
    <n v="54"/>
    <s v="completed"/>
    <s v="Chittagong"/>
    <s v="Cox's Bazar"/>
    <x v="1"/>
    <s v="Nhilla"/>
    <s v="Nayapara RC"/>
    <x v="6"/>
    <d v="2022-12-01T00:00:00"/>
    <x v="0"/>
    <m/>
    <m/>
    <m/>
    <m/>
    <m/>
    <s v="Md. Khorshed Alam"/>
    <s v="8801711085171"/>
    <s v="alamm@unhcr.org"/>
    <s v="UNHCR-NGOF"/>
  </r>
  <r>
    <n v="5252"/>
    <s v="UNHCR"/>
    <s v="NGOF"/>
    <s v="UNHCR"/>
    <s v="WASH"/>
    <x v="1"/>
    <x v="1"/>
    <s v="# of door "/>
    <m/>
    <n v="63"/>
    <s v="completed"/>
    <s v="Chittagong"/>
    <s v="Cox's Bazar"/>
    <x v="1"/>
    <s v="Nhilla"/>
    <s v="Nayapara RC"/>
    <x v="7"/>
    <d v="2022-12-01T00:00:00"/>
    <x v="0"/>
    <m/>
    <m/>
    <m/>
    <m/>
    <m/>
    <s v="Md. Khorshed Alam"/>
    <s v="8801711085171"/>
    <s v="alamm@unhcr.org"/>
    <s v="UNHCR-NGOF"/>
  </r>
  <r>
    <n v="5253"/>
    <s v="UNHCR"/>
    <s v="NGOF"/>
    <s v="UNHCR"/>
    <s v="WASH"/>
    <x v="1"/>
    <x v="2"/>
    <s v="# of FSM Site"/>
    <m/>
    <n v="1"/>
    <s v="completed"/>
    <s v="Chittagong"/>
    <s v="Cox's Bazar"/>
    <x v="1"/>
    <s v="Nhilla"/>
    <s v="Nayapara RC"/>
    <x v="7"/>
    <d v="2022-12-01T00:00:00"/>
    <x v="0"/>
    <m/>
    <m/>
    <m/>
    <m/>
    <m/>
    <s v="Md. Khorshed Alam"/>
    <s v="8801711085171"/>
    <s v="alamm@unhcr.org"/>
    <s v="UNHCR-NGOF"/>
  </r>
  <r>
    <n v="5254"/>
    <s v="UNHCR"/>
    <s v="NGOF"/>
    <s v="UNHCR"/>
    <s v="WASH"/>
    <x v="1"/>
    <x v="8"/>
    <s v="# of FSM Site"/>
    <m/>
    <n v="1"/>
    <s v="completed"/>
    <s v="Chittagong"/>
    <s v="Cox's Bazar"/>
    <x v="1"/>
    <s v="Nhilla"/>
    <s v="Nayapara RC"/>
    <x v="7"/>
    <d v="2022-12-01T00:00:00"/>
    <x v="0"/>
    <m/>
    <m/>
    <m/>
    <m/>
    <m/>
    <s v="Md. Khorshed Alam"/>
    <s v="8801711085171"/>
    <s v="alamm@unhcr.org"/>
    <s v="UNHCR-NGOF"/>
  </r>
  <r>
    <n v="5255"/>
    <s v="UNHCR"/>
    <s v="NGOF"/>
    <s v="UNHCR"/>
    <s v="WASH"/>
    <x v="1"/>
    <x v="9"/>
    <s v="# of door"/>
    <m/>
    <n v="172"/>
    <s v="completed"/>
    <s v="Chittagong"/>
    <s v="Cox's Bazar"/>
    <x v="1"/>
    <s v="Nhilla"/>
    <s v="Nayapara RC"/>
    <x v="7"/>
    <d v="2022-12-01T00:00:00"/>
    <x v="0"/>
    <m/>
    <m/>
    <m/>
    <m/>
    <m/>
    <s v="Md. Khorshed Alam"/>
    <s v="8801711085171"/>
    <s v="alamm@unhcr.org"/>
    <s v="UNHCR-NGOF"/>
  </r>
  <r>
    <n v="5256"/>
    <s v="UNHCR"/>
    <s v="NGOF"/>
    <s v="UNHCR"/>
    <s v="WASH"/>
    <x v="1"/>
    <x v="3"/>
    <s v="# of door"/>
    <m/>
    <n v="256"/>
    <s v="completed"/>
    <s v="Chittagong"/>
    <s v="Cox's Bazar"/>
    <x v="1"/>
    <s v="Nhilla"/>
    <s v="Nayapara RC"/>
    <x v="7"/>
    <d v="2022-12-01T00:00:00"/>
    <x v="0"/>
    <m/>
    <m/>
    <m/>
    <m/>
    <m/>
    <s v="Md. Khorshed Alam"/>
    <s v="8801711085171"/>
    <s v="alamm@unhcr.org"/>
    <s v="UNHCR-NGOF"/>
  </r>
  <r>
    <n v="5257"/>
    <s v="UNHCR"/>
    <s v="NGOF"/>
    <s v="UNHCR"/>
    <s v="WASH"/>
    <x v="3"/>
    <x v="5"/>
    <s v="# of campaign per camp "/>
    <m/>
    <n v="1"/>
    <s v="completed"/>
    <s v="Chittagong"/>
    <s v="Cox's Bazar"/>
    <x v="0"/>
    <s v="Palong Khali"/>
    <s v="Camp 04"/>
    <x v="7"/>
    <d v="2022-12-01T00:00:00"/>
    <x v="0"/>
    <m/>
    <m/>
    <m/>
    <m/>
    <m/>
    <s v="Md. Khorshed Alam"/>
    <s v="8801711085171"/>
    <s v="alamm@unhcr.org"/>
    <s v="UNHCR-NGOF"/>
  </r>
  <r>
    <n v="5258"/>
    <s v="UNHCR"/>
    <s v="NGOF"/>
    <s v="UNHCR"/>
    <s v="WASH"/>
    <x v="3"/>
    <x v="6"/>
    <s v="# of plant"/>
    <m/>
    <n v="1"/>
    <s v="completed"/>
    <s v="Chittagong"/>
    <s v="Cox's Bazar"/>
    <x v="0"/>
    <s v="Palong Khali"/>
    <s v="Camp 04"/>
    <x v="7"/>
    <d v="2022-12-01T00:00:00"/>
    <x v="0"/>
    <m/>
    <m/>
    <m/>
    <m/>
    <m/>
    <s v="Md. Khorshed Alam"/>
    <s v="8801711085171"/>
    <s v="alamm@unhcr.org"/>
    <s v="UNHCR-NGOF"/>
  </r>
  <r>
    <n v="5259"/>
    <s v="UNHCR"/>
    <s v="NGOF"/>
    <s v="UNHCR"/>
    <s v="WASH"/>
    <x v="3"/>
    <x v="5"/>
    <s v="# of campaign per camp "/>
    <m/>
    <n v="5"/>
    <s v="completed"/>
    <s v="Chittagong"/>
    <s v="Cox's Bazar"/>
    <x v="0"/>
    <s v="Palong Khali"/>
    <s v="Camp 05"/>
    <x v="5"/>
    <d v="2022-12-01T00:00:00"/>
    <x v="0"/>
    <m/>
    <m/>
    <m/>
    <m/>
    <m/>
    <s v="Md. Khorshed Alam"/>
    <s v="8801711085171"/>
    <s v="alamm@unhcr.org"/>
    <s v="UNHCR-NGOF"/>
  </r>
  <r>
    <n v="5260"/>
    <s v="UNHCR"/>
    <s v="NGOF"/>
    <s v="UNHCR"/>
    <s v="WASH"/>
    <x v="3"/>
    <x v="5"/>
    <s v="# of campaign per camp "/>
    <m/>
    <n v="1"/>
    <s v="completed"/>
    <s v="Chittagong"/>
    <s v="Cox's Bazar"/>
    <x v="0"/>
    <s v="Palong Khali"/>
    <s v="Camp 05"/>
    <x v="7"/>
    <d v="2022-12-01T00:00:00"/>
    <x v="0"/>
    <m/>
    <m/>
    <m/>
    <m/>
    <m/>
    <s v="Md. Khorshed Alam"/>
    <s v="8801711085171"/>
    <s v="alamm@unhcr.org"/>
    <s v="UNHCR-NGOF"/>
  </r>
  <r>
    <n v="5261"/>
    <s v="UNHCR"/>
    <s v="NGOF"/>
    <s v="UNHCR"/>
    <s v="WASH"/>
    <x v="3"/>
    <x v="6"/>
    <s v="# of plant"/>
    <m/>
    <n v="2"/>
    <s v="completed"/>
    <s v="Chittagong"/>
    <s v="Cox's Bazar"/>
    <x v="0"/>
    <s v="Palong Khali"/>
    <s v="Camp 05"/>
    <x v="7"/>
    <d v="2022-12-01T00:00:00"/>
    <x v="0"/>
    <m/>
    <m/>
    <m/>
    <m/>
    <m/>
    <s v="Md. Khorshed Alam"/>
    <s v="8801711085171"/>
    <s v="alamm@unhcr.org"/>
    <s v="UNHCR-NGOF"/>
  </r>
  <r>
    <n v="5262"/>
    <s v="UNHCR"/>
    <s v="NGOF"/>
    <s v="UNHCR"/>
    <s v="WASH"/>
    <x v="3"/>
    <x v="6"/>
    <s v="# of plant"/>
    <m/>
    <n v="2"/>
    <s v="completed"/>
    <s v="Chittagong"/>
    <s v="Cox's Bazar"/>
    <x v="1"/>
    <s v="Nhilla"/>
    <s v="Camp 26"/>
    <x v="7"/>
    <d v="2022-12-01T00:00:00"/>
    <x v="0"/>
    <m/>
    <m/>
    <m/>
    <m/>
    <m/>
    <s v="Md. Khorshed Alam"/>
    <s v="8801711085171"/>
    <s v="alamm@unhcr.org"/>
    <s v="UNHCR-NGOF"/>
  </r>
  <r>
    <n v="5263"/>
    <s v="UNHCR"/>
    <s v="NGOF"/>
    <s v="UNHCR"/>
    <s v="WASH"/>
    <x v="3"/>
    <x v="5"/>
    <s v="# of campaign per camp "/>
    <m/>
    <n v="8"/>
    <s v="completed"/>
    <s v="Chittagong"/>
    <s v="Cox's Bazar"/>
    <x v="1"/>
    <s v="Nhilla"/>
    <s v="Camp 26"/>
    <x v="5"/>
    <d v="2022-12-01T00:00:00"/>
    <x v="0"/>
    <m/>
    <m/>
    <m/>
    <m/>
    <m/>
    <s v="Md. Khorshed Alam"/>
    <s v="8801711085171"/>
    <s v="alamm@unhcr.org"/>
    <s v="UNHCR-NGOF"/>
  </r>
  <r>
    <n v="5264"/>
    <s v="UNHCR"/>
    <s v="NGOF"/>
    <s v="UNHCR"/>
    <s v="WASH"/>
    <x v="3"/>
    <x v="5"/>
    <s v="# of campaign per camp "/>
    <m/>
    <n v="7"/>
    <s v="completed"/>
    <s v="Chittagong"/>
    <s v="Cox's Bazar"/>
    <x v="0"/>
    <s v="Raja Palong"/>
    <s v="Kutupalong RC"/>
    <x v="5"/>
    <d v="2022-12-01T00:00:00"/>
    <x v="0"/>
    <m/>
    <m/>
    <m/>
    <m/>
    <m/>
    <s v="Md. Khorshed Alam"/>
    <s v="8801711085171"/>
    <s v="alamm@unhcr.org"/>
    <s v="UNHCR-NGOF"/>
  </r>
  <r>
    <n v="5265"/>
    <s v="UNHCR"/>
    <s v="NGOF"/>
    <s v="UNHCR"/>
    <s v="WASH"/>
    <x v="3"/>
    <x v="5"/>
    <s v="# of campaign per camp "/>
    <m/>
    <n v="1"/>
    <s v="completed"/>
    <s v="Chittagong"/>
    <s v="Cox's Bazar"/>
    <x v="0"/>
    <s v="Raja Palong"/>
    <s v="Kutupalong RC"/>
    <x v="5"/>
    <d v="2022-12-01T00:00:00"/>
    <x v="0"/>
    <m/>
    <m/>
    <m/>
    <m/>
    <m/>
    <s v="Md. Khorshed Alam"/>
    <s v="8801711085171"/>
    <s v="alamm@unhcr.org"/>
    <s v="UNHCR-NGOF"/>
  </r>
  <r>
    <n v="5266"/>
    <s v="UNHCR"/>
    <s v="NGOF"/>
    <s v="UNHCR"/>
    <s v="WASH"/>
    <x v="3"/>
    <x v="5"/>
    <s v="# of campaign per camp "/>
    <m/>
    <n v="1"/>
    <s v="completed"/>
    <s v="Chittagong"/>
    <s v="Cox's Bazar"/>
    <x v="0"/>
    <s v="Raja Palong"/>
    <s v="Kutupalong RC"/>
    <x v="7"/>
    <d v="2022-12-01T00:00:00"/>
    <x v="0"/>
    <m/>
    <m/>
    <m/>
    <m/>
    <m/>
    <s v="Md. Khorshed Alam"/>
    <s v="8801711085171"/>
    <s v="alamm@unhcr.org"/>
    <s v="UNHCR-NGOF"/>
  </r>
  <r>
    <n v="5267"/>
    <s v="UNHCR"/>
    <s v="NGOF"/>
    <s v="UNHCR"/>
    <s v="WASH"/>
    <x v="3"/>
    <x v="5"/>
    <s v="# of campaign per camp "/>
    <m/>
    <n v="1"/>
    <s v="completed"/>
    <s v="Chittagong"/>
    <s v="Cox's Bazar"/>
    <x v="0"/>
    <s v="Raja Palong"/>
    <s v="Kutupalong RC"/>
    <x v="7"/>
    <d v="2022-12-01T00:00:00"/>
    <x v="0"/>
    <m/>
    <m/>
    <m/>
    <m/>
    <m/>
    <s v="Md. Khorshed Alam"/>
    <s v="8801711085171"/>
    <s v="alamm@unhcr.org"/>
    <s v="UNHCR-NGOF"/>
  </r>
  <r>
    <n v="5268"/>
    <s v="UNHCR"/>
    <s v="NGOF"/>
    <s v="UNHCR"/>
    <s v="WASH"/>
    <x v="3"/>
    <x v="6"/>
    <s v="# of plant"/>
    <m/>
    <n v="1"/>
    <s v="completed"/>
    <s v="Chittagong"/>
    <s v="Cox's Bazar"/>
    <x v="0"/>
    <s v="Raja Palong"/>
    <s v="Kutupalong RC"/>
    <x v="7"/>
    <d v="2022-12-01T00:00:00"/>
    <x v="0"/>
    <m/>
    <m/>
    <m/>
    <m/>
    <m/>
    <s v="Md. Khorshed Alam"/>
    <s v="8801711085171"/>
    <s v="alamm@unhcr.org"/>
    <s v="UNHCR-NGOF"/>
  </r>
  <r>
    <n v="5269"/>
    <s v="UNHCR"/>
    <s v="NGOF"/>
    <s v="UNHCR"/>
    <s v="WASH"/>
    <x v="3"/>
    <x v="5"/>
    <s v="# of campaign per camp "/>
    <m/>
    <n v="7"/>
    <s v="completed"/>
    <s v="Chittagong"/>
    <s v="Cox's Bazar"/>
    <x v="1"/>
    <s v="Nhilla"/>
    <s v="Nayapara RC"/>
    <x v="5"/>
    <d v="2022-12-01T00:00:00"/>
    <x v="0"/>
    <m/>
    <m/>
    <m/>
    <m/>
    <m/>
    <s v="Md. Khorshed Alam"/>
    <s v="8801711085171"/>
    <s v="alamm@unhcr.org"/>
    <s v="UNHCR-NGOF"/>
  </r>
  <r>
    <n v="5270"/>
    <s v="UNHCR"/>
    <s v="NGOF"/>
    <s v="UNHCR"/>
    <s v="WASH"/>
    <x v="3"/>
    <x v="5"/>
    <s v="# of campaign per camp "/>
    <m/>
    <n v="1"/>
    <s v="completed"/>
    <s v="Chittagong"/>
    <s v="Cox's Bazar"/>
    <x v="1"/>
    <s v="Nhilla"/>
    <s v="Nayapara RC"/>
    <x v="7"/>
    <d v="2022-12-01T00:00:00"/>
    <x v="0"/>
    <m/>
    <m/>
    <m/>
    <m/>
    <m/>
    <s v="Md. Khorshed Alam"/>
    <s v="8801711085171"/>
    <s v="alamm@unhcr.org"/>
    <s v="UNHCR-NGOF"/>
  </r>
  <r>
    <n v="5271"/>
    <s v="UNHCR"/>
    <s v="NGOF"/>
    <s v="UNHCR"/>
    <s v="WASH"/>
    <x v="3"/>
    <x v="6"/>
    <s v="# of plant"/>
    <m/>
    <n v="1"/>
    <s v="completed"/>
    <s v="Chittagong"/>
    <s v="Cox's Bazar"/>
    <x v="1"/>
    <s v="Nhilla"/>
    <s v="Nayapara RC"/>
    <x v="7"/>
    <d v="2022-12-01T00:00:00"/>
    <x v="0"/>
    <m/>
    <m/>
    <m/>
    <m/>
    <m/>
    <s v="Md. Khorshed Alam"/>
    <s v="8801711085171"/>
    <s v="alamm@unhcr.org"/>
    <s v="UNHCR-NGOF"/>
  </r>
  <r>
    <n v="5272"/>
    <s v="UNHCR"/>
    <s v="NGOF"/>
    <s v="UNHCR"/>
    <s v="WASH"/>
    <x v="0"/>
    <x v="0"/>
    <s v="# of tube well"/>
    <m/>
    <n v="194"/>
    <s v="completed"/>
    <s v="Chittagong"/>
    <s v="Cox's Bazar"/>
    <x v="0"/>
    <s v="Palong Khali"/>
    <s v="Camp 04"/>
    <x v="7"/>
    <d v="2022-12-01T00:00:00"/>
    <x v="0"/>
    <m/>
    <m/>
    <m/>
    <m/>
    <m/>
    <s v="Md. Khorshed Alam"/>
    <s v="8801711085171"/>
    <s v="alamm@unhcr.org"/>
    <s v="UNHCR-NGOF"/>
  </r>
  <r>
    <n v="5273"/>
    <s v="UNHCR"/>
    <s v="NGOF"/>
    <s v="UNHCR"/>
    <s v="WASH"/>
    <x v="0"/>
    <x v="0"/>
    <s v="# of tube well"/>
    <m/>
    <n v="152"/>
    <s v="completed"/>
    <s v="Chittagong"/>
    <s v="Cox's Bazar"/>
    <x v="0"/>
    <s v="Palong Khali"/>
    <s v="Camp 05"/>
    <x v="7"/>
    <d v="2022-12-01T00:00:00"/>
    <x v="0"/>
    <m/>
    <m/>
    <m/>
    <m/>
    <m/>
    <s v="Md. Khorshed Alam"/>
    <s v="8801711085171"/>
    <s v="alamm@unhcr.org"/>
    <s v="UNHCR-NGOF"/>
  </r>
  <r>
    <n v="5274"/>
    <s v="UNHCR"/>
    <s v="NGOF"/>
    <s v="UNHCR"/>
    <s v="WASH"/>
    <x v="0"/>
    <x v="12"/>
    <s v="# of water network"/>
    <m/>
    <n v="2"/>
    <s v="completed"/>
    <s v="Chittagong"/>
    <s v="Cox's Bazar"/>
    <x v="0"/>
    <s v="Palong Khali"/>
    <s v="Camp 05"/>
    <x v="7"/>
    <d v="2022-12-01T00:00:00"/>
    <x v="0"/>
    <m/>
    <m/>
    <m/>
    <m/>
    <m/>
    <s v="Md. Khorshed Alam"/>
    <s v="8801711085171"/>
    <s v="alamm@unhcr.org"/>
    <s v="UNHCR-NGOF"/>
  </r>
  <r>
    <n v="5275"/>
    <s v="UNHCR"/>
    <s v="NGOF"/>
    <s v="UNHCR"/>
    <s v="WASH"/>
    <x v="0"/>
    <x v="12"/>
    <s v="# of water network"/>
    <m/>
    <n v="13"/>
    <s v="completed"/>
    <s v="Chittagong"/>
    <s v="Cox's Bazar"/>
    <x v="1"/>
    <s v="Nhilla"/>
    <s v="Camp 26"/>
    <x v="7"/>
    <d v="2022-12-01T00:00:00"/>
    <x v="0"/>
    <m/>
    <m/>
    <m/>
    <m/>
    <m/>
    <s v="Md. Khorshed Alam"/>
    <s v="8801711085171"/>
    <s v="alamm@unhcr.org"/>
    <s v="UNHCR-NGOF"/>
  </r>
  <r>
    <n v="5276"/>
    <s v="UNHCR"/>
    <s v="NGOF"/>
    <s v="UNHCR"/>
    <s v="WASH"/>
    <x v="0"/>
    <x v="12"/>
    <s v="# of water network"/>
    <m/>
    <n v="2"/>
    <s v="completed"/>
    <s v="Chittagong"/>
    <s v="Cox's Bazar"/>
    <x v="1"/>
    <s v="Nhilla"/>
    <s v="Camp 27"/>
    <x v="7"/>
    <d v="2022-12-01T00:00:00"/>
    <x v="0"/>
    <m/>
    <m/>
    <m/>
    <m/>
    <m/>
    <s v="Md. Khorshed Alam"/>
    <s v="8801711085171"/>
    <s v="alamm@unhcr.org"/>
    <s v="UNHCR-NGOF"/>
  </r>
  <r>
    <n v="5277"/>
    <s v="UNHCR"/>
    <s v="NGOF"/>
    <s v="UNHCR"/>
    <s v="WASH"/>
    <x v="0"/>
    <x v="30"/>
    <s v="# of household"/>
    <m/>
    <n v="20"/>
    <s v="completed"/>
    <s v="Chittagong"/>
    <s v="Cox's Bazar"/>
    <x v="0"/>
    <s v="Raja Palong"/>
    <s v="Kutupalong RC"/>
    <x v="7"/>
    <d v="2022-12-01T00:00:00"/>
    <x v="0"/>
    <m/>
    <m/>
    <m/>
    <m/>
    <m/>
    <s v="Md. Khorshed Alam"/>
    <s v="8801711085171"/>
    <s v="alamm@unhcr.org"/>
    <s v="UNHCR-NGOF"/>
  </r>
  <r>
    <n v="5278"/>
    <s v="UNHCR"/>
    <s v="NGOF"/>
    <s v="UNHCR"/>
    <s v="WASH"/>
    <x v="0"/>
    <x v="0"/>
    <s v="# of tube well"/>
    <m/>
    <n v="2"/>
    <s v="completed"/>
    <s v="Chittagong"/>
    <s v="Cox's Bazar"/>
    <x v="0"/>
    <s v="Raja Palong"/>
    <s v="Kutupalong RC"/>
    <x v="7"/>
    <d v="2022-12-01T00:00:00"/>
    <x v="0"/>
    <m/>
    <m/>
    <m/>
    <m/>
    <m/>
    <s v="Md. Khorshed Alam"/>
    <s v="8801711085171"/>
    <s v="alamm@unhcr.org"/>
    <s v="UNHCR-NGOF"/>
  </r>
  <r>
    <n v="5279"/>
    <s v="UNHCR"/>
    <s v="NGOF"/>
    <s v="UNHCR"/>
    <s v="WASH"/>
    <x v="0"/>
    <x v="12"/>
    <s v="# of water network"/>
    <m/>
    <n v="1"/>
    <s v="completed"/>
    <s v="Chittagong"/>
    <s v="Cox's Bazar"/>
    <x v="0"/>
    <s v="Raja Palong"/>
    <s v="Kutupalong RC"/>
    <x v="6"/>
    <d v="2022-12-01T00:00:00"/>
    <x v="0"/>
    <m/>
    <m/>
    <m/>
    <m/>
    <s v="Transit Center"/>
    <s v="Md. Khorshed Alam"/>
    <s v="8801711085171"/>
    <s v="alamm@unhcr.org"/>
    <s v="UNHCR-NGOF"/>
  </r>
  <r>
    <n v="5280"/>
    <s v="UNHCR"/>
    <s v="NGOF"/>
    <s v="UNHCR"/>
    <s v="WASH"/>
    <x v="0"/>
    <x v="12"/>
    <s v="# of water network"/>
    <m/>
    <n v="3"/>
    <s v="completed"/>
    <s v="Chittagong"/>
    <s v="Cox's Bazar"/>
    <x v="0"/>
    <s v="Raja Palong"/>
    <s v="Kutupalong RC"/>
    <x v="7"/>
    <d v="2022-12-01T00:00:00"/>
    <x v="0"/>
    <m/>
    <m/>
    <m/>
    <m/>
    <m/>
    <s v="Md. Khorshed Alam"/>
    <s v="8801711085171"/>
    <s v="alamm@unhcr.org"/>
    <s v="UNHCR-NGOF"/>
  </r>
  <r>
    <n v="5281"/>
    <s v="UNHCR"/>
    <s v="NGOF"/>
    <s v="UNHCR"/>
    <s v="WASH"/>
    <x v="0"/>
    <x v="12"/>
    <s v="# of water network"/>
    <m/>
    <n v="1"/>
    <s v="completed"/>
    <s v="Chittagong"/>
    <s v="Cox's Bazar"/>
    <x v="0"/>
    <s v="Raja Palong"/>
    <s v="Kutupalong RC"/>
    <x v="7"/>
    <d v="2022-12-01T00:00:00"/>
    <x v="0"/>
    <m/>
    <m/>
    <m/>
    <m/>
    <s v="Transit Center"/>
    <s v="Md. Khorshed Alam"/>
    <s v="8801711085171"/>
    <s v="alamm@unhcr.org"/>
    <s v="UNHCR-NGOF"/>
  </r>
  <r>
    <n v="5282"/>
    <s v="UNHCR"/>
    <s v="BRAC"/>
    <s v="UNHCR"/>
    <s v="WASH"/>
    <x v="0"/>
    <x v="0"/>
    <s v="# of tube well"/>
    <m/>
    <n v="136"/>
    <s v="completed"/>
    <s v="Chittagong"/>
    <s v="Cox's Bazar"/>
    <x v="0"/>
    <s v="Palong Khali"/>
    <s v="Camp 01E"/>
    <x v="0"/>
    <d v="2022-12-01T00:00:00"/>
    <x v="0"/>
    <m/>
    <m/>
    <m/>
    <m/>
    <m/>
    <s v="Md. Khorshed Alam"/>
    <s v="8801711085171"/>
    <s v="alamm@unhcr.org"/>
    <s v="UNHCR-BRAC"/>
  </r>
  <r>
    <n v="5283"/>
    <s v="UNHCR"/>
    <s v="BRAC"/>
    <s v="UNHCR"/>
    <s v="WASH"/>
    <x v="0"/>
    <x v="12"/>
    <s v="# of water network"/>
    <m/>
    <n v="9"/>
    <s v="completed"/>
    <s v="Chittagong"/>
    <s v="Cox's Bazar"/>
    <x v="0"/>
    <s v="Palong Khali"/>
    <s v="Camp 01E"/>
    <x v="0"/>
    <d v="2022-12-01T00:00:00"/>
    <x v="0"/>
    <m/>
    <m/>
    <m/>
    <m/>
    <m/>
    <s v="Md. Khorshed Alam"/>
    <s v="8801711085171"/>
    <s v="alamm@unhcr.org"/>
    <s v="UNHCR-BRAC"/>
  </r>
  <r>
    <n v="5284"/>
    <s v="UNHCR"/>
    <s v="BRAC"/>
    <s v="UNHCR"/>
    <s v="WASH"/>
    <x v="0"/>
    <x v="0"/>
    <s v="# of tube well"/>
    <m/>
    <n v="4"/>
    <s v="completed"/>
    <s v="Chittagong"/>
    <s v="Cox's Bazar"/>
    <x v="0"/>
    <s v="Palong Khali"/>
    <s v="Camp 01E"/>
    <x v="0"/>
    <d v="2022-12-01T00:00:00"/>
    <x v="0"/>
    <m/>
    <m/>
    <m/>
    <m/>
    <m/>
    <s v="Md. Khorshed Alam"/>
    <s v="8801711085171"/>
    <s v="alamm@unhcr.org"/>
    <s v="UNHCR-BRAC"/>
  </r>
  <r>
    <n v="5285"/>
    <s v="UNHCR"/>
    <s v="BRAC"/>
    <s v="UNHCR"/>
    <s v="WASH"/>
    <x v="1"/>
    <x v="8"/>
    <s v="# of FSM Site"/>
    <m/>
    <n v="2"/>
    <s v="completed"/>
    <s v="Chittagong"/>
    <s v="Cox's Bazar"/>
    <x v="0"/>
    <s v="Palong Khali"/>
    <s v="Camp 01E"/>
    <x v="0"/>
    <d v="2022-12-01T00:00:00"/>
    <x v="0"/>
    <m/>
    <m/>
    <m/>
    <m/>
    <m/>
    <s v="Md. Khorshed Alam"/>
    <s v="8801711085171"/>
    <s v="alamm@unhcr.org"/>
    <s v="UNHCR-BRAC"/>
  </r>
  <r>
    <n v="5286"/>
    <s v="UNHCR"/>
    <s v="BRAC"/>
    <s v="UNHCR"/>
    <s v="WASH"/>
    <x v="1"/>
    <x v="3"/>
    <s v="# of door"/>
    <m/>
    <n v="227"/>
    <s v="completed"/>
    <s v="Chittagong"/>
    <s v="Cox's Bazar"/>
    <x v="0"/>
    <s v="Palong Khali"/>
    <s v="Camp 01E"/>
    <x v="0"/>
    <d v="2022-12-01T00:00:00"/>
    <x v="0"/>
    <m/>
    <m/>
    <m/>
    <m/>
    <m/>
    <s v="Md. Khorshed Alam"/>
    <s v="8801711085171"/>
    <s v="alamm@unhcr.org"/>
    <s v="UNHCR-BRAC"/>
  </r>
  <r>
    <n v="5287"/>
    <s v="UNHCR"/>
    <s v="BRAC"/>
    <s v="UNHCR"/>
    <s v="WASH"/>
    <x v="1"/>
    <x v="9"/>
    <s v="# of door"/>
    <m/>
    <n v="33"/>
    <s v="completed"/>
    <s v="Chittagong"/>
    <s v="Cox's Bazar"/>
    <x v="0"/>
    <s v="Palong Khali"/>
    <s v="Camp 01E"/>
    <x v="0"/>
    <d v="2022-12-01T00:00:00"/>
    <x v="0"/>
    <m/>
    <m/>
    <m/>
    <m/>
    <m/>
    <s v="Md. Khorshed Alam"/>
    <s v="8801711085171"/>
    <s v="alamm@unhcr.org"/>
    <s v="UNHCR-BRAC"/>
  </r>
  <r>
    <n v="5288"/>
    <s v="UNHCR"/>
    <s v="BRAC"/>
    <s v="UNHCR"/>
    <s v="WASH"/>
    <x v="2"/>
    <x v="10"/>
    <s v="# of HP sessions at community level"/>
    <m/>
    <n v="1106"/>
    <s v="completed"/>
    <s v="Chittagong"/>
    <s v="Cox's Bazar"/>
    <x v="0"/>
    <s v="Palong Khali"/>
    <s v="Camp 01E"/>
    <x v="0"/>
    <d v="2022-12-01T00:00:00"/>
    <x v="0"/>
    <m/>
    <m/>
    <m/>
    <m/>
    <m/>
    <s v="Md. Khorshed Alam"/>
    <s v="8801711085171"/>
    <s v="alamm@unhcr.org"/>
    <s v="UNHCR-BRAC"/>
  </r>
  <r>
    <n v="5289"/>
    <s v="UNHCR"/>
    <s v="BRAC"/>
    <s v="UNHCR"/>
    <s v="WASH"/>
    <x v="2"/>
    <x v="4"/>
    <s v="# of HP sessions at HH level"/>
    <m/>
    <n v="3465"/>
    <s v="completed"/>
    <s v="Chittagong"/>
    <s v="Cox's Bazar"/>
    <x v="0"/>
    <s v="Palong Khali"/>
    <s v="Camp 01E"/>
    <x v="0"/>
    <d v="2022-12-01T00:00:00"/>
    <x v="0"/>
    <m/>
    <m/>
    <m/>
    <m/>
    <m/>
    <s v="Md. Khorshed Alam"/>
    <s v="8801711085171"/>
    <s v="alamm@unhcr.org"/>
    <s v="UNHCR-BRAC"/>
  </r>
  <r>
    <n v="5290"/>
    <s v="UNHCR"/>
    <s v="BRAC"/>
    <s v="UNHCR"/>
    <s v="WASH"/>
    <x v="3"/>
    <x v="6"/>
    <s v="# of plant"/>
    <m/>
    <n v="1"/>
    <s v="completed"/>
    <s v="Chittagong"/>
    <s v="Cox's Bazar"/>
    <x v="0"/>
    <s v="Palong Khali"/>
    <s v="Camp 01E"/>
    <x v="0"/>
    <d v="2022-12-01T00:00:00"/>
    <x v="0"/>
    <m/>
    <m/>
    <m/>
    <m/>
    <m/>
    <s v="Md. Khorshed Alam"/>
    <s v="8801711085171"/>
    <s v="alamm@unhcr.org"/>
    <s v="UNHCR-BRAC"/>
  </r>
  <r>
    <n v="5291"/>
    <s v="UNHCR"/>
    <s v="BRAC"/>
    <s v="UNHCR"/>
    <s v="WASH"/>
    <x v="0"/>
    <x v="0"/>
    <s v="# of tube well"/>
    <m/>
    <n v="178"/>
    <s v="completed"/>
    <s v="Chittagong"/>
    <s v="Cox's Bazar"/>
    <x v="0"/>
    <s v="Palong Khali"/>
    <s v="Camp 01W"/>
    <x v="0"/>
    <d v="2022-12-01T00:00:00"/>
    <x v="0"/>
    <m/>
    <m/>
    <m/>
    <m/>
    <m/>
    <s v="Md. Khorshed Alam"/>
    <s v="8801711085171"/>
    <s v="alamm@unhcr.org"/>
    <s v="UNHCR-BRAC"/>
  </r>
  <r>
    <n v="5292"/>
    <s v="UNHCR"/>
    <s v="BRAC"/>
    <s v="UNHCR"/>
    <s v="WASH"/>
    <x v="0"/>
    <x v="12"/>
    <s v="# of water network"/>
    <m/>
    <n v="4"/>
    <s v="completed"/>
    <s v="Chittagong"/>
    <s v="Cox's Bazar"/>
    <x v="0"/>
    <s v="Palong Khali"/>
    <s v="Camp 01W"/>
    <x v="0"/>
    <d v="2022-12-01T00:00:00"/>
    <x v="0"/>
    <m/>
    <m/>
    <m/>
    <m/>
    <m/>
    <s v="Md. Khorshed Alam"/>
    <s v="8801711085171"/>
    <s v="alamm@unhcr.org"/>
    <s v="UNHCR-BRAC"/>
  </r>
  <r>
    <n v="5293"/>
    <s v="UNHCR"/>
    <s v="BRAC"/>
    <s v="UNHCR"/>
    <s v="WASH"/>
    <x v="0"/>
    <x v="0"/>
    <s v="# of tube well"/>
    <m/>
    <n v="5"/>
    <s v="completed"/>
    <s v="Chittagong"/>
    <s v="Cox's Bazar"/>
    <x v="0"/>
    <s v="Palong Khali"/>
    <s v="Camp 01W"/>
    <x v="0"/>
    <d v="2022-12-01T00:00:00"/>
    <x v="0"/>
    <m/>
    <m/>
    <m/>
    <m/>
    <m/>
    <s v="Md. Khorshed Alam"/>
    <s v="8801711085171"/>
    <s v="alamm@unhcr.org"/>
    <s v="UNHCR-BRAC"/>
  </r>
  <r>
    <n v="5294"/>
    <s v="UNHCR"/>
    <s v="BRAC"/>
    <s v="UNHCR"/>
    <s v="WASH"/>
    <x v="1"/>
    <x v="8"/>
    <s v="# of FSM Site"/>
    <m/>
    <n v="4"/>
    <s v="completed"/>
    <s v="Chittagong"/>
    <s v="Cox's Bazar"/>
    <x v="0"/>
    <s v="Palong Khali"/>
    <s v="Camp 01W"/>
    <x v="0"/>
    <d v="2022-12-01T00:00:00"/>
    <x v="0"/>
    <m/>
    <m/>
    <m/>
    <m/>
    <m/>
    <s v="Md. Khorshed Alam"/>
    <s v="8801711085171"/>
    <s v="alamm@unhcr.org"/>
    <s v="UNHCR-BRAC"/>
  </r>
  <r>
    <n v="5295"/>
    <s v="UNHCR"/>
    <s v="BRAC"/>
    <s v="UNHCR"/>
    <s v="WASH"/>
    <x v="1"/>
    <x v="3"/>
    <s v="# of door"/>
    <m/>
    <n v="197"/>
    <s v="completed"/>
    <s v="Chittagong"/>
    <s v="Cox's Bazar"/>
    <x v="0"/>
    <s v="Palong Khali"/>
    <s v="Camp 01W"/>
    <x v="0"/>
    <d v="2022-12-01T00:00:00"/>
    <x v="0"/>
    <m/>
    <m/>
    <m/>
    <m/>
    <m/>
    <s v="Md. Khorshed Alam"/>
    <s v="8801711085171"/>
    <s v="alamm@unhcr.org"/>
    <s v="UNHCR-BRAC"/>
  </r>
  <r>
    <n v="5296"/>
    <s v="UNHCR"/>
    <s v="BRAC"/>
    <s v="UNHCR"/>
    <s v="WASH"/>
    <x v="1"/>
    <x v="9"/>
    <s v="# of door"/>
    <m/>
    <n v="9"/>
    <s v="completed"/>
    <s v="Chittagong"/>
    <s v="Cox's Bazar"/>
    <x v="0"/>
    <s v="Palong Khali"/>
    <s v="Camp 01W"/>
    <x v="0"/>
    <d v="2022-12-01T00:00:00"/>
    <x v="0"/>
    <m/>
    <m/>
    <m/>
    <m/>
    <m/>
    <s v="Md. Khorshed Alam"/>
    <s v="8801711085171"/>
    <s v="alamm@unhcr.org"/>
    <s v="UNHCR-BRAC"/>
  </r>
  <r>
    <n v="5297"/>
    <s v="UNHCR"/>
    <s v="BRAC"/>
    <s v="UNHCR"/>
    <s v="WASH"/>
    <x v="2"/>
    <x v="10"/>
    <s v="# of HP sessions at community level"/>
    <m/>
    <n v="1842"/>
    <s v="completed"/>
    <s v="Chittagong"/>
    <s v="Cox's Bazar"/>
    <x v="0"/>
    <s v="Palong Khali"/>
    <s v="Camp 01W"/>
    <x v="0"/>
    <d v="2022-12-01T00:00:00"/>
    <x v="0"/>
    <m/>
    <m/>
    <m/>
    <m/>
    <m/>
    <s v="Md. Khorshed Alam"/>
    <s v="8801711085171"/>
    <s v="alamm@unhcr.org"/>
    <s v="UNHCR-BRAC"/>
  </r>
  <r>
    <n v="5298"/>
    <s v="UNHCR"/>
    <s v="BRAC"/>
    <s v="UNHCR"/>
    <s v="WASH"/>
    <x v="2"/>
    <x v="4"/>
    <s v="# of HP sessions at HH level"/>
    <m/>
    <n v="4995"/>
    <s v="completed"/>
    <s v="Chittagong"/>
    <s v="Cox's Bazar"/>
    <x v="0"/>
    <s v="Palong Khali"/>
    <s v="Camp 01W"/>
    <x v="0"/>
    <d v="2022-12-01T00:00:00"/>
    <x v="0"/>
    <m/>
    <m/>
    <m/>
    <m/>
    <m/>
    <s v="Md. Khorshed Alam"/>
    <s v="8801711085171"/>
    <s v="alamm@unhcr.org"/>
    <s v="UNHCR-BRAC"/>
  </r>
  <r>
    <n v="5299"/>
    <s v="UNHCR"/>
    <s v="BRAC"/>
    <s v="UNHCR"/>
    <s v="WASH"/>
    <x v="3"/>
    <x v="6"/>
    <s v="# of plant"/>
    <m/>
    <n v="1"/>
    <s v="completed"/>
    <s v="Chittagong"/>
    <s v="Cox's Bazar"/>
    <x v="0"/>
    <s v="Palong Khali"/>
    <s v="Camp 01W"/>
    <x v="0"/>
    <d v="2022-12-01T00:00:00"/>
    <x v="0"/>
    <m/>
    <m/>
    <m/>
    <m/>
    <m/>
    <s v="Md. Khorshed Alam"/>
    <s v="8801711085171"/>
    <s v="alamm@unhcr.org"/>
    <s v="UNHCR-BRAC"/>
  </r>
  <r>
    <n v="5300"/>
    <s v="UNHCR"/>
    <s v="BRAC"/>
    <s v="UNHCR"/>
    <s v="WASH"/>
    <x v="0"/>
    <x v="0"/>
    <s v="# of tube well"/>
    <m/>
    <n v="14"/>
    <s v="completed"/>
    <s v="Chittagong"/>
    <s v="Cox's Bazar"/>
    <x v="0"/>
    <s v="Palong Khali"/>
    <s v="Camp 02E"/>
    <x v="0"/>
    <d v="2022-12-01T00:00:00"/>
    <x v="0"/>
    <m/>
    <m/>
    <m/>
    <m/>
    <m/>
    <s v="Md. Khorshed Alam"/>
    <s v="8801711085171"/>
    <s v="alamm@unhcr.org"/>
    <s v="UNHCR-BRAC"/>
  </r>
  <r>
    <n v="5301"/>
    <s v="UNHCR"/>
    <s v="BRAC"/>
    <s v="UNHCR"/>
    <s v="WASH"/>
    <x v="1"/>
    <x v="8"/>
    <s v="# of FSM Site"/>
    <m/>
    <n v="8"/>
    <s v="completed"/>
    <s v="Chittagong"/>
    <s v="Cox's Bazar"/>
    <x v="0"/>
    <s v="Palong Khali"/>
    <s v="Camp 02E"/>
    <x v="0"/>
    <d v="2022-12-01T00:00:00"/>
    <x v="0"/>
    <m/>
    <m/>
    <m/>
    <m/>
    <m/>
    <s v="Md. Khorshed Alam"/>
    <s v="8801711085171"/>
    <s v="alamm@unhcr.org"/>
    <s v="UNHCR-BRAC"/>
  </r>
  <r>
    <n v="5302"/>
    <s v="UNHCR"/>
    <s v="BRAC"/>
    <s v="UNHCR"/>
    <s v="WASH"/>
    <x v="1"/>
    <x v="3"/>
    <s v="# of door"/>
    <m/>
    <n v="293"/>
    <s v="completed"/>
    <s v="Chittagong"/>
    <s v="Cox's Bazar"/>
    <x v="0"/>
    <s v="Palong Khali"/>
    <s v="Camp 02E"/>
    <x v="0"/>
    <d v="2022-12-01T00:00:00"/>
    <x v="0"/>
    <m/>
    <m/>
    <m/>
    <m/>
    <m/>
    <s v="Md. Khorshed Alam"/>
    <s v="8801711085171"/>
    <s v="alamm@unhcr.org"/>
    <s v="UNHCR-BRAC"/>
  </r>
  <r>
    <n v="5303"/>
    <s v="UNHCR"/>
    <s v="BRAC"/>
    <s v="UNHCR"/>
    <s v="WASH"/>
    <x v="2"/>
    <x v="10"/>
    <s v="# of HP sessions at community level"/>
    <m/>
    <n v="166"/>
    <s v="completed"/>
    <s v="Chittagong"/>
    <s v="Cox's Bazar"/>
    <x v="0"/>
    <s v="Palong Khali"/>
    <s v="Camp 02E"/>
    <x v="0"/>
    <d v="2022-12-01T00:00:00"/>
    <x v="0"/>
    <m/>
    <m/>
    <m/>
    <m/>
    <m/>
    <s v="Md. Khorshed Alam"/>
    <s v="8801711085171"/>
    <s v="alamm@unhcr.org"/>
    <s v="UNHCR-BRAC"/>
  </r>
  <r>
    <n v="5304"/>
    <s v="UNHCR"/>
    <s v="BRAC"/>
    <s v="UNHCR"/>
    <s v="WASH"/>
    <x v="2"/>
    <x v="4"/>
    <s v="# of HP sessions at HH level"/>
    <m/>
    <n v="445"/>
    <s v="completed"/>
    <s v="Chittagong"/>
    <s v="Cox's Bazar"/>
    <x v="0"/>
    <s v="Palong Khali"/>
    <s v="Camp 02E"/>
    <x v="0"/>
    <d v="2022-12-01T00:00:00"/>
    <x v="0"/>
    <m/>
    <m/>
    <m/>
    <m/>
    <m/>
    <s v="Md. Khorshed Alam"/>
    <s v="8801711085171"/>
    <s v="alamm@unhcr.org"/>
    <s v="UNHCR-BRAC"/>
  </r>
  <r>
    <n v="5305"/>
    <s v="UNHCR"/>
    <s v="BRAC"/>
    <s v="UNHCR"/>
    <s v="WASH"/>
    <x v="3"/>
    <x v="6"/>
    <s v="# of plant"/>
    <m/>
    <n v="1"/>
    <s v="completed"/>
    <s v="Chittagong"/>
    <s v="Cox's Bazar"/>
    <x v="0"/>
    <s v="Palong Khali"/>
    <s v="Camp 02E"/>
    <x v="0"/>
    <d v="2022-12-01T00:00:00"/>
    <x v="0"/>
    <m/>
    <m/>
    <m/>
    <m/>
    <m/>
    <s v="Md. Khorshed Alam"/>
    <s v="8801711085171"/>
    <s v="alamm@unhcr.org"/>
    <s v="UNHCR-BRAC"/>
  </r>
  <r>
    <n v="5306"/>
    <s v="UNHCR"/>
    <s v="BRAC"/>
    <s v="UNHCR"/>
    <s v="WASH"/>
    <x v="0"/>
    <x v="0"/>
    <s v="# of tube well"/>
    <m/>
    <n v="22"/>
    <s v="completed"/>
    <s v="Chittagong"/>
    <s v="Cox's Bazar"/>
    <x v="0"/>
    <s v="Palong Khali"/>
    <s v="Camp 04 Extension"/>
    <x v="0"/>
    <d v="2022-12-01T00:00:00"/>
    <x v="0"/>
    <m/>
    <m/>
    <m/>
    <m/>
    <m/>
    <s v="Md. Khorshed Alam"/>
    <s v="8801711085171"/>
    <s v="alamm@unhcr.org"/>
    <s v="UNHCR-BRAC"/>
  </r>
  <r>
    <n v="5307"/>
    <s v="UNHCR"/>
    <s v="BRAC"/>
    <s v="UNHCR"/>
    <s v="WASH"/>
    <x v="0"/>
    <x v="12"/>
    <s v="# of water network"/>
    <m/>
    <n v="2"/>
    <s v="completed"/>
    <s v="Chittagong"/>
    <s v="Cox's Bazar"/>
    <x v="0"/>
    <s v="Palong Khali"/>
    <s v="Camp 04 Extension"/>
    <x v="0"/>
    <d v="2022-12-01T00:00:00"/>
    <x v="0"/>
    <m/>
    <m/>
    <m/>
    <m/>
    <m/>
    <s v="Md. Khorshed Alam"/>
    <s v="8801711085171"/>
    <s v="alamm@unhcr.org"/>
    <s v="UNHCR-BRAC"/>
  </r>
  <r>
    <n v="5308"/>
    <s v="UNHCR"/>
    <s v="BRAC"/>
    <s v="UNHCR"/>
    <s v="WASH"/>
    <x v="0"/>
    <x v="0"/>
    <s v="# of tube well"/>
    <m/>
    <n v="42"/>
    <s v="completed"/>
    <s v="Chittagong"/>
    <s v="Cox's Bazar"/>
    <x v="0"/>
    <s v="Palong Khali"/>
    <s v="Camp 04 Extension"/>
    <x v="0"/>
    <d v="2022-12-01T00:00:00"/>
    <x v="0"/>
    <m/>
    <m/>
    <m/>
    <m/>
    <m/>
    <s v="Md. Khorshed Alam"/>
    <s v="8801711085171"/>
    <s v="alamm@unhcr.org"/>
    <s v="UNHCR-BRAC"/>
  </r>
  <r>
    <n v="5309"/>
    <s v="UNHCR"/>
    <s v="BRAC"/>
    <s v="UNHCR"/>
    <s v="WASH"/>
    <x v="1"/>
    <x v="3"/>
    <s v="# of door"/>
    <m/>
    <n v="53"/>
    <s v="completed"/>
    <s v="Chittagong"/>
    <s v="Cox's Bazar"/>
    <x v="0"/>
    <s v="Palong Khali"/>
    <s v="Camp 04 Extension"/>
    <x v="0"/>
    <d v="2022-12-01T00:00:00"/>
    <x v="0"/>
    <m/>
    <m/>
    <m/>
    <m/>
    <m/>
    <s v="Md. Khorshed Alam"/>
    <s v="8801711085171"/>
    <s v="alamm@unhcr.org"/>
    <s v="UNHCR-BRAC"/>
  </r>
  <r>
    <n v="5310"/>
    <s v="UNHCR"/>
    <s v="BRAC"/>
    <s v="UNHCR"/>
    <s v="WASH"/>
    <x v="1"/>
    <x v="9"/>
    <s v="# of door"/>
    <m/>
    <n v="32"/>
    <s v="completed"/>
    <s v="Chittagong"/>
    <s v="Cox's Bazar"/>
    <x v="0"/>
    <s v="Palong Khali"/>
    <s v="Camp 04 Extension"/>
    <x v="0"/>
    <d v="2022-12-01T00:00:00"/>
    <x v="0"/>
    <m/>
    <m/>
    <m/>
    <m/>
    <m/>
    <s v="Md. Khorshed Alam"/>
    <s v="8801711085171"/>
    <s v="alamm@unhcr.org"/>
    <s v="UNHCR-BRAC"/>
  </r>
  <r>
    <n v="5311"/>
    <s v="UNHCR"/>
    <s v="BRAC"/>
    <s v="UNHCR"/>
    <s v="WASH"/>
    <x v="2"/>
    <x v="10"/>
    <s v="# of HP sessions at community level"/>
    <m/>
    <n v="514"/>
    <s v="completed"/>
    <s v="Chittagong"/>
    <s v="Cox's Bazar"/>
    <x v="0"/>
    <s v="Palong Khali"/>
    <s v="Camp 04 Extension"/>
    <x v="0"/>
    <d v="2022-12-01T00:00:00"/>
    <x v="0"/>
    <m/>
    <m/>
    <m/>
    <m/>
    <m/>
    <s v="Md. Khorshed Alam"/>
    <s v="8801711085171"/>
    <s v="alamm@unhcr.org"/>
    <s v="UNHCR-BRAC"/>
  </r>
  <r>
    <n v="5312"/>
    <s v="UNHCR"/>
    <s v="BRAC"/>
    <s v="UNHCR"/>
    <s v="WASH"/>
    <x v="2"/>
    <x v="4"/>
    <s v="# of HP sessions at HH level"/>
    <m/>
    <n v="1421"/>
    <s v="completed"/>
    <s v="Chittagong"/>
    <s v="Cox's Bazar"/>
    <x v="0"/>
    <s v="Palong Khali"/>
    <s v="Camp 04 Extension"/>
    <x v="0"/>
    <d v="2022-12-01T00:00:00"/>
    <x v="0"/>
    <m/>
    <m/>
    <m/>
    <m/>
    <m/>
    <s v="Md. Khorshed Alam"/>
    <s v="8801711085171"/>
    <s v="alamm@unhcr.org"/>
    <s v="UNHCR-BRAC"/>
  </r>
  <r>
    <n v="5313"/>
    <s v="UNHCR"/>
    <s v="BRAC"/>
    <s v="UNHCR"/>
    <s v="WASH"/>
    <x v="3"/>
    <x v="6"/>
    <s v="# of plant"/>
    <m/>
    <n v="1"/>
    <s v="completed"/>
    <s v="Chittagong"/>
    <s v="Cox's Bazar"/>
    <x v="0"/>
    <s v="Palong Khali"/>
    <s v="Camp 04 Extension"/>
    <x v="0"/>
    <d v="2022-12-01T00:00:00"/>
    <x v="0"/>
    <m/>
    <m/>
    <m/>
    <m/>
    <m/>
    <s v="Md. Khorshed Alam"/>
    <s v="8801711085171"/>
    <s v="alamm@unhcr.org"/>
    <s v="UNHCR-BRAC"/>
  </r>
  <r>
    <n v="5314"/>
    <s v="UNHCR"/>
    <s v="BRAC"/>
    <s v="UNHCR"/>
    <s v="WASH"/>
    <x v="0"/>
    <x v="0"/>
    <s v="# of tube well"/>
    <m/>
    <n v="27"/>
    <s v="completed"/>
    <s v="Chittagong"/>
    <s v="Cox's Bazar"/>
    <x v="1"/>
    <s v="Whykong"/>
    <s v="Camp 21"/>
    <x v="0"/>
    <d v="2022-12-01T00:00:00"/>
    <x v="0"/>
    <m/>
    <m/>
    <m/>
    <m/>
    <m/>
    <s v="Md. Khorshed Alam"/>
    <s v="8801711085171"/>
    <s v="alamm@unhcr.org"/>
    <s v="UNHCR-BRAC"/>
  </r>
  <r>
    <n v="5315"/>
    <s v="UNHCR"/>
    <s v="BRAC"/>
    <s v="UNHCR"/>
    <s v="WASH"/>
    <x v="0"/>
    <x v="12"/>
    <s v="# of water network"/>
    <m/>
    <n v="9"/>
    <s v="completed"/>
    <s v="Chittagong"/>
    <s v="Cox's Bazar"/>
    <x v="1"/>
    <s v="Whykong"/>
    <s v="Camp 21"/>
    <x v="0"/>
    <d v="2022-12-01T00:00:00"/>
    <x v="0"/>
    <m/>
    <m/>
    <m/>
    <m/>
    <m/>
    <s v="Md. Khorshed Alam"/>
    <s v="8801711085171"/>
    <s v="alamm@unhcr.org"/>
    <s v="UNHCR-BRAC"/>
  </r>
  <r>
    <n v="5316"/>
    <s v="UNHCR"/>
    <s v="BRAC"/>
    <s v="UNHCR"/>
    <s v="WASH"/>
    <x v="0"/>
    <x v="0"/>
    <s v="# of tube well"/>
    <m/>
    <n v="3"/>
    <s v="completed"/>
    <s v="Chittagong"/>
    <s v="Cox's Bazar"/>
    <x v="1"/>
    <s v="Whykong"/>
    <s v="Camp 21"/>
    <x v="0"/>
    <d v="2022-12-01T00:00:00"/>
    <x v="0"/>
    <m/>
    <m/>
    <m/>
    <m/>
    <m/>
    <s v="Md. Khorshed Alam"/>
    <s v="8801711085171"/>
    <s v="alamm@unhcr.org"/>
    <s v="UNHCR-BRAC"/>
  </r>
  <r>
    <n v="5317"/>
    <s v="UNHCR"/>
    <s v="BRAC"/>
    <s v="UNHCR"/>
    <s v="WASH"/>
    <x v="1"/>
    <x v="8"/>
    <s v="# of FSM Site"/>
    <m/>
    <n v="3"/>
    <s v="completed"/>
    <s v="Chittagong"/>
    <s v="Cox's Bazar"/>
    <x v="1"/>
    <s v="Whykong"/>
    <s v="Camp 21"/>
    <x v="0"/>
    <d v="2022-12-01T00:00:00"/>
    <x v="0"/>
    <m/>
    <m/>
    <m/>
    <m/>
    <m/>
    <s v="Md. Khorshed Alam"/>
    <s v="8801711085171"/>
    <s v="alamm@unhcr.org"/>
    <s v="UNHCR-BRAC"/>
  </r>
  <r>
    <n v="5318"/>
    <s v="UNHCR"/>
    <s v="BRAC"/>
    <s v="UNHCR"/>
    <s v="WASH"/>
    <x v="1"/>
    <x v="3"/>
    <s v="# of door"/>
    <m/>
    <n v="225"/>
    <s v="completed"/>
    <s v="Chittagong"/>
    <s v="Cox's Bazar"/>
    <x v="1"/>
    <s v="Whykong"/>
    <s v="Camp 21"/>
    <x v="0"/>
    <d v="2022-12-01T00:00:00"/>
    <x v="0"/>
    <m/>
    <m/>
    <m/>
    <m/>
    <m/>
    <s v="Md. Khorshed Alam"/>
    <s v="8801711085171"/>
    <s v="alamm@unhcr.org"/>
    <s v="UNHCR-BRAC"/>
  </r>
  <r>
    <n v="5319"/>
    <s v="UNHCR"/>
    <s v="BRAC"/>
    <s v="UNHCR"/>
    <s v="WASH"/>
    <x v="1"/>
    <x v="9"/>
    <s v="# of door"/>
    <m/>
    <n v="22"/>
    <s v="completed"/>
    <s v="Chittagong"/>
    <s v="Cox's Bazar"/>
    <x v="1"/>
    <s v="Whykong"/>
    <s v="Camp 21"/>
    <x v="0"/>
    <d v="2022-12-01T00:00:00"/>
    <x v="0"/>
    <m/>
    <m/>
    <m/>
    <m/>
    <m/>
    <s v="Md. Khorshed Alam"/>
    <s v="8801711085171"/>
    <s v="alamm@unhcr.org"/>
    <s v="UNHCR-BRAC"/>
  </r>
  <r>
    <n v="5320"/>
    <s v="UNHCR"/>
    <s v="BRAC"/>
    <s v="UNHCR"/>
    <s v="WASH"/>
    <x v="2"/>
    <x v="10"/>
    <s v="# of HP sessions at community level"/>
    <m/>
    <n v="1024"/>
    <s v="completed"/>
    <s v="Chittagong"/>
    <s v="Cox's Bazar"/>
    <x v="1"/>
    <s v="Whykong"/>
    <s v="Camp 21"/>
    <x v="0"/>
    <d v="2022-12-01T00:00:00"/>
    <x v="0"/>
    <m/>
    <m/>
    <m/>
    <m/>
    <m/>
    <s v="Md. Khorshed Alam"/>
    <s v="8801711085171"/>
    <s v="alamm@unhcr.org"/>
    <s v="UNHCR-BRAC"/>
  </r>
  <r>
    <n v="5321"/>
    <s v="UNHCR"/>
    <s v="BRAC"/>
    <s v="UNHCR"/>
    <s v="WASH"/>
    <x v="2"/>
    <x v="4"/>
    <s v="# of HP sessions at HH level"/>
    <m/>
    <n v="2544"/>
    <s v="completed"/>
    <s v="Chittagong"/>
    <s v="Cox's Bazar"/>
    <x v="1"/>
    <s v="Whykong"/>
    <s v="Camp 21"/>
    <x v="0"/>
    <d v="2022-12-01T00:00:00"/>
    <x v="0"/>
    <m/>
    <m/>
    <m/>
    <m/>
    <m/>
    <s v="Md. Khorshed Alam"/>
    <s v="8801711085171"/>
    <s v="alamm@unhcr.org"/>
    <s v="UNHCR-BRAC"/>
  </r>
  <r>
    <n v="5322"/>
    <s v="UNHCR"/>
    <s v="BRAC"/>
    <s v="UNHCR"/>
    <s v="WASH"/>
    <x v="3"/>
    <x v="6"/>
    <s v="# of plant"/>
    <m/>
    <n v="1"/>
    <s v="completed"/>
    <s v="Chittagong"/>
    <s v="Cox's Bazar"/>
    <x v="1"/>
    <s v="Whykong"/>
    <s v="Camp 21"/>
    <x v="0"/>
    <d v="2022-12-01T00:00:00"/>
    <x v="0"/>
    <m/>
    <m/>
    <m/>
    <m/>
    <m/>
    <s v="Md. Khorshed Alam"/>
    <s v="8801711085171"/>
    <s v="alamm@unhcr.org"/>
    <s v="UNHCR-BRAC"/>
  </r>
  <r>
    <n v="5323"/>
    <s v="UNHCR"/>
    <s v="BRAC"/>
    <s v="UNHCR"/>
    <s v="WASH"/>
    <x v="0"/>
    <x v="0"/>
    <s v="# of tube well"/>
    <m/>
    <n v="181"/>
    <s v="completed"/>
    <s v="Chittagong"/>
    <s v="Cox's Bazar"/>
    <x v="0"/>
    <s v="Palong Khali"/>
    <s v="Camp 03"/>
    <x v="0"/>
    <d v="2022-12-01T00:00:00"/>
    <x v="0"/>
    <m/>
    <m/>
    <m/>
    <m/>
    <m/>
    <s v="Md. Khorshed Alam"/>
    <s v="8801711085171"/>
    <s v="alamm@unhcr.org"/>
    <s v="UNHCR-BRAC"/>
  </r>
  <r>
    <n v="5324"/>
    <s v="UNHCR"/>
    <s v="BRAC"/>
    <s v="UNHCR"/>
    <s v="WASH"/>
    <x v="0"/>
    <x v="12"/>
    <s v="# of water network"/>
    <m/>
    <n v="2"/>
    <s v="completed"/>
    <s v="Chittagong"/>
    <s v="Cox's Bazar"/>
    <x v="0"/>
    <s v="Palong Khali"/>
    <s v="Camp 03"/>
    <x v="0"/>
    <d v="2022-12-01T00:00:00"/>
    <x v="0"/>
    <m/>
    <m/>
    <m/>
    <m/>
    <m/>
    <s v="Md. Khorshed Alam"/>
    <s v="8801711085171"/>
    <s v="alamm@unhcr.org"/>
    <s v="UNHCR-BRAC"/>
  </r>
  <r>
    <n v="5325"/>
    <s v="UNHCR"/>
    <s v="BRAC"/>
    <s v="UNHCR"/>
    <s v="WASH"/>
    <x v="0"/>
    <x v="0"/>
    <s v="# of tube well"/>
    <m/>
    <n v="17"/>
    <s v="completed"/>
    <s v="Chittagong"/>
    <s v="Cox's Bazar"/>
    <x v="0"/>
    <s v="Palong Khali"/>
    <s v="Camp 03"/>
    <x v="0"/>
    <d v="2022-12-01T00:00:00"/>
    <x v="0"/>
    <m/>
    <m/>
    <m/>
    <m/>
    <m/>
    <s v="Md. Khorshed Alam"/>
    <s v="8801711085171"/>
    <s v="alamm@unhcr.org"/>
    <s v="UNHCR-BRAC"/>
  </r>
  <r>
    <n v="5326"/>
    <s v="UNHCR"/>
    <s v="BRAC"/>
    <s v="UNHCR"/>
    <s v="WASH"/>
    <x v="1"/>
    <x v="3"/>
    <s v="# of door"/>
    <m/>
    <n v="285"/>
    <s v="completed"/>
    <s v="Chittagong"/>
    <s v="Cox's Bazar"/>
    <x v="0"/>
    <s v="Palong Khali"/>
    <s v="Camp 03"/>
    <x v="0"/>
    <d v="2022-12-01T00:00:00"/>
    <x v="0"/>
    <m/>
    <m/>
    <m/>
    <m/>
    <m/>
    <s v="Md. Khorshed Alam"/>
    <s v="8801711085171"/>
    <s v="alamm@unhcr.org"/>
    <s v="UNHCR-BRAC"/>
  </r>
  <r>
    <n v="5327"/>
    <s v="UNHCR"/>
    <s v="BRAC"/>
    <s v="UNHCR"/>
    <s v="WASH"/>
    <x v="1"/>
    <x v="9"/>
    <s v="# of door"/>
    <m/>
    <n v="106"/>
    <s v="completed"/>
    <s v="Chittagong"/>
    <s v="Cox's Bazar"/>
    <x v="0"/>
    <s v="Palong Khali"/>
    <s v="Camp 03"/>
    <x v="0"/>
    <d v="2022-12-01T00:00:00"/>
    <x v="0"/>
    <m/>
    <m/>
    <m/>
    <m/>
    <m/>
    <s v="Md. Khorshed Alam"/>
    <s v="8801711085171"/>
    <s v="alamm@unhcr.org"/>
    <s v="UNHCR-BRAC"/>
  </r>
  <r>
    <n v="5328"/>
    <s v="UNHCR"/>
    <s v="BRAC"/>
    <s v="UNHCR"/>
    <s v="WASH"/>
    <x v="2"/>
    <x v="10"/>
    <s v="# of HP sessions at community level"/>
    <m/>
    <n v="1317"/>
    <s v="completed"/>
    <s v="Chittagong"/>
    <s v="Cox's Bazar"/>
    <x v="0"/>
    <s v="Palong Khali"/>
    <s v="Camp 03"/>
    <x v="0"/>
    <d v="2022-12-01T00:00:00"/>
    <x v="0"/>
    <m/>
    <m/>
    <m/>
    <m/>
    <m/>
    <s v="Md. Khorshed Alam"/>
    <s v="8801711085171"/>
    <s v="alamm@unhcr.org"/>
    <s v="UNHCR-BRAC"/>
  </r>
  <r>
    <n v="5329"/>
    <s v="UNHCR"/>
    <s v="BRAC"/>
    <s v="UNHCR"/>
    <s v="WASH"/>
    <x v="2"/>
    <x v="4"/>
    <s v="# of HP sessions at HH level"/>
    <m/>
    <n v="3397"/>
    <s v="completed"/>
    <s v="Chittagong"/>
    <s v="Cox's Bazar"/>
    <x v="0"/>
    <s v="Palong Khali"/>
    <s v="Camp 03"/>
    <x v="0"/>
    <d v="2022-12-01T00:00:00"/>
    <x v="0"/>
    <m/>
    <m/>
    <m/>
    <m/>
    <m/>
    <s v="Md. Khorshed Alam"/>
    <s v="8801711085171"/>
    <s v="alamm@unhcr.org"/>
    <s v="UNHCR-BRAC"/>
  </r>
  <r>
    <n v="5330"/>
    <s v="UNHCR"/>
    <s v="BRAC"/>
    <s v="UNHCR"/>
    <s v="WASH"/>
    <x v="2"/>
    <x v="7"/>
    <s v="N/A"/>
    <m/>
    <n v="7"/>
    <s v="completed"/>
    <s v="Chittagong"/>
    <s v="Cox's Bazar"/>
    <x v="0"/>
    <s v="Palong Khali"/>
    <s v="Camp 03"/>
    <x v="0"/>
    <d v="2022-12-01T00:00:00"/>
    <x v="0"/>
    <m/>
    <m/>
    <m/>
    <m/>
    <s v="# OF MEETING (Communities Consultation, Feedback Meeting , Wash committee meeting, food vendor meetings, Imam meetings, Elite meetins, ERT meetings)"/>
    <s v="Md. Khorshed Alam"/>
    <s v="8801711085171"/>
    <s v="alamm@unhcr.org"/>
    <s v="UNHCR-BRAC"/>
  </r>
  <r>
    <n v="5331"/>
    <s v="UNHCR"/>
    <s v="BRAC"/>
    <s v="UNHCR"/>
    <s v="WASH"/>
    <x v="0"/>
    <x v="0"/>
    <s v="# of tube well"/>
    <m/>
    <n v="118"/>
    <s v="completed"/>
    <s v="Chittagong"/>
    <s v="Cox's Bazar"/>
    <x v="0"/>
    <s v="Palong Khali"/>
    <s v="Camp 01E"/>
    <x v="1"/>
    <d v="2022-12-01T00:00:00"/>
    <x v="0"/>
    <m/>
    <m/>
    <m/>
    <m/>
    <m/>
    <s v="Md. Khorshed Alam"/>
    <s v="8801711085171"/>
    <s v="alamm@unhcr.org"/>
    <s v="UNHCR-BRAC"/>
  </r>
  <r>
    <n v="5332"/>
    <s v="UNHCR"/>
    <s v="BRAC"/>
    <s v="UNHCR"/>
    <s v="WASH"/>
    <x v="0"/>
    <x v="12"/>
    <s v="# of water network"/>
    <m/>
    <n v="9"/>
    <s v="completed"/>
    <s v="Chittagong"/>
    <s v="Cox's Bazar"/>
    <x v="0"/>
    <s v="Palong Khali"/>
    <s v="Camp 01E"/>
    <x v="1"/>
    <d v="2022-12-01T00:00:00"/>
    <x v="0"/>
    <m/>
    <m/>
    <m/>
    <m/>
    <m/>
    <s v="Md. Khorshed Alam"/>
    <s v="8801711085171"/>
    <s v="alamm@unhcr.org"/>
    <s v="UNHCR-BRAC"/>
  </r>
  <r>
    <n v="5333"/>
    <s v="UNHCR"/>
    <s v="BRAC"/>
    <s v="UNHCR"/>
    <s v="WASH"/>
    <x v="0"/>
    <x v="0"/>
    <s v="# of tube well"/>
    <m/>
    <n v="15"/>
    <s v="completed"/>
    <s v="Chittagong"/>
    <s v="Cox's Bazar"/>
    <x v="0"/>
    <s v="Palong Khali"/>
    <s v="Camp 01E"/>
    <x v="1"/>
    <d v="2022-12-01T00:00:00"/>
    <x v="0"/>
    <m/>
    <m/>
    <m/>
    <m/>
    <m/>
    <s v="Md. Khorshed Alam"/>
    <s v="8801711085171"/>
    <s v="alamm@unhcr.org"/>
    <s v="UNHCR-BRAC"/>
  </r>
  <r>
    <n v="5334"/>
    <s v="UNHCR"/>
    <s v="BRAC"/>
    <s v="UNHCR"/>
    <s v="WASH"/>
    <x v="1"/>
    <x v="8"/>
    <s v="# of FSM Site"/>
    <m/>
    <n v="2"/>
    <s v="completed"/>
    <s v="Chittagong"/>
    <s v="Cox's Bazar"/>
    <x v="0"/>
    <s v="Palong Khali"/>
    <s v="Camp 01E"/>
    <x v="1"/>
    <d v="2022-12-01T00:00:00"/>
    <x v="0"/>
    <m/>
    <m/>
    <m/>
    <m/>
    <m/>
    <s v="Md. Khorshed Alam"/>
    <s v="8801711085171"/>
    <s v="alamm@unhcr.org"/>
    <s v="UNHCR-BRAC"/>
  </r>
  <r>
    <n v="5335"/>
    <s v="UNHCR"/>
    <s v="BRAC"/>
    <s v="UNHCR"/>
    <s v="WASH"/>
    <x v="1"/>
    <x v="2"/>
    <s v="# of FSM Site"/>
    <m/>
    <n v="1"/>
    <s v="completed"/>
    <s v="Chittagong"/>
    <s v="Cox's Bazar"/>
    <x v="0"/>
    <s v="Palong Khali"/>
    <s v="Camp 01E"/>
    <x v="1"/>
    <d v="2022-12-01T00:00:00"/>
    <x v="0"/>
    <m/>
    <m/>
    <m/>
    <m/>
    <m/>
    <s v="Md. Khorshed Alam"/>
    <s v="8801711085171"/>
    <s v="alamm@unhcr.org"/>
    <s v="UNHCR-BRAC"/>
  </r>
  <r>
    <n v="5336"/>
    <s v="UNHCR"/>
    <s v="BRAC"/>
    <s v="UNHCR"/>
    <s v="WASH"/>
    <x v="1"/>
    <x v="9"/>
    <s v="# of door"/>
    <m/>
    <n v="46"/>
    <s v="completed"/>
    <s v="Chittagong"/>
    <s v="Cox's Bazar"/>
    <x v="0"/>
    <s v="Palong Khali"/>
    <s v="Camp 01E"/>
    <x v="1"/>
    <d v="2022-12-01T00:00:00"/>
    <x v="0"/>
    <m/>
    <m/>
    <m/>
    <m/>
    <m/>
    <s v="Md. Khorshed Alam"/>
    <s v="8801711085171"/>
    <s v="alamm@unhcr.org"/>
    <s v="UNHCR-BRAC"/>
  </r>
  <r>
    <n v="5337"/>
    <s v="UNHCR"/>
    <s v="BRAC"/>
    <s v="UNHCR"/>
    <s v="WASH"/>
    <x v="1"/>
    <x v="3"/>
    <s v="# of door"/>
    <m/>
    <n v="200"/>
    <s v="completed"/>
    <s v="Chittagong"/>
    <s v="Cox's Bazar"/>
    <x v="0"/>
    <s v="Palong Khali"/>
    <s v="Camp 01E"/>
    <x v="1"/>
    <d v="2022-12-01T00:00:00"/>
    <x v="0"/>
    <m/>
    <m/>
    <m/>
    <m/>
    <m/>
    <s v="Md. Khorshed Alam"/>
    <s v="8801711085171"/>
    <s v="alamm@unhcr.org"/>
    <s v="UNHCR-BRAC"/>
  </r>
  <r>
    <n v="5338"/>
    <s v="UNHCR"/>
    <s v="BRAC"/>
    <s v="UNHCR"/>
    <s v="WASH"/>
    <x v="2"/>
    <x v="10"/>
    <s v="# of HP sessions at community level"/>
    <m/>
    <n v="1185"/>
    <s v="completed"/>
    <s v="Chittagong"/>
    <s v="Cox's Bazar"/>
    <x v="0"/>
    <s v="Palong Khali"/>
    <s v="Camp 01E"/>
    <x v="1"/>
    <d v="2022-12-01T00:00:00"/>
    <x v="0"/>
    <m/>
    <m/>
    <m/>
    <m/>
    <m/>
    <s v="Md. Khorshed Alam"/>
    <s v="8801711085171"/>
    <s v="alamm@unhcr.org"/>
    <s v="UNHCR-BRAC"/>
  </r>
  <r>
    <n v="5339"/>
    <s v="UNHCR"/>
    <s v="BRAC"/>
    <s v="UNHCR"/>
    <s v="WASH"/>
    <x v="2"/>
    <x v="4"/>
    <s v="# of HP sessions at HH level"/>
    <m/>
    <n v="3183"/>
    <s v="completed"/>
    <s v="Chittagong"/>
    <s v="Cox's Bazar"/>
    <x v="0"/>
    <s v="Palong Khali"/>
    <s v="Camp 01E"/>
    <x v="1"/>
    <d v="2022-12-01T00:00:00"/>
    <x v="0"/>
    <m/>
    <m/>
    <m/>
    <m/>
    <m/>
    <s v="Md. Khorshed Alam"/>
    <s v="8801711085171"/>
    <s v="alamm@unhcr.org"/>
    <s v="UNHCR-BRAC"/>
  </r>
  <r>
    <n v="5340"/>
    <s v="UNHCR"/>
    <s v="BRAC"/>
    <s v="UNHCR"/>
    <s v="WASH"/>
    <x v="2"/>
    <x v="7"/>
    <s v="N/A"/>
    <m/>
    <n v="6"/>
    <s v="completed"/>
    <s v="Chittagong"/>
    <s v="Cox's Bazar"/>
    <x v="0"/>
    <s v="Palong Khali"/>
    <s v="Camp 01E"/>
    <x v="1"/>
    <d v="2022-12-01T00:00:00"/>
    <x v="0"/>
    <m/>
    <m/>
    <m/>
    <m/>
    <s v="MEETINGS (# of Communities Consultation, Feedback Meeting ,Wash committee meeting, food vendor meetings, Imam meetings, Elite meetings, ERT meetings)"/>
    <s v="Md. Khorshed Alam"/>
    <s v="8801711085171"/>
    <s v="alamm@unhcr.org"/>
    <s v="UNHCR-BRAC"/>
  </r>
  <r>
    <n v="5341"/>
    <s v="UNHCR"/>
    <s v="BRAC"/>
    <s v="UNHCR"/>
    <s v="WASH"/>
    <x v="3"/>
    <x v="6"/>
    <s v="# of plant"/>
    <m/>
    <n v="1"/>
    <s v="completed"/>
    <s v="Chittagong"/>
    <s v="Cox's Bazar"/>
    <x v="0"/>
    <s v="Palong Khali"/>
    <s v="Camp 01E"/>
    <x v="1"/>
    <d v="2022-12-01T00:00:00"/>
    <x v="0"/>
    <m/>
    <m/>
    <m/>
    <m/>
    <m/>
    <s v="Md. Khorshed Alam"/>
    <s v="8801711085171"/>
    <s v="alamm@unhcr.org"/>
    <s v="UNHCR-BRAC"/>
  </r>
  <r>
    <n v="5342"/>
    <s v="UNHCR"/>
    <s v="BRAC"/>
    <s v="UNHCR"/>
    <s v="WASH"/>
    <x v="0"/>
    <x v="0"/>
    <s v="# of tube well"/>
    <m/>
    <n v="176"/>
    <s v="completed"/>
    <s v="Chittagong"/>
    <s v="Cox's Bazar"/>
    <x v="0"/>
    <s v="Palong Khali"/>
    <s v="Camp 01W"/>
    <x v="1"/>
    <d v="2022-12-01T00:00:00"/>
    <x v="0"/>
    <m/>
    <m/>
    <m/>
    <m/>
    <m/>
    <s v="Md. Khorshed Alam"/>
    <s v="8801711085171"/>
    <s v="alamm@unhcr.org"/>
    <s v="UNHCR-BRAC"/>
  </r>
  <r>
    <n v="5343"/>
    <s v="UNHCR"/>
    <s v="BRAC"/>
    <s v="UNHCR"/>
    <s v="WASH"/>
    <x v="0"/>
    <x v="12"/>
    <s v="# of water network"/>
    <m/>
    <n v="4"/>
    <s v="completed"/>
    <s v="Chittagong"/>
    <s v="Cox's Bazar"/>
    <x v="0"/>
    <s v="Palong Khali"/>
    <s v="Camp 01W"/>
    <x v="1"/>
    <d v="2022-12-01T00:00:00"/>
    <x v="0"/>
    <m/>
    <m/>
    <m/>
    <m/>
    <m/>
    <s v="Md. Khorshed Alam"/>
    <s v="8801711085171"/>
    <s v="alamm@unhcr.org"/>
    <s v="UNHCR-BRAC"/>
  </r>
  <r>
    <n v="5344"/>
    <s v="UNHCR"/>
    <s v="BRAC"/>
    <s v="UNHCR"/>
    <s v="WASH"/>
    <x v="0"/>
    <x v="0"/>
    <s v="# of tube well"/>
    <m/>
    <n v="21"/>
    <s v="completed"/>
    <s v="Chittagong"/>
    <s v="Cox's Bazar"/>
    <x v="0"/>
    <s v="Palong Khali"/>
    <s v="Camp 01W"/>
    <x v="1"/>
    <d v="2022-12-01T00:00:00"/>
    <x v="0"/>
    <m/>
    <m/>
    <m/>
    <m/>
    <m/>
    <s v="Md. Khorshed Alam"/>
    <s v="8801711085171"/>
    <s v="alamm@unhcr.org"/>
    <s v="UNHCR-BRAC"/>
  </r>
  <r>
    <n v="5345"/>
    <s v="UNHCR"/>
    <s v="BRAC"/>
    <s v="UNHCR"/>
    <s v="WASH"/>
    <x v="1"/>
    <x v="8"/>
    <s v="# of FSM Site"/>
    <m/>
    <n v="4"/>
    <s v="completed"/>
    <s v="Chittagong"/>
    <s v="Cox's Bazar"/>
    <x v="0"/>
    <s v="Palong Khali"/>
    <s v="Camp 01W"/>
    <x v="1"/>
    <d v="2022-12-01T00:00:00"/>
    <x v="0"/>
    <m/>
    <m/>
    <m/>
    <m/>
    <m/>
    <s v="Md. Khorshed Alam"/>
    <s v="8801711085171"/>
    <s v="alamm@unhcr.org"/>
    <s v="UNHCR-BRAC"/>
  </r>
  <r>
    <n v="5346"/>
    <s v="UNHCR"/>
    <s v="BRAC"/>
    <s v="UNHCR"/>
    <s v="WASH"/>
    <x v="1"/>
    <x v="2"/>
    <s v="# of FSM Site"/>
    <m/>
    <n v="1"/>
    <s v="completed"/>
    <s v="Chittagong"/>
    <s v="Cox's Bazar"/>
    <x v="0"/>
    <s v="Palong Khali"/>
    <s v="Camp 01W"/>
    <x v="1"/>
    <d v="2022-12-01T00:00:00"/>
    <x v="0"/>
    <m/>
    <m/>
    <m/>
    <m/>
    <m/>
    <s v="Md. Khorshed Alam"/>
    <s v="8801711085171"/>
    <s v="alamm@unhcr.org"/>
    <s v="UNHCR-BRAC"/>
  </r>
  <r>
    <n v="5347"/>
    <s v="UNHCR"/>
    <s v="BRAC"/>
    <s v="UNHCR"/>
    <s v="WASH"/>
    <x v="1"/>
    <x v="9"/>
    <s v="# of door"/>
    <m/>
    <n v="63"/>
    <s v="completed"/>
    <s v="Chittagong"/>
    <s v="Cox's Bazar"/>
    <x v="0"/>
    <s v="Palong Khali"/>
    <s v="Camp 01W"/>
    <x v="1"/>
    <d v="2022-12-01T00:00:00"/>
    <x v="0"/>
    <m/>
    <m/>
    <m/>
    <m/>
    <m/>
    <s v="Md. Khorshed Alam"/>
    <s v="8801711085171"/>
    <s v="alamm@unhcr.org"/>
    <s v="UNHCR-BRAC"/>
  </r>
  <r>
    <n v="5348"/>
    <s v="UNHCR"/>
    <s v="BRAC"/>
    <s v="UNHCR"/>
    <s v="WASH"/>
    <x v="1"/>
    <x v="3"/>
    <s v="# of door"/>
    <m/>
    <n v="236"/>
    <s v="completed"/>
    <s v="Chittagong"/>
    <s v="Cox's Bazar"/>
    <x v="0"/>
    <s v="Palong Khali"/>
    <s v="Camp 01W"/>
    <x v="1"/>
    <d v="2022-12-01T00:00:00"/>
    <x v="0"/>
    <m/>
    <m/>
    <m/>
    <m/>
    <m/>
    <s v="Md. Khorshed Alam"/>
    <s v="8801711085171"/>
    <s v="alamm@unhcr.org"/>
    <s v="UNHCR-BRAC"/>
  </r>
  <r>
    <n v="5349"/>
    <s v="UNHCR"/>
    <s v="BRAC"/>
    <s v="UNHCR"/>
    <s v="WASH"/>
    <x v="2"/>
    <x v="10"/>
    <s v="# of HP sessions at community level"/>
    <m/>
    <n v="1638"/>
    <s v="completed"/>
    <s v="Chittagong"/>
    <s v="Cox's Bazar"/>
    <x v="0"/>
    <s v="Palong Khali"/>
    <s v="Camp 01W"/>
    <x v="1"/>
    <d v="2022-12-01T00:00:00"/>
    <x v="0"/>
    <m/>
    <m/>
    <m/>
    <m/>
    <m/>
    <s v="Md. Khorshed Alam"/>
    <s v="8801711085171"/>
    <s v="alamm@unhcr.org"/>
    <s v="UNHCR-BRAC"/>
  </r>
  <r>
    <n v="5350"/>
    <s v="UNHCR"/>
    <s v="BRAC"/>
    <s v="UNHCR"/>
    <s v="WASH"/>
    <x v="2"/>
    <x v="4"/>
    <s v="# of HP sessions at HH level"/>
    <m/>
    <n v="4430"/>
    <s v="completed"/>
    <s v="Chittagong"/>
    <s v="Cox's Bazar"/>
    <x v="0"/>
    <s v="Palong Khali"/>
    <s v="Camp 01W"/>
    <x v="1"/>
    <d v="2022-12-01T00:00:00"/>
    <x v="0"/>
    <m/>
    <m/>
    <m/>
    <m/>
    <m/>
    <s v="Md. Khorshed Alam"/>
    <s v="8801711085171"/>
    <s v="alamm@unhcr.org"/>
    <s v="UNHCR-BRAC"/>
  </r>
  <r>
    <n v="5351"/>
    <s v="UNHCR"/>
    <s v="BRAC"/>
    <s v="UNHCR"/>
    <s v="WASH"/>
    <x v="2"/>
    <x v="7"/>
    <s v="N/A"/>
    <m/>
    <n v="8"/>
    <s v="completed"/>
    <s v="Chittagong"/>
    <s v="Cox's Bazar"/>
    <x v="0"/>
    <s v="Palong Khali"/>
    <s v="Camp 01W"/>
    <x v="1"/>
    <d v="2022-12-01T00:00:00"/>
    <x v="0"/>
    <m/>
    <m/>
    <m/>
    <m/>
    <s v="MEETINGS (# of Communities Consultation, Feedback Meeting ,Wash committee meeting, food vendor meetings, Imam meetings, Elite meetings, ERT meetings)"/>
    <s v="Md. Khorshed Alam"/>
    <s v="8801711085171"/>
    <s v="alamm@unhcr.org"/>
    <s v="UNHCR-BRAC"/>
  </r>
  <r>
    <n v="5352"/>
    <s v="UNHCR"/>
    <s v="BRAC"/>
    <s v="UNHCR"/>
    <s v="WASH"/>
    <x v="3"/>
    <x v="6"/>
    <s v="# of plant"/>
    <m/>
    <n v="1"/>
    <s v="completed"/>
    <s v="Chittagong"/>
    <s v="Cox's Bazar"/>
    <x v="0"/>
    <s v="Palong Khali"/>
    <s v="Camp 01W"/>
    <x v="1"/>
    <d v="2022-12-01T00:00:00"/>
    <x v="0"/>
    <m/>
    <m/>
    <m/>
    <m/>
    <m/>
    <s v="Md. Khorshed Alam"/>
    <s v="8801711085171"/>
    <s v="alamm@unhcr.org"/>
    <s v="UNHCR-BRAC"/>
  </r>
  <r>
    <n v="5353"/>
    <s v="UNHCR"/>
    <s v="BRAC"/>
    <s v="UNHCR"/>
    <s v="WASH"/>
    <x v="1"/>
    <x v="8"/>
    <s v="# of FSM Site"/>
    <m/>
    <n v="8"/>
    <s v="completed"/>
    <s v="Chittagong"/>
    <s v="Cox's Bazar"/>
    <x v="0"/>
    <s v="Palong Khali"/>
    <s v="Camp 02E"/>
    <x v="1"/>
    <d v="2022-12-01T00:00:00"/>
    <x v="0"/>
    <m/>
    <m/>
    <m/>
    <m/>
    <m/>
    <s v="Md. Khorshed Alam"/>
    <s v="8801711085171"/>
    <s v="alamm@unhcr.org"/>
    <s v="UNHCR-BRAC"/>
  </r>
  <r>
    <n v="5354"/>
    <s v="UNHCR"/>
    <s v="BRAC"/>
    <s v="UNHCR"/>
    <s v="WASH"/>
    <x v="1"/>
    <x v="3"/>
    <s v="# of door"/>
    <m/>
    <n v="292"/>
    <s v="completed"/>
    <s v="Chittagong"/>
    <s v="Cox's Bazar"/>
    <x v="0"/>
    <s v="Palong Khali"/>
    <s v="Camp 02E"/>
    <x v="1"/>
    <d v="2022-12-01T00:00:00"/>
    <x v="0"/>
    <m/>
    <m/>
    <m/>
    <m/>
    <m/>
    <s v="Md. Khorshed Alam"/>
    <s v="8801711085171"/>
    <s v="alamm@unhcr.org"/>
    <s v="UNHCR-BRAC"/>
  </r>
  <r>
    <n v="5355"/>
    <s v="UNHCR"/>
    <s v="BRAC"/>
    <s v="UNHCR"/>
    <s v="WASH"/>
    <x v="0"/>
    <x v="0"/>
    <s v="# of tube well"/>
    <m/>
    <n v="170"/>
    <s v="completed"/>
    <s v="Chittagong"/>
    <s v="Cox's Bazar"/>
    <x v="0"/>
    <s v="Palong Khali"/>
    <s v="Camp 03"/>
    <x v="1"/>
    <d v="2022-12-01T00:00:00"/>
    <x v="0"/>
    <m/>
    <m/>
    <m/>
    <m/>
    <m/>
    <s v="Md. Khorshed Alam"/>
    <s v="8801711085171"/>
    <s v="alamm@unhcr.org"/>
    <s v="UNHCR-BRAC"/>
  </r>
  <r>
    <n v="5356"/>
    <s v="UNHCR"/>
    <s v="BRAC"/>
    <s v="UNHCR"/>
    <s v="WASH"/>
    <x v="0"/>
    <x v="12"/>
    <s v="# of water network"/>
    <m/>
    <n v="2"/>
    <s v="completed"/>
    <s v="Chittagong"/>
    <s v="Cox's Bazar"/>
    <x v="0"/>
    <s v="Palong Khali"/>
    <s v="Camp 03"/>
    <x v="1"/>
    <d v="2022-12-01T00:00:00"/>
    <x v="0"/>
    <m/>
    <m/>
    <m/>
    <m/>
    <m/>
    <s v="Md. Khorshed Alam"/>
    <s v="8801711085171"/>
    <s v="alamm@unhcr.org"/>
    <s v="UNHCR-BRAC"/>
  </r>
  <r>
    <n v="5357"/>
    <s v="UNHCR"/>
    <s v="BRAC"/>
    <s v="UNHCR"/>
    <s v="WASH"/>
    <x v="0"/>
    <x v="0"/>
    <s v="# of tube well"/>
    <m/>
    <n v="29"/>
    <s v="completed"/>
    <s v="Chittagong"/>
    <s v="Cox's Bazar"/>
    <x v="0"/>
    <s v="Palong Khali"/>
    <s v="Camp 03"/>
    <x v="1"/>
    <d v="2022-12-01T00:00:00"/>
    <x v="0"/>
    <m/>
    <m/>
    <m/>
    <m/>
    <m/>
    <s v="Md. Khorshed Alam"/>
    <s v="8801711085171"/>
    <s v="alamm@unhcr.org"/>
    <s v="UNHCR-BRAC"/>
  </r>
  <r>
    <n v="5358"/>
    <s v="UNHCR"/>
    <s v="BRAC"/>
    <s v="UNHCR"/>
    <s v="WASH"/>
    <x v="1"/>
    <x v="9"/>
    <s v="# of door"/>
    <m/>
    <n v="151"/>
    <s v="completed"/>
    <s v="Chittagong"/>
    <s v="Cox's Bazar"/>
    <x v="0"/>
    <s v="Palong Khali"/>
    <s v="Camp 03"/>
    <x v="1"/>
    <d v="2022-12-01T00:00:00"/>
    <x v="0"/>
    <m/>
    <m/>
    <m/>
    <m/>
    <m/>
    <s v="Md. Khorshed Alam"/>
    <s v="8801711085171"/>
    <s v="alamm@unhcr.org"/>
    <s v="UNHCR-BRAC"/>
  </r>
  <r>
    <n v="5359"/>
    <s v="UNHCR"/>
    <s v="BRAC"/>
    <s v="UNHCR"/>
    <s v="WASH"/>
    <x v="1"/>
    <x v="3"/>
    <s v="# of door"/>
    <m/>
    <n v="393"/>
    <s v="completed"/>
    <s v="Chittagong"/>
    <s v="Cox's Bazar"/>
    <x v="0"/>
    <s v="Palong Khali"/>
    <s v="Camp 03"/>
    <x v="1"/>
    <d v="2022-12-01T00:00:00"/>
    <x v="0"/>
    <m/>
    <m/>
    <m/>
    <m/>
    <m/>
    <s v="Md. Khorshed Alam"/>
    <s v="8801711085171"/>
    <s v="alamm@unhcr.org"/>
    <s v="UNHCR-BRAC"/>
  </r>
  <r>
    <n v="5360"/>
    <s v="UNHCR"/>
    <s v="BRAC"/>
    <s v="UNHCR"/>
    <s v="WASH"/>
    <x v="2"/>
    <x v="10"/>
    <s v="# of HP sessions at community level"/>
    <m/>
    <n v="2227"/>
    <s v="completed"/>
    <s v="Chittagong"/>
    <s v="Cox's Bazar"/>
    <x v="0"/>
    <s v="Palong Khali"/>
    <s v="Camp 03"/>
    <x v="1"/>
    <d v="2022-12-01T00:00:00"/>
    <x v="0"/>
    <m/>
    <m/>
    <m/>
    <m/>
    <m/>
    <s v="Md. Khorshed Alam"/>
    <s v="8801711085171"/>
    <s v="alamm@unhcr.org"/>
    <s v="UNHCR-BRAC"/>
  </r>
  <r>
    <n v="5361"/>
    <s v="UNHCR"/>
    <s v="BRAC"/>
    <s v="UNHCR"/>
    <s v="WASH"/>
    <x v="2"/>
    <x v="4"/>
    <s v="# of HP sessions at HH level"/>
    <m/>
    <n v="6219"/>
    <s v="completed"/>
    <s v="Chittagong"/>
    <s v="Cox's Bazar"/>
    <x v="0"/>
    <s v="Palong Khali"/>
    <s v="Camp 03"/>
    <x v="1"/>
    <d v="2022-12-01T00:00:00"/>
    <x v="0"/>
    <m/>
    <m/>
    <m/>
    <m/>
    <m/>
    <s v="Md. Khorshed Alam"/>
    <s v="8801711085171"/>
    <s v="alamm@unhcr.org"/>
    <s v="UNHCR-BRAC"/>
  </r>
  <r>
    <n v="5362"/>
    <s v="UNHCR"/>
    <s v="BRAC"/>
    <s v="UNHCR"/>
    <s v="WASH"/>
    <x v="2"/>
    <x v="7"/>
    <s v="N/A"/>
    <m/>
    <n v="10"/>
    <s v="completed"/>
    <s v="Chittagong"/>
    <s v="Cox's Bazar"/>
    <x v="0"/>
    <s v="Palong Khali"/>
    <s v="Camp 03"/>
    <x v="1"/>
    <d v="2022-12-01T00:00:00"/>
    <x v="0"/>
    <m/>
    <m/>
    <m/>
    <m/>
    <s v="MEETING (# of Communities Consultation, Feedback Meeting ,Wash committee meeting, food vendor meetings, Imam meetings, Elite meetings, ERT meetings)"/>
    <s v="Md. Khorshed Alam"/>
    <s v="8801711085171"/>
    <s v="alamm@unhcr.org"/>
    <s v="UNHCR-BRAC"/>
  </r>
  <r>
    <n v="5363"/>
    <s v="UNHCR"/>
    <s v="BRAC"/>
    <s v="UNHCR"/>
    <s v="WASH"/>
    <x v="0"/>
    <x v="0"/>
    <s v="# of tube well"/>
    <m/>
    <n v="25"/>
    <s v="completed"/>
    <s v="Chittagong"/>
    <s v="Cox's Bazar"/>
    <x v="0"/>
    <s v="Palong Khali"/>
    <s v="Camp 04 Extension"/>
    <x v="1"/>
    <d v="2022-12-01T00:00:00"/>
    <x v="0"/>
    <m/>
    <m/>
    <m/>
    <m/>
    <m/>
    <s v="Md. Khorshed Alam"/>
    <s v="8801711085171"/>
    <s v="alamm@unhcr.org"/>
    <s v="UNHCR-BRAC"/>
  </r>
  <r>
    <n v="5364"/>
    <s v="UNHCR"/>
    <s v="BRAC"/>
    <s v="UNHCR"/>
    <s v="WASH"/>
    <x v="0"/>
    <x v="12"/>
    <s v="# of water network"/>
    <m/>
    <n v="2"/>
    <s v="completed"/>
    <s v="Chittagong"/>
    <s v="Cox's Bazar"/>
    <x v="0"/>
    <s v="Palong Khali"/>
    <s v="Camp 04 Extension"/>
    <x v="1"/>
    <d v="2022-12-01T00:00:00"/>
    <x v="0"/>
    <m/>
    <m/>
    <m/>
    <m/>
    <m/>
    <s v="Md. Khorshed Alam"/>
    <s v="8801711085171"/>
    <s v="alamm@unhcr.org"/>
    <s v="UNHCR-BRAC"/>
  </r>
  <r>
    <n v="5365"/>
    <s v="UNHCR"/>
    <s v="BRAC"/>
    <s v="UNHCR"/>
    <s v="WASH"/>
    <x v="0"/>
    <x v="0"/>
    <s v="# of tube well"/>
    <m/>
    <n v="41"/>
    <s v="completed"/>
    <s v="Chittagong"/>
    <s v="Cox's Bazar"/>
    <x v="0"/>
    <s v="Palong Khali"/>
    <s v="Camp 04 Extension"/>
    <x v="1"/>
    <d v="2022-12-01T00:00:00"/>
    <x v="0"/>
    <m/>
    <m/>
    <m/>
    <m/>
    <m/>
    <s v="Md. Khorshed Alam"/>
    <s v="8801711085171"/>
    <s v="alamm@unhcr.org"/>
    <s v="UNHCR-BRAC"/>
  </r>
  <r>
    <n v="5366"/>
    <s v="UNHCR"/>
    <s v="BRAC"/>
    <s v="UNHCR"/>
    <s v="WASH"/>
    <x v="1"/>
    <x v="9"/>
    <s v="# of door"/>
    <m/>
    <n v="52"/>
    <s v="completed"/>
    <s v="Chittagong"/>
    <s v="Cox's Bazar"/>
    <x v="0"/>
    <s v="Palong Khali"/>
    <s v="Camp 04 Extension"/>
    <x v="1"/>
    <d v="2022-12-01T00:00:00"/>
    <x v="0"/>
    <m/>
    <m/>
    <m/>
    <m/>
    <m/>
    <s v="Md. Khorshed Alam"/>
    <s v="8801711085171"/>
    <s v="alamm@unhcr.org"/>
    <s v="UNHCR-BRAC"/>
  </r>
  <r>
    <n v="5367"/>
    <s v="UNHCR"/>
    <s v="BRAC"/>
    <s v="UNHCR"/>
    <s v="WASH"/>
    <x v="1"/>
    <x v="3"/>
    <s v="# of door"/>
    <m/>
    <n v="81"/>
    <s v="completed"/>
    <s v="Chittagong"/>
    <s v="Cox's Bazar"/>
    <x v="0"/>
    <s v="Palong Khali"/>
    <s v="Camp 04 Extension"/>
    <x v="1"/>
    <d v="2022-12-01T00:00:00"/>
    <x v="0"/>
    <m/>
    <m/>
    <m/>
    <m/>
    <m/>
    <s v="Md. Khorshed Alam"/>
    <s v="8801711085171"/>
    <s v="alamm@unhcr.org"/>
    <s v="UNHCR-BRAC"/>
  </r>
  <r>
    <n v="5368"/>
    <s v="UNHCR"/>
    <s v="BRAC"/>
    <s v="UNHCR"/>
    <s v="WASH"/>
    <x v="2"/>
    <x v="10"/>
    <s v="# of HP sessions at community level"/>
    <m/>
    <n v="500"/>
    <s v="completed"/>
    <s v="Chittagong"/>
    <s v="Cox's Bazar"/>
    <x v="0"/>
    <s v="Palong Khali"/>
    <s v="Camp 04 Extension"/>
    <x v="1"/>
    <d v="2022-12-01T00:00:00"/>
    <x v="0"/>
    <m/>
    <m/>
    <m/>
    <m/>
    <m/>
    <s v="Md. Khorshed Alam"/>
    <s v="8801711085171"/>
    <s v="alamm@unhcr.org"/>
    <s v="UNHCR-BRAC"/>
  </r>
  <r>
    <n v="5369"/>
    <s v="UNHCR"/>
    <s v="BRAC"/>
    <s v="UNHCR"/>
    <s v="WASH"/>
    <x v="2"/>
    <x v="4"/>
    <s v="# of HP sessions at HH level"/>
    <m/>
    <n v="1380"/>
    <s v="completed"/>
    <s v="Chittagong"/>
    <s v="Cox's Bazar"/>
    <x v="0"/>
    <s v="Palong Khali"/>
    <s v="Camp 04 Extension"/>
    <x v="1"/>
    <d v="2022-12-01T00:00:00"/>
    <x v="0"/>
    <m/>
    <m/>
    <m/>
    <m/>
    <m/>
    <s v="Md. Khorshed Alam"/>
    <s v="8801711085171"/>
    <s v="alamm@unhcr.org"/>
    <s v="UNHCR-BRAC"/>
  </r>
  <r>
    <n v="5370"/>
    <s v="UNHCR"/>
    <s v="BRAC"/>
    <s v="UNHCR"/>
    <s v="WASH"/>
    <x v="2"/>
    <x v="7"/>
    <s v="N/A"/>
    <m/>
    <n v="6"/>
    <s v="completed"/>
    <s v="Chittagong"/>
    <s v="Cox's Bazar"/>
    <x v="0"/>
    <s v="Palong Khali"/>
    <s v="Camp 04 Extension"/>
    <x v="1"/>
    <d v="2022-12-01T00:00:00"/>
    <x v="0"/>
    <m/>
    <m/>
    <m/>
    <m/>
    <s v="MEETINGS (# of Communities Consultation, Feedback Meeting ,Wash committee meeting, food vendor meetings, Imam meetings, Elite meetings, ERT meetings)"/>
    <s v="Md. Khorshed Alam"/>
    <s v="8801711085171"/>
    <s v="alamm@unhcr.org"/>
    <s v="UNHCR-BRAC"/>
  </r>
  <r>
    <n v="5371"/>
    <s v="UNHCR"/>
    <s v="BRAC"/>
    <s v="UNHCR"/>
    <s v="WASH"/>
    <x v="3"/>
    <x v="6"/>
    <s v="# of plant"/>
    <m/>
    <n v="1"/>
    <s v="completed"/>
    <s v="Chittagong"/>
    <s v="Cox's Bazar"/>
    <x v="0"/>
    <s v="Palong Khali"/>
    <s v="Camp 04 Extension"/>
    <x v="1"/>
    <d v="2022-12-01T00:00:00"/>
    <x v="0"/>
    <m/>
    <m/>
    <m/>
    <m/>
    <m/>
    <s v="Md. Khorshed Alam"/>
    <s v="8801711085171"/>
    <s v="alamm@unhcr.org"/>
    <s v="UNHCR-BRAC"/>
  </r>
  <r>
    <n v="5372"/>
    <s v="UNHCR"/>
    <s v="BRAC"/>
    <s v="UNHCR"/>
    <s v="WASH"/>
    <x v="0"/>
    <x v="0"/>
    <s v="# of tube well"/>
    <m/>
    <n v="61"/>
    <s v="completed"/>
    <s v="Chittagong"/>
    <s v="Cox's Bazar"/>
    <x v="1"/>
    <s v="Whykong"/>
    <s v="Camp 21"/>
    <x v="1"/>
    <d v="2022-12-01T00:00:00"/>
    <x v="0"/>
    <m/>
    <m/>
    <m/>
    <m/>
    <m/>
    <s v="Md. Khorshed Alam"/>
    <s v="8801711085171"/>
    <s v="alamm@unhcr.org"/>
    <s v="UNHCR-BRAC"/>
  </r>
  <r>
    <n v="5373"/>
    <s v="UNHCR"/>
    <s v="BRAC"/>
    <s v="UNHCR"/>
    <s v="WASH"/>
    <x v="0"/>
    <x v="12"/>
    <s v="# of water network"/>
    <m/>
    <n v="9"/>
    <s v="completed"/>
    <s v="Chittagong"/>
    <s v="Cox's Bazar"/>
    <x v="1"/>
    <s v="Whykong"/>
    <s v="Camp 21"/>
    <x v="1"/>
    <d v="2022-12-01T00:00:00"/>
    <x v="0"/>
    <m/>
    <m/>
    <m/>
    <m/>
    <m/>
    <s v="Md. Khorshed Alam"/>
    <s v="8801711085171"/>
    <s v="alamm@unhcr.org"/>
    <s v="UNHCR-BRAC"/>
  </r>
  <r>
    <n v="5374"/>
    <s v="UNHCR"/>
    <s v="BRAC"/>
    <s v="UNHCR"/>
    <s v="WASH"/>
    <x v="0"/>
    <x v="0"/>
    <s v="# of tube well"/>
    <m/>
    <n v="23"/>
    <s v="completed"/>
    <s v="Chittagong"/>
    <s v="Cox's Bazar"/>
    <x v="1"/>
    <s v="Whykong"/>
    <s v="Camp 21"/>
    <x v="1"/>
    <d v="2022-12-01T00:00:00"/>
    <x v="0"/>
    <m/>
    <m/>
    <m/>
    <m/>
    <m/>
    <s v="Md. Khorshed Alam"/>
    <s v="8801711085171"/>
    <s v="alamm@unhcr.org"/>
    <s v="UNHCR-BRAC"/>
  </r>
  <r>
    <n v="5375"/>
    <s v="UNHCR"/>
    <s v="BRAC"/>
    <s v="UNHCR"/>
    <s v="WASH"/>
    <x v="1"/>
    <x v="8"/>
    <s v="# of FSM Site"/>
    <m/>
    <n v="3"/>
    <s v="completed"/>
    <s v="Chittagong"/>
    <s v="Cox's Bazar"/>
    <x v="1"/>
    <s v="Whykong"/>
    <s v="Camp 21"/>
    <x v="1"/>
    <d v="2022-12-01T00:00:00"/>
    <x v="0"/>
    <m/>
    <m/>
    <m/>
    <m/>
    <m/>
    <s v="Md. Khorshed Alam"/>
    <s v="8801711085171"/>
    <s v="alamm@unhcr.org"/>
    <s v="UNHCR-BRAC"/>
  </r>
  <r>
    <n v="5376"/>
    <s v="UNHCR"/>
    <s v="BRAC"/>
    <s v="UNHCR"/>
    <s v="WASH"/>
    <x v="1"/>
    <x v="2"/>
    <s v="# of FSM Site"/>
    <m/>
    <n v="3"/>
    <s v="completed"/>
    <s v="Chittagong"/>
    <s v="Cox's Bazar"/>
    <x v="1"/>
    <s v="Whykong"/>
    <s v="Camp 21"/>
    <x v="1"/>
    <d v="2022-12-01T00:00:00"/>
    <x v="0"/>
    <m/>
    <m/>
    <m/>
    <m/>
    <m/>
    <s v="Md. Khorshed Alam"/>
    <s v="8801711085171"/>
    <s v="alamm@unhcr.org"/>
    <s v="UNHCR-BRAC"/>
  </r>
  <r>
    <n v="5377"/>
    <s v="UNHCR"/>
    <s v="BRAC"/>
    <s v="UNHCR"/>
    <s v="WASH"/>
    <x v="1"/>
    <x v="9"/>
    <s v="# of door"/>
    <m/>
    <n v="170"/>
    <s v="completed"/>
    <s v="Chittagong"/>
    <s v="Cox's Bazar"/>
    <x v="1"/>
    <s v="Whykong"/>
    <s v="Camp 21"/>
    <x v="1"/>
    <d v="2022-12-01T00:00:00"/>
    <x v="0"/>
    <m/>
    <m/>
    <m/>
    <m/>
    <m/>
    <s v="Md. Khorshed Alam"/>
    <s v="8801711085171"/>
    <s v="alamm@unhcr.org"/>
    <s v="UNHCR-BRAC"/>
  </r>
  <r>
    <n v="5378"/>
    <s v="UNHCR"/>
    <s v="BRAC"/>
    <s v="UNHCR"/>
    <s v="WASH"/>
    <x v="1"/>
    <x v="3"/>
    <s v="# of door"/>
    <m/>
    <n v="180"/>
    <s v="completed"/>
    <s v="Chittagong"/>
    <s v="Cox's Bazar"/>
    <x v="1"/>
    <s v="Whykong"/>
    <s v="Camp 21"/>
    <x v="1"/>
    <d v="2022-12-01T00:00:00"/>
    <x v="0"/>
    <m/>
    <m/>
    <m/>
    <m/>
    <m/>
    <s v="Md. Khorshed Alam"/>
    <s v="8801711085171"/>
    <s v="alamm@unhcr.org"/>
    <s v="UNHCR-BRAC"/>
  </r>
  <r>
    <n v="5379"/>
    <s v="UNHCR"/>
    <s v="BRAC"/>
    <s v="UNHCR"/>
    <s v="WASH"/>
    <x v="2"/>
    <x v="10"/>
    <s v="# of HP sessions at community level"/>
    <m/>
    <n v="1187"/>
    <s v="completed"/>
    <s v="Chittagong"/>
    <s v="Cox's Bazar"/>
    <x v="1"/>
    <s v="Whykong"/>
    <s v="Camp 21"/>
    <x v="1"/>
    <d v="2022-12-01T00:00:00"/>
    <x v="0"/>
    <m/>
    <m/>
    <m/>
    <m/>
    <m/>
    <s v="Md. Khorshed Alam"/>
    <s v="8801711085171"/>
    <s v="alamm@unhcr.org"/>
    <s v="UNHCR-BRAC"/>
  </r>
  <r>
    <n v="5380"/>
    <s v="UNHCR"/>
    <s v="BRAC"/>
    <s v="UNHCR"/>
    <s v="WASH"/>
    <x v="2"/>
    <x v="4"/>
    <s v="# of HP sessions at HH level"/>
    <m/>
    <n v="2835"/>
    <s v="completed"/>
    <s v="Chittagong"/>
    <s v="Cox's Bazar"/>
    <x v="1"/>
    <s v="Whykong"/>
    <s v="Camp 21"/>
    <x v="1"/>
    <d v="2022-12-01T00:00:00"/>
    <x v="0"/>
    <m/>
    <m/>
    <m/>
    <m/>
    <m/>
    <s v="Md. Khorshed Alam"/>
    <s v="8801711085171"/>
    <s v="alamm@unhcr.org"/>
    <s v="UNHCR-BRAC"/>
  </r>
  <r>
    <n v="5381"/>
    <s v="UNHCR"/>
    <s v="BRAC"/>
    <s v="UNHCR"/>
    <s v="WASH"/>
    <x v="2"/>
    <x v="7"/>
    <s v="N/A"/>
    <m/>
    <n v="8"/>
    <s v="completed"/>
    <s v="Chittagong"/>
    <s v="Cox's Bazar"/>
    <x v="1"/>
    <s v="Whykong"/>
    <s v="Camp 21"/>
    <x v="1"/>
    <d v="2022-12-01T00:00:00"/>
    <x v="0"/>
    <m/>
    <m/>
    <m/>
    <m/>
    <s v="MEETINGS (# of Communities Consultation, Feedback Meeting ,Wash committee meeting, food vendor meetings, Imam meetings, Elite meetings, ERT meetings)"/>
    <s v="Md. Khorshed Alam"/>
    <s v="8801711085171"/>
    <s v="alamm@unhcr.org"/>
    <s v="UNHCR-BRAC"/>
  </r>
  <r>
    <n v="5382"/>
    <s v="UNHCR"/>
    <s v="BRAC"/>
    <s v="UNHCR"/>
    <s v="WASH"/>
    <x v="3"/>
    <x v="6"/>
    <s v="# of plant"/>
    <m/>
    <n v="1"/>
    <s v="completed"/>
    <s v="Chittagong"/>
    <s v="Cox's Bazar"/>
    <x v="1"/>
    <s v="Whykong"/>
    <s v="Camp 21"/>
    <x v="1"/>
    <d v="2022-12-01T00:00:00"/>
    <x v="0"/>
    <m/>
    <m/>
    <m/>
    <m/>
    <m/>
    <s v="Md. Khorshed Alam"/>
    <s v="8801711085171"/>
    <s v="alamm@unhcr.org"/>
    <s v="UNHCR-BRAC"/>
  </r>
  <r>
    <n v="5383"/>
    <s v="UNHCR"/>
    <s v="BRAC"/>
    <s v="UNHCR"/>
    <s v="WASH"/>
    <x v="0"/>
    <x v="0"/>
    <s v="# of tube well"/>
    <m/>
    <n v="153"/>
    <s v="completed"/>
    <s v="Chittagong"/>
    <s v="Cox's Bazar"/>
    <x v="0"/>
    <s v="Palong Khali"/>
    <s v="Camp 01E"/>
    <x v="2"/>
    <d v="2022-12-01T00:00:00"/>
    <x v="0"/>
    <m/>
    <m/>
    <m/>
    <m/>
    <m/>
    <s v="Md. Khorshed Alam"/>
    <s v="8801711085171"/>
    <s v="alamm@unhcr.org"/>
    <s v="UNHCR-BRAC"/>
  </r>
  <r>
    <n v="5384"/>
    <s v="UNHCR"/>
    <s v="BRAC"/>
    <s v="UNHCR"/>
    <s v="WASH"/>
    <x v="0"/>
    <x v="12"/>
    <s v="# of water network"/>
    <m/>
    <n v="9"/>
    <s v="completed"/>
    <s v="Chittagong"/>
    <s v="Cox's Bazar"/>
    <x v="0"/>
    <s v="Palong Khali"/>
    <s v="Camp 01E"/>
    <x v="2"/>
    <d v="2022-12-01T00:00:00"/>
    <x v="0"/>
    <m/>
    <m/>
    <m/>
    <m/>
    <m/>
    <s v="Md. Khorshed Alam"/>
    <s v="8801711085171"/>
    <s v="alamm@unhcr.org"/>
    <s v="UNHCR-BRAC"/>
  </r>
  <r>
    <n v="5385"/>
    <s v="UNHCR"/>
    <s v="BRAC"/>
    <s v="UNHCR"/>
    <s v="WASH"/>
    <x v="1"/>
    <x v="23"/>
    <s v="# of door "/>
    <m/>
    <n v="1"/>
    <s v="completed"/>
    <s v="Chittagong"/>
    <s v="Cox's Bazar"/>
    <x v="0"/>
    <s v="Palong Khali"/>
    <s v="Camp 01E"/>
    <x v="2"/>
    <d v="2022-12-01T00:00:00"/>
    <x v="0"/>
    <m/>
    <m/>
    <m/>
    <m/>
    <m/>
    <s v="Md. Khorshed Alam"/>
    <s v="8801711085171"/>
    <s v="alamm@unhcr.org"/>
    <s v="UNHCR-BRAC"/>
  </r>
  <r>
    <n v="5386"/>
    <s v="UNHCR"/>
    <s v="BRAC"/>
    <s v="UNHCR"/>
    <s v="WASH"/>
    <x v="0"/>
    <x v="0"/>
    <s v="# of tube well"/>
    <m/>
    <n v="8"/>
    <s v="completed"/>
    <s v="Chittagong"/>
    <s v="Cox's Bazar"/>
    <x v="0"/>
    <s v="Palong Khali"/>
    <s v="Camp 01E"/>
    <x v="2"/>
    <d v="2022-12-01T00:00:00"/>
    <x v="0"/>
    <m/>
    <m/>
    <m/>
    <m/>
    <m/>
    <s v="Md. Khorshed Alam"/>
    <s v="8801711085171"/>
    <s v="alamm@unhcr.org"/>
    <s v="UNHCR-BRAC"/>
  </r>
  <r>
    <n v="5387"/>
    <s v="UNHCR"/>
    <s v="BRAC"/>
    <s v="UNHCR"/>
    <s v="WASH"/>
    <x v="1"/>
    <x v="8"/>
    <s v="# of FSM Site"/>
    <m/>
    <n v="2"/>
    <s v="completed"/>
    <s v="Chittagong"/>
    <s v="Cox's Bazar"/>
    <x v="0"/>
    <s v="Palong Khali"/>
    <s v="Camp 01E"/>
    <x v="2"/>
    <d v="2022-12-01T00:00:00"/>
    <x v="0"/>
    <m/>
    <m/>
    <m/>
    <m/>
    <m/>
    <s v="Md. Khorshed Alam"/>
    <s v="8801711085171"/>
    <s v="alamm@unhcr.org"/>
    <s v="UNHCR-BRAC"/>
  </r>
  <r>
    <n v="5388"/>
    <s v="UNHCR"/>
    <s v="BRAC"/>
    <s v="UNHCR"/>
    <s v="WASH"/>
    <x v="1"/>
    <x v="9"/>
    <s v="# of door"/>
    <m/>
    <n v="22"/>
    <s v="completed"/>
    <s v="Chittagong"/>
    <s v="Cox's Bazar"/>
    <x v="0"/>
    <s v="Palong Khali"/>
    <s v="Camp 01E"/>
    <x v="2"/>
    <d v="2022-12-01T00:00:00"/>
    <x v="0"/>
    <m/>
    <m/>
    <m/>
    <m/>
    <m/>
    <s v="Md. Khorshed Alam"/>
    <s v="8801711085171"/>
    <s v="alamm@unhcr.org"/>
    <s v="UNHCR-BRAC"/>
  </r>
  <r>
    <n v="5389"/>
    <s v="UNHCR"/>
    <s v="BRAC"/>
    <s v="UNHCR"/>
    <s v="WASH"/>
    <x v="1"/>
    <x v="3"/>
    <s v="# of door"/>
    <m/>
    <n v="222"/>
    <s v="completed"/>
    <s v="Chittagong"/>
    <s v="Cox's Bazar"/>
    <x v="0"/>
    <s v="Palong Khali"/>
    <s v="Camp 01E"/>
    <x v="2"/>
    <d v="2022-12-01T00:00:00"/>
    <x v="0"/>
    <m/>
    <m/>
    <m/>
    <m/>
    <m/>
    <s v="Md. Khorshed Alam"/>
    <s v="8801711085171"/>
    <s v="alamm@unhcr.org"/>
    <s v="UNHCR-BRAC"/>
  </r>
  <r>
    <n v="5390"/>
    <s v="UNHCR"/>
    <s v="BRAC"/>
    <s v="UNHCR"/>
    <s v="WASH"/>
    <x v="2"/>
    <x v="10"/>
    <s v="# of HP sessions at community level"/>
    <m/>
    <n v="1209"/>
    <s v="completed"/>
    <s v="Chittagong"/>
    <s v="Cox's Bazar"/>
    <x v="0"/>
    <s v="Palong Khali"/>
    <s v="Camp 01E"/>
    <x v="2"/>
    <d v="2022-12-01T00:00:00"/>
    <x v="0"/>
    <m/>
    <m/>
    <m/>
    <m/>
    <m/>
    <s v="Md. Khorshed Alam"/>
    <s v="8801711085171"/>
    <s v="alamm@unhcr.org"/>
    <s v="UNHCR-BRAC"/>
  </r>
  <r>
    <n v="5391"/>
    <s v="UNHCR"/>
    <s v="BRAC"/>
    <s v="UNHCR"/>
    <s v="WASH"/>
    <x v="2"/>
    <x v="4"/>
    <s v="# of HP sessions at HH level"/>
    <m/>
    <n v="3464"/>
    <s v="completed"/>
    <s v="Chittagong"/>
    <s v="Cox's Bazar"/>
    <x v="0"/>
    <s v="Palong Khali"/>
    <s v="Camp 01E"/>
    <x v="2"/>
    <d v="2022-12-01T00:00:00"/>
    <x v="0"/>
    <m/>
    <m/>
    <m/>
    <m/>
    <m/>
    <s v="Md. Khorshed Alam"/>
    <s v="8801711085171"/>
    <s v="alamm@unhcr.org"/>
    <s v="UNHCR-BRAC"/>
  </r>
  <r>
    <n v="5392"/>
    <s v="UNHCR"/>
    <s v="BRAC"/>
    <s v="UNHCR"/>
    <s v="WASH"/>
    <x v="2"/>
    <x v="7"/>
    <s v="N/A"/>
    <m/>
    <n v="10"/>
    <s v="completed"/>
    <s v="Chittagong"/>
    <s v="Cox's Bazar"/>
    <x v="0"/>
    <s v="Palong Khali"/>
    <s v="Camp 01E"/>
    <x v="2"/>
    <d v="2022-12-01T00:00:00"/>
    <x v="0"/>
    <m/>
    <m/>
    <m/>
    <m/>
    <m/>
    <s v="Md. Khorshed Alam"/>
    <s v="8801711085171"/>
    <s v="alamm@unhcr.org"/>
    <s v="UNHCR-BRAC"/>
  </r>
  <r>
    <n v="5393"/>
    <s v="UNHCR"/>
    <s v="BRAC"/>
    <s v="UNHCR"/>
    <s v="WASH"/>
    <x v="3"/>
    <x v="5"/>
    <s v="# of campaign per camp "/>
    <m/>
    <n v="1"/>
    <s v="completed"/>
    <s v="Chittagong"/>
    <s v="Cox's Bazar"/>
    <x v="0"/>
    <s v="Palong Khali"/>
    <s v="Camp 01E"/>
    <x v="2"/>
    <d v="2022-12-01T00:00:00"/>
    <x v="0"/>
    <m/>
    <m/>
    <m/>
    <m/>
    <m/>
    <s v="Md. Khorshed Alam"/>
    <s v="8801711085171"/>
    <s v="alamm@unhcr.org"/>
    <s v="UNHCR-BRAC"/>
  </r>
  <r>
    <n v="5394"/>
    <s v="UNHCR"/>
    <s v="BRAC"/>
    <s v="UNHCR"/>
    <s v="WASH"/>
    <x v="3"/>
    <x v="6"/>
    <s v="# of plant"/>
    <m/>
    <n v="1"/>
    <s v="completed"/>
    <s v="Chittagong"/>
    <s v="Cox's Bazar"/>
    <x v="0"/>
    <s v="Palong Khali"/>
    <s v="Camp 01E"/>
    <x v="2"/>
    <d v="2022-12-01T00:00:00"/>
    <x v="0"/>
    <m/>
    <m/>
    <m/>
    <m/>
    <m/>
    <s v="Md. Khorshed Alam"/>
    <s v="8801711085171"/>
    <s v="alamm@unhcr.org"/>
    <s v="UNHCR-BRAC"/>
  </r>
  <r>
    <n v="5395"/>
    <s v="UNHCR"/>
    <s v="BRAC"/>
    <s v="UNHCR"/>
    <s v="WASH"/>
    <x v="0"/>
    <x v="0"/>
    <s v="# of tube well"/>
    <m/>
    <n v="185"/>
    <s v="completed"/>
    <s v="Chittagong"/>
    <s v="Cox's Bazar"/>
    <x v="0"/>
    <s v="Palong Khali"/>
    <s v="Camp 01W"/>
    <x v="2"/>
    <d v="2022-12-01T00:00:00"/>
    <x v="0"/>
    <m/>
    <m/>
    <m/>
    <m/>
    <m/>
    <s v="Md. Khorshed Alam"/>
    <s v="8801711085171"/>
    <s v="alamm@unhcr.org"/>
    <s v="UNHCR-BRAC"/>
  </r>
  <r>
    <n v="5396"/>
    <s v="UNHCR"/>
    <s v="BRAC"/>
    <s v="UNHCR"/>
    <s v="WASH"/>
    <x v="0"/>
    <x v="12"/>
    <s v="# of water network"/>
    <m/>
    <n v="4"/>
    <s v="completed"/>
    <s v="Chittagong"/>
    <s v="Cox's Bazar"/>
    <x v="0"/>
    <s v="Palong Khali"/>
    <s v="Camp 01W"/>
    <x v="2"/>
    <d v="2022-12-01T00:00:00"/>
    <x v="0"/>
    <m/>
    <m/>
    <m/>
    <m/>
    <m/>
    <s v="Md. Khorshed Alam"/>
    <s v="8801711085171"/>
    <s v="alamm@unhcr.org"/>
    <s v="UNHCR-BRAC"/>
  </r>
  <r>
    <n v="5397"/>
    <s v="UNHCR"/>
    <s v="BRAC"/>
    <s v="UNHCR"/>
    <s v="WASH"/>
    <x v="0"/>
    <x v="0"/>
    <s v="# of tube well"/>
    <m/>
    <n v="33"/>
    <s v="completed"/>
    <s v="Chittagong"/>
    <s v="Cox's Bazar"/>
    <x v="0"/>
    <s v="Palong Khali"/>
    <s v="Camp 01W"/>
    <x v="2"/>
    <d v="2022-12-01T00:00:00"/>
    <x v="0"/>
    <m/>
    <m/>
    <m/>
    <m/>
    <m/>
    <s v="Md. Khorshed Alam"/>
    <s v="8801711085171"/>
    <s v="alamm@unhcr.org"/>
    <s v="UNHCR-BRAC"/>
  </r>
  <r>
    <n v="5398"/>
    <s v="UNHCR"/>
    <s v="BRAC"/>
    <s v="UNHCR"/>
    <s v="WASH"/>
    <x v="1"/>
    <x v="8"/>
    <s v="# of FSM Site"/>
    <m/>
    <n v="4"/>
    <s v="completed"/>
    <s v="Chittagong"/>
    <s v="Cox's Bazar"/>
    <x v="0"/>
    <s v="Palong Khali"/>
    <s v="Camp 01W"/>
    <x v="2"/>
    <d v="2022-12-01T00:00:00"/>
    <x v="0"/>
    <m/>
    <m/>
    <m/>
    <m/>
    <m/>
    <s v="Md. Khorshed Alam"/>
    <s v="8801711085171"/>
    <s v="alamm@unhcr.org"/>
    <s v="UNHCR-BRAC"/>
  </r>
  <r>
    <n v="5399"/>
    <s v="UNHCR"/>
    <s v="BRAC"/>
    <s v="UNHCR"/>
    <s v="WASH"/>
    <x v="1"/>
    <x v="2"/>
    <s v="# of FSM Site"/>
    <m/>
    <n v="2"/>
    <s v="completed"/>
    <s v="Chittagong"/>
    <s v="Cox's Bazar"/>
    <x v="0"/>
    <s v="Palong Khali"/>
    <s v="Camp 01W"/>
    <x v="2"/>
    <d v="2022-12-01T00:00:00"/>
    <x v="0"/>
    <m/>
    <m/>
    <m/>
    <m/>
    <m/>
    <s v="Md. Khorshed Alam"/>
    <s v="8801711085171"/>
    <s v="alamm@unhcr.org"/>
    <s v="UNHCR-BRAC"/>
  </r>
  <r>
    <n v="5400"/>
    <s v="UNHCR"/>
    <s v="BRAC"/>
    <s v="UNHCR"/>
    <s v="WASH"/>
    <x v="1"/>
    <x v="9"/>
    <s v="# of door"/>
    <m/>
    <n v="109"/>
    <s v="completed"/>
    <s v="Chittagong"/>
    <s v="Cox's Bazar"/>
    <x v="0"/>
    <s v="Palong Khali"/>
    <s v="Camp 01W"/>
    <x v="2"/>
    <d v="2022-12-01T00:00:00"/>
    <x v="0"/>
    <m/>
    <m/>
    <m/>
    <m/>
    <m/>
    <s v="Md. Khorshed Alam"/>
    <s v="8801711085171"/>
    <s v="alamm@unhcr.org"/>
    <s v="UNHCR-BRAC"/>
  </r>
  <r>
    <n v="5401"/>
    <s v="UNHCR"/>
    <s v="BRAC"/>
    <s v="UNHCR"/>
    <s v="WASH"/>
    <x v="1"/>
    <x v="3"/>
    <s v="# of door"/>
    <m/>
    <n v="272"/>
    <s v="completed"/>
    <s v="Chittagong"/>
    <s v="Cox's Bazar"/>
    <x v="0"/>
    <s v="Palong Khali"/>
    <s v="Camp 01W"/>
    <x v="2"/>
    <d v="2022-12-01T00:00:00"/>
    <x v="0"/>
    <m/>
    <m/>
    <m/>
    <m/>
    <m/>
    <s v="Md. Khorshed Alam"/>
    <s v="8801711085171"/>
    <s v="alamm@unhcr.org"/>
    <s v="UNHCR-BRAC"/>
  </r>
  <r>
    <n v="5402"/>
    <s v="UNHCR"/>
    <s v="BRAC"/>
    <s v="UNHCR"/>
    <s v="WASH"/>
    <x v="2"/>
    <x v="10"/>
    <s v="# of HP sessions at community level"/>
    <m/>
    <n v="1468"/>
    <s v="completed"/>
    <s v="Chittagong"/>
    <s v="Cox's Bazar"/>
    <x v="0"/>
    <s v="Palong Khali"/>
    <s v="Camp 01W"/>
    <x v="2"/>
    <d v="2022-12-01T00:00:00"/>
    <x v="0"/>
    <m/>
    <m/>
    <m/>
    <m/>
    <m/>
    <s v="Md. Khorshed Alam"/>
    <s v="8801711085171"/>
    <s v="alamm@unhcr.org"/>
    <s v="UNHCR-BRAC"/>
  </r>
  <r>
    <n v="5403"/>
    <s v="UNHCR"/>
    <s v="BRAC"/>
    <s v="UNHCR"/>
    <s v="WASH"/>
    <x v="2"/>
    <x v="4"/>
    <s v="# of HP sessions at HH level"/>
    <m/>
    <n v="4376"/>
    <s v="completed"/>
    <s v="Chittagong"/>
    <s v="Cox's Bazar"/>
    <x v="0"/>
    <s v="Palong Khali"/>
    <s v="Camp 01W"/>
    <x v="2"/>
    <d v="2022-12-01T00:00:00"/>
    <x v="0"/>
    <m/>
    <m/>
    <m/>
    <m/>
    <m/>
    <s v="Md. Khorshed Alam"/>
    <s v="8801711085171"/>
    <s v="alamm@unhcr.org"/>
    <s v="UNHCR-BRAC"/>
  </r>
  <r>
    <n v="5404"/>
    <s v="UNHCR"/>
    <s v="BRAC"/>
    <s v="UNHCR"/>
    <s v="WASH"/>
    <x v="2"/>
    <x v="21"/>
    <s v="# of handwashing station"/>
    <m/>
    <n v="1"/>
    <s v="completed"/>
    <s v="Chittagong"/>
    <s v="Cox's Bazar"/>
    <x v="0"/>
    <s v="Palong Khali"/>
    <s v="Camp 01W"/>
    <x v="2"/>
    <d v="2022-12-01T00:00:00"/>
    <x v="0"/>
    <m/>
    <m/>
    <m/>
    <m/>
    <m/>
    <s v="Md. Khorshed Alam"/>
    <s v="8801711085171"/>
    <s v="alamm@unhcr.org"/>
    <s v="UNHCR-BRAC"/>
  </r>
  <r>
    <n v="5405"/>
    <s v="UNHCR"/>
    <s v="BRAC"/>
    <s v="UNHCR"/>
    <s v="WASH"/>
    <x v="2"/>
    <x v="7"/>
    <s v="N/A"/>
    <m/>
    <n v="14"/>
    <s v="completed"/>
    <s v="Chittagong"/>
    <s v="Cox's Bazar"/>
    <x v="0"/>
    <s v="Palong Khali"/>
    <s v="Camp 01W"/>
    <x v="2"/>
    <d v="2022-12-01T00:00:00"/>
    <x v="0"/>
    <m/>
    <m/>
    <m/>
    <m/>
    <m/>
    <s v="Md. Khorshed Alam"/>
    <s v="8801711085171"/>
    <s v="alamm@unhcr.org"/>
    <s v="UNHCR-BRAC"/>
  </r>
  <r>
    <n v="5406"/>
    <s v="UNHCR"/>
    <s v="BRAC"/>
    <s v="UNHCR"/>
    <s v="WASH"/>
    <x v="3"/>
    <x v="5"/>
    <s v="# of campaign per camp "/>
    <m/>
    <n v="1"/>
    <s v="completed"/>
    <s v="Chittagong"/>
    <s v="Cox's Bazar"/>
    <x v="0"/>
    <s v="Palong Khali"/>
    <s v="Camp 01W"/>
    <x v="2"/>
    <d v="2022-12-01T00:00:00"/>
    <x v="0"/>
    <m/>
    <m/>
    <m/>
    <m/>
    <m/>
    <s v="Md. Khorshed Alam"/>
    <s v="8801711085171"/>
    <s v="alamm@unhcr.org"/>
    <s v="UNHCR-BRAC"/>
  </r>
  <r>
    <n v="5407"/>
    <s v="UNHCR"/>
    <s v="BRAC"/>
    <s v="UNHCR"/>
    <s v="WASH"/>
    <x v="3"/>
    <x v="6"/>
    <s v="# of plant"/>
    <m/>
    <n v="1"/>
    <s v="completed"/>
    <s v="Chittagong"/>
    <s v="Cox's Bazar"/>
    <x v="0"/>
    <s v="Palong Khali"/>
    <s v="Camp 01W"/>
    <x v="2"/>
    <d v="2022-12-01T00:00:00"/>
    <x v="0"/>
    <m/>
    <m/>
    <m/>
    <m/>
    <m/>
    <s v="Md. Khorshed Alam"/>
    <s v="8801711085171"/>
    <s v="alamm@unhcr.org"/>
    <s v="UNHCR-BRAC"/>
  </r>
  <r>
    <n v="5408"/>
    <s v="UNHCR"/>
    <s v="BRAC"/>
    <s v="UNHCR"/>
    <s v="WASH"/>
    <x v="0"/>
    <x v="0"/>
    <s v="# of tube well"/>
    <m/>
    <n v="10"/>
    <s v="completed"/>
    <s v="Chittagong"/>
    <s v="Cox's Bazar"/>
    <x v="0"/>
    <s v="Palong Khali"/>
    <s v="Camp 02E"/>
    <x v="2"/>
    <d v="2022-12-01T00:00:00"/>
    <x v="0"/>
    <m/>
    <m/>
    <m/>
    <m/>
    <m/>
    <s v="Md. Khorshed Alam"/>
    <s v="8801711085171"/>
    <s v="alamm@unhcr.org"/>
    <s v="UNHCR-BRAC"/>
  </r>
  <r>
    <n v="5409"/>
    <s v="UNHCR"/>
    <s v="BRAC"/>
    <s v="UNHCR"/>
    <s v="WASH"/>
    <x v="1"/>
    <x v="8"/>
    <s v="# of FSM Site"/>
    <m/>
    <n v="8"/>
    <s v="completed"/>
    <s v="Chittagong"/>
    <s v="Cox's Bazar"/>
    <x v="0"/>
    <s v="Palong Khali"/>
    <s v="Camp 02E"/>
    <x v="2"/>
    <d v="2022-12-01T00:00:00"/>
    <x v="0"/>
    <m/>
    <m/>
    <m/>
    <m/>
    <m/>
    <s v="Md. Khorshed Alam"/>
    <s v="8801711085171"/>
    <s v="alamm@unhcr.org"/>
    <s v="UNHCR-BRAC"/>
  </r>
  <r>
    <n v="5410"/>
    <s v="UNHCR"/>
    <s v="BRAC"/>
    <s v="UNHCR"/>
    <s v="WASH"/>
    <x v="1"/>
    <x v="9"/>
    <s v="# of door"/>
    <m/>
    <n v="4"/>
    <s v="completed"/>
    <s v="Chittagong"/>
    <s v="Cox's Bazar"/>
    <x v="0"/>
    <s v="Palong Khali"/>
    <s v="Camp 02E"/>
    <x v="2"/>
    <d v="2022-12-01T00:00:00"/>
    <x v="0"/>
    <m/>
    <m/>
    <m/>
    <m/>
    <m/>
    <s v="Md. Khorshed Alam"/>
    <s v="8801711085171"/>
    <s v="alamm@unhcr.org"/>
    <s v="UNHCR-BRAC"/>
  </r>
  <r>
    <n v="5411"/>
    <s v="UNHCR"/>
    <s v="BRAC"/>
    <s v="UNHCR"/>
    <s v="WASH"/>
    <x v="1"/>
    <x v="3"/>
    <s v="# of door"/>
    <m/>
    <n v="300"/>
    <s v="completed"/>
    <s v="Chittagong"/>
    <s v="Cox's Bazar"/>
    <x v="0"/>
    <s v="Palong Khali"/>
    <s v="Camp 02E"/>
    <x v="2"/>
    <d v="2022-12-01T00:00:00"/>
    <x v="0"/>
    <m/>
    <m/>
    <m/>
    <m/>
    <m/>
    <s v="Md. Khorshed Alam"/>
    <s v="8801711085171"/>
    <s v="alamm@unhcr.org"/>
    <s v="UNHCR-BRAC"/>
  </r>
  <r>
    <n v="5412"/>
    <s v="UNHCR"/>
    <s v="BRAC"/>
    <s v="UNHCR"/>
    <s v="WASH"/>
    <x v="2"/>
    <x v="10"/>
    <s v="# of HP sessions at community level"/>
    <m/>
    <n v="540"/>
    <s v="completed"/>
    <s v="Chittagong"/>
    <s v="Cox's Bazar"/>
    <x v="0"/>
    <s v="Palong Khali"/>
    <s v="Camp 02E"/>
    <x v="2"/>
    <d v="2022-12-01T00:00:00"/>
    <x v="0"/>
    <m/>
    <m/>
    <m/>
    <m/>
    <m/>
    <s v="Md. Khorshed Alam"/>
    <s v="8801711085171"/>
    <s v="alamm@unhcr.org"/>
    <s v="UNHCR-BRAC"/>
  </r>
  <r>
    <n v="5413"/>
    <s v="UNHCR"/>
    <s v="BRAC"/>
    <s v="UNHCR"/>
    <s v="WASH"/>
    <x v="2"/>
    <x v="4"/>
    <s v="# of HP sessions at HH level"/>
    <m/>
    <n v="1924"/>
    <s v="completed"/>
    <s v="Chittagong"/>
    <s v="Cox's Bazar"/>
    <x v="0"/>
    <s v="Palong Khali"/>
    <s v="Camp 02E"/>
    <x v="2"/>
    <d v="2022-12-01T00:00:00"/>
    <x v="0"/>
    <m/>
    <m/>
    <m/>
    <m/>
    <m/>
    <s v="Md. Khorshed Alam"/>
    <s v="8801711085171"/>
    <s v="alamm@unhcr.org"/>
    <s v="UNHCR-BRAC"/>
  </r>
  <r>
    <n v="5414"/>
    <s v="UNHCR"/>
    <s v="BRAC"/>
    <s v="UNHCR"/>
    <s v="WASH"/>
    <x v="2"/>
    <x v="7"/>
    <s v="N/A"/>
    <m/>
    <n v="11"/>
    <s v="completed"/>
    <s v="Chittagong"/>
    <s v="Cox's Bazar"/>
    <x v="0"/>
    <s v="Palong Khali"/>
    <s v="Camp 02E"/>
    <x v="2"/>
    <d v="2022-12-01T00:00:00"/>
    <x v="0"/>
    <m/>
    <m/>
    <m/>
    <m/>
    <m/>
    <s v="Md. Khorshed Alam"/>
    <s v="8801711085171"/>
    <s v="alamm@unhcr.org"/>
    <s v="UNHCR-BRAC"/>
  </r>
  <r>
    <n v="5415"/>
    <s v="UNHCR"/>
    <s v="BRAC"/>
    <s v="UNHCR"/>
    <s v="WASH"/>
    <x v="3"/>
    <x v="5"/>
    <s v="# of campaign per camp "/>
    <m/>
    <n v="1"/>
    <s v="completed"/>
    <s v="Chittagong"/>
    <s v="Cox's Bazar"/>
    <x v="0"/>
    <s v="Palong Khali"/>
    <s v="Camp 02E"/>
    <x v="2"/>
    <d v="2022-12-01T00:00:00"/>
    <x v="0"/>
    <m/>
    <m/>
    <m/>
    <m/>
    <m/>
    <s v="Md. Khorshed Alam"/>
    <s v="8801711085171"/>
    <s v="alamm@unhcr.org"/>
    <s v="UNHCR-BRAC"/>
  </r>
  <r>
    <n v="5416"/>
    <s v="UNHCR"/>
    <s v="BRAC"/>
    <s v="UNHCR"/>
    <s v="WASH"/>
    <x v="3"/>
    <x v="6"/>
    <s v="# of plant"/>
    <m/>
    <n v="1"/>
    <s v="completed"/>
    <s v="Chittagong"/>
    <s v="Cox's Bazar"/>
    <x v="0"/>
    <s v="Palong Khali"/>
    <s v="Camp 02E"/>
    <x v="2"/>
    <d v="2022-12-01T00:00:00"/>
    <x v="0"/>
    <m/>
    <m/>
    <m/>
    <m/>
    <m/>
    <s v="Md. Khorshed Alam"/>
    <s v="8801711085171"/>
    <s v="alamm@unhcr.org"/>
    <s v="UNHCR-BRAC"/>
  </r>
  <r>
    <n v="5417"/>
    <s v="UNHCR"/>
    <s v="BRAC"/>
    <s v="UNHCR"/>
    <s v="WASH"/>
    <x v="0"/>
    <x v="0"/>
    <s v="# of tube well"/>
    <m/>
    <n v="179"/>
    <s v="completed"/>
    <s v="Chittagong"/>
    <s v="Cox's Bazar"/>
    <x v="0"/>
    <s v="Palong Khali"/>
    <s v="Camp 03"/>
    <x v="2"/>
    <d v="2022-12-01T00:00:00"/>
    <x v="0"/>
    <m/>
    <m/>
    <m/>
    <m/>
    <m/>
    <s v="Md. Khorshed Alam"/>
    <s v="8801711085171"/>
    <s v="alamm@unhcr.org"/>
    <s v="UNHCR-BRAC"/>
  </r>
  <r>
    <n v="5418"/>
    <s v="UNHCR"/>
    <s v="BRAC"/>
    <s v="UNHCR"/>
    <s v="WASH"/>
    <x v="0"/>
    <x v="12"/>
    <s v="# of water network"/>
    <m/>
    <n v="2"/>
    <s v="completed"/>
    <s v="Chittagong"/>
    <s v="Cox's Bazar"/>
    <x v="0"/>
    <s v="Palong Khali"/>
    <s v="Camp 03"/>
    <x v="2"/>
    <d v="2022-12-01T00:00:00"/>
    <x v="0"/>
    <m/>
    <m/>
    <m/>
    <m/>
    <m/>
    <s v="Md. Khorshed Alam"/>
    <s v="8801711085171"/>
    <s v="alamm@unhcr.org"/>
    <s v="UNHCR-BRAC"/>
  </r>
  <r>
    <n v="5419"/>
    <s v="UNHCR"/>
    <s v="BRAC"/>
    <s v="UNHCR"/>
    <s v="WASH"/>
    <x v="0"/>
    <x v="0"/>
    <s v="# of tube well"/>
    <m/>
    <n v="35"/>
    <s v="completed"/>
    <s v="Chittagong"/>
    <s v="Cox's Bazar"/>
    <x v="0"/>
    <s v="Palong Khali"/>
    <s v="Camp 03"/>
    <x v="2"/>
    <d v="2022-12-01T00:00:00"/>
    <x v="0"/>
    <m/>
    <m/>
    <m/>
    <m/>
    <m/>
    <s v="Md. Khorshed Alam"/>
    <s v="8801711085171"/>
    <s v="alamm@unhcr.org"/>
    <s v="UNHCR-BRAC"/>
  </r>
  <r>
    <n v="5420"/>
    <s v="UNHCR"/>
    <s v="BRAC"/>
    <s v="UNHCR"/>
    <s v="WASH"/>
    <x v="1"/>
    <x v="9"/>
    <s v="# of door"/>
    <m/>
    <n v="88"/>
    <s v="completed"/>
    <s v="Chittagong"/>
    <s v="Cox's Bazar"/>
    <x v="0"/>
    <s v="Palong Khali"/>
    <s v="Camp 03"/>
    <x v="2"/>
    <d v="2022-12-01T00:00:00"/>
    <x v="0"/>
    <m/>
    <m/>
    <m/>
    <m/>
    <m/>
    <s v="Md. Khorshed Alam"/>
    <s v="8801711085171"/>
    <s v="alamm@unhcr.org"/>
    <s v="UNHCR-BRAC"/>
  </r>
  <r>
    <n v="5421"/>
    <s v="UNHCR"/>
    <s v="BRAC"/>
    <s v="UNHCR"/>
    <s v="WASH"/>
    <x v="1"/>
    <x v="3"/>
    <s v="# of door"/>
    <m/>
    <n v="391"/>
    <s v="completed"/>
    <s v="Chittagong"/>
    <s v="Cox's Bazar"/>
    <x v="0"/>
    <s v="Palong Khali"/>
    <s v="Camp 03"/>
    <x v="2"/>
    <d v="2022-12-01T00:00:00"/>
    <x v="0"/>
    <m/>
    <m/>
    <m/>
    <m/>
    <m/>
    <s v="Md. Khorshed Alam"/>
    <s v="8801711085171"/>
    <s v="alamm@unhcr.org"/>
    <s v="UNHCR-BRAC"/>
  </r>
  <r>
    <n v="5422"/>
    <s v="UNHCR"/>
    <s v="BRAC"/>
    <s v="UNHCR"/>
    <s v="WASH"/>
    <x v="2"/>
    <x v="10"/>
    <s v="# of HP sessions at community level"/>
    <m/>
    <n v="2324"/>
    <s v="completed"/>
    <s v="Chittagong"/>
    <s v="Cox's Bazar"/>
    <x v="0"/>
    <s v="Palong Khali"/>
    <s v="Camp 03"/>
    <x v="2"/>
    <d v="2022-12-01T00:00:00"/>
    <x v="0"/>
    <m/>
    <m/>
    <m/>
    <m/>
    <m/>
    <s v="Md. Khorshed Alam"/>
    <s v="8801711085171"/>
    <s v="alamm@unhcr.org"/>
    <s v="UNHCR-BRAC"/>
  </r>
  <r>
    <n v="5423"/>
    <s v="UNHCR"/>
    <s v="BRAC"/>
    <s v="UNHCR"/>
    <s v="WASH"/>
    <x v="2"/>
    <x v="4"/>
    <s v="# of HP sessions at HH level"/>
    <m/>
    <n v="6382"/>
    <s v="completed"/>
    <s v="Chittagong"/>
    <s v="Cox's Bazar"/>
    <x v="0"/>
    <s v="Palong Khali"/>
    <s v="Camp 03"/>
    <x v="2"/>
    <d v="2022-12-01T00:00:00"/>
    <x v="0"/>
    <m/>
    <m/>
    <m/>
    <m/>
    <m/>
    <s v="Md. Khorshed Alam"/>
    <s v="8801711085171"/>
    <s v="alamm@unhcr.org"/>
    <s v="UNHCR-BRAC"/>
  </r>
  <r>
    <n v="5424"/>
    <s v="UNHCR"/>
    <s v="BRAC"/>
    <s v="UNHCR"/>
    <s v="WASH"/>
    <x v="2"/>
    <x v="7"/>
    <s v="N/A"/>
    <m/>
    <n v="19"/>
    <s v="completed"/>
    <s v="Chittagong"/>
    <s v="Cox's Bazar"/>
    <x v="0"/>
    <s v="Palong Khali"/>
    <s v="Camp 03"/>
    <x v="2"/>
    <d v="2022-12-01T00:00:00"/>
    <x v="0"/>
    <m/>
    <m/>
    <m/>
    <m/>
    <m/>
    <s v="Md. Khorshed Alam"/>
    <s v="8801711085171"/>
    <s v="alamm@unhcr.org"/>
    <s v="UNHCR-BRAC"/>
  </r>
  <r>
    <n v="5425"/>
    <s v="UNHCR"/>
    <s v="BRAC"/>
    <s v="UNHCR"/>
    <s v="WASH"/>
    <x v="3"/>
    <x v="5"/>
    <s v="# of campaign per camp "/>
    <m/>
    <n v="1"/>
    <s v="completed"/>
    <s v="Chittagong"/>
    <s v="Cox's Bazar"/>
    <x v="0"/>
    <s v="Palong Khali"/>
    <s v="Camp 03"/>
    <x v="2"/>
    <d v="2022-12-01T00:00:00"/>
    <x v="0"/>
    <m/>
    <m/>
    <m/>
    <m/>
    <m/>
    <s v="Md. Khorshed Alam"/>
    <s v="8801711085171"/>
    <s v="alamm@unhcr.org"/>
    <s v="UNHCR-BRAC"/>
  </r>
  <r>
    <n v="5426"/>
    <s v="UNHCR"/>
    <s v="BRAC"/>
    <s v="UNHCR"/>
    <s v="WASH"/>
    <x v="0"/>
    <x v="0"/>
    <s v="# of tube well"/>
    <m/>
    <n v="21"/>
    <s v="completed"/>
    <s v="Chittagong"/>
    <s v="Cox's Bazar"/>
    <x v="0"/>
    <s v="Palong Khali"/>
    <s v="Camp 04 Extension"/>
    <x v="2"/>
    <d v="2022-12-01T00:00:00"/>
    <x v="0"/>
    <m/>
    <m/>
    <m/>
    <m/>
    <m/>
    <s v="Md. Khorshed Alam"/>
    <s v="8801711085171"/>
    <s v="alamm@unhcr.org"/>
    <s v="UNHCR-BRAC"/>
  </r>
  <r>
    <n v="5427"/>
    <s v="UNHCR"/>
    <s v="BRAC"/>
    <s v="UNHCR"/>
    <s v="WASH"/>
    <x v="0"/>
    <x v="12"/>
    <s v="# of water network"/>
    <m/>
    <n v="2"/>
    <s v="completed"/>
    <s v="Chittagong"/>
    <s v="Cox's Bazar"/>
    <x v="0"/>
    <s v="Palong Khali"/>
    <s v="Camp 04 Extension"/>
    <x v="2"/>
    <d v="2022-12-01T00:00:00"/>
    <x v="0"/>
    <m/>
    <m/>
    <m/>
    <m/>
    <m/>
    <s v="Md. Khorshed Alam"/>
    <s v="8801711085171"/>
    <s v="alamm@unhcr.org"/>
    <s v="UNHCR-BRAC"/>
  </r>
  <r>
    <n v="5428"/>
    <s v="UNHCR"/>
    <s v="BRAC"/>
    <s v="UNHCR"/>
    <s v="WASH"/>
    <x v="0"/>
    <x v="0"/>
    <s v="# of tube well"/>
    <m/>
    <n v="22"/>
    <s v="completed"/>
    <s v="Chittagong"/>
    <s v="Cox's Bazar"/>
    <x v="0"/>
    <s v="Palong Khali"/>
    <s v="Camp 04 Extension"/>
    <x v="2"/>
    <d v="2022-12-01T00:00:00"/>
    <x v="0"/>
    <m/>
    <m/>
    <m/>
    <m/>
    <m/>
    <s v="Md. Khorshed Alam"/>
    <s v="8801711085171"/>
    <s v="alamm@unhcr.org"/>
    <s v="UNHCR-BRAC"/>
  </r>
  <r>
    <n v="5429"/>
    <s v="UNHCR"/>
    <s v="BRAC"/>
    <s v="UNHCR"/>
    <s v="WASH"/>
    <x v="1"/>
    <x v="9"/>
    <s v="# of door"/>
    <m/>
    <n v="43"/>
    <s v="completed"/>
    <s v="Chittagong"/>
    <s v="Cox's Bazar"/>
    <x v="0"/>
    <s v="Palong Khali"/>
    <s v="Camp 04 Extension"/>
    <x v="2"/>
    <d v="2022-12-01T00:00:00"/>
    <x v="0"/>
    <m/>
    <m/>
    <m/>
    <m/>
    <m/>
    <s v="Md. Khorshed Alam"/>
    <s v="8801711085171"/>
    <s v="alamm@unhcr.org"/>
    <s v="UNHCR-BRAC"/>
  </r>
  <r>
    <n v="5430"/>
    <s v="UNHCR"/>
    <s v="BRAC"/>
    <s v="UNHCR"/>
    <s v="WASH"/>
    <x v="1"/>
    <x v="3"/>
    <s v="# of door"/>
    <m/>
    <n v="92"/>
    <s v="completed"/>
    <s v="Chittagong"/>
    <s v="Cox's Bazar"/>
    <x v="0"/>
    <s v="Palong Khali"/>
    <s v="Camp 04 Extension"/>
    <x v="2"/>
    <d v="2022-12-01T00:00:00"/>
    <x v="0"/>
    <m/>
    <m/>
    <m/>
    <m/>
    <m/>
    <s v="Md. Khorshed Alam"/>
    <s v="8801711085171"/>
    <s v="alamm@unhcr.org"/>
    <s v="UNHCR-BRAC"/>
  </r>
  <r>
    <n v="5431"/>
    <s v="UNHCR"/>
    <s v="BRAC"/>
    <s v="UNHCR"/>
    <s v="WASH"/>
    <x v="2"/>
    <x v="10"/>
    <s v="# of HP sessions at community level"/>
    <m/>
    <n v="463"/>
    <s v="completed"/>
    <s v="Chittagong"/>
    <s v="Cox's Bazar"/>
    <x v="0"/>
    <s v="Palong Khali"/>
    <s v="Camp 04 Extension"/>
    <x v="2"/>
    <d v="2022-12-01T00:00:00"/>
    <x v="0"/>
    <m/>
    <m/>
    <m/>
    <m/>
    <m/>
    <s v="Md. Khorshed Alam"/>
    <s v="8801711085171"/>
    <s v="alamm@unhcr.org"/>
    <s v="UNHCR-BRAC"/>
  </r>
  <r>
    <n v="5432"/>
    <s v="UNHCR"/>
    <s v="BRAC"/>
    <s v="UNHCR"/>
    <s v="WASH"/>
    <x v="2"/>
    <x v="4"/>
    <s v="# of HP sessions at HH level"/>
    <m/>
    <n v="1245"/>
    <s v="completed"/>
    <s v="Chittagong"/>
    <s v="Cox's Bazar"/>
    <x v="0"/>
    <s v="Palong Khali"/>
    <s v="Camp 04 Extension"/>
    <x v="2"/>
    <d v="2022-12-01T00:00:00"/>
    <x v="0"/>
    <m/>
    <m/>
    <m/>
    <m/>
    <m/>
    <s v="Md. Khorshed Alam"/>
    <s v="8801711085171"/>
    <s v="alamm@unhcr.org"/>
    <s v="UNHCR-BRAC"/>
  </r>
  <r>
    <n v="5433"/>
    <s v="UNHCR"/>
    <s v="BRAC"/>
    <s v="UNHCR"/>
    <s v="WASH"/>
    <x v="2"/>
    <x v="7"/>
    <s v="N/A"/>
    <m/>
    <n v="11"/>
    <s v="completed"/>
    <s v="Chittagong"/>
    <s v="Cox's Bazar"/>
    <x v="0"/>
    <s v="Palong Khali"/>
    <s v="Camp 04 Extension"/>
    <x v="2"/>
    <d v="2022-12-01T00:00:00"/>
    <x v="0"/>
    <m/>
    <m/>
    <m/>
    <m/>
    <m/>
    <s v="Md. Khorshed Alam"/>
    <s v="8801711085171"/>
    <s v="alamm@unhcr.org"/>
    <s v="UNHCR-BRAC"/>
  </r>
  <r>
    <n v="5434"/>
    <s v="UNHCR"/>
    <s v="BRAC"/>
    <s v="UNHCR"/>
    <s v="WASH"/>
    <x v="3"/>
    <x v="5"/>
    <s v="# of campaign per camp "/>
    <m/>
    <n v="1"/>
    <s v="completed"/>
    <s v="Chittagong"/>
    <s v="Cox's Bazar"/>
    <x v="0"/>
    <s v="Palong Khali"/>
    <s v="Camp 04 Extension"/>
    <x v="2"/>
    <d v="2022-12-01T00:00:00"/>
    <x v="0"/>
    <m/>
    <m/>
    <m/>
    <m/>
    <m/>
    <s v="Md. Khorshed Alam"/>
    <s v="8801711085171"/>
    <s v="alamm@unhcr.org"/>
    <s v="UNHCR-BRAC"/>
  </r>
  <r>
    <n v="5435"/>
    <s v="UNHCR"/>
    <s v="BRAC"/>
    <s v="UNHCR"/>
    <s v="WASH"/>
    <x v="3"/>
    <x v="6"/>
    <s v="# of plant"/>
    <m/>
    <n v="1"/>
    <s v="completed"/>
    <s v="Chittagong"/>
    <s v="Cox's Bazar"/>
    <x v="0"/>
    <s v="Palong Khali"/>
    <s v="Camp 04 Extension"/>
    <x v="2"/>
    <d v="2022-12-01T00:00:00"/>
    <x v="0"/>
    <m/>
    <m/>
    <m/>
    <m/>
    <m/>
    <s v="Md. Khorshed Alam"/>
    <s v="8801711085171"/>
    <s v="alamm@unhcr.org"/>
    <s v="UNHCR-BRAC"/>
  </r>
  <r>
    <n v="5436"/>
    <s v="UNHCR"/>
    <s v="BRAC"/>
    <s v="UNHCR"/>
    <s v="WASH"/>
    <x v="0"/>
    <x v="0"/>
    <s v="# of tube well"/>
    <m/>
    <n v="42"/>
    <s v="completed"/>
    <s v="Chittagong"/>
    <s v="Cox's Bazar"/>
    <x v="1"/>
    <s v="Whykong"/>
    <s v="Camp 21"/>
    <x v="2"/>
    <d v="2022-12-01T00:00:00"/>
    <x v="0"/>
    <m/>
    <m/>
    <m/>
    <m/>
    <m/>
    <s v="Md. Khorshed Alam"/>
    <s v="8801711085171"/>
    <s v="alamm@unhcr.org"/>
    <s v="UNHCR-BRAC"/>
  </r>
  <r>
    <n v="5437"/>
    <s v="UNHCR"/>
    <s v="BRAC"/>
    <s v="UNHCR"/>
    <s v="WASH"/>
    <x v="0"/>
    <x v="26"/>
    <s v="# of tube well"/>
    <m/>
    <n v="2"/>
    <s v="completed"/>
    <s v="Chittagong"/>
    <s v="Cox's Bazar"/>
    <x v="1"/>
    <s v="Whykong"/>
    <s v="Camp 21"/>
    <x v="2"/>
    <d v="2022-12-01T00:00:00"/>
    <x v="0"/>
    <m/>
    <m/>
    <m/>
    <m/>
    <m/>
    <s v="Md. Khorshed Alam"/>
    <s v="8801711085171"/>
    <s v="alamm@unhcr.org"/>
    <s v="UNHCR-BRAC"/>
  </r>
  <r>
    <n v="5438"/>
    <s v="UNHCR"/>
    <s v="BRAC"/>
    <s v="UNHCR"/>
    <s v="WASH"/>
    <x v="0"/>
    <x v="12"/>
    <s v="# of water network"/>
    <m/>
    <n v="9"/>
    <s v="completed"/>
    <s v="Chittagong"/>
    <s v="Cox's Bazar"/>
    <x v="1"/>
    <s v="Whykong"/>
    <s v="Camp 21"/>
    <x v="2"/>
    <d v="2022-12-01T00:00:00"/>
    <x v="0"/>
    <m/>
    <m/>
    <m/>
    <m/>
    <m/>
    <s v="Md. Khorshed Alam"/>
    <s v="8801711085171"/>
    <s v="alamm@unhcr.org"/>
    <s v="UNHCR-BRAC"/>
  </r>
  <r>
    <n v="5439"/>
    <s v="UNHCR"/>
    <s v="BRAC"/>
    <s v="UNHCR"/>
    <s v="WASH"/>
    <x v="1"/>
    <x v="23"/>
    <s v="# of door "/>
    <m/>
    <n v="1"/>
    <s v="completed"/>
    <s v="Chittagong"/>
    <s v="Cox's Bazar"/>
    <x v="1"/>
    <s v="Whykong"/>
    <s v="Camp 21"/>
    <x v="2"/>
    <d v="2022-12-01T00:00:00"/>
    <x v="0"/>
    <m/>
    <m/>
    <m/>
    <m/>
    <m/>
    <s v="Md. Khorshed Alam"/>
    <s v="8801711085171"/>
    <s v="alamm@unhcr.org"/>
    <s v="UNHCR-BRAC"/>
  </r>
  <r>
    <n v="5440"/>
    <s v="UNHCR"/>
    <s v="BRAC"/>
    <s v="UNHCR"/>
    <s v="WASH"/>
    <x v="0"/>
    <x v="0"/>
    <s v="# of tube well"/>
    <m/>
    <n v="23"/>
    <s v="completed"/>
    <s v="Chittagong"/>
    <s v="Cox's Bazar"/>
    <x v="1"/>
    <s v="Whykong"/>
    <s v="Camp 21"/>
    <x v="2"/>
    <d v="2022-12-01T00:00:00"/>
    <x v="0"/>
    <m/>
    <m/>
    <m/>
    <m/>
    <m/>
    <s v="Md. Khorshed Alam"/>
    <s v="8801711085171"/>
    <s v="alamm@unhcr.org"/>
    <s v="UNHCR-BRAC"/>
  </r>
  <r>
    <n v="5441"/>
    <s v="UNHCR"/>
    <s v="BRAC"/>
    <s v="UNHCR"/>
    <s v="WASH"/>
    <x v="1"/>
    <x v="8"/>
    <s v="# of FSM Site"/>
    <m/>
    <n v="3"/>
    <s v="completed"/>
    <s v="Chittagong"/>
    <s v="Cox's Bazar"/>
    <x v="1"/>
    <s v="Whykong"/>
    <s v="Camp 21"/>
    <x v="2"/>
    <d v="2022-12-01T00:00:00"/>
    <x v="0"/>
    <m/>
    <m/>
    <m/>
    <m/>
    <m/>
    <s v="Md. Khorshed Alam"/>
    <s v="8801711085171"/>
    <s v="alamm@unhcr.org"/>
    <s v="UNHCR-BRAC"/>
  </r>
  <r>
    <n v="5442"/>
    <s v="UNHCR"/>
    <s v="BRAC"/>
    <s v="UNHCR"/>
    <s v="WASH"/>
    <x v="1"/>
    <x v="9"/>
    <s v="# of door"/>
    <m/>
    <n v="58"/>
    <s v="completed"/>
    <s v="Chittagong"/>
    <s v="Cox's Bazar"/>
    <x v="1"/>
    <s v="Whykong"/>
    <s v="Camp 21"/>
    <x v="2"/>
    <d v="2022-12-01T00:00:00"/>
    <x v="0"/>
    <m/>
    <m/>
    <m/>
    <m/>
    <m/>
    <s v="Md. Khorshed Alam"/>
    <s v="8801711085171"/>
    <s v="alamm@unhcr.org"/>
    <s v="UNHCR-BRAC"/>
  </r>
  <r>
    <n v="5443"/>
    <s v="UNHCR"/>
    <s v="BRAC"/>
    <s v="UNHCR"/>
    <s v="WASH"/>
    <x v="1"/>
    <x v="3"/>
    <s v="# of door"/>
    <m/>
    <n v="219"/>
    <s v="completed"/>
    <s v="Chittagong"/>
    <s v="Cox's Bazar"/>
    <x v="1"/>
    <s v="Whykong"/>
    <s v="Camp 21"/>
    <x v="2"/>
    <d v="2022-12-01T00:00:00"/>
    <x v="0"/>
    <m/>
    <m/>
    <m/>
    <m/>
    <m/>
    <s v="Md. Khorshed Alam"/>
    <s v="8801711085171"/>
    <s v="alamm@unhcr.org"/>
    <s v="UNHCR-BRAC"/>
  </r>
  <r>
    <n v="5444"/>
    <s v="UNHCR"/>
    <s v="BRAC"/>
    <s v="UNHCR"/>
    <s v="WASH"/>
    <x v="2"/>
    <x v="10"/>
    <s v="# of HP sessions at community level"/>
    <m/>
    <n v="905"/>
    <s v="completed"/>
    <s v="Chittagong"/>
    <s v="Cox's Bazar"/>
    <x v="1"/>
    <s v="Whykong"/>
    <s v="Camp 21"/>
    <x v="2"/>
    <d v="2022-12-01T00:00:00"/>
    <x v="0"/>
    <m/>
    <m/>
    <m/>
    <m/>
    <m/>
    <s v="Md. Khorshed Alam"/>
    <s v="8801711085171"/>
    <s v="alamm@unhcr.org"/>
    <s v="UNHCR-BRAC"/>
  </r>
  <r>
    <n v="5445"/>
    <s v="UNHCR"/>
    <s v="BRAC"/>
    <s v="UNHCR"/>
    <s v="WASH"/>
    <x v="2"/>
    <x v="4"/>
    <s v="# of HP sessions at HH level"/>
    <m/>
    <n v="2350"/>
    <s v="completed"/>
    <s v="Chittagong"/>
    <s v="Cox's Bazar"/>
    <x v="1"/>
    <s v="Whykong"/>
    <s v="Camp 21"/>
    <x v="2"/>
    <d v="2022-12-01T00:00:00"/>
    <x v="0"/>
    <m/>
    <m/>
    <m/>
    <m/>
    <m/>
    <s v="Md. Khorshed Alam"/>
    <s v="8801711085171"/>
    <s v="alamm@unhcr.org"/>
    <s v="UNHCR-BRAC"/>
  </r>
  <r>
    <n v="5446"/>
    <s v="UNHCR"/>
    <s v="BRAC"/>
    <s v="UNHCR"/>
    <s v="WASH"/>
    <x v="2"/>
    <x v="7"/>
    <s v="N/A"/>
    <m/>
    <n v="16"/>
    <s v="completed"/>
    <s v="Chittagong"/>
    <s v="Cox's Bazar"/>
    <x v="1"/>
    <s v="Whykong"/>
    <s v="Camp 21"/>
    <x v="2"/>
    <d v="2022-12-01T00:00:00"/>
    <x v="0"/>
    <m/>
    <m/>
    <m/>
    <m/>
    <m/>
    <s v="Md. Khorshed Alam"/>
    <s v="8801711085171"/>
    <s v="alamm@unhcr.org"/>
    <s v="UNHCR-BRAC"/>
  </r>
  <r>
    <n v="5447"/>
    <s v="UNHCR"/>
    <s v="BRAC"/>
    <s v="UNHCR"/>
    <s v="WASH"/>
    <x v="3"/>
    <x v="5"/>
    <s v="# of campaign per camp "/>
    <m/>
    <n v="1"/>
    <s v="completed"/>
    <s v="Chittagong"/>
    <s v="Cox's Bazar"/>
    <x v="1"/>
    <s v="Whykong"/>
    <s v="Camp 21"/>
    <x v="2"/>
    <d v="2022-12-01T00:00:00"/>
    <x v="0"/>
    <m/>
    <m/>
    <m/>
    <m/>
    <m/>
    <s v="Md. Khorshed Alam"/>
    <s v="8801711085171"/>
    <s v="alamm@unhcr.org"/>
    <s v="UNHCR-BRAC"/>
  </r>
  <r>
    <n v="5448"/>
    <s v="UNHCR"/>
    <s v="BRAC"/>
    <s v="UNHCR"/>
    <s v="WASH"/>
    <x v="3"/>
    <x v="6"/>
    <s v="# of plant"/>
    <m/>
    <n v="1"/>
    <s v="completed"/>
    <s v="Chittagong"/>
    <s v="Cox's Bazar"/>
    <x v="1"/>
    <s v="Whykong"/>
    <s v="Camp 21"/>
    <x v="2"/>
    <d v="2022-12-01T00:00:00"/>
    <x v="0"/>
    <m/>
    <m/>
    <m/>
    <m/>
    <m/>
    <s v="Md. Khorshed Alam"/>
    <s v="8801711085171"/>
    <s v="alamm@unhcr.org"/>
    <s v="UNHCR-BRAC"/>
  </r>
  <r>
    <n v="5449"/>
    <s v="UNHCR"/>
    <s v="BRAC"/>
    <s v="UNHCR"/>
    <s v="WASH"/>
    <x v="0"/>
    <x v="0"/>
    <s v="# of tube well"/>
    <m/>
    <n v="1"/>
    <s v="completed"/>
    <s v="Chittagong"/>
    <s v="Cox's Bazar"/>
    <x v="0"/>
    <s v="Palong Khali"/>
    <s v="Camp 01E"/>
    <x v="3"/>
    <d v="2022-12-01T00:00:00"/>
    <x v="0"/>
    <m/>
    <m/>
    <m/>
    <m/>
    <m/>
    <s v="Md. Khorshed Alam"/>
    <s v="8801711085171"/>
    <s v="alamm@unhcr.org"/>
    <s v="UNHCR-BRAC"/>
  </r>
  <r>
    <n v="5450"/>
    <s v="UNHCR"/>
    <s v="BRAC"/>
    <s v="UNHCR"/>
    <s v="WASH"/>
    <x v="0"/>
    <x v="0"/>
    <s v="# of tube well"/>
    <m/>
    <n v="24"/>
    <s v="completed"/>
    <s v="Chittagong"/>
    <s v="Cox's Bazar"/>
    <x v="0"/>
    <s v="Palong Khali"/>
    <s v="Camp 01W"/>
    <x v="3"/>
    <d v="2022-12-01T00:00:00"/>
    <x v="0"/>
    <m/>
    <m/>
    <m/>
    <m/>
    <m/>
    <s v="Md. Khorshed Alam"/>
    <s v="8801711085171"/>
    <s v="alamm@unhcr.org"/>
    <s v="UNHCR-BRAC"/>
  </r>
  <r>
    <n v="5451"/>
    <s v="UNHCR"/>
    <s v="BRAC"/>
    <s v="UNHCR"/>
    <s v="WASH"/>
    <x v="0"/>
    <x v="0"/>
    <s v="# of tube well"/>
    <m/>
    <n v="4"/>
    <s v="completed"/>
    <s v="Chittagong"/>
    <s v="Cox's Bazar"/>
    <x v="0"/>
    <s v="Palong Khali"/>
    <s v="Camp 02E"/>
    <x v="3"/>
    <d v="2022-12-01T00:00:00"/>
    <x v="0"/>
    <m/>
    <m/>
    <m/>
    <m/>
    <m/>
    <s v="Md. Khorshed Alam"/>
    <s v="8801711085171"/>
    <s v="alamm@unhcr.org"/>
    <s v="UNHCR-BRAC"/>
  </r>
  <r>
    <n v="5452"/>
    <s v="UNHCR"/>
    <s v="BRAC"/>
    <s v="UNHCR"/>
    <s v="WASH"/>
    <x v="0"/>
    <x v="0"/>
    <s v="# of tube well"/>
    <m/>
    <n v="15"/>
    <s v="completed"/>
    <s v="Chittagong"/>
    <s v="Cox's Bazar"/>
    <x v="0"/>
    <s v="Palong Khali"/>
    <s v="Camp 03"/>
    <x v="3"/>
    <d v="2022-12-01T00:00:00"/>
    <x v="0"/>
    <m/>
    <m/>
    <m/>
    <m/>
    <m/>
    <s v="Md. Khorshed Alam"/>
    <s v="8801711085171"/>
    <s v="alamm@unhcr.org"/>
    <s v="UNHCR-BRAC"/>
  </r>
  <r>
    <n v="5453"/>
    <s v="UNHCR"/>
    <s v="BRAC"/>
    <s v="UNHCR"/>
    <s v="WASH"/>
    <x v="0"/>
    <x v="0"/>
    <s v="# of tube well"/>
    <m/>
    <n v="8"/>
    <s v="completed"/>
    <s v="Chittagong"/>
    <s v="Cox's Bazar"/>
    <x v="0"/>
    <s v="Palong Khali"/>
    <s v="Camp 04 Extension"/>
    <x v="3"/>
    <d v="2022-12-01T00:00:00"/>
    <x v="0"/>
    <m/>
    <m/>
    <m/>
    <m/>
    <m/>
    <s v="Md. Khorshed Alam"/>
    <s v="8801711085171"/>
    <s v="alamm@unhcr.org"/>
    <s v="UNHCR-BRAC"/>
  </r>
  <r>
    <n v="5454"/>
    <s v="UNHCR"/>
    <s v="BRAC"/>
    <s v="UNHCR"/>
    <s v="WASH"/>
    <x v="0"/>
    <x v="0"/>
    <s v="# of tube well"/>
    <m/>
    <n v="31"/>
    <s v="completed"/>
    <s v="Chittagong"/>
    <s v="Cox's Bazar"/>
    <x v="1"/>
    <s v="Whykong"/>
    <s v="Camp 21"/>
    <x v="3"/>
    <d v="2022-12-01T00:00:00"/>
    <x v="0"/>
    <m/>
    <m/>
    <m/>
    <m/>
    <m/>
    <s v="Md. Khorshed Alam"/>
    <s v="8801711085171"/>
    <s v="alamm@unhcr.org"/>
    <s v="UNHCR-BRAC"/>
  </r>
  <r>
    <n v="5455"/>
    <s v="UNHCR"/>
    <s v="BRAC"/>
    <s v="UNHCR"/>
    <s v="WASH"/>
    <x v="1"/>
    <x v="8"/>
    <s v="# of FSM Site"/>
    <m/>
    <n v="2"/>
    <s v="completed"/>
    <s v="Chittagong"/>
    <s v="Cox's Bazar"/>
    <x v="0"/>
    <s v="Palong Khali"/>
    <s v="Camp 01E"/>
    <x v="3"/>
    <d v="2022-12-01T00:00:00"/>
    <x v="0"/>
    <m/>
    <m/>
    <m/>
    <m/>
    <m/>
    <s v="Md. Khorshed Alam"/>
    <s v="8801711085171"/>
    <s v="alamm@unhcr.org"/>
    <s v="UNHCR-BRAC"/>
  </r>
  <r>
    <n v="5456"/>
    <s v="UNHCR"/>
    <s v="BRAC"/>
    <s v="UNHCR"/>
    <s v="WASH"/>
    <x v="1"/>
    <x v="8"/>
    <s v="# of FSM Site"/>
    <m/>
    <n v="4"/>
    <s v="completed"/>
    <s v="Chittagong"/>
    <s v="Cox's Bazar"/>
    <x v="0"/>
    <s v="Palong Khali"/>
    <s v="Camp 01W"/>
    <x v="3"/>
    <d v="2022-12-01T00:00:00"/>
    <x v="0"/>
    <m/>
    <m/>
    <m/>
    <m/>
    <m/>
    <s v="Md. Khorshed Alam"/>
    <s v="8801711085171"/>
    <s v="alamm@unhcr.org"/>
    <s v="UNHCR-BRAC"/>
  </r>
  <r>
    <n v="5457"/>
    <s v="UNHCR"/>
    <s v="BRAC"/>
    <s v="UNHCR"/>
    <s v="WASH"/>
    <x v="1"/>
    <x v="8"/>
    <s v="# of FSM Site"/>
    <m/>
    <n v="8"/>
    <s v="completed"/>
    <s v="Chittagong"/>
    <s v="Cox's Bazar"/>
    <x v="0"/>
    <s v="Palong Khali"/>
    <s v="Camp 02E"/>
    <x v="3"/>
    <d v="2022-12-01T00:00:00"/>
    <x v="0"/>
    <m/>
    <m/>
    <m/>
    <m/>
    <m/>
    <s v="Md. Khorshed Alam"/>
    <s v="8801711085171"/>
    <s v="alamm@unhcr.org"/>
    <s v="UNHCR-BRAC"/>
  </r>
  <r>
    <n v="5458"/>
    <s v="UNHCR"/>
    <s v="BRAC"/>
    <s v="UNHCR"/>
    <s v="WASH"/>
    <x v="1"/>
    <x v="8"/>
    <s v="# of FSM Site"/>
    <m/>
    <n v="3"/>
    <s v="completed"/>
    <s v="Chittagong"/>
    <s v="Cox's Bazar"/>
    <x v="1"/>
    <s v="Whykong"/>
    <s v="Camp 21"/>
    <x v="3"/>
    <d v="2022-12-01T00:00:00"/>
    <x v="0"/>
    <m/>
    <m/>
    <m/>
    <m/>
    <m/>
    <s v="Md. Khorshed Alam"/>
    <s v="8801711085171"/>
    <s v="alamm@unhcr.org"/>
    <s v="UNHCR-BRAC"/>
  </r>
  <r>
    <n v="5459"/>
    <s v="UNHCR"/>
    <s v="BRAC"/>
    <s v="UNHCR"/>
    <s v="WASH"/>
    <x v="1"/>
    <x v="3"/>
    <s v="# of door"/>
    <m/>
    <n v="221"/>
    <s v="completed"/>
    <s v="Chittagong"/>
    <s v="Cox's Bazar"/>
    <x v="0"/>
    <s v="Palong Khali"/>
    <s v="Camp 01E"/>
    <x v="3"/>
    <d v="2022-12-01T00:00:00"/>
    <x v="0"/>
    <m/>
    <m/>
    <m/>
    <m/>
    <m/>
    <s v="Md. Khorshed Alam"/>
    <s v="8801711085171"/>
    <s v="alamm@unhcr.org"/>
    <s v="UNHCR-BRAC"/>
  </r>
  <r>
    <n v="5460"/>
    <s v="UNHCR"/>
    <s v="BRAC"/>
    <s v="UNHCR"/>
    <s v="WASH"/>
    <x v="1"/>
    <x v="3"/>
    <s v="# of door"/>
    <m/>
    <n v="192"/>
    <s v="completed"/>
    <s v="Chittagong"/>
    <s v="Cox's Bazar"/>
    <x v="0"/>
    <s v="Palong Khali"/>
    <s v="Camp 01W"/>
    <x v="3"/>
    <d v="2022-12-01T00:00:00"/>
    <x v="0"/>
    <m/>
    <m/>
    <m/>
    <m/>
    <m/>
    <s v="Md. Khorshed Alam"/>
    <s v="8801711085171"/>
    <s v="alamm@unhcr.org"/>
    <s v="UNHCR-BRAC"/>
  </r>
  <r>
    <n v="5461"/>
    <s v="UNHCR"/>
    <s v="BRAC"/>
    <s v="UNHCR"/>
    <s v="WASH"/>
    <x v="1"/>
    <x v="3"/>
    <s v="# of door"/>
    <m/>
    <n v="266"/>
    <s v="completed"/>
    <s v="Chittagong"/>
    <s v="Cox's Bazar"/>
    <x v="0"/>
    <s v="Palong Khali"/>
    <s v="Camp 02E"/>
    <x v="3"/>
    <d v="2022-12-01T00:00:00"/>
    <x v="0"/>
    <m/>
    <m/>
    <m/>
    <m/>
    <m/>
    <s v="Md. Khorshed Alam"/>
    <s v="8801711085171"/>
    <s v="alamm@unhcr.org"/>
    <s v="UNHCR-BRAC"/>
  </r>
  <r>
    <n v="5462"/>
    <s v="UNHCR"/>
    <s v="BRAC"/>
    <s v="UNHCR"/>
    <s v="WASH"/>
    <x v="1"/>
    <x v="3"/>
    <s v="# of door"/>
    <m/>
    <n v="361"/>
    <s v="completed"/>
    <s v="Chittagong"/>
    <s v="Cox's Bazar"/>
    <x v="0"/>
    <s v="Palong Khali"/>
    <s v="Camp 03"/>
    <x v="3"/>
    <d v="2022-12-01T00:00:00"/>
    <x v="0"/>
    <m/>
    <m/>
    <m/>
    <m/>
    <m/>
    <s v="Md. Khorshed Alam"/>
    <s v="8801711085171"/>
    <s v="alamm@unhcr.org"/>
    <s v="UNHCR-BRAC"/>
  </r>
  <r>
    <n v="5463"/>
    <s v="UNHCR"/>
    <s v="BRAC"/>
    <s v="UNHCR"/>
    <s v="WASH"/>
    <x v="1"/>
    <x v="3"/>
    <s v="# of door"/>
    <m/>
    <n v="69"/>
    <s v="completed"/>
    <s v="Chittagong"/>
    <s v="Cox's Bazar"/>
    <x v="0"/>
    <s v="Palong Khali"/>
    <s v="Camp 04 Extension"/>
    <x v="3"/>
    <d v="2022-12-01T00:00:00"/>
    <x v="0"/>
    <m/>
    <m/>
    <m/>
    <m/>
    <m/>
    <s v="Md. Khorshed Alam"/>
    <s v="8801711085171"/>
    <s v="alamm@unhcr.org"/>
    <s v="UNHCR-BRAC"/>
  </r>
  <r>
    <n v="5464"/>
    <s v="UNHCR"/>
    <s v="BRAC"/>
    <s v="UNHCR"/>
    <s v="WASH"/>
    <x v="1"/>
    <x v="3"/>
    <s v="# of door"/>
    <m/>
    <n v="181"/>
    <s v="completed"/>
    <s v="Chittagong"/>
    <s v="Cox's Bazar"/>
    <x v="1"/>
    <s v="Whykong"/>
    <s v="Camp 21"/>
    <x v="3"/>
    <d v="2022-12-01T00:00:00"/>
    <x v="0"/>
    <m/>
    <m/>
    <m/>
    <m/>
    <m/>
    <s v="Md. Khorshed Alam"/>
    <s v="8801711085171"/>
    <s v="alamm@unhcr.org"/>
    <s v="UNHCR-BRAC"/>
  </r>
  <r>
    <n v="5465"/>
    <s v="UNHCR"/>
    <s v="BRAC"/>
    <s v="UNHCR"/>
    <s v="WASH"/>
    <x v="0"/>
    <x v="0"/>
    <s v="# of tube well"/>
    <m/>
    <n v="134"/>
    <s v="completed"/>
    <s v="Chittagong"/>
    <s v="Cox's Bazar"/>
    <x v="0"/>
    <s v="Palong Khali"/>
    <s v="Camp 01E"/>
    <x v="3"/>
    <d v="2022-12-01T00:00:00"/>
    <x v="0"/>
    <m/>
    <m/>
    <m/>
    <m/>
    <m/>
    <s v="Md. Khorshed Alam"/>
    <s v="8801711085171"/>
    <s v="alamm@unhcr.org"/>
    <s v="UNHCR-BRAC"/>
  </r>
  <r>
    <n v="5466"/>
    <s v="UNHCR"/>
    <s v="BRAC"/>
    <s v="UNHCR"/>
    <s v="WASH"/>
    <x v="0"/>
    <x v="12"/>
    <s v="# of water network"/>
    <m/>
    <n v="9"/>
    <s v="completed"/>
    <s v="Chittagong"/>
    <s v="Cox's Bazar"/>
    <x v="0"/>
    <s v="Palong Khali"/>
    <s v="Camp 01E"/>
    <x v="3"/>
    <d v="2022-12-01T00:00:00"/>
    <x v="0"/>
    <m/>
    <m/>
    <m/>
    <m/>
    <m/>
    <s v="Md. Khorshed Alam"/>
    <s v="8801711085171"/>
    <s v="alamm@unhcr.org"/>
    <s v="UNHCR-BRAC"/>
  </r>
  <r>
    <n v="5467"/>
    <s v="UNHCR"/>
    <s v="BRAC"/>
    <s v="UNHCR"/>
    <s v="WASH"/>
    <x v="2"/>
    <x v="10"/>
    <s v="# of HP sessions at community level"/>
    <m/>
    <n v="1150"/>
    <s v="completed"/>
    <s v="Chittagong"/>
    <s v="Cox's Bazar"/>
    <x v="0"/>
    <s v="Palong Khali"/>
    <s v="Camp 01E"/>
    <x v="3"/>
    <d v="2022-12-01T00:00:00"/>
    <x v="0"/>
    <m/>
    <m/>
    <m/>
    <m/>
    <m/>
    <s v="Md. Khorshed Alam"/>
    <s v="8801711085171"/>
    <s v="alamm@unhcr.org"/>
    <s v="UNHCR-BRAC"/>
  </r>
  <r>
    <n v="5468"/>
    <s v="UNHCR"/>
    <s v="BRAC"/>
    <s v="UNHCR"/>
    <s v="WASH"/>
    <x v="2"/>
    <x v="4"/>
    <s v="# of HP sessions at HH level"/>
    <m/>
    <n v="3110"/>
    <s v="completed"/>
    <s v="Chittagong"/>
    <s v="Cox's Bazar"/>
    <x v="0"/>
    <s v="Palong Khali"/>
    <s v="Camp 01E"/>
    <x v="3"/>
    <d v="2022-12-01T00:00:00"/>
    <x v="0"/>
    <m/>
    <m/>
    <m/>
    <m/>
    <m/>
    <s v="Md. Khorshed Alam"/>
    <s v="8801711085171"/>
    <s v="alamm@unhcr.org"/>
    <s v="UNHCR-BRAC"/>
  </r>
  <r>
    <n v="5469"/>
    <s v="UNHCR"/>
    <s v="BRAC"/>
    <s v="UNHCR"/>
    <s v="WASH"/>
    <x v="2"/>
    <x v="7"/>
    <s v="N/A"/>
    <m/>
    <n v="8"/>
    <s v="completed"/>
    <s v="Chittagong"/>
    <s v="Cox's Bazar"/>
    <x v="0"/>
    <s v="Palong Khali"/>
    <s v="Camp 01E"/>
    <x v="3"/>
    <d v="2022-12-01T00:00:00"/>
    <x v="0"/>
    <m/>
    <m/>
    <m/>
    <m/>
    <s v="MEETINGS (# OF MEETINGS)"/>
    <s v="Md. Khorshed Alam"/>
    <s v="8801711085171"/>
    <s v="alamm@unhcr.org"/>
    <s v="UNHCR-BRAC"/>
  </r>
  <r>
    <n v="5470"/>
    <s v="UNHCR"/>
    <s v="BRAC"/>
    <s v="UNHCR"/>
    <s v="WASH"/>
    <x v="3"/>
    <x v="6"/>
    <s v="# of plant"/>
    <m/>
    <n v="1"/>
    <s v="completed"/>
    <s v="Chittagong"/>
    <s v="Cox's Bazar"/>
    <x v="0"/>
    <s v="Palong Khali"/>
    <s v="Camp 01E"/>
    <x v="3"/>
    <d v="2022-12-01T00:00:00"/>
    <x v="0"/>
    <m/>
    <m/>
    <m/>
    <m/>
    <m/>
    <s v="Md. Khorshed Alam"/>
    <s v="8801711085171"/>
    <s v="alamm@unhcr.org"/>
    <s v="UNHCR-BRAC"/>
  </r>
  <r>
    <n v="5471"/>
    <s v="UNHCR"/>
    <s v="BRAC"/>
    <s v="UNHCR"/>
    <s v="WASH"/>
    <x v="0"/>
    <x v="0"/>
    <s v="# of tube well"/>
    <m/>
    <n v="119"/>
    <s v="completed"/>
    <s v="Chittagong"/>
    <s v="Cox's Bazar"/>
    <x v="0"/>
    <s v="Palong Khali"/>
    <s v="Camp 01W"/>
    <x v="3"/>
    <d v="2022-12-01T00:00:00"/>
    <x v="0"/>
    <m/>
    <m/>
    <m/>
    <m/>
    <m/>
    <s v="Md. Khorshed Alam"/>
    <s v="8801711085171"/>
    <s v="alamm@unhcr.org"/>
    <s v="UNHCR-BRAC"/>
  </r>
  <r>
    <n v="5472"/>
    <s v="UNHCR"/>
    <s v="BRAC"/>
    <s v="UNHCR"/>
    <s v="WASH"/>
    <x v="0"/>
    <x v="26"/>
    <s v="# of tube well"/>
    <m/>
    <n v="3"/>
    <s v="completed"/>
    <s v="Chittagong"/>
    <s v="Cox's Bazar"/>
    <x v="0"/>
    <s v="Palong Khali"/>
    <s v="Camp 01W"/>
    <x v="3"/>
    <d v="2022-12-01T00:00:00"/>
    <x v="0"/>
    <m/>
    <m/>
    <m/>
    <m/>
    <m/>
    <s v="Md. Khorshed Alam"/>
    <s v="8801711085171"/>
    <s v="alamm@unhcr.org"/>
    <s v="UNHCR-BRAC"/>
  </r>
  <r>
    <n v="5473"/>
    <s v="UNHCR"/>
    <s v="BRAC"/>
    <s v="UNHCR"/>
    <s v="WASH"/>
    <x v="0"/>
    <x v="12"/>
    <s v="# of water network"/>
    <m/>
    <n v="4"/>
    <s v="completed"/>
    <s v="Chittagong"/>
    <s v="Cox's Bazar"/>
    <x v="0"/>
    <s v="Palong Khali"/>
    <s v="Camp 01W"/>
    <x v="3"/>
    <d v="2022-12-01T00:00:00"/>
    <x v="0"/>
    <m/>
    <m/>
    <m/>
    <m/>
    <m/>
    <s v="Md. Khorshed Alam"/>
    <s v="8801711085171"/>
    <s v="alamm@unhcr.org"/>
    <s v="UNHCR-BRAC"/>
  </r>
  <r>
    <n v="5474"/>
    <s v="UNHCR"/>
    <s v="BRAC"/>
    <s v="UNHCR"/>
    <s v="WASH"/>
    <x v="2"/>
    <x v="10"/>
    <s v="# of HP sessions at community level"/>
    <m/>
    <n v="1240"/>
    <s v="completed"/>
    <s v="Chittagong"/>
    <s v="Cox's Bazar"/>
    <x v="0"/>
    <s v="Palong Khali"/>
    <s v="Camp 01W"/>
    <x v="3"/>
    <d v="2022-12-01T00:00:00"/>
    <x v="0"/>
    <m/>
    <m/>
    <m/>
    <m/>
    <m/>
    <s v="Md. Khorshed Alam"/>
    <s v="8801711085171"/>
    <s v="alamm@unhcr.org"/>
    <s v="UNHCR-BRAC"/>
  </r>
  <r>
    <n v="5475"/>
    <s v="UNHCR"/>
    <s v="BRAC"/>
    <s v="UNHCR"/>
    <s v="WASH"/>
    <x v="2"/>
    <x v="4"/>
    <s v="# of HP sessions at HH level"/>
    <m/>
    <n v="4244"/>
    <s v="completed"/>
    <s v="Chittagong"/>
    <s v="Cox's Bazar"/>
    <x v="0"/>
    <s v="Palong Khali"/>
    <s v="Camp 01W"/>
    <x v="3"/>
    <d v="2022-12-01T00:00:00"/>
    <x v="0"/>
    <m/>
    <m/>
    <m/>
    <m/>
    <m/>
    <s v="Md. Khorshed Alam"/>
    <s v="8801711085171"/>
    <s v="alamm@unhcr.org"/>
    <s v="UNHCR-BRAC"/>
  </r>
  <r>
    <n v="5476"/>
    <s v="UNHCR"/>
    <s v="BRAC"/>
    <s v="UNHCR"/>
    <s v="WASH"/>
    <x v="2"/>
    <x v="7"/>
    <s v="N/A"/>
    <m/>
    <n v="10"/>
    <s v="completed"/>
    <s v="Chittagong"/>
    <s v="Cox's Bazar"/>
    <x v="0"/>
    <s v="Palong Khali"/>
    <s v="Camp 01W"/>
    <x v="3"/>
    <d v="2022-12-01T00:00:00"/>
    <x v="0"/>
    <m/>
    <m/>
    <m/>
    <m/>
    <s v="MEETINGS (# OF MEETINGS)"/>
    <s v="Md. Khorshed Alam"/>
    <s v="8801711085171"/>
    <s v="alamm@unhcr.org"/>
    <s v="UNHCR-BRAC"/>
  </r>
  <r>
    <n v="5477"/>
    <s v="UNHCR"/>
    <s v="BRAC"/>
    <s v="UNHCR"/>
    <s v="WASH"/>
    <x v="3"/>
    <x v="6"/>
    <s v="# of plant"/>
    <m/>
    <n v="1"/>
    <s v="completed"/>
    <s v="Chittagong"/>
    <s v="Cox's Bazar"/>
    <x v="0"/>
    <s v="Palong Khali"/>
    <s v="Camp 01W"/>
    <x v="3"/>
    <d v="2022-12-01T00:00:00"/>
    <x v="0"/>
    <m/>
    <m/>
    <m/>
    <m/>
    <m/>
    <s v="Md. Khorshed Alam"/>
    <s v="8801711085171"/>
    <s v="alamm@unhcr.org"/>
    <s v="UNHCR-BRAC"/>
  </r>
  <r>
    <n v="5478"/>
    <s v="UNHCR"/>
    <s v="BRAC"/>
    <s v="UNHCR"/>
    <s v="WASH"/>
    <x v="0"/>
    <x v="0"/>
    <s v="# of tube well"/>
    <m/>
    <n v="84"/>
    <s v="completed"/>
    <s v="Chittagong"/>
    <s v="Cox's Bazar"/>
    <x v="0"/>
    <s v="Palong Khali"/>
    <s v="Camp 02E"/>
    <x v="3"/>
    <d v="2022-12-01T00:00:00"/>
    <x v="0"/>
    <m/>
    <m/>
    <m/>
    <m/>
    <m/>
    <s v="Md. Khorshed Alam"/>
    <s v="8801711085171"/>
    <s v="alamm@unhcr.org"/>
    <s v="UNHCR-BRAC"/>
  </r>
  <r>
    <n v="5479"/>
    <s v="UNHCR"/>
    <s v="BRAC"/>
    <s v="UNHCR"/>
    <s v="WASH"/>
    <x v="2"/>
    <x v="10"/>
    <s v="# of HP sessions at community level"/>
    <m/>
    <n v="1095"/>
    <s v="completed"/>
    <s v="Chittagong"/>
    <s v="Cox's Bazar"/>
    <x v="0"/>
    <s v="Palong Khali"/>
    <s v="Camp 02E"/>
    <x v="3"/>
    <d v="2022-12-01T00:00:00"/>
    <x v="0"/>
    <m/>
    <m/>
    <m/>
    <m/>
    <m/>
    <s v="Md. Khorshed Alam"/>
    <s v="8801711085171"/>
    <s v="alamm@unhcr.org"/>
    <s v="UNHCR-BRAC"/>
  </r>
  <r>
    <n v="5480"/>
    <s v="UNHCR"/>
    <s v="BRAC"/>
    <s v="UNHCR"/>
    <s v="WASH"/>
    <x v="2"/>
    <x v="4"/>
    <s v="# of HP sessions at HH level"/>
    <m/>
    <n v="2901"/>
    <s v="completed"/>
    <s v="Chittagong"/>
    <s v="Cox's Bazar"/>
    <x v="0"/>
    <s v="Palong Khali"/>
    <s v="Camp 02E"/>
    <x v="3"/>
    <d v="2022-12-01T00:00:00"/>
    <x v="0"/>
    <m/>
    <m/>
    <m/>
    <m/>
    <m/>
    <s v="Md. Khorshed Alam"/>
    <s v="8801711085171"/>
    <s v="alamm@unhcr.org"/>
    <s v="UNHCR-BRAC"/>
  </r>
  <r>
    <n v="5481"/>
    <s v="UNHCR"/>
    <s v="BRAC"/>
    <s v="UNHCR"/>
    <s v="WASH"/>
    <x v="2"/>
    <x v="7"/>
    <s v="N/A"/>
    <m/>
    <n v="9"/>
    <s v="completed"/>
    <s v="Chittagong"/>
    <s v="Cox's Bazar"/>
    <x v="0"/>
    <s v="Palong Khali"/>
    <s v="Camp 02E"/>
    <x v="3"/>
    <d v="2022-12-01T00:00:00"/>
    <x v="0"/>
    <m/>
    <m/>
    <m/>
    <m/>
    <s v="MEETINGS (# OF MEETINGS)"/>
    <s v="Md. Khorshed Alam"/>
    <s v="8801711085171"/>
    <s v="alamm@unhcr.org"/>
    <s v="UNHCR-BRAC"/>
  </r>
  <r>
    <n v="5482"/>
    <s v="UNHCR"/>
    <s v="BRAC"/>
    <s v="UNHCR"/>
    <s v="WASH"/>
    <x v="3"/>
    <x v="5"/>
    <s v="# of campaign per camp "/>
    <m/>
    <n v="1"/>
    <s v="completed"/>
    <s v="Chittagong"/>
    <s v="Cox's Bazar"/>
    <x v="0"/>
    <s v="Palong Khali"/>
    <s v="Camp 02E"/>
    <x v="3"/>
    <d v="2022-12-01T00:00:00"/>
    <x v="0"/>
    <m/>
    <m/>
    <m/>
    <m/>
    <m/>
    <s v="Md. Khorshed Alam"/>
    <s v="8801711085171"/>
    <s v="alamm@unhcr.org"/>
    <s v="UNHCR-BRAC"/>
  </r>
  <r>
    <n v="5483"/>
    <s v="UNHCR"/>
    <s v="BRAC"/>
    <s v="UNHCR"/>
    <s v="WASH"/>
    <x v="3"/>
    <x v="6"/>
    <s v="# of plant"/>
    <m/>
    <n v="1"/>
    <s v="completed"/>
    <s v="Chittagong"/>
    <s v="Cox's Bazar"/>
    <x v="0"/>
    <s v="Palong Khali"/>
    <s v="Camp 02E"/>
    <x v="3"/>
    <d v="2022-12-01T00:00:00"/>
    <x v="0"/>
    <m/>
    <m/>
    <m/>
    <m/>
    <m/>
    <s v="Md. Khorshed Alam"/>
    <s v="8801711085171"/>
    <s v="alamm@unhcr.org"/>
    <s v="UNHCR-BRAC"/>
  </r>
  <r>
    <n v="5484"/>
    <s v="UNHCR"/>
    <s v="BRAC"/>
    <s v="UNHCR"/>
    <s v="WASH"/>
    <x v="0"/>
    <x v="0"/>
    <s v="# of tube well"/>
    <m/>
    <n v="161"/>
    <s v="completed"/>
    <s v="Chittagong"/>
    <s v="Cox's Bazar"/>
    <x v="0"/>
    <s v="Palong Khali"/>
    <s v="Camp 03"/>
    <x v="3"/>
    <d v="2022-12-01T00:00:00"/>
    <x v="0"/>
    <m/>
    <m/>
    <m/>
    <m/>
    <m/>
    <s v="Md. Khorshed Alam"/>
    <s v="8801711085171"/>
    <s v="alamm@unhcr.org"/>
    <s v="UNHCR-BRAC"/>
  </r>
  <r>
    <n v="5485"/>
    <s v="UNHCR"/>
    <s v="BRAC"/>
    <s v="UNHCR"/>
    <s v="WASH"/>
    <x v="0"/>
    <x v="12"/>
    <s v="# of water network"/>
    <m/>
    <n v="2"/>
    <s v="completed"/>
    <s v="Chittagong"/>
    <s v="Cox's Bazar"/>
    <x v="0"/>
    <s v="Palong Khali"/>
    <s v="Camp 03"/>
    <x v="3"/>
    <d v="2022-12-01T00:00:00"/>
    <x v="0"/>
    <m/>
    <m/>
    <m/>
    <m/>
    <m/>
    <s v="Md. Khorshed Alam"/>
    <s v="8801711085171"/>
    <s v="alamm@unhcr.org"/>
    <s v="UNHCR-BRAC"/>
  </r>
  <r>
    <n v="5486"/>
    <s v="UNHCR"/>
    <s v="BRAC"/>
    <s v="UNHCR"/>
    <s v="WASH"/>
    <x v="2"/>
    <x v="10"/>
    <s v="# of HP sessions at community level"/>
    <m/>
    <n v="2319"/>
    <s v="completed"/>
    <s v="Chittagong"/>
    <s v="Cox's Bazar"/>
    <x v="0"/>
    <s v="Palong Khali"/>
    <s v="Camp 03"/>
    <x v="3"/>
    <d v="2022-12-01T00:00:00"/>
    <x v="0"/>
    <m/>
    <m/>
    <m/>
    <m/>
    <m/>
    <s v="Md. Khorshed Alam"/>
    <s v="8801711085171"/>
    <s v="alamm@unhcr.org"/>
    <s v="UNHCR-BRAC"/>
  </r>
  <r>
    <n v="5487"/>
    <s v="UNHCR"/>
    <s v="BRAC"/>
    <s v="UNHCR"/>
    <s v="WASH"/>
    <x v="2"/>
    <x v="4"/>
    <s v="# of HP sessions at HH level"/>
    <m/>
    <n v="6406"/>
    <s v="completed"/>
    <s v="Chittagong"/>
    <s v="Cox's Bazar"/>
    <x v="0"/>
    <s v="Palong Khali"/>
    <s v="Camp 03"/>
    <x v="3"/>
    <d v="2022-12-01T00:00:00"/>
    <x v="0"/>
    <m/>
    <m/>
    <m/>
    <m/>
    <m/>
    <s v="Md. Khorshed Alam"/>
    <s v="8801711085171"/>
    <s v="alamm@unhcr.org"/>
    <s v="UNHCR-BRAC"/>
  </r>
  <r>
    <n v="5488"/>
    <s v="UNHCR"/>
    <s v="BRAC"/>
    <s v="UNHCR"/>
    <s v="WASH"/>
    <x v="2"/>
    <x v="7"/>
    <s v="N/A"/>
    <m/>
    <n v="12"/>
    <s v="completed"/>
    <s v="Chittagong"/>
    <s v="Cox's Bazar"/>
    <x v="0"/>
    <s v="Palong Khali"/>
    <s v="Camp 03"/>
    <x v="3"/>
    <d v="2022-12-01T00:00:00"/>
    <x v="0"/>
    <m/>
    <m/>
    <m/>
    <m/>
    <s v="MEETINGS (# OF MEETINGS)"/>
    <s v="Md. Khorshed Alam"/>
    <s v="8801711085171"/>
    <s v="alamm@unhcr.org"/>
    <s v="UNHCR-BRAC"/>
  </r>
  <r>
    <n v="5489"/>
    <s v="UNHCR"/>
    <s v="BRAC"/>
    <s v="UNHCR"/>
    <s v="WASH"/>
    <x v="0"/>
    <x v="0"/>
    <s v="# of tube well"/>
    <m/>
    <n v="21"/>
    <s v="completed"/>
    <s v="Chittagong"/>
    <s v="Cox's Bazar"/>
    <x v="0"/>
    <s v="Palong Khali"/>
    <s v="Camp 04 Extension"/>
    <x v="3"/>
    <d v="2022-12-01T00:00:00"/>
    <x v="0"/>
    <m/>
    <m/>
    <m/>
    <m/>
    <m/>
    <s v="Md. Khorshed Alam"/>
    <s v="8801711085171"/>
    <s v="alamm@unhcr.org"/>
    <s v="UNHCR-BRAC"/>
  </r>
  <r>
    <n v="5490"/>
    <s v="UNHCR"/>
    <s v="BRAC"/>
    <s v="UNHCR"/>
    <s v="WASH"/>
    <x v="0"/>
    <x v="12"/>
    <s v="# of water network"/>
    <m/>
    <n v="2"/>
    <s v="completed"/>
    <s v="Chittagong"/>
    <s v="Cox's Bazar"/>
    <x v="0"/>
    <s v="Palong Khali"/>
    <s v="Camp 04 Extension"/>
    <x v="3"/>
    <d v="2022-12-01T00:00:00"/>
    <x v="0"/>
    <m/>
    <m/>
    <m/>
    <m/>
    <m/>
    <s v="Md. Khorshed Alam"/>
    <s v="8801711085171"/>
    <s v="alamm@unhcr.org"/>
    <s v="UNHCR-BRAC"/>
  </r>
  <r>
    <n v="5491"/>
    <s v="UNHCR"/>
    <s v="BRAC"/>
    <s v="UNHCR"/>
    <s v="WASH"/>
    <x v="2"/>
    <x v="10"/>
    <s v="# of HP sessions at community level"/>
    <m/>
    <n v="533"/>
    <s v="completed"/>
    <s v="Chittagong"/>
    <s v="Cox's Bazar"/>
    <x v="0"/>
    <s v="Palong Khali"/>
    <s v="Camp 04 Extension"/>
    <x v="3"/>
    <d v="2022-12-01T00:00:00"/>
    <x v="0"/>
    <m/>
    <m/>
    <m/>
    <m/>
    <m/>
    <s v="Md. Khorshed Alam"/>
    <s v="8801711085171"/>
    <s v="alamm@unhcr.org"/>
    <s v="UNHCR-BRAC"/>
  </r>
  <r>
    <n v="5492"/>
    <s v="UNHCR"/>
    <s v="BRAC"/>
    <s v="UNHCR"/>
    <s v="WASH"/>
    <x v="2"/>
    <x v="4"/>
    <s v="# of HP sessions at HH level"/>
    <m/>
    <n v="1455"/>
    <s v="completed"/>
    <s v="Chittagong"/>
    <s v="Cox's Bazar"/>
    <x v="0"/>
    <s v="Palong Khali"/>
    <s v="Camp 04 Extension"/>
    <x v="3"/>
    <d v="2022-12-01T00:00:00"/>
    <x v="0"/>
    <m/>
    <m/>
    <m/>
    <m/>
    <m/>
    <s v="Md. Khorshed Alam"/>
    <s v="8801711085171"/>
    <s v="alamm@unhcr.org"/>
    <s v="UNHCR-BRAC"/>
  </r>
  <r>
    <n v="5493"/>
    <s v="UNHCR"/>
    <s v="BRAC"/>
    <s v="UNHCR"/>
    <s v="WASH"/>
    <x v="2"/>
    <x v="7"/>
    <s v="N/A"/>
    <m/>
    <n v="5"/>
    <s v="completed"/>
    <s v="Chittagong"/>
    <s v="Cox's Bazar"/>
    <x v="0"/>
    <s v="Palong Khali"/>
    <s v="Camp 04 Extension"/>
    <x v="3"/>
    <d v="2022-12-01T00:00:00"/>
    <x v="0"/>
    <m/>
    <m/>
    <m/>
    <m/>
    <s v="MEETINGS (# OF MEETINGS)"/>
    <s v="Md. Khorshed Alam"/>
    <s v="8801711085171"/>
    <s v="alamm@unhcr.org"/>
    <s v="UNHCR-BRAC"/>
  </r>
  <r>
    <n v="5494"/>
    <s v="UNHCR"/>
    <s v="BRAC"/>
    <s v="UNHCR"/>
    <s v="WASH"/>
    <x v="3"/>
    <x v="6"/>
    <s v="# of plant"/>
    <m/>
    <n v="1"/>
    <s v="completed"/>
    <s v="Chittagong"/>
    <s v="Cox's Bazar"/>
    <x v="0"/>
    <s v="Palong Khali"/>
    <s v="Camp 04 Extension"/>
    <x v="3"/>
    <d v="2022-12-01T00:00:00"/>
    <x v="0"/>
    <m/>
    <m/>
    <m/>
    <m/>
    <m/>
    <s v="Md. Khorshed Alam"/>
    <s v="8801711085171"/>
    <s v="alamm@unhcr.org"/>
    <s v="UNHCR-BRAC"/>
  </r>
  <r>
    <n v="5495"/>
    <s v="UNHCR"/>
    <s v="BRAC"/>
    <s v="UNHCR"/>
    <s v="WASH"/>
    <x v="0"/>
    <x v="0"/>
    <s v="# of tube well"/>
    <m/>
    <n v="48"/>
    <s v="completed"/>
    <s v="Chittagong"/>
    <s v="Cox's Bazar"/>
    <x v="1"/>
    <s v="Whykong"/>
    <s v="Camp 21"/>
    <x v="3"/>
    <d v="2022-12-01T00:00:00"/>
    <x v="0"/>
    <m/>
    <m/>
    <m/>
    <m/>
    <m/>
    <s v="Md. Khorshed Alam"/>
    <s v="8801711085171"/>
    <s v="alamm@unhcr.org"/>
    <s v="UNHCR-BRAC"/>
  </r>
  <r>
    <n v="5496"/>
    <s v="UNHCR"/>
    <s v="BRAC"/>
    <s v="UNHCR"/>
    <s v="WASH"/>
    <x v="0"/>
    <x v="26"/>
    <s v="# of tube well"/>
    <m/>
    <n v="1"/>
    <s v="completed"/>
    <s v="Chittagong"/>
    <s v="Cox's Bazar"/>
    <x v="1"/>
    <s v="Whykong"/>
    <s v="Camp 21"/>
    <x v="3"/>
    <d v="2022-12-01T00:00:00"/>
    <x v="0"/>
    <m/>
    <m/>
    <m/>
    <m/>
    <m/>
    <s v="Md. Khorshed Alam"/>
    <s v="8801711085171"/>
    <s v="alamm@unhcr.org"/>
    <s v="UNHCR-BRAC"/>
  </r>
  <r>
    <n v="5497"/>
    <s v="UNHCR"/>
    <s v="BRAC"/>
    <s v="UNHCR"/>
    <s v="WASH"/>
    <x v="0"/>
    <x v="12"/>
    <s v="# of water network"/>
    <m/>
    <n v="9"/>
    <s v="completed"/>
    <s v="Chittagong"/>
    <s v="Cox's Bazar"/>
    <x v="1"/>
    <s v="Whykong"/>
    <s v="Camp 21"/>
    <x v="3"/>
    <d v="2022-12-01T00:00:00"/>
    <x v="0"/>
    <m/>
    <m/>
    <m/>
    <m/>
    <m/>
    <s v="Md. Khorshed Alam"/>
    <s v="8801711085171"/>
    <s v="alamm@unhcr.org"/>
    <s v="UNHCR-BRAC"/>
  </r>
  <r>
    <n v="5498"/>
    <s v="UNHCR"/>
    <s v="BRAC"/>
    <s v="UNHCR"/>
    <s v="WASH"/>
    <x v="2"/>
    <x v="10"/>
    <s v="# of HP sessions at community level"/>
    <m/>
    <n v="1016"/>
    <s v="completed"/>
    <s v="Chittagong"/>
    <s v="Cox's Bazar"/>
    <x v="1"/>
    <s v="Whykong"/>
    <s v="Camp 21"/>
    <x v="3"/>
    <d v="2022-12-01T00:00:00"/>
    <x v="0"/>
    <m/>
    <m/>
    <m/>
    <m/>
    <m/>
    <s v="Md. Khorshed Alam"/>
    <s v="8801711085171"/>
    <s v="alamm@unhcr.org"/>
    <s v="UNHCR-BRAC"/>
  </r>
  <r>
    <n v="5499"/>
    <s v="UNHCR"/>
    <s v="BRAC"/>
    <s v="UNHCR"/>
    <s v="WASH"/>
    <x v="2"/>
    <x v="4"/>
    <s v="# of HP sessions at HH level"/>
    <m/>
    <n v="2555"/>
    <s v="completed"/>
    <s v="Chittagong"/>
    <s v="Cox's Bazar"/>
    <x v="1"/>
    <s v="Whykong"/>
    <s v="Camp 21"/>
    <x v="3"/>
    <d v="2022-12-01T00:00:00"/>
    <x v="0"/>
    <m/>
    <m/>
    <m/>
    <m/>
    <m/>
    <s v="Md. Khorshed Alam"/>
    <s v="8801711085171"/>
    <s v="alamm@unhcr.org"/>
    <s v="UNHCR-BRAC"/>
  </r>
  <r>
    <n v="5500"/>
    <s v="UNHCR"/>
    <s v="BRAC"/>
    <s v="UNHCR"/>
    <s v="WASH"/>
    <x v="2"/>
    <x v="7"/>
    <s v="N/A"/>
    <m/>
    <n v="9"/>
    <s v="completed"/>
    <s v="Chittagong"/>
    <s v="Cox's Bazar"/>
    <x v="1"/>
    <s v="Whykong"/>
    <s v="Camp 21"/>
    <x v="3"/>
    <d v="2022-12-01T00:00:00"/>
    <x v="0"/>
    <m/>
    <m/>
    <m/>
    <m/>
    <s v="MEETINGS (# OF MEETINGS)"/>
    <s v="Md. Khorshed Alam"/>
    <s v="8801711085171"/>
    <s v="alamm@unhcr.org"/>
    <s v="UNHCR-BRAC"/>
  </r>
  <r>
    <n v="5501"/>
    <s v="UNHCR"/>
    <s v="BRAC"/>
    <s v="UNHCR"/>
    <s v="WASH"/>
    <x v="3"/>
    <x v="6"/>
    <s v="# of plant"/>
    <m/>
    <n v="1"/>
    <s v="completed"/>
    <s v="Chittagong"/>
    <s v="Cox's Bazar"/>
    <x v="1"/>
    <s v="Whykong"/>
    <s v="Camp 21"/>
    <x v="3"/>
    <d v="2022-12-01T00:00:00"/>
    <x v="0"/>
    <m/>
    <m/>
    <m/>
    <m/>
    <m/>
    <s v="Md. Khorshed Alam"/>
    <s v="8801711085171"/>
    <s v="alamm@unhcr.org"/>
    <s v="UNHCR-BRAC"/>
  </r>
  <r>
    <n v="5502"/>
    <s v="UNHCR"/>
    <s v="BRAC"/>
    <s v="UNHCR"/>
    <s v="WASH"/>
    <x v="1"/>
    <x v="9"/>
    <s v="# of door"/>
    <m/>
    <n v="1"/>
    <s v="completed"/>
    <s v="Chittagong"/>
    <s v="Cox's Bazar"/>
    <x v="0"/>
    <s v="Palong Khali"/>
    <s v="Camp 01E"/>
    <x v="3"/>
    <d v="2022-12-01T00:00:00"/>
    <x v="0"/>
    <m/>
    <m/>
    <m/>
    <m/>
    <m/>
    <s v="Md. Khorshed Alam"/>
    <s v="8801711085171"/>
    <s v="alamm@unhcr.org"/>
    <s v="UNHCR-BRAC"/>
  </r>
  <r>
    <n v="5503"/>
    <s v="UNHCR"/>
    <s v="BRAC"/>
    <s v="UNHCR"/>
    <s v="WASH"/>
    <x v="1"/>
    <x v="9"/>
    <s v="# of door"/>
    <m/>
    <n v="76"/>
    <s v="completed"/>
    <s v="Chittagong"/>
    <s v="Cox's Bazar"/>
    <x v="0"/>
    <s v="Palong Khali"/>
    <s v="Camp 01W"/>
    <x v="3"/>
    <d v="2022-12-01T00:00:00"/>
    <x v="0"/>
    <m/>
    <m/>
    <m/>
    <m/>
    <m/>
    <s v="Md. Khorshed Alam"/>
    <s v="8801711085171"/>
    <s v="alamm@unhcr.org"/>
    <s v="UNHCR-BRAC"/>
  </r>
  <r>
    <n v="5504"/>
    <s v="UNHCR"/>
    <s v="BRAC"/>
    <s v="UNHCR"/>
    <s v="WASH"/>
    <x v="1"/>
    <x v="9"/>
    <s v="# of door"/>
    <m/>
    <n v="73"/>
    <s v="completed"/>
    <s v="Chittagong"/>
    <s v="Cox's Bazar"/>
    <x v="0"/>
    <s v="Palong Khali"/>
    <s v="Camp 02E"/>
    <x v="3"/>
    <d v="2022-12-01T00:00:00"/>
    <x v="0"/>
    <m/>
    <m/>
    <m/>
    <m/>
    <m/>
    <s v="Md. Khorshed Alam"/>
    <s v="8801711085171"/>
    <s v="alamm@unhcr.org"/>
    <s v="UNHCR-BRAC"/>
  </r>
  <r>
    <n v="5505"/>
    <s v="UNHCR"/>
    <s v="BRAC"/>
    <s v="UNHCR"/>
    <s v="WASH"/>
    <x v="1"/>
    <x v="9"/>
    <s v="# of door"/>
    <m/>
    <n v="53"/>
    <s v="completed"/>
    <s v="Chittagong"/>
    <s v="Cox's Bazar"/>
    <x v="0"/>
    <s v="Palong Khali"/>
    <s v="Camp 03"/>
    <x v="3"/>
    <d v="2022-12-01T00:00:00"/>
    <x v="0"/>
    <m/>
    <m/>
    <m/>
    <m/>
    <m/>
    <s v="Md. Khorshed Alam"/>
    <s v="8801711085171"/>
    <s v="alamm@unhcr.org"/>
    <s v="UNHCR-BRAC"/>
  </r>
  <r>
    <n v="5506"/>
    <s v="UNHCR"/>
    <s v="BRAC"/>
    <s v="UNHCR"/>
    <s v="WASH"/>
    <x v="1"/>
    <x v="9"/>
    <s v="# of door"/>
    <m/>
    <n v="10"/>
    <s v="completed"/>
    <s v="Chittagong"/>
    <s v="Cox's Bazar"/>
    <x v="0"/>
    <s v="Palong Khali"/>
    <s v="Camp 04 Extension"/>
    <x v="3"/>
    <d v="2022-12-01T00:00:00"/>
    <x v="0"/>
    <m/>
    <m/>
    <m/>
    <m/>
    <m/>
    <s v="Md. Khorshed Alam"/>
    <s v="8801711085171"/>
    <s v="alamm@unhcr.org"/>
    <s v="UNHCR-BRAC"/>
  </r>
  <r>
    <n v="5507"/>
    <s v="UNHCR"/>
    <s v="BRAC"/>
    <s v="UNHCR"/>
    <s v="WASH"/>
    <x v="1"/>
    <x v="9"/>
    <s v="# of door"/>
    <m/>
    <n v="50"/>
    <s v="completed"/>
    <s v="Chittagong"/>
    <s v="Cox's Bazar"/>
    <x v="1"/>
    <s v="Whykong"/>
    <s v="Camp 21"/>
    <x v="3"/>
    <d v="2022-12-01T00:00:00"/>
    <x v="0"/>
    <m/>
    <m/>
    <m/>
    <m/>
    <m/>
    <s v="Md. Khorshed Alam"/>
    <s v="8801711085171"/>
    <s v="alamm@unhcr.org"/>
    <s v="UNHCR-BRAC"/>
  </r>
  <r>
    <n v="5508"/>
    <s v="UNHCR"/>
    <s v="BRAC"/>
    <s v="UNHCR"/>
    <s v="WASH"/>
    <x v="0"/>
    <x v="0"/>
    <s v="# of tube well"/>
    <m/>
    <n v="137"/>
    <s v="completed"/>
    <s v="Chittagong"/>
    <s v="Cox's Bazar"/>
    <x v="0"/>
    <s v="Palong Khali"/>
    <s v="Camp 01E"/>
    <x v="4"/>
    <d v="2022-12-01T00:00:00"/>
    <x v="0"/>
    <m/>
    <m/>
    <m/>
    <m/>
    <m/>
    <s v="Md. Khorshed Alam"/>
    <s v="8801711085171"/>
    <s v="alamm@unhcr.org"/>
    <s v="UNHCR-BRAC"/>
  </r>
  <r>
    <n v="5509"/>
    <s v="UNHCR"/>
    <s v="BRAC"/>
    <s v="UNHCR"/>
    <s v="WASH"/>
    <x v="0"/>
    <x v="12"/>
    <s v="# of water network"/>
    <m/>
    <n v="9"/>
    <s v="completed"/>
    <s v="Chittagong"/>
    <s v="Cox's Bazar"/>
    <x v="0"/>
    <s v="Palong Khali"/>
    <s v="Camp 01E"/>
    <x v="4"/>
    <d v="2022-12-01T00:00:00"/>
    <x v="0"/>
    <m/>
    <m/>
    <m/>
    <m/>
    <m/>
    <s v="Md. Khorshed Alam"/>
    <s v="8801711085171"/>
    <s v="alamm@unhcr.org"/>
    <s v="UNHCR-BRAC"/>
  </r>
  <r>
    <n v="5510"/>
    <s v="UNHCR"/>
    <s v="BRAC"/>
    <s v="UNHCR"/>
    <s v="WASH"/>
    <x v="1"/>
    <x v="15"/>
    <s v="# of door "/>
    <m/>
    <n v="10"/>
    <s v="completed"/>
    <s v="Chittagong"/>
    <s v="Cox's Bazar"/>
    <x v="0"/>
    <s v="Palong Khali"/>
    <s v="Camp 01E"/>
    <x v="4"/>
    <d v="2022-12-01T00:00:00"/>
    <x v="0"/>
    <m/>
    <m/>
    <m/>
    <m/>
    <m/>
    <s v="Md. Khorshed Alam"/>
    <s v="8801711085171"/>
    <s v="alamm@unhcr.org"/>
    <s v="UNHCR-BRAC"/>
  </r>
  <r>
    <n v="5511"/>
    <s v="UNHCR"/>
    <s v="BRAC"/>
    <s v="UNHCR"/>
    <s v="WASH"/>
    <x v="0"/>
    <x v="0"/>
    <s v="# of tube well"/>
    <m/>
    <n v="2"/>
    <s v="completed"/>
    <s v="Chittagong"/>
    <s v="Cox's Bazar"/>
    <x v="0"/>
    <s v="Palong Khali"/>
    <s v="Camp 01E"/>
    <x v="4"/>
    <d v="2022-12-01T00:00:00"/>
    <x v="0"/>
    <m/>
    <m/>
    <m/>
    <m/>
    <m/>
    <s v="Md. Khorshed Alam"/>
    <s v="8801711085171"/>
    <s v="alamm@unhcr.org"/>
    <s v="UNHCR-BRAC"/>
  </r>
  <r>
    <n v="5512"/>
    <s v="UNHCR"/>
    <s v="BRAC"/>
    <s v="UNHCR"/>
    <s v="WASH"/>
    <x v="1"/>
    <x v="8"/>
    <s v="# of FSM Site"/>
    <m/>
    <n v="2"/>
    <s v="completed"/>
    <s v="Chittagong"/>
    <s v="Cox's Bazar"/>
    <x v="0"/>
    <s v="Palong Khali"/>
    <s v="Camp 01E"/>
    <x v="4"/>
    <d v="2022-12-01T00:00:00"/>
    <x v="0"/>
    <m/>
    <m/>
    <m/>
    <m/>
    <m/>
    <s v="Md. Khorshed Alam"/>
    <s v="8801711085171"/>
    <s v="alamm@unhcr.org"/>
    <s v="UNHCR-BRAC"/>
  </r>
  <r>
    <n v="5513"/>
    <s v="UNHCR"/>
    <s v="BRAC"/>
    <s v="UNHCR"/>
    <s v="WASH"/>
    <x v="1"/>
    <x v="2"/>
    <s v="# of FSM Site"/>
    <m/>
    <n v="1"/>
    <s v="completed"/>
    <s v="Chittagong"/>
    <s v="Cox's Bazar"/>
    <x v="0"/>
    <s v="Palong Khali"/>
    <s v="Camp 01E"/>
    <x v="4"/>
    <d v="2022-12-01T00:00:00"/>
    <x v="0"/>
    <m/>
    <m/>
    <m/>
    <m/>
    <m/>
    <s v="Md. Khorshed Alam"/>
    <s v="8801711085171"/>
    <s v="alamm@unhcr.org"/>
    <s v="UNHCR-BRAC"/>
  </r>
  <r>
    <n v="5514"/>
    <s v="UNHCR"/>
    <s v="BRAC"/>
    <s v="UNHCR"/>
    <s v="WASH"/>
    <x v="1"/>
    <x v="16"/>
    <s v="# of door"/>
    <m/>
    <n v="2"/>
    <s v="completed"/>
    <s v="Chittagong"/>
    <s v="Cox's Bazar"/>
    <x v="0"/>
    <s v="Palong Khali"/>
    <s v="Camp 01E"/>
    <x v="4"/>
    <d v="2022-12-01T00:00:00"/>
    <x v="0"/>
    <m/>
    <m/>
    <m/>
    <m/>
    <m/>
    <s v="Md. Khorshed Alam"/>
    <s v="8801711085171"/>
    <s v="alamm@unhcr.org"/>
    <s v="UNHCR-BRAC"/>
  </r>
  <r>
    <n v="5515"/>
    <s v="UNHCR"/>
    <s v="BRAC"/>
    <s v="UNHCR"/>
    <s v="WASH"/>
    <x v="1"/>
    <x v="17"/>
    <s v="# of door"/>
    <m/>
    <n v="2"/>
    <s v="completed"/>
    <s v="Chittagong"/>
    <s v="Cox's Bazar"/>
    <x v="0"/>
    <s v="Palong Khali"/>
    <s v="Camp 01E"/>
    <x v="4"/>
    <d v="2022-12-01T00:00:00"/>
    <x v="0"/>
    <m/>
    <m/>
    <m/>
    <m/>
    <m/>
    <s v="Md. Khorshed Alam"/>
    <s v="8801711085171"/>
    <s v="alamm@unhcr.org"/>
    <s v="UNHCR-BRAC"/>
  </r>
  <r>
    <n v="5516"/>
    <s v="UNHCR"/>
    <s v="BRAC"/>
    <s v="UNHCR"/>
    <s v="WASH"/>
    <x v="1"/>
    <x v="9"/>
    <s v="# of door"/>
    <m/>
    <n v="20"/>
    <s v="completed"/>
    <s v="Chittagong"/>
    <s v="Cox's Bazar"/>
    <x v="0"/>
    <s v="Palong Khali"/>
    <s v="Camp 01E"/>
    <x v="4"/>
    <d v="2022-12-01T00:00:00"/>
    <x v="0"/>
    <m/>
    <m/>
    <m/>
    <m/>
    <m/>
    <s v="Md. Khorshed Alam"/>
    <s v="8801711085171"/>
    <s v="alamm@unhcr.org"/>
    <s v="UNHCR-BRAC"/>
  </r>
  <r>
    <n v="5517"/>
    <s v="UNHCR"/>
    <s v="BRAC"/>
    <s v="UNHCR"/>
    <s v="WASH"/>
    <x v="1"/>
    <x v="3"/>
    <s v="# of door"/>
    <m/>
    <n v="269"/>
    <s v="completed"/>
    <s v="Chittagong"/>
    <s v="Cox's Bazar"/>
    <x v="0"/>
    <s v="Palong Khali"/>
    <s v="Camp 01E"/>
    <x v="4"/>
    <d v="2022-12-01T00:00:00"/>
    <x v="0"/>
    <m/>
    <m/>
    <m/>
    <m/>
    <m/>
    <s v="Md. Khorshed Alam"/>
    <s v="8801711085171"/>
    <s v="alamm@unhcr.org"/>
    <s v="UNHCR-BRAC"/>
  </r>
  <r>
    <n v="5518"/>
    <s v="UNHCR"/>
    <s v="BRAC"/>
    <s v="UNHCR"/>
    <s v="WASH"/>
    <x v="2"/>
    <x v="10"/>
    <s v="# of HP sessions at community level"/>
    <m/>
    <n v="1078"/>
    <s v="completed"/>
    <s v="Chittagong"/>
    <s v="Cox's Bazar"/>
    <x v="0"/>
    <s v="Palong Khali"/>
    <s v="Camp 01E"/>
    <x v="4"/>
    <d v="2022-12-01T00:00:00"/>
    <x v="0"/>
    <m/>
    <m/>
    <m/>
    <m/>
    <m/>
    <s v="Md. Khorshed Alam"/>
    <s v="8801711085171"/>
    <s v="alamm@unhcr.org"/>
    <s v="UNHCR-BRAC"/>
  </r>
  <r>
    <n v="5519"/>
    <s v="UNHCR"/>
    <s v="BRAC"/>
    <s v="UNHCR"/>
    <s v="WASH"/>
    <x v="2"/>
    <x v="4"/>
    <s v="# of HP sessions at HH level"/>
    <m/>
    <n v="3095"/>
    <s v="completed"/>
    <s v="Chittagong"/>
    <s v="Cox's Bazar"/>
    <x v="0"/>
    <s v="Palong Khali"/>
    <s v="Camp 01E"/>
    <x v="4"/>
    <d v="2022-12-01T00:00:00"/>
    <x v="0"/>
    <m/>
    <m/>
    <m/>
    <m/>
    <m/>
    <s v="Md. Khorshed Alam"/>
    <s v="8801711085171"/>
    <s v="alamm@unhcr.org"/>
    <s v="UNHCR-BRAC"/>
  </r>
  <r>
    <n v="5520"/>
    <s v="UNHCR"/>
    <s v="BRAC"/>
    <s v="UNHCR"/>
    <s v="WASH"/>
    <x v="2"/>
    <x v="19"/>
    <s v="# of estimated persons reached by mass-media campaign"/>
    <m/>
    <n v="1"/>
    <s v="completed"/>
    <s v="Chittagong"/>
    <s v="Cox's Bazar"/>
    <x v="0"/>
    <s v="Palong Khali"/>
    <s v="Camp 01E"/>
    <x v="4"/>
    <d v="2022-12-01T00:00:00"/>
    <x v="0"/>
    <m/>
    <m/>
    <m/>
    <m/>
    <m/>
    <s v="Md. Khorshed Alam"/>
    <s v="8801711085171"/>
    <s v="alamm@unhcr.org"/>
    <s v="UNHCR-BRAC"/>
  </r>
  <r>
    <n v="5521"/>
    <s v="UNHCR"/>
    <s v="BRAC"/>
    <s v="UNHCR"/>
    <s v="WASH"/>
    <x v="2"/>
    <x v="7"/>
    <s v="N/A"/>
    <m/>
    <n v="7"/>
    <s v="completed"/>
    <s v="Chittagong"/>
    <s v="Cox's Bazar"/>
    <x v="0"/>
    <s v="Palong Khali"/>
    <s v="Camp 01E"/>
    <x v="4"/>
    <d v="2022-12-01T00:00:00"/>
    <x v="0"/>
    <m/>
    <m/>
    <m/>
    <m/>
    <m/>
    <s v="Md. Khorshed Alam"/>
    <s v="8801711085171"/>
    <s v="alamm@unhcr.org"/>
    <s v="UNHCR-BRAC"/>
  </r>
  <r>
    <n v="5522"/>
    <s v="UNHCR"/>
    <s v="BRAC"/>
    <s v="UNHCR"/>
    <s v="WASH"/>
    <x v="3"/>
    <x v="6"/>
    <s v="# of plant"/>
    <m/>
    <n v="1"/>
    <s v="completed"/>
    <s v="Chittagong"/>
    <s v="Cox's Bazar"/>
    <x v="0"/>
    <s v="Palong Khali"/>
    <s v="Camp 01E"/>
    <x v="4"/>
    <d v="2022-12-01T00:00:00"/>
    <x v="0"/>
    <m/>
    <m/>
    <m/>
    <m/>
    <m/>
    <s v="Md. Khorshed Alam"/>
    <s v="8801711085171"/>
    <s v="alamm@unhcr.org"/>
    <s v="UNHCR-BRAC"/>
  </r>
  <r>
    <n v="5523"/>
    <s v="UNHCR"/>
    <s v="BRAC"/>
    <s v="UNHCR"/>
    <s v="WASH"/>
    <x v="0"/>
    <x v="0"/>
    <s v="# of tube well"/>
    <m/>
    <n v="182"/>
    <s v="completed"/>
    <s v="Chittagong"/>
    <s v="Cox's Bazar"/>
    <x v="0"/>
    <s v="Palong Khali"/>
    <s v="Camp 03"/>
    <x v="4"/>
    <d v="2022-12-01T00:00:00"/>
    <x v="0"/>
    <m/>
    <m/>
    <m/>
    <m/>
    <m/>
    <s v="Md. Khorshed Alam"/>
    <s v="8801711085171"/>
    <s v="alamm@unhcr.org"/>
    <s v="UNHCR-BRAC"/>
  </r>
  <r>
    <n v="5524"/>
    <s v="UNHCR"/>
    <s v="BRAC"/>
    <s v="UNHCR"/>
    <s v="WASH"/>
    <x v="0"/>
    <x v="12"/>
    <s v="# of water network"/>
    <m/>
    <n v="2"/>
    <s v="completed"/>
    <s v="Chittagong"/>
    <s v="Cox's Bazar"/>
    <x v="0"/>
    <s v="Palong Khali"/>
    <s v="Camp 03"/>
    <x v="4"/>
    <d v="2022-12-01T00:00:00"/>
    <x v="0"/>
    <m/>
    <m/>
    <m/>
    <m/>
    <m/>
    <s v="Md. Khorshed Alam"/>
    <s v="8801711085171"/>
    <s v="alamm@unhcr.org"/>
    <s v="UNHCR-BRAC"/>
  </r>
  <r>
    <n v="5525"/>
    <s v="UNHCR"/>
    <s v="BRAC"/>
    <s v="UNHCR"/>
    <s v="WASH"/>
    <x v="0"/>
    <x v="7"/>
    <s v="N/A"/>
    <m/>
    <n v="1"/>
    <s v="completed"/>
    <s v="Chittagong"/>
    <s v="Cox's Bazar"/>
    <x v="0"/>
    <s v="Palong Khali"/>
    <s v="Camp 03"/>
    <x v="4"/>
    <d v="2022-12-01T00:00:00"/>
    <x v="0"/>
    <m/>
    <m/>
    <m/>
    <m/>
    <m/>
    <s v="Md. Khorshed Alam"/>
    <s v="8801711085171"/>
    <s v="alamm@unhcr.org"/>
    <s v="UNHCR-BRAC"/>
  </r>
  <r>
    <n v="5526"/>
    <s v="UNHCR"/>
    <s v="BRAC"/>
    <s v="UNHCR"/>
    <s v="WASH"/>
    <x v="1"/>
    <x v="23"/>
    <s v="# of door "/>
    <m/>
    <n v="1"/>
    <s v="completed"/>
    <s v="Chittagong"/>
    <s v="Cox's Bazar"/>
    <x v="0"/>
    <s v="Palong Khali"/>
    <s v="Camp 03"/>
    <x v="4"/>
    <d v="2022-12-01T00:00:00"/>
    <x v="0"/>
    <m/>
    <m/>
    <m/>
    <m/>
    <m/>
    <s v="Md. Khorshed Alam"/>
    <s v="8801711085171"/>
    <s v="alamm@unhcr.org"/>
    <s v="UNHCR-BRAC"/>
  </r>
  <r>
    <n v="5527"/>
    <s v="UNHCR"/>
    <s v="BRAC"/>
    <s v="UNHCR"/>
    <s v="WASH"/>
    <x v="0"/>
    <x v="0"/>
    <s v="# of tube well"/>
    <m/>
    <n v="17"/>
    <s v="completed"/>
    <s v="Chittagong"/>
    <s v="Cox's Bazar"/>
    <x v="0"/>
    <s v="Palong Khali"/>
    <s v="Camp 03"/>
    <x v="4"/>
    <d v="2022-12-01T00:00:00"/>
    <x v="0"/>
    <m/>
    <m/>
    <m/>
    <m/>
    <m/>
    <s v="Md. Khorshed Alam"/>
    <s v="8801711085171"/>
    <s v="alamm@unhcr.org"/>
    <s v="UNHCR-BRAC"/>
  </r>
  <r>
    <n v="5528"/>
    <s v="UNHCR"/>
    <s v="BRAC"/>
    <s v="UNHCR"/>
    <s v="WASH"/>
    <x v="1"/>
    <x v="9"/>
    <s v="# of door"/>
    <m/>
    <n v="78"/>
    <s v="completed"/>
    <s v="Chittagong"/>
    <s v="Cox's Bazar"/>
    <x v="0"/>
    <s v="Palong Khali"/>
    <s v="Camp 03"/>
    <x v="4"/>
    <d v="2022-12-01T00:00:00"/>
    <x v="0"/>
    <m/>
    <m/>
    <m/>
    <m/>
    <m/>
    <s v="Md. Khorshed Alam"/>
    <s v="8801711085171"/>
    <s v="alamm@unhcr.org"/>
    <s v="UNHCR-BRAC"/>
  </r>
  <r>
    <n v="5529"/>
    <s v="UNHCR"/>
    <s v="BRAC"/>
    <s v="UNHCR"/>
    <s v="WASH"/>
    <x v="1"/>
    <x v="3"/>
    <s v="# of door"/>
    <m/>
    <n v="476"/>
    <s v="completed"/>
    <s v="Chittagong"/>
    <s v="Cox's Bazar"/>
    <x v="0"/>
    <s v="Palong Khali"/>
    <s v="Camp 03"/>
    <x v="4"/>
    <d v="2022-12-01T00:00:00"/>
    <x v="0"/>
    <m/>
    <m/>
    <m/>
    <m/>
    <m/>
    <s v="Md. Khorshed Alam"/>
    <s v="8801711085171"/>
    <s v="alamm@unhcr.org"/>
    <s v="UNHCR-BRAC"/>
  </r>
  <r>
    <n v="5530"/>
    <s v="UNHCR"/>
    <s v="BRAC"/>
    <s v="UNHCR"/>
    <s v="WASH"/>
    <x v="2"/>
    <x v="10"/>
    <s v="# of HP sessions at community level"/>
    <m/>
    <n v="2067"/>
    <s v="completed"/>
    <s v="Chittagong"/>
    <s v="Cox's Bazar"/>
    <x v="0"/>
    <s v="Palong Khali"/>
    <s v="Camp 03"/>
    <x v="4"/>
    <d v="2022-12-01T00:00:00"/>
    <x v="0"/>
    <m/>
    <m/>
    <m/>
    <m/>
    <m/>
    <s v="Md. Khorshed Alam"/>
    <s v="8801711085171"/>
    <s v="alamm@unhcr.org"/>
    <s v="UNHCR-BRAC"/>
  </r>
  <r>
    <n v="5531"/>
    <s v="UNHCR"/>
    <s v="BRAC"/>
    <s v="UNHCR"/>
    <s v="WASH"/>
    <x v="2"/>
    <x v="4"/>
    <s v="# of HP sessions at HH level"/>
    <m/>
    <n v="5996"/>
    <s v="completed"/>
    <s v="Chittagong"/>
    <s v="Cox's Bazar"/>
    <x v="0"/>
    <s v="Palong Khali"/>
    <s v="Camp 03"/>
    <x v="4"/>
    <d v="2022-12-01T00:00:00"/>
    <x v="0"/>
    <m/>
    <m/>
    <m/>
    <m/>
    <m/>
    <s v="Md. Khorshed Alam"/>
    <s v="8801711085171"/>
    <s v="alamm@unhcr.org"/>
    <s v="UNHCR-BRAC"/>
  </r>
  <r>
    <n v="5532"/>
    <s v="UNHCR"/>
    <s v="BRAC"/>
    <s v="UNHCR"/>
    <s v="WASH"/>
    <x v="2"/>
    <x v="19"/>
    <s v="# of estimated persons reached by mass-media campaign"/>
    <m/>
    <n v="1"/>
    <s v="completed"/>
    <s v="Chittagong"/>
    <s v="Cox's Bazar"/>
    <x v="0"/>
    <s v="Palong Khali"/>
    <s v="Camp 03"/>
    <x v="4"/>
    <d v="2022-12-01T00:00:00"/>
    <x v="0"/>
    <m/>
    <m/>
    <m/>
    <m/>
    <m/>
    <s v="Md. Khorshed Alam"/>
    <s v="8801711085171"/>
    <s v="alamm@unhcr.org"/>
    <s v="UNHCR-BRAC"/>
  </r>
  <r>
    <n v="5533"/>
    <s v="UNHCR"/>
    <s v="BRAC"/>
    <s v="UNHCR"/>
    <s v="WASH"/>
    <x v="2"/>
    <x v="7"/>
    <s v="N/A"/>
    <m/>
    <n v="13"/>
    <s v="completed"/>
    <s v="Chittagong"/>
    <s v="Cox's Bazar"/>
    <x v="0"/>
    <s v="Palong Khali"/>
    <s v="Camp 03"/>
    <x v="4"/>
    <d v="2022-12-01T00:00:00"/>
    <x v="0"/>
    <m/>
    <m/>
    <m/>
    <m/>
    <m/>
    <s v="Md. Khorshed Alam"/>
    <s v="8801711085171"/>
    <s v="alamm@unhcr.org"/>
    <s v="UNHCR-BRAC"/>
  </r>
  <r>
    <n v="5534"/>
    <s v="UNHCR"/>
    <s v="BRAC"/>
    <s v="UNHCR"/>
    <s v="WASH"/>
    <x v="0"/>
    <x v="0"/>
    <s v="# of tube well"/>
    <m/>
    <n v="23"/>
    <s v="completed"/>
    <s v="Chittagong"/>
    <s v="Cox's Bazar"/>
    <x v="0"/>
    <s v="Palong Khali"/>
    <s v="Camp 04 Extension"/>
    <x v="4"/>
    <d v="2022-12-01T00:00:00"/>
    <x v="0"/>
    <m/>
    <m/>
    <m/>
    <m/>
    <m/>
    <s v="Md. Khorshed Alam"/>
    <s v="8801711085171"/>
    <s v="alamm@unhcr.org"/>
    <s v="UNHCR-BRAC"/>
  </r>
  <r>
    <n v="5535"/>
    <s v="UNHCR"/>
    <s v="BRAC"/>
    <s v="UNHCR"/>
    <s v="WASH"/>
    <x v="0"/>
    <x v="12"/>
    <s v="# of water network"/>
    <m/>
    <n v="2"/>
    <s v="completed"/>
    <s v="Chittagong"/>
    <s v="Cox's Bazar"/>
    <x v="0"/>
    <s v="Palong Khali"/>
    <s v="Camp 04 Extension"/>
    <x v="4"/>
    <d v="2022-12-01T00:00:00"/>
    <x v="0"/>
    <m/>
    <m/>
    <m/>
    <m/>
    <m/>
    <s v="Md. Khorshed Alam"/>
    <s v="8801711085171"/>
    <s v="alamm@unhcr.org"/>
    <s v="UNHCR-BRAC"/>
  </r>
  <r>
    <n v="5536"/>
    <s v="UNHCR"/>
    <s v="BRAC"/>
    <s v="UNHCR"/>
    <s v="WASH"/>
    <x v="0"/>
    <x v="0"/>
    <s v="# of tube well"/>
    <m/>
    <n v="9"/>
    <s v="completed"/>
    <s v="Chittagong"/>
    <s v="Cox's Bazar"/>
    <x v="0"/>
    <s v="Palong Khali"/>
    <s v="Camp 04 Extension"/>
    <x v="4"/>
    <d v="2022-12-01T00:00:00"/>
    <x v="0"/>
    <m/>
    <m/>
    <m/>
    <m/>
    <m/>
    <s v="Md. Khorshed Alam"/>
    <s v="8801711085171"/>
    <s v="alamm@unhcr.org"/>
    <s v="UNHCR-BRAC"/>
  </r>
  <r>
    <n v="5537"/>
    <s v="UNHCR"/>
    <s v="BRAC"/>
    <s v="UNHCR"/>
    <s v="WASH"/>
    <x v="1"/>
    <x v="9"/>
    <s v="# of door"/>
    <m/>
    <n v="21"/>
    <s v="completed"/>
    <s v="Chittagong"/>
    <s v="Cox's Bazar"/>
    <x v="0"/>
    <s v="Palong Khali"/>
    <s v="Camp 04 Extension"/>
    <x v="4"/>
    <d v="2022-12-01T00:00:00"/>
    <x v="0"/>
    <m/>
    <m/>
    <m/>
    <m/>
    <m/>
    <s v="Md. Khorshed Alam"/>
    <s v="8801711085171"/>
    <s v="alamm@unhcr.org"/>
    <s v="UNHCR-BRAC"/>
  </r>
  <r>
    <n v="5538"/>
    <s v="UNHCR"/>
    <s v="BRAC"/>
    <s v="UNHCR"/>
    <s v="WASH"/>
    <x v="1"/>
    <x v="3"/>
    <s v="# of door"/>
    <m/>
    <n v="100"/>
    <s v="completed"/>
    <s v="Chittagong"/>
    <s v="Cox's Bazar"/>
    <x v="0"/>
    <s v="Palong Khali"/>
    <s v="Camp 04 Extension"/>
    <x v="4"/>
    <d v="2022-12-01T00:00:00"/>
    <x v="0"/>
    <m/>
    <m/>
    <m/>
    <m/>
    <m/>
    <s v="Md. Khorshed Alam"/>
    <s v="8801711085171"/>
    <s v="alamm@unhcr.org"/>
    <s v="UNHCR-BRAC"/>
  </r>
  <r>
    <n v="5539"/>
    <s v="UNHCR"/>
    <s v="BRAC"/>
    <s v="UNHCR"/>
    <s v="WASH"/>
    <x v="2"/>
    <x v="10"/>
    <s v="# of HP sessions at community level"/>
    <m/>
    <n v="497"/>
    <s v="completed"/>
    <s v="Chittagong"/>
    <s v="Cox's Bazar"/>
    <x v="0"/>
    <s v="Palong Khali"/>
    <s v="Camp 04 Extension"/>
    <x v="4"/>
    <d v="2022-12-01T00:00:00"/>
    <x v="0"/>
    <m/>
    <m/>
    <m/>
    <m/>
    <m/>
    <s v="Md. Khorshed Alam"/>
    <s v="8801711085171"/>
    <s v="alamm@unhcr.org"/>
    <s v="UNHCR-BRAC"/>
  </r>
  <r>
    <n v="5540"/>
    <s v="UNHCR"/>
    <s v="BRAC"/>
    <s v="UNHCR"/>
    <s v="WASH"/>
    <x v="2"/>
    <x v="4"/>
    <s v="# of HP sessions at HH level"/>
    <m/>
    <n v="1575"/>
    <s v="completed"/>
    <s v="Chittagong"/>
    <s v="Cox's Bazar"/>
    <x v="0"/>
    <s v="Palong Khali"/>
    <s v="Camp 04 Extension"/>
    <x v="4"/>
    <d v="2022-12-01T00:00:00"/>
    <x v="0"/>
    <m/>
    <m/>
    <m/>
    <m/>
    <m/>
    <s v="Md. Khorshed Alam"/>
    <s v="8801711085171"/>
    <s v="alamm@unhcr.org"/>
    <s v="UNHCR-BRAC"/>
  </r>
  <r>
    <n v="5541"/>
    <s v="UNHCR"/>
    <s v="BRAC"/>
    <s v="UNHCR"/>
    <s v="WASH"/>
    <x v="2"/>
    <x v="19"/>
    <s v="# of estimated persons reached by mass-media campaign"/>
    <m/>
    <n v="1"/>
    <s v="completed"/>
    <s v="Chittagong"/>
    <s v="Cox's Bazar"/>
    <x v="0"/>
    <s v="Palong Khali"/>
    <s v="Camp 04 Extension"/>
    <x v="4"/>
    <d v="2022-12-01T00:00:00"/>
    <x v="0"/>
    <m/>
    <m/>
    <m/>
    <m/>
    <m/>
    <s v="Md. Khorshed Alam"/>
    <s v="8801711085171"/>
    <s v="alamm@unhcr.org"/>
    <s v="UNHCR-BRAC"/>
  </r>
  <r>
    <n v="5542"/>
    <s v="UNHCR"/>
    <s v="BRAC"/>
    <s v="UNHCR"/>
    <s v="WASH"/>
    <x v="2"/>
    <x v="7"/>
    <s v="N/A"/>
    <m/>
    <n v="5"/>
    <s v="completed"/>
    <s v="Chittagong"/>
    <s v="Cox's Bazar"/>
    <x v="0"/>
    <s v="Palong Khali"/>
    <s v="Camp 04 Extension"/>
    <x v="4"/>
    <d v="2022-12-01T00:00:00"/>
    <x v="0"/>
    <m/>
    <m/>
    <m/>
    <m/>
    <m/>
    <s v="Md. Khorshed Alam"/>
    <s v="8801711085171"/>
    <s v="alamm@unhcr.org"/>
    <s v="UNHCR-BRAC"/>
  </r>
  <r>
    <n v="5543"/>
    <s v="UNHCR"/>
    <s v="BRAC"/>
    <s v="UNHCR"/>
    <s v="WASH"/>
    <x v="3"/>
    <x v="6"/>
    <s v="# of plant"/>
    <m/>
    <n v="1"/>
    <s v="completed"/>
    <s v="Chittagong"/>
    <s v="Cox's Bazar"/>
    <x v="0"/>
    <s v="Palong Khali"/>
    <s v="Camp 04 Extension"/>
    <x v="4"/>
    <d v="2022-12-01T00:00:00"/>
    <x v="0"/>
    <m/>
    <m/>
    <m/>
    <m/>
    <m/>
    <s v="Md. Khorshed Alam"/>
    <s v="8801711085171"/>
    <s v="alamm@unhcr.org"/>
    <s v="UNHCR-BRAC"/>
  </r>
  <r>
    <n v="5544"/>
    <s v="UNHCR"/>
    <s v="BRAC"/>
    <s v="UNHCR"/>
    <s v="WASH"/>
    <x v="0"/>
    <x v="0"/>
    <s v="# of tube well"/>
    <m/>
    <n v="56"/>
    <s v="completed"/>
    <s v="Chittagong"/>
    <s v="Cox's Bazar"/>
    <x v="1"/>
    <s v="Whykong"/>
    <s v="Camp 21"/>
    <x v="4"/>
    <d v="2022-12-01T00:00:00"/>
    <x v="0"/>
    <m/>
    <m/>
    <m/>
    <m/>
    <m/>
    <s v="Md. Khorshed Alam"/>
    <s v="8801711085171"/>
    <s v="alamm@unhcr.org"/>
    <s v="UNHCR-BRAC"/>
  </r>
  <r>
    <n v="5545"/>
    <s v="UNHCR"/>
    <s v="BRAC"/>
    <s v="UNHCR"/>
    <s v="WASH"/>
    <x v="0"/>
    <x v="26"/>
    <s v="# of tube well"/>
    <m/>
    <n v="1"/>
    <s v="completed"/>
    <s v="Chittagong"/>
    <s v="Cox's Bazar"/>
    <x v="1"/>
    <s v="Whykong"/>
    <s v="Camp 21"/>
    <x v="4"/>
    <d v="2022-12-01T00:00:00"/>
    <x v="0"/>
    <m/>
    <m/>
    <m/>
    <m/>
    <m/>
    <s v="Md. Khorshed Alam"/>
    <s v="8801711085171"/>
    <s v="alamm@unhcr.org"/>
    <s v="UNHCR-BRAC"/>
  </r>
  <r>
    <n v="5546"/>
    <s v="UNHCR"/>
    <s v="BRAC"/>
    <s v="UNHCR"/>
    <s v="WASH"/>
    <x v="0"/>
    <x v="12"/>
    <s v="# of water network"/>
    <m/>
    <n v="9"/>
    <s v="completed"/>
    <s v="Chittagong"/>
    <s v="Cox's Bazar"/>
    <x v="1"/>
    <s v="Whykong"/>
    <s v="Camp 21"/>
    <x v="4"/>
    <d v="2022-12-01T00:00:00"/>
    <x v="0"/>
    <m/>
    <m/>
    <m/>
    <m/>
    <m/>
    <s v="Md. Khorshed Alam"/>
    <s v="8801711085171"/>
    <s v="alamm@unhcr.org"/>
    <s v="UNHCR-BRAC"/>
  </r>
  <r>
    <n v="5547"/>
    <s v="UNHCR"/>
    <s v="BRAC"/>
    <s v="UNHCR"/>
    <s v="WASH"/>
    <x v="0"/>
    <x v="0"/>
    <s v="# of tube well"/>
    <m/>
    <n v="22"/>
    <s v="completed"/>
    <s v="Chittagong"/>
    <s v="Cox's Bazar"/>
    <x v="1"/>
    <s v="Whykong"/>
    <s v="Camp 21"/>
    <x v="4"/>
    <d v="2022-12-01T00:00:00"/>
    <x v="0"/>
    <m/>
    <m/>
    <m/>
    <m/>
    <m/>
    <s v="Md. Khorshed Alam"/>
    <s v="8801711085171"/>
    <s v="alamm@unhcr.org"/>
    <s v="UNHCR-BRAC"/>
  </r>
  <r>
    <n v="5548"/>
    <s v="UNHCR"/>
    <s v="BRAC"/>
    <s v="UNHCR"/>
    <s v="WASH"/>
    <x v="1"/>
    <x v="8"/>
    <s v="# of FSM Site"/>
    <m/>
    <n v="3"/>
    <s v="completed"/>
    <s v="Chittagong"/>
    <s v="Cox's Bazar"/>
    <x v="1"/>
    <s v="Whykong"/>
    <s v="Camp 21"/>
    <x v="4"/>
    <d v="2022-12-01T00:00:00"/>
    <x v="0"/>
    <m/>
    <m/>
    <m/>
    <m/>
    <m/>
    <s v="Md. Khorshed Alam"/>
    <s v="8801711085171"/>
    <s v="alamm@unhcr.org"/>
    <s v="UNHCR-BRAC"/>
  </r>
  <r>
    <n v="5549"/>
    <s v="UNHCR"/>
    <s v="BRAC"/>
    <s v="UNHCR"/>
    <s v="WASH"/>
    <x v="1"/>
    <x v="2"/>
    <s v="# of FSM Site"/>
    <m/>
    <n v="1"/>
    <s v="completed"/>
    <s v="Chittagong"/>
    <s v="Cox's Bazar"/>
    <x v="1"/>
    <s v="Whykong"/>
    <s v="Camp 21"/>
    <x v="4"/>
    <d v="2022-12-01T00:00:00"/>
    <x v="0"/>
    <m/>
    <m/>
    <m/>
    <m/>
    <m/>
    <s v="Md. Khorshed Alam"/>
    <s v="8801711085171"/>
    <s v="alamm@unhcr.org"/>
    <s v="UNHCR-BRAC"/>
  </r>
  <r>
    <n v="5550"/>
    <s v="UNHCR"/>
    <s v="BRAC"/>
    <s v="UNHCR"/>
    <s v="WASH"/>
    <x v="1"/>
    <x v="18"/>
    <s v="# of door"/>
    <m/>
    <n v="4"/>
    <s v="completed"/>
    <s v="Chittagong"/>
    <s v="Cox's Bazar"/>
    <x v="1"/>
    <s v="Whykong"/>
    <s v="Camp 21"/>
    <x v="4"/>
    <d v="2022-12-01T00:00:00"/>
    <x v="0"/>
    <m/>
    <m/>
    <m/>
    <m/>
    <m/>
    <s v="Md. Khorshed Alam"/>
    <s v="8801711085171"/>
    <s v="alamm@unhcr.org"/>
    <s v="UNHCR-BRAC"/>
  </r>
  <r>
    <n v="5551"/>
    <s v="UNHCR"/>
    <s v="BRAC"/>
    <s v="UNHCR"/>
    <s v="WASH"/>
    <x v="1"/>
    <x v="9"/>
    <s v="# of door"/>
    <m/>
    <n v="64"/>
    <s v="completed"/>
    <s v="Chittagong"/>
    <s v="Cox's Bazar"/>
    <x v="1"/>
    <s v="Whykong"/>
    <s v="Camp 21"/>
    <x v="4"/>
    <d v="2022-12-01T00:00:00"/>
    <x v="0"/>
    <m/>
    <m/>
    <m/>
    <m/>
    <m/>
    <s v="Md. Khorshed Alam"/>
    <s v="8801711085171"/>
    <s v="alamm@unhcr.org"/>
    <s v="UNHCR-BRAC"/>
  </r>
  <r>
    <n v="5552"/>
    <s v="UNHCR"/>
    <s v="BRAC"/>
    <s v="UNHCR"/>
    <s v="WASH"/>
    <x v="1"/>
    <x v="3"/>
    <s v="# of door"/>
    <m/>
    <n v="183"/>
    <s v="completed"/>
    <s v="Chittagong"/>
    <s v="Cox's Bazar"/>
    <x v="1"/>
    <s v="Whykong"/>
    <s v="Camp 21"/>
    <x v="4"/>
    <d v="2022-12-01T00:00:00"/>
    <x v="0"/>
    <m/>
    <m/>
    <m/>
    <m/>
    <m/>
    <s v="Md. Khorshed Alam"/>
    <s v="8801711085171"/>
    <s v="alamm@unhcr.org"/>
    <s v="UNHCR-BRAC"/>
  </r>
  <r>
    <n v="5553"/>
    <s v="UNHCR"/>
    <s v="BRAC"/>
    <s v="UNHCR"/>
    <s v="WASH"/>
    <x v="2"/>
    <x v="10"/>
    <s v="# of HP sessions at community level"/>
    <m/>
    <n v="1016"/>
    <s v="completed"/>
    <s v="Chittagong"/>
    <s v="Cox's Bazar"/>
    <x v="1"/>
    <s v="Whykong"/>
    <s v="Camp 21"/>
    <x v="4"/>
    <d v="2022-12-01T00:00:00"/>
    <x v="0"/>
    <m/>
    <m/>
    <m/>
    <m/>
    <m/>
    <s v="Md. Khorshed Alam"/>
    <s v="8801711085171"/>
    <s v="alamm@unhcr.org"/>
    <s v="UNHCR-BRAC"/>
  </r>
  <r>
    <n v="5554"/>
    <s v="UNHCR"/>
    <s v="BRAC"/>
    <s v="UNHCR"/>
    <s v="WASH"/>
    <x v="2"/>
    <x v="4"/>
    <s v="# of HP sessions at HH level"/>
    <m/>
    <n v="2575"/>
    <s v="completed"/>
    <s v="Chittagong"/>
    <s v="Cox's Bazar"/>
    <x v="1"/>
    <s v="Whykong"/>
    <s v="Camp 21"/>
    <x v="4"/>
    <d v="2022-12-01T00:00:00"/>
    <x v="0"/>
    <m/>
    <m/>
    <m/>
    <m/>
    <m/>
    <s v="Md. Khorshed Alam"/>
    <s v="8801711085171"/>
    <s v="alamm@unhcr.org"/>
    <s v="UNHCR-BRAC"/>
  </r>
  <r>
    <n v="5555"/>
    <s v="UNHCR"/>
    <s v="BRAC"/>
    <s v="UNHCR"/>
    <s v="WASH"/>
    <x v="2"/>
    <x v="19"/>
    <s v="# of estimated persons reached by mass-media campaign"/>
    <m/>
    <n v="1"/>
    <s v="completed"/>
    <s v="Chittagong"/>
    <s v="Cox's Bazar"/>
    <x v="1"/>
    <s v="Whykong"/>
    <s v="Camp 21"/>
    <x v="4"/>
    <d v="2022-12-01T00:00:00"/>
    <x v="0"/>
    <m/>
    <m/>
    <m/>
    <m/>
    <m/>
    <s v="Md. Khorshed Alam"/>
    <s v="8801711085171"/>
    <s v="alamm@unhcr.org"/>
    <s v="UNHCR-BRAC"/>
  </r>
  <r>
    <n v="5556"/>
    <s v="UNHCR"/>
    <s v="BRAC"/>
    <s v="UNHCR"/>
    <s v="WASH"/>
    <x v="2"/>
    <x v="7"/>
    <s v="N/A"/>
    <m/>
    <n v="9"/>
    <s v="completed"/>
    <s v="Chittagong"/>
    <s v="Cox's Bazar"/>
    <x v="1"/>
    <s v="Whykong"/>
    <s v="Camp 21"/>
    <x v="4"/>
    <d v="2022-12-01T00:00:00"/>
    <x v="0"/>
    <m/>
    <m/>
    <m/>
    <m/>
    <m/>
    <s v="Md. Khorshed Alam"/>
    <s v="8801711085171"/>
    <s v="alamm@unhcr.org"/>
    <s v="UNHCR-BRAC"/>
  </r>
  <r>
    <n v="5557"/>
    <s v="UNHCR"/>
    <s v="BRAC"/>
    <s v="UNHCR"/>
    <s v="WASH"/>
    <x v="3"/>
    <x v="6"/>
    <s v="# of plant"/>
    <m/>
    <n v="1"/>
    <s v="completed"/>
    <s v="Chittagong"/>
    <s v="Cox's Bazar"/>
    <x v="1"/>
    <s v="Whykong"/>
    <s v="Camp 21"/>
    <x v="4"/>
    <d v="2022-12-01T00:00:00"/>
    <x v="0"/>
    <m/>
    <m/>
    <m/>
    <m/>
    <m/>
    <s v="Md. Khorshed Alam"/>
    <s v="8801711085171"/>
    <s v="alamm@unhcr.org"/>
    <s v="UNHCR-BRAC"/>
  </r>
  <r>
    <n v="5558"/>
    <s v="UNHCR"/>
    <s v="BRAC"/>
    <s v="UNHCR"/>
    <s v="WASH"/>
    <x v="0"/>
    <x v="0"/>
    <s v="# of tube well"/>
    <m/>
    <n v="177"/>
    <s v="completed"/>
    <s v="Chittagong"/>
    <s v="Cox's Bazar"/>
    <x v="0"/>
    <s v="Palong Khali"/>
    <s v="Camp 01W"/>
    <x v="4"/>
    <d v="2022-12-01T00:00:00"/>
    <x v="0"/>
    <m/>
    <m/>
    <m/>
    <m/>
    <m/>
    <s v="Md. Khorshed Alam"/>
    <s v="8801711085171"/>
    <s v="alamm@unhcr.org"/>
    <s v="UNHCR-BRAC"/>
  </r>
  <r>
    <n v="5559"/>
    <s v="UNHCR"/>
    <s v="BRAC"/>
    <s v="UNHCR"/>
    <s v="WASH"/>
    <x v="0"/>
    <x v="26"/>
    <s v="# of tube well"/>
    <m/>
    <n v="1"/>
    <s v="completed"/>
    <s v="Chittagong"/>
    <s v="Cox's Bazar"/>
    <x v="0"/>
    <s v="Palong Khali"/>
    <s v="Camp 01W"/>
    <x v="4"/>
    <d v="2022-12-01T00:00:00"/>
    <x v="0"/>
    <m/>
    <m/>
    <m/>
    <m/>
    <m/>
    <s v="Md. Khorshed Alam"/>
    <s v="8801711085171"/>
    <s v="alamm@unhcr.org"/>
    <s v="UNHCR-BRAC"/>
  </r>
  <r>
    <n v="5560"/>
    <s v="UNHCR"/>
    <s v="BRAC"/>
    <s v="UNHCR"/>
    <s v="WASH"/>
    <x v="0"/>
    <x v="12"/>
    <s v="# of water network"/>
    <m/>
    <n v="4"/>
    <s v="completed"/>
    <s v="Chittagong"/>
    <s v="Cox's Bazar"/>
    <x v="0"/>
    <s v="Palong Khali"/>
    <s v="Camp 01W"/>
    <x v="4"/>
    <d v="2022-12-01T00:00:00"/>
    <x v="0"/>
    <m/>
    <m/>
    <m/>
    <m/>
    <m/>
    <s v="Md. Khorshed Alam"/>
    <s v="8801711085171"/>
    <s v="alamm@unhcr.org"/>
    <s v="UNHCR-BRAC"/>
  </r>
  <r>
    <n v="5561"/>
    <s v="UNHCR"/>
    <s v="BRAC"/>
    <s v="UNHCR"/>
    <s v="WASH"/>
    <x v="0"/>
    <x v="0"/>
    <s v="# of tube well"/>
    <m/>
    <n v="27"/>
    <s v="completed"/>
    <s v="Chittagong"/>
    <s v="Cox's Bazar"/>
    <x v="0"/>
    <s v="Palong Khali"/>
    <s v="Camp 01W"/>
    <x v="4"/>
    <d v="2022-12-01T00:00:00"/>
    <x v="0"/>
    <m/>
    <m/>
    <m/>
    <m/>
    <m/>
    <s v="Md. Khorshed Alam"/>
    <s v="8801711085171"/>
    <s v="alamm@unhcr.org"/>
    <s v="UNHCR-BRAC"/>
  </r>
  <r>
    <n v="5562"/>
    <s v="UNHCR"/>
    <s v="BRAC"/>
    <s v="UNHCR"/>
    <s v="WASH"/>
    <x v="1"/>
    <x v="8"/>
    <s v="# of FSM Site"/>
    <m/>
    <n v="4"/>
    <s v="completed"/>
    <s v="Chittagong"/>
    <s v="Cox's Bazar"/>
    <x v="0"/>
    <s v="Palong Khali"/>
    <s v="Camp 01W"/>
    <x v="4"/>
    <d v="2022-12-01T00:00:00"/>
    <x v="0"/>
    <m/>
    <m/>
    <m/>
    <m/>
    <m/>
    <s v="Md. Khorshed Alam"/>
    <s v="8801711085171"/>
    <s v="alamm@unhcr.org"/>
    <s v="UNHCR-BRAC"/>
  </r>
  <r>
    <n v="5563"/>
    <s v="UNHCR"/>
    <s v="BRAC"/>
    <s v="UNHCR"/>
    <s v="WASH"/>
    <x v="1"/>
    <x v="2"/>
    <s v="# of FSM Site"/>
    <m/>
    <n v="4"/>
    <s v="completed"/>
    <s v="Chittagong"/>
    <s v="Cox's Bazar"/>
    <x v="0"/>
    <s v="Palong Khali"/>
    <s v="Camp 01W"/>
    <x v="4"/>
    <d v="2022-12-01T00:00:00"/>
    <x v="0"/>
    <m/>
    <m/>
    <m/>
    <m/>
    <m/>
    <s v="Md. Khorshed Alam"/>
    <s v="8801711085171"/>
    <s v="alamm@unhcr.org"/>
    <s v="UNHCR-BRAC"/>
  </r>
  <r>
    <n v="5564"/>
    <s v="UNHCR"/>
    <s v="BRAC"/>
    <s v="UNHCR"/>
    <s v="WASH"/>
    <x v="1"/>
    <x v="18"/>
    <s v="# of door"/>
    <m/>
    <n v="1"/>
    <s v="completed"/>
    <s v="Chittagong"/>
    <s v="Cox's Bazar"/>
    <x v="0"/>
    <s v="Palong Khali"/>
    <s v="Camp 01W"/>
    <x v="4"/>
    <d v="2022-12-01T00:00:00"/>
    <x v="0"/>
    <m/>
    <m/>
    <m/>
    <m/>
    <m/>
    <s v="Md. Khorshed Alam"/>
    <s v="8801711085171"/>
    <s v="alamm@unhcr.org"/>
    <s v="UNHCR-BRAC"/>
  </r>
  <r>
    <n v="5565"/>
    <s v="UNHCR"/>
    <s v="BRAC"/>
    <s v="UNHCR"/>
    <s v="WASH"/>
    <x v="1"/>
    <x v="9"/>
    <s v="# of door"/>
    <m/>
    <n v="109"/>
    <s v="completed"/>
    <s v="Chittagong"/>
    <s v="Cox's Bazar"/>
    <x v="0"/>
    <s v="Palong Khali"/>
    <s v="Camp 01W"/>
    <x v="4"/>
    <d v="2022-12-01T00:00:00"/>
    <x v="0"/>
    <m/>
    <m/>
    <m/>
    <m/>
    <m/>
    <s v="Md. Khorshed Alam"/>
    <s v="8801711085171"/>
    <s v="alamm@unhcr.org"/>
    <s v="UNHCR-BRAC"/>
  </r>
  <r>
    <n v="5566"/>
    <s v="UNHCR"/>
    <s v="BRAC"/>
    <s v="UNHCR"/>
    <s v="WASH"/>
    <x v="1"/>
    <x v="3"/>
    <s v="# of door"/>
    <m/>
    <n v="321"/>
    <s v="completed"/>
    <s v="Chittagong"/>
    <s v="Cox's Bazar"/>
    <x v="0"/>
    <s v="Palong Khali"/>
    <s v="Camp 01W"/>
    <x v="4"/>
    <d v="2022-12-01T00:00:00"/>
    <x v="0"/>
    <m/>
    <m/>
    <m/>
    <m/>
    <m/>
    <s v="Md. Khorshed Alam"/>
    <s v="8801711085171"/>
    <s v="alamm@unhcr.org"/>
    <s v="UNHCR-BRAC"/>
  </r>
  <r>
    <n v="5567"/>
    <s v="UNHCR"/>
    <s v="BRAC"/>
    <s v="UNHCR"/>
    <s v="WASH"/>
    <x v="2"/>
    <x v="10"/>
    <s v="# of HP sessions at community level"/>
    <m/>
    <n v="1333"/>
    <s v="completed"/>
    <s v="Chittagong"/>
    <s v="Cox's Bazar"/>
    <x v="0"/>
    <s v="Palong Khali"/>
    <s v="Camp 01W"/>
    <x v="4"/>
    <d v="2022-12-01T00:00:00"/>
    <x v="0"/>
    <m/>
    <m/>
    <m/>
    <m/>
    <m/>
    <s v="Md. Khorshed Alam"/>
    <s v="8801711085171"/>
    <s v="alamm@unhcr.org"/>
    <s v="UNHCR-BRAC"/>
  </r>
  <r>
    <n v="5568"/>
    <s v="UNHCR"/>
    <s v="BRAC"/>
    <s v="UNHCR"/>
    <s v="WASH"/>
    <x v="2"/>
    <x v="4"/>
    <s v="# of HP sessions at HH level"/>
    <m/>
    <n v="4054"/>
    <s v="completed"/>
    <s v="Chittagong"/>
    <s v="Cox's Bazar"/>
    <x v="0"/>
    <s v="Palong Khali"/>
    <s v="Camp 01W"/>
    <x v="4"/>
    <d v="2022-12-01T00:00:00"/>
    <x v="0"/>
    <m/>
    <m/>
    <m/>
    <m/>
    <m/>
    <s v="Md. Khorshed Alam"/>
    <s v="8801711085171"/>
    <s v="alamm@unhcr.org"/>
    <s v="UNHCR-BRAC"/>
  </r>
  <r>
    <n v="5569"/>
    <s v="UNHCR"/>
    <s v="BRAC"/>
    <s v="UNHCR"/>
    <s v="WASH"/>
    <x v="2"/>
    <x v="19"/>
    <s v="# of estimated persons reached by mass-media campaign"/>
    <m/>
    <n v="1"/>
    <s v="completed"/>
    <s v="Chittagong"/>
    <s v="Cox's Bazar"/>
    <x v="0"/>
    <s v="Palong Khali"/>
    <s v="Camp 01W"/>
    <x v="4"/>
    <d v="2022-12-01T00:00:00"/>
    <x v="0"/>
    <m/>
    <m/>
    <m/>
    <m/>
    <m/>
    <s v="Md. Khorshed Alam"/>
    <s v="8801711085171"/>
    <s v="alamm@unhcr.org"/>
    <s v="UNHCR-BRAC"/>
  </r>
  <r>
    <n v="5570"/>
    <s v="UNHCR"/>
    <s v="BRAC"/>
    <s v="UNHCR"/>
    <s v="WASH"/>
    <x v="2"/>
    <x v="7"/>
    <s v="N/A"/>
    <m/>
    <n v="9"/>
    <s v="completed"/>
    <s v="Chittagong"/>
    <s v="Cox's Bazar"/>
    <x v="0"/>
    <s v="Palong Khali"/>
    <s v="Camp 01W"/>
    <x v="4"/>
    <d v="2022-12-01T00:00:00"/>
    <x v="0"/>
    <m/>
    <m/>
    <m/>
    <m/>
    <m/>
    <s v="Md. Khorshed Alam"/>
    <s v="8801711085171"/>
    <s v="alamm@unhcr.org"/>
    <s v="UNHCR-BRAC"/>
  </r>
  <r>
    <n v="5571"/>
    <s v="UNHCR"/>
    <s v="BRAC"/>
    <s v="UNHCR"/>
    <s v="WASH"/>
    <x v="3"/>
    <x v="6"/>
    <s v="# of plant"/>
    <m/>
    <n v="1"/>
    <s v="completed"/>
    <s v="Chittagong"/>
    <s v="Cox's Bazar"/>
    <x v="0"/>
    <s v="Palong Khali"/>
    <s v="Camp 01W"/>
    <x v="4"/>
    <d v="2022-12-01T00:00:00"/>
    <x v="0"/>
    <m/>
    <m/>
    <m/>
    <m/>
    <m/>
    <s v="Md. Khorshed Alam"/>
    <s v="8801711085171"/>
    <s v="alamm@unhcr.org"/>
    <s v="UNHCR-BRAC"/>
  </r>
  <r>
    <n v="5572"/>
    <s v="UNHCR"/>
    <s v="BRAC"/>
    <s v="UNHCR"/>
    <s v="WASH"/>
    <x v="0"/>
    <x v="0"/>
    <s v="# of tube well"/>
    <m/>
    <n v="89"/>
    <s v="completed"/>
    <s v="Chittagong"/>
    <s v="Cox's Bazar"/>
    <x v="0"/>
    <s v="Palong Khali"/>
    <s v="Camp 02E"/>
    <x v="4"/>
    <d v="2022-12-01T00:00:00"/>
    <x v="0"/>
    <m/>
    <m/>
    <m/>
    <m/>
    <m/>
    <s v="Md. Khorshed Alam"/>
    <s v="8801711085171"/>
    <s v="alamm@unhcr.org"/>
    <s v="UNHCR-BRAC"/>
  </r>
  <r>
    <n v="5573"/>
    <s v="UNHCR"/>
    <s v="BRAC"/>
    <s v="UNHCR"/>
    <s v="WASH"/>
    <x v="0"/>
    <x v="0"/>
    <s v="# of tube well"/>
    <m/>
    <n v="25"/>
    <s v="completed"/>
    <s v="Chittagong"/>
    <s v="Cox's Bazar"/>
    <x v="0"/>
    <s v="Palong Khali"/>
    <s v="Camp 02E"/>
    <x v="4"/>
    <d v="2022-12-01T00:00:00"/>
    <x v="0"/>
    <m/>
    <m/>
    <m/>
    <m/>
    <m/>
    <s v="Md. Khorshed Alam"/>
    <s v="8801711085171"/>
    <s v="alamm@unhcr.org"/>
    <s v="UNHCR-BRAC"/>
  </r>
  <r>
    <n v="5574"/>
    <s v="UNHCR"/>
    <s v="BRAC"/>
    <s v="UNHCR"/>
    <s v="WASH"/>
    <x v="1"/>
    <x v="8"/>
    <s v="# of FSM Site"/>
    <m/>
    <n v="8"/>
    <s v="completed"/>
    <s v="Chittagong"/>
    <s v="Cox's Bazar"/>
    <x v="0"/>
    <s v="Palong Khali"/>
    <s v="Camp 02E"/>
    <x v="4"/>
    <d v="2022-12-01T00:00:00"/>
    <x v="0"/>
    <m/>
    <m/>
    <m/>
    <m/>
    <m/>
    <s v="Md. Khorshed Alam"/>
    <s v="8801711085171"/>
    <s v="alamm@unhcr.org"/>
    <s v="UNHCR-BRAC"/>
  </r>
  <r>
    <n v="5575"/>
    <s v="UNHCR"/>
    <s v="BRAC"/>
    <s v="UNHCR"/>
    <s v="WASH"/>
    <x v="1"/>
    <x v="2"/>
    <s v="# of FSM Site"/>
    <m/>
    <n v="6"/>
    <s v="completed"/>
    <s v="Chittagong"/>
    <s v="Cox's Bazar"/>
    <x v="0"/>
    <s v="Palong Khali"/>
    <s v="Camp 02E"/>
    <x v="4"/>
    <d v="2022-12-01T00:00:00"/>
    <x v="0"/>
    <m/>
    <m/>
    <m/>
    <m/>
    <m/>
    <s v="Md. Khorshed Alam"/>
    <s v="8801711085171"/>
    <s v="alamm@unhcr.org"/>
    <s v="UNHCR-BRAC"/>
  </r>
  <r>
    <n v="5576"/>
    <s v="UNHCR"/>
    <s v="BRAC"/>
    <s v="UNHCR"/>
    <s v="WASH"/>
    <x v="1"/>
    <x v="9"/>
    <s v="# of door"/>
    <m/>
    <n v="92"/>
    <s v="completed"/>
    <s v="Chittagong"/>
    <s v="Cox's Bazar"/>
    <x v="0"/>
    <s v="Palong Khali"/>
    <s v="Camp 02E"/>
    <x v="4"/>
    <d v="2022-12-01T00:00:00"/>
    <x v="0"/>
    <m/>
    <m/>
    <m/>
    <m/>
    <m/>
    <s v="Md. Khorshed Alam"/>
    <s v="8801711085171"/>
    <s v="alamm@unhcr.org"/>
    <s v="UNHCR-BRAC"/>
  </r>
  <r>
    <n v="5577"/>
    <s v="UNHCR"/>
    <s v="BRAC"/>
    <s v="UNHCR"/>
    <s v="WASH"/>
    <x v="1"/>
    <x v="3"/>
    <s v="# of door"/>
    <m/>
    <n v="286"/>
    <s v="completed"/>
    <s v="Chittagong"/>
    <s v="Cox's Bazar"/>
    <x v="0"/>
    <s v="Palong Khali"/>
    <s v="Camp 02E"/>
    <x v="4"/>
    <d v="2022-12-01T00:00:00"/>
    <x v="0"/>
    <m/>
    <m/>
    <m/>
    <m/>
    <m/>
    <s v="Md. Khorshed Alam"/>
    <s v="8801711085171"/>
    <s v="alamm@unhcr.org"/>
    <s v="UNHCR-BRAC"/>
  </r>
  <r>
    <n v="5578"/>
    <s v="UNHCR"/>
    <s v="BRAC"/>
    <s v="UNHCR"/>
    <s v="WASH"/>
    <x v="2"/>
    <x v="10"/>
    <s v="# of HP sessions at community level"/>
    <m/>
    <n v="1342"/>
    <s v="completed"/>
    <s v="Chittagong"/>
    <s v="Cox's Bazar"/>
    <x v="0"/>
    <s v="Palong Khali"/>
    <s v="Camp 02E"/>
    <x v="4"/>
    <d v="2022-12-01T00:00:00"/>
    <x v="0"/>
    <m/>
    <m/>
    <m/>
    <m/>
    <m/>
    <s v="Md. Khorshed Alam"/>
    <s v="8801711085171"/>
    <s v="alamm@unhcr.org"/>
    <s v="UNHCR-BRAC"/>
  </r>
  <r>
    <n v="5579"/>
    <s v="UNHCR"/>
    <s v="BRAC"/>
    <s v="UNHCR"/>
    <s v="WASH"/>
    <x v="2"/>
    <x v="4"/>
    <s v="# of HP sessions at HH level"/>
    <m/>
    <n v="3552"/>
    <s v="completed"/>
    <s v="Chittagong"/>
    <s v="Cox's Bazar"/>
    <x v="0"/>
    <s v="Palong Khali"/>
    <s v="Camp 02E"/>
    <x v="4"/>
    <d v="2022-12-01T00:00:00"/>
    <x v="0"/>
    <m/>
    <m/>
    <m/>
    <m/>
    <m/>
    <s v="Md. Khorshed Alam"/>
    <s v="8801711085171"/>
    <s v="alamm@unhcr.org"/>
    <s v="UNHCR-BRAC"/>
  </r>
  <r>
    <n v="5580"/>
    <s v="UNHCR"/>
    <s v="BRAC"/>
    <s v="UNHCR"/>
    <s v="WASH"/>
    <x v="2"/>
    <x v="19"/>
    <s v="# of estimated persons reached by mass-media campaign"/>
    <m/>
    <n v="1"/>
    <s v="completed"/>
    <s v="Chittagong"/>
    <s v="Cox's Bazar"/>
    <x v="0"/>
    <s v="Palong Khali"/>
    <s v="Camp 02E"/>
    <x v="4"/>
    <d v="2022-12-01T00:00:00"/>
    <x v="0"/>
    <m/>
    <m/>
    <m/>
    <m/>
    <m/>
    <s v="Md. Khorshed Alam"/>
    <s v="8801711085171"/>
    <s v="alamm@unhcr.org"/>
    <s v="UNHCR-BRAC"/>
  </r>
  <r>
    <n v="5581"/>
    <s v="UNHCR"/>
    <s v="BRAC"/>
    <s v="UNHCR"/>
    <s v="WASH"/>
    <x v="2"/>
    <x v="7"/>
    <s v="N/A"/>
    <m/>
    <n v="8"/>
    <s v="completed"/>
    <s v="Chittagong"/>
    <s v="Cox's Bazar"/>
    <x v="0"/>
    <s v="Palong Khali"/>
    <s v="Camp 02E"/>
    <x v="4"/>
    <d v="2022-12-01T00:00:00"/>
    <x v="0"/>
    <m/>
    <m/>
    <m/>
    <m/>
    <m/>
    <s v="Md. Khorshed Alam"/>
    <s v="8801711085171"/>
    <s v="alamm@unhcr.org"/>
    <s v="UNHCR-BRAC"/>
  </r>
  <r>
    <n v="5582"/>
    <s v="UNHCR"/>
    <s v="BRAC"/>
    <s v="UNHCR"/>
    <s v="WASH"/>
    <x v="3"/>
    <x v="6"/>
    <s v="# of plant"/>
    <m/>
    <n v="1"/>
    <s v="completed"/>
    <s v="Chittagong"/>
    <s v="Cox's Bazar"/>
    <x v="0"/>
    <s v="Palong Khali"/>
    <s v="Camp 02E"/>
    <x v="4"/>
    <d v="2022-12-01T00:00:00"/>
    <x v="0"/>
    <m/>
    <m/>
    <m/>
    <m/>
    <m/>
    <s v="Md. Khorshed Alam"/>
    <s v="8801711085171"/>
    <s v="alamm@unhcr.org"/>
    <s v="UNHCR-BRAC"/>
  </r>
  <r>
    <n v="5583"/>
    <s v="UNHCR"/>
    <s v="BRAC"/>
    <s v="UNHCR"/>
    <s v="WASH"/>
    <x v="0"/>
    <x v="0"/>
    <s v="# of tube well"/>
    <m/>
    <n v="124"/>
    <s v="completed"/>
    <s v="Chittagong"/>
    <s v="Cox's Bazar"/>
    <x v="0"/>
    <s v="Palong Khali"/>
    <s v="Camp 01E"/>
    <x v="5"/>
    <d v="2022-12-01T00:00:00"/>
    <x v="0"/>
    <m/>
    <m/>
    <m/>
    <m/>
    <m/>
    <s v="Md. Khorshed Alam"/>
    <s v="8801711085171"/>
    <s v="alamm@unhcr.org"/>
    <s v="UNHCR-BRAC"/>
  </r>
  <r>
    <n v="5584"/>
    <s v="UNHCR"/>
    <s v="BRAC"/>
    <s v="UNHCR"/>
    <s v="WASH"/>
    <x v="0"/>
    <x v="12"/>
    <s v="# of water network"/>
    <m/>
    <n v="9"/>
    <s v="completed"/>
    <s v="Chittagong"/>
    <s v="Cox's Bazar"/>
    <x v="0"/>
    <s v="Palong Khali"/>
    <s v="Camp 01E"/>
    <x v="5"/>
    <d v="2022-12-01T00:00:00"/>
    <x v="0"/>
    <m/>
    <m/>
    <m/>
    <m/>
    <m/>
    <s v="Md. Khorshed Alam"/>
    <s v="8801711085171"/>
    <s v="alamm@unhcr.org"/>
    <s v="UNHCR-BRAC"/>
  </r>
  <r>
    <n v="5585"/>
    <s v="UNHCR"/>
    <s v="BRAC"/>
    <s v="UNHCR"/>
    <s v="WASH"/>
    <x v="1"/>
    <x v="35"/>
    <s v="# of door "/>
    <m/>
    <n v="18"/>
    <s v="completed"/>
    <s v="Chittagong"/>
    <s v="Cox's Bazar"/>
    <x v="0"/>
    <s v="Palong Khali"/>
    <s v="Camp 01E"/>
    <x v="5"/>
    <d v="2022-12-01T00:00:00"/>
    <x v="0"/>
    <m/>
    <m/>
    <m/>
    <m/>
    <m/>
    <s v="Md. Khorshed Alam"/>
    <s v="8801711085171"/>
    <s v="alamm@unhcr.org"/>
    <s v="UNHCR-BRAC"/>
  </r>
  <r>
    <n v="5586"/>
    <s v="UNHCR"/>
    <s v="BRAC"/>
    <s v="UNHCR"/>
    <s v="WASH"/>
    <x v="0"/>
    <x v="0"/>
    <s v="# of tube well"/>
    <m/>
    <n v="12"/>
    <s v="completed"/>
    <s v="Chittagong"/>
    <s v="Cox's Bazar"/>
    <x v="0"/>
    <s v="Palong Khali"/>
    <s v="Camp 01E"/>
    <x v="5"/>
    <d v="2022-12-01T00:00:00"/>
    <x v="0"/>
    <m/>
    <m/>
    <m/>
    <m/>
    <m/>
    <s v="Md. Khorshed Alam"/>
    <s v="8801711085171"/>
    <s v="alamm@unhcr.org"/>
    <s v="UNHCR-BRAC"/>
  </r>
  <r>
    <n v="5587"/>
    <s v="UNHCR"/>
    <s v="BRAC"/>
    <s v="UNHCR"/>
    <s v="WASH"/>
    <x v="1"/>
    <x v="8"/>
    <s v="# of FSM Site"/>
    <m/>
    <n v="2"/>
    <s v="completed"/>
    <s v="Chittagong"/>
    <s v="Cox's Bazar"/>
    <x v="0"/>
    <s v="Palong Khali"/>
    <s v="Camp 01E"/>
    <x v="5"/>
    <d v="2022-12-01T00:00:00"/>
    <x v="0"/>
    <m/>
    <m/>
    <m/>
    <m/>
    <m/>
    <s v="Md. Khorshed Alam"/>
    <s v="8801711085171"/>
    <s v="alamm@unhcr.org"/>
    <s v="UNHCR-BRAC"/>
  </r>
  <r>
    <n v="5588"/>
    <s v="UNHCR"/>
    <s v="BRAC"/>
    <s v="UNHCR"/>
    <s v="WASH"/>
    <x v="1"/>
    <x v="16"/>
    <s v="# of door"/>
    <m/>
    <n v="6"/>
    <s v="completed"/>
    <s v="Chittagong"/>
    <s v="Cox's Bazar"/>
    <x v="0"/>
    <s v="Palong Khali"/>
    <s v="Camp 01E"/>
    <x v="5"/>
    <d v="2022-12-01T00:00:00"/>
    <x v="0"/>
    <m/>
    <m/>
    <m/>
    <m/>
    <m/>
    <s v="Md. Khorshed Alam"/>
    <s v="8801711085171"/>
    <s v="alamm@unhcr.org"/>
    <s v="UNHCR-BRAC"/>
  </r>
  <r>
    <n v="5589"/>
    <s v="UNHCR"/>
    <s v="BRAC"/>
    <s v="UNHCR"/>
    <s v="WASH"/>
    <x v="1"/>
    <x v="17"/>
    <s v="# of door"/>
    <m/>
    <n v="5"/>
    <s v="completed"/>
    <s v="Chittagong"/>
    <s v="Cox's Bazar"/>
    <x v="0"/>
    <s v="Palong Khali"/>
    <s v="Camp 01E"/>
    <x v="5"/>
    <d v="2022-12-01T00:00:00"/>
    <x v="0"/>
    <m/>
    <m/>
    <m/>
    <m/>
    <m/>
    <s v="Md. Khorshed Alam"/>
    <s v="8801711085171"/>
    <s v="alamm@unhcr.org"/>
    <s v="UNHCR-BRAC"/>
  </r>
  <r>
    <n v="5590"/>
    <s v="UNHCR"/>
    <s v="BRAC"/>
    <s v="UNHCR"/>
    <s v="WASH"/>
    <x v="1"/>
    <x v="9"/>
    <s v="# of door"/>
    <m/>
    <n v="33"/>
    <s v="completed"/>
    <s v="Chittagong"/>
    <s v="Cox's Bazar"/>
    <x v="0"/>
    <s v="Palong Khali"/>
    <s v="Camp 01E"/>
    <x v="5"/>
    <d v="2022-12-01T00:00:00"/>
    <x v="0"/>
    <m/>
    <m/>
    <m/>
    <m/>
    <m/>
    <s v="Md. Khorshed Alam"/>
    <s v="8801711085171"/>
    <s v="alamm@unhcr.org"/>
    <s v="UNHCR-BRAC"/>
  </r>
  <r>
    <n v="5591"/>
    <s v="UNHCR"/>
    <s v="BRAC"/>
    <s v="UNHCR"/>
    <s v="WASH"/>
    <x v="1"/>
    <x v="3"/>
    <s v="# of door"/>
    <m/>
    <n v="277"/>
    <s v="completed"/>
    <s v="Chittagong"/>
    <s v="Cox's Bazar"/>
    <x v="0"/>
    <s v="Palong Khali"/>
    <s v="Camp 01E"/>
    <x v="5"/>
    <d v="2022-12-01T00:00:00"/>
    <x v="0"/>
    <m/>
    <m/>
    <m/>
    <m/>
    <m/>
    <s v="Md. Khorshed Alam"/>
    <s v="8801711085171"/>
    <s v="alamm@unhcr.org"/>
    <s v="UNHCR-BRAC"/>
  </r>
  <r>
    <n v="5592"/>
    <s v="UNHCR"/>
    <s v="BRAC"/>
    <s v="UNHCR"/>
    <s v="WASH"/>
    <x v="2"/>
    <x v="10"/>
    <s v="# of HP sessions at community level"/>
    <m/>
    <n v="1030"/>
    <s v="completed"/>
    <s v="Chittagong"/>
    <s v="Cox's Bazar"/>
    <x v="0"/>
    <s v="Palong Khali"/>
    <s v="Camp 01E"/>
    <x v="5"/>
    <d v="2022-12-01T00:00:00"/>
    <x v="0"/>
    <m/>
    <m/>
    <m/>
    <m/>
    <m/>
    <s v="Md. Khorshed Alam"/>
    <s v="8801711085171"/>
    <s v="alamm@unhcr.org"/>
    <s v="UNHCR-BRAC"/>
  </r>
  <r>
    <n v="5593"/>
    <s v="UNHCR"/>
    <s v="BRAC"/>
    <s v="UNHCR"/>
    <s v="WASH"/>
    <x v="2"/>
    <x v="4"/>
    <s v="# of HP sessions at HH level"/>
    <m/>
    <n v="3375"/>
    <s v="completed"/>
    <s v="Chittagong"/>
    <s v="Cox's Bazar"/>
    <x v="0"/>
    <s v="Palong Khali"/>
    <s v="Camp 01E"/>
    <x v="5"/>
    <d v="2022-12-01T00:00:00"/>
    <x v="0"/>
    <m/>
    <m/>
    <m/>
    <m/>
    <m/>
    <s v="Md. Khorshed Alam"/>
    <s v="8801711085171"/>
    <s v="alamm@unhcr.org"/>
    <s v="UNHCR-BRAC"/>
  </r>
  <r>
    <n v="5594"/>
    <s v="UNHCR"/>
    <s v="BRAC"/>
    <s v="UNHCR"/>
    <s v="WASH"/>
    <x v="3"/>
    <x v="22"/>
    <s v="# of pit"/>
    <m/>
    <n v="1"/>
    <s v="completed"/>
    <s v="Chittagong"/>
    <s v="Cox's Bazar"/>
    <x v="0"/>
    <s v="Palong Khali"/>
    <s v="Camp 01E"/>
    <x v="5"/>
    <d v="2022-12-01T00:00:00"/>
    <x v="0"/>
    <m/>
    <m/>
    <m/>
    <m/>
    <m/>
    <s v="Md. Khorshed Alam"/>
    <s v="8801711085171"/>
    <s v="alamm@unhcr.org"/>
    <s v="UNHCR-BRAC"/>
  </r>
  <r>
    <n v="5595"/>
    <s v="UNHCR"/>
    <s v="BRAC"/>
    <s v="UNHCR"/>
    <s v="WASH"/>
    <x v="3"/>
    <x v="6"/>
    <s v="# of plant"/>
    <m/>
    <n v="1"/>
    <s v="completed"/>
    <s v="Chittagong"/>
    <s v="Cox's Bazar"/>
    <x v="0"/>
    <s v="Palong Khali"/>
    <s v="Camp 01E"/>
    <x v="5"/>
    <d v="2022-12-01T00:00:00"/>
    <x v="0"/>
    <m/>
    <m/>
    <m/>
    <m/>
    <m/>
    <s v="Md. Khorshed Alam"/>
    <s v="8801711085171"/>
    <s v="alamm@unhcr.org"/>
    <s v="UNHCR-BRAC"/>
  </r>
  <r>
    <n v="5596"/>
    <s v="UNHCR"/>
    <s v="BRAC"/>
    <s v="UNHCR"/>
    <s v="WASH"/>
    <x v="0"/>
    <x v="0"/>
    <s v="# of tube well"/>
    <m/>
    <n v="57"/>
    <s v="completed"/>
    <s v="Chittagong"/>
    <s v="Cox's Bazar"/>
    <x v="0"/>
    <s v="Palong Khali"/>
    <s v="Camp 01W"/>
    <x v="5"/>
    <d v="2022-12-01T00:00:00"/>
    <x v="0"/>
    <m/>
    <m/>
    <m/>
    <m/>
    <m/>
    <s v="Md. Khorshed Alam"/>
    <s v="8801711085171"/>
    <s v="alamm@unhcr.org"/>
    <s v="UNHCR-BRAC"/>
  </r>
  <r>
    <n v="5597"/>
    <s v="UNHCR"/>
    <s v="BRAC"/>
    <s v="UNHCR"/>
    <s v="WASH"/>
    <x v="0"/>
    <x v="12"/>
    <s v="# of water network"/>
    <m/>
    <n v="4"/>
    <s v="completed"/>
    <s v="Chittagong"/>
    <s v="Cox's Bazar"/>
    <x v="0"/>
    <s v="Palong Khali"/>
    <s v="Camp 01W"/>
    <x v="5"/>
    <d v="2022-12-01T00:00:00"/>
    <x v="0"/>
    <m/>
    <m/>
    <m/>
    <m/>
    <m/>
    <s v="Md. Khorshed Alam"/>
    <s v="8801711085171"/>
    <s v="alamm@unhcr.org"/>
    <s v="UNHCR-BRAC"/>
  </r>
  <r>
    <n v="5598"/>
    <s v="UNHCR"/>
    <s v="BRAC"/>
    <s v="UNHCR"/>
    <s v="WASH"/>
    <x v="1"/>
    <x v="35"/>
    <s v="# of door "/>
    <m/>
    <n v="25"/>
    <s v="completed"/>
    <s v="Chittagong"/>
    <s v="Cox's Bazar"/>
    <x v="0"/>
    <s v="Palong Khali"/>
    <s v="Camp 01W"/>
    <x v="5"/>
    <d v="2022-12-01T00:00:00"/>
    <x v="0"/>
    <m/>
    <m/>
    <m/>
    <m/>
    <m/>
    <s v="Md. Khorshed Alam"/>
    <s v="8801711085171"/>
    <s v="alamm@unhcr.org"/>
    <s v="UNHCR-BRAC"/>
  </r>
  <r>
    <n v="5599"/>
    <s v="UNHCR"/>
    <s v="BRAC"/>
    <s v="UNHCR"/>
    <s v="WASH"/>
    <x v="0"/>
    <x v="0"/>
    <s v="# of tube well"/>
    <m/>
    <n v="37"/>
    <s v="completed"/>
    <s v="Chittagong"/>
    <s v="Cox's Bazar"/>
    <x v="0"/>
    <s v="Palong Khali"/>
    <s v="Camp 01W"/>
    <x v="5"/>
    <d v="2022-12-01T00:00:00"/>
    <x v="0"/>
    <m/>
    <m/>
    <m/>
    <m/>
    <m/>
    <s v="Md. Khorshed Alam"/>
    <s v="8801711085171"/>
    <s v="alamm@unhcr.org"/>
    <s v="UNHCR-BRAC"/>
  </r>
  <r>
    <n v="5600"/>
    <s v="UNHCR"/>
    <s v="BRAC"/>
    <s v="UNHCR"/>
    <s v="WASH"/>
    <x v="1"/>
    <x v="8"/>
    <s v="# of FSM Site"/>
    <m/>
    <n v="1"/>
    <s v="completed"/>
    <s v="Chittagong"/>
    <s v="Cox's Bazar"/>
    <x v="0"/>
    <s v="Palong Khali"/>
    <s v="Camp 01W"/>
    <x v="5"/>
    <d v="2022-12-01T00:00:00"/>
    <x v="0"/>
    <m/>
    <m/>
    <m/>
    <m/>
    <m/>
    <s v="Md. Khorshed Alam"/>
    <s v="8801711085171"/>
    <s v="alamm@unhcr.org"/>
    <s v="UNHCR-BRAC"/>
  </r>
  <r>
    <n v="5601"/>
    <s v="UNHCR"/>
    <s v="BRAC"/>
    <s v="UNHCR"/>
    <s v="WASH"/>
    <x v="1"/>
    <x v="16"/>
    <s v="# of door"/>
    <m/>
    <n v="8"/>
    <s v="completed"/>
    <s v="Chittagong"/>
    <s v="Cox's Bazar"/>
    <x v="0"/>
    <s v="Palong Khali"/>
    <s v="Camp 01W"/>
    <x v="5"/>
    <d v="2022-12-01T00:00:00"/>
    <x v="0"/>
    <m/>
    <m/>
    <m/>
    <m/>
    <m/>
    <s v="Md. Khorshed Alam"/>
    <s v="8801711085171"/>
    <s v="alamm@unhcr.org"/>
    <s v="UNHCR-BRAC"/>
  </r>
  <r>
    <n v="5602"/>
    <s v="UNHCR"/>
    <s v="BRAC"/>
    <s v="UNHCR"/>
    <s v="WASH"/>
    <x v="1"/>
    <x v="17"/>
    <s v="# of door"/>
    <m/>
    <n v="8"/>
    <s v="completed"/>
    <s v="Chittagong"/>
    <s v="Cox's Bazar"/>
    <x v="0"/>
    <s v="Palong Khali"/>
    <s v="Camp 01W"/>
    <x v="5"/>
    <d v="2022-12-01T00:00:00"/>
    <x v="0"/>
    <m/>
    <m/>
    <m/>
    <m/>
    <m/>
    <s v="Md. Khorshed Alam"/>
    <s v="8801711085171"/>
    <s v="alamm@unhcr.org"/>
    <s v="UNHCR-BRAC"/>
  </r>
  <r>
    <n v="5603"/>
    <s v="UNHCR"/>
    <s v="BRAC"/>
    <s v="UNHCR"/>
    <s v="WASH"/>
    <x v="1"/>
    <x v="9"/>
    <s v="# of door"/>
    <m/>
    <n v="103"/>
    <s v="completed"/>
    <s v="Chittagong"/>
    <s v="Cox's Bazar"/>
    <x v="0"/>
    <s v="Palong Khali"/>
    <s v="Camp 01W"/>
    <x v="5"/>
    <d v="2022-12-01T00:00:00"/>
    <x v="0"/>
    <m/>
    <m/>
    <m/>
    <m/>
    <m/>
    <s v="Md. Khorshed Alam"/>
    <s v="8801711085171"/>
    <s v="alamm@unhcr.org"/>
    <s v="UNHCR-BRAC"/>
  </r>
  <r>
    <n v="5604"/>
    <s v="UNHCR"/>
    <s v="BRAC"/>
    <s v="UNHCR"/>
    <s v="WASH"/>
    <x v="1"/>
    <x v="3"/>
    <s v="# of door"/>
    <m/>
    <n v="288"/>
    <s v="completed"/>
    <s v="Chittagong"/>
    <s v="Cox's Bazar"/>
    <x v="0"/>
    <s v="Palong Khali"/>
    <s v="Camp 01W"/>
    <x v="5"/>
    <d v="2022-12-01T00:00:00"/>
    <x v="0"/>
    <m/>
    <m/>
    <m/>
    <m/>
    <m/>
    <s v="Md. Khorshed Alam"/>
    <s v="8801711085171"/>
    <s v="alamm@unhcr.org"/>
    <s v="UNHCR-BRAC"/>
  </r>
  <r>
    <n v="5605"/>
    <s v="UNHCR"/>
    <s v="BRAC"/>
    <s v="UNHCR"/>
    <s v="WASH"/>
    <x v="2"/>
    <x v="10"/>
    <s v="# of HP sessions at community level"/>
    <m/>
    <n v="1222"/>
    <s v="completed"/>
    <s v="Chittagong"/>
    <s v="Cox's Bazar"/>
    <x v="0"/>
    <s v="Palong Khali"/>
    <s v="Camp 01W"/>
    <x v="5"/>
    <d v="2022-12-01T00:00:00"/>
    <x v="0"/>
    <m/>
    <m/>
    <m/>
    <m/>
    <m/>
    <s v="Md. Khorshed Alam"/>
    <s v="8801711085171"/>
    <s v="alamm@unhcr.org"/>
    <s v="UNHCR-BRAC"/>
  </r>
  <r>
    <n v="5606"/>
    <s v="UNHCR"/>
    <s v="BRAC"/>
    <s v="UNHCR"/>
    <s v="WASH"/>
    <x v="2"/>
    <x v="4"/>
    <s v="# of HP sessions at HH level"/>
    <m/>
    <n v="3965"/>
    <s v="completed"/>
    <s v="Chittagong"/>
    <s v="Cox's Bazar"/>
    <x v="0"/>
    <s v="Palong Khali"/>
    <s v="Camp 01W"/>
    <x v="5"/>
    <d v="2022-12-01T00:00:00"/>
    <x v="0"/>
    <m/>
    <m/>
    <m/>
    <m/>
    <m/>
    <s v="Md. Khorshed Alam"/>
    <s v="8801711085171"/>
    <s v="alamm@unhcr.org"/>
    <s v="UNHCR-BRAC"/>
  </r>
  <r>
    <n v="5607"/>
    <s v="UNHCR"/>
    <s v="BRAC"/>
    <s v="UNHCR"/>
    <s v="WASH"/>
    <x v="3"/>
    <x v="22"/>
    <s v="# of pit"/>
    <m/>
    <n v="1"/>
    <s v="completed"/>
    <s v="Chittagong"/>
    <s v="Cox's Bazar"/>
    <x v="0"/>
    <s v="Palong Khali"/>
    <s v="Camp 01W"/>
    <x v="5"/>
    <d v="2022-12-01T00:00:00"/>
    <x v="0"/>
    <m/>
    <m/>
    <m/>
    <m/>
    <m/>
    <s v="Md. Khorshed Alam"/>
    <s v="8801711085171"/>
    <s v="alamm@unhcr.org"/>
    <s v="UNHCR-BRAC"/>
  </r>
  <r>
    <n v="5608"/>
    <s v="UNHCR"/>
    <s v="BRAC"/>
    <s v="UNHCR"/>
    <s v="WASH"/>
    <x v="3"/>
    <x v="36"/>
    <s v="# of plant"/>
    <m/>
    <n v="5"/>
    <s v="completed"/>
    <s v="Chittagong"/>
    <s v="Cox's Bazar"/>
    <x v="0"/>
    <s v="Palong Khali"/>
    <s v="Camp 01W"/>
    <x v="5"/>
    <d v="2022-12-01T00:00:00"/>
    <x v="0"/>
    <m/>
    <m/>
    <m/>
    <m/>
    <m/>
    <s v="Md. Khorshed Alam"/>
    <s v="8801711085171"/>
    <s v="alamm@unhcr.org"/>
    <s v="UNHCR-BRAC"/>
  </r>
  <r>
    <n v="5609"/>
    <s v="UNHCR"/>
    <s v="BRAC"/>
    <s v="UNHCR"/>
    <s v="WASH"/>
    <x v="3"/>
    <x v="6"/>
    <s v="# of plant"/>
    <m/>
    <n v="1"/>
    <s v="completed"/>
    <s v="Chittagong"/>
    <s v="Cox's Bazar"/>
    <x v="0"/>
    <s v="Palong Khali"/>
    <s v="Camp 01W"/>
    <x v="5"/>
    <d v="2022-12-01T00:00:00"/>
    <x v="0"/>
    <m/>
    <m/>
    <m/>
    <m/>
    <m/>
    <s v="Md. Khorshed Alam"/>
    <s v="8801711085171"/>
    <s v="alamm@unhcr.org"/>
    <s v="UNHCR-BRAC"/>
  </r>
  <r>
    <n v="5610"/>
    <s v="UNHCR"/>
    <s v="BRAC"/>
    <s v="UNHCR"/>
    <s v="WASH"/>
    <x v="0"/>
    <x v="0"/>
    <s v="# of tube well"/>
    <m/>
    <n v="95"/>
    <s v="completed"/>
    <s v="Chittagong"/>
    <s v="Cox's Bazar"/>
    <x v="0"/>
    <s v="Palong Khali"/>
    <s v="Camp 02E"/>
    <x v="5"/>
    <d v="2022-12-01T00:00:00"/>
    <x v="0"/>
    <m/>
    <m/>
    <m/>
    <m/>
    <m/>
    <s v="Md. Khorshed Alam"/>
    <s v="8801711085171"/>
    <s v="alamm@unhcr.org"/>
    <s v="UNHCR-BRAC"/>
  </r>
  <r>
    <n v="5611"/>
    <s v="UNHCR"/>
    <s v="BRAC"/>
    <s v="UNHCR"/>
    <s v="WASH"/>
    <x v="1"/>
    <x v="23"/>
    <s v="# of door "/>
    <m/>
    <n v="1"/>
    <s v="completed"/>
    <s v="Chittagong"/>
    <s v="Cox's Bazar"/>
    <x v="0"/>
    <s v="Palong Khali"/>
    <s v="Camp 02E"/>
    <x v="5"/>
    <d v="2022-12-01T00:00:00"/>
    <x v="0"/>
    <m/>
    <m/>
    <m/>
    <m/>
    <m/>
    <s v="Md. Khorshed Alam"/>
    <s v="8801711085171"/>
    <s v="alamm@unhcr.org"/>
    <s v="UNHCR-BRAC"/>
  </r>
  <r>
    <n v="5612"/>
    <s v="UNHCR"/>
    <s v="BRAC"/>
    <s v="UNHCR"/>
    <s v="WASH"/>
    <x v="0"/>
    <x v="0"/>
    <s v="# of tube well"/>
    <m/>
    <n v="21"/>
    <s v="completed"/>
    <s v="Chittagong"/>
    <s v="Cox's Bazar"/>
    <x v="0"/>
    <s v="Palong Khali"/>
    <s v="Camp 02E"/>
    <x v="5"/>
    <d v="2022-12-01T00:00:00"/>
    <x v="0"/>
    <m/>
    <m/>
    <m/>
    <m/>
    <m/>
    <s v="Md. Khorshed Alam"/>
    <s v="8801711085171"/>
    <s v="alamm@unhcr.org"/>
    <s v="UNHCR-BRAC"/>
  </r>
  <r>
    <n v="5613"/>
    <s v="UNHCR"/>
    <s v="BRAC"/>
    <s v="UNHCR"/>
    <s v="WASH"/>
    <x v="1"/>
    <x v="8"/>
    <s v="# of FSM Site"/>
    <m/>
    <n v="8"/>
    <s v="completed"/>
    <s v="Chittagong"/>
    <s v="Cox's Bazar"/>
    <x v="0"/>
    <s v="Palong Khali"/>
    <s v="Camp 02E"/>
    <x v="5"/>
    <d v="2022-12-01T00:00:00"/>
    <x v="0"/>
    <m/>
    <m/>
    <m/>
    <m/>
    <m/>
    <s v="Md. Khorshed Alam"/>
    <s v="8801711085171"/>
    <s v="alamm@unhcr.org"/>
    <s v="UNHCR-BRAC"/>
  </r>
  <r>
    <n v="5614"/>
    <s v="UNHCR"/>
    <s v="BRAC"/>
    <s v="UNHCR"/>
    <s v="WASH"/>
    <x v="1"/>
    <x v="2"/>
    <s v="# of FSM Site"/>
    <m/>
    <n v="3"/>
    <s v="completed"/>
    <s v="Chittagong"/>
    <s v="Cox's Bazar"/>
    <x v="0"/>
    <s v="Palong Khali"/>
    <s v="Camp 02E"/>
    <x v="5"/>
    <d v="2022-12-01T00:00:00"/>
    <x v="0"/>
    <m/>
    <m/>
    <m/>
    <m/>
    <m/>
    <s v="Md. Khorshed Alam"/>
    <s v="8801711085171"/>
    <s v="alamm@unhcr.org"/>
    <s v="UNHCR-BRAC"/>
  </r>
  <r>
    <n v="5615"/>
    <s v="UNHCR"/>
    <s v="BRAC"/>
    <s v="UNHCR"/>
    <s v="WASH"/>
    <x v="1"/>
    <x v="9"/>
    <s v="# of door"/>
    <m/>
    <n v="74"/>
    <s v="completed"/>
    <s v="Chittagong"/>
    <s v="Cox's Bazar"/>
    <x v="0"/>
    <s v="Palong Khali"/>
    <s v="Camp 02E"/>
    <x v="5"/>
    <d v="2022-12-01T00:00:00"/>
    <x v="0"/>
    <m/>
    <m/>
    <m/>
    <m/>
    <m/>
    <s v="Md. Khorshed Alam"/>
    <s v="8801711085171"/>
    <s v="alamm@unhcr.org"/>
    <s v="UNHCR-BRAC"/>
  </r>
  <r>
    <n v="5616"/>
    <s v="UNHCR"/>
    <s v="BRAC"/>
    <s v="UNHCR"/>
    <s v="WASH"/>
    <x v="1"/>
    <x v="3"/>
    <s v="# of door"/>
    <m/>
    <n v="374"/>
    <s v="completed"/>
    <s v="Chittagong"/>
    <s v="Cox's Bazar"/>
    <x v="0"/>
    <s v="Palong Khali"/>
    <s v="Camp 02E"/>
    <x v="5"/>
    <d v="2022-12-01T00:00:00"/>
    <x v="0"/>
    <m/>
    <m/>
    <m/>
    <m/>
    <m/>
    <s v="Md. Khorshed Alam"/>
    <s v="8801711085171"/>
    <s v="alamm@unhcr.org"/>
    <s v="UNHCR-BRAC"/>
  </r>
  <r>
    <n v="5617"/>
    <s v="UNHCR"/>
    <s v="BRAC"/>
    <s v="UNHCR"/>
    <s v="WASH"/>
    <x v="2"/>
    <x v="10"/>
    <s v="# of HP sessions at community level"/>
    <m/>
    <n v="1331"/>
    <s v="completed"/>
    <s v="Chittagong"/>
    <s v="Cox's Bazar"/>
    <x v="0"/>
    <s v="Palong Khali"/>
    <s v="Camp 02E"/>
    <x v="5"/>
    <d v="2022-12-01T00:00:00"/>
    <x v="0"/>
    <m/>
    <m/>
    <m/>
    <m/>
    <m/>
    <s v="Md. Khorshed Alam"/>
    <s v="8801711085171"/>
    <s v="alamm@unhcr.org"/>
    <s v="UNHCR-BRAC"/>
  </r>
  <r>
    <n v="5618"/>
    <s v="UNHCR"/>
    <s v="BRAC"/>
    <s v="UNHCR"/>
    <s v="WASH"/>
    <x v="2"/>
    <x v="4"/>
    <s v="# of HP sessions at HH level"/>
    <m/>
    <n v="3552"/>
    <s v="completed"/>
    <s v="Chittagong"/>
    <s v="Cox's Bazar"/>
    <x v="0"/>
    <s v="Palong Khali"/>
    <s v="Camp 02E"/>
    <x v="5"/>
    <d v="2022-12-01T00:00:00"/>
    <x v="0"/>
    <m/>
    <m/>
    <m/>
    <m/>
    <m/>
    <s v="Md. Khorshed Alam"/>
    <s v="8801711085171"/>
    <s v="alamm@unhcr.org"/>
    <s v="UNHCR-BRAC"/>
  </r>
  <r>
    <n v="5619"/>
    <s v="UNHCR"/>
    <s v="BRAC"/>
    <s v="UNHCR"/>
    <s v="WASH"/>
    <x v="3"/>
    <x v="22"/>
    <s v="# of pit"/>
    <m/>
    <n v="1"/>
    <s v="completed"/>
    <s v="Chittagong"/>
    <s v="Cox's Bazar"/>
    <x v="0"/>
    <s v="Palong Khali"/>
    <s v="Camp 02E"/>
    <x v="5"/>
    <d v="2022-12-01T00:00:00"/>
    <x v="0"/>
    <m/>
    <m/>
    <m/>
    <m/>
    <m/>
    <s v="Md. Khorshed Alam"/>
    <s v="8801711085171"/>
    <s v="alamm@unhcr.org"/>
    <s v="UNHCR-BRAC"/>
  </r>
  <r>
    <n v="5620"/>
    <s v="UNHCR"/>
    <s v="BRAC"/>
    <s v="UNHCR"/>
    <s v="WASH"/>
    <x v="3"/>
    <x v="6"/>
    <s v="# of plant"/>
    <m/>
    <n v="1"/>
    <s v="completed"/>
    <s v="Chittagong"/>
    <s v="Cox's Bazar"/>
    <x v="0"/>
    <s v="Palong Khali"/>
    <s v="Camp 02E"/>
    <x v="5"/>
    <d v="2022-12-01T00:00:00"/>
    <x v="0"/>
    <m/>
    <m/>
    <m/>
    <m/>
    <m/>
    <s v="Md. Khorshed Alam"/>
    <s v="8801711085171"/>
    <s v="alamm@unhcr.org"/>
    <s v="UNHCR-BRAC"/>
  </r>
  <r>
    <n v="5621"/>
    <s v="UNHCR"/>
    <s v="BRAC"/>
    <s v="UNHCR"/>
    <s v="WASH"/>
    <x v="0"/>
    <x v="0"/>
    <s v="# of tube well"/>
    <m/>
    <n v="168"/>
    <s v="completed"/>
    <s v="Chittagong"/>
    <s v="Cox's Bazar"/>
    <x v="0"/>
    <s v="Palong Khali"/>
    <s v="Camp 03"/>
    <x v="5"/>
    <d v="2022-12-01T00:00:00"/>
    <x v="0"/>
    <m/>
    <m/>
    <m/>
    <m/>
    <m/>
    <s v="Md. Khorshed Alam"/>
    <s v="8801711085171"/>
    <s v="alamm@unhcr.org"/>
    <s v="UNHCR-BRAC"/>
  </r>
  <r>
    <n v="5622"/>
    <s v="UNHCR"/>
    <s v="BRAC"/>
    <s v="UNHCR"/>
    <s v="WASH"/>
    <x v="0"/>
    <x v="12"/>
    <s v="# of water network"/>
    <m/>
    <n v="2"/>
    <s v="completed"/>
    <s v="Chittagong"/>
    <s v="Cox's Bazar"/>
    <x v="0"/>
    <s v="Palong Khali"/>
    <s v="Camp 03"/>
    <x v="5"/>
    <d v="2022-12-01T00:00:00"/>
    <x v="0"/>
    <m/>
    <m/>
    <m/>
    <m/>
    <m/>
    <s v="Md. Khorshed Alam"/>
    <s v="8801711085171"/>
    <s v="alamm@unhcr.org"/>
    <s v="UNHCR-BRAC"/>
  </r>
  <r>
    <n v="5623"/>
    <s v="UNHCR"/>
    <s v="BRAC"/>
    <s v="UNHCR"/>
    <s v="WASH"/>
    <x v="1"/>
    <x v="35"/>
    <s v="# of door "/>
    <m/>
    <n v="20"/>
    <s v="completed"/>
    <s v="Chittagong"/>
    <s v="Cox's Bazar"/>
    <x v="0"/>
    <s v="Palong Khali"/>
    <s v="Camp 03"/>
    <x v="5"/>
    <d v="2022-12-01T00:00:00"/>
    <x v="0"/>
    <m/>
    <m/>
    <m/>
    <m/>
    <m/>
    <s v="Md. Khorshed Alam"/>
    <s v="8801711085171"/>
    <s v="alamm@unhcr.org"/>
    <s v="UNHCR-BRAC"/>
  </r>
  <r>
    <n v="5624"/>
    <s v="UNHCR"/>
    <s v="BRAC"/>
    <s v="UNHCR"/>
    <s v="WASH"/>
    <x v="1"/>
    <x v="23"/>
    <s v="# of door "/>
    <m/>
    <n v="21"/>
    <s v="completed"/>
    <s v="Chittagong"/>
    <s v="Cox's Bazar"/>
    <x v="0"/>
    <s v="Palong Khali"/>
    <s v="Camp 03"/>
    <x v="5"/>
    <d v="2022-12-01T00:00:00"/>
    <x v="0"/>
    <m/>
    <m/>
    <m/>
    <m/>
    <m/>
    <s v="Md. Khorshed Alam"/>
    <s v="8801711085171"/>
    <s v="alamm@unhcr.org"/>
    <s v="UNHCR-BRAC"/>
  </r>
  <r>
    <n v="5625"/>
    <s v="UNHCR"/>
    <s v="BRAC"/>
    <s v="UNHCR"/>
    <s v="WASH"/>
    <x v="0"/>
    <x v="0"/>
    <s v="# of tube well"/>
    <m/>
    <n v="26"/>
    <s v="completed"/>
    <s v="Chittagong"/>
    <s v="Cox's Bazar"/>
    <x v="0"/>
    <s v="Palong Khali"/>
    <s v="Camp 03"/>
    <x v="5"/>
    <d v="2022-12-01T00:00:00"/>
    <x v="0"/>
    <m/>
    <m/>
    <m/>
    <m/>
    <m/>
    <s v="Md. Khorshed Alam"/>
    <s v="8801711085171"/>
    <s v="alamm@unhcr.org"/>
    <s v="UNHCR-BRAC"/>
  </r>
  <r>
    <n v="5626"/>
    <s v="UNHCR"/>
    <s v="BRAC"/>
    <s v="UNHCR"/>
    <s v="WASH"/>
    <x v="1"/>
    <x v="16"/>
    <s v="# of door"/>
    <m/>
    <n v="10"/>
    <s v="completed"/>
    <s v="Chittagong"/>
    <s v="Cox's Bazar"/>
    <x v="0"/>
    <s v="Palong Khali"/>
    <s v="Camp 03"/>
    <x v="5"/>
    <d v="2022-12-01T00:00:00"/>
    <x v="0"/>
    <m/>
    <m/>
    <m/>
    <m/>
    <m/>
    <s v="Md. Khorshed Alam"/>
    <s v="8801711085171"/>
    <s v="alamm@unhcr.org"/>
    <s v="UNHCR-BRAC"/>
  </r>
  <r>
    <n v="5627"/>
    <s v="UNHCR"/>
    <s v="BRAC"/>
    <s v="UNHCR"/>
    <s v="WASH"/>
    <x v="1"/>
    <x v="17"/>
    <s v="# of door"/>
    <m/>
    <n v="10"/>
    <s v="completed"/>
    <s v="Chittagong"/>
    <s v="Cox's Bazar"/>
    <x v="0"/>
    <s v="Palong Khali"/>
    <s v="Camp 03"/>
    <x v="5"/>
    <d v="2022-12-01T00:00:00"/>
    <x v="0"/>
    <m/>
    <m/>
    <m/>
    <m/>
    <m/>
    <s v="Md. Khorshed Alam"/>
    <s v="8801711085171"/>
    <s v="alamm@unhcr.org"/>
    <s v="UNHCR-BRAC"/>
  </r>
  <r>
    <n v="5628"/>
    <s v="UNHCR"/>
    <s v="BRAC"/>
    <s v="UNHCR"/>
    <s v="WASH"/>
    <x v="1"/>
    <x v="18"/>
    <s v="# of door"/>
    <m/>
    <n v="7"/>
    <s v="completed"/>
    <s v="Chittagong"/>
    <s v="Cox's Bazar"/>
    <x v="0"/>
    <s v="Palong Khali"/>
    <s v="Camp 03"/>
    <x v="5"/>
    <d v="2022-12-01T00:00:00"/>
    <x v="0"/>
    <m/>
    <m/>
    <m/>
    <m/>
    <m/>
    <s v="Md. Khorshed Alam"/>
    <s v="8801711085171"/>
    <s v="alamm@unhcr.org"/>
    <s v="UNHCR-BRAC"/>
  </r>
  <r>
    <n v="5629"/>
    <s v="UNHCR"/>
    <s v="BRAC"/>
    <s v="UNHCR"/>
    <s v="WASH"/>
    <x v="1"/>
    <x v="9"/>
    <s v="# of door"/>
    <m/>
    <n v="116"/>
    <s v="completed"/>
    <s v="Chittagong"/>
    <s v="Cox's Bazar"/>
    <x v="0"/>
    <s v="Palong Khali"/>
    <s v="Camp 03"/>
    <x v="5"/>
    <d v="2022-12-01T00:00:00"/>
    <x v="0"/>
    <m/>
    <m/>
    <m/>
    <m/>
    <m/>
    <s v="Md. Khorshed Alam"/>
    <s v="8801711085171"/>
    <s v="alamm@unhcr.org"/>
    <s v="UNHCR-BRAC"/>
  </r>
  <r>
    <n v="5630"/>
    <s v="UNHCR"/>
    <s v="BRAC"/>
    <s v="UNHCR"/>
    <s v="WASH"/>
    <x v="1"/>
    <x v="3"/>
    <s v="# of door"/>
    <m/>
    <n v="482"/>
    <s v="completed"/>
    <s v="Chittagong"/>
    <s v="Cox's Bazar"/>
    <x v="0"/>
    <s v="Palong Khali"/>
    <s v="Camp 03"/>
    <x v="5"/>
    <d v="2022-12-01T00:00:00"/>
    <x v="0"/>
    <m/>
    <m/>
    <m/>
    <m/>
    <m/>
    <s v="Md. Khorshed Alam"/>
    <s v="8801711085171"/>
    <s v="alamm@unhcr.org"/>
    <s v="UNHCR-BRAC"/>
  </r>
  <r>
    <n v="5631"/>
    <s v="UNHCR"/>
    <s v="BRAC"/>
    <s v="UNHCR"/>
    <s v="WASH"/>
    <x v="2"/>
    <x v="10"/>
    <s v="# of HP sessions at community level"/>
    <m/>
    <n v="2104"/>
    <s v="completed"/>
    <s v="Chittagong"/>
    <s v="Cox's Bazar"/>
    <x v="0"/>
    <s v="Palong Khali"/>
    <s v="Camp 03"/>
    <x v="5"/>
    <d v="2022-12-01T00:00:00"/>
    <x v="0"/>
    <m/>
    <m/>
    <m/>
    <m/>
    <m/>
    <s v="Md. Khorshed Alam"/>
    <s v="8801711085171"/>
    <s v="alamm@unhcr.org"/>
    <s v="UNHCR-BRAC"/>
  </r>
  <r>
    <n v="5632"/>
    <s v="UNHCR"/>
    <s v="BRAC"/>
    <s v="UNHCR"/>
    <s v="WASH"/>
    <x v="2"/>
    <x v="4"/>
    <s v="# of HP sessions at HH level"/>
    <m/>
    <n v="6461"/>
    <s v="completed"/>
    <s v="Chittagong"/>
    <s v="Cox's Bazar"/>
    <x v="0"/>
    <s v="Palong Khali"/>
    <s v="Camp 03"/>
    <x v="5"/>
    <d v="2022-12-01T00:00:00"/>
    <x v="0"/>
    <m/>
    <m/>
    <m/>
    <m/>
    <m/>
    <s v="Md. Khorshed Alam"/>
    <s v="8801711085171"/>
    <s v="alamm@unhcr.org"/>
    <s v="UNHCR-BRAC"/>
  </r>
  <r>
    <n v="5633"/>
    <s v="UNHCR"/>
    <s v="BRAC"/>
    <s v="UNHCR"/>
    <s v="WASH"/>
    <x v="3"/>
    <x v="22"/>
    <s v="# of pit"/>
    <m/>
    <n v="1"/>
    <s v="completed"/>
    <s v="Chittagong"/>
    <s v="Cox's Bazar"/>
    <x v="0"/>
    <s v="Palong Khali"/>
    <s v="Camp 03"/>
    <x v="5"/>
    <d v="2022-12-01T00:00:00"/>
    <x v="0"/>
    <m/>
    <m/>
    <m/>
    <m/>
    <m/>
    <s v="Md. Khorshed Alam"/>
    <s v="8801711085171"/>
    <s v="alamm@unhcr.org"/>
    <s v="UNHCR-BRAC"/>
  </r>
  <r>
    <n v="5634"/>
    <s v="UNHCR"/>
    <s v="BRAC"/>
    <s v="UNHCR"/>
    <s v="WASH"/>
    <x v="3"/>
    <x v="36"/>
    <s v="# of plant"/>
    <m/>
    <n v="3"/>
    <s v="completed"/>
    <s v="Chittagong"/>
    <s v="Cox's Bazar"/>
    <x v="0"/>
    <s v="Palong Khali"/>
    <s v="Camp 03"/>
    <x v="5"/>
    <d v="2022-12-01T00:00:00"/>
    <x v="0"/>
    <m/>
    <m/>
    <m/>
    <m/>
    <m/>
    <s v="Md. Khorshed Alam"/>
    <s v="8801711085171"/>
    <s v="alamm@unhcr.org"/>
    <s v="UNHCR-BRAC"/>
  </r>
  <r>
    <n v="5635"/>
    <s v="UNHCR"/>
    <s v="BRAC"/>
    <s v="UNHCR"/>
    <s v="WASH"/>
    <x v="0"/>
    <x v="0"/>
    <s v="# of tube well"/>
    <m/>
    <n v="24"/>
    <s v="completed"/>
    <s v="Chittagong"/>
    <s v="Cox's Bazar"/>
    <x v="0"/>
    <s v="Palong Khali"/>
    <s v="Camp 04 Extension"/>
    <x v="5"/>
    <d v="2022-12-01T00:00:00"/>
    <x v="0"/>
    <m/>
    <m/>
    <m/>
    <m/>
    <m/>
    <s v="Md. Khorshed Alam"/>
    <s v="8801711085171"/>
    <s v="alamm@unhcr.org"/>
    <s v="UNHCR-BRAC"/>
  </r>
  <r>
    <n v="5636"/>
    <s v="UNHCR"/>
    <s v="BRAC"/>
    <s v="UNHCR"/>
    <s v="WASH"/>
    <x v="0"/>
    <x v="12"/>
    <s v="# of water network"/>
    <m/>
    <n v="2"/>
    <s v="completed"/>
    <s v="Chittagong"/>
    <s v="Cox's Bazar"/>
    <x v="0"/>
    <s v="Palong Khali"/>
    <s v="Camp 04 Extension"/>
    <x v="5"/>
    <d v="2022-12-01T00:00:00"/>
    <x v="0"/>
    <m/>
    <m/>
    <m/>
    <m/>
    <m/>
    <s v="Md. Khorshed Alam"/>
    <s v="8801711085171"/>
    <s v="alamm@unhcr.org"/>
    <s v="UNHCR-BRAC"/>
  </r>
  <r>
    <n v="5637"/>
    <s v="UNHCR"/>
    <s v="BRAC"/>
    <s v="UNHCR"/>
    <s v="WASH"/>
    <x v="1"/>
    <x v="35"/>
    <s v="# of door "/>
    <m/>
    <n v="3"/>
    <s v="completed"/>
    <s v="Chittagong"/>
    <s v="Cox's Bazar"/>
    <x v="0"/>
    <s v="Palong Khali"/>
    <s v="Camp 04 Extension"/>
    <x v="5"/>
    <d v="2022-12-01T00:00:00"/>
    <x v="0"/>
    <m/>
    <m/>
    <m/>
    <m/>
    <m/>
    <s v="Md. Khorshed Alam"/>
    <s v="8801711085171"/>
    <s v="alamm@unhcr.org"/>
    <s v="UNHCR-BRAC"/>
  </r>
  <r>
    <n v="5638"/>
    <s v="UNHCR"/>
    <s v="BRAC"/>
    <s v="UNHCR"/>
    <s v="WASH"/>
    <x v="0"/>
    <x v="0"/>
    <s v="# of tube well"/>
    <m/>
    <n v="21"/>
    <s v="completed"/>
    <s v="Chittagong"/>
    <s v="Cox's Bazar"/>
    <x v="0"/>
    <s v="Palong Khali"/>
    <s v="Camp 04 Extension"/>
    <x v="5"/>
    <d v="2022-12-01T00:00:00"/>
    <x v="0"/>
    <m/>
    <m/>
    <m/>
    <m/>
    <m/>
    <s v="Md. Khorshed Alam"/>
    <s v="8801711085171"/>
    <s v="alamm@unhcr.org"/>
    <s v="UNHCR-BRAC"/>
  </r>
  <r>
    <n v="5639"/>
    <s v="UNHCR"/>
    <s v="BRAC"/>
    <s v="UNHCR"/>
    <s v="WASH"/>
    <x v="1"/>
    <x v="16"/>
    <s v="# of door"/>
    <m/>
    <n v="2"/>
    <s v="completed"/>
    <s v="Chittagong"/>
    <s v="Cox's Bazar"/>
    <x v="0"/>
    <s v="Palong Khali"/>
    <s v="Camp 04 Extension"/>
    <x v="5"/>
    <d v="2022-12-01T00:00:00"/>
    <x v="0"/>
    <m/>
    <m/>
    <m/>
    <m/>
    <m/>
    <s v="Md. Khorshed Alam"/>
    <s v="8801711085171"/>
    <s v="alamm@unhcr.org"/>
    <s v="UNHCR-BRAC"/>
  </r>
  <r>
    <n v="5640"/>
    <s v="UNHCR"/>
    <s v="BRAC"/>
    <s v="UNHCR"/>
    <s v="WASH"/>
    <x v="1"/>
    <x v="17"/>
    <s v="# of door"/>
    <m/>
    <n v="1"/>
    <s v="completed"/>
    <s v="Chittagong"/>
    <s v="Cox's Bazar"/>
    <x v="0"/>
    <s v="Palong Khali"/>
    <s v="Camp 04 Extension"/>
    <x v="5"/>
    <d v="2022-12-01T00:00:00"/>
    <x v="0"/>
    <m/>
    <m/>
    <m/>
    <m/>
    <m/>
    <s v="Md. Khorshed Alam"/>
    <s v="8801711085171"/>
    <s v="alamm@unhcr.org"/>
    <s v="UNHCR-BRAC"/>
  </r>
  <r>
    <n v="5641"/>
    <s v="UNHCR"/>
    <s v="BRAC"/>
    <s v="UNHCR"/>
    <s v="WASH"/>
    <x v="1"/>
    <x v="9"/>
    <s v="# of door"/>
    <m/>
    <n v="33"/>
    <s v="completed"/>
    <s v="Chittagong"/>
    <s v="Cox's Bazar"/>
    <x v="0"/>
    <s v="Palong Khali"/>
    <s v="Camp 04 Extension"/>
    <x v="5"/>
    <d v="2022-12-01T00:00:00"/>
    <x v="0"/>
    <m/>
    <m/>
    <m/>
    <m/>
    <m/>
    <s v="Md. Khorshed Alam"/>
    <s v="8801711085171"/>
    <s v="alamm@unhcr.org"/>
    <s v="UNHCR-BRAC"/>
  </r>
  <r>
    <n v="5642"/>
    <s v="UNHCR"/>
    <s v="BRAC"/>
    <s v="UNHCR"/>
    <s v="WASH"/>
    <x v="1"/>
    <x v="3"/>
    <s v="# of door"/>
    <m/>
    <n v="156"/>
    <s v="completed"/>
    <s v="Chittagong"/>
    <s v="Cox's Bazar"/>
    <x v="0"/>
    <s v="Palong Khali"/>
    <s v="Camp 04 Extension"/>
    <x v="5"/>
    <d v="2022-12-01T00:00:00"/>
    <x v="0"/>
    <m/>
    <m/>
    <m/>
    <m/>
    <m/>
    <s v="Md. Khorshed Alam"/>
    <s v="8801711085171"/>
    <s v="alamm@unhcr.org"/>
    <s v="UNHCR-BRAC"/>
  </r>
  <r>
    <n v="5643"/>
    <s v="UNHCR"/>
    <s v="BRAC"/>
    <s v="UNHCR"/>
    <s v="WASH"/>
    <x v="2"/>
    <x v="10"/>
    <s v="# of HP sessions at community level"/>
    <m/>
    <n v="513"/>
    <s v="completed"/>
    <s v="Chittagong"/>
    <s v="Cox's Bazar"/>
    <x v="0"/>
    <s v="Palong Khali"/>
    <s v="Camp 04 Extension"/>
    <x v="5"/>
    <d v="2022-12-01T00:00:00"/>
    <x v="0"/>
    <m/>
    <m/>
    <m/>
    <m/>
    <m/>
    <s v="Md. Khorshed Alam"/>
    <s v="8801711085171"/>
    <s v="alamm@unhcr.org"/>
    <s v="UNHCR-BRAC"/>
  </r>
  <r>
    <n v="5644"/>
    <s v="UNHCR"/>
    <s v="BRAC"/>
    <s v="UNHCR"/>
    <s v="WASH"/>
    <x v="2"/>
    <x v="4"/>
    <s v="# of HP sessions at HH level"/>
    <m/>
    <n v="1615"/>
    <s v="completed"/>
    <s v="Chittagong"/>
    <s v="Cox's Bazar"/>
    <x v="0"/>
    <s v="Palong Khali"/>
    <s v="Camp 04 Extension"/>
    <x v="5"/>
    <d v="2022-12-01T00:00:00"/>
    <x v="0"/>
    <m/>
    <m/>
    <m/>
    <m/>
    <m/>
    <s v="Md. Khorshed Alam"/>
    <s v="8801711085171"/>
    <s v="alamm@unhcr.org"/>
    <s v="UNHCR-BRAC"/>
  </r>
  <r>
    <n v="5645"/>
    <s v="UNHCR"/>
    <s v="BRAC"/>
    <s v="UNHCR"/>
    <s v="WASH"/>
    <x v="3"/>
    <x v="22"/>
    <s v="# of pit"/>
    <m/>
    <n v="1"/>
    <s v="completed"/>
    <s v="Chittagong"/>
    <s v="Cox's Bazar"/>
    <x v="0"/>
    <s v="Palong Khali"/>
    <s v="Camp 04 Extension"/>
    <x v="5"/>
    <d v="2022-12-01T00:00:00"/>
    <x v="0"/>
    <m/>
    <m/>
    <m/>
    <m/>
    <m/>
    <s v="Md. Khorshed Alam"/>
    <s v="8801711085171"/>
    <s v="alamm@unhcr.org"/>
    <s v="UNHCR-BRAC"/>
  </r>
  <r>
    <n v="5646"/>
    <s v="UNHCR"/>
    <s v="BRAC"/>
    <s v="UNHCR"/>
    <s v="WASH"/>
    <x v="3"/>
    <x v="6"/>
    <s v="# of plant"/>
    <m/>
    <n v="1"/>
    <s v="completed"/>
    <s v="Chittagong"/>
    <s v="Cox's Bazar"/>
    <x v="0"/>
    <s v="Palong Khali"/>
    <s v="Camp 04 Extension"/>
    <x v="5"/>
    <d v="2022-12-01T00:00:00"/>
    <x v="0"/>
    <m/>
    <m/>
    <m/>
    <m/>
    <m/>
    <s v="Md. Khorshed Alam"/>
    <s v="8801711085171"/>
    <s v="alamm@unhcr.org"/>
    <s v="UNHCR-BRAC"/>
  </r>
  <r>
    <n v="5647"/>
    <s v="UNHCR"/>
    <s v="BRAC"/>
    <s v="UNHCR"/>
    <s v="WASH"/>
    <x v="0"/>
    <x v="0"/>
    <s v="# of tube well"/>
    <m/>
    <n v="41"/>
    <s v="completed"/>
    <s v="Chittagong"/>
    <s v="Cox's Bazar"/>
    <x v="1"/>
    <s v="Whykong"/>
    <s v="Camp 21"/>
    <x v="5"/>
    <d v="2022-12-01T00:00:00"/>
    <x v="0"/>
    <m/>
    <m/>
    <m/>
    <m/>
    <m/>
    <s v="Md. Khorshed Alam"/>
    <s v="8801711085171"/>
    <s v="alamm@unhcr.org"/>
    <s v="UNHCR-BRAC"/>
  </r>
  <r>
    <n v="5648"/>
    <s v="UNHCR"/>
    <s v="BRAC"/>
    <s v="UNHCR"/>
    <s v="WASH"/>
    <x v="0"/>
    <x v="26"/>
    <s v="# of tube well"/>
    <m/>
    <n v="1"/>
    <s v="completed"/>
    <s v="Chittagong"/>
    <s v="Cox's Bazar"/>
    <x v="1"/>
    <s v="Whykong"/>
    <s v="Camp 21"/>
    <x v="5"/>
    <d v="2022-12-01T00:00:00"/>
    <x v="0"/>
    <m/>
    <m/>
    <m/>
    <m/>
    <m/>
    <s v="Md. Khorshed Alam"/>
    <s v="8801711085171"/>
    <s v="alamm@unhcr.org"/>
    <s v="UNHCR-BRAC"/>
  </r>
  <r>
    <n v="5649"/>
    <s v="UNHCR"/>
    <s v="BRAC"/>
    <s v="UNHCR"/>
    <s v="WASH"/>
    <x v="0"/>
    <x v="12"/>
    <s v="# of water network"/>
    <m/>
    <n v="9"/>
    <s v="completed"/>
    <s v="Chittagong"/>
    <s v="Cox's Bazar"/>
    <x v="1"/>
    <s v="Whykong"/>
    <s v="Camp 21"/>
    <x v="5"/>
    <d v="2022-12-01T00:00:00"/>
    <x v="0"/>
    <m/>
    <m/>
    <m/>
    <m/>
    <m/>
    <s v="Md. Khorshed Alam"/>
    <s v="8801711085171"/>
    <s v="alamm@unhcr.org"/>
    <s v="UNHCR-BRAC"/>
  </r>
  <r>
    <n v="5650"/>
    <s v="UNHCR"/>
    <s v="BRAC"/>
    <s v="UNHCR"/>
    <s v="WASH"/>
    <x v="1"/>
    <x v="23"/>
    <s v="# of door "/>
    <m/>
    <n v="1"/>
    <s v="completed"/>
    <s v="Chittagong"/>
    <s v="Cox's Bazar"/>
    <x v="1"/>
    <s v="Whykong"/>
    <s v="Camp 21"/>
    <x v="5"/>
    <d v="2022-12-01T00:00:00"/>
    <x v="0"/>
    <m/>
    <m/>
    <m/>
    <m/>
    <m/>
    <s v="Md. Khorshed Alam"/>
    <s v="8801711085171"/>
    <s v="alamm@unhcr.org"/>
    <s v="UNHCR-BRAC"/>
  </r>
  <r>
    <n v="5651"/>
    <s v="UNHCR"/>
    <s v="BRAC"/>
    <s v="UNHCR"/>
    <s v="WASH"/>
    <x v="0"/>
    <x v="0"/>
    <s v="# of tube well"/>
    <m/>
    <n v="24"/>
    <s v="completed"/>
    <s v="Chittagong"/>
    <s v="Cox's Bazar"/>
    <x v="1"/>
    <s v="Whykong"/>
    <s v="Camp 21"/>
    <x v="5"/>
    <d v="2022-12-01T00:00:00"/>
    <x v="0"/>
    <m/>
    <m/>
    <m/>
    <m/>
    <m/>
    <s v="Md. Khorshed Alam"/>
    <s v="8801711085171"/>
    <s v="alamm@unhcr.org"/>
    <s v="UNHCR-BRAC"/>
  </r>
  <r>
    <n v="5652"/>
    <s v="UNHCR"/>
    <s v="BRAC"/>
    <s v="UNHCR"/>
    <s v="WASH"/>
    <x v="1"/>
    <x v="8"/>
    <s v="# of FSM Site"/>
    <m/>
    <n v="3"/>
    <s v="completed"/>
    <s v="Chittagong"/>
    <s v="Cox's Bazar"/>
    <x v="1"/>
    <s v="Whykong"/>
    <s v="Camp 21"/>
    <x v="5"/>
    <d v="2022-12-01T00:00:00"/>
    <x v="0"/>
    <m/>
    <m/>
    <m/>
    <m/>
    <m/>
    <s v="Md. Khorshed Alam"/>
    <s v="8801711085171"/>
    <s v="alamm@unhcr.org"/>
    <s v="UNHCR-BRAC"/>
  </r>
  <r>
    <n v="5653"/>
    <s v="UNHCR"/>
    <s v="BRAC"/>
    <s v="UNHCR"/>
    <s v="WASH"/>
    <x v="1"/>
    <x v="2"/>
    <s v="# of FSM Site"/>
    <m/>
    <n v="1"/>
    <s v="completed"/>
    <s v="Chittagong"/>
    <s v="Cox's Bazar"/>
    <x v="1"/>
    <s v="Whykong"/>
    <s v="Camp 21"/>
    <x v="5"/>
    <d v="2022-12-01T00:00:00"/>
    <x v="0"/>
    <m/>
    <m/>
    <m/>
    <m/>
    <m/>
    <s v="Md. Khorshed Alam"/>
    <s v="8801711085171"/>
    <s v="alamm@unhcr.org"/>
    <s v="UNHCR-BRAC"/>
  </r>
  <r>
    <n v="5654"/>
    <s v="UNHCR"/>
    <s v="BRAC"/>
    <s v="UNHCR"/>
    <s v="WASH"/>
    <x v="1"/>
    <x v="9"/>
    <s v="# of door"/>
    <m/>
    <n v="100"/>
    <s v="completed"/>
    <s v="Chittagong"/>
    <s v="Cox's Bazar"/>
    <x v="1"/>
    <s v="Whykong"/>
    <s v="Camp 21"/>
    <x v="5"/>
    <d v="2022-12-01T00:00:00"/>
    <x v="0"/>
    <m/>
    <m/>
    <m/>
    <m/>
    <m/>
    <s v="Md. Khorshed Alam"/>
    <s v="8801711085171"/>
    <s v="alamm@unhcr.org"/>
    <s v="UNHCR-BRAC"/>
  </r>
  <r>
    <n v="5655"/>
    <s v="UNHCR"/>
    <s v="BRAC"/>
    <s v="UNHCR"/>
    <s v="WASH"/>
    <x v="1"/>
    <x v="3"/>
    <s v="# of door"/>
    <m/>
    <n v="220"/>
    <s v="completed"/>
    <s v="Chittagong"/>
    <s v="Cox's Bazar"/>
    <x v="1"/>
    <s v="Whykong"/>
    <s v="Camp 21"/>
    <x v="5"/>
    <d v="2022-12-01T00:00:00"/>
    <x v="0"/>
    <m/>
    <m/>
    <m/>
    <m/>
    <m/>
    <s v="Md. Khorshed Alam"/>
    <s v="8801711085171"/>
    <s v="alamm@unhcr.org"/>
    <s v="UNHCR-BRAC"/>
  </r>
  <r>
    <n v="5656"/>
    <s v="UNHCR"/>
    <s v="BRAC"/>
    <s v="UNHCR"/>
    <s v="WASH"/>
    <x v="2"/>
    <x v="10"/>
    <s v="# of HP sessions at community level"/>
    <m/>
    <n v="1006"/>
    <s v="completed"/>
    <s v="Chittagong"/>
    <s v="Cox's Bazar"/>
    <x v="1"/>
    <s v="Whykong"/>
    <s v="Camp 21"/>
    <x v="5"/>
    <d v="2022-12-01T00:00:00"/>
    <x v="0"/>
    <m/>
    <m/>
    <m/>
    <m/>
    <m/>
    <s v="Md. Khorshed Alam"/>
    <s v="8801711085171"/>
    <s v="alamm@unhcr.org"/>
    <s v="UNHCR-BRAC"/>
  </r>
  <r>
    <n v="5657"/>
    <s v="UNHCR"/>
    <s v="BRAC"/>
    <s v="UNHCR"/>
    <s v="WASH"/>
    <x v="2"/>
    <x v="4"/>
    <s v="# of HP sessions at HH level"/>
    <m/>
    <n v="2660"/>
    <s v="completed"/>
    <s v="Chittagong"/>
    <s v="Cox's Bazar"/>
    <x v="1"/>
    <s v="Whykong"/>
    <s v="Camp 21"/>
    <x v="5"/>
    <d v="2022-12-01T00:00:00"/>
    <x v="0"/>
    <m/>
    <m/>
    <m/>
    <m/>
    <m/>
    <s v="Md. Khorshed Alam"/>
    <s v="8801711085171"/>
    <s v="alamm@unhcr.org"/>
    <s v="UNHCR-BRAC"/>
  </r>
  <r>
    <n v="5658"/>
    <s v="UNHCR"/>
    <s v="BRAC"/>
    <s v="UNHCR"/>
    <s v="WASH"/>
    <x v="3"/>
    <x v="22"/>
    <s v="# of pit"/>
    <m/>
    <n v="1"/>
    <s v="completed"/>
    <s v="Chittagong"/>
    <s v="Cox's Bazar"/>
    <x v="1"/>
    <s v="Whykong"/>
    <s v="Camp 21"/>
    <x v="5"/>
    <d v="2022-12-01T00:00:00"/>
    <x v="0"/>
    <m/>
    <m/>
    <m/>
    <m/>
    <m/>
    <s v="Md. Khorshed Alam"/>
    <s v="8801711085171"/>
    <s v="alamm@unhcr.org"/>
    <s v="UNHCR-BRAC"/>
  </r>
  <r>
    <n v="5659"/>
    <s v="UNHCR"/>
    <s v="BRAC"/>
    <s v="UNHCR"/>
    <s v="WASH"/>
    <x v="3"/>
    <x v="6"/>
    <s v="# of plant"/>
    <m/>
    <n v="1"/>
    <s v="completed"/>
    <s v="Chittagong"/>
    <s v="Cox's Bazar"/>
    <x v="1"/>
    <s v="Whykong"/>
    <s v="Camp 21"/>
    <x v="5"/>
    <d v="2022-12-01T00:00:00"/>
    <x v="0"/>
    <m/>
    <m/>
    <m/>
    <m/>
    <m/>
    <s v="Md. Khorshed Alam"/>
    <s v="8801711085171"/>
    <s v="alamm@unhcr.org"/>
    <s v="UNHCR-BRAC"/>
  </r>
  <r>
    <n v="5660"/>
    <s v="UNHCR"/>
    <s v="BRAC"/>
    <s v="UNHCR"/>
    <s v="WASH"/>
    <x v="1"/>
    <x v="32"/>
    <s v="# of door"/>
    <m/>
    <n v="2"/>
    <s v="completed"/>
    <s v="Chittagong"/>
    <s v="Cox's Bazar"/>
    <x v="0"/>
    <s v="Raja Palong"/>
    <s v="HC,Raja Palong"/>
    <x v="5"/>
    <d v="2022-12-01T00:00:00"/>
    <x v="1"/>
    <m/>
    <m/>
    <m/>
    <m/>
    <m/>
    <s v="Md. Khorshed Alam"/>
    <s v="8801711085171"/>
    <s v="alamm@unhcr.org"/>
    <s v="UNHCR-BRAC"/>
  </r>
  <r>
    <n v="5661"/>
    <s v="UNHCR"/>
    <s v="BRAC"/>
    <s v="UNHCR"/>
    <s v="WASH"/>
    <x v="1"/>
    <x v="16"/>
    <s v="# of door"/>
    <m/>
    <n v="27"/>
    <s v="completed"/>
    <s v="Chittagong"/>
    <s v="Cox's Bazar"/>
    <x v="0"/>
    <s v="Raja Palong"/>
    <s v="HC,Raja Palong"/>
    <x v="5"/>
    <d v="2022-12-01T00:00:00"/>
    <x v="1"/>
    <m/>
    <m/>
    <m/>
    <m/>
    <m/>
    <s v="Md. Khorshed Alam"/>
    <s v="8801711085171"/>
    <s v="alamm@unhcr.org"/>
    <s v="UNHCR-BRAC"/>
  </r>
  <r>
    <n v="5662"/>
    <s v="UNHCR"/>
    <s v="BRAC"/>
    <s v="UNHCR"/>
    <s v="WASH"/>
    <x v="2"/>
    <x v="21"/>
    <s v="# of handwashing station"/>
    <m/>
    <n v="61"/>
    <s v="completed"/>
    <s v="Chittagong"/>
    <s v="Cox's Bazar"/>
    <x v="0"/>
    <s v="Raja Palong"/>
    <s v="HC,Raja Palong"/>
    <x v="5"/>
    <d v="2022-12-01T00:00:00"/>
    <x v="1"/>
    <m/>
    <m/>
    <m/>
    <m/>
    <m/>
    <s v="Md. Khorshed Alam"/>
    <s v="8801711085171"/>
    <s v="alamm@unhcr.org"/>
    <s v="UNHCR-BRAC"/>
  </r>
  <r>
    <n v="5663"/>
    <s v="UNHCR"/>
    <s v="BRAC"/>
    <s v="UNHCR"/>
    <s v="WASH"/>
    <x v="1"/>
    <x v="8"/>
    <s v="# of FSM Site"/>
    <m/>
    <n v="1"/>
    <s v="completed"/>
    <s v="Chittagong"/>
    <s v="Cox's Bazar"/>
    <x v="0"/>
    <s v="Raja Palong"/>
    <s v="HC,Raja Palong"/>
    <x v="5"/>
    <d v="2022-12-01T00:00:00"/>
    <x v="1"/>
    <m/>
    <m/>
    <m/>
    <m/>
    <m/>
    <s v="Md. Khorshed Alam"/>
    <s v="8801711085171"/>
    <s v="alamm@unhcr.org"/>
    <s v="UNHCR-BRAC"/>
  </r>
  <r>
    <n v="5664"/>
    <s v="UNHCR"/>
    <s v="BRAC"/>
    <s v="UNHCR"/>
    <s v="WASH"/>
    <x v="0"/>
    <x v="0"/>
    <s v="# of tube well"/>
    <m/>
    <n v="123"/>
    <s v="completed"/>
    <s v="Chittagong"/>
    <s v="Cox's Bazar"/>
    <x v="0"/>
    <s v="Palong Khali"/>
    <s v="Camp 01E"/>
    <x v="6"/>
    <d v="2022-12-01T00:00:00"/>
    <x v="0"/>
    <m/>
    <m/>
    <m/>
    <m/>
    <m/>
    <s v="Md. Khorshed Alam"/>
    <s v="8801711085171"/>
    <s v="alamm@unhcr.org"/>
    <s v="UNHCR-BRAC"/>
  </r>
  <r>
    <n v="5665"/>
    <s v="UNHCR"/>
    <s v="BRAC"/>
    <s v="UNHCR"/>
    <s v="WASH"/>
    <x v="0"/>
    <x v="12"/>
    <s v="# of water network"/>
    <m/>
    <n v="10"/>
    <s v="completed"/>
    <s v="Chittagong"/>
    <s v="Cox's Bazar"/>
    <x v="0"/>
    <s v="Palong Khali"/>
    <s v="Camp 01E"/>
    <x v="6"/>
    <d v="2022-12-01T00:00:00"/>
    <x v="0"/>
    <m/>
    <m/>
    <m/>
    <m/>
    <m/>
    <s v="Md. Khorshed Alam"/>
    <s v="8801711085171"/>
    <s v="alamm@unhcr.org"/>
    <s v="UNHCR-BRAC"/>
  </r>
  <r>
    <n v="5666"/>
    <s v="UNHCR"/>
    <s v="BRAC"/>
    <s v="UNHCR"/>
    <s v="WASH"/>
    <x v="1"/>
    <x v="35"/>
    <s v="# of door "/>
    <m/>
    <n v="10"/>
    <s v="completed"/>
    <s v="Chittagong"/>
    <s v="Cox's Bazar"/>
    <x v="0"/>
    <s v="Palong Khali"/>
    <s v="Camp 01E"/>
    <x v="6"/>
    <d v="2022-12-01T00:00:00"/>
    <x v="0"/>
    <m/>
    <m/>
    <m/>
    <m/>
    <m/>
    <s v="Md. Khorshed Alam"/>
    <s v="8801711085171"/>
    <s v="alamm@unhcr.org"/>
    <s v="UNHCR-BRAC"/>
  </r>
  <r>
    <n v="5667"/>
    <s v="UNHCR"/>
    <s v="BRAC"/>
    <s v="UNHCR"/>
    <s v="WASH"/>
    <x v="1"/>
    <x v="1"/>
    <s v="# of door "/>
    <m/>
    <n v="3"/>
    <s v="completed"/>
    <s v="Chittagong"/>
    <s v="Cox's Bazar"/>
    <x v="0"/>
    <s v="Palong Khali"/>
    <s v="Camp 01E"/>
    <x v="6"/>
    <d v="2022-12-01T00:00:00"/>
    <x v="0"/>
    <m/>
    <m/>
    <m/>
    <m/>
    <m/>
    <s v="Md. Khorshed Alam"/>
    <s v="8801711085171"/>
    <s v="alamm@unhcr.org"/>
    <s v="UNHCR-BRAC"/>
  </r>
  <r>
    <n v="5668"/>
    <s v="UNHCR"/>
    <s v="BRAC"/>
    <s v="UNHCR"/>
    <s v="WASH"/>
    <x v="1"/>
    <x v="8"/>
    <s v="# of FSM Site"/>
    <m/>
    <n v="2"/>
    <s v="completed"/>
    <s v="Chittagong"/>
    <s v="Cox's Bazar"/>
    <x v="0"/>
    <s v="Palong Khali"/>
    <s v="Camp 01E"/>
    <x v="6"/>
    <d v="2022-12-01T00:00:00"/>
    <x v="0"/>
    <m/>
    <m/>
    <m/>
    <m/>
    <m/>
    <s v="Md. Khorshed Alam"/>
    <s v="8801711085171"/>
    <s v="alamm@unhcr.org"/>
    <s v="UNHCR-BRAC"/>
  </r>
  <r>
    <n v="5669"/>
    <s v="UNHCR"/>
    <s v="BRAC"/>
    <s v="UNHCR"/>
    <s v="WASH"/>
    <x v="1"/>
    <x v="16"/>
    <s v="# of door"/>
    <m/>
    <n v="2"/>
    <s v="completed"/>
    <s v="Chittagong"/>
    <s v="Cox's Bazar"/>
    <x v="0"/>
    <s v="Palong Khali"/>
    <s v="Camp 01E"/>
    <x v="6"/>
    <d v="2022-12-01T00:00:00"/>
    <x v="0"/>
    <m/>
    <m/>
    <m/>
    <m/>
    <m/>
    <s v="Md. Khorshed Alam"/>
    <s v="8801711085171"/>
    <s v="alamm@unhcr.org"/>
    <s v="UNHCR-BRAC"/>
  </r>
  <r>
    <n v="5670"/>
    <s v="UNHCR"/>
    <s v="BRAC"/>
    <s v="UNHCR"/>
    <s v="WASH"/>
    <x v="1"/>
    <x v="17"/>
    <s v="# of door"/>
    <m/>
    <n v="1"/>
    <s v="completed"/>
    <s v="Chittagong"/>
    <s v="Cox's Bazar"/>
    <x v="0"/>
    <s v="Palong Khali"/>
    <s v="Camp 01E"/>
    <x v="6"/>
    <d v="2022-12-01T00:00:00"/>
    <x v="0"/>
    <m/>
    <m/>
    <m/>
    <m/>
    <m/>
    <s v="Md. Khorshed Alam"/>
    <s v="8801711085171"/>
    <s v="alamm@unhcr.org"/>
    <s v="UNHCR-BRAC"/>
  </r>
  <r>
    <n v="5671"/>
    <s v="UNHCR"/>
    <s v="BRAC"/>
    <s v="UNHCR"/>
    <s v="WASH"/>
    <x v="1"/>
    <x v="18"/>
    <s v="# of door"/>
    <m/>
    <n v="1"/>
    <s v="completed"/>
    <s v="Chittagong"/>
    <s v="Cox's Bazar"/>
    <x v="0"/>
    <s v="Palong Khali"/>
    <s v="Camp 01E"/>
    <x v="6"/>
    <d v="2022-12-01T00:00:00"/>
    <x v="0"/>
    <m/>
    <m/>
    <m/>
    <m/>
    <m/>
    <s v="Md. Khorshed Alam"/>
    <s v="8801711085171"/>
    <s v="alamm@unhcr.org"/>
    <s v="UNHCR-BRAC"/>
  </r>
  <r>
    <n v="5672"/>
    <s v="UNHCR"/>
    <s v="BRAC"/>
    <s v="UNHCR"/>
    <s v="WASH"/>
    <x v="1"/>
    <x v="9"/>
    <s v="# of door"/>
    <m/>
    <n v="25"/>
    <s v="completed"/>
    <s v="Chittagong"/>
    <s v="Cox's Bazar"/>
    <x v="0"/>
    <s v="Palong Khali"/>
    <s v="Camp 01E"/>
    <x v="6"/>
    <d v="2022-12-01T00:00:00"/>
    <x v="0"/>
    <m/>
    <m/>
    <m/>
    <m/>
    <m/>
    <s v="Md. Khorshed Alam"/>
    <s v="8801711085171"/>
    <s v="alamm@unhcr.org"/>
    <s v="UNHCR-BRAC"/>
  </r>
  <r>
    <n v="5673"/>
    <s v="UNHCR"/>
    <s v="BRAC"/>
    <s v="UNHCR"/>
    <s v="WASH"/>
    <x v="1"/>
    <x v="3"/>
    <s v="# of door"/>
    <m/>
    <n v="263"/>
    <s v="completed"/>
    <s v="Chittagong"/>
    <s v="Cox's Bazar"/>
    <x v="0"/>
    <s v="Palong Khali"/>
    <s v="Camp 01E"/>
    <x v="6"/>
    <d v="2022-12-01T00:00:00"/>
    <x v="0"/>
    <m/>
    <m/>
    <m/>
    <m/>
    <m/>
    <s v="Md. Khorshed Alam"/>
    <s v="8801711085171"/>
    <s v="alamm@unhcr.org"/>
    <s v="UNHCR-BRAC"/>
  </r>
  <r>
    <n v="5674"/>
    <s v="UNHCR"/>
    <s v="BRAC"/>
    <s v="UNHCR"/>
    <s v="WASH"/>
    <x v="2"/>
    <x v="10"/>
    <s v="# of HP sessions at community level"/>
    <m/>
    <n v="925"/>
    <s v="completed"/>
    <s v="Chittagong"/>
    <s v="Cox's Bazar"/>
    <x v="0"/>
    <s v="Palong Khali"/>
    <s v="Camp 01E"/>
    <x v="6"/>
    <d v="2022-12-01T00:00:00"/>
    <x v="0"/>
    <m/>
    <m/>
    <m/>
    <m/>
    <m/>
    <s v="Md. Khorshed Alam"/>
    <s v="8801711085171"/>
    <s v="alamm@unhcr.org"/>
    <s v="UNHCR-BRAC"/>
  </r>
  <r>
    <n v="5675"/>
    <s v="UNHCR"/>
    <s v="BRAC"/>
    <s v="UNHCR"/>
    <s v="WASH"/>
    <x v="2"/>
    <x v="4"/>
    <s v="# of HP sessions at HH level"/>
    <m/>
    <n v="2955"/>
    <s v="completed"/>
    <s v="Chittagong"/>
    <s v="Cox's Bazar"/>
    <x v="0"/>
    <s v="Palong Khali"/>
    <s v="Camp 01E"/>
    <x v="6"/>
    <d v="2022-12-01T00:00:00"/>
    <x v="0"/>
    <m/>
    <m/>
    <m/>
    <m/>
    <m/>
    <s v="Md. Khorshed Alam"/>
    <s v="8801711085171"/>
    <s v="alamm@unhcr.org"/>
    <s v="UNHCR-BRAC"/>
  </r>
  <r>
    <n v="5676"/>
    <s v="UNHCR"/>
    <s v="BRAC"/>
    <s v="UNHCR"/>
    <s v="WASH"/>
    <x v="2"/>
    <x v="21"/>
    <s v="# of handwashing station"/>
    <m/>
    <n v="2"/>
    <s v="completed"/>
    <s v="Chittagong"/>
    <s v="Cox's Bazar"/>
    <x v="0"/>
    <s v="Palong Khali"/>
    <s v="Camp 01E"/>
    <x v="6"/>
    <d v="2022-12-01T00:00:00"/>
    <x v="0"/>
    <m/>
    <m/>
    <m/>
    <m/>
    <m/>
    <s v="Md. Khorshed Alam"/>
    <s v="8801711085171"/>
    <s v="alamm@unhcr.org"/>
    <s v="UNHCR-BRAC"/>
  </r>
  <r>
    <n v="5677"/>
    <s v="UNHCR"/>
    <s v="BRAC"/>
    <s v="UNHCR"/>
    <s v="WASH"/>
    <x v="3"/>
    <x v="6"/>
    <s v="# of plant"/>
    <m/>
    <n v="1"/>
    <s v="completed"/>
    <s v="Chittagong"/>
    <s v="Cox's Bazar"/>
    <x v="0"/>
    <s v="Palong Khali"/>
    <s v="Camp 01E"/>
    <x v="6"/>
    <d v="2022-12-01T00:00:00"/>
    <x v="0"/>
    <m/>
    <m/>
    <m/>
    <m/>
    <m/>
    <s v="Md. Khorshed Alam"/>
    <s v="8801711085171"/>
    <s v="alamm@unhcr.org"/>
    <s v="UNHCR-BRAC"/>
  </r>
  <r>
    <n v="5678"/>
    <s v="UNHCR"/>
    <s v="BRAC"/>
    <s v="UNHCR"/>
    <s v="WASH"/>
    <x v="0"/>
    <x v="0"/>
    <s v="# of tube well"/>
    <m/>
    <n v="52"/>
    <s v="completed"/>
    <s v="Chittagong"/>
    <s v="Cox's Bazar"/>
    <x v="0"/>
    <s v="Palong Khali"/>
    <s v="Camp 01W"/>
    <x v="6"/>
    <d v="2022-12-01T00:00:00"/>
    <x v="0"/>
    <m/>
    <m/>
    <m/>
    <m/>
    <m/>
    <s v="Md. Khorshed Alam"/>
    <s v="8801711085171"/>
    <s v="alamm@unhcr.org"/>
    <s v="UNHCR-BRAC"/>
  </r>
  <r>
    <n v="5679"/>
    <s v="UNHCR"/>
    <s v="BRAC"/>
    <s v="UNHCR"/>
    <s v="WASH"/>
    <x v="0"/>
    <x v="12"/>
    <s v="# of water network"/>
    <m/>
    <n v="4"/>
    <s v="completed"/>
    <s v="Chittagong"/>
    <s v="Cox's Bazar"/>
    <x v="0"/>
    <s v="Palong Khali"/>
    <s v="Camp 01W"/>
    <x v="6"/>
    <d v="2022-12-01T00:00:00"/>
    <x v="0"/>
    <m/>
    <m/>
    <m/>
    <m/>
    <m/>
    <s v="Md. Khorshed Alam"/>
    <s v="8801711085171"/>
    <s v="alamm@unhcr.org"/>
    <s v="UNHCR-BRAC"/>
  </r>
  <r>
    <n v="5680"/>
    <s v="UNHCR"/>
    <s v="BRAC"/>
    <s v="UNHCR"/>
    <s v="WASH"/>
    <x v="1"/>
    <x v="35"/>
    <s v="# of door "/>
    <m/>
    <n v="10"/>
    <s v="completed"/>
    <s v="Chittagong"/>
    <s v="Cox's Bazar"/>
    <x v="0"/>
    <s v="Palong Khali"/>
    <s v="Camp 01W"/>
    <x v="6"/>
    <d v="2022-12-01T00:00:00"/>
    <x v="0"/>
    <m/>
    <m/>
    <m/>
    <m/>
    <m/>
    <s v="Md. Khorshed Alam"/>
    <s v="8801711085171"/>
    <s v="alamm@unhcr.org"/>
    <s v="UNHCR-BRAC"/>
  </r>
  <r>
    <n v="5681"/>
    <s v="UNHCR"/>
    <s v="BRAC"/>
    <s v="UNHCR"/>
    <s v="WASH"/>
    <x v="1"/>
    <x v="23"/>
    <s v="# of door "/>
    <m/>
    <n v="13"/>
    <s v="completed"/>
    <s v="Chittagong"/>
    <s v="Cox's Bazar"/>
    <x v="0"/>
    <s v="Palong Khali"/>
    <s v="Camp 01W"/>
    <x v="6"/>
    <d v="2022-12-01T00:00:00"/>
    <x v="0"/>
    <m/>
    <m/>
    <m/>
    <m/>
    <m/>
    <s v="Md. Khorshed Alam"/>
    <s v="8801711085171"/>
    <s v="alamm@unhcr.org"/>
    <s v="UNHCR-BRAC"/>
  </r>
  <r>
    <n v="5682"/>
    <s v="UNHCR"/>
    <s v="BRAC"/>
    <s v="UNHCR"/>
    <s v="WASH"/>
    <x v="1"/>
    <x v="1"/>
    <s v="# of door "/>
    <m/>
    <n v="10"/>
    <s v="completed"/>
    <s v="Chittagong"/>
    <s v="Cox's Bazar"/>
    <x v="0"/>
    <s v="Palong Khali"/>
    <s v="Camp 01W"/>
    <x v="6"/>
    <d v="2022-12-01T00:00:00"/>
    <x v="0"/>
    <m/>
    <m/>
    <m/>
    <m/>
    <m/>
    <s v="Md. Khorshed Alam"/>
    <s v="8801711085171"/>
    <s v="alamm@unhcr.org"/>
    <s v="UNHCR-BRAC"/>
  </r>
  <r>
    <n v="5683"/>
    <s v="UNHCR"/>
    <s v="BRAC"/>
    <s v="UNHCR"/>
    <s v="WASH"/>
    <x v="1"/>
    <x v="8"/>
    <s v="# of FSM Site"/>
    <m/>
    <n v="4"/>
    <s v="completed"/>
    <s v="Chittagong"/>
    <s v="Cox's Bazar"/>
    <x v="0"/>
    <s v="Palong Khali"/>
    <s v="Camp 01W"/>
    <x v="6"/>
    <d v="2022-12-01T00:00:00"/>
    <x v="0"/>
    <m/>
    <m/>
    <m/>
    <m/>
    <m/>
    <s v="Md. Khorshed Alam"/>
    <s v="8801711085171"/>
    <s v="alamm@unhcr.org"/>
    <s v="UNHCR-BRAC"/>
  </r>
  <r>
    <n v="5684"/>
    <s v="UNHCR"/>
    <s v="BRAC"/>
    <s v="UNHCR"/>
    <s v="WASH"/>
    <x v="1"/>
    <x v="16"/>
    <s v="# of door"/>
    <m/>
    <n v="5"/>
    <s v="completed"/>
    <s v="Chittagong"/>
    <s v="Cox's Bazar"/>
    <x v="0"/>
    <s v="Palong Khali"/>
    <s v="Camp 01W"/>
    <x v="6"/>
    <d v="2022-12-01T00:00:00"/>
    <x v="0"/>
    <m/>
    <m/>
    <m/>
    <m/>
    <m/>
    <s v="Md. Khorshed Alam"/>
    <s v="8801711085171"/>
    <s v="alamm@unhcr.org"/>
    <s v="UNHCR-BRAC"/>
  </r>
  <r>
    <n v="5685"/>
    <s v="UNHCR"/>
    <s v="BRAC"/>
    <s v="UNHCR"/>
    <s v="WASH"/>
    <x v="1"/>
    <x v="17"/>
    <s v="# of door"/>
    <m/>
    <n v="4"/>
    <s v="completed"/>
    <s v="Chittagong"/>
    <s v="Cox's Bazar"/>
    <x v="0"/>
    <s v="Palong Khali"/>
    <s v="Camp 01W"/>
    <x v="6"/>
    <d v="2022-12-01T00:00:00"/>
    <x v="0"/>
    <m/>
    <m/>
    <m/>
    <m/>
    <m/>
    <s v="Md. Khorshed Alam"/>
    <s v="8801711085171"/>
    <s v="alamm@unhcr.org"/>
    <s v="UNHCR-BRAC"/>
  </r>
  <r>
    <n v="5686"/>
    <s v="UNHCR"/>
    <s v="BRAC"/>
    <s v="UNHCR"/>
    <s v="WASH"/>
    <x v="1"/>
    <x v="18"/>
    <s v="# of door"/>
    <m/>
    <n v="12"/>
    <s v="completed"/>
    <s v="Chittagong"/>
    <s v="Cox's Bazar"/>
    <x v="0"/>
    <s v="Palong Khali"/>
    <s v="Camp 01W"/>
    <x v="6"/>
    <d v="2022-12-01T00:00:00"/>
    <x v="0"/>
    <m/>
    <m/>
    <m/>
    <m/>
    <m/>
    <s v="Md. Khorshed Alam"/>
    <s v="8801711085171"/>
    <s v="alamm@unhcr.org"/>
    <s v="UNHCR-BRAC"/>
  </r>
  <r>
    <n v="5687"/>
    <s v="UNHCR"/>
    <s v="BRAC"/>
    <s v="UNHCR"/>
    <s v="WASH"/>
    <x v="1"/>
    <x v="9"/>
    <s v="# of door"/>
    <m/>
    <n v="34"/>
    <s v="completed"/>
    <s v="Chittagong"/>
    <s v="Cox's Bazar"/>
    <x v="0"/>
    <s v="Palong Khali"/>
    <s v="Camp 01W"/>
    <x v="6"/>
    <d v="2022-12-01T00:00:00"/>
    <x v="0"/>
    <m/>
    <m/>
    <m/>
    <m/>
    <m/>
    <s v="Md. Khorshed Alam"/>
    <s v="8801711085171"/>
    <s v="alamm@unhcr.org"/>
    <s v="UNHCR-BRAC"/>
  </r>
  <r>
    <n v="5688"/>
    <s v="UNHCR"/>
    <s v="BRAC"/>
    <s v="UNHCR"/>
    <s v="WASH"/>
    <x v="1"/>
    <x v="3"/>
    <s v="# of door"/>
    <m/>
    <n v="221"/>
    <s v="completed"/>
    <s v="Chittagong"/>
    <s v="Cox's Bazar"/>
    <x v="0"/>
    <s v="Palong Khali"/>
    <s v="Camp 01W"/>
    <x v="6"/>
    <d v="2022-12-01T00:00:00"/>
    <x v="0"/>
    <m/>
    <m/>
    <m/>
    <m/>
    <m/>
    <s v="Md. Khorshed Alam"/>
    <s v="8801711085171"/>
    <s v="alamm@unhcr.org"/>
    <s v="UNHCR-BRAC"/>
  </r>
  <r>
    <n v="5689"/>
    <s v="UNHCR"/>
    <s v="BRAC"/>
    <s v="UNHCR"/>
    <s v="WASH"/>
    <x v="2"/>
    <x v="10"/>
    <s v="# of HP sessions at community level"/>
    <m/>
    <n v="933"/>
    <s v="completed"/>
    <s v="Chittagong"/>
    <s v="Cox's Bazar"/>
    <x v="0"/>
    <s v="Palong Khali"/>
    <s v="Camp 01W"/>
    <x v="6"/>
    <d v="2022-12-01T00:00:00"/>
    <x v="0"/>
    <m/>
    <m/>
    <m/>
    <m/>
    <m/>
    <s v="Md. Khorshed Alam"/>
    <s v="8801711085171"/>
    <s v="alamm@unhcr.org"/>
    <s v="UNHCR-BRAC"/>
  </r>
  <r>
    <n v="5690"/>
    <s v="UNHCR"/>
    <s v="BRAC"/>
    <s v="UNHCR"/>
    <s v="WASH"/>
    <x v="2"/>
    <x v="4"/>
    <s v="# of HP sessions at HH level"/>
    <m/>
    <n v="3315"/>
    <s v="completed"/>
    <s v="Chittagong"/>
    <s v="Cox's Bazar"/>
    <x v="0"/>
    <s v="Palong Khali"/>
    <s v="Camp 01W"/>
    <x v="6"/>
    <d v="2022-12-01T00:00:00"/>
    <x v="0"/>
    <m/>
    <m/>
    <m/>
    <m/>
    <m/>
    <s v="Md. Khorshed Alam"/>
    <s v="8801711085171"/>
    <s v="alamm@unhcr.org"/>
    <s v="UNHCR-BRAC"/>
  </r>
  <r>
    <n v="5691"/>
    <s v="UNHCR"/>
    <s v="BRAC"/>
    <s v="UNHCR"/>
    <s v="WASH"/>
    <x v="3"/>
    <x v="22"/>
    <s v="# of pit"/>
    <m/>
    <n v="5"/>
    <s v="completed"/>
    <s v="Chittagong"/>
    <s v="Cox's Bazar"/>
    <x v="0"/>
    <s v="Palong Khali"/>
    <s v="Camp 01W"/>
    <x v="6"/>
    <d v="2022-12-01T00:00:00"/>
    <x v="0"/>
    <m/>
    <m/>
    <m/>
    <m/>
    <m/>
    <s v="Md. Khorshed Alam"/>
    <s v="8801711085171"/>
    <s v="alamm@unhcr.org"/>
    <s v="UNHCR-BRAC"/>
  </r>
  <r>
    <n v="5692"/>
    <s v="UNHCR"/>
    <s v="BRAC"/>
    <s v="UNHCR"/>
    <s v="WASH"/>
    <x v="3"/>
    <x v="6"/>
    <s v="# of plant"/>
    <m/>
    <n v="1"/>
    <s v="completed"/>
    <s v="Chittagong"/>
    <s v="Cox's Bazar"/>
    <x v="0"/>
    <s v="Palong Khali"/>
    <s v="Camp 01W"/>
    <x v="6"/>
    <d v="2022-12-01T00:00:00"/>
    <x v="0"/>
    <m/>
    <m/>
    <m/>
    <m/>
    <m/>
    <s v="Md. Khorshed Alam"/>
    <s v="8801711085171"/>
    <s v="alamm@unhcr.org"/>
    <s v="UNHCR-BRAC"/>
  </r>
  <r>
    <n v="5693"/>
    <s v="UNHCR"/>
    <s v="BRAC"/>
    <s v="UNHCR"/>
    <s v="WASH"/>
    <x v="0"/>
    <x v="0"/>
    <s v="# of tube well"/>
    <m/>
    <n v="85"/>
    <s v="completed"/>
    <s v="Chittagong"/>
    <s v="Cox's Bazar"/>
    <x v="0"/>
    <s v="Palong Khali"/>
    <s v="Camp 02E"/>
    <x v="6"/>
    <d v="2022-12-01T00:00:00"/>
    <x v="0"/>
    <m/>
    <m/>
    <m/>
    <m/>
    <m/>
    <s v="Md. Khorshed Alam"/>
    <s v="8801711085171"/>
    <s v="alamm@unhcr.org"/>
    <s v="UNHCR-BRAC"/>
  </r>
  <r>
    <n v="5694"/>
    <s v="UNHCR"/>
    <s v="BRAC"/>
    <s v="UNHCR"/>
    <s v="WASH"/>
    <x v="1"/>
    <x v="23"/>
    <s v="# of door "/>
    <m/>
    <n v="3"/>
    <s v="completed"/>
    <s v="Chittagong"/>
    <s v="Cox's Bazar"/>
    <x v="0"/>
    <s v="Palong Khali"/>
    <s v="Camp 02E"/>
    <x v="6"/>
    <d v="2022-12-01T00:00:00"/>
    <x v="0"/>
    <m/>
    <m/>
    <m/>
    <m/>
    <m/>
    <s v="Md. Khorshed Alam"/>
    <s v="8801711085171"/>
    <s v="alamm@unhcr.org"/>
    <s v="UNHCR-BRAC"/>
  </r>
  <r>
    <n v="5695"/>
    <s v="UNHCR"/>
    <s v="BRAC"/>
    <s v="UNHCR"/>
    <s v="WASH"/>
    <x v="1"/>
    <x v="1"/>
    <s v="# of door "/>
    <m/>
    <n v="18"/>
    <s v="completed"/>
    <s v="Chittagong"/>
    <s v="Cox's Bazar"/>
    <x v="0"/>
    <s v="Palong Khali"/>
    <s v="Camp 02E"/>
    <x v="6"/>
    <d v="2022-12-01T00:00:00"/>
    <x v="0"/>
    <m/>
    <m/>
    <m/>
    <m/>
    <m/>
    <s v="Md. Khorshed Alam"/>
    <s v="8801711085171"/>
    <s v="alamm@unhcr.org"/>
    <s v="UNHCR-BRAC"/>
  </r>
  <r>
    <n v="5696"/>
    <s v="UNHCR"/>
    <s v="BRAC"/>
    <s v="UNHCR"/>
    <s v="WASH"/>
    <x v="1"/>
    <x v="8"/>
    <s v="# of FSM Site"/>
    <m/>
    <n v="8"/>
    <s v="completed"/>
    <s v="Chittagong"/>
    <s v="Cox's Bazar"/>
    <x v="0"/>
    <s v="Palong Khali"/>
    <s v="Camp 02E"/>
    <x v="6"/>
    <d v="2022-12-01T00:00:00"/>
    <x v="0"/>
    <m/>
    <m/>
    <m/>
    <m/>
    <m/>
    <s v="Md. Khorshed Alam"/>
    <s v="8801711085171"/>
    <s v="alamm@unhcr.org"/>
    <s v="UNHCR-BRAC"/>
  </r>
  <r>
    <n v="5697"/>
    <s v="UNHCR"/>
    <s v="BRAC"/>
    <s v="UNHCR"/>
    <s v="WASH"/>
    <x v="1"/>
    <x v="18"/>
    <s v="# of door"/>
    <m/>
    <n v="15"/>
    <s v="completed"/>
    <s v="Chittagong"/>
    <s v="Cox's Bazar"/>
    <x v="0"/>
    <s v="Palong Khali"/>
    <s v="Camp 02E"/>
    <x v="6"/>
    <d v="2022-12-01T00:00:00"/>
    <x v="0"/>
    <m/>
    <m/>
    <m/>
    <m/>
    <m/>
    <s v="Md. Khorshed Alam"/>
    <s v="8801711085171"/>
    <s v="alamm@unhcr.org"/>
    <s v="UNHCR-BRAC"/>
  </r>
  <r>
    <n v="5698"/>
    <s v="UNHCR"/>
    <s v="BRAC"/>
    <s v="UNHCR"/>
    <s v="WASH"/>
    <x v="1"/>
    <x v="9"/>
    <s v="# of door"/>
    <m/>
    <n v="59"/>
    <s v="completed"/>
    <s v="Chittagong"/>
    <s v="Cox's Bazar"/>
    <x v="0"/>
    <s v="Palong Khali"/>
    <s v="Camp 02E"/>
    <x v="6"/>
    <d v="2022-12-01T00:00:00"/>
    <x v="0"/>
    <m/>
    <m/>
    <m/>
    <m/>
    <m/>
    <s v="Md. Khorshed Alam"/>
    <s v="8801711085171"/>
    <s v="alamm@unhcr.org"/>
    <s v="UNHCR-BRAC"/>
  </r>
  <r>
    <n v="5699"/>
    <s v="UNHCR"/>
    <s v="BRAC"/>
    <s v="UNHCR"/>
    <s v="WASH"/>
    <x v="1"/>
    <x v="3"/>
    <s v="# of door"/>
    <m/>
    <n v="311"/>
    <s v="completed"/>
    <s v="Chittagong"/>
    <s v="Cox's Bazar"/>
    <x v="0"/>
    <s v="Palong Khali"/>
    <s v="Camp 02E"/>
    <x v="6"/>
    <d v="2022-12-01T00:00:00"/>
    <x v="0"/>
    <m/>
    <m/>
    <m/>
    <m/>
    <m/>
    <s v="Md. Khorshed Alam"/>
    <s v="8801711085171"/>
    <s v="alamm@unhcr.org"/>
    <s v="UNHCR-BRAC"/>
  </r>
  <r>
    <n v="5700"/>
    <s v="UNHCR"/>
    <s v="BRAC"/>
    <s v="UNHCR"/>
    <s v="WASH"/>
    <x v="2"/>
    <x v="10"/>
    <s v="# of HP sessions at community level"/>
    <m/>
    <n v="1288"/>
    <s v="completed"/>
    <s v="Chittagong"/>
    <s v="Cox's Bazar"/>
    <x v="0"/>
    <s v="Palong Khali"/>
    <s v="Camp 02E"/>
    <x v="6"/>
    <d v="2022-12-01T00:00:00"/>
    <x v="0"/>
    <m/>
    <m/>
    <m/>
    <m/>
    <m/>
    <s v="Md. Khorshed Alam"/>
    <s v="8801711085171"/>
    <s v="alamm@unhcr.org"/>
    <s v="UNHCR-BRAC"/>
  </r>
  <r>
    <n v="5701"/>
    <s v="UNHCR"/>
    <s v="BRAC"/>
    <s v="UNHCR"/>
    <s v="WASH"/>
    <x v="2"/>
    <x v="4"/>
    <s v="# of HP sessions at HH level"/>
    <m/>
    <n v="3289"/>
    <s v="completed"/>
    <s v="Chittagong"/>
    <s v="Cox's Bazar"/>
    <x v="0"/>
    <s v="Palong Khali"/>
    <s v="Camp 02E"/>
    <x v="6"/>
    <d v="2022-12-01T00:00:00"/>
    <x v="0"/>
    <m/>
    <m/>
    <m/>
    <m/>
    <m/>
    <s v="Md. Khorshed Alam"/>
    <s v="8801711085171"/>
    <s v="alamm@unhcr.org"/>
    <s v="UNHCR-BRAC"/>
  </r>
  <r>
    <n v="5702"/>
    <s v="UNHCR"/>
    <s v="BRAC"/>
    <s v="UNHCR"/>
    <s v="WASH"/>
    <x v="3"/>
    <x v="6"/>
    <s v="# of plant"/>
    <m/>
    <n v="1"/>
    <s v="completed"/>
    <s v="Chittagong"/>
    <s v="Cox's Bazar"/>
    <x v="0"/>
    <s v="Palong Khali"/>
    <s v="Camp 02E"/>
    <x v="6"/>
    <d v="2022-12-01T00:00:00"/>
    <x v="0"/>
    <m/>
    <m/>
    <m/>
    <m/>
    <m/>
    <s v="Md. Khorshed Alam"/>
    <s v="8801711085171"/>
    <s v="alamm@unhcr.org"/>
    <s v="UNHCR-BRAC"/>
  </r>
  <r>
    <n v="5703"/>
    <s v="UNHCR"/>
    <s v="BRAC"/>
    <s v="UNHCR"/>
    <s v="WASH"/>
    <x v="0"/>
    <x v="0"/>
    <s v="# of tube well"/>
    <m/>
    <n v="51"/>
    <s v="completed"/>
    <s v="Chittagong"/>
    <s v="Cox's Bazar"/>
    <x v="1"/>
    <s v="Whykong"/>
    <s v="Camp 21"/>
    <x v="6"/>
    <d v="2022-12-01T00:00:00"/>
    <x v="0"/>
    <m/>
    <m/>
    <m/>
    <m/>
    <m/>
    <s v="Md. Khorshed Alam"/>
    <s v="8801711085171"/>
    <s v="alamm@unhcr.org"/>
    <s v="UNHCR-BRAC"/>
  </r>
  <r>
    <n v="5704"/>
    <s v="UNHCR"/>
    <s v="BRAC"/>
    <s v="UNHCR"/>
    <s v="WASH"/>
    <x v="0"/>
    <x v="12"/>
    <s v="# of water network"/>
    <m/>
    <n v="9"/>
    <s v="completed"/>
    <s v="Chittagong"/>
    <s v="Cox's Bazar"/>
    <x v="1"/>
    <s v="Whykong"/>
    <s v="Camp 21"/>
    <x v="6"/>
    <d v="2022-12-01T00:00:00"/>
    <x v="0"/>
    <m/>
    <m/>
    <m/>
    <m/>
    <m/>
    <s v="Md. Khorshed Alam"/>
    <s v="8801711085171"/>
    <s v="alamm@unhcr.org"/>
    <s v="UNHCR-BRAC"/>
  </r>
  <r>
    <n v="5705"/>
    <s v="UNHCR"/>
    <s v="BRAC"/>
    <s v="UNHCR"/>
    <s v="WASH"/>
    <x v="1"/>
    <x v="1"/>
    <s v="# of door "/>
    <m/>
    <n v="32"/>
    <s v="completed"/>
    <s v="Chittagong"/>
    <s v="Cox's Bazar"/>
    <x v="1"/>
    <s v="Whykong"/>
    <s v="Camp 21"/>
    <x v="6"/>
    <d v="2022-12-01T00:00:00"/>
    <x v="0"/>
    <m/>
    <m/>
    <m/>
    <m/>
    <m/>
    <s v="Md. Khorshed Alam"/>
    <s v="8801711085171"/>
    <s v="alamm@unhcr.org"/>
    <s v="UNHCR-BRAC"/>
  </r>
  <r>
    <n v="5706"/>
    <s v="UNHCR"/>
    <s v="BRAC"/>
    <s v="UNHCR"/>
    <s v="WASH"/>
    <x v="1"/>
    <x v="8"/>
    <s v="# of FSM Site"/>
    <m/>
    <n v="3"/>
    <s v="completed"/>
    <s v="Chittagong"/>
    <s v="Cox's Bazar"/>
    <x v="1"/>
    <s v="Whykong"/>
    <s v="Camp 21"/>
    <x v="6"/>
    <d v="2022-12-01T00:00:00"/>
    <x v="0"/>
    <m/>
    <m/>
    <m/>
    <m/>
    <m/>
    <s v="Md. Khorshed Alam"/>
    <s v="8801711085171"/>
    <s v="alamm@unhcr.org"/>
    <s v="UNHCR-BRAC"/>
  </r>
  <r>
    <n v="5707"/>
    <s v="UNHCR"/>
    <s v="BRAC"/>
    <s v="UNHCR"/>
    <s v="WASH"/>
    <x v="1"/>
    <x v="18"/>
    <s v="# of door"/>
    <m/>
    <n v="2"/>
    <s v="completed"/>
    <s v="Chittagong"/>
    <s v="Cox's Bazar"/>
    <x v="1"/>
    <s v="Whykong"/>
    <s v="Camp 21"/>
    <x v="6"/>
    <d v="2022-12-01T00:00:00"/>
    <x v="0"/>
    <m/>
    <m/>
    <m/>
    <m/>
    <m/>
    <s v="Md. Khorshed Alam"/>
    <s v="8801711085171"/>
    <s v="alamm@unhcr.org"/>
    <s v="UNHCR-BRAC"/>
  </r>
  <r>
    <n v="5708"/>
    <s v="UNHCR"/>
    <s v="BRAC"/>
    <s v="UNHCR"/>
    <s v="WASH"/>
    <x v="1"/>
    <x v="9"/>
    <s v="# of door"/>
    <m/>
    <n v="92"/>
    <s v="completed"/>
    <s v="Chittagong"/>
    <s v="Cox's Bazar"/>
    <x v="1"/>
    <s v="Whykong"/>
    <s v="Camp 21"/>
    <x v="6"/>
    <d v="2022-12-01T00:00:00"/>
    <x v="0"/>
    <m/>
    <m/>
    <m/>
    <m/>
    <m/>
    <s v="Md. Khorshed Alam"/>
    <s v="8801711085171"/>
    <s v="alamm@unhcr.org"/>
    <s v="UNHCR-BRAC"/>
  </r>
  <r>
    <n v="5709"/>
    <s v="UNHCR"/>
    <s v="BRAC"/>
    <s v="UNHCR"/>
    <s v="WASH"/>
    <x v="1"/>
    <x v="3"/>
    <s v="# of door"/>
    <m/>
    <n v="182"/>
    <s v="completed"/>
    <s v="Chittagong"/>
    <s v="Cox's Bazar"/>
    <x v="1"/>
    <s v="Whykong"/>
    <s v="Camp 21"/>
    <x v="6"/>
    <d v="2022-12-01T00:00:00"/>
    <x v="0"/>
    <m/>
    <m/>
    <m/>
    <m/>
    <m/>
    <s v="Md. Khorshed Alam"/>
    <s v="8801711085171"/>
    <s v="alamm@unhcr.org"/>
    <s v="UNHCR-BRAC"/>
  </r>
  <r>
    <n v="5710"/>
    <s v="UNHCR"/>
    <s v="BRAC"/>
    <s v="UNHCR"/>
    <s v="WASH"/>
    <x v="2"/>
    <x v="10"/>
    <s v="# of HP sessions at community level"/>
    <m/>
    <n v="1030"/>
    <s v="completed"/>
    <s v="Chittagong"/>
    <s v="Cox's Bazar"/>
    <x v="1"/>
    <s v="Whykong"/>
    <s v="Camp 21"/>
    <x v="6"/>
    <d v="2022-12-01T00:00:00"/>
    <x v="0"/>
    <m/>
    <m/>
    <m/>
    <m/>
    <m/>
    <s v="Md. Khorshed Alam"/>
    <s v="8801711085171"/>
    <s v="alamm@unhcr.org"/>
    <s v="UNHCR-BRAC"/>
  </r>
  <r>
    <n v="5711"/>
    <s v="UNHCR"/>
    <s v="BRAC"/>
    <s v="UNHCR"/>
    <s v="WASH"/>
    <x v="2"/>
    <x v="4"/>
    <s v="# of HP sessions at HH level"/>
    <m/>
    <n v="2655"/>
    <s v="completed"/>
    <s v="Chittagong"/>
    <s v="Cox's Bazar"/>
    <x v="1"/>
    <s v="Whykong"/>
    <s v="Camp 21"/>
    <x v="6"/>
    <d v="2022-12-01T00:00:00"/>
    <x v="0"/>
    <m/>
    <m/>
    <m/>
    <m/>
    <m/>
    <s v="Md. Khorshed Alam"/>
    <s v="8801711085171"/>
    <s v="alamm@unhcr.org"/>
    <s v="UNHCR-BRAC"/>
  </r>
  <r>
    <n v="5712"/>
    <s v="UNHCR"/>
    <s v="BRAC"/>
    <s v="UNHCR"/>
    <s v="WASH"/>
    <x v="3"/>
    <x v="6"/>
    <s v="# of plant"/>
    <m/>
    <n v="1"/>
    <s v="completed"/>
    <s v="Chittagong"/>
    <s v="Cox's Bazar"/>
    <x v="1"/>
    <s v="Whykong"/>
    <s v="Camp 21"/>
    <x v="6"/>
    <d v="2022-12-01T00:00:00"/>
    <x v="0"/>
    <m/>
    <m/>
    <m/>
    <m/>
    <m/>
    <s v="Md. Khorshed Alam"/>
    <s v="8801711085171"/>
    <s v="alamm@unhcr.org"/>
    <s v="UNHCR-BRAC"/>
  </r>
  <r>
    <n v="5713"/>
    <s v="UNHCR"/>
    <s v="BRAC"/>
    <s v="UNHCR"/>
    <s v="WASH"/>
    <x v="0"/>
    <x v="0"/>
    <s v="# of tube well"/>
    <m/>
    <n v="120"/>
    <s v="completed"/>
    <s v="Chittagong"/>
    <s v="Cox's Bazar"/>
    <x v="0"/>
    <s v="Palong Khali"/>
    <s v="Camp 03"/>
    <x v="6"/>
    <d v="2022-12-01T00:00:00"/>
    <x v="0"/>
    <m/>
    <m/>
    <m/>
    <m/>
    <m/>
    <s v="Md. Khorshed Alam"/>
    <s v="8801711085171"/>
    <s v="alamm@unhcr.org"/>
    <s v="UNHCR-BRAC"/>
  </r>
  <r>
    <n v="5714"/>
    <s v="UNHCR"/>
    <s v="BRAC"/>
    <s v="UNHCR"/>
    <s v="WASH"/>
    <x v="0"/>
    <x v="12"/>
    <s v="# of water network"/>
    <m/>
    <n v="2"/>
    <s v="completed"/>
    <s v="Chittagong"/>
    <s v="Cox's Bazar"/>
    <x v="0"/>
    <s v="Palong Khali"/>
    <s v="Camp 03"/>
    <x v="6"/>
    <d v="2022-12-01T00:00:00"/>
    <x v="0"/>
    <m/>
    <m/>
    <m/>
    <m/>
    <m/>
    <s v="Md. Khorshed Alam"/>
    <s v="8801711085171"/>
    <s v="alamm@unhcr.org"/>
    <s v="UNHCR-BRAC"/>
  </r>
  <r>
    <n v="5715"/>
    <s v="UNHCR"/>
    <s v="BRAC"/>
    <s v="UNHCR"/>
    <s v="WASH"/>
    <x v="1"/>
    <x v="35"/>
    <s v="# of door "/>
    <m/>
    <n v="3"/>
    <s v="completed"/>
    <s v="Chittagong"/>
    <s v="Cox's Bazar"/>
    <x v="0"/>
    <s v="Palong Khali"/>
    <s v="Camp 03"/>
    <x v="6"/>
    <d v="2022-12-01T00:00:00"/>
    <x v="0"/>
    <m/>
    <m/>
    <m/>
    <m/>
    <m/>
    <s v="Md. Khorshed Alam"/>
    <s v="8801711085171"/>
    <s v="alamm@unhcr.org"/>
    <s v="UNHCR-BRAC"/>
  </r>
  <r>
    <n v="5716"/>
    <s v="UNHCR"/>
    <s v="BRAC"/>
    <s v="UNHCR"/>
    <s v="WASH"/>
    <x v="1"/>
    <x v="1"/>
    <s v="# of door "/>
    <m/>
    <n v="11"/>
    <s v="completed"/>
    <s v="Chittagong"/>
    <s v="Cox's Bazar"/>
    <x v="0"/>
    <s v="Palong Khali"/>
    <s v="Camp 03"/>
    <x v="6"/>
    <d v="2022-12-01T00:00:00"/>
    <x v="0"/>
    <m/>
    <m/>
    <m/>
    <m/>
    <m/>
    <s v="Md. Khorshed Alam"/>
    <s v="8801711085171"/>
    <s v="alamm@unhcr.org"/>
    <s v="UNHCR-BRAC"/>
  </r>
  <r>
    <n v="5717"/>
    <s v="UNHCR"/>
    <s v="BRAC"/>
    <s v="UNHCR"/>
    <s v="WASH"/>
    <x v="1"/>
    <x v="16"/>
    <s v="# of door"/>
    <m/>
    <n v="3"/>
    <s v="completed"/>
    <s v="Chittagong"/>
    <s v="Cox's Bazar"/>
    <x v="0"/>
    <s v="Palong Khali"/>
    <s v="Camp 03"/>
    <x v="6"/>
    <d v="2022-12-01T00:00:00"/>
    <x v="0"/>
    <m/>
    <m/>
    <m/>
    <m/>
    <m/>
    <s v="Md. Khorshed Alam"/>
    <s v="8801711085171"/>
    <s v="alamm@unhcr.org"/>
    <s v="UNHCR-BRAC"/>
  </r>
  <r>
    <n v="5718"/>
    <s v="UNHCR"/>
    <s v="BRAC"/>
    <s v="UNHCR"/>
    <s v="WASH"/>
    <x v="1"/>
    <x v="17"/>
    <s v="# of door"/>
    <m/>
    <n v="2"/>
    <s v="completed"/>
    <s v="Chittagong"/>
    <s v="Cox's Bazar"/>
    <x v="0"/>
    <s v="Palong Khali"/>
    <s v="Camp 03"/>
    <x v="6"/>
    <d v="2022-12-01T00:00:00"/>
    <x v="0"/>
    <m/>
    <m/>
    <m/>
    <m/>
    <m/>
    <s v="Md. Khorshed Alam"/>
    <s v="8801711085171"/>
    <s v="alamm@unhcr.org"/>
    <s v="UNHCR-BRAC"/>
  </r>
  <r>
    <n v="5719"/>
    <s v="UNHCR"/>
    <s v="BRAC"/>
    <s v="UNHCR"/>
    <s v="WASH"/>
    <x v="1"/>
    <x v="9"/>
    <s v="# of door"/>
    <m/>
    <n v="64"/>
    <s v="completed"/>
    <s v="Chittagong"/>
    <s v="Cox's Bazar"/>
    <x v="0"/>
    <s v="Palong Khali"/>
    <s v="Camp 03"/>
    <x v="6"/>
    <d v="2022-12-01T00:00:00"/>
    <x v="0"/>
    <m/>
    <m/>
    <m/>
    <m/>
    <m/>
    <s v="Md. Khorshed Alam"/>
    <s v="8801711085171"/>
    <s v="alamm@unhcr.org"/>
    <s v="UNHCR-BRAC"/>
  </r>
  <r>
    <n v="5720"/>
    <s v="UNHCR"/>
    <s v="BRAC"/>
    <s v="UNHCR"/>
    <s v="WASH"/>
    <x v="1"/>
    <x v="3"/>
    <s v="# of door"/>
    <m/>
    <n v="514"/>
    <s v="completed"/>
    <s v="Chittagong"/>
    <s v="Cox's Bazar"/>
    <x v="0"/>
    <s v="Palong Khali"/>
    <s v="Camp 03"/>
    <x v="6"/>
    <d v="2022-12-01T00:00:00"/>
    <x v="0"/>
    <m/>
    <m/>
    <m/>
    <m/>
    <m/>
    <s v="Md. Khorshed Alam"/>
    <s v="8801711085171"/>
    <s v="alamm@unhcr.org"/>
    <s v="UNHCR-BRAC"/>
  </r>
  <r>
    <n v="5721"/>
    <s v="UNHCR"/>
    <s v="BRAC"/>
    <s v="UNHCR"/>
    <s v="WASH"/>
    <x v="2"/>
    <x v="10"/>
    <s v="# of HP sessions at community level"/>
    <m/>
    <n v="1904"/>
    <s v="completed"/>
    <s v="Chittagong"/>
    <s v="Cox's Bazar"/>
    <x v="0"/>
    <s v="Palong Khali"/>
    <s v="Camp 03"/>
    <x v="6"/>
    <d v="2022-12-01T00:00:00"/>
    <x v="0"/>
    <m/>
    <m/>
    <m/>
    <m/>
    <m/>
    <s v="Md. Khorshed Alam"/>
    <s v="8801711085171"/>
    <s v="alamm@unhcr.org"/>
    <s v="UNHCR-BRAC"/>
  </r>
  <r>
    <n v="5722"/>
    <s v="UNHCR"/>
    <s v="BRAC"/>
    <s v="UNHCR"/>
    <s v="WASH"/>
    <x v="2"/>
    <x v="4"/>
    <s v="# of HP sessions at HH level"/>
    <m/>
    <n v="5733"/>
    <s v="completed"/>
    <s v="Chittagong"/>
    <s v="Cox's Bazar"/>
    <x v="0"/>
    <s v="Palong Khali"/>
    <s v="Camp 03"/>
    <x v="6"/>
    <d v="2022-12-01T00:00:00"/>
    <x v="0"/>
    <m/>
    <m/>
    <m/>
    <m/>
    <m/>
    <s v="Md. Khorshed Alam"/>
    <s v="8801711085171"/>
    <s v="alamm@unhcr.org"/>
    <s v="UNHCR-BRAC"/>
  </r>
  <r>
    <n v="5723"/>
    <s v="UNHCR"/>
    <s v="BRAC"/>
    <s v="UNHCR"/>
    <s v="WASH"/>
    <x v="3"/>
    <x v="22"/>
    <s v="# of pit"/>
    <m/>
    <n v="6"/>
    <s v="completed"/>
    <s v="Chittagong"/>
    <s v="Cox's Bazar"/>
    <x v="0"/>
    <s v="Palong Khali"/>
    <s v="Camp 03"/>
    <x v="6"/>
    <d v="2022-12-01T00:00:00"/>
    <x v="0"/>
    <m/>
    <m/>
    <m/>
    <m/>
    <m/>
    <s v="Md. Khorshed Alam"/>
    <s v="8801711085171"/>
    <s v="alamm@unhcr.org"/>
    <s v="UNHCR-BRAC"/>
  </r>
  <r>
    <n v="5724"/>
    <s v="UNHCR"/>
    <s v="BRAC"/>
    <s v="UNHCR"/>
    <s v="WASH"/>
    <x v="0"/>
    <x v="0"/>
    <s v="# of tube well"/>
    <m/>
    <n v="12"/>
    <s v="completed"/>
    <s v="Chittagong"/>
    <s v="Cox's Bazar"/>
    <x v="0"/>
    <s v="Palong Khali"/>
    <s v="Camp 04 Extension"/>
    <x v="6"/>
    <d v="2022-12-01T00:00:00"/>
    <x v="0"/>
    <m/>
    <m/>
    <m/>
    <m/>
    <m/>
    <s v="Md. Khorshed Alam"/>
    <s v="8801711085171"/>
    <s v="alamm@unhcr.org"/>
    <s v="UNHCR-BRAC"/>
  </r>
  <r>
    <n v="5725"/>
    <s v="UNHCR"/>
    <s v="BRAC"/>
    <s v="UNHCR"/>
    <s v="WASH"/>
    <x v="0"/>
    <x v="12"/>
    <s v="# of water network"/>
    <m/>
    <n v="2"/>
    <s v="completed"/>
    <s v="Chittagong"/>
    <s v="Cox's Bazar"/>
    <x v="0"/>
    <s v="Palong Khali"/>
    <s v="Camp 04 Extension"/>
    <x v="6"/>
    <d v="2022-12-01T00:00:00"/>
    <x v="0"/>
    <m/>
    <m/>
    <m/>
    <m/>
    <m/>
    <s v="Md. Khorshed Alam"/>
    <s v="8801711085171"/>
    <s v="alamm@unhcr.org"/>
    <s v="UNHCR-BRAC"/>
  </r>
  <r>
    <n v="5726"/>
    <s v="UNHCR"/>
    <s v="BRAC"/>
    <s v="UNHCR"/>
    <s v="WASH"/>
    <x v="1"/>
    <x v="1"/>
    <s v="# of door "/>
    <m/>
    <n v="17"/>
    <s v="completed"/>
    <s v="Chittagong"/>
    <s v="Cox's Bazar"/>
    <x v="0"/>
    <s v="Palong Khali"/>
    <s v="Camp 04 Extension"/>
    <x v="6"/>
    <d v="2022-12-01T00:00:00"/>
    <x v="0"/>
    <m/>
    <m/>
    <m/>
    <m/>
    <m/>
    <s v="Md. Khorshed Alam"/>
    <s v="8801711085171"/>
    <s v="alamm@unhcr.org"/>
    <s v="UNHCR-BRAC"/>
  </r>
  <r>
    <n v="5727"/>
    <s v="UNHCR"/>
    <s v="BRAC"/>
    <s v="UNHCR"/>
    <s v="WASH"/>
    <x v="1"/>
    <x v="9"/>
    <s v="# of door"/>
    <m/>
    <n v="22"/>
    <s v="completed"/>
    <s v="Chittagong"/>
    <s v="Cox's Bazar"/>
    <x v="0"/>
    <s v="Palong Khali"/>
    <s v="Camp 04 Extension"/>
    <x v="6"/>
    <d v="2022-12-01T00:00:00"/>
    <x v="0"/>
    <m/>
    <m/>
    <m/>
    <m/>
    <m/>
    <s v="Md. Khorshed Alam"/>
    <s v="8801711085171"/>
    <s v="alamm@unhcr.org"/>
    <s v="UNHCR-BRAC"/>
  </r>
  <r>
    <n v="5728"/>
    <s v="UNHCR"/>
    <s v="BRAC"/>
    <s v="UNHCR"/>
    <s v="WASH"/>
    <x v="1"/>
    <x v="3"/>
    <s v="# of door"/>
    <m/>
    <n v="100"/>
    <s v="completed"/>
    <s v="Chittagong"/>
    <s v="Cox's Bazar"/>
    <x v="0"/>
    <s v="Palong Khali"/>
    <s v="Camp 04 Extension"/>
    <x v="6"/>
    <d v="2022-12-01T00:00:00"/>
    <x v="0"/>
    <m/>
    <m/>
    <m/>
    <m/>
    <m/>
    <s v="Md. Khorshed Alam"/>
    <s v="8801711085171"/>
    <s v="alamm@unhcr.org"/>
    <s v="UNHCR-BRAC"/>
  </r>
  <r>
    <n v="5729"/>
    <s v="UNHCR"/>
    <s v="BRAC"/>
    <s v="UNHCR"/>
    <s v="WASH"/>
    <x v="2"/>
    <x v="10"/>
    <s v="# of HP sessions at community level"/>
    <m/>
    <n v="483"/>
    <s v="completed"/>
    <s v="Chittagong"/>
    <s v="Cox's Bazar"/>
    <x v="0"/>
    <s v="Palong Khali"/>
    <s v="Camp 04 Extension"/>
    <x v="6"/>
    <d v="2022-12-01T00:00:00"/>
    <x v="0"/>
    <m/>
    <m/>
    <m/>
    <m/>
    <m/>
    <s v="Md. Khorshed Alam"/>
    <s v="8801711085171"/>
    <s v="alamm@unhcr.org"/>
    <s v="UNHCR-BRAC"/>
  </r>
  <r>
    <n v="5730"/>
    <s v="UNHCR"/>
    <s v="BRAC"/>
    <s v="UNHCR"/>
    <s v="WASH"/>
    <x v="2"/>
    <x v="4"/>
    <s v="# of HP sessions at HH level"/>
    <m/>
    <n v="1445"/>
    <s v="completed"/>
    <s v="Chittagong"/>
    <s v="Cox's Bazar"/>
    <x v="0"/>
    <s v="Palong Khali"/>
    <s v="Camp 04 Extension"/>
    <x v="6"/>
    <d v="2022-12-01T00:00:00"/>
    <x v="0"/>
    <m/>
    <m/>
    <m/>
    <m/>
    <m/>
    <s v="Md. Khorshed Alam"/>
    <s v="8801711085171"/>
    <s v="alamm@unhcr.org"/>
    <s v="UNHCR-BRAC"/>
  </r>
  <r>
    <n v="5731"/>
    <s v="UNHCR"/>
    <s v="BRAC"/>
    <s v="UNHCR"/>
    <s v="WASH"/>
    <x v="3"/>
    <x v="6"/>
    <s v="# of plant"/>
    <m/>
    <n v="1"/>
    <s v="completed"/>
    <s v="Chittagong"/>
    <s v="Cox's Bazar"/>
    <x v="0"/>
    <s v="Palong Khali"/>
    <s v="Camp 04 Extension"/>
    <x v="6"/>
    <d v="2022-12-01T00:00:00"/>
    <x v="0"/>
    <m/>
    <m/>
    <m/>
    <m/>
    <m/>
    <s v="Md. Khorshed Alam"/>
    <s v="8801711085171"/>
    <s v="alamm@unhcr.org"/>
    <s v="UNHCR-BRAC"/>
  </r>
  <r>
    <n v="5732"/>
    <s v="UNHCR"/>
    <s v="BRAC"/>
    <s v="UNHCR"/>
    <s v="WASH"/>
    <x v="0"/>
    <x v="0"/>
    <s v="# of tube well"/>
    <m/>
    <n v="91"/>
    <s v="completed"/>
    <s v="Chittagong"/>
    <s v="Cox's Bazar"/>
    <x v="0"/>
    <s v="Palong Khali"/>
    <s v="Camp 01E"/>
    <x v="7"/>
    <d v="2022-12-01T00:00:00"/>
    <x v="0"/>
    <m/>
    <m/>
    <m/>
    <m/>
    <m/>
    <s v="Md. Khorshed Alam"/>
    <s v="8801711085171"/>
    <s v="alamm@unhcr.org"/>
    <s v="UNHCR-BRAC"/>
  </r>
  <r>
    <n v="5733"/>
    <s v="UNHCR"/>
    <s v="BRAC"/>
    <s v="UNHCR"/>
    <s v="WASH"/>
    <x v="0"/>
    <x v="0"/>
    <s v="# of tube well"/>
    <m/>
    <n v="38"/>
    <s v="completed"/>
    <s v="Chittagong"/>
    <s v="Cox's Bazar"/>
    <x v="0"/>
    <s v="Palong Khali"/>
    <s v="Camp 01W"/>
    <x v="7"/>
    <d v="2022-12-01T00:00:00"/>
    <x v="0"/>
    <m/>
    <m/>
    <m/>
    <m/>
    <m/>
    <s v="Md. Khorshed Alam"/>
    <s v="8801711085171"/>
    <s v="alamm@unhcr.org"/>
    <s v="UNHCR-BRAC"/>
  </r>
  <r>
    <n v="5734"/>
    <s v="UNHCR"/>
    <s v="BRAC"/>
    <s v="UNHCR"/>
    <s v="WASH"/>
    <x v="0"/>
    <x v="0"/>
    <s v="# of tube well"/>
    <m/>
    <n v="51"/>
    <s v="completed"/>
    <s v="Chittagong"/>
    <s v="Cox's Bazar"/>
    <x v="1"/>
    <s v="Whykong"/>
    <s v="Camp 21"/>
    <x v="7"/>
    <d v="2022-12-01T00:00:00"/>
    <x v="0"/>
    <m/>
    <m/>
    <m/>
    <m/>
    <m/>
    <s v="Md. Khorshed Alam"/>
    <s v="8801711085171"/>
    <s v="alamm@unhcr.org"/>
    <s v="UNHCR-BRAC"/>
  </r>
  <r>
    <n v="5735"/>
    <s v="UNHCR"/>
    <s v="BRAC"/>
    <s v="UNHCR"/>
    <s v="WASH"/>
    <x v="0"/>
    <x v="0"/>
    <s v="# of tube well"/>
    <m/>
    <n v="81"/>
    <s v="completed"/>
    <s v="Chittagong"/>
    <s v="Cox's Bazar"/>
    <x v="0"/>
    <s v="Palong Khali"/>
    <s v="Camp 02E"/>
    <x v="7"/>
    <d v="2022-12-01T00:00:00"/>
    <x v="0"/>
    <m/>
    <m/>
    <m/>
    <m/>
    <m/>
    <s v="Md. Khorshed Alam"/>
    <s v="8801711085171"/>
    <s v="alamm@unhcr.org"/>
    <s v="UNHCR-BRAC"/>
  </r>
  <r>
    <n v="5736"/>
    <s v="UNHCR"/>
    <s v="BRAC"/>
    <s v="UNHCR"/>
    <s v="WASH"/>
    <x v="0"/>
    <x v="0"/>
    <s v="# of tube well"/>
    <m/>
    <n v="131"/>
    <s v="completed"/>
    <s v="Chittagong"/>
    <s v="Cox's Bazar"/>
    <x v="0"/>
    <s v="Palong Khali"/>
    <s v="Camp 03"/>
    <x v="7"/>
    <d v="2022-12-01T00:00:00"/>
    <x v="0"/>
    <m/>
    <m/>
    <m/>
    <m/>
    <m/>
    <s v="Md. Khorshed Alam"/>
    <s v="8801711085171"/>
    <s v="alamm@unhcr.org"/>
    <s v="UNHCR-BRAC"/>
  </r>
  <r>
    <n v="5737"/>
    <s v="UNHCR"/>
    <s v="BRAC"/>
    <s v="UNHCR"/>
    <s v="WASH"/>
    <x v="0"/>
    <x v="0"/>
    <s v="# of tube well"/>
    <m/>
    <n v="15"/>
    <s v="completed"/>
    <s v="Chittagong"/>
    <s v="Cox's Bazar"/>
    <x v="0"/>
    <s v="Palong Khali"/>
    <s v="Camp 04 Extension"/>
    <x v="7"/>
    <d v="2022-12-01T00:00:00"/>
    <x v="0"/>
    <m/>
    <m/>
    <m/>
    <m/>
    <m/>
    <s v="Md. Khorshed Alam"/>
    <s v="8801711085171"/>
    <s v="alamm@unhcr.org"/>
    <s v="UNHCR-BRAC"/>
  </r>
  <r>
    <n v="5738"/>
    <s v="UNHCR"/>
    <s v="BRAC"/>
    <s v="UNHCR"/>
    <s v="WASH"/>
    <x v="0"/>
    <x v="26"/>
    <s v="# of tube well"/>
    <m/>
    <n v="10"/>
    <s v="completed"/>
    <s v="Chittagong"/>
    <s v="Cox's Bazar"/>
    <x v="0"/>
    <s v="Palong Khali"/>
    <s v="Camp 01E"/>
    <x v="7"/>
    <d v="2022-12-01T00:00:00"/>
    <x v="0"/>
    <m/>
    <m/>
    <m/>
    <m/>
    <m/>
    <s v="Md. Khorshed Alam"/>
    <s v="8801711085171"/>
    <s v="alamm@unhcr.org"/>
    <s v="UNHCR-BRAC"/>
  </r>
  <r>
    <n v="5739"/>
    <s v="UNHCR"/>
    <s v="BRAC"/>
    <s v="UNHCR"/>
    <s v="WASH"/>
    <x v="0"/>
    <x v="26"/>
    <s v="# of tube well"/>
    <m/>
    <n v="1"/>
    <s v="completed"/>
    <s v="Chittagong"/>
    <s v="Cox's Bazar"/>
    <x v="0"/>
    <s v="Palong Khali"/>
    <s v="Camp 01W"/>
    <x v="7"/>
    <d v="2022-12-01T00:00:00"/>
    <x v="0"/>
    <m/>
    <m/>
    <m/>
    <m/>
    <m/>
    <s v="Md. Khorshed Alam"/>
    <s v="8801711085171"/>
    <s v="alamm@unhcr.org"/>
    <s v="UNHCR-BRAC"/>
  </r>
  <r>
    <n v="5740"/>
    <s v="UNHCR"/>
    <s v="BRAC"/>
    <s v="UNHCR"/>
    <s v="WASH"/>
    <x v="0"/>
    <x v="26"/>
    <s v="# of tube well"/>
    <m/>
    <n v="1"/>
    <s v="completed"/>
    <s v="Chittagong"/>
    <s v="Cox's Bazar"/>
    <x v="1"/>
    <s v="Whykong"/>
    <s v="Camp 21"/>
    <x v="7"/>
    <d v="2022-12-01T00:00:00"/>
    <x v="0"/>
    <m/>
    <m/>
    <m/>
    <m/>
    <m/>
    <s v="Md. Khorshed Alam"/>
    <s v="8801711085171"/>
    <s v="alamm@unhcr.org"/>
    <s v="UNHCR-BRAC"/>
  </r>
  <r>
    <n v="5741"/>
    <s v="UNHCR"/>
    <s v="BRAC"/>
    <s v="UNHCR"/>
    <s v="WASH"/>
    <x v="0"/>
    <x v="26"/>
    <s v="# of tube well"/>
    <m/>
    <n v="4"/>
    <s v="completed"/>
    <s v="Chittagong"/>
    <s v="Cox's Bazar"/>
    <x v="0"/>
    <s v="Palong Khali"/>
    <s v="Camp 02E"/>
    <x v="7"/>
    <d v="2022-12-01T00:00:00"/>
    <x v="0"/>
    <m/>
    <m/>
    <m/>
    <m/>
    <m/>
    <s v="Md. Khorshed Alam"/>
    <s v="8801711085171"/>
    <s v="alamm@unhcr.org"/>
    <s v="UNHCR-BRAC"/>
  </r>
  <r>
    <n v="5742"/>
    <s v="UNHCR"/>
    <s v="BRAC"/>
    <s v="UNHCR"/>
    <s v="WASH"/>
    <x v="0"/>
    <x v="26"/>
    <s v="# of tube well"/>
    <m/>
    <n v="7"/>
    <s v="completed"/>
    <s v="Chittagong"/>
    <s v="Cox's Bazar"/>
    <x v="0"/>
    <s v="Palong Khali"/>
    <s v="Camp 03"/>
    <x v="7"/>
    <d v="2022-12-01T00:00:00"/>
    <x v="0"/>
    <m/>
    <m/>
    <m/>
    <m/>
    <m/>
    <s v="Md. Khorshed Alam"/>
    <s v="8801711085171"/>
    <s v="alamm@unhcr.org"/>
    <s v="UNHCR-BRAC"/>
  </r>
  <r>
    <n v="5743"/>
    <s v="UNHCR"/>
    <s v="BRAC"/>
    <s v="UNHCR"/>
    <s v="WASH"/>
    <x v="0"/>
    <x v="12"/>
    <s v="# of water network"/>
    <m/>
    <n v="8"/>
    <s v="completed"/>
    <s v="Chittagong"/>
    <s v="Cox's Bazar"/>
    <x v="0"/>
    <s v="Palong Khali"/>
    <s v="Camp 01E"/>
    <x v="7"/>
    <d v="2022-12-01T00:00:00"/>
    <x v="0"/>
    <m/>
    <m/>
    <m/>
    <m/>
    <m/>
    <s v="Md. Khorshed Alam"/>
    <s v="8801711085171"/>
    <s v="alamm@unhcr.org"/>
    <s v="UNHCR-BRAC"/>
  </r>
  <r>
    <n v="5744"/>
    <s v="UNHCR"/>
    <s v="BRAC"/>
    <s v="UNHCR"/>
    <s v="WASH"/>
    <x v="0"/>
    <x v="12"/>
    <s v="# of water network"/>
    <m/>
    <n v="5"/>
    <s v="completed"/>
    <s v="Chittagong"/>
    <s v="Cox's Bazar"/>
    <x v="0"/>
    <s v="Palong Khali"/>
    <s v="Camp 01W"/>
    <x v="7"/>
    <d v="2022-12-01T00:00:00"/>
    <x v="0"/>
    <m/>
    <m/>
    <m/>
    <m/>
    <m/>
    <s v="Md. Khorshed Alam"/>
    <s v="8801711085171"/>
    <s v="alamm@unhcr.org"/>
    <s v="UNHCR-BRAC"/>
  </r>
  <r>
    <n v="5745"/>
    <s v="UNHCR"/>
    <s v="BRAC"/>
    <s v="UNHCR"/>
    <s v="WASH"/>
    <x v="0"/>
    <x v="12"/>
    <s v="# of water network"/>
    <m/>
    <n v="9"/>
    <s v="completed"/>
    <s v="Chittagong"/>
    <s v="Cox's Bazar"/>
    <x v="1"/>
    <s v="Whykong"/>
    <s v="Camp 21"/>
    <x v="7"/>
    <d v="2022-12-01T00:00:00"/>
    <x v="0"/>
    <m/>
    <m/>
    <m/>
    <m/>
    <m/>
    <s v="Md. Khorshed Alam"/>
    <s v="8801711085171"/>
    <s v="alamm@unhcr.org"/>
    <s v="UNHCR-BRAC"/>
  </r>
  <r>
    <n v="5746"/>
    <s v="UNHCR"/>
    <s v="BRAC"/>
    <s v="UNHCR"/>
    <s v="WASH"/>
    <x v="0"/>
    <x v="12"/>
    <s v="# of water network"/>
    <m/>
    <n v="2"/>
    <s v="completed"/>
    <s v="Chittagong"/>
    <s v="Cox's Bazar"/>
    <x v="0"/>
    <s v="Palong Khali"/>
    <s v="Camp 03"/>
    <x v="7"/>
    <d v="2022-12-01T00:00:00"/>
    <x v="0"/>
    <m/>
    <m/>
    <m/>
    <m/>
    <m/>
    <s v="Md. Khorshed Alam"/>
    <s v="8801711085171"/>
    <s v="alamm@unhcr.org"/>
    <s v="UNHCR-BRAC"/>
  </r>
  <r>
    <n v="5747"/>
    <s v="UNHCR"/>
    <s v="BRAC"/>
    <s v="UNHCR"/>
    <s v="WASH"/>
    <x v="0"/>
    <x v="12"/>
    <s v="# of water network"/>
    <m/>
    <n v="2"/>
    <s v="completed"/>
    <s v="Chittagong"/>
    <s v="Cox's Bazar"/>
    <x v="0"/>
    <s v="Palong Khali"/>
    <s v="Camp 04 Extension"/>
    <x v="7"/>
    <d v="2022-12-01T00:00:00"/>
    <x v="0"/>
    <m/>
    <m/>
    <m/>
    <m/>
    <m/>
    <s v="Md. Khorshed Alam"/>
    <s v="8801711085171"/>
    <s v="alamm@unhcr.org"/>
    <s v="UNHCR-BRAC"/>
  </r>
  <r>
    <n v="5748"/>
    <s v="UNHCR"/>
    <s v="BRAC"/>
    <s v="UNHCR"/>
    <s v="WASH"/>
    <x v="1"/>
    <x v="15"/>
    <s v="# of door "/>
    <m/>
    <n v="27"/>
    <s v="completed"/>
    <s v="Chittagong"/>
    <s v="Cox's Bazar"/>
    <x v="0"/>
    <s v="Palong Khali"/>
    <s v="Camp 01W"/>
    <x v="7"/>
    <d v="2022-12-01T00:00:00"/>
    <x v="0"/>
    <m/>
    <m/>
    <m/>
    <m/>
    <m/>
    <s v="Md. Khorshed Alam"/>
    <s v="8801711085171"/>
    <s v="alamm@unhcr.org"/>
    <s v="UNHCR-BRAC"/>
  </r>
  <r>
    <n v="5749"/>
    <s v="UNHCR"/>
    <s v="BRAC"/>
    <s v="UNHCR"/>
    <s v="WASH"/>
    <x v="1"/>
    <x v="15"/>
    <s v="# of door "/>
    <m/>
    <n v="2"/>
    <s v="completed"/>
    <s v="Chittagong"/>
    <s v="Cox's Bazar"/>
    <x v="0"/>
    <s v="Palong Khali"/>
    <s v="Camp 02W"/>
    <x v="7"/>
    <d v="2022-12-01T00:00:00"/>
    <x v="0"/>
    <m/>
    <m/>
    <m/>
    <m/>
    <m/>
    <s v="Md. Khorshed Alam"/>
    <s v="8801711085171"/>
    <s v="alamm@unhcr.org"/>
    <s v="UNHCR-BRAC"/>
  </r>
  <r>
    <n v="5750"/>
    <s v="UNHCR"/>
    <s v="BRAC"/>
    <s v="UNHCR"/>
    <s v="WASH"/>
    <x v="1"/>
    <x v="15"/>
    <s v="# of door "/>
    <m/>
    <n v="16"/>
    <s v="completed"/>
    <s v="Chittagong"/>
    <s v="Cox's Bazar"/>
    <x v="0"/>
    <s v="Palong Khali"/>
    <s v="Camp 03"/>
    <x v="7"/>
    <d v="2022-12-01T00:00:00"/>
    <x v="0"/>
    <m/>
    <m/>
    <m/>
    <m/>
    <m/>
    <s v="Md. Khorshed Alam"/>
    <s v="8801711085171"/>
    <s v="alamm@unhcr.org"/>
    <s v="UNHCR-BRAC"/>
  </r>
  <r>
    <n v="5751"/>
    <s v="UNHCR"/>
    <s v="BRAC"/>
    <s v="UNHCR"/>
    <s v="WASH"/>
    <x v="1"/>
    <x v="23"/>
    <s v="# of door "/>
    <m/>
    <n v="18"/>
    <s v="completed"/>
    <s v="Chittagong"/>
    <s v="Cox's Bazar"/>
    <x v="0"/>
    <s v="Palong Khali"/>
    <s v="Camp 01W"/>
    <x v="7"/>
    <d v="2022-12-01T00:00:00"/>
    <x v="0"/>
    <m/>
    <m/>
    <m/>
    <m/>
    <m/>
    <s v="Md. Khorshed Alam"/>
    <s v="8801711085171"/>
    <s v="alamm@unhcr.org"/>
    <s v="UNHCR-BRAC"/>
  </r>
  <r>
    <n v="5752"/>
    <s v="UNHCR"/>
    <s v="BRAC"/>
    <s v="UNHCR"/>
    <s v="WASH"/>
    <x v="1"/>
    <x v="23"/>
    <s v="# of door "/>
    <m/>
    <n v="1"/>
    <s v="completed"/>
    <s v="Chittagong"/>
    <s v="Cox's Bazar"/>
    <x v="0"/>
    <s v="Palong Khali"/>
    <s v="Camp 03"/>
    <x v="7"/>
    <d v="2022-12-01T00:00:00"/>
    <x v="0"/>
    <m/>
    <m/>
    <m/>
    <m/>
    <m/>
    <s v="Md. Khorshed Alam"/>
    <s v="8801711085171"/>
    <s v="alamm@unhcr.org"/>
    <s v="UNHCR-BRAC"/>
  </r>
  <r>
    <n v="5753"/>
    <s v="UNHCR"/>
    <s v="BRAC"/>
    <s v="UNHCR"/>
    <s v="WASH"/>
    <x v="1"/>
    <x v="1"/>
    <s v="# of door "/>
    <m/>
    <n v="12"/>
    <s v="completed"/>
    <s v="Chittagong"/>
    <s v="Cox's Bazar"/>
    <x v="0"/>
    <s v="Palong Khali"/>
    <s v="Camp 01E"/>
    <x v="7"/>
    <d v="2022-12-01T00:00:00"/>
    <x v="0"/>
    <m/>
    <m/>
    <m/>
    <m/>
    <m/>
    <s v="Md. Khorshed Alam"/>
    <s v="8801711085171"/>
    <s v="alamm@unhcr.org"/>
    <s v="UNHCR-BRAC"/>
  </r>
  <r>
    <n v="5754"/>
    <s v="UNHCR"/>
    <s v="BRAC"/>
    <s v="UNHCR"/>
    <s v="WASH"/>
    <x v="1"/>
    <x v="1"/>
    <s v="# of door "/>
    <m/>
    <n v="35"/>
    <s v="completed"/>
    <s v="Chittagong"/>
    <s v="Cox's Bazar"/>
    <x v="0"/>
    <s v="Palong Khali"/>
    <s v="Camp 01W"/>
    <x v="7"/>
    <d v="2022-12-01T00:00:00"/>
    <x v="0"/>
    <m/>
    <m/>
    <m/>
    <m/>
    <m/>
    <s v="Md. Khorshed Alam"/>
    <s v="8801711085171"/>
    <s v="alamm@unhcr.org"/>
    <s v="UNHCR-BRAC"/>
  </r>
  <r>
    <n v="5755"/>
    <s v="UNHCR"/>
    <s v="BRAC"/>
    <s v="UNHCR"/>
    <s v="WASH"/>
    <x v="1"/>
    <x v="1"/>
    <s v="# of door "/>
    <m/>
    <n v="37"/>
    <s v="completed"/>
    <s v="Chittagong"/>
    <s v="Cox's Bazar"/>
    <x v="1"/>
    <s v="Whykong"/>
    <s v="Camp 21"/>
    <x v="7"/>
    <d v="2022-12-01T00:00:00"/>
    <x v="0"/>
    <m/>
    <m/>
    <m/>
    <m/>
    <m/>
    <s v="Md. Khorshed Alam"/>
    <s v="8801711085171"/>
    <s v="alamm@unhcr.org"/>
    <s v="UNHCR-BRAC"/>
  </r>
  <r>
    <n v="5756"/>
    <s v="UNHCR"/>
    <s v="BRAC"/>
    <s v="UNHCR"/>
    <s v="WASH"/>
    <x v="1"/>
    <x v="1"/>
    <s v="# of door "/>
    <m/>
    <n v="14"/>
    <s v="completed"/>
    <s v="Chittagong"/>
    <s v="Cox's Bazar"/>
    <x v="0"/>
    <s v="Palong Khali"/>
    <s v="Camp 02E"/>
    <x v="7"/>
    <d v="2022-12-01T00:00:00"/>
    <x v="0"/>
    <m/>
    <m/>
    <m/>
    <m/>
    <m/>
    <s v="Md. Khorshed Alam"/>
    <s v="8801711085171"/>
    <s v="alamm@unhcr.org"/>
    <s v="UNHCR-BRAC"/>
  </r>
  <r>
    <n v="5757"/>
    <s v="UNHCR"/>
    <s v="BRAC"/>
    <s v="UNHCR"/>
    <s v="WASH"/>
    <x v="1"/>
    <x v="1"/>
    <s v="# of door "/>
    <m/>
    <n v="37"/>
    <s v="completed"/>
    <s v="Chittagong"/>
    <s v="Cox's Bazar"/>
    <x v="0"/>
    <s v="Palong Khali"/>
    <s v="Camp 03"/>
    <x v="7"/>
    <d v="2022-12-01T00:00:00"/>
    <x v="0"/>
    <m/>
    <m/>
    <m/>
    <m/>
    <m/>
    <s v="Md. Khorshed Alam"/>
    <s v="8801711085171"/>
    <s v="alamm@unhcr.org"/>
    <s v="UNHCR-BRAC"/>
  </r>
  <r>
    <n v="5758"/>
    <s v="UNHCR"/>
    <s v="BRAC"/>
    <s v="UNHCR"/>
    <s v="WASH"/>
    <x v="1"/>
    <x v="1"/>
    <s v="# of door "/>
    <m/>
    <n v="24"/>
    <s v="completed"/>
    <s v="Chittagong"/>
    <s v="Cox's Bazar"/>
    <x v="0"/>
    <s v="Palong Khali"/>
    <s v="Camp 04 Extension"/>
    <x v="7"/>
    <d v="2022-12-01T00:00:00"/>
    <x v="0"/>
    <m/>
    <m/>
    <m/>
    <m/>
    <m/>
    <s v="Md. Khorshed Alam"/>
    <s v="8801711085171"/>
    <s v="alamm@unhcr.org"/>
    <s v="UNHCR-BRAC"/>
  </r>
  <r>
    <n v="5759"/>
    <s v="UNHCR"/>
    <s v="BRAC"/>
    <s v="UNHCR"/>
    <s v="WASH"/>
    <x v="1"/>
    <x v="8"/>
    <s v="# of FSM Site"/>
    <m/>
    <n v="2"/>
    <s v="completed"/>
    <s v="Chittagong"/>
    <s v="Cox's Bazar"/>
    <x v="0"/>
    <s v="Palong Khali"/>
    <s v="Camp 01E"/>
    <x v="7"/>
    <d v="2022-12-01T00:00:00"/>
    <x v="0"/>
    <m/>
    <m/>
    <m/>
    <m/>
    <m/>
    <s v="Md. Khorshed Alam"/>
    <s v="8801711085171"/>
    <s v="alamm@unhcr.org"/>
    <s v="UNHCR-BRAC"/>
  </r>
  <r>
    <n v="5760"/>
    <s v="UNHCR"/>
    <s v="BRAC"/>
    <s v="UNHCR"/>
    <s v="WASH"/>
    <x v="1"/>
    <x v="8"/>
    <s v="# of FSM Site"/>
    <m/>
    <n v="4"/>
    <s v="completed"/>
    <s v="Chittagong"/>
    <s v="Cox's Bazar"/>
    <x v="0"/>
    <s v="Palong Khali"/>
    <s v="Camp 01W"/>
    <x v="7"/>
    <d v="2022-12-01T00:00:00"/>
    <x v="0"/>
    <m/>
    <m/>
    <m/>
    <m/>
    <m/>
    <s v="Md. Khorshed Alam"/>
    <s v="8801711085171"/>
    <s v="alamm@unhcr.org"/>
    <s v="UNHCR-BRAC"/>
  </r>
  <r>
    <n v="5761"/>
    <s v="UNHCR"/>
    <s v="BRAC"/>
    <s v="UNHCR"/>
    <s v="WASH"/>
    <x v="1"/>
    <x v="8"/>
    <s v="# of FSM Site"/>
    <m/>
    <n v="3"/>
    <s v="completed"/>
    <s v="Chittagong"/>
    <s v="Cox's Bazar"/>
    <x v="1"/>
    <s v="Whykong"/>
    <s v="Camp 21"/>
    <x v="7"/>
    <d v="2022-12-01T00:00:00"/>
    <x v="0"/>
    <m/>
    <m/>
    <m/>
    <m/>
    <m/>
    <s v="Md. Khorshed Alam"/>
    <s v="8801711085171"/>
    <s v="alamm@unhcr.org"/>
    <s v="UNHCR-BRAC"/>
  </r>
  <r>
    <n v="5762"/>
    <s v="UNHCR"/>
    <s v="BRAC"/>
    <s v="UNHCR"/>
    <s v="WASH"/>
    <x v="1"/>
    <x v="8"/>
    <s v="# of FSM Site"/>
    <m/>
    <n v="8"/>
    <s v="completed"/>
    <s v="Chittagong"/>
    <s v="Cox's Bazar"/>
    <x v="0"/>
    <s v="Palong Khali"/>
    <s v="Camp 02E"/>
    <x v="7"/>
    <d v="2022-12-01T00:00:00"/>
    <x v="0"/>
    <m/>
    <m/>
    <m/>
    <m/>
    <m/>
    <s v="Md. Khorshed Alam"/>
    <s v="8801711085171"/>
    <s v="alamm@unhcr.org"/>
    <s v="UNHCR-BRAC"/>
  </r>
  <r>
    <n v="5763"/>
    <s v="UNHCR"/>
    <s v="BRAC"/>
    <s v="UNHCR"/>
    <s v="WASH"/>
    <x v="1"/>
    <x v="16"/>
    <s v="# of door"/>
    <m/>
    <n v="11"/>
    <s v="completed"/>
    <s v="Chittagong"/>
    <s v="Cox's Bazar"/>
    <x v="0"/>
    <s v="Palong Khali"/>
    <s v="Camp 01W"/>
    <x v="7"/>
    <d v="2022-12-01T00:00:00"/>
    <x v="0"/>
    <m/>
    <m/>
    <m/>
    <m/>
    <m/>
    <s v="Md. Khorshed Alam"/>
    <s v="8801711085171"/>
    <s v="alamm@unhcr.org"/>
    <s v="UNHCR-BRAC"/>
  </r>
  <r>
    <n v="5764"/>
    <s v="UNHCR"/>
    <s v="BRAC"/>
    <s v="UNHCR"/>
    <s v="WASH"/>
    <x v="1"/>
    <x v="16"/>
    <s v="# of door"/>
    <m/>
    <n v="1"/>
    <s v="completed"/>
    <s v="Chittagong"/>
    <s v="Cox's Bazar"/>
    <x v="1"/>
    <s v="Whykong"/>
    <s v="Camp 21"/>
    <x v="7"/>
    <d v="2022-12-01T00:00:00"/>
    <x v="0"/>
    <m/>
    <m/>
    <m/>
    <m/>
    <m/>
    <s v="Md. Khorshed Alam"/>
    <s v="8801711085171"/>
    <s v="alamm@unhcr.org"/>
    <s v="UNHCR-BRAC"/>
  </r>
  <r>
    <n v="5765"/>
    <s v="UNHCR"/>
    <s v="BRAC"/>
    <s v="UNHCR"/>
    <s v="WASH"/>
    <x v="1"/>
    <x v="16"/>
    <s v="# of door"/>
    <m/>
    <n v="1"/>
    <s v="completed"/>
    <s v="Chittagong"/>
    <s v="Cox's Bazar"/>
    <x v="0"/>
    <s v="Palong Khali"/>
    <s v="Camp 02W"/>
    <x v="7"/>
    <d v="2022-12-01T00:00:00"/>
    <x v="0"/>
    <m/>
    <m/>
    <m/>
    <m/>
    <m/>
    <s v="Md. Khorshed Alam"/>
    <s v="8801711085171"/>
    <s v="alamm@unhcr.org"/>
    <s v="UNHCR-BRAC"/>
  </r>
  <r>
    <n v="5766"/>
    <s v="UNHCR"/>
    <s v="BRAC"/>
    <s v="UNHCR"/>
    <s v="WASH"/>
    <x v="1"/>
    <x v="16"/>
    <s v="# of door"/>
    <m/>
    <n v="2"/>
    <s v="completed"/>
    <s v="Chittagong"/>
    <s v="Cox's Bazar"/>
    <x v="0"/>
    <s v="Palong Khali"/>
    <s v="Camp 03"/>
    <x v="7"/>
    <d v="2022-12-01T00:00:00"/>
    <x v="0"/>
    <m/>
    <m/>
    <m/>
    <m/>
    <m/>
    <s v="Md. Khorshed Alam"/>
    <s v="8801711085171"/>
    <s v="alamm@unhcr.org"/>
    <s v="UNHCR-BRAC"/>
  </r>
  <r>
    <n v="5767"/>
    <s v="UNHCR"/>
    <s v="BRAC"/>
    <s v="UNHCR"/>
    <s v="WASH"/>
    <x v="1"/>
    <x v="17"/>
    <s v="# of door"/>
    <m/>
    <n v="10"/>
    <s v="completed"/>
    <s v="Chittagong"/>
    <s v="Cox's Bazar"/>
    <x v="0"/>
    <s v="Palong Khali"/>
    <s v="Camp 01W"/>
    <x v="7"/>
    <d v="2022-12-01T00:00:00"/>
    <x v="0"/>
    <m/>
    <m/>
    <m/>
    <m/>
    <m/>
    <s v="Md. Khorshed Alam"/>
    <s v="8801711085171"/>
    <s v="alamm@unhcr.org"/>
    <s v="UNHCR-BRAC"/>
  </r>
  <r>
    <n v="5768"/>
    <s v="UNHCR"/>
    <s v="BRAC"/>
    <s v="UNHCR"/>
    <s v="WASH"/>
    <x v="1"/>
    <x v="17"/>
    <s v="# of door"/>
    <m/>
    <n v="1"/>
    <s v="completed"/>
    <s v="Chittagong"/>
    <s v="Cox's Bazar"/>
    <x v="0"/>
    <s v="Palong Khali"/>
    <s v="Camp 02W"/>
    <x v="7"/>
    <d v="2022-12-01T00:00:00"/>
    <x v="0"/>
    <m/>
    <m/>
    <m/>
    <m/>
    <m/>
    <s v="Md. Khorshed Alam"/>
    <s v="8801711085171"/>
    <s v="alamm@unhcr.org"/>
    <s v="UNHCR-BRAC"/>
  </r>
  <r>
    <n v="5769"/>
    <s v="UNHCR"/>
    <s v="BRAC"/>
    <s v="UNHCR"/>
    <s v="WASH"/>
    <x v="1"/>
    <x v="17"/>
    <s v="# of door"/>
    <m/>
    <n v="2"/>
    <s v="completed"/>
    <s v="Chittagong"/>
    <s v="Cox's Bazar"/>
    <x v="0"/>
    <s v="Palong Khali"/>
    <s v="Camp 03"/>
    <x v="7"/>
    <d v="2022-12-01T00:00:00"/>
    <x v="0"/>
    <m/>
    <m/>
    <m/>
    <m/>
    <m/>
    <s v="Md. Khorshed Alam"/>
    <s v="8801711085171"/>
    <s v="alamm@unhcr.org"/>
    <s v="UNHCR-BRAC"/>
  </r>
  <r>
    <n v="5770"/>
    <s v="UNHCR"/>
    <s v="BRAC"/>
    <s v="UNHCR"/>
    <s v="WASH"/>
    <x v="1"/>
    <x v="18"/>
    <s v="# of door"/>
    <m/>
    <n v="8"/>
    <s v="completed"/>
    <s v="Chittagong"/>
    <s v="Cox's Bazar"/>
    <x v="0"/>
    <s v="Palong Khali"/>
    <s v="Camp 01W"/>
    <x v="7"/>
    <d v="2022-12-01T00:00:00"/>
    <x v="0"/>
    <m/>
    <m/>
    <m/>
    <m/>
    <m/>
    <s v="Md. Khorshed Alam"/>
    <s v="8801711085171"/>
    <s v="alamm@unhcr.org"/>
    <s v="UNHCR-BRAC"/>
  </r>
  <r>
    <n v="5771"/>
    <s v="UNHCR"/>
    <s v="BRAC"/>
    <s v="UNHCR"/>
    <s v="WASH"/>
    <x v="1"/>
    <x v="18"/>
    <s v="# of door"/>
    <m/>
    <n v="1"/>
    <s v="completed"/>
    <s v="Chittagong"/>
    <s v="Cox's Bazar"/>
    <x v="0"/>
    <s v="Palong Khali"/>
    <s v="Camp 03"/>
    <x v="7"/>
    <d v="2022-12-01T00:00:00"/>
    <x v="0"/>
    <m/>
    <m/>
    <m/>
    <m/>
    <m/>
    <s v="Md. Khorshed Alam"/>
    <s v="8801711085171"/>
    <s v="alamm@unhcr.org"/>
    <s v="UNHCR-BRAC"/>
  </r>
  <r>
    <n v="5772"/>
    <s v="UNHCR"/>
    <s v="BRAC"/>
    <s v="UNHCR"/>
    <s v="WASH"/>
    <x v="1"/>
    <x v="9"/>
    <s v="# of door"/>
    <m/>
    <n v="64"/>
    <s v="completed"/>
    <s v="Chittagong"/>
    <s v="Cox's Bazar"/>
    <x v="0"/>
    <s v="Palong Khali"/>
    <s v="Camp 01E"/>
    <x v="7"/>
    <d v="2022-12-01T00:00:00"/>
    <x v="0"/>
    <m/>
    <m/>
    <m/>
    <m/>
    <m/>
    <s v="Md. Khorshed Alam"/>
    <s v="8801711085171"/>
    <s v="alamm@unhcr.org"/>
    <s v="UNHCR-BRAC"/>
  </r>
  <r>
    <n v="5773"/>
    <s v="UNHCR"/>
    <s v="BRAC"/>
    <s v="UNHCR"/>
    <s v="WASH"/>
    <x v="1"/>
    <x v="9"/>
    <s v="# of door"/>
    <m/>
    <n v="100"/>
    <s v="completed"/>
    <s v="Chittagong"/>
    <s v="Cox's Bazar"/>
    <x v="0"/>
    <s v="Palong Khali"/>
    <s v="Camp 01W"/>
    <x v="7"/>
    <d v="2022-12-01T00:00:00"/>
    <x v="0"/>
    <m/>
    <m/>
    <m/>
    <m/>
    <m/>
    <s v="Md. Khorshed Alam"/>
    <s v="8801711085171"/>
    <s v="alamm@unhcr.org"/>
    <s v="UNHCR-BRAC"/>
  </r>
  <r>
    <n v="5774"/>
    <s v="UNHCR"/>
    <s v="BRAC"/>
    <s v="UNHCR"/>
    <s v="WASH"/>
    <x v="1"/>
    <x v="9"/>
    <s v="# of door"/>
    <m/>
    <n v="111"/>
    <s v="completed"/>
    <s v="Chittagong"/>
    <s v="Cox's Bazar"/>
    <x v="1"/>
    <s v="Whykong"/>
    <s v="Camp 21"/>
    <x v="7"/>
    <d v="2022-12-01T00:00:00"/>
    <x v="0"/>
    <m/>
    <m/>
    <m/>
    <m/>
    <m/>
    <s v="Md. Khorshed Alam"/>
    <s v="8801711085171"/>
    <s v="alamm@unhcr.org"/>
    <s v="UNHCR-BRAC"/>
  </r>
  <r>
    <n v="5775"/>
    <s v="UNHCR"/>
    <s v="BRAC"/>
    <s v="UNHCR"/>
    <s v="WASH"/>
    <x v="1"/>
    <x v="9"/>
    <s v="# of door"/>
    <m/>
    <n v="30"/>
    <s v="completed"/>
    <s v="Chittagong"/>
    <s v="Cox's Bazar"/>
    <x v="0"/>
    <s v="Palong Khali"/>
    <s v="Camp 02E"/>
    <x v="7"/>
    <d v="2022-12-01T00:00:00"/>
    <x v="0"/>
    <m/>
    <m/>
    <m/>
    <m/>
    <m/>
    <s v="Md. Khorshed Alam"/>
    <s v="8801711085171"/>
    <s v="alamm@unhcr.org"/>
    <s v="UNHCR-BRAC"/>
  </r>
  <r>
    <n v="5776"/>
    <s v="UNHCR"/>
    <s v="BRAC"/>
    <s v="UNHCR"/>
    <s v="WASH"/>
    <x v="1"/>
    <x v="9"/>
    <s v="# of door"/>
    <m/>
    <n v="129"/>
    <s v="completed"/>
    <s v="Chittagong"/>
    <s v="Cox's Bazar"/>
    <x v="0"/>
    <s v="Palong Khali"/>
    <s v="Camp 03"/>
    <x v="7"/>
    <d v="2022-12-01T00:00:00"/>
    <x v="0"/>
    <m/>
    <m/>
    <m/>
    <m/>
    <m/>
    <s v="Md. Khorshed Alam"/>
    <s v="8801711085171"/>
    <s v="alamm@unhcr.org"/>
    <s v="UNHCR-BRAC"/>
  </r>
  <r>
    <n v="5777"/>
    <s v="UNHCR"/>
    <s v="BRAC"/>
    <s v="UNHCR"/>
    <s v="WASH"/>
    <x v="1"/>
    <x v="9"/>
    <s v="# of door"/>
    <m/>
    <n v="33"/>
    <s v="completed"/>
    <s v="Chittagong"/>
    <s v="Cox's Bazar"/>
    <x v="0"/>
    <s v="Palong Khali"/>
    <s v="Camp 04 Extension"/>
    <x v="7"/>
    <d v="2022-12-01T00:00:00"/>
    <x v="0"/>
    <m/>
    <m/>
    <m/>
    <m/>
    <m/>
    <s v="Md. Khorshed Alam"/>
    <s v="8801711085171"/>
    <s v="alamm@unhcr.org"/>
    <s v="UNHCR-BRAC"/>
  </r>
  <r>
    <n v="5778"/>
    <s v="UNHCR"/>
    <s v="BRAC"/>
    <s v="UNHCR"/>
    <s v="WASH"/>
    <x v="1"/>
    <x v="3"/>
    <s v="# of door"/>
    <m/>
    <n v="247"/>
    <s v="completed"/>
    <s v="Chittagong"/>
    <s v="Cox's Bazar"/>
    <x v="0"/>
    <s v="Palong Khali"/>
    <s v="Camp 01E"/>
    <x v="7"/>
    <d v="2022-12-01T00:00:00"/>
    <x v="0"/>
    <m/>
    <m/>
    <m/>
    <m/>
    <m/>
    <s v="Md. Khorshed Alam"/>
    <s v="8801711085171"/>
    <s v="alamm@unhcr.org"/>
    <s v="UNHCR-BRAC"/>
  </r>
  <r>
    <n v="5779"/>
    <s v="UNHCR"/>
    <s v="BRAC"/>
    <s v="UNHCR"/>
    <s v="WASH"/>
    <x v="1"/>
    <x v="3"/>
    <s v="# of door"/>
    <m/>
    <n v="220"/>
    <s v="completed"/>
    <s v="Chittagong"/>
    <s v="Cox's Bazar"/>
    <x v="0"/>
    <s v="Palong Khali"/>
    <s v="Camp 01W"/>
    <x v="7"/>
    <d v="2022-12-01T00:00:00"/>
    <x v="0"/>
    <m/>
    <m/>
    <m/>
    <m/>
    <m/>
    <s v="Md. Khorshed Alam"/>
    <s v="8801711085171"/>
    <s v="alamm@unhcr.org"/>
    <s v="UNHCR-BRAC"/>
  </r>
  <r>
    <n v="5780"/>
    <s v="UNHCR"/>
    <s v="BRAC"/>
    <s v="UNHCR"/>
    <s v="WASH"/>
    <x v="1"/>
    <x v="3"/>
    <s v="# of door"/>
    <m/>
    <n v="220"/>
    <s v="completed"/>
    <s v="Chittagong"/>
    <s v="Cox's Bazar"/>
    <x v="1"/>
    <s v="Whykong"/>
    <s v="Camp 21"/>
    <x v="7"/>
    <d v="2022-12-01T00:00:00"/>
    <x v="0"/>
    <m/>
    <m/>
    <m/>
    <m/>
    <m/>
    <s v="Md. Khorshed Alam"/>
    <s v="8801711085171"/>
    <s v="alamm@unhcr.org"/>
    <s v="UNHCR-BRAC"/>
  </r>
  <r>
    <n v="5781"/>
    <s v="UNHCR"/>
    <s v="BRAC"/>
    <s v="UNHCR"/>
    <s v="WASH"/>
    <x v="1"/>
    <x v="3"/>
    <s v="# of door"/>
    <m/>
    <n v="313"/>
    <s v="completed"/>
    <s v="Chittagong"/>
    <s v="Cox's Bazar"/>
    <x v="0"/>
    <s v="Palong Khali"/>
    <s v="Camp 02E"/>
    <x v="7"/>
    <d v="2022-12-01T00:00:00"/>
    <x v="0"/>
    <m/>
    <m/>
    <m/>
    <m/>
    <m/>
    <s v="Md. Khorshed Alam"/>
    <s v="8801711085171"/>
    <s v="alamm@unhcr.org"/>
    <s v="UNHCR-BRAC"/>
  </r>
  <r>
    <n v="5782"/>
    <s v="UNHCR"/>
    <s v="BRAC"/>
    <s v="UNHCR"/>
    <s v="WASH"/>
    <x v="1"/>
    <x v="3"/>
    <s v="# of door"/>
    <m/>
    <n v="576"/>
    <s v="completed"/>
    <s v="Chittagong"/>
    <s v="Cox's Bazar"/>
    <x v="0"/>
    <s v="Palong Khali"/>
    <s v="Camp 03"/>
    <x v="7"/>
    <d v="2022-12-01T00:00:00"/>
    <x v="0"/>
    <m/>
    <m/>
    <m/>
    <m/>
    <m/>
    <s v="Md. Khorshed Alam"/>
    <s v="8801711085171"/>
    <s v="alamm@unhcr.org"/>
    <s v="UNHCR-BRAC"/>
  </r>
  <r>
    <n v="5783"/>
    <s v="UNHCR"/>
    <s v="BRAC"/>
    <s v="UNHCR"/>
    <s v="WASH"/>
    <x v="1"/>
    <x v="3"/>
    <s v="# of door"/>
    <m/>
    <n v="128"/>
    <s v="completed"/>
    <s v="Chittagong"/>
    <s v="Cox's Bazar"/>
    <x v="0"/>
    <s v="Palong Khali"/>
    <s v="Camp 04 Extension"/>
    <x v="7"/>
    <d v="2022-12-01T00:00:00"/>
    <x v="0"/>
    <m/>
    <m/>
    <m/>
    <m/>
    <m/>
    <s v="Md. Khorshed Alam"/>
    <s v="8801711085171"/>
    <s v="alamm@unhcr.org"/>
    <s v="UNHCR-BRAC"/>
  </r>
  <r>
    <n v="5784"/>
    <s v="UNHCR"/>
    <s v="BRAC"/>
    <s v="UNHCR"/>
    <s v="WASH"/>
    <x v="2"/>
    <x v="10"/>
    <s v="# of HP sessions at community level"/>
    <m/>
    <n v="997"/>
    <s v="completed"/>
    <s v="Chittagong"/>
    <s v="Cox's Bazar"/>
    <x v="0"/>
    <s v="Palong Khali"/>
    <s v="Camp 01E"/>
    <x v="7"/>
    <d v="2022-12-01T00:00:00"/>
    <x v="0"/>
    <m/>
    <m/>
    <m/>
    <m/>
    <m/>
    <s v="Md. Khorshed Alam"/>
    <s v="8801711085171"/>
    <s v="alamm@unhcr.org"/>
    <s v="UNHCR-BRAC"/>
  </r>
  <r>
    <n v="5785"/>
    <s v="UNHCR"/>
    <s v="BRAC"/>
    <s v="UNHCR"/>
    <s v="WASH"/>
    <x v="2"/>
    <x v="10"/>
    <s v="# of HP sessions at community level"/>
    <m/>
    <n v="1191"/>
    <s v="completed"/>
    <s v="Chittagong"/>
    <s v="Cox's Bazar"/>
    <x v="0"/>
    <s v="Palong Khali"/>
    <s v="Camp 01W"/>
    <x v="7"/>
    <d v="2022-12-01T00:00:00"/>
    <x v="0"/>
    <m/>
    <m/>
    <m/>
    <m/>
    <m/>
    <s v="Md. Khorshed Alam"/>
    <s v="8801711085171"/>
    <s v="alamm@unhcr.org"/>
    <s v="UNHCR-BRAC"/>
  </r>
  <r>
    <n v="5786"/>
    <s v="UNHCR"/>
    <s v="BRAC"/>
    <s v="UNHCR"/>
    <s v="WASH"/>
    <x v="2"/>
    <x v="10"/>
    <s v="# of HP sessions at community level"/>
    <m/>
    <n v="1021"/>
    <s v="completed"/>
    <s v="Chittagong"/>
    <s v="Cox's Bazar"/>
    <x v="1"/>
    <s v="Whykong"/>
    <s v="Camp 21"/>
    <x v="7"/>
    <d v="2022-12-01T00:00:00"/>
    <x v="0"/>
    <m/>
    <m/>
    <m/>
    <m/>
    <m/>
    <s v="Md. Khorshed Alam"/>
    <s v="8801711085171"/>
    <s v="alamm@unhcr.org"/>
    <s v="UNHCR-BRAC"/>
  </r>
  <r>
    <n v="5787"/>
    <s v="UNHCR"/>
    <s v="BRAC"/>
    <s v="UNHCR"/>
    <s v="WASH"/>
    <x v="2"/>
    <x v="10"/>
    <s v="# of HP sessions at community level"/>
    <m/>
    <n v="1353"/>
    <s v="completed"/>
    <s v="Chittagong"/>
    <s v="Cox's Bazar"/>
    <x v="0"/>
    <s v="Palong Khali"/>
    <s v="Camp 02E"/>
    <x v="7"/>
    <d v="2022-12-01T00:00:00"/>
    <x v="0"/>
    <m/>
    <m/>
    <m/>
    <m/>
    <m/>
    <s v="Md. Khorshed Alam"/>
    <s v="8801711085171"/>
    <s v="alamm@unhcr.org"/>
    <s v="UNHCR-BRAC"/>
  </r>
  <r>
    <n v="5788"/>
    <s v="UNHCR"/>
    <s v="BRAC"/>
    <s v="UNHCR"/>
    <s v="WASH"/>
    <x v="2"/>
    <x v="10"/>
    <s v="# of HP sessions at community level"/>
    <m/>
    <n v="2089"/>
    <s v="completed"/>
    <s v="Chittagong"/>
    <s v="Cox's Bazar"/>
    <x v="0"/>
    <s v="Palong Khali"/>
    <s v="Camp 03"/>
    <x v="7"/>
    <d v="2022-12-01T00:00:00"/>
    <x v="0"/>
    <m/>
    <m/>
    <m/>
    <m/>
    <m/>
    <s v="Md. Khorshed Alam"/>
    <s v="8801711085171"/>
    <s v="alamm@unhcr.org"/>
    <s v="UNHCR-BRAC"/>
  </r>
  <r>
    <n v="5789"/>
    <s v="UNHCR"/>
    <s v="BRAC"/>
    <s v="UNHCR"/>
    <s v="WASH"/>
    <x v="2"/>
    <x v="10"/>
    <s v="# of HP sessions at community level"/>
    <m/>
    <n v="550"/>
    <s v="completed"/>
    <s v="Chittagong"/>
    <s v="Cox's Bazar"/>
    <x v="0"/>
    <s v="Palong Khali"/>
    <s v="Camp 04 Extension"/>
    <x v="7"/>
    <d v="2022-12-01T00:00:00"/>
    <x v="0"/>
    <m/>
    <m/>
    <m/>
    <m/>
    <m/>
    <s v="Md. Khorshed Alam"/>
    <s v="8801711085171"/>
    <s v="alamm@unhcr.org"/>
    <s v="UNHCR-BRAC"/>
  </r>
  <r>
    <n v="5790"/>
    <s v="UNHCR"/>
    <s v="BRAC"/>
    <s v="UNHCR"/>
    <s v="WASH"/>
    <x v="2"/>
    <x v="4"/>
    <s v="# of HP sessions at HH level"/>
    <m/>
    <n v="3270"/>
    <s v="completed"/>
    <s v="Chittagong"/>
    <s v="Cox's Bazar"/>
    <x v="0"/>
    <s v="Palong Khali"/>
    <s v="Camp 01E"/>
    <x v="7"/>
    <d v="2022-12-01T00:00:00"/>
    <x v="0"/>
    <m/>
    <m/>
    <m/>
    <m/>
    <m/>
    <s v="Md. Khorshed Alam"/>
    <s v="8801711085171"/>
    <s v="alamm@unhcr.org"/>
    <s v="UNHCR-BRAC"/>
  </r>
  <r>
    <n v="5791"/>
    <s v="UNHCR"/>
    <s v="BRAC"/>
    <s v="UNHCR"/>
    <s v="WASH"/>
    <x v="2"/>
    <x v="4"/>
    <s v="# of HP sessions at HH level"/>
    <m/>
    <n v="3705"/>
    <s v="completed"/>
    <s v="Chittagong"/>
    <s v="Cox's Bazar"/>
    <x v="0"/>
    <s v="Palong Khali"/>
    <s v="Camp 01W"/>
    <x v="7"/>
    <d v="2022-12-01T00:00:00"/>
    <x v="0"/>
    <m/>
    <m/>
    <m/>
    <m/>
    <m/>
    <s v="Md. Khorshed Alam"/>
    <s v="8801711085171"/>
    <s v="alamm@unhcr.org"/>
    <s v="UNHCR-BRAC"/>
  </r>
  <r>
    <n v="5792"/>
    <s v="UNHCR"/>
    <s v="BRAC"/>
    <s v="UNHCR"/>
    <s v="WASH"/>
    <x v="2"/>
    <x v="4"/>
    <s v="# of HP sessions at HH level"/>
    <m/>
    <n v="2705"/>
    <s v="completed"/>
    <s v="Chittagong"/>
    <s v="Cox's Bazar"/>
    <x v="1"/>
    <s v="Whykong"/>
    <s v="Camp 21"/>
    <x v="7"/>
    <d v="2022-12-01T00:00:00"/>
    <x v="0"/>
    <m/>
    <m/>
    <m/>
    <m/>
    <m/>
    <s v="Md. Khorshed Alam"/>
    <s v="8801711085171"/>
    <s v="alamm@unhcr.org"/>
    <s v="UNHCR-BRAC"/>
  </r>
  <r>
    <n v="5793"/>
    <s v="UNHCR"/>
    <s v="BRAC"/>
    <s v="UNHCR"/>
    <s v="WASH"/>
    <x v="2"/>
    <x v="4"/>
    <s v="# of HP sessions at HH level"/>
    <m/>
    <n v="3460"/>
    <s v="completed"/>
    <s v="Chittagong"/>
    <s v="Cox's Bazar"/>
    <x v="0"/>
    <s v="Palong Khali"/>
    <s v="Camp 02E"/>
    <x v="7"/>
    <d v="2022-12-01T00:00:00"/>
    <x v="0"/>
    <m/>
    <m/>
    <m/>
    <m/>
    <m/>
    <s v="Md. Khorshed Alam"/>
    <s v="8801711085171"/>
    <s v="alamm@unhcr.org"/>
    <s v="UNHCR-BRAC"/>
  </r>
  <r>
    <n v="5794"/>
    <s v="UNHCR"/>
    <s v="BRAC"/>
    <s v="UNHCR"/>
    <s v="WASH"/>
    <x v="2"/>
    <x v="4"/>
    <s v="# of HP sessions at HH level"/>
    <m/>
    <n v="6142"/>
    <s v="completed"/>
    <s v="Chittagong"/>
    <s v="Cox's Bazar"/>
    <x v="0"/>
    <s v="Palong Khali"/>
    <s v="Camp 03"/>
    <x v="7"/>
    <d v="2022-12-01T00:00:00"/>
    <x v="0"/>
    <m/>
    <m/>
    <m/>
    <m/>
    <m/>
    <s v="Md. Khorshed Alam"/>
    <s v="8801711085171"/>
    <s v="alamm@unhcr.org"/>
    <s v="UNHCR-BRAC"/>
  </r>
  <r>
    <n v="5795"/>
    <s v="UNHCR"/>
    <s v="BRAC"/>
    <s v="UNHCR"/>
    <s v="WASH"/>
    <x v="2"/>
    <x v="4"/>
    <s v="# of HP sessions at HH level"/>
    <m/>
    <n v="1573"/>
    <s v="completed"/>
    <s v="Chittagong"/>
    <s v="Cox's Bazar"/>
    <x v="0"/>
    <s v="Palong Khali"/>
    <s v="Camp 04 Extension"/>
    <x v="7"/>
    <d v="2022-12-01T00:00:00"/>
    <x v="0"/>
    <m/>
    <m/>
    <m/>
    <m/>
    <m/>
    <s v="Md. Khorshed Alam"/>
    <s v="8801711085171"/>
    <s v="alamm@unhcr.org"/>
    <s v="UNHCR-BRAC"/>
  </r>
  <r>
    <n v="5796"/>
    <s v="UNHCR"/>
    <s v="BRAC"/>
    <s v="UNHCR"/>
    <s v="WASH"/>
    <x v="2"/>
    <x v="21"/>
    <s v="# of handwashing station"/>
    <m/>
    <n v="1"/>
    <s v="completed"/>
    <s v="Chittagong"/>
    <s v="Cox's Bazar"/>
    <x v="0"/>
    <s v="Palong Khali"/>
    <s v="Camp 01E"/>
    <x v="7"/>
    <d v="2022-12-01T00:00:00"/>
    <x v="0"/>
    <m/>
    <m/>
    <m/>
    <m/>
    <m/>
    <s v="Md. Khorshed Alam"/>
    <s v="8801711085171"/>
    <s v="alamm@unhcr.org"/>
    <s v="UNHCR-BRAC"/>
  </r>
  <r>
    <n v="5797"/>
    <s v="UNHCR"/>
    <s v="BRAC"/>
    <s v="UNHCR"/>
    <s v="WASH"/>
    <x v="2"/>
    <x v="21"/>
    <s v="# of handwashing station"/>
    <m/>
    <n v="2"/>
    <s v="completed"/>
    <s v="Chittagong"/>
    <s v="Cox's Bazar"/>
    <x v="0"/>
    <s v="Palong Khali"/>
    <s v="Camp 01W"/>
    <x v="7"/>
    <d v="2022-12-01T00:00:00"/>
    <x v="0"/>
    <m/>
    <m/>
    <m/>
    <m/>
    <m/>
    <s v="Md. Khorshed Alam"/>
    <s v="8801711085171"/>
    <s v="alamm@unhcr.org"/>
    <s v="UNHCR-BRAC"/>
  </r>
  <r>
    <n v="5798"/>
    <s v="UNHCR"/>
    <s v="BRAC"/>
    <s v="UNHCR"/>
    <s v="WASH"/>
    <x v="2"/>
    <x v="21"/>
    <s v="# of handwashing station"/>
    <m/>
    <n v="7"/>
    <s v="completed"/>
    <s v="Chittagong"/>
    <s v="Cox's Bazar"/>
    <x v="0"/>
    <s v="Palong Khali"/>
    <s v="Camp 03"/>
    <x v="7"/>
    <d v="2022-12-01T00:00:00"/>
    <x v="0"/>
    <m/>
    <m/>
    <m/>
    <m/>
    <m/>
    <s v="Md. Khorshed Alam"/>
    <s v="8801711085171"/>
    <s v="alamm@unhcr.org"/>
    <s v="UNHCR-BRAC"/>
  </r>
  <r>
    <n v="5799"/>
    <s v="UNHCR"/>
    <s v="BRAC"/>
    <s v="UNHCR"/>
    <s v="WASH"/>
    <x v="2"/>
    <x v="21"/>
    <s v="# of handwashing station"/>
    <m/>
    <n v="1"/>
    <s v="completed"/>
    <s v="Chittagong"/>
    <s v="Cox's Bazar"/>
    <x v="0"/>
    <s v="Palong Khali"/>
    <s v="Camp 04 Extension"/>
    <x v="7"/>
    <d v="2022-12-01T00:00:00"/>
    <x v="0"/>
    <m/>
    <m/>
    <m/>
    <m/>
    <m/>
    <s v="Md. Khorshed Alam"/>
    <s v="8801711085171"/>
    <s v="alamm@unhcr.org"/>
    <s v="UNHCR-BRAC"/>
  </r>
  <r>
    <n v="5800"/>
    <s v="UNHCR"/>
    <s v="BRAC"/>
    <s v="UNHCR"/>
    <s v="WASH"/>
    <x v="3"/>
    <x v="22"/>
    <s v="# of pit"/>
    <m/>
    <n v="5"/>
    <s v="completed"/>
    <s v="Chittagong"/>
    <s v="Cox's Bazar"/>
    <x v="0"/>
    <s v="Palong Khali"/>
    <s v="Camp 03"/>
    <x v="7"/>
    <d v="2022-12-01T00:00:00"/>
    <x v="0"/>
    <m/>
    <m/>
    <m/>
    <m/>
    <m/>
    <s v="Md. Khorshed Alam"/>
    <s v="8801711085171"/>
    <s v="alamm@unhcr.org"/>
    <s v="UNHCR-BRAC"/>
  </r>
  <r>
    <n v="5801"/>
    <s v="UNHCR"/>
    <s v="BRAC"/>
    <s v="UNHCR"/>
    <s v="WASH"/>
    <x v="3"/>
    <x v="36"/>
    <s v="# of plant"/>
    <m/>
    <n v="1"/>
    <s v="completed"/>
    <s v="Chittagong"/>
    <s v="Cox's Bazar"/>
    <x v="0"/>
    <s v="Palong Khali"/>
    <s v="Camp 03"/>
    <x v="7"/>
    <d v="2022-12-01T00:00:00"/>
    <x v="0"/>
    <m/>
    <m/>
    <m/>
    <m/>
    <m/>
    <s v="Md. Khorshed Alam"/>
    <s v="8801711085171"/>
    <s v="alamm@unhcr.org"/>
    <s v="UNHCR-BRAC"/>
  </r>
  <r>
    <n v="5802"/>
    <s v="UNHCR"/>
    <s v="BRAC"/>
    <s v="UNHCR"/>
    <s v="WASH"/>
    <x v="3"/>
    <x v="6"/>
    <s v="# of plant"/>
    <m/>
    <n v="1"/>
    <s v="completed"/>
    <s v="Chittagong"/>
    <s v="Cox's Bazar"/>
    <x v="0"/>
    <s v="Palong Khali"/>
    <s v="Camp 01E"/>
    <x v="7"/>
    <d v="2022-12-01T00:00:00"/>
    <x v="0"/>
    <m/>
    <m/>
    <m/>
    <m/>
    <m/>
    <s v="Md. Khorshed Alam"/>
    <s v="8801711085171"/>
    <s v="alamm@unhcr.org"/>
    <s v="UNHCR-BRAC"/>
  </r>
  <r>
    <n v="5803"/>
    <s v="UNHCR"/>
    <s v="BRAC"/>
    <s v="UNHCR"/>
    <s v="WASH"/>
    <x v="3"/>
    <x v="6"/>
    <s v="# of plant"/>
    <m/>
    <n v="1"/>
    <s v="completed"/>
    <s v="Chittagong"/>
    <s v="Cox's Bazar"/>
    <x v="0"/>
    <s v="Palong Khali"/>
    <s v="Camp 01W"/>
    <x v="7"/>
    <d v="2022-12-01T00:00:00"/>
    <x v="0"/>
    <m/>
    <m/>
    <m/>
    <m/>
    <m/>
    <s v="Md. Khorshed Alam"/>
    <s v="8801711085171"/>
    <s v="alamm@unhcr.org"/>
    <s v="UNHCR-BRAC"/>
  </r>
  <r>
    <n v="5804"/>
    <s v="UNHCR"/>
    <s v="BRAC"/>
    <s v="UNHCR"/>
    <s v="WASH"/>
    <x v="3"/>
    <x v="6"/>
    <s v="# of plant"/>
    <m/>
    <n v="1"/>
    <s v="completed"/>
    <s v="Chittagong"/>
    <s v="Cox's Bazar"/>
    <x v="0"/>
    <s v="Palong Khali"/>
    <s v="Camp 21"/>
    <x v="7"/>
    <d v="2022-12-01T00:00:00"/>
    <x v="0"/>
    <m/>
    <m/>
    <m/>
    <m/>
    <m/>
    <s v="Md. Khorshed Alam"/>
    <s v="8801711085171"/>
    <s v="alamm@unhcr.org"/>
    <s v="UNHCR-BRAC"/>
  </r>
  <r>
    <n v="5805"/>
    <s v="UNHCR"/>
    <s v="BRAC"/>
    <s v="UNHCR"/>
    <s v="WASH"/>
    <x v="3"/>
    <x v="6"/>
    <s v="# of plant"/>
    <m/>
    <n v="1"/>
    <s v="completed"/>
    <s v="Chittagong"/>
    <s v="Cox's Bazar"/>
    <x v="0"/>
    <s v="Palong Khali"/>
    <s v="Camp 02E"/>
    <x v="7"/>
    <d v="2022-12-01T00:00:00"/>
    <x v="0"/>
    <m/>
    <m/>
    <m/>
    <m/>
    <m/>
    <s v="Md. Khorshed Alam"/>
    <s v="8801711085171"/>
    <s v="alamm@unhcr.org"/>
    <s v="UNHCR-BRAC"/>
  </r>
  <r>
    <n v="5806"/>
    <s v="UNHCR"/>
    <s v="BRAC"/>
    <s v="UNHCR"/>
    <s v="WASH"/>
    <x v="3"/>
    <x v="6"/>
    <s v="# of plant"/>
    <m/>
    <n v="1"/>
    <s v="completed"/>
    <s v="Chittagong"/>
    <s v="Cox's Bazar"/>
    <x v="0"/>
    <s v="Palong Khali"/>
    <s v="Camp 03"/>
    <x v="7"/>
    <d v="2022-12-01T00:00:00"/>
    <x v="0"/>
    <m/>
    <m/>
    <m/>
    <m/>
    <m/>
    <s v="Md. Khorshed Alam"/>
    <s v="8801711085171"/>
    <s v="alamm@unhcr.org"/>
    <s v="UNHCR-BRAC"/>
  </r>
  <r>
    <n v="5807"/>
    <s v="UNHCR"/>
    <s v="BRAC"/>
    <s v="UNHCR"/>
    <s v="WASH"/>
    <x v="3"/>
    <x v="6"/>
    <s v="# of plant"/>
    <m/>
    <n v="1"/>
    <s v="completed"/>
    <s v="Chittagong"/>
    <s v="Cox's Bazar"/>
    <x v="0"/>
    <s v="Palong Khali"/>
    <s v="Camp 04 Extension"/>
    <x v="7"/>
    <d v="2022-12-01T00:00:00"/>
    <x v="0"/>
    <m/>
    <m/>
    <m/>
    <m/>
    <m/>
    <s v="Md. Khorshed Alam"/>
    <s v="8801711085171"/>
    <s v="alamm@unhcr.org"/>
    <s v="UNHCR-BRAC"/>
  </r>
  <r>
    <n v="5808"/>
    <s v="NCA"/>
    <s v="NGOF"/>
    <s v="NMFA"/>
    <s v="WASH"/>
    <x v="2"/>
    <x v="10"/>
    <s v="# of HP sessions at community level"/>
    <m/>
    <n v="1374"/>
    <s v="completed"/>
    <s v="Chittagong"/>
    <s v="Cox's Bazar"/>
    <x v="1"/>
    <s v="Nhilla"/>
    <s v="HC,Nhilla"/>
    <x v="8"/>
    <d v="2022-12-01T00:00:00"/>
    <x v="1"/>
    <m/>
    <m/>
    <m/>
    <m/>
    <m/>
    <s v="Shahrin Yealid"/>
    <n v="1613114224"/>
    <s v="yealid.ngof.nca@gmail.com"/>
    <s v="NCA-NGOF"/>
  </r>
  <r>
    <n v="5809"/>
    <s v="NCA"/>
    <s v="NGOF"/>
    <s v="NMFA"/>
    <s v="WASH"/>
    <x v="2"/>
    <x v="19"/>
    <s v="# of estimated persons reached by mass-media campaign"/>
    <m/>
    <n v="1"/>
    <s v="completed"/>
    <s v="Chittagong"/>
    <s v="Cox's Bazar"/>
    <x v="1"/>
    <s v="Nhilla"/>
    <s v="HC,Nhilla"/>
    <x v="8"/>
    <d v="2022-12-01T00:00:00"/>
    <x v="1"/>
    <m/>
    <m/>
    <m/>
    <m/>
    <m/>
    <s v="Shahrin Yealid"/>
    <n v="1613114224"/>
    <s v="yealid.ngof.nca@gmail.com"/>
    <s v="NCA-NGOF"/>
  </r>
  <r>
    <n v="5810"/>
    <s v="NCA"/>
    <s v="NGOF"/>
    <s v="NMFA"/>
    <s v="WASH"/>
    <x v="2"/>
    <x v="20"/>
    <s v="# of household"/>
    <m/>
    <n v="325"/>
    <s v="completed"/>
    <s v="Chittagong"/>
    <s v="Cox's Bazar"/>
    <x v="1"/>
    <s v="Nhilla"/>
    <s v="HC,Nhilla"/>
    <x v="8"/>
    <d v="2022-12-01T00:00:00"/>
    <x v="1"/>
    <m/>
    <m/>
    <m/>
    <m/>
    <m/>
    <s v="Shahrin Yealid"/>
    <n v="1613114224"/>
    <s v="yealid.ngof.nca@gmail.com"/>
    <s v="NCA-NGOF"/>
  </r>
  <r>
    <n v="5811"/>
    <s v="HYSAWA"/>
    <s v="HYSAWA"/>
    <s v="SDC"/>
    <s v="WASH"/>
    <x v="0"/>
    <x v="25"/>
    <s v="# of tube well"/>
    <m/>
    <n v="10"/>
    <s v="completed"/>
    <s v="Chittagong"/>
    <s v="Cox's Bazar"/>
    <x v="0"/>
    <s v="Haldia Palong"/>
    <s v="HC,Haldia Palong"/>
    <x v="8"/>
    <d v="2022-11-01T00:00:00"/>
    <x v="1"/>
    <m/>
    <m/>
    <m/>
    <m/>
    <m/>
    <s v="Md. Enamul Hoque Mondal"/>
    <n v="1714119199"/>
    <s v="enamul@hysawa.org"/>
    <s v="HYSAWA"/>
  </r>
  <r>
    <n v="5812"/>
    <s v="HYSAWA"/>
    <s v="HYSAWA"/>
    <s v="SDC"/>
    <s v="WASH"/>
    <x v="2"/>
    <x v="4"/>
    <s v="# of HP sessions at HH level"/>
    <m/>
    <n v="26"/>
    <s v="completed"/>
    <s v="Chittagong"/>
    <s v="Cox's Bazar"/>
    <x v="0"/>
    <s v="Haldia Palong"/>
    <s v="HC,Haldia Palong"/>
    <x v="8"/>
    <d v="2022-11-01T00:00:00"/>
    <x v="1"/>
    <m/>
    <m/>
    <m/>
    <m/>
    <m/>
    <s v="Md. Enamul Hoque Mondal"/>
    <n v="1714119199"/>
    <s v="enamul@hysawa.org"/>
    <s v="HYSAWA"/>
  </r>
  <r>
    <n v="5813"/>
    <s v="HYSAWA"/>
    <s v="HYSAWA"/>
    <s v="SDC"/>
    <s v="WASH"/>
    <x v="2"/>
    <x v="4"/>
    <s v="# of HP sessions at HH level"/>
    <m/>
    <n v="27"/>
    <s v="completed"/>
    <s v="Chittagong"/>
    <s v="Cox's Bazar"/>
    <x v="0"/>
    <s v="Jalia Palong"/>
    <s v="HC,Jalia Palong"/>
    <x v="8"/>
    <d v="2022-11-01T00:00:00"/>
    <x v="1"/>
    <m/>
    <m/>
    <m/>
    <m/>
    <m/>
    <s v="Md. Enamul Hoque Mondal"/>
    <n v="1714119199"/>
    <s v="enamul@hysawa.org"/>
    <s v="HYSAWA"/>
  </r>
  <r>
    <n v="5814"/>
    <s v="HYSAWA"/>
    <s v="HYSAWA"/>
    <s v="SDC"/>
    <s v="WASH"/>
    <x v="0"/>
    <x v="25"/>
    <s v="# of tube well"/>
    <m/>
    <n v="10"/>
    <s v="completed"/>
    <s v="Chittagong"/>
    <s v="Cox's Bazar"/>
    <x v="0"/>
    <s v="Palong Khali"/>
    <s v="HC,Palong Khali"/>
    <x v="8"/>
    <d v="2022-11-01T00:00:00"/>
    <x v="1"/>
    <m/>
    <m/>
    <m/>
    <m/>
    <m/>
    <s v="Md. Enamul Hoque Mondal"/>
    <n v="1714119199"/>
    <s v="enamul@hysawa.org"/>
    <s v="HYSAWA"/>
  </r>
  <r>
    <n v="5815"/>
    <s v="HYSAWA"/>
    <s v="HYSAWA"/>
    <s v="SDC"/>
    <s v="WASH"/>
    <x v="2"/>
    <x v="4"/>
    <s v="# of HP sessions at HH level"/>
    <m/>
    <n v="44"/>
    <s v="completed"/>
    <s v="Chittagong"/>
    <s v="Cox's Bazar"/>
    <x v="0"/>
    <s v="Palong Khali"/>
    <s v="HC,Palong Khali"/>
    <x v="8"/>
    <d v="2022-11-01T00:00:00"/>
    <x v="1"/>
    <m/>
    <m/>
    <m/>
    <m/>
    <m/>
    <s v="Md. Enamul Hoque Mondal"/>
    <n v="1714119199"/>
    <s v="enamul@hysawa.org"/>
    <s v="HYSAWA"/>
  </r>
  <r>
    <n v="5816"/>
    <s v="HYSAWA"/>
    <s v="HYSAWA"/>
    <s v="SDC"/>
    <s v="WASH"/>
    <x v="0"/>
    <x v="25"/>
    <s v="# of tube well"/>
    <m/>
    <n v="15"/>
    <s v="completed"/>
    <s v="Chittagong"/>
    <s v="Cox's Bazar"/>
    <x v="0"/>
    <s v="Raja Palong"/>
    <s v="HC,Raja Palong"/>
    <x v="8"/>
    <d v="2022-11-01T00:00:00"/>
    <x v="1"/>
    <m/>
    <m/>
    <m/>
    <m/>
    <m/>
    <s v="Md. Enamul Hoque Mondal"/>
    <n v="1914119199"/>
    <s v="enamul@hysawa.org"/>
    <s v="HYSAWA"/>
  </r>
  <r>
    <n v="5817"/>
    <s v="HYSAWA"/>
    <s v="HYSAWA"/>
    <s v="SDC"/>
    <s v="WASH"/>
    <x v="2"/>
    <x v="4"/>
    <s v="# of HP sessions at HH level"/>
    <m/>
    <n v="22"/>
    <s v="completed"/>
    <s v="Chittagong"/>
    <s v="Cox's Bazar"/>
    <x v="0"/>
    <s v="Raja Palong"/>
    <s v="HC,Raja Palong"/>
    <x v="8"/>
    <d v="2022-11-01T00:00:00"/>
    <x v="1"/>
    <m/>
    <m/>
    <m/>
    <m/>
    <m/>
    <s v="Md. Enamul Hoque Mondal"/>
    <n v="1914119199"/>
    <s v="enamul@hysawa.org"/>
    <s v="HYSAWA"/>
  </r>
  <r>
    <n v="5818"/>
    <s v="HYSAWA"/>
    <s v="HYSAWA"/>
    <s v="SDC"/>
    <s v="WASH"/>
    <x v="0"/>
    <x v="25"/>
    <s v="# of tube well"/>
    <m/>
    <n v="10"/>
    <s v="completed"/>
    <s v="Chittagong"/>
    <s v="Cox's Bazar"/>
    <x v="0"/>
    <s v="Ratna Palong"/>
    <s v="HC,Ratna Palong"/>
    <x v="8"/>
    <d v="2022-11-01T00:00:00"/>
    <x v="1"/>
    <m/>
    <m/>
    <m/>
    <m/>
    <m/>
    <s v="Md. Enamul Hoque Mondal"/>
    <n v="1914119199"/>
    <s v="enamul@hysawa.org"/>
    <s v="HYSAWA"/>
  </r>
  <r>
    <n v="5819"/>
    <s v="HYSAWA"/>
    <s v="HYSAWA"/>
    <s v="SDC"/>
    <s v="WASH"/>
    <x v="2"/>
    <x v="4"/>
    <s v="# of HP sessions at HH level"/>
    <m/>
    <n v="32"/>
    <s v="completed"/>
    <s v="Chittagong"/>
    <s v="Cox's Bazar"/>
    <x v="0"/>
    <s v="Ratna Palong"/>
    <s v="HC,Ratna Palong"/>
    <x v="8"/>
    <d v="2022-11-01T00:00:00"/>
    <x v="1"/>
    <m/>
    <m/>
    <m/>
    <m/>
    <m/>
    <s v="Md. Enamul Hoque Mondal"/>
    <n v="1914119199"/>
    <s v="enamul@hysawa.org"/>
    <s v="HYSAWA"/>
  </r>
  <r>
    <n v="5820"/>
    <s v="HYSAWA"/>
    <s v="HYSAWA"/>
    <s v="SDC"/>
    <s v="WASH"/>
    <x v="0"/>
    <x v="25"/>
    <s v="# of tube well"/>
    <m/>
    <n v="15"/>
    <s v="completed"/>
    <s v="Chittagong"/>
    <s v="Cox's Bazar"/>
    <x v="1"/>
    <s v="Baharchhara"/>
    <s v="HC,Baharchhara"/>
    <x v="8"/>
    <d v="2022-11-01T00:00:00"/>
    <x v="1"/>
    <m/>
    <m/>
    <m/>
    <m/>
    <m/>
    <s v="Md. Enamul Hoque Mondal"/>
    <n v="1914119199"/>
    <s v="enamul@hysawa.org"/>
    <s v="HYSAWA"/>
  </r>
  <r>
    <n v="5821"/>
    <s v="HYSAWA"/>
    <s v="HYSAWA"/>
    <s v="SDC"/>
    <s v="WASH"/>
    <x v="2"/>
    <x v="4"/>
    <s v="# of HP sessions at HH level"/>
    <m/>
    <n v="46"/>
    <s v="completed"/>
    <s v="Chittagong"/>
    <s v="Cox's Bazar"/>
    <x v="1"/>
    <s v="Baharchhara"/>
    <s v="HC,Baharchhara"/>
    <x v="8"/>
    <d v="2022-11-01T00:00:00"/>
    <x v="1"/>
    <m/>
    <m/>
    <m/>
    <m/>
    <m/>
    <s v="Md. Enamul Hoque Mondal"/>
    <n v="1914119199"/>
    <s v="enamul@hysawa.org"/>
    <s v="HYSAWA"/>
  </r>
  <r>
    <n v="5822"/>
    <s v="HYSAWA"/>
    <s v="HYSAWA"/>
    <s v="SDC"/>
    <s v="WASH"/>
    <x v="2"/>
    <x v="4"/>
    <s v="# of HP sessions at HH level"/>
    <m/>
    <n v="36"/>
    <s v="completed"/>
    <s v="Chittagong"/>
    <s v="Cox's Bazar"/>
    <x v="1"/>
    <s v="Nhilla"/>
    <s v="HC,Nhilla"/>
    <x v="8"/>
    <d v="2022-11-01T00:00:00"/>
    <x v="1"/>
    <m/>
    <m/>
    <m/>
    <m/>
    <m/>
    <s v="Md. Enamul Hoque Mondal"/>
    <n v="1914119199"/>
    <s v="enamul@hysawa.org"/>
    <s v="HYSAWA"/>
  </r>
  <r>
    <n v="5823"/>
    <s v="HYSAWA"/>
    <s v="HYSAWA"/>
    <s v="SDC"/>
    <s v="WASH"/>
    <x v="2"/>
    <x v="4"/>
    <s v="# of HP sessions at HH level"/>
    <m/>
    <n v="41"/>
    <s v="completed"/>
    <s v="Chittagong"/>
    <s v="Cox's Bazar"/>
    <x v="1"/>
    <s v="Sabrang"/>
    <s v="HC,Sabrang"/>
    <x v="8"/>
    <d v="2022-11-01T00:00:00"/>
    <x v="1"/>
    <m/>
    <m/>
    <m/>
    <m/>
    <m/>
    <s v="Md. Enamul Hoque Mondal"/>
    <n v="1914119199"/>
    <s v="enamul@hysawa.org"/>
    <s v="HYSAWA"/>
  </r>
  <r>
    <n v="5824"/>
    <s v="HYSAWA"/>
    <s v="HYSAWA"/>
    <s v="SDC"/>
    <s v="WASH"/>
    <x v="2"/>
    <x v="4"/>
    <s v="# of HP sessions at HH level"/>
    <m/>
    <n v="68"/>
    <s v="completed"/>
    <s v="Chittagong"/>
    <s v="Cox's Bazar"/>
    <x v="1"/>
    <s v="Teknaf Paurashava"/>
    <s v="HC, Teknaf Paurashava"/>
    <x v="8"/>
    <d v="2022-11-01T00:00:00"/>
    <x v="1"/>
    <m/>
    <m/>
    <m/>
    <m/>
    <m/>
    <s v="Md. Enamul Hoque Mondal"/>
    <n v="1914119199"/>
    <s v="enamul@hysawa.org"/>
    <s v="HYSAWA"/>
  </r>
  <r>
    <n v="5825"/>
    <s v="HYSAWA"/>
    <s v="HYSAWA"/>
    <s v="SDC"/>
    <s v="WASH"/>
    <x v="2"/>
    <x v="4"/>
    <s v="# of HP sessions at HH level"/>
    <m/>
    <n v="57"/>
    <s v="completed"/>
    <s v="Chittagong"/>
    <s v="Cox's Bazar"/>
    <x v="1"/>
    <s v="Teknaf"/>
    <s v="HC,Teknaf"/>
    <x v="8"/>
    <d v="2022-11-01T00:00:00"/>
    <x v="1"/>
    <m/>
    <m/>
    <m/>
    <m/>
    <m/>
    <s v="Md. Enamul Hoque Mondal"/>
    <n v="1714119199"/>
    <s v="enamul@hysawa.org"/>
    <s v="HYSAWA"/>
  </r>
  <r>
    <n v="5826"/>
    <s v="HYSAWA"/>
    <s v="HYSAWA"/>
    <s v="SDC"/>
    <s v="WASH"/>
    <x v="2"/>
    <x v="4"/>
    <s v="# of HP sessions at HH level"/>
    <m/>
    <n v="44"/>
    <s v="completed"/>
    <s v="Chittagong"/>
    <s v="Cox's Bazar"/>
    <x v="1"/>
    <s v="Whykong"/>
    <s v="HC,Whykong"/>
    <x v="8"/>
    <d v="2022-11-01T00:00:00"/>
    <x v="1"/>
    <m/>
    <m/>
    <m/>
    <m/>
    <m/>
    <s v="Md. Enamul Hoque Mondal"/>
    <n v="1914119199"/>
    <s v="enamul@hysawa.org"/>
    <s v="HYSAWA"/>
  </r>
  <r>
    <n v="5827"/>
    <s v="IRB"/>
    <s v="IRB"/>
    <s v="IR International"/>
    <s v="WASH"/>
    <x v="0"/>
    <x v="7"/>
    <s v="N/A"/>
    <m/>
    <n v="1"/>
    <s v="completed"/>
    <s v="Chittagong"/>
    <s v="Cox's Bazar"/>
    <x v="3"/>
    <s v="Cox'S Bazar Paurashava"/>
    <s v="HC,Cox'S Bazar Paurashava"/>
    <x v="8"/>
    <d v="2022-09-01T00:00:00"/>
    <x v="2"/>
    <m/>
    <m/>
    <m/>
    <m/>
    <s v="Construction of running water facilities with sub-marsible pump for drinking purpose and for WASH Block at Lakhyarchar Charpara Primary School"/>
    <s v="Delwar Hosain Al Ruba"/>
    <n v="1755689447"/>
    <s v="Delwar.ruba@islamicrelief-bd.org"/>
    <s v="IRB"/>
  </r>
  <r>
    <n v="5828"/>
    <s v="IRB"/>
    <s v="IRB"/>
    <s v="IR International"/>
    <s v="WASH"/>
    <x v="0"/>
    <x v="7"/>
    <s v="N/A"/>
    <m/>
    <n v="1"/>
    <s v="completed"/>
    <s v="Chittagong"/>
    <s v="Cox's Bazar"/>
    <x v="2"/>
    <s v="Fatekharkul"/>
    <s v="HC,Fatekharkul"/>
    <x v="8"/>
    <d v="2022-09-01T00:00:00"/>
    <x v="2"/>
    <m/>
    <m/>
    <m/>
    <m/>
    <s v="Construction of running water facilities with sub-marsible pump for drinking purpose and for WASH Block at Lakhyarchar Charpara Primary School"/>
    <s v="Delwar Hosain Al Ruba"/>
    <n v="1755689447"/>
    <s v="Delwar.ruba@islamicrelief-bd.org"/>
    <s v="IRB"/>
  </r>
  <r>
    <n v="5829"/>
    <s v="IRB"/>
    <s v="IRB"/>
    <s v="IR International"/>
    <s v="WASH"/>
    <x v="0"/>
    <x v="25"/>
    <s v="# of tube well"/>
    <m/>
    <n v="1"/>
    <s v="completed"/>
    <s v="Chittagong"/>
    <s v="Cox's Bazar"/>
    <x v="2"/>
    <s v="Khuniapalong"/>
    <s v="HC,Khuniapalong"/>
    <x v="8"/>
    <d v="2022-09-01T00:00:00"/>
    <x v="2"/>
    <m/>
    <m/>
    <m/>
    <m/>
    <m/>
    <s v="Delwar Hosain Al Ruba"/>
    <n v="1755689447"/>
    <s v="Delwar.ruba@islamicrelief-bd.org"/>
    <s v="IRB"/>
  </r>
  <r>
    <n v="5830"/>
    <s v="IRB"/>
    <s v="IRB"/>
    <s v="IR International"/>
    <s v="WASH"/>
    <x v="0"/>
    <x v="25"/>
    <s v="# of tube well"/>
    <m/>
    <n v="2"/>
    <s v="completed"/>
    <s v="Chittagong"/>
    <s v="Cox's Bazar"/>
    <x v="0"/>
    <s v="Ratna Palong"/>
    <s v="HC,Ratna Palong"/>
    <x v="8"/>
    <d v="2022-09-01T00:00:00"/>
    <x v="1"/>
    <m/>
    <m/>
    <m/>
    <m/>
    <m/>
    <s v="Delwar Hosain Al Ruba"/>
    <n v="1755689447"/>
    <s v="Delwar.ruba@islamicrelief-bd.org"/>
    <s v="IRB"/>
  </r>
  <r>
    <n v="5831"/>
    <s v="IOM"/>
    <s v="SHED"/>
    <s v="KFW"/>
    <s v="WASH"/>
    <x v="2"/>
    <x v="4"/>
    <s v="# of HP sessions at HH level"/>
    <m/>
    <n v="15"/>
    <s v="completed"/>
    <s v="Chittagong"/>
    <s v="Cox's Bazar"/>
    <x v="0"/>
    <s v="Palong Khali"/>
    <s v="HC,Palong Khali"/>
    <x v="8"/>
    <d v="2023-03-01T00:00:00"/>
    <x v="1"/>
    <m/>
    <m/>
    <m/>
    <m/>
    <m/>
    <s v="Mohammad Hamja Bin Ali"/>
    <n v="1840742077"/>
    <s v="hamja.shedwash@gmail.com"/>
    <s v="IOM-SHED"/>
  </r>
  <r>
    <n v="5832"/>
    <s v="IOM"/>
    <s v="SHED"/>
    <s v="KFW"/>
    <s v="WASH"/>
    <x v="2"/>
    <x v="4"/>
    <s v="# of HP sessions at HH level"/>
    <m/>
    <n v="79"/>
    <s v="completed"/>
    <s v="Chittagong"/>
    <s v="Cox's Bazar"/>
    <x v="0"/>
    <s v="Raja Palong"/>
    <s v="HC,Raja Palong"/>
    <x v="8"/>
    <d v="2023-03-01T00:00:00"/>
    <x v="1"/>
    <m/>
    <m/>
    <m/>
    <m/>
    <m/>
    <s v="Mohammad Hamja Bin Ali"/>
    <n v="1840742077"/>
    <s v="hamja.shedwash@gmail.com"/>
    <s v="IOM-SHED"/>
  </r>
  <r>
    <n v="5833"/>
    <s v="CCDB"/>
    <s v="CCDB"/>
    <s v="TEARFUND"/>
    <s v="WASH"/>
    <x v="2"/>
    <x v="4"/>
    <s v="# of HP sessions at HH level"/>
    <m/>
    <n v="110"/>
    <s v="completed"/>
    <s v="Chittagong"/>
    <s v="Cox's Bazar"/>
    <x v="3"/>
    <s v="Jhilwanja"/>
    <s v="HC,Jhilwanja"/>
    <x v="7"/>
    <d v="2022-08-01T00:00:00"/>
    <x v="2"/>
    <m/>
    <m/>
    <m/>
    <m/>
    <m/>
    <s v="Adward Rintu Halder"/>
    <n v="1713731351"/>
    <s v="adwardrintu@gmail.com"/>
    <s v="CCDB"/>
  </r>
  <r>
    <n v="5834"/>
    <s v="CCDB"/>
    <s v="CCDB"/>
    <s v="TEARFUND"/>
    <s v="WASH"/>
    <x v="2"/>
    <x v="29"/>
    <s v="# of household"/>
    <m/>
    <n v="110"/>
    <s v="completed"/>
    <s v="Chittagong"/>
    <s v="Cox's Bazar"/>
    <x v="3"/>
    <s v="Jhilwanja"/>
    <s v="HC,Jhilwanja"/>
    <x v="7"/>
    <d v="2022-08-01T00:00:00"/>
    <x v="2"/>
    <m/>
    <m/>
    <m/>
    <m/>
    <m/>
    <s v="Adward Rintu Halder"/>
    <n v="1713731351"/>
    <s v="adwardrintu@gmail.com"/>
    <s v="CCDB"/>
  </r>
  <r>
    <n v="5835"/>
    <s v="AAB"/>
    <s v="AAB"/>
    <s v="ActionAid UK (AAUK)"/>
    <s v="WASH"/>
    <x v="2"/>
    <x v="38"/>
    <s v="# of HP sessions at institution level"/>
    <m/>
    <n v="1"/>
    <s v="completed"/>
    <s v="Chittagong"/>
    <s v="Cox's Bazar"/>
    <x v="3"/>
    <s v="Bharuakhali"/>
    <s v="HC,Bharuakhali"/>
    <x v="8"/>
    <d v="2022-12-01T00:00:00"/>
    <x v="2"/>
    <m/>
    <m/>
    <m/>
    <m/>
    <m/>
    <s v="Abid Ibna A. Rahman"/>
    <n v="1816087524"/>
    <s v="abid.rahman@actionaid.org"/>
    <s v="AAB"/>
  </r>
  <r>
    <n v="5836"/>
    <s v="AAB"/>
    <s v="AAB"/>
    <s v="ActionAid UK (AAUK)"/>
    <s v="WASH"/>
    <x v="2"/>
    <x v="28"/>
    <s v="# of female in reproductive age"/>
    <m/>
    <n v="100"/>
    <s v="completed"/>
    <s v="Chittagong"/>
    <s v="Cox's Bazar"/>
    <x v="3"/>
    <s v="Bharuakhali"/>
    <s v="HC,Bharuakhali"/>
    <x v="8"/>
    <d v="2022-12-01T00:00:00"/>
    <x v="2"/>
    <m/>
    <m/>
    <m/>
    <m/>
    <m/>
    <s v="Abid Ibna A. Rahman"/>
    <n v="1816087524"/>
    <s v="abid.rahman@actionaid.org"/>
    <s v="AAB"/>
  </r>
  <r>
    <n v="5837"/>
    <s v="AAB"/>
    <s v="AAB"/>
    <s v="ActionAid UK (AAUK)"/>
    <s v="WASH"/>
    <x v="0"/>
    <x v="25"/>
    <s v="# of tube well"/>
    <m/>
    <n v="1"/>
    <s v="completed"/>
    <s v="Chittagong"/>
    <s v="Cox's Bazar"/>
    <x v="3"/>
    <s v="Jalalabad"/>
    <s v="HC,Jalalabad"/>
    <x v="8"/>
    <d v="2022-12-01T00:00:00"/>
    <x v="2"/>
    <m/>
    <m/>
    <m/>
    <m/>
    <m/>
    <s v="Abid Ibna A. Rahman"/>
    <n v="1816087524"/>
    <s v="abid.rahman@actionaid.org"/>
    <s v="AAB"/>
  </r>
  <r>
    <n v="5838"/>
    <s v="AAB"/>
    <s v="AAB"/>
    <s v="ActionAid UK (AAUK)"/>
    <s v="WASH"/>
    <x v="0"/>
    <x v="25"/>
    <s v="# of tube well"/>
    <m/>
    <n v="1"/>
    <s v="completed"/>
    <s v="Chittagong"/>
    <s v="Cox's Bazar"/>
    <x v="3"/>
    <s v="Patali Machhuakhali"/>
    <s v="HC,Patali Machhuakhali"/>
    <x v="8"/>
    <d v="2022-12-01T00:00:00"/>
    <x v="2"/>
    <m/>
    <m/>
    <m/>
    <m/>
    <m/>
    <s v="Abid Ibna A. Rahman"/>
    <n v="1816087524"/>
    <s v="abid.rahman@actionaid.org"/>
    <s v="AAB"/>
  </r>
  <r>
    <n v="5839"/>
    <s v="AAB"/>
    <s v="AAB"/>
    <s v="ActionAid UK (AAUK)"/>
    <s v="WASH"/>
    <x v="0"/>
    <x v="25"/>
    <s v="# of tube well"/>
    <m/>
    <n v="1"/>
    <s v="completed"/>
    <s v="Chittagong"/>
    <s v="Cox's Bazar"/>
    <x v="3"/>
    <s v="Jhilwanja"/>
    <s v="HC,Jhilwanja"/>
    <x v="8"/>
    <d v="2022-12-01T00:00:00"/>
    <x v="2"/>
    <m/>
    <m/>
    <m/>
    <m/>
    <m/>
    <s v="Abid Ibna A. Rahman"/>
    <n v="1816087524"/>
    <s v="abid.rahman@actionaid.org"/>
    <s v="AAB"/>
  </r>
  <r>
    <n v="5840"/>
    <s v="AAB"/>
    <s v="AAB"/>
    <s v="ActionAid UK (AAUK)"/>
    <s v="WASH"/>
    <x v="0"/>
    <x v="25"/>
    <s v="# of tube well"/>
    <m/>
    <n v="1"/>
    <s v="completed"/>
    <s v="Chittagong"/>
    <s v="Cox's Bazar"/>
    <x v="3"/>
    <s v="Islampur"/>
    <s v="HC,Islampur"/>
    <x v="8"/>
    <d v="2022-12-01T00:00:00"/>
    <x v="2"/>
    <m/>
    <m/>
    <m/>
    <m/>
    <m/>
    <s v="Abid Ibna A. Rahman"/>
    <n v="1816087524"/>
    <s v="abid.rahman@actionaid.org"/>
    <s v="AAB"/>
  </r>
  <r>
    <n v="5841"/>
    <s v="AAB"/>
    <s v="AAB"/>
    <s v="ActionAid UK (AAUK)"/>
    <s v="WASH"/>
    <x v="2"/>
    <x v="38"/>
    <s v="# of HP sessions at institution level"/>
    <m/>
    <n v="2"/>
    <s v="completed"/>
    <s v="Chittagong"/>
    <s v="Cox's Bazar"/>
    <x v="3"/>
    <s v="Pokkhali"/>
    <s v="HC,Pokkhali"/>
    <x v="8"/>
    <d v="2022-12-01T00:00:00"/>
    <x v="2"/>
    <m/>
    <m/>
    <m/>
    <m/>
    <m/>
    <s v="Abid Ibna A. Rahman"/>
    <n v="1816087524"/>
    <s v="abid.rahman@actionaid.org"/>
    <s v="AAB"/>
  </r>
  <r>
    <n v="5842"/>
    <s v="AAB"/>
    <s v="AAB"/>
    <s v="ActionAid UK (AAUK)"/>
    <s v="WASH"/>
    <x v="2"/>
    <x v="28"/>
    <s v="# of female in reproductive age"/>
    <m/>
    <n v="400"/>
    <s v="completed"/>
    <s v="Chittagong"/>
    <s v="Cox's Bazar"/>
    <x v="3"/>
    <s v="Pokkhali"/>
    <s v="HC,Pokkhali"/>
    <x v="8"/>
    <d v="2022-12-01T00:00:00"/>
    <x v="2"/>
    <m/>
    <m/>
    <m/>
    <m/>
    <m/>
    <s v="Abid Ibna A. Rahman"/>
    <n v="1816087524"/>
    <s v="abid.rahman@actionaid.org"/>
    <s v="AAB"/>
  </r>
  <r>
    <n v="5843"/>
    <s v="AAB"/>
    <s v="AAB"/>
    <s v="ActionAid UK (AAUK)"/>
    <s v="WASH"/>
    <x v="1"/>
    <x v="17"/>
    <s v="# of door"/>
    <m/>
    <n v="2"/>
    <s v="completed"/>
    <s v="Chittagong"/>
    <s v="Cox's Bazar"/>
    <x v="1"/>
    <s v="Sabrang"/>
    <s v="HC,Sabrang"/>
    <x v="8"/>
    <d v="2022-12-01T00:00:00"/>
    <x v="1"/>
    <m/>
    <m/>
    <m/>
    <m/>
    <m/>
    <s v="Abid Ibna A. Rahman"/>
    <n v="1816087524"/>
    <s v="abid.rahman@actionaid.org"/>
    <s v="AAB"/>
  </r>
  <r>
    <n v="5844"/>
    <s v="UNICEF"/>
    <s v="NGOF"/>
    <s v="UNICEF"/>
    <s v="WASH"/>
    <x v="2"/>
    <x v="10"/>
    <s v="# of HP sessions at community level"/>
    <m/>
    <n v="12"/>
    <s v="completed"/>
    <s v="Chittagong"/>
    <s v="Cox's Bazar"/>
    <x v="1"/>
    <s v="Baharchhara"/>
    <s v="HC,Baharchhara"/>
    <x v="8"/>
    <d v="2025-01-01T00:00:00"/>
    <x v="1"/>
    <m/>
    <m/>
    <m/>
    <m/>
    <m/>
    <s v="MD. Afzal Hossain"/>
    <n v="1712175843"/>
    <s v="ngof.cats2@ngof.org"/>
    <s v="UNICEF-NGOF"/>
  </r>
  <r>
    <n v="5845"/>
    <s v="UNICEF"/>
    <s v="NGOF"/>
    <s v="UNICEF"/>
    <s v="WASH"/>
    <x v="2"/>
    <x v="10"/>
    <s v="# of HP sessions at community level"/>
    <m/>
    <n v="22"/>
    <s v="completed"/>
    <s v="Chittagong"/>
    <s v="Cox's Bazar"/>
    <x v="1"/>
    <s v="Nhilla"/>
    <s v="HC,Nhilla"/>
    <x v="8"/>
    <d v="2025-01-01T00:00:00"/>
    <x v="1"/>
    <m/>
    <m/>
    <m/>
    <m/>
    <m/>
    <s v="MD. Afzal Hossain"/>
    <n v="1712175843"/>
    <s v="ngof.cats2@ngof.org"/>
    <s v="UNICEF-NGOF"/>
  </r>
  <r>
    <n v="5846"/>
    <s v="UNICEF"/>
    <s v="NGOF"/>
    <s v="UNICEF"/>
    <s v="WASH"/>
    <x v="2"/>
    <x v="10"/>
    <s v="# of HP sessions at community level"/>
    <m/>
    <n v="22"/>
    <s v="completed"/>
    <s v="Chittagong"/>
    <s v="Cox's Bazar"/>
    <x v="1"/>
    <s v="Sabrang"/>
    <s v="HC,Sabrang"/>
    <x v="8"/>
    <d v="2025-01-01T00:00:00"/>
    <x v="1"/>
    <m/>
    <m/>
    <m/>
    <m/>
    <m/>
    <s v="MD. Afzal Hossain"/>
    <n v="1712175843"/>
    <s v="ngof.cats2@ngof.org"/>
    <s v="UNICEF-NGOF"/>
  </r>
  <r>
    <n v="5847"/>
    <s v="UNICEF"/>
    <s v="NGOF"/>
    <s v="UNICEF"/>
    <s v="WASH"/>
    <x v="2"/>
    <x v="10"/>
    <s v="# of HP sessions at community level"/>
    <m/>
    <n v="22"/>
    <s v="completed"/>
    <s v="Chittagong"/>
    <s v="Cox's Bazar"/>
    <x v="1"/>
    <s v="Teknaf"/>
    <s v="HC,Teknaf"/>
    <x v="8"/>
    <d v="2025-01-01T00:00:00"/>
    <x v="1"/>
    <m/>
    <m/>
    <m/>
    <m/>
    <m/>
    <s v="MD. Afzal Hossain"/>
    <n v="1712175843"/>
    <s v="ngof.cats2@ngof.org"/>
    <s v="UNICEF-NGOF"/>
  </r>
  <r>
    <n v="5848"/>
    <s v="UNICEF"/>
    <s v="NGOF"/>
    <s v="UNICEF"/>
    <s v="WASH"/>
    <x v="2"/>
    <x v="10"/>
    <s v="# of HP sessions at community level"/>
    <m/>
    <n v="22"/>
    <s v="completed"/>
    <s v="Chittagong"/>
    <s v="Cox's Bazar"/>
    <x v="1"/>
    <s v="Whykong"/>
    <s v="HC,Whykong"/>
    <x v="8"/>
    <d v="2025-01-01T00:00:00"/>
    <x v="1"/>
    <m/>
    <m/>
    <m/>
    <m/>
    <m/>
    <s v="MD. Afzal Hossain"/>
    <n v="1712175843"/>
    <s v="ngof.cats2@ngof.org"/>
    <s v="UNICEF-NGOF"/>
  </r>
  <r>
    <n v="5849"/>
    <s v="IVY Japan"/>
    <s v="MUKTI COX'S BAZAR"/>
    <s v="Japan Platform"/>
    <s v="WASH"/>
    <x v="0"/>
    <x v="25"/>
    <s v="# of tube well"/>
    <m/>
    <n v="8"/>
    <s v="completed"/>
    <s v="Chittagong"/>
    <s v="Cox's Bazar"/>
    <x v="1"/>
    <s v="Whykong"/>
    <s v="HC,Whykong"/>
    <x v="7"/>
    <d v="2022-11-01T00:00:00"/>
    <x v="1"/>
    <m/>
    <m/>
    <m/>
    <m/>
    <m/>
    <s v="Tomomi Hayashi"/>
    <n v="1630979409"/>
    <s v="hayashi@ivyjapan.org"/>
    <s v="IVY Japan-MUKTI COX'S BAZAR"/>
  </r>
  <r>
    <n v="5850"/>
    <s v="IVY Japan"/>
    <s v="MUKTI COX'S BAZAR"/>
    <s v="Japan Platform"/>
    <s v="WASH"/>
    <x v="2"/>
    <x v="7"/>
    <s v="N/A"/>
    <m/>
    <n v="8"/>
    <s v="completed"/>
    <s v="Chittagong"/>
    <s v="Cox's Bazar"/>
    <x v="1"/>
    <s v="Whykong"/>
    <s v="HC,Whykong"/>
    <x v="7"/>
    <d v="2022-11-01T00:00:00"/>
    <x v="1"/>
    <m/>
    <m/>
    <m/>
    <m/>
    <s v="Training DTW user committee about management and WASH related issues"/>
    <s v="Tomomi Hayashi"/>
    <n v="1630979409"/>
    <s v="hayashi@ivyjapan.org"/>
    <s v="IVY Japan-MUKTI COX'S BAZAR"/>
  </r>
  <r>
    <n v="5851"/>
    <s v="IVY Japan"/>
    <s v="MUKTI COX'S BAZAR"/>
    <s v="Japan Platform"/>
    <s v="WASH"/>
    <x v="0"/>
    <x v="25"/>
    <s v="# of tube well"/>
    <m/>
    <n v="8"/>
    <s v="completed"/>
    <s v="Chittagong"/>
    <s v="Cox's Bazar"/>
    <x v="1"/>
    <s v="Whykong"/>
    <s v="HC,Whykong"/>
    <x v="8"/>
    <d v="2022-11-01T00:00:00"/>
    <x v="1"/>
    <m/>
    <m/>
    <m/>
    <m/>
    <m/>
    <s v="Tomomi Hayashi"/>
    <n v="1630979409"/>
    <s v="hayashi@ivyjapan.org"/>
    <s v="IVY Japan-MUKTI COX'S BAZAR"/>
  </r>
  <r>
    <n v="5852"/>
    <s v="IVY Japan"/>
    <s v="MUKTI COX'S BAZAR"/>
    <s v="Japan Platform"/>
    <s v="WASH"/>
    <x v="0"/>
    <x v="0"/>
    <s v="# of tube well"/>
    <m/>
    <n v="8"/>
    <s v="completed"/>
    <s v="Chittagong"/>
    <s v="Cox's Bazar"/>
    <x v="1"/>
    <s v="Whykong"/>
    <s v="HC,Whykong"/>
    <x v="8"/>
    <d v="2022-11-01T00:00:00"/>
    <x v="1"/>
    <m/>
    <m/>
    <m/>
    <m/>
    <m/>
    <s v="Tomomi Hayashi"/>
    <n v="1630979409"/>
    <s v="hayashi@ivyjapan.org"/>
    <s v="IVY Japan-MUKTI COX'S BAZAR"/>
  </r>
  <r>
    <n v="5853"/>
    <s v="IVY Japan"/>
    <s v="MUKTI COX'S BAZAR"/>
    <s v="Japan Platform"/>
    <s v="WASH"/>
    <x v="2"/>
    <x v="10"/>
    <s v="# of HP sessions at community level"/>
    <m/>
    <n v="8"/>
    <s v="completed"/>
    <s v="Chittagong"/>
    <s v="Cox's Bazar"/>
    <x v="1"/>
    <s v="Whykong"/>
    <s v="HC,Whykong"/>
    <x v="8"/>
    <d v="2022-11-01T00:00:00"/>
    <x v="1"/>
    <m/>
    <m/>
    <m/>
    <m/>
    <m/>
    <s v="Tomomi Hayashi"/>
    <n v="1630979409"/>
    <s v="hayashi@ivyjapan.org"/>
    <s v="IVY Japan-MUKTI COX'S BAZAR"/>
  </r>
  <r>
    <n v="5854"/>
    <s v="GREEN HILL"/>
    <s v="GREEN HILL"/>
    <s v="CPI"/>
    <s v="WASH"/>
    <x v="0"/>
    <x v="12"/>
    <s v="# of water network"/>
    <m/>
    <n v="1"/>
    <s v="completed"/>
    <s v="Chittagong"/>
    <s v="Cox's Bazar"/>
    <x v="3"/>
    <s v="Jhilwanja"/>
    <s v="HC,Jhilwanja"/>
    <x v="8"/>
    <d v="2022-12-01T00:00:00"/>
    <x v="2"/>
    <m/>
    <m/>
    <m/>
    <m/>
    <m/>
    <s v="Farhan Shaun"/>
    <n v="1681597433"/>
    <s v="farhan@ghcxb.org"/>
    <s v="GREEN HILL"/>
  </r>
  <r>
    <n v="5855"/>
    <s v="GREEN HILL"/>
    <s v="GREEN HILL"/>
    <s v="CPI"/>
    <s v="WASH"/>
    <x v="2"/>
    <x v="10"/>
    <s v="# of HP sessions at community level"/>
    <m/>
    <n v="38"/>
    <s v="completed"/>
    <s v="Chittagong"/>
    <s v="Cox's Bazar"/>
    <x v="3"/>
    <s v="Jhilwanja"/>
    <s v="HC,Jhilwanja"/>
    <x v="8"/>
    <d v="2022-12-01T00:00:00"/>
    <x v="2"/>
    <m/>
    <m/>
    <m/>
    <m/>
    <m/>
    <s v="Farhan Shaun"/>
    <n v="1681597433"/>
    <s v="farhan@ghcxb.org"/>
    <s v="GREEN HILL"/>
  </r>
  <r>
    <n v="5856"/>
    <s v="DAM"/>
    <s v="DAM"/>
    <s v="DAM UK"/>
    <s v="WASH"/>
    <x v="0"/>
    <x v="25"/>
    <s v="# of tube well"/>
    <m/>
    <n v="4"/>
    <s v="completed"/>
    <s v="Chittagong"/>
    <s v="Cox's Bazar"/>
    <x v="0"/>
    <s v="Raja Palong"/>
    <s v="HC,Raja Palong"/>
    <x v="4"/>
    <d v="2022-09-01T00:00:00"/>
    <x v="1"/>
    <m/>
    <m/>
    <m/>
    <m/>
    <m/>
    <s v="Mamunar Rashid"/>
    <n v="1816465961"/>
    <s v="damwashukhiya@gmail.com"/>
    <s v="DAM"/>
  </r>
  <r>
    <n v="5857"/>
    <s v="DAM"/>
    <s v="DAM"/>
    <s v="DAM UK"/>
    <s v="WASH"/>
    <x v="1"/>
    <x v="35"/>
    <s v="# of door "/>
    <m/>
    <n v="4"/>
    <s v="completed"/>
    <s v="Chittagong"/>
    <s v="Cox's Bazar"/>
    <x v="0"/>
    <s v="Raja Palong"/>
    <s v="HC,Raja Palong"/>
    <x v="4"/>
    <d v="2022-09-01T00:00:00"/>
    <x v="1"/>
    <m/>
    <m/>
    <m/>
    <m/>
    <m/>
    <s v="Mamunar Rashid"/>
    <n v="1816465961"/>
    <s v="damwashukhiya@gmail.com"/>
    <s v="DAM"/>
  </r>
  <r>
    <n v="5858"/>
    <s v="DAM"/>
    <s v="DAM"/>
    <s v="DAM UK"/>
    <s v="WASH"/>
    <x v="2"/>
    <x v="10"/>
    <s v="# of HP sessions at community level"/>
    <m/>
    <n v="40"/>
    <s v="completed"/>
    <s v="Chittagong"/>
    <s v="Cox's Bazar"/>
    <x v="0"/>
    <s v="Raja Palong"/>
    <s v="HC,Raja Palong"/>
    <x v="4"/>
    <d v="2022-09-01T00:00:00"/>
    <x v="1"/>
    <m/>
    <m/>
    <m/>
    <m/>
    <m/>
    <s v="Mamunar Rashid"/>
    <n v="1816465961"/>
    <s v="damwashukhiya@gmail.com"/>
    <s v="DAM"/>
  </r>
  <r>
    <n v="5859"/>
    <s v="DAM"/>
    <s v="DAM"/>
    <s v="DAM UK"/>
    <s v="WASH"/>
    <x v="2"/>
    <x v="7"/>
    <s v="N/A"/>
    <m/>
    <n v="22"/>
    <s v="completed"/>
    <s v="Chittagong"/>
    <s v="Cox's Bazar"/>
    <x v="0"/>
    <s v="Raja Palong"/>
    <s v="HC,Raja Palong"/>
    <x v="4"/>
    <d v="2022-09-01T00:00:00"/>
    <x v="1"/>
    <m/>
    <m/>
    <m/>
    <m/>
    <s v="Conducted 22 WSP Session on this month"/>
    <s v="Mamunar Rashid"/>
    <n v="1816465961"/>
    <s v="damwashukhiya@gmail.com"/>
    <s v="DAM"/>
  </r>
  <r>
    <n v="5860"/>
    <s v="IFRC"/>
    <s v="BDRCS"/>
    <s v="IFRC"/>
    <s v="WASH"/>
    <x v="1"/>
    <x v="35"/>
    <s v="# of door "/>
    <m/>
    <n v="140"/>
    <s v="completed"/>
    <s v="Chittagong"/>
    <s v="Cox's Bazar"/>
    <x v="0"/>
    <s v="Ratna Palong"/>
    <s v="HC,Ratna Palong"/>
    <x v="8"/>
    <d v="2022-12-01T00:00:00"/>
    <x v="1"/>
    <m/>
    <m/>
    <m/>
    <m/>
    <m/>
    <s v="Md Khairul Bashar"/>
    <n v="1628407101"/>
    <s v="khairul.bashar@bdrcs.org"/>
    <s v="IFRC-BDRCS"/>
  </r>
  <r>
    <n v="5861"/>
    <s v="IFRC"/>
    <s v="BDRCS"/>
    <s v="IFRC"/>
    <s v="WASH"/>
    <x v="2"/>
    <x v="4"/>
    <s v="# of HP sessions at HH level"/>
    <m/>
    <n v="741"/>
    <s v="completed"/>
    <s v="Chittagong"/>
    <s v="Cox's Bazar"/>
    <x v="0"/>
    <s v="Ratna Palong"/>
    <s v="HC,Ratna Palong"/>
    <x v="8"/>
    <d v="2022-12-01T00:00:00"/>
    <x v="1"/>
    <m/>
    <m/>
    <m/>
    <m/>
    <m/>
    <s v="Md Khairul Bashar"/>
    <n v="1628407101"/>
    <s v="khairul.bashar@bdrcs.org"/>
    <s v="IFRC-BDRCS"/>
  </r>
  <r>
    <n v="5862"/>
    <s v="IFRC"/>
    <s v="BDRCS"/>
    <s v="IFRC"/>
    <s v="WASH"/>
    <x v="1"/>
    <x v="17"/>
    <s v="# of door"/>
    <m/>
    <n v="4"/>
    <s v="completed"/>
    <s v="Chittagong"/>
    <s v="Cox's Bazar"/>
    <x v="1"/>
    <s v="Teknaf"/>
    <s v="HC,Teknaf"/>
    <x v="8"/>
    <d v="2022-12-01T00:00:00"/>
    <x v="1"/>
    <m/>
    <m/>
    <m/>
    <m/>
    <m/>
    <s v="Md Khairul Bashar"/>
    <n v="1628407101"/>
    <s v="khairul.bashar@bdrcs.org"/>
    <s v="IFRC-BDRCS"/>
  </r>
  <r>
    <n v="5863"/>
    <s v="NCA"/>
    <s v="NGOF"/>
    <s v="NMFA"/>
    <s v="WASH"/>
    <x v="0"/>
    <x v="12"/>
    <s v="# of water network"/>
    <m/>
    <n v="4"/>
    <s v="completed"/>
    <s v="Chittagong"/>
    <s v="Cox's Bazar"/>
    <x v="1"/>
    <s v="Nhilla"/>
    <s v="Camp 25"/>
    <x v="8"/>
    <d v="2022-12-01T00:00:00"/>
    <x v="0"/>
    <m/>
    <m/>
    <m/>
    <m/>
    <m/>
    <s v="Shahrin Yealid"/>
    <n v="1613114224"/>
    <s v="yealid.ngof.nca@gmail.com"/>
    <s v="NCA-NGOF"/>
  </r>
  <r>
    <n v="5864"/>
    <s v="NCA"/>
    <s v="NGOF"/>
    <s v="NMFA"/>
    <s v="WASH"/>
    <x v="2"/>
    <x v="10"/>
    <s v="# of HP sessions at community level"/>
    <m/>
    <n v="596"/>
    <s v="completed"/>
    <s v="Chittagong"/>
    <s v="Cox's Bazar"/>
    <x v="1"/>
    <s v="Nhilla"/>
    <s v="Camp 25"/>
    <x v="8"/>
    <d v="2022-12-01T00:00:00"/>
    <x v="0"/>
    <m/>
    <m/>
    <m/>
    <m/>
    <m/>
    <s v="Shahrin Yealid"/>
    <n v="1613114224"/>
    <s v="yealid.ngof.nca@gmail.com"/>
    <s v="NCA-NGOF"/>
  </r>
  <r>
    <n v="5865"/>
    <s v="NCA"/>
    <s v="NGOF"/>
    <s v="NMFA"/>
    <s v="WASH"/>
    <x v="2"/>
    <x v="20"/>
    <s v="# of household"/>
    <m/>
    <n v="130"/>
    <s v="completed"/>
    <s v="Chittagong"/>
    <s v="Cox's Bazar"/>
    <x v="1"/>
    <s v="Nhilla"/>
    <s v="Camp 25"/>
    <x v="8"/>
    <d v="2022-12-01T00:00:00"/>
    <x v="0"/>
    <m/>
    <m/>
    <m/>
    <m/>
    <m/>
    <s v="Shahrin Yealid"/>
    <n v="1613114224"/>
    <s v="yealid.ngof.nca@gmail.com"/>
    <s v="NCA-NGOF"/>
  </r>
  <r>
    <n v="5866"/>
    <s v="UNICEF"/>
    <s v="DSK"/>
    <s v="UNICEF"/>
    <s v="WASH"/>
    <x v="0"/>
    <x v="12"/>
    <s v="# of water network"/>
    <m/>
    <n v="1"/>
    <s v="completed"/>
    <s v="Chittagong"/>
    <s v="Cox's Bazar"/>
    <x v="1"/>
    <s v="Whykong"/>
    <s v="Camp 22"/>
    <x v="8"/>
    <d v="2023-02-01T00:00:00"/>
    <x v="0"/>
    <m/>
    <m/>
    <m/>
    <m/>
    <m/>
    <s v="Md. Azhari Mukul"/>
    <n v="1757266614"/>
    <s v="azhari@dskbangladesh.org"/>
    <s v="UNICEF-DSK"/>
  </r>
  <r>
    <n v="5867"/>
    <s v="UNICEF"/>
    <s v="DSK"/>
    <s v="UNICEF"/>
    <s v="WASH"/>
    <x v="1"/>
    <x v="1"/>
    <s v="# of door "/>
    <m/>
    <n v="25"/>
    <s v="completed"/>
    <s v="Chittagong"/>
    <s v="Cox's Bazar"/>
    <x v="1"/>
    <s v="Whykong"/>
    <s v="Camp 22"/>
    <x v="8"/>
    <d v="2023-02-01T00:00:00"/>
    <x v="0"/>
    <m/>
    <m/>
    <m/>
    <m/>
    <m/>
    <s v="Md. Azhari Mukul"/>
    <n v="1757266614"/>
    <s v="azhari@dskbangladesh.org"/>
    <s v="UNICEF-DSK"/>
  </r>
  <r>
    <n v="5868"/>
    <s v="UNICEF"/>
    <s v="DSK"/>
    <s v="UNICEF"/>
    <s v="WASH"/>
    <x v="1"/>
    <x v="8"/>
    <s v="# of FSM Site"/>
    <m/>
    <n v="3"/>
    <s v="completed"/>
    <s v="Chittagong"/>
    <s v="Cox's Bazar"/>
    <x v="1"/>
    <s v="Whykong"/>
    <s v="Camp 22"/>
    <x v="8"/>
    <d v="2023-02-01T00:00:00"/>
    <x v="0"/>
    <m/>
    <m/>
    <m/>
    <m/>
    <m/>
    <s v="Md. Azhari Mukul"/>
    <n v="1757266614"/>
    <s v="azhari@dskbangladesh.org"/>
    <s v="UNICEF-DSK"/>
  </r>
  <r>
    <n v="5869"/>
    <s v="UNICEF"/>
    <s v="DSK"/>
    <s v="UNICEF"/>
    <s v="WASH"/>
    <x v="1"/>
    <x v="2"/>
    <s v="# of FSM Site"/>
    <m/>
    <n v="1"/>
    <s v="completed"/>
    <s v="Chittagong"/>
    <s v="Cox's Bazar"/>
    <x v="1"/>
    <s v="Whykong"/>
    <s v="Camp 22"/>
    <x v="8"/>
    <d v="2023-02-01T00:00:00"/>
    <x v="0"/>
    <m/>
    <m/>
    <m/>
    <m/>
    <m/>
    <s v="Md. Azhari Mukul"/>
    <n v="1757266614"/>
    <s v="azhari@dskbangladesh.org"/>
    <s v="UNICEF-DSK"/>
  </r>
  <r>
    <n v="5870"/>
    <s v="UNICEF"/>
    <s v="DSK"/>
    <s v="UNICEF"/>
    <s v="WASH"/>
    <x v="1"/>
    <x v="9"/>
    <s v="# of door"/>
    <m/>
    <n v="46"/>
    <s v="completed"/>
    <s v="Chittagong"/>
    <s v="Cox's Bazar"/>
    <x v="1"/>
    <s v="Whykong"/>
    <s v="Camp 22"/>
    <x v="8"/>
    <d v="2023-02-01T00:00:00"/>
    <x v="0"/>
    <m/>
    <m/>
    <m/>
    <m/>
    <m/>
    <s v="Md. Azhari Mukul"/>
    <n v="1757266614"/>
    <s v="azhari@dskbangladesh.org"/>
    <s v="UNICEF-DSK"/>
  </r>
  <r>
    <n v="5871"/>
    <s v="UNICEF"/>
    <s v="DSK"/>
    <s v="UNICEF"/>
    <s v="WASH"/>
    <x v="1"/>
    <x v="3"/>
    <s v="# of door"/>
    <m/>
    <n v="409"/>
    <s v="completed"/>
    <s v="Chittagong"/>
    <s v="Cox's Bazar"/>
    <x v="1"/>
    <s v="Whykong"/>
    <s v="Camp 22"/>
    <x v="8"/>
    <d v="2023-02-01T00:00:00"/>
    <x v="0"/>
    <m/>
    <m/>
    <m/>
    <m/>
    <m/>
    <s v="Md. Azhari Mukul"/>
    <n v="1757266614"/>
    <s v="azhari@dskbangladesh.org"/>
    <s v="UNICEF-DSK"/>
  </r>
  <r>
    <n v="5872"/>
    <s v="UNICEF"/>
    <s v="DSK"/>
    <s v="UNICEF"/>
    <s v="WASH"/>
    <x v="2"/>
    <x v="10"/>
    <s v="# of HP sessions at community level"/>
    <m/>
    <n v="75"/>
    <s v="completed"/>
    <s v="Chittagong"/>
    <s v="Cox's Bazar"/>
    <x v="1"/>
    <s v="Whykong"/>
    <s v="Camp 22"/>
    <x v="8"/>
    <d v="2023-02-01T00:00:00"/>
    <x v="0"/>
    <m/>
    <m/>
    <m/>
    <m/>
    <m/>
    <s v="Md. Azhari Mukul"/>
    <n v="1757266614"/>
    <s v="azhari@dskbangladesh.org"/>
    <s v="UNICEF-DSK"/>
  </r>
  <r>
    <n v="5873"/>
    <s v="UNICEF"/>
    <s v="DSK"/>
    <s v="UNICEF"/>
    <s v="WASH"/>
    <x v="2"/>
    <x v="4"/>
    <s v="# of HP sessions at HH level"/>
    <m/>
    <n v="585"/>
    <s v="completed"/>
    <s v="Chittagong"/>
    <s v="Cox's Bazar"/>
    <x v="1"/>
    <s v="Whykong"/>
    <s v="Camp 22"/>
    <x v="8"/>
    <d v="2023-02-01T00:00:00"/>
    <x v="0"/>
    <m/>
    <m/>
    <m/>
    <m/>
    <m/>
    <s v="Md. Azhari Mukul"/>
    <n v="1757266614"/>
    <s v="azhari@dskbangladesh.org"/>
    <s v="UNICEF-DSK"/>
  </r>
  <r>
    <n v="5874"/>
    <s v="UNICEF"/>
    <s v="DSK"/>
    <s v="UNICEF"/>
    <s v="WASH"/>
    <x v="2"/>
    <x v="38"/>
    <s v="# of HP sessions at institution level"/>
    <m/>
    <n v="20"/>
    <s v="completed"/>
    <s v="Chittagong"/>
    <s v="Cox's Bazar"/>
    <x v="1"/>
    <s v="Whykong"/>
    <s v="Camp 22"/>
    <x v="8"/>
    <d v="2023-02-01T00:00:00"/>
    <x v="0"/>
    <m/>
    <m/>
    <m/>
    <m/>
    <m/>
    <s v="Md. Azhari Mukul"/>
    <n v="1757266614"/>
    <s v="azhari@dskbangladesh.org"/>
    <s v="UNICEF-DSK"/>
  </r>
  <r>
    <n v="5875"/>
    <s v="UNICEF"/>
    <s v="DSK"/>
    <s v="UNICEF"/>
    <s v="WASH"/>
    <x v="2"/>
    <x v="19"/>
    <s v="# of estimated persons reached by mass-media campaign"/>
    <m/>
    <n v="2"/>
    <s v="completed"/>
    <s v="Chittagong"/>
    <s v="Cox's Bazar"/>
    <x v="1"/>
    <s v="Whykong"/>
    <s v="Camp 22"/>
    <x v="8"/>
    <d v="2023-02-01T00:00:00"/>
    <x v="0"/>
    <m/>
    <m/>
    <m/>
    <m/>
    <m/>
    <s v="Md. Azhari Mukul"/>
    <n v="1757266614"/>
    <s v="azhari@dskbangladesh.org"/>
    <s v="UNICEF-DSK"/>
  </r>
  <r>
    <n v="5876"/>
    <s v="UNICEF"/>
    <s v="DSK"/>
    <s v="UNICEF"/>
    <s v="WASH"/>
    <x v="2"/>
    <x v="33"/>
    <s v="# of facilities"/>
    <m/>
    <n v="1583"/>
    <s v="completed"/>
    <s v="Chittagong"/>
    <s v="Cox's Bazar"/>
    <x v="1"/>
    <s v="Whykong"/>
    <s v="Camp 22"/>
    <x v="8"/>
    <d v="2023-02-01T00:00:00"/>
    <x v="0"/>
    <m/>
    <m/>
    <m/>
    <m/>
    <m/>
    <s v="Md. Azhari Mukul"/>
    <n v="1757266614"/>
    <s v="azhari@dskbangladesh.org"/>
    <s v="UNICEF-DSK"/>
  </r>
  <r>
    <n v="5877"/>
    <s v="UNICEF"/>
    <s v="DSK"/>
    <s v="UNICEF"/>
    <s v="WASH"/>
    <x v="3"/>
    <x v="36"/>
    <s v="# of plant"/>
    <m/>
    <n v="1"/>
    <s v="completed"/>
    <s v="Chittagong"/>
    <s v="Cox's Bazar"/>
    <x v="1"/>
    <s v="Whykong"/>
    <s v="Camp 22"/>
    <x v="8"/>
    <d v="2023-02-01T00:00:00"/>
    <x v="0"/>
    <m/>
    <m/>
    <m/>
    <m/>
    <m/>
    <s v="Md. Azhari Mukul"/>
    <n v="1757266614"/>
    <s v="azhari@dskbangladesh.org"/>
    <s v="UNICEF-DSK"/>
  </r>
  <r>
    <n v="5878"/>
    <s v="BRAC"/>
    <s v="BRAC"/>
    <s v="DFAT"/>
    <s v="WASH"/>
    <x v="0"/>
    <x v="12"/>
    <s v="# of water network"/>
    <m/>
    <n v="3"/>
    <s v="completed"/>
    <s v="Chittagong"/>
    <s v="Cox's Bazar"/>
    <x v="1"/>
    <s v="Nhilla"/>
    <s v="Camp 25"/>
    <x v="0"/>
    <d v="2022-12-01T00:00:00"/>
    <x v="0"/>
    <m/>
    <m/>
    <m/>
    <m/>
    <m/>
    <s v="Abu Bakar Siddik"/>
    <n v="1982377016"/>
    <s v="absbd84@gmail.com"/>
    <s v="BRAC"/>
  </r>
  <r>
    <n v="5879"/>
    <s v="BRAC"/>
    <s v="BRAC"/>
    <s v="DFAT"/>
    <s v="WASH"/>
    <x v="1"/>
    <x v="1"/>
    <s v="# of door "/>
    <m/>
    <n v="44"/>
    <s v="completed"/>
    <s v="Chittagong"/>
    <s v="Cox's Bazar"/>
    <x v="1"/>
    <s v="Nhilla"/>
    <s v="Camp 25"/>
    <x v="0"/>
    <d v="2022-12-01T00:00:00"/>
    <x v="0"/>
    <m/>
    <m/>
    <m/>
    <m/>
    <m/>
    <s v="Abu Bakar Siddik"/>
    <n v="1982377016"/>
    <s v="absbd84@gmail.com"/>
    <s v="BRAC"/>
  </r>
  <r>
    <n v="5880"/>
    <s v="BRAC"/>
    <s v="BRAC"/>
    <s v="DFAT"/>
    <s v="WASH"/>
    <x v="1"/>
    <x v="8"/>
    <s v="# of FSM Site"/>
    <m/>
    <n v="1"/>
    <s v="completed"/>
    <s v="Chittagong"/>
    <s v="Cox's Bazar"/>
    <x v="1"/>
    <s v="Nhilla"/>
    <s v="Camp 25"/>
    <x v="0"/>
    <d v="2022-12-01T00:00:00"/>
    <x v="0"/>
    <m/>
    <m/>
    <m/>
    <m/>
    <m/>
    <s v="Abu Bakar Siddik"/>
    <n v="1982377016"/>
    <s v="absbd84@gmail.com"/>
    <s v="BRAC"/>
  </r>
  <r>
    <n v="5881"/>
    <s v="BRAC"/>
    <s v="BRAC"/>
    <s v="DFAT"/>
    <s v="WASH"/>
    <x v="1"/>
    <x v="39"/>
    <s v="# of FSM Site"/>
    <m/>
    <n v="1"/>
    <s v="completed"/>
    <s v="Chittagong"/>
    <s v="Cox's Bazar"/>
    <x v="1"/>
    <s v="Nhilla"/>
    <s v="Camp 25"/>
    <x v="0"/>
    <d v="2022-12-01T00:00:00"/>
    <x v="0"/>
    <m/>
    <m/>
    <m/>
    <m/>
    <m/>
    <s v="Abu Bakar Siddik"/>
    <n v="1982377016"/>
    <s v="absbd84@gmail.com"/>
    <s v="BRAC"/>
  </r>
  <r>
    <n v="5882"/>
    <s v="BRAC"/>
    <s v="BRAC"/>
    <s v="DFAT"/>
    <s v="WASH"/>
    <x v="1"/>
    <x v="9"/>
    <s v="# of door"/>
    <m/>
    <n v="78"/>
    <s v="completed"/>
    <s v="Chittagong"/>
    <s v="Cox's Bazar"/>
    <x v="1"/>
    <s v="Nhilla"/>
    <s v="Camp 25"/>
    <x v="0"/>
    <d v="2022-12-01T00:00:00"/>
    <x v="0"/>
    <m/>
    <m/>
    <m/>
    <m/>
    <m/>
    <s v="Abu Bakar Siddik"/>
    <n v="1982377016"/>
    <s v="absbd84@gmail.com"/>
    <s v="BRAC"/>
  </r>
  <r>
    <n v="5883"/>
    <s v="BRAC"/>
    <s v="BRAC"/>
    <s v="DFAT"/>
    <s v="WASH"/>
    <x v="2"/>
    <x v="4"/>
    <s v="# of HP sessions at HH level"/>
    <m/>
    <n v="643"/>
    <s v="completed"/>
    <s v="Chittagong"/>
    <s v="Cox's Bazar"/>
    <x v="1"/>
    <s v="Nhilla"/>
    <s v="Camp 25"/>
    <x v="0"/>
    <d v="2022-12-01T00:00:00"/>
    <x v="0"/>
    <m/>
    <m/>
    <m/>
    <m/>
    <m/>
    <s v="Abu Bakar Siddik"/>
    <n v="1982377016"/>
    <s v="absbd84@gmail.com"/>
    <s v="BRAC"/>
  </r>
  <r>
    <n v="5884"/>
    <s v="BRAC"/>
    <s v="BRAC"/>
    <s v="DFAT"/>
    <s v="WASH"/>
    <x v="2"/>
    <x v="19"/>
    <s v="# of estimated persons reached by mass-media campaign"/>
    <m/>
    <n v="1"/>
    <s v="completed"/>
    <s v="Chittagong"/>
    <s v="Cox's Bazar"/>
    <x v="1"/>
    <s v="Nhilla"/>
    <s v="Camp 25"/>
    <x v="0"/>
    <d v="2022-12-01T00:00:00"/>
    <x v="0"/>
    <m/>
    <m/>
    <m/>
    <m/>
    <m/>
    <s v="Abu Bakar Siddik"/>
    <n v="1982377016"/>
    <s v="absbd84@gmail.com"/>
    <s v="BRAC"/>
  </r>
  <r>
    <n v="5885"/>
    <s v="BRAC"/>
    <s v="BRAC"/>
    <s v="DFAT"/>
    <s v="WASH"/>
    <x v="2"/>
    <x v="20"/>
    <s v="# of household"/>
    <m/>
    <n v="467"/>
    <s v="completed"/>
    <s v="Chittagong"/>
    <s v="Cox's Bazar"/>
    <x v="1"/>
    <s v="Nhilla"/>
    <s v="Camp 25"/>
    <x v="0"/>
    <d v="2022-12-01T00:00:00"/>
    <x v="0"/>
    <m/>
    <m/>
    <m/>
    <m/>
    <m/>
    <s v="Abu Bakar Siddik"/>
    <n v="1982377016"/>
    <s v="absbd84@gmail.com"/>
    <s v="BRAC"/>
  </r>
  <r>
    <n v="5886"/>
    <s v="BRAC"/>
    <s v="BRAC"/>
    <s v="DFAT"/>
    <s v="WASH"/>
    <x v="3"/>
    <x v="7"/>
    <s v="N/A"/>
    <m/>
    <n v="15230"/>
    <s v="completed"/>
    <s v="Chittagong"/>
    <s v="Cox's Bazar"/>
    <x v="1"/>
    <s v="Nhilla"/>
    <s v="Camp 26"/>
    <x v="0"/>
    <d v="2022-12-01T00:00:00"/>
    <x v="0"/>
    <m/>
    <m/>
    <m/>
    <m/>
    <s v="15230 feet drainage cleaned through conduction  of cleaning campaign"/>
    <s v="Abu Bakar Siddik"/>
    <n v="1852377016"/>
    <s v="absbd84@gmail.com"/>
    <s v="BRAC"/>
  </r>
  <r>
    <n v="5887"/>
    <s v="OXFAM"/>
    <s v="DSK"/>
    <s v="OXFAM"/>
    <s v="WASH"/>
    <x v="1"/>
    <x v="1"/>
    <s v="# of door "/>
    <m/>
    <n v="29"/>
    <s v="completed"/>
    <s v="Chittagong"/>
    <s v="Cox's Bazar"/>
    <x v="1"/>
    <s v="Whykong"/>
    <s v="Camp 22"/>
    <x v="8"/>
    <d v="2023-03-01T00:00:00"/>
    <x v="0"/>
    <m/>
    <m/>
    <m/>
    <m/>
    <m/>
    <s v="Md. Azhari Mukul"/>
    <n v="1757266614"/>
    <s v="azhari@dskbangladesh.org"/>
    <s v="OXFAM-DSK"/>
  </r>
  <r>
    <n v="5888"/>
    <s v="OXFAM"/>
    <s v="DSK"/>
    <s v="OXFAM"/>
    <s v="WASH"/>
    <x v="1"/>
    <x v="9"/>
    <s v="# of door"/>
    <m/>
    <n v="76"/>
    <s v="completed"/>
    <s v="Chittagong"/>
    <s v="Cox's Bazar"/>
    <x v="1"/>
    <s v="Whykong"/>
    <s v="Camp 22"/>
    <x v="8"/>
    <d v="2023-03-01T00:00:00"/>
    <x v="0"/>
    <m/>
    <m/>
    <m/>
    <m/>
    <m/>
    <s v="Md. Azhari Mukul"/>
    <n v="1757266614"/>
    <s v="azhari@dskbangladesh.org"/>
    <s v="OXFAM-DSK"/>
  </r>
  <r>
    <n v="5889"/>
    <s v="OXFAM"/>
    <s v="DSK"/>
    <s v="OXFAM"/>
    <s v="WASH"/>
    <x v="1"/>
    <x v="3"/>
    <s v="# of door"/>
    <m/>
    <n v="136"/>
    <s v="completed"/>
    <s v="Chittagong"/>
    <s v="Cox's Bazar"/>
    <x v="1"/>
    <s v="Whykong"/>
    <s v="Camp 22"/>
    <x v="8"/>
    <d v="2023-03-01T00:00:00"/>
    <x v="0"/>
    <m/>
    <m/>
    <m/>
    <m/>
    <m/>
    <s v="Md. Azhari Mukul"/>
    <n v="1757266614"/>
    <s v="azhari@dskbangladesh.org"/>
    <s v="OXFAM-DSK"/>
  </r>
  <r>
    <n v="5890"/>
    <s v="OXFAM"/>
    <s v="DSK"/>
    <s v="OXFAM"/>
    <s v="WASH"/>
    <x v="2"/>
    <x v="10"/>
    <s v="# of HP sessions at community level"/>
    <m/>
    <n v="18"/>
    <s v="completed"/>
    <s v="Chittagong"/>
    <s v="Cox's Bazar"/>
    <x v="1"/>
    <s v="Whykong"/>
    <s v="Camp 22"/>
    <x v="8"/>
    <d v="2023-03-01T00:00:00"/>
    <x v="0"/>
    <m/>
    <m/>
    <m/>
    <m/>
    <m/>
    <s v="Md. Azhari Mukul"/>
    <n v="1757266614"/>
    <s v="azhari@dskbangladesh.org"/>
    <s v="OXFAM-DSK"/>
  </r>
  <r>
    <n v="5891"/>
    <s v="OXFAM"/>
    <s v="DSK"/>
    <s v="OXFAM"/>
    <s v="WASH"/>
    <x v="2"/>
    <x v="4"/>
    <s v="# of HP sessions at HH level"/>
    <m/>
    <n v="155"/>
    <s v="completed"/>
    <s v="Chittagong"/>
    <s v="Cox's Bazar"/>
    <x v="1"/>
    <s v="Whykong"/>
    <s v="Camp 22"/>
    <x v="8"/>
    <d v="2023-03-01T00:00:00"/>
    <x v="0"/>
    <m/>
    <m/>
    <m/>
    <m/>
    <m/>
    <s v="Md. Azhari Mukul"/>
    <n v="1757266614"/>
    <s v="azhari@dskbangladesh.org"/>
    <s v="OXFAM-DSK"/>
  </r>
  <r>
    <n v="5892"/>
    <s v="OXFAM"/>
    <s v="DSK"/>
    <s v="OXFAM"/>
    <s v="WASH"/>
    <x v="2"/>
    <x v="38"/>
    <s v="# of HP sessions at institution level"/>
    <m/>
    <n v="5"/>
    <s v="completed"/>
    <s v="Chittagong"/>
    <s v="Cox's Bazar"/>
    <x v="1"/>
    <s v="Whykong"/>
    <s v="Camp 22"/>
    <x v="8"/>
    <d v="2023-03-01T00:00:00"/>
    <x v="0"/>
    <m/>
    <m/>
    <m/>
    <m/>
    <m/>
    <s v="Md. Azhari Mukul"/>
    <n v="1757266614"/>
    <s v="azhari@dskbangladesh.org"/>
    <s v="OXFAM-DSK"/>
  </r>
  <r>
    <n v="5893"/>
    <s v="OXFAM"/>
    <s v="DSK"/>
    <s v="OXFAM"/>
    <s v="WASH"/>
    <x v="2"/>
    <x v="19"/>
    <s v="# of estimated persons reached by mass-media campaign"/>
    <m/>
    <n v="2"/>
    <s v="completed"/>
    <s v="Chittagong"/>
    <s v="Cox's Bazar"/>
    <x v="1"/>
    <s v="Whykong"/>
    <s v="Camp 22"/>
    <x v="8"/>
    <d v="2023-03-01T00:00:00"/>
    <x v="0"/>
    <m/>
    <m/>
    <m/>
    <m/>
    <m/>
    <s v="Md. Azhari Mukul"/>
    <n v="1757266614"/>
    <s v="azhari@dskbangladesh.org"/>
    <s v="OXFAM-DSK"/>
  </r>
  <r>
    <n v="5894"/>
    <s v="OXFAM"/>
    <s v="DSK"/>
    <s v="OXFAM"/>
    <s v="WASH"/>
    <x v="2"/>
    <x v="33"/>
    <s v="# of facilities"/>
    <m/>
    <n v="680"/>
    <s v="completed"/>
    <s v="Chittagong"/>
    <s v="Cox's Bazar"/>
    <x v="1"/>
    <s v="Whykong"/>
    <s v="Camp 22"/>
    <x v="8"/>
    <d v="2023-03-01T00:00:00"/>
    <x v="0"/>
    <m/>
    <m/>
    <m/>
    <m/>
    <m/>
    <s v="Md. Azhari Mukul"/>
    <n v="1757266614"/>
    <s v="azhari@dskbangladesh.org"/>
    <s v="OXFAM-DSK"/>
  </r>
  <r>
    <n v="5895"/>
    <s v="IOM"/>
    <s v="DSK"/>
    <s v="IOM"/>
    <s v="WASH"/>
    <x v="0"/>
    <x v="12"/>
    <s v="# of water network"/>
    <m/>
    <n v="1"/>
    <s v="completed"/>
    <s v="Chittagong"/>
    <s v="Cox's Bazar"/>
    <x v="1"/>
    <s v="Nhilla"/>
    <s v="Camp 24"/>
    <x v="8"/>
    <d v="2023-01-01T00:00:00"/>
    <x v="0"/>
    <m/>
    <m/>
    <m/>
    <m/>
    <m/>
    <s v="Prodip Kumar Roy"/>
    <n v="1718880174"/>
    <s v="prodip@dskbangladesh.org"/>
    <s v="IOM-DSK"/>
  </r>
  <r>
    <n v="5896"/>
    <s v="IOM"/>
    <s v="DSK"/>
    <s v="IOM"/>
    <s v="WASH"/>
    <x v="1"/>
    <x v="1"/>
    <s v="# of door "/>
    <m/>
    <n v="9"/>
    <s v="completed"/>
    <s v="Chittagong"/>
    <s v="Cox's Bazar"/>
    <x v="1"/>
    <s v="Nhilla"/>
    <s v="Camp 24"/>
    <x v="8"/>
    <d v="2023-01-01T00:00:00"/>
    <x v="0"/>
    <m/>
    <m/>
    <m/>
    <m/>
    <m/>
    <s v="Prodip Kumar Roy"/>
    <n v="1718880174"/>
    <s v="prodip@dskbangladesh.org"/>
    <s v="IOM-DSK"/>
  </r>
  <r>
    <n v="5897"/>
    <s v="IOM"/>
    <s v="DSK"/>
    <s v="IOM"/>
    <s v="WASH"/>
    <x v="1"/>
    <x v="8"/>
    <s v="# of FSM Site"/>
    <m/>
    <n v="2"/>
    <s v="completed"/>
    <s v="Chittagong"/>
    <s v="Cox's Bazar"/>
    <x v="1"/>
    <s v="Nhilla"/>
    <s v="Camp 24"/>
    <x v="8"/>
    <d v="2023-01-01T00:00:00"/>
    <x v="0"/>
    <m/>
    <m/>
    <m/>
    <m/>
    <m/>
    <s v="Prodip Kumar Roy"/>
    <n v="1718880174"/>
    <s v="prodip@dskbangladesh.org"/>
    <s v="IOM-DSK"/>
  </r>
  <r>
    <n v="5898"/>
    <s v="IOM"/>
    <s v="DSK"/>
    <s v="IOM"/>
    <s v="WASH"/>
    <x v="1"/>
    <x v="9"/>
    <s v="# of door"/>
    <m/>
    <n v="65"/>
    <s v="completed"/>
    <s v="Chittagong"/>
    <s v="Cox's Bazar"/>
    <x v="1"/>
    <s v="Nhilla"/>
    <s v="Camp 24"/>
    <x v="8"/>
    <d v="2023-01-01T00:00:00"/>
    <x v="0"/>
    <m/>
    <m/>
    <m/>
    <m/>
    <m/>
    <s v="Prodip Kumar Roy"/>
    <n v="1718880174"/>
    <s v="prodip@dskbangladesh.org"/>
    <s v="IOM-DSK"/>
  </r>
  <r>
    <n v="5899"/>
    <s v="IOM"/>
    <s v="DSK"/>
    <s v="IOM"/>
    <s v="WASH"/>
    <x v="1"/>
    <x v="3"/>
    <s v="# of door"/>
    <m/>
    <n v="623"/>
    <s v="completed"/>
    <s v="Chittagong"/>
    <s v="Cox's Bazar"/>
    <x v="1"/>
    <s v="Nhilla"/>
    <s v="Camp 24"/>
    <x v="8"/>
    <d v="2023-01-01T00:00:00"/>
    <x v="0"/>
    <m/>
    <m/>
    <m/>
    <m/>
    <m/>
    <s v="Prodip Kumar Roy"/>
    <n v="1718880174"/>
    <s v="prodip@dskbangladesh.org"/>
    <s v="IOM-DSK"/>
  </r>
  <r>
    <n v="5900"/>
    <s v="IOM"/>
    <s v="DSK"/>
    <s v="IOM"/>
    <s v="WASH"/>
    <x v="2"/>
    <x v="20"/>
    <s v="# of household"/>
    <m/>
    <n v="5474"/>
    <s v="completed"/>
    <s v="Chittagong"/>
    <s v="Cox's Bazar"/>
    <x v="1"/>
    <s v="Nhilla"/>
    <s v="Camp 24"/>
    <x v="8"/>
    <d v="2023-01-01T00:00:00"/>
    <x v="0"/>
    <m/>
    <m/>
    <m/>
    <m/>
    <m/>
    <s v="Prodip Kumar Roy"/>
    <n v="1718880174"/>
    <s v="prodip@dskbangladesh.org"/>
    <s v="IOM-DSK"/>
  </r>
  <r>
    <n v="5901"/>
    <s v="IOM"/>
    <s v="DSK"/>
    <s v="IOM"/>
    <s v="WASH"/>
    <x v="3"/>
    <x v="5"/>
    <s v="# of campaign per camp "/>
    <m/>
    <n v="1"/>
    <s v="completed"/>
    <s v="Chittagong"/>
    <s v="Cox's Bazar"/>
    <x v="1"/>
    <s v="Nhilla"/>
    <s v="Camp 24"/>
    <x v="8"/>
    <d v="2023-01-01T00:00:00"/>
    <x v="0"/>
    <m/>
    <m/>
    <m/>
    <m/>
    <m/>
    <s v="Prodip Kumar Roy"/>
    <n v="1718880174"/>
    <s v="prodip@dskbangladesh.org"/>
    <s v="IOM-DSK"/>
  </r>
  <r>
    <n v="5902"/>
    <s v="IOM"/>
    <s v="DSK"/>
    <s v="IOM"/>
    <s v="WASH"/>
    <x v="3"/>
    <x v="36"/>
    <s v="# of plant"/>
    <m/>
    <n v="2"/>
    <s v="completed"/>
    <s v="Chittagong"/>
    <s v="Cox's Bazar"/>
    <x v="1"/>
    <s v="Nhilla"/>
    <s v="Camp 24"/>
    <x v="8"/>
    <d v="2023-01-01T00:00:00"/>
    <x v="0"/>
    <m/>
    <m/>
    <m/>
    <m/>
    <m/>
    <s v="Prodip Kumar Roy"/>
    <n v="1718880174"/>
    <s v="prodip@dskbangladesh.org"/>
    <s v="IOM-DSK"/>
  </r>
  <r>
    <n v="5903"/>
    <s v="IOM"/>
    <s v="DSK"/>
    <s v="IOM"/>
    <s v="WASH"/>
    <x v="1"/>
    <x v="1"/>
    <s v="# of door "/>
    <m/>
    <n v="12"/>
    <s v="completed"/>
    <s v="Chittagong"/>
    <s v="Cox's Bazar"/>
    <x v="1"/>
    <s v="Nhilla"/>
    <s v="Camp 25"/>
    <x v="8"/>
    <d v="2023-01-01T00:00:00"/>
    <x v="0"/>
    <m/>
    <m/>
    <m/>
    <m/>
    <m/>
    <s v="Prodip Kumar Roy"/>
    <n v="1718880175"/>
    <s v="prodip@dskbangladesh.org"/>
    <s v="IOM-DSK"/>
  </r>
  <r>
    <n v="5904"/>
    <s v="IOM"/>
    <s v="DSK"/>
    <s v="IOM"/>
    <s v="WASH"/>
    <x v="1"/>
    <x v="9"/>
    <s v="# of door"/>
    <m/>
    <n v="53"/>
    <s v="completed"/>
    <s v="Chittagong"/>
    <s v="Cox's Bazar"/>
    <x v="1"/>
    <s v="Nhilla"/>
    <s v="Camp 25"/>
    <x v="8"/>
    <d v="2023-01-01T00:00:00"/>
    <x v="0"/>
    <m/>
    <m/>
    <m/>
    <m/>
    <m/>
    <s v="Prodip Kumar Roy"/>
    <n v="1718880175"/>
    <s v="prodip@dskbangladesh.org"/>
    <s v="IOM-DSK"/>
  </r>
  <r>
    <n v="5905"/>
    <s v="IOM"/>
    <s v="DSK"/>
    <s v="IOM"/>
    <s v="WASH"/>
    <x v="1"/>
    <x v="3"/>
    <s v="# of door"/>
    <m/>
    <n v="94"/>
    <s v="completed"/>
    <s v="Chittagong"/>
    <s v="Cox's Bazar"/>
    <x v="1"/>
    <s v="Nhilla"/>
    <s v="Camp 25"/>
    <x v="8"/>
    <d v="2023-01-01T00:00:00"/>
    <x v="0"/>
    <m/>
    <m/>
    <m/>
    <m/>
    <m/>
    <s v="Prodip Kumar Roy"/>
    <n v="1718880175"/>
    <s v="prodip@dskbangladesh.org"/>
    <s v="IOM-DSK"/>
  </r>
  <r>
    <n v="5906"/>
    <s v="IOM"/>
    <s v="DSK"/>
    <s v="IOM"/>
    <s v="WASH"/>
    <x v="2"/>
    <x v="20"/>
    <s v="# of household"/>
    <m/>
    <n v="1791"/>
    <s v="completed"/>
    <s v="Chittagong"/>
    <s v="Cox's Bazar"/>
    <x v="1"/>
    <s v="Nhilla"/>
    <s v="Camp 25"/>
    <x v="8"/>
    <d v="2023-01-01T00:00:00"/>
    <x v="0"/>
    <m/>
    <m/>
    <m/>
    <m/>
    <m/>
    <s v="Prodip Kumar Roy"/>
    <n v="1718880175"/>
    <s v="prodip@dskbangladesh.org"/>
    <s v="IOM-DSK"/>
  </r>
  <r>
    <n v="5907"/>
    <s v="IOM"/>
    <s v="DSK"/>
    <s v="IOM"/>
    <s v="WASH"/>
    <x v="3"/>
    <x v="5"/>
    <s v="# of campaign per camp "/>
    <m/>
    <n v="1"/>
    <s v="completed"/>
    <s v="Chittagong"/>
    <s v="Cox's Bazar"/>
    <x v="1"/>
    <s v="Nhilla"/>
    <s v="Camp 25"/>
    <x v="8"/>
    <d v="2023-01-01T00:00:00"/>
    <x v="0"/>
    <m/>
    <m/>
    <m/>
    <m/>
    <m/>
    <s v="Prodip Kumar Roy"/>
    <n v="1718880175"/>
    <s v="prodip@dskbangladesh.org"/>
    <s v="IOM-DSK"/>
  </r>
  <r>
    <n v="5908"/>
    <s v="UNHCR"/>
    <s v="NGOF"/>
    <s v="UNHCR"/>
    <s v="WASH"/>
    <x v="0"/>
    <x v="12"/>
    <s v="# of water network"/>
    <m/>
    <n v="4"/>
    <s v="completed"/>
    <s v="Chittagong"/>
    <s v="Cox's Bazar"/>
    <x v="1"/>
    <s v="Nhilla"/>
    <s v="Camp 26"/>
    <x v="8"/>
    <d v="2022-12-01T00:00:00"/>
    <x v="0"/>
    <m/>
    <m/>
    <m/>
    <m/>
    <m/>
    <s v="Ataur Rahman"/>
    <n v="1712029554"/>
    <s v="ngoforum.coxsbazar@gmail.com"/>
    <s v="UNHCR-NGOF"/>
  </r>
  <r>
    <n v="5909"/>
    <s v="UNHCR"/>
    <s v="NGOF"/>
    <s v="UNHCR"/>
    <s v="WASH"/>
    <x v="1"/>
    <x v="23"/>
    <s v="# of door "/>
    <m/>
    <n v="2"/>
    <s v="completed"/>
    <s v="Chittagong"/>
    <s v="Cox's Bazar"/>
    <x v="1"/>
    <s v="Nhilla"/>
    <s v="Camp 26"/>
    <x v="8"/>
    <d v="2022-12-01T00:00:00"/>
    <x v="0"/>
    <m/>
    <m/>
    <m/>
    <m/>
    <m/>
    <s v="Ataur Rahman"/>
    <n v="1712029554"/>
    <s v="ngoforum.coxsbazar@gmail.com"/>
    <s v="UNHCR-NGOF"/>
  </r>
  <r>
    <n v="5910"/>
    <s v="UNHCR"/>
    <s v="NGOF"/>
    <s v="UNHCR"/>
    <s v="WASH"/>
    <x v="1"/>
    <x v="1"/>
    <s v="# of door "/>
    <m/>
    <n v="203"/>
    <s v="completed"/>
    <s v="Chittagong"/>
    <s v="Cox's Bazar"/>
    <x v="1"/>
    <s v="Nhilla"/>
    <s v="Camp 26"/>
    <x v="8"/>
    <d v="2022-12-01T00:00:00"/>
    <x v="0"/>
    <m/>
    <m/>
    <m/>
    <m/>
    <m/>
    <s v="Ataur Rahman"/>
    <n v="1712029554"/>
    <s v="ngoforum.coxsbazar@gmail.com"/>
    <s v="UNHCR-NGOF"/>
  </r>
  <r>
    <n v="5911"/>
    <s v="UNHCR"/>
    <s v="NGOF"/>
    <s v="UNHCR"/>
    <s v="WASH"/>
    <x v="1"/>
    <x v="8"/>
    <s v="# of FSM Site"/>
    <m/>
    <n v="3"/>
    <s v="completed"/>
    <s v="Chittagong"/>
    <s v="Cox's Bazar"/>
    <x v="1"/>
    <s v="Nhilla"/>
    <s v="Camp 26"/>
    <x v="8"/>
    <d v="2022-12-01T00:00:00"/>
    <x v="0"/>
    <m/>
    <m/>
    <m/>
    <m/>
    <m/>
    <s v="Ataur Rahman"/>
    <n v="1712029554"/>
    <s v="ngoforum.coxsbazar@gmail.com"/>
    <s v="UNHCR-NGOF"/>
  </r>
  <r>
    <n v="5912"/>
    <s v="UNHCR"/>
    <s v="NGOF"/>
    <s v="UNHCR"/>
    <s v="WASH"/>
    <x v="1"/>
    <x v="2"/>
    <s v="# of FSM Site"/>
    <m/>
    <n v="1"/>
    <s v="completed"/>
    <s v="Chittagong"/>
    <s v="Cox's Bazar"/>
    <x v="1"/>
    <s v="Nhilla"/>
    <s v="Camp 26"/>
    <x v="8"/>
    <d v="2022-12-01T00:00:00"/>
    <x v="0"/>
    <m/>
    <m/>
    <m/>
    <m/>
    <m/>
    <s v="Ataur Rahman"/>
    <n v="1712029554"/>
    <s v="ngoforum.coxsbazar@gmail.com"/>
    <s v="UNHCR-NGOF"/>
  </r>
  <r>
    <n v="5913"/>
    <s v="UNHCR"/>
    <s v="NGOF"/>
    <s v="UNHCR"/>
    <s v="WASH"/>
    <x v="1"/>
    <x v="9"/>
    <s v="# of door"/>
    <m/>
    <n v="513"/>
    <s v="completed"/>
    <s v="Chittagong"/>
    <s v="Cox's Bazar"/>
    <x v="1"/>
    <s v="Nhilla"/>
    <s v="Camp 26"/>
    <x v="8"/>
    <d v="2022-12-01T00:00:00"/>
    <x v="0"/>
    <m/>
    <m/>
    <m/>
    <m/>
    <m/>
    <s v="Ataur Rahman"/>
    <n v="1712029554"/>
    <s v="ngoforum.coxsbazar@gmail.com"/>
    <s v="UNHCR-NGOF"/>
  </r>
  <r>
    <n v="5914"/>
    <s v="UNHCR"/>
    <s v="NGOF"/>
    <s v="UNHCR"/>
    <s v="WASH"/>
    <x v="1"/>
    <x v="3"/>
    <s v="# of door"/>
    <m/>
    <n v="448"/>
    <s v="completed"/>
    <s v="Chittagong"/>
    <s v="Cox's Bazar"/>
    <x v="1"/>
    <s v="Nhilla"/>
    <s v="Camp 26"/>
    <x v="8"/>
    <d v="2022-12-01T00:00:00"/>
    <x v="0"/>
    <m/>
    <m/>
    <m/>
    <m/>
    <m/>
    <s v="Ataur Rahman"/>
    <n v="1712029554"/>
    <s v="ngoforum.coxsbazar@gmail.com"/>
    <s v="UNHCR-NGOF"/>
  </r>
  <r>
    <n v="5915"/>
    <s v="UNHCR"/>
    <s v="NGOF"/>
    <s v="UNHCR"/>
    <s v="WASH"/>
    <x v="2"/>
    <x v="10"/>
    <s v="# of HP sessions at community level"/>
    <m/>
    <n v="134"/>
    <s v="completed"/>
    <s v="Chittagong"/>
    <s v="Cox's Bazar"/>
    <x v="1"/>
    <s v="Nhilla"/>
    <s v="Camp 26"/>
    <x v="8"/>
    <d v="2022-12-01T00:00:00"/>
    <x v="0"/>
    <m/>
    <m/>
    <m/>
    <m/>
    <m/>
    <s v="Ataur Rahman"/>
    <n v="1712029554"/>
    <s v="ngoforum.coxsbazar@gmail.com"/>
    <s v="UNHCR-NGOF"/>
  </r>
  <r>
    <n v="5916"/>
    <s v="UNHCR"/>
    <s v="NGOF"/>
    <s v="UNHCR"/>
    <s v="WASH"/>
    <x v="2"/>
    <x v="4"/>
    <s v="# of HP sessions at HH level"/>
    <m/>
    <n v="6051"/>
    <s v="completed"/>
    <s v="Chittagong"/>
    <s v="Cox's Bazar"/>
    <x v="1"/>
    <s v="Nhilla"/>
    <s v="Camp 26"/>
    <x v="8"/>
    <d v="2022-12-01T00:00:00"/>
    <x v="0"/>
    <m/>
    <m/>
    <m/>
    <m/>
    <m/>
    <s v="Ataur Rahman"/>
    <n v="1712029554"/>
    <s v="ngoforum.coxsbazar@gmail.com"/>
    <s v="UNHCR-NGOF"/>
  </r>
  <r>
    <n v="5917"/>
    <s v="UNHCR"/>
    <s v="NGOF"/>
    <s v="UNHCR"/>
    <s v="WASH"/>
    <x v="2"/>
    <x v="38"/>
    <s v="# of HP sessions at institution level"/>
    <m/>
    <n v="8"/>
    <s v="completed"/>
    <s v="Chittagong"/>
    <s v="Cox's Bazar"/>
    <x v="1"/>
    <s v="Nhilla"/>
    <s v="Camp 26"/>
    <x v="8"/>
    <d v="2022-12-01T00:00:00"/>
    <x v="0"/>
    <m/>
    <m/>
    <m/>
    <m/>
    <m/>
    <s v="Ataur Rahman"/>
    <n v="1712029554"/>
    <s v="ngoforum.coxsbazar@gmail.com"/>
    <s v="UNHCR-NGOF"/>
  </r>
  <r>
    <n v="5918"/>
    <s v="UNHCR"/>
    <s v="NGOF"/>
    <s v="UNHCR"/>
    <s v="WASH"/>
    <x v="2"/>
    <x v="41"/>
    <s v="# of household"/>
    <m/>
    <n v="910"/>
    <s v="completed"/>
    <s v="Chittagong"/>
    <s v="Cox's Bazar"/>
    <x v="1"/>
    <s v="Nhilla"/>
    <s v="Camp 26"/>
    <x v="8"/>
    <d v="2022-12-01T00:00:00"/>
    <x v="0"/>
    <m/>
    <m/>
    <m/>
    <m/>
    <m/>
    <s v="Ataur Rahman"/>
    <n v="1712029554"/>
    <s v="ngoforum.coxsbazar@gmail.com"/>
    <s v="UNHCR-NGOF"/>
  </r>
  <r>
    <n v="5919"/>
    <s v="UNHCR"/>
    <s v="NGOF"/>
    <s v="UNHCR"/>
    <s v="WASH"/>
    <x v="2"/>
    <x v="33"/>
    <s v="# of facilities"/>
    <m/>
    <n v="1374"/>
    <s v="completed"/>
    <s v="Chittagong"/>
    <s v="Cox's Bazar"/>
    <x v="1"/>
    <s v="Nhilla"/>
    <s v="Camp 26"/>
    <x v="8"/>
    <d v="2022-12-01T00:00:00"/>
    <x v="0"/>
    <m/>
    <m/>
    <m/>
    <m/>
    <m/>
    <s v="Ataur Rahman"/>
    <n v="1712029554"/>
    <s v="ngoforum.coxsbazar@gmail.com"/>
    <s v="UNHCR-NGOF"/>
  </r>
  <r>
    <n v="5920"/>
    <s v="UNHCR"/>
    <s v="NGOF"/>
    <s v="UNHCR"/>
    <s v="WASH"/>
    <x v="3"/>
    <x v="36"/>
    <s v="# of plant"/>
    <m/>
    <n v="2"/>
    <s v="completed"/>
    <s v="Chittagong"/>
    <s v="Cox's Bazar"/>
    <x v="1"/>
    <s v="Nhilla"/>
    <s v="Camp 26"/>
    <x v="8"/>
    <d v="2022-12-01T00:00:00"/>
    <x v="0"/>
    <m/>
    <m/>
    <m/>
    <m/>
    <m/>
    <s v="Ataur Rahman"/>
    <n v="1712029554"/>
    <s v="ngoforum.coxsbazar@gmail.com"/>
    <s v="UNHCR-NGOF"/>
  </r>
  <r>
    <n v="5921"/>
    <s v="UNHCR"/>
    <s v="NGOF"/>
    <s v="UNHCR"/>
    <s v="WASH"/>
    <x v="0"/>
    <x v="12"/>
    <s v="# of water network"/>
    <m/>
    <n v="2"/>
    <s v="completed"/>
    <s v="Chittagong"/>
    <s v="Cox's Bazar"/>
    <x v="1"/>
    <s v="Nhilla"/>
    <s v="Camp 27"/>
    <x v="8"/>
    <d v="2022-12-01T00:00:00"/>
    <x v="0"/>
    <m/>
    <m/>
    <m/>
    <m/>
    <m/>
    <s v="Ataur Rahman"/>
    <n v="1712029554"/>
    <s v="ngoforum.coxsbazar@gmail.com"/>
    <s v="UNHCR-NGOF"/>
  </r>
  <r>
    <n v="5922"/>
    <s v="UNHCR"/>
    <s v="NGOF"/>
    <s v="UNHCR"/>
    <s v="WASH"/>
    <x v="1"/>
    <x v="8"/>
    <s v="# of FSM Site"/>
    <m/>
    <n v="2"/>
    <s v="completed"/>
    <s v="Chittagong"/>
    <s v="Cox's Bazar"/>
    <x v="1"/>
    <s v="Nhilla"/>
    <s v="Camp 27"/>
    <x v="8"/>
    <d v="2022-12-01T00:00:00"/>
    <x v="0"/>
    <m/>
    <m/>
    <m/>
    <m/>
    <m/>
    <s v="Ataur Rahman"/>
    <n v="1712029554"/>
    <s v="ngoforum.coxsbazar@gmail.com"/>
    <s v="UNHCR-NGOF"/>
  </r>
  <r>
    <n v="5923"/>
    <s v="UNHCR"/>
    <s v="NGOF"/>
    <s v="UNHCR"/>
    <s v="WASH"/>
    <x v="1"/>
    <x v="2"/>
    <s v="# of FSM Site"/>
    <m/>
    <n v="1"/>
    <s v="completed"/>
    <s v="Chittagong"/>
    <s v="Cox's Bazar"/>
    <x v="1"/>
    <s v="Nhilla"/>
    <s v="Camp 27"/>
    <x v="8"/>
    <d v="2022-12-01T00:00:00"/>
    <x v="0"/>
    <m/>
    <m/>
    <m/>
    <m/>
    <m/>
    <s v="Ataur Rahman"/>
    <n v="1712029554"/>
    <s v="ngoforum.coxsbazar@gmail.com"/>
    <s v="UNHCR-NGOF"/>
  </r>
  <r>
    <n v="5924"/>
    <s v="UNHCR"/>
    <s v="NGOF"/>
    <s v="UNHCR"/>
    <s v="WASH"/>
    <x v="1"/>
    <x v="15"/>
    <s v="# of door "/>
    <m/>
    <n v="4"/>
    <s v="completed"/>
    <s v="Chittagong"/>
    <s v="Cox's Bazar"/>
    <x v="1"/>
    <s v="Nhilla"/>
    <s v="Nayapara RC"/>
    <x v="8"/>
    <d v="2022-12-01T00:00:00"/>
    <x v="0"/>
    <m/>
    <m/>
    <m/>
    <m/>
    <m/>
    <s v="Ataur Rahman"/>
    <n v="1712029554"/>
    <s v="ngoforum.coxsbazar@gmail.com"/>
    <s v="UNHCR-NGOF"/>
  </r>
  <r>
    <n v="5925"/>
    <s v="UNHCR"/>
    <s v="NGOF"/>
    <s v="UNHCR"/>
    <s v="WASH"/>
    <x v="1"/>
    <x v="1"/>
    <s v="# of door "/>
    <m/>
    <n v="37"/>
    <s v="completed"/>
    <s v="Chittagong"/>
    <s v="Cox's Bazar"/>
    <x v="1"/>
    <s v="Nhilla"/>
    <s v="Nayapara RC"/>
    <x v="8"/>
    <d v="2022-12-01T00:00:00"/>
    <x v="0"/>
    <m/>
    <m/>
    <m/>
    <m/>
    <m/>
    <s v="Ataur Rahman"/>
    <n v="1712029554"/>
    <s v="ngoforum.coxsbazar@gmail.com"/>
    <s v="UNHCR-NGOF"/>
  </r>
  <r>
    <n v="5926"/>
    <s v="UNHCR"/>
    <s v="NGOF"/>
    <s v="UNHCR"/>
    <s v="WASH"/>
    <x v="1"/>
    <x v="8"/>
    <s v="# of FSM Site"/>
    <m/>
    <n v="1"/>
    <s v="completed"/>
    <s v="Chittagong"/>
    <s v="Cox's Bazar"/>
    <x v="1"/>
    <s v="Nhilla"/>
    <s v="Nayapara RC"/>
    <x v="8"/>
    <d v="2022-12-01T00:00:00"/>
    <x v="0"/>
    <m/>
    <m/>
    <m/>
    <m/>
    <m/>
    <s v="Ataur Rahman"/>
    <n v="1712029554"/>
    <s v="ngoforum.coxsbazar@gmail.com"/>
    <s v="UNHCR-NGOF"/>
  </r>
  <r>
    <n v="5927"/>
    <s v="UNHCR"/>
    <s v="NGOF"/>
    <s v="UNHCR"/>
    <s v="WASH"/>
    <x v="1"/>
    <x v="2"/>
    <s v="# of FSM Site"/>
    <m/>
    <n v="1"/>
    <s v="completed"/>
    <s v="Chittagong"/>
    <s v="Cox's Bazar"/>
    <x v="1"/>
    <s v="Nhilla"/>
    <s v="Nayapara RC"/>
    <x v="8"/>
    <d v="2022-12-01T00:00:00"/>
    <x v="0"/>
    <m/>
    <m/>
    <m/>
    <m/>
    <m/>
    <s v="Ataur Rahman"/>
    <n v="1712029554"/>
    <s v="ngoforum.coxsbazar@gmail.com"/>
    <s v="UNHCR-NGOF"/>
  </r>
  <r>
    <n v="5928"/>
    <s v="UNHCR"/>
    <s v="NGOF"/>
    <s v="UNHCR"/>
    <s v="WASH"/>
    <x v="1"/>
    <x v="9"/>
    <s v="# of door"/>
    <m/>
    <n v="194"/>
    <s v="completed"/>
    <s v="Chittagong"/>
    <s v="Cox's Bazar"/>
    <x v="1"/>
    <s v="Nhilla"/>
    <s v="Nayapara RC"/>
    <x v="8"/>
    <d v="2022-12-01T00:00:00"/>
    <x v="0"/>
    <m/>
    <m/>
    <m/>
    <m/>
    <m/>
    <s v="Ataur Rahman"/>
    <n v="1712029554"/>
    <s v="ngoforum.coxsbazar@gmail.com"/>
    <s v="UNHCR-NGOF"/>
  </r>
  <r>
    <n v="5929"/>
    <s v="UNHCR"/>
    <s v="NGOF"/>
    <s v="UNHCR"/>
    <s v="WASH"/>
    <x v="1"/>
    <x v="3"/>
    <s v="# of door"/>
    <m/>
    <n v="342"/>
    <s v="completed"/>
    <s v="Chittagong"/>
    <s v="Cox's Bazar"/>
    <x v="1"/>
    <s v="Nhilla"/>
    <s v="Nayapara RC"/>
    <x v="8"/>
    <d v="2022-12-01T00:00:00"/>
    <x v="0"/>
    <m/>
    <m/>
    <m/>
    <m/>
    <m/>
    <s v="Ataur Rahman"/>
    <n v="1712029554"/>
    <s v="ngoforum.coxsbazar@gmail.com"/>
    <s v="UNHCR-NGOF"/>
  </r>
  <r>
    <n v="5930"/>
    <s v="UNHCR"/>
    <s v="NGOF"/>
    <s v="UNHCR"/>
    <s v="WASH"/>
    <x v="2"/>
    <x v="10"/>
    <s v="# of HP sessions at community level"/>
    <m/>
    <n v="94"/>
    <s v="completed"/>
    <s v="Chittagong"/>
    <s v="Cox's Bazar"/>
    <x v="1"/>
    <s v="Nhilla"/>
    <s v="Nayapara RC"/>
    <x v="8"/>
    <d v="2022-12-01T00:00:00"/>
    <x v="0"/>
    <m/>
    <m/>
    <m/>
    <m/>
    <m/>
    <s v="Ataur Rahman"/>
    <n v="1712029554"/>
    <s v="ngoforum.coxsbazar@gmail.com"/>
    <s v="UNHCR-NGOF"/>
  </r>
  <r>
    <n v="5931"/>
    <s v="UNHCR"/>
    <s v="NGOF"/>
    <s v="UNHCR"/>
    <s v="WASH"/>
    <x v="2"/>
    <x v="4"/>
    <s v="# of HP sessions at HH level"/>
    <m/>
    <n v="2776"/>
    <s v="completed"/>
    <s v="Chittagong"/>
    <s v="Cox's Bazar"/>
    <x v="1"/>
    <s v="Nhilla"/>
    <s v="Nayapara RC"/>
    <x v="8"/>
    <d v="2022-12-01T00:00:00"/>
    <x v="0"/>
    <m/>
    <m/>
    <m/>
    <m/>
    <m/>
    <s v="Ataur Rahman"/>
    <n v="1712029554"/>
    <s v="ngoforum.coxsbazar@gmail.com"/>
    <s v="UNHCR-NGOF"/>
  </r>
  <r>
    <n v="5932"/>
    <s v="UNHCR"/>
    <s v="NGOF"/>
    <s v="UNHCR"/>
    <s v="WASH"/>
    <x v="2"/>
    <x v="38"/>
    <s v="# of HP sessions at institution level"/>
    <m/>
    <n v="7"/>
    <s v="completed"/>
    <s v="Chittagong"/>
    <s v="Cox's Bazar"/>
    <x v="1"/>
    <s v="Nhilla"/>
    <s v="Nayapara RC"/>
    <x v="8"/>
    <d v="2022-12-01T00:00:00"/>
    <x v="0"/>
    <m/>
    <m/>
    <m/>
    <m/>
    <m/>
    <s v="Ataur Rahman"/>
    <n v="1712029554"/>
    <s v="ngoforum.coxsbazar@gmail.com"/>
    <s v="UNHCR-NGOF"/>
  </r>
  <r>
    <n v="5933"/>
    <s v="UNHCR"/>
    <s v="NGOF"/>
    <s v="UNHCR"/>
    <s v="WASH"/>
    <x v="2"/>
    <x v="19"/>
    <s v="# of estimated persons reached by mass-media campaign"/>
    <m/>
    <n v="14"/>
    <s v="completed"/>
    <s v="Chittagong"/>
    <s v="Cox's Bazar"/>
    <x v="1"/>
    <s v="Nhilla"/>
    <s v="Nayapara RC"/>
    <x v="8"/>
    <d v="2022-12-01T00:00:00"/>
    <x v="0"/>
    <m/>
    <m/>
    <m/>
    <m/>
    <m/>
    <s v="Ataur Rahman"/>
    <n v="1712029554"/>
    <s v="ngoforum.coxsbazar@gmail.com"/>
    <s v="UNHCR-NGOF"/>
  </r>
  <r>
    <n v="5934"/>
    <s v="UNHCR"/>
    <s v="NGOF"/>
    <s v="UNHCR"/>
    <s v="WASH"/>
    <x v="2"/>
    <x v="41"/>
    <s v="# of household"/>
    <m/>
    <n v="723"/>
    <s v="completed"/>
    <s v="Chittagong"/>
    <s v="Cox's Bazar"/>
    <x v="1"/>
    <s v="Nhilla"/>
    <s v="Nayapara RC"/>
    <x v="8"/>
    <d v="2022-12-01T00:00:00"/>
    <x v="0"/>
    <m/>
    <m/>
    <m/>
    <m/>
    <m/>
    <s v="Ataur Rahman"/>
    <n v="1712029554"/>
    <s v="ngoforum.coxsbazar@gmail.com"/>
    <s v="UNHCR-NGOF"/>
  </r>
  <r>
    <n v="5935"/>
    <s v="UNHCR"/>
    <s v="NGOF"/>
    <s v="UNHCR"/>
    <s v="WASH"/>
    <x v="2"/>
    <x v="33"/>
    <s v="# of facilities"/>
    <m/>
    <n v="1098"/>
    <s v="completed"/>
    <s v="Chittagong"/>
    <s v="Cox's Bazar"/>
    <x v="1"/>
    <s v="Nhilla"/>
    <s v="Nayapara RC"/>
    <x v="8"/>
    <d v="2022-12-01T00:00:00"/>
    <x v="0"/>
    <m/>
    <m/>
    <m/>
    <m/>
    <m/>
    <s v="Ataur Rahman"/>
    <n v="1712029554"/>
    <s v="ngoforum.coxsbazar@gmail.com"/>
    <s v="UNHCR-NGOF"/>
  </r>
  <r>
    <n v="5936"/>
    <s v="UNHCR"/>
    <s v="NGOF"/>
    <s v="UNHCR"/>
    <s v="WASH"/>
    <x v="3"/>
    <x v="36"/>
    <s v="# of plant"/>
    <m/>
    <n v="1"/>
    <s v="completed"/>
    <s v="Chittagong"/>
    <s v="Cox's Bazar"/>
    <x v="1"/>
    <s v="Nhilla"/>
    <s v="Nayapara RC"/>
    <x v="8"/>
    <d v="2022-12-01T00:00:00"/>
    <x v="0"/>
    <m/>
    <m/>
    <m/>
    <m/>
    <m/>
    <s v="Ataur Rahman"/>
    <n v="1712029554"/>
    <s v="ngoforum.coxsbazar@gmail.com"/>
    <s v="UNHCR-NGOF"/>
  </r>
  <r>
    <n v="5937"/>
    <s v="UNHCR"/>
    <s v="BRAC"/>
    <s v="UNHCR"/>
    <s v="WASH"/>
    <x v="0"/>
    <x v="0"/>
    <s v="# of tube well"/>
    <m/>
    <n v="82"/>
    <s v="completed"/>
    <s v="Chittagong"/>
    <s v="Cox's Bazar"/>
    <x v="1"/>
    <s v="Whykong"/>
    <s v="Camp 21"/>
    <x v="8"/>
    <d v="2022-12-01T00:00:00"/>
    <x v="0"/>
    <m/>
    <m/>
    <m/>
    <m/>
    <m/>
    <s v="Md. Saifullahil-Azom"/>
    <n v="1847456121"/>
    <s v="saifullahil.azom@brac.net"/>
    <s v="UNHCR-BRAC"/>
  </r>
  <r>
    <n v="5938"/>
    <s v="UNHCR"/>
    <s v="BRAC"/>
    <s v="UNHCR"/>
    <s v="WASH"/>
    <x v="0"/>
    <x v="12"/>
    <s v="# of water network"/>
    <m/>
    <n v="9"/>
    <s v="completed"/>
    <s v="Chittagong"/>
    <s v="Cox's Bazar"/>
    <x v="1"/>
    <s v="Whykong"/>
    <s v="Camp 21"/>
    <x v="8"/>
    <d v="2022-12-01T00:00:00"/>
    <x v="0"/>
    <m/>
    <m/>
    <m/>
    <m/>
    <m/>
    <s v="Md. Saifullahil-Azom"/>
    <n v="1847456121"/>
    <s v="saifullahil.azom@brac.net"/>
    <s v="UNHCR-BRAC"/>
  </r>
  <r>
    <n v="5939"/>
    <s v="UNHCR"/>
    <s v="BRAC"/>
    <s v="UNHCR"/>
    <s v="WASH"/>
    <x v="1"/>
    <x v="1"/>
    <s v="# of door "/>
    <m/>
    <n v="33"/>
    <s v="completed"/>
    <s v="Chittagong"/>
    <s v="Cox's Bazar"/>
    <x v="1"/>
    <s v="Whykong"/>
    <s v="Camp 21"/>
    <x v="8"/>
    <d v="2022-12-01T00:00:00"/>
    <x v="0"/>
    <m/>
    <m/>
    <m/>
    <m/>
    <m/>
    <s v="Md. Saifullahil-Azom"/>
    <n v="1847456121"/>
    <s v="saifullahil.azom@brac.net"/>
    <s v="UNHCR-BRAC"/>
  </r>
  <r>
    <n v="5940"/>
    <s v="UNHCR"/>
    <s v="BRAC"/>
    <s v="UNHCR"/>
    <s v="WASH"/>
    <x v="1"/>
    <x v="8"/>
    <s v="# of FSM Site"/>
    <m/>
    <n v="3"/>
    <s v="completed"/>
    <s v="Chittagong"/>
    <s v="Cox's Bazar"/>
    <x v="1"/>
    <s v="Whykong"/>
    <s v="Camp 21"/>
    <x v="8"/>
    <d v="2022-12-01T00:00:00"/>
    <x v="0"/>
    <m/>
    <m/>
    <m/>
    <m/>
    <m/>
    <s v="Md. Saifullahil-Azom"/>
    <n v="1847456121"/>
    <s v="saifullahil.azom@brac.net"/>
    <s v="UNHCR-BRAC"/>
  </r>
  <r>
    <n v="5941"/>
    <s v="UNHCR"/>
    <s v="BRAC"/>
    <s v="UNHCR"/>
    <s v="WASH"/>
    <x v="1"/>
    <x v="2"/>
    <s v="# of FSM Site"/>
    <m/>
    <n v="1"/>
    <s v="completed"/>
    <s v="Chittagong"/>
    <s v="Cox's Bazar"/>
    <x v="1"/>
    <s v="Whykong"/>
    <s v="Camp 21"/>
    <x v="8"/>
    <d v="2022-12-01T00:00:00"/>
    <x v="0"/>
    <m/>
    <m/>
    <m/>
    <m/>
    <m/>
    <s v="Md. Saifullahil-Azom"/>
    <n v="1847456121"/>
    <s v="saifullahil.azom@brac.net"/>
    <s v="UNHCR-BRAC"/>
  </r>
  <r>
    <n v="5942"/>
    <s v="UNHCR"/>
    <s v="BRAC"/>
    <s v="UNHCR"/>
    <s v="WASH"/>
    <x v="1"/>
    <x v="18"/>
    <s v="# of door"/>
    <m/>
    <n v="1"/>
    <s v="completed"/>
    <s v="Chittagong"/>
    <s v="Cox's Bazar"/>
    <x v="1"/>
    <s v="Whykong"/>
    <s v="Camp 21"/>
    <x v="8"/>
    <d v="2022-12-01T00:00:00"/>
    <x v="0"/>
    <m/>
    <m/>
    <m/>
    <m/>
    <m/>
    <s v="Md. Saifullahil-Azom"/>
    <n v="1847456121"/>
    <s v="saifullahil.azom@brac.net"/>
    <s v="UNHCR-BRAC"/>
  </r>
  <r>
    <n v="5943"/>
    <s v="UNHCR"/>
    <s v="BRAC"/>
    <s v="UNHCR"/>
    <s v="WASH"/>
    <x v="1"/>
    <x v="9"/>
    <s v="# of door"/>
    <m/>
    <n v="102"/>
    <s v="completed"/>
    <s v="Chittagong"/>
    <s v="Cox's Bazar"/>
    <x v="1"/>
    <s v="Whykong"/>
    <s v="Camp 21"/>
    <x v="8"/>
    <d v="2022-12-01T00:00:00"/>
    <x v="0"/>
    <m/>
    <m/>
    <m/>
    <m/>
    <m/>
    <s v="Md. Saifullahil-Azom"/>
    <n v="1847456121"/>
    <s v="saifullahil.azom@brac.net"/>
    <s v="UNHCR-BRAC"/>
  </r>
  <r>
    <n v="5944"/>
    <s v="UNHCR"/>
    <s v="BRAC"/>
    <s v="UNHCR"/>
    <s v="WASH"/>
    <x v="1"/>
    <x v="3"/>
    <s v="# of door"/>
    <m/>
    <n v="212"/>
    <s v="completed"/>
    <s v="Chittagong"/>
    <s v="Cox's Bazar"/>
    <x v="1"/>
    <s v="Whykong"/>
    <s v="Camp 21"/>
    <x v="8"/>
    <d v="2022-12-01T00:00:00"/>
    <x v="0"/>
    <m/>
    <m/>
    <m/>
    <m/>
    <m/>
    <s v="Md. Saifullahil-Azom"/>
    <n v="1847456121"/>
    <s v="saifullahil.azom@brac.net"/>
    <s v="UNHCR-BRAC"/>
  </r>
  <r>
    <n v="5945"/>
    <s v="UNHCR"/>
    <s v="BRAC"/>
    <s v="UNHCR"/>
    <s v="WASH"/>
    <x v="2"/>
    <x v="10"/>
    <s v="# of HP sessions at community level"/>
    <m/>
    <n v="958"/>
    <s v="completed"/>
    <s v="Chittagong"/>
    <s v="Cox's Bazar"/>
    <x v="1"/>
    <s v="Whykong"/>
    <s v="Camp 21"/>
    <x v="8"/>
    <d v="2022-12-01T00:00:00"/>
    <x v="0"/>
    <m/>
    <m/>
    <m/>
    <m/>
    <m/>
    <s v="Md. Saifullahil-Azom"/>
    <n v="1847456121"/>
    <s v="saifullahil.azom@brac.net"/>
    <s v="UNHCR-BRAC"/>
  </r>
  <r>
    <n v="5946"/>
    <s v="UNHCR"/>
    <s v="BRAC"/>
    <s v="UNHCR"/>
    <s v="WASH"/>
    <x v="2"/>
    <x v="4"/>
    <s v="# of HP sessions at HH level"/>
    <m/>
    <n v="2427"/>
    <s v="completed"/>
    <s v="Chittagong"/>
    <s v="Cox's Bazar"/>
    <x v="1"/>
    <s v="Whykong"/>
    <s v="Camp 21"/>
    <x v="8"/>
    <d v="2022-12-01T00:00:00"/>
    <x v="0"/>
    <m/>
    <m/>
    <m/>
    <m/>
    <m/>
    <s v="Md. Saifullahil-Azom"/>
    <n v="1847456121"/>
    <s v="saifullahil.azom@brac.net"/>
    <s v="UNHCR-BRAC"/>
  </r>
  <r>
    <n v="5947"/>
    <s v="UNHCR"/>
    <s v="BRAC"/>
    <s v="UNHCR"/>
    <s v="WASH"/>
    <x v="3"/>
    <x v="5"/>
    <s v="# of campaign per camp "/>
    <m/>
    <n v="1"/>
    <s v="completed"/>
    <s v="Chittagong"/>
    <s v="Cox's Bazar"/>
    <x v="1"/>
    <s v="Whykong"/>
    <s v="Camp 21"/>
    <x v="8"/>
    <d v="2022-12-01T00:00:00"/>
    <x v="0"/>
    <m/>
    <m/>
    <m/>
    <m/>
    <m/>
    <s v="Md. Saifullahil-Azom"/>
    <n v="1847456121"/>
    <s v="saifullahil.azom@brac.net"/>
    <s v="UNHCR-BRAC"/>
  </r>
  <r>
    <n v="5948"/>
    <s v="UNHCR"/>
    <s v="BRAC"/>
    <s v="UNHCR"/>
    <s v="WASH"/>
    <x v="3"/>
    <x v="36"/>
    <s v="# of plant"/>
    <m/>
    <n v="1"/>
    <s v="completed"/>
    <s v="Chittagong"/>
    <s v="Cox's Bazar"/>
    <x v="1"/>
    <s v="Whykong"/>
    <s v="Camp 21"/>
    <x v="8"/>
    <d v="2022-12-01T00:00:00"/>
    <x v="0"/>
    <m/>
    <m/>
    <m/>
    <m/>
    <m/>
    <s v="Md. Saifullahil-Azom"/>
    <n v="1847456121"/>
    <s v="saifullahil.azom@brac.net"/>
    <s v="UNHCR-BRAC"/>
  </r>
  <r>
    <n v="5949"/>
    <s v="IOM"/>
    <s v="BRAC"/>
    <s v="IOM"/>
    <s v="WASH"/>
    <x v="0"/>
    <x v="0"/>
    <s v="# of tube well"/>
    <m/>
    <n v="143"/>
    <s v="completed"/>
    <s v="Chittagong"/>
    <s v="Cox's Bazar"/>
    <x v="0"/>
    <s v="Palong Khali"/>
    <s v="Camp 10"/>
    <x v="8"/>
    <d v="2022-12-01T00:00:00"/>
    <x v="0"/>
    <m/>
    <m/>
    <m/>
    <m/>
    <m/>
    <s v="Jaytun Naher"/>
    <n v="1833301502"/>
    <s v="jaytun.naher@brac.net"/>
    <s v="IOM-BRAC"/>
  </r>
  <r>
    <n v="5950"/>
    <s v="IOM"/>
    <s v="BRAC"/>
    <s v="IOM"/>
    <s v="WASH"/>
    <x v="0"/>
    <x v="26"/>
    <s v="# of tube well"/>
    <m/>
    <n v="2"/>
    <s v="completed"/>
    <s v="Chittagong"/>
    <s v="Cox's Bazar"/>
    <x v="0"/>
    <s v="Palong Khali"/>
    <s v="Camp 10"/>
    <x v="8"/>
    <d v="2022-12-01T00:00:00"/>
    <x v="0"/>
    <m/>
    <m/>
    <m/>
    <m/>
    <m/>
    <s v="Jaytun Naher"/>
    <n v="1833301502"/>
    <s v="jaytun.naher@brac.net"/>
    <s v="IOM-BRAC"/>
  </r>
  <r>
    <n v="5951"/>
    <s v="IOM"/>
    <s v="BRAC"/>
    <s v="IOM"/>
    <s v="WASH"/>
    <x v="0"/>
    <x v="0"/>
    <s v="# of tube well"/>
    <m/>
    <n v="40"/>
    <s v="completed"/>
    <s v="Chittagong"/>
    <s v="Cox's Bazar"/>
    <x v="0"/>
    <s v="Palong Khali"/>
    <s v="Camp 10"/>
    <x v="8"/>
    <d v="2022-12-01T00:00:00"/>
    <x v="0"/>
    <m/>
    <m/>
    <m/>
    <m/>
    <m/>
    <s v="Jaytun Naher"/>
    <n v="1833301502"/>
    <s v="jaytun.naher@brac.net"/>
    <s v="IOM-BRAC"/>
  </r>
  <r>
    <n v="5952"/>
    <s v="IOM"/>
    <s v="BRAC"/>
    <s v="IOM"/>
    <s v="WASH"/>
    <x v="1"/>
    <x v="1"/>
    <s v="# of door "/>
    <m/>
    <n v="33"/>
    <s v="completed"/>
    <s v="Chittagong"/>
    <s v="Cox's Bazar"/>
    <x v="0"/>
    <s v="Palong Khali"/>
    <s v="Camp 10"/>
    <x v="8"/>
    <d v="2022-12-01T00:00:00"/>
    <x v="0"/>
    <m/>
    <m/>
    <m/>
    <m/>
    <m/>
    <s v="Jaytun Naher"/>
    <n v="1833301502"/>
    <s v="jaytun.naher@brac.net"/>
    <s v="IOM-BRAC"/>
  </r>
  <r>
    <n v="5953"/>
    <s v="IOM"/>
    <s v="BRAC"/>
    <s v="IOM"/>
    <s v="WASH"/>
    <x v="1"/>
    <x v="8"/>
    <s v="# of FSM Site"/>
    <m/>
    <n v="4"/>
    <s v="completed"/>
    <s v="Chittagong"/>
    <s v="Cox's Bazar"/>
    <x v="0"/>
    <s v="Palong Khali"/>
    <s v="Camp 10"/>
    <x v="8"/>
    <d v="2022-12-01T00:00:00"/>
    <x v="0"/>
    <m/>
    <m/>
    <m/>
    <m/>
    <m/>
    <s v="Jaytun Naher"/>
    <n v="1833301502"/>
    <s v="jaytun.naher@brac.net"/>
    <s v="IOM-BRAC"/>
  </r>
  <r>
    <n v="5954"/>
    <s v="IOM"/>
    <s v="BRAC"/>
    <s v="IOM"/>
    <s v="WASH"/>
    <x v="1"/>
    <x v="18"/>
    <s v="# of door"/>
    <m/>
    <n v="2"/>
    <s v="completed"/>
    <s v="Chittagong"/>
    <s v="Cox's Bazar"/>
    <x v="0"/>
    <s v="Palong Khali"/>
    <s v="Camp 10"/>
    <x v="8"/>
    <d v="2022-12-01T00:00:00"/>
    <x v="0"/>
    <m/>
    <m/>
    <m/>
    <m/>
    <m/>
    <s v="Jaytun Naher"/>
    <n v="1833301502"/>
    <s v="jaytun.naher@brac.net"/>
    <s v="IOM-BRAC"/>
  </r>
  <r>
    <n v="5955"/>
    <s v="IOM"/>
    <s v="BRAC"/>
    <s v="IOM"/>
    <s v="WASH"/>
    <x v="1"/>
    <x v="9"/>
    <s v="# of door"/>
    <m/>
    <n v="446"/>
    <s v="completed"/>
    <s v="Chittagong"/>
    <s v="Cox's Bazar"/>
    <x v="0"/>
    <s v="Palong Khali"/>
    <s v="Camp 10"/>
    <x v="8"/>
    <d v="2022-12-01T00:00:00"/>
    <x v="0"/>
    <m/>
    <m/>
    <m/>
    <m/>
    <m/>
    <s v="Jaytun Naher"/>
    <n v="1833301502"/>
    <s v="jaytun.naher@brac.net"/>
    <s v="IOM-BRAC"/>
  </r>
  <r>
    <n v="5956"/>
    <s v="IOM"/>
    <s v="BRAC"/>
    <s v="IOM"/>
    <s v="WASH"/>
    <x v="1"/>
    <x v="3"/>
    <s v="# of door"/>
    <m/>
    <n v="282"/>
    <s v="completed"/>
    <s v="Chittagong"/>
    <s v="Cox's Bazar"/>
    <x v="0"/>
    <s v="Palong Khali"/>
    <s v="Camp 10"/>
    <x v="8"/>
    <d v="2022-12-01T00:00:00"/>
    <x v="0"/>
    <m/>
    <m/>
    <m/>
    <m/>
    <m/>
    <s v="Jaytun Naher"/>
    <n v="1833301502"/>
    <s v="jaytun.naher@brac.net"/>
    <s v="IOM-BRAC"/>
  </r>
  <r>
    <n v="5957"/>
    <s v="IOM"/>
    <s v="BRAC"/>
    <s v="IOM"/>
    <s v="WASH"/>
    <x v="1"/>
    <x v="7"/>
    <s v="N/A"/>
    <m/>
    <n v="12"/>
    <s v="completed"/>
    <s v="Chittagong"/>
    <s v="Cox's Bazar"/>
    <x v="0"/>
    <s v="Palong Khali"/>
    <s v="Camp 10"/>
    <x v="8"/>
    <d v="2022-12-01T00:00:00"/>
    <x v="0"/>
    <m/>
    <m/>
    <m/>
    <m/>
    <s v="12 communal hand washing devices repaired"/>
    <s v="Jaytun Naher"/>
    <n v="1833301502"/>
    <s v="jaytun.naher@brac.net"/>
    <s v="IOM-BRAC"/>
  </r>
  <r>
    <n v="5958"/>
    <s v="IOM"/>
    <s v="BRAC"/>
    <s v="IOM"/>
    <s v="WASH"/>
    <x v="2"/>
    <x v="10"/>
    <s v="# of HP sessions at community level"/>
    <m/>
    <n v="24"/>
    <s v="completed"/>
    <s v="Chittagong"/>
    <s v="Cox's Bazar"/>
    <x v="0"/>
    <s v="Palong Khali"/>
    <s v="Camp 10"/>
    <x v="8"/>
    <d v="2022-12-01T00:00:00"/>
    <x v="0"/>
    <m/>
    <m/>
    <m/>
    <m/>
    <m/>
    <s v="Jaytun Naher"/>
    <n v="1833301502"/>
    <s v="jaytun.naher@brac.net"/>
    <s v="IOM-BRAC"/>
  </r>
  <r>
    <n v="5959"/>
    <s v="IOM"/>
    <s v="BRAC"/>
    <s v="IOM"/>
    <s v="WASH"/>
    <x v="2"/>
    <x v="20"/>
    <s v="# of household"/>
    <m/>
    <n v="6087"/>
    <s v="completed"/>
    <s v="Chittagong"/>
    <s v="Cox's Bazar"/>
    <x v="0"/>
    <s v="Palong Khali"/>
    <s v="Camp 10"/>
    <x v="8"/>
    <d v="2022-12-01T00:00:00"/>
    <x v="0"/>
    <m/>
    <m/>
    <m/>
    <m/>
    <m/>
    <s v="Jaytun Naher"/>
    <n v="1833301502"/>
    <s v="jaytun.naher@brac.net"/>
    <s v="IOM-BRAC"/>
  </r>
  <r>
    <n v="5960"/>
    <s v="IOM"/>
    <s v="BRAC"/>
    <s v="IOM"/>
    <s v="WASH"/>
    <x v="2"/>
    <x v="7"/>
    <s v="N/A"/>
    <m/>
    <n v="6091"/>
    <s v="completed"/>
    <s v="Chittagong"/>
    <s v="Cox's Bazar"/>
    <x v="0"/>
    <s v="Palong Khali"/>
    <s v="Camp 10"/>
    <x v="8"/>
    <d v="2022-12-01T00:00:00"/>
    <x v="0"/>
    <m/>
    <m/>
    <m/>
    <m/>
    <s v="6087 households received dental kit and 7 wash committee meeting has been conducted during the reporting month"/>
    <s v="Jaytun Naher"/>
    <n v="1833301502"/>
    <s v="jaytun.naher@brac.net"/>
    <s v="IOM-BRAC"/>
  </r>
  <r>
    <n v="5961"/>
    <s v="IOM"/>
    <s v="BRAC"/>
    <s v="IOM"/>
    <s v="WASH"/>
    <x v="3"/>
    <x v="5"/>
    <s v="# of campaign per camp "/>
    <m/>
    <n v="1"/>
    <s v="completed"/>
    <s v="Chittagong"/>
    <s v="Cox's Bazar"/>
    <x v="0"/>
    <s v="Palong Khali"/>
    <s v="Camp 10"/>
    <x v="8"/>
    <d v="2022-12-01T00:00:00"/>
    <x v="0"/>
    <m/>
    <m/>
    <m/>
    <m/>
    <m/>
    <s v="Jaytun Naher"/>
    <n v="1833301502"/>
    <s v="jaytun.naher@brac.net"/>
    <s v="IOM-BRAC"/>
  </r>
  <r>
    <n v="5962"/>
    <s v="IOM"/>
    <s v="BRAC"/>
    <s v="IOM"/>
    <s v="WASH"/>
    <x v="3"/>
    <x v="36"/>
    <s v="# of plant"/>
    <m/>
    <n v="3"/>
    <s v="completed"/>
    <s v="Chittagong"/>
    <s v="Cox's Bazar"/>
    <x v="0"/>
    <s v="Palong Khali"/>
    <s v="Camp 10"/>
    <x v="8"/>
    <d v="2022-12-01T00:00:00"/>
    <x v="0"/>
    <m/>
    <m/>
    <m/>
    <m/>
    <m/>
    <s v="Jaytun Naher"/>
    <n v="1833301502"/>
    <s v="jaytun.naher@brac.net"/>
    <s v="IOM-BRAC"/>
  </r>
  <r>
    <n v="5963"/>
    <s v="IOM"/>
    <s v="BRAC"/>
    <s v="IOM"/>
    <s v="WASH"/>
    <x v="3"/>
    <x v="7"/>
    <s v="N/A"/>
    <m/>
    <n v="8387"/>
    <s v="completed"/>
    <s v="Chittagong"/>
    <s v="Cox's Bazar"/>
    <x v="0"/>
    <s v="Palong Khali"/>
    <s v="Camp 10"/>
    <x v="8"/>
    <d v="2022-12-01T00:00:00"/>
    <x v="0"/>
    <m/>
    <m/>
    <m/>
    <m/>
    <s v="200 feet connecting mini drain constructed, 4672 hhs &amp; 47 communal bins covered by wastes collection, 315 kg composting fertilizer distributed to the community HHs"/>
    <s v="Jaytun Naher"/>
    <n v="1833301502"/>
    <s v="jaytun.naher@brac.net"/>
    <s v="IOM-BRAC"/>
  </r>
  <r>
    <n v="5964"/>
    <s v="IRB"/>
    <s v="IRB"/>
    <s v="IR International"/>
    <s v="WASH"/>
    <x v="1"/>
    <x v="3"/>
    <s v="# of door"/>
    <m/>
    <n v="189"/>
    <s v="completed"/>
    <s v="Chittagong"/>
    <s v="Cox's Bazar"/>
    <x v="0"/>
    <s v="Palong Khali"/>
    <s v="Camp 07"/>
    <x v="8"/>
    <d v="2022-09-01T00:00:00"/>
    <x v="0"/>
    <m/>
    <m/>
    <m/>
    <m/>
    <m/>
    <s v="Delwar Hosain Al Ruba"/>
    <n v="1755689447"/>
    <s v="Delwar.ruba@islamicrelief-bd.org"/>
    <s v="IRB"/>
  </r>
  <r>
    <n v="5965"/>
    <s v="IRB"/>
    <s v="IRB"/>
    <s v="IR International"/>
    <s v="WASH"/>
    <x v="1"/>
    <x v="7"/>
    <s v="N/A"/>
    <m/>
    <n v="13280"/>
    <s v="completed"/>
    <s v="Chittagong"/>
    <s v="Cox's Bazar"/>
    <x v="0"/>
    <s v="Palong Khali"/>
    <s v="Camp 07"/>
    <x v="8"/>
    <d v="2022-09-01T00:00:00"/>
    <x v="0"/>
    <m/>
    <m/>
    <m/>
    <m/>
    <s v="Drainage Cleaning 13280 RFT"/>
    <s v="Delwar Hosain Al Ruba"/>
    <n v="1755689447"/>
    <s v="Delwar.ruba@islamicrelief-bd.org"/>
    <s v="IRB"/>
  </r>
  <r>
    <n v="5966"/>
    <s v="IOM"/>
    <s v="SHED"/>
    <s v="KFW"/>
    <s v="WASH"/>
    <x v="0"/>
    <x v="0"/>
    <s v="# of tube well"/>
    <m/>
    <n v="210"/>
    <s v="completed"/>
    <s v="Chittagong"/>
    <s v="Cox's Bazar"/>
    <x v="0"/>
    <s v="Palong Khali"/>
    <s v="Camp 13"/>
    <x v="8"/>
    <d v="2023-03-01T00:00:00"/>
    <x v="0"/>
    <m/>
    <m/>
    <m/>
    <m/>
    <m/>
    <s v="Mohammad Hamja Bin Ali"/>
    <n v="1840742077"/>
    <s v="hamja.shedwash@gmail.com"/>
    <s v="IOM-SHED"/>
  </r>
  <r>
    <n v="5967"/>
    <s v="IOM"/>
    <s v="SHED"/>
    <s v="KFW"/>
    <s v="WASH"/>
    <x v="0"/>
    <x v="26"/>
    <s v="# of tube well"/>
    <m/>
    <n v="3"/>
    <s v="completed"/>
    <s v="Chittagong"/>
    <s v="Cox's Bazar"/>
    <x v="0"/>
    <s v="Palong Khali"/>
    <s v="Camp 13"/>
    <x v="8"/>
    <d v="2023-03-01T00:00:00"/>
    <x v="0"/>
    <m/>
    <m/>
    <m/>
    <m/>
    <m/>
    <s v="Mohammad Hamja Bin Ali"/>
    <n v="1840742077"/>
    <s v="hamja.shedwash@gmail.com"/>
    <s v="IOM-SHED"/>
  </r>
  <r>
    <n v="5968"/>
    <s v="IOM"/>
    <s v="SHED"/>
    <s v="KFW"/>
    <s v="WASH"/>
    <x v="0"/>
    <x v="12"/>
    <s v="# of water network"/>
    <m/>
    <n v="3"/>
    <s v="completed"/>
    <s v="Chittagong"/>
    <s v="Cox's Bazar"/>
    <x v="0"/>
    <s v="Palong Khali"/>
    <s v="Camp 13"/>
    <x v="8"/>
    <d v="2023-03-01T00:00:00"/>
    <x v="0"/>
    <m/>
    <m/>
    <m/>
    <m/>
    <m/>
    <s v="Mohammad Hamja Bin Ali"/>
    <n v="1840742077"/>
    <s v="hamja.shedwash@gmail.com"/>
    <s v="IOM-SHED"/>
  </r>
  <r>
    <n v="5969"/>
    <s v="IOM"/>
    <s v="SHED"/>
    <s v="KFW"/>
    <s v="WASH"/>
    <x v="0"/>
    <x v="30"/>
    <s v="# of household"/>
    <m/>
    <n v="20"/>
    <s v="completed"/>
    <s v="Chittagong"/>
    <s v="Cox's Bazar"/>
    <x v="0"/>
    <s v="Palong Khali"/>
    <s v="Camp 13"/>
    <x v="8"/>
    <d v="2023-03-01T00:00:00"/>
    <x v="0"/>
    <m/>
    <m/>
    <m/>
    <m/>
    <m/>
    <s v="Mohammad Hamja Bin Ali"/>
    <n v="1840742077"/>
    <s v="hamja.shedwash@gmail.com"/>
    <s v="IOM-SHED"/>
  </r>
  <r>
    <n v="5970"/>
    <s v="IOM"/>
    <s v="SHED"/>
    <s v="KFW"/>
    <s v="WASH"/>
    <x v="1"/>
    <x v="23"/>
    <s v="# of door "/>
    <m/>
    <n v="2"/>
    <s v="completed"/>
    <s v="Chittagong"/>
    <s v="Cox's Bazar"/>
    <x v="0"/>
    <s v="Palong Khali"/>
    <s v="Camp 13"/>
    <x v="8"/>
    <d v="2023-03-01T00:00:00"/>
    <x v="0"/>
    <m/>
    <m/>
    <m/>
    <m/>
    <m/>
    <s v="Mohammad Hamja Bin Ali"/>
    <n v="1840742077"/>
    <s v="hamja.shedwash@gmail.com"/>
    <s v="IOM-SHED"/>
  </r>
  <r>
    <n v="5971"/>
    <s v="IOM"/>
    <s v="SHED"/>
    <s v="KFW"/>
    <s v="WASH"/>
    <x v="1"/>
    <x v="1"/>
    <s v="# of door "/>
    <m/>
    <n v="112"/>
    <s v="completed"/>
    <s v="Chittagong"/>
    <s v="Cox's Bazar"/>
    <x v="0"/>
    <s v="Palong Khali"/>
    <s v="Camp 13"/>
    <x v="8"/>
    <d v="2023-03-01T00:00:00"/>
    <x v="0"/>
    <m/>
    <m/>
    <m/>
    <m/>
    <m/>
    <s v="Mohammad Hamja Bin Ali"/>
    <n v="1840742077"/>
    <s v="hamja.shedwash@gmail.com"/>
    <s v="IOM-SHED"/>
  </r>
  <r>
    <n v="5972"/>
    <s v="IOM"/>
    <s v="SHED"/>
    <s v="KFW"/>
    <s v="WASH"/>
    <x v="1"/>
    <x v="8"/>
    <s v="# of FSM Site"/>
    <m/>
    <n v="4"/>
    <s v="completed"/>
    <s v="Chittagong"/>
    <s v="Cox's Bazar"/>
    <x v="0"/>
    <s v="Palong Khali"/>
    <s v="Camp 13"/>
    <x v="8"/>
    <d v="2023-03-01T00:00:00"/>
    <x v="0"/>
    <m/>
    <m/>
    <m/>
    <m/>
    <m/>
    <s v="Mohammad Hamja Bin Ali"/>
    <n v="1840742077"/>
    <s v="hamja.shedwash@gmail.com"/>
    <s v="IOM-SHED"/>
  </r>
  <r>
    <n v="5973"/>
    <s v="IOM"/>
    <s v="SHED"/>
    <s v="KFW"/>
    <s v="WASH"/>
    <x v="1"/>
    <x v="2"/>
    <s v="# of FSM Site"/>
    <m/>
    <n v="2"/>
    <s v="completed"/>
    <s v="Chittagong"/>
    <s v="Cox's Bazar"/>
    <x v="0"/>
    <s v="Palong Khali"/>
    <s v="Camp 13"/>
    <x v="8"/>
    <d v="2023-03-01T00:00:00"/>
    <x v="0"/>
    <m/>
    <m/>
    <m/>
    <m/>
    <m/>
    <s v="Mohammad Hamja Bin Ali"/>
    <n v="1840742077"/>
    <s v="hamja.shedwash@gmail.com"/>
    <s v="IOM-SHED"/>
  </r>
  <r>
    <n v="5974"/>
    <s v="IOM"/>
    <s v="SHED"/>
    <s v="KFW"/>
    <s v="WASH"/>
    <x v="1"/>
    <x v="18"/>
    <s v="# of door"/>
    <m/>
    <n v="3"/>
    <s v="completed"/>
    <s v="Chittagong"/>
    <s v="Cox's Bazar"/>
    <x v="0"/>
    <s v="Palong Khali"/>
    <s v="Camp 13"/>
    <x v="8"/>
    <d v="2023-03-01T00:00:00"/>
    <x v="0"/>
    <m/>
    <m/>
    <m/>
    <m/>
    <m/>
    <s v="Mohammad Hamja Bin Ali"/>
    <n v="1840742077"/>
    <s v="hamja.shedwash@gmail.com"/>
    <s v="IOM-SHED"/>
  </r>
  <r>
    <n v="5975"/>
    <s v="IOM"/>
    <s v="SHED"/>
    <s v="KFW"/>
    <s v="WASH"/>
    <x v="1"/>
    <x v="9"/>
    <s v="# of door"/>
    <m/>
    <n v="185"/>
    <s v="completed"/>
    <s v="Chittagong"/>
    <s v="Cox's Bazar"/>
    <x v="0"/>
    <s v="Palong Khali"/>
    <s v="Camp 13"/>
    <x v="8"/>
    <d v="2023-03-01T00:00:00"/>
    <x v="0"/>
    <m/>
    <m/>
    <m/>
    <m/>
    <m/>
    <s v="Mohammad Hamja Bin Ali"/>
    <n v="1840742077"/>
    <s v="hamja.shedwash@gmail.com"/>
    <s v="IOM-SHED"/>
  </r>
  <r>
    <n v="5976"/>
    <s v="IOM"/>
    <s v="SHED"/>
    <s v="KFW"/>
    <s v="WASH"/>
    <x v="1"/>
    <x v="3"/>
    <s v="# of door"/>
    <m/>
    <n v="363"/>
    <s v="completed"/>
    <s v="Chittagong"/>
    <s v="Cox's Bazar"/>
    <x v="0"/>
    <s v="Palong Khali"/>
    <s v="Camp 13"/>
    <x v="8"/>
    <d v="2023-03-01T00:00:00"/>
    <x v="0"/>
    <m/>
    <m/>
    <m/>
    <m/>
    <m/>
    <s v="Mohammad Hamja Bin Ali"/>
    <n v="1840742077"/>
    <s v="hamja.shedwash@gmail.com"/>
    <s v="IOM-SHED"/>
  </r>
  <r>
    <n v="5977"/>
    <s v="IOM"/>
    <s v="SHED"/>
    <s v="KFW"/>
    <s v="WASH"/>
    <x v="2"/>
    <x v="20"/>
    <s v="# of household"/>
    <m/>
    <n v="7408"/>
    <s v="completed"/>
    <s v="Chittagong"/>
    <s v="Cox's Bazar"/>
    <x v="0"/>
    <s v="Palong Khali"/>
    <s v="Camp 13"/>
    <x v="8"/>
    <d v="2023-03-01T00:00:00"/>
    <x v="0"/>
    <m/>
    <m/>
    <m/>
    <m/>
    <m/>
    <s v="Mohammad Hamja Bin Ali"/>
    <n v="1840742077"/>
    <s v="hamja.shedwash@gmail.com"/>
    <s v="IOM-SHED"/>
  </r>
  <r>
    <n v="5978"/>
    <s v="IOM"/>
    <s v="SHED"/>
    <s v="KFW"/>
    <s v="WASH"/>
    <x v="3"/>
    <x v="5"/>
    <s v="# of campaign per camp "/>
    <m/>
    <n v="1"/>
    <s v="completed"/>
    <s v="Chittagong"/>
    <s v="Cox's Bazar"/>
    <x v="0"/>
    <s v="Palong Khali"/>
    <s v="Camp 13"/>
    <x v="8"/>
    <d v="2023-03-01T00:00:00"/>
    <x v="0"/>
    <m/>
    <m/>
    <m/>
    <m/>
    <m/>
    <s v="Mohammad Hamja Bin Ali"/>
    <n v="1840742077"/>
    <s v="hamja.shedwash@gmail.com"/>
    <s v="IOM-SHED"/>
  </r>
  <r>
    <n v="5979"/>
    <s v="IOM"/>
    <s v="SHED"/>
    <s v="KFW"/>
    <s v="WASH"/>
    <x v="3"/>
    <x v="36"/>
    <s v="# of plant"/>
    <m/>
    <n v="1"/>
    <s v="completed"/>
    <s v="Chittagong"/>
    <s v="Cox's Bazar"/>
    <x v="0"/>
    <s v="Palong Khali"/>
    <s v="Camp 13"/>
    <x v="8"/>
    <d v="2023-03-01T00:00:00"/>
    <x v="0"/>
    <m/>
    <m/>
    <m/>
    <m/>
    <m/>
    <s v="Mohammad Hamja Bin Ali"/>
    <n v="1840742077"/>
    <s v="hamja.shedwash@gmail.com"/>
    <s v="IOM-SHED"/>
  </r>
  <r>
    <n v="5980"/>
    <s v="IOM"/>
    <s v="SHED"/>
    <s v="KFW"/>
    <s v="WASH"/>
    <x v="0"/>
    <x v="0"/>
    <s v="# of tube well"/>
    <m/>
    <n v="51"/>
    <s v="completed"/>
    <s v="Chittagong"/>
    <s v="Cox's Bazar"/>
    <x v="0"/>
    <s v="Palong Khali"/>
    <s v="Camp 20"/>
    <x v="8"/>
    <d v="2023-03-01T00:00:00"/>
    <x v="0"/>
    <m/>
    <m/>
    <m/>
    <m/>
    <m/>
    <s v="Mohammad Hamja Bin Ali"/>
    <n v="1840742077"/>
    <s v="hamja.shedwash@gmail.com"/>
    <s v="IOM-SHED"/>
  </r>
  <r>
    <n v="5981"/>
    <s v="IOM"/>
    <s v="SHED"/>
    <s v="KFW"/>
    <s v="WASH"/>
    <x v="1"/>
    <x v="1"/>
    <s v="# of door "/>
    <m/>
    <n v="14"/>
    <s v="completed"/>
    <s v="Chittagong"/>
    <s v="Cox's Bazar"/>
    <x v="0"/>
    <s v="Palong Khali"/>
    <s v="Camp 20"/>
    <x v="8"/>
    <d v="2023-03-01T00:00:00"/>
    <x v="0"/>
    <m/>
    <m/>
    <m/>
    <m/>
    <m/>
    <s v="Mohammad Hamja Bin Ali"/>
    <n v="1840742077"/>
    <s v="hamja.shedwash@gmail.com"/>
    <s v="IOM-SHED"/>
  </r>
  <r>
    <n v="5982"/>
    <s v="IOM"/>
    <s v="SHED"/>
    <s v="KFW"/>
    <s v="WASH"/>
    <x v="1"/>
    <x v="8"/>
    <s v="# of FSM Site"/>
    <m/>
    <n v="6"/>
    <s v="completed"/>
    <s v="Chittagong"/>
    <s v="Cox's Bazar"/>
    <x v="0"/>
    <s v="Palong Khali"/>
    <s v="Camp 20"/>
    <x v="8"/>
    <d v="2023-03-01T00:00:00"/>
    <x v="0"/>
    <m/>
    <m/>
    <m/>
    <m/>
    <m/>
    <s v="Mohammad Hamja Bin Ali"/>
    <n v="1840742077"/>
    <s v="hamja.shedwash@gmail.com"/>
    <s v="IOM-SHED"/>
  </r>
  <r>
    <n v="5983"/>
    <s v="IOM"/>
    <s v="SHED"/>
    <s v="KFW"/>
    <s v="WASH"/>
    <x v="1"/>
    <x v="2"/>
    <s v="# of FSM Site"/>
    <m/>
    <n v="1"/>
    <s v="completed"/>
    <s v="Chittagong"/>
    <s v="Cox's Bazar"/>
    <x v="0"/>
    <s v="Palong Khali"/>
    <s v="Camp 20"/>
    <x v="8"/>
    <d v="2023-03-01T00:00:00"/>
    <x v="0"/>
    <m/>
    <m/>
    <m/>
    <m/>
    <m/>
    <s v="Mohammad Hamja Bin Ali"/>
    <n v="1840742077"/>
    <s v="hamja.shedwash@gmail.com"/>
    <s v="IOM-SHED"/>
  </r>
  <r>
    <n v="5984"/>
    <s v="IOM"/>
    <s v="SHED"/>
    <s v="KFW"/>
    <s v="WASH"/>
    <x v="1"/>
    <x v="9"/>
    <s v="# of door"/>
    <m/>
    <n v="26"/>
    <s v="completed"/>
    <s v="Chittagong"/>
    <s v="Cox's Bazar"/>
    <x v="0"/>
    <s v="Palong Khali"/>
    <s v="Camp 20"/>
    <x v="8"/>
    <d v="2023-03-01T00:00:00"/>
    <x v="0"/>
    <m/>
    <m/>
    <m/>
    <m/>
    <m/>
    <s v="Mohammad Hamja Bin Ali"/>
    <n v="1840742077"/>
    <s v="hamja.shedwash@gmail.com"/>
    <s v="IOM-SHED"/>
  </r>
  <r>
    <n v="5985"/>
    <s v="IOM"/>
    <s v="SHED"/>
    <s v="KFW"/>
    <s v="WASH"/>
    <x v="1"/>
    <x v="3"/>
    <s v="# of door"/>
    <m/>
    <n v="26"/>
    <s v="completed"/>
    <s v="Chittagong"/>
    <s v="Cox's Bazar"/>
    <x v="0"/>
    <s v="Palong Khali"/>
    <s v="Camp 20"/>
    <x v="8"/>
    <d v="2023-03-01T00:00:00"/>
    <x v="0"/>
    <m/>
    <m/>
    <m/>
    <m/>
    <m/>
    <s v="Mohammad Hamja Bin Ali"/>
    <n v="1840742077"/>
    <s v="hamja.shedwash@gmail.com"/>
    <s v="IOM-SHED"/>
  </r>
  <r>
    <n v="5986"/>
    <s v="IOM"/>
    <s v="SHED"/>
    <s v="KFW"/>
    <s v="WASH"/>
    <x v="2"/>
    <x v="20"/>
    <s v="# of household"/>
    <m/>
    <n v="1646"/>
    <s v="completed"/>
    <s v="Chittagong"/>
    <s v="Cox's Bazar"/>
    <x v="0"/>
    <s v="Palong Khali"/>
    <s v="Camp 20"/>
    <x v="8"/>
    <d v="2023-03-01T00:00:00"/>
    <x v="0"/>
    <m/>
    <m/>
    <m/>
    <m/>
    <m/>
    <s v="Mohammad Hamja Bin Ali"/>
    <n v="1840742077"/>
    <s v="hamja.shedwash@gmail.com"/>
    <s v="IOM-SHED"/>
  </r>
  <r>
    <n v="5987"/>
    <s v="IOM"/>
    <s v="SHED"/>
    <s v="KFW"/>
    <s v="WASH"/>
    <x v="3"/>
    <x v="5"/>
    <s v="# of campaign per camp "/>
    <m/>
    <n v="1"/>
    <s v="completed"/>
    <s v="Chittagong"/>
    <s v="Cox's Bazar"/>
    <x v="0"/>
    <s v="Palong Khali"/>
    <s v="Camp 20"/>
    <x v="8"/>
    <d v="2023-03-01T00:00:00"/>
    <x v="0"/>
    <m/>
    <m/>
    <m/>
    <m/>
    <m/>
    <s v="Mohammad Hamja Bin Ali"/>
    <n v="1840742077"/>
    <s v="hamja.shedwash@gmail.com"/>
    <s v="IOM-SHED"/>
  </r>
  <r>
    <n v="5988"/>
    <s v="IOM"/>
    <s v="SHED"/>
    <s v="KFW"/>
    <s v="WASH"/>
    <x v="3"/>
    <x v="36"/>
    <s v="# of plant"/>
    <m/>
    <n v="2"/>
    <s v="completed"/>
    <s v="Chittagong"/>
    <s v="Cox's Bazar"/>
    <x v="0"/>
    <s v="Palong Khali"/>
    <s v="Camp 20"/>
    <x v="8"/>
    <d v="2023-03-01T00:00:00"/>
    <x v="0"/>
    <m/>
    <m/>
    <m/>
    <m/>
    <m/>
    <s v="Mohammad Hamja Bin Ali"/>
    <n v="1840742077"/>
    <s v="hamja.shedwash@gmail.com"/>
    <s v="IOM-SHED"/>
  </r>
  <r>
    <n v="5989"/>
    <s v="IOM"/>
    <s v="SHED"/>
    <s v="KFW"/>
    <s v="WASH"/>
    <x v="0"/>
    <x v="0"/>
    <s v="# of tube well"/>
    <m/>
    <n v="60"/>
    <s v="completed"/>
    <s v="Chittagong"/>
    <s v="Cox's Bazar"/>
    <x v="0"/>
    <s v="Palong Khali"/>
    <s v="Camp 20 Extension"/>
    <x v="8"/>
    <d v="2023-03-01T00:00:00"/>
    <x v="0"/>
    <m/>
    <m/>
    <m/>
    <m/>
    <m/>
    <s v="Mohammad Hamja Bin Ali"/>
    <n v="1840742077"/>
    <s v="hamja.shedwash@gmail.com"/>
    <s v="IOM-SHED"/>
  </r>
  <r>
    <n v="5990"/>
    <s v="IOM"/>
    <s v="SHED"/>
    <s v="KFW"/>
    <s v="WASH"/>
    <x v="0"/>
    <x v="12"/>
    <s v="# of water network"/>
    <m/>
    <n v="4"/>
    <s v="completed"/>
    <s v="Chittagong"/>
    <s v="Cox's Bazar"/>
    <x v="0"/>
    <s v="Palong Khali"/>
    <s v="Camp 20 Extension"/>
    <x v="8"/>
    <d v="2023-03-01T00:00:00"/>
    <x v="0"/>
    <m/>
    <m/>
    <m/>
    <m/>
    <m/>
    <s v="Mohammad Hamja Bin Ali"/>
    <n v="1840742077"/>
    <s v="hamja.shedwash@gmail.com"/>
    <s v="IOM-SHED"/>
  </r>
  <r>
    <n v="5991"/>
    <s v="IOM"/>
    <s v="SHED"/>
    <s v="KFW"/>
    <s v="WASH"/>
    <x v="1"/>
    <x v="23"/>
    <s v="# of door "/>
    <m/>
    <n v="2"/>
    <s v="completed"/>
    <s v="Chittagong"/>
    <s v="Cox's Bazar"/>
    <x v="0"/>
    <s v="Palong Khali"/>
    <s v="Camp 20 Extension"/>
    <x v="8"/>
    <d v="2023-03-01T00:00:00"/>
    <x v="0"/>
    <m/>
    <m/>
    <m/>
    <m/>
    <m/>
    <s v="Mohammad Hamja Bin Ali"/>
    <n v="1840742077"/>
    <s v="hamja.shedwash@gmail.com"/>
    <s v="IOM-SHED"/>
  </r>
  <r>
    <n v="5992"/>
    <s v="IOM"/>
    <s v="SHED"/>
    <s v="KFW"/>
    <s v="WASH"/>
    <x v="1"/>
    <x v="1"/>
    <s v="# of door "/>
    <m/>
    <n v="42"/>
    <s v="completed"/>
    <s v="Chittagong"/>
    <s v="Cox's Bazar"/>
    <x v="0"/>
    <s v="Palong Khali"/>
    <s v="Camp 20 Extension"/>
    <x v="8"/>
    <d v="2023-03-01T00:00:00"/>
    <x v="0"/>
    <m/>
    <m/>
    <m/>
    <m/>
    <m/>
    <s v="Mohammad Hamja Bin Ali"/>
    <n v="1840742077"/>
    <s v="hamja.shedwash@gmail.com"/>
    <s v="IOM-SHED"/>
  </r>
  <r>
    <n v="5993"/>
    <s v="IOM"/>
    <s v="SHED"/>
    <s v="KFW"/>
    <s v="WASH"/>
    <x v="1"/>
    <x v="8"/>
    <s v="# of FSM Site"/>
    <m/>
    <n v="13"/>
    <s v="completed"/>
    <s v="Chittagong"/>
    <s v="Cox's Bazar"/>
    <x v="0"/>
    <s v="Palong Khali"/>
    <s v="Camp 20 Extension"/>
    <x v="8"/>
    <d v="2023-03-01T00:00:00"/>
    <x v="0"/>
    <m/>
    <m/>
    <m/>
    <m/>
    <m/>
    <s v="Mohammad Hamja Bin Ali"/>
    <n v="1840742077"/>
    <s v="hamja.shedwash@gmail.com"/>
    <s v="IOM-SHED"/>
  </r>
  <r>
    <n v="5994"/>
    <s v="IOM"/>
    <s v="SHED"/>
    <s v="KFW"/>
    <s v="WASH"/>
    <x v="1"/>
    <x v="2"/>
    <s v="# of FSM Site"/>
    <m/>
    <n v="2"/>
    <s v="completed"/>
    <s v="Chittagong"/>
    <s v="Cox's Bazar"/>
    <x v="0"/>
    <s v="Palong Khali"/>
    <s v="Camp 20 Extension"/>
    <x v="8"/>
    <d v="2023-03-01T00:00:00"/>
    <x v="0"/>
    <m/>
    <m/>
    <m/>
    <m/>
    <m/>
    <s v="Mohammad Hamja Bin Ali"/>
    <n v="1840742077"/>
    <s v="hamja.shedwash@gmail.com"/>
    <s v="IOM-SHED"/>
  </r>
  <r>
    <n v="5995"/>
    <s v="IOM"/>
    <s v="SHED"/>
    <s v="KFW"/>
    <s v="WASH"/>
    <x v="1"/>
    <x v="18"/>
    <s v="# of door"/>
    <m/>
    <n v="2"/>
    <s v="completed"/>
    <s v="Chittagong"/>
    <s v="Cox's Bazar"/>
    <x v="0"/>
    <s v="Palong Khali"/>
    <s v="Camp 20 Extension"/>
    <x v="8"/>
    <d v="2023-03-01T00:00:00"/>
    <x v="0"/>
    <m/>
    <m/>
    <m/>
    <m/>
    <m/>
    <s v="Mohammad Hamja Bin Ali"/>
    <n v="1840742077"/>
    <s v="hamja.shedwash@gmail.com"/>
    <s v="IOM-SHED"/>
  </r>
  <r>
    <n v="5996"/>
    <s v="IOM"/>
    <s v="SHED"/>
    <s v="KFW"/>
    <s v="WASH"/>
    <x v="1"/>
    <x v="9"/>
    <s v="# of door"/>
    <m/>
    <n v="147"/>
    <s v="completed"/>
    <s v="Chittagong"/>
    <s v="Cox's Bazar"/>
    <x v="0"/>
    <s v="Palong Khali"/>
    <s v="Camp 20 Extension"/>
    <x v="8"/>
    <d v="2023-03-01T00:00:00"/>
    <x v="0"/>
    <m/>
    <m/>
    <m/>
    <m/>
    <m/>
    <s v="Mohammad Hamja Bin Ali"/>
    <n v="1840742077"/>
    <s v="hamja.shedwash@gmail.com"/>
    <s v="IOM-SHED"/>
  </r>
  <r>
    <n v="5997"/>
    <s v="IOM"/>
    <s v="SHED"/>
    <s v="KFW"/>
    <s v="WASH"/>
    <x v="1"/>
    <x v="3"/>
    <s v="# of door"/>
    <m/>
    <n v="149"/>
    <s v="completed"/>
    <s v="Chittagong"/>
    <s v="Cox's Bazar"/>
    <x v="0"/>
    <s v="Palong Khali"/>
    <s v="Camp 20 Extension"/>
    <x v="8"/>
    <d v="2023-03-01T00:00:00"/>
    <x v="0"/>
    <m/>
    <m/>
    <m/>
    <m/>
    <m/>
    <s v="Mohammad Hamja Bin Ali"/>
    <n v="1840742077"/>
    <s v="hamja.shedwash@gmail.com"/>
    <s v="IOM-SHED"/>
  </r>
  <r>
    <n v="5998"/>
    <s v="IOM"/>
    <s v="SHED"/>
    <s v="KFW"/>
    <s v="WASH"/>
    <x v="2"/>
    <x v="20"/>
    <s v="# of household"/>
    <m/>
    <n v="2273"/>
    <s v="completed"/>
    <s v="Chittagong"/>
    <s v="Cox's Bazar"/>
    <x v="0"/>
    <s v="Palong Khali"/>
    <s v="Camp 20 Extension"/>
    <x v="8"/>
    <d v="2023-03-01T00:00:00"/>
    <x v="0"/>
    <m/>
    <m/>
    <m/>
    <m/>
    <m/>
    <s v="Mohammad Hamja Bin Ali"/>
    <n v="1840742077"/>
    <s v="hamja.shedwash@gmail.com"/>
    <s v="IOM-SHED"/>
  </r>
  <r>
    <n v="5999"/>
    <s v="IOM"/>
    <s v="SHED"/>
    <s v="KFW"/>
    <s v="WASH"/>
    <x v="3"/>
    <x v="5"/>
    <s v="# of campaign per camp "/>
    <m/>
    <n v="1"/>
    <s v="completed"/>
    <s v="Chittagong"/>
    <s v="Cox's Bazar"/>
    <x v="0"/>
    <s v="Palong Khali"/>
    <s v="Camp 20 Extension"/>
    <x v="8"/>
    <d v="2023-03-01T00:00:00"/>
    <x v="0"/>
    <m/>
    <m/>
    <m/>
    <m/>
    <m/>
    <s v="Mohammad Hamja Bin Ali"/>
    <n v="1840742077"/>
    <s v="hamja.shedwash@gmail.com"/>
    <s v="IOM-SHED"/>
  </r>
  <r>
    <n v="6000"/>
    <s v="IOM"/>
    <s v="SHED"/>
    <s v="KFW"/>
    <s v="WASH"/>
    <x v="3"/>
    <x v="24"/>
    <s v="# of 10L bin"/>
    <m/>
    <n v="250"/>
    <s v="completed"/>
    <s v="Chittagong"/>
    <s v="Cox's Bazar"/>
    <x v="0"/>
    <s v="Palong Khali"/>
    <s v="Camp 20 Extension"/>
    <x v="8"/>
    <d v="2023-03-01T00:00:00"/>
    <x v="0"/>
    <m/>
    <m/>
    <m/>
    <m/>
    <m/>
    <s v="Mohammad Hamja Bin Ali"/>
    <n v="1840742077"/>
    <s v="hamja.shedwash@gmail.com"/>
    <s v="IOM-SHED"/>
  </r>
  <r>
    <n v="6001"/>
    <s v="IOM"/>
    <s v="SHED"/>
    <s v="Australian Aid"/>
    <s v="WASH"/>
    <x v="0"/>
    <x v="0"/>
    <s v="# of tube well"/>
    <m/>
    <n v="73"/>
    <s v="completed"/>
    <s v="Chittagong"/>
    <s v="Cox's Bazar"/>
    <x v="0"/>
    <s v="Palong Khali"/>
    <s v="Camp 02W"/>
    <x v="8"/>
    <d v="2022-12-01T00:00:00"/>
    <x v="0"/>
    <m/>
    <m/>
    <m/>
    <m/>
    <m/>
    <s v="Mohammad Hamja Bin Ali"/>
    <n v="1840742077"/>
    <s v="hamja.shedwash@gmail.com"/>
    <s v="IOM-SHED"/>
  </r>
  <r>
    <n v="6002"/>
    <s v="IOM"/>
    <s v="SHED"/>
    <s v="Australian Aid"/>
    <s v="WASH"/>
    <x v="0"/>
    <x v="30"/>
    <s v="# of household"/>
    <m/>
    <n v="60"/>
    <s v="completed"/>
    <s v="Chittagong"/>
    <s v="Cox's Bazar"/>
    <x v="0"/>
    <s v="Palong Khali"/>
    <s v="Camp 02W"/>
    <x v="8"/>
    <d v="2022-12-01T00:00:00"/>
    <x v="0"/>
    <m/>
    <m/>
    <m/>
    <m/>
    <m/>
    <s v="Mohammad Hamja Bin Ali"/>
    <n v="1840742077"/>
    <s v="hamja.shedwash@gmail.com"/>
    <s v="IOM-SHED"/>
  </r>
  <r>
    <n v="6003"/>
    <s v="IOM"/>
    <s v="SHED"/>
    <s v="Australian Aid"/>
    <s v="WASH"/>
    <x v="1"/>
    <x v="1"/>
    <s v="# of door "/>
    <m/>
    <n v="62"/>
    <s v="completed"/>
    <s v="Chittagong"/>
    <s v="Cox's Bazar"/>
    <x v="0"/>
    <s v="Palong Khali"/>
    <s v="Camp 02W"/>
    <x v="8"/>
    <d v="2022-12-01T00:00:00"/>
    <x v="0"/>
    <m/>
    <m/>
    <m/>
    <m/>
    <m/>
    <s v="Mohammad Hamja Bin Ali"/>
    <n v="1840742077"/>
    <s v="hamja.shedwash@gmail.com"/>
    <s v="IOM-SHED"/>
  </r>
  <r>
    <n v="6004"/>
    <s v="IOM"/>
    <s v="SHED"/>
    <s v="Australian Aid"/>
    <s v="WASH"/>
    <x v="1"/>
    <x v="8"/>
    <s v="# of FSM Site"/>
    <m/>
    <n v="18"/>
    <s v="completed"/>
    <s v="Chittagong"/>
    <s v="Cox's Bazar"/>
    <x v="0"/>
    <s v="Palong Khali"/>
    <s v="Camp 02W"/>
    <x v="8"/>
    <d v="2022-12-01T00:00:00"/>
    <x v="0"/>
    <m/>
    <m/>
    <m/>
    <m/>
    <m/>
    <s v="Mohammad Hamja Bin Ali"/>
    <n v="1840742077"/>
    <s v="hamja.shedwash@gmail.com"/>
    <s v="IOM-SHED"/>
  </r>
  <r>
    <n v="6005"/>
    <s v="IOM"/>
    <s v="SHED"/>
    <s v="Australian Aid"/>
    <s v="WASH"/>
    <x v="1"/>
    <x v="2"/>
    <s v="# of FSM Site"/>
    <m/>
    <n v="1"/>
    <s v="completed"/>
    <s v="Chittagong"/>
    <s v="Cox's Bazar"/>
    <x v="0"/>
    <s v="Palong Khali"/>
    <s v="Camp 02W"/>
    <x v="8"/>
    <d v="2022-12-01T00:00:00"/>
    <x v="0"/>
    <m/>
    <m/>
    <m/>
    <m/>
    <m/>
    <s v="Mohammad Hamja Bin Ali"/>
    <n v="1840742077"/>
    <s v="hamja.shedwash@gmail.com"/>
    <s v="IOM-SHED"/>
  </r>
  <r>
    <n v="6006"/>
    <s v="IOM"/>
    <s v="SHED"/>
    <s v="Australian Aid"/>
    <s v="WASH"/>
    <x v="1"/>
    <x v="9"/>
    <s v="# of door"/>
    <m/>
    <n v="230"/>
    <s v="completed"/>
    <s v="Chittagong"/>
    <s v="Cox's Bazar"/>
    <x v="0"/>
    <s v="Palong Khali"/>
    <s v="Camp 02W"/>
    <x v="8"/>
    <d v="2022-12-01T00:00:00"/>
    <x v="0"/>
    <m/>
    <m/>
    <m/>
    <m/>
    <m/>
    <s v="Mohammad Hamja Bin Ali"/>
    <n v="1840742077"/>
    <s v="hamja.shedwash@gmail.com"/>
    <s v="IOM-SHED"/>
  </r>
  <r>
    <n v="6007"/>
    <s v="IOM"/>
    <s v="SHED"/>
    <s v="Australian Aid"/>
    <s v="WASH"/>
    <x v="1"/>
    <x v="3"/>
    <s v="# of door"/>
    <m/>
    <n v="370"/>
    <s v="completed"/>
    <s v="Chittagong"/>
    <s v="Cox's Bazar"/>
    <x v="0"/>
    <s v="Palong Khali"/>
    <s v="Camp 02W"/>
    <x v="8"/>
    <d v="2022-12-01T00:00:00"/>
    <x v="0"/>
    <m/>
    <m/>
    <m/>
    <m/>
    <m/>
    <s v="Mohammad Hamja Bin Ali"/>
    <n v="1840742077"/>
    <s v="hamja.shedwash@gmail.com"/>
    <s v="IOM-SHED"/>
  </r>
  <r>
    <n v="6008"/>
    <s v="IOM"/>
    <s v="SHED"/>
    <s v="Australian Aid"/>
    <s v="WASH"/>
    <x v="2"/>
    <x v="4"/>
    <s v="# of HP sessions at HH level"/>
    <m/>
    <n v="169"/>
    <s v="completed"/>
    <s v="Chittagong"/>
    <s v="Cox's Bazar"/>
    <x v="0"/>
    <s v="Palong Khali"/>
    <s v="Camp 02W"/>
    <x v="8"/>
    <d v="2022-12-01T00:00:00"/>
    <x v="0"/>
    <m/>
    <m/>
    <m/>
    <m/>
    <m/>
    <s v="Mohammad Hamja Bin Ali"/>
    <n v="1840742077"/>
    <s v="hamja.shedwash@gmail.com"/>
    <s v="IOM-SHED"/>
  </r>
  <r>
    <n v="6009"/>
    <s v="IOM"/>
    <s v="SHED"/>
    <s v="Australian Aid"/>
    <s v="WASH"/>
    <x v="3"/>
    <x v="5"/>
    <s v="# of campaign per camp "/>
    <m/>
    <n v="21"/>
    <s v="completed"/>
    <s v="Chittagong"/>
    <s v="Cox's Bazar"/>
    <x v="0"/>
    <s v="Palong Khali"/>
    <s v="Camp 02W"/>
    <x v="8"/>
    <d v="2022-12-01T00:00:00"/>
    <x v="0"/>
    <m/>
    <m/>
    <m/>
    <m/>
    <m/>
    <s v="Mohammad Hamja Bin Ali"/>
    <n v="1840742077"/>
    <s v="hamja.shedwash@gmail.com"/>
    <s v="IOM-SHED"/>
  </r>
  <r>
    <n v="6010"/>
    <s v="IOM"/>
    <s v="SHED"/>
    <s v="Australian Aid"/>
    <s v="WASH"/>
    <x v="3"/>
    <x v="36"/>
    <s v="# of plant"/>
    <m/>
    <n v="1"/>
    <s v="completed"/>
    <s v="Chittagong"/>
    <s v="Cox's Bazar"/>
    <x v="0"/>
    <s v="Palong Khali"/>
    <s v="Camp 02W"/>
    <x v="8"/>
    <d v="2022-12-01T00:00:00"/>
    <x v="0"/>
    <m/>
    <m/>
    <m/>
    <m/>
    <m/>
    <s v="Mohammad Hamja Bin Ali"/>
    <n v="1840742077"/>
    <s v="hamja.shedwash@gmail.com"/>
    <s v="IOM-SHED"/>
  </r>
  <r>
    <n v="6011"/>
    <s v="BRAC"/>
    <s v="BRAC"/>
    <s v="DFAT"/>
    <s v="WASH"/>
    <x v="3"/>
    <x v="7"/>
    <s v="N/A"/>
    <m/>
    <n v="480"/>
    <s v="completed"/>
    <s v="Chittagong"/>
    <s v="Cox's Bazar"/>
    <x v="0"/>
    <s v="Palong Khali"/>
    <s v="Camp 20 Extension"/>
    <x v="0"/>
    <d v="2022-01-01T00:00:00"/>
    <x v="0"/>
    <m/>
    <m/>
    <m/>
    <m/>
    <s v="After the end of an agreement with UNDP on June 2022 operational and maintenance was directly handover to brac. To continue the activities and serve the purpose brac is ensuring proper communication, and coordination with agencies to dispose of waste at the Temporary Solid Waste Facility (TSWF) at Camp 20Ext. In this reposing month a total of 480 cubic miter inorganic was received from 12 different organization ."/>
    <s v="Abu Bakar Siddik"/>
    <n v="1852377016"/>
    <s v="absbd84@gmail.com"/>
    <s v="BRAC"/>
  </r>
  <r>
    <n v="6012"/>
    <s v="WCB"/>
    <s v="WCB"/>
    <s v="Tearfund"/>
    <s v="WASH"/>
    <x v="0"/>
    <x v="12"/>
    <s v="# of water network"/>
    <m/>
    <n v="11"/>
    <s v="completed"/>
    <s v="Chittagong"/>
    <s v="Cox's Bazar"/>
    <x v="0"/>
    <s v="Palong Khali"/>
    <s v="Camp 04"/>
    <x v="8"/>
    <d v="2022-09-01T00:00:00"/>
    <x v="0"/>
    <m/>
    <m/>
    <m/>
    <m/>
    <m/>
    <s v="Margaret Bepary"/>
    <n v="1782093386"/>
    <s v="margaretb@worldconcern.org"/>
    <s v="WCB"/>
  </r>
  <r>
    <n v="6013"/>
    <s v="WCB"/>
    <s v="WCB"/>
    <s v="Tearfund"/>
    <s v="WASH"/>
    <x v="0"/>
    <x v="30"/>
    <s v="# of household"/>
    <m/>
    <n v="180"/>
    <s v="completed"/>
    <s v="Chittagong"/>
    <s v="Cox's Bazar"/>
    <x v="0"/>
    <s v="Palong Khali"/>
    <s v="Camp 04"/>
    <x v="8"/>
    <d v="2022-09-01T00:00:00"/>
    <x v="0"/>
    <m/>
    <m/>
    <m/>
    <m/>
    <m/>
    <s v="Margaret Bepary"/>
    <n v="1782093386"/>
    <s v="margaretb@worldconcern.org"/>
    <s v="WCB"/>
  </r>
  <r>
    <n v="6014"/>
    <s v="AAB"/>
    <s v="AAB"/>
    <s v="ActionAid UK (AAUK)"/>
    <s v="WASH"/>
    <x v="1"/>
    <x v="35"/>
    <s v="# of door "/>
    <m/>
    <n v="6"/>
    <s v="completed"/>
    <s v="Chittagong"/>
    <s v="Cox's Bazar"/>
    <x v="0"/>
    <s v="Palong Khali"/>
    <s v="Camp 12"/>
    <x v="8"/>
    <d v="2022-12-01T00:00:00"/>
    <x v="0"/>
    <m/>
    <m/>
    <m/>
    <m/>
    <m/>
    <s v="Abid Ibna A. Rahman"/>
    <n v="1816087524"/>
    <s v="abid.rahman@actionaid.org"/>
    <s v="AAB"/>
  </r>
  <r>
    <n v="6015"/>
    <s v="AAB"/>
    <s v="AAB"/>
    <s v="ActionAid UK (AAUK)"/>
    <s v="WASH"/>
    <x v="1"/>
    <x v="17"/>
    <s v="# of door"/>
    <m/>
    <n v="8"/>
    <s v="completed"/>
    <s v="Chittagong"/>
    <s v="Cox's Bazar"/>
    <x v="0"/>
    <s v="Palong Khali"/>
    <s v="Camp 12"/>
    <x v="8"/>
    <d v="2022-12-01T00:00:00"/>
    <x v="0"/>
    <m/>
    <m/>
    <m/>
    <m/>
    <m/>
    <s v="Abid Ibna A. Rahman"/>
    <n v="1816087524"/>
    <s v="abid.rahman@actionaid.org"/>
    <s v="AAB"/>
  </r>
  <r>
    <n v="6016"/>
    <s v="UNICEF"/>
    <s v="BRAC"/>
    <s v="UNICEF"/>
    <s v="WASH"/>
    <x v="0"/>
    <x v="0"/>
    <s v="# of tube well"/>
    <m/>
    <n v="239"/>
    <s v="completed"/>
    <s v="Chittagong"/>
    <s v="Cox's Bazar"/>
    <x v="0"/>
    <s v="Palong Khali"/>
    <s v="Camp 14"/>
    <x v="8"/>
    <d v="2023-03-01T00:00:00"/>
    <x v="0"/>
    <m/>
    <m/>
    <m/>
    <m/>
    <m/>
    <s v="Muhammed Sydul Hasan Sohan"/>
    <n v="1847456486"/>
    <s v="muhammed.sydul@brac.net"/>
    <s v="UNICEF-BRAC"/>
  </r>
  <r>
    <n v="6017"/>
    <s v="UNICEF"/>
    <s v="BRAC"/>
    <s v="UNICEF"/>
    <s v="WASH"/>
    <x v="0"/>
    <x v="12"/>
    <s v="# of water network"/>
    <m/>
    <n v="7"/>
    <s v="completed"/>
    <s v="Chittagong"/>
    <s v="Cox's Bazar"/>
    <x v="0"/>
    <s v="Palong Khali"/>
    <s v="Camp 14"/>
    <x v="8"/>
    <d v="2023-03-01T00:00:00"/>
    <x v="0"/>
    <m/>
    <m/>
    <m/>
    <m/>
    <m/>
    <s v="Muhammed Sydul Hasan Sohan"/>
    <n v="1847456486"/>
    <s v="muhammed.sydul@brac.net"/>
    <s v="UNICEF-BRAC"/>
  </r>
  <r>
    <n v="6018"/>
    <s v="UNICEF"/>
    <s v="BRAC"/>
    <s v="UNICEF"/>
    <s v="WASH"/>
    <x v="0"/>
    <x v="30"/>
    <s v="# of household"/>
    <m/>
    <n v="3075"/>
    <s v="completed"/>
    <s v="Chittagong"/>
    <s v="Cox's Bazar"/>
    <x v="0"/>
    <s v="Palong Khali"/>
    <s v="Camp 14"/>
    <x v="8"/>
    <d v="2023-03-01T00:00:00"/>
    <x v="0"/>
    <m/>
    <m/>
    <m/>
    <m/>
    <m/>
    <s v="Muhammed Sydul Hasan Sohan"/>
    <n v="1847456486"/>
    <s v="muhammed.sydul@brac.net"/>
    <s v="UNICEF-BRAC"/>
  </r>
  <r>
    <n v="6019"/>
    <s v="UNICEF"/>
    <s v="BRAC"/>
    <s v="UNICEF"/>
    <s v="WASH"/>
    <x v="1"/>
    <x v="1"/>
    <s v="# of door "/>
    <m/>
    <n v="37"/>
    <s v="completed"/>
    <s v="Chittagong"/>
    <s v="Cox's Bazar"/>
    <x v="0"/>
    <s v="Palong Khali"/>
    <s v="Camp 14"/>
    <x v="8"/>
    <d v="2023-03-01T00:00:00"/>
    <x v="0"/>
    <m/>
    <m/>
    <m/>
    <m/>
    <m/>
    <s v="Muhammed Sydul Hasan Sohan"/>
    <n v="1847456486"/>
    <s v="muhammed.sydul@brac.net"/>
    <s v="UNICEF-BRAC"/>
  </r>
  <r>
    <n v="6020"/>
    <s v="UNICEF"/>
    <s v="BRAC"/>
    <s v="UNICEF"/>
    <s v="WASH"/>
    <x v="1"/>
    <x v="8"/>
    <s v="# of FSM Site"/>
    <m/>
    <n v="6"/>
    <s v="completed"/>
    <s v="Chittagong"/>
    <s v="Cox's Bazar"/>
    <x v="0"/>
    <s v="Palong Khali"/>
    <s v="Camp 14"/>
    <x v="8"/>
    <d v="2023-03-01T00:00:00"/>
    <x v="0"/>
    <m/>
    <m/>
    <m/>
    <m/>
    <m/>
    <s v="Muhammed Sydul Hasan Sohan"/>
    <n v="1847456486"/>
    <s v="muhammed.sydul@brac.net"/>
    <s v="UNICEF-BRAC"/>
  </r>
  <r>
    <n v="6021"/>
    <s v="UNICEF"/>
    <s v="BRAC"/>
    <s v="UNICEF"/>
    <s v="WASH"/>
    <x v="1"/>
    <x v="9"/>
    <s v="# of door"/>
    <m/>
    <n v="390"/>
    <s v="completed"/>
    <s v="Chittagong"/>
    <s v="Cox's Bazar"/>
    <x v="0"/>
    <s v="Palong Khali"/>
    <s v="Camp 14"/>
    <x v="8"/>
    <d v="2023-03-01T00:00:00"/>
    <x v="0"/>
    <m/>
    <m/>
    <m/>
    <m/>
    <m/>
    <s v="Muhammed Sydul Hasan Sohan"/>
    <n v="1847456486"/>
    <s v="muhammed.sydul@brac.net"/>
    <s v="UNICEF-BRAC"/>
  </r>
  <r>
    <n v="6022"/>
    <s v="UNICEF"/>
    <s v="BRAC"/>
    <s v="UNICEF"/>
    <s v="WASH"/>
    <x v="1"/>
    <x v="3"/>
    <s v="# of door"/>
    <m/>
    <n v="1198"/>
    <s v="completed"/>
    <s v="Chittagong"/>
    <s v="Cox's Bazar"/>
    <x v="0"/>
    <s v="Palong Khali"/>
    <s v="Camp 14"/>
    <x v="8"/>
    <d v="2023-03-01T00:00:00"/>
    <x v="0"/>
    <m/>
    <m/>
    <m/>
    <m/>
    <m/>
    <s v="Muhammed Sydul Hasan Sohan"/>
    <n v="1847456486"/>
    <s v="muhammed.sydul@brac.net"/>
    <s v="UNICEF-BRAC"/>
  </r>
  <r>
    <n v="6023"/>
    <s v="UNICEF"/>
    <s v="BRAC"/>
    <s v="UNICEF"/>
    <s v="WASH"/>
    <x v="2"/>
    <x v="4"/>
    <s v="# of HP sessions at HH level"/>
    <m/>
    <n v="8568"/>
    <s v="completed"/>
    <s v="Chittagong"/>
    <s v="Cox's Bazar"/>
    <x v="0"/>
    <s v="Palong Khali"/>
    <s v="Camp 14"/>
    <x v="8"/>
    <d v="2023-03-01T00:00:00"/>
    <x v="0"/>
    <m/>
    <m/>
    <m/>
    <m/>
    <m/>
    <s v="Muhammed Sydul Hasan Sohan"/>
    <n v="1847456486"/>
    <s v="muhammed.sydul@brac.net"/>
    <s v="UNICEF-BRAC"/>
  </r>
  <r>
    <n v="6024"/>
    <s v="UNICEF"/>
    <s v="BRAC"/>
    <s v="UNICEF"/>
    <s v="WASH"/>
    <x v="2"/>
    <x v="28"/>
    <s v="# of female in reproductive age"/>
    <m/>
    <n v="1290"/>
    <s v="completed"/>
    <s v="Chittagong"/>
    <s v="Cox's Bazar"/>
    <x v="0"/>
    <s v="Palong Khali"/>
    <s v="Camp 14"/>
    <x v="8"/>
    <d v="2023-03-01T00:00:00"/>
    <x v="0"/>
    <m/>
    <m/>
    <m/>
    <m/>
    <m/>
    <s v="Muhammed Sydul Hasan Sohan"/>
    <n v="1847456486"/>
    <s v="muhammed.sydul@brac.net"/>
    <s v="UNICEF-BRAC"/>
  </r>
  <r>
    <n v="6025"/>
    <s v="UNICEF"/>
    <s v="BRAC"/>
    <s v="UNICEF"/>
    <s v="WASH"/>
    <x v="2"/>
    <x v="33"/>
    <s v="# of facilities"/>
    <m/>
    <n v="4023"/>
    <s v="completed"/>
    <s v="Chittagong"/>
    <s v="Cox's Bazar"/>
    <x v="0"/>
    <s v="Palong Khali"/>
    <s v="Camp 14"/>
    <x v="8"/>
    <d v="2023-03-01T00:00:00"/>
    <x v="0"/>
    <m/>
    <m/>
    <m/>
    <m/>
    <m/>
    <s v="Muhammed Sydul Hasan Sohan"/>
    <n v="1847456486"/>
    <s v="muhammed.sydul@brac.net"/>
    <s v="UNICEF-BRAC"/>
  </r>
  <r>
    <n v="6026"/>
    <s v="UNICEF"/>
    <s v="BRAC"/>
    <s v="UNICEF"/>
    <s v="WASH"/>
    <x v="3"/>
    <x v="36"/>
    <s v="# of plant"/>
    <m/>
    <n v="1"/>
    <s v="completed"/>
    <s v="Chittagong"/>
    <s v="Cox's Bazar"/>
    <x v="0"/>
    <s v="Palong Khali"/>
    <s v="Camp 14"/>
    <x v="8"/>
    <d v="2023-03-01T00:00:00"/>
    <x v="0"/>
    <m/>
    <m/>
    <m/>
    <m/>
    <m/>
    <s v="Muhammed Sydul Hasan Sohan"/>
    <n v="1847456486"/>
    <s v="muhammed.sydul@brac.net"/>
    <s v="UNICEF-BRAC"/>
  </r>
  <r>
    <n v="6027"/>
    <s v="IOM"/>
    <s v="DSK"/>
    <s v="IOM"/>
    <s v="WASH"/>
    <x v="0"/>
    <x v="0"/>
    <s v="# of tube well"/>
    <m/>
    <n v="108"/>
    <s v="completed"/>
    <s v="Chittagong"/>
    <s v="Cox's Bazar"/>
    <x v="0"/>
    <s v="Palong Khali"/>
    <s v="Camp 18"/>
    <x v="8"/>
    <d v="2022-09-01T00:00:00"/>
    <x v="0"/>
    <m/>
    <m/>
    <m/>
    <m/>
    <m/>
    <s v="Md. Shalahuddin Kader"/>
    <n v="1845101021"/>
    <s v="shalahuddin@dskbangladesh.org"/>
    <s v="IOM-DSK"/>
  </r>
  <r>
    <n v="6028"/>
    <s v="IOM"/>
    <s v="DSK"/>
    <s v="IOM"/>
    <s v="WASH"/>
    <x v="0"/>
    <x v="12"/>
    <s v="# of water network"/>
    <m/>
    <n v="2"/>
    <s v="completed"/>
    <s v="Chittagong"/>
    <s v="Cox's Bazar"/>
    <x v="0"/>
    <s v="Palong Khali"/>
    <s v="Camp 18"/>
    <x v="8"/>
    <d v="2022-09-01T00:00:00"/>
    <x v="0"/>
    <m/>
    <m/>
    <m/>
    <m/>
    <m/>
    <s v="Md. Shalahuddin Kader"/>
    <n v="1845101021"/>
    <s v="shalahuddin@dskbangladesh.org"/>
    <s v="IOM-DSK"/>
  </r>
  <r>
    <n v="6029"/>
    <s v="IOM"/>
    <s v="DSK"/>
    <s v="IOM"/>
    <s v="WASH"/>
    <x v="1"/>
    <x v="1"/>
    <s v="# of door "/>
    <m/>
    <n v="163"/>
    <s v="completed"/>
    <s v="Chittagong"/>
    <s v="Cox's Bazar"/>
    <x v="0"/>
    <s v="Palong Khali"/>
    <s v="Camp 18"/>
    <x v="8"/>
    <d v="2022-09-01T00:00:00"/>
    <x v="0"/>
    <m/>
    <m/>
    <m/>
    <m/>
    <m/>
    <s v="Md. Shalahuddin Kader"/>
    <n v="1845101021"/>
    <s v="shalahuddin@dskbangladesh.org"/>
    <s v="IOM-DSK"/>
  </r>
  <r>
    <n v="6030"/>
    <s v="IOM"/>
    <s v="DSK"/>
    <s v="IOM"/>
    <s v="WASH"/>
    <x v="1"/>
    <x v="8"/>
    <s v="# of FSM Site"/>
    <m/>
    <n v="11"/>
    <s v="completed"/>
    <s v="Chittagong"/>
    <s v="Cox's Bazar"/>
    <x v="0"/>
    <s v="Palong Khali"/>
    <s v="Camp 18"/>
    <x v="8"/>
    <d v="2022-09-01T00:00:00"/>
    <x v="0"/>
    <m/>
    <m/>
    <m/>
    <m/>
    <m/>
    <s v="Md. Shalahuddin Kader"/>
    <n v="1845101021"/>
    <s v="shalahuddin@dskbangladesh.org"/>
    <s v="IOM-DSK"/>
  </r>
  <r>
    <n v="6031"/>
    <s v="IOM"/>
    <s v="DSK"/>
    <s v="IOM"/>
    <s v="WASH"/>
    <x v="1"/>
    <x v="9"/>
    <s v="# of door"/>
    <m/>
    <n v="133"/>
    <s v="completed"/>
    <s v="Chittagong"/>
    <s v="Cox's Bazar"/>
    <x v="0"/>
    <s v="Palong Khali"/>
    <s v="Camp 18"/>
    <x v="8"/>
    <d v="2022-09-01T00:00:00"/>
    <x v="0"/>
    <m/>
    <m/>
    <m/>
    <m/>
    <m/>
    <s v="Md. Shalahuddin Kader"/>
    <n v="1845101021"/>
    <s v="shalahuddin@dskbangladesh.org"/>
    <s v="IOM-DSK"/>
  </r>
  <r>
    <n v="6032"/>
    <s v="IOM"/>
    <s v="DSK"/>
    <s v="IOM"/>
    <s v="WASH"/>
    <x v="1"/>
    <x v="3"/>
    <s v="# of door"/>
    <m/>
    <n v="219"/>
    <s v="completed"/>
    <s v="Chittagong"/>
    <s v="Cox's Bazar"/>
    <x v="0"/>
    <s v="Palong Khali"/>
    <s v="Camp 18"/>
    <x v="8"/>
    <d v="2022-09-01T00:00:00"/>
    <x v="0"/>
    <m/>
    <m/>
    <m/>
    <m/>
    <m/>
    <s v="Md. Shalahuddin Kader"/>
    <n v="1845101021"/>
    <s v="shalahuddin@dskbangladesh.org"/>
    <s v="IOM-DSK"/>
  </r>
  <r>
    <n v="6033"/>
    <s v="IOM"/>
    <s v="DSK"/>
    <s v="IOM"/>
    <s v="WASH"/>
    <x v="2"/>
    <x v="19"/>
    <s v="# of estimated persons reached by mass-media campaign"/>
    <m/>
    <n v="3"/>
    <s v="completed"/>
    <s v="Chittagong"/>
    <s v="Cox's Bazar"/>
    <x v="0"/>
    <s v="Palong Khali"/>
    <s v="Camp 18"/>
    <x v="8"/>
    <d v="2022-09-01T00:00:00"/>
    <x v="0"/>
    <m/>
    <m/>
    <m/>
    <m/>
    <m/>
    <s v="Md. Shalahuddin Kader"/>
    <n v="1845101021"/>
    <s v="shalahuddin@dskbangladesh.org"/>
    <s v="IOM-DSK"/>
  </r>
  <r>
    <n v="6034"/>
    <s v="IOM"/>
    <s v="DSK"/>
    <s v="IOM"/>
    <s v="WASH"/>
    <x v="2"/>
    <x v="20"/>
    <s v="# of household"/>
    <m/>
    <n v="2540"/>
    <s v="completed"/>
    <s v="Chittagong"/>
    <s v="Cox's Bazar"/>
    <x v="0"/>
    <s v="Palong Khali"/>
    <s v="Camp 18"/>
    <x v="8"/>
    <d v="2022-09-01T00:00:00"/>
    <x v="0"/>
    <m/>
    <m/>
    <m/>
    <m/>
    <m/>
    <s v="Md. Shalahuddin Kader"/>
    <n v="1845101021"/>
    <s v="shalahuddin@dskbangladesh.org"/>
    <s v="IOM-DSK"/>
  </r>
  <r>
    <n v="6035"/>
    <s v="IOM"/>
    <s v="DSK"/>
    <s v="IOM"/>
    <s v="WASH"/>
    <x v="3"/>
    <x v="5"/>
    <s v="# of campaign per camp "/>
    <m/>
    <n v="13"/>
    <s v="completed"/>
    <s v="Chittagong"/>
    <s v="Cox's Bazar"/>
    <x v="0"/>
    <s v="Palong Khali"/>
    <s v="Camp 18"/>
    <x v="8"/>
    <d v="2022-09-01T00:00:00"/>
    <x v="0"/>
    <m/>
    <m/>
    <m/>
    <m/>
    <m/>
    <s v="Md. Shalahuddin Kader"/>
    <n v="1845101021"/>
    <s v="shalahuddin@dskbangladesh.org"/>
    <s v="IOM-DSK"/>
  </r>
  <r>
    <n v="6036"/>
    <s v="IOM"/>
    <s v="DSK"/>
    <s v="IOM"/>
    <s v="WASH"/>
    <x v="3"/>
    <x v="36"/>
    <s v="# of plant"/>
    <m/>
    <n v="1"/>
    <s v="completed"/>
    <s v="Chittagong"/>
    <s v="Cox's Bazar"/>
    <x v="0"/>
    <s v="Palong Khali"/>
    <s v="Camp 18"/>
    <x v="8"/>
    <d v="2022-09-01T00:00:00"/>
    <x v="0"/>
    <m/>
    <m/>
    <m/>
    <m/>
    <m/>
    <s v="Md. Shalahuddin Kader"/>
    <n v="1845101021"/>
    <s v="shalahuddin@dskbangladesh.org"/>
    <s v="IOM-DSK"/>
  </r>
  <r>
    <n v="6037"/>
    <s v="IOM"/>
    <s v="DSK"/>
    <s v="IOM"/>
    <s v="WASH"/>
    <x v="0"/>
    <x v="0"/>
    <s v="# of tube well"/>
    <m/>
    <n v="214"/>
    <s v="completed"/>
    <s v="Chittagong"/>
    <s v="Cox's Bazar"/>
    <x v="0"/>
    <s v="Palong Khali"/>
    <s v="Camp 19"/>
    <x v="8"/>
    <d v="2022-09-01T00:00:00"/>
    <x v="0"/>
    <m/>
    <m/>
    <m/>
    <m/>
    <m/>
    <s v="Md. Shalahuddin Kader"/>
    <n v="1845101021"/>
    <s v="shalahuddin@dskbangladesh.org"/>
    <s v="IOM-DSK"/>
  </r>
  <r>
    <n v="6038"/>
    <s v="IOM"/>
    <s v="DSK"/>
    <s v="IOM"/>
    <s v="WASH"/>
    <x v="0"/>
    <x v="12"/>
    <s v="# of water network"/>
    <m/>
    <n v="5"/>
    <s v="completed"/>
    <s v="Chittagong"/>
    <s v="Cox's Bazar"/>
    <x v="0"/>
    <s v="Palong Khali"/>
    <s v="Camp 19"/>
    <x v="8"/>
    <d v="2022-09-01T00:00:00"/>
    <x v="0"/>
    <m/>
    <m/>
    <m/>
    <m/>
    <m/>
    <s v="Md. Shalahuddin Kader"/>
    <n v="1845101021"/>
    <s v="shalahuddin@dskbangladesh.org"/>
    <s v="IOM-DSK"/>
  </r>
  <r>
    <n v="6039"/>
    <s v="IOM"/>
    <s v="DSK"/>
    <s v="IOM"/>
    <s v="WASH"/>
    <x v="1"/>
    <x v="1"/>
    <s v="# of door "/>
    <m/>
    <n v="205"/>
    <s v="completed"/>
    <s v="Chittagong"/>
    <s v="Cox's Bazar"/>
    <x v="0"/>
    <s v="Palong Khali"/>
    <s v="Camp 19"/>
    <x v="8"/>
    <d v="2022-09-01T00:00:00"/>
    <x v="0"/>
    <m/>
    <m/>
    <m/>
    <m/>
    <m/>
    <s v="Md. Shalahuddin Kader"/>
    <n v="1845101021"/>
    <s v="shalahuddin@dskbangladesh.org"/>
    <s v="IOM-DSK"/>
  </r>
  <r>
    <n v="6040"/>
    <s v="IOM"/>
    <s v="DSK"/>
    <s v="IOM"/>
    <s v="WASH"/>
    <x v="1"/>
    <x v="9"/>
    <s v="# of door"/>
    <m/>
    <n v="312"/>
    <s v="completed"/>
    <s v="Chittagong"/>
    <s v="Cox's Bazar"/>
    <x v="0"/>
    <s v="Palong Khali"/>
    <s v="Camp 19"/>
    <x v="8"/>
    <d v="2022-09-01T00:00:00"/>
    <x v="0"/>
    <m/>
    <m/>
    <m/>
    <m/>
    <m/>
    <s v="Md. Shalahuddin Kader"/>
    <n v="1845101021"/>
    <s v="shalahuddin@dskbangladesh.org"/>
    <s v="IOM-DSK"/>
  </r>
  <r>
    <n v="6041"/>
    <s v="IOM"/>
    <s v="DSK"/>
    <s v="IOM"/>
    <s v="WASH"/>
    <x v="1"/>
    <x v="3"/>
    <s v="# of door"/>
    <m/>
    <n v="490"/>
    <s v="completed"/>
    <s v="Chittagong"/>
    <s v="Cox's Bazar"/>
    <x v="0"/>
    <s v="Palong Khali"/>
    <s v="Camp 19"/>
    <x v="8"/>
    <d v="2022-09-01T00:00:00"/>
    <x v="0"/>
    <m/>
    <m/>
    <m/>
    <m/>
    <m/>
    <s v="Md. Shalahuddin Kader"/>
    <n v="1845101021"/>
    <s v="shalahuddin@dskbangladesh.org"/>
    <s v="IOM-DSK"/>
  </r>
  <r>
    <n v="6042"/>
    <s v="IOM"/>
    <s v="DSK"/>
    <s v="IOM"/>
    <s v="WASH"/>
    <x v="2"/>
    <x v="19"/>
    <s v="# of estimated persons reached by mass-media campaign"/>
    <m/>
    <n v="4"/>
    <s v="completed"/>
    <s v="Chittagong"/>
    <s v="Cox's Bazar"/>
    <x v="0"/>
    <s v="Palong Khali"/>
    <s v="Camp 19"/>
    <x v="8"/>
    <d v="2022-09-01T00:00:00"/>
    <x v="0"/>
    <m/>
    <m/>
    <m/>
    <m/>
    <m/>
    <s v="Md. Shalahuddin Kader"/>
    <n v="1845101021"/>
    <s v="shalahuddin@dskbangladesh.org"/>
    <s v="IOM-DSK"/>
  </r>
  <r>
    <n v="6043"/>
    <s v="IOM"/>
    <s v="DSK"/>
    <s v="IOM"/>
    <s v="WASH"/>
    <x v="2"/>
    <x v="20"/>
    <s v="# of household"/>
    <m/>
    <n v="2809"/>
    <s v="completed"/>
    <s v="Chittagong"/>
    <s v="Cox's Bazar"/>
    <x v="0"/>
    <s v="Palong Khali"/>
    <s v="Camp 19"/>
    <x v="8"/>
    <d v="2022-09-01T00:00:00"/>
    <x v="0"/>
    <m/>
    <m/>
    <m/>
    <m/>
    <m/>
    <s v="Md. Shalahuddin Kader"/>
    <n v="1845101021"/>
    <s v="shalahuddin@dskbangladesh.org"/>
    <s v="IOM-DSK"/>
  </r>
  <r>
    <n v="6044"/>
    <s v="IOM"/>
    <s v="DSK"/>
    <s v="IOM"/>
    <s v="WASH"/>
    <x v="3"/>
    <x v="5"/>
    <s v="# of campaign per camp "/>
    <m/>
    <n v="18"/>
    <s v="completed"/>
    <s v="Chittagong"/>
    <s v="Cox's Bazar"/>
    <x v="0"/>
    <s v="Palong Khali"/>
    <s v="Camp 19"/>
    <x v="8"/>
    <d v="2022-09-01T00:00:00"/>
    <x v="0"/>
    <m/>
    <m/>
    <m/>
    <m/>
    <m/>
    <s v="Md. Shalahuddin Kader"/>
    <n v="1845101021"/>
    <s v="shalahuddin@dskbangladesh.org"/>
    <s v="IOM-DSK"/>
  </r>
  <r>
    <n v="6045"/>
    <s v="IOM"/>
    <s v="DSK"/>
    <s v="IOM"/>
    <s v="WASH"/>
    <x v="3"/>
    <x v="36"/>
    <s v="# of plant"/>
    <m/>
    <n v="2"/>
    <s v="completed"/>
    <s v="Chittagong"/>
    <s v="Cox's Bazar"/>
    <x v="0"/>
    <s v="Palong Khali"/>
    <s v="Camp 19"/>
    <x v="8"/>
    <d v="2022-09-01T00:00:00"/>
    <x v="0"/>
    <m/>
    <m/>
    <m/>
    <m/>
    <m/>
    <s v="Md. Shalahuddin Kader"/>
    <n v="1845101021"/>
    <s v="shalahuddin@dskbangladesh.org"/>
    <s v="IOM-DSK"/>
  </r>
  <r>
    <n v="6046"/>
    <s v="IOM"/>
    <s v="NGOF"/>
    <s v="KFW"/>
    <s v="WASH"/>
    <x v="0"/>
    <x v="0"/>
    <s v="# of tube well"/>
    <m/>
    <n v="233"/>
    <s v="completed"/>
    <s v="Chittagong"/>
    <s v="Cox's Bazar"/>
    <x v="0"/>
    <s v="Palong Khali"/>
    <s v="Camp 09"/>
    <x v="8"/>
    <d v="2023-03-01T00:00:00"/>
    <x v="0"/>
    <m/>
    <m/>
    <m/>
    <m/>
    <m/>
    <s v="MD. Shaidul Islam"/>
    <n v="1568491051"/>
    <s v="shaidul@ngof.org"/>
    <s v="IOM-NGOF"/>
  </r>
  <r>
    <n v="6047"/>
    <s v="IOM"/>
    <s v="NGOF"/>
    <s v="KFW"/>
    <s v="WASH"/>
    <x v="0"/>
    <x v="12"/>
    <s v="# of water network"/>
    <m/>
    <n v="1"/>
    <s v="completed"/>
    <s v="Chittagong"/>
    <s v="Cox's Bazar"/>
    <x v="0"/>
    <s v="Palong Khali"/>
    <s v="Camp 09"/>
    <x v="8"/>
    <d v="2023-03-01T00:00:00"/>
    <x v="0"/>
    <m/>
    <m/>
    <m/>
    <m/>
    <m/>
    <s v="MD. Shaidul Islam"/>
    <n v="1568491051"/>
    <s v="shaidul@ngof.org"/>
    <s v="IOM-NGOF"/>
  </r>
  <r>
    <n v="6048"/>
    <s v="IOM"/>
    <s v="NGOF"/>
    <s v="KFW"/>
    <s v="WASH"/>
    <x v="1"/>
    <x v="1"/>
    <s v="# of door "/>
    <m/>
    <n v="37"/>
    <s v="completed"/>
    <s v="Chittagong"/>
    <s v="Cox's Bazar"/>
    <x v="0"/>
    <s v="Palong Khali"/>
    <s v="Camp 09"/>
    <x v="8"/>
    <d v="2023-03-01T00:00:00"/>
    <x v="0"/>
    <m/>
    <m/>
    <m/>
    <m/>
    <m/>
    <s v="MD. Shaidul Islam"/>
    <n v="1568491051"/>
    <s v="shaidul@ngof.org"/>
    <s v="IOM-NGOF"/>
  </r>
  <r>
    <n v="6049"/>
    <s v="IOM"/>
    <s v="NGOF"/>
    <s v="KFW"/>
    <s v="WASH"/>
    <x v="1"/>
    <x v="8"/>
    <s v="# of FSM Site"/>
    <m/>
    <n v="9"/>
    <s v="completed"/>
    <s v="Chittagong"/>
    <s v="Cox's Bazar"/>
    <x v="0"/>
    <s v="Palong Khali"/>
    <s v="Camp 09"/>
    <x v="8"/>
    <d v="2023-03-01T00:00:00"/>
    <x v="0"/>
    <m/>
    <m/>
    <m/>
    <m/>
    <m/>
    <s v="MD. Shaidul Islam"/>
    <n v="1568491051"/>
    <s v="shaidul@ngof.org"/>
    <s v="IOM-NGOF"/>
  </r>
  <r>
    <n v="6050"/>
    <s v="IOM"/>
    <s v="NGOF"/>
    <s v="KFW"/>
    <s v="WASH"/>
    <x v="1"/>
    <x v="2"/>
    <s v="# of FSM Site"/>
    <m/>
    <n v="10"/>
    <s v="completed"/>
    <s v="Chittagong"/>
    <s v="Cox's Bazar"/>
    <x v="0"/>
    <s v="Palong Khali"/>
    <s v="Camp 09"/>
    <x v="8"/>
    <d v="2023-03-01T00:00:00"/>
    <x v="0"/>
    <m/>
    <m/>
    <m/>
    <m/>
    <m/>
    <s v="MD. Shaidul Islam"/>
    <n v="1568491051"/>
    <s v="shaidul@ngof.org"/>
    <s v="IOM-NGOF"/>
  </r>
  <r>
    <n v="6051"/>
    <s v="IOM"/>
    <s v="NGOF"/>
    <s v="KFW"/>
    <s v="WASH"/>
    <x v="1"/>
    <x v="9"/>
    <s v="# of door"/>
    <m/>
    <n v="672"/>
    <s v="completed"/>
    <s v="Chittagong"/>
    <s v="Cox's Bazar"/>
    <x v="0"/>
    <s v="Palong Khali"/>
    <s v="Camp 09"/>
    <x v="8"/>
    <d v="2023-03-01T00:00:00"/>
    <x v="0"/>
    <m/>
    <m/>
    <m/>
    <m/>
    <m/>
    <s v="MD. Shaidul Islam"/>
    <n v="1568491051"/>
    <s v="shaidul@ngof.org"/>
    <s v="IOM-NGOF"/>
  </r>
  <r>
    <n v="6052"/>
    <s v="IOM"/>
    <s v="NGOF"/>
    <s v="KFW"/>
    <s v="WASH"/>
    <x v="1"/>
    <x v="3"/>
    <s v="# of door"/>
    <m/>
    <n v="951"/>
    <s v="completed"/>
    <s v="Chittagong"/>
    <s v="Cox's Bazar"/>
    <x v="0"/>
    <s v="Palong Khali"/>
    <s v="Camp 09"/>
    <x v="8"/>
    <d v="2023-03-01T00:00:00"/>
    <x v="0"/>
    <m/>
    <m/>
    <m/>
    <m/>
    <m/>
    <s v="MD. Shaidul Islam"/>
    <n v="1568491051"/>
    <s v="shaidul@ngof.org"/>
    <s v="IOM-NGOF"/>
  </r>
  <r>
    <n v="6053"/>
    <s v="IOM"/>
    <s v="NGOF"/>
    <s v="KFW"/>
    <s v="WASH"/>
    <x v="2"/>
    <x v="20"/>
    <s v="# of household"/>
    <m/>
    <n v="6988"/>
    <s v="completed"/>
    <s v="Chittagong"/>
    <s v="Cox's Bazar"/>
    <x v="0"/>
    <s v="Palong Khali"/>
    <s v="Camp 09"/>
    <x v="8"/>
    <d v="2023-03-01T00:00:00"/>
    <x v="0"/>
    <m/>
    <m/>
    <m/>
    <m/>
    <m/>
    <s v="MD. Shaidul Islam"/>
    <n v="1568491051"/>
    <s v="shaidul@ngof.org"/>
    <s v="IOM-NGOF"/>
  </r>
  <r>
    <n v="6054"/>
    <s v="IOM"/>
    <s v="NGOF"/>
    <s v="KFW"/>
    <s v="WASH"/>
    <x v="2"/>
    <x v="7"/>
    <s v="N/A"/>
    <m/>
    <n v="4557"/>
    <s v="completed"/>
    <s v="Chittagong"/>
    <s v="Cox's Bazar"/>
    <x v="0"/>
    <s v="Palong Khali"/>
    <s v="Camp 09"/>
    <x v="8"/>
    <d v="2023-03-01T00:00:00"/>
    <x v="0"/>
    <m/>
    <m/>
    <m/>
    <m/>
    <s v="Dental Kit"/>
    <s v="MD. Shaidul Islam"/>
    <n v="1568491051"/>
    <s v="shaidul@ngof.org"/>
    <s v="IOM-NGOF"/>
  </r>
  <r>
    <n v="6055"/>
    <s v="IOM"/>
    <s v="NGOF"/>
    <s v="KFW"/>
    <s v="WASH"/>
    <x v="3"/>
    <x v="36"/>
    <s v="# of plant"/>
    <m/>
    <n v="3"/>
    <s v="completed"/>
    <s v="Chittagong"/>
    <s v="Cox's Bazar"/>
    <x v="0"/>
    <s v="Palong Khali"/>
    <s v="Camp 09"/>
    <x v="8"/>
    <d v="2023-03-01T00:00:00"/>
    <x v="0"/>
    <m/>
    <m/>
    <m/>
    <m/>
    <m/>
    <s v="MD. Shaidul Islam"/>
    <n v="1568491051"/>
    <s v="shaidul@ngof.org"/>
    <s v="IOM-NGOF"/>
  </r>
  <r>
    <n v="6056"/>
    <s v="IOM"/>
    <s v="SHUSHILAN"/>
    <s v="IOM"/>
    <s v="WASH"/>
    <x v="0"/>
    <x v="0"/>
    <s v="# of tube well"/>
    <m/>
    <n v="186"/>
    <s v="completed"/>
    <s v="Chittagong"/>
    <s v="Cox's Bazar"/>
    <x v="0"/>
    <s v="Palong Khali"/>
    <s v="Camp 12"/>
    <x v="8"/>
    <d v="2022-09-01T00:00:00"/>
    <x v="0"/>
    <m/>
    <m/>
    <m/>
    <m/>
    <m/>
    <s v="Taposh Dutta"/>
    <n v="1849719196"/>
    <s v="taposhdutta@shushilan.org"/>
    <s v="IOM-SHUSHILAN"/>
  </r>
  <r>
    <n v="6057"/>
    <s v="IOM"/>
    <s v="SHUSHILAN"/>
    <s v="IOM"/>
    <s v="WASH"/>
    <x v="0"/>
    <x v="12"/>
    <s v="# of water network"/>
    <m/>
    <n v="1"/>
    <s v="completed"/>
    <s v="Chittagong"/>
    <s v="Cox's Bazar"/>
    <x v="0"/>
    <s v="Palong Khali"/>
    <s v="Camp 12"/>
    <x v="8"/>
    <d v="2022-09-01T00:00:00"/>
    <x v="0"/>
    <m/>
    <m/>
    <m/>
    <m/>
    <m/>
    <s v="Taposh Dutta"/>
    <n v="1849719196"/>
    <s v="taposhdutta@shushilan.org"/>
    <s v="IOM-SHUSHILAN"/>
  </r>
  <r>
    <n v="6058"/>
    <s v="IOM"/>
    <s v="SHUSHILAN"/>
    <s v="IOM"/>
    <s v="WASH"/>
    <x v="1"/>
    <x v="23"/>
    <s v="# of door "/>
    <m/>
    <n v="1"/>
    <s v="completed"/>
    <s v="Chittagong"/>
    <s v="Cox's Bazar"/>
    <x v="0"/>
    <s v="Palong Khali"/>
    <s v="Camp 12"/>
    <x v="8"/>
    <d v="2022-09-01T00:00:00"/>
    <x v="0"/>
    <m/>
    <m/>
    <m/>
    <m/>
    <m/>
    <s v="Taposh Dutta"/>
    <n v="1849719196"/>
    <s v="taposhdutta@shushilan.org"/>
    <s v="IOM-SHUSHILAN"/>
  </r>
  <r>
    <n v="6059"/>
    <s v="IOM"/>
    <s v="SHUSHILAN"/>
    <s v="IOM"/>
    <s v="WASH"/>
    <x v="1"/>
    <x v="1"/>
    <s v="# of door "/>
    <m/>
    <n v="36"/>
    <s v="completed"/>
    <s v="Chittagong"/>
    <s v="Cox's Bazar"/>
    <x v="0"/>
    <s v="Palong Khali"/>
    <s v="Camp 12"/>
    <x v="8"/>
    <d v="2022-09-01T00:00:00"/>
    <x v="0"/>
    <m/>
    <m/>
    <m/>
    <m/>
    <m/>
    <s v="Taposh Dutta"/>
    <n v="1849719196"/>
    <s v="taposhdutta@shushilan.org"/>
    <s v="IOM-SHUSHILAN"/>
  </r>
  <r>
    <n v="6060"/>
    <s v="IOM"/>
    <s v="SHUSHILAN"/>
    <s v="IOM"/>
    <s v="WASH"/>
    <x v="1"/>
    <x v="8"/>
    <s v="# of FSM Site"/>
    <m/>
    <n v="2"/>
    <s v="completed"/>
    <s v="Chittagong"/>
    <s v="Cox's Bazar"/>
    <x v="0"/>
    <s v="Palong Khali"/>
    <s v="Camp 12"/>
    <x v="8"/>
    <d v="2022-09-01T00:00:00"/>
    <x v="0"/>
    <m/>
    <m/>
    <m/>
    <m/>
    <m/>
    <s v="Taposh Dutta"/>
    <n v="1849719196"/>
    <s v="taposhdutta@shushilan.org"/>
    <s v="IOM-SHUSHILAN"/>
  </r>
  <r>
    <n v="6061"/>
    <s v="IOM"/>
    <s v="SHUSHILAN"/>
    <s v="IOM"/>
    <s v="WASH"/>
    <x v="1"/>
    <x v="9"/>
    <s v="# of door"/>
    <m/>
    <n v="128"/>
    <s v="completed"/>
    <s v="Chittagong"/>
    <s v="Cox's Bazar"/>
    <x v="0"/>
    <s v="Palong Khali"/>
    <s v="Camp 12"/>
    <x v="8"/>
    <d v="2022-09-01T00:00:00"/>
    <x v="0"/>
    <m/>
    <m/>
    <m/>
    <m/>
    <m/>
    <s v="Taposh Dutta"/>
    <n v="1849719196"/>
    <s v="taposhdutta@shushilan.org"/>
    <s v="IOM-SHUSHILAN"/>
  </r>
  <r>
    <n v="6062"/>
    <s v="IOM"/>
    <s v="SHUSHILAN"/>
    <s v="IOM"/>
    <s v="WASH"/>
    <x v="1"/>
    <x v="3"/>
    <s v="# of door"/>
    <m/>
    <n v="404"/>
    <s v="completed"/>
    <s v="Chittagong"/>
    <s v="Cox's Bazar"/>
    <x v="0"/>
    <s v="Palong Khali"/>
    <s v="Camp 12"/>
    <x v="8"/>
    <d v="2022-09-01T00:00:00"/>
    <x v="0"/>
    <m/>
    <m/>
    <m/>
    <m/>
    <m/>
    <s v="Taposh Dutta"/>
    <n v="1849719196"/>
    <s v="taposhdutta@shushilan.org"/>
    <s v="IOM-SHUSHILAN"/>
  </r>
  <r>
    <n v="6063"/>
    <s v="IOM"/>
    <s v="SHUSHILAN"/>
    <s v="IOM"/>
    <s v="WASH"/>
    <x v="2"/>
    <x v="20"/>
    <s v="# of household"/>
    <m/>
    <n v="5569"/>
    <s v="completed"/>
    <s v="Chittagong"/>
    <s v="Cox's Bazar"/>
    <x v="0"/>
    <s v="Palong Khali"/>
    <s v="Camp 12"/>
    <x v="8"/>
    <d v="2022-09-01T00:00:00"/>
    <x v="0"/>
    <m/>
    <m/>
    <m/>
    <m/>
    <m/>
    <s v="Taposh Dutta"/>
    <n v="1849719196"/>
    <s v="taposhdutta@shushilan.org"/>
    <s v="IOM-SHUSHILAN"/>
  </r>
  <r>
    <n v="6064"/>
    <s v="IOM"/>
    <s v="SHUSHILAN"/>
    <s v="IOM"/>
    <s v="WASH"/>
    <x v="3"/>
    <x v="36"/>
    <s v="# of plant"/>
    <m/>
    <n v="3"/>
    <s v="completed"/>
    <s v="Chittagong"/>
    <s v="Cox's Bazar"/>
    <x v="0"/>
    <s v="Palong Khali"/>
    <s v="Camp 12"/>
    <x v="8"/>
    <d v="2022-09-01T00:00:00"/>
    <x v="0"/>
    <m/>
    <m/>
    <m/>
    <m/>
    <m/>
    <s v="Taposh Dutta"/>
    <n v="1849719196"/>
    <s v="taposhdutta@shushilan.org"/>
    <s v="IOM-SHUSHILAN"/>
  </r>
  <r>
    <n v="6065"/>
    <s v="IFRC"/>
    <s v="BDRCS"/>
    <s v="IFRC"/>
    <s v="WASH"/>
    <x v="2"/>
    <x v="4"/>
    <s v="# of HP sessions at HH level"/>
    <m/>
    <n v="1134"/>
    <s v="completed"/>
    <s v="Chittagong"/>
    <s v="Cox's Bazar"/>
    <x v="0"/>
    <s v="Palong Khali"/>
    <s v="Camp 11"/>
    <x v="8"/>
    <d v="2022-12-01T00:00:00"/>
    <x v="0"/>
    <m/>
    <m/>
    <m/>
    <m/>
    <m/>
    <s v="Md Khairul Bashar"/>
    <n v="1628407101"/>
    <s v="khairul.bashar@bdrcs.org"/>
    <s v="IFRC-BDRCS"/>
  </r>
  <r>
    <n v="6066"/>
    <s v="IFRC"/>
    <s v="BDRCS"/>
    <s v="IFRC"/>
    <s v="WASH"/>
    <x v="1"/>
    <x v="1"/>
    <s v="# of door "/>
    <m/>
    <n v="2"/>
    <s v="completed"/>
    <s v="Chittagong"/>
    <s v="Cox's Bazar"/>
    <x v="0"/>
    <s v="Palong Khali"/>
    <s v="Camp 19"/>
    <x v="8"/>
    <d v="2022-12-01T00:00:00"/>
    <x v="0"/>
    <m/>
    <m/>
    <m/>
    <m/>
    <m/>
    <s v="Md Khairul Bashar"/>
    <n v="1628407101"/>
    <s v="khairul.ashar@bdrcs.org"/>
    <s v="IFRC-BDRCS"/>
  </r>
  <r>
    <n v="6067"/>
    <s v="IFRC"/>
    <s v="BDRCS"/>
    <s v="IFRC"/>
    <s v="WASH"/>
    <x v="1"/>
    <x v="9"/>
    <s v="# of door"/>
    <m/>
    <n v="27"/>
    <s v="completed"/>
    <s v="Chittagong"/>
    <s v="Cox's Bazar"/>
    <x v="0"/>
    <s v="Palong Khali"/>
    <s v="Camp 19"/>
    <x v="8"/>
    <d v="2022-12-01T00:00:00"/>
    <x v="0"/>
    <m/>
    <m/>
    <m/>
    <m/>
    <m/>
    <s v="Md Khairul Bashar"/>
    <n v="1628407101"/>
    <s v="khairul.ashar@bdrcs.org"/>
    <s v="IFRC-BDRCS"/>
  </r>
  <r>
    <n v="6068"/>
    <s v="IFRC"/>
    <s v="BDRCS"/>
    <s v="IFRC"/>
    <s v="WASH"/>
    <x v="1"/>
    <x v="3"/>
    <s v="# of door"/>
    <m/>
    <n v="107"/>
    <s v="completed"/>
    <s v="Chittagong"/>
    <s v="Cox's Bazar"/>
    <x v="0"/>
    <s v="Palong Khali"/>
    <s v="Camp 19"/>
    <x v="8"/>
    <d v="2022-12-01T00:00:00"/>
    <x v="0"/>
    <m/>
    <m/>
    <m/>
    <m/>
    <m/>
    <s v="Md Khairul Bashar"/>
    <n v="1628407101"/>
    <s v="khairul.ashar@bdrcs.org"/>
    <s v="IFRC-BDRCS"/>
  </r>
  <r>
    <n v="6069"/>
    <s v="IFRC"/>
    <s v="BDRCS"/>
    <s v="IFRC"/>
    <s v="WASH"/>
    <x v="2"/>
    <x v="4"/>
    <s v="# of HP sessions at HH level"/>
    <m/>
    <n v="523"/>
    <s v="completed"/>
    <s v="Chittagong"/>
    <s v="Cox's Bazar"/>
    <x v="0"/>
    <s v="Palong Khali"/>
    <s v="Camp 19"/>
    <x v="8"/>
    <d v="2022-12-01T00:00:00"/>
    <x v="0"/>
    <m/>
    <m/>
    <m/>
    <m/>
    <m/>
    <s v="Md Khairul Bashar"/>
    <n v="1628407101"/>
    <s v="khairul.ashar@bdrcs.org"/>
    <s v="IFRC-BDRCS"/>
  </r>
  <r>
    <n v="6070"/>
    <s v="IOM"/>
    <s v="ACF"/>
    <s v="KFW"/>
    <s v="WASH"/>
    <x v="0"/>
    <x v="0"/>
    <s v="# of tube well"/>
    <m/>
    <n v="274"/>
    <s v="completed"/>
    <s v="Chittagong"/>
    <s v="Cox's Bazar"/>
    <x v="0"/>
    <s v="Palong Khali"/>
    <s v="Camp 11"/>
    <x v="8"/>
    <d v="2023-03-01T00:00:00"/>
    <x v="0"/>
    <m/>
    <m/>
    <m/>
    <m/>
    <m/>
    <s v="Moammad Shajan Siraj"/>
    <n v="1813213381"/>
    <s v="washhppm-cox@bd-actionagainsthunger.org"/>
    <s v="IOM-ACF"/>
  </r>
  <r>
    <n v="6071"/>
    <s v="IOM"/>
    <s v="ACF"/>
    <s v="KFW"/>
    <s v="WASH"/>
    <x v="0"/>
    <x v="26"/>
    <s v="# of tube well"/>
    <m/>
    <n v="2"/>
    <s v="completed"/>
    <s v="Chittagong"/>
    <s v="Cox's Bazar"/>
    <x v="0"/>
    <s v="Palong Khali"/>
    <s v="Camp 11"/>
    <x v="8"/>
    <d v="2023-03-01T00:00:00"/>
    <x v="0"/>
    <m/>
    <m/>
    <m/>
    <m/>
    <m/>
    <s v="Moammad Shajan Siraj"/>
    <n v="1813213381"/>
    <s v="washhppm-cox@bd-actionagainsthunger.org"/>
    <s v="IOM-ACF"/>
  </r>
  <r>
    <n v="6072"/>
    <s v="IOM"/>
    <s v="ACF"/>
    <s v="KFW"/>
    <s v="WASH"/>
    <x v="1"/>
    <x v="23"/>
    <s v="# of door "/>
    <m/>
    <n v="6"/>
    <s v="completed"/>
    <s v="Chittagong"/>
    <s v="Cox's Bazar"/>
    <x v="0"/>
    <s v="Palong Khali"/>
    <s v="Camp 11"/>
    <x v="8"/>
    <d v="2023-03-01T00:00:00"/>
    <x v="0"/>
    <m/>
    <m/>
    <m/>
    <m/>
    <m/>
    <s v="Moammad Shajan Siraj"/>
    <n v="1813213381"/>
    <s v="washhppm-cox@bd-actionagainsthunger.org"/>
    <s v="IOM-ACF"/>
  </r>
  <r>
    <n v="6073"/>
    <s v="IOM"/>
    <s v="ACF"/>
    <s v="KFW"/>
    <s v="WASH"/>
    <x v="1"/>
    <x v="1"/>
    <s v="# of door "/>
    <m/>
    <n v="78"/>
    <s v="completed"/>
    <s v="Chittagong"/>
    <s v="Cox's Bazar"/>
    <x v="0"/>
    <s v="Palong Khali"/>
    <s v="Camp 11"/>
    <x v="8"/>
    <d v="2023-03-01T00:00:00"/>
    <x v="0"/>
    <m/>
    <m/>
    <m/>
    <m/>
    <m/>
    <s v="Moammad Shajan Siraj"/>
    <n v="1813213381"/>
    <s v="washhppm-cox@bd-actionagainsthunger.org"/>
    <s v="IOM-ACF"/>
  </r>
  <r>
    <n v="6074"/>
    <s v="IOM"/>
    <s v="ACF"/>
    <s v="KFW"/>
    <s v="WASH"/>
    <x v="1"/>
    <x v="8"/>
    <s v="# of FSM Site"/>
    <m/>
    <n v="7"/>
    <s v="completed"/>
    <s v="Chittagong"/>
    <s v="Cox's Bazar"/>
    <x v="0"/>
    <s v="Palong Khali"/>
    <s v="Camp 11"/>
    <x v="8"/>
    <d v="2023-03-01T00:00:00"/>
    <x v="0"/>
    <m/>
    <m/>
    <m/>
    <m/>
    <m/>
    <s v="Moammad Shajan Siraj"/>
    <n v="1813213381"/>
    <s v="washhppm-cox@bd-actionagainsthunger.org"/>
    <s v="IOM-ACF"/>
  </r>
  <r>
    <n v="6075"/>
    <s v="IOM"/>
    <s v="ACF"/>
    <s v="KFW"/>
    <s v="WASH"/>
    <x v="1"/>
    <x v="18"/>
    <s v="# of door"/>
    <m/>
    <n v="2"/>
    <s v="completed"/>
    <s v="Chittagong"/>
    <s v="Cox's Bazar"/>
    <x v="0"/>
    <s v="Palong Khali"/>
    <s v="Camp 11"/>
    <x v="8"/>
    <d v="2023-03-01T00:00:00"/>
    <x v="0"/>
    <m/>
    <m/>
    <m/>
    <m/>
    <m/>
    <s v="Moammad Shajan Siraj"/>
    <n v="1813213381"/>
    <s v="washhppm-cox@bd-actionagainsthunger.org"/>
    <s v="IOM-ACF"/>
  </r>
  <r>
    <n v="6076"/>
    <s v="IOM"/>
    <s v="ACF"/>
    <s v="KFW"/>
    <s v="WASH"/>
    <x v="1"/>
    <x v="9"/>
    <s v="# of door"/>
    <m/>
    <n v="360"/>
    <s v="completed"/>
    <s v="Chittagong"/>
    <s v="Cox's Bazar"/>
    <x v="0"/>
    <s v="Palong Khali"/>
    <s v="Camp 11"/>
    <x v="8"/>
    <d v="2023-03-01T00:00:00"/>
    <x v="0"/>
    <m/>
    <m/>
    <m/>
    <m/>
    <m/>
    <s v="Moammad Shajan Siraj"/>
    <n v="1813213381"/>
    <s v="washhppm-cox@bd-actionagainsthunger.org"/>
    <s v="IOM-ACF"/>
  </r>
  <r>
    <n v="6077"/>
    <s v="IOM"/>
    <s v="ACF"/>
    <s v="KFW"/>
    <s v="WASH"/>
    <x v="1"/>
    <x v="3"/>
    <s v="# of door"/>
    <m/>
    <n v="1186"/>
    <s v="completed"/>
    <s v="Chittagong"/>
    <s v="Cox's Bazar"/>
    <x v="0"/>
    <s v="Palong Khali"/>
    <s v="Camp 11"/>
    <x v="8"/>
    <d v="2023-03-01T00:00:00"/>
    <x v="0"/>
    <m/>
    <m/>
    <m/>
    <m/>
    <m/>
    <s v="Moammad Shajan Siraj"/>
    <n v="1813213381"/>
    <s v="washhppm-cox@bd-actionagainsthunger.org"/>
    <s v="IOM-ACF"/>
  </r>
  <r>
    <n v="6078"/>
    <s v="IOM"/>
    <s v="ACF"/>
    <s v="KFW"/>
    <s v="WASH"/>
    <x v="2"/>
    <x v="20"/>
    <s v="# of household"/>
    <m/>
    <n v="6154"/>
    <s v="completed"/>
    <s v="Chittagong"/>
    <s v="Cox's Bazar"/>
    <x v="0"/>
    <s v="Palong Khali"/>
    <s v="Camp 11"/>
    <x v="8"/>
    <d v="2023-03-01T00:00:00"/>
    <x v="0"/>
    <m/>
    <m/>
    <m/>
    <m/>
    <m/>
    <s v="Moammad Shajan Siraj"/>
    <n v="1813213381"/>
    <s v="washhppm-cox@bd-actionagainsthunger.org"/>
    <s v="IOM-ACF"/>
  </r>
  <r>
    <n v="6079"/>
    <s v="IOM"/>
    <s v="ACF"/>
    <s v="KFW"/>
    <s v="WASH"/>
    <x v="3"/>
    <x v="36"/>
    <s v="# of plant"/>
    <m/>
    <n v="2"/>
    <s v="completed"/>
    <s v="Chittagong"/>
    <s v="Cox's Bazar"/>
    <x v="0"/>
    <s v="Palong Khali"/>
    <s v="Camp 11"/>
    <x v="8"/>
    <d v="2023-03-01T00:00:00"/>
    <x v="0"/>
    <m/>
    <m/>
    <m/>
    <m/>
    <m/>
    <s v="Moammad Shajan Siraj"/>
    <n v="1813213381"/>
    <s v="washhppm-cox@bd-actionagainsthunger.org"/>
    <s v="IOM-ACF"/>
  </r>
  <r>
    <n v="6080"/>
    <s v="UNHCR"/>
    <s v="NGOF"/>
    <s v="UNHCR"/>
    <s v="WASH"/>
    <x v="0"/>
    <x v="0"/>
    <s v="# of tube well"/>
    <m/>
    <n v="189"/>
    <s v="completed"/>
    <s v="Chittagong"/>
    <s v="Cox's Bazar"/>
    <x v="0"/>
    <s v="Palong Khali"/>
    <s v="Camp 04"/>
    <x v="8"/>
    <d v="2022-12-01T00:00:00"/>
    <x v="0"/>
    <m/>
    <m/>
    <m/>
    <m/>
    <m/>
    <s v="Ataur Rahman"/>
    <n v="1712029554"/>
    <s v="ngoforum.coxsbazar@gmail.com"/>
    <s v="UNHCR-NGOF"/>
  </r>
  <r>
    <n v="6081"/>
    <s v="UNHCR"/>
    <s v="NGOF"/>
    <s v="UNHCR"/>
    <s v="WASH"/>
    <x v="0"/>
    <x v="30"/>
    <s v="# of household"/>
    <m/>
    <n v="287"/>
    <s v="completed"/>
    <s v="Chittagong"/>
    <s v="Cox's Bazar"/>
    <x v="0"/>
    <s v="Palong Khali"/>
    <s v="Camp 04"/>
    <x v="8"/>
    <d v="2022-12-01T00:00:00"/>
    <x v="0"/>
    <m/>
    <m/>
    <m/>
    <m/>
    <m/>
    <s v="Ataur Rahman"/>
    <n v="1712029554"/>
    <s v="ngoforum.coxsbazar@gmail.com"/>
    <s v="UNHCR-NGOF"/>
  </r>
  <r>
    <n v="6082"/>
    <s v="UNHCR"/>
    <s v="NGOF"/>
    <s v="UNHCR"/>
    <s v="WASH"/>
    <x v="1"/>
    <x v="14"/>
    <s v="# of door"/>
    <m/>
    <n v="5"/>
    <s v="completed"/>
    <s v="Chittagong"/>
    <s v="Cox's Bazar"/>
    <x v="0"/>
    <s v="Palong Khali"/>
    <s v="Camp 04"/>
    <x v="8"/>
    <d v="2022-12-01T00:00:00"/>
    <x v="0"/>
    <m/>
    <m/>
    <m/>
    <m/>
    <m/>
    <s v="Ataur Rahman"/>
    <n v="1712029554"/>
    <s v="ngoforum.coxsbazar@gmail.com"/>
    <s v="UNHCR-NGOF"/>
  </r>
  <r>
    <n v="6083"/>
    <s v="UNHCR"/>
    <s v="NGOF"/>
    <s v="UNHCR"/>
    <s v="WASH"/>
    <x v="1"/>
    <x v="15"/>
    <s v="# of door "/>
    <m/>
    <n v="11"/>
    <s v="completed"/>
    <s v="Chittagong"/>
    <s v="Cox's Bazar"/>
    <x v="0"/>
    <s v="Palong Khali"/>
    <s v="Camp 04"/>
    <x v="8"/>
    <d v="2022-12-01T00:00:00"/>
    <x v="0"/>
    <m/>
    <m/>
    <m/>
    <m/>
    <m/>
    <s v="Ataur Rahman"/>
    <n v="1712029554"/>
    <s v="ngoforum.coxsbazar@gmail.com"/>
    <s v="UNHCR-NGOF"/>
  </r>
  <r>
    <n v="6084"/>
    <s v="UNHCR"/>
    <s v="NGOF"/>
    <s v="UNHCR"/>
    <s v="WASH"/>
    <x v="1"/>
    <x v="1"/>
    <s v="# of door "/>
    <m/>
    <n v="142"/>
    <s v="completed"/>
    <s v="Chittagong"/>
    <s v="Cox's Bazar"/>
    <x v="0"/>
    <s v="Palong Khali"/>
    <s v="Camp 04"/>
    <x v="8"/>
    <d v="2022-12-01T00:00:00"/>
    <x v="0"/>
    <m/>
    <m/>
    <m/>
    <m/>
    <m/>
    <s v="Ataur Rahman"/>
    <n v="1712029554"/>
    <s v="ngoforum.coxsbazar@gmail.com"/>
    <s v="UNHCR-NGOF"/>
  </r>
  <r>
    <n v="6085"/>
    <s v="UNHCR"/>
    <s v="NGOF"/>
    <s v="UNHCR"/>
    <s v="WASH"/>
    <x v="1"/>
    <x v="8"/>
    <s v="# of FSM Site"/>
    <m/>
    <n v="2"/>
    <s v="completed"/>
    <s v="Chittagong"/>
    <s v="Cox's Bazar"/>
    <x v="0"/>
    <s v="Palong Khali"/>
    <s v="Camp 04"/>
    <x v="8"/>
    <d v="2022-12-01T00:00:00"/>
    <x v="0"/>
    <m/>
    <m/>
    <m/>
    <m/>
    <m/>
    <s v="Ataur Rahman"/>
    <n v="1712029554"/>
    <s v="ngoforum.coxsbazar@gmail.com"/>
    <s v="UNHCR-NGOF"/>
  </r>
  <r>
    <n v="6086"/>
    <s v="UNHCR"/>
    <s v="NGOF"/>
    <s v="UNHCR"/>
    <s v="WASH"/>
    <x v="1"/>
    <x v="2"/>
    <s v="# of FSM Site"/>
    <m/>
    <n v="1"/>
    <s v="completed"/>
    <s v="Chittagong"/>
    <s v="Cox's Bazar"/>
    <x v="0"/>
    <s v="Palong Khali"/>
    <s v="Camp 04"/>
    <x v="8"/>
    <d v="2022-12-01T00:00:00"/>
    <x v="0"/>
    <m/>
    <m/>
    <m/>
    <m/>
    <m/>
    <s v="Ataur Rahman"/>
    <n v="1712029554"/>
    <s v="ngoforum.coxsbazar@gmail.com"/>
    <s v="UNHCR-NGOF"/>
  </r>
  <r>
    <n v="6087"/>
    <s v="UNHCR"/>
    <s v="NGOF"/>
    <s v="UNHCR"/>
    <s v="WASH"/>
    <x v="1"/>
    <x v="32"/>
    <s v="# of door"/>
    <m/>
    <n v="5"/>
    <s v="completed"/>
    <s v="Chittagong"/>
    <s v="Cox's Bazar"/>
    <x v="0"/>
    <s v="Palong Khali"/>
    <s v="Camp 04"/>
    <x v="8"/>
    <d v="2022-12-01T00:00:00"/>
    <x v="0"/>
    <m/>
    <m/>
    <m/>
    <m/>
    <m/>
    <s v="Ataur Rahman"/>
    <n v="1712029554"/>
    <s v="ngoforum.coxsbazar@gmail.com"/>
    <s v="UNHCR-NGOF"/>
  </r>
  <r>
    <n v="6088"/>
    <s v="UNHCR"/>
    <s v="NGOF"/>
    <s v="UNHCR"/>
    <s v="WASH"/>
    <x v="1"/>
    <x v="9"/>
    <s v="# of door"/>
    <m/>
    <n v="559"/>
    <s v="completed"/>
    <s v="Chittagong"/>
    <s v="Cox's Bazar"/>
    <x v="0"/>
    <s v="Palong Khali"/>
    <s v="Camp 04"/>
    <x v="8"/>
    <d v="2022-12-01T00:00:00"/>
    <x v="0"/>
    <m/>
    <m/>
    <m/>
    <m/>
    <m/>
    <s v="Ataur Rahman"/>
    <n v="1712029554"/>
    <s v="ngoforum.coxsbazar@gmail.com"/>
    <s v="UNHCR-NGOF"/>
  </r>
  <r>
    <n v="6089"/>
    <s v="UNHCR"/>
    <s v="NGOF"/>
    <s v="UNHCR"/>
    <s v="WASH"/>
    <x v="1"/>
    <x v="3"/>
    <s v="# of door"/>
    <m/>
    <n v="527"/>
    <s v="completed"/>
    <s v="Chittagong"/>
    <s v="Cox's Bazar"/>
    <x v="0"/>
    <s v="Palong Khali"/>
    <s v="Camp 04"/>
    <x v="8"/>
    <d v="2022-12-01T00:00:00"/>
    <x v="0"/>
    <m/>
    <m/>
    <m/>
    <m/>
    <m/>
    <s v="Ataur Rahman"/>
    <n v="1712029554"/>
    <s v="ngoforum.coxsbazar@gmail.com"/>
    <s v="UNHCR-NGOF"/>
  </r>
  <r>
    <n v="6090"/>
    <s v="UNHCR"/>
    <s v="NGOF"/>
    <s v="UNHCR"/>
    <s v="WASH"/>
    <x v="2"/>
    <x v="10"/>
    <s v="# of HP sessions at community level"/>
    <m/>
    <n v="134"/>
    <s v="completed"/>
    <s v="Chittagong"/>
    <s v="Cox's Bazar"/>
    <x v="0"/>
    <s v="Palong Khali"/>
    <s v="Camp 04"/>
    <x v="8"/>
    <d v="2022-12-01T00:00:00"/>
    <x v="0"/>
    <m/>
    <m/>
    <m/>
    <m/>
    <m/>
    <s v="Ataur Rahman"/>
    <n v="1712029554"/>
    <s v="ngoforum.coxsbazar@gmail.com"/>
    <s v="UNHCR-NGOF"/>
  </r>
  <r>
    <n v="6091"/>
    <s v="UNHCR"/>
    <s v="NGOF"/>
    <s v="UNHCR"/>
    <s v="WASH"/>
    <x v="2"/>
    <x v="4"/>
    <s v="# of HP sessions at HH level"/>
    <m/>
    <n v="3200"/>
    <s v="completed"/>
    <s v="Chittagong"/>
    <s v="Cox's Bazar"/>
    <x v="0"/>
    <s v="Palong Khali"/>
    <s v="Camp 04"/>
    <x v="8"/>
    <d v="2022-12-01T00:00:00"/>
    <x v="0"/>
    <m/>
    <m/>
    <m/>
    <m/>
    <m/>
    <s v="Ataur Rahman"/>
    <n v="1712029554"/>
    <s v="ngoforum.coxsbazar@gmail.com"/>
    <s v="UNHCR-NGOF"/>
  </r>
  <r>
    <n v="6092"/>
    <s v="UNHCR"/>
    <s v="NGOF"/>
    <s v="UNHCR"/>
    <s v="WASH"/>
    <x v="2"/>
    <x v="38"/>
    <s v="# of HP sessions at institution level"/>
    <m/>
    <n v="5"/>
    <s v="completed"/>
    <s v="Chittagong"/>
    <s v="Cox's Bazar"/>
    <x v="0"/>
    <s v="Palong Khali"/>
    <s v="Camp 04"/>
    <x v="8"/>
    <d v="2022-12-01T00:00:00"/>
    <x v="0"/>
    <m/>
    <m/>
    <m/>
    <m/>
    <m/>
    <s v="Ataur Rahman"/>
    <n v="1712029554"/>
    <s v="ngoforum.coxsbazar@gmail.com"/>
    <s v="UNHCR-NGOF"/>
  </r>
  <r>
    <n v="6093"/>
    <s v="UNHCR"/>
    <s v="NGOF"/>
    <s v="UNHCR"/>
    <s v="WASH"/>
    <x v="2"/>
    <x v="19"/>
    <s v="# of estimated persons reached by mass-media campaign"/>
    <m/>
    <n v="3"/>
    <s v="completed"/>
    <s v="Chittagong"/>
    <s v="Cox's Bazar"/>
    <x v="0"/>
    <s v="Palong Khali"/>
    <s v="Camp 04"/>
    <x v="8"/>
    <d v="2022-12-01T00:00:00"/>
    <x v="0"/>
    <m/>
    <m/>
    <m/>
    <m/>
    <m/>
    <s v="Ataur Rahman"/>
    <n v="1712029554"/>
    <s v="ngoforum.coxsbazar@gmail.com"/>
    <s v="UNHCR-NGOF"/>
  </r>
  <r>
    <n v="6094"/>
    <s v="UNHCR"/>
    <s v="NGOF"/>
    <s v="UNHCR"/>
    <s v="WASH"/>
    <x v="2"/>
    <x v="41"/>
    <s v="# of household"/>
    <m/>
    <n v="606"/>
    <s v="completed"/>
    <s v="Chittagong"/>
    <s v="Cox's Bazar"/>
    <x v="0"/>
    <s v="Palong Khali"/>
    <s v="Camp 04"/>
    <x v="8"/>
    <d v="2022-12-01T00:00:00"/>
    <x v="0"/>
    <m/>
    <m/>
    <m/>
    <m/>
    <m/>
    <s v="Ataur Rahman"/>
    <n v="1712029554"/>
    <s v="ngoforum.coxsbazar@gmail.com"/>
    <s v="UNHCR-NGOF"/>
  </r>
  <r>
    <n v="6095"/>
    <s v="UNHCR"/>
    <s v="NGOF"/>
    <s v="UNHCR"/>
    <s v="WASH"/>
    <x v="2"/>
    <x v="33"/>
    <s v="# of facilities"/>
    <m/>
    <n v="411"/>
    <s v="completed"/>
    <s v="Chittagong"/>
    <s v="Cox's Bazar"/>
    <x v="0"/>
    <s v="Palong Khali"/>
    <s v="Camp 04"/>
    <x v="8"/>
    <d v="2022-12-01T00:00:00"/>
    <x v="0"/>
    <m/>
    <m/>
    <m/>
    <m/>
    <m/>
    <s v="Ataur Rahman"/>
    <n v="1712029554"/>
    <s v="ngoforum.coxsbazar@gmail.com"/>
    <s v="UNHCR-NGOF"/>
  </r>
  <r>
    <n v="6096"/>
    <s v="UNHCR"/>
    <s v="NGOF"/>
    <s v="UNHCR"/>
    <s v="WASH"/>
    <x v="3"/>
    <x v="36"/>
    <s v="# of plant"/>
    <m/>
    <n v="1"/>
    <s v="completed"/>
    <s v="Chittagong"/>
    <s v="Cox's Bazar"/>
    <x v="0"/>
    <s v="Palong Khali"/>
    <s v="Camp 04"/>
    <x v="8"/>
    <d v="2022-12-01T00:00:00"/>
    <x v="0"/>
    <m/>
    <m/>
    <m/>
    <m/>
    <m/>
    <s v="Ataur Rahman"/>
    <n v="1712029554"/>
    <s v="ngoforum.coxsbazar@gmail.com"/>
    <s v="UNHCR-NGOF"/>
  </r>
  <r>
    <n v="6097"/>
    <s v="UNHCR"/>
    <s v="NGOF"/>
    <s v="UNHCR"/>
    <s v="WASH"/>
    <x v="0"/>
    <x v="0"/>
    <s v="# of tube well"/>
    <m/>
    <n v="151"/>
    <s v="completed"/>
    <s v="Chittagong"/>
    <s v="Cox's Bazar"/>
    <x v="0"/>
    <s v="Palong Khali"/>
    <s v="Camp 05"/>
    <x v="8"/>
    <d v="2022-12-01T00:00:00"/>
    <x v="0"/>
    <m/>
    <m/>
    <m/>
    <m/>
    <m/>
    <s v="Ataur Rahman"/>
    <n v="1712029554"/>
    <s v="ngoforum.coxsbazar@gmail.com"/>
    <s v="UNHCR-NGOF"/>
  </r>
  <r>
    <n v="6098"/>
    <s v="UNHCR"/>
    <s v="NGOF"/>
    <s v="UNHCR"/>
    <s v="WASH"/>
    <x v="0"/>
    <x v="26"/>
    <s v="# of tube well"/>
    <m/>
    <n v="9"/>
    <s v="completed"/>
    <s v="Chittagong"/>
    <s v="Cox's Bazar"/>
    <x v="0"/>
    <s v="Palong Khali"/>
    <s v="Camp 05"/>
    <x v="8"/>
    <d v="2022-12-01T00:00:00"/>
    <x v="0"/>
    <m/>
    <m/>
    <m/>
    <m/>
    <m/>
    <s v="Ataur Rahman"/>
    <n v="1712029554"/>
    <s v="ngoforum.coxsbazar@gmail.com"/>
    <s v="UNHCR-NGOF"/>
  </r>
  <r>
    <n v="6099"/>
    <s v="UNHCR"/>
    <s v="NGOF"/>
    <s v="UNHCR"/>
    <s v="WASH"/>
    <x v="0"/>
    <x v="12"/>
    <s v="# of water network"/>
    <m/>
    <n v="2"/>
    <s v="completed"/>
    <s v="Chittagong"/>
    <s v="Cox's Bazar"/>
    <x v="0"/>
    <s v="Palong Khali"/>
    <s v="Camp 05"/>
    <x v="8"/>
    <d v="2022-12-01T00:00:00"/>
    <x v="0"/>
    <m/>
    <m/>
    <m/>
    <m/>
    <m/>
    <s v="Ataur Rahman"/>
    <n v="1712029554"/>
    <s v="ngoforum.coxsbazar@gmail.com"/>
    <s v="UNHCR-NGOF"/>
  </r>
  <r>
    <n v="6100"/>
    <s v="UNHCR"/>
    <s v="NGOF"/>
    <s v="UNHCR"/>
    <s v="WASH"/>
    <x v="1"/>
    <x v="15"/>
    <s v="# of door "/>
    <m/>
    <n v="15"/>
    <s v="completed"/>
    <s v="Chittagong"/>
    <s v="Cox's Bazar"/>
    <x v="0"/>
    <s v="Palong Khali"/>
    <s v="Camp 05"/>
    <x v="8"/>
    <d v="2022-12-01T00:00:00"/>
    <x v="0"/>
    <m/>
    <m/>
    <m/>
    <m/>
    <m/>
    <s v="Ataur Rahman"/>
    <n v="1712029554"/>
    <s v="ngoforum.coxsbazar@gmail.com"/>
    <s v="UNHCR-NGOF"/>
  </r>
  <r>
    <n v="6101"/>
    <s v="UNHCR"/>
    <s v="NGOF"/>
    <s v="UNHCR"/>
    <s v="WASH"/>
    <x v="1"/>
    <x v="23"/>
    <s v="# of door "/>
    <m/>
    <n v="6"/>
    <s v="completed"/>
    <s v="Chittagong"/>
    <s v="Cox's Bazar"/>
    <x v="0"/>
    <s v="Palong Khali"/>
    <s v="Camp 05"/>
    <x v="8"/>
    <d v="2022-12-01T00:00:00"/>
    <x v="0"/>
    <m/>
    <m/>
    <m/>
    <m/>
    <m/>
    <s v="Ataur Rahman"/>
    <n v="1712029554"/>
    <s v="ngoforum.coxsbazar@gmail.com"/>
    <s v="UNHCR-NGOF"/>
  </r>
  <r>
    <n v="6102"/>
    <s v="UNHCR"/>
    <s v="NGOF"/>
    <s v="UNHCR"/>
    <s v="WASH"/>
    <x v="1"/>
    <x v="1"/>
    <s v="# of door "/>
    <m/>
    <n v="60"/>
    <s v="completed"/>
    <s v="Chittagong"/>
    <s v="Cox's Bazar"/>
    <x v="0"/>
    <s v="Palong Khali"/>
    <s v="Camp 05"/>
    <x v="8"/>
    <d v="2022-12-01T00:00:00"/>
    <x v="0"/>
    <m/>
    <m/>
    <m/>
    <m/>
    <m/>
    <s v="Ataur Rahman"/>
    <n v="1712029554"/>
    <s v="ngoforum.coxsbazar@gmail.com"/>
    <s v="UNHCR-NGOF"/>
  </r>
  <r>
    <n v="6103"/>
    <s v="UNHCR"/>
    <s v="NGOF"/>
    <s v="UNHCR"/>
    <s v="WASH"/>
    <x v="1"/>
    <x v="8"/>
    <s v="# of FSM Site"/>
    <m/>
    <n v="4"/>
    <s v="completed"/>
    <s v="Chittagong"/>
    <s v="Cox's Bazar"/>
    <x v="0"/>
    <s v="Palong Khali"/>
    <s v="Camp 05"/>
    <x v="8"/>
    <d v="2022-12-01T00:00:00"/>
    <x v="0"/>
    <m/>
    <m/>
    <m/>
    <m/>
    <m/>
    <s v="Ataur Rahman"/>
    <n v="1712029554"/>
    <s v="ngoforum.coxsbazar@gmail.com"/>
    <s v="UNHCR-NGOF"/>
  </r>
  <r>
    <n v="6104"/>
    <s v="UNHCR"/>
    <s v="NGOF"/>
    <s v="UNHCR"/>
    <s v="WASH"/>
    <x v="1"/>
    <x v="17"/>
    <s v="# of door"/>
    <m/>
    <n v="6"/>
    <s v="completed"/>
    <s v="Chittagong"/>
    <s v="Cox's Bazar"/>
    <x v="0"/>
    <s v="Palong Khali"/>
    <s v="Camp 05"/>
    <x v="8"/>
    <d v="2022-12-01T00:00:00"/>
    <x v="0"/>
    <m/>
    <m/>
    <m/>
    <m/>
    <m/>
    <s v="Ataur Rahman"/>
    <n v="1712029554"/>
    <s v="ngoforum.coxsbazar@gmail.com"/>
    <s v="UNHCR-NGOF"/>
  </r>
  <r>
    <n v="6105"/>
    <s v="UNHCR"/>
    <s v="NGOF"/>
    <s v="UNHCR"/>
    <s v="WASH"/>
    <x v="1"/>
    <x v="18"/>
    <s v="# of door"/>
    <m/>
    <n v="10"/>
    <s v="completed"/>
    <s v="Chittagong"/>
    <s v="Cox's Bazar"/>
    <x v="0"/>
    <s v="Palong Khali"/>
    <s v="Camp 05"/>
    <x v="8"/>
    <d v="2022-12-01T00:00:00"/>
    <x v="0"/>
    <m/>
    <m/>
    <m/>
    <m/>
    <m/>
    <s v="Ataur Rahman"/>
    <n v="1712029554"/>
    <s v="ngoforum.coxsbazar@gmail.com"/>
    <s v="UNHCR-NGOF"/>
  </r>
  <r>
    <n v="6106"/>
    <s v="UNHCR"/>
    <s v="NGOF"/>
    <s v="UNHCR"/>
    <s v="WASH"/>
    <x v="1"/>
    <x v="9"/>
    <s v="# of door"/>
    <m/>
    <n v="369"/>
    <s v="completed"/>
    <s v="Chittagong"/>
    <s v="Cox's Bazar"/>
    <x v="0"/>
    <s v="Palong Khali"/>
    <s v="Camp 05"/>
    <x v="8"/>
    <d v="2022-12-01T00:00:00"/>
    <x v="0"/>
    <m/>
    <m/>
    <m/>
    <m/>
    <m/>
    <s v="Ataur Rahman"/>
    <n v="1712029554"/>
    <s v="ngoforum.coxsbazar@gmail.com"/>
    <s v="UNHCR-NGOF"/>
  </r>
  <r>
    <n v="6107"/>
    <s v="UNHCR"/>
    <s v="NGOF"/>
    <s v="UNHCR"/>
    <s v="WASH"/>
    <x v="1"/>
    <x v="3"/>
    <s v="# of door"/>
    <m/>
    <n v="217"/>
    <s v="completed"/>
    <s v="Chittagong"/>
    <s v="Cox's Bazar"/>
    <x v="0"/>
    <s v="Palong Khali"/>
    <s v="Camp 05"/>
    <x v="8"/>
    <d v="2022-12-01T00:00:00"/>
    <x v="0"/>
    <m/>
    <m/>
    <m/>
    <m/>
    <m/>
    <s v="Ataur Rahman"/>
    <n v="1712029554"/>
    <s v="ngoforum.coxsbazar@gmail.com"/>
    <s v="UNHCR-NGOF"/>
  </r>
  <r>
    <n v="6108"/>
    <s v="UNHCR"/>
    <s v="NGOF"/>
    <s v="UNHCR"/>
    <s v="WASH"/>
    <x v="2"/>
    <x v="10"/>
    <s v="# of HP sessions at community level"/>
    <m/>
    <n v="100"/>
    <s v="completed"/>
    <s v="Chittagong"/>
    <s v="Cox's Bazar"/>
    <x v="0"/>
    <s v="Palong Khali"/>
    <s v="Camp 05"/>
    <x v="8"/>
    <d v="2022-12-01T00:00:00"/>
    <x v="0"/>
    <m/>
    <m/>
    <m/>
    <m/>
    <m/>
    <s v="Ataur Rahman"/>
    <n v="1712029554"/>
    <s v="ngoforum.coxsbazar@gmail.com"/>
    <s v="UNHCR-NGOF"/>
  </r>
  <r>
    <n v="6109"/>
    <s v="UNHCR"/>
    <s v="NGOF"/>
    <s v="UNHCR"/>
    <s v="WASH"/>
    <x v="2"/>
    <x v="4"/>
    <s v="# of HP sessions at HH level"/>
    <m/>
    <n v="3965"/>
    <s v="completed"/>
    <s v="Chittagong"/>
    <s v="Cox's Bazar"/>
    <x v="0"/>
    <s v="Palong Khali"/>
    <s v="Camp 05"/>
    <x v="8"/>
    <d v="2022-12-01T00:00:00"/>
    <x v="0"/>
    <m/>
    <m/>
    <m/>
    <m/>
    <m/>
    <s v="Ataur Rahman"/>
    <n v="1712029554"/>
    <s v="ngoforum.coxsbazar@gmail.com"/>
    <s v="UNHCR-NGOF"/>
  </r>
  <r>
    <n v="6110"/>
    <s v="UNHCR"/>
    <s v="NGOF"/>
    <s v="UNHCR"/>
    <s v="WASH"/>
    <x v="2"/>
    <x v="38"/>
    <s v="# of HP sessions at institution level"/>
    <m/>
    <n v="7"/>
    <s v="completed"/>
    <s v="Chittagong"/>
    <s v="Cox's Bazar"/>
    <x v="0"/>
    <s v="Palong Khali"/>
    <s v="Camp 05"/>
    <x v="8"/>
    <d v="2022-12-01T00:00:00"/>
    <x v="0"/>
    <m/>
    <m/>
    <m/>
    <m/>
    <m/>
    <s v="Ataur Rahman"/>
    <n v="1712029554"/>
    <s v="ngoforum.coxsbazar@gmail.com"/>
    <s v="UNHCR-NGOF"/>
  </r>
  <r>
    <n v="6111"/>
    <s v="UNHCR"/>
    <s v="NGOF"/>
    <s v="UNHCR"/>
    <s v="WASH"/>
    <x v="2"/>
    <x v="19"/>
    <s v="# of estimated persons reached by mass-media campaign"/>
    <m/>
    <n v="5"/>
    <s v="completed"/>
    <s v="Chittagong"/>
    <s v="Cox's Bazar"/>
    <x v="0"/>
    <s v="Palong Khali"/>
    <s v="Camp 05"/>
    <x v="8"/>
    <d v="2022-12-01T00:00:00"/>
    <x v="0"/>
    <m/>
    <m/>
    <m/>
    <m/>
    <m/>
    <s v="Ataur Rahman"/>
    <n v="1712029554"/>
    <s v="ngoforum.coxsbazar@gmail.com"/>
    <s v="UNHCR-NGOF"/>
  </r>
  <r>
    <n v="6112"/>
    <s v="UNHCR"/>
    <s v="NGOF"/>
    <s v="UNHCR"/>
    <s v="WASH"/>
    <x v="2"/>
    <x v="21"/>
    <s v="# of handwashing station"/>
    <m/>
    <n v="6"/>
    <s v="completed"/>
    <s v="Chittagong"/>
    <s v="Cox's Bazar"/>
    <x v="0"/>
    <s v="Palong Khali"/>
    <s v="Camp 05"/>
    <x v="8"/>
    <d v="2022-12-01T00:00:00"/>
    <x v="0"/>
    <m/>
    <m/>
    <m/>
    <m/>
    <m/>
    <s v="Ataur Rahman"/>
    <n v="1712029554"/>
    <s v="ngoforum.coxsbazar@gmail.com"/>
    <s v="UNHCR-NGOF"/>
  </r>
  <r>
    <n v="6113"/>
    <s v="UNHCR"/>
    <s v="NGOF"/>
    <s v="UNHCR"/>
    <s v="WASH"/>
    <x v="2"/>
    <x v="41"/>
    <s v="# of household"/>
    <m/>
    <n v="369"/>
    <s v="completed"/>
    <s v="Chittagong"/>
    <s v="Cox's Bazar"/>
    <x v="0"/>
    <s v="Palong Khali"/>
    <s v="Camp 05"/>
    <x v="8"/>
    <d v="2022-12-01T00:00:00"/>
    <x v="0"/>
    <m/>
    <m/>
    <m/>
    <m/>
    <m/>
    <s v="Ataur Rahman"/>
    <n v="1712029554"/>
    <s v="ngoforum.coxsbazar@gmail.com"/>
    <s v="UNHCR-NGOF"/>
  </r>
  <r>
    <n v="6114"/>
    <s v="UNHCR"/>
    <s v="NGOF"/>
    <s v="UNHCR"/>
    <s v="WASH"/>
    <x v="2"/>
    <x v="33"/>
    <s v="# of facilities"/>
    <m/>
    <n v="157"/>
    <s v="completed"/>
    <s v="Chittagong"/>
    <s v="Cox's Bazar"/>
    <x v="0"/>
    <s v="Palong Khali"/>
    <s v="Camp 05"/>
    <x v="8"/>
    <d v="2022-12-01T00:00:00"/>
    <x v="0"/>
    <m/>
    <m/>
    <m/>
    <m/>
    <m/>
    <s v="Ataur Rahman"/>
    <n v="1712029554"/>
    <s v="ngoforum.coxsbazar@gmail.com"/>
    <s v="UNHCR-NGOF"/>
  </r>
  <r>
    <n v="6115"/>
    <s v="UNHCR"/>
    <s v="NGOF"/>
    <s v="UNHCR"/>
    <s v="WASH"/>
    <x v="3"/>
    <x v="36"/>
    <s v="# of plant"/>
    <m/>
    <n v="2"/>
    <s v="completed"/>
    <s v="Chittagong"/>
    <s v="Cox's Bazar"/>
    <x v="0"/>
    <s v="Palong Khali"/>
    <s v="Camp 05"/>
    <x v="8"/>
    <d v="2022-12-01T00:00:00"/>
    <x v="0"/>
    <m/>
    <m/>
    <m/>
    <m/>
    <m/>
    <s v="Ataur Rahman"/>
    <n v="1712029554"/>
    <s v="ngoforum.coxsbazar@gmail.com"/>
    <s v="UNHCR-NGOF"/>
  </r>
  <r>
    <n v="6116"/>
    <s v="UNHCR"/>
    <s v="NGOF"/>
    <s v="UNHCR"/>
    <s v="WASH"/>
    <x v="0"/>
    <x v="12"/>
    <s v="# of water network"/>
    <m/>
    <n v="3"/>
    <s v="completed"/>
    <s v="Chittagong"/>
    <s v="Cox's Bazar"/>
    <x v="0"/>
    <s v="Raja Palong"/>
    <s v="Kutupalong RC"/>
    <x v="8"/>
    <d v="2022-12-01T00:00:00"/>
    <x v="0"/>
    <m/>
    <m/>
    <m/>
    <m/>
    <m/>
    <s v="Ataur Rahman"/>
    <n v="1712029554"/>
    <s v="ngoforum.coxsbazar@gmail.com"/>
    <s v="UNHCR-NGOF"/>
  </r>
  <r>
    <n v="6117"/>
    <s v="UNHCR"/>
    <s v="NGOF"/>
    <s v="UNHCR"/>
    <s v="WASH"/>
    <x v="0"/>
    <x v="30"/>
    <s v="# of household"/>
    <m/>
    <n v="128"/>
    <s v="completed"/>
    <s v="Chittagong"/>
    <s v="Cox's Bazar"/>
    <x v="0"/>
    <s v="Raja Palong"/>
    <s v="Kutupalong RC"/>
    <x v="8"/>
    <d v="2022-12-01T00:00:00"/>
    <x v="0"/>
    <m/>
    <m/>
    <m/>
    <m/>
    <m/>
    <s v="Ataur Rahman"/>
    <n v="1712029554"/>
    <s v="ngoforum.coxsbazar@gmail.com"/>
    <s v="UNHCR-NGOF"/>
  </r>
  <r>
    <n v="6118"/>
    <s v="UNHCR"/>
    <s v="NGOF"/>
    <s v="UNHCR"/>
    <s v="WASH"/>
    <x v="1"/>
    <x v="1"/>
    <s v="# of door "/>
    <m/>
    <n v="51"/>
    <s v="completed"/>
    <s v="Chittagong"/>
    <s v="Cox's Bazar"/>
    <x v="0"/>
    <s v="Raja Palong"/>
    <s v="Kutupalong RC"/>
    <x v="8"/>
    <d v="2022-12-01T00:00:00"/>
    <x v="0"/>
    <m/>
    <m/>
    <m/>
    <m/>
    <m/>
    <s v="Ataur Rahman"/>
    <n v="1712029554"/>
    <s v="ngoforum.coxsbazar@gmail.com"/>
    <s v="UNHCR-NGOF"/>
  </r>
  <r>
    <n v="6119"/>
    <s v="UNHCR"/>
    <s v="NGOF"/>
    <s v="UNHCR"/>
    <s v="WASH"/>
    <x v="1"/>
    <x v="8"/>
    <s v="# of FSM Site"/>
    <m/>
    <n v="4"/>
    <s v="completed"/>
    <s v="Chittagong"/>
    <s v="Cox's Bazar"/>
    <x v="0"/>
    <s v="Raja Palong"/>
    <s v="Kutupalong RC"/>
    <x v="8"/>
    <d v="2022-12-01T00:00:00"/>
    <x v="0"/>
    <m/>
    <m/>
    <m/>
    <m/>
    <m/>
    <s v="Ataur Rahman"/>
    <n v="1712029554"/>
    <s v="ngoforum.coxsbazar@gmail.com"/>
    <s v="UNHCR-NGOF"/>
  </r>
  <r>
    <n v="6120"/>
    <s v="UNHCR"/>
    <s v="NGOF"/>
    <s v="UNHCR"/>
    <s v="WASH"/>
    <x v="1"/>
    <x v="9"/>
    <s v="# of door"/>
    <m/>
    <n v="333"/>
    <s v="completed"/>
    <s v="Chittagong"/>
    <s v="Cox's Bazar"/>
    <x v="0"/>
    <s v="Raja Palong"/>
    <s v="Kutupalong RC"/>
    <x v="8"/>
    <d v="2022-12-01T00:00:00"/>
    <x v="0"/>
    <m/>
    <m/>
    <m/>
    <m/>
    <m/>
    <s v="Ataur Rahman"/>
    <n v="1712029554"/>
    <s v="ngoforum.coxsbazar@gmail.com"/>
    <s v="UNHCR-NGOF"/>
  </r>
  <r>
    <n v="6121"/>
    <s v="UNHCR"/>
    <s v="NGOF"/>
    <s v="UNHCR"/>
    <s v="WASH"/>
    <x v="1"/>
    <x v="3"/>
    <s v="# of door"/>
    <m/>
    <n v="498"/>
    <s v="completed"/>
    <s v="Chittagong"/>
    <s v="Cox's Bazar"/>
    <x v="0"/>
    <s v="Raja Palong"/>
    <s v="Kutupalong RC"/>
    <x v="8"/>
    <d v="2022-12-01T00:00:00"/>
    <x v="0"/>
    <m/>
    <m/>
    <m/>
    <m/>
    <m/>
    <s v="Ataur Rahman"/>
    <n v="1712029554"/>
    <s v="ngoforum.coxsbazar@gmail.com"/>
    <s v="UNHCR-NGOF"/>
  </r>
  <r>
    <n v="6122"/>
    <s v="UNHCR"/>
    <s v="NGOF"/>
    <s v="UNHCR"/>
    <s v="WASH"/>
    <x v="2"/>
    <x v="10"/>
    <s v="# of HP sessions at community level"/>
    <m/>
    <n v="66"/>
    <s v="completed"/>
    <s v="Chittagong"/>
    <s v="Cox's Bazar"/>
    <x v="0"/>
    <s v="Raja Palong"/>
    <s v="Kutupalong RC"/>
    <x v="8"/>
    <d v="2022-12-01T00:00:00"/>
    <x v="0"/>
    <m/>
    <m/>
    <m/>
    <m/>
    <m/>
    <s v="Ataur Rahman"/>
    <n v="1712029554"/>
    <s v="ngoforum.coxsbazar@gmail.com"/>
    <s v="UNHCR-NGOF"/>
  </r>
  <r>
    <n v="6123"/>
    <s v="UNHCR"/>
    <s v="NGOF"/>
    <s v="UNHCR"/>
    <s v="WASH"/>
    <x v="2"/>
    <x v="4"/>
    <s v="# of HP sessions at HH level"/>
    <m/>
    <n v="1652"/>
    <s v="completed"/>
    <s v="Chittagong"/>
    <s v="Cox's Bazar"/>
    <x v="0"/>
    <s v="Raja Palong"/>
    <s v="Kutupalong RC"/>
    <x v="8"/>
    <d v="2022-12-01T00:00:00"/>
    <x v="0"/>
    <m/>
    <m/>
    <m/>
    <m/>
    <m/>
    <s v="Ataur Rahman"/>
    <n v="1712029554"/>
    <s v="ngoforum.coxsbazar@gmail.com"/>
    <s v="UNHCR-NGOF"/>
  </r>
  <r>
    <n v="6124"/>
    <s v="UNHCR"/>
    <s v="NGOF"/>
    <s v="UNHCR"/>
    <s v="WASH"/>
    <x v="2"/>
    <x v="38"/>
    <s v="# of HP sessions at institution level"/>
    <m/>
    <n v="5"/>
    <s v="completed"/>
    <s v="Chittagong"/>
    <s v="Cox's Bazar"/>
    <x v="0"/>
    <s v="Raja Palong"/>
    <s v="Kutupalong RC"/>
    <x v="8"/>
    <d v="2022-12-01T00:00:00"/>
    <x v="0"/>
    <m/>
    <m/>
    <m/>
    <m/>
    <m/>
    <s v="Ataur Rahman"/>
    <n v="1712029554"/>
    <s v="ngoforum.coxsbazar@gmail.com"/>
    <s v="UNHCR-NGOF"/>
  </r>
  <r>
    <n v="6125"/>
    <s v="UNHCR"/>
    <s v="NGOF"/>
    <s v="UNHCR"/>
    <s v="WASH"/>
    <x v="2"/>
    <x v="21"/>
    <s v="# of handwashing station"/>
    <m/>
    <n v="1"/>
    <s v="completed"/>
    <s v="Chittagong"/>
    <s v="Cox's Bazar"/>
    <x v="0"/>
    <s v="Raja Palong"/>
    <s v="Kutupalong RC"/>
    <x v="8"/>
    <d v="2022-12-01T00:00:00"/>
    <x v="0"/>
    <m/>
    <m/>
    <m/>
    <m/>
    <m/>
    <s v="Ataur Rahman"/>
    <n v="1712029554"/>
    <s v="ngoforum.coxsbazar@gmail.com"/>
    <s v="UNHCR-NGOF"/>
  </r>
  <r>
    <n v="6126"/>
    <s v="UNHCR"/>
    <s v="NGOF"/>
    <s v="UNHCR"/>
    <s v="WASH"/>
    <x v="2"/>
    <x v="41"/>
    <s v="# of household"/>
    <m/>
    <n v="50"/>
    <s v="completed"/>
    <s v="Chittagong"/>
    <s v="Cox's Bazar"/>
    <x v="0"/>
    <s v="Raja Palong"/>
    <s v="Kutupalong RC"/>
    <x v="8"/>
    <d v="2022-12-01T00:00:00"/>
    <x v="0"/>
    <m/>
    <m/>
    <m/>
    <m/>
    <m/>
    <s v="Ataur Rahman"/>
    <n v="1712029554"/>
    <s v="ngoforum.coxsbazar@gmail.com"/>
    <s v="UNHCR-NGOF"/>
  </r>
  <r>
    <n v="6127"/>
    <s v="UNHCR"/>
    <s v="NGOF"/>
    <s v="UNHCR"/>
    <s v="WASH"/>
    <x v="2"/>
    <x v="33"/>
    <s v="# of facilities"/>
    <m/>
    <n v="1037"/>
    <s v="completed"/>
    <s v="Chittagong"/>
    <s v="Cox's Bazar"/>
    <x v="0"/>
    <s v="Raja Palong"/>
    <s v="Kutupalong RC"/>
    <x v="8"/>
    <d v="2022-12-01T00:00:00"/>
    <x v="0"/>
    <m/>
    <m/>
    <m/>
    <m/>
    <m/>
    <s v="Ataur Rahman"/>
    <n v="1712029554"/>
    <s v="ngoforum.coxsbazar@gmail.com"/>
    <s v="UNHCR-NGOF"/>
  </r>
  <r>
    <n v="6128"/>
    <s v="UNHCR"/>
    <s v="NGOF"/>
    <s v="UNHCR"/>
    <s v="WASH"/>
    <x v="3"/>
    <x v="36"/>
    <s v="# of plant"/>
    <m/>
    <n v="1"/>
    <s v="completed"/>
    <s v="Chittagong"/>
    <s v="Cox's Bazar"/>
    <x v="0"/>
    <s v="Raja Palong"/>
    <s v="Kutupalong RC"/>
    <x v="8"/>
    <d v="2022-12-01T00:00:00"/>
    <x v="0"/>
    <m/>
    <m/>
    <m/>
    <m/>
    <m/>
    <s v="Ataur Rahman"/>
    <n v="1712029554"/>
    <s v="ngoforum.coxsbazar@gmail.com"/>
    <s v="UNHCR-NGOF"/>
  </r>
  <r>
    <n v="6129"/>
    <s v="UNHCR"/>
    <s v="NGOF"/>
    <s v="UNHCR"/>
    <s v="WASH"/>
    <x v="0"/>
    <x v="0"/>
    <s v="# of tube well"/>
    <m/>
    <n v="1"/>
    <s v="completed"/>
    <s v="Chittagong"/>
    <s v="Cox's Bazar"/>
    <x v="0"/>
    <s v="Raja Palong"/>
    <s v="Kutupalong RC"/>
    <x v="8"/>
    <d v="2022-12-01T00:00:00"/>
    <x v="0"/>
    <m/>
    <m/>
    <m/>
    <m/>
    <m/>
    <s v="Ataur Rahman"/>
    <n v="1712029554"/>
    <s v="ngoforum.coxsbazar@gmail.com"/>
    <s v="UNHCR-NGOF"/>
  </r>
  <r>
    <n v="6130"/>
    <s v="UNHCR"/>
    <s v="NGOF"/>
    <s v="UNHCR"/>
    <s v="WASH"/>
    <x v="0"/>
    <x v="12"/>
    <s v="# of water network"/>
    <m/>
    <n v="2"/>
    <s v="completed"/>
    <s v="Chittagong"/>
    <s v="Cox's Bazar"/>
    <x v="0"/>
    <s v="Raja Palong"/>
    <s v="Kutupalong RC"/>
    <x v="8"/>
    <d v="2022-12-01T00:00:00"/>
    <x v="0"/>
    <m/>
    <m/>
    <m/>
    <m/>
    <m/>
    <s v="Ataur Rahman"/>
    <n v="1712029554"/>
    <s v="ngoforum.coxsbazar@gmail.com"/>
    <s v="UNHCR-NGOF"/>
  </r>
  <r>
    <n v="6131"/>
    <s v="UNHCR"/>
    <s v="NGOF"/>
    <s v="UNHCR"/>
    <s v="WASH"/>
    <x v="1"/>
    <x v="1"/>
    <s v="# of door "/>
    <m/>
    <n v="8"/>
    <s v="completed"/>
    <s v="Chittagong"/>
    <s v="Cox's Bazar"/>
    <x v="0"/>
    <s v="Raja Palong"/>
    <s v="Kutupalong RC"/>
    <x v="8"/>
    <d v="2022-12-01T00:00:00"/>
    <x v="0"/>
    <m/>
    <m/>
    <m/>
    <m/>
    <m/>
    <s v="Ataur Rahman"/>
    <n v="1712029554"/>
    <s v="ngoforum.coxsbazar@gmail.com"/>
    <s v="UNHCR-NGOF"/>
  </r>
  <r>
    <n v="6132"/>
    <s v="UNHCR"/>
    <s v="NGOF"/>
    <s v="UNHCR"/>
    <s v="WASH"/>
    <x v="1"/>
    <x v="9"/>
    <s v="# of door"/>
    <m/>
    <n v="13"/>
    <s v="completed"/>
    <s v="Chittagong"/>
    <s v="Cox's Bazar"/>
    <x v="0"/>
    <s v="Raja Palong"/>
    <s v="Kutupalong RC"/>
    <x v="8"/>
    <d v="2022-12-01T00:00:00"/>
    <x v="0"/>
    <m/>
    <m/>
    <m/>
    <m/>
    <m/>
    <s v="Ataur Rahman"/>
    <n v="1712029554"/>
    <s v="ngoforum.coxsbazar@gmail.com"/>
    <s v="UNHCR-NGOF"/>
  </r>
  <r>
    <n v="6133"/>
    <s v="UNHCR"/>
    <s v="NGOF"/>
    <s v="UNHCR"/>
    <s v="WASH"/>
    <x v="1"/>
    <x v="3"/>
    <s v="# of door"/>
    <m/>
    <n v="10"/>
    <s v="completed"/>
    <s v="Chittagong"/>
    <s v="Cox's Bazar"/>
    <x v="0"/>
    <s v="Raja Palong"/>
    <s v="Kutupalong RC"/>
    <x v="8"/>
    <d v="2022-12-01T00:00:00"/>
    <x v="0"/>
    <m/>
    <m/>
    <m/>
    <m/>
    <m/>
    <s v="Ataur Rahman"/>
    <n v="1712029554"/>
    <s v="ngoforum.coxsbazar@gmail.com"/>
    <s v="UNHCR-NGOF"/>
  </r>
  <r>
    <n v="6134"/>
    <s v="UNHCR"/>
    <s v="NGOF"/>
    <s v="UNHCR"/>
    <s v="WASH"/>
    <x v="2"/>
    <x v="10"/>
    <s v="# of HP sessions at community level"/>
    <m/>
    <n v="8"/>
    <s v="completed"/>
    <s v="Chittagong"/>
    <s v="Cox's Bazar"/>
    <x v="0"/>
    <s v="Raja Palong"/>
    <s v="Kutupalong RC"/>
    <x v="8"/>
    <d v="2022-12-01T00:00:00"/>
    <x v="0"/>
    <m/>
    <m/>
    <m/>
    <m/>
    <m/>
    <s v="Ataur Rahman"/>
    <n v="1712029554"/>
    <s v="ngoforum.coxsbazar@gmail.com"/>
    <s v="UNHCR-NGOF"/>
  </r>
  <r>
    <n v="6135"/>
    <s v="UNHCR"/>
    <s v="NGOF"/>
    <s v="UNHCR"/>
    <s v="WASH"/>
    <x v="2"/>
    <x v="4"/>
    <s v="# of HP sessions at HH level"/>
    <m/>
    <n v="215"/>
    <s v="completed"/>
    <s v="Chittagong"/>
    <s v="Cox's Bazar"/>
    <x v="0"/>
    <s v="Raja Palong"/>
    <s v="Kutupalong RC"/>
    <x v="8"/>
    <d v="2022-12-01T00:00:00"/>
    <x v="0"/>
    <m/>
    <m/>
    <m/>
    <m/>
    <m/>
    <s v="Ataur Rahman"/>
    <n v="1712029554"/>
    <s v="ngoforum.coxsbazar@gmail.com"/>
    <s v="UNHCR-NGOF"/>
  </r>
  <r>
    <n v="6136"/>
    <s v="GREEN HILL"/>
    <s v="GREEN HILL"/>
    <s v="CPI"/>
    <s v="WASH"/>
    <x v="0"/>
    <x v="0"/>
    <s v="# of tube well"/>
    <m/>
    <n v="6"/>
    <s v="completed"/>
    <s v="Chittagong"/>
    <s v="Cox's Bazar"/>
    <x v="0"/>
    <s v="Palong Khali"/>
    <s v="Camp 01W"/>
    <x v="8"/>
    <d v="2022-12-01T00:00:00"/>
    <x v="0"/>
    <m/>
    <m/>
    <m/>
    <m/>
    <m/>
    <s v="Farhan Shaun"/>
    <n v="1681597433"/>
    <s v="farhan@ghcxb.org"/>
    <s v="GREEN HILL"/>
  </r>
  <r>
    <n v="6137"/>
    <s v="GREEN HILL"/>
    <s v="GREEN HILL"/>
    <s v="CPI"/>
    <s v="WASH"/>
    <x v="1"/>
    <x v="1"/>
    <s v="# of door "/>
    <m/>
    <n v="3"/>
    <s v="completed"/>
    <s v="Chittagong"/>
    <s v="Cox's Bazar"/>
    <x v="0"/>
    <s v="Palong Khali"/>
    <s v="Camp 01W"/>
    <x v="8"/>
    <d v="2022-12-01T00:00:00"/>
    <x v="0"/>
    <m/>
    <m/>
    <m/>
    <m/>
    <m/>
    <s v="Farhan Shaun"/>
    <n v="1681597433"/>
    <s v="farhan@ghcxb.org"/>
    <s v="GREEN HILL"/>
  </r>
  <r>
    <n v="6138"/>
    <s v="GREEN HILL"/>
    <s v="GREEN HILL"/>
    <s v="CPI"/>
    <s v="WASH"/>
    <x v="1"/>
    <x v="9"/>
    <s v="# of door"/>
    <m/>
    <n v="6"/>
    <s v="completed"/>
    <s v="Chittagong"/>
    <s v="Cox's Bazar"/>
    <x v="0"/>
    <s v="Palong Khali"/>
    <s v="Camp 01W"/>
    <x v="8"/>
    <d v="2022-12-01T00:00:00"/>
    <x v="0"/>
    <m/>
    <m/>
    <m/>
    <m/>
    <m/>
    <s v="Farhan Shaun"/>
    <n v="1681597433"/>
    <s v="farhan@ghcxb.org"/>
    <s v="GREEN HILL"/>
  </r>
  <r>
    <n v="6139"/>
    <s v="GREEN HILL"/>
    <s v="GREEN HILL"/>
    <s v="CPI"/>
    <s v="WASH"/>
    <x v="1"/>
    <x v="3"/>
    <s v="# of door"/>
    <m/>
    <n v="126"/>
    <s v="completed"/>
    <s v="Chittagong"/>
    <s v="Cox's Bazar"/>
    <x v="0"/>
    <s v="Palong Khali"/>
    <s v="Camp 01W"/>
    <x v="8"/>
    <d v="2022-12-01T00:00:00"/>
    <x v="0"/>
    <m/>
    <m/>
    <m/>
    <m/>
    <m/>
    <s v="Farhan Shaun"/>
    <n v="1681597433"/>
    <s v="farhan@ghcxb.org"/>
    <s v="GREEN HILL"/>
  </r>
  <r>
    <n v="6140"/>
    <s v="GREEN HILL"/>
    <s v="GREEN HILL"/>
    <s v="CPI"/>
    <s v="WASH"/>
    <x v="2"/>
    <x v="10"/>
    <s v="# of HP sessions at community level"/>
    <m/>
    <n v="79"/>
    <s v="completed"/>
    <s v="Chittagong"/>
    <s v="Cox's Bazar"/>
    <x v="0"/>
    <s v="Palong Khali"/>
    <s v="Camp 01W"/>
    <x v="8"/>
    <d v="2022-12-01T00:00:00"/>
    <x v="0"/>
    <m/>
    <m/>
    <m/>
    <m/>
    <m/>
    <s v="Farhan Shaun"/>
    <n v="1681597433"/>
    <s v="farhan@ghcxb.org"/>
    <s v="GREEN HILL"/>
  </r>
  <r>
    <n v="6141"/>
    <s v="GREEN HILL"/>
    <s v="GREEN HILL"/>
    <s v="CPI"/>
    <s v="WASH"/>
    <x v="2"/>
    <x v="4"/>
    <s v="# of HP sessions at HH level"/>
    <m/>
    <n v="256"/>
    <s v="completed"/>
    <s v="Chittagong"/>
    <s v="Cox's Bazar"/>
    <x v="0"/>
    <s v="Palong Khali"/>
    <s v="Camp 01W"/>
    <x v="8"/>
    <d v="2022-12-01T00:00:00"/>
    <x v="0"/>
    <m/>
    <m/>
    <m/>
    <m/>
    <m/>
    <s v="Farhan Shaun"/>
    <n v="1681597433"/>
    <s v="farhan@ghcxb.org"/>
    <s v="GREEN HILL"/>
  </r>
  <r>
    <n v="6142"/>
    <s v="GREEN HILL"/>
    <s v="GREEN HILL"/>
    <s v="CPI"/>
    <s v="WASH"/>
    <x v="2"/>
    <x v="19"/>
    <s v="# of estimated persons reached by mass-media campaign"/>
    <m/>
    <n v="1"/>
    <s v="completed"/>
    <s v="Chittagong"/>
    <s v="Cox's Bazar"/>
    <x v="0"/>
    <s v="Palong Khali"/>
    <s v="Camp 01W"/>
    <x v="8"/>
    <d v="2022-12-01T00:00:00"/>
    <x v="0"/>
    <m/>
    <m/>
    <m/>
    <m/>
    <m/>
    <s v="Farhan Shaun"/>
    <n v="1681597433"/>
    <s v="farhan@ghcxb.org"/>
    <s v="GREEN HILL"/>
  </r>
  <r>
    <n v="6143"/>
    <s v="GREEN HILL"/>
    <s v="GREEN HILL"/>
    <s v="CPI"/>
    <s v="WASH"/>
    <x v="2"/>
    <x v="33"/>
    <s v="# of facilities"/>
    <m/>
    <n v="1448"/>
    <s v="completed"/>
    <s v="Chittagong"/>
    <s v="Cox's Bazar"/>
    <x v="0"/>
    <s v="Palong Khali"/>
    <s v="Camp 01W"/>
    <x v="8"/>
    <d v="2022-12-01T00:00:00"/>
    <x v="0"/>
    <m/>
    <m/>
    <m/>
    <m/>
    <m/>
    <s v="Farhan Shaun"/>
    <n v="1681597433"/>
    <s v="farhan@ghcxb.org"/>
    <s v="GREEN HILL"/>
  </r>
  <r>
    <n v="6144"/>
    <s v="GREEN HILL"/>
    <s v="GREEN HILL"/>
    <s v="CPI"/>
    <s v="WASH"/>
    <x v="3"/>
    <x v="5"/>
    <s v="# of campaign per camp "/>
    <m/>
    <n v="1"/>
    <s v="completed"/>
    <s v="Chittagong"/>
    <s v="Cox's Bazar"/>
    <x v="0"/>
    <s v="Palong Khali"/>
    <s v="Camp 01W"/>
    <x v="8"/>
    <d v="2022-12-01T00:00:00"/>
    <x v="0"/>
    <m/>
    <m/>
    <m/>
    <m/>
    <m/>
    <s v="Farhan Shaun"/>
    <n v="1681597433"/>
    <s v="farhan@ghcxb.org"/>
    <s v="GREEN HILL"/>
  </r>
  <r>
    <n v="6145"/>
    <s v="GREEN HILL"/>
    <s v="GREEN HILL"/>
    <s v="CPI"/>
    <s v="WASH"/>
    <x v="0"/>
    <x v="0"/>
    <s v="# of tube well"/>
    <m/>
    <n v="10"/>
    <s v="completed"/>
    <s v="Chittagong"/>
    <s v="Cox's Bazar"/>
    <x v="0"/>
    <s v="Palong Khali"/>
    <s v="Camp 04"/>
    <x v="8"/>
    <d v="2022-12-01T00:00:00"/>
    <x v="0"/>
    <m/>
    <m/>
    <m/>
    <m/>
    <m/>
    <s v="Farhan Shaun"/>
    <n v="1681597433"/>
    <s v="farhan@ghcxb.org"/>
    <s v="GREEN HILL"/>
  </r>
  <r>
    <n v="6146"/>
    <s v="GREEN HILL"/>
    <s v="GREEN HILL"/>
    <s v="CPI"/>
    <s v="WASH"/>
    <x v="0"/>
    <x v="30"/>
    <s v="# of household"/>
    <m/>
    <n v="2150"/>
    <s v="completed"/>
    <s v="Chittagong"/>
    <s v="Cox's Bazar"/>
    <x v="0"/>
    <s v="Palong Khali"/>
    <s v="Camp 04"/>
    <x v="8"/>
    <d v="2022-12-01T00:00:00"/>
    <x v="0"/>
    <m/>
    <m/>
    <m/>
    <m/>
    <m/>
    <s v="Farhan Shaun"/>
    <n v="1681597433"/>
    <s v="farhan@ghcxb.org"/>
    <s v="GREEN HILL"/>
  </r>
  <r>
    <n v="6147"/>
    <s v="GREEN HILL"/>
    <s v="GREEN HILL"/>
    <s v="CPI"/>
    <s v="WASH"/>
    <x v="1"/>
    <x v="1"/>
    <s v="# of door "/>
    <m/>
    <n v="2"/>
    <s v="completed"/>
    <s v="Chittagong"/>
    <s v="Cox's Bazar"/>
    <x v="0"/>
    <s v="Palong Khali"/>
    <s v="Camp 04"/>
    <x v="8"/>
    <d v="2022-12-01T00:00:00"/>
    <x v="0"/>
    <m/>
    <m/>
    <m/>
    <m/>
    <m/>
    <s v="Farhan Shaun"/>
    <n v="1681597433"/>
    <s v="farhan@ghcxb.org"/>
    <s v="GREEN HILL"/>
  </r>
  <r>
    <n v="6148"/>
    <s v="GREEN HILL"/>
    <s v="GREEN HILL"/>
    <s v="CPI"/>
    <s v="WASH"/>
    <x v="1"/>
    <x v="9"/>
    <s v="# of door"/>
    <m/>
    <n v="7"/>
    <s v="completed"/>
    <s v="Chittagong"/>
    <s v="Cox's Bazar"/>
    <x v="0"/>
    <s v="Palong Khali"/>
    <s v="Camp 04"/>
    <x v="8"/>
    <d v="2022-12-01T00:00:00"/>
    <x v="0"/>
    <m/>
    <m/>
    <m/>
    <m/>
    <m/>
    <s v="Farhan Shaun"/>
    <n v="1681597433"/>
    <s v="farhan@ghcxb.org"/>
    <s v="GREEN HILL"/>
  </r>
  <r>
    <n v="6149"/>
    <s v="GREEN HILL"/>
    <s v="GREEN HILL"/>
    <s v="CPI"/>
    <s v="WASH"/>
    <x v="1"/>
    <x v="3"/>
    <s v="# of door"/>
    <m/>
    <n v="1"/>
    <s v="completed"/>
    <s v="Chittagong"/>
    <s v="Cox's Bazar"/>
    <x v="0"/>
    <s v="Palong Khali"/>
    <s v="Camp 04"/>
    <x v="8"/>
    <d v="2022-12-01T00:00:00"/>
    <x v="0"/>
    <m/>
    <m/>
    <m/>
    <m/>
    <m/>
    <s v="Farhan Shaun"/>
    <n v="1681597433"/>
    <s v="farhan@ghcxb.org"/>
    <s v="GREEN HILL"/>
  </r>
  <r>
    <n v="6150"/>
    <s v="GREEN HILL"/>
    <s v="GREEN HILL"/>
    <s v="CPI"/>
    <s v="WASH"/>
    <x v="2"/>
    <x v="10"/>
    <s v="# of HP sessions at community level"/>
    <m/>
    <n v="61"/>
    <s v="completed"/>
    <s v="Chittagong"/>
    <s v="Cox's Bazar"/>
    <x v="0"/>
    <s v="Palong Khali"/>
    <s v="Camp 04"/>
    <x v="8"/>
    <d v="2022-12-01T00:00:00"/>
    <x v="0"/>
    <m/>
    <m/>
    <m/>
    <m/>
    <m/>
    <s v="Farhan Shaun"/>
    <n v="1681597433"/>
    <s v="farhan@ghcxb.org"/>
    <s v="GREEN HILL"/>
  </r>
  <r>
    <n v="6151"/>
    <s v="GREEN HILL"/>
    <s v="GREEN HILL"/>
    <s v="CPI"/>
    <s v="WASH"/>
    <x v="2"/>
    <x v="4"/>
    <s v="# of HP sessions at HH level"/>
    <m/>
    <n v="171"/>
    <s v="completed"/>
    <s v="Chittagong"/>
    <s v="Cox's Bazar"/>
    <x v="0"/>
    <s v="Palong Khali"/>
    <s v="Camp 04"/>
    <x v="8"/>
    <d v="2022-12-01T00:00:00"/>
    <x v="0"/>
    <m/>
    <m/>
    <m/>
    <m/>
    <m/>
    <s v="Farhan Shaun"/>
    <n v="1681597433"/>
    <s v="farhan@ghcxb.org"/>
    <s v="GREEN HILL"/>
  </r>
  <r>
    <n v="6152"/>
    <s v="GREEN HILL"/>
    <s v="GREEN HILL"/>
    <s v="CPI"/>
    <s v="WASH"/>
    <x v="0"/>
    <x v="0"/>
    <s v="# of tube well"/>
    <m/>
    <n v="6"/>
    <s v="completed"/>
    <s v="Chittagong"/>
    <s v="Cox's Bazar"/>
    <x v="0"/>
    <s v="Palong Khali"/>
    <s v="Camp 17"/>
    <x v="8"/>
    <d v="2022-12-01T00:00:00"/>
    <x v="0"/>
    <m/>
    <m/>
    <m/>
    <m/>
    <m/>
    <s v="Farhan Shaun"/>
    <n v="1681597433"/>
    <s v="farhan@ghcxb.org"/>
    <s v="GREEN HILL"/>
  </r>
  <r>
    <n v="6153"/>
    <s v="GREEN HILL"/>
    <s v="GREEN HILL"/>
    <s v="CPI"/>
    <s v="WASH"/>
    <x v="1"/>
    <x v="1"/>
    <s v="# of door "/>
    <m/>
    <n v="3"/>
    <s v="completed"/>
    <s v="Chittagong"/>
    <s v="Cox's Bazar"/>
    <x v="0"/>
    <s v="Palong Khali"/>
    <s v="Camp 17"/>
    <x v="8"/>
    <d v="2022-12-01T00:00:00"/>
    <x v="0"/>
    <m/>
    <m/>
    <m/>
    <m/>
    <m/>
    <s v="Farhan Shaun"/>
    <n v="1681597433"/>
    <s v="farhan@ghcxb.org"/>
    <s v="GREEN HILL"/>
  </r>
  <r>
    <n v="6154"/>
    <s v="GREEN HILL"/>
    <s v="GREEN HILL"/>
    <s v="CPI"/>
    <s v="WASH"/>
    <x v="1"/>
    <x v="9"/>
    <s v="# of door"/>
    <m/>
    <n v="4"/>
    <s v="completed"/>
    <s v="Chittagong"/>
    <s v="Cox's Bazar"/>
    <x v="0"/>
    <s v="Palong Khali"/>
    <s v="Camp 17"/>
    <x v="8"/>
    <d v="2022-12-01T00:00:00"/>
    <x v="0"/>
    <m/>
    <m/>
    <m/>
    <m/>
    <m/>
    <s v="Farhan Shaun"/>
    <n v="1681597433"/>
    <s v="farhan@ghcxb.org"/>
    <s v="GREEN HILL"/>
  </r>
  <r>
    <n v="6155"/>
    <s v="GREEN HILL"/>
    <s v="GREEN HILL"/>
    <s v="CPI"/>
    <s v="WASH"/>
    <x v="1"/>
    <x v="3"/>
    <s v="# of door"/>
    <m/>
    <n v="16"/>
    <s v="completed"/>
    <s v="Chittagong"/>
    <s v="Cox's Bazar"/>
    <x v="0"/>
    <s v="Palong Khali"/>
    <s v="Camp 17"/>
    <x v="8"/>
    <d v="2022-12-01T00:00:00"/>
    <x v="0"/>
    <m/>
    <m/>
    <m/>
    <m/>
    <m/>
    <s v="Farhan Shaun"/>
    <n v="1681597433"/>
    <s v="farhan@ghcxb.org"/>
    <s v="GREEN HILL"/>
  </r>
  <r>
    <n v="6156"/>
    <s v="GREEN HILL"/>
    <s v="GREEN HILL"/>
    <s v="CPI"/>
    <s v="WASH"/>
    <x v="2"/>
    <x v="10"/>
    <s v="# of HP sessions at community level"/>
    <m/>
    <n v="37"/>
    <s v="completed"/>
    <s v="Chittagong"/>
    <s v="Cox's Bazar"/>
    <x v="0"/>
    <s v="Palong Khali"/>
    <s v="Camp 17"/>
    <x v="8"/>
    <d v="2022-12-01T00:00:00"/>
    <x v="0"/>
    <m/>
    <m/>
    <m/>
    <m/>
    <m/>
    <s v="Farhan Shaun"/>
    <n v="1681597433"/>
    <s v="farhan@ghcxb.org"/>
    <s v="GREEN HILL"/>
  </r>
  <r>
    <n v="6157"/>
    <s v="GREEN HILL"/>
    <s v="GREEN HILL"/>
    <s v="CPI"/>
    <s v="WASH"/>
    <x v="2"/>
    <x v="4"/>
    <s v="# of HP sessions at HH level"/>
    <m/>
    <n v="36"/>
    <s v="completed"/>
    <s v="Chittagong"/>
    <s v="Cox's Bazar"/>
    <x v="0"/>
    <s v="Palong Khali"/>
    <s v="Camp 17"/>
    <x v="8"/>
    <d v="2022-12-01T00:00:00"/>
    <x v="0"/>
    <m/>
    <m/>
    <m/>
    <m/>
    <m/>
    <s v="Farhan Shaun"/>
    <n v="1681597433"/>
    <s v="farhan@ghcxb.org"/>
    <s v="GREEN HILL"/>
  </r>
  <r>
    <n v="6158"/>
    <s v="ACF"/>
    <s v="ACF"/>
    <s v="ACF"/>
    <s v="WASH"/>
    <x v="0"/>
    <x v="0"/>
    <s v="# of tube well"/>
    <m/>
    <n v="35"/>
    <s v="completed"/>
    <s v="Chittagong"/>
    <s v="Cox's Bazar"/>
    <x v="0"/>
    <s v="Palong Khali"/>
    <s v="Camp 01E"/>
    <x v="8"/>
    <d v="2023-09-01T00:00:00"/>
    <x v="0"/>
    <m/>
    <m/>
    <m/>
    <m/>
    <m/>
    <s v="Moammad Shajan Siraj"/>
    <n v="1813213381"/>
    <s v="washhppm-cox@bd-actionagainsthunger.org"/>
    <s v="ACF"/>
  </r>
  <r>
    <n v="6159"/>
    <s v="ACF"/>
    <s v="ACF"/>
    <s v="ACF"/>
    <s v="WASH"/>
    <x v="0"/>
    <x v="7"/>
    <s v="N/A"/>
    <m/>
    <n v="1799"/>
    <s v="completed"/>
    <s v="Chittagong"/>
    <s v="Cox's Bazar"/>
    <x v="0"/>
    <s v="Palong Khali"/>
    <s v="Camp 01E"/>
    <x v="8"/>
    <d v="2023-09-01T00:00:00"/>
    <x v="0"/>
    <m/>
    <m/>
    <m/>
    <m/>
    <s v="Pitched disinfection-1799 #"/>
    <s v="Moammad Shajan Siraj"/>
    <n v="1813213381"/>
    <s v="washhppm-cox@bd-actionagainsthunger.org"/>
    <s v="ACF"/>
  </r>
  <r>
    <n v="6160"/>
    <s v="ACF"/>
    <s v="ACF"/>
    <s v="ACF"/>
    <s v="WASH"/>
    <x v="1"/>
    <x v="1"/>
    <s v="# of door "/>
    <m/>
    <n v="13"/>
    <s v="completed"/>
    <s v="Chittagong"/>
    <s v="Cox's Bazar"/>
    <x v="0"/>
    <s v="Palong Khali"/>
    <s v="Camp 01E"/>
    <x v="8"/>
    <d v="2023-09-01T00:00:00"/>
    <x v="0"/>
    <m/>
    <m/>
    <m/>
    <m/>
    <m/>
    <s v="Moammad Shajan Siraj"/>
    <n v="1813213381"/>
    <s v="washhppm-cox@bd-actionagainsthunger.org"/>
    <s v="ACF"/>
  </r>
  <r>
    <n v="6161"/>
    <s v="ACF"/>
    <s v="ACF"/>
    <s v="ACF"/>
    <s v="WASH"/>
    <x v="1"/>
    <x v="9"/>
    <s v="# of door"/>
    <m/>
    <n v="67"/>
    <s v="completed"/>
    <s v="Chittagong"/>
    <s v="Cox's Bazar"/>
    <x v="0"/>
    <s v="Palong Khali"/>
    <s v="Camp 01E"/>
    <x v="8"/>
    <d v="2023-09-01T00:00:00"/>
    <x v="0"/>
    <m/>
    <m/>
    <m/>
    <m/>
    <m/>
    <s v="Moammad Shajan Siraj"/>
    <n v="1813213381"/>
    <s v="washhppm-cox@bd-actionagainsthunger.org"/>
    <s v="ACF"/>
  </r>
  <r>
    <n v="6162"/>
    <s v="ACF"/>
    <s v="ACF"/>
    <s v="ACF"/>
    <s v="WASH"/>
    <x v="1"/>
    <x v="3"/>
    <s v="# of door"/>
    <m/>
    <n v="131"/>
    <s v="completed"/>
    <s v="Chittagong"/>
    <s v="Cox's Bazar"/>
    <x v="0"/>
    <s v="Palong Khali"/>
    <s v="Camp 01E"/>
    <x v="8"/>
    <d v="2023-09-01T00:00:00"/>
    <x v="0"/>
    <m/>
    <m/>
    <m/>
    <m/>
    <m/>
    <s v="Moammad Shajan Siraj"/>
    <n v="1813213381"/>
    <s v="washhppm-cox@bd-actionagainsthunger.org"/>
    <s v="ACF"/>
  </r>
  <r>
    <n v="6163"/>
    <s v="ACF"/>
    <s v="ACF"/>
    <s v="ACF"/>
    <s v="WASH"/>
    <x v="2"/>
    <x v="10"/>
    <s v="# of HP sessions at community level"/>
    <m/>
    <n v="754"/>
    <s v="completed"/>
    <s v="Chittagong"/>
    <s v="Cox's Bazar"/>
    <x v="0"/>
    <s v="Palong Khali"/>
    <s v="Camp 01E"/>
    <x v="8"/>
    <d v="2023-09-01T00:00:00"/>
    <x v="0"/>
    <m/>
    <m/>
    <m/>
    <m/>
    <m/>
    <s v="Moammad Shajan Siraj"/>
    <n v="1813213381"/>
    <s v="washhppm-cox@bd-actionagainsthunger.org"/>
    <s v="ACF"/>
  </r>
  <r>
    <n v="6164"/>
    <s v="ACF"/>
    <s v="ACF"/>
    <s v="ACF"/>
    <s v="WASH"/>
    <x v="2"/>
    <x v="4"/>
    <s v="# of HP sessions at HH level"/>
    <m/>
    <n v="1956"/>
    <s v="completed"/>
    <s v="Chittagong"/>
    <s v="Cox's Bazar"/>
    <x v="0"/>
    <s v="Palong Khali"/>
    <s v="Camp 01E"/>
    <x v="8"/>
    <d v="2023-09-01T00:00:00"/>
    <x v="0"/>
    <m/>
    <m/>
    <m/>
    <m/>
    <m/>
    <s v="Moammad Shajan Siraj"/>
    <n v="1813213381"/>
    <s v="washhppm-cox@bd-actionagainsthunger.org"/>
    <s v="ACF"/>
  </r>
  <r>
    <n v="6165"/>
    <s v="ACF"/>
    <s v="ACF"/>
    <s v="ACF"/>
    <s v="WASH"/>
    <x v="2"/>
    <x v="33"/>
    <s v="# of facilities"/>
    <m/>
    <n v="131"/>
    <s v="completed"/>
    <s v="Chittagong"/>
    <s v="Cox's Bazar"/>
    <x v="0"/>
    <s v="Palong Khali"/>
    <s v="Camp 01E"/>
    <x v="8"/>
    <d v="2023-09-01T00:00:00"/>
    <x v="0"/>
    <m/>
    <m/>
    <m/>
    <m/>
    <m/>
    <s v="Moammad Shajan Siraj"/>
    <n v="1813213381"/>
    <s v="washhppm-cox@bd-actionagainsthunger.org"/>
    <s v="ACF"/>
  </r>
  <r>
    <n v="6166"/>
    <s v="ACF"/>
    <s v="ACF"/>
    <s v="ACF"/>
    <s v="WASH"/>
    <x v="2"/>
    <x v="7"/>
    <s v="N/A"/>
    <m/>
    <n v="120"/>
    <s v="completed"/>
    <s v="Chittagong"/>
    <s v="Cox's Bazar"/>
    <x v="0"/>
    <s v="Palong Khali"/>
    <s v="Camp 01E"/>
    <x v="8"/>
    <d v="2023-09-01T00:00:00"/>
    <x v="0"/>
    <m/>
    <m/>
    <m/>
    <m/>
    <s v="Individual meeting with Majhi &amp; Imam 120 no's."/>
    <s v="Moammad Shajan Siraj"/>
    <n v="1813213381"/>
    <s v="washhppm-cox@bd-actionagainsthunger.org"/>
    <s v="ACF"/>
  </r>
  <r>
    <n v="6167"/>
    <s v="ACF"/>
    <s v="ACF"/>
    <s v="ACF"/>
    <s v="WASH"/>
    <x v="3"/>
    <x v="5"/>
    <s v="# of campaign per camp "/>
    <m/>
    <n v="1"/>
    <s v="completed"/>
    <s v="Chittagong"/>
    <s v="Cox's Bazar"/>
    <x v="0"/>
    <s v="Palong Khali"/>
    <s v="Camp 01E"/>
    <x v="8"/>
    <d v="2023-09-01T00:00:00"/>
    <x v="0"/>
    <m/>
    <m/>
    <m/>
    <m/>
    <m/>
    <s v="Moammad Shajan Siraj"/>
    <n v="1813213381"/>
    <s v="washhppm-cox@bd-actionagainsthunger.org"/>
    <s v="ACF"/>
  </r>
  <r>
    <n v="6168"/>
    <s v="ACF"/>
    <s v="ACF"/>
    <s v="ACF"/>
    <s v="WASH"/>
    <x v="3"/>
    <x v="36"/>
    <s v="# of plant"/>
    <m/>
    <n v="1"/>
    <s v="completed"/>
    <s v="Chittagong"/>
    <s v="Cox's Bazar"/>
    <x v="0"/>
    <s v="Palong Khali"/>
    <s v="Camp 01E"/>
    <x v="8"/>
    <d v="2023-09-01T00:00:00"/>
    <x v="0"/>
    <m/>
    <m/>
    <m/>
    <m/>
    <m/>
    <s v="Moammad Shajan Siraj"/>
    <n v="1813213381"/>
    <s v="washhppm-cox@bd-actionagainsthunger.org"/>
    <s v="ACF"/>
  </r>
  <r>
    <n v="6169"/>
    <s v="ACF"/>
    <s v="ACF"/>
    <s v="ACF"/>
    <s v="WASH"/>
    <x v="3"/>
    <x v="11"/>
    <s v="# of 80L/120L bin"/>
    <m/>
    <n v="20"/>
    <s v="completed"/>
    <s v="Chittagong"/>
    <s v="Cox's Bazar"/>
    <x v="0"/>
    <s v="Palong Khali"/>
    <s v="Camp 01E"/>
    <x v="8"/>
    <d v="2023-09-01T00:00:00"/>
    <x v="0"/>
    <m/>
    <m/>
    <m/>
    <m/>
    <m/>
    <s v="Moammad Shajan Siraj"/>
    <n v="1813213381"/>
    <s v="washhppm-cox@bd-actionagainsthunger.org"/>
    <s v="ACF"/>
  </r>
  <r>
    <n v="6170"/>
    <s v="ACF"/>
    <s v="ACF"/>
    <s v="ACF"/>
    <s v="WASH"/>
    <x v="3"/>
    <x v="7"/>
    <s v="N/A"/>
    <m/>
    <n v="37"/>
    <s v="completed"/>
    <s v="Chittagong"/>
    <s v="Cox's Bazar"/>
    <x v="0"/>
    <s v="Palong Khali"/>
    <s v="Camp 01E"/>
    <x v="8"/>
    <d v="2023-09-01T00:00:00"/>
    <x v="0"/>
    <m/>
    <m/>
    <m/>
    <m/>
    <s v="Communal plastic bin &amp; Garbage bin O&amp;M-37 no's and drainage channels cleaning 19300 rft. 1450 Kg Organic waste used in Box Compost Plant to produce  the Organic compost."/>
    <s v="Moammad Shajan Siraj"/>
    <n v="1813213381"/>
    <s v="washhppm-cox@bd-actionagainsthunger.org"/>
    <s v="ACF"/>
  </r>
  <r>
    <n v="6171"/>
    <s v="ACF"/>
    <s v="ACF"/>
    <s v="GAC"/>
    <s v="WASH"/>
    <x v="0"/>
    <x v="0"/>
    <s v="# of tube well"/>
    <m/>
    <n v="46"/>
    <s v="completed"/>
    <s v="Chittagong"/>
    <s v="Cox's Bazar"/>
    <x v="0"/>
    <s v="Palong Khali"/>
    <s v="Camp 01E"/>
    <x v="8"/>
    <d v="2022-12-01T00:00:00"/>
    <x v="0"/>
    <m/>
    <m/>
    <m/>
    <m/>
    <m/>
    <s v="Moammad Shajan Siraj"/>
    <n v="1813213381"/>
    <s v="washhppm-cox@bd-actionagainsthunger.org"/>
    <s v="ACF"/>
  </r>
  <r>
    <n v="6172"/>
    <s v="ACF"/>
    <s v="ACF"/>
    <s v="GAC"/>
    <s v="WASH"/>
    <x v="0"/>
    <x v="7"/>
    <s v="N/A"/>
    <m/>
    <n v="1799"/>
    <s v="completed"/>
    <s v="Chittagong"/>
    <s v="Cox's Bazar"/>
    <x v="0"/>
    <s v="Palong Khali"/>
    <s v="Camp 01E"/>
    <x v="8"/>
    <d v="2022-12-01T00:00:00"/>
    <x v="0"/>
    <m/>
    <m/>
    <m/>
    <m/>
    <s v="Pitcher disinfection-1799 #"/>
    <s v="Moammad Shajan Siraj"/>
    <n v="1813213381"/>
    <s v="washhppm-cox@bd-actionagainsthunger.org"/>
    <s v="ACF"/>
  </r>
  <r>
    <n v="6173"/>
    <s v="ACF"/>
    <s v="ACF"/>
    <s v="GAC"/>
    <s v="WASH"/>
    <x v="1"/>
    <x v="1"/>
    <s v="# of door "/>
    <m/>
    <n v="12"/>
    <s v="completed"/>
    <s v="Chittagong"/>
    <s v="Cox's Bazar"/>
    <x v="0"/>
    <s v="Palong Khali"/>
    <s v="Camp 01E"/>
    <x v="8"/>
    <d v="2022-12-01T00:00:00"/>
    <x v="0"/>
    <m/>
    <m/>
    <m/>
    <m/>
    <m/>
    <s v="Moammad Shajan Siraj"/>
    <n v="1813213381"/>
    <s v="washhppm-cox@bd-actionagainsthunger.org"/>
    <s v="ACF"/>
  </r>
  <r>
    <n v="6174"/>
    <s v="ACF"/>
    <s v="ACF"/>
    <s v="GAC"/>
    <s v="WASH"/>
    <x v="1"/>
    <x v="9"/>
    <s v="# of door"/>
    <m/>
    <n v="66"/>
    <s v="completed"/>
    <s v="Chittagong"/>
    <s v="Cox's Bazar"/>
    <x v="0"/>
    <s v="Palong Khali"/>
    <s v="Camp 01E"/>
    <x v="8"/>
    <d v="2022-12-01T00:00:00"/>
    <x v="0"/>
    <m/>
    <m/>
    <m/>
    <m/>
    <m/>
    <s v="Moammad Shajan Siraj"/>
    <n v="1813213381"/>
    <s v="washhppm-cox@bd-actionagainsthunger.org"/>
    <s v="ACF"/>
  </r>
  <r>
    <n v="6175"/>
    <s v="ACF"/>
    <s v="ACF"/>
    <s v="GAC"/>
    <s v="WASH"/>
    <x v="1"/>
    <x v="3"/>
    <s v="# of door"/>
    <m/>
    <n v="145"/>
    <s v="completed"/>
    <s v="Chittagong"/>
    <s v="Cox's Bazar"/>
    <x v="0"/>
    <s v="Palong Khali"/>
    <s v="Camp 01E"/>
    <x v="8"/>
    <d v="2022-12-01T00:00:00"/>
    <x v="0"/>
    <m/>
    <m/>
    <m/>
    <m/>
    <m/>
    <s v="Moammad Shajan Siraj"/>
    <n v="1813213381"/>
    <s v="washhppm-cox@bd-actionagainsthunger.org"/>
    <s v="ACF"/>
  </r>
  <r>
    <n v="6176"/>
    <s v="ACF"/>
    <s v="ACF"/>
    <s v="GAC"/>
    <s v="WASH"/>
    <x v="2"/>
    <x v="10"/>
    <s v="# of HP sessions at community level"/>
    <m/>
    <n v="954"/>
    <s v="completed"/>
    <s v="Chittagong"/>
    <s v="Cox's Bazar"/>
    <x v="0"/>
    <s v="Palong Khali"/>
    <s v="Camp 01E"/>
    <x v="8"/>
    <d v="2022-12-01T00:00:00"/>
    <x v="0"/>
    <m/>
    <m/>
    <m/>
    <m/>
    <m/>
    <s v="Moammad Shajan Siraj"/>
    <n v="1813213381"/>
    <s v="washhppm-cox@bd-actionagainsthunger.org"/>
    <s v="ACF"/>
  </r>
  <r>
    <n v="6177"/>
    <s v="ACF"/>
    <s v="ACF"/>
    <s v="GAC"/>
    <s v="WASH"/>
    <x v="2"/>
    <x v="4"/>
    <s v="# of HP sessions at HH level"/>
    <m/>
    <n v="1956"/>
    <s v="completed"/>
    <s v="Chittagong"/>
    <s v="Cox's Bazar"/>
    <x v="0"/>
    <s v="Palong Khali"/>
    <s v="Camp 01E"/>
    <x v="8"/>
    <d v="2022-12-01T00:00:00"/>
    <x v="0"/>
    <m/>
    <m/>
    <m/>
    <m/>
    <m/>
    <s v="Moammad Shajan Siraj"/>
    <n v="1813213381"/>
    <s v="washhppm-cox@bd-actionagainsthunger.org"/>
    <s v="ACF"/>
  </r>
  <r>
    <n v="6178"/>
    <s v="ACF"/>
    <s v="ACF"/>
    <s v="GAC"/>
    <s v="WASH"/>
    <x v="2"/>
    <x v="33"/>
    <s v="# of facilities"/>
    <m/>
    <n v="145"/>
    <s v="completed"/>
    <s v="Chittagong"/>
    <s v="Cox's Bazar"/>
    <x v="0"/>
    <s v="Palong Khali"/>
    <s v="Camp 01E"/>
    <x v="8"/>
    <d v="2022-12-01T00:00:00"/>
    <x v="0"/>
    <m/>
    <m/>
    <m/>
    <m/>
    <m/>
    <s v="Moammad Shajan Siraj"/>
    <n v="1813213381"/>
    <s v="washhppm-cox@bd-actionagainsthunger.org"/>
    <s v="ACF"/>
  </r>
  <r>
    <n v="6179"/>
    <s v="ACF"/>
    <s v="ACF"/>
    <s v="GAC"/>
    <s v="WASH"/>
    <x v="2"/>
    <x v="7"/>
    <s v="N/A"/>
    <m/>
    <n v="120"/>
    <s v="completed"/>
    <s v="Chittagong"/>
    <s v="Cox's Bazar"/>
    <x v="0"/>
    <s v="Palong Khali"/>
    <s v="Camp 01E"/>
    <x v="8"/>
    <d v="2022-12-01T00:00:00"/>
    <x v="0"/>
    <m/>
    <m/>
    <m/>
    <m/>
    <s v="Individual meeting with Imam &amp; Majhi-120 no's."/>
    <s v="Moammad Shajan Siraj"/>
    <n v="1813213381"/>
    <s v="washhppm-cox@bd-actionagainsthunger.org"/>
    <s v="ACF"/>
  </r>
  <r>
    <n v="6180"/>
    <s v="ACF"/>
    <s v="ACF"/>
    <s v="GAC"/>
    <s v="WASH"/>
    <x v="3"/>
    <x v="11"/>
    <s v="# of 80L/120L bin"/>
    <m/>
    <n v="20"/>
    <s v="completed"/>
    <s v="Chittagong"/>
    <s v="Cox's Bazar"/>
    <x v="0"/>
    <s v="Palong Khali"/>
    <s v="Camp 01E"/>
    <x v="8"/>
    <d v="2022-12-01T00:00:00"/>
    <x v="0"/>
    <m/>
    <m/>
    <m/>
    <m/>
    <m/>
    <s v="Moammad Shajan Siraj"/>
    <n v="1813213381"/>
    <s v="washhppm-cox@bd-actionagainsthunger.org"/>
    <s v="ACF"/>
  </r>
  <r>
    <n v="6181"/>
    <s v="ACF"/>
    <s v="ACF"/>
    <s v="GAC"/>
    <s v="WASH"/>
    <x v="3"/>
    <x v="7"/>
    <s v="N/A"/>
    <m/>
    <n v="38"/>
    <s v="completed"/>
    <s v="Chittagong"/>
    <s v="Cox's Bazar"/>
    <x v="0"/>
    <s v="Palong Khali"/>
    <s v="Camp 01E"/>
    <x v="8"/>
    <d v="2022-12-01T00:00:00"/>
    <x v="0"/>
    <m/>
    <m/>
    <m/>
    <m/>
    <s v="Communal plastic bin &amp; Garbage bin O&amp;M-38 no's. Drainage channels cleaning-23120 rft."/>
    <s v="Moammad Shajan Siraj"/>
    <n v="1813213381"/>
    <s v="washhppm-cox@bd-actionagainsthunger.org"/>
    <s v="ACF"/>
  </r>
  <r>
    <n v="6182"/>
    <s v="UNHCR"/>
    <s v="BRAC"/>
    <s v="UNHCR"/>
    <s v="WASH"/>
    <x v="0"/>
    <x v="0"/>
    <s v="# of tube well"/>
    <m/>
    <n v="78"/>
    <s v="completed"/>
    <s v="Chittagong"/>
    <s v="Cox's Bazar"/>
    <x v="0"/>
    <s v="Palong Khali"/>
    <s v="Camp 01E"/>
    <x v="8"/>
    <d v="2022-12-01T00:00:00"/>
    <x v="0"/>
    <m/>
    <m/>
    <m/>
    <m/>
    <m/>
    <s v="Md. Saifullahil-Azom"/>
    <n v="1847456121"/>
    <s v="saifullahil.azom@brac.net"/>
    <s v="UNHCR-BRAC"/>
  </r>
  <r>
    <n v="6183"/>
    <s v="UNHCR"/>
    <s v="BRAC"/>
    <s v="UNHCR"/>
    <s v="WASH"/>
    <x v="0"/>
    <x v="12"/>
    <s v="# of water network"/>
    <m/>
    <n v="8"/>
    <s v="completed"/>
    <s v="Chittagong"/>
    <s v="Cox's Bazar"/>
    <x v="0"/>
    <s v="Palong Khali"/>
    <s v="Camp 01E"/>
    <x v="8"/>
    <d v="2022-12-01T00:00:00"/>
    <x v="0"/>
    <m/>
    <m/>
    <m/>
    <m/>
    <m/>
    <s v="Md. Saifullahil-Azom"/>
    <n v="1847456121"/>
    <s v="saifullahil.azom@brac.net"/>
    <s v="UNHCR-BRAC"/>
  </r>
  <r>
    <n v="6184"/>
    <s v="UNHCR"/>
    <s v="BRAC"/>
    <s v="UNHCR"/>
    <s v="WASH"/>
    <x v="1"/>
    <x v="1"/>
    <s v="# of door "/>
    <m/>
    <n v="28"/>
    <s v="completed"/>
    <s v="Chittagong"/>
    <s v="Cox's Bazar"/>
    <x v="0"/>
    <s v="Palong Khali"/>
    <s v="Camp 01E"/>
    <x v="8"/>
    <d v="2022-12-01T00:00:00"/>
    <x v="0"/>
    <m/>
    <m/>
    <m/>
    <m/>
    <m/>
    <s v="Md. Saifullahil-Azom"/>
    <n v="1847456121"/>
    <s v="saifullahil.azom@brac.net"/>
    <s v="UNHCR-BRAC"/>
  </r>
  <r>
    <n v="6185"/>
    <s v="UNHCR"/>
    <s v="BRAC"/>
    <s v="UNHCR"/>
    <s v="WASH"/>
    <x v="1"/>
    <x v="8"/>
    <s v="# of FSM Site"/>
    <m/>
    <n v="2"/>
    <s v="completed"/>
    <s v="Chittagong"/>
    <s v="Cox's Bazar"/>
    <x v="0"/>
    <s v="Palong Khali"/>
    <s v="Camp 01E"/>
    <x v="8"/>
    <d v="2022-12-01T00:00:00"/>
    <x v="0"/>
    <m/>
    <m/>
    <m/>
    <m/>
    <m/>
    <s v="Md. Saifullahil-Azom"/>
    <n v="1847456121"/>
    <s v="saifullahil.azom@brac.net"/>
    <s v="UNHCR-BRAC"/>
  </r>
  <r>
    <n v="6186"/>
    <s v="UNHCR"/>
    <s v="BRAC"/>
    <s v="UNHCR"/>
    <s v="WASH"/>
    <x v="1"/>
    <x v="32"/>
    <s v="# of door"/>
    <m/>
    <n v="10"/>
    <s v="completed"/>
    <s v="Chittagong"/>
    <s v="Cox's Bazar"/>
    <x v="0"/>
    <s v="Palong Khali"/>
    <s v="Camp 01E"/>
    <x v="8"/>
    <d v="2022-12-01T00:00:00"/>
    <x v="0"/>
    <m/>
    <m/>
    <m/>
    <m/>
    <m/>
    <s v="Md. Saifullahil-Azom"/>
    <n v="1847456121"/>
    <s v="saifullahil.azom@brac.net"/>
    <s v="UNHCR-BRAC"/>
  </r>
  <r>
    <n v="6187"/>
    <s v="UNHCR"/>
    <s v="BRAC"/>
    <s v="UNHCR"/>
    <s v="WASH"/>
    <x v="1"/>
    <x v="17"/>
    <s v="# of door"/>
    <m/>
    <n v="8"/>
    <s v="completed"/>
    <s v="Chittagong"/>
    <s v="Cox's Bazar"/>
    <x v="0"/>
    <s v="Palong Khali"/>
    <s v="Camp 01E"/>
    <x v="8"/>
    <d v="2022-12-01T00:00:00"/>
    <x v="0"/>
    <m/>
    <m/>
    <m/>
    <m/>
    <m/>
    <s v="Md. Saifullahil-Azom"/>
    <n v="1847456121"/>
    <s v="saifullahil.azom@brac.net"/>
    <s v="UNHCR-BRAC"/>
  </r>
  <r>
    <n v="6188"/>
    <s v="UNHCR"/>
    <s v="BRAC"/>
    <s v="UNHCR"/>
    <s v="WASH"/>
    <x v="1"/>
    <x v="9"/>
    <s v="# of door"/>
    <m/>
    <n v="80"/>
    <s v="completed"/>
    <s v="Chittagong"/>
    <s v="Cox's Bazar"/>
    <x v="0"/>
    <s v="Palong Khali"/>
    <s v="Camp 01E"/>
    <x v="8"/>
    <d v="2022-12-01T00:00:00"/>
    <x v="0"/>
    <m/>
    <m/>
    <m/>
    <m/>
    <m/>
    <s v="Md. Saifullahil-Azom"/>
    <n v="1847456121"/>
    <s v="saifullahil.azom@brac.net"/>
    <s v="UNHCR-BRAC"/>
  </r>
  <r>
    <n v="6189"/>
    <s v="UNHCR"/>
    <s v="BRAC"/>
    <s v="UNHCR"/>
    <s v="WASH"/>
    <x v="1"/>
    <x v="3"/>
    <s v="# of door"/>
    <m/>
    <n v="286"/>
    <s v="completed"/>
    <s v="Chittagong"/>
    <s v="Cox's Bazar"/>
    <x v="0"/>
    <s v="Palong Khali"/>
    <s v="Camp 01E"/>
    <x v="8"/>
    <d v="2022-12-01T00:00:00"/>
    <x v="0"/>
    <m/>
    <m/>
    <m/>
    <m/>
    <m/>
    <s v="Md. Saifullahil-Azom"/>
    <n v="1847456121"/>
    <s v="saifullahil.azom@brac.net"/>
    <s v="UNHCR-BRAC"/>
  </r>
  <r>
    <n v="6190"/>
    <s v="UNHCR"/>
    <s v="BRAC"/>
    <s v="UNHCR"/>
    <s v="WASH"/>
    <x v="2"/>
    <x v="10"/>
    <s v="# of HP sessions at community level"/>
    <m/>
    <n v="986"/>
    <s v="completed"/>
    <s v="Chittagong"/>
    <s v="Cox's Bazar"/>
    <x v="0"/>
    <s v="Palong Khali"/>
    <s v="Camp 01E"/>
    <x v="8"/>
    <d v="2022-12-01T00:00:00"/>
    <x v="0"/>
    <m/>
    <m/>
    <m/>
    <m/>
    <m/>
    <s v="Md. Saifullahil-Azom"/>
    <n v="1847456121"/>
    <s v="saifullahil.azom@brac.net"/>
    <s v="UNHCR-BRAC"/>
  </r>
  <r>
    <n v="6191"/>
    <s v="UNHCR"/>
    <s v="BRAC"/>
    <s v="UNHCR"/>
    <s v="WASH"/>
    <x v="2"/>
    <x v="4"/>
    <s v="# of HP sessions at HH level"/>
    <m/>
    <n v="3205"/>
    <s v="completed"/>
    <s v="Chittagong"/>
    <s v="Cox's Bazar"/>
    <x v="0"/>
    <s v="Palong Khali"/>
    <s v="Camp 01E"/>
    <x v="8"/>
    <d v="2022-12-01T00:00:00"/>
    <x v="0"/>
    <m/>
    <m/>
    <m/>
    <m/>
    <m/>
    <s v="Md. Saifullahil-Azom"/>
    <n v="1847456121"/>
    <s v="saifullahil.azom@brac.net"/>
    <s v="UNHCR-BRAC"/>
  </r>
  <r>
    <n v="6192"/>
    <s v="UNHCR"/>
    <s v="BRAC"/>
    <s v="UNHCR"/>
    <s v="WASH"/>
    <x v="3"/>
    <x v="5"/>
    <s v="# of campaign per camp "/>
    <m/>
    <n v="1"/>
    <s v="completed"/>
    <s v="Chittagong"/>
    <s v="Cox's Bazar"/>
    <x v="0"/>
    <s v="Palong Khali"/>
    <s v="Camp 01E"/>
    <x v="8"/>
    <d v="2022-12-01T00:00:00"/>
    <x v="0"/>
    <m/>
    <m/>
    <m/>
    <m/>
    <m/>
    <s v="Md. Saifullahil-Azom"/>
    <n v="1847456121"/>
    <s v="saifullahil.azom@brac.net"/>
    <s v="UNHCR-BRAC"/>
  </r>
  <r>
    <n v="6193"/>
    <s v="UNHCR"/>
    <s v="BRAC"/>
    <s v="UNHCR"/>
    <s v="WASH"/>
    <x v="3"/>
    <x v="36"/>
    <s v="# of plant"/>
    <m/>
    <n v="1"/>
    <s v="completed"/>
    <s v="Chittagong"/>
    <s v="Cox's Bazar"/>
    <x v="0"/>
    <s v="Palong Khali"/>
    <s v="Camp 01E"/>
    <x v="8"/>
    <d v="2022-12-01T00:00:00"/>
    <x v="0"/>
    <m/>
    <m/>
    <m/>
    <m/>
    <m/>
    <s v="Md. Saifullahil-Azom"/>
    <n v="1847456121"/>
    <s v="saifullahil.azom@brac.net"/>
    <s v="UNHCR-BRAC"/>
  </r>
  <r>
    <n v="6194"/>
    <s v="UNHCR"/>
    <s v="BRAC"/>
    <s v="UNHCR"/>
    <s v="WASH"/>
    <x v="0"/>
    <x v="0"/>
    <s v="# of tube well"/>
    <m/>
    <n v="86"/>
    <s v="completed"/>
    <s v="Chittagong"/>
    <s v="Cox's Bazar"/>
    <x v="0"/>
    <s v="Palong Khali"/>
    <s v="Camp 01W"/>
    <x v="8"/>
    <d v="2022-12-01T00:00:00"/>
    <x v="0"/>
    <m/>
    <m/>
    <m/>
    <m/>
    <m/>
    <s v="Md. Saifullahil-Azom"/>
    <n v="1847456121"/>
    <s v="saifullahil.azom@brac.net"/>
    <s v="UNHCR-BRAC"/>
  </r>
  <r>
    <n v="6195"/>
    <s v="UNHCR"/>
    <s v="BRAC"/>
    <s v="UNHCR"/>
    <s v="WASH"/>
    <x v="0"/>
    <x v="12"/>
    <s v="# of water network"/>
    <m/>
    <n v="5"/>
    <s v="completed"/>
    <s v="Chittagong"/>
    <s v="Cox's Bazar"/>
    <x v="0"/>
    <s v="Palong Khali"/>
    <s v="Camp 01W"/>
    <x v="8"/>
    <d v="2022-12-01T00:00:00"/>
    <x v="0"/>
    <m/>
    <m/>
    <m/>
    <m/>
    <m/>
    <s v="Md. Saifullahil-Azom"/>
    <n v="1847456121"/>
    <s v="saifullahil.azom@brac.net"/>
    <s v="UNHCR-BRAC"/>
  </r>
  <r>
    <n v="6196"/>
    <s v="UNHCR"/>
    <s v="BRAC"/>
    <s v="UNHCR"/>
    <s v="WASH"/>
    <x v="1"/>
    <x v="1"/>
    <s v="# of door "/>
    <m/>
    <n v="16"/>
    <s v="completed"/>
    <s v="Chittagong"/>
    <s v="Cox's Bazar"/>
    <x v="0"/>
    <s v="Palong Khali"/>
    <s v="Camp 01W"/>
    <x v="8"/>
    <d v="2022-12-01T00:00:00"/>
    <x v="0"/>
    <m/>
    <m/>
    <m/>
    <m/>
    <m/>
    <s v="Md. Saifullahil-Azom"/>
    <n v="1847456121"/>
    <s v="saifullahil.azom@brac.net"/>
    <s v="UNHCR-BRAC"/>
  </r>
  <r>
    <n v="6197"/>
    <s v="UNHCR"/>
    <s v="BRAC"/>
    <s v="UNHCR"/>
    <s v="WASH"/>
    <x v="1"/>
    <x v="8"/>
    <s v="# of FSM Site"/>
    <m/>
    <n v="4"/>
    <s v="completed"/>
    <s v="Chittagong"/>
    <s v="Cox's Bazar"/>
    <x v="0"/>
    <s v="Palong Khali"/>
    <s v="Camp 01W"/>
    <x v="8"/>
    <d v="2022-12-01T00:00:00"/>
    <x v="0"/>
    <m/>
    <m/>
    <m/>
    <m/>
    <m/>
    <s v="Md. Saifullahil-Azom"/>
    <n v="1847456121"/>
    <s v="saifullahil.azom@brac.net"/>
    <s v="UNHCR-BRAC"/>
  </r>
  <r>
    <n v="6198"/>
    <s v="UNHCR"/>
    <s v="BRAC"/>
    <s v="UNHCR"/>
    <s v="WASH"/>
    <x v="1"/>
    <x v="32"/>
    <s v="# of door"/>
    <m/>
    <n v="10"/>
    <s v="completed"/>
    <s v="Chittagong"/>
    <s v="Cox's Bazar"/>
    <x v="0"/>
    <s v="Palong Khali"/>
    <s v="Camp 01W"/>
    <x v="8"/>
    <d v="2022-12-01T00:00:00"/>
    <x v="0"/>
    <m/>
    <m/>
    <m/>
    <m/>
    <m/>
    <s v="Md. Saifullahil-Azom"/>
    <n v="1847456121"/>
    <s v="saifullahil.azom@brac.net"/>
    <s v="UNHCR-BRAC"/>
  </r>
  <r>
    <n v="6199"/>
    <s v="UNHCR"/>
    <s v="BRAC"/>
    <s v="UNHCR"/>
    <s v="WASH"/>
    <x v="1"/>
    <x v="9"/>
    <s v="# of door"/>
    <m/>
    <n v="135"/>
    <s v="completed"/>
    <s v="Chittagong"/>
    <s v="Cox's Bazar"/>
    <x v="0"/>
    <s v="Palong Khali"/>
    <s v="Camp 01W"/>
    <x v="8"/>
    <d v="2022-12-01T00:00:00"/>
    <x v="0"/>
    <m/>
    <m/>
    <m/>
    <m/>
    <m/>
    <s v="Md. Saifullahil-Azom"/>
    <n v="1847456121"/>
    <s v="saifullahil.azom@brac.net"/>
    <s v="UNHCR-BRAC"/>
  </r>
  <r>
    <n v="6200"/>
    <s v="UNHCR"/>
    <s v="BRAC"/>
    <s v="UNHCR"/>
    <s v="WASH"/>
    <x v="1"/>
    <x v="3"/>
    <s v="# of door"/>
    <m/>
    <n v="298"/>
    <s v="completed"/>
    <s v="Chittagong"/>
    <s v="Cox's Bazar"/>
    <x v="0"/>
    <s v="Palong Khali"/>
    <s v="Camp 01W"/>
    <x v="8"/>
    <d v="2022-12-01T00:00:00"/>
    <x v="0"/>
    <m/>
    <m/>
    <m/>
    <m/>
    <m/>
    <s v="Md. Saifullahil-Azom"/>
    <n v="1847456121"/>
    <s v="saifullahil.azom@brac.net"/>
    <s v="UNHCR-BRAC"/>
  </r>
  <r>
    <n v="6201"/>
    <s v="UNHCR"/>
    <s v="BRAC"/>
    <s v="UNHCR"/>
    <s v="WASH"/>
    <x v="2"/>
    <x v="10"/>
    <s v="# of HP sessions at community level"/>
    <m/>
    <n v="770"/>
    <s v="completed"/>
    <s v="Chittagong"/>
    <s v="Cox's Bazar"/>
    <x v="0"/>
    <s v="Palong Khali"/>
    <s v="Camp 01W"/>
    <x v="8"/>
    <d v="2022-12-01T00:00:00"/>
    <x v="0"/>
    <m/>
    <m/>
    <m/>
    <m/>
    <m/>
    <s v="Md. Saifullahil-Azom"/>
    <n v="1847456121"/>
    <s v="saifullahil.azom@brac.net"/>
    <s v="UNHCR-BRAC"/>
  </r>
  <r>
    <n v="6202"/>
    <s v="UNHCR"/>
    <s v="BRAC"/>
    <s v="UNHCR"/>
    <s v="WASH"/>
    <x v="2"/>
    <x v="4"/>
    <s v="# of HP sessions at HH level"/>
    <m/>
    <n v="3210"/>
    <s v="completed"/>
    <s v="Chittagong"/>
    <s v="Cox's Bazar"/>
    <x v="0"/>
    <s v="Palong Khali"/>
    <s v="Camp 01W"/>
    <x v="8"/>
    <d v="2022-12-01T00:00:00"/>
    <x v="0"/>
    <m/>
    <m/>
    <m/>
    <m/>
    <m/>
    <s v="Md. Saifullahil-Azom"/>
    <n v="1847456121"/>
    <s v="saifullahil.azom@brac.net"/>
    <s v="UNHCR-BRAC"/>
  </r>
  <r>
    <n v="6203"/>
    <s v="UNHCR"/>
    <s v="BRAC"/>
    <s v="UNHCR"/>
    <s v="WASH"/>
    <x v="3"/>
    <x v="5"/>
    <s v="# of campaign per camp "/>
    <m/>
    <n v="1"/>
    <s v="completed"/>
    <s v="Chittagong"/>
    <s v="Cox's Bazar"/>
    <x v="0"/>
    <s v="Palong Khali"/>
    <s v="Camp 01W"/>
    <x v="8"/>
    <d v="2022-12-01T00:00:00"/>
    <x v="0"/>
    <m/>
    <m/>
    <m/>
    <m/>
    <m/>
    <s v="Md. Saifullahil-Azom"/>
    <n v="1847456121"/>
    <s v="saifullahil.azom@brac.net"/>
    <s v="UNHCR-BRAC"/>
  </r>
  <r>
    <n v="6204"/>
    <s v="UNHCR"/>
    <s v="BRAC"/>
    <s v="UNHCR"/>
    <s v="WASH"/>
    <x v="3"/>
    <x v="36"/>
    <s v="# of plant"/>
    <m/>
    <n v="1"/>
    <s v="completed"/>
    <s v="Chittagong"/>
    <s v="Cox's Bazar"/>
    <x v="0"/>
    <s v="Palong Khali"/>
    <s v="Camp 01W"/>
    <x v="8"/>
    <d v="2022-12-01T00:00:00"/>
    <x v="0"/>
    <m/>
    <m/>
    <m/>
    <m/>
    <m/>
    <s v="Md. Saifullahil-Azom"/>
    <n v="1847456121"/>
    <s v="saifullahil.azom@brac.net"/>
    <s v="UNHCR-BRAC"/>
  </r>
  <r>
    <n v="6205"/>
    <s v="UNHCR"/>
    <s v="BRAC"/>
    <s v="UNHCR"/>
    <s v="WASH"/>
    <x v="0"/>
    <x v="0"/>
    <s v="# of tube well"/>
    <m/>
    <n v="153"/>
    <s v="completed"/>
    <s v="Chittagong"/>
    <s v="Cox's Bazar"/>
    <x v="0"/>
    <s v="Palong Khali"/>
    <s v="Camp 02E"/>
    <x v="8"/>
    <d v="2022-12-01T00:00:00"/>
    <x v="0"/>
    <m/>
    <m/>
    <m/>
    <m/>
    <m/>
    <s v="Md. Saifullahil-Azom"/>
    <n v="1847456121"/>
    <s v="saifullahil.azom@brac.net"/>
    <s v="UNHCR-BRAC"/>
  </r>
  <r>
    <n v="6206"/>
    <s v="UNHCR"/>
    <s v="BRAC"/>
    <s v="UNHCR"/>
    <s v="WASH"/>
    <x v="0"/>
    <x v="26"/>
    <s v="# of tube well"/>
    <m/>
    <n v="1"/>
    <s v="completed"/>
    <s v="Chittagong"/>
    <s v="Cox's Bazar"/>
    <x v="0"/>
    <s v="Palong Khali"/>
    <s v="Camp 02E"/>
    <x v="8"/>
    <d v="2022-12-01T00:00:00"/>
    <x v="0"/>
    <m/>
    <m/>
    <m/>
    <m/>
    <m/>
    <s v="Md. Saifullahil-Azom"/>
    <n v="1847456121"/>
    <s v="saifullahil.azom@brac.net"/>
    <s v="UNHCR-BRAC"/>
  </r>
  <r>
    <n v="6207"/>
    <s v="UNHCR"/>
    <s v="BRAC"/>
    <s v="UNHCR"/>
    <s v="WASH"/>
    <x v="1"/>
    <x v="35"/>
    <s v="# of door "/>
    <m/>
    <n v="1"/>
    <s v="completed"/>
    <s v="Chittagong"/>
    <s v="Cox's Bazar"/>
    <x v="0"/>
    <s v="Palong Khali"/>
    <s v="Camp 02E"/>
    <x v="8"/>
    <d v="2022-12-01T00:00:00"/>
    <x v="0"/>
    <m/>
    <m/>
    <m/>
    <m/>
    <m/>
    <s v="Md. Saifullahil-Azom"/>
    <n v="1847456121"/>
    <s v="saifullahil.azom@brac.net"/>
    <s v="UNHCR-BRAC"/>
  </r>
  <r>
    <n v="6208"/>
    <s v="UNHCR"/>
    <s v="BRAC"/>
    <s v="UNHCR"/>
    <s v="WASH"/>
    <x v="1"/>
    <x v="1"/>
    <s v="# of door "/>
    <m/>
    <n v="24"/>
    <s v="completed"/>
    <s v="Chittagong"/>
    <s v="Cox's Bazar"/>
    <x v="0"/>
    <s v="Palong Khali"/>
    <s v="Camp 02E"/>
    <x v="8"/>
    <d v="2022-12-01T00:00:00"/>
    <x v="0"/>
    <m/>
    <m/>
    <m/>
    <m/>
    <m/>
    <s v="Md. Saifullahil-Azom"/>
    <n v="1847456121"/>
    <s v="saifullahil.azom@brac.net"/>
    <s v="UNHCR-BRAC"/>
  </r>
  <r>
    <n v="6209"/>
    <s v="UNHCR"/>
    <s v="BRAC"/>
    <s v="UNHCR"/>
    <s v="WASH"/>
    <x v="1"/>
    <x v="8"/>
    <s v="# of FSM Site"/>
    <m/>
    <n v="8"/>
    <s v="completed"/>
    <s v="Chittagong"/>
    <s v="Cox's Bazar"/>
    <x v="0"/>
    <s v="Palong Khali"/>
    <s v="Camp 02E"/>
    <x v="8"/>
    <d v="2022-12-01T00:00:00"/>
    <x v="0"/>
    <m/>
    <m/>
    <m/>
    <m/>
    <m/>
    <s v="Md. Saifullahil-Azom"/>
    <n v="1847456121"/>
    <s v="saifullahil.azom@brac.net"/>
    <s v="UNHCR-BRAC"/>
  </r>
  <r>
    <n v="6210"/>
    <s v="UNHCR"/>
    <s v="BRAC"/>
    <s v="UNHCR"/>
    <s v="WASH"/>
    <x v="1"/>
    <x v="9"/>
    <s v="# of door"/>
    <m/>
    <n v="116"/>
    <s v="completed"/>
    <s v="Chittagong"/>
    <s v="Cox's Bazar"/>
    <x v="0"/>
    <s v="Palong Khali"/>
    <s v="Camp 02E"/>
    <x v="8"/>
    <d v="2022-12-01T00:00:00"/>
    <x v="0"/>
    <m/>
    <m/>
    <m/>
    <m/>
    <m/>
    <s v="Md. Saifullahil-Azom"/>
    <n v="1847456121"/>
    <s v="saifullahil.azom@brac.net"/>
    <s v="UNHCR-BRAC"/>
  </r>
  <r>
    <n v="6211"/>
    <s v="UNHCR"/>
    <s v="BRAC"/>
    <s v="UNHCR"/>
    <s v="WASH"/>
    <x v="1"/>
    <x v="3"/>
    <s v="# of door"/>
    <m/>
    <n v="355"/>
    <s v="completed"/>
    <s v="Chittagong"/>
    <s v="Cox's Bazar"/>
    <x v="0"/>
    <s v="Palong Khali"/>
    <s v="Camp 02E"/>
    <x v="8"/>
    <d v="2022-12-01T00:00:00"/>
    <x v="0"/>
    <m/>
    <m/>
    <m/>
    <m/>
    <m/>
    <s v="Md. Saifullahil-Azom"/>
    <n v="1847456121"/>
    <s v="saifullahil.azom@brac.net"/>
    <s v="UNHCR-BRAC"/>
  </r>
  <r>
    <n v="6212"/>
    <s v="UNHCR"/>
    <s v="BRAC"/>
    <s v="UNHCR"/>
    <s v="WASH"/>
    <x v="2"/>
    <x v="10"/>
    <s v="# of HP sessions at community level"/>
    <m/>
    <n v="1337"/>
    <s v="completed"/>
    <s v="Chittagong"/>
    <s v="Cox's Bazar"/>
    <x v="0"/>
    <s v="Palong Khali"/>
    <s v="Camp 02E"/>
    <x v="8"/>
    <d v="2022-12-01T00:00:00"/>
    <x v="0"/>
    <m/>
    <m/>
    <m/>
    <m/>
    <m/>
    <s v="Md. Saifullahil-Azom"/>
    <n v="1847456121"/>
    <s v="saifullahil.azom@brac.net"/>
    <s v="UNHCR-BRAC"/>
  </r>
  <r>
    <n v="6213"/>
    <s v="UNHCR"/>
    <s v="BRAC"/>
    <s v="UNHCR"/>
    <s v="WASH"/>
    <x v="2"/>
    <x v="4"/>
    <s v="# of HP sessions at HH level"/>
    <m/>
    <n v="3720"/>
    <s v="completed"/>
    <s v="Chittagong"/>
    <s v="Cox's Bazar"/>
    <x v="0"/>
    <s v="Palong Khali"/>
    <s v="Camp 02E"/>
    <x v="8"/>
    <d v="2022-12-01T00:00:00"/>
    <x v="0"/>
    <m/>
    <m/>
    <m/>
    <m/>
    <m/>
    <s v="Md. Saifullahil-Azom"/>
    <n v="1847456121"/>
    <s v="saifullahil.azom@brac.net"/>
    <s v="UNHCR-BRAC"/>
  </r>
  <r>
    <n v="6214"/>
    <s v="UNHCR"/>
    <s v="BRAC"/>
    <s v="UNHCR"/>
    <s v="WASH"/>
    <x v="2"/>
    <x v="21"/>
    <s v="# of handwashing station"/>
    <m/>
    <n v="1"/>
    <s v="completed"/>
    <s v="Chittagong"/>
    <s v="Cox's Bazar"/>
    <x v="0"/>
    <s v="Palong Khali"/>
    <s v="Camp 02E"/>
    <x v="8"/>
    <d v="2022-12-01T00:00:00"/>
    <x v="0"/>
    <m/>
    <m/>
    <m/>
    <m/>
    <m/>
    <s v="Md. Saifullahil-Azom"/>
    <n v="1847456121"/>
    <s v="saifullahil.azom@brac.net"/>
    <s v="UNHCR-BRAC"/>
  </r>
  <r>
    <n v="6215"/>
    <s v="UNHCR"/>
    <s v="BRAC"/>
    <s v="UNHCR"/>
    <s v="WASH"/>
    <x v="3"/>
    <x v="36"/>
    <s v="# of plant"/>
    <m/>
    <n v="1"/>
    <s v="completed"/>
    <s v="Chittagong"/>
    <s v="Cox's Bazar"/>
    <x v="0"/>
    <s v="Palong Khali"/>
    <s v="Camp 02E"/>
    <x v="8"/>
    <d v="2022-12-01T00:00:00"/>
    <x v="0"/>
    <m/>
    <m/>
    <m/>
    <m/>
    <m/>
    <s v="Md. Saifullahil-Azom"/>
    <n v="1847456121"/>
    <s v="saifullahil.azom@brac.net"/>
    <s v="UNHCR-BRAC"/>
  </r>
  <r>
    <n v="6216"/>
    <s v="UNHCR"/>
    <s v="BRAC"/>
    <s v="UNHCR"/>
    <s v="WASH"/>
    <x v="0"/>
    <x v="0"/>
    <s v="# of tube well"/>
    <m/>
    <n v="145"/>
    <s v="completed"/>
    <s v="Chittagong"/>
    <s v="Cox's Bazar"/>
    <x v="0"/>
    <s v="Palong Khali"/>
    <s v="Camp 03"/>
    <x v="8"/>
    <d v="2022-12-01T00:00:00"/>
    <x v="0"/>
    <m/>
    <m/>
    <m/>
    <m/>
    <m/>
    <s v="Md. Saifullahil-Azom"/>
    <n v="1847456121"/>
    <s v="saifullahil.azom@brac.net"/>
    <s v="UNHCR-BRAC"/>
  </r>
  <r>
    <n v="6217"/>
    <s v="UNHCR"/>
    <s v="BRAC"/>
    <s v="UNHCR"/>
    <s v="WASH"/>
    <x v="0"/>
    <x v="26"/>
    <s v="# of tube well"/>
    <m/>
    <n v="1"/>
    <s v="completed"/>
    <s v="Chittagong"/>
    <s v="Cox's Bazar"/>
    <x v="0"/>
    <s v="Palong Khali"/>
    <s v="Camp 03"/>
    <x v="8"/>
    <d v="2022-12-01T00:00:00"/>
    <x v="0"/>
    <m/>
    <m/>
    <m/>
    <m/>
    <m/>
    <s v="Md. Saifullahil-Azom"/>
    <n v="1847456121"/>
    <s v="saifullahil.azom@brac.net"/>
    <s v="UNHCR-BRAC"/>
  </r>
  <r>
    <n v="6218"/>
    <s v="UNHCR"/>
    <s v="BRAC"/>
    <s v="UNHCR"/>
    <s v="WASH"/>
    <x v="0"/>
    <x v="12"/>
    <s v="# of water network"/>
    <m/>
    <n v="2"/>
    <s v="completed"/>
    <s v="Chittagong"/>
    <s v="Cox's Bazar"/>
    <x v="0"/>
    <s v="Palong Khali"/>
    <s v="Camp 03"/>
    <x v="8"/>
    <d v="2022-12-01T00:00:00"/>
    <x v="0"/>
    <m/>
    <m/>
    <m/>
    <m/>
    <m/>
    <s v="Md. Saifullahil-Azom"/>
    <n v="1847456121"/>
    <s v="saifullahil.azom@brac.net"/>
    <s v="UNHCR-BRAC"/>
  </r>
  <r>
    <n v="6219"/>
    <s v="UNHCR"/>
    <s v="BRAC"/>
    <s v="UNHCR"/>
    <s v="WASH"/>
    <x v="1"/>
    <x v="23"/>
    <s v="# of door "/>
    <m/>
    <n v="2"/>
    <s v="completed"/>
    <s v="Chittagong"/>
    <s v="Cox's Bazar"/>
    <x v="0"/>
    <s v="Palong Khali"/>
    <s v="Camp 03"/>
    <x v="8"/>
    <d v="2022-12-01T00:00:00"/>
    <x v="0"/>
    <m/>
    <m/>
    <m/>
    <m/>
    <m/>
    <s v="Md. Saifullahil-Azom"/>
    <n v="1847456121"/>
    <s v="saifullahil.azom@brac.net"/>
    <s v="UNHCR-BRAC"/>
  </r>
  <r>
    <n v="6220"/>
    <s v="UNHCR"/>
    <s v="BRAC"/>
    <s v="UNHCR"/>
    <s v="WASH"/>
    <x v="1"/>
    <x v="1"/>
    <s v="# of door "/>
    <m/>
    <n v="38"/>
    <s v="completed"/>
    <s v="Chittagong"/>
    <s v="Cox's Bazar"/>
    <x v="0"/>
    <s v="Palong Khali"/>
    <s v="Camp 03"/>
    <x v="8"/>
    <d v="2022-12-01T00:00:00"/>
    <x v="0"/>
    <m/>
    <m/>
    <m/>
    <m/>
    <m/>
    <s v="Md. Saifullahil-Azom"/>
    <n v="1847456121"/>
    <s v="saifullahil.azom@brac.net"/>
    <s v="UNHCR-BRAC"/>
  </r>
  <r>
    <n v="6221"/>
    <s v="UNHCR"/>
    <s v="BRAC"/>
    <s v="UNHCR"/>
    <s v="WASH"/>
    <x v="1"/>
    <x v="32"/>
    <s v="# of door"/>
    <m/>
    <n v="4"/>
    <s v="completed"/>
    <s v="Chittagong"/>
    <s v="Cox's Bazar"/>
    <x v="0"/>
    <s v="Palong Khali"/>
    <s v="Camp 03"/>
    <x v="8"/>
    <d v="2022-12-01T00:00:00"/>
    <x v="0"/>
    <m/>
    <m/>
    <m/>
    <m/>
    <m/>
    <s v="Md. Saifullahil-Azom"/>
    <n v="1847456121"/>
    <s v="saifullahil.azom@brac.net"/>
    <s v="UNHCR-BRAC"/>
  </r>
  <r>
    <n v="6222"/>
    <s v="UNHCR"/>
    <s v="BRAC"/>
    <s v="UNHCR"/>
    <s v="WASH"/>
    <x v="1"/>
    <x v="9"/>
    <s v="# of door"/>
    <m/>
    <n v="157"/>
    <s v="completed"/>
    <s v="Chittagong"/>
    <s v="Cox's Bazar"/>
    <x v="0"/>
    <s v="Palong Khali"/>
    <s v="Camp 03"/>
    <x v="8"/>
    <d v="2022-12-01T00:00:00"/>
    <x v="0"/>
    <m/>
    <m/>
    <m/>
    <m/>
    <m/>
    <s v="Md. Saifullahil-Azom"/>
    <n v="1847456121"/>
    <s v="saifullahil.azom@brac.net"/>
    <s v="UNHCR-BRAC"/>
  </r>
  <r>
    <n v="6223"/>
    <s v="UNHCR"/>
    <s v="BRAC"/>
    <s v="UNHCR"/>
    <s v="WASH"/>
    <x v="1"/>
    <x v="3"/>
    <s v="# of door"/>
    <m/>
    <n v="518"/>
    <s v="completed"/>
    <s v="Chittagong"/>
    <s v="Cox's Bazar"/>
    <x v="0"/>
    <s v="Palong Khali"/>
    <s v="Camp 03"/>
    <x v="8"/>
    <d v="2022-12-01T00:00:00"/>
    <x v="0"/>
    <m/>
    <m/>
    <m/>
    <m/>
    <m/>
    <s v="Md. Saifullahil-Azom"/>
    <n v="1847456121"/>
    <s v="saifullahil.azom@brac.net"/>
    <s v="UNHCR-BRAC"/>
  </r>
  <r>
    <n v="6224"/>
    <s v="UNHCR"/>
    <s v="BRAC"/>
    <s v="UNHCR"/>
    <s v="WASH"/>
    <x v="1"/>
    <x v="7"/>
    <s v="N/A"/>
    <m/>
    <n v="1"/>
    <s v="completed"/>
    <s v="Chittagong"/>
    <s v="Cox's Bazar"/>
    <x v="0"/>
    <s v="Palong Khali"/>
    <s v="Camp 03"/>
    <x v="8"/>
    <d v="2022-12-01T00:00:00"/>
    <x v="0"/>
    <m/>
    <m/>
    <m/>
    <m/>
    <s v="NUMBER OF WOMEN HYGIENE CENTER CONSTRUCTED"/>
    <s v="Md. Saifullahil-Azom"/>
    <n v="1847456121"/>
    <s v="saifullahil.azom@brac.net"/>
    <s v="UNHCR-BRAC"/>
  </r>
  <r>
    <n v="6225"/>
    <s v="UNHCR"/>
    <s v="BRAC"/>
    <s v="UNHCR"/>
    <s v="WASH"/>
    <x v="2"/>
    <x v="10"/>
    <s v="# of HP sessions at community level"/>
    <m/>
    <n v="2047"/>
    <s v="completed"/>
    <s v="Chittagong"/>
    <s v="Cox's Bazar"/>
    <x v="0"/>
    <s v="Palong Khali"/>
    <s v="Camp 03"/>
    <x v="8"/>
    <d v="2022-12-01T00:00:00"/>
    <x v="0"/>
    <m/>
    <m/>
    <m/>
    <m/>
    <m/>
    <s v="Md. Saifullahil-Azom"/>
    <n v="1847456121"/>
    <s v="saifullahil.azom@brac.net"/>
    <s v="UNHCR-BRAC"/>
  </r>
  <r>
    <n v="6226"/>
    <s v="UNHCR"/>
    <s v="BRAC"/>
    <s v="UNHCR"/>
    <s v="WASH"/>
    <x v="2"/>
    <x v="4"/>
    <s v="# of HP sessions at HH level"/>
    <m/>
    <n v="5865"/>
    <s v="completed"/>
    <s v="Chittagong"/>
    <s v="Cox's Bazar"/>
    <x v="0"/>
    <s v="Palong Khali"/>
    <s v="Camp 03"/>
    <x v="8"/>
    <d v="2022-12-01T00:00:00"/>
    <x v="0"/>
    <m/>
    <m/>
    <m/>
    <m/>
    <m/>
    <s v="Md. Saifullahil-Azom"/>
    <n v="1847456121"/>
    <s v="saifullahil.azom@brac.net"/>
    <s v="UNHCR-BRAC"/>
  </r>
  <r>
    <n v="6227"/>
    <s v="UNHCR"/>
    <s v="BRAC"/>
    <s v="UNHCR"/>
    <s v="WASH"/>
    <x v="3"/>
    <x v="5"/>
    <s v="# of campaign per camp "/>
    <m/>
    <n v="1"/>
    <s v="completed"/>
    <s v="Chittagong"/>
    <s v="Cox's Bazar"/>
    <x v="0"/>
    <s v="Palong Khali"/>
    <s v="Camp 03"/>
    <x v="8"/>
    <d v="2022-12-01T00:00:00"/>
    <x v="0"/>
    <m/>
    <m/>
    <m/>
    <m/>
    <m/>
    <s v="Md. Saifullahil-Azom"/>
    <n v="1847456121"/>
    <s v="saifullahil.azom@brac.net"/>
    <s v="UNHCR-BRAC"/>
  </r>
  <r>
    <n v="6228"/>
    <s v="UNHCR"/>
    <s v="BRAC"/>
    <s v="UNHCR"/>
    <s v="WASH"/>
    <x v="3"/>
    <x v="22"/>
    <s v="# of pit"/>
    <m/>
    <n v="1"/>
    <s v="completed"/>
    <s v="Chittagong"/>
    <s v="Cox's Bazar"/>
    <x v="0"/>
    <s v="Palong Khali"/>
    <s v="Camp 03"/>
    <x v="8"/>
    <d v="2022-12-01T00:00:00"/>
    <x v="0"/>
    <m/>
    <m/>
    <m/>
    <m/>
    <m/>
    <s v="Md. Saifullahil-Azom"/>
    <n v="1847456121"/>
    <s v="saifullahil.azom@brac.net"/>
    <s v="UNHCR-BRAC"/>
  </r>
  <r>
    <n v="6229"/>
    <s v="UNHCR"/>
    <s v="BRAC"/>
    <s v="UNHCR"/>
    <s v="WASH"/>
    <x v="3"/>
    <x v="36"/>
    <s v="# of plant"/>
    <m/>
    <n v="1"/>
    <s v="completed"/>
    <s v="Chittagong"/>
    <s v="Cox's Bazar"/>
    <x v="0"/>
    <s v="Palong Khali"/>
    <s v="Camp 03"/>
    <x v="8"/>
    <d v="2022-12-01T00:00:00"/>
    <x v="0"/>
    <m/>
    <m/>
    <m/>
    <m/>
    <m/>
    <s v="Md. Saifullahil-Azom"/>
    <n v="1847456121"/>
    <s v="saifullahil.azom@brac.net"/>
    <s v="UNHCR-BRAC"/>
  </r>
  <r>
    <n v="6230"/>
    <s v="UNHCR"/>
    <s v="BRAC"/>
    <s v="UNHCR"/>
    <s v="WASH"/>
    <x v="0"/>
    <x v="0"/>
    <s v="# of tube well"/>
    <m/>
    <n v="26"/>
    <s v="completed"/>
    <s v="Chittagong"/>
    <s v="Cox's Bazar"/>
    <x v="0"/>
    <s v="Palong Khali"/>
    <s v="Camp 04 Extension"/>
    <x v="8"/>
    <d v="2022-12-01T00:00:00"/>
    <x v="0"/>
    <m/>
    <m/>
    <m/>
    <m/>
    <m/>
    <s v="Md. Saifullahil-Azom"/>
    <n v="1847456121"/>
    <s v="saifullahil.azom@brac.net"/>
    <s v="UNHCR-BRAC"/>
  </r>
  <r>
    <n v="6231"/>
    <s v="UNHCR"/>
    <s v="BRAC"/>
    <s v="UNHCR"/>
    <s v="WASH"/>
    <x v="0"/>
    <x v="12"/>
    <s v="# of water network"/>
    <m/>
    <n v="2"/>
    <s v="completed"/>
    <s v="Chittagong"/>
    <s v="Cox's Bazar"/>
    <x v="0"/>
    <s v="Palong Khali"/>
    <s v="Camp 04 Extension"/>
    <x v="8"/>
    <d v="2022-12-01T00:00:00"/>
    <x v="0"/>
    <m/>
    <m/>
    <m/>
    <m/>
    <m/>
    <s v="Md. Saifullahil-Azom"/>
    <n v="1847456121"/>
    <s v="saifullahil.azom@brac.net"/>
    <s v="UNHCR-BRAC"/>
  </r>
  <r>
    <n v="6232"/>
    <s v="UNHCR"/>
    <s v="BRAC"/>
    <s v="UNHCR"/>
    <s v="WASH"/>
    <x v="1"/>
    <x v="1"/>
    <s v="# of door "/>
    <m/>
    <n v="8"/>
    <s v="completed"/>
    <s v="Chittagong"/>
    <s v="Cox's Bazar"/>
    <x v="0"/>
    <s v="Palong Khali"/>
    <s v="Camp 04 Extension"/>
    <x v="8"/>
    <d v="2022-12-01T00:00:00"/>
    <x v="0"/>
    <m/>
    <m/>
    <m/>
    <m/>
    <m/>
    <s v="Md. Saifullahil-Azom"/>
    <n v="1847456121"/>
    <s v="saifullahil.azom@brac.net"/>
    <s v="UNHCR-BRAC"/>
  </r>
  <r>
    <n v="6233"/>
    <s v="UNHCR"/>
    <s v="BRAC"/>
    <s v="UNHCR"/>
    <s v="WASH"/>
    <x v="1"/>
    <x v="17"/>
    <s v="# of door"/>
    <m/>
    <n v="1"/>
    <s v="completed"/>
    <s v="Chittagong"/>
    <s v="Cox's Bazar"/>
    <x v="0"/>
    <s v="Palong Khali"/>
    <s v="Camp 04 Extension"/>
    <x v="8"/>
    <d v="2022-12-01T00:00:00"/>
    <x v="0"/>
    <m/>
    <m/>
    <m/>
    <m/>
    <m/>
    <s v="Md. Saifullahil-Azom"/>
    <n v="1847456121"/>
    <s v="saifullahil.azom@brac.net"/>
    <s v="UNHCR-BRAC"/>
  </r>
  <r>
    <n v="6234"/>
    <s v="UNHCR"/>
    <s v="BRAC"/>
    <s v="UNHCR"/>
    <s v="WASH"/>
    <x v="1"/>
    <x v="9"/>
    <s v="# of door"/>
    <m/>
    <n v="26"/>
    <s v="completed"/>
    <s v="Chittagong"/>
    <s v="Cox's Bazar"/>
    <x v="0"/>
    <s v="Palong Khali"/>
    <s v="Camp 04 Extension"/>
    <x v="8"/>
    <d v="2022-12-01T00:00:00"/>
    <x v="0"/>
    <m/>
    <m/>
    <m/>
    <m/>
    <m/>
    <s v="Md. Saifullahil-Azom"/>
    <n v="1847456121"/>
    <s v="saifullahil.azom@brac.net"/>
    <s v="UNHCR-BRAC"/>
  </r>
  <r>
    <n v="6235"/>
    <s v="UNHCR"/>
    <s v="BRAC"/>
    <s v="UNHCR"/>
    <s v="WASH"/>
    <x v="1"/>
    <x v="3"/>
    <s v="# of door"/>
    <m/>
    <n v="122"/>
    <s v="completed"/>
    <s v="Chittagong"/>
    <s v="Cox's Bazar"/>
    <x v="0"/>
    <s v="Palong Khali"/>
    <s v="Camp 04 Extension"/>
    <x v="8"/>
    <d v="2022-12-01T00:00:00"/>
    <x v="0"/>
    <m/>
    <m/>
    <m/>
    <m/>
    <m/>
    <s v="Md. Saifullahil-Azom"/>
    <n v="1847456121"/>
    <s v="saifullahil.azom@brac.net"/>
    <s v="UNHCR-BRAC"/>
  </r>
  <r>
    <n v="6236"/>
    <s v="UNHCR"/>
    <s v="BRAC"/>
    <s v="UNHCR"/>
    <s v="WASH"/>
    <x v="2"/>
    <x v="10"/>
    <s v="# of HP sessions at community level"/>
    <m/>
    <n v="402"/>
    <s v="completed"/>
    <s v="Chittagong"/>
    <s v="Cox's Bazar"/>
    <x v="0"/>
    <s v="Palong Khali"/>
    <s v="Camp 04 Extension"/>
    <x v="8"/>
    <d v="2022-12-01T00:00:00"/>
    <x v="0"/>
    <m/>
    <m/>
    <m/>
    <m/>
    <m/>
    <s v="Md. Saifullahil-Azom"/>
    <n v="1847456121"/>
    <s v="saifullahil.azom@brac.net"/>
    <s v="UNHCR-BRAC"/>
  </r>
  <r>
    <n v="6237"/>
    <s v="UNHCR"/>
    <s v="BRAC"/>
    <s v="UNHCR"/>
    <s v="WASH"/>
    <x v="2"/>
    <x v="4"/>
    <s v="# of HP sessions at HH level"/>
    <m/>
    <n v="1233"/>
    <s v="completed"/>
    <s v="Chittagong"/>
    <s v="Cox's Bazar"/>
    <x v="0"/>
    <s v="Palong Khali"/>
    <s v="Camp 04 Extension"/>
    <x v="8"/>
    <d v="2022-12-01T00:00:00"/>
    <x v="0"/>
    <m/>
    <m/>
    <m/>
    <m/>
    <m/>
    <s v="Md. Saifullahil-Azom"/>
    <n v="1847456121"/>
    <s v="saifullahil.azom@brac.net"/>
    <s v="UNHCR-BRAC"/>
  </r>
  <r>
    <n v="6238"/>
    <s v="UNHCR"/>
    <s v="BRAC"/>
    <s v="UNHCR"/>
    <s v="WASH"/>
    <x v="2"/>
    <x v="21"/>
    <s v="# of handwashing station"/>
    <m/>
    <n v="3"/>
    <s v="completed"/>
    <s v="Chittagong"/>
    <s v="Cox's Bazar"/>
    <x v="0"/>
    <s v="Palong Khali"/>
    <s v="Camp 04 Extension"/>
    <x v="8"/>
    <d v="2022-12-01T00:00:00"/>
    <x v="0"/>
    <m/>
    <m/>
    <m/>
    <m/>
    <m/>
    <s v="Md. Saifullahil-Azom"/>
    <n v="1847456121"/>
    <s v="saifullahil.azom@brac.net"/>
    <s v="UNHCR-BRAC"/>
  </r>
  <r>
    <n v="6239"/>
    <s v="UNHCR"/>
    <s v="BRAC"/>
    <s v="UNHCR"/>
    <s v="WASH"/>
    <x v="3"/>
    <x v="5"/>
    <s v="# of campaign per camp "/>
    <m/>
    <n v="1"/>
    <s v="completed"/>
    <s v="Chittagong"/>
    <s v="Cox's Bazar"/>
    <x v="0"/>
    <s v="Palong Khali"/>
    <s v="Camp 04 Extension"/>
    <x v="8"/>
    <d v="2022-12-01T00:00:00"/>
    <x v="0"/>
    <m/>
    <m/>
    <m/>
    <m/>
    <m/>
    <s v="Md. Saifullahil-Azom"/>
    <n v="1847456121"/>
    <s v="saifullahil.azom@brac.net"/>
    <s v="UNHCR-BRAC"/>
  </r>
  <r>
    <n v="6240"/>
    <s v="UNHCR"/>
    <s v="BRAC"/>
    <s v="UNHCR"/>
    <s v="WASH"/>
    <x v="3"/>
    <x v="36"/>
    <s v="# of plant"/>
    <m/>
    <n v="1"/>
    <s v="completed"/>
    <s v="Chittagong"/>
    <s v="Cox's Bazar"/>
    <x v="0"/>
    <s v="Palong Khali"/>
    <s v="Camp 04 Extension"/>
    <x v="8"/>
    <d v="2022-12-01T00:00:00"/>
    <x v="0"/>
    <m/>
    <m/>
    <m/>
    <m/>
    <m/>
    <s v="Md. Saifullahil-Azom"/>
    <n v="1847456121"/>
    <s v="saifullahil.azom@brac.net"/>
    <s v="UNHCR-BRAC"/>
  </r>
  <r>
    <n v="6241"/>
    <s v="ACF"/>
    <s v="ACF"/>
    <s v="ACF"/>
    <s v="WASH"/>
    <x v="0"/>
    <x v="0"/>
    <s v="# of tube well"/>
    <m/>
    <n v="24"/>
    <s v="completed"/>
    <s v="Chittagong"/>
    <s v="Cox's Bazar"/>
    <x v="0"/>
    <s v="Palong Khali"/>
    <s v="Camp 02E"/>
    <x v="8"/>
    <d v="2023-09-01T00:00:00"/>
    <x v="0"/>
    <m/>
    <m/>
    <m/>
    <m/>
    <m/>
    <s v="Moammad Shajan Siraj"/>
    <n v="1813213381"/>
    <s v="washhppm-cox@bd-actionagainsthunger.org"/>
    <s v="ACF"/>
  </r>
  <r>
    <n v="6242"/>
    <s v="ACF"/>
    <s v="ACF"/>
    <s v="ACF"/>
    <s v="WASH"/>
    <x v="0"/>
    <x v="30"/>
    <s v="# of household"/>
    <m/>
    <n v="4"/>
    <s v="completed"/>
    <s v="Chittagong"/>
    <s v="Cox's Bazar"/>
    <x v="0"/>
    <s v="Palong Khali"/>
    <s v="Camp 02E"/>
    <x v="8"/>
    <d v="2023-09-01T00:00:00"/>
    <x v="0"/>
    <m/>
    <m/>
    <m/>
    <m/>
    <m/>
    <s v="Moammad Shajan Siraj"/>
    <n v="1813213381"/>
    <s v="washhppm-cox@bd-actionagainsthunger.org"/>
    <s v="ACF"/>
  </r>
  <r>
    <n v="6243"/>
    <s v="ACF"/>
    <s v="ACF"/>
    <s v="ACF"/>
    <s v="WASH"/>
    <x v="0"/>
    <x v="7"/>
    <s v="N/A"/>
    <m/>
    <n v="665"/>
    <s v="completed"/>
    <s v="Chittagong"/>
    <s v="Cox's Bazar"/>
    <x v="0"/>
    <s v="Palong Khali"/>
    <s v="Camp 02E"/>
    <x v="8"/>
    <d v="2023-09-01T00:00:00"/>
    <x v="0"/>
    <m/>
    <m/>
    <m/>
    <m/>
    <s v="Pitched disinfection-665 no's."/>
    <s v="Moammad Shajan Siraj"/>
    <n v="1813213381"/>
    <s v="washhppm-cox@bd-actionagainsthunger.org"/>
    <s v="ACF"/>
  </r>
  <r>
    <n v="6244"/>
    <s v="ACF"/>
    <s v="ACF"/>
    <s v="ACF"/>
    <s v="WASH"/>
    <x v="1"/>
    <x v="1"/>
    <s v="# of door "/>
    <m/>
    <n v="7"/>
    <s v="completed"/>
    <s v="Chittagong"/>
    <s v="Cox's Bazar"/>
    <x v="0"/>
    <s v="Palong Khali"/>
    <s v="Camp 02E"/>
    <x v="8"/>
    <d v="2023-09-01T00:00:00"/>
    <x v="0"/>
    <m/>
    <m/>
    <m/>
    <m/>
    <m/>
    <s v="Moammad Shajan Siraj"/>
    <n v="1813213381"/>
    <s v="washhppm-cox@bd-actionagainsthunger.org"/>
    <s v="ACF"/>
  </r>
  <r>
    <n v="6245"/>
    <s v="ACF"/>
    <s v="ACF"/>
    <s v="ACF"/>
    <s v="WASH"/>
    <x v="1"/>
    <x v="8"/>
    <s v="# of FSM Site"/>
    <m/>
    <n v="2"/>
    <s v="completed"/>
    <s v="Chittagong"/>
    <s v="Cox's Bazar"/>
    <x v="0"/>
    <s v="Palong Khali"/>
    <s v="Camp 02E"/>
    <x v="8"/>
    <d v="2023-09-01T00:00:00"/>
    <x v="0"/>
    <m/>
    <m/>
    <m/>
    <m/>
    <m/>
    <s v="Moammad Shajan Siraj"/>
    <n v="1813213381"/>
    <s v="washhppm-cox@bd-actionagainsthunger.org"/>
    <s v="ACF"/>
  </r>
  <r>
    <n v="6246"/>
    <s v="ACF"/>
    <s v="ACF"/>
    <s v="ACF"/>
    <s v="WASH"/>
    <x v="1"/>
    <x v="9"/>
    <s v="# of door"/>
    <m/>
    <n v="55"/>
    <s v="completed"/>
    <s v="Chittagong"/>
    <s v="Cox's Bazar"/>
    <x v="0"/>
    <s v="Palong Khali"/>
    <s v="Camp 02E"/>
    <x v="8"/>
    <d v="2023-09-01T00:00:00"/>
    <x v="0"/>
    <m/>
    <m/>
    <m/>
    <m/>
    <m/>
    <s v="Moammad Shajan Siraj"/>
    <n v="1813213381"/>
    <s v="washhppm-cox@bd-actionagainsthunger.org"/>
    <s v="ACF"/>
  </r>
  <r>
    <n v="6247"/>
    <s v="ACF"/>
    <s v="ACF"/>
    <s v="ACF"/>
    <s v="WASH"/>
    <x v="1"/>
    <x v="3"/>
    <s v="# of door"/>
    <m/>
    <n v="99"/>
    <s v="completed"/>
    <s v="Chittagong"/>
    <s v="Cox's Bazar"/>
    <x v="0"/>
    <s v="Palong Khali"/>
    <s v="Camp 02E"/>
    <x v="8"/>
    <d v="2023-09-01T00:00:00"/>
    <x v="0"/>
    <m/>
    <m/>
    <m/>
    <m/>
    <m/>
    <s v="Moammad Shajan Siraj"/>
    <n v="1813213381"/>
    <s v="washhppm-cox@bd-actionagainsthunger.org"/>
    <s v="ACF"/>
  </r>
  <r>
    <n v="6248"/>
    <s v="ACF"/>
    <s v="ACF"/>
    <s v="ACF"/>
    <s v="WASH"/>
    <x v="1"/>
    <x v="7"/>
    <s v="N/A"/>
    <m/>
    <n v="1"/>
    <s v="completed"/>
    <s v="Chittagong"/>
    <s v="Cox's Bazar"/>
    <x v="0"/>
    <s v="Palong Khali"/>
    <s v="Camp 02E"/>
    <x v="8"/>
    <d v="2023-09-01T00:00:00"/>
    <x v="0"/>
    <m/>
    <m/>
    <m/>
    <m/>
    <s v="Biogas Plant O&amp;M-01"/>
    <s v="Moammad Shajan Siraj"/>
    <n v="1813213381"/>
    <s v="washhppm-cox@bd-actionagainsthunger.org"/>
    <s v="ACF"/>
  </r>
  <r>
    <n v="6249"/>
    <s v="ACF"/>
    <s v="ACF"/>
    <s v="ACF"/>
    <s v="WASH"/>
    <x v="2"/>
    <x v="10"/>
    <s v="# of HP sessions at community level"/>
    <m/>
    <n v="357"/>
    <s v="completed"/>
    <s v="Chittagong"/>
    <s v="Cox's Bazar"/>
    <x v="0"/>
    <s v="Palong Khali"/>
    <s v="Camp 02E"/>
    <x v="8"/>
    <d v="2023-09-01T00:00:00"/>
    <x v="0"/>
    <m/>
    <m/>
    <m/>
    <m/>
    <m/>
    <s v="Moammad Shajan Siraj"/>
    <n v="1813213381"/>
    <s v="washhppm-cox@bd-actionagainsthunger.org"/>
    <s v="ACF"/>
  </r>
  <r>
    <n v="6250"/>
    <s v="ACF"/>
    <s v="ACF"/>
    <s v="ACF"/>
    <s v="WASH"/>
    <x v="2"/>
    <x v="4"/>
    <s v="# of HP sessions at HH level"/>
    <m/>
    <n v="882"/>
    <s v="completed"/>
    <s v="Chittagong"/>
    <s v="Cox's Bazar"/>
    <x v="0"/>
    <s v="Palong Khali"/>
    <s v="Camp 02E"/>
    <x v="8"/>
    <d v="2023-09-01T00:00:00"/>
    <x v="0"/>
    <m/>
    <m/>
    <m/>
    <m/>
    <m/>
    <s v="Moammad Shajan Siraj"/>
    <n v="1813213381"/>
    <s v="washhppm-cox@bd-actionagainsthunger.org"/>
    <s v="ACF"/>
  </r>
  <r>
    <n v="6251"/>
    <s v="ACF"/>
    <s v="ACF"/>
    <s v="ACF"/>
    <s v="WASH"/>
    <x v="2"/>
    <x v="33"/>
    <s v="# of facilities"/>
    <m/>
    <n v="99"/>
    <s v="completed"/>
    <s v="Chittagong"/>
    <s v="Cox's Bazar"/>
    <x v="0"/>
    <s v="Palong Khali"/>
    <s v="Camp 02E"/>
    <x v="8"/>
    <d v="2023-09-01T00:00:00"/>
    <x v="0"/>
    <m/>
    <m/>
    <m/>
    <m/>
    <m/>
    <s v="Moammad Shajan Siraj"/>
    <n v="1813213381"/>
    <s v="washhppm-cox@bd-actionagainsthunger.org"/>
    <s v="ACF"/>
  </r>
  <r>
    <n v="6252"/>
    <s v="ACF"/>
    <s v="ACF"/>
    <s v="ACF"/>
    <s v="WASH"/>
    <x v="2"/>
    <x v="7"/>
    <s v="N/A"/>
    <m/>
    <n v="42"/>
    <s v="completed"/>
    <s v="Chittagong"/>
    <s v="Cox's Bazar"/>
    <x v="0"/>
    <s v="Palong Khali"/>
    <s v="Camp 02E"/>
    <x v="8"/>
    <d v="2023-09-01T00:00:00"/>
    <x v="0"/>
    <m/>
    <m/>
    <m/>
    <m/>
    <s v="Individual Meeting with Imam &amp; Majhi-42 no's."/>
    <s v="Moammad Shajan Siraj"/>
    <n v="1813213381"/>
    <s v="washhppm-cox@bd-actionagainsthunger.org"/>
    <s v="ACF"/>
  </r>
  <r>
    <n v="6253"/>
    <s v="ACF"/>
    <s v="ACF"/>
    <s v="ACF"/>
    <s v="WASH"/>
    <x v="3"/>
    <x v="7"/>
    <s v="N/A"/>
    <m/>
    <n v="26"/>
    <s v="completed"/>
    <s v="Chittagong"/>
    <s v="Cox's Bazar"/>
    <x v="0"/>
    <s v="Palong Khali"/>
    <s v="Camp 02E"/>
    <x v="8"/>
    <d v="2023-09-01T00:00:00"/>
    <x v="0"/>
    <m/>
    <m/>
    <m/>
    <m/>
    <s v="Communal plastic bin &amp; Garbage bin O&amp;M-26 no's, Drainage channels cleaning-7965rft and SW composting-715.68 kg."/>
    <s v="Moammad Shajan Siraj"/>
    <n v="1813213381"/>
    <s v="washhppm-cox@bd-actionagainsthunger.org"/>
    <s v="ACF"/>
  </r>
  <r>
    <n v="6254"/>
    <s v="ACF"/>
    <s v="ACF"/>
    <s v="GAC"/>
    <s v="WASH"/>
    <x v="0"/>
    <x v="0"/>
    <s v="# of tube well"/>
    <m/>
    <n v="12"/>
    <s v="completed"/>
    <s v="Chittagong"/>
    <s v="Cox's Bazar"/>
    <x v="0"/>
    <s v="Palong Khali"/>
    <s v="Camp 02E"/>
    <x v="8"/>
    <d v="2022-12-01T00:00:00"/>
    <x v="0"/>
    <m/>
    <m/>
    <m/>
    <m/>
    <m/>
    <s v="Moammad Shajan Siraj"/>
    <n v="1813213381"/>
    <s v="washhppm-cox@bd-actionagainsthunger.org"/>
    <s v="ACF"/>
  </r>
  <r>
    <n v="6255"/>
    <s v="ACF"/>
    <s v="ACF"/>
    <s v="GAC"/>
    <s v="WASH"/>
    <x v="0"/>
    <x v="30"/>
    <s v="# of household"/>
    <m/>
    <n v="5"/>
    <s v="completed"/>
    <s v="Chittagong"/>
    <s v="Cox's Bazar"/>
    <x v="0"/>
    <s v="Palong Khali"/>
    <s v="Camp 02E"/>
    <x v="8"/>
    <d v="2022-12-01T00:00:00"/>
    <x v="0"/>
    <m/>
    <m/>
    <m/>
    <m/>
    <m/>
    <s v="Moammad Shajan Siraj"/>
    <n v="1813213381"/>
    <s v="washhppm-cox@bd-actionagainsthunger.org"/>
    <s v="ACF"/>
  </r>
  <r>
    <n v="6256"/>
    <s v="ACF"/>
    <s v="ACF"/>
    <s v="GAC"/>
    <s v="WASH"/>
    <x v="0"/>
    <x v="7"/>
    <s v="N/A"/>
    <m/>
    <n v="666"/>
    <s v="completed"/>
    <s v="Chittagong"/>
    <s v="Cox's Bazar"/>
    <x v="0"/>
    <s v="Palong Khali"/>
    <s v="Camp 02E"/>
    <x v="8"/>
    <d v="2022-12-01T00:00:00"/>
    <x v="0"/>
    <m/>
    <m/>
    <m/>
    <m/>
    <s v="Pitcher disinfection-666 no's."/>
    <s v="Moammad Shajan Siraj"/>
    <n v="1813213381"/>
    <s v="washhppm-cox@bd-actionagainsthunger.org"/>
    <s v="ACF"/>
  </r>
  <r>
    <n v="6257"/>
    <s v="ACF"/>
    <s v="ACF"/>
    <s v="GAC"/>
    <s v="WASH"/>
    <x v="1"/>
    <x v="1"/>
    <s v="# of door "/>
    <m/>
    <n v="4"/>
    <s v="completed"/>
    <s v="Chittagong"/>
    <s v="Cox's Bazar"/>
    <x v="0"/>
    <s v="Palong Khali"/>
    <s v="Camp 02E"/>
    <x v="8"/>
    <d v="2022-12-01T00:00:00"/>
    <x v="0"/>
    <m/>
    <m/>
    <m/>
    <m/>
    <m/>
    <s v="Moammad Shajan Siraj"/>
    <n v="1813213381"/>
    <s v="washhppm-cox@bd-actionagainsthunger.org"/>
    <s v="ACF"/>
  </r>
  <r>
    <n v="6258"/>
    <s v="ACF"/>
    <s v="ACF"/>
    <s v="GAC"/>
    <s v="WASH"/>
    <x v="1"/>
    <x v="8"/>
    <s v="# of FSM Site"/>
    <m/>
    <n v="3"/>
    <s v="completed"/>
    <s v="Chittagong"/>
    <s v="Cox's Bazar"/>
    <x v="0"/>
    <s v="Palong Khali"/>
    <s v="Camp 02E"/>
    <x v="8"/>
    <d v="2022-12-01T00:00:00"/>
    <x v="0"/>
    <m/>
    <m/>
    <m/>
    <m/>
    <m/>
    <s v="Moammad Shajan Siraj"/>
    <n v="1813213381"/>
    <s v="washhppm-cox@bd-actionagainsthunger.org"/>
    <s v="ACF"/>
  </r>
  <r>
    <n v="6259"/>
    <s v="ACF"/>
    <s v="ACF"/>
    <s v="GAC"/>
    <s v="WASH"/>
    <x v="1"/>
    <x v="9"/>
    <s v="# of door"/>
    <m/>
    <n v="32"/>
    <s v="completed"/>
    <s v="Chittagong"/>
    <s v="Cox's Bazar"/>
    <x v="0"/>
    <s v="Palong Khali"/>
    <s v="Camp 02E"/>
    <x v="8"/>
    <d v="2022-12-01T00:00:00"/>
    <x v="0"/>
    <m/>
    <m/>
    <m/>
    <m/>
    <m/>
    <s v="Moammad Shajan Siraj"/>
    <n v="1813213381"/>
    <s v="washhppm-cox@bd-actionagainsthunger.org"/>
    <s v="ACF"/>
  </r>
  <r>
    <n v="6260"/>
    <s v="ACF"/>
    <s v="ACF"/>
    <s v="GAC"/>
    <s v="WASH"/>
    <x v="1"/>
    <x v="3"/>
    <s v="# of door"/>
    <m/>
    <n v="97"/>
    <s v="completed"/>
    <s v="Chittagong"/>
    <s v="Cox's Bazar"/>
    <x v="0"/>
    <s v="Palong Khali"/>
    <s v="Camp 02E"/>
    <x v="8"/>
    <d v="2022-12-01T00:00:00"/>
    <x v="0"/>
    <m/>
    <m/>
    <m/>
    <m/>
    <m/>
    <s v="Moammad Shajan Siraj"/>
    <n v="1813213381"/>
    <s v="washhppm-cox@bd-actionagainsthunger.org"/>
    <s v="ACF"/>
  </r>
  <r>
    <n v="6261"/>
    <s v="ACF"/>
    <s v="ACF"/>
    <s v="GAC"/>
    <s v="WASH"/>
    <x v="1"/>
    <x v="7"/>
    <s v="N/A"/>
    <m/>
    <n v="1"/>
    <s v="completed"/>
    <s v="Chittagong"/>
    <s v="Cox's Bazar"/>
    <x v="0"/>
    <s v="Palong Khali"/>
    <s v="Camp 02E"/>
    <x v="8"/>
    <d v="2022-12-01T00:00:00"/>
    <x v="0"/>
    <m/>
    <m/>
    <m/>
    <m/>
    <s v="Biogas Plant O&amp;M-01"/>
    <s v="Moammad Shajan Siraj"/>
    <n v="1813213381"/>
    <s v="washhppm-cox@bd-actionagainsthunger.org"/>
    <s v="ACF"/>
  </r>
  <r>
    <n v="6262"/>
    <s v="ACF"/>
    <s v="ACF"/>
    <s v="GAC"/>
    <s v="WASH"/>
    <x v="2"/>
    <x v="10"/>
    <s v="# of HP sessions at community level"/>
    <m/>
    <n v="441"/>
    <s v="completed"/>
    <s v="Chittagong"/>
    <s v="Cox's Bazar"/>
    <x v="0"/>
    <s v="Palong Khali"/>
    <s v="Camp 02E"/>
    <x v="8"/>
    <d v="2022-12-01T00:00:00"/>
    <x v="0"/>
    <m/>
    <m/>
    <m/>
    <m/>
    <m/>
    <s v="Moammad Shajan Siraj"/>
    <n v="1813213381"/>
    <s v="washhppm-cox@bd-actionagainsthunger.org"/>
    <s v="ACF"/>
  </r>
  <r>
    <n v="6263"/>
    <s v="ACF"/>
    <s v="ACF"/>
    <s v="GAC"/>
    <s v="WASH"/>
    <x v="2"/>
    <x v="4"/>
    <s v="# of HP sessions at HH level"/>
    <m/>
    <n v="882"/>
    <s v="completed"/>
    <s v="Chittagong"/>
    <s v="Cox's Bazar"/>
    <x v="0"/>
    <s v="Palong Khali"/>
    <s v="Camp 02E"/>
    <x v="8"/>
    <d v="2022-12-01T00:00:00"/>
    <x v="0"/>
    <m/>
    <m/>
    <m/>
    <m/>
    <m/>
    <s v="Moammad Shajan Siraj"/>
    <n v="1813213381"/>
    <s v="washhppm-cox@bd-actionagainsthunger.org"/>
    <s v="ACF"/>
  </r>
  <r>
    <n v="6264"/>
    <s v="ACF"/>
    <s v="ACF"/>
    <s v="GAC"/>
    <s v="WASH"/>
    <x v="2"/>
    <x v="33"/>
    <s v="# of facilities"/>
    <m/>
    <n v="97"/>
    <s v="completed"/>
    <s v="Chittagong"/>
    <s v="Cox's Bazar"/>
    <x v="0"/>
    <s v="Palong Khali"/>
    <s v="Camp 02E"/>
    <x v="8"/>
    <d v="2022-12-01T00:00:00"/>
    <x v="0"/>
    <m/>
    <m/>
    <m/>
    <m/>
    <m/>
    <s v="Moammad Shajan Siraj"/>
    <n v="1813213381"/>
    <s v="washhppm-cox@bd-actionagainsthunger.org"/>
    <s v="ACF"/>
  </r>
  <r>
    <n v="6265"/>
    <s v="ACF"/>
    <s v="ACF"/>
    <s v="GAC"/>
    <s v="WASH"/>
    <x v="2"/>
    <x v="7"/>
    <s v="N/A"/>
    <m/>
    <n v="42"/>
    <s v="completed"/>
    <s v="Chittagong"/>
    <s v="Cox's Bazar"/>
    <x v="0"/>
    <s v="Palong Khali"/>
    <s v="Camp 02E"/>
    <x v="8"/>
    <d v="2022-12-01T00:00:00"/>
    <x v="0"/>
    <m/>
    <m/>
    <m/>
    <m/>
    <s v="Individual meeting with Majhi &amp; Imam-42#"/>
    <s v="Moammad Shajan Siraj"/>
    <n v="1813213381"/>
    <s v="washhppm-cox@bd-actionagainsthunger.org"/>
    <s v="ACF"/>
  </r>
  <r>
    <n v="6266"/>
    <s v="ACF"/>
    <s v="ACF"/>
    <s v="GAC"/>
    <s v="WASH"/>
    <x v="3"/>
    <x v="7"/>
    <s v="N/A"/>
    <m/>
    <n v="40"/>
    <s v="completed"/>
    <s v="Chittagong"/>
    <s v="Cox's Bazar"/>
    <x v="0"/>
    <s v="Palong Khali"/>
    <s v="Camp 02E"/>
    <x v="8"/>
    <d v="2022-12-01T00:00:00"/>
    <x v="0"/>
    <m/>
    <m/>
    <m/>
    <m/>
    <s v="Communal plastic bin &amp; Garbage bin O&amp;M-40#, drainage channels cleaning-8540 rft and SW composting-723.38kg."/>
    <s v="Moammad Shajan Siraj"/>
    <n v="1813213381"/>
    <s v="washhppm-cox@bd-actionagainsthunger.org"/>
    <s v="ACF"/>
  </r>
  <r>
    <n v="6267"/>
    <s v="UNICEF"/>
    <s v="VERC"/>
    <s v="UNICEF"/>
    <s v="WASH"/>
    <x v="0"/>
    <x v="0"/>
    <s v="# of tube well"/>
    <m/>
    <n v="649"/>
    <s v="completed"/>
    <s v="Chittagong"/>
    <s v="Cox's Bazar"/>
    <x v="0"/>
    <s v="Palong Khali"/>
    <s v="Camp 08W"/>
    <x v="8"/>
    <d v="2023-02-01T00:00:00"/>
    <x v="0"/>
    <m/>
    <m/>
    <m/>
    <m/>
    <m/>
    <s v="Rukunul Hasan"/>
    <n v="1790252211"/>
    <s v="rukunul.verc@gmail.com"/>
    <s v="UNICEF-VERC"/>
  </r>
  <r>
    <n v="6268"/>
    <s v="UNICEF"/>
    <s v="VERC"/>
    <s v="UNICEF"/>
    <s v="WASH"/>
    <x v="0"/>
    <x v="12"/>
    <s v="# of water network"/>
    <m/>
    <n v="13"/>
    <s v="completed"/>
    <s v="Chittagong"/>
    <s v="Cox's Bazar"/>
    <x v="0"/>
    <s v="Palong Khali"/>
    <s v="Camp 08W"/>
    <x v="8"/>
    <d v="2023-02-01T00:00:00"/>
    <x v="0"/>
    <m/>
    <m/>
    <m/>
    <m/>
    <m/>
    <s v="Rukunul Hasan"/>
    <n v="1790252211"/>
    <s v="rukunul.verc@gmail.com"/>
    <s v="UNICEF-VERC"/>
  </r>
  <r>
    <n v="6269"/>
    <s v="UNICEF"/>
    <s v="VERC"/>
    <s v="UNICEF"/>
    <s v="WASH"/>
    <x v="0"/>
    <x v="30"/>
    <s v="# of household"/>
    <m/>
    <n v="1843"/>
    <s v="completed"/>
    <s v="Chittagong"/>
    <s v="Cox's Bazar"/>
    <x v="0"/>
    <s v="Palong Khali"/>
    <s v="Camp 08W"/>
    <x v="8"/>
    <d v="2023-02-01T00:00:00"/>
    <x v="0"/>
    <m/>
    <m/>
    <m/>
    <m/>
    <m/>
    <s v="Rukunul Hasan"/>
    <n v="1790252211"/>
    <s v="rukunul.verc@gmail.com"/>
    <s v="UNICEF-VERC"/>
  </r>
  <r>
    <n v="6270"/>
    <s v="UNICEF"/>
    <s v="VERC"/>
    <s v="UNICEF"/>
    <s v="WASH"/>
    <x v="1"/>
    <x v="23"/>
    <s v="# of door "/>
    <m/>
    <n v="2"/>
    <s v="completed"/>
    <s v="Chittagong"/>
    <s v="Cox's Bazar"/>
    <x v="0"/>
    <s v="Palong Khali"/>
    <s v="Camp 08W"/>
    <x v="8"/>
    <d v="2023-02-01T00:00:00"/>
    <x v="0"/>
    <m/>
    <m/>
    <m/>
    <m/>
    <m/>
    <s v="Rukunul Hasan"/>
    <n v="1790252211"/>
    <s v="rukunul.verc@gmail.com"/>
    <s v="UNICEF-VERC"/>
  </r>
  <r>
    <n v="6271"/>
    <s v="UNICEF"/>
    <s v="VERC"/>
    <s v="UNICEF"/>
    <s v="WASH"/>
    <x v="1"/>
    <x v="1"/>
    <s v="# of door "/>
    <m/>
    <n v="90"/>
    <s v="completed"/>
    <s v="Chittagong"/>
    <s v="Cox's Bazar"/>
    <x v="0"/>
    <s v="Palong Khali"/>
    <s v="Camp 08W"/>
    <x v="8"/>
    <d v="2023-02-01T00:00:00"/>
    <x v="0"/>
    <m/>
    <m/>
    <m/>
    <m/>
    <m/>
    <s v="Rukunul Hasan"/>
    <n v="1790252211"/>
    <s v="rukunul.verc@gmail.com"/>
    <s v="UNICEF-VERC"/>
  </r>
  <r>
    <n v="6272"/>
    <s v="UNICEF"/>
    <s v="VERC"/>
    <s v="UNICEF"/>
    <s v="WASH"/>
    <x v="1"/>
    <x v="8"/>
    <s v="# of FSM Site"/>
    <m/>
    <n v="12"/>
    <s v="completed"/>
    <s v="Chittagong"/>
    <s v="Cox's Bazar"/>
    <x v="0"/>
    <s v="Palong Khali"/>
    <s v="Camp 08W"/>
    <x v="8"/>
    <d v="2023-02-01T00:00:00"/>
    <x v="0"/>
    <m/>
    <m/>
    <m/>
    <m/>
    <m/>
    <s v="Rukunul Hasan"/>
    <n v="1790252211"/>
    <s v="rukunul.verc@gmail.com"/>
    <s v="UNICEF-VERC"/>
  </r>
  <r>
    <n v="6273"/>
    <s v="UNICEF"/>
    <s v="VERC"/>
    <s v="UNICEF"/>
    <s v="WASH"/>
    <x v="1"/>
    <x v="2"/>
    <s v="# of FSM Site"/>
    <m/>
    <n v="12"/>
    <s v="completed"/>
    <s v="Chittagong"/>
    <s v="Cox's Bazar"/>
    <x v="0"/>
    <s v="Palong Khali"/>
    <s v="Camp 08W"/>
    <x v="8"/>
    <d v="2023-02-01T00:00:00"/>
    <x v="0"/>
    <m/>
    <m/>
    <m/>
    <m/>
    <m/>
    <s v="Rukunul Hasan"/>
    <n v="1790252211"/>
    <s v="rukunul.verc@gmail.com"/>
    <s v="UNICEF-VERC"/>
  </r>
  <r>
    <n v="6274"/>
    <s v="UNICEF"/>
    <s v="VERC"/>
    <s v="UNICEF"/>
    <s v="WASH"/>
    <x v="1"/>
    <x v="18"/>
    <s v="# of door"/>
    <m/>
    <n v="6"/>
    <s v="completed"/>
    <s v="Chittagong"/>
    <s v="Cox's Bazar"/>
    <x v="0"/>
    <s v="Palong Khali"/>
    <s v="Camp 08W"/>
    <x v="8"/>
    <d v="2023-02-01T00:00:00"/>
    <x v="0"/>
    <m/>
    <m/>
    <m/>
    <m/>
    <m/>
    <s v="Rukunul Hasan"/>
    <n v="1790252211"/>
    <s v="rukunul.verc@gmail.com"/>
    <s v="UNICEF-VERC"/>
  </r>
  <r>
    <n v="6275"/>
    <s v="UNICEF"/>
    <s v="VERC"/>
    <s v="UNICEF"/>
    <s v="WASH"/>
    <x v="1"/>
    <x v="9"/>
    <s v="# of door"/>
    <m/>
    <n v="335"/>
    <s v="completed"/>
    <s v="Chittagong"/>
    <s v="Cox's Bazar"/>
    <x v="0"/>
    <s v="Palong Khali"/>
    <s v="Camp 08W"/>
    <x v="8"/>
    <d v="2023-02-01T00:00:00"/>
    <x v="0"/>
    <m/>
    <m/>
    <m/>
    <m/>
    <m/>
    <s v="Rukunul Hasan"/>
    <n v="1790252211"/>
    <s v="rukunul.verc@gmail.com"/>
    <s v="UNICEF-VERC"/>
  </r>
  <r>
    <n v="6276"/>
    <s v="UNICEF"/>
    <s v="VERC"/>
    <s v="UNICEF"/>
    <s v="WASH"/>
    <x v="1"/>
    <x v="3"/>
    <s v="# of door"/>
    <m/>
    <n v="1699"/>
    <s v="completed"/>
    <s v="Chittagong"/>
    <s v="Cox's Bazar"/>
    <x v="0"/>
    <s v="Palong Khali"/>
    <s v="Camp 08W"/>
    <x v="8"/>
    <d v="2023-02-01T00:00:00"/>
    <x v="0"/>
    <m/>
    <m/>
    <m/>
    <m/>
    <m/>
    <s v="Rukunul Hasan"/>
    <n v="1790252211"/>
    <s v="rukunul.verc@gmail.com"/>
    <s v="UNICEF-VERC"/>
  </r>
  <r>
    <n v="6277"/>
    <s v="UNICEF"/>
    <s v="VERC"/>
    <s v="UNICEF"/>
    <s v="WASH"/>
    <x v="2"/>
    <x v="4"/>
    <s v="# of HP sessions at HH level"/>
    <m/>
    <n v="7035"/>
    <s v="completed"/>
    <s v="Chittagong"/>
    <s v="Cox's Bazar"/>
    <x v="0"/>
    <s v="Palong Khali"/>
    <s v="Camp 08W"/>
    <x v="8"/>
    <d v="2023-02-01T00:00:00"/>
    <x v="0"/>
    <m/>
    <m/>
    <m/>
    <m/>
    <m/>
    <s v="Rukunul Hasan"/>
    <n v="1790252211"/>
    <s v="rukunul.verc@gmail.com"/>
    <s v="UNICEF-VERC"/>
  </r>
  <r>
    <n v="6278"/>
    <s v="UNICEF"/>
    <s v="VERC"/>
    <s v="UNICEF"/>
    <s v="WASH"/>
    <x v="3"/>
    <x v="36"/>
    <s v="# of plant"/>
    <m/>
    <n v="2"/>
    <s v="completed"/>
    <s v="Chittagong"/>
    <s v="Cox's Bazar"/>
    <x v="0"/>
    <s v="Palong Khali"/>
    <s v="Camp 08W"/>
    <x v="8"/>
    <d v="2023-02-01T00:00:00"/>
    <x v="0"/>
    <m/>
    <m/>
    <m/>
    <m/>
    <m/>
    <s v="Rukunul Hasan"/>
    <n v="1790252211"/>
    <s v="rukunul.verc@gmail.com"/>
    <s v="UNICEF-VERC"/>
  </r>
  <r>
    <n v="6279"/>
    <s v="UNICEF"/>
    <s v="NGOF"/>
    <s v="UNICEF"/>
    <s v="WASH"/>
    <x v="0"/>
    <x v="0"/>
    <s v="# of tube well"/>
    <m/>
    <n v="113"/>
    <s v="completed"/>
    <s v="Chittagong"/>
    <s v="Cox's Bazar"/>
    <x v="0"/>
    <s v="Palong Khali"/>
    <s v="Camp 06"/>
    <x v="8"/>
    <d v="2023-01-01T00:00:00"/>
    <x v="0"/>
    <m/>
    <m/>
    <m/>
    <m/>
    <m/>
    <s v="Md Mosarraf Hossain"/>
    <n v="8801712003560"/>
    <s v="ngof.ukhia2@gmail.com"/>
    <s v="UNICEF-NGOF"/>
  </r>
  <r>
    <n v="6280"/>
    <s v="UNICEF"/>
    <s v="NGOF"/>
    <s v="UNICEF"/>
    <s v="WASH"/>
    <x v="0"/>
    <x v="12"/>
    <s v="# of water network"/>
    <m/>
    <n v="6"/>
    <s v="completed"/>
    <s v="Chittagong"/>
    <s v="Cox's Bazar"/>
    <x v="0"/>
    <s v="Palong Khali"/>
    <s v="Camp 06"/>
    <x v="8"/>
    <d v="2023-01-01T00:00:00"/>
    <x v="0"/>
    <m/>
    <m/>
    <m/>
    <m/>
    <m/>
    <s v="Md Mosarraf Hossain"/>
    <n v="8801712003560"/>
    <s v="ngof.ukhia2@gmail.com"/>
    <s v="UNICEF-NGOF"/>
  </r>
  <r>
    <n v="6281"/>
    <s v="UNICEF"/>
    <s v="NGOF"/>
    <s v="UNICEF"/>
    <s v="WASH"/>
    <x v="0"/>
    <x v="30"/>
    <s v="# of household"/>
    <m/>
    <n v="400"/>
    <s v="completed"/>
    <s v="Chittagong"/>
    <s v="Cox's Bazar"/>
    <x v="0"/>
    <s v="Palong Khali"/>
    <s v="Camp 06"/>
    <x v="8"/>
    <d v="2023-01-01T00:00:00"/>
    <x v="0"/>
    <m/>
    <m/>
    <m/>
    <m/>
    <m/>
    <s v="Md Mosarraf Hossain"/>
    <n v="8801712003560"/>
    <s v="ngof.ukhia2@gmail.com"/>
    <s v="UNICEF-NGOF"/>
  </r>
  <r>
    <n v="6282"/>
    <s v="UNICEF"/>
    <s v="NGOF"/>
    <s v="UNICEF"/>
    <s v="WASH"/>
    <x v="0"/>
    <x v="0"/>
    <s v="# of tube well"/>
    <m/>
    <n v="8"/>
    <s v="completed"/>
    <s v="Chittagong"/>
    <s v="Cox's Bazar"/>
    <x v="0"/>
    <s v="Palong Khali"/>
    <s v="Camp 06"/>
    <x v="8"/>
    <d v="2023-01-01T00:00:00"/>
    <x v="0"/>
    <m/>
    <m/>
    <m/>
    <m/>
    <m/>
    <s v="Md Mosarraf Hossain"/>
    <n v="8801712003560"/>
    <s v="ngof.ukhia2@gmail.com"/>
    <s v="UNICEF-NGOF"/>
  </r>
  <r>
    <n v="6283"/>
    <s v="UNICEF"/>
    <s v="NGOF"/>
    <s v="UNICEF"/>
    <s v="WASH"/>
    <x v="1"/>
    <x v="23"/>
    <s v="# of door "/>
    <m/>
    <n v="1"/>
    <s v="completed"/>
    <s v="Chittagong"/>
    <s v="Cox's Bazar"/>
    <x v="0"/>
    <s v="Palong Khali"/>
    <s v="Camp 06"/>
    <x v="8"/>
    <d v="2023-01-01T00:00:00"/>
    <x v="0"/>
    <m/>
    <m/>
    <m/>
    <m/>
    <m/>
    <s v="Md Mosarraf Hossain"/>
    <n v="8801712003560"/>
    <s v="ngof.ukhia2@gmail.com"/>
    <s v="UNICEF-NGOF"/>
  </r>
  <r>
    <n v="6284"/>
    <s v="UNICEF"/>
    <s v="NGOF"/>
    <s v="UNICEF"/>
    <s v="WASH"/>
    <x v="1"/>
    <x v="1"/>
    <s v="# of door "/>
    <m/>
    <n v="38"/>
    <s v="completed"/>
    <s v="Chittagong"/>
    <s v="Cox's Bazar"/>
    <x v="0"/>
    <s v="Palong Khali"/>
    <s v="Camp 06"/>
    <x v="8"/>
    <d v="2023-01-01T00:00:00"/>
    <x v="0"/>
    <m/>
    <m/>
    <m/>
    <m/>
    <m/>
    <s v="Md Mosarraf Hossain"/>
    <n v="8801712003560"/>
    <s v="ngof.ukhia2@gmail.com"/>
    <s v="UNICEF-NGOF"/>
  </r>
  <r>
    <n v="6285"/>
    <s v="UNICEF"/>
    <s v="NGOF"/>
    <s v="UNICEF"/>
    <s v="WASH"/>
    <x v="1"/>
    <x v="8"/>
    <s v="# of FSM Site"/>
    <m/>
    <n v="4"/>
    <s v="completed"/>
    <s v="Chittagong"/>
    <s v="Cox's Bazar"/>
    <x v="0"/>
    <s v="Palong Khali"/>
    <s v="Camp 06"/>
    <x v="8"/>
    <d v="2023-01-01T00:00:00"/>
    <x v="0"/>
    <m/>
    <m/>
    <m/>
    <m/>
    <m/>
    <s v="Md Mosarraf Hossain"/>
    <n v="8801712003560"/>
    <s v="ngof.ukhia2@gmail.com"/>
    <s v="UNICEF-NGOF"/>
  </r>
  <r>
    <n v="6286"/>
    <s v="UNICEF"/>
    <s v="NGOF"/>
    <s v="UNICEF"/>
    <s v="WASH"/>
    <x v="1"/>
    <x v="2"/>
    <s v="# of FSM Site"/>
    <m/>
    <n v="4"/>
    <s v="completed"/>
    <s v="Chittagong"/>
    <s v="Cox's Bazar"/>
    <x v="0"/>
    <s v="Palong Khali"/>
    <s v="Camp 06"/>
    <x v="8"/>
    <d v="2023-01-01T00:00:00"/>
    <x v="0"/>
    <m/>
    <m/>
    <m/>
    <m/>
    <m/>
    <s v="Md Mosarraf Hossain"/>
    <n v="8801712003560"/>
    <s v="ngof.ukhia2@gmail.com"/>
    <s v="UNICEF-NGOF"/>
  </r>
  <r>
    <n v="6287"/>
    <s v="UNICEF"/>
    <s v="NGOF"/>
    <s v="UNICEF"/>
    <s v="WASH"/>
    <x v="1"/>
    <x v="9"/>
    <s v="# of door"/>
    <m/>
    <n v="151"/>
    <s v="completed"/>
    <s v="Chittagong"/>
    <s v="Cox's Bazar"/>
    <x v="0"/>
    <s v="Palong Khali"/>
    <s v="Camp 06"/>
    <x v="8"/>
    <d v="2023-01-01T00:00:00"/>
    <x v="0"/>
    <m/>
    <m/>
    <m/>
    <m/>
    <m/>
    <s v="Md Mosarraf Hossain"/>
    <n v="8801712003560"/>
    <s v="ngof.ukhia2@gmail.com"/>
    <s v="UNICEF-NGOF"/>
  </r>
  <r>
    <n v="6288"/>
    <s v="UNICEF"/>
    <s v="NGOF"/>
    <s v="UNICEF"/>
    <s v="WASH"/>
    <x v="1"/>
    <x v="3"/>
    <s v="# of door"/>
    <m/>
    <n v="820"/>
    <s v="completed"/>
    <s v="Chittagong"/>
    <s v="Cox's Bazar"/>
    <x v="0"/>
    <s v="Palong Khali"/>
    <s v="Camp 06"/>
    <x v="8"/>
    <d v="2023-01-01T00:00:00"/>
    <x v="0"/>
    <m/>
    <m/>
    <m/>
    <m/>
    <m/>
    <s v="Md Mosarraf Hossain"/>
    <n v="8801712003560"/>
    <s v="ngof.ukhia2@gmail.com"/>
    <s v="UNICEF-NGOF"/>
  </r>
  <r>
    <n v="6289"/>
    <s v="UNICEF"/>
    <s v="NGOF"/>
    <s v="UNICEF"/>
    <s v="WASH"/>
    <x v="1"/>
    <x v="7"/>
    <s v="N/A"/>
    <m/>
    <n v="16"/>
    <s v="completed"/>
    <s v="Chittagong"/>
    <s v="Cox's Bazar"/>
    <x v="0"/>
    <s v="Palong Khali"/>
    <s v="Camp 06"/>
    <x v="8"/>
    <d v="2023-01-01T00:00:00"/>
    <x v="0"/>
    <m/>
    <m/>
    <m/>
    <m/>
    <s v="No of Latrines Upgraded to Gender Sensitives"/>
    <s v="Md Mosarraf Hossain"/>
    <n v="8801712003560"/>
    <s v="ngof.ukhia2@gmail.com"/>
    <s v="UNICEF-NGOF"/>
  </r>
  <r>
    <n v="6290"/>
    <s v="UNICEF"/>
    <s v="NGOF"/>
    <s v="UNICEF"/>
    <s v="WASH"/>
    <x v="2"/>
    <x v="4"/>
    <s v="# of HP sessions at HH level"/>
    <m/>
    <n v="5102"/>
    <s v="completed"/>
    <s v="Chittagong"/>
    <s v="Cox's Bazar"/>
    <x v="0"/>
    <s v="Palong Khali"/>
    <s v="Camp 06"/>
    <x v="8"/>
    <d v="2023-01-01T00:00:00"/>
    <x v="0"/>
    <m/>
    <m/>
    <m/>
    <m/>
    <m/>
    <s v="Md Mosarraf Hossain"/>
    <n v="8801712003560"/>
    <s v="ngof.ukhia2@gmail.com"/>
    <s v="UNICEF-NGOF"/>
  </r>
  <r>
    <n v="6291"/>
    <s v="UNICEF"/>
    <s v="NGOF"/>
    <s v="UNICEF"/>
    <s v="WASH"/>
    <x v="2"/>
    <x v="33"/>
    <s v="# of facilities"/>
    <m/>
    <n v="1450"/>
    <s v="completed"/>
    <s v="Chittagong"/>
    <s v="Cox's Bazar"/>
    <x v="0"/>
    <s v="Palong Khali"/>
    <s v="Camp 06"/>
    <x v="8"/>
    <d v="2023-01-01T00:00:00"/>
    <x v="0"/>
    <m/>
    <m/>
    <m/>
    <m/>
    <m/>
    <s v="Md Mosarraf Hossain"/>
    <n v="8801712003560"/>
    <s v="ngof.ukhia2@gmail.com"/>
    <s v="UNICEF-NGOF"/>
  </r>
  <r>
    <n v="6292"/>
    <s v="UNICEF"/>
    <s v="NGOF"/>
    <s v="UNICEF"/>
    <s v="WASH"/>
    <x v="2"/>
    <x v="4"/>
    <s v="# of HP sessions at HH level"/>
    <m/>
    <n v="53"/>
    <s v="completed"/>
    <s v="Chittagong"/>
    <s v="Cox's Bazar"/>
    <x v="0"/>
    <s v="Palong Khali"/>
    <s v="Camp 06"/>
    <x v="8"/>
    <d v="2023-01-01T00:00:00"/>
    <x v="0"/>
    <m/>
    <m/>
    <m/>
    <m/>
    <m/>
    <s v="Md Mosarraf Hossain"/>
    <n v="8801712003560"/>
    <s v="ngof.ukhia2@gmail.com"/>
    <s v="UNICEF-NGOF"/>
  </r>
  <r>
    <n v="6293"/>
    <s v="UNICEF"/>
    <s v="NGOF"/>
    <s v="UNICEF"/>
    <s v="WASH"/>
    <x v="3"/>
    <x v="36"/>
    <s v="# of plant"/>
    <m/>
    <n v="5"/>
    <s v="completed"/>
    <s v="Chittagong"/>
    <s v="Cox's Bazar"/>
    <x v="0"/>
    <s v="Palong Khali"/>
    <s v="Camp 06"/>
    <x v="8"/>
    <d v="2023-01-01T00:00:00"/>
    <x v="0"/>
    <m/>
    <m/>
    <m/>
    <m/>
    <m/>
    <s v="Md Mosarraf Hossain"/>
    <n v="8801712003560"/>
    <s v="ngof.ukhia2@gmail.com"/>
    <s v="UNICEF-NGOF"/>
  </r>
  <r>
    <n v="6294"/>
    <s v="UNICEF"/>
    <s v="NGOF"/>
    <s v="UNICEF"/>
    <s v="WASH"/>
    <x v="3"/>
    <x v="7"/>
    <s v="N/A"/>
    <m/>
    <n v="1456"/>
    <s v="completed"/>
    <s v="Chittagong"/>
    <s v="Cox's Bazar"/>
    <x v="0"/>
    <s v="Palong Khali"/>
    <s v="Camp 06"/>
    <x v="8"/>
    <d v="2023-01-01T00:00:00"/>
    <x v="0"/>
    <m/>
    <m/>
    <m/>
    <m/>
    <s v="Solid waste bin cleaning by Solid Waste Workers"/>
    <s v="Md Mosarraf Hossain"/>
    <n v="8801712003560"/>
    <s v="ngof.ukhia2@gmail.com"/>
    <s v="UNICEF-NGOF"/>
  </r>
  <r>
    <n v="6295"/>
    <s v="UNICEF"/>
    <s v="NGOF"/>
    <s v="UNICEF"/>
    <s v="WASH"/>
    <x v="0"/>
    <x v="0"/>
    <s v="# of tube well"/>
    <m/>
    <n v="203"/>
    <s v="completed"/>
    <s v="Chittagong"/>
    <s v="Cox's Bazar"/>
    <x v="0"/>
    <s v="Palong Khali"/>
    <s v="Camp 07"/>
    <x v="8"/>
    <d v="2023-01-01T00:00:00"/>
    <x v="0"/>
    <m/>
    <m/>
    <m/>
    <m/>
    <m/>
    <s v="Md Mosarraf Hossain"/>
    <n v="8801712003560"/>
    <s v="ngof.ukhia2@gmail.com"/>
    <s v="UNICEF-NGOF"/>
  </r>
  <r>
    <n v="6296"/>
    <s v="UNICEF"/>
    <s v="NGOF"/>
    <s v="UNICEF"/>
    <s v="WASH"/>
    <x v="0"/>
    <x v="12"/>
    <s v="# of water network"/>
    <m/>
    <n v="12"/>
    <s v="completed"/>
    <s v="Chittagong"/>
    <s v="Cox's Bazar"/>
    <x v="0"/>
    <s v="Palong Khali"/>
    <s v="Camp 07"/>
    <x v="8"/>
    <d v="2023-01-01T00:00:00"/>
    <x v="0"/>
    <m/>
    <m/>
    <m/>
    <m/>
    <m/>
    <s v="Md Mosarraf Hossain"/>
    <n v="8801712003560"/>
    <s v="ngof.ukhia2@gmail.com"/>
    <s v="UNICEF-NGOF"/>
  </r>
  <r>
    <n v="6297"/>
    <s v="UNICEF"/>
    <s v="NGOF"/>
    <s v="UNICEF"/>
    <s v="WASH"/>
    <x v="0"/>
    <x v="30"/>
    <s v="# of household"/>
    <m/>
    <n v="1568"/>
    <s v="completed"/>
    <s v="Chittagong"/>
    <s v="Cox's Bazar"/>
    <x v="0"/>
    <s v="Palong Khali"/>
    <s v="Camp 07"/>
    <x v="8"/>
    <d v="2023-01-01T00:00:00"/>
    <x v="0"/>
    <m/>
    <m/>
    <m/>
    <m/>
    <m/>
    <s v="Md Mosarraf Hossain"/>
    <n v="8801712003560"/>
    <s v="ngof.ukhia2@gmail.com"/>
    <s v="UNICEF-NGOF"/>
  </r>
  <r>
    <n v="6298"/>
    <s v="UNICEF"/>
    <s v="NGOF"/>
    <s v="UNICEF"/>
    <s v="WASH"/>
    <x v="0"/>
    <x v="7"/>
    <s v="N/A"/>
    <m/>
    <n v="6"/>
    <s v="completed"/>
    <s v="Chittagong"/>
    <s v="Cox's Bazar"/>
    <x v="0"/>
    <s v="Palong Khali"/>
    <s v="Camp 07"/>
    <x v="8"/>
    <d v="2023-01-01T00:00:00"/>
    <x v="0"/>
    <m/>
    <m/>
    <m/>
    <m/>
    <s v="Tap Stand Repaired"/>
    <s v="Md Mosarraf Hossain"/>
    <n v="8801712003560"/>
    <s v="ngof.ukhia2@gmail.com"/>
    <s v="UNICEF-NGOF"/>
  </r>
  <r>
    <n v="6299"/>
    <s v="UNICEF"/>
    <s v="NGOF"/>
    <s v="UNICEF"/>
    <s v="WASH"/>
    <x v="1"/>
    <x v="23"/>
    <s v="# of door "/>
    <m/>
    <n v="10"/>
    <s v="completed"/>
    <s v="Chittagong"/>
    <s v="Cox's Bazar"/>
    <x v="0"/>
    <s v="Palong Khali"/>
    <s v="Camp 07"/>
    <x v="8"/>
    <d v="2023-01-01T00:00:00"/>
    <x v="0"/>
    <m/>
    <m/>
    <m/>
    <m/>
    <m/>
    <s v="Md Mosarraf Hossain"/>
    <n v="8801712003560"/>
    <s v="ngof.ukhia2@gmail.com"/>
    <s v="UNICEF-NGOF"/>
  </r>
  <r>
    <n v="6300"/>
    <s v="UNICEF"/>
    <s v="NGOF"/>
    <s v="UNICEF"/>
    <s v="WASH"/>
    <x v="1"/>
    <x v="1"/>
    <s v="# of door "/>
    <m/>
    <n v="90"/>
    <s v="completed"/>
    <s v="Chittagong"/>
    <s v="Cox's Bazar"/>
    <x v="0"/>
    <s v="Palong Khali"/>
    <s v="Camp 07"/>
    <x v="8"/>
    <d v="2023-01-01T00:00:00"/>
    <x v="0"/>
    <m/>
    <m/>
    <m/>
    <m/>
    <m/>
    <s v="Md Mosarraf Hossain"/>
    <n v="8801712003560"/>
    <s v="ngof.ukhia2@gmail.com"/>
    <s v="UNICEF-NGOF"/>
  </r>
  <r>
    <n v="6301"/>
    <s v="UNICEF"/>
    <s v="NGOF"/>
    <s v="UNICEF"/>
    <s v="WASH"/>
    <x v="1"/>
    <x v="8"/>
    <s v="# of FSM Site"/>
    <m/>
    <n v="15"/>
    <s v="completed"/>
    <s v="Chittagong"/>
    <s v="Cox's Bazar"/>
    <x v="0"/>
    <s v="Palong Khali"/>
    <s v="Camp 07"/>
    <x v="8"/>
    <d v="2023-01-01T00:00:00"/>
    <x v="0"/>
    <m/>
    <m/>
    <m/>
    <m/>
    <m/>
    <s v="Md Mosarraf Hossain"/>
    <n v="8801712003560"/>
    <s v="ngof.ukhia2@gmail.com"/>
    <s v="UNICEF-NGOF"/>
  </r>
  <r>
    <n v="6302"/>
    <s v="UNICEF"/>
    <s v="NGOF"/>
    <s v="UNICEF"/>
    <s v="WASH"/>
    <x v="1"/>
    <x v="2"/>
    <s v="# of FSM Site"/>
    <m/>
    <n v="5"/>
    <s v="completed"/>
    <s v="Chittagong"/>
    <s v="Cox's Bazar"/>
    <x v="0"/>
    <s v="Palong Khali"/>
    <s v="Camp 07"/>
    <x v="8"/>
    <d v="2023-01-01T00:00:00"/>
    <x v="0"/>
    <m/>
    <m/>
    <m/>
    <m/>
    <m/>
    <s v="Md Mosarraf Hossain"/>
    <n v="8801712003560"/>
    <s v="ngof.ukhia2@gmail.com"/>
    <s v="UNICEF-NGOF"/>
  </r>
  <r>
    <n v="6303"/>
    <s v="UNICEF"/>
    <s v="NGOF"/>
    <s v="UNICEF"/>
    <s v="WASH"/>
    <x v="1"/>
    <x v="18"/>
    <s v="# of door"/>
    <m/>
    <n v="5"/>
    <s v="completed"/>
    <s v="Chittagong"/>
    <s v="Cox's Bazar"/>
    <x v="0"/>
    <s v="Palong Khali"/>
    <s v="Camp 07"/>
    <x v="8"/>
    <d v="2023-01-01T00:00:00"/>
    <x v="0"/>
    <m/>
    <m/>
    <m/>
    <m/>
    <m/>
    <s v="Md Mosarraf Hossain"/>
    <n v="8801712003560"/>
    <s v="ngof.ukhia2@gmail.com"/>
    <s v="UNICEF-NGOF"/>
  </r>
  <r>
    <n v="6304"/>
    <s v="UNICEF"/>
    <s v="NGOF"/>
    <s v="UNICEF"/>
    <s v="WASH"/>
    <x v="1"/>
    <x v="9"/>
    <s v="# of door"/>
    <m/>
    <n v="233"/>
    <s v="completed"/>
    <s v="Chittagong"/>
    <s v="Cox's Bazar"/>
    <x v="0"/>
    <s v="Palong Khali"/>
    <s v="Camp 07"/>
    <x v="8"/>
    <d v="2023-01-01T00:00:00"/>
    <x v="0"/>
    <m/>
    <m/>
    <m/>
    <m/>
    <m/>
    <s v="Md Mosarraf Hossain"/>
    <n v="8801712003560"/>
    <s v="ngof.ukhia2@gmail.com"/>
    <s v="UNICEF-NGOF"/>
  </r>
  <r>
    <n v="6305"/>
    <s v="UNICEF"/>
    <s v="NGOF"/>
    <s v="UNICEF"/>
    <s v="WASH"/>
    <x v="1"/>
    <x v="3"/>
    <s v="# of door"/>
    <m/>
    <n v="1805"/>
    <s v="completed"/>
    <s v="Chittagong"/>
    <s v="Cox's Bazar"/>
    <x v="0"/>
    <s v="Palong Khali"/>
    <s v="Camp 07"/>
    <x v="8"/>
    <d v="2023-01-01T00:00:00"/>
    <x v="0"/>
    <m/>
    <m/>
    <m/>
    <m/>
    <m/>
    <s v="Md Mosarraf Hossain"/>
    <n v="8801712003560"/>
    <s v="ngof.ukhia2@gmail.com"/>
    <s v="UNICEF-NGOF"/>
  </r>
  <r>
    <n v="6306"/>
    <s v="UNICEF"/>
    <s v="NGOF"/>
    <s v="UNICEF"/>
    <s v="WASH"/>
    <x v="1"/>
    <x v="7"/>
    <s v="N/A"/>
    <m/>
    <n v="3"/>
    <s v="completed"/>
    <s v="Chittagong"/>
    <s v="Cox's Bazar"/>
    <x v="0"/>
    <s v="Palong Khali"/>
    <s v="Camp 07"/>
    <x v="8"/>
    <d v="2023-01-01T00:00:00"/>
    <x v="0"/>
    <m/>
    <m/>
    <m/>
    <m/>
    <s v="No of Latrines Tie down"/>
    <s v="Md Mosarraf Hossain"/>
    <n v="8801712003560"/>
    <s v="ngof.ukhia2@gmail.com"/>
    <s v="UNICEF-NGOF"/>
  </r>
  <r>
    <n v="6307"/>
    <s v="UNICEF"/>
    <s v="NGOF"/>
    <s v="UNICEF"/>
    <s v="WASH"/>
    <x v="2"/>
    <x v="4"/>
    <s v="# of HP sessions at HH level"/>
    <m/>
    <n v="7283"/>
    <s v="completed"/>
    <s v="Chittagong"/>
    <s v="Cox's Bazar"/>
    <x v="0"/>
    <s v="Palong Khali"/>
    <s v="Camp 07"/>
    <x v="8"/>
    <d v="2023-01-01T00:00:00"/>
    <x v="0"/>
    <m/>
    <m/>
    <m/>
    <m/>
    <m/>
    <s v="Md Mosarraf Hossain"/>
    <n v="8801712003560"/>
    <s v="ngof.ukhia2@gmail.com"/>
    <s v="UNICEF-NGOF"/>
  </r>
  <r>
    <n v="6308"/>
    <s v="UNICEF"/>
    <s v="NGOF"/>
    <s v="UNICEF"/>
    <s v="WASH"/>
    <x v="2"/>
    <x v="33"/>
    <s v="# of facilities"/>
    <m/>
    <n v="2605"/>
    <s v="completed"/>
    <s v="Chittagong"/>
    <s v="Cox's Bazar"/>
    <x v="0"/>
    <s v="Palong Khali"/>
    <s v="Camp 07"/>
    <x v="8"/>
    <d v="2023-01-01T00:00:00"/>
    <x v="0"/>
    <m/>
    <m/>
    <m/>
    <m/>
    <m/>
    <s v="Md Mosarraf Hossain"/>
    <n v="8801712003560"/>
    <s v="ngof.ukhia2@gmail.com"/>
    <s v="UNICEF-NGOF"/>
  </r>
  <r>
    <n v="6309"/>
    <s v="UNICEF"/>
    <s v="NGOF"/>
    <s v="UNICEF"/>
    <s v="WASH"/>
    <x v="2"/>
    <x v="4"/>
    <s v="# of HP sessions at HH level"/>
    <m/>
    <n v="588"/>
    <s v="completed"/>
    <s v="Chittagong"/>
    <s v="Cox's Bazar"/>
    <x v="0"/>
    <s v="Palong Khali"/>
    <s v="Camp 07"/>
    <x v="8"/>
    <d v="2023-01-01T00:00:00"/>
    <x v="0"/>
    <m/>
    <m/>
    <m/>
    <m/>
    <s v="No of Children reached through Hygiene Promotion Session"/>
    <s v="Md Mosarraf Hossain"/>
    <n v="8801712003560"/>
    <s v="ngof.ukhia2@gmail.com"/>
    <s v="UNICEF-NGOF"/>
  </r>
  <r>
    <n v="6310"/>
    <s v="UNICEF"/>
    <s v="NGOF"/>
    <s v="UNICEF"/>
    <s v="WASH"/>
    <x v="3"/>
    <x v="36"/>
    <s v="# of plant"/>
    <m/>
    <n v="5"/>
    <s v="completed"/>
    <s v="Chittagong"/>
    <s v="Cox's Bazar"/>
    <x v="0"/>
    <s v="Palong Khali"/>
    <s v="Camp 07"/>
    <x v="8"/>
    <d v="2023-01-01T00:00:00"/>
    <x v="0"/>
    <m/>
    <m/>
    <m/>
    <m/>
    <m/>
    <s v="Md Mosarraf Hossain"/>
    <n v="8801712003560"/>
    <s v="ngof.ukhia2@gmail.com"/>
    <s v="UNICEF-NGOF"/>
  </r>
  <r>
    <n v="6311"/>
    <s v="UNICEF"/>
    <s v="NGOF"/>
    <s v="UNICEF"/>
    <s v="WASH"/>
    <x v="3"/>
    <x v="7"/>
    <s v="N/A"/>
    <m/>
    <n v="2053"/>
    <s v="completed"/>
    <s v="Chittagong"/>
    <s v="Cox's Bazar"/>
    <x v="0"/>
    <s v="Palong Khali"/>
    <s v="Camp 07"/>
    <x v="8"/>
    <d v="2023-01-01T00:00:00"/>
    <x v="0"/>
    <m/>
    <m/>
    <m/>
    <m/>
    <s v="Solid Waste Bin Cleaning by Waste Volunteers"/>
    <s v="Md Mosarraf Hossain"/>
    <n v="8801712003560"/>
    <s v="ngof.ukhia2@gmail.com"/>
    <s v="UNICEF-NGOF"/>
  </r>
  <r>
    <n v="6312"/>
    <s v="CARE"/>
    <s v="CARE"/>
    <s v="Unicef"/>
    <s v="WASH"/>
    <x v="0"/>
    <x v="0"/>
    <s v="# of tube well"/>
    <m/>
    <n v="889"/>
    <s v="completed"/>
    <s v="Chittagong"/>
    <s v="Cox's Bazar"/>
    <x v="0"/>
    <s v="Palong Khali"/>
    <s v="Camp 15"/>
    <x v="8"/>
    <d v="2023-03-01T00:00:00"/>
    <x v="0"/>
    <m/>
    <m/>
    <m/>
    <m/>
    <m/>
    <s v="MAHMUD"/>
    <n v="177773726"/>
    <s v="MahmudHossain.Munna@care.org"/>
    <s v="CARE"/>
  </r>
  <r>
    <n v="6313"/>
    <s v="CARE"/>
    <s v="CARE"/>
    <s v="Unicef"/>
    <s v="WASH"/>
    <x v="0"/>
    <x v="12"/>
    <s v="# of water network"/>
    <m/>
    <n v="15"/>
    <s v="completed"/>
    <s v="Chittagong"/>
    <s v="Cox's Bazar"/>
    <x v="0"/>
    <s v="Palong Khali"/>
    <s v="Camp 15"/>
    <x v="8"/>
    <d v="2023-03-01T00:00:00"/>
    <x v="0"/>
    <m/>
    <m/>
    <m/>
    <m/>
    <m/>
    <s v="MAHMUD"/>
    <n v="177773726"/>
    <s v="MahmudHossain.Munna@care.org"/>
    <s v="CARE"/>
  </r>
  <r>
    <n v="6314"/>
    <s v="CARE"/>
    <s v="CARE"/>
    <s v="Unicef"/>
    <s v="WASH"/>
    <x v="1"/>
    <x v="1"/>
    <s v="# of door "/>
    <m/>
    <n v="1503"/>
    <s v="completed"/>
    <s v="Chittagong"/>
    <s v="Cox's Bazar"/>
    <x v="0"/>
    <s v="Palong Khali"/>
    <s v="Camp 15"/>
    <x v="8"/>
    <d v="2023-03-01T00:00:00"/>
    <x v="0"/>
    <m/>
    <m/>
    <m/>
    <m/>
    <m/>
    <s v="MAHMUD"/>
    <n v="177773726"/>
    <s v="MahmudHossain.Munna@care.org"/>
    <s v="CARE"/>
  </r>
  <r>
    <n v="6315"/>
    <s v="CARE"/>
    <s v="CARE"/>
    <s v="Unicef"/>
    <s v="WASH"/>
    <x v="1"/>
    <x v="8"/>
    <s v="# of FSM Site"/>
    <m/>
    <n v="22"/>
    <s v="completed"/>
    <s v="Chittagong"/>
    <s v="Cox's Bazar"/>
    <x v="0"/>
    <s v="Palong Khali"/>
    <s v="Camp 15"/>
    <x v="8"/>
    <d v="2023-03-01T00:00:00"/>
    <x v="0"/>
    <m/>
    <m/>
    <m/>
    <m/>
    <m/>
    <s v="MAHMUD"/>
    <n v="177773726"/>
    <s v="MahmudHossain.Munna@care.org"/>
    <s v="CARE"/>
  </r>
  <r>
    <n v="6316"/>
    <s v="CARE"/>
    <s v="CARE"/>
    <s v="Unicef"/>
    <s v="WASH"/>
    <x v="1"/>
    <x v="9"/>
    <s v="# of door"/>
    <m/>
    <n v="2820"/>
    <s v="completed"/>
    <s v="Chittagong"/>
    <s v="Cox's Bazar"/>
    <x v="0"/>
    <s v="Palong Khali"/>
    <s v="Camp 15"/>
    <x v="8"/>
    <d v="2023-03-01T00:00:00"/>
    <x v="0"/>
    <m/>
    <m/>
    <m/>
    <m/>
    <m/>
    <s v="MAHMUD"/>
    <n v="177773726"/>
    <s v="MahmudHossain.Munna@care.org"/>
    <s v="CARE"/>
  </r>
  <r>
    <n v="6317"/>
    <s v="CARE"/>
    <s v="CARE"/>
    <s v="Unicef"/>
    <s v="WASH"/>
    <x v="1"/>
    <x v="3"/>
    <s v="# of door"/>
    <m/>
    <n v="1665"/>
    <s v="completed"/>
    <s v="Chittagong"/>
    <s v="Cox's Bazar"/>
    <x v="0"/>
    <s v="Palong Khali"/>
    <s v="Camp 15"/>
    <x v="8"/>
    <d v="2023-03-01T00:00:00"/>
    <x v="0"/>
    <m/>
    <m/>
    <m/>
    <m/>
    <m/>
    <s v="MAHMUD"/>
    <n v="177773726"/>
    <s v="MahmudHossain.Munna@care.org"/>
    <s v="CARE"/>
  </r>
  <r>
    <n v="6318"/>
    <s v="CARE"/>
    <s v="CARE"/>
    <s v="Unicef"/>
    <s v="WASH"/>
    <x v="2"/>
    <x v="10"/>
    <s v="# of HP sessions at community level"/>
    <m/>
    <n v="1001"/>
    <s v="completed"/>
    <s v="Chittagong"/>
    <s v="Cox's Bazar"/>
    <x v="0"/>
    <s v="Palong Khali"/>
    <s v="Camp 15"/>
    <x v="8"/>
    <d v="2023-03-01T00:00:00"/>
    <x v="0"/>
    <m/>
    <m/>
    <m/>
    <m/>
    <m/>
    <s v="MAHMUD"/>
    <n v="177773726"/>
    <s v="MahmudHossain.Munna@care.org"/>
    <s v="CARE"/>
  </r>
  <r>
    <n v="6319"/>
    <s v="CARE"/>
    <s v="CARE"/>
    <s v="Unicef"/>
    <s v="WASH"/>
    <x v="2"/>
    <x v="4"/>
    <s v="# of HP sessions at HH level"/>
    <m/>
    <n v="10888"/>
    <s v="completed"/>
    <s v="Chittagong"/>
    <s v="Cox's Bazar"/>
    <x v="0"/>
    <s v="Palong Khali"/>
    <s v="Camp 15"/>
    <x v="8"/>
    <d v="2023-03-01T00:00:00"/>
    <x v="0"/>
    <m/>
    <m/>
    <m/>
    <m/>
    <m/>
    <s v="MAHMUD"/>
    <n v="177773726"/>
    <s v="MahmudHossain.Munna@care.org"/>
    <s v="CARE"/>
  </r>
  <r>
    <n v="6320"/>
    <s v="CARE"/>
    <s v="CARE"/>
    <s v="Unicef"/>
    <s v="WASH"/>
    <x v="2"/>
    <x v="19"/>
    <s v="# of estimated persons reached by mass-media campaign"/>
    <m/>
    <n v="1"/>
    <s v="completed"/>
    <s v="Chittagong"/>
    <s v="Cox's Bazar"/>
    <x v="0"/>
    <s v="Palong Khali"/>
    <s v="Camp 15"/>
    <x v="8"/>
    <d v="2023-03-01T00:00:00"/>
    <x v="0"/>
    <m/>
    <m/>
    <m/>
    <m/>
    <m/>
    <s v="MAHMUD"/>
    <n v="177773726"/>
    <s v="MahmudHossain.Munna@care.org"/>
    <s v="CARE"/>
  </r>
  <r>
    <n v="6321"/>
    <s v="CARE"/>
    <s v="CARE"/>
    <s v="Unicef"/>
    <s v="WASH"/>
    <x v="3"/>
    <x v="36"/>
    <s v="# of plant"/>
    <m/>
    <n v="5"/>
    <s v="completed"/>
    <s v="Chittagong"/>
    <s v="Cox's Bazar"/>
    <x v="0"/>
    <s v="Palong Khali"/>
    <s v="Camp 15"/>
    <x v="8"/>
    <d v="2023-03-01T00:00:00"/>
    <x v="0"/>
    <m/>
    <m/>
    <m/>
    <m/>
    <m/>
    <s v="MAHMUD"/>
    <n v="177773726"/>
    <s v="MahmudHossain.Munna@care.org"/>
    <s v="CARE"/>
  </r>
  <r>
    <n v="6322"/>
    <s v="CARE"/>
    <s v="CARE"/>
    <s v="Unicef"/>
    <s v="WASH"/>
    <x v="0"/>
    <x v="0"/>
    <s v="# of tube well"/>
    <m/>
    <n v="889"/>
    <s v="completed"/>
    <s v="Chittagong"/>
    <s v="Cox's Bazar"/>
    <x v="0"/>
    <s v="Palong Khali"/>
    <s v="Camp 16"/>
    <x v="8"/>
    <d v="2023-03-01T00:00:00"/>
    <x v="0"/>
    <m/>
    <m/>
    <m/>
    <m/>
    <m/>
    <s v="MAHMUD"/>
    <n v="1777773726"/>
    <s v="MahmudHossain.Munna@care.org"/>
    <s v="CARE"/>
  </r>
  <r>
    <n v="6323"/>
    <s v="CARE"/>
    <s v="CARE"/>
    <s v="Unicef"/>
    <s v="WASH"/>
    <x v="0"/>
    <x v="12"/>
    <s v="# of water network"/>
    <m/>
    <n v="5"/>
    <s v="completed"/>
    <s v="Chittagong"/>
    <s v="Cox's Bazar"/>
    <x v="0"/>
    <s v="Palong Khali"/>
    <s v="Camp 16"/>
    <x v="8"/>
    <d v="2023-03-01T00:00:00"/>
    <x v="0"/>
    <m/>
    <m/>
    <m/>
    <m/>
    <m/>
    <s v="MAHMUD"/>
    <n v="1777773726"/>
    <s v="MahmudHossain.Munna@care.org"/>
    <s v="CARE"/>
  </r>
  <r>
    <n v="6324"/>
    <s v="CARE"/>
    <s v="CARE"/>
    <s v="Unicef"/>
    <s v="WASH"/>
    <x v="1"/>
    <x v="1"/>
    <s v="# of door "/>
    <m/>
    <n v="906"/>
    <s v="completed"/>
    <s v="Chittagong"/>
    <s v="Cox's Bazar"/>
    <x v="0"/>
    <s v="Palong Khali"/>
    <s v="Camp 16"/>
    <x v="8"/>
    <d v="2023-03-01T00:00:00"/>
    <x v="0"/>
    <m/>
    <m/>
    <m/>
    <m/>
    <m/>
    <s v="MAHMUD"/>
    <n v="1777773726"/>
    <s v="MahmudHossain.Munna@care.org"/>
    <s v="CARE"/>
  </r>
  <r>
    <n v="6325"/>
    <s v="CARE"/>
    <s v="CARE"/>
    <s v="Unicef"/>
    <s v="WASH"/>
    <x v="1"/>
    <x v="8"/>
    <s v="# of FSM Site"/>
    <m/>
    <n v="7"/>
    <s v="completed"/>
    <s v="Chittagong"/>
    <s v="Cox's Bazar"/>
    <x v="0"/>
    <s v="Palong Khali"/>
    <s v="Camp 16"/>
    <x v="8"/>
    <d v="2023-03-01T00:00:00"/>
    <x v="0"/>
    <m/>
    <m/>
    <m/>
    <m/>
    <m/>
    <s v="MAHMUD"/>
    <n v="1777773726"/>
    <s v="MahmudHossain.Munna@care.org"/>
    <s v="CARE"/>
  </r>
  <r>
    <n v="6326"/>
    <s v="CARE"/>
    <s v="CARE"/>
    <s v="Unicef"/>
    <s v="WASH"/>
    <x v="1"/>
    <x v="9"/>
    <s v="# of door"/>
    <m/>
    <n v="1344"/>
    <s v="completed"/>
    <s v="Chittagong"/>
    <s v="Cox's Bazar"/>
    <x v="0"/>
    <s v="Palong Khali"/>
    <s v="Camp 16"/>
    <x v="8"/>
    <d v="2023-03-01T00:00:00"/>
    <x v="0"/>
    <m/>
    <m/>
    <m/>
    <m/>
    <m/>
    <s v="MAHMUD"/>
    <n v="1777773726"/>
    <s v="MahmudHossain.Munna@care.org"/>
    <s v="CARE"/>
  </r>
  <r>
    <n v="6327"/>
    <s v="CARE"/>
    <s v="CARE"/>
    <s v="Unicef"/>
    <s v="WASH"/>
    <x v="2"/>
    <x v="10"/>
    <s v="# of HP sessions at community level"/>
    <m/>
    <n v="319"/>
    <s v="completed"/>
    <s v="Chittagong"/>
    <s v="Cox's Bazar"/>
    <x v="0"/>
    <s v="Palong Khali"/>
    <s v="Camp 16"/>
    <x v="8"/>
    <d v="2023-03-01T00:00:00"/>
    <x v="0"/>
    <m/>
    <m/>
    <m/>
    <m/>
    <m/>
    <s v="MAHMUD"/>
    <n v="1777773726"/>
    <s v="MahmudHossain.Munna@care.org"/>
    <s v="CARE"/>
  </r>
  <r>
    <n v="6328"/>
    <s v="CARE"/>
    <s v="CARE"/>
    <s v="Unicef"/>
    <s v="WASH"/>
    <x v="2"/>
    <x v="19"/>
    <s v="# of estimated persons reached by mass-media campaign"/>
    <m/>
    <n v="1"/>
    <s v="completed"/>
    <s v="Chittagong"/>
    <s v="Cox's Bazar"/>
    <x v="0"/>
    <s v="Palong Khali"/>
    <s v="Camp 16"/>
    <x v="8"/>
    <d v="2023-03-01T00:00:00"/>
    <x v="0"/>
    <m/>
    <m/>
    <m/>
    <m/>
    <m/>
    <s v="MAHMUD"/>
    <n v="1777773726"/>
    <s v="MahmudHossain.Munna@care.org"/>
    <s v="CARE"/>
  </r>
  <r>
    <n v="6329"/>
    <s v="CARE"/>
    <s v="CARE"/>
    <s v="Unicef"/>
    <s v="WASH"/>
    <x v="3"/>
    <x v="36"/>
    <s v="# of plant"/>
    <m/>
    <n v="2"/>
    <s v="completed"/>
    <s v="Chittagong"/>
    <s v="Cox's Bazar"/>
    <x v="0"/>
    <s v="Palong Khali"/>
    <s v="Camp 16"/>
    <x v="8"/>
    <d v="2023-03-01T00:00:00"/>
    <x v="0"/>
    <m/>
    <m/>
    <m/>
    <m/>
    <m/>
    <s v="MAHMUD"/>
    <n v="1777773726"/>
    <s v="MahmudHossain.Munna@care.org"/>
    <s v="CARE"/>
  </r>
  <r>
    <n v="6330"/>
    <s v="CARITAS"/>
    <s v="CARITAS"/>
    <s v="Caritas Spain"/>
    <s v="WASH"/>
    <x v="0"/>
    <x v="0"/>
    <s v="# of tube well"/>
    <m/>
    <n v="28"/>
    <s v="completed"/>
    <s v="Chittagong"/>
    <s v="Cox's Bazar"/>
    <x v="0"/>
    <s v="Palong Khali"/>
    <s v="Camp 04"/>
    <x v="8"/>
    <d v="2023-06-01T00:00:00"/>
    <x v="0"/>
    <m/>
    <m/>
    <m/>
    <m/>
    <m/>
    <s v="Pius Nanuar"/>
    <n v="1722524747"/>
    <s v="pius_nanuar.sro@caritasbd.org"/>
    <s v="CARITAS"/>
  </r>
  <r>
    <n v="6331"/>
    <s v="CARITAS"/>
    <s v="CARITAS"/>
    <s v="Caritas Spain"/>
    <s v="WASH"/>
    <x v="1"/>
    <x v="3"/>
    <s v="# of door"/>
    <m/>
    <n v="64"/>
    <s v="completed"/>
    <s v="Chittagong"/>
    <s v="Cox's Bazar"/>
    <x v="0"/>
    <s v="Palong Khali"/>
    <s v="Camp 04"/>
    <x v="8"/>
    <d v="2023-06-01T00:00:00"/>
    <x v="0"/>
    <m/>
    <m/>
    <m/>
    <m/>
    <m/>
    <s v="Pius Nanuar"/>
    <n v="1722524747"/>
    <s v="pius_nanuar.sro@caritasbd.org"/>
    <s v="CARITAS"/>
  </r>
  <r>
    <n v="6332"/>
    <s v="CARITAS"/>
    <s v="CARITAS"/>
    <s v="Caritas Spain"/>
    <s v="WASH"/>
    <x v="2"/>
    <x v="7"/>
    <s v="N/A"/>
    <m/>
    <n v="150"/>
    <s v="completed"/>
    <s v="Chittagong"/>
    <s v="Cox's Bazar"/>
    <x v="0"/>
    <s v="Palong Khali"/>
    <s v="Camp 04"/>
    <x v="8"/>
    <d v="2023-06-01T00:00:00"/>
    <x v="0"/>
    <m/>
    <m/>
    <m/>
    <m/>
    <s v="Disinfection Activity"/>
    <s v="Pius Nanuar"/>
    <n v="1722524747"/>
    <s v="pius_nanuar.sro@caritasbd.org"/>
    <s v="CARITAS"/>
  </r>
  <r>
    <n v="6333"/>
    <s v="UNICEF"/>
    <s v="WVI"/>
    <s v="UNICEF"/>
    <s v="WASH"/>
    <x v="0"/>
    <x v="0"/>
    <s v="# of tube well"/>
    <m/>
    <n v="246"/>
    <s v="completed"/>
    <s v="Chittagong"/>
    <s v="Cox's Bazar"/>
    <x v="0"/>
    <s v="Palong Khali"/>
    <s v="Camp 08E"/>
    <x v="8"/>
    <d v="2022-03-01T00:00:00"/>
    <x v="0"/>
    <m/>
    <m/>
    <m/>
    <m/>
    <m/>
    <s v="Ridoy Roy"/>
    <n v="1679210106"/>
    <s v="ridoy_roy@wvi.org"/>
    <s v="UNICEF-WVI"/>
  </r>
  <r>
    <n v="6334"/>
    <s v="UNICEF"/>
    <s v="WVI"/>
    <s v="UNICEF"/>
    <s v="WASH"/>
    <x v="0"/>
    <x v="12"/>
    <s v="# of water network"/>
    <m/>
    <n v="8"/>
    <s v="completed"/>
    <s v="Chittagong"/>
    <s v="Cox's Bazar"/>
    <x v="0"/>
    <s v="Palong Khali"/>
    <s v="Camp 08E"/>
    <x v="8"/>
    <d v="2022-03-01T00:00:00"/>
    <x v="0"/>
    <m/>
    <m/>
    <m/>
    <m/>
    <m/>
    <s v="Ridoy Roy"/>
    <n v="1679210106"/>
    <s v="ridoy_roy@wvi.org"/>
    <s v="UNICEF-WVI"/>
  </r>
  <r>
    <n v="6335"/>
    <s v="UNICEF"/>
    <s v="WVI"/>
    <s v="UNICEF"/>
    <s v="WASH"/>
    <x v="1"/>
    <x v="1"/>
    <s v="# of door "/>
    <m/>
    <n v="89"/>
    <s v="completed"/>
    <s v="Chittagong"/>
    <s v="Cox's Bazar"/>
    <x v="0"/>
    <s v="Palong Khali"/>
    <s v="Camp 08E"/>
    <x v="8"/>
    <d v="2022-03-01T00:00:00"/>
    <x v="0"/>
    <m/>
    <m/>
    <m/>
    <m/>
    <m/>
    <s v="Ridoy Roy"/>
    <n v="1679210106"/>
    <s v="ridoy_roy@wvi.org"/>
    <s v="UNICEF-WVI"/>
  </r>
  <r>
    <n v="6336"/>
    <s v="UNICEF"/>
    <s v="WVI"/>
    <s v="UNICEF"/>
    <s v="WASH"/>
    <x v="1"/>
    <x v="8"/>
    <s v="# of FSM Site"/>
    <m/>
    <n v="8"/>
    <s v="completed"/>
    <s v="Chittagong"/>
    <s v="Cox's Bazar"/>
    <x v="0"/>
    <s v="Palong Khali"/>
    <s v="Camp 08E"/>
    <x v="8"/>
    <d v="2022-03-01T00:00:00"/>
    <x v="0"/>
    <m/>
    <m/>
    <m/>
    <m/>
    <m/>
    <s v="Ridoy Roy"/>
    <n v="1679210106"/>
    <s v="ridoy_roy@wvi.org"/>
    <s v="UNICEF-WVI"/>
  </r>
  <r>
    <n v="6337"/>
    <s v="UNICEF"/>
    <s v="WVI"/>
    <s v="UNICEF"/>
    <s v="WASH"/>
    <x v="1"/>
    <x v="9"/>
    <s v="# of door"/>
    <m/>
    <n v="195"/>
    <s v="completed"/>
    <s v="Chittagong"/>
    <s v="Cox's Bazar"/>
    <x v="0"/>
    <s v="Palong Khali"/>
    <s v="Camp 08E"/>
    <x v="8"/>
    <d v="2022-03-01T00:00:00"/>
    <x v="0"/>
    <m/>
    <m/>
    <m/>
    <m/>
    <m/>
    <s v="Ridoy Roy"/>
    <n v="1679210106"/>
    <s v="ridoy_roy@wvi.org"/>
    <s v="UNICEF-WVI"/>
  </r>
  <r>
    <n v="6338"/>
    <s v="UNICEF"/>
    <s v="WVI"/>
    <s v="UNICEF"/>
    <s v="WASH"/>
    <x v="1"/>
    <x v="3"/>
    <s v="# of door"/>
    <m/>
    <n v="656"/>
    <s v="completed"/>
    <s v="Chittagong"/>
    <s v="Cox's Bazar"/>
    <x v="0"/>
    <s v="Palong Khali"/>
    <s v="Camp 08E"/>
    <x v="8"/>
    <d v="2022-03-01T00:00:00"/>
    <x v="0"/>
    <m/>
    <m/>
    <m/>
    <m/>
    <m/>
    <s v="Ridoy Roy"/>
    <n v="1679210106"/>
    <s v="ridoy_roy@wvi.org"/>
    <s v="UNICEF-WVI"/>
  </r>
  <r>
    <n v="6339"/>
    <s v="UNICEF"/>
    <s v="WVI"/>
    <s v="UNICEF"/>
    <s v="WASH"/>
    <x v="2"/>
    <x v="10"/>
    <s v="# of HP sessions at community level"/>
    <m/>
    <n v="1981"/>
    <s v="completed"/>
    <s v="Chittagong"/>
    <s v="Cox's Bazar"/>
    <x v="0"/>
    <s v="Palong Khali"/>
    <s v="Camp 08E"/>
    <x v="8"/>
    <d v="2022-03-01T00:00:00"/>
    <x v="0"/>
    <m/>
    <m/>
    <m/>
    <m/>
    <m/>
    <s v="Ridoy Roy"/>
    <n v="1679210106"/>
    <s v="ridoy_roy@wvi.org"/>
    <s v="UNICEF-WVI"/>
  </r>
  <r>
    <n v="6340"/>
    <s v="UNICEF"/>
    <s v="WVI"/>
    <s v="UNICEF"/>
    <s v="WASH"/>
    <x v="2"/>
    <x v="4"/>
    <s v="# of HP sessions at HH level"/>
    <m/>
    <n v="842"/>
    <s v="completed"/>
    <s v="Chittagong"/>
    <s v="Cox's Bazar"/>
    <x v="0"/>
    <s v="Palong Khali"/>
    <s v="Camp 08E"/>
    <x v="8"/>
    <d v="2022-03-01T00:00:00"/>
    <x v="0"/>
    <m/>
    <m/>
    <m/>
    <m/>
    <m/>
    <s v="Ridoy Roy"/>
    <n v="1679210106"/>
    <s v="ridoy_roy@wvi.org"/>
    <s v="UNICEF-WVI"/>
  </r>
  <r>
    <n v="6341"/>
    <s v="UNICEF"/>
    <s v="WVI"/>
    <s v="UNICEF"/>
    <s v="WASH"/>
    <x v="2"/>
    <x v="38"/>
    <s v="# of HP sessions at institution level"/>
    <m/>
    <n v="60"/>
    <s v="completed"/>
    <s v="Chittagong"/>
    <s v="Cox's Bazar"/>
    <x v="0"/>
    <s v="Palong Khali"/>
    <s v="Camp 08E"/>
    <x v="8"/>
    <d v="2022-03-01T00:00:00"/>
    <x v="0"/>
    <m/>
    <m/>
    <m/>
    <m/>
    <m/>
    <s v="Ridoy Roy"/>
    <n v="1679210106"/>
    <s v="ridoy_roy@wvi.org"/>
    <s v="UNICEF-WVI"/>
  </r>
  <r>
    <n v="6342"/>
    <s v="UNICEF"/>
    <s v="WVI"/>
    <s v="UNICEF"/>
    <s v="WASH"/>
    <x v="3"/>
    <x v="36"/>
    <s v="# of plant"/>
    <m/>
    <n v="4"/>
    <s v="completed"/>
    <s v="Chittagong"/>
    <s v="Cox's Bazar"/>
    <x v="0"/>
    <s v="Palong Khali"/>
    <s v="Camp 08E"/>
    <x v="8"/>
    <d v="2022-03-01T00:00:00"/>
    <x v="0"/>
    <m/>
    <m/>
    <m/>
    <m/>
    <m/>
    <s v="Ridoy Roy"/>
    <n v="1679210106"/>
    <s v="ridoy_roy@wvi.org"/>
    <s v="UNICEF-WVI"/>
  </r>
  <r>
    <n v="6343"/>
    <s v="WVI"/>
    <s v="WVI"/>
    <s v="DFAT"/>
    <s v="WASH"/>
    <x v="0"/>
    <x v="0"/>
    <s v="# of tube well"/>
    <m/>
    <n v="119"/>
    <s v="completed"/>
    <s v="Chittagong"/>
    <s v="Cox's Bazar"/>
    <x v="0"/>
    <s v="Palong Khali"/>
    <s v="Camp 10"/>
    <x v="8"/>
    <d v="2022-12-01T00:00:00"/>
    <x v="0"/>
    <m/>
    <m/>
    <m/>
    <m/>
    <m/>
    <s v="Ridoy Roy"/>
    <n v="16792101016"/>
    <s v="ridoy_roy@wvi.org"/>
    <s v="WVI"/>
  </r>
  <r>
    <n v="6344"/>
    <s v="WVI"/>
    <s v="WVI"/>
    <s v="DFAT"/>
    <s v="WASH"/>
    <x v="0"/>
    <x v="26"/>
    <s v="# of tube well"/>
    <m/>
    <n v="2"/>
    <s v="completed"/>
    <s v="Chittagong"/>
    <s v="Cox's Bazar"/>
    <x v="0"/>
    <s v="Palong Khali"/>
    <s v="Camp 10"/>
    <x v="8"/>
    <d v="2022-12-01T00:00:00"/>
    <x v="0"/>
    <m/>
    <m/>
    <m/>
    <m/>
    <m/>
    <s v="Ridoy Roy"/>
    <n v="16792101016"/>
    <s v="ridoy_roy@wvi.org"/>
    <s v="WVI"/>
  </r>
  <r>
    <n v="6345"/>
    <s v="WVI"/>
    <s v="WVI"/>
    <s v="DFAT"/>
    <s v="WASH"/>
    <x v="0"/>
    <x v="12"/>
    <s v="# of water network"/>
    <m/>
    <n v="1"/>
    <s v="completed"/>
    <s v="Chittagong"/>
    <s v="Cox's Bazar"/>
    <x v="0"/>
    <s v="Palong Khali"/>
    <s v="Camp 10"/>
    <x v="8"/>
    <d v="2022-12-01T00:00:00"/>
    <x v="0"/>
    <m/>
    <m/>
    <m/>
    <m/>
    <m/>
    <s v="Ridoy Roy"/>
    <n v="16792101016"/>
    <s v="ridoy_roy@wvi.org"/>
    <s v="WVI"/>
  </r>
  <r>
    <n v="6346"/>
    <s v="WVI"/>
    <s v="WVI"/>
    <s v="DFAT"/>
    <s v="WASH"/>
    <x v="1"/>
    <x v="23"/>
    <s v="# of door "/>
    <m/>
    <n v="2"/>
    <s v="completed"/>
    <s v="Chittagong"/>
    <s v="Cox's Bazar"/>
    <x v="0"/>
    <s v="Palong Khali"/>
    <s v="Camp 10"/>
    <x v="8"/>
    <d v="2022-12-01T00:00:00"/>
    <x v="0"/>
    <m/>
    <m/>
    <m/>
    <m/>
    <m/>
    <s v="Ridoy Roy"/>
    <n v="16792101016"/>
    <s v="ridoy_roy@wvi.org"/>
    <s v="WVI"/>
  </r>
  <r>
    <n v="6347"/>
    <s v="WVI"/>
    <s v="WVI"/>
    <s v="DFAT"/>
    <s v="WASH"/>
    <x v="1"/>
    <x v="1"/>
    <s v="# of door "/>
    <m/>
    <n v="6"/>
    <s v="completed"/>
    <s v="Chittagong"/>
    <s v="Cox's Bazar"/>
    <x v="0"/>
    <s v="Palong Khali"/>
    <s v="Camp 10"/>
    <x v="8"/>
    <d v="2022-12-01T00:00:00"/>
    <x v="0"/>
    <m/>
    <m/>
    <m/>
    <m/>
    <m/>
    <s v="Ridoy Roy"/>
    <n v="16792101016"/>
    <s v="ridoy_roy@wvi.org"/>
    <s v="WVI"/>
  </r>
  <r>
    <n v="6348"/>
    <s v="WVI"/>
    <s v="WVI"/>
    <s v="DFAT"/>
    <s v="WASH"/>
    <x v="1"/>
    <x v="8"/>
    <s v="# of FSM Site"/>
    <m/>
    <n v="3"/>
    <s v="completed"/>
    <s v="Chittagong"/>
    <s v="Cox's Bazar"/>
    <x v="0"/>
    <s v="Palong Khali"/>
    <s v="Camp 10"/>
    <x v="8"/>
    <d v="2022-12-01T00:00:00"/>
    <x v="0"/>
    <m/>
    <m/>
    <m/>
    <m/>
    <m/>
    <s v="Ridoy Roy"/>
    <n v="16792101016"/>
    <s v="ridoy_roy@wvi.org"/>
    <s v="WVI"/>
  </r>
  <r>
    <n v="6349"/>
    <s v="WVI"/>
    <s v="WVI"/>
    <s v="DFAT"/>
    <s v="WASH"/>
    <x v="1"/>
    <x v="9"/>
    <s v="# of door"/>
    <m/>
    <n v="170"/>
    <s v="completed"/>
    <s v="Chittagong"/>
    <s v="Cox's Bazar"/>
    <x v="0"/>
    <s v="Palong Khali"/>
    <s v="Camp 10"/>
    <x v="8"/>
    <d v="2022-12-01T00:00:00"/>
    <x v="0"/>
    <m/>
    <m/>
    <m/>
    <m/>
    <m/>
    <s v="Ridoy Roy"/>
    <n v="16792101016"/>
    <s v="ridoy_roy@wvi.org"/>
    <s v="WVI"/>
  </r>
  <r>
    <n v="6350"/>
    <s v="WVI"/>
    <s v="WVI"/>
    <s v="DFAT"/>
    <s v="WASH"/>
    <x v="1"/>
    <x v="3"/>
    <s v="# of door"/>
    <m/>
    <n v="383"/>
    <s v="completed"/>
    <s v="Chittagong"/>
    <s v="Cox's Bazar"/>
    <x v="0"/>
    <s v="Palong Khali"/>
    <s v="Camp 10"/>
    <x v="8"/>
    <d v="2022-12-01T00:00:00"/>
    <x v="0"/>
    <m/>
    <m/>
    <m/>
    <m/>
    <m/>
    <s v="Ridoy Roy"/>
    <n v="16792101016"/>
    <s v="ridoy_roy@wvi.org"/>
    <s v="WVI"/>
  </r>
  <r>
    <n v="6351"/>
    <s v="WVI"/>
    <s v="WVI"/>
    <s v="DFAT"/>
    <s v="WASH"/>
    <x v="2"/>
    <x v="10"/>
    <s v="# of HP sessions at community level"/>
    <m/>
    <n v="185"/>
    <s v="completed"/>
    <s v="Chittagong"/>
    <s v="Cox's Bazar"/>
    <x v="0"/>
    <s v="Palong Khali"/>
    <s v="Camp 10"/>
    <x v="8"/>
    <d v="2022-12-01T00:00:00"/>
    <x v="0"/>
    <m/>
    <m/>
    <m/>
    <m/>
    <m/>
    <s v="Ridoy Roy"/>
    <n v="16792101016"/>
    <s v="ridoy_roy@wvi.org"/>
    <s v="WVI"/>
  </r>
  <r>
    <n v="6352"/>
    <s v="WVI"/>
    <s v="WVI"/>
    <s v="DFAT"/>
    <s v="WASH"/>
    <x v="2"/>
    <x v="4"/>
    <s v="# of HP sessions at HH level"/>
    <m/>
    <n v="802"/>
    <s v="completed"/>
    <s v="Chittagong"/>
    <s v="Cox's Bazar"/>
    <x v="0"/>
    <s v="Palong Khali"/>
    <s v="Camp 10"/>
    <x v="8"/>
    <d v="2022-12-01T00:00:00"/>
    <x v="0"/>
    <m/>
    <m/>
    <m/>
    <m/>
    <m/>
    <s v="Ridoy Roy"/>
    <n v="16792101016"/>
    <s v="ridoy_roy@wvi.org"/>
    <s v="WVI"/>
  </r>
  <r>
    <n v="6353"/>
    <s v="WVI"/>
    <s v="WVI"/>
    <s v="DFAT"/>
    <s v="WASH"/>
    <x v="2"/>
    <x v="38"/>
    <s v="# of HP sessions at institution level"/>
    <m/>
    <n v="9"/>
    <s v="completed"/>
    <s v="Chittagong"/>
    <s v="Cox's Bazar"/>
    <x v="0"/>
    <s v="Palong Khali"/>
    <s v="Camp 10"/>
    <x v="8"/>
    <d v="2022-12-01T00:00:00"/>
    <x v="0"/>
    <m/>
    <m/>
    <m/>
    <m/>
    <m/>
    <s v="Ridoy Roy"/>
    <n v="16792101016"/>
    <s v="ridoy_roy@wvi.org"/>
    <s v="WVI"/>
  </r>
  <r>
    <n v="6354"/>
    <s v="WVI"/>
    <s v="WVI"/>
    <s v="DFAT"/>
    <s v="WASH"/>
    <x v="0"/>
    <x v="0"/>
    <s v="# of tube well"/>
    <m/>
    <n v="71"/>
    <s v="completed"/>
    <s v="Chittagong"/>
    <s v="Cox's Bazar"/>
    <x v="0"/>
    <s v="Palong Khali"/>
    <s v="Camp 13"/>
    <x v="8"/>
    <d v="2022-12-01T00:00:00"/>
    <x v="0"/>
    <m/>
    <m/>
    <m/>
    <m/>
    <m/>
    <s v="Ridoy Roy"/>
    <n v="1679210106"/>
    <s v="ridoy_roy@wvi.org"/>
    <s v="WVI"/>
  </r>
  <r>
    <n v="6355"/>
    <s v="WVI"/>
    <s v="WVI"/>
    <s v="DFAT"/>
    <s v="WASH"/>
    <x v="1"/>
    <x v="1"/>
    <s v="# of door "/>
    <m/>
    <n v="10"/>
    <s v="completed"/>
    <s v="Chittagong"/>
    <s v="Cox's Bazar"/>
    <x v="0"/>
    <s v="Palong Khali"/>
    <s v="Camp 13"/>
    <x v="8"/>
    <d v="2022-12-01T00:00:00"/>
    <x v="0"/>
    <m/>
    <m/>
    <m/>
    <m/>
    <m/>
    <s v="Ridoy Roy"/>
    <n v="1679210106"/>
    <s v="ridoy_roy@wvi.org"/>
    <s v="WVI"/>
  </r>
  <r>
    <n v="6356"/>
    <s v="WVI"/>
    <s v="WVI"/>
    <s v="DFAT"/>
    <s v="WASH"/>
    <x v="1"/>
    <x v="8"/>
    <s v="# of FSM Site"/>
    <m/>
    <n v="4"/>
    <s v="completed"/>
    <s v="Chittagong"/>
    <s v="Cox's Bazar"/>
    <x v="0"/>
    <s v="Palong Khali"/>
    <s v="Camp 13"/>
    <x v="8"/>
    <d v="2022-12-01T00:00:00"/>
    <x v="0"/>
    <m/>
    <m/>
    <m/>
    <m/>
    <m/>
    <s v="Ridoy Roy"/>
    <n v="1679210106"/>
    <s v="ridoy_roy@wvi.org"/>
    <s v="WVI"/>
  </r>
  <r>
    <n v="6357"/>
    <s v="WVI"/>
    <s v="WVI"/>
    <s v="DFAT"/>
    <s v="WASH"/>
    <x v="1"/>
    <x v="2"/>
    <s v="# of FSM Site"/>
    <m/>
    <n v="2"/>
    <s v="completed"/>
    <s v="Chittagong"/>
    <s v="Cox's Bazar"/>
    <x v="0"/>
    <s v="Palong Khali"/>
    <s v="Camp 13"/>
    <x v="8"/>
    <d v="2022-12-01T00:00:00"/>
    <x v="0"/>
    <m/>
    <m/>
    <m/>
    <m/>
    <m/>
    <s v="Ridoy Roy"/>
    <n v="1679210106"/>
    <s v="ridoy_roy@wvi.org"/>
    <s v="WVI"/>
  </r>
  <r>
    <n v="6358"/>
    <s v="WVI"/>
    <s v="WVI"/>
    <s v="DFAT"/>
    <s v="WASH"/>
    <x v="1"/>
    <x v="9"/>
    <s v="# of door"/>
    <m/>
    <n v="37"/>
    <s v="completed"/>
    <s v="Chittagong"/>
    <s v="Cox's Bazar"/>
    <x v="0"/>
    <s v="Palong Khali"/>
    <s v="Camp 13"/>
    <x v="8"/>
    <d v="2022-12-01T00:00:00"/>
    <x v="0"/>
    <m/>
    <m/>
    <m/>
    <m/>
    <m/>
    <s v="Ridoy Roy"/>
    <n v="1679210106"/>
    <s v="ridoy_roy@wvi.org"/>
    <s v="WVI"/>
  </r>
  <r>
    <n v="6359"/>
    <s v="WVI"/>
    <s v="WVI"/>
    <s v="DFAT"/>
    <s v="WASH"/>
    <x v="1"/>
    <x v="3"/>
    <s v="# of door"/>
    <m/>
    <n v="76"/>
    <s v="completed"/>
    <s v="Chittagong"/>
    <s v="Cox's Bazar"/>
    <x v="0"/>
    <s v="Palong Khali"/>
    <s v="Camp 13"/>
    <x v="8"/>
    <d v="2022-12-01T00:00:00"/>
    <x v="0"/>
    <m/>
    <m/>
    <m/>
    <m/>
    <m/>
    <s v="Ridoy Roy"/>
    <n v="1679210106"/>
    <s v="ridoy_roy@wvi.org"/>
    <s v="WVI"/>
  </r>
  <r>
    <n v="6360"/>
    <s v="WVI"/>
    <s v="WVI"/>
    <s v="DFAT"/>
    <s v="WASH"/>
    <x v="2"/>
    <x v="10"/>
    <s v="# of HP sessions at community level"/>
    <m/>
    <n v="240"/>
    <s v="completed"/>
    <s v="Chittagong"/>
    <s v="Cox's Bazar"/>
    <x v="0"/>
    <s v="Palong Khali"/>
    <s v="Camp 13"/>
    <x v="8"/>
    <d v="2022-12-01T00:00:00"/>
    <x v="0"/>
    <m/>
    <m/>
    <m/>
    <m/>
    <m/>
    <s v="Ridoy Roy"/>
    <n v="1679210106"/>
    <s v="ridoy_roy@wvi.org"/>
    <s v="WVI"/>
  </r>
  <r>
    <n v="6361"/>
    <s v="WVI"/>
    <s v="WVI"/>
    <s v="DFAT"/>
    <s v="WASH"/>
    <x v="2"/>
    <x v="4"/>
    <s v="# of HP sessions at HH level"/>
    <m/>
    <n v="2034"/>
    <s v="completed"/>
    <s v="Chittagong"/>
    <s v="Cox's Bazar"/>
    <x v="0"/>
    <s v="Palong Khali"/>
    <s v="Camp 13"/>
    <x v="8"/>
    <d v="2022-12-01T00:00:00"/>
    <x v="0"/>
    <m/>
    <m/>
    <m/>
    <m/>
    <m/>
    <s v="Ridoy Roy"/>
    <n v="1679210106"/>
    <s v="ridoy_roy@wvi.org"/>
    <s v="WVI"/>
  </r>
  <r>
    <n v="6362"/>
    <s v="WVI"/>
    <s v="WVI"/>
    <s v="DFAT"/>
    <s v="WASH"/>
    <x v="3"/>
    <x v="36"/>
    <s v="# of plant"/>
    <m/>
    <n v="1"/>
    <s v="completed"/>
    <s v="Chittagong"/>
    <s v="Cox's Bazar"/>
    <x v="0"/>
    <s v="Palong Khali"/>
    <s v="Camp 13"/>
    <x v="8"/>
    <d v="2022-12-01T00:00:00"/>
    <x v="0"/>
    <m/>
    <m/>
    <m/>
    <m/>
    <m/>
    <s v="Ridoy Roy"/>
    <n v="1679210106"/>
    <s v="ridoy_roy@wvi.org"/>
    <s v="WVI"/>
  </r>
  <r>
    <n v="6363"/>
    <s v="Swedish RC"/>
    <s v="BDRCS"/>
    <s v="SRC"/>
    <s v="WASH"/>
    <x v="0"/>
    <x v="0"/>
    <s v="# of tube well"/>
    <m/>
    <n v="40"/>
    <s v="completed"/>
    <s v="Chittagong"/>
    <s v="Cox's Bazar"/>
    <x v="0"/>
    <s v="Palong Khali"/>
    <s v="Camp 18"/>
    <x v="8"/>
    <d v="2022-12-01T00:00:00"/>
    <x v="0"/>
    <m/>
    <m/>
    <m/>
    <m/>
    <m/>
    <s v="Md Khairul Bashar"/>
    <n v="1628407101"/>
    <s v="khairul.bashar@bdrcs.org"/>
    <s v="Swedish RC-BDRCS"/>
  </r>
  <r>
    <n v="6364"/>
    <s v="Swedish RC"/>
    <s v="BDRCS"/>
    <s v="SRC"/>
    <s v="WASH"/>
    <x v="1"/>
    <x v="1"/>
    <s v="# of door "/>
    <m/>
    <n v="25"/>
    <s v="completed"/>
    <s v="Chittagong"/>
    <s v="Cox's Bazar"/>
    <x v="0"/>
    <s v="Palong Khali"/>
    <s v="Camp 18"/>
    <x v="8"/>
    <d v="2022-12-01T00:00:00"/>
    <x v="0"/>
    <m/>
    <m/>
    <m/>
    <m/>
    <m/>
    <s v="Md Khairul Bashar"/>
    <n v="1628407101"/>
    <s v="khairul.bashar@bdrcs.org"/>
    <s v="Swedish RC-BDRCS"/>
  </r>
  <r>
    <n v="6365"/>
    <s v="Swedish RC"/>
    <s v="BDRCS"/>
    <s v="SRC"/>
    <s v="WASH"/>
    <x v="1"/>
    <x v="9"/>
    <s v="# of door"/>
    <m/>
    <n v="48"/>
    <s v="completed"/>
    <s v="Chittagong"/>
    <s v="Cox's Bazar"/>
    <x v="0"/>
    <s v="Palong Khali"/>
    <s v="Camp 18"/>
    <x v="8"/>
    <d v="2022-12-01T00:00:00"/>
    <x v="0"/>
    <m/>
    <m/>
    <m/>
    <m/>
    <m/>
    <s v="Md Khairul Bashar"/>
    <n v="1628407101"/>
    <s v="khairul.bashar@bdrcs.org"/>
    <s v="Swedish RC-BDRCS"/>
  </r>
  <r>
    <n v="6366"/>
    <s v="Swedish RC"/>
    <s v="BDRCS"/>
    <s v="SRC"/>
    <s v="WASH"/>
    <x v="1"/>
    <x v="3"/>
    <s v="# of door"/>
    <m/>
    <n v="226"/>
    <s v="completed"/>
    <s v="Chittagong"/>
    <s v="Cox's Bazar"/>
    <x v="0"/>
    <s v="Palong Khali"/>
    <s v="Camp 18"/>
    <x v="8"/>
    <d v="2022-12-01T00:00:00"/>
    <x v="0"/>
    <m/>
    <m/>
    <m/>
    <m/>
    <m/>
    <s v="Md Khairul Bashar"/>
    <n v="1628407101"/>
    <s v="khairul.bashar@bdrcs.org"/>
    <s v="Swedish RC-BDRCS"/>
  </r>
  <r>
    <n v="6367"/>
    <s v="Swedish RC"/>
    <s v="BDRCS"/>
    <s v="SRC"/>
    <s v="WASH"/>
    <x v="2"/>
    <x v="10"/>
    <s v="# of HP sessions at community level"/>
    <m/>
    <n v="198"/>
    <s v="completed"/>
    <s v="Chittagong"/>
    <s v="Cox's Bazar"/>
    <x v="0"/>
    <s v="Palong Khali"/>
    <s v="Camp 18"/>
    <x v="8"/>
    <d v="2022-12-01T00:00:00"/>
    <x v="0"/>
    <m/>
    <m/>
    <m/>
    <m/>
    <m/>
    <s v="Md Khairul Bashar"/>
    <n v="1628407101"/>
    <s v="khairul.bashar@bdrcs.org"/>
    <s v="Swedish RC-BDRCS"/>
  </r>
  <r>
    <n v="6368"/>
    <s v="Swedish RC"/>
    <s v="BDRCS"/>
    <s v="SRC"/>
    <s v="WASH"/>
    <x v="2"/>
    <x v="4"/>
    <s v="# of HP sessions at HH level"/>
    <m/>
    <n v="7189"/>
    <s v="completed"/>
    <s v="Chittagong"/>
    <s v="Cox's Bazar"/>
    <x v="0"/>
    <s v="Palong Khali"/>
    <s v="Camp 18"/>
    <x v="8"/>
    <d v="2022-12-01T00:00:00"/>
    <x v="0"/>
    <m/>
    <m/>
    <m/>
    <m/>
    <m/>
    <s v="Md Khairul Bashar"/>
    <n v="1628407101"/>
    <s v="khairul.bashar@bdrcs.org"/>
    <s v="Swedish RC-BDRCS"/>
  </r>
  <r>
    <n v="6369"/>
    <s v="Turkish RC"/>
    <s v="BDRCS"/>
    <s v="TRC"/>
    <s v="WASH"/>
    <x v="0"/>
    <x v="0"/>
    <s v="# of tube well"/>
    <m/>
    <n v="10"/>
    <s v="completed"/>
    <s v="Chittagong"/>
    <s v="Cox's Bazar"/>
    <x v="0"/>
    <s v="Palong Khali"/>
    <s v="Camp 17"/>
    <x v="8"/>
    <d v="2022-12-01T00:00:00"/>
    <x v="0"/>
    <m/>
    <m/>
    <m/>
    <m/>
    <m/>
    <s v="Md Khairul Bashar"/>
    <n v="1628407101"/>
    <s v="khairul.bashar@bdrcs.org"/>
    <s v="Turkish RC-BDRCS"/>
  </r>
  <r>
    <n v="6370"/>
    <s v="Turkish RC"/>
    <s v="BDRCS"/>
    <s v="TRC"/>
    <s v="WASH"/>
    <x v="1"/>
    <x v="15"/>
    <s v="# of door "/>
    <m/>
    <n v="5"/>
    <s v="completed"/>
    <s v="Chittagong"/>
    <s v="Cox's Bazar"/>
    <x v="0"/>
    <s v="Palong Khali"/>
    <s v="Camp 17"/>
    <x v="8"/>
    <d v="2022-12-01T00:00:00"/>
    <x v="0"/>
    <m/>
    <m/>
    <m/>
    <m/>
    <m/>
    <s v="Md Khairul Bashar"/>
    <n v="1628407101"/>
    <s v="khairul.bashar@bdrcs.org"/>
    <s v="Turkish RC-BDRCS"/>
  </r>
  <r>
    <n v="6371"/>
    <s v="Turkish RC"/>
    <s v="BDRCS"/>
    <s v="TRC"/>
    <s v="WASH"/>
    <x v="1"/>
    <x v="1"/>
    <s v="# of door "/>
    <m/>
    <n v="5"/>
    <s v="completed"/>
    <s v="Chittagong"/>
    <s v="Cox's Bazar"/>
    <x v="0"/>
    <s v="Palong Khali"/>
    <s v="Camp 17"/>
    <x v="8"/>
    <d v="2022-12-01T00:00:00"/>
    <x v="0"/>
    <m/>
    <m/>
    <m/>
    <m/>
    <m/>
    <s v="Md Khairul Bashar"/>
    <n v="1628407101"/>
    <s v="khairul.bashar@bdrcs.org"/>
    <s v="Turkish RC-BDRCS"/>
  </r>
  <r>
    <n v="6372"/>
    <s v="Turkish RC"/>
    <s v="BDRCS"/>
    <s v="TRC"/>
    <s v="WASH"/>
    <x v="1"/>
    <x v="17"/>
    <s v="# of door"/>
    <m/>
    <n v="2"/>
    <s v="completed"/>
    <s v="Chittagong"/>
    <s v="Cox's Bazar"/>
    <x v="0"/>
    <s v="Palong Khali"/>
    <s v="Camp 17"/>
    <x v="8"/>
    <d v="2022-12-01T00:00:00"/>
    <x v="0"/>
    <m/>
    <m/>
    <m/>
    <m/>
    <m/>
    <s v="Md Khairul Bashar"/>
    <n v="1628407101"/>
    <s v="khairul.bashar@bdrcs.org"/>
    <s v="Turkish RC-BDRCS"/>
  </r>
  <r>
    <n v="6373"/>
    <s v="Turkish RC"/>
    <s v="BDRCS"/>
    <s v="TRC"/>
    <s v="WASH"/>
    <x v="1"/>
    <x v="9"/>
    <s v="# of door"/>
    <m/>
    <n v="5"/>
    <s v="completed"/>
    <s v="Chittagong"/>
    <s v="Cox's Bazar"/>
    <x v="0"/>
    <s v="Palong Khali"/>
    <s v="Camp 17"/>
    <x v="8"/>
    <d v="2022-12-01T00:00:00"/>
    <x v="0"/>
    <m/>
    <m/>
    <m/>
    <m/>
    <m/>
    <s v="Md Khairul Bashar"/>
    <n v="1628407101"/>
    <s v="khairul.bashar@bdrcs.org"/>
    <s v="Turkish RC-BDRCS"/>
  </r>
  <r>
    <n v="6374"/>
    <s v="German RC"/>
    <s v="BDRCS"/>
    <s v="GRC"/>
    <s v="WASH"/>
    <x v="0"/>
    <x v="0"/>
    <s v="# of tube well"/>
    <m/>
    <n v="52"/>
    <s v="completed"/>
    <s v="Chittagong"/>
    <s v="Cox's Bazar"/>
    <x v="0"/>
    <s v="Palong Khali"/>
    <s v="Camp 13"/>
    <x v="8"/>
    <d v="2022-12-01T00:00:00"/>
    <x v="0"/>
    <m/>
    <m/>
    <m/>
    <m/>
    <m/>
    <s v="Md Mofijul Islam"/>
    <n v="1628407101"/>
    <s v="mofijul.islam@bdrcs.org"/>
    <s v="German RC-BDRCS"/>
  </r>
  <r>
    <n v="6375"/>
    <s v="German RC"/>
    <s v="BDRCS"/>
    <s v="GRC"/>
    <s v="WASH"/>
    <x v="1"/>
    <x v="1"/>
    <s v="# of door "/>
    <m/>
    <n v="10"/>
    <s v="completed"/>
    <s v="Chittagong"/>
    <s v="Cox's Bazar"/>
    <x v="0"/>
    <s v="Palong Khali"/>
    <s v="Camp 13"/>
    <x v="8"/>
    <d v="2022-12-01T00:00:00"/>
    <x v="0"/>
    <m/>
    <m/>
    <m/>
    <m/>
    <m/>
    <s v="Md Mofijul Islam"/>
    <n v="1628407101"/>
    <s v="mofijul.islam@bdrcs.org"/>
    <s v="German RC-BDRCS"/>
  </r>
  <r>
    <n v="6376"/>
    <s v="German RC"/>
    <s v="BDRCS"/>
    <s v="GRC"/>
    <s v="WASH"/>
    <x v="1"/>
    <x v="17"/>
    <s v="# of door"/>
    <m/>
    <n v="24"/>
    <s v="completed"/>
    <s v="Chittagong"/>
    <s v="Cox's Bazar"/>
    <x v="0"/>
    <s v="Palong Khali"/>
    <s v="Camp 13"/>
    <x v="8"/>
    <d v="2022-12-01T00:00:00"/>
    <x v="0"/>
    <m/>
    <m/>
    <m/>
    <m/>
    <m/>
    <s v="Md Mofijul Islam"/>
    <n v="1628407101"/>
    <s v="mofijul.islam@bdrcs.org"/>
    <s v="German RC-BDRCS"/>
  </r>
  <r>
    <n v="6377"/>
    <s v="German RC"/>
    <s v="BDRCS"/>
    <s v="GRC"/>
    <s v="WASH"/>
    <x v="1"/>
    <x v="3"/>
    <s v="# of door"/>
    <m/>
    <n v="249"/>
    <s v="completed"/>
    <s v="Chittagong"/>
    <s v="Cox's Bazar"/>
    <x v="0"/>
    <s v="Palong Khali"/>
    <s v="Camp 13"/>
    <x v="8"/>
    <d v="2022-12-01T00:00:00"/>
    <x v="0"/>
    <m/>
    <m/>
    <m/>
    <m/>
    <m/>
    <s v="Md Mofijul Islam"/>
    <n v="1628407101"/>
    <s v="mofijul.islam@bdrcs.org"/>
    <s v="German RC-BDRCS"/>
  </r>
  <r>
    <n v="6378"/>
    <s v="German RC"/>
    <s v="BDRCS"/>
    <s v="GRC"/>
    <s v="WASH"/>
    <x v="2"/>
    <x v="10"/>
    <s v="# of HP sessions at community level"/>
    <m/>
    <n v="1297"/>
    <s v="completed"/>
    <s v="Chittagong"/>
    <s v="Cox's Bazar"/>
    <x v="0"/>
    <s v="Palong Khali"/>
    <s v="Camp 13"/>
    <x v="8"/>
    <d v="2022-12-01T00:00:00"/>
    <x v="0"/>
    <m/>
    <m/>
    <m/>
    <m/>
    <m/>
    <s v="Md Mofijul Islam"/>
    <n v="1628407101"/>
    <s v="mofijul.islam@bdrcs.org"/>
    <s v="German RC-BDRCS"/>
  </r>
  <r>
    <n v="6379"/>
    <s v="German RC"/>
    <s v="BDRCS"/>
    <s v="GRC"/>
    <s v="WASH"/>
    <x v="2"/>
    <x v="4"/>
    <s v="# of HP sessions at HH level"/>
    <m/>
    <n v="1470"/>
    <s v="completed"/>
    <s v="Chittagong"/>
    <s v="Cox's Bazar"/>
    <x v="0"/>
    <s v="Palong Khali"/>
    <s v="Camp 13"/>
    <x v="8"/>
    <d v="2022-12-01T00:00:00"/>
    <x v="0"/>
    <m/>
    <m/>
    <m/>
    <m/>
    <m/>
    <s v="Md Mofijul Islam"/>
    <n v="1628407101"/>
    <s v="mofijul.islam@bdrcs.org"/>
    <s v="German RC-BDRCS"/>
  </r>
  <r>
    <n v="6380"/>
    <s v="German RC"/>
    <s v="BDRCS"/>
    <s v="GRC"/>
    <s v="WASH"/>
    <x v="0"/>
    <x v="0"/>
    <s v="# of tube well"/>
    <m/>
    <n v="51"/>
    <s v="completed"/>
    <s v="Chittagong"/>
    <s v="Cox's Bazar"/>
    <x v="0"/>
    <s v="Palong Khali"/>
    <s v="Camp 18"/>
    <x v="8"/>
    <d v="2022-12-01T00:00:00"/>
    <x v="0"/>
    <m/>
    <m/>
    <m/>
    <m/>
    <m/>
    <s v="Md Khairul Bashar"/>
    <n v="1628407101"/>
    <s v="khairul.bashar@bdrcs.org"/>
    <s v="German RC-BDRCS"/>
  </r>
  <r>
    <n v="6381"/>
    <s v="German RC"/>
    <s v="BDRCS"/>
    <s v="GRC"/>
    <s v="WASH"/>
    <x v="1"/>
    <x v="1"/>
    <s v="# of door "/>
    <m/>
    <n v="8"/>
    <s v="completed"/>
    <s v="Chittagong"/>
    <s v="Cox's Bazar"/>
    <x v="0"/>
    <s v="Palong Khali"/>
    <s v="Camp 18"/>
    <x v="8"/>
    <d v="2022-12-01T00:00:00"/>
    <x v="0"/>
    <m/>
    <m/>
    <m/>
    <m/>
    <m/>
    <s v="Md Khairul Bashar"/>
    <n v="1628407101"/>
    <s v="khairul.bashar@bdrcs.org"/>
    <s v="German RC-BDRCS"/>
  </r>
  <r>
    <n v="6382"/>
    <s v="German RC"/>
    <s v="BDRCS"/>
    <s v="GRC"/>
    <s v="WASH"/>
    <x v="1"/>
    <x v="17"/>
    <s v="# of door"/>
    <m/>
    <n v="36"/>
    <s v="completed"/>
    <s v="Chittagong"/>
    <s v="Cox's Bazar"/>
    <x v="0"/>
    <s v="Palong Khali"/>
    <s v="Camp 18"/>
    <x v="8"/>
    <d v="2022-12-01T00:00:00"/>
    <x v="0"/>
    <m/>
    <m/>
    <m/>
    <m/>
    <m/>
    <s v="Md Khairul Bashar"/>
    <n v="1628407101"/>
    <s v="khairul.bashar@bdrcs.org"/>
    <s v="German RC-BDRCS"/>
  </r>
  <r>
    <n v="6383"/>
    <s v="German RC"/>
    <s v="BDRCS"/>
    <s v="GRC"/>
    <s v="WASH"/>
    <x v="1"/>
    <x v="3"/>
    <s v="# of door"/>
    <m/>
    <n v="124"/>
    <s v="completed"/>
    <s v="Chittagong"/>
    <s v="Cox's Bazar"/>
    <x v="0"/>
    <s v="Palong Khali"/>
    <s v="Camp 18"/>
    <x v="8"/>
    <d v="2022-12-01T00:00:00"/>
    <x v="0"/>
    <m/>
    <m/>
    <m/>
    <m/>
    <m/>
    <s v="Md Khairul Bashar"/>
    <n v="1628407101"/>
    <s v="khairul.bashar@bdrcs.org"/>
    <s v="German RC-BDRCS"/>
  </r>
  <r>
    <n v="6384"/>
    <s v="German RC"/>
    <s v="BDRCS"/>
    <s v="GRC"/>
    <s v="WASH"/>
    <x v="2"/>
    <x v="10"/>
    <s v="# of HP sessions at community level"/>
    <m/>
    <n v="854"/>
    <s v="completed"/>
    <s v="Chittagong"/>
    <s v="Cox's Bazar"/>
    <x v="0"/>
    <s v="Palong Khali"/>
    <s v="Camp 18"/>
    <x v="8"/>
    <d v="2022-12-01T00:00:00"/>
    <x v="0"/>
    <m/>
    <m/>
    <m/>
    <m/>
    <m/>
    <s v="Md Khairul Bashar"/>
    <n v="1628407101"/>
    <s v="khairul.bashar@bdrcs.org"/>
    <s v="German RC-BDRCS"/>
  </r>
  <r>
    <n v="6385"/>
    <s v="German RC"/>
    <s v="BDRCS"/>
    <s v="GRC"/>
    <s v="WASH"/>
    <x v="2"/>
    <x v="4"/>
    <s v="# of HP sessions at HH level"/>
    <m/>
    <n v="2951"/>
    <s v="completed"/>
    <s v="Chittagong"/>
    <s v="Cox's Bazar"/>
    <x v="0"/>
    <s v="Palong Khali"/>
    <s v="Camp 18"/>
    <x v="8"/>
    <d v="2022-12-01T00:00:00"/>
    <x v="0"/>
    <m/>
    <m/>
    <m/>
    <m/>
    <m/>
    <s v="Md Khairul Bashar"/>
    <n v="1628407101"/>
    <s v="khairul.bashar@bdrcs.org"/>
    <s v="German RC-BDRCS"/>
  </r>
  <r>
    <n v="6386"/>
    <s v="CA"/>
    <s v="DSK"/>
    <s v="CAID, DFAT"/>
    <s v="WASH"/>
    <x v="1"/>
    <x v="8"/>
    <s v="# of FSM Site"/>
    <m/>
    <n v="1"/>
    <s v="completed"/>
    <s v="Chittagong"/>
    <s v="Cox's Bazar"/>
    <x v="0"/>
    <s v="Palong Khali"/>
    <s v="Camp 14"/>
    <x v="8"/>
    <d v="2022-10-01T00:00:00"/>
    <x v="0"/>
    <m/>
    <m/>
    <m/>
    <m/>
    <m/>
    <s v="Sanjit Hajong"/>
    <n v="1826201879"/>
    <s v="shajong@dskbangladesh.org"/>
    <s v="CA-DSK"/>
  </r>
  <r>
    <n v="6387"/>
    <s v="CA"/>
    <s v="DSK"/>
    <s v="CAID, DFAT"/>
    <s v="WASH"/>
    <x v="1"/>
    <x v="9"/>
    <s v="# of door"/>
    <m/>
    <n v="13"/>
    <s v="completed"/>
    <s v="Chittagong"/>
    <s v="Cox's Bazar"/>
    <x v="0"/>
    <s v="Palong Khali"/>
    <s v="Camp 14"/>
    <x v="8"/>
    <d v="2022-10-01T00:00:00"/>
    <x v="0"/>
    <m/>
    <m/>
    <m/>
    <m/>
    <m/>
    <s v="Sanjit Hajong"/>
    <n v="1826201879"/>
    <s v="shajong@dskbangladesh.org"/>
    <s v="CA-DSK"/>
  </r>
  <r>
    <n v="6388"/>
    <s v="CA"/>
    <s v="DSK"/>
    <s v="CAID, DFAT"/>
    <s v="WASH"/>
    <x v="1"/>
    <x v="7"/>
    <s v="N/A"/>
    <m/>
    <n v="13"/>
    <s v="completed"/>
    <s v="Chittagong"/>
    <s v="Cox's Bazar"/>
    <x v="0"/>
    <s v="Palong Khali"/>
    <s v="Camp 14"/>
    <x v="8"/>
    <d v="2022-10-01T00:00:00"/>
    <x v="0"/>
    <m/>
    <m/>
    <m/>
    <m/>
    <m/>
    <s v="Sanjit Hajong"/>
    <n v="1826201879"/>
    <s v="shajong@dskbangladesh.org"/>
    <s v="CA-DSK"/>
  </r>
  <r>
    <n v="6389"/>
    <s v="CA"/>
    <s v="DSK"/>
    <s v="CAID, DFAT"/>
    <s v="WASH"/>
    <x v="0"/>
    <x v="12"/>
    <s v="# of water network"/>
    <m/>
    <n v="4"/>
    <s v="completed"/>
    <s v="Chittagong"/>
    <s v="Cox's Bazar"/>
    <x v="0"/>
    <s v="Palong Khali"/>
    <s v="Camp 15"/>
    <x v="8"/>
    <d v="2022-10-01T00:00:00"/>
    <x v="0"/>
    <m/>
    <m/>
    <m/>
    <m/>
    <m/>
    <s v="Sanjit Hajong"/>
    <n v="1826201879"/>
    <s v="shajong@dskbangladesh.org"/>
    <s v="CA-DSK"/>
  </r>
  <r>
    <n v="6390"/>
    <s v="CA"/>
    <s v="DSK"/>
    <s v="CAID, DFAT"/>
    <s v="WASH"/>
    <x v="1"/>
    <x v="8"/>
    <s v="# of FSM Site"/>
    <m/>
    <n v="4"/>
    <s v="completed"/>
    <s v="Chittagong"/>
    <s v="Cox's Bazar"/>
    <x v="0"/>
    <s v="Palong Khali"/>
    <s v="Camp 15"/>
    <x v="8"/>
    <d v="2022-10-01T00:00:00"/>
    <x v="0"/>
    <m/>
    <m/>
    <m/>
    <m/>
    <m/>
    <s v="Sanjit Hajong"/>
    <n v="1826201879"/>
    <s v="shajong@dskbangladesh.org"/>
    <s v="CA-DSK"/>
  </r>
  <r>
    <n v="6391"/>
    <s v="CA"/>
    <s v="DSK"/>
    <s v="CAID, DFAT"/>
    <s v="WASH"/>
    <x v="1"/>
    <x v="9"/>
    <s v="# of door"/>
    <m/>
    <n v="18"/>
    <s v="completed"/>
    <s v="Chittagong"/>
    <s v="Cox's Bazar"/>
    <x v="0"/>
    <s v="Palong Khali"/>
    <s v="Camp 15"/>
    <x v="8"/>
    <d v="2022-10-01T00:00:00"/>
    <x v="0"/>
    <m/>
    <m/>
    <m/>
    <m/>
    <m/>
    <s v="Sanjit Hajong"/>
    <n v="1826201879"/>
    <s v="shajong@dskbangladesh.org"/>
    <s v="CA-DSK"/>
  </r>
  <r>
    <n v="6392"/>
    <s v="CA"/>
    <s v="DSK"/>
    <s v="CAID, DFAT"/>
    <s v="WASH"/>
    <x v="1"/>
    <x v="7"/>
    <s v="N/A"/>
    <m/>
    <n v="13"/>
    <s v="completed"/>
    <s v="Chittagong"/>
    <s v="Cox's Bazar"/>
    <x v="0"/>
    <s v="Palong Khali"/>
    <s v="Camp 15"/>
    <x v="8"/>
    <d v="2022-10-01T00:00:00"/>
    <x v="0"/>
    <m/>
    <m/>
    <m/>
    <m/>
    <m/>
    <s v="Sanjit Hajong"/>
    <n v="1826201879"/>
    <s v="shajong@dskbangladesh.org"/>
    <s v="CA-DSK"/>
  </r>
  <r>
    <n v="6393"/>
    <s v="CA"/>
    <s v="DSK"/>
    <s v="CAID, DFAT"/>
    <s v="WASH"/>
    <x v="3"/>
    <x v="6"/>
    <s v="# of plant"/>
    <m/>
    <n v="1"/>
    <s v="completed"/>
    <s v="Chittagong"/>
    <s v="Cox's Bazar"/>
    <x v="0"/>
    <s v="Palong Khali"/>
    <s v="Camp 15"/>
    <x v="8"/>
    <d v="2022-10-01T00:00:00"/>
    <x v="0"/>
    <m/>
    <m/>
    <m/>
    <m/>
    <m/>
    <s v="Sanjit Hajong"/>
    <n v="1826201879"/>
    <s v="shajong@dskbangladesh.org"/>
    <s v="CA-DSK"/>
  </r>
  <r>
    <n v="6394"/>
    <s v="CA"/>
    <s v="DSK"/>
    <s v="CAID, DFAT"/>
    <s v="WASH"/>
    <x v="1"/>
    <x v="9"/>
    <s v="# of door"/>
    <m/>
    <n v="21"/>
    <s v="completed"/>
    <s v="Chittagong"/>
    <s v="Cox's Bazar"/>
    <x v="2"/>
    <s v="Dakshin Mithachhari"/>
    <s v="HC,Dakshin Mithachhari"/>
    <x v="8"/>
    <d v="2022-10-01T00:00:00"/>
    <x v="2"/>
    <m/>
    <m/>
    <m/>
    <m/>
    <m/>
    <s v="Sanjit Hajong"/>
    <n v="1826201879"/>
    <s v="shajong@dskbangladesh.org"/>
    <s v="CA-DSK"/>
  </r>
  <r>
    <n v="6395"/>
    <s v="TDH"/>
    <s v="TDH"/>
    <s v="PRM"/>
    <s v="WASH"/>
    <x v="1"/>
    <x v="1"/>
    <s v="# of door "/>
    <m/>
    <n v="29"/>
    <s v="completed"/>
    <s v="Chittagong"/>
    <s v="Cox's Bazar"/>
    <x v="1"/>
    <s v="Nhilla"/>
    <s v="Camp 26"/>
    <x v="8"/>
    <d v="2023-08-01T00:00:00"/>
    <x v="0"/>
    <m/>
    <m/>
    <m/>
    <m/>
    <m/>
    <s v="Kazi Md. Shoeb Amran"/>
    <n v="1712651648"/>
    <s v="shoeb.amran@tdh.ch"/>
    <s v="TDH"/>
  </r>
  <r>
    <n v="6396"/>
    <s v="TDH"/>
    <s v="TDH"/>
    <s v="PRM"/>
    <s v="WASH"/>
    <x v="1"/>
    <x v="8"/>
    <s v="# of FSM Site"/>
    <m/>
    <n v="1"/>
    <s v="completed"/>
    <s v="Chittagong"/>
    <s v="Cox's Bazar"/>
    <x v="1"/>
    <s v="Nhilla"/>
    <s v="Camp 26"/>
    <x v="8"/>
    <d v="2023-08-01T00:00:00"/>
    <x v="0"/>
    <m/>
    <m/>
    <m/>
    <m/>
    <m/>
    <s v="Kazi Md. Shoeb Amran"/>
    <n v="1712651648"/>
    <s v="shoeb.amran@tdh.ch"/>
    <s v="TDH"/>
  </r>
  <r>
    <n v="6397"/>
    <s v="TDH"/>
    <s v="TDH"/>
    <s v="PRM"/>
    <s v="WASH"/>
    <x v="1"/>
    <x v="2"/>
    <s v="# of FSM Site"/>
    <m/>
    <n v="1"/>
    <s v="completed"/>
    <s v="Chittagong"/>
    <s v="Cox's Bazar"/>
    <x v="1"/>
    <s v="Nhilla"/>
    <s v="Camp 26"/>
    <x v="8"/>
    <d v="2023-08-01T00:00:00"/>
    <x v="0"/>
    <m/>
    <m/>
    <m/>
    <m/>
    <m/>
    <s v="Kazi Md. Shoeb Amran"/>
    <n v="1712651648"/>
    <s v="shoeb.amran@tdh.ch"/>
    <s v="TDH"/>
  </r>
  <r>
    <n v="6398"/>
    <s v="TDH"/>
    <s v="TDH"/>
    <s v="PRM"/>
    <s v="WASH"/>
    <x v="1"/>
    <x v="9"/>
    <s v="# of door"/>
    <m/>
    <n v="38"/>
    <s v="completed"/>
    <s v="Chittagong"/>
    <s v="Cox's Bazar"/>
    <x v="1"/>
    <s v="Nhilla"/>
    <s v="Camp 26"/>
    <x v="8"/>
    <d v="2023-08-01T00:00:00"/>
    <x v="0"/>
    <m/>
    <m/>
    <m/>
    <m/>
    <m/>
    <s v="Kazi Md. Shoeb Amran"/>
    <n v="1712651648"/>
    <s v="shoeb.amran@tdh.ch"/>
    <s v="TDH"/>
  </r>
  <r>
    <n v="6399"/>
    <s v="TDH"/>
    <s v="TDH"/>
    <s v="PRM"/>
    <s v="WASH"/>
    <x v="1"/>
    <x v="3"/>
    <s v="# of door"/>
    <m/>
    <n v="41"/>
    <s v="completed"/>
    <s v="Chittagong"/>
    <s v="Cox's Bazar"/>
    <x v="1"/>
    <s v="Nhilla"/>
    <s v="Camp 26"/>
    <x v="8"/>
    <d v="2023-08-01T00:00:00"/>
    <x v="0"/>
    <m/>
    <m/>
    <m/>
    <m/>
    <m/>
    <s v="Kazi Md. Shoeb Amran"/>
    <n v="1712651648"/>
    <s v="shoeb.amran@tdh.ch"/>
    <s v="TDH"/>
  </r>
  <r>
    <n v="6400"/>
    <s v="TDH"/>
    <s v="TDH"/>
    <s v="PRM"/>
    <s v="WASH"/>
    <x v="2"/>
    <x v="33"/>
    <s v="# of facilities"/>
    <m/>
    <n v="108"/>
    <s v="completed"/>
    <s v="Chittagong"/>
    <s v="Cox's Bazar"/>
    <x v="1"/>
    <s v="Nhilla"/>
    <s v="Camp 26"/>
    <x v="8"/>
    <d v="2023-08-01T00:00:00"/>
    <x v="0"/>
    <m/>
    <m/>
    <m/>
    <m/>
    <m/>
    <s v="Kazi Md. Shoeb Amran"/>
    <n v="1712651648"/>
    <s v="shoeb.amran@tdh.ch"/>
    <s v="TDH"/>
  </r>
  <r>
    <n v="6401"/>
    <s v="TDH"/>
    <s v="TDH"/>
    <s v="PRM"/>
    <s v="WASH"/>
    <x v="1"/>
    <x v="3"/>
    <s v="# of door"/>
    <m/>
    <n v="48"/>
    <s v="completed"/>
    <s v="Chittagong"/>
    <s v="Cox's Bazar"/>
    <x v="1"/>
    <s v="Nhilla"/>
    <s v="Camp 27"/>
    <x v="8"/>
    <d v="2023-08-01T00:00:00"/>
    <x v="0"/>
    <m/>
    <m/>
    <m/>
    <m/>
    <m/>
    <s v="Kazi Md. Shoeb Amran"/>
    <n v="1712651648"/>
    <s v="shoeb.amran@tdh.ch"/>
    <s v="TDH"/>
  </r>
  <r>
    <n v="6402"/>
    <s v="TDH"/>
    <s v="TDH"/>
    <s v="PRM"/>
    <s v="WASH"/>
    <x v="1"/>
    <x v="3"/>
    <s v="# of door"/>
    <m/>
    <n v="6"/>
    <s v="completed"/>
    <s v="Chittagong"/>
    <s v="Cox's Bazar"/>
    <x v="1"/>
    <s v="Nhilla"/>
    <s v="HC,Nhilla"/>
    <x v="8"/>
    <d v="2023-08-01T00:00:00"/>
    <x v="1"/>
    <m/>
    <m/>
    <m/>
    <m/>
    <m/>
    <s v="Kazi Md. Shoeb Amran"/>
    <n v="1712651648"/>
    <s v="shoeb.amran@tdh.ch"/>
    <s v="TDH"/>
  </r>
  <r>
    <n v="6403"/>
    <s v="NABOLOK"/>
    <s v="NABOLOK"/>
    <s v="GFFO-AA"/>
    <s v="WASH"/>
    <x v="0"/>
    <x v="12"/>
    <s v="# of water network"/>
    <m/>
    <n v="1"/>
    <s v="completed"/>
    <s v="Chittagong"/>
    <s v="Cox's Bazar"/>
    <x v="1"/>
    <s v="Nhilla"/>
    <s v="Camp 24"/>
    <x v="8"/>
    <d v="2022-12-01T00:00:00"/>
    <x v="0"/>
    <m/>
    <m/>
    <m/>
    <m/>
    <m/>
    <s v="Md. Siddiqur Rahman"/>
    <n v="1712024697"/>
    <s v="nabolok.rrcoxb@gmail.com"/>
    <s v="NABOLOK"/>
  </r>
  <r>
    <n v="6404"/>
    <s v="NABOLOK"/>
    <s v="NABOLOK"/>
    <s v="GFFO-AA"/>
    <s v="WASH"/>
    <x v="1"/>
    <x v="8"/>
    <s v="# of FSM Site"/>
    <m/>
    <n v="3"/>
    <s v="completed"/>
    <s v="Chittagong"/>
    <s v="Cox's Bazar"/>
    <x v="1"/>
    <s v="Nhilla"/>
    <s v="Camp 24"/>
    <x v="8"/>
    <d v="2022-12-01T00:00:00"/>
    <x v="0"/>
    <m/>
    <m/>
    <m/>
    <m/>
    <m/>
    <s v="Md. Siddiqur Rahman"/>
    <n v="1712024697"/>
    <s v="nabolok.rrcoxb@gmail.com"/>
    <s v="NABOLOK"/>
  </r>
  <r>
    <n v="6405"/>
    <s v="NABOLOK"/>
    <s v="NABOLOK"/>
    <s v="GFFO-AA"/>
    <s v="WASH"/>
    <x v="1"/>
    <x v="9"/>
    <s v="# of door"/>
    <m/>
    <n v="15"/>
    <s v="completed"/>
    <s v="Chittagong"/>
    <s v="Cox's Bazar"/>
    <x v="1"/>
    <s v="Nhilla"/>
    <s v="Camp 24"/>
    <x v="8"/>
    <d v="2022-12-01T00:00:00"/>
    <x v="0"/>
    <m/>
    <m/>
    <m/>
    <m/>
    <m/>
    <s v="Md. Siddiqur Rahman"/>
    <n v="1712024697"/>
    <s v="nabolok.rrcoxb@gmail.com"/>
    <s v="NABOLOK"/>
  </r>
  <r>
    <n v="6406"/>
    <s v="NABOLOK"/>
    <s v="NABOLOK"/>
    <s v="GFFO-AA"/>
    <s v="WASH"/>
    <x v="1"/>
    <x v="3"/>
    <s v="# of door"/>
    <m/>
    <n v="90"/>
    <s v="completed"/>
    <s v="Chittagong"/>
    <s v="Cox's Bazar"/>
    <x v="1"/>
    <s v="Nhilla"/>
    <s v="Camp 24"/>
    <x v="8"/>
    <d v="2022-12-01T00:00:00"/>
    <x v="0"/>
    <m/>
    <m/>
    <m/>
    <m/>
    <m/>
    <s v="Md. Siddiqur Rahman"/>
    <n v="1712024697"/>
    <s v="nabolok.rrcoxb@gmail.com"/>
    <s v="NABOLOK"/>
  </r>
  <r>
    <n v="6407"/>
    <s v="NABOLOK"/>
    <s v="NABOLOK"/>
    <s v="GFFO-AA"/>
    <s v="WASH"/>
    <x v="2"/>
    <x v="10"/>
    <s v="# of HP sessions at community level"/>
    <m/>
    <n v="105"/>
    <s v="completed"/>
    <s v="Chittagong"/>
    <s v="Cox's Bazar"/>
    <x v="1"/>
    <s v="Nhilla"/>
    <s v="Camp 24"/>
    <x v="8"/>
    <d v="2022-12-01T00:00:00"/>
    <x v="0"/>
    <m/>
    <m/>
    <m/>
    <m/>
    <m/>
    <s v="Md. Siddiqur Rahman"/>
    <n v="1712024697"/>
    <s v="nabolok.rrcoxb@gmail.com"/>
    <s v="NABOLOK"/>
  </r>
  <r>
    <n v="6408"/>
    <s v="NABOLOK"/>
    <s v="NABOLOK"/>
    <s v="GFFO-AA"/>
    <s v="WASH"/>
    <x v="2"/>
    <x v="4"/>
    <s v="# of HP sessions at HH level"/>
    <m/>
    <n v="1120"/>
    <s v="completed"/>
    <s v="Chittagong"/>
    <s v="Cox's Bazar"/>
    <x v="1"/>
    <s v="Nhilla"/>
    <s v="Camp 24"/>
    <x v="8"/>
    <d v="2022-12-01T00:00:00"/>
    <x v="0"/>
    <m/>
    <m/>
    <m/>
    <m/>
    <m/>
    <s v="Md. Siddiqur Rahman"/>
    <n v="1712024697"/>
    <s v="nabolok.rrcoxb@gmail.com"/>
    <s v="NABOLOK"/>
  </r>
  <r>
    <n v="6409"/>
    <s v="NABOLOK"/>
    <s v="NABOLOK"/>
    <s v="GFFO-AA"/>
    <s v="WASH"/>
    <x v="2"/>
    <x v="19"/>
    <s v="# of estimated persons reached by mass-media campaign"/>
    <m/>
    <n v="2"/>
    <s v="completed"/>
    <s v="Chittagong"/>
    <s v="Cox's Bazar"/>
    <x v="1"/>
    <s v="Nhilla"/>
    <s v="Camp 24"/>
    <x v="8"/>
    <d v="2022-12-01T00:00:00"/>
    <x v="0"/>
    <m/>
    <m/>
    <m/>
    <m/>
    <m/>
    <s v="Md. Siddiqur Rahman"/>
    <n v="1712024697"/>
    <s v="nabolok.rrcoxb@gmail.com"/>
    <s v="NABOLOK"/>
  </r>
  <r>
    <n v="6410"/>
    <s v="NABOLOK"/>
    <s v="NABOLOK"/>
    <s v="GFFO-AA"/>
    <s v="WASH"/>
    <x v="2"/>
    <x v="20"/>
    <s v="# of household"/>
    <m/>
    <n v="986"/>
    <s v="completed"/>
    <s v="Chittagong"/>
    <s v="Cox's Bazar"/>
    <x v="1"/>
    <s v="Nhilla"/>
    <s v="Camp 24"/>
    <x v="8"/>
    <d v="2022-12-01T00:00:00"/>
    <x v="0"/>
    <m/>
    <m/>
    <m/>
    <m/>
    <m/>
    <s v="Md. Siddiqur Rahman"/>
    <n v="1712024697"/>
    <s v="nabolok.rrcoxb@gmail.com"/>
    <s v="NABOLOK"/>
  </r>
  <r>
    <n v="6411"/>
    <s v="NABOLOK"/>
    <s v="NABOLOK"/>
    <s v="GFFO-AA"/>
    <s v="WASH"/>
    <x v="2"/>
    <x v="33"/>
    <s v="# of facilities"/>
    <m/>
    <n v="290"/>
    <s v="completed"/>
    <s v="Chittagong"/>
    <s v="Cox's Bazar"/>
    <x v="1"/>
    <s v="Nhilla"/>
    <s v="Camp 24"/>
    <x v="8"/>
    <d v="2022-12-01T00:00:00"/>
    <x v="0"/>
    <m/>
    <m/>
    <m/>
    <m/>
    <m/>
    <s v="Md. Siddiqur Rahman"/>
    <n v="1712024697"/>
    <s v="nabolok.rrcoxb@gmail.com"/>
    <s v="NABOLOK"/>
  </r>
  <r>
    <n v="6412"/>
    <s v="NABOLOK"/>
    <s v="NABOLOK"/>
    <s v="GFFO-AA"/>
    <s v="WASH"/>
    <x v="3"/>
    <x v="5"/>
    <s v="# of campaign per camp "/>
    <m/>
    <n v="4"/>
    <s v="completed"/>
    <s v="Chittagong"/>
    <s v="Cox's Bazar"/>
    <x v="1"/>
    <s v="Nhilla"/>
    <s v="Camp 24"/>
    <x v="8"/>
    <d v="2022-12-01T00:00:00"/>
    <x v="0"/>
    <m/>
    <m/>
    <m/>
    <m/>
    <m/>
    <s v="Md. Siddiqur Rahman"/>
    <n v="1712024697"/>
    <s v="nabolok.rrcoxb@gmail.com"/>
    <s v="NABOLOK"/>
  </r>
  <r>
    <n v="6413"/>
    <s v="NABOLOK"/>
    <s v="NABOLOK"/>
    <s v="GFFO-AA"/>
    <s v="WASH"/>
    <x v="0"/>
    <x v="12"/>
    <s v="# of water network"/>
    <m/>
    <n v="1"/>
    <s v="completed"/>
    <s v="Chittagong"/>
    <s v="Cox's Bazar"/>
    <x v="1"/>
    <s v="Nhilla"/>
    <s v="Camp 25"/>
    <x v="8"/>
    <d v="2022-12-01T00:00:00"/>
    <x v="0"/>
    <m/>
    <m/>
    <m/>
    <m/>
    <m/>
    <s v="Md. Siddiqur Rahman"/>
    <n v="1712024697"/>
    <s v="nabolok.rrcoxb@gmail.com"/>
    <s v="NABOLOK"/>
  </r>
  <r>
    <n v="6414"/>
    <s v="NABOLOK"/>
    <s v="NABOLOK"/>
    <s v="GFFO-AA"/>
    <s v="WASH"/>
    <x v="0"/>
    <x v="12"/>
    <s v="# of water network"/>
    <m/>
    <n v="1"/>
    <s v="completed"/>
    <s v="Chittagong"/>
    <s v="Cox's Bazar"/>
    <x v="1"/>
    <s v="Nhilla"/>
    <s v="Camp 26"/>
    <x v="8"/>
    <d v="2022-12-01T00:00:00"/>
    <x v="0"/>
    <m/>
    <m/>
    <m/>
    <m/>
    <m/>
    <s v="Md. Siddiqur Rahman"/>
    <n v="1712024697"/>
    <s v="nabolok.rrcoxb@gmail.com"/>
    <s v="NABOLOK"/>
  </r>
  <r>
    <n v="6415"/>
    <s v="NABOLOK"/>
    <s v="NABOLOK"/>
    <s v="GFFO-AA"/>
    <s v="WASH"/>
    <x v="1"/>
    <x v="1"/>
    <s v="# of door "/>
    <m/>
    <n v="5"/>
    <s v="completed"/>
    <s v="Chittagong"/>
    <s v="Cox's Bazar"/>
    <x v="1"/>
    <s v="Nhilla"/>
    <s v="Camp 26"/>
    <x v="8"/>
    <d v="2022-12-01T00:00:00"/>
    <x v="0"/>
    <m/>
    <m/>
    <m/>
    <m/>
    <m/>
    <s v="Md. Siddiqur Rahman"/>
    <n v="1712024697"/>
    <s v="nabolok.rrcoxb@gmail.com"/>
    <s v="NABOLOK"/>
  </r>
  <r>
    <n v="6416"/>
    <s v="NABOLOK"/>
    <s v="NABOLOK"/>
    <s v="GFFO-AA"/>
    <s v="WASH"/>
    <x v="1"/>
    <x v="8"/>
    <s v="# of FSM Site"/>
    <m/>
    <n v="1"/>
    <s v="completed"/>
    <s v="Chittagong"/>
    <s v="Cox's Bazar"/>
    <x v="1"/>
    <s v="Nhilla"/>
    <s v="Camp 26"/>
    <x v="8"/>
    <d v="2022-12-01T00:00:00"/>
    <x v="0"/>
    <m/>
    <m/>
    <m/>
    <m/>
    <m/>
    <s v="Md. Siddiqur Rahman"/>
    <n v="1712024697"/>
    <s v="nabolok.rrcoxb@gmail.com"/>
    <s v="NABOLOK"/>
  </r>
  <r>
    <n v="6417"/>
    <s v="NABOLOK"/>
    <s v="NABOLOK"/>
    <s v="GFFO-AA"/>
    <s v="WASH"/>
    <x v="1"/>
    <x v="18"/>
    <s v="# of door"/>
    <m/>
    <n v="1"/>
    <s v="completed"/>
    <s v="Chittagong"/>
    <s v="Cox's Bazar"/>
    <x v="1"/>
    <s v="Nhilla"/>
    <s v="Camp 26"/>
    <x v="8"/>
    <d v="2022-12-01T00:00:00"/>
    <x v="0"/>
    <m/>
    <m/>
    <m/>
    <m/>
    <m/>
    <s v="Md. Siddiqur Rahman"/>
    <n v="1712024697"/>
    <s v="nabolok.rrcoxb@gmail.com"/>
    <s v="NABOLOK"/>
  </r>
  <r>
    <n v="6418"/>
    <s v="NABOLOK"/>
    <s v="NABOLOK"/>
    <s v="GFFO-AA"/>
    <s v="WASH"/>
    <x v="1"/>
    <x v="9"/>
    <s v="# of door"/>
    <m/>
    <n v="12"/>
    <s v="completed"/>
    <s v="Chittagong"/>
    <s v="Cox's Bazar"/>
    <x v="1"/>
    <s v="Nhilla"/>
    <s v="Camp 26"/>
    <x v="8"/>
    <d v="2022-12-01T00:00:00"/>
    <x v="0"/>
    <m/>
    <m/>
    <m/>
    <m/>
    <m/>
    <s v="Md. Siddiqur Rahman"/>
    <n v="1712024697"/>
    <s v="nabolok.rrcoxb@gmail.com"/>
    <s v="NABOLOK"/>
  </r>
  <r>
    <n v="6419"/>
    <s v="NABOLOK"/>
    <s v="NABOLOK"/>
    <s v="GFFO-AA"/>
    <s v="WASH"/>
    <x v="1"/>
    <x v="3"/>
    <s v="# of door"/>
    <m/>
    <n v="54"/>
    <s v="completed"/>
    <s v="Chittagong"/>
    <s v="Cox's Bazar"/>
    <x v="1"/>
    <s v="Nhilla"/>
    <s v="Camp 26"/>
    <x v="8"/>
    <d v="2022-12-01T00:00:00"/>
    <x v="0"/>
    <m/>
    <m/>
    <m/>
    <m/>
    <m/>
    <s v="Md. Siddiqur Rahman"/>
    <n v="1712024697"/>
    <s v="nabolok.rrcoxb@gmail.com"/>
    <s v="NABOLOK"/>
  </r>
  <r>
    <n v="6420"/>
    <s v="NABOLOK"/>
    <s v="NABOLOK"/>
    <s v="GFFO-AA"/>
    <s v="WASH"/>
    <x v="2"/>
    <x v="10"/>
    <s v="# of HP sessions at community level"/>
    <m/>
    <n v="180"/>
    <s v="completed"/>
    <s v="Chittagong"/>
    <s v="Cox's Bazar"/>
    <x v="1"/>
    <s v="Nhilla"/>
    <s v="Camp 26"/>
    <x v="8"/>
    <d v="2022-12-01T00:00:00"/>
    <x v="0"/>
    <m/>
    <m/>
    <m/>
    <m/>
    <m/>
    <s v="Md. Siddiqur Rahman"/>
    <n v="1712024697"/>
    <s v="nabolok.rrcoxb@gmail.com"/>
    <s v="NABOLOK"/>
  </r>
  <r>
    <n v="6421"/>
    <s v="NABOLOK"/>
    <s v="NABOLOK"/>
    <s v="GFFO-AA"/>
    <s v="WASH"/>
    <x v="2"/>
    <x v="4"/>
    <s v="# of HP sessions at HH level"/>
    <m/>
    <n v="390"/>
    <s v="completed"/>
    <s v="Chittagong"/>
    <s v="Cox's Bazar"/>
    <x v="1"/>
    <s v="Nhilla"/>
    <s v="Camp 26"/>
    <x v="8"/>
    <d v="2022-12-01T00:00:00"/>
    <x v="0"/>
    <m/>
    <m/>
    <m/>
    <m/>
    <m/>
    <s v="Md. Siddiqur Rahman"/>
    <n v="1712024697"/>
    <s v="nabolok.rrcoxb@gmail.com"/>
    <s v="NABOLOK"/>
  </r>
  <r>
    <n v="6422"/>
    <s v="NABOLOK"/>
    <s v="NABOLOK"/>
    <s v="GFFO-AA"/>
    <s v="WASH"/>
    <x v="2"/>
    <x v="19"/>
    <s v="# of estimated persons reached by mass-media campaign"/>
    <m/>
    <n v="4"/>
    <s v="completed"/>
    <s v="Chittagong"/>
    <s v="Cox's Bazar"/>
    <x v="1"/>
    <s v="Nhilla"/>
    <s v="Camp 26"/>
    <x v="8"/>
    <d v="2022-12-01T00:00:00"/>
    <x v="0"/>
    <m/>
    <m/>
    <m/>
    <m/>
    <m/>
    <s v="Md. Siddiqur Rahman"/>
    <n v="1712024697"/>
    <s v="nabolok.rrcoxb@gmail.com"/>
    <s v="NABOLOK"/>
  </r>
  <r>
    <n v="6423"/>
    <s v="NABOLOK"/>
    <s v="NABOLOK"/>
    <s v="GFFO-AA"/>
    <s v="WASH"/>
    <x v="2"/>
    <x v="33"/>
    <s v="# of facilities"/>
    <m/>
    <n v="328"/>
    <s v="completed"/>
    <s v="Chittagong"/>
    <s v="Cox's Bazar"/>
    <x v="1"/>
    <s v="Nhilla"/>
    <s v="Camp 26"/>
    <x v="8"/>
    <d v="2022-12-01T00:00:00"/>
    <x v="0"/>
    <m/>
    <m/>
    <m/>
    <m/>
    <m/>
    <s v="Md. Siddiqur Rahman"/>
    <n v="1712024697"/>
    <s v="nabolok.rrcoxb@gmail.com"/>
    <s v="NABOLOK"/>
  </r>
  <r>
    <n v="6424"/>
    <s v="NABOLOK"/>
    <s v="NABOLOK"/>
    <s v="GFFO-AA"/>
    <s v="WASH"/>
    <x v="3"/>
    <x v="5"/>
    <s v="# of campaign per camp "/>
    <m/>
    <n v="4"/>
    <s v="completed"/>
    <s v="Chittagong"/>
    <s v="Cox's Bazar"/>
    <x v="1"/>
    <s v="Nhilla"/>
    <s v="Camp 26"/>
    <x v="8"/>
    <d v="2022-12-01T00:00:00"/>
    <x v="0"/>
    <m/>
    <m/>
    <m/>
    <m/>
    <m/>
    <s v="Md. Siddiqur Rahman"/>
    <n v="1712024697"/>
    <s v="nabolok.rrcoxb@gmail.com"/>
    <s v="NABOLOK"/>
  </r>
  <r>
    <n v="6425"/>
    <s v="NABOLOK"/>
    <s v="NABOLOK"/>
    <s v="GFFO-AA"/>
    <s v="WASH"/>
    <x v="0"/>
    <x v="12"/>
    <s v="# of water network"/>
    <m/>
    <n v="1"/>
    <s v="completed"/>
    <s v="Chittagong"/>
    <s v="Cox's Bazar"/>
    <x v="1"/>
    <s v="Nhilla"/>
    <s v="HC,Nhilla"/>
    <x v="8"/>
    <d v="2022-12-01T00:00:00"/>
    <x v="1"/>
    <m/>
    <m/>
    <m/>
    <m/>
    <m/>
    <s v="Md. Siddiqur Rahman"/>
    <n v="1712024697"/>
    <s v="nabolok.rrcoxb@gmail.com"/>
    <s v="NABOLOK"/>
  </r>
  <r>
    <n v="6426"/>
    <s v="NABOLOK"/>
    <s v="NABOLOK"/>
    <s v="GFFO-AA"/>
    <s v="WASH"/>
    <x v="1"/>
    <x v="9"/>
    <s v="# of door"/>
    <m/>
    <n v="2"/>
    <s v="completed"/>
    <s v="Chittagong"/>
    <s v="Cox's Bazar"/>
    <x v="1"/>
    <s v="Nhilla"/>
    <s v="HC,Nhilla"/>
    <x v="8"/>
    <d v="2022-12-01T00:00:00"/>
    <x v="1"/>
    <m/>
    <m/>
    <m/>
    <m/>
    <m/>
    <s v="Md. Siddiqur Rahman"/>
    <n v="1712024697"/>
    <s v="nabolok.rrcoxb@gmail.com"/>
    <s v="NABOLOK"/>
  </r>
  <r>
    <n v="6427"/>
    <s v="NABOLOK"/>
    <s v="NABOLOK"/>
    <s v="GFFO-AA"/>
    <s v="WASH"/>
    <x v="1"/>
    <x v="3"/>
    <s v="# of door"/>
    <m/>
    <n v="26"/>
    <s v="completed"/>
    <s v="Chittagong"/>
    <s v="Cox's Bazar"/>
    <x v="1"/>
    <s v="Nhilla"/>
    <s v="HC,Nhilla"/>
    <x v="8"/>
    <d v="2022-12-01T00:00:00"/>
    <x v="1"/>
    <m/>
    <m/>
    <m/>
    <m/>
    <m/>
    <s v="Md. Siddiqur Rahman"/>
    <n v="1712024697"/>
    <s v="nabolok.rrcoxb@gmail.com"/>
    <s v="NABOLOK"/>
  </r>
  <r>
    <n v="6428"/>
    <s v="NABOLOK"/>
    <s v="NABOLOK"/>
    <s v="GFFO-AA"/>
    <s v="WASH"/>
    <x v="2"/>
    <x v="10"/>
    <s v="# of HP sessions at community level"/>
    <m/>
    <n v="25"/>
    <s v="completed"/>
    <s v="Chittagong"/>
    <s v="Cox's Bazar"/>
    <x v="1"/>
    <s v="Nhilla"/>
    <s v="HC,Nhilla"/>
    <x v="8"/>
    <d v="2022-12-01T00:00:00"/>
    <x v="1"/>
    <m/>
    <m/>
    <m/>
    <m/>
    <m/>
    <s v="Md. Siddiqur Rahman"/>
    <n v="1712024697"/>
    <s v="nabolok.rrcoxb@gmail.com"/>
    <s v="NABOLOK"/>
  </r>
  <r>
    <n v="6429"/>
    <s v="NABOLOK"/>
    <s v="NABOLOK"/>
    <s v="GFFO-AA"/>
    <s v="WASH"/>
    <x v="2"/>
    <x v="4"/>
    <s v="# of HP sessions at HH level"/>
    <m/>
    <n v="180"/>
    <s v="completed"/>
    <s v="Chittagong"/>
    <s v="Cox's Bazar"/>
    <x v="1"/>
    <s v="Nhilla"/>
    <s v="HC,Nhilla"/>
    <x v="8"/>
    <d v="2022-12-01T00:00:00"/>
    <x v="1"/>
    <m/>
    <m/>
    <m/>
    <m/>
    <m/>
    <s v="Md. Siddiqur Rahman"/>
    <n v="1712024697"/>
    <s v="nabolok.rrcoxb@gmail.com"/>
    <s v="NABOLOK"/>
  </r>
  <r>
    <n v="6430"/>
    <s v="NABOLOK"/>
    <s v="NABOLOK"/>
    <s v="GFFO-AA"/>
    <s v="WASH"/>
    <x v="2"/>
    <x v="19"/>
    <s v="# of estimated persons reached by mass-media campaign"/>
    <m/>
    <n v="4"/>
    <s v="completed"/>
    <s v="Chittagong"/>
    <s v="Cox's Bazar"/>
    <x v="1"/>
    <s v="Nhilla"/>
    <s v="HC,Nhilla"/>
    <x v="8"/>
    <d v="2022-12-01T00:00:00"/>
    <x v="1"/>
    <m/>
    <m/>
    <m/>
    <m/>
    <m/>
    <s v="Md. Siddiqur Rahman"/>
    <n v="1712024697"/>
    <s v="nabolok.rrcoxb@gmail.com"/>
    <s v="NABOLOK"/>
  </r>
  <r>
    <n v="6431"/>
    <s v="NABOLOK"/>
    <s v="NABOLOK"/>
    <s v="GFFO-AA"/>
    <s v="WASH"/>
    <x v="3"/>
    <x v="5"/>
    <s v="# of campaign per camp "/>
    <m/>
    <n v="4"/>
    <s v="completed"/>
    <s v="Chittagong"/>
    <s v="Cox's Bazar"/>
    <x v="1"/>
    <s v="Nhilla"/>
    <s v="HC,Nhilla"/>
    <x v="8"/>
    <d v="2022-12-01T00:00:00"/>
    <x v="1"/>
    <m/>
    <m/>
    <m/>
    <m/>
    <m/>
    <s v="Md. Siddiqur Rahman"/>
    <n v="1712024697"/>
    <s v="nabolok.rrcoxb@gmail.com"/>
    <s v="NABOLOK"/>
  </r>
  <r>
    <n v="6432"/>
    <s v="WCB"/>
    <s v="WCB"/>
    <s v="Tearfund"/>
    <s v="WASH"/>
    <x v="0"/>
    <x v="12"/>
    <s v="# of water network"/>
    <m/>
    <n v="1"/>
    <s v="completed"/>
    <s v="Chittagong"/>
    <s v="Cox's Bazar"/>
    <x v="0"/>
    <s v="Palong Khali"/>
    <s v="Camp 04"/>
    <x v="9"/>
    <d v="2022-10-01T00:00:00"/>
    <x v="0"/>
    <m/>
    <m/>
    <m/>
    <m/>
    <m/>
    <s v="Margaret Bepary"/>
    <n v="1782093386"/>
    <s v="margaretb@worldconcern.org"/>
    <s v="WCB"/>
  </r>
  <r>
    <n v="6433"/>
    <s v="WCB"/>
    <s v="WCB"/>
    <s v="Tearfund"/>
    <s v="WASH"/>
    <x v="0"/>
    <x v="30"/>
    <s v="# of household"/>
    <m/>
    <n v="180"/>
    <s v="completed"/>
    <s v="Chittagong"/>
    <s v="Cox's Bazar"/>
    <x v="0"/>
    <s v="Palong Khali"/>
    <s v="Camp 04"/>
    <x v="9"/>
    <d v="2022-10-01T00:00:00"/>
    <x v="0"/>
    <m/>
    <m/>
    <m/>
    <m/>
    <m/>
    <s v="Margaret Bepary"/>
    <n v="1782093386"/>
    <s v="margaretb@worldconcern.org"/>
    <s v="WCB"/>
  </r>
  <r>
    <n v="6434"/>
    <s v="MUKTI COX'S BAZAR"/>
    <s v="IVY Japan"/>
    <s v="Japan Platform"/>
    <s v="WASH"/>
    <x v="0"/>
    <x v="25"/>
    <s v="# of tube well"/>
    <m/>
    <n v="8"/>
    <s v="completed"/>
    <s v="Chittagong"/>
    <s v="Cox's Bazar"/>
    <x v="1"/>
    <s v="Teknaf"/>
    <s v="HC,Teknaf"/>
    <x v="9"/>
    <d v="2022-12-01T00:00:00"/>
    <x v="1"/>
    <m/>
    <m/>
    <m/>
    <m/>
    <m/>
    <s v="Tomomi Hayashi"/>
    <n v="8801630979409"/>
    <s v="hayashi@ivyjapan.org"/>
    <s v="MUKTI COX'S BAZAR-IVY Japan"/>
  </r>
  <r>
    <n v="6435"/>
    <s v="MUKTI COX'S BAZAR"/>
    <s v="IVY Japan"/>
    <s v="Japan Platform"/>
    <s v="WASH"/>
    <x v="0"/>
    <x v="0"/>
    <s v="# of tube well"/>
    <m/>
    <n v="8"/>
    <s v="completed"/>
    <s v="Chittagong"/>
    <s v="Cox's Bazar"/>
    <x v="1"/>
    <s v="Teknaf"/>
    <s v="HC,Teknaf"/>
    <x v="9"/>
    <d v="2022-12-01T00:00:00"/>
    <x v="1"/>
    <m/>
    <m/>
    <m/>
    <m/>
    <m/>
    <s v="Tomomi Hayashi"/>
    <n v="8801630979409"/>
    <s v="hayashi@ivyjapan.org"/>
    <s v="MUKTI COX'S BAZAR-IVY Japan"/>
  </r>
  <r>
    <n v="6436"/>
    <s v="MUKTI COX'S BAZAR"/>
    <s v="IVY Japan"/>
    <s v="Japan Platform"/>
    <s v="WASH"/>
    <x v="2"/>
    <x v="10"/>
    <s v="# of HP sessions at community level"/>
    <m/>
    <n v="16"/>
    <s v="completed"/>
    <s v="Chittagong"/>
    <s v="Cox's Bazar"/>
    <x v="1"/>
    <s v="Teknaf"/>
    <s v="HC,Teknaf"/>
    <x v="9"/>
    <d v="2022-12-01T00:00:00"/>
    <x v="1"/>
    <m/>
    <m/>
    <m/>
    <m/>
    <m/>
    <s v="Tomomi Hayashi"/>
    <n v="8801630979409"/>
    <s v="hayashi@ivyjapan.org"/>
    <s v="MUKTI COX'S BAZAR-IVY Japan"/>
  </r>
  <r>
    <n v="6437"/>
    <s v="CA"/>
    <s v="DSK"/>
    <s v="CAID, DFAT"/>
    <s v="WASH"/>
    <x v="1"/>
    <x v="8"/>
    <s v="# of FSM Site"/>
    <m/>
    <n v="1"/>
    <s v="completed"/>
    <s v="Chittagong"/>
    <s v="Cox's Bazar"/>
    <x v="0"/>
    <s v="Palong Khali"/>
    <s v="Camp 14"/>
    <x v="9"/>
    <d v="2023-06-01T00:00:00"/>
    <x v="0"/>
    <m/>
    <m/>
    <m/>
    <m/>
    <m/>
    <s v="Sanjit Hajong"/>
    <n v="1826201879"/>
    <s v="shajong@dskbangladesh.org"/>
    <s v="CA-DSK"/>
  </r>
  <r>
    <n v="6438"/>
    <s v="NCA"/>
    <s v="NGOF"/>
    <s v="NMFA"/>
    <s v="WASH"/>
    <x v="1"/>
    <x v="14"/>
    <s v="# of door"/>
    <m/>
    <n v="15"/>
    <s v="completed"/>
    <s v="Chittagong"/>
    <s v="Cox's Bazar"/>
    <x v="1"/>
    <s v="Nhilla"/>
    <s v="HC,Nhilla"/>
    <x v="9"/>
    <d v="2022-12-01T00:00:00"/>
    <x v="1"/>
    <m/>
    <m/>
    <m/>
    <m/>
    <m/>
    <s v="Shahrin Yealid"/>
    <n v="1613114224"/>
    <s v="yealid.ngof.nca@gmail.com"/>
    <s v="NCA-NGOF"/>
  </r>
  <r>
    <n v="6439"/>
    <s v="NCA"/>
    <s v="NGOF"/>
    <s v="NMFA"/>
    <s v="WASH"/>
    <x v="1"/>
    <x v="15"/>
    <s v="# of door "/>
    <m/>
    <n v="8"/>
    <s v="completed"/>
    <s v="Chittagong"/>
    <s v="Cox's Bazar"/>
    <x v="1"/>
    <s v="Nhilla"/>
    <s v="HC,Nhilla"/>
    <x v="9"/>
    <d v="2022-12-01T00:00:00"/>
    <x v="1"/>
    <m/>
    <m/>
    <m/>
    <m/>
    <m/>
    <s v="Shahrin Yealid"/>
    <n v="1613114224"/>
    <s v="yealid.ngof.nca@gmail.com"/>
    <s v="NCA-NGOF"/>
  </r>
  <r>
    <n v="6440"/>
    <s v="NCA"/>
    <s v="NGOF"/>
    <s v="NMFA"/>
    <s v="WASH"/>
    <x v="2"/>
    <x v="10"/>
    <s v="# of HP sessions at community level"/>
    <m/>
    <n v="933"/>
    <s v="completed"/>
    <s v="Chittagong"/>
    <s v="Cox's Bazar"/>
    <x v="1"/>
    <s v="Nhilla"/>
    <s v="HC,Nhilla"/>
    <x v="9"/>
    <d v="2022-12-01T00:00:00"/>
    <x v="1"/>
    <m/>
    <m/>
    <m/>
    <m/>
    <m/>
    <s v="Shahrin Yealid"/>
    <n v="1613114224"/>
    <s v="yealid.ngof.nca@gmail.com"/>
    <s v="NCA-NGOF"/>
  </r>
  <r>
    <n v="6441"/>
    <s v="NCA"/>
    <s v="NGOF"/>
    <s v="NMFA"/>
    <s v="WASH"/>
    <x v="0"/>
    <x v="12"/>
    <s v="# of water network"/>
    <m/>
    <n v="4"/>
    <s v="completed"/>
    <s v="Chittagong"/>
    <s v="Cox's Bazar"/>
    <x v="1"/>
    <s v="Nhilla"/>
    <s v="Camp 25"/>
    <x v="9"/>
    <d v="2022-12-01T00:00:00"/>
    <x v="0"/>
    <m/>
    <m/>
    <m/>
    <m/>
    <m/>
    <s v="Shahrin Yealid"/>
    <n v="161311424"/>
    <s v="yealid.ngof.nca@gmail.com"/>
    <s v="NCA-NGOF"/>
  </r>
  <r>
    <n v="6442"/>
    <s v="NCA"/>
    <s v="NGOF"/>
    <s v="NMFA"/>
    <s v="WASH"/>
    <x v="1"/>
    <x v="1"/>
    <s v="# of door "/>
    <m/>
    <n v="5"/>
    <s v="completed"/>
    <s v="Chittagong"/>
    <s v="Cox's Bazar"/>
    <x v="1"/>
    <s v="Nhilla"/>
    <s v="Camp 25"/>
    <x v="9"/>
    <d v="2022-12-01T00:00:00"/>
    <x v="0"/>
    <m/>
    <m/>
    <m/>
    <m/>
    <m/>
    <s v="Shahrin Yealid"/>
    <n v="161311424"/>
    <s v="yealid.ngof.nca@gmail.com"/>
    <s v="NCA-NGOF"/>
  </r>
  <r>
    <n v="6443"/>
    <s v="NCA"/>
    <s v="NGOF"/>
    <s v="NMFA"/>
    <s v="WASH"/>
    <x v="1"/>
    <x v="9"/>
    <s v="# of door"/>
    <m/>
    <n v="18"/>
    <s v="completed"/>
    <s v="Chittagong"/>
    <s v="Cox's Bazar"/>
    <x v="1"/>
    <s v="Nhilla"/>
    <s v="Camp 25"/>
    <x v="9"/>
    <d v="2022-12-01T00:00:00"/>
    <x v="0"/>
    <m/>
    <m/>
    <m/>
    <m/>
    <m/>
    <s v="Shahrin Yealid"/>
    <n v="161311424"/>
    <s v="yealid.ngof.nca@gmail.com"/>
    <s v="NCA-NGOF"/>
  </r>
  <r>
    <n v="6444"/>
    <s v="NCA"/>
    <s v="NGOF"/>
    <s v="NMFA"/>
    <s v="WASH"/>
    <x v="2"/>
    <x v="10"/>
    <s v="# of HP sessions at community level"/>
    <m/>
    <n v="384"/>
    <s v="completed"/>
    <s v="Chittagong"/>
    <s v="Cox's Bazar"/>
    <x v="1"/>
    <s v="Nhilla"/>
    <s v="Camp 25"/>
    <x v="9"/>
    <d v="2022-12-01T00:00:00"/>
    <x v="0"/>
    <m/>
    <m/>
    <m/>
    <m/>
    <m/>
    <s v="Shahrin Yealid"/>
    <n v="161311424"/>
    <s v="yealid.ngof.nca@gmail.com"/>
    <s v="NCA-NGOF"/>
  </r>
  <r>
    <n v="6445"/>
    <s v="CA"/>
    <s v="DSK"/>
    <s v="CAID, DFAT"/>
    <s v="WASH"/>
    <x v="0"/>
    <x v="12"/>
    <s v="# of water network"/>
    <m/>
    <n v="4"/>
    <s v="completed"/>
    <s v="Chittagong"/>
    <s v="Cox's Bazar"/>
    <x v="0"/>
    <s v="Palong Khali"/>
    <s v="Camp 15"/>
    <x v="9"/>
    <d v="2023-06-01T00:00:00"/>
    <x v="0"/>
    <m/>
    <m/>
    <m/>
    <m/>
    <m/>
    <s v="Sanjit Hajong"/>
    <n v="1826201879"/>
    <s v="shajong@dskbangladesh.org"/>
    <s v="CA-DSK"/>
  </r>
  <r>
    <n v="6446"/>
    <s v="CA"/>
    <s v="DSK"/>
    <s v="CAID, DFAT"/>
    <s v="WASH"/>
    <x v="1"/>
    <x v="8"/>
    <s v="# of FSM Site"/>
    <m/>
    <n v="4"/>
    <s v="completed"/>
    <s v="Chittagong"/>
    <s v="Cox's Bazar"/>
    <x v="0"/>
    <s v="Palong Khali"/>
    <s v="Camp 15"/>
    <x v="9"/>
    <d v="2023-06-01T00:00:00"/>
    <x v="0"/>
    <m/>
    <m/>
    <m/>
    <m/>
    <m/>
    <s v="Sanjit Hajong"/>
    <n v="1826201879"/>
    <s v="shajong@dskbangladesh.org"/>
    <s v="CA-DSK"/>
  </r>
  <r>
    <n v="6447"/>
    <s v="CA"/>
    <s v="DSK"/>
    <s v="CAID, DFAT"/>
    <s v="WASH"/>
    <x v="1"/>
    <x v="2"/>
    <s v="# of FSM Site"/>
    <m/>
    <n v="2"/>
    <s v="completed"/>
    <s v="Chittagong"/>
    <s v="Cox's Bazar"/>
    <x v="0"/>
    <s v="Palong Khali"/>
    <s v="Camp 15"/>
    <x v="9"/>
    <d v="2023-06-01T00:00:00"/>
    <x v="0"/>
    <m/>
    <m/>
    <m/>
    <m/>
    <m/>
    <s v="Sanjit Hajong"/>
    <n v="1826201879"/>
    <s v="shajong@dskbangladesh.org"/>
    <s v="CA-DSK"/>
  </r>
  <r>
    <n v="6448"/>
    <s v="CA"/>
    <s v="DSK"/>
    <s v="CAID, DFAT"/>
    <s v="WASH"/>
    <x v="1"/>
    <x v="9"/>
    <s v="# of door"/>
    <m/>
    <n v="1"/>
    <s v="completed"/>
    <s v="Chittagong"/>
    <s v="Cox's Bazar"/>
    <x v="0"/>
    <s v="Palong Khali"/>
    <s v="Camp 15"/>
    <x v="9"/>
    <d v="2023-06-01T00:00:00"/>
    <x v="0"/>
    <m/>
    <m/>
    <m/>
    <m/>
    <m/>
    <s v="Sanjit Hajong"/>
    <n v="1826201879"/>
    <s v="shajong@dskbangladesh.org"/>
    <s v="CA-DSK"/>
  </r>
  <r>
    <n v="6449"/>
    <s v="CA"/>
    <s v="DSK"/>
    <s v="CAID, DFAT"/>
    <s v="WASH"/>
    <x v="1"/>
    <x v="3"/>
    <s v="# of door"/>
    <m/>
    <n v="410"/>
    <s v="completed"/>
    <s v="Chittagong"/>
    <s v="Cox's Bazar"/>
    <x v="0"/>
    <s v="Palong Khali"/>
    <s v="Camp 15"/>
    <x v="9"/>
    <d v="2023-06-01T00:00:00"/>
    <x v="0"/>
    <m/>
    <m/>
    <m/>
    <m/>
    <m/>
    <s v="Sanjit Hajong"/>
    <n v="1826201879"/>
    <s v="shajong@dskbangladesh.org"/>
    <s v="CA-DSK"/>
  </r>
  <r>
    <n v="6450"/>
    <s v="CA"/>
    <s v="DSK"/>
    <s v="CAID, DFAT"/>
    <s v="WASH"/>
    <x v="3"/>
    <x v="6"/>
    <s v="# of plant"/>
    <m/>
    <n v="1"/>
    <s v="completed"/>
    <s v="Chittagong"/>
    <s v="Cox's Bazar"/>
    <x v="0"/>
    <s v="Palong Khali"/>
    <s v="Camp 15"/>
    <x v="9"/>
    <d v="2023-06-01T00:00:00"/>
    <x v="0"/>
    <m/>
    <m/>
    <m/>
    <m/>
    <m/>
    <s v="Sanjit Hajong"/>
    <n v="1826201879"/>
    <s v="shajong@dskbangladesh.org"/>
    <s v="CA-DSK"/>
  </r>
  <r>
    <n v="6451"/>
    <s v="CA"/>
    <s v="DSK"/>
    <s v="CAID, DFAT"/>
    <s v="WASH"/>
    <x v="1"/>
    <x v="9"/>
    <s v="# of door"/>
    <m/>
    <n v="7"/>
    <s v="completed"/>
    <s v="Chittagong"/>
    <s v="Cox's Bazar"/>
    <x v="2"/>
    <s v="Dakshin Mithachhari"/>
    <s v="HC,Dakshin Mithachhari"/>
    <x v="9"/>
    <d v="2023-06-01T00:00:00"/>
    <x v="2"/>
    <m/>
    <m/>
    <m/>
    <m/>
    <m/>
    <s v="Sanjit Hajong"/>
    <n v="1826201879"/>
    <s v="shajong@dskbangladesh.org"/>
    <s v="CA-DSK"/>
  </r>
  <r>
    <n v="6452"/>
    <s v="IOM"/>
    <s v="BRAC"/>
    <s v="IOM"/>
    <s v="WASH"/>
    <x v="0"/>
    <x v="0"/>
    <s v="# of tube well"/>
    <m/>
    <n v="132"/>
    <s v="completed"/>
    <s v="Chittagong"/>
    <s v="Cox's Bazar"/>
    <x v="0"/>
    <s v="Palong Khali"/>
    <s v="Camp 10"/>
    <x v="9"/>
    <d v="2022-12-01T00:00:00"/>
    <x v="0"/>
    <m/>
    <m/>
    <m/>
    <m/>
    <m/>
    <s v="Sohag Ahmed"/>
    <n v="1833301770"/>
    <s v="sohag.ahmed@brac.net"/>
    <s v="IOM-BRAC"/>
  </r>
  <r>
    <n v="6453"/>
    <s v="IOM"/>
    <s v="BRAC"/>
    <s v="IOM"/>
    <s v="WASH"/>
    <x v="1"/>
    <x v="1"/>
    <s v="# of door "/>
    <m/>
    <n v="35"/>
    <s v="completed"/>
    <s v="Chittagong"/>
    <s v="Cox's Bazar"/>
    <x v="0"/>
    <s v="Palong Khali"/>
    <s v="Camp 10"/>
    <x v="9"/>
    <d v="2022-12-01T00:00:00"/>
    <x v="0"/>
    <m/>
    <m/>
    <m/>
    <m/>
    <m/>
    <s v="Sohag Ahmed"/>
    <n v="1833301770"/>
    <s v="sohag.ahmed@brac.net"/>
    <s v="IOM-BRAC"/>
  </r>
  <r>
    <n v="6454"/>
    <s v="IOM"/>
    <s v="BRAC"/>
    <s v="IOM"/>
    <s v="WASH"/>
    <x v="1"/>
    <x v="8"/>
    <s v="# of FSM Site"/>
    <m/>
    <n v="4"/>
    <s v="completed"/>
    <s v="Chittagong"/>
    <s v="Cox's Bazar"/>
    <x v="0"/>
    <s v="Palong Khali"/>
    <s v="Camp 10"/>
    <x v="9"/>
    <d v="2022-12-01T00:00:00"/>
    <x v="0"/>
    <m/>
    <m/>
    <m/>
    <m/>
    <m/>
    <s v="Sohag Ahmed"/>
    <n v="1833301770"/>
    <s v="sohag.ahmed@brac.net"/>
    <s v="IOM-BRAC"/>
  </r>
  <r>
    <n v="6455"/>
    <s v="IOM"/>
    <s v="BRAC"/>
    <s v="IOM"/>
    <s v="WASH"/>
    <x v="1"/>
    <x v="2"/>
    <s v="# of FSM Site"/>
    <m/>
    <n v="2"/>
    <s v="completed"/>
    <s v="Chittagong"/>
    <s v="Cox's Bazar"/>
    <x v="0"/>
    <s v="Palong Khali"/>
    <s v="Camp 10"/>
    <x v="9"/>
    <d v="2022-12-01T00:00:00"/>
    <x v="0"/>
    <m/>
    <m/>
    <m/>
    <m/>
    <m/>
    <s v="Sohag Ahmed"/>
    <n v="1833301770"/>
    <s v="sohag.ahmed@brac.net"/>
    <s v="IOM-BRAC"/>
  </r>
  <r>
    <n v="6456"/>
    <s v="IOM"/>
    <s v="BRAC"/>
    <s v="IOM"/>
    <s v="WASH"/>
    <x v="1"/>
    <x v="9"/>
    <s v="# of door"/>
    <m/>
    <n v="177"/>
    <s v="completed"/>
    <s v="Chittagong"/>
    <s v="Cox's Bazar"/>
    <x v="0"/>
    <s v="Palong Khali"/>
    <s v="Camp 10"/>
    <x v="9"/>
    <d v="2022-12-01T00:00:00"/>
    <x v="0"/>
    <m/>
    <m/>
    <m/>
    <m/>
    <m/>
    <s v="Sohag Ahmed"/>
    <n v="1833301770"/>
    <s v="sohag.ahmed@brac.net"/>
    <s v="IOM-BRAC"/>
  </r>
  <r>
    <n v="6457"/>
    <s v="IOM"/>
    <s v="BRAC"/>
    <s v="IOM"/>
    <s v="WASH"/>
    <x v="1"/>
    <x v="3"/>
    <s v="# of door"/>
    <m/>
    <n v="277"/>
    <s v="completed"/>
    <s v="Chittagong"/>
    <s v="Cox's Bazar"/>
    <x v="0"/>
    <s v="Palong Khali"/>
    <s v="Camp 10"/>
    <x v="9"/>
    <d v="2022-12-01T00:00:00"/>
    <x v="0"/>
    <m/>
    <m/>
    <m/>
    <m/>
    <m/>
    <s v="Sohag Ahmed"/>
    <n v="1833301770"/>
    <s v="sohag.ahmed@brac.net"/>
    <s v="IOM-BRAC"/>
  </r>
  <r>
    <n v="6458"/>
    <s v="IOM"/>
    <s v="BRAC"/>
    <s v="IOM"/>
    <s v="WASH"/>
    <x v="2"/>
    <x v="10"/>
    <s v="# of HP sessions at community level"/>
    <m/>
    <n v="45"/>
    <s v="completed"/>
    <s v="Chittagong"/>
    <s v="Cox's Bazar"/>
    <x v="0"/>
    <s v="Palong Khali"/>
    <s v="Camp 10"/>
    <x v="9"/>
    <d v="2022-12-01T00:00:00"/>
    <x v="0"/>
    <m/>
    <m/>
    <m/>
    <m/>
    <m/>
    <s v="Sohag Ahmed"/>
    <n v="1833301770"/>
    <s v="sohag.ahmed@brac.net"/>
    <s v="IOM-BRAC"/>
  </r>
  <r>
    <n v="6459"/>
    <s v="IOM"/>
    <s v="BRAC"/>
    <s v="IOM"/>
    <s v="WASH"/>
    <x v="2"/>
    <x v="20"/>
    <s v="# of household"/>
    <m/>
    <n v="6342"/>
    <s v="completed"/>
    <s v="Chittagong"/>
    <s v="Cox's Bazar"/>
    <x v="0"/>
    <s v="Palong Khali"/>
    <s v="Camp 10"/>
    <x v="9"/>
    <d v="2022-12-01T00:00:00"/>
    <x v="0"/>
    <m/>
    <m/>
    <m/>
    <m/>
    <m/>
    <s v="Sohag Ahmed"/>
    <n v="1833301770"/>
    <s v="sohag.ahmed@brac.net"/>
    <s v="IOM-BRAC"/>
  </r>
  <r>
    <n v="6460"/>
    <s v="IOM"/>
    <s v="BRAC"/>
    <s v="IOM"/>
    <s v="WASH"/>
    <x v="2"/>
    <x v="7"/>
    <s v="N/A"/>
    <m/>
    <n v="1"/>
    <s v="completed"/>
    <s v="Chittagong"/>
    <s v="Cox's Bazar"/>
    <x v="0"/>
    <s v="Palong Khali"/>
    <s v="Camp 10"/>
    <x v="9"/>
    <d v="2022-12-01T00:00:00"/>
    <x v="0"/>
    <m/>
    <m/>
    <m/>
    <m/>
    <m/>
    <s v="Sohag Ahmed"/>
    <n v="1833301770"/>
    <s v="sohag.ahmed@brac.net"/>
    <s v="IOM-BRAC"/>
  </r>
  <r>
    <n v="6461"/>
    <s v="IOM"/>
    <s v="BRAC"/>
    <s v="IOM"/>
    <s v="WASH"/>
    <x v="3"/>
    <x v="5"/>
    <s v="# of campaign per camp "/>
    <m/>
    <n v="1"/>
    <s v="completed"/>
    <s v="Chittagong"/>
    <s v="Cox's Bazar"/>
    <x v="0"/>
    <s v="Palong Khali"/>
    <s v="Camp 10"/>
    <x v="9"/>
    <d v="2022-12-01T00:00:00"/>
    <x v="0"/>
    <m/>
    <m/>
    <m/>
    <m/>
    <m/>
    <s v="Sohag Ahmed"/>
    <n v="1833301770"/>
    <s v="sohag.ahmed@brac.net"/>
    <s v="IOM-BRAC"/>
  </r>
  <r>
    <n v="6462"/>
    <s v="SCI"/>
    <s v="SCI"/>
    <s v="Japan Platform"/>
    <s v="WASH"/>
    <x v="0"/>
    <x v="0"/>
    <s v="# of tube well"/>
    <m/>
    <n v="19"/>
    <s v="completed"/>
    <s v="Chittagong"/>
    <s v="Cox's Bazar"/>
    <x v="0"/>
    <s v="Palong Khali"/>
    <s v="Camp 17"/>
    <x v="9"/>
    <d v="2023-02-01T00:00:00"/>
    <x v="0"/>
    <m/>
    <m/>
    <m/>
    <m/>
    <m/>
    <s v="Md. Fuhad Mollah"/>
    <n v="1708521596"/>
    <s v="fuhad.mollah@savethechildren.org"/>
    <s v="SCI"/>
  </r>
  <r>
    <n v="6463"/>
    <s v="SCI"/>
    <s v="SCI"/>
    <s v="Japan Platform"/>
    <s v="WASH"/>
    <x v="0"/>
    <x v="12"/>
    <s v="# of water network"/>
    <m/>
    <n v="1"/>
    <s v="completed"/>
    <s v="Chittagong"/>
    <s v="Cox's Bazar"/>
    <x v="0"/>
    <s v="Palong Khali"/>
    <s v="Camp 17"/>
    <x v="9"/>
    <d v="2023-02-01T00:00:00"/>
    <x v="0"/>
    <m/>
    <m/>
    <m/>
    <m/>
    <m/>
    <s v="Md. Fuhad Mollah"/>
    <n v="1708521596"/>
    <s v="fuhad.mollah@savethechildren.org"/>
    <s v="SCI"/>
  </r>
  <r>
    <n v="6464"/>
    <s v="SCI"/>
    <s v="SCI"/>
    <s v="Japan Platform"/>
    <s v="WASH"/>
    <x v="1"/>
    <x v="1"/>
    <s v="# of door "/>
    <m/>
    <n v="3"/>
    <s v="completed"/>
    <s v="Chittagong"/>
    <s v="Cox's Bazar"/>
    <x v="0"/>
    <s v="Palong Khali"/>
    <s v="Camp 17"/>
    <x v="9"/>
    <d v="2023-02-01T00:00:00"/>
    <x v="0"/>
    <m/>
    <m/>
    <m/>
    <m/>
    <m/>
    <s v="Md. Fuhad Mollah"/>
    <n v="1708521596"/>
    <s v="fuhad.mollah@savethechildren.org"/>
    <s v="SCI"/>
  </r>
  <r>
    <n v="6465"/>
    <s v="SCI"/>
    <s v="SCI"/>
    <s v="Japan Platform"/>
    <s v="WASH"/>
    <x v="1"/>
    <x v="9"/>
    <s v="# of door"/>
    <m/>
    <n v="5"/>
    <s v="completed"/>
    <s v="Chittagong"/>
    <s v="Cox's Bazar"/>
    <x v="0"/>
    <s v="Palong Khali"/>
    <s v="Camp 17"/>
    <x v="9"/>
    <d v="2023-02-01T00:00:00"/>
    <x v="0"/>
    <m/>
    <m/>
    <m/>
    <m/>
    <m/>
    <s v="Md. Fuhad Mollah"/>
    <n v="1708521596"/>
    <s v="fuhad.mollah@savethechildren.org"/>
    <s v="SCI"/>
  </r>
  <r>
    <n v="6466"/>
    <s v="SCI"/>
    <s v="SCI"/>
    <s v="Japan Platform"/>
    <s v="WASH"/>
    <x v="1"/>
    <x v="3"/>
    <s v="# of door"/>
    <m/>
    <n v="14"/>
    <s v="completed"/>
    <s v="Chittagong"/>
    <s v="Cox's Bazar"/>
    <x v="0"/>
    <s v="Palong Khali"/>
    <s v="Camp 17"/>
    <x v="9"/>
    <d v="2023-02-01T00:00:00"/>
    <x v="0"/>
    <m/>
    <m/>
    <m/>
    <m/>
    <m/>
    <s v="Md. Fuhad Mollah"/>
    <n v="1708521596"/>
    <s v="fuhad.mollah@savethechildren.org"/>
    <s v="SCI"/>
  </r>
  <r>
    <n v="6467"/>
    <s v="SCI"/>
    <s v="SCI"/>
    <s v="Japan Platform"/>
    <s v="WASH"/>
    <x v="2"/>
    <x v="10"/>
    <s v="# of HP sessions at community level"/>
    <m/>
    <n v="36"/>
    <s v="completed"/>
    <s v="Chittagong"/>
    <s v="Cox's Bazar"/>
    <x v="0"/>
    <s v="Palong Khali"/>
    <s v="Camp 17"/>
    <x v="9"/>
    <d v="2023-02-01T00:00:00"/>
    <x v="0"/>
    <m/>
    <m/>
    <m/>
    <m/>
    <m/>
    <s v="Md. Fuhad Mollah"/>
    <n v="1708521596"/>
    <s v="fuhad.mollah@savethechildren.org"/>
    <s v="SCI"/>
  </r>
  <r>
    <n v="6468"/>
    <s v="SCI"/>
    <s v="SCI"/>
    <s v="Japan Platform"/>
    <s v="WASH"/>
    <x v="3"/>
    <x v="5"/>
    <s v="# of campaign per camp "/>
    <m/>
    <n v="2"/>
    <s v="completed"/>
    <s v="Chittagong"/>
    <s v="Cox's Bazar"/>
    <x v="0"/>
    <s v="Palong Khali"/>
    <s v="Camp 17"/>
    <x v="9"/>
    <d v="2023-02-01T00:00:00"/>
    <x v="0"/>
    <m/>
    <m/>
    <m/>
    <m/>
    <m/>
    <s v="Md. Fuhad Mollah"/>
    <n v="1708521596"/>
    <s v="fuhad.mollah@savethechildren.org"/>
    <s v="SCI"/>
  </r>
  <r>
    <n v="6469"/>
    <s v="SCI"/>
    <s v="SCI"/>
    <s v="Japan Platform"/>
    <s v="WASH"/>
    <x v="0"/>
    <x v="0"/>
    <s v="# of tube well"/>
    <m/>
    <n v="11"/>
    <s v="completed"/>
    <s v="Chittagong"/>
    <s v="Cox's Bazar"/>
    <x v="0"/>
    <s v="Palong Khali"/>
    <s v="Camp 20"/>
    <x v="9"/>
    <d v="2023-02-01T00:00:00"/>
    <x v="0"/>
    <m/>
    <m/>
    <m/>
    <m/>
    <m/>
    <s v="Md. Fuhad Mollah"/>
    <n v="1708521596"/>
    <s v="fuhad.mollah@savethechildren.org"/>
    <s v="SCI"/>
  </r>
  <r>
    <n v="6470"/>
    <s v="SCI"/>
    <s v="SCI"/>
    <s v="Japan Platform"/>
    <s v="WASH"/>
    <x v="1"/>
    <x v="1"/>
    <s v="# of door "/>
    <m/>
    <n v="3"/>
    <s v="completed"/>
    <s v="Chittagong"/>
    <s v="Cox's Bazar"/>
    <x v="0"/>
    <s v="Palong Khali"/>
    <s v="Camp 20"/>
    <x v="9"/>
    <d v="2023-02-01T00:00:00"/>
    <x v="0"/>
    <m/>
    <m/>
    <m/>
    <m/>
    <m/>
    <s v="Md. Fuhad Mollah"/>
    <n v="1708521596"/>
    <s v="fuhad.mollah@savethechildren.org"/>
    <s v="SCI"/>
  </r>
  <r>
    <n v="6471"/>
    <s v="SCI"/>
    <s v="SCI"/>
    <s v="Japan Platform"/>
    <s v="WASH"/>
    <x v="1"/>
    <x v="8"/>
    <s v="# of FSM Site"/>
    <m/>
    <n v="1"/>
    <s v="completed"/>
    <s v="Chittagong"/>
    <s v="Cox's Bazar"/>
    <x v="0"/>
    <s v="Palong Khali"/>
    <s v="Camp 20"/>
    <x v="9"/>
    <d v="2023-02-01T00:00:00"/>
    <x v="0"/>
    <m/>
    <m/>
    <m/>
    <m/>
    <m/>
    <s v="Md. Fuhad Mollah"/>
    <n v="1708521596"/>
    <s v="fuhad.mollah@savethechildren.org"/>
    <s v="SCI"/>
  </r>
  <r>
    <n v="6472"/>
    <s v="SCI"/>
    <s v="SCI"/>
    <s v="Japan Platform"/>
    <s v="WASH"/>
    <x v="1"/>
    <x v="9"/>
    <s v="# of door"/>
    <m/>
    <n v="20"/>
    <s v="completed"/>
    <s v="Chittagong"/>
    <s v="Cox's Bazar"/>
    <x v="0"/>
    <s v="Palong Khali"/>
    <s v="Camp 20"/>
    <x v="9"/>
    <d v="2023-02-01T00:00:00"/>
    <x v="0"/>
    <m/>
    <m/>
    <m/>
    <m/>
    <m/>
    <s v="Md. Fuhad Mollah"/>
    <n v="1708521596"/>
    <s v="fuhad.mollah@savethechildren.org"/>
    <s v="SCI"/>
  </r>
  <r>
    <n v="6473"/>
    <s v="SCI"/>
    <s v="SCI"/>
    <s v="Japan Platform"/>
    <s v="WASH"/>
    <x v="1"/>
    <x v="3"/>
    <s v="# of door"/>
    <m/>
    <n v="24"/>
    <s v="completed"/>
    <s v="Chittagong"/>
    <s v="Cox's Bazar"/>
    <x v="0"/>
    <s v="Palong Khali"/>
    <s v="Camp 20"/>
    <x v="9"/>
    <d v="2023-02-01T00:00:00"/>
    <x v="0"/>
    <m/>
    <m/>
    <m/>
    <m/>
    <m/>
    <s v="Md. Fuhad Mollah"/>
    <n v="1708521596"/>
    <s v="fuhad.mollah@savethechildren.org"/>
    <s v="SCI"/>
  </r>
  <r>
    <n v="6474"/>
    <s v="SCI"/>
    <s v="SCI"/>
    <s v="Japan Platform"/>
    <s v="WASH"/>
    <x v="2"/>
    <x v="10"/>
    <s v="# of HP sessions at community level"/>
    <m/>
    <n v="33"/>
    <s v="completed"/>
    <s v="Chittagong"/>
    <s v="Cox's Bazar"/>
    <x v="0"/>
    <s v="Palong Khali"/>
    <s v="Camp 20"/>
    <x v="9"/>
    <d v="2023-02-01T00:00:00"/>
    <x v="0"/>
    <m/>
    <m/>
    <m/>
    <m/>
    <m/>
    <s v="Md. Fuhad Mollah"/>
    <n v="1708521596"/>
    <s v="fuhad.mollah@savethechildren.org"/>
    <s v="SCI"/>
  </r>
  <r>
    <n v="6475"/>
    <s v="SCI"/>
    <s v="SCI"/>
    <s v="Japan Platform"/>
    <s v="WASH"/>
    <x v="3"/>
    <x v="5"/>
    <s v="# of campaign per camp "/>
    <m/>
    <n v="2"/>
    <s v="completed"/>
    <s v="Chittagong"/>
    <s v="Cox's Bazar"/>
    <x v="0"/>
    <s v="Palong Khali"/>
    <s v="Camp 20"/>
    <x v="9"/>
    <d v="2023-02-01T00:00:00"/>
    <x v="0"/>
    <m/>
    <m/>
    <m/>
    <m/>
    <m/>
    <s v="Md. Fuhad Mollah"/>
    <n v="1708521596"/>
    <s v="fuhad.mollah@savethechildren.org"/>
    <s v="SCI"/>
  </r>
  <r>
    <n v="6476"/>
    <s v="SCI"/>
    <s v="SCI"/>
    <s v="Japan Platform"/>
    <s v="WASH"/>
    <x v="0"/>
    <x v="12"/>
    <s v="# of water network"/>
    <m/>
    <n v="1"/>
    <s v="completed"/>
    <s v="Chittagong"/>
    <s v="Cox's Bazar"/>
    <x v="1"/>
    <s v="Nhilla"/>
    <s v="Camp 25"/>
    <x v="9"/>
    <d v="2023-02-01T00:00:00"/>
    <x v="0"/>
    <m/>
    <m/>
    <m/>
    <m/>
    <m/>
    <s v="Md. Fuhad Mollah"/>
    <n v="1708521596"/>
    <s v="fuhad.mollah@savethechildren.org"/>
    <s v="SCI"/>
  </r>
  <r>
    <n v="6477"/>
    <s v="SCI"/>
    <s v="SCI"/>
    <s v="Japan Platform"/>
    <s v="WASH"/>
    <x v="1"/>
    <x v="1"/>
    <s v="# of door "/>
    <m/>
    <n v="10"/>
    <s v="completed"/>
    <s v="Chittagong"/>
    <s v="Cox's Bazar"/>
    <x v="1"/>
    <s v="Nhilla"/>
    <s v="Camp 25"/>
    <x v="9"/>
    <d v="2023-02-01T00:00:00"/>
    <x v="0"/>
    <m/>
    <m/>
    <m/>
    <m/>
    <m/>
    <s v="Md. Fuhad Mollah"/>
    <n v="1708521596"/>
    <s v="fuhad.mollah@savethechildren.org"/>
    <s v="SCI"/>
  </r>
  <r>
    <n v="6478"/>
    <s v="SCI"/>
    <s v="SCI"/>
    <s v="Japan Platform"/>
    <s v="WASH"/>
    <x v="1"/>
    <x v="8"/>
    <s v="# of FSM Site"/>
    <m/>
    <n v="1"/>
    <s v="completed"/>
    <s v="Chittagong"/>
    <s v="Cox's Bazar"/>
    <x v="1"/>
    <s v="Nhilla"/>
    <s v="Camp 25"/>
    <x v="9"/>
    <d v="2023-02-01T00:00:00"/>
    <x v="0"/>
    <m/>
    <m/>
    <m/>
    <m/>
    <m/>
    <s v="Md. Fuhad Mollah"/>
    <n v="1708521596"/>
    <s v="fuhad.mollah@savethechildren.org"/>
    <s v="SCI"/>
  </r>
  <r>
    <n v="6479"/>
    <s v="SCI"/>
    <s v="SCI"/>
    <s v="Japan Platform"/>
    <s v="WASH"/>
    <x v="1"/>
    <x v="9"/>
    <s v="# of door"/>
    <m/>
    <n v="23"/>
    <s v="completed"/>
    <s v="Chittagong"/>
    <s v="Cox's Bazar"/>
    <x v="1"/>
    <s v="Nhilla"/>
    <s v="Camp 25"/>
    <x v="9"/>
    <d v="2023-02-01T00:00:00"/>
    <x v="0"/>
    <m/>
    <m/>
    <m/>
    <m/>
    <m/>
    <s v="Md. Fuhad Mollah"/>
    <n v="1708521596"/>
    <s v="fuhad.mollah@savethechildren.org"/>
    <s v="SCI"/>
  </r>
  <r>
    <n v="6480"/>
    <s v="SCI"/>
    <s v="SCI"/>
    <s v="Japan Platform"/>
    <s v="WASH"/>
    <x v="1"/>
    <x v="3"/>
    <s v="# of door"/>
    <m/>
    <n v="67"/>
    <s v="completed"/>
    <s v="Chittagong"/>
    <s v="Cox's Bazar"/>
    <x v="1"/>
    <s v="Nhilla"/>
    <s v="Camp 25"/>
    <x v="9"/>
    <d v="2023-02-01T00:00:00"/>
    <x v="0"/>
    <m/>
    <m/>
    <m/>
    <m/>
    <m/>
    <s v="Md. Fuhad Mollah"/>
    <n v="1708521596"/>
    <s v="fuhad.mollah@savethechildren.org"/>
    <s v="SCI"/>
  </r>
  <r>
    <n v="6481"/>
    <s v="SCI"/>
    <s v="SCI"/>
    <s v="Japan Platform"/>
    <s v="WASH"/>
    <x v="2"/>
    <x v="10"/>
    <s v="# of HP sessions at community level"/>
    <m/>
    <n v="62"/>
    <s v="completed"/>
    <s v="Chittagong"/>
    <s v="Cox's Bazar"/>
    <x v="1"/>
    <s v="Nhilla"/>
    <s v="Camp 25"/>
    <x v="9"/>
    <d v="2023-02-01T00:00:00"/>
    <x v="0"/>
    <m/>
    <m/>
    <m/>
    <m/>
    <m/>
    <s v="Md. Fuhad Mollah"/>
    <n v="1708521596"/>
    <s v="fuhad.mollah@savethechildren.org"/>
    <s v="SCI"/>
  </r>
  <r>
    <n v="6482"/>
    <s v="SCI"/>
    <s v="SCI"/>
    <s v="Japan Platform"/>
    <s v="WASH"/>
    <x v="3"/>
    <x v="5"/>
    <s v="# of campaign per camp "/>
    <m/>
    <n v="2"/>
    <s v="completed"/>
    <s v="Chittagong"/>
    <s v="Cox's Bazar"/>
    <x v="1"/>
    <s v="Nhilla"/>
    <s v="Camp 25"/>
    <x v="9"/>
    <d v="2023-02-01T00:00:00"/>
    <x v="0"/>
    <m/>
    <m/>
    <m/>
    <m/>
    <m/>
    <s v="Md. Fuhad Mollah"/>
    <n v="1708521596"/>
    <s v="fuhad.mollah@savethechildren.org"/>
    <s v="SCI"/>
  </r>
  <r>
    <n v="6483"/>
    <s v="SCI"/>
    <s v="SCI"/>
    <s v="Japan Platform"/>
    <s v="WASH"/>
    <x v="0"/>
    <x v="12"/>
    <s v="# of water network"/>
    <m/>
    <n v="1"/>
    <s v="completed"/>
    <s v="Chittagong"/>
    <s v="Cox's Bazar"/>
    <x v="1"/>
    <s v="Nhilla"/>
    <s v="Camp 27"/>
    <x v="9"/>
    <d v="2023-02-01T00:00:00"/>
    <x v="0"/>
    <m/>
    <m/>
    <m/>
    <m/>
    <m/>
    <s v="Md. Fuhad Mollah"/>
    <n v="1708521596"/>
    <s v="fuhad.mollah@savethechildren.org"/>
    <s v="SCI"/>
  </r>
  <r>
    <n v="6484"/>
    <s v="SCI"/>
    <s v="SCI"/>
    <s v="Japan Platform"/>
    <s v="WASH"/>
    <x v="1"/>
    <x v="1"/>
    <s v="# of door "/>
    <m/>
    <n v="5"/>
    <s v="completed"/>
    <s v="Chittagong"/>
    <s v="Cox's Bazar"/>
    <x v="1"/>
    <s v="Nhilla"/>
    <s v="Camp 27"/>
    <x v="9"/>
    <d v="2023-02-01T00:00:00"/>
    <x v="0"/>
    <m/>
    <m/>
    <m/>
    <m/>
    <m/>
    <s v="Md. Fuhad Mollah"/>
    <n v="1708521596"/>
    <s v="fuhad.mollah@savethechildren.org"/>
    <s v="SCI"/>
  </r>
  <r>
    <n v="6485"/>
    <s v="SCI"/>
    <s v="SCI"/>
    <s v="Japan Platform"/>
    <s v="WASH"/>
    <x v="1"/>
    <x v="9"/>
    <s v="# of door"/>
    <m/>
    <n v="25"/>
    <s v="completed"/>
    <s v="Chittagong"/>
    <s v="Cox's Bazar"/>
    <x v="1"/>
    <s v="Nhilla"/>
    <s v="Camp 27"/>
    <x v="9"/>
    <d v="2023-02-01T00:00:00"/>
    <x v="0"/>
    <m/>
    <m/>
    <m/>
    <m/>
    <m/>
    <s v="Md. Fuhad Mollah"/>
    <n v="1708521596"/>
    <s v="fuhad.mollah@savethechildren.org"/>
    <s v="SCI"/>
  </r>
  <r>
    <n v="6486"/>
    <s v="SCI"/>
    <s v="SCI"/>
    <s v="Japan Platform"/>
    <s v="WASH"/>
    <x v="1"/>
    <x v="3"/>
    <s v="# of door"/>
    <m/>
    <n v="90"/>
    <s v="completed"/>
    <s v="Chittagong"/>
    <s v="Cox's Bazar"/>
    <x v="1"/>
    <s v="Nhilla"/>
    <s v="Camp 27"/>
    <x v="9"/>
    <d v="2023-02-01T00:00:00"/>
    <x v="0"/>
    <m/>
    <m/>
    <m/>
    <m/>
    <m/>
    <s v="Md. Fuhad Mollah"/>
    <n v="1708521596"/>
    <s v="fuhad.mollah@savethechildren.org"/>
    <s v="SCI"/>
  </r>
  <r>
    <n v="6487"/>
    <s v="SCI"/>
    <s v="SCI"/>
    <s v="Japan Platform"/>
    <s v="WASH"/>
    <x v="2"/>
    <x v="10"/>
    <s v="# of HP sessions at community level"/>
    <m/>
    <n v="140"/>
    <s v="completed"/>
    <s v="Chittagong"/>
    <s v="Cox's Bazar"/>
    <x v="1"/>
    <s v="Nhilla"/>
    <s v="Camp 27"/>
    <x v="9"/>
    <d v="2023-02-01T00:00:00"/>
    <x v="0"/>
    <m/>
    <m/>
    <m/>
    <m/>
    <m/>
    <s v="Md. Fuhad Mollah"/>
    <n v="1708521596"/>
    <s v="fuhad.mollah@savethechildren.org"/>
    <s v="SCI"/>
  </r>
  <r>
    <n v="6488"/>
    <s v="SCI"/>
    <s v="SCI"/>
    <s v="Japan Platform"/>
    <s v="WASH"/>
    <x v="3"/>
    <x v="5"/>
    <s v="# of campaign per camp "/>
    <m/>
    <n v="2"/>
    <s v="completed"/>
    <s v="Chittagong"/>
    <s v="Cox's Bazar"/>
    <x v="1"/>
    <s v="Nhilla"/>
    <s v="Camp 27"/>
    <x v="9"/>
    <d v="2023-02-01T00:00:00"/>
    <x v="0"/>
    <m/>
    <m/>
    <m/>
    <m/>
    <m/>
    <s v="Md. Fuhad Mollah"/>
    <n v="1708521596"/>
    <s v="fuhad.mollah@savethechildren.org"/>
    <s v="SCI"/>
  </r>
  <r>
    <n v="6489"/>
    <s v="SCI"/>
    <s v="SCI"/>
    <s v="Japan Platform"/>
    <s v="WASH"/>
    <x v="3"/>
    <x v="6"/>
    <s v="# of plant"/>
    <m/>
    <n v="1"/>
    <s v="completed"/>
    <s v="Chittagong"/>
    <s v="Cox's Bazar"/>
    <x v="1"/>
    <s v="Nhilla"/>
    <s v="Camp 27"/>
    <x v="9"/>
    <d v="2023-02-01T00:00:00"/>
    <x v="0"/>
    <m/>
    <m/>
    <m/>
    <m/>
    <m/>
    <s v="Md. Fuhad Mollah"/>
    <n v="1708521596"/>
    <s v="fuhad.mollah@savethechildren.org"/>
    <s v="SCI"/>
  </r>
  <r>
    <n v="6490"/>
    <s v="IRB"/>
    <s v="IRB"/>
    <s v="IR International"/>
    <s v="WASH"/>
    <x v="1"/>
    <x v="3"/>
    <s v="# of door"/>
    <m/>
    <n v="23"/>
    <s v="completed"/>
    <s v="Chittagong"/>
    <s v="Cox's Bazar"/>
    <x v="0"/>
    <s v="Palong Khali"/>
    <s v="Camp 07"/>
    <x v="9"/>
    <d v="2022-10-01T00:00:00"/>
    <x v="0"/>
    <m/>
    <m/>
    <m/>
    <m/>
    <m/>
    <s v="Delwar Hosain Al Ruba"/>
    <n v="1755689447"/>
    <s v="Delwar.ruba@islamicrelief-bd.org"/>
    <s v="IRB"/>
  </r>
  <r>
    <n v="6491"/>
    <s v="IRB"/>
    <s v="IRB"/>
    <s v="IR International"/>
    <s v="WASH"/>
    <x v="1"/>
    <x v="7"/>
    <s v="N/A"/>
    <m/>
    <n v="110"/>
    <s v="completed"/>
    <s v="Chittagong"/>
    <s v="Cox's Bazar"/>
    <x v="0"/>
    <s v="Palong Khali"/>
    <s v="Camp 07"/>
    <x v="9"/>
    <d v="2022-10-01T00:00:00"/>
    <x v="0"/>
    <m/>
    <m/>
    <m/>
    <m/>
    <m/>
    <s v="Delwar Hosain Al Ruba"/>
    <n v="1755689447"/>
    <s v="Delwar.ruba@islamicrelief-bd.org"/>
    <s v="IRB"/>
  </r>
  <r>
    <n v="6492"/>
    <s v="IOM"/>
    <s v="DSK"/>
    <s v="IOM"/>
    <s v="WASH"/>
    <x v="0"/>
    <x v="0"/>
    <s v="# of tube well"/>
    <m/>
    <n v="119"/>
    <s v="completed"/>
    <s v="Chittagong"/>
    <s v="Cox's Bazar"/>
    <x v="0"/>
    <s v="Palong Khali"/>
    <s v="Camp 18"/>
    <x v="9"/>
    <d v="2023-03-01T00:00:00"/>
    <x v="0"/>
    <m/>
    <m/>
    <m/>
    <m/>
    <m/>
    <s v="Md. Shalahuddin Kader"/>
    <n v="1845101021"/>
    <s v="shalahuddin@dskbangladesh.org"/>
    <s v="IOM-DSK"/>
  </r>
  <r>
    <n v="6493"/>
    <s v="IOM"/>
    <s v="DSK"/>
    <s v="IOM"/>
    <s v="WASH"/>
    <x v="0"/>
    <x v="12"/>
    <s v="# of water network"/>
    <m/>
    <n v="2"/>
    <s v="completed"/>
    <s v="Chittagong"/>
    <s v="Cox's Bazar"/>
    <x v="0"/>
    <s v="Palong Khali"/>
    <s v="Camp 18"/>
    <x v="9"/>
    <d v="2023-03-01T00:00:00"/>
    <x v="0"/>
    <m/>
    <m/>
    <m/>
    <m/>
    <m/>
    <s v="Md. Shalahuddin Kader"/>
    <n v="1845101021"/>
    <s v="shalahuddin@dskbangladesh.org"/>
    <s v="IOM-DSK"/>
  </r>
  <r>
    <n v="6494"/>
    <s v="IOM"/>
    <s v="DSK"/>
    <s v="IOM"/>
    <s v="WASH"/>
    <x v="1"/>
    <x v="1"/>
    <s v="# of door "/>
    <m/>
    <n v="63"/>
    <s v="completed"/>
    <s v="Chittagong"/>
    <s v="Cox's Bazar"/>
    <x v="0"/>
    <s v="Palong Khali"/>
    <s v="Camp 18"/>
    <x v="9"/>
    <d v="2023-03-01T00:00:00"/>
    <x v="0"/>
    <m/>
    <m/>
    <m/>
    <m/>
    <m/>
    <s v="Md. Shalahuddin Kader"/>
    <n v="1845101021"/>
    <s v="shalahuddin@dskbangladesh.org"/>
    <s v="IOM-DSK"/>
  </r>
  <r>
    <n v="6495"/>
    <s v="IOM"/>
    <s v="DSK"/>
    <s v="IOM"/>
    <s v="WASH"/>
    <x v="1"/>
    <x v="8"/>
    <s v="# of FSM Site"/>
    <m/>
    <n v="11"/>
    <s v="completed"/>
    <s v="Chittagong"/>
    <s v="Cox's Bazar"/>
    <x v="0"/>
    <s v="Palong Khali"/>
    <s v="Camp 18"/>
    <x v="9"/>
    <d v="2023-03-01T00:00:00"/>
    <x v="0"/>
    <m/>
    <m/>
    <m/>
    <m/>
    <m/>
    <s v="Md. Shalahuddin Kader"/>
    <n v="1845101021"/>
    <s v="shalahuddin@dskbangladesh.org"/>
    <s v="IOM-DSK"/>
  </r>
  <r>
    <n v="6496"/>
    <s v="IOM"/>
    <s v="DSK"/>
    <s v="IOM"/>
    <s v="WASH"/>
    <x v="1"/>
    <x v="2"/>
    <s v="# of FSM Site"/>
    <m/>
    <n v="1"/>
    <s v="completed"/>
    <s v="Chittagong"/>
    <s v="Cox's Bazar"/>
    <x v="0"/>
    <s v="Palong Khali"/>
    <s v="Camp 18"/>
    <x v="9"/>
    <d v="2023-03-01T00:00:00"/>
    <x v="0"/>
    <m/>
    <m/>
    <m/>
    <m/>
    <m/>
    <s v="Md. Shalahuddin Kader"/>
    <n v="1845101021"/>
    <s v="shalahuddin@dskbangladesh.org"/>
    <s v="IOM-DSK"/>
  </r>
  <r>
    <n v="6497"/>
    <s v="IOM"/>
    <s v="DSK"/>
    <s v="IOM"/>
    <s v="WASH"/>
    <x v="1"/>
    <x v="9"/>
    <s v="# of door"/>
    <m/>
    <n v="198"/>
    <s v="completed"/>
    <s v="Chittagong"/>
    <s v="Cox's Bazar"/>
    <x v="0"/>
    <s v="Palong Khali"/>
    <s v="Camp 18"/>
    <x v="9"/>
    <d v="2023-03-01T00:00:00"/>
    <x v="0"/>
    <m/>
    <m/>
    <m/>
    <m/>
    <m/>
    <s v="Md. Shalahuddin Kader"/>
    <n v="1845101021"/>
    <s v="shalahuddin@dskbangladesh.org"/>
    <s v="IOM-DSK"/>
  </r>
  <r>
    <n v="6498"/>
    <s v="IOM"/>
    <s v="DSK"/>
    <s v="IOM"/>
    <s v="WASH"/>
    <x v="1"/>
    <x v="3"/>
    <s v="# of door"/>
    <m/>
    <n v="205"/>
    <s v="completed"/>
    <s v="Chittagong"/>
    <s v="Cox's Bazar"/>
    <x v="0"/>
    <s v="Palong Khali"/>
    <s v="Camp 18"/>
    <x v="9"/>
    <d v="2023-03-01T00:00:00"/>
    <x v="0"/>
    <m/>
    <m/>
    <m/>
    <m/>
    <m/>
    <s v="Md. Shalahuddin Kader"/>
    <n v="1845101021"/>
    <s v="shalahuddin@dskbangladesh.org"/>
    <s v="IOM-DSK"/>
  </r>
  <r>
    <n v="6499"/>
    <s v="IOM"/>
    <s v="DSK"/>
    <s v="IOM"/>
    <s v="WASH"/>
    <x v="2"/>
    <x v="20"/>
    <s v="# of household"/>
    <m/>
    <n v="2871"/>
    <s v="completed"/>
    <s v="Chittagong"/>
    <s v="Cox's Bazar"/>
    <x v="0"/>
    <s v="Palong Khali"/>
    <s v="Camp 18"/>
    <x v="9"/>
    <d v="2023-03-01T00:00:00"/>
    <x v="0"/>
    <m/>
    <m/>
    <m/>
    <m/>
    <m/>
    <s v="Md. Shalahuddin Kader"/>
    <n v="1845101021"/>
    <s v="shalahuddin@dskbangladesh.org"/>
    <s v="IOM-DSK"/>
  </r>
  <r>
    <n v="6500"/>
    <s v="IOM"/>
    <s v="DSK"/>
    <s v="IOM"/>
    <s v="WASH"/>
    <x v="3"/>
    <x v="5"/>
    <s v="# of campaign per camp "/>
    <m/>
    <n v="12"/>
    <s v="completed"/>
    <s v="Chittagong"/>
    <s v="Cox's Bazar"/>
    <x v="0"/>
    <s v="Palong Khali"/>
    <s v="Camp 18"/>
    <x v="9"/>
    <d v="2023-03-01T00:00:00"/>
    <x v="0"/>
    <m/>
    <m/>
    <m/>
    <m/>
    <m/>
    <s v="Md. Shalahuddin Kader"/>
    <n v="1845101021"/>
    <s v="shalahuddin@dskbangladesh.org"/>
    <s v="IOM-DSK"/>
  </r>
  <r>
    <n v="6501"/>
    <s v="IOM"/>
    <s v="DSK"/>
    <s v="IOM"/>
    <s v="WASH"/>
    <x v="3"/>
    <x v="6"/>
    <s v="# of plant"/>
    <m/>
    <n v="1"/>
    <s v="completed"/>
    <s v="Chittagong"/>
    <s v="Cox's Bazar"/>
    <x v="0"/>
    <s v="Palong Khali"/>
    <s v="Camp 18"/>
    <x v="9"/>
    <d v="2023-03-01T00:00:00"/>
    <x v="0"/>
    <m/>
    <m/>
    <m/>
    <m/>
    <m/>
    <s v="Md. Shalahuddin Kader"/>
    <n v="1845101021"/>
    <s v="shalahuddin@dskbangladesh.org"/>
    <s v="IOM-DSK"/>
  </r>
  <r>
    <n v="6502"/>
    <s v="IOM"/>
    <s v="DSK"/>
    <s v="IOM"/>
    <s v="WASH"/>
    <x v="0"/>
    <x v="0"/>
    <s v="# of tube well"/>
    <m/>
    <n v="228"/>
    <s v="completed"/>
    <s v="Chittagong"/>
    <s v="Cox's Bazar"/>
    <x v="0"/>
    <s v="Palong Khali"/>
    <s v="Camp 19"/>
    <x v="9"/>
    <d v="2023-03-01T00:00:00"/>
    <x v="0"/>
    <m/>
    <m/>
    <m/>
    <m/>
    <m/>
    <s v="Md. Shalahuddin Kader"/>
    <n v="1845101021"/>
    <s v="shalahuddin@dskbangladesh.org"/>
    <s v="IOM-DSK"/>
  </r>
  <r>
    <n v="6503"/>
    <s v="IOM"/>
    <s v="DSK"/>
    <s v="IOM"/>
    <s v="WASH"/>
    <x v="0"/>
    <x v="26"/>
    <s v="# of tube well"/>
    <m/>
    <n v="2"/>
    <s v="completed"/>
    <s v="Chittagong"/>
    <s v="Cox's Bazar"/>
    <x v="0"/>
    <s v="Palong Khali"/>
    <s v="Camp 19"/>
    <x v="9"/>
    <d v="2023-03-01T00:00:00"/>
    <x v="0"/>
    <m/>
    <m/>
    <m/>
    <m/>
    <m/>
    <s v="Md. Shalahuddin Kader"/>
    <n v="1845101021"/>
    <s v="shalahuddin@dskbangladesh.org"/>
    <s v="IOM-DSK"/>
  </r>
  <r>
    <n v="6504"/>
    <s v="IOM"/>
    <s v="DSK"/>
    <s v="IOM"/>
    <s v="WASH"/>
    <x v="0"/>
    <x v="12"/>
    <s v="# of water network"/>
    <m/>
    <n v="5"/>
    <s v="completed"/>
    <s v="Chittagong"/>
    <s v="Cox's Bazar"/>
    <x v="0"/>
    <s v="Palong Khali"/>
    <s v="Camp 19"/>
    <x v="9"/>
    <d v="2023-03-01T00:00:00"/>
    <x v="0"/>
    <m/>
    <m/>
    <m/>
    <m/>
    <m/>
    <s v="Md. Shalahuddin Kader"/>
    <n v="1845101021"/>
    <s v="shalahuddin@dskbangladesh.org"/>
    <s v="IOM-DSK"/>
  </r>
  <r>
    <n v="6505"/>
    <s v="IOM"/>
    <s v="DSK"/>
    <s v="IOM"/>
    <s v="WASH"/>
    <x v="1"/>
    <x v="1"/>
    <s v="# of door "/>
    <m/>
    <n v="165"/>
    <s v="completed"/>
    <s v="Chittagong"/>
    <s v="Cox's Bazar"/>
    <x v="0"/>
    <s v="Palong Khali"/>
    <s v="Camp 19"/>
    <x v="9"/>
    <d v="2023-03-01T00:00:00"/>
    <x v="0"/>
    <m/>
    <m/>
    <m/>
    <m/>
    <m/>
    <s v="Md. Shalahuddin Kader"/>
    <n v="1845101021"/>
    <s v="shalahuddin@dskbangladesh.org"/>
    <s v="IOM-DSK"/>
  </r>
  <r>
    <n v="6506"/>
    <s v="IOM"/>
    <s v="DSK"/>
    <s v="IOM"/>
    <s v="WASH"/>
    <x v="1"/>
    <x v="9"/>
    <s v="# of door"/>
    <m/>
    <n v="395"/>
    <s v="completed"/>
    <s v="Chittagong"/>
    <s v="Cox's Bazar"/>
    <x v="0"/>
    <s v="Palong Khali"/>
    <s v="Camp 19"/>
    <x v="9"/>
    <d v="2023-03-01T00:00:00"/>
    <x v="0"/>
    <m/>
    <m/>
    <m/>
    <m/>
    <m/>
    <s v="Md. Shalahuddin Kader"/>
    <n v="1845101021"/>
    <s v="shalahuddin@dskbangladesh.org"/>
    <s v="IOM-DSK"/>
  </r>
  <r>
    <n v="6507"/>
    <s v="IOM"/>
    <s v="DSK"/>
    <s v="IOM"/>
    <s v="WASH"/>
    <x v="1"/>
    <x v="3"/>
    <s v="# of door"/>
    <m/>
    <n v="428"/>
    <s v="completed"/>
    <s v="Chittagong"/>
    <s v="Cox's Bazar"/>
    <x v="0"/>
    <s v="Palong Khali"/>
    <s v="Camp 19"/>
    <x v="9"/>
    <d v="2023-03-01T00:00:00"/>
    <x v="0"/>
    <m/>
    <m/>
    <m/>
    <m/>
    <m/>
    <s v="Md. Shalahuddin Kader"/>
    <n v="1845101021"/>
    <s v="shalahuddin@dskbangladesh.org"/>
    <s v="IOM-DSK"/>
  </r>
  <r>
    <n v="6508"/>
    <s v="IOM"/>
    <s v="DSK"/>
    <s v="IOM"/>
    <s v="WASH"/>
    <x v="2"/>
    <x v="20"/>
    <s v="# of household"/>
    <m/>
    <n v="3986"/>
    <s v="completed"/>
    <s v="Chittagong"/>
    <s v="Cox's Bazar"/>
    <x v="0"/>
    <s v="Palong Khali"/>
    <s v="Camp 19"/>
    <x v="9"/>
    <d v="2023-03-01T00:00:00"/>
    <x v="0"/>
    <m/>
    <m/>
    <m/>
    <m/>
    <m/>
    <s v="Md. Shalahuddin Kader"/>
    <n v="1845101021"/>
    <s v="shalahuddin@dskbangladesh.org"/>
    <s v="IOM-DSK"/>
  </r>
  <r>
    <n v="6509"/>
    <s v="IOM"/>
    <s v="DSK"/>
    <s v="IOM"/>
    <s v="WASH"/>
    <x v="3"/>
    <x v="5"/>
    <s v="# of campaign per camp "/>
    <m/>
    <n v="18"/>
    <s v="completed"/>
    <s v="Chittagong"/>
    <s v="Cox's Bazar"/>
    <x v="0"/>
    <s v="Palong Khali"/>
    <s v="Camp 19"/>
    <x v="9"/>
    <d v="2023-03-01T00:00:00"/>
    <x v="0"/>
    <m/>
    <m/>
    <m/>
    <m/>
    <m/>
    <s v="Md. Shalahuddin Kader"/>
    <n v="1845101021"/>
    <s v="shalahuddin@dskbangladesh.org"/>
    <s v="IOM-DSK"/>
  </r>
  <r>
    <n v="6510"/>
    <s v="IOM"/>
    <s v="DSK"/>
    <s v="IOM"/>
    <s v="WASH"/>
    <x v="3"/>
    <x v="6"/>
    <s v="# of plant"/>
    <m/>
    <n v="2"/>
    <s v="completed"/>
    <s v="Chittagong"/>
    <s v="Cox's Bazar"/>
    <x v="0"/>
    <s v="Palong Khali"/>
    <s v="Camp 19"/>
    <x v="9"/>
    <d v="2023-03-01T00:00:00"/>
    <x v="0"/>
    <m/>
    <m/>
    <m/>
    <m/>
    <m/>
    <s v="Md. Shalahuddin Kader"/>
    <n v="1845101021"/>
    <s v="shalahuddin@dskbangladesh.org"/>
    <s v="IOM-DSK"/>
  </r>
  <r>
    <n v="6511"/>
    <s v="IOM"/>
    <s v="SHED"/>
    <s v="KFW"/>
    <s v="WASH"/>
    <x v="0"/>
    <x v="0"/>
    <s v="# of tube well"/>
    <m/>
    <n v="202"/>
    <s v="completed"/>
    <s v="Chittagong"/>
    <s v="Cox's Bazar"/>
    <x v="0"/>
    <s v="Palong Khali"/>
    <s v="Camp 13"/>
    <x v="8"/>
    <d v="2023-03-01T00:00:00"/>
    <x v="0"/>
    <m/>
    <m/>
    <m/>
    <m/>
    <m/>
    <s v="Mohammad Hamja Bin Ali"/>
    <n v="1840742077"/>
    <s v="hamja.shedwash@gmail.com"/>
    <s v="IOM-SHED"/>
  </r>
  <r>
    <n v="6512"/>
    <s v="IOM"/>
    <s v="SHED"/>
    <s v="KFW"/>
    <s v="WASH"/>
    <x v="0"/>
    <x v="26"/>
    <s v="# of tube well"/>
    <m/>
    <n v="2"/>
    <s v="completed"/>
    <s v="Chittagong"/>
    <s v="Cox's Bazar"/>
    <x v="0"/>
    <s v="Palong Khali"/>
    <s v="Camp 13"/>
    <x v="8"/>
    <d v="2023-03-01T00:00:00"/>
    <x v="0"/>
    <m/>
    <m/>
    <m/>
    <m/>
    <m/>
    <s v="Mohammad Hamja Bin Ali"/>
    <n v="1840742077"/>
    <s v="hamja.shedwash@gmail.com"/>
    <s v="IOM-SHED"/>
  </r>
  <r>
    <n v="6513"/>
    <s v="IOM"/>
    <s v="SHED"/>
    <s v="KFW"/>
    <s v="WASH"/>
    <x v="0"/>
    <x v="12"/>
    <s v="# of water network"/>
    <m/>
    <n v="3"/>
    <s v="completed"/>
    <s v="Chittagong"/>
    <s v="Cox's Bazar"/>
    <x v="0"/>
    <s v="Palong Khali"/>
    <s v="Camp 13"/>
    <x v="8"/>
    <d v="2023-03-01T00:00:00"/>
    <x v="0"/>
    <m/>
    <m/>
    <m/>
    <m/>
    <m/>
    <s v="Mohammad Hamja Bin Ali"/>
    <n v="1840742077"/>
    <s v="hamja.shedwash@gmail.com"/>
    <s v="IOM-SHED"/>
  </r>
  <r>
    <n v="6514"/>
    <s v="IOM"/>
    <s v="SHED"/>
    <s v="KFW"/>
    <s v="WASH"/>
    <x v="0"/>
    <x v="30"/>
    <s v="# of household"/>
    <m/>
    <n v="20"/>
    <s v="completed"/>
    <s v="Chittagong"/>
    <s v="Cox's Bazar"/>
    <x v="0"/>
    <s v="Palong Khali"/>
    <s v="Camp 13"/>
    <x v="8"/>
    <d v="2023-03-01T00:00:00"/>
    <x v="0"/>
    <m/>
    <m/>
    <m/>
    <m/>
    <m/>
    <s v="Mohammad Hamja Bin Ali"/>
    <n v="1840742077"/>
    <s v="hamja.shedwash@gmail.com"/>
    <s v="IOM-SHED"/>
  </r>
  <r>
    <n v="6515"/>
    <s v="IOM"/>
    <s v="SHED"/>
    <s v="KFW"/>
    <s v="WASH"/>
    <x v="1"/>
    <x v="1"/>
    <s v="# of door "/>
    <m/>
    <n v="48"/>
    <s v="completed"/>
    <s v="Chittagong"/>
    <s v="Cox's Bazar"/>
    <x v="0"/>
    <s v="Palong Khali"/>
    <s v="Camp 13"/>
    <x v="8"/>
    <d v="2023-03-01T00:00:00"/>
    <x v="0"/>
    <m/>
    <m/>
    <m/>
    <m/>
    <m/>
    <s v="Mohammad Hamja Bin Ali"/>
    <n v="1840742077"/>
    <s v="hamja.shedwash@gmail.com"/>
    <s v="IOM-SHED"/>
  </r>
  <r>
    <n v="6516"/>
    <s v="IOM"/>
    <s v="SHED"/>
    <s v="KFW"/>
    <s v="WASH"/>
    <x v="1"/>
    <x v="8"/>
    <s v="# of FSM Site"/>
    <m/>
    <n v="4"/>
    <s v="completed"/>
    <s v="Chittagong"/>
    <s v="Cox's Bazar"/>
    <x v="0"/>
    <s v="Palong Khali"/>
    <s v="Camp 13"/>
    <x v="8"/>
    <d v="2023-03-01T00:00:00"/>
    <x v="0"/>
    <m/>
    <m/>
    <m/>
    <m/>
    <m/>
    <s v="Mohammad Hamja Bin Ali"/>
    <n v="1840742077"/>
    <s v="hamja.shedwash@gmail.com"/>
    <s v="IOM-SHED"/>
  </r>
  <r>
    <n v="6517"/>
    <s v="IOM"/>
    <s v="SHED"/>
    <s v="KFW"/>
    <s v="WASH"/>
    <x v="1"/>
    <x v="2"/>
    <s v="# of FSM Site"/>
    <m/>
    <n v="1"/>
    <s v="completed"/>
    <s v="Chittagong"/>
    <s v="Cox's Bazar"/>
    <x v="0"/>
    <s v="Palong Khali"/>
    <s v="Camp 13"/>
    <x v="8"/>
    <d v="2023-03-01T00:00:00"/>
    <x v="0"/>
    <m/>
    <m/>
    <m/>
    <m/>
    <m/>
    <s v="Mohammad Hamja Bin Ali"/>
    <n v="1840742077"/>
    <s v="hamja.shedwash@gmail.com"/>
    <s v="IOM-SHED"/>
  </r>
  <r>
    <n v="6518"/>
    <s v="IOM"/>
    <s v="SHED"/>
    <s v="KFW"/>
    <s v="WASH"/>
    <x v="1"/>
    <x v="9"/>
    <s v="# of door"/>
    <m/>
    <n v="137"/>
    <s v="completed"/>
    <s v="Chittagong"/>
    <s v="Cox's Bazar"/>
    <x v="0"/>
    <s v="Palong Khali"/>
    <s v="Camp 13"/>
    <x v="8"/>
    <d v="2023-03-01T00:00:00"/>
    <x v="0"/>
    <m/>
    <m/>
    <m/>
    <m/>
    <m/>
    <s v="Mohammad Hamja Bin Ali"/>
    <n v="1840742077"/>
    <s v="hamja.shedwash@gmail.com"/>
    <s v="IOM-SHED"/>
  </r>
  <r>
    <n v="6519"/>
    <s v="IOM"/>
    <s v="SHED"/>
    <s v="KFW"/>
    <s v="WASH"/>
    <x v="1"/>
    <x v="3"/>
    <s v="# of door"/>
    <m/>
    <n v="374"/>
    <s v="completed"/>
    <s v="Chittagong"/>
    <s v="Cox's Bazar"/>
    <x v="0"/>
    <s v="Palong Khali"/>
    <s v="Camp 13"/>
    <x v="8"/>
    <d v="2023-03-01T00:00:00"/>
    <x v="0"/>
    <m/>
    <m/>
    <m/>
    <m/>
    <m/>
    <s v="Mohammad Hamja Bin Ali"/>
    <n v="1840742077"/>
    <s v="hamja.shedwash@gmail.com"/>
    <s v="IOM-SHED"/>
  </r>
  <r>
    <n v="6520"/>
    <s v="IOM"/>
    <s v="SHED"/>
    <s v="KFW"/>
    <s v="WASH"/>
    <x v="2"/>
    <x v="20"/>
    <s v="# of household"/>
    <m/>
    <n v="7553"/>
    <s v="completed"/>
    <s v="Chittagong"/>
    <s v="Cox's Bazar"/>
    <x v="0"/>
    <s v="Palong Khali"/>
    <s v="Camp 13"/>
    <x v="8"/>
    <d v="2023-03-01T00:00:00"/>
    <x v="0"/>
    <m/>
    <m/>
    <m/>
    <m/>
    <m/>
    <s v="Mohammad Hamja Bin Ali"/>
    <n v="1840742077"/>
    <s v="hamja.shedwash@gmail.com"/>
    <s v="IOM-SHED"/>
  </r>
  <r>
    <n v="6521"/>
    <s v="IOM"/>
    <s v="SHED"/>
    <s v="KFW"/>
    <s v="WASH"/>
    <x v="3"/>
    <x v="6"/>
    <s v="# of plant"/>
    <m/>
    <n v="1"/>
    <s v="completed"/>
    <s v="Chittagong"/>
    <s v="Cox's Bazar"/>
    <x v="0"/>
    <s v="Palong Khali"/>
    <s v="Camp 13"/>
    <x v="8"/>
    <d v="2023-03-01T00:00:00"/>
    <x v="0"/>
    <m/>
    <m/>
    <m/>
    <m/>
    <m/>
    <s v="Mohammad Hamja Bin Ali"/>
    <n v="1840742077"/>
    <s v="hamja.shedwash@gmail.com"/>
    <s v="IOM-SHED"/>
  </r>
  <r>
    <n v="6522"/>
    <s v="IOM"/>
    <s v="SHED"/>
    <s v="KFW"/>
    <s v="WASH"/>
    <x v="0"/>
    <x v="0"/>
    <s v="# of tube well"/>
    <m/>
    <n v="48"/>
    <s v="completed"/>
    <s v="Chittagong"/>
    <s v="Cox's Bazar"/>
    <x v="0"/>
    <s v="Palong Khali"/>
    <s v="Camp 20"/>
    <x v="8"/>
    <d v="2023-03-01T00:00:00"/>
    <x v="0"/>
    <m/>
    <m/>
    <m/>
    <m/>
    <m/>
    <s v="Mohammad Hamja Bin Ali"/>
    <n v="1840742077"/>
    <s v="hamja.shedwash@gmail.com"/>
    <s v="IOM-SHED"/>
  </r>
  <r>
    <n v="6523"/>
    <s v="IOM"/>
    <s v="SHED"/>
    <s v="KFW"/>
    <s v="WASH"/>
    <x v="1"/>
    <x v="1"/>
    <s v="# of door "/>
    <m/>
    <n v="16"/>
    <s v="completed"/>
    <s v="Chittagong"/>
    <s v="Cox's Bazar"/>
    <x v="0"/>
    <s v="Palong Khali"/>
    <s v="Camp 20"/>
    <x v="8"/>
    <d v="2023-03-01T00:00:00"/>
    <x v="0"/>
    <m/>
    <m/>
    <m/>
    <m/>
    <m/>
    <s v="Mohammad Hamja Bin Ali"/>
    <n v="1840742077"/>
    <s v="hamja.shedwash@gmail.com"/>
    <s v="IOM-SHED"/>
  </r>
  <r>
    <n v="6524"/>
    <s v="IOM"/>
    <s v="SHED"/>
    <s v="KFW"/>
    <s v="WASH"/>
    <x v="1"/>
    <x v="2"/>
    <s v="# of FSM Site"/>
    <m/>
    <n v="1"/>
    <s v="completed"/>
    <s v="Chittagong"/>
    <s v="Cox's Bazar"/>
    <x v="0"/>
    <s v="Palong Khali"/>
    <s v="Camp 20"/>
    <x v="8"/>
    <d v="2023-03-01T00:00:00"/>
    <x v="0"/>
    <m/>
    <m/>
    <m/>
    <m/>
    <m/>
    <s v="Mohammad Hamja Bin Ali"/>
    <n v="1840742077"/>
    <s v="hamja.shedwash@gmail.com"/>
    <s v="IOM-SHED"/>
  </r>
  <r>
    <n v="6525"/>
    <s v="IOM"/>
    <s v="SHED"/>
    <s v="KFW"/>
    <s v="WASH"/>
    <x v="1"/>
    <x v="9"/>
    <s v="# of door"/>
    <m/>
    <n v="31"/>
    <s v="completed"/>
    <s v="Chittagong"/>
    <s v="Cox's Bazar"/>
    <x v="0"/>
    <s v="Palong Khali"/>
    <s v="Camp 20"/>
    <x v="8"/>
    <d v="2023-03-01T00:00:00"/>
    <x v="0"/>
    <m/>
    <m/>
    <m/>
    <m/>
    <m/>
    <s v="Mohammad Hamja Bin Ali"/>
    <n v="1840742077"/>
    <s v="hamja.shedwash@gmail.com"/>
    <s v="IOM-SHED"/>
  </r>
  <r>
    <n v="6526"/>
    <s v="IOM"/>
    <s v="SHED"/>
    <s v="KFW"/>
    <s v="WASH"/>
    <x v="1"/>
    <x v="3"/>
    <s v="# of door"/>
    <m/>
    <n v="14"/>
    <s v="completed"/>
    <s v="Chittagong"/>
    <s v="Cox's Bazar"/>
    <x v="0"/>
    <s v="Palong Khali"/>
    <s v="Camp 20"/>
    <x v="8"/>
    <d v="2023-03-01T00:00:00"/>
    <x v="0"/>
    <m/>
    <m/>
    <m/>
    <m/>
    <m/>
    <s v="Mohammad Hamja Bin Ali"/>
    <n v="1840742077"/>
    <s v="hamja.shedwash@gmail.com"/>
    <s v="IOM-SHED"/>
  </r>
  <r>
    <n v="6527"/>
    <s v="IOM"/>
    <s v="SHED"/>
    <s v="KFW"/>
    <s v="WASH"/>
    <x v="2"/>
    <x v="29"/>
    <s v="# of household"/>
    <m/>
    <n v="1749"/>
    <s v="completed"/>
    <s v="Chittagong"/>
    <s v="Cox's Bazar"/>
    <x v="0"/>
    <s v="Palong Khali"/>
    <s v="Camp 20"/>
    <x v="8"/>
    <d v="2023-03-01T00:00:00"/>
    <x v="0"/>
    <m/>
    <m/>
    <m/>
    <m/>
    <m/>
    <s v="Mohammad Hamja Bin Ali"/>
    <n v="1840742077"/>
    <s v="hamja.shedwash@gmail.com"/>
    <s v="IOM-SHED"/>
  </r>
  <r>
    <n v="6528"/>
    <s v="IOM"/>
    <s v="SHED"/>
    <s v="KFW"/>
    <s v="WASH"/>
    <x v="3"/>
    <x v="5"/>
    <s v="# of campaign per camp "/>
    <m/>
    <n v="2"/>
    <s v="completed"/>
    <s v="Chittagong"/>
    <s v="Cox's Bazar"/>
    <x v="0"/>
    <s v="Palong Khali"/>
    <s v="Camp 20"/>
    <x v="8"/>
    <d v="2023-03-01T00:00:00"/>
    <x v="0"/>
    <m/>
    <m/>
    <m/>
    <m/>
    <m/>
    <s v="Mohammad Hamja Bin Ali"/>
    <n v="1840742077"/>
    <s v="hamja.shedwash@gmail.com"/>
    <s v="IOM-SHED"/>
  </r>
  <r>
    <n v="6529"/>
    <s v="IOM"/>
    <s v="SHED"/>
    <s v="KFW"/>
    <s v="WASH"/>
    <x v="3"/>
    <x v="6"/>
    <s v="# of plant"/>
    <m/>
    <n v="2"/>
    <s v="completed"/>
    <s v="Chittagong"/>
    <s v="Cox's Bazar"/>
    <x v="0"/>
    <s v="Palong Khali"/>
    <s v="Camp 20"/>
    <x v="8"/>
    <d v="2023-03-01T00:00:00"/>
    <x v="0"/>
    <m/>
    <m/>
    <m/>
    <m/>
    <m/>
    <s v="Mohammad Hamja Bin Ali"/>
    <n v="1840742077"/>
    <s v="hamja.shedwash@gmail.com"/>
    <s v="IOM-SHED"/>
  </r>
  <r>
    <n v="6530"/>
    <s v="UNICEF"/>
    <s v="NGOF"/>
    <s v="UNICEF"/>
    <s v="WASH"/>
    <x v="2"/>
    <x v="10"/>
    <s v="# of HP sessions at community level"/>
    <m/>
    <n v="35"/>
    <s v="completed"/>
    <s v="Chittagong"/>
    <s v="Cox's Bazar"/>
    <x v="1"/>
    <s v="Baharchhara"/>
    <s v="HC,Baharchhara"/>
    <x v="9"/>
    <d v="2025-01-01T00:00:00"/>
    <x v="1"/>
    <m/>
    <m/>
    <m/>
    <m/>
    <m/>
    <s v="MD. Afzal Hossain"/>
    <n v="1712175843"/>
    <s v="ngof.cats2@ngof.org"/>
    <s v="UNICEF-NGOF"/>
  </r>
  <r>
    <n v="6531"/>
    <s v="AAB"/>
    <s v="AAB"/>
    <s v="ActionAid UK (AAUK)"/>
    <s v="WASH"/>
    <x v="1"/>
    <x v="17"/>
    <s v="# of door"/>
    <m/>
    <n v="2"/>
    <s v="completed"/>
    <s v="Chittagong"/>
    <s v="Cox's Bazar"/>
    <x v="0"/>
    <s v="Ratna Palong"/>
    <s v="HC,Ratna Palong"/>
    <x v="9"/>
    <d v="2022-12-01T00:00:00"/>
    <x v="1"/>
    <m/>
    <m/>
    <m/>
    <m/>
    <m/>
    <s v="Abid Ibna A. Rahman"/>
    <n v="1816087524"/>
    <s v="abid.rahman@actionaid.org"/>
    <s v="AAB"/>
  </r>
  <r>
    <n v="6532"/>
    <s v="IOM"/>
    <s v="SHED"/>
    <s v="KFW"/>
    <s v="WASH"/>
    <x v="0"/>
    <x v="0"/>
    <s v="# of tube well"/>
    <m/>
    <n v="52"/>
    <s v="completed"/>
    <s v="Chittagong"/>
    <s v="Cox's Bazar"/>
    <x v="0"/>
    <s v="Palong Khali"/>
    <s v="Camp 20 Extension"/>
    <x v="9"/>
    <d v="2023-03-01T00:00:00"/>
    <x v="0"/>
    <m/>
    <m/>
    <m/>
    <m/>
    <m/>
    <s v="Mohammad Hamja Bin Ali"/>
    <n v="1840742077"/>
    <s v="hamja.shedwash@gmail.com"/>
    <s v="IOM-SHED"/>
  </r>
  <r>
    <n v="6533"/>
    <s v="IOM"/>
    <s v="SHED"/>
    <s v="KFW"/>
    <s v="WASH"/>
    <x v="0"/>
    <x v="12"/>
    <s v="# of water network"/>
    <m/>
    <n v="4"/>
    <s v="completed"/>
    <s v="Chittagong"/>
    <s v="Cox's Bazar"/>
    <x v="0"/>
    <s v="Palong Khali"/>
    <s v="Camp 20 Extension"/>
    <x v="9"/>
    <d v="2023-03-01T00:00:00"/>
    <x v="0"/>
    <m/>
    <m/>
    <m/>
    <m/>
    <m/>
    <s v="Mohammad Hamja Bin Ali"/>
    <n v="1840742077"/>
    <s v="hamja.shedwash@gmail.com"/>
    <s v="IOM-SHED"/>
  </r>
  <r>
    <n v="6534"/>
    <s v="IOM"/>
    <s v="SHED"/>
    <s v="KFW"/>
    <s v="WASH"/>
    <x v="1"/>
    <x v="1"/>
    <s v="# of door "/>
    <m/>
    <n v="50"/>
    <s v="completed"/>
    <s v="Chittagong"/>
    <s v="Cox's Bazar"/>
    <x v="0"/>
    <s v="Palong Khali"/>
    <s v="Camp 20 Extension"/>
    <x v="9"/>
    <d v="2023-03-01T00:00:00"/>
    <x v="0"/>
    <m/>
    <m/>
    <m/>
    <m/>
    <m/>
    <s v="Mohammad Hamja Bin Ali"/>
    <n v="1840742077"/>
    <s v="hamja.shedwash@gmail.com"/>
    <s v="IOM-SHED"/>
  </r>
  <r>
    <n v="6535"/>
    <s v="IOM"/>
    <s v="SHED"/>
    <s v="KFW"/>
    <s v="WASH"/>
    <x v="1"/>
    <x v="8"/>
    <s v="# of FSM Site"/>
    <m/>
    <n v="13"/>
    <s v="completed"/>
    <s v="Chittagong"/>
    <s v="Cox's Bazar"/>
    <x v="0"/>
    <s v="Palong Khali"/>
    <s v="Camp 20 Extension"/>
    <x v="9"/>
    <d v="2023-03-01T00:00:00"/>
    <x v="0"/>
    <m/>
    <m/>
    <m/>
    <m/>
    <m/>
    <s v="Mohammad Hamja Bin Ali"/>
    <n v="1840742077"/>
    <s v="hamja.shedwash@gmail.com"/>
    <s v="IOM-SHED"/>
  </r>
  <r>
    <n v="6536"/>
    <s v="IOM"/>
    <s v="SHED"/>
    <s v="KFW"/>
    <s v="WASH"/>
    <x v="1"/>
    <x v="2"/>
    <s v="# of FSM Site"/>
    <m/>
    <n v="3"/>
    <s v="completed"/>
    <s v="Chittagong"/>
    <s v="Cox's Bazar"/>
    <x v="0"/>
    <s v="Palong Khali"/>
    <s v="Camp 20 Extension"/>
    <x v="9"/>
    <d v="2023-03-01T00:00:00"/>
    <x v="0"/>
    <m/>
    <m/>
    <m/>
    <m/>
    <m/>
    <s v="Mohammad Hamja Bin Ali"/>
    <n v="1840742077"/>
    <s v="hamja.shedwash@gmail.com"/>
    <s v="IOM-SHED"/>
  </r>
  <r>
    <n v="6537"/>
    <s v="IOM"/>
    <s v="SHED"/>
    <s v="KFW"/>
    <s v="WASH"/>
    <x v="1"/>
    <x v="9"/>
    <s v="# of door"/>
    <m/>
    <n v="130"/>
    <s v="completed"/>
    <s v="Chittagong"/>
    <s v="Cox's Bazar"/>
    <x v="0"/>
    <s v="Palong Khali"/>
    <s v="Camp 20 Extension"/>
    <x v="9"/>
    <d v="2023-03-01T00:00:00"/>
    <x v="0"/>
    <m/>
    <m/>
    <m/>
    <m/>
    <m/>
    <s v="Mohammad Hamja Bin Ali"/>
    <n v="1840742077"/>
    <s v="hamja.shedwash@gmail.com"/>
    <s v="IOM-SHED"/>
  </r>
  <r>
    <n v="6538"/>
    <s v="IOM"/>
    <s v="SHED"/>
    <s v="KFW"/>
    <s v="WASH"/>
    <x v="1"/>
    <x v="3"/>
    <s v="# of door"/>
    <m/>
    <n v="108"/>
    <s v="completed"/>
    <s v="Chittagong"/>
    <s v="Cox's Bazar"/>
    <x v="0"/>
    <s v="Palong Khali"/>
    <s v="Camp 20 Extension"/>
    <x v="9"/>
    <d v="2023-03-01T00:00:00"/>
    <x v="0"/>
    <m/>
    <m/>
    <m/>
    <m/>
    <m/>
    <s v="Mohammad Hamja Bin Ali"/>
    <n v="1840742077"/>
    <s v="hamja.shedwash@gmail.com"/>
    <s v="IOM-SHED"/>
  </r>
  <r>
    <n v="6539"/>
    <s v="IOM"/>
    <s v="SHED"/>
    <s v="KFW"/>
    <s v="WASH"/>
    <x v="2"/>
    <x v="29"/>
    <s v="# of household"/>
    <m/>
    <n v="2356"/>
    <s v="completed"/>
    <s v="Chittagong"/>
    <s v="Cox's Bazar"/>
    <x v="0"/>
    <s v="Palong Khali"/>
    <s v="Camp 20 Extension"/>
    <x v="9"/>
    <d v="2023-03-01T00:00:00"/>
    <x v="0"/>
    <m/>
    <m/>
    <m/>
    <m/>
    <m/>
    <s v="Mohammad Hamja Bin Ali"/>
    <n v="1840742077"/>
    <s v="hamja.shedwash@gmail.com"/>
    <s v="IOM-SHED"/>
  </r>
  <r>
    <n v="6540"/>
    <s v="IOM"/>
    <s v="SHED"/>
    <s v="KFW"/>
    <s v="WASH"/>
    <x v="3"/>
    <x v="5"/>
    <s v="# of campaign per camp "/>
    <m/>
    <n v="5"/>
    <s v="completed"/>
    <s v="Chittagong"/>
    <s v="Cox's Bazar"/>
    <x v="0"/>
    <s v="Palong Khali"/>
    <s v="Camp 20 Extension"/>
    <x v="9"/>
    <d v="2023-03-01T00:00:00"/>
    <x v="0"/>
    <m/>
    <m/>
    <m/>
    <m/>
    <m/>
    <s v="Mohammad Hamja Bin Ali"/>
    <n v="1840742077"/>
    <s v="hamja.shedwash@gmail.com"/>
    <s v="IOM-SHED"/>
  </r>
  <r>
    <n v="6541"/>
    <s v="UNICEF"/>
    <s v="NGOF"/>
    <s v="UNICEF"/>
    <s v="WASH"/>
    <x v="2"/>
    <x v="10"/>
    <s v="# of HP sessions at community level"/>
    <m/>
    <n v="35"/>
    <s v="completed"/>
    <s v="Chittagong"/>
    <s v="Cox's Bazar"/>
    <x v="1"/>
    <s v="Nhilla"/>
    <s v="HC,Nhilla"/>
    <x v="9"/>
    <d v="2025-01-01T00:00:00"/>
    <x v="1"/>
    <m/>
    <m/>
    <m/>
    <m/>
    <m/>
    <s v="MD. Afzal Hossain"/>
    <n v="1712175843"/>
    <s v="ngof.cats2@ngof.org"/>
    <s v="UNICEF-NGOF"/>
  </r>
  <r>
    <n v="6542"/>
    <s v="AAB"/>
    <s v="AAB"/>
    <s v="ActionAid UK (AAUK)"/>
    <s v="WASH"/>
    <x v="1"/>
    <x v="17"/>
    <s v="# of door"/>
    <m/>
    <n v="2"/>
    <s v="completed"/>
    <s v="Chittagong"/>
    <s v="Cox's Bazar"/>
    <x v="0"/>
    <s v="Jalia Palong"/>
    <s v="HC,Jalia Palong"/>
    <x v="9"/>
    <d v="2022-12-01T00:00:00"/>
    <x v="1"/>
    <m/>
    <m/>
    <m/>
    <m/>
    <m/>
    <s v="Abid Ibna A. Rahman"/>
    <n v="1816087524"/>
    <s v="abid.rahman@actionaid.org"/>
    <s v="AAB"/>
  </r>
  <r>
    <n v="6543"/>
    <s v="AAB"/>
    <s v="AAB"/>
    <s v="ActionAid UK (AAUK)"/>
    <s v="WASH"/>
    <x v="1"/>
    <x v="17"/>
    <s v="# of door"/>
    <m/>
    <n v="1"/>
    <s v="completed"/>
    <s v="Chittagong"/>
    <s v="Cox's Bazar"/>
    <x v="0"/>
    <s v="Haldia Palong"/>
    <s v="HC,Haldia Palong"/>
    <x v="9"/>
    <d v="2022-12-01T00:00:00"/>
    <x v="1"/>
    <m/>
    <m/>
    <m/>
    <m/>
    <m/>
    <s v="Abid Ibna A. Rahman"/>
    <n v="1816087524"/>
    <s v="abid.rahman@actionaid.org"/>
    <s v="AAB"/>
  </r>
  <r>
    <n v="6544"/>
    <s v="IOM"/>
    <s v="SHED"/>
    <s v="Australian Aid"/>
    <s v="WASH"/>
    <x v="0"/>
    <x v="0"/>
    <s v="# of tube well"/>
    <m/>
    <n v="71"/>
    <s v="completed"/>
    <s v="Chittagong"/>
    <s v="Cox's Bazar"/>
    <x v="0"/>
    <s v="Palong Khali"/>
    <s v="Camp 02W"/>
    <x v="9"/>
    <d v="2022-12-01T00:00:00"/>
    <x v="0"/>
    <m/>
    <m/>
    <m/>
    <m/>
    <m/>
    <s v="Mohammad Hamja Bin Ali"/>
    <n v="1840742077"/>
    <s v="hamja.shedwash@gmail.com"/>
    <s v="IOM-SHED"/>
  </r>
  <r>
    <n v="6545"/>
    <s v="IOM"/>
    <s v="SHED"/>
    <s v="Australian Aid"/>
    <s v="WASH"/>
    <x v="0"/>
    <x v="30"/>
    <s v="# of household"/>
    <m/>
    <n v="20"/>
    <s v="completed"/>
    <s v="Chittagong"/>
    <s v="Cox's Bazar"/>
    <x v="0"/>
    <s v="Palong Khali"/>
    <s v="Camp 02W"/>
    <x v="9"/>
    <d v="2022-12-01T00:00:00"/>
    <x v="0"/>
    <m/>
    <m/>
    <m/>
    <m/>
    <m/>
    <s v="Mohammad Hamja Bin Ali"/>
    <n v="1840742077"/>
    <s v="hamja.shedwash@gmail.com"/>
    <s v="IOM-SHED"/>
  </r>
  <r>
    <n v="6546"/>
    <s v="IOM"/>
    <s v="SHED"/>
    <s v="Australian Aid"/>
    <s v="WASH"/>
    <x v="1"/>
    <x v="1"/>
    <s v="# of door "/>
    <m/>
    <n v="39"/>
    <s v="completed"/>
    <s v="Chittagong"/>
    <s v="Cox's Bazar"/>
    <x v="0"/>
    <s v="Palong Khali"/>
    <s v="Camp 02W"/>
    <x v="9"/>
    <d v="2022-12-01T00:00:00"/>
    <x v="0"/>
    <m/>
    <m/>
    <m/>
    <m/>
    <m/>
    <s v="Mohammad Hamja Bin Ali"/>
    <n v="1840742077"/>
    <s v="hamja.shedwash@gmail.com"/>
    <s v="IOM-SHED"/>
  </r>
  <r>
    <n v="6547"/>
    <s v="IOM"/>
    <s v="SHED"/>
    <s v="Australian Aid"/>
    <s v="WASH"/>
    <x v="1"/>
    <x v="8"/>
    <s v="# of FSM Site"/>
    <m/>
    <n v="18"/>
    <s v="completed"/>
    <s v="Chittagong"/>
    <s v="Cox's Bazar"/>
    <x v="0"/>
    <s v="Palong Khali"/>
    <s v="Camp 02W"/>
    <x v="9"/>
    <d v="2022-12-01T00:00:00"/>
    <x v="0"/>
    <m/>
    <m/>
    <m/>
    <m/>
    <m/>
    <s v="Mohammad Hamja Bin Ali"/>
    <n v="1840742077"/>
    <s v="hamja.shedwash@gmail.com"/>
    <s v="IOM-SHED"/>
  </r>
  <r>
    <n v="6548"/>
    <s v="IOM"/>
    <s v="SHED"/>
    <s v="Australian Aid"/>
    <s v="WASH"/>
    <x v="1"/>
    <x v="2"/>
    <s v="# of FSM Site"/>
    <m/>
    <n v="1"/>
    <s v="completed"/>
    <s v="Chittagong"/>
    <s v="Cox's Bazar"/>
    <x v="0"/>
    <s v="Palong Khali"/>
    <s v="Camp 02W"/>
    <x v="9"/>
    <d v="2022-12-01T00:00:00"/>
    <x v="0"/>
    <m/>
    <m/>
    <m/>
    <m/>
    <m/>
    <s v="Mohammad Hamja Bin Ali"/>
    <n v="1840742077"/>
    <s v="hamja.shedwash@gmail.com"/>
    <s v="IOM-SHED"/>
  </r>
  <r>
    <n v="6549"/>
    <s v="IOM"/>
    <s v="SHED"/>
    <s v="Australian Aid"/>
    <s v="WASH"/>
    <x v="1"/>
    <x v="9"/>
    <s v="# of door"/>
    <m/>
    <n v="165"/>
    <s v="completed"/>
    <s v="Chittagong"/>
    <s v="Cox's Bazar"/>
    <x v="0"/>
    <s v="Palong Khali"/>
    <s v="Camp 02W"/>
    <x v="9"/>
    <d v="2022-12-01T00:00:00"/>
    <x v="0"/>
    <m/>
    <m/>
    <m/>
    <m/>
    <m/>
    <s v="Mohammad Hamja Bin Ali"/>
    <n v="1840742077"/>
    <s v="hamja.shedwash@gmail.com"/>
    <s v="IOM-SHED"/>
  </r>
  <r>
    <n v="6550"/>
    <s v="IOM"/>
    <s v="SHED"/>
    <s v="Australian Aid"/>
    <s v="WASH"/>
    <x v="1"/>
    <x v="3"/>
    <s v="# of door"/>
    <m/>
    <n v="349"/>
    <s v="completed"/>
    <s v="Chittagong"/>
    <s v="Cox's Bazar"/>
    <x v="0"/>
    <s v="Palong Khali"/>
    <s v="Camp 02W"/>
    <x v="9"/>
    <d v="2022-12-01T00:00:00"/>
    <x v="0"/>
    <m/>
    <m/>
    <m/>
    <m/>
    <m/>
    <s v="Mohammad Hamja Bin Ali"/>
    <n v="1840742077"/>
    <s v="hamja.shedwash@gmail.com"/>
    <s v="IOM-SHED"/>
  </r>
  <r>
    <n v="6551"/>
    <s v="IOM"/>
    <s v="SHED"/>
    <s v="Australian Aid"/>
    <s v="WASH"/>
    <x v="3"/>
    <x v="5"/>
    <s v="# of campaign per camp "/>
    <m/>
    <n v="15"/>
    <s v="completed"/>
    <s v="Chittagong"/>
    <s v="Cox's Bazar"/>
    <x v="0"/>
    <s v="Palong Khali"/>
    <s v="Camp 02W"/>
    <x v="9"/>
    <d v="2022-12-01T00:00:00"/>
    <x v="0"/>
    <m/>
    <m/>
    <m/>
    <m/>
    <m/>
    <s v="Mohammad Hamja Bin Ali"/>
    <n v="1840742077"/>
    <s v="hamja.shedwash@gmail.com"/>
    <s v="IOM-SHED"/>
  </r>
  <r>
    <n v="6552"/>
    <s v="IOM"/>
    <s v="SHED"/>
    <s v="Australian Aid"/>
    <s v="WASH"/>
    <x v="3"/>
    <x v="6"/>
    <s v="# of plant"/>
    <m/>
    <n v="1"/>
    <s v="completed"/>
    <s v="Chittagong"/>
    <s v="Cox's Bazar"/>
    <x v="0"/>
    <s v="Palong Khali"/>
    <s v="Camp 02W"/>
    <x v="9"/>
    <d v="2022-12-01T00:00:00"/>
    <x v="0"/>
    <m/>
    <m/>
    <m/>
    <m/>
    <m/>
    <s v="Mohammad Hamja Bin Ali"/>
    <n v="1840742077"/>
    <s v="hamja.shedwash@gmail.com"/>
    <s v="IOM-SHED"/>
  </r>
  <r>
    <n v="6553"/>
    <s v="IOM"/>
    <s v="SHED"/>
    <s v="KFW"/>
    <s v="WASH"/>
    <x v="2"/>
    <x v="4"/>
    <s v="# of HP sessions at HH level"/>
    <m/>
    <n v="28"/>
    <s v="completed"/>
    <s v="Chittagong"/>
    <s v="Cox's Bazar"/>
    <x v="0"/>
    <s v="Raja Palong"/>
    <s v="HC,Raja Palong"/>
    <x v="9"/>
    <d v="2023-03-01T00:00:00"/>
    <x v="1"/>
    <m/>
    <m/>
    <m/>
    <m/>
    <m/>
    <s v="Mohammad Hamja Bin Ali"/>
    <n v="1840742077"/>
    <s v="hamja.shedwash@gmail.com"/>
    <s v="IOM-SHED"/>
  </r>
  <r>
    <n v="6554"/>
    <s v="AAB"/>
    <s v="AAB"/>
    <s v="ActionAid UK (AAUK)"/>
    <s v="WASH"/>
    <x v="1"/>
    <x v="17"/>
    <s v="# of door"/>
    <m/>
    <n v="3"/>
    <s v="completed"/>
    <s v="Chittagong"/>
    <s v="Cox's Bazar"/>
    <x v="1"/>
    <s v="Sabrang"/>
    <s v="HC,Sabrang"/>
    <x v="9"/>
    <d v="2022-12-01T00:00:00"/>
    <x v="1"/>
    <m/>
    <m/>
    <m/>
    <m/>
    <m/>
    <s v="Abid Ibna A. Rahman"/>
    <n v="1816087524"/>
    <s v="abid.rahman@actionaid.org"/>
    <s v="AAB"/>
  </r>
  <r>
    <n v="6555"/>
    <s v="UNICEF"/>
    <s v="NGOF"/>
    <s v="UNICEF"/>
    <s v="WASH"/>
    <x v="2"/>
    <x v="10"/>
    <s v="# of HP sessions at community level"/>
    <m/>
    <n v="35"/>
    <s v="completed"/>
    <s v="Chittagong"/>
    <s v="Cox's Bazar"/>
    <x v="1"/>
    <s v="Sabrang"/>
    <s v="HC,Sabrang"/>
    <x v="9"/>
    <d v="2025-01-01T00:00:00"/>
    <x v="1"/>
    <m/>
    <m/>
    <m/>
    <m/>
    <m/>
    <s v="MD. Afzal Hossain"/>
    <n v="1712175843"/>
    <s v="ngof.cats2@ngof.org"/>
    <s v="UNICEF-NGOF"/>
  </r>
  <r>
    <n v="6556"/>
    <s v="IOM"/>
    <s v="SHED"/>
    <s v="KFW"/>
    <s v="WASH"/>
    <x v="2"/>
    <x v="4"/>
    <s v="# of HP sessions at HH level"/>
    <m/>
    <n v="20"/>
    <s v="completed"/>
    <s v="Chittagong"/>
    <s v="Cox's Bazar"/>
    <x v="0"/>
    <s v="Palong Khali"/>
    <s v="HC,Palong Khali"/>
    <x v="9"/>
    <d v="2023-03-01T00:00:00"/>
    <x v="1"/>
    <m/>
    <m/>
    <m/>
    <m/>
    <m/>
    <s v="Mohammad Hamja Bin Ali"/>
    <n v="1840742077"/>
    <s v="hamja.shedwash@gmail.com"/>
    <s v="IOM-SHED"/>
  </r>
  <r>
    <n v="6557"/>
    <s v="AAB"/>
    <s v="AAB"/>
    <s v="ActionAid UK (AAUK)"/>
    <s v="WASH"/>
    <x v="1"/>
    <x v="17"/>
    <s v="# of door"/>
    <m/>
    <n v="2"/>
    <s v="completed"/>
    <s v="Chittagong"/>
    <s v="Cox's Bazar"/>
    <x v="3"/>
    <s v="Cox'S Bazar Paurashava"/>
    <s v="HC,Cox'S Bazar Paurashava"/>
    <x v="9"/>
    <d v="2022-12-01T00:00:00"/>
    <x v="2"/>
    <m/>
    <m/>
    <m/>
    <m/>
    <m/>
    <s v="Abid Ibna A. Rahman"/>
    <n v="1816087524"/>
    <s v="abid.rahman@actionaid.org"/>
    <s v="AAB"/>
  </r>
  <r>
    <n v="6558"/>
    <s v="UNICEF"/>
    <s v="NGOF"/>
    <s v="UNICEF"/>
    <s v="WASH"/>
    <x v="2"/>
    <x v="10"/>
    <s v="# of HP sessions at community level"/>
    <m/>
    <n v="35"/>
    <s v="completed"/>
    <s v="Chittagong"/>
    <s v="Cox's Bazar"/>
    <x v="1"/>
    <s v="Saintmartin"/>
    <s v="HC,Saintmartin"/>
    <x v="9"/>
    <d v="2025-01-01T00:00:00"/>
    <x v="1"/>
    <m/>
    <m/>
    <m/>
    <m/>
    <m/>
    <s v="MD. Afzal Hossain"/>
    <n v="1712175843"/>
    <s v="ngof.cats2@ngof.org"/>
    <s v="UNICEF-NGOF"/>
  </r>
  <r>
    <n v="6559"/>
    <s v="NGOF"/>
    <s v="NGOF"/>
    <s v="UNICEF"/>
    <s v="WASH"/>
    <x v="2"/>
    <x v="10"/>
    <s v="# of HP sessions at community level"/>
    <m/>
    <n v="35"/>
    <s v="completed"/>
    <s v="Chittagong"/>
    <s v="Cox's Bazar"/>
    <x v="1"/>
    <s v="Teknaf"/>
    <s v="HC,Teknaf"/>
    <x v="9"/>
    <d v="2025-01-01T00:00:00"/>
    <x v="1"/>
    <m/>
    <m/>
    <m/>
    <m/>
    <m/>
    <s v="MD. Afzal Hossain"/>
    <n v="1712175843"/>
    <s v="ngof.cats2@ngof.org"/>
    <s v="NGOF"/>
  </r>
  <r>
    <n v="6560"/>
    <s v="UNICEF"/>
    <s v="NGOF"/>
    <s v="UNICEF"/>
    <s v="WASH"/>
    <x v="2"/>
    <x v="10"/>
    <s v="# of HP sessions at community level"/>
    <m/>
    <n v="35"/>
    <s v="completed"/>
    <s v="Chittagong"/>
    <s v="Cox's Bazar"/>
    <x v="1"/>
    <s v="Whykong"/>
    <s v="HC,Whykong"/>
    <x v="9"/>
    <d v="2025-01-01T00:00:00"/>
    <x v="1"/>
    <m/>
    <m/>
    <m/>
    <m/>
    <m/>
    <s v="MD. Afzal Hossain"/>
    <n v="1712175843"/>
    <s v="ngof.cats2@ngof.org"/>
    <s v="UNICEF-NGOF"/>
  </r>
  <r>
    <n v="6561"/>
    <s v="NGOF"/>
    <s v="IOM"/>
    <s v="KFW"/>
    <s v="WASH"/>
    <x v="0"/>
    <x v="0"/>
    <s v="# of tube well"/>
    <m/>
    <n v="270"/>
    <s v="completed"/>
    <s v="Chittagong"/>
    <s v="Cox's Bazar"/>
    <x v="0"/>
    <s v="Palong Khali"/>
    <s v="Camp 09"/>
    <x v="9"/>
    <d v="2023-03-01T00:00:00"/>
    <x v="0"/>
    <m/>
    <m/>
    <m/>
    <m/>
    <m/>
    <s v="Md. Shaidul Islam"/>
    <n v="1568491051"/>
    <s v="shaidul@ngof.org"/>
    <s v="NGOF-IOM"/>
  </r>
  <r>
    <n v="6562"/>
    <s v="NGOF"/>
    <s v="IOM"/>
    <s v="KFW"/>
    <s v="WASH"/>
    <x v="0"/>
    <x v="12"/>
    <s v="# of water network"/>
    <m/>
    <n v="1"/>
    <s v="completed"/>
    <s v="Chittagong"/>
    <s v="Cox's Bazar"/>
    <x v="0"/>
    <s v="Palong Khali"/>
    <s v="Camp 09"/>
    <x v="9"/>
    <d v="2023-03-01T00:00:00"/>
    <x v="0"/>
    <m/>
    <m/>
    <m/>
    <m/>
    <m/>
    <s v="Md. Shaidul Islam"/>
    <n v="1568491051"/>
    <s v="shaidul@ngof.org"/>
    <s v="NGOF-IOM"/>
  </r>
  <r>
    <n v="6563"/>
    <s v="NGOF"/>
    <s v="IOM"/>
    <s v="KFW"/>
    <s v="WASH"/>
    <x v="1"/>
    <x v="1"/>
    <s v="# of door "/>
    <m/>
    <n v="44"/>
    <s v="completed"/>
    <s v="Chittagong"/>
    <s v="Cox's Bazar"/>
    <x v="0"/>
    <s v="Palong Khali"/>
    <s v="Camp 09"/>
    <x v="9"/>
    <d v="2023-03-01T00:00:00"/>
    <x v="0"/>
    <m/>
    <m/>
    <m/>
    <m/>
    <m/>
    <s v="Md. Shaidul Islam"/>
    <n v="1568491051"/>
    <s v="shaidul@ngof.org"/>
    <s v="NGOF-IOM"/>
  </r>
  <r>
    <n v="6564"/>
    <s v="NGOF"/>
    <s v="IOM"/>
    <s v="KFW"/>
    <s v="WASH"/>
    <x v="1"/>
    <x v="8"/>
    <s v="# of FSM Site"/>
    <m/>
    <n v="9"/>
    <s v="completed"/>
    <s v="Chittagong"/>
    <s v="Cox's Bazar"/>
    <x v="0"/>
    <s v="Palong Khali"/>
    <s v="Camp 09"/>
    <x v="9"/>
    <d v="2023-03-01T00:00:00"/>
    <x v="0"/>
    <m/>
    <m/>
    <m/>
    <m/>
    <m/>
    <s v="Md. Shaidul Islam"/>
    <n v="1568491051"/>
    <s v="shaidul@ngof.org"/>
    <s v="NGOF-IOM"/>
  </r>
  <r>
    <n v="6565"/>
    <s v="NGOF"/>
    <s v="IOM"/>
    <s v="KFW"/>
    <s v="WASH"/>
    <x v="1"/>
    <x v="2"/>
    <s v="# of FSM Site"/>
    <m/>
    <n v="6"/>
    <s v="completed"/>
    <s v="Chittagong"/>
    <s v="Cox's Bazar"/>
    <x v="0"/>
    <s v="Palong Khali"/>
    <s v="Camp 09"/>
    <x v="9"/>
    <d v="2023-03-01T00:00:00"/>
    <x v="0"/>
    <m/>
    <m/>
    <m/>
    <m/>
    <m/>
    <s v="Md. Shaidul Islam"/>
    <n v="1568491051"/>
    <s v="shaidul@ngof.org"/>
    <s v="NGOF-IOM"/>
  </r>
  <r>
    <n v="6566"/>
    <s v="NGOF"/>
    <s v="IOM"/>
    <s v="KFW"/>
    <s v="WASH"/>
    <x v="1"/>
    <x v="9"/>
    <s v="# of door"/>
    <m/>
    <n v="666"/>
    <s v="completed"/>
    <s v="Chittagong"/>
    <s v="Cox's Bazar"/>
    <x v="0"/>
    <s v="Palong Khali"/>
    <s v="Camp 09"/>
    <x v="9"/>
    <d v="2023-03-01T00:00:00"/>
    <x v="0"/>
    <m/>
    <m/>
    <m/>
    <m/>
    <m/>
    <s v="Md. Shaidul Islam"/>
    <n v="1568491051"/>
    <s v="shaidul@ngof.org"/>
    <s v="NGOF-IOM"/>
  </r>
  <r>
    <n v="6567"/>
    <s v="NGOF"/>
    <s v="IOM"/>
    <s v="KFW"/>
    <s v="WASH"/>
    <x v="1"/>
    <x v="3"/>
    <s v="# of door"/>
    <m/>
    <n v="915"/>
    <s v="completed"/>
    <s v="Chittagong"/>
    <s v="Cox's Bazar"/>
    <x v="0"/>
    <s v="Palong Khali"/>
    <s v="Camp 09"/>
    <x v="9"/>
    <d v="2023-03-01T00:00:00"/>
    <x v="0"/>
    <m/>
    <m/>
    <m/>
    <m/>
    <m/>
    <s v="Md. Shaidul Islam"/>
    <n v="1568491051"/>
    <s v="shaidul@ngof.org"/>
    <s v="NGOF-IOM"/>
  </r>
  <r>
    <n v="6568"/>
    <s v="NGOF"/>
    <s v="IOM"/>
    <s v="KFW"/>
    <s v="WASH"/>
    <x v="2"/>
    <x v="20"/>
    <s v="# of household"/>
    <m/>
    <n v="7293"/>
    <s v="completed"/>
    <s v="Chittagong"/>
    <s v="Cox's Bazar"/>
    <x v="0"/>
    <s v="Palong Khali"/>
    <s v="Camp 09"/>
    <x v="9"/>
    <d v="2023-03-01T00:00:00"/>
    <x v="0"/>
    <m/>
    <m/>
    <m/>
    <m/>
    <m/>
    <s v="Md. Shaidul Islam"/>
    <n v="1568491051"/>
    <s v="shaidul@ngof.org"/>
    <s v="NGOF-IOM"/>
  </r>
  <r>
    <n v="6569"/>
    <s v="NGOF"/>
    <s v="IOM"/>
    <s v="KFW"/>
    <s v="WASH"/>
    <x v="2"/>
    <x v="7"/>
    <s v="N/A"/>
    <m/>
    <n v="6246"/>
    <s v="completed"/>
    <s v="Chittagong"/>
    <s v="Cox's Bazar"/>
    <x v="0"/>
    <s v="Palong Khali"/>
    <s v="Camp 09"/>
    <x v="9"/>
    <d v="2023-03-01T00:00:00"/>
    <x v="0"/>
    <m/>
    <m/>
    <m/>
    <m/>
    <m/>
    <s v="Md. Shaidul Islam"/>
    <n v="1568491051"/>
    <s v="shaidul@ngof.org"/>
    <s v="NGOF-IOM"/>
  </r>
  <r>
    <n v="6570"/>
    <s v="NGOF"/>
    <s v="IOM"/>
    <s v="KFW"/>
    <s v="WASH"/>
    <x v="3"/>
    <x v="6"/>
    <s v="# of plant"/>
    <m/>
    <n v="3"/>
    <s v="completed"/>
    <s v="Chittagong"/>
    <s v="Cox's Bazar"/>
    <x v="0"/>
    <s v="Palong Khali"/>
    <s v="Camp 09"/>
    <x v="9"/>
    <d v="2023-03-01T00:00:00"/>
    <x v="0"/>
    <m/>
    <m/>
    <m/>
    <m/>
    <m/>
    <s v="Md. Shaidul Islam"/>
    <n v="1568491051"/>
    <s v="shaidul@ngof.org"/>
    <s v="NGOF-IOM"/>
  </r>
  <r>
    <n v="6571"/>
    <s v="TDH"/>
    <s v="TDH"/>
    <s v="PRM"/>
    <s v="WASH"/>
    <x v="1"/>
    <x v="1"/>
    <s v="# of door "/>
    <m/>
    <n v="7"/>
    <s v="completed"/>
    <s v="Chittagong"/>
    <s v="Cox's Bazar"/>
    <x v="1"/>
    <s v="Nhilla"/>
    <s v="Camp 26"/>
    <x v="9"/>
    <d v="2023-08-01T00:00:00"/>
    <x v="0"/>
    <m/>
    <m/>
    <m/>
    <m/>
    <m/>
    <s v="Kazi Md. Shoeb Amran"/>
    <n v="1712651648"/>
    <s v="shoeb.amran@tdh.ch"/>
    <s v="TDH"/>
  </r>
  <r>
    <n v="6572"/>
    <s v="TDH"/>
    <s v="TDH"/>
    <s v="PRM"/>
    <s v="WASH"/>
    <x v="1"/>
    <x v="8"/>
    <s v="# of FSM Site"/>
    <m/>
    <n v="1"/>
    <s v="completed"/>
    <s v="Chittagong"/>
    <s v="Cox's Bazar"/>
    <x v="1"/>
    <s v="Nhilla"/>
    <s v="Camp 26"/>
    <x v="9"/>
    <d v="2023-08-01T00:00:00"/>
    <x v="0"/>
    <m/>
    <m/>
    <m/>
    <m/>
    <m/>
    <s v="Kazi Md. Shoeb Amran"/>
    <n v="1712651648"/>
    <s v="shoeb.amran@tdh.ch"/>
    <s v="TDH"/>
  </r>
  <r>
    <n v="6573"/>
    <s v="TDH"/>
    <s v="TDH"/>
    <s v="PRM"/>
    <s v="WASH"/>
    <x v="1"/>
    <x v="2"/>
    <s v="# of FSM Site"/>
    <m/>
    <n v="1"/>
    <s v="completed"/>
    <s v="Chittagong"/>
    <s v="Cox's Bazar"/>
    <x v="1"/>
    <s v="Nhilla"/>
    <s v="Camp 26"/>
    <x v="9"/>
    <d v="2023-08-01T00:00:00"/>
    <x v="0"/>
    <m/>
    <m/>
    <m/>
    <m/>
    <m/>
    <s v="Kazi Md. Shoeb Amran"/>
    <n v="1712651648"/>
    <s v="shoeb.amran@tdh.ch"/>
    <s v="TDH"/>
  </r>
  <r>
    <n v="6574"/>
    <s v="TDH"/>
    <s v="TDH"/>
    <s v="PRM"/>
    <s v="WASH"/>
    <x v="1"/>
    <x v="9"/>
    <s v="# of door"/>
    <m/>
    <n v="8"/>
    <s v="completed"/>
    <s v="Chittagong"/>
    <s v="Cox's Bazar"/>
    <x v="1"/>
    <s v="Nhilla"/>
    <s v="Camp 26"/>
    <x v="9"/>
    <d v="2023-08-01T00:00:00"/>
    <x v="0"/>
    <m/>
    <m/>
    <m/>
    <m/>
    <m/>
    <s v="Kazi Md. Shoeb Amran"/>
    <n v="1712651648"/>
    <s v="shoeb.amran@tdh.ch"/>
    <s v="TDH"/>
  </r>
  <r>
    <n v="6575"/>
    <s v="TDH"/>
    <s v="TDH"/>
    <s v="PRM"/>
    <s v="WASH"/>
    <x v="1"/>
    <x v="3"/>
    <s v="# of door"/>
    <m/>
    <n v="57"/>
    <s v="completed"/>
    <s v="Chittagong"/>
    <s v="Cox's Bazar"/>
    <x v="1"/>
    <s v="Nhilla"/>
    <s v="Camp 26"/>
    <x v="9"/>
    <d v="2023-08-01T00:00:00"/>
    <x v="0"/>
    <m/>
    <m/>
    <m/>
    <m/>
    <m/>
    <s v="Kazi Md. Shoeb Amran"/>
    <n v="1712651648"/>
    <s v="shoeb.amran@tdh.ch"/>
    <s v="TDH"/>
  </r>
  <r>
    <n v="6576"/>
    <s v="TDH"/>
    <s v="TDH"/>
    <s v="PRM"/>
    <s v="WASH"/>
    <x v="2"/>
    <x v="4"/>
    <s v="# of HP sessions at HH level"/>
    <m/>
    <n v="144"/>
    <s v="completed"/>
    <s v="Chittagong"/>
    <s v="Cox's Bazar"/>
    <x v="1"/>
    <s v="Nhilla"/>
    <s v="Camp 26"/>
    <x v="9"/>
    <d v="2023-08-01T00:00:00"/>
    <x v="0"/>
    <m/>
    <m/>
    <m/>
    <m/>
    <m/>
    <s v="Kazi Md. Shoeb Amran"/>
    <n v="1712651648"/>
    <s v="shoeb.amran@tdh.ch"/>
    <s v="TDH"/>
  </r>
  <r>
    <n v="6577"/>
    <s v="TDH"/>
    <s v="TDH"/>
    <s v="PRM"/>
    <s v="WASH"/>
    <x v="2"/>
    <x v="33"/>
    <s v="# of facilities"/>
    <m/>
    <n v="57"/>
    <s v="completed"/>
    <s v="Chittagong"/>
    <s v="Cox's Bazar"/>
    <x v="1"/>
    <s v="Nhilla"/>
    <s v="Camp 26"/>
    <x v="9"/>
    <d v="2023-08-01T00:00:00"/>
    <x v="0"/>
    <m/>
    <m/>
    <m/>
    <m/>
    <m/>
    <s v="Kazi Md. Shoeb Amran"/>
    <n v="1712651648"/>
    <s v="shoeb.amran@tdh.ch"/>
    <s v="TDH"/>
  </r>
  <r>
    <n v="6578"/>
    <s v="TDH"/>
    <s v="TDH"/>
    <s v="PRM"/>
    <s v="WASH"/>
    <x v="3"/>
    <x v="6"/>
    <s v="# of plant"/>
    <m/>
    <n v="1"/>
    <s v="completed"/>
    <s v="Chittagong"/>
    <s v="Cox's Bazar"/>
    <x v="1"/>
    <s v="Nhilla"/>
    <s v="Camp 26"/>
    <x v="9"/>
    <d v="2023-08-01T00:00:00"/>
    <x v="0"/>
    <m/>
    <m/>
    <m/>
    <m/>
    <m/>
    <s v="Kazi Md. Shoeb Amran"/>
    <n v="1712651648"/>
    <s v="shoeb.amran@tdh.ch"/>
    <s v="TDH"/>
  </r>
  <r>
    <n v="6579"/>
    <s v="TDH"/>
    <s v="TDH"/>
    <s v="PRM"/>
    <s v="WASH"/>
    <x v="1"/>
    <x v="8"/>
    <s v="# of FSM Site"/>
    <m/>
    <n v="1"/>
    <s v="completed"/>
    <s v="Chittagong"/>
    <s v="Cox's Bazar"/>
    <x v="1"/>
    <s v="Nhilla"/>
    <s v="Camp 27"/>
    <x v="9"/>
    <d v="2023-08-01T00:00:00"/>
    <x v="0"/>
    <m/>
    <m/>
    <m/>
    <m/>
    <m/>
    <s v="Kazi Md. Shoeb Amran"/>
    <n v="1712651648"/>
    <s v="shoeb.amran@tdh.ch"/>
    <s v="TDH"/>
  </r>
  <r>
    <n v="6580"/>
    <s v="TDH"/>
    <s v="TDH"/>
    <s v="PRM"/>
    <s v="WASH"/>
    <x v="1"/>
    <x v="2"/>
    <s v="# of FSM Site"/>
    <m/>
    <n v="1"/>
    <s v="completed"/>
    <s v="Chittagong"/>
    <s v="Cox's Bazar"/>
    <x v="1"/>
    <s v="Nhilla"/>
    <s v="Camp 27"/>
    <x v="9"/>
    <d v="2023-08-01T00:00:00"/>
    <x v="0"/>
    <m/>
    <m/>
    <m/>
    <m/>
    <m/>
    <s v="Kazi Md. Shoeb Amran"/>
    <n v="1712651648"/>
    <s v="shoeb.amran@tdh.ch"/>
    <s v="TDH"/>
  </r>
  <r>
    <n v="6581"/>
    <s v="TDH"/>
    <s v="TDH"/>
    <s v="PRM"/>
    <s v="WASH"/>
    <x v="1"/>
    <x v="3"/>
    <s v="# of door"/>
    <m/>
    <n v="36"/>
    <s v="completed"/>
    <s v="Chittagong"/>
    <s v="Cox's Bazar"/>
    <x v="1"/>
    <s v="Nhilla"/>
    <s v="Camp 27"/>
    <x v="9"/>
    <d v="2023-08-01T00:00:00"/>
    <x v="0"/>
    <m/>
    <m/>
    <m/>
    <m/>
    <m/>
    <s v="Kazi Md. Shoeb Amran"/>
    <n v="1712651648"/>
    <s v="shoeb.amran@tdh.ch"/>
    <s v="TDH"/>
  </r>
  <r>
    <n v="6582"/>
    <s v="TDH"/>
    <s v="TDH"/>
    <s v="PRM"/>
    <s v="WASH"/>
    <x v="1"/>
    <x v="3"/>
    <s v="# of door"/>
    <m/>
    <n v="14"/>
    <s v="completed"/>
    <s v="Chittagong"/>
    <s v="Cox's Bazar"/>
    <x v="1"/>
    <s v="Teknaf"/>
    <s v="HC,Teknaf"/>
    <x v="9"/>
    <d v="2023-08-01T00:00:00"/>
    <x v="1"/>
    <m/>
    <m/>
    <m/>
    <m/>
    <m/>
    <s v="Kazi Md. Shoeb Amran"/>
    <n v="1712651648"/>
    <s v="shoeb.amran@tdh.ch"/>
    <s v="TDH"/>
  </r>
  <r>
    <n v="6583"/>
    <s v="IOM"/>
    <s v="DSK"/>
    <s v="IOM"/>
    <s v="WASH"/>
    <x v="0"/>
    <x v="12"/>
    <s v="# of water network"/>
    <m/>
    <n v="1"/>
    <s v="completed"/>
    <s v="Chittagong"/>
    <s v="Cox's Bazar"/>
    <x v="1"/>
    <s v="Nhilla"/>
    <s v="Camp 24"/>
    <x v="9"/>
    <d v="2023-01-01T00:00:00"/>
    <x v="0"/>
    <m/>
    <m/>
    <m/>
    <m/>
    <m/>
    <s v="Prodip Kumar Roy"/>
    <n v="1718880175"/>
    <s v="prodip@dskbangladesh.org"/>
    <s v="IOM-DSK"/>
  </r>
  <r>
    <n v="6584"/>
    <s v="IOM"/>
    <s v="DSK"/>
    <s v="IOM"/>
    <s v="WASH"/>
    <x v="1"/>
    <x v="1"/>
    <s v="# of door "/>
    <m/>
    <n v="11"/>
    <s v="completed"/>
    <s v="Chittagong"/>
    <s v="Cox's Bazar"/>
    <x v="1"/>
    <s v="Nhilla"/>
    <s v="Camp 24"/>
    <x v="9"/>
    <d v="2023-01-01T00:00:00"/>
    <x v="0"/>
    <m/>
    <m/>
    <m/>
    <m/>
    <m/>
    <s v="Prodip Kumar Roy"/>
    <n v="1718880175"/>
    <s v="prodip@dskbangladesh.org"/>
    <s v="IOM-DSK"/>
  </r>
  <r>
    <n v="6585"/>
    <s v="IOM"/>
    <s v="DSK"/>
    <s v="IOM"/>
    <s v="WASH"/>
    <x v="1"/>
    <x v="8"/>
    <s v="# of FSM Site"/>
    <m/>
    <n v="1"/>
    <s v="completed"/>
    <s v="Chittagong"/>
    <s v="Cox's Bazar"/>
    <x v="1"/>
    <s v="Nhilla"/>
    <s v="Camp 24"/>
    <x v="9"/>
    <d v="2023-01-01T00:00:00"/>
    <x v="0"/>
    <m/>
    <m/>
    <m/>
    <m/>
    <m/>
    <s v="Prodip Kumar Roy"/>
    <n v="1718880175"/>
    <s v="prodip@dskbangladesh.org"/>
    <s v="IOM-DSK"/>
  </r>
  <r>
    <n v="6586"/>
    <s v="IOM"/>
    <s v="DSK"/>
    <s v="IOM"/>
    <s v="WASH"/>
    <x v="1"/>
    <x v="2"/>
    <s v="# of FSM Site"/>
    <m/>
    <n v="1"/>
    <s v="completed"/>
    <s v="Chittagong"/>
    <s v="Cox's Bazar"/>
    <x v="1"/>
    <s v="Nhilla"/>
    <s v="Camp 24"/>
    <x v="9"/>
    <d v="2023-01-01T00:00:00"/>
    <x v="0"/>
    <m/>
    <m/>
    <m/>
    <m/>
    <m/>
    <s v="Prodip Kumar Roy"/>
    <n v="1718880175"/>
    <s v="prodip@dskbangladesh.org"/>
    <s v="IOM-DSK"/>
  </r>
  <r>
    <n v="6587"/>
    <s v="IOM"/>
    <s v="DSK"/>
    <s v="IOM"/>
    <s v="WASH"/>
    <x v="1"/>
    <x v="9"/>
    <s v="# of door"/>
    <m/>
    <n v="127"/>
    <s v="completed"/>
    <s v="Chittagong"/>
    <s v="Cox's Bazar"/>
    <x v="1"/>
    <s v="Nhilla"/>
    <s v="Camp 24"/>
    <x v="9"/>
    <d v="2023-01-01T00:00:00"/>
    <x v="0"/>
    <m/>
    <m/>
    <m/>
    <m/>
    <m/>
    <s v="Prodip Kumar Roy"/>
    <n v="1718880175"/>
    <s v="prodip@dskbangladesh.org"/>
    <s v="IOM-DSK"/>
  </r>
  <r>
    <n v="6588"/>
    <s v="IOM"/>
    <s v="DSK"/>
    <s v="IOM"/>
    <s v="WASH"/>
    <x v="1"/>
    <x v="3"/>
    <s v="# of door"/>
    <m/>
    <n v="686"/>
    <s v="completed"/>
    <s v="Chittagong"/>
    <s v="Cox's Bazar"/>
    <x v="1"/>
    <s v="Nhilla"/>
    <s v="Camp 24"/>
    <x v="9"/>
    <d v="2023-01-01T00:00:00"/>
    <x v="0"/>
    <m/>
    <m/>
    <m/>
    <m/>
    <m/>
    <s v="Prodip Kumar Roy"/>
    <n v="1718880175"/>
    <s v="prodip@dskbangladesh.org"/>
    <s v="IOM-DSK"/>
  </r>
  <r>
    <n v="6589"/>
    <s v="IOM"/>
    <s v="DSK"/>
    <s v="IOM"/>
    <s v="WASH"/>
    <x v="2"/>
    <x v="20"/>
    <s v="# of household"/>
    <m/>
    <n v="5475"/>
    <s v="completed"/>
    <s v="Chittagong"/>
    <s v="Cox's Bazar"/>
    <x v="1"/>
    <s v="Nhilla"/>
    <s v="Camp 24"/>
    <x v="9"/>
    <d v="2023-01-01T00:00:00"/>
    <x v="0"/>
    <m/>
    <m/>
    <m/>
    <m/>
    <m/>
    <s v="Prodip Kumar Roy"/>
    <n v="1718880175"/>
    <s v="prodip@dskbangladesh.org"/>
    <s v="IOM-DSK"/>
  </r>
  <r>
    <n v="6590"/>
    <s v="IOM"/>
    <s v="DSK"/>
    <s v="IOM"/>
    <s v="WASH"/>
    <x v="2"/>
    <x v="7"/>
    <s v="N/A"/>
    <m/>
    <n v="1804"/>
    <s v="completed"/>
    <s v="Chittagong"/>
    <s v="Cox's Bazar"/>
    <x v="1"/>
    <s v="Nhilla"/>
    <s v="Camp 24"/>
    <x v="9"/>
    <d v="2023-01-01T00:00:00"/>
    <x v="0"/>
    <m/>
    <m/>
    <m/>
    <m/>
    <m/>
    <s v="Prodip Kumar Roy"/>
    <n v="1718880175"/>
    <s v="prodip@dskbangladesh.org"/>
    <s v="IOM-DSK"/>
  </r>
  <r>
    <n v="6591"/>
    <s v="IOM"/>
    <s v="DSK"/>
    <s v="IOM"/>
    <s v="WASH"/>
    <x v="3"/>
    <x v="6"/>
    <s v="# of plant"/>
    <m/>
    <n v="2"/>
    <s v="completed"/>
    <s v="Chittagong"/>
    <s v="Cox's Bazar"/>
    <x v="1"/>
    <s v="Nhilla"/>
    <s v="Camp 24"/>
    <x v="9"/>
    <d v="2023-01-01T00:00:00"/>
    <x v="0"/>
    <m/>
    <m/>
    <m/>
    <m/>
    <m/>
    <s v="Prodip Kumar Roy"/>
    <n v="1718880175"/>
    <s v="prodip@dskbangladesh.org"/>
    <s v="IOM-DSK"/>
  </r>
  <r>
    <n v="6592"/>
    <s v="IOM"/>
    <s v="DSK"/>
    <s v="IOM"/>
    <s v="WASH"/>
    <x v="3"/>
    <x v="24"/>
    <s v="# of 10L bin"/>
    <m/>
    <n v="2842"/>
    <s v="completed"/>
    <s v="Chittagong"/>
    <s v="Cox's Bazar"/>
    <x v="1"/>
    <s v="Nhilla"/>
    <s v="Camp 24"/>
    <x v="9"/>
    <d v="2023-01-01T00:00:00"/>
    <x v="0"/>
    <m/>
    <m/>
    <m/>
    <m/>
    <m/>
    <s v="Prodip Kumar Roy"/>
    <n v="1718880175"/>
    <s v="prodip@dskbangladesh.org"/>
    <s v="IOM-DSK"/>
  </r>
  <r>
    <n v="6593"/>
    <s v="IOM"/>
    <s v="DSK"/>
    <s v="IOM"/>
    <s v="WASH"/>
    <x v="3"/>
    <x v="42"/>
    <s v="# of shop bin"/>
    <m/>
    <n v="566"/>
    <s v="completed"/>
    <s v="Chittagong"/>
    <s v="Cox's Bazar"/>
    <x v="1"/>
    <s v="Nhilla"/>
    <s v="Camp 24"/>
    <x v="9"/>
    <d v="2023-01-01T00:00:00"/>
    <x v="0"/>
    <m/>
    <m/>
    <m/>
    <m/>
    <m/>
    <s v="Prodip Kumar Roy"/>
    <n v="1718880175"/>
    <s v="prodip@dskbangladesh.org"/>
    <s v="IOM-DSK"/>
  </r>
  <r>
    <n v="6594"/>
    <s v="IOM"/>
    <s v="DSK"/>
    <s v="IOM"/>
    <s v="WASH"/>
    <x v="0"/>
    <x v="7"/>
    <s v="N/A"/>
    <m/>
    <n v="1"/>
    <s v="completed"/>
    <s v="Chittagong"/>
    <s v="Cox's Bazar"/>
    <x v="1"/>
    <s v="Nhilla"/>
    <s v="Camp 25"/>
    <x v="9"/>
    <d v="2023-01-01T00:00:00"/>
    <x v="0"/>
    <m/>
    <m/>
    <m/>
    <m/>
    <m/>
    <s v="Prodip Kumar Roy"/>
    <n v="1718880175"/>
    <s v="prodip@dskbangladesh.org"/>
    <s v="IOM-DSK"/>
  </r>
  <r>
    <n v="6595"/>
    <s v="IOM"/>
    <s v="DSK"/>
    <s v="IOM"/>
    <s v="WASH"/>
    <x v="1"/>
    <x v="1"/>
    <s v="# of door "/>
    <m/>
    <n v="1"/>
    <s v="completed"/>
    <s v="Chittagong"/>
    <s v="Cox's Bazar"/>
    <x v="1"/>
    <s v="Nhilla"/>
    <s v="Camp 25"/>
    <x v="9"/>
    <d v="2023-01-01T00:00:00"/>
    <x v="0"/>
    <m/>
    <m/>
    <m/>
    <m/>
    <m/>
    <s v="Prodip Kumar Roy"/>
    <n v="1718880175"/>
    <s v="prodip@dskbangladesh.org"/>
    <s v="IOM-DSK"/>
  </r>
  <r>
    <n v="6596"/>
    <s v="IOM"/>
    <s v="DSK"/>
    <s v="IOM"/>
    <s v="WASH"/>
    <x v="1"/>
    <x v="9"/>
    <s v="# of door"/>
    <m/>
    <n v="131"/>
    <s v="completed"/>
    <s v="Chittagong"/>
    <s v="Cox's Bazar"/>
    <x v="1"/>
    <s v="Nhilla"/>
    <s v="Camp 25"/>
    <x v="9"/>
    <d v="2023-01-01T00:00:00"/>
    <x v="0"/>
    <m/>
    <m/>
    <m/>
    <m/>
    <m/>
    <s v="Prodip Kumar Roy"/>
    <n v="1718880175"/>
    <s v="prodip@dskbangladesh.org"/>
    <s v="IOM-DSK"/>
  </r>
  <r>
    <n v="6597"/>
    <s v="IOM"/>
    <s v="DSK"/>
    <s v="IOM"/>
    <s v="WASH"/>
    <x v="1"/>
    <x v="3"/>
    <s v="# of door"/>
    <m/>
    <n v="131"/>
    <s v="completed"/>
    <s v="Chittagong"/>
    <s v="Cox's Bazar"/>
    <x v="1"/>
    <s v="Nhilla"/>
    <s v="Camp 25"/>
    <x v="9"/>
    <d v="2023-01-01T00:00:00"/>
    <x v="0"/>
    <m/>
    <m/>
    <m/>
    <m/>
    <m/>
    <s v="Prodip Kumar Roy"/>
    <n v="1718880175"/>
    <s v="prodip@dskbangladesh.org"/>
    <s v="IOM-DSK"/>
  </r>
  <r>
    <n v="6598"/>
    <s v="IOM"/>
    <s v="DSK"/>
    <s v="IOM"/>
    <s v="WASH"/>
    <x v="2"/>
    <x v="20"/>
    <s v="# of household"/>
    <m/>
    <n v="1810"/>
    <s v="completed"/>
    <s v="Chittagong"/>
    <s v="Cox's Bazar"/>
    <x v="1"/>
    <s v="Nhilla"/>
    <s v="Camp 25"/>
    <x v="9"/>
    <d v="2023-01-01T00:00:00"/>
    <x v="0"/>
    <m/>
    <m/>
    <m/>
    <m/>
    <m/>
    <s v="Prodip Kumar Roy"/>
    <n v="1718880175"/>
    <s v="prodip@dskbangladesh.org"/>
    <s v="IOM-DSK"/>
  </r>
  <r>
    <n v="6599"/>
    <s v="HYSAWA"/>
    <s v="HYSAWA"/>
    <s v="SDC"/>
    <s v="WASH"/>
    <x v="0"/>
    <x v="0"/>
    <s v="# of tube well"/>
    <m/>
    <n v="16"/>
    <s v="completed"/>
    <s v="Chittagong"/>
    <s v="Cox's Bazar"/>
    <x v="1"/>
    <s v="Baharchhara"/>
    <s v="HC,Baharchhara"/>
    <x v="9"/>
    <d v="2022-11-01T00:00:00"/>
    <x v="1"/>
    <m/>
    <m/>
    <m/>
    <m/>
    <m/>
    <s v="Md.Enamul Hoque"/>
    <n v="1714119199"/>
    <s v="enamul@hysawa.org"/>
    <s v="HYSAWA"/>
  </r>
  <r>
    <n v="6600"/>
    <s v="HYSAWA"/>
    <s v="HYSAWA"/>
    <s v="SDC"/>
    <s v="WASH"/>
    <x v="2"/>
    <x v="4"/>
    <s v="# of HP sessions at HH level"/>
    <m/>
    <n v="47"/>
    <s v="completed"/>
    <s v="Chittagong"/>
    <s v="Cox's Bazar"/>
    <x v="1"/>
    <s v="Baharchhara"/>
    <s v="HC,Baharchhara"/>
    <x v="9"/>
    <d v="2022-11-01T00:00:00"/>
    <x v="1"/>
    <m/>
    <m/>
    <m/>
    <m/>
    <m/>
    <s v="Md.Enamul Hoque"/>
    <n v="1714119199"/>
    <s v="enamul@hysawa.org"/>
    <s v="HYSAWA"/>
  </r>
  <r>
    <n v="6601"/>
    <s v="HYSAWA"/>
    <s v="HYSAWA"/>
    <s v="SDC"/>
    <s v="WASH"/>
    <x v="2"/>
    <x v="4"/>
    <s v="# of HP sessions at HH level"/>
    <m/>
    <n v="45"/>
    <s v="completed"/>
    <s v="Chittagong"/>
    <s v="Cox's Bazar"/>
    <x v="1"/>
    <s v="Nhilla"/>
    <s v="HC,Nhilla"/>
    <x v="9"/>
    <d v="2022-11-01T00:00:00"/>
    <x v="1"/>
    <m/>
    <m/>
    <m/>
    <m/>
    <m/>
    <s v="Md.Enamul Hoque"/>
    <n v="1714119199"/>
    <s v="enamul@hysawa.org"/>
    <s v="HYSAWA"/>
  </r>
  <r>
    <n v="6602"/>
    <s v="HYSAWA"/>
    <s v="HYSAWA"/>
    <s v="SDC"/>
    <s v="WASH"/>
    <x v="2"/>
    <x v="4"/>
    <s v="# of HP sessions at HH level"/>
    <m/>
    <n v="48"/>
    <s v="completed"/>
    <s v="Chittagong"/>
    <s v="Cox's Bazar"/>
    <x v="1"/>
    <s v="Sabrang"/>
    <s v="HC,Sabrang"/>
    <x v="9"/>
    <d v="2022-11-01T00:00:00"/>
    <x v="1"/>
    <m/>
    <m/>
    <m/>
    <m/>
    <m/>
    <s v="Md. Enamul Hoque Mondal"/>
    <n v="1714119199"/>
    <s v="enamul@hysawa.org"/>
    <s v="HYSAWA"/>
  </r>
  <r>
    <n v="6603"/>
    <s v="HYSAWA"/>
    <s v="HYSAWA"/>
    <s v="SDC"/>
    <s v="WASH"/>
    <x v="0"/>
    <x v="0"/>
    <s v="# of tube well"/>
    <m/>
    <n v="10"/>
    <s v="completed"/>
    <s v="Chittagong"/>
    <s v="Cox's Bazar"/>
    <x v="1"/>
    <s v="Teknaf Paurashava"/>
    <s v="HC, Teknaf Paurashava"/>
    <x v="9"/>
    <d v="2022-11-01T00:00:00"/>
    <x v="1"/>
    <m/>
    <m/>
    <m/>
    <m/>
    <m/>
    <s v="Md. Enamul Hoque Mondal"/>
    <n v="1714119199"/>
    <s v="enamul@hysawa.org"/>
    <s v="HYSAWA"/>
  </r>
  <r>
    <n v="6604"/>
    <s v="HYSAWA"/>
    <s v="HYSAWA"/>
    <s v="SDC"/>
    <s v="WASH"/>
    <x v="2"/>
    <x v="4"/>
    <s v="# of HP sessions at HH level"/>
    <m/>
    <n v="57"/>
    <s v="completed"/>
    <s v="Chittagong"/>
    <s v="Cox's Bazar"/>
    <x v="1"/>
    <s v="Teknaf Paurashava"/>
    <s v="HC, Teknaf Paurashava"/>
    <x v="9"/>
    <d v="2022-11-01T00:00:00"/>
    <x v="1"/>
    <m/>
    <m/>
    <m/>
    <m/>
    <m/>
    <s v="Md. Enamul Hoque Mondal"/>
    <n v="1714119199"/>
    <s v="enamul@hysawa.org"/>
    <s v="HYSAWA"/>
  </r>
  <r>
    <n v="6605"/>
    <s v="HYSAWA"/>
    <s v="HYSAWA"/>
    <s v="SDC"/>
    <s v="WASH"/>
    <x v="2"/>
    <x v="4"/>
    <s v="# of HP sessions at HH level"/>
    <m/>
    <n v="54"/>
    <s v="completed"/>
    <s v="Chittagong"/>
    <s v="Cox's Bazar"/>
    <x v="1"/>
    <s v="Teknaf"/>
    <s v="HC,Teknaf"/>
    <x v="9"/>
    <d v="2022-11-01T00:00:00"/>
    <x v="1"/>
    <m/>
    <m/>
    <m/>
    <m/>
    <m/>
    <s v="Md. Enamul Hoque Mondal"/>
    <n v="1714119199"/>
    <s v="enamul@hysawa.org"/>
    <s v="HYSAWA"/>
  </r>
  <r>
    <n v="6606"/>
    <s v="HYSAWA"/>
    <s v="HYSAWA"/>
    <s v="SDC"/>
    <s v="WASH"/>
    <x v="2"/>
    <x v="4"/>
    <s v="# of HP sessions at HH level"/>
    <m/>
    <n v="48"/>
    <s v="completed"/>
    <s v="Chittagong"/>
    <s v="Cox's Bazar"/>
    <x v="1"/>
    <s v="Whykong"/>
    <s v="HC,Whykong"/>
    <x v="9"/>
    <d v="2022-11-01T00:00:00"/>
    <x v="1"/>
    <m/>
    <m/>
    <m/>
    <m/>
    <m/>
    <s v="Md. Enamul Hoque Mondal"/>
    <n v="1714119199"/>
    <s v="enamul@hysawa.org"/>
    <s v="HYSAWA"/>
  </r>
  <r>
    <n v="6607"/>
    <s v="HYSAWA"/>
    <s v="HYSAWA"/>
    <s v="SDC"/>
    <s v="WASH"/>
    <x v="2"/>
    <x v="4"/>
    <s v="# of HP sessions at HH level"/>
    <m/>
    <n v="26"/>
    <s v="completed"/>
    <s v="Chittagong"/>
    <s v="Cox's Bazar"/>
    <x v="0"/>
    <s v="Haldia Palong"/>
    <s v="HC,Haldia Palong"/>
    <x v="9"/>
    <d v="2022-11-01T00:00:00"/>
    <x v="1"/>
    <m/>
    <m/>
    <m/>
    <m/>
    <m/>
    <s v="Md. Enamul Hoque Mondal"/>
    <n v="1714119199"/>
    <s v="enamul@hysawa.org"/>
    <s v="HYSAWA"/>
  </r>
  <r>
    <n v="6608"/>
    <s v="HYSAWA"/>
    <s v="HYSAWA"/>
    <s v="SDC"/>
    <s v="WASH"/>
    <x v="2"/>
    <x v="4"/>
    <s v="# of HP sessions at HH level"/>
    <m/>
    <n v="25"/>
    <s v="completed"/>
    <s v="Chittagong"/>
    <s v="Cox's Bazar"/>
    <x v="0"/>
    <s v="Jalia Palong"/>
    <s v="HC,Jalia Palong"/>
    <x v="9"/>
    <d v="2022-11-01T00:00:00"/>
    <x v="1"/>
    <m/>
    <m/>
    <m/>
    <m/>
    <m/>
    <s v="Md. Enamul Hoque Mondal"/>
    <n v="1714191199"/>
    <s v="enamul@hysawa.org"/>
    <s v="HYSAWA"/>
  </r>
  <r>
    <n v="6609"/>
    <s v="HYSAWA"/>
    <s v="HYSAWA"/>
    <s v="SDC"/>
    <s v="WASH"/>
    <x v="2"/>
    <x v="4"/>
    <s v="# of HP sessions at HH level"/>
    <m/>
    <n v="37"/>
    <s v="completed"/>
    <s v="Chittagong"/>
    <s v="Cox's Bazar"/>
    <x v="0"/>
    <s v="Palong Khali"/>
    <s v="HC,Palong Khali"/>
    <x v="9"/>
    <d v="2022-11-01T00:00:00"/>
    <x v="1"/>
    <m/>
    <m/>
    <m/>
    <m/>
    <m/>
    <s v="Md. Enamul Hoque Mondal"/>
    <n v="1714191199"/>
    <s v="enamul@hysawa.org"/>
    <s v="HYSAWA"/>
  </r>
  <r>
    <n v="6610"/>
    <s v="HYSAWA"/>
    <s v="HYSAWA"/>
    <s v="SDC"/>
    <s v="WASH"/>
    <x v="0"/>
    <x v="0"/>
    <s v="# of tube well"/>
    <m/>
    <n v="1"/>
    <s v="completed"/>
    <s v="Chittagong"/>
    <s v="Cox's Bazar"/>
    <x v="0"/>
    <s v="Raja Palong"/>
    <s v="HC,Raja Palong"/>
    <x v="9"/>
    <d v="2022-11-01T00:00:00"/>
    <x v="1"/>
    <m/>
    <m/>
    <m/>
    <m/>
    <m/>
    <s v="Md. Enamul Hoque Mondal"/>
    <n v="1714191199"/>
    <s v="enamul@hysawa.org"/>
    <s v="HYSAWA"/>
  </r>
  <r>
    <n v="6611"/>
    <s v="HYSAWA"/>
    <s v="HYSAWA"/>
    <s v="SDC"/>
    <s v="WASH"/>
    <x v="2"/>
    <x v="4"/>
    <s v="# of HP sessions at HH level"/>
    <m/>
    <n v="25"/>
    <s v="completed"/>
    <s v="Chittagong"/>
    <s v="Cox's Bazar"/>
    <x v="0"/>
    <s v="Raja Palong"/>
    <s v="HC,Raja Palong"/>
    <x v="9"/>
    <d v="2022-11-01T00:00:00"/>
    <x v="1"/>
    <m/>
    <m/>
    <m/>
    <m/>
    <m/>
    <s v="Md. Enamul Hoque Mondal"/>
    <n v="1714191199"/>
    <s v="enamul@hysawa.org"/>
    <s v="HYSAWA"/>
  </r>
  <r>
    <n v="6612"/>
    <s v="HYSAWA"/>
    <s v="HYSAWA"/>
    <s v="SDC"/>
    <s v="WASH"/>
    <x v="2"/>
    <x v="4"/>
    <s v="# of HP sessions at HH level"/>
    <m/>
    <n v="46"/>
    <s v="completed"/>
    <s v="Chittagong"/>
    <s v="Cox's Bazar"/>
    <x v="0"/>
    <s v="Ratna Palong"/>
    <s v="HC,Ratna Palong"/>
    <x v="9"/>
    <d v="2022-11-01T00:00:00"/>
    <x v="1"/>
    <m/>
    <m/>
    <m/>
    <m/>
    <m/>
    <s v="Md. Enamul Hoque Mondal"/>
    <n v="1714191199"/>
    <s v="enamul@hysawa.org"/>
    <s v="HYSAWA"/>
  </r>
  <r>
    <n v="6613"/>
    <s v="IOM"/>
    <s v="SHUSHILAN"/>
    <s v="IOM"/>
    <s v="WASH"/>
    <x v="0"/>
    <x v="0"/>
    <s v="# of tube well"/>
    <m/>
    <n v="221"/>
    <s v="completed"/>
    <s v="Chittagong"/>
    <s v="Cox's Bazar"/>
    <x v="0"/>
    <s v="Palong Khali"/>
    <s v="Camp 12"/>
    <x v="9"/>
    <d v="2023-03-01T00:00:00"/>
    <x v="0"/>
    <m/>
    <m/>
    <m/>
    <m/>
    <m/>
    <s v="Taposh Dutta"/>
    <n v="1849719196"/>
    <s v="taposhdutta@shushilan.org"/>
    <s v="IOM-SHUSHILAN"/>
  </r>
  <r>
    <n v="6614"/>
    <s v="IOM"/>
    <s v="SHUSHILAN"/>
    <s v="IOM"/>
    <s v="WASH"/>
    <x v="0"/>
    <x v="12"/>
    <s v="# of water network"/>
    <m/>
    <n v="1"/>
    <s v="completed"/>
    <s v="Chittagong"/>
    <s v="Cox's Bazar"/>
    <x v="0"/>
    <s v="Palong Khali"/>
    <s v="Camp 12"/>
    <x v="9"/>
    <d v="2023-03-01T00:00:00"/>
    <x v="0"/>
    <m/>
    <m/>
    <m/>
    <m/>
    <m/>
    <s v="Taposh Dutta"/>
    <n v="1849719196"/>
    <s v="taposhdutta@shushilan.org"/>
    <s v="IOM-SHUSHILAN"/>
  </r>
  <r>
    <n v="6615"/>
    <s v="IOM"/>
    <s v="SHUSHILAN"/>
    <s v="IOM"/>
    <s v="WASH"/>
    <x v="1"/>
    <x v="1"/>
    <s v="# of door "/>
    <m/>
    <n v="46"/>
    <s v="completed"/>
    <s v="Chittagong"/>
    <s v="Cox's Bazar"/>
    <x v="0"/>
    <s v="Palong Khali"/>
    <s v="Camp 12"/>
    <x v="9"/>
    <d v="2023-03-01T00:00:00"/>
    <x v="0"/>
    <m/>
    <m/>
    <m/>
    <m/>
    <m/>
    <s v="Taposh Dutta"/>
    <n v="1849719196"/>
    <s v="taposhdutta@shushilan.org"/>
    <s v="IOM-SHUSHILAN"/>
  </r>
  <r>
    <n v="6616"/>
    <s v="IOM"/>
    <s v="SHUSHILAN"/>
    <s v="IOM"/>
    <s v="WASH"/>
    <x v="1"/>
    <x v="8"/>
    <s v="# of FSM Site"/>
    <m/>
    <n v="8"/>
    <s v="completed"/>
    <s v="Chittagong"/>
    <s v="Cox's Bazar"/>
    <x v="0"/>
    <s v="Palong Khali"/>
    <s v="Camp 12"/>
    <x v="9"/>
    <d v="2023-03-01T00:00:00"/>
    <x v="0"/>
    <m/>
    <m/>
    <m/>
    <m/>
    <m/>
    <s v="Taposh Dutta"/>
    <n v="1849719196"/>
    <s v="taposhdutta@shushilan.org"/>
    <s v="IOM-SHUSHILAN"/>
  </r>
  <r>
    <n v="6617"/>
    <s v="IOM"/>
    <s v="SHUSHILAN"/>
    <s v="IOM"/>
    <s v="WASH"/>
    <x v="1"/>
    <x v="2"/>
    <s v="# of FSM Site"/>
    <m/>
    <n v="6"/>
    <s v="completed"/>
    <s v="Chittagong"/>
    <s v="Cox's Bazar"/>
    <x v="0"/>
    <s v="Palong Khali"/>
    <s v="Camp 12"/>
    <x v="9"/>
    <d v="2023-03-01T00:00:00"/>
    <x v="0"/>
    <m/>
    <m/>
    <m/>
    <m/>
    <m/>
    <s v="Taposh Dutta"/>
    <n v="1849719196"/>
    <s v="taposhdutta@shushilan.org"/>
    <s v="IOM-SHUSHILAN"/>
  </r>
  <r>
    <n v="6618"/>
    <s v="IOM"/>
    <s v="SHUSHILAN"/>
    <s v="IOM"/>
    <s v="WASH"/>
    <x v="1"/>
    <x v="18"/>
    <s v="# of door"/>
    <m/>
    <n v="3"/>
    <s v="completed"/>
    <s v="Chittagong"/>
    <s v="Cox's Bazar"/>
    <x v="0"/>
    <s v="Palong Khali"/>
    <s v="Camp 12"/>
    <x v="9"/>
    <d v="2023-03-01T00:00:00"/>
    <x v="0"/>
    <m/>
    <m/>
    <m/>
    <m/>
    <m/>
    <s v="Taposh Dutta"/>
    <n v="1849719196"/>
    <s v="taposhdutta@shushilan.org"/>
    <s v="IOM-SHUSHILAN"/>
  </r>
  <r>
    <n v="6619"/>
    <s v="IOM"/>
    <s v="SHUSHILAN"/>
    <s v="IOM"/>
    <s v="WASH"/>
    <x v="1"/>
    <x v="9"/>
    <s v="# of door"/>
    <m/>
    <n v="104"/>
    <s v="completed"/>
    <s v="Chittagong"/>
    <s v="Cox's Bazar"/>
    <x v="0"/>
    <s v="Palong Khali"/>
    <s v="Camp 12"/>
    <x v="9"/>
    <d v="2023-03-01T00:00:00"/>
    <x v="0"/>
    <m/>
    <m/>
    <m/>
    <m/>
    <m/>
    <s v="Taposh Dutta"/>
    <n v="1849719196"/>
    <s v="taposhdutta@shushilan.org"/>
    <s v="IOM-SHUSHILAN"/>
  </r>
  <r>
    <n v="6620"/>
    <s v="IOM"/>
    <s v="SHUSHILAN"/>
    <s v="IOM"/>
    <s v="WASH"/>
    <x v="1"/>
    <x v="3"/>
    <s v="# of door"/>
    <m/>
    <n v="401"/>
    <s v="completed"/>
    <s v="Chittagong"/>
    <s v="Cox's Bazar"/>
    <x v="0"/>
    <s v="Palong Khali"/>
    <s v="Camp 12"/>
    <x v="9"/>
    <d v="2023-03-01T00:00:00"/>
    <x v="0"/>
    <m/>
    <m/>
    <m/>
    <m/>
    <m/>
    <s v="Taposh Dutta"/>
    <n v="1849719196"/>
    <s v="taposhdutta@shushilan.org"/>
    <s v="IOM-SHUSHILAN"/>
  </r>
  <r>
    <n v="6621"/>
    <s v="IOM"/>
    <s v="SHUSHILAN"/>
    <s v="IOM"/>
    <s v="WASH"/>
    <x v="2"/>
    <x v="20"/>
    <s v="# of household"/>
    <m/>
    <n v="5658"/>
    <s v="completed"/>
    <s v="Chittagong"/>
    <s v="Cox's Bazar"/>
    <x v="0"/>
    <s v="Palong Khali"/>
    <s v="Camp 12"/>
    <x v="9"/>
    <d v="2023-03-01T00:00:00"/>
    <x v="0"/>
    <m/>
    <m/>
    <m/>
    <m/>
    <m/>
    <s v="Taposh Dutta"/>
    <n v="1849719196"/>
    <s v="taposhdutta@shushilan.org"/>
    <s v="IOM-SHUSHILAN"/>
  </r>
  <r>
    <n v="6622"/>
    <s v="IOM"/>
    <s v="SHUSHILAN"/>
    <s v="IOM"/>
    <s v="WASH"/>
    <x v="2"/>
    <x v="7"/>
    <s v="N/A"/>
    <m/>
    <n v="940"/>
    <s v="completed"/>
    <s v="Chittagong"/>
    <s v="Cox's Bazar"/>
    <x v="0"/>
    <s v="Palong Khali"/>
    <s v="Camp 12"/>
    <x v="9"/>
    <d v="2023-03-01T00:00:00"/>
    <x v="0"/>
    <m/>
    <m/>
    <m/>
    <m/>
    <m/>
    <s v="Taposh Dutta"/>
    <n v="1849719196"/>
    <s v="taposhdutta@shushilan.org"/>
    <s v="IOM-SHUSHILAN"/>
  </r>
  <r>
    <n v="6623"/>
    <s v="IOM"/>
    <s v="SHUSHILAN"/>
    <s v="IOM"/>
    <s v="WASH"/>
    <x v="3"/>
    <x v="5"/>
    <s v="# of campaign per camp "/>
    <m/>
    <n v="1"/>
    <s v="completed"/>
    <s v="Chittagong"/>
    <s v="Cox's Bazar"/>
    <x v="0"/>
    <s v="Palong Khali"/>
    <s v="Camp 12"/>
    <x v="9"/>
    <d v="2023-03-01T00:00:00"/>
    <x v="0"/>
    <m/>
    <m/>
    <m/>
    <m/>
    <m/>
    <s v="Taposh Dutta"/>
    <n v="1849719196"/>
    <s v="taposhdutta@shushilan.org"/>
    <s v="IOM-SHUSHILAN"/>
  </r>
  <r>
    <n v="6624"/>
    <s v="IOM"/>
    <s v="SHUSHILAN"/>
    <s v="IOM"/>
    <s v="WASH"/>
    <x v="3"/>
    <x v="6"/>
    <s v="# of plant"/>
    <m/>
    <n v="3"/>
    <s v="completed"/>
    <s v="Chittagong"/>
    <s v="Cox's Bazar"/>
    <x v="0"/>
    <s v="Palong Khali"/>
    <s v="Camp 12"/>
    <x v="9"/>
    <d v="2023-03-01T00:00:00"/>
    <x v="0"/>
    <m/>
    <m/>
    <m/>
    <m/>
    <m/>
    <s v="Taposh Dutta"/>
    <n v="1849719196"/>
    <s v="taposhdutta@shushilan.org"/>
    <s v="IOM-SHUSHILAN"/>
  </r>
  <r>
    <n v="6625"/>
    <s v="CARITAS"/>
    <s v="CARITAS"/>
    <s v="Caritas Spain"/>
    <s v="WASH"/>
    <x v="0"/>
    <x v="0"/>
    <s v="# of tube well"/>
    <m/>
    <n v="23"/>
    <s v="completed"/>
    <s v="Chittagong"/>
    <s v="Cox's Bazar"/>
    <x v="0"/>
    <s v="Palong Khali"/>
    <s v="Camp 04"/>
    <x v="9"/>
    <d v="2023-07-01T00:00:00"/>
    <x v="0"/>
    <m/>
    <m/>
    <m/>
    <m/>
    <m/>
    <s v="Pius Nanuar"/>
    <n v="1722524747"/>
    <s v="pius_nanuar.sro@caritasbd.org"/>
    <s v="CARITAS"/>
  </r>
  <r>
    <n v="6626"/>
    <s v="CARITAS"/>
    <s v="CARITAS"/>
    <s v="Caritas Spain"/>
    <s v="WASH"/>
    <x v="1"/>
    <x v="1"/>
    <s v="# of door "/>
    <m/>
    <n v="9"/>
    <s v="completed"/>
    <s v="Chittagong"/>
    <s v="Cox's Bazar"/>
    <x v="0"/>
    <s v="Palong Khali"/>
    <s v="Camp 04"/>
    <x v="9"/>
    <d v="2023-07-01T00:00:00"/>
    <x v="0"/>
    <m/>
    <m/>
    <m/>
    <m/>
    <m/>
    <s v="Pius Nanuar"/>
    <n v="1722524747"/>
    <s v="pius_nanuar.sro@caritasbd.org"/>
    <s v="CARITAS"/>
  </r>
  <r>
    <n v="6627"/>
    <s v="CARITAS"/>
    <s v="CARITAS"/>
    <s v="Caritas Spain"/>
    <s v="WASH"/>
    <x v="1"/>
    <x v="3"/>
    <s v="# of door"/>
    <m/>
    <n v="47"/>
    <s v="completed"/>
    <s v="Chittagong"/>
    <s v="Cox's Bazar"/>
    <x v="0"/>
    <s v="Palong Khali"/>
    <s v="Camp 04"/>
    <x v="9"/>
    <d v="2023-07-01T00:00:00"/>
    <x v="0"/>
    <m/>
    <m/>
    <m/>
    <m/>
    <m/>
    <s v="Pius Nanuar"/>
    <n v="1722524747"/>
    <s v="pius_nanuar.sro@caritasbd.org"/>
    <s v="CARITAS"/>
  </r>
  <r>
    <n v="6628"/>
    <s v="CARITAS"/>
    <s v="CARITAS"/>
    <s v="Caritas Spain"/>
    <s v="WASH"/>
    <x v="2"/>
    <x v="10"/>
    <s v="# of HP sessions at community level"/>
    <m/>
    <n v="70"/>
    <s v="completed"/>
    <s v="Chittagong"/>
    <s v="Cox's Bazar"/>
    <x v="0"/>
    <s v="Palong Khali"/>
    <s v="Camp 04"/>
    <x v="9"/>
    <d v="2023-07-01T00:00:00"/>
    <x v="0"/>
    <m/>
    <m/>
    <m/>
    <m/>
    <m/>
    <s v="Pius Nanuar"/>
    <n v="1722524747"/>
    <s v="pius_nanuar.sro@caritasbd.org"/>
    <s v="CARITAS"/>
  </r>
  <r>
    <n v="6629"/>
    <s v="CARITAS"/>
    <s v="CARITAS"/>
    <s v="Caritas Spain"/>
    <s v="WASH"/>
    <x v="2"/>
    <x v="4"/>
    <s v="# of HP sessions at HH level"/>
    <m/>
    <n v="15"/>
    <s v="completed"/>
    <s v="Chittagong"/>
    <s v="Cox's Bazar"/>
    <x v="0"/>
    <s v="Palong Khali"/>
    <s v="Camp 04"/>
    <x v="9"/>
    <d v="2023-07-01T00:00:00"/>
    <x v="0"/>
    <m/>
    <m/>
    <m/>
    <m/>
    <m/>
    <s v="Pius Nanuar"/>
    <n v="1722524747"/>
    <s v="pius_nanuar.sro@caritasbd.org"/>
    <s v="CARITAS"/>
  </r>
  <r>
    <n v="6630"/>
    <s v="CARITAS"/>
    <s v="CARITAS"/>
    <s v="Caritas Spain"/>
    <s v="WASH"/>
    <x v="2"/>
    <x v="33"/>
    <s v="# of facilities"/>
    <m/>
    <n v="350"/>
    <s v="completed"/>
    <s v="Chittagong"/>
    <s v="Cox's Bazar"/>
    <x v="0"/>
    <s v="Palong Khali"/>
    <s v="Camp 04"/>
    <x v="9"/>
    <d v="2023-07-01T00:00:00"/>
    <x v="0"/>
    <m/>
    <m/>
    <m/>
    <m/>
    <m/>
    <s v="Pius Nanuar"/>
    <n v="1722524747"/>
    <s v="pius_nanuar.sro@caritasbd.org"/>
    <s v="CARITAS"/>
  </r>
  <r>
    <n v="6631"/>
    <s v="CARITAS"/>
    <s v="CARITAS"/>
    <s v="Caritas Spain"/>
    <s v="WASH"/>
    <x v="2"/>
    <x v="7"/>
    <s v="N/A"/>
    <m/>
    <n v="682"/>
    <s v="completed"/>
    <s v="Chittagong"/>
    <s v="Cox's Bazar"/>
    <x v="0"/>
    <s v="Palong Khali"/>
    <s v="Camp 04"/>
    <x v="9"/>
    <d v="2023-07-01T00:00:00"/>
    <x v="0"/>
    <m/>
    <m/>
    <m/>
    <m/>
    <m/>
    <s v="Pius Nanuar"/>
    <n v="1722524747"/>
    <s v="pius_nanuar.sro@caritasbd.org"/>
    <s v="CARITAS"/>
  </r>
  <r>
    <n v="6632"/>
    <s v="CARITAS"/>
    <s v="CARITAS"/>
    <s v="Caritas Spain"/>
    <s v="WASH"/>
    <x v="3"/>
    <x v="5"/>
    <s v="# of campaign per camp "/>
    <m/>
    <n v="4"/>
    <s v="completed"/>
    <s v="Chittagong"/>
    <s v="Cox's Bazar"/>
    <x v="0"/>
    <s v="Palong Khali"/>
    <s v="Camp 04"/>
    <x v="9"/>
    <d v="2023-07-01T00:00:00"/>
    <x v="0"/>
    <m/>
    <m/>
    <m/>
    <m/>
    <m/>
    <s v="Pius Nanuar"/>
    <n v="1722524747"/>
    <s v="pius_nanuar.sro@caritasbd.org"/>
    <s v="CARITAS"/>
  </r>
  <r>
    <n v="6633"/>
    <s v="CARITAS"/>
    <s v="CARITAS"/>
    <s v="Caritas Spain"/>
    <s v="WASH"/>
    <x v="3"/>
    <x v="7"/>
    <s v="N/A"/>
    <m/>
    <n v="74"/>
    <s v="completed"/>
    <s v="Chittagong"/>
    <s v="Cox's Bazar"/>
    <x v="0"/>
    <s v="Palong Khali"/>
    <s v="Camp 04"/>
    <x v="9"/>
    <d v="2023-07-01T00:00:00"/>
    <x v="0"/>
    <m/>
    <m/>
    <m/>
    <m/>
    <m/>
    <s v="Pius Nanuar"/>
    <n v="1722524747"/>
    <s v="pius_nanuar.sro@caritasbd.org"/>
    <s v="CARITAS"/>
  </r>
  <r>
    <n v="6634"/>
    <s v="CARITAS"/>
    <s v="CARITAS"/>
    <s v="Caritas Spain"/>
    <s v="WASH"/>
    <x v="0"/>
    <x v="0"/>
    <s v="# of tube well"/>
    <m/>
    <n v="15"/>
    <s v="completed"/>
    <s v="Chittagong"/>
    <s v="Cox's Bazar"/>
    <x v="0"/>
    <s v="Palong Khali"/>
    <s v="Camp 17"/>
    <x v="9"/>
    <d v="2023-07-01T00:00:00"/>
    <x v="0"/>
    <m/>
    <m/>
    <m/>
    <m/>
    <m/>
    <s v="Pius Nanuar"/>
    <n v="1722524747"/>
    <s v="pius_nanuar.sro@caritasbd.org"/>
    <s v="CARITAS"/>
  </r>
  <r>
    <n v="6635"/>
    <s v="CARITAS"/>
    <s v="CARITAS"/>
    <s v="Caritas Spain"/>
    <s v="WASH"/>
    <x v="0"/>
    <x v="7"/>
    <s v="N/A"/>
    <m/>
    <n v="10"/>
    <s v="completed"/>
    <s v="Chittagong"/>
    <s v="Cox's Bazar"/>
    <x v="0"/>
    <s v="Palong Khali"/>
    <s v="Camp 17"/>
    <x v="9"/>
    <d v="2023-07-01T00:00:00"/>
    <x v="0"/>
    <m/>
    <m/>
    <m/>
    <m/>
    <m/>
    <s v="Pius Nanuar"/>
    <n v="1722524747"/>
    <s v="pius_nanuar.sro@caritasbd.org"/>
    <s v="CARITAS"/>
  </r>
  <r>
    <n v="6636"/>
    <s v="CARITAS"/>
    <s v="CARITAS"/>
    <s v="Caritas Spain"/>
    <s v="WASH"/>
    <x v="1"/>
    <x v="1"/>
    <s v="# of door "/>
    <m/>
    <n v="5"/>
    <s v="completed"/>
    <s v="Chittagong"/>
    <s v="Cox's Bazar"/>
    <x v="0"/>
    <s v="Palong Khali"/>
    <s v="Camp 17"/>
    <x v="9"/>
    <d v="2023-07-01T00:00:00"/>
    <x v="0"/>
    <m/>
    <m/>
    <m/>
    <m/>
    <m/>
    <s v="Pius Nanuar"/>
    <n v="1722524747"/>
    <s v="pius_nanuar.sro@caritasbd.org"/>
    <s v="CARITAS"/>
  </r>
  <r>
    <n v="6637"/>
    <s v="CARITAS"/>
    <s v="CARITAS"/>
    <s v="Caritas Spain"/>
    <s v="WASH"/>
    <x v="1"/>
    <x v="3"/>
    <s v="# of door"/>
    <m/>
    <n v="87"/>
    <s v="completed"/>
    <s v="Chittagong"/>
    <s v="Cox's Bazar"/>
    <x v="0"/>
    <s v="Palong Khali"/>
    <s v="Camp 17"/>
    <x v="9"/>
    <d v="2023-07-01T00:00:00"/>
    <x v="0"/>
    <m/>
    <m/>
    <m/>
    <m/>
    <m/>
    <s v="Pius Nanuar"/>
    <n v="1722524747"/>
    <s v="pius_nanuar.sro@caritasbd.org"/>
    <s v="CARITAS"/>
  </r>
  <r>
    <n v="6638"/>
    <s v="CARITAS"/>
    <s v="CARITAS"/>
    <s v="Caritas Spain"/>
    <s v="WASH"/>
    <x v="2"/>
    <x v="10"/>
    <s v="# of HP sessions at community level"/>
    <m/>
    <n v="85"/>
    <s v="completed"/>
    <s v="Chittagong"/>
    <s v="Cox's Bazar"/>
    <x v="0"/>
    <s v="Palong Khali"/>
    <s v="Camp 17"/>
    <x v="9"/>
    <d v="2023-07-01T00:00:00"/>
    <x v="0"/>
    <m/>
    <m/>
    <m/>
    <m/>
    <m/>
    <s v="Pius Nanuar"/>
    <n v="1722524747"/>
    <s v="pius_nanuar.sro@caritasbd.org"/>
    <s v="CARITAS"/>
  </r>
  <r>
    <n v="6639"/>
    <s v="CARITAS"/>
    <s v="CARITAS"/>
    <s v="Caritas Spain"/>
    <s v="WASH"/>
    <x v="2"/>
    <x v="4"/>
    <s v="# of HP sessions at HH level"/>
    <m/>
    <n v="10"/>
    <s v="completed"/>
    <s v="Chittagong"/>
    <s v="Cox's Bazar"/>
    <x v="0"/>
    <s v="Palong Khali"/>
    <s v="Camp 17"/>
    <x v="9"/>
    <d v="2023-07-01T00:00:00"/>
    <x v="0"/>
    <m/>
    <m/>
    <m/>
    <m/>
    <m/>
    <s v="Pius Nanuar"/>
    <n v="1722524747"/>
    <s v="pius_nanuar.sro@caritasbd.org"/>
    <s v="CARITAS"/>
  </r>
  <r>
    <n v="6640"/>
    <s v="CARITAS"/>
    <s v="CARITAS"/>
    <s v="Caritas Spain"/>
    <s v="WASH"/>
    <x v="2"/>
    <x v="33"/>
    <s v="# of facilities"/>
    <m/>
    <n v="380"/>
    <s v="completed"/>
    <s v="Chittagong"/>
    <s v="Cox's Bazar"/>
    <x v="0"/>
    <s v="Palong Khali"/>
    <s v="Camp 17"/>
    <x v="9"/>
    <d v="2023-07-01T00:00:00"/>
    <x v="0"/>
    <m/>
    <m/>
    <m/>
    <m/>
    <m/>
    <s v="Pius Nanuar"/>
    <n v="1722524747"/>
    <s v="pius_nanuar.sro@caritasbd.org"/>
    <s v="CARITAS"/>
  </r>
  <r>
    <n v="6641"/>
    <s v="CARITAS"/>
    <s v="CARITAS"/>
    <s v="Caritas Spain"/>
    <s v="WASH"/>
    <x v="2"/>
    <x v="7"/>
    <s v="N/A"/>
    <m/>
    <n v="1100"/>
    <s v="completed"/>
    <s v="Chittagong"/>
    <s v="Cox's Bazar"/>
    <x v="0"/>
    <s v="Palong Khali"/>
    <s v="Camp 17"/>
    <x v="9"/>
    <d v="2023-07-01T00:00:00"/>
    <x v="0"/>
    <m/>
    <m/>
    <m/>
    <m/>
    <m/>
    <s v="Pius Nanuar"/>
    <n v="1722524747"/>
    <s v="pius_nanuar.sro@caritasbd.org"/>
    <s v="CARITAS"/>
  </r>
  <r>
    <n v="6642"/>
    <s v="CARITAS"/>
    <s v="CARITAS"/>
    <s v="Caritas Spain"/>
    <s v="WASH"/>
    <x v="3"/>
    <x v="5"/>
    <s v="# of campaign per camp "/>
    <m/>
    <n v="4"/>
    <s v="completed"/>
    <s v="Chittagong"/>
    <s v="Cox's Bazar"/>
    <x v="0"/>
    <s v="Palong Khali"/>
    <s v="Camp 17"/>
    <x v="9"/>
    <d v="2023-07-01T00:00:00"/>
    <x v="0"/>
    <m/>
    <m/>
    <m/>
    <m/>
    <m/>
    <s v="Pius Nanuar"/>
    <n v="1722524747"/>
    <s v="pius_nanuar.sro@caritasbd.org"/>
    <s v="CARITAS"/>
  </r>
  <r>
    <n v="6643"/>
    <s v="CARITAS"/>
    <s v="CARITAS"/>
    <s v="Caritas Spain"/>
    <s v="WASH"/>
    <x v="3"/>
    <x v="7"/>
    <s v="N/A"/>
    <m/>
    <n v="145"/>
    <s v="completed"/>
    <s v="Chittagong"/>
    <s v="Cox's Bazar"/>
    <x v="0"/>
    <s v="Palong Khali"/>
    <s v="Camp 17"/>
    <x v="9"/>
    <d v="2023-07-01T00:00:00"/>
    <x v="0"/>
    <m/>
    <m/>
    <m/>
    <m/>
    <m/>
    <s v="Pius Nanuar"/>
    <n v="1722524747"/>
    <s v="pius_nanuar.sro@caritasbd.org"/>
    <s v="CARITAS"/>
  </r>
  <r>
    <n v="6644"/>
    <s v="CARITAS"/>
    <s v="CARITAS"/>
    <s v="Caritas Australia"/>
    <s v="WASH"/>
    <x v="0"/>
    <x v="0"/>
    <s v="# of tube well"/>
    <m/>
    <n v="13"/>
    <s v="completed"/>
    <s v="Chittagong"/>
    <s v="Cox's Bazar"/>
    <x v="0"/>
    <s v="Palong Khali"/>
    <s v="Camp 04"/>
    <x v="9"/>
    <d v="2023-07-01T00:00:00"/>
    <x v="0"/>
    <m/>
    <m/>
    <m/>
    <m/>
    <m/>
    <s v="Pius Nanuar"/>
    <n v="1722524747"/>
    <s v="pius_nanuar.sro@caritasbd.org"/>
    <s v="CARITAS"/>
  </r>
  <r>
    <n v="6645"/>
    <s v="CARITAS"/>
    <s v="CARITAS"/>
    <s v="Caritas Australia"/>
    <s v="WASH"/>
    <x v="1"/>
    <x v="1"/>
    <s v="# of door "/>
    <m/>
    <n v="13"/>
    <s v="completed"/>
    <s v="Chittagong"/>
    <s v="Cox's Bazar"/>
    <x v="0"/>
    <s v="Palong Khali"/>
    <s v="Camp 04"/>
    <x v="9"/>
    <d v="2023-07-01T00:00:00"/>
    <x v="0"/>
    <m/>
    <m/>
    <m/>
    <m/>
    <m/>
    <s v="Pius Nanuar"/>
    <n v="1722524747"/>
    <s v="pius_nanuar.sro@caritasbd.org"/>
    <s v="CARITAS"/>
  </r>
  <r>
    <n v="6646"/>
    <s v="CARITAS"/>
    <s v="CARITAS"/>
    <s v="Caritas Australia"/>
    <s v="WASH"/>
    <x v="2"/>
    <x v="10"/>
    <s v="# of HP sessions at community level"/>
    <m/>
    <n v="30"/>
    <s v="completed"/>
    <s v="Chittagong"/>
    <s v="Cox's Bazar"/>
    <x v="0"/>
    <s v="Palong Khali"/>
    <s v="Camp 04"/>
    <x v="9"/>
    <d v="2023-07-01T00:00:00"/>
    <x v="0"/>
    <m/>
    <m/>
    <m/>
    <m/>
    <m/>
    <s v="Pius Nanuar"/>
    <n v="1722524747"/>
    <s v="pius_nanuar.sro@caritasbd.org"/>
    <s v="CARITAS"/>
  </r>
  <r>
    <n v="6647"/>
    <s v="CARITAS"/>
    <s v="CARITAS"/>
    <s v="Caritas Australia"/>
    <s v="WASH"/>
    <x v="2"/>
    <x v="4"/>
    <s v="# of HP sessions at HH level"/>
    <m/>
    <n v="10"/>
    <s v="completed"/>
    <s v="Chittagong"/>
    <s v="Cox's Bazar"/>
    <x v="0"/>
    <s v="Palong Khali"/>
    <s v="Camp 04"/>
    <x v="9"/>
    <d v="2023-07-01T00:00:00"/>
    <x v="0"/>
    <m/>
    <m/>
    <m/>
    <m/>
    <m/>
    <s v="Pius Nanuar"/>
    <n v="1722524747"/>
    <s v="pius_nanuar.sro@caritasbd.org"/>
    <s v="CARITAS"/>
  </r>
  <r>
    <n v="6648"/>
    <s v="CARITAS"/>
    <s v="CARITAS"/>
    <s v="Caritas Australia"/>
    <s v="WASH"/>
    <x v="2"/>
    <x v="7"/>
    <s v="N/A"/>
    <m/>
    <n v="140"/>
    <s v="completed"/>
    <s v="Chittagong"/>
    <s v="Cox's Bazar"/>
    <x v="0"/>
    <s v="Palong Khali"/>
    <s v="Camp 04"/>
    <x v="9"/>
    <d v="2023-07-01T00:00:00"/>
    <x v="0"/>
    <m/>
    <m/>
    <m/>
    <m/>
    <m/>
    <s v="Pius Nanuar"/>
    <n v="1722524747"/>
    <s v="pius_nanuar.sro@caritasbd.org"/>
    <s v="CARITAS"/>
  </r>
  <r>
    <n v="6649"/>
    <s v="CARITAS"/>
    <s v="CARITAS"/>
    <s v="Caritas Australia"/>
    <s v="WASH"/>
    <x v="0"/>
    <x v="0"/>
    <s v="# of tube well"/>
    <m/>
    <n v="7"/>
    <s v="completed"/>
    <s v="Chittagong"/>
    <s v="Cox's Bazar"/>
    <x v="0"/>
    <s v="Palong Khali"/>
    <s v="Camp 17"/>
    <x v="9"/>
    <d v="2023-07-01T00:00:00"/>
    <x v="0"/>
    <m/>
    <m/>
    <m/>
    <m/>
    <m/>
    <s v="Pius Nanuar"/>
    <n v="1722524747"/>
    <s v="pius_nanuar.sro@caritasbd.org"/>
    <s v="CARITAS"/>
  </r>
  <r>
    <n v="6650"/>
    <s v="CARITAS"/>
    <s v="CARITAS"/>
    <s v="Caritas Australia"/>
    <s v="WASH"/>
    <x v="2"/>
    <x v="10"/>
    <s v="# of HP sessions at community level"/>
    <m/>
    <n v="35"/>
    <s v="completed"/>
    <s v="Chittagong"/>
    <s v="Cox's Bazar"/>
    <x v="0"/>
    <s v="Palong Khali"/>
    <s v="Camp 17"/>
    <x v="9"/>
    <d v="2023-07-01T00:00:00"/>
    <x v="0"/>
    <m/>
    <m/>
    <m/>
    <m/>
    <m/>
    <s v="Pius Nanuar"/>
    <n v="1722524747"/>
    <s v="pius_nanuar.sro@caritasbd.org"/>
    <s v="CARITAS"/>
  </r>
  <r>
    <n v="6651"/>
    <s v="CARITAS"/>
    <s v="CARITAS"/>
    <s v="Caritas Australia"/>
    <s v="WASH"/>
    <x v="2"/>
    <x v="4"/>
    <s v="# of HP sessions at HH level"/>
    <m/>
    <n v="12"/>
    <s v="completed"/>
    <s v="Chittagong"/>
    <s v="Cox's Bazar"/>
    <x v="0"/>
    <s v="Palong Khali"/>
    <s v="Camp 17"/>
    <x v="9"/>
    <d v="2023-07-01T00:00:00"/>
    <x v="0"/>
    <m/>
    <m/>
    <m/>
    <m/>
    <m/>
    <s v="Pius Nanuar"/>
    <n v="1722524747"/>
    <s v="pius_nanuar.sro@caritasbd.org"/>
    <s v="CARITAS"/>
  </r>
  <r>
    <n v="6652"/>
    <s v="CARITAS"/>
    <s v="CARITAS"/>
    <s v="Caritas Australia"/>
    <s v="WASH"/>
    <x v="2"/>
    <x v="7"/>
    <s v="N/A"/>
    <m/>
    <n v="380"/>
    <s v="completed"/>
    <s v="Chittagong"/>
    <s v="Cox's Bazar"/>
    <x v="0"/>
    <s v="Palong Khali"/>
    <s v="Camp 17"/>
    <x v="9"/>
    <d v="2023-07-01T00:00:00"/>
    <x v="0"/>
    <m/>
    <m/>
    <m/>
    <m/>
    <m/>
    <s v="Pius Nanuar"/>
    <n v="1722524747"/>
    <s v="pius_nanuar.sro@caritasbd.org"/>
    <s v="CARITAS"/>
  </r>
  <r>
    <n v="6653"/>
    <s v="CARITAS"/>
    <s v="CARITAS"/>
    <s v="Caritas Australia"/>
    <s v="WASH"/>
    <x v="3"/>
    <x v="5"/>
    <s v="# of campaign per camp "/>
    <m/>
    <n v="2"/>
    <s v="completed"/>
    <s v="Chittagong"/>
    <s v="Cox's Bazar"/>
    <x v="0"/>
    <s v="Palong Khali"/>
    <s v="Camp 17"/>
    <x v="9"/>
    <d v="2023-07-01T00:00:00"/>
    <x v="0"/>
    <m/>
    <m/>
    <m/>
    <m/>
    <m/>
    <s v="Pius Nanuar"/>
    <n v="1722524747"/>
    <s v="pius_nanuar.sro@caritasbd.org"/>
    <s v="CARITAS"/>
  </r>
  <r>
    <n v="6654"/>
    <s v="UNICEF"/>
    <s v="DSK"/>
    <s v="UNICEF"/>
    <s v="WASH"/>
    <x v="0"/>
    <x v="12"/>
    <s v="# of water network"/>
    <m/>
    <n v="1"/>
    <s v="completed"/>
    <s v="Chittagong"/>
    <s v="Cox's Bazar"/>
    <x v="1"/>
    <s v="Whykong"/>
    <s v="Camp 22"/>
    <x v="9"/>
    <d v="2023-02-01T00:00:00"/>
    <x v="0"/>
    <m/>
    <m/>
    <m/>
    <m/>
    <m/>
    <s v="Md. Azhari Mukul"/>
    <n v="1757266614"/>
    <s v="azhari@dskbangladesh.org"/>
    <s v="UNICEF-DSK"/>
  </r>
  <r>
    <n v="6655"/>
    <s v="UNICEF"/>
    <s v="DSK"/>
    <s v="UNICEF"/>
    <s v="WASH"/>
    <x v="1"/>
    <x v="1"/>
    <s v="# of door "/>
    <m/>
    <n v="47"/>
    <s v="completed"/>
    <s v="Chittagong"/>
    <s v="Cox's Bazar"/>
    <x v="1"/>
    <s v="Whykong"/>
    <s v="Camp 22"/>
    <x v="9"/>
    <d v="2023-02-01T00:00:00"/>
    <x v="0"/>
    <m/>
    <m/>
    <m/>
    <m/>
    <m/>
    <s v="Md. Azhari Mukul"/>
    <n v="1757266614"/>
    <s v="azhari@dskbangladesh.org"/>
    <s v="UNICEF-DSK"/>
  </r>
  <r>
    <n v="6656"/>
    <s v="UNICEF"/>
    <s v="DSK"/>
    <s v="UNICEF"/>
    <s v="WASH"/>
    <x v="1"/>
    <x v="8"/>
    <s v="# of FSM Site"/>
    <m/>
    <n v="3"/>
    <s v="completed"/>
    <s v="Chittagong"/>
    <s v="Cox's Bazar"/>
    <x v="1"/>
    <s v="Whykong"/>
    <s v="Camp 22"/>
    <x v="9"/>
    <d v="2023-02-01T00:00:00"/>
    <x v="0"/>
    <m/>
    <m/>
    <m/>
    <m/>
    <m/>
    <s v="Md. Azhari Mukul"/>
    <n v="1757266614"/>
    <s v="azhari@dskbangladesh.org"/>
    <s v="UNICEF-DSK"/>
  </r>
  <r>
    <n v="6657"/>
    <s v="UNICEF"/>
    <s v="DSK"/>
    <s v="UNICEF"/>
    <s v="WASH"/>
    <x v="1"/>
    <x v="2"/>
    <s v="# of FSM Site"/>
    <m/>
    <n v="1"/>
    <s v="completed"/>
    <s v="Chittagong"/>
    <s v="Cox's Bazar"/>
    <x v="1"/>
    <s v="Whykong"/>
    <s v="Camp 22"/>
    <x v="9"/>
    <d v="2023-02-01T00:00:00"/>
    <x v="0"/>
    <m/>
    <m/>
    <m/>
    <m/>
    <m/>
    <s v="Md. Azhari Mukul"/>
    <n v="1757266614"/>
    <s v="azhari@dskbangladesh.org"/>
    <s v="UNICEF-DSK"/>
  </r>
  <r>
    <n v="6658"/>
    <s v="UNICEF"/>
    <s v="DSK"/>
    <s v="UNICEF"/>
    <s v="WASH"/>
    <x v="1"/>
    <x v="9"/>
    <s v="# of door"/>
    <m/>
    <n v="138"/>
    <s v="completed"/>
    <s v="Chittagong"/>
    <s v="Cox's Bazar"/>
    <x v="1"/>
    <s v="Whykong"/>
    <s v="Camp 22"/>
    <x v="9"/>
    <d v="2023-02-01T00:00:00"/>
    <x v="0"/>
    <m/>
    <m/>
    <m/>
    <m/>
    <m/>
    <s v="Md. Azhari Mukul"/>
    <n v="1757266614"/>
    <s v="azhari@dskbangladesh.org"/>
    <s v="UNICEF-DSK"/>
  </r>
  <r>
    <n v="6659"/>
    <s v="UNICEF"/>
    <s v="DSK"/>
    <s v="UNICEF"/>
    <s v="WASH"/>
    <x v="2"/>
    <x v="10"/>
    <s v="# of HP sessions at community level"/>
    <m/>
    <n v="70"/>
    <s v="completed"/>
    <s v="Chittagong"/>
    <s v="Cox's Bazar"/>
    <x v="1"/>
    <s v="Whykong"/>
    <s v="Camp 22"/>
    <x v="9"/>
    <d v="2023-02-01T00:00:00"/>
    <x v="0"/>
    <m/>
    <m/>
    <m/>
    <m/>
    <m/>
    <s v="Md. Azhari Mukul"/>
    <n v="1757266614"/>
    <s v="azhari@dskbangladesh.org"/>
    <s v="UNICEF-DSK"/>
  </r>
  <r>
    <n v="6660"/>
    <s v="UNICEF"/>
    <s v="DSK"/>
    <s v="UNICEF"/>
    <s v="WASH"/>
    <x v="2"/>
    <x v="4"/>
    <s v="# of HP sessions at HH level"/>
    <m/>
    <n v="570"/>
    <s v="completed"/>
    <s v="Chittagong"/>
    <s v="Cox's Bazar"/>
    <x v="1"/>
    <s v="Whykong"/>
    <s v="Camp 22"/>
    <x v="9"/>
    <d v="2023-02-01T00:00:00"/>
    <x v="0"/>
    <m/>
    <m/>
    <m/>
    <m/>
    <m/>
    <s v="Md. Azhari Mukul"/>
    <n v="1757266614"/>
    <s v="azhari@dskbangladesh.org"/>
    <s v="UNICEF-DSK"/>
  </r>
  <r>
    <n v="6661"/>
    <s v="UNICEF"/>
    <s v="DSK"/>
    <s v="UNICEF"/>
    <s v="WASH"/>
    <x v="2"/>
    <x v="38"/>
    <s v="# of HP sessions at institution level"/>
    <m/>
    <n v="20"/>
    <s v="completed"/>
    <s v="Chittagong"/>
    <s v="Cox's Bazar"/>
    <x v="1"/>
    <s v="Whykong"/>
    <s v="Camp 22"/>
    <x v="9"/>
    <d v="2023-02-01T00:00:00"/>
    <x v="0"/>
    <m/>
    <m/>
    <m/>
    <m/>
    <m/>
    <s v="Md. Azhari Mukul"/>
    <n v="1757266614"/>
    <s v="azhari@dskbangladesh.org"/>
    <s v="UNICEF-DSK"/>
  </r>
  <r>
    <n v="6662"/>
    <s v="UNICEF"/>
    <s v="DSK"/>
    <s v="UNICEF"/>
    <s v="WASH"/>
    <x v="2"/>
    <x v="19"/>
    <s v="# of estimated persons reached by mass-media campaign"/>
    <m/>
    <n v="2"/>
    <s v="completed"/>
    <s v="Chittagong"/>
    <s v="Cox's Bazar"/>
    <x v="1"/>
    <s v="Whykong"/>
    <s v="Camp 22"/>
    <x v="9"/>
    <d v="2023-02-01T00:00:00"/>
    <x v="0"/>
    <m/>
    <m/>
    <m/>
    <m/>
    <m/>
    <s v="Md. Azhari Mukul"/>
    <n v="1757266614"/>
    <s v="azhari@dskbangladesh.org"/>
    <s v="UNICEF-DSK"/>
  </r>
  <r>
    <n v="6663"/>
    <s v="UNICEF"/>
    <s v="DSK"/>
    <s v="UNICEF"/>
    <s v="WASH"/>
    <x v="3"/>
    <x v="6"/>
    <s v="# of plant"/>
    <m/>
    <n v="1"/>
    <s v="completed"/>
    <s v="Chittagong"/>
    <s v="Cox's Bazar"/>
    <x v="1"/>
    <s v="Whykong"/>
    <s v="Camp 22"/>
    <x v="9"/>
    <d v="2023-02-01T00:00:00"/>
    <x v="0"/>
    <m/>
    <m/>
    <m/>
    <m/>
    <m/>
    <s v="Md. Azhari Mukul"/>
    <n v="1757266614"/>
    <s v="azhari@dskbangladesh.org"/>
    <s v="UNICEF-DSK"/>
  </r>
  <r>
    <n v="6664"/>
    <s v="OXFAM"/>
    <s v="DSK"/>
    <s v="OXFAM"/>
    <s v="WASH"/>
    <x v="1"/>
    <x v="1"/>
    <s v="# of door "/>
    <m/>
    <n v="17"/>
    <s v="completed"/>
    <s v="Chittagong"/>
    <s v="Cox's Bazar"/>
    <x v="1"/>
    <s v="Whykong"/>
    <s v="Camp 22"/>
    <x v="9"/>
    <d v="2023-03-01T00:00:00"/>
    <x v="0"/>
    <m/>
    <m/>
    <m/>
    <m/>
    <m/>
    <s v="Md. Azhari Mukul"/>
    <n v="1757266614"/>
    <s v="azhari@dskbangladesh.org"/>
    <s v="OXFAM-DSK"/>
  </r>
  <r>
    <n v="6665"/>
    <s v="OXFAM"/>
    <s v="DSK"/>
    <s v="OXFAM"/>
    <s v="WASH"/>
    <x v="1"/>
    <x v="8"/>
    <s v="# of FSM Site"/>
    <m/>
    <n v="1"/>
    <s v="completed"/>
    <s v="Chittagong"/>
    <s v="Cox's Bazar"/>
    <x v="1"/>
    <s v="Whykong"/>
    <s v="Camp 22"/>
    <x v="9"/>
    <d v="2023-03-01T00:00:00"/>
    <x v="0"/>
    <m/>
    <m/>
    <m/>
    <m/>
    <m/>
    <s v="Md. Azhari Mukul"/>
    <n v="1757266614"/>
    <s v="azhari@dskbangladesh.org"/>
    <s v="OXFAM-DSK"/>
  </r>
  <r>
    <n v="6666"/>
    <s v="OXFAM"/>
    <s v="DSK"/>
    <s v="OXFAM"/>
    <s v="WASH"/>
    <x v="1"/>
    <x v="9"/>
    <s v="# of door"/>
    <m/>
    <n v="37"/>
    <s v="completed"/>
    <s v="Chittagong"/>
    <s v="Cox's Bazar"/>
    <x v="1"/>
    <s v="Whykong"/>
    <s v="Camp 22"/>
    <x v="9"/>
    <d v="2023-03-01T00:00:00"/>
    <x v="0"/>
    <m/>
    <m/>
    <m/>
    <m/>
    <m/>
    <s v="Md. Azhari Mukul"/>
    <n v="1757266614"/>
    <s v="azhari@dskbangladesh.org"/>
    <s v="OXFAM-DSK"/>
  </r>
  <r>
    <n v="6667"/>
    <s v="OXFAM"/>
    <s v="DSK"/>
    <s v="OXFAM"/>
    <s v="WASH"/>
    <x v="2"/>
    <x v="10"/>
    <s v="# of HP sessions at community level"/>
    <m/>
    <n v="20"/>
    <s v="completed"/>
    <s v="Chittagong"/>
    <s v="Cox's Bazar"/>
    <x v="1"/>
    <s v="Whykong"/>
    <s v="Camp 22"/>
    <x v="9"/>
    <d v="2023-03-01T00:00:00"/>
    <x v="0"/>
    <m/>
    <m/>
    <m/>
    <m/>
    <m/>
    <s v="Md. Azhari Mukul"/>
    <n v="1757266614"/>
    <s v="azhari@dskbangladesh.org"/>
    <s v="OXFAM-DSK"/>
  </r>
  <r>
    <n v="6668"/>
    <s v="OXFAM"/>
    <s v="DSK"/>
    <s v="OXFAM"/>
    <s v="WASH"/>
    <x v="2"/>
    <x v="4"/>
    <s v="# of HP sessions at HH level"/>
    <m/>
    <n v="150"/>
    <s v="completed"/>
    <s v="Chittagong"/>
    <s v="Cox's Bazar"/>
    <x v="1"/>
    <s v="Whykong"/>
    <s v="Camp 22"/>
    <x v="9"/>
    <d v="2023-03-01T00:00:00"/>
    <x v="0"/>
    <m/>
    <m/>
    <m/>
    <m/>
    <m/>
    <s v="Md. Azhari Mukul"/>
    <n v="1757266614"/>
    <s v="azhari@dskbangladesh.org"/>
    <s v="OXFAM-DSK"/>
  </r>
  <r>
    <n v="6669"/>
    <s v="OXFAM"/>
    <s v="DSK"/>
    <s v="OXFAM"/>
    <s v="WASH"/>
    <x v="2"/>
    <x v="38"/>
    <s v="# of HP sessions at institution level"/>
    <m/>
    <n v="5"/>
    <s v="completed"/>
    <s v="Chittagong"/>
    <s v="Cox's Bazar"/>
    <x v="1"/>
    <s v="Whykong"/>
    <s v="Camp 22"/>
    <x v="9"/>
    <d v="2023-03-01T00:00:00"/>
    <x v="0"/>
    <m/>
    <m/>
    <m/>
    <m/>
    <m/>
    <s v="Md. Azhari Mukul"/>
    <n v="1757266614"/>
    <s v="azhari@dskbangladesh.org"/>
    <s v="OXFAM-DSK"/>
  </r>
  <r>
    <n v="6670"/>
    <s v="OXFAM"/>
    <s v="DSK"/>
    <s v="OXFAM"/>
    <s v="WASH"/>
    <x v="2"/>
    <x v="19"/>
    <s v="# of estimated persons reached by mass-media campaign"/>
    <m/>
    <n v="2"/>
    <s v="completed"/>
    <s v="Chittagong"/>
    <s v="Cox's Bazar"/>
    <x v="1"/>
    <s v="Whykong"/>
    <s v="Camp 22"/>
    <x v="9"/>
    <d v="2023-03-01T00:00:00"/>
    <x v="0"/>
    <m/>
    <m/>
    <m/>
    <m/>
    <m/>
    <s v="Md. Azhari Mukul"/>
    <n v="1757266614"/>
    <s v="azhari@dskbangladesh.org"/>
    <s v="OXFAM-DSK"/>
  </r>
  <r>
    <n v="6671"/>
    <s v="GREEN HILL"/>
    <s v="GREEN HILL"/>
    <s v="CPI"/>
    <s v="WASH"/>
    <x v="0"/>
    <x v="12"/>
    <s v="# of water network"/>
    <m/>
    <n v="1"/>
    <s v="completed"/>
    <s v="Chittagong"/>
    <s v="Cox's Bazar"/>
    <x v="3"/>
    <s v="Jhilwanja"/>
    <s v="HC,Jhilwanja"/>
    <x v="9"/>
    <d v="2022-12-01T00:00:00"/>
    <x v="2"/>
    <m/>
    <m/>
    <m/>
    <m/>
    <m/>
    <s v="Farhan Shaun"/>
    <n v="1681597433"/>
    <s v="farhan@ghcxb.org"/>
    <s v="GREEN HILL"/>
  </r>
  <r>
    <n v="6672"/>
    <s v="GREEN HILL"/>
    <s v="GREEN HILL"/>
    <s v="CPI"/>
    <s v="WASH"/>
    <x v="2"/>
    <x v="10"/>
    <s v="# of HP sessions at community level"/>
    <m/>
    <n v="40"/>
    <s v="completed"/>
    <s v="Chittagong"/>
    <s v="Cox's Bazar"/>
    <x v="3"/>
    <s v="Jhilwanja"/>
    <s v="HC,Jhilwanja"/>
    <x v="9"/>
    <d v="2022-12-01T00:00:00"/>
    <x v="2"/>
    <m/>
    <m/>
    <m/>
    <m/>
    <m/>
    <s v="Farhan Shaun"/>
    <n v="1681597433"/>
    <s v="farhan@ghcxb.org"/>
    <s v="GREEN HILL"/>
  </r>
  <r>
    <n v="6673"/>
    <s v="GREEN HILL"/>
    <s v="GREEN HILL"/>
    <s v="CPI"/>
    <s v="WASH"/>
    <x v="2"/>
    <x v="4"/>
    <s v="# of HP sessions at HH level"/>
    <m/>
    <n v="261"/>
    <s v="completed"/>
    <s v="Chittagong"/>
    <s v="Cox's Bazar"/>
    <x v="3"/>
    <s v="Jhilwanja"/>
    <s v="HC,Jhilwanja"/>
    <x v="9"/>
    <d v="2022-12-01T00:00:00"/>
    <x v="2"/>
    <m/>
    <m/>
    <m/>
    <m/>
    <m/>
    <s v="Farhan Shaun"/>
    <n v="1681597433"/>
    <s v="farhan@ghcxb.org"/>
    <s v="GREEN HILL"/>
  </r>
  <r>
    <n v="6674"/>
    <s v="GREEN HILL"/>
    <s v="GREEN HILL"/>
    <s v="CPI"/>
    <s v="WASH"/>
    <x v="2"/>
    <x v="33"/>
    <s v="# of facilities"/>
    <m/>
    <n v="180"/>
    <s v="completed"/>
    <s v="Chittagong"/>
    <s v="Cox's Bazar"/>
    <x v="3"/>
    <s v="Jhilwanja"/>
    <s v="HC,Jhilwanja"/>
    <x v="9"/>
    <d v="2022-12-01T00:00:00"/>
    <x v="2"/>
    <m/>
    <m/>
    <m/>
    <m/>
    <m/>
    <s v="Farhan Shaun"/>
    <n v="1681597433"/>
    <s v="farhan@ghcxb.org"/>
    <s v="GREEN HILL"/>
  </r>
  <r>
    <n v="6675"/>
    <s v="IOM"/>
    <s v="ACF"/>
    <s v="KFW"/>
    <s v="WASH"/>
    <x v="0"/>
    <x v="0"/>
    <s v="# of tube well"/>
    <m/>
    <n v="223"/>
    <s v="completed"/>
    <s v="Chittagong"/>
    <s v="Cox's Bazar"/>
    <x v="0"/>
    <s v="Palong Khali"/>
    <s v="Camp 11"/>
    <x v="9"/>
    <d v="2023-03-01T00:00:00"/>
    <x v="0"/>
    <m/>
    <m/>
    <m/>
    <m/>
    <m/>
    <s v="Moammad Shajan Siraj"/>
    <n v="1813213381"/>
    <s v="washhppm-cox@bd-actionagainsthunger.org"/>
    <s v="IOM-ACF"/>
  </r>
  <r>
    <n v="6676"/>
    <s v="IOM"/>
    <s v="ACF"/>
    <s v="KFW"/>
    <s v="WASH"/>
    <x v="0"/>
    <x v="26"/>
    <s v="# of tube well"/>
    <m/>
    <n v="1"/>
    <s v="completed"/>
    <s v="Chittagong"/>
    <s v="Cox's Bazar"/>
    <x v="0"/>
    <s v="Palong Khali"/>
    <s v="Camp 11"/>
    <x v="9"/>
    <d v="2023-03-01T00:00:00"/>
    <x v="0"/>
    <m/>
    <m/>
    <m/>
    <m/>
    <m/>
    <s v="Moammad Shajan Siraj"/>
    <n v="1813213381"/>
    <s v="washhppm-cox@bd-actionagainsthunger.org"/>
    <s v="IOM-ACF"/>
  </r>
  <r>
    <n v="6677"/>
    <s v="IOM"/>
    <s v="ACF"/>
    <s v="KFW"/>
    <s v="WASH"/>
    <x v="1"/>
    <x v="23"/>
    <s v="# of door "/>
    <m/>
    <n v="3"/>
    <s v="completed"/>
    <s v="Chittagong"/>
    <s v="Cox's Bazar"/>
    <x v="0"/>
    <s v="Palong Khali"/>
    <s v="Camp 11"/>
    <x v="9"/>
    <d v="2023-03-01T00:00:00"/>
    <x v="0"/>
    <m/>
    <m/>
    <m/>
    <m/>
    <m/>
    <s v="Moammad Shajan Siraj"/>
    <n v="1813213381"/>
    <s v="washhppm-cox@bd-actionagainsthunger.org"/>
    <s v="IOM-ACF"/>
  </r>
  <r>
    <n v="6678"/>
    <s v="IOM"/>
    <s v="ACF"/>
    <s v="KFW"/>
    <s v="WASH"/>
    <x v="1"/>
    <x v="1"/>
    <s v="# of door "/>
    <m/>
    <n v="71"/>
    <s v="completed"/>
    <s v="Chittagong"/>
    <s v="Cox's Bazar"/>
    <x v="0"/>
    <s v="Palong Khali"/>
    <s v="Camp 11"/>
    <x v="9"/>
    <d v="2023-03-01T00:00:00"/>
    <x v="0"/>
    <m/>
    <m/>
    <m/>
    <m/>
    <m/>
    <s v="Moammad Shajan Siraj"/>
    <n v="1813213381"/>
    <s v="washhppm-cox@bd-actionagainsthunger.org"/>
    <s v="IOM-ACF"/>
  </r>
  <r>
    <n v="6679"/>
    <s v="IOM"/>
    <s v="ACF"/>
    <s v="KFW"/>
    <s v="WASH"/>
    <x v="1"/>
    <x v="8"/>
    <s v="# of FSM Site"/>
    <m/>
    <n v="9"/>
    <s v="completed"/>
    <s v="Chittagong"/>
    <s v="Cox's Bazar"/>
    <x v="0"/>
    <s v="Palong Khali"/>
    <s v="Camp 11"/>
    <x v="9"/>
    <d v="2023-03-01T00:00:00"/>
    <x v="0"/>
    <m/>
    <m/>
    <m/>
    <m/>
    <m/>
    <s v="Moammad Shajan Siraj"/>
    <n v="1813213381"/>
    <s v="washhppm-cox@bd-actionagainsthunger.org"/>
    <s v="IOM-ACF"/>
  </r>
  <r>
    <n v="6680"/>
    <s v="IOM"/>
    <s v="ACF"/>
    <s v="KFW"/>
    <s v="WASH"/>
    <x v="1"/>
    <x v="2"/>
    <s v="# of FSM Site"/>
    <m/>
    <n v="3"/>
    <s v="completed"/>
    <s v="Chittagong"/>
    <s v="Cox's Bazar"/>
    <x v="0"/>
    <s v="Palong Khali"/>
    <s v="Camp 11"/>
    <x v="9"/>
    <d v="2023-03-01T00:00:00"/>
    <x v="0"/>
    <m/>
    <m/>
    <m/>
    <m/>
    <m/>
    <s v="Moammad Shajan Siraj"/>
    <n v="1813213381"/>
    <s v="washhppm-cox@bd-actionagainsthunger.org"/>
    <s v="IOM-ACF"/>
  </r>
  <r>
    <n v="6681"/>
    <s v="IOM"/>
    <s v="ACF"/>
    <s v="KFW"/>
    <s v="WASH"/>
    <x v="1"/>
    <x v="18"/>
    <s v="# of door"/>
    <m/>
    <n v="3"/>
    <s v="completed"/>
    <s v="Chittagong"/>
    <s v="Cox's Bazar"/>
    <x v="0"/>
    <s v="Palong Khali"/>
    <s v="Camp 11"/>
    <x v="9"/>
    <d v="2023-03-01T00:00:00"/>
    <x v="0"/>
    <m/>
    <m/>
    <m/>
    <m/>
    <m/>
    <s v="Moammad Shajan Siraj"/>
    <n v="1813213381"/>
    <s v="washhppm-cox@bd-actionagainsthunger.org"/>
    <s v="IOM-ACF"/>
  </r>
  <r>
    <n v="6682"/>
    <s v="IOM"/>
    <s v="ACF"/>
    <s v="KFW"/>
    <s v="WASH"/>
    <x v="1"/>
    <x v="9"/>
    <s v="# of door"/>
    <m/>
    <n v="293"/>
    <s v="completed"/>
    <s v="Chittagong"/>
    <s v="Cox's Bazar"/>
    <x v="0"/>
    <s v="Palong Khali"/>
    <s v="Camp 11"/>
    <x v="9"/>
    <d v="2023-03-01T00:00:00"/>
    <x v="0"/>
    <m/>
    <m/>
    <m/>
    <m/>
    <m/>
    <s v="Moammad Shajan Siraj"/>
    <n v="1813213381"/>
    <s v="washhppm-cox@bd-actionagainsthunger.org"/>
    <s v="IOM-ACF"/>
  </r>
  <r>
    <n v="6683"/>
    <s v="IOM"/>
    <s v="ACF"/>
    <s v="KFW"/>
    <s v="WASH"/>
    <x v="1"/>
    <x v="3"/>
    <s v="# of door"/>
    <m/>
    <n v="1207"/>
    <s v="completed"/>
    <s v="Chittagong"/>
    <s v="Cox's Bazar"/>
    <x v="0"/>
    <s v="Palong Khali"/>
    <s v="Camp 11"/>
    <x v="9"/>
    <d v="2023-03-01T00:00:00"/>
    <x v="0"/>
    <m/>
    <m/>
    <m/>
    <m/>
    <m/>
    <s v="Moammad Shajan Siraj"/>
    <n v="1813213381"/>
    <s v="washhppm-cox@bd-actionagainsthunger.org"/>
    <s v="IOM-ACF"/>
  </r>
  <r>
    <n v="6684"/>
    <s v="IOM"/>
    <s v="ACF"/>
    <s v="KFW"/>
    <s v="WASH"/>
    <x v="2"/>
    <x v="19"/>
    <s v="# of estimated persons reached by mass-media campaign"/>
    <m/>
    <n v="1"/>
    <s v="completed"/>
    <s v="Chittagong"/>
    <s v="Cox's Bazar"/>
    <x v="0"/>
    <s v="Palong Khali"/>
    <s v="Camp 11"/>
    <x v="9"/>
    <d v="2023-03-01T00:00:00"/>
    <x v="0"/>
    <m/>
    <m/>
    <m/>
    <m/>
    <m/>
    <s v="Moammad Shajan Siraj"/>
    <n v="1813213381"/>
    <s v="washhppm-cox@bd-actionagainsthunger.org"/>
    <s v="IOM-ACF"/>
  </r>
  <r>
    <n v="6685"/>
    <s v="IOM"/>
    <s v="ACF"/>
    <s v="KFW"/>
    <s v="WASH"/>
    <x v="2"/>
    <x v="20"/>
    <s v="# of household"/>
    <m/>
    <n v="6197"/>
    <s v="completed"/>
    <s v="Chittagong"/>
    <s v="Cox's Bazar"/>
    <x v="0"/>
    <s v="Palong Khali"/>
    <s v="Camp 11"/>
    <x v="9"/>
    <d v="2023-03-01T00:00:00"/>
    <x v="0"/>
    <m/>
    <m/>
    <m/>
    <m/>
    <m/>
    <s v="Moammad Shajan Siraj"/>
    <n v="1813213381"/>
    <s v="washhppm-cox@bd-actionagainsthunger.org"/>
    <s v="IOM-ACF"/>
  </r>
  <r>
    <n v="6686"/>
    <s v="IOM"/>
    <s v="ACF"/>
    <s v="KFW"/>
    <s v="WASH"/>
    <x v="2"/>
    <x v="7"/>
    <s v="N/A"/>
    <m/>
    <n v="3"/>
    <s v="completed"/>
    <s v="Chittagong"/>
    <s v="Cox's Bazar"/>
    <x v="0"/>
    <s v="Palong Khali"/>
    <s v="Camp 11"/>
    <x v="9"/>
    <d v="2023-03-01T00:00:00"/>
    <x v="0"/>
    <m/>
    <m/>
    <m/>
    <m/>
    <m/>
    <s v="Moammad Shajan Siraj"/>
    <n v="1813213381"/>
    <s v="washhppm-cox@bd-actionagainsthunger.org"/>
    <s v="IOM-ACF"/>
  </r>
  <r>
    <n v="6687"/>
    <s v="IOM"/>
    <s v="ACF"/>
    <s v="KFW"/>
    <s v="WASH"/>
    <x v="3"/>
    <x v="5"/>
    <s v="# of campaign per camp "/>
    <m/>
    <n v="6"/>
    <s v="completed"/>
    <s v="Chittagong"/>
    <s v="Cox's Bazar"/>
    <x v="0"/>
    <s v="Palong Khali"/>
    <s v="Camp 11"/>
    <x v="9"/>
    <d v="2023-03-01T00:00:00"/>
    <x v="0"/>
    <m/>
    <m/>
    <m/>
    <m/>
    <m/>
    <s v="Moammad Shajan Siraj"/>
    <n v="1813213381"/>
    <s v="washhppm-cox@bd-actionagainsthunger.org"/>
    <s v="IOM-ACF"/>
  </r>
  <r>
    <n v="6688"/>
    <s v="IOM"/>
    <s v="ACF"/>
    <s v="KFW"/>
    <s v="WASH"/>
    <x v="3"/>
    <x v="6"/>
    <s v="# of plant"/>
    <m/>
    <n v="2"/>
    <s v="completed"/>
    <s v="Chittagong"/>
    <s v="Cox's Bazar"/>
    <x v="0"/>
    <s v="Palong Khali"/>
    <s v="Camp 11"/>
    <x v="9"/>
    <d v="2023-03-01T00:00:00"/>
    <x v="0"/>
    <m/>
    <m/>
    <m/>
    <m/>
    <m/>
    <s v="Moammad Shajan Siraj"/>
    <n v="1813213381"/>
    <s v="washhppm-cox@bd-actionagainsthunger.org"/>
    <s v="IOM-ACF"/>
  </r>
  <r>
    <n v="6689"/>
    <s v="UNHCR"/>
    <s v="BRAC"/>
    <s v="UNHCR"/>
    <s v="WASH"/>
    <x v="0"/>
    <x v="0"/>
    <s v="# of tube well"/>
    <m/>
    <n v="40"/>
    <s v="completed"/>
    <s v="Chittagong"/>
    <s v="Cox's Bazar"/>
    <x v="0"/>
    <s v="Palong Khali"/>
    <s v="Camp 01E"/>
    <x v="9"/>
    <d v="2022-12-01T00:00:00"/>
    <x v="0"/>
    <m/>
    <m/>
    <m/>
    <m/>
    <m/>
    <s v="Md. Saifullahil-Azom"/>
    <n v="1847456121"/>
    <s v="saifullahil.azom@brac.net"/>
    <s v="UNHCR-BRAC"/>
  </r>
  <r>
    <n v="6690"/>
    <s v="UNHCR"/>
    <s v="BRAC"/>
    <s v="UNHCR"/>
    <s v="WASH"/>
    <x v="0"/>
    <x v="12"/>
    <s v="# of water network"/>
    <m/>
    <n v="8"/>
    <s v="completed"/>
    <s v="Chittagong"/>
    <s v="Cox's Bazar"/>
    <x v="0"/>
    <s v="Palong Khali"/>
    <s v="Camp 01E"/>
    <x v="9"/>
    <d v="2022-12-01T00:00:00"/>
    <x v="0"/>
    <m/>
    <m/>
    <m/>
    <m/>
    <m/>
    <s v="Md. Saifullahil-Azom"/>
    <n v="1847456121"/>
    <s v="saifullahil.azom@brac.net"/>
    <s v="UNHCR-BRAC"/>
  </r>
  <r>
    <n v="6691"/>
    <s v="UNHCR"/>
    <s v="BRAC"/>
    <s v="UNHCR"/>
    <s v="WASH"/>
    <x v="1"/>
    <x v="1"/>
    <s v="# of door "/>
    <m/>
    <n v="12"/>
    <s v="completed"/>
    <s v="Chittagong"/>
    <s v="Cox's Bazar"/>
    <x v="0"/>
    <s v="Palong Khali"/>
    <s v="Camp 01E"/>
    <x v="9"/>
    <d v="2022-12-01T00:00:00"/>
    <x v="0"/>
    <m/>
    <m/>
    <m/>
    <m/>
    <m/>
    <s v="Md. Saifullahil-Azom"/>
    <n v="1847456121"/>
    <s v="saifullahil.azom@brac.net"/>
    <s v="UNHCR-BRAC"/>
  </r>
  <r>
    <n v="6692"/>
    <s v="UNHCR"/>
    <s v="BRAC"/>
    <s v="UNHCR"/>
    <s v="WASH"/>
    <x v="1"/>
    <x v="8"/>
    <s v="# of FSM Site"/>
    <m/>
    <n v="2"/>
    <s v="completed"/>
    <s v="Chittagong"/>
    <s v="Cox's Bazar"/>
    <x v="0"/>
    <s v="Palong Khali"/>
    <s v="Camp 01E"/>
    <x v="9"/>
    <d v="2022-12-01T00:00:00"/>
    <x v="0"/>
    <m/>
    <m/>
    <m/>
    <m/>
    <m/>
    <s v="Md. Saifullahil-Azom"/>
    <n v="1847456121"/>
    <s v="saifullahil.azom@brac.net"/>
    <s v="UNHCR-BRAC"/>
  </r>
  <r>
    <n v="6693"/>
    <s v="UNHCR"/>
    <s v="BRAC"/>
    <s v="UNHCR"/>
    <s v="WASH"/>
    <x v="1"/>
    <x v="9"/>
    <s v="# of door"/>
    <m/>
    <n v="58"/>
    <s v="completed"/>
    <s v="Chittagong"/>
    <s v="Cox's Bazar"/>
    <x v="0"/>
    <s v="Palong Khali"/>
    <s v="Camp 01E"/>
    <x v="9"/>
    <d v="2022-12-01T00:00:00"/>
    <x v="0"/>
    <m/>
    <m/>
    <m/>
    <m/>
    <m/>
    <s v="Md. Saifullahil-Azom"/>
    <n v="1847456121"/>
    <s v="saifullahil.azom@brac.net"/>
    <s v="UNHCR-BRAC"/>
  </r>
  <r>
    <n v="6694"/>
    <s v="UNHCR"/>
    <s v="BRAC"/>
    <s v="UNHCR"/>
    <s v="WASH"/>
    <x v="1"/>
    <x v="3"/>
    <s v="# of door"/>
    <m/>
    <n v="280"/>
    <s v="completed"/>
    <s v="Chittagong"/>
    <s v="Cox's Bazar"/>
    <x v="0"/>
    <s v="Palong Khali"/>
    <s v="Camp 01E"/>
    <x v="9"/>
    <d v="2022-12-01T00:00:00"/>
    <x v="0"/>
    <m/>
    <m/>
    <m/>
    <m/>
    <m/>
    <s v="Md. Saifullahil-Azom"/>
    <n v="1847456121"/>
    <s v="saifullahil.azom@brac.net"/>
    <s v="UNHCR-BRAC"/>
  </r>
  <r>
    <n v="6695"/>
    <s v="UNHCR"/>
    <s v="BRAC"/>
    <s v="UNHCR"/>
    <s v="WASH"/>
    <x v="1"/>
    <x v="7"/>
    <s v="N/A"/>
    <m/>
    <n v="3151"/>
    <s v="completed"/>
    <s v="Chittagong"/>
    <s v="Cox's Bazar"/>
    <x v="0"/>
    <s v="Palong Khali"/>
    <s v="Camp 01E"/>
    <x v="9"/>
    <d v="2022-12-01T00:00:00"/>
    <x v="0"/>
    <m/>
    <m/>
    <m/>
    <m/>
    <m/>
    <s v="Md. Saifullahil-Azom"/>
    <n v="1847456121"/>
    <s v="saifullahil.azom@brac.net"/>
    <s v="UNHCR-BRAC"/>
  </r>
  <r>
    <n v="6696"/>
    <s v="UNHCR"/>
    <s v="BRAC"/>
    <s v="UNHCR"/>
    <s v="WASH"/>
    <x v="2"/>
    <x v="10"/>
    <s v="# of HP sessions at community level"/>
    <m/>
    <n v="1094"/>
    <s v="completed"/>
    <s v="Chittagong"/>
    <s v="Cox's Bazar"/>
    <x v="0"/>
    <s v="Palong Khali"/>
    <s v="Camp 01E"/>
    <x v="9"/>
    <d v="2022-12-01T00:00:00"/>
    <x v="0"/>
    <m/>
    <m/>
    <m/>
    <m/>
    <m/>
    <s v="Md. Saifullahil-Azom"/>
    <n v="1847456121"/>
    <s v="saifullahil.azom@brac.net"/>
    <s v="UNHCR-BRAC"/>
  </r>
  <r>
    <n v="6697"/>
    <s v="UNHCR"/>
    <s v="BRAC"/>
    <s v="UNHCR"/>
    <s v="WASH"/>
    <x v="2"/>
    <x v="4"/>
    <s v="# of HP sessions at HH level"/>
    <m/>
    <n v="3395"/>
    <s v="completed"/>
    <s v="Chittagong"/>
    <s v="Cox's Bazar"/>
    <x v="0"/>
    <s v="Palong Khali"/>
    <s v="Camp 01E"/>
    <x v="9"/>
    <d v="2022-12-01T00:00:00"/>
    <x v="0"/>
    <m/>
    <m/>
    <m/>
    <m/>
    <m/>
    <s v="Md. Saifullahil-Azom"/>
    <n v="1847456121"/>
    <s v="saifullahil.azom@brac.net"/>
    <s v="UNHCR-BRAC"/>
  </r>
  <r>
    <n v="6698"/>
    <s v="UNHCR"/>
    <s v="BRAC"/>
    <s v="UNHCR"/>
    <s v="WASH"/>
    <x v="2"/>
    <x v="19"/>
    <s v="# of estimated persons reached by mass-media campaign"/>
    <m/>
    <n v="1"/>
    <s v="completed"/>
    <s v="Chittagong"/>
    <s v="Cox's Bazar"/>
    <x v="0"/>
    <s v="Palong Khali"/>
    <s v="Camp 01E"/>
    <x v="9"/>
    <d v="2022-12-01T00:00:00"/>
    <x v="0"/>
    <m/>
    <m/>
    <m/>
    <m/>
    <m/>
    <s v="Md. Saifullahil-Azom"/>
    <n v="1847456121"/>
    <s v="saifullahil.azom@brac.net"/>
    <s v="UNHCR-BRAC"/>
  </r>
  <r>
    <n v="6699"/>
    <s v="UNHCR"/>
    <s v="BRAC"/>
    <s v="UNHCR"/>
    <s v="WASH"/>
    <x v="3"/>
    <x v="6"/>
    <s v="# of plant"/>
    <m/>
    <n v="1"/>
    <s v="completed"/>
    <s v="Chittagong"/>
    <s v="Cox's Bazar"/>
    <x v="0"/>
    <s v="Palong Khali"/>
    <s v="Camp 01E"/>
    <x v="9"/>
    <d v="2022-12-01T00:00:00"/>
    <x v="0"/>
    <m/>
    <m/>
    <m/>
    <m/>
    <m/>
    <s v="Md. Saifullahil-Azom"/>
    <n v="1847456121"/>
    <s v="saifullahil.azom@brac.net"/>
    <s v="UNHCR-BRAC"/>
  </r>
  <r>
    <n v="6700"/>
    <s v="UNHCR"/>
    <s v="BRAC"/>
    <s v="UNHCR"/>
    <s v="WASH"/>
    <x v="0"/>
    <x v="0"/>
    <s v="# of tube well"/>
    <m/>
    <n v="68"/>
    <s v="completed"/>
    <s v="Chittagong"/>
    <s v="Cox's Bazar"/>
    <x v="0"/>
    <s v="Palong Khali"/>
    <s v="Camp 01W"/>
    <x v="9"/>
    <d v="2022-12-01T00:00:00"/>
    <x v="0"/>
    <m/>
    <m/>
    <m/>
    <m/>
    <m/>
    <s v="Md. Saifullahil-Azom"/>
    <n v="1847456121"/>
    <s v="saifullahil.azom@brac.net"/>
    <s v="UNHCR-BRAC"/>
  </r>
  <r>
    <n v="6701"/>
    <s v="UNHCR"/>
    <s v="BRAC"/>
    <s v="UNHCR"/>
    <s v="WASH"/>
    <x v="0"/>
    <x v="12"/>
    <s v="# of water network"/>
    <m/>
    <n v="5"/>
    <s v="completed"/>
    <s v="Chittagong"/>
    <s v="Cox's Bazar"/>
    <x v="0"/>
    <s v="Palong Khali"/>
    <s v="Camp 01W"/>
    <x v="9"/>
    <d v="2022-12-01T00:00:00"/>
    <x v="0"/>
    <m/>
    <m/>
    <m/>
    <m/>
    <m/>
    <s v="Md. Saifullahil-Azom"/>
    <n v="1847456121"/>
    <s v="saifullahil.azom@brac.net"/>
    <s v="UNHCR-BRAC"/>
  </r>
  <r>
    <n v="6702"/>
    <s v="UNHCR"/>
    <s v="BRAC"/>
    <s v="UNHCR"/>
    <s v="WASH"/>
    <x v="1"/>
    <x v="35"/>
    <s v="# of door "/>
    <m/>
    <n v="1"/>
    <s v="completed"/>
    <s v="Chittagong"/>
    <s v="Cox's Bazar"/>
    <x v="0"/>
    <s v="Palong Khali"/>
    <s v="Camp 01W"/>
    <x v="9"/>
    <d v="2022-12-01T00:00:00"/>
    <x v="0"/>
    <m/>
    <m/>
    <m/>
    <m/>
    <m/>
    <s v="Md. Saifullahil-Azom"/>
    <n v="1847456121"/>
    <s v="saifullahil.azom@brac.net"/>
    <s v="UNHCR-BRAC"/>
  </r>
  <r>
    <n v="6703"/>
    <s v="UNHCR"/>
    <s v="BRAC"/>
    <s v="UNHCR"/>
    <s v="WASH"/>
    <x v="1"/>
    <x v="1"/>
    <s v="# of door "/>
    <m/>
    <n v="23"/>
    <s v="completed"/>
    <s v="Chittagong"/>
    <s v="Cox's Bazar"/>
    <x v="0"/>
    <s v="Palong Khali"/>
    <s v="Camp 01W"/>
    <x v="9"/>
    <d v="2022-12-01T00:00:00"/>
    <x v="0"/>
    <m/>
    <m/>
    <m/>
    <m/>
    <m/>
    <s v="Md. Saifullahil-Azom"/>
    <n v="1847456121"/>
    <s v="saifullahil.azom@brac.net"/>
    <s v="UNHCR-BRAC"/>
  </r>
  <r>
    <n v="6704"/>
    <s v="UNHCR"/>
    <s v="BRAC"/>
    <s v="UNHCR"/>
    <s v="WASH"/>
    <x v="1"/>
    <x v="8"/>
    <s v="# of FSM Site"/>
    <m/>
    <n v="4"/>
    <s v="completed"/>
    <s v="Chittagong"/>
    <s v="Cox's Bazar"/>
    <x v="0"/>
    <s v="Palong Khali"/>
    <s v="Camp 01W"/>
    <x v="9"/>
    <d v="2022-12-01T00:00:00"/>
    <x v="0"/>
    <m/>
    <m/>
    <m/>
    <m/>
    <m/>
    <s v="Md. Saifullahil-Azom"/>
    <n v="1847456121"/>
    <s v="saifullahil.azom@brac.net"/>
    <s v="UNHCR-BRAC"/>
  </r>
  <r>
    <n v="6705"/>
    <s v="UNHCR"/>
    <s v="BRAC"/>
    <s v="UNHCR"/>
    <s v="WASH"/>
    <x v="1"/>
    <x v="9"/>
    <s v="# of door"/>
    <m/>
    <n v="75"/>
    <s v="completed"/>
    <s v="Chittagong"/>
    <s v="Cox's Bazar"/>
    <x v="0"/>
    <s v="Palong Khali"/>
    <s v="Camp 01W"/>
    <x v="9"/>
    <d v="2022-12-01T00:00:00"/>
    <x v="0"/>
    <m/>
    <m/>
    <m/>
    <m/>
    <m/>
    <s v="Md. Saifullahil-Azom"/>
    <n v="1847456121"/>
    <s v="saifullahil.azom@brac.net"/>
    <s v="UNHCR-BRAC"/>
  </r>
  <r>
    <n v="6706"/>
    <s v="UNHCR"/>
    <s v="BRAC"/>
    <s v="UNHCR"/>
    <s v="WASH"/>
    <x v="1"/>
    <x v="3"/>
    <s v="# of door"/>
    <m/>
    <n v="253"/>
    <s v="completed"/>
    <s v="Chittagong"/>
    <s v="Cox's Bazar"/>
    <x v="0"/>
    <s v="Palong Khali"/>
    <s v="Camp 01W"/>
    <x v="9"/>
    <d v="2022-12-01T00:00:00"/>
    <x v="0"/>
    <m/>
    <m/>
    <m/>
    <m/>
    <m/>
    <s v="Md. Saifullahil-Azom"/>
    <n v="1847456121"/>
    <s v="saifullahil.azom@brac.net"/>
    <s v="UNHCR-BRAC"/>
  </r>
  <r>
    <n v="6707"/>
    <s v="UNHCR"/>
    <s v="BRAC"/>
    <s v="UNHCR"/>
    <s v="WASH"/>
    <x v="1"/>
    <x v="7"/>
    <s v="N/A"/>
    <m/>
    <n v="2699"/>
    <s v="completed"/>
    <s v="Chittagong"/>
    <s v="Cox's Bazar"/>
    <x v="0"/>
    <s v="Palong Khali"/>
    <s v="Camp 01W"/>
    <x v="9"/>
    <d v="2022-12-01T00:00:00"/>
    <x v="0"/>
    <m/>
    <m/>
    <m/>
    <m/>
    <m/>
    <s v="Md. Saifullahil-Azom"/>
    <n v="1847456121"/>
    <s v="saifullahil.azom@brac.net"/>
    <s v="UNHCR-BRAC"/>
  </r>
  <r>
    <n v="6708"/>
    <s v="UNHCR"/>
    <s v="BRAC"/>
    <s v="UNHCR"/>
    <s v="WASH"/>
    <x v="2"/>
    <x v="10"/>
    <s v="# of HP sessions at community level"/>
    <m/>
    <n v="747"/>
    <s v="completed"/>
    <s v="Chittagong"/>
    <s v="Cox's Bazar"/>
    <x v="0"/>
    <s v="Palong Khali"/>
    <s v="Camp 01W"/>
    <x v="9"/>
    <d v="2022-12-01T00:00:00"/>
    <x v="0"/>
    <m/>
    <m/>
    <m/>
    <m/>
    <m/>
    <s v="Md. Saifullahil-Azom"/>
    <n v="1847456121"/>
    <s v="saifullahil.azom@brac.net"/>
    <s v="UNHCR-BRAC"/>
  </r>
  <r>
    <n v="6709"/>
    <s v="UNHCR"/>
    <s v="BRAC"/>
    <s v="UNHCR"/>
    <s v="WASH"/>
    <x v="2"/>
    <x v="4"/>
    <s v="# of HP sessions at HH level"/>
    <m/>
    <n v="3790"/>
    <s v="completed"/>
    <s v="Chittagong"/>
    <s v="Cox's Bazar"/>
    <x v="0"/>
    <s v="Palong Khali"/>
    <s v="Camp 01W"/>
    <x v="9"/>
    <d v="2022-12-01T00:00:00"/>
    <x v="0"/>
    <m/>
    <m/>
    <m/>
    <m/>
    <m/>
    <s v="Md. Saifullahil-Azom"/>
    <n v="1847456121"/>
    <s v="saifullahil.azom@brac.net"/>
    <s v="UNHCR-BRAC"/>
  </r>
  <r>
    <n v="6710"/>
    <s v="UNHCR"/>
    <s v="BRAC"/>
    <s v="UNHCR"/>
    <s v="WASH"/>
    <x v="2"/>
    <x v="19"/>
    <s v="# of estimated persons reached by mass-media campaign"/>
    <m/>
    <n v="1"/>
    <s v="completed"/>
    <s v="Chittagong"/>
    <s v="Cox's Bazar"/>
    <x v="0"/>
    <s v="Palong Khali"/>
    <s v="Camp 01W"/>
    <x v="9"/>
    <d v="2022-12-01T00:00:00"/>
    <x v="0"/>
    <m/>
    <m/>
    <m/>
    <m/>
    <m/>
    <s v="Md. Saifullahil-Azom"/>
    <n v="1847456121"/>
    <s v="saifullahil.azom@brac.net"/>
    <s v="UNHCR-BRAC"/>
  </r>
  <r>
    <n v="6711"/>
    <s v="UNHCR"/>
    <s v="BRAC"/>
    <s v="UNHCR"/>
    <s v="WASH"/>
    <x v="3"/>
    <x v="6"/>
    <s v="# of plant"/>
    <m/>
    <n v="1"/>
    <s v="completed"/>
    <s v="Chittagong"/>
    <s v="Cox's Bazar"/>
    <x v="0"/>
    <s v="Palong Khali"/>
    <s v="Camp 01W"/>
    <x v="9"/>
    <d v="2022-12-01T00:00:00"/>
    <x v="0"/>
    <m/>
    <m/>
    <m/>
    <m/>
    <m/>
    <s v="Md. Saifullahil-Azom"/>
    <n v="1847456121"/>
    <s v="saifullahil.azom@brac.net"/>
    <s v="UNHCR-BRAC"/>
  </r>
  <r>
    <n v="6712"/>
    <s v="UNHCR"/>
    <s v="BRAC"/>
    <s v="UNHCR"/>
    <s v="WASH"/>
    <x v="0"/>
    <x v="0"/>
    <s v="# of tube well"/>
    <m/>
    <n v="126"/>
    <s v="completed"/>
    <s v="Chittagong"/>
    <s v="Cox's Bazar"/>
    <x v="0"/>
    <s v="Palong Khali"/>
    <s v="Camp 02E"/>
    <x v="9"/>
    <d v="2022-12-01T00:00:00"/>
    <x v="0"/>
    <m/>
    <m/>
    <m/>
    <m/>
    <m/>
    <s v="Md. Saifullahil-Azom"/>
    <n v="1847456121"/>
    <s v="saifullahil.azom@brac.net"/>
    <s v="UNHCR-BRAC"/>
  </r>
  <r>
    <n v="6713"/>
    <s v="UNHCR"/>
    <s v="BRAC"/>
    <s v="UNHCR"/>
    <s v="WASH"/>
    <x v="1"/>
    <x v="1"/>
    <s v="# of door "/>
    <m/>
    <n v="8"/>
    <s v="completed"/>
    <s v="Chittagong"/>
    <s v="Cox's Bazar"/>
    <x v="0"/>
    <s v="Palong Khali"/>
    <s v="Camp 02E"/>
    <x v="9"/>
    <d v="2022-12-01T00:00:00"/>
    <x v="0"/>
    <m/>
    <m/>
    <m/>
    <m/>
    <m/>
    <s v="Md. Saifullahil-Azom"/>
    <n v="1847456121"/>
    <s v="saifullahil.azom@brac.net"/>
    <s v="UNHCR-BRAC"/>
  </r>
  <r>
    <n v="6714"/>
    <s v="UNHCR"/>
    <s v="BRAC"/>
    <s v="UNHCR"/>
    <s v="WASH"/>
    <x v="1"/>
    <x v="8"/>
    <s v="# of FSM Site"/>
    <m/>
    <n v="8"/>
    <s v="completed"/>
    <s v="Chittagong"/>
    <s v="Cox's Bazar"/>
    <x v="0"/>
    <s v="Palong Khali"/>
    <s v="Camp 02E"/>
    <x v="9"/>
    <d v="2022-12-01T00:00:00"/>
    <x v="0"/>
    <m/>
    <m/>
    <m/>
    <m/>
    <m/>
    <s v="Md. Saifullahil-Azom"/>
    <n v="1847456121"/>
    <s v="saifullahil.azom@brac.net"/>
    <s v="UNHCR-BRAC"/>
  </r>
  <r>
    <n v="6715"/>
    <s v="UNHCR"/>
    <s v="BRAC"/>
    <s v="UNHCR"/>
    <s v="WASH"/>
    <x v="1"/>
    <x v="9"/>
    <s v="# of door"/>
    <m/>
    <n v="65"/>
    <s v="completed"/>
    <s v="Chittagong"/>
    <s v="Cox's Bazar"/>
    <x v="0"/>
    <s v="Palong Khali"/>
    <s v="Camp 02E"/>
    <x v="9"/>
    <d v="2022-12-01T00:00:00"/>
    <x v="0"/>
    <m/>
    <m/>
    <m/>
    <m/>
    <m/>
    <s v="Md. Saifullahil-Azom"/>
    <n v="1847456121"/>
    <s v="saifullahil.azom@brac.net"/>
    <s v="UNHCR-BRAC"/>
  </r>
  <r>
    <n v="6716"/>
    <s v="UNHCR"/>
    <s v="BRAC"/>
    <s v="UNHCR"/>
    <s v="WASH"/>
    <x v="1"/>
    <x v="3"/>
    <s v="# of door"/>
    <m/>
    <n v="336"/>
    <s v="completed"/>
    <s v="Chittagong"/>
    <s v="Cox's Bazar"/>
    <x v="0"/>
    <s v="Palong Khali"/>
    <s v="Camp 02E"/>
    <x v="9"/>
    <d v="2022-12-01T00:00:00"/>
    <x v="0"/>
    <m/>
    <m/>
    <m/>
    <m/>
    <m/>
    <s v="Md. Saifullahil-Azom"/>
    <n v="1847456121"/>
    <s v="saifullahil.azom@brac.net"/>
    <s v="UNHCR-BRAC"/>
  </r>
  <r>
    <n v="6717"/>
    <s v="UNHCR"/>
    <s v="BRAC"/>
    <s v="UNHCR"/>
    <s v="WASH"/>
    <x v="1"/>
    <x v="7"/>
    <s v="N/A"/>
    <m/>
    <n v="3117"/>
    <s v="completed"/>
    <s v="Chittagong"/>
    <s v="Cox's Bazar"/>
    <x v="0"/>
    <s v="Palong Khali"/>
    <s v="Camp 02E"/>
    <x v="9"/>
    <d v="2022-12-01T00:00:00"/>
    <x v="0"/>
    <m/>
    <m/>
    <m/>
    <m/>
    <m/>
    <s v="Md. Saifullahil-Azom"/>
    <n v="1847456121"/>
    <s v="saifullahil.azom@brac.net"/>
    <s v="UNHCR-BRAC"/>
  </r>
  <r>
    <n v="6718"/>
    <s v="UNHCR"/>
    <s v="BRAC"/>
    <s v="UNHCR"/>
    <s v="WASH"/>
    <x v="2"/>
    <x v="10"/>
    <s v="# of HP sessions at community level"/>
    <m/>
    <n v="1287"/>
    <s v="completed"/>
    <s v="Chittagong"/>
    <s v="Cox's Bazar"/>
    <x v="0"/>
    <s v="Palong Khali"/>
    <s v="Camp 02E"/>
    <x v="9"/>
    <d v="2022-12-01T00:00:00"/>
    <x v="0"/>
    <m/>
    <m/>
    <m/>
    <m/>
    <m/>
    <s v="Md. Saifullahil-Azom"/>
    <n v="1847456121"/>
    <s v="saifullahil.azom@brac.net"/>
    <s v="UNHCR-BRAC"/>
  </r>
  <r>
    <n v="6719"/>
    <s v="UNHCR"/>
    <s v="BRAC"/>
    <s v="UNHCR"/>
    <s v="WASH"/>
    <x v="2"/>
    <x v="4"/>
    <s v="# of HP sessions at HH level"/>
    <m/>
    <n v="3520"/>
    <s v="completed"/>
    <s v="Chittagong"/>
    <s v="Cox's Bazar"/>
    <x v="0"/>
    <s v="Palong Khali"/>
    <s v="Camp 02E"/>
    <x v="9"/>
    <d v="2022-12-01T00:00:00"/>
    <x v="0"/>
    <m/>
    <m/>
    <m/>
    <m/>
    <m/>
    <s v="Md. Saifullahil-Azom"/>
    <n v="1847456121"/>
    <s v="saifullahil.azom@brac.net"/>
    <s v="UNHCR-BRAC"/>
  </r>
  <r>
    <n v="6720"/>
    <s v="UNHCR"/>
    <s v="BRAC"/>
    <s v="UNHCR"/>
    <s v="WASH"/>
    <x v="2"/>
    <x v="19"/>
    <s v="# of estimated persons reached by mass-media campaign"/>
    <m/>
    <n v="1"/>
    <s v="completed"/>
    <s v="Chittagong"/>
    <s v="Cox's Bazar"/>
    <x v="0"/>
    <s v="Palong Khali"/>
    <s v="Camp 02E"/>
    <x v="9"/>
    <d v="2022-12-01T00:00:00"/>
    <x v="0"/>
    <m/>
    <m/>
    <m/>
    <m/>
    <m/>
    <s v="Md. Saifullahil-Azom"/>
    <n v="1847456121"/>
    <s v="saifullahil.azom@brac.net"/>
    <s v="UNHCR-BRAC"/>
  </r>
  <r>
    <n v="6721"/>
    <s v="UNHCR"/>
    <s v="BRAC"/>
    <s v="UNHCR"/>
    <s v="WASH"/>
    <x v="2"/>
    <x v="21"/>
    <s v="# of handwashing station"/>
    <m/>
    <n v="1"/>
    <s v="completed"/>
    <s v="Chittagong"/>
    <s v="Cox's Bazar"/>
    <x v="0"/>
    <s v="Palong Khali"/>
    <s v="Camp 02E"/>
    <x v="9"/>
    <d v="2022-12-01T00:00:00"/>
    <x v="0"/>
    <m/>
    <m/>
    <m/>
    <m/>
    <m/>
    <s v="Md. Saifullahil-Azom"/>
    <n v="1847456121"/>
    <s v="saifullahil.azom@brac.net"/>
    <s v="UNHCR-BRAC"/>
  </r>
  <r>
    <n v="6722"/>
    <s v="UNHCR"/>
    <s v="BRAC"/>
    <s v="UNHCR"/>
    <s v="WASH"/>
    <x v="3"/>
    <x v="6"/>
    <s v="# of plant"/>
    <m/>
    <n v="1"/>
    <s v="completed"/>
    <s v="Chittagong"/>
    <s v="Cox's Bazar"/>
    <x v="0"/>
    <s v="Palong Khali"/>
    <s v="Camp 02E"/>
    <x v="9"/>
    <d v="2022-12-01T00:00:00"/>
    <x v="0"/>
    <m/>
    <m/>
    <m/>
    <m/>
    <m/>
    <s v="Md. Saifullahil-Azom"/>
    <n v="1847456121"/>
    <s v="saifullahil.azom@brac.net"/>
    <s v="UNHCR-BRAC"/>
  </r>
  <r>
    <n v="6723"/>
    <s v="UNHCR"/>
    <s v="BRAC"/>
    <s v="UNHCR"/>
    <s v="WASH"/>
    <x v="1"/>
    <x v="7"/>
    <s v="N/A"/>
    <m/>
    <n v="2618"/>
    <s v="completed"/>
    <s v="Chittagong"/>
    <s v="Cox's Bazar"/>
    <x v="0"/>
    <s v="Palong Khali"/>
    <s v="Camp 02W"/>
    <x v="9"/>
    <d v="2022-12-01T00:00:00"/>
    <x v="0"/>
    <m/>
    <m/>
    <m/>
    <m/>
    <m/>
    <s v="Md. Saifullahil-Azom"/>
    <n v="1847456121"/>
    <s v="saifullahil.azom@brac.net"/>
    <s v="UNHCR-BRAC"/>
  </r>
  <r>
    <n v="6724"/>
    <s v="UNHCR"/>
    <s v="BRAC"/>
    <s v="UNHCR"/>
    <s v="WASH"/>
    <x v="2"/>
    <x v="19"/>
    <s v="# of estimated persons reached by mass-media campaign"/>
    <m/>
    <n v="1"/>
    <s v="completed"/>
    <s v="Chittagong"/>
    <s v="Cox's Bazar"/>
    <x v="0"/>
    <s v="Palong Khali"/>
    <s v="Camp 02W"/>
    <x v="9"/>
    <d v="2022-12-01T00:00:00"/>
    <x v="0"/>
    <m/>
    <m/>
    <m/>
    <m/>
    <m/>
    <s v="Md. Saifullahil-Azom"/>
    <n v="1847456121"/>
    <s v="saifullahil.azom@brac.net"/>
    <s v="UNHCR-BRAC"/>
  </r>
  <r>
    <n v="6725"/>
    <s v="UNICEF"/>
    <s v="NGOF"/>
    <s v="UNICEF"/>
    <s v="WASH"/>
    <x v="0"/>
    <x v="0"/>
    <s v="# of tube well"/>
    <m/>
    <n v="133"/>
    <s v="completed"/>
    <s v="Chittagong"/>
    <s v="Cox's Bazar"/>
    <x v="0"/>
    <s v="Palong Khali"/>
    <s v="Camp 06"/>
    <x v="9"/>
    <d v="2023-01-01T00:00:00"/>
    <x v="0"/>
    <m/>
    <m/>
    <m/>
    <m/>
    <m/>
    <s v="Md Mosarraf Hossain"/>
    <n v="8801710000000"/>
    <s v="ngof.ukhia2@gmail.com"/>
    <s v="UNICEF-NGOF"/>
  </r>
  <r>
    <n v="6726"/>
    <s v="UNICEF"/>
    <s v="NGOF"/>
    <s v="UNICEF"/>
    <s v="WASH"/>
    <x v="0"/>
    <x v="12"/>
    <s v="# of water network"/>
    <m/>
    <n v="6"/>
    <s v="completed"/>
    <s v="Chittagong"/>
    <s v="Cox's Bazar"/>
    <x v="0"/>
    <s v="Palong Khali"/>
    <s v="Camp 06"/>
    <x v="9"/>
    <d v="2023-01-01T00:00:00"/>
    <x v="0"/>
    <m/>
    <m/>
    <m/>
    <m/>
    <m/>
    <s v="Md Mosarraf Hossain"/>
    <n v="8801710000000"/>
    <s v="ngof.ukhia2@gmail.com"/>
    <s v="UNICEF-NGOF"/>
  </r>
  <r>
    <n v="6727"/>
    <s v="UNICEF"/>
    <s v="NGOF"/>
    <s v="UNICEF"/>
    <s v="WASH"/>
    <x v="0"/>
    <x v="30"/>
    <s v="# of household"/>
    <m/>
    <n v="400"/>
    <s v="completed"/>
    <s v="Chittagong"/>
    <s v="Cox's Bazar"/>
    <x v="0"/>
    <s v="Palong Khali"/>
    <s v="Camp 06"/>
    <x v="9"/>
    <d v="2023-01-01T00:00:00"/>
    <x v="0"/>
    <m/>
    <m/>
    <m/>
    <m/>
    <m/>
    <s v="Md Mosarraf Hossain"/>
    <n v="8801710000000"/>
    <s v="ngof.ukhia2@gmail.com"/>
    <s v="UNICEF-NGOF"/>
  </r>
  <r>
    <n v="6728"/>
    <s v="UNICEF"/>
    <s v="NGOF"/>
    <s v="UNICEF"/>
    <s v="WASH"/>
    <x v="0"/>
    <x v="7"/>
    <s v="N/A"/>
    <m/>
    <n v="13"/>
    <s v="completed"/>
    <s v="Chittagong"/>
    <s v="Cox's Bazar"/>
    <x v="0"/>
    <s v="Palong Khali"/>
    <s v="Camp 06"/>
    <x v="9"/>
    <d v="2023-01-01T00:00:00"/>
    <x v="0"/>
    <m/>
    <m/>
    <m/>
    <m/>
    <m/>
    <s v="Md Mosarraf Hossain"/>
    <n v="8801710000000"/>
    <s v="ngof.ukhia2@gmail.com"/>
    <s v="UNICEF-NGOF"/>
  </r>
  <r>
    <n v="6729"/>
    <s v="UNICEF"/>
    <s v="NGOF"/>
    <s v="UNICEF"/>
    <s v="WASH"/>
    <x v="1"/>
    <x v="23"/>
    <s v="# of door "/>
    <m/>
    <n v="2"/>
    <s v="completed"/>
    <s v="Chittagong"/>
    <s v="Cox's Bazar"/>
    <x v="0"/>
    <s v="Palong Khali"/>
    <s v="Camp 06"/>
    <x v="9"/>
    <d v="2023-01-01T00:00:00"/>
    <x v="0"/>
    <m/>
    <m/>
    <m/>
    <m/>
    <m/>
    <s v="Md Mosarraf Hossain"/>
    <n v="8801710000000"/>
    <s v="ngof.ukhia2@gmail.com"/>
    <s v="UNICEF-NGOF"/>
  </r>
  <r>
    <n v="6730"/>
    <s v="UNICEF"/>
    <s v="NGOF"/>
    <s v="UNICEF"/>
    <s v="WASH"/>
    <x v="1"/>
    <x v="1"/>
    <s v="# of door "/>
    <m/>
    <n v="67"/>
    <s v="completed"/>
    <s v="Chittagong"/>
    <s v="Cox's Bazar"/>
    <x v="0"/>
    <s v="Palong Khali"/>
    <s v="Camp 06"/>
    <x v="9"/>
    <d v="2023-01-01T00:00:00"/>
    <x v="0"/>
    <m/>
    <m/>
    <m/>
    <m/>
    <m/>
    <s v="Md Mosarraf Hossain"/>
    <n v="8801710000000"/>
    <s v="ngof.ukhia2@gmail.com"/>
    <s v="UNICEF-NGOF"/>
  </r>
  <r>
    <n v="6731"/>
    <s v="UNICEF"/>
    <s v="NGOF"/>
    <s v="UNICEF"/>
    <s v="WASH"/>
    <x v="1"/>
    <x v="8"/>
    <s v="# of FSM Site"/>
    <m/>
    <n v="4"/>
    <s v="completed"/>
    <s v="Chittagong"/>
    <s v="Cox's Bazar"/>
    <x v="0"/>
    <s v="Palong Khali"/>
    <s v="Camp 06"/>
    <x v="9"/>
    <d v="2023-01-01T00:00:00"/>
    <x v="0"/>
    <m/>
    <m/>
    <m/>
    <m/>
    <m/>
    <s v="Md Mosarraf Hossain"/>
    <n v="8801710000000"/>
    <s v="ngof.ukhia2@gmail.com"/>
    <s v="UNICEF-NGOF"/>
  </r>
  <r>
    <n v="6732"/>
    <s v="UNICEF"/>
    <s v="NGOF"/>
    <s v="UNICEF"/>
    <s v="WASH"/>
    <x v="1"/>
    <x v="2"/>
    <s v="# of FSM Site"/>
    <m/>
    <n v="4"/>
    <s v="completed"/>
    <s v="Chittagong"/>
    <s v="Cox's Bazar"/>
    <x v="0"/>
    <s v="Palong Khali"/>
    <s v="Camp 06"/>
    <x v="9"/>
    <d v="2023-01-01T00:00:00"/>
    <x v="0"/>
    <m/>
    <m/>
    <m/>
    <m/>
    <m/>
    <s v="Md Mosarraf Hossain"/>
    <n v="8801710000000"/>
    <s v="ngof.ukhia2@gmail.com"/>
    <s v="UNICEF-NGOF"/>
  </r>
  <r>
    <n v="6733"/>
    <s v="UNICEF"/>
    <s v="NGOF"/>
    <s v="UNICEF"/>
    <s v="WASH"/>
    <x v="1"/>
    <x v="18"/>
    <s v="# of door"/>
    <m/>
    <n v="5"/>
    <s v="completed"/>
    <s v="Chittagong"/>
    <s v="Cox's Bazar"/>
    <x v="0"/>
    <s v="Palong Khali"/>
    <s v="Camp 06"/>
    <x v="9"/>
    <d v="2023-01-01T00:00:00"/>
    <x v="0"/>
    <m/>
    <m/>
    <m/>
    <m/>
    <m/>
    <s v="Md Mosarraf Hossain"/>
    <n v="8801710000000"/>
    <s v="ngof.ukhia2@gmail.com"/>
    <s v="UNICEF-NGOF"/>
  </r>
  <r>
    <n v="6734"/>
    <s v="UNICEF"/>
    <s v="NGOF"/>
    <s v="UNICEF"/>
    <s v="WASH"/>
    <x v="1"/>
    <x v="9"/>
    <s v="# of door"/>
    <m/>
    <n v="231"/>
    <s v="completed"/>
    <s v="Chittagong"/>
    <s v="Cox's Bazar"/>
    <x v="0"/>
    <s v="Palong Khali"/>
    <s v="Camp 06"/>
    <x v="9"/>
    <d v="2023-01-01T00:00:00"/>
    <x v="0"/>
    <m/>
    <m/>
    <m/>
    <m/>
    <m/>
    <s v="Md Mosarraf Hossain"/>
    <n v="8801710000000"/>
    <s v="ngof.ukhia2@gmail.com"/>
    <s v="UNICEF-NGOF"/>
  </r>
  <r>
    <n v="6735"/>
    <s v="UNICEF"/>
    <s v="NGOF"/>
    <s v="UNICEF"/>
    <s v="WASH"/>
    <x v="1"/>
    <x v="3"/>
    <s v="# of door"/>
    <m/>
    <n v="760"/>
    <s v="completed"/>
    <s v="Chittagong"/>
    <s v="Cox's Bazar"/>
    <x v="0"/>
    <s v="Palong Khali"/>
    <s v="Camp 06"/>
    <x v="9"/>
    <d v="2023-01-01T00:00:00"/>
    <x v="0"/>
    <m/>
    <m/>
    <m/>
    <m/>
    <m/>
    <s v="Md Mosarraf Hossain"/>
    <n v="8801710000000"/>
    <s v="ngof.ukhia2@gmail.com"/>
    <s v="UNICEF-NGOF"/>
  </r>
  <r>
    <n v="6736"/>
    <s v="UNICEF"/>
    <s v="NGOF"/>
    <s v="UNICEF"/>
    <s v="WASH"/>
    <x v="1"/>
    <x v="7"/>
    <s v="N/A"/>
    <m/>
    <n v="16"/>
    <s v="completed"/>
    <s v="Chittagong"/>
    <s v="Cox's Bazar"/>
    <x v="0"/>
    <s v="Palong Khali"/>
    <s v="Camp 06"/>
    <x v="9"/>
    <d v="2023-01-01T00:00:00"/>
    <x v="0"/>
    <m/>
    <m/>
    <m/>
    <m/>
    <m/>
    <s v="Md Mosarraf Hossain"/>
    <n v="8801710000000"/>
    <s v="ngof.ukhia2@gmail.com"/>
    <s v="UNICEF-NGOF"/>
  </r>
  <r>
    <n v="6737"/>
    <s v="UNICEF"/>
    <s v="NGOF"/>
    <s v="UNICEF"/>
    <s v="WASH"/>
    <x v="2"/>
    <x v="4"/>
    <s v="# of HP sessions at HH level"/>
    <m/>
    <n v="5288"/>
    <s v="completed"/>
    <s v="Chittagong"/>
    <s v="Cox's Bazar"/>
    <x v="0"/>
    <s v="Palong Khali"/>
    <s v="Camp 06"/>
    <x v="9"/>
    <d v="2023-01-01T00:00:00"/>
    <x v="0"/>
    <m/>
    <m/>
    <m/>
    <m/>
    <m/>
    <s v="Md Mosarraf Hossain"/>
    <n v="8801710000000"/>
    <s v="ngof.ukhia2@gmail.com"/>
    <s v="UNICEF-NGOF"/>
  </r>
  <r>
    <n v="6738"/>
    <s v="UNICEF"/>
    <s v="NGOF"/>
    <s v="UNICEF"/>
    <s v="WASH"/>
    <x v="2"/>
    <x v="33"/>
    <s v="# of facilities"/>
    <m/>
    <n v="1570"/>
    <s v="completed"/>
    <s v="Chittagong"/>
    <s v="Cox's Bazar"/>
    <x v="0"/>
    <s v="Palong Khali"/>
    <s v="Camp 06"/>
    <x v="9"/>
    <d v="2023-01-01T00:00:00"/>
    <x v="0"/>
    <m/>
    <m/>
    <m/>
    <m/>
    <m/>
    <s v="Md Mosarraf Hossain"/>
    <n v="8801710000000"/>
    <s v="ngof.ukhia2@gmail.com"/>
    <s v="UNICEF-NGOF"/>
  </r>
  <r>
    <n v="6739"/>
    <s v="UNICEF"/>
    <s v="NGOF"/>
    <s v="UNICEF"/>
    <s v="WASH"/>
    <x v="2"/>
    <x v="7"/>
    <s v="N/A"/>
    <m/>
    <n v="371"/>
    <s v="completed"/>
    <s v="Chittagong"/>
    <s v="Cox's Bazar"/>
    <x v="0"/>
    <s v="Palong Khali"/>
    <s v="Camp 06"/>
    <x v="9"/>
    <d v="2023-01-01T00:00:00"/>
    <x v="0"/>
    <m/>
    <m/>
    <m/>
    <m/>
    <m/>
    <s v="Md Mosarraf Hossain"/>
    <n v="8801710000000"/>
    <s v="ngof.ukhia2@gmail.com"/>
    <s v="UNICEF-NGOF"/>
  </r>
  <r>
    <n v="6740"/>
    <s v="UNICEF"/>
    <s v="NGOF"/>
    <s v="UNICEF"/>
    <s v="WASH"/>
    <x v="3"/>
    <x v="6"/>
    <s v="# of plant"/>
    <m/>
    <n v="5"/>
    <s v="completed"/>
    <s v="Chittagong"/>
    <s v="Cox's Bazar"/>
    <x v="0"/>
    <s v="Palong Khali"/>
    <s v="Camp 06"/>
    <x v="9"/>
    <d v="2023-01-01T00:00:00"/>
    <x v="0"/>
    <m/>
    <m/>
    <m/>
    <m/>
    <m/>
    <s v="Md Mosarraf Hossain"/>
    <n v="8801710000000"/>
    <s v="ngof.ukhia2@gmail.com"/>
    <s v="UNICEF-NGOF"/>
  </r>
  <r>
    <n v="6741"/>
    <s v="UNICEF"/>
    <s v="NGOF"/>
    <s v="UNICEF"/>
    <s v="WASH"/>
    <x v="3"/>
    <x v="7"/>
    <s v="N/A"/>
    <m/>
    <n v="1672"/>
    <s v="completed"/>
    <s v="Chittagong"/>
    <s v="Cox's Bazar"/>
    <x v="0"/>
    <s v="Palong Khali"/>
    <s v="Camp 06"/>
    <x v="9"/>
    <d v="2023-01-01T00:00:00"/>
    <x v="0"/>
    <m/>
    <m/>
    <m/>
    <m/>
    <m/>
    <s v="Md Mosarraf Hossain"/>
    <n v="8801710000000"/>
    <s v="ngof.ukhia2@gmail.com"/>
    <s v="UNICEF-NGOF"/>
  </r>
  <r>
    <n v="6742"/>
    <s v="GREEN HILL"/>
    <s v="GREEN HILL"/>
    <s v="CPI"/>
    <s v="WASH"/>
    <x v="0"/>
    <x v="0"/>
    <s v="# of tube well"/>
    <m/>
    <n v="28"/>
    <s v="completed"/>
    <s v="Chittagong"/>
    <s v="Cox's Bazar"/>
    <x v="0"/>
    <s v="Palong Khali"/>
    <s v="Camp 01W"/>
    <x v="9"/>
    <d v="2022-12-01T00:00:00"/>
    <x v="0"/>
    <m/>
    <m/>
    <m/>
    <m/>
    <m/>
    <s v="Farhan Shaun"/>
    <n v="1681597433"/>
    <s v="farhan@ghcxb.org"/>
    <s v="GREEN HILL"/>
  </r>
  <r>
    <n v="6743"/>
    <s v="GREEN HILL"/>
    <s v="GREEN HILL"/>
    <s v="CPI"/>
    <s v="WASH"/>
    <x v="0"/>
    <x v="30"/>
    <s v="# of household"/>
    <m/>
    <n v="2652"/>
    <s v="completed"/>
    <s v="Chittagong"/>
    <s v="Cox's Bazar"/>
    <x v="0"/>
    <s v="Palong Khali"/>
    <s v="Camp 01W"/>
    <x v="9"/>
    <d v="2022-12-01T00:00:00"/>
    <x v="0"/>
    <m/>
    <m/>
    <m/>
    <m/>
    <m/>
    <s v="Farhan Shaun"/>
    <n v="1681597433"/>
    <s v="farhan@ghcxb.org"/>
    <s v="GREEN HILL"/>
  </r>
  <r>
    <n v="6744"/>
    <s v="GREEN HILL"/>
    <s v="GREEN HILL"/>
    <s v="CPI"/>
    <s v="WASH"/>
    <x v="1"/>
    <x v="15"/>
    <s v="# of door "/>
    <m/>
    <n v="3"/>
    <s v="completed"/>
    <s v="Chittagong"/>
    <s v="Cox's Bazar"/>
    <x v="0"/>
    <s v="Palong Khali"/>
    <s v="Camp 01W"/>
    <x v="9"/>
    <d v="2022-12-01T00:00:00"/>
    <x v="0"/>
    <m/>
    <m/>
    <m/>
    <m/>
    <m/>
    <s v="Farhan Shaun"/>
    <n v="1681597433"/>
    <s v="farhan@ghcxb.org"/>
    <s v="GREEN HILL"/>
  </r>
  <r>
    <n v="6745"/>
    <s v="GREEN HILL"/>
    <s v="GREEN HILL"/>
    <s v="CPI"/>
    <s v="WASH"/>
    <x v="1"/>
    <x v="1"/>
    <s v="# of door "/>
    <m/>
    <n v="24"/>
    <s v="completed"/>
    <s v="Chittagong"/>
    <s v="Cox's Bazar"/>
    <x v="0"/>
    <s v="Palong Khali"/>
    <s v="Camp 01W"/>
    <x v="9"/>
    <d v="2022-12-01T00:00:00"/>
    <x v="0"/>
    <m/>
    <m/>
    <m/>
    <m/>
    <m/>
    <s v="Farhan Shaun"/>
    <n v="1681597433"/>
    <s v="farhan@ghcxb.org"/>
    <s v="GREEN HILL"/>
  </r>
  <r>
    <n v="6746"/>
    <s v="GREEN HILL"/>
    <s v="GREEN HILL"/>
    <s v="CPI"/>
    <s v="WASH"/>
    <x v="1"/>
    <x v="17"/>
    <s v="# of door"/>
    <m/>
    <n v="5"/>
    <s v="completed"/>
    <s v="Chittagong"/>
    <s v="Cox's Bazar"/>
    <x v="0"/>
    <s v="Palong Khali"/>
    <s v="Camp 01W"/>
    <x v="9"/>
    <d v="2022-12-01T00:00:00"/>
    <x v="0"/>
    <m/>
    <m/>
    <m/>
    <m/>
    <m/>
    <s v="Farhan Shaun"/>
    <n v="1681597433"/>
    <s v="farhan@ghcxb.org"/>
    <s v="GREEN HILL"/>
  </r>
  <r>
    <n v="6747"/>
    <s v="GREEN HILL"/>
    <s v="GREEN HILL"/>
    <s v="CPI"/>
    <s v="WASH"/>
    <x v="1"/>
    <x v="9"/>
    <s v="# of door"/>
    <m/>
    <n v="36"/>
    <s v="completed"/>
    <s v="Chittagong"/>
    <s v="Cox's Bazar"/>
    <x v="0"/>
    <s v="Palong Khali"/>
    <s v="Camp 01W"/>
    <x v="9"/>
    <d v="2022-12-01T00:00:00"/>
    <x v="0"/>
    <m/>
    <m/>
    <m/>
    <m/>
    <m/>
    <s v="Farhan Shaun"/>
    <n v="1681597433"/>
    <s v="farhan@ghcxb.org"/>
    <s v="GREEN HILL"/>
  </r>
  <r>
    <n v="6748"/>
    <s v="GREEN HILL"/>
    <s v="GREEN HILL"/>
    <s v="CPI"/>
    <s v="WASH"/>
    <x v="1"/>
    <x v="3"/>
    <s v="# of door"/>
    <m/>
    <n v="137"/>
    <s v="completed"/>
    <s v="Chittagong"/>
    <s v="Cox's Bazar"/>
    <x v="0"/>
    <s v="Palong Khali"/>
    <s v="Camp 01W"/>
    <x v="9"/>
    <d v="2022-12-01T00:00:00"/>
    <x v="0"/>
    <m/>
    <m/>
    <m/>
    <m/>
    <m/>
    <s v="Farhan Shaun"/>
    <n v="1681597433"/>
    <s v="farhan@ghcxb.org"/>
    <s v="GREEN HILL"/>
  </r>
  <r>
    <n v="6749"/>
    <s v="GREEN HILL"/>
    <s v="GREEN HILL"/>
    <s v="CPI"/>
    <s v="WASH"/>
    <x v="2"/>
    <x v="10"/>
    <s v="# of HP sessions at community level"/>
    <m/>
    <n v="80"/>
    <s v="completed"/>
    <s v="Chittagong"/>
    <s v="Cox's Bazar"/>
    <x v="0"/>
    <s v="Palong Khali"/>
    <s v="Camp 01W"/>
    <x v="9"/>
    <d v="2022-12-01T00:00:00"/>
    <x v="0"/>
    <m/>
    <m/>
    <m/>
    <m/>
    <m/>
    <s v="Farhan Shaun"/>
    <n v="1681597433"/>
    <s v="farhan@ghcxb.org"/>
    <s v="GREEN HILL"/>
  </r>
  <r>
    <n v="6750"/>
    <s v="GREEN HILL"/>
    <s v="GREEN HILL"/>
    <s v="CPI"/>
    <s v="WASH"/>
    <x v="2"/>
    <x v="4"/>
    <s v="# of HP sessions at HH level"/>
    <m/>
    <n v="275"/>
    <s v="completed"/>
    <s v="Chittagong"/>
    <s v="Cox's Bazar"/>
    <x v="0"/>
    <s v="Palong Khali"/>
    <s v="Camp 01W"/>
    <x v="9"/>
    <d v="2022-12-01T00:00:00"/>
    <x v="0"/>
    <m/>
    <m/>
    <m/>
    <m/>
    <m/>
    <s v="Farhan Shaun"/>
    <n v="1681597433"/>
    <s v="farhan@ghcxb.org"/>
    <s v="GREEN HILL"/>
  </r>
  <r>
    <n v="6751"/>
    <s v="GREEN HILL"/>
    <s v="GREEN HILL"/>
    <s v="CPI"/>
    <s v="WASH"/>
    <x v="2"/>
    <x v="33"/>
    <s v="# of facilities"/>
    <m/>
    <n v="1810"/>
    <s v="completed"/>
    <s v="Chittagong"/>
    <s v="Cox's Bazar"/>
    <x v="0"/>
    <s v="Palong Khali"/>
    <s v="Camp 01W"/>
    <x v="9"/>
    <d v="2022-12-01T00:00:00"/>
    <x v="0"/>
    <m/>
    <m/>
    <m/>
    <m/>
    <m/>
    <s v="Farhan Shaun"/>
    <n v="1681597433"/>
    <s v="farhan@ghcxb.org"/>
    <s v="GREEN HILL"/>
  </r>
  <r>
    <n v="6752"/>
    <s v="GREEN HILL"/>
    <s v="GREEN HILL"/>
    <s v="CPI"/>
    <s v="WASH"/>
    <x v="3"/>
    <x v="22"/>
    <s v="# of pit"/>
    <m/>
    <n v="2"/>
    <s v="completed"/>
    <s v="Chittagong"/>
    <s v="Cox's Bazar"/>
    <x v="0"/>
    <s v="Palong Khali"/>
    <s v="Camp 01W"/>
    <x v="9"/>
    <d v="2022-12-01T00:00:00"/>
    <x v="0"/>
    <m/>
    <m/>
    <m/>
    <m/>
    <m/>
    <s v="Farhan Shaun"/>
    <n v="1681597433"/>
    <s v="farhan@ghcxb.org"/>
    <s v="GREEN HILL"/>
  </r>
  <r>
    <n v="6753"/>
    <s v="GREEN HILL"/>
    <s v="GREEN HILL"/>
    <s v="CPI"/>
    <s v="WASH"/>
    <x v="0"/>
    <x v="0"/>
    <s v="# of tube well"/>
    <m/>
    <n v="13"/>
    <s v="completed"/>
    <s v="Chittagong"/>
    <s v="Cox's Bazar"/>
    <x v="0"/>
    <s v="Palong Khali"/>
    <s v="Camp 04"/>
    <x v="9"/>
    <d v="2022-12-01T00:00:00"/>
    <x v="0"/>
    <m/>
    <m/>
    <m/>
    <m/>
    <m/>
    <s v="Farhan Shaun"/>
    <n v="1681597433"/>
    <s v="farhan@ghcxb.org"/>
    <s v="GREEN HILL"/>
  </r>
  <r>
    <n v="6754"/>
    <s v="GREEN HILL"/>
    <s v="GREEN HILL"/>
    <s v="CPI"/>
    <s v="WASH"/>
    <x v="0"/>
    <x v="30"/>
    <s v="# of household"/>
    <m/>
    <n v="7042"/>
    <s v="completed"/>
    <s v="Chittagong"/>
    <s v="Cox's Bazar"/>
    <x v="0"/>
    <s v="Palong Khali"/>
    <s v="Camp 04"/>
    <x v="9"/>
    <d v="2022-12-01T00:00:00"/>
    <x v="0"/>
    <m/>
    <m/>
    <m/>
    <m/>
    <m/>
    <s v="Farhan Shaun"/>
    <n v="1681597433"/>
    <s v="farhan@ghcxb.org"/>
    <s v="GREEN HILL"/>
  </r>
  <r>
    <n v="6755"/>
    <s v="GREEN HILL"/>
    <s v="GREEN HILL"/>
    <s v="CPI"/>
    <s v="WASH"/>
    <x v="1"/>
    <x v="1"/>
    <s v="# of door "/>
    <m/>
    <n v="5"/>
    <s v="completed"/>
    <s v="Chittagong"/>
    <s v="Cox's Bazar"/>
    <x v="0"/>
    <s v="Palong Khali"/>
    <s v="Camp 04"/>
    <x v="9"/>
    <d v="2022-12-01T00:00:00"/>
    <x v="0"/>
    <m/>
    <m/>
    <m/>
    <m/>
    <m/>
    <s v="Farhan Shaun"/>
    <n v="1681597433"/>
    <s v="farhan@ghcxb.org"/>
    <s v="GREEN HILL"/>
  </r>
  <r>
    <n v="6756"/>
    <s v="GREEN HILL"/>
    <s v="GREEN HILL"/>
    <s v="CPI"/>
    <s v="WASH"/>
    <x v="1"/>
    <x v="9"/>
    <s v="# of door"/>
    <m/>
    <n v="17"/>
    <s v="completed"/>
    <s v="Chittagong"/>
    <s v="Cox's Bazar"/>
    <x v="0"/>
    <s v="Palong Khali"/>
    <s v="Camp 04"/>
    <x v="9"/>
    <d v="2022-12-01T00:00:00"/>
    <x v="0"/>
    <m/>
    <m/>
    <m/>
    <m/>
    <m/>
    <s v="Farhan Shaun"/>
    <n v="1681597433"/>
    <s v="farhan@ghcxb.org"/>
    <s v="GREEN HILL"/>
  </r>
  <r>
    <n v="6757"/>
    <s v="GREEN HILL"/>
    <s v="GREEN HILL"/>
    <s v="CPI"/>
    <s v="WASH"/>
    <x v="1"/>
    <x v="3"/>
    <s v="# of door"/>
    <m/>
    <n v="5"/>
    <s v="completed"/>
    <s v="Chittagong"/>
    <s v="Cox's Bazar"/>
    <x v="0"/>
    <s v="Palong Khali"/>
    <s v="Camp 04"/>
    <x v="9"/>
    <d v="2022-12-01T00:00:00"/>
    <x v="0"/>
    <m/>
    <m/>
    <m/>
    <m/>
    <m/>
    <s v="Farhan Shaun"/>
    <n v="1681597433"/>
    <s v="farhan@ghcxb.org"/>
    <s v="GREEN HILL"/>
  </r>
  <r>
    <n v="6758"/>
    <s v="GREEN HILL"/>
    <s v="GREEN HILL"/>
    <s v="CPI"/>
    <s v="WASH"/>
    <x v="2"/>
    <x v="10"/>
    <s v="# of HP sessions at community level"/>
    <m/>
    <n v="65"/>
    <s v="completed"/>
    <s v="Chittagong"/>
    <s v="Cox's Bazar"/>
    <x v="0"/>
    <s v="Palong Khali"/>
    <s v="Camp 04"/>
    <x v="9"/>
    <d v="2022-12-01T00:00:00"/>
    <x v="0"/>
    <m/>
    <m/>
    <m/>
    <m/>
    <m/>
    <s v="Farhan Shaun"/>
    <n v="1681597433"/>
    <s v="farhan@ghcxb.org"/>
    <s v="GREEN HILL"/>
  </r>
  <r>
    <n v="6759"/>
    <s v="GREEN HILL"/>
    <s v="GREEN HILL"/>
    <s v="CPI"/>
    <s v="WASH"/>
    <x v="2"/>
    <x v="4"/>
    <s v="# of HP sessions at HH level"/>
    <m/>
    <n v="167"/>
    <s v="completed"/>
    <s v="Chittagong"/>
    <s v="Cox's Bazar"/>
    <x v="0"/>
    <s v="Palong Khali"/>
    <s v="Camp 04"/>
    <x v="9"/>
    <d v="2022-12-01T00:00:00"/>
    <x v="0"/>
    <m/>
    <m/>
    <m/>
    <m/>
    <m/>
    <s v="Farhan Shaun"/>
    <n v="1681597433"/>
    <s v="farhan@ghcxb.org"/>
    <s v="GREEN HILL"/>
  </r>
  <r>
    <n v="6760"/>
    <s v="GREEN HILL"/>
    <s v="GREEN HILL"/>
    <s v="CPI"/>
    <s v="WASH"/>
    <x v="2"/>
    <x v="33"/>
    <s v="# of facilities"/>
    <m/>
    <n v="1130"/>
    <s v="completed"/>
    <s v="Chittagong"/>
    <s v="Cox's Bazar"/>
    <x v="0"/>
    <s v="Palong Khali"/>
    <s v="Camp 04"/>
    <x v="9"/>
    <d v="2022-12-01T00:00:00"/>
    <x v="0"/>
    <m/>
    <m/>
    <m/>
    <m/>
    <m/>
    <s v="Farhan Shaun"/>
    <n v="1681597433"/>
    <s v="farhan@ghcxb.org"/>
    <s v="GREEN HILL"/>
  </r>
  <r>
    <n v="6761"/>
    <s v="ACF"/>
    <s v="ACF"/>
    <s v="ACF"/>
    <s v="WASH"/>
    <x v="0"/>
    <x v="0"/>
    <s v="# of tube well"/>
    <m/>
    <n v="37"/>
    <s v="completed"/>
    <s v="Chittagong"/>
    <s v="Cox's Bazar"/>
    <x v="0"/>
    <s v="Palong Khali"/>
    <s v="Camp 01E"/>
    <x v="9"/>
    <d v="2023-09-01T00:00:00"/>
    <x v="0"/>
    <m/>
    <m/>
    <m/>
    <m/>
    <m/>
    <s v="Moammad Shajan Siraj"/>
    <n v="8801813213381"/>
    <s v="washhppm-cox@bd-actionagainsthunger.org"/>
    <s v="ACF"/>
  </r>
  <r>
    <n v="6762"/>
    <s v="ACF"/>
    <s v="ACF"/>
    <s v="ACF"/>
    <s v="WASH"/>
    <x v="0"/>
    <x v="7"/>
    <s v="N/A"/>
    <m/>
    <n v="6"/>
    <s v="completed"/>
    <s v="Chittagong"/>
    <s v="Cox's Bazar"/>
    <x v="0"/>
    <s v="Palong Khali"/>
    <s v="Camp 01E"/>
    <x v="9"/>
    <d v="2023-09-01T00:00:00"/>
    <x v="0"/>
    <m/>
    <m/>
    <m/>
    <m/>
    <m/>
    <s v="Moammad Shajan Siraj"/>
    <n v="8801813213381"/>
    <s v="washhppm-cox@bd-actionagainsthunger.org"/>
    <s v="ACF"/>
  </r>
  <r>
    <n v="6763"/>
    <s v="ACF"/>
    <s v="ACF"/>
    <s v="ACF"/>
    <s v="WASH"/>
    <x v="1"/>
    <x v="1"/>
    <s v="# of door "/>
    <m/>
    <n v="9"/>
    <s v="completed"/>
    <s v="Chittagong"/>
    <s v="Cox's Bazar"/>
    <x v="0"/>
    <s v="Palong Khali"/>
    <s v="Camp 01E"/>
    <x v="9"/>
    <d v="2023-09-01T00:00:00"/>
    <x v="0"/>
    <m/>
    <m/>
    <m/>
    <m/>
    <m/>
    <s v="Moammad Shajan Siraj"/>
    <n v="8801813213381"/>
    <s v="washhppm-cox@bd-actionagainsthunger.org"/>
    <s v="ACF"/>
  </r>
  <r>
    <n v="6764"/>
    <s v="ACF"/>
    <s v="ACF"/>
    <s v="ACF"/>
    <s v="WASH"/>
    <x v="1"/>
    <x v="9"/>
    <s v="# of door"/>
    <m/>
    <n v="49"/>
    <s v="completed"/>
    <s v="Chittagong"/>
    <s v="Cox's Bazar"/>
    <x v="0"/>
    <s v="Palong Khali"/>
    <s v="Camp 01E"/>
    <x v="9"/>
    <d v="2023-09-01T00:00:00"/>
    <x v="0"/>
    <m/>
    <m/>
    <m/>
    <m/>
    <m/>
    <s v="Moammad Shajan Siraj"/>
    <n v="8801813213381"/>
    <s v="washhppm-cox@bd-actionagainsthunger.org"/>
    <s v="ACF"/>
  </r>
  <r>
    <n v="6765"/>
    <s v="ACF"/>
    <s v="ACF"/>
    <s v="ACF"/>
    <s v="WASH"/>
    <x v="1"/>
    <x v="3"/>
    <s v="# of door"/>
    <m/>
    <n v="117"/>
    <s v="completed"/>
    <s v="Chittagong"/>
    <s v="Cox's Bazar"/>
    <x v="0"/>
    <s v="Palong Khali"/>
    <s v="Camp 01E"/>
    <x v="9"/>
    <d v="2023-09-01T00:00:00"/>
    <x v="0"/>
    <m/>
    <m/>
    <m/>
    <m/>
    <m/>
    <s v="Moammad Shajan Siraj"/>
    <n v="8801813213381"/>
    <s v="washhppm-cox@bd-actionagainsthunger.org"/>
    <s v="ACF"/>
  </r>
  <r>
    <n v="6766"/>
    <s v="ACF"/>
    <s v="ACF"/>
    <s v="ACF"/>
    <s v="WASH"/>
    <x v="1"/>
    <x v="7"/>
    <s v="N/A"/>
    <m/>
    <n v="11"/>
    <s v="completed"/>
    <s v="Chittagong"/>
    <s v="Cox's Bazar"/>
    <x v="0"/>
    <s v="Palong Khali"/>
    <s v="Camp 01E"/>
    <x v="9"/>
    <d v="2023-09-01T00:00:00"/>
    <x v="0"/>
    <m/>
    <m/>
    <m/>
    <m/>
    <m/>
    <s v="Moammad Shajan Siraj"/>
    <n v="8801813213381"/>
    <s v="washhppm-cox@bd-actionagainsthunger.org"/>
    <s v="ACF"/>
  </r>
  <r>
    <n v="6767"/>
    <s v="ACF"/>
    <s v="ACF"/>
    <s v="ACF"/>
    <s v="WASH"/>
    <x v="2"/>
    <x v="10"/>
    <s v="# of HP sessions at community level"/>
    <m/>
    <n v="792"/>
    <s v="completed"/>
    <s v="Chittagong"/>
    <s v="Cox's Bazar"/>
    <x v="0"/>
    <s v="Palong Khali"/>
    <s v="Camp 01E"/>
    <x v="9"/>
    <d v="2023-09-01T00:00:00"/>
    <x v="0"/>
    <m/>
    <m/>
    <m/>
    <m/>
    <m/>
    <s v="Moammad Shajan Siraj"/>
    <n v="8801813213381"/>
    <s v="washhppm-cox@bd-actionagainsthunger.org"/>
    <s v="ACF"/>
  </r>
  <r>
    <n v="6768"/>
    <s v="ACF"/>
    <s v="ACF"/>
    <s v="ACF"/>
    <s v="WASH"/>
    <x v="2"/>
    <x v="4"/>
    <s v="# of HP sessions at HH level"/>
    <m/>
    <n v="1860"/>
    <s v="completed"/>
    <s v="Chittagong"/>
    <s v="Cox's Bazar"/>
    <x v="0"/>
    <s v="Palong Khali"/>
    <s v="Camp 01E"/>
    <x v="9"/>
    <d v="2023-09-01T00:00:00"/>
    <x v="0"/>
    <m/>
    <m/>
    <m/>
    <m/>
    <m/>
    <s v="Moammad Shajan Siraj"/>
    <n v="8801813213381"/>
    <s v="washhppm-cox@bd-actionagainsthunger.org"/>
    <s v="ACF"/>
  </r>
  <r>
    <n v="6769"/>
    <s v="ACF"/>
    <s v="ACF"/>
    <s v="ACF"/>
    <s v="WASH"/>
    <x v="2"/>
    <x v="33"/>
    <s v="# of facilities"/>
    <m/>
    <n v="117"/>
    <s v="completed"/>
    <s v="Chittagong"/>
    <s v="Cox's Bazar"/>
    <x v="0"/>
    <s v="Palong Khali"/>
    <s v="Camp 01E"/>
    <x v="9"/>
    <d v="2023-09-01T00:00:00"/>
    <x v="0"/>
    <m/>
    <m/>
    <m/>
    <m/>
    <m/>
    <s v="Moammad Shajan Siraj"/>
    <n v="8801813213381"/>
    <s v="washhppm-cox@bd-actionagainsthunger.org"/>
    <s v="ACF"/>
  </r>
  <r>
    <n v="6770"/>
    <s v="ACF"/>
    <s v="ACF"/>
    <s v="ACF"/>
    <s v="WASH"/>
    <x v="2"/>
    <x v="7"/>
    <s v="N/A"/>
    <m/>
    <n v="1632"/>
    <s v="completed"/>
    <s v="Chittagong"/>
    <s v="Cox's Bazar"/>
    <x v="0"/>
    <s v="Palong Khali"/>
    <s v="Camp 01E"/>
    <x v="9"/>
    <d v="2023-09-01T00:00:00"/>
    <x v="0"/>
    <m/>
    <m/>
    <m/>
    <m/>
    <m/>
    <s v="Moammad Shajan Siraj"/>
    <n v="8801813213381"/>
    <s v="washhppm-cox@bd-actionagainsthunger.org"/>
    <s v="ACF"/>
  </r>
  <r>
    <n v="6771"/>
    <s v="ACF"/>
    <s v="ACF"/>
    <s v="ACF"/>
    <s v="WASH"/>
    <x v="3"/>
    <x v="5"/>
    <s v="# of campaign per camp "/>
    <m/>
    <n v="1"/>
    <s v="completed"/>
    <s v="Chittagong"/>
    <s v="Cox's Bazar"/>
    <x v="0"/>
    <s v="Palong Khali"/>
    <s v="Camp 01E"/>
    <x v="9"/>
    <d v="2023-09-01T00:00:00"/>
    <x v="0"/>
    <m/>
    <m/>
    <m/>
    <m/>
    <m/>
    <s v="Moammad Shajan Siraj"/>
    <n v="8801813213381"/>
    <s v="washhppm-cox@bd-actionagainsthunger.org"/>
    <s v="ACF"/>
  </r>
  <r>
    <n v="6772"/>
    <s v="ACF"/>
    <s v="ACF"/>
    <s v="ACF"/>
    <s v="WASH"/>
    <x v="3"/>
    <x v="6"/>
    <s v="# of plant"/>
    <m/>
    <n v="1"/>
    <s v="completed"/>
    <s v="Chittagong"/>
    <s v="Cox's Bazar"/>
    <x v="0"/>
    <s v="Palong Khali"/>
    <s v="Camp 01E"/>
    <x v="9"/>
    <d v="2023-09-01T00:00:00"/>
    <x v="0"/>
    <m/>
    <m/>
    <m/>
    <m/>
    <m/>
    <s v="Moammad Shajan Siraj"/>
    <n v="8801813213381"/>
    <s v="washhppm-cox@bd-actionagainsthunger.org"/>
    <s v="ACF"/>
  </r>
  <r>
    <n v="6773"/>
    <s v="ACF"/>
    <s v="ACF"/>
    <s v="ACF"/>
    <s v="WASH"/>
    <x v="3"/>
    <x v="7"/>
    <s v="N/A"/>
    <m/>
    <n v="10200"/>
    <s v="completed"/>
    <s v="Chittagong"/>
    <s v="Cox's Bazar"/>
    <x v="0"/>
    <s v="Palong Khali"/>
    <s v="Camp 01E"/>
    <x v="9"/>
    <d v="2023-09-01T00:00:00"/>
    <x v="0"/>
    <m/>
    <m/>
    <m/>
    <m/>
    <m/>
    <s v="Moammad Shajan Siraj"/>
    <n v="8801813213381"/>
    <s v="washhppm-cox@bd-actionagainsthunger.org"/>
    <s v="ACF"/>
  </r>
  <r>
    <n v="6774"/>
    <s v="GREEN HILL"/>
    <s v="GREEN HILL"/>
    <s v="CPI"/>
    <s v="WASH"/>
    <x v="0"/>
    <x v="0"/>
    <s v="# of tube well"/>
    <m/>
    <n v="22"/>
    <s v="completed"/>
    <s v="Chittagong"/>
    <s v="Cox's Bazar"/>
    <x v="0"/>
    <s v="Palong Khali"/>
    <s v="Camp 17"/>
    <x v="9"/>
    <d v="2022-12-01T00:00:00"/>
    <x v="0"/>
    <m/>
    <m/>
    <m/>
    <m/>
    <m/>
    <s v="Farhan Shaun"/>
    <n v="1681597433"/>
    <s v="farhan@ghcxb.org"/>
    <s v="GREEN HILL"/>
  </r>
  <r>
    <n v="6775"/>
    <s v="GREEN HILL"/>
    <s v="GREEN HILL"/>
    <s v="CPI"/>
    <s v="WASH"/>
    <x v="0"/>
    <x v="30"/>
    <s v="# of household"/>
    <m/>
    <n v="1732"/>
    <s v="completed"/>
    <s v="Chittagong"/>
    <s v="Cox's Bazar"/>
    <x v="0"/>
    <s v="Palong Khali"/>
    <s v="Camp 17"/>
    <x v="9"/>
    <d v="2022-12-01T00:00:00"/>
    <x v="0"/>
    <m/>
    <m/>
    <m/>
    <m/>
    <m/>
    <s v="Farhan Shaun"/>
    <n v="1681597433"/>
    <s v="farhan@ghcxb.org"/>
    <s v="GREEN HILL"/>
  </r>
  <r>
    <n v="6776"/>
    <s v="GREEN HILL"/>
    <s v="GREEN HILL"/>
    <s v="CPI"/>
    <s v="WASH"/>
    <x v="1"/>
    <x v="1"/>
    <s v="# of door "/>
    <m/>
    <n v="17"/>
    <s v="completed"/>
    <s v="Chittagong"/>
    <s v="Cox's Bazar"/>
    <x v="0"/>
    <s v="Palong Khali"/>
    <s v="Camp 17"/>
    <x v="9"/>
    <d v="2022-12-01T00:00:00"/>
    <x v="0"/>
    <m/>
    <m/>
    <m/>
    <m/>
    <m/>
    <s v="Farhan Shaun"/>
    <n v="1681597433"/>
    <s v="farhan@ghcxb.org"/>
    <s v="GREEN HILL"/>
  </r>
  <r>
    <n v="6777"/>
    <s v="GREEN HILL"/>
    <s v="GREEN HILL"/>
    <s v="CPI"/>
    <s v="WASH"/>
    <x v="1"/>
    <x v="17"/>
    <s v="# of door"/>
    <m/>
    <n v="3"/>
    <s v="completed"/>
    <s v="Chittagong"/>
    <s v="Cox's Bazar"/>
    <x v="0"/>
    <s v="Palong Khali"/>
    <s v="Camp 17"/>
    <x v="9"/>
    <d v="2022-12-01T00:00:00"/>
    <x v="0"/>
    <m/>
    <m/>
    <m/>
    <m/>
    <m/>
    <s v="Farhan Shaun"/>
    <n v="1681597433"/>
    <s v="farhan@ghcxb.org"/>
    <s v="GREEN HILL"/>
  </r>
  <r>
    <n v="6778"/>
    <s v="GREEN HILL"/>
    <s v="GREEN HILL"/>
    <s v="CPI"/>
    <s v="WASH"/>
    <x v="1"/>
    <x v="9"/>
    <s v="# of door"/>
    <m/>
    <n v="12"/>
    <s v="completed"/>
    <s v="Chittagong"/>
    <s v="Cox's Bazar"/>
    <x v="0"/>
    <s v="Palong Khali"/>
    <s v="Camp 17"/>
    <x v="9"/>
    <d v="2022-12-01T00:00:00"/>
    <x v="0"/>
    <m/>
    <m/>
    <m/>
    <m/>
    <m/>
    <s v="Farhan Shaun"/>
    <n v="1681597433"/>
    <s v="farhan@ghcxb.org"/>
    <s v="GREEN HILL"/>
  </r>
  <r>
    <n v="6779"/>
    <s v="GREEN HILL"/>
    <s v="GREEN HILL"/>
    <s v="CPI"/>
    <s v="WASH"/>
    <x v="1"/>
    <x v="3"/>
    <s v="# of door"/>
    <m/>
    <n v="30"/>
    <s v="completed"/>
    <s v="Chittagong"/>
    <s v="Cox's Bazar"/>
    <x v="0"/>
    <s v="Palong Khali"/>
    <s v="Camp 17"/>
    <x v="9"/>
    <d v="2022-12-01T00:00:00"/>
    <x v="0"/>
    <m/>
    <m/>
    <m/>
    <m/>
    <m/>
    <s v="Farhan Shaun"/>
    <n v="1681597433"/>
    <s v="farhan@ghcxb.org"/>
    <s v="GREEN HILL"/>
  </r>
  <r>
    <n v="6780"/>
    <s v="GREEN HILL"/>
    <s v="GREEN HILL"/>
    <s v="CPI"/>
    <s v="WASH"/>
    <x v="2"/>
    <x v="10"/>
    <s v="# of HP sessions at community level"/>
    <m/>
    <n v="40"/>
    <s v="completed"/>
    <s v="Chittagong"/>
    <s v="Cox's Bazar"/>
    <x v="0"/>
    <s v="Palong Khali"/>
    <s v="Camp 17"/>
    <x v="9"/>
    <d v="2022-12-01T00:00:00"/>
    <x v="0"/>
    <m/>
    <m/>
    <m/>
    <m/>
    <m/>
    <s v="Farhan Shaun"/>
    <n v="1681597433"/>
    <s v="farhan@ghcxb.org"/>
    <s v="GREEN HILL"/>
  </r>
  <r>
    <n v="6781"/>
    <s v="GREEN HILL"/>
    <s v="GREEN HILL"/>
    <s v="CPI"/>
    <s v="WASH"/>
    <x v="2"/>
    <x v="4"/>
    <s v="# of HP sessions at HH level"/>
    <m/>
    <n v="81"/>
    <s v="completed"/>
    <s v="Chittagong"/>
    <s v="Cox's Bazar"/>
    <x v="0"/>
    <s v="Palong Khali"/>
    <s v="Camp 17"/>
    <x v="9"/>
    <d v="2022-12-01T00:00:00"/>
    <x v="0"/>
    <m/>
    <m/>
    <m/>
    <m/>
    <m/>
    <s v="Farhan Shaun"/>
    <n v="1681597433"/>
    <s v="farhan@ghcxb.org"/>
    <s v="GREEN HILL"/>
  </r>
  <r>
    <n v="6782"/>
    <s v="GREEN HILL"/>
    <s v="GREEN HILL"/>
    <s v="CPI"/>
    <s v="WASH"/>
    <x v="2"/>
    <x v="33"/>
    <s v="# of facilities"/>
    <m/>
    <n v="2457"/>
    <s v="completed"/>
    <s v="Chittagong"/>
    <s v="Cox's Bazar"/>
    <x v="0"/>
    <s v="Palong Khali"/>
    <s v="Camp 17"/>
    <x v="9"/>
    <d v="2022-12-01T00:00:00"/>
    <x v="0"/>
    <m/>
    <m/>
    <m/>
    <m/>
    <m/>
    <s v="Farhan Shaun"/>
    <n v="1681597433"/>
    <s v="farhan@ghcxb.org"/>
    <s v="GREEN HILL"/>
  </r>
  <r>
    <n v="6783"/>
    <s v="GREEN HILL"/>
    <s v="GREEN HILL"/>
    <s v="CPI"/>
    <s v="WASH"/>
    <x v="0"/>
    <x v="12"/>
    <s v="# of water network"/>
    <m/>
    <n v="1"/>
    <s v="completed"/>
    <s v="Chittagong"/>
    <s v="Cox's Bazar"/>
    <x v="3"/>
    <s v="Jhilwanja"/>
    <s v="HC,Jhilwanja"/>
    <x v="9"/>
    <d v="2022-12-01T00:00:00"/>
    <x v="2"/>
    <m/>
    <m/>
    <m/>
    <m/>
    <m/>
    <s v="Farhan Shaun"/>
    <n v="1681597433"/>
    <s v="farhan@ghcxb.org"/>
    <s v="GREEN HILL"/>
  </r>
  <r>
    <n v="6784"/>
    <s v="GREEN HILL"/>
    <s v="GREEN HILL"/>
    <s v="CPI"/>
    <s v="WASH"/>
    <x v="1"/>
    <x v="15"/>
    <s v="# of door "/>
    <m/>
    <n v="8"/>
    <s v="completed"/>
    <s v="Chittagong"/>
    <s v="Cox's Bazar"/>
    <x v="3"/>
    <s v="Jhilwanja"/>
    <s v="HC,Jhilwanja"/>
    <x v="9"/>
    <d v="2022-12-01T00:00:00"/>
    <x v="2"/>
    <m/>
    <m/>
    <m/>
    <m/>
    <m/>
    <s v="Farhan Shaun"/>
    <n v="1681597433"/>
    <s v="farhan@ghcxb.org"/>
    <s v="GREEN HILL"/>
  </r>
  <r>
    <n v="6785"/>
    <s v="GREEN HILL"/>
    <s v="GREEN HILL"/>
    <s v="CPI"/>
    <s v="WASH"/>
    <x v="1"/>
    <x v="17"/>
    <s v="# of door"/>
    <m/>
    <n v="8"/>
    <s v="completed"/>
    <s v="Chittagong"/>
    <s v="Cox's Bazar"/>
    <x v="3"/>
    <s v="Jhilwanja"/>
    <s v="HC,Jhilwanja"/>
    <x v="9"/>
    <d v="2022-12-01T00:00:00"/>
    <x v="2"/>
    <m/>
    <m/>
    <m/>
    <m/>
    <m/>
    <s v="Farhan Shaun"/>
    <n v="1681597433"/>
    <s v="farhan@ghcxb.org"/>
    <s v="GREEN HILL"/>
  </r>
  <r>
    <n v="6786"/>
    <s v="GREEN HILL"/>
    <s v="GREEN HILL"/>
    <s v="CPI"/>
    <s v="WASH"/>
    <x v="2"/>
    <x v="10"/>
    <s v="# of HP sessions at community level"/>
    <m/>
    <n v="36"/>
    <s v="completed"/>
    <s v="Chittagong"/>
    <s v="Cox's Bazar"/>
    <x v="3"/>
    <s v="Jhilwanja"/>
    <s v="HC,Jhilwanja"/>
    <x v="9"/>
    <d v="2022-12-01T00:00:00"/>
    <x v="2"/>
    <m/>
    <m/>
    <m/>
    <m/>
    <m/>
    <s v="Farhan Shaun"/>
    <n v="1681597433"/>
    <s v="farhan@ghcxb.org"/>
    <s v="GREEN HILL"/>
  </r>
  <r>
    <n v="6787"/>
    <s v="UNHCR"/>
    <s v="BRAC"/>
    <s v="UNHCR"/>
    <s v="WASH"/>
    <x v="0"/>
    <x v="0"/>
    <s v="# of tube well"/>
    <m/>
    <n v="143"/>
    <s v="completed"/>
    <s v="Chittagong"/>
    <s v="Cox's Bazar"/>
    <x v="0"/>
    <s v="Palong Khali"/>
    <s v="Camp 03"/>
    <x v="9"/>
    <d v="2022-12-01T00:00:00"/>
    <x v="0"/>
    <m/>
    <m/>
    <m/>
    <m/>
    <m/>
    <s v="Md. Saifullahil-Azom"/>
    <n v="1847456121"/>
    <s v="saifullahil.azom@brac.net"/>
    <s v="UNHCR-BRAC"/>
  </r>
  <r>
    <n v="6788"/>
    <s v="UNHCR"/>
    <s v="BRAC"/>
    <s v="UNHCR"/>
    <s v="WASH"/>
    <x v="0"/>
    <x v="12"/>
    <s v="# of water network"/>
    <m/>
    <n v="2"/>
    <s v="completed"/>
    <s v="Chittagong"/>
    <s v="Cox's Bazar"/>
    <x v="0"/>
    <s v="Palong Khali"/>
    <s v="Camp 03"/>
    <x v="9"/>
    <d v="2022-12-01T00:00:00"/>
    <x v="0"/>
    <m/>
    <m/>
    <m/>
    <m/>
    <m/>
    <s v="Md. Saifullahil-Azom"/>
    <n v="1847456121"/>
    <s v="saifullahil.azom@brac.net"/>
    <s v="UNHCR-BRAC"/>
  </r>
  <r>
    <n v="6789"/>
    <s v="UNHCR"/>
    <s v="BRAC"/>
    <s v="UNHCR"/>
    <s v="WASH"/>
    <x v="1"/>
    <x v="15"/>
    <s v="# of door "/>
    <m/>
    <n v="2"/>
    <s v="completed"/>
    <s v="Chittagong"/>
    <s v="Cox's Bazar"/>
    <x v="0"/>
    <s v="Palong Khali"/>
    <s v="Camp 03"/>
    <x v="9"/>
    <d v="2022-12-01T00:00:00"/>
    <x v="0"/>
    <m/>
    <m/>
    <m/>
    <m/>
    <m/>
    <s v="Md. Saifullahil-Azom"/>
    <n v="1847456121"/>
    <s v="saifullahil.azom@brac.net"/>
    <s v="UNHCR-BRAC"/>
  </r>
  <r>
    <n v="6790"/>
    <s v="UNHCR"/>
    <s v="BRAC"/>
    <s v="UNHCR"/>
    <s v="WASH"/>
    <x v="1"/>
    <x v="1"/>
    <s v="# of door "/>
    <m/>
    <n v="37"/>
    <s v="completed"/>
    <s v="Chittagong"/>
    <s v="Cox's Bazar"/>
    <x v="0"/>
    <s v="Palong Khali"/>
    <s v="Camp 03"/>
    <x v="9"/>
    <d v="2022-12-01T00:00:00"/>
    <x v="0"/>
    <m/>
    <m/>
    <m/>
    <m/>
    <m/>
    <s v="Md. Saifullahil-Azom"/>
    <n v="1847456121"/>
    <s v="saifullahil.azom@brac.net"/>
    <s v="UNHCR-BRAC"/>
  </r>
  <r>
    <n v="6791"/>
    <s v="UNHCR"/>
    <s v="BRAC"/>
    <s v="UNHCR"/>
    <s v="WASH"/>
    <x v="1"/>
    <x v="32"/>
    <s v="# of door"/>
    <m/>
    <n v="8"/>
    <s v="completed"/>
    <s v="Chittagong"/>
    <s v="Cox's Bazar"/>
    <x v="0"/>
    <s v="Palong Khali"/>
    <s v="Camp 03"/>
    <x v="9"/>
    <d v="2022-12-01T00:00:00"/>
    <x v="0"/>
    <m/>
    <m/>
    <m/>
    <m/>
    <m/>
    <s v="Md. Saifullahil-Azom"/>
    <n v="1847456121"/>
    <s v="saifullahil.azom@brac.net"/>
    <s v="UNHCR-BRAC"/>
  </r>
  <r>
    <n v="6792"/>
    <s v="UNHCR"/>
    <s v="BRAC"/>
    <s v="UNHCR"/>
    <s v="WASH"/>
    <x v="1"/>
    <x v="9"/>
    <s v="# of door"/>
    <m/>
    <n v="157"/>
    <s v="completed"/>
    <s v="Chittagong"/>
    <s v="Cox's Bazar"/>
    <x v="0"/>
    <s v="Palong Khali"/>
    <s v="Camp 03"/>
    <x v="9"/>
    <d v="2022-12-01T00:00:00"/>
    <x v="0"/>
    <m/>
    <m/>
    <m/>
    <m/>
    <m/>
    <s v="Md. Saifullahil-Azom"/>
    <n v="1847456121"/>
    <s v="saifullahil.azom@brac.net"/>
    <s v="UNHCR-BRAC"/>
  </r>
  <r>
    <n v="6793"/>
    <s v="UNHCR"/>
    <s v="BRAC"/>
    <s v="UNHCR"/>
    <s v="WASH"/>
    <x v="1"/>
    <x v="3"/>
    <s v="# of door"/>
    <m/>
    <n v="503"/>
    <s v="completed"/>
    <s v="Chittagong"/>
    <s v="Cox's Bazar"/>
    <x v="0"/>
    <s v="Palong Khali"/>
    <s v="Camp 03"/>
    <x v="9"/>
    <d v="2022-12-01T00:00:00"/>
    <x v="0"/>
    <m/>
    <m/>
    <m/>
    <m/>
    <m/>
    <s v="Md. Saifullahil-Azom"/>
    <n v="1847456121"/>
    <s v="saifullahil.azom@brac.net"/>
    <s v="UNHCR-BRAC"/>
  </r>
  <r>
    <n v="6794"/>
    <s v="UNHCR"/>
    <s v="BRAC"/>
    <s v="UNHCR"/>
    <s v="WASH"/>
    <x v="2"/>
    <x v="10"/>
    <s v="# of HP sessions at community level"/>
    <m/>
    <n v="2310"/>
    <s v="completed"/>
    <s v="Chittagong"/>
    <s v="Cox's Bazar"/>
    <x v="0"/>
    <s v="Palong Khali"/>
    <s v="Camp 03"/>
    <x v="9"/>
    <d v="2022-12-01T00:00:00"/>
    <x v="0"/>
    <m/>
    <m/>
    <m/>
    <m/>
    <m/>
    <s v="Md. Saifullahil-Azom"/>
    <n v="1847456121"/>
    <s v="saifullahil.azom@brac.net"/>
    <s v="UNHCR-BRAC"/>
  </r>
  <r>
    <n v="6795"/>
    <s v="UNHCR"/>
    <s v="BRAC"/>
    <s v="UNHCR"/>
    <s v="WASH"/>
    <x v="2"/>
    <x v="4"/>
    <s v="# of HP sessions at HH level"/>
    <m/>
    <n v="6390"/>
    <s v="completed"/>
    <s v="Chittagong"/>
    <s v="Cox's Bazar"/>
    <x v="0"/>
    <s v="Palong Khali"/>
    <s v="Camp 03"/>
    <x v="9"/>
    <d v="2022-12-01T00:00:00"/>
    <x v="0"/>
    <m/>
    <m/>
    <m/>
    <m/>
    <m/>
    <s v="Md. Saifullahil-Azom"/>
    <n v="1847456121"/>
    <s v="saifullahil.azom@brac.net"/>
    <s v="UNHCR-BRAC"/>
  </r>
  <r>
    <n v="6796"/>
    <s v="UNHCR"/>
    <s v="BRAC"/>
    <s v="UNHCR"/>
    <s v="WASH"/>
    <x v="2"/>
    <x v="19"/>
    <s v="# of estimated persons reached by mass-media campaign"/>
    <m/>
    <n v="1"/>
    <s v="completed"/>
    <s v="Chittagong"/>
    <s v="Cox's Bazar"/>
    <x v="0"/>
    <s v="Palong Khali"/>
    <s v="Camp 03"/>
    <x v="9"/>
    <d v="2022-12-01T00:00:00"/>
    <x v="0"/>
    <m/>
    <m/>
    <m/>
    <m/>
    <m/>
    <s v="Md. Saifullahil-Azom"/>
    <n v="1847456121"/>
    <s v="saifullahil.azom@brac.net"/>
    <s v="UNHCR-BRAC"/>
  </r>
  <r>
    <n v="6797"/>
    <s v="UNHCR"/>
    <s v="BRAC"/>
    <s v="UNHCR"/>
    <s v="WASH"/>
    <x v="3"/>
    <x v="6"/>
    <s v="# of plant"/>
    <m/>
    <n v="1"/>
    <s v="completed"/>
    <s v="Chittagong"/>
    <s v="Cox's Bazar"/>
    <x v="0"/>
    <s v="Palong Khali"/>
    <s v="Camp 03"/>
    <x v="9"/>
    <d v="2022-12-01T00:00:00"/>
    <x v="0"/>
    <m/>
    <m/>
    <m/>
    <m/>
    <m/>
    <s v="Md. Saifullahil-Azom"/>
    <n v="1847456121"/>
    <s v="saifullahil.azom@brac.net"/>
    <s v="UNHCR-BRAC"/>
  </r>
  <r>
    <n v="6798"/>
    <s v="UNHCR"/>
    <s v="BRAC"/>
    <s v="UNHCR"/>
    <s v="WASH"/>
    <x v="0"/>
    <x v="0"/>
    <s v="# of tube well"/>
    <m/>
    <n v="14"/>
    <s v="completed"/>
    <s v="Chittagong"/>
    <s v="Cox's Bazar"/>
    <x v="0"/>
    <s v="Palong Khali"/>
    <s v="Camp 04 Extension"/>
    <x v="9"/>
    <d v="2022-12-01T00:00:00"/>
    <x v="0"/>
    <m/>
    <m/>
    <m/>
    <m/>
    <m/>
    <s v="Md. Saifullahil-Azom"/>
    <n v="1847456121"/>
    <s v="saifullahil.azom@brac.net"/>
    <s v="UNHCR-BRAC"/>
  </r>
  <r>
    <n v="6799"/>
    <s v="UNHCR"/>
    <s v="BRAC"/>
    <s v="UNHCR"/>
    <s v="WASH"/>
    <x v="0"/>
    <x v="12"/>
    <s v="# of water network"/>
    <m/>
    <n v="2"/>
    <s v="completed"/>
    <s v="Chittagong"/>
    <s v="Cox's Bazar"/>
    <x v="0"/>
    <s v="Palong Khali"/>
    <s v="Camp 04 Extension"/>
    <x v="9"/>
    <d v="2022-12-01T00:00:00"/>
    <x v="0"/>
    <m/>
    <m/>
    <m/>
    <m/>
    <m/>
    <s v="Md. Saifullahil-Azom"/>
    <n v="1847456121"/>
    <s v="saifullahil.azom@brac.net"/>
    <s v="UNHCR-BRAC"/>
  </r>
  <r>
    <n v="6800"/>
    <s v="UNHCR"/>
    <s v="BRAC"/>
    <s v="UNHCR"/>
    <s v="WASH"/>
    <x v="0"/>
    <x v="7"/>
    <s v="N/A"/>
    <m/>
    <n v="2"/>
    <s v="completed"/>
    <s v="Chittagong"/>
    <s v="Cox's Bazar"/>
    <x v="0"/>
    <s v="Palong Khali"/>
    <s v="Camp 04 Extension"/>
    <x v="9"/>
    <d v="2022-12-01T00:00:00"/>
    <x v="0"/>
    <m/>
    <m/>
    <m/>
    <m/>
    <m/>
    <s v="Md. Saifullahil-Azom"/>
    <n v="1847456121"/>
    <s v="saifullahil.azom@brac.net"/>
    <s v="UNHCR-BRAC"/>
  </r>
  <r>
    <n v="6801"/>
    <s v="UNHCR"/>
    <s v="BRAC"/>
    <s v="UNHCR"/>
    <s v="WASH"/>
    <x v="1"/>
    <x v="1"/>
    <s v="# of door "/>
    <m/>
    <n v="10"/>
    <s v="completed"/>
    <s v="Chittagong"/>
    <s v="Cox's Bazar"/>
    <x v="0"/>
    <s v="Palong Khali"/>
    <s v="Camp 04 Extension"/>
    <x v="9"/>
    <d v="2022-12-01T00:00:00"/>
    <x v="0"/>
    <m/>
    <m/>
    <m/>
    <m/>
    <m/>
    <s v="Md. Saifullahil-Azom"/>
    <n v="1847456121"/>
    <s v="saifullahil.azom@brac.net"/>
    <s v="UNHCR-BRAC"/>
  </r>
  <r>
    <n v="6802"/>
    <s v="UNHCR"/>
    <s v="BRAC"/>
    <s v="UNHCR"/>
    <s v="WASH"/>
    <x v="1"/>
    <x v="32"/>
    <s v="# of door"/>
    <m/>
    <n v="8"/>
    <s v="completed"/>
    <s v="Chittagong"/>
    <s v="Cox's Bazar"/>
    <x v="0"/>
    <s v="Palong Khali"/>
    <s v="Camp 04 Extension"/>
    <x v="9"/>
    <d v="2022-12-01T00:00:00"/>
    <x v="0"/>
    <m/>
    <m/>
    <m/>
    <m/>
    <m/>
    <s v="Md. Saifullahil-Azom"/>
    <n v="1847456121"/>
    <s v="saifullahil.azom@brac.net"/>
    <s v="UNHCR-BRAC"/>
  </r>
  <r>
    <n v="6803"/>
    <s v="UNHCR"/>
    <s v="BRAC"/>
    <s v="UNHCR"/>
    <s v="WASH"/>
    <x v="1"/>
    <x v="9"/>
    <s v="# of door"/>
    <m/>
    <n v="17"/>
    <s v="completed"/>
    <s v="Chittagong"/>
    <s v="Cox's Bazar"/>
    <x v="0"/>
    <s v="Palong Khali"/>
    <s v="Camp 04 Extension"/>
    <x v="9"/>
    <d v="2022-12-01T00:00:00"/>
    <x v="0"/>
    <m/>
    <m/>
    <m/>
    <m/>
    <m/>
    <s v="Md. Saifullahil-Azom"/>
    <n v="1847456121"/>
    <s v="saifullahil.azom@brac.net"/>
    <s v="UNHCR-BRAC"/>
  </r>
  <r>
    <n v="6804"/>
    <s v="UNHCR"/>
    <s v="BRAC"/>
    <s v="UNHCR"/>
    <s v="WASH"/>
    <x v="1"/>
    <x v="3"/>
    <s v="# of door"/>
    <m/>
    <n v="124"/>
    <s v="completed"/>
    <s v="Chittagong"/>
    <s v="Cox's Bazar"/>
    <x v="0"/>
    <s v="Palong Khali"/>
    <s v="Camp 04 Extension"/>
    <x v="9"/>
    <d v="2022-12-01T00:00:00"/>
    <x v="0"/>
    <m/>
    <m/>
    <m/>
    <m/>
    <m/>
    <s v="Md. Saifullahil-Azom"/>
    <n v="1847456121"/>
    <s v="saifullahil.azom@brac.net"/>
    <s v="UNHCR-BRAC"/>
  </r>
  <r>
    <n v="6805"/>
    <s v="UNHCR"/>
    <s v="BRAC"/>
    <s v="UNHCR"/>
    <s v="WASH"/>
    <x v="2"/>
    <x v="10"/>
    <s v="# of HP sessions at community level"/>
    <m/>
    <n v="549"/>
    <s v="completed"/>
    <s v="Chittagong"/>
    <s v="Cox's Bazar"/>
    <x v="0"/>
    <s v="Palong Khali"/>
    <s v="Camp 04 Extension"/>
    <x v="9"/>
    <d v="2022-12-01T00:00:00"/>
    <x v="0"/>
    <m/>
    <m/>
    <m/>
    <m/>
    <m/>
    <s v="Md. Saifullahil-Azom"/>
    <n v="1847456121"/>
    <s v="saifullahil.azom@brac.net"/>
    <s v="UNHCR-BRAC"/>
  </r>
  <r>
    <n v="6806"/>
    <s v="UNHCR"/>
    <s v="BRAC"/>
    <s v="UNHCR"/>
    <s v="WASH"/>
    <x v="2"/>
    <x v="4"/>
    <s v="# of HP sessions at HH level"/>
    <m/>
    <n v="1575"/>
    <s v="completed"/>
    <s v="Chittagong"/>
    <s v="Cox's Bazar"/>
    <x v="0"/>
    <s v="Palong Khali"/>
    <s v="Camp 04 Extension"/>
    <x v="9"/>
    <d v="2022-12-01T00:00:00"/>
    <x v="0"/>
    <m/>
    <m/>
    <m/>
    <m/>
    <m/>
    <s v="Md. Saifullahil-Azom"/>
    <n v="1847456121"/>
    <s v="saifullahil.azom@brac.net"/>
    <s v="UNHCR-BRAC"/>
  </r>
  <r>
    <n v="6807"/>
    <s v="UNHCR"/>
    <s v="BRAC"/>
    <s v="UNHCR"/>
    <s v="WASH"/>
    <x v="2"/>
    <x v="19"/>
    <s v="# of estimated persons reached by mass-media campaign"/>
    <m/>
    <n v="1"/>
    <s v="completed"/>
    <s v="Chittagong"/>
    <s v="Cox's Bazar"/>
    <x v="0"/>
    <s v="Palong Khali"/>
    <s v="Camp 04 Extension"/>
    <x v="9"/>
    <d v="2022-12-01T00:00:00"/>
    <x v="0"/>
    <m/>
    <m/>
    <m/>
    <m/>
    <m/>
    <s v="Md. Saifullahil-Azom"/>
    <n v="1847456121"/>
    <s v="saifullahil.azom@brac.net"/>
    <s v="UNHCR-BRAC"/>
  </r>
  <r>
    <n v="6808"/>
    <s v="UNHCR"/>
    <s v="BRAC"/>
    <s v="UNHCR"/>
    <s v="WASH"/>
    <x v="3"/>
    <x v="6"/>
    <s v="# of plant"/>
    <m/>
    <n v="1"/>
    <s v="completed"/>
    <s v="Chittagong"/>
    <s v="Cox's Bazar"/>
    <x v="0"/>
    <s v="Palong Khali"/>
    <s v="Camp 04 Extension"/>
    <x v="9"/>
    <d v="2022-12-01T00:00:00"/>
    <x v="0"/>
    <m/>
    <m/>
    <m/>
    <m/>
    <m/>
    <s v="Md. Saifullahil-Azom"/>
    <n v="1847456121"/>
    <s v="saifullahil.azom@brac.net"/>
    <s v="UNHCR-BRAC"/>
  </r>
  <r>
    <n v="6809"/>
    <s v="UNHCR"/>
    <s v="NGOF"/>
    <s v="UNHCR"/>
    <s v="WASH"/>
    <x v="0"/>
    <x v="0"/>
    <s v="# of tube well"/>
    <m/>
    <n v="186"/>
    <s v="completed"/>
    <s v="Chittagong"/>
    <s v="Cox's Bazar"/>
    <x v="0"/>
    <s v="Palong Khali"/>
    <s v="Camp 04"/>
    <x v="9"/>
    <d v="2022-12-01T00:00:00"/>
    <x v="0"/>
    <m/>
    <m/>
    <m/>
    <m/>
    <m/>
    <s v="Ataur Rahman"/>
    <s v="01712-029554"/>
    <s v="ngoforum.coxsbazar@gmail.com"/>
    <s v="UNHCR-NGOF"/>
  </r>
  <r>
    <n v="6810"/>
    <s v="UNHCR"/>
    <s v="NGOF"/>
    <s v="UNHCR"/>
    <s v="WASH"/>
    <x v="1"/>
    <x v="1"/>
    <s v="# of door "/>
    <m/>
    <n v="140"/>
    <s v="completed"/>
    <s v="Chittagong"/>
    <s v="Cox's Bazar"/>
    <x v="0"/>
    <s v="Palong Khali"/>
    <s v="Camp 04"/>
    <x v="9"/>
    <d v="2022-12-01T00:00:00"/>
    <x v="0"/>
    <m/>
    <m/>
    <m/>
    <m/>
    <m/>
    <s v="Ataur Rahman"/>
    <s v="01712-029554"/>
    <s v="ngoforum.coxsbazar@gmail.com"/>
    <s v="UNHCR-NGOF"/>
  </r>
  <r>
    <n v="6811"/>
    <s v="UNHCR"/>
    <s v="NGOF"/>
    <s v="UNHCR"/>
    <s v="WASH"/>
    <x v="1"/>
    <x v="8"/>
    <s v="# of FSM Site"/>
    <m/>
    <n v="2"/>
    <s v="completed"/>
    <s v="Chittagong"/>
    <s v="Cox's Bazar"/>
    <x v="0"/>
    <s v="Palong Khali"/>
    <s v="Camp 04"/>
    <x v="9"/>
    <d v="2022-12-01T00:00:00"/>
    <x v="0"/>
    <m/>
    <m/>
    <m/>
    <m/>
    <m/>
    <s v="Ataur Rahman"/>
    <s v="01712-029554"/>
    <s v="ngoforum.coxsbazar@gmail.com"/>
    <s v="UNHCR-NGOF"/>
  </r>
  <r>
    <n v="6812"/>
    <s v="UNHCR"/>
    <s v="NGOF"/>
    <s v="UNHCR"/>
    <s v="WASH"/>
    <x v="1"/>
    <x v="2"/>
    <s v="# of FSM Site"/>
    <m/>
    <n v="1"/>
    <s v="completed"/>
    <s v="Chittagong"/>
    <s v="Cox's Bazar"/>
    <x v="0"/>
    <s v="Palong Khali"/>
    <s v="Camp 04"/>
    <x v="9"/>
    <d v="2022-12-01T00:00:00"/>
    <x v="0"/>
    <m/>
    <m/>
    <m/>
    <m/>
    <m/>
    <s v="Ataur Rahman"/>
    <s v="01712-029554"/>
    <s v="ngoforum.coxsbazar@gmail.com"/>
    <s v="UNHCR-NGOF"/>
  </r>
  <r>
    <n v="6813"/>
    <s v="UNHCR"/>
    <s v="NGOF"/>
    <s v="UNHCR"/>
    <s v="WASH"/>
    <x v="1"/>
    <x v="9"/>
    <s v="# of door"/>
    <m/>
    <n v="506"/>
    <s v="completed"/>
    <s v="Chittagong"/>
    <s v="Cox's Bazar"/>
    <x v="0"/>
    <s v="Palong Khali"/>
    <s v="Camp 04"/>
    <x v="9"/>
    <d v="2022-12-01T00:00:00"/>
    <x v="0"/>
    <m/>
    <m/>
    <m/>
    <m/>
    <m/>
    <s v="Ataur Rahman"/>
    <s v="01712-029554"/>
    <s v="ngoforum.coxsbazar@gmail.com"/>
    <s v="UNHCR-NGOF"/>
  </r>
  <r>
    <n v="6814"/>
    <s v="UNHCR"/>
    <s v="NGOF"/>
    <s v="UNHCR"/>
    <s v="WASH"/>
    <x v="1"/>
    <x v="3"/>
    <s v="# of door"/>
    <m/>
    <n v="306"/>
    <s v="completed"/>
    <s v="Chittagong"/>
    <s v="Cox's Bazar"/>
    <x v="0"/>
    <s v="Palong Khali"/>
    <s v="Camp 04"/>
    <x v="9"/>
    <d v="2022-12-01T00:00:00"/>
    <x v="0"/>
    <m/>
    <m/>
    <m/>
    <m/>
    <m/>
    <s v="Ataur Rahman"/>
    <s v="01712-029554"/>
    <s v="ngoforum.coxsbazar@gmail.com"/>
    <s v="UNHCR-NGOF"/>
  </r>
  <r>
    <n v="6815"/>
    <s v="UNHCR"/>
    <s v="NGOF"/>
    <s v="UNHCR"/>
    <s v="WASH"/>
    <x v="2"/>
    <x v="10"/>
    <s v="# of HP sessions at community level"/>
    <m/>
    <n v="134"/>
    <s v="completed"/>
    <s v="Chittagong"/>
    <s v="Cox's Bazar"/>
    <x v="0"/>
    <s v="Palong Khali"/>
    <s v="Camp 04"/>
    <x v="9"/>
    <d v="2022-12-01T00:00:00"/>
    <x v="0"/>
    <m/>
    <m/>
    <m/>
    <m/>
    <m/>
    <s v="Ataur Rahman"/>
    <s v="01712-029554"/>
    <s v="ngoforum.coxsbazar@gmail.com"/>
    <s v="UNHCR-NGOF"/>
  </r>
  <r>
    <n v="6816"/>
    <s v="UNHCR"/>
    <s v="NGOF"/>
    <s v="UNHCR"/>
    <s v="WASH"/>
    <x v="2"/>
    <x v="4"/>
    <s v="# of HP sessions at HH level"/>
    <m/>
    <n v="3000"/>
    <s v="completed"/>
    <s v="Chittagong"/>
    <s v="Cox's Bazar"/>
    <x v="0"/>
    <s v="Palong Khali"/>
    <s v="Camp 04"/>
    <x v="9"/>
    <d v="2022-12-01T00:00:00"/>
    <x v="0"/>
    <m/>
    <m/>
    <m/>
    <m/>
    <m/>
    <s v="Ataur Rahman"/>
    <s v="01712-029554"/>
    <s v="ngoforum.coxsbazar@gmail.com"/>
    <s v="UNHCR-NGOF"/>
  </r>
  <r>
    <n v="6817"/>
    <s v="UNHCR"/>
    <s v="NGOF"/>
    <s v="UNHCR"/>
    <s v="WASH"/>
    <x v="2"/>
    <x v="38"/>
    <s v="# of HP sessions at institution level"/>
    <m/>
    <n v="5"/>
    <s v="completed"/>
    <s v="Chittagong"/>
    <s v="Cox's Bazar"/>
    <x v="0"/>
    <s v="Palong Khali"/>
    <s v="Camp 04"/>
    <x v="9"/>
    <d v="2022-12-01T00:00:00"/>
    <x v="0"/>
    <m/>
    <m/>
    <m/>
    <m/>
    <m/>
    <s v="Ataur Rahman"/>
    <s v="01712-029554"/>
    <s v="ngoforum.coxsbazar@gmail.com"/>
    <s v="UNHCR-NGOF"/>
  </r>
  <r>
    <n v="6818"/>
    <s v="UNHCR"/>
    <s v="NGOF"/>
    <s v="UNHCR"/>
    <s v="WASH"/>
    <x v="2"/>
    <x v="19"/>
    <s v="# of estimated persons reached by mass-media campaign"/>
    <m/>
    <n v="6"/>
    <s v="completed"/>
    <s v="Chittagong"/>
    <s v="Cox's Bazar"/>
    <x v="0"/>
    <s v="Palong Khali"/>
    <s v="Camp 04"/>
    <x v="9"/>
    <d v="2022-12-01T00:00:00"/>
    <x v="0"/>
    <m/>
    <m/>
    <m/>
    <m/>
    <m/>
    <s v="Ataur Rahman"/>
    <s v="01712-029554"/>
    <s v="ngoforum.coxsbazar@gmail.com"/>
    <s v="UNHCR-NGOF"/>
  </r>
  <r>
    <n v="6819"/>
    <s v="UNHCR"/>
    <s v="NGOF"/>
    <s v="UNHCR"/>
    <s v="WASH"/>
    <x v="2"/>
    <x v="41"/>
    <s v="# of household"/>
    <m/>
    <n v="6500"/>
    <s v="completed"/>
    <s v="Chittagong"/>
    <s v="Cox's Bazar"/>
    <x v="0"/>
    <s v="Palong Khali"/>
    <s v="Camp 04"/>
    <x v="9"/>
    <d v="2022-12-01T00:00:00"/>
    <x v="0"/>
    <m/>
    <m/>
    <m/>
    <m/>
    <m/>
    <s v="Ataur Rahman"/>
    <s v="01712-029554"/>
    <s v="ngoforum.coxsbazar@gmail.com"/>
    <s v="UNHCR-NGOF"/>
  </r>
  <r>
    <n v="6820"/>
    <s v="UNHCR"/>
    <s v="NGOF"/>
    <s v="UNHCR"/>
    <s v="WASH"/>
    <x v="2"/>
    <x v="33"/>
    <s v="# of facilities"/>
    <m/>
    <n v="282"/>
    <s v="completed"/>
    <s v="Chittagong"/>
    <s v="Cox's Bazar"/>
    <x v="0"/>
    <s v="Palong Khali"/>
    <s v="Camp 04"/>
    <x v="9"/>
    <d v="2022-12-01T00:00:00"/>
    <x v="0"/>
    <m/>
    <m/>
    <m/>
    <m/>
    <m/>
    <s v="Ataur Rahman"/>
    <s v="01712-029554"/>
    <s v="ngoforum.coxsbazar@gmail.com"/>
    <s v="UNHCR-NGOF"/>
  </r>
  <r>
    <n v="6821"/>
    <s v="UNHCR"/>
    <s v="NGOF"/>
    <s v="UNHCR"/>
    <s v="WASH"/>
    <x v="3"/>
    <x v="5"/>
    <s v="# of campaign per camp "/>
    <m/>
    <n v="5"/>
    <s v="completed"/>
    <s v="Chittagong"/>
    <s v="Cox's Bazar"/>
    <x v="0"/>
    <s v="Palong Khali"/>
    <s v="Camp 04"/>
    <x v="9"/>
    <d v="2022-12-01T00:00:00"/>
    <x v="0"/>
    <m/>
    <m/>
    <m/>
    <m/>
    <m/>
    <s v="Ataur Rahman"/>
    <s v="01712-029554"/>
    <s v="ngoforum.coxsbazar@gmail.com"/>
    <s v="UNHCR-NGOF"/>
  </r>
  <r>
    <n v="6822"/>
    <s v="ACF"/>
    <s v="ACF"/>
    <s v="GAC"/>
    <s v="WASH"/>
    <x v="0"/>
    <x v="0"/>
    <s v="# of tube well"/>
    <m/>
    <n v="44"/>
    <s v="completed"/>
    <s v="Chittagong"/>
    <s v="Cox's Bazar"/>
    <x v="0"/>
    <s v="Palong Khali"/>
    <s v="Camp 01E"/>
    <x v="9"/>
    <d v="2022-12-01T00:00:00"/>
    <x v="0"/>
    <m/>
    <m/>
    <m/>
    <m/>
    <m/>
    <s v="Moammad Shajan Siraj"/>
    <n v="1813213381"/>
    <s v="washhppm-cox@bd-actionagainsthunger.org"/>
    <s v="ACF"/>
  </r>
  <r>
    <n v="6823"/>
    <s v="ACF"/>
    <s v="ACF"/>
    <s v="GAC"/>
    <s v="WASH"/>
    <x v="0"/>
    <x v="7"/>
    <s v="N/A"/>
    <m/>
    <n v="15"/>
    <s v="completed"/>
    <s v="Chittagong"/>
    <s v="Cox's Bazar"/>
    <x v="0"/>
    <s v="Palong Khali"/>
    <s v="Camp 01E"/>
    <x v="9"/>
    <d v="2022-12-01T00:00:00"/>
    <x v="0"/>
    <m/>
    <m/>
    <m/>
    <m/>
    <m/>
    <s v="Moammad Shajan Siraj"/>
    <n v="1813213381"/>
    <s v="washhppm-cox@bd-actionagainsthunger.org"/>
    <s v="ACF"/>
  </r>
  <r>
    <n v="6824"/>
    <s v="ACF"/>
    <s v="ACF"/>
    <s v="GAC"/>
    <s v="WASH"/>
    <x v="1"/>
    <x v="1"/>
    <s v="# of door "/>
    <m/>
    <n v="16"/>
    <s v="completed"/>
    <s v="Chittagong"/>
    <s v="Cox's Bazar"/>
    <x v="0"/>
    <s v="Palong Khali"/>
    <s v="Camp 01E"/>
    <x v="9"/>
    <d v="2022-12-01T00:00:00"/>
    <x v="0"/>
    <m/>
    <m/>
    <m/>
    <m/>
    <m/>
    <s v="Moammad Shajan Siraj"/>
    <n v="1813213381"/>
    <s v="washhppm-cox@bd-actionagainsthunger.org"/>
    <s v="ACF"/>
  </r>
  <r>
    <n v="6825"/>
    <s v="ACF"/>
    <s v="ACF"/>
    <s v="GAC"/>
    <s v="WASH"/>
    <x v="1"/>
    <x v="8"/>
    <s v="# of FSM Site"/>
    <m/>
    <n v="1"/>
    <s v="completed"/>
    <s v="Chittagong"/>
    <s v="Cox's Bazar"/>
    <x v="0"/>
    <s v="Palong Khali"/>
    <s v="Camp 01E"/>
    <x v="9"/>
    <d v="2022-12-01T00:00:00"/>
    <x v="0"/>
    <m/>
    <m/>
    <m/>
    <m/>
    <m/>
    <s v="Moammad Shajan Siraj"/>
    <n v="1813213381"/>
    <s v="washhppm-cox@bd-actionagainsthunger.org"/>
    <s v="ACF"/>
  </r>
  <r>
    <n v="6826"/>
    <s v="ACF"/>
    <s v="ACF"/>
    <s v="GAC"/>
    <s v="WASH"/>
    <x v="1"/>
    <x v="9"/>
    <s v="# of door"/>
    <m/>
    <n v="42"/>
    <s v="completed"/>
    <s v="Chittagong"/>
    <s v="Cox's Bazar"/>
    <x v="0"/>
    <s v="Palong Khali"/>
    <s v="Camp 01E"/>
    <x v="9"/>
    <d v="2022-12-01T00:00:00"/>
    <x v="0"/>
    <m/>
    <m/>
    <m/>
    <m/>
    <m/>
    <s v="Moammad Shajan Siraj"/>
    <n v="1813213381"/>
    <s v="washhppm-cox@bd-actionagainsthunger.org"/>
    <s v="ACF"/>
  </r>
  <r>
    <n v="6827"/>
    <s v="ACF"/>
    <s v="ACF"/>
    <s v="GAC"/>
    <s v="WASH"/>
    <x v="1"/>
    <x v="3"/>
    <s v="# of door"/>
    <m/>
    <n v="154"/>
    <s v="completed"/>
    <s v="Chittagong"/>
    <s v="Cox's Bazar"/>
    <x v="0"/>
    <s v="Palong Khali"/>
    <s v="Camp 01E"/>
    <x v="9"/>
    <d v="2022-12-01T00:00:00"/>
    <x v="0"/>
    <m/>
    <m/>
    <m/>
    <m/>
    <m/>
    <s v="Moammad Shajan Siraj"/>
    <n v="1813213381"/>
    <s v="washhppm-cox@bd-actionagainsthunger.org"/>
    <s v="ACF"/>
  </r>
  <r>
    <n v="6828"/>
    <s v="ACF"/>
    <s v="ACF"/>
    <s v="GAC"/>
    <s v="WASH"/>
    <x v="1"/>
    <x v="7"/>
    <s v="N/A"/>
    <m/>
    <n v="4"/>
    <s v="completed"/>
    <s v="Chittagong"/>
    <s v="Cox's Bazar"/>
    <x v="0"/>
    <s v="Palong Khali"/>
    <s v="Camp 01E"/>
    <x v="9"/>
    <d v="2022-12-01T00:00:00"/>
    <x v="0"/>
    <m/>
    <m/>
    <m/>
    <m/>
    <m/>
    <s v="Moammad Shajan Siraj"/>
    <n v="1813213381"/>
    <s v="washhppm-cox@bd-actionagainsthunger.org"/>
    <s v="ACF"/>
  </r>
  <r>
    <n v="6829"/>
    <s v="ACF"/>
    <s v="ACF"/>
    <s v="GAC"/>
    <s v="WASH"/>
    <x v="2"/>
    <x v="10"/>
    <s v="# of HP sessions at community level"/>
    <m/>
    <n v="1860"/>
    <s v="completed"/>
    <s v="Chittagong"/>
    <s v="Cox's Bazar"/>
    <x v="0"/>
    <s v="Palong Khali"/>
    <s v="Camp 01E"/>
    <x v="9"/>
    <d v="2022-12-01T00:00:00"/>
    <x v="0"/>
    <m/>
    <m/>
    <m/>
    <m/>
    <m/>
    <s v="Moammad Shajan Siraj"/>
    <n v="1813213381"/>
    <s v="washhppm-cox@bd-actionagainsthunger.org"/>
    <s v="ACF"/>
  </r>
  <r>
    <n v="6830"/>
    <s v="ACF"/>
    <s v="ACF"/>
    <s v="GAC"/>
    <s v="WASH"/>
    <x v="2"/>
    <x v="4"/>
    <s v="# of HP sessions at HH level"/>
    <m/>
    <n v="916"/>
    <s v="completed"/>
    <s v="Chittagong"/>
    <s v="Cox's Bazar"/>
    <x v="0"/>
    <s v="Palong Khali"/>
    <s v="Camp 01E"/>
    <x v="9"/>
    <d v="2022-12-01T00:00:00"/>
    <x v="0"/>
    <m/>
    <m/>
    <m/>
    <m/>
    <m/>
    <s v="Moammad Shajan Siraj"/>
    <n v="1813213381"/>
    <s v="washhppm-cox@bd-actionagainsthunger.org"/>
    <s v="ACF"/>
  </r>
  <r>
    <n v="6831"/>
    <s v="ACF"/>
    <s v="ACF"/>
    <s v="GAC"/>
    <s v="WASH"/>
    <x v="2"/>
    <x v="33"/>
    <s v="# of facilities"/>
    <m/>
    <n v="154"/>
    <s v="completed"/>
    <s v="Chittagong"/>
    <s v="Cox's Bazar"/>
    <x v="0"/>
    <s v="Palong Khali"/>
    <s v="Camp 01E"/>
    <x v="9"/>
    <d v="2022-12-01T00:00:00"/>
    <x v="0"/>
    <m/>
    <m/>
    <m/>
    <m/>
    <m/>
    <s v="Moammad Shajan Siraj"/>
    <n v="1813213381"/>
    <s v="washhppm-cox@bd-actionagainsthunger.org"/>
    <s v="ACF"/>
  </r>
  <r>
    <n v="6832"/>
    <s v="ACF"/>
    <s v="ACF"/>
    <s v="GAC"/>
    <s v="WASH"/>
    <x v="2"/>
    <x v="7"/>
    <s v="N/A"/>
    <m/>
    <n v="114"/>
    <s v="completed"/>
    <s v="Chittagong"/>
    <s v="Cox's Bazar"/>
    <x v="0"/>
    <s v="Palong Khali"/>
    <s v="Camp 01E"/>
    <x v="9"/>
    <d v="2022-12-01T00:00:00"/>
    <x v="0"/>
    <m/>
    <m/>
    <m/>
    <m/>
    <m/>
    <s v="Moammad Shajan Siraj"/>
    <n v="1813213381"/>
    <s v="washhppm-cox@bd-actionagainsthunger.org"/>
    <s v="ACF"/>
  </r>
  <r>
    <n v="6833"/>
    <s v="ACF"/>
    <s v="ACF"/>
    <s v="GAC"/>
    <s v="WASH"/>
    <x v="3"/>
    <x v="7"/>
    <s v="N/A"/>
    <m/>
    <n v="21400"/>
    <s v="completed"/>
    <s v="Chittagong"/>
    <s v="Cox's Bazar"/>
    <x v="0"/>
    <s v="Palong Khali"/>
    <s v="Camp 01E"/>
    <x v="9"/>
    <d v="2022-12-01T00:00:00"/>
    <x v="0"/>
    <m/>
    <m/>
    <m/>
    <m/>
    <m/>
    <s v="Moammad Shajan Siraj"/>
    <n v="1813213381"/>
    <s v="washhppm-cox@bd-actionagainsthunger.org"/>
    <s v="ACF"/>
  </r>
  <r>
    <n v="6834"/>
    <s v="UNHCR"/>
    <s v="NGOF"/>
    <s v="UNHCR"/>
    <s v="WASH"/>
    <x v="0"/>
    <x v="0"/>
    <s v="# of tube well"/>
    <m/>
    <n v="157"/>
    <s v="completed"/>
    <s v="Chittagong"/>
    <s v="Cox's Bazar"/>
    <x v="0"/>
    <s v="Palong Khali"/>
    <s v="Camp 05"/>
    <x v="9"/>
    <d v="2022-12-01T00:00:00"/>
    <x v="0"/>
    <m/>
    <m/>
    <m/>
    <m/>
    <m/>
    <s v="Ataur Rahman"/>
    <s v="01712-029554"/>
    <s v="ngoforum.coxsbazar@gmail.com"/>
    <s v="UNHCR-NGOF"/>
  </r>
  <r>
    <n v="6835"/>
    <s v="UNHCR"/>
    <s v="NGOF"/>
    <s v="UNHCR"/>
    <s v="WASH"/>
    <x v="0"/>
    <x v="26"/>
    <s v="# of tube well"/>
    <m/>
    <n v="7"/>
    <s v="completed"/>
    <s v="Chittagong"/>
    <s v="Cox's Bazar"/>
    <x v="0"/>
    <s v="Palong Khali"/>
    <s v="Camp 05"/>
    <x v="9"/>
    <d v="2022-12-01T00:00:00"/>
    <x v="0"/>
    <m/>
    <m/>
    <m/>
    <m/>
    <m/>
    <s v="Ataur Rahman"/>
    <s v="01712-029554"/>
    <s v="ngoforum.coxsbazar@gmail.com"/>
    <s v="UNHCR-NGOF"/>
  </r>
  <r>
    <n v="6836"/>
    <s v="UNHCR"/>
    <s v="NGOF"/>
    <s v="UNHCR"/>
    <s v="WASH"/>
    <x v="0"/>
    <x v="12"/>
    <s v="# of water network"/>
    <m/>
    <n v="2"/>
    <s v="completed"/>
    <s v="Chittagong"/>
    <s v="Cox's Bazar"/>
    <x v="0"/>
    <s v="Palong Khali"/>
    <s v="Camp 05"/>
    <x v="9"/>
    <d v="2022-12-01T00:00:00"/>
    <x v="0"/>
    <m/>
    <m/>
    <m/>
    <m/>
    <m/>
    <s v="Ataur Rahman"/>
    <s v="01712-029554"/>
    <s v="ngoforum.coxsbazar@gmail.com"/>
    <s v="UNHCR-NGOF"/>
  </r>
  <r>
    <n v="6837"/>
    <s v="UNHCR"/>
    <s v="NGOF"/>
    <s v="UNHCR"/>
    <s v="WASH"/>
    <x v="0"/>
    <x v="30"/>
    <s v="# of household"/>
    <m/>
    <n v="159"/>
    <s v="completed"/>
    <s v="Chittagong"/>
    <s v="Cox's Bazar"/>
    <x v="0"/>
    <s v="Palong Khali"/>
    <s v="Camp 05"/>
    <x v="9"/>
    <d v="2022-12-01T00:00:00"/>
    <x v="0"/>
    <m/>
    <m/>
    <m/>
    <m/>
    <m/>
    <s v="Ataur Rahman"/>
    <s v="01712-029554"/>
    <s v="ngoforum.coxsbazar@gmail.com"/>
    <s v="UNHCR-NGOF"/>
  </r>
  <r>
    <n v="6838"/>
    <s v="UNHCR"/>
    <s v="NGOF"/>
    <s v="UNHCR"/>
    <s v="WASH"/>
    <x v="1"/>
    <x v="1"/>
    <s v="# of door "/>
    <m/>
    <n v="60"/>
    <s v="completed"/>
    <s v="Chittagong"/>
    <s v="Cox's Bazar"/>
    <x v="0"/>
    <s v="Palong Khali"/>
    <s v="Camp 05"/>
    <x v="9"/>
    <d v="2022-12-01T00:00:00"/>
    <x v="0"/>
    <m/>
    <m/>
    <m/>
    <m/>
    <m/>
    <s v="Ataur Rahman"/>
    <s v="01712-029554"/>
    <s v="ngoforum.coxsbazar@gmail.com"/>
    <s v="UNHCR-NGOF"/>
  </r>
  <r>
    <n v="6839"/>
    <s v="UNHCR"/>
    <s v="NGOF"/>
    <s v="UNHCR"/>
    <s v="WASH"/>
    <x v="1"/>
    <x v="8"/>
    <s v="# of FSM Site"/>
    <m/>
    <n v="4"/>
    <s v="completed"/>
    <s v="Chittagong"/>
    <s v="Cox's Bazar"/>
    <x v="0"/>
    <s v="Palong Khali"/>
    <s v="Camp 05"/>
    <x v="9"/>
    <d v="2022-12-01T00:00:00"/>
    <x v="0"/>
    <m/>
    <m/>
    <m/>
    <m/>
    <m/>
    <s v="Ataur Rahman"/>
    <s v="01712-029554"/>
    <s v="ngoforum.coxsbazar@gmail.com"/>
    <s v="UNHCR-NGOF"/>
  </r>
  <r>
    <n v="6840"/>
    <s v="UNHCR"/>
    <s v="NGOF"/>
    <s v="UNHCR"/>
    <s v="WASH"/>
    <x v="1"/>
    <x v="2"/>
    <s v="# of FSM Site"/>
    <m/>
    <n v="1"/>
    <s v="completed"/>
    <s v="Chittagong"/>
    <s v="Cox's Bazar"/>
    <x v="0"/>
    <s v="Palong Khali"/>
    <s v="Camp 05"/>
    <x v="9"/>
    <d v="2022-12-01T00:00:00"/>
    <x v="0"/>
    <m/>
    <m/>
    <m/>
    <m/>
    <m/>
    <s v="Ataur Rahman"/>
    <s v="01712-029554"/>
    <s v="ngoforum.coxsbazar@gmail.com"/>
    <s v="UNHCR-NGOF"/>
  </r>
  <r>
    <n v="6841"/>
    <s v="UNHCR"/>
    <s v="NGOF"/>
    <s v="UNHCR"/>
    <s v="WASH"/>
    <x v="1"/>
    <x v="9"/>
    <s v="# of door"/>
    <m/>
    <n v="353"/>
    <s v="completed"/>
    <s v="Chittagong"/>
    <s v="Cox's Bazar"/>
    <x v="0"/>
    <s v="Palong Khali"/>
    <s v="Camp 05"/>
    <x v="9"/>
    <d v="2022-12-01T00:00:00"/>
    <x v="0"/>
    <m/>
    <m/>
    <m/>
    <m/>
    <m/>
    <s v="Ataur Rahman"/>
    <s v="01712-029554"/>
    <s v="ngoforum.coxsbazar@gmail.com"/>
    <s v="UNHCR-NGOF"/>
  </r>
  <r>
    <n v="6842"/>
    <s v="UNHCR"/>
    <s v="NGOF"/>
    <s v="UNHCR"/>
    <s v="WASH"/>
    <x v="1"/>
    <x v="3"/>
    <s v="# of door"/>
    <m/>
    <n v="190"/>
    <s v="completed"/>
    <s v="Chittagong"/>
    <s v="Cox's Bazar"/>
    <x v="0"/>
    <s v="Palong Khali"/>
    <s v="Camp 05"/>
    <x v="9"/>
    <d v="2022-12-01T00:00:00"/>
    <x v="0"/>
    <m/>
    <m/>
    <m/>
    <m/>
    <m/>
    <s v="Ataur Rahman"/>
    <s v="01712-029554"/>
    <s v="ngoforum.coxsbazar@gmail.com"/>
    <s v="UNHCR-NGOF"/>
  </r>
  <r>
    <n v="6843"/>
    <s v="UNHCR"/>
    <s v="NGOF"/>
    <s v="UNHCR"/>
    <s v="WASH"/>
    <x v="2"/>
    <x v="10"/>
    <s v="# of HP sessions at community level"/>
    <m/>
    <n v="109"/>
    <s v="completed"/>
    <s v="Chittagong"/>
    <s v="Cox's Bazar"/>
    <x v="0"/>
    <s v="Palong Khali"/>
    <s v="Camp 05"/>
    <x v="9"/>
    <d v="2022-12-01T00:00:00"/>
    <x v="0"/>
    <m/>
    <m/>
    <m/>
    <m/>
    <m/>
    <s v="Ataur Rahman"/>
    <s v="01712-029554"/>
    <s v="ngoforum.coxsbazar@gmail.com"/>
    <s v="UNHCR-NGOF"/>
  </r>
  <r>
    <n v="6844"/>
    <s v="UNHCR"/>
    <s v="NGOF"/>
    <s v="UNHCR"/>
    <s v="WASH"/>
    <x v="2"/>
    <x v="4"/>
    <s v="# of HP sessions at HH level"/>
    <m/>
    <n v="2846"/>
    <s v="completed"/>
    <s v="Chittagong"/>
    <s v="Cox's Bazar"/>
    <x v="0"/>
    <s v="Palong Khali"/>
    <s v="Camp 05"/>
    <x v="9"/>
    <d v="2022-12-01T00:00:00"/>
    <x v="0"/>
    <m/>
    <m/>
    <m/>
    <m/>
    <m/>
    <s v="Ataur Rahman"/>
    <s v="01712-029554"/>
    <s v="ngoforum.coxsbazar@gmail.com"/>
    <s v="UNHCR-NGOF"/>
  </r>
  <r>
    <n v="6845"/>
    <s v="UNHCR"/>
    <s v="NGOF"/>
    <s v="UNHCR"/>
    <s v="WASH"/>
    <x v="2"/>
    <x v="38"/>
    <s v="# of HP sessions at institution level"/>
    <m/>
    <n v="10"/>
    <s v="completed"/>
    <s v="Chittagong"/>
    <s v="Cox's Bazar"/>
    <x v="0"/>
    <s v="Palong Khali"/>
    <s v="Camp 05"/>
    <x v="9"/>
    <d v="2022-12-01T00:00:00"/>
    <x v="0"/>
    <m/>
    <m/>
    <m/>
    <m/>
    <m/>
    <s v="Ataur Rahman"/>
    <s v="01712-029554"/>
    <s v="ngoforum.coxsbazar@gmail.com"/>
    <s v="UNHCR-NGOF"/>
  </r>
  <r>
    <n v="6846"/>
    <s v="UNHCR"/>
    <s v="NGOF"/>
    <s v="UNHCR"/>
    <s v="WASH"/>
    <x v="2"/>
    <x v="19"/>
    <s v="# of estimated persons reached by mass-media campaign"/>
    <m/>
    <n v="12"/>
    <s v="completed"/>
    <s v="Chittagong"/>
    <s v="Cox's Bazar"/>
    <x v="0"/>
    <s v="Palong Khali"/>
    <s v="Camp 05"/>
    <x v="9"/>
    <d v="2022-12-01T00:00:00"/>
    <x v="0"/>
    <m/>
    <m/>
    <m/>
    <m/>
    <m/>
    <s v="Ataur Rahman"/>
    <s v="01712-029554"/>
    <s v="ngoforum.coxsbazar@gmail.com"/>
    <s v="UNHCR-NGOF"/>
  </r>
  <r>
    <n v="6847"/>
    <s v="UNHCR"/>
    <s v="NGOF"/>
    <s v="UNHCR"/>
    <s v="WASH"/>
    <x v="2"/>
    <x v="41"/>
    <s v="# of household"/>
    <m/>
    <n v="3163"/>
    <s v="completed"/>
    <s v="Chittagong"/>
    <s v="Cox's Bazar"/>
    <x v="0"/>
    <s v="Palong Khali"/>
    <s v="Camp 05"/>
    <x v="9"/>
    <d v="2022-12-01T00:00:00"/>
    <x v="0"/>
    <m/>
    <m/>
    <m/>
    <m/>
    <m/>
    <s v="Ataur Rahman"/>
    <s v="01712-029554"/>
    <s v="ngoforum.coxsbazar@gmail.com"/>
    <s v="UNHCR-NGOF"/>
  </r>
  <r>
    <n v="6848"/>
    <s v="UNHCR"/>
    <s v="NGOF"/>
    <s v="UNHCR"/>
    <s v="WASH"/>
    <x v="2"/>
    <x v="33"/>
    <s v="# of facilities"/>
    <m/>
    <n v="939"/>
    <s v="completed"/>
    <s v="Chittagong"/>
    <s v="Cox's Bazar"/>
    <x v="0"/>
    <s v="Palong Khali"/>
    <s v="Camp 05"/>
    <x v="9"/>
    <d v="2022-12-01T00:00:00"/>
    <x v="0"/>
    <m/>
    <m/>
    <m/>
    <m/>
    <m/>
    <s v="Ataur Rahman"/>
    <s v="01712-029554"/>
    <s v="ngoforum.coxsbazar@gmail.com"/>
    <s v="UNHCR-NGOF"/>
  </r>
  <r>
    <n v="6849"/>
    <s v="UNHCR"/>
    <s v="NGOF"/>
    <s v="UNHCR"/>
    <s v="WASH"/>
    <x v="3"/>
    <x v="5"/>
    <s v="# of campaign per camp "/>
    <m/>
    <n v="5"/>
    <s v="completed"/>
    <s v="Chittagong"/>
    <s v="Cox's Bazar"/>
    <x v="0"/>
    <s v="Palong Khali"/>
    <s v="Camp 05"/>
    <x v="9"/>
    <d v="2022-12-01T00:00:00"/>
    <x v="0"/>
    <m/>
    <m/>
    <m/>
    <m/>
    <m/>
    <s v="Ataur Rahman"/>
    <s v="01712-029554"/>
    <s v="ngoforum.coxsbazar@gmail.com"/>
    <s v="UNHCR-NGOF"/>
  </r>
  <r>
    <n v="6850"/>
    <s v="UNHCR"/>
    <s v="NGOF"/>
    <s v="UNHCR"/>
    <s v="WASH"/>
    <x v="3"/>
    <x v="6"/>
    <s v="# of plant"/>
    <m/>
    <n v="2"/>
    <s v="completed"/>
    <s v="Chittagong"/>
    <s v="Cox's Bazar"/>
    <x v="0"/>
    <s v="Palong Khali"/>
    <s v="Camp 05"/>
    <x v="9"/>
    <d v="2022-12-01T00:00:00"/>
    <x v="0"/>
    <m/>
    <m/>
    <m/>
    <m/>
    <m/>
    <s v="Ataur Rahman"/>
    <s v="01712-029554"/>
    <s v="ngoforum.coxsbazar@gmail.com"/>
    <s v="UNHCR-NGOF"/>
  </r>
  <r>
    <n v="6851"/>
    <s v="UNHCR"/>
    <s v="BRAC"/>
    <s v="UNHCR"/>
    <s v="WASH"/>
    <x v="0"/>
    <x v="0"/>
    <s v="# of tube well"/>
    <m/>
    <n v="100"/>
    <s v="completed"/>
    <s v="Chittagong"/>
    <s v="Cox's Bazar"/>
    <x v="1"/>
    <s v="Whykong"/>
    <s v="Camp 21"/>
    <x v="9"/>
    <d v="2022-12-01T00:00:00"/>
    <x v="0"/>
    <m/>
    <m/>
    <m/>
    <m/>
    <m/>
    <s v="Md. Saifullahil-Azom"/>
    <n v="1847456121"/>
    <s v="saifullahil.azom@brac.net"/>
    <s v="UNHCR-BRAC"/>
  </r>
  <r>
    <n v="6852"/>
    <s v="UNHCR"/>
    <s v="BRAC"/>
    <s v="UNHCR"/>
    <s v="WASH"/>
    <x v="0"/>
    <x v="12"/>
    <s v="# of water network"/>
    <m/>
    <n v="9"/>
    <s v="completed"/>
    <s v="Chittagong"/>
    <s v="Cox's Bazar"/>
    <x v="1"/>
    <s v="Whykong"/>
    <s v="Camp 21"/>
    <x v="9"/>
    <d v="2022-12-01T00:00:00"/>
    <x v="0"/>
    <m/>
    <m/>
    <m/>
    <m/>
    <m/>
    <s v="Md. Saifullahil-Azom"/>
    <n v="1847456121"/>
    <s v="saifullahil.azom@brac.net"/>
    <s v="UNHCR-BRAC"/>
  </r>
  <r>
    <n v="6853"/>
    <s v="UNHCR"/>
    <s v="BRAC"/>
    <s v="UNHCR"/>
    <s v="WASH"/>
    <x v="1"/>
    <x v="1"/>
    <s v="# of door "/>
    <m/>
    <n v="38"/>
    <s v="completed"/>
    <s v="Chittagong"/>
    <s v="Cox's Bazar"/>
    <x v="1"/>
    <s v="Whykong"/>
    <s v="Camp 21"/>
    <x v="9"/>
    <d v="2022-12-01T00:00:00"/>
    <x v="0"/>
    <m/>
    <m/>
    <m/>
    <m/>
    <m/>
    <s v="Md. Saifullahil-Azom"/>
    <n v="1847456121"/>
    <s v="saifullahil.azom@brac.net"/>
    <s v="UNHCR-BRAC"/>
  </r>
  <r>
    <n v="6854"/>
    <s v="UNHCR"/>
    <s v="BRAC"/>
    <s v="UNHCR"/>
    <s v="WASH"/>
    <x v="1"/>
    <x v="8"/>
    <s v="# of FSM Site"/>
    <m/>
    <n v="3"/>
    <s v="completed"/>
    <s v="Chittagong"/>
    <s v="Cox's Bazar"/>
    <x v="1"/>
    <s v="Whykong"/>
    <s v="Camp 21"/>
    <x v="9"/>
    <d v="2022-12-01T00:00:00"/>
    <x v="0"/>
    <m/>
    <m/>
    <m/>
    <m/>
    <m/>
    <s v="Md. Saifullahil-Azom"/>
    <n v="1847456121"/>
    <s v="saifullahil.azom@brac.net"/>
    <s v="UNHCR-BRAC"/>
  </r>
  <r>
    <n v="6855"/>
    <s v="UNHCR"/>
    <s v="BRAC"/>
    <s v="UNHCR"/>
    <s v="WASH"/>
    <x v="1"/>
    <x v="18"/>
    <s v="# of door"/>
    <m/>
    <n v="1"/>
    <s v="completed"/>
    <s v="Chittagong"/>
    <s v="Cox's Bazar"/>
    <x v="1"/>
    <s v="Whykong"/>
    <s v="Camp 21"/>
    <x v="9"/>
    <d v="2022-12-01T00:00:00"/>
    <x v="0"/>
    <m/>
    <m/>
    <m/>
    <m/>
    <m/>
    <s v="Md. Saifullahil-Azom"/>
    <n v="1847456121"/>
    <s v="saifullahil.azom@brac.net"/>
    <s v="UNHCR-BRAC"/>
  </r>
  <r>
    <n v="6856"/>
    <s v="UNHCR"/>
    <s v="BRAC"/>
    <s v="UNHCR"/>
    <s v="WASH"/>
    <x v="1"/>
    <x v="9"/>
    <s v="# of door"/>
    <m/>
    <n v="94"/>
    <s v="completed"/>
    <s v="Chittagong"/>
    <s v="Cox's Bazar"/>
    <x v="1"/>
    <s v="Whykong"/>
    <s v="Camp 21"/>
    <x v="9"/>
    <d v="2022-12-01T00:00:00"/>
    <x v="0"/>
    <m/>
    <m/>
    <m/>
    <m/>
    <m/>
    <s v="Md. Saifullahil-Azom"/>
    <n v="1847456121"/>
    <s v="saifullahil.azom@brac.net"/>
    <s v="UNHCR-BRAC"/>
  </r>
  <r>
    <n v="6857"/>
    <s v="UNHCR"/>
    <s v="BRAC"/>
    <s v="UNHCR"/>
    <s v="WASH"/>
    <x v="1"/>
    <x v="3"/>
    <s v="# of door"/>
    <m/>
    <n v="206"/>
    <s v="completed"/>
    <s v="Chittagong"/>
    <s v="Cox's Bazar"/>
    <x v="1"/>
    <s v="Whykong"/>
    <s v="Camp 21"/>
    <x v="9"/>
    <d v="2022-12-01T00:00:00"/>
    <x v="0"/>
    <m/>
    <m/>
    <m/>
    <m/>
    <m/>
    <s v="Md. Saifullahil-Azom"/>
    <n v="1847456121"/>
    <s v="saifullahil.azom@brac.net"/>
    <s v="UNHCR-BRAC"/>
  </r>
  <r>
    <n v="6858"/>
    <s v="UNHCR"/>
    <s v="BRAC"/>
    <s v="UNHCR"/>
    <s v="WASH"/>
    <x v="2"/>
    <x v="10"/>
    <s v="# of HP sessions at community level"/>
    <m/>
    <n v="990"/>
    <s v="completed"/>
    <s v="Chittagong"/>
    <s v="Cox's Bazar"/>
    <x v="1"/>
    <s v="Whykong"/>
    <s v="Camp 21"/>
    <x v="9"/>
    <d v="2022-12-01T00:00:00"/>
    <x v="0"/>
    <m/>
    <m/>
    <m/>
    <m/>
    <m/>
    <s v="Md. Saifullahil-Azom"/>
    <n v="1847456121"/>
    <s v="saifullahil.azom@brac.net"/>
    <s v="UNHCR-BRAC"/>
  </r>
  <r>
    <n v="6859"/>
    <s v="UNHCR"/>
    <s v="BRAC"/>
    <s v="UNHCR"/>
    <s v="WASH"/>
    <x v="2"/>
    <x v="4"/>
    <s v="# of HP sessions at HH level"/>
    <m/>
    <n v="2558"/>
    <s v="completed"/>
    <s v="Chittagong"/>
    <s v="Cox's Bazar"/>
    <x v="1"/>
    <s v="Whykong"/>
    <s v="Camp 21"/>
    <x v="9"/>
    <d v="2022-12-01T00:00:00"/>
    <x v="0"/>
    <m/>
    <m/>
    <m/>
    <m/>
    <m/>
    <s v="Md. Saifullahil-Azom"/>
    <n v="1847456121"/>
    <s v="saifullahil.azom@brac.net"/>
    <s v="UNHCR-BRAC"/>
  </r>
  <r>
    <n v="6860"/>
    <s v="UNHCR"/>
    <s v="BRAC"/>
    <s v="UNHCR"/>
    <s v="WASH"/>
    <x v="2"/>
    <x v="19"/>
    <s v="# of estimated persons reached by mass-media campaign"/>
    <m/>
    <n v="1"/>
    <s v="completed"/>
    <s v="Chittagong"/>
    <s v="Cox's Bazar"/>
    <x v="1"/>
    <s v="Whykong"/>
    <s v="Camp 21"/>
    <x v="9"/>
    <d v="2022-12-01T00:00:00"/>
    <x v="0"/>
    <m/>
    <m/>
    <m/>
    <m/>
    <m/>
    <s v="Md. Saifullahil-Azom"/>
    <n v="1847456121"/>
    <s v="saifullahil.azom@brac.net"/>
    <s v="UNHCR-BRAC"/>
  </r>
  <r>
    <n v="6861"/>
    <s v="UNHCR"/>
    <s v="BRAC"/>
    <s v="UNHCR"/>
    <s v="WASH"/>
    <x v="3"/>
    <x v="6"/>
    <s v="# of plant"/>
    <m/>
    <n v="1"/>
    <s v="completed"/>
    <s v="Chittagong"/>
    <s v="Cox's Bazar"/>
    <x v="1"/>
    <s v="Whykong"/>
    <s v="Camp 21"/>
    <x v="9"/>
    <d v="2022-12-01T00:00:00"/>
    <x v="0"/>
    <m/>
    <m/>
    <m/>
    <m/>
    <m/>
    <s v="Md. Saifullahil-Azom"/>
    <n v="1847456121"/>
    <s v="saifullahil.azom@brac.net"/>
    <s v="UNHCR-BRAC"/>
  </r>
  <r>
    <n v="6862"/>
    <s v="UNHCR"/>
    <s v="BRAC"/>
    <s v="UNHCR"/>
    <s v="WASH"/>
    <x v="1"/>
    <x v="7"/>
    <s v="N/A"/>
    <m/>
    <n v="2609"/>
    <s v="completed"/>
    <s v="Chittagong"/>
    <s v="Cox's Bazar"/>
    <x v="0"/>
    <s v="Raja Palong"/>
    <s v="Kutupalong RC"/>
    <x v="9"/>
    <d v="2022-12-01T00:00:00"/>
    <x v="0"/>
    <m/>
    <m/>
    <m/>
    <m/>
    <m/>
    <s v="Md. Saifullahil-Azom"/>
    <n v="1847456121"/>
    <s v="saifullahil.azom@brac.net"/>
    <s v="UNHCR-BRAC"/>
  </r>
  <r>
    <n v="6863"/>
    <s v="BRAC"/>
    <s v="BRAC"/>
    <s v="DFAT"/>
    <s v="WASH"/>
    <x v="0"/>
    <x v="7"/>
    <s v="N/A"/>
    <m/>
    <n v="7"/>
    <s v="completed"/>
    <s v="Chittagong"/>
    <s v="Cox's Bazar"/>
    <x v="0"/>
    <s v="Raja Palong"/>
    <s v="HC,Raja Palong"/>
    <x v="9"/>
    <d v="2022-12-01T00:00:00"/>
    <x v="1"/>
    <m/>
    <m/>
    <m/>
    <m/>
    <m/>
    <s v="Abu Bakar Siddik"/>
    <n v="1852377016"/>
    <s v="absbd84@gmail.com"/>
    <s v="BRAC"/>
  </r>
  <r>
    <n v="6864"/>
    <s v="BRAC"/>
    <s v="BRAC"/>
    <s v="DFAT"/>
    <s v="WASH"/>
    <x v="2"/>
    <x v="4"/>
    <s v="# of HP sessions at HH level"/>
    <m/>
    <n v="1227"/>
    <s v="completed"/>
    <s v="Chittagong"/>
    <s v="Cox's Bazar"/>
    <x v="0"/>
    <s v="Raja Palong"/>
    <s v="HC,Raja Palong"/>
    <x v="9"/>
    <d v="2022-12-01T00:00:00"/>
    <x v="1"/>
    <m/>
    <m/>
    <m/>
    <m/>
    <m/>
    <s v="Abu Bakar Siddik"/>
    <n v="1852377016"/>
    <s v="absbd84@gmail.com"/>
    <s v="BRAC"/>
  </r>
  <r>
    <n v="6865"/>
    <s v="BRAC"/>
    <s v="BRAC"/>
    <s v="DFAT"/>
    <s v="WASH"/>
    <x v="2"/>
    <x v="19"/>
    <s v="# of estimated persons reached by mass-media campaign"/>
    <m/>
    <n v="4"/>
    <s v="completed"/>
    <s v="Chittagong"/>
    <s v="Cox's Bazar"/>
    <x v="0"/>
    <s v="Raja Palong"/>
    <s v="HC,Raja Palong"/>
    <x v="9"/>
    <d v="2022-12-01T00:00:00"/>
    <x v="1"/>
    <m/>
    <m/>
    <m/>
    <m/>
    <m/>
    <s v="Abu Bakar Siddik"/>
    <n v="1852377016"/>
    <s v="absbd84@gmail.com"/>
    <s v="BRAC"/>
  </r>
  <r>
    <n v="6866"/>
    <s v="BRAC"/>
    <s v="BRAC"/>
    <s v="DFAT"/>
    <s v="WASH"/>
    <x v="2"/>
    <x v="28"/>
    <s v="# of female in reproductive age"/>
    <m/>
    <n v="400"/>
    <s v="completed"/>
    <s v="Chittagong"/>
    <s v="Cox's Bazar"/>
    <x v="0"/>
    <s v="Raja Palong"/>
    <s v="HC,Raja Palong"/>
    <x v="9"/>
    <d v="2022-12-01T00:00:00"/>
    <x v="1"/>
    <m/>
    <m/>
    <m/>
    <m/>
    <m/>
    <s v="Abu Bakar Siddik"/>
    <n v="1852377016"/>
    <s v="absbd84@gmail.com"/>
    <s v="BRAC"/>
  </r>
  <r>
    <n v="6867"/>
    <s v="BRAC"/>
    <s v="BRAC"/>
    <s v="DFAT"/>
    <s v="WASH"/>
    <x v="3"/>
    <x v="6"/>
    <s v="# of plant"/>
    <m/>
    <n v="1"/>
    <s v="completed"/>
    <s v="Chittagong"/>
    <s v="Cox's Bazar"/>
    <x v="0"/>
    <s v="Raja Palong"/>
    <s v="HC,Raja Palong"/>
    <x v="9"/>
    <d v="2022-12-01T00:00:00"/>
    <x v="1"/>
    <m/>
    <m/>
    <m/>
    <m/>
    <m/>
    <s v="Abu Bakar Siddik"/>
    <n v="1852377016"/>
    <s v="absbd84@gmail.com"/>
    <s v="BRAC"/>
  </r>
  <r>
    <n v="6868"/>
    <s v="BRAC"/>
    <s v="BRAC"/>
    <s v="DFAT"/>
    <s v="WASH"/>
    <x v="2"/>
    <x v="4"/>
    <s v="# of HP sessions at HH level"/>
    <m/>
    <n v="477"/>
    <s v="completed"/>
    <s v="Chittagong"/>
    <s v="Cox's Bazar"/>
    <x v="0"/>
    <s v="Palong Khali"/>
    <s v="Camp 14"/>
    <x v="9"/>
    <d v="2022-12-01T00:00:00"/>
    <x v="0"/>
    <m/>
    <m/>
    <m/>
    <m/>
    <m/>
    <s v="Abu Bakar Siddik"/>
    <n v="1852377016"/>
    <s v="abu.siddik1@brac.net"/>
    <s v="BRAC"/>
  </r>
  <r>
    <n v="6869"/>
    <s v="BRAC"/>
    <s v="BRAC"/>
    <s v="DFAT"/>
    <s v="WASH"/>
    <x v="2"/>
    <x v="19"/>
    <s v="# of estimated persons reached by mass-media campaign"/>
    <m/>
    <n v="1"/>
    <s v="completed"/>
    <s v="Chittagong"/>
    <s v="Cox's Bazar"/>
    <x v="0"/>
    <s v="Palong Khali"/>
    <s v="Camp 14"/>
    <x v="9"/>
    <d v="2022-12-01T00:00:00"/>
    <x v="0"/>
    <m/>
    <m/>
    <m/>
    <m/>
    <m/>
    <s v="Abu Bakar Siddik"/>
    <n v="1852377016"/>
    <s v="abu.siddik1@brac.net"/>
    <s v="BRAC"/>
  </r>
  <r>
    <n v="6870"/>
    <s v="UNHCR"/>
    <s v="NGOF"/>
    <s v="UNHCR"/>
    <s v="WASH"/>
    <x v="0"/>
    <x v="12"/>
    <s v="# of water network"/>
    <m/>
    <n v="3"/>
    <s v="completed"/>
    <s v="Chittagong"/>
    <s v="Cox's Bazar"/>
    <x v="0"/>
    <s v="Raja Palong"/>
    <s v="Kutupalong RC"/>
    <x v="9"/>
    <d v="2022-12-01T00:00:00"/>
    <x v="0"/>
    <m/>
    <m/>
    <m/>
    <m/>
    <m/>
    <s v="Ataur Rahman"/>
    <s v="01712-029554"/>
    <s v="ngoforum.coxsbazar@gmail.com"/>
    <s v="UNHCR-NGOF"/>
  </r>
  <r>
    <n v="6871"/>
    <s v="UNHCR"/>
    <s v="NGOF"/>
    <s v="UNHCR"/>
    <s v="WASH"/>
    <x v="0"/>
    <x v="30"/>
    <s v="# of household"/>
    <m/>
    <n v="10"/>
    <s v="completed"/>
    <s v="Chittagong"/>
    <s v="Cox's Bazar"/>
    <x v="0"/>
    <s v="Raja Palong"/>
    <s v="Kutupalong RC"/>
    <x v="9"/>
    <d v="2022-12-01T00:00:00"/>
    <x v="0"/>
    <m/>
    <m/>
    <m/>
    <m/>
    <m/>
    <s v="Ataur Rahman"/>
    <s v="01712-029554"/>
    <s v="ngoforum.coxsbazar@gmail.com"/>
    <s v="UNHCR-NGOF"/>
  </r>
  <r>
    <n v="6872"/>
    <s v="UNHCR"/>
    <s v="NGOF"/>
    <s v="UNHCR"/>
    <s v="WASH"/>
    <x v="1"/>
    <x v="1"/>
    <s v="# of door "/>
    <m/>
    <n v="17"/>
    <s v="completed"/>
    <s v="Chittagong"/>
    <s v="Cox's Bazar"/>
    <x v="0"/>
    <s v="Raja Palong"/>
    <s v="Kutupalong RC"/>
    <x v="9"/>
    <d v="2022-12-01T00:00:00"/>
    <x v="0"/>
    <m/>
    <m/>
    <m/>
    <m/>
    <m/>
    <s v="Ataur Rahman"/>
    <s v="01712-029554"/>
    <s v="ngoforum.coxsbazar@gmail.com"/>
    <s v="UNHCR-NGOF"/>
  </r>
  <r>
    <n v="6873"/>
    <s v="UNHCR"/>
    <s v="NGOF"/>
    <s v="UNHCR"/>
    <s v="WASH"/>
    <x v="1"/>
    <x v="8"/>
    <s v="# of FSM Site"/>
    <m/>
    <n v="5"/>
    <s v="completed"/>
    <s v="Chittagong"/>
    <s v="Cox's Bazar"/>
    <x v="0"/>
    <s v="Raja Palong"/>
    <s v="Kutupalong RC"/>
    <x v="9"/>
    <d v="2022-12-01T00:00:00"/>
    <x v="0"/>
    <m/>
    <m/>
    <m/>
    <m/>
    <m/>
    <s v="Ataur Rahman"/>
    <s v="01712-029554"/>
    <s v="ngoforum.coxsbazar@gmail.com"/>
    <s v="UNHCR-NGOF"/>
  </r>
  <r>
    <n v="6874"/>
    <s v="UNHCR"/>
    <s v="NGOF"/>
    <s v="UNHCR"/>
    <s v="WASH"/>
    <x v="1"/>
    <x v="2"/>
    <s v="# of FSM Site"/>
    <m/>
    <n v="3"/>
    <s v="completed"/>
    <s v="Chittagong"/>
    <s v="Cox's Bazar"/>
    <x v="0"/>
    <s v="Raja Palong"/>
    <s v="Kutupalong RC"/>
    <x v="9"/>
    <d v="2022-12-01T00:00:00"/>
    <x v="0"/>
    <m/>
    <m/>
    <m/>
    <m/>
    <m/>
    <s v="Ataur Rahman"/>
    <s v="01712-029554"/>
    <s v="ngoforum.coxsbazar@gmail.com"/>
    <s v="UNHCR-NGOF"/>
  </r>
  <r>
    <n v="6875"/>
    <s v="UNHCR"/>
    <s v="NGOF"/>
    <s v="UNHCR"/>
    <s v="WASH"/>
    <x v="1"/>
    <x v="9"/>
    <s v="# of door"/>
    <m/>
    <n v="686"/>
    <s v="completed"/>
    <s v="Chittagong"/>
    <s v="Cox's Bazar"/>
    <x v="0"/>
    <s v="Raja Palong"/>
    <s v="Kutupalong RC"/>
    <x v="9"/>
    <d v="2022-12-01T00:00:00"/>
    <x v="0"/>
    <m/>
    <m/>
    <m/>
    <m/>
    <m/>
    <s v="Ataur Rahman"/>
    <s v="01712-029554"/>
    <s v="ngoforum.coxsbazar@gmail.com"/>
    <s v="UNHCR-NGOF"/>
  </r>
  <r>
    <n v="6876"/>
    <s v="UNHCR"/>
    <s v="NGOF"/>
    <s v="UNHCR"/>
    <s v="WASH"/>
    <x v="1"/>
    <x v="3"/>
    <s v="# of door"/>
    <m/>
    <n v="533"/>
    <s v="completed"/>
    <s v="Chittagong"/>
    <s v="Cox's Bazar"/>
    <x v="0"/>
    <s v="Raja Palong"/>
    <s v="Kutupalong RC"/>
    <x v="9"/>
    <d v="2022-12-01T00:00:00"/>
    <x v="0"/>
    <m/>
    <m/>
    <m/>
    <m/>
    <m/>
    <s v="Ataur Rahman"/>
    <s v="01712-029554"/>
    <s v="ngoforum.coxsbazar@gmail.com"/>
    <s v="UNHCR-NGOF"/>
  </r>
  <r>
    <n v="6877"/>
    <s v="UNHCR"/>
    <s v="NGOF"/>
    <s v="UNHCR"/>
    <s v="WASH"/>
    <x v="2"/>
    <x v="10"/>
    <s v="# of HP sessions at community level"/>
    <m/>
    <n v="66"/>
    <s v="completed"/>
    <s v="Chittagong"/>
    <s v="Cox's Bazar"/>
    <x v="0"/>
    <s v="Raja Palong"/>
    <s v="Kutupalong RC"/>
    <x v="9"/>
    <d v="2022-12-01T00:00:00"/>
    <x v="0"/>
    <m/>
    <m/>
    <m/>
    <m/>
    <m/>
    <s v="Ataur Rahman"/>
    <s v="01712-029554"/>
    <s v="ngoforum.coxsbazar@gmail.com"/>
    <s v="UNHCR-NGOF"/>
  </r>
  <r>
    <n v="6878"/>
    <s v="UNHCR"/>
    <s v="NGOF"/>
    <s v="UNHCR"/>
    <s v="WASH"/>
    <x v="2"/>
    <x v="4"/>
    <s v="# of HP sessions at HH level"/>
    <m/>
    <n v="1360"/>
    <s v="completed"/>
    <s v="Chittagong"/>
    <s v="Cox's Bazar"/>
    <x v="0"/>
    <s v="Raja Palong"/>
    <s v="Kutupalong RC"/>
    <x v="9"/>
    <d v="2022-12-01T00:00:00"/>
    <x v="0"/>
    <m/>
    <m/>
    <m/>
    <m/>
    <m/>
    <s v="Ataur Rahman"/>
    <s v="01712-029554"/>
    <s v="ngoforum.coxsbazar@gmail.com"/>
    <s v="UNHCR-NGOF"/>
  </r>
  <r>
    <n v="6879"/>
    <s v="UNHCR"/>
    <s v="NGOF"/>
    <s v="UNHCR"/>
    <s v="WASH"/>
    <x v="2"/>
    <x v="38"/>
    <s v="# of HP sessions at institution level"/>
    <m/>
    <n v="5"/>
    <s v="completed"/>
    <s v="Chittagong"/>
    <s v="Cox's Bazar"/>
    <x v="0"/>
    <s v="Raja Palong"/>
    <s v="Kutupalong RC"/>
    <x v="9"/>
    <d v="2022-12-01T00:00:00"/>
    <x v="0"/>
    <m/>
    <m/>
    <m/>
    <m/>
    <m/>
    <s v="Ataur Rahman"/>
    <s v="01712-029554"/>
    <s v="ngoforum.coxsbazar@gmail.com"/>
    <s v="UNHCR-NGOF"/>
  </r>
  <r>
    <n v="6880"/>
    <s v="UNHCR"/>
    <s v="NGOF"/>
    <s v="UNHCR"/>
    <s v="WASH"/>
    <x v="2"/>
    <x v="19"/>
    <s v="# of estimated persons reached by mass-media campaign"/>
    <m/>
    <n v="9"/>
    <s v="completed"/>
    <s v="Chittagong"/>
    <s v="Cox's Bazar"/>
    <x v="0"/>
    <s v="Raja Palong"/>
    <s v="Kutupalong RC"/>
    <x v="9"/>
    <d v="2022-12-01T00:00:00"/>
    <x v="0"/>
    <m/>
    <m/>
    <m/>
    <m/>
    <m/>
    <s v="Ataur Rahman"/>
    <s v="01712-029554"/>
    <s v="ngoforum.coxsbazar@gmail.com"/>
    <s v="UNHCR-NGOF"/>
  </r>
  <r>
    <n v="6881"/>
    <s v="UNHCR"/>
    <s v="NGOF"/>
    <s v="UNHCR"/>
    <s v="WASH"/>
    <x v="2"/>
    <x v="41"/>
    <s v="# of household"/>
    <m/>
    <n v="654"/>
    <s v="completed"/>
    <s v="Chittagong"/>
    <s v="Cox's Bazar"/>
    <x v="0"/>
    <s v="Raja Palong"/>
    <s v="Kutupalong RC"/>
    <x v="9"/>
    <d v="2022-12-01T00:00:00"/>
    <x v="0"/>
    <m/>
    <m/>
    <m/>
    <m/>
    <m/>
    <s v="Ataur Rahman"/>
    <s v="01712-029554"/>
    <s v="ngoforum.coxsbazar@gmail.com"/>
    <s v="UNHCR-NGOF"/>
  </r>
  <r>
    <n v="6882"/>
    <s v="UNHCR"/>
    <s v="NGOF"/>
    <s v="UNHCR"/>
    <s v="WASH"/>
    <x v="2"/>
    <x v="33"/>
    <s v="# of facilities"/>
    <m/>
    <n v="1089"/>
    <s v="completed"/>
    <s v="Chittagong"/>
    <s v="Cox's Bazar"/>
    <x v="0"/>
    <s v="Raja Palong"/>
    <s v="Kutupalong RC"/>
    <x v="9"/>
    <d v="2022-12-01T00:00:00"/>
    <x v="0"/>
    <m/>
    <m/>
    <m/>
    <m/>
    <m/>
    <s v="Ataur Rahman"/>
    <s v="01712-029554"/>
    <s v="ngoforum.coxsbazar@gmail.com"/>
    <s v="UNHCR-NGOF"/>
  </r>
  <r>
    <n v="6883"/>
    <s v="UNHCR"/>
    <s v="NGOF"/>
    <s v="UNHCR"/>
    <s v="WASH"/>
    <x v="3"/>
    <x v="5"/>
    <s v="# of campaign per camp "/>
    <m/>
    <n v="8"/>
    <s v="completed"/>
    <s v="Chittagong"/>
    <s v="Cox's Bazar"/>
    <x v="0"/>
    <s v="Raja Palong"/>
    <s v="Kutupalong RC"/>
    <x v="9"/>
    <d v="2022-12-01T00:00:00"/>
    <x v="0"/>
    <m/>
    <m/>
    <m/>
    <m/>
    <m/>
    <s v="Ataur Rahman"/>
    <s v="01712-029554"/>
    <s v="ngoforum.coxsbazar@gmail.com"/>
    <s v="UNHCR-NGOF"/>
  </r>
  <r>
    <n v="6884"/>
    <s v="UNHCR"/>
    <s v="NGOF"/>
    <s v="UNHCR"/>
    <s v="WASH"/>
    <x v="3"/>
    <x v="6"/>
    <s v="# of plant"/>
    <m/>
    <n v="1"/>
    <s v="completed"/>
    <s v="Chittagong"/>
    <s v="Cox's Bazar"/>
    <x v="0"/>
    <s v="Raja Palong"/>
    <s v="Kutupalong RC"/>
    <x v="9"/>
    <d v="2022-12-01T00:00:00"/>
    <x v="0"/>
    <m/>
    <m/>
    <m/>
    <m/>
    <m/>
    <s v="Ataur Rahman"/>
    <s v="01712-029554"/>
    <s v="ngoforum.coxsbazar@gmail.com"/>
    <s v="UNHCR-NGOF"/>
  </r>
  <r>
    <n v="6885"/>
    <s v="BRAC"/>
    <s v="BRAC"/>
    <s v="DFAT"/>
    <s v="WASH"/>
    <x v="0"/>
    <x v="12"/>
    <s v="# of water network"/>
    <m/>
    <n v="2"/>
    <s v="completed"/>
    <s v="Chittagong"/>
    <s v="Cox's Bazar"/>
    <x v="1"/>
    <s v="Nhilla"/>
    <s v="Camp 25"/>
    <x v="9"/>
    <d v="2022-12-01T00:00:00"/>
    <x v="0"/>
    <m/>
    <m/>
    <m/>
    <m/>
    <m/>
    <s v="Abu Bakar Siddik"/>
    <n v="1852377016"/>
    <s v="abu.siddik1@brac.net"/>
    <s v="BRAC"/>
  </r>
  <r>
    <n v="6886"/>
    <s v="BRAC"/>
    <s v="BRAC"/>
    <s v="DFAT"/>
    <s v="WASH"/>
    <x v="1"/>
    <x v="39"/>
    <s v="# of FSM Site"/>
    <m/>
    <n v="1"/>
    <s v="completed"/>
    <s v="Chittagong"/>
    <s v="Cox's Bazar"/>
    <x v="1"/>
    <s v="Nhilla"/>
    <s v="Camp 25"/>
    <x v="9"/>
    <d v="2022-12-01T00:00:00"/>
    <x v="0"/>
    <m/>
    <m/>
    <m/>
    <m/>
    <m/>
    <s v="Abu Bakar Siddik"/>
    <n v="1852377016"/>
    <s v="abu.siddik1@brac.net"/>
    <s v="BRAC"/>
  </r>
  <r>
    <n v="6887"/>
    <s v="BRAC"/>
    <s v="BRAC"/>
    <s v="DFAT"/>
    <s v="WASH"/>
    <x v="1"/>
    <x v="2"/>
    <s v="# of FSM Site"/>
    <m/>
    <n v="1"/>
    <s v="completed"/>
    <s v="Chittagong"/>
    <s v="Cox's Bazar"/>
    <x v="1"/>
    <s v="Nhilla"/>
    <s v="Camp 25"/>
    <x v="9"/>
    <d v="2022-12-01T00:00:00"/>
    <x v="0"/>
    <m/>
    <m/>
    <m/>
    <m/>
    <m/>
    <s v="Abu Bakar Siddik"/>
    <n v="1852377016"/>
    <s v="abu.siddik1@brac.net"/>
    <s v="BRAC"/>
  </r>
  <r>
    <n v="6888"/>
    <s v="BRAC"/>
    <s v="BRAC"/>
    <s v="DFAT"/>
    <s v="WASH"/>
    <x v="1"/>
    <x v="17"/>
    <s v="# of door"/>
    <m/>
    <n v="1"/>
    <s v="completed"/>
    <s v="Chittagong"/>
    <s v="Cox's Bazar"/>
    <x v="1"/>
    <s v="Nhilla"/>
    <s v="Camp 25"/>
    <x v="9"/>
    <d v="2022-12-01T00:00:00"/>
    <x v="0"/>
    <m/>
    <m/>
    <m/>
    <m/>
    <m/>
    <s v="Abu Bakar Siddik"/>
    <n v="1852377016"/>
    <s v="abu.siddik1@brac.net"/>
    <s v="BRAC"/>
  </r>
  <r>
    <n v="6889"/>
    <s v="BRAC"/>
    <s v="BRAC"/>
    <s v="DFAT"/>
    <s v="WASH"/>
    <x v="1"/>
    <x v="3"/>
    <s v="# of door"/>
    <m/>
    <n v="49"/>
    <s v="completed"/>
    <s v="Chittagong"/>
    <s v="Cox's Bazar"/>
    <x v="1"/>
    <s v="Nhilla"/>
    <s v="Camp 25"/>
    <x v="9"/>
    <d v="2022-12-01T00:00:00"/>
    <x v="0"/>
    <m/>
    <m/>
    <m/>
    <m/>
    <m/>
    <s v="Abu Bakar Siddik"/>
    <n v="1852377016"/>
    <s v="abu.siddik1@brac.net"/>
    <s v="BRAC"/>
  </r>
  <r>
    <n v="6890"/>
    <s v="BRAC"/>
    <s v="BRAC"/>
    <s v="DFAT"/>
    <s v="WASH"/>
    <x v="2"/>
    <x v="10"/>
    <s v="# of HP sessions at community level"/>
    <m/>
    <n v="101"/>
    <s v="completed"/>
    <s v="Chittagong"/>
    <s v="Cox's Bazar"/>
    <x v="1"/>
    <s v="Nhilla"/>
    <s v="Camp 25"/>
    <x v="9"/>
    <d v="2022-12-01T00:00:00"/>
    <x v="0"/>
    <m/>
    <m/>
    <m/>
    <m/>
    <m/>
    <s v="Abu Bakar Siddik"/>
    <n v="1852377016"/>
    <s v="abu.siddik1@brac.net"/>
    <s v="BRAC"/>
  </r>
  <r>
    <n v="6891"/>
    <s v="BRAC"/>
    <s v="BRAC"/>
    <s v="DFAT"/>
    <s v="WASH"/>
    <x v="2"/>
    <x v="4"/>
    <s v="# of HP sessions at HH level"/>
    <m/>
    <n v="1005"/>
    <s v="completed"/>
    <s v="Chittagong"/>
    <s v="Cox's Bazar"/>
    <x v="1"/>
    <s v="Nhilla"/>
    <s v="Camp 25"/>
    <x v="9"/>
    <d v="2022-12-01T00:00:00"/>
    <x v="0"/>
    <m/>
    <m/>
    <m/>
    <m/>
    <m/>
    <s v="Abu Bakar Siddik"/>
    <n v="1852377016"/>
    <s v="abu.siddik1@brac.net"/>
    <s v="BRAC"/>
  </r>
  <r>
    <n v="6892"/>
    <s v="BRAC"/>
    <s v="BRAC"/>
    <s v="DFAT"/>
    <s v="WASH"/>
    <x v="2"/>
    <x v="38"/>
    <s v="# of HP sessions at institution level"/>
    <m/>
    <n v="1"/>
    <s v="completed"/>
    <s v="Chittagong"/>
    <s v="Cox's Bazar"/>
    <x v="1"/>
    <s v="Nhilla"/>
    <s v="Camp 25"/>
    <x v="9"/>
    <d v="2022-12-01T00:00:00"/>
    <x v="0"/>
    <m/>
    <m/>
    <m/>
    <m/>
    <m/>
    <s v="Abu Bakar Siddik"/>
    <n v="1852377016"/>
    <s v="abu.siddik1@brac.net"/>
    <s v="BRAC"/>
  </r>
  <r>
    <n v="6893"/>
    <s v="BRAC"/>
    <s v="BRAC"/>
    <s v="DFAT"/>
    <s v="WASH"/>
    <x v="2"/>
    <x v="29"/>
    <s v="# of household"/>
    <m/>
    <n v="3549"/>
    <s v="completed"/>
    <s v="Chittagong"/>
    <s v="Cox's Bazar"/>
    <x v="1"/>
    <s v="Nhilla"/>
    <s v="Camp 25"/>
    <x v="9"/>
    <d v="2022-12-01T00:00:00"/>
    <x v="0"/>
    <m/>
    <m/>
    <m/>
    <m/>
    <m/>
    <s v="Abu Bakar Siddik"/>
    <n v="1852377016"/>
    <s v="abu.siddik1@brac.net"/>
    <s v="BRAC"/>
  </r>
  <r>
    <n v="6894"/>
    <s v="BRAC"/>
    <s v="BRAC"/>
    <s v="DFAT"/>
    <s v="WASH"/>
    <x v="2"/>
    <x v="20"/>
    <s v="# of household"/>
    <m/>
    <n v="2336"/>
    <s v="completed"/>
    <s v="Chittagong"/>
    <s v="Cox's Bazar"/>
    <x v="1"/>
    <s v="Nhilla"/>
    <s v="Camp 25"/>
    <x v="9"/>
    <d v="2022-12-01T00:00:00"/>
    <x v="0"/>
    <m/>
    <m/>
    <m/>
    <m/>
    <m/>
    <s v="Abu Bakar Siddik"/>
    <n v="1852377016"/>
    <s v="abu.siddik1@brac.net"/>
    <s v="BRAC"/>
  </r>
  <r>
    <n v="6895"/>
    <s v="BRAC"/>
    <s v="BRAC"/>
    <s v="DFAT"/>
    <s v="WASH"/>
    <x v="1"/>
    <x v="35"/>
    <s v="# of door "/>
    <m/>
    <n v="10"/>
    <s v="completed"/>
    <s v="Chittagong"/>
    <s v="Cox's Bazar"/>
    <x v="1"/>
    <s v="Nhilla"/>
    <s v="Camp 26"/>
    <x v="9"/>
    <d v="2022-12-01T00:00:00"/>
    <x v="0"/>
    <m/>
    <m/>
    <m/>
    <m/>
    <m/>
    <s v="Siddik"/>
    <n v="1852377016"/>
    <s v="abu.siddik1@brac.net"/>
    <s v="BRAC"/>
  </r>
  <r>
    <n v="6896"/>
    <s v="UNICEF"/>
    <s v="NGOF"/>
    <s v="UNICEF"/>
    <s v="WASH"/>
    <x v="0"/>
    <x v="0"/>
    <s v="# of tube well"/>
    <m/>
    <n v="330"/>
    <s v="completed"/>
    <s v="Chittagong"/>
    <s v="Cox's Bazar"/>
    <x v="0"/>
    <s v="Palong Khali"/>
    <s v="Camp 07"/>
    <x v="9"/>
    <d v="2023-01-01T00:00:00"/>
    <x v="0"/>
    <m/>
    <m/>
    <m/>
    <m/>
    <m/>
    <s v="Md Mosarraf Hossain"/>
    <n v="8801710000000"/>
    <s v="ngof.ukhia2@gmail.com"/>
    <s v="UNICEF-NGOF"/>
  </r>
  <r>
    <n v="6897"/>
    <s v="UNICEF"/>
    <s v="NGOF"/>
    <s v="UNICEF"/>
    <s v="WASH"/>
    <x v="0"/>
    <x v="12"/>
    <s v="# of water network"/>
    <m/>
    <n v="12"/>
    <s v="completed"/>
    <s v="Chittagong"/>
    <s v="Cox's Bazar"/>
    <x v="0"/>
    <s v="Palong Khali"/>
    <s v="Camp 07"/>
    <x v="9"/>
    <d v="2023-01-01T00:00:00"/>
    <x v="0"/>
    <m/>
    <m/>
    <m/>
    <m/>
    <m/>
    <s v="Md Mosarraf Hossain"/>
    <n v="8801710000000"/>
    <s v="ngof.ukhia2@gmail.com"/>
    <s v="UNICEF-NGOF"/>
  </r>
  <r>
    <n v="6898"/>
    <s v="UNICEF"/>
    <s v="NGOF"/>
    <s v="UNICEF"/>
    <s v="WASH"/>
    <x v="0"/>
    <x v="30"/>
    <s v="# of household"/>
    <m/>
    <n v="1568"/>
    <s v="completed"/>
    <s v="Chittagong"/>
    <s v="Cox's Bazar"/>
    <x v="0"/>
    <s v="Palong Khali"/>
    <s v="Camp 07"/>
    <x v="9"/>
    <d v="2023-01-01T00:00:00"/>
    <x v="0"/>
    <m/>
    <m/>
    <m/>
    <m/>
    <m/>
    <s v="Md Mosarraf Hossain"/>
    <n v="8801710000000"/>
    <s v="ngof.ukhia2@gmail.com"/>
    <s v="UNICEF-NGOF"/>
  </r>
  <r>
    <n v="6899"/>
    <s v="UNICEF"/>
    <s v="NGOF"/>
    <s v="UNICEF"/>
    <s v="WASH"/>
    <x v="0"/>
    <x v="7"/>
    <s v="N/A"/>
    <m/>
    <n v="5"/>
    <s v="completed"/>
    <s v="Chittagong"/>
    <s v="Cox's Bazar"/>
    <x v="0"/>
    <s v="Palong Khali"/>
    <s v="Camp 07"/>
    <x v="9"/>
    <d v="2023-01-01T00:00:00"/>
    <x v="0"/>
    <m/>
    <m/>
    <m/>
    <m/>
    <m/>
    <s v="Md Mosarraf Hossain"/>
    <n v="8801710000000"/>
    <s v="ngof.ukhia2@gmail.com"/>
    <s v="UNICEF-NGOF"/>
  </r>
  <r>
    <n v="6900"/>
    <s v="UNICEF"/>
    <s v="NGOF"/>
    <s v="UNICEF"/>
    <s v="WASH"/>
    <x v="1"/>
    <x v="23"/>
    <s v="# of door "/>
    <m/>
    <n v="3"/>
    <s v="completed"/>
    <s v="Chittagong"/>
    <s v="Cox's Bazar"/>
    <x v="0"/>
    <s v="Palong Khali"/>
    <s v="Camp 07"/>
    <x v="9"/>
    <d v="2023-01-01T00:00:00"/>
    <x v="0"/>
    <m/>
    <m/>
    <m/>
    <m/>
    <m/>
    <s v="Md Mosarraf Hossain"/>
    <n v="8801710000000"/>
    <s v="ngof.ukhia2@gmail.com"/>
    <s v="UNICEF-NGOF"/>
  </r>
  <r>
    <n v="6901"/>
    <s v="UNICEF"/>
    <s v="NGOF"/>
    <s v="UNICEF"/>
    <s v="WASH"/>
    <x v="1"/>
    <x v="1"/>
    <s v="# of door "/>
    <m/>
    <n v="95"/>
    <s v="completed"/>
    <s v="Chittagong"/>
    <s v="Cox's Bazar"/>
    <x v="0"/>
    <s v="Palong Khali"/>
    <s v="Camp 07"/>
    <x v="9"/>
    <d v="2023-01-01T00:00:00"/>
    <x v="0"/>
    <m/>
    <m/>
    <m/>
    <m/>
    <m/>
    <s v="Md Mosarraf Hossain"/>
    <n v="8801710000000"/>
    <s v="ngof.ukhia2@gmail.com"/>
    <s v="UNICEF-NGOF"/>
  </r>
  <r>
    <n v="6902"/>
    <s v="UNICEF"/>
    <s v="NGOF"/>
    <s v="UNICEF"/>
    <s v="WASH"/>
    <x v="1"/>
    <x v="8"/>
    <s v="# of FSM Site"/>
    <m/>
    <n v="15"/>
    <s v="completed"/>
    <s v="Chittagong"/>
    <s v="Cox's Bazar"/>
    <x v="0"/>
    <s v="Palong Khali"/>
    <s v="Camp 07"/>
    <x v="9"/>
    <d v="2023-01-01T00:00:00"/>
    <x v="0"/>
    <m/>
    <m/>
    <m/>
    <m/>
    <m/>
    <s v="Md Mosarraf Hossain"/>
    <n v="8801710000000"/>
    <s v="ngof.ukhia2@gmail.com"/>
    <s v="UNICEF-NGOF"/>
  </r>
  <r>
    <n v="6903"/>
    <s v="UNICEF"/>
    <s v="NGOF"/>
    <s v="UNICEF"/>
    <s v="WASH"/>
    <x v="1"/>
    <x v="2"/>
    <s v="# of FSM Site"/>
    <m/>
    <n v="8"/>
    <s v="completed"/>
    <s v="Chittagong"/>
    <s v="Cox's Bazar"/>
    <x v="0"/>
    <s v="Palong Khali"/>
    <s v="Camp 07"/>
    <x v="9"/>
    <d v="2023-01-01T00:00:00"/>
    <x v="0"/>
    <m/>
    <m/>
    <m/>
    <m/>
    <m/>
    <s v="Md Mosarraf Hossain"/>
    <n v="8801710000000"/>
    <s v="ngof.ukhia2@gmail.com"/>
    <s v="UNICEF-NGOF"/>
  </r>
  <r>
    <n v="6904"/>
    <s v="UNICEF"/>
    <s v="NGOF"/>
    <s v="UNICEF"/>
    <s v="WASH"/>
    <x v="1"/>
    <x v="18"/>
    <s v="# of door"/>
    <m/>
    <n v="3"/>
    <s v="completed"/>
    <s v="Chittagong"/>
    <s v="Cox's Bazar"/>
    <x v="0"/>
    <s v="Palong Khali"/>
    <s v="Camp 07"/>
    <x v="9"/>
    <d v="2023-01-01T00:00:00"/>
    <x v="0"/>
    <m/>
    <m/>
    <m/>
    <m/>
    <m/>
    <s v="Md Mosarraf Hossain"/>
    <n v="8801710000000"/>
    <s v="ngof.ukhia2@gmail.com"/>
    <s v="UNICEF-NGOF"/>
  </r>
  <r>
    <n v="6905"/>
    <s v="UNICEF"/>
    <s v="NGOF"/>
    <s v="UNICEF"/>
    <s v="WASH"/>
    <x v="1"/>
    <x v="9"/>
    <s v="# of door"/>
    <m/>
    <n v="201"/>
    <s v="completed"/>
    <s v="Chittagong"/>
    <s v="Cox's Bazar"/>
    <x v="0"/>
    <s v="Palong Khali"/>
    <s v="Camp 07"/>
    <x v="9"/>
    <d v="2023-01-01T00:00:00"/>
    <x v="0"/>
    <m/>
    <m/>
    <m/>
    <m/>
    <m/>
    <s v="Md Mosarraf Hossain"/>
    <n v="8801710000000"/>
    <s v="ngof.ukhia2@gmail.com"/>
    <s v="UNICEF-NGOF"/>
  </r>
  <r>
    <n v="6906"/>
    <s v="UNICEF"/>
    <s v="NGOF"/>
    <s v="UNICEF"/>
    <s v="WASH"/>
    <x v="1"/>
    <x v="3"/>
    <s v="# of door"/>
    <m/>
    <n v="1476"/>
    <s v="completed"/>
    <s v="Chittagong"/>
    <s v="Cox's Bazar"/>
    <x v="0"/>
    <s v="Palong Khali"/>
    <s v="Camp 07"/>
    <x v="9"/>
    <d v="2023-01-01T00:00:00"/>
    <x v="0"/>
    <m/>
    <m/>
    <m/>
    <m/>
    <m/>
    <s v="Md Mosarraf Hossain"/>
    <n v="8801710000000"/>
    <s v="ngof.ukhia2@gmail.com"/>
    <s v="UNICEF-NGOF"/>
  </r>
  <r>
    <n v="6907"/>
    <s v="UNICEF"/>
    <s v="NGOF"/>
    <s v="UNICEF"/>
    <s v="WASH"/>
    <x v="1"/>
    <x v="7"/>
    <s v="N/A"/>
    <m/>
    <n v="1915"/>
    <s v="completed"/>
    <s v="Chittagong"/>
    <s v="Cox's Bazar"/>
    <x v="0"/>
    <s v="Palong Khali"/>
    <s v="Camp 07"/>
    <x v="9"/>
    <d v="2023-01-01T00:00:00"/>
    <x v="0"/>
    <m/>
    <m/>
    <m/>
    <m/>
    <m/>
    <s v="Md Mosarraf Hossain"/>
    <n v="8801710000000"/>
    <s v="ngof.ukhia2@gmail.com"/>
    <s v="UNICEF-NGOF"/>
  </r>
  <r>
    <n v="6908"/>
    <s v="UNICEF"/>
    <s v="NGOF"/>
    <s v="UNICEF"/>
    <s v="WASH"/>
    <x v="2"/>
    <x v="4"/>
    <s v="# of HP sessions at HH level"/>
    <m/>
    <n v="7718"/>
    <s v="completed"/>
    <s v="Chittagong"/>
    <s v="Cox's Bazar"/>
    <x v="0"/>
    <s v="Palong Khali"/>
    <s v="Camp 07"/>
    <x v="9"/>
    <d v="2023-01-01T00:00:00"/>
    <x v="0"/>
    <m/>
    <m/>
    <m/>
    <m/>
    <m/>
    <s v="Md Mosarraf Hossain"/>
    <n v="8801710000000"/>
    <s v="ngof.ukhia2@gmail.com"/>
    <s v="UNICEF-NGOF"/>
  </r>
  <r>
    <n v="6909"/>
    <s v="UNICEF"/>
    <s v="NGOF"/>
    <s v="UNICEF"/>
    <s v="WASH"/>
    <x v="2"/>
    <x v="33"/>
    <s v="# of facilities"/>
    <m/>
    <n v="2600"/>
    <s v="completed"/>
    <s v="Chittagong"/>
    <s v="Cox's Bazar"/>
    <x v="0"/>
    <s v="Palong Khali"/>
    <s v="Camp 07"/>
    <x v="9"/>
    <d v="2023-01-01T00:00:00"/>
    <x v="0"/>
    <m/>
    <m/>
    <m/>
    <m/>
    <m/>
    <s v="Md Mosarraf Hossain"/>
    <n v="8801710000000"/>
    <s v="ngof.ukhia2@gmail.com"/>
    <s v="UNICEF-NGOF"/>
  </r>
  <r>
    <n v="6910"/>
    <s v="UNICEF"/>
    <s v="NGOF"/>
    <s v="UNICEF"/>
    <s v="WASH"/>
    <x v="2"/>
    <x v="7"/>
    <s v="N/A"/>
    <m/>
    <n v="588"/>
    <s v="completed"/>
    <s v="Chittagong"/>
    <s v="Cox's Bazar"/>
    <x v="0"/>
    <s v="Palong Khali"/>
    <s v="Camp 07"/>
    <x v="9"/>
    <d v="2023-01-01T00:00:00"/>
    <x v="0"/>
    <m/>
    <m/>
    <m/>
    <m/>
    <m/>
    <s v="Md Mosarraf Hossain"/>
    <n v="8801710000000"/>
    <s v="ngof.ukhia2@gmail.com"/>
    <s v="UNICEF-NGOF"/>
  </r>
  <r>
    <n v="6911"/>
    <s v="UNICEF"/>
    <s v="NGOF"/>
    <s v="UNICEF"/>
    <s v="WASH"/>
    <x v="3"/>
    <x v="6"/>
    <s v="# of plant"/>
    <m/>
    <n v="5"/>
    <s v="completed"/>
    <s v="Chittagong"/>
    <s v="Cox's Bazar"/>
    <x v="0"/>
    <s v="Palong Khali"/>
    <s v="Camp 07"/>
    <x v="9"/>
    <d v="2023-01-01T00:00:00"/>
    <x v="0"/>
    <m/>
    <m/>
    <m/>
    <m/>
    <m/>
    <s v="Md Mosarraf Hossain"/>
    <n v="8801710000000"/>
    <s v="ngof.ukhia2@gmail.com"/>
    <s v="UNICEF-NGOF"/>
  </r>
  <r>
    <n v="6912"/>
    <s v="UNICEF"/>
    <s v="NGOF"/>
    <s v="UNICEF"/>
    <s v="WASH"/>
    <x v="3"/>
    <x v="7"/>
    <s v="N/A"/>
    <m/>
    <n v="1984"/>
    <s v="completed"/>
    <s v="Chittagong"/>
    <s v="Cox's Bazar"/>
    <x v="0"/>
    <s v="Palong Khali"/>
    <s v="Camp 07"/>
    <x v="9"/>
    <d v="2023-01-01T00:00:00"/>
    <x v="0"/>
    <m/>
    <m/>
    <m/>
    <m/>
    <m/>
    <s v="Md Mosarraf Hossain"/>
    <n v="8801710000000"/>
    <s v="ngof.ukhia2@gmail.com"/>
    <s v="UNICEF-NGOF"/>
  </r>
  <r>
    <n v="6913"/>
    <s v="ACF"/>
    <s v="ACF"/>
    <s v="ACF"/>
    <s v="WASH"/>
    <x v="0"/>
    <x v="0"/>
    <s v="# of tube well"/>
    <m/>
    <n v="25"/>
    <s v="completed"/>
    <s v="Chittagong"/>
    <s v="Cox's Bazar"/>
    <x v="0"/>
    <s v="Palong Khali"/>
    <s v="Camp 02E"/>
    <x v="9"/>
    <d v="2023-09-01T00:00:00"/>
    <x v="0"/>
    <m/>
    <m/>
    <m/>
    <m/>
    <m/>
    <s v="Moammad Shajan Siraj"/>
    <n v="1813213381"/>
    <s v="washhppm-cox@bd-actionagainsthunger.org"/>
    <s v="ACF"/>
  </r>
  <r>
    <n v="6914"/>
    <s v="ACF"/>
    <s v="ACF"/>
    <s v="ACF"/>
    <s v="WASH"/>
    <x v="0"/>
    <x v="7"/>
    <s v="N/A"/>
    <m/>
    <n v="13"/>
    <s v="completed"/>
    <s v="Chittagong"/>
    <s v="Cox's Bazar"/>
    <x v="0"/>
    <s v="Palong Khali"/>
    <s v="Camp 02E"/>
    <x v="9"/>
    <d v="2023-09-01T00:00:00"/>
    <x v="0"/>
    <m/>
    <m/>
    <m/>
    <m/>
    <m/>
    <s v="Moammad Shajan Siraj"/>
    <n v="1813213381"/>
    <s v="washhppm-cox@bd-actionagainsthunger.org"/>
    <s v="ACF"/>
  </r>
  <r>
    <n v="6915"/>
    <s v="ACF"/>
    <s v="ACF"/>
    <s v="ACF"/>
    <s v="WASH"/>
    <x v="1"/>
    <x v="1"/>
    <s v="# of door "/>
    <m/>
    <n v="15"/>
    <s v="completed"/>
    <s v="Chittagong"/>
    <s v="Cox's Bazar"/>
    <x v="0"/>
    <s v="Palong Khali"/>
    <s v="Camp 02E"/>
    <x v="9"/>
    <d v="2023-09-01T00:00:00"/>
    <x v="0"/>
    <m/>
    <m/>
    <m/>
    <m/>
    <m/>
    <s v="Moammad Shajan Siraj"/>
    <n v="1813213381"/>
    <s v="washhppm-cox@bd-actionagainsthunger.org"/>
    <s v="ACF"/>
  </r>
  <r>
    <n v="6916"/>
    <s v="ACF"/>
    <s v="ACF"/>
    <s v="ACF"/>
    <s v="WASH"/>
    <x v="1"/>
    <x v="8"/>
    <s v="# of FSM Site"/>
    <m/>
    <n v="2"/>
    <s v="completed"/>
    <s v="Chittagong"/>
    <s v="Cox's Bazar"/>
    <x v="0"/>
    <s v="Palong Khali"/>
    <s v="Camp 02E"/>
    <x v="9"/>
    <d v="2023-09-01T00:00:00"/>
    <x v="0"/>
    <m/>
    <m/>
    <m/>
    <m/>
    <m/>
    <s v="Moammad Shajan Siraj"/>
    <n v="1813213381"/>
    <s v="washhppm-cox@bd-actionagainsthunger.org"/>
    <s v="ACF"/>
  </r>
  <r>
    <n v="6917"/>
    <s v="ACF"/>
    <s v="ACF"/>
    <s v="ACF"/>
    <s v="WASH"/>
    <x v="1"/>
    <x v="9"/>
    <s v="# of door"/>
    <m/>
    <n v="37"/>
    <s v="completed"/>
    <s v="Chittagong"/>
    <s v="Cox's Bazar"/>
    <x v="0"/>
    <s v="Palong Khali"/>
    <s v="Camp 02E"/>
    <x v="9"/>
    <d v="2023-09-01T00:00:00"/>
    <x v="0"/>
    <m/>
    <m/>
    <m/>
    <m/>
    <m/>
    <s v="Moammad Shajan Siraj"/>
    <n v="1813213381"/>
    <s v="washhppm-cox@bd-actionagainsthunger.org"/>
    <s v="ACF"/>
  </r>
  <r>
    <n v="6918"/>
    <s v="ACF"/>
    <s v="ACF"/>
    <s v="ACF"/>
    <s v="WASH"/>
    <x v="1"/>
    <x v="3"/>
    <s v="# of door"/>
    <m/>
    <n v="96"/>
    <s v="completed"/>
    <s v="Chittagong"/>
    <s v="Cox's Bazar"/>
    <x v="0"/>
    <s v="Palong Khali"/>
    <s v="Camp 02E"/>
    <x v="9"/>
    <d v="2023-09-01T00:00:00"/>
    <x v="0"/>
    <m/>
    <m/>
    <m/>
    <m/>
    <m/>
    <s v="Moammad Shajan Siraj"/>
    <n v="1813213381"/>
    <s v="washhppm-cox@bd-actionagainsthunger.org"/>
    <s v="ACF"/>
  </r>
  <r>
    <n v="6919"/>
    <s v="ACF"/>
    <s v="ACF"/>
    <s v="ACF"/>
    <s v="WASH"/>
    <x v="1"/>
    <x v="7"/>
    <s v="N/A"/>
    <m/>
    <n v="1"/>
    <s v="completed"/>
    <s v="Chittagong"/>
    <s v="Cox's Bazar"/>
    <x v="0"/>
    <s v="Palong Khali"/>
    <s v="Camp 02E"/>
    <x v="9"/>
    <d v="2023-09-01T00:00:00"/>
    <x v="0"/>
    <m/>
    <m/>
    <m/>
    <m/>
    <m/>
    <s v="Moammad Shajan Siraj"/>
    <n v="1813213381"/>
    <s v="washhppm-cox@bd-actionagainsthunger.org"/>
    <s v="ACF"/>
  </r>
  <r>
    <n v="6920"/>
    <s v="ACF"/>
    <s v="ACF"/>
    <s v="ACF"/>
    <s v="WASH"/>
    <x v="2"/>
    <x v="10"/>
    <s v="# of HP sessions at community level"/>
    <m/>
    <n v="351"/>
    <s v="completed"/>
    <s v="Chittagong"/>
    <s v="Cox's Bazar"/>
    <x v="0"/>
    <s v="Palong Khali"/>
    <s v="Camp 02E"/>
    <x v="9"/>
    <d v="2023-09-01T00:00:00"/>
    <x v="0"/>
    <m/>
    <m/>
    <m/>
    <m/>
    <m/>
    <s v="Moammad Shajan Siraj"/>
    <n v="1813213381"/>
    <s v="washhppm-cox@bd-actionagainsthunger.org"/>
    <s v="ACF"/>
  </r>
  <r>
    <n v="6921"/>
    <s v="ACF"/>
    <s v="ACF"/>
    <s v="ACF"/>
    <s v="WASH"/>
    <x v="2"/>
    <x v="4"/>
    <s v="# of HP sessions at HH level"/>
    <m/>
    <n v="798"/>
    <s v="completed"/>
    <s v="Chittagong"/>
    <s v="Cox's Bazar"/>
    <x v="0"/>
    <s v="Palong Khali"/>
    <s v="Camp 02E"/>
    <x v="9"/>
    <d v="2023-09-01T00:00:00"/>
    <x v="0"/>
    <m/>
    <m/>
    <m/>
    <m/>
    <m/>
    <s v="Moammad Shajan Siraj"/>
    <n v="1813213381"/>
    <s v="washhppm-cox@bd-actionagainsthunger.org"/>
    <s v="ACF"/>
  </r>
  <r>
    <n v="6922"/>
    <s v="ACF"/>
    <s v="ACF"/>
    <s v="ACF"/>
    <s v="WASH"/>
    <x v="2"/>
    <x v="33"/>
    <s v="# of facilities"/>
    <m/>
    <n v="96"/>
    <s v="completed"/>
    <s v="Chittagong"/>
    <s v="Cox's Bazar"/>
    <x v="0"/>
    <s v="Palong Khali"/>
    <s v="Camp 02E"/>
    <x v="9"/>
    <d v="2023-09-01T00:00:00"/>
    <x v="0"/>
    <m/>
    <m/>
    <m/>
    <m/>
    <m/>
    <s v="Moammad Shajan Siraj"/>
    <n v="1813213381"/>
    <s v="washhppm-cox@bd-actionagainsthunger.org"/>
    <s v="ACF"/>
  </r>
  <r>
    <n v="6923"/>
    <s v="ACF"/>
    <s v="ACF"/>
    <s v="ACF"/>
    <s v="WASH"/>
    <x v="2"/>
    <x v="7"/>
    <s v="N/A"/>
    <m/>
    <n v="41"/>
    <s v="completed"/>
    <s v="Chittagong"/>
    <s v="Cox's Bazar"/>
    <x v="0"/>
    <s v="Palong Khali"/>
    <s v="Camp 02E"/>
    <x v="9"/>
    <d v="2023-09-01T00:00:00"/>
    <x v="0"/>
    <m/>
    <m/>
    <m/>
    <m/>
    <m/>
    <s v="Moammad Shajan Siraj"/>
    <n v="1813213381"/>
    <s v="washhppm-cox@bd-actionagainsthunger.org"/>
    <s v="ACF"/>
  </r>
  <r>
    <n v="6924"/>
    <s v="ACF"/>
    <s v="ACF"/>
    <s v="ACF"/>
    <s v="WASH"/>
    <x v="3"/>
    <x v="7"/>
    <s v="N/A"/>
    <m/>
    <n v="7965"/>
    <s v="completed"/>
    <s v="Chittagong"/>
    <s v="Cox's Bazar"/>
    <x v="0"/>
    <s v="Palong Khali"/>
    <s v="Camp 02E"/>
    <x v="9"/>
    <d v="2023-09-01T00:00:00"/>
    <x v="0"/>
    <m/>
    <m/>
    <m/>
    <m/>
    <m/>
    <s v="Moammad Shajan Siraj"/>
    <n v="1813213381"/>
    <s v="washhppm-cox@bd-actionagainsthunger.org"/>
    <s v="ACF"/>
  </r>
  <r>
    <n v="6925"/>
    <s v="UNHCR"/>
    <s v="NGOF"/>
    <s v="UNHCR"/>
    <s v="WASH"/>
    <x v="0"/>
    <x v="12"/>
    <s v="# of water network"/>
    <m/>
    <n v="2"/>
    <s v="completed"/>
    <s v="Chittagong"/>
    <s v="Cox's Bazar"/>
    <x v="0"/>
    <s v="Raja Palong"/>
    <s v="Kutupalong RC"/>
    <x v="9"/>
    <d v="2022-12-01T00:00:00"/>
    <x v="0"/>
    <m/>
    <m/>
    <m/>
    <m/>
    <m/>
    <s v="Ataur Rahman"/>
    <s v="01712-029554"/>
    <s v="ngoforum.coxsbazar@gmail.com"/>
    <s v="UNHCR-NGOF"/>
  </r>
  <r>
    <n v="6926"/>
    <s v="UNHCR"/>
    <s v="NGOF"/>
    <s v="UNHCR"/>
    <s v="WASH"/>
    <x v="1"/>
    <x v="1"/>
    <s v="# of door "/>
    <m/>
    <n v="19"/>
    <s v="completed"/>
    <s v="Chittagong"/>
    <s v="Cox's Bazar"/>
    <x v="0"/>
    <s v="Raja Palong"/>
    <s v="Kutupalong RC"/>
    <x v="9"/>
    <d v="2022-12-01T00:00:00"/>
    <x v="0"/>
    <m/>
    <m/>
    <m/>
    <m/>
    <m/>
    <s v="Ataur Rahman"/>
    <s v="01712-029554"/>
    <s v="ngoforum.coxsbazar@gmail.com"/>
    <s v="UNHCR-NGOF"/>
  </r>
  <r>
    <n v="6927"/>
    <s v="UNHCR"/>
    <s v="NGOF"/>
    <s v="UNHCR"/>
    <s v="WASH"/>
    <x v="1"/>
    <x v="9"/>
    <s v="# of door"/>
    <m/>
    <n v="3"/>
    <s v="completed"/>
    <s v="Chittagong"/>
    <s v="Cox's Bazar"/>
    <x v="0"/>
    <s v="Raja Palong"/>
    <s v="Kutupalong RC"/>
    <x v="9"/>
    <d v="2022-12-01T00:00:00"/>
    <x v="0"/>
    <m/>
    <m/>
    <m/>
    <m/>
    <m/>
    <s v="Ataur Rahman"/>
    <s v="01712-029554"/>
    <s v="ngoforum.coxsbazar@gmail.com"/>
    <s v="UNHCR-NGOF"/>
  </r>
  <r>
    <n v="6928"/>
    <s v="UNHCR"/>
    <s v="NGOF"/>
    <s v="UNHCR"/>
    <s v="WASH"/>
    <x v="1"/>
    <x v="3"/>
    <s v="# of door"/>
    <m/>
    <n v="20"/>
    <s v="completed"/>
    <s v="Chittagong"/>
    <s v="Cox's Bazar"/>
    <x v="0"/>
    <s v="Raja Palong"/>
    <s v="Kutupalong RC"/>
    <x v="9"/>
    <d v="2022-12-01T00:00:00"/>
    <x v="0"/>
    <m/>
    <m/>
    <m/>
    <m/>
    <m/>
    <s v="Ataur Rahman"/>
    <s v="01712-029554"/>
    <s v="ngoforum.coxsbazar@gmail.com"/>
    <s v="UNHCR-NGOF"/>
  </r>
  <r>
    <n v="6929"/>
    <s v="UNHCR"/>
    <s v="NGOF"/>
    <s v="UNHCR"/>
    <s v="WASH"/>
    <x v="2"/>
    <x v="10"/>
    <s v="# of HP sessions at community level"/>
    <m/>
    <n v="9"/>
    <s v="completed"/>
    <s v="Chittagong"/>
    <s v="Cox's Bazar"/>
    <x v="0"/>
    <s v="Raja Palong"/>
    <s v="Kutupalong RC"/>
    <x v="9"/>
    <d v="2022-12-01T00:00:00"/>
    <x v="0"/>
    <m/>
    <m/>
    <m/>
    <m/>
    <m/>
    <s v="Ataur Rahman"/>
    <s v="01712-029554"/>
    <s v="ngoforum.coxsbazar@gmail.com"/>
    <s v="UNHCR-NGOF"/>
  </r>
  <r>
    <n v="6930"/>
    <s v="UNHCR"/>
    <s v="NGOF"/>
    <s v="UNHCR"/>
    <s v="WASH"/>
    <x v="2"/>
    <x v="4"/>
    <s v="# of HP sessions at HH level"/>
    <m/>
    <n v="160"/>
    <s v="completed"/>
    <s v="Chittagong"/>
    <s v="Cox's Bazar"/>
    <x v="0"/>
    <s v="Raja Palong"/>
    <s v="Kutupalong RC"/>
    <x v="9"/>
    <d v="2022-12-01T00:00:00"/>
    <x v="0"/>
    <m/>
    <m/>
    <m/>
    <m/>
    <m/>
    <s v="Ataur Rahman"/>
    <s v="01712-029554"/>
    <s v="ngoforum.coxsbazar@gmail.com"/>
    <s v="UNHCR-NGOF"/>
  </r>
  <r>
    <n v="6931"/>
    <s v="UNHCR"/>
    <s v="NGOF"/>
    <s v="UNHCR"/>
    <s v="WASH"/>
    <x v="2"/>
    <x v="19"/>
    <s v="# of estimated persons reached by mass-media campaign"/>
    <m/>
    <n v="1"/>
    <s v="completed"/>
    <s v="Chittagong"/>
    <s v="Cox's Bazar"/>
    <x v="0"/>
    <s v="Raja Palong"/>
    <s v="Kutupalong RC"/>
    <x v="9"/>
    <d v="2022-12-01T00:00:00"/>
    <x v="0"/>
    <m/>
    <m/>
    <m/>
    <m/>
    <m/>
    <s v="Ataur Rahman"/>
    <s v="01712-029554"/>
    <s v="ngoforum.coxsbazar@gmail.com"/>
    <s v="UNHCR-NGOF"/>
  </r>
  <r>
    <n v="6932"/>
    <s v="UNHCR"/>
    <s v="NGOF"/>
    <s v="UNHCR"/>
    <s v="WASH"/>
    <x v="3"/>
    <x v="5"/>
    <s v="# of campaign per camp "/>
    <m/>
    <n v="1"/>
    <s v="completed"/>
    <s v="Chittagong"/>
    <s v="Cox's Bazar"/>
    <x v="0"/>
    <s v="Raja Palong"/>
    <s v="Kutupalong RC"/>
    <x v="9"/>
    <d v="2022-12-01T00:00:00"/>
    <x v="0"/>
    <m/>
    <m/>
    <m/>
    <m/>
    <m/>
    <s v="Ataur Rahman"/>
    <s v="01712-029554"/>
    <s v="ngoforum.coxsbazar@gmail.com"/>
    <s v="UNHCR-NGOF"/>
  </r>
  <r>
    <n v="6933"/>
    <s v="BRAC"/>
    <s v="BRAC"/>
    <s v="DFAT"/>
    <s v="WASH"/>
    <x v="0"/>
    <x v="7"/>
    <s v="N/A"/>
    <m/>
    <n v="11"/>
    <s v="completed"/>
    <s v="Chittagong"/>
    <s v="Cox's Bazar"/>
    <x v="0"/>
    <s v="Raja Palong"/>
    <s v="HC,Raja Palong"/>
    <x v="9"/>
    <d v="2022-12-01T00:00:00"/>
    <x v="1"/>
    <m/>
    <m/>
    <m/>
    <m/>
    <m/>
    <s v="Abu Bakar Siddik"/>
    <n v="185237016"/>
    <s v="abu.siddik1@brac.net"/>
    <s v="BRAC"/>
  </r>
  <r>
    <n v="6934"/>
    <s v="BRAC"/>
    <s v="BRAC"/>
    <s v="DFAT"/>
    <s v="WASH"/>
    <x v="1"/>
    <x v="16"/>
    <s v="# of door"/>
    <m/>
    <n v="10"/>
    <s v="completed"/>
    <s v="Chittagong"/>
    <s v="Cox's Bazar"/>
    <x v="0"/>
    <s v="Raja Palong"/>
    <s v="HC,Raja Palong"/>
    <x v="9"/>
    <d v="2022-12-01T00:00:00"/>
    <x v="1"/>
    <m/>
    <m/>
    <m/>
    <m/>
    <m/>
    <s v="Abu Bakar Siddik"/>
    <n v="185237016"/>
    <s v="abu.siddik1@brac.net"/>
    <s v="BRAC"/>
  </r>
  <r>
    <n v="6935"/>
    <s v="BRAC"/>
    <s v="BRAC"/>
    <s v="DFAT"/>
    <s v="WASH"/>
    <x v="2"/>
    <x v="10"/>
    <s v="# of HP sessions at community level"/>
    <m/>
    <n v="83"/>
    <s v="completed"/>
    <s v="Chittagong"/>
    <s v="Cox's Bazar"/>
    <x v="0"/>
    <s v="Raja Palong"/>
    <s v="HC,Raja Palong"/>
    <x v="9"/>
    <d v="2022-12-01T00:00:00"/>
    <x v="1"/>
    <m/>
    <m/>
    <m/>
    <m/>
    <m/>
    <s v="Abu Bakar Siddik"/>
    <n v="185237016"/>
    <s v="abu.siddik1@brac.net"/>
    <s v="BRAC"/>
  </r>
  <r>
    <n v="6936"/>
    <s v="BRAC"/>
    <s v="BRAC"/>
    <s v="DFAT"/>
    <s v="WASH"/>
    <x v="2"/>
    <x v="4"/>
    <s v="# of HP sessions at HH level"/>
    <m/>
    <n v="1085"/>
    <s v="completed"/>
    <s v="Chittagong"/>
    <s v="Cox's Bazar"/>
    <x v="0"/>
    <s v="Raja Palong"/>
    <s v="HC,Raja Palong"/>
    <x v="9"/>
    <d v="2022-12-01T00:00:00"/>
    <x v="1"/>
    <m/>
    <m/>
    <m/>
    <m/>
    <m/>
    <s v="Abu Bakar Siddik"/>
    <n v="185237016"/>
    <s v="abu.siddik1@brac.net"/>
    <s v="BRAC"/>
  </r>
  <r>
    <n v="6937"/>
    <s v="BRAC"/>
    <s v="BRAC"/>
    <s v="DFAT"/>
    <s v="WASH"/>
    <x v="2"/>
    <x v="38"/>
    <s v="# of HP sessions at institution level"/>
    <m/>
    <n v="1"/>
    <s v="completed"/>
    <s v="Chittagong"/>
    <s v="Cox's Bazar"/>
    <x v="0"/>
    <s v="Raja Palong"/>
    <s v="HC,Raja Palong"/>
    <x v="9"/>
    <d v="2022-12-01T00:00:00"/>
    <x v="1"/>
    <m/>
    <m/>
    <m/>
    <m/>
    <m/>
    <s v="Abu Bakar Siddik"/>
    <n v="185237016"/>
    <s v="abu.siddik1@brac.net"/>
    <s v="BRAC"/>
  </r>
  <r>
    <n v="6938"/>
    <s v="BRAC"/>
    <s v="BRAC"/>
    <s v="DFAT"/>
    <s v="WASH"/>
    <x v="2"/>
    <x v="19"/>
    <s v="# of estimated persons reached by mass-media campaign"/>
    <m/>
    <n v="1"/>
    <s v="completed"/>
    <s v="Chittagong"/>
    <s v="Cox's Bazar"/>
    <x v="0"/>
    <s v="Raja Palong"/>
    <s v="HC,Raja Palong"/>
    <x v="9"/>
    <d v="2022-12-01T00:00:00"/>
    <x v="1"/>
    <m/>
    <m/>
    <m/>
    <m/>
    <m/>
    <s v="Abu Bakar Siddik"/>
    <n v="185237016"/>
    <s v="abu.siddik1@brac.net"/>
    <s v="BRAC"/>
  </r>
  <r>
    <n v="6939"/>
    <s v="BRAC"/>
    <s v="BRAC"/>
    <s v="DFAT"/>
    <s v="WASH"/>
    <x v="3"/>
    <x v="6"/>
    <s v="# of plant"/>
    <m/>
    <n v="1"/>
    <s v="completed"/>
    <s v="Chittagong"/>
    <s v="Cox's Bazar"/>
    <x v="0"/>
    <s v="Raja Palong"/>
    <s v="HC,Raja Palong"/>
    <x v="9"/>
    <d v="2022-12-01T00:00:00"/>
    <x v="1"/>
    <m/>
    <m/>
    <m/>
    <m/>
    <m/>
    <s v="Abu Bakar Siddik"/>
    <n v="185237016"/>
    <s v="abu.siddik1@brac.net"/>
    <s v="BRAC"/>
  </r>
  <r>
    <n v="6940"/>
    <s v="BRAC"/>
    <s v="BRAC"/>
    <s v="DFAT"/>
    <s v="WASH"/>
    <x v="3"/>
    <x v="11"/>
    <s v="# of 80L/120L bin"/>
    <m/>
    <n v="60"/>
    <s v="completed"/>
    <s v="Chittagong"/>
    <s v="Cox's Bazar"/>
    <x v="0"/>
    <s v="Raja Palong"/>
    <s v="HC,Raja Palong"/>
    <x v="9"/>
    <d v="2022-12-01T00:00:00"/>
    <x v="1"/>
    <m/>
    <m/>
    <m/>
    <m/>
    <m/>
    <s v="Abu Bakar Siddik"/>
    <n v="185237016"/>
    <s v="abu.siddik1@brac.net"/>
    <s v="BRAC"/>
  </r>
  <r>
    <n v="6941"/>
    <s v="BRAC"/>
    <s v="BRAC"/>
    <s v="DFAT"/>
    <s v="WASH"/>
    <x v="1"/>
    <x v="7"/>
    <s v="N/A"/>
    <m/>
    <n v="140"/>
    <s v="completed"/>
    <s v="Chittagong"/>
    <s v="Cox's Bazar"/>
    <x v="0"/>
    <s v="Palong Khali"/>
    <s v="Camp 14"/>
    <x v="9"/>
    <d v="2022-11-01T00:00:00"/>
    <x v="0"/>
    <m/>
    <m/>
    <m/>
    <m/>
    <m/>
    <s v="Abu Bakar Siddik"/>
    <n v="1852377016"/>
    <s v="abu.siddik1@brac.net"/>
    <s v="BRAC"/>
  </r>
  <r>
    <n v="6942"/>
    <s v="UNHCR"/>
    <s v="NGOF"/>
    <s v="UNHCR"/>
    <s v="WASH"/>
    <x v="0"/>
    <x v="12"/>
    <s v="# of water network"/>
    <m/>
    <n v="3"/>
    <s v="completed"/>
    <s v="Chittagong"/>
    <s v="Cox's Bazar"/>
    <x v="1"/>
    <s v="Nhilla"/>
    <s v="Camp 26"/>
    <x v="9"/>
    <d v="2022-12-01T00:00:00"/>
    <x v="0"/>
    <m/>
    <m/>
    <m/>
    <m/>
    <m/>
    <s v="Ataur Rahman"/>
    <s v="01712-029554"/>
    <s v="ngoforum.coxsbazar@gmail.com"/>
    <s v="UNHCR-NGOF"/>
  </r>
  <r>
    <n v="6943"/>
    <s v="UNHCR"/>
    <s v="NGOF"/>
    <s v="UNHCR"/>
    <s v="WASH"/>
    <x v="1"/>
    <x v="1"/>
    <s v="# of door "/>
    <m/>
    <n v="194"/>
    <s v="completed"/>
    <s v="Chittagong"/>
    <s v="Cox's Bazar"/>
    <x v="1"/>
    <s v="Nhilla"/>
    <s v="Camp 26"/>
    <x v="9"/>
    <d v="2022-12-01T00:00:00"/>
    <x v="0"/>
    <m/>
    <m/>
    <m/>
    <m/>
    <m/>
    <s v="Ataur Rahman"/>
    <s v="01712-029554"/>
    <s v="ngoforum.coxsbazar@gmail.com"/>
    <s v="UNHCR-NGOF"/>
  </r>
  <r>
    <n v="6944"/>
    <s v="UNHCR"/>
    <s v="NGOF"/>
    <s v="UNHCR"/>
    <s v="WASH"/>
    <x v="1"/>
    <x v="8"/>
    <s v="# of FSM Site"/>
    <m/>
    <n v="3"/>
    <s v="completed"/>
    <s v="Chittagong"/>
    <s v="Cox's Bazar"/>
    <x v="1"/>
    <s v="Nhilla"/>
    <s v="Camp 26"/>
    <x v="9"/>
    <d v="2022-12-01T00:00:00"/>
    <x v="0"/>
    <m/>
    <m/>
    <m/>
    <m/>
    <m/>
    <s v="Ataur Rahman"/>
    <s v="01712-029554"/>
    <s v="ngoforum.coxsbazar@gmail.com"/>
    <s v="UNHCR-NGOF"/>
  </r>
  <r>
    <n v="6945"/>
    <s v="UNHCR"/>
    <s v="NGOF"/>
    <s v="UNHCR"/>
    <s v="WASH"/>
    <x v="1"/>
    <x v="2"/>
    <s v="# of FSM Site"/>
    <m/>
    <n v="1"/>
    <s v="completed"/>
    <s v="Chittagong"/>
    <s v="Cox's Bazar"/>
    <x v="1"/>
    <s v="Nhilla"/>
    <s v="Camp 26"/>
    <x v="9"/>
    <d v="2022-12-01T00:00:00"/>
    <x v="0"/>
    <m/>
    <m/>
    <m/>
    <m/>
    <m/>
    <s v="Ataur Rahman"/>
    <s v="01712-029554"/>
    <s v="ngoforum.coxsbazar@gmail.com"/>
    <s v="UNHCR-NGOF"/>
  </r>
  <r>
    <n v="6946"/>
    <s v="UNHCR"/>
    <s v="NGOF"/>
    <s v="UNHCR"/>
    <s v="WASH"/>
    <x v="1"/>
    <x v="9"/>
    <s v="# of door"/>
    <m/>
    <n v="553"/>
    <s v="completed"/>
    <s v="Chittagong"/>
    <s v="Cox's Bazar"/>
    <x v="1"/>
    <s v="Nhilla"/>
    <s v="Camp 26"/>
    <x v="9"/>
    <d v="2022-12-01T00:00:00"/>
    <x v="0"/>
    <m/>
    <m/>
    <m/>
    <m/>
    <m/>
    <s v="Ataur Rahman"/>
    <s v="01712-029554"/>
    <s v="ngoforum.coxsbazar@gmail.com"/>
    <s v="UNHCR-NGOF"/>
  </r>
  <r>
    <n v="6947"/>
    <s v="UNHCR"/>
    <s v="NGOF"/>
    <s v="UNHCR"/>
    <s v="WASH"/>
    <x v="1"/>
    <x v="3"/>
    <s v="# of door"/>
    <m/>
    <n v="396"/>
    <s v="completed"/>
    <s v="Chittagong"/>
    <s v="Cox's Bazar"/>
    <x v="1"/>
    <s v="Nhilla"/>
    <s v="Camp 26"/>
    <x v="9"/>
    <d v="2022-12-01T00:00:00"/>
    <x v="0"/>
    <m/>
    <m/>
    <m/>
    <m/>
    <m/>
    <s v="Ataur Rahman"/>
    <s v="01712-029554"/>
    <s v="ngoforum.coxsbazar@gmail.com"/>
    <s v="UNHCR-NGOF"/>
  </r>
  <r>
    <n v="6948"/>
    <s v="UNHCR"/>
    <s v="NGOF"/>
    <s v="UNHCR"/>
    <s v="WASH"/>
    <x v="2"/>
    <x v="10"/>
    <s v="# of HP sessions at community level"/>
    <m/>
    <n v="134"/>
    <s v="completed"/>
    <s v="Chittagong"/>
    <s v="Cox's Bazar"/>
    <x v="1"/>
    <s v="Nhilla"/>
    <s v="Camp 26"/>
    <x v="9"/>
    <d v="2022-12-01T00:00:00"/>
    <x v="0"/>
    <m/>
    <m/>
    <m/>
    <m/>
    <m/>
    <s v="Ataur Rahman"/>
    <s v="01712-029554"/>
    <s v="ngoforum.coxsbazar@gmail.com"/>
    <s v="UNHCR-NGOF"/>
  </r>
  <r>
    <n v="6949"/>
    <s v="UNHCR"/>
    <s v="NGOF"/>
    <s v="UNHCR"/>
    <s v="WASH"/>
    <x v="2"/>
    <x v="4"/>
    <s v="# of HP sessions at HH level"/>
    <m/>
    <n v="5468"/>
    <s v="completed"/>
    <s v="Chittagong"/>
    <s v="Cox's Bazar"/>
    <x v="1"/>
    <s v="Nhilla"/>
    <s v="Camp 26"/>
    <x v="9"/>
    <d v="2022-12-01T00:00:00"/>
    <x v="0"/>
    <m/>
    <m/>
    <m/>
    <m/>
    <m/>
    <s v="Ataur Rahman"/>
    <s v="01712-029554"/>
    <s v="ngoforum.coxsbazar@gmail.com"/>
    <s v="UNHCR-NGOF"/>
  </r>
  <r>
    <n v="6950"/>
    <s v="UNHCR"/>
    <s v="NGOF"/>
    <s v="UNHCR"/>
    <s v="WASH"/>
    <x v="2"/>
    <x v="38"/>
    <s v="# of HP sessions at institution level"/>
    <m/>
    <n v="8"/>
    <s v="completed"/>
    <s v="Chittagong"/>
    <s v="Cox's Bazar"/>
    <x v="1"/>
    <s v="Nhilla"/>
    <s v="Camp 26"/>
    <x v="9"/>
    <d v="2022-12-01T00:00:00"/>
    <x v="0"/>
    <m/>
    <m/>
    <m/>
    <m/>
    <m/>
    <s v="Ataur Rahman"/>
    <s v="01712-029554"/>
    <s v="ngoforum.coxsbazar@gmail.com"/>
    <s v="UNHCR-NGOF"/>
  </r>
  <r>
    <n v="6951"/>
    <s v="UNHCR"/>
    <s v="NGOF"/>
    <s v="UNHCR"/>
    <s v="WASH"/>
    <x v="2"/>
    <x v="19"/>
    <s v="# of estimated persons reached by mass-media campaign"/>
    <m/>
    <n v="9"/>
    <s v="completed"/>
    <s v="Chittagong"/>
    <s v="Cox's Bazar"/>
    <x v="1"/>
    <s v="Nhilla"/>
    <s v="Camp 26"/>
    <x v="9"/>
    <d v="2022-12-01T00:00:00"/>
    <x v="0"/>
    <m/>
    <m/>
    <m/>
    <m/>
    <m/>
    <s v="Ataur Rahman"/>
    <s v="01712-029554"/>
    <s v="ngoforum.coxsbazar@gmail.com"/>
    <s v="UNHCR-NGOF"/>
  </r>
  <r>
    <n v="6952"/>
    <s v="UNHCR"/>
    <s v="NGOF"/>
    <s v="UNHCR"/>
    <s v="WASH"/>
    <x v="2"/>
    <x v="41"/>
    <s v="# of household"/>
    <m/>
    <n v="3815"/>
    <s v="completed"/>
    <s v="Chittagong"/>
    <s v="Cox's Bazar"/>
    <x v="1"/>
    <s v="Nhilla"/>
    <s v="Camp 26"/>
    <x v="9"/>
    <d v="2022-12-01T00:00:00"/>
    <x v="0"/>
    <m/>
    <m/>
    <m/>
    <m/>
    <m/>
    <s v="Ataur Rahman"/>
    <s v="01712-029554"/>
    <s v="ngoforum.coxsbazar@gmail.com"/>
    <s v="UNHCR-NGOF"/>
  </r>
  <r>
    <n v="6953"/>
    <s v="UNHCR"/>
    <s v="NGOF"/>
    <s v="UNHCR"/>
    <s v="WASH"/>
    <x v="2"/>
    <x v="33"/>
    <s v="# of facilities"/>
    <m/>
    <n v="4242"/>
    <s v="completed"/>
    <s v="Chittagong"/>
    <s v="Cox's Bazar"/>
    <x v="1"/>
    <s v="Nhilla"/>
    <s v="Camp 26"/>
    <x v="9"/>
    <d v="2022-12-01T00:00:00"/>
    <x v="0"/>
    <m/>
    <m/>
    <m/>
    <m/>
    <m/>
    <s v="Ataur Rahman"/>
    <s v="01712-029554"/>
    <s v="ngoforum.coxsbazar@gmail.com"/>
    <s v="UNHCR-NGOF"/>
  </r>
  <r>
    <n v="6954"/>
    <s v="UNHCR"/>
    <s v="NGOF"/>
    <s v="UNHCR"/>
    <s v="WASH"/>
    <x v="3"/>
    <x v="5"/>
    <s v="# of campaign per camp "/>
    <m/>
    <n v="8"/>
    <s v="completed"/>
    <s v="Chittagong"/>
    <s v="Cox's Bazar"/>
    <x v="1"/>
    <s v="Nhilla"/>
    <s v="Camp 26"/>
    <x v="9"/>
    <d v="2022-12-01T00:00:00"/>
    <x v="0"/>
    <m/>
    <m/>
    <m/>
    <m/>
    <m/>
    <s v="Ataur Rahman"/>
    <s v="01712-029554"/>
    <s v="ngoforum.coxsbazar@gmail.com"/>
    <s v="UNHCR-NGOF"/>
  </r>
  <r>
    <n v="6955"/>
    <s v="UNHCR"/>
    <s v="NGOF"/>
    <s v="UNHCR"/>
    <s v="WASH"/>
    <x v="3"/>
    <x v="6"/>
    <s v="# of plant"/>
    <m/>
    <n v="2"/>
    <s v="completed"/>
    <s v="Chittagong"/>
    <s v="Cox's Bazar"/>
    <x v="1"/>
    <s v="Nhilla"/>
    <s v="Camp 26"/>
    <x v="9"/>
    <d v="2022-12-01T00:00:00"/>
    <x v="0"/>
    <m/>
    <m/>
    <m/>
    <m/>
    <m/>
    <s v="Ataur Rahman"/>
    <s v="01712-029554"/>
    <s v="ngoforum.coxsbazar@gmail.com"/>
    <s v="UNHCR-NGOF"/>
  </r>
  <r>
    <n v="6956"/>
    <s v="BRAC"/>
    <s v="BRAC"/>
    <s v="DFAT"/>
    <s v="WASH"/>
    <x v="1"/>
    <x v="7"/>
    <s v="N/A"/>
    <m/>
    <n v="28"/>
    <s v="completed"/>
    <s v="Chittagong"/>
    <s v="Cox's Bazar"/>
    <x v="1"/>
    <s v="Nhilla"/>
    <s v="Camp 25"/>
    <x v="9"/>
    <d v="2022-12-01T00:00:00"/>
    <x v="0"/>
    <m/>
    <m/>
    <m/>
    <m/>
    <m/>
    <s v="Abu Bakar Siddik"/>
    <n v="1852377016"/>
    <s v="abu.siddik1@brac.net"/>
    <s v="BRAC"/>
  </r>
  <r>
    <n v="6957"/>
    <s v="BRAC"/>
    <s v="BRAC"/>
    <s v="DFAT"/>
    <s v="WASH"/>
    <x v="3"/>
    <x v="7"/>
    <s v="N/A"/>
    <m/>
    <n v="309"/>
    <s v="completed"/>
    <s v="Chittagong"/>
    <s v="Cox's Bazar"/>
    <x v="0"/>
    <s v="Palong Khali"/>
    <s v="Camp 20 Extension"/>
    <x v="9"/>
    <d v="2022-12-01T00:00:00"/>
    <x v="0"/>
    <m/>
    <m/>
    <m/>
    <m/>
    <m/>
    <s v="Abu Bakar Siddik"/>
    <n v="1825377016"/>
    <s v="abu.siddik1@brac.net"/>
    <s v="BRAC"/>
  </r>
  <r>
    <n v="6958"/>
    <s v="UNICEF"/>
    <s v="BRAC"/>
    <s v="UNICEF"/>
    <s v="WASH"/>
    <x v="0"/>
    <x v="0"/>
    <s v="# of tube well"/>
    <m/>
    <n v="408"/>
    <s v="completed"/>
    <s v="Chittagong"/>
    <s v="Cox's Bazar"/>
    <x v="0"/>
    <s v="Palong Khali"/>
    <s v="Camp 14"/>
    <x v="9"/>
    <d v="2023-03-01T00:00:00"/>
    <x v="0"/>
    <m/>
    <m/>
    <m/>
    <m/>
    <m/>
    <s v="Muhammed Sydul Hasan Sohan"/>
    <n v="1847456486"/>
    <s v="muhammed.sydul@brac.net"/>
    <s v="UNICEF-BRAC"/>
  </r>
  <r>
    <n v="6959"/>
    <s v="UNICEF"/>
    <s v="BRAC"/>
    <s v="UNICEF"/>
    <s v="WASH"/>
    <x v="0"/>
    <x v="12"/>
    <s v="# of water network"/>
    <m/>
    <n v="8"/>
    <s v="completed"/>
    <s v="Chittagong"/>
    <s v="Cox's Bazar"/>
    <x v="0"/>
    <s v="Palong Khali"/>
    <s v="Camp 14"/>
    <x v="9"/>
    <d v="2023-03-01T00:00:00"/>
    <x v="0"/>
    <m/>
    <m/>
    <m/>
    <m/>
    <m/>
    <s v="Muhammed Sydul Hasan Sohan"/>
    <n v="1847456486"/>
    <s v="muhammed.sydul@brac.net"/>
    <s v="UNICEF-BRAC"/>
  </r>
  <r>
    <n v="6960"/>
    <s v="UNICEF"/>
    <s v="BRAC"/>
    <s v="UNICEF"/>
    <s v="WASH"/>
    <x v="1"/>
    <x v="1"/>
    <s v="# of door "/>
    <m/>
    <n v="48"/>
    <s v="completed"/>
    <s v="Chittagong"/>
    <s v="Cox's Bazar"/>
    <x v="0"/>
    <s v="Palong Khali"/>
    <s v="Camp 14"/>
    <x v="9"/>
    <d v="2023-03-01T00:00:00"/>
    <x v="0"/>
    <m/>
    <m/>
    <m/>
    <m/>
    <m/>
    <s v="Muhammed Sydul Hasan Sohan"/>
    <n v="1847456486"/>
    <s v="muhammed.sydul@brac.net"/>
    <s v="UNICEF-BRAC"/>
  </r>
  <r>
    <n v="6961"/>
    <s v="UNICEF"/>
    <s v="BRAC"/>
    <s v="UNICEF"/>
    <s v="WASH"/>
    <x v="1"/>
    <x v="8"/>
    <s v="# of FSM Site"/>
    <m/>
    <n v="7"/>
    <s v="completed"/>
    <s v="Chittagong"/>
    <s v="Cox's Bazar"/>
    <x v="0"/>
    <s v="Palong Khali"/>
    <s v="Camp 14"/>
    <x v="9"/>
    <d v="2023-03-01T00:00:00"/>
    <x v="0"/>
    <m/>
    <m/>
    <m/>
    <m/>
    <m/>
    <s v="Muhammed Sydul Hasan Sohan"/>
    <n v="1847456486"/>
    <s v="muhammed.sydul@brac.net"/>
    <s v="UNICEF-BRAC"/>
  </r>
  <r>
    <n v="6962"/>
    <s v="UNICEF"/>
    <s v="BRAC"/>
    <s v="UNICEF"/>
    <s v="WASH"/>
    <x v="1"/>
    <x v="9"/>
    <s v="# of door"/>
    <m/>
    <n v="389"/>
    <s v="completed"/>
    <s v="Chittagong"/>
    <s v="Cox's Bazar"/>
    <x v="0"/>
    <s v="Palong Khali"/>
    <s v="Camp 14"/>
    <x v="9"/>
    <d v="2023-03-01T00:00:00"/>
    <x v="0"/>
    <m/>
    <m/>
    <m/>
    <m/>
    <m/>
    <s v="Muhammed Sydul Hasan Sohan"/>
    <n v="1847456486"/>
    <s v="muhammed.sydul@brac.net"/>
    <s v="UNICEF-BRAC"/>
  </r>
  <r>
    <n v="6963"/>
    <s v="UNICEF"/>
    <s v="BRAC"/>
    <s v="UNICEF"/>
    <s v="WASH"/>
    <x v="1"/>
    <x v="3"/>
    <s v="# of door"/>
    <m/>
    <n v="1174"/>
    <s v="completed"/>
    <s v="Chittagong"/>
    <s v="Cox's Bazar"/>
    <x v="0"/>
    <s v="Palong Khali"/>
    <s v="Camp 14"/>
    <x v="9"/>
    <d v="2023-03-01T00:00:00"/>
    <x v="0"/>
    <m/>
    <m/>
    <m/>
    <m/>
    <m/>
    <s v="Muhammed Sydul Hasan Sohan"/>
    <n v="1847456486"/>
    <s v="muhammed.sydul@brac.net"/>
    <s v="UNICEF-BRAC"/>
  </r>
  <r>
    <n v="6964"/>
    <s v="UNICEF"/>
    <s v="BRAC"/>
    <s v="UNICEF"/>
    <s v="WASH"/>
    <x v="2"/>
    <x v="4"/>
    <s v="# of HP sessions at HH level"/>
    <m/>
    <n v="8101"/>
    <s v="completed"/>
    <s v="Chittagong"/>
    <s v="Cox's Bazar"/>
    <x v="0"/>
    <s v="Palong Khali"/>
    <s v="Camp 14"/>
    <x v="9"/>
    <d v="2023-03-01T00:00:00"/>
    <x v="0"/>
    <m/>
    <m/>
    <m/>
    <m/>
    <m/>
    <s v="Muhammed Sydul Hasan Sohan"/>
    <n v="1847456486"/>
    <s v="muhammed.sydul@brac.net"/>
    <s v="UNICEF-BRAC"/>
  </r>
  <r>
    <n v="6965"/>
    <s v="UNICEF"/>
    <s v="BRAC"/>
    <s v="UNICEF"/>
    <s v="WASH"/>
    <x v="2"/>
    <x v="33"/>
    <s v="# of facilities"/>
    <m/>
    <n v="14985"/>
    <s v="completed"/>
    <s v="Chittagong"/>
    <s v="Cox's Bazar"/>
    <x v="0"/>
    <s v="Palong Khali"/>
    <s v="Camp 14"/>
    <x v="9"/>
    <d v="2023-03-01T00:00:00"/>
    <x v="0"/>
    <m/>
    <m/>
    <m/>
    <m/>
    <m/>
    <s v="Muhammed Sydul Hasan Sohan"/>
    <n v="1847456486"/>
    <s v="muhammed.sydul@brac.net"/>
    <s v="UNICEF-BRAC"/>
  </r>
  <r>
    <n v="6966"/>
    <s v="UNICEF"/>
    <s v="BRAC"/>
    <s v="UNICEF"/>
    <s v="WASH"/>
    <x v="3"/>
    <x v="6"/>
    <s v="# of plant"/>
    <m/>
    <n v="1"/>
    <s v="completed"/>
    <s v="Chittagong"/>
    <s v="Cox's Bazar"/>
    <x v="0"/>
    <s v="Palong Khali"/>
    <s v="Camp 14"/>
    <x v="9"/>
    <d v="2023-03-01T00:00:00"/>
    <x v="0"/>
    <m/>
    <m/>
    <m/>
    <m/>
    <m/>
    <s v="Muhammed Sydul Hasan Sohan"/>
    <n v="1847456486"/>
    <s v="muhammed.sydul@brac.net"/>
    <s v="UNICEF-BRAC"/>
  </r>
  <r>
    <n v="6967"/>
    <s v="ACF"/>
    <s v="ACF"/>
    <s v="GAC"/>
    <s v="WASH"/>
    <x v="0"/>
    <x v="0"/>
    <s v="# of tube well"/>
    <m/>
    <n v="13"/>
    <s v="completed"/>
    <s v="Chittagong"/>
    <s v="Cox's Bazar"/>
    <x v="0"/>
    <s v="Palong Khali"/>
    <s v="Camp 02E"/>
    <x v="9"/>
    <d v="2022-12-01T00:00:00"/>
    <x v="0"/>
    <m/>
    <m/>
    <m/>
    <m/>
    <m/>
    <s v="Moammad Shajan Siraj"/>
    <n v="1813213381"/>
    <s v="washhppm-cox@bd-actionagainsthunger.org"/>
    <s v="ACF"/>
  </r>
  <r>
    <n v="6968"/>
    <s v="ACF"/>
    <s v="ACF"/>
    <s v="GAC"/>
    <s v="WASH"/>
    <x v="0"/>
    <x v="7"/>
    <s v="N/A"/>
    <m/>
    <n v="4"/>
    <s v="completed"/>
    <s v="Chittagong"/>
    <s v="Cox's Bazar"/>
    <x v="0"/>
    <s v="Palong Khali"/>
    <s v="Camp 02E"/>
    <x v="9"/>
    <d v="2022-12-01T00:00:00"/>
    <x v="0"/>
    <m/>
    <m/>
    <m/>
    <m/>
    <m/>
    <s v="Moammad Shajan Siraj"/>
    <n v="1813213381"/>
    <s v="washhppm-cox@bd-actionagainsthunger.org"/>
    <s v="ACF"/>
  </r>
  <r>
    <n v="6969"/>
    <s v="ACF"/>
    <s v="ACF"/>
    <s v="GAC"/>
    <s v="WASH"/>
    <x v="1"/>
    <x v="1"/>
    <s v="# of door "/>
    <m/>
    <n v="6"/>
    <s v="completed"/>
    <s v="Chittagong"/>
    <s v="Cox's Bazar"/>
    <x v="0"/>
    <s v="Palong Khali"/>
    <s v="Camp 02E"/>
    <x v="9"/>
    <d v="2022-12-01T00:00:00"/>
    <x v="0"/>
    <m/>
    <m/>
    <m/>
    <m/>
    <m/>
    <s v="Moammad Shajan Siraj"/>
    <n v="1813213381"/>
    <s v="washhppm-cox@bd-actionagainsthunger.org"/>
    <s v="ACF"/>
  </r>
  <r>
    <n v="6970"/>
    <s v="ACF"/>
    <s v="ACF"/>
    <s v="GAC"/>
    <s v="WASH"/>
    <x v="1"/>
    <x v="8"/>
    <s v="# of FSM Site"/>
    <m/>
    <n v="3"/>
    <s v="completed"/>
    <s v="Chittagong"/>
    <s v="Cox's Bazar"/>
    <x v="0"/>
    <s v="Palong Khali"/>
    <s v="Camp 02E"/>
    <x v="9"/>
    <d v="2022-12-01T00:00:00"/>
    <x v="0"/>
    <m/>
    <m/>
    <m/>
    <m/>
    <m/>
    <s v="Moammad Shajan Siraj"/>
    <n v="1813213381"/>
    <s v="washhppm-cox@bd-actionagainsthunger.org"/>
    <s v="ACF"/>
  </r>
  <r>
    <n v="6971"/>
    <s v="ACF"/>
    <s v="ACF"/>
    <s v="GAC"/>
    <s v="WASH"/>
    <x v="1"/>
    <x v="9"/>
    <s v="# of door"/>
    <m/>
    <n v="34"/>
    <s v="completed"/>
    <s v="Chittagong"/>
    <s v="Cox's Bazar"/>
    <x v="0"/>
    <s v="Palong Khali"/>
    <s v="Camp 02E"/>
    <x v="9"/>
    <d v="2022-12-01T00:00:00"/>
    <x v="0"/>
    <m/>
    <m/>
    <m/>
    <m/>
    <m/>
    <s v="Moammad Shajan Siraj"/>
    <n v="1813213381"/>
    <s v="washhppm-cox@bd-actionagainsthunger.org"/>
    <s v="ACF"/>
  </r>
  <r>
    <n v="6972"/>
    <s v="ACF"/>
    <s v="ACF"/>
    <s v="GAC"/>
    <s v="WASH"/>
    <x v="2"/>
    <x v="40"/>
    <s v="# of laundry facility"/>
    <m/>
    <n v="104"/>
    <s v="completed"/>
    <s v="Chittagong"/>
    <s v="Cox's Bazar"/>
    <x v="0"/>
    <s v="Palong Khali"/>
    <s v="Camp 02E"/>
    <x v="9"/>
    <d v="2022-12-01T00:00:00"/>
    <x v="0"/>
    <m/>
    <m/>
    <m/>
    <m/>
    <m/>
    <s v="Moammad Shajan Siraj"/>
    <n v="1813213381"/>
    <s v="washhppm-cox@bd-actionagainsthunger.org"/>
    <s v="ACF"/>
  </r>
  <r>
    <n v="6973"/>
    <s v="ACF"/>
    <s v="ACF"/>
    <s v="GAC"/>
    <s v="WASH"/>
    <x v="1"/>
    <x v="7"/>
    <s v="N/A"/>
    <m/>
    <n v="8"/>
    <s v="completed"/>
    <s v="Chittagong"/>
    <s v="Cox's Bazar"/>
    <x v="0"/>
    <s v="Palong Khali"/>
    <s v="Camp 02E"/>
    <x v="9"/>
    <d v="2022-12-01T00:00:00"/>
    <x v="0"/>
    <m/>
    <m/>
    <m/>
    <m/>
    <m/>
    <s v="Moammad Shajan Siraj"/>
    <n v="1813213381"/>
    <s v="washhppm-cox@bd-actionagainsthunger.org"/>
    <s v="ACF"/>
  </r>
  <r>
    <n v="6974"/>
    <s v="ACF"/>
    <s v="ACF"/>
    <s v="GAC"/>
    <s v="WASH"/>
    <x v="2"/>
    <x v="10"/>
    <s v="# of HP sessions at community level"/>
    <m/>
    <n v="375"/>
    <s v="completed"/>
    <s v="Chittagong"/>
    <s v="Cox's Bazar"/>
    <x v="0"/>
    <s v="Palong Khali"/>
    <s v="Camp 02E"/>
    <x v="9"/>
    <d v="2022-12-01T00:00:00"/>
    <x v="0"/>
    <m/>
    <m/>
    <m/>
    <m/>
    <m/>
    <s v="Moammad Shajan Siraj"/>
    <n v="1813213381"/>
    <s v="washhppm-cox@bd-actionagainsthunger.org"/>
    <s v="ACF"/>
  </r>
  <r>
    <n v="6975"/>
    <s v="ACF"/>
    <s v="ACF"/>
    <s v="GAC"/>
    <s v="WASH"/>
    <x v="2"/>
    <x v="4"/>
    <s v="# of HP sessions at HH level"/>
    <m/>
    <n v="798"/>
    <s v="completed"/>
    <s v="Chittagong"/>
    <s v="Cox's Bazar"/>
    <x v="0"/>
    <s v="Palong Khali"/>
    <s v="Camp 02E"/>
    <x v="9"/>
    <d v="2022-12-01T00:00:00"/>
    <x v="0"/>
    <m/>
    <m/>
    <m/>
    <m/>
    <m/>
    <s v="Moammad Shajan Siraj"/>
    <n v="1813213381"/>
    <s v="washhppm-cox@bd-actionagainsthunger.org"/>
    <s v="ACF"/>
  </r>
  <r>
    <n v="6976"/>
    <s v="ACF"/>
    <s v="ACF"/>
    <s v="GAC"/>
    <s v="WASH"/>
    <x v="2"/>
    <x v="33"/>
    <s v="# of facilities"/>
    <m/>
    <n v="104"/>
    <s v="completed"/>
    <s v="Chittagong"/>
    <s v="Cox's Bazar"/>
    <x v="0"/>
    <s v="Palong Khali"/>
    <s v="Camp 02E"/>
    <x v="9"/>
    <d v="2022-12-01T00:00:00"/>
    <x v="0"/>
    <m/>
    <m/>
    <m/>
    <m/>
    <m/>
    <s v="Moammad Shajan Siraj"/>
    <n v="1813213381"/>
    <s v="washhppm-cox@bd-actionagainsthunger.org"/>
    <s v="ACF"/>
  </r>
  <r>
    <n v="6977"/>
    <s v="ACF"/>
    <s v="ACF"/>
    <s v="GAC"/>
    <s v="WASH"/>
    <x v="2"/>
    <x v="7"/>
    <s v="N/A"/>
    <m/>
    <n v="609"/>
    <s v="completed"/>
    <s v="Chittagong"/>
    <s v="Cox's Bazar"/>
    <x v="0"/>
    <s v="Palong Khali"/>
    <s v="Camp 02E"/>
    <x v="9"/>
    <d v="2022-12-01T00:00:00"/>
    <x v="0"/>
    <m/>
    <m/>
    <m/>
    <m/>
    <m/>
    <s v="Moammad Shajan Siraj"/>
    <n v="1813213381"/>
    <s v="washhppm-cox@bd-actionagainsthunger.org"/>
    <s v="ACF"/>
  </r>
  <r>
    <n v="6978"/>
    <s v="ACF"/>
    <s v="ACF"/>
    <s v="GAC"/>
    <s v="WASH"/>
    <x v="3"/>
    <x v="7"/>
    <s v="N/A"/>
    <m/>
    <n v="40"/>
    <s v="completed"/>
    <s v="Chittagong"/>
    <s v="Cox's Bazar"/>
    <x v="0"/>
    <s v="Palong Khali"/>
    <s v="Camp 02E"/>
    <x v="9"/>
    <d v="2022-12-01T00:00:00"/>
    <x v="0"/>
    <m/>
    <m/>
    <m/>
    <m/>
    <m/>
    <s v="Moammad Shajan Siraj"/>
    <n v="1813213381"/>
    <s v="washhppm-cox@bd-actionagainsthunger.org"/>
    <s v="ACF"/>
  </r>
  <r>
    <n v="6979"/>
    <s v="UNHCR"/>
    <s v="NGOF"/>
    <s v="UNHCR"/>
    <s v="WASH"/>
    <x v="0"/>
    <x v="12"/>
    <s v="# of water network"/>
    <m/>
    <n v="2"/>
    <s v="completed"/>
    <s v="Chittagong"/>
    <s v="Cox's Bazar"/>
    <x v="1"/>
    <s v="Nhilla"/>
    <s v="Camp 27"/>
    <x v="9"/>
    <d v="2022-12-01T00:00:00"/>
    <x v="0"/>
    <m/>
    <m/>
    <m/>
    <m/>
    <m/>
    <s v="Ataur Rahman"/>
    <s v="01712-029554"/>
    <s v="ngoforum.coxsbazar@gmail.com"/>
    <s v="UNHCR-NGOF"/>
  </r>
  <r>
    <n v="6980"/>
    <s v="UNHCR"/>
    <s v="NGOF"/>
    <s v="UNHCR"/>
    <s v="WASH"/>
    <x v="1"/>
    <x v="8"/>
    <s v="# of FSM Site"/>
    <m/>
    <n v="2"/>
    <s v="completed"/>
    <s v="Chittagong"/>
    <s v="Cox's Bazar"/>
    <x v="1"/>
    <s v="Nhilla"/>
    <s v="Camp 27"/>
    <x v="9"/>
    <d v="2022-12-01T00:00:00"/>
    <x v="0"/>
    <m/>
    <m/>
    <m/>
    <m/>
    <m/>
    <s v="Ataur Rahman"/>
    <s v="01712-029554"/>
    <s v="ngoforum.coxsbazar@gmail.com"/>
    <s v="UNHCR-NGOF"/>
  </r>
  <r>
    <n v="6981"/>
    <s v="UNHCR"/>
    <s v="NGOF"/>
    <s v="UNHCR"/>
    <s v="WASH"/>
    <x v="1"/>
    <x v="2"/>
    <s v="# of FSM Site"/>
    <m/>
    <n v="1"/>
    <s v="completed"/>
    <s v="Chittagong"/>
    <s v="Cox's Bazar"/>
    <x v="1"/>
    <s v="Nhilla"/>
    <s v="Camp 27"/>
    <x v="9"/>
    <d v="2022-12-01T00:00:00"/>
    <x v="0"/>
    <m/>
    <m/>
    <m/>
    <m/>
    <m/>
    <s v="Ataur Rahman"/>
    <s v="01712-029554"/>
    <s v="ngoforum.coxsbazar@gmail.com"/>
    <s v="UNHCR-NGOF"/>
  </r>
  <r>
    <n v="6982"/>
    <s v="UNHCR"/>
    <s v="NGOF"/>
    <s v="UNHCR"/>
    <s v="WASH"/>
    <x v="1"/>
    <x v="1"/>
    <s v="# of door "/>
    <m/>
    <n v="27"/>
    <s v="completed"/>
    <s v="Chittagong"/>
    <s v="Cox's Bazar"/>
    <x v="1"/>
    <s v="Nhilla"/>
    <s v="Nayapara RC"/>
    <x v="9"/>
    <d v="2022-12-01T00:00:00"/>
    <x v="0"/>
    <m/>
    <m/>
    <m/>
    <m/>
    <m/>
    <s v="Ataur Rahman"/>
    <s v="01712-029554"/>
    <s v="ngoforum.coxsbazar@gmail.com"/>
    <s v="UNHCR-NGOF"/>
  </r>
  <r>
    <n v="6983"/>
    <s v="UNHCR"/>
    <s v="NGOF"/>
    <s v="UNHCR"/>
    <s v="WASH"/>
    <x v="1"/>
    <x v="8"/>
    <s v="# of FSM Site"/>
    <m/>
    <n v="1"/>
    <s v="completed"/>
    <s v="Chittagong"/>
    <s v="Cox's Bazar"/>
    <x v="1"/>
    <s v="Nhilla"/>
    <s v="Nayapara RC"/>
    <x v="9"/>
    <d v="2022-12-01T00:00:00"/>
    <x v="0"/>
    <m/>
    <m/>
    <m/>
    <m/>
    <m/>
    <s v="Ataur Rahman"/>
    <s v="01712-029554"/>
    <s v="ngoforum.coxsbazar@gmail.com"/>
    <s v="UNHCR-NGOF"/>
  </r>
  <r>
    <n v="6984"/>
    <s v="UNHCR"/>
    <s v="NGOF"/>
    <s v="UNHCR"/>
    <s v="WASH"/>
    <x v="1"/>
    <x v="2"/>
    <s v="# of FSM Site"/>
    <m/>
    <n v="1"/>
    <s v="completed"/>
    <s v="Chittagong"/>
    <s v="Cox's Bazar"/>
    <x v="1"/>
    <s v="Nhilla"/>
    <s v="Nayapara RC"/>
    <x v="9"/>
    <d v="2022-12-01T00:00:00"/>
    <x v="0"/>
    <m/>
    <m/>
    <m/>
    <m/>
    <m/>
    <s v="Ataur Rahman"/>
    <s v="01712-029554"/>
    <s v="ngoforum.coxsbazar@gmail.com"/>
    <s v="UNHCR-NGOF"/>
  </r>
  <r>
    <n v="6985"/>
    <s v="UNHCR"/>
    <s v="NGOF"/>
    <s v="UNHCR"/>
    <s v="WASH"/>
    <x v="1"/>
    <x v="9"/>
    <s v="# of door"/>
    <m/>
    <n v="211"/>
    <s v="completed"/>
    <s v="Chittagong"/>
    <s v="Cox's Bazar"/>
    <x v="1"/>
    <s v="Nhilla"/>
    <s v="Nayapara RC"/>
    <x v="9"/>
    <d v="2022-12-01T00:00:00"/>
    <x v="0"/>
    <m/>
    <m/>
    <m/>
    <m/>
    <m/>
    <s v="Ataur Rahman"/>
    <s v="01712-029554"/>
    <s v="ngoforum.coxsbazar@gmail.com"/>
    <s v="UNHCR-NGOF"/>
  </r>
  <r>
    <n v="6986"/>
    <s v="UNHCR"/>
    <s v="NGOF"/>
    <s v="UNHCR"/>
    <s v="WASH"/>
    <x v="1"/>
    <x v="3"/>
    <s v="# of door"/>
    <m/>
    <n v="381"/>
    <s v="completed"/>
    <s v="Chittagong"/>
    <s v="Cox's Bazar"/>
    <x v="1"/>
    <s v="Nhilla"/>
    <s v="Nayapara RC"/>
    <x v="9"/>
    <d v="2022-12-01T00:00:00"/>
    <x v="0"/>
    <m/>
    <m/>
    <m/>
    <m/>
    <m/>
    <s v="Ataur Rahman"/>
    <s v="01712-029554"/>
    <s v="ngoforum.coxsbazar@gmail.com"/>
    <s v="UNHCR-NGOF"/>
  </r>
  <r>
    <n v="6987"/>
    <s v="UNHCR"/>
    <s v="NGOF"/>
    <s v="UNHCR"/>
    <s v="WASH"/>
    <x v="2"/>
    <x v="10"/>
    <s v="# of HP sessions at community level"/>
    <m/>
    <n v="94"/>
    <s v="completed"/>
    <s v="Chittagong"/>
    <s v="Cox's Bazar"/>
    <x v="1"/>
    <s v="Nhilla"/>
    <s v="Nayapara RC"/>
    <x v="9"/>
    <d v="2022-12-01T00:00:00"/>
    <x v="0"/>
    <m/>
    <m/>
    <m/>
    <m/>
    <m/>
    <s v="Ataur Rahman"/>
    <s v="01712-029554"/>
    <s v="ngoforum.coxsbazar@gmail.com"/>
    <s v="UNHCR-NGOF"/>
  </r>
  <r>
    <n v="6988"/>
    <s v="UNHCR"/>
    <s v="NGOF"/>
    <s v="UNHCR"/>
    <s v="WASH"/>
    <x v="2"/>
    <x v="4"/>
    <s v="# of HP sessions at HH level"/>
    <m/>
    <n v="2656"/>
    <s v="completed"/>
    <s v="Chittagong"/>
    <s v="Cox's Bazar"/>
    <x v="1"/>
    <s v="Nhilla"/>
    <s v="Nayapara RC"/>
    <x v="9"/>
    <d v="2022-12-01T00:00:00"/>
    <x v="0"/>
    <m/>
    <m/>
    <m/>
    <m/>
    <m/>
    <s v="Ataur Rahman"/>
    <s v="01712-029554"/>
    <s v="ngoforum.coxsbazar@gmail.com"/>
    <s v="UNHCR-NGOF"/>
  </r>
  <r>
    <n v="6989"/>
    <s v="UNHCR"/>
    <s v="NGOF"/>
    <s v="UNHCR"/>
    <s v="WASH"/>
    <x v="2"/>
    <x v="38"/>
    <s v="# of HP sessions at institution level"/>
    <m/>
    <n v="7"/>
    <s v="completed"/>
    <s v="Chittagong"/>
    <s v="Cox's Bazar"/>
    <x v="1"/>
    <s v="Nhilla"/>
    <s v="Nayapara RC"/>
    <x v="9"/>
    <d v="2022-12-01T00:00:00"/>
    <x v="0"/>
    <m/>
    <m/>
    <m/>
    <m/>
    <m/>
    <s v="Ataur Rahman"/>
    <s v="01712-029554"/>
    <s v="ngoforum.coxsbazar@gmail.com"/>
    <s v="UNHCR-NGOF"/>
  </r>
  <r>
    <n v="6990"/>
    <s v="UNHCR"/>
    <s v="NGOF"/>
    <s v="UNHCR"/>
    <s v="WASH"/>
    <x v="2"/>
    <x v="19"/>
    <s v="# of estimated persons reached by mass-media campaign"/>
    <m/>
    <n v="2"/>
    <s v="completed"/>
    <s v="Chittagong"/>
    <s v="Cox's Bazar"/>
    <x v="1"/>
    <s v="Nhilla"/>
    <s v="Nayapara RC"/>
    <x v="9"/>
    <d v="2022-12-01T00:00:00"/>
    <x v="0"/>
    <m/>
    <m/>
    <m/>
    <m/>
    <m/>
    <s v="Ataur Rahman"/>
    <s v="01712-029554"/>
    <s v="ngoforum.coxsbazar@gmail.com"/>
    <s v="UNHCR-NGOF"/>
  </r>
  <r>
    <n v="6991"/>
    <s v="UNHCR"/>
    <s v="NGOF"/>
    <s v="UNHCR"/>
    <s v="WASH"/>
    <x v="2"/>
    <x v="41"/>
    <s v="# of household"/>
    <m/>
    <n v="1678"/>
    <s v="completed"/>
    <s v="Chittagong"/>
    <s v="Cox's Bazar"/>
    <x v="1"/>
    <s v="Nhilla"/>
    <s v="Nayapara RC"/>
    <x v="9"/>
    <d v="2022-12-01T00:00:00"/>
    <x v="0"/>
    <m/>
    <m/>
    <m/>
    <m/>
    <m/>
    <s v="Ataur Rahman"/>
    <s v="01712-029554"/>
    <s v="ngoforum.coxsbazar@gmail.com"/>
    <s v="UNHCR-NGOF"/>
  </r>
  <r>
    <n v="6992"/>
    <s v="UNHCR"/>
    <s v="NGOF"/>
    <s v="UNHCR"/>
    <s v="WASH"/>
    <x v="2"/>
    <x v="33"/>
    <s v="# of facilities"/>
    <m/>
    <n v="851"/>
    <s v="completed"/>
    <s v="Chittagong"/>
    <s v="Cox's Bazar"/>
    <x v="1"/>
    <s v="Nhilla"/>
    <s v="Nayapara RC"/>
    <x v="9"/>
    <d v="2022-12-01T00:00:00"/>
    <x v="0"/>
    <m/>
    <m/>
    <m/>
    <m/>
    <m/>
    <s v="Ataur Rahman"/>
    <s v="01712-029554"/>
    <s v="ngoforum.coxsbazar@gmail.com"/>
    <s v="UNHCR-NGOF"/>
  </r>
  <r>
    <n v="6993"/>
    <s v="UNHCR"/>
    <s v="NGOF"/>
    <s v="UNHCR"/>
    <s v="WASH"/>
    <x v="3"/>
    <x v="5"/>
    <s v="# of campaign per camp "/>
    <m/>
    <n v="7"/>
    <s v="completed"/>
    <s v="Chittagong"/>
    <s v="Cox's Bazar"/>
    <x v="1"/>
    <s v="Nhilla"/>
    <s v="Nayapara RC"/>
    <x v="9"/>
    <d v="2022-12-01T00:00:00"/>
    <x v="0"/>
    <m/>
    <m/>
    <m/>
    <m/>
    <m/>
    <s v="Ataur Rahman"/>
    <s v="01712-029554"/>
    <s v="ngoforum.coxsbazar@gmail.com"/>
    <s v="UNHCR-NGOF"/>
  </r>
  <r>
    <n v="6994"/>
    <s v="UNHCR"/>
    <s v="NGOF"/>
    <s v="UNHCR"/>
    <s v="WASH"/>
    <x v="3"/>
    <x v="6"/>
    <s v="# of plant"/>
    <m/>
    <n v="1"/>
    <s v="completed"/>
    <s v="Chittagong"/>
    <s v="Cox's Bazar"/>
    <x v="1"/>
    <s v="Nhilla"/>
    <s v="Nayapara RC"/>
    <x v="9"/>
    <d v="2022-12-01T00:00:00"/>
    <x v="0"/>
    <m/>
    <m/>
    <m/>
    <m/>
    <m/>
    <s v="Ataur Rahman"/>
    <s v="01712-029554"/>
    <s v="ngoforum.coxsbazar@gmail.com"/>
    <s v="UNHCR-NGOF"/>
  </r>
  <r>
    <n v="6995"/>
    <s v="UNICEF"/>
    <s v="WVI"/>
    <s v="UNICEF"/>
    <s v="WASH"/>
    <x v="0"/>
    <x v="0"/>
    <s v="# of tube well"/>
    <m/>
    <n v="268"/>
    <s v="completed"/>
    <s v="Chittagong"/>
    <s v="Cox's Bazar"/>
    <x v="0"/>
    <s v="Palong Khali"/>
    <s v="Camp 08E"/>
    <x v="9"/>
    <d v="2023-03-01T00:00:00"/>
    <x v="0"/>
    <m/>
    <m/>
    <m/>
    <m/>
    <m/>
    <s v="Ridoy Roy"/>
    <n v="1679210106"/>
    <s v="ridoy_roy@wvi.org"/>
    <s v="UNICEF-WVI"/>
  </r>
  <r>
    <n v="6996"/>
    <s v="UNICEF"/>
    <s v="WVI"/>
    <s v="UNICEF"/>
    <s v="WASH"/>
    <x v="0"/>
    <x v="12"/>
    <s v="# of water network"/>
    <m/>
    <n v="8"/>
    <s v="completed"/>
    <s v="Chittagong"/>
    <s v="Cox's Bazar"/>
    <x v="0"/>
    <s v="Palong Khali"/>
    <s v="Camp 08E"/>
    <x v="9"/>
    <d v="2023-03-01T00:00:00"/>
    <x v="0"/>
    <m/>
    <m/>
    <m/>
    <m/>
    <m/>
    <s v="Ridoy Roy"/>
    <n v="1679210106"/>
    <s v="ridoy_roy@wvi.org"/>
    <s v="UNICEF-WVI"/>
  </r>
  <r>
    <n v="6997"/>
    <s v="UNICEF"/>
    <s v="WVI"/>
    <s v="UNICEF"/>
    <s v="WASH"/>
    <x v="1"/>
    <x v="1"/>
    <s v="# of door "/>
    <m/>
    <n v="69"/>
    <s v="completed"/>
    <s v="Chittagong"/>
    <s v="Cox's Bazar"/>
    <x v="0"/>
    <s v="Palong Khali"/>
    <s v="Camp 08E"/>
    <x v="9"/>
    <d v="2023-03-01T00:00:00"/>
    <x v="0"/>
    <m/>
    <m/>
    <m/>
    <m/>
    <m/>
    <s v="Ridoy Roy"/>
    <n v="1679210106"/>
    <s v="ridoy_roy@wvi.org"/>
    <s v="UNICEF-WVI"/>
  </r>
  <r>
    <n v="6998"/>
    <s v="UNICEF"/>
    <s v="WVI"/>
    <s v="UNICEF"/>
    <s v="WASH"/>
    <x v="1"/>
    <x v="8"/>
    <s v="# of FSM Site"/>
    <m/>
    <n v="8"/>
    <s v="completed"/>
    <s v="Chittagong"/>
    <s v="Cox's Bazar"/>
    <x v="0"/>
    <s v="Palong Khali"/>
    <s v="Camp 08E"/>
    <x v="9"/>
    <d v="2023-03-01T00:00:00"/>
    <x v="0"/>
    <m/>
    <m/>
    <m/>
    <m/>
    <m/>
    <s v="Ridoy Roy"/>
    <n v="1679210106"/>
    <s v="ridoy_roy@wvi.org"/>
    <s v="UNICEF-WVI"/>
  </r>
  <r>
    <n v="6999"/>
    <s v="UNICEF"/>
    <s v="WVI"/>
    <s v="UNICEF"/>
    <s v="WASH"/>
    <x v="1"/>
    <x v="9"/>
    <s v="# of door"/>
    <m/>
    <n v="194"/>
    <s v="completed"/>
    <s v="Chittagong"/>
    <s v="Cox's Bazar"/>
    <x v="0"/>
    <s v="Palong Khali"/>
    <s v="Camp 08E"/>
    <x v="9"/>
    <d v="2023-03-01T00:00:00"/>
    <x v="0"/>
    <m/>
    <m/>
    <m/>
    <m/>
    <m/>
    <s v="Ridoy Roy"/>
    <n v="1679210106"/>
    <s v="ridoy_roy@wvi.org"/>
    <s v="UNICEF-WVI"/>
  </r>
  <r>
    <n v="7000"/>
    <s v="UNICEF"/>
    <s v="WVI"/>
    <s v="UNICEF"/>
    <s v="WASH"/>
    <x v="1"/>
    <x v="3"/>
    <s v="# of door"/>
    <m/>
    <n v="675"/>
    <s v="completed"/>
    <s v="Chittagong"/>
    <s v="Cox's Bazar"/>
    <x v="0"/>
    <s v="Palong Khali"/>
    <s v="Camp 08E"/>
    <x v="9"/>
    <d v="2023-03-01T00:00:00"/>
    <x v="0"/>
    <m/>
    <m/>
    <m/>
    <m/>
    <m/>
    <s v="Ridoy Roy"/>
    <n v="1679210106"/>
    <s v="ridoy_roy@wvi.org"/>
    <s v="UNICEF-WVI"/>
  </r>
  <r>
    <n v="7001"/>
    <s v="UNICEF"/>
    <s v="WVI"/>
    <s v="UNICEF"/>
    <s v="WASH"/>
    <x v="2"/>
    <x v="10"/>
    <s v="# of HP sessions at community level"/>
    <m/>
    <n v="1641"/>
    <s v="completed"/>
    <s v="Chittagong"/>
    <s v="Cox's Bazar"/>
    <x v="0"/>
    <s v="Palong Khali"/>
    <s v="Camp 08E"/>
    <x v="9"/>
    <d v="2023-03-01T00:00:00"/>
    <x v="0"/>
    <m/>
    <m/>
    <m/>
    <m/>
    <m/>
    <s v="Ridoy Roy"/>
    <n v="1679210106"/>
    <s v="ridoy_roy@wvi.org"/>
    <s v="UNICEF-WVI"/>
  </r>
  <r>
    <n v="7002"/>
    <s v="UNICEF"/>
    <s v="WVI"/>
    <s v="UNICEF"/>
    <s v="WASH"/>
    <x v="2"/>
    <x v="4"/>
    <s v="# of HP sessions at HH level"/>
    <m/>
    <n v="691"/>
    <s v="completed"/>
    <s v="Chittagong"/>
    <s v="Cox's Bazar"/>
    <x v="0"/>
    <s v="Palong Khali"/>
    <s v="Camp 08E"/>
    <x v="9"/>
    <d v="2023-03-01T00:00:00"/>
    <x v="0"/>
    <m/>
    <m/>
    <m/>
    <m/>
    <m/>
    <s v="Ridoy Roy"/>
    <n v="1679210106"/>
    <s v="ridoy_roy@wvi.org"/>
    <s v="UNICEF-WVI"/>
  </r>
  <r>
    <n v="7003"/>
    <s v="UNICEF"/>
    <s v="WVI"/>
    <s v="UNICEF"/>
    <s v="WASH"/>
    <x v="3"/>
    <x v="36"/>
    <s v="# of plant"/>
    <m/>
    <n v="4"/>
    <s v="completed"/>
    <s v="Chittagong"/>
    <s v="Cox's Bazar"/>
    <x v="0"/>
    <s v="Palong Khali"/>
    <s v="Camp 08E"/>
    <x v="9"/>
    <d v="2023-03-01T00:00:00"/>
    <x v="0"/>
    <m/>
    <m/>
    <m/>
    <m/>
    <m/>
    <s v="Ridoy Roy"/>
    <n v="1679210106"/>
    <s v="ridoy_roy@wvi.org"/>
    <s v="UNICEF-WVI"/>
  </r>
  <r>
    <n v="7004"/>
    <s v="WVI"/>
    <s v="WVI"/>
    <s v="DFAT"/>
    <s v="WASH"/>
    <x v="0"/>
    <x v="0"/>
    <s v="# of tube well"/>
    <m/>
    <n v="72"/>
    <s v="completed"/>
    <s v="Chittagong"/>
    <s v="Cox's Bazar"/>
    <x v="0"/>
    <s v="Palong Khali"/>
    <s v="Camp 13"/>
    <x v="9"/>
    <d v="2022-12-01T00:00:00"/>
    <x v="0"/>
    <m/>
    <m/>
    <m/>
    <m/>
    <m/>
    <s v="Md. Atiqur Rahman"/>
    <n v="1612519294"/>
    <s v="atiqur rahman@wvi.org"/>
    <s v="WVI"/>
  </r>
  <r>
    <n v="7005"/>
    <s v="WVI"/>
    <s v="WVI"/>
    <s v="DFAT"/>
    <s v="WASH"/>
    <x v="1"/>
    <x v="8"/>
    <s v="# of FSM Site"/>
    <m/>
    <n v="4"/>
    <s v="completed"/>
    <s v="Chittagong"/>
    <s v="Cox's Bazar"/>
    <x v="0"/>
    <s v="Palong Khali"/>
    <s v="Camp 13"/>
    <x v="9"/>
    <d v="2022-12-01T00:00:00"/>
    <x v="0"/>
    <m/>
    <m/>
    <m/>
    <m/>
    <m/>
    <s v="Md. Atiqur Rahman"/>
    <n v="1612519294"/>
    <s v="atiqur rahman@wvi.org"/>
    <s v="WVI"/>
  </r>
  <r>
    <n v="7006"/>
    <s v="WVI"/>
    <s v="WVI"/>
    <s v="DFAT"/>
    <s v="WASH"/>
    <x v="1"/>
    <x v="2"/>
    <s v="# of FSM Site"/>
    <m/>
    <n v="1"/>
    <s v="completed"/>
    <s v="Chittagong"/>
    <s v="Cox's Bazar"/>
    <x v="0"/>
    <s v="Palong Khali"/>
    <s v="Camp 13"/>
    <x v="9"/>
    <d v="2022-12-01T00:00:00"/>
    <x v="0"/>
    <m/>
    <m/>
    <m/>
    <m/>
    <m/>
    <s v="Md. Atiqur Rahman"/>
    <n v="1612519294"/>
    <s v="atiqur rahman@wvi.org"/>
    <s v="WVI"/>
  </r>
  <r>
    <n v="7007"/>
    <s v="WVI"/>
    <s v="WVI"/>
    <s v="DFAT"/>
    <s v="WASH"/>
    <x v="1"/>
    <x v="9"/>
    <s v="# of door"/>
    <m/>
    <n v="39"/>
    <s v="completed"/>
    <s v="Chittagong"/>
    <s v="Cox's Bazar"/>
    <x v="0"/>
    <s v="Palong Khali"/>
    <s v="Camp 13"/>
    <x v="9"/>
    <d v="2022-12-01T00:00:00"/>
    <x v="0"/>
    <m/>
    <m/>
    <m/>
    <m/>
    <m/>
    <s v="Md. Atiqur Rahman"/>
    <n v="1612519294"/>
    <s v="atiqur rahman@wvi.org"/>
    <s v="WVI"/>
  </r>
  <r>
    <n v="7008"/>
    <s v="WVI"/>
    <s v="WVI"/>
    <s v="DFAT"/>
    <s v="WASH"/>
    <x v="1"/>
    <x v="3"/>
    <s v="# of door"/>
    <m/>
    <n v="50"/>
    <s v="completed"/>
    <s v="Chittagong"/>
    <s v="Cox's Bazar"/>
    <x v="0"/>
    <s v="Palong Khali"/>
    <s v="Camp 13"/>
    <x v="9"/>
    <d v="2022-12-01T00:00:00"/>
    <x v="0"/>
    <m/>
    <m/>
    <m/>
    <m/>
    <m/>
    <s v="Md. Atiqur Rahman"/>
    <n v="1612519294"/>
    <s v="atiqur rahman@wvi.org"/>
    <s v="WVI"/>
  </r>
  <r>
    <n v="7009"/>
    <s v="WVI"/>
    <s v="WVI"/>
    <s v="DFAT"/>
    <s v="WASH"/>
    <x v="2"/>
    <x v="10"/>
    <s v="# of HP sessions at community level"/>
    <m/>
    <n v="240"/>
    <s v="completed"/>
    <s v="Chittagong"/>
    <s v="Cox's Bazar"/>
    <x v="0"/>
    <s v="Palong Khali"/>
    <s v="Camp 13"/>
    <x v="9"/>
    <d v="2022-12-01T00:00:00"/>
    <x v="0"/>
    <m/>
    <m/>
    <m/>
    <m/>
    <m/>
    <s v="Md. Atiqur Rahman"/>
    <n v="1612519294"/>
    <s v="atiqur rahman@wvi.org"/>
    <s v="WVI"/>
  </r>
  <r>
    <n v="7010"/>
    <s v="WVI"/>
    <s v="WVI"/>
    <s v="DFAT"/>
    <s v="WASH"/>
    <x v="2"/>
    <x v="4"/>
    <s v="# of HP sessions at HH level"/>
    <m/>
    <n v="2034"/>
    <s v="completed"/>
    <s v="Chittagong"/>
    <s v="Cox's Bazar"/>
    <x v="0"/>
    <s v="Palong Khali"/>
    <s v="Camp 13"/>
    <x v="9"/>
    <d v="2022-12-01T00:00:00"/>
    <x v="0"/>
    <m/>
    <m/>
    <m/>
    <m/>
    <m/>
    <s v="Md. Atiqur Rahman"/>
    <n v="1612519294"/>
    <s v="atiqur rahman@wvi.org"/>
    <s v="WVI"/>
  </r>
  <r>
    <n v="7011"/>
    <s v="WVI"/>
    <s v="WVI"/>
    <s v="DFAT"/>
    <s v="WASH"/>
    <x v="2"/>
    <x v="19"/>
    <s v="# of estimated persons reached by mass-media campaign"/>
    <m/>
    <n v="2"/>
    <s v="completed"/>
    <s v="Chittagong"/>
    <s v="Cox's Bazar"/>
    <x v="0"/>
    <s v="Palong Khali"/>
    <s v="Camp 13"/>
    <x v="9"/>
    <d v="2022-12-01T00:00:00"/>
    <x v="0"/>
    <m/>
    <m/>
    <m/>
    <m/>
    <m/>
    <s v="Md. Atiqur Rahman"/>
    <n v="1612519294"/>
    <s v="atiqur rahman@wvi.org"/>
    <s v="WVI"/>
  </r>
  <r>
    <n v="7012"/>
    <s v="WVI"/>
    <s v="WVI"/>
    <s v="DFAT"/>
    <s v="WASH"/>
    <x v="2"/>
    <x v="29"/>
    <s v="# of household"/>
    <m/>
    <n v="2899"/>
    <s v="completed"/>
    <s v="Chittagong"/>
    <s v="Cox's Bazar"/>
    <x v="0"/>
    <s v="Palong Khali"/>
    <s v="Camp 13"/>
    <x v="9"/>
    <d v="2022-12-01T00:00:00"/>
    <x v="0"/>
    <m/>
    <m/>
    <m/>
    <m/>
    <m/>
    <s v="Md. Atiqur Rahman"/>
    <n v="1612519294"/>
    <s v="atiqur rahman@wvi.org"/>
    <s v="WVI"/>
  </r>
  <r>
    <n v="7013"/>
    <s v="WVI"/>
    <s v="WVI"/>
    <s v="DFAT"/>
    <s v="WASH"/>
    <x v="2"/>
    <x v="20"/>
    <s v="# of household"/>
    <m/>
    <n v="2918"/>
    <s v="completed"/>
    <s v="Chittagong"/>
    <s v="Cox's Bazar"/>
    <x v="0"/>
    <s v="Palong Khali"/>
    <s v="Camp 13"/>
    <x v="9"/>
    <d v="2022-12-01T00:00:00"/>
    <x v="0"/>
    <m/>
    <m/>
    <m/>
    <m/>
    <m/>
    <s v="Md. Atiqur Rahman"/>
    <n v="1612519294"/>
    <s v="atiqur rahman@wvi.org"/>
    <s v="WVI"/>
  </r>
  <r>
    <n v="7014"/>
    <s v="WVI"/>
    <s v="WVI"/>
    <s v="DFAT"/>
    <s v="WASH"/>
    <x v="3"/>
    <x v="6"/>
    <s v="# of plant"/>
    <m/>
    <n v="1"/>
    <s v="completed"/>
    <s v="Chittagong"/>
    <s v="Cox's Bazar"/>
    <x v="0"/>
    <s v="Palong Khali"/>
    <s v="Camp 13"/>
    <x v="9"/>
    <d v="2022-12-01T00:00:00"/>
    <x v="0"/>
    <m/>
    <m/>
    <m/>
    <m/>
    <m/>
    <s v="Md. Atiqur Rahman"/>
    <n v="1612519294"/>
    <s v="atiqur rahman@wvi.org"/>
    <s v="WVI"/>
  </r>
  <r>
    <n v="7015"/>
    <s v="WVI"/>
    <s v="WVI"/>
    <s v="DFAT"/>
    <s v="WASH"/>
    <x v="0"/>
    <x v="0"/>
    <s v="# of tube well"/>
    <m/>
    <n v="183"/>
    <s v="completed"/>
    <s v="Chittagong"/>
    <s v="Cox's Bazar"/>
    <x v="0"/>
    <s v="Palong Khali"/>
    <s v="Camp 10"/>
    <x v="9"/>
    <d v="2022-12-01T00:00:00"/>
    <x v="0"/>
    <m/>
    <m/>
    <m/>
    <m/>
    <m/>
    <s v="Mokarram Hossain Siddiki"/>
    <n v="1887673637"/>
    <s v="Mokarram_Siddiqui@wvi.org"/>
    <s v="WVI"/>
  </r>
  <r>
    <n v="7016"/>
    <s v="WVI"/>
    <s v="WVI"/>
    <s v="DFAT"/>
    <s v="WASH"/>
    <x v="0"/>
    <x v="12"/>
    <s v="# of water network"/>
    <m/>
    <n v="1"/>
    <s v="completed"/>
    <s v="Chittagong"/>
    <s v="Cox's Bazar"/>
    <x v="0"/>
    <s v="Palong Khali"/>
    <s v="Camp 10"/>
    <x v="9"/>
    <d v="2022-12-01T00:00:00"/>
    <x v="0"/>
    <m/>
    <m/>
    <m/>
    <m/>
    <m/>
    <s v="Mokarram Hossain Siddiki"/>
    <n v="1887673637"/>
    <s v="Mokarram_Siddiqui@wvi.org"/>
    <s v="WVI"/>
  </r>
  <r>
    <n v="7017"/>
    <s v="WVI"/>
    <s v="WVI"/>
    <s v="DFAT"/>
    <s v="WASH"/>
    <x v="1"/>
    <x v="1"/>
    <s v="# of door "/>
    <m/>
    <n v="7"/>
    <s v="completed"/>
    <s v="Chittagong"/>
    <s v="Cox's Bazar"/>
    <x v="0"/>
    <s v="Palong Khali"/>
    <s v="Camp 10"/>
    <x v="9"/>
    <d v="2022-12-01T00:00:00"/>
    <x v="0"/>
    <m/>
    <m/>
    <m/>
    <m/>
    <m/>
    <s v="Mokarram Hossain Siddiki"/>
    <n v="1887673637"/>
    <s v="Mokarram_Siddiqui@wvi.org"/>
    <s v="WVI"/>
  </r>
  <r>
    <n v="7018"/>
    <s v="WVI"/>
    <s v="WVI"/>
    <s v="DFAT"/>
    <s v="WASH"/>
    <x v="1"/>
    <x v="8"/>
    <s v="# of FSM Site"/>
    <m/>
    <n v="4"/>
    <s v="completed"/>
    <s v="Chittagong"/>
    <s v="Cox's Bazar"/>
    <x v="0"/>
    <s v="Palong Khali"/>
    <s v="Camp 10"/>
    <x v="9"/>
    <d v="2022-12-01T00:00:00"/>
    <x v="0"/>
    <m/>
    <m/>
    <m/>
    <m/>
    <m/>
    <s v="Mokarram Hossain Siddiki"/>
    <n v="1887673637"/>
    <s v="Mokarram_Siddiqui@wvi.org"/>
    <s v="WVI"/>
  </r>
  <r>
    <n v="7019"/>
    <s v="WVI"/>
    <s v="WVI"/>
    <s v="DFAT"/>
    <s v="WASH"/>
    <x v="1"/>
    <x v="2"/>
    <s v="# of FSM Site"/>
    <m/>
    <n v="6"/>
    <s v="completed"/>
    <s v="Chittagong"/>
    <s v="Cox's Bazar"/>
    <x v="0"/>
    <s v="Palong Khali"/>
    <s v="Camp 10"/>
    <x v="9"/>
    <d v="2022-12-01T00:00:00"/>
    <x v="0"/>
    <m/>
    <m/>
    <m/>
    <m/>
    <m/>
    <s v="Mokarram Hossain Siddiki"/>
    <n v="1887673637"/>
    <s v="Mokarram_Siddiqui@wvi.org"/>
    <s v="WVI"/>
  </r>
  <r>
    <n v="7020"/>
    <s v="WVI"/>
    <s v="WVI"/>
    <s v="DFAT"/>
    <s v="WASH"/>
    <x v="1"/>
    <x v="9"/>
    <s v="# of door"/>
    <m/>
    <n v="151"/>
    <s v="completed"/>
    <s v="Chittagong"/>
    <s v="Cox's Bazar"/>
    <x v="0"/>
    <s v="Palong Khali"/>
    <s v="Camp 10"/>
    <x v="9"/>
    <d v="2022-12-01T00:00:00"/>
    <x v="0"/>
    <m/>
    <m/>
    <m/>
    <m/>
    <m/>
    <s v="Mokarram Hossain Siddiki"/>
    <n v="1887673637"/>
    <s v="Mokarram_Siddiqui@wvi.org"/>
    <s v="WVI"/>
  </r>
  <r>
    <n v="7021"/>
    <s v="WVI"/>
    <s v="WVI"/>
    <s v="DFAT"/>
    <s v="WASH"/>
    <x v="1"/>
    <x v="3"/>
    <s v="# of door"/>
    <m/>
    <n v="399"/>
    <s v="completed"/>
    <s v="Chittagong"/>
    <s v="Cox's Bazar"/>
    <x v="0"/>
    <s v="Palong Khali"/>
    <s v="Camp 10"/>
    <x v="9"/>
    <d v="2022-12-01T00:00:00"/>
    <x v="0"/>
    <m/>
    <m/>
    <m/>
    <m/>
    <m/>
    <s v="Mokarram Hossain Siddiki"/>
    <n v="1887673637"/>
    <s v="Mokarram_Siddiqui@wvi.org"/>
    <s v="WVI"/>
  </r>
  <r>
    <n v="7022"/>
    <s v="WVI"/>
    <s v="WVI"/>
    <s v="DFAT"/>
    <s v="WASH"/>
    <x v="2"/>
    <x v="10"/>
    <s v="# of HP sessions at community level"/>
    <m/>
    <n v="185"/>
    <s v="completed"/>
    <s v="Chittagong"/>
    <s v="Cox's Bazar"/>
    <x v="0"/>
    <s v="Palong Khali"/>
    <s v="Camp 10"/>
    <x v="9"/>
    <d v="2022-12-01T00:00:00"/>
    <x v="0"/>
    <m/>
    <m/>
    <m/>
    <m/>
    <m/>
    <s v="Mokarram Hossain Siddiki"/>
    <n v="1887673637"/>
    <s v="Mokarram_Siddiqui@wvi.org"/>
    <s v="WVI"/>
  </r>
  <r>
    <n v="7023"/>
    <s v="WVI"/>
    <s v="WVI"/>
    <s v="DFAT"/>
    <s v="WASH"/>
    <x v="2"/>
    <x v="4"/>
    <s v="# of HP sessions at HH level"/>
    <m/>
    <n v="802"/>
    <s v="completed"/>
    <s v="Chittagong"/>
    <s v="Cox's Bazar"/>
    <x v="0"/>
    <s v="Palong Khali"/>
    <s v="Camp 10"/>
    <x v="9"/>
    <d v="2022-12-01T00:00:00"/>
    <x v="0"/>
    <m/>
    <m/>
    <m/>
    <m/>
    <m/>
    <s v="Mokarram Hossain Siddiki"/>
    <n v="1887673637"/>
    <s v="Mokarram_Siddiqui@wvi.org"/>
    <s v="WVI"/>
  </r>
  <r>
    <n v="7024"/>
    <s v="WVI"/>
    <s v="WVI"/>
    <s v="DFAT"/>
    <s v="WASH"/>
    <x v="2"/>
    <x v="38"/>
    <s v="# of HP sessions at institution level"/>
    <m/>
    <n v="9"/>
    <s v="completed"/>
    <s v="Chittagong"/>
    <s v="Cox's Bazar"/>
    <x v="0"/>
    <s v="Palong Khali"/>
    <s v="Camp 10"/>
    <x v="9"/>
    <d v="2022-12-01T00:00:00"/>
    <x v="0"/>
    <m/>
    <m/>
    <m/>
    <m/>
    <m/>
    <s v="Mokarram Hossain Siddiki"/>
    <n v="1887673637"/>
    <s v="Mokarram_Siddiqui@wvi.org"/>
    <s v="WVI"/>
  </r>
  <r>
    <n v="7025"/>
    <s v="WVI"/>
    <s v="WVI"/>
    <s v="DFAT"/>
    <s v="WASH"/>
    <x v="2"/>
    <x v="19"/>
    <s v="# of estimated persons reached by mass-media campaign"/>
    <m/>
    <n v="6"/>
    <s v="completed"/>
    <s v="Chittagong"/>
    <s v="Cox's Bazar"/>
    <x v="0"/>
    <s v="Palong Khali"/>
    <s v="Camp 10"/>
    <x v="9"/>
    <d v="2022-12-01T00:00:00"/>
    <x v="0"/>
    <m/>
    <m/>
    <m/>
    <m/>
    <m/>
    <s v="Mokarram Hossain Siddiki"/>
    <n v="1887673637"/>
    <s v="Mokarram_Siddiqui@wvi.org"/>
    <s v="WVI"/>
  </r>
  <r>
    <n v="7026"/>
    <s v="CARE"/>
    <s v="CARE"/>
    <s v="Unicef"/>
    <s v="WASH"/>
    <x v="0"/>
    <x v="0"/>
    <s v="# of tube well"/>
    <m/>
    <n v="79"/>
    <s v="completed"/>
    <s v="Chittagong"/>
    <s v="Cox's Bazar"/>
    <x v="0"/>
    <s v="Palong Khali"/>
    <s v="Camp 15"/>
    <x v="9"/>
    <d v="2023-03-01T00:00:00"/>
    <x v="0"/>
    <m/>
    <m/>
    <m/>
    <m/>
    <m/>
    <s v="MAHMUD"/>
    <n v="1777773726"/>
    <s v="MahmudHossain.Munna@care.org"/>
    <s v="CARE"/>
  </r>
  <r>
    <n v="7027"/>
    <s v="CARE"/>
    <s v="CARE"/>
    <s v="Unicef"/>
    <s v="WASH"/>
    <x v="0"/>
    <x v="12"/>
    <s v="# of water network"/>
    <m/>
    <n v="15"/>
    <s v="completed"/>
    <s v="Chittagong"/>
    <s v="Cox's Bazar"/>
    <x v="0"/>
    <s v="Palong Khali"/>
    <s v="Camp 15"/>
    <x v="9"/>
    <d v="2023-03-01T00:00:00"/>
    <x v="0"/>
    <m/>
    <m/>
    <m/>
    <m/>
    <m/>
    <s v="MAHMUD"/>
    <n v="1777773726"/>
    <s v="MahmudHossain.Munna@care.org"/>
    <s v="CARE"/>
  </r>
  <r>
    <n v="7028"/>
    <s v="CARE"/>
    <s v="CARE"/>
    <s v="Unicef"/>
    <s v="WASH"/>
    <x v="0"/>
    <x v="30"/>
    <s v="# of household"/>
    <m/>
    <n v="390"/>
    <s v="completed"/>
    <s v="Chittagong"/>
    <s v="Cox's Bazar"/>
    <x v="0"/>
    <s v="Palong Khali"/>
    <s v="Camp 15"/>
    <x v="9"/>
    <d v="2023-03-01T00:00:00"/>
    <x v="0"/>
    <m/>
    <m/>
    <m/>
    <m/>
    <m/>
    <s v="MAHMUD"/>
    <n v="1777773726"/>
    <s v="MahmudHossain.Munna@care.org"/>
    <s v="CARE"/>
  </r>
  <r>
    <n v="7029"/>
    <s v="CARE"/>
    <s v="CARE"/>
    <s v="Unicef"/>
    <s v="WASH"/>
    <x v="1"/>
    <x v="1"/>
    <s v="# of door "/>
    <m/>
    <n v="20"/>
    <s v="completed"/>
    <s v="Chittagong"/>
    <s v="Cox's Bazar"/>
    <x v="0"/>
    <s v="Palong Khali"/>
    <s v="Camp 15"/>
    <x v="9"/>
    <d v="2023-03-01T00:00:00"/>
    <x v="0"/>
    <m/>
    <m/>
    <m/>
    <m/>
    <m/>
    <s v="MAHMUD"/>
    <n v="1777773726"/>
    <s v="MahmudHossain.Munna@care.org"/>
    <s v="CARE"/>
  </r>
  <r>
    <n v="7030"/>
    <s v="CARE"/>
    <s v="CARE"/>
    <s v="Unicef"/>
    <s v="WASH"/>
    <x v="1"/>
    <x v="8"/>
    <s v="# of FSM Site"/>
    <m/>
    <n v="22"/>
    <s v="completed"/>
    <s v="Chittagong"/>
    <s v="Cox's Bazar"/>
    <x v="0"/>
    <s v="Palong Khali"/>
    <s v="Camp 15"/>
    <x v="9"/>
    <d v="2023-03-01T00:00:00"/>
    <x v="0"/>
    <m/>
    <m/>
    <m/>
    <m/>
    <m/>
    <s v="MAHMUD"/>
    <n v="1777773726"/>
    <s v="MahmudHossain.Munna@care.org"/>
    <s v="CARE"/>
  </r>
  <r>
    <n v="7031"/>
    <s v="CARE"/>
    <s v="CARE"/>
    <s v="Unicef"/>
    <s v="WASH"/>
    <x v="1"/>
    <x v="9"/>
    <s v="# of door"/>
    <m/>
    <n v="35"/>
    <s v="completed"/>
    <s v="Chittagong"/>
    <s v="Cox's Bazar"/>
    <x v="0"/>
    <s v="Palong Khali"/>
    <s v="Camp 15"/>
    <x v="9"/>
    <d v="2023-03-01T00:00:00"/>
    <x v="0"/>
    <m/>
    <m/>
    <m/>
    <m/>
    <m/>
    <s v="MAHMUD"/>
    <n v="1777773726"/>
    <s v="MahmudHossain.Munna@care.org"/>
    <s v="CARE"/>
  </r>
  <r>
    <n v="7032"/>
    <s v="CARE"/>
    <s v="CARE"/>
    <s v="Unicef"/>
    <s v="WASH"/>
    <x v="1"/>
    <x v="3"/>
    <s v="# of door"/>
    <m/>
    <n v="820"/>
    <s v="completed"/>
    <s v="Chittagong"/>
    <s v="Cox's Bazar"/>
    <x v="0"/>
    <s v="Palong Khali"/>
    <s v="Camp 15"/>
    <x v="9"/>
    <d v="2023-03-01T00:00:00"/>
    <x v="0"/>
    <m/>
    <m/>
    <m/>
    <m/>
    <m/>
    <s v="MAHMUD"/>
    <n v="1777773726"/>
    <s v="MahmudHossain.Munna@care.org"/>
    <s v="CARE"/>
  </r>
  <r>
    <n v="7033"/>
    <s v="CARE"/>
    <s v="CARE"/>
    <s v="Unicef"/>
    <s v="WASH"/>
    <x v="2"/>
    <x v="10"/>
    <s v="# of HP sessions at community level"/>
    <m/>
    <n v="1001"/>
    <s v="completed"/>
    <s v="Chittagong"/>
    <s v="Cox's Bazar"/>
    <x v="0"/>
    <s v="Palong Khali"/>
    <s v="Camp 15"/>
    <x v="9"/>
    <d v="2023-03-01T00:00:00"/>
    <x v="0"/>
    <m/>
    <m/>
    <m/>
    <m/>
    <m/>
    <s v="MAHMUD"/>
    <n v="1777773726"/>
    <s v="MahmudHossain.Munna@care.org"/>
    <s v="CARE"/>
  </r>
  <r>
    <n v="7034"/>
    <s v="CARE"/>
    <s v="CARE"/>
    <s v="Unicef"/>
    <s v="WASH"/>
    <x v="2"/>
    <x v="4"/>
    <s v="# of HP sessions at HH level"/>
    <m/>
    <n v="10888"/>
    <s v="completed"/>
    <s v="Chittagong"/>
    <s v="Cox's Bazar"/>
    <x v="0"/>
    <s v="Palong Khali"/>
    <s v="Camp 15"/>
    <x v="9"/>
    <d v="2023-03-01T00:00:00"/>
    <x v="0"/>
    <m/>
    <m/>
    <m/>
    <m/>
    <m/>
    <s v="MAHMUD"/>
    <n v="1777773726"/>
    <s v="MahmudHossain.Munna@care.org"/>
    <s v="CARE"/>
  </r>
  <r>
    <n v="7035"/>
    <s v="CARE"/>
    <s v="CARE"/>
    <s v="Unicef"/>
    <s v="WASH"/>
    <x v="2"/>
    <x v="19"/>
    <s v="# of estimated persons reached by mass-media campaign"/>
    <m/>
    <n v="1"/>
    <s v="completed"/>
    <s v="Chittagong"/>
    <s v="Cox's Bazar"/>
    <x v="0"/>
    <s v="Palong Khali"/>
    <s v="Camp 15"/>
    <x v="9"/>
    <d v="2023-03-01T00:00:00"/>
    <x v="0"/>
    <m/>
    <m/>
    <m/>
    <m/>
    <m/>
    <s v="MAHMUD"/>
    <n v="1777773726"/>
    <s v="MahmudHossain.Munna@care.org"/>
    <s v="CARE"/>
  </r>
  <r>
    <n v="7036"/>
    <s v="CARE"/>
    <s v="CARE"/>
    <s v="Unicef"/>
    <s v="WASH"/>
    <x v="3"/>
    <x v="5"/>
    <s v="# of campaign per camp "/>
    <m/>
    <n v="1"/>
    <s v="completed"/>
    <s v="Chittagong"/>
    <s v="Cox's Bazar"/>
    <x v="0"/>
    <s v="Palong Khali"/>
    <s v="Camp 15"/>
    <x v="9"/>
    <d v="2023-03-01T00:00:00"/>
    <x v="0"/>
    <m/>
    <m/>
    <m/>
    <m/>
    <m/>
    <s v="MAHMUD"/>
    <n v="1777773726"/>
    <s v="MahmudHossain.Munna@care.org"/>
    <s v="CARE"/>
  </r>
  <r>
    <n v="7037"/>
    <s v="CARE"/>
    <s v="CARE"/>
    <s v="Unicef"/>
    <s v="WASH"/>
    <x v="3"/>
    <x v="6"/>
    <s v="# of plant"/>
    <m/>
    <n v="5"/>
    <s v="completed"/>
    <s v="Chittagong"/>
    <s v="Cox's Bazar"/>
    <x v="0"/>
    <s v="Palong Khali"/>
    <s v="Camp 15"/>
    <x v="9"/>
    <d v="2023-03-01T00:00:00"/>
    <x v="0"/>
    <m/>
    <m/>
    <m/>
    <m/>
    <m/>
    <s v="MAHMUD"/>
    <n v="1777773726"/>
    <s v="MahmudHossain.Munna@care.org"/>
    <s v="CARE"/>
  </r>
  <r>
    <n v="7038"/>
    <s v="CARE"/>
    <s v="CARE"/>
    <s v="Unicef"/>
    <s v="WASH"/>
    <x v="0"/>
    <x v="12"/>
    <s v="# of water network"/>
    <m/>
    <n v="5"/>
    <s v="completed"/>
    <s v="Chittagong"/>
    <s v="Cox's Bazar"/>
    <x v="0"/>
    <s v="Palong Khali"/>
    <s v="Camp 16"/>
    <x v="9"/>
    <d v="2023-03-01T00:00:00"/>
    <x v="0"/>
    <m/>
    <m/>
    <m/>
    <m/>
    <m/>
    <s v="MAHMUD"/>
    <n v="1777773726"/>
    <s v="MahmudHossain.Munna@care.org"/>
    <s v="CARE"/>
  </r>
  <r>
    <n v="7039"/>
    <s v="CARE"/>
    <s v="CARE"/>
    <s v="Unicef"/>
    <s v="WASH"/>
    <x v="1"/>
    <x v="1"/>
    <s v="# of door "/>
    <m/>
    <n v="26"/>
    <s v="completed"/>
    <s v="Chittagong"/>
    <s v="Cox's Bazar"/>
    <x v="0"/>
    <s v="Palong Khali"/>
    <s v="Camp 16"/>
    <x v="9"/>
    <d v="2023-03-01T00:00:00"/>
    <x v="0"/>
    <m/>
    <m/>
    <m/>
    <m/>
    <m/>
    <s v="MAHMUD"/>
    <n v="1777773726"/>
    <s v="MahmudHossain.Munna@care.org"/>
    <s v="CARE"/>
  </r>
  <r>
    <n v="7040"/>
    <s v="CARE"/>
    <s v="CARE"/>
    <s v="Unicef"/>
    <s v="WASH"/>
    <x v="1"/>
    <x v="8"/>
    <s v="# of FSM Site"/>
    <m/>
    <n v="7"/>
    <s v="completed"/>
    <s v="Chittagong"/>
    <s v="Cox's Bazar"/>
    <x v="0"/>
    <s v="Palong Khali"/>
    <s v="Camp 16"/>
    <x v="9"/>
    <d v="2023-03-01T00:00:00"/>
    <x v="0"/>
    <m/>
    <m/>
    <m/>
    <m/>
    <m/>
    <s v="MAHMUD"/>
    <n v="1777773726"/>
    <s v="MahmudHossain.Munna@care.org"/>
    <s v="CARE"/>
  </r>
  <r>
    <n v="7041"/>
    <s v="CARE"/>
    <s v="CARE"/>
    <s v="Unicef"/>
    <s v="WASH"/>
    <x v="1"/>
    <x v="9"/>
    <s v="# of door"/>
    <m/>
    <n v="334"/>
    <s v="completed"/>
    <s v="Chittagong"/>
    <s v="Cox's Bazar"/>
    <x v="0"/>
    <s v="Palong Khali"/>
    <s v="Camp 16"/>
    <x v="9"/>
    <d v="2023-03-01T00:00:00"/>
    <x v="0"/>
    <m/>
    <m/>
    <m/>
    <m/>
    <m/>
    <s v="MAHMUD"/>
    <n v="1777773726"/>
    <s v="MahmudHossain.Munna@care.org"/>
    <s v="CARE"/>
  </r>
  <r>
    <n v="7042"/>
    <s v="CARE"/>
    <s v="CARE"/>
    <s v="Unicef"/>
    <s v="WASH"/>
    <x v="1"/>
    <x v="3"/>
    <s v="# of door"/>
    <m/>
    <n v="321"/>
    <s v="completed"/>
    <s v="Chittagong"/>
    <s v="Cox's Bazar"/>
    <x v="0"/>
    <s v="Palong Khali"/>
    <s v="Camp 16"/>
    <x v="9"/>
    <d v="2023-03-01T00:00:00"/>
    <x v="0"/>
    <m/>
    <m/>
    <m/>
    <m/>
    <m/>
    <s v="MAHMUD"/>
    <n v="1777773726"/>
    <s v="MahmudHossain.Munna@care.org"/>
    <s v="CARE"/>
  </r>
  <r>
    <n v="7043"/>
    <s v="CARE"/>
    <s v="CARE"/>
    <s v="Unicef"/>
    <s v="WASH"/>
    <x v="2"/>
    <x v="10"/>
    <s v="# of HP sessions at community level"/>
    <m/>
    <n v="319"/>
    <s v="completed"/>
    <s v="Chittagong"/>
    <s v="Cox's Bazar"/>
    <x v="0"/>
    <s v="Palong Khali"/>
    <s v="Camp 16"/>
    <x v="9"/>
    <d v="2023-03-01T00:00:00"/>
    <x v="0"/>
    <m/>
    <m/>
    <m/>
    <m/>
    <m/>
    <s v="MAHMUD"/>
    <n v="1777773726"/>
    <s v="MahmudHossain.Munna@care.org"/>
    <s v="CARE"/>
  </r>
  <r>
    <n v="7044"/>
    <s v="CARE"/>
    <s v="CARE"/>
    <s v="Unicef"/>
    <s v="WASH"/>
    <x v="3"/>
    <x v="5"/>
    <s v="# of campaign per camp "/>
    <m/>
    <n v="1"/>
    <s v="completed"/>
    <s v="Chittagong"/>
    <s v="Cox's Bazar"/>
    <x v="0"/>
    <s v="Palong Khali"/>
    <s v="Camp 16"/>
    <x v="9"/>
    <d v="2023-03-01T00:00:00"/>
    <x v="0"/>
    <m/>
    <m/>
    <m/>
    <m/>
    <m/>
    <s v="MAHMUD"/>
    <n v="1777773726"/>
    <s v="MahmudHossain.Munna@care.org"/>
    <s v="CARE"/>
  </r>
  <r>
    <n v="7045"/>
    <s v="CARE"/>
    <s v="CARE"/>
    <s v="Unicef"/>
    <s v="WASH"/>
    <x v="3"/>
    <x v="6"/>
    <s v="# of plant"/>
    <m/>
    <n v="2"/>
    <s v="completed"/>
    <s v="Chittagong"/>
    <s v="Cox's Bazar"/>
    <x v="0"/>
    <s v="Palong Khali"/>
    <s v="Camp 16"/>
    <x v="9"/>
    <d v="2023-03-01T00:00:00"/>
    <x v="0"/>
    <m/>
    <m/>
    <m/>
    <m/>
    <m/>
    <s v="MAHMUD"/>
    <n v="1777773726"/>
    <s v="MahmudHossain.Munna@care.org"/>
    <s v="CARE"/>
  </r>
  <r>
    <n v="7046"/>
    <s v="CARE"/>
    <s v="CARE"/>
    <s v="DFAT"/>
    <s v="WASH"/>
    <x v="0"/>
    <x v="0"/>
    <s v="# of tube well"/>
    <m/>
    <n v="20"/>
    <s v="completed"/>
    <s v="Chittagong"/>
    <s v="Cox's Bazar"/>
    <x v="0"/>
    <s v="Palong Khali"/>
    <s v="Camp 15"/>
    <x v="9"/>
    <d v="2023-06-01T00:00:00"/>
    <x v="0"/>
    <m/>
    <m/>
    <m/>
    <m/>
    <m/>
    <s v="MAHMUD"/>
    <n v="1777773726"/>
    <s v="MahmudHossain.Munna@care.org"/>
    <s v="CARE"/>
  </r>
  <r>
    <n v="7047"/>
    <s v="CARE"/>
    <s v="CARE"/>
    <s v="DFAT"/>
    <s v="WASH"/>
    <x v="0"/>
    <x v="12"/>
    <s v="# of water network"/>
    <m/>
    <n v="1"/>
    <s v="completed"/>
    <s v="Chittagong"/>
    <s v="Cox's Bazar"/>
    <x v="0"/>
    <s v="Palong Khali"/>
    <s v="Camp 15"/>
    <x v="9"/>
    <d v="2023-06-01T00:00:00"/>
    <x v="0"/>
    <m/>
    <m/>
    <m/>
    <m/>
    <m/>
    <s v="MAHMUD"/>
    <n v="1777773726"/>
    <s v="MahmudHossain.Munna@care.org"/>
    <s v="CARE"/>
  </r>
  <r>
    <n v="7048"/>
    <s v="CARE"/>
    <s v="CARE"/>
    <s v="DFAT"/>
    <s v="WASH"/>
    <x v="1"/>
    <x v="1"/>
    <s v="# of door "/>
    <m/>
    <n v="2"/>
    <s v="completed"/>
    <s v="Chittagong"/>
    <s v="Cox's Bazar"/>
    <x v="0"/>
    <s v="Palong Khali"/>
    <s v="Camp 15"/>
    <x v="9"/>
    <d v="2023-06-01T00:00:00"/>
    <x v="0"/>
    <m/>
    <m/>
    <m/>
    <m/>
    <m/>
    <s v="MAHMUD"/>
    <n v="1777773726"/>
    <s v="MahmudHossain.Munna@care.org"/>
    <s v="CARE"/>
  </r>
  <r>
    <n v="7049"/>
    <s v="CARE"/>
    <s v="CARE"/>
    <s v="DFAT"/>
    <s v="WASH"/>
    <x v="3"/>
    <x v="5"/>
    <s v="# of campaign per camp "/>
    <m/>
    <n v="1"/>
    <s v="completed"/>
    <s v="Chittagong"/>
    <s v="Cox's Bazar"/>
    <x v="0"/>
    <s v="Palong Khali"/>
    <s v="Camp 15"/>
    <x v="9"/>
    <d v="2023-06-01T00:00:00"/>
    <x v="0"/>
    <m/>
    <m/>
    <m/>
    <m/>
    <m/>
    <s v="MAHMUD"/>
    <n v="1777773726"/>
    <s v="MahmudHossain.Munna@care.org"/>
    <s v="CARE"/>
  </r>
  <r>
    <n v="7050"/>
    <s v="CARE"/>
    <s v="CARE"/>
    <s v="DFAT"/>
    <s v="WASH"/>
    <x v="0"/>
    <x v="0"/>
    <s v="# of tube well"/>
    <m/>
    <n v="10"/>
    <s v="completed"/>
    <s v="Chittagong"/>
    <s v="Cox's Bazar"/>
    <x v="0"/>
    <s v="Palong Khali"/>
    <s v="Camp 16"/>
    <x v="9"/>
    <d v="2023-06-01T00:00:00"/>
    <x v="0"/>
    <m/>
    <m/>
    <m/>
    <m/>
    <m/>
    <s v="MAHMUD"/>
    <n v="1777773726"/>
    <s v="MahmudHossain.Munna@care.org"/>
    <s v="CARE"/>
  </r>
  <r>
    <n v="7051"/>
    <s v="CARE"/>
    <s v="CARE"/>
    <s v="DFAT"/>
    <s v="WASH"/>
    <x v="0"/>
    <x v="12"/>
    <s v="# of water network"/>
    <m/>
    <n v="1"/>
    <s v="completed"/>
    <s v="Chittagong"/>
    <s v="Cox's Bazar"/>
    <x v="0"/>
    <s v="Palong Khali"/>
    <s v="Camp 16"/>
    <x v="9"/>
    <d v="2023-06-01T00:00:00"/>
    <x v="0"/>
    <m/>
    <m/>
    <m/>
    <m/>
    <m/>
    <s v="MAHMUD"/>
    <n v="1777773726"/>
    <s v="MahmudHossain.Munna@care.org"/>
    <s v="CARE"/>
  </r>
  <r>
    <n v="7052"/>
    <s v="CARE"/>
    <s v="CARE"/>
    <s v="DFAT"/>
    <s v="WASH"/>
    <x v="1"/>
    <x v="1"/>
    <s v="# of door "/>
    <m/>
    <n v="5"/>
    <s v="completed"/>
    <s v="Chittagong"/>
    <s v="Cox's Bazar"/>
    <x v="0"/>
    <s v="Palong Khali"/>
    <s v="Camp 16"/>
    <x v="9"/>
    <d v="2023-06-01T00:00:00"/>
    <x v="0"/>
    <m/>
    <m/>
    <m/>
    <m/>
    <m/>
    <s v="MAHMUD"/>
    <n v="1777773726"/>
    <s v="MahmudHossain.Munna@care.org"/>
    <s v="CARE"/>
  </r>
  <r>
    <n v="7053"/>
    <s v="CARE"/>
    <s v="CARE"/>
    <s v="DFAT"/>
    <s v="WASH"/>
    <x v="1"/>
    <x v="3"/>
    <s v="# of door"/>
    <m/>
    <n v="12"/>
    <s v="completed"/>
    <s v="Chittagong"/>
    <s v="Cox's Bazar"/>
    <x v="0"/>
    <s v="Palong Khali"/>
    <s v="Camp 16"/>
    <x v="9"/>
    <d v="2023-06-01T00:00:00"/>
    <x v="0"/>
    <m/>
    <m/>
    <m/>
    <m/>
    <m/>
    <s v="MAHMUD"/>
    <n v="1777773726"/>
    <s v="MahmudHossain.Munna@care.org"/>
    <s v="CARE"/>
  </r>
  <r>
    <n v="7054"/>
    <s v="CARE"/>
    <s v="CARE"/>
    <s v="DFAT"/>
    <s v="WASH"/>
    <x v="3"/>
    <x v="5"/>
    <s v="# of campaign per camp "/>
    <m/>
    <n v="1"/>
    <s v="completed"/>
    <s v="Chittagong"/>
    <s v="Cox's Bazar"/>
    <x v="0"/>
    <s v="Palong Khali"/>
    <s v="Camp 16"/>
    <x v="9"/>
    <d v="2023-06-01T00:00:00"/>
    <x v="0"/>
    <m/>
    <m/>
    <m/>
    <m/>
    <m/>
    <s v="MAHMUD"/>
    <n v="1777773726"/>
    <s v="MahmudHossain.Munna@care.org"/>
    <s v="CARE"/>
  </r>
  <r>
    <n v="7055"/>
    <s v="CARE"/>
    <s v="CARE"/>
    <s v="DFAT"/>
    <s v="WASH"/>
    <x v="0"/>
    <x v="12"/>
    <s v="# of water network"/>
    <m/>
    <n v="1"/>
    <s v="completed"/>
    <s v="Chittagong"/>
    <s v="Cox's Bazar"/>
    <x v="0"/>
    <s v="Ratna Palong"/>
    <s v="HC,Ratna Palong"/>
    <x v="9"/>
    <d v="2023-06-01T00:00:00"/>
    <x v="1"/>
    <m/>
    <m/>
    <m/>
    <m/>
    <m/>
    <s v="MAHMUD"/>
    <n v="1777773726"/>
    <s v="MahmudHossain.Munna@care.org"/>
    <s v="CARE"/>
  </r>
  <r>
    <n v="7056"/>
    <s v="NABOLOK"/>
    <s v="NABOLOK"/>
    <s v="GFFO-AA"/>
    <s v="WASH"/>
    <x v="0"/>
    <x v="12"/>
    <s v="# of water network"/>
    <m/>
    <n v="1"/>
    <s v="completed"/>
    <s v="Chittagong"/>
    <s v="Cox's Bazar"/>
    <x v="1"/>
    <s v="Nhilla"/>
    <s v="Camp 24"/>
    <x v="9"/>
    <d v="2022-12-01T00:00:00"/>
    <x v="0"/>
    <m/>
    <m/>
    <m/>
    <m/>
    <m/>
    <s v="Md. Siddiqur Rahman"/>
    <n v="1712024697"/>
    <s v="nabolok.rrcoxb@gmail.com"/>
    <s v="NABOLOK"/>
  </r>
  <r>
    <n v="7057"/>
    <s v="NABOLOK"/>
    <s v="NABOLOK"/>
    <s v="GFFO-AA"/>
    <s v="WASH"/>
    <x v="1"/>
    <x v="1"/>
    <s v="# of door "/>
    <m/>
    <n v="4"/>
    <s v="completed"/>
    <s v="Chittagong"/>
    <s v="Cox's Bazar"/>
    <x v="1"/>
    <s v="Nhilla"/>
    <s v="Camp 24"/>
    <x v="9"/>
    <d v="2022-12-01T00:00:00"/>
    <x v="0"/>
    <m/>
    <m/>
    <m/>
    <m/>
    <m/>
    <s v="Md. Siddiqur Rahman"/>
    <n v="1712024697"/>
    <s v="nabolok.rrcoxb@gmail.com"/>
    <s v="NABOLOK"/>
  </r>
  <r>
    <n v="7058"/>
    <s v="NABOLOK"/>
    <s v="NABOLOK"/>
    <s v="GFFO-AA"/>
    <s v="WASH"/>
    <x v="1"/>
    <x v="8"/>
    <s v="# of FSM Site"/>
    <m/>
    <n v="3"/>
    <s v="completed"/>
    <s v="Chittagong"/>
    <s v="Cox's Bazar"/>
    <x v="1"/>
    <s v="Nhilla"/>
    <s v="Camp 24"/>
    <x v="9"/>
    <d v="2022-12-01T00:00:00"/>
    <x v="0"/>
    <m/>
    <m/>
    <m/>
    <m/>
    <m/>
    <s v="Md. Siddiqur Rahman"/>
    <n v="1712024697"/>
    <s v="nabolok.rrcoxb@gmail.com"/>
    <s v="NABOLOK"/>
  </r>
  <r>
    <n v="7059"/>
    <s v="NABOLOK"/>
    <s v="NABOLOK"/>
    <s v="GFFO-AA"/>
    <s v="WASH"/>
    <x v="2"/>
    <x v="10"/>
    <s v="# of HP sessions at community level"/>
    <m/>
    <n v="124"/>
    <s v="completed"/>
    <s v="Chittagong"/>
    <s v="Cox's Bazar"/>
    <x v="1"/>
    <s v="Nhilla"/>
    <s v="Camp 24"/>
    <x v="9"/>
    <d v="2022-12-01T00:00:00"/>
    <x v="0"/>
    <m/>
    <m/>
    <m/>
    <m/>
    <m/>
    <s v="Md. Siddiqur Rahman"/>
    <n v="1712024697"/>
    <s v="nabolok.rrcoxb@gmail.com"/>
    <s v="NABOLOK"/>
  </r>
  <r>
    <n v="7060"/>
    <s v="NABOLOK"/>
    <s v="NABOLOK"/>
    <s v="GFFO-AA"/>
    <s v="WASH"/>
    <x v="2"/>
    <x v="4"/>
    <s v="# of HP sessions at HH level"/>
    <m/>
    <n v="839"/>
    <s v="completed"/>
    <s v="Chittagong"/>
    <s v="Cox's Bazar"/>
    <x v="1"/>
    <s v="Nhilla"/>
    <s v="Camp 24"/>
    <x v="9"/>
    <d v="2022-12-01T00:00:00"/>
    <x v="0"/>
    <m/>
    <m/>
    <m/>
    <m/>
    <m/>
    <s v="Md. Siddiqur Rahman"/>
    <n v="1712024697"/>
    <s v="nabolok.rrcoxb@gmail.com"/>
    <s v="NABOLOK"/>
  </r>
  <r>
    <n v="7061"/>
    <s v="NABOLOK"/>
    <s v="NABOLOK"/>
    <s v="GFFO-AA"/>
    <s v="WASH"/>
    <x v="2"/>
    <x v="19"/>
    <s v="# of estimated persons reached by mass-media campaign"/>
    <m/>
    <n v="16"/>
    <s v="completed"/>
    <s v="Chittagong"/>
    <s v="Cox's Bazar"/>
    <x v="1"/>
    <s v="Nhilla"/>
    <s v="Camp 24"/>
    <x v="9"/>
    <d v="2022-12-01T00:00:00"/>
    <x v="0"/>
    <m/>
    <m/>
    <m/>
    <m/>
    <m/>
    <s v="Md. Siddiqur Rahman"/>
    <n v="1712024697"/>
    <s v="nabolok.rrcoxb@gmail.com"/>
    <s v="NABOLOK"/>
  </r>
  <r>
    <n v="7062"/>
    <s v="NABOLOK"/>
    <s v="NABOLOK"/>
    <s v="GFFO-AA"/>
    <s v="WASH"/>
    <x v="2"/>
    <x v="20"/>
    <s v="# of household"/>
    <m/>
    <n v="989"/>
    <s v="completed"/>
    <s v="Chittagong"/>
    <s v="Cox's Bazar"/>
    <x v="1"/>
    <s v="Nhilla"/>
    <s v="Camp 24"/>
    <x v="9"/>
    <d v="2022-12-01T00:00:00"/>
    <x v="0"/>
    <m/>
    <m/>
    <m/>
    <m/>
    <m/>
    <s v="Md. Siddiqur Rahman"/>
    <n v="1712024697"/>
    <s v="nabolok.rrcoxb@gmail.com"/>
    <s v="NABOLOK"/>
  </r>
  <r>
    <n v="7063"/>
    <s v="NABOLOK"/>
    <s v="NABOLOK"/>
    <s v="GFFO-AA"/>
    <s v="WASH"/>
    <x v="3"/>
    <x v="5"/>
    <s v="# of campaign per camp "/>
    <m/>
    <n v="4"/>
    <s v="completed"/>
    <s v="Chittagong"/>
    <s v="Cox's Bazar"/>
    <x v="1"/>
    <s v="Nhilla"/>
    <s v="Camp 24"/>
    <x v="9"/>
    <d v="2022-12-01T00:00:00"/>
    <x v="0"/>
    <m/>
    <m/>
    <m/>
    <m/>
    <m/>
    <s v="Md. Siddiqur Rahman"/>
    <n v="1712024697"/>
    <s v="nabolok.rrcoxb@gmail.com"/>
    <s v="NABOLOK"/>
  </r>
  <r>
    <n v="7064"/>
    <s v="NABOLOK"/>
    <s v="NABOLOK"/>
    <s v="GFFO-AA"/>
    <s v="WASH"/>
    <x v="0"/>
    <x v="12"/>
    <s v="# of water network"/>
    <m/>
    <n v="1"/>
    <s v="completed"/>
    <s v="Chittagong"/>
    <s v="Cox's Bazar"/>
    <x v="1"/>
    <s v="Nhilla"/>
    <s v="Camp 25"/>
    <x v="9"/>
    <d v="2022-11-01T00:00:00"/>
    <x v="0"/>
    <m/>
    <m/>
    <m/>
    <m/>
    <m/>
    <s v="Md. Siddiqur Rahman"/>
    <n v="1712024697"/>
    <s v="nabolok.rrcoxb@gmail.com"/>
    <s v="NABOLOK"/>
  </r>
  <r>
    <n v="7065"/>
    <s v="NABOLOK"/>
    <s v="NABOLOK"/>
    <s v="GFFO-AA"/>
    <s v="WASH"/>
    <x v="0"/>
    <x v="12"/>
    <s v="# of water network"/>
    <m/>
    <n v="1"/>
    <s v="completed"/>
    <s v="Chittagong"/>
    <s v="Cox's Bazar"/>
    <x v="1"/>
    <s v="Nhilla"/>
    <s v="Camp 26"/>
    <x v="9"/>
    <d v="2022-12-01T00:00:00"/>
    <x v="0"/>
    <m/>
    <m/>
    <m/>
    <m/>
    <m/>
    <s v="Md. Siddiqur Rahman"/>
    <n v="1712024697"/>
    <s v="nabolok.rrcoxb@gmail.com"/>
    <s v="NABOLOK"/>
  </r>
  <r>
    <n v="7066"/>
    <s v="NABOLOK"/>
    <s v="NABOLOK"/>
    <s v="GFFO-AA"/>
    <s v="WASH"/>
    <x v="1"/>
    <x v="1"/>
    <s v="# of door "/>
    <m/>
    <n v="9"/>
    <s v="completed"/>
    <s v="Chittagong"/>
    <s v="Cox's Bazar"/>
    <x v="1"/>
    <s v="Nhilla"/>
    <s v="Camp 26"/>
    <x v="9"/>
    <d v="2022-12-01T00:00:00"/>
    <x v="0"/>
    <m/>
    <m/>
    <m/>
    <m/>
    <m/>
    <s v="Md. Siddiqur Rahman"/>
    <n v="1712024697"/>
    <s v="nabolok.rrcoxb@gmail.com"/>
    <s v="NABOLOK"/>
  </r>
  <r>
    <n v="7067"/>
    <s v="NABOLOK"/>
    <s v="NABOLOK"/>
    <s v="GFFO-AA"/>
    <s v="WASH"/>
    <x v="1"/>
    <x v="8"/>
    <s v="# of FSM Site"/>
    <m/>
    <n v="1"/>
    <s v="completed"/>
    <s v="Chittagong"/>
    <s v="Cox's Bazar"/>
    <x v="1"/>
    <s v="Nhilla"/>
    <s v="Camp 26"/>
    <x v="9"/>
    <d v="2022-12-01T00:00:00"/>
    <x v="0"/>
    <m/>
    <m/>
    <m/>
    <m/>
    <m/>
    <s v="Md. Siddiqur Rahman"/>
    <n v="1712024697"/>
    <s v="nabolok.rrcoxb@gmail.com"/>
    <s v="NABOLOK"/>
  </r>
  <r>
    <n v="7068"/>
    <s v="NABOLOK"/>
    <s v="NABOLOK"/>
    <s v="GFFO-AA"/>
    <s v="WASH"/>
    <x v="1"/>
    <x v="9"/>
    <s v="# of door"/>
    <m/>
    <n v="11"/>
    <s v="completed"/>
    <s v="Chittagong"/>
    <s v="Cox's Bazar"/>
    <x v="1"/>
    <s v="Nhilla"/>
    <s v="Camp 26"/>
    <x v="9"/>
    <d v="2022-12-01T00:00:00"/>
    <x v="0"/>
    <m/>
    <m/>
    <m/>
    <m/>
    <m/>
    <s v="Md. Siddiqur Rahman"/>
    <n v="1712024697"/>
    <s v="nabolok.rrcoxb@gmail.com"/>
    <s v="NABOLOK"/>
  </r>
  <r>
    <n v="7069"/>
    <s v="NABOLOK"/>
    <s v="NABOLOK"/>
    <s v="GFFO-AA"/>
    <s v="WASH"/>
    <x v="1"/>
    <x v="3"/>
    <s v="# of door"/>
    <m/>
    <n v="48"/>
    <s v="completed"/>
    <s v="Chittagong"/>
    <s v="Cox's Bazar"/>
    <x v="1"/>
    <s v="Nhilla"/>
    <s v="Camp 26"/>
    <x v="9"/>
    <d v="2022-12-01T00:00:00"/>
    <x v="0"/>
    <m/>
    <m/>
    <m/>
    <m/>
    <m/>
    <s v="Md. Siddiqur Rahman"/>
    <n v="1712024697"/>
    <s v="nabolok.rrcoxb@gmail.com"/>
    <s v="NABOLOK"/>
  </r>
  <r>
    <n v="7070"/>
    <s v="NABOLOK"/>
    <s v="NABOLOK"/>
    <s v="GFFO-AA"/>
    <s v="WASH"/>
    <x v="2"/>
    <x v="10"/>
    <s v="# of HP sessions at community level"/>
    <m/>
    <n v="144"/>
    <s v="completed"/>
    <s v="Chittagong"/>
    <s v="Cox's Bazar"/>
    <x v="1"/>
    <s v="Nhilla"/>
    <s v="Camp 26"/>
    <x v="9"/>
    <d v="2022-12-01T00:00:00"/>
    <x v="0"/>
    <m/>
    <m/>
    <m/>
    <m/>
    <m/>
    <s v="Md. Siddiqur Rahman"/>
    <n v="1712024697"/>
    <s v="nabolok.rrcoxb@gmail.com"/>
    <s v="NABOLOK"/>
  </r>
  <r>
    <n v="7071"/>
    <s v="NABOLOK"/>
    <s v="NABOLOK"/>
    <s v="GFFO-AA"/>
    <s v="WASH"/>
    <x v="2"/>
    <x v="4"/>
    <s v="# of HP sessions at HH level"/>
    <m/>
    <n v="821"/>
    <s v="completed"/>
    <s v="Chittagong"/>
    <s v="Cox's Bazar"/>
    <x v="1"/>
    <s v="Nhilla"/>
    <s v="Camp 26"/>
    <x v="9"/>
    <d v="2022-12-01T00:00:00"/>
    <x v="0"/>
    <m/>
    <m/>
    <m/>
    <m/>
    <m/>
    <s v="Md. Siddiqur Rahman"/>
    <n v="1712024697"/>
    <s v="nabolok.rrcoxb@gmail.com"/>
    <s v="NABOLOK"/>
  </r>
  <r>
    <n v="7072"/>
    <s v="NABOLOK"/>
    <s v="NABOLOK"/>
    <s v="GFFO-AA"/>
    <s v="WASH"/>
    <x v="3"/>
    <x v="5"/>
    <s v="# of campaign per camp "/>
    <m/>
    <n v="4"/>
    <s v="completed"/>
    <s v="Chittagong"/>
    <s v="Cox's Bazar"/>
    <x v="1"/>
    <s v="Nhilla"/>
    <s v="Camp 26"/>
    <x v="9"/>
    <d v="2022-12-01T00:00:00"/>
    <x v="0"/>
    <m/>
    <m/>
    <m/>
    <m/>
    <m/>
    <s v="Md. Siddiqur Rahman"/>
    <n v="1712024697"/>
    <s v="nabolok.rrcoxb@gmail.com"/>
    <s v="NABOLOK"/>
  </r>
  <r>
    <n v="7073"/>
    <s v="NABOLOK"/>
    <s v="NABOLOK"/>
    <s v="GFFO-AA"/>
    <s v="WASH"/>
    <x v="0"/>
    <x v="12"/>
    <s v="# of water network"/>
    <m/>
    <n v="1"/>
    <s v="completed"/>
    <s v="Chittagong"/>
    <s v="Cox's Bazar"/>
    <x v="1"/>
    <s v="Nhilla"/>
    <s v="HC,Nhilla"/>
    <x v="9"/>
    <d v="2022-12-01T00:00:00"/>
    <x v="1"/>
    <m/>
    <m/>
    <m/>
    <m/>
    <m/>
    <s v="Md. Siddiqur Rahman"/>
    <n v="1712024697"/>
    <s v="nabolok.rrcoxb@gmail.com"/>
    <s v="NABOLOK"/>
  </r>
  <r>
    <n v="7074"/>
    <s v="NABOLOK"/>
    <s v="NABOLOK"/>
    <s v="GFFO-AA"/>
    <s v="WASH"/>
    <x v="1"/>
    <x v="9"/>
    <s v="# of door"/>
    <m/>
    <n v="2"/>
    <s v="completed"/>
    <s v="Chittagong"/>
    <s v="Cox's Bazar"/>
    <x v="1"/>
    <s v="Nhilla"/>
    <s v="HC,Nhilla"/>
    <x v="9"/>
    <d v="2022-12-01T00:00:00"/>
    <x v="1"/>
    <m/>
    <m/>
    <m/>
    <m/>
    <m/>
    <s v="Md. Siddiqur Rahman"/>
    <n v="1712024697"/>
    <s v="nabolok.rrcoxb@gmail.com"/>
    <s v="NABOLOK"/>
  </r>
  <r>
    <n v="7075"/>
    <s v="NABOLOK"/>
    <s v="NABOLOK"/>
    <s v="GFFO-AA"/>
    <s v="WASH"/>
    <x v="1"/>
    <x v="3"/>
    <s v="# of door"/>
    <m/>
    <n v="12"/>
    <s v="completed"/>
    <s v="Chittagong"/>
    <s v="Cox's Bazar"/>
    <x v="1"/>
    <s v="Nhilla"/>
    <s v="HC,Nhilla"/>
    <x v="9"/>
    <d v="2022-12-01T00:00:00"/>
    <x v="1"/>
    <m/>
    <m/>
    <m/>
    <m/>
    <m/>
    <s v="Md. Siddiqur Rahman"/>
    <n v="1712024697"/>
    <s v="nabolok.rrcoxb@gmail.com"/>
    <s v="NABOLOK"/>
  </r>
  <r>
    <n v="7076"/>
    <s v="NABOLOK"/>
    <s v="NABOLOK"/>
    <s v="GFFO-AA"/>
    <s v="WASH"/>
    <x v="2"/>
    <x v="10"/>
    <s v="# of HP sessions at community level"/>
    <m/>
    <n v="20"/>
    <s v="completed"/>
    <s v="Chittagong"/>
    <s v="Cox's Bazar"/>
    <x v="1"/>
    <s v="Nhilla"/>
    <s v="HC,Nhilla"/>
    <x v="9"/>
    <d v="2022-12-01T00:00:00"/>
    <x v="1"/>
    <m/>
    <m/>
    <m/>
    <m/>
    <m/>
    <s v="Md. Siddiqur Rahman"/>
    <n v="1712024697"/>
    <s v="nabolok.rrcoxb@gmail.com"/>
    <s v="NABOLOK"/>
  </r>
  <r>
    <n v="7077"/>
    <s v="NABOLOK"/>
    <s v="NABOLOK"/>
    <s v="GFFO-AA"/>
    <s v="WASH"/>
    <x v="2"/>
    <x v="4"/>
    <s v="# of HP sessions at HH level"/>
    <m/>
    <n v="250"/>
    <s v="completed"/>
    <s v="Chittagong"/>
    <s v="Cox's Bazar"/>
    <x v="1"/>
    <s v="Nhilla"/>
    <s v="HC,Nhilla"/>
    <x v="9"/>
    <d v="2022-12-01T00:00:00"/>
    <x v="1"/>
    <m/>
    <m/>
    <m/>
    <m/>
    <m/>
    <s v="Md. Siddiqur Rahman"/>
    <n v="1712024697"/>
    <s v="nabolok.rrcoxb@gmail.com"/>
    <s v="NABOLOK"/>
  </r>
  <r>
    <n v="7078"/>
    <s v="NABOLOK"/>
    <s v="NABOLOK"/>
    <s v="GFFO-AA"/>
    <s v="WASH"/>
    <x v="3"/>
    <x v="5"/>
    <s v="# of campaign per camp "/>
    <m/>
    <n v="2"/>
    <s v="completed"/>
    <s v="Chittagong"/>
    <s v="Cox's Bazar"/>
    <x v="1"/>
    <s v="Nhilla"/>
    <s v="HC,Nhilla"/>
    <x v="9"/>
    <d v="2022-12-01T00:00:00"/>
    <x v="1"/>
    <m/>
    <m/>
    <m/>
    <m/>
    <m/>
    <s v="Md. Siddiqur Rahman"/>
    <n v="1712024697"/>
    <s v="nabolok.rrcoxb@gmail.com"/>
    <s v="NABOLOK"/>
  </r>
  <r>
    <n v="7079"/>
    <s v="DPHE"/>
    <s v="DPHE"/>
    <s v="GoB"/>
    <s v="WASH"/>
    <x v="0"/>
    <x v="25"/>
    <s v="# of tube well"/>
    <m/>
    <n v="4"/>
    <s v="completed"/>
    <s v="Chittagong"/>
    <s v="Cox's Bazar"/>
    <x v="0"/>
    <s v="Haldia Palong"/>
    <s v="HC,Haldia Palong"/>
    <x v="9"/>
    <d v="2022-11-01T00:00:00"/>
    <x v="1"/>
    <m/>
    <m/>
    <m/>
    <m/>
    <m/>
    <s v="Md. Shajedur Rahman Sumon"/>
    <n v="1716606954"/>
    <s v="nhydrogeologist.cox.bd@gmail.com"/>
    <s v="DPHE"/>
  </r>
  <r>
    <n v="7080"/>
    <s v="DPHE"/>
    <s v="DPHE"/>
    <s v="GoB"/>
    <s v="WASH"/>
    <x v="1"/>
    <x v="17"/>
    <s v="# of door"/>
    <m/>
    <n v="12"/>
    <s v="completed"/>
    <s v="Chittagong"/>
    <s v="Cox's Bazar"/>
    <x v="0"/>
    <s v="Haldia Palong"/>
    <s v="HC,Haldia Palong"/>
    <x v="9"/>
    <d v="2022-11-01T00:00:00"/>
    <x v="1"/>
    <m/>
    <m/>
    <m/>
    <m/>
    <m/>
    <s v="Md. Shajedur Rahman Sumon"/>
    <n v="1716606954"/>
    <s v="nhydrogeologist.cox.bd@gmail.com"/>
    <s v="DPHE"/>
  </r>
  <r>
    <n v="7081"/>
    <s v="DPHE"/>
    <s v="DPHE"/>
    <s v="GoB"/>
    <s v="WASH"/>
    <x v="0"/>
    <x v="25"/>
    <s v="# of tube well"/>
    <m/>
    <n v="6"/>
    <s v="completed"/>
    <s v="Chittagong"/>
    <s v="Cox's Bazar"/>
    <x v="0"/>
    <s v="Raja Palong"/>
    <s v="HC,Raja Palong"/>
    <x v="9"/>
    <d v="2022-11-01T00:00:00"/>
    <x v="1"/>
    <m/>
    <m/>
    <m/>
    <m/>
    <m/>
    <s v="Md. Shajedur Rahman Sumon"/>
    <n v="1716606954"/>
    <s v="nhydrogeologist.cox.bd@gmail.com"/>
    <s v="DPHE"/>
  </r>
  <r>
    <n v="7082"/>
    <s v="DPHE"/>
    <s v="DPHE"/>
    <s v="GoB"/>
    <s v="WASH"/>
    <x v="1"/>
    <x v="17"/>
    <s v="# of door"/>
    <m/>
    <n v="8"/>
    <s v="completed"/>
    <s v="Chittagong"/>
    <s v="Cox's Bazar"/>
    <x v="0"/>
    <s v="Raja Palong"/>
    <s v="HC,Raja Palong"/>
    <x v="9"/>
    <d v="2022-11-01T00:00:00"/>
    <x v="1"/>
    <m/>
    <m/>
    <m/>
    <m/>
    <m/>
    <s v="Md. Shajedur Rahman Sumon"/>
    <n v="1716606954"/>
    <s v="nhydrogeologist.cox.bd@gmail.com"/>
    <s v="DPHE"/>
  </r>
  <r>
    <n v="7083"/>
    <s v="DPHE"/>
    <s v="DPHE"/>
    <s v="GoB"/>
    <s v="WASH"/>
    <x v="0"/>
    <x v="25"/>
    <s v="# of tube well"/>
    <m/>
    <n v="6"/>
    <s v="completed"/>
    <s v="Chittagong"/>
    <s v="Cox's Bazar"/>
    <x v="0"/>
    <s v="Ratna Palong"/>
    <s v="HC,Ratna Palong"/>
    <x v="9"/>
    <d v="2022-11-01T00:00:00"/>
    <x v="1"/>
    <m/>
    <m/>
    <m/>
    <m/>
    <m/>
    <s v="Md. Shajedur Rahman Sumon"/>
    <n v="1716606954"/>
    <s v="nhydrogeologist.cox.bd@gmail.com"/>
    <s v="DPHE"/>
  </r>
  <r>
    <n v="7084"/>
    <s v="DPHE"/>
    <s v="DPHE"/>
    <s v="GoB"/>
    <s v="WASH"/>
    <x v="1"/>
    <x v="17"/>
    <s v="# of door"/>
    <m/>
    <n v="4"/>
    <s v="completed"/>
    <s v="Chittagong"/>
    <s v="Cox's Bazar"/>
    <x v="0"/>
    <s v="Ratna Palong"/>
    <s v="HC,Ratna Palong"/>
    <x v="9"/>
    <d v="2022-11-01T00:00:00"/>
    <x v="1"/>
    <m/>
    <m/>
    <m/>
    <m/>
    <m/>
    <s v="Md. Shajedur Rahman Sumon"/>
    <n v="1716606954"/>
    <s v="nhydrogeologist.cox.bd@gmail.com"/>
    <s v="DPHE"/>
  </r>
  <r>
    <n v="7085"/>
    <s v="BDRCS"/>
    <s v="IFRC"/>
    <s v="IFRc"/>
    <s v="WASH"/>
    <x v="2"/>
    <x v="4"/>
    <s v="# of HP sessions at HH level"/>
    <m/>
    <n v="1085"/>
    <s v="completed"/>
    <s v="Chittagong"/>
    <s v="Cox's Bazar"/>
    <x v="0"/>
    <s v="Palong Khali"/>
    <s v="Camp 11"/>
    <x v="9"/>
    <d v="2022-12-01T00:00:00"/>
    <x v="0"/>
    <m/>
    <m/>
    <m/>
    <m/>
    <m/>
    <s v="Md Khairul Bashar"/>
    <n v="1628407101"/>
    <s v="khairul.bashar@bdrcs.org"/>
    <s v="BDRCS-IFRC"/>
  </r>
  <r>
    <n v="7086"/>
    <s v="IFRC"/>
    <s v="BDRCS"/>
    <s v="IFRC"/>
    <s v="WASH"/>
    <x v="0"/>
    <x v="0"/>
    <s v="# of tube well"/>
    <m/>
    <n v="157"/>
    <s v="completed"/>
    <s v="Chittagong"/>
    <s v="Cox's Bazar"/>
    <x v="0"/>
    <s v="Palong Khali"/>
    <s v="Camp 19"/>
    <x v="9"/>
    <d v="2022-12-01T00:00:00"/>
    <x v="0"/>
    <m/>
    <m/>
    <m/>
    <m/>
    <m/>
    <s v="Khairul Bashar"/>
    <n v="1628407101"/>
    <s v="khairul.bashar@bdrcs.org"/>
    <s v="IFRC-BDRCS"/>
  </r>
  <r>
    <n v="7087"/>
    <s v="IFRC"/>
    <s v="BDRCS"/>
    <s v="IFRC"/>
    <s v="WASH"/>
    <x v="1"/>
    <x v="1"/>
    <s v="# of door "/>
    <m/>
    <n v="4"/>
    <s v="completed"/>
    <s v="Chittagong"/>
    <s v="Cox's Bazar"/>
    <x v="0"/>
    <s v="Palong Khali"/>
    <s v="Camp 19"/>
    <x v="9"/>
    <d v="2022-12-01T00:00:00"/>
    <x v="0"/>
    <m/>
    <m/>
    <m/>
    <m/>
    <m/>
    <s v="Khairul Bashar"/>
    <n v="1628407101"/>
    <s v="khairul.bashar@bdrcs.org"/>
    <s v="IFRC-BDRCS"/>
  </r>
  <r>
    <n v="7088"/>
    <s v="IFRC"/>
    <s v="BDRCS"/>
    <s v="IFRC"/>
    <s v="WASH"/>
    <x v="1"/>
    <x v="2"/>
    <s v="# of FSM Site"/>
    <m/>
    <n v="1"/>
    <s v="completed"/>
    <s v="Chittagong"/>
    <s v="Cox's Bazar"/>
    <x v="0"/>
    <s v="Palong Khali"/>
    <s v="Camp 19"/>
    <x v="9"/>
    <d v="2022-12-01T00:00:00"/>
    <x v="0"/>
    <m/>
    <m/>
    <m/>
    <m/>
    <m/>
    <s v="Khairul Bashar"/>
    <n v="1628407101"/>
    <s v="khairul.bashar@bdrcs.org"/>
    <s v="IFRC-BDRCS"/>
  </r>
  <r>
    <n v="7089"/>
    <s v="IFRC"/>
    <s v="BDRCS"/>
    <s v="IFRC"/>
    <s v="WASH"/>
    <x v="1"/>
    <x v="17"/>
    <s v="# of door"/>
    <m/>
    <n v="27"/>
    <s v="completed"/>
    <s v="Chittagong"/>
    <s v="Cox's Bazar"/>
    <x v="0"/>
    <s v="Palong Khali"/>
    <s v="Camp 19"/>
    <x v="9"/>
    <d v="2022-12-01T00:00:00"/>
    <x v="0"/>
    <m/>
    <m/>
    <m/>
    <m/>
    <m/>
    <s v="Khairul Bashar"/>
    <n v="1628407101"/>
    <s v="khairul.bashar@bdrcs.org"/>
    <s v="IFRC-BDRCS"/>
  </r>
  <r>
    <n v="7090"/>
    <s v="IFRC"/>
    <s v="BDRCS"/>
    <s v="IFRC"/>
    <s v="WASH"/>
    <x v="2"/>
    <x v="4"/>
    <s v="# of HP sessions at HH level"/>
    <m/>
    <n v="98"/>
    <s v="completed"/>
    <s v="Chittagong"/>
    <s v="Cox's Bazar"/>
    <x v="0"/>
    <s v="Palong Khali"/>
    <s v="Camp 19"/>
    <x v="9"/>
    <d v="2022-12-01T00:00:00"/>
    <x v="0"/>
    <m/>
    <m/>
    <m/>
    <m/>
    <m/>
    <s v="Khairul Bashar"/>
    <n v="1628407101"/>
    <s v="khairul.bashar@bdrcs.org"/>
    <s v="IFRC-BDRCS"/>
  </r>
  <r>
    <n v="7091"/>
    <s v="IFRC"/>
    <s v="BDRCS"/>
    <s v="IFRC"/>
    <s v="WASH"/>
    <x v="2"/>
    <x v="4"/>
    <s v="# of HP sessions at HH level"/>
    <m/>
    <n v="3251"/>
    <s v="completed"/>
    <s v="Chittagong"/>
    <s v="Cox's Bazar"/>
    <x v="0"/>
    <s v="Palong Khali"/>
    <s v="Camp 19"/>
    <x v="9"/>
    <d v="2022-12-01T00:00:00"/>
    <x v="0"/>
    <m/>
    <m/>
    <m/>
    <m/>
    <m/>
    <s v="Khairul Bashar"/>
    <n v="1628407101"/>
    <s v="khairul.bashar@bdrcs.org"/>
    <s v="IFRC-BDRCS"/>
  </r>
  <r>
    <n v="7092"/>
    <s v="IFRC"/>
    <s v="IFRC"/>
    <s v="IFRC"/>
    <s v="WASH"/>
    <x v="0"/>
    <x v="0"/>
    <s v="# of tube well"/>
    <m/>
    <n v="770"/>
    <s v="completed"/>
    <s v="Chittagong"/>
    <s v="Cox's Bazar"/>
    <x v="0"/>
    <s v="Palong Khali"/>
    <s v="HC,Palong Khali"/>
    <x v="9"/>
    <d v="2022-12-01T00:00:00"/>
    <x v="1"/>
    <m/>
    <m/>
    <m/>
    <m/>
    <m/>
    <s v="Md Khairul Bashar"/>
    <n v="1628407101"/>
    <s v="khairul.bashar@bdrcs.org"/>
    <s v="IFRC"/>
  </r>
  <r>
    <n v="7093"/>
    <s v="UNICEF"/>
    <s v="VERC"/>
    <s v="UNICEF"/>
    <s v="WASH"/>
    <x v="0"/>
    <x v="12"/>
    <s v="# of water network"/>
    <m/>
    <n v="573"/>
    <s v="completed"/>
    <s v="Chittagong"/>
    <s v="Cox's Bazar"/>
    <x v="0"/>
    <s v="Palong Khali"/>
    <s v="Camp 08W"/>
    <x v="9"/>
    <d v="2023-02-01T00:00:00"/>
    <x v="0"/>
    <m/>
    <m/>
    <m/>
    <m/>
    <m/>
    <s v="Rukunul Hasan"/>
    <n v="1790252211"/>
    <s v="rukunul.verc@gmail.com"/>
    <s v="UNICEF-VERC"/>
  </r>
  <r>
    <n v="7094"/>
    <s v="UNICEF"/>
    <s v="VERC"/>
    <s v="UNICEF"/>
    <s v="WASH"/>
    <x v="1"/>
    <x v="23"/>
    <s v="# of door "/>
    <m/>
    <n v="13"/>
    <s v="completed"/>
    <s v="Chittagong"/>
    <s v="Cox's Bazar"/>
    <x v="0"/>
    <s v="Palong Khali"/>
    <s v="Camp 08W"/>
    <x v="9"/>
    <d v="2023-02-01T00:00:00"/>
    <x v="0"/>
    <m/>
    <m/>
    <m/>
    <m/>
    <m/>
    <s v="Rukunul Hasan"/>
    <n v="1790252211"/>
    <s v="rukunul.verc@gmail.com"/>
    <s v="UNICEF-VERC"/>
  </r>
  <r>
    <n v="7095"/>
    <s v="UNICEF"/>
    <s v="VERC"/>
    <s v="UNICEF"/>
    <s v="WASH"/>
    <x v="1"/>
    <x v="1"/>
    <s v="# of door "/>
    <m/>
    <n v="4"/>
    <s v="completed"/>
    <s v="Chittagong"/>
    <s v="Cox's Bazar"/>
    <x v="0"/>
    <s v="Palong Khali"/>
    <s v="Camp 08W"/>
    <x v="9"/>
    <d v="2023-02-01T00:00:00"/>
    <x v="0"/>
    <m/>
    <m/>
    <m/>
    <m/>
    <m/>
    <s v="Rukunul Hasan"/>
    <n v="1790252211"/>
    <s v="rukunul.verc@gmail.com"/>
    <s v="UNICEF-VERC"/>
  </r>
  <r>
    <n v="7096"/>
    <s v="UNICEF"/>
    <s v="VERC"/>
    <s v="UNICEF"/>
    <s v="WASH"/>
    <x v="1"/>
    <x v="8"/>
    <s v="# of FSM Site"/>
    <m/>
    <n v="122"/>
    <s v="completed"/>
    <s v="Chittagong"/>
    <s v="Cox's Bazar"/>
    <x v="0"/>
    <s v="Palong Khali"/>
    <s v="Camp 08W"/>
    <x v="9"/>
    <d v="2023-02-01T00:00:00"/>
    <x v="0"/>
    <m/>
    <m/>
    <m/>
    <m/>
    <m/>
    <s v="Rukunul Hasan"/>
    <n v="1790252211"/>
    <s v="rukunul.verc@gmail.com"/>
    <s v="UNICEF-VERC"/>
  </r>
  <r>
    <n v="7097"/>
    <s v="UNICEF"/>
    <s v="VERC"/>
    <s v="UNICEF"/>
    <s v="WASH"/>
    <x v="1"/>
    <x v="2"/>
    <s v="# of FSM Site"/>
    <m/>
    <n v="12"/>
    <s v="completed"/>
    <s v="Chittagong"/>
    <s v="Cox's Bazar"/>
    <x v="0"/>
    <s v="Palong Khali"/>
    <s v="Camp 08W"/>
    <x v="9"/>
    <d v="2023-02-01T00:00:00"/>
    <x v="0"/>
    <m/>
    <m/>
    <m/>
    <m/>
    <m/>
    <s v="Rukunul Hasan"/>
    <n v="1790252211"/>
    <s v="rukunul.verc@gmail.com"/>
    <s v="UNICEF-VERC"/>
  </r>
  <r>
    <n v="7098"/>
    <s v="UNICEF"/>
    <s v="VERC"/>
    <s v="UNICEF"/>
    <s v="WASH"/>
    <x v="1"/>
    <x v="18"/>
    <s v="# of door"/>
    <m/>
    <n v="10"/>
    <s v="completed"/>
    <s v="Chittagong"/>
    <s v="Cox's Bazar"/>
    <x v="0"/>
    <s v="Palong Khali"/>
    <s v="Camp 08W"/>
    <x v="9"/>
    <d v="2023-02-01T00:00:00"/>
    <x v="0"/>
    <m/>
    <m/>
    <m/>
    <m/>
    <m/>
    <s v="Rukunul Hasan"/>
    <n v="1790252211"/>
    <s v="rukunul.verc@gmail.com"/>
    <s v="UNICEF-VERC"/>
  </r>
  <r>
    <n v="7099"/>
    <s v="UNICEF"/>
    <s v="VERC"/>
    <s v="UNICEF"/>
    <s v="WASH"/>
    <x v="1"/>
    <x v="9"/>
    <s v="# of door"/>
    <m/>
    <n v="45"/>
    <s v="completed"/>
    <s v="Chittagong"/>
    <s v="Cox's Bazar"/>
    <x v="0"/>
    <s v="Palong Khali"/>
    <s v="Camp 08W"/>
    <x v="9"/>
    <d v="2023-02-01T00:00:00"/>
    <x v="0"/>
    <m/>
    <m/>
    <m/>
    <m/>
    <m/>
    <s v="Rukunul Hasan"/>
    <n v="1790252211"/>
    <s v="rukunul.verc@gmail.com"/>
    <s v="UNICEF-VERC"/>
  </r>
  <r>
    <n v="7100"/>
    <s v="UNICEF"/>
    <s v="VERC"/>
    <s v="UNICEF"/>
    <s v="WASH"/>
    <x v="1"/>
    <x v="3"/>
    <s v="# of door"/>
    <m/>
    <n v="309"/>
    <s v="completed"/>
    <s v="Chittagong"/>
    <s v="Cox's Bazar"/>
    <x v="0"/>
    <s v="Palong Khali"/>
    <s v="Camp 08W"/>
    <x v="9"/>
    <d v="2023-02-01T00:00:00"/>
    <x v="0"/>
    <m/>
    <m/>
    <m/>
    <m/>
    <m/>
    <s v="Rukunul Hasan"/>
    <n v="1790252211"/>
    <s v="rukunul.verc@gmail.com"/>
    <s v="UNICEF-VERC"/>
  </r>
  <r>
    <n v="7101"/>
    <s v="UNICEF"/>
    <s v="VERC"/>
    <s v="UNICEF"/>
    <s v="WASH"/>
    <x v="2"/>
    <x v="4"/>
    <s v="# of HP sessions at HH level"/>
    <m/>
    <n v="1095"/>
    <s v="completed"/>
    <s v="Chittagong"/>
    <s v="Cox's Bazar"/>
    <x v="0"/>
    <s v="Palong Khali"/>
    <s v="Camp 08W"/>
    <x v="9"/>
    <d v="2023-02-01T00:00:00"/>
    <x v="0"/>
    <m/>
    <m/>
    <m/>
    <m/>
    <m/>
    <s v="Rukunul Hasan"/>
    <n v="1790252211"/>
    <s v="rukunul.verc@gmail.com"/>
    <s v="UNICEF-VERC"/>
  </r>
  <r>
    <n v="7102"/>
    <s v="UNICEF"/>
    <s v="VERC"/>
    <s v="UNICEF"/>
    <s v="WASH"/>
    <x v="2"/>
    <x v="38"/>
    <s v="# of HP sessions at institution level"/>
    <m/>
    <n v="35"/>
    <s v="completed"/>
    <s v="Chittagong"/>
    <s v="Cox's Bazar"/>
    <x v="0"/>
    <s v="Palong Khali"/>
    <s v="Camp 08W"/>
    <x v="9"/>
    <d v="2023-02-01T00:00:00"/>
    <x v="0"/>
    <m/>
    <m/>
    <m/>
    <m/>
    <m/>
    <s v="Rukunul Hasan"/>
    <n v="1790252211"/>
    <s v="rukunul.verc@gmail.com"/>
    <s v="UNICEF-VERC"/>
  </r>
  <r>
    <n v="7103"/>
    <s v="UNICEF"/>
    <s v="VERC"/>
    <s v="UNICEF"/>
    <s v="WASH"/>
    <x v="3"/>
    <x v="6"/>
    <s v="# of plant"/>
    <m/>
    <n v="80"/>
    <s v="completed"/>
    <s v="Chittagong"/>
    <s v="Cox's Bazar"/>
    <x v="0"/>
    <s v="Palong Khali"/>
    <s v="Camp 08W"/>
    <x v="9"/>
    <d v="2023-02-01T00:00:00"/>
    <x v="0"/>
    <m/>
    <m/>
    <m/>
    <m/>
    <m/>
    <s v="Rukunul Hasan"/>
    <n v="1790252211"/>
    <s v="rukunul.verc@gmail.com"/>
    <s v="UNICEF-VERC"/>
  </r>
  <r>
    <n v="7104"/>
    <s v="UNICEF"/>
    <s v="VERC"/>
    <s v="UNICEF"/>
    <s v="WASH"/>
    <x v="0"/>
    <x v="0"/>
    <s v="# of tube well"/>
    <m/>
    <n v="1"/>
    <s v="completed"/>
    <s v="Chittagong"/>
    <s v="Cox's Bazar"/>
    <x v="0"/>
    <s v="Palong Khali"/>
    <s v="Camp 08W"/>
    <x v="9"/>
    <d v="2023-02-01T00:00:00"/>
    <x v="0"/>
    <m/>
    <m/>
    <m/>
    <m/>
    <m/>
    <s v="Rukunul Hasan"/>
    <n v="1790252211"/>
    <s v="rukunul.verc@gmail.com"/>
    <s v="UNICEF-VERC"/>
  </r>
  <r>
    <n v="7105"/>
    <s v="Swedish RC"/>
    <s v="BDRCS"/>
    <s v="SRC"/>
    <s v="WASH"/>
    <x v="1"/>
    <x v="1"/>
    <s v="# of door "/>
    <m/>
    <n v="64"/>
    <s v="completed"/>
    <s v="Chittagong"/>
    <s v="Cox's Bazar"/>
    <x v="0"/>
    <s v="Palong Khali"/>
    <s v="Camp 18"/>
    <x v="9"/>
    <d v="2022-12-01T00:00:00"/>
    <x v="0"/>
    <m/>
    <m/>
    <m/>
    <m/>
    <m/>
    <s v="Md Khairul Bashar"/>
    <n v="16284077101"/>
    <s v="khairul.islam@bdrcs.org"/>
    <s v="Swedish RC-BDRCS"/>
  </r>
  <r>
    <n v="7106"/>
    <s v="Swedish RC"/>
    <s v="BDRCS"/>
    <s v="SRC"/>
    <s v="WASH"/>
    <x v="1"/>
    <x v="3"/>
    <s v="# of door"/>
    <m/>
    <n v="11"/>
    <s v="completed"/>
    <s v="Chittagong"/>
    <s v="Cox's Bazar"/>
    <x v="0"/>
    <s v="Palong Khali"/>
    <s v="Camp 18"/>
    <x v="9"/>
    <d v="2022-12-01T00:00:00"/>
    <x v="0"/>
    <m/>
    <m/>
    <m/>
    <m/>
    <m/>
    <s v="Md Khairul Bashar"/>
    <n v="16284077101"/>
    <s v="khairul.islam@bdrcs.org"/>
    <s v="Swedish RC-BDRCS"/>
  </r>
  <r>
    <n v="7107"/>
    <s v="Swedish RC"/>
    <s v="BDRCS"/>
    <s v="SRC"/>
    <s v="WASH"/>
    <x v="2"/>
    <x v="4"/>
    <s v="# of HP sessions at HH level"/>
    <m/>
    <n v="194"/>
    <s v="completed"/>
    <s v="Chittagong"/>
    <s v="Cox's Bazar"/>
    <x v="0"/>
    <s v="Palong Khali"/>
    <s v="Camp 18"/>
    <x v="9"/>
    <d v="2022-12-01T00:00:00"/>
    <x v="0"/>
    <m/>
    <m/>
    <m/>
    <m/>
    <m/>
    <s v="Md Khairul Bashar"/>
    <n v="16284077101"/>
    <s v="khairul.islam@bdrcs.org"/>
    <s v="Swedish RC-BDRCS"/>
  </r>
  <r>
    <n v="7108"/>
    <s v="Swedish RC"/>
    <s v="BDRCS"/>
    <s v="SRC"/>
    <s v="WASH"/>
    <x v="0"/>
    <x v="0"/>
    <s v="# of tube well"/>
    <m/>
    <n v="7960"/>
    <s v="completed"/>
    <s v="Chittagong"/>
    <s v="Cox's Bazar"/>
    <x v="0"/>
    <s v="Palong Khali"/>
    <s v="Camp 18"/>
    <x v="9"/>
    <d v="2022-10-01T00:00:00"/>
    <x v="0"/>
    <m/>
    <m/>
    <m/>
    <m/>
    <m/>
    <s v="Md Khairul Bashar"/>
    <n v="1628407101"/>
    <s v="khairul.bashar@bdrcs.org"/>
    <s v="Swedish RC-BDRCS"/>
  </r>
  <r>
    <n v="7109"/>
    <s v="German RC"/>
    <s v="BDRCS"/>
    <s v="GRC"/>
    <s v="WASH"/>
    <x v="1"/>
    <x v="1"/>
    <s v="# of door "/>
    <m/>
    <n v="59"/>
    <s v="completed"/>
    <s v="Chittagong"/>
    <s v="Cox's Bazar"/>
    <x v="0"/>
    <s v="Palong Khali"/>
    <s v="Camp 13"/>
    <x v="9"/>
    <d v="2022-10-01T00:00:00"/>
    <x v="0"/>
    <m/>
    <m/>
    <m/>
    <m/>
    <m/>
    <s v="Md khairul bashar"/>
    <n v="1628407101"/>
    <s v="khairul.bashar@bdrcs.org"/>
    <s v="German RC-BDRCS"/>
  </r>
  <r>
    <n v="7110"/>
    <s v="German RC"/>
    <s v="BDRCS"/>
    <s v="GRC"/>
    <s v="WASH"/>
    <x v="1"/>
    <x v="17"/>
    <s v="# of door"/>
    <m/>
    <n v="51"/>
    <s v="completed"/>
    <s v="Chittagong"/>
    <s v="Cox's Bazar"/>
    <x v="0"/>
    <s v="Palong Khali"/>
    <s v="Camp 13"/>
    <x v="9"/>
    <d v="2022-10-01T00:00:00"/>
    <x v="0"/>
    <m/>
    <m/>
    <m/>
    <m/>
    <m/>
    <s v="Md khairul bashar"/>
    <n v="1628407101"/>
    <s v="khairul.bashar@bdrcs.org"/>
    <s v="German RC-BDRCS"/>
  </r>
  <r>
    <n v="7111"/>
    <s v="German RC"/>
    <s v="BDRCS"/>
    <s v="GRC"/>
    <s v="WASH"/>
    <x v="1"/>
    <x v="3"/>
    <s v="# of door"/>
    <m/>
    <n v="21"/>
    <s v="completed"/>
    <s v="Chittagong"/>
    <s v="Cox's Bazar"/>
    <x v="0"/>
    <s v="Palong Khali"/>
    <s v="Camp 13"/>
    <x v="9"/>
    <d v="2022-10-01T00:00:00"/>
    <x v="0"/>
    <m/>
    <m/>
    <m/>
    <m/>
    <m/>
    <s v="Md khairul bashar"/>
    <n v="1628407101"/>
    <s v="khairul.bashar@bdrcs.org"/>
    <s v="German RC-BDRCS"/>
  </r>
  <r>
    <n v="7112"/>
    <s v="German RC"/>
    <s v="BDRCS"/>
    <s v="GRC"/>
    <s v="WASH"/>
    <x v="2"/>
    <x v="10"/>
    <s v="# of HP sessions at community level"/>
    <m/>
    <n v="147"/>
    <s v="completed"/>
    <s v="Chittagong"/>
    <s v="Cox's Bazar"/>
    <x v="0"/>
    <s v="Palong Khali"/>
    <s v="Camp 13"/>
    <x v="9"/>
    <d v="2022-10-01T00:00:00"/>
    <x v="0"/>
    <m/>
    <m/>
    <m/>
    <m/>
    <m/>
    <s v="Md khairul bashar"/>
    <n v="1628407101"/>
    <s v="khairul.bashar@bdrcs.org"/>
    <s v="German RC-BDRCS"/>
  </r>
  <r>
    <n v="7113"/>
    <s v="German RC"/>
    <s v="BDRCS"/>
    <s v="GRC"/>
    <s v="WASH"/>
    <x v="2"/>
    <x v="4"/>
    <s v="# of HP sessions at HH level"/>
    <m/>
    <n v="800"/>
    <s v="completed"/>
    <s v="Chittagong"/>
    <s v="Cox's Bazar"/>
    <x v="0"/>
    <s v="Palong Khali"/>
    <s v="Camp 13"/>
    <x v="9"/>
    <d v="2022-10-01T00:00:00"/>
    <x v="0"/>
    <m/>
    <m/>
    <m/>
    <m/>
    <m/>
    <s v="Md khairul bashar"/>
    <n v="1628407101"/>
    <s v="khairul.bashar@bdrcs.org"/>
    <s v="German RC-BDRCS"/>
  </r>
  <r>
    <n v="7114"/>
    <s v="German RC"/>
    <s v="BDRCS"/>
    <s v="GRC"/>
    <s v="WASH"/>
    <x v="0"/>
    <x v="0"/>
    <s v="# of tube well"/>
    <m/>
    <n v="1600"/>
    <s v="completed"/>
    <s v="Chittagong"/>
    <s v="Cox's Bazar"/>
    <x v="0"/>
    <s v="Palong Khali"/>
    <s v="Camp 13"/>
    <x v="9"/>
    <d v="2022-10-01T00:00:00"/>
    <x v="0"/>
    <m/>
    <m/>
    <m/>
    <m/>
    <m/>
    <s v="Md khairul bashar"/>
    <n v="1628407101"/>
    <s v="khairul.bashar@bdrcs.org"/>
    <s v="German RC-BDRCS"/>
  </r>
  <r>
    <n v="7115"/>
    <s v="German RC"/>
    <s v="BDRCS"/>
    <s v="GRC"/>
    <s v="WASH"/>
    <x v="1"/>
    <x v="1"/>
    <s v="# of door "/>
    <m/>
    <n v="61"/>
    <s v="completed"/>
    <s v="Chittagong"/>
    <s v="Cox's Bazar"/>
    <x v="0"/>
    <s v="Palong Khali"/>
    <s v="Camp 18"/>
    <x v="9"/>
    <d v="2022-12-01T00:00:00"/>
    <x v="0"/>
    <m/>
    <m/>
    <m/>
    <m/>
    <m/>
    <s v="Md Khairul Bashar"/>
    <n v="1628407101"/>
    <s v="khairul.bashar@bdrcs.org"/>
    <s v="German RC-BDRCS"/>
  </r>
  <r>
    <n v="7116"/>
    <s v="German RC"/>
    <s v="BDRCS"/>
    <s v="GRC"/>
    <s v="WASH"/>
    <x v="1"/>
    <x v="9"/>
    <s v="# of door"/>
    <m/>
    <n v="10"/>
    <s v="completed"/>
    <s v="Chittagong"/>
    <s v="Cox's Bazar"/>
    <x v="0"/>
    <s v="Palong Khali"/>
    <s v="Camp 18"/>
    <x v="9"/>
    <d v="2022-12-01T00:00:00"/>
    <x v="0"/>
    <m/>
    <m/>
    <m/>
    <m/>
    <m/>
    <s v="Md Khairul Bashar"/>
    <n v="1628407101"/>
    <s v="khairul.bashar@bdrcs.org"/>
    <s v="German RC-BDRCS"/>
  </r>
  <r>
    <n v="7117"/>
    <s v="German RC"/>
    <s v="BDRCS"/>
    <s v="GRC"/>
    <s v="WASH"/>
    <x v="1"/>
    <x v="3"/>
    <s v="# of door"/>
    <m/>
    <n v="52"/>
    <s v="completed"/>
    <s v="Chittagong"/>
    <s v="Cox's Bazar"/>
    <x v="0"/>
    <s v="Palong Khali"/>
    <s v="Camp 18"/>
    <x v="9"/>
    <d v="2022-12-01T00:00:00"/>
    <x v="0"/>
    <m/>
    <m/>
    <m/>
    <m/>
    <m/>
    <s v="Md Khairul Bashar"/>
    <n v="1628407101"/>
    <s v="khairul.bashar@bdrcs.org"/>
    <s v="German RC-BDRCS"/>
  </r>
  <r>
    <n v="7118"/>
    <s v="German RC"/>
    <s v="BDRCS"/>
    <s v="GRC"/>
    <s v="WASH"/>
    <x v="2"/>
    <x v="10"/>
    <s v="# of HP sessions at community level"/>
    <m/>
    <n v="133"/>
    <s v="completed"/>
    <s v="Chittagong"/>
    <s v="Cox's Bazar"/>
    <x v="0"/>
    <s v="Palong Khali"/>
    <s v="Camp 18"/>
    <x v="9"/>
    <d v="2022-12-01T00:00:00"/>
    <x v="0"/>
    <m/>
    <m/>
    <m/>
    <m/>
    <m/>
    <s v="Md Khairul Bashar"/>
    <n v="1628407101"/>
    <s v="khairul.bashar@bdrcs.org"/>
    <s v="German RC-BDRCS"/>
  </r>
  <r>
    <n v="7119"/>
    <s v="German RC"/>
    <s v="BDRCS"/>
    <s v="GRC"/>
    <s v="WASH"/>
    <x v="2"/>
    <x v="4"/>
    <s v="# of HP sessions at HH level"/>
    <m/>
    <n v="733"/>
    <s v="completed"/>
    <s v="Chittagong"/>
    <s v="Cox's Bazar"/>
    <x v="0"/>
    <s v="Palong Khali"/>
    <s v="Camp 18"/>
    <x v="9"/>
    <d v="2022-12-01T00:00:00"/>
    <x v="0"/>
    <m/>
    <m/>
    <m/>
    <m/>
    <m/>
    <s v="Md Khairul Bashar"/>
    <n v="1628407101"/>
    <s v="khairul.bashar@bdrcs.org"/>
    <s v="German RC-BDRCS"/>
  </r>
  <r>
    <n v="7120"/>
    <s v="German RC"/>
    <s v="BDRCS"/>
    <s v="GRC"/>
    <s v="WASH"/>
    <x v="0"/>
    <x v="0"/>
    <s v="# of tube well"/>
    <m/>
    <n v="2671"/>
    <s v="completed"/>
    <s v="Chittagong"/>
    <s v="Cox's Bazar"/>
    <x v="0"/>
    <s v="Palong Khali"/>
    <s v="Camp 18"/>
    <x v="9"/>
    <d v="2022-12-01T00:00:00"/>
    <x v="0"/>
    <m/>
    <m/>
    <m/>
    <m/>
    <m/>
    <s v="Md Khairul Bashar"/>
    <n v="1628407101"/>
    <s v="khairul.bashar@bdrcs.org"/>
    <s v="German RC-BDRCS"/>
  </r>
  <r>
    <n v="7121"/>
    <s v="Turkish RC"/>
    <s v="BDRCS"/>
    <s v="TRC"/>
    <s v="WASH"/>
    <x v="1"/>
    <x v="18"/>
    <s v="# of door"/>
    <m/>
    <n v="4"/>
    <s v="completed"/>
    <s v="Chittagong"/>
    <s v="Cox's Bazar"/>
    <x v="0"/>
    <s v="Palong Khali"/>
    <s v="Camp 17"/>
    <x v="9"/>
    <d v="2022-12-01T00:00:00"/>
    <x v="0"/>
    <m/>
    <m/>
    <m/>
    <m/>
    <m/>
    <s v="Md khairul Bashar"/>
    <n v="1628407101"/>
    <s v="khairul.bashar@bdrcs.org"/>
    <s v="Turkish RC-BDRCS"/>
  </r>
  <r>
    <n v="7122"/>
    <s v="Turkish RC"/>
    <s v="BDRCS"/>
    <s v="TRC"/>
    <s v="WASH"/>
    <x v="1"/>
    <x v="9"/>
    <s v="# of door"/>
    <m/>
    <n v="1"/>
    <s v="completed"/>
    <s v="Chittagong"/>
    <s v="Cox's Bazar"/>
    <x v="0"/>
    <s v="Palong Khali"/>
    <s v="Camp 17"/>
    <x v="9"/>
    <d v="2022-12-01T00:00:00"/>
    <x v="0"/>
    <m/>
    <m/>
    <m/>
    <m/>
    <m/>
    <s v="Md khairul Bashar"/>
    <n v="1628407101"/>
    <s v="khairul.bashar@bdrcs.org"/>
    <s v="Turkish RC-BDRCS"/>
  </r>
  <r>
    <n v="7123"/>
    <s v="Turkish RC"/>
    <s v="BDRCS"/>
    <s v="TRC"/>
    <s v="WASH"/>
    <x v="2"/>
    <x v="10"/>
    <s v="# of HP sessions at community level"/>
    <m/>
    <n v="4"/>
    <s v="completed"/>
    <s v="Chittagong"/>
    <s v="Cox's Bazar"/>
    <x v="0"/>
    <s v="Palong Khali"/>
    <s v="Camp 17"/>
    <x v="9"/>
    <d v="2022-12-01T00:00:00"/>
    <x v="0"/>
    <m/>
    <m/>
    <m/>
    <m/>
    <m/>
    <s v="Md khairul Bashar"/>
    <n v="1628407101"/>
    <s v="khairul.bashar@bdrcs.org"/>
    <s v="Turkish RC-BDRCS"/>
  </r>
  <r>
    <n v="7124"/>
    <s v="Turkish RC"/>
    <s v="BDRCS"/>
    <s v="TRC"/>
    <s v="WASH"/>
    <x v="2"/>
    <x v="4"/>
    <s v="# of HP sessions at HH level"/>
    <m/>
    <n v="211"/>
    <s v="completed"/>
    <s v="Chittagong"/>
    <s v="Cox's Bazar"/>
    <x v="0"/>
    <s v="Palong Khali"/>
    <s v="Camp 17"/>
    <x v="9"/>
    <d v="2022-12-01T00:00:00"/>
    <x v="0"/>
    <m/>
    <m/>
    <m/>
    <m/>
    <m/>
    <s v="Md khairul Bashar"/>
    <n v="1628407101"/>
    <s v="khairul.bashar@bdrcs.org"/>
    <s v="Turkish RC-BDRCS"/>
  </r>
  <r>
    <m/>
    <s v="DAM"/>
    <s v="DAM"/>
    <s v="HUMAN APPEAL"/>
    <s v="WASH"/>
    <x v="0"/>
    <x v="7"/>
    <s v="N/A"/>
    <m/>
    <n v="18"/>
    <s v="completed"/>
    <s v="Chittagong"/>
    <s v="Cox's Bazar"/>
    <x v="0"/>
    <s v="Raja Palong"/>
    <s v="HC,Raja Palong"/>
    <x v="10"/>
    <d v="2023-01-01T00:00:00"/>
    <x v="1"/>
    <m/>
    <m/>
    <m/>
    <m/>
    <m/>
    <s v="Mamunar Rashid"/>
    <n v="1816465961"/>
    <s v="damwashukhiya@gmail.com"/>
    <s v="DAM"/>
  </r>
  <r>
    <m/>
    <s v="DAM"/>
    <s v="DAM"/>
    <s v="HUMAN APPEAL"/>
    <s v="WASH"/>
    <x v="2"/>
    <x v="7"/>
    <s v="N/A"/>
    <m/>
    <n v="1199"/>
    <s v="completed"/>
    <s v="Chittagong"/>
    <s v="Cox's Bazar"/>
    <x v="0"/>
    <s v="Raja Palong"/>
    <s v="HC,Raja Palong"/>
    <x v="10"/>
    <d v="2023-01-01T00:00:00"/>
    <x v="1"/>
    <m/>
    <m/>
    <m/>
    <m/>
    <m/>
    <s v="Mamunar Rashid"/>
    <n v="1816465961"/>
    <s v="damwashukhiya@gmail.com"/>
    <s v="DAM"/>
  </r>
  <r>
    <m/>
    <s v="DAM"/>
    <s v="DAM"/>
    <s v="HUMAN APPEAL"/>
    <s v="WASH"/>
    <x v="0"/>
    <x v="7"/>
    <s v="N/A"/>
    <m/>
    <n v="22"/>
    <s v="completed"/>
    <s v="Chittagong"/>
    <s v="Cox's Bazar"/>
    <x v="0"/>
    <s v="Raja Palong"/>
    <s v="HC,Raja Palong"/>
    <x v="11"/>
    <d v="2023-01-01T00:00:00"/>
    <x v="1"/>
    <m/>
    <m/>
    <m/>
    <m/>
    <m/>
    <s v="Mamunar Rashid"/>
    <n v="1816465961"/>
    <s v="damwashukhiya@gmail.com"/>
    <s v="DAM"/>
  </r>
  <r>
    <m/>
    <s v="DAM"/>
    <s v="DAM"/>
    <s v="HUMAN APPEAL"/>
    <s v="WASH"/>
    <x v="1"/>
    <x v="23"/>
    <s v="# of door "/>
    <m/>
    <n v="10"/>
    <s v="completed"/>
    <s v="Chittagong"/>
    <s v="Cox's Bazar"/>
    <x v="0"/>
    <s v="Raja Palong"/>
    <s v="HC,Raja Palong"/>
    <x v="11"/>
    <d v="2023-01-01T00:00:00"/>
    <x v="1"/>
    <m/>
    <m/>
    <m/>
    <m/>
    <m/>
    <s v="Mamunar Rashid"/>
    <n v="1816465961"/>
    <s v="damwashukhiya@gmail.com"/>
    <s v="DAM"/>
  </r>
  <r>
    <m/>
    <s v="DAM"/>
    <s v="DAM"/>
    <s v="HUMAN APPEAL"/>
    <s v="WASH"/>
    <x v="2"/>
    <x v="10"/>
    <s v="# of HP sessions at community level"/>
    <m/>
    <n v="22"/>
    <s v="completed"/>
    <s v="Chittagong"/>
    <s v="Cox's Bazar"/>
    <x v="0"/>
    <s v="Raja Palong"/>
    <s v="HC,Raja Palong"/>
    <x v="11"/>
    <d v="2023-01-01T00:00:00"/>
    <x v="1"/>
    <m/>
    <m/>
    <m/>
    <m/>
    <m/>
    <s v="Mamunar Rashid"/>
    <n v="1816465961"/>
    <s v="damwashukhiya@gmail.com"/>
    <s v="DAM"/>
  </r>
  <r>
    <m/>
    <s v="DAM"/>
    <s v="DAM"/>
    <s v="HUMAN APPEAL"/>
    <s v="WASH"/>
    <x v="0"/>
    <x v="25"/>
    <s v="# of tube well"/>
    <m/>
    <n v="4"/>
    <s v="completed"/>
    <s v="Chittagong"/>
    <s v="Cox's Bazar"/>
    <x v="0"/>
    <s v="Raja Palong"/>
    <s v="HC,Raja Palong"/>
    <x v="12"/>
    <d v="2023-01-01T00:00:00"/>
    <x v="1"/>
    <m/>
    <m/>
    <m/>
    <m/>
    <m/>
    <s v="Mamunar Rashid"/>
    <n v="1816465961"/>
    <s v="damwashukhiya@gmail.com"/>
    <s v="DAM"/>
  </r>
  <r>
    <m/>
    <s v="DAM"/>
    <s v="DAM"/>
    <s v="HUMAN APPEAL"/>
    <s v="WASH"/>
    <x v="2"/>
    <x v="10"/>
    <s v="# of HP sessions at community level"/>
    <m/>
    <n v="18"/>
    <s v="completed"/>
    <s v="Chittagong"/>
    <s v="Cox's Bazar"/>
    <x v="0"/>
    <s v="Raja Palong"/>
    <s v="HC,Raja Palong"/>
    <x v="12"/>
    <d v="2023-01-01T00:00:00"/>
    <x v="1"/>
    <m/>
    <m/>
    <m/>
    <m/>
    <m/>
    <s v="Mamunar Rashid"/>
    <n v="1816465961"/>
    <s v="damwashukhiya@gmail.com"/>
    <s v="DAM"/>
  </r>
  <r>
    <m/>
    <s v="DAM"/>
    <s v="DAM"/>
    <s v="HUMAN APPEAL"/>
    <s v="WASH"/>
    <x v="2"/>
    <x v="7"/>
    <s v="N/A"/>
    <m/>
    <n v="21"/>
    <s v="completed"/>
    <s v="Chittagong"/>
    <s v="Cox's Bazar"/>
    <x v="0"/>
    <s v="Raja Palong"/>
    <s v="HC,Raja Palong"/>
    <x v="12"/>
    <d v="2023-01-01T00:00:00"/>
    <x v="1"/>
    <m/>
    <m/>
    <m/>
    <m/>
    <m/>
    <s v="Mamunar Rashid"/>
    <n v="1816465961"/>
    <s v="damwashukhiya@gmail.com"/>
    <s v="DAM"/>
  </r>
  <r>
    <m/>
    <s v="HYSAWA"/>
    <s v="HYSAWA"/>
    <s v="SDC"/>
    <s v="WASH"/>
    <x v="2"/>
    <x v="4"/>
    <s v="# of HP sessions at HH level"/>
    <m/>
    <n v="26"/>
    <s v="completed"/>
    <s v="Chittagong"/>
    <s v="Cox's Bazar"/>
    <x v="0"/>
    <s v="Haldia Palong"/>
    <s v="HC,Haldia Palong"/>
    <x v="13"/>
    <d v="2022-11-01T00:00:00"/>
    <x v="1"/>
    <m/>
    <m/>
    <m/>
    <m/>
    <m/>
    <s v="Md. Enamul Hoque Mondal"/>
    <n v="1714119199"/>
    <s v="enamul@hysawa.org"/>
    <s v="HYSAWA"/>
  </r>
  <r>
    <m/>
    <s v="HYSAWA"/>
    <s v="HYSAWA"/>
    <s v="SDC"/>
    <s v="WASH"/>
    <x v="2"/>
    <x v="10"/>
    <s v="# of HP sessions at community level"/>
    <m/>
    <n v="25"/>
    <s v="completed"/>
    <s v="Chittagong"/>
    <s v="Cox's Bazar"/>
    <x v="0"/>
    <s v="Jalia Palong"/>
    <s v="HC,Jalia Palong"/>
    <x v="13"/>
    <d v="2022-11-01T00:00:00"/>
    <x v="1"/>
    <m/>
    <m/>
    <m/>
    <m/>
    <m/>
    <s v="Md. Enamul Hoque Mondal"/>
    <n v="1714119199"/>
    <s v="enamul@hysawa.org"/>
    <s v="HYSAWA"/>
  </r>
  <r>
    <m/>
    <s v="HYSAWA"/>
    <s v="HYSAWA"/>
    <s v="SDC"/>
    <s v="WASH"/>
    <x v="2"/>
    <x v="4"/>
    <s v="# of HP sessions at HH level"/>
    <m/>
    <n v="22"/>
    <s v="completed"/>
    <s v="Chittagong"/>
    <s v="Cox's Bazar"/>
    <x v="0"/>
    <s v="Palong Khali"/>
    <s v="HC,Palong Khali"/>
    <x v="13"/>
    <d v="2022-11-01T00:00:00"/>
    <x v="1"/>
    <m/>
    <m/>
    <m/>
    <m/>
    <m/>
    <s v="Md. Enamul Hoque Mondal"/>
    <n v="1714119199"/>
    <s v="enamul@hysawa.org"/>
    <s v="HYSAWA"/>
  </r>
  <r>
    <m/>
    <s v="HYSAWA"/>
    <s v="HYSAWA"/>
    <s v="SDC"/>
    <s v="WASH"/>
    <x v="2"/>
    <x v="4"/>
    <s v="# of HP sessions at HH level"/>
    <m/>
    <n v="5"/>
    <s v="completed"/>
    <s v="Chittagong"/>
    <s v="Cox's Bazar"/>
    <x v="0"/>
    <s v="Raja Palong"/>
    <s v="HC,Raja Palong"/>
    <x v="13"/>
    <d v="2022-11-01T00:00:00"/>
    <x v="1"/>
    <m/>
    <m/>
    <m/>
    <m/>
    <m/>
    <s v="Md. Enamul Hoque Mondal"/>
    <n v="1714119199"/>
    <s v="enamul@hysawa.org"/>
    <s v="HYSAWA"/>
  </r>
  <r>
    <m/>
    <s v="HYSAWA"/>
    <s v="HYSAWA"/>
    <s v="SDC"/>
    <s v="WASH"/>
    <x v="2"/>
    <x v="4"/>
    <s v="# of HP sessions at HH level"/>
    <m/>
    <n v="2"/>
    <s v="completed"/>
    <s v="Chittagong"/>
    <s v="Cox's Bazar"/>
    <x v="0"/>
    <s v="Ratna Palong"/>
    <s v="HC,Ratna Palong"/>
    <x v="13"/>
    <d v="2022-11-01T00:00:00"/>
    <x v="1"/>
    <m/>
    <m/>
    <m/>
    <m/>
    <m/>
    <s v="Md. Enamul Hoque Mondal"/>
    <n v="1714119199"/>
    <s v="enamul@hysawa.org"/>
    <s v="HYSAWA"/>
  </r>
  <r>
    <m/>
    <s v="HYSAWA"/>
    <s v="HYSAWA"/>
    <s v="SDC"/>
    <s v="WASH"/>
    <x v="2"/>
    <x v="4"/>
    <s v="# of HP sessions at HH level"/>
    <m/>
    <n v="4"/>
    <s v="completed"/>
    <s v="Chittagong"/>
    <s v="Cox's Bazar"/>
    <x v="1"/>
    <s v="Baharchhara"/>
    <s v="HC,Baharchhara"/>
    <x v="13"/>
    <d v="2022-11-01T00:00:00"/>
    <x v="1"/>
    <m/>
    <m/>
    <m/>
    <m/>
    <m/>
    <s v="Md. Enamul Hoque Mondal"/>
    <n v="1714119199"/>
    <s v="enamul@hysawa.org"/>
    <s v="HYSAWA"/>
  </r>
  <r>
    <m/>
    <s v="HYSAWA"/>
    <s v="HYSAWA"/>
    <s v="SDC"/>
    <s v="WASH"/>
    <x v="2"/>
    <x v="4"/>
    <s v="# of HP sessions at HH level"/>
    <m/>
    <n v="39"/>
    <s v="completed"/>
    <s v="Chittagong"/>
    <s v="Cox's Bazar"/>
    <x v="1"/>
    <s v="Nhilla"/>
    <s v="HC,Nhilla"/>
    <x v="13"/>
    <d v="2022-11-01T00:00:00"/>
    <x v="1"/>
    <m/>
    <m/>
    <m/>
    <m/>
    <m/>
    <s v="Md. Enamul Hoque Mondal"/>
    <n v="1914119199"/>
    <s v="enamul@hysawa.org"/>
    <s v="HYSAWA"/>
  </r>
  <r>
    <m/>
    <s v="HYSAWA"/>
    <s v="HYSAWA"/>
    <s v="SDC"/>
    <s v="WASH"/>
    <x v="2"/>
    <x v="4"/>
    <s v="# of HP sessions at HH level"/>
    <m/>
    <n v="5"/>
    <s v="completed"/>
    <s v="Chittagong"/>
    <s v="Cox's Bazar"/>
    <x v="1"/>
    <s v="Sabrang"/>
    <s v="HC,Sabrang"/>
    <x v="13"/>
    <d v="2022-11-01T00:00:00"/>
    <x v="1"/>
    <m/>
    <m/>
    <m/>
    <m/>
    <m/>
    <s v="Md. Enamul Hoque Mondal"/>
    <n v="1714119199"/>
    <s v="enamul@hysawa.org"/>
    <s v="HYSAWA"/>
  </r>
  <r>
    <m/>
    <s v="HYSAWA"/>
    <s v="HYSAWA"/>
    <s v="SDC"/>
    <s v="WASH"/>
    <x v="0"/>
    <x v="0"/>
    <s v="# of tube well"/>
    <m/>
    <n v="5"/>
    <s v="completed"/>
    <s v="Chittagong"/>
    <s v="Cox's Bazar"/>
    <x v="1"/>
    <s v="Teknaf"/>
    <s v="HC,Teknaf"/>
    <x v="13"/>
    <d v="2022-11-01T00:00:00"/>
    <x v="1"/>
    <m/>
    <m/>
    <m/>
    <m/>
    <m/>
    <s v="Md. Enamul Hoque Mondal"/>
    <n v="1714119199"/>
    <s v="enamul@hysawa.org"/>
    <s v="HYSAWA"/>
  </r>
  <r>
    <m/>
    <s v="HYSAWA"/>
    <s v="HYSAWA"/>
    <s v="SDC"/>
    <s v="WASH"/>
    <x v="2"/>
    <x v="4"/>
    <s v="# of HP sessions at HH level"/>
    <m/>
    <n v="23"/>
    <s v="completed"/>
    <s v="Chittagong"/>
    <s v="Cox's Bazar"/>
    <x v="1"/>
    <s v="Teknaf"/>
    <s v="HC,Teknaf"/>
    <x v="13"/>
    <d v="2022-11-01T00:00:00"/>
    <x v="1"/>
    <m/>
    <m/>
    <m/>
    <m/>
    <m/>
    <s v="Md. Enamul Hoque Mondal"/>
    <n v="1714119199"/>
    <s v="enamul@hysawa.org"/>
    <s v="HYSAWA"/>
  </r>
  <r>
    <m/>
    <s v="HYSAWA"/>
    <s v="HYSAWA"/>
    <s v="SDC"/>
    <s v="WASH"/>
    <x v="2"/>
    <x v="4"/>
    <s v="# of HP sessions at HH level"/>
    <m/>
    <n v="9"/>
    <s v="completed"/>
    <s v="Chittagong"/>
    <s v="Cox's Bazar"/>
    <x v="1"/>
    <s v="Teknaf Paurashava"/>
    <s v="HC, Teknaf Paurashava"/>
    <x v="13"/>
    <d v="2022-11-01T00:00:00"/>
    <x v="1"/>
    <m/>
    <m/>
    <m/>
    <m/>
    <m/>
    <s v="Md. Enamul Hoque Mondal"/>
    <n v="1714119199"/>
    <s v="enamul@hysawa.org"/>
    <s v="HYSAWA"/>
  </r>
  <r>
    <m/>
    <s v="HYSAWA"/>
    <s v="HYSAWA"/>
    <s v="SDC"/>
    <s v="WASH"/>
    <x v="2"/>
    <x v="4"/>
    <s v="# of HP sessions at HH level"/>
    <m/>
    <n v="7"/>
    <s v="completed"/>
    <s v="Chittagong"/>
    <s v="Cox's Bazar"/>
    <x v="1"/>
    <s v="Whykong"/>
    <s v="HC,Whykong"/>
    <x v="13"/>
    <d v="2022-11-01T00:00:00"/>
    <x v="1"/>
    <m/>
    <m/>
    <m/>
    <m/>
    <m/>
    <s v="Md. Enamul Hoque Mondal"/>
    <n v="1714119199"/>
    <s v="enamul@hysawa.org"/>
    <s v="HYSAWA"/>
  </r>
  <r>
    <m/>
    <s v="AAB"/>
    <s v="AAB"/>
    <s v="ActionAid UK (AAUK)"/>
    <s v="WASH"/>
    <x v="1"/>
    <x v="1"/>
    <s v="# of door "/>
    <m/>
    <n v="5"/>
    <s v="completed"/>
    <s v="Chittagong"/>
    <s v="Cox's Bazar"/>
    <x v="0"/>
    <s v="Palong Khali"/>
    <s v="Camp 12"/>
    <x v="12"/>
    <d v="2022-12-01T00:00:00"/>
    <x v="0"/>
    <m/>
    <m/>
    <m/>
    <m/>
    <m/>
    <s v="Abid Ibna A. Rahman"/>
    <n v="1816087524"/>
    <s v="abid.rahman@actionaid.org"/>
    <s v="AAB"/>
  </r>
  <r>
    <m/>
    <s v="AAB"/>
    <s v="AAB"/>
    <s v="ActionAid UK (AAUK)"/>
    <s v="WASH"/>
    <x v="1"/>
    <x v="9"/>
    <s v="# of door"/>
    <m/>
    <n v="13"/>
    <s v="completed"/>
    <s v="Chittagong"/>
    <s v="Cox's Bazar"/>
    <x v="0"/>
    <s v="Palong Khali"/>
    <s v="Camp 12"/>
    <x v="12"/>
    <d v="2022-12-01T00:00:00"/>
    <x v="0"/>
    <m/>
    <m/>
    <m/>
    <m/>
    <m/>
    <s v="Abid Ibna A. Rahman"/>
    <n v="1816087524"/>
    <s v="abid.rahman@actionaid.org"/>
    <s v="AAB"/>
  </r>
  <r>
    <m/>
    <s v="AAB"/>
    <s v="AAB"/>
    <s v="ActionAid UK (AAUK)"/>
    <s v="WASH"/>
    <x v="2"/>
    <x v="4"/>
    <s v="# of HP sessions at HH level"/>
    <m/>
    <n v="5"/>
    <s v="completed"/>
    <s v="Chittagong"/>
    <s v="Cox's Bazar"/>
    <x v="1"/>
    <s v="Sabrang"/>
    <s v="HC,Sabrang"/>
    <x v="13"/>
    <d v="2022-12-01T00:00:00"/>
    <x v="1"/>
    <m/>
    <m/>
    <m/>
    <m/>
    <m/>
    <s v="Abid Ibna A. Rahman"/>
    <n v="1816087524"/>
    <s v="abid.rahman@actionaid.org"/>
    <s v="AAB"/>
  </r>
  <r>
    <m/>
    <s v="AAB"/>
    <s v="AAB"/>
    <s v="ActionAid UK (AAUK)"/>
    <s v="WASH"/>
    <x v="2"/>
    <x v="4"/>
    <s v="# of HP sessions at HH level"/>
    <m/>
    <n v="5"/>
    <s v="completed"/>
    <s v="Chittagong"/>
    <s v="Cox's Bazar"/>
    <x v="0"/>
    <s v="Jalia Palong"/>
    <s v="HC,Jalia Palong"/>
    <x v="13"/>
    <d v="2022-12-01T00:00:00"/>
    <x v="1"/>
    <m/>
    <m/>
    <m/>
    <m/>
    <m/>
    <s v="Abid Ibna A. Rahman"/>
    <n v="1816087524"/>
    <s v="abid.rahman@actionaid.org"/>
    <s v="AAB"/>
  </r>
  <r>
    <m/>
    <s v="NCA"/>
    <s v="NGOF"/>
    <s v="NMFA"/>
    <s v="WASH"/>
    <x v="0"/>
    <x v="0"/>
    <s v="# of tube well"/>
    <m/>
    <n v="6"/>
    <s v="completed"/>
    <s v="Chittagong"/>
    <s v="Cox's Bazar"/>
    <x v="1"/>
    <s v="Nhilla"/>
    <s v="HC,Nhilla"/>
    <x v="13"/>
    <d v="2022-12-01T00:00:00"/>
    <x v="1"/>
    <m/>
    <m/>
    <m/>
    <m/>
    <m/>
    <s v="Shahrin Yealid"/>
    <n v="1613114224"/>
    <s v="yealid.ngof.nca@gmail.com"/>
    <s v="NCA-NGOF"/>
  </r>
  <r>
    <m/>
    <s v="NCA"/>
    <s v="NGOF"/>
    <s v="NMFA"/>
    <s v="WASH"/>
    <x v="0"/>
    <x v="7"/>
    <s v="N/A"/>
    <m/>
    <n v="1"/>
    <s v="completed"/>
    <s v="Chittagong"/>
    <s v="Cox's Bazar"/>
    <x v="1"/>
    <s v="Nhilla"/>
    <s v="HC,Nhilla"/>
    <x v="13"/>
    <d v="2022-12-01T00:00:00"/>
    <x v="1"/>
    <m/>
    <m/>
    <m/>
    <m/>
    <m/>
    <s v="Shahrin Yealid"/>
    <n v="1613114224"/>
    <s v="yealid.ngof.nca@gmail.com"/>
    <s v="NCA-NGOF"/>
  </r>
  <r>
    <m/>
    <s v="NCA"/>
    <s v="NGOF"/>
    <s v="NMFA"/>
    <s v="WASH"/>
    <x v="2"/>
    <x v="10"/>
    <s v="# of HP sessions at community level"/>
    <m/>
    <n v="980"/>
    <s v="completed"/>
    <s v="Chittagong"/>
    <s v="Cox's Bazar"/>
    <x v="1"/>
    <s v="Nhilla"/>
    <s v="HC,Nhilla"/>
    <x v="13"/>
    <d v="2022-12-01T00:00:00"/>
    <x v="1"/>
    <m/>
    <m/>
    <m/>
    <m/>
    <m/>
    <s v="Shahrin Yealid"/>
    <n v="1613114224"/>
    <s v="yealid.ngof.nca@gmail.com"/>
    <s v="NCA-NGOF"/>
  </r>
  <r>
    <m/>
    <s v="NCA"/>
    <s v="NGOF"/>
    <s v="NMFA"/>
    <s v="WASH"/>
    <x v="2"/>
    <x v="7"/>
    <s v="N/A"/>
    <m/>
    <n v="480"/>
    <s v="completed"/>
    <s v="Chittagong"/>
    <s v="Cox's Bazar"/>
    <x v="1"/>
    <s v="Nhilla"/>
    <s v="HC,Nhilla"/>
    <x v="13"/>
    <d v="2022-12-01T00:00:00"/>
    <x v="1"/>
    <m/>
    <m/>
    <m/>
    <m/>
    <m/>
    <s v="Shahrin Yealid"/>
    <n v="1613114224"/>
    <s v="yealid.ngof.nca@gmail.com"/>
    <s v="NCA-NGOF"/>
  </r>
  <r>
    <m/>
    <s v="NCA"/>
    <s v="NGOF"/>
    <s v="NMFA"/>
    <s v="WASH"/>
    <x v="0"/>
    <x v="12"/>
    <s v="# of water network"/>
    <m/>
    <n v="4"/>
    <s v="completed"/>
    <s v="Chittagong"/>
    <s v="Cox's Bazar"/>
    <x v="1"/>
    <s v="Nhilla"/>
    <s v="Camp 25"/>
    <x v="13"/>
    <d v="2022-12-01T00:00:00"/>
    <x v="0"/>
    <m/>
    <m/>
    <m/>
    <m/>
    <m/>
    <s v="Shahrin Yealid"/>
    <n v="1613114224"/>
    <s v="yealid.ngof.nca@gmail.com"/>
    <s v="NCA-NGOF"/>
  </r>
  <r>
    <m/>
    <s v="NCA"/>
    <s v="NGOF"/>
    <s v="NMFA"/>
    <s v="WASH"/>
    <x v="2"/>
    <x v="10"/>
    <s v="# of HP sessions at community level"/>
    <m/>
    <n v="546"/>
    <s v="completed"/>
    <s v="Chittagong"/>
    <s v="Cox's Bazar"/>
    <x v="1"/>
    <s v="Nhilla"/>
    <s v="Camp 25"/>
    <x v="13"/>
    <d v="2022-12-01T00:00:00"/>
    <x v="0"/>
    <m/>
    <m/>
    <m/>
    <m/>
    <m/>
    <s v="Shahrin Yealid"/>
    <n v="1613114224"/>
    <s v="yealid.ngof.nca@gmail.com"/>
    <s v="NCA-NGOF"/>
  </r>
  <r>
    <m/>
    <s v="IOM"/>
    <s v="SHED"/>
    <s v="KFW"/>
    <s v="WASH"/>
    <x v="0"/>
    <x v="0"/>
    <s v="# of tube well"/>
    <m/>
    <n v="224"/>
    <s v="completed"/>
    <s v="Chittagong"/>
    <s v="Cox's Bazar"/>
    <x v="0"/>
    <s v="Palong Khali"/>
    <s v="Camp 13"/>
    <x v="13"/>
    <d v="2023-03-01T00:00:00"/>
    <x v="0"/>
    <m/>
    <m/>
    <m/>
    <m/>
    <m/>
    <s v="Mohammad Hamja Bin Ali"/>
    <n v="1840742077"/>
    <s v="hamja.shedwash@gmail.com"/>
    <s v="IOM-SHED"/>
  </r>
  <r>
    <m/>
    <s v="IOM"/>
    <s v="SHED"/>
    <s v="KFW"/>
    <s v="WASH"/>
    <x v="0"/>
    <x v="12"/>
    <s v="# of water network"/>
    <m/>
    <n v="3"/>
    <s v="completed"/>
    <s v="Chittagong"/>
    <s v="Cox's Bazar"/>
    <x v="0"/>
    <s v="Palong Khali"/>
    <s v="Camp 13"/>
    <x v="13"/>
    <d v="2023-03-01T00:00:00"/>
    <x v="0"/>
    <m/>
    <m/>
    <m/>
    <m/>
    <m/>
    <s v="Mohammad Hamja Bin Ali"/>
    <n v="1840742077"/>
    <s v="hamja.shedwash@gmail.com"/>
    <s v="IOM-SHED"/>
  </r>
  <r>
    <m/>
    <s v="IOM"/>
    <s v="SHED"/>
    <s v="KFW"/>
    <s v="WASH"/>
    <x v="1"/>
    <x v="23"/>
    <s v="# of door "/>
    <m/>
    <n v="1"/>
    <s v="completed"/>
    <s v="Chittagong"/>
    <s v="Cox's Bazar"/>
    <x v="0"/>
    <s v="Palong Khali"/>
    <s v="Camp 13"/>
    <x v="13"/>
    <d v="2023-03-01T00:00:00"/>
    <x v="0"/>
    <m/>
    <m/>
    <m/>
    <m/>
    <m/>
    <s v="Mohammad Hamja Bin Ali"/>
    <n v="1840742077"/>
    <s v="hamja.shedwash@gmail.com"/>
    <s v="IOM-SHED"/>
  </r>
  <r>
    <m/>
    <s v="IOM"/>
    <s v="SHED"/>
    <s v="KFW"/>
    <s v="WASH"/>
    <x v="1"/>
    <x v="1"/>
    <s v="# of door "/>
    <m/>
    <n v="48"/>
    <s v="completed"/>
    <s v="Chittagong"/>
    <s v="Cox's Bazar"/>
    <x v="0"/>
    <s v="Palong Khali"/>
    <s v="Camp 13"/>
    <x v="13"/>
    <d v="2023-03-01T00:00:00"/>
    <x v="0"/>
    <m/>
    <m/>
    <m/>
    <m/>
    <m/>
    <s v="Mohammad Hamja Bin Ali"/>
    <n v="1840742077"/>
    <s v="hamja.shedwash@gmail.com"/>
    <s v="IOM-SHED"/>
  </r>
  <r>
    <m/>
    <s v="IOM"/>
    <s v="SHED"/>
    <s v="KFW"/>
    <s v="WASH"/>
    <x v="1"/>
    <x v="8"/>
    <s v="# of FSM Site"/>
    <m/>
    <n v="4"/>
    <s v="completed"/>
    <s v="Chittagong"/>
    <s v="Cox's Bazar"/>
    <x v="0"/>
    <s v="Palong Khali"/>
    <s v="Camp 13"/>
    <x v="13"/>
    <d v="2023-03-01T00:00:00"/>
    <x v="0"/>
    <m/>
    <m/>
    <m/>
    <m/>
    <m/>
    <s v="Mohammad Hamja Bin Ali"/>
    <n v="1840742077"/>
    <s v="hamja.shedwash@gmail.com"/>
    <s v="IOM-SHED"/>
  </r>
  <r>
    <m/>
    <s v="IOM"/>
    <s v="SHED"/>
    <s v="KFW"/>
    <s v="WASH"/>
    <x v="1"/>
    <x v="18"/>
    <s v="# of door"/>
    <m/>
    <n v="7"/>
    <s v="completed"/>
    <s v="Chittagong"/>
    <s v="Cox's Bazar"/>
    <x v="0"/>
    <s v="Palong Khali"/>
    <s v="Camp 13"/>
    <x v="13"/>
    <d v="2023-03-01T00:00:00"/>
    <x v="0"/>
    <m/>
    <m/>
    <m/>
    <m/>
    <m/>
    <s v="Mohammad Hamja Bin Ali"/>
    <n v="1840742077"/>
    <s v="hamja.shedwash@gmail.com"/>
    <s v="IOM-SHED"/>
  </r>
  <r>
    <m/>
    <s v="IOM"/>
    <s v="SHED"/>
    <s v="KFW"/>
    <s v="WASH"/>
    <x v="1"/>
    <x v="9"/>
    <s v="# of door"/>
    <m/>
    <n v="200"/>
    <s v="completed"/>
    <s v="Chittagong"/>
    <s v="Cox's Bazar"/>
    <x v="0"/>
    <s v="Palong Khali"/>
    <s v="Camp 13"/>
    <x v="13"/>
    <d v="2023-03-01T00:00:00"/>
    <x v="0"/>
    <m/>
    <m/>
    <m/>
    <m/>
    <m/>
    <s v="Mohammad Hamja Bin Ali"/>
    <n v="1840742077"/>
    <s v="hamja.shedwash@gmail.com"/>
    <s v="IOM-SHED"/>
  </r>
  <r>
    <m/>
    <s v="IOM"/>
    <s v="SHED"/>
    <s v="KFW"/>
    <s v="WASH"/>
    <x v="1"/>
    <x v="3"/>
    <s v="# of door"/>
    <m/>
    <n v="384"/>
    <s v="completed"/>
    <s v="Chittagong"/>
    <s v="Cox's Bazar"/>
    <x v="0"/>
    <s v="Palong Khali"/>
    <s v="Camp 13"/>
    <x v="13"/>
    <d v="2023-03-01T00:00:00"/>
    <x v="0"/>
    <m/>
    <m/>
    <m/>
    <m/>
    <m/>
    <s v="Mohammad Hamja Bin Ali"/>
    <n v="1840742077"/>
    <s v="hamja.shedwash@gmail.com"/>
    <s v="IOM-SHED"/>
  </r>
  <r>
    <m/>
    <s v="IOM"/>
    <s v="SHED"/>
    <s v="KFW"/>
    <s v="WASH"/>
    <x v="2"/>
    <x v="20"/>
    <s v="# of household"/>
    <m/>
    <n v="7580"/>
    <s v="completed"/>
    <s v="Chittagong"/>
    <s v="Cox's Bazar"/>
    <x v="0"/>
    <s v="Palong Khali"/>
    <s v="Camp 13"/>
    <x v="13"/>
    <d v="2023-03-01T00:00:00"/>
    <x v="0"/>
    <m/>
    <m/>
    <m/>
    <m/>
    <m/>
    <s v="Mohammad Hamja Bin Ali"/>
    <n v="1840742077"/>
    <s v="hamja.shedwash@gmail.com"/>
    <s v="IOM-SHED"/>
  </r>
  <r>
    <m/>
    <s v="IOM"/>
    <s v="SHED"/>
    <s v="KFW"/>
    <s v="WASH"/>
    <x v="3"/>
    <x v="5"/>
    <s v="# of campaign per camp "/>
    <m/>
    <n v="21"/>
    <s v="completed"/>
    <s v="Chittagong"/>
    <s v="Cox's Bazar"/>
    <x v="0"/>
    <s v="Palong Khali"/>
    <s v="Camp 13"/>
    <x v="13"/>
    <d v="2023-03-01T00:00:00"/>
    <x v="0"/>
    <m/>
    <m/>
    <m/>
    <m/>
    <m/>
    <s v="Mohammad Hamja Bin Ali"/>
    <n v="1840742077"/>
    <s v="hamja.shedwash@gmail.com"/>
    <s v="IOM-SHED"/>
  </r>
  <r>
    <m/>
    <s v="IOM"/>
    <s v="SHED"/>
    <s v="KFW"/>
    <s v="WASH"/>
    <x v="3"/>
    <x v="6"/>
    <s v="# of plant"/>
    <m/>
    <n v="1"/>
    <s v="completed"/>
    <s v="Chittagong"/>
    <s v="Cox's Bazar"/>
    <x v="0"/>
    <s v="Palong Khali"/>
    <s v="Camp 13"/>
    <x v="13"/>
    <d v="2023-03-01T00:00:00"/>
    <x v="0"/>
    <m/>
    <m/>
    <m/>
    <m/>
    <m/>
    <s v="Mohammad Hamja Bin Ali"/>
    <n v="1840742077"/>
    <s v="hamja.shedwash@gmail.com"/>
    <s v="IOM-SHED"/>
  </r>
  <r>
    <m/>
    <s v="IOM"/>
    <s v="SHED"/>
    <s v="KFW"/>
    <s v="WASH"/>
    <x v="0"/>
    <x v="0"/>
    <s v="# of tube well"/>
    <m/>
    <n v="49"/>
    <s v="completed"/>
    <s v="Chittagong"/>
    <s v="Cox's Bazar"/>
    <x v="0"/>
    <s v="Palong Khali"/>
    <s v="Camp 20"/>
    <x v="13"/>
    <d v="2023-03-01T00:00:00"/>
    <x v="0"/>
    <m/>
    <m/>
    <m/>
    <m/>
    <m/>
    <s v="Mohammad Hamja Bin Ali"/>
    <n v="1840742077"/>
    <s v="hamja.shedwash@gmail.com"/>
    <s v="IOM-SHED"/>
  </r>
  <r>
    <m/>
    <s v="IOM"/>
    <s v="SHED"/>
    <s v="KFW"/>
    <s v="WASH"/>
    <x v="1"/>
    <x v="1"/>
    <s v="# of door "/>
    <m/>
    <n v="26"/>
    <s v="completed"/>
    <s v="Chittagong"/>
    <s v="Cox's Bazar"/>
    <x v="0"/>
    <s v="Palong Khali"/>
    <s v="Camp 20"/>
    <x v="13"/>
    <d v="2023-03-01T00:00:00"/>
    <x v="0"/>
    <m/>
    <m/>
    <m/>
    <m/>
    <m/>
    <s v="Mohammad Hamja Bin Ali"/>
    <n v="1840742077"/>
    <s v="hamja.shedwash@gmail.com"/>
    <s v="IOM-SHED"/>
  </r>
  <r>
    <m/>
    <s v="IOM"/>
    <s v="SHED"/>
    <s v="KFW"/>
    <s v="WASH"/>
    <x v="1"/>
    <x v="8"/>
    <s v="# of FSM Site"/>
    <m/>
    <n v="6"/>
    <s v="completed"/>
    <s v="Chittagong"/>
    <s v="Cox's Bazar"/>
    <x v="0"/>
    <s v="Palong Khali"/>
    <s v="Camp 20"/>
    <x v="13"/>
    <d v="2023-03-01T00:00:00"/>
    <x v="0"/>
    <m/>
    <m/>
    <m/>
    <m/>
    <m/>
    <s v="Mohammad Hamja Bin Ali"/>
    <n v="1840742077"/>
    <s v="hamja.shedwash@gmail.com"/>
    <s v="IOM-SHED"/>
  </r>
  <r>
    <m/>
    <s v="IOM"/>
    <s v="SHED"/>
    <s v="KFW"/>
    <s v="WASH"/>
    <x v="1"/>
    <x v="2"/>
    <s v="# of FSM Site"/>
    <m/>
    <n v="4"/>
    <s v="completed"/>
    <s v="Chittagong"/>
    <s v="Cox's Bazar"/>
    <x v="0"/>
    <s v="Palong Khali"/>
    <s v="Camp 20"/>
    <x v="13"/>
    <d v="2023-03-01T00:00:00"/>
    <x v="0"/>
    <m/>
    <m/>
    <m/>
    <m/>
    <m/>
    <s v="Mohammad Hamja Bin Ali"/>
    <n v="1840742077"/>
    <s v="hamja.shedwash@gmail.com"/>
    <s v="IOM-SHED"/>
  </r>
  <r>
    <m/>
    <s v="IOM"/>
    <s v="SHED"/>
    <s v="KFW"/>
    <s v="WASH"/>
    <x v="1"/>
    <x v="9"/>
    <s v="# of door"/>
    <m/>
    <n v="45"/>
    <s v="completed"/>
    <s v="Chittagong"/>
    <s v="Cox's Bazar"/>
    <x v="0"/>
    <s v="Palong Khali"/>
    <s v="Camp 20"/>
    <x v="13"/>
    <d v="2023-03-01T00:00:00"/>
    <x v="0"/>
    <m/>
    <m/>
    <m/>
    <m/>
    <m/>
    <s v="Mohammad Hamja Bin Ali"/>
    <n v="1840742077"/>
    <s v="hamja.shedwash@gmail.com"/>
    <s v="IOM-SHED"/>
  </r>
  <r>
    <m/>
    <s v="IOM"/>
    <s v="SHED"/>
    <s v="KFW"/>
    <s v="WASH"/>
    <x v="1"/>
    <x v="3"/>
    <s v="# of door"/>
    <m/>
    <n v="22"/>
    <s v="completed"/>
    <s v="Chittagong"/>
    <s v="Cox's Bazar"/>
    <x v="0"/>
    <s v="Palong Khali"/>
    <s v="Camp 20"/>
    <x v="13"/>
    <d v="2023-03-01T00:00:00"/>
    <x v="0"/>
    <m/>
    <m/>
    <m/>
    <m/>
    <m/>
    <s v="Mohammad Hamja Bin Ali"/>
    <n v="1840742077"/>
    <s v="hamja.shedwash@gmail.com"/>
    <s v="IOM-SHED"/>
  </r>
  <r>
    <m/>
    <s v="IOM"/>
    <s v="SHED"/>
    <s v="KFW"/>
    <s v="WASH"/>
    <x v="2"/>
    <x v="20"/>
    <s v="# of household"/>
    <m/>
    <n v="2242"/>
    <s v="completed"/>
    <s v="Chittagong"/>
    <s v="Cox's Bazar"/>
    <x v="0"/>
    <s v="Palong Khali"/>
    <s v="Camp 20"/>
    <x v="13"/>
    <d v="2023-03-01T00:00:00"/>
    <x v="0"/>
    <m/>
    <m/>
    <m/>
    <m/>
    <m/>
    <s v="Mohammad Hamja Bin Ali"/>
    <n v="1840742077"/>
    <s v="hamja.shedwash@gmail.com"/>
    <s v="IOM-SHED"/>
  </r>
  <r>
    <m/>
    <s v="IOM"/>
    <s v="SHED"/>
    <s v="KFW"/>
    <s v="WASH"/>
    <x v="3"/>
    <x v="5"/>
    <s v="# of campaign per camp "/>
    <m/>
    <n v="3"/>
    <s v="completed"/>
    <s v="Chittagong"/>
    <s v="Cox's Bazar"/>
    <x v="0"/>
    <s v="Palong Khali"/>
    <s v="Camp 20"/>
    <x v="13"/>
    <d v="2023-03-01T00:00:00"/>
    <x v="0"/>
    <m/>
    <m/>
    <m/>
    <m/>
    <m/>
    <s v="Mohammad Hamja Bin Ali"/>
    <n v="1840742077"/>
    <s v="hamja.shedwash@gmail.com"/>
    <s v="IOM-SHED"/>
  </r>
  <r>
    <m/>
    <s v="IOM"/>
    <s v="SHED"/>
    <s v="KFW"/>
    <s v="WASH"/>
    <x v="3"/>
    <x v="6"/>
    <s v="# of plant"/>
    <m/>
    <n v="2"/>
    <s v="completed"/>
    <s v="Chittagong"/>
    <s v="Cox's Bazar"/>
    <x v="0"/>
    <s v="Palong Khali"/>
    <s v="Camp 20"/>
    <x v="13"/>
    <d v="2023-03-01T00:00:00"/>
    <x v="0"/>
    <m/>
    <m/>
    <m/>
    <m/>
    <m/>
    <s v="Mohammad Hamja Bin Ali"/>
    <n v="1840742077"/>
    <s v="hamja.shedwash@gmail.com"/>
    <s v="IOM-SHED"/>
  </r>
  <r>
    <m/>
    <s v="IOM"/>
    <s v="SHED"/>
    <s v="KFW"/>
    <s v="WASH"/>
    <x v="0"/>
    <x v="0"/>
    <s v="# of tube well"/>
    <m/>
    <n v="47"/>
    <s v="completed"/>
    <s v="Chittagong"/>
    <s v="Cox's Bazar"/>
    <x v="0"/>
    <s v="Palong Khali"/>
    <s v="Camp 20 Extension"/>
    <x v="13"/>
    <d v="2023-03-01T00:00:00"/>
    <x v="0"/>
    <m/>
    <m/>
    <m/>
    <m/>
    <m/>
    <s v="Mohammad Hamja Bin Ali"/>
    <n v="1840742077"/>
    <s v="hamja.shedwashgmail.com"/>
    <s v="IOM-SHED"/>
  </r>
  <r>
    <m/>
    <s v="IOM"/>
    <s v="SHED"/>
    <s v="KFW"/>
    <s v="WASH"/>
    <x v="0"/>
    <x v="12"/>
    <s v="# of water network"/>
    <m/>
    <n v="4"/>
    <s v="completed"/>
    <s v="Chittagong"/>
    <s v="Cox's Bazar"/>
    <x v="0"/>
    <s v="Palong Khali"/>
    <s v="Camp 20 Extension"/>
    <x v="13"/>
    <d v="2023-03-01T00:00:00"/>
    <x v="0"/>
    <m/>
    <m/>
    <m/>
    <m/>
    <m/>
    <s v="Mohammad Hamja Bin Ali"/>
    <n v="1840742077"/>
    <s v="hamja.shedwashgmail.com"/>
    <s v="IOM-SHED"/>
  </r>
  <r>
    <m/>
    <s v="IOM"/>
    <s v="SHED"/>
    <s v="KFW"/>
    <s v="WASH"/>
    <x v="1"/>
    <x v="1"/>
    <s v="# of door "/>
    <m/>
    <n v="30"/>
    <s v="completed"/>
    <s v="Chittagong"/>
    <s v="Cox's Bazar"/>
    <x v="0"/>
    <s v="Palong Khali"/>
    <s v="Camp 20 Extension"/>
    <x v="13"/>
    <d v="2023-03-01T00:00:00"/>
    <x v="0"/>
    <m/>
    <m/>
    <m/>
    <m/>
    <m/>
    <s v="Mohammad Hamja Bin Ali"/>
    <n v="1840742077"/>
    <s v="hamja.shedwashgmail.com"/>
    <s v="IOM-SHED"/>
  </r>
  <r>
    <m/>
    <s v="IOM"/>
    <s v="SHED"/>
    <s v="KFW"/>
    <s v="WASH"/>
    <x v="1"/>
    <x v="8"/>
    <s v="# of FSM Site"/>
    <m/>
    <n v="13"/>
    <s v="completed"/>
    <s v="Chittagong"/>
    <s v="Cox's Bazar"/>
    <x v="0"/>
    <s v="Palong Khali"/>
    <s v="Camp 20 Extension"/>
    <x v="13"/>
    <d v="2023-03-01T00:00:00"/>
    <x v="0"/>
    <m/>
    <m/>
    <m/>
    <m/>
    <m/>
    <s v="Mohammad Hamja Bin Ali"/>
    <n v="1840742077"/>
    <s v="hamja.shedwashgmail.com"/>
    <s v="IOM-SHED"/>
  </r>
  <r>
    <m/>
    <s v="IOM"/>
    <s v="SHED"/>
    <s v="KFW"/>
    <s v="WASH"/>
    <x v="1"/>
    <x v="2"/>
    <s v="# of FSM Site"/>
    <m/>
    <n v="6"/>
    <s v="completed"/>
    <s v="Chittagong"/>
    <s v="Cox's Bazar"/>
    <x v="0"/>
    <s v="Palong Khali"/>
    <s v="Camp 20 Extension"/>
    <x v="13"/>
    <d v="2023-03-01T00:00:00"/>
    <x v="0"/>
    <m/>
    <m/>
    <m/>
    <m/>
    <m/>
    <s v="Mohammad Hamja Bin Ali"/>
    <n v="1840742077"/>
    <s v="hamja.shedwashgmail.com"/>
    <s v="IOM-SHED"/>
  </r>
  <r>
    <m/>
    <s v="IOM"/>
    <s v="SHED"/>
    <s v="KFW"/>
    <s v="WASH"/>
    <x v="1"/>
    <x v="9"/>
    <s v="# of door"/>
    <m/>
    <n v="142"/>
    <s v="completed"/>
    <s v="Chittagong"/>
    <s v="Cox's Bazar"/>
    <x v="0"/>
    <s v="Palong Khali"/>
    <s v="Camp 20 Extension"/>
    <x v="13"/>
    <d v="2023-03-01T00:00:00"/>
    <x v="0"/>
    <m/>
    <m/>
    <m/>
    <m/>
    <m/>
    <s v="Mohammad Hamja Bin Ali"/>
    <n v="1840742077"/>
    <s v="hamja.shedwashgmail.com"/>
    <s v="IOM-SHED"/>
  </r>
  <r>
    <m/>
    <s v="IOM"/>
    <s v="SHED"/>
    <s v="KFW"/>
    <s v="WASH"/>
    <x v="1"/>
    <x v="3"/>
    <s v="# of door"/>
    <m/>
    <n v="84"/>
    <s v="completed"/>
    <s v="Chittagong"/>
    <s v="Cox's Bazar"/>
    <x v="0"/>
    <s v="Palong Khali"/>
    <s v="Camp 20 Extension"/>
    <x v="13"/>
    <d v="2023-03-01T00:00:00"/>
    <x v="0"/>
    <m/>
    <m/>
    <m/>
    <m/>
    <m/>
    <s v="Mohammad Hamja Bin Ali"/>
    <n v="1840742077"/>
    <s v="hamja.shedwashgmail.com"/>
    <s v="IOM-SHED"/>
  </r>
  <r>
    <m/>
    <s v="IOM"/>
    <s v="SHED"/>
    <s v="KFW"/>
    <s v="WASH"/>
    <x v="2"/>
    <x v="20"/>
    <s v="# of household"/>
    <m/>
    <n v="2356"/>
    <s v="completed"/>
    <s v="Chittagong"/>
    <s v="Cox's Bazar"/>
    <x v="0"/>
    <s v="Palong Khali"/>
    <s v="Camp 20 Extension"/>
    <x v="13"/>
    <d v="2023-03-01T00:00:00"/>
    <x v="0"/>
    <m/>
    <m/>
    <m/>
    <m/>
    <m/>
    <s v="Mohammad Hamja Bin Ali"/>
    <n v="1840742077"/>
    <s v="hamja.shedwashgmail.com"/>
    <s v="IOM-SHED"/>
  </r>
  <r>
    <m/>
    <s v="IOM"/>
    <s v="SHED"/>
    <s v="KFW"/>
    <s v="WASH"/>
    <x v="3"/>
    <x v="5"/>
    <s v="# of campaign per camp "/>
    <m/>
    <n v="4"/>
    <s v="completed"/>
    <s v="Chittagong"/>
    <s v="Cox's Bazar"/>
    <x v="0"/>
    <s v="Palong Khali"/>
    <s v="Camp 20 Extension"/>
    <x v="13"/>
    <d v="2023-03-01T00:00:00"/>
    <x v="0"/>
    <m/>
    <m/>
    <m/>
    <m/>
    <m/>
    <s v="Mohammad Hamja Bin Ali"/>
    <n v="1840742077"/>
    <s v="hamja.shedwashgmail.com"/>
    <s v="IOM-SHED"/>
  </r>
  <r>
    <m/>
    <s v="IOM"/>
    <s v="SHED"/>
    <s v="Australian Aid"/>
    <s v="WASH"/>
    <x v="0"/>
    <x v="0"/>
    <s v="# of tube well"/>
    <m/>
    <n v="68"/>
    <s v="completed"/>
    <s v="Chittagong"/>
    <s v="Cox's Bazar"/>
    <x v="0"/>
    <s v="Palong Khali"/>
    <s v="Camp 02W"/>
    <x v="13"/>
    <d v="2022-12-01T00:00:00"/>
    <x v="0"/>
    <m/>
    <m/>
    <m/>
    <m/>
    <m/>
    <s v="Mohammad Hamja Bin Ali"/>
    <n v="1840742077"/>
    <s v="hamja.shedwash@gmail.com"/>
    <s v="IOM-SHED"/>
  </r>
  <r>
    <m/>
    <s v="IOM"/>
    <s v="SHED"/>
    <s v="Australian Aid"/>
    <s v="WASH"/>
    <x v="0"/>
    <x v="30"/>
    <s v="# of household"/>
    <m/>
    <n v="1220"/>
    <s v="completed"/>
    <s v="Chittagong"/>
    <s v="Cox's Bazar"/>
    <x v="0"/>
    <s v="Palong Khali"/>
    <s v="Camp 02W"/>
    <x v="13"/>
    <d v="2022-12-01T00:00:00"/>
    <x v="0"/>
    <m/>
    <m/>
    <m/>
    <m/>
    <m/>
    <s v="Mohammad Hamja Bin Ali"/>
    <n v="1840742077"/>
    <s v="hamja.shedwash@gmail.com"/>
    <s v="IOM-SHED"/>
  </r>
  <r>
    <m/>
    <s v="IOM"/>
    <s v="SHED"/>
    <s v="Australian Aid"/>
    <s v="WASH"/>
    <x v="1"/>
    <x v="1"/>
    <s v="# of door "/>
    <m/>
    <n v="26"/>
    <s v="completed"/>
    <s v="Chittagong"/>
    <s v="Cox's Bazar"/>
    <x v="0"/>
    <s v="Palong Khali"/>
    <s v="Camp 02W"/>
    <x v="13"/>
    <d v="2022-12-01T00:00:00"/>
    <x v="0"/>
    <m/>
    <m/>
    <m/>
    <m/>
    <m/>
    <s v="Mohammad Hamja Bin Ali"/>
    <n v="1840742077"/>
    <s v="hamja.shedwash@gmail.com"/>
    <s v="IOM-SHED"/>
  </r>
  <r>
    <m/>
    <s v="IOM"/>
    <s v="SHED"/>
    <s v="Australian Aid"/>
    <s v="WASH"/>
    <x v="1"/>
    <x v="8"/>
    <s v="# of FSM Site"/>
    <m/>
    <n v="19"/>
    <s v="completed"/>
    <s v="Chittagong"/>
    <s v="Cox's Bazar"/>
    <x v="0"/>
    <s v="Palong Khali"/>
    <s v="Camp 02W"/>
    <x v="13"/>
    <d v="2022-12-01T00:00:00"/>
    <x v="0"/>
    <m/>
    <m/>
    <m/>
    <m/>
    <m/>
    <s v="Mohammad Hamja Bin Ali"/>
    <n v="1840742077"/>
    <s v="hamja.shedwash@gmail.com"/>
    <s v="IOM-SHED"/>
  </r>
  <r>
    <m/>
    <s v="IOM"/>
    <s v="SHED"/>
    <s v="Australian Aid"/>
    <s v="WASH"/>
    <x v="1"/>
    <x v="2"/>
    <s v="# of FSM Site"/>
    <m/>
    <n v="7"/>
    <s v="completed"/>
    <s v="Chittagong"/>
    <s v="Cox's Bazar"/>
    <x v="0"/>
    <s v="Palong Khali"/>
    <s v="Camp 02W"/>
    <x v="13"/>
    <d v="2022-12-01T00:00:00"/>
    <x v="0"/>
    <m/>
    <m/>
    <m/>
    <m/>
    <m/>
    <s v="Mohammad Hamja Bin Ali"/>
    <n v="1840742077"/>
    <s v="hamja.shedwash@gmail.com"/>
    <s v="IOM-SHED"/>
  </r>
  <r>
    <m/>
    <s v="IOM"/>
    <s v="SHED"/>
    <s v="Australian Aid"/>
    <s v="WASH"/>
    <x v="1"/>
    <x v="9"/>
    <s v="# of door"/>
    <m/>
    <n v="151"/>
    <s v="completed"/>
    <s v="Chittagong"/>
    <s v="Cox's Bazar"/>
    <x v="0"/>
    <s v="Palong Khali"/>
    <s v="Camp 02W"/>
    <x v="13"/>
    <d v="2022-12-01T00:00:00"/>
    <x v="0"/>
    <m/>
    <m/>
    <m/>
    <m/>
    <m/>
    <s v="Mohammad Hamja Bin Ali"/>
    <n v="1840742077"/>
    <s v="hamja.shedwash@gmail.com"/>
    <s v="IOM-SHED"/>
  </r>
  <r>
    <m/>
    <s v="IOM"/>
    <s v="SHED"/>
    <s v="Australian Aid"/>
    <s v="WASH"/>
    <x v="1"/>
    <x v="3"/>
    <s v="# of door"/>
    <m/>
    <n v="456"/>
    <s v="completed"/>
    <s v="Chittagong"/>
    <s v="Cox's Bazar"/>
    <x v="0"/>
    <s v="Palong Khali"/>
    <s v="Camp 02W"/>
    <x v="13"/>
    <d v="2022-12-01T00:00:00"/>
    <x v="0"/>
    <m/>
    <m/>
    <m/>
    <m/>
    <m/>
    <s v="Mohammad Hamja Bin Ali"/>
    <n v="1840742077"/>
    <s v="hamja.shedwash@gmail.com"/>
    <s v="IOM-SHED"/>
  </r>
  <r>
    <m/>
    <s v="IOM"/>
    <s v="SHED"/>
    <s v="Australian Aid"/>
    <s v="WASH"/>
    <x v="3"/>
    <x v="5"/>
    <s v="# of campaign per camp "/>
    <m/>
    <n v="19"/>
    <s v="completed"/>
    <s v="Chittagong"/>
    <s v="Cox's Bazar"/>
    <x v="0"/>
    <s v="Palong Khali"/>
    <s v="Camp 02W"/>
    <x v="13"/>
    <d v="2022-12-01T00:00:00"/>
    <x v="0"/>
    <m/>
    <m/>
    <m/>
    <m/>
    <m/>
    <s v="Mohammad Hamja Bin Ali"/>
    <n v="1840742077"/>
    <s v="hamja.shedwash@gmail.com"/>
    <s v="IOM-SHED"/>
  </r>
  <r>
    <m/>
    <s v="IOM"/>
    <s v="SHED"/>
    <s v="Australian Aid"/>
    <s v="WASH"/>
    <x v="3"/>
    <x v="6"/>
    <s v="# of plant"/>
    <m/>
    <n v="1"/>
    <s v="completed"/>
    <s v="Chittagong"/>
    <s v="Cox's Bazar"/>
    <x v="0"/>
    <s v="Palong Khali"/>
    <s v="Camp 02W"/>
    <x v="13"/>
    <d v="2022-12-01T00:00:00"/>
    <x v="0"/>
    <m/>
    <m/>
    <m/>
    <m/>
    <m/>
    <s v="Mohammad Hamja Bin Ali"/>
    <n v="1840742077"/>
    <s v="hamja.shedwash@gmail.com"/>
    <s v="IOM-SHED"/>
  </r>
  <r>
    <m/>
    <s v="IOM"/>
    <s v="SHED"/>
    <s v="KFW"/>
    <s v="WASH"/>
    <x v="2"/>
    <x v="4"/>
    <s v="# of HP sessions at HH level"/>
    <m/>
    <n v="57"/>
    <s v="completed"/>
    <s v="Chittagong"/>
    <s v="Cox's Bazar"/>
    <x v="0"/>
    <s v="Raja Palong"/>
    <s v="HC,Raja Palong"/>
    <x v="13"/>
    <d v="2023-03-01T00:00:00"/>
    <x v="1"/>
    <m/>
    <m/>
    <m/>
    <m/>
    <m/>
    <s v="Mohammad Hamja Bin Ali"/>
    <n v="1840742077"/>
    <s v="hamja.shedwash@gmail.com"/>
    <s v="IOM-SHED"/>
  </r>
  <r>
    <m/>
    <s v="IOM"/>
    <s v="SHED"/>
    <s v="KFW"/>
    <s v="WASH"/>
    <x v="2"/>
    <x v="4"/>
    <s v="# of HP sessions at HH level"/>
    <m/>
    <n v="39"/>
    <s v="completed"/>
    <s v="Chittagong"/>
    <s v="Cox's Bazar"/>
    <x v="0"/>
    <s v="Palong Khali"/>
    <s v="HC,Palong Khali"/>
    <x v="13"/>
    <d v="2023-03-01T00:00:00"/>
    <x v="1"/>
    <m/>
    <m/>
    <m/>
    <m/>
    <m/>
    <s v="Mohammad Hamja Bin Ali"/>
    <n v="1840742077"/>
    <s v="hamja.shedwash@gmail.com"/>
    <s v="IOM-SHED"/>
  </r>
  <r>
    <m/>
    <s v="CA"/>
    <s v="DSK"/>
    <s v="CAID, DFAT"/>
    <s v="WASH"/>
    <x v="1"/>
    <x v="8"/>
    <s v="# of FSM Site"/>
    <m/>
    <n v="1"/>
    <s v="completed"/>
    <s v="Chittagong"/>
    <s v="Cox's Bazar"/>
    <x v="0"/>
    <s v="Palong Khali"/>
    <s v="Camp 14"/>
    <x v="13"/>
    <d v="2023-06-01T00:00:00"/>
    <x v="0"/>
    <m/>
    <m/>
    <m/>
    <m/>
    <m/>
    <s v="Sanjit Hajong"/>
    <n v="1826201879"/>
    <s v="shajong@dskbangladesh.org"/>
    <s v="CA-DSK"/>
  </r>
  <r>
    <m/>
    <s v="CA"/>
    <s v="DSK"/>
    <s v="CAID, DFAT"/>
    <s v="WASH"/>
    <x v="0"/>
    <x v="12"/>
    <s v="# of water network"/>
    <m/>
    <n v="4"/>
    <s v="completed"/>
    <s v="Chittagong"/>
    <s v="Cox's Bazar"/>
    <x v="0"/>
    <s v="Palong Khali"/>
    <s v="Camp 15"/>
    <x v="13"/>
    <d v="2023-06-01T00:00:00"/>
    <x v="0"/>
    <m/>
    <m/>
    <m/>
    <m/>
    <m/>
    <s v="Sanjit Hajong"/>
    <n v="1826201879"/>
    <s v="shajong@dskbangladesh.org"/>
    <s v="CA-DSK"/>
  </r>
  <r>
    <m/>
    <s v="CA"/>
    <s v="DSK"/>
    <s v="CAID, DFAT"/>
    <s v="WASH"/>
    <x v="1"/>
    <x v="8"/>
    <s v="# of FSM Site"/>
    <m/>
    <n v="4"/>
    <s v="completed"/>
    <s v="Chittagong"/>
    <s v="Cox's Bazar"/>
    <x v="0"/>
    <s v="Palong Khali"/>
    <s v="Camp 15"/>
    <x v="13"/>
    <d v="2023-06-01T00:00:00"/>
    <x v="0"/>
    <m/>
    <m/>
    <m/>
    <m/>
    <m/>
    <s v="Sanjit Hajong"/>
    <n v="1826201879"/>
    <s v="shajong@dskbangladesh.org"/>
    <s v="CA-DSK"/>
  </r>
  <r>
    <m/>
    <s v="CA"/>
    <s v="DSK"/>
    <s v="CAID, DFAT"/>
    <s v="WASH"/>
    <x v="1"/>
    <x v="3"/>
    <s v="# of door"/>
    <m/>
    <n v="72"/>
    <s v="completed"/>
    <s v="Chittagong"/>
    <s v="Cox's Bazar"/>
    <x v="0"/>
    <s v="Palong Khali"/>
    <s v="Camp 15"/>
    <x v="13"/>
    <d v="2023-06-01T00:00:00"/>
    <x v="0"/>
    <m/>
    <m/>
    <m/>
    <m/>
    <m/>
    <s v="Sanjit Hajong"/>
    <n v="1826201879"/>
    <s v="shajong@dskbangladesh.org"/>
    <s v="CA-DSK"/>
  </r>
  <r>
    <m/>
    <s v="CA"/>
    <s v="DSK"/>
    <s v="CAID, DFAT"/>
    <s v="WASH"/>
    <x v="3"/>
    <x v="6"/>
    <s v="# of plant"/>
    <m/>
    <n v="1"/>
    <s v="completed"/>
    <s v="Chittagong"/>
    <s v="Cox's Bazar"/>
    <x v="0"/>
    <s v="Palong Khali"/>
    <s v="Camp 15"/>
    <x v="13"/>
    <d v="2023-06-01T00:00:00"/>
    <x v="0"/>
    <m/>
    <m/>
    <m/>
    <m/>
    <m/>
    <s v="Sanjit Hajong"/>
    <n v="1826201879"/>
    <s v="shajong@dskbangladesh.org"/>
    <s v="CA-DSK"/>
  </r>
  <r>
    <m/>
    <s v="IOM"/>
    <s v="NGOF"/>
    <s v="KFW"/>
    <s v="WASH"/>
    <x v="0"/>
    <x v="0"/>
    <s v="# of tube well"/>
    <m/>
    <n v="262"/>
    <s v="completed"/>
    <s v="Chittagong"/>
    <s v="Cox's Bazar"/>
    <x v="0"/>
    <s v="Palong Khali"/>
    <s v="Camp 09"/>
    <x v="13"/>
    <d v="2023-03-01T00:00:00"/>
    <x v="0"/>
    <m/>
    <m/>
    <m/>
    <m/>
    <m/>
    <s v="Md. Shaidul Islam"/>
    <n v="1711482150"/>
    <s v="shaidul@ngof.org"/>
    <s v="IOM-NGOF"/>
  </r>
  <r>
    <m/>
    <s v="IOM"/>
    <s v="NGOF"/>
    <s v="KFW"/>
    <s v="WASH"/>
    <x v="0"/>
    <x v="12"/>
    <s v="# of water network"/>
    <m/>
    <n v="1"/>
    <s v="completed"/>
    <s v="Chittagong"/>
    <s v="Cox's Bazar"/>
    <x v="0"/>
    <s v="Palong Khali"/>
    <s v="Camp 09"/>
    <x v="13"/>
    <d v="2023-03-01T00:00:00"/>
    <x v="0"/>
    <m/>
    <m/>
    <m/>
    <m/>
    <m/>
    <s v="Md. Shaidul Islam"/>
    <n v="1711482150"/>
    <s v="shaidul@ngof.org"/>
    <s v="IOM-NGOF"/>
  </r>
  <r>
    <m/>
    <s v="IOM"/>
    <s v="NGOF"/>
    <s v="KFW"/>
    <s v="WASH"/>
    <x v="1"/>
    <x v="23"/>
    <s v="# of door "/>
    <m/>
    <n v="1"/>
    <s v="completed"/>
    <s v="Chittagong"/>
    <s v="Cox's Bazar"/>
    <x v="0"/>
    <s v="Palong Khali"/>
    <s v="Camp 09"/>
    <x v="13"/>
    <d v="2023-03-01T00:00:00"/>
    <x v="0"/>
    <m/>
    <m/>
    <m/>
    <m/>
    <m/>
    <s v="Md. Shaidul Islam"/>
    <n v="1711482150"/>
    <s v="shaidul@ngof.org"/>
    <s v="IOM-NGOF"/>
  </r>
  <r>
    <m/>
    <s v="IOM"/>
    <s v="NGOF"/>
    <s v="KFW"/>
    <s v="WASH"/>
    <x v="1"/>
    <x v="1"/>
    <s v="# of door "/>
    <m/>
    <n v="62"/>
    <s v="completed"/>
    <s v="Chittagong"/>
    <s v="Cox's Bazar"/>
    <x v="0"/>
    <s v="Palong Khali"/>
    <s v="Camp 09"/>
    <x v="13"/>
    <d v="2023-03-01T00:00:00"/>
    <x v="0"/>
    <m/>
    <m/>
    <m/>
    <m/>
    <m/>
    <s v="Md. Shaidul Islam"/>
    <n v="1711482150"/>
    <s v="shaidul@ngof.org"/>
    <s v="IOM-NGOF"/>
  </r>
  <r>
    <m/>
    <s v="IOM"/>
    <s v="NGOF"/>
    <s v="KFW"/>
    <s v="WASH"/>
    <x v="1"/>
    <x v="8"/>
    <s v="# of FSM Site"/>
    <m/>
    <n v="9"/>
    <s v="completed"/>
    <s v="Chittagong"/>
    <s v="Cox's Bazar"/>
    <x v="0"/>
    <s v="Palong Khali"/>
    <s v="Camp 09"/>
    <x v="13"/>
    <d v="2023-03-01T00:00:00"/>
    <x v="0"/>
    <m/>
    <m/>
    <m/>
    <m/>
    <m/>
    <s v="Md. Shaidul Islam"/>
    <n v="1711482150"/>
    <s v="shaidul@ngof.org"/>
    <s v="IOM-NGOF"/>
  </r>
  <r>
    <m/>
    <s v="IOM"/>
    <s v="NGOF"/>
    <s v="KFW"/>
    <s v="WASH"/>
    <x v="1"/>
    <x v="2"/>
    <s v="# of FSM Site"/>
    <m/>
    <n v="4"/>
    <s v="completed"/>
    <s v="Chittagong"/>
    <s v="Cox's Bazar"/>
    <x v="0"/>
    <s v="Palong Khali"/>
    <s v="Camp 09"/>
    <x v="13"/>
    <d v="2023-03-01T00:00:00"/>
    <x v="0"/>
    <m/>
    <m/>
    <m/>
    <m/>
    <m/>
    <s v="Md. Shaidul Islam"/>
    <n v="1711482150"/>
    <s v="shaidul@ngof.org"/>
    <s v="IOM-NGOF"/>
  </r>
  <r>
    <m/>
    <s v="IOM"/>
    <s v="NGOF"/>
    <s v="KFW"/>
    <s v="WASH"/>
    <x v="1"/>
    <x v="18"/>
    <s v="# of door"/>
    <m/>
    <n v="7"/>
    <s v="completed"/>
    <s v="Chittagong"/>
    <s v="Cox's Bazar"/>
    <x v="0"/>
    <s v="Palong Khali"/>
    <s v="Camp 09"/>
    <x v="13"/>
    <d v="2023-03-01T00:00:00"/>
    <x v="0"/>
    <m/>
    <m/>
    <m/>
    <m/>
    <m/>
    <s v="Md. Shaidul Islam"/>
    <n v="1711482150"/>
    <s v="shaidul@ngof.org"/>
    <s v="IOM-NGOF"/>
  </r>
  <r>
    <m/>
    <s v="IOM"/>
    <s v="NGOF"/>
    <s v="KFW"/>
    <s v="WASH"/>
    <x v="1"/>
    <x v="9"/>
    <s v="# of door"/>
    <m/>
    <n v="790"/>
    <s v="completed"/>
    <s v="Chittagong"/>
    <s v="Cox's Bazar"/>
    <x v="0"/>
    <s v="Palong Khali"/>
    <s v="Camp 09"/>
    <x v="13"/>
    <d v="2023-03-01T00:00:00"/>
    <x v="0"/>
    <m/>
    <m/>
    <m/>
    <m/>
    <m/>
    <s v="Md. Shaidul Islam"/>
    <n v="1711482150"/>
    <s v="shaidul@ngof.org"/>
    <s v="IOM-NGOF"/>
  </r>
  <r>
    <m/>
    <s v="IOM"/>
    <s v="NGOF"/>
    <s v="KFW"/>
    <s v="WASH"/>
    <x v="1"/>
    <x v="3"/>
    <s v="# of door"/>
    <m/>
    <n v="852"/>
    <s v="completed"/>
    <s v="Chittagong"/>
    <s v="Cox's Bazar"/>
    <x v="0"/>
    <s v="Palong Khali"/>
    <s v="Camp 09"/>
    <x v="13"/>
    <d v="2023-03-01T00:00:00"/>
    <x v="0"/>
    <m/>
    <m/>
    <m/>
    <m/>
    <m/>
    <s v="Md. Shaidul Islam"/>
    <n v="1711482150"/>
    <s v="shaidul@ngof.org"/>
    <s v="IOM-NGOF"/>
  </r>
  <r>
    <m/>
    <s v="IOM"/>
    <s v="NGOF"/>
    <s v="KFW"/>
    <s v="WASH"/>
    <x v="2"/>
    <x v="20"/>
    <s v="# of household"/>
    <m/>
    <n v="6990"/>
    <s v="completed"/>
    <s v="Chittagong"/>
    <s v="Cox's Bazar"/>
    <x v="0"/>
    <s v="Palong Khali"/>
    <s v="Camp 09"/>
    <x v="13"/>
    <d v="2023-03-01T00:00:00"/>
    <x v="0"/>
    <m/>
    <m/>
    <m/>
    <m/>
    <m/>
    <s v="Md. Shaidul Islam"/>
    <n v="1711482150"/>
    <s v="shaidul@ngof.org"/>
    <s v="IOM-NGOF"/>
  </r>
  <r>
    <m/>
    <s v="IOM"/>
    <s v="NGOF"/>
    <s v="KFW"/>
    <s v="WASH"/>
    <x v="3"/>
    <x v="6"/>
    <s v="# of plant"/>
    <m/>
    <n v="3"/>
    <s v="completed"/>
    <s v="Chittagong"/>
    <s v="Cox's Bazar"/>
    <x v="0"/>
    <s v="Palong Khali"/>
    <s v="Camp 09"/>
    <x v="13"/>
    <d v="2023-03-01T00:00:00"/>
    <x v="0"/>
    <m/>
    <m/>
    <m/>
    <m/>
    <m/>
    <s v="Md. Shaidul Islam"/>
    <n v="1711482150"/>
    <s v="shaidul@ngof.org"/>
    <s v="IOM-NGOF"/>
  </r>
  <r>
    <m/>
    <s v="BRAC"/>
    <s v="BRAC"/>
    <s v="DFAT"/>
    <s v="WASH"/>
    <x v="1"/>
    <x v="35"/>
    <s v="# of door "/>
    <m/>
    <n v="24"/>
    <s v="completed"/>
    <s v="Chittagong"/>
    <s v="Cox's Bazar"/>
    <x v="1"/>
    <s v="Nhilla"/>
    <s v="Camp 26"/>
    <x v="14"/>
    <d v="2022-12-01T00:00:00"/>
    <x v="0"/>
    <m/>
    <m/>
    <m/>
    <m/>
    <m/>
    <s v="Abu Bakar Siddik"/>
    <n v="1847456024"/>
    <s v="abu.siddik1@brac.net"/>
    <s v="BRAC"/>
  </r>
  <r>
    <m/>
    <s v="BRAC"/>
    <s v="BRAC"/>
    <s v="DFAT"/>
    <s v="WASH"/>
    <x v="1"/>
    <x v="16"/>
    <s v="# of door"/>
    <m/>
    <n v="10"/>
    <s v="completed"/>
    <s v="Chittagong"/>
    <s v="Cox's Bazar"/>
    <x v="1"/>
    <s v="Nhilla"/>
    <s v="Camp 26"/>
    <x v="14"/>
    <d v="2022-12-01T00:00:00"/>
    <x v="0"/>
    <m/>
    <m/>
    <m/>
    <m/>
    <m/>
    <s v="Abu Bakar Siddik"/>
    <n v="1847456024"/>
    <s v="abu.siddik1@brac.net"/>
    <s v="BRAC"/>
  </r>
  <r>
    <m/>
    <s v="BRAC"/>
    <s v="BRAC"/>
    <s v="DFAT"/>
    <s v="WASH"/>
    <x v="1"/>
    <x v="8"/>
    <s v="# of FSM Site"/>
    <m/>
    <n v="1"/>
    <s v="completed"/>
    <s v="Chittagong"/>
    <s v="Cox's Bazar"/>
    <x v="1"/>
    <s v="Nhilla"/>
    <s v="Camp 25"/>
    <x v="14"/>
    <d v="2022-12-01T00:00:00"/>
    <x v="0"/>
    <m/>
    <m/>
    <m/>
    <m/>
    <m/>
    <s v="Abu Bakar Siddik"/>
    <n v="1847456024"/>
    <s v="abu.siddik1@brac.net"/>
    <s v="BRAC"/>
  </r>
  <r>
    <m/>
    <s v="BRAC"/>
    <s v="BRAC"/>
    <s v="DFAT"/>
    <s v="WASH"/>
    <x v="1"/>
    <x v="9"/>
    <s v="# of door"/>
    <m/>
    <n v="21"/>
    <s v="completed"/>
    <s v="Chittagong"/>
    <s v="Cox's Bazar"/>
    <x v="1"/>
    <s v="Nhilla"/>
    <s v="Camp 25"/>
    <x v="14"/>
    <d v="2022-12-01T00:00:00"/>
    <x v="0"/>
    <m/>
    <m/>
    <m/>
    <m/>
    <m/>
    <s v="Abu Bakar Siddik"/>
    <n v="1847456024"/>
    <s v="abu.siddik1@brac.net"/>
    <s v="BRAC"/>
  </r>
  <r>
    <m/>
    <s v="BRAC"/>
    <s v="BRAC"/>
    <s v="DFAT"/>
    <s v="WASH"/>
    <x v="2"/>
    <x v="10"/>
    <s v="# of HP sessions at community level"/>
    <m/>
    <n v="42"/>
    <s v="completed"/>
    <s v="Chittagong"/>
    <s v="Cox's Bazar"/>
    <x v="1"/>
    <s v="Nhilla"/>
    <s v="Camp 25"/>
    <x v="14"/>
    <d v="2022-12-01T00:00:00"/>
    <x v="0"/>
    <m/>
    <m/>
    <m/>
    <m/>
    <m/>
    <s v="Abu Bakar Siddik"/>
    <n v="1847456024"/>
    <s v="abu.siddik1@brac.net"/>
    <s v="BRAC"/>
  </r>
  <r>
    <m/>
    <s v="BRAC"/>
    <s v="BRAC"/>
    <s v="DFAT"/>
    <s v="WASH"/>
    <x v="2"/>
    <x v="4"/>
    <s v="# of HP sessions at HH level"/>
    <m/>
    <n v="295"/>
    <s v="completed"/>
    <s v="Chittagong"/>
    <s v="Cox's Bazar"/>
    <x v="1"/>
    <s v="Nhilla"/>
    <s v="Camp 25"/>
    <x v="14"/>
    <d v="2022-12-01T00:00:00"/>
    <x v="0"/>
    <m/>
    <m/>
    <m/>
    <m/>
    <m/>
    <s v="Abu Bakar Siddik"/>
    <n v="1847456024"/>
    <s v="abu.siddik1@brac.net"/>
    <s v="BRAC"/>
  </r>
  <r>
    <m/>
    <s v="BRAC"/>
    <s v="BRAC"/>
    <s v="DFAT"/>
    <s v="WASH"/>
    <x v="2"/>
    <x v="20"/>
    <s v="# of household"/>
    <m/>
    <n v="3443"/>
    <s v="completed"/>
    <s v="Chittagong"/>
    <s v="Cox's Bazar"/>
    <x v="1"/>
    <s v="Nhilla"/>
    <s v="Camp 25"/>
    <x v="14"/>
    <d v="2022-12-01T00:00:00"/>
    <x v="0"/>
    <m/>
    <m/>
    <m/>
    <m/>
    <m/>
    <s v="Abu Bakar Siddik"/>
    <n v="1847456024"/>
    <s v="abu.siddik1@brac.net"/>
    <s v="BRAC"/>
  </r>
  <r>
    <m/>
    <s v="BRAC"/>
    <s v="BRAC"/>
    <s v="DFAT"/>
    <s v="WASH"/>
    <x v="3"/>
    <x v="7"/>
    <s v="N/A"/>
    <m/>
    <n v="2600"/>
    <s v="completed"/>
    <s v="Chittagong"/>
    <s v="Cox's Bazar"/>
    <x v="1"/>
    <s v="Nhilla"/>
    <s v="Camp 25"/>
    <x v="14"/>
    <d v="2022-12-01T00:00:00"/>
    <x v="0"/>
    <m/>
    <m/>
    <m/>
    <m/>
    <m/>
    <s v="Abu Bakar Siddik"/>
    <n v="1847456024"/>
    <s v="abu.siddik1@brac.net"/>
    <s v="BRAC"/>
  </r>
  <r>
    <m/>
    <s v="BRAC"/>
    <s v="BRAC"/>
    <s v="DFAT"/>
    <s v="WASH"/>
    <x v="1"/>
    <x v="16"/>
    <s v="# of door"/>
    <m/>
    <n v="1"/>
    <s v="completed"/>
    <s v="Chittagong"/>
    <s v="Cox's Bazar"/>
    <x v="0"/>
    <s v="Palong Khali"/>
    <s v="Camp 14"/>
    <x v="14"/>
    <d v="2022-12-01T00:00:00"/>
    <x v="0"/>
    <m/>
    <m/>
    <m/>
    <m/>
    <m/>
    <s v="Abu Bakar Siddik"/>
    <n v="1847456024"/>
    <s v="abu.siddik1@brac.net"/>
    <s v="BRAC"/>
  </r>
  <r>
    <m/>
    <s v="TDH"/>
    <s v="TDH"/>
    <s v="Bureau of Population, Refugees, and Migration"/>
    <s v="WASH"/>
    <x v="1"/>
    <x v="1"/>
    <s v="# of door "/>
    <m/>
    <n v="3"/>
    <s v="completed"/>
    <s v="Chittagong"/>
    <s v="Cox's Bazar"/>
    <x v="1"/>
    <s v="Nhilla"/>
    <s v="Camp 26"/>
    <x v="13"/>
    <d v="2023-08-01T00:00:00"/>
    <x v="0"/>
    <m/>
    <m/>
    <m/>
    <m/>
    <m/>
    <s v="Kazi Md. Shoeb Amran"/>
    <n v="1712651648"/>
    <s v="shoeb.amran@tdh.ch"/>
    <s v="TDH"/>
  </r>
  <r>
    <m/>
    <s v="TDH"/>
    <s v="TDH"/>
    <s v="Bureau of Population, Refugees, and Migration"/>
    <s v="WASH"/>
    <x v="1"/>
    <x v="18"/>
    <s v="# of door"/>
    <m/>
    <n v="1"/>
    <s v="completed"/>
    <s v="Chittagong"/>
    <s v="Cox's Bazar"/>
    <x v="1"/>
    <s v="Nhilla"/>
    <s v="Camp 26"/>
    <x v="13"/>
    <d v="2023-08-01T00:00:00"/>
    <x v="0"/>
    <m/>
    <m/>
    <m/>
    <m/>
    <m/>
    <s v="Kazi Md. Shoeb Amran"/>
    <n v="1712651648"/>
    <s v="shoeb.amran@tdh.ch"/>
    <s v="TDH"/>
  </r>
  <r>
    <m/>
    <s v="TDH"/>
    <s v="TDH"/>
    <s v="Bureau of Population, Refugees, and Migration"/>
    <s v="WASH"/>
    <x v="1"/>
    <x v="9"/>
    <s v="# of door"/>
    <m/>
    <n v="7"/>
    <s v="completed"/>
    <s v="Chittagong"/>
    <s v="Cox's Bazar"/>
    <x v="1"/>
    <s v="Nhilla"/>
    <s v="Camp 26"/>
    <x v="13"/>
    <d v="2023-08-01T00:00:00"/>
    <x v="0"/>
    <m/>
    <m/>
    <m/>
    <m/>
    <m/>
    <s v="Kazi Md. Shoeb Amran"/>
    <n v="1712651648"/>
    <s v="shoeb.amran@tdh.ch"/>
    <s v="TDH"/>
  </r>
  <r>
    <m/>
    <s v="TDH"/>
    <s v="TDH"/>
    <s v="Bureau of Population, Refugees, and Migration"/>
    <s v="WASH"/>
    <x v="1"/>
    <x v="3"/>
    <s v="# of door"/>
    <m/>
    <n v="95"/>
    <s v="completed"/>
    <s v="Chittagong"/>
    <s v="Cox's Bazar"/>
    <x v="1"/>
    <s v="Nhilla"/>
    <s v="Camp 26"/>
    <x v="13"/>
    <d v="2023-08-01T00:00:00"/>
    <x v="0"/>
    <m/>
    <m/>
    <m/>
    <m/>
    <m/>
    <s v="Kazi Md. Shoeb Amran"/>
    <n v="1712651648"/>
    <s v="shoeb.amran@tdh.ch"/>
    <s v="TDH"/>
  </r>
  <r>
    <m/>
    <s v="TDH"/>
    <s v="TDH"/>
    <s v="Bureau of Population, Refugees, and Migration"/>
    <s v="WASH"/>
    <x v="2"/>
    <x v="4"/>
    <s v="# of HP sessions at HH level"/>
    <m/>
    <n v="144"/>
    <s v="completed"/>
    <s v="Chittagong"/>
    <s v="Cox's Bazar"/>
    <x v="1"/>
    <s v="Nhilla"/>
    <s v="Camp 26"/>
    <x v="13"/>
    <d v="2023-08-01T00:00:00"/>
    <x v="0"/>
    <m/>
    <m/>
    <m/>
    <m/>
    <m/>
    <s v="Kazi Md. Shoeb Amran"/>
    <n v="1712651648"/>
    <s v="shoeb.amran@tdh.ch"/>
    <s v="TDH"/>
  </r>
  <r>
    <m/>
    <s v="TDH"/>
    <s v="TDH"/>
    <s v="Bureau of Population, Refugees, and Migration"/>
    <s v="WASH"/>
    <x v="2"/>
    <x v="33"/>
    <s v="# of facilities"/>
    <m/>
    <n v="228"/>
    <s v="completed"/>
    <s v="Chittagong"/>
    <s v="Cox's Bazar"/>
    <x v="1"/>
    <s v="Nhilla"/>
    <s v="Camp 26"/>
    <x v="13"/>
    <d v="2023-08-01T00:00:00"/>
    <x v="0"/>
    <m/>
    <m/>
    <m/>
    <m/>
    <m/>
    <s v="Kazi Md. Shoeb Amran"/>
    <n v="1712651648"/>
    <s v="shoeb.amran@tdh.ch"/>
    <s v="TDH"/>
  </r>
  <r>
    <m/>
    <s v="TDH"/>
    <s v="TDH"/>
    <s v="Bureau of Population, Refugees, and Migration"/>
    <s v="WASH"/>
    <x v="3"/>
    <x v="6"/>
    <s v="# of plant"/>
    <m/>
    <n v="1"/>
    <s v="completed"/>
    <s v="Chittagong"/>
    <s v="Cox's Bazar"/>
    <x v="1"/>
    <s v="Nhilla"/>
    <s v="Camp 26"/>
    <x v="13"/>
    <d v="2023-08-01T00:00:00"/>
    <x v="0"/>
    <m/>
    <m/>
    <m/>
    <m/>
    <m/>
    <s v="Kazi Md. Shoeb Amran"/>
    <n v="1712651648"/>
    <s v="shoeb.amran@tdh.ch"/>
    <s v="TDH"/>
  </r>
  <r>
    <m/>
    <s v="TDH"/>
    <s v="TDH"/>
    <s v="Bureau of Population, Refugees, and Migration"/>
    <s v="WASH"/>
    <x v="1"/>
    <x v="8"/>
    <s v="# of FSM Site"/>
    <m/>
    <n v="1"/>
    <s v="completed"/>
    <s v="Chittagong"/>
    <s v="Cox's Bazar"/>
    <x v="1"/>
    <s v="Nhilla"/>
    <s v="Camp 27"/>
    <x v="13"/>
    <d v="2023-11-01T00:00:00"/>
    <x v="0"/>
    <m/>
    <m/>
    <m/>
    <m/>
    <m/>
    <s v="Kazi Md. Shoeb Amran"/>
    <n v="1712651648"/>
    <s v="shoeb.amran@tdh.ch"/>
    <s v="TDH"/>
  </r>
  <r>
    <m/>
    <s v="TDH"/>
    <s v="TDH"/>
    <s v="Bureau of Population, Refugees, and Migration"/>
    <s v="WASH"/>
    <x v="1"/>
    <x v="3"/>
    <s v="# of door"/>
    <m/>
    <n v="54"/>
    <s v="completed"/>
    <s v="Chittagong"/>
    <s v="Cox's Bazar"/>
    <x v="1"/>
    <s v="Nhilla"/>
    <s v="Camp 27"/>
    <x v="13"/>
    <d v="2023-11-01T00:00:00"/>
    <x v="0"/>
    <m/>
    <m/>
    <m/>
    <m/>
    <m/>
    <s v="Kazi Md. Shoeb Amran"/>
    <n v="1712651648"/>
    <s v="shoeb.amran@tdh.ch"/>
    <s v="TDH"/>
  </r>
  <r>
    <m/>
    <s v="IOM"/>
    <s v="SHUSHILAN"/>
    <s v="IOM"/>
    <s v="WASH"/>
    <x v="0"/>
    <x v="0"/>
    <s v="# of tube well"/>
    <m/>
    <n v="182"/>
    <s v="completed"/>
    <s v="Chittagong"/>
    <s v="Cox's Bazar"/>
    <x v="0"/>
    <s v="Palong Khali"/>
    <s v="Camp 12"/>
    <x v="13"/>
    <d v="2023-03-01T00:00:00"/>
    <x v="0"/>
    <m/>
    <m/>
    <m/>
    <m/>
    <m/>
    <s v="Taposh Dutta"/>
    <n v="1849719196"/>
    <s v="taposhdutta@shushilan.org"/>
    <s v="IOM-SHUSHILAN"/>
  </r>
  <r>
    <m/>
    <s v="IOM"/>
    <s v="SHUSHILAN"/>
    <s v="IOM"/>
    <s v="WASH"/>
    <x v="0"/>
    <x v="12"/>
    <s v="# of water network"/>
    <m/>
    <n v="1"/>
    <s v="completed"/>
    <s v="Chittagong"/>
    <s v="Cox's Bazar"/>
    <x v="0"/>
    <s v="Palong Khali"/>
    <s v="Camp 12"/>
    <x v="13"/>
    <d v="2023-03-01T00:00:00"/>
    <x v="0"/>
    <m/>
    <m/>
    <m/>
    <m/>
    <m/>
    <s v="Taposh Dutta"/>
    <n v="1849719196"/>
    <s v="taposhdutta@shushilan.org"/>
    <s v="IOM-SHUSHILAN"/>
  </r>
  <r>
    <m/>
    <s v="IOM"/>
    <s v="SHUSHILAN"/>
    <s v="IOM"/>
    <s v="WASH"/>
    <x v="0"/>
    <x v="7"/>
    <s v="N/A"/>
    <m/>
    <n v="167"/>
    <s v="completed"/>
    <s v="Chittagong"/>
    <s v="Cox's Bazar"/>
    <x v="0"/>
    <s v="Palong Khali"/>
    <s v="Camp 12"/>
    <x v="13"/>
    <d v="2023-03-01T00:00:00"/>
    <x v="0"/>
    <m/>
    <m/>
    <m/>
    <m/>
    <m/>
    <s v="Taposh Dutta"/>
    <n v="1849719196"/>
    <s v="taposhdutta@shushilan.org"/>
    <s v="IOM-SHUSHILAN"/>
  </r>
  <r>
    <m/>
    <s v="IOM"/>
    <s v="SHUSHILAN"/>
    <s v="IOM"/>
    <s v="WASH"/>
    <x v="1"/>
    <x v="1"/>
    <s v="# of door "/>
    <m/>
    <n v="37"/>
    <s v="completed"/>
    <s v="Chittagong"/>
    <s v="Cox's Bazar"/>
    <x v="0"/>
    <s v="Palong Khali"/>
    <s v="Camp 12"/>
    <x v="13"/>
    <d v="2023-03-01T00:00:00"/>
    <x v="0"/>
    <m/>
    <m/>
    <m/>
    <m/>
    <m/>
    <s v="Taposh Dutta"/>
    <n v="1849719196"/>
    <s v="taposhdutta@shushilan.org"/>
    <s v="IOM-SHUSHILAN"/>
  </r>
  <r>
    <m/>
    <s v="IOM"/>
    <s v="SHUSHILAN"/>
    <s v="IOM"/>
    <s v="WASH"/>
    <x v="1"/>
    <x v="8"/>
    <s v="# of FSM Site"/>
    <m/>
    <n v="2"/>
    <s v="completed"/>
    <s v="Chittagong"/>
    <s v="Cox's Bazar"/>
    <x v="0"/>
    <s v="Palong Khali"/>
    <s v="Camp 12"/>
    <x v="13"/>
    <d v="2023-03-01T00:00:00"/>
    <x v="0"/>
    <m/>
    <m/>
    <m/>
    <m/>
    <m/>
    <s v="Taposh Dutta"/>
    <n v="1849719196"/>
    <s v="taposhdutta@shushilan.org"/>
    <s v="IOM-SHUSHILAN"/>
  </r>
  <r>
    <m/>
    <s v="IOM"/>
    <s v="SHUSHILAN"/>
    <s v="IOM"/>
    <s v="WASH"/>
    <x v="1"/>
    <x v="18"/>
    <s v="# of door"/>
    <m/>
    <n v="9"/>
    <s v="completed"/>
    <s v="Chittagong"/>
    <s v="Cox's Bazar"/>
    <x v="0"/>
    <s v="Palong Khali"/>
    <s v="Camp 12"/>
    <x v="13"/>
    <d v="2023-03-01T00:00:00"/>
    <x v="0"/>
    <m/>
    <m/>
    <m/>
    <m/>
    <m/>
    <s v="Taposh Dutta"/>
    <n v="1849719196"/>
    <s v="taposhdutta@shushilan.org"/>
    <s v="IOM-SHUSHILAN"/>
  </r>
  <r>
    <m/>
    <s v="IOM"/>
    <s v="SHUSHILAN"/>
    <s v="IOM"/>
    <s v="WASH"/>
    <x v="1"/>
    <x v="9"/>
    <s v="# of door"/>
    <m/>
    <n v="127"/>
    <s v="completed"/>
    <s v="Chittagong"/>
    <s v="Cox's Bazar"/>
    <x v="0"/>
    <s v="Palong Khali"/>
    <s v="Camp 12"/>
    <x v="13"/>
    <d v="2023-03-01T00:00:00"/>
    <x v="0"/>
    <m/>
    <m/>
    <m/>
    <m/>
    <m/>
    <s v="Taposh Dutta"/>
    <n v="1849719196"/>
    <s v="taposhdutta@shushilan.org"/>
    <s v="IOM-SHUSHILAN"/>
  </r>
  <r>
    <m/>
    <s v="IOM"/>
    <s v="SHUSHILAN"/>
    <s v="IOM"/>
    <s v="WASH"/>
    <x v="1"/>
    <x v="3"/>
    <s v="# of door"/>
    <m/>
    <n v="373"/>
    <s v="completed"/>
    <s v="Chittagong"/>
    <s v="Cox's Bazar"/>
    <x v="0"/>
    <s v="Palong Khali"/>
    <s v="Camp 12"/>
    <x v="13"/>
    <d v="2023-03-01T00:00:00"/>
    <x v="0"/>
    <m/>
    <m/>
    <m/>
    <m/>
    <m/>
    <s v="Taposh Dutta"/>
    <n v="1849719196"/>
    <s v="taposhdutta@shushilan.org"/>
    <s v="IOM-SHUSHILAN"/>
  </r>
  <r>
    <m/>
    <s v="IOM"/>
    <s v="SHUSHILAN"/>
    <s v="IOM"/>
    <s v="WASH"/>
    <x v="2"/>
    <x v="20"/>
    <s v="# of household"/>
    <m/>
    <n v="5689"/>
    <s v="completed"/>
    <s v="Chittagong"/>
    <s v="Cox's Bazar"/>
    <x v="0"/>
    <s v="Palong Khali"/>
    <s v="Camp 12"/>
    <x v="13"/>
    <d v="2023-03-01T00:00:00"/>
    <x v="0"/>
    <m/>
    <m/>
    <m/>
    <m/>
    <m/>
    <s v="Taposh Dutta"/>
    <n v="1849719196"/>
    <s v="taposhdutta@shushilan.org"/>
    <s v="IOM-SHUSHILAN"/>
  </r>
  <r>
    <m/>
    <s v="IOM"/>
    <s v="SHUSHILAN"/>
    <s v="IOM"/>
    <s v="WASH"/>
    <x v="2"/>
    <x v="7"/>
    <s v="N/A"/>
    <m/>
    <n v="4720"/>
    <s v="completed"/>
    <s v="Chittagong"/>
    <s v="Cox's Bazar"/>
    <x v="0"/>
    <s v="Palong Khali"/>
    <s v="Camp 12"/>
    <x v="13"/>
    <d v="2023-03-01T00:00:00"/>
    <x v="0"/>
    <m/>
    <m/>
    <m/>
    <m/>
    <m/>
    <s v="Taposh Dutta"/>
    <n v="1849719196"/>
    <s v="taposhdutta@shushilan.org"/>
    <s v="IOM-SHUSHILAN"/>
  </r>
  <r>
    <m/>
    <s v="IOM"/>
    <s v="SHUSHILAN"/>
    <s v="IOM"/>
    <s v="WASH"/>
    <x v="3"/>
    <x v="5"/>
    <s v="# of campaign per camp "/>
    <m/>
    <n v="55"/>
    <s v="completed"/>
    <s v="Chittagong"/>
    <s v="Cox's Bazar"/>
    <x v="0"/>
    <s v="Palong Khali"/>
    <s v="Camp 12"/>
    <x v="13"/>
    <d v="2023-03-01T00:00:00"/>
    <x v="0"/>
    <m/>
    <m/>
    <m/>
    <m/>
    <m/>
    <s v="Taposh Dutta"/>
    <n v="1849719196"/>
    <s v="taposhdutta@shushilan.org"/>
    <s v="IOM-SHUSHILAN"/>
  </r>
  <r>
    <m/>
    <s v="IOM"/>
    <s v="SHUSHILAN"/>
    <s v="IOM"/>
    <s v="WASH"/>
    <x v="3"/>
    <x v="6"/>
    <s v="# of plant"/>
    <m/>
    <n v="3"/>
    <s v="completed"/>
    <s v="Chittagong"/>
    <s v="Cox's Bazar"/>
    <x v="0"/>
    <s v="Palong Khali"/>
    <s v="Camp 12"/>
    <x v="13"/>
    <d v="2023-03-01T00:00:00"/>
    <x v="0"/>
    <m/>
    <m/>
    <m/>
    <m/>
    <m/>
    <s v="Taposh Dutta"/>
    <n v="1849719196"/>
    <s v="taposhdutta@shushilan.org"/>
    <s v="IOM-SHUSHILAN"/>
  </r>
  <r>
    <m/>
    <s v="IOM"/>
    <s v="DSK"/>
    <s v="IOM"/>
    <s v="WASH"/>
    <x v="0"/>
    <x v="12"/>
    <s v="# of water network"/>
    <m/>
    <n v="1"/>
    <s v="completed"/>
    <s v="Chittagong"/>
    <s v="Cox's Bazar"/>
    <x v="1"/>
    <s v="Nhilla"/>
    <s v="Camp 24"/>
    <x v="13"/>
    <d v="2023-01-01T00:00:00"/>
    <x v="0"/>
    <m/>
    <m/>
    <m/>
    <m/>
    <m/>
    <s v="Prodip Kumar Roy"/>
    <n v="1718880175"/>
    <s v="prodip@dskbangladesh.org"/>
    <s v="IOM-DSK"/>
  </r>
  <r>
    <m/>
    <s v="IOM"/>
    <s v="DSK"/>
    <s v="IOM"/>
    <s v="WASH"/>
    <x v="1"/>
    <x v="1"/>
    <s v="# of door "/>
    <m/>
    <n v="2"/>
    <s v="completed"/>
    <s v="Chittagong"/>
    <s v="Cox's Bazar"/>
    <x v="1"/>
    <s v="Nhilla"/>
    <s v="Camp 24"/>
    <x v="13"/>
    <d v="2023-01-01T00:00:00"/>
    <x v="0"/>
    <m/>
    <m/>
    <m/>
    <m/>
    <m/>
    <s v="Prodip Kumar Roy"/>
    <n v="1718880175"/>
    <s v="prodip@dskbangladesh.org"/>
    <s v="IOM-DSK"/>
  </r>
  <r>
    <m/>
    <s v="IOM"/>
    <s v="DSK"/>
    <s v="IOM"/>
    <s v="WASH"/>
    <x v="1"/>
    <x v="8"/>
    <s v="# of FSM Site"/>
    <m/>
    <n v="2"/>
    <s v="completed"/>
    <s v="Chittagong"/>
    <s v="Cox's Bazar"/>
    <x v="1"/>
    <s v="Nhilla"/>
    <s v="Camp 24"/>
    <x v="13"/>
    <d v="2023-01-01T00:00:00"/>
    <x v="0"/>
    <m/>
    <m/>
    <m/>
    <m/>
    <m/>
    <s v="Prodip Kumar Roy"/>
    <n v="1718880175"/>
    <s v="prodip@dskbangladesh.org"/>
    <s v="IOM-DSK"/>
  </r>
  <r>
    <m/>
    <s v="IOM"/>
    <s v="DSK"/>
    <s v="IOM"/>
    <s v="WASH"/>
    <x v="1"/>
    <x v="17"/>
    <s v="# of door"/>
    <m/>
    <n v="23"/>
    <s v="completed"/>
    <s v="Chittagong"/>
    <s v="Cox's Bazar"/>
    <x v="1"/>
    <s v="Nhilla"/>
    <s v="Camp 24"/>
    <x v="13"/>
    <d v="2023-01-01T00:00:00"/>
    <x v="0"/>
    <m/>
    <m/>
    <m/>
    <m/>
    <m/>
    <s v="Prodip Kumar Roy"/>
    <n v="1718880175"/>
    <s v="prodip@dskbangladesh.org"/>
    <s v="IOM-DSK"/>
  </r>
  <r>
    <m/>
    <s v="IOM"/>
    <s v="DSK"/>
    <s v="IOM"/>
    <s v="WASH"/>
    <x v="1"/>
    <x v="9"/>
    <s v="# of door"/>
    <m/>
    <n v="18"/>
    <s v="completed"/>
    <s v="Chittagong"/>
    <s v="Cox's Bazar"/>
    <x v="1"/>
    <s v="Nhilla"/>
    <s v="Camp 24"/>
    <x v="13"/>
    <d v="2023-01-01T00:00:00"/>
    <x v="0"/>
    <m/>
    <m/>
    <m/>
    <m/>
    <m/>
    <s v="Prodip Kumar Roy"/>
    <n v="1718880175"/>
    <s v="prodip@dskbangladesh.org"/>
    <s v="IOM-DSK"/>
  </r>
  <r>
    <m/>
    <s v="IOM"/>
    <s v="DSK"/>
    <s v="IOM"/>
    <s v="WASH"/>
    <x v="1"/>
    <x v="3"/>
    <s v="# of door"/>
    <m/>
    <n v="646"/>
    <s v="completed"/>
    <s v="Chittagong"/>
    <s v="Cox's Bazar"/>
    <x v="1"/>
    <s v="Nhilla"/>
    <s v="Camp 24"/>
    <x v="13"/>
    <d v="2023-01-01T00:00:00"/>
    <x v="0"/>
    <m/>
    <m/>
    <m/>
    <m/>
    <m/>
    <s v="Prodip Kumar Roy"/>
    <n v="1718880175"/>
    <s v="prodip@dskbangladesh.org"/>
    <s v="IOM-DSK"/>
  </r>
  <r>
    <m/>
    <s v="IOM"/>
    <s v="DSK"/>
    <s v="IOM"/>
    <s v="WASH"/>
    <x v="2"/>
    <x v="20"/>
    <s v="# of household"/>
    <m/>
    <n v="5539"/>
    <s v="completed"/>
    <s v="Chittagong"/>
    <s v="Cox's Bazar"/>
    <x v="1"/>
    <s v="Nhilla"/>
    <s v="Camp 24"/>
    <x v="13"/>
    <d v="2023-01-01T00:00:00"/>
    <x v="0"/>
    <m/>
    <m/>
    <m/>
    <m/>
    <m/>
    <s v="Prodip Kumar Roy"/>
    <n v="1718880175"/>
    <s v="prodip@dskbangladesh.org"/>
    <s v="IOM-DSK"/>
  </r>
  <r>
    <m/>
    <s v="IOM"/>
    <s v="DSK"/>
    <s v="IOM"/>
    <s v="WASH"/>
    <x v="3"/>
    <x v="5"/>
    <s v="# of campaign per camp "/>
    <m/>
    <n v="11"/>
    <s v="completed"/>
    <s v="Chittagong"/>
    <s v="Cox's Bazar"/>
    <x v="1"/>
    <s v="Nhilla"/>
    <s v="Camp 24"/>
    <x v="13"/>
    <d v="2023-01-01T00:00:00"/>
    <x v="0"/>
    <m/>
    <m/>
    <m/>
    <m/>
    <m/>
    <s v="Prodip Kumar Roy"/>
    <n v="1718880175"/>
    <s v="prodip@dskbangladesh.org"/>
    <s v="IOM-DSK"/>
  </r>
  <r>
    <m/>
    <s v="IOM"/>
    <s v="DSK"/>
    <s v="IOM"/>
    <s v="WASH"/>
    <x v="3"/>
    <x v="6"/>
    <s v="# of plant"/>
    <m/>
    <n v="2"/>
    <s v="completed"/>
    <s v="Chittagong"/>
    <s v="Cox's Bazar"/>
    <x v="1"/>
    <s v="Nhilla"/>
    <s v="Camp 24"/>
    <x v="13"/>
    <d v="2023-01-01T00:00:00"/>
    <x v="0"/>
    <m/>
    <m/>
    <m/>
    <m/>
    <m/>
    <s v="Prodip Kumar Roy"/>
    <n v="1718880175"/>
    <s v="prodip@dskbangladesh.org"/>
    <s v="IOM-DSK"/>
  </r>
  <r>
    <m/>
    <s v="IOM"/>
    <s v="DSK"/>
    <s v="IOM"/>
    <s v="WASH"/>
    <x v="1"/>
    <x v="1"/>
    <s v="# of door "/>
    <m/>
    <n v="1"/>
    <s v="completed"/>
    <s v="Chittagong"/>
    <s v="Cox's Bazar"/>
    <x v="1"/>
    <s v="Nhilla"/>
    <s v="Camp 25"/>
    <x v="13"/>
    <d v="2023-01-01T00:00:00"/>
    <x v="0"/>
    <m/>
    <m/>
    <m/>
    <m/>
    <m/>
    <s v="Prodip Kumar Roy"/>
    <n v="1718880175"/>
    <s v="prodip@dskbangladesh.org"/>
    <s v="IOM-DSK"/>
  </r>
  <r>
    <m/>
    <s v="IOM"/>
    <s v="DSK"/>
    <s v="IOM"/>
    <s v="WASH"/>
    <x v="1"/>
    <x v="9"/>
    <s v="# of door"/>
    <m/>
    <n v="4"/>
    <s v="completed"/>
    <s v="Chittagong"/>
    <s v="Cox's Bazar"/>
    <x v="1"/>
    <s v="Nhilla"/>
    <s v="Camp 25"/>
    <x v="13"/>
    <d v="2023-01-01T00:00:00"/>
    <x v="0"/>
    <m/>
    <m/>
    <m/>
    <m/>
    <m/>
    <s v="Prodip Kumar Roy"/>
    <n v="1718880175"/>
    <s v="prodip@dskbangladesh.org"/>
    <s v="IOM-DSK"/>
  </r>
  <r>
    <m/>
    <s v="IOM"/>
    <s v="DSK"/>
    <s v="IOM"/>
    <s v="WASH"/>
    <x v="1"/>
    <x v="3"/>
    <s v="# of door"/>
    <m/>
    <n v="64"/>
    <s v="completed"/>
    <s v="Chittagong"/>
    <s v="Cox's Bazar"/>
    <x v="1"/>
    <s v="Nhilla"/>
    <s v="Camp 25"/>
    <x v="13"/>
    <d v="2023-01-01T00:00:00"/>
    <x v="0"/>
    <m/>
    <m/>
    <m/>
    <m/>
    <m/>
    <s v="Prodip Kumar Roy"/>
    <n v="1718880175"/>
    <s v="prodip@dskbangladesh.org"/>
    <s v="IOM-DSK"/>
  </r>
  <r>
    <m/>
    <s v="IOM"/>
    <s v="DSK"/>
    <s v="IOM"/>
    <s v="WASH"/>
    <x v="2"/>
    <x v="20"/>
    <s v="# of household"/>
    <m/>
    <n v="1808"/>
    <s v="completed"/>
    <s v="Chittagong"/>
    <s v="Cox's Bazar"/>
    <x v="1"/>
    <s v="Nhilla"/>
    <s v="Camp 25"/>
    <x v="13"/>
    <d v="2023-01-01T00:00:00"/>
    <x v="0"/>
    <m/>
    <m/>
    <m/>
    <m/>
    <m/>
    <s v="Prodip Kumar Roy"/>
    <n v="1718880175"/>
    <s v="prodip@dskbangladesh.org"/>
    <s v="IOM-DSK"/>
  </r>
  <r>
    <m/>
    <s v="IOM"/>
    <s v="DSK"/>
    <s v="IOM"/>
    <s v="WASH"/>
    <x v="3"/>
    <x v="5"/>
    <s v="# of campaign per camp "/>
    <m/>
    <n v="3"/>
    <s v="completed"/>
    <s v="Chittagong"/>
    <s v="Cox's Bazar"/>
    <x v="1"/>
    <s v="Nhilla"/>
    <s v="Camp 25"/>
    <x v="13"/>
    <d v="2023-01-01T00:00:00"/>
    <x v="0"/>
    <m/>
    <m/>
    <m/>
    <m/>
    <m/>
    <s v="Prodip Kumar Roy"/>
    <n v="1718880175"/>
    <s v="prodip@dskbangladesh.org"/>
    <s v="IOM-DSK"/>
  </r>
  <r>
    <m/>
    <s v="UNHCR"/>
    <s v="NGOF"/>
    <s v="UNHCR"/>
    <s v="WASH"/>
    <x v="0"/>
    <x v="0"/>
    <s v="# of tube well"/>
    <m/>
    <n v="159"/>
    <s v="completed"/>
    <s v="Chittagong"/>
    <s v="Cox's Bazar"/>
    <x v="0"/>
    <s v="Palong Khali"/>
    <s v="Camp 04"/>
    <x v="13"/>
    <d v="2022-12-01T00:00:00"/>
    <x v="0"/>
    <m/>
    <m/>
    <m/>
    <m/>
    <m/>
    <s v="Ataur Rahman"/>
    <s v="01712-029554"/>
    <s v="ngoforum.coxsbazar@gmail.com"/>
    <s v="UNHCR-NGOF"/>
  </r>
  <r>
    <m/>
    <s v="UNHCR"/>
    <s v="NGOF"/>
    <s v="UNHCR"/>
    <s v="WASH"/>
    <x v="0"/>
    <x v="12"/>
    <s v="# of water network"/>
    <m/>
    <n v="5"/>
    <s v="completed"/>
    <s v="Chittagong"/>
    <s v="Cox's Bazar"/>
    <x v="0"/>
    <s v="Palong Khali"/>
    <s v="Camp 04"/>
    <x v="13"/>
    <d v="2022-12-01T00:00:00"/>
    <x v="0"/>
    <m/>
    <m/>
    <m/>
    <m/>
    <m/>
    <s v="Ataur Rahman"/>
    <s v="01712-029554"/>
    <s v="ngoforum.coxsbazar@gmail.com"/>
    <s v="UNHCR-NGOF"/>
  </r>
  <r>
    <m/>
    <s v="UNHCR"/>
    <s v="NGOF"/>
    <s v="UNHCR"/>
    <s v="WASH"/>
    <x v="0"/>
    <x v="30"/>
    <s v="# of household"/>
    <m/>
    <n v="333"/>
    <s v="completed"/>
    <s v="Chittagong"/>
    <s v="Cox's Bazar"/>
    <x v="0"/>
    <s v="Palong Khali"/>
    <s v="Camp 04"/>
    <x v="13"/>
    <d v="2022-12-01T00:00:00"/>
    <x v="0"/>
    <m/>
    <m/>
    <m/>
    <m/>
    <m/>
    <s v="Ataur Rahman"/>
    <s v="01712-029554"/>
    <s v="ngoforum.coxsbazar@gmail.com"/>
    <s v="UNHCR-NGOF"/>
  </r>
  <r>
    <m/>
    <s v="UNHCR"/>
    <s v="NGOF"/>
    <s v="UNHCR"/>
    <s v="WASH"/>
    <x v="1"/>
    <x v="14"/>
    <s v="# of door"/>
    <m/>
    <n v="1"/>
    <s v="completed"/>
    <s v="Chittagong"/>
    <s v="Cox's Bazar"/>
    <x v="0"/>
    <s v="Palong Khali"/>
    <s v="Camp 04"/>
    <x v="13"/>
    <d v="2022-12-01T00:00:00"/>
    <x v="0"/>
    <m/>
    <m/>
    <m/>
    <m/>
    <m/>
    <s v="Ataur Rahman"/>
    <s v="01712-029554"/>
    <s v="ngoforum.coxsbazar@gmail.com"/>
    <s v="UNHCR-NGOF"/>
  </r>
  <r>
    <m/>
    <s v="UNHCR"/>
    <s v="NGOF"/>
    <s v="UNHCR"/>
    <s v="WASH"/>
    <x v="1"/>
    <x v="15"/>
    <s v="# of door "/>
    <m/>
    <n v="1"/>
    <s v="completed"/>
    <s v="Chittagong"/>
    <s v="Cox's Bazar"/>
    <x v="0"/>
    <s v="Palong Khali"/>
    <s v="Camp 04"/>
    <x v="13"/>
    <d v="2022-12-01T00:00:00"/>
    <x v="0"/>
    <m/>
    <m/>
    <m/>
    <m/>
    <m/>
    <s v="Ataur Rahman"/>
    <s v="01712-029554"/>
    <s v="ngoforum.coxsbazar@gmail.com"/>
    <s v="UNHCR-NGOF"/>
  </r>
  <r>
    <m/>
    <s v="UNHCR"/>
    <s v="NGOF"/>
    <s v="UNHCR"/>
    <s v="WASH"/>
    <x v="1"/>
    <x v="1"/>
    <s v="# of door "/>
    <m/>
    <n v="117"/>
    <s v="completed"/>
    <s v="Chittagong"/>
    <s v="Cox's Bazar"/>
    <x v="0"/>
    <s v="Palong Khali"/>
    <s v="Camp 04"/>
    <x v="13"/>
    <d v="2022-12-01T00:00:00"/>
    <x v="0"/>
    <m/>
    <m/>
    <m/>
    <m/>
    <m/>
    <s v="Ataur Rahman"/>
    <s v="01712-029554"/>
    <s v="ngoforum.coxsbazar@gmail.com"/>
    <s v="UNHCR-NGOF"/>
  </r>
  <r>
    <m/>
    <s v="UNHCR"/>
    <s v="NGOF"/>
    <s v="UNHCR"/>
    <s v="WASH"/>
    <x v="1"/>
    <x v="8"/>
    <s v="# of FSM Site"/>
    <m/>
    <n v="2"/>
    <s v="completed"/>
    <s v="Chittagong"/>
    <s v="Cox's Bazar"/>
    <x v="0"/>
    <s v="Palong Khali"/>
    <s v="Camp 04"/>
    <x v="13"/>
    <d v="2022-12-01T00:00:00"/>
    <x v="0"/>
    <m/>
    <m/>
    <m/>
    <m/>
    <m/>
    <s v="Ataur Rahman"/>
    <s v="01712-029554"/>
    <s v="ngoforum.coxsbazar@gmail.com"/>
    <s v="UNHCR-NGOF"/>
  </r>
  <r>
    <m/>
    <s v="UNHCR"/>
    <s v="NGOF"/>
    <s v="UNHCR"/>
    <s v="WASH"/>
    <x v="1"/>
    <x v="2"/>
    <s v="# of FSM Site"/>
    <m/>
    <n v="1"/>
    <s v="completed"/>
    <s v="Chittagong"/>
    <s v="Cox's Bazar"/>
    <x v="0"/>
    <s v="Palong Khali"/>
    <s v="Camp 04"/>
    <x v="13"/>
    <d v="2022-12-01T00:00:00"/>
    <x v="0"/>
    <m/>
    <m/>
    <m/>
    <m/>
    <m/>
    <s v="Ataur Rahman"/>
    <s v="01712-029554"/>
    <s v="ngoforum.coxsbazar@gmail.com"/>
    <s v="UNHCR-NGOF"/>
  </r>
  <r>
    <m/>
    <s v="UNHCR"/>
    <s v="NGOF"/>
    <s v="UNHCR"/>
    <s v="WASH"/>
    <x v="1"/>
    <x v="32"/>
    <s v="# of door"/>
    <m/>
    <n v="1"/>
    <s v="completed"/>
    <s v="Chittagong"/>
    <s v="Cox's Bazar"/>
    <x v="0"/>
    <s v="Palong Khali"/>
    <s v="Camp 04"/>
    <x v="13"/>
    <d v="2022-12-01T00:00:00"/>
    <x v="0"/>
    <m/>
    <m/>
    <m/>
    <m/>
    <m/>
    <s v="Ataur Rahman"/>
    <s v="01712-029554"/>
    <s v="ngoforum.coxsbazar@gmail.com"/>
    <s v="UNHCR-NGOF"/>
  </r>
  <r>
    <m/>
    <s v="UNHCR"/>
    <s v="NGOF"/>
    <s v="UNHCR"/>
    <s v="WASH"/>
    <x v="1"/>
    <x v="17"/>
    <s v="# of door"/>
    <m/>
    <n v="1"/>
    <s v="completed"/>
    <s v="Chittagong"/>
    <s v="Cox's Bazar"/>
    <x v="0"/>
    <s v="Palong Khali"/>
    <s v="Camp 04"/>
    <x v="13"/>
    <d v="2022-12-01T00:00:00"/>
    <x v="0"/>
    <m/>
    <m/>
    <m/>
    <m/>
    <m/>
    <s v="Ataur Rahman"/>
    <s v="01712-029554"/>
    <s v="ngoforum.coxsbazar@gmail.com"/>
    <s v="UNHCR-NGOF"/>
  </r>
  <r>
    <m/>
    <s v="UNHCR"/>
    <s v="NGOF"/>
    <s v="UNHCR"/>
    <s v="WASH"/>
    <x v="1"/>
    <x v="9"/>
    <s v="# of door"/>
    <m/>
    <n v="567"/>
    <s v="completed"/>
    <s v="Chittagong"/>
    <s v="Cox's Bazar"/>
    <x v="0"/>
    <s v="Palong Khali"/>
    <s v="Camp 04"/>
    <x v="13"/>
    <d v="2022-12-01T00:00:00"/>
    <x v="0"/>
    <m/>
    <m/>
    <m/>
    <m/>
    <m/>
    <s v="Ataur Rahman"/>
    <s v="01712-029554"/>
    <s v="ngoforum.coxsbazar@gmail.com"/>
    <s v="UNHCR-NGOF"/>
  </r>
  <r>
    <m/>
    <s v="UNHCR"/>
    <s v="NGOF"/>
    <s v="UNHCR"/>
    <s v="WASH"/>
    <x v="1"/>
    <x v="3"/>
    <s v="# of door"/>
    <m/>
    <n v="256"/>
    <s v="completed"/>
    <s v="Chittagong"/>
    <s v="Cox's Bazar"/>
    <x v="0"/>
    <s v="Palong Khali"/>
    <s v="Camp 04"/>
    <x v="13"/>
    <d v="2022-12-01T00:00:00"/>
    <x v="0"/>
    <m/>
    <m/>
    <m/>
    <m/>
    <m/>
    <s v="Ataur Rahman"/>
    <s v="01712-029554"/>
    <s v="ngoforum.coxsbazar@gmail.com"/>
    <s v="UNHCR-NGOF"/>
  </r>
  <r>
    <m/>
    <s v="UNHCR"/>
    <s v="NGOF"/>
    <s v="UNHCR"/>
    <s v="WASH"/>
    <x v="2"/>
    <x v="10"/>
    <s v="# of HP sessions at community level"/>
    <m/>
    <n v="134"/>
    <s v="completed"/>
    <s v="Chittagong"/>
    <s v="Cox's Bazar"/>
    <x v="0"/>
    <s v="Palong Khali"/>
    <s v="Camp 04"/>
    <x v="13"/>
    <d v="2022-12-01T00:00:00"/>
    <x v="0"/>
    <m/>
    <m/>
    <m/>
    <m/>
    <m/>
    <s v="Ataur Rahman"/>
    <s v="01712-029554"/>
    <s v="ngoforum.coxsbazar@gmail.com"/>
    <s v="UNHCR-NGOF"/>
  </r>
  <r>
    <m/>
    <s v="UNHCR"/>
    <s v="NGOF"/>
    <s v="UNHCR"/>
    <s v="WASH"/>
    <x v="2"/>
    <x v="4"/>
    <s v="# of HP sessions at HH level"/>
    <m/>
    <n v="3600"/>
    <s v="completed"/>
    <s v="Chittagong"/>
    <s v="Cox's Bazar"/>
    <x v="0"/>
    <s v="Palong Khali"/>
    <s v="Camp 04"/>
    <x v="13"/>
    <d v="2022-12-01T00:00:00"/>
    <x v="0"/>
    <m/>
    <m/>
    <m/>
    <m/>
    <m/>
    <s v="Ataur Rahman"/>
    <s v="01712-029554"/>
    <s v="ngoforum.coxsbazar@gmail.com"/>
    <s v="UNHCR-NGOF"/>
  </r>
  <r>
    <m/>
    <s v="UNHCR"/>
    <s v="NGOF"/>
    <s v="UNHCR"/>
    <s v="WASH"/>
    <x v="2"/>
    <x v="38"/>
    <s v="# of HP sessions at institution level"/>
    <m/>
    <n v="5"/>
    <s v="completed"/>
    <s v="Chittagong"/>
    <s v="Cox's Bazar"/>
    <x v="0"/>
    <s v="Palong Khali"/>
    <s v="Camp 04"/>
    <x v="13"/>
    <d v="2022-12-01T00:00:00"/>
    <x v="0"/>
    <m/>
    <m/>
    <m/>
    <m/>
    <m/>
    <s v="Ataur Rahman"/>
    <s v="01712-029554"/>
    <s v="ngoforum.coxsbazar@gmail.com"/>
    <s v="UNHCR-NGOF"/>
  </r>
  <r>
    <m/>
    <s v="UNHCR"/>
    <s v="NGOF"/>
    <s v="UNHCR"/>
    <s v="WASH"/>
    <x v="2"/>
    <x v="19"/>
    <s v="# of estimated persons reached by mass-media campaign"/>
    <m/>
    <n v="3"/>
    <s v="completed"/>
    <s v="Chittagong"/>
    <s v="Cox's Bazar"/>
    <x v="0"/>
    <s v="Palong Khali"/>
    <s v="Camp 04"/>
    <x v="13"/>
    <d v="2022-12-01T00:00:00"/>
    <x v="0"/>
    <m/>
    <m/>
    <m/>
    <m/>
    <m/>
    <s v="Ataur Rahman"/>
    <s v="01712-029554"/>
    <s v="ngoforum.coxsbazar@gmail.com"/>
    <s v="UNHCR-NGOF"/>
  </r>
  <r>
    <m/>
    <s v="UNHCR"/>
    <s v="NGOF"/>
    <s v="UNHCR"/>
    <s v="WASH"/>
    <x v="2"/>
    <x v="21"/>
    <s v="# of handwashing station"/>
    <m/>
    <n v="1"/>
    <s v="completed"/>
    <s v="Chittagong"/>
    <s v="Cox's Bazar"/>
    <x v="0"/>
    <s v="Palong Khali"/>
    <s v="Camp 04"/>
    <x v="13"/>
    <d v="2022-12-01T00:00:00"/>
    <x v="0"/>
    <m/>
    <m/>
    <m/>
    <m/>
    <m/>
    <s v="Ataur Rahman"/>
    <s v="01712-029554"/>
    <s v="ngoforum.coxsbazar@gmail.com"/>
    <s v="UNHCR-NGOF"/>
  </r>
  <r>
    <m/>
    <s v="UNHCR"/>
    <s v="NGOF"/>
    <s v="UNHCR"/>
    <s v="WASH"/>
    <x v="2"/>
    <x v="41"/>
    <s v="# of household"/>
    <m/>
    <n v="250"/>
    <s v="completed"/>
    <s v="Chittagong"/>
    <s v="Cox's Bazar"/>
    <x v="0"/>
    <s v="Palong Khali"/>
    <s v="Camp 04"/>
    <x v="13"/>
    <d v="2022-12-01T00:00:00"/>
    <x v="0"/>
    <m/>
    <m/>
    <m/>
    <m/>
    <m/>
    <s v="Ataur Rahman"/>
    <s v="01712-029554"/>
    <s v="ngoforum.coxsbazar@gmail.com"/>
    <s v="UNHCR-NGOF"/>
  </r>
  <r>
    <m/>
    <s v="UNHCR"/>
    <s v="NGOF"/>
    <s v="UNHCR"/>
    <s v="WASH"/>
    <x v="2"/>
    <x v="33"/>
    <s v="# of facilities"/>
    <m/>
    <n v="240"/>
    <s v="completed"/>
    <s v="Chittagong"/>
    <s v="Cox's Bazar"/>
    <x v="0"/>
    <s v="Palong Khali"/>
    <s v="Camp 04"/>
    <x v="13"/>
    <d v="2022-12-01T00:00:00"/>
    <x v="0"/>
    <m/>
    <m/>
    <m/>
    <m/>
    <m/>
    <s v="Ataur Rahman"/>
    <s v="01712-029554"/>
    <s v="ngoforum.coxsbazar@gmail.com"/>
    <s v="UNHCR-NGOF"/>
  </r>
  <r>
    <m/>
    <s v="UNHCR"/>
    <s v="NGOF"/>
    <s v="UNHCR"/>
    <s v="WASH"/>
    <x v="3"/>
    <x v="6"/>
    <s v="# of plant"/>
    <m/>
    <n v="1"/>
    <s v="completed"/>
    <s v="Chittagong"/>
    <s v="Cox's Bazar"/>
    <x v="0"/>
    <s v="Palong Khali"/>
    <s v="Camp 04"/>
    <x v="13"/>
    <d v="2022-12-01T00:00:00"/>
    <x v="0"/>
    <m/>
    <m/>
    <m/>
    <m/>
    <m/>
    <s v="Ataur Rahman"/>
    <s v="01712-029554"/>
    <s v="ngoforum.coxsbazar@gmail.com"/>
    <s v="UNHCR-NGOF"/>
  </r>
  <r>
    <m/>
    <s v="SCI"/>
    <s v="SCI"/>
    <s v="Japan Platform"/>
    <s v="WASH"/>
    <x v="0"/>
    <x v="0"/>
    <s v="# of tube well"/>
    <m/>
    <n v="21"/>
    <s v="completed"/>
    <s v="Chittagong"/>
    <s v="Cox's Bazar"/>
    <x v="0"/>
    <s v="Palong Khali"/>
    <s v="Camp 17"/>
    <x v="13"/>
    <d v="2023-02-01T00:00:00"/>
    <x v="0"/>
    <m/>
    <m/>
    <m/>
    <m/>
    <m/>
    <s v="Md. Fuhad Mollah"/>
    <n v="1708521596"/>
    <s v="fuhad.mollah@savethechildren.org"/>
    <s v="SCI"/>
  </r>
  <r>
    <m/>
    <s v="SCI"/>
    <s v="SCI"/>
    <s v="Japan Platform"/>
    <s v="WASH"/>
    <x v="0"/>
    <x v="12"/>
    <s v="# of water network"/>
    <m/>
    <n v="1"/>
    <s v="completed"/>
    <s v="Chittagong"/>
    <s v="Cox's Bazar"/>
    <x v="0"/>
    <s v="Palong Khali"/>
    <s v="Camp 17"/>
    <x v="13"/>
    <d v="2023-02-01T00:00:00"/>
    <x v="0"/>
    <m/>
    <m/>
    <m/>
    <m/>
    <m/>
    <s v="Md. Fuhad Mollah"/>
    <n v="1708521596"/>
    <s v="fuhad.mollah@savethechildren.org"/>
    <s v="SCI"/>
  </r>
  <r>
    <m/>
    <s v="SCI"/>
    <s v="SCI"/>
    <s v="Japan Platform"/>
    <s v="WASH"/>
    <x v="1"/>
    <x v="1"/>
    <s v="# of door "/>
    <m/>
    <n v="11"/>
    <s v="completed"/>
    <s v="Chittagong"/>
    <s v="Cox's Bazar"/>
    <x v="0"/>
    <s v="Palong Khali"/>
    <s v="Camp 17"/>
    <x v="13"/>
    <d v="2023-02-01T00:00:00"/>
    <x v="0"/>
    <m/>
    <m/>
    <m/>
    <m/>
    <m/>
    <s v="Md. Fuhad Mollah"/>
    <n v="1708521596"/>
    <s v="fuhad.mollah@savethechildren.org"/>
    <s v="SCI"/>
  </r>
  <r>
    <m/>
    <s v="SCI"/>
    <s v="SCI"/>
    <s v="Japan Platform"/>
    <s v="WASH"/>
    <x v="1"/>
    <x v="9"/>
    <s v="# of door"/>
    <m/>
    <n v="15"/>
    <s v="completed"/>
    <s v="Chittagong"/>
    <s v="Cox's Bazar"/>
    <x v="0"/>
    <s v="Palong Khali"/>
    <s v="Camp 17"/>
    <x v="13"/>
    <d v="2023-02-01T00:00:00"/>
    <x v="0"/>
    <m/>
    <m/>
    <m/>
    <m/>
    <m/>
    <s v="Md. Fuhad Mollah"/>
    <n v="1708521596"/>
    <s v="fuhad.mollah@savethechildren.org"/>
    <s v="SCI"/>
  </r>
  <r>
    <m/>
    <s v="SCI"/>
    <s v="SCI"/>
    <s v="Japan Platform"/>
    <s v="WASH"/>
    <x v="1"/>
    <x v="3"/>
    <s v="# of door"/>
    <m/>
    <n v="34"/>
    <s v="completed"/>
    <s v="Chittagong"/>
    <s v="Cox's Bazar"/>
    <x v="0"/>
    <s v="Palong Khali"/>
    <s v="Camp 17"/>
    <x v="13"/>
    <d v="2023-02-01T00:00:00"/>
    <x v="0"/>
    <m/>
    <m/>
    <m/>
    <m/>
    <m/>
    <s v="Md. Fuhad Mollah"/>
    <n v="1708521596"/>
    <s v="fuhad.mollah@savethechildren.org"/>
    <s v="SCI"/>
  </r>
  <r>
    <m/>
    <s v="SCI"/>
    <s v="SCI"/>
    <s v="Japan Platform"/>
    <s v="WASH"/>
    <x v="2"/>
    <x v="10"/>
    <s v="# of HP sessions at community level"/>
    <m/>
    <n v="42"/>
    <s v="completed"/>
    <s v="Chittagong"/>
    <s v="Cox's Bazar"/>
    <x v="0"/>
    <s v="Palong Khali"/>
    <s v="Camp 17"/>
    <x v="13"/>
    <d v="2023-02-01T00:00:00"/>
    <x v="0"/>
    <m/>
    <m/>
    <m/>
    <m/>
    <m/>
    <s v="Md. Fuhad Mollah"/>
    <n v="1708521596"/>
    <s v="fuhad.mollah@savethechildren.org"/>
    <s v="SCI"/>
  </r>
  <r>
    <m/>
    <s v="SCI"/>
    <s v="SCI"/>
    <s v="Japan Platform"/>
    <s v="WASH"/>
    <x v="3"/>
    <x v="5"/>
    <s v="# of campaign per camp "/>
    <m/>
    <n v="2"/>
    <s v="completed"/>
    <s v="Chittagong"/>
    <s v="Cox's Bazar"/>
    <x v="0"/>
    <s v="Palong Khali"/>
    <s v="Camp 17"/>
    <x v="13"/>
    <d v="2023-02-01T00:00:00"/>
    <x v="0"/>
    <m/>
    <m/>
    <m/>
    <m/>
    <m/>
    <s v="Md. Fuhad Mollah"/>
    <n v="1708521596"/>
    <s v="fuhad.mollah@savethechildren.org"/>
    <s v="SCI"/>
  </r>
  <r>
    <m/>
    <s v="SCI"/>
    <s v="SCI"/>
    <s v="Japan Platform"/>
    <s v="WASH"/>
    <x v="0"/>
    <x v="0"/>
    <s v="# of tube well"/>
    <m/>
    <n v="11"/>
    <s v="completed"/>
    <s v="Chittagong"/>
    <s v="Cox's Bazar"/>
    <x v="0"/>
    <s v="Palong Khali"/>
    <s v="Camp 20"/>
    <x v="13"/>
    <d v="2023-02-01T00:00:00"/>
    <x v="0"/>
    <m/>
    <m/>
    <m/>
    <m/>
    <m/>
    <s v="Md. Fuhad Mollah"/>
    <n v="1708521596"/>
    <s v="fuhad.mollah@savethechildren.org"/>
    <s v="SCI"/>
  </r>
  <r>
    <m/>
    <s v="SCI"/>
    <s v="SCI"/>
    <s v="Japan Platform"/>
    <s v="WASH"/>
    <x v="1"/>
    <x v="1"/>
    <s v="# of door "/>
    <m/>
    <n v="2"/>
    <s v="completed"/>
    <s v="Chittagong"/>
    <s v="Cox's Bazar"/>
    <x v="0"/>
    <s v="Palong Khali"/>
    <s v="Camp 20"/>
    <x v="13"/>
    <d v="2023-02-01T00:00:00"/>
    <x v="0"/>
    <m/>
    <m/>
    <m/>
    <m/>
    <m/>
    <s v="Md. Fuhad Mollah"/>
    <n v="1708521596"/>
    <s v="fuhad.mollah@savethechildren.org"/>
    <s v="SCI"/>
  </r>
  <r>
    <m/>
    <s v="SCI"/>
    <s v="SCI"/>
    <s v="Japan Platform"/>
    <s v="WASH"/>
    <x v="1"/>
    <x v="8"/>
    <s v="# of FSM Site"/>
    <m/>
    <n v="1"/>
    <s v="completed"/>
    <s v="Chittagong"/>
    <s v="Cox's Bazar"/>
    <x v="0"/>
    <s v="Palong Khali"/>
    <s v="Camp 20"/>
    <x v="13"/>
    <d v="2023-02-01T00:00:00"/>
    <x v="0"/>
    <m/>
    <m/>
    <m/>
    <m/>
    <m/>
    <s v="Md. Fuhad Mollah"/>
    <n v="1708521596"/>
    <s v="fuhad.mollah@savethechildren.org"/>
    <s v="SCI"/>
  </r>
  <r>
    <m/>
    <s v="SCI"/>
    <s v="SCI"/>
    <s v="Japan Platform"/>
    <s v="WASH"/>
    <x v="1"/>
    <x v="9"/>
    <s v="# of door"/>
    <m/>
    <n v="10"/>
    <s v="completed"/>
    <s v="Chittagong"/>
    <s v="Cox's Bazar"/>
    <x v="0"/>
    <s v="Palong Khali"/>
    <s v="Camp 20"/>
    <x v="13"/>
    <d v="2023-02-01T00:00:00"/>
    <x v="0"/>
    <m/>
    <m/>
    <m/>
    <m/>
    <m/>
    <s v="Md. Fuhad Mollah"/>
    <n v="1708521596"/>
    <s v="fuhad.mollah@savethechildren.org"/>
    <s v="SCI"/>
  </r>
  <r>
    <m/>
    <s v="SCI"/>
    <s v="SCI"/>
    <s v="Japan Platform"/>
    <s v="WASH"/>
    <x v="1"/>
    <x v="3"/>
    <s v="# of door"/>
    <m/>
    <n v="22"/>
    <s v="completed"/>
    <s v="Chittagong"/>
    <s v="Cox's Bazar"/>
    <x v="0"/>
    <s v="Palong Khali"/>
    <s v="Camp 20"/>
    <x v="13"/>
    <d v="2023-02-01T00:00:00"/>
    <x v="0"/>
    <m/>
    <m/>
    <m/>
    <m/>
    <m/>
    <s v="Md. Fuhad Mollah"/>
    <n v="1708521596"/>
    <s v="fuhad.mollah@savethechildren.org"/>
    <s v="SCI"/>
  </r>
  <r>
    <m/>
    <s v="SCI"/>
    <s v="SCI"/>
    <s v="Japan Platform"/>
    <s v="WASH"/>
    <x v="2"/>
    <x v="10"/>
    <s v="# of HP sessions at community level"/>
    <m/>
    <n v="12"/>
    <s v="completed"/>
    <s v="Chittagong"/>
    <s v="Cox's Bazar"/>
    <x v="0"/>
    <s v="Palong Khali"/>
    <s v="Camp 20"/>
    <x v="13"/>
    <d v="2023-02-01T00:00:00"/>
    <x v="0"/>
    <m/>
    <m/>
    <m/>
    <m/>
    <m/>
    <s v="Md. Fuhad Mollah"/>
    <n v="1708521596"/>
    <s v="fuhad.mollah@savethechildren.org"/>
    <s v="SCI"/>
  </r>
  <r>
    <m/>
    <s v="SCI"/>
    <s v="SCI"/>
    <s v="Japan Platform"/>
    <s v="WASH"/>
    <x v="3"/>
    <x v="5"/>
    <s v="# of campaign per camp "/>
    <m/>
    <n v="2"/>
    <s v="completed"/>
    <s v="Chittagong"/>
    <s v="Cox's Bazar"/>
    <x v="0"/>
    <s v="Palong Khali"/>
    <s v="Camp 20"/>
    <x v="13"/>
    <d v="2023-02-01T00:00:00"/>
    <x v="0"/>
    <m/>
    <m/>
    <m/>
    <m/>
    <m/>
    <s v="Md. Fuhad Mollah"/>
    <n v="1708521596"/>
    <s v="fuhad.mollah@savethechildren.org"/>
    <s v="SCI"/>
  </r>
  <r>
    <m/>
    <s v="SCI"/>
    <s v="SCI"/>
    <s v="Japan Platform"/>
    <s v="WASH"/>
    <x v="0"/>
    <x v="12"/>
    <s v="# of water network"/>
    <m/>
    <n v="1"/>
    <s v="completed"/>
    <s v="Chittagong"/>
    <s v="Cox's Bazar"/>
    <x v="1"/>
    <s v="Nhilla"/>
    <s v="Camp 25"/>
    <x v="13"/>
    <d v="2023-02-28T00:00:00"/>
    <x v="0"/>
    <m/>
    <m/>
    <m/>
    <m/>
    <m/>
    <s v="Md. Fuhad Mollah"/>
    <n v="1708521596"/>
    <s v="fuhad.mollah@savethechildren.org"/>
    <s v="SCI"/>
  </r>
  <r>
    <m/>
    <s v="SCI"/>
    <s v="SCI"/>
    <s v="Japan Platform"/>
    <s v="WASH"/>
    <x v="1"/>
    <x v="1"/>
    <s v="# of door "/>
    <m/>
    <n v="4"/>
    <s v="completed"/>
    <s v="Chittagong"/>
    <s v="Cox's Bazar"/>
    <x v="1"/>
    <s v="Nhilla"/>
    <s v="Camp 25"/>
    <x v="13"/>
    <d v="2023-02-28T00:00:00"/>
    <x v="0"/>
    <m/>
    <m/>
    <m/>
    <m/>
    <m/>
    <s v="Md. Fuhad Mollah"/>
    <n v="1708521596"/>
    <s v="fuhad.mollah@savethechildren.org"/>
    <s v="SCI"/>
  </r>
  <r>
    <m/>
    <s v="SCI"/>
    <s v="SCI"/>
    <s v="Japan Platform"/>
    <s v="WASH"/>
    <x v="1"/>
    <x v="8"/>
    <s v="# of FSM Site"/>
    <m/>
    <n v="1"/>
    <s v="completed"/>
    <s v="Chittagong"/>
    <s v="Cox's Bazar"/>
    <x v="1"/>
    <s v="Nhilla"/>
    <s v="Camp 25"/>
    <x v="13"/>
    <d v="2023-02-28T00:00:00"/>
    <x v="0"/>
    <m/>
    <m/>
    <m/>
    <m/>
    <m/>
    <s v="Md. Fuhad Mollah"/>
    <n v="1708521596"/>
    <s v="fuhad.mollah@savethechildren.org"/>
    <s v="SCI"/>
  </r>
  <r>
    <m/>
    <s v="SCI"/>
    <s v="SCI"/>
    <s v="Japan Platform"/>
    <s v="WASH"/>
    <x v="1"/>
    <x v="9"/>
    <s v="# of door"/>
    <m/>
    <n v="20"/>
    <s v="completed"/>
    <s v="Chittagong"/>
    <s v="Cox's Bazar"/>
    <x v="1"/>
    <s v="Nhilla"/>
    <s v="Camp 25"/>
    <x v="13"/>
    <d v="2023-02-28T00:00:00"/>
    <x v="0"/>
    <m/>
    <m/>
    <m/>
    <m/>
    <m/>
    <s v="Md. Fuhad Mollah"/>
    <n v="1708521596"/>
    <s v="fuhad.mollah@savethechildren.org"/>
    <s v="SCI"/>
  </r>
  <r>
    <m/>
    <s v="SCI"/>
    <s v="SCI"/>
    <s v="Japan Platform"/>
    <s v="WASH"/>
    <x v="1"/>
    <x v="3"/>
    <s v="# of door"/>
    <m/>
    <n v="46"/>
    <s v="completed"/>
    <s v="Chittagong"/>
    <s v="Cox's Bazar"/>
    <x v="1"/>
    <s v="Nhilla"/>
    <s v="Camp 25"/>
    <x v="13"/>
    <d v="2023-02-28T00:00:00"/>
    <x v="0"/>
    <m/>
    <m/>
    <m/>
    <m/>
    <m/>
    <s v="Md. Fuhad Mollah"/>
    <n v="1708521596"/>
    <s v="fuhad.mollah@savethechildren.org"/>
    <s v="SCI"/>
  </r>
  <r>
    <m/>
    <s v="SCI"/>
    <s v="SCI"/>
    <s v="Japan Platform"/>
    <s v="WASH"/>
    <x v="2"/>
    <x v="10"/>
    <s v="# of HP sessions at community level"/>
    <m/>
    <n v="73"/>
    <s v="completed"/>
    <s v="Chittagong"/>
    <s v="Cox's Bazar"/>
    <x v="1"/>
    <s v="Nhilla"/>
    <s v="Camp 25"/>
    <x v="13"/>
    <d v="2023-02-28T00:00:00"/>
    <x v="0"/>
    <m/>
    <m/>
    <m/>
    <m/>
    <m/>
    <s v="Md. Fuhad Mollah"/>
    <n v="1708521596"/>
    <s v="fuhad.mollah@savethechildren.org"/>
    <s v="SCI"/>
  </r>
  <r>
    <m/>
    <s v="SCI"/>
    <s v="SCI"/>
    <s v="Japan Platform"/>
    <s v="WASH"/>
    <x v="3"/>
    <x v="5"/>
    <s v="# of campaign per camp "/>
    <m/>
    <n v="2"/>
    <s v="completed"/>
    <s v="Chittagong"/>
    <s v="Cox's Bazar"/>
    <x v="1"/>
    <s v="Nhilla"/>
    <s v="Camp 25"/>
    <x v="13"/>
    <d v="2023-02-28T00:00:00"/>
    <x v="0"/>
    <m/>
    <m/>
    <m/>
    <m/>
    <m/>
    <s v="Md. Fuhad Mollah"/>
    <n v="1708521596"/>
    <s v="fuhad.mollah@savethechildren.org"/>
    <s v="SCI"/>
  </r>
  <r>
    <m/>
    <s v="UNICEF"/>
    <s v="DSK"/>
    <s v="UNICEF"/>
    <s v="WASH"/>
    <x v="0"/>
    <x v="12"/>
    <s v="# of water network"/>
    <m/>
    <n v="1"/>
    <s v="completed"/>
    <s v="Chittagong"/>
    <s v="Cox's Bazar"/>
    <x v="1"/>
    <s v="Whykong"/>
    <s v="Camp 22"/>
    <x v="13"/>
    <d v="2023-02-01T00:00:00"/>
    <x v="0"/>
    <m/>
    <m/>
    <m/>
    <m/>
    <m/>
    <s v="Md. Azhari Mukul"/>
    <n v="1757266614"/>
    <s v="azhari@dskbangladesh.org"/>
    <s v="UNICEF-DSK"/>
  </r>
  <r>
    <m/>
    <s v="UNICEF"/>
    <s v="DSK"/>
    <s v="UNICEF"/>
    <s v="WASH"/>
    <x v="1"/>
    <x v="1"/>
    <s v="# of door "/>
    <m/>
    <n v="32"/>
    <s v="completed"/>
    <s v="Chittagong"/>
    <s v="Cox's Bazar"/>
    <x v="1"/>
    <s v="Whykong"/>
    <s v="Camp 22"/>
    <x v="13"/>
    <d v="2023-02-01T00:00:00"/>
    <x v="0"/>
    <m/>
    <m/>
    <m/>
    <m/>
    <m/>
    <s v="Md. Azhari Mukul"/>
    <n v="1757266614"/>
    <s v="azhari@dskbangladesh.org"/>
    <s v="UNICEF-DSK"/>
  </r>
  <r>
    <m/>
    <s v="UNICEF"/>
    <s v="DSK"/>
    <s v="UNICEF"/>
    <s v="WASH"/>
    <x v="1"/>
    <x v="8"/>
    <s v="# of FSM Site"/>
    <m/>
    <n v="3"/>
    <s v="completed"/>
    <s v="Chittagong"/>
    <s v="Cox's Bazar"/>
    <x v="1"/>
    <s v="Whykong"/>
    <s v="Camp 22"/>
    <x v="13"/>
    <d v="2023-02-01T00:00:00"/>
    <x v="0"/>
    <m/>
    <m/>
    <m/>
    <m/>
    <m/>
    <s v="Md. Azhari Mukul"/>
    <n v="1757266614"/>
    <s v="azhari@dskbangladesh.org"/>
    <s v="UNICEF-DSK"/>
  </r>
  <r>
    <m/>
    <s v="UNICEF"/>
    <s v="DSK"/>
    <s v="UNICEF"/>
    <s v="WASH"/>
    <x v="1"/>
    <x v="2"/>
    <s v="# of FSM Site"/>
    <m/>
    <n v="2"/>
    <s v="completed"/>
    <s v="Chittagong"/>
    <s v="Cox's Bazar"/>
    <x v="1"/>
    <s v="Whykong"/>
    <s v="Camp 22"/>
    <x v="13"/>
    <d v="2023-02-01T00:00:00"/>
    <x v="0"/>
    <m/>
    <m/>
    <m/>
    <m/>
    <m/>
    <s v="Md. Azhari Mukul"/>
    <n v="1757266614"/>
    <s v="azhari@dskbangladesh.org"/>
    <s v="UNICEF-DSK"/>
  </r>
  <r>
    <m/>
    <s v="UNICEF"/>
    <s v="DSK"/>
    <s v="UNICEF"/>
    <s v="WASH"/>
    <x v="1"/>
    <x v="9"/>
    <s v="# of door"/>
    <m/>
    <n v="82"/>
    <s v="completed"/>
    <s v="Chittagong"/>
    <s v="Cox's Bazar"/>
    <x v="1"/>
    <s v="Whykong"/>
    <s v="Camp 22"/>
    <x v="13"/>
    <d v="2023-02-01T00:00:00"/>
    <x v="0"/>
    <m/>
    <m/>
    <m/>
    <m/>
    <m/>
    <s v="Md. Azhari Mukul"/>
    <n v="1757266614"/>
    <s v="azhari@dskbangladesh.org"/>
    <s v="UNICEF-DSK"/>
  </r>
  <r>
    <m/>
    <s v="UNICEF"/>
    <s v="DSK"/>
    <s v="UNICEF"/>
    <s v="WASH"/>
    <x v="1"/>
    <x v="3"/>
    <s v="# of door"/>
    <m/>
    <n v="339"/>
    <s v="completed"/>
    <s v="Chittagong"/>
    <s v="Cox's Bazar"/>
    <x v="1"/>
    <s v="Whykong"/>
    <s v="Camp 22"/>
    <x v="13"/>
    <d v="2023-02-01T00:00:00"/>
    <x v="0"/>
    <m/>
    <m/>
    <m/>
    <m/>
    <m/>
    <s v="Md. Azhari Mukul"/>
    <n v="1757266614"/>
    <s v="azhari@dskbangladesh.org"/>
    <s v="UNICEF-DSK"/>
  </r>
  <r>
    <m/>
    <s v="UNICEF"/>
    <s v="DSK"/>
    <s v="UNICEF"/>
    <s v="WASH"/>
    <x v="2"/>
    <x v="10"/>
    <s v="# of HP sessions at community level"/>
    <m/>
    <n v="70"/>
    <s v="completed"/>
    <s v="Chittagong"/>
    <s v="Cox's Bazar"/>
    <x v="1"/>
    <s v="Whykong"/>
    <s v="Camp 22"/>
    <x v="13"/>
    <d v="2023-02-01T00:00:00"/>
    <x v="0"/>
    <m/>
    <m/>
    <m/>
    <m/>
    <m/>
    <s v="Md. Azhari Mukul"/>
    <n v="1757266614"/>
    <s v="azhari@dskbangladesh.org"/>
    <s v="UNICEF-DSK"/>
  </r>
  <r>
    <m/>
    <s v="UNICEF"/>
    <s v="DSK"/>
    <s v="UNICEF"/>
    <s v="WASH"/>
    <x v="2"/>
    <x v="4"/>
    <s v="# of HP sessions at HH level"/>
    <m/>
    <n v="575"/>
    <s v="completed"/>
    <s v="Chittagong"/>
    <s v="Cox's Bazar"/>
    <x v="1"/>
    <s v="Whykong"/>
    <s v="Camp 22"/>
    <x v="13"/>
    <d v="2023-02-01T00:00:00"/>
    <x v="0"/>
    <m/>
    <m/>
    <m/>
    <m/>
    <m/>
    <s v="Md. Azhari Mukul"/>
    <n v="1757266614"/>
    <s v="azhari@dskbangladesh.org"/>
    <s v="UNICEF-DSK"/>
  </r>
  <r>
    <m/>
    <s v="UNICEF"/>
    <s v="DSK"/>
    <s v="UNICEF"/>
    <s v="WASH"/>
    <x v="2"/>
    <x v="38"/>
    <s v="# of HP sessions at institution level"/>
    <m/>
    <n v="22"/>
    <s v="completed"/>
    <s v="Chittagong"/>
    <s v="Cox's Bazar"/>
    <x v="1"/>
    <s v="Whykong"/>
    <s v="Camp 22"/>
    <x v="13"/>
    <d v="2023-02-01T00:00:00"/>
    <x v="0"/>
    <m/>
    <m/>
    <m/>
    <m/>
    <m/>
    <s v="Md. Azhari Mukul"/>
    <n v="1757266614"/>
    <s v="azhari@dskbangladesh.org"/>
    <s v="UNICEF-DSK"/>
  </r>
  <r>
    <m/>
    <s v="UNICEF"/>
    <s v="DSK"/>
    <s v="UNICEF"/>
    <s v="WASH"/>
    <x v="2"/>
    <x v="19"/>
    <s v="# of estimated persons reached by mass-media campaign"/>
    <m/>
    <n v="1"/>
    <s v="completed"/>
    <s v="Chittagong"/>
    <s v="Cox's Bazar"/>
    <x v="1"/>
    <s v="Whykong"/>
    <s v="Camp 22"/>
    <x v="13"/>
    <d v="2023-02-01T00:00:00"/>
    <x v="0"/>
    <m/>
    <m/>
    <m/>
    <m/>
    <m/>
    <s v="Md. Azhari Mukul"/>
    <n v="1757266614"/>
    <s v="azhari@dskbangladesh.org"/>
    <s v="UNICEF-DSK"/>
  </r>
  <r>
    <m/>
    <s v="UNICEF"/>
    <s v="DSK"/>
    <s v="UNICEF"/>
    <s v="WASH"/>
    <x v="3"/>
    <x v="6"/>
    <s v="# of plant"/>
    <m/>
    <n v="1"/>
    <s v="completed"/>
    <s v="Chittagong"/>
    <s v="Cox's Bazar"/>
    <x v="1"/>
    <s v="Whykong"/>
    <s v="Camp 22"/>
    <x v="13"/>
    <d v="2023-02-01T00:00:00"/>
    <x v="0"/>
    <m/>
    <m/>
    <m/>
    <m/>
    <m/>
    <s v="Md. Azhari Mukul"/>
    <n v="1757266614"/>
    <s v="azhari@dskbangladesh.org"/>
    <s v="UNICEF-DSK"/>
  </r>
  <r>
    <m/>
    <s v="SCI"/>
    <s v="SCI"/>
    <s v="Japan Platform"/>
    <s v="WASH"/>
    <x v="0"/>
    <x v="12"/>
    <s v="# of water network"/>
    <m/>
    <n v="1"/>
    <s v="completed"/>
    <s v="Chittagong"/>
    <s v="Cox's Bazar"/>
    <x v="1"/>
    <s v="Nhilla"/>
    <s v="Camp 27"/>
    <x v="13"/>
    <d v="2023-02-01T00:00:00"/>
    <x v="0"/>
    <m/>
    <m/>
    <m/>
    <m/>
    <m/>
    <s v="Md. Fuhad Mollah"/>
    <n v="1708521596"/>
    <s v="fuhad.mollah@savethechildren.org"/>
    <s v="SCI"/>
  </r>
  <r>
    <m/>
    <s v="SCI"/>
    <s v="SCI"/>
    <s v="Japan Platform"/>
    <s v="WASH"/>
    <x v="1"/>
    <x v="1"/>
    <s v="# of door "/>
    <m/>
    <n v="3"/>
    <s v="completed"/>
    <s v="Chittagong"/>
    <s v="Cox's Bazar"/>
    <x v="1"/>
    <s v="Nhilla"/>
    <s v="Camp 27"/>
    <x v="13"/>
    <d v="2023-02-01T00:00:00"/>
    <x v="0"/>
    <m/>
    <m/>
    <m/>
    <m/>
    <m/>
    <s v="Md. Fuhad Mollah"/>
    <n v="1708521596"/>
    <s v="fuhad.mollah@savethechildren.org"/>
    <s v="SCI"/>
  </r>
  <r>
    <m/>
    <s v="SCI"/>
    <s v="SCI"/>
    <s v="Japan Platform"/>
    <s v="WASH"/>
    <x v="1"/>
    <x v="9"/>
    <s v="# of door"/>
    <m/>
    <n v="24"/>
    <s v="completed"/>
    <s v="Chittagong"/>
    <s v="Cox's Bazar"/>
    <x v="1"/>
    <s v="Nhilla"/>
    <s v="Camp 27"/>
    <x v="13"/>
    <d v="2023-02-01T00:00:00"/>
    <x v="0"/>
    <m/>
    <m/>
    <m/>
    <m/>
    <m/>
    <s v="Md. Fuhad Mollah"/>
    <n v="1708521596"/>
    <s v="fuhad.mollah@savethechildren.org"/>
    <s v="SCI"/>
  </r>
  <r>
    <m/>
    <s v="SCI"/>
    <s v="SCI"/>
    <s v="Japan Platform"/>
    <s v="WASH"/>
    <x v="1"/>
    <x v="3"/>
    <s v="# of door"/>
    <m/>
    <n v="89"/>
    <s v="completed"/>
    <s v="Chittagong"/>
    <s v="Cox's Bazar"/>
    <x v="1"/>
    <s v="Nhilla"/>
    <s v="Camp 27"/>
    <x v="13"/>
    <d v="2023-02-01T00:00:00"/>
    <x v="0"/>
    <m/>
    <m/>
    <m/>
    <m/>
    <m/>
    <s v="Md. Fuhad Mollah"/>
    <n v="1708521596"/>
    <s v="fuhad.mollah@savethechildren.org"/>
    <s v="SCI"/>
  </r>
  <r>
    <m/>
    <s v="SCI"/>
    <s v="SCI"/>
    <s v="Japan Platform"/>
    <s v="WASH"/>
    <x v="2"/>
    <x v="10"/>
    <s v="# of HP sessions at community level"/>
    <m/>
    <n v="103"/>
    <s v="completed"/>
    <s v="Chittagong"/>
    <s v="Cox's Bazar"/>
    <x v="1"/>
    <s v="Nhilla"/>
    <s v="Camp 27"/>
    <x v="13"/>
    <d v="2023-02-01T00:00:00"/>
    <x v="0"/>
    <m/>
    <m/>
    <m/>
    <m/>
    <m/>
    <s v="Md. Fuhad Mollah"/>
    <n v="1708521596"/>
    <s v="fuhad.mollah@savethechildren.org"/>
    <s v="SCI"/>
  </r>
  <r>
    <m/>
    <s v="SCI"/>
    <s v="SCI"/>
    <s v="Japan Platform"/>
    <s v="WASH"/>
    <x v="3"/>
    <x v="5"/>
    <s v="# of campaign per camp "/>
    <m/>
    <n v="2"/>
    <s v="completed"/>
    <s v="Chittagong"/>
    <s v="Cox's Bazar"/>
    <x v="1"/>
    <s v="Nhilla"/>
    <s v="Camp 27"/>
    <x v="13"/>
    <d v="2023-02-01T00:00:00"/>
    <x v="0"/>
    <m/>
    <m/>
    <m/>
    <m/>
    <m/>
    <s v="Md. Fuhad Mollah"/>
    <n v="1708521596"/>
    <s v="fuhad.mollah@savethechildren.org"/>
    <s v="SCI"/>
  </r>
  <r>
    <m/>
    <s v="SCI"/>
    <s v="SCI"/>
    <s v="Japan Platform"/>
    <s v="WASH"/>
    <x v="3"/>
    <x v="6"/>
    <s v="# of plant"/>
    <m/>
    <n v="1"/>
    <s v="completed"/>
    <s v="Chittagong"/>
    <s v="Cox's Bazar"/>
    <x v="1"/>
    <s v="Nhilla"/>
    <s v="Camp 27"/>
    <x v="13"/>
    <d v="2023-02-01T00:00:00"/>
    <x v="0"/>
    <m/>
    <m/>
    <m/>
    <m/>
    <m/>
    <s v="Md. Fuhad Mollah"/>
    <n v="1708521596"/>
    <s v="fuhad.mollah@savethechildren.org"/>
    <s v="SCI"/>
  </r>
  <r>
    <m/>
    <s v="OXFAM"/>
    <s v="DSK"/>
    <s v="OXFAM"/>
    <s v="WASH"/>
    <x v="1"/>
    <x v="1"/>
    <s v="# of door "/>
    <m/>
    <n v="5"/>
    <s v="completed"/>
    <s v="Chittagong"/>
    <s v="Cox's Bazar"/>
    <x v="1"/>
    <s v="Whykong"/>
    <s v="Camp 22"/>
    <x v="13"/>
    <d v="2023-03-01T00:00:00"/>
    <x v="0"/>
    <m/>
    <m/>
    <m/>
    <m/>
    <m/>
    <s v="Md. Azhari Mukul"/>
    <n v="1757266614"/>
    <s v="azhari@dskbangladesh.org"/>
    <s v="OXFAM-DSK"/>
  </r>
  <r>
    <m/>
    <s v="OXFAM"/>
    <s v="DSK"/>
    <s v="OXFAM"/>
    <s v="WASH"/>
    <x v="1"/>
    <x v="9"/>
    <s v="# of door"/>
    <m/>
    <n v="29"/>
    <s v="completed"/>
    <s v="Chittagong"/>
    <s v="Cox's Bazar"/>
    <x v="1"/>
    <s v="Whykong"/>
    <s v="Camp 22"/>
    <x v="13"/>
    <d v="2023-03-01T00:00:00"/>
    <x v="0"/>
    <m/>
    <m/>
    <m/>
    <m/>
    <m/>
    <s v="Md. Azhari Mukul"/>
    <n v="1757266614"/>
    <s v="azhari@dskbangladesh.org"/>
    <s v="OXFAM-DSK"/>
  </r>
  <r>
    <m/>
    <s v="OXFAM"/>
    <s v="DSK"/>
    <s v="OXFAM"/>
    <s v="WASH"/>
    <x v="1"/>
    <x v="3"/>
    <s v="# of door"/>
    <m/>
    <n v="144"/>
    <s v="completed"/>
    <s v="Chittagong"/>
    <s v="Cox's Bazar"/>
    <x v="1"/>
    <s v="Whykong"/>
    <s v="Camp 22"/>
    <x v="13"/>
    <d v="2023-03-01T00:00:00"/>
    <x v="0"/>
    <m/>
    <m/>
    <m/>
    <m/>
    <m/>
    <s v="Md. Azhari Mukul"/>
    <n v="1757266614"/>
    <s v="azhari@dskbangladesh.org"/>
    <s v="OXFAM-DSK"/>
  </r>
  <r>
    <m/>
    <s v="OXFAM"/>
    <s v="DSK"/>
    <s v="OXFAM"/>
    <s v="WASH"/>
    <x v="2"/>
    <x v="10"/>
    <s v="# of HP sessions at community level"/>
    <m/>
    <n v="20"/>
    <s v="completed"/>
    <s v="Chittagong"/>
    <s v="Cox's Bazar"/>
    <x v="1"/>
    <s v="Whykong"/>
    <s v="Camp 22"/>
    <x v="13"/>
    <d v="2023-03-01T00:00:00"/>
    <x v="0"/>
    <m/>
    <m/>
    <m/>
    <m/>
    <m/>
    <s v="Md. Azhari Mukul"/>
    <n v="1757266614"/>
    <s v="azhari@dskbangladesh.org"/>
    <s v="OXFAM-DSK"/>
  </r>
  <r>
    <m/>
    <s v="OXFAM"/>
    <s v="DSK"/>
    <s v="OXFAM"/>
    <s v="WASH"/>
    <x v="2"/>
    <x v="4"/>
    <s v="# of HP sessions at HH level"/>
    <m/>
    <n v="155"/>
    <s v="completed"/>
    <s v="Chittagong"/>
    <s v="Cox's Bazar"/>
    <x v="1"/>
    <s v="Whykong"/>
    <s v="Camp 22"/>
    <x v="13"/>
    <d v="2023-03-01T00:00:00"/>
    <x v="0"/>
    <m/>
    <m/>
    <m/>
    <m/>
    <m/>
    <s v="Md. Azhari Mukul"/>
    <n v="1757266614"/>
    <s v="azhari@dskbangladesh.org"/>
    <s v="OXFAM-DSK"/>
  </r>
  <r>
    <m/>
    <s v="OXFAM"/>
    <s v="DSK"/>
    <s v="OXFAM"/>
    <s v="WASH"/>
    <x v="2"/>
    <x v="38"/>
    <s v="# of HP sessions at institution level"/>
    <m/>
    <n v="5"/>
    <s v="completed"/>
    <s v="Chittagong"/>
    <s v="Cox's Bazar"/>
    <x v="1"/>
    <s v="Whykong"/>
    <s v="Camp 22"/>
    <x v="13"/>
    <d v="2023-03-01T00:00:00"/>
    <x v="0"/>
    <m/>
    <m/>
    <m/>
    <m/>
    <m/>
    <s v="Md. Azhari Mukul"/>
    <n v="1757266614"/>
    <s v="azhari@dskbangladesh.org"/>
    <s v="OXFAM-DSK"/>
  </r>
  <r>
    <m/>
    <s v="OXFAM"/>
    <s v="DSK"/>
    <s v="OXFAM"/>
    <s v="WASH"/>
    <x v="2"/>
    <x v="19"/>
    <s v="# of estimated persons reached by mass-media campaign"/>
    <m/>
    <n v="1"/>
    <s v="completed"/>
    <s v="Chittagong"/>
    <s v="Cox's Bazar"/>
    <x v="1"/>
    <s v="Whykong"/>
    <s v="Camp 22"/>
    <x v="13"/>
    <d v="2023-03-01T00:00:00"/>
    <x v="0"/>
    <m/>
    <m/>
    <m/>
    <m/>
    <m/>
    <s v="Md. Azhari Mukul"/>
    <n v="1757266614"/>
    <s v="azhari@dskbangladesh.org"/>
    <s v="OXFAM-DSK"/>
  </r>
  <r>
    <m/>
    <s v="UNHCR"/>
    <s v="NGOF"/>
    <s v="UNHCR"/>
    <s v="WASH"/>
    <x v="0"/>
    <x v="0"/>
    <s v="# of tube well"/>
    <m/>
    <n v="158"/>
    <s v="completed"/>
    <s v="Chittagong"/>
    <s v="Cox's Bazar"/>
    <x v="0"/>
    <s v="Palong Khali"/>
    <s v="Camp 05"/>
    <x v="13"/>
    <d v="2022-12-01T00:00:00"/>
    <x v="0"/>
    <m/>
    <m/>
    <m/>
    <m/>
    <m/>
    <s v="Ataur Rahman"/>
    <s v="01712-029554"/>
    <s v="ngoforum.coxsbazar@gmail.com"/>
    <s v="UNHCR-NGOF"/>
  </r>
  <r>
    <m/>
    <s v="UNHCR"/>
    <s v="NGOF"/>
    <s v="UNHCR"/>
    <s v="WASH"/>
    <x v="0"/>
    <x v="12"/>
    <s v="# of water network"/>
    <m/>
    <n v="2"/>
    <s v="completed"/>
    <s v="Chittagong"/>
    <s v="Cox's Bazar"/>
    <x v="0"/>
    <s v="Palong Khali"/>
    <s v="Camp 05"/>
    <x v="13"/>
    <d v="2022-12-01T00:00:00"/>
    <x v="0"/>
    <m/>
    <m/>
    <m/>
    <m/>
    <m/>
    <s v="Ataur Rahman"/>
    <s v="01712-029554"/>
    <s v="ngoforum.coxsbazar@gmail.com"/>
    <s v="UNHCR-NGOF"/>
  </r>
  <r>
    <m/>
    <s v="UNHCR"/>
    <s v="NGOF"/>
    <s v="UNHCR"/>
    <s v="WASH"/>
    <x v="1"/>
    <x v="1"/>
    <s v="# of door "/>
    <m/>
    <n v="39"/>
    <s v="completed"/>
    <s v="Chittagong"/>
    <s v="Cox's Bazar"/>
    <x v="0"/>
    <s v="Palong Khali"/>
    <s v="Camp 05"/>
    <x v="13"/>
    <d v="2022-12-01T00:00:00"/>
    <x v="0"/>
    <m/>
    <m/>
    <m/>
    <m/>
    <m/>
    <s v="Ataur Rahman"/>
    <s v="01712-029554"/>
    <s v="ngoforum.coxsbazar@gmail.com"/>
    <s v="UNHCR-NGOF"/>
  </r>
  <r>
    <m/>
    <s v="UNHCR"/>
    <s v="NGOF"/>
    <s v="UNHCR"/>
    <s v="WASH"/>
    <x v="1"/>
    <x v="8"/>
    <s v="# of FSM Site"/>
    <m/>
    <n v="4"/>
    <s v="completed"/>
    <s v="Chittagong"/>
    <s v="Cox's Bazar"/>
    <x v="0"/>
    <s v="Palong Khali"/>
    <s v="Camp 05"/>
    <x v="13"/>
    <d v="2022-12-01T00:00:00"/>
    <x v="0"/>
    <m/>
    <m/>
    <m/>
    <m/>
    <m/>
    <s v="Ataur Rahman"/>
    <s v="01712-029554"/>
    <s v="ngoforum.coxsbazar@gmail.com"/>
    <s v="UNHCR-NGOF"/>
  </r>
  <r>
    <m/>
    <s v="UNHCR"/>
    <s v="NGOF"/>
    <s v="UNHCR"/>
    <s v="WASH"/>
    <x v="1"/>
    <x v="9"/>
    <s v="# of door"/>
    <m/>
    <n v="364"/>
    <s v="completed"/>
    <s v="Chittagong"/>
    <s v="Cox's Bazar"/>
    <x v="0"/>
    <s v="Palong Khali"/>
    <s v="Camp 05"/>
    <x v="13"/>
    <d v="2022-12-01T00:00:00"/>
    <x v="0"/>
    <m/>
    <m/>
    <m/>
    <m/>
    <m/>
    <s v="Ataur Rahman"/>
    <s v="01712-029554"/>
    <s v="ngoforum.coxsbazar@gmail.com"/>
    <s v="UNHCR-NGOF"/>
  </r>
  <r>
    <m/>
    <s v="UNHCR"/>
    <s v="NGOF"/>
    <s v="UNHCR"/>
    <s v="WASH"/>
    <x v="1"/>
    <x v="3"/>
    <s v="# of door"/>
    <m/>
    <n v="234"/>
    <s v="completed"/>
    <s v="Chittagong"/>
    <s v="Cox's Bazar"/>
    <x v="0"/>
    <s v="Palong Khali"/>
    <s v="Camp 05"/>
    <x v="13"/>
    <d v="2022-12-01T00:00:00"/>
    <x v="0"/>
    <m/>
    <m/>
    <m/>
    <m/>
    <m/>
    <s v="Ataur Rahman"/>
    <s v="01712-029554"/>
    <s v="ngoforum.coxsbazar@gmail.com"/>
    <s v="UNHCR-NGOF"/>
  </r>
  <r>
    <m/>
    <s v="UNHCR"/>
    <s v="NGOF"/>
    <s v="UNHCR"/>
    <s v="WASH"/>
    <x v="2"/>
    <x v="10"/>
    <s v="# of HP sessions at community level"/>
    <m/>
    <n v="100"/>
    <s v="completed"/>
    <s v="Chittagong"/>
    <s v="Cox's Bazar"/>
    <x v="0"/>
    <s v="Palong Khali"/>
    <s v="Camp 05"/>
    <x v="13"/>
    <d v="2022-12-01T00:00:00"/>
    <x v="0"/>
    <m/>
    <m/>
    <m/>
    <m/>
    <m/>
    <s v="Ataur Rahman"/>
    <s v="01712-029554"/>
    <s v="ngoforum.coxsbazar@gmail.com"/>
    <s v="UNHCR-NGOF"/>
  </r>
  <r>
    <m/>
    <s v="UNHCR"/>
    <s v="NGOF"/>
    <s v="UNHCR"/>
    <s v="WASH"/>
    <x v="2"/>
    <x v="4"/>
    <s v="# of HP sessions at HH level"/>
    <m/>
    <n v="4143"/>
    <s v="completed"/>
    <s v="Chittagong"/>
    <s v="Cox's Bazar"/>
    <x v="0"/>
    <s v="Palong Khali"/>
    <s v="Camp 05"/>
    <x v="13"/>
    <d v="2022-12-01T00:00:00"/>
    <x v="0"/>
    <m/>
    <m/>
    <m/>
    <m/>
    <m/>
    <s v="Ataur Rahman"/>
    <s v="01712-029554"/>
    <s v="ngoforum.coxsbazar@gmail.com"/>
    <s v="UNHCR-NGOF"/>
  </r>
  <r>
    <m/>
    <s v="UNHCR"/>
    <s v="NGOF"/>
    <s v="UNHCR"/>
    <s v="WASH"/>
    <x v="2"/>
    <x v="38"/>
    <s v="# of HP sessions at institution level"/>
    <m/>
    <n v="7"/>
    <s v="completed"/>
    <s v="Chittagong"/>
    <s v="Cox's Bazar"/>
    <x v="0"/>
    <s v="Palong Khali"/>
    <s v="Camp 05"/>
    <x v="13"/>
    <d v="2022-12-01T00:00:00"/>
    <x v="0"/>
    <m/>
    <m/>
    <m/>
    <m/>
    <m/>
    <s v="Ataur Rahman"/>
    <s v="01712-029554"/>
    <s v="ngoforum.coxsbazar@gmail.com"/>
    <s v="UNHCR-NGOF"/>
  </r>
  <r>
    <m/>
    <s v="UNHCR"/>
    <s v="NGOF"/>
    <s v="UNHCR"/>
    <s v="WASH"/>
    <x v="2"/>
    <x v="19"/>
    <s v="# of estimated persons reached by mass-media campaign"/>
    <m/>
    <n v="8"/>
    <s v="completed"/>
    <s v="Chittagong"/>
    <s v="Cox's Bazar"/>
    <x v="0"/>
    <s v="Palong Khali"/>
    <s v="Camp 05"/>
    <x v="13"/>
    <d v="2022-12-01T00:00:00"/>
    <x v="0"/>
    <m/>
    <m/>
    <m/>
    <m/>
    <m/>
    <s v="Ataur Rahman"/>
    <s v="01712-029554"/>
    <s v="ngoforum.coxsbazar@gmail.com"/>
    <s v="UNHCR-NGOF"/>
  </r>
  <r>
    <m/>
    <s v="UNHCR"/>
    <s v="NGOF"/>
    <s v="UNHCR"/>
    <s v="WASH"/>
    <x v="2"/>
    <x v="21"/>
    <s v="# of handwashing station"/>
    <m/>
    <n v="2"/>
    <s v="completed"/>
    <s v="Chittagong"/>
    <s v="Cox's Bazar"/>
    <x v="0"/>
    <s v="Palong Khali"/>
    <s v="Camp 05"/>
    <x v="13"/>
    <d v="2022-12-01T00:00:00"/>
    <x v="0"/>
    <m/>
    <m/>
    <m/>
    <m/>
    <m/>
    <s v="Ataur Rahman"/>
    <s v="01712-029554"/>
    <s v="ngoforum.coxsbazar@gmail.com"/>
    <s v="UNHCR-NGOF"/>
  </r>
  <r>
    <m/>
    <s v="UNHCR"/>
    <s v="NGOF"/>
    <s v="UNHCR"/>
    <s v="WASH"/>
    <x v="2"/>
    <x v="41"/>
    <s v="# of household"/>
    <m/>
    <n v="1338"/>
    <s v="completed"/>
    <s v="Chittagong"/>
    <s v="Cox's Bazar"/>
    <x v="0"/>
    <s v="Palong Khali"/>
    <s v="Camp 05"/>
    <x v="13"/>
    <d v="2022-12-01T00:00:00"/>
    <x v="0"/>
    <m/>
    <m/>
    <m/>
    <m/>
    <m/>
    <s v="Ataur Rahman"/>
    <s v="01712-029554"/>
    <s v="ngoforum.coxsbazar@gmail.com"/>
    <s v="UNHCR-NGOF"/>
  </r>
  <r>
    <m/>
    <s v="UNHCR"/>
    <s v="NGOF"/>
    <s v="UNHCR"/>
    <s v="WASH"/>
    <x v="2"/>
    <x v="33"/>
    <s v="# of facilities"/>
    <m/>
    <n v="1345"/>
    <s v="completed"/>
    <s v="Chittagong"/>
    <s v="Cox's Bazar"/>
    <x v="0"/>
    <s v="Palong Khali"/>
    <s v="Camp 05"/>
    <x v="13"/>
    <d v="2022-12-01T00:00:00"/>
    <x v="0"/>
    <m/>
    <m/>
    <m/>
    <m/>
    <m/>
    <s v="Ataur Rahman"/>
    <s v="01712-029554"/>
    <s v="ngoforum.coxsbazar@gmail.com"/>
    <s v="UNHCR-NGOF"/>
  </r>
  <r>
    <m/>
    <s v="UNHCR"/>
    <s v="NGOF"/>
    <s v="UNHCR"/>
    <s v="WASH"/>
    <x v="3"/>
    <x v="6"/>
    <s v="# of plant"/>
    <m/>
    <n v="2"/>
    <s v="completed"/>
    <s v="Chittagong"/>
    <s v="Cox's Bazar"/>
    <x v="0"/>
    <s v="Palong Khali"/>
    <s v="Camp 05"/>
    <x v="13"/>
    <d v="2022-12-01T00:00:00"/>
    <x v="0"/>
    <m/>
    <m/>
    <m/>
    <m/>
    <m/>
    <s v="Ataur Rahman"/>
    <s v="01712-029554"/>
    <s v="ngoforum.coxsbazar@gmail.com"/>
    <s v="UNHCR-NGOF"/>
  </r>
  <r>
    <m/>
    <s v="UNHCR"/>
    <s v="NGOF"/>
    <s v="UNHCR"/>
    <s v="WASH"/>
    <x v="0"/>
    <x v="12"/>
    <s v="# of water network"/>
    <m/>
    <n v="3"/>
    <s v="completed"/>
    <s v="Chittagong"/>
    <s v="Cox's Bazar"/>
    <x v="1"/>
    <s v="Nhilla"/>
    <s v="Camp 26"/>
    <x v="13"/>
    <d v="2022-12-01T00:00:00"/>
    <x v="0"/>
    <m/>
    <m/>
    <m/>
    <m/>
    <m/>
    <s v="Ataur Rahman"/>
    <s v="01712-029554"/>
    <s v="ngoforum.coxsbazar@gmail.com"/>
    <s v="UNHCR-NGOF"/>
  </r>
  <r>
    <m/>
    <s v="UNHCR"/>
    <s v="NGOF"/>
    <s v="UNHCR"/>
    <s v="WASH"/>
    <x v="1"/>
    <x v="23"/>
    <s v="# of door "/>
    <m/>
    <n v="30"/>
    <s v="completed"/>
    <s v="Chittagong"/>
    <s v="Cox's Bazar"/>
    <x v="1"/>
    <s v="Nhilla"/>
    <s v="Camp 26"/>
    <x v="13"/>
    <d v="2022-12-01T00:00:00"/>
    <x v="0"/>
    <m/>
    <m/>
    <m/>
    <m/>
    <m/>
    <s v="Ataur Rahman"/>
    <s v="01712-029554"/>
    <s v="ngoforum.coxsbazar@gmail.com"/>
    <s v="UNHCR-NGOF"/>
  </r>
  <r>
    <m/>
    <s v="UNHCR"/>
    <s v="NGOF"/>
    <s v="UNHCR"/>
    <s v="WASH"/>
    <x v="1"/>
    <x v="1"/>
    <s v="# of door "/>
    <m/>
    <n v="210"/>
    <s v="completed"/>
    <s v="Chittagong"/>
    <s v="Cox's Bazar"/>
    <x v="1"/>
    <s v="Nhilla"/>
    <s v="Camp 26"/>
    <x v="13"/>
    <d v="2022-12-01T00:00:00"/>
    <x v="0"/>
    <m/>
    <m/>
    <m/>
    <m/>
    <m/>
    <s v="Ataur Rahman"/>
    <s v="01712-029554"/>
    <s v="ngoforum.coxsbazar@gmail.com"/>
    <s v="UNHCR-NGOF"/>
  </r>
  <r>
    <m/>
    <s v="UNHCR"/>
    <s v="NGOF"/>
    <s v="UNHCR"/>
    <s v="WASH"/>
    <x v="1"/>
    <x v="8"/>
    <s v="# of FSM Site"/>
    <m/>
    <n v="3"/>
    <s v="completed"/>
    <s v="Chittagong"/>
    <s v="Cox's Bazar"/>
    <x v="1"/>
    <s v="Nhilla"/>
    <s v="Camp 26"/>
    <x v="13"/>
    <d v="2022-12-01T00:00:00"/>
    <x v="0"/>
    <m/>
    <m/>
    <m/>
    <m/>
    <m/>
    <s v="Ataur Rahman"/>
    <s v="01712-029554"/>
    <s v="ngoforum.coxsbazar@gmail.com"/>
    <s v="UNHCR-NGOF"/>
  </r>
  <r>
    <m/>
    <s v="UNHCR"/>
    <s v="NGOF"/>
    <s v="UNHCR"/>
    <s v="WASH"/>
    <x v="1"/>
    <x v="2"/>
    <s v="# of FSM Site"/>
    <m/>
    <n v="3"/>
    <s v="completed"/>
    <s v="Chittagong"/>
    <s v="Cox's Bazar"/>
    <x v="1"/>
    <s v="Nhilla"/>
    <s v="Camp 26"/>
    <x v="13"/>
    <d v="2022-12-01T00:00:00"/>
    <x v="0"/>
    <m/>
    <m/>
    <m/>
    <m/>
    <m/>
    <s v="Ataur Rahman"/>
    <s v="01712-029554"/>
    <s v="ngoforum.coxsbazar@gmail.com"/>
    <s v="UNHCR-NGOF"/>
  </r>
  <r>
    <m/>
    <s v="UNHCR"/>
    <s v="NGOF"/>
    <s v="UNHCR"/>
    <s v="WASH"/>
    <x v="1"/>
    <x v="18"/>
    <s v="# of door"/>
    <m/>
    <n v="25"/>
    <s v="completed"/>
    <s v="Chittagong"/>
    <s v="Cox's Bazar"/>
    <x v="1"/>
    <s v="Nhilla"/>
    <s v="Camp 26"/>
    <x v="13"/>
    <d v="2022-12-01T00:00:00"/>
    <x v="0"/>
    <m/>
    <m/>
    <m/>
    <m/>
    <m/>
    <s v="Ataur Rahman"/>
    <s v="01712-029554"/>
    <s v="ngoforum.coxsbazar@gmail.com"/>
    <s v="UNHCR-NGOF"/>
  </r>
  <r>
    <m/>
    <s v="UNHCR"/>
    <s v="NGOF"/>
    <s v="UNHCR"/>
    <s v="WASH"/>
    <x v="1"/>
    <x v="9"/>
    <s v="# of door"/>
    <m/>
    <n v="722"/>
    <s v="completed"/>
    <s v="Chittagong"/>
    <s v="Cox's Bazar"/>
    <x v="1"/>
    <s v="Nhilla"/>
    <s v="Camp 26"/>
    <x v="13"/>
    <d v="2022-12-01T00:00:00"/>
    <x v="0"/>
    <m/>
    <m/>
    <m/>
    <m/>
    <m/>
    <s v="Ataur Rahman"/>
    <s v="01712-029554"/>
    <s v="ngoforum.coxsbazar@gmail.com"/>
    <s v="UNHCR-NGOF"/>
  </r>
  <r>
    <m/>
    <s v="UNHCR"/>
    <s v="NGOF"/>
    <s v="UNHCR"/>
    <s v="WASH"/>
    <x v="1"/>
    <x v="3"/>
    <s v="# of door"/>
    <m/>
    <n v="469"/>
    <s v="completed"/>
    <s v="Chittagong"/>
    <s v="Cox's Bazar"/>
    <x v="1"/>
    <s v="Nhilla"/>
    <s v="Camp 26"/>
    <x v="13"/>
    <d v="2022-12-01T00:00:00"/>
    <x v="0"/>
    <m/>
    <m/>
    <m/>
    <m/>
    <m/>
    <s v="Ataur Rahman"/>
    <s v="01712-029554"/>
    <s v="ngoforum.coxsbazar@gmail.com"/>
    <s v="UNHCR-NGOF"/>
  </r>
  <r>
    <m/>
    <s v="UNHCR"/>
    <s v="NGOF"/>
    <s v="UNHCR"/>
    <s v="WASH"/>
    <x v="2"/>
    <x v="10"/>
    <s v="# of HP sessions at community level"/>
    <m/>
    <n v="134"/>
    <s v="completed"/>
    <s v="Chittagong"/>
    <s v="Cox's Bazar"/>
    <x v="1"/>
    <s v="Nhilla"/>
    <s v="Camp 26"/>
    <x v="13"/>
    <d v="2022-12-01T00:00:00"/>
    <x v="0"/>
    <m/>
    <m/>
    <m/>
    <m/>
    <m/>
    <s v="Ataur Rahman"/>
    <s v="01712-029554"/>
    <s v="ngoforum.coxsbazar@gmail.com"/>
    <s v="UNHCR-NGOF"/>
  </r>
  <r>
    <m/>
    <s v="UNHCR"/>
    <s v="NGOF"/>
    <s v="UNHCR"/>
    <s v="WASH"/>
    <x v="2"/>
    <x v="4"/>
    <s v="# of HP sessions at HH level"/>
    <m/>
    <n v="6161"/>
    <s v="completed"/>
    <s v="Chittagong"/>
    <s v="Cox's Bazar"/>
    <x v="1"/>
    <s v="Nhilla"/>
    <s v="Camp 26"/>
    <x v="13"/>
    <d v="2022-12-01T00:00:00"/>
    <x v="0"/>
    <m/>
    <m/>
    <m/>
    <m/>
    <m/>
    <s v="Ataur Rahman"/>
    <s v="01712-029554"/>
    <s v="ngoforum.coxsbazar@gmail.com"/>
    <s v="UNHCR-NGOF"/>
  </r>
  <r>
    <m/>
    <s v="UNHCR"/>
    <s v="NGOF"/>
    <s v="UNHCR"/>
    <s v="WASH"/>
    <x v="2"/>
    <x v="38"/>
    <s v="# of HP sessions at institution level"/>
    <m/>
    <n v="8"/>
    <s v="completed"/>
    <s v="Chittagong"/>
    <s v="Cox's Bazar"/>
    <x v="1"/>
    <s v="Nhilla"/>
    <s v="Camp 26"/>
    <x v="13"/>
    <d v="2022-12-01T00:00:00"/>
    <x v="0"/>
    <m/>
    <m/>
    <m/>
    <m/>
    <m/>
    <s v="Ataur Rahman"/>
    <s v="01712-029554"/>
    <s v="ngoforum.coxsbazar@gmail.com"/>
    <s v="UNHCR-NGOF"/>
  </r>
  <r>
    <m/>
    <s v="UNHCR"/>
    <s v="NGOF"/>
    <s v="UNHCR"/>
    <s v="WASH"/>
    <x v="2"/>
    <x v="19"/>
    <s v="# of estimated persons reached by mass-media campaign"/>
    <m/>
    <n v="12"/>
    <s v="completed"/>
    <s v="Chittagong"/>
    <s v="Cox's Bazar"/>
    <x v="1"/>
    <s v="Nhilla"/>
    <s v="Camp 26"/>
    <x v="13"/>
    <d v="2022-12-01T00:00:00"/>
    <x v="0"/>
    <m/>
    <m/>
    <m/>
    <m/>
    <m/>
    <s v="Ataur Rahman"/>
    <s v="01712-029554"/>
    <s v="ngoforum.coxsbazar@gmail.com"/>
    <s v="UNHCR-NGOF"/>
  </r>
  <r>
    <m/>
    <s v="UNHCR"/>
    <s v="NGOF"/>
    <s v="UNHCR"/>
    <s v="WASH"/>
    <x v="2"/>
    <x v="41"/>
    <s v="# of household"/>
    <m/>
    <n v="1281"/>
    <s v="completed"/>
    <s v="Chittagong"/>
    <s v="Cox's Bazar"/>
    <x v="1"/>
    <s v="Nhilla"/>
    <s v="Camp 26"/>
    <x v="13"/>
    <d v="2022-12-01T00:00:00"/>
    <x v="0"/>
    <m/>
    <m/>
    <m/>
    <m/>
    <m/>
    <s v="Ataur Rahman"/>
    <s v="01712-029554"/>
    <s v="ngoforum.coxsbazar@gmail.com"/>
    <s v="UNHCR-NGOF"/>
  </r>
  <r>
    <m/>
    <s v="UNHCR"/>
    <s v="NGOF"/>
    <s v="UNHCR"/>
    <s v="WASH"/>
    <x v="2"/>
    <x v="33"/>
    <s v="# of facilities"/>
    <m/>
    <n v="1030"/>
    <s v="completed"/>
    <s v="Chittagong"/>
    <s v="Cox's Bazar"/>
    <x v="1"/>
    <s v="Nhilla"/>
    <s v="Camp 26"/>
    <x v="13"/>
    <d v="2022-12-01T00:00:00"/>
    <x v="0"/>
    <m/>
    <m/>
    <m/>
    <m/>
    <m/>
    <s v="Ataur Rahman"/>
    <s v="01712-029554"/>
    <s v="ngoforum.coxsbazar@gmail.com"/>
    <s v="UNHCR-NGOF"/>
  </r>
  <r>
    <m/>
    <s v="UNHCR"/>
    <s v="NGOF"/>
    <s v="UNHCR"/>
    <s v="WASH"/>
    <x v="3"/>
    <x v="5"/>
    <s v="# of campaign per camp "/>
    <m/>
    <n v="8"/>
    <s v="completed"/>
    <s v="Chittagong"/>
    <s v="Cox's Bazar"/>
    <x v="1"/>
    <s v="Nhilla"/>
    <s v="Camp 26"/>
    <x v="13"/>
    <d v="2022-12-01T00:00:00"/>
    <x v="0"/>
    <m/>
    <m/>
    <m/>
    <m/>
    <m/>
    <s v="Ataur Rahman"/>
    <s v="01712-029554"/>
    <s v="ngoforum.coxsbazar@gmail.com"/>
    <s v="UNHCR-NGOF"/>
  </r>
  <r>
    <m/>
    <s v="UNHCR"/>
    <s v="NGOF"/>
    <s v="UNHCR"/>
    <s v="WASH"/>
    <x v="3"/>
    <x v="6"/>
    <s v="# of plant"/>
    <m/>
    <n v="2"/>
    <s v="completed"/>
    <s v="Chittagong"/>
    <s v="Cox's Bazar"/>
    <x v="1"/>
    <s v="Nhilla"/>
    <s v="Camp 26"/>
    <x v="13"/>
    <d v="2022-12-01T00:00:00"/>
    <x v="0"/>
    <m/>
    <m/>
    <m/>
    <m/>
    <m/>
    <s v="Ataur Rahman"/>
    <s v="01712-029554"/>
    <s v="ngoforum.coxsbazar@gmail.com"/>
    <s v="UNHCR-NGOF"/>
  </r>
  <r>
    <m/>
    <s v="UNHCR"/>
    <s v="NGOF"/>
    <s v="UNHCR"/>
    <s v="WASH"/>
    <x v="0"/>
    <x v="12"/>
    <s v="# of water network"/>
    <m/>
    <n v="2"/>
    <s v="completed"/>
    <s v="Chittagong"/>
    <s v="Cox's Bazar"/>
    <x v="1"/>
    <s v="Nhilla"/>
    <s v="Camp 27"/>
    <x v="13"/>
    <d v="2022-12-01T00:00:00"/>
    <x v="0"/>
    <m/>
    <m/>
    <m/>
    <m/>
    <m/>
    <s v="Ataur Rahman"/>
    <s v="01712-029554"/>
    <s v="ngoforum.coxsbazar@gmail.com"/>
    <s v="UNHCR-NGOF"/>
  </r>
  <r>
    <m/>
    <s v="UNHCR"/>
    <s v="NGOF"/>
    <s v="UNHCR"/>
    <s v="WASH"/>
    <x v="1"/>
    <x v="8"/>
    <s v="# of FSM Site"/>
    <m/>
    <n v="2"/>
    <s v="completed"/>
    <s v="Chittagong"/>
    <s v="Cox's Bazar"/>
    <x v="1"/>
    <s v="Nhilla"/>
    <s v="Camp 27"/>
    <x v="13"/>
    <d v="2022-12-01T00:00:00"/>
    <x v="0"/>
    <m/>
    <m/>
    <m/>
    <m/>
    <m/>
    <s v="Ataur Rahman"/>
    <s v="01712-029554"/>
    <s v="ngoforum.coxsbazar@gmail.com"/>
    <s v="UNHCR-NGOF"/>
  </r>
  <r>
    <m/>
    <s v="UNICEF"/>
    <s v="BRAC"/>
    <s v="UNICEF"/>
    <s v="WASH"/>
    <x v="0"/>
    <x v="0"/>
    <s v="# of tube well"/>
    <m/>
    <n v="236"/>
    <s v="completed"/>
    <s v="Chittagong"/>
    <s v="Cox's Bazar"/>
    <x v="0"/>
    <s v="Palong Khali"/>
    <s v="Camp 14"/>
    <x v="13"/>
    <d v="2023-03-01T00:00:00"/>
    <x v="0"/>
    <m/>
    <m/>
    <m/>
    <m/>
    <m/>
    <s v="Muhammed Sydul Hasan Sohan"/>
    <n v="1847456486"/>
    <s v="muhammed.sydul@brac.net"/>
    <s v="UNICEF-BRAC"/>
  </r>
  <r>
    <m/>
    <s v="UNICEF"/>
    <s v="BRAC"/>
    <s v="UNICEF"/>
    <s v="WASH"/>
    <x v="0"/>
    <x v="12"/>
    <s v="# of water network"/>
    <m/>
    <n v="7"/>
    <s v="completed"/>
    <s v="Chittagong"/>
    <s v="Cox's Bazar"/>
    <x v="0"/>
    <s v="Palong Khali"/>
    <s v="Camp 14"/>
    <x v="13"/>
    <d v="2023-03-01T00:00:00"/>
    <x v="0"/>
    <m/>
    <m/>
    <m/>
    <m/>
    <m/>
    <s v="Muhammed Sydul Hasan Sohan"/>
    <n v="1847456486"/>
    <s v="muhammed.sydul@brac.net"/>
    <s v="UNICEF-BRAC"/>
  </r>
  <r>
    <m/>
    <s v="UNICEF"/>
    <s v="BRAC"/>
    <s v="UNICEF"/>
    <s v="WASH"/>
    <x v="0"/>
    <x v="30"/>
    <s v="# of household"/>
    <m/>
    <n v="100"/>
    <s v="completed"/>
    <s v="Chittagong"/>
    <s v="Cox's Bazar"/>
    <x v="0"/>
    <s v="Palong Khali"/>
    <s v="Camp 14"/>
    <x v="13"/>
    <d v="2023-03-01T00:00:00"/>
    <x v="0"/>
    <m/>
    <m/>
    <m/>
    <m/>
    <m/>
    <s v="Muhammed Sydul Hasan Sohan"/>
    <n v="1847456486"/>
    <s v="muhammed.sydul@brac.net"/>
    <s v="UNICEF-BRAC"/>
  </r>
  <r>
    <m/>
    <s v="UNICEF"/>
    <s v="BRAC"/>
    <s v="UNICEF"/>
    <s v="WASH"/>
    <x v="1"/>
    <x v="1"/>
    <s v="# of door "/>
    <m/>
    <n v="67"/>
    <s v="completed"/>
    <s v="Chittagong"/>
    <s v="Cox's Bazar"/>
    <x v="0"/>
    <s v="Palong Khali"/>
    <s v="Camp 14"/>
    <x v="13"/>
    <d v="2023-03-01T00:00:00"/>
    <x v="0"/>
    <m/>
    <m/>
    <m/>
    <m/>
    <m/>
    <s v="Muhammed Sydul Hasan Sohan"/>
    <n v="1847456486"/>
    <s v="muhammed.sydul@brac.net"/>
    <s v="UNICEF-BRAC"/>
  </r>
  <r>
    <m/>
    <s v="UNICEF"/>
    <s v="BRAC"/>
    <s v="UNICEF"/>
    <s v="WASH"/>
    <x v="1"/>
    <x v="8"/>
    <s v="# of FSM Site"/>
    <m/>
    <n v="7"/>
    <s v="completed"/>
    <s v="Chittagong"/>
    <s v="Cox's Bazar"/>
    <x v="0"/>
    <s v="Palong Khali"/>
    <s v="Camp 14"/>
    <x v="13"/>
    <d v="2023-03-01T00:00:00"/>
    <x v="0"/>
    <m/>
    <m/>
    <m/>
    <m/>
    <m/>
    <s v="Muhammed Sydul Hasan Sohan"/>
    <n v="1847456486"/>
    <s v="muhammed.sydul@brac.net"/>
    <s v="UNICEF-BRAC"/>
  </r>
  <r>
    <m/>
    <s v="UNICEF"/>
    <s v="BRAC"/>
    <s v="UNICEF"/>
    <s v="WASH"/>
    <x v="1"/>
    <x v="2"/>
    <s v="# of FSM Site"/>
    <m/>
    <n v="6"/>
    <s v="completed"/>
    <s v="Chittagong"/>
    <s v="Cox's Bazar"/>
    <x v="0"/>
    <s v="Palong Khali"/>
    <s v="Camp 14"/>
    <x v="13"/>
    <d v="2023-03-01T00:00:00"/>
    <x v="0"/>
    <m/>
    <m/>
    <m/>
    <m/>
    <m/>
    <s v="Muhammed Sydul Hasan Sohan"/>
    <n v="1847456486"/>
    <s v="muhammed.sydul@brac.net"/>
    <s v="UNICEF-BRAC"/>
  </r>
  <r>
    <m/>
    <s v="UNICEF"/>
    <s v="BRAC"/>
    <s v="UNICEF"/>
    <s v="WASH"/>
    <x v="1"/>
    <x v="9"/>
    <s v="# of door"/>
    <m/>
    <n v="282"/>
    <s v="completed"/>
    <s v="Chittagong"/>
    <s v="Cox's Bazar"/>
    <x v="0"/>
    <s v="Palong Khali"/>
    <s v="Camp 14"/>
    <x v="13"/>
    <d v="2023-03-01T00:00:00"/>
    <x v="0"/>
    <m/>
    <m/>
    <m/>
    <m/>
    <m/>
    <s v="Muhammed Sydul Hasan Sohan"/>
    <n v="1847456486"/>
    <s v="muhammed.sydul@brac.net"/>
    <s v="UNICEF-BRAC"/>
  </r>
  <r>
    <m/>
    <s v="UNICEF"/>
    <s v="BRAC"/>
    <s v="UNICEF"/>
    <s v="WASH"/>
    <x v="1"/>
    <x v="3"/>
    <s v="# of door"/>
    <m/>
    <n v="1234"/>
    <s v="completed"/>
    <s v="Chittagong"/>
    <s v="Cox's Bazar"/>
    <x v="0"/>
    <s v="Palong Khali"/>
    <s v="Camp 14"/>
    <x v="13"/>
    <d v="2023-03-01T00:00:00"/>
    <x v="0"/>
    <m/>
    <m/>
    <m/>
    <m/>
    <m/>
    <s v="Muhammed Sydul Hasan Sohan"/>
    <n v="1847456486"/>
    <s v="muhammed.sydul@brac.net"/>
    <s v="UNICEF-BRAC"/>
  </r>
  <r>
    <m/>
    <s v="UNICEF"/>
    <s v="BRAC"/>
    <s v="UNICEF"/>
    <s v="WASH"/>
    <x v="2"/>
    <x v="4"/>
    <s v="# of HP sessions at HH level"/>
    <m/>
    <n v="5472"/>
    <s v="completed"/>
    <s v="Chittagong"/>
    <s v="Cox's Bazar"/>
    <x v="0"/>
    <s v="Palong Khali"/>
    <s v="Camp 14"/>
    <x v="13"/>
    <d v="2023-03-01T00:00:00"/>
    <x v="0"/>
    <m/>
    <m/>
    <m/>
    <m/>
    <m/>
    <s v="Muhammed Sydul Hasan Sohan"/>
    <n v="1847456486"/>
    <s v="muhammed.sydul@brac.net"/>
    <s v="UNICEF-BRAC"/>
  </r>
  <r>
    <m/>
    <s v="UNICEF"/>
    <s v="BRAC"/>
    <s v="UNICEF"/>
    <s v="WASH"/>
    <x v="2"/>
    <x v="28"/>
    <s v="# of female in reproductive age"/>
    <m/>
    <n v="1205"/>
    <s v="completed"/>
    <s v="Chittagong"/>
    <s v="Cox's Bazar"/>
    <x v="0"/>
    <s v="Palong Khali"/>
    <s v="Camp 14"/>
    <x v="13"/>
    <d v="2023-03-01T00:00:00"/>
    <x v="0"/>
    <m/>
    <m/>
    <m/>
    <m/>
    <m/>
    <s v="Muhammed Sydul Hasan Sohan"/>
    <n v="1847456486"/>
    <s v="muhammed.sydul@brac.net"/>
    <s v="UNICEF-BRAC"/>
  </r>
  <r>
    <m/>
    <s v="UNICEF"/>
    <s v="BRAC"/>
    <s v="UNICEF"/>
    <s v="WASH"/>
    <x v="2"/>
    <x v="21"/>
    <s v="# of handwashing station"/>
    <m/>
    <n v="30"/>
    <s v="completed"/>
    <s v="Chittagong"/>
    <s v="Cox's Bazar"/>
    <x v="0"/>
    <s v="Palong Khali"/>
    <s v="Camp 14"/>
    <x v="13"/>
    <d v="2023-03-01T00:00:00"/>
    <x v="0"/>
    <m/>
    <m/>
    <m/>
    <m/>
    <m/>
    <s v="Muhammed Sydul Hasan Sohan"/>
    <n v="1847456486"/>
    <s v="muhammed.sydul@brac.net"/>
    <s v="UNICEF-BRAC"/>
  </r>
  <r>
    <m/>
    <s v="UNICEF"/>
    <s v="BRAC"/>
    <s v="UNICEF"/>
    <s v="WASH"/>
    <x v="2"/>
    <x v="33"/>
    <s v="# of facilities"/>
    <m/>
    <n v="9605"/>
    <s v="completed"/>
    <s v="Chittagong"/>
    <s v="Cox's Bazar"/>
    <x v="0"/>
    <s v="Palong Khali"/>
    <s v="Camp 14"/>
    <x v="13"/>
    <d v="2023-03-01T00:00:00"/>
    <x v="0"/>
    <m/>
    <m/>
    <m/>
    <m/>
    <m/>
    <s v="Muhammed Sydul Hasan Sohan"/>
    <n v="1847456486"/>
    <s v="muhammed.sydul@brac.net"/>
    <s v="UNICEF-BRAC"/>
  </r>
  <r>
    <m/>
    <s v="UNICEF"/>
    <s v="BRAC"/>
    <s v="UNICEF"/>
    <s v="WASH"/>
    <x v="3"/>
    <x v="6"/>
    <s v="# of plant"/>
    <m/>
    <n v="1"/>
    <s v="completed"/>
    <s v="Chittagong"/>
    <s v="Cox's Bazar"/>
    <x v="0"/>
    <s v="Palong Khali"/>
    <s v="Camp 14"/>
    <x v="13"/>
    <d v="2023-03-01T00:00:00"/>
    <x v="0"/>
    <m/>
    <m/>
    <m/>
    <m/>
    <m/>
    <s v="Muhammed Sydul Hasan Sohan"/>
    <n v="1847456486"/>
    <s v="muhammed.sydul@brac.net"/>
    <s v="UNICEF-BRAC"/>
  </r>
  <r>
    <m/>
    <s v="UNICEF"/>
    <s v="BRAC"/>
    <s v="UNICEF"/>
    <s v="WASH"/>
    <x v="3"/>
    <x v="24"/>
    <s v="# of 10L bin"/>
    <m/>
    <n v="4000"/>
    <s v="completed"/>
    <s v="Chittagong"/>
    <s v="Cox's Bazar"/>
    <x v="0"/>
    <s v="Palong Khali"/>
    <s v="Camp 14"/>
    <x v="13"/>
    <d v="2023-03-01T00:00:00"/>
    <x v="0"/>
    <m/>
    <m/>
    <m/>
    <m/>
    <m/>
    <s v="Muhammed Sydul Hasan Sohan"/>
    <n v="1847456486"/>
    <s v="muhammed.sydul@brac.net"/>
    <s v="UNICEF-BRAC"/>
  </r>
  <r>
    <m/>
    <s v="UNICEF"/>
    <s v="NGOF"/>
    <s v="UNICEF"/>
    <s v="WASH"/>
    <x v="0"/>
    <x v="0"/>
    <s v="# of tube well"/>
    <m/>
    <n v="165"/>
    <s v="completed"/>
    <s v="Chittagong"/>
    <s v="Cox's Bazar"/>
    <x v="0"/>
    <s v="Palong Khali"/>
    <s v="Camp 06"/>
    <x v="13"/>
    <d v="2023-01-01T00:00:00"/>
    <x v="0"/>
    <m/>
    <m/>
    <m/>
    <m/>
    <m/>
    <s v="Md Mosarraf Hossain"/>
    <n v="8801712003560"/>
    <s v="ngof.ukhia2@gmail.com"/>
    <s v="UNICEF-NGOF"/>
  </r>
  <r>
    <m/>
    <s v="UNICEF"/>
    <s v="NGOF"/>
    <s v="UNICEF"/>
    <s v="WASH"/>
    <x v="0"/>
    <x v="12"/>
    <s v="# of water network"/>
    <m/>
    <n v="6"/>
    <s v="completed"/>
    <s v="Chittagong"/>
    <s v="Cox's Bazar"/>
    <x v="0"/>
    <s v="Palong Khali"/>
    <s v="Camp 06"/>
    <x v="13"/>
    <d v="2023-01-01T00:00:00"/>
    <x v="0"/>
    <m/>
    <m/>
    <m/>
    <m/>
    <m/>
    <s v="Md Mosarraf Hossain"/>
    <n v="8801712003560"/>
    <s v="ngof.ukhia2@gmail.com"/>
    <s v="UNICEF-NGOF"/>
  </r>
  <r>
    <m/>
    <s v="UNICEF"/>
    <s v="NGOF"/>
    <s v="UNICEF"/>
    <s v="WASH"/>
    <x v="0"/>
    <x v="30"/>
    <s v="# of household"/>
    <m/>
    <n v="360"/>
    <s v="completed"/>
    <s v="Chittagong"/>
    <s v="Cox's Bazar"/>
    <x v="0"/>
    <s v="Palong Khali"/>
    <s v="Camp 06"/>
    <x v="13"/>
    <d v="2023-01-01T00:00:00"/>
    <x v="0"/>
    <m/>
    <m/>
    <m/>
    <m/>
    <m/>
    <s v="Md Mosarraf Hossain"/>
    <n v="8801712003560"/>
    <s v="ngof.ukhia2@gmail.com"/>
    <s v="UNICEF-NGOF"/>
  </r>
  <r>
    <m/>
    <s v="UNICEF"/>
    <s v="NGOF"/>
    <s v="UNICEF"/>
    <s v="WASH"/>
    <x v="0"/>
    <x v="7"/>
    <s v="N/A"/>
    <m/>
    <n v="16"/>
    <s v="completed"/>
    <s v="Chittagong"/>
    <s v="Cox's Bazar"/>
    <x v="0"/>
    <s v="Palong Khali"/>
    <s v="Camp 06"/>
    <x v="13"/>
    <d v="2023-01-01T00:00:00"/>
    <x v="0"/>
    <m/>
    <m/>
    <m/>
    <m/>
    <m/>
    <s v="Md Mosarraf Hossain"/>
    <n v="8801712003560"/>
    <s v="ngof.ukhia2@gmail.com"/>
    <s v="UNICEF-NGOF"/>
  </r>
  <r>
    <m/>
    <s v="UNICEF"/>
    <s v="NGOF"/>
    <s v="UNICEF"/>
    <s v="WASH"/>
    <x v="1"/>
    <x v="1"/>
    <s v="# of door "/>
    <m/>
    <n v="88"/>
    <s v="completed"/>
    <s v="Chittagong"/>
    <s v="Cox's Bazar"/>
    <x v="0"/>
    <s v="Palong Khali"/>
    <s v="Camp 06"/>
    <x v="13"/>
    <d v="2023-01-01T00:00:00"/>
    <x v="0"/>
    <m/>
    <m/>
    <m/>
    <m/>
    <m/>
    <s v="Md Mosarraf Hossain"/>
    <n v="8801712003560"/>
    <s v="ngof.ukhia2@gmail.com"/>
    <s v="UNICEF-NGOF"/>
  </r>
  <r>
    <m/>
    <s v="UNICEF"/>
    <s v="NGOF"/>
    <s v="UNICEF"/>
    <s v="WASH"/>
    <x v="1"/>
    <x v="8"/>
    <s v="# of FSM Site"/>
    <m/>
    <n v="4"/>
    <s v="completed"/>
    <s v="Chittagong"/>
    <s v="Cox's Bazar"/>
    <x v="0"/>
    <s v="Palong Khali"/>
    <s v="Camp 06"/>
    <x v="13"/>
    <d v="2023-01-01T00:00:00"/>
    <x v="0"/>
    <m/>
    <m/>
    <m/>
    <m/>
    <m/>
    <s v="Md Mosarraf Hossain"/>
    <n v="8801712003560"/>
    <s v="ngof.ukhia2@gmail.com"/>
    <s v="UNICEF-NGOF"/>
  </r>
  <r>
    <m/>
    <s v="UNICEF"/>
    <s v="NGOF"/>
    <s v="UNICEF"/>
    <s v="WASH"/>
    <x v="1"/>
    <x v="2"/>
    <s v="# of FSM Site"/>
    <m/>
    <n v="3"/>
    <s v="completed"/>
    <s v="Chittagong"/>
    <s v="Cox's Bazar"/>
    <x v="0"/>
    <s v="Palong Khali"/>
    <s v="Camp 06"/>
    <x v="13"/>
    <d v="2023-01-01T00:00:00"/>
    <x v="0"/>
    <m/>
    <m/>
    <m/>
    <m/>
    <m/>
    <s v="Md Mosarraf Hossain"/>
    <n v="8801712003560"/>
    <s v="ngof.ukhia2@gmail.com"/>
    <s v="UNICEF-NGOF"/>
  </r>
  <r>
    <m/>
    <s v="UNICEF"/>
    <s v="NGOF"/>
    <s v="UNICEF"/>
    <s v="WASH"/>
    <x v="1"/>
    <x v="18"/>
    <s v="# of door"/>
    <m/>
    <n v="2"/>
    <s v="completed"/>
    <s v="Chittagong"/>
    <s v="Cox's Bazar"/>
    <x v="0"/>
    <s v="Palong Khali"/>
    <s v="Camp 06"/>
    <x v="13"/>
    <d v="2023-01-01T00:00:00"/>
    <x v="0"/>
    <m/>
    <m/>
    <m/>
    <m/>
    <m/>
    <s v="Md Mosarraf Hossain"/>
    <n v="8801712003560"/>
    <s v="ngof.ukhia2@gmail.com"/>
    <s v="UNICEF-NGOF"/>
  </r>
  <r>
    <m/>
    <s v="UNICEF"/>
    <s v="NGOF"/>
    <s v="UNICEF"/>
    <s v="WASH"/>
    <x v="1"/>
    <x v="9"/>
    <s v="# of door"/>
    <m/>
    <n v="528"/>
    <s v="completed"/>
    <s v="Chittagong"/>
    <s v="Cox's Bazar"/>
    <x v="0"/>
    <s v="Palong Khali"/>
    <s v="Camp 06"/>
    <x v="13"/>
    <d v="2023-01-01T00:00:00"/>
    <x v="0"/>
    <m/>
    <m/>
    <m/>
    <m/>
    <m/>
    <s v="Md Mosarraf Hossain"/>
    <n v="8801712003560"/>
    <s v="ngof.ukhia2@gmail.com"/>
    <s v="UNICEF-NGOF"/>
  </r>
  <r>
    <m/>
    <s v="UNICEF"/>
    <s v="NGOF"/>
    <s v="UNICEF"/>
    <s v="WASH"/>
    <x v="1"/>
    <x v="3"/>
    <s v="# of door"/>
    <m/>
    <n v="756"/>
    <s v="completed"/>
    <s v="Chittagong"/>
    <s v="Cox's Bazar"/>
    <x v="0"/>
    <s v="Palong Khali"/>
    <s v="Camp 06"/>
    <x v="13"/>
    <d v="2023-01-01T00:00:00"/>
    <x v="0"/>
    <m/>
    <m/>
    <m/>
    <m/>
    <m/>
    <s v="Md Mosarraf Hossain"/>
    <n v="8801712003560"/>
    <s v="ngof.ukhia2@gmail.com"/>
    <s v="UNICEF-NGOF"/>
  </r>
  <r>
    <m/>
    <s v="UNICEF"/>
    <s v="NGOF"/>
    <s v="UNICEF"/>
    <s v="WASH"/>
    <x v="1"/>
    <x v="7"/>
    <s v="N/A"/>
    <m/>
    <n v="818"/>
    <s v="completed"/>
    <s v="Chittagong"/>
    <s v="Cox's Bazar"/>
    <x v="0"/>
    <s v="Palong Khali"/>
    <s v="Camp 06"/>
    <x v="13"/>
    <d v="2023-01-01T00:00:00"/>
    <x v="0"/>
    <m/>
    <m/>
    <m/>
    <m/>
    <m/>
    <s v="Md Mosarraf Hossain"/>
    <n v="8801712003560"/>
    <s v="ngof.ukhia2@gmail.com"/>
    <s v="UNICEF-NGOF"/>
  </r>
  <r>
    <m/>
    <s v="UNICEF"/>
    <s v="NGOF"/>
    <s v="UNICEF"/>
    <s v="WASH"/>
    <x v="2"/>
    <x v="4"/>
    <s v="# of HP sessions at HH level"/>
    <m/>
    <n v="5345"/>
    <s v="completed"/>
    <s v="Chittagong"/>
    <s v="Cox's Bazar"/>
    <x v="0"/>
    <s v="Palong Khali"/>
    <s v="Camp 06"/>
    <x v="13"/>
    <d v="2023-01-01T00:00:00"/>
    <x v="0"/>
    <m/>
    <m/>
    <m/>
    <m/>
    <m/>
    <s v="Md Mosarraf Hossain"/>
    <n v="8801712003560"/>
    <s v="ngof.ukhia2@gmail.com"/>
    <s v="UNICEF-NGOF"/>
  </r>
  <r>
    <m/>
    <s v="UNICEF"/>
    <s v="NGOF"/>
    <s v="UNICEF"/>
    <s v="WASH"/>
    <x v="2"/>
    <x v="27"/>
    <s v="# of household"/>
    <m/>
    <n v="5362"/>
    <s v="completed"/>
    <s v="Chittagong"/>
    <s v="Cox's Bazar"/>
    <x v="0"/>
    <s v="Palong Khali"/>
    <s v="Camp 06"/>
    <x v="13"/>
    <d v="2023-01-01T00:00:00"/>
    <x v="0"/>
    <m/>
    <m/>
    <m/>
    <m/>
    <m/>
    <s v="Md Mosarraf Hossain"/>
    <n v="8801712003560"/>
    <s v="ngof.ukhia2@gmail.com"/>
    <s v="UNICEF-NGOF"/>
  </r>
  <r>
    <m/>
    <s v="UNICEF"/>
    <s v="NGOF"/>
    <s v="UNICEF"/>
    <s v="WASH"/>
    <x v="2"/>
    <x v="33"/>
    <s v="# of facilities"/>
    <m/>
    <n v="1580"/>
    <s v="completed"/>
    <s v="Chittagong"/>
    <s v="Cox's Bazar"/>
    <x v="0"/>
    <s v="Palong Khali"/>
    <s v="Camp 06"/>
    <x v="13"/>
    <d v="2023-01-01T00:00:00"/>
    <x v="0"/>
    <m/>
    <m/>
    <m/>
    <m/>
    <m/>
    <s v="Md Mosarraf Hossain"/>
    <n v="8801712003560"/>
    <s v="ngof.ukhia2@gmail.com"/>
    <s v="UNICEF-NGOF"/>
  </r>
  <r>
    <m/>
    <s v="UNICEF"/>
    <s v="NGOF"/>
    <s v="UNICEF"/>
    <s v="WASH"/>
    <x v="2"/>
    <x v="7"/>
    <s v="N/A"/>
    <m/>
    <n v="371"/>
    <s v="completed"/>
    <s v="Chittagong"/>
    <s v="Cox's Bazar"/>
    <x v="0"/>
    <s v="Palong Khali"/>
    <s v="Camp 06"/>
    <x v="13"/>
    <d v="2023-01-01T00:00:00"/>
    <x v="0"/>
    <m/>
    <m/>
    <m/>
    <m/>
    <m/>
    <s v="Md Mosarraf Hossain"/>
    <n v="8801712003560"/>
    <s v="ngof.ukhia2@gmail.com"/>
    <s v="UNICEF-NGOF"/>
  </r>
  <r>
    <m/>
    <s v="UNICEF"/>
    <s v="NGOF"/>
    <s v="UNICEF"/>
    <s v="WASH"/>
    <x v="3"/>
    <x v="6"/>
    <s v="# of plant"/>
    <m/>
    <n v="5"/>
    <s v="completed"/>
    <s v="Chittagong"/>
    <s v="Cox's Bazar"/>
    <x v="0"/>
    <s v="Palong Khali"/>
    <s v="Camp 06"/>
    <x v="13"/>
    <d v="2023-01-01T00:00:00"/>
    <x v="0"/>
    <m/>
    <m/>
    <m/>
    <m/>
    <m/>
    <s v="Md Mosarraf Hossain"/>
    <n v="8801712003560"/>
    <s v="ngof.ukhia2@gmail.com"/>
    <s v="UNICEF-NGOF"/>
  </r>
  <r>
    <m/>
    <s v="UNICEF"/>
    <s v="NGOF"/>
    <s v="UNICEF"/>
    <s v="WASH"/>
    <x v="3"/>
    <x v="7"/>
    <s v="N/A"/>
    <m/>
    <n v="1784"/>
    <s v="completed"/>
    <s v="Chittagong"/>
    <s v="Cox's Bazar"/>
    <x v="0"/>
    <s v="Palong Khali"/>
    <s v="Camp 06"/>
    <x v="13"/>
    <d v="2023-01-01T00:00:00"/>
    <x v="0"/>
    <m/>
    <m/>
    <m/>
    <m/>
    <m/>
    <s v="Md Mosarraf Hossain"/>
    <n v="8801712003560"/>
    <s v="ngof.ukhia2@gmail.com"/>
    <s v="UNICEF-NGOF"/>
  </r>
  <r>
    <m/>
    <s v="IOM"/>
    <s v="BRAC"/>
    <s v="IOM"/>
    <s v="WASH"/>
    <x v="0"/>
    <x v="0"/>
    <s v="# of tube well"/>
    <m/>
    <n v="210"/>
    <s v="completed"/>
    <s v="Chittagong"/>
    <s v="Cox's Bazar"/>
    <x v="0"/>
    <s v="Palong Khali"/>
    <s v="Camp 10"/>
    <x v="13"/>
    <d v="2022-12-01T00:00:00"/>
    <x v="0"/>
    <m/>
    <m/>
    <m/>
    <m/>
    <m/>
    <s v="Sohag Ahmed"/>
    <n v="1571180854"/>
    <s v="sohag.ahmed@brac.net"/>
    <s v="IOM-BRAC"/>
  </r>
  <r>
    <m/>
    <s v="IOM"/>
    <s v="BRAC"/>
    <s v="IOM"/>
    <s v="WASH"/>
    <x v="0"/>
    <x v="26"/>
    <s v="# of tube well"/>
    <m/>
    <n v="1"/>
    <s v="completed"/>
    <s v="Chittagong"/>
    <s v="Cox's Bazar"/>
    <x v="0"/>
    <s v="Palong Khali"/>
    <s v="Camp 10"/>
    <x v="13"/>
    <d v="2022-12-01T00:00:00"/>
    <x v="0"/>
    <m/>
    <m/>
    <m/>
    <m/>
    <m/>
    <s v="Sohag Ahmed"/>
    <n v="1571180854"/>
    <s v="sohag.ahmed@brac.net"/>
    <s v="IOM-BRAC"/>
  </r>
  <r>
    <m/>
    <s v="IOM"/>
    <s v="BRAC"/>
    <s v="IOM"/>
    <s v="WASH"/>
    <x v="1"/>
    <x v="1"/>
    <s v="# of door "/>
    <m/>
    <n v="67"/>
    <s v="completed"/>
    <s v="Chittagong"/>
    <s v="Cox's Bazar"/>
    <x v="0"/>
    <s v="Palong Khali"/>
    <s v="Camp 10"/>
    <x v="13"/>
    <d v="2022-12-01T00:00:00"/>
    <x v="0"/>
    <m/>
    <m/>
    <m/>
    <m/>
    <m/>
    <s v="Sohag Ahmed"/>
    <n v="1571180854"/>
    <s v="sohag.ahmed@brac.net"/>
    <s v="IOM-BRAC"/>
  </r>
  <r>
    <m/>
    <s v="IOM"/>
    <s v="BRAC"/>
    <s v="IOM"/>
    <s v="WASH"/>
    <x v="1"/>
    <x v="8"/>
    <s v="# of FSM Site"/>
    <m/>
    <n v="4"/>
    <s v="completed"/>
    <s v="Chittagong"/>
    <s v="Cox's Bazar"/>
    <x v="0"/>
    <s v="Palong Khali"/>
    <s v="Camp 10"/>
    <x v="13"/>
    <d v="2022-12-01T00:00:00"/>
    <x v="0"/>
    <m/>
    <m/>
    <m/>
    <m/>
    <m/>
    <s v="Sohag Ahmed"/>
    <n v="1571180854"/>
    <s v="sohag.ahmed@brac.net"/>
    <s v="IOM-BRAC"/>
  </r>
  <r>
    <m/>
    <s v="IOM"/>
    <s v="BRAC"/>
    <s v="IOM"/>
    <s v="WASH"/>
    <x v="1"/>
    <x v="2"/>
    <s v="# of FSM Site"/>
    <m/>
    <n v="2"/>
    <s v="completed"/>
    <s v="Chittagong"/>
    <s v="Cox's Bazar"/>
    <x v="0"/>
    <s v="Palong Khali"/>
    <s v="Camp 10"/>
    <x v="13"/>
    <d v="2022-12-01T00:00:00"/>
    <x v="0"/>
    <m/>
    <m/>
    <m/>
    <m/>
    <m/>
    <s v="Sohag Ahmed"/>
    <n v="1571180854"/>
    <s v="sohag.ahmed@brac.net"/>
    <s v="IOM-BRAC"/>
  </r>
  <r>
    <m/>
    <s v="IOM"/>
    <s v="BRAC"/>
    <s v="IOM"/>
    <s v="WASH"/>
    <x v="1"/>
    <x v="9"/>
    <s v="# of door"/>
    <m/>
    <n v="352"/>
    <s v="completed"/>
    <s v="Chittagong"/>
    <s v="Cox's Bazar"/>
    <x v="0"/>
    <s v="Palong Khali"/>
    <s v="Camp 10"/>
    <x v="13"/>
    <d v="2022-12-01T00:00:00"/>
    <x v="0"/>
    <m/>
    <m/>
    <m/>
    <m/>
    <m/>
    <s v="Sohag Ahmed"/>
    <n v="1571180854"/>
    <s v="sohag.ahmed@brac.net"/>
    <s v="IOM-BRAC"/>
  </r>
  <r>
    <m/>
    <s v="IOM"/>
    <s v="BRAC"/>
    <s v="IOM"/>
    <s v="WASH"/>
    <x v="1"/>
    <x v="3"/>
    <s v="# of door"/>
    <m/>
    <n v="446"/>
    <s v="completed"/>
    <s v="Chittagong"/>
    <s v="Cox's Bazar"/>
    <x v="0"/>
    <s v="Palong Khali"/>
    <s v="Camp 10"/>
    <x v="13"/>
    <d v="2022-12-01T00:00:00"/>
    <x v="0"/>
    <m/>
    <m/>
    <m/>
    <m/>
    <m/>
    <s v="Sohag Ahmed"/>
    <n v="1571180854"/>
    <s v="sohag.ahmed@brac.net"/>
    <s v="IOM-BRAC"/>
  </r>
  <r>
    <m/>
    <s v="IOM"/>
    <s v="BRAC"/>
    <s v="IOM"/>
    <s v="WASH"/>
    <x v="2"/>
    <x v="4"/>
    <s v="# of HP sessions at HH level"/>
    <m/>
    <n v="93"/>
    <s v="completed"/>
    <s v="Chittagong"/>
    <s v="Cox's Bazar"/>
    <x v="0"/>
    <s v="Palong Khali"/>
    <s v="Camp 10"/>
    <x v="13"/>
    <d v="2022-12-01T00:00:00"/>
    <x v="0"/>
    <m/>
    <m/>
    <m/>
    <m/>
    <m/>
    <s v="Sohag Ahmed"/>
    <n v="1571180854"/>
    <s v="sohag.ahmed@brac.net"/>
    <s v="IOM-BRAC"/>
  </r>
  <r>
    <m/>
    <s v="IOM"/>
    <s v="BRAC"/>
    <s v="IOM"/>
    <s v="WASH"/>
    <x v="2"/>
    <x v="19"/>
    <s v="# of estimated persons reached by mass-media campaign"/>
    <m/>
    <n v="1"/>
    <s v="completed"/>
    <s v="Chittagong"/>
    <s v="Cox's Bazar"/>
    <x v="0"/>
    <s v="Palong Khali"/>
    <s v="Camp 10"/>
    <x v="13"/>
    <d v="2022-12-01T00:00:00"/>
    <x v="0"/>
    <m/>
    <m/>
    <m/>
    <m/>
    <m/>
    <s v="Sohag Ahmed"/>
    <n v="1571180854"/>
    <s v="sohag.ahmed@brac.net"/>
    <s v="IOM-BRAC"/>
  </r>
  <r>
    <m/>
    <s v="IOM"/>
    <s v="BRAC"/>
    <s v="IOM"/>
    <s v="WASH"/>
    <x v="2"/>
    <x v="20"/>
    <s v="# of household"/>
    <m/>
    <n v="6161"/>
    <s v="completed"/>
    <s v="Chittagong"/>
    <s v="Cox's Bazar"/>
    <x v="0"/>
    <s v="Palong Khali"/>
    <s v="Camp 10"/>
    <x v="13"/>
    <d v="2022-12-01T00:00:00"/>
    <x v="0"/>
    <m/>
    <m/>
    <m/>
    <m/>
    <m/>
    <s v="Sohag Ahmed"/>
    <n v="1571180854"/>
    <s v="sohag.ahmed@brac.net"/>
    <s v="IOM-BRAC"/>
  </r>
  <r>
    <m/>
    <s v="IOM"/>
    <s v="BRAC"/>
    <s v="IOM"/>
    <s v="WASH"/>
    <x v="3"/>
    <x v="5"/>
    <s v="# of campaign per camp "/>
    <m/>
    <n v="1"/>
    <s v="completed"/>
    <s v="Chittagong"/>
    <s v="Cox's Bazar"/>
    <x v="0"/>
    <s v="Palong Khali"/>
    <s v="Camp 10"/>
    <x v="13"/>
    <d v="2022-12-01T00:00:00"/>
    <x v="0"/>
    <m/>
    <m/>
    <m/>
    <m/>
    <m/>
    <s v="Sohag Ahmed"/>
    <n v="1571180854"/>
    <s v="sohag.ahmed@brac.net"/>
    <s v="IOM-BRAC"/>
  </r>
  <r>
    <m/>
    <s v="IOM"/>
    <s v="BRAC"/>
    <s v="IOM"/>
    <s v="WASH"/>
    <x v="3"/>
    <x v="6"/>
    <s v="# of plant"/>
    <m/>
    <n v="3"/>
    <s v="completed"/>
    <s v="Chittagong"/>
    <s v="Cox's Bazar"/>
    <x v="0"/>
    <s v="Palong Khali"/>
    <s v="Camp 10"/>
    <x v="13"/>
    <d v="2022-12-01T00:00:00"/>
    <x v="0"/>
    <m/>
    <m/>
    <m/>
    <m/>
    <m/>
    <s v="Sohag Ahmed"/>
    <n v="1571180854"/>
    <s v="sohag.ahmed@brac.net"/>
    <s v="IOM-BRAC"/>
  </r>
  <r>
    <m/>
    <s v="UNICEF"/>
    <s v="NGOF"/>
    <s v="UNICEF"/>
    <s v="WASH"/>
    <x v="0"/>
    <x v="0"/>
    <s v="# of tube well"/>
    <m/>
    <n v="217"/>
    <s v="completed"/>
    <s v="Chittagong"/>
    <s v="Cox's Bazar"/>
    <x v="0"/>
    <s v="Palong Khali"/>
    <s v="Camp 07"/>
    <x v="13"/>
    <d v="2023-01-01T00:00:00"/>
    <x v="0"/>
    <m/>
    <m/>
    <m/>
    <m/>
    <m/>
    <s v="Md Mosarraf Hossain"/>
    <n v="8801712003560"/>
    <s v="ngof.ukhia2@gmail.com"/>
    <s v="UNICEF-NGOF"/>
  </r>
  <r>
    <m/>
    <s v="UNICEF"/>
    <s v="NGOF"/>
    <s v="UNICEF"/>
    <s v="WASH"/>
    <x v="0"/>
    <x v="12"/>
    <s v="# of water network"/>
    <m/>
    <n v="12"/>
    <s v="completed"/>
    <s v="Chittagong"/>
    <s v="Cox's Bazar"/>
    <x v="0"/>
    <s v="Palong Khali"/>
    <s v="Camp 07"/>
    <x v="13"/>
    <d v="2023-01-01T00:00:00"/>
    <x v="0"/>
    <m/>
    <m/>
    <m/>
    <m/>
    <m/>
    <s v="Md Mosarraf Hossain"/>
    <n v="8801712003560"/>
    <s v="ngof.ukhia2@gmail.com"/>
    <s v="UNICEF-NGOF"/>
  </r>
  <r>
    <m/>
    <s v="UNICEF"/>
    <s v="NGOF"/>
    <s v="UNICEF"/>
    <s v="WASH"/>
    <x v="0"/>
    <x v="30"/>
    <s v="# of household"/>
    <m/>
    <n v="1568"/>
    <s v="completed"/>
    <s v="Chittagong"/>
    <s v="Cox's Bazar"/>
    <x v="0"/>
    <s v="Palong Khali"/>
    <s v="Camp 07"/>
    <x v="13"/>
    <d v="2023-01-01T00:00:00"/>
    <x v="0"/>
    <m/>
    <m/>
    <m/>
    <m/>
    <m/>
    <s v="Md Mosarraf Hossain"/>
    <n v="8801712003560"/>
    <s v="ngof.ukhia2@gmail.com"/>
    <s v="UNICEF-NGOF"/>
  </r>
  <r>
    <m/>
    <s v="UNICEF"/>
    <s v="NGOF"/>
    <s v="UNICEF"/>
    <s v="WASH"/>
    <x v="0"/>
    <x v="7"/>
    <s v="N/A"/>
    <m/>
    <n v="25"/>
    <s v="completed"/>
    <s v="Chittagong"/>
    <s v="Cox's Bazar"/>
    <x v="0"/>
    <s v="Palong Khali"/>
    <s v="Camp 07"/>
    <x v="13"/>
    <d v="2023-01-01T00:00:00"/>
    <x v="0"/>
    <m/>
    <m/>
    <m/>
    <m/>
    <m/>
    <s v="Md Mosarraf Hossain"/>
    <n v="8801712003560"/>
    <s v="ngof.ukhia2@gmail.com"/>
    <s v="UNICEF-NGOF"/>
  </r>
  <r>
    <m/>
    <s v="UNICEF"/>
    <s v="NGOF"/>
    <s v="UNICEF"/>
    <s v="WASH"/>
    <x v="1"/>
    <x v="23"/>
    <s v="# of door "/>
    <m/>
    <n v="1"/>
    <s v="completed"/>
    <s v="Chittagong"/>
    <s v="Cox's Bazar"/>
    <x v="0"/>
    <s v="Palong Khali"/>
    <s v="Camp 07"/>
    <x v="13"/>
    <d v="2023-01-01T00:00:00"/>
    <x v="0"/>
    <m/>
    <m/>
    <m/>
    <m/>
    <m/>
    <s v="Md Mosarraf Hossain"/>
    <n v="8801712003560"/>
    <s v="ngof.ukhia2@gmail.com"/>
    <s v="UNICEF-NGOF"/>
  </r>
  <r>
    <m/>
    <s v="UNICEF"/>
    <s v="NGOF"/>
    <s v="UNICEF"/>
    <s v="WASH"/>
    <x v="1"/>
    <x v="1"/>
    <s v="# of door "/>
    <m/>
    <n v="22"/>
    <s v="completed"/>
    <s v="Chittagong"/>
    <s v="Cox's Bazar"/>
    <x v="0"/>
    <s v="Palong Khali"/>
    <s v="Camp 07"/>
    <x v="13"/>
    <d v="2023-01-01T00:00:00"/>
    <x v="0"/>
    <m/>
    <m/>
    <m/>
    <m/>
    <m/>
    <s v="Md Mosarraf Hossain"/>
    <n v="8801712003560"/>
    <s v="ngof.ukhia2@gmail.com"/>
    <s v="UNICEF-NGOF"/>
  </r>
  <r>
    <m/>
    <s v="UNICEF"/>
    <s v="NGOF"/>
    <s v="UNICEF"/>
    <s v="WASH"/>
    <x v="1"/>
    <x v="8"/>
    <s v="# of FSM Site"/>
    <m/>
    <n v="15"/>
    <s v="completed"/>
    <s v="Chittagong"/>
    <s v="Cox's Bazar"/>
    <x v="0"/>
    <s v="Palong Khali"/>
    <s v="Camp 07"/>
    <x v="13"/>
    <d v="2023-01-01T00:00:00"/>
    <x v="0"/>
    <m/>
    <m/>
    <m/>
    <m/>
    <m/>
    <s v="Md Mosarraf Hossain"/>
    <n v="8801712003560"/>
    <s v="ngof.ukhia2@gmail.com"/>
    <s v="UNICEF-NGOF"/>
  </r>
  <r>
    <m/>
    <s v="UNICEF"/>
    <s v="NGOF"/>
    <s v="UNICEF"/>
    <s v="WASH"/>
    <x v="1"/>
    <x v="2"/>
    <s v="# of FSM Site"/>
    <m/>
    <n v="3"/>
    <s v="completed"/>
    <s v="Chittagong"/>
    <s v="Cox's Bazar"/>
    <x v="0"/>
    <s v="Palong Khali"/>
    <s v="Camp 07"/>
    <x v="13"/>
    <d v="2023-01-01T00:00:00"/>
    <x v="0"/>
    <m/>
    <m/>
    <m/>
    <m/>
    <m/>
    <s v="Md Mosarraf Hossain"/>
    <n v="8801712003560"/>
    <s v="ngof.ukhia2@gmail.com"/>
    <s v="UNICEF-NGOF"/>
  </r>
  <r>
    <m/>
    <s v="UNICEF"/>
    <s v="NGOF"/>
    <s v="UNICEF"/>
    <s v="WASH"/>
    <x v="1"/>
    <x v="18"/>
    <s v="# of door"/>
    <m/>
    <n v="4"/>
    <s v="completed"/>
    <s v="Chittagong"/>
    <s v="Cox's Bazar"/>
    <x v="0"/>
    <s v="Palong Khali"/>
    <s v="Camp 07"/>
    <x v="13"/>
    <d v="2023-01-01T00:00:00"/>
    <x v="0"/>
    <m/>
    <m/>
    <m/>
    <m/>
    <m/>
    <s v="Md Mosarraf Hossain"/>
    <n v="8801712003560"/>
    <s v="ngof.ukhia2@gmail.com"/>
    <s v="UNICEF-NGOF"/>
  </r>
  <r>
    <m/>
    <s v="UNICEF"/>
    <s v="NGOF"/>
    <s v="UNICEF"/>
    <s v="WASH"/>
    <x v="1"/>
    <x v="9"/>
    <s v="# of door"/>
    <m/>
    <n v="264"/>
    <s v="completed"/>
    <s v="Chittagong"/>
    <s v="Cox's Bazar"/>
    <x v="0"/>
    <s v="Palong Khali"/>
    <s v="Camp 07"/>
    <x v="13"/>
    <d v="2023-01-01T00:00:00"/>
    <x v="0"/>
    <m/>
    <m/>
    <m/>
    <m/>
    <m/>
    <s v="Md Mosarraf Hossain"/>
    <n v="8801712003560"/>
    <s v="ngof.ukhia2@gmail.com"/>
    <s v="UNICEF-NGOF"/>
  </r>
  <r>
    <m/>
    <s v="UNICEF"/>
    <s v="NGOF"/>
    <s v="UNICEF"/>
    <s v="WASH"/>
    <x v="1"/>
    <x v="3"/>
    <s v="# of door"/>
    <m/>
    <n v="1529"/>
    <s v="completed"/>
    <s v="Chittagong"/>
    <s v="Cox's Bazar"/>
    <x v="0"/>
    <s v="Palong Khali"/>
    <s v="Camp 07"/>
    <x v="13"/>
    <d v="2023-01-01T00:00:00"/>
    <x v="0"/>
    <m/>
    <m/>
    <m/>
    <m/>
    <m/>
    <s v="Md Mosarraf Hossain"/>
    <n v="8801712003560"/>
    <s v="ngof.ukhia2@gmail.com"/>
    <s v="UNICEF-NGOF"/>
  </r>
  <r>
    <m/>
    <s v="UNICEF"/>
    <s v="NGOF"/>
    <s v="UNICEF"/>
    <s v="WASH"/>
    <x v="1"/>
    <x v="7"/>
    <s v="N/A"/>
    <m/>
    <n v="1823"/>
    <s v="completed"/>
    <s v="Chittagong"/>
    <s v="Cox's Bazar"/>
    <x v="0"/>
    <s v="Palong Khali"/>
    <s v="Camp 07"/>
    <x v="13"/>
    <d v="2023-01-01T00:00:00"/>
    <x v="0"/>
    <m/>
    <m/>
    <m/>
    <m/>
    <m/>
    <s v="Md Mosarraf Hossain"/>
    <n v="8801712003560"/>
    <s v="ngof.ukhia2@gmail.com"/>
    <s v="UNICEF-NGOF"/>
  </r>
  <r>
    <m/>
    <s v="UNICEF"/>
    <s v="NGOF"/>
    <s v="UNICEF"/>
    <s v="WASH"/>
    <x v="2"/>
    <x v="4"/>
    <s v="# of HP sessions at HH level"/>
    <m/>
    <n v="7683"/>
    <s v="completed"/>
    <s v="Chittagong"/>
    <s v="Cox's Bazar"/>
    <x v="0"/>
    <s v="Palong Khali"/>
    <s v="Camp 07"/>
    <x v="13"/>
    <d v="2023-01-01T00:00:00"/>
    <x v="0"/>
    <m/>
    <m/>
    <m/>
    <m/>
    <m/>
    <s v="Md Mosarraf Hossain"/>
    <n v="8801712003560"/>
    <s v="ngof.ukhia2@gmail.com"/>
    <s v="UNICEF-NGOF"/>
  </r>
  <r>
    <m/>
    <s v="UNICEF"/>
    <s v="NGOF"/>
    <s v="UNICEF"/>
    <s v="WASH"/>
    <x v="2"/>
    <x v="27"/>
    <s v="# of household"/>
    <m/>
    <n v="8824"/>
    <s v="completed"/>
    <s v="Chittagong"/>
    <s v="Cox's Bazar"/>
    <x v="0"/>
    <s v="Palong Khali"/>
    <s v="Camp 07"/>
    <x v="13"/>
    <d v="2023-01-01T00:00:00"/>
    <x v="0"/>
    <m/>
    <m/>
    <m/>
    <m/>
    <m/>
    <s v="Md Mosarraf Hossain"/>
    <n v="8801712003560"/>
    <s v="ngof.ukhia2@gmail.com"/>
    <s v="UNICEF-NGOF"/>
  </r>
  <r>
    <m/>
    <s v="UNICEF"/>
    <s v="NGOF"/>
    <s v="UNICEF"/>
    <s v="WASH"/>
    <x v="2"/>
    <x v="41"/>
    <s v="# of household"/>
    <m/>
    <n v="6347"/>
    <s v="completed"/>
    <s v="Chittagong"/>
    <s v="Cox's Bazar"/>
    <x v="0"/>
    <s v="Palong Khali"/>
    <s v="Camp 07"/>
    <x v="13"/>
    <d v="2023-01-01T00:00:00"/>
    <x v="0"/>
    <m/>
    <m/>
    <m/>
    <m/>
    <m/>
    <s v="Md Mosarraf Hossain"/>
    <n v="8801712003560"/>
    <s v="ngof.ukhia2@gmail.com"/>
    <s v="UNICEF-NGOF"/>
  </r>
  <r>
    <m/>
    <s v="UNICEF"/>
    <s v="NGOF"/>
    <s v="UNICEF"/>
    <s v="WASH"/>
    <x v="2"/>
    <x v="33"/>
    <s v="# of facilities"/>
    <m/>
    <n v="2635"/>
    <s v="completed"/>
    <s v="Chittagong"/>
    <s v="Cox's Bazar"/>
    <x v="0"/>
    <s v="Palong Khali"/>
    <s v="Camp 07"/>
    <x v="13"/>
    <d v="2023-01-01T00:00:00"/>
    <x v="0"/>
    <m/>
    <m/>
    <m/>
    <m/>
    <m/>
    <s v="Md Mosarraf Hossain"/>
    <n v="8801712003560"/>
    <s v="ngof.ukhia2@gmail.com"/>
    <s v="UNICEF-NGOF"/>
  </r>
  <r>
    <m/>
    <s v="UNICEF"/>
    <s v="NGOF"/>
    <s v="UNICEF"/>
    <s v="WASH"/>
    <x v="2"/>
    <x v="7"/>
    <s v="N/A"/>
    <m/>
    <n v="588"/>
    <s v="completed"/>
    <s v="Chittagong"/>
    <s v="Cox's Bazar"/>
    <x v="0"/>
    <s v="Palong Khali"/>
    <s v="Camp 07"/>
    <x v="13"/>
    <d v="2023-01-01T00:00:00"/>
    <x v="0"/>
    <m/>
    <m/>
    <m/>
    <m/>
    <m/>
    <s v="Md Mosarraf Hossain"/>
    <n v="8801712003560"/>
    <s v="ngof.ukhia2@gmail.com"/>
    <s v="UNICEF-NGOF"/>
  </r>
  <r>
    <m/>
    <s v="UNICEF"/>
    <s v="NGOF"/>
    <s v="UNICEF"/>
    <s v="WASH"/>
    <x v="3"/>
    <x v="6"/>
    <s v="# of plant"/>
    <m/>
    <n v="5"/>
    <s v="completed"/>
    <s v="Chittagong"/>
    <s v="Cox's Bazar"/>
    <x v="0"/>
    <s v="Palong Khali"/>
    <s v="Camp 07"/>
    <x v="13"/>
    <d v="2023-01-01T00:00:00"/>
    <x v="0"/>
    <m/>
    <m/>
    <m/>
    <m/>
    <m/>
    <s v="Md Mosarraf Hossain"/>
    <n v="8801712003560"/>
    <s v="ngof.ukhia2@gmail.com"/>
    <s v="UNICEF-NGOF"/>
  </r>
  <r>
    <m/>
    <s v="UNICEF"/>
    <s v="NGOF"/>
    <s v="UNICEF"/>
    <s v="WASH"/>
    <x v="3"/>
    <x v="7"/>
    <s v="N/A"/>
    <m/>
    <n v="1895"/>
    <s v="completed"/>
    <s v="Chittagong"/>
    <s v="Cox's Bazar"/>
    <x v="0"/>
    <s v="Palong Khali"/>
    <s v="Camp 07"/>
    <x v="13"/>
    <d v="2023-01-01T00:00:00"/>
    <x v="0"/>
    <m/>
    <m/>
    <m/>
    <m/>
    <m/>
    <s v="Md Mosarraf Hossain"/>
    <n v="8801712003560"/>
    <s v="ngof.ukhia2@gmail.com"/>
    <s v="UNICEF-NGOF"/>
  </r>
  <r>
    <m/>
    <s v="UNHCR"/>
    <s v="NGOF"/>
    <s v="UNHCR"/>
    <s v="WASH"/>
    <x v="1"/>
    <x v="1"/>
    <s v="# of door "/>
    <m/>
    <n v="34"/>
    <s v="completed"/>
    <s v="Chittagong"/>
    <s v="Cox's Bazar"/>
    <x v="1"/>
    <s v="Nhilla"/>
    <s v="Nayapara RC"/>
    <x v="13"/>
    <d v="2022-12-01T00:00:00"/>
    <x v="0"/>
    <m/>
    <m/>
    <m/>
    <m/>
    <m/>
    <s v="Ataur Rahman"/>
    <s v="01712-029554"/>
    <s v="ngoforum.coxsbazar@gmail.com"/>
    <s v="UNHCR-NGOF"/>
  </r>
  <r>
    <m/>
    <s v="UNHCR"/>
    <s v="NGOF"/>
    <s v="UNHCR"/>
    <s v="WASH"/>
    <x v="1"/>
    <x v="8"/>
    <s v="# of FSM Site"/>
    <m/>
    <n v="1"/>
    <s v="completed"/>
    <s v="Chittagong"/>
    <s v="Cox's Bazar"/>
    <x v="1"/>
    <s v="Nhilla"/>
    <s v="Nayapara RC"/>
    <x v="13"/>
    <d v="2022-12-01T00:00:00"/>
    <x v="0"/>
    <m/>
    <m/>
    <m/>
    <m/>
    <m/>
    <s v="Ataur Rahman"/>
    <s v="01712-029554"/>
    <s v="ngoforum.coxsbazar@gmail.com"/>
    <s v="UNHCR-NGOF"/>
  </r>
  <r>
    <m/>
    <s v="UNHCR"/>
    <s v="NGOF"/>
    <s v="UNHCR"/>
    <s v="WASH"/>
    <x v="1"/>
    <x v="2"/>
    <s v="# of FSM Site"/>
    <m/>
    <n v="1"/>
    <s v="completed"/>
    <s v="Chittagong"/>
    <s v="Cox's Bazar"/>
    <x v="1"/>
    <s v="Nhilla"/>
    <s v="Nayapara RC"/>
    <x v="13"/>
    <d v="2022-12-01T00:00:00"/>
    <x v="0"/>
    <m/>
    <m/>
    <m/>
    <m/>
    <m/>
    <s v="Ataur Rahman"/>
    <s v="01712-029554"/>
    <s v="ngoforum.coxsbazar@gmail.com"/>
    <s v="UNHCR-NGOF"/>
  </r>
  <r>
    <m/>
    <s v="UNHCR"/>
    <s v="NGOF"/>
    <s v="UNHCR"/>
    <s v="WASH"/>
    <x v="1"/>
    <x v="9"/>
    <s v="# of door"/>
    <m/>
    <n v="287"/>
    <s v="completed"/>
    <s v="Chittagong"/>
    <s v="Cox's Bazar"/>
    <x v="1"/>
    <s v="Nhilla"/>
    <s v="Nayapara RC"/>
    <x v="13"/>
    <d v="2022-12-01T00:00:00"/>
    <x v="0"/>
    <m/>
    <m/>
    <m/>
    <m/>
    <m/>
    <s v="Ataur Rahman"/>
    <s v="01712-029554"/>
    <s v="ngoforum.coxsbazar@gmail.com"/>
    <s v="UNHCR-NGOF"/>
  </r>
  <r>
    <m/>
    <s v="UNHCR"/>
    <s v="NGOF"/>
    <s v="UNHCR"/>
    <s v="WASH"/>
    <x v="1"/>
    <x v="3"/>
    <s v="# of door"/>
    <m/>
    <n v="383"/>
    <s v="completed"/>
    <s v="Chittagong"/>
    <s v="Cox's Bazar"/>
    <x v="1"/>
    <s v="Nhilla"/>
    <s v="Nayapara RC"/>
    <x v="13"/>
    <d v="2022-12-01T00:00:00"/>
    <x v="0"/>
    <m/>
    <m/>
    <m/>
    <m/>
    <m/>
    <s v="Ataur Rahman"/>
    <s v="01712-029554"/>
    <s v="ngoforum.coxsbazar@gmail.com"/>
    <s v="UNHCR-NGOF"/>
  </r>
  <r>
    <m/>
    <s v="UNHCR"/>
    <s v="NGOF"/>
    <s v="UNHCR"/>
    <s v="WASH"/>
    <x v="2"/>
    <x v="10"/>
    <s v="# of HP sessions at community level"/>
    <m/>
    <n v="94"/>
    <s v="completed"/>
    <s v="Chittagong"/>
    <s v="Cox's Bazar"/>
    <x v="1"/>
    <s v="Nhilla"/>
    <s v="Nayapara RC"/>
    <x v="13"/>
    <d v="2022-12-01T00:00:00"/>
    <x v="0"/>
    <m/>
    <m/>
    <m/>
    <m/>
    <m/>
    <s v="Ataur Rahman"/>
    <s v="01712-029554"/>
    <s v="ngoforum.coxsbazar@gmail.com"/>
    <s v="UNHCR-NGOF"/>
  </r>
  <r>
    <m/>
    <s v="UNHCR"/>
    <s v="NGOF"/>
    <s v="UNHCR"/>
    <s v="WASH"/>
    <x v="2"/>
    <x v="4"/>
    <s v="# of HP sessions at HH level"/>
    <m/>
    <n v="3550"/>
    <s v="completed"/>
    <s v="Chittagong"/>
    <s v="Cox's Bazar"/>
    <x v="1"/>
    <s v="Nhilla"/>
    <s v="Nayapara RC"/>
    <x v="13"/>
    <d v="2022-12-01T00:00:00"/>
    <x v="0"/>
    <m/>
    <m/>
    <m/>
    <m/>
    <m/>
    <s v="Ataur Rahman"/>
    <s v="01712-029554"/>
    <s v="ngoforum.coxsbazar@gmail.com"/>
    <s v="UNHCR-NGOF"/>
  </r>
  <r>
    <m/>
    <s v="UNHCR"/>
    <s v="NGOF"/>
    <s v="UNHCR"/>
    <s v="WASH"/>
    <x v="2"/>
    <x v="38"/>
    <s v="# of HP sessions at institution level"/>
    <m/>
    <n v="7"/>
    <s v="completed"/>
    <s v="Chittagong"/>
    <s v="Cox's Bazar"/>
    <x v="1"/>
    <s v="Nhilla"/>
    <s v="Nayapara RC"/>
    <x v="13"/>
    <d v="2022-12-01T00:00:00"/>
    <x v="0"/>
    <m/>
    <m/>
    <m/>
    <m/>
    <m/>
    <s v="Ataur Rahman"/>
    <s v="01712-029554"/>
    <s v="ngoforum.coxsbazar@gmail.com"/>
    <s v="UNHCR-NGOF"/>
  </r>
  <r>
    <m/>
    <s v="UNHCR"/>
    <s v="NGOF"/>
    <s v="UNHCR"/>
    <s v="WASH"/>
    <x v="2"/>
    <x v="19"/>
    <s v="# of estimated persons reached by mass-media campaign"/>
    <m/>
    <n v="9"/>
    <s v="completed"/>
    <s v="Chittagong"/>
    <s v="Cox's Bazar"/>
    <x v="1"/>
    <s v="Nhilla"/>
    <s v="Nayapara RC"/>
    <x v="13"/>
    <d v="2022-12-01T00:00:00"/>
    <x v="0"/>
    <m/>
    <m/>
    <m/>
    <m/>
    <m/>
    <s v="Ataur Rahman"/>
    <s v="01712-029554"/>
    <s v="ngoforum.coxsbazar@gmail.com"/>
    <s v="UNHCR-NGOF"/>
  </r>
  <r>
    <m/>
    <s v="UNHCR"/>
    <s v="NGOF"/>
    <s v="UNHCR"/>
    <s v="WASH"/>
    <x v="2"/>
    <x v="41"/>
    <s v="# of household"/>
    <m/>
    <n v="895"/>
    <s v="completed"/>
    <s v="Chittagong"/>
    <s v="Cox's Bazar"/>
    <x v="1"/>
    <s v="Nhilla"/>
    <s v="Nayapara RC"/>
    <x v="13"/>
    <d v="2022-12-01T00:00:00"/>
    <x v="0"/>
    <m/>
    <m/>
    <m/>
    <m/>
    <m/>
    <s v="Ataur Rahman"/>
    <s v="01712-029554"/>
    <s v="ngoforum.coxsbazar@gmail.com"/>
    <s v="UNHCR-NGOF"/>
  </r>
  <r>
    <m/>
    <s v="UNHCR"/>
    <s v="NGOF"/>
    <s v="UNHCR"/>
    <s v="WASH"/>
    <x v="2"/>
    <x v="33"/>
    <s v="# of facilities"/>
    <m/>
    <n v="376"/>
    <s v="completed"/>
    <s v="Chittagong"/>
    <s v="Cox's Bazar"/>
    <x v="1"/>
    <s v="Nhilla"/>
    <s v="Nayapara RC"/>
    <x v="13"/>
    <d v="2022-12-01T00:00:00"/>
    <x v="0"/>
    <m/>
    <m/>
    <m/>
    <m/>
    <m/>
    <s v="Ataur Rahman"/>
    <s v="01712-029554"/>
    <s v="ngoforum.coxsbazar@gmail.com"/>
    <s v="UNHCR-NGOF"/>
  </r>
  <r>
    <m/>
    <s v="UNHCR"/>
    <s v="NGOF"/>
    <s v="UNHCR"/>
    <s v="WASH"/>
    <x v="3"/>
    <x v="5"/>
    <s v="# of campaign per camp "/>
    <m/>
    <n v="7"/>
    <s v="completed"/>
    <s v="Chittagong"/>
    <s v="Cox's Bazar"/>
    <x v="1"/>
    <s v="Nhilla"/>
    <s v="Nayapara RC"/>
    <x v="13"/>
    <d v="2022-12-01T00:00:00"/>
    <x v="0"/>
    <m/>
    <m/>
    <m/>
    <m/>
    <m/>
    <s v="Ataur Rahman"/>
    <s v="01712-029554"/>
    <s v="ngoforum.coxsbazar@gmail.com"/>
    <s v="UNHCR-NGOF"/>
  </r>
  <r>
    <m/>
    <s v="UNHCR"/>
    <s v="NGOF"/>
    <s v="UNHCR"/>
    <s v="WASH"/>
    <x v="3"/>
    <x v="6"/>
    <s v="# of plant"/>
    <m/>
    <n v="1"/>
    <s v="completed"/>
    <s v="Chittagong"/>
    <s v="Cox's Bazar"/>
    <x v="1"/>
    <s v="Nhilla"/>
    <s v="Nayapara RC"/>
    <x v="13"/>
    <d v="2022-12-01T00:00:00"/>
    <x v="0"/>
    <m/>
    <m/>
    <m/>
    <m/>
    <m/>
    <s v="Ataur Rahman"/>
    <s v="01712-029554"/>
    <s v="ngoforum.coxsbazar@gmail.com"/>
    <s v="UNHCR-NGOF"/>
  </r>
  <r>
    <m/>
    <s v="UNHCR"/>
    <s v="NGOF"/>
    <s v="UNHCR"/>
    <s v="WASH"/>
    <x v="0"/>
    <x v="12"/>
    <s v="# of water network"/>
    <m/>
    <n v="3"/>
    <s v="completed"/>
    <s v="Chittagong"/>
    <s v="Cox's Bazar"/>
    <x v="0"/>
    <s v="Raja Palong"/>
    <s v="Kutupalong RC"/>
    <x v="13"/>
    <d v="2022-12-01T00:00:00"/>
    <x v="0"/>
    <m/>
    <m/>
    <m/>
    <m/>
    <m/>
    <s v="Ataur Rahman"/>
    <s v="01712-029554"/>
    <s v="ngoforum.coxsbazar@gmail.com"/>
    <s v="UNHCR-NGOF"/>
  </r>
  <r>
    <m/>
    <s v="UNHCR"/>
    <s v="NGOF"/>
    <s v="UNHCR"/>
    <s v="WASH"/>
    <x v="1"/>
    <x v="1"/>
    <s v="# of door "/>
    <m/>
    <n v="35"/>
    <s v="completed"/>
    <s v="Chittagong"/>
    <s v="Cox's Bazar"/>
    <x v="0"/>
    <s v="Raja Palong"/>
    <s v="Kutupalong RC"/>
    <x v="13"/>
    <d v="2022-12-01T00:00:00"/>
    <x v="0"/>
    <m/>
    <m/>
    <m/>
    <m/>
    <m/>
    <s v="Ataur Rahman"/>
    <s v="01712-029554"/>
    <s v="ngoforum.coxsbazar@gmail.com"/>
    <s v="UNHCR-NGOF"/>
  </r>
  <r>
    <m/>
    <s v="UNHCR"/>
    <s v="NGOF"/>
    <s v="UNHCR"/>
    <s v="WASH"/>
    <x v="1"/>
    <x v="8"/>
    <s v="# of FSM Site"/>
    <m/>
    <n v="5"/>
    <s v="completed"/>
    <s v="Chittagong"/>
    <s v="Cox's Bazar"/>
    <x v="0"/>
    <s v="Raja Palong"/>
    <s v="Kutupalong RC"/>
    <x v="13"/>
    <d v="2022-12-01T00:00:00"/>
    <x v="0"/>
    <m/>
    <m/>
    <m/>
    <m/>
    <m/>
    <s v="Ataur Rahman"/>
    <s v="01712-029554"/>
    <s v="ngoforum.coxsbazar@gmail.com"/>
    <s v="UNHCR-NGOF"/>
  </r>
  <r>
    <m/>
    <s v="UNHCR"/>
    <s v="NGOF"/>
    <s v="UNHCR"/>
    <s v="WASH"/>
    <x v="1"/>
    <x v="2"/>
    <s v="# of FSM Site"/>
    <m/>
    <n v="2"/>
    <s v="completed"/>
    <s v="Chittagong"/>
    <s v="Cox's Bazar"/>
    <x v="0"/>
    <s v="Raja Palong"/>
    <s v="Kutupalong RC"/>
    <x v="13"/>
    <d v="2022-12-01T00:00:00"/>
    <x v="0"/>
    <m/>
    <m/>
    <m/>
    <m/>
    <m/>
    <s v="Ataur Rahman"/>
    <s v="01712-029554"/>
    <s v="ngoforum.coxsbazar@gmail.com"/>
    <s v="UNHCR-NGOF"/>
  </r>
  <r>
    <m/>
    <s v="UNHCR"/>
    <s v="NGOF"/>
    <s v="UNHCR"/>
    <s v="WASH"/>
    <x v="1"/>
    <x v="9"/>
    <s v="# of door"/>
    <m/>
    <n v="354"/>
    <s v="completed"/>
    <s v="Chittagong"/>
    <s v="Cox's Bazar"/>
    <x v="0"/>
    <s v="Raja Palong"/>
    <s v="Kutupalong RC"/>
    <x v="13"/>
    <d v="2022-12-01T00:00:00"/>
    <x v="0"/>
    <m/>
    <m/>
    <m/>
    <m/>
    <m/>
    <s v="Ataur Rahman"/>
    <s v="01712-029554"/>
    <s v="ngoforum.coxsbazar@gmail.com"/>
    <s v="UNHCR-NGOF"/>
  </r>
  <r>
    <m/>
    <s v="UNHCR"/>
    <s v="NGOF"/>
    <s v="UNHCR"/>
    <s v="WASH"/>
    <x v="1"/>
    <x v="3"/>
    <s v="# of door"/>
    <m/>
    <n v="581"/>
    <s v="completed"/>
    <s v="Chittagong"/>
    <s v="Cox's Bazar"/>
    <x v="0"/>
    <s v="Raja Palong"/>
    <s v="Kutupalong RC"/>
    <x v="13"/>
    <d v="2022-12-01T00:00:00"/>
    <x v="0"/>
    <m/>
    <m/>
    <m/>
    <m/>
    <m/>
    <s v="Ataur Rahman"/>
    <s v="01712-029554"/>
    <s v="ngoforum.coxsbazar@gmail.com"/>
    <s v="UNHCR-NGOF"/>
  </r>
  <r>
    <m/>
    <s v="UNHCR"/>
    <s v="NGOF"/>
    <s v="UNHCR"/>
    <s v="WASH"/>
    <x v="2"/>
    <x v="10"/>
    <s v="# of HP sessions at community level"/>
    <m/>
    <n v="66"/>
    <s v="completed"/>
    <s v="Chittagong"/>
    <s v="Cox's Bazar"/>
    <x v="0"/>
    <s v="Raja Palong"/>
    <s v="Kutupalong RC"/>
    <x v="13"/>
    <d v="2022-12-01T00:00:00"/>
    <x v="0"/>
    <m/>
    <m/>
    <m/>
    <m/>
    <m/>
    <s v="Ataur Rahman"/>
    <s v="01712-029554"/>
    <s v="ngoforum.coxsbazar@gmail.com"/>
    <s v="UNHCR-NGOF"/>
  </r>
  <r>
    <m/>
    <s v="UNHCR"/>
    <s v="NGOF"/>
    <s v="UNHCR"/>
    <s v="WASH"/>
    <x v="2"/>
    <x v="4"/>
    <s v="# of HP sessions at HH level"/>
    <m/>
    <n v="1635"/>
    <s v="completed"/>
    <s v="Chittagong"/>
    <s v="Cox's Bazar"/>
    <x v="0"/>
    <s v="Raja Palong"/>
    <s v="Kutupalong RC"/>
    <x v="13"/>
    <d v="2022-12-01T00:00:00"/>
    <x v="0"/>
    <m/>
    <m/>
    <m/>
    <m/>
    <m/>
    <s v="Ataur Rahman"/>
    <s v="01712-029554"/>
    <s v="ngoforum.coxsbazar@gmail.com"/>
    <s v="UNHCR-NGOF"/>
  </r>
  <r>
    <m/>
    <s v="UNHCR"/>
    <s v="NGOF"/>
    <s v="UNHCR"/>
    <s v="WASH"/>
    <x v="2"/>
    <x v="38"/>
    <s v="# of HP sessions at institution level"/>
    <m/>
    <n v="5"/>
    <s v="completed"/>
    <s v="Chittagong"/>
    <s v="Cox's Bazar"/>
    <x v="0"/>
    <s v="Raja Palong"/>
    <s v="Kutupalong RC"/>
    <x v="13"/>
    <d v="2022-12-01T00:00:00"/>
    <x v="0"/>
    <m/>
    <m/>
    <m/>
    <m/>
    <m/>
    <s v="Ataur Rahman"/>
    <s v="01712-029554"/>
    <s v="ngoforum.coxsbazar@gmail.com"/>
    <s v="UNHCR-NGOF"/>
  </r>
  <r>
    <m/>
    <s v="UNHCR"/>
    <s v="NGOF"/>
    <s v="UNHCR"/>
    <s v="WASH"/>
    <x v="2"/>
    <x v="19"/>
    <s v="# of estimated persons reached by mass-media campaign"/>
    <m/>
    <n v="17"/>
    <s v="completed"/>
    <s v="Chittagong"/>
    <s v="Cox's Bazar"/>
    <x v="0"/>
    <s v="Raja Palong"/>
    <s v="Kutupalong RC"/>
    <x v="13"/>
    <d v="2022-12-01T00:00:00"/>
    <x v="0"/>
    <m/>
    <m/>
    <m/>
    <m/>
    <m/>
    <s v="Ataur Rahman"/>
    <s v="01712-029554"/>
    <s v="ngoforum.coxsbazar@gmail.com"/>
    <s v="UNHCR-NGOF"/>
  </r>
  <r>
    <m/>
    <s v="UNHCR"/>
    <s v="NGOF"/>
    <s v="UNHCR"/>
    <s v="WASH"/>
    <x v="2"/>
    <x v="41"/>
    <s v="# of household"/>
    <m/>
    <n v="104"/>
    <s v="completed"/>
    <s v="Chittagong"/>
    <s v="Cox's Bazar"/>
    <x v="0"/>
    <s v="Raja Palong"/>
    <s v="Kutupalong RC"/>
    <x v="13"/>
    <d v="2022-12-01T00:00:00"/>
    <x v="0"/>
    <m/>
    <m/>
    <m/>
    <m/>
    <m/>
    <s v="Ataur Rahman"/>
    <s v="01712-029554"/>
    <s v="ngoforum.coxsbazar@gmail.com"/>
    <s v="UNHCR-NGOF"/>
  </r>
  <r>
    <m/>
    <s v="UNHCR"/>
    <s v="NGOF"/>
    <s v="UNHCR"/>
    <s v="WASH"/>
    <x v="2"/>
    <x v="33"/>
    <s v="# of facilities"/>
    <m/>
    <n v="275"/>
    <s v="completed"/>
    <s v="Chittagong"/>
    <s v="Cox's Bazar"/>
    <x v="0"/>
    <s v="Raja Palong"/>
    <s v="Kutupalong RC"/>
    <x v="13"/>
    <d v="2022-12-01T00:00:00"/>
    <x v="0"/>
    <m/>
    <m/>
    <m/>
    <m/>
    <m/>
    <s v="Ataur Rahman"/>
    <s v="01712-029554"/>
    <s v="ngoforum.coxsbazar@gmail.com"/>
    <s v="UNHCR-NGOF"/>
  </r>
  <r>
    <m/>
    <s v="UNHCR"/>
    <s v="NGOF"/>
    <s v="UNHCR"/>
    <s v="WASH"/>
    <x v="3"/>
    <x v="6"/>
    <s v="# of plant"/>
    <m/>
    <n v="1"/>
    <s v="completed"/>
    <s v="Chittagong"/>
    <s v="Cox's Bazar"/>
    <x v="0"/>
    <s v="Raja Palong"/>
    <s v="Kutupalong RC"/>
    <x v="13"/>
    <d v="2022-12-01T00:00:00"/>
    <x v="0"/>
    <m/>
    <m/>
    <m/>
    <m/>
    <m/>
    <s v="Ataur Rahman"/>
    <s v="01712-029554"/>
    <s v="ngoforum.coxsbazar@gmail.com"/>
    <s v="UNHCR-NGOF"/>
  </r>
  <r>
    <m/>
    <s v="UNHCR"/>
    <s v="NGOF"/>
    <s v="UNHCR"/>
    <s v="WASH"/>
    <x v="0"/>
    <x v="0"/>
    <s v="# of tube well"/>
    <m/>
    <n v="1"/>
    <s v="completed"/>
    <s v="Chittagong"/>
    <s v="Cox's Bazar"/>
    <x v="0"/>
    <s v="Raja Palong"/>
    <s v="Kutupalong RC"/>
    <x v="13"/>
    <d v="2022-12-01T00:00:00"/>
    <x v="0"/>
    <m/>
    <m/>
    <m/>
    <m/>
    <m/>
    <s v="Ataur Rahman"/>
    <s v="01712-029554"/>
    <s v="ngoforum.coxsbazar@gmail.com"/>
    <s v="UNHCR-NGOF"/>
  </r>
  <r>
    <m/>
    <s v="UNHCR"/>
    <s v="NGOF"/>
    <s v="UNHCR"/>
    <s v="WASH"/>
    <x v="0"/>
    <x v="12"/>
    <s v="# of water network"/>
    <m/>
    <n v="2"/>
    <s v="completed"/>
    <s v="Chittagong"/>
    <s v="Cox's Bazar"/>
    <x v="0"/>
    <s v="Raja Palong"/>
    <s v="Kutupalong RC"/>
    <x v="13"/>
    <d v="2022-12-01T00:00:00"/>
    <x v="0"/>
    <m/>
    <m/>
    <m/>
    <m/>
    <m/>
    <s v="Ataur Rahman"/>
    <s v="01712-029554"/>
    <s v="ngoforum.coxsbazar@gmail.com"/>
    <s v="UNHCR-NGOF"/>
  </r>
  <r>
    <m/>
    <s v="UNHCR"/>
    <s v="NGOF"/>
    <s v="UNHCR"/>
    <s v="WASH"/>
    <x v="1"/>
    <x v="1"/>
    <s v="# of door "/>
    <m/>
    <n v="3"/>
    <s v="completed"/>
    <s v="Chittagong"/>
    <s v="Cox's Bazar"/>
    <x v="0"/>
    <s v="Raja Palong"/>
    <s v="Kutupalong RC"/>
    <x v="13"/>
    <d v="2022-12-01T00:00:00"/>
    <x v="0"/>
    <m/>
    <m/>
    <m/>
    <m/>
    <m/>
    <s v="Ataur Rahman"/>
    <s v="01712-029554"/>
    <s v="ngoforum.coxsbazar@gmail.com"/>
    <s v="UNHCR-NGOF"/>
  </r>
  <r>
    <m/>
    <s v="UNHCR"/>
    <s v="NGOF"/>
    <s v="UNHCR"/>
    <s v="WASH"/>
    <x v="1"/>
    <x v="9"/>
    <s v="# of door"/>
    <m/>
    <n v="16"/>
    <s v="completed"/>
    <s v="Chittagong"/>
    <s v="Cox's Bazar"/>
    <x v="0"/>
    <s v="Raja Palong"/>
    <s v="Kutupalong RC"/>
    <x v="13"/>
    <d v="2022-12-01T00:00:00"/>
    <x v="0"/>
    <m/>
    <m/>
    <m/>
    <m/>
    <m/>
    <s v="Ataur Rahman"/>
    <s v="01712-029554"/>
    <s v="ngoforum.coxsbazar@gmail.com"/>
    <s v="UNHCR-NGOF"/>
  </r>
  <r>
    <m/>
    <s v="UNHCR"/>
    <s v="NGOF"/>
    <s v="UNHCR"/>
    <s v="WASH"/>
    <x v="1"/>
    <x v="3"/>
    <s v="# of door"/>
    <m/>
    <n v="34"/>
    <s v="completed"/>
    <s v="Chittagong"/>
    <s v="Cox's Bazar"/>
    <x v="0"/>
    <s v="Raja Palong"/>
    <s v="Kutupalong RC"/>
    <x v="13"/>
    <d v="2022-12-01T00:00:00"/>
    <x v="0"/>
    <m/>
    <m/>
    <m/>
    <m/>
    <m/>
    <s v="Ataur Rahman"/>
    <s v="01712-029554"/>
    <s v="ngoforum.coxsbazar@gmail.com"/>
    <s v="UNHCR-NGOF"/>
  </r>
  <r>
    <m/>
    <s v="UNHCR"/>
    <s v="NGOF"/>
    <s v="UNHCR"/>
    <s v="WASH"/>
    <x v="2"/>
    <x v="10"/>
    <s v="# of HP sessions at community level"/>
    <m/>
    <n v="9"/>
    <s v="completed"/>
    <s v="Chittagong"/>
    <s v="Cox's Bazar"/>
    <x v="0"/>
    <s v="Raja Palong"/>
    <s v="Kutupalong RC"/>
    <x v="13"/>
    <d v="2022-12-01T00:00:00"/>
    <x v="0"/>
    <m/>
    <m/>
    <m/>
    <m/>
    <m/>
    <s v="Ataur Rahman"/>
    <s v="01712-029554"/>
    <s v="ngoforum.coxsbazar@gmail.com"/>
    <s v="UNHCR-NGOF"/>
  </r>
  <r>
    <m/>
    <s v="UNHCR"/>
    <s v="NGOF"/>
    <s v="UNHCR"/>
    <s v="WASH"/>
    <x v="2"/>
    <x v="4"/>
    <s v="# of HP sessions at HH level"/>
    <m/>
    <n v="210"/>
    <s v="completed"/>
    <s v="Chittagong"/>
    <s v="Cox's Bazar"/>
    <x v="0"/>
    <s v="Raja Palong"/>
    <s v="Kutupalong RC"/>
    <x v="13"/>
    <d v="2022-12-01T00:00:00"/>
    <x v="0"/>
    <m/>
    <m/>
    <m/>
    <m/>
    <m/>
    <s v="Ataur Rahman"/>
    <s v="01712-029554"/>
    <s v="ngoforum.coxsbazar@gmail.com"/>
    <s v="UNHCR-NGOF"/>
  </r>
  <r>
    <m/>
    <s v="UNHCR"/>
    <s v="NGOF"/>
    <s v="UNHCR"/>
    <s v="WASH"/>
    <x v="2"/>
    <x v="19"/>
    <s v="# of estimated persons reached by mass-media campaign"/>
    <m/>
    <n v="1"/>
    <s v="completed"/>
    <s v="Chittagong"/>
    <s v="Cox's Bazar"/>
    <x v="0"/>
    <s v="Raja Palong"/>
    <s v="Kutupalong RC"/>
    <x v="13"/>
    <d v="2022-12-01T00:00:00"/>
    <x v="0"/>
    <m/>
    <m/>
    <m/>
    <m/>
    <m/>
    <s v="Ataur Rahman"/>
    <s v="01712-029554"/>
    <s v="ngoforum.coxsbazar@gmail.com"/>
    <s v="UNHCR-NGOF"/>
  </r>
  <r>
    <m/>
    <s v="UNHCR"/>
    <s v="NGOF"/>
    <s v="UNHCR"/>
    <s v="WASH"/>
    <x v="2"/>
    <x v="21"/>
    <s v="# of handwashing station"/>
    <m/>
    <n v="2"/>
    <s v="completed"/>
    <s v="Chittagong"/>
    <s v="Cox's Bazar"/>
    <x v="0"/>
    <s v="Raja Palong"/>
    <s v="Kutupalong RC"/>
    <x v="13"/>
    <d v="2022-12-01T00:00:00"/>
    <x v="0"/>
    <m/>
    <m/>
    <m/>
    <m/>
    <m/>
    <s v="Ataur Rahman"/>
    <s v="01712-029554"/>
    <s v="ngoforum.coxsbazar@gmail.com"/>
    <s v="UNHCR-NGOF"/>
  </r>
  <r>
    <m/>
    <s v="UNHCR"/>
    <s v="NGOF"/>
    <s v="UNHCR"/>
    <s v="WASH"/>
    <x v="2"/>
    <x v="33"/>
    <s v="# of facilities"/>
    <m/>
    <n v="33"/>
    <s v="completed"/>
    <s v="Chittagong"/>
    <s v="Cox's Bazar"/>
    <x v="0"/>
    <s v="Raja Palong"/>
    <s v="Kutupalong RC"/>
    <x v="13"/>
    <d v="2022-12-01T00:00:00"/>
    <x v="0"/>
    <m/>
    <m/>
    <m/>
    <m/>
    <m/>
    <s v="Ataur Rahman"/>
    <s v="01712-029554"/>
    <s v="ngoforum.coxsbazar@gmail.com"/>
    <s v="UNHCR-NGOF"/>
  </r>
  <r>
    <m/>
    <s v="UNICEF"/>
    <s v="WVI"/>
    <s v="UNICEF"/>
    <s v="WASH"/>
    <x v="0"/>
    <x v="0"/>
    <s v="# of tube well"/>
    <m/>
    <n v="250"/>
    <s v="completed"/>
    <s v="Chittagong"/>
    <s v="Cox's Bazar"/>
    <x v="0"/>
    <s v="Palong Khali"/>
    <s v="Camp 08E"/>
    <x v="13"/>
    <d v="2023-02-01T00:00:00"/>
    <x v="0"/>
    <m/>
    <m/>
    <m/>
    <m/>
    <m/>
    <s v="Ridoy Roy"/>
    <n v="1679210106"/>
    <s v="ridoy_roy@wvi.org"/>
    <s v="UNICEF-WVI"/>
  </r>
  <r>
    <m/>
    <s v="UNICEF"/>
    <s v="WVI"/>
    <s v="UNICEF"/>
    <s v="WASH"/>
    <x v="0"/>
    <x v="12"/>
    <s v="# of water network"/>
    <m/>
    <n v="8"/>
    <s v="completed"/>
    <s v="Chittagong"/>
    <s v="Cox's Bazar"/>
    <x v="0"/>
    <s v="Palong Khali"/>
    <s v="Camp 08E"/>
    <x v="13"/>
    <d v="2023-02-01T00:00:00"/>
    <x v="0"/>
    <m/>
    <m/>
    <m/>
    <m/>
    <m/>
    <s v="Ridoy Roy"/>
    <n v="1679210106"/>
    <s v="ridoy_roy@wvi.org"/>
    <s v="UNICEF-WVI"/>
  </r>
  <r>
    <m/>
    <s v="UNICEF"/>
    <s v="WVI"/>
    <s v="UNICEF"/>
    <s v="WASH"/>
    <x v="1"/>
    <x v="1"/>
    <s v="# of door "/>
    <m/>
    <n v="70"/>
    <s v="completed"/>
    <s v="Chittagong"/>
    <s v="Cox's Bazar"/>
    <x v="0"/>
    <s v="Palong Khali"/>
    <s v="Camp 08E"/>
    <x v="13"/>
    <d v="2023-02-01T00:00:00"/>
    <x v="0"/>
    <m/>
    <m/>
    <m/>
    <m/>
    <m/>
    <s v="Ridoy Roy"/>
    <n v="1679210106"/>
    <s v="ridoy_roy@wvi.org"/>
    <s v="UNICEF-WVI"/>
  </r>
  <r>
    <m/>
    <s v="UNICEF"/>
    <s v="WVI"/>
    <s v="UNICEF"/>
    <s v="WASH"/>
    <x v="1"/>
    <x v="8"/>
    <s v="# of FSM Site"/>
    <m/>
    <n v="8"/>
    <s v="completed"/>
    <s v="Chittagong"/>
    <s v="Cox's Bazar"/>
    <x v="0"/>
    <s v="Palong Khali"/>
    <s v="Camp 08E"/>
    <x v="13"/>
    <d v="2023-02-01T00:00:00"/>
    <x v="0"/>
    <m/>
    <m/>
    <m/>
    <m/>
    <m/>
    <s v="Ridoy Roy"/>
    <n v="1679210106"/>
    <s v="ridoy_roy@wvi.org"/>
    <s v="UNICEF-WVI"/>
  </r>
  <r>
    <m/>
    <s v="UNICEF"/>
    <s v="WVI"/>
    <s v="UNICEF"/>
    <s v="WASH"/>
    <x v="1"/>
    <x v="9"/>
    <s v="# of door"/>
    <m/>
    <n v="148"/>
    <s v="completed"/>
    <s v="Chittagong"/>
    <s v="Cox's Bazar"/>
    <x v="0"/>
    <s v="Palong Khali"/>
    <s v="Camp 08E"/>
    <x v="13"/>
    <d v="2023-02-01T00:00:00"/>
    <x v="0"/>
    <m/>
    <m/>
    <m/>
    <m/>
    <m/>
    <s v="Ridoy Roy"/>
    <n v="1679210106"/>
    <s v="ridoy_roy@wvi.org"/>
    <s v="UNICEF-WVI"/>
  </r>
  <r>
    <m/>
    <s v="UNICEF"/>
    <s v="WVI"/>
    <s v="UNICEF"/>
    <s v="WASH"/>
    <x v="1"/>
    <x v="3"/>
    <s v="# of door"/>
    <m/>
    <n v="556"/>
    <s v="completed"/>
    <s v="Chittagong"/>
    <s v="Cox's Bazar"/>
    <x v="0"/>
    <s v="Palong Khali"/>
    <s v="Camp 08E"/>
    <x v="13"/>
    <d v="2023-02-01T00:00:00"/>
    <x v="0"/>
    <m/>
    <m/>
    <m/>
    <m/>
    <m/>
    <s v="Ridoy Roy"/>
    <n v="1679210106"/>
    <s v="ridoy_roy@wvi.org"/>
    <s v="UNICEF-WVI"/>
  </r>
  <r>
    <m/>
    <s v="UNICEF"/>
    <s v="WVI"/>
    <s v="UNICEF"/>
    <s v="WASH"/>
    <x v="2"/>
    <x v="10"/>
    <s v="# of HP sessions at community level"/>
    <m/>
    <n v="1052"/>
    <s v="completed"/>
    <s v="Chittagong"/>
    <s v="Cox's Bazar"/>
    <x v="0"/>
    <s v="Palong Khali"/>
    <s v="Camp 08E"/>
    <x v="13"/>
    <d v="2023-02-01T00:00:00"/>
    <x v="0"/>
    <m/>
    <m/>
    <m/>
    <m/>
    <m/>
    <s v="Ridoy Roy"/>
    <n v="1679210106"/>
    <s v="ridoy_roy@wvi.org"/>
    <s v="UNICEF-WVI"/>
  </r>
  <r>
    <m/>
    <s v="UNICEF"/>
    <s v="WVI"/>
    <s v="UNICEF"/>
    <s v="WASH"/>
    <x v="3"/>
    <x v="6"/>
    <s v="# of plant"/>
    <m/>
    <n v="4"/>
    <s v="completed"/>
    <s v="Chittagong"/>
    <s v="Cox's Bazar"/>
    <x v="0"/>
    <s v="Palong Khali"/>
    <s v="Camp 08E"/>
    <x v="13"/>
    <d v="2023-02-01T00:00:00"/>
    <x v="0"/>
    <m/>
    <m/>
    <m/>
    <m/>
    <m/>
    <s v="Ridoy Roy"/>
    <n v="1679210106"/>
    <s v="ridoy_roy@wvi.org"/>
    <s v="UNICEF-WVI"/>
  </r>
  <r>
    <m/>
    <s v="IVY Japan"/>
    <s v="MUKTI COX'S BAZAR"/>
    <s v="Japan Platform"/>
    <s v="WASH"/>
    <x v="0"/>
    <x v="25"/>
    <s v="# of tube well"/>
    <m/>
    <n v="8"/>
    <s v="completed"/>
    <s v="Chittagong"/>
    <s v="Cox's Bazar"/>
    <x v="1"/>
    <s v="Whykong"/>
    <s v="HC,Whykong"/>
    <x v="13"/>
    <d v="2022-11-01T00:00:00"/>
    <x v="1"/>
    <m/>
    <m/>
    <m/>
    <m/>
    <m/>
    <s v="Tomomi Hayashi"/>
    <s v="+880 16 3097 9409"/>
    <s v="hayashi@ivyjapan.org"/>
    <s v="IVY Japan-MUKTI COX'S BAZAR"/>
  </r>
  <r>
    <m/>
    <s v="IVY Japan"/>
    <s v="MUKTI COX'S BAZAR"/>
    <s v="Japan Platform"/>
    <s v="WASH"/>
    <x v="0"/>
    <x v="0"/>
    <s v="# of tube well"/>
    <m/>
    <n v="8"/>
    <s v="completed"/>
    <s v="Chittagong"/>
    <s v="Cox's Bazar"/>
    <x v="1"/>
    <s v="Whykong"/>
    <s v="HC,Whykong"/>
    <x v="13"/>
    <d v="2022-11-01T00:00:00"/>
    <x v="1"/>
    <m/>
    <m/>
    <m/>
    <m/>
    <m/>
    <s v="Tomomi Hayashi"/>
    <s v="+880 16 3097 9409"/>
    <s v="hayashi@ivyjapan.org"/>
    <s v="IVY Japan-MUKTI COX'S BAZAR"/>
  </r>
  <r>
    <m/>
    <s v="IVY Japan"/>
    <s v="MUKTI COX'S BAZAR"/>
    <s v="Japan Platform"/>
    <s v="WASH"/>
    <x v="2"/>
    <x v="10"/>
    <s v="# of HP sessions at community level"/>
    <m/>
    <n v="59"/>
    <s v="completed"/>
    <s v="Chittagong"/>
    <s v="Cox's Bazar"/>
    <x v="1"/>
    <s v="Whykong"/>
    <s v="HC,Whykong"/>
    <x v="13"/>
    <d v="2022-11-01T00:00:00"/>
    <x v="1"/>
    <m/>
    <m/>
    <m/>
    <m/>
    <m/>
    <s v="Tomomi Hayashi"/>
    <s v="+880 16 3097 9409"/>
    <s v="hayashi@ivyjapan.org"/>
    <s v="IVY Japan-MUKTI COX'S BAZAR"/>
  </r>
  <r>
    <m/>
    <s v="IVY Japan"/>
    <s v="MUKTI COX'S BAZAR"/>
    <s v="Japan Platform"/>
    <s v="WASH"/>
    <x v="2"/>
    <x v="4"/>
    <s v="# of HP sessions at HH level"/>
    <m/>
    <n v="126"/>
    <s v="completed"/>
    <s v="Chittagong"/>
    <s v="Cox's Bazar"/>
    <x v="1"/>
    <s v="Whykong"/>
    <s v="HC,Whykong"/>
    <x v="13"/>
    <d v="2022-11-01T00:00:00"/>
    <x v="1"/>
    <m/>
    <m/>
    <m/>
    <m/>
    <m/>
    <s v="Tomomi Hayashi"/>
    <s v="+880 16 3097 9409"/>
    <s v="hayashi@ivyjapan.org"/>
    <s v="IVY Japan-MUKTI COX'S BAZAR"/>
  </r>
  <r>
    <m/>
    <s v="NABOLOK"/>
    <s v="NABOLOK"/>
    <s v="GFFO-AA"/>
    <s v="WASH"/>
    <x v="0"/>
    <x v="12"/>
    <s v="# of water network"/>
    <m/>
    <n v="1"/>
    <s v="completed"/>
    <s v="Chittagong"/>
    <s v="Cox's Bazar"/>
    <x v="1"/>
    <s v="Nhilla"/>
    <s v="Camp 24"/>
    <x v="13"/>
    <d v="2022-12-01T00:00:00"/>
    <x v="0"/>
    <m/>
    <m/>
    <m/>
    <m/>
    <m/>
    <s v="Md. Siddiqur Rahman"/>
    <n v="1712024697"/>
    <s v="nabolok.rrcoxb@gmail.com"/>
    <s v="NABOLOK"/>
  </r>
  <r>
    <m/>
    <s v="NABOLOK"/>
    <s v="NABOLOK"/>
    <s v="GFFO-AA"/>
    <s v="WASH"/>
    <x v="1"/>
    <x v="1"/>
    <s v="# of door "/>
    <m/>
    <n v="3"/>
    <s v="completed"/>
    <s v="Chittagong"/>
    <s v="Cox's Bazar"/>
    <x v="1"/>
    <s v="Nhilla"/>
    <s v="Camp 24"/>
    <x v="13"/>
    <d v="2022-12-01T00:00:00"/>
    <x v="0"/>
    <m/>
    <m/>
    <m/>
    <m/>
    <m/>
    <s v="Md. Siddiqur Rahman"/>
    <n v="1712024697"/>
    <s v="nabolok.rrcoxb@gmail.com"/>
    <s v="NABOLOK"/>
  </r>
  <r>
    <m/>
    <s v="NABOLOK"/>
    <s v="NABOLOK"/>
    <s v="GFFO-AA"/>
    <s v="WASH"/>
    <x v="1"/>
    <x v="8"/>
    <s v="# of FSM Site"/>
    <m/>
    <n v="3"/>
    <s v="completed"/>
    <s v="Chittagong"/>
    <s v="Cox's Bazar"/>
    <x v="1"/>
    <s v="Nhilla"/>
    <s v="Camp 24"/>
    <x v="13"/>
    <d v="2022-12-01T00:00:00"/>
    <x v="0"/>
    <m/>
    <m/>
    <m/>
    <m/>
    <m/>
    <s v="Md. Siddiqur Rahman"/>
    <n v="1712024697"/>
    <s v="nabolok.rrcoxb@gmail.com"/>
    <s v="NABOLOK"/>
  </r>
  <r>
    <m/>
    <s v="NABOLOK"/>
    <s v="NABOLOK"/>
    <s v="GFFO-AA"/>
    <s v="WASH"/>
    <x v="1"/>
    <x v="9"/>
    <s v="# of door"/>
    <m/>
    <n v="36"/>
    <s v="completed"/>
    <s v="Chittagong"/>
    <s v="Cox's Bazar"/>
    <x v="1"/>
    <s v="Nhilla"/>
    <s v="Camp 24"/>
    <x v="13"/>
    <d v="2022-12-01T00:00:00"/>
    <x v="0"/>
    <m/>
    <m/>
    <m/>
    <m/>
    <m/>
    <s v="Md. Siddiqur Rahman"/>
    <n v="1712024697"/>
    <s v="nabolok.rrcoxb@gmail.com"/>
    <s v="NABOLOK"/>
  </r>
  <r>
    <m/>
    <s v="NABOLOK"/>
    <s v="NABOLOK"/>
    <s v="GFFO-AA"/>
    <s v="WASH"/>
    <x v="1"/>
    <x v="3"/>
    <s v="# of door"/>
    <m/>
    <n v="252"/>
    <s v="completed"/>
    <s v="Chittagong"/>
    <s v="Cox's Bazar"/>
    <x v="1"/>
    <s v="Nhilla"/>
    <s v="Camp 24"/>
    <x v="13"/>
    <d v="2022-12-01T00:00:00"/>
    <x v="0"/>
    <m/>
    <m/>
    <m/>
    <m/>
    <m/>
    <s v="Md. Siddiqur Rahman"/>
    <n v="1712024697"/>
    <s v="nabolok.rrcoxb@gmail.com"/>
    <s v="NABOLOK"/>
  </r>
  <r>
    <m/>
    <s v="NABOLOK"/>
    <s v="NABOLOK"/>
    <s v="GFFO-AA"/>
    <s v="WASH"/>
    <x v="2"/>
    <x v="4"/>
    <s v="# of HP sessions at HH level"/>
    <m/>
    <n v="272"/>
    <s v="completed"/>
    <s v="Chittagong"/>
    <s v="Cox's Bazar"/>
    <x v="1"/>
    <s v="Nhilla"/>
    <s v="Camp 24"/>
    <x v="13"/>
    <d v="2022-12-01T00:00:00"/>
    <x v="0"/>
    <m/>
    <m/>
    <m/>
    <m/>
    <m/>
    <s v="Md. Siddiqur Rahman"/>
    <n v="1712024697"/>
    <s v="nabolok.rrcoxb@gmail.com"/>
    <s v="NABOLOK"/>
  </r>
  <r>
    <m/>
    <s v="NABOLOK"/>
    <s v="NABOLOK"/>
    <s v="GFFO-AA"/>
    <s v="WASH"/>
    <x v="2"/>
    <x v="33"/>
    <s v="# of facilities"/>
    <m/>
    <n v="421"/>
    <s v="completed"/>
    <s v="Chittagong"/>
    <s v="Cox's Bazar"/>
    <x v="1"/>
    <s v="Nhilla"/>
    <s v="Camp 24"/>
    <x v="13"/>
    <d v="2022-12-01T00:00:00"/>
    <x v="0"/>
    <m/>
    <m/>
    <m/>
    <m/>
    <m/>
    <s v="Md. Siddiqur Rahman"/>
    <n v="1712024697"/>
    <s v="nabolok.rrcoxb@gmail.com"/>
    <s v="NABOLOK"/>
  </r>
  <r>
    <m/>
    <s v="NABOLOK"/>
    <s v="NABOLOK"/>
    <s v="GFFO-AA"/>
    <s v="WASH"/>
    <x v="3"/>
    <x v="6"/>
    <s v="# of plant"/>
    <m/>
    <n v="1"/>
    <s v="completed"/>
    <s v="Chittagong"/>
    <s v="Cox's Bazar"/>
    <x v="1"/>
    <s v="Nhilla"/>
    <s v="Camp 24"/>
    <x v="13"/>
    <d v="2022-12-01T00:00:00"/>
    <x v="0"/>
    <m/>
    <m/>
    <m/>
    <m/>
    <m/>
    <s v="Md. Siddiqur Rahman"/>
    <n v="1712024697"/>
    <s v="nabolok.rrcoxb@gmail.com"/>
    <s v="NABOLOK"/>
  </r>
  <r>
    <m/>
    <s v="NABOLOK"/>
    <s v="NABOLOK"/>
    <s v="GFFO-AA"/>
    <s v="WASH"/>
    <x v="0"/>
    <x v="12"/>
    <s v="# of water network"/>
    <m/>
    <n v="1"/>
    <s v="completed"/>
    <s v="Chittagong"/>
    <s v="Cox's Bazar"/>
    <x v="1"/>
    <s v="Nhilla"/>
    <s v="Camp 25"/>
    <x v="15"/>
    <d v="2022-12-01T00:00:00"/>
    <x v="0"/>
    <m/>
    <m/>
    <m/>
    <m/>
    <m/>
    <s v="Md. Siddiqur Rahman"/>
    <n v="1712024697"/>
    <s v="nabolok.rrcoxb@gmail.com"/>
    <s v="NABOLOK"/>
  </r>
  <r>
    <m/>
    <s v="UNHCR"/>
    <s v="BRAC"/>
    <s v="UNHCR"/>
    <s v="WASH"/>
    <x v="0"/>
    <x v="0"/>
    <s v="# of tube well"/>
    <m/>
    <n v="47"/>
    <s v="completed"/>
    <s v="Chittagong"/>
    <s v="Cox's Bazar"/>
    <x v="0"/>
    <s v="Palong Khali"/>
    <s v="Camp 01E"/>
    <x v="13"/>
    <d v="2022-12-01T00:00:00"/>
    <x v="0"/>
    <m/>
    <m/>
    <m/>
    <m/>
    <m/>
    <s v="Md. Saifullahil-Azom"/>
    <n v="1847456121"/>
    <s v="saifullahil.azom@brac.net"/>
    <s v="UNHCR-BRAC"/>
  </r>
  <r>
    <m/>
    <s v="UNHCR"/>
    <s v="BRAC"/>
    <s v="UNHCR"/>
    <s v="WASH"/>
    <x v="0"/>
    <x v="12"/>
    <s v="# of water network"/>
    <m/>
    <n v="8"/>
    <s v="completed"/>
    <s v="Chittagong"/>
    <s v="Cox's Bazar"/>
    <x v="0"/>
    <s v="Palong Khali"/>
    <s v="Camp 01E"/>
    <x v="13"/>
    <d v="2022-12-01T00:00:00"/>
    <x v="0"/>
    <m/>
    <m/>
    <m/>
    <m/>
    <m/>
    <s v="Md. Saifullahil-Azom"/>
    <n v="1847456121"/>
    <s v="saifullahil.azom@brac.net"/>
    <s v="UNHCR-BRAC"/>
  </r>
  <r>
    <m/>
    <s v="UNHCR"/>
    <s v="BRAC"/>
    <s v="UNHCR"/>
    <s v="WASH"/>
    <x v="1"/>
    <x v="1"/>
    <s v="# of door "/>
    <m/>
    <n v="40"/>
    <s v="completed"/>
    <s v="Chittagong"/>
    <s v="Cox's Bazar"/>
    <x v="0"/>
    <s v="Palong Khali"/>
    <s v="Camp 01E"/>
    <x v="13"/>
    <d v="2022-12-01T00:00:00"/>
    <x v="0"/>
    <m/>
    <m/>
    <m/>
    <m/>
    <m/>
    <s v="Md. Saifullahil-Azom"/>
    <n v="1847456121"/>
    <s v="saifullahil.azom@brac.net"/>
    <s v="UNHCR-BRAC"/>
  </r>
  <r>
    <m/>
    <s v="UNHCR"/>
    <s v="BRAC"/>
    <s v="UNHCR"/>
    <s v="WASH"/>
    <x v="1"/>
    <x v="8"/>
    <s v="# of FSM Site"/>
    <m/>
    <n v="2"/>
    <s v="completed"/>
    <s v="Chittagong"/>
    <s v="Cox's Bazar"/>
    <x v="0"/>
    <s v="Palong Khali"/>
    <s v="Camp 01E"/>
    <x v="13"/>
    <d v="2022-12-01T00:00:00"/>
    <x v="0"/>
    <m/>
    <m/>
    <m/>
    <m/>
    <m/>
    <s v="Md. Saifullahil-Azom"/>
    <n v="1847456121"/>
    <s v="saifullahil.azom@brac.net"/>
    <s v="UNHCR-BRAC"/>
  </r>
  <r>
    <m/>
    <s v="UNHCR"/>
    <s v="BRAC"/>
    <s v="UNHCR"/>
    <s v="WASH"/>
    <x v="1"/>
    <x v="9"/>
    <s v="# of door"/>
    <m/>
    <n v="79"/>
    <s v="completed"/>
    <s v="Chittagong"/>
    <s v="Cox's Bazar"/>
    <x v="0"/>
    <s v="Palong Khali"/>
    <s v="Camp 01E"/>
    <x v="13"/>
    <d v="2022-12-01T00:00:00"/>
    <x v="0"/>
    <m/>
    <m/>
    <m/>
    <m/>
    <m/>
    <s v="Md. Saifullahil-Azom"/>
    <n v="1847456121"/>
    <s v="saifullahil.azom@brac.net"/>
    <s v="UNHCR-BRAC"/>
  </r>
  <r>
    <m/>
    <s v="UNHCR"/>
    <s v="BRAC"/>
    <s v="UNHCR"/>
    <s v="WASH"/>
    <x v="1"/>
    <x v="3"/>
    <s v="# of door"/>
    <m/>
    <n v="253"/>
    <s v="completed"/>
    <s v="Chittagong"/>
    <s v="Cox's Bazar"/>
    <x v="0"/>
    <s v="Palong Khali"/>
    <s v="Camp 01E"/>
    <x v="13"/>
    <d v="2022-12-01T00:00:00"/>
    <x v="0"/>
    <m/>
    <m/>
    <m/>
    <m/>
    <m/>
    <s v="Md. Saifullahil-Azom"/>
    <n v="1847456121"/>
    <s v="saifullahil.azom@brac.net"/>
    <s v="UNHCR-BRAC"/>
  </r>
  <r>
    <m/>
    <s v="UNHCR"/>
    <s v="BRAC"/>
    <s v="UNHCR"/>
    <s v="WASH"/>
    <x v="2"/>
    <x v="10"/>
    <s v="# of HP sessions at community level"/>
    <m/>
    <n v="972"/>
    <s v="completed"/>
    <s v="Chittagong"/>
    <s v="Cox's Bazar"/>
    <x v="0"/>
    <s v="Palong Khali"/>
    <s v="Camp 01E"/>
    <x v="13"/>
    <d v="2022-12-01T00:00:00"/>
    <x v="0"/>
    <m/>
    <m/>
    <m/>
    <m/>
    <m/>
    <s v="Md. Saifullahil-Azom"/>
    <n v="1847456121"/>
    <s v="saifullahil.azom@brac.net"/>
    <s v="UNHCR-BRAC"/>
  </r>
  <r>
    <m/>
    <s v="UNHCR"/>
    <s v="BRAC"/>
    <s v="UNHCR"/>
    <s v="WASH"/>
    <x v="2"/>
    <x v="4"/>
    <s v="# of HP sessions at HH level"/>
    <m/>
    <n v="3130"/>
    <s v="completed"/>
    <s v="Chittagong"/>
    <s v="Cox's Bazar"/>
    <x v="0"/>
    <s v="Palong Khali"/>
    <s v="Camp 01E"/>
    <x v="13"/>
    <d v="2022-12-01T00:00:00"/>
    <x v="0"/>
    <m/>
    <m/>
    <m/>
    <m/>
    <m/>
    <s v="Md. Saifullahil-Azom"/>
    <n v="1847456121"/>
    <s v="saifullahil.azom@brac.net"/>
    <s v="UNHCR-BRAC"/>
  </r>
  <r>
    <m/>
    <s v="UNHCR"/>
    <s v="BRAC"/>
    <s v="UNHCR"/>
    <s v="WASH"/>
    <x v="2"/>
    <x v="19"/>
    <s v="# of estimated persons reached by mass-media campaign"/>
    <m/>
    <n v="1"/>
    <s v="completed"/>
    <s v="Chittagong"/>
    <s v="Cox's Bazar"/>
    <x v="0"/>
    <s v="Palong Khali"/>
    <s v="Camp 01E"/>
    <x v="13"/>
    <d v="2022-12-01T00:00:00"/>
    <x v="0"/>
    <m/>
    <m/>
    <m/>
    <m/>
    <m/>
    <s v="Md. Saifullahil-Azom"/>
    <n v="1847456121"/>
    <s v="saifullahil.azom@brac.net"/>
    <s v="UNHCR-BRAC"/>
  </r>
  <r>
    <m/>
    <s v="UNHCR"/>
    <s v="BRAC"/>
    <s v="UNHCR"/>
    <s v="WASH"/>
    <x v="3"/>
    <x v="6"/>
    <s v="# of plant"/>
    <m/>
    <n v="1"/>
    <s v="completed"/>
    <s v="Chittagong"/>
    <s v="Cox's Bazar"/>
    <x v="0"/>
    <s v="Palong Khali"/>
    <s v="Camp 01E"/>
    <x v="13"/>
    <d v="2022-12-01T00:00:00"/>
    <x v="0"/>
    <m/>
    <m/>
    <m/>
    <m/>
    <m/>
    <s v="Md. Saifullahil-Azom"/>
    <n v="1847456121"/>
    <s v="saifullahil.azom@brac.net"/>
    <s v="UNHCR-BRAC"/>
  </r>
  <r>
    <m/>
    <s v="UNHCR"/>
    <s v="BRAC"/>
    <s v="UNHCR"/>
    <s v="WASH"/>
    <x v="0"/>
    <x v="0"/>
    <s v="# of tube well"/>
    <m/>
    <n v="44"/>
    <s v="completed"/>
    <s v="Chittagong"/>
    <s v="Cox's Bazar"/>
    <x v="0"/>
    <s v="Palong Khali"/>
    <s v="Camp 01W"/>
    <x v="13"/>
    <d v="2022-12-01T00:00:00"/>
    <x v="0"/>
    <m/>
    <m/>
    <m/>
    <m/>
    <m/>
    <s v="Md. Saifullahil-Azom"/>
    <n v="1847456121"/>
    <s v="saifullahil.azom@brac.net"/>
    <s v="UNHCR-BRAC"/>
  </r>
  <r>
    <m/>
    <s v="UNHCR"/>
    <s v="BRAC"/>
    <s v="UNHCR"/>
    <s v="WASH"/>
    <x v="0"/>
    <x v="12"/>
    <s v="# of water network"/>
    <m/>
    <n v="5"/>
    <s v="completed"/>
    <s v="Chittagong"/>
    <s v="Cox's Bazar"/>
    <x v="0"/>
    <s v="Palong Khali"/>
    <s v="Camp 01W"/>
    <x v="13"/>
    <d v="2022-12-01T00:00:00"/>
    <x v="0"/>
    <m/>
    <m/>
    <m/>
    <m/>
    <m/>
    <s v="Md. Saifullahil-Azom"/>
    <n v="1847456121"/>
    <s v="saifullahil.azom@brac.net"/>
    <s v="UNHCR-BRAC"/>
  </r>
  <r>
    <m/>
    <s v="UNHCR"/>
    <s v="BRAC"/>
    <s v="UNHCR"/>
    <s v="WASH"/>
    <x v="1"/>
    <x v="1"/>
    <s v="# of door "/>
    <m/>
    <n v="13"/>
    <s v="completed"/>
    <s v="Chittagong"/>
    <s v="Cox's Bazar"/>
    <x v="0"/>
    <s v="Palong Khali"/>
    <s v="Camp 01W"/>
    <x v="13"/>
    <d v="2022-12-01T00:00:00"/>
    <x v="0"/>
    <m/>
    <m/>
    <m/>
    <m/>
    <m/>
    <s v="Md. Saifullahil-Azom"/>
    <n v="1847456121"/>
    <s v="saifullahil.azom@brac.net"/>
    <s v="UNHCR-BRAC"/>
  </r>
  <r>
    <m/>
    <s v="UNHCR"/>
    <s v="BRAC"/>
    <s v="UNHCR"/>
    <s v="WASH"/>
    <x v="1"/>
    <x v="8"/>
    <s v="# of FSM Site"/>
    <m/>
    <n v="4"/>
    <s v="completed"/>
    <s v="Chittagong"/>
    <s v="Cox's Bazar"/>
    <x v="0"/>
    <s v="Palong Khali"/>
    <s v="Camp 01W"/>
    <x v="13"/>
    <d v="2022-12-01T00:00:00"/>
    <x v="0"/>
    <m/>
    <m/>
    <m/>
    <m/>
    <m/>
    <s v="Md. Saifullahil-Azom"/>
    <n v="1847456121"/>
    <s v="saifullahil.azom@brac.net"/>
    <s v="UNHCR-BRAC"/>
  </r>
  <r>
    <m/>
    <s v="UNHCR"/>
    <s v="BRAC"/>
    <s v="UNHCR"/>
    <s v="WASH"/>
    <x v="1"/>
    <x v="2"/>
    <s v="# of FSM Site"/>
    <m/>
    <n v="1"/>
    <s v="completed"/>
    <s v="Chittagong"/>
    <s v="Cox's Bazar"/>
    <x v="0"/>
    <s v="Palong Khali"/>
    <s v="Camp 01W"/>
    <x v="13"/>
    <d v="2022-12-01T00:00:00"/>
    <x v="0"/>
    <m/>
    <m/>
    <m/>
    <m/>
    <m/>
    <s v="Md. Saifullahil-Azom"/>
    <n v="1847456121"/>
    <s v="saifullahil.azom@brac.net"/>
    <s v="UNHCR-BRAC"/>
  </r>
  <r>
    <m/>
    <s v="UNHCR"/>
    <s v="BRAC"/>
    <s v="UNHCR"/>
    <s v="WASH"/>
    <x v="1"/>
    <x v="9"/>
    <s v="# of door"/>
    <m/>
    <n v="68"/>
    <s v="completed"/>
    <s v="Chittagong"/>
    <s v="Cox's Bazar"/>
    <x v="0"/>
    <s v="Palong Khali"/>
    <s v="Camp 01W"/>
    <x v="13"/>
    <d v="2022-12-01T00:00:00"/>
    <x v="0"/>
    <m/>
    <m/>
    <m/>
    <m/>
    <m/>
    <s v="Md. Saifullahil-Azom"/>
    <n v="1847456121"/>
    <s v="saifullahil.azom@brac.net"/>
    <s v="UNHCR-BRAC"/>
  </r>
  <r>
    <m/>
    <s v="UNHCR"/>
    <s v="BRAC"/>
    <s v="UNHCR"/>
    <s v="WASH"/>
    <x v="1"/>
    <x v="3"/>
    <s v="# of door"/>
    <m/>
    <n v="242"/>
    <s v="completed"/>
    <s v="Chittagong"/>
    <s v="Cox's Bazar"/>
    <x v="0"/>
    <s v="Palong Khali"/>
    <s v="Camp 01W"/>
    <x v="13"/>
    <d v="2022-12-01T00:00:00"/>
    <x v="0"/>
    <m/>
    <m/>
    <m/>
    <m/>
    <m/>
    <s v="Md. Saifullahil-Azom"/>
    <n v="1847456121"/>
    <s v="saifullahil.azom@brac.net"/>
    <s v="UNHCR-BRAC"/>
  </r>
  <r>
    <m/>
    <s v="UNHCR"/>
    <s v="BRAC"/>
    <s v="UNHCR"/>
    <s v="WASH"/>
    <x v="2"/>
    <x v="10"/>
    <s v="# of HP sessions at community level"/>
    <m/>
    <n v="696"/>
    <s v="completed"/>
    <s v="Chittagong"/>
    <s v="Cox's Bazar"/>
    <x v="0"/>
    <s v="Palong Khali"/>
    <s v="Camp 01W"/>
    <x v="13"/>
    <d v="2022-12-01T00:00:00"/>
    <x v="0"/>
    <m/>
    <m/>
    <m/>
    <m/>
    <m/>
    <s v="Md. Saifullahil-Azom"/>
    <n v="1847456121"/>
    <s v="saifullahil.azom@brac.net"/>
    <s v="UNHCR-BRAC"/>
  </r>
  <r>
    <m/>
    <s v="UNHCR"/>
    <s v="BRAC"/>
    <s v="UNHCR"/>
    <s v="WASH"/>
    <x v="2"/>
    <x v="4"/>
    <s v="# of HP sessions at HH level"/>
    <m/>
    <n v="3550"/>
    <s v="completed"/>
    <s v="Chittagong"/>
    <s v="Cox's Bazar"/>
    <x v="0"/>
    <s v="Palong Khali"/>
    <s v="Camp 01W"/>
    <x v="13"/>
    <d v="2022-12-01T00:00:00"/>
    <x v="0"/>
    <m/>
    <m/>
    <m/>
    <m/>
    <m/>
    <s v="Md. Saifullahil-Azom"/>
    <n v="1847456121"/>
    <s v="saifullahil.azom@brac.net"/>
    <s v="UNHCR-BRAC"/>
  </r>
  <r>
    <m/>
    <s v="UNHCR"/>
    <s v="BRAC"/>
    <s v="UNHCR"/>
    <s v="WASH"/>
    <x v="2"/>
    <x v="19"/>
    <s v="# of estimated persons reached by mass-media campaign"/>
    <m/>
    <n v="1"/>
    <s v="completed"/>
    <s v="Chittagong"/>
    <s v="Cox's Bazar"/>
    <x v="0"/>
    <s v="Palong Khali"/>
    <s v="Camp 01W"/>
    <x v="13"/>
    <d v="2022-12-01T00:00:00"/>
    <x v="0"/>
    <m/>
    <m/>
    <m/>
    <m/>
    <m/>
    <s v="Md. Saifullahil-Azom"/>
    <n v="1847456121"/>
    <s v="saifullahil.azom@brac.net"/>
    <s v="UNHCR-BRAC"/>
  </r>
  <r>
    <m/>
    <s v="UNHCR"/>
    <s v="BRAC"/>
    <s v="UNHCR"/>
    <s v="WASH"/>
    <x v="3"/>
    <x v="6"/>
    <s v="# of plant"/>
    <m/>
    <n v="1"/>
    <s v="completed"/>
    <s v="Chittagong"/>
    <s v="Cox's Bazar"/>
    <x v="0"/>
    <s v="Palong Khali"/>
    <s v="Camp 01W"/>
    <x v="13"/>
    <d v="2022-12-01T00:00:00"/>
    <x v="0"/>
    <m/>
    <m/>
    <m/>
    <m/>
    <m/>
    <s v="Md. Saifullahil-Azom"/>
    <n v="1847456121"/>
    <s v="saifullahil.azom@brac.net"/>
    <s v="UNHCR-BRAC"/>
  </r>
  <r>
    <m/>
    <s v="IOM"/>
    <s v="ACF"/>
    <s v="KFW"/>
    <s v="WASH"/>
    <x v="0"/>
    <x v="0"/>
    <s v="# of tube well"/>
    <m/>
    <n v="230"/>
    <s v="completed"/>
    <s v="Chittagong"/>
    <s v="Cox's Bazar"/>
    <x v="0"/>
    <s v="Palong Khali"/>
    <s v="Camp 11"/>
    <x v="13"/>
    <d v="2023-03-01T00:00:00"/>
    <x v="0"/>
    <m/>
    <m/>
    <m/>
    <m/>
    <m/>
    <s v="Moammad Shajan Siraj"/>
    <n v="1813213381"/>
    <s v="washhppm-cox@bd-actionagainsthunger.org"/>
    <s v="IOM-ACF"/>
  </r>
  <r>
    <m/>
    <s v="IOM"/>
    <s v="ACF"/>
    <s v="KFW"/>
    <s v="WASH"/>
    <x v="0"/>
    <x v="26"/>
    <s v="# of tube well"/>
    <m/>
    <n v="1"/>
    <s v="completed"/>
    <s v="Chittagong"/>
    <s v="Cox's Bazar"/>
    <x v="0"/>
    <s v="Palong Khali"/>
    <s v="Camp 11"/>
    <x v="13"/>
    <d v="2023-03-01T00:00:00"/>
    <x v="0"/>
    <m/>
    <m/>
    <m/>
    <m/>
    <m/>
    <s v="Moammad Shajan Siraj"/>
    <n v="1813213381"/>
    <s v="washhppm-cox@bd-actionagainsthunger.org"/>
    <s v="IOM-ACF"/>
  </r>
  <r>
    <m/>
    <s v="IOM"/>
    <s v="ACF"/>
    <s v="KFW"/>
    <s v="WASH"/>
    <x v="1"/>
    <x v="23"/>
    <s v="# of door "/>
    <m/>
    <n v="3"/>
    <s v="completed"/>
    <s v="Chittagong"/>
    <s v="Cox's Bazar"/>
    <x v="0"/>
    <s v="Palong Khali"/>
    <s v="Camp 11"/>
    <x v="13"/>
    <d v="2023-03-01T00:00:00"/>
    <x v="0"/>
    <m/>
    <m/>
    <m/>
    <m/>
    <m/>
    <s v="Moammad Shajan Siraj"/>
    <n v="1813213381"/>
    <s v="washhppm-cox@bd-actionagainsthunger.org"/>
    <s v="IOM-ACF"/>
  </r>
  <r>
    <m/>
    <s v="IOM"/>
    <s v="ACF"/>
    <s v="KFW"/>
    <s v="WASH"/>
    <x v="1"/>
    <x v="1"/>
    <s v="# of door "/>
    <m/>
    <n v="63"/>
    <s v="completed"/>
    <s v="Chittagong"/>
    <s v="Cox's Bazar"/>
    <x v="0"/>
    <s v="Palong Khali"/>
    <s v="Camp 11"/>
    <x v="13"/>
    <d v="2023-03-01T00:00:00"/>
    <x v="0"/>
    <m/>
    <m/>
    <m/>
    <m/>
    <m/>
    <s v="Moammad Shajan Siraj"/>
    <n v="1813213381"/>
    <s v="washhppm-cox@bd-actionagainsthunger.org"/>
    <s v="IOM-ACF"/>
  </r>
  <r>
    <m/>
    <s v="IOM"/>
    <s v="ACF"/>
    <s v="KFW"/>
    <s v="WASH"/>
    <x v="1"/>
    <x v="8"/>
    <s v="# of FSM Site"/>
    <m/>
    <n v="8"/>
    <s v="completed"/>
    <s v="Chittagong"/>
    <s v="Cox's Bazar"/>
    <x v="0"/>
    <s v="Palong Khali"/>
    <s v="Camp 11"/>
    <x v="13"/>
    <d v="2023-03-01T00:00:00"/>
    <x v="0"/>
    <m/>
    <m/>
    <m/>
    <m/>
    <m/>
    <s v="Moammad Shajan Siraj"/>
    <n v="1813213381"/>
    <s v="washhppm-cox@bd-actionagainsthunger.org"/>
    <s v="IOM-ACF"/>
  </r>
  <r>
    <m/>
    <s v="IOM"/>
    <s v="ACF"/>
    <s v="KFW"/>
    <s v="WASH"/>
    <x v="1"/>
    <x v="32"/>
    <s v="# of door"/>
    <m/>
    <n v="2"/>
    <s v="completed"/>
    <s v="Chittagong"/>
    <s v="Cox's Bazar"/>
    <x v="0"/>
    <s v="Palong Khali"/>
    <s v="Camp 11"/>
    <x v="13"/>
    <d v="2023-03-01T00:00:00"/>
    <x v="0"/>
    <m/>
    <m/>
    <m/>
    <m/>
    <m/>
    <s v="Moammad Shajan Siraj"/>
    <n v="1813213381"/>
    <s v="washhppm-cox@bd-actionagainsthunger.org"/>
    <s v="IOM-ACF"/>
  </r>
  <r>
    <m/>
    <s v="IOM"/>
    <s v="ACF"/>
    <s v="KFW"/>
    <s v="WASH"/>
    <x v="1"/>
    <x v="9"/>
    <s v="# of door"/>
    <m/>
    <n v="209"/>
    <s v="completed"/>
    <s v="Chittagong"/>
    <s v="Cox's Bazar"/>
    <x v="0"/>
    <s v="Palong Khali"/>
    <s v="Camp 11"/>
    <x v="13"/>
    <d v="2023-03-01T00:00:00"/>
    <x v="0"/>
    <m/>
    <m/>
    <m/>
    <m/>
    <m/>
    <s v="Moammad Shajan Siraj"/>
    <n v="1813213381"/>
    <s v="washhppm-cox@bd-actionagainsthunger.org"/>
    <s v="IOM-ACF"/>
  </r>
  <r>
    <m/>
    <s v="IOM"/>
    <s v="ACF"/>
    <s v="KFW"/>
    <s v="WASH"/>
    <x v="1"/>
    <x v="3"/>
    <s v="# of door"/>
    <m/>
    <n v="982"/>
    <s v="completed"/>
    <s v="Chittagong"/>
    <s v="Cox's Bazar"/>
    <x v="0"/>
    <s v="Palong Khali"/>
    <s v="Camp 11"/>
    <x v="13"/>
    <d v="2023-03-01T00:00:00"/>
    <x v="0"/>
    <m/>
    <m/>
    <m/>
    <m/>
    <m/>
    <s v="Moammad Shajan Siraj"/>
    <n v="1813213381"/>
    <s v="washhppm-cox@bd-actionagainsthunger.org"/>
    <s v="IOM-ACF"/>
  </r>
  <r>
    <m/>
    <s v="IOM"/>
    <s v="ACF"/>
    <s v="KFW"/>
    <s v="WASH"/>
    <x v="2"/>
    <x v="19"/>
    <s v="# of estimated persons reached by mass-media campaign"/>
    <m/>
    <n v="1"/>
    <s v="completed"/>
    <s v="Chittagong"/>
    <s v="Cox's Bazar"/>
    <x v="0"/>
    <s v="Palong Khali"/>
    <s v="Camp 11"/>
    <x v="13"/>
    <d v="2023-03-01T00:00:00"/>
    <x v="0"/>
    <m/>
    <m/>
    <m/>
    <m/>
    <m/>
    <s v="Moammad Shajan Siraj"/>
    <n v="1813213381"/>
    <s v="washhppm-cox@bd-actionagainsthunger.org"/>
    <s v="IOM-ACF"/>
  </r>
  <r>
    <m/>
    <s v="IOM"/>
    <s v="ACF"/>
    <s v="KFW"/>
    <s v="WASH"/>
    <x v="2"/>
    <x v="20"/>
    <s v="# of household"/>
    <m/>
    <n v="7933"/>
    <s v="completed"/>
    <s v="Chittagong"/>
    <s v="Cox's Bazar"/>
    <x v="0"/>
    <s v="Palong Khali"/>
    <s v="Camp 11"/>
    <x v="13"/>
    <d v="2023-03-01T00:00:00"/>
    <x v="0"/>
    <m/>
    <m/>
    <m/>
    <m/>
    <m/>
    <s v="Moammad Shajan Siraj"/>
    <n v="1813213381"/>
    <s v="washhppm-cox@bd-actionagainsthunger.org"/>
    <s v="IOM-ACF"/>
  </r>
  <r>
    <m/>
    <s v="IOM"/>
    <s v="ACF"/>
    <s v="KFW"/>
    <s v="WASH"/>
    <x v="3"/>
    <x v="5"/>
    <s v="# of campaign per camp "/>
    <m/>
    <n v="20"/>
    <s v="completed"/>
    <s v="Chittagong"/>
    <s v="Cox's Bazar"/>
    <x v="0"/>
    <s v="Palong Khali"/>
    <s v="Camp 11"/>
    <x v="13"/>
    <d v="2023-03-01T00:00:00"/>
    <x v="0"/>
    <m/>
    <m/>
    <m/>
    <m/>
    <m/>
    <s v="Moammad Shajan Siraj"/>
    <n v="1813213381"/>
    <s v="washhppm-cox@bd-actionagainsthunger.org"/>
    <s v="IOM-ACF"/>
  </r>
  <r>
    <m/>
    <s v="IOM"/>
    <s v="ACF"/>
    <s v="KFW"/>
    <s v="WASH"/>
    <x v="3"/>
    <x v="6"/>
    <s v="# of plant"/>
    <m/>
    <n v="2"/>
    <s v="completed"/>
    <s v="Chittagong"/>
    <s v="Cox's Bazar"/>
    <x v="0"/>
    <s v="Palong Khali"/>
    <s v="Camp 11"/>
    <x v="13"/>
    <d v="2023-03-01T00:00:00"/>
    <x v="0"/>
    <m/>
    <m/>
    <m/>
    <m/>
    <m/>
    <s v="Moammad Shajan Siraj"/>
    <n v="1813213381"/>
    <s v="washhppm-cox@bd-actionagainsthunger.org"/>
    <s v="IOM-ACF"/>
  </r>
  <r>
    <m/>
    <s v="UNHCR"/>
    <s v="BRAC"/>
    <s v="UNHCR"/>
    <s v="WASH"/>
    <x v="0"/>
    <x v="0"/>
    <s v="# of tube well"/>
    <m/>
    <n v="105"/>
    <s v="completed"/>
    <s v="Chittagong"/>
    <s v="Cox's Bazar"/>
    <x v="1"/>
    <s v="Whykong"/>
    <s v="Camp 21"/>
    <x v="13"/>
    <d v="2022-12-01T00:00:00"/>
    <x v="0"/>
    <m/>
    <m/>
    <m/>
    <m/>
    <m/>
    <s v="Md. Saifullahil-Azom"/>
    <n v="1847456121"/>
    <s v="saifullahil.azom@brac.net"/>
    <s v="UNHCR-BRAC"/>
  </r>
  <r>
    <m/>
    <s v="UNHCR"/>
    <s v="BRAC"/>
    <s v="UNHCR"/>
    <s v="WASH"/>
    <x v="0"/>
    <x v="12"/>
    <s v="# of water network"/>
    <m/>
    <n v="9"/>
    <s v="completed"/>
    <s v="Chittagong"/>
    <s v="Cox's Bazar"/>
    <x v="1"/>
    <s v="Whykong"/>
    <s v="Camp 21"/>
    <x v="13"/>
    <d v="2022-12-01T00:00:00"/>
    <x v="0"/>
    <m/>
    <m/>
    <m/>
    <m/>
    <m/>
    <s v="Md. Saifullahil-Azom"/>
    <n v="1847456121"/>
    <s v="saifullahil.azom@brac.net"/>
    <s v="UNHCR-BRAC"/>
  </r>
  <r>
    <m/>
    <s v="UNHCR"/>
    <s v="BRAC"/>
    <s v="UNHCR"/>
    <s v="WASH"/>
    <x v="1"/>
    <x v="1"/>
    <s v="# of door "/>
    <m/>
    <n v="30"/>
    <s v="completed"/>
    <s v="Chittagong"/>
    <s v="Cox's Bazar"/>
    <x v="1"/>
    <s v="Whykong"/>
    <s v="Camp 21"/>
    <x v="13"/>
    <d v="2022-12-01T00:00:00"/>
    <x v="0"/>
    <m/>
    <m/>
    <m/>
    <m/>
    <m/>
    <s v="Md. Saifullahil-Azom"/>
    <n v="1847456121"/>
    <s v="saifullahil.azom@brac.net"/>
    <s v="UNHCR-BRAC"/>
  </r>
  <r>
    <m/>
    <s v="UNHCR"/>
    <s v="BRAC"/>
    <s v="UNHCR"/>
    <s v="WASH"/>
    <x v="1"/>
    <x v="8"/>
    <s v="# of FSM Site"/>
    <m/>
    <n v="3"/>
    <s v="completed"/>
    <s v="Chittagong"/>
    <s v="Cox's Bazar"/>
    <x v="1"/>
    <s v="Whykong"/>
    <s v="Camp 21"/>
    <x v="13"/>
    <d v="2022-12-01T00:00:00"/>
    <x v="0"/>
    <m/>
    <m/>
    <m/>
    <m/>
    <m/>
    <s v="Md. Saifullahil-Azom"/>
    <n v="1847456121"/>
    <s v="saifullahil.azom@brac.net"/>
    <s v="UNHCR-BRAC"/>
  </r>
  <r>
    <m/>
    <s v="UNHCR"/>
    <s v="BRAC"/>
    <s v="UNHCR"/>
    <s v="WASH"/>
    <x v="1"/>
    <x v="2"/>
    <s v="# of FSM Site"/>
    <m/>
    <n v="1"/>
    <s v="completed"/>
    <s v="Chittagong"/>
    <s v="Cox's Bazar"/>
    <x v="1"/>
    <s v="Whykong"/>
    <s v="Camp 21"/>
    <x v="13"/>
    <d v="2022-12-01T00:00:00"/>
    <x v="0"/>
    <m/>
    <m/>
    <m/>
    <m/>
    <m/>
    <s v="Md. Saifullahil-Azom"/>
    <n v="1847456121"/>
    <s v="saifullahil.azom@brac.net"/>
    <s v="UNHCR-BRAC"/>
  </r>
  <r>
    <m/>
    <s v="UNHCR"/>
    <s v="BRAC"/>
    <s v="UNHCR"/>
    <s v="WASH"/>
    <x v="1"/>
    <x v="9"/>
    <s v="# of door"/>
    <m/>
    <n v="115"/>
    <s v="completed"/>
    <s v="Chittagong"/>
    <s v="Cox's Bazar"/>
    <x v="1"/>
    <s v="Whykong"/>
    <s v="Camp 21"/>
    <x v="13"/>
    <d v="2022-12-01T00:00:00"/>
    <x v="0"/>
    <m/>
    <m/>
    <m/>
    <m/>
    <m/>
    <s v="Md. Saifullahil-Azom"/>
    <n v="1847456121"/>
    <s v="saifullahil.azom@brac.net"/>
    <s v="UNHCR-BRAC"/>
  </r>
  <r>
    <m/>
    <s v="UNHCR"/>
    <s v="BRAC"/>
    <s v="UNHCR"/>
    <s v="WASH"/>
    <x v="1"/>
    <x v="3"/>
    <s v="# of door"/>
    <m/>
    <n v="225"/>
    <s v="completed"/>
    <s v="Chittagong"/>
    <s v="Cox's Bazar"/>
    <x v="1"/>
    <s v="Whykong"/>
    <s v="Camp 21"/>
    <x v="13"/>
    <d v="2022-12-01T00:00:00"/>
    <x v="0"/>
    <m/>
    <m/>
    <m/>
    <m/>
    <m/>
    <s v="Md. Saifullahil-Azom"/>
    <n v="1847456121"/>
    <s v="saifullahil.azom@brac.net"/>
    <s v="UNHCR-BRAC"/>
  </r>
  <r>
    <m/>
    <s v="UNHCR"/>
    <s v="BRAC"/>
    <s v="UNHCR"/>
    <s v="WASH"/>
    <x v="2"/>
    <x v="10"/>
    <s v="# of HP sessions at community level"/>
    <m/>
    <n v="971"/>
    <s v="completed"/>
    <s v="Chittagong"/>
    <s v="Cox's Bazar"/>
    <x v="1"/>
    <s v="Whykong"/>
    <s v="Camp 21"/>
    <x v="13"/>
    <d v="2022-12-01T00:00:00"/>
    <x v="0"/>
    <m/>
    <m/>
    <m/>
    <m/>
    <m/>
    <s v="Md. Saifullahil-Azom"/>
    <n v="1847456121"/>
    <s v="saifullahil.azom@brac.net"/>
    <s v="UNHCR-BRAC"/>
  </r>
  <r>
    <m/>
    <s v="UNHCR"/>
    <s v="BRAC"/>
    <s v="UNHCR"/>
    <s v="WASH"/>
    <x v="2"/>
    <x v="4"/>
    <s v="# of HP sessions at HH level"/>
    <m/>
    <n v="2576"/>
    <s v="completed"/>
    <s v="Chittagong"/>
    <s v="Cox's Bazar"/>
    <x v="1"/>
    <s v="Whykong"/>
    <s v="Camp 21"/>
    <x v="13"/>
    <d v="2022-12-01T00:00:00"/>
    <x v="0"/>
    <m/>
    <m/>
    <m/>
    <m/>
    <m/>
    <s v="Md. Saifullahil-Azom"/>
    <n v="1847456121"/>
    <s v="saifullahil.azom@brac.net"/>
    <s v="UNHCR-BRAC"/>
  </r>
  <r>
    <m/>
    <s v="UNHCR"/>
    <s v="BRAC"/>
    <s v="UNHCR"/>
    <s v="WASH"/>
    <x v="2"/>
    <x v="19"/>
    <s v="# of estimated persons reached by mass-media campaign"/>
    <m/>
    <n v="1"/>
    <s v="completed"/>
    <s v="Chittagong"/>
    <s v="Cox's Bazar"/>
    <x v="1"/>
    <s v="Whykong"/>
    <s v="Camp 21"/>
    <x v="13"/>
    <d v="2022-12-01T00:00:00"/>
    <x v="0"/>
    <m/>
    <m/>
    <m/>
    <m/>
    <m/>
    <s v="Md. Saifullahil-Azom"/>
    <n v="1847456121"/>
    <s v="saifullahil.azom@brac.net"/>
    <s v="UNHCR-BRAC"/>
  </r>
  <r>
    <m/>
    <s v="UNHCR"/>
    <s v="BRAC"/>
    <s v="UNHCR"/>
    <s v="WASH"/>
    <x v="3"/>
    <x v="5"/>
    <s v="# of campaign per camp "/>
    <m/>
    <n v="1"/>
    <s v="completed"/>
    <s v="Chittagong"/>
    <s v="Cox's Bazar"/>
    <x v="1"/>
    <s v="Whykong"/>
    <s v="Camp 21"/>
    <x v="13"/>
    <d v="2022-12-01T00:00:00"/>
    <x v="0"/>
    <m/>
    <m/>
    <m/>
    <m/>
    <m/>
    <s v="Md. Saifullahil-Azom"/>
    <n v="1847456121"/>
    <s v="saifullahil.azom@brac.net"/>
    <s v="UNHCR-BRAC"/>
  </r>
  <r>
    <m/>
    <s v="UNHCR"/>
    <s v="BRAC"/>
    <s v="UNHCR"/>
    <s v="WASH"/>
    <x v="3"/>
    <x v="6"/>
    <s v="# of plant"/>
    <m/>
    <n v="1"/>
    <s v="completed"/>
    <s v="Chittagong"/>
    <s v="Cox's Bazar"/>
    <x v="1"/>
    <s v="Whykong"/>
    <s v="Camp 21"/>
    <x v="13"/>
    <d v="2022-12-01T00:00:00"/>
    <x v="0"/>
    <m/>
    <m/>
    <m/>
    <m/>
    <m/>
    <s v="Md. Saifullahil-Azom"/>
    <n v="1847456121"/>
    <s v="saifullahil.azom@brac.net"/>
    <s v="UNHCR-BRAC"/>
  </r>
  <r>
    <m/>
    <s v="GREEN HILL"/>
    <s v="GREEN HILL"/>
    <s v="CPI"/>
    <s v="WASH"/>
    <x v="0"/>
    <x v="0"/>
    <s v="# of tube well"/>
    <m/>
    <n v="51"/>
    <s v="completed"/>
    <s v="Chittagong"/>
    <s v="Cox's Bazar"/>
    <x v="0"/>
    <s v="Palong Khali"/>
    <s v="Camp 01W"/>
    <x v="13"/>
    <d v="2022-12-01T00:00:00"/>
    <x v="0"/>
    <m/>
    <m/>
    <m/>
    <m/>
    <m/>
    <s v="Farhan Shaun"/>
    <n v="1681597433"/>
    <s v="farhan@ghcxb.org"/>
    <s v="GREEN HILL"/>
  </r>
  <r>
    <m/>
    <s v="GREEN HILL"/>
    <s v="GREEN HILL"/>
    <s v="CPI"/>
    <s v="WASH"/>
    <x v="0"/>
    <x v="30"/>
    <s v="# of household"/>
    <m/>
    <n v="1861"/>
    <s v="completed"/>
    <s v="Chittagong"/>
    <s v="Cox's Bazar"/>
    <x v="0"/>
    <s v="Palong Khali"/>
    <s v="Camp 01W"/>
    <x v="13"/>
    <d v="2022-12-01T00:00:00"/>
    <x v="0"/>
    <m/>
    <m/>
    <m/>
    <m/>
    <m/>
    <s v="Farhan Shaun"/>
    <n v="1681597433"/>
    <s v="farhan@ghcxb.org"/>
    <s v="GREEN HILL"/>
  </r>
  <r>
    <m/>
    <s v="GREEN HILL"/>
    <s v="GREEN HILL"/>
    <s v="CPI"/>
    <s v="WASH"/>
    <x v="1"/>
    <x v="1"/>
    <s v="# of door "/>
    <m/>
    <n v="47"/>
    <s v="completed"/>
    <s v="Chittagong"/>
    <s v="Cox's Bazar"/>
    <x v="0"/>
    <s v="Palong Khali"/>
    <s v="Camp 01W"/>
    <x v="13"/>
    <d v="2022-12-01T00:00:00"/>
    <x v="0"/>
    <m/>
    <m/>
    <m/>
    <m/>
    <m/>
    <s v="Farhan Shaun"/>
    <n v="1681597433"/>
    <s v="farhan@ghcxb.org"/>
    <s v="GREEN HILL"/>
  </r>
  <r>
    <m/>
    <s v="GREEN HILL"/>
    <s v="GREEN HILL"/>
    <s v="CPI"/>
    <s v="WASH"/>
    <x v="1"/>
    <x v="9"/>
    <s v="# of door"/>
    <m/>
    <n v="77"/>
    <s v="completed"/>
    <s v="Chittagong"/>
    <s v="Cox's Bazar"/>
    <x v="0"/>
    <s v="Palong Khali"/>
    <s v="Camp 01W"/>
    <x v="13"/>
    <d v="2022-12-01T00:00:00"/>
    <x v="0"/>
    <m/>
    <m/>
    <m/>
    <m/>
    <m/>
    <s v="Farhan Shaun"/>
    <n v="1681597433"/>
    <s v="farhan@ghcxb.org"/>
    <s v="GREEN HILL"/>
  </r>
  <r>
    <m/>
    <s v="GREEN HILL"/>
    <s v="GREEN HILL"/>
    <s v="CPI"/>
    <s v="WASH"/>
    <x v="1"/>
    <x v="3"/>
    <s v="# of door"/>
    <m/>
    <n v="84"/>
    <s v="completed"/>
    <s v="Chittagong"/>
    <s v="Cox's Bazar"/>
    <x v="0"/>
    <s v="Palong Khali"/>
    <s v="Camp 01W"/>
    <x v="13"/>
    <d v="2022-12-01T00:00:00"/>
    <x v="0"/>
    <m/>
    <m/>
    <m/>
    <m/>
    <m/>
    <s v="Farhan Shaun"/>
    <n v="1681597433"/>
    <s v="farhan@ghcxb.org"/>
    <s v="GREEN HILL"/>
  </r>
  <r>
    <m/>
    <s v="GREEN HILL"/>
    <s v="GREEN HILL"/>
    <s v="CPI"/>
    <s v="WASH"/>
    <x v="2"/>
    <x v="10"/>
    <s v="# of HP sessions at community level"/>
    <m/>
    <n v="82"/>
    <s v="completed"/>
    <s v="Chittagong"/>
    <s v="Cox's Bazar"/>
    <x v="0"/>
    <s v="Palong Khali"/>
    <s v="Camp 01W"/>
    <x v="13"/>
    <d v="2022-12-01T00:00:00"/>
    <x v="0"/>
    <m/>
    <m/>
    <m/>
    <m/>
    <m/>
    <s v="Farhan Shaun"/>
    <n v="1681597433"/>
    <s v="farhan@ghcxb.org"/>
    <s v="GREEN HILL"/>
  </r>
  <r>
    <m/>
    <s v="GREEN HILL"/>
    <s v="GREEN HILL"/>
    <s v="CPI"/>
    <s v="WASH"/>
    <x v="2"/>
    <x v="4"/>
    <s v="# of HP sessions at HH level"/>
    <m/>
    <n v="249"/>
    <s v="completed"/>
    <s v="Chittagong"/>
    <s v="Cox's Bazar"/>
    <x v="0"/>
    <s v="Palong Khali"/>
    <s v="Camp 01W"/>
    <x v="13"/>
    <d v="2022-12-01T00:00:00"/>
    <x v="0"/>
    <m/>
    <m/>
    <m/>
    <m/>
    <m/>
    <s v="Farhan Shaun"/>
    <n v="1681597433"/>
    <s v="farhan@ghcxb.org"/>
    <s v="GREEN HILL"/>
  </r>
  <r>
    <m/>
    <s v="GREEN HILL"/>
    <s v="GREEN HILL"/>
    <s v="CPI"/>
    <s v="WASH"/>
    <x v="2"/>
    <x v="33"/>
    <s v="# of facilities"/>
    <m/>
    <n v="1464"/>
    <s v="completed"/>
    <s v="Chittagong"/>
    <s v="Cox's Bazar"/>
    <x v="0"/>
    <s v="Palong Khali"/>
    <s v="Camp 01W"/>
    <x v="13"/>
    <d v="2022-12-01T00:00:00"/>
    <x v="0"/>
    <m/>
    <m/>
    <m/>
    <m/>
    <m/>
    <s v="Farhan Shaun"/>
    <n v="1681597433"/>
    <s v="farhan@ghcxb.org"/>
    <s v="GREEN HILL"/>
  </r>
  <r>
    <m/>
    <s v="UNHCR"/>
    <s v="BRAC"/>
    <s v="UNHCR"/>
    <s v="WASH"/>
    <x v="0"/>
    <x v="0"/>
    <s v="# of tube well"/>
    <m/>
    <n v="194"/>
    <s v="completed"/>
    <s v="Chittagong"/>
    <s v="Cox's Bazar"/>
    <x v="0"/>
    <s v="Palong Khali"/>
    <s v="Camp 02E"/>
    <x v="13"/>
    <d v="2022-12-01T00:00:00"/>
    <x v="0"/>
    <m/>
    <m/>
    <m/>
    <m/>
    <m/>
    <s v="Md. Saifullahil-Azom"/>
    <n v="1847456121"/>
    <s v="saifullahil.azom@brac.net"/>
    <s v="UNHCR-BRAC"/>
  </r>
  <r>
    <m/>
    <s v="UNHCR"/>
    <s v="BRAC"/>
    <s v="UNHCR"/>
    <s v="WASH"/>
    <x v="1"/>
    <x v="1"/>
    <s v="# of door "/>
    <m/>
    <n v="20"/>
    <s v="completed"/>
    <s v="Chittagong"/>
    <s v="Cox's Bazar"/>
    <x v="0"/>
    <s v="Palong Khali"/>
    <s v="Camp 02E"/>
    <x v="13"/>
    <d v="2022-12-01T00:00:00"/>
    <x v="0"/>
    <m/>
    <m/>
    <m/>
    <m/>
    <m/>
    <s v="Md. Saifullahil-Azom"/>
    <n v="1847456121"/>
    <s v="saifullahil.azom@brac.net"/>
    <s v="UNHCR-BRAC"/>
  </r>
  <r>
    <m/>
    <s v="UNHCR"/>
    <s v="BRAC"/>
    <s v="UNHCR"/>
    <s v="WASH"/>
    <x v="1"/>
    <x v="8"/>
    <s v="# of FSM Site"/>
    <m/>
    <n v="8"/>
    <s v="completed"/>
    <s v="Chittagong"/>
    <s v="Cox's Bazar"/>
    <x v="0"/>
    <s v="Palong Khali"/>
    <s v="Camp 02E"/>
    <x v="13"/>
    <d v="2022-12-01T00:00:00"/>
    <x v="0"/>
    <m/>
    <m/>
    <m/>
    <m/>
    <m/>
    <s v="Md. Saifullahil-Azom"/>
    <n v="1847456121"/>
    <s v="saifullahil.azom@brac.net"/>
    <s v="UNHCR-BRAC"/>
  </r>
  <r>
    <m/>
    <s v="UNHCR"/>
    <s v="BRAC"/>
    <s v="UNHCR"/>
    <s v="WASH"/>
    <x v="1"/>
    <x v="9"/>
    <s v="# of door"/>
    <m/>
    <n v="52"/>
    <s v="completed"/>
    <s v="Chittagong"/>
    <s v="Cox's Bazar"/>
    <x v="0"/>
    <s v="Palong Khali"/>
    <s v="Camp 02E"/>
    <x v="13"/>
    <d v="2022-12-01T00:00:00"/>
    <x v="0"/>
    <m/>
    <m/>
    <m/>
    <m/>
    <m/>
    <s v="Md. Saifullahil-Azom"/>
    <n v="1847456121"/>
    <s v="saifullahil.azom@brac.net"/>
    <s v="UNHCR-BRAC"/>
  </r>
  <r>
    <m/>
    <s v="UNHCR"/>
    <s v="BRAC"/>
    <s v="UNHCR"/>
    <s v="WASH"/>
    <x v="1"/>
    <x v="3"/>
    <s v="# of door"/>
    <m/>
    <n v="300"/>
    <s v="completed"/>
    <s v="Chittagong"/>
    <s v="Cox's Bazar"/>
    <x v="0"/>
    <s v="Palong Khali"/>
    <s v="Camp 02E"/>
    <x v="13"/>
    <d v="2022-12-01T00:00:00"/>
    <x v="0"/>
    <m/>
    <m/>
    <m/>
    <m/>
    <m/>
    <s v="Md. Saifullahil-Azom"/>
    <n v="1847456121"/>
    <s v="saifullahil.azom@brac.net"/>
    <s v="UNHCR-BRAC"/>
  </r>
  <r>
    <m/>
    <s v="UNHCR"/>
    <s v="BRAC"/>
    <s v="UNHCR"/>
    <s v="WASH"/>
    <x v="2"/>
    <x v="10"/>
    <s v="# of HP sessions at community level"/>
    <m/>
    <n v="1298"/>
    <s v="completed"/>
    <s v="Chittagong"/>
    <s v="Cox's Bazar"/>
    <x v="0"/>
    <s v="Palong Khali"/>
    <s v="Camp 02E"/>
    <x v="13"/>
    <d v="2022-12-01T00:00:00"/>
    <x v="0"/>
    <m/>
    <m/>
    <m/>
    <m/>
    <m/>
    <s v="Md. Saifullahil-Azom"/>
    <n v="1847456121"/>
    <s v="saifullahil.azom@brac.net"/>
    <s v="UNHCR-BRAC"/>
  </r>
  <r>
    <m/>
    <s v="UNHCR"/>
    <s v="BRAC"/>
    <s v="UNHCR"/>
    <s v="WASH"/>
    <x v="2"/>
    <x v="4"/>
    <s v="# of HP sessions at HH level"/>
    <m/>
    <n v="3465"/>
    <s v="completed"/>
    <s v="Chittagong"/>
    <s v="Cox's Bazar"/>
    <x v="0"/>
    <s v="Palong Khali"/>
    <s v="Camp 02E"/>
    <x v="13"/>
    <d v="2022-12-01T00:00:00"/>
    <x v="0"/>
    <m/>
    <m/>
    <m/>
    <m/>
    <m/>
    <s v="Md. Saifullahil-Azom"/>
    <n v="1847456121"/>
    <s v="saifullahil.azom@brac.net"/>
    <s v="UNHCR-BRAC"/>
  </r>
  <r>
    <m/>
    <s v="UNHCR"/>
    <s v="BRAC"/>
    <s v="UNHCR"/>
    <s v="WASH"/>
    <x v="2"/>
    <x v="19"/>
    <s v="# of estimated persons reached by mass-media campaign"/>
    <m/>
    <n v="1"/>
    <s v="completed"/>
    <s v="Chittagong"/>
    <s v="Cox's Bazar"/>
    <x v="0"/>
    <s v="Palong Khali"/>
    <s v="Camp 02E"/>
    <x v="13"/>
    <d v="2022-12-01T00:00:00"/>
    <x v="0"/>
    <m/>
    <m/>
    <m/>
    <m/>
    <m/>
    <s v="Md. Saifullahil-Azom"/>
    <n v="1847456121"/>
    <s v="saifullahil.azom@brac.net"/>
    <s v="UNHCR-BRAC"/>
  </r>
  <r>
    <m/>
    <s v="UNHCR"/>
    <s v="BRAC"/>
    <s v="UNHCR"/>
    <s v="WASH"/>
    <x v="3"/>
    <x v="6"/>
    <s v="# of plant"/>
    <m/>
    <n v="1"/>
    <s v="completed"/>
    <s v="Chittagong"/>
    <s v="Cox's Bazar"/>
    <x v="0"/>
    <s v="Palong Khali"/>
    <s v="Camp 02E"/>
    <x v="13"/>
    <d v="2022-12-01T00:00:00"/>
    <x v="0"/>
    <m/>
    <m/>
    <m/>
    <m/>
    <m/>
    <s v="Md. Saifullahil-Azom"/>
    <n v="1847456121"/>
    <s v="saifullahil.azom@brac.net"/>
    <s v="UNHCR-BRAC"/>
  </r>
  <r>
    <m/>
    <s v="UNHCR"/>
    <s v="BRAC"/>
    <s v="UNHCR"/>
    <s v="WASH"/>
    <x v="1"/>
    <x v="17"/>
    <s v="# of door"/>
    <m/>
    <n v="1"/>
    <s v="completed"/>
    <s v="Chittagong"/>
    <s v="Cox's Bazar"/>
    <x v="0"/>
    <s v="Palong Khali"/>
    <s v="Camp 02W"/>
    <x v="13"/>
    <d v="2022-12-01T00:00:00"/>
    <x v="0"/>
    <m/>
    <m/>
    <m/>
    <m/>
    <m/>
    <s v="Md. Saifullahil-Azom"/>
    <n v="1847456121"/>
    <s v="saifullahil.azom@brac.net"/>
    <s v="UNHCR-BRAC"/>
  </r>
  <r>
    <m/>
    <s v="UNHCR"/>
    <s v="BRAC"/>
    <s v="UNHCR"/>
    <s v="WASH"/>
    <x v="2"/>
    <x v="19"/>
    <s v="# of estimated persons reached by mass-media campaign"/>
    <m/>
    <n v="1"/>
    <s v="completed"/>
    <s v="Chittagong"/>
    <s v="Cox's Bazar"/>
    <x v="0"/>
    <s v="Palong Khali"/>
    <s v="Camp 02W"/>
    <x v="13"/>
    <d v="2022-12-01T00:00:00"/>
    <x v="0"/>
    <m/>
    <m/>
    <m/>
    <m/>
    <m/>
    <s v="Md. Saifullahil-Azom"/>
    <n v="1847456121"/>
    <s v="saifullahil.azom@brac.net"/>
    <s v="UNHCR-BRAC"/>
  </r>
  <r>
    <m/>
    <s v="GREEN HILL"/>
    <s v="GREEN HILL"/>
    <s v="CPI"/>
    <s v="WASH"/>
    <x v="0"/>
    <x v="0"/>
    <s v="# of tube well"/>
    <m/>
    <n v="50"/>
    <s v="completed"/>
    <s v="Chittagong"/>
    <s v="Cox's Bazar"/>
    <x v="0"/>
    <s v="Palong Khali"/>
    <s v="Camp 04"/>
    <x v="13"/>
    <d v="2022-12-01T00:00:00"/>
    <x v="0"/>
    <m/>
    <m/>
    <m/>
    <m/>
    <m/>
    <s v="Farhan Shaun"/>
    <n v="1681597433"/>
    <s v="farhan@ghcxb.org"/>
    <s v="GREEN HILL"/>
  </r>
  <r>
    <m/>
    <s v="GREEN HILL"/>
    <s v="GREEN HILL"/>
    <s v="CPI"/>
    <s v="WASH"/>
    <x v="0"/>
    <x v="30"/>
    <s v="# of household"/>
    <m/>
    <n v="3319"/>
    <s v="completed"/>
    <s v="Chittagong"/>
    <s v="Cox's Bazar"/>
    <x v="0"/>
    <s v="Palong Khali"/>
    <s v="Camp 04"/>
    <x v="13"/>
    <d v="2022-12-01T00:00:00"/>
    <x v="0"/>
    <m/>
    <m/>
    <m/>
    <m/>
    <m/>
    <s v="Farhan Shaun"/>
    <n v="1681597433"/>
    <s v="farhan@ghcxb.org"/>
    <s v="GREEN HILL"/>
  </r>
  <r>
    <m/>
    <s v="GREEN HILL"/>
    <s v="GREEN HILL"/>
    <s v="CPI"/>
    <s v="WASH"/>
    <x v="1"/>
    <x v="15"/>
    <s v="# of door "/>
    <m/>
    <n v="7"/>
    <s v="completed"/>
    <s v="Chittagong"/>
    <s v="Cox's Bazar"/>
    <x v="0"/>
    <s v="Palong Khali"/>
    <s v="Camp 04"/>
    <x v="13"/>
    <d v="2022-12-01T00:00:00"/>
    <x v="0"/>
    <m/>
    <m/>
    <m/>
    <m/>
    <m/>
    <s v="Farhan Shaun"/>
    <n v="1681597433"/>
    <s v="farhan@ghcxb.org"/>
    <s v="GREEN HILL"/>
  </r>
  <r>
    <m/>
    <s v="GREEN HILL"/>
    <s v="GREEN HILL"/>
    <s v="CPI"/>
    <s v="WASH"/>
    <x v="1"/>
    <x v="1"/>
    <s v="# of door "/>
    <m/>
    <n v="89"/>
    <s v="completed"/>
    <s v="Chittagong"/>
    <s v="Cox's Bazar"/>
    <x v="0"/>
    <s v="Palong Khali"/>
    <s v="Camp 04"/>
    <x v="13"/>
    <d v="2022-12-01T00:00:00"/>
    <x v="0"/>
    <m/>
    <m/>
    <m/>
    <m/>
    <m/>
    <s v="Farhan Shaun"/>
    <n v="1681597433"/>
    <s v="farhan@ghcxb.org"/>
    <s v="GREEN HILL"/>
  </r>
  <r>
    <m/>
    <s v="GREEN HILL"/>
    <s v="GREEN HILL"/>
    <s v="CPI"/>
    <s v="WASH"/>
    <x v="1"/>
    <x v="17"/>
    <s v="# of door"/>
    <m/>
    <n v="7"/>
    <s v="completed"/>
    <s v="Chittagong"/>
    <s v="Cox's Bazar"/>
    <x v="0"/>
    <s v="Palong Khali"/>
    <s v="Camp 04"/>
    <x v="13"/>
    <d v="2022-12-01T00:00:00"/>
    <x v="0"/>
    <m/>
    <m/>
    <m/>
    <m/>
    <m/>
    <s v="Farhan Shaun"/>
    <n v="1681597433"/>
    <s v="farhan@ghcxb.org"/>
    <s v="GREEN HILL"/>
  </r>
  <r>
    <m/>
    <s v="GREEN HILL"/>
    <s v="GREEN HILL"/>
    <s v="CPI"/>
    <s v="WASH"/>
    <x v="1"/>
    <x v="9"/>
    <s v="# of door"/>
    <m/>
    <n v="69"/>
    <s v="completed"/>
    <s v="Chittagong"/>
    <s v="Cox's Bazar"/>
    <x v="0"/>
    <s v="Palong Khali"/>
    <s v="Camp 04"/>
    <x v="13"/>
    <d v="2022-12-01T00:00:00"/>
    <x v="0"/>
    <m/>
    <m/>
    <m/>
    <m/>
    <m/>
    <s v="Farhan Shaun"/>
    <n v="1681597433"/>
    <s v="farhan@ghcxb.org"/>
    <s v="GREEN HILL"/>
  </r>
  <r>
    <m/>
    <s v="GREEN HILL"/>
    <s v="GREEN HILL"/>
    <s v="CPI"/>
    <s v="WASH"/>
    <x v="1"/>
    <x v="3"/>
    <s v="# of door"/>
    <m/>
    <n v="1"/>
    <s v="completed"/>
    <s v="Chittagong"/>
    <s v="Cox's Bazar"/>
    <x v="0"/>
    <s v="Palong Khali"/>
    <s v="Camp 04"/>
    <x v="13"/>
    <d v="2022-12-01T00:00:00"/>
    <x v="0"/>
    <m/>
    <m/>
    <m/>
    <m/>
    <m/>
    <s v="Farhan Shaun"/>
    <n v="1681597433"/>
    <s v="farhan@ghcxb.org"/>
    <s v="GREEN HILL"/>
  </r>
  <r>
    <m/>
    <s v="GREEN HILL"/>
    <s v="GREEN HILL"/>
    <s v="CPI"/>
    <s v="WASH"/>
    <x v="2"/>
    <x v="10"/>
    <s v="# of HP sessions at community level"/>
    <m/>
    <n v="68"/>
    <s v="completed"/>
    <s v="Chittagong"/>
    <s v="Cox's Bazar"/>
    <x v="0"/>
    <s v="Palong Khali"/>
    <s v="Camp 04"/>
    <x v="13"/>
    <d v="2022-12-01T00:00:00"/>
    <x v="0"/>
    <m/>
    <m/>
    <m/>
    <m/>
    <m/>
    <s v="Farhan Shaun"/>
    <n v="1681597433"/>
    <s v="farhan@ghcxb.org"/>
    <s v="GREEN HILL"/>
  </r>
  <r>
    <m/>
    <s v="GREEN HILL"/>
    <s v="GREEN HILL"/>
    <s v="CPI"/>
    <s v="WASH"/>
    <x v="2"/>
    <x v="4"/>
    <s v="# of HP sessions at HH level"/>
    <m/>
    <n v="83"/>
    <s v="completed"/>
    <s v="Chittagong"/>
    <s v="Cox's Bazar"/>
    <x v="0"/>
    <s v="Palong Khali"/>
    <s v="Camp 04"/>
    <x v="13"/>
    <d v="2022-12-01T00:00:00"/>
    <x v="0"/>
    <m/>
    <m/>
    <m/>
    <m/>
    <m/>
    <s v="Farhan Shaun"/>
    <n v="1681597433"/>
    <s v="farhan@ghcxb.org"/>
    <s v="GREEN HILL"/>
  </r>
  <r>
    <m/>
    <s v="GREEN HILL"/>
    <s v="GREEN HILL"/>
    <s v="CPI"/>
    <s v="WASH"/>
    <x v="2"/>
    <x v="21"/>
    <s v="# of handwashing station"/>
    <m/>
    <n v="10"/>
    <s v="completed"/>
    <s v="Chittagong"/>
    <s v="Cox's Bazar"/>
    <x v="0"/>
    <s v="Palong Khali"/>
    <s v="Camp 04"/>
    <x v="13"/>
    <d v="2022-12-01T00:00:00"/>
    <x v="0"/>
    <m/>
    <m/>
    <m/>
    <m/>
    <m/>
    <s v="Farhan Shaun"/>
    <n v="1681597433"/>
    <s v="farhan@ghcxb.org"/>
    <s v="GREEN HILL"/>
  </r>
  <r>
    <m/>
    <s v="GREEN HILL"/>
    <s v="GREEN HILL"/>
    <s v="CPI"/>
    <s v="WASH"/>
    <x v="2"/>
    <x v="33"/>
    <s v="# of facilities"/>
    <m/>
    <n v="819"/>
    <s v="completed"/>
    <s v="Chittagong"/>
    <s v="Cox's Bazar"/>
    <x v="0"/>
    <s v="Palong Khali"/>
    <s v="Camp 04"/>
    <x v="13"/>
    <d v="2022-12-01T00:00:00"/>
    <x v="0"/>
    <m/>
    <m/>
    <m/>
    <m/>
    <m/>
    <s v="Farhan Shaun"/>
    <n v="1681597433"/>
    <s v="farhan@ghcxb.org"/>
    <s v="GREEN HILL"/>
  </r>
  <r>
    <m/>
    <s v="UNHCR"/>
    <s v="BRAC"/>
    <s v="UNHCR"/>
    <s v="WASH"/>
    <x v="0"/>
    <x v="0"/>
    <s v="# of tube well"/>
    <m/>
    <n v="138"/>
    <s v="completed"/>
    <s v="Chittagong"/>
    <s v="Cox's Bazar"/>
    <x v="0"/>
    <s v="Palong Khali"/>
    <s v="Camp 03"/>
    <x v="13"/>
    <d v="2022-12-01T00:00:00"/>
    <x v="0"/>
    <m/>
    <m/>
    <m/>
    <m/>
    <m/>
    <s v="Md. Saifullahil-Azom"/>
    <n v="1847456121"/>
    <s v="saifullahil.azom@brac.net"/>
    <s v="UNHCR-BRAC"/>
  </r>
  <r>
    <m/>
    <s v="UNHCR"/>
    <s v="BRAC"/>
    <s v="UNHCR"/>
    <s v="WASH"/>
    <x v="0"/>
    <x v="12"/>
    <s v="# of water network"/>
    <m/>
    <n v="2"/>
    <s v="completed"/>
    <s v="Chittagong"/>
    <s v="Cox's Bazar"/>
    <x v="0"/>
    <s v="Palong Khali"/>
    <s v="Camp 03"/>
    <x v="13"/>
    <d v="2022-12-01T00:00:00"/>
    <x v="0"/>
    <m/>
    <m/>
    <m/>
    <m/>
    <m/>
    <s v="Md. Saifullahil-Azom"/>
    <n v="1847456121"/>
    <s v="saifullahil.azom@brac.net"/>
    <s v="UNHCR-BRAC"/>
  </r>
  <r>
    <m/>
    <s v="UNHCR"/>
    <s v="BRAC"/>
    <s v="UNHCR"/>
    <s v="WASH"/>
    <x v="1"/>
    <x v="15"/>
    <s v="# of door "/>
    <m/>
    <n v="2"/>
    <s v="completed"/>
    <s v="Chittagong"/>
    <s v="Cox's Bazar"/>
    <x v="0"/>
    <s v="Palong Khali"/>
    <s v="Camp 03"/>
    <x v="13"/>
    <d v="2022-12-01T00:00:00"/>
    <x v="0"/>
    <m/>
    <m/>
    <m/>
    <m/>
    <m/>
    <s v="Md. Saifullahil-Azom"/>
    <n v="1847456121"/>
    <s v="saifullahil.azom@brac.net"/>
    <s v="UNHCR-BRAC"/>
  </r>
  <r>
    <m/>
    <s v="UNHCR"/>
    <s v="BRAC"/>
    <s v="UNHCR"/>
    <s v="WASH"/>
    <x v="1"/>
    <x v="23"/>
    <s v="# of door "/>
    <m/>
    <n v="3"/>
    <s v="completed"/>
    <s v="Chittagong"/>
    <s v="Cox's Bazar"/>
    <x v="0"/>
    <s v="Palong Khali"/>
    <s v="Camp 03"/>
    <x v="13"/>
    <d v="2022-12-01T00:00:00"/>
    <x v="0"/>
    <m/>
    <m/>
    <m/>
    <m/>
    <m/>
    <s v="Md. Saifullahil-Azom"/>
    <n v="1847456121"/>
    <s v="saifullahil.azom@brac.net"/>
    <s v="UNHCR-BRAC"/>
  </r>
  <r>
    <m/>
    <s v="UNHCR"/>
    <s v="BRAC"/>
    <s v="UNHCR"/>
    <s v="WASH"/>
    <x v="1"/>
    <x v="1"/>
    <s v="# of door "/>
    <m/>
    <n v="39"/>
    <s v="completed"/>
    <s v="Chittagong"/>
    <s v="Cox's Bazar"/>
    <x v="0"/>
    <s v="Palong Khali"/>
    <s v="Camp 03"/>
    <x v="13"/>
    <d v="2022-12-01T00:00:00"/>
    <x v="0"/>
    <m/>
    <m/>
    <m/>
    <m/>
    <m/>
    <s v="Md. Saifullahil-Azom"/>
    <n v="1847456121"/>
    <s v="saifullahil.azom@brac.net"/>
    <s v="UNHCR-BRAC"/>
  </r>
  <r>
    <m/>
    <s v="UNHCR"/>
    <s v="BRAC"/>
    <s v="UNHCR"/>
    <s v="WASH"/>
    <x v="1"/>
    <x v="18"/>
    <s v="# of door"/>
    <m/>
    <n v="6"/>
    <s v="completed"/>
    <s v="Chittagong"/>
    <s v="Cox's Bazar"/>
    <x v="0"/>
    <s v="Palong Khali"/>
    <s v="Camp 03"/>
    <x v="13"/>
    <d v="2022-12-01T00:00:00"/>
    <x v="0"/>
    <m/>
    <m/>
    <m/>
    <m/>
    <m/>
    <s v="Md. Saifullahil-Azom"/>
    <n v="1847456121"/>
    <s v="saifullahil.azom@brac.net"/>
    <s v="UNHCR-BRAC"/>
  </r>
  <r>
    <m/>
    <s v="UNHCR"/>
    <s v="BRAC"/>
    <s v="UNHCR"/>
    <s v="WASH"/>
    <x v="1"/>
    <x v="9"/>
    <s v="# of door"/>
    <m/>
    <n v="216"/>
    <s v="completed"/>
    <s v="Chittagong"/>
    <s v="Cox's Bazar"/>
    <x v="0"/>
    <s v="Palong Khali"/>
    <s v="Camp 03"/>
    <x v="13"/>
    <d v="2022-12-01T00:00:00"/>
    <x v="0"/>
    <m/>
    <m/>
    <m/>
    <m/>
    <m/>
    <s v="Md. Saifullahil-Azom"/>
    <n v="1847456121"/>
    <s v="saifullahil.azom@brac.net"/>
    <s v="UNHCR-BRAC"/>
  </r>
  <r>
    <m/>
    <s v="UNHCR"/>
    <s v="BRAC"/>
    <s v="UNHCR"/>
    <s v="WASH"/>
    <x v="1"/>
    <x v="3"/>
    <s v="# of door"/>
    <m/>
    <n v="452"/>
    <s v="completed"/>
    <s v="Chittagong"/>
    <s v="Cox's Bazar"/>
    <x v="0"/>
    <s v="Palong Khali"/>
    <s v="Camp 03"/>
    <x v="13"/>
    <d v="2022-12-01T00:00:00"/>
    <x v="0"/>
    <m/>
    <m/>
    <m/>
    <m/>
    <m/>
    <s v="Md. Saifullahil-Azom"/>
    <n v="1847456121"/>
    <s v="saifullahil.azom@brac.net"/>
    <s v="UNHCR-BRAC"/>
  </r>
  <r>
    <m/>
    <s v="UNHCR"/>
    <s v="BRAC"/>
    <s v="UNHCR"/>
    <s v="WASH"/>
    <x v="1"/>
    <x v="7"/>
    <s v="N/A"/>
    <m/>
    <n v="1"/>
    <s v="completed"/>
    <s v="Chittagong"/>
    <s v="Cox's Bazar"/>
    <x v="0"/>
    <s v="Palong Khali"/>
    <s v="Camp 03"/>
    <x v="13"/>
    <d v="2022-12-01T00:00:00"/>
    <x v="0"/>
    <m/>
    <m/>
    <m/>
    <m/>
    <m/>
    <s v="Md. Saifullahil-Azom"/>
    <n v="1847456121"/>
    <s v="saifullahil.azom@brac.net"/>
    <s v="UNHCR-BRAC"/>
  </r>
  <r>
    <m/>
    <s v="UNHCR"/>
    <s v="BRAC"/>
    <s v="UNHCR"/>
    <s v="WASH"/>
    <x v="2"/>
    <x v="10"/>
    <s v="# of HP sessions at community level"/>
    <m/>
    <n v="2198"/>
    <s v="completed"/>
    <s v="Chittagong"/>
    <s v="Cox's Bazar"/>
    <x v="0"/>
    <s v="Palong Khali"/>
    <s v="Camp 03"/>
    <x v="13"/>
    <d v="2022-12-01T00:00:00"/>
    <x v="0"/>
    <m/>
    <m/>
    <m/>
    <m/>
    <m/>
    <s v="Md. Saifullahil-Azom"/>
    <n v="1847456121"/>
    <s v="saifullahil.azom@brac.net"/>
    <s v="UNHCR-BRAC"/>
  </r>
  <r>
    <m/>
    <s v="UNHCR"/>
    <s v="BRAC"/>
    <s v="UNHCR"/>
    <s v="WASH"/>
    <x v="2"/>
    <x v="4"/>
    <s v="# of HP sessions at HH level"/>
    <m/>
    <n v="6325"/>
    <s v="completed"/>
    <s v="Chittagong"/>
    <s v="Cox's Bazar"/>
    <x v="0"/>
    <s v="Palong Khali"/>
    <s v="Camp 03"/>
    <x v="13"/>
    <d v="2022-12-01T00:00:00"/>
    <x v="0"/>
    <m/>
    <m/>
    <m/>
    <m/>
    <m/>
    <s v="Md. Saifullahil-Azom"/>
    <n v="1847456121"/>
    <s v="saifullahil.azom@brac.net"/>
    <s v="UNHCR-BRAC"/>
  </r>
  <r>
    <m/>
    <s v="UNHCR"/>
    <s v="BRAC"/>
    <s v="UNHCR"/>
    <s v="WASH"/>
    <x v="2"/>
    <x v="19"/>
    <s v="# of estimated persons reached by mass-media campaign"/>
    <m/>
    <n v="1"/>
    <s v="completed"/>
    <s v="Chittagong"/>
    <s v="Cox's Bazar"/>
    <x v="0"/>
    <s v="Palong Khali"/>
    <s v="Camp 03"/>
    <x v="13"/>
    <d v="2022-12-01T00:00:00"/>
    <x v="0"/>
    <m/>
    <m/>
    <m/>
    <m/>
    <m/>
    <s v="Md. Saifullahil-Azom"/>
    <n v="1847456121"/>
    <s v="saifullahil.azom@brac.net"/>
    <s v="UNHCR-BRAC"/>
  </r>
  <r>
    <m/>
    <s v="UNHCR"/>
    <s v="BRAC"/>
    <s v="UNHCR"/>
    <s v="WASH"/>
    <x v="2"/>
    <x v="21"/>
    <s v="# of handwashing station"/>
    <m/>
    <n v="1"/>
    <s v="completed"/>
    <s v="Chittagong"/>
    <s v="Cox's Bazar"/>
    <x v="0"/>
    <s v="Palong Khali"/>
    <s v="Camp 03"/>
    <x v="13"/>
    <d v="2022-12-01T00:00:00"/>
    <x v="0"/>
    <m/>
    <m/>
    <m/>
    <m/>
    <m/>
    <s v="Md. Saifullahil-Azom"/>
    <n v="1847456121"/>
    <s v="saifullahil.azom@brac.net"/>
    <s v="UNHCR-BRAC"/>
  </r>
  <r>
    <m/>
    <s v="UNHCR"/>
    <s v="BRAC"/>
    <s v="UNHCR"/>
    <s v="WASH"/>
    <x v="3"/>
    <x v="22"/>
    <s v="# of pit"/>
    <m/>
    <n v="5"/>
    <s v="completed"/>
    <s v="Chittagong"/>
    <s v="Cox's Bazar"/>
    <x v="0"/>
    <s v="Palong Khali"/>
    <s v="Camp 03"/>
    <x v="13"/>
    <d v="2022-12-01T00:00:00"/>
    <x v="0"/>
    <m/>
    <m/>
    <m/>
    <m/>
    <m/>
    <s v="Md. Saifullahil-Azom"/>
    <n v="1847456121"/>
    <s v="saifullahil.azom@brac.net"/>
    <s v="UNHCR-BRAC"/>
  </r>
  <r>
    <m/>
    <s v="UNHCR"/>
    <s v="BRAC"/>
    <s v="UNHCR"/>
    <s v="WASH"/>
    <x v="3"/>
    <x v="6"/>
    <s v="# of plant"/>
    <m/>
    <n v="1"/>
    <s v="completed"/>
    <s v="Chittagong"/>
    <s v="Cox's Bazar"/>
    <x v="0"/>
    <s v="Palong Khali"/>
    <s v="Camp 03"/>
    <x v="13"/>
    <d v="2022-12-01T00:00:00"/>
    <x v="0"/>
    <m/>
    <m/>
    <m/>
    <m/>
    <m/>
    <s v="Md. Saifullahil-Azom"/>
    <n v="1847456121"/>
    <s v="saifullahil.azom@brac.net"/>
    <s v="UNHCR-BRAC"/>
  </r>
  <r>
    <m/>
    <s v="GREEN HILL"/>
    <s v="GREEN HILL"/>
    <s v="CPI"/>
    <s v="WASH"/>
    <x v="0"/>
    <x v="0"/>
    <s v="# of tube well"/>
    <m/>
    <n v="59"/>
    <s v="completed"/>
    <s v="Chittagong"/>
    <s v="Cox's Bazar"/>
    <x v="0"/>
    <s v="Palong Khali"/>
    <s v="Camp 17"/>
    <x v="13"/>
    <d v="2022-12-01T00:00:00"/>
    <x v="0"/>
    <m/>
    <m/>
    <m/>
    <m/>
    <m/>
    <s v="Farhan Shaun"/>
    <n v="1681597433"/>
    <s v="farhan@ghcxb.org"/>
    <s v="GREEN HILL"/>
  </r>
  <r>
    <m/>
    <s v="GREEN HILL"/>
    <s v="GREEN HILL"/>
    <s v="CPI"/>
    <s v="WASH"/>
    <x v="0"/>
    <x v="30"/>
    <s v="# of household"/>
    <m/>
    <n v="2215"/>
    <s v="completed"/>
    <s v="Chittagong"/>
    <s v="Cox's Bazar"/>
    <x v="0"/>
    <s v="Palong Khali"/>
    <s v="Camp 17"/>
    <x v="13"/>
    <d v="2022-12-01T00:00:00"/>
    <x v="0"/>
    <m/>
    <m/>
    <m/>
    <m/>
    <m/>
    <s v="Farhan Shaun"/>
    <n v="1681597433"/>
    <s v="farhan@ghcxb.org"/>
    <s v="GREEN HILL"/>
  </r>
  <r>
    <m/>
    <s v="GREEN HILL"/>
    <s v="GREEN HILL"/>
    <s v="CPI"/>
    <s v="WASH"/>
    <x v="1"/>
    <x v="1"/>
    <s v="# of door "/>
    <m/>
    <n v="48"/>
    <s v="completed"/>
    <s v="Chittagong"/>
    <s v="Cox's Bazar"/>
    <x v="0"/>
    <s v="Palong Khali"/>
    <s v="Camp 17"/>
    <x v="13"/>
    <d v="2022-12-01T00:00:00"/>
    <x v="0"/>
    <m/>
    <m/>
    <m/>
    <m/>
    <m/>
    <s v="Farhan Shaun"/>
    <n v="1681597433"/>
    <s v="farhan@ghcxb.org"/>
    <s v="GREEN HILL"/>
  </r>
  <r>
    <m/>
    <s v="GREEN HILL"/>
    <s v="GREEN HILL"/>
    <s v="CPI"/>
    <s v="WASH"/>
    <x v="1"/>
    <x v="9"/>
    <s v="# of door"/>
    <m/>
    <n v="42"/>
    <s v="completed"/>
    <s v="Chittagong"/>
    <s v="Cox's Bazar"/>
    <x v="0"/>
    <s v="Palong Khali"/>
    <s v="Camp 17"/>
    <x v="13"/>
    <d v="2022-12-01T00:00:00"/>
    <x v="0"/>
    <m/>
    <m/>
    <m/>
    <m/>
    <m/>
    <s v="Farhan Shaun"/>
    <n v="1681597433"/>
    <s v="farhan@ghcxb.org"/>
    <s v="GREEN HILL"/>
  </r>
  <r>
    <m/>
    <s v="GREEN HILL"/>
    <s v="GREEN HILL"/>
    <s v="CPI"/>
    <s v="WASH"/>
    <x v="1"/>
    <x v="3"/>
    <s v="# of door"/>
    <m/>
    <n v="18"/>
    <s v="completed"/>
    <s v="Chittagong"/>
    <s v="Cox's Bazar"/>
    <x v="0"/>
    <s v="Palong Khali"/>
    <s v="Camp 17"/>
    <x v="13"/>
    <d v="2022-12-01T00:00:00"/>
    <x v="0"/>
    <m/>
    <m/>
    <m/>
    <m/>
    <m/>
    <s v="Farhan Shaun"/>
    <n v="1681597433"/>
    <s v="farhan@ghcxb.org"/>
    <s v="GREEN HILL"/>
  </r>
  <r>
    <m/>
    <s v="GREEN HILL"/>
    <s v="GREEN HILL"/>
    <s v="CPI"/>
    <s v="WASH"/>
    <x v="2"/>
    <x v="10"/>
    <s v="# of HP sessions at community level"/>
    <m/>
    <n v="40"/>
    <s v="completed"/>
    <s v="Chittagong"/>
    <s v="Cox's Bazar"/>
    <x v="0"/>
    <s v="Palong Khali"/>
    <s v="Camp 17"/>
    <x v="13"/>
    <d v="2022-12-01T00:00:00"/>
    <x v="0"/>
    <m/>
    <m/>
    <m/>
    <m/>
    <m/>
    <s v="Farhan Shaun"/>
    <n v="1681597433"/>
    <s v="farhan@ghcxb.org"/>
    <s v="GREEN HILL"/>
  </r>
  <r>
    <m/>
    <s v="GREEN HILL"/>
    <s v="GREEN HILL"/>
    <s v="CPI"/>
    <s v="WASH"/>
    <x v="2"/>
    <x v="4"/>
    <s v="# of HP sessions at HH level"/>
    <m/>
    <n v="34"/>
    <s v="completed"/>
    <s v="Chittagong"/>
    <s v="Cox's Bazar"/>
    <x v="0"/>
    <s v="Palong Khali"/>
    <s v="Camp 17"/>
    <x v="13"/>
    <d v="2022-12-01T00:00:00"/>
    <x v="0"/>
    <m/>
    <m/>
    <m/>
    <m/>
    <m/>
    <s v="Farhan Shaun"/>
    <n v="1681597433"/>
    <s v="farhan@ghcxb.org"/>
    <s v="GREEN HILL"/>
  </r>
  <r>
    <m/>
    <s v="GREEN HILL"/>
    <s v="GREEN HILL"/>
    <s v="CPI"/>
    <s v="WASH"/>
    <x v="2"/>
    <x v="21"/>
    <s v="# of handwashing station"/>
    <m/>
    <n v="5"/>
    <s v="completed"/>
    <s v="Chittagong"/>
    <s v="Cox's Bazar"/>
    <x v="0"/>
    <s v="Palong Khali"/>
    <s v="Camp 17"/>
    <x v="13"/>
    <d v="2022-12-01T00:00:00"/>
    <x v="0"/>
    <m/>
    <m/>
    <m/>
    <m/>
    <m/>
    <s v="Farhan Shaun"/>
    <n v="1681597433"/>
    <s v="farhan@ghcxb.org"/>
    <s v="GREEN HILL"/>
  </r>
  <r>
    <m/>
    <s v="GREEN HILL"/>
    <s v="GREEN HILL"/>
    <s v="CPI"/>
    <s v="WASH"/>
    <x v="2"/>
    <x v="33"/>
    <s v="# of facilities"/>
    <m/>
    <n v="1968"/>
    <s v="completed"/>
    <s v="Chittagong"/>
    <s v="Cox's Bazar"/>
    <x v="0"/>
    <s v="Palong Khali"/>
    <s v="Camp 17"/>
    <x v="13"/>
    <d v="2022-12-01T00:00:00"/>
    <x v="0"/>
    <m/>
    <m/>
    <m/>
    <m/>
    <m/>
    <s v="Farhan Shaun"/>
    <n v="1681597433"/>
    <s v="farhan@ghcxb.org"/>
    <s v="GREEN HILL"/>
  </r>
  <r>
    <m/>
    <s v="NABOLOK"/>
    <s v="NABOLOK"/>
    <s v="GFFO-AA"/>
    <s v="WASH"/>
    <x v="0"/>
    <x v="12"/>
    <s v="# of water network"/>
    <m/>
    <n v="1"/>
    <s v="completed"/>
    <s v="Chittagong"/>
    <s v="Cox's Bazar"/>
    <x v="1"/>
    <s v="Nhilla"/>
    <s v="Camp 26"/>
    <x v="13"/>
    <d v="2022-12-01T00:00:00"/>
    <x v="0"/>
    <m/>
    <m/>
    <m/>
    <m/>
    <m/>
    <s v="Md. Siddiqur Rahman"/>
    <n v="1712024697"/>
    <s v="nabolok.rrcoxb@gmail.com"/>
    <s v="NABOLOK"/>
  </r>
  <r>
    <m/>
    <s v="NABOLOK"/>
    <s v="NABOLOK"/>
    <s v="GFFO-AA"/>
    <s v="WASH"/>
    <x v="1"/>
    <x v="1"/>
    <s v="# of door "/>
    <m/>
    <n v="19"/>
    <s v="completed"/>
    <s v="Chittagong"/>
    <s v="Cox's Bazar"/>
    <x v="1"/>
    <s v="Nhilla"/>
    <s v="Camp 26"/>
    <x v="13"/>
    <d v="2022-12-01T00:00:00"/>
    <x v="0"/>
    <m/>
    <m/>
    <m/>
    <m/>
    <m/>
    <s v="Md. Siddiqur Rahman"/>
    <n v="1712024697"/>
    <s v="nabolok.rrcoxb@gmail.com"/>
    <s v="NABOLOK"/>
  </r>
  <r>
    <m/>
    <s v="NABOLOK"/>
    <s v="NABOLOK"/>
    <s v="GFFO-AA"/>
    <s v="WASH"/>
    <x v="1"/>
    <x v="8"/>
    <s v="# of FSM Site"/>
    <m/>
    <n v="1"/>
    <s v="completed"/>
    <s v="Chittagong"/>
    <s v="Cox's Bazar"/>
    <x v="1"/>
    <s v="Nhilla"/>
    <s v="Camp 26"/>
    <x v="13"/>
    <d v="2022-12-01T00:00:00"/>
    <x v="0"/>
    <m/>
    <m/>
    <m/>
    <m/>
    <m/>
    <s v="Md. Siddiqur Rahman"/>
    <n v="1712024697"/>
    <s v="nabolok.rrcoxb@gmail.com"/>
    <s v="NABOLOK"/>
  </r>
  <r>
    <m/>
    <s v="NABOLOK"/>
    <s v="NABOLOK"/>
    <s v="GFFO-AA"/>
    <s v="WASH"/>
    <x v="1"/>
    <x v="9"/>
    <s v="# of door"/>
    <m/>
    <n v="25"/>
    <s v="completed"/>
    <s v="Chittagong"/>
    <s v="Cox's Bazar"/>
    <x v="1"/>
    <s v="Nhilla"/>
    <s v="Camp 26"/>
    <x v="13"/>
    <d v="2022-12-01T00:00:00"/>
    <x v="0"/>
    <m/>
    <m/>
    <m/>
    <m/>
    <m/>
    <s v="Md. Siddiqur Rahman"/>
    <n v="1712024697"/>
    <s v="nabolok.rrcoxb@gmail.com"/>
    <s v="NABOLOK"/>
  </r>
  <r>
    <m/>
    <s v="NABOLOK"/>
    <s v="NABOLOK"/>
    <s v="GFFO-AA"/>
    <s v="WASH"/>
    <x v="2"/>
    <x v="4"/>
    <s v="# of HP sessions at HH level"/>
    <m/>
    <n v="146"/>
    <s v="completed"/>
    <s v="Chittagong"/>
    <s v="Cox's Bazar"/>
    <x v="1"/>
    <s v="Nhilla"/>
    <s v="Camp 26"/>
    <x v="13"/>
    <d v="2022-12-01T00:00:00"/>
    <x v="0"/>
    <m/>
    <m/>
    <m/>
    <m/>
    <m/>
    <s v="Md. Siddiqur Rahman"/>
    <n v="1712024697"/>
    <s v="nabolok.rrcoxb@gmail.com"/>
    <s v="NABOLOK"/>
  </r>
  <r>
    <m/>
    <s v="NABOLOK"/>
    <s v="NABOLOK"/>
    <s v="GFFO-AA"/>
    <s v="WASH"/>
    <x v="2"/>
    <x v="19"/>
    <s v="# of estimated persons reached by mass-media campaign"/>
    <m/>
    <n v="8"/>
    <s v="completed"/>
    <s v="Chittagong"/>
    <s v="Cox's Bazar"/>
    <x v="1"/>
    <s v="Nhilla"/>
    <s v="Camp 26"/>
    <x v="13"/>
    <d v="2022-12-01T00:00:00"/>
    <x v="0"/>
    <m/>
    <m/>
    <m/>
    <m/>
    <m/>
    <s v="Md. Siddiqur Rahman"/>
    <n v="1712024697"/>
    <s v="nabolok.rrcoxb@gmail.com"/>
    <s v="NABOLOK"/>
  </r>
  <r>
    <m/>
    <s v="NABOLOK"/>
    <s v="NABOLOK"/>
    <s v="GFFO-AA"/>
    <s v="WASH"/>
    <x v="2"/>
    <x v="33"/>
    <s v="# of facilities"/>
    <m/>
    <n v="184"/>
    <s v="completed"/>
    <s v="Chittagong"/>
    <s v="Cox's Bazar"/>
    <x v="1"/>
    <s v="Nhilla"/>
    <s v="Camp 26"/>
    <x v="13"/>
    <d v="2022-12-01T00:00:00"/>
    <x v="0"/>
    <m/>
    <m/>
    <m/>
    <m/>
    <m/>
    <s v="Md. Siddiqur Rahman"/>
    <n v="1712024697"/>
    <s v="nabolok.rrcoxb@gmail.com"/>
    <s v="NABOLOK"/>
  </r>
  <r>
    <m/>
    <s v="NABOLOK"/>
    <s v="NABOLOK"/>
    <s v="GFFO-AA"/>
    <s v="WASH"/>
    <x v="3"/>
    <x v="5"/>
    <s v="# of campaign per camp "/>
    <m/>
    <n v="4"/>
    <s v="completed"/>
    <s v="Chittagong"/>
    <s v="Cox's Bazar"/>
    <x v="1"/>
    <s v="Nhilla"/>
    <s v="Camp 26"/>
    <x v="13"/>
    <d v="2022-12-01T00:00:00"/>
    <x v="0"/>
    <m/>
    <m/>
    <m/>
    <m/>
    <m/>
    <s v="Md. Siddiqur Rahman"/>
    <n v="1712024697"/>
    <s v="nabolok.rrcoxb@gmail.com"/>
    <s v="NABOLOK"/>
  </r>
  <r>
    <m/>
    <s v="UNHCR"/>
    <s v="BRAC"/>
    <s v="UNHCR"/>
    <s v="WASH"/>
    <x v="0"/>
    <x v="0"/>
    <s v="# of tube well"/>
    <m/>
    <n v="12"/>
    <s v="completed"/>
    <s v="Chittagong"/>
    <s v="Cox's Bazar"/>
    <x v="0"/>
    <s v="Palong Khali"/>
    <s v="Camp 04 Extension"/>
    <x v="13"/>
    <d v="2022-12-01T00:00:00"/>
    <x v="0"/>
    <m/>
    <m/>
    <m/>
    <m/>
    <m/>
    <s v="Md. Saifullahil-Azom"/>
    <n v="1847456121"/>
    <s v="saifullahil.azom@brac.net"/>
    <s v="UNHCR-BRAC"/>
  </r>
  <r>
    <m/>
    <s v="UNHCR"/>
    <s v="BRAC"/>
    <s v="UNHCR"/>
    <s v="WASH"/>
    <x v="0"/>
    <x v="12"/>
    <s v="# of water network"/>
    <m/>
    <n v="2"/>
    <s v="completed"/>
    <s v="Chittagong"/>
    <s v="Cox's Bazar"/>
    <x v="0"/>
    <s v="Palong Khali"/>
    <s v="Camp 04 Extension"/>
    <x v="13"/>
    <d v="2022-12-01T00:00:00"/>
    <x v="0"/>
    <m/>
    <m/>
    <m/>
    <m/>
    <m/>
    <s v="Md. Saifullahil-Azom"/>
    <n v="1847456121"/>
    <s v="saifullahil.azom@brac.net"/>
    <s v="UNHCR-BRAC"/>
  </r>
  <r>
    <m/>
    <s v="UNHCR"/>
    <s v="BRAC"/>
    <s v="UNHCR"/>
    <s v="WASH"/>
    <x v="1"/>
    <x v="1"/>
    <s v="# of door "/>
    <m/>
    <n v="16"/>
    <s v="completed"/>
    <s v="Chittagong"/>
    <s v="Cox's Bazar"/>
    <x v="0"/>
    <s v="Palong Khali"/>
    <s v="Camp 04 Extension"/>
    <x v="13"/>
    <d v="2022-12-01T00:00:00"/>
    <x v="0"/>
    <m/>
    <m/>
    <m/>
    <m/>
    <m/>
    <s v="Md. Saifullahil-Azom"/>
    <n v="1847456121"/>
    <s v="saifullahil.azom@brac.net"/>
    <s v="UNHCR-BRAC"/>
  </r>
  <r>
    <m/>
    <s v="UNHCR"/>
    <s v="BRAC"/>
    <s v="UNHCR"/>
    <s v="WASH"/>
    <x v="1"/>
    <x v="9"/>
    <s v="# of door"/>
    <m/>
    <n v="23"/>
    <s v="completed"/>
    <s v="Chittagong"/>
    <s v="Cox's Bazar"/>
    <x v="0"/>
    <s v="Palong Khali"/>
    <s v="Camp 04 Extension"/>
    <x v="13"/>
    <d v="2022-12-01T00:00:00"/>
    <x v="0"/>
    <m/>
    <m/>
    <m/>
    <m/>
    <m/>
    <s v="Md. Saifullahil-Azom"/>
    <n v="1847456121"/>
    <s v="saifullahil.azom@brac.net"/>
    <s v="UNHCR-BRAC"/>
  </r>
  <r>
    <m/>
    <s v="UNHCR"/>
    <s v="BRAC"/>
    <s v="UNHCR"/>
    <s v="WASH"/>
    <x v="1"/>
    <x v="3"/>
    <s v="# of door"/>
    <m/>
    <n v="123"/>
    <s v="completed"/>
    <s v="Chittagong"/>
    <s v="Cox's Bazar"/>
    <x v="0"/>
    <s v="Palong Khali"/>
    <s v="Camp 04 Extension"/>
    <x v="13"/>
    <d v="2022-12-01T00:00:00"/>
    <x v="0"/>
    <m/>
    <m/>
    <m/>
    <m/>
    <m/>
    <s v="Md. Saifullahil-Azom"/>
    <n v="1847456121"/>
    <s v="saifullahil.azom@brac.net"/>
    <s v="UNHCR-BRAC"/>
  </r>
  <r>
    <m/>
    <s v="UNHCR"/>
    <s v="BRAC"/>
    <s v="UNHCR"/>
    <s v="WASH"/>
    <x v="2"/>
    <x v="10"/>
    <s v="# of HP sessions at community level"/>
    <m/>
    <n v="353"/>
    <s v="completed"/>
    <s v="Chittagong"/>
    <s v="Cox's Bazar"/>
    <x v="0"/>
    <s v="Palong Khali"/>
    <s v="Camp 04 Extension"/>
    <x v="13"/>
    <d v="2022-12-01T00:00:00"/>
    <x v="0"/>
    <m/>
    <m/>
    <m/>
    <m/>
    <m/>
    <s v="Md. Saifullahil-Azom"/>
    <n v="1847456121"/>
    <s v="saifullahil.azom@brac.net"/>
    <s v="UNHCR-BRAC"/>
  </r>
  <r>
    <m/>
    <s v="UNHCR"/>
    <s v="BRAC"/>
    <s v="UNHCR"/>
    <s v="WASH"/>
    <x v="2"/>
    <x v="4"/>
    <s v="# of HP sessions at HH level"/>
    <m/>
    <n v="1095"/>
    <s v="completed"/>
    <s v="Chittagong"/>
    <s v="Cox's Bazar"/>
    <x v="0"/>
    <s v="Palong Khali"/>
    <s v="Camp 04 Extension"/>
    <x v="13"/>
    <d v="2022-12-01T00:00:00"/>
    <x v="0"/>
    <m/>
    <m/>
    <m/>
    <m/>
    <m/>
    <s v="Md. Saifullahil-Azom"/>
    <n v="1847456121"/>
    <s v="saifullahil.azom@brac.net"/>
    <s v="UNHCR-BRAC"/>
  </r>
  <r>
    <m/>
    <s v="UNHCR"/>
    <s v="BRAC"/>
    <s v="UNHCR"/>
    <s v="WASH"/>
    <x v="2"/>
    <x v="19"/>
    <s v="# of estimated persons reached by mass-media campaign"/>
    <m/>
    <n v="1"/>
    <s v="completed"/>
    <s v="Chittagong"/>
    <s v="Cox's Bazar"/>
    <x v="0"/>
    <s v="Palong Khali"/>
    <s v="Camp 04 Extension"/>
    <x v="13"/>
    <d v="2022-12-01T00:00:00"/>
    <x v="0"/>
    <m/>
    <m/>
    <m/>
    <m/>
    <m/>
    <s v="Md. Saifullahil-Azom"/>
    <n v="1847456121"/>
    <s v="saifullahil.azom@brac.net"/>
    <s v="UNHCR-BRAC"/>
  </r>
  <r>
    <m/>
    <s v="UNHCR"/>
    <s v="BRAC"/>
    <s v="UNHCR"/>
    <s v="WASH"/>
    <x v="3"/>
    <x v="6"/>
    <s v="# of plant"/>
    <m/>
    <n v="1"/>
    <s v="completed"/>
    <s v="Chittagong"/>
    <s v="Cox's Bazar"/>
    <x v="0"/>
    <s v="Palong Khali"/>
    <s v="Camp 04 Extension"/>
    <x v="13"/>
    <d v="2022-12-01T00:00:00"/>
    <x v="0"/>
    <m/>
    <m/>
    <m/>
    <m/>
    <m/>
    <s v="Md. Saifullahil-Azom"/>
    <n v="1847456121"/>
    <s v="saifullahil.azom@brac.net"/>
    <s v="UNHCR-BRAC"/>
  </r>
  <r>
    <m/>
    <s v="WVI"/>
    <s v="WVI"/>
    <s v="DFAT"/>
    <s v="WASH"/>
    <x v="0"/>
    <x v="0"/>
    <s v="# of tube well"/>
    <m/>
    <n v="163"/>
    <s v="completed"/>
    <s v="Chittagong"/>
    <s v="Cox's Bazar"/>
    <x v="0"/>
    <s v="Palong Khali"/>
    <s v="Camp 10"/>
    <x v="13"/>
    <d v="2022-12-01T00:00:00"/>
    <x v="0"/>
    <m/>
    <m/>
    <m/>
    <m/>
    <m/>
    <s v="Ridoy Roy"/>
    <n v="1679210106"/>
    <s v="ridoy_roy@wvi.org"/>
    <s v="WVI"/>
  </r>
  <r>
    <m/>
    <s v="WVI"/>
    <s v="WVI"/>
    <s v="DFAT"/>
    <s v="WASH"/>
    <x v="0"/>
    <x v="12"/>
    <s v="# of water network"/>
    <m/>
    <n v="1"/>
    <s v="completed"/>
    <s v="Chittagong"/>
    <s v="Cox's Bazar"/>
    <x v="0"/>
    <s v="Palong Khali"/>
    <s v="Camp 10"/>
    <x v="13"/>
    <d v="2022-12-01T00:00:00"/>
    <x v="0"/>
    <m/>
    <m/>
    <m/>
    <m/>
    <m/>
    <s v="Ridoy Roy"/>
    <n v="1679210106"/>
    <s v="ridoy_roy@wvi.org"/>
    <s v="WVI"/>
  </r>
  <r>
    <m/>
    <s v="WVI"/>
    <s v="WVI"/>
    <s v="DFAT"/>
    <s v="WASH"/>
    <x v="1"/>
    <x v="1"/>
    <s v="# of door "/>
    <m/>
    <n v="14"/>
    <s v="completed"/>
    <s v="Chittagong"/>
    <s v="Cox's Bazar"/>
    <x v="0"/>
    <s v="Palong Khali"/>
    <s v="Camp 10"/>
    <x v="13"/>
    <d v="2022-12-01T00:00:00"/>
    <x v="0"/>
    <m/>
    <m/>
    <m/>
    <m/>
    <m/>
    <s v="Ridoy Roy"/>
    <n v="1679210106"/>
    <s v="ridoy_roy@wvi.org"/>
    <s v="WVI"/>
  </r>
  <r>
    <m/>
    <s v="WVI"/>
    <s v="WVI"/>
    <s v="DFAT"/>
    <s v="WASH"/>
    <x v="1"/>
    <x v="8"/>
    <s v="# of FSM Site"/>
    <m/>
    <n v="5"/>
    <s v="completed"/>
    <s v="Chittagong"/>
    <s v="Cox's Bazar"/>
    <x v="0"/>
    <s v="Palong Khali"/>
    <s v="Camp 10"/>
    <x v="13"/>
    <d v="2022-12-01T00:00:00"/>
    <x v="0"/>
    <m/>
    <m/>
    <m/>
    <m/>
    <m/>
    <s v="Ridoy Roy"/>
    <n v="1679210106"/>
    <s v="ridoy_roy@wvi.org"/>
    <s v="WVI"/>
  </r>
  <r>
    <m/>
    <s v="WVI"/>
    <s v="WVI"/>
    <s v="DFAT"/>
    <s v="WASH"/>
    <x v="1"/>
    <x v="2"/>
    <s v="# of FSM Site"/>
    <m/>
    <n v="2"/>
    <s v="completed"/>
    <s v="Chittagong"/>
    <s v="Cox's Bazar"/>
    <x v="0"/>
    <s v="Palong Khali"/>
    <s v="Camp 10"/>
    <x v="13"/>
    <d v="2022-12-01T00:00:00"/>
    <x v="0"/>
    <m/>
    <m/>
    <m/>
    <m/>
    <m/>
    <s v="Ridoy Roy"/>
    <n v="1679210106"/>
    <s v="ridoy_roy@wvi.org"/>
    <s v="WVI"/>
  </r>
  <r>
    <m/>
    <s v="WVI"/>
    <s v="WVI"/>
    <s v="DFAT"/>
    <s v="WASH"/>
    <x v="1"/>
    <x v="32"/>
    <s v="# of door"/>
    <m/>
    <n v="2"/>
    <s v="completed"/>
    <s v="Chittagong"/>
    <s v="Cox's Bazar"/>
    <x v="0"/>
    <s v="Palong Khali"/>
    <s v="Camp 10"/>
    <x v="13"/>
    <d v="2022-12-01T00:00:00"/>
    <x v="0"/>
    <m/>
    <m/>
    <m/>
    <m/>
    <m/>
    <s v="Ridoy Roy"/>
    <n v="1679210106"/>
    <s v="ridoy_roy@wvi.org"/>
    <s v="WVI"/>
  </r>
  <r>
    <m/>
    <s v="WVI"/>
    <s v="WVI"/>
    <s v="DFAT"/>
    <s v="WASH"/>
    <x v="1"/>
    <x v="9"/>
    <s v="# of door"/>
    <m/>
    <n v="185"/>
    <s v="completed"/>
    <s v="Chittagong"/>
    <s v="Cox's Bazar"/>
    <x v="0"/>
    <s v="Palong Khali"/>
    <s v="Camp 10"/>
    <x v="13"/>
    <d v="2022-12-01T00:00:00"/>
    <x v="0"/>
    <m/>
    <m/>
    <m/>
    <m/>
    <m/>
    <s v="Ridoy Roy"/>
    <n v="1679210106"/>
    <s v="ridoy_roy@wvi.org"/>
    <s v="WVI"/>
  </r>
  <r>
    <m/>
    <s v="WVI"/>
    <s v="WVI"/>
    <s v="DFAT"/>
    <s v="WASH"/>
    <x v="1"/>
    <x v="3"/>
    <s v="# of door"/>
    <m/>
    <n v="392"/>
    <s v="completed"/>
    <s v="Chittagong"/>
    <s v="Cox's Bazar"/>
    <x v="0"/>
    <s v="Palong Khali"/>
    <s v="Camp 10"/>
    <x v="13"/>
    <d v="2022-12-01T00:00:00"/>
    <x v="0"/>
    <m/>
    <m/>
    <m/>
    <m/>
    <m/>
    <s v="Ridoy Roy"/>
    <n v="1679210106"/>
    <s v="ridoy_roy@wvi.org"/>
    <s v="WVI"/>
  </r>
  <r>
    <m/>
    <s v="WVI"/>
    <s v="WVI"/>
    <s v="DFAT"/>
    <s v="WASH"/>
    <x v="2"/>
    <x v="10"/>
    <s v="# of HP sessions at community level"/>
    <m/>
    <n v="219"/>
    <s v="completed"/>
    <s v="Chittagong"/>
    <s v="Cox's Bazar"/>
    <x v="0"/>
    <s v="Palong Khali"/>
    <s v="Camp 10"/>
    <x v="13"/>
    <d v="2022-12-01T00:00:00"/>
    <x v="0"/>
    <m/>
    <m/>
    <m/>
    <m/>
    <m/>
    <s v="Ridoy Roy"/>
    <n v="1679210106"/>
    <s v="ridoy_roy@wvi.org"/>
    <s v="WVI"/>
  </r>
  <r>
    <m/>
    <s v="WVI"/>
    <s v="WVI"/>
    <s v="DFAT"/>
    <s v="WASH"/>
    <x v="2"/>
    <x v="4"/>
    <s v="# of HP sessions at HH level"/>
    <m/>
    <n v="833"/>
    <s v="completed"/>
    <s v="Chittagong"/>
    <s v="Cox's Bazar"/>
    <x v="0"/>
    <s v="Palong Khali"/>
    <s v="Camp 10"/>
    <x v="13"/>
    <d v="2022-12-01T00:00:00"/>
    <x v="0"/>
    <m/>
    <m/>
    <m/>
    <m/>
    <m/>
    <s v="Ridoy Roy"/>
    <n v="1679210106"/>
    <s v="ridoy_roy@wvi.org"/>
    <s v="WVI"/>
  </r>
  <r>
    <m/>
    <s v="WVI"/>
    <s v="WVI"/>
    <s v="DFAT"/>
    <s v="WASH"/>
    <x v="2"/>
    <x v="38"/>
    <s v="# of HP sessions at institution level"/>
    <m/>
    <n v="5"/>
    <s v="completed"/>
    <s v="Chittagong"/>
    <s v="Cox's Bazar"/>
    <x v="0"/>
    <s v="Palong Khali"/>
    <s v="Camp 10"/>
    <x v="13"/>
    <d v="2022-12-01T00:00:00"/>
    <x v="0"/>
    <m/>
    <m/>
    <m/>
    <m/>
    <m/>
    <s v="Ridoy Roy"/>
    <n v="1679210106"/>
    <s v="ridoy_roy@wvi.org"/>
    <s v="WVI"/>
  </r>
  <r>
    <m/>
    <s v="WVI"/>
    <s v="WVI"/>
    <s v="DFAT"/>
    <s v="WASH"/>
    <x v="2"/>
    <x v="19"/>
    <s v="# of estimated persons reached by mass-media campaign"/>
    <m/>
    <n v="3"/>
    <s v="completed"/>
    <s v="Chittagong"/>
    <s v="Cox's Bazar"/>
    <x v="0"/>
    <s v="Palong Khali"/>
    <s v="Camp 10"/>
    <x v="13"/>
    <d v="2022-12-01T00:00:00"/>
    <x v="0"/>
    <m/>
    <m/>
    <m/>
    <m/>
    <m/>
    <s v="Ridoy Roy"/>
    <n v="1679210106"/>
    <s v="ridoy_roy@wvi.org"/>
    <s v="WVI"/>
  </r>
  <r>
    <m/>
    <s v="WVI"/>
    <s v="WVI"/>
    <s v="DFAT"/>
    <s v="WASH"/>
    <x v="2"/>
    <x v="29"/>
    <s v="# of household"/>
    <m/>
    <n v="2214"/>
    <s v="completed"/>
    <s v="Chittagong"/>
    <s v="Cox's Bazar"/>
    <x v="0"/>
    <s v="Palong Khali"/>
    <s v="Camp 10"/>
    <x v="13"/>
    <d v="2022-12-01T00:00:00"/>
    <x v="0"/>
    <m/>
    <m/>
    <m/>
    <m/>
    <m/>
    <s v="Ridoy Roy"/>
    <n v="1679210106"/>
    <s v="ridoy_roy@wvi.org"/>
    <s v="WVI"/>
  </r>
  <r>
    <m/>
    <s v="WVI"/>
    <s v="WVI"/>
    <s v="DFAT"/>
    <s v="WASH"/>
    <x v="2"/>
    <x v="20"/>
    <s v="# of household"/>
    <m/>
    <n v="1772"/>
    <s v="completed"/>
    <s v="Chittagong"/>
    <s v="Cox's Bazar"/>
    <x v="0"/>
    <s v="Palong Khali"/>
    <s v="Camp 10"/>
    <x v="13"/>
    <d v="2022-12-01T00:00:00"/>
    <x v="0"/>
    <m/>
    <m/>
    <m/>
    <m/>
    <m/>
    <s v="Ridoy Roy"/>
    <n v="1679210106"/>
    <s v="ridoy_roy@wvi.org"/>
    <s v="WVI"/>
  </r>
  <r>
    <m/>
    <s v="IOM"/>
    <s v="DSK"/>
    <s v="IOM"/>
    <s v="WASH"/>
    <x v="0"/>
    <x v="0"/>
    <s v="# of tube well"/>
    <m/>
    <n v="111"/>
    <s v="completed"/>
    <s v="Chittagong"/>
    <s v="Cox's Bazar"/>
    <x v="0"/>
    <s v="Palong Khali"/>
    <s v="Camp 18"/>
    <x v="13"/>
    <d v="2023-03-01T00:00:00"/>
    <x v="0"/>
    <m/>
    <m/>
    <m/>
    <m/>
    <m/>
    <s v="Md. Shalahuddin Kader"/>
    <n v="1845101021"/>
    <s v="shalahuddin@dskbangladesh.org"/>
    <s v="IOM-DSK"/>
  </r>
  <r>
    <m/>
    <s v="IOM"/>
    <s v="DSK"/>
    <s v="IOM"/>
    <s v="WASH"/>
    <x v="0"/>
    <x v="12"/>
    <s v="# of water network"/>
    <m/>
    <n v="2"/>
    <s v="completed"/>
    <s v="Chittagong"/>
    <s v="Cox's Bazar"/>
    <x v="0"/>
    <s v="Palong Khali"/>
    <s v="Camp 18"/>
    <x v="13"/>
    <d v="2023-03-01T00:00:00"/>
    <x v="0"/>
    <m/>
    <m/>
    <m/>
    <m/>
    <m/>
    <s v="Md. Shalahuddin Kader"/>
    <n v="1845101021"/>
    <s v="shalahuddin@dskbangladesh.org"/>
    <s v="IOM-DSK"/>
  </r>
  <r>
    <m/>
    <s v="IOM"/>
    <s v="DSK"/>
    <s v="IOM"/>
    <s v="WASH"/>
    <x v="1"/>
    <x v="1"/>
    <s v="# of door "/>
    <m/>
    <n v="37"/>
    <s v="completed"/>
    <s v="Chittagong"/>
    <s v="Cox's Bazar"/>
    <x v="0"/>
    <s v="Palong Khali"/>
    <s v="Camp 18"/>
    <x v="13"/>
    <d v="2023-03-01T00:00:00"/>
    <x v="0"/>
    <m/>
    <m/>
    <m/>
    <m/>
    <m/>
    <s v="Md. Shalahuddin Kader"/>
    <n v="1845101021"/>
    <s v="shalahuddin@dskbangladesh.org"/>
    <s v="IOM-DSK"/>
  </r>
  <r>
    <m/>
    <s v="IOM"/>
    <s v="DSK"/>
    <s v="IOM"/>
    <s v="WASH"/>
    <x v="1"/>
    <x v="8"/>
    <s v="# of FSM Site"/>
    <m/>
    <n v="11"/>
    <s v="completed"/>
    <s v="Chittagong"/>
    <s v="Cox's Bazar"/>
    <x v="0"/>
    <s v="Palong Khali"/>
    <s v="Camp 18"/>
    <x v="13"/>
    <d v="2023-03-01T00:00:00"/>
    <x v="0"/>
    <m/>
    <m/>
    <m/>
    <m/>
    <m/>
    <s v="Md. Shalahuddin Kader"/>
    <n v="1845101021"/>
    <s v="shalahuddin@dskbangladesh.org"/>
    <s v="IOM-DSK"/>
  </r>
  <r>
    <m/>
    <s v="IOM"/>
    <s v="DSK"/>
    <s v="IOM"/>
    <s v="WASH"/>
    <x v="1"/>
    <x v="2"/>
    <s v="# of FSM Site"/>
    <m/>
    <n v="2"/>
    <s v="completed"/>
    <s v="Chittagong"/>
    <s v="Cox's Bazar"/>
    <x v="0"/>
    <s v="Palong Khali"/>
    <s v="Camp 18"/>
    <x v="13"/>
    <d v="2023-03-01T00:00:00"/>
    <x v="0"/>
    <m/>
    <m/>
    <m/>
    <m/>
    <m/>
    <s v="Md. Shalahuddin Kader"/>
    <n v="1845101021"/>
    <s v="shalahuddin@dskbangladesh.org"/>
    <s v="IOM-DSK"/>
  </r>
  <r>
    <m/>
    <s v="IOM"/>
    <s v="DSK"/>
    <s v="IOM"/>
    <s v="WASH"/>
    <x v="1"/>
    <x v="9"/>
    <s v="# of door"/>
    <m/>
    <n v="490"/>
    <s v="completed"/>
    <s v="Chittagong"/>
    <s v="Cox's Bazar"/>
    <x v="0"/>
    <s v="Palong Khali"/>
    <s v="Camp 18"/>
    <x v="13"/>
    <d v="2023-03-01T00:00:00"/>
    <x v="0"/>
    <m/>
    <m/>
    <m/>
    <m/>
    <m/>
    <s v="Md. Shalahuddin Kader"/>
    <n v="1845101021"/>
    <s v="shalahuddin@dskbangladesh.org"/>
    <s v="IOM-DSK"/>
  </r>
  <r>
    <m/>
    <s v="IOM"/>
    <s v="DSK"/>
    <s v="IOM"/>
    <s v="WASH"/>
    <x v="1"/>
    <x v="3"/>
    <s v="# of door"/>
    <m/>
    <n v="191"/>
    <s v="completed"/>
    <s v="Chittagong"/>
    <s v="Cox's Bazar"/>
    <x v="0"/>
    <s v="Palong Khali"/>
    <s v="Camp 18"/>
    <x v="13"/>
    <d v="2023-03-01T00:00:00"/>
    <x v="0"/>
    <m/>
    <m/>
    <m/>
    <m/>
    <m/>
    <s v="Md. Shalahuddin Kader"/>
    <n v="1845101021"/>
    <s v="shalahuddin@dskbangladesh.org"/>
    <s v="IOM-DSK"/>
  </r>
  <r>
    <m/>
    <s v="IOM"/>
    <s v="DSK"/>
    <s v="IOM"/>
    <s v="WASH"/>
    <x v="2"/>
    <x v="19"/>
    <s v="# of estimated persons reached by mass-media campaign"/>
    <m/>
    <n v="3"/>
    <s v="completed"/>
    <s v="Chittagong"/>
    <s v="Cox's Bazar"/>
    <x v="0"/>
    <s v="Palong Khali"/>
    <s v="Camp 18"/>
    <x v="13"/>
    <d v="2023-03-01T00:00:00"/>
    <x v="0"/>
    <m/>
    <m/>
    <m/>
    <m/>
    <m/>
    <s v="Md. Shalahuddin Kader"/>
    <n v="1845101021"/>
    <s v="shalahuddin@dskbangladesh.org"/>
    <s v="IOM-DSK"/>
  </r>
  <r>
    <m/>
    <s v="IOM"/>
    <s v="DSK"/>
    <s v="IOM"/>
    <s v="WASH"/>
    <x v="2"/>
    <x v="20"/>
    <s v="# of household"/>
    <m/>
    <n v="2961"/>
    <s v="completed"/>
    <s v="Chittagong"/>
    <s v="Cox's Bazar"/>
    <x v="0"/>
    <s v="Palong Khali"/>
    <s v="Camp 18"/>
    <x v="13"/>
    <d v="2023-03-01T00:00:00"/>
    <x v="0"/>
    <m/>
    <m/>
    <m/>
    <m/>
    <m/>
    <s v="Md. Shalahuddin Kader"/>
    <n v="1845101021"/>
    <s v="shalahuddin@dskbangladesh.org"/>
    <s v="IOM-DSK"/>
  </r>
  <r>
    <m/>
    <s v="IOM"/>
    <s v="DSK"/>
    <s v="IOM"/>
    <s v="WASH"/>
    <x v="3"/>
    <x v="5"/>
    <s v="# of campaign per camp "/>
    <m/>
    <n v="12"/>
    <s v="completed"/>
    <s v="Chittagong"/>
    <s v="Cox's Bazar"/>
    <x v="0"/>
    <s v="Palong Khali"/>
    <s v="Camp 18"/>
    <x v="13"/>
    <d v="2023-03-01T00:00:00"/>
    <x v="0"/>
    <m/>
    <m/>
    <m/>
    <m/>
    <m/>
    <s v="Md. Shalahuddin Kader"/>
    <n v="1845101021"/>
    <s v="shalahuddin@dskbangladesh.org"/>
    <s v="IOM-DSK"/>
  </r>
  <r>
    <m/>
    <s v="IOM"/>
    <s v="DSK"/>
    <s v="IOM"/>
    <s v="WASH"/>
    <x v="3"/>
    <x v="6"/>
    <s v="# of plant"/>
    <m/>
    <n v="1"/>
    <s v="completed"/>
    <s v="Chittagong"/>
    <s v="Cox's Bazar"/>
    <x v="0"/>
    <s v="Palong Khali"/>
    <s v="Camp 18"/>
    <x v="13"/>
    <d v="2023-03-01T00:00:00"/>
    <x v="0"/>
    <m/>
    <m/>
    <m/>
    <m/>
    <m/>
    <s v="Md. Shalahuddin Kader"/>
    <n v="1845101021"/>
    <s v="shalahuddin@dskbangladesh.org"/>
    <s v="IOM-DSK"/>
  </r>
  <r>
    <m/>
    <s v="IOM"/>
    <s v="DSK"/>
    <s v="IOM"/>
    <s v="WASH"/>
    <x v="0"/>
    <x v="0"/>
    <s v="# of tube well"/>
    <m/>
    <n v="248"/>
    <s v="completed"/>
    <s v="Chittagong"/>
    <s v="Cox's Bazar"/>
    <x v="0"/>
    <s v="Palong Khali"/>
    <s v="Camp 19"/>
    <x v="13"/>
    <d v="2023-03-01T00:00:00"/>
    <x v="0"/>
    <m/>
    <m/>
    <m/>
    <m/>
    <m/>
    <s v="Md. Shalahuddin Kader"/>
    <n v="1845101021"/>
    <s v="shalahuddin@dskbangladesh.org"/>
    <s v="IOM-DSK"/>
  </r>
  <r>
    <m/>
    <s v="IOM"/>
    <s v="DSK"/>
    <s v="IOM"/>
    <s v="WASH"/>
    <x v="0"/>
    <x v="26"/>
    <s v="# of tube well"/>
    <m/>
    <n v="2"/>
    <s v="completed"/>
    <s v="Chittagong"/>
    <s v="Cox's Bazar"/>
    <x v="0"/>
    <s v="Palong Khali"/>
    <s v="Camp 19"/>
    <x v="13"/>
    <d v="2023-03-01T00:00:00"/>
    <x v="0"/>
    <m/>
    <m/>
    <m/>
    <m/>
    <m/>
    <s v="Md. Shalahuddin Kader"/>
    <n v="1845101021"/>
    <s v="shalahuddin@dskbangladesh.org"/>
    <s v="IOM-DSK"/>
  </r>
  <r>
    <m/>
    <s v="IOM"/>
    <s v="DSK"/>
    <s v="IOM"/>
    <s v="WASH"/>
    <x v="0"/>
    <x v="12"/>
    <s v="# of water network"/>
    <m/>
    <n v="5"/>
    <s v="completed"/>
    <s v="Chittagong"/>
    <s v="Cox's Bazar"/>
    <x v="0"/>
    <s v="Palong Khali"/>
    <s v="Camp 19"/>
    <x v="13"/>
    <d v="2023-03-01T00:00:00"/>
    <x v="0"/>
    <m/>
    <m/>
    <m/>
    <m/>
    <m/>
    <s v="Md. Shalahuddin Kader"/>
    <n v="1845101021"/>
    <s v="shalahuddin@dskbangladesh.org"/>
    <s v="IOM-DSK"/>
  </r>
  <r>
    <m/>
    <s v="IOM"/>
    <s v="DSK"/>
    <s v="IOM"/>
    <s v="WASH"/>
    <x v="1"/>
    <x v="1"/>
    <s v="# of door "/>
    <m/>
    <n v="177"/>
    <s v="completed"/>
    <s v="Chittagong"/>
    <s v="Cox's Bazar"/>
    <x v="0"/>
    <s v="Palong Khali"/>
    <s v="Camp 19"/>
    <x v="13"/>
    <d v="2023-03-01T00:00:00"/>
    <x v="0"/>
    <m/>
    <m/>
    <m/>
    <m/>
    <m/>
    <s v="Md. Shalahuddin Kader"/>
    <n v="1845101021"/>
    <s v="shalahuddin@dskbangladesh.org"/>
    <s v="IOM-DSK"/>
  </r>
  <r>
    <m/>
    <s v="IOM"/>
    <s v="DSK"/>
    <s v="IOM"/>
    <s v="WASH"/>
    <x v="1"/>
    <x v="9"/>
    <s v="# of door"/>
    <m/>
    <n v="490"/>
    <s v="completed"/>
    <s v="Chittagong"/>
    <s v="Cox's Bazar"/>
    <x v="0"/>
    <s v="Palong Khali"/>
    <s v="Camp 19"/>
    <x v="13"/>
    <d v="2023-03-01T00:00:00"/>
    <x v="0"/>
    <m/>
    <m/>
    <m/>
    <m/>
    <m/>
    <s v="Md. Shalahuddin Kader"/>
    <n v="1845101021"/>
    <s v="shalahuddin@dskbangladesh.org"/>
    <s v="IOM-DSK"/>
  </r>
  <r>
    <m/>
    <s v="IOM"/>
    <s v="DSK"/>
    <s v="IOM"/>
    <s v="WASH"/>
    <x v="1"/>
    <x v="3"/>
    <s v="# of door"/>
    <m/>
    <n v="337"/>
    <s v="completed"/>
    <s v="Chittagong"/>
    <s v="Cox's Bazar"/>
    <x v="0"/>
    <s v="Palong Khali"/>
    <s v="Camp 19"/>
    <x v="13"/>
    <d v="2023-03-01T00:00:00"/>
    <x v="0"/>
    <m/>
    <m/>
    <m/>
    <m/>
    <m/>
    <s v="Md. Shalahuddin Kader"/>
    <n v="1845101021"/>
    <s v="shalahuddin@dskbangladesh.org"/>
    <s v="IOM-DSK"/>
  </r>
  <r>
    <m/>
    <s v="IOM"/>
    <s v="DSK"/>
    <s v="IOM"/>
    <s v="WASH"/>
    <x v="2"/>
    <x v="19"/>
    <s v="# of estimated persons reached by mass-media campaign"/>
    <m/>
    <n v="4"/>
    <s v="completed"/>
    <s v="Chittagong"/>
    <s v="Cox's Bazar"/>
    <x v="0"/>
    <s v="Palong Khali"/>
    <s v="Camp 19"/>
    <x v="13"/>
    <d v="2023-03-01T00:00:00"/>
    <x v="0"/>
    <m/>
    <m/>
    <m/>
    <m/>
    <m/>
    <s v="Md. Shalahuddin Kader"/>
    <n v="1845101021"/>
    <s v="shalahuddin@dskbangladesh.org"/>
    <s v="IOM-DSK"/>
  </r>
  <r>
    <m/>
    <s v="IOM"/>
    <s v="DSK"/>
    <s v="IOM"/>
    <s v="WASH"/>
    <x v="2"/>
    <x v="20"/>
    <s v="# of household"/>
    <m/>
    <n v="4115"/>
    <s v="completed"/>
    <s v="Chittagong"/>
    <s v="Cox's Bazar"/>
    <x v="0"/>
    <s v="Palong Khali"/>
    <s v="Camp 19"/>
    <x v="13"/>
    <d v="2023-03-01T00:00:00"/>
    <x v="0"/>
    <m/>
    <m/>
    <m/>
    <m/>
    <m/>
    <s v="Md. Shalahuddin Kader"/>
    <n v="1845101021"/>
    <s v="shalahuddin@dskbangladesh.org"/>
    <s v="IOM-DSK"/>
  </r>
  <r>
    <m/>
    <s v="IOM"/>
    <s v="DSK"/>
    <s v="IOM"/>
    <s v="WASH"/>
    <x v="3"/>
    <x v="5"/>
    <s v="# of campaign per camp "/>
    <m/>
    <n v="18"/>
    <s v="completed"/>
    <s v="Chittagong"/>
    <s v="Cox's Bazar"/>
    <x v="0"/>
    <s v="Palong Khali"/>
    <s v="Camp 19"/>
    <x v="13"/>
    <d v="2023-03-01T00:00:00"/>
    <x v="0"/>
    <m/>
    <m/>
    <m/>
    <m/>
    <m/>
    <s v="Md. Shalahuddin Kader"/>
    <n v="1845101021"/>
    <s v="shalahuddin@dskbangladesh.org"/>
    <s v="IOM-DSK"/>
  </r>
  <r>
    <m/>
    <s v="IOM"/>
    <s v="DSK"/>
    <s v="IOM"/>
    <s v="WASH"/>
    <x v="3"/>
    <x v="6"/>
    <s v="# of plant"/>
    <m/>
    <n v="2"/>
    <s v="completed"/>
    <s v="Chittagong"/>
    <s v="Cox's Bazar"/>
    <x v="0"/>
    <s v="Palong Khali"/>
    <s v="Camp 19"/>
    <x v="13"/>
    <d v="2023-03-01T00:00:00"/>
    <x v="0"/>
    <m/>
    <m/>
    <m/>
    <m/>
    <m/>
    <s v="Md. Shalahuddin Kader"/>
    <n v="1845101021"/>
    <s v="shalahuddin@dskbangladesh.org"/>
    <s v="IOM-DSK"/>
  </r>
  <r>
    <m/>
    <s v="UNICEF"/>
    <s v="VERC"/>
    <s v="UNICEF"/>
    <s v="WASH"/>
    <x v="0"/>
    <x v="0"/>
    <s v="# of tube well"/>
    <m/>
    <n v="475"/>
    <s v="completed"/>
    <s v="Chittagong"/>
    <s v="Cox's Bazar"/>
    <x v="0"/>
    <s v="Palong Khali"/>
    <s v="Camp 08W"/>
    <x v="13"/>
    <d v="2023-02-01T00:00:00"/>
    <x v="0"/>
    <m/>
    <m/>
    <m/>
    <m/>
    <m/>
    <s v="Rukunul Hasan"/>
    <n v="1790252211"/>
    <s v="rukunulh@gmail.com"/>
    <s v="UNICEF-VERC"/>
  </r>
  <r>
    <m/>
    <s v="UNICEF"/>
    <s v="VERC"/>
    <s v="UNICEF"/>
    <s v="WASH"/>
    <x v="0"/>
    <x v="12"/>
    <s v="# of water network"/>
    <m/>
    <n v="13"/>
    <s v="completed"/>
    <s v="Chittagong"/>
    <s v="Cox's Bazar"/>
    <x v="0"/>
    <s v="Palong Khali"/>
    <s v="Camp 08W"/>
    <x v="13"/>
    <d v="2023-02-01T00:00:00"/>
    <x v="0"/>
    <m/>
    <m/>
    <m/>
    <m/>
    <m/>
    <s v="Rukunul Hasan"/>
    <n v="1790252211"/>
    <s v="rukunulh@gmail.com"/>
    <s v="UNICEF-VERC"/>
  </r>
  <r>
    <m/>
    <s v="UNICEF"/>
    <s v="VERC"/>
    <s v="UNICEF"/>
    <s v="WASH"/>
    <x v="0"/>
    <x v="30"/>
    <s v="# of household"/>
    <m/>
    <n v="1843"/>
    <s v="completed"/>
    <s v="Chittagong"/>
    <s v="Cox's Bazar"/>
    <x v="0"/>
    <s v="Palong Khali"/>
    <s v="Camp 08W"/>
    <x v="13"/>
    <d v="2023-02-01T00:00:00"/>
    <x v="0"/>
    <m/>
    <m/>
    <m/>
    <m/>
    <m/>
    <s v="Rukunul Hasan"/>
    <n v="1790252211"/>
    <s v="rukunulh@gmail.com"/>
    <s v="UNICEF-VERC"/>
  </r>
  <r>
    <m/>
    <s v="UNICEF"/>
    <s v="VERC"/>
    <s v="UNICEF"/>
    <s v="WASH"/>
    <x v="1"/>
    <x v="23"/>
    <s v="# of door "/>
    <m/>
    <n v="5"/>
    <s v="completed"/>
    <s v="Chittagong"/>
    <s v="Cox's Bazar"/>
    <x v="0"/>
    <s v="Palong Khali"/>
    <s v="Camp 08W"/>
    <x v="13"/>
    <d v="2023-02-01T00:00:00"/>
    <x v="0"/>
    <m/>
    <m/>
    <m/>
    <m/>
    <m/>
    <s v="Rukunul Hasan"/>
    <n v="1790252211"/>
    <s v="rukunulh@gmail.com"/>
    <s v="UNICEF-VERC"/>
  </r>
  <r>
    <m/>
    <s v="UNICEF"/>
    <s v="VERC"/>
    <s v="UNICEF"/>
    <s v="WASH"/>
    <x v="1"/>
    <x v="1"/>
    <s v="# of door "/>
    <m/>
    <n v="111"/>
    <s v="completed"/>
    <s v="Chittagong"/>
    <s v="Cox's Bazar"/>
    <x v="0"/>
    <s v="Palong Khali"/>
    <s v="Camp 08W"/>
    <x v="13"/>
    <d v="2023-02-01T00:00:00"/>
    <x v="0"/>
    <m/>
    <m/>
    <m/>
    <m/>
    <m/>
    <s v="Rukunul Hasan"/>
    <n v="1790252211"/>
    <s v="rukunulh@gmail.com"/>
    <s v="UNICEF-VERC"/>
  </r>
  <r>
    <m/>
    <s v="UNICEF"/>
    <s v="VERC"/>
    <s v="UNICEF"/>
    <s v="WASH"/>
    <x v="1"/>
    <x v="8"/>
    <s v="# of FSM Site"/>
    <m/>
    <n v="12"/>
    <s v="completed"/>
    <s v="Chittagong"/>
    <s v="Cox's Bazar"/>
    <x v="0"/>
    <s v="Palong Khali"/>
    <s v="Camp 08W"/>
    <x v="13"/>
    <d v="2023-02-01T00:00:00"/>
    <x v="0"/>
    <m/>
    <m/>
    <m/>
    <m/>
    <m/>
    <s v="Rukunul Hasan"/>
    <n v="1790252211"/>
    <s v="rukunulh@gmail.com"/>
    <s v="UNICEF-VERC"/>
  </r>
  <r>
    <m/>
    <s v="UNICEF"/>
    <s v="VERC"/>
    <s v="UNICEF"/>
    <s v="WASH"/>
    <x v="1"/>
    <x v="2"/>
    <s v="# of FSM Site"/>
    <m/>
    <n v="12"/>
    <s v="completed"/>
    <s v="Chittagong"/>
    <s v="Cox's Bazar"/>
    <x v="0"/>
    <s v="Palong Khali"/>
    <s v="Camp 08W"/>
    <x v="13"/>
    <d v="2023-02-01T00:00:00"/>
    <x v="0"/>
    <m/>
    <m/>
    <m/>
    <m/>
    <m/>
    <s v="Rukunul Hasan"/>
    <n v="1790252211"/>
    <s v="rukunulh@gmail.com"/>
    <s v="UNICEF-VERC"/>
  </r>
  <r>
    <m/>
    <s v="UNICEF"/>
    <s v="VERC"/>
    <s v="UNICEF"/>
    <s v="WASH"/>
    <x v="1"/>
    <x v="16"/>
    <s v="# of door"/>
    <m/>
    <n v="5"/>
    <s v="completed"/>
    <s v="Chittagong"/>
    <s v="Cox's Bazar"/>
    <x v="0"/>
    <s v="Palong Khali"/>
    <s v="Camp 08W"/>
    <x v="13"/>
    <d v="2023-02-01T00:00:00"/>
    <x v="0"/>
    <m/>
    <m/>
    <m/>
    <m/>
    <m/>
    <s v="Rukunul Hasan"/>
    <n v="1790252211"/>
    <s v="rukunulh@gmail.com"/>
    <s v="UNICEF-VERC"/>
  </r>
  <r>
    <m/>
    <s v="UNICEF"/>
    <s v="VERC"/>
    <s v="UNICEF"/>
    <s v="WASH"/>
    <x v="1"/>
    <x v="17"/>
    <s v="# of door"/>
    <m/>
    <n v="25"/>
    <s v="completed"/>
    <s v="Chittagong"/>
    <s v="Cox's Bazar"/>
    <x v="0"/>
    <s v="Palong Khali"/>
    <s v="Camp 08W"/>
    <x v="13"/>
    <d v="2023-02-01T00:00:00"/>
    <x v="0"/>
    <m/>
    <m/>
    <m/>
    <m/>
    <m/>
    <s v="Rukunul Hasan"/>
    <n v="1790252211"/>
    <s v="rukunulh@gmail.com"/>
    <s v="UNICEF-VERC"/>
  </r>
  <r>
    <m/>
    <s v="UNICEF"/>
    <s v="VERC"/>
    <s v="UNICEF"/>
    <s v="WASH"/>
    <x v="1"/>
    <x v="18"/>
    <s v="# of door"/>
    <m/>
    <n v="80"/>
    <s v="completed"/>
    <s v="Chittagong"/>
    <s v="Cox's Bazar"/>
    <x v="0"/>
    <s v="Palong Khali"/>
    <s v="Camp 08W"/>
    <x v="13"/>
    <d v="2023-02-01T00:00:00"/>
    <x v="0"/>
    <m/>
    <m/>
    <m/>
    <m/>
    <m/>
    <s v="Rukunul Hasan"/>
    <n v="1790252211"/>
    <s v="rukunulh@gmail.com"/>
    <s v="UNICEF-VERC"/>
  </r>
  <r>
    <m/>
    <s v="UNICEF"/>
    <s v="VERC"/>
    <s v="UNICEF"/>
    <s v="WASH"/>
    <x v="1"/>
    <x v="9"/>
    <s v="# of door"/>
    <m/>
    <n v="317"/>
    <s v="completed"/>
    <s v="Chittagong"/>
    <s v="Cox's Bazar"/>
    <x v="0"/>
    <s v="Palong Khali"/>
    <s v="Camp 08W"/>
    <x v="13"/>
    <d v="2023-02-01T00:00:00"/>
    <x v="0"/>
    <m/>
    <m/>
    <m/>
    <m/>
    <m/>
    <s v="Rukunul Hasan"/>
    <n v="1790252211"/>
    <s v="rukunulh@gmail.com"/>
    <s v="UNICEF-VERC"/>
  </r>
  <r>
    <m/>
    <s v="UNICEF"/>
    <s v="VERC"/>
    <s v="UNICEF"/>
    <s v="WASH"/>
    <x v="1"/>
    <x v="3"/>
    <s v="# of door"/>
    <m/>
    <n v="1157"/>
    <s v="completed"/>
    <s v="Chittagong"/>
    <s v="Cox's Bazar"/>
    <x v="0"/>
    <s v="Palong Khali"/>
    <s v="Camp 08W"/>
    <x v="13"/>
    <d v="2023-02-01T00:00:00"/>
    <x v="0"/>
    <m/>
    <m/>
    <m/>
    <m/>
    <m/>
    <s v="Rukunul Hasan"/>
    <n v="1790252211"/>
    <s v="rukunulh@gmail.com"/>
    <s v="UNICEF-VERC"/>
  </r>
  <r>
    <m/>
    <s v="UNICEF"/>
    <s v="VERC"/>
    <s v="UNICEF"/>
    <s v="WASH"/>
    <x v="2"/>
    <x v="4"/>
    <s v="# of HP sessions at HH level"/>
    <m/>
    <n v="7035"/>
    <s v="completed"/>
    <s v="Chittagong"/>
    <s v="Cox's Bazar"/>
    <x v="0"/>
    <s v="Palong Khali"/>
    <s v="Camp 08W"/>
    <x v="13"/>
    <d v="2023-02-01T00:00:00"/>
    <x v="0"/>
    <m/>
    <m/>
    <m/>
    <m/>
    <m/>
    <s v="Rukunul Hasan"/>
    <n v="1790252211"/>
    <s v="rukunulh@gmail.com"/>
    <s v="UNICEF-VERC"/>
  </r>
  <r>
    <m/>
    <s v="UNICEF"/>
    <s v="VERC"/>
    <s v="UNICEF"/>
    <s v="WASH"/>
    <x v="2"/>
    <x v="38"/>
    <s v="# of HP sessions at institution level"/>
    <m/>
    <n v="80"/>
    <s v="completed"/>
    <s v="Chittagong"/>
    <s v="Cox's Bazar"/>
    <x v="0"/>
    <s v="Palong Khali"/>
    <s v="Camp 08W"/>
    <x v="13"/>
    <d v="2023-02-01T00:00:00"/>
    <x v="0"/>
    <m/>
    <m/>
    <m/>
    <m/>
    <m/>
    <s v="Rukunul Hasan"/>
    <n v="1790252211"/>
    <s v="rukunulh@gmail.com"/>
    <s v="UNICEF-VERC"/>
  </r>
  <r>
    <m/>
    <s v="UNICEF"/>
    <s v="VERC"/>
    <s v="UNICEF"/>
    <s v="WASH"/>
    <x v="2"/>
    <x v="28"/>
    <s v="# of female in reproductive age"/>
    <m/>
    <n v="3526"/>
    <s v="completed"/>
    <s v="Chittagong"/>
    <s v="Cox's Bazar"/>
    <x v="0"/>
    <s v="Palong Khali"/>
    <s v="Camp 08W"/>
    <x v="13"/>
    <d v="2023-02-01T00:00:00"/>
    <x v="0"/>
    <m/>
    <m/>
    <m/>
    <m/>
    <m/>
    <s v="Rukunul Hasan"/>
    <n v="1790252211"/>
    <s v="rukunulh@gmail.com"/>
    <s v="UNICEF-VERC"/>
  </r>
  <r>
    <m/>
    <s v="UNICEF"/>
    <s v="VERC"/>
    <s v="UNICEF"/>
    <s v="WASH"/>
    <x v="3"/>
    <x v="6"/>
    <s v="# of plant"/>
    <m/>
    <n v="1"/>
    <s v="completed"/>
    <s v="Chittagong"/>
    <s v="Cox's Bazar"/>
    <x v="0"/>
    <s v="Palong Khali"/>
    <s v="Camp 08W"/>
    <x v="13"/>
    <d v="2023-02-01T00:00:00"/>
    <x v="0"/>
    <m/>
    <m/>
    <m/>
    <m/>
    <m/>
    <s v="Rukunul Hasan"/>
    <n v="1790252211"/>
    <s v="rukunulh@gmail.com"/>
    <s v="UNICEF-VERC"/>
  </r>
  <r>
    <m/>
    <s v="CARE"/>
    <s v="CARE"/>
    <s v="Unicef"/>
    <s v="WASH"/>
    <x v="0"/>
    <x v="0"/>
    <s v="# of tube well"/>
    <m/>
    <n v="507"/>
    <s v="completed"/>
    <s v="Chittagong"/>
    <s v="Cox's Bazar"/>
    <x v="0"/>
    <s v="Palong Khali"/>
    <s v="Camp 15"/>
    <x v="13"/>
    <d v="2023-03-01T00:00:00"/>
    <x v="0"/>
    <m/>
    <m/>
    <m/>
    <m/>
    <m/>
    <s v="MAHMUD HOSSAIN"/>
    <n v="1777773726"/>
    <s v="MahmudHossain.Munna@care.org"/>
    <s v="CARE"/>
  </r>
  <r>
    <m/>
    <s v="CARE"/>
    <s v="CARE"/>
    <s v="Unicef"/>
    <s v="WASH"/>
    <x v="0"/>
    <x v="12"/>
    <s v="# of water network"/>
    <m/>
    <n v="15"/>
    <s v="completed"/>
    <s v="Chittagong"/>
    <s v="Cox's Bazar"/>
    <x v="0"/>
    <s v="Palong Khali"/>
    <s v="Camp 15"/>
    <x v="13"/>
    <d v="2023-03-01T00:00:00"/>
    <x v="0"/>
    <m/>
    <m/>
    <m/>
    <m/>
    <m/>
    <s v="MAHMUD HOSSAIN"/>
    <n v="1777773726"/>
    <s v="MahmudHossain.Munna@care.org"/>
    <s v="CARE"/>
  </r>
  <r>
    <m/>
    <s v="CARE"/>
    <s v="CARE"/>
    <s v="Unicef"/>
    <s v="WASH"/>
    <x v="0"/>
    <x v="30"/>
    <s v="# of household"/>
    <m/>
    <n v="2379"/>
    <s v="completed"/>
    <s v="Chittagong"/>
    <s v="Cox's Bazar"/>
    <x v="0"/>
    <s v="Palong Khali"/>
    <s v="Camp 15"/>
    <x v="13"/>
    <d v="2023-03-01T00:00:00"/>
    <x v="0"/>
    <m/>
    <m/>
    <m/>
    <m/>
    <m/>
    <s v="MAHMUD HOSSAIN"/>
    <n v="1777773726"/>
    <s v="MahmudHossain.Munna@care.org"/>
    <s v="CARE"/>
  </r>
  <r>
    <m/>
    <s v="CARE"/>
    <s v="CARE"/>
    <s v="Unicef"/>
    <s v="WASH"/>
    <x v="1"/>
    <x v="1"/>
    <s v="# of door "/>
    <m/>
    <n v="305"/>
    <s v="completed"/>
    <s v="Chittagong"/>
    <s v="Cox's Bazar"/>
    <x v="0"/>
    <s v="Palong Khali"/>
    <s v="Camp 15"/>
    <x v="13"/>
    <d v="2023-03-01T00:00:00"/>
    <x v="0"/>
    <m/>
    <m/>
    <m/>
    <m/>
    <m/>
    <s v="MAHMUD HOSSAIN"/>
    <n v="1777773726"/>
    <s v="MahmudHossain.Munna@care.org"/>
    <s v="CARE"/>
  </r>
  <r>
    <m/>
    <s v="CARE"/>
    <s v="CARE"/>
    <s v="Unicef"/>
    <s v="WASH"/>
    <x v="1"/>
    <x v="8"/>
    <s v="# of FSM Site"/>
    <m/>
    <n v="36"/>
    <s v="completed"/>
    <s v="Chittagong"/>
    <s v="Cox's Bazar"/>
    <x v="0"/>
    <s v="Palong Khali"/>
    <s v="Camp 15"/>
    <x v="13"/>
    <d v="2023-03-01T00:00:00"/>
    <x v="0"/>
    <m/>
    <m/>
    <m/>
    <m/>
    <m/>
    <s v="MAHMUD HOSSAIN"/>
    <n v="1777773726"/>
    <s v="MahmudHossain.Munna@care.org"/>
    <s v="CARE"/>
  </r>
  <r>
    <m/>
    <s v="CARE"/>
    <s v="CARE"/>
    <s v="Unicef"/>
    <s v="WASH"/>
    <x v="1"/>
    <x v="9"/>
    <s v="# of door"/>
    <m/>
    <n v="483"/>
    <s v="completed"/>
    <s v="Chittagong"/>
    <s v="Cox's Bazar"/>
    <x v="0"/>
    <s v="Palong Khali"/>
    <s v="Camp 15"/>
    <x v="13"/>
    <d v="2023-03-01T00:00:00"/>
    <x v="0"/>
    <m/>
    <m/>
    <m/>
    <m/>
    <m/>
    <s v="MAHMUD HOSSAIN"/>
    <n v="1777773726"/>
    <s v="MahmudHossain.Munna@care.org"/>
    <s v="CARE"/>
  </r>
  <r>
    <m/>
    <s v="CARE"/>
    <s v="CARE"/>
    <s v="Unicef"/>
    <s v="WASH"/>
    <x v="1"/>
    <x v="3"/>
    <s v="# of door"/>
    <m/>
    <n v="1136"/>
    <s v="completed"/>
    <s v="Chittagong"/>
    <s v="Cox's Bazar"/>
    <x v="0"/>
    <s v="Palong Khali"/>
    <s v="Camp 15"/>
    <x v="13"/>
    <d v="2023-03-01T00:00:00"/>
    <x v="0"/>
    <m/>
    <m/>
    <m/>
    <m/>
    <m/>
    <s v="MAHMUD HOSSAIN"/>
    <n v="1777773726"/>
    <s v="MahmudHossain.Munna@care.org"/>
    <s v="CARE"/>
  </r>
  <r>
    <m/>
    <s v="CARE"/>
    <s v="CARE"/>
    <s v="Unicef"/>
    <s v="WASH"/>
    <x v="2"/>
    <x v="10"/>
    <s v="# of HP sessions at community level"/>
    <m/>
    <n v="80"/>
    <s v="completed"/>
    <s v="Chittagong"/>
    <s v="Cox's Bazar"/>
    <x v="0"/>
    <s v="Palong Khali"/>
    <s v="Camp 15"/>
    <x v="13"/>
    <d v="2023-03-01T00:00:00"/>
    <x v="0"/>
    <m/>
    <m/>
    <m/>
    <m/>
    <m/>
    <s v="MAHMUD HOSSAIN"/>
    <n v="1777773726"/>
    <s v="MahmudHossain.Munna@care.org"/>
    <s v="CARE"/>
  </r>
  <r>
    <m/>
    <s v="CARE"/>
    <s v="CARE"/>
    <s v="Unicef"/>
    <s v="WASH"/>
    <x v="2"/>
    <x v="4"/>
    <s v="# of HP sessions at HH level"/>
    <m/>
    <n v="9524"/>
    <s v="completed"/>
    <s v="Chittagong"/>
    <s v="Cox's Bazar"/>
    <x v="0"/>
    <s v="Palong Khali"/>
    <s v="Camp 15"/>
    <x v="13"/>
    <d v="2023-03-01T00:00:00"/>
    <x v="0"/>
    <m/>
    <m/>
    <m/>
    <m/>
    <m/>
    <s v="MAHMUD HOSSAIN"/>
    <n v="1777773726"/>
    <s v="MahmudHossain.Munna@care.org"/>
    <s v="CARE"/>
  </r>
  <r>
    <m/>
    <s v="CARE"/>
    <s v="CARE"/>
    <s v="Unicef"/>
    <s v="WASH"/>
    <x v="2"/>
    <x v="27"/>
    <s v="# of household"/>
    <m/>
    <n v="11906"/>
    <s v="completed"/>
    <s v="Chittagong"/>
    <s v="Cox's Bazar"/>
    <x v="0"/>
    <s v="Palong Khali"/>
    <s v="Camp 15"/>
    <x v="13"/>
    <d v="2023-03-01T00:00:00"/>
    <x v="0"/>
    <m/>
    <m/>
    <m/>
    <m/>
    <m/>
    <s v="MAHMUD HOSSAIN"/>
    <n v="1777773726"/>
    <s v="MahmudHossain.Munna@care.org"/>
    <s v="CARE"/>
  </r>
  <r>
    <m/>
    <s v="CARE"/>
    <s v="CARE"/>
    <s v="Unicef"/>
    <s v="WASH"/>
    <x v="3"/>
    <x v="24"/>
    <s v="# of 10L bin"/>
    <m/>
    <n v="6710"/>
    <s v="completed"/>
    <s v="Chittagong"/>
    <s v="Cox's Bazar"/>
    <x v="0"/>
    <s v="Palong Khali"/>
    <s v="Camp 15"/>
    <x v="13"/>
    <d v="2023-03-01T00:00:00"/>
    <x v="0"/>
    <m/>
    <m/>
    <m/>
    <m/>
    <m/>
    <s v="MAHMUD HOSSAIN"/>
    <n v="1777773726"/>
    <s v="MahmudHossain.Munna@care.org"/>
    <s v="CARE"/>
  </r>
  <r>
    <m/>
    <s v="ACF"/>
    <s v="ACF"/>
    <s v="ACF"/>
    <s v="WASH"/>
    <x v="0"/>
    <x v="0"/>
    <s v="# of tube well"/>
    <m/>
    <n v="42"/>
    <s v="completed"/>
    <s v="Chittagong"/>
    <s v="Cox's Bazar"/>
    <x v="0"/>
    <s v="Palong Khali"/>
    <s v="Camp 01E"/>
    <x v="13"/>
    <d v="2022-12-01T00:00:00"/>
    <x v="0"/>
    <m/>
    <m/>
    <m/>
    <m/>
    <m/>
    <s v="Hasanul Islam Sujon"/>
    <s v="01718245011; 01886245011"/>
    <s v="washspofsm1-em@bd-actionagainsthunger.org"/>
    <s v="ACF"/>
  </r>
  <r>
    <m/>
    <s v="ACF"/>
    <s v="ACF"/>
    <s v="ACF"/>
    <s v="WASH"/>
    <x v="1"/>
    <x v="1"/>
    <s v="# of door "/>
    <m/>
    <n v="10"/>
    <s v="completed"/>
    <s v="Chittagong"/>
    <s v="Cox's Bazar"/>
    <x v="0"/>
    <s v="Palong Khali"/>
    <s v="Camp 01E"/>
    <x v="13"/>
    <d v="2022-12-01T00:00:00"/>
    <x v="0"/>
    <m/>
    <m/>
    <m/>
    <m/>
    <m/>
    <s v="Hasanul Islam Sujon"/>
    <s v="01718245011; 01886245011"/>
    <s v="washspofsm1-em@bd-actionagainsthunger.org"/>
    <s v="ACF"/>
  </r>
  <r>
    <m/>
    <s v="ACF"/>
    <s v="ACF"/>
    <s v="ACF"/>
    <s v="WASH"/>
    <x v="1"/>
    <x v="9"/>
    <s v="# of door"/>
    <m/>
    <n v="61"/>
    <s v="completed"/>
    <s v="Chittagong"/>
    <s v="Cox's Bazar"/>
    <x v="0"/>
    <s v="Palong Khali"/>
    <s v="Camp 01E"/>
    <x v="13"/>
    <d v="2022-12-01T00:00:00"/>
    <x v="0"/>
    <m/>
    <m/>
    <m/>
    <m/>
    <m/>
    <s v="Hasanul Islam Sujon"/>
    <s v="01718245011; 01886245011"/>
    <s v="washspofsm1-em@bd-actionagainsthunger.org"/>
    <s v="ACF"/>
  </r>
  <r>
    <m/>
    <s v="ACF"/>
    <s v="ACF"/>
    <s v="ACF"/>
    <s v="WASH"/>
    <x v="1"/>
    <x v="3"/>
    <s v="# of door"/>
    <m/>
    <n v="141"/>
    <s v="completed"/>
    <s v="Chittagong"/>
    <s v="Cox's Bazar"/>
    <x v="0"/>
    <s v="Palong Khali"/>
    <s v="Camp 01E"/>
    <x v="13"/>
    <d v="2022-12-01T00:00:00"/>
    <x v="0"/>
    <m/>
    <m/>
    <m/>
    <m/>
    <m/>
    <s v="Hasanul Islam Sujon"/>
    <s v="01718245011; 01886245011"/>
    <s v="washspofsm1-em@bd-actionagainsthunger.org"/>
    <s v="ACF"/>
  </r>
  <r>
    <m/>
    <s v="ACF"/>
    <s v="ACF"/>
    <s v="ACF"/>
    <s v="WASH"/>
    <x v="2"/>
    <x v="10"/>
    <s v="# of HP sessions at community level"/>
    <m/>
    <n v="871"/>
    <s v="completed"/>
    <s v="Chittagong"/>
    <s v="Cox's Bazar"/>
    <x v="0"/>
    <s v="Palong Khali"/>
    <s v="Camp 01E"/>
    <x v="13"/>
    <d v="2022-12-01T00:00:00"/>
    <x v="0"/>
    <m/>
    <m/>
    <m/>
    <m/>
    <m/>
    <s v="Hasanul Islam Sujon"/>
    <s v="01718245011; 01886245011"/>
    <s v="washspofsm1-em@bd-actionagainsthunger.org"/>
    <s v="ACF"/>
  </r>
  <r>
    <m/>
    <s v="ACF"/>
    <s v="ACF"/>
    <s v="ACF"/>
    <s v="WASH"/>
    <x v="2"/>
    <x v="4"/>
    <s v="# of HP sessions at HH level"/>
    <m/>
    <n v="2106"/>
    <s v="completed"/>
    <s v="Chittagong"/>
    <s v="Cox's Bazar"/>
    <x v="0"/>
    <s v="Palong Khali"/>
    <s v="Camp 01E"/>
    <x v="13"/>
    <d v="2022-12-01T00:00:00"/>
    <x v="0"/>
    <m/>
    <m/>
    <m/>
    <m/>
    <m/>
    <s v="Hasanul Islam Sujon"/>
    <s v="01718245011; 01886245011"/>
    <s v="washspofsm1-em@bd-actionagainsthunger.org"/>
    <s v="ACF"/>
  </r>
  <r>
    <m/>
    <s v="ACF"/>
    <s v="ACF"/>
    <s v="ACF"/>
    <s v="WASH"/>
    <x v="2"/>
    <x v="20"/>
    <s v="# of household"/>
    <m/>
    <n v="21"/>
    <s v="completed"/>
    <s v="Chittagong"/>
    <s v="Cox's Bazar"/>
    <x v="0"/>
    <s v="Palong Khali"/>
    <s v="Camp 01E"/>
    <x v="13"/>
    <d v="2022-12-01T00:00:00"/>
    <x v="0"/>
    <m/>
    <m/>
    <m/>
    <m/>
    <m/>
    <s v="Hasanul Islam Sujon"/>
    <s v="01718245011; 01886245011"/>
    <s v="washspofsm1-em@bd-actionagainsthunger.org"/>
    <s v="ACF"/>
  </r>
  <r>
    <m/>
    <s v="ACF"/>
    <s v="ACF"/>
    <s v="GAC"/>
    <s v="WASH"/>
    <x v="0"/>
    <x v="0"/>
    <s v="# of tube well"/>
    <m/>
    <n v="39"/>
    <s v="completed"/>
    <s v="Chittagong"/>
    <s v="Cox's Bazar"/>
    <x v="0"/>
    <s v="Palong Khali"/>
    <s v="Camp 01E"/>
    <x v="13"/>
    <d v="2022-12-01T00:00:00"/>
    <x v="0"/>
    <m/>
    <m/>
    <m/>
    <m/>
    <m/>
    <s v="Hasanul Islam Sujon"/>
    <s v="01718245011;01886245011"/>
    <s v="washspofsm1-em@bd-actionagainsthunger.org"/>
    <s v="ACF"/>
  </r>
  <r>
    <m/>
    <s v="ACF"/>
    <s v="ACF"/>
    <s v="GAC"/>
    <s v="WASH"/>
    <x v="1"/>
    <x v="1"/>
    <s v="# of door "/>
    <m/>
    <n v="25"/>
    <s v="completed"/>
    <s v="Chittagong"/>
    <s v="Cox's Bazar"/>
    <x v="0"/>
    <s v="Palong Khali"/>
    <s v="Camp 01E"/>
    <x v="13"/>
    <d v="2022-12-01T00:00:00"/>
    <x v="0"/>
    <m/>
    <m/>
    <m/>
    <m/>
    <m/>
    <s v="Hasanul Islam Sujon"/>
    <s v="01718245011;01886245011"/>
    <s v="washspofsm1-em@bd-actionagainsthunger.org"/>
    <s v="ACF"/>
  </r>
  <r>
    <m/>
    <s v="ACF"/>
    <s v="ACF"/>
    <s v="GAC"/>
    <s v="WASH"/>
    <x v="1"/>
    <x v="8"/>
    <s v="# of FSM Site"/>
    <m/>
    <n v="1"/>
    <s v="completed"/>
    <s v="Chittagong"/>
    <s v="Cox's Bazar"/>
    <x v="0"/>
    <s v="Palong Khali"/>
    <s v="Camp 01E"/>
    <x v="13"/>
    <d v="2022-12-01T00:00:00"/>
    <x v="0"/>
    <m/>
    <m/>
    <m/>
    <m/>
    <m/>
    <s v="Hasanul Islam Sujon"/>
    <s v="01718245011;01886245011"/>
    <s v="washspofsm1-em@bd-actionagainsthunger.org"/>
    <s v="ACF"/>
  </r>
  <r>
    <m/>
    <s v="ACF"/>
    <s v="ACF"/>
    <s v="GAC"/>
    <s v="WASH"/>
    <x v="1"/>
    <x v="9"/>
    <s v="# of door"/>
    <m/>
    <n v="112"/>
    <s v="completed"/>
    <s v="Chittagong"/>
    <s v="Cox's Bazar"/>
    <x v="0"/>
    <s v="Palong Khali"/>
    <s v="Camp 01E"/>
    <x v="13"/>
    <d v="2022-12-01T00:00:00"/>
    <x v="0"/>
    <m/>
    <m/>
    <m/>
    <m/>
    <m/>
    <s v="Hasanul Islam Sujon"/>
    <s v="01718245011;01886245011"/>
    <s v="washspofsm1-em@bd-actionagainsthunger.org"/>
    <s v="ACF"/>
  </r>
  <r>
    <m/>
    <s v="ACF"/>
    <s v="ACF"/>
    <s v="GAC"/>
    <s v="WASH"/>
    <x v="1"/>
    <x v="3"/>
    <s v="# of door"/>
    <m/>
    <n v="168"/>
    <s v="completed"/>
    <s v="Chittagong"/>
    <s v="Cox's Bazar"/>
    <x v="0"/>
    <s v="Palong Khali"/>
    <s v="Camp 01E"/>
    <x v="13"/>
    <d v="2022-12-01T00:00:00"/>
    <x v="0"/>
    <m/>
    <m/>
    <m/>
    <m/>
    <m/>
    <s v="Hasanul Islam Sujon"/>
    <s v="01718245011;01886245011"/>
    <s v="washspofsm1-em@bd-actionagainsthunger.org"/>
    <s v="ACF"/>
  </r>
  <r>
    <m/>
    <s v="ACF"/>
    <s v="ACF"/>
    <s v="GAC"/>
    <s v="WASH"/>
    <x v="2"/>
    <x v="10"/>
    <s v="# of HP sessions at community level"/>
    <m/>
    <n v="999"/>
    <s v="completed"/>
    <s v="Chittagong"/>
    <s v="Cox's Bazar"/>
    <x v="0"/>
    <s v="Palong Khali"/>
    <s v="Camp 01E"/>
    <x v="13"/>
    <d v="2022-12-01T00:00:00"/>
    <x v="0"/>
    <m/>
    <m/>
    <m/>
    <m/>
    <m/>
    <s v="Hasanul Islam Sujon"/>
    <s v="01718245011;01886245011"/>
    <s v="washspofsm1-em@bd-actionagainsthunger.org"/>
    <s v="ACF"/>
  </r>
  <r>
    <m/>
    <s v="ACF"/>
    <s v="ACF"/>
    <s v="GAC"/>
    <s v="WASH"/>
    <x v="2"/>
    <x v="4"/>
    <s v="# of HP sessions at HH level"/>
    <m/>
    <n v="2106"/>
    <s v="completed"/>
    <s v="Chittagong"/>
    <s v="Cox's Bazar"/>
    <x v="0"/>
    <s v="Palong Khali"/>
    <s v="Camp 01E"/>
    <x v="13"/>
    <d v="2022-12-01T00:00:00"/>
    <x v="0"/>
    <m/>
    <m/>
    <m/>
    <m/>
    <m/>
    <s v="Hasanul Islam Sujon"/>
    <s v="01718245011;01886245011"/>
    <s v="washspofsm1-em@bd-actionagainsthunger.org"/>
    <s v="ACF"/>
  </r>
  <r>
    <m/>
    <s v="ACF"/>
    <s v="ACF"/>
    <s v="GAC"/>
    <s v="WASH"/>
    <x v="2"/>
    <x v="20"/>
    <s v="# of household"/>
    <m/>
    <n v="21"/>
    <s v="completed"/>
    <s v="Chittagong"/>
    <s v="Cox's Bazar"/>
    <x v="0"/>
    <s v="Palong Khali"/>
    <s v="Camp 01E"/>
    <x v="13"/>
    <d v="2022-12-01T00:00:00"/>
    <x v="0"/>
    <m/>
    <m/>
    <m/>
    <m/>
    <m/>
    <s v="Hasanul Islam Sujon"/>
    <s v="01718245011;01886245011"/>
    <s v="washspofsm1-em@bd-actionagainsthunger.org"/>
    <s v="ACF"/>
  </r>
  <r>
    <m/>
    <s v="ACF"/>
    <s v="ACF"/>
    <s v="GAC"/>
    <s v="WASH"/>
    <x v="3"/>
    <x v="6"/>
    <s v="# of plant"/>
    <m/>
    <n v="1"/>
    <s v="completed"/>
    <s v="Chittagong"/>
    <s v="Cox's Bazar"/>
    <x v="0"/>
    <s v="Palong Khali"/>
    <s v="Camp 01E"/>
    <x v="13"/>
    <d v="2022-12-01T00:00:00"/>
    <x v="0"/>
    <m/>
    <m/>
    <m/>
    <m/>
    <m/>
    <s v="Hasanul Islam Sujon"/>
    <s v="01718245011;01886245011"/>
    <s v="washspofsm1-em@bd-actionagainsthunger.org"/>
    <s v="ACF"/>
  </r>
  <r>
    <m/>
    <s v="ACF"/>
    <s v="ACF"/>
    <s v="ACF"/>
    <s v="WASH"/>
    <x v="0"/>
    <x v="0"/>
    <s v="# of tube well"/>
    <m/>
    <n v="26"/>
    <s v="completed"/>
    <s v="Chittagong"/>
    <s v="Cox's Bazar"/>
    <x v="0"/>
    <s v="Palong Khali"/>
    <s v="Camp 02E"/>
    <x v="13"/>
    <d v="2022-12-01T00:00:00"/>
    <x v="0"/>
    <m/>
    <m/>
    <m/>
    <m/>
    <m/>
    <s v="Hasanul Islam Sujon"/>
    <s v="01718245011;01886245011"/>
    <s v="washspofsm1-em@bd-actionagainsthunger.org"/>
    <s v="ACF"/>
  </r>
  <r>
    <m/>
    <s v="ACF"/>
    <s v="ACF"/>
    <s v="ACF"/>
    <s v="WASH"/>
    <x v="1"/>
    <x v="1"/>
    <s v="# of door "/>
    <m/>
    <n v="25"/>
    <s v="completed"/>
    <s v="Chittagong"/>
    <s v="Cox's Bazar"/>
    <x v="0"/>
    <s v="Palong Khali"/>
    <s v="Camp 02E"/>
    <x v="13"/>
    <d v="2022-12-01T00:00:00"/>
    <x v="0"/>
    <m/>
    <m/>
    <m/>
    <m/>
    <m/>
    <s v="Hasanul Islam Sujon"/>
    <s v="01718245011;01886245011"/>
    <s v="washspofsm1-em@bd-actionagainsthunger.org"/>
    <s v="ACF"/>
  </r>
  <r>
    <m/>
    <s v="ACF"/>
    <s v="ACF"/>
    <s v="ACF"/>
    <s v="WASH"/>
    <x v="1"/>
    <x v="8"/>
    <s v="# of FSM Site"/>
    <m/>
    <n v="2"/>
    <s v="completed"/>
    <s v="Chittagong"/>
    <s v="Cox's Bazar"/>
    <x v="0"/>
    <s v="Palong Khali"/>
    <s v="Camp 02E"/>
    <x v="13"/>
    <d v="2022-12-01T00:00:00"/>
    <x v="0"/>
    <m/>
    <m/>
    <m/>
    <m/>
    <m/>
    <s v="Hasanul Islam Sujon"/>
    <s v="01718245011;01886245011"/>
    <s v="washspofsm1-em@bd-actionagainsthunger.org"/>
    <s v="ACF"/>
  </r>
  <r>
    <m/>
    <s v="ACF"/>
    <s v="ACF"/>
    <s v="ACF"/>
    <s v="WASH"/>
    <x v="1"/>
    <x v="9"/>
    <s v="# of door"/>
    <m/>
    <n v="28"/>
    <s v="completed"/>
    <s v="Chittagong"/>
    <s v="Cox's Bazar"/>
    <x v="0"/>
    <s v="Palong Khali"/>
    <s v="Camp 02E"/>
    <x v="13"/>
    <d v="2022-12-01T00:00:00"/>
    <x v="0"/>
    <m/>
    <m/>
    <m/>
    <m/>
    <m/>
    <s v="Hasanul Islam Sujon"/>
    <s v="01718245011;01886245011"/>
    <s v="washspofsm1-em@bd-actionagainsthunger.org"/>
    <s v="ACF"/>
  </r>
  <r>
    <m/>
    <s v="ACF"/>
    <s v="ACF"/>
    <s v="ACF"/>
    <s v="WASH"/>
    <x v="1"/>
    <x v="3"/>
    <s v="# of door"/>
    <m/>
    <n v="96"/>
    <s v="completed"/>
    <s v="Chittagong"/>
    <s v="Cox's Bazar"/>
    <x v="0"/>
    <s v="Palong Khali"/>
    <s v="Camp 02E"/>
    <x v="13"/>
    <d v="2022-12-01T00:00:00"/>
    <x v="0"/>
    <m/>
    <m/>
    <m/>
    <m/>
    <m/>
    <s v="Hasanul Islam Sujon"/>
    <s v="01718245011;01886245011"/>
    <s v="washspofsm1-em@bd-actionagainsthunger.org"/>
    <s v="ACF"/>
  </r>
  <r>
    <m/>
    <s v="ACF"/>
    <s v="ACF"/>
    <s v="ACF"/>
    <s v="WASH"/>
    <x v="2"/>
    <x v="10"/>
    <s v="# of HP sessions at community level"/>
    <m/>
    <n v="391"/>
    <s v="completed"/>
    <s v="Chittagong"/>
    <s v="Cox's Bazar"/>
    <x v="0"/>
    <s v="Palong Khali"/>
    <s v="Camp 02E"/>
    <x v="13"/>
    <d v="2022-12-01T00:00:00"/>
    <x v="0"/>
    <m/>
    <m/>
    <m/>
    <m/>
    <m/>
    <s v="Hasanul Islam Sujon"/>
    <s v="01718245011;01886245011"/>
    <s v="washspofsm1-em@bd-actionagainsthunger.org"/>
    <s v="ACF"/>
  </r>
  <r>
    <m/>
    <s v="ACF"/>
    <s v="ACF"/>
    <s v="ACF"/>
    <s v="WASH"/>
    <x v="2"/>
    <x v="4"/>
    <s v="# of HP sessions at HH level"/>
    <m/>
    <n v="926"/>
    <s v="completed"/>
    <s v="Chittagong"/>
    <s v="Cox's Bazar"/>
    <x v="0"/>
    <s v="Palong Khali"/>
    <s v="Camp 02E"/>
    <x v="13"/>
    <d v="2022-12-01T00:00:00"/>
    <x v="0"/>
    <m/>
    <m/>
    <m/>
    <m/>
    <m/>
    <s v="Hasanul Islam Sujon"/>
    <s v="01718245011;01886245011"/>
    <s v="washspofsm1-em@bd-actionagainsthunger.org"/>
    <s v="ACF"/>
  </r>
  <r>
    <m/>
    <s v="ACF"/>
    <s v="ACF"/>
    <s v="ACF"/>
    <s v="WASH"/>
    <x v="2"/>
    <x v="20"/>
    <s v="# of household"/>
    <m/>
    <n v="20"/>
    <s v="completed"/>
    <s v="Chittagong"/>
    <s v="Cox's Bazar"/>
    <x v="0"/>
    <s v="Palong Khali"/>
    <s v="Camp 02E"/>
    <x v="13"/>
    <d v="2022-12-01T00:00:00"/>
    <x v="0"/>
    <m/>
    <m/>
    <m/>
    <m/>
    <m/>
    <s v="Hasanul Islam Sujon"/>
    <s v="01718245011;01886245011"/>
    <s v="washspofsm1-em@bd-actionagainsthunger.org"/>
    <s v="ACF"/>
  </r>
  <r>
    <m/>
    <s v="ACF"/>
    <s v="ACF"/>
    <s v="GAC"/>
    <s v="WASH"/>
    <x v="0"/>
    <x v="0"/>
    <s v="# of tube well"/>
    <m/>
    <n v="16"/>
    <s v="completed"/>
    <s v="Chittagong"/>
    <s v="Cox's Bazar"/>
    <x v="0"/>
    <s v="Palong Khali"/>
    <s v="Camp 02E"/>
    <x v="13"/>
    <d v="2022-12-01T00:00:00"/>
    <x v="0"/>
    <m/>
    <m/>
    <m/>
    <m/>
    <m/>
    <s v="Hasanul Islam Sujon"/>
    <s v="01718245011;01886245011"/>
    <s v="washspofsm1-em@bd-actionagainsthunger.org"/>
    <s v="ACF"/>
  </r>
  <r>
    <m/>
    <s v="ACF"/>
    <s v="ACF"/>
    <s v="GAC"/>
    <s v="WASH"/>
    <x v="1"/>
    <x v="1"/>
    <s v="# of door "/>
    <m/>
    <n v="12"/>
    <s v="completed"/>
    <s v="Chittagong"/>
    <s v="Cox's Bazar"/>
    <x v="0"/>
    <s v="Palong Khali"/>
    <s v="Camp 02E"/>
    <x v="13"/>
    <d v="2022-12-01T00:00:00"/>
    <x v="0"/>
    <m/>
    <m/>
    <m/>
    <m/>
    <m/>
    <s v="Hasanul Islam Sujon"/>
    <s v="01718245011;01886245011"/>
    <s v="washspofsm1-em@bd-actionagainsthunger.org"/>
    <s v="ACF"/>
  </r>
  <r>
    <m/>
    <s v="ACF"/>
    <s v="ACF"/>
    <s v="GAC"/>
    <s v="WASH"/>
    <x v="1"/>
    <x v="8"/>
    <s v="# of FSM Site"/>
    <m/>
    <n v="3"/>
    <s v="completed"/>
    <s v="Chittagong"/>
    <s v="Cox's Bazar"/>
    <x v="0"/>
    <s v="Palong Khali"/>
    <s v="Camp 02E"/>
    <x v="13"/>
    <d v="2022-12-01T00:00:00"/>
    <x v="0"/>
    <m/>
    <m/>
    <m/>
    <m/>
    <m/>
    <s v="Hasanul Islam Sujon"/>
    <s v="01718245011;01886245011"/>
    <s v="washspofsm1-em@bd-actionagainsthunger.org"/>
    <s v="ACF"/>
  </r>
  <r>
    <m/>
    <s v="ACF"/>
    <s v="ACF"/>
    <s v="GAC"/>
    <s v="WASH"/>
    <x v="1"/>
    <x v="9"/>
    <s v="# of door"/>
    <m/>
    <n v="48"/>
    <s v="completed"/>
    <s v="Chittagong"/>
    <s v="Cox's Bazar"/>
    <x v="0"/>
    <s v="Palong Khali"/>
    <s v="Camp 02E"/>
    <x v="13"/>
    <d v="2022-12-01T00:00:00"/>
    <x v="0"/>
    <m/>
    <m/>
    <m/>
    <m/>
    <m/>
    <s v="Hasanul Islam Sujon"/>
    <s v="01718245011;01886245011"/>
    <s v="washspofsm1-em@bd-actionagainsthunger.org"/>
    <s v="ACF"/>
  </r>
  <r>
    <m/>
    <s v="ACF"/>
    <s v="ACF"/>
    <s v="GAC"/>
    <s v="WASH"/>
    <x v="1"/>
    <x v="3"/>
    <s v="# of door"/>
    <m/>
    <n v="107"/>
    <s v="completed"/>
    <s v="Chittagong"/>
    <s v="Cox's Bazar"/>
    <x v="0"/>
    <s v="Palong Khali"/>
    <s v="Camp 02E"/>
    <x v="13"/>
    <d v="2022-12-01T00:00:00"/>
    <x v="0"/>
    <m/>
    <m/>
    <m/>
    <m/>
    <m/>
    <s v="Hasanul Islam Sujon"/>
    <s v="01718245011;01886245011"/>
    <s v="washspofsm1-em@bd-actionagainsthunger.org"/>
    <s v="ACF"/>
  </r>
  <r>
    <m/>
    <s v="ACF"/>
    <s v="ACF"/>
    <s v="GAC"/>
    <s v="WASH"/>
    <x v="2"/>
    <x v="10"/>
    <s v="# of HP sessions at community level"/>
    <m/>
    <n v="421"/>
    <s v="completed"/>
    <s v="Chittagong"/>
    <s v="Cox's Bazar"/>
    <x v="0"/>
    <s v="Palong Khali"/>
    <s v="Camp 02E"/>
    <x v="13"/>
    <d v="2022-12-01T00:00:00"/>
    <x v="0"/>
    <m/>
    <m/>
    <m/>
    <m/>
    <m/>
    <s v="Hasanul Islam Sujon"/>
    <s v="01718245011;01886245011"/>
    <s v="washspofsm1-em@bd-actionagainsthunger.org"/>
    <s v="ACF"/>
  </r>
  <r>
    <m/>
    <s v="ACF"/>
    <s v="ACF"/>
    <s v="GAC"/>
    <s v="WASH"/>
    <x v="2"/>
    <x v="4"/>
    <s v="# of HP sessions at HH level"/>
    <m/>
    <n v="922"/>
    <s v="completed"/>
    <s v="Chittagong"/>
    <s v="Cox's Bazar"/>
    <x v="0"/>
    <s v="Palong Khali"/>
    <s v="Camp 02E"/>
    <x v="13"/>
    <d v="2022-12-01T00:00:00"/>
    <x v="0"/>
    <m/>
    <m/>
    <m/>
    <m/>
    <m/>
    <s v="Hasanul Islam Sujon"/>
    <s v="01718245011;01886245011"/>
    <s v="washspofsm1-em@bd-actionagainsthunger.org"/>
    <s v="ACF"/>
  </r>
  <r>
    <m/>
    <s v="ACF"/>
    <s v="ACF"/>
    <s v="GAC"/>
    <s v="WASH"/>
    <x v="2"/>
    <x v="20"/>
    <s v="# of household"/>
    <m/>
    <n v="22"/>
    <s v="completed"/>
    <s v="Chittagong"/>
    <s v="Cox's Bazar"/>
    <x v="0"/>
    <s v="Palong Khali"/>
    <s v="Camp 02E"/>
    <x v="13"/>
    <d v="2022-12-01T00:00:00"/>
    <x v="0"/>
    <m/>
    <m/>
    <m/>
    <m/>
    <m/>
    <s v="Hasanul Islam Sujon"/>
    <s v="01718245011;01886245011"/>
    <s v="washspofsm1-em@bd-actionagainsthunger.org"/>
    <s v="ACF"/>
  </r>
  <r>
    <m/>
    <s v="CARITAS"/>
    <s v="CARITAS"/>
    <s v="Caritas Spain"/>
    <s v="WASH"/>
    <x v="0"/>
    <x v="0"/>
    <s v="# of tube well"/>
    <m/>
    <n v="9"/>
    <s v="completed"/>
    <s v="Chittagong"/>
    <s v="Cox's Bazar"/>
    <x v="0"/>
    <s v="Palong Khali"/>
    <s v="Camp 04"/>
    <x v="13"/>
    <d v="2023-06-01T00:00:00"/>
    <x v="0"/>
    <m/>
    <m/>
    <m/>
    <m/>
    <m/>
    <s v="Pius Nanuar"/>
    <n v="1722524747"/>
    <s v="pius_nanuar.sro@caritasbd.org"/>
    <s v="CARITAS"/>
  </r>
  <r>
    <m/>
    <s v="CARITAS"/>
    <s v="CARITAS"/>
    <s v="Caritas Spain"/>
    <s v="WASH"/>
    <x v="1"/>
    <x v="1"/>
    <s v="# of door "/>
    <m/>
    <n v="18"/>
    <s v="completed"/>
    <s v="Chittagong"/>
    <s v="Cox's Bazar"/>
    <x v="0"/>
    <s v="Palong Khali"/>
    <s v="Camp 04"/>
    <x v="13"/>
    <d v="2023-06-01T00:00:00"/>
    <x v="0"/>
    <m/>
    <m/>
    <m/>
    <m/>
    <m/>
    <s v="Pius Nanuar"/>
    <n v="1722524747"/>
    <s v="pius_nanuar.sro@caritasbd.org"/>
    <s v="CARITAS"/>
  </r>
  <r>
    <m/>
    <s v="CARITAS"/>
    <s v="CARITAS"/>
    <s v="Caritas Spain"/>
    <s v="WASH"/>
    <x v="1"/>
    <x v="9"/>
    <s v="# of door"/>
    <m/>
    <n v="6"/>
    <s v="completed"/>
    <s v="Chittagong"/>
    <s v="Cox's Bazar"/>
    <x v="0"/>
    <s v="Palong Khali"/>
    <s v="Camp 04"/>
    <x v="13"/>
    <d v="2023-06-01T00:00:00"/>
    <x v="0"/>
    <m/>
    <m/>
    <m/>
    <m/>
    <m/>
    <s v="Pius Nanuar"/>
    <n v="1722524747"/>
    <s v="pius_nanuar.sro@caritasbd.org"/>
    <s v="CARITAS"/>
  </r>
  <r>
    <m/>
    <s v="CARITAS"/>
    <s v="CARITAS"/>
    <s v="Caritas Spain"/>
    <s v="WASH"/>
    <x v="1"/>
    <x v="3"/>
    <s v="# of door"/>
    <m/>
    <n v="44"/>
    <s v="completed"/>
    <s v="Chittagong"/>
    <s v="Cox's Bazar"/>
    <x v="0"/>
    <s v="Palong Khali"/>
    <s v="Camp 04"/>
    <x v="13"/>
    <d v="2023-06-01T00:00:00"/>
    <x v="0"/>
    <m/>
    <m/>
    <m/>
    <m/>
    <m/>
    <s v="Pius Nanuar"/>
    <n v="1722524747"/>
    <s v="pius_nanuar.sro@caritasbd.org"/>
    <s v="CARITAS"/>
  </r>
  <r>
    <m/>
    <s v="CARITAS"/>
    <s v="CARITAS"/>
    <s v="Caritas Spain"/>
    <s v="WASH"/>
    <x v="2"/>
    <x v="10"/>
    <s v="# of HP sessions at community level"/>
    <m/>
    <n v="30"/>
    <s v="completed"/>
    <s v="Chittagong"/>
    <s v="Cox's Bazar"/>
    <x v="0"/>
    <s v="Palong Khali"/>
    <s v="Camp 04"/>
    <x v="13"/>
    <d v="2023-06-01T00:00:00"/>
    <x v="0"/>
    <m/>
    <m/>
    <m/>
    <m/>
    <m/>
    <s v="Pius Nanuar"/>
    <n v="1722524747"/>
    <s v="pius_nanuar.sro@caritasbd.org"/>
    <s v="CARITAS"/>
  </r>
  <r>
    <m/>
    <s v="CARITAS"/>
    <s v="CARITAS"/>
    <s v="Caritas Spain"/>
    <s v="WASH"/>
    <x v="2"/>
    <x v="4"/>
    <s v="# of HP sessions at HH level"/>
    <m/>
    <n v="83"/>
    <s v="completed"/>
    <s v="Chittagong"/>
    <s v="Cox's Bazar"/>
    <x v="0"/>
    <s v="Palong Khali"/>
    <s v="Camp 04"/>
    <x v="13"/>
    <d v="2023-06-01T00:00:00"/>
    <x v="0"/>
    <m/>
    <m/>
    <m/>
    <m/>
    <m/>
    <s v="Pius Nanuar"/>
    <n v="1722524747"/>
    <s v="pius_nanuar.sro@caritasbd.org"/>
    <s v="CARITAS"/>
  </r>
  <r>
    <m/>
    <s v="CARITAS"/>
    <s v="CARITAS"/>
    <s v="Caritas Spain"/>
    <s v="WASH"/>
    <x v="2"/>
    <x v="33"/>
    <s v="# of facilities"/>
    <m/>
    <n v="550"/>
    <s v="completed"/>
    <s v="Chittagong"/>
    <s v="Cox's Bazar"/>
    <x v="0"/>
    <s v="Palong Khali"/>
    <s v="Camp 04"/>
    <x v="13"/>
    <d v="2023-06-01T00:00:00"/>
    <x v="0"/>
    <m/>
    <m/>
    <m/>
    <m/>
    <m/>
    <s v="Pius Nanuar"/>
    <n v="1722524747"/>
    <s v="pius_nanuar.sro@caritasbd.org"/>
    <s v="CARITAS"/>
  </r>
  <r>
    <m/>
    <s v="CARITAS"/>
    <s v="CARITAS"/>
    <s v="Caritas Spain"/>
    <s v="WASH"/>
    <x v="2"/>
    <x v="7"/>
    <s v="N/A"/>
    <m/>
    <n v="825"/>
    <s v="completed"/>
    <s v="Chittagong"/>
    <s v="Cox's Bazar"/>
    <x v="0"/>
    <s v="Palong Khali"/>
    <s v="Camp 04"/>
    <x v="13"/>
    <d v="2023-06-01T00:00:00"/>
    <x v="0"/>
    <m/>
    <m/>
    <m/>
    <m/>
    <m/>
    <s v="Pius Nanuar"/>
    <n v="1722524747"/>
    <s v="pius_nanuar.sro@caritasbd.org"/>
    <s v="CARITAS"/>
  </r>
  <r>
    <m/>
    <s v="CARITAS"/>
    <s v="CARITAS"/>
    <s v="Caritas Spain"/>
    <s v="WASH"/>
    <x v="3"/>
    <x v="7"/>
    <s v="N/A"/>
    <m/>
    <n v="72"/>
    <s v="completed"/>
    <s v="Chittagong"/>
    <s v="Cox's Bazar"/>
    <x v="0"/>
    <s v="Palong Khali"/>
    <s v="Camp 04"/>
    <x v="13"/>
    <d v="2023-06-01T00:00:00"/>
    <x v="0"/>
    <m/>
    <m/>
    <m/>
    <m/>
    <m/>
    <s v="Pius Nanuar"/>
    <n v="1722524747"/>
    <s v="pius_nanuar.sro@caritasbd.org"/>
    <s v="CARITAS"/>
  </r>
  <r>
    <m/>
    <s v="CARE"/>
    <s v="CARE"/>
    <s v="Unicef"/>
    <s v="WASH"/>
    <x v="0"/>
    <x v="0"/>
    <s v="# of tube well"/>
    <m/>
    <n v="95"/>
    <s v="completed"/>
    <s v="Chittagong"/>
    <s v="Cox's Bazar"/>
    <x v="0"/>
    <s v="Palong Khali"/>
    <s v="Camp 16"/>
    <x v="13"/>
    <d v="2023-03-01T00:00:00"/>
    <x v="0"/>
    <m/>
    <m/>
    <m/>
    <m/>
    <m/>
    <s v="MAHMUD HOSSAIN"/>
    <n v="1777773726"/>
    <s v="MahmudHossain.Munna@care.org"/>
    <s v="CARE"/>
  </r>
  <r>
    <m/>
    <s v="CARE"/>
    <s v="CARE"/>
    <s v="Unicef"/>
    <s v="WASH"/>
    <x v="0"/>
    <x v="12"/>
    <s v="# of water network"/>
    <m/>
    <n v="5"/>
    <s v="completed"/>
    <s v="Chittagong"/>
    <s v="Cox's Bazar"/>
    <x v="0"/>
    <s v="Palong Khali"/>
    <s v="Camp 16"/>
    <x v="13"/>
    <d v="2023-03-01T00:00:00"/>
    <x v="0"/>
    <m/>
    <m/>
    <m/>
    <m/>
    <m/>
    <s v="MAHMUD HOSSAIN"/>
    <n v="1777773726"/>
    <s v="MahmudHossain.Munna@care.org"/>
    <s v="CARE"/>
  </r>
  <r>
    <m/>
    <s v="CARE"/>
    <s v="CARE"/>
    <s v="Unicef"/>
    <s v="WASH"/>
    <x v="0"/>
    <x v="30"/>
    <s v="# of household"/>
    <m/>
    <n v="572"/>
    <s v="completed"/>
    <s v="Chittagong"/>
    <s v="Cox's Bazar"/>
    <x v="0"/>
    <s v="Palong Khali"/>
    <s v="Camp 16"/>
    <x v="13"/>
    <d v="2023-03-01T00:00:00"/>
    <x v="0"/>
    <m/>
    <m/>
    <m/>
    <m/>
    <m/>
    <s v="MAHMUD HOSSAIN"/>
    <n v="1777773726"/>
    <s v="MahmudHossain.Munna@care.org"/>
    <s v="CARE"/>
  </r>
  <r>
    <m/>
    <s v="CARE"/>
    <s v="CARE"/>
    <s v="Unicef"/>
    <s v="WASH"/>
    <x v="1"/>
    <x v="1"/>
    <s v="# of door "/>
    <m/>
    <n v="54"/>
    <s v="completed"/>
    <s v="Chittagong"/>
    <s v="Cox's Bazar"/>
    <x v="0"/>
    <s v="Palong Khali"/>
    <s v="Camp 16"/>
    <x v="13"/>
    <d v="2023-03-01T00:00:00"/>
    <x v="0"/>
    <m/>
    <m/>
    <m/>
    <m/>
    <m/>
    <s v="MAHMUD HOSSAIN"/>
    <n v="1777773726"/>
    <s v="MahmudHossain.Munna@care.org"/>
    <s v="CARE"/>
  </r>
  <r>
    <m/>
    <s v="CARE"/>
    <s v="CARE"/>
    <s v="Unicef"/>
    <s v="WASH"/>
    <x v="1"/>
    <x v="8"/>
    <s v="# of FSM Site"/>
    <m/>
    <n v="7"/>
    <s v="completed"/>
    <s v="Chittagong"/>
    <s v="Cox's Bazar"/>
    <x v="0"/>
    <s v="Palong Khali"/>
    <s v="Camp 16"/>
    <x v="13"/>
    <d v="2023-03-01T00:00:00"/>
    <x v="0"/>
    <m/>
    <m/>
    <m/>
    <m/>
    <m/>
    <s v="MAHMUD HOSSAIN"/>
    <n v="1777773726"/>
    <s v="MahmudHossain.Munna@care.org"/>
    <s v="CARE"/>
  </r>
  <r>
    <m/>
    <s v="CARE"/>
    <s v="CARE"/>
    <s v="Unicef"/>
    <s v="WASH"/>
    <x v="1"/>
    <x v="9"/>
    <s v="# of door"/>
    <m/>
    <n v="73"/>
    <s v="completed"/>
    <s v="Chittagong"/>
    <s v="Cox's Bazar"/>
    <x v="0"/>
    <s v="Palong Khali"/>
    <s v="Camp 16"/>
    <x v="13"/>
    <d v="2023-03-01T00:00:00"/>
    <x v="0"/>
    <m/>
    <m/>
    <m/>
    <m/>
    <m/>
    <s v="MAHMUD HOSSAIN"/>
    <n v="1777773726"/>
    <s v="MahmudHossain.Munna@care.org"/>
    <s v="CARE"/>
  </r>
  <r>
    <m/>
    <s v="CARE"/>
    <s v="CARE"/>
    <s v="Unicef"/>
    <s v="WASH"/>
    <x v="1"/>
    <x v="3"/>
    <s v="# of door"/>
    <m/>
    <n v="588"/>
    <s v="completed"/>
    <s v="Chittagong"/>
    <s v="Cox's Bazar"/>
    <x v="0"/>
    <s v="Palong Khali"/>
    <s v="Camp 16"/>
    <x v="13"/>
    <d v="2023-03-01T00:00:00"/>
    <x v="0"/>
    <m/>
    <m/>
    <m/>
    <m/>
    <m/>
    <s v="MAHMUD HOSSAIN"/>
    <n v="1777773726"/>
    <s v="MahmudHossain.Munna@care.org"/>
    <s v="CARE"/>
  </r>
  <r>
    <m/>
    <s v="CARE"/>
    <s v="CARE"/>
    <s v="Unicef"/>
    <s v="WASH"/>
    <x v="2"/>
    <x v="10"/>
    <s v="# of HP sessions at community level"/>
    <m/>
    <n v="720"/>
    <s v="completed"/>
    <s v="Chittagong"/>
    <s v="Cox's Bazar"/>
    <x v="0"/>
    <s v="Palong Khali"/>
    <s v="Camp 16"/>
    <x v="13"/>
    <d v="2023-03-01T00:00:00"/>
    <x v="0"/>
    <m/>
    <m/>
    <m/>
    <m/>
    <m/>
    <s v="MAHMUD HOSSAIN"/>
    <n v="1777773726"/>
    <s v="MahmudHossain.Munna@care.org"/>
    <s v="CARE"/>
  </r>
  <r>
    <m/>
    <s v="CARE"/>
    <s v="CARE"/>
    <s v="Unicef"/>
    <s v="WASH"/>
    <x v="2"/>
    <x v="4"/>
    <s v="# of HP sessions at HH level"/>
    <m/>
    <n v="4616"/>
    <s v="completed"/>
    <s v="Chittagong"/>
    <s v="Cox's Bazar"/>
    <x v="0"/>
    <s v="Palong Khali"/>
    <s v="Camp 16"/>
    <x v="13"/>
    <d v="2023-03-01T00:00:00"/>
    <x v="0"/>
    <m/>
    <m/>
    <m/>
    <m/>
    <m/>
    <s v="MAHMUD HOSSAIN"/>
    <n v="1777773726"/>
    <s v="MahmudHossain.Munna@care.org"/>
    <s v="CARE"/>
  </r>
  <r>
    <m/>
    <s v="CARE"/>
    <s v="CARE"/>
    <s v="Unicef"/>
    <s v="WASH"/>
    <x v="2"/>
    <x v="27"/>
    <s v="# of household"/>
    <m/>
    <n v="1485"/>
    <s v="completed"/>
    <s v="Chittagong"/>
    <s v="Cox's Bazar"/>
    <x v="0"/>
    <s v="Palong Khali"/>
    <s v="Camp 16"/>
    <x v="13"/>
    <d v="2023-03-01T00:00:00"/>
    <x v="0"/>
    <m/>
    <m/>
    <m/>
    <m/>
    <m/>
    <s v="MAHMUD HOSSAIN"/>
    <n v="1777773726"/>
    <s v="MahmudHossain.Munna@care.org"/>
    <s v="CARE"/>
  </r>
  <r>
    <m/>
    <s v="CARE"/>
    <s v="CARE"/>
    <s v="Unicef"/>
    <s v="WASH"/>
    <x v="3"/>
    <x v="6"/>
    <s v="# of plant"/>
    <m/>
    <n v="2"/>
    <s v="completed"/>
    <s v="Chittagong"/>
    <s v="Cox's Bazar"/>
    <x v="0"/>
    <s v="Palong Khali"/>
    <s v="Camp 16"/>
    <x v="13"/>
    <d v="2023-03-01T00:00:00"/>
    <x v="0"/>
    <m/>
    <m/>
    <m/>
    <m/>
    <m/>
    <s v="MAHMUD HOSSAIN"/>
    <n v="1777773726"/>
    <s v="MahmudHossain.Munna@care.org"/>
    <s v="CARE"/>
  </r>
  <r>
    <m/>
    <s v="CARITAS"/>
    <s v="CARITAS"/>
    <s v="Caritas Spain"/>
    <s v="WASH"/>
    <x v="0"/>
    <x v="0"/>
    <s v="# of tube well"/>
    <m/>
    <n v="16"/>
    <s v="completed"/>
    <s v="Chittagong"/>
    <s v="Cox's Bazar"/>
    <x v="0"/>
    <s v="Palong Khali"/>
    <s v="Camp 17"/>
    <x v="13"/>
    <d v="2023-06-01T00:00:00"/>
    <x v="0"/>
    <m/>
    <m/>
    <m/>
    <m/>
    <m/>
    <s v="Pius Nanuar"/>
    <n v="1722524747"/>
    <s v="pius_nanuar.sro@caritasbd.org"/>
    <s v="CARITAS"/>
  </r>
  <r>
    <m/>
    <s v="CARITAS"/>
    <s v="CARITAS"/>
    <s v="Caritas Spain"/>
    <s v="WASH"/>
    <x v="0"/>
    <x v="12"/>
    <s v="# of water network"/>
    <m/>
    <n v="1"/>
    <s v="completed"/>
    <s v="Chittagong"/>
    <s v="Cox's Bazar"/>
    <x v="0"/>
    <s v="Palong Khali"/>
    <s v="Camp 17"/>
    <x v="13"/>
    <d v="2023-06-01T00:00:00"/>
    <x v="0"/>
    <m/>
    <m/>
    <m/>
    <m/>
    <m/>
    <s v="Pius Nanuar"/>
    <n v="1722524747"/>
    <s v="pius_nanuar.sro@caritasbd.org"/>
    <s v="CARITAS"/>
  </r>
  <r>
    <m/>
    <s v="CARITAS"/>
    <s v="CARITAS"/>
    <s v="Caritas Spain"/>
    <s v="WASH"/>
    <x v="0"/>
    <x v="7"/>
    <s v="N/A"/>
    <m/>
    <n v="10"/>
    <s v="completed"/>
    <s v="Chittagong"/>
    <s v="Cox's Bazar"/>
    <x v="0"/>
    <s v="Palong Khali"/>
    <s v="Camp 17"/>
    <x v="13"/>
    <d v="2023-06-01T00:00:00"/>
    <x v="0"/>
    <m/>
    <m/>
    <m/>
    <m/>
    <m/>
    <s v="Pius Nanuar"/>
    <n v="1722524747"/>
    <s v="pius_nanuar.sro@caritasbd.org"/>
    <s v="CARITAS"/>
  </r>
  <r>
    <m/>
    <s v="CARITAS"/>
    <s v="CARITAS"/>
    <s v="Caritas Spain"/>
    <s v="WASH"/>
    <x v="1"/>
    <x v="1"/>
    <s v="# of door "/>
    <m/>
    <n v="18"/>
    <s v="completed"/>
    <s v="Chittagong"/>
    <s v="Cox's Bazar"/>
    <x v="0"/>
    <s v="Palong Khali"/>
    <s v="Camp 17"/>
    <x v="13"/>
    <d v="2023-06-01T00:00:00"/>
    <x v="0"/>
    <m/>
    <m/>
    <m/>
    <m/>
    <m/>
    <s v="Pius Nanuar"/>
    <n v="1722524747"/>
    <s v="pius_nanuar.sro@caritasbd.org"/>
    <s v="CARITAS"/>
  </r>
  <r>
    <m/>
    <s v="CARITAS"/>
    <s v="CARITAS"/>
    <s v="Caritas Spain"/>
    <s v="WASH"/>
    <x v="1"/>
    <x v="9"/>
    <s v="# of door"/>
    <m/>
    <n v="1"/>
    <s v="completed"/>
    <s v="Chittagong"/>
    <s v="Cox's Bazar"/>
    <x v="0"/>
    <s v="Palong Khali"/>
    <s v="Camp 17"/>
    <x v="13"/>
    <d v="2023-06-01T00:00:00"/>
    <x v="0"/>
    <m/>
    <m/>
    <m/>
    <m/>
    <m/>
    <s v="Pius Nanuar"/>
    <n v="1722524747"/>
    <s v="pius_nanuar.sro@caritasbd.org"/>
    <s v="CARITAS"/>
  </r>
  <r>
    <m/>
    <s v="CARITAS"/>
    <s v="CARITAS"/>
    <s v="Caritas Spain"/>
    <s v="WASH"/>
    <x v="1"/>
    <x v="3"/>
    <s v="# of door"/>
    <m/>
    <n v="11"/>
    <s v="completed"/>
    <s v="Chittagong"/>
    <s v="Cox's Bazar"/>
    <x v="0"/>
    <s v="Palong Khali"/>
    <s v="Camp 17"/>
    <x v="13"/>
    <d v="2023-06-01T00:00:00"/>
    <x v="0"/>
    <m/>
    <m/>
    <m/>
    <m/>
    <m/>
    <s v="Pius Nanuar"/>
    <n v="1722524747"/>
    <s v="pius_nanuar.sro@caritasbd.org"/>
    <s v="CARITAS"/>
  </r>
  <r>
    <m/>
    <s v="CARITAS"/>
    <s v="CARITAS"/>
    <s v="Caritas Spain"/>
    <s v="WASH"/>
    <x v="2"/>
    <x v="10"/>
    <s v="# of HP sessions at community level"/>
    <m/>
    <n v="20"/>
    <s v="completed"/>
    <s v="Chittagong"/>
    <s v="Cox's Bazar"/>
    <x v="0"/>
    <s v="Palong Khali"/>
    <s v="Camp 17"/>
    <x v="13"/>
    <d v="2023-06-01T00:00:00"/>
    <x v="0"/>
    <m/>
    <m/>
    <m/>
    <m/>
    <m/>
    <s v="Pius Nanuar"/>
    <n v="1722524747"/>
    <s v="pius_nanuar.sro@caritasbd.org"/>
    <s v="CARITAS"/>
  </r>
  <r>
    <m/>
    <s v="CARITAS"/>
    <s v="CARITAS"/>
    <s v="Caritas Spain"/>
    <s v="WASH"/>
    <x v="2"/>
    <x v="4"/>
    <s v="# of HP sessions at HH level"/>
    <m/>
    <n v="125"/>
    <s v="completed"/>
    <s v="Chittagong"/>
    <s v="Cox's Bazar"/>
    <x v="0"/>
    <s v="Palong Khali"/>
    <s v="Camp 17"/>
    <x v="13"/>
    <d v="2023-06-01T00:00:00"/>
    <x v="0"/>
    <m/>
    <m/>
    <m/>
    <m/>
    <m/>
    <s v="Pius Nanuar"/>
    <n v="1722524747"/>
    <s v="pius_nanuar.sro@caritasbd.org"/>
    <s v="CARITAS"/>
  </r>
  <r>
    <m/>
    <s v="CARITAS"/>
    <s v="CARITAS"/>
    <s v="Caritas Spain"/>
    <s v="WASH"/>
    <x v="2"/>
    <x v="33"/>
    <s v="# of facilities"/>
    <m/>
    <n v="450"/>
    <s v="completed"/>
    <s v="Chittagong"/>
    <s v="Cox's Bazar"/>
    <x v="0"/>
    <s v="Palong Khali"/>
    <s v="Camp 17"/>
    <x v="13"/>
    <d v="2023-06-01T00:00:00"/>
    <x v="0"/>
    <m/>
    <m/>
    <m/>
    <m/>
    <m/>
    <s v="Pius Nanuar"/>
    <n v="1722524747"/>
    <s v="pius_nanuar.sro@caritasbd.org"/>
    <s v="CARITAS"/>
  </r>
  <r>
    <m/>
    <s v="CARITAS"/>
    <s v="CARITAS"/>
    <s v="Caritas Spain"/>
    <s v="WASH"/>
    <x v="2"/>
    <x v="7"/>
    <s v="N/A"/>
    <m/>
    <n v="1320"/>
    <s v="completed"/>
    <s v="Chittagong"/>
    <s v="Cox's Bazar"/>
    <x v="0"/>
    <s v="Palong Khali"/>
    <s v="Camp 17"/>
    <x v="13"/>
    <d v="2023-06-01T00:00:00"/>
    <x v="0"/>
    <m/>
    <m/>
    <m/>
    <m/>
    <m/>
    <s v="Pius Nanuar"/>
    <n v="1722524747"/>
    <s v="pius_nanuar.sro@caritasbd.org"/>
    <s v="CARITAS"/>
  </r>
  <r>
    <m/>
    <s v="CARITAS"/>
    <s v="CARITAS"/>
    <s v="Caritas Spain"/>
    <s v="WASH"/>
    <x v="3"/>
    <x v="5"/>
    <s v="# of campaign per camp "/>
    <m/>
    <n v="11"/>
    <s v="completed"/>
    <s v="Chittagong"/>
    <s v="Cox's Bazar"/>
    <x v="0"/>
    <s v="Palong Khali"/>
    <s v="Camp 17"/>
    <x v="13"/>
    <d v="2023-06-01T00:00:00"/>
    <x v="0"/>
    <m/>
    <m/>
    <m/>
    <m/>
    <m/>
    <s v="Pius Nanuar"/>
    <n v="1722524747"/>
    <s v="pius_nanuar.sro@caritasbd.org"/>
    <s v="CARITAS"/>
  </r>
  <r>
    <m/>
    <s v="CARITAS"/>
    <s v="CARITAS"/>
    <s v="Caritas Spain"/>
    <s v="WASH"/>
    <x v="3"/>
    <x v="7"/>
    <s v="N/A"/>
    <m/>
    <n v="145"/>
    <s v="completed"/>
    <s v="Chittagong"/>
    <s v="Cox's Bazar"/>
    <x v="0"/>
    <s v="Palong Khali"/>
    <s v="Camp 17"/>
    <x v="13"/>
    <d v="2023-06-01T00:00:00"/>
    <x v="0"/>
    <m/>
    <m/>
    <m/>
    <m/>
    <m/>
    <s v="Pius Nanuar"/>
    <n v="1722524747"/>
    <s v="pius_nanuar.sro@caritasbd.org"/>
    <s v="CARITAS"/>
  </r>
  <r>
    <m/>
    <s v="CARE"/>
    <s v="CARE"/>
    <s v="DFAT"/>
    <s v="WASH"/>
    <x v="0"/>
    <x v="0"/>
    <s v="# of tube well"/>
    <m/>
    <n v="323"/>
    <s v="completed"/>
    <s v="Chittagong"/>
    <s v="Cox's Bazar"/>
    <x v="0"/>
    <s v="Palong Khali"/>
    <s v="Camp 15"/>
    <x v="13"/>
    <d v="2023-03-01T00:00:00"/>
    <x v="0"/>
    <m/>
    <m/>
    <m/>
    <m/>
    <m/>
    <s v="MAHMUD HOSSAIn"/>
    <n v="1777773726"/>
    <s v="MahmudHossain.Munna@care.org"/>
    <s v="CARE"/>
  </r>
  <r>
    <m/>
    <s v="CARE"/>
    <s v="CARE"/>
    <s v="DFAT"/>
    <s v="WASH"/>
    <x v="1"/>
    <x v="1"/>
    <s v="# of door "/>
    <m/>
    <n v="174"/>
    <s v="completed"/>
    <s v="Chittagong"/>
    <s v="Cox's Bazar"/>
    <x v="0"/>
    <s v="Palong Khali"/>
    <s v="Camp 15"/>
    <x v="13"/>
    <d v="2023-03-01T00:00:00"/>
    <x v="0"/>
    <m/>
    <m/>
    <m/>
    <m/>
    <m/>
    <s v="MAHMUD HOSSAIn"/>
    <n v="1777773726"/>
    <s v="MahmudHossain.Munna@care.org"/>
    <s v="CARE"/>
  </r>
  <r>
    <m/>
    <s v="CARE"/>
    <s v="CARE"/>
    <s v="DFAT"/>
    <s v="WASH"/>
    <x v="1"/>
    <x v="9"/>
    <s v="# of door"/>
    <m/>
    <n v="270"/>
    <s v="completed"/>
    <s v="Chittagong"/>
    <s v="Cox's Bazar"/>
    <x v="0"/>
    <s v="Palong Khali"/>
    <s v="Camp 15"/>
    <x v="13"/>
    <d v="2023-03-01T00:00:00"/>
    <x v="0"/>
    <m/>
    <m/>
    <m/>
    <m/>
    <m/>
    <s v="MAHMUD HOSSAIn"/>
    <n v="1777773726"/>
    <s v="MahmudHossain.Munna@care.org"/>
    <s v="CARE"/>
  </r>
  <r>
    <m/>
    <s v="CARITAS"/>
    <s v="CARITAS"/>
    <s v="Caritas Australia"/>
    <s v="WASH"/>
    <x v="0"/>
    <x v="0"/>
    <s v="# of tube well"/>
    <m/>
    <n v="34"/>
    <s v="completed"/>
    <s v="Chittagong"/>
    <s v="Cox's Bazar"/>
    <x v="0"/>
    <s v="Palong Khali"/>
    <s v="Camp 04"/>
    <x v="13"/>
    <d v="2023-06-01T00:00:00"/>
    <x v="0"/>
    <m/>
    <m/>
    <m/>
    <m/>
    <m/>
    <s v="Pius Nanuar"/>
    <n v="1722524747"/>
    <s v="pius_nanuar.sro@caritasbd.org"/>
    <s v="CARITAS"/>
  </r>
  <r>
    <m/>
    <s v="CARITAS"/>
    <s v="CARITAS"/>
    <s v="Caritas Australia"/>
    <s v="WASH"/>
    <x v="1"/>
    <x v="1"/>
    <s v="# of door "/>
    <m/>
    <n v="16"/>
    <s v="completed"/>
    <s v="Chittagong"/>
    <s v="Cox's Bazar"/>
    <x v="0"/>
    <s v="Palong Khali"/>
    <s v="Camp 04"/>
    <x v="13"/>
    <d v="2023-06-01T00:00:00"/>
    <x v="0"/>
    <m/>
    <m/>
    <m/>
    <m/>
    <m/>
    <s v="Pius Nanuar"/>
    <n v="1722524747"/>
    <s v="pius_nanuar.sro@caritasbd.org"/>
    <s v="CARITAS"/>
  </r>
  <r>
    <m/>
    <s v="CARITAS"/>
    <s v="CARITAS"/>
    <s v="Caritas Australia"/>
    <s v="WASH"/>
    <x v="1"/>
    <x v="9"/>
    <s v="# of door"/>
    <m/>
    <n v="8"/>
    <s v="completed"/>
    <s v="Chittagong"/>
    <s v="Cox's Bazar"/>
    <x v="0"/>
    <s v="Palong Khali"/>
    <s v="Camp 04"/>
    <x v="13"/>
    <d v="2023-06-01T00:00:00"/>
    <x v="0"/>
    <m/>
    <m/>
    <m/>
    <m/>
    <m/>
    <s v="Pius Nanuar"/>
    <n v="1722524747"/>
    <s v="pius_nanuar.sro@caritasbd.org"/>
    <s v="CARITAS"/>
  </r>
  <r>
    <m/>
    <s v="CARITAS"/>
    <s v="CARITAS"/>
    <s v="Caritas Australia"/>
    <s v="WASH"/>
    <x v="2"/>
    <x v="10"/>
    <s v="# of HP sessions at community level"/>
    <m/>
    <n v="20"/>
    <s v="completed"/>
    <s v="Chittagong"/>
    <s v="Cox's Bazar"/>
    <x v="0"/>
    <s v="Palong Khali"/>
    <s v="Camp 04"/>
    <x v="13"/>
    <d v="2023-06-01T00:00:00"/>
    <x v="0"/>
    <m/>
    <m/>
    <m/>
    <m/>
    <m/>
    <s v="Pius Nanuar"/>
    <n v="1722524747"/>
    <s v="pius_nanuar.sro@caritasbd.org"/>
    <s v="CARITAS"/>
  </r>
  <r>
    <m/>
    <s v="CARITAS"/>
    <s v="CARITAS"/>
    <s v="Caritas Australia"/>
    <s v="WASH"/>
    <x v="2"/>
    <x v="4"/>
    <s v="# of HP sessions at HH level"/>
    <m/>
    <n v="13"/>
    <s v="completed"/>
    <s v="Chittagong"/>
    <s v="Cox's Bazar"/>
    <x v="0"/>
    <s v="Palong Khali"/>
    <s v="Camp 04"/>
    <x v="13"/>
    <d v="2023-06-01T00:00:00"/>
    <x v="0"/>
    <m/>
    <m/>
    <m/>
    <m/>
    <m/>
    <s v="Pius Nanuar"/>
    <n v="1722524747"/>
    <s v="pius_nanuar.sro@caritasbd.org"/>
    <s v="CARITAS"/>
  </r>
  <r>
    <m/>
    <s v="CARITAS"/>
    <s v="CARITAS"/>
    <s v="Caritas Australia"/>
    <s v="WASH"/>
    <x v="2"/>
    <x v="7"/>
    <s v="N/A"/>
    <m/>
    <n v="137"/>
    <s v="completed"/>
    <s v="Chittagong"/>
    <s v="Cox's Bazar"/>
    <x v="0"/>
    <s v="Palong Khali"/>
    <s v="Camp 04"/>
    <x v="13"/>
    <d v="2023-06-01T00:00:00"/>
    <x v="0"/>
    <m/>
    <m/>
    <m/>
    <m/>
    <m/>
    <s v="Pius Nanuar"/>
    <n v="1722524747"/>
    <s v="pius_nanuar.sro@caritasbd.org"/>
    <s v="CARITAS"/>
  </r>
  <r>
    <m/>
    <s v="CARITAS"/>
    <s v="CARITAS"/>
    <s v="Caritas Australia"/>
    <s v="WASH"/>
    <x v="0"/>
    <x v="0"/>
    <s v="# of tube well"/>
    <m/>
    <n v="3"/>
    <s v="completed"/>
    <s v="Chittagong"/>
    <s v="Cox's Bazar"/>
    <x v="0"/>
    <s v="Palong Khali"/>
    <s v="Camp 17"/>
    <x v="13"/>
    <d v="2023-06-01T00:00:00"/>
    <x v="0"/>
    <m/>
    <m/>
    <m/>
    <m/>
    <m/>
    <s v="Pius Nanuar"/>
    <n v="1722524747"/>
    <s v="pius_nanuar.sro@caritasbd.org"/>
    <s v="CARITAS"/>
  </r>
  <r>
    <m/>
    <s v="CARITAS"/>
    <s v="CARITAS"/>
    <s v="Caritas Australia"/>
    <s v="WASH"/>
    <x v="1"/>
    <x v="1"/>
    <s v="# of door "/>
    <m/>
    <n v="27"/>
    <s v="completed"/>
    <s v="Chittagong"/>
    <s v="Cox's Bazar"/>
    <x v="0"/>
    <s v="Palong Khali"/>
    <s v="Camp 17"/>
    <x v="13"/>
    <d v="2023-06-01T00:00:00"/>
    <x v="0"/>
    <m/>
    <m/>
    <m/>
    <m/>
    <m/>
    <s v="Pius Nanuar"/>
    <n v="1722524747"/>
    <s v="pius_nanuar.sro@caritasbd.org"/>
    <s v="CARITAS"/>
  </r>
  <r>
    <m/>
    <s v="CARITAS"/>
    <s v="CARITAS"/>
    <s v="Caritas Australia"/>
    <s v="WASH"/>
    <x v="1"/>
    <x v="9"/>
    <s v="# of door"/>
    <m/>
    <n v="24"/>
    <s v="completed"/>
    <s v="Chittagong"/>
    <s v="Cox's Bazar"/>
    <x v="0"/>
    <s v="Palong Khali"/>
    <s v="Camp 17"/>
    <x v="13"/>
    <d v="2023-06-01T00:00:00"/>
    <x v="0"/>
    <m/>
    <m/>
    <m/>
    <m/>
    <m/>
    <s v="Pius Nanuar"/>
    <n v="1722524747"/>
    <s v="pius_nanuar.sro@caritasbd.org"/>
    <s v="CARITAS"/>
  </r>
  <r>
    <m/>
    <s v="CARITAS"/>
    <s v="CARITAS"/>
    <s v="Caritas Australia"/>
    <s v="WASH"/>
    <x v="2"/>
    <x v="10"/>
    <s v="# of HP sessions at community level"/>
    <m/>
    <n v="20"/>
    <s v="completed"/>
    <s v="Chittagong"/>
    <s v="Cox's Bazar"/>
    <x v="0"/>
    <s v="Palong Khali"/>
    <s v="Camp 17"/>
    <x v="13"/>
    <d v="2023-06-01T00:00:00"/>
    <x v="0"/>
    <m/>
    <m/>
    <m/>
    <m/>
    <m/>
    <s v="Pius Nanuar"/>
    <n v="1722524747"/>
    <s v="pius_nanuar.sro@caritasbd.org"/>
    <s v="CARITAS"/>
  </r>
  <r>
    <m/>
    <s v="CARITAS"/>
    <s v="CARITAS"/>
    <s v="Caritas Australia"/>
    <s v="WASH"/>
    <x v="2"/>
    <x v="4"/>
    <s v="# of HP sessions at HH level"/>
    <m/>
    <n v="40"/>
    <s v="completed"/>
    <s v="Chittagong"/>
    <s v="Cox's Bazar"/>
    <x v="0"/>
    <s v="Palong Khali"/>
    <s v="Camp 17"/>
    <x v="13"/>
    <d v="2023-06-01T00:00:00"/>
    <x v="0"/>
    <m/>
    <m/>
    <m/>
    <m/>
    <m/>
    <s v="Pius Nanuar"/>
    <n v="1722524747"/>
    <s v="pius_nanuar.sro@caritasbd.org"/>
    <s v="CARITAS"/>
  </r>
  <r>
    <m/>
    <s v="CARITAS"/>
    <s v="CARITAS"/>
    <s v="Caritas Australia"/>
    <s v="WASH"/>
    <x v="2"/>
    <x v="7"/>
    <s v="N/A"/>
    <m/>
    <n v="400"/>
    <s v="completed"/>
    <s v="Chittagong"/>
    <s v="Cox's Bazar"/>
    <x v="0"/>
    <s v="Palong Khali"/>
    <s v="Camp 17"/>
    <x v="13"/>
    <d v="2023-06-01T00:00:00"/>
    <x v="0"/>
    <m/>
    <m/>
    <m/>
    <m/>
    <m/>
    <s v="Pius Nanuar"/>
    <n v="1722524747"/>
    <s v="pius_nanuar.sro@caritasbd.org"/>
    <s v="CARITAS"/>
  </r>
  <r>
    <m/>
    <s v="CARE"/>
    <s v="CARE"/>
    <s v="DFAT"/>
    <s v="WASH"/>
    <x v="0"/>
    <x v="12"/>
    <s v="# of water network"/>
    <m/>
    <n v="1"/>
    <s v="completed"/>
    <s v="Chittagong"/>
    <s v="Cox's Bazar"/>
    <x v="0"/>
    <s v="Palong Khali"/>
    <s v="HC,Palong Khali"/>
    <x v="13"/>
    <d v="2023-06-01T00:00:00"/>
    <x v="1"/>
    <m/>
    <m/>
    <m/>
    <m/>
    <m/>
    <s v="MAHMUD HOSSAIN"/>
    <n v="1777773726"/>
    <s v="MahmudHossain.Munna@care.org"/>
    <s v="CARE"/>
  </r>
  <r>
    <m/>
    <s v="UNICEF"/>
    <s v="NGOF"/>
    <s v="UNICEF"/>
    <s v="WASH"/>
    <x v="2"/>
    <x v="10"/>
    <s v="# of HP sessions at community level"/>
    <m/>
    <n v="20"/>
    <s v="completed"/>
    <s v="Chittagong"/>
    <s v="Cox's Bazar"/>
    <x v="1"/>
    <s v="Baharchhara"/>
    <s v="HC,Baharchhara"/>
    <x v="13"/>
    <d v="2025-01-01T00:00:00"/>
    <x v="1"/>
    <m/>
    <m/>
    <m/>
    <m/>
    <m/>
    <s v="MD. Afzal Hossain"/>
    <n v="1712175843"/>
    <s v="ngof.cats2@ngof.org"/>
    <s v="UNICEF-NGOF"/>
  </r>
  <r>
    <m/>
    <s v="UNICEF"/>
    <s v="NGOF"/>
    <s v="UNICEF"/>
    <s v="WASH"/>
    <x v="2"/>
    <x v="41"/>
    <s v="# of household"/>
    <m/>
    <n v="75"/>
    <s v="completed"/>
    <s v="Chittagong"/>
    <s v="Cox's Bazar"/>
    <x v="1"/>
    <s v="Baharchhara"/>
    <s v="HC,Baharchhara"/>
    <x v="13"/>
    <d v="2025-01-01T00:00:00"/>
    <x v="1"/>
    <m/>
    <m/>
    <m/>
    <m/>
    <m/>
    <s v="MD. Afzal Hossain"/>
    <n v="1712175843"/>
    <s v="ngof.cats2@ngof.org"/>
    <s v="UNICEF-NGOF"/>
  </r>
  <r>
    <m/>
    <s v="UNICEF"/>
    <s v="NGOF"/>
    <s v="UNICEF"/>
    <s v="WASH"/>
    <x v="1"/>
    <x v="8"/>
    <s v="# of FSM Site"/>
    <m/>
    <n v="1"/>
    <s v="completed"/>
    <s v="Chittagong"/>
    <s v="Cox's Bazar"/>
    <x v="1"/>
    <s v="Nhilla"/>
    <s v="HC,Nhilla"/>
    <x v="13"/>
    <d v="2025-01-01T00:00:00"/>
    <x v="1"/>
    <m/>
    <m/>
    <m/>
    <m/>
    <m/>
    <s v="MD. Afzal Hossain"/>
    <n v="1712175843"/>
    <s v="ngof.cats2@ngof.org"/>
    <s v="UNICEF-NGOF"/>
  </r>
  <r>
    <m/>
    <s v="UNICEF"/>
    <s v="NGOF"/>
    <s v="UNICEF"/>
    <s v="WASH"/>
    <x v="2"/>
    <x v="10"/>
    <s v="# of HP sessions at community level"/>
    <m/>
    <n v="35"/>
    <s v="completed"/>
    <s v="Chittagong"/>
    <s v="Cox's Bazar"/>
    <x v="1"/>
    <s v="Nhilla"/>
    <s v="HC,Nhilla"/>
    <x v="13"/>
    <d v="2025-01-01T00:00:00"/>
    <x v="1"/>
    <m/>
    <m/>
    <m/>
    <m/>
    <m/>
    <s v="MD. Afzal Hossain"/>
    <n v="1712175843"/>
    <s v="ngof.cats2@ngof.org"/>
    <s v="UNICEF-NGOF"/>
  </r>
  <r>
    <m/>
    <s v="UNICEF"/>
    <s v="NGOF"/>
    <s v="UNICEF"/>
    <s v="WASH"/>
    <x v="2"/>
    <x v="41"/>
    <s v="# of household"/>
    <m/>
    <n v="224"/>
    <s v="completed"/>
    <s v="Chittagong"/>
    <s v="Cox's Bazar"/>
    <x v="1"/>
    <s v="Nhilla"/>
    <s v="HC,Nhilla"/>
    <x v="13"/>
    <d v="2025-01-01T00:00:00"/>
    <x v="1"/>
    <m/>
    <m/>
    <m/>
    <m/>
    <m/>
    <s v="MD. Afzal Hossain"/>
    <n v="1712175843"/>
    <s v="ngof.cats2@ngof.org"/>
    <s v="UNICEF-NGOF"/>
  </r>
  <r>
    <m/>
    <s v="UNICEF"/>
    <s v="NGOF"/>
    <s v="UNICEF"/>
    <s v="WASH"/>
    <x v="2"/>
    <x v="10"/>
    <s v="# of HP sessions at community level"/>
    <m/>
    <n v="35"/>
    <s v="completed"/>
    <s v="Chittagong"/>
    <s v="Cox's Bazar"/>
    <x v="1"/>
    <s v="Sabrang"/>
    <s v="HC,Sabrang"/>
    <x v="13"/>
    <d v="2025-01-01T00:00:00"/>
    <x v="1"/>
    <m/>
    <m/>
    <m/>
    <m/>
    <m/>
    <s v="MD. Afzal Hossain"/>
    <n v="1712175843"/>
    <s v="ngof.cats2@ngof.org"/>
    <s v="UNICEF-NGOF"/>
  </r>
  <r>
    <m/>
    <s v="UNICEF"/>
    <s v="NGOF"/>
    <s v="UNICEF"/>
    <s v="WASH"/>
    <x v="2"/>
    <x v="41"/>
    <s v="# of household"/>
    <m/>
    <n v="300"/>
    <s v="completed"/>
    <s v="Chittagong"/>
    <s v="Cox's Bazar"/>
    <x v="1"/>
    <s v="Sabrang"/>
    <s v="HC,Sabrang"/>
    <x v="13"/>
    <d v="2025-01-01T00:00:00"/>
    <x v="1"/>
    <m/>
    <m/>
    <m/>
    <m/>
    <m/>
    <s v="MD. Afzal Hossain"/>
    <n v="1712175843"/>
    <s v="ngof.cats2@ngof.org"/>
    <s v="UNICEF-NGOF"/>
  </r>
  <r>
    <m/>
    <s v="UNICEF"/>
    <s v="NGOF"/>
    <s v="UNICEF"/>
    <s v="WASH"/>
    <x v="2"/>
    <x v="10"/>
    <s v="# of HP sessions at community level"/>
    <m/>
    <n v="35"/>
    <s v="completed"/>
    <s v="Chittagong"/>
    <s v="Cox's Bazar"/>
    <x v="1"/>
    <s v="Teknaf"/>
    <s v="HC,Teknaf"/>
    <x v="13"/>
    <d v="2025-01-01T00:00:00"/>
    <x v="1"/>
    <m/>
    <m/>
    <m/>
    <m/>
    <m/>
    <s v="MD. Afzal Hossain"/>
    <n v="1712175843"/>
    <s v="ngof.cats2@ngof.org"/>
    <s v="UNICEF-NGOF"/>
  </r>
  <r>
    <m/>
    <s v="UNICEF"/>
    <s v="NGOF"/>
    <s v="UNICEF"/>
    <s v="WASH"/>
    <x v="2"/>
    <x v="41"/>
    <s v="# of household"/>
    <m/>
    <n v="275"/>
    <s v="completed"/>
    <s v="Chittagong"/>
    <s v="Cox's Bazar"/>
    <x v="1"/>
    <s v="Teknaf"/>
    <s v="HC,Teknaf"/>
    <x v="13"/>
    <d v="2025-01-01T00:00:00"/>
    <x v="1"/>
    <m/>
    <m/>
    <m/>
    <m/>
    <m/>
    <s v="MD. Afzal Hossain"/>
    <n v="1712175843"/>
    <s v="ngof.cats2@ngof.org"/>
    <s v="UNICEF-NGOF"/>
  </r>
  <r>
    <m/>
    <s v="UNICEF"/>
    <s v="NGOF"/>
    <s v="UNICEF"/>
    <s v="WASH"/>
    <x v="2"/>
    <x v="10"/>
    <s v="# of HP sessions at community level"/>
    <m/>
    <n v="35"/>
    <s v="completed"/>
    <s v="Chittagong"/>
    <s v="Cox's Bazar"/>
    <x v="1"/>
    <s v="Whykong"/>
    <s v="HC,Whykong"/>
    <x v="13"/>
    <d v="2025-01-01T00:00:00"/>
    <x v="1"/>
    <m/>
    <m/>
    <m/>
    <m/>
    <m/>
    <s v="MD. Afzal Hossain"/>
    <n v="1712175843"/>
    <s v="ngof.cats2@ngof.org"/>
    <s v="UNICEF-NGOF"/>
  </r>
  <r>
    <m/>
    <s v="UNICEF"/>
    <s v="NGOF"/>
    <s v="UNICEF"/>
    <s v="WASH"/>
    <x v="2"/>
    <x v="41"/>
    <s v="# of household"/>
    <m/>
    <n v="250"/>
    <s v="completed"/>
    <s v="Chittagong"/>
    <s v="Cox's Bazar"/>
    <x v="1"/>
    <s v="Whykong"/>
    <s v="HC,Whykong"/>
    <x v="13"/>
    <d v="2025-01-01T00:00:00"/>
    <x v="1"/>
    <m/>
    <m/>
    <m/>
    <m/>
    <m/>
    <s v="MD. Afzal Hossain"/>
    <n v="1712175843"/>
    <s v="ngof.cats2@ngof.org"/>
    <s v="UNICEF-NGOF"/>
  </r>
  <r>
    <m/>
    <s v="IFRC"/>
    <s v="BDRCS"/>
    <s v="IFRC"/>
    <s v="WASH"/>
    <x v="0"/>
    <x v="0"/>
    <s v="# of tube well"/>
    <m/>
    <n v="157"/>
    <s v="completed"/>
    <s v="Chittagong"/>
    <s v="Cox's Bazar"/>
    <x v="0"/>
    <s v="Palong Khali"/>
    <s v="Camp 19"/>
    <x v="13"/>
    <d v="2022-11-01T00:00:00"/>
    <x v="0"/>
    <m/>
    <m/>
    <m/>
    <m/>
    <m/>
    <s v="Md Khairul Bashar"/>
    <n v="1628407101"/>
    <s v="khairul.bashar@bdrcs.org"/>
    <s v="IFRC-BDRCS"/>
  </r>
  <r>
    <m/>
    <s v="IFRC"/>
    <s v="BDRCS"/>
    <s v="IFRC"/>
    <s v="WASH"/>
    <x v="1"/>
    <x v="1"/>
    <s v="# of door "/>
    <m/>
    <n v="3"/>
    <s v="completed"/>
    <s v="Chittagong"/>
    <s v="Cox's Bazar"/>
    <x v="0"/>
    <s v="Palong Khali"/>
    <s v="Camp 19"/>
    <x v="13"/>
    <d v="2022-11-01T00:00:00"/>
    <x v="0"/>
    <m/>
    <m/>
    <m/>
    <m/>
    <m/>
    <s v="Md Khairul Bashar"/>
    <n v="1628407101"/>
    <s v="khairul.bashar@bdrcs.org"/>
    <s v="IFRC-BDRCS"/>
  </r>
  <r>
    <m/>
    <s v="IFRC"/>
    <s v="BDRCS"/>
    <s v="IFRC"/>
    <s v="WASH"/>
    <x v="1"/>
    <x v="9"/>
    <s v="# of door"/>
    <m/>
    <n v="44"/>
    <s v="completed"/>
    <s v="Chittagong"/>
    <s v="Cox's Bazar"/>
    <x v="0"/>
    <s v="Palong Khali"/>
    <s v="Camp 19"/>
    <x v="13"/>
    <d v="2022-11-01T00:00:00"/>
    <x v="0"/>
    <m/>
    <m/>
    <m/>
    <m/>
    <m/>
    <s v="Md Khairul Bashar"/>
    <n v="1628407101"/>
    <s v="khairul.bashar@bdrcs.org"/>
    <s v="IFRC-BDRCS"/>
  </r>
  <r>
    <m/>
    <s v="IFRC"/>
    <s v="BDRCS"/>
    <s v="IFRC"/>
    <s v="WASH"/>
    <x v="1"/>
    <x v="3"/>
    <s v="# of door"/>
    <m/>
    <n v="108"/>
    <s v="completed"/>
    <s v="Chittagong"/>
    <s v="Cox's Bazar"/>
    <x v="0"/>
    <s v="Palong Khali"/>
    <s v="Camp 19"/>
    <x v="13"/>
    <d v="2022-11-01T00:00:00"/>
    <x v="0"/>
    <m/>
    <m/>
    <m/>
    <m/>
    <m/>
    <s v="Md Khairul Bashar"/>
    <n v="1628407101"/>
    <s v="khairul.bashar@bdrcs.org"/>
    <s v="IFRC-BDRCS"/>
  </r>
  <r>
    <m/>
    <s v="IFRC"/>
    <s v="BDRCS"/>
    <s v="IFRC"/>
    <s v="WASH"/>
    <x v="2"/>
    <x v="4"/>
    <s v="# of HP sessions at HH level"/>
    <m/>
    <n v="976"/>
    <s v="completed"/>
    <s v="Chittagong"/>
    <s v="Cox's Bazar"/>
    <x v="0"/>
    <s v="Ratna Palong"/>
    <s v="HC,Ratna Palong"/>
    <x v="13"/>
    <d v="2022-11-01T00:00:00"/>
    <x v="1"/>
    <m/>
    <m/>
    <m/>
    <m/>
    <m/>
    <s v="MD Khairul Bashar"/>
    <n v="1628407101"/>
    <s v="khairul.bashar@bdrcs.org"/>
    <s v="IFRC-BDRCS"/>
  </r>
  <r>
    <m/>
    <s v="German RC"/>
    <s v="BDRCS"/>
    <s v="GRC"/>
    <s v="WASH"/>
    <x v="0"/>
    <x v="0"/>
    <s v="# of tube well"/>
    <m/>
    <n v="55"/>
    <s v="completed"/>
    <s v="Chittagong"/>
    <s v="Cox's Bazar"/>
    <x v="0"/>
    <s v="Palong Khali"/>
    <s v="Camp 13"/>
    <x v="13"/>
    <d v="2022-11-01T00:00:00"/>
    <x v="0"/>
    <m/>
    <m/>
    <m/>
    <m/>
    <m/>
    <s v="Md khairul Bashar"/>
    <n v="1628407101"/>
    <s v="khairul.bashar@bdrcs.org"/>
    <s v="German RC-BDRCS"/>
  </r>
  <r>
    <m/>
    <s v="German RC"/>
    <s v="BDRCS"/>
    <s v="GRC"/>
    <s v="WASH"/>
    <x v="1"/>
    <x v="1"/>
    <s v="# of door "/>
    <m/>
    <n v="57"/>
    <s v="completed"/>
    <s v="Chittagong"/>
    <s v="Cox's Bazar"/>
    <x v="0"/>
    <s v="Palong Khali"/>
    <s v="Camp 13"/>
    <x v="13"/>
    <d v="2022-11-01T00:00:00"/>
    <x v="0"/>
    <m/>
    <m/>
    <m/>
    <m/>
    <m/>
    <s v="Md khairul Bashar"/>
    <n v="1628407101"/>
    <s v="khairul.bashar@bdrcs.org"/>
    <s v="German RC-BDRCS"/>
  </r>
  <r>
    <m/>
    <s v="German RC"/>
    <s v="BDRCS"/>
    <s v="GRC"/>
    <s v="WASH"/>
    <x v="1"/>
    <x v="9"/>
    <s v="# of door"/>
    <m/>
    <n v="56"/>
    <s v="completed"/>
    <s v="Chittagong"/>
    <s v="Cox's Bazar"/>
    <x v="0"/>
    <s v="Palong Khali"/>
    <s v="Camp 13"/>
    <x v="13"/>
    <d v="2022-11-01T00:00:00"/>
    <x v="0"/>
    <m/>
    <m/>
    <m/>
    <m/>
    <m/>
    <s v="Md khairul Bashar"/>
    <n v="1628407101"/>
    <s v="khairul.bashar@bdrcs.org"/>
    <s v="German RC-BDRCS"/>
  </r>
  <r>
    <m/>
    <s v="German RC"/>
    <s v="BDRCS"/>
    <s v="GRC"/>
    <s v="WASH"/>
    <x v="1"/>
    <x v="3"/>
    <s v="# of door"/>
    <m/>
    <n v="242"/>
    <s v="completed"/>
    <s v="Chittagong"/>
    <s v="Cox's Bazar"/>
    <x v="0"/>
    <s v="Palong Khali"/>
    <s v="Camp 13"/>
    <x v="13"/>
    <d v="2022-11-01T00:00:00"/>
    <x v="0"/>
    <m/>
    <m/>
    <m/>
    <m/>
    <m/>
    <s v="Md khairul Bashar"/>
    <n v="1628407101"/>
    <s v="khairul.bashar@bdrcs.org"/>
    <s v="German RC-BDRCS"/>
  </r>
  <r>
    <m/>
    <s v="German RC"/>
    <s v="BDRCS"/>
    <s v="GRC"/>
    <s v="WASH"/>
    <x v="2"/>
    <x v="10"/>
    <s v="# of HP sessions at community level"/>
    <m/>
    <n v="664"/>
    <s v="completed"/>
    <s v="Chittagong"/>
    <s v="Cox's Bazar"/>
    <x v="0"/>
    <s v="Palong Khali"/>
    <s v="Camp 13"/>
    <x v="13"/>
    <d v="2022-11-01T00:00:00"/>
    <x v="0"/>
    <m/>
    <m/>
    <m/>
    <m/>
    <m/>
    <s v="Md khairul Bashar"/>
    <n v="1628407101"/>
    <s v="khairul.bashar@bdrcs.org"/>
    <s v="German RC-BDRCS"/>
  </r>
  <r>
    <m/>
    <s v="German RC"/>
    <s v="BDRCS"/>
    <s v="GRC"/>
    <s v="WASH"/>
    <x v="2"/>
    <x v="4"/>
    <s v="# of HP sessions at HH level"/>
    <m/>
    <n v="1540"/>
    <s v="completed"/>
    <s v="Chittagong"/>
    <s v="Cox's Bazar"/>
    <x v="0"/>
    <s v="Palong Khali"/>
    <s v="Camp 13"/>
    <x v="13"/>
    <d v="2022-11-01T00:00:00"/>
    <x v="0"/>
    <m/>
    <m/>
    <m/>
    <m/>
    <m/>
    <s v="Md khairul Bashar"/>
    <n v="1628407101"/>
    <s v="khairul.bashar@bdrcs.org"/>
    <s v="German RC-BDRCS"/>
  </r>
  <r>
    <m/>
    <s v="German RC"/>
    <s v="BDRCS"/>
    <s v="GRC"/>
    <s v="WASH"/>
    <x v="0"/>
    <x v="0"/>
    <s v="# of tube well"/>
    <m/>
    <n v="38"/>
    <s v="completed"/>
    <s v="Chittagong"/>
    <s v="Cox's Bazar"/>
    <x v="0"/>
    <s v="Palong Khali"/>
    <s v="Camp 18"/>
    <x v="13"/>
    <d v="2022-12-01T00:00:00"/>
    <x v="0"/>
    <m/>
    <m/>
    <m/>
    <m/>
    <m/>
    <s v="Md khairul Bashar"/>
    <n v="1628407101"/>
    <s v="mofijul.islam@bdrcs.org"/>
    <s v="German RC-BDRCS"/>
  </r>
  <r>
    <m/>
    <s v="German RC"/>
    <s v="BDRCS"/>
    <s v="GRC"/>
    <s v="WASH"/>
    <x v="1"/>
    <x v="1"/>
    <s v="# of door "/>
    <m/>
    <n v="18"/>
    <s v="completed"/>
    <s v="Chittagong"/>
    <s v="Cox's Bazar"/>
    <x v="0"/>
    <s v="Palong Khali"/>
    <s v="Camp 18"/>
    <x v="13"/>
    <d v="2022-12-01T00:00:00"/>
    <x v="0"/>
    <m/>
    <m/>
    <m/>
    <m/>
    <m/>
    <s v="Md khairul Bashar"/>
    <n v="1628407101"/>
    <s v="mofijul.islam@bdrcs.org"/>
    <s v="German RC-BDRCS"/>
  </r>
  <r>
    <m/>
    <s v="German RC"/>
    <s v="BDRCS"/>
    <s v="GRC"/>
    <s v="WASH"/>
    <x v="1"/>
    <x v="9"/>
    <s v="# of door"/>
    <m/>
    <n v="70"/>
    <s v="completed"/>
    <s v="Chittagong"/>
    <s v="Cox's Bazar"/>
    <x v="0"/>
    <s v="Palong Khali"/>
    <s v="Camp 18"/>
    <x v="13"/>
    <d v="2022-12-01T00:00:00"/>
    <x v="0"/>
    <m/>
    <m/>
    <m/>
    <m/>
    <m/>
    <s v="Md khairul Bashar"/>
    <n v="1628407101"/>
    <s v="mofijul.islam@bdrcs.org"/>
    <s v="German RC-BDRCS"/>
  </r>
  <r>
    <m/>
    <s v="German RC"/>
    <s v="BDRCS"/>
    <s v="GRC"/>
    <s v="WASH"/>
    <x v="1"/>
    <x v="3"/>
    <s v="# of door"/>
    <m/>
    <n v="18"/>
    <s v="completed"/>
    <s v="Chittagong"/>
    <s v="Cox's Bazar"/>
    <x v="0"/>
    <s v="Palong Khali"/>
    <s v="Camp 18"/>
    <x v="13"/>
    <d v="2022-12-01T00:00:00"/>
    <x v="0"/>
    <m/>
    <m/>
    <m/>
    <m/>
    <m/>
    <s v="Md khairul Bashar"/>
    <n v="1628407101"/>
    <s v="mofijul.islam@bdrcs.org"/>
    <s v="German RC-BDRCS"/>
  </r>
  <r>
    <m/>
    <s v="German RC"/>
    <s v="BDRCS"/>
    <s v="GRC"/>
    <s v="WASH"/>
    <x v="2"/>
    <x v="10"/>
    <s v="# of HP sessions at community level"/>
    <m/>
    <n v="1087"/>
    <s v="completed"/>
    <s v="Chittagong"/>
    <s v="Cox's Bazar"/>
    <x v="0"/>
    <s v="Palong Khali"/>
    <s v="Camp 18"/>
    <x v="13"/>
    <d v="2022-12-01T00:00:00"/>
    <x v="0"/>
    <m/>
    <m/>
    <m/>
    <m/>
    <m/>
    <s v="Md khairul Bashar"/>
    <n v="1628407101"/>
    <s v="mofijul.islam@bdrcs.org"/>
    <s v="German RC-BDRCS"/>
  </r>
  <r>
    <m/>
    <s v="German RC"/>
    <s v="BDRCS"/>
    <s v="GRC"/>
    <s v="WASH"/>
    <x v="2"/>
    <x v="4"/>
    <s v="# of HP sessions at HH level"/>
    <m/>
    <n v="3563"/>
    <s v="completed"/>
    <s v="Chittagong"/>
    <s v="Cox's Bazar"/>
    <x v="0"/>
    <s v="Palong Khali"/>
    <s v="Camp 18"/>
    <x v="13"/>
    <d v="2022-12-01T00:00:00"/>
    <x v="0"/>
    <m/>
    <m/>
    <m/>
    <m/>
    <m/>
    <s v="Md khairul Bashar"/>
    <n v="1628407101"/>
    <s v="mofijul.islam@bdrcs.org"/>
    <s v="German RC-BDRCS"/>
  </r>
  <r>
    <m/>
    <s v="SRC"/>
    <s v="BDRCS"/>
    <s v="SRC"/>
    <s v="WASH"/>
    <x v="0"/>
    <x v="0"/>
    <s v="# of tube well"/>
    <m/>
    <n v="140"/>
    <s v="completed"/>
    <s v="Chittagong"/>
    <s v="Cox's Bazar"/>
    <x v="0"/>
    <s v="Palong Khali"/>
    <s v="Camp 18"/>
    <x v="13"/>
    <d v="2022-12-01T00:00:00"/>
    <x v="0"/>
    <m/>
    <m/>
    <m/>
    <m/>
    <m/>
    <s v="Md Khairul Bashar"/>
    <n v="1628407101"/>
    <s v="khairul.bashar@bdrcs.org"/>
    <s v="SRC-BDRCS"/>
  </r>
  <r>
    <m/>
    <s v="SRC"/>
    <s v="BDRCS"/>
    <s v="SRC"/>
    <s v="WASH"/>
    <x v="1"/>
    <x v="1"/>
    <s v="# of door "/>
    <m/>
    <n v="18"/>
    <s v="completed"/>
    <s v="Chittagong"/>
    <s v="Cox's Bazar"/>
    <x v="0"/>
    <s v="Palong Khali"/>
    <s v="Camp 18"/>
    <x v="13"/>
    <d v="2022-12-01T00:00:00"/>
    <x v="0"/>
    <m/>
    <m/>
    <m/>
    <m/>
    <m/>
    <s v="Md Khairul Bashar"/>
    <n v="1628407101"/>
    <s v="khairul.bashar@bdrcs.org"/>
    <s v="SRC-BDRCS"/>
  </r>
  <r>
    <m/>
    <s v="SRC"/>
    <s v="BDRCS"/>
    <s v="SRC"/>
    <s v="WASH"/>
    <x v="1"/>
    <x v="9"/>
    <s v="# of door"/>
    <m/>
    <n v="70"/>
    <s v="completed"/>
    <s v="Chittagong"/>
    <s v="Cox's Bazar"/>
    <x v="0"/>
    <s v="Palong Khali"/>
    <s v="Camp 18"/>
    <x v="13"/>
    <d v="2022-12-01T00:00:00"/>
    <x v="0"/>
    <m/>
    <m/>
    <m/>
    <m/>
    <m/>
    <s v="Md Khairul Bashar"/>
    <n v="1628407101"/>
    <s v="khairul.bashar@bdrcs.org"/>
    <s v="SRC-BDRCS"/>
  </r>
  <r>
    <m/>
    <s v="SRC"/>
    <s v="BDRCS"/>
    <s v="SRC"/>
    <s v="WASH"/>
    <x v="1"/>
    <x v="3"/>
    <s v="# of door"/>
    <m/>
    <n v="136"/>
    <s v="completed"/>
    <s v="Chittagong"/>
    <s v="Cox's Bazar"/>
    <x v="0"/>
    <s v="Palong Khali"/>
    <s v="Camp 18"/>
    <x v="13"/>
    <d v="2022-12-01T00:00:00"/>
    <x v="0"/>
    <m/>
    <m/>
    <m/>
    <m/>
    <m/>
    <s v="Md Khairul Bashar"/>
    <n v="1628407101"/>
    <s v="khairul.bashar@bdrcs.org"/>
    <s v="SRC-BDRCS"/>
  </r>
  <r>
    <m/>
    <s v="SRC"/>
    <s v="BDRCS"/>
    <s v="SRC"/>
    <s v="WASH"/>
    <x v="2"/>
    <x v="10"/>
    <s v="# of HP sessions at community level"/>
    <m/>
    <n v="89"/>
    <s v="completed"/>
    <s v="Chittagong"/>
    <s v="Cox's Bazar"/>
    <x v="0"/>
    <s v="Palong Khali"/>
    <s v="Camp 18"/>
    <x v="13"/>
    <d v="2022-12-01T00:00:00"/>
    <x v="0"/>
    <m/>
    <m/>
    <m/>
    <m/>
    <m/>
    <s v="Md Khairul Bashar"/>
    <n v="1628407101"/>
    <s v="khairul.bashar@bdrcs.org"/>
    <s v="SRC-BDRCS"/>
  </r>
  <r>
    <m/>
    <s v="SRC"/>
    <s v="BDRCS"/>
    <s v="SRC"/>
    <s v="WASH"/>
    <x v="2"/>
    <x v="4"/>
    <s v="# of HP sessions at HH level"/>
    <m/>
    <n v="7264"/>
    <s v="completed"/>
    <s v="Chittagong"/>
    <s v="Cox's Bazar"/>
    <x v="0"/>
    <s v="Palong Khali"/>
    <s v="Camp 18"/>
    <x v="13"/>
    <d v="2022-12-01T00:00:00"/>
    <x v="0"/>
    <m/>
    <m/>
    <m/>
    <m/>
    <m/>
    <s v="Md Khairul Bashar"/>
    <n v="1628407101"/>
    <s v="khairul.bashar@bdrcs.org"/>
    <s v="SRC-BDRCS"/>
  </r>
  <r>
    <m/>
    <s v="TRC"/>
    <s v="BDRCS"/>
    <s v="TRC"/>
    <s v="WASH"/>
    <x v="0"/>
    <x v="0"/>
    <s v="# of tube well"/>
    <m/>
    <n v="27"/>
    <s v="completed"/>
    <s v="Chittagong"/>
    <s v="Cox's Bazar"/>
    <x v="0"/>
    <s v="Palong Khali"/>
    <s v="Camp 17"/>
    <x v="13"/>
    <d v="2022-12-01T00:00:00"/>
    <x v="0"/>
    <m/>
    <m/>
    <m/>
    <m/>
    <m/>
    <s v="Md Khairul Bashar"/>
    <n v="1628407101"/>
    <s v="khairul.bashar@bdrcs.org"/>
    <s v="TRC-BDRCS"/>
  </r>
  <r>
    <m/>
    <s v="TRC"/>
    <s v="BDRCS"/>
    <s v="TRC"/>
    <s v="WASH"/>
    <x v="0"/>
    <x v="30"/>
    <s v="# of household"/>
    <m/>
    <n v="150"/>
    <s v="completed"/>
    <s v="Chittagong"/>
    <s v="Cox's Bazar"/>
    <x v="0"/>
    <s v="Palong Khali"/>
    <s v="Camp 17"/>
    <x v="13"/>
    <d v="2022-12-01T00:00:00"/>
    <x v="0"/>
    <m/>
    <m/>
    <m/>
    <m/>
    <m/>
    <s v="Md Khairul Bashar"/>
    <n v="1628407101"/>
    <s v="khairul.bashar@bdrcs.org"/>
    <s v="TRC-BDRCS"/>
  </r>
  <r>
    <m/>
    <s v="TRC"/>
    <s v="BDRCS"/>
    <s v="TRC"/>
    <s v="WASH"/>
    <x v="1"/>
    <x v="1"/>
    <s v="# of door "/>
    <m/>
    <n v="1"/>
    <s v="completed"/>
    <s v="Chittagong"/>
    <s v="Cox's Bazar"/>
    <x v="0"/>
    <s v="Palong Khali"/>
    <s v="Camp 17"/>
    <x v="13"/>
    <d v="2022-12-01T00:00:00"/>
    <x v="0"/>
    <m/>
    <m/>
    <m/>
    <m/>
    <m/>
    <s v="Md Khairul Bashar"/>
    <n v="1628407101"/>
    <s v="khairul.bashar@bdrcs.org"/>
    <s v="TRC-BDRCS"/>
  </r>
  <r>
    <m/>
    <s v="TRC"/>
    <s v="BDRCS"/>
    <s v="TRC"/>
    <s v="WASH"/>
    <x v="1"/>
    <x v="17"/>
    <s v="# of door"/>
    <m/>
    <n v="4"/>
    <s v="completed"/>
    <s v="Chittagong"/>
    <s v="Cox's Bazar"/>
    <x v="0"/>
    <s v="Palong Khali"/>
    <s v="Camp 17"/>
    <x v="13"/>
    <d v="2022-12-01T00:00:00"/>
    <x v="0"/>
    <m/>
    <m/>
    <m/>
    <m/>
    <m/>
    <s v="Md Khairul Bashar"/>
    <n v="1628407101"/>
    <s v="khairul.bashar@bdrcs.org"/>
    <s v="TRC-BDRCS"/>
  </r>
  <r>
    <m/>
    <s v="TRC"/>
    <s v="BDRCS"/>
    <s v="TRC"/>
    <s v="WASH"/>
    <x v="1"/>
    <x v="9"/>
    <s v="# of door"/>
    <m/>
    <n v="2"/>
    <s v="completed"/>
    <s v="Chittagong"/>
    <s v="Cox's Bazar"/>
    <x v="0"/>
    <s v="Palong Khali"/>
    <s v="Camp 17"/>
    <x v="13"/>
    <d v="2022-12-01T00:00:00"/>
    <x v="0"/>
    <m/>
    <m/>
    <m/>
    <m/>
    <m/>
    <s v="Md Khairul Bashar"/>
    <n v="1628407101"/>
    <s v="khairul.bashar@bdrcs.org"/>
    <s v="TRC-BDRCS"/>
  </r>
  <r>
    <m/>
    <s v="TRC"/>
    <s v="BDRCS"/>
    <s v="TRC"/>
    <s v="WASH"/>
    <x v="2"/>
    <x v="10"/>
    <s v="# of HP sessions at community level"/>
    <m/>
    <n v="276"/>
    <s v="completed"/>
    <s v="Chittagong"/>
    <s v="Cox's Bazar"/>
    <x v="0"/>
    <s v="Palong Khali"/>
    <s v="Camp 17"/>
    <x v="13"/>
    <d v="2022-12-01T00:00:00"/>
    <x v="0"/>
    <m/>
    <m/>
    <m/>
    <m/>
    <m/>
    <s v="Md Khairul Bashar"/>
    <n v="1628407101"/>
    <s v="khairul.bashar@bdrcs.org"/>
    <s v="TRC-BDRCS"/>
  </r>
  <r>
    <m/>
    <s v="TRC"/>
    <s v="BDRCS"/>
    <s v="TRC"/>
    <s v="WASH"/>
    <x v="2"/>
    <x v="4"/>
    <s v="# of HP sessions at HH level"/>
    <m/>
    <n v="838"/>
    <s v="completed"/>
    <s v="Chittagong"/>
    <s v="Cox's Bazar"/>
    <x v="0"/>
    <s v="Palong Khali"/>
    <s v="Camp 17"/>
    <x v="13"/>
    <d v="2022-12-01T00:00:00"/>
    <x v="0"/>
    <m/>
    <m/>
    <m/>
    <m/>
    <m/>
    <s v="Md Khairul Bashar"/>
    <n v="1628407101"/>
    <s v="khairul.bashar@bdrcs.org"/>
    <s v="TRC-BDRCS"/>
  </r>
  <r>
    <m/>
    <s v="DAM"/>
    <s v="DAM"/>
    <s v="DAM UK"/>
    <s v="WASH"/>
    <x v="0"/>
    <x v="25"/>
    <s v="# of tube well"/>
    <m/>
    <n v="10"/>
    <s v="completed"/>
    <s v="Chittagong"/>
    <s v="Cox's Bazar"/>
    <x v="0"/>
    <s v="Raja Palong"/>
    <s v="HC,Raja Palong"/>
    <x v="13"/>
    <d v="2023-02-01T00:00:00"/>
    <x v="1"/>
    <m/>
    <m/>
    <m/>
    <m/>
    <m/>
    <s v="Md Mamunar Rashid"/>
    <n v="1816465961"/>
    <s v="damwashukhiya@gmail.com"/>
    <s v="DAM"/>
  </r>
  <r>
    <m/>
    <s v="DAM"/>
    <s v="DAM"/>
    <s v="DAM UK"/>
    <s v="WASH"/>
    <x v="1"/>
    <x v="35"/>
    <s v="# of door "/>
    <m/>
    <n v="10"/>
    <s v="completed"/>
    <s v="Chittagong"/>
    <s v="Cox's Bazar"/>
    <x v="0"/>
    <s v="Raja Palong"/>
    <s v="HC,Raja Palong"/>
    <x v="13"/>
    <d v="2023-02-01T00:00:00"/>
    <x v="1"/>
    <m/>
    <m/>
    <m/>
    <m/>
    <m/>
    <s v="Md Mamunar Rashid"/>
    <n v="1816465961"/>
    <s v="damwashukhiya@gmail.com"/>
    <s v="DAM"/>
  </r>
  <r>
    <m/>
    <s v="DAM"/>
    <s v="DAM"/>
    <s v="DAM UK"/>
    <s v="WASH"/>
    <x v="1"/>
    <x v="9"/>
    <s v="# of door"/>
    <m/>
    <n v="30"/>
    <s v="completed"/>
    <s v="Chittagong"/>
    <s v="Cox's Bazar"/>
    <x v="0"/>
    <s v="Raja Palong"/>
    <s v="HC,Raja Palong"/>
    <x v="13"/>
    <d v="2023-02-01T00:00:00"/>
    <x v="1"/>
    <m/>
    <m/>
    <m/>
    <m/>
    <m/>
    <s v="Md Mamunar Rashid"/>
    <n v="1816465961"/>
    <s v="damwashukhiya@gmail.com"/>
    <s v="DAM"/>
  </r>
  <r>
    <m/>
    <s v="DAM"/>
    <s v="DAM"/>
    <s v="DAM UK"/>
    <s v="WASH"/>
    <x v="2"/>
    <x v="7"/>
    <s v="N/A"/>
    <m/>
    <n v="19"/>
    <s v="completed"/>
    <s v="Chittagong"/>
    <s v="Cox's Bazar"/>
    <x v="0"/>
    <s v="Raja Palong"/>
    <s v="HC,Raja Palong"/>
    <x v="13"/>
    <d v="2023-02-01T00:00:00"/>
    <x v="1"/>
    <m/>
    <m/>
    <m/>
    <m/>
    <m/>
    <s v="Md Mamunar Rashid"/>
    <n v="1816465961"/>
    <s v="damwashukhiya@gmail.com"/>
    <s v="DAM"/>
  </r>
  <r>
    <m/>
    <s v="IOM"/>
    <s v="DSK"/>
    <s v="IOM"/>
    <s v="WASH"/>
    <x v="0"/>
    <x v="12"/>
    <s v="# of water network"/>
    <m/>
    <n v="1"/>
    <s v="completed"/>
    <s v="Chittagong"/>
    <s v="Cox's Bazar"/>
    <x v="1"/>
    <s v="Nhilla"/>
    <s v="Camp 24"/>
    <x v="15"/>
    <d v="2023-01-01T00:00:00"/>
    <x v="0"/>
    <m/>
    <m/>
    <m/>
    <m/>
    <m/>
    <s v="Prodip Kumar Roy"/>
    <n v="1718880175"/>
    <s v="prodip@dskbangladesh.org"/>
    <s v="IOM-DSK"/>
  </r>
  <r>
    <m/>
    <s v="IOM"/>
    <s v="DSK"/>
    <s v="IOM"/>
    <s v="WASH"/>
    <x v="1"/>
    <x v="1"/>
    <s v="# of door "/>
    <m/>
    <n v="9"/>
    <s v="completed"/>
    <s v="Chittagong"/>
    <s v="Cox's Bazar"/>
    <x v="1"/>
    <s v="Nhilla"/>
    <s v="Camp 24"/>
    <x v="15"/>
    <d v="2023-01-01T00:00:00"/>
    <x v="0"/>
    <m/>
    <m/>
    <m/>
    <m/>
    <m/>
    <s v="Prodip Kumar Roy"/>
    <n v="1718880175"/>
    <s v="prodip@dskbangladesh.org"/>
    <s v="IOM-DSK"/>
  </r>
  <r>
    <m/>
    <s v="IOM"/>
    <s v="DSK"/>
    <s v="IOM"/>
    <s v="WASH"/>
    <x v="1"/>
    <x v="8"/>
    <s v="# of FSM Site"/>
    <m/>
    <n v="2"/>
    <s v="completed"/>
    <s v="Chittagong"/>
    <s v="Cox's Bazar"/>
    <x v="1"/>
    <s v="Nhilla"/>
    <s v="Camp 24"/>
    <x v="15"/>
    <d v="2023-01-01T00:00:00"/>
    <x v="0"/>
    <m/>
    <m/>
    <m/>
    <m/>
    <m/>
    <s v="Prodip Kumar Roy"/>
    <n v="1718880175"/>
    <s v="prodip@dskbangladesh.org"/>
    <s v="IOM-DSK"/>
  </r>
  <r>
    <m/>
    <s v="IOM"/>
    <s v="DSK"/>
    <s v="IOM"/>
    <s v="WASH"/>
    <x v="1"/>
    <x v="17"/>
    <s v="# of door"/>
    <m/>
    <n v="12"/>
    <s v="completed"/>
    <s v="Chittagong"/>
    <s v="Cox's Bazar"/>
    <x v="1"/>
    <s v="Nhilla"/>
    <s v="Camp 24"/>
    <x v="15"/>
    <d v="2023-01-01T00:00:00"/>
    <x v="0"/>
    <m/>
    <m/>
    <m/>
    <m/>
    <m/>
    <s v="Prodip Kumar Roy"/>
    <n v="1718880175"/>
    <s v="prodip@dskbangladesh.org"/>
    <s v="IOM-DSK"/>
  </r>
  <r>
    <m/>
    <s v="IOM"/>
    <s v="DSK"/>
    <s v="IOM"/>
    <s v="WASH"/>
    <x v="1"/>
    <x v="9"/>
    <s v="# of door"/>
    <m/>
    <n v="95"/>
    <s v="completed"/>
    <s v="Chittagong"/>
    <s v="Cox's Bazar"/>
    <x v="1"/>
    <s v="Nhilla"/>
    <s v="Camp 24"/>
    <x v="15"/>
    <d v="2023-01-01T00:00:00"/>
    <x v="0"/>
    <m/>
    <m/>
    <m/>
    <m/>
    <m/>
    <s v="Prodip Kumar Roy"/>
    <n v="1718880175"/>
    <s v="prodip@dskbangladesh.org"/>
    <s v="IOM-DSK"/>
  </r>
  <r>
    <m/>
    <s v="IOM"/>
    <s v="DSK"/>
    <s v="IOM"/>
    <s v="WASH"/>
    <x v="1"/>
    <x v="3"/>
    <s v="# of door"/>
    <m/>
    <n v="716"/>
    <s v="completed"/>
    <s v="Chittagong"/>
    <s v="Cox's Bazar"/>
    <x v="1"/>
    <s v="Nhilla"/>
    <s v="Camp 24"/>
    <x v="15"/>
    <d v="2023-01-01T00:00:00"/>
    <x v="0"/>
    <m/>
    <m/>
    <m/>
    <m/>
    <m/>
    <s v="Prodip Kumar Roy"/>
    <n v="1718880175"/>
    <s v="prodip@dskbangladesh.org"/>
    <s v="IOM-DSK"/>
  </r>
  <r>
    <m/>
    <s v="IOM"/>
    <s v="DSK"/>
    <s v="IOM"/>
    <s v="WASH"/>
    <x v="2"/>
    <x v="10"/>
    <s v="# of HP sessions at community level"/>
    <m/>
    <n v="15"/>
    <s v="completed"/>
    <s v="Chittagong"/>
    <s v="Cox's Bazar"/>
    <x v="1"/>
    <s v="Nhilla"/>
    <s v="Camp 24"/>
    <x v="15"/>
    <d v="2023-01-01T00:00:00"/>
    <x v="0"/>
    <m/>
    <m/>
    <m/>
    <m/>
    <m/>
    <s v="Prodip Kumar Roy"/>
    <n v="1718880175"/>
    <s v="prodip@dskbangladesh.org"/>
    <s v="IOM-DSK"/>
  </r>
  <r>
    <m/>
    <s v="IOM"/>
    <s v="DSK"/>
    <s v="IOM"/>
    <s v="WASH"/>
    <x v="2"/>
    <x v="20"/>
    <s v="# of household"/>
    <m/>
    <n v="4493"/>
    <s v="completed"/>
    <s v="Chittagong"/>
    <s v="Cox's Bazar"/>
    <x v="1"/>
    <s v="Nhilla"/>
    <s v="Camp 24"/>
    <x v="15"/>
    <d v="2023-01-01T00:00:00"/>
    <x v="0"/>
    <m/>
    <m/>
    <m/>
    <m/>
    <m/>
    <s v="Prodip Kumar Roy"/>
    <n v="1718880175"/>
    <s v="prodip@dskbangladesh.org"/>
    <s v="IOM-DSK"/>
  </r>
  <r>
    <m/>
    <s v="IOM"/>
    <s v="DSK"/>
    <s v="IOM"/>
    <s v="WASH"/>
    <x v="3"/>
    <x v="5"/>
    <s v="# of campaign per camp "/>
    <m/>
    <n v="10"/>
    <s v="completed"/>
    <s v="Chittagong"/>
    <s v="Cox's Bazar"/>
    <x v="1"/>
    <s v="Nhilla"/>
    <s v="Camp 24"/>
    <x v="15"/>
    <d v="2023-01-01T00:00:00"/>
    <x v="0"/>
    <m/>
    <m/>
    <m/>
    <m/>
    <m/>
    <s v="Prodip Kumar Roy"/>
    <n v="1718880175"/>
    <s v="prodip@dskbangladesh.org"/>
    <s v="IOM-DSK"/>
  </r>
  <r>
    <m/>
    <s v="IOM"/>
    <s v="DSK"/>
    <s v="IOM"/>
    <s v="WASH"/>
    <x v="3"/>
    <x v="6"/>
    <s v="# of plant"/>
    <m/>
    <n v="2"/>
    <s v="completed"/>
    <s v="Chittagong"/>
    <s v="Cox's Bazar"/>
    <x v="1"/>
    <s v="Nhilla"/>
    <s v="Camp 24"/>
    <x v="15"/>
    <d v="2023-01-01T00:00:00"/>
    <x v="0"/>
    <m/>
    <m/>
    <m/>
    <m/>
    <m/>
    <s v="Prodip Kumar Roy"/>
    <n v="1718880175"/>
    <s v="prodip@dskbangladesh.org"/>
    <s v="IOM-DSK"/>
  </r>
  <r>
    <m/>
    <s v="IOM"/>
    <s v="DSK"/>
    <s v="IOM"/>
    <s v="WASH"/>
    <x v="1"/>
    <x v="17"/>
    <s v="# of door"/>
    <m/>
    <n v="6"/>
    <s v="completed"/>
    <s v="Chittagong"/>
    <s v="Cox's Bazar"/>
    <x v="1"/>
    <s v="Nhilla"/>
    <s v="Camp 25"/>
    <x v="15"/>
    <d v="2023-01-01T00:00:00"/>
    <x v="0"/>
    <m/>
    <m/>
    <m/>
    <m/>
    <m/>
    <s v="Prodip Kumar Roy"/>
    <n v="1718880175"/>
    <s v="prodip@dskbangladesh.org"/>
    <s v="IOM-DSK"/>
  </r>
  <r>
    <m/>
    <s v="IOM"/>
    <s v="DSK"/>
    <s v="IOM"/>
    <s v="WASH"/>
    <x v="1"/>
    <x v="9"/>
    <s v="# of door"/>
    <m/>
    <n v="6"/>
    <s v="completed"/>
    <s v="Chittagong"/>
    <s v="Cox's Bazar"/>
    <x v="1"/>
    <s v="Nhilla"/>
    <s v="Camp 25"/>
    <x v="15"/>
    <d v="2023-01-01T00:00:00"/>
    <x v="0"/>
    <m/>
    <m/>
    <m/>
    <m/>
    <m/>
    <s v="Prodip Kumar Roy"/>
    <n v="1718880175"/>
    <s v="prodip@dskbangladesh.org"/>
    <s v="IOM-DSK"/>
  </r>
  <r>
    <m/>
    <s v="IOM"/>
    <s v="DSK"/>
    <s v="IOM"/>
    <s v="WASH"/>
    <x v="1"/>
    <x v="3"/>
    <s v="# of door"/>
    <m/>
    <n v="114"/>
    <s v="completed"/>
    <s v="Chittagong"/>
    <s v="Cox's Bazar"/>
    <x v="1"/>
    <s v="Nhilla"/>
    <s v="Camp 25"/>
    <x v="15"/>
    <d v="2023-01-01T00:00:00"/>
    <x v="0"/>
    <m/>
    <m/>
    <m/>
    <m/>
    <m/>
    <s v="Prodip Kumar Roy"/>
    <n v="1718880175"/>
    <s v="prodip@dskbangladesh.org"/>
    <s v="IOM-DSK"/>
  </r>
  <r>
    <m/>
    <s v="IOM"/>
    <s v="DSK"/>
    <s v="IOM"/>
    <s v="WASH"/>
    <x v="2"/>
    <x v="10"/>
    <s v="# of HP sessions at community level"/>
    <m/>
    <n v="9"/>
    <s v="completed"/>
    <s v="Chittagong"/>
    <s v="Cox's Bazar"/>
    <x v="1"/>
    <s v="Nhilla"/>
    <s v="Camp 25"/>
    <x v="15"/>
    <d v="2023-01-01T00:00:00"/>
    <x v="0"/>
    <m/>
    <m/>
    <m/>
    <m/>
    <m/>
    <s v="Prodip Kumar Roy"/>
    <n v="1718880175"/>
    <s v="prodip@dskbangladesh.org"/>
    <s v="IOM-DSK"/>
  </r>
  <r>
    <m/>
    <s v="IOM"/>
    <s v="DSK"/>
    <s v="IOM"/>
    <s v="WASH"/>
    <x v="2"/>
    <x v="20"/>
    <s v="# of household"/>
    <m/>
    <n v="1817"/>
    <s v="completed"/>
    <s v="Chittagong"/>
    <s v="Cox's Bazar"/>
    <x v="1"/>
    <s v="Nhilla"/>
    <s v="Camp 25"/>
    <x v="15"/>
    <d v="2023-01-01T00:00:00"/>
    <x v="0"/>
    <m/>
    <m/>
    <m/>
    <m/>
    <m/>
    <s v="Prodip Kumar Roy"/>
    <n v="1718880175"/>
    <s v="prodip@dskbangladesh.org"/>
    <s v="IOM-DSK"/>
  </r>
  <r>
    <m/>
    <s v="IOM"/>
    <s v="DSK"/>
    <s v="IOM"/>
    <s v="WASH"/>
    <x v="3"/>
    <x v="5"/>
    <s v="# of campaign per camp "/>
    <m/>
    <n v="4"/>
    <s v="completed"/>
    <s v="Chittagong"/>
    <s v="Cox's Bazar"/>
    <x v="1"/>
    <s v="Nhilla"/>
    <s v="Camp 25"/>
    <x v="15"/>
    <d v="2023-01-01T00:00:00"/>
    <x v="0"/>
    <m/>
    <m/>
    <m/>
    <m/>
    <m/>
    <s v="Prodip Kumar Roy"/>
    <n v="1718880175"/>
    <s v="prodip@dskbangladesh.org"/>
    <s v="IOM-DSK"/>
  </r>
  <r>
    <m/>
    <s v="IOM"/>
    <s v="SHED"/>
    <s v="KFW"/>
    <s v="WASH"/>
    <x v="0"/>
    <x v="0"/>
    <s v="# of tube well"/>
    <m/>
    <n v="202"/>
    <s v="completed"/>
    <s v="Chittagong"/>
    <s v="Cox's Bazar"/>
    <x v="0"/>
    <s v="Palong Khali"/>
    <s v="Camp 13"/>
    <x v="15"/>
    <d v="2023-03-01T00:00:00"/>
    <x v="0"/>
    <m/>
    <m/>
    <m/>
    <m/>
    <m/>
    <s v="Mohammad Hamja Bin Ali"/>
    <n v="1840742077"/>
    <s v="hamja.shedwash@gmail.com"/>
    <s v="IOM-SHED"/>
  </r>
  <r>
    <m/>
    <s v="IOM"/>
    <s v="SHED"/>
    <s v="KFW"/>
    <s v="WASH"/>
    <x v="0"/>
    <x v="26"/>
    <s v="# of tube well"/>
    <m/>
    <n v="1"/>
    <s v="completed"/>
    <s v="Chittagong"/>
    <s v="Cox's Bazar"/>
    <x v="0"/>
    <s v="Palong Khali"/>
    <s v="Camp 13"/>
    <x v="15"/>
    <d v="2023-03-01T00:00:00"/>
    <x v="0"/>
    <m/>
    <m/>
    <m/>
    <m/>
    <m/>
    <s v="Mohammad Hamja Bin Ali"/>
    <n v="1840742077"/>
    <s v="hamja.shedwash@gmail.com"/>
    <s v="IOM-SHED"/>
  </r>
  <r>
    <m/>
    <s v="IOM"/>
    <s v="SHED"/>
    <s v="KFW"/>
    <s v="WASH"/>
    <x v="0"/>
    <x v="12"/>
    <s v="# of water network"/>
    <m/>
    <n v="3"/>
    <s v="completed"/>
    <s v="Chittagong"/>
    <s v="Cox's Bazar"/>
    <x v="0"/>
    <s v="Palong Khali"/>
    <s v="Camp 13"/>
    <x v="15"/>
    <d v="2023-03-01T00:00:00"/>
    <x v="0"/>
    <m/>
    <m/>
    <m/>
    <m/>
    <m/>
    <s v="Mohammad Hamja Bin Ali"/>
    <n v="1840742077"/>
    <s v="hamja.shedwash@gmail.com"/>
    <s v="IOM-SHED"/>
  </r>
  <r>
    <m/>
    <s v="IOM"/>
    <s v="SHED"/>
    <s v="KFW"/>
    <s v="WASH"/>
    <x v="1"/>
    <x v="1"/>
    <s v="# of door "/>
    <m/>
    <n v="36"/>
    <s v="completed"/>
    <s v="Chittagong"/>
    <s v="Cox's Bazar"/>
    <x v="0"/>
    <s v="Palong Khali"/>
    <s v="Camp 13"/>
    <x v="15"/>
    <d v="2023-03-01T00:00:00"/>
    <x v="0"/>
    <m/>
    <m/>
    <m/>
    <m/>
    <m/>
    <s v="Mohammad Hamja Bin Ali"/>
    <n v="1840742077"/>
    <s v="hamja.shedwash@gmail.com"/>
    <s v="IOM-SHED"/>
  </r>
  <r>
    <m/>
    <s v="IOM"/>
    <s v="SHED"/>
    <s v="KFW"/>
    <s v="WASH"/>
    <x v="1"/>
    <x v="8"/>
    <s v="# of FSM Site"/>
    <m/>
    <n v="4"/>
    <s v="completed"/>
    <s v="Chittagong"/>
    <s v="Cox's Bazar"/>
    <x v="0"/>
    <s v="Palong Khali"/>
    <s v="Camp 13"/>
    <x v="15"/>
    <d v="2023-03-01T00:00:00"/>
    <x v="0"/>
    <m/>
    <m/>
    <m/>
    <m/>
    <m/>
    <s v="Mohammad Hamja Bin Ali"/>
    <n v="1840742077"/>
    <s v="hamja.shedwash@gmail.com"/>
    <s v="IOM-SHED"/>
  </r>
  <r>
    <m/>
    <s v="IOM"/>
    <s v="SHED"/>
    <s v="KFW"/>
    <s v="WASH"/>
    <x v="1"/>
    <x v="18"/>
    <s v="# of door"/>
    <m/>
    <n v="2"/>
    <s v="completed"/>
    <s v="Chittagong"/>
    <s v="Cox's Bazar"/>
    <x v="0"/>
    <s v="Palong Khali"/>
    <s v="Camp 13"/>
    <x v="15"/>
    <d v="2023-03-01T00:00:00"/>
    <x v="0"/>
    <m/>
    <m/>
    <m/>
    <m/>
    <m/>
    <s v="Mohammad Hamja Bin Ali"/>
    <n v="1840742077"/>
    <s v="hamja.shedwash@gmail.com"/>
    <s v="IOM-SHED"/>
  </r>
  <r>
    <m/>
    <s v="IOM"/>
    <s v="SHED"/>
    <s v="KFW"/>
    <s v="WASH"/>
    <x v="1"/>
    <x v="9"/>
    <s v="# of door"/>
    <m/>
    <n v="141"/>
    <s v="completed"/>
    <s v="Chittagong"/>
    <s v="Cox's Bazar"/>
    <x v="0"/>
    <s v="Palong Khali"/>
    <s v="Camp 13"/>
    <x v="15"/>
    <d v="2023-03-01T00:00:00"/>
    <x v="0"/>
    <m/>
    <m/>
    <m/>
    <m/>
    <m/>
    <s v="Mohammad Hamja Bin Ali"/>
    <n v="1840742077"/>
    <s v="hamja.shedwash@gmail.com"/>
    <s v="IOM-SHED"/>
  </r>
  <r>
    <m/>
    <s v="IOM"/>
    <s v="SHED"/>
    <s v="KFW"/>
    <s v="WASH"/>
    <x v="1"/>
    <x v="3"/>
    <s v="# of door"/>
    <m/>
    <n v="332"/>
    <s v="completed"/>
    <s v="Chittagong"/>
    <s v="Cox's Bazar"/>
    <x v="0"/>
    <s v="Palong Khali"/>
    <s v="Camp 13"/>
    <x v="15"/>
    <d v="2023-03-01T00:00:00"/>
    <x v="0"/>
    <m/>
    <m/>
    <m/>
    <m/>
    <m/>
    <s v="Mohammad Hamja Bin Ali"/>
    <n v="1840742077"/>
    <s v="hamja.shedwash@gmail.com"/>
    <s v="IOM-SHED"/>
  </r>
  <r>
    <m/>
    <s v="IOM"/>
    <s v="SHED"/>
    <s v="KFW"/>
    <s v="WASH"/>
    <x v="2"/>
    <x v="20"/>
    <s v="# of household"/>
    <m/>
    <n v="6972"/>
    <s v="completed"/>
    <s v="Chittagong"/>
    <s v="Cox's Bazar"/>
    <x v="0"/>
    <s v="Palong Khali"/>
    <s v="Camp 13"/>
    <x v="15"/>
    <d v="2023-03-01T00:00:00"/>
    <x v="0"/>
    <m/>
    <m/>
    <m/>
    <m/>
    <m/>
    <s v="Mohammad Hamja Bin Ali"/>
    <n v="1840742077"/>
    <s v="hamja.shedwash@gmail.com"/>
    <s v="IOM-SHED"/>
  </r>
  <r>
    <m/>
    <s v="IOM"/>
    <s v="SHED"/>
    <s v="KFW"/>
    <s v="WASH"/>
    <x v="3"/>
    <x v="5"/>
    <s v="# of campaign per camp "/>
    <m/>
    <n v="21"/>
    <s v="completed"/>
    <s v="Chittagong"/>
    <s v="Cox's Bazar"/>
    <x v="0"/>
    <s v="Palong Khali"/>
    <s v="Camp 13"/>
    <x v="15"/>
    <d v="2023-03-01T00:00:00"/>
    <x v="0"/>
    <m/>
    <m/>
    <m/>
    <m/>
    <m/>
    <s v="Mohammad Hamja Bin Ali"/>
    <n v="1840742077"/>
    <s v="hamja.shedwash@gmail.com"/>
    <s v="IOM-SHED"/>
  </r>
  <r>
    <m/>
    <s v="IOM"/>
    <s v="SHED"/>
    <s v="KFW"/>
    <s v="WASH"/>
    <x v="3"/>
    <x v="6"/>
    <s v="# of plant"/>
    <m/>
    <n v="1"/>
    <s v="completed"/>
    <s v="Chittagong"/>
    <s v="Cox's Bazar"/>
    <x v="0"/>
    <s v="Palong Khali"/>
    <s v="Camp 13"/>
    <x v="15"/>
    <d v="2023-03-01T00:00:00"/>
    <x v="0"/>
    <m/>
    <m/>
    <m/>
    <m/>
    <m/>
    <s v="Mohammad Hamja Bin Ali"/>
    <n v="1840742077"/>
    <s v="hamja.shedwash@gmail.com"/>
    <s v="IOM-SHED"/>
  </r>
  <r>
    <m/>
    <s v="IOM"/>
    <s v="SHED"/>
    <s v="KFW"/>
    <s v="WASH"/>
    <x v="0"/>
    <x v="0"/>
    <s v="# of tube well"/>
    <m/>
    <n v="41"/>
    <s v="completed"/>
    <s v="Chittagong"/>
    <s v="Cox's Bazar"/>
    <x v="0"/>
    <s v="Palong Khali"/>
    <s v="Camp 20"/>
    <x v="15"/>
    <d v="2023-03-01T00:00:00"/>
    <x v="0"/>
    <m/>
    <m/>
    <m/>
    <m/>
    <m/>
    <s v="Mohammad Hamja Bin Ali"/>
    <n v="1840742077"/>
    <s v="hamja.shedwash@gmail.com"/>
    <s v="IOM-SHED"/>
  </r>
  <r>
    <m/>
    <s v="IOM"/>
    <s v="SHED"/>
    <s v="KFW"/>
    <s v="WASH"/>
    <x v="1"/>
    <x v="1"/>
    <s v="# of door "/>
    <m/>
    <n v="48"/>
    <s v="completed"/>
    <s v="Chittagong"/>
    <s v="Cox's Bazar"/>
    <x v="0"/>
    <s v="Palong Khali"/>
    <s v="Camp 20"/>
    <x v="15"/>
    <d v="2023-03-01T00:00:00"/>
    <x v="0"/>
    <m/>
    <m/>
    <m/>
    <m/>
    <m/>
    <s v="Mohammad Hamja Bin Ali"/>
    <n v="1840742077"/>
    <s v="hamja.shedwash@gmail.com"/>
    <s v="IOM-SHED"/>
  </r>
  <r>
    <m/>
    <s v="IOM"/>
    <s v="SHED"/>
    <s v="KFW"/>
    <s v="WASH"/>
    <x v="1"/>
    <x v="8"/>
    <s v="# of FSM Site"/>
    <m/>
    <n v="6"/>
    <s v="completed"/>
    <s v="Chittagong"/>
    <s v="Cox's Bazar"/>
    <x v="0"/>
    <s v="Palong Khali"/>
    <s v="Camp 20"/>
    <x v="15"/>
    <d v="2023-03-01T00:00:00"/>
    <x v="0"/>
    <m/>
    <m/>
    <m/>
    <m/>
    <m/>
    <s v="Mohammad Hamja Bin Ali"/>
    <n v="1840742077"/>
    <s v="hamja.shedwash@gmail.com"/>
    <s v="IOM-SHED"/>
  </r>
  <r>
    <m/>
    <s v="IOM"/>
    <s v="SHED"/>
    <s v="KFW"/>
    <s v="WASH"/>
    <x v="1"/>
    <x v="9"/>
    <s v="# of door"/>
    <m/>
    <n v="58"/>
    <s v="completed"/>
    <s v="Chittagong"/>
    <s v="Cox's Bazar"/>
    <x v="0"/>
    <s v="Palong Khali"/>
    <s v="Camp 20"/>
    <x v="15"/>
    <d v="2023-03-01T00:00:00"/>
    <x v="0"/>
    <m/>
    <m/>
    <m/>
    <m/>
    <m/>
    <s v="Mohammad Hamja Bin Ali"/>
    <n v="1840742077"/>
    <s v="hamja.shedwash@gmail.com"/>
    <s v="IOM-SHED"/>
  </r>
  <r>
    <m/>
    <s v="IOM"/>
    <s v="SHED"/>
    <s v="KFW"/>
    <s v="WASH"/>
    <x v="1"/>
    <x v="3"/>
    <s v="# of door"/>
    <m/>
    <n v="27"/>
    <s v="completed"/>
    <s v="Chittagong"/>
    <s v="Cox's Bazar"/>
    <x v="0"/>
    <s v="Palong Khali"/>
    <s v="Camp 20"/>
    <x v="15"/>
    <d v="2023-03-01T00:00:00"/>
    <x v="0"/>
    <m/>
    <m/>
    <m/>
    <m/>
    <m/>
    <s v="Mohammad Hamja Bin Ali"/>
    <n v="1840742077"/>
    <s v="hamja.shedwash@gmail.com"/>
    <s v="IOM-SHED"/>
  </r>
  <r>
    <m/>
    <s v="IOM"/>
    <s v="SHED"/>
    <s v="KFW"/>
    <s v="WASH"/>
    <x v="2"/>
    <x v="20"/>
    <s v="# of household"/>
    <m/>
    <n v="1704"/>
    <s v="completed"/>
    <s v="Chittagong"/>
    <s v="Cox's Bazar"/>
    <x v="0"/>
    <s v="Palong Khali"/>
    <s v="Camp 20"/>
    <x v="15"/>
    <d v="2023-03-01T00:00:00"/>
    <x v="0"/>
    <m/>
    <m/>
    <m/>
    <m/>
    <m/>
    <s v="Mohammad Hamja Bin Ali"/>
    <n v="1840742077"/>
    <s v="hamja.shedwash@gmail.com"/>
    <s v="IOM-SHED"/>
  </r>
  <r>
    <m/>
    <s v="IOM"/>
    <s v="SHED"/>
    <s v="KFW"/>
    <s v="WASH"/>
    <x v="3"/>
    <x v="5"/>
    <s v="# of campaign per camp "/>
    <m/>
    <n v="5"/>
    <s v="completed"/>
    <s v="Chittagong"/>
    <s v="Cox's Bazar"/>
    <x v="0"/>
    <s v="Palong Khali"/>
    <s v="Camp 20"/>
    <x v="15"/>
    <d v="2023-03-01T00:00:00"/>
    <x v="0"/>
    <m/>
    <m/>
    <m/>
    <m/>
    <m/>
    <s v="Mohammad Hamja Bin Ali"/>
    <n v="1840742077"/>
    <s v="hamja.shedwash@gmail.com"/>
    <s v="IOM-SHED"/>
  </r>
  <r>
    <m/>
    <s v="IOM"/>
    <s v="SHED"/>
    <s v="KFW"/>
    <s v="WASH"/>
    <x v="3"/>
    <x v="6"/>
    <s v="# of plant"/>
    <m/>
    <n v="2"/>
    <s v="completed"/>
    <s v="Chittagong"/>
    <s v="Cox's Bazar"/>
    <x v="0"/>
    <s v="Palong Khali"/>
    <s v="Camp 20"/>
    <x v="15"/>
    <d v="2023-03-01T00:00:00"/>
    <x v="0"/>
    <m/>
    <m/>
    <m/>
    <m/>
    <m/>
    <s v="Mohammad Hamja Bin Ali"/>
    <n v="1840742077"/>
    <s v="hamja.shedwash@gmail.com"/>
    <s v="IOM-SHED"/>
  </r>
  <r>
    <m/>
    <s v="IOM"/>
    <s v="SHED"/>
    <s v="KFW"/>
    <s v="WASH"/>
    <x v="0"/>
    <x v="0"/>
    <s v="# of tube well"/>
    <m/>
    <n v="50"/>
    <s v="completed"/>
    <s v="Chittagong"/>
    <s v="Cox's Bazar"/>
    <x v="0"/>
    <s v="Palong Khali"/>
    <s v="Camp 20 Extension"/>
    <x v="15"/>
    <d v="2023-03-01T00:00:00"/>
    <x v="0"/>
    <m/>
    <m/>
    <m/>
    <m/>
    <m/>
    <s v="Mohammad Hamja Bin Ali"/>
    <n v="1840742077"/>
    <s v="hamja.shedwash@gmail.com"/>
    <s v="IOM-SHED"/>
  </r>
  <r>
    <m/>
    <s v="IOM"/>
    <s v="SHED"/>
    <s v="KFW"/>
    <s v="WASH"/>
    <x v="0"/>
    <x v="12"/>
    <s v="# of water network"/>
    <m/>
    <n v="4"/>
    <s v="completed"/>
    <s v="Chittagong"/>
    <s v="Cox's Bazar"/>
    <x v="0"/>
    <s v="Palong Khali"/>
    <s v="Camp 20 Extension"/>
    <x v="15"/>
    <d v="2023-03-01T00:00:00"/>
    <x v="0"/>
    <m/>
    <m/>
    <m/>
    <m/>
    <m/>
    <s v="Mohammad Hamja Bin Ali"/>
    <n v="1840742077"/>
    <s v="hamja.shedwash@gmail.com"/>
    <s v="IOM-SHED"/>
  </r>
  <r>
    <m/>
    <s v="IOM"/>
    <s v="SHED"/>
    <s v="KFW"/>
    <s v="WASH"/>
    <x v="1"/>
    <x v="1"/>
    <s v="# of door "/>
    <m/>
    <n v="72"/>
    <s v="completed"/>
    <s v="Chittagong"/>
    <s v="Cox's Bazar"/>
    <x v="0"/>
    <s v="Palong Khali"/>
    <s v="Camp 20 Extension"/>
    <x v="15"/>
    <d v="2023-03-01T00:00:00"/>
    <x v="0"/>
    <m/>
    <m/>
    <m/>
    <m/>
    <m/>
    <s v="Mohammad Hamja Bin Ali"/>
    <n v="1840742077"/>
    <s v="hamja.shedwash@gmail.com"/>
    <s v="IOM-SHED"/>
  </r>
  <r>
    <m/>
    <s v="IOM"/>
    <s v="SHED"/>
    <s v="KFW"/>
    <s v="WASH"/>
    <x v="1"/>
    <x v="8"/>
    <s v="# of FSM Site"/>
    <m/>
    <n v="13"/>
    <s v="completed"/>
    <s v="Chittagong"/>
    <s v="Cox's Bazar"/>
    <x v="0"/>
    <s v="Palong Khali"/>
    <s v="Camp 20 Extension"/>
    <x v="15"/>
    <d v="2023-03-01T00:00:00"/>
    <x v="0"/>
    <m/>
    <m/>
    <m/>
    <m/>
    <m/>
    <s v="Mohammad Hamja Bin Ali"/>
    <n v="1840742077"/>
    <s v="hamja.shedwash@gmail.com"/>
    <s v="IOM-SHED"/>
  </r>
  <r>
    <m/>
    <s v="IOM"/>
    <s v="SHED"/>
    <s v="KFW"/>
    <s v="WASH"/>
    <x v="1"/>
    <x v="2"/>
    <s v="# of FSM Site"/>
    <m/>
    <n v="6"/>
    <s v="completed"/>
    <s v="Chittagong"/>
    <s v="Cox's Bazar"/>
    <x v="0"/>
    <s v="Palong Khali"/>
    <s v="Camp 20 Extension"/>
    <x v="15"/>
    <d v="2023-03-01T00:00:00"/>
    <x v="0"/>
    <m/>
    <m/>
    <m/>
    <m/>
    <m/>
    <s v="Mohammad Hamja Bin Ali"/>
    <n v="1840742077"/>
    <s v="hamja.shedwash@gmail.com"/>
    <s v="IOM-SHED"/>
  </r>
  <r>
    <m/>
    <s v="IOM"/>
    <s v="SHED"/>
    <s v="KFW"/>
    <s v="WASH"/>
    <x v="1"/>
    <x v="9"/>
    <s v="# of door"/>
    <m/>
    <n v="153"/>
    <s v="completed"/>
    <s v="Chittagong"/>
    <s v="Cox's Bazar"/>
    <x v="0"/>
    <s v="Palong Khali"/>
    <s v="Camp 20 Extension"/>
    <x v="15"/>
    <d v="2023-03-01T00:00:00"/>
    <x v="0"/>
    <m/>
    <m/>
    <m/>
    <m/>
    <m/>
    <s v="Mohammad Hamja Bin Ali"/>
    <n v="1840742077"/>
    <s v="hamja.shedwash@gmail.com"/>
    <s v="IOM-SHED"/>
  </r>
  <r>
    <m/>
    <s v="IOM"/>
    <s v="SHED"/>
    <s v="KFW"/>
    <s v="WASH"/>
    <x v="1"/>
    <x v="3"/>
    <s v="# of door"/>
    <m/>
    <n v="112"/>
    <s v="completed"/>
    <s v="Chittagong"/>
    <s v="Cox's Bazar"/>
    <x v="0"/>
    <s v="Palong Khali"/>
    <s v="Camp 20 Extension"/>
    <x v="15"/>
    <d v="2023-03-01T00:00:00"/>
    <x v="0"/>
    <m/>
    <m/>
    <m/>
    <m/>
    <m/>
    <s v="Mohammad Hamja Bin Ali"/>
    <n v="1840742077"/>
    <s v="hamja.shedwash@gmail.com"/>
    <s v="IOM-SHED"/>
  </r>
  <r>
    <m/>
    <s v="IOM"/>
    <s v="SHED"/>
    <s v="KFW"/>
    <s v="WASH"/>
    <x v="2"/>
    <x v="20"/>
    <s v="# of household"/>
    <m/>
    <n v="2302"/>
    <s v="completed"/>
    <s v="Chittagong"/>
    <s v="Cox's Bazar"/>
    <x v="0"/>
    <s v="Palong Khali"/>
    <s v="Camp 20 Extension"/>
    <x v="15"/>
    <d v="2023-03-01T00:00:00"/>
    <x v="0"/>
    <m/>
    <m/>
    <m/>
    <m/>
    <m/>
    <s v="Mohammad Hamja Bin Ali"/>
    <n v="1840742077"/>
    <s v="hamja.shedwash@gmail.com"/>
    <s v="IOM-SHED"/>
  </r>
  <r>
    <m/>
    <s v="IOM"/>
    <s v="SHED"/>
    <s v="KFW"/>
    <s v="WASH"/>
    <x v="3"/>
    <x v="5"/>
    <s v="# of campaign per camp "/>
    <m/>
    <n v="12"/>
    <s v="completed"/>
    <s v="Chittagong"/>
    <s v="Cox's Bazar"/>
    <x v="0"/>
    <s v="Palong Khali"/>
    <s v="Camp 20 Extension"/>
    <x v="15"/>
    <d v="2023-03-01T00:00:00"/>
    <x v="0"/>
    <m/>
    <m/>
    <m/>
    <m/>
    <m/>
    <s v="Mohammad Hamja Bin Ali"/>
    <n v="1840742077"/>
    <s v="hamja.shedwash@gmail.com"/>
    <s v="IOM-SHED"/>
  </r>
  <r>
    <m/>
    <s v="IOM"/>
    <s v="SHED"/>
    <s v="Australian Aid"/>
    <s v="WASH"/>
    <x v="0"/>
    <x v="0"/>
    <s v="# of tube well"/>
    <m/>
    <n v="68"/>
    <s v="completed"/>
    <s v="Chittagong"/>
    <s v="Cox's Bazar"/>
    <x v="0"/>
    <s v="Palong Khali"/>
    <s v="Camp 02W"/>
    <x v="15"/>
    <d v="2022-12-01T00:00:00"/>
    <x v="0"/>
    <m/>
    <m/>
    <m/>
    <m/>
    <m/>
    <s v="Mohammad Hamja Bin Ali"/>
    <n v="1840742077"/>
    <s v="hamja.shedwash@gmail.com"/>
    <s v="IOM-SHED"/>
  </r>
  <r>
    <m/>
    <s v="IOM"/>
    <s v="SHED"/>
    <s v="Australian Aid"/>
    <s v="WASH"/>
    <x v="1"/>
    <x v="1"/>
    <s v="# of door "/>
    <m/>
    <n v="23"/>
    <s v="completed"/>
    <s v="Chittagong"/>
    <s v="Cox's Bazar"/>
    <x v="0"/>
    <s v="Palong Khali"/>
    <s v="Camp 02W"/>
    <x v="15"/>
    <d v="2022-12-01T00:00:00"/>
    <x v="0"/>
    <m/>
    <m/>
    <m/>
    <m/>
    <m/>
    <s v="Mohammad Hamja Bin Ali"/>
    <n v="1840742077"/>
    <s v="hamja.shedwash@gmail.com"/>
    <s v="IOM-SHED"/>
  </r>
  <r>
    <m/>
    <s v="IOM"/>
    <s v="SHED"/>
    <s v="Australian Aid"/>
    <s v="WASH"/>
    <x v="1"/>
    <x v="8"/>
    <s v="# of FSM Site"/>
    <m/>
    <n v="19"/>
    <s v="completed"/>
    <s v="Chittagong"/>
    <s v="Cox's Bazar"/>
    <x v="0"/>
    <s v="Palong Khali"/>
    <s v="Camp 02W"/>
    <x v="15"/>
    <d v="2022-12-01T00:00:00"/>
    <x v="0"/>
    <m/>
    <m/>
    <m/>
    <m/>
    <m/>
    <s v="Mohammad Hamja Bin Ali"/>
    <n v="1840742077"/>
    <s v="hamja.shedwash@gmail.com"/>
    <s v="IOM-SHED"/>
  </r>
  <r>
    <m/>
    <s v="IOM"/>
    <s v="SHED"/>
    <s v="Australian Aid"/>
    <s v="WASH"/>
    <x v="1"/>
    <x v="2"/>
    <s v="# of FSM Site"/>
    <m/>
    <n v="13"/>
    <s v="completed"/>
    <s v="Chittagong"/>
    <s v="Cox's Bazar"/>
    <x v="0"/>
    <s v="Palong Khali"/>
    <s v="Camp 02W"/>
    <x v="15"/>
    <d v="2022-12-01T00:00:00"/>
    <x v="0"/>
    <m/>
    <m/>
    <m/>
    <m/>
    <m/>
    <s v="Mohammad Hamja Bin Ali"/>
    <n v="1840742077"/>
    <s v="hamja.shedwash@gmail.com"/>
    <s v="IOM-SHED"/>
  </r>
  <r>
    <m/>
    <s v="IOM"/>
    <s v="SHED"/>
    <s v="Australian Aid"/>
    <s v="WASH"/>
    <x v="1"/>
    <x v="9"/>
    <s v="# of door"/>
    <m/>
    <n v="67"/>
    <s v="completed"/>
    <s v="Chittagong"/>
    <s v="Cox's Bazar"/>
    <x v="0"/>
    <s v="Palong Khali"/>
    <s v="Camp 02W"/>
    <x v="15"/>
    <d v="2022-12-01T00:00:00"/>
    <x v="0"/>
    <m/>
    <m/>
    <m/>
    <m/>
    <m/>
    <s v="Mohammad Hamja Bin Ali"/>
    <n v="1840742077"/>
    <s v="hamja.shedwash@gmail.com"/>
    <s v="IOM-SHED"/>
  </r>
  <r>
    <m/>
    <s v="IOM"/>
    <s v="SHED"/>
    <s v="Australian Aid"/>
    <s v="WASH"/>
    <x v="1"/>
    <x v="3"/>
    <s v="# of door"/>
    <m/>
    <n v="369"/>
    <s v="completed"/>
    <s v="Chittagong"/>
    <s v="Cox's Bazar"/>
    <x v="0"/>
    <s v="Palong Khali"/>
    <s v="Camp 02W"/>
    <x v="15"/>
    <d v="2022-12-01T00:00:00"/>
    <x v="0"/>
    <m/>
    <m/>
    <m/>
    <m/>
    <m/>
    <s v="Mohammad Hamja Bin Ali"/>
    <n v="1840742077"/>
    <s v="hamja.shedwash@gmail.com"/>
    <s v="IOM-SHED"/>
  </r>
  <r>
    <m/>
    <s v="IOM"/>
    <s v="SHED"/>
    <s v="Australian Aid"/>
    <s v="WASH"/>
    <x v="3"/>
    <x v="5"/>
    <s v="# of campaign per camp "/>
    <m/>
    <n v="16"/>
    <s v="completed"/>
    <s v="Chittagong"/>
    <s v="Cox's Bazar"/>
    <x v="0"/>
    <s v="Palong Khali"/>
    <s v="Camp 02W"/>
    <x v="15"/>
    <d v="2022-12-01T00:00:00"/>
    <x v="0"/>
    <m/>
    <m/>
    <m/>
    <m/>
    <m/>
    <s v="Mohammad Hamja Bin Ali"/>
    <n v="1840742077"/>
    <s v="hamja.shedwash@gmail.com"/>
    <s v="IOM-SHED"/>
  </r>
  <r>
    <m/>
    <s v="IOM"/>
    <s v="SHED"/>
    <s v="Australian Aid"/>
    <s v="WASH"/>
    <x v="3"/>
    <x v="6"/>
    <s v="# of plant"/>
    <m/>
    <n v="1"/>
    <s v="completed"/>
    <s v="Chittagong"/>
    <s v="Cox's Bazar"/>
    <x v="0"/>
    <s v="Palong Khali"/>
    <s v="Camp 02W"/>
    <x v="15"/>
    <d v="2022-12-01T00:00:00"/>
    <x v="0"/>
    <m/>
    <m/>
    <m/>
    <m/>
    <m/>
    <s v="Mohammad Hamja Bin Ali"/>
    <n v="1840742077"/>
    <s v="hamja.shedwash@gmail.com"/>
    <s v="IOM-SHED"/>
  </r>
  <r>
    <m/>
    <s v="IOM"/>
    <s v="SHED"/>
    <s v="KFW"/>
    <s v="WASH"/>
    <x v="2"/>
    <x v="4"/>
    <s v="# of HP sessions at HH level"/>
    <m/>
    <n v="49"/>
    <s v="completed"/>
    <s v="Chittagong"/>
    <s v="Cox's Bazar"/>
    <x v="0"/>
    <s v="Raja Palong"/>
    <s v="HC,Raja Palong"/>
    <x v="15"/>
    <d v="2023-03-01T00:00:00"/>
    <x v="1"/>
    <m/>
    <m/>
    <m/>
    <m/>
    <m/>
    <s v="Mohammad Hamja Bin Ali"/>
    <n v="1840742077"/>
    <s v="hamja.shedwash@gmail.com"/>
    <s v="IOM-SHED"/>
  </r>
  <r>
    <m/>
    <s v="IOM"/>
    <s v="SHED"/>
    <s v="KFW"/>
    <s v="WASH"/>
    <x v="2"/>
    <x v="4"/>
    <s v="# of HP sessions at HH level"/>
    <m/>
    <n v="64"/>
    <s v="completed"/>
    <s v="Chittagong"/>
    <s v="Cox's Bazar"/>
    <x v="0"/>
    <s v="Palong Khali"/>
    <s v="HC,Palong Khali"/>
    <x v="15"/>
    <d v="2023-03-01T00:00:00"/>
    <x v="1"/>
    <m/>
    <m/>
    <m/>
    <m/>
    <m/>
    <s v="Mohammad Hamja Bin Ali"/>
    <n v="1840742077"/>
    <s v="hamja.shedwash@gmail.com"/>
    <s v="IOM-SHED"/>
  </r>
  <r>
    <m/>
    <s v="UNICEF"/>
    <s v="DSK"/>
    <s v="UNICEF"/>
    <s v="WASH"/>
    <x v="0"/>
    <x v="12"/>
    <s v="# of water network"/>
    <m/>
    <n v="1"/>
    <s v="completed"/>
    <s v="Chittagong"/>
    <s v="Cox's Bazar"/>
    <x v="1"/>
    <s v="Whykong"/>
    <s v="Camp 22"/>
    <x v="16"/>
    <d v="2023-02-01T00:00:00"/>
    <x v="0"/>
    <m/>
    <m/>
    <m/>
    <m/>
    <m/>
    <s v="Md. Azhari Mukul"/>
    <n v="1718551768"/>
    <s v="azhari@dskbangladesh.org"/>
    <s v="UNICEF-DSK"/>
  </r>
  <r>
    <m/>
    <s v="UNICEF"/>
    <s v="DSK"/>
    <s v="UNICEF"/>
    <s v="WASH"/>
    <x v="1"/>
    <x v="1"/>
    <s v="# of door "/>
    <m/>
    <n v="50"/>
    <s v="completed"/>
    <s v="Chittagong"/>
    <s v="Cox's Bazar"/>
    <x v="1"/>
    <s v="Whykong"/>
    <s v="Camp 22"/>
    <x v="16"/>
    <d v="2023-02-01T00:00:00"/>
    <x v="0"/>
    <m/>
    <m/>
    <m/>
    <m/>
    <m/>
    <s v="Md. Azhari Mukul"/>
    <n v="1718551768"/>
    <s v="azhari@dskbangladesh.org"/>
    <s v="UNICEF-DSK"/>
  </r>
  <r>
    <m/>
    <s v="UNICEF"/>
    <s v="DSK"/>
    <s v="UNICEF"/>
    <s v="WASH"/>
    <x v="1"/>
    <x v="8"/>
    <s v="# of FSM Site"/>
    <m/>
    <n v="3"/>
    <s v="completed"/>
    <s v="Chittagong"/>
    <s v="Cox's Bazar"/>
    <x v="1"/>
    <s v="Whykong"/>
    <s v="Camp 22"/>
    <x v="16"/>
    <d v="2023-02-01T00:00:00"/>
    <x v="0"/>
    <m/>
    <m/>
    <m/>
    <m/>
    <m/>
    <s v="Md. Azhari Mukul"/>
    <n v="1718551768"/>
    <s v="azhari@dskbangladesh.org"/>
    <s v="UNICEF-DSK"/>
  </r>
  <r>
    <m/>
    <s v="UNICEF"/>
    <s v="DSK"/>
    <s v="UNICEF"/>
    <s v="WASH"/>
    <x v="1"/>
    <x v="2"/>
    <s v="# of FSM Site"/>
    <m/>
    <n v="1"/>
    <s v="completed"/>
    <s v="Chittagong"/>
    <s v="Cox's Bazar"/>
    <x v="1"/>
    <s v="Whykong"/>
    <s v="Camp 22"/>
    <x v="16"/>
    <d v="2023-02-01T00:00:00"/>
    <x v="0"/>
    <m/>
    <m/>
    <m/>
    <m/>
    <m/>
    <s v="Md. Azhari Mukul"/>
    <n v="1718551768"/>
    <s v="azhari@dskbangladesh.org"/>
    <s v="UNICEF-DSK"/>
  </r>
  <r>
    <m/>
    <s v="UNICEF"/>
    <s v="DSK"/>
    <s v="UNICEF"/>
    <s v="WASH"/>
    <x v="1"/>
    <x v="9"/>
    <s v="# of door"/>
    <m/>
    <n v="94"/>
    <s v="completed"/>
    <s v="Chittagong"/>
    <s v="Cox's Bazar"/>
    <x v="1"/>
    <s v="Whykong"/>
    <s v="Camp 22"/>
    <x v="16"/>
    <d v="2023-02-01T00:00:00"/>
    <x v="0"/>
    <m/>
    <m/>
    <m/>
    <m/>
    <m/>
    <s v="Md. Azhari Mukul"/>
    <n v="1718551768"/>
    <s v="azhari@dskbangladesh.org"/>
    <s v="UNICEF-DSK"/>
  </r>
  <r>
    <m/>
    <s v="UNICEF"/>
    <s v="DSK"/>
    <s v="UNICEF"/>
    <s v="WASH"/>
    <x v="1"/>
    <x v="3"/>
    <s v="# of door"/>
    <m/>
    <n v="325"/>
    <s v="completed"/>
    <s v="Chittagong"/>
    <s v="Cox's Bazar"/>
    <x v="1"/>
    <s v="Whykong"/>
    <s v="Camp 22"/>
    <x v="16"/>
    <d v="2023-02-01T00:00:00"/>
    <x v="0"/>
    <m/>
    <m/>
    <m/>
    <m/>
    <m/>
    <s v="Md. Azhari Mukul"/>
    <n v="1718551768"/>
    <s v="azhari@dskbangladesh.org"/>
    <s v="UNICEF-DSK"/>
  </r>
  <r>
    <m/>
    <s v="UNICEF"/>
    <s v="DSK"/>
    <s v="UNICEF"/>
    <s v="WASH"/>
    <x v="2"/>
    <x v="10"/>
    <s v="# of HP sessions at community level"/>
    <m/>
    <n v="72"/>
    <s v="completed"/>
    <s v="Chittagong"/>
    <s v="Cox's Bazar"/>
    <x v="1"/>
    <s v="Whykong"/>
    <s v="Camp 22"/>
    <x v="16"/>
    <d v="2023-02-01T00:00:00"/>
    <x v="0"/>
    <m/>
    <m/>
    <m/>
    <m/>
    <m/>
    <s v="Md. Azhari Mukul"/>
    <n v="1718551768"/>
    <s v="azhari@dskbangladesh.org"/>
    <s v="UNICEF-DSK"/>
  </r>
  <r>
    <m/>
    <s v="UNICEF"/>
    <s v="DSK"/>
    <s v="UNICEF"/>
    <s v="WASH"/>
    <x v="2"/>
    <x v="4"/>
    <s v="# of HP sessions at HH level"/>
    <m/>
    <n v="565"/>
    <s v="completed"/>
    <s v="Chittagong"/>
    <s v="Cox's Bazar"/>
    <x v="1"/>
    <s v="Whykong"/>
    <s v="Camp 22"/>
    <x v="16"/>
    <d v="2023-02-01T00:00:00"/>
    <x v="0"/>
    <m/>
    <m/>
    <m/>
    <m/>
    <m/>
    <s v="Md. Azhari Mukul"/>
    <n v="1718551768"/>
    <s v="azhari@dskbangladesh.org"/>
    <s v="UNICEF-DSK"/>
  </r>
  <r>
    <m/>
    <s v="UNICEF"/>
    <s v="DSK"/>
    <s v="UNICEF"/>
    <s v="WASH"/>
    <x v="2"/>
    <x v="38"/>
    <s v="# of HP sessions at institution level"/>
    <m/>
    <n v="23"/>
    <s v="completed"/>
    <s v="Chittagong"/>
    <s v="Cox's Bazar"/>
    <x v="1"/>
    <s v="Whykong"/>
    <s v="Camp 22"/>
    <x v="16"/>
    <d v="2023-02-01T00:00:00"/>
    <x v="0"/>
    <m/>
    <m/>
    <m/>
    <m/>
    <m/>
    <s v="Md. Azhari Mukul"/>
    <n v="1718551768"/>
    <s v="azhari@dskbangladesh.org"/>
    <s v="UNICEF-DSK"/>
  </r>
  <r>
    <m/>
    <s v="UNICEF"/>
    <s v="DSK"/>
    <s v="UNICEF"/>
    <s v="WASH"/>
    <x v="2"/>
    <x v="19"/>
    <s v="# of estimated persons reached by mass-media campaign"/>
    <m/>
    <n v="1"/>
    <s v="completed"/>
    <s v="Chittagong"/>
    <s v="Cox's Bazar"/>
    <x v="1"/>
    <s v="Whykong"/>
    <s v="Camp 22"/>
    <x v="16"/>
    <d v="2023-02-01T00:00:00"/>
    <x v="0"/>
    <m/>
    <m/>
    <m/>
    <m/>
    <m/>
    <s v="Md. Azhari Mukul"/>
    <n v="1718551768"/>
    <s v="azhari@dskbangladesh.org"/>
    <s v="UNICEF-DSK"/>
  </r>
  <r>
    <m/>
    <s v="UNICEF"/>
    <s v="DSK"/>
    <s v="UNICEF"/>
    <s v="WASH"/>
    <x v="3"/>
    <x v="6"/>
    <s v="# of plant"/>
    <m/>
    <n v="1"/>
    <s v="completed"/>
    <s v="Chittagong"/>
    <s v="Cox's Bazar"/>
    <x v="1"/>
    <s v="Whykong"/>
    <s v="Camp 22"/>
    <x v="16"/>
    <d v="2023-02-01T00:00:00"/>
    <x v="0"/>
    <m/>
    <m/>
    <m/>
    <m/>
    <m/>
    <s v="Md. Azhari Mukul"/>
    <n v="1718551768"/>
    <s v="azhari@dskbangladesh.org"/>
    <s v="UNICEF-DSK"/>
  </r>
  <r>
    <m/>
    <s v="UNICEF"/>
    <s v="DSK"/>
    <s v="UNICEF"/>
    <s v="WASH"/>
    <x v="3"/>
    <x v="11"/>
    <s v="# of 80L/120L bin"/>
    <m/>
    <n v="169"/>
    <s v="completed"/>
    <s v="Chittagong"/>
    <s v="Cox's Bazar"/>
    <x v="1"/>
    <s v="Whykong"/>
    <s v="Camp 22"/>
    <x v="16"/>
    <d v="2023-02-01T00:00:00"/>
    <x v="0"/>
    <m/>
    <m/>
    <m/>
    <m/>
    <m/>
    <s v="Md. Azhari Mukul"/>
    <n v="1718551768"/>
    <s v="azhari@dskbangladesh.org"/>
    <s v="UNICEF-DSK"/>
  </r>
  <r>
    <m/>
    <s v="OXFAM"/>
    <s v="DSK"/>
    <s v="Oxfam"/>
    <s v="WASH"/>
    <x v="1"/>
    <x v="1"/>
    <s v="# of door "/>
    <m/>
    <n v="11"/>
    <s v="completed"/>
    <s v="Chittagong"/>
    <s v="Cox's Bazar"/>
    <x v="1"/>
    <s v="Whykong"/>
    <s v="Camp 22"/>
    <x v="16"/>
    <d v="2023-03-01T00:00:00"/>
    <x v="0"/>
    <m/>
    <m/>
    <m/>
    <m/>
    <m/>
    <s v="Md. Azhari Mukul"/>
    <n v="1718551768"/>
    <s v="azhari@dskbangladesh.org"/>
    <s v="OXFAM-DSK"/>
  </r>
  <r>
    <m/>
    <s v="OXFAM"/>
    <s v="DSK"/>
    <s v="Oxfam"/>
    <s v="WASH"/>
    <x v="1"/>
    <x v="9"/>
    <s v="# of door"/>
    <m/>
    <n v="28"/>
    <s v="completed"/>
    <s v="Chittagong"/>
    <s v="Cox's Bazar"/>
    <x v="1"/>
    <s v="Whykong"/>
    <s v="Camp 22"/>
    <x v="16"/>
    <d v="2023-03-01T00:00:00"/>
    <x v="0"/>
    <m/>
    <m/>
    <m/>
    <m/>
    <m/>
    <s v="Md. Azhari Mukul"/>
    <n v="1718551768"/>
    <s v="azhari@dskbangladesh.org"/>
    <s v="OXFAM-DSK"/>
  </r>
  <r>
    <m/>
    <s v="OXFAM"/>
    <s v="DSK"/>
    <s v="Oxfam"/>
    <s v="WASH"/>
    <x v="1"/>
    <x v="3"/>
    <s v="# of door"/>
    <m/>
    <n v="112"/>
    <s v="completed"/>
    <s v="Chittagong"/>
    <s v="Cox's Bazar"/>
    <x v="1"/>
    <s v="Whykong"/>
    <s v="Camp 22"/>
    <x v="16"/>
    <d v="2023-03-01T00:00:00"/>
    <x v="0"/>
    <m/>
    <m/>
    <m/>
    <m/>
    <m/>
    <s v="Md. Azhari Mukul"/>
    <n v="1718551768"/>
    <s v="azhari@dskbangladesh.org"/>
    <s v="OXFAM-DSK"/>
  </r>
  <r>
    <m/>
    <s v="OXFAM"/>
    <s v="DSK"/>
    <s v="Oxfam"/>
    <s v="WASH"/>
    <x v="2"/>
    <x v="10"/>
    <s v="# of HP sessions at community level"/>
    <m/>
    <n v="20"/>
    <s v="completed"/>
    <s v="Chittagong"/>
    <s v="Cox's Bazar"/>
    <x v="1"/>
    <s v="Whykong"/>
    <s v="Camp 22"/>
    <x v="16"/>
    <d v="2023-03-01T00:00:00"/>
    <x v="0"/>
    <m/>
    <m/>
    <m/>
    <m/>
    <m/>
    <s v="Md. Azhari Mukul"/>
    <n v="1718551768"/>
    <s v="azhari@dskbangladesh.org"/>
    <s v="OXFAM-DSK"/>
  </r>
  <r>
    <m/>
    <s v="OXFAM"/>
    <s v="DSK"/>
    <s v="Oxfam"/>
    <s v="WASH"/>
    <x v="2"/>
    <x v="4"/>
    <s v="# of HP sessions at HH level"/>
    <m/>
    <n v="150"/>
    <s v="completed"/>
    <s v="Chittagong"/>
    <s v="Cox's Bazar"/>
    <x v="1"/>
    <s v="Whykong"/>
    <s v="Camp 22"/>
    <x v="16"/>
    <d v="2023-03-01T00:00:00"/>
    <x v="0"/>
    <m/>
    <m/>
    <m/>
    <m/>
    <m/>
    <s v="Md. Azhari Mukul"/>
    <n v="1718551768"/>
    <s v="azhari@dskbangladesh.org"/>
    <s v="OXFAM-DSK"/>
  </r>
  <r>
    <m/>
    <s v="OXFAM"/>
    <s v="DSK"/>
    <s v="Oxfam"/>
    <s v="WASH"/>
    <x v="2"/>
    <x v="38"/>
    <s v="# of HP sessions at institution level"/>
    <m/>
    <n v="5"/>
    <s v="completed"/>
    <s v="Chittagong"/>
    <s v="Cox's Bazar"/>
    <x v="1"/>
    <s v="Whykong"/>
    <s v="Camp 22"/>
    <x v="16"/>
    <d v="2023-03-01T00:00:00"/>
    <x v="0"/>
    <m/>
    <m/>
    <m/>
    <m/>
    <m/>
    <s v="Md. Azhari Mukul"/>
    <n v="1718551768"/>
    <s v="azhari@dskbangladesh.org"/>
    <s v="OXFAM-DSK"/>
  </r>
  <r>
    <m/>
    <s v="OXFAM"/>
    <s v="DSK"/>
    <s v="Oxfam"/>
    <s v="WASH"/>
    <x v="2"/>
    <x v="19"/>
    <s v="# of estimated persons reached by mass-media campaign"/>
    <m/>
    <n v="1"/>
    <s v="completed"/>
    <s v="Chittagong"/>
    <s v="Cox's Bazar"/>
    <x v="1"/>
    <s v="Whykong"/>
    <s v="Camp 22"/>
    <x v="16"/>
    <d v="2023-03-01T00:00:00"/>
    <x v="0"/>
    <m/>
    <m/>
    <m/>
    <m/>
    <m/>
    <s v="Md. Azhari Mukul"/>
    <n v="1718551768"/>
    <s v="azhari@dskbangladesh.org"/>
    <s v="OXFAM-DSK"/>
  </r>
  <r>
    <m/>
    <s v="OXFAM"/>
    <s v="DSK"/>
    <s v="Oxfam"/>
    <s v="WASH"/>
    <x v="3"/>
    <x v="24"/>
    <s v="# of 10L bin"/>
    <m/>
    <n v="1016"/>
    <s v="completed"/>
    <s v="Chittagong"/>
    <s v="Cox's Bazar"/>
    <x v="1"/>
    <s v="Whykong"/>
    <s v="Camp 22"/>
    <x v="16"/>
    <d v="2023-03-01T00:00:00"/>
    <x v="0"/>
    <m/>
    <m/>
    <m/>
    <m/>
    <m/>
    <s v="Md. Azhari Mukul"/>
    <n v="1718551768"/>
    <s v="azhari@dskbangladesh.org"/>
    <s v="OXFAM-DSK"/>
  </r>
  <r>
    <m/>
    <s v="SCI"/>
    <s v="SCI"/>
    <s v="Japan Platform"/>
    <s v="WASH"/>
    <x v="0"/>
    <x v="0"/>
    <s v="# of tube well"/>
    <m/>
    <n v="21"/>
    <s v="completed"/>
    <s v="Chittagong"/>
    <s v="Cox's Bazar"/>
    <x v="0"/>
    <s v="Palong Khali"/>
    <s v="Camp 17"/>
    <x v="15"/>
    <d v="2023-02-01T00:00:00"/>
    <x v="0"/>
    <m/>
    <m/>
    <m/>
    <m/>
    <m/>
    <s v="Md. Fuhad Mollah"/>
    <n v="1708521596"/>
    <s v="fuhad.mollah@savethechildren.org"/>
    <s v="SCI"/>
  </r>
  <r>
    <m/>
    <s v="SCI"/>
    <s v="SCI"/>
    <s v="Japan Platform"/>
    <s v="WASH"/>
    <x v="0"/>
    <x v="12"/>
    <s v="# of water network"/>
    <m/>
    <n v="1"/>
    <s v="completed"/>
    <s v="Chittagong"/>
    <s v="Cox's Bazar"/>
    <x v="0"/>
    <s v="Palong Khali"/>
    <s v="Camp 17"/>
    <x v="15"/>
    <d v="2023-02-01T00:00:00"/>
    <x v="0"/>
    <m/>
    <m/>
    <m/>
    <m/>
    <m/>
    <s v="Md. Fuhad Mollah"/>
    <n v="1708521596"/>
    <s v="fuhad.mollah@savethechildren.org"/>
    <s v="SCI"/>
  </r>
  <r>
    <m/>
    <s v="SCI"/>
    <s v="SCI"/>
    <s v="Japan Platform"/>
    <s v="WASH"/>
    <x v="1"/>
    <x v="1"/>
    <s v="# of door "/>
    <m/>
    <n v="4"/>
    <s v="completed"/>
    <s v="Chittagong"/>
    <s v="Cox's Bazar"/>
    <x v="0"/>
    <s v="Palong Khali"/>
    <s v="Camp 17"/>
    <x v="15"/>
    <d v="2023-02-01T00:00:00"/>
    <x v="0"/>
    <m/>
    <m/>
    <m/>
    <m/>
    <m/>
    <s v="Md. Fuhad Mollah"/>
    <n v="1708521596"/>
    <s v="fuhad.mollah@savethechildren.org"/>
    <s v="SCI"/>
  </r>
  <r>
    <m/>
    <s v="SCI"/>
    <s v="SCI"/>
    <s v="Japan Platform"/>
    <s v="WASH"/>
    <x v="1"/>
    <x v="9"/>
    <s v="# of door"/>
    <m/>
    <n v="11"/>
    <s v="completed"/>
    <s v="Chittagong"/>
    <s v="Cox's Bazar"/>
    <x v="0"/>
    <s v="Palong Khali"/>
    <s v="Camp 17"/>
    <x v="15"/>
    <d v="2023-02-01T00:00:00"/>
    <x v="0"/>
    <m/>
    <m/>
    <m/>
    <m/>
    <m/>
    <s v="Md. Fuhad Mollah"/>
    <n v="1708521596"/>
    <s v="fuhad.mollah@savethechildren.org"/>
    <s v="SCI"/>
  </r>
  <r>
    <m/>
    <s v="SCI"/>
    <s v="SCI"/>
    <s v="Japan Platform"/>
    <s v="WASH"/>
    <x v="2"/>
    <x v="10"/>
    <s v="# of HP sessions at community level"/>
    <m/>
    <n v="15"/>
    <s v="completed"/>
    <s v="Chittagong"/>
    <s v="Cox's Bazar"/>
    <x v="0"/>
    <s v="Palong Khali"/>
    <s v="Camp 17"/>
    <x v="15"/>
    <d v="2023-02-01T00:00:00"/>
    <x v="0"/>
    <m/>
    <m/>
    <m/>
    <m/>
    <m/>
    <s v="Md. Fuhad Mollah"/>
    <n v="1708521596"/>
    <s v="fuhad.mollah@savethechildren.org"/>
    <s v="SCI"/>
  </r>
  <r>
    <m/>
    <s v="SCI"/>
    <s v="SCI"/>
    <s v="Japan Platform"/>
    <s v="WASH"/>
    <x v="3"/>
    <x v="5"/>
    <s v="# of campaign per camp "/>
    <m/>
    <n v="2"/>
    <s v="completed"/>
    <s v="Chittagong"/>
    <s v="Cox's Bazar"/>
    <x v="0"/>
    <s v="Palong Khali"/>
    <s v="Camp 17"/>
    <x v="15"/>
    <d v="2023-02-01T00:00:00"/>
    <x v="0"/>
    <m/>
    <m/>
    <m/>
    <m/>
    <m/>
    <s v="Md. Fuhad Mollah"/>
    <n v="1708521596"/>
    <s v="fuhad.mollah@savethechildren.org"/>
    <s v="SCI"/>
  </r>
  <r>
    <m/>
    <s v="TDH"/>
    <s v="TDH"/>
    <s v="Bureau of Population, Refugees, and Migration"/>
    <s v="WASH"/>
    <x v="1"/>
    <x v="1"/>
    <s v="# of door "/>
    <m/>
    <n v="4"/>
    <s v="completed"/>
    <s v="Chittagong"/>
    <s v="Cox's Bazar"/>
    <x v="1"/>
    <s v="Nhilla"/>
    <s v="Camp 26"/>
    <x v="15"/>
    <d v="2023-08-01T00:00:00"/>
    <x v="0"/>
    <m/>
    <m/>
    <m/>
    <m/>
    <m/>
    <s v="Kazi Md. Shoeb Amran"/>
    <n v="1712651648"/>
    <s v="shoeb.amran@tdh.ch"/>
    <s v="TDH"/>
  </r>
  <r>
    <m/>
    <s v="TDH"/>
    <s v="TDH"/>
    <s v="Bureau of Population, Refugees, and Migration"/>
    <s v="WASH"/>
    <x v="1"/>
    <x v="8"/>
    <s v="# of FSM Site"/>
    <m/>
    <n v="1"/>
    <s v="completed"/>
    <s v="Chittagong"/>
    <s v="Cox's Bazar"/>
    <x v="1"/>
    <s v="Nhilla"/>
    <s v="Camp 26"/>
    <x v="15"/>
    <d v="2023-08-01T00:00:00"/>
    <x v="0"/>
    <m/>
    <m/>
    <m/>
    <m/>
    <m/>
    <s v="Kazi Md. Shoeb Amran"/>
    <n v="1712651648"/>
    <s v="shoeb.amran@tdh.ch"/>
    <s v="TDH"/>
  </r>
  <r>
    <m/>
    <s v="TDH"/>
    <s v="TDH"/>
    <s v="Bureau of Population, Refugees, and Migration"/>
    <s v="WASH"/>
    <x v="1"/>
    <x v="2"/>
    <s v="# of FSM Site"/>
    <m/>
    <n v="1"/>
    <s v="completed"/>
    <s v="Chittagong"/>
    <s v="Cox's Bazar"/>
    <x v="1"/>
    <s v="Nhilla"/>
    <s v="Camp 26"/>
    <x v="15"/>
    <d v="2023-08-01T00:00:00"/>
    <x v="0"/>
    <m/>
    <m/>
    <m/>
    <m/>
    <m/>
    <s v="Kazi Md. Shoeb Amran"/>
    <n v="1712651648"/>
    <s v="shoeb.amran@tdh.ch"/>
    <s v="TDH"/>
  </r>
  <r>
    <m/>
    <s v="TDH"/>
    <s v="TDH"/>
    <s v="Bureau of Population, Refugees, and Migration"/>
    <s v="WASH"/>
    <x v="1"/>
    <x v="9"/>
    <s v="# of door"/>
    <m/>
    <n v="10"/>
    <s v="completed"/>
    <s v="Chittagong"/>
    <s v="Cox's Bazar"/>
    <x v="1"/>
    <s v="Nhilla"/>
    <s v="Camp 26"/>
    <x v="15"/>
    <d v="2023-08-01T00:00:00"/>
    <x v="0"/>
    <m/>
    <m/>
    <m/>
    <m/>
    <m/>
    <s v="Kazi Md. Shoeb Amran"/>
    <n v="1712651648"/>
    <s v="shoeb.amran@tdh.ch"/>
    <s v="TDH"/>
  </r>
  <r>
    <m/>
    <s v="TDH"/>
    <s v="TDH"/>
    <s v="Bureau of Population, Refugees, and Migration"/>
    <s v="WASH"/>
    <x v="1"/>
    <x v="3"/>
    <s v="# of door"/>
    <m/>
    <n v="56"/>
    <s v="completed"/>
    <s v="Chittagong"/>
    <s v="Cox's Bazar"/>
    <x v="1"/>
    <s v="Nhilla"/>
    <s v="Camp 26"/>
    <x v="15"/>
    <d v="2023-08-01T00:00:00"/>
    <x v="0"/>
    <m/>
    <m/>
    <m/>
    <m/>
    <m/>
    <s v="Kazi Md. Shoeb Amran"/>
    <n v="1712651648"/>
    <s v="shoeb.amran@tdh.ch"/>
    <s v="TDH"/>
  </r>
  <r>
    <m/>
    <s v="TDH"/>
    <s v="TDH"/>
    <s v="Bureau of Population, Refugees, and Migration"/>
    <s v="WASH"/>
    <x v="2"/>
    <x v="4"/>
    <s v="# of HP sessions at HH level"/>
    <m/>
    <n v="144"/>
    <s v="completed"/>
    <s v="Chittagong"/>
    <s v="Cox's Bazar"/>
    <x v="1"/>
    <s v="Nhilla"/>
    <s v="Camp 26"/>
    <x v="15"/>
    <d v="2023-08-01T00:00:00"/>
    <x v="0"/>
    <m/>
    <m/>
    <m/>
    <m/>
    <m/>
    <s v="Kazi Md. Shoeb Amran"/>
    <n v="1712651648"/>
    <s v="shoeb.amran@tdh.ch"/>
    <s v="TDH"/>
  </r>
  <r>
    <m/>
    <s v="TDH"/>
    <s v="TDH"/>
    <s v="Bureau of Population, Refugees, and Migration"/>
    <s v="WASH"/>
    <x v="2"/>
    <x v="33"/>
    <s v="# of facilities"/>
    <m/>
    <n v="105"/>
    <s v="completed"/>
    <s v="Chittagong"/>
    <s v="Cox's Bazar"/>
    <x v="1"/>
    <s v="Nhilla"/>
    <s v="Camp 26"/>
    <x v="15"/>
    <d v="2023-08-01T00:00:00"/>
    <x v="0"/>
    <m/>
    <m/>
    <m/>
    <m/>
    <m/>
    <s v="Kazi Md. Shoeb Amran"/>
    <n v="1712651648"/>
    <s v="shoeb.amran@tdh.ch"/>
    <s v="TDH"/>
  </r>
  <r>
    <m/>
    <s v="TDH"/>
    <s v="TDH"/>
    <s v="Bureau of Population, Refugees, and Migration"/>
    <s v="WASH"/>
    <x v="3"/>
    <x v="6"/>
    <s v="# of plant"/>
    <m/>
    <n v="1"/>
    <s v="completed"/>
    <s v="Chittagong"/>
    <s v="Cox's Bazar"/>
    <x v="1"/>
    <s v="Nhilla"/>
    <s v="Camp 26"/>
    <x v="15"/>
    <d v="2023-08-01T00:00:00"/>
    <x v="0"/>
    <m/>
    <m/>
    <m/>
    <m/>
    <m/>
    <s v="Kazi Md. Shoeb Amran"/>
    <n v="1712651648"/>
    <s v="shoeb.amran@tdh.ch"/>
    <s v="TDH"/>
  </r>
  <r>
    <m/>
    <s v="SCI"/>
    <s v="SCI"/>
    <s v="Japan Platform"/>
    <s v="WASH"/>
    <x v="0"/>
    <x v="0"/>
    <s v="# of tube well"/>
    <m/>
    <n v="13"/>
    <s v="completed"/>
    <s v="Chittagong"/>
    <s v="Cox's Bazar"/>
    <x v="0"/>
    <s v="Palong Khali"/>
    <s v="Camp 20"/>
    <x v="15"/>
    <d v="2023-02-01T00:00:00"/>
    <x v="0"/>
    <m/>
    <m/>
    <m/>
    <m/>
    <m/>
    <s v="Md. Fuhad Mollah"/>
    <n v="1708521596"/>
    <s v="fuhad.mollah@savethechildren.org"/>
    <s v="SCI"/>
  </r>
  <r>
    <m/>
    <s v="SCI"/>
    <s v="SCI"/>
    <s v="Japan Platform"/>
    <s v="WASH"/>
    <x v="1"/>
    <x v="1"/>
    <s v="# of door "/>
    <m/>
    <n v="6"/>
    <s v="completed"/>
    <s v="Chittagong"/>
    <s v="Cox's Bazar"/>
    <x v="0"/>
    <s v="Palong Khali"/>
    <s v="Camp 20"/>
    <x v="15"/>
    <d v="2023-02-01T00:00:00"/>
    <x v="0"/>
    <m/>
    <m/>
    <m/>
    <m/>
    <m/>
    <s v="Md. Fuhad Mollah"/>
    <n v="1708521596"/>
    <s v="fuhad.mollah@savethechildren.org"/>
    <s v="SCI"/>
  </r>
  <r>
    <m/>
    <s v="SCI"/>
    <s v="SCI"/>
    <s v="Japan Platform"/>
    <s v="WASH"/>
    <x v="1"/>
    <x v="8"/>
    <s v="# of FSM Site"/>
    <m/>
    <n v="1"/>
    <s v="completed"/>
    <s v="Chittagong"/>
    <s v="Cox's Bazar"/>
    <x v="0"/>
    <s v="Palong Khali"/>
    <s v="Camp 20"/>
    <x v="15"/>
    <d v="2023-02-01T00:00:00"/>
    <x v="0"/>
    <m/>
    <m/>
    <m/>
    <m/>
    <m/>
    <s v="Md. Fuhad Mollah"/>
    <n v="1708521596"/>
    <s v="fuhad.mollah@savethechildren.org"/>
    <s v="SCI"/>
  </r>
  <r>
    <m/>
    <s v="SCI"/>
    <s v="SCI"/>
    <s v="Japan Platform"/>
    <s v="WASH"/>
    <x v="1"/>
    <x v="9"/>
    <s v="# of door"/>
    <m/>
    <n v="20"/>
    <s v="completed"/>
    <s v="Chittagong"/>
    <s v="Cox's Bazar"/>
    <x v="0"/>
    <s v="Palong Khali"/>
    <s v="Camp 20"/>
    <x v="15"/>
    <d v="2023-02-01T00:00:00"/>
    <x v="0"/>
    <m/>
    <m/>
    <m/>
    <m/>
    <m/>
    <s v="Md. Fuhad Mollah"/>
    <n v="1708521596"/>
    <s v="fuhad.mollah@savethechildren.org"/>
    <s v="SCI"/>
  </r>
  <r>
    <m/>
    <s v="SCI"/>
    <s v="SCI"/>
    <s v="Japan Platform"/>
    <s v="WASH"/>
    <x v="1"/>
    <x v="3"/>
    <s v="# of door"/>
    <m/>
    <n v="11"/>
    <s v="completed"/>
    <s v="Chittagong"/>
    <s v="Cox's Bazar"/>
    <x v="0"/>
    <s v="Palong Khali"/>
    <s v="Camp 20"/>
    <x v="15"/>
    <d v="2023-02-01T00:00:00"/>
    <x v="0"/>
    <m/>
    <m/>
    <m/>
    <m/>
    <m/>
    <s v="Md. Fuhad Mollah"/>
    <n v="1708521596"/>
    <s v="fuhad.mollah@savethechildren.org"/>
    <s v="SCI"/>
  </r>
  <r>
    <m/>
    <s v="SCI"/>
    <s v="SCI"/>
    <s v="Japan Platform"/>
    <s v="WASH"/>
    <x v="2"/>
    <x v="10"/>
    <s v="# of HP sessions at community level"/>
    <m/>
    <n v="36"/>
    <s v="completed"/>
    <s v="Chittagong"/>
    <s v="Cox's Bazar"/>
    <x v="0"/>
    <s v="Palong Khali"/>
    <s v="Camp 20"/>
    <x v="15"/>
    <d v="2023-02-01T00:00:00"/>
    <x v="0"/>
    <m/>
    <m/>
    <m/>
    <m/>
    <m/>
    <s v="Md. Fuhad Mollah"/>
    <n v="1708521596"/>
    <s v="fuhad.mollah@savethechildren.org"/>
    <s v="SCI"/>
  </r>
  <r>
    <m/>
    <s v="SCI"/>
    <s v="SCI"/>
    <s v="Japan Platform"/>
    <s v="WASH"/>
    <x v="3"/>
    <x v="5"/>
    <s v="# of campaign per camp "/>
    <m/>
    <n v="2"/>
    <s v="completed"/>
    <s v="Chittagong"/>
    <s v="Cox's Bazar"/>
    <x v="0"/>
    <s v="Palong Khali"/>
    <s v="Camp 20"/>
    <x v="15"/>
    <d v="2023-02-01T00:00:00"/>
    <x v="0"/>
    <m/>
    <m/>
    <m/>
    <m/>
    <m/>
    <s v="Md. Fuhad Mollah"/>
    <n v="1708521596"/>
    <s v="fuhad.mollah@savethechildren.org"/>
    <s v="SCI"/>
  </r>
  <r>
    <m/>
    <s v="SCI"/>
    <s v="SCI"/>
    <s v="Japan Platform"/>
    <s v="WASH"/>
    <x v="3"/>
    <x v="6"/>
    <s v="# of plant"/>
    <m/>
    <n v="1"/>
    <s v="completed"/>
    <s v="Chittagong"/>
    <s v="Cox's Bazar"/>
    <x v="0"/>
    <s v="Palong Khali"/>
    <s v="Camp 20"/>
    <x v="15"/>
    <d v="2023-02-01T00:00:00"/>
    <x v="0"/>
    <m/>
    <m/>
    <m/>
    <m/>
    <m/>
    <s v="Md. Fuhad Mollah"/>
    <n v="1708521596"/>
    <s v="fuhad.mollah@savethechildren.org"/>
    <s v="SCI"/>
  </r>
  <r>
    <m/>
    <s v="TDH"/>
    <s v="TDH"/>
    <s v="Bureau of Population, Refugees, and Migration"/>
    <s v="WASH"/>
    <x v="1"/>
    <x v="8"/>
    <s v="# of FSM Site"/>
    <m/>
    <n v="1"/>
    <s v="completed"/>
    <s v="Chittagong"/>
    <s v="Cox's Bazar"/>
    <x v="1"/>
    <s v="Nhilla"/>
    <s v="Camp 27"/>
    <x v="15"/>
    <d v="2023-08-01T00:00:00"/>
    <x v="0"/>
    <m/>
    <m/>
    <m/>
    <m/>
    <m/>
    <s v="Kazi Md. Shoeb Amran"/>
    <n v="1712651648"/>
    <s v="shoeb.amran@tdh.ch"/>
    <s v="TDH"/>
  </r>
  <r>
    <m/>
    <s v="TDH"/>
    <s v="TDH"/>
    <s v="Bureau of Population, Refugees, and Migration"/>
    <s v="WASH"/>
    <x v="1"/>
    <x v="2"/>
    <s v="# of FSM Site"/>
    <m/>
    <n v="1"/>
    <s v="completed"/>
    <s v="Chittagong"/>
    <s v="Cox's Bazar"/>
    <x v="1"/>
    <s v="Nhilla"/>
    <s v="Camp 27"/>
    <x v="15"/>
    <d v="2023-08-01T00:00:00"/>
    <x v="0"/>
    <m/>
    <m/>
    <m/>
    <m/>
    <m/>
    <s v="Kazi Md. Shoeb Amran"/>
    <n v="1712651648"/>
    <s v="shoeb.amran@tdh.ch"/>
    <s v="TDH"/>
  </r>
  <r>
    <m/>
    <s v="TDH"/>
    <s v="TDH"/>
    <s v="Bureau of Population, Refugees, and Migration"/>
    <s v="WASH"/>
    <x v="1"/>
    <x v="3"/>
    <s v="# of door"/>
    <m/>
    <n v="31"/>
    <s v="completed"/>
    <s v="Chittagong"/>
    <s v="Cox's Bazar"/>
    <x v="1"/>
    <s v="Nhilla"/>
    <s v="Camp 27"/>
    <x v="15"/>
    <d v="2023-08-01T00:00:00"/>
    <x v="0"/>
    <m/>
    <m/>
    <m/>
    <m/>
    <m/>
    <s v="Kazi Md. Shoeb Amran"/>
    <n v="1712651648"/>
    <s v="shoeb.amran@tdh.ch"/>
    <s v="TDH"/>
  </r>
  <r>
    <m/>
    <s v="TDH"/>
    <s v="TDH"/>
    <s v="Bureau of Population, Refugees, and Migration"/>
    <s v="WASH"/>
    <x v="2"/>
    <x v="33"/>
    <s v="# of facilities"/>
    <m/>
    <n v="31"/>
    <s v="completed"/>
    <s v="Chittagong"/>
    <s v="Cox's Bazar"/>
    <x v="1"/>
    <s v="Nhilla"/>
    <s v="Camp 27"/>
    <x v="15"/>
    <d v="2023-08-01T00:00:00"/>
    <x v="0"/>
    <m/>
    <m/>
    <m/>
    <m/>
    <m/>
    <s v="Kazi Md. Shoeb Amran"/>
    <n v="1712651648"/>
    <s v="shoeb.amran@tdh.ch"/>
    <s v="TDH"/>
  </r>
  <r>
    <m/>
    <s v="SCI"/>
    <s v="SCI"/>
    <s v="Japan Platform"/>
    <s v="WASH"/>
    <x v="0"/>
    <x v="12"/>
    <s v="# of water network"/>
    <m/>
    <n v="1"/>
    <s v="completed"/>
    <s v="Chittagong"/>
    <s v="Cox's Bazar"/>
    <x v="1"/>
    <s v="Nhilla"/>
    <s v="Camp 25"/>
    <x v="15"/>
    <d v="2023-02-01T00:00:00"/>
    <x v="0"/>
    <m/>
    <m/>
    <m/>
    <m/>
    <m/>
    <s v="Md. Fuhad Mollah"/>
    <n v="1708521596"/>
    <s v="fuhad.mollah@savethechildren.org"/>
    <s v="SCI"/>
  </r>
  <r>
    <m/>
    <s v="SCI"/>
    <s v="SCI"/>
    <s v="Japan Platform"/>
    <s v="WASH"/>
    <x v="1"/>
    <x v="1"/>
    <s v="# of door "/>
    <m/>
    <n v="5"/>
    <s v="completed"/>
    <s v="Chittagong"/>
    <s v="Cox's Bazar"/>
    <x v="1"/>
    <s v="Nhilla"/>
    <s v="Camp 25"/>
    <x v="15"/>
    <d v="2023-02-01T00:00:00"/>
    <x v="0"/>
    <m/>
    <m/>
    <m/>
    <m/>
    <m/>
    <s v="Md. Fuhad Mollah"/>
    <n v="1708521596"/>
    <s v="fuhad.mollah@savethechildren.org"/>
    <s v="SCI"/>
  </r>
  <r>
    <m/>
    <s v="SCI"/>
    <s v="SCI"/>
    <s v="Japan Platform"/>
    <s v="WASH"/>
    <x v="1"/>
    <x v="8"/>
    <s v="# of FSM Site"/>
    <m/>
    <n v="1"/>
    <s v="completed"/>
    <s v="Chittagong"/>
    <s v="Cox's Bazar"/>
    <x v="1"/>
    <s v="Nhilla"/>
    <s v="Camp 25"/>
    <x v="15"/>
    <d v="2023-02-01T00:00:00"/>
    <x v="0"/>
    <m/>
    <m/>
    <m/>
    <m/>
    <m/>
    <s v="Md. Fuhad Mollah"/>
    <n v="1708521596"/>
    <s v="fuhad.mollah@savethechildren.org"/>
    <s v="SCI"/>
  </r>
  <r>
    <m/>
    <s v="SCI"/>
    <s v="SCI"/>
    <s v="Japan Platform"/>
    <s v="WASH"/>
    <x v="1"/>
    <x v="9"/>
    <s v="# of door"/>
    <m/>
    <n v="16"/>
    <s v="completed"/>
    <s v="Chittagong"/>
    <s v="Cox's Bazar"/>
    <x v="1"/>
    <s v="Nhilla"/>
    <s v="Camp 25"/>
    <x v="15"/>
    <d v="2023-02-01T00:00:00"/>
    <x v="0"/>
    <m/>
    <m/>
    <m/>
    <m/>
    <m/>
    <s v="Md. Fuhad Mollah"/>
    <n v="1708521596"/>
    <s v="fuhad.mollah@savethechildren.org"/>
    <s v="SCI"/>
  </r>
  <r>
    <m/>
    <s v="SCI"/>
    <s v="SCI"/>
    <s v="Japan Platform"/>
    <s v="WASH"/>
    <x v="1"/>
    <x v="3"/>
    <s v="# of door"/>
    <m/>
    <n v="48"/>
    <s v="completed"/>
    <s v="Chittagong"/>
    <s v="Cox's Bazar"/>
    <x v="1"/>
    <s v="Nhilla"/>
    <s v="Camp 25"/>
    <x v="15"/>
    <d v="2023-02-01T00:00:00"/>
    <x v="0"/>
    <m/>
    <m/>
    <m/>
    <m/>
    <m/>
    <s v="Md. Fuhad Mollah"/>
    <n v="1708521596"/>
    <s v="fuhad.mollah@savethechildren.org"/>
    <s v="SCI"/>
  </r>
  <r>
    <m/>
    <s v="SCI"/>
    <s v="SCI"/>
    <s v="Japan Platform"/>
    <s v="WASH"/>
    <x v="2"/>
    <x v="10"/>
    <s v="# of HP sessions at community level"/>
    <m/>
    <n v="101"/>
    <s v="completed"/>
    <s v="Chittagong"/>
    <s v="Cox's Bazar"/>
    <x v="1"/>
    <s v="Nhilla"/>
    <s v="Camp 25"/>
    <x v="15"/>
    <d v="2023-02-01T00:00:00"/>
    <x v="0"/>
    <m/>
    <m/>
    <m/>
    <m/>
    <m/>
    <s v="Md. Fuhad Mollah"/>
    <n v="1708521596"/>
    <s v="fuhad.mollah@savethechildren.org"/>
    <s v="SCI"/>
  </r>
  <r>
    <m/>
    <s v="SCI"/>
    <s v="SCI"/>
    <s v="Japan Platform"/>
    <s v="WASH"/>
    <x v="3"/>
    <x v="5"/>
    <s v="# of campaign per camp "/>
    <m/>
    <n v="2"/>
    <s v="completed"/>
    <s v="Chittagong"/>
    <s v="Cox's Bazar"/>
    <x v="1"/>
    <s v="Nhilla"/>
    <s v="Camp 25"/>
    <x v="15"/>
    <d v="2023-02-01T00:00:00"/>
    <x v="0"/>
    <m/>
    <m/>
    <m/>
    <m/>
    <m/>
    <s v="Md. Fuhad Mollah"/>
    <n v="1708521596"/>
    <s v="fuhad.mollah@savethechildren.org"/>
    <s v="SCI"/>
  </r>
  <r>
    <m/>
    <s v="SCI"/>
    <s v="SCI"/>
    <s v="Japan Platform"/>
    <s v="WASH"/>
    <x v="3"/>
    <x v="6"/>
    <s v="# of plant"/>
    <m/>
    <n v="1"/>
    <s v="completed"/>
    <s v="Chittagong"/>
    <s v="Cox's Bazar"/>
    <x v="1"/>
    <s v="Nhilla"/>
    <s v="Camp 25"/>
    <x v="15"/>
    <d v="2023-02-01T00:00:00"/>
    <x v="0"/>
    <m/>
    <m/>
    <m/>
    <m/>
    <m/>
    <s v="Md. Fuhad Mollah"/>
    <n v="1708521596"/>
    <s v="fuhad.mollah@savethechildren.org"/>
    <s v="SCI"/>
  </r>
  <r>
    <m/>
    <s v="SCI"/>
    <s v="SCI"/>
    <s v="Japan Platform"/>
    <s v="WASH"/>
    <x v="0"/>
    <x v="12"/>
    <s v="# of water network"/>
    <m/>
    <n v="1"/>
    <s v="completed"/>
    <s v="Chittagong"/>
    <s v="Cox's Bazar"/>
    <x v="1"/>
    <s v="Nhilla"/>
    <s v="Camp 27"/>
    <x v="15"/>
    <d v="2023-02-01T00:00:00"/>
    <x v="0"/>
    <m/>
    <m/>
    <m/>
    <m/>
    <m/>
    <s v="Md. Fuhad Mollah"/>
    <n v="1708521596"/>
    <s v="fuhad.mollah@savethechildren.org"/>
    <s v="SCI"/>
  </r>
  <r>
    <m/>
    <s v="SCI"/>
    <s v="SCI"/>
    <s v="Japan Platform"/>
    <s v="WASH"/>
    <x v="1"/>
    <x v="1"/>
    <s v="# of door "/>
    <m/>
    <n v="3"/>
    <s v="completed"/>
    <s v="Chittagong"/>
    <s v="Cox's Bazar"/>
    <x v="1"/>
    <s v="Nhilla"/>
    <s v="Camp 27"/>
    <x v="15"/>
    <d v="2023-02-01T00:00:00"/>
    <x v="0"/>
    <m/>
    <m/>
    <m/>
    <m/>
    <m/>
    <s v="Md. Fuhad Mollah"/>
    <n v="1708521596"/>
    <s v="fuhad.mollah@savethechildren.org"/>
    <s v="SCI"/>
  </r>
  <r>
    <m/>
    <s v="SCI"/>
    <s v="SCI"/>
    <s v="Japan Platform"/>
    <s v="WASH"/>
    <x v="1"/>
    <x v="9"/>
    <s v="# of door"/>
    <m/>
    <n v="25"/>
    <s v="completed"/>
    <s v="Chittagong"/>
    <s v="Cox's Bazar"/>
    <x v="1"/>
    <s v="Nhilla"/>
    <s v="Camp 27"/>
    <x v="15"/>
    <d v="2023-02-01T00:00:00"/>
    <x v="0"/>
    <m/>
    <m/>
    <m/>
    <m/>
    <m/>
    <s v="Md. Fuhad Mollah"/>
    <n v="1708521596"/>
    <s v="fuhad.mollah@savethechildren.org"/>
    <s v="SCI"/>
  </r>
  <r>
    <m/>
    <s v="SCI"/>
    <s v="SCI"/>
    <s v="Japan Platform"/>
    <s v="WASH"/>
    <x v="1"/>
    <x v="3"/>
    <s v="# of door"/>
    <m/>
    <n v="81"/>
    <s v="completed"/>
    <s v="Chittagong"/>
    <s v="Cox's Bazar"/>
    <x v="1"/>
    <s v="Nhilla"/>
    <s v="Camp 27"/>
    <x v="15"/>
    <d v="2023-02-01T00:00:00"/>
    <x v="0"/>
    <m/>
    <m/>
    <m/>
    <m/>
    <m/>
    <s v="Md. Fuhad Mollah"/>
    <n v="1708521596"/>
    <s v="fuhad.mollah@savethechildren.org"/>
    <s v="SCI"/>
  </r>
  <r>
    <m/>
    <s v="SCI"/>
    <s v="SCI"/>
    <s v="Japan Platform"/>
    <s v="WASH"/>
    <x v="2"/>
    <x v="10"/>
    <s v="# of HP sessions at community level"/>
    <m/>
    <n v="97"/>
    <s v="completed"/>
    <s v="Chittagong"/>
    <s v="Cox's Bazar"/>
    <x v="1"/>
    <s v="Nhilla"/>
    <s v="Camp 27"/>
    <x v="15"/>
    <d v="2023-02-01T00:00:00"/>
    <x v="0"/>
    <m/>
    <m/>
    <m/>
    <m/>
    <m/>
    <s v="Md. Fuhad Mollah"/>
    <n v="1708521596"/>
    <s v="fuhad.mollah@savethechildren.org"/>
    <s v="SCI"/>
  </r>
  <r>
    <m/>
    <s v="SCI"/>
    <s v="SCI"/>
    <s v="Japan Platform"/>
    <s v="WASH"/>
    <x v="3"/>
    <x v="5"/>
    <s v="# of campaign per camp "/>
    <m/>
    <n v="2"/>
    <s v="completed"/>
    <s v="Chittagong"/>
    <s v="Cox's Bazar"/>
    <x v="1"/>
    <s v="Nhilla"/>
    <s v="Camp 27"/>
    <x v="15"/>
    <d v="2023-02-01T00:00:00"/>
    <x v="0"/>
    <m/>
    <m/>
    <m/>
    <m/>
    <m/>
    <s v="Md. Fuhad Mollah"/>
    <n v="1708521596"/>
    <s v="fuhad.mollah@savethechildren.org"/>
    <s v="SCI"/>
  </r>
  <r>
    <m/>
    <s v="SCI"/>
    <s v="SCI"/>
    <s v="Japan Platform"/>
    <s v="WASH"/>
    <x v="3"/>
    <x v="6"/>
    <s v="# of plant"/>
    <m/>
    <n v="1"/>
    <s v="completed"/>
    <s v="Chittagong"/>
    <s v="Cox's Bazar"/>
    <x v="1"/>
    <s v="Nhilla"/>
    <s v="Camp 27"/>
    <x v="15"/>
    <d v="2023-02-01T00:00:00"/>
    <x v="0"/>
    <m/>
    <m/>
    <m/>
    <m/>
    <m/>
    <s v="Md. Fuhad Mollah"/>
    <n v="1708521596"/>
    <s v="fuhad.mollah@savethechildren.org"/>
    <s v="SCI"/>
  </r>
  <r>
    <m/>
    <s v="TDH"/>
    <s v="TDH"/>
    <s v="Bureau of Population, Refugees, and Migration"/>
    <s v="WASH"/>
    <x v="1"/>
    <x v="8"/>
    <s v="# of FSM Site"/>
    <m/>
    <n v="1"/>
    <s v="completed"/>
    <s v="Chittagong"/>
    <s v="Cox's Bazar"/>
    <x v="1"/>
    <s v="Nhilla"/>
    <s v="HC,Nhilla"/>
    <x v="15"/>
    <d v="2023-08-01T00:00:00"/>
    <x v="1"/>
    <m/>
    <m/>
    <m/>
    <m/>
    <m/>
    <s v="Kazi Md. Shoeb Amran"/>
    <n v="1712651648"/>
    <s v="shoeb.amran@tdh.ch"/>
    <s v="TDH"/>
  </r>
  <r>
    <m/>
    <s v="TDH"/>
    <s v="TDH"/>
    <s v="Bureau of Population, Refugees, and Migration"/>
    <s v="WASH"/>
    <x v="1"/>
    <x v="2"/>
    <s v="# of FSM Site"/>
    <m/>
    <n v="1"/>
    <s v="completed"/>
    <s v="Chittagong"/>
    <s v="Cox's Bazar"/>
    <x v="1"/>
    <s v="Nhilla"/>
    <s v="HC,Nhilla"/>
    <x v="15"/>
    <d v="2023-08-01T00:00:00"/>
    <x v="1"/>
    <m/>
    <m/>
    <m/>
    <m/>
    <m/>
    <s v="Kazi Md. Shoeb Amran"/>
    <n v="1712651648"/>
    <s v="shoeb.amran@tdh.ch"/>
    <s v="TDH"/>
  </r>
  <r>
    <m/>
    <s v="TDH"/>
    <s v="TDH"/>
    <s v="Bureau of Population, Refugees, and Migration"/>
    <s v="WASH"/>
    <x v="1"/>
    <x v="17"/>
    <s v="# of door"/>
    <m/>
    <n v="10"/>
    <s v="completed"/>
    <s v="Chittagong"/>
    <s v="Cox's Bazar"/>
    <x v="1"/>
    <s v="Nhilla"/>
    <s v="HC,Nhilla"/>
    <x v="15"/>
    <d v="2023-08-01T00:00:00"/>
    <x v="1"/>
    <m/>
    <m/>
    <m/>
    <m/>
    <m/>
    <s v="Kazi Md. Shoeb Amran"/>
    <n v="1712651648"/>
    <s v="shoeb.amran@tdh.ch"/>
    <s v="TDH"/>
  </r>
  <r>
    <m/>
    <s v="TDH"/>
    <s v="TDH"/>
    <s v="Bureau of Population, Refugees, and Migration"/>
    <s v="WASH"/>
    <x v="1"/>
    <x v="9"/>
    <s v="# of door"/>
    <m/>
    <n v="1"/>
    <s v="completed"/>
    <s v="Chittagong"/>
    <s v="Cox's Bazar"/>
    <x v="1"/>
    <s v="Nhilla"/>
    <s v="HC,Nhilla"/>
    <x v="15"/>
    <d v="2023-08-01T00:00:00"/>
    <x v="1"/>
    <m/>
    <m/>
    <m/>
    <m/>
    <m/>
    <s v="Kazi Md. Shoeb Amran"/>
    <n v="1712651648"/>
    <s v="shoeb.amran@tdh.ch"/>
    <s v="TDH"/>
  </r>
  <r>
    <m/>
    <s v="TDH"/>
    <s v="TDH"/>
    <s v="Bureau of Population, Refugees, and Migration"/>
    <s v="WASH"/>
    <x v="1"/>
    <x v="3"/>
    <s v="# of door"/>
    <m/>
    <n v="32"/>
    <s v="completed"/>
    <s v="Chittagong"/>
    <s v="Cox's Bazar"/>
    <x v="1"/>
    <s v="Nhilla"/>
    <s v="HC,Nhilla"/>
    <x v="15"/>
    <d v="2023-08-01T00:00:00"/>
    <x v="1"/>
    <m/>
    <m/>
    <m/>
    <m/>
    <m/>
    <s v="Kazi Md. Shoeb Amran"/>
    <n v="1712651648"/>
    <s v="shoeb.amran@tdh.ch"/>
    <s v="TDH"/>
  </r>
  <r>
    <m/>
    <s v="TDH"/>
    <s v="TDH"/>
    <s v="Bureau of Population, Refugees, and Migration"/>
    <s v="WASH"/>
    <x v="2"/>
    <x v="33"/>
    <s v="# of facilities"/>
    <m/>
    <n v="36"/>
    <s v="completed"/>
    <s v="Chittagong"/>
    <s v="Cox's Bazar"/>
    <x v="1"/>
    <s v="Nhilla"/>
    <s v="HC,Nhilla"/>
    <x v="15"/>
    <d v="2023-08-01T00:00:00"/>
    <x v="1"/>
    <m/>
    <m/>
    <m/>
    <m/>
    <m/>
    <s v="Kazi Md. Shoeb Amran"/>
    <n v="1712651648"/>
    <s v="shoeb.amran@tdh.ch"/>
    <s v="TDH"/>
  </r>
  <r>
    <m/>
    <s v="IOM"/>
    <s v="ACF"/>
    <s v="KFW"/>
    <s v="WASH"/>
    <x v="0"/>
    <x v="0"/>
    <s v="# of tube well"/>
    <m/>
    <n v="206"/>
    <s v="completed"/>
    <s v="Chittagong"/>
    <s v="Cox's Bazar"/>
    <x v="0"/>
    <s v="Palong Khali"/>
    <s v="Camp 11"/>
    <x v="15"/>
    <d v="2023-03-01T00:00:00"/>
    <x v="0"/>
    <m/>
    <m/>
    <m/>
    <m/>
    <m/>
    <s v="Moammad Shajan Siraj"/>
    <s v="+88 01813213381"/>
    <s v="washhppm-cox@bd-actionagainsthunger.org"/>
    <s v="IOM-ACF"/>
  </r>
  <r>
    <m/>
    <s v="IOM"/>
    <s v="ACF"/>
    <s v="KFW"/>
    <s v="WASH"/>
    <x v="0"/>
    <x v="26"/>
    <s v="# of tube well"/>
    <m/>
    <n v="3"/>
    <s v="completed"/>
    <s v="Chittagong"/>
    <s v="Cox's Bazar"/>
    <x v="0"/>
    <s v="Palong Khali"/>
    <s v="Camp 11"/>
    <x v="15"/>
    <d v="2023-03-01T00:00:00"/>
    <x v="0"/>
    <m/>
    <m/>
    <m/>
    <m/>
    <m/>
    <s v="Moammad Shajan Siraj"/>
    <s v="+88 01813213381"/>
    <s v="washhppm-cox@bd-actionagainsthunger.org"/>
    <s v="IOM-ACF"/>
  </r>
  <r>
    <m/>
    <s v="IOM"/>
    <s v="ACF"/>
    <s v="KFW"/>
    <s v="WASH"/>
    <x v="0"/>
    <x v="7"/>
    <s v="N/A"/>
    <m/>
    <n v="1"/>
    <s v="completed"/>
    <s v="Chittagong"/>
    <s v="Cox's Bazar"/>
    <x v="0"/>
    <s v="Palong Khali"/>
    <s v="Camp 11"/>
    <x v="15"/>
    <d v="2023-03-01T00:00:00"/>
    <x v="0"/>
    <m/>
    <m/>
    <m/>
    <m/>
    <m/>
    <s v="Moammad Shajan Siraj"/>
    <s v="+88 01813213381"/>
    <s v="washhppm-cox@bd-actionagainsthunger.org"/>
    <s v="IOM-ACF"/>
  </r>
  <r>
    <m/>
    <s v="IOM"/>
    <s v="ACF"/>
    <s v="KFW"/>
    <s v="WASH"/>
    <x v="1"/>
    <x v="1"/>
    <s v="# of door "/>
    <m/>
    <n v="50"/>
    <s v="completed"/>
    <s v="Chittagong"/>
    <s v="Cox's Bazar"/>
    <x v="0"/>
    <s v="Palong Khali"/>
    <s v="Camp 11"/>
    <x v="15"/>
    <d v="2023-03-01T00:00:00"/>
    <x v="0"/>
    <m/>
    <m/>
    <m/>
    <m/>
    <m/>
    <s v="Moammad Shajan Siraj"/>
    <s v="+88 01813213381"/>
    <s v="washhppm-cox@bd-actionagainsthunger.org"/>
    <s v="IOM-ACF"/>
  </r>
  <r>
    <m/>
    <s v="IOM"/>
    <s v="ACF"/>
    <s v="KFW"/>
    <s v="WASH"/>
    <x v="1"/>
    <x v="8"/>
    <s v="# of FSM Site"/>
    <m/>
    <n v="8"/>
    <s v="completed"/>
    <s v="Chittagong"/>
    <s v="Cox's Bazar"/>
    <x v="0"/>
    <s v="Palong Khali"/>
    <s v="Camp 11"/>
    <x v="15"/>
    <d v="2023-03-01T00:00:00"/>
    <x v="0"/>
    <m/>
    <m/>
    <m/>
    <m/>
    <m/>
    <s v="Moammad Shajan Siraj"/>
    <s v="+88 01813213381"/>
    <s v="washhppm-cox@bd-actionagainsthunger.org"/>
    <s v="IOM-ACF"/>
  </r>
  <r>
    <m/>
    <s v="IOM"/>
    <s v="ACF"/>
    <s v="KFW"/>
    <s v="WASH"/>
    <x v="1"/>
    <x v="2"/>
    <s v="# of FSM Site"/>
    <m/>
    <n v="6"/>
    <s v="completed"/>
    <s v="Chittagong"/>
    <s v="Cox's Bazar"/>
    <x v="0"/>
    <s v="Palong Khali"/>
    <s v="Camp 11"/>
    <x v="15"/>
    <d v="2023-03-01T00:00:00"/>
    <x v="0"/>
    <m/>
    <m/>
    <m/>
    <m/>
    <m/>
    <s v="Moammad Shajan Siraj"/>
    <s v="+88 01813213381"/>
    <s v="washhppm-cox@bd-actionagainsthunger.org"/>
    <s v="IOM-ACF"/>
  </r>
  <r>
    <m/>
    <s v="IOM"/>
    <s v="ACF"/>
    <s v="KFW"/>
    <s v="WASH"/>
    <x v="1"/>
    <x v="32"/>
    <s v="# of door"/>
    <m/>
    <n v="2"/>
    <s v="completed"/>
    <s v="Chittagong"/>
    <s v="Cox's Bazar"/>
    <x v="0"/>
    <s v="Palong Khali"/>
    <s v="Camp 11"/>
    <x v="15"/>
    <d v="2023-03-01T00:00:00"/>
    <x v="0"/>
    <m/>
    <m/>
    <m/>
    <m/>
    <m/>
    <s v="Moammad Shajan Siraj"/>
    <s v="+88 01813213381"/>
    <s v="washhppm-cox@bd-actionagainsthunger.org"/>
    <s v="IOM-ACF"/>
  </r>
  <r>
    <m/>
    <s v="IOM"/>
    <s v="ACF"/>
    <s v="KFW"/>
    <s v="WASH"/>
    <x v="1"/>
    <x v="18"/>
    <s v="# of door"/>
    <m/>
    <n v="2"/>
    <s v="completed"/>
    <s v="Chittagong"/>
    <s v="Cox's Bazar"/>
    <x v="0"/>
    <s v="Palong Khali"/>
    <s v="Camp 11"/>
    <x v="15"/>
    <d v="2023-03-01T00:00:00"/>
    <x v="0"/>
    <m/>
    <m/>
    <m/>
    <m/>
    <m/>
    <s v="Moammad Shajan Siraj"/>
    <s v="+88 01813213381"/>
    <s v="washhppm-cox@bd-actionagainsthunger.org"/>
    <s v="IOM-ACF"/>
  </r>
  <r>
    <m/>
    <s v="IOM"/>
    <s v="ACF"/>
    <s v="KFW"/>
    <s v="WASH"/>
    <x v="1"/>
    <x v="9"/>
    <s v="# of door"/>
    <m/>
    <n v="165"/>
    <s v="completed"/>
    <s v="Chittagong"/>
    <s v="Cox's Bazar"/>
    <x v="0"/>
    <s v="Palong Khali"/>
    <s v="Camp 11"/>
    <x v="15"/>
    <d v="2023-03-01T00:00:00"/>
    <x v="0"/>
    <m/>
    <m/>
    <m/>
    <m/>
    <m/>
    <s v="Moammad Shajan Siraj"/>
    <s v="+88 01813213381"/>
    <s v="washhppm-cox@bd-actionagainsthunger.org"/>
    <s v="IOM-ACF"/>
  </r>
  <r>
    <m/>
    <s v="IOM"/>
    <s v="ACF"/>
    <s v="KFW"/>
    <s v="WASH"/>
    <x v="1"/>
    <x v="3"/>
    <s v="# of door"/>
    <m/>
    <n v="875"/>
    <s v="completed"/>
    <s v="Chittagong"/>
    <s v="Cox's Bazar"/>
    <x v="0"/>
    <s v="Palong Khali"/>
    <s v="Camp 11"/>
    <x v="15"/>
    <d v="2023-03-01T00:00:00"/>
    <x v="0"/>
    <m/>
    <m/>
    <m/>
    <m/>
    <m/>
    <s v="Moammad Shajan Siraj"/>
    <s v="+88 01813213381"/>
    <s v="washhppm-cox@bd-actionagainsthunger.org"/>
    <s v="IOM-ACF"/>
  </r>
  <r>
    <m/>
    <s v="IOM"/>
    <s v="ACF"/>
    <s v="KFW"/>
    <s v="WASH"/>
    <x v="1"/>
    <x v="7"/>
    <s v="N/A"/>
    <m/>
    <n v="1"/>
    <s v="completed"/>
    <s v="Chittagong"/>
    <s v="Cox's Bazar"/>
    <x v="0"/>
    <s v="Palong Khali"/>
    <s v="Camp 11"/>
    <x v="15"/>
    <d v="2023-03-01T00:00:00"/>
    <x v="0"/>
    <m/>
    <m/>
    <m/>
    <m/>
    <m/>
    <s v="Moammad Shajan Siraj"/>
    <s v="+88 01813213381"/>
    <s v="washhppm-cox@bd-actionagainsthunger.org"/>
    <s v="IOM-ACF"/>
  </r>
  <r>
    <m/>
    <s v="IOM"/>
    <s v="ACF"/>
    <s v="KFW"/>
    <s v="WASH"/>
    <x v="2"/>
    <x v="20"/>
    <s v="# of household"/>
    <m/>
    <n v="7979"/>
    <s v="completed"/>
    <s v="Chittagong"/>
    <s v="Cox's Bazar"/>
    <x v="0"/>
    <s v="Palong Khali"/>
    <s v="Camp 11"/>
    <x v="15"/>
    <d v="2023-03-01T00:00:00"/>
    <x v="0"/>
    <m/>
    <m/>
    <m/>
    <m/>
    <m/>
    <s v="Moammad Shajan Siraj"/>
    <s v="+88 01813213381"/>
    <s v="washhppm-cox@bd-actionagainsthunger.org"/>
    <s v="IOM-ACF"/>
  </r>
  <r>
    <m/>
    <s v="IOM"/>
    <s v="ACF"/>
    <s v="KFW"/>
    <s v="WASH"/>
    <x v="2"/>
    <x v="21"/>
    <s v="# of handwashing station"/>
    <m/>
    <n v="2"/>
    <s v="completed"/>
    <s v="Chittagong"/>
    <s v="Cox's Bazar"/>
    <x v="0"/>
    <s v="Palong Khali"/>
    <s v="Camp 11"/>
    <x v="15"/>
    <d v="2023-03-01T00:00:00"/>
    <x v="0"/>
    <m/>
    <m/>
    <m/>
    <m/>
    <m/>
    <s v="Moammad Shajan Siraj"/>
    <s v="+88 01813213381"/>
    <s v="washhppm-cox@bd-actionagainsthunger.org"/>
    <s v="IOM-ACF"/>
  </r>
  <r>
    <m/>
    <s v="IOM"/>
    <s v="ACF"/>
    <s v="KFW"/>
    <s v="WASH"/>
    <x v="2"/>
    <x v="7"/>
    <s v="N/A"/>
    <m/>
    <n v="28"/>
    <s v="completed"/>
    <s v="Chittagong"/>
    <s v="Cox's Bazar"/>
    <x v="0"/>
    <s v="Palong Khali"/>
    <s v="Camp 11"/>
    <x v="15"/>
    <d v="2023-03-01T00:00:00"/>
    <x v="0"/>
    <m/>
    <m/>
    <m/>
    <m/>
    <m/>
    <s v="Moammad Shajan Siraj"/>
    <s v="+88 01813213381"/>
    <s v="washhppm-cox@bd-actionagainsthunger.org"/>
    <s v="IOM-ACF"/>
  </r>
  <r>
    <m/>
    <s v="IOM"/>
    <s v="ACF"/>
    <s v="KFW"/>
    <s v="WASH"/>
    <x v="3"/>
    <x v="5"/>
    <s v="# of campaign per camp "/>
    <m/>
    <n v="7"/>
    <s v="completed"/>
    <s v="Chittagong"/>
    <s v="Cox's Bazar"/>
    <x v="0"/>
    <s v="Palong Khali"/>
    <s v="Camp 11"/>
    <x v="15"/>
    <d v="2023-03-01T00:00:00"/>
    <x v="0"/>
    <m/>
    <m/>
    <m/>
    <m/>
    <m/>
    <s v="Moammad Shajan Siraj"/>
    <s v="+88 01813213381"/>
    <s v="washhppm-cox@bd-actionagainsthunger.org"/>
    <s v="IOM-ACF"/>
  </r>
  <r>
    <m/>
    <s v="IOM"/>
    <s v="ACF"/>
    <s v="KFW"/>
    <s v="WASH"/>
    <x v="3"/>
    <x v="6"/>
    <s v="# of plant"/>
    <m/>
    <n v="2"/>
    <s v="completed"/>
    <s v="Chittagong"/>
    <s v="Cox's Bazar"/>
    <x v="0"/>
    <s v="Palong Khali"/>
    <s v="Camp 11"/>
    <x v="15"/>
    <d v="2023-03-01T00:00:00"/>
    <x v="0"/>
    <m/>
    <m/>
    <m/>
    <m/>
    <m/>
    <s v="Moammad Shajan Siraj"/>
    <s v="+88 01813213381"/>
    <s v="washhppm-cox@bd-actionagainsthunger.org"/>
    <s v="IOM-ACF"/>
  </r>
  <r>
    <m/>
    <s v="CA"/>
    <s v="DSK"/>
    <s v="CAID, DFAT"/>
    <s v="WASH"/>
    <x v="1"/>
    <x v="8"/>
    <s v="# of FSM Site"/>
    <m/>
    <n v="1"/>
    <s v="completed"/>
    <s v="Chittagong"/>
    <s v="Cox's Bazar"/>
    <x v="0"/>
    <s v="Palong Khali"/>
    <s v="Camp 14"/>
    <x v="15"/>
    <d v="2023-06-01T00:00:00"/>
    <x v="0"/>
    <m/>
    <m/>
    <m/>
    <m/>
    <m/>
    <s v="Sanjit Hajong"/>
    <n v="1826201879"/>
    <s v="shajong@dskbangladesh.org"/>
    <s v="CA-DSK"/>
  </r>
  <r>
    <m/>
    <s v="CA"/>
    <s v="DSK"/>
    <s v="CAID, DFAT"/>
    <s v="WASH"/>
    <x v="1"/>
    <x v="2"/>
    <s v="# of FSM Site"/>
    <m/>
    <n v="1"/>
    <s v="completed"/>
    <s v="Chittagong"/>
    <s v="Cox's Bazar"/>
    <x v="0"/>
    <s v="Palong Khali"/>
    <s v="Camp 14"/>
    <x v="15"/>
    <d v="2023-06-01T00:00:00"/>
    <x v="0"/>
    <m/>
    <m/>
    <m/>
    <m/>
    <m/>
    <s v="Sanjit Hajong"/>
    <n v="1826201879"/>
    <s v="shajong@dskbangladesh.org"/>
    <s v="CA-DSK"/>
  </r>
  <r>
    <m/>
    <s v="CA"/>
    <s v="DSK"/>
    <s v="CAID, DFAT"/>
    <s v="WASH"/>
    <x v="1"/>
    <x v="9"/>
    <s v="# of door"/>
    <m/>
    <n v="17"/>
    <s v="completed"/>
    <s v="Chittagong"/>
    <s v="Cox's Bazar"/>
    <x v="0"/>
    <s v="Palong Khali"/>
    <s v="Camp 14"/>
    <x v="15"/>
    <d v="2023-06-01T00:00:00"/>
    <x v="0"/>
    <m/>
    <m/>
    <m/>
    <m/>
    <m/>
    <s v="Sanjit Hajong"/>
    <n v="1826201879"/>
    <s v="shajong@dskbangladesh.org"/>
    <s v="CA-DSK"/>
  </r>
  <r>
    <m/>
    <s v="CA"/>
    <s v="DSK"/>
    <s v="CAID, DFAT"/>
    <s v="WASH"/>
    <x v="0"/>
    <x v="12"/>
    <s v="# of water network"/>
    <m/>
    <n v="4"/>
    <s v="completed"/>
    <s v="Chittagong"/>
    <s v="Cox's Bazar"/>
    <x v="0"/>
    <s v="Palong Khali"/>
    <s v="Camp 15"/>
    <x v="15"/>
    <d v="2023-06-01T00:00:00"/>
    <x v="0"/>
    <m/>
    <m/>
    <m/>
    <m/>
    <m/>
    <s v="Sanjit Hajong"/>
    <n v="1826201879"/>
    <s v="shajong@dskbangladesh.org"/>
    <s v="CA-DSK"/>
  </r>
  <r>
    <m/>
    <s v="CA"/>
    <s v="DSK"/>
    <s v="CAID, DFAT"/>
    <s v="WASH"/>
    <x v="1"/>
    <x v="8"/>
    <s v="# of FSM Site"/>
    <m/>
    <n v="4"/>
    <s v="completed"/>
    <s v="Chittagong"/>
    <s v="Cox's Bazar"/>
    <x v="0"/>
    <s v="Palong Khali"/>
    <s v="Camp 15"/>
    <x v="15"/>
    <d v="2023-06-01T00:00:00"/>
    <x v="0"/>
    <m/>
    <m/>
    <m/>
    <m/>
    <m/>
    <s v="Sanjit Hajong"/>
    <n v="1826201879"/>
    <s v="shajong@dskbangladesh.org"/>
    <s v="CA-DSK"/>
  </r>
  <r>
    <m/>
    <s v="CA"/>
    <s v="DSK"/>
    <s v="CAID, DFAT"/>
    <s v="WASH"/>
    <x v="1"/>
    <x v="9"/>
    <s v="# of door"/>
    <m/>
    <n v="18"/>
    <s v="completed"/>
    <s v="Chittagong"/>
    <s v="Cox's Bazar"/>
    <x v="0"/>
    <s v="Palong Khali"/>
    <s v="Camp 15"/>
    <x v="15"/>
    <d v="2023-06-01T00:00:00"/>
    <x v="0"/>
    <m/>
    <m/>
    <m/>
    <m/>
    <m/>
    <s v="Sanjit Hajong"/>
    <n v="1826201879"/>
    <s v="shajong@dskbangladesh.org"/>
    <s v="CA-DSK"/>
  </r>
  <r>
    <m/>
    <s v="CA"/>
    <s v="DSK"/>
    <s v="CAID, DFAT"/>
    <s v="WASH"/>
    <x v="1"/>
    <x v="3"/>
    <s v="# of door"/>
    <m/>
    <n v="395"/>
    <s v="completed"/>
    <s v="Chittagong"/>
    <s v="Cox's Bazar"/>
    <x v="0"/>
    <s v="Palong Khali"/>
    <s v="Camp 15"/>
    <x v="15"/>
    <d v="2023-06-01T00:00:00"/>
    <x v="0"/>
    <m/>
    <m/>
    <m/>
    <m/>
    <m/>
    <s v="Sanjit Hajong"/>
    <n v="1826201879"/>
    <s v="shajong@dskbangladesh.org"/>
    <s v="CA-DSK"/>
  </r>
  <r>
    <m/>
    <s v="CA"/>
    <s v="DSK"/>
    <s v="CAID, DFAT"/>
    <s v="WASH"/>
    <x v="3"/>
    <x v="6"/>
    <s v="# of plant"/>
    <m/>
    <n v="1"/>
    <s v="completed"/>
    <s v="Chittagong"/>
    <s v="Cox's Bazar"/>
    <x v="0"/>
    <s v="Palong Khali"/>
    <s v="Camp 15"/>
    <x v="15"/>
    <d v="2023-06-01T00:00:00"/>
    <x v="0"/>
    <m/>
    <m/>
    <m/>
    <m/>
    <m/>
    <s v="Sanjit Hajong"/>
    <n v="1826201879"/>
    <s v="shajong@dskbangladesh.org"/>
    <s v="CA-DSK"/>
  </r>
  <r>
    <m/>
    <s v="CA"/>
    <s v="DSK"/>
    <s v="CAID, DFAT"/>
    <s v="WASH"/>
    <x v="1"/>
    <x v="9"/>
    <s v="# of door"/>
    <m/>
    <n v="15"/>
    <s v="completed"/>
    <s v="Chittagong"/>
    <s v="Cox's Bazar"/>
    <x v="2"/>
    <s v="Dakshin Mithachhari"/>
    <s v="HC,Dakshin Mithachhari"/>
    <x v="15"/>
    <d v="2023-06-01T00:00:00"/>
    <x v="2"/>
    <m/>
    <m/>
    <m/>
    <m/>
    <m/>
    <s v="Sanjit Hajong"/>
    <n v="1826201879"/>
    <s v="shajong@gmail.com"/>
    <s v="CA-DSK"/>
  </r>
  <r>
    <m/>
    <s v="CCDB"/>
    <s v="CCDB"/>
    <s v="TEARFUND"/>
    <s v="WASH"/>
    <x v="1"/>
    <x v="1"/>
    <s v="# of door "/>
    <m/>
    <n v="2"/>
    <s v="completed"/>
    <s v="Chittagong"/>
    <s v="Cox's Bazar"/>
    <x v="0"/>
    <s v="Palong Khali"/>
    <s v="Camp 01E"/>
    <x v="13"/>
    <d v="2023-01-01T00:00:00"/>
    <x v="0"/>
    <m/>
    <m/>
    <m/>
    <m/>
    <m/>
    <s v="Adward Rintu Halder"/>
    <n v="1713731351"/>
    <s v="adwardrintu@gmail.com"/>
    <s v="CCDB"/>
  </r>
  <r>
    <m/>
    <s v="CCDB"/>
    <s v="CCDB"/>
    <s v="TEARFUND"/>
    <s v="WASH"/>
    <x v="1"/>
    <x v="9"/>
    <s v="# of door"/>
    <m/>
    <n v="16"/>
    <s v="completed"/>
    <s v="Chittagong"/>
    <s v="Cox's Bazar"/>
    <x v="0"/>
    <s v="Palong Khali"/>
    <s v="Camp 01E"/>
    <x v="13"/>
    <d v="2023-01-01T00:00:00"/>
    <x v="0"/>
    <m/>
    <m/>
    <m/>
    <m/>
    <m/>
    <s v="Adward Rintu Halder"/>
    <n v="1713731351"/>
    <s v="adwardrintu@gmail.com"/>
    <s v="CCDB"/>
  </r>
  <r>
    <m/>
    <s v="CCDB"/>
    <s v="CCDB"/>
    <s v="TEARFUND"/>
    <s v="WASH"/>
    <x v="1"/>
    <x v="3"/>
    <s v="# of door"/>
    <m/>
    <n v="161"/>
    <s v="completed"/>
    <s v="Chittagong"/>
    <s v="Cox's Bazar"/>
    <x v="0"/>
    <s v="Palong Khali"/>
    <s v="Camp 01E"/>
    <x v="13"/>
    <d v="2023-01-01T00:00:00"/>
    <x v="0"/>
    <m/>
    <m/>
    <m/>
    <m/>
    <m/>
    <s v="Adward Rintu Halder"/>
    <n v="1713731351"/>
    <s v="adwardrintu@gmail.com"/>
    <s v="CCDB"/>
  </r>
  <r>
    <m/>
    <s v="CCDB"/>
    <s v="CCDB"/>
    <s v="TEARFUND"/>
    <s v="WASH"/>
    <x v="1"/>
    <x v="7"/>
    <s v="N/A"/>
    <m/>
    <n v="1"/>
    <s v="completed"/>
    <s v="Chittagong"/>
    <s v="Cox's Bazar"/>
    <x v="0"/>
    <s v="Palong Khali"/>
    <s v="Camp 01E"/>
    <x v="13"/>
    <d v="2023-01-01T00:00:00"/>
    <x v="0"/>
    <m/>
    <m/>
    <m/>
    <m/>
    <m/>
    <s v="Adward Rintu Halder"/>
    <n v="1713731351"/>
    <s v="adwardrintu@gmail.com"/>
    <s v="CCDB"/>
  </r>
  <r>
    <m/>
    <s v="CCDB"/>
    <s v="CCDB"/>
    <s v="TEARFUND"/>
    <s v="WASH"/>
    <x v="3"/>
    <x v="7"/>
    <s v="N/A"/>
    <m/>
    <n v="418"/>
    <s v="completed"/>
    <s v="Chittagong"/>
    <s v="Cox's Bazar"/>
    <x v="0"/>
    <s v="Palong Khali"/>
    <s v="Camp 01E"/>
    <x v="13"/>
    <d v="2023-01-01T00:00:00"/>
    <x v="0"/>
    <m/>
    <m/>
    <m/>
    <m/>
    <m/>
    <s v="Adward Rintu Halder"/>
    <n v="1713731351"/>
    <s v="adwardrintu@gmail.com"/>
    <s v="CCDB"/>
  </r>
  <r>
    <m/>
    <s v="IOM"/>
    <s v="NGOF"/>
    <s v="KFW"/>
    <s v="WASH"/>
    <x v="0"/>
    <x v="0"/>
    <s v="# of tube well"/>
    <m/>
    <n v="249"/>
    <s v="completed"/>
    <s v="Chittagong"/>
    <s v="Cox's Bazar"/>
    <x v="0"/>
    <s v="Palong Khali"/>
    <s v="Camp 09"/>
    <x v="15"/>
    <d v="2023-03-01T00:00:00"/>
    <x v="0"/>
    <m/>
    <m/>
    <m/>
    <m/>
    <m/>
    <s v="Md. Shaidul Islam"/>
    <n v="1711482150"/>
    <s v="shaidul@ngof.org"/>
    <s v="IOM-NGOF"/>
  </r>
  <r>
    <m/>
    <s v="IOM"/>
    <s v="NGOF"/>
    <s v="KFW"/>
    <s v="WASH"/>
    <x v="0"/>
    <x v="12"/>
    <s v="# of water network"/>
    <m/>
    <n v="1"/>
    <s v="completed"/>
    <s v="Chittagong"/>
    <s v="Cox's Bazar"/>
    <x v="0"/>
    <s v="Palong Khali"/>
    <s v="Camp 09"/>
    <x v="15"/>
    <d v="2023-03-01T00:00:00"/>
    <x v="0"/>
    <m/>
    <m/>
    <m/>
    <m/>
    <m/>
    <s v="Md. Shaidul Islam"/>
    <n v="1711482150"/>
    <s v="shaidul@ngof.org"/>
    <s v="IOM-NGOF"/>
  </r>
  <r>
    <m/>
    <s v="IOM"/>
    <s v="NGOF"/>
    <s v="KFW"/>
    <s v="WASH"/>
    <x v="1"/>
    <x v="1"/>
    <s v="# of door "/>
    <m/>
    <n v="45"/>
    <s v="completed"/>
    <s v="Chittagong"/>
    <s v="Cox's Bazar"/>
    <x v="0"/>
    <s v="Palong Khali"/>
    <s v="Camp 09"/>
    <x v="15"/>
    <d v="2023-03-01T00:00:00"/>
    <x v="0"/>
    <m/>
    <m/>
    <m/>
    <m/>
    <m/>
    <s v="Md. Shaidul Islam"/>
    <n v="1711482150"/>
    <s v="shaidul@ngof.org"/>
    <s v="IOM-NGOF"/>
  </r>
  <r>
    <m/>
    <s v="IOM"/>
    <s v="NGOF"/>
    <s v="KFW"/>
    <s v="WASH"/>
    <x v="1"/>
    <x v="8"/>
    <s v="# of FSM Site"/>
    <m/>
    <n v="9"/>
    <s v="completed"/>
    <s v="Chittagong"/>
    <s v="Cox's Bazar"/>
    <x v="0"/>
    <s v="Palong Khali"/>
    <s v="Camp 09"/>
    <x v="15"/>
    <d v="2023-03-01T00:00:00"/>
    <x v="0"/>
    <m/>
    <m/>
    <m/>
    <m/>
    <m/>
    <s v="Md. Shaidul Islam"/>
    <n v="1711482150"/>
    <s v="shaidul@ngof.org"/>
    <s v="IOM-NGOF"/>
  </r>
  <r>
    <m/>
    <s v="IOM"/>
    <s v="NGOF"/>
    <s v="KFW"/>
    <s v="WASH"/>
    <x v="1"/>
    <x v="2"/>
    <s v="# of FSM Site"/>
    <m/>
    <n v="6"/>
    <s v="completed"/>
    <s v="Chittagong"/>
    <s v="Cox's Bazar"/>
    <x v="0"/>
    <s v="Palong Khali"/>
    <s v="Camp 09"/>
    <x v="15"/>
    <d v="2023-03-01T00:00:00"/>
    <x v="0"/>
    <m/>
    <m/>
    <m/>
    <m/>
    <m/>
    <s v="Md. Shaidul Islam"/>
    <n v="1711482150"/>
    <s v="shaidul@ngof.org"/>
    <s v="IOM-NGOF"/>
  </r>
  <r>
    <m/>
    <s v="IOM"/>
    <s v="NGOF"/>
    <s v="KFW"/>
    <s v="WASH"/>
    <x v="1"/>
    <x v="9"/>
    <s v="# of door"/>
    <m/>
    <n v="692"/>
    <s v="completed"/>
    <s v="Chittagong"/>
    <s v="Cox's Bazar"/>
    <x v="0"/>
    <s v="Palong Khali"/>
    <s v="Camp 09"/>
    <x v="15"/>
    <d v="2023-03-01T00:00:00"/>
    <x v="0"/>
    <m/>
    <m/>
    <m/>
    <m/>
    <m/>
    <s v="Md. Shaidul Islam"/>
    <n v="1711482150"/>
    <s v="shaidul@ngof.org"/>
    <s v="IOM-NGOF"/>
  </r>
  <r>
    <m/>
    <s v="IOM"/>
    <s v="NGOF"/>
    <s v="KFW"/>
    <s v="WASH"/>
    <x v="1"/>
    <x v="3"/>
    <s v="# of door"/>
    <m/>
    <n v="687"/>
    <s v="completed"/>
    <s v="Chittagong"/>
    <s v="Cox's Bazar"/>
    <x v="0"/>
    <s v="Palong Khali"/>
    <s v="Camp 09"/>
    <x v="15"/>
    <d v="2023-03-01T00:00:00"/>
    <x v="0"/>
    <m/>
    <m/>
    <m/>
    <m/>
    <m/>
    <s v="Md. Shaidul Islam"/>
    <n v="1711482150"/>
    <s v="shaidul@ngof.org"/>
    <s v="IOM-NGOF"/>
  </r>
  <r>
    <m/>
    <s v="IOM"/>
    <s v="NGOF"/>
    <s v="KFW"/>
    <s v="WASH"/>
    <x v="1"/>
    <x v="7"/>
    <s v="N/A"/>
    <m/>
    <n v="518"/>
    <s v="completed"/>
    <s v="Chittagong"/>
    <s v="Cox's Bazar"/>
    <x v="0"/>
    <s v="Palong Khali"/>
    <s v="Camp 09"/>
    <x v="15"/>
    <d v="2023-03-01T00:00:00"/>
    <x v="0"/>
    <m/>
    <m/>
    <m/>
    <m/>
    <m/>
    <s v="Md. Shaidul Islam"/>
    <n v="1711482150"/>
    <s v="shaidul@ngof.org"/>
    <s v="IOM-NGOF"/>
  </r>
  <r>
    <m/>
    <s v="IOM"/>
    <s v="NGOF"/>
    <s v="KFW"/>
    <s v="WASH"/>
    <x v="2"/>
    <x v="20"/>
    <s v="# of household"/>
    <m/>
    <n v="7066"/>
    <s v="completed"/>
    <s v="Chittagong"/>
    <s v="Cox's Bazar"/>
    <x v="0"/>
    <s v="Palong Khali"/>
    <s v="Camp 09"/>
    <x v="15"/>
    <d v="2023-03-01T00:00:00"/>
    <x v="0"/>
    <m/>
    <m/>
    <m/>
    <m/>
    <m/>
    <s v="Md. Shaidul Islam"/>
    <n v="1711482150"/>
    <s v="shaidul@ngof.org"/>
    <s v="IOM-NGOF"/>
  </r>
  <r>
    <m/>
    <s v="IOM"/>
    <s v="NGOF"/>
    <s v="KFW"/>
    <s v="WASH"/>
    <x v="3"/>
    <x v="6"/>
    <s v="# of plant"/>
    <m/>
    <n v="3"/>
    <s v="completed"/>
    <s v="Chittagong"/>
    <s v="Cox's Bazar"/>
    <x v="0"/>
    <s v="Palong Khali"/>
    <s v="Camp 09"/>
    <x v="15"/>
    <d v="2023-03-01T00:00:00"/>
    <x v="0"/>
    <m/>
    <m/>
    <m/>
    <m/>
    <m/>
    <s v="Md. Shaidul Islam"/>
    <n v="1711482150"/>
    <s v="shaidul@ngof.org"/>
    <s v="IOM-NGOF"/>
  </r>
  <r>
    <m/>
    <s v="NRC"/>
    <s v="NRC"/>
    <s v="GFFO"/>
    <s v="WASH"/>
    <x v="0"/>
    <x v="25"/>
    <s v="# of tube well"/>
    <m/>
    <n v="4"/>
    <s v="completed"/>
    <s v="Chittagong"/>
    <s v="Cox's Bazar"/>
    <x v="0"/>
    <s v="Raja Palong"/>
    <s v="HC,Raja Palong"/>
    <x v="15"/>
    <d v="2023-01-01T00:00:00"/>
    <x v="1"/>
    <m/>
    <m/>
    <m/>
    <m/>
    <m/>
    <s v="Amit Chandra Roy"/>
    <n v="1726752851"/>
    <s v="amit.roy@nrc.no"/>
    <s v="NRC"/>
  </r>
  <r>
    <m/>
    <s v="NRC"/>
    <s v="NRC"/>
    <s v="GFFO"/>
    <s v="WASH"/>
    <x v="2"/>
    <x v="10"/>
    <s v="# of HP sessions at community level"/>
    <m/>
    <n v="12"/>
    <s v="completed"/>
    <s v="Chittagong"/>
    <s v="Cox's Bazar"/>
    <x v="0"/>
    <s v="Raja Palong"/>
    <s v="HC,Raja Palong"/>
    <x v="15"/>
    <d v="2023-01-01T00:00:00"/>
    <x v="1"/>
    <m/>
    <m/>
    <m/>
    <m/>
    <m/>
    <s v="Amit Chandra Roy"/>
    <n v="1726752851"/>
    <s v="amit.roy@nrc.no"/>
    <s v="NRC"/>
  </r>
  <r>
    <m/>
    <s v="NRC"/>
    <s v="NRC"/>
    <s v="GFFO"/>
    <s v="WASH"/>
    <x v="0"/>
    <x v="25"/>
    <s v="# of tube well"/>
    <m/>
    <n v="1"/>
    <s v="completed"/>
    <s v="Chittagong"/>
    <s v="Cox's Bazar"/>
    <x v="0"/>
    <s v="Ratna Palong"/>
    <s v="HC,Ratna Palong"/>
    <x v="15"/>
    <d v="2023-01-01T00:00:00"/>
    <x v="1"/>
    <m/>
    <m/>
    <m/>
    <m/>
    <m/>
    <s v="Amit Chandra Roy"/>
    <n v="1726752851"/>
    <s v="amit.roy@nrc.no"/>
    <s v="NRC"/>
  </r>
  <r>
    <m/>
    <s v="NRC"/>
    <s v="NRC"/>
    <s v="GFFO"/>
    <s v="WASH"/>
    <x v="2"/>
    <x v="10"/>
    <s v="# of HP sessions at community level"/>
    <m/>
    <n v="2"/>
    <s v="completed"/>
    <s v="Chittagong"/>
    <s v="Cox's Bazar"/>
    <x v="0"/>
    <s v="Ratna Palong"/>
    <s v="HC,Ratna Palong"/>
    <x v="15"/>
    <d v="2023-01-01T00:00:00"/>
    <x v="1"/>
    <m/>
    <m/>
    <m/>
    <m/>
    <m/>
    <s v="Amit Chandra Roy"/>
    <n v="1726752851"/>
    <s v="amit.roy@nrc.no"/>
    <s v="NRC"/>
  </r>
  <r>
    <m/>
    <s v="UNICEF"/>
    <s v="WVI"/>
    <s v="UNICEF"/>
    <s v="WASH"/>
    <x v="0"/>
    <x v="0"/>
    <s v="# of tube well"/>
    <m/>
    <n v="8"/>
    <s v="completed"/>
    <s v="Chittagong"/>
    <s v="Cox's Bazar"/>
    <x v="0"/>
    <s v="Palong Khali"/>
    <s v="Camp 08E"/>
    <x v="15"/>
    <d v="2023-02-01T00:00:00"/>
    <x v="0"/>
    <m/>
    <m/>
    <m/>
    <m/>
    <m/>
    <s v="Ridoy Roy"/>
    <n v="1679210106"/>
    <s v="ridoy_roy@wvi.org"/>
    <s v="UNICEF-WVI"/>
  </r>
  <r>
    <m/>
    <s v="UNICEF"/>
    <s v="WVI"/>
    <s v="UNICEF"/>
    <s v="WASH"/>
    <x v="1"/>
    <x v="1"/>
    <s v="# of door "/>
    <m/>
    <n v="101"/>
    <s v="completed"/>
    <s v="Chittagong"/>
    <s v="Cox's Bazar"/>
    <x v="0"/>
    <s v="Palong Khali"/>
    <s v="Camp 08E"/>
    <x v="15"/>
    <d v="2023-02-01T00:00:00"/>
    <x v="0"/>
    <m/>
    <m/>
    <m/>
    <m/>
    <m/>
    <s v="Ridoy Roy"/>
    <n v="1679210106"/>
    <s v="ridoy_roy@wvi.org"/>
    <s v="UNICEF-WVI"/>
  </r>
  <r>
    <m/>
    <s v="UNICEF"/>
    <s v="WVI"/>
    <s v="UNICEF"/>
    <s v="WASH"/>
    <x v="1"/>
    <x v="8"/>
    <s v="# of FSM Site"/>
    <m/>
    <n v="8"/>
    <s v="completed"/>
    <s v="Chittagong"/>
    <s v="Cox's Bazar"/>
    <x v="0"/>
    <s v="Palong Khali"/>
    <s v="Camp 08E"/>
    <x v="15"/>
    <d v="2023-02-01T00:00:00"/>
    <x v="0"/>
    <m/>
    <m/>
    <m/>
    <m/>
    <m/>
    <s v="Ridoy Roy"/>
    <n v="1679210106"/>
    <s v="ridoy_roy@wvi.org"/>
    <s v="UNICEF-WVI"/>
  </r>
  <r>
    <m/>
    <s v="UNICEF"/>
    <s v="WVI"/>
    <s v="UNICEF"/>
    <s v="WASH"/>
    <x v="1"/>
    <x v="9"/>
    <s v="# of door"/>
    <m/>
    <n v="216"/>
    <s v="completed"/>
    <s v="Chittagong"/>
    <s v="Cox's Bazar"/>
    <x v="0"/>
    <s v="Palong Khali"/>
    <s v="Camp 08E"/>
    <x v="15"/>
    <d v="2023-02-01T00:00:00"/>
    <x v="0"/>
    <m/>
    <m/>
    <m/>
    <m/>
    <m/>
    <s v="Ridoy Roy"/>
    <n v="1679210106"/>
    <s v="ridoy_roy@wvi.org"/>
    <s v="UNICEF-WVI"/>
  </r>
  <r>
    <m/>
    <s v="UNICEF"/>
    <s v="WVI"/>
    <s v="UNICEF"/>
    <s v="WASH"/>
    <x v="1"/>
    <x v="3"/>
    <s v="# of door"/>
    <m/>
    <n v="629"/>
    <s v="completed"/>
    <s v="Chittagong"/>
    <s v="Cox's Bazar"/>
    <x v="0"/>
    <s v="Palong Khali"/>
    <s v="Camp 08E"/>
    <x v="15"/>
    <d v="2023-02-01T00:00:00"/>
    <x v="0"/>
    <m/>
    <m/>
    <m/>
    <m/>
    <m/>
    <s v="Ridoy Roy"/>
    <n v="1679210106"/>
    <s v="ridoy_roy@wvi.org"/>
    <s v="UNICEF-WVI"/>
  </r>
  <r>
    <m/>
    <s v="UNICEF"/>
    <s v="WVI"/>
    <s v="UNICEF"/>
    <s v="WASH"/>
    <x v="2"/>
    <x v="10"/>
    <s v="# of HP sessions at community level"/>
    <m/>
    <n v="1449"/>
    <s v="completed"/>
    <s v="Chittagong"/>
    <s v="Cox's Bazar"/>
    <x v="0"/>
    <s v="Palong Khali"/>
    <s v="Camp 08E"/>
    <x v="15"/>
    <d v="2023-02-01T00:00:00"/>
    <x v="0"/>
    <m/>
    <m/>
    <m/>
    <m/>
    <m/>
    <s v="Ridoy Roy"/>
    <n v="1679210106"/>
    <s v="ridoy_roy@wvi.org"/>
    <s v="UNICEF-WVI"/>
  </r>
  <r>
    <m/>
    <s v="UNICEF"/>
    <s v="WVI"/>
    <s v="UNICEF"/>
    <s v="WASH"/>
    <x v="3"/>
    <x v="6"/>
    <s v="# of plant"/>
    <m/>
    <n v="4"/>
    <s v="completed"/>
    <s v="Chittagong"/>
    <s v="Cox's Bazar"/>
    <x v="0"/>
    <s v="Palong Khali"/>
    <s v="Camp 08E"/>
    <x v="15"/>
    <d v="2023-02-01T00:00:00"/>
    <x v="0"/>
    <m/>
    <m/>
    <m/>
    <m/>
    <m/>
    <s v="Ridoy Roy"/>
    <n v="1679210106"/>
    <s v="ridoy_roy@wvi.org"/>
    <s v="UNICEF-WVI"/>
  </r>
  <r>
    <m/>
    <s v="WVI"/>
    <s v="WVI"/>
    <s v="DFAT"/>
    <s v="WASH"/>
    <x v="0"/>
    <x v="0"/>
    <s v="# of tube well"/>
    <m/>
    <n v="110"/>
    <s v="completed"/>
    <s v="Chittagong"/>
    <s v="Cox's Bazar"/>
    <x v="0"/>
    <s v="Palong Khali"/>
    <s v="Camp 10"/>
    <x v="16"/>
    <d v="2023-06-01T00:00:00"/>
    <x v="0"/>
    <m/>
    <m/>
    <m/>
    <m/>
    <m/>
    <s v="Mokarram Hossain Siddiki"/>
    <n v="1887673637"/>
    <s v="Mokarram_Siddiqui@wvi.org"/>
    <s v="WVI"/>
  </r>
  <r>
    <m/>
    <s v="WVI"/>
    <s v="WVI"/>
    <s v="DFAT"/>
    <s v="WASH"/>
    <x v="0"/>
    <x v="12"/>
    <s v="# of water network"/>
    <m/>
    <n v="1"/>
    <s v="completed"/>
    <s v="Chittagong"/>
    <s v="Cox's Bazar"/>
    <x v="0"/>
    <s v="Palong Khali"/>
    <s v="Camp 10"/>
    <x v="16"/>
    <d v="2023-06-01T00:00:00"/>
    <x v="0"/>
    <m/>
    <m/>
    <m/>
    <m/>
    <m/>
    <s v="Mokarram Hossain Siddiki"/>
    <n v="1887673637"/>
    <s v="Mokarram_Siddiqui@wvi.org"/>
    <s v="WVI"/>
  </r>
  <r>
    <m/>
    <s v="WVI"/>
    <s v="WVI"/>
    <s v="DFAT"/>
    <s v="WASH"/>
    <x v="1"/>
    <x v="1"/>
    <s v="# of door "/>
    <m/>
    <n v="10"/>
    <s v="completed"/>
    <s v="Chittagong"/>
    <s v="Cox's Bazar"/>
    <x v="0"/>
    <s v="Palong Khali"/>
    <s v="Camp 10"/>
    <x v="16"/>
    <d v="2023-06-01T00:00:00"/>
    <x v="0"/>
    <m/>
    <m/>
    <m/>
    <m/>
    <m/>
    <s v="Mokarram Hossain Siddiki"/>
    <n v="1887673637"/>
    <s v="Mokarram_Siddiqui@wvi.org"/>
    <s v="WVI"/>
  </r>
  <r>
    <m/>
    <s v="WVI"/>
    <s v="WVI"/>
    <s v="DFAT"/>
    <s v="WASH"/>
    <x v="1"/>
    <x v="8"/>
    <s v="# of FSM Site"/>
    <m/>
    <n v="5"/>
    <s v="completed"/>
    <s v="Chittagong"/>
    <s v="Cox's Bazar"/>
    <x v="0"/>
    <s v="Palong Khali"/>
    <s v="Camp 10"/>
    <x v="16"/>
    <d v="2023-06-01T00:00:00"/>
    <x v="0"/>
    <m/>
    <m/>
    <m/>
    <m/>
    <m/>
    <s v="Mokarram Hossain Siddiki"/>
    <n v="1887673637"/>
    <s v="Mokarram_Siddiqui@wvi.org"/>
    <s v="WVI"/>
  </r>
  <r>
    <m/>
    <s v="WVI"/>
    <s v="WVI"/>
    <s v="DFAT"/>
    <s v="WASH"/>
    <x v="1"/>
    <x v="2"/>
    <s v="# of FSM Site"/>
    <m/>
    <n v="2"/>
    <s v="completed"/>
    <s v="Chittagong"/>
    <s v="Cox's Bazar"/>
    <x v="0"/>
    <s v="Palong Khali"/>
    <s v="Camp 10"/>
    <x v="16"/>
    <d v="2023-06-01T00:00:00"/>
    <x v="0"/>
    <m/>
    <m/>
    <m/>
    <m/>
    <m/>
    <s v="Mokarram Hossain Siddiki"/>
    <n v="1887673637"/>
    <s v="Mokarram_Siddiqui@wvi.org"/>
    <s v="WVI"/>
  </r>
  <r>
    <m/>
    <s v="WVI"/>
    <s v="WVI"/>
    <s v="DFAT"/>
    <s v="WASH"/>
    <x v="1"/>
    <x v="9"/>
    <s v="# of door"/>
    <m/>
    <n v="232"/>
    <s v="completed"/>
    <s v="Chittagong"/>
    <s v="Cox's Bazar"/>
    <x v="0"/>
    <s v="Palong Khali"/>
    <s v="Camp 10"/>
    <x v="16"/>
    <d v="2023-06-01T00:00:00"/>
    <x v="0"/>
    <m/>
    <m/>
    <m/>
    <m/>
    <m/>
    <s v="Mokarram Hossain Siddiki"/>
    <n v="1887673637"/>
    <s v="Mokarram_Siddiqui@wvi.org"/>
    <s v="WVI"/>
  </r>
  <r>
    <m/>
    <s v="WVI"/>
    <s v="WVI"/>
    <s v="DFAT"/>
    <s v="WASH"/>
    <x v="1"/>
    <x v="3"/>
    <s v="# of door"/>
    <m/>
    <n v="297"/>
    <s v="completed"/>
    <s v="Chittagong"/>
    <s v="Cox's Bazar"/>
    <x v="0"/>
    <s v="Palong Khali"/>
    <s v="Camp 10"/>
    <x v="16"/>
    <d v="2023-06-01T00:00:00"/>
    <x v="0"/>
    <m/>
    <m/>
    <m/>
    <m/>
    <m/>
    <s v="Mokarram Hossain Siddiki"/>
    <n v="1887673637"/>
    <s v="Mokarram_Siddiqui@wvi.org"/>
    <s v="WVI"/>
  </r>
  <r>
    <m/>
    <s v="WVI"/>
    <s v="WVI"/>
    <s v="DFAT"/>
    <s v="WASH"/>
    <x v="2"/>
    <x v="10"/>
    <s v="# of HP sessions at community level"/>
    <m/>
    <n v="223"/>
    <s v="completed"/>
    <s v="Chittagong"/>
    <s v="Cox's Bazar"/>
    <x v="0"/>
    <s v="Palong Khali"/>
    <s v="Camp 10"/>
    <x v="16"/>
    <d v="2023-06-01T00:00:00"/>
    <x v="0"/>
    <m/>
    <m/>
    <m/>
    <m/>
    <m/>
    <s v="Mokarram Hossain Siddiki"/>
    <n v="1887673637"/>
    <s v="Mokarram_Siddiqui@wvi.org"/>
    <s v="WVI"/>
  </r>
  <r>
    <m/>
    <s v="WVI"/>
    <s v="WVI"/>
    <s v="DFAT"/>
    <s v="WASH"/>
    <x v="2"/>
    <x v="4"/>
    <s v="# of HP sessions at HH level"/>
    <m/>
    <n v="772"/>
    <s v="completed"/>
    <s v="Chittagong"/>
    <s v="Cox's Bazar"/>
    <x v="0"/>
    <s v="Palong Khali"/>
    <s v="Camp 10"/>
    <x v="16"/>
    <d v="2023-06-01T00:00:00"/>
    <x v="0"/>
    <m/>
    <m/>
    <m/>
    <m/>
    <m/>
    <s v="Mokarram Hossain Siddiki"/>
    <n v="1887673637"/>
    <s v="Mokarram_Siddiqui@wvi.org"/>
    <s v="WVI"/>
  </r>
  <r>
    <m/>
    <s v="WVI"/>
    <s v="WVI"/>
    <s v="DFAT"/>
    <s v="WASH"/>
    <x v="2"/>
    <x v="38"/>
    <s v="# of HP sessions at institution level"/>
    <m/>
    <n v="20"/>
    <s v="completed"/>
    <s v="Chittagong"/>
    <s v="Cox's Bazar"/>
    <x v="0"/>
    <s v="Palong Khali"/>
    <s v="Camp 10"/>
    <x v="16"/>
    <d v="2023-06-01T00:00:00"/>
    <x v="0"/>
    <m/>
    <m/>
    <m/>
    <m/>
    <m/>
    <s v="Mokarram Hossain Siddiki"/>
    <n v="1887673637"/>
    <s v="Mokarram_Siddiqui@wvi.org"/>
    <s v="WVI"/>
  </r>
  <r>
    <m/>
    <s v="WVI"/>
    <s v="WVI"/>
    <s v="DFAT"/>
    <s v="WASH"/>
    <x v="2"/>
    <x v="19"/>
    <s v="# of estimated persons reached by mass-media campaign"/>
    <m/>
    <n v="9"/>
    <s v="completed"/>
    <s v="Chittagong"/>
    <s v="Cox's Bazar"/>
    <x v="0"/>
    <s v="Palong Khali"/>
    <s v="Camp 10"/>
    <x v="16"/>
    <d v="2023-06-01T00:00:00"/>
    <x v="0"/>
    <m/>
    <m/>
    <m/>
    <m/>
    <m/>
    <s v="Mokarram Hossain Siddiki"/>
    <n v="1887673637"/>
    <s v="Mokarram_Siddiqui@wvi.org"/>
    <s v="WVI"/>
  </r>
  <r>
    <m/>
    <s v="WVI"/>
    <s v="WVI"/>
    <s v="DFAT"/>
    <s v="WASH"/>
    <x v="2"/>
    <x v="29"/>
    <s v="# of household"/>
    <m/>
    <n v="2149"/>
    <s v="completed"/>
    <s v="Chittagong"/>
    <s v="Cox's Bazar"/>
    <x v="0"/>
    <s v="Palong Khali"/>
    <s v="Camp 10"/>
    <x v="16"/>
    <d v="2023-06-01T00:00:00"/>
    <x v="0"/>
    <m/>
    <m/>
    <m/>
    <m/>
    <m/>
    <s v="Mokarram Hossain Siddiki"/>
    <n v="1887673637"/>
    <s v="Mokarram_Siddiqui@wvi.org"/>
    <s v="WVI"/>
  </r>
  <r>
    <m/>
    <s v="WVI"/>
    <s v="WVI"/>
    <s v="DFAT"/>
    <s v="WASH"/>
    <x v="2"/>
    <x v="20"/>
    <s v="# of household"/>
    <m/>
    <n v="1796"/>
    <s v="completed"/>
    <s v="Chittagong"/>
    <s v="Cox's Bazar"/>
    <x v="0"/>
    <s v="Palong Khali"/>
    <s v="Camp 10"/>
    <x v="16"/>
    <d v="2023-06-01T00:00:00"/>
    <x v="0"/>
    <m/>
    <m/>
    <m/>
    <m/>
    <m/>
    <s v="Mokarram Hossain Siddiki"/>
    <n v="1887673637"/>
    <s v="Mokarram_Siddiqui@wvi.org"/>
    <s v="WVI"/>
  </r>
  <r>
    <m/>
    <s v="WVI"/>
    <s v="WVI"/>
    <s v="DFAT"/>
    <s v="WASH"/>
    <x v="3"/>
    <x v="5"/>
    <s v="# of campaign per camp "/>
    <m/>
    <n v="2"/>
    <s v="completed"/>
    <s v="Chittagong"/>
    <s v="Cox's Bazar"/>
    <x v="0"/>
    <s v="Palong Khali"/>
    <s v="Camp 10"/>
    <x v="16"/>
    <d v="2023-06-01T00:00:00"/>
    <x v="0"/>
    <m/>
    <m/>
    <m/>
    <m/>
    <m/>
    <s v="Mokarram Hossain Siddiki"/>
    <n v="1887673637"/>
    <s v="Mokarram_Siddiqui@wvi.org"/>
    <s v="WVI"/>
  </r>
  <r>
    <m/>
    <s v="WVI"/>
    <s v="WVI"/>
    <s v="DFAT"/>
    <s v="WASH"/>
    <x v="3"/>
    <x v="6"/>
    <s v="# of plant"/>
    <m/>
    <n v="1"/>
    <s v="completed"/>
    <s v="Chittagong"/>
    <s v="Cox's Bazar"/>
    <x v="0"/>
    <s v="Palong Khali"/>
    <s v="Camp 10"/>
    <x v="16"/>
    <d v="2023-06-01T00:00:00"/>
    <x v="0"/>
    <m/>
    <m/>
    <m/>
    <m/>
    <m/>
    <s v="Mokarram Hossain Siddiki"/>
    <n v="1887673637"/>
    <s v="Mokarram_Siddiqui@wvi.org"/>
    <s v="WVI"/>
  </r>
  <r>
    <m/>
    <s v="WVI"/>
    <s v="WVI"/>
    <s v="DFAT"/>
    <s v="WASH"/>
    <x v="0"/>
    <x v="0"/>
    <s v="# of tube well"/>
    <m/>
    <n v="65"/>
    <s v="completed"/>
    <s v="Chittagong"/>
    <s v="Cox's Bazar"/>
    <x v="0"/>
    <s v="Palong Khali"/>
    <s v="Camp 13"/>
    <x v="16"/>
    <d v="2023-06-01T00:00:00"/>
    <x v="0"/>
    <m/>
    <m/>
    <m/>
    <m/>
    <m/>
    <s v="Md. Atiqur Rahman"/>
    <n v="1612519294"/>
    <s v="atiqur rahman@wvi.org"/>
    <s v="WVI"/>
  </r>
  <r>
    <m/>
    <s v="WVI"/>
    <s v="WVI"/>
    <s v="DFAT"/>
    <s v="WASH"/>
    <x v="1"/>
    <x v="1"/>
    <s v="# of door "/>
    <m/>
    <n v="15"/>
    <s v="completed"/>
    <s v="Chittagong"/>
    <s v="Cox's Bazar"/>
    <x v="0"/>
    <s v="Palong Khali"/>
    <s v="Camp 13"/>
    <x v="16"/>
    <d v="2023-06-01T00:00:00"/>
    <x v="0"/>
    <m/>
    <m/>
    <m/>
    <m/>
    <m/>
    <s v="Md. Atiqur Rahman"/>
    <n v="1612519294"/>
    <s v="atiqur rahman@wvi.org"/>
    <s v="WVI"/>
  </r>
  <r>
    <m/>
    <s v="WVI"/>
    <s v="WVI"/>
    <s v="DFAT"/>
    <s v="WASH"/>
    <x v="1"/>
    <x v="2"/>
    <s v="# of FSM Site"/>
    <m/>
    <n v="1"/>
    <s v="completed"/>
    <s v="Chittagong"/>
    <s v="Cox's Bazar"/>
    <x v="0"/>
    <s v="Palong Khali"/>
    <s v="Camp 13"/>
    <x v="16"/>
    <d v="2023-06-01T00:00:00"/>
    <x v="0"/>
    <m/>
    <m/>
    <m/>
    <m/>
    <m/>
    <s v="Md. Atiqur Rahman"/>
    <n v="1612519294"/>
    <s v="atiqur rahman@wvi.org"/>
    <s v="WVI"/>
  </r>
  <r>
    <m/>
    <s v="WVI"/>
    <s v="WVI"/>
    <s v="DFAT"/>
    <s v="WASH"/>
    <x v="1"/>
    <x v="9"/>
    <s v="# of door"/>
    <m/>
    <n v="31"/>
    <s v="completed"/>
    <s v="Chittagong"/>
    <s v="Cox's Bazar"/>
    <x v="0"/>
    <s v="Palong Khali"/>
    <s v="Camp 13"/>
    <x v="16"/>
    <d v="2023-06-01T00:00:00"/>
    <x v="0"/>
    <m/>
    <m/>
    <m/>
    <m/>
    <m/>
    <s v="Md. Atiqur Rahman"/>
    <n v="1612519294"/>
    <s v="atiqur rahman@wvi.org"/>
    <s v="WVI"/>
  </r>
  <r>
    <m/>
    <s v="WVI"/>
    <s v="WVI"/>
    <s v="DFAT"/>
    <s v="WASH"/>
    <x v="1"/>
    <x v="3"/>
    <s v="# of door"/>
    <m/>
    <n v="65"/>
    <s v="completed"/>
    <s v="Chittagong"/>
    <s v="Cox's Bazar"/>
    <x v="0"/>
    <s v="Palong Khali"/>
    <s v="Camp 13"/>
    <x v="16"/>
    <d v="2023-06-01T00:00:00"/>
    <x v="0"/>
    <m/>
    <m/>
    <m/>
    <m/>
    <m/>
    <s v="Md. Atiqur Rahman"/>
    <n v="1612519294"/>
    <s v="atiqur rahman@wvi.org"/>
    <s v="WVI"/>
  </r>
  <r>
    <m/>
    <s v="WVI"/>
    <s v="WVI"/>
    <s v="DFAT"/>
    <s v="WASH"/>
    <x v="2"/>
    <x v="10"/>
    <s v="# of HP sessions at community level"/>
    <m/>
    <n v="267"/>
    <s v="completed"/>
    <s v="Chittagong"/>
    <s v="Cox's Bazar"/>
    <x v="0"/>
    <s v="Palong Khali"/>
    <s v="Camp 13"/>
    <x v="16"/>
    <d v="2023-06-01T00:00:00"/>
    <x v="0"/>
    <m/>
    <m/>
    <m/>
    <m/>
    <m/>
    <s v="Md. Atiqur Rahman"/>
    <n v="1612519294"/>
    <s v="atiqur rahman@wvi.org"/>
    <s v="WVI"/>
  </r>
  <r>
    <m/>
    <s v="WVI"/>
    <s v="WVI"/>
    <s v="DFAT"/>
    <s v="WASH"/>
    <x v="2"/>
    <x v="4"/>
    <s v="# of HP sessions at HH level"/>
    <m/>
    <n v="2553"/>
    <s v="completed"/>
    <s v="Chittagong"/>
    <s v="Cox's Bazar"/>
    <x v="0"/>
    <s v="Palong Khali"/>
    <s v="Camp 13"/>
    <x v="16"/>
    <d v="2023-06-01T00:00:00"/>
    <x v="0"/>
    <m/>
    <m/>
    <m/>
    <m/>
    <m/>
    <s v="Md. Atiqur Rahman"/>
    <n v="1612519294"/>
    <s v="atiqur rahman@wvi.org"/>
    <s v="WVI"/>
  </r>
  <r>
    <m/>
    <s v="WVI"/>
    <s v="WVI"/>
    <s v="DFAT"/>
    <s v="WASH"/>
    <x v="2"/>
    <x v="19"/>
    <s v="# of estimated persons reached by mass-media campaign"/>
    <m/>
    <n v="2"/>
    <s v="completed"/>
    <s v="Chittagong"/>
    <s v="Cox's Bazar"/>
    <x v="0"/>
    <s v="Palong Khali"/>
    <s v="Camp 13"/>
    <x v="16"/>
    <d v="2023-06-01T00:00:00"/>
    <x v="0"/>
    <m/>
    <m/>
    <m/>
    <m/>
    <m/>
    <s v="Md. Atiqur Rahman"/>
    <n v="1612519294"/>
    <s v="atiqur rahman@wvi.org"/>
    <s v="WVI"/>
  </r>
  <r>
    <m/>
    <s v="WVI"/>
    <s v="WVI"/>
    <s v="DFAT"/>
    <s v="WASH"/>
    <x v="2"/>
    <x v="20"/>
    <s v="# of household"/>
    <m/>
    <n v="3037"/>
    <s v="completed"/>
    <s v="Chittagong"/>
    <s v="Cox's Bazar"/>
    <x v="0"/>
    <s v="Palong Khali"/>
    <s v="Camp 13"/>
    <x v="16"/>
    <d v="2023-06-01T00:00:00"/>
    <x v="0"/>
    <m/>
    <m/>
    <m/>
    <m/>
    <m/>
    <s v="Md. Atiqur Rahman"/>
    <n v="1612519294"/>
    <s v="atiqur rahman@wvi.org"/>
    <s v="WVI"/>
  </r>
  <r>
    <m/>
    <s v="WVI"/>
    <s v="WVI"/>
    <s v="DFAT"/>
    <s v="WASH"/>
    <x v="3"/>
    <x v="6"/>
    <s v="# of plant"/>
    <m/>
    <n v="1"/>
    <s v="completed"/>
    <s v="Chittagong"/>
    <s v="Cox's Bazar"/>
    <x v="0"/>
    <s v="Palong Khali"/>
    <s v="Camp 13"/>
    <x v="16"/>
    <d v="2023-06-01T00:00:00"/>
    <x v="0"/>
    <m/>
    <m/>
    <m/>
    <m/>
    <m/>
    <s v="Md. Atiqur Rahman"/>
    <n v="1612519294"/>
    <s v="atiqur rahman@wvi.org"/>
    <s v="WVI"/>
  </r>
  <r>
    <m/>
    <s v="IOM"/>
    <s v="DSK"/>
    <s v="IOM"/>
    <s v="WASH"/>
    <x v="0"/>
    <x v="0"/>
    <s v="# of tube well"/>
    <m/>
    <n v="112"/>
    <s v="completed"/>
    <s v="Chittagong"/>
    <s v="Cox's Bazar"/>
    <x v="0"/>
    <s v="Palong Khali"/>
    <s v="Camp 18"/>
    <x v="15"/>
    <d v="2023-03-01T00:00:00"/>
    <x v="0"/>
    <m/>
    <m/>
    <m/>
    <m/>
    <m/>
    <s v="Md. Shalahuddin Kader"/>
    <n v="1845101021"/>
    <s v="shalahuddin@dskbangladesh.org"/>
    <s v="IOM-DSK"/>
  </r>
  <r>
    <m/>
    <s v="IOM"/>
    <s v="DSK"/>
    <s v="IOM"/>
    <s v="WASH"/>
    <x v="0"/>
    <x v="12"/>
    <s v="# of water network"/>
    <m/>
    <n v="2"/>
    <s v="completed"/>
    <s v="Chittagong"/>
    <s v="Cox's Bazar"/>
    <x v="0"/>
    <s v="Palong Khali"/>
    <s v="Camp 18"/>
    <x v="15"/>
    <d v="2023-03-01T00:00:00"/>
    <x v="0"/>
    <m/>
    <m/>
    <m/>
    <m/>
    <m/>
    <s v="Md. Shalahuddin Kader"/>
    <n v="1845101021"/>
    <s v="shalahuddin@dskbangladesh.org"/>
    <s v="IOM-DSK"/>
  </r>
  <r>
    <m/>
    <s v="IOM"/>
    <s v="DSK"/>
    <s v="IOM"/>
    <s v="WASH"/>
    <x v="1"/>
    <x v="1"/>
    <s v="# of door "/>
    <m/>
    <n v="42"/>
    <s v="completed"/>
    <s v="Chittagong"/>
    <s v="Cox's Bazar"/>
    <x v="0"/>
    <s v="Palong Khali"/>
    <s v="Camp 18"/>
    <x v="15"/>
    <d v="2023-03-01T00:00:00"/>
    <x v="0"/>
    <m/>
    <m/>
    <m/>
    <m/>
    <m/>
    <s v="Md. Shalahuddin Kader"/>
    <n v="1845101021"/>
    <s v="shalahuddin@dskbangladesh.org"/>
    <s v="IOM-DSK"/>
  </r>
  <r>
    <m/>
    <s v="IOM"/>
    <s v="DSK"/>
    <s v="IOM"/>
    <s v="WASH"/>
    <x v="1"/>
    <x v="8"/>
    <s v="# of FSM Site"/>
    <m/>
    <n v="11"/>
    <s v="completed"/>
    <s v="Chittagong"/>
    <s v="Cox's Bazar"/>
    <x v="0"/>
    <s v="Palong Khali"/>
    <s v="Camp 18"/>
    <x v="15"/>
    <d v="2023-03-01T00:00:00"/>
    <x v="0"/>
    <m/>
    <m/>
    <m/>
    <m/>
    <m/>
    <s v="Md. Shalahuddin Kader"/>
    <n v="1845101021"/>
    <s v="shalahuddin@dskbangladesh.org"/>
    <s v="IOM-DSK"/>
  </r>
  <r>
    <m/>
    <s v="IOM"/>
    <s v="DSK"/>
    <s v="IOM"/>
    <s v="WASH"/>
    <x v="1"/>
    <x v="2"/>
    <s v="# of FSM Site"/>
    <m/>
    <n v="2"/>
    <s v="completed"/>
    <s v="Chittagong"/>
    <s v="Cox's Bazar"/>
    <x v="0"/>
    <s v="Palong Khali"/>
    <s v="Camp 18"/>
    <x v="15"/>
    <d v="2023-03-01T00:00:00"/>
    <x v="0"/>
    <m/>
    <m/>
    <m/>
    <m/>
    <m/>
    <s v="Md. Shalahuddin Kader"/>
    <n v="1845101021"/>
    <s v="shalahuddin@dskbangladesh.org"/>
    <s v="IOM-DSK"/>
  </r>
  <r>
    <m/>
    <s v="IOM"/>
    <s v="DSK"/>
    <s v="IOM"/>
    <s v="WASH"/>
    <x v="1"/>
    <x v="18"/>
    <s v="# of door"/>
    <m/>
    <n v="13"/>
    <s v="completed"/>
    <s v="Chittagong"/>
    <s v="Cox's Bazar"/>
    <x v="0"/>
    <s v="Palong Khali"/>
    <s v="Camp 18"/>
    <x v="15"/>
    <d v="2023-03-01T00:00:00"/>
    <x v="0"/>
    <m/>
    <m/>
    <m/>
    <m/>
    <m/>
    <s v="Md. Shalahuddin Kader"/>
    <n v="1845101021"/>
    <s v="shalahuddin@dskbangladesh.org"/>
    <s v="IOM-DSK"/>
  </r>
  <r>
    <m/>
    <s v="IOM"/>
    <s v="DSK"/>
    <s v="IOM"/>
    <s v="WASH"/>
    <x v="1"/>
    <x v="9"/>
    <s v="# of door"/>
    <m/>
    <n v="97"/>
    <s v="completed"/>
    <s v="Chittagong"/>
    <s v="Cox's Bazar"/>
    <x v="0"/>
    <s v="Palong Khali"/>
    <s v="Camp 18"/>
    <x v="15"/>
    <d v="2023-03-01T00:00:00"/>
    <x v="0"/>
    <m/>
    <m/>
    <m/>
    <m/>
    <m/>
    <s v="Md. Shalahuddin Kader"/>
    <n v="1845101021"/>
    <s v="shalahuddin@dskbangladesh.org"/>
    <s v="IOM-DSK"/>
  </r>
  <r>
    <m/>
    <s v="IOM"/>
    <s v="DSK"/>
    <s v="IOM"/>
    <s v="WASH"/>
    <x v="1"/>
    <x v="3"/>
    <s v="# of door"/>
    <m/>
    <n v="175"/>
    <s v="completed"/>
    <s v="Chittagong"/>
    <s v="Cox's Bazar"/>
    <x v="0"/>
    <s v="Palong Khali"/>
    <s v="Camp 18"/>
    <x v="15"/>
    <d v="2023-03-01T00:00:00"/>
    <x v="0"/>
    <m/>
    <m/>
    <m/>
    <m/>
    <m/>
    <s v="Md. Shalahuddin Kader"/>
    <n v="1845101021"/>
    <s v="shalahuddin@dskbangladesh.org"/>
    <s v="IOM-DSK"/>
  </r>
  <r>
    <m/>
    <s v="IOM"/>
    <s v="DSK"/>
    <s v="IOM"/>
    <s v="WASH"/>
    <x v="2"/>
    <x v="20"/>
    <s v="# of household"/>
    <m/>
    <n v="2935"/>
    <s v="completed"/>
    <s v="Chittagong"/>
    <s v="Cox's Bazar"/>
    <x v="0"/>
    <s v="Palong Khali"/>
    <s v="Camp 18"/>
    <x v="15"/>
    <d v="2023-03-01T00:00:00"/>
    <x v="0"/>
    <m/>
    <m/>
    <m/>
    <m/>
    <m/>
    <s v="Md. Shalahuddin Kader"/>
    <n v="1845101021"/>
    <s v="shalahuddin@dskbangladesh.org"/>
    <s v="IOM-DSK"/>
  </r>
  <r>
    <m/>
    <s v="IOM"/>
    <s v="DSK"/>
    <s v="IOM"/>
    <s v="WASH"/>
    <x v="3"/>
    <x v="5"/>
    <s v="# of campaign per camp "/>
    <m/>
    <n v="12"/>
    <s v="completed"/>
    <s v="Chittagong"/>
    <s v="Cox's Bazar"/>
    <x v="0"/>
    <s v="Palong Khali"/>
    <s v="Camp 18"/>
    <x v="15"/>
    <d v="2023-03-01T00:00:00"/>
    <x v="0"/>
    <m/>
    <m/>
    <m/>
    <m/>
    <m/>
    <s v="Md. Shalahuddin Kader"/>
    <n v="1845101021"/>
    <s v="shalahuddin@dskbangladesh.org"/>
    <s v="IOM-DSK"/>
  </r>
  <r>
    <m/>
    <s v="IOM"/>
    <s v="DSK"/>
    <s v="IOM"/>
    <s v="WASH"/>
    <x v="3"/>
    <x v="6"/>
    <s v="# of plant"/>
    <m/>
    <n v="1"/>
    <s v="completed"/>
    <s v="Chittagong"/>
    <s v="Cox's Bazar"/>
    <x v="0"/>
    <s v="Palong Khali"/>
    <s v="Camp 18"/>
    <x v="15"/>
    <d v="2023-03-01T00:00:00"/>
    <x v="0"/>
    <m/>
    <m/>
    <m/>
    <m/>
    <m/>
    <s v="Md. Shalahuddin Kader"/>
    <n v="1845101021"/>
    <s v="shalahuddin@dskbangladesh.org"/>
    <s v="IOM-DSK"/>
  </r>
  <r>
    <m/>
    <s v="IOM"/>
    <s v="DSK"/>
    <s v="IOM"/>
    <s v="WASH"/>
    <x v="0"/>
    <x v="0"/>
    <s v="# of tube well"/>
    <m/>
    <n v="242"/>
    <s v="completed"/>
    <s v="Chittagong"/>
    <s v="Cox's Bazar"/>
    <x v="0"/>
    <s v="Palong Khali"/>
    <s v="Camp 19"/>
    <x v="15"/>
    <d v="2023-03-01T00:00:00"/>
    <x v="0"/>
    <m/>
    <m/>
    <m/>
    <m/>
    <m/>
    <s v="Md. Shalahuddin Kader"/>
    <n v="1845101021"/>
    <s v="shalahuddin@dskbangladesh.org"/>
    <s v="IOM-DSK"/>
  </r>
  <r>
    <m/>
    <s v="IOM"/>
    <s v="DSK"/>
    <s v="IOM"/>
    <s v="WASH"/>
    <x v="0"/>
    <x v="12"/>
    <s v="# of water network"/>
    <m/>
    <n v="5"/>
    <s v="completed"/>
    <s v="Chittagong"/>
    <s v="Cox's Bazar"/>
    <x v="0"/>
    <s v="Palong Khali"/>
    <s v="Camp 19"/>
    <x v="15"/>
    <d v="2023-03-01T00:00:00"/>
    <x v="0"/>
    <m/>
    <m/>
    <m/>
    <m/>
    <m/>
    <s v="Md. Shalahuddin Kader"/>
    <n v="1845101021"/>
    <s v="shalahuddin@dskbangladesh.org"/>
    <s v="IOM-DSK"/>
  </r>
  <r>
    <m/>
    <s v="IOM"/>
    <s v="DSK"/>
    <s v="IOM"/>
    <s v="WASH"/>
    <x v="1"/>
    <x v="1"/>
    <s v="# of door "/>
    <m/>
    <n v="183"/>
    <s v="completed"/>
    <s v="Chittagong"/>
    <s v="Cox's Bazar"/>
    <x v="0"/>
    <s v="Palong Khali"/>
    <s v="Camp 19"/>
    <x v="15"/>
    <d v="2023-03-01T00:00:00"/>
    <x v="0"/>
    <m/>
    <m/>
    <m/>
    <m/>
    <m/>
    <s v="Md. Shalahuddin Kader"/>
    <n v="1845101021"/>
    <s v="shalahuddin@dskbangladesh.org"/>
    <s v="IOM-DSK"/>
  </r>
  <r>
    <m/>
    <s v="IOM"/>
    <s v="DSK"/>
    <s v="IOM"/>
    <s v="WASH"/>
    <x v="1"/>
    <x v="8"/>
    <s v="# of FSM Site"/>
    <m/>
    <n v="1"/>
    <s v="completed"/>
    <s v="Chittagong"/>
    <s v="Cox's Bazar"/>
    <x v="0"/>
    <s v="Palong Khali"/>
    <s v="Camp 19"/>
    <x v="15"/>
    <d v="2023-03-01T00:00:00"/>
    <x v="0"/>
    <m/>
    <m/>
    <m/>
    <m/>
    <m/>
    <s v="Md. Shalahuddin Kader"/>
    <n v="1845101021"/>
    <s v="shalahuddin@dskbangladesh.org"/>
    <s v="IOM-DSK"/>
  </r>
  <r>
    <m/>
    <s v="IOM"/>
    <s v="DSK"/>
    <s v="IOM"/>
    <s v="WASH"/>
    <x v="1"/>
    <x v="9"/>
    <s v="# of door"/>
    <m/>
    <n v="435"/>
    <s v="completed"/>
    <s v="Chittagong"/>
    <s v="Cox's Bazar"/>
    <x v="0"/>
    <s v="Palong Khali"/>
    <s v="Camp 19"/>
    <x v="15"/>
    <d v="2023-03-01T00:00:00"/>
    <x v="0"/>
    <m/>
    <m/>
    <m/>
    <m/>
    <m/>
    <s v="Md. Shalahuddin Kader"/>
    <n v="1845101021"/>
    <s v="shalahuddin@dskbangladesh.org"/>
    <s v="IOM-DSK"/>
  </r>
  <r>
    <m/>
    <s v="IOM"/>
    <s v="DSK"/>
    <s v="IOM"/>
    <s v="WASH"/>
    <x v="1"/>
    <x v="3"/>
    <s v="# of door"/>
    <m/>
    <n v="320"/>
    <s v="completed"/>
    <s v="Chittagong"/>
    <s v="Cox's Bazar"/>
    <x v="0"/>
    <s v="Palong Khali"/>
    <s v="Camp 19"/>
    <x v="15"/>
    <d v="2023-03-01T00:00:00"/>
    <x v="0"/>
    <m/>
    <m/>
    <m/>
    <m/>
    <m/>
    <s v="Md. Shalahuddin Kader"/>
    <n v="1845101021"/>
    <s v="shalahuddin@dskbangladesh.org"/>
    <s v="IOM-DSK"/>
  </r>
  <r>
    <m/>
    <s v="IOM"/>
    <s v="DSK"/>
    <s v="IOM"/>
    <s v="WASH"/>
    <x v="2"/>
    <x v="20"/>
    <s v="# of household"/>
    <m/>
    <n v="4147"/>
    <s v="completed"/>
    <s v="Chittagong"/>
    <s v="Cox's Bazar"/>
    <x v="0"/>
    <s v="Palong Khali"/>
    <s v="Camp 19"/>
    <x v="15"/>
    <d v="2023-03-01T00:00:00"/>
    <x v="0"/>
    <m/>
    <m/>
    <m/>
    <m/>
    <m/>
    <s v="Md. Shalahuddin Kader"/>
    <n v="1845101021"/>
    <s v="shalahuddin@dskbangladesh.org"/>
    <s v="IOM-DSK"/>
  </r>
  <r>
    <m/>
    <s v="IOM"/>
    <s v="DSK"/>
    <s v="IOM"/>
    <s v="WASH"/>
    <x v="3"/>
    <x v="5"/>
    <s v="# of campaign per camp "/>
    <m/>
    <n v="18"/>
    <s v="completed"/>
    <s v="Chittagong"/>
    <s v="Cox's Bazar"/>
    <x v="0"/>
    <s v="Palong Khali"/>
    <s v="Camp 19"/>
    <x v="15"/>
    <d v="2023-03-01T00:00:00"/>
    <x v="0"/>
    <m/>
    <m/>
    <m/>
    <m/>
    <m/>
    <s v="Md. Shalahuddin Kader"/>
    <n v="1845101021"/>
    <s v="shalahuddin@dskbangladesh.org"/>
    <s v="IOM-DSK"/>
  </r>
  <r>
    <m/>
    <s v="IOM"/>
    <s v="DSK"/>
    <s v="IOM"/>
    <s v="WASH"/>
    <x v="3"/>
    <x v="6"/>
    <s v="# of plant"/>
    <m/>
    <n v="2"/>
    <s v="completed"/>
    <s v="Chittagong"/>
    <s v="Cox's Bazar"/>
    <x v="0"/>
    <s v="Palong Khali"/>
    <s v="Camp 19"/>
    <x v="15"/>
    <d v="2023-03-01T00:00:00"/>
    <x v="0"/>
    <m/>
    <m/>
    <m/>
    <m/>
    <m/>
    <s v="Md. Shalahuddin Kader"/>
    <n v="1845101021"/>
    <s v="shalahuddin@dskbangladesh.org"/>
    <s v="IOM-DSK"/>
  </r>
  <r>
    <m/>
    <s v="CARITAS"/>
    <s v="CARITAS"/>
    <s v="Caritas Spain"/>
    <s v="WASH"/>
    <x v="1"/>
    <x v="9"/>
    <s v="# of door"/>
    <m/>
    <n v="5"/>
    <s v="completed"/>
    <s v="Chittagong"/>
    <s v="Cox's Bazar"/>
    <x v="0"/>
    <s v="Palong Khali"/>
    <s v="Camp 04"/>
    <x v="15"/>
    <d v="2023-06-01T00:00:00"/>
    <x v="0"/>
    <m/>
    <m/>
    <m/>
    <m/>
    <m/>
    <s v="Pius Nanuar"/>
    <n v="1722524747"/>
    <s v="pius_nanuar.sro@caritasbd.org"/>
    <s v="CARITAS"/>
  </r>
  <r>
    <m/>
    <s v="CARITAS"/>
    <s v="CARITAS"/>
    <s v="Caritas Spain"/>
    <s v="WASH"/>
    <x v="1"/>
    <x v="7"/>
    <s v="N/A"/>
    <m/>
    <n v="1"/>
    <s v="completed"/>
    <s v="Chittagong"/>
    <s v="Cox's Bazar"/>
    <x v="0"/>
    <s v="Palong Khali"/>
    <s v="Camp 04"/>
    <x v="15"/>
    <d v="2023-06-01T00:00:00"/>
    <x v="0"/>
    <m/>
    <m/>
    <m/>
    <m/>
    <m/>
    <s v="Pius Nanuar"/>
    <n v="1722524747"/>
    <s v="pius_nanuar.sro@caritasbd.org"/>
    <s v="CARITAS"/>
  </r>
  <r>
    <m/>
    <s v="CARITAS"/>
    <s v="CARITAS"/>
    <s v="Caritas Spain"/>
    <s v="WASH"/>
    <x v="2"/>
    <x v="10"/>
    <s v="# of HP sessions at community level"/>
    <m/>
    <n v="7"/>
    <s v="completed"/>
    <s v="Chittagong"/>
    <s v="Cox's Bazar"/>
    <x v="0"/>
    <s v="Palong Khali"/>
    <s v="Camp 04"/>
    <x v="15"/>
    <d v="2023-06-01T00:00:00"/>
    <x v="0"/>
    <m/>
    <m/>
    <m/>
    <m/>
    <m/>
    <s v="Pius Nanuar"/>
    <n v="1722524747"/>
    <s v="pius_nanuar.sro@caritasbd.org"/>
    <s v="CARITAS"/>
  </r>
  <r>
    <m/>
    <s v="CARITAS"/>
    <s v="CARITAS"/>
    <s v="Caritas Spain"/>
    <s v="WASH"/>
    <x v="2"/>
    <x v="4"/>
    <s v="# of HP sessions at HH level"/>
    <m/>
    <n v="50"/>
    <s v="completed"/>
    <s v="Chittagong"/>
    <s v="Cox's Bazar"/>
    <x v="0"/>
    <s v="Palong Khali"/>
    <s v="Camp 04"/>
    <x v="15"/>
    <d v="2023-06-01T00:00:00"/>
    <x v="0"/>
    <m/>
    <m/>
    <m/>
    <m/>
    <m/>
    <s v="Pius Nanuar"/>
    <n v="1722524747"/>
    <s v="pius_nanuar.sro@caritasbd.org"/>
    <s v="CARITAS"/>
  </r>
  <r>
    <m/>
    <s v="CARITAS"/>
    <s v="CARITAS"/>
    <s v="Caritas Spain"/>
    <s v="WASH"/>
    <x v="2"/>
    <x v="7"/>
    <s v="N/A"/>
    <m/>
    <n v="450"/>
    <s v="completed"/>
    <s v="Chittagong"/>
    <s v="Cox's Bazar"/>
    <x v="0"/>
    <s v="Palong Khali"/>
    <s v="Camp 04"/>
    <x v="15"/>
    <d v="2023-06-01T00:00:00"/>
    <x v="0"/>
    <m/>
    <m/>
    <m/>
    <m/>
    <m/>
    <s v="Pius Nanuar"/>
    <n v="1722524747"/>
    <s v="pius_nanuar.sro@caritasbd.org"/>
    <s v="CARITAS"/>
  </r>
  <r>
    <m/>
    <s v="CARITAS"/>
    <s v="CARITAS"/>
    <s v="Caritas Spain"/>
    <s v="WASH"/>
    <x v="3"/>
    <x v="5"/>
    <s v="# of campaign per camp "/>
    <m/>
    <n v="2"/>
    <s v="completed"/>
    <s v="Chittagong"/>
    <s v="Cox's Bazar"/>
    <x v="0"/>
    <s v="Palong Khali"/>
    <s v="Camp 04"/>
    <x v="15"/>
    <d v="2023-06-01T00:00:00"/>
    <x v="0"/>
    <m/>
    <m/>
    <m/>
    <m/>
    <m/>
    <s v="Pius Nanuar"/>
    <n v="1722524747"/>
    <s v="pius_nanuar.sro@caritasbd.org"/>
    <s v="CARITAS"/>
  </r>
  <r>
    <m/>
    <s v="CARITAS"/>
    <s v="CARITAS"/>
    <s v="Caritas Spain"/>
    <s v="WASH"/>
    <x v="3"/>
    <x v="22"/>
    <s v="# of pit"/>
    <m/>
    <n v="74"/>
    <s v="completed"/>
    <s v="Chittagong"/>
    <s v="Cox's Bazar"/>
    <x v="0"/>
    <s v="Palong Khali"/>
    <s v="Camp 04"/>
    <x v="15"/>
    <d v="2023-06-01T00:00:00"/>
    <x v="0"/>
    <m/>
    <m/>
    <m/>
    <m/>
    <m/>
    <s v="Pius Nanuar"/>
    <n v="1722524747"/>
    <s v="pius_nanuar.sro@caritasbd.org"/>
    <s v="CARITAS"/>
  </r>
  <r>
    <m/>
    <s v="CARITAS"/>
    <s v="CARITAS"/>
    <s v="Caritas Spain"/>
    <s v="WASH"/>
    <x v="0"/>
    <x v="0"/>
    <s v="# of tube well"/>
    <m/>
    <n v="10"/>
    <s v="completed"/>
    <s v="Chittagong"/>
    <s v="Cox's Bazar"/>
    <x v="0"/>
    <s v="Palong Khali"/>
    <s v="Camp 17"/>
    <x v="15"/>
    <d v="2023-06-01T00:00:00"/>
    <x v="0"/>
    <m/>
    <m/>
    <m/>
    <m/>
    <m/>
    <s v="Pius Nanuar"/>
    <n v="1722524747"/>
    <s v="pius_nanuar.sro@caritasbd.org"/>
    <s v="CARITAS"/>
  </r>
  <r>
    <m/>
    <s v="CARITAS"/>
    <s v="CARITAS"/>
    <s v="Caritas Spain"/>
    <s v="WASH"/>
    <x v="0"/>
    <x v="12"/>
    <s v="# of water network"/>
    <m/>
    <n v="1"/>
    <s v="completed"/>
    <s v="Chittagong"/>
    <s v="Cox's Bazar"/>
    <x v="0"/>
    <s v="Palong Khali"/>
    <s v="Camp 17"/>
    <x v="15"/>
    <d v="2023-06-01T00:00:00"/>
    <x v="0"/>
    <m/>
    <m/>
    <m/>
    <m/>
    <m/>
    <s v="Pius Nanuar"/>
    <n v="1722524747"/>
    <s v="pius_nanuar.sro@caritasbd.org"/>
    <s v="CARITAS"/>
  </r>
  <r>
    <m/>
    <s v="CARITAS"/>
    <s v="CARITAS"/>
    <s v="Caritas Spain"/>
    <s v="WASH"/>
    <x v="0"/>
    <x v="7"/>
    <s v="N/A"/>
    <m/>
    <n v="65"/>
    <s v="completed"/>
    <s v="Chittagong"/>
    <s v="Cox's Bazar"/>
    <x v="0"/>
    <s v="Palong Khali"/>
    <s v="Camp 17"/>
    <x v="15"/>
    <d v="2023-06-01T00:00:00"/>
    <x v="0"/>
    <m/>
    <m/>
    <m/>
    <m/>
    <m/>
    <s v="Pius Nanuar"/>
    <n v="1722524747"/>
    <s v="pius_nanuar.sro@caritasbd.org"/>
    <s v="CARITAS"/>
  </r>
  <r>
    <m/>
    <s v="CARITAS"/>
    <s v="CARITAS"/>
    <s v="Caritas Spain"/>
    <s v="WASH"/>
    <x v="1"/>
    <x v="7"/>
    <s v="N/A"/>
    <m/>
    <n v="2"/>
    <s v="completed"/>
    <s v="Chittagong"/>
    <s v="Cox's Bazar"/>
    <x v="0"/>
    <s v="Palong Khali"/>
    <s v="Camp 17"/>
    <x v="15"/>
    <d v="2023-06-01T00:00:00"/>
    <x v="0"/>
    <m/>
    <m/>
    <m/>
    <m/>
    <m/>
    <s v="Pius Nanuar"/>
    <n v="1722524747"/>
    <s v="pius_nanuar.sro@caritasbd.org"/>
    <s v="CARITAS"/>
  </r>
  <r>
    <m/>
    <s v="CARITAS"/>
    <s v="CARITAS"/>
    <s v="Caritas Spain"/>
    <s v="WASH"/>
    <x v="2"/>
    <x v="10"/>
    <s v="# of HP sessions at community level"/>
    <m/>
    <n v="7"/>
    <s v="completed"/>
    <s v="Chittagong"/>
    <s v="Cox's Bazar"/>
    <x v="0"/>
    <s v="Palong Khali"/>
    <s v="Camp 17"/>
    <x v="15"/>
    <d v="2023-06-01T00:00:00"/>
    <x v="0"/>
    <m/>
    <m/>
    <m/>
    <m/>
    <m/>
    <s v="Pius Nanuar"/>
    <n v="1722524747"/>
    <s v="pius_nanuar.sro@caritasbd.org"/>
    <s v="CARITAS"/>
  </r>
  <r>
    <m/>
    <s v="CARITAS"/>
    <s v="CARITAS"/>
    <s v="Caritas Spain"/>
    <s v="WASH"/>
    <x v="2"/>
    <x v="4"/>
    <s v="# of HP sessions at HH level"/>
    <m/>
    <n v="110"/>
    <s v="completed"/>
    <s v="Chittagong"/>
    <s v="Cox's Bazar"/>
    <x v="0"/>
    <s v="Palong Khali"/>
    <s v="Camp 17"/>
    <x v="15"/>
    <d v="2023-06-01T00:00:00"/>
    <x v="0"/>
    <m/>
    <m/>
    <m/>
    <m/>
    <m/>
    <s v="Pius Nanuar"/>
    <n v="1722524747"/>
    <s v="pius_nanuar.sro@caritasbd.org"/>
    <s v="CARITAS"/>
  </r>
  <r>
    <m/>
    <s v="CARITAS"/>
    <s v="CARITAS"/>
    <s v="Caritas Spain"/>
    <s v="WASH"/>
    <x v="2"/>
    <x v="7"/>
    <s v="N/A"/>
    <m/>
    <n v="900"/>
    <s v="completed"/>
    <s v="Chittagong"/>
    <s v="Cox's Bazar"/>
    <x v="0"/>
    <s v="Palong Khali"/>
    <s v="Camp 17"/>
    <x v="15"/>
    <d v="2023-06-01T00:00:00"/>
    <x v="0"/>
    <m/>
    <m/>
    <m/>
    <m/>
    <m/>
    <s v="Pius Nanuar"/>
    <n v="1722524747"/>
    <s v="pius_nanuar.sro@caritasbd.org"/>
    <s v="CARITAS"/>
  </r>
  <r>
    <m/>
    <s v="CARITAS"/>
    <s v="CARITAS"/>
    <s v="Caritas Spain"/>
    <s v="WASH"/>
    <x v="3"/>
    <x v="5"/>
    <s v="# of campaign per camp "/>
    <m/>
    <n v="4"/>
    <s v="completed"/>
    <s v="Chittagong"/>
    <s v="Cox's Bazar"/>
    <x v="0"/>
    <s v="Palong Khali"/>
    <s v="Camp 17"/>
    <x v="15"/>
    <d v="2023-06-01T00:00:00"/>
    <x v="0"/>
    <m/>
    <m/>
    <m/>
    <m/>
    <m/>
    <s v="Pius Nanuar"/>
    <n v="1722524747"/>
    <s v="pius_nanuar.sro@caritasbd.org"/>
    <s v="CARITAS"/>
  </r>
  <r>
    <m/>
    <s v="CARITAS"/>
    <s v="CARITAS"/>
    <s v="Caritas Spain"/>
    <s v="WASH"/>
    <x v="3"/>
    <x v="22"/>
    <s v="# of pit"/>
    <m/>
    <n v="145"/>
    <s v="completed"/>
    <s v="Chittagong"/>
    <s v="Cox's Bazar"/>
    <x v="0"/>
    <s v="Palong Khali"/>
    <s v="Camp 17"/>
    <x v="15"/>
    <d v="2023-06-01T00:00:00"/>
    <x v="0"/>
    <m/>
    <m/>
    <m/>
    <m/>
    <m/>
    <s v="Pius Nanuar"/>
    <n v="1722524747"/>
    <s v="pius_nanuar.sro@caritasbd.org"/>
    <s v="CARITAS"/>
  </r>
  <r>
    <m/>
    <s v="CARITAS"/>
    <s v="CARITAS"/>
    <s v="Caritas Australia"/>
    <s v="WASH"/>
    <x v="0"/>
    <x v="0"/>
    <s v="# of tube well"/>
    <m/>
    <n v="17"/>
    <s v="completed"/>
    <s v="Chittagong"/>
    <s v="Cox's Bazar"/>
    <x v="0"/>
    <s v="Palong Khali"/>
    <s v="Camp 04"/>
    <x v="15"/>
    <d v="2023-06-01T00:00:00"/>
    <x v="0"/>
    <m/>
    <m/>
    <m/>
    <m/>
    <m/>
    <s v="Pius Nanuar"/>
    <n v="1722524747"/>
    <s v="pius_nanuar.sro@caritasbd.org"/>
    <s v="CARITAS"/>
  </r>
  <r>
    <m/>
    <s v="CARITAS"/>
    <s v="CARITAS"/>
    <s v="Caritas Australia"/>
    <s v="WASH"/>
    <x v="0"/>
    <x v="0"/>
    <s v="# of tube well"/>
    <m/>
    <n v="1"/>
    <s v="completed"/>
    <s v="Chittagong"/>
    <s v="Cox's Bazar"/>
    <x v="0"/>
    <s v="Palong Khali"/>
    <s v="Camp 17"/>
    <x v="15"/>
    <d v="2023-06-01T00:00:00"/>
    <x v="0"/>
    <m/>
    <m/>
    <m/>
    <m/>
    <m/>
    <s v="Pius Nanuar"/>
    <n v="1722524747"/>
    <s v="pius_nanuar.sro@caritasbd.org"/>
    <s v="CARITAS"/>
  </r>
  <r>
    <m/>
    <s v="CARITAS"/>
    <s v="CARITAS"/>
    <s v="Caritas Australia"/>
    <s v="WASH"/>
    <x v="1"/>
    <x v="1"/>
    <s v="# of door "/>
    <m/>
    <n v="20"/>
    <s v="completed"/>
    <s v="Chittagong"/>
    <s v="Cox's Bazar"/>
    <x v="0"/>
    <s v="Palong Khali"/>
    <s v="Camp 17"/>
    <x v="15"/>
    <d v="2023-06-01T00:00:00"/>
    <x v="0"/>
    <m/>
    <m/>
    <m/>
    <m/>
    <m/>
    <s v="Pius Nanuar"/>
    <n v="1722524747"/>
    <s v="pius_nanuar.sro@caritasbd.org"/>
    <s v="CARITAS"/>
  </r>
  <r>
    <m/>
    <s v="CARITAS"/>
    <s v="CARITAS"/>
    <s v="Caritas Australia"/>
    <s v="WASH"/>
    <x v="2"/>
    <x v="10"/>
    <s v="# of HP sessions at community level"/>
    <m/>
    <n v="15"/>
    <s v="completed"/>
    <s v="Chittagong"/>
    <s v="Cox's Bazar"/>
    <x v="0"/>
    <s v="Palong Khali"/>
    <s v="Camp 17"/>
    <x v="15"/>
    <d v="2023-06-01T00:00:00"/>
    <x v="0"/>
    <m/>
    <m/>
    <m/>
    <m/>
    <m/>
    <s v="Pius Nanuar"/>
    <n v="1722524747"/>
    <s v="pius_nanuar.sro@caritasbd.org"/>
    <s v="CARITAS"/>
  </r>
  <r>
    <m/>
    <s v="CARITAS"/>
    <s v="CARITAS"/>
    <s v="Caritas Australia"/>
    <s v="WASH"/>
    <x v="2"/>
    <x v="4"/>
    <s v="# of HP sessions at HH level"/>
    <m/>
    <n v="50"/>
    <s v="completed"/>
    <s v="Chittagong"/>
    <s v="Cox's Bazar"/>
    <x v="0"/>
    <s v="Palong Khali"/>
    <s v="Camp 17"/>
    <x v="15"/>
    <d v="2023-06-01T00:00:00"/>
    <x v="0"/>
    <m/>
    <m/>
    <m/>
    <m/>
    <m/>
    <s v="Pius Nanuar"/>
    <n v="1722524747"/>
    <s v="pius_nanuar.sro@caritasbd.org"/>
    <s v="CARITAS"/>
  </r>
  <r>
    <m/>
    <s v="CARITAS"/>
    <s v="CARITAS"/>
    <s v="Caritas Australia"/>
    <s v="WASH"/>
    <x v="3"/>
    <x v="5"/>
    <s v="# of campaign per camp "/>
    <m/>
    <n v="1"/>
    <s v="completed"/>
    <s v="Chittagong"/>
    <s v="Cox's Bazar"/>
    <x v="0"/>
    <s v="Palong Khali"/>
    <s v="Camp 17"/>
    <x v="15"/>
    <d v="2023-06-01T00:00:00"/>
    <x v="0"/>
    <m/>
    <m/>
    <m/>
    <m/>
    <m/>
    <s v="Pius Nanuar"/>
    <n v="1722524747"/>
    <s v="pius_nanuar.sro@caritasbd.org"/>
    <s v="CARITAS"/>
  </r>
  <r>
    <m/>
    <s v="SRC"/>
    <s v="BDRCS"/>
    <s v="SRC"/>
    <s v="WASH"/>
    <x v="0"/>
    <x v="0"/>
    <s v="# of tube well"/>
    <m/>
    <n v="62"/>
    <s v="completed"/>
    <s v="Chittagong"/>
    <s v="Cox's Bazar"/>
    <x v="0"/>
    <s v="Palong Khali"/>
    <s v="Camp 18"/>
    <x v="15"/>
    <d v="2022-12-01T00:00:00"/>
    <x v="0"/>
    <m/>
    <m/>
    <m/>
    <m/>
    <m/>
    <s v="Md Khairul Bashar"/>
    <n v="1628407101"/>
    <s v="khairul.islam@bdrcs.org"/>
    <s v="SRC-BDRCS"/>
  </r>
  <r>
    <m/>
    <s v="SRC"/>
    <s v="BDRCS"/>
    <s v="SRC"/>
    <s v="WASH"/>
    <x v="1"/>
    <x v="1"/>
    <s v="# of door "/>
    <m/>
    <n v="56"/>
    <s v="completed"/>
    <s v="Chittagong"/>
    <s v="Cox's Bazar"/>
    <x v="0"/>
    <s v="Palong Khali"/>
    <s v="Camp 18"/>
    <x v="15"/>
    <d v="2022-12-01T00:00:00"/>
    <x v="0"/>
    <m/>
    <m/>
    <m/>
    <m/>
    <m/>
    <s v="Md Khairul Bashar"/>
    <n v="1628407101"/>
    <s v="khairul.islam@bdrcs.org"/>
    <s v="SRC-BDRCS"/>
  </r>
  <r>
    <m/>
    <s v="SRC"/>
    <s v="BDRCS"/>
    <s v="SRC"/>
    <s v="WASH"/>
    <x v="1"/>
    <x v="18"/>
    <s v="# of door"/>
    <m/>
    <n v="6"/>
    <s v="completed"/>
    <s v="Chittagong"/>
    <s v="Cox's Bazar"/>
    <x v="0"/>
    <s v="Palong Khali"/>
    <s v="Camp 18"/>
    <x v="15"/>
    <d v="2022-12-01T00:00:00"/>
    <x v="0"/>
    <m/>
    <m/>
    <m/>
    <m/>
    <m/>
    <s v="Md Khairul Bashar"/>
    <n v="1628407101"/>
    <s v="khairul.islam@bdrcs.org"/>
    <s v="SRC-BDRCS"/>
  </r>
  <r>
    <m/>
    <s v="SRC"/>
    <s v="BDRCS"/>
    <s v="SRC"/>
    <s v="WASH"/>
    <x v="1"/>
    <x v="3"/>
    <s v="# of door"/>
    <m/>
    <n v="223"/>
    <s v="completed"/>
    <s v="Chittagong"/>
    <s v="Cox's Bazar"/>
    <x v="0"/>
    <s v="Palong Khali"/>
    <s v="Camp 18"/>
    <x v="15"/>
    <d v="2022-12-01T00:00:00"/>
    <x v="0"/>
    <m/>
    <m/>
    <m/>
    <m/>
    <m/>
    <s v="Md Khairul Bashar"/>
    <n v="1628407101"/>
    <s v="khairul.islam@bdrcs.org"/>
    <s v="SRC-BDRCS"/>
  </r>
  <r>
    <m/>
    <s v="SRC"/>
    <s v="BDRCS"/>
    <s v="SRC"/>
    <s v="WASH"/>
    <x v="2"/>
    <x v="10"/>
    <s v="# of HP sessions at community level"/>
    <m/>
    <n v="116"/>
    <s v="completed"/>
    <s v="Chittagong"/>
    <s v="Cox's Bazar"/>
    <x v="0"/>
    <s v="Palong Khali"/>
    <s v="Camp 18"/>
    <x v="15"/>
    <d v="2022-12-01T00:00:00"/>
    <x v="0"/>
    <m/>
    <m/>
    <m/>
    <m/>
    <m/>
    <s v="Md Khairul Bashar"/>
    <n v="1628407101"/>
    <s v="khairul.islam@bdrcs.org"/>
    <s v="SRC-BDRCS"/>
  </r>
  <r>
    <m/>
    <s v="SRC"/>
    <s v="BDRCS"/>
    <s v="SRC"/>
    <s v="WASH"/>
    <x v="2"/>
    <x v="4"/>
    <s v="# of HP sessions at HH level"/>
    <m/>
    <n v="7590"/>
    <s v="completed"/>
    <s v="Chittagong"/>
    <s v="Cox's Bazar"/>
    <x v="0"/>
    <s v="Palong Khali"/>
    <s v="Camp 18"/>
    <x v="15"/>
    <d v="2022-12-01T00:00:00"/>
    <x v="0"/>
    <m/>
    <m/>
    <m/>
    <m/>
    <m/>
    <s v="Md Khairul Bashar"/>
    <n v="1628407101"/>
    <s v="khairul.islam@bdrcs.org"/>
    <s v="SRC-BDRCS"/>
  </r>
  <r>
    <m/>
    <s v="UNICEF"/>
    <s v="NGOF"/>
    <s v="UNICEF"/>
    <s v="WASH"/>
    <x v="2"/>
    <x v="10"/>
    <s v="# of HP sessions at community level"/>
    <m/>
    <n v="20"/>
    <s v="completed"/>
    <s v="Chittagong"/>
    <s v="Cox's Bazar"/>
    <x v="1"/>
    <s v="Baharchhara"/>
    <s v="HC,Baharchhara"/>
    <x v="15"/>
    <d v="2025-01-01T00:00:00"/>
    <x v="1"/>
    <m/>
    <m/>
    <m/>
    <m/>
    <m/>
    <s v="MD. Afzal Hossain"/>
    <n v="1712175843"/>
    <s v="ngof.cats2@ngof.org"/>
    <s v="UNICEF-NGOF"/>
  </r>
  <r>
    <m/>
    <s v="UNICEF"/>
    <s v="NGOF"/>
    <s v="UNICEF"/>
    <s v="WASH"/>
    <x v="1"/>
    <x v="8"/>
    <s v="# of FSM Site"/>
    <m/>
    <n v="1"/>
    <s v="completed"/>
    <s v="Chittagong"/>
    <s v="Cox's Bazar"/>
    <x v="1"/>
    <s v="Nhilla"/>
    <s v="HC,Nhilla"/>
    <x v="15"/>
    <d v="2025-01-01T00:00:00"/>
    <x v="1"/>
    <m/>
    <m/>
    <m/>
    <m/>
    <m/>
    <s v="MD. Afzal Hossain"/>
    <n v="1712175843"/>
    <s v="ngof.cats2@ngof.org"/>
    <s v="UNICEF-NGOF"/>
  </r>
  <r>
    <m/>
    <s v="UNICEF"/>
    <s v="NGOF"/>
    <s v="UNICEF"/>
    <s v="WASH"/>
    <x v="2"/>
    <x v="10"/>
    <s v="# of HP sessions at community level"/>
    <m/>
    <n v="35"/>
    <s v="completed"/>
    <s v="Chittagong"/>
    <s v="Cox's Bazar"/>
    <x v="1"/>
    <s v="Nhilla"/>
    <s v="HC,Nhilla"/>
    <x v="15"/>
    <d v="2025-01-01T00:00:00"/>
    <x v="1"/>
    <m/>
    <m/>
    <m/>
    <m/>
    <m/>
    <s v="MD. Afzal Hossain"/>
    <n v="1712175843"/>
    <s v="ngof.cats2@ngof.org"/>
    <s v="UNICEF-NGOF"/>
  </r>
  <r>
    <m/>
    <s v="German RC"/>
    <s v="BDRCS"/>
    <s v="GRC"/>
    <s v="WASH"/>
    <x v="0"/>
    <x v="25"/>
    <s v="# of tube well"/>
    <m/>
    <n v="4"/>
    <s v="completed"/>
    <s v="Chittagong"/>
    <s v="Cox's Bazar"/>
    <x v="0"/>
    <s v="Palong Khali"/>
    <s v="Camp 13"/>
    <x v="15"/>
    <d v="2022-12-01T00:00:00"/>
    <x v="0"/>
    <m/>
    <m/>
    <m/>
    <m/>
    <m/>
    <s v="Md khairul Bashar"/>
    <n v="1628407101"/>
    <s v="khairul.bashar@bdrcs.org"/>
    <s v="German RC-BDRCS"/>
  </r>
  <r>
    <m/>
    <s v="German RC"/>
    <s v="BDRCS"/>
    <s v="GRC"/>
    <s v="WASH"/>
    <x v="0"/>
    <x v="0"/>
    <s v="# of tube well"/>
    <m/>
    <n v="135"/>
    <s v="completed"/>
    <s v="Chittagong"/>
    <s v="Cox's Bazar"/>
    <x v="0"/>
    <s v="Palong Khali"/>
    <s v="Camp 13"/>
    <x v="15"/>
    <d v="2022-12-01T00:00:00"/>
    <x v="0"/>
    <m/>
    <m/>
    <m/>
    <m/>
    <m/>
    <s v="Md khairul Bashar"/>
    <n v="1628407101"/>
    <s v="khairul.bashar@bdrcs.org"/>
    <s v="German RC-BDRCS"/>
  </r>
  <r>
    <m/>
    <s v="German RC"/>
    <s v="BDRCS"/>
    <s v="GRC"/>
    <s v="WASH"/>
    <x v="1"/>
    <x v="1"/>
    <s v="# of door "/>
    <m/>
    <n v="80"/>
    <s v="completed"/>
    <s v="Chittagong"/>
    <s v="Cox's Bazar"/>
    <x v="0"/>
    <s v="Palong Khali"/>
    <s v="Camp 13"/>
    <x v="15"/>
    <d v="2022-12-01T00:00:00"/>
    <x v="0"/>
    <m/>
    <m/>
    <m/>
    <m/>
    <m/>
    <s v="Md khairul Bashar"/>
    <n v="1628407101"/>
    <s v="khairul.bashar@bdrcs.org"/>
    <s v="German RC-BDRCS"/>
  </r>
  <r>
    <m/>
    <s v="German RC"/>
    <s v="BDRCS"/>
    <s v="GRC"/>
    <s v="WASH"/>
    <x v="1"/>
    <x v="9"/>
    <s v="# of door"/>
    <m/>
    <n v="66"/>
    <s v="completed"/>
    <s v="Chittagong"/>
    <s v="Cox's Bazar"/>
    <x v="0"/>
    <s v="Palong Khali"/>
    <s v="Camp 13"/>
    <x v="15"/>
    <d v="2022-12-01T00:00:00"/>
    <x v="0"/>
    <m/>
    <m/>
    <m/>
    <m/>
    <m/>
    <s v="Md khairul Bashar"/>
    <n v="1628407101"/>
    <s v="khairul.bashar@bdrcs.org"/>
    <s v="German RC-BDRCS"/>
  </r>
  <r>
    <m/>
    <s v="German RC"/>
    <s v="BDRCS"/>
    <s v="GRC"/>
    <s v="WASH"/>
    <x v="1"/>
    <x v="3"/>
    <s v="# of door"/>
    <m/>
    <n v="526"/>
    <s v="completed"/>
    <s v="Chittagong"/>
    <s v="Cox's Bazar"/>
    <x v="0"/>
    <s v="Palong Khali"/>
    <s v="Camp 13"/>
    <x v="15"/>
    <d v="2022-12-01T00:00:00"/>
    <x v="0"/>
    <m/>
    <m/>
    <m/>
    <m/>
    <m/>
    <s v="Md khairul Bashar"/>
    <n v="1628407101"/>
    <s v="khairul.bashar@bdrcs.org"/>
    <s v="German RC-BDRCS"/>
  </r>
  <r>
    <m/>
    <s v="German RC"/>
    <s v="BDRCS"/>
    <s v="GRC"/>
    <s v="WASH"/>
    <x v="2"/>
    <x v="10"/>
    <s v="# of HP sessions at community level"/>
    <m/>
    <n v="1174"/>
    <s v="completed"/>
    <s v="Chittagong"/>
    <s v="Cox's Bazar"/>
    <x v="0"/>
    <s v="Palong Khali"/>
    <s v="Camp 13"/>
    <x v="15"/>
    <d v="2022-12-01T00:00:00"/>
    <x v="0"/>
    <m/>
    <m/>
    <m/>
    <m/>
    <m/>
    <s v="Md khairul Bashar"/>
    <n v="1628407101"/>
    <s v="khairul.bashar@bdrcs.org"/>
    <s v="German RC-BDRCS"/>
  </r>
  <r>
    <m/>
    <s v="German RC"/>
    <s v="BDRCS"/>
    <s v="GRC"/>
    <s v="WASH"/>
    <x v="2"/>
    <x v="4"/>
    <s v="# of HP sessions at HH level"/>
    <m/>
    <n v="3200"/>
    <s v="completed"/>
    <s v="Chittagong"/>
    <s v="Cox's Bazar"/>
    <x v="0"/>
    <s v="Palong Khali"/>
    <s v="Camp 13"/>
    <x v="15"/>
    <d v="2022-12-01T00:00:00"/>
    <x v="0"/>
    <m/>
    <m/>
    <m/>
    <m/>
    <m/>
    <s v="Md khairul Bashar"/>
    <n v="1628407101"/>
    <s v="khairul.bashar@bdrcs.org"/>
    <s v="German RC-BDRCS"/>
  </r>
  <r>
    <m/>
    <s v="UNICEF"/>
    <s v="NGOF"/>
    <s v="UNICEF"/>
    <s v="WASH"/>
    <x v="2"/>
    <x v="10"/>
    <s v="# of HP sessions at community level"/>
    <m/>
    <n v="35"/>
    <s v="completed"/>
    <s v="Chittagong"/>
    <s v="Cox's Bazar"/>
    <x v="1"/>
    <s v="Sabrang"/>
    <s v="HC,Sabrang"/>
    <x v="15"/>
    <d v="2025-01-01T00:00:00"/>
    <x v="1"/>
    <m/>
    <m/>
    <m/>
    <m/>
    <m/>
    <s v="MD. Afzal Hossain"/>
    <n v="1712175843"/>
    <s v="ngof.cats2@ngof.org"/>
    <s v="UNICEF-NGOF"/>
  </r>
  <r>
    <m/>
    <s v="UNICEF"/>
    <s v="NGOF"/>
    <s v="UNICEF"/>
    <s v="WASH"/>
    <x v="2"/>
    <x v="10"/>
    <s v="# of HP sessions at community level"/>
    <m/>
    <n v="35"/>
    <s v="completed"/>
    <s v="Chittagong"/>
    <s v="Cox's Bazar"/>
    <x v="1"/>
    <s v="Teknaf"/>
    <s v="HC,Teknaf"/>
    <x v="15"/>
    <d v="2025-01-01T00:00:00"/>
    <x v="1"/>
    <m/>
    <m/>
    <m/>
    <m/>
    <m/>
    <s v="MD. Afzal Hossain"/>
    <n v="1712175843"/>
    <s v="ngof.cats2@ngof.org"/>
    <s v="UNICEF-NGOF"/>
  </r>
  <r>
    <m/>
    <s v="UNICEF"/>
    <s v="NGOF"/>
    <s v="UNICEF"/>
    <s v="WASH"/>
    <x v="0"/>
    <x v="12"/>
    <s v="# of water network"/>
    <m/>
    <n v="1"/>
    <s v="completed"/>
    <s v="Chittagong"/>
    <s v="Cox's Bazar"/>
    <x v="1"/>
    <s v="Whykong"/>
    <s v="HC,Whykong"/>
    <x v="15"/>
    <d v="2025-01-01T00:00:00"/>
    <x v="1"/>
    <m/>
    <m/>
    <m/>
    <m/>
    <m/>
    <s v="MD. Afzal Hossain"/>
    <n v="1712175843"/>
    <s v="ngof.cats2@ngof.org"/>
    <s v="UNICEF-NGOF"/>
  </r>
  <r>
    <m/>
    <s v="UNICEF"/>
    <s v="NGOF"/>
    <s v="UNICEF"/>
    <s v="WASH"/>
    <x v="2"/>
    <x v="10"/>
    <s v="# of HP sessions at community level"/>
    <m/>
    <n v="35"/>
    <s v="completed"/>
    <s v="Chittagong"/>
    <s v="Cox's Bazar"/>
    <x v="1"/>
    <s v="Whykong"/>
    <s v="HC,Whykong"/>
    <x v="15"/>
    <d v="2025-01-01T00:00:00"/>
    <x v="1"/>
    <m/>
    <m/>
    <m/>
    <m/>
    <m/>
    <s v="MD. Afzal Hossain"/>
    <n v="1712175843"/>
    <s v="ngof.cats2@ngof.org"/>
    <s v="UNICEF-NGOF"/>
  </r>
  <r>
    <m/>
    <s v="IOM"/>
    <s v="SHUSHILAN"/>
    <s v="IOM"/>
    <s v="WASH"/>
    <x v="0"/>
    <x v="0"/>
    <s v="# of tube well"/>
    <m/>
    <n v="202"/>
    <s v="completed"/>
    <s v="Chittagong"/>
    <s v="Cox's Bazar"/>
    <x v="0"/>
    <s v="Palong Khali"/>
    <s v="Camp 12"/>
    <x v="15"/>
    <d v="2023-03-01T00:00:00"/>
    <x v="0"/>
    <m/>
    <m/>
    <m/>
    <m/>
    <m/>
    <s v="Taposh Dutta"/>
    <n v="1849719196"/>
    <s v="taposhdutta@shushilan.org"/>
    <s v="IOM-SHUSHILAN"/>
  </r>
  <r>
    <m/>
    <s v="IOM"/>
    <s v="SHUSHILAN"/>
    <s v="IOM"/>
    <s v="WASH"/>
    <x v="0"/>
    <x v="12"/>
    <s v="# of water network"/>
    <m/>
    <n v="1"/>
    <s v="completed"/>
    <s v="Chittagong"/>
    <s v="Cox's Bazar"/>
    <x v="0"/>
    <s v="Palong Khali"/>
    <s v="Camp 12"/>
    <x v="15"/>
    <d v="2023-03-01T00:00:00"/>
    <x v="0"/>
    <m/>
    <m/>
    <m/>
    <m/>
    <m/>
    <s v="Taposh Dutta"/>
    <n v="1849719196"/>
    <s v="taposhdutta@shushilan.org"/>
    <s v="IOM-SHUSHILAN"/>
  </r>
  <r>
    <m/>
    <s v="IOM"/>
    <s v="SHUSHILAN"/>
    <s v="IOM"/>
    <s v="WASH"/>
    <x v="1"/>
    <x v="15"/>
    <s v="# of door "/>
    <m/>
    <n v="7"/>
    <s v="completed"/>
    <s v="Chittagong"/>
    <s v="Cox's Bazar"/>
    <x v="0"/>
    <s v="Palong Khali"/>
    <s v="Camp 12"/>
    <x v="15"/>
    <d v="2023-03-01T00:00:00"/>
    <x v="0"/>
    <m/>
    <m/>
    <m/>
    <m/>
    <m/>
    <s v="Taposh Dutta"/>
    <n v="1849719196"/>
    <s v="taposhdutta@shushilan.org"/>
    <s v="IOM-SHUSHILAN"/>
  </r>
  <r>
    <m/>
    <s v="IOM"/>
    <s v="SHUSHILAN"/>
    <s v="IOM"/>
    <s v="WASH"/>
    <x v="1"/>
    <x v="23"/>
    <s v="# of door "/>
    <m/>
    <n v="3"/>
    <s v="completed"/>
    <s v="Chittagong"/>
    <s v="Cox's Bazar"/>
    <x v="0"/>
    <s v="Palong Khali"/>
    <s v="Camp 12"/>
    <x v="15"/>
    <d v="2023-03-01T00:00:00"/>
    <x v="0"/>
    <m/>
    <m/>
    <m/>
    <m/>
    <m/>
    <s v="Taposh Dutta"/>
    <n v="1849719196"/>
    <s v="taposhdutta@shushilan.org"/>
    <s v="IOM-SHUSHILAN"/>
  </r>
  <r>
    <m/>
    <s v="IOM"/>
    <s v="SHUSHILAN"/>
    <s v="IOM"/>
    <s v="WASH"/>
    <x v="1"/>
    <x v="1"/>
    <s v="# of door "/>
    <m/>
    <n v="65"/>
    <s v="completed"/>
    <s v="Chittagong"/>
    <s v="Cox's Bazar"/>
    <x v="0"/>
    <s v="Palong Khali"/>
    <s v="Camp 12"/>
    <x v="15"/>
    <d v="2023-03-01T00:00:00"/>
    <x v="0"/>
    <m/>
    <m/>
    <m/>
    <m/>
    <m/>
    <s v="Taposh Dutta"/>
    <n v="1849719196"/>
    <s v="taposhdutta@shushilan.org"/>
    <s v="IOM-SHUSHILAN"/>
  </r>
  <r>
    <m/>
    <s v="IOM"/>
    <s v="SHUSHILAN"/>
    <s v="IOM"/>
    <s v="WASH"/>
    <x v="1"/>
    <x v="8"/>
    <s v="# of FSM Site"/>
    <m/>
    <n v="2"/>
    <s v="completed"/>
    <s v="Chittagong"/>
    <s v="Cox's Bazar"/>
    <x v="0"/>
    <s v="Palong Khali"/>
    <s v="Camp 12"/>
    <x v="15"/>
    <d v="2023-03-01T00:00:00"/>
    <x v="0"/>
    <m/>
    <m/>
    <m/>
    <m/>
    <m/>
    <s v="Taposh Dutta"/>
    <n v="1849719196"/>
    <s v="taposhdutta@shushilan.org"/>
    <s v="IOM-SHUSHILAN"/>
  </r>
  <r>
    <m/>
    <s v="IOM"/>
    <s v="SHUSHILAN"/>
    <s v="IOM"/>
    <s v="WASH"/>
    <x v="1"/>
    <x v="2"/>
    <s v="# of FSM Site"/>
    <m/>
    <n v="2"/>
    <s v="completed"/>
    <s v="Chittagong"/>
    <s v="Cox's Bazar"/>
    <x v="0"/>
    <s v="Palong Khali"/>
    <s v="Camp 12"/>
    <x v="15"/>
    <d v="2023-03-01T00:00:00"/>
    <x v="0"/>
    <m/>
    <m/>
    <m/>
    <m/>
    <m/>
    <s v="Taposh Dutta"/>
    <n v="1849719196"/>
    <s v="taposhdutta@shushilan.org"/>
    <s v="IOM-SHUSHILAN"/>
  </r>
  <r>
    <m/>
    <s v="IOM"/>
    <s v="SHUSHILAN"/>
    <s v="IOM"/>
    <s v="WASH"/>
    <x v="1"/>
    <x v="32"/>
    <s v="# of door"/>
    <m/>
    <n v="8"/>
    <s v="completed"/>
    <s v="Chittagong"/>
    <s v="Cox's Bazar"/>
    <x v="0"/>
    <s v="Palong Khali"/>
    <s v="Camp 12"/>
    <x v="15"/>
    <d v="2023-03-01T00:00:00"/>
    <x v="0"/>
    <m/>
    <m/>
    <m/>
    <m/>
    <m/>
    <s v="Taposh Dutta"/>
    <n v="1849719196"/>
    <s v="taposhdutta@shushilan.org"/>
    <s v="IOM-SHUSHILAN"/>
  </r>
  <r>
    <m/>
    <s v="IOM"/>
    <s v="SHUSHILAN"/>
    <s v="IOM"/>
    <s v="WASH"/>
    <x v="1"/>
    <x v="17"/>
    <s v="# of door"/>
    <m/>
    <n v="10"/>
    <s v="completed"/>
    <s v="Chittagong"/>
    <s v="Cox's Bazar"/>
    <x v="0"/>
    <s v="Palong Khali"/>
    <s v="Camp 12"/>
    <x v="15"/>
    <d v="2023-03-01T00:00:00"/>
    <x v="0"/>
    <m/>
    <m/>
    <m/>
    <m/>
    <m/>
    <s v="Taposh Dutta"/>
    <n v="1849719196"/>
    <s v="taposhdutta@shushilan.org"/>
    <s v="IOM-SHUSHILAN"/>
  </r>
  <r>
    <m/>
    <s v="IOM"/>
    <s v="SHUSHILAN"/>
    <s v="IOM"/>
    <s v="WASH"/>
    <x v="1"/>
    <x v="9"/>
    <s v="# of door"/>
    <m/>
    <n v="117"/>
    <s v="completed"/>
    <s v="Chittagong"/>
    <s v="Cox's Bazar"/>
    <x v="0"/>
    <s v="Palong Khali"/>
    <s v="Camp 12"/>
    <x v="15"/>
    <d v="2023-03-01T00:00:00"/>
    <x v="0"/>
    <m/>
    <m/>
    <m/>
    <m/>
    <m/>
    <s v="Taposh Dutta"/>
    <n v="1849719196"/>
    <s v="taposhdutta@shushilan.org"/>
    <s v="IOM-SHUSHILAN"/>
  </r>
  <r>
    <m/>
    <s v="IOM"/>
    <s v="SHUSHILAN"/>
    <s v="IOM"/>
    <s v="WASH"/>
    <x v="1"/>
    <x v="3"/>
    <s v="# of door"/>
    <m/>
    <n v="366"/>
    <s v="completed"/>
    <s v="Chittagong"/>
    <s v="Cox's Bazar"/>
    <x v="0"/>
    <s v="Palong Khali"/>
    <s v="Camp 12"/>
    <x v="15"/>
    <d v="2023-03-01T00:00:00"/>
    <x v="0"/>
    <m/>
    <m/>
    <m/>
    <m/>
    <m/>
    <s v="Taposh Dutta"/>
    <n v="1849719196"/>
    <s v="taposhdutta@shushilan.org"/>
    <s v="IOM-SHUSHILAN"/>
  </r>
  <r>
    <m/>
    <s v="IOM"/>
    <s v="SHUSHILAN"/>
    <s v="IOM"/>
    <s v="WASH"/>
    <x v="2"/>
    <x v="19"/>
    <s v="# of estimated persons reached by mass-media campaign"/>
    <m/>
    <n v="1"/>
    <s v="completed"/>
    <s v="Chittagong"/>
    <s v="Cox's Bazar"/>
    <x v="0"/>
    <s v="Palong Khali"/>
    <s v="Camp 12"/>
    <x v="15"/>
    <d v="2023-03-01T00:00:00"/>
    <x v="0"/>
    <m/>
    <m/>
    <m/>
    <m/>
    <m/>
    <s v="Taposh Dutta"/>
    <n v="1849719196"/>
    <s v="taposhdutta@shushilan.org"/>
    <s v="IOM-SHUSHILAN"/>
  </r>
  <r>
    <m/>
    <s v="IOM"/>
    <s v="SHUSHILAN"/>
    <s v="IOM"/>
    <s v="WASH"/>
    <x v="2"/>
    <x v="20"/>
    <s v="# of household"/>
    <m/>
    <n v="5706"/>
    <s v="completed"/>
    <s v="Chittagong"/>
    <s v="Cox's Bazar"/>
    <x v="0"/>
    <s v="Palong Khali"/>
    <s v="Camp 12"/>
    <x v="15"/>
    <d v="2023-03-01T00:00:00"/>
    <x v="0"/>
    <m/>
    <m/>
    <m/>
    <m/>
    <m/>
    <s v="Taposh Dutta"/>
    <n v="1849719196"/>
    <s v="taposhdutta@shushilan.org"/>
    <s v="IOM-SHUSHILAN"/>
  </r>
  <r>
    <m/>
    <s v="IOM"/>
    <s v="SHUSHILAN"/>
    <s v="IOM"/>
    <s v="WASH"/>
    <x v="3"/>
    <x v="5"/>
    <s v="# of campaign per camp "/>
    <m/>
    <n v="1"/>
    <s v="completed"/>
    <s v="Chittagong"/>
    <s v="Cox's Bazar"/>
    <x v="0"/>
    <s v="Palong Khali"/>
    <s v="Camp 12"/>
    <x v="15"/>
    <d v="2023-03-01T00:00:00"/>
    <x v="0"/>
    <m/>
    <m/>
    <m/>
    <m/>
    <m/>
    <s v="Taposh Dutta"/>
    <n v="1849719196"/>
    <s v="taposhdutta@shushilan.org"/>
    <s v="IOM-SHUSHILAN"/>
  </r>
  <r>
    <m/>
    <s v="IOM"/>
    <s v="SHUSHILAN"/>
    <s v="IOM"/>
    <s v="WASH"/>
    <x v="3"/>
    <x v="6"/>
    <s v="# of plant"/>
    <m/>
    <n v="3"/>
    <s v="completed"/>
    <s v="Chittagong"/>
    <s v="Cox's Bazar"/>
    <x v="0"/>
    <s v="Palong Khali"/>
    <s v="Camp 12"/>
    <x v="15"/>
    <d v="2023-03-01T00:00:00"/>
    <x v="0"/>
    <m/>
    <m/>
    <m/>
    <m/>
    <m/>
    <s v="Taposh Dutta"/>
    <n v="1849719196"/>
    <s v="taposhdutta@shushilan.org"/>
    <s v="IOM-SHUSHILAN"/>
  </r>
  <r>
    <m/>
    <s v="CARE"/>
    <s v="CARE"/>
    <s v="Unicef"/>
    <s v="WASH"/>
    <x v="0"/>
    <x v="0"/>
    <s v="# of tube well"/>
    <m/>
    <n v="664"/>
    <s v="completed"/>
    <s v="Chittagong"/>
    <s v="Cox's Bazar"/>
    <x v="0"/>
    <s v="Palong Khali"/>
    <s v="Camp 15"/>
    <x v="15"/>
    <d v="2023-03-01T00:00:00"/>
    <x v="0"/>
    <m/>
    <m/>
    <m/>
    <m/>
    <m/>
    <s v="MAHMUD HOSSAIN"/>
    <n v="1777773726"/>
    <s v="MahmudHossain.Munna@care.org"/>
    <s v="CARE"/>
  </r>
  <r>
    <m/>
    <s v="CARE"/>
    <s v="CARE"/>
    <s v="Unicef"/>
    <s v="WASH"/>
    <x v="0"/>
    <x v="12"/>
    <s v="# of water network"/>
    <m/>
    <n v="15"/>
    <s v="completed"/>
    <s v="Chittagong"/>
    <s v="Cox's Bazar"/>
    <x v="0"/>
    <s v="Palong Khali"/>
    <s v="Camp 15"/>
    <x v="15"/>
    <d v="2023-03-01T00:00:00"/>
    <x v="0"/>
    <m/>
    <m/>
    <m/>
    <m/>
    <m/>
    <s v="MAHMUD HOSSAIN"/>
    <n v="1777773726"/>
    <s v="MahmudHossain.Munna@care.org"/>
    <s v="CARE"/>
  </r>
  <r>
    <m/>
    <s v="CARE"/>
    <s v="CARE"/>
    <s v="Unicef"/>
    <s v="WASH"/>
    <x v="1"/>
    <x v="1"/>
    <s v="# of door "/>
    <m/>
    <n v="360"/>
    <s v="completed"/>
    <s v="Chittagong"/>
    <s v="Cox's Bazar"/>
    <x v="0"/>
    <s v="Palong Khali"/>
    <s v="Camp 15"/>
    <x v="15"/>
    <d v="2023-03-01T00:00:00"/>
    <x v="0"/>
    <m/>
    <m/>
    <m/>
    <m/>
    <m/>
    <s v="MAHMUD HOSSAIN"/>
    <n v="1777773726"/>
    <s v="MahmudHossain.Munna@care.org"/>
    <s v="CARE"/>
  </r>
  <r>
    <m/>
    <s v="CARE"/>
    <s v="CARE"/>
    <s v="Unicef"/>
    <s v="WASH"/>
    <x v="1"/>
    <x v="8"/>
    <s v="# of FSM Site"/>
    <m/>
    <n v="22"/>
    <s v="completed"/>
    <s v="Chittagong"/>
    <s v="Cox's Bazar"/>
    <x v="0"/>
    <s v="Palong Khali"/>
    <s v="Camp 15"/>
    <x v="15"/>
    <d v="2023-03-01T00:00:00"/>
    <x v="0"/>
    <m/>
    <m/>
    <m/>
    <m/>
    <m/>
    <s v="MAHMUD HOSSAIN"/>
    <n v="1777773726"/>
    <s v="MahmudHossain.Munna@care.org"/>
    <s v="CARE"/>
  </r>
  <r>
    <m/>
    <s v="CARE"/>
    <s v="CARE"/>
    <s v="Unicef"/>
    <s v="WASH"/>
    <x v="1"/>
    <x v="9"/>
    <s v="# of door"/>
    <m/>
    <n v="579"/>
    <s v="completed"/>
    <s v="Chittagong"/>
    <s v="Cox's Bazar"/>
    <x v="0"/>
    <s v="Palong Khali"/>
    <s v="Camp 15"/>
    <x v="15"/>
    <d v="2023-03-01T00:00:00"/>
    <x v="0"/>
    <m/>
    <m/>
    <m/>
    <m/>
    <m/>
    <s v="MAHMUD HOSSAIN"/>
    <n v="1777773726"/>
    <s v="MahmudHossain.Munna@care.org"/>
    <s v="CARE"/>
  </r>
  <r>
    <m/>
    <s v="CARE"/>
    <s v="CARE"/>
    <s v="Unicef"/>
    <s v="WASH"/>
    <x v="2"/>
    <x v="10"/>
    <s v="# of HP sessions at community level"/>
    <m/>
    <n v="2504"/>
    <s v="completed"/>
    <s v="Chittagong"/>
    <s v="Cox's Bazar"/>
    <x v="0"/>
    <s v="Palong Khali"/>
    <s v="Camp 15"/>
    <x v="15"/>
    <d v="2023-03-01T00:00:00"/>
    <x v="0"/>
    <m/>
    <m/>
    <m/>
    <m/>
    <m/>
    <s v="MAHMUD HOSSAIN"/>
    <n v="1777773726"/>
    <s v="MahmudHossain.Munna@care.org"/>
    <s v="CARE"/>
  </r>
  <r>
    <m/>
    <s v="CARE"/>
    <s v="CARE"/>
    <s v="Unicef"/>
    <s v="WASH"/>
    <x v="3"/>
    <x v="6"/>
    <s v="# of plant"/>
    <m/>
    <n v="5"/>
    <s v="completed"/>
    <s v="Chittagong"/>
    <s v="Cox's Bazar"/>
    <x v="0"/>
    <s v="Palong Khali"/>
    <s v="Camp 15"/>
    <x v="15"/>
    <d v="2023-03-01T00:00:00"/>
    <x v="0"/>
    <m/>
    <m/>
    <m/>
    <m/>
    <m/>
    <s v="MAHMUD HOSSAIN"/>
    <n v="1777773726"/>
    <s v="MahmudHossain.Munna@care.org"/>
    <s v="CARE"/>
  </r>
  <r>
    <m/>
    <s v="GREEN HILL"/>
    <s v="GREEN HILL"/>
    <s v="CPI"/>
    <s v="WASH"/>
    <x v="0"/>
    <x v="0"/>
    <s v="# of tube well"/>
    <m/>
    <n v="34"/>
    <s v="completed"/>
    <s v="Chittagong"/>
    <s v="Cox's Bazar"/>
    <x v="0"/>
    <s v="Palong Khali"/>
    <s v="Camp 01W"/>
    <x v="16"/>
    <d v="2023-12-01T00:00:00"/>
    <x v="0"/>
    <m/>
    <m/>
    <m/>
    <m/>
    <m/>
    <s v="Farhan Shaun"/>
    <n v="1681597433"/>
    <s v="farhan@ghcxb.org"/>
    <s v="GREEN HILL"/>
  </r>
  <r>
    <m/>
    <s v="GREEN HILL"/>
    <s v="GREEN HILL"/>
    <s v="CPI"/>
    <s v="WASH"/>
    <x v="0"/>
    <x v="30"/>
    <s v="# of household"/>
    <m/>
    <n v="2876"/>
    <s v="completed"/>
    <s v="Chittagong"/>
    <s v="Cox's Bazar"/>
    <x v="0"/>
    <s v="Palong Khali"/>
    <s v="Camp 01W"/>
    <x v="16"/>
    <d v="2023-12-01T00:00:00"/>
    <x v="0"/>
    <m/>
    <m/>
    <m/>
    <m/>
    <m/>
    <s v="Farhan Shaun"/>
    <n v="1681597433"/>
    <s v="farhan@ghcxb.org"/>
    <s v="GREEN HILL"/>
  </r>
  <r>
    <m/>
    <s v="GREEN HILL"/>
    <s v="GREEN HILL"/>
    <s v="CPI"/>
    <s v="WASH"/>
    <x v="1"/>
    <x v="1"/>
    <s v="# of door "/>
    <m/>
    <n v="30"/>
    <s v="completed"/>
    <s v="Chittagong"/>
    <s v="Cox's Bazar"/>
    <x v="0"/>
    <s v="Palong Khali"/>
    <s v="Camp 01W"/>
    <x v="16"/>
    <d v="2023-12-01T00:00:00"/>
    <x v="0"/>
    <m/>
    <m/>
    <m/>
    <m/>
    <m/>
    <s v="Farhan Shaun"/>
    <n v="1681597433"/>
    <s v="farhan@ghcxb.org"/>
    <s v="GREEN HILL"/>
  </r>
  <r>
    <m/>
    <s v="GREEN HILL"/>
    <s v="GREEN HILL"/>
    <s v="CPI"/>
    <s v="WASH"/>
    <x v="1"/>
    <x v="9"/>
    <s v="# of door"/>
    <m/>
    <n v="46"/>
    <s v="completed"/>
    <s v="Chittagong"/>
    <s v="Cox's Bazar"/>
    <x v="0"/>
    <s v="Palong Khali"/>
    <s v="Camp 01W"/>
    <x v="16"/>
    <d v="2023-12-01T00:00:00"/>
    <x v="0"/>
    <m/>
    <m/>
    <m/>
    <m/>
    <m/>
    <s v="Farhan Shaun"/>
    <n v="1681597433"/>
    <s v="farhan@ghcxb.org"/>
    <s v="GREEN HILL"/>
  </r>
  <r>
    <m/>
    <s v="GREEN HILL"/>
    <s v="GREEN HILL"/>
    <s v="CPI"/>
    <s v="WASH"/>
    <x v="1"/>
    <x v="3"/>
    <s v="# of door"/>
    <m/>
    <n v="70"/>
    <s v="completed"/>
    <s v="Chittagong"/>
    <s v="Cox's Bazar"/>
    <x v="0"/>
    <s v="Palong Khali"/>
    <s v="Camp 01W"/>
    <x v="16"/>
    <d v="2023-12-01T00:00:00"/>
    <x v="0"/>
    <m/>
    <m/>
    <m/>
    <m/>
    <m/>
    <s v="Farhan Shaun"/>
    <n v="1681597433"/>
    <s v="farhan@ghcxb.org"/>
    <s v="GREEN HILL"/>
  </r>
  <r>
    <m/>
    <s v="GREEN HILL"/>
    <s v="GREEN HILL"/>
    <s v="CPI"/>
    <s v="WASH"/>
    <x v="2"/>
    <x v="10"/>
    <s v="# of HP sessions at community level"/>
    <m/>
    <n v="71"/>
    <s v="completed"/>
    <s v="Chittagong"/>
    <s v="Cox's Bazar"/>
    <x v="0"/>
    <s v="Palong Khali"/>
    <s v="Camp 01W"/>
    <x v="16"/>
    <d v="2023-12-01T00:00:00"/>
    <x v="0"/>
    <m/>
    <m/>
    <m/>
    <m/>
    <m/>
    <s v="Farhan Shaun"/>
    <n v="1681597433"/>
    <s v="farhan@ghcxb.org"/>
    <s v="GREEN HILL"/>
  </r>
  <r>
    <m/>
    <s v="GREEN HILL"/>
    <s v="GREEN HILL"/>
    <s v="CPI"/>
    <s v="WASH"/>
    <x v="2"/>
    <x v="4"/>
    <s v="# of HP sessions at HH level"/>
    <m/>
    <n v="256"/>
    <s v="completed"/>
    <s v="Chittagong"/>
    <s v="Cox's Bazar"/>
    <x v="0"/>
    <s v="Palong Khali"/>
    <s v="Camp 01W"/>
    <x v="16"/>
    <d v="2023-12-01T00:00:00"/>
    <x v="0"/>
    <m/>
    <m/>
    <m/>
    <m/>
    <m/>
    <s v="Farhan Shaun"/>
    <n v="1681597433"/>
    <s v="farhan@ghcxb.org"/>
    <s v="GREEN HILL"/>
  </r>
  <r>
    <m/>
    <s v="CARE"/>
    <s v="CARE"/>
    <s v="Unicef"/>
    <s v="WASH"/>
    <x v="0"/>
    <x v="0"/>
    <s v="# of tube well"/>
    <m/>
    <n v="774"/>
    <s v="completed"/>
    <s v="Chittagong"/>
    <s v="Cox's Bazar"/>
    <x v="0"/>
    <s v="Palong Khali"/>
    <s v="Camp 16"/>
    <x v="15"/>
    <d v="2023-03-01T00:00:00"/>
    <x v="0"/>
    <m/>
    <m/>
    <m/>
    <m/>
    <m/>
    <s v="MAHMUD HOSSAIN"/>
    <n v="1777773726"/>
    <s v="MahmudHossain.Munna@care.org"/>
    <s v="CARE"/>
  </r>
  <r>
    <m/>
    <s v="CARE"/>
    <s v="CARE"/>
    <s v="Unicef"/>
    <s v="WASH"/>
    <x v="0"/>
    <x v="12"/>
    <s v="# of water network"/>
    <m/>
    <n v="5"/>
    <s v="completed"/>
    <s v="Chittagong"/>
    <s v="Cox's Bazar"/>
    <x v="0"/>
    <s v="Palong Khali"/>
    <s v="Camp 16"/>
    <x v="15"/>
    <d v="2023-03-01T00:00:00"/>
    <x v="0"/>
    <m/>
    <m/>
    <m/>
    <m/>
    <m/>
    <s v="MAHMUD HOSSAIN"/>
    <n v="1777773726"/>
    <s v="MahmudHossain.Munna@care.org"/>
    <s v="CARE"/>
  </r>
  <r>
    <m/>
    <s v="CARE"/>
    <s v="CARE"/>
    <s v="Unicef"/>
    <s v="WASH"/>
    <x v="1"/>
    <x v="1"/>
    <s v="# of door "/>
    <m/>
    <n v="113"/>
    <s v="completed"/>
    <s v="Chittagong"/>
    <s v="Cox's Bazar"/>
    <x v="0"/>
    <s v="Palong Khali"/>
    <s v="Camp 16"/>
    <x v="15"/>
    <d v="2023-03-01T00:00:00"/>
    <x v="0"/>
    <m/>
    <m/>
    <m/>
    <m/>
    <m/>
    <s v="MAHMUD HOSSAIN"/>
    <n v="1777773726"/>
    <s v="MahmudHossain.Munna@care.org"/>
    <s v="CARE"/>
  </r>
  <r>
    <m/>
    <s v="CARE"/>
    <s v="CARE"/>
    <s v="Unicef"/>
    <s v="WASH"/>
    <x v="1"/>
    <x v="8"/>
    <s v="# of FSM Site"/>
    <m/>
    <n v="7"/>
    <s v="completed"/>
    <s v="Chittagong"/>
    <s v="Cox's Bazar"/>
    <x v="0"/>
    <s v="Palong Khali"/>
    <s v="Camp 16"/>
    <x v="15"/>
    <d v="2023-03-01T00:00:00"/>
    <x v="0"/>
    <m/>
    <m/>
    <m/>
    <m/>
    <m/>
    <s v="MAHMUD HOSSAIN"/>
    <n v="1777773726"/>
    <s v="MahmudHossain.Munna@care.org"/>
    <s v="CARE"/>
  </r>
  <r>
    <m/>
    <s v="CARE"/>
    <s v="CARE"/>
    <s v="Unicef"/>
    <s v="WASH"/>
    <x v="1"/>
    <x v="9"/>
    <s v="# of door"/>
    <m/>
    <n v="165"/>
    <s v="completed"/>
    <s v="Chittagong"/>
    <s v="Cox's Bazar"/>
    <x v="0"/>
    <s v="Palong Khali"/>
    <s v="Camp 16"/>
    <x v="15"/>
    <d v="2023-03-01T00:00:00"/>
    <x v="0"/>
    <m/>
    <m/>
    <m/>
    <m/>
    <m/>
    <s v="MAHMUD HOSSAIN"/>
    <n v="1777773726"/>
    <s v="MahmudHossain.Munna@care.org"/>
    <s v="CARE"/>
  </r>
  <r>
    <m/>
    <s v="CARE"/>
    <s v="CARE"/>
    <s v="Unicef"/>
    <s v="WASH"/>
    <x v="1"/>
    <x v="3"/>
    <s v="# of door"/>
    <m/>
    <n v="582"/>
    <s v="completed"/>
    <s v="Chittagong"/>
    <s v="Cox's Bazar"/>
    <x v="0"/>
    <s v="Palong Khali"/>
    <s v="Camp 16"/>
    <x v="15"/>
    <d v="2023-03-01T00:00:00"/>
    <x v="0"/>
    <m/>
    <m/>
    <m/>
    <m/>
    <m/>
    <s v="MAHMUD HOSSAIN"/>
    <n v="1777773726"/>
    <s v="MahmudHossain.Munna@care.org"/>
    <s v="CARE"/>
  </r>
  <r>
    <m/>
    <s v="CARE"/>
    <s v="CARE"/>
    <s v="Unicef"/>
    <s v="WASH"/>
    <x v="2"/>
    <x v="10"/>
    <s v="# of HP sessions at community level"/>
    <m/>
    <n v="1844"/>
    <s v="completed"/>
    <s v="Chittagong"/>
    <s v="Cox's Bazar"/>
    <x v="0"/>
    <s v="Palong Khali"/>
    <s v="Camp 16"/>
    <x v="15"/>
    <d v="2023-03-01T00:00:00"/>
    <x v="0"/>
    <m/>
    <m/>
    <m/>
    <m/>
    <m/>
    <s v="MAHMUD HOSSAIN"/>
    <n v="1777773726"/>
    <s v="MahmudHossain.Munna@care.org"/>
    <s v="CARE"/>
  </r>
  <r>
    <m/>
    <s v="CARE"/>
    <s v="CARE"/>
    <s v="Unicef"/>
    <s v="WASH"/>
    <x v="2"/>
    <x v="31"/>
    <s v="# of household"/>
    <m/>
    <n v="3368"/>
    <s v="completed"/>
    <s v="Chittagong"/>
    <s v="Cox's Bazar"/>
    <x v="0"/>
    <s v="Palong Khali"/>
    <s v="Camp 16"/>
    <x v="15"/>
    <d v="2023-03-01T00:00:00"/>
    <x v="0"/>
    <m/>
    <m/>
    <m/>
    <m/>
    <m/>
    <s v="MAHMUD HOSSAIN"/>
    <n v="1777773726"/>
    <s v="MahmudHossain.Munna@care.org"/>
    <s v="CARE"/>
  </r>
  <r>
    <m/>
    <s v="CARE"/>
    <s v="CARE"/>
    <s v="Unicef"/>
    <s v="WASH"/>
    <x v="3"/>
    <x v="6"/>
    <s v="# of plant"/>
    <m/>
    <n v="2"/>
    <s v="completed"/>
    <s v="Chittagong"/>
    <s v="Cox's Bazar"/>
    <x v="0"/>
    <s v="Palong Khali"/>
    <s v="Camp 16"/>
    <x v="15"/>
    <d v="2023-03-01T00:00:00"/>
    <x v="0"/>
    <m/>
    <m/>
    <m/>
    <m/>
    <m/>
    <s v="MAHMUD HOSSAIN"/>
    <n v="1777773726"/>
    <s v="MahmudHossain.Munna@care.org"/>
    <s v="CARE"/>
  </r>
  <r>
    <m/>
    <s v="GREEN HILL"/>
    <s v="GREEN HILL"/>
    <s v="CPI"/>
    <s v="WASH"/>
    <x v="0"/>
    <x v="0"/>
    <s v="# of tube well"/>
    <m/>
    <n v="31"/>
    <s v="completed"/>
    <s v="Chittagong"/>
    <s v="Cox's Bazar"/>
    <x v="0"/>
    <s v="Palong Khali"/>
    <s v="Camp 04"/>
    <x v="16"/>
    <d v="2023-12-01T00:00:00"/>
    <x v="0"/>
    <m/>
    <m/>
    <m/>
    <m/>
    <m/>
    <s v="Farhan Shaun"/>
    <n v="1681597433"/>
    <s v="farhan@ghcxb.org"/>
    <s v="GREEN HILL"/>
  </r>
  <r>
    <m/>
    <s v="GREEN HILL"/>
    <s v="GREEN HILL"/>
    <s v="CPI"/>
    <s v="WASH"/>
    <x v="0"/>
    <x v="30"/>
    <s v="# of household"/>
    <m/>
    <n v="2748"/>
    <s v="completed"/>
    <s v="Chittagong"/>
    <s v="Cox's Bazar"/>
    <x v="0"/>
    <s v="Palong Khali"/>
    <s v="Camp 04"/>
    <x v="16"/>
    <d v="2023-12-01T00:00:00"/>
    <x v="0"/>
    <m/>
    <m/>
    <m/>
    <m/>
    <m/>
    <s v="Farhan Shaun"/>
    <n v="1681597433"/>
    <s v="farhan@ghcxb.org"/>
    <s v="GREEN HILL"/>
  </r>
  <r>
    <m/>
    <s v="GREEN HILL"/>
    <s v="GREEN HILL"/>
    <s v="CPI"/>
    <s v="WASH"/>
    <x v="1"/>
    <x v="1"/>
    <s v="# of door "/>
    <m/>
    <n v="29"/>
    <s v="completed"/>
    <s v="Chittagong"/>
    <s v="Cox's Bazar"/>
    <x v="0"/>
    <s v="Palong Khali"/>
    <s v="Camp 04"/>
    <x v="16"/>
    <d v="2023-12-01T00:00:00"/>
    <x v="0"/>
    <m/>
    <m/>
    <m/>
    <m/>
    <m/>
    <s v="Farhan Shaun"/>
    <n v="1681597433"/>
    <s v="farhan@ghcxb.org"/>
    <s v="GREEN HILL"/>
  </r>
  <r>
    <m/>
    <s v="GREEN HILL"/>
    <s v="GREEN HILL"/>
    <s v="CPI"/>
    <s v="WASH"/>
    <x v="1"/>
    <x v="9"/>
    <s v="# of door"/>
    <m/>
    <n v="35"/>
    <s v="completed"/>
    <s v="Chittagong"/>
    <s v="Cox's Bazar"/>
    <x v="0"/>
    <s v="Palong Khali"/>
    <s v="Camp 04"/>
    <x v="16"/>
    <d v="2023-12-01T00:00:00"/>
    <x v="0"/>
    <m/>
    <m/>
    <m/>
    <m/>
    <m/>
    <s v="Farhan Shaun"/>
    <n v="1681597433"/>
    <s v="farhan@ghcxb.org"/>
    <s v="GREEN HILL"/>
  </r>
  <r>
    <m/>
    <s v="GREEN HILL"/>
    <s v="GREEN HILL"/>
    <s v="CPI"/>
    <s v="WASH"/>
    <x v="2"/>
    <x v="10"/>
    <s v="# of HP sessions at community level"/>
    <m/>
    <n v="71"/>
    <s v="completed"/>
    <s v="Chittagong"/>
    <s v="Cox's Bazar"/>
    <x v="0"/>
    <s v="Palong Khali"/>
    <s v="Camp 04"/>
    <x v="16"/>
    <d v="2023-12-01T00:00:00"/>
    <x v="0"/>
    <m/>
    <m/>
    <m/>
    <m/>
    <m/>
    <s v="Farhan Shaun"/>
    <n v="1681597433"/>
    <s v="farhan@ghcxb.org"/>
    <s v="GREEN HILL"/>
  </r>
  <r>
    <m/>
    <s v="GREEN HILL"/>
    <s v="GREEN HILL"/>
    <s v="CPI"/>
    <s v="WASH"/>
    <x v="2"/>
    <x v="4"/>
    <s v="# of HP sessions at HH level"/>
    <m/>
    <n v="66"/>
    <s v="completed"/>
    <s v="Chittagong"/>
    <s v="Cox's Bazar"/>
    <x v="0"/>
    <s v="Palong Khali"/>
    <s v="Camp 04"/>
    <x v="16"/>
    <d v="2023-12-01T00:00:00"/>
    <x v="0"/>
    <m/>
    <m/>
    <m/>
    <m/>
    <m/>
    <s v="Farhan Shaun"/>
    <n v="1681597433"/>
    <s v="farhan@ghcxb.org"/>
    <s v="GREEN HILL"/>
  </r>
  <r>
    <m/>
    <s v="GREEN HILL"/>
    <s v="GREEN HILL"/>
    <s v="CPI"/>
    <s v="WASH"/>
    <x v="2"/>
    <x v="33"/>
    <s v="# of facilities"/>
    <m/>
    <n v="700"/>
    <s v="completed"/>
    <s v="Chittagong"/>
    <s v="Cox's Bazar"/>
    <x v="0"/>
    <s v="Palong Khali"/>
    <s v="Camp 04"/>
    <x v="16"/>
    <d v="2023-12-01T00:00:00"/>
    <x v="0"/>
    <m/>
    <m/>
    <m/>
    <m/>
    <m/>
    <s v="Farhan Shaun"/>
    <n v="1681597433"/>
    <s v="farhan@ghcxb.org"/>
    <s v="GREEN HILL"/>
  </r>
  <r>
    <m/>
    <s v="CARE"/>
    <s v="CARE"/>
    <s v="DFAT"/>
    <s v="WASH"/>
    <x v="0"/>
    <x v="12"/>
    <s v="# of water network"/>
    <m/>
    <n v="1"/>
    <s v="completed"/>
    <s v="Chittagong"/>
    <s v="Cox's Bazar"/>
    <x v="0"/>
    <s v="Palong Khali"/>
    <s v="HC,Palong Khali"/>
    <x v="15"/>
    <d v="2023-06-01T00:00:00"/>
    <x v="1"/>
    <m/>
    <m/>
    <m/>
    <m/>
    <m/>
    <s v="MAHMUD HOSSAIN"/>
    <n v="1777773726"/>
    <s v="MahmudHossain.Munna@care.org"/>
    <s v="CARE"/>
  </r>
  <r>
    <m/>
    <s v="CARE"/>
    <s v="CARE"/>
    <s v="DFAT"/>
    <s v="WASH"/>
    <x v="0"/>
    <x v="0"/>
    <s v="# of tube well"/>
    <m/>
    <n v="5"/>
    <s v="completed"/>
    <s v="Chittagong"/>
    <s v="Cox's Bazar"/>
    <x v="0"/>
    <s v="Palong Khali"/>
    <s v="Camp 15"/>
    <x v="15"/>
    <d v="2023-06-01T00:00:00"/>
    <x v="0"/>
    <m/>
    <m/>
    <m/>
    <m/>
    <m/>
    <s v="MAHMUD HOSSAIN"/>
    <n v="1777773726"/>
    <s v="MahmudHossain.Munna@care.org"/>
    <s v="CARE"/>
  </r>
  <r>
    <m/>
    <s v="CARE"/>
    <s v="CARE"/>
    <s v="DFAT"/>
    <s v="WASH"/>
    <x v="1"/>
    <x v="1"/>
    <s v="# of door "/>
    <m/>
    <n v="10"/>
    <s v="completed"/>
    <s v="Chittagong"/>
    <s v="Cox's Bazar"/>
    <x v="0"/>
    <s v="Palong Khali"/>
    <s v="Camp 15"/>
    <x v="15"/>
    <d v="2023-06-01T00:00:00"/>
    <x v="0"/>
    <m/>
    <m/>
    <m/>
    <m/>
    <m/>
    <s v="MAHMUD HOSSAIN"/>
    <n v="1777773726"/>
    <s v="MahmudHossain.Munna@care.org"/>
    <s v="CARE"/>
  </r>
  <r>
    <m/>
    <s v="CARE"/>
    <s v="CARE"/>
    <s v="DFAT"/>
    <s v="WASH"/>
    <x v="1"/>
    <x v="9"/>
    <s v="# of door"/>
    <m/>
    <n v="10"/>
    <s v="completed"/>
    <s v="Chittagong"/>
    <s v="Cox's Bazar"/>
    <x v="0"/>
    <s v="Palong Khali"/>
    <s v="Camp 15"/>
    <x v="15"/>
    <d v="2023-06-01T00:00:00"/>
    <x v="0"/>
    <m/>
    <m/>
    <m/>
    <m/>
    <m/>
    <s v="MAHMUD HOSSAIN"/>
    <n v="1777773726"/>
    <s v="MahmudHossain.Munna@care.org"/>
    <s v="CARE"/>
  </r>
  <r>
    <m/>
    <s v="CARE"/>
    <s v="CARE"/>
    <s v="DFAT"/>
    <s v="WASH"/>
    <x v="0"/>
    <x v="0"/>
    <s v="# of tube well"/>
    <m/>
    <n v="15"/>
    <s v="completed"/>
    <s v="Chittagong"/>
    <s v="Cox's Bazar"/>
    <x v="0"/>
    <s v="Palong Khali"/>
    <s v="Camp 16"/>
    <x v="15"/>
    <d v="2023-06-01T00:00:00"/>
    <x v="0"/>
    <m/>
    <m/>
    <m/>
    <m/>
    <m/>
    <s v="MAHMUD HOSSAIN"/>
    <n v="1777773726"/>
    <s v="MahmudHossain.Munna@care.org"/>
    <s v="CARE"/>
  </r>
  <r>
    <m/>
    <s v="CARE"/>
    <s v="CARE"/>
    <s v="DFAT"/>
    <s v="WASH"/>
    <x v="1"/>
    <x v="1"/>
    <s v="# of door "/>
    <m/>
    <n v="5"/>
    <s v="completed"/>
    <s v="Chittagong"/>
    <s v="Cox's Bazar"/>
    <x v="0"/>
    <s v="Palong Khali"/>
    <s v="Camp 16"/>
    <x v="15"/>
    <d v="2023-06-01T00:00:00"/>
    <x v="0"/>
    <m/>
    <m/>
    <m/>
    <m/>
    <m/>
    <s v="MAHMUD HOSSAIN"/>
    <n v="1777773726"/>
    <s v="MahmudHossain.Munna@care.org"/>
    <s v="CARE"/>
  </r>
  <r>
    <m/>
    <s v="CARE"/>
    <s v="CARE"/>
    <s v="DFAT"/>
    <s v="WASH"/>
    <x v="1"/>
    <x v="9"/>
    <s v="# of door"/>
    <m/>
    <n v="5"/>
    <s v="completed"/>
    <s v="Chittagong"/>
    <s v="Cox's Bazar"/>
    <x v="0"/>
    <s v="Palong Khali"/>
    <s v="Camp 16"/>
    <x v="15"/>
    <d v="2023-06-01T00:00:00"/>
    <x v="0"/>
    <m/>
    <m/>
    <m/>
    <m/>
    <m/>
    <s v="MAHMUD HOSSAIN"/>
    <n v="1777773726"/>
    <s v="MahmudHossain.Munna@care.org"/>
    <s v="CARE"/>
  </r>
  <r>
    <m/>
    <s v="German RC"/>
    <s v="BDRCS"/>
    <s v="GRC"/>
    <s v="WASH"/>
    <x v="0"/>
    <x v="0"/>
    <s v="# of tube well"/>
    <m/>
    <n v="45"/>
    <s v="completed"/>
    <s v="Chittagong"/>
    <s v="Cox's Bazar"/>
    <x v="0"/>
    <s v="Palong Khali"/>
    <s v="Camp 18"/>
    <x v="15"/>
    <d v="2022-12-01T00:00:00"/>
    <x v="0"/>
    <m/>
    <m/>
    <m/>
    <m/>
    <m/>
    <s v="Md Khairul Bashar"/>
    <n v="1628407101"/>
    <s v="khairul.bashar@bdrcs.org"/>
    <s v="German RC-BDRCS"/>
  </r>
  <r>
    <m/>
    <s v="German RC"/>
    <s v="BDRCS"/>
    <s v="GRC"/>
    <s v="WASH"/>
    <x v="1"/>
    <x v="1"/>
    <s v="# of door "/>
    <m/>
    <n v="27"/>
    <s v="completed"/>
    <s v="Chittagong"/>
    <s v="Cox's Bazar"/>
    <x v="0"/>
    <s v="Palong Khali"/>
    <s v="Camp 18"/>
    <x v="15"/>
    <d v="2022-12-01T00:00:00"/>
    <x v="0"/>
    <m/>
    <m/>
    <m/>
    <m/>
    <m/>
    <s v="Md Khairul Bashar"/>
    <n v="1628407101"/>
    <s v="khairul.bashar@bdrcs.org"/>
    <s v="German RC-BDRCS"/>
  </r>
  <r>
    <m/>
    <s v="German RC"/>
    <s v="BDRCS"/>
    <s v="GRC"/>
    <s v="WASH"/>
    <x v="1"/>
    <x v="3"/>
    <s v="# of door"/>
    <m/>
    <n v="167"/>
    <s v="completed"/>
    <s v="Chittagong"/>
    <s v="Cox's Bazar"/>
    <x v="0"/>
    <s v="Palong Khali"/>
    <s v="Camp 18"/>
    <x v="15"/>
    <d v="2022-12-01T00:00:00"/>
    <x v="0"/>
    <m/>
    <m/>
    <m/>
    <m/>
    <m/>
    <s v="Md Khairul Bashar"/>
    <n v="1628407101"/>
    <s v="khairul.bashar@bdrcs.org"/>
    <s v="German RC-BDRCS"/>
  </r>
  <r>
    <m/>
    <s v="German RC"/>
    <s v="BDRCS"/>
    <s v="GRC"/>
    <s v="WASH"/>
    <x v="2"/>
    <x v="10"/>
    <s v="# of HP sessions at community level"/>
    <m/>
    <n v="880"/>
    <s v="completed"/>
    <s v="Chittagong"/>
    <s v="Cox's Bazar"/>
    <x v="0"/>
    <s v="Palong Khali"/>
    <s v="Camp 18"/>
    <x v="15"/>
    <d v="2022-12-01T00:00:00"/>
    <x v="0"/>
    <m/>
    <m/>
    <m/>
    <m/>
    <m/>
    <s v="Md Khairul Bashar"/>
    <n v="1628407101"/>
    <s v="khairul.bashar@bdrcs.org"/>
    <s v="German RC-BDRCS"/>
  </r>
  <r>
    <m/>
    <s v="German RC"/>
    <s v="BDRCS"/>
    <s v="GRC"/>
    <s v="WASH"/>
    <x v="2"/>
    <x v="4"/>
    <s v="# of HP sessions at HH level"/>
    <m/>
    <n v="6028"/>
    <s v="completed"/>
    <s v="Chittagong"/>
    <s v="Cox's Bazar"/>
    <x v="0"/>
    <s v="Palong Khali"/>
    <s v="Camp 18"/>
    <x v="15"/>
    <d v="2022-12-01T00:00:00"/>
    <x v="0"/>
    <m/>
    <m/>
    <m/>
    <m/>
    <m/>
    <s v="Md Khairul Bashar"/>
    <n v="1628407101"/>
    <s v="khairul.bashar@bdrcs.org"/>
    <s v="German RC-BDRCS"/>
  </r>
  <r>
    <m/>
    <s v="GREEN HILL"/>
    <s v="GREEN HILL"/>
    <s v="CPI"/>
    <s v="WASH"/>
    <x v="0"/>
    <x v="0"/>
    <s v="# of tube well"/>
    <m/>
    <n v="14"/>
    <s v="completed"/>
    <s v="Chittagong"/>
    <s v="Cox's Bazar"/>
    <x v="0"/>
    <s v="Palong Khali"/>
    <s v="Camp 17"/>
    <x v="15"/>
    <d v="2022-12-01T00:00:00"/>
    <x v="0"/>
    <m/>
    <m/>
    <m/>
    <m/>
    <m/>
    <s v="Farhan Shaun"/>
    <n v="1681597433"/>
    <s v="farhan@ghcxb.org"/>
    <s v="GREEN HILL"/>
  </r>
  <r>
    <m/>
    <s v="GREEN HILL"/>
    <s v="GREEN HILL"/>
    <s v="CPI"/>
    <s v="WASH"/>
    <x v="0"/>
    <x v="30"/>
    <s v="# of household"/>
    <m/>
    <n v="9288"/>
    <s v="completed"/>
    <s v="Chittagong"/>
    <s v="Cox's Bazar"/>
    <x v="0"/>
    <s v="Palong Khali"/>
    <s v="Camp 17"/>
    <x v="15"/>
    <d v="2022-12-01T00:00:00"/>
    <x v="0"/>
    <m/>
    <m/>
    <m/>
    <m/>
    <m/>
    <s v="Farhan Shaun"/>
    <n v="1681597433"/>
    <s v="farhan@ghcxb.org"/>
    <s v="GREEN HILL"/>
  </r>
  <r>
    <m/>
    <s v="GREEN HILL"/>
    <s v="GREEN HILL"/>
    <s v="CPI"/>
    <s v="WASH"/>
    <x v="1"/>
    <x v="1"/>
    <s v="# of door "/>
    <m/>
    <n v="16"/>
    <s v="completed"/>
    <s v="Chittagong"/>
    <s v="Cox's Bazar"/>
    <x v="0"/>
    <s v="Palong Khali"/>
    <s v="Camp 17"/>
    <x v="15"/>
    <d v="2022-12-01T00:00:00"/>
    <x v="0"/>
    <m/>
    <m/>
    <m/>
    <m/>
    <m/>
    <s v="Farhan Shaun"/>
    <n v="1681597433"/>
    <s v="farhan@ghcxb.org"/>
    <s v="GREEN HILL"/>
  </r>
  <r>
    <m/>
    <s v="GREEN HILL"/>
    <s v="GREEN HILL"/>
    <s v="CPI"/>
    <s v="WASH"/>
    <x v="1"/>
    <x v="9"/>
    <s v="# of door"/>
    <m/>
    <n v="6"/>
    <s v="completed"/>
    <s v="Chittagong"/>
    <s v="Cox's Bazar"/>
    <x v="0"/>
    <s v="Palong Khali"/>
    <s v="Camp 17"/>
    <x v="15"/>
    <d v="2022-12-01T00:00:00"/>
    <x v="0"/>
    <m/>
    <m/>
    <m/>
    <m/>
    <m/>
    <s v="Farhan Shaun"/>
    <n v="1681597433"/>
    <s v="farhan@ghcxb.org"/>
    <s v="GREEN HILL"/>
  </r>
  <r>
    <m/>
    <s v="GREEN HILL"/>
    <s v="GREEN HILL"/>
    <s v="CPI"/>
    <s v="WASH"/>
    <x v="1"/>
    <x v="3"/>
    <s v="# of door"/>
    <m/>
    <n v="25"/>
    <s v="completed"/>
    <s v="Chittagong"/>
    <s v="Cox's Bazar"/>
    <x v="0"/>
    <s v="Palong Khali"/>
    <s v="Camp 17"/>
    <x v="15"/>
    <d v="2022-12-01T00:00:00"/>
    <x v="0"/>
    <m/>
    <m/>
    <m/>
    <m/>
    <m/>
    <s v="Farhan Shaun"/>
    <n v="1681597433"/>
    <s v="farhan@ghcxb.org"/>
    <s v="GREEN HILL"/>
  </r>
  <r>
    <m/>
    <s v="GREEN HILL"/>
    <s v="GREEN HILL"/>
    <s v="CPI"/>
    <s v="WASH"/>
    <x v="2"/>
    <x v="10"/>
    <s v="# of HP sessions at community level"/>
    <m/>
    <n v="40"/>
    <s v="completed"/>
    <s v="Chittagong"/>
    <s v="Cox's Bazar"/>
    <x v="0"/>
    <s v="Palong Khali"/>
    <s v="Camp 17"/>
    <x v="15"/>
    <d v="2022-12-01T00:00:00"/>
    <x v="0"/>
    <m/>
    <m/>
    <m/>
    <m/>
    <m/>
    <s v="Farhan Shaun"/>
    <n v="1681597433"/>
    <s v="farhan@ghcxb.org"/>
    <s v="GREEN HILL"/>
  </r>
  <r>
    <m/>
    <s v="GREEN HILL"/>
    <s v="GREEN HILL"/>
    <s v="CPI"/>
    <s v="WASH"/>
    <x v="2"/>
    <x v="4"/>
    <s v="# of HP sessions at HH level"/>
    <m/>
    <n v="46"/>
    <s v="completed"/>
    <s v="Chittagong"/>
    <s v="Cox's Bazar"/>
    <x v="0"/>
    <s v="Palong Khali"/>
    <s v="Camp 17"/>
    <x v="15"/>
    <d v="2022-12-01T00:00:00"/>
    <x v="0"/>
    <m/>
    <m/>
    <m/>
    <m/>
    <m/>
    <s v="Farhan Shaun"/>
    <n v="1681597433"/>
    <s v="farhan@ghcxb.org"/>
    <s v="GREEN HILL"/>
  </r>
  <r>
    <m/>
    <s v="GREEN HILL"/>
    <s v="GREEN HILL"/>
    <s v="CPI"/>
    <s v="WASH"/>
    <x v="2"/>
    <x v="33"/>
    <s v="# of facilities"/>
    <m/>
    <n v="748"/>
    <s v="completed"/>
    <s v="Chittagong"/>
    <s v="Cox's Bazar"/>
    <x v="0"/>
    <s v="Palong Khali"/>
    <s v="Camp 17"/>
    <x v="15"/>
    <d v="2022-12-01T00:00:00"/>
    <x v="0"/>
    <m/>
    <m/>
    <m/>
    <m/>
    <m/>
    <s v="Farhan Shaun"/>
    <n v="1681597433"/>
    <s v="farhan@ghcxb.org"/>
    <s v="GREEN HILL"/>
  </r>
  <r>
    <m/>
    <s v="IFRC"/>
    <s v="BDRCS"/>
    <s v="IFRC"/>
    <s v="WASH"/>
    <x v="2"/>
    <x v="4"/>
    <s v="# of HP sessions at HH level"/>
    <m/>
    <n v="1034"/>
    <s v="completed"/>
    <s v="Chittagong"/>
    <s v="Cox's Bazar"/>
    <x v="0"/>
    <s v="Ratna Palong"/>
    <s v="HC,Ratna Palong"/>
    <x v="15"/>
    <d v="2022-12-01T00:00:00"/>
    <x v="1"/>
    <m/>
    <m/>
    <m/>
    <m/>
    <m/>
    <s v="MD Khairul Bashar"/>
    <n v="1628407101"/>
    <s v="khairul.bashar@bdrcs.org"/>
    <s v="IFRC-BDRCS"/>
  </r>
  <r>
    <m/>
    <s v="UNICEF"/>
    <s v="NGOF"/>
    <s v="UNICEF"/>
    <s v="WASH"/>
    <x v="0"/>
    <x v="0"/>
    <s v="# of tube well"/>
    <m/>
    <n v="169"/>
    <s v="completed"/>
    <s v="Chittagong"/>
    <s v="Cox's Bazar"/>
    <x v="0"/>
    <s v="Palong Khali"/>
    <s v="Camp 06"/>
    <x v="15"/>
    <d v="2023-01-01T00:00:00"/>
    <x v="0"/>
    <m/>
    <m/>
    <m/>
    <m/>
    <m/>
    <s v="Md Mosarraf Hossain"/>
    <n v="8801712003560"/>
    <s v="ngof.ukhia2@gmail.com"/>
    <s v="UNICEF-NGOF"/>
  </r>
  <r>
    <m/>
    <s v="UNICEF"/>
    <s v="NGOF"/>
    <s v="UNICEF"/>
    <s v="WASH"/>
    <x v="0"/>
    <x v="12"/>
    <s v="# of water network"/>
    <m/>
    <n v="6"/>
    <s v="completed"/>
    <s v="Chittagong"/>
    <s v="Cox's Bazar"/>
    <x v="0"/>
    <s v="Palong Khali"/>
    <s v="Camp 06"/>
    <x v="15"/>
    <d v="2023-01-01T00:00:00"/>
    <x v="0"/>
    <m/>
    <m/>
    <m/>
    <m/>
    <m/>
    <s v="Md Mosarraf Hossain"/>
    <n v="8801712003560"/>
    <s v="ngof.ukhia2@gmail.com"/>
    <s v="UNICEF-NGOF"/>
  </r>
  <r>
    <m/>
    <s v="UNICEF"/>
    <s v="NGOF"/>
    <s v="UNICEF"/>
    <s v="WASH"/>
    <x v="0"/>
    <x v="30"/>
    <s v="# of household"/>
    <m/>
    <n v="368"/>
    <s v="completed"/>
    <s v="Chittagong"/>
    <s v="Cox's Bazar"/>
    <x v="0"/>
    <s v="Palong Khali"/>
    <s v="Camp 06"/>
    <x v="15"/>
    <d v="2023-01-01T00:00:00"/>
    <x v="0"/>
    <m/>
    <m/>
    <m/>
    <m/>
    <m/>
    <s v="Md Mosarraf Hossain"/>
    <n v="8801712003560"/>
    <s v="ngof.ukhia2@gmail.com"/>
    <s v="UNICEF-NGOF"/>
  </r>
  <r>
    <m/>
    <s v="UNICEF"/>
    <s v="NGOF"/>
    <s v="UNICEF"/>
    <s v="WASH"/>
    <x v="0"/>
    <x v="7"/>
    <s v="N/A"/>
    <m/>
    <n v="12"/>
    <s v="completed"/>
    <s v="Chittagong"/>
    <s v="Cox's Bazar"/>
    <x v="0"/>
    <s v="Palong Khali"/>
    <s v="Camp 06"/>
    <x v="15"/>
    <d v="2023-01-01T00:00:00"/>
    <x v="0"/>
    <m/>
    <m/>
    <m/>
    <m/>
    <m/>
    <s v="Md Mosarraf Hossain"/>
    <n v="8801712003560"/>
    <s v="ngof.ukhia2@gmail.com"/>
    <s v="UNICEF-NGOF"/>
  </r>
  <r>
    <m/>
    <s v="UNICEF"/>
    <s v="NGOF"/>
    <s v="UNICEF"/>
    <s v="WASH"/>
    <x v="1"/>
    <x v="1"/>
    <s v="# of door "/>
    <m/>
    <n v="28"/>
    <s v="completed"/>
    <s v="Chittagong"/>
    <s v="Cox's Bazar"/>
    <x v="0"/>
    <s v="Palong Khali"/>
    <s v="Camp 06"/>
    <x v="15"/>
    <d v="2023-01-01T00:00:00"/>
    <x v="0"/>
    <m/>
    <m/>
    <m/>
    <m/>
    <m/>
    <s v="Md Mosarraf Hossain"/>
    <n v="8801712003560"/>
    <s v="ngof.ukhia2@gmail.com"/>
    <s v="UNICEF-NGOF"/>
  </r>
  <r>
    <m/>
    <s v="UNICEF"/>
    <s v="NGOF"/>
    <s v="UNICEF"/>
    <s v="WASH"/>
    <x v="1"/>
    <x v="8"/>
    <s v="# of FSM Site"/>
    <m/>
    <n v="4"/>
    <s v="completed"/>
    <s v="Chittagong"/>
    <s v="Cox's Bazar"/>
    <x v="0"/>
    <s v="Palong Khali"/>
    <s v="Camp 06"/>
    <x v="15"/>
    <d v="2023-01-01T00:00:00"/>
    <x v="0"/>
    <m/>
    <m/>
    <m/>
    <m/>
    <m/>
    <s v="Md Mosarraf Hossain"/>
    <n v="8801712003560"/>
    <s v="ngof.ukhia2@gmail.com"/>
    <s v="UNICEF-NGOF"/>
  </r>
  <r>
    <m/>
    <s v="UNICEF"/>
    <s v="NGOF"/>
    <s v="UNICEF"/>
    <s v="WASH"/>
    <x v="1"/>
    <x v="2"/>
    <s v="# of FSM Site"/>
    <m/>
    <n v="3"/>
    <s v="completed"/>
    <s v="Chittagong"/>
    <s v="Cox's Bazar"/>
    <x v="0"/>
    <s v="Palong Khali"/>
    <s v="Camp 06"/>
    <x v="15"/>
    <d v="2023-01-01T00:00:00"/>
    <x v="0"/>
    <m/>
    <m/>
    <m/>
    <m/>
    <m/>
    <s v="Md Mosarraf Hossain"/>
    <n v="8801712003560"/>
    <s v="ngof.ukhia2@gmail.com"/>
    <s v="UNICEF-NGOF"/>
  </r>
  <r>
    <m/>
    <s v="UNICEF"/>
    <s v="NGOF"/>
    <s v="UNICEF"/>
    <s v="WASH"/>
    <x v="1"/>
    <x v="18"/>
    <s v="# of door"/>
    <m/>
    <n v="2"/>
    <s v="completed"/>
    <s v="Chittagong"/>
    <s v="Cox's Bazar"/>
    <x v="0"/>
    <s v="Palong Khali"/>
    <s v="Camp 06"/>
    <x v="15"/>
    <d v="2023-01-01T00:00:00"/>
    <x v="0"/>
    <m/>
    <m/>
    <m/>
    <m/>
    <m/>
    <s v="Md Mosarraf Hossain"/>
    <n v="8801712003560"/>
    <s v="ngof.ukhia2@gmail.com"/>
    <s v="UNICEF-NGOF"/>
  </r>
  <r>
    <m/>
    <s v="UNICEF"/>
    <s v="NGOF"/>
    <s v="UNICEF"/>
    <s v="WASH"/>
    <x v="1"/>
    <x v="9"/>
    <s v="# of door"/>
    <m/>
    <n v="152"/>
    <s v="completed"/>
    <s v="Chittagong"/>
    <s v="Cox's Bazar"/>
    <x v="0"/>
    <s v="Palong Khali"/>
    <s v="Camp 06"/>
    <x v="15"/>
    <d v="2023-01-01T00:00:00"/>
    <x v="0"/>
    <m/>
    <m/>
    <m/>
    <m/>
    <m/>
    <s v="Md Mosarraf Hossain"/>
    <n v="8801712003560"/>
    <s v="ngof.ukhia2@gmail.com"/>
    <s v="UNICEF-NGOF"/>
  </r>
  <r>
    <m/>
    <s v="UNICEF"/>
    <s v="NGOF"/>
    <s v="UNICEF"/>
    <s v="WASH"/>
    <x v="1"/>
    <x v="3"/>
    <s v="# of door"/>
    <m/>
    <n v="758"/>
    <s v="completed"/>
    <s v="Chittagong"/>
    <s v="Cox's Bazar"/>
    <x v="0"/>
    <s v="Palong Khali"/>
    <s v="Camp 06"/>
    <x v="15"/>
    <d v="2023-01-01T00:00:00"/>
    <x v="0"/>
    <m/>
    <m/>
    <m/>
    <m/>
    <m/>
    <s v="Md Mosarraf Hossain"/>
    <n v="8801712003560"/>
    <s v="ngof.ukhia2@gmail.com"/>
    <s v="UNICEF-NGOF"/>
  </r>
  <r>
    <m/>
    <s v="UNICEF"/>
    <s v="NGOF"/>
    <s v="UNICEF"/>
    <s v="WASH"/>
    <x v="1"/>
    <x v="7"/>
    <s v="N/A"/>
    <m/>
    <n v="1"/>
    <s v="completed"/>
    <s v="Chittagong"/>
    <s v="Cox's Bazar"/>
    <x v="0"/>
    <s v="Palong Khali"/>
    <s v="Camp 06"/>
    <x v="15"/>
    <d v="2023-01-01T00:00:00"/>
    <x v="0"/>
    <m/>
    <m/>
    <m/>
    <m/>
    <m/>
    <s v="Md Mosarraf Hossain"/>
    <n v="8801712003560"/>
    <s v="ngof.ukhia2@gmail.com"/>
    <s v="UNICEF-NGOF"/>
  </r>
  <r>
    <m/>
    <s v="UNICEF"/>
    <s v="NGOF"/>
    <s v="UNICEF"/>
    <s v="WASH"/>
    <x v="2"/>
    <x v="4"/>
    <s v="# of HP sessions at HH level"/>
    <m/>
    <n v="5343"/>
    <s v="completed"/>
    <s v="Chittagong"/>
    <s v="Cox's Bazar"/>
    <x v="0"/>
    <s v="Palong Khali"/>
    <s v="Camp 06"/>
    <x v="15"/>
    <d v="2023-01-01T00:00:00"/>
    <x v="0"/>
    <m/>
    <m/>
    <m/>
    <m/>
    <m/>
    <s v="Md Mosarraf Hossain"/>
    <n v="8801712003560"/>
    <s v="ngof.ukhia2@gmail.com"/>
    <s v="UNICEF-NGOF"/>
  </r>
  <r>
    <m/>
    <s v="UNICEF"/>
    <s v="NGOF"/>
    <s v="UNICEF"/>
    <s v="WASH"/>
    <x v="2"/>
    <x v="28"/>
    <s v="# of female in reproductive age"/>
    <m/>
    <n v="7588"/>
    <s v="completed"/>
    <s v="Chittagong"/>
    <s v="Cox's Bazar"/>
    <x v="0"/>
    <s v="Palong Khali"/>
    <s v="Camp 06"/>
    <x v="15"/>
    <d v="2023-01-01T00:00:00"/>
    <x v="0"/>
    <m/>
    <m/>
    <m/>
    <m/>
    <m/>
    <s v="Md Mosarraf Hossain"/>
    <n v="8801712003560"/>
    <s v="ngof.ukhia2@gmail.com"/>
    <s v="UNICEF-NGOF"/>
  </r>
  <r>
    <m/>
    <s v="UNICEF"/>
    <s v="NGOF"/>
    <s v="UNICEF"/>
    <s v="WASH"/>
    <x v="2"/>
    <x v="33"/>
    <s v="# of facilities"/>
    <m/>
    <n v="1570"/>
    <s v="completed"/>
    <s v="Chittagong"/>
    <s v="Cox's Bazar"/>
    <x v="0"/>
    <s v="Palong Khali"/>
    <s v="Camp 06"/>
    <x v="15"/>
    <d v="2023-01-01T00:00:00"/>
    <x v="0"/>
    <m/>
    <m/>
    <m/>
    <m/>
    <m/>
    <s v="Md Mosarraf Hossain"/>
    <n v="8801712003560"/>
    <s v="ngof.ukhia2@gmail.com"/>
    <s v="UNICEF-NGOF"/>
  </r>
  <r>
    <m/>
    <s v="UNICEF"/>
    <s v="NGOF"/>
    <s v="UNICEF"/>
    <s v="WASH"/>
    <x v="2"/>
    <x v="7"/>
    <s v="N/A"/>
    <m/>
    <n v="381"/>
    <s v="completed"/>
    <s v="Chittagong"/>
    <s v="Cox's Bazar"/>
    <x v="0"/>
    <s v="Palong Khali"/>
    <s v="Camp 06"/>
    <x v="15"/>
    <d v="2023-01-01T00:00:00"/>
    <x v="0"/>
    <m/>
    <m/>
    <m/>
    <m/>
    <m/>
    <s v="Md Mosarraf Hossain"/>
    <n v="8801712003560"/>
    <s v="ngof.ukhia2@gmail.com"/>
    <s v="UNICEF-NGOF"/>
  </r>
  <r>
    <m/>
    <s v="UNICEF"/>
    <s v="NGOF"/>
    <s v="UNICEF"/>
    <s v="WASH"/>
    <x v="3"/>
    <x v="6"/>
    <s v="# of plant"/>
    <m/>
    <n v="5"/>
    <s v="completed"/>
    <s v="Chittagong"/>
    <s v="Cox's Bazar"/>
    <x v="0"/>
    <s v="Palong Khali"/>
    <s v="Camp 06"/>
    <x v="15"/>
    <d v="2023-01-01T00:00:00"/>
    <x v="0"/>
    <m/>
    <m/>
    <m/>
    <m/>
    <m/>
    <s v="Md Mosarraf Hossain"/>
    <n v="8801712003560"/>
    <s v="ngof.ukhia2@gmail.com"/>
    <s v="UNICEF-NGOF"/>
  </r>
  <r>
    <m/>
    <s v="UNICEF"/>
    <s v="NGOF"/>
    <s v="UNICEF"/>
    <s v="WASH"/>
    <x v="3"/>
    <x v="7"/>
    <s v="N/A"/>
    <m/>
    <n v="1892"/>
    <s v="completed"/>
    <s v="Chittagong"/>
    <s v="Cox's Bazar"/>
    <x v="0"/>
    <s v="Palong Khali"/>
    <s v="Camp 06"/>
    <x v="15"/>
    <d v="2023-01-01T00:00:00"/>
    <x v="0"/>
    <m/>
    <m/>
    <m/>
    <m/>
    <m/>
    <s v="Md Mosarraf Hossain"/>
    <n v="8801712003560"/>
    <s v="ngof.ukhia2@gmail.com"/>
    <s v="UNICEF-NGOF"/>
  </r>
  <r>
    <m/>
    <s v="IFRC"/>
    <s v="BDRCS"/>
    <s v="IFRC"/>
    <s v="WASH"/>
    <x v="2"/>
    <x v="4"/>
    <s v="# of HP sessions at HH level"/>
    <m/>
    <n v="959"/>
    <s v="completed"/>
    <s v="Chittagong"/>
    <s v="Cox's Bazar"/>
    <x v="0"/>
    <s v="Palong Khali"/>
    <s v="Camp 11"/>
    <x v="15"/>
    <d v="2022-12-01T00:00:00"/>
    <x v="0"/>
    <m/>
    <m/>
    <m/>
    <m/>
    <m/>
    <s v="Md Khairul Bashar"/>
    <n v="1628407101"/>
    <s v="khairul.bashar@bdrcs.org"/>
    <s v="IFRC-BDRCS"/>
  </r>
  <r>
    <m/>
    <s v="UNICEF"/>
    <s v="NGOF"/>
    <s v="UNICEF"/>
    <s v="WASH"/>
    <x v="0"/>
    <x v="0"/>
    <s v="# of tube well"/>
    <m/>
    <n v="309"/>
    <s v="completed"/>
    <s v="Chittagong"/>
    <s v="Cox's Bazar"/>
    <x v="0"/>
    <s v="Palong Khali"/>
    <s v="Camp 07"/>
    <x v="15"/>
    <d v="2023-01-01T00:00:00"/>
    <x v="0"/>
    <m/>
    <m/>
    <m/>
    <m/>
    <m/>
    <s v="Md Mosarraf Hossain"/>
    <n v="8801712003560"/>
    <s v="ngof.ukhia2@gmail.com"/>
    <s v="UNICEF-NGOF"/>
  </r>
  <r>
    <m/>
    <s v="UNICEF"/>
    <s v="NGOF"/>
    <s v="UNICEF"/>
    <s v="WASH"/>
    <x v="0"/>
    <x v="12"/>
    <s v="# of water network"/>
    <m/>
    <n v="12"/>
    <s v="completed"/>
    <s v="Chittagong"/>
    <s v="Cox's Bazar"/>
    <x v="0"/>
    <s v="Palong Khali"/>
    <s v="Camp 07"/>
    <x v="15"/>
    <d v="2023-01-01T00:00:00"/>
    <x v="0"/>
    <m/>
    <m/>
    <m/>
    <m/>
    <m/>
    <s v="Md Mosarraf Hossain"/>
    <n v="8801712003560"/>
    <s v="ngof.ukhia2@gmail.com"/>
    <s v="UNICEF-NGOF"/>
  </r>
  <r>
    <m/>
    <s v="UNICEF"/>
    <s v="NGOF"/>
    <s v="UNICEF"/>
    <s v="WASH"/>
    <x v="0"/>
    <x v="30"/>
    <s v="# of household"/>
    <m/>
    <n v="1638"/>
    <s v="completed"/>
    <s v="Chittagong"/>
    <s v="Cox's Bazar"/>
    <x v="0"/>
    <s v="Palong Khali"/>
    <s v="Camp 07"/>
    <x v="15"/>
    <d v="2023-01-01T00:00:00"/>
    <x v="0"/>
    <m/>
    <m/>
    <m/>
    <m/>
    <m/>
    <s v="Md Mosarraf Hossain"/>
    <n v="8801712003560"/>
    <s v="ngof.ukhia2@gmail.com"/>
    <s v="UNICEF-NGOF"/>
  </r>
  <r>
    <m/>
    <s v="UNICEF"/>
    <s v="NGOF"/>
    <s v="UNICEF"/>
    <s v="WASH"/>
    <x v="0"/>
    <x v="7"/>
    <s v="N/A"/>
    <m/>
    <n v="14"/>
    <s v="completed"/>
    <s v="Chittagong"/>
    <s v="Cox's Bazar"/>
    <x v="0"/>
    <s v="Palong Khali"/>
    <s v="Camp 07"/>
    <x v="15"/>
    <d v="2023-01-01T00:00:00"/>
    <x v="0"/>
    <m/>
    <m/>
    <m/>
    <m/>
    <m/>
    <s v="Md Mosarraf Hossain"/>
    <n v="8801712003560"/>
    <s v="ngof.ukhia2@gmail.com"/>
    <s v="UNICEF-NGOF"/>
  </r>
  <r>
    <m/>
    <s v="UNICEF"/>
    <s v="NGOF"/>
    <s v="UNICEF"/>
    <s v="WASH"/>
    <x v="1"/>
    <x v="23"/>
    <s v="# of door "/>
    <m/>
    <n v="1"/>
    <s v="completed"/>
    <s v="Chittagong"/>
    <s v="Cox's Bazar"/>
    <x v="0"/>
    <s v="Palong Khali"/>
    <s v="Camp 07"/>
    <x v="15"/>
    <d v="2023-01-01T00:00:00"/>
    <x v="0"/>
    <m/>
    <m/>
    <m/>
    <m/>
    <m/>
    <s v="Md Mosarraf Hossain"/>
    <n v="8801712003560"/>
    <s v="ngof.ukhia2@gmail.com"/>
    <s v="UNICEF-NGOF"/>
  </r>
  <r>
    <m/>
    <s v="UNICEF"/>
    <s v="NGOF"/>
    <s v="UNICEF"/>
    <s v="WASH"/>
    <x v="1"/>
    <x v="1"/>
    <s v="# of door "/>
    <m/>
    <n v="90"/>
    <s v="completed"/>
    <s v="Chittagong"/>
    <s v="Cox's Bazar"/>
    <x v="0"/>
    <s v="Palong Khali"/>
    <s v="Camp 07"/>
    <x v="15"/>
    <d v="2023-01-01T00:00:00"/>
    <x v="0"/>
    <m/>
    <m/>
    <m/>
    <m/>
    <m/>
    <s v="Md Mosarraf Hossain"/>
    <n v="8801712003560"/>
    <s v="ngof.ukhia2@gmail.com"/>
    <s v="UNICEF-NGOF"/>
  </r>
  <r>
    <m/>
    <s v="UNICEF"/>
    <s v="NGOF"/>
    <s v="UNICEF"/>
    <s v="WASH"/>
    <x v="1"/>
    <x v="8"/>
    <s v="# of FSM Site"/>
    <m/>
    <n v="15"/>
    <s v="completed"/>
    <s v="Chittagong"/>
    <s v="Cox's Bazar"/>
    <x v="0"/>
    <s v="Palong Khali"/>
    <s v="Camp 07"/>
    <x v="15"/>
    <d v="2023-01-01T00:00:00"/>
    <x v="0"/>
    <m/>
    <m/>
    <m/>
    <m/>
    <m/>
    <s v="Md Mosarraf Hossain"/>
    <n v="8801712003560"/>
    <s v="ngof.ukhia2@gmail.com"/>
    <s v="UNICEF-NGOF"/>
  </r>
  <r>
    <m/>
    <s v="UNICEF"/>
    <s v="NGOF"/>
    <s v="UNICEF"/>
    <s v="WASH"/>
    <x v="1"/>
    <x v="2"/>
    <s v="# of FSM Site"/>
    <m/>
    <n v="6"/>
    <s v="completed"/>
    <s v="Chittagong"/>
    <s v="Cox's Bazar"/>
    <x v="0"/>
    <s v="Palong Khali"/>
    <s v="Camp 07"/>
    <x v="15"/>
    <d v="2023-01-01T00:00:00"/>
    <x v="0"/>
    <m/>
    <m/>
    <m/>
    <m/>
    <m/>
    <s v="Md Mosarraf Hossain"/>
    <n v="8801712003560"/>
    <s v="ngof.ukhia2@gmail.com"/>
    <s v="UNICEF-NGOF"/>
  </r>
  <r>
    <m/>
    <s v="UNICEF"/>
    <s v="NGOF"/>
    <s v="UNICEF"/>
    <s v="WASH"/>
    <x v="1"/>
    <x v="18"/>
    <s v="# of door"/>
    <m/>
    <n v="8"/>
    <s v="completed"/>
    <s v="Chittagong"/>
    <s v="Cox's Bazar"/>
    <x v="0"/>
    <s v="Palong Khali"/>
    <s v="Camp 07"/>
    <x v="15"/>
    <d v="2023-01-01T00:00:00"/>
    <x v="0"/>
    <m/>
    <m/>
    <m/>
    <m/>
    <m/>
    <s v="Md Mosarraf Hossain"/>
    <n v="8801712003560"/>
    <s v="ngof.ukhia2@gmail.com"/>
    <s v="UNICEF-NGOF"/>
  </r>
  <r>
    <m/>
    <s v="UNICEF"/>
    <s v="NGOF"/>
    <s v="UNICEF"/>
    <s v="WASH"/>
    <x v="1"/>
    <x v="9"/>
    <s v="# of door"/>
    <m/>
    <n v="337"/>
    <s v="completed"/>
    <s v="Chittagong"/>
    <s v="Cox's Bazar"/>
    <x v="0"/>
    <s v="Palong Khali"/>
    <s v="Camp 07"/>
    <x v="15"/>
    <d v="2023-01-01T00:00:00"/>
    <x v="0"/>
    <m/>
    <m/>
    <m/>
    <m/>
    <m/>
    <s v="Md Mosarraf Hossain"/>
    <n v="8801712003560"/>
    <s v="ngof.ukhia2@gmail.com"/>
    <s v="UNICEF-NGOF"/>
  </r>
  <r>
    <m/>
    <s v="UNICEF"/>
    <s v="NGOF"/>
    <s v="UNICEF"/>
    <s v="WASH"/>
    <x v="1"/>
    <x v="3"/>
    <s v="# of door"/>
    <m/>
    <n v="1877"/>
    <s v="completed"/>
    <s v="Chittagong"/>
    <s v="Cox's Bazar"/>
    <x v="0"/>
    <s v="Palong Khali"/>
    <s v="Camp 07"/>
    <x v="15"/>
    <d v="2023-01-01T00:00:00"/>
    <x v="0"/>
    <m/>
    <m/>
    <m/>
    <m/>
    <m/>
    <s v="Md Mosarraf Hossain"/>
    <n v="8801712003560"/>
    <s v="ngof.ukhia2@gmail.com"/>
    <s v="UNICEF-NGOF"/>
  </r>
  <r>
    <m/>
    <s v="UNICEF"/>
    <s v="NGOF"/>
    <s v="UNICEF"/>
    <s v="WASH"/>
    <x v="1"/>
    <x v="7"/>
    <s v="N/A"/>
    <m/>
    <n v="6"/>
    <s v="completed"/>
    <s v="Chittagong"/>
    <s v="Cox's Bazar"/>
    <x v="0"/>
    <s v="Palong Khali"/>
    <s v="Camp 07"/>
    <x v="15"/>
    <d v="2023-01-01T00:00:00"/>
    <x v="0"/>
    <m/>
    <m/>
    <m/>
    <m/>
    <m/>
    <s v="Md Mosarraf Hossain"/>
    <n v="8801712003560"/>
    <s v="ngof.ukhia2@gmail.com"/>
    <s v="UNICEF-NGOF"/>
  </r>
  <r>
    <m/>
    <s v="UNICEF"/>
    <s v="NGOF"/>
    <s v="UNICEF"/>
    <s v="WASH"/>
    <x v="2"/>
    <x v="4"/>
    <s v="# of HP sessions at HH level"/>
    <m/>
    <n v="7624"/>
    <s v="completed"/>
    <s v="Chittagong"/>
    <s v="Cox's Bazar"/>
    <x v="0"/>
    <s v="Palong Khali"/>
    <s v="Camp 07"/>
    <x v="15"/>
    <d v="2023-01-01T00:00:00"/>
    <x v="0"/>
    <m/>
    <m/>
    <m/>
    <m/>
    <m/>
    <s v="Md Mosarraf Hossain"/>
    <n v="8801712003560"/>
    <s v="ngof.ukhia2@gmail.com"/>
    <s v="UNICEF-NGOF"/>
  </r>
  <r>
    <m/>
    <s v="UNICEF"/>
    <s v="NGOF"/>
    <s v="UNICEF"/>
    <s v="WASH"/>
    <x v="2"/>
    <x v="28"/>
    <s v="# of female in reproductive age"/>
    <m/>
    <n v="13637"/>
    <s v="completed"/>
    <s v="Chittagong"/>
    <s v="Cox's Bazar"/>
    <x v="0"/>
    <s v="Palong Khali"/>
    <s v="Camp 07"/>
    <x v="15"/>
    <d v="2023-01-01T00:00:00"/>
    <x v="0"/>
    <m/>
    <m/>
    <m/>
    <m/>
    <m/>
    <s v="Md Mosarraf Hossain"/>
    <n v="8801712003560"/>
    <s v="ngof.ukhia2@gmail.com"/>
    <s v="UNICEF-NGOF"/>
  </r>
  <r>
    <m/>
    <s v="UNICEF"/>
    <s v="NGOF"/>
    <s v="UNICEF"/>
    <s v="WASH"/>
    <x v="2"/>
    <x v="33"/>
    <s v="# of facilities"/>
    <m/>
    <n v="2635"/>
    <s v="completed"/>
    <s v="Chittagong"/>
    <s v="Cox's Bazar"/>
    <x v="0"/>
    <s v="Palong Khali"/>
    <s v="Camp 07"/>
    <x v="15"/>
    <d v="2023-01-01T00:00:00"/>
    <x v="0"/>
    <m/>
    <m/>
    <m/>
    <m/>
    <m/>
    <s v="Md Mosarraf Hossain"/>
    <n v="8801712003560"/>
    <s v="ngof.ukhia2@gmail.com"/>
    <s v="UNICEF-NGOF"/>
  </r>
  <r>
    <m/>
    <s v="UNICEF"/>
    <s v="NGOF"/>
    <s v="UNICEF"/>
    <s v="WASH"/>
    <x v="2"/>
    <x v="7"/>
    <s v="N/A"/>
    <m/>
    <n v="473"/>
    <s v="completed"/>
    <s v="Chittagong"/>
    <s v="Cox's Bazar"/>
    <x v="0"/>
    <s v="Palong Khali"/>
    <s v="Camp 07"/>
    <x v="15"/>
    <d v="2023-01-01T00:00:00"/>
    <x v="0"/>
    <m/>
    <m/>
    <m/>
    <m/>
    <m/>
    <s v="Md Mosarraf Hossain"/>
    <n v="8801712003560"/>
    <s v="ngof.ukhia2@gmail.com"/>
    <s v="UNICEF-NGOF"/>
  </r>
  <r>
    <m/>
    <s v="UNICEF"/>
    <s v="NGOF"/>
    <s v="UNICEF"/>
    <s v="WASH"/>
    <x v="3"/>
    <x v="6"/>
    <s v="# of plant"/>
    <m/>
    <n v="5"/>
    <s v="completed"/>
    <s v="Chittagong"/>
    <s v="Cox's Bazar"/>
    <x v="0"/>
    <s v="Palong Khali"/>
    <s v="Camp 07"/>
    <x v="15"/>
    <d v="2023-01-01T00:00:00"/>
    <x v="0"/>
    <m/>
    <m/>
    <m/>
    <m/>
    <m/>
    <s v="Md Mosarraf Hossain"/>
    <n v="8801712003560"/>
    <s v="ngof.ukhia2@gmail.com"/>
    <s v="UNICEF-NGOF"/>
  </r>
  <r>
    <m/>
    <s v="UNICEF"/>
    <s v="NGOF"/>
    <s v="UNICEF"/>
    <s v="WASH"/>
    <x v="3"/>
    <x v="7"/>
    <s v="N/A"/>
    <m/>
    <n v="1904"/>
    <s v="completed"/>
    <s v="Chittagong"/>
    <s v="Cox's Bazar"/>
    <x v="0"/>
    <s v="Palong Khali"/>
    <s v="Camp 07"/>
    <x v="15"/>
    <d v="2023-01-01T00:00:00"/>
    <x v="0"/>
    <m/>
    <m/>
    <m/>
    <m/>
    <m/>
    <s v="Md Mosarraf Hossain"/>
    <n v="8801712003560"/>
    <s v="ngof.ukhia2@gmail.com"/>
    <s v="UNICEF-NGOF"/>
  </r>
  <r>
    <m/>
    <s v="IFRC"/>
    <s v="BDRCS"/>
    <s v="IFRC"/>
    <s v="WASH"/>
    <x v="0"/>
    <x v="0"/>
    <s v="# of tube well"/>
    <m/>
    <n v="349"/>
    <s v="completed"/>
    <s v="Chittagong"/>
    <s v="Cox's Bazar"/>
    <x v="0"/>
    <s v="Palong Khali"/>
    <s v="Camp 19"/>
    <x v="15"/>
    <d v="2022-12-01T00:00:00"/>
    <x v="0"/>
    <m/>
    <m/>
    <m/>
    <m/>
    <m/>
    <s v="Md Khairul Bashar"/>
    <n v="1628407101"/>
    <s v="khairul.bashar@bdrcs.org"/>
    <s v="IFRC-BDRCS"/>
  </r>
  <r>
    <m/>
    <s v="IFRC"/>
    <s v="BDRCS"/>
    <s v="IFRC"/>
    <s v="WASH"/>
    <x v="1"/>
    <x v="1"/>
    <s v="# of door "/>
    <m/>
    <n v="21"/>
    <s v="completed"/>
    <s v="Chittagong"/>
    <s v="Cox's Bazar"/>
    <x v="0"/>
    <s v="Palong Khali"/>
    <s v="Camp 19"/>
    <x v="15"/>
    <d v="2022-12-01T00:00:00"/>
    <x v="0"/>
    <m/>
    <m/>
    <m/>
    <m/>
    <m/>
    <s v="Md Khairul Bashar"/>
    <n v="1628407101"/>
    <s v="khairul.bashar@bdrcs.org"/>
    <s v="IFRC-BDRCS"/>
  </r>
  <r>
    <m/>
    <s v="IFRC"/>
    <s v="BDRCS"/>
    <s v="IFRC"/>
    <s v="WASH"/>
    <x v="1"/>
    <x v="3"/>
    <s v="# of door"/>
    <m/>
    <n v="96"/>
    <s v="completed"/>
    <s v="Chittagong"/>
    <s v="Cox's Bazar"/>
    <x v="0"/>
    <s v="Palong Khali"/>
    <s v="Camp 19"/>
    <x v="15"/>
    <d v="2022-12-01T00:00:00"/>
    <x v="0"/>
    <m/>
    <m/>
    <m/>
    <m/>
    <m/>
    <s v="Md Khairul Bashar"/>
    <n v="1628407101"/>
    <s v="khairul.bashar@bdrcs.org"/>
    <s v="IFRC-BDRCS"/>
  </r>
  <r>
    <m/>
    <s v="IFRC"/>
    <s v="BDRCS"/>
    <s v="IFRC"/>
    <s v="WASH"/>
    <x v="2"/>
    <x v="4"/>
    <s v="# of HP sessions at HH level"/>
    <m/>
    <n v="4823"/>
    <s v="completed"/>
    <s v="Chittagong"/>
    <s v="Cox's Bazar"/>
    <x v="0"/>
    <s v="Palong Khali"/>
    <s v="Camp 19"/>
    <x v="15"/>
    <d v="2022-12-01T00:00:00"/>
    <x v="0"/>
    <m/>
    <m/>
    <m/>
    <m/>
    <m/>
    <s v="Md Khairul Bashar"/>
    <n v="1628407101"/>
    <s v="khairul.bashar@bdrcs.org"/>
    <s v="IFRC-BDRCS"/>
  </r>
  <r>
    <m/>
    <s v="TRC"/>
    <s v="BDRCS"/>
    <s v="TRC"/>
    <s v="WASH"/>
    <x v="0"/>
    <x v="25"/>
    <s v="# of tube well"/>
    <m/>
    <n v="2"/>
    <s v="completed"/>
    <s v="Chittagong"/>
    <s v="Cox's Bazar"/>
    <x v="0"/>
    <s v="Palong Khali"/>
    <s v="Camp 17"/>
    <x v="15"/>
    <d v="2022-12-01T00:00:00"/>
    <x v="0"/>
    <m/>
    <m/>
    <m/>
    <m/>
    <m/>
    <s v="Md Khairul Bashar"/>
    <n v="1628407101"/>
    <s v="khairul.bashar@bdrcs.org"/>
    <s v="TRC-BDRCS"/>
  </r>
  <r>
    <m/>
    <s v="TRC"/>
    <s v="BDRCS"/>
    <s v="TRC"/>
    <s v="WASH"/>
    <x v="0"/>
    <x v="0"/>
    <s v="# of tube well"/>
    <m/>
    <n v="13"/>
    <s v="completed"/>
    <s v="Chittagong"/>
    <s v="Cox's Bazar"/>
    <x v="0"/>
    <s v="Palong Khali"/>
    <s v="Camp 17"/>
    <x v="15"/>
    <d v="2022-12-01T00:00:00"/>
    <x v="0"/>
    <m/>
    <m/>
    <m/>
    <m/>
    <m/>
    <s v="Md Khairul Bashar"/>
    <n v="1628407101"/>
    <s v="khairul.bashar@bdrcs.org"/>
    <s v="TRC-BDRCS"/>
  </r>
  <r>
    <m/>
    <s v="TRC"/>
    <s v="BDRCS"/>
    <s v="TRC"/>
    <s v="WASH"/>
    <x v="1"/>
    <x v="17"/>
    <s v="# of door"/>
    <m/>
    <n v="4"/>
    <s v="completed"/>
    <s v="Chittagong"/>
    <s v="Cox's Bazar"/>
    <x v="0"/>
    <s v="Palong Khali"/>
    <s v="Camp 17"/>
    <x v="15"/>
    <d v="2022-12-01T00:00:00"/>
    <x v="0"/>
    <m/>
    <m/>
    <m/>
    <m/>
    <m/>
    <s v="Md Khairul Bashar"/>
    <n v="1628407101"/>
    <s v="khairul.bashar@bdrcs.org"/>
    <s v="TRC-BDRCS"/>
  </r>
  <r>
    <m/>
    <s v="TRC"/>
    <s v="BDRCS"/>
    <s v="TRC"/>
    <s v="WASH"/>
    <x v="1"/>
    <x v="9"/>
    <s v="# of door"/>
    <m/>
    <n v="1"/>
    <s v="completed"/>
    <s v="Chittagong"/>
    <s v="Cox's Bazar"/>
    <x v="0"/>
    <s v="Palong Khali"/>
    <s v="Camp 17"/>
    <x v="15"/>
    <d v="2022-12-01T00:00:00"/>
    <x v="0"/>
    <m/>
    <m/>
    <m/>
    <m/>
    <m/>
    <s v="Md Khairul Bashar"/>
    <n v="1628407101"/>
    <s v="khairul.bashar@bdrcs.org"/>
    <s v="TRC-BDRCS"/>
  </r>
  <r>
    <m/>
    <s v="TRC"/>
    <s v="BDRCS"/>
    <s v="TRC"/>
    <s v="WASH"/>
    <x v="2"/>
    <x v="10"/>
    <s v="# of HP sessions at community level"/>
    <m/>
    <n v="114"/>
    <s v="completed"/>
    <s v="Chittagong"/>
    <s v="Cox's Bazar"/>
    <x v="0"/>
    <s v="Palong Khali"/>
    <s v="Camp 17"/>
    <x v="15"/>
    <d v="2022-12-01T00:00:00"/>
    <x v="0"/>
    <m/>
    <m/>
    <m/>
    <m/>
    <m/>
    <s v="Md Khairul Bashar"/>
    <n v="1628407101"/>
    <s v="khairul.bashar@bdrcs.org"/>
    <s v="TRC-BDRCS"/>
  </r>
  <r>
    <m/>
    <s v="TRC"/>
    <s v="BDRCS"/>
    <s v="TRC"/>
    <s v="WASH"/>
    <x v="2"/>
    <x v="4"/>
    <s v="# of HP sessions at HH level"/>
    <m/>
    <n v="720"/>
    <s v="completed"/>
    <s v="Chittagong"/>
    <s v="Cox's Bazar"/>
    <x v="0"/>
    <s v="Palong Khali"/>
    <s v="Camp 17"/>
    <x v="15"/>
    <d v="2022-12-01T00:00:00"/>
    <x v="0"/>
    <m/>
    <m/>
    <m/>
    <m/>
    <m/>
    <s v="Md Khairul Bashar"/>
    <n v="1628407101"/>
    <s v="khairul.bashar@bdrcs.org"/>
    <s v="TRC-BDRCS"/>
  </r>
  <r>
    <m/>
    <s v="UNHCR"/>
    <s v="BRAC"/>
    <s v="UNHCR"/>
    <s v="WASH"/>
    <x v="0"/>
    <x v="0"/>
    <s v="# of tube well"/>
    <m/>
    <n v="73"/>
    <s v="completed"/>
    <s v="Chittagong"/>
    <s v="Cox's Bazar"/>
    <x v="0"/>
    <s v="Palong Khali"/>
    <s v="Camp 01E"/>
    <x v="15"/>
    <d v="2022-12-01T00:00:00"/>
    <x v="0"/>
    <m/>
    <m/>
    <m/>
    <m/>
    <m/>
    <s v="Md. Saifullahil-Azom"/>
    <n v="1847456121"/>
    <s v="saifullahil.azom@brac.net"/>
    <s v="UNHCR-BRAC"/>
  </r>
  <r>
    <m/>
    <s v="UNHCR"/>
    <s v="BRAC"/>
    <s v="UNHCR"/>
    <s v="WASH"/>
    <x v="0"/>
    <x v="12"/>
    <s v="# of water network"/>
    <m/>
    <n v="8"/>
    <s v="completed"/>
    <s v="Chittagong"/>
    <s v="Cox's Bazar"/>
    <x v="0"/>
    <s v="Palong Khali"/>
    <s v="Camp 01E"/>
    <x v="15"/>
    <d v="2022-12-01T00:00:00"/>
    <x v="0"/>
    <m/>
    <m/>
    <m/>
    <m/>
    <m/>
    <s v="Md. Saifullahil-Azom"/>
    <n v="1847456121"/>
    <s v="saifullahil.azom@brac.net"/>
    <s v="UNHCR-BRAC"/>
  </r>
  <r>
    <m/>
    <s v="UNHCR"/>
    <s v="BRAC"/>
    <s v="UNHCR"/>
    <s v="WASH"/>
    <x v="1"/>
    <x v="35"/>
    <s v="# of door "/>
    <m/>
    <n v="60"/>
    <s v="completed"/>
    <s v="Chittagong"/>
    <s v="Cox's Bazar"/>
    <x v="0"/>
    <s v="Palong Khali"/>
    <s v="Camp 01E"/>
    <x v="15"/>
    <d v="2022-12-01T00:00:00"/>
    <x v="0"/>
    <m/>
    <m/>
    <m/>
    <m/>
    <m/>
    <s v="Md. Saifullahil-Azom"/>
    <n v="1847456121"/>
    <s v="saifullahil.azom@brac.net"/>
    <s v="UNHCR-BRAC"/>
  </r>
  <r>
    <m/>
    <s v="UNHCR"/>
    <s v="BRAC"/>
    <s v="UNHCR"/>
    <s v="WASH"/>
    <x v="1"/>
    <x v="1"/>
    <s v="# of door "/>
    <m/>
    <n v="6"/>
    <s v="completed"/>
    <s v="Chittagong"/>
    <s v="Cox's Bazar"/>
    <x v="0"/>
    <s v="Palong Khali"/>
    <s v="Camp 01E"/>
    <x v="15"/>
    <d v="2022-12-01T00:00:00"/>
    <x v="0"/>
    <m/>
    <m/>
    <m/>
    <m/>
    <m/>
    <s v="Md. Saifullahil-Azom"/>
    <n v="1847456121"/>
    <s v="saifullahil.azom@brac.net"/>
    <s v="UNHCR-BRAC"/>
  </r>
  <r>
    <m/>
    <s v="UNHCR"/>
    <s v="BRAC"/>
    <s v="UNHCR"/>
    <s v="WASH"/>
    <x v="1"/>
    <x v="8"/>
    <s v="# of FSM Site"/>
    <m/>
    <n v="2"/>
    <s v="completed"/>
    <s v="Chittagong"/>
    <s v="Cox's Bazar"/>
    <x v="0"/>
    <s v="Palong Khali"/>
    <s v="Camp 01E"/>
    <x v="15"/>
    <d v="2022-12-01T00:00:00"/>
    <x v="0"/>
    <m/>
    <m/>
    <m/>
    <m/>
    <m/>
    <s v="Md. Saifullahil-Azom"/>
    <n v="1847456121"/>
    <s v="saifullahil.azom@brac.net"/>
    <s v="UNHCR-BRAC"/>
  </r>
  <r>
    <m/>
    <s v="UNHCR"/>
    <s v="BRAC"/>
    <s v="UNHCR"/>
    <s v="WASH"/>
    <x v="1"/>
    <x v="2"/>
    <s v="# of FSM Site"/>
    <m/>
    <n v="1"/>
    <s v="completed"/>
    <s v="Chittagong"/>
    <s v="Cox's Bazar"/>
    <x v="0"/>
    <s v="Palong Khali"/>
    <s v="Camp 01E"/>
    <x v="15"/>
    <d v="2022-12-01T00:00:00"/>
    <x v="0"/>
    <m/>
    <m/>
    <m/>
    <m/>
    <m/>
    <s v="Md. Saifullahil-Azom"/>
    <n v="1847456121"/>
    <s v="saifullahil.azom@brac.net"/>
    <s v="UNHCR-BRAC"/>
  </r>
  <r>
    <m/>
    <s v="UNHCR"/>
    <s v="BRAC"/>
    <s v="UNHCR"/>
    <s v="WASH"/>
    <x v="1"/>
    <x v="16"/>
    <s v="# of door"/>
    <m/>
    <n v="15"/>
    <s v="completed"/>
    <s v="Chittagong"/>
    <s v="Cox's Bazar"/>
    <x v="0"/>
    <s v="Palong Khali"/>
    <s v="Camp 01E"/>
    <x v="15"/>
    <d v="2022-12-01T00:00:00"/>
    <x v="0"/>
    <m/>
    <m/>
    <m/>
    <m/>
    <m/>
    <s v="Md. Saifullahil-Azom"/>
    <n v="1847456121"/>
    <s v="saifullahil.azom@brac.net"/>
    <s v="UNHCR-BRAC"/>
  </r>
  <r>
    <m/>
    <s v="UNHCR"/>
    <s v="BRAC"/>
    <s v="UNHCR"/>
    <s v="WASH"/>
    <x v="1"/>
    <x v="17"/>
    <s v="# of door"/>
    <m/>
    <n v="15"/>
    <s v="completed"/>
    <s v="Chittagong"/>
    <s v="Cox's Bazar"/>
    <x v="0"/>
    <s v="Palong Khali"/>
    <s v="Camp 01E"/>
    <x v="15"/>
    <d v="2022-12-01T00:00:00"/>
    <x v="0"/>
    <m/>
    <m/>
    <m/>
    <m/>
    <m/>
    <s v="Md. Saifullahil-Azom"/>
    <n v="1847456121"/>
    <s v="saifullahil.azom@brac.net"/>
    <s v="UNHCR-BRAC"/>
  </r>
  <r>
    <m/>
    <s v="UNHCR"/>
    <s v="BRAC"/>
    <s v="UNHCR"/>
    <s v="WASH"/>
    <x v="1"/>
    <x v="9"/>
    <s v="# of door"/>
    <m/>
    <n v="55"/>
    <s v="completed"/>
    <s v="Chittagong"/>
    <s v="Cox's Bazar"/>
    <x v="0"/>
    <s v="Palong Khali"/>
    <s v="Camp 01E"/>
    <x v="15"/>
    <d v="2022-12-01T00:00:00"/>
    <x v="0"/>
    <m/>
    <m/>
    <m/>
    <m/>
    <m/>
    <s v="Md. Saifullahil-Azom"/>
    <n v="1847456121"/>
    <s v="saifullahil.azom@brac.net"/>
    <s v="UNHCR-BRAC"/>
  </r>
  <r>
    <m/>
    <s v="UNHCR"/>
    <s v="BRAC"/>
    <s v="UNHCR"/>
    <s v="WASH"/>
    <x v="1"/>
    <x v="3"/>
    <s v="# of door"/>
    <m/>
    <n v="249"/>
    <s v="completed"/>
    <s v="Chittagong"/>
    <s v="Cox's Bazar"/>
    <x v="0"/>
    <s v="Palong Khali"/>
    <s v="Camp 01E"/>
    <x v="15"/>
    <d v="2022-12-01T00:00:00"/>
    <x v="0"/>
    <m/>
    <m/>
    <m/>
    <m/>
    <m/>
    <s v="Md. Saifullahil-Azom"/>
    <n v="1847456121"/>
    <s v="saifullahil.azom@brac.net"/>
    <s v="UNHCR-BRAC"/>
  </r>
  <r>
    <m/>
    <s v="UNHCR"/>
    <s v="BRAC"/>
    <s v="UNHCR"/>
    <s v="WASH"/>
    <x v="2"/>
    <x v="10"/>
    <s v="# of HP sessions at community level"/>
    <m/>
    <n v="750"/>
    <s v="completed"/>
    <s v="Chittagong"/>
    <s v="Cox's Bazar"/>
    <x v="0"/>
    <s v="Palong Khali"/>
    <s v="Camp 01E"/>
    <x v="15"/>
    <d v="2022-12-01T00:00:00"/>
    <x v="0"/>
    <m/>
    <m/>
    <m/>
    <m/>
    <m/>
    <s v="Md. Saifullahil-Azom"/>
    <n v="1847456121"/>
    <s v="saifullahil.azom@brac.net"/>
    <s v="UNHCR-BRAC"/>
  </r>
  <r>
    <m/>
    <s v="UNHCR"/>
    <s v="BRAC"/>
    <s v="UNHCR"/>
    <s v="WASH"/>
    <x v="2"/>
    <x v="4"/>
    <s v="# of HP sessions at HH level"/>
    <m/>
    <n v="2760"/>
    <s v="completed"/>
    <s v="Chittagong"/>
    <s v="Cox's Bazar"/>
    <x v="0"/>
    <s v="Palong Khali"/>
    <s v="Camp 01E"/>
    <x v="15"/>
    <d v="2022-12-01T00:00:00"/>
    <x v="0"/>
    <m/>
    <m/>
    <m/>
    <m/>
    <m/>
    <s v="Md. Saifullahil-Azom"/>
    <n v="1847456121"/>
    <s v="saifullahil.azom@brac.net"/>
    <s v="UNHCR-BRAC"/>
  </r>
  <r>
    <m/>
    <s v="UNHCR"/>
    <s v="BRAC"/>
    <s v="UNHCR"/>
    <s v="WASH"/>
    <x v="3"/>
    <x v="5"/>
    <s v="# of campaign per camp "/>
    <m/>
    <n v="1"/>
    <s v="completed"/>
    <s v="Chittagong"/>
    <s v="Cox's Bazar"/>
    <x v="0"/>
    <s v="Palong Khali"/>
    <s v="Camp 01E"/>
    <x v="15"/>
    <d v="2022-12-01T00:00:00"/>
    <x v="0"/>
    <m/>
    <m/>
    <m/>
    <m/>
    <m/>
    <s v="Md. Saifullahil-Azom"/>
    <n v="1847456121"/>
    <s v="saifullahil.azom@brac.net"/>
    <s v="UNHCR-BRAC"/>
  </r>
  <r>
    <m/>
    <s v="UNHCR"/>
    <s v="BRAC"/>
    <s v="UNHCR"/>
    <s v="WASH"/>
    <x v="3"/>
    <x v="6"/>
    <s v="# of plant"/>
    <m/>
    <n v="1"/>
    <s v="completed"/>
    <s v="Chittagong"/>
    <s v="Cox's Bazar"/>
    <x v="0"/>
    <s v="Palong Khali"/>
    <s v="Camp 01E"/>
    <x v="15"/>
    <d v="2022-12-01T00:00:00"/>
    <x v="0"/>
    <m/>
    <m/>
    <m/>
    <m/>
    <m/>
    <s v="Md. Saifullahil-Azom"/>
    <n v="1847456121"/>
    <s v="saifullahil.azom@brac.net"/>
    <s v="UNHCR-BRAC"/>
  </r>
  <r>
    <m/>
    <s v="UNHCR"/>
    <s v="BRAC"/>
    <s v="UNHCR"/>
    <s v="WASH"/>
    <x v="0"/>
    <x v="0"/>
    <s v="# of tube well"/>
    <m/>
    <n v="63"/>
    <s v="completed"/>
    <s v="Chittagong"/>
    <s v="Cox's Bazar"/>
    <x v="0"/>
    <s v="Palong Khali"/>
    <s v="Camp 01W"/>
    <x v="15"/>
    <d v="2022-12-01T00:00:00"/>
    <x v="0"/>
    <m/>
    <m/>
    <m/>
    <m/>
    <m/>
    <s v="Md. Saifullahil-Azom"/>
    <n v="1847456121"/>
    <s v="saifullahil.azom@brac.net"/>
    <s v="UNHCR-BRAC"/>
  </r>
  <r>
    <m/>
    <s v="UNHCR"/>
    <s v="BRAC"/>
    <s v="UNHCR"/>
    <s v="WASH"/>
    <x v="0"/>
    <x v="12"/>
    <s v="# of water network"/>
    <m/>
    <n v="5"/>
    <s v="completed"/>
    <s v="Chittagong"/>
    <s v="Cox's Bazar"/>
    <x v="0"/>
    <s v="Palong Khali"/>
    <s v="Camp 01W"/>
    <x v="15"/>
    <d v="2022-12-01T00:00:00"/>
    <x v="0"/>
    <m/>
    <m/>
    <m/>
    <m/>
    <m/>
    <s v="Md. Saifullahil-Azom"/>
    <n v="1847456121"/>
    <s v="saifullahil.azom@brac.net"/>
    <s v="UNHCR-BRAC"/>
  </r>
  <r>
    <m/>
    <s v="UNHCR"/>
    <s v="BRAC"/>
    <s v="UNHCR"/>
    <s v="WASH"/>
    <x v="1"/>
    <x v="35"/>
    <s v="# of door "/>
    <m/>
    <n v="33"/>
    <s v="completed"/>
    <s v="Chittagong"/>
    <s v="Cox's Bazar"/>
    <x v="0"/>
    <s v="Palong Khali"/>
    <s v="Camp 01W"/>
    <x v="15"/>
    <d v="2022-12-01T00:00:00"/>
    <x v="0"/>
    <m/>
    <m/>
    <m/>
    <m/>
    <m/>
    <s v="Md. Saifullahil-Azom"/>
    <n v="1847456121"/>
    <s v="saifullahil.azom@brac.net"/>
    <s v="UNHCR-BRAC"/>
  </r>
  <r>
    <m/>
    <s v="UNHCR"/>
    <s v="BRAC"/>
    <s v="UNHCR"/>
    <s v="WASH"/>
    <x v="1"/>
    <x v="23"/>
    <s v="# of door "/>
    <m/>
    <n v="2"/>
    <s v="completed"/>
    <s v="Chittagong"/>
    <s v="Cox's Bazar"/>
    <x v="0"/>
    <s v="Palong Khali"/>
    <s v="Camp 01W"/>
    <x v="15"/>
    <d v="2022-12-01T00:00:00"/>
    <x v="0"/>
    <m/>
    <m/>
    <m/>
    <m/>
    <m/>
    <s v="Md. Saifullahil-Azom"/>
    <n v="1847456121"/>
    <s v="saifullahil.azom@brac.net"/>
    <s v="UNHCR-BRAC"/>
  </r>
  <r>
    <m/>
    <s v="UNHCR"/>
    <s v="BRAC"/>
    <s v="UNHCR"/>
    <s v="WASH"/>
    <x v="1"/>
    <x v="1"/>
    <s v="# of door "/>
    <m/>
    <n v="2"/>
    <s v="completed"/>
    <s v="Chittagong"/>
    <s v="Cox's Bazar"/>
    <x v="0"/>
    <s v="Palong Khali"/>
    <s v="Camp 01W"/>
    <x v="15"/>
    <d v="2022-12-01T00:00:00"/>
    <x v="0"/>
    <m/>
    <m/>
    <m/>
    <m/>
    <m/>
    <s v="Md. Saifullahil-Azom"/>
    <n v="1847456121"/>
    <s v="saifullahil.azom@brac.net"/>
    <s v="UNHCR-BRAC"/>
  </r>
  <r>
    <m/>
    <s v="UNHCR"/>
    <s v="BRAC"/>
    <s v="UNHCR"/>
    <s v="WASH"/>
    <x v="1"/>
    <x v="8"/>
    <s v="# of FSM Site"/>
    <m/>
    <n v="4"/>
    <s v="completed"/>
    <s v="Chittagong"/>
    <s v="Cox's Bazar"/>
    <x v="0"/>
    <s v="Palong Khali"/>
    <s v="Camp 01W"/>
    <x v="15"/>
    <d v="2022-12-01T00:00:00"/>
    <x v="0"/>
    <m/>
    <m/>
    <m/>
    <m/>
    <m/>
    <s v="Md. Saifullahil-Azom"/>
    <n v="1847456121"/>
    <s v="saifullahil.azom@brac.net"/>
    <s v="UNHCR-BRAC"/>
  </r>
  <r>
    <m/>
    <s v="UNHCR"/>
    <s v="BRAC"/>
    <s v="UNHCR"/>
    <s v="WASH"/>
    <x v="1"/>
    <x v="39"/>
    <s v="# of FSM Site"/>
    <m/>
    <n v="1"/>
    <s v="completed"/>
    <s v="Chittagong"/>
    <s v="Cox's Bazar"/>
    <x v="0"/>
    <s v="Palong Khali"/>
    <s v="Camp 01W"/>
    <x v="15"/>
    <d v="2022-12-01T00:00:00"/>
    <x v="0"/>
    <m/>
    <m/>
    <m/>
    <m/>
    <m/>
    <s v="Md. Saifullahil-Azom"/>
    <n v="1847456121"/>
    <s v="saifullahil.azom@brac.net"/>
    <s v="UNHCR-BRAC"/>
  </r>
  <r>
    <m/>
    <s v="UNHCR"/>
    <s v="BRAC"/>
    <s v="UNHCR"/>
    <s v="WASH"/>
    <x v="1"/>
    <x v="16"/>
    <s v="# of door"/>
    <m/>
    <n v="1"/>
    <s v="completed"/>
    <s v="Chittagong"/>
    <s v="Cox's Bazar"/>
    <x v="0"/>
    <s v="Palong Khali"/>
    <s v="Camp 01W"/>
    <x v="15"/>
    <d v="2022-12-01T00:00:00"/>
    <x v="0"/>
    <m/>
    <m/>
    <m/>
    <m/>
    <m/>
    <s v="Md. Saifullahil-Azom"/>
    <n v="1847456121"/>
    <s v="saifullahil.azom@brac.net"/>
    <s v="UNHCR-BRAC"/>
  </r>
  <r>
    <m/>
    <s v="UNHCR"/>
    <s v="BRAC"/>
    <s v="UNHCR"/>
    <s v="WASH"/>
    <x v="1"/>
    <x v="18"/>
    <s v="# of door"/>
    <m/>
    <n v="2"/>
    <s v="completed"/>
    <s v="Chittagong"/>
    <s v="Cox's Bazar"/>
    <x v="0"/>
    <s v="Palong Khali"/>
    <s v="Camp 01W"/>
    <x v="15"/>
    <d v="2022-12-01T00:00:00"/>
    <x v="0"/>
    <m/>
    <m/>
    <m/>
    <m/>
    <m/>
    <s v="Md. Saifullahil-Azom"/>
    <n v="1847456121"/>
    <s v="saifullahil.azom@brac.net"/>
    <s v="UNHCR-BRAC"/>
  </r>
  <r>
    <m/>
    <s v="UNHCR"/>
    <s v="BRAC"/>
    <s v="UNHCR"/>
    <s v="WASH"/>
    <x v="1"/>
    <x v="9"/>
    <s v="# of door"/>
    <m/>
    <n v="31"/>
    <s v="completed"/>
    <s v="Chittagong"/>
    <s v="Cox's Bazar"/>
    <x v="0"/>
    <s v="Palong Khali"/>
    <s v="Camp 01W"/>
    <x v="15"/>
    <d v="2022-12-01T00:00:00"/>
    <x v="0"/>
    <m/>
    <m/>
    <m/>
    <m/>
    <m/>
    <s v="Md. Saifullahil-Azom"/>
    <n v="1847456121"/>
    <s v="saifullahil.azom@brac.net"/>
    <s v="UNHCR-BRAC"/>
  </r>
  <r>
    <m/>
    <s v="UNHCR"/>
    <s v="BRAC"/>
    <s v="UNHCR"/>
    <s v="WASH"/>
    <x v="1"/>
    <x v="3"/>
    <s v="# of door"/>
    <m/>
    <n v="258"/>
    <s v="completed"/>
    <s v="Chittagong"/>
    <s v="Cox's Bazar"/>
    <x v="0"/>
    <s v="Palong Khali"/>
    <s v="Camp 01W"/>
    <x v="15"/>
    <d v="2022-12-01T00:00:00"/>
    <x v="0"/>
    <m/>
    <m/>
    <m/>
    <m/>
    <m/>
    <s v="Md. Saifullahil-Azom"/>
    <n v="1847456121"/>
    <s v="saifullahil.azom@brac.net"/>
    <s v="UNHCR-BRAC"/>
  </r>
  <r>
    <m/>
    <s v="UNHCR"/>
    <s v="BRAC"/>
    <s v="UNHCR"/>
    <s v="WASH"/>
    <x v="1"/>
    <x v="7"/>
    <s v="N/A"/>
    <m/>
    <n v="2"/>
    <s v="completed"/>
    <s v="Chittagong"/>
    <s v="Cox's Bazar"/>
    <x v="0"/>
    <s v="Palong Khali"/>
    <s v="Camp 01W"/>
    <x v="15"/>
    <d v="2022-12-01T00:00:00"/>
    <x v="0"/>
    <m/>
    <m/>
    <m/>
    <m/>
    <m/>
    <s v="Md. Saifullahil-Azom"/>
    <n v="1847456121"/>
    <s v="saifullahil.azom@brac.net"/>
    <s v="UNHCR-BRAC"/>
  </r>
  <r>
    <m/>
    <s v="UNHCR"/>
    <s v="BRAC"/>
    <s v="UNHCR"/>
    <s v="WASH"/>
    <x v="2"/>
    <x v="10"/>
    <s v="# of HP sessions at community level"/>
    <m/>
    <n v="485"/>
    <s v="completed"/>
    <s v="Chittagong"/>
    <s v="Cox's Bazar"/>
    <x v="0"/>
    <s v="Palong Khali"/>
    <s v="Camp 01W"/>
    <x v="15"/>
    <d v="2022-12-01T00:00:00"/>
    <x v="0"/>
    <m/>
    <m/>
    <m/>
    <m/>
    <m/>
    <s v="Md. Saifullahil-Azom"/>
    <n v="1847456121"/>
    <s v="saifullahil.azom@brac.net"/>
    <s v="UNHCR-BRAC"/>
  </r>
  <r>
    <m/>
    <s v="UNHCR"/>
    <s v="BRAC"/>
    <s v="UNHCR"/>
    <s v="WASH"/>
    <x v="2"/>
    <x v="4"/>
    <s v="# of HP sessions at HH level"/>
    <m/>
    <n v="2537"/>
    <s v="completed"/>
    <s v="Chittagong"/>
    <s v="Cox's Bazar"/>
    <x v="0"/>
    <s v="Palong Khali"/>
    <s v="Camp 01W"/>
    <x v="15"/>
    <d v="2022-12-01T00:00:00"/>
    <x v="0"/>
    <m/>
    <m/>
    <m/>
    <m/>
    <m/>
    <s v="Md. Saifullahil-Azom"/>
    <n v="1847456121"/>
    <s v="saifullahil.azom@brac.net"/>
    <s v="UNHCR-BRAC"/>
  </r>
  <r>
    <m/>
    <s v="UNHCR"/>
    <s v="BRAC"/>
    <s v="UNHCR"/>
    <s v="WASH"/>
    <x v="2"/>
    <x v="21"/>
    <s v="# of handwashing station"/>
    <m/>
    <n v="1"/>
    <s v="completed"/>
    <s v="Chittagong"/>
    <s v="Cox's Bazar"/>
    <x v="0"/>
    <s v="Palong Khali"/>
    <s v="Camp 01W"/>
    <x v="15"/>
    <d v="2022-12-01T00:00:00"/>
    <x v="0"/>
    <m/>
    <m/>
    <m/>
    <m/>
    <m/>
    <s v="Md. Saifullahil-Azom"/>
    <n v="1847456121"/>
    <s v="saifullahil.azom@brac.net"/>
    <s v="UNHCR-BRAC"/>
  </r>
  <r>
    <m/>
    <s v="UNHCR"/>
    <s v="BRAC"/>
    <s v="UNHCR"/>
    <s v="WASH"/>
    <x v="3"/>
    <x v="5"/>
    <s v="# of campaign per camp "/>
    <m/>
    <n v="1"/>
    <s v="completed"/>
    <s v="Chittagong"/>
    <s v="Cox's Bazar"/>
    <x v="0"/>
    <s v="Palong Khali"/>
    <s v="Camp 01W"/>
    <x v="15"/>
    <d v="2022-12-01T00:00:00"/>
    <x v="0"/>
    <m/>
    <m/>
    <m/>
    <m/>
    <m/>
    <s v="Md. Saifullahil-Azom"/>
    <n v="1847456121"/>
    <s v="saifullahil.azom@brac.net"/>
    <s v="UNHCR-BRAC"/>
  </r>
  <r>
    <m/>
    <s v="UNHCR"/>
    <s v="BRAC"/>
    <s v="UNHCR"/>
    <s v="WASH"/>
    <x v="3"/>
    <x v="6"/>
    <s v="# of plant"/>
    <m/>
    <n v="1"/>
    <s v="completed"/>
    <s v="Chittagong"/>
    <s v="Cox's Bazar"/>
    <x v="0"/>
    <s v="Palong Khali"/>
    <s v="Camp 01W"/>
    <x v="15"/>
    <d v="2022-12-01T00:00:00"/>
    <x v="0"/>
    <m/>
    <m/>
    <m/>
    <m/>
    <m/>
    <s v="Md. Saifullahil-Azom"/>
    <n v="1847456121"/>
    <s v="saifullahil.azom@brac.net"/>
    <s v="UNHCR-BRAC"/>
  </r>
  <r>
    <m/>
    <s v="UNHCR"/>
    <s v="BRAC"/>
    <s v="UNHCR"/>
    <s v="WASH"/>
    <x v="0"/>
    <x v="0"/>
    <s v="# of tube well"/>
    <m/>
    <n v="23"/>
    <s v="completed"/>
    <s v="Chittagong"/>
    <s v="Cox's Bazar"/>
    <x v="1"/>
    <s v="Whykong"/>
    <s v="Camp 21"/>
    <x v="15"/>
    <d v="2022-12-01T00:00:00"/>
    <x v="0"/>
    <m/>
    <m/>
    <m/>
    <m/>
    <m/>
    <s v="Md. Saifullahil-Azom"/>
    <n v="1847456121"/>
    <s v="saifullahil.azom@brac.net"/>
    <s v="UNHCR-BRAC"/>
  </r>
  <r>
    <m/>
    <s v="UNHCR"/>
    <s v="BRAC"/>
    <s v="UNHCR"/>
    <s v="WASH"/>
    <x v="0"/>
    <x v="12"/>
    <s v="# of water network"/>
    <m/>
    <n v="9"/>
    <s v="completed"/>
    <s v="Chittagong"/>
    <s v="Cox's Bazar"/>
    <x v="1"/>
    <s v="Whykong"/>
    <s v="Camp 21"/>
    <x v="15"/>
    <d v="2022-12-01T00:00:00"/>
    <x v="0"/>
    <m/>
    <m/>
    <m/>
    <m/>
    <m/>
    <s v="Md. Saifullahil-Azom"/>
    <n v="1847456121"/>
    <s v="saifullahil.azom@brac.net"/>
    <s v="UNHCR-BRAC"/>
  </r>
  <r>
    <m/>
    <s v="UNHCR"/>
    <s v="BRAC"/>
    <s v="UNHCR"/>
    <s v="WASH"/>
    <x v="1"/>
    <x v="35"/>
    <s v="# of door "/>
    <m/>
    <n v="6"/>
    <s v="completed"/>
    <s v="Chittagong"/>
    <s v="Cox's Bazar"/>
    <x v="1"/>
    <s v="Whykong"/>
    <s v="Camp 21"/>
    <x v="15"/>
    <d v="2022-12-01T00:00:00"/>
    <x v="0"/>
    <m/>
    <m/>
    <m/>
    <m/>
    <m/>
    <s v="Md. Saifullahil-Azom"/>
    <n v="1847456121"/>
    <s v="saifullahil.azom@brac.net"/>
    <s v="UNHCR-BRAC"/>
  </r>
  <r>
    <m/>
    <s v="UNHCR"/>
    <s v="BRAC"/>
    <s v="UNHCR"/>
    <s v="WASH"/>
    <x v="1"/>
    <x v="1"/>
    <s v="# of door "/>
    <m/>
    <n v="2"/>
    <s v="completed"/>
    <s v="Chittagong"/>
    <s v="Cox's Bazar"/>
    <x v="1"/>
    <s v="Whykong"/>
    <s v="Camp 21"/>
    <x v="15"/>
    <d v="2022-12-01T00:00:00"/>
    <x v="0"/>
    <m/>
    <m/>
    <m/>
    <m/>
    <m/>
    <s v="Md. Saifullahil-Azom"/>
    <n v="1847456121"/>
    <s v="saifullahil.azom@brac.net"/>
    <s v="UNHCR-BRAC"/>
  </r>
  <r>
    <m/>
    <s v="UNHCR"/>
    <s v="BRAC"/>
    <s v="UNHCR"/>
    <s v="WASH"/>
    <x v="1"/>
    <x v="8"/>
    <s v="# of FSM Site"/>
    <m/>
    <n v="3"/>
    <s v="completed"/>
    <s v="Chittagong"/>
    <s v="Cox's Bazar"/>
    <x v="1"/>
    <s v="Whykong"/>
    <s v="Camp 21"/>
    <x v="15"/>
    <d v="2022-12-01T00:00:00"/>
    <x v="0"/>
    <m/>
    <m/>
    <m/>
    <m/>
    <m/>
    <s v="Md. Saifullahil-Azom"/>
    <n v="1847456121"/>
    <s v="saifullahil.azom@brac.net"/>
    <s v="UNHCR-BRAC"/>
  </r>
  <r>
    <m/>
    <s v="UNHCR"/>
    <s v="BRAC"/>
    <s v="UNHCR"/>
    <s v="WASH"/>
    <x v="1"/>
    <x v="16"/>
    <s v="# of door"/>
    <m/>
    <n v="3"/>
    <s v="completed"/>
    <s v="Chittagong"/>
    <s v="Cox's Bazar"/>
    <x v="1"/>
    <s v="Whykong"/>
    <s v="Camp 21"/>
    <x v="15"/>
    <d v="2022-12-01T00:00:00"/>
    <x v="0"/>
    <m/>
    <m/>
    <m/>
    <m/>
    <m/>
    <s v="Md. Saifullahil-Azom"/>
    <n v="1847456121"/>
    <s v="saifullahil.azom@brac.net"/>
    <s v="UNHCR-BRAC"/>
  </r>
  <r>
    <m/>
    <s v="UNHCR"/>
    <s v="BRAC"/>
    <s v="UNHCR"/>
    <s v="WASH"/>
    <x v="1"/>
    <x v="17"/>
    <s v="# of door"/>
    <m/>
    <n v="2"/>
    <s v="completed"/>
    <s v="Chittagong"/>
    <s v="Cox's Bazar"/>
    <x v="1"/>
    <s v="Whykong"/>
    <s v="Camp 21"/>
    <x v="15"/>
    <d v="2022-12-01T00:00:00"/>
    <x v="0"/>
    <m/>
    <m/>
    <m/>
    <m/>
    <m/>
    <s v="Md. Saifullahil-Azom"/>
    <n v="1847456121"/>
    <s v="saifullahil.azom@brac.net"/>
    <s v="UNHCR-BRAC"/>
  </r>
  <r>
    <m/>
    <s v="UNHCR"/>
    <s v="BRAC"/>
    <s v="UNHCR"/>
    <s v="WASH"/>
    <x v="1"/>
    <x v="9"/>
    <s v="# of door"/>
    <m/>
    <n v="5"/>
    <s v="completed"/>
    <s v="Chittagong"/>
    <s v="Cox's Bazar"/>
    <x v="1"/>
    <s v="Whykong"/>
    <s v="Camp 21"/>
    <x v="15"/>
    <d v="2022-12-01T00:00:00"/>
    <x v="0"/>
    <m/>
    <m/>
    <m/>
    <m/>
    <m/>
    <s v="Md. Saifullahil-Azom"/>
    <n v="1847456121"/>
    <s v="saifullahil.azom@brac.net"/>
    <s v="UNHCR-BRAC"/>
  </r>
  <r>
    <m/>
    <s v="UNHCR"/>
    <s v="BRAC"/>
    <s v="UNHCR"/>
    <s v="WASH"/>
    <x v="1"/>
    <x v="3"/>
    <s v="# of door"/>
    <m/>
    <n v="190"/>
    <s v="completed"/>
    <s v="Chittagong"/>
    <s v="Cox's Bazar"/>
    <x v="1"/>
    <s v="Whykong"/>
    <s v="Camp 21"/>
    <x v="15"/>
    <d v="2022-12-01T00:00:00"/>
    <x v="0"/>
    <m/>
    <m/>
    <m/>
    <m/>
    <m/>
    <s v="Md. Saifullahil-Azom"/>
    <n v="1847456121"/>
    <s v="saifullahil.azom@brac.net"/>
    <s v="UNHCR-BRAC"/>
  </r>
  <r>
    <m/>
    <s v="UNHCR"/>
    <s v="BRAC"/>
    <s v="UNHCR"/>
    <s v="WASH"/>
    <x v="2"/>
    <x v="10"/>
    <s v="# of HP sessions at community level"/>
    <m/>
    <n v="887"/>
    <s v="completed"/>
    <s v="Chittagong"/>
    <s v="Cox's Bazar"/>
    <x v="1"/>
    <s v="Whykong"/>
    <s v="Camp 21"/>
    <x v="15"/>
    <d v="2022-12-01T00:00:00"/>
    <x v="0"/>
    <m/>
    <m/>
    <m/>
    <m/>
    <m/>
    <s v="Md. Saifullahil-Azom"/>
    <n v="1847456121"/>
    <s v="saifullahil.azom@brac.net"/>
    <s v="UNHCR-BRAC"/>
  </r>
  <r>
    <m/>
    <s v="UNHCR"/>
    <s v="BRAC"/>
    <s v="UNHCR"/>
    <s v="WASH"/>
    <x v="2"/>
    <x v="4"/>
    <s v="# of HP sessions at HH level"/>
    <m/>
    <n v="2372"/>
    <s v="completed"/>
    <s v="Chittagong"/>
    <s v="Cox's Bazar"/>
    <x v="1"/>
    <s v="Whykong"/>
    <s v="Camp 21"/>
    <x v="15"/>
    <d v="2022-12-01T00:00:00"/>
    <x v="0"/>
    <m/>
    <m/>
    <m/>
    <m/>
    <m/>
    <s v="Md. Saifullahil-Azom"/>
    <n v="1847456121"/>
    <s v="saifullahil.azom@brac.net"/>
    <s v="UNHCR-BRAC"/>
  </r>
  <r>
    <m/>
    <s v="UNHCR"/>
    <s v="BRAC"/>
    <s v="UNHCR"/>
    <s v="WASH"/>
    <x v="3"/>
    <x v="5"/>
    <s v="# of campaign per camp "/>
    <m/>
    <n v="1"/>
    <s v="completed"/>
    <s v="Chittagong"/>
    <s v="Cox's Bazar"/>
    <x v="1"/>
    <s v="Whykong"/>
    <s v="Camp 21"/>
    <x v="15"/>
    <d v="2022-12-01T00:00:00"/>
    <x v="0"/>
    <m/>
    <m/>
    <m/>
    <m/>
    <m/>
    <s v="Md. Saifullahil-Azom"/>
    <n v="1847456121"/>
    <s v="saifullahil.azom@brac.net"/>
    <s v="UNHCR-BRAC"/>
  </r>
  <r>
    <m/>
    <s v="UNHCR"/>
    <s v="BRAC"/>
    <s v="UNHCR"/>
    <s v="WASH"/>
    <x v="3"/>
    <x v="6"/>
    <s v="# of plant"/>
    <m/>
    <n v="1"/>
    <s v="completed"/>
    <s v="Chittagong"/>
    <s v="Cox's Bazar"/>
    <x v="1"/>
    <s v="Whykong"/>
    <s v="Camp 21"/>
    <x v="15"/>
    <d v="2022-12-01T00:00:00"/>
    <x v="0"/>
    <m/>
    <m/>
    <m/>
    <m/>
    <m/>
    <s v="Md. Saifullahil-Azom"/>
    <n v="1847456121"/>
    <s v="saifullahil.azom@brac.net"/>
    <s v="UNHCR-BRAC"/>
  </r>
  <r>
    <m/>
    <s v="UNHCR"/>
    <s v="BRAC"/>
    <s v="UNHCR"/>
    <s v="WASH"/>
    <x v="0"/>
    <x v="0"/>
    <s v="# of tube well"/>
    <m/>
    <n v="118"/>
    <s v="completed"/>
    <s v="Chittagong"/>
    <s v="Cox's Bazar"/>
    <x v="0"/>
    <s v="Palong Khali"/>
    <s v="Camp 02E"/>
    <x v="15"/>
    <d v="2022-12-01T00:00:00"/>
    <x v="0"/>
    <m/>
    <m/>
    <m/>
    <m/>
    <m/>
    <s v="Md. Saifullahil-Azom"/>
    <n v="1847456121"/>
    <s v="saifullahil.azom@brac.net"/>
    <s v="UNHCR-BRAC"/>
  </r>
  <r>
    <m/>
    <s v="UNHCR"/>
    <s v="BRAC"/>
    <s v="UNHCR"/>
    <s v="WASH"/>
    <x v="1"/>
    <x v="35"/>
    <s v="# of door "/>
    <m/>
    <n v="10"/>
    <s v="completed"/>
    <s v="Chittagong"/>
    <s v="Cox's Bazar"/>
    <x v="0"/>
    <s v="Palong Khali"/>
    <s v="Camp 02E"/>
    <x v="15"/>
    <d v="2022-12-01T00:00:00"/>
    <x v="0"/>
    <m/>
    <m/>
    <m/>
    <m/>
    <m/>
    <s v="Md. Saifullahil-Azom"/>
    <n v="1847456121"/>
    <s v="saifullahil.azom@brac.net"/>
    <s v="UNHCR-BRAC"/>
  </r>
  <r>
    <m/>
    <s v="UNHCR"/>
    <s v="BRAC"/>
    <s v="UNHCR"/>
    <s v="WASH"/>
    <x v="1"/>
    <x v="1"/>
    <s v="# of door "/>
    <m/>
    <n v="3"/>
    <s v="completed"/>
    <s v="Chittagong"/>
    <s v="Cox's Bazar"/>
    <x v="0"/>
    <s v="Palong Khali"/>
    <s v="Camp 02E"/>
    <x v="15"/>
    <d v="2022-12-01T00:00:00"/>
    <x v="0"/>
    <m/>
    <m/>
    <m/>
    <m/>
    <m/>
    <s v="Md. Saifullahil-Azom"/>
    <n v="1847456121"/>
    <s v="saifullahil.azom@brac.net"/>
    <s v="UNHCR-BRAC"/>
  </r>
  <r>
    <m/>
    <s v="UNHCR"/>
    <s v="BRAC"/>
    <s v="UNHCR"/>
    <s v="WASH"/>
    <x v="1"/>
    <x v="8"/>
    <s v="# of FSM Site"/>
    <m/>
    <n v="8"/>
    <s v="completed"/>
    <s v="Chittagong"/>
    <s v="Cox's Bazar"/>
    <x v="0"/>
    <s v="Palong Khali"/>
    <s v="Camp 02E"/>
    <x v="15"/>
    <d v="2022-12-01T00:00:00"/>
    <x v="0"/>
    <m/>
    <m/>
    <m/>
    <m/>
    <m/>
    <s v="Md. Saifullahil-Azom"/>
    <n v="1847456121"/>
    <s v="saifullahil.azom@brac.net"/>
    <s v="UNHCR-BRAC"/>
  </r>
  <r>
    <m/>
    <s v="UNHCR"/>
    <s v="BRAC"/>
    <s v="UNHCR"/>
    <s v="WASH"/>
    <x v="1"/>
    <x v="16"/>
    <s v="# of door"/>
    <m/>
    <n v="5"/>
    <s v="completed"/>
    <s v="Chittagong"/>
    <s v="Cox's Bazar"/>
    <x v="0"/>
    <s v="Palong Khali"/>
    <s v="Camp 02E"/>
    <x v="15"/>
    <d v="2022-12-01T00:00:00"/>
    <x v="0"/>
    <m/>
    <m/>
    <m/>
    <m/>
    <m/>
    <s v="Md. Saifullahil-Azom"/>
    <n v="1847456121"/>
    <s v="saifullahil.azom@brac.net"/>
    <s v="UNHCR-BRAC"/>
  </r>
  <r>
    <m/>
    <s v="UNHCR"/>
    <s v="BRAC"/>
    <s v="UNHCR"/>
    <s v="WASH"/>
    <x v="1"/>
    <x v="17"/>
    <s v="# of door"/>
    <m/>
    <n v="5"/>
    <s v="completed"/>
    <s v="Chittagong"/>
    <s v="Cox's Bazar"/>
    <x v="0"/>
    <s v="Palong Khali"/>
    <s v="Camp 02E"/>
    <x v="15"/>
    <d v="2022-12-01T00:00:00"/>
    <x v="0"/>
    <m/>
    <m/>
    <m/>
    <m/>
    <m/>
    <s v="Md. Saifullahil-Azom"/>
    <n v="1847456121"/>
    <s v="saifullahil.azom@brac.net"/>
    <s v="UNHCR-BRAC"/>
  </r>
  <r>
    <m/>
    <s v="UNHCR"/>
    <s v="BRAC"/>
    <s v="UNHCR"/>
    <s v="WASH"/>
    <x v="1"/>
    <x v="9"/>
    <s v="# of door"/>
    <m/>
    <n v="6"/>
    <s v="completed"/>
    <s v="Chittagong"/>
    <s v="Cox's Bazar"/>
    <x v="0"/>
    <s v="Palong Khali"/>
    <s v="Camp 02E"/>
    <x v="15"/>
    <d v="2022-12-01T00:00:00"/>
    <x v="0"/>
    <m/>
    <m/>
    <m/>
    <m/>
    <m/>
    <s v="Md. Saifullahil-Azom"/>
    <n v="1847456121"/>
    <s v="saifullahil.azom@brac.net"/>
    <s v="UNHCR-BRAC"/>
  </r>
  <r>
    <m/>
    <s v="UNHCR"/>
    <s v="BRAC"/>
    <s v="UNHCR"/>
    <s v="WASH"/>
    <x v="1"/>
    <x v="3"/>
    <s v="# of door"/>
    <m/>
    <n v="314"/>
    <s v="completed"/>
    <s v="Chittagong"/>
    <s v="Cox's Bazar"/>
    <x v="0"/>
    <s v="Palong Khali"/>
    <s v="Camp 02E"/>
    <x v="15"/>
    <d v="2022-12-01T00:00:00"/>
    <x v="0"/>
    <m/>
    <m/>
    <m/>
    <m/>
    <m/>
    <s v="Md. Saifullahil-Azom"/>
    <n v="1847456121"/>
    <s v="saifullahil.azom@brac.net"/>
    <s v="UNHCR-BRAC"/>
  </r>
  <r>
    <m/>
    <s v="UNHCR"/>
    <s v="BRAC"/>
    <s v="UNHCR"/>
    <s v="WASH"/>
    <x v="2"/>
    <x v="10"/>
    <s v="# of HP sessions at community level"/>
    <m/>
    <n v="1314"/>
    <s v="completed"/>
    <s v="Chittagong"/>
    <s v="Cox's Bazar"/>
    <x v="0"/>
    <s v="Palong Khali"/>
    <s v="Camp 02E"/>
    <x v="15"/>
    <d v="2022-12-01T00:00:00"/>
    <x v="0"/>
    <m/>
    <m/>
    <m/>
    <m/>
    <m/>
    <s v="Md. Saifullahil-Azom"/>
    <n v="1847456121"/>
    <s v="saifullahil.azom@brac.net"/>
    <s v="UNHCR-BRAC"/>
  </r>
  <r>
    <m/>
    <s v="UNHCR"/>
    <s v="BRAC"/>
    <s v="UNHCR"/>
    <s v="WASH"/>
    <x v="2"/>
    <x v="4"/>
    <s v="# of HP sessions at HH level"/>
    <m/>
    <n v="2380"/>
    <s v="completed"/>
    <s v="Chittagong"/>
    <s v="Cox's Bazar"/>
    <x v="0"/>
    <s v="Palong Khali"/>
    <s v="Camp 02E"/>
    <x v="15"/>
    <d v="2022-12-01T00:00:00"/>
    <x v="0"/>
    <m/>
    <m/>
    <m/>
    <m/>
    <m/>
    <s v="Md. Saifullahil-Azom"/>
    <n v="1847456121"/>
    <s v="saifullahil.azom@brac.net"/>
    <s v="UNHCR-BRAC"/>
  </r>
  <r>
    <m/>
    <s v="UNHCR"/>
    <s v="BRAC"/>
    <s v="UNHCR"/>
    <s v="WASH"/>
    <x v="3"/>
    <x v="6"/>
    <s v="# of plant"/>
    <m/>
    <n v="1"/>
    <s v="completed"/>
    <s v="Chittagong"/>
    <s v="Cox's Bazar"/>
    <x v="0"/>
    <s v="Palong Khali"/>
    <s v="Camp 02E"/>
    <x v="15"/>
    <d v="2022-12-01T00:00:00"/>
    <x v="0"/>
    <m/>
    <m/>
    <m/>
    <m/>
    <m/>
    <s v="Md. Saifullahil-Azom"/>
    <n v="1847456121"/>
    <s v="saifullahil.azom@brac.net"/>
    <s v="UNHCR-BRAC"/>
  </r>
  <r>
    <m/>
    <s v="UNHCR"/>
    <s v="BRAC"/>
    <s v="UNHCR"/>
    <s v="WASH"/>
    <x v="1"/>
    <x v="35"/>
    <s v="# of door "/>
    <m/>
    <n v="28"/>
    <s v="completed"/>
    <s v="Chittagong"/>
    <s v="Cox's Bazar"/>
    <x v="0"/>
    <s v="Palong Khali"/>
    <s v="Camp 02W"/>
    <x v="15"/>
    <d v="2022-12-01T00:00:00"/>
    <x v="0"/>
    <m/>
    <m/>
    <m/>
    <m/>
    <m/>
    <s v="Md. Saifullahil-Azom"/>
    <n v="1847456121"/>
    <s v="saifullahil.azom@brac.net"/>
    <s v="UNHCR-BRAC"/>
  </r>
  <r>
    <m/>
    <s v="UNHCR"/>
    <s v="BRAC"/>
    <s v="UNHCR"/>
    <s v="WASH"/>
    <x v="1"/>
    <x v="16"/>
    <s v="# of door"/>
    <m/>
    <n v="14"/>
    <s v="completed"/>
    <s v="Chittagong"/>
    <s v="Cox's Bazar"/>
    <x v="0"/>
    <s v="Palong Khali"/>
    <s v="Camp 02W"/>
    <x v="15"/>
    <d v="2022-12-01T00:00:00"/>
    <x v="0"/>
    <m/>
    <m/>
    <m/>
    <m/>
    <m/>
    <s v="Md. Saifullahil-Azom"/>
    <n v="1847456121"/>
    <s v="saifullahil.azom@brac.net"/>
    <s v="UNHCR-BRAC"/>
  </r>
  <r>
    <m/>
    <s v="UNHCR"/>
    <s v="BRAC"/>
    <s v="UNHCR"/>
    <s v="WASH"/>
    <x v="1"/>
    <x v="17"/>
    <s v="# of door"/>
    <m/>
    <n v="13"/>
    <s v="completed"/>
    <s v="Chittagong"/>
    <s v="Cox's Bazar"/>
    <x v="0"/>
    <s v="Palong Khali"/>
    <s v="Camp 02W"/>
    <x v="15"/>
    <d v="2022-12-01T00:00:00"/>
    <x v="0"/>
    <m/>
    <m/>
    <m/>
    <m/>
    <m/>
    <s v="Md. Saifullahil-Azom"/>
    <n v="1847456121"/>
    <s v="saifullahil.azom@brac.net"/>
    <s v="UNHCR-BRAC"/>
  </r>
  <r>
    <m/>
    <s v="UNHCR"/>
    <s v="BRAC"/>
    <s v="UNHCR"/>
    <s v="WASH"/>
    <x v="1"/>
    <x v="9"/>
    <s v="# of door"/>
    <m/>
    <n v="2"/>
    <s v="completed"/>
    <s v="Chittagong"/>
    <s v="Cox's Bazar"/>
    <x v="0"/>
    <s v="Palong Khali"/>
    <s v="Camp 02W"/>
    <x v="15"/>
    <d v="2022-12-01T00:00:00"/>
    <x v="0"/>
    <m/>
    <m/>
    <m/>
    <m/>
    <m/>
    <s v="Md. Saifullahil-Azom"/>
    <n v="1847456121"/>
    <s v="saifullahil.azom@brac.net"/>
    <s v="UNHCR-BRAC"/>
  </r>
  <r>
    <m/>
    <s v="UNHCR"/>
    <s v="BRAC"/>
    <s v="UNHCR"/>
    <s v="WASH"/>
    <x v="0"/>
    <x v="0"/>
    <s v="# of tube well"/>
    <m/>
    <n v="90"/>
    <s v="completed"/>
    <s v="Chittagong"/>
    <s v="Cox's Bazar"/>
    <x v="0"/>
    <s v="Palong Khali"/>
    <s v="Camp 03"/>
    <x v="15"/>
    <d v="2022-12-01T00:00:00"/>
    <x v="0"/>
    <m/>
    <m/>
    <m/>
    <m/>
    <m/>
    <s v="Md. Saifullahil-Azom"/>
    <n v="1847456121"/>
    <s v="saifullahil.azom@brac.net"/>
    <s v="UNHCR-BRAC"/>
  </r>
  <r>
    <m/>
    <s v="UNHCR"/>
    <s v="BRAC"/>
    <s v="UNHCR"/>
    <s v="WASH"/>
    <x v="0"/>
    <x v="12"/>
    <s v="# of water network"/>
    <m/>
    <n v="2"/>
    <s v="completed"/>
    <s v="Chittagong"/>
    <s v="Cox's Bazar"/>
    <x v="0"/>
    <s v="Palong Khali"/>
    <s v="Camp 03"/>
    <x v="15"/>
    <d v="2022-12-01T00:00:00"/>
    <x v="0"/>
    <m/>
    <m/>
    <m/>
    <m/>
    <m/>
    <s v="Md. Saifullahil-Azom"/>
    <n v="1847456121"/>
    <s v="saifullahil.azom@brac.net"/>
    <s v="UNHCR-BRAC"/>
  </r>
  <r>
    <m/>
    <s v="UNHCR"/>
    <s v="BRAC"/>
    <s v="UNHCR"/>
    <s v="WASH"/>
    <x v="1"/>
    <x v="35"/>
    <s v="# of door "/>
    <m/>
    <n v="91"/>
    <s v="completed"/>
    <s v="Chittagong"/>
    <s v="Cox's Bazar"/>
    <x v="0"/>
    <s v="Palong Khali"/>
    <s v="Camp 03"/>
    <x v="15"/>
    <d v="2022-12-01T00:00:00"/>
    <x v="0"/>
    <m/>
    <m/>
    <m/>
    <m/>
    <m/>
    <s v="Md. Saifullahil-Azom"/>
    <n v="1847456121"/>
    <s v="saifullahil.azom@brac.net"/>
    <s v="UNHCR-BRAC"/>
  </r>
  <r>
    <m/>
    <s v="UNHCR"/>
    <s v="BRAC"/>
    <s v="UNHCR"/>
    <s v="WASH"/>
    <x v="1"/>
    <x v="23"/>
    <s v="# of door "/>
    <m/>
    <n v="47"/>
    <s v="completed"/>
    <s v="Chittagong"/>
    <s v="Cox's Bazar"/>
    <x v="0"/>
    <s v="Palong Khali"/>
    <s v="Camp 03"/>
    <x v="15"/>
    <d v="2022-12-01T00:00:00"/>
    <x v="0"/>
    <m/>
    <m/>
    <m/>
    <m/>
    <m/>
    <s v="Md. Saifullahil-Azom"/>
    <n v="1847456121"/>
    <s v="saifullahil.azom@brac.net"/>
    <s v="UNHCR-BRAC"/>
  </r>
  <r>
    <m/>
    <s v="UNHCR"/>
    <s v="BRAC"/>
    <s v="UNHCR"/>
    <s v="WASH"/>
    <x v="1"/>
    <x v="1"/>
    <s v="# of door "/>
    <m/>
    <n v="7"/>
    <s v="completed"/>
    <s v="Chittagong"/>
    <s v="Cox's Bazar"/>
    <x v="0"/>
    <s v="Palong Khali"/>
    <s v="Camp 03"/>
    <x v="15"/>
    <d v="2022-12-01T00:00:00"/>
    <x v="0"/>
    <m/>
    <m/>
    <m/>
    <m/>
    <m/>
    <s v="Md. Saifullahil-Azom"/>
    <n v="1847456121"/>
    <s v="saifullahil.azom@brac.net"/>
    <s v="UNHCR-BRAC"/>
  </r>
  <r>
    <m/>
    <s v="UNHCR"/>
    <s v="BRAC"/>
    <s v="UNHCR"/>
    <s v="WASH"/>
    <x v="1"/>
    <x v="16"/>
    <s v="# of door"/>
    <m/>
    <n v="70"/>
    <s v="completed"/>
    <s v="Chittagong"/>
    <s v="Cox's Bazar"/>
    <x v="0"/>
    <s v="Palong Khali"/>
    <s v="Camp 03"/>
    <x v="15"/>
    <d v="2022-12-01T00:00:00"/>
    <x v="0"/>
    <m/>
    <m/>
    <m/>
    <m/>
    <m/>
    <s v="Md. Saifullahil-Azom"/>
    <n v="1847456121"/>
    <s v="saifullahil.azom@brac.net"/>
    <s v="UNHCR-BRAC"/>
  </r>
  <r>
    <m/>
    <s v="UNHCR"/>
    <s v="BRAC"/>
    <s v="UNHCR"/>
    <s v="WASH"/>
    <x v="1"/>
    <x v="17"/>
    <s v="# of door"/>
    <m/>
    <n v="69"/>
    <s v="completed"/>
    <s v="Chittagong"/>
    <s v="Cox's Bazar"/>
    <x v="0"/>
    <s v="Palong Khali"/>
    <s v="Camp 03"/>
    <x v="15"/>
    <d v="2022-12-01T00:00:00"/>
    <x v="0"/>
    <m/>
    <m/>
    <m/>
    <m/>
    <m/>
    <s v="Md. Saifullahil-Azom"/>
    <n v="1847456121"/>
    <s v="saifullahil.azom@brac.net"/>
    <s v="UNHCR-BRAC"/>
  </r>
  <r>
    <m/>
    <s v="UNHCR"/>
    <s v="BRAC"/>
    <s v="UNHCR"/>
    <s v="WASH"/>
    <x v="1"/>
    <x v="18"/>
    <s v="# of door"/>
    <m/>
    <n v="123"/>
    <s v="completed"/>
    <s v="Chittagong"/>
    <s v="Cox's Bazar"/>
    <x v="0"/>
    <s v="Palong Khali"/>
    <s v="Camp 03"/>
    <x v="15"/>
    <d v="2022-12-01T00:00:00"/>
    <x v="0"/>
    <m/>
    <m/>
    <m/>
    <m/>
    <m/>
    <s v="Md. Saifullahil-Azom"/>
    <n v="1847456121"/>
    <s v="saifullahil.azom@brac.net"/>
    <s v="UNHCR-BRAC"/>
  </r>
  <r>
    <m/>
    <s v="UNHCR"/>
    <s v="BRAC"/>
    <s v="UNHCR"/>
    <s v="WASH"/>
    <x v="1"/>
    <x v="9"/>
    <s v="# of door"/>
    <m/>
    <n v="29"/>
    <s v="completed"/>
    <s v="Chittagong"/>
    <s v="Cox's Bazar"/>
    <x v="0"/>
    <s v="Palong Khali"/>
    <s v="Camp 03"/>
    <x v="15"/>
    <d v="2022-12-01T00:00:00"/>
    <x v="0"/>
    <m/>
    <m/>
    <m/>
    <m/>
    <m/>
    <s v="Md. Saifullahil-Azom"/>
    <n v="1847456121"/>
    <s v="saifullahil.azom@brac.net"/>
    <s v="UNHCR-BRAC"/>
  </r>
  <r>
    <m/>
    <s v="UNHCR"/>
    <s v="BRAC"/>
    <s v="UNHCR"/>
    <s v="WASH"/>
    <x v="1"/>
    <x v="3"/>
    <s v="# of door"/>
    <m/>
    <n v="495"/>
    <s v="completed"/>
    <s v="Chittagong"/>
    <s v="Cox's Bazar"/>
    <x v="0"/>
    <s v="Palong Khali"/>
    <s v="Camp 03"/>
    <x v="15"/>
    <d v="2022-12-01T00:00:00"/>
    <x v="0"/>
    <m/>
    <m/>
    <m/>
    <m/>
    <m/>
    <s v="Md. Saifullahil-Azom"/>
    <n v="1847456121"/>
    <s v="saifullahil.azom@brac.net"/>
    <s v="UNHCR-BRAC"/>
  </r>
  <r>
    <m/>
    <s v="UNHCR"/>
    <s v="BRAC"/>
    <s v="UNHCR"/>
    <s v="WASH"/>
    <x v="2"/>
    <x v="10"/>
    <s v="# of HP sessions at community level"/>
    <m/>
    <n v="2089"/>
    <s v="completed"/>
    <s v="Chittagong"/>
    <s v="Cox's Bazar"/>
    <x v="0"/>
    <s v="Palong Khali"/>
    <s v="Camp 03"/>
    <x v="15"/>
    <d v="2022-12-01T00:00:00"/>
    <x v="0"/>
    <m/>
    <m/>
    <m/>
    <m/>
    <m/>
    <s v="Md. Saifullahil-Azom"/>
    <n v="1847456121"/>
    <s v="saifullahil.azom@brac.net"/>
    <s v="UNHCR-BRAC"/>
  </r>
  <r>
    <m/>
    <s v="UNHCR"/>
    <s v="BRAC"/>
    <s v="UNHCR"/>
    <s v="WASH"/>
    <x v="2"/>
    <x v="4"/>
    <s v="# of HP sessions at HH level"/>
    <m/>
    <n v="6185"/>
    <s v="completed"/>
    <s v="Chittagong"/>
    <s v="Cox's Bazar"/>
    <x v="0"/>
    <s v="Palong Khali"/>
    <s v="Camp 03"/>
    <x v="15"/>
    <d v="2022-12-01T00:00:00"/>
    <x v="0"/>
    <m/>
    <m/>
    <m/>
    <m/>
    <m/>
    <s v="Md. Saifullahil-Azom"/>
    <n v="1847456121"/>
    <s v="saifullahil.azom@brac.net"/>
    <s v="UNHCR-BRAC"/>
  </r>
  <r>
    <m/>
    <s v="UNHCR"/>
    <s v="BRAC"/>
    <s v="UNHCR"/>
    <s v="WASH"/>
    <x v="3"/>
    <x v="5"/>
    <s v="# of campaign per camp "/>
    <m/>
    <n v="1"/>
    <s v="completed"/>
    <s v="Chittagong"/>
    <s v="Cox's Bazar"/>
    <x v="0"/>
    <s v="Palong Khali"/>
    <s v="Camp 03"/>
    <x v="15"/>
    <d v="2022-12-01T00:00:00"/>
    <x v="0"/>
    <m/>
    <m/>
    <m/>
    <m/>
    <m/>
    <s v="Md. Saifullahil-Azom"/>
    <n v="1847456121"/>
    <s v="saifullahil.azom@brac.net"/>
    <s v="UNHCR-BRAC"/>
  </r>
  <r>
    <m/>
    <s v="UNHCR"/>
    <s v="BRAC"/>
    <s v="UNHCR"/>
    <s v="WASH"/>
    <x v="3"/>
    <x v="6"/>
    <s v="# of plant"/>
    <m/>
    <n v="1"/>
    <s v="completed"/>
    <s v="Chittagong"/>
    <s v="Cox's Bazar"/>
    <x v="0"/>
    <s v="Palong Khali"/>
    <s v="Camp 03"/>
    <x v="15"/>
    <d v="2022-12-01T00:00:00"/>
    <x v="0"/>
    <m/>
    <m/>
    <m/>
    <m/>
    <m/>
    <s v="Md. Saifullahil-Azom"/>
    <n v="1847456121"/>
    <s v="saifullahil.azom@brac.net"/>
    <s v="UNHCR-BRAC"/>
  </r>
  <r>
    <m/>
    <s v="UNHCR"/>
    <s v="BRAC"/>
    <s v="UNHCR"/>
    <s v="WASH"/>
    <x v="0"/>
    <x v="0"/>
    <s v="# of tube well"/>
    <m/>
    <n v="13"/>
    <s v="completed"/>
    <s v="Chittagong"/>
    <s v="Cox's Bazar"/>
    <x v="0"/>
    <s v="Palong Khali"/>
    <s v="Camp 04 Extension"/>
    <x v="15"/>
    <d v="2022-12-01T00:00:00"/>
    <x v="0"/>
    <m/>
    <m/>
    <m/>
    <m/>
    <m/>
    <s v="Md. Saifullahil-Azom"/>
    <n v="1847456121"/>
    <s v="saifullahil.azom@brac.net"/>
    <s v="UNHCR-BRAC"/>
  </r>
  <r>
    <m/>
    <s v="UNHCR"/>
    <s v="BRAC"/>
    <s v="UNHCR"/>
    <s v="WASH"/>
    <x v="0"/>
    <x v="12"/>
    <s v="# of water network"/>
    <m/>
    <n v="2"/>
    <s v="completed"/>
    <s v="Chittagong"/>
    <s v="Cox's Bazar"/>
    <x v="0"/>
    <s v="Palong Khali"/>
    <s v="Camp 04 Extension"/>
    <x v="15"/>
    <d v="2022-12-01T00:00:00"/>
    <x v="0"/>
    <m/>
    <m/>
    <m/>
    <m/>
    <m/>
    <s v="Md. Saifullahil-Azom"/>
    <n v="1847456121"/>
    <s v="saifullahil.azom@brac.net"/>
    <s v="UNHCR-BRAC"/>
  </r>
  <r>
    <m/>
    <s v="UNHCR"/>
    <s v="BRAC"/>
    <s v="UNHCR"/>
    <s v="WASH"/>
    <x v="0"/>
    <x v="7"/>
    <s v="N/A"/>
    <m/>
    <n v="1"/>
    <s v="completed"/>
    <s v="Chittagong"/>
    <s v="Cox's Bazar"/>
    <x v="0"/>
    <s v="Palong Khali"/>
    <s v="Camp 04 Extension"/>
    <x v="15"/>
    <d v="2022-12-01T00:00:00"/>
    <x v="0"/>
    <m/>
    <m/>
    <m/>
    <m/>
    <m/>
    <s v="Md. Saifullahil-Azom"/>
    <n v="1847456121"/>
    <s v="saifullahil.azom@brac.net"/>
    <s v="UNHCR-BRAC"/>
  </r>
  <r>
    <m/>
    <s v="UNHCR"/>
    <s v="BRAC"/>
    <s v="UNHCR"/>
    <s v="WASH"/>
    <x v="1"/>
    <x v="35"/>
    <s v="# of door "/>
    <m/>
    <n v="7"/>
    <s v="completed"/>
    <s v="Chittagong"/>
    <s v="Cox's Bazar"/>
    <x v="0"/>
    <s v="Palong Khali"/>
    <s v="Camp 04 Extension"/>
    <x v="15"/>
    <d v="2022-12-01T00:00:00"/>
    <x v="0"/>
    <m/>
    <m/>
    <m/>
    <m/>
    <m/>
    <s v="Md. Saifullahil-Azom"/>
    <n v="1847456121"/>
    <s v="saifullahil.azom@brac.net"/>
    <s v="UNHCR-BRAC"/>
  </r>
  <r>
    <m/>
    <s v="UNHCR"/>
    <s v="BRAC"/>
    <s v="UNHCR"/>
    <s v="WASH"/>
    <x v="1"/>
    <x v="1"/>
    <s v="# of door "/>
    <m/>
    <n v="15"/>
    <s v="completed"/>
    <s v="Chittagong"/>
    <s v="Cox's Bazar"/>
    <x v="0"/>
    <s v="Palong Khali"/>
    <s v="Camp 04 Extension"/>
    <x v="15"/>
    <d v="2022-12-01T00:00:00"/>
    <x v="0"/>
    <m/>
    <m/>
    <m/>
    <m/>
    <m/>
    <s v="Md. Saifullahil-Azom"/>
    <n v="1847456121"/>
    <s v="saifullahil.azom@brac.net"/>
    <s v="UNHCR-BRAC"/>
  </r>
  <r>
    <m/>
    <s v="UNHCR"/>
    <s v="BRAC"/>
    <s v="UNHCR"/>
    <s v="WASH"/>
    <x v="1"/>
    <x v="16"/>
    <s v="# of door"/>
    <m/>
    <n v="2"/>
    <s v="completed"/>
    <s v="Chittagong"/>
    <s v="Cox's Bazar"/>
    <x v="0"/>
    <s v="Palong Khali"/>
    <s v="Camp 04 Extension"/>
    <x v="15"/>
    <d v="2022-12-01T00:00:00"/>
    <x v="0"/>
    <m/>
    <m/>
    <m/>
    <m/>
    <m/>
    <s v="Md. Saifullahil-Azom"/>
    <n v="1847456121"/>
    <s v="saifullahil.azom@brac.net"/>
    <s v="UNHCR-BRAC"/>
  </r>
  <r>
    <m/>
    <s v="UNHCR"/>
    <s v="BRAC"/>
    <s v="UNHCR"/>
    <s v="WASH"/>
    <x v="1"/>
    <x v="17"/>
    <s v="# of door"/>
    <m/>
    <n v="2"/>
    <s v="completed"/>
    <s v="Chittagong"/>
    <s v="Cox's Bazar"/>
    <x v="0"/>
    <s v="Palong Khali"/>
    <s v="Camp 04 Extension"/>
    <x v="15"/>
    <d v="2022-12-01T00:00:00"/>
    <x v="0"/>
    <m/>
    <m/>
    <m/>
    <m/>
    <m/>
    <s v="Md. Saifullahil-Azom"/>
    <n v="1847456121"/>
    <s v="saifullahil.azom@brac.net"/>
    <s v="UNHCR-BRAC"/>
  </r>
  <r>
    <m/>
    <s v="UNHCR"/>
    <s v="BRAC"/>
    <s v="UNHCR"/>
    <s v="WASH"/>
    <x v="1"/>
    <x v="9"/>
    <s v="# of door"/>
    <m/>
    <n v="22"/>
    <s v="completed"/>
    <s v="Chittagong"/>
    <s v="Cox's Bazar"/>
    <x v="0"/>
    <s v="Palong Khali"/>
    <s v="Camp 04 Extension"/>
    <x v="15"/>
    <d v="2022-12-01T00:00:00"/>
    <x v="0"/>
    <m/>
    <m/>
    <m/>
    <m/>
    <m/>
    <s v="Md. Saifullahil-Azom"/>
    <n v="1847456121"/>
    <s v="saifullahil.azom@brac.net"/>
    <s v="UNHCR-BRAC"/>
  </r>
  <r>
    <m/>
    <s v="UNHCR"/>
    <s v="BRAC"/>
    <s v="UNHCR"/>
    <s v="WASH"/>
    <x v="1"/>
    <x v="3"/>
    <s v="# of door"/>
    <m/>
    <n v="92"/>
    <s v="completed"/>
    <s v="Chittagong"/>
    <s v="Cox's Bazar"/>
    <x v="0"/>
    <s v="Palong Khali"/>
    <s v="Camp 04 Extension"/>
    <x v="15"/>
    <d v="2022-12-01T00:00:00"/>
    <x v="0"/>
    <m/>
    <m/>
    <m/>
    <m/>
    <m/>
    <s v="Md. Saifullahil-Azom"/>
    <n v="1847456121"/>
    <s v="saifullahil.azom@brac.net"/>
    <s v="UNHCR-BRAC"/>
  </r>
  <r>
    <m/>
    <s v="UNHCR"/>
    <s v="BRAC"/>
    <s v="UNHCR"/>
    <s v="WASH"/>
    <x v="2"/>
    <x v="10"/>
    <s v="# of HP sessions at community level"/>
    <m/>
    <n v="385"/>
    <s v="completed"/>
    <s v="Chittagong"/>
    <s v="Cox's Bazar"/>
    <x v="0"/>
    <s v="Palong Khali"/>
    <s v="Camp 04 Extension"/>
    <x v="15"/>
    <d v="2022-12-01T00:00:00"/>
    <x v="0"/>
    <m/>
    <m/>
    <m/>
    <m/>
    <m/>
    <s v="Md. Saifullahil-Azom"/>
    <n v="1847456121"/>
    <s v="saifullahil.azom@brac.net"/>
    <s v="UNHCR-BRAC"/>
  </r>
  <r>
    <m/>
    <s v="UNHCR"/>
    <s v="BRAC"/>
    <s v="UNHCR"/>
    <s v="WASH"/>
    <x v="2"/>
    <x v="4"/>
    <s v="# of HP sessions at HH level"/>
    <m/>
    <n v="1075"/>
    <s v="completed"/>
    <s v="Chittagong"/>
    <s v="Cox's Bazar"/>
    <x v="0"/>
    <s v="Palong Khali"/>
    <s v="Camp 04 Extension"/>
    <x v="15"/>
    <d v="2022-12-01T00:00:00"/>
    <x v="0"/>
    <m/>
    <m/>
    <m/>
    <m/>
    <m/>
    <s v="Md. Saifullahil-Azom"/>
    <n v="1847456121"/>
    <s v="saifullahil.azom@brac.net"/>
    <s v="UNHCR-BRAC"/>
  </r>
  <r>
    <m/>
    <s v="UNHCR"/>
    <s v="BRAC"/>
    <s v="UNHCR"/>
    <s v="WASH"/>
    <x v="3"/>
    <x v="5"/>
    <s v="# of campaign per camp "/>
    <m/>
    <n v="1"/>
    <s v="completed"/>
    <s v="Chittagong"/>
    <s v="Cox's Bazar"/>
    <x v="0"/>
    <s v="Palong Khali"/>
    <s v="Camp 04 Extension"/>
    <x v="15"/>
    <d v="2022-12-01T00:00:00"/>
    <x v="0"/>
    <m/>
    <m/>
    <m/>
    <m/>
    <m/>
    <s v="Md. Saifullahil-Azom"/>
    <n v="1847456121"/>
    <s v="saifullahil.azom@brac.net"/>
    <s v="UNHCR-BRAC"/>
  </r>
  <r>
    <m/>
    <s v="UNHCR"/>
    <s v="BRAC"/>
    <s v="UNHCR"/>
    <s v="WASH"/>
    <x v="3"/>
    <x v="6"/>
    <s v="# of plant"/>
    <m/>
    <n v="1"/>
    <s v="completed"/>
    <s v="Chittagong"/>
    <s v="Cox's Bazar"/>
    <x v="0"/>
    <s v="Palong Khali"/>
    <s v="Camp 04 Extension"/>
    <x v="15"/>
    <d v="2022-12-01T00:00:00"/>
    <x v="0"/>
    <m/>
    <m/>
    <m/>
    <m/>
    <m/>
    <s v="Md. Saifullahil-Azom"/>
    <n v="1847456121"/>
    <s v="saifullahil.azom@brac.net"/>
    <s v="UNHCR-BRAC"/>
  </r>
  <r>
    <m/>
    <s v="IOM"/>
    <s v="BRAC"/>
    <s v="IOM"/>
    <s v="WASH"/>
    <x v="0"/>
    <x v="0"/>
    <s v="# of tube well"/>
    <m/>
    <n v="170"/>
    <s v="completed"/>
    <s v="Chittagong"/>
    <s v="Cox's Bazar"/>
    <x v="0"/>
    <s v="Palong Khali"/>
    <s v="Camp 10"/>
    <x v="15"/>
    <d v="2022-12-01T00:00:00"/>
    <x v="0"/>
    <m/>
    <m/>
    <m/>
    <m/>
    <m/>
    <s v="Sohag Ahmed"/>
    <n v="1833301770"/>
    <s v="sohag.ahmed@brac.net"/>
    <s v="IOM-BRAC"/>
  </r>
  <r>
    <m/>
    <s v="IOM"/>
    <s v="BRAC"/>
    <s v="IOM"/>
    <s v="WASH"/>
    <x v="0"/>
    <x v="26"/>
    <s v="# of tube well"/>
    <m/>
    <n v="3"/>
    <s v="completed"/>
    <s v="Chittagong"/>
    <s v="Cox's Bazar"/>
    <x v="0"/>
    <s v="Palong Khali"/>
    <s v="Camp 10"/>
    <x v="15"/>
    <d v="2022-12-01T00:00:00"/>
    <x v="0"/>
    <m/>
    <m/>
    <m/>
    <m/>
    <m/>
    <s v="Sohag Ahmed"/>
    <n v="1833301770"/>
    <s v="sohag.ahmed@brac.net"/>
    <s v="IOM-BRAC"/>
  </r>
  <r>
    <m/>
    <s v="IOM"/>
    <s v="BRAC"/>
    <s v="IOM"/>
    <s v="WASH"/>
    <x v="1"/>
    <x v="1"/>
    <s v="# of door "/>
    <m/>
    <n v="64"/>
    <s v="completed"/>
    <s v="Chittagong"/>
    <s v="Cox's Bazar"/>
    <x v="0"/>
    <s v="Palong Khali"/>
    <s v="Camp 10"/>
    <x v="15"/>
    <d v="2022-12-01T00:00:00"/>
    <x v="0"/>
    <m/>
    <m/>
    <m/>
    <m/>
    <m/>
    <s v="Sohag Ahmed"/>
    <n v="1833301770"/>
    <s v="sohag.ahmed@brac.net"/>
    <s v="IOM-BRAC"/>
  </r>
  <r>
    <m/>
    <s v="IOM"/>
    <s v="BRAC"/>
    <s v="IOM"/>
    <s v="WASH"/>
    <x v="1"/>
    <x v="8"/>
    <s v="# of FSM Site"/>
    <m/>
    <n v="4"/>
    <s v="completed"/>
    <s v="Chittagong"/>
    <s v="Cox's Bazar"/>
    <x v="0"/>
    <s v="Palong Khali"/>
    <s v="Camp 10"/>
    <x v="15"/>
    <d v="2022-12-01T00:00:00"/>
    <x v="0"/>
    <m/>
    <m/>
    <m/>
    <m/>
    <m/>
    <s v="Sohag Ahmed"/>
    <n v="1833301770"/>
    <s v="sohag.ahmed@brac.net"/>
    <s v="IOM-BRAC"/>
  </r>
  <r>
    <m/>
    <s v="IOM"/>
    <s v="BRAC"/>
    <s v="IOM"/>
    <s v="WASH"/>
    <x v="1"/>
    <x v="2"/>
    <s v="# of FSM Site"/>
    <m/>
    <n v="2"/>
    <s v="completed"/>
    <s v="Chittagong"/>
    <s v="Cox's Bazar"/>
    <x v="0"/>
    <s v="Palong Khali"/>
    <s v="Camp 10"/>
    <x v="15"/>
    <d v="2022-12-01T00:00:00"/>
    <x v="0"/>
    <m/>
    <m/>
    <m/>
    <m/>
    <m/>
    <s v="Sohag Ahmed"/>
    <n v="1833301770"/>
    <s v="sohag.ahmed@brac.net"/>
    <s v="IOM-BRAC"/>
  </r>
  <r>
    <m/>
    <s v="IOM"/>
    <s v="BRAC"/>
    <s v="IOM"/>
    <s v="WASH"/>
    <x v="1"/>
    <x v="18"/>
    <s v="# of door"/>
    <m/>
    <n v="2"/>
    <s v="completed"/>
    <s v="Chittagong"/>
    <s v="Cox's Bazar"/>
    <x v="0"/>
    <s v="Palong Khali"/>
    <s v="Camp 10"/>
    <x v="15"/>
    <d v="2022-12-01T00:00:00"/>
    <x v="0"/>
    <m/>
    <m/>
    <m/>
    <m/>
    <m/>
    <s v="Sohag Ahmed"/>
    <n v="1833301770"/>
    <s v="sohag.ahmed@brac.net"/>
    <s v="IOM-BRAC"/>
  </r>
  <r>
    <m/>
    <s v="IOM"/>
    <s v="BRAC"/>
    <s v="IOM"/>
    <s v="WASH"/>
    <x v="1"/>
    <x v="9"/>
    <s v="# of door"/>
    <m/>
    <n v="362"/>
    <s v="completed"/>
    <s v="Chittagong"/>
    <s v="Cox's Bazar"/>
    <x v="0"/>
    <s v="Palong Khali"/>
    <s v="Camp 10"/>
    <x v="15"/>
    <d v="2022-12-01T00:00:00"/>
    <x v="0"/>
    <m/>
    <m/>
    <m/>
    <m/>
    <m/>
    <s v="Sohag Ahmed"/>
    <n v="1833301770"/>
    <s v="sohag.ahmed@brac.net"/>
    <s v="IOM-BRAC"/>
  </r>
  <r>
    <m/>
    <s v="IOM"/>
    <s v="BRAC"/>
    <s v="IOM"/>
    <s v="WASH"/>
    <x v="1"/>
    <x v="3"/>
    <s v="# of door"/>
    <m/>
    <n v="425"/>
    <s v="completed"/>
    <s v="Chittagong"/>
    <s v="Cox's Bazar"/>
    <x v="0"/>
    <s v="Palong Khali"/>
    <s v="Camp 10"/>
    <x v="15"/>
    <d v="2022-12-01T00:00:00"/>
    <x v="0"/>
    <m/>
    <m/>
    <m/>
    <m/>
    <m/>
    <s v="Sohag Ahmed"/>
    <n v="1833301770"/>
    <s v="sohag.ahmed@brac.net"/>
    <s v="IOM-BRAC"/>
  </r>
  <r>
    <m/>
    <s v="IOM"/>
    <s v="BRAC"/>
    <s v="IOM"/>
    <s v="WASH"/>
    <x v="2"/>
    <x v="4"/>
    <s v="# of HP sessions at HH level"/>
    <m/>
    <n v="299"/>
    <s v="completed"/>
    <s v="Chittagong"/>
    <s v="Cox's Bazar"/>
    <x v="0"/>
    <s v="Palong Khali"/>
    <s v="Camp 10"/>
    <x v="15"/>
    <d v="2022-12-01T00:00:00"/>
    <x v="0"/>
    <m/>
    <m/>
    <m/>
    <m/>
    <m/>
    <s v="Sohag Ahmed"/>
    <n v="1833301770"/>
    <s v="sohag.ahmed@brac.net"/>
    <s v="IOM-BRAC"/>
  </r>
  <r>
    <m/>
    <s v="IOM"/>
    <s v="BRAC"/>
    <s v="IOM"/>
    <s v="WASH"/>
    <x v="2"/>
    <x v="20"/>
    <s v="# of household"/>
    <m/>
    <n v="6312"/>
    <s v="completed"/>
    <s v="Chittagong"/>
    <s v="Cox's Bazar"/>
    <x v="0"/>
    <s v="Palong Khali"/>
    <s v="Camp 10"/>
    <x v="15"/>
    <d v="2022-12-01T00:00:00"/>
    <x v="0"/>
    <m/>
    <m/>
    <m/>
    <m/>
    <m/>
    <s v="Sohag Ahmed"/>
    <n v="1833301770"/>
    <s v="sohag.ahmed@brac.net"/>
    <s v="IOM-BRAC"/>
  </r>
  <r>
    <m/>
    <s v="IOM"/>
    <s v="BRAC"/>
    <s v="IOM"/>
    <s v="WASH"/>
    <x v="3"/>
    <x v="5"/>
    <s v="# of campaign per camp "/>
    <m/>
    <n v="1"/>
    <s v="completed"/>
    <s v="Chittagong"/>
    <s v="Cox's Bazar"/>
    <x v="0"/>
    <s v="Palong Khali"/>
    <s v="Camp 10"/>
    <x v="15"/>
    <d v="2022-12-01T00:00:00"/>
    <x v="0"/>
    <m/>
    <m/>
    <m/>
    <m/>
    <m/>
    <s v="Sohag Ahmed"/>
    <n v="1833301770"/>
    <s v="sohag.ahmed@brac.net"/>
    <s v="IOM-BRAC"/>
  </r>
  <r>
    <m/>
    <s v="IOM"/>
    <s v="BRAC"/>
    <s v="IOM"/>
    <s v="WASH"/>
    <x v="3"/>
    <x v="6"/>
    <s v="# of plant"/>
    <m/>
    <n v="3"/>
    <s v="completed"/>
    <s v="Chittagong"/>
    <s v="Cox's Bazar"/>
    <x v="0"/>
    <s v="Palong Khali"/>
    <s v="Camp 10"/>
    <x v="15"/>
    <d v="2022-12-01T00:00:00"/>
    <x v="0"/>
    <m/>
    <m/>
    <m/>
    <m/>
    <m/>
    <s v="Sohag Ahmed"/>
    <n v="1833301770"/>
    <s v="sohag.ahmed@brac.net"/>
    <s v="IOM-BRAC"/>
  </r>
  <r>
    <m/>
    <s v="UNICEF"/>
    <s v="BRAC"/>
    <s v="UNICEF"/>
    <s v="WASH"/>
    <x v="0"/>
    <x v="0"/>
    <s v="# of tube well"/>
    <m/>
    <n v="177"/>
    <s v="completed"/>
    <s v="Chittagong"/>
    <s v="Cox's Bazar"/>
    <x v="0"/>
    <s v="Palong Khali"/>
    <s v="Camp 14"/>
    <x v="15"/>
    <d v="2023-02-01T00:00:00"/>
    <x v="0"/>
    <m/>
    <m/>
    <m/>
    <m/>
    <m/>
    <s v="Muhammed Sydul Hasan Sohan"/>
    <n v="1847456486"/>
    <s v="muhammed.sydul@brac.net"/>
    <s v="UNICEF-BRAC"/>
  </r>
  <r>
    <m/>
    <s v="UNICEF"/>
    <s v="BRAC"/>
    <s v="UNICEF"/>
    <s v="WASH"/>
    <x v="0"/>
    <x v="12"/>
    <s v="# of water network"/>
    <m/>
    <n v="7"/>
    <s v="completed"/>
    <s v="Chittagong"/>
    <s v="Cox's Bazar"/>
    <x v="0"/>
    <s v="Palong Khali"/>
    <s v="Camp 14"/>
    <x v="15"/>
    <d v="2023-02-01T00:00:00"/>
    <x v="0"/>
    <m/>
    <m/>
    <m/>
    <m/>
    <m/>
    <s v="Muhammed Sydul Hasan Sohan"/>
    <n v="1847456486"/>
    <s v="muhammed.sydul@brac.net"/>
    <s v="UNICEF-BRAC"/>
  </r>
  <r>
    <m/>
    <s v="UNICEF"/>
    <s v="BRAC"/>
    <s v="UNICEF"/>
    <s v="WASH"/>
    <x v="1"/>
    <x v="1"/>
    <s v="# of door "/>
    <m/>
    <n v="24"/>
    <s v="completed"/>
    <s v="Chittagong"/>
    <s v="Cox's Bazar"/>
    <x v="0"/>
    <s v="Palong Khali"/>
    <s v="Camp 14"/>
    <x v="15"/>
    <d v="2023-02-01T00:00:00"/>
    <x v="0"/>
    <m/>
    <m/>
    <m/>
    <m/>
    <m/>
    <s v="Muhammed Sydul Hasan Sohan"/>
    <n v="1847456486"/>
    <s v="muhammed.sydul@brac.net"/>
    <s v="UNICEF-BRAC"/>
  </r>
  <r>
    <m/>
    <s v="UNICEF"/>
    <s v="BRAC"/>
    <s v="UNICEF"/>
    <s v="WASH"/>
    <x v="1"/>
    <x v="8"/>
    <s v="# of FSM Site"/>
    <m/>
    <n v="7"/>
    <s v="completed"/>
    <s v="Chittagong"/>
    <s v="Cox's Bazar"/>
    <x v="0"/>
    <s v="Palong Khali"/>
    <s v="Camp 14"/>
    <x v="15"/>
    <d v="2023-02-01T00:00:00"/>
    <x v="0"/>
    <m/>
    <m/>
    <m/>
    <m/>
    <m/>
    <s v="Muhammed Sydul Hasan Sohan"/>
    <n v="1847456486"/>
    <s v="muhammed.sydul@brac.net"/>
    <s v="UNICEF-BRAC"/>
  </r>
  <r>
    <m/>
    <s v="UNICEF"/>
    <s v="BRAC"/>
    <s v="UNICEF"/>
    <s v="WASH"/>
    <x v="1"/>
    <x v="2"/>
    <s v="# of FSM Site"/>
    <m/>
    <n v="6"/>
    <s v="completed"/>
    <s v="Chittagong"/>
    <s v="Cox's Bazar"/>
    <x v="0"/>
    <s v="Palong Khali"/>
    <s v="Camp 14"/>
    <x v="15"/>
    <d v="2023-02-01T00:00:00"/>
    <x v="0"/>
    <m/>
    <m/>
    <m/>
    <m/>
    <m/>
    <s v="Muhammed Sydul Hasan Sohan"/>
    <n v="1847456486"/>
    <s v="muhammed.sydul@brac.net"/>
    <s v="UNICEF-BRAC"/>
  </r>
  <r>
    <m/>
    <s v="UNICEF"/>
    <s v="BRAC"/>
    <s v="UNICEF"/>
    <s v="WASH"/>
    <x v="1"/>
    <x v="9"/>
    <s v="# of door"/>
    <m/>
    <n v="389"/>
    <s v="completed"/>
    <s v="Chittagong"/>
    <s v="Cox's Bazar"/>
    <x v="0"/>
    <s v="Palong Khali"/>
    <s v="Camp 14"/>
    <x v="15"/>
    <d v="2023-02-01T00:00:00"/>
    <x v="0"/>
    <m/>
    <m/>
    <m/>
    <m/>
    <m/>
    <s v="Muhammed Sydul Hasan Sohan"/>
    <n v="1847456486"/>
    <s v="muhammed.sydul@brac.net"/>
    <s v="UNICEF-BRAC"/>
  </r>
  <r>
    <m/>
    <s v="UNICEF"/>
    <s v="BRAC"/>
    <s v="UNICEF"/>
    <s v="WASH"/>
    <x v="1"/>
    <x v="3"/>
    <s v="# of door"/>
    <m/>
    <n v="1102"/>
    <s v="completed"/>
    <s v="Chittagong"/>
    <s v="Cox's Bazar"/>
    <x v="0"/>
    <s v="Palong Khali"/>
    <s v="Camp 14"/>
    <x v="15"/>
    <d v="2023-02-01T00:00:00"/>
    <x v="0"/>
    <m/>
    <m/>
    <m/>
    <m/>
    <m/>
    <s v="Muhammed Sydul Hasan Sohan"/>
    <n v="1847456486"/>
    <s v="muhammed.sydul@brac.net"/>
    <s v="UNICEF-BRAC"/>
  </r>
  <r>
    <m/>
    <s v="UNICEF"/>
    <s v="BRAC"/>
    <s v="UNICEF"/>
    <s v="WASH"/>
    <x v="2"/>
    <x v="4"/>
    <s v="# of HP sessions at HH level"/>
    <m/>
    <n v="6825"/>
    <s v="completed"/>
    <s v="Chittagong"/>
    <s v="Cox's Bazar"/>
    <x v="0"/>
    <s v="Palong Khali"/>
    <s v="Camp 14"/>
    <x v="15"/>
    <d v="2023-02-01T00:00:00"/>
    <x v="0"/>
    <m/>
    <m/>
    <m/>
    <m/>
    <m/>
    <s v="Muhammed Sydul Hasan Sohan"/>
    <n v="1847456486"/>
    <s v="muhammed.sydul@brac.net"/>
    <s v="UNICEF-BRAC"/>
  </r>
  <r>
    <m/>
    <s v="UNICEF"/>
    <s v="BRAC"/>
    <s v="UNICEF"/>
    <s v="WASH"/>
    <x v="2"/>
    <x v="27"/>
    <s v="# of household"/>
    <m/>
    <n v="3841"/>
    <s v="completed"/>
    <s v="Chittagong"/>
    <s v="Cox's Bazar"/>
    <x v="0"/>
    <s v="Palong Khali"/>
    <s v="Camp 14"/>
    <x v="15"/>
    <d v="2023-02-01T00:00:00"/>
    <x v="0"/>
    <m/>
    <m/>
    <m/>
    <m/>
    <m/>
    <s v="Muhammed Sydul Hasan Sohan"/>
    <n v="1847456486"/>
    <s v="muhammed.sydul@brac.net"/>
    <s v="UNICEF-BRAC"/>
  </r>
  <r>
    <m/>
    <s v="UNICEF"/>
    <s v="BRAC"/>
    <s v="UNICEF"/>
    <s v="WASH"/>
    <x v="2"/>
    <x v="28"/>
    <s v="# of female in reproductive age"/>
    <m/>
    <n v="1048"/>
    <s v="completed"/>
    <s v="Chittagong"/>
    <s v="Cox's Bazar"/>
    <x v="0"/>
    <s v="Palong Khali"/>
    <s v="Camp 14"/>
    <x v="15"/>
    <d v="2023-02-01T00:00:00"/>
    <x v="0"/>
    <m/>
    <m/>
    <m/>
    <m/>
    <m/>
    <s v="Muhammed Sydul Hasan Sohan"/>
    <n v="1847456486"/>
    <s v="muhammed.sydul@brac.net"/>
    <s v="UNICEF-BRAC"/>
  </r>
  <r>
    <m/>
    <s v="UNICEF"/>
    <s v="BRAC"/>
    <s v="UNICEF"/>
    <s v="WASH"/>
    <x v="2"/>
    <x v="33"/>
    <s v="# of facilities"/>
    <m/>
    <n v="20595"/>
    <s v="completed"/>
    <s v="Chittagong"/>
    <s v="Cox's Bazar"/>
    <x v="0"/>
    <s v="Palong Khali"/>
    <s v="Camp 14"/>
    <x v="15"/>
    <d v="2023-02-01T00:00:00"/>
    <x v="0"/>
    <m/>
    <m/>
    <m/>
    <m/>
    <m/>
    <s v="Muhammed Sydul Hasan Sohan"/>
    <n v="1847456486"/>
    <s v="muhammed.sydul@brac.net"/>
    <s v="UNICEF-BRAC"/>
  </r>
  <r>
    <m/>
    <s v="UNICEF"/>
    <s v="BRAC"/>
    <s v="UNICEF"/>
    <s v="WASH"/>
    <x v="3"/>
    <x v="6"/>
    <s v="# of plant"/>
    <m/>
    <n v="1"/>
    <s v="completed"/>
    <s v="Chittagong"/>
    <s v="Cox's Bazar"/>
    <x v="0"/>
    <s v="Palong Khali"/>
    <s v="Camp 14"/>
    <x v="15"/>
    <d v="2023-02-01T00:00:00"/>
    <x v="0"/>
    <m/>
    <m/>
    <m/>
    <m/>
    <m/>
    <s v="Muhammed Sydul Hasan Sohan"/>
    <n v="1847456486"/>
    <s v="muhammed.sydul@brac.net"/>
    <s v="UNICEF-BRAC"/>
  </r>
  <r>
    <m/>
    <s v="UNICEF"/>
    <s v="BRAC"/>
    <s v="UNICEF"/>
    <s v="WASH"/>
    <x v="3"/>
    <x v="24"/>
    <s v="# of 10L bin"/>
    <m/>
    <n v="4705"/>
    <s v="completed"/>
    <s v="Chittagong"/>
    <s v="Cox's Bazar"/>
    <x v="0"/>
    <s v="Palong Khali"/>
    <s v="Camp 14"/>
    <x v="15"/>
    <d v="2023-02-01T00:00:00"/>
    <x v="0"/>
    <m/>
    <m/>
    <m/>
    <m/>
    <m/>
    <s v="Muhammed Sydul Hasan Sohan"/>
    <n v="1847456486"/>
    <s v="muhammed.sydul@brac.net"/>
    <s v="UNICEF-BRAC"/>
  </r>
  <r>
    <m/>
    <s v="BRAC"/>
    <s v="BRAC"/>
    <s v="DFAT"/>
    <s v="WASH"/>
    <x v="0"/>
    <x v="12"/>
    <s v="# of water network"/>
    <m/>
    <n v="3"/>
    <s v="completed"/>
    <s v="Chittagong"/>
    <s v="Cox's Bazar"/>
    <x v="1"/>
    <s v="Nhilla"/>
    <s v="Camp 25"/>
    <x v="15"/>
    <d v="2022-12-01T00:00:00"/>
    <x v="0"/>
    <m/>
    <m/>
    <m/>
    <m/>
    <m/>
    <s v="Safat Ahmed"/>
    <n v="1847456331"/>
    <s v="safat.ahmed@brac.net"/>
    <s v="BRAC"/>
  </r>
  <r>
    <m/>
    <s v="BRAC"/>
    <s v="BRAC"/>
    <s v="DFAT"/>
    <s v="WASH"/>
    <x v="1"/>
    <x v="34"/>
    <s v="# of FSM Site"/>
    <m/>
    <n v="1"/>
    <s v="completed"/>
    <s v="Chittagong"/>
    <s v="Cox's Bazar"/>
    <x v="1"/>
    <s v="Nhilla"/>
    <s v="Camp 25"/>
    <x v="15"/>
    <d v="2022-12-01T00:00:00"/>
    <x v="0"/>
    <m/>
    <m/>
    <m/>
    <m/>
    <m/>
    <s v="Safat Ahmed"/>
    <n v="1847456331"/>
    <s v="safat.ahmed@brac.net"/>
    <s v="BRAC"/>
  </r>
  <r>
    <m/>
    <s v="BRAC"/>
    <s v="BRAC"/>
    <s v="DFAT"/>
    <s v="WASH"/>
    <x v="1"/>
    <x v="9"/>
    <s v="# of door"/>
    <m/>
    <n v="2"/>
    <s v="completed"/>
    <s v="Chittagong"/>
    <s v="Cox's Bazar"/>
    <x v="1"/>
    <s v="Nhilla"/>
    <s v="Camp 25"/>
    <x v="15"/>
    <d v="2022-12-01T00:00:00"/>
    <x v="0"/>
    <m/>
    <m/>
    <m/>
    <m/>
    <m/>
    <s v="Safat Ahmed"/>
    <n v="1847456331"/>
    <s v="safat.ahmed@brac.net"/>
    <s v="BRAC"/>
  </r>
  <r>
    <m/>
    <s v="BRAC"/>
    <s v="BRAC"/>
    <s v="DFAT"/>
    <s v="WASH"/>
    <x v="2"/>
    <x v="10"/>
    <s v="# of HP sessions at community level"/>
    <m/>
    <n v="180"/>
    <s v="completed"/>
    <s v="Chittagong"/>
    <s v="Cox's Bazar"/>
    <x v="1"/>
    <s v="Nhilla"/>
    <s v="Camp 25"/>
    <x v="15"/>
    <d v="2022-12-01T00:00:00"/>
    <x v="0"/>
    <m/>
    <m/>
    <m/>
    <m/>
    <m/>
    <s v="Safat Ahmed"/>
    <n v="1847456331"/>
    <s v="safat.ahmed@brac.net"/>
    <s v="BRAC"/>
  </r>
  <r>
    <m/>
    <s v="BRAC"/>
    <s v="BRAC"/>
    <s v="DFAT"/>
    <s v="WASH"/>
    <x v="2"/>
    <x v="4"/>
    <s v="# of HP sessions at HH level"/>
    <m/>
    <n v="310"/>
    <s v="completed"/>
    <s v="Chittagong"/>
    <s v="Cox's Bazar"/>
    <x v="1"/>
    <s v="Nhilla"/>
    <s v="Camp 25"/>
    <x v="15"/>
    <d v="2022-12-01T00:00:00"/>
    <x v="0"/>
    <m/>
    <m/>
    <m/>
    <m/>
    <m/>
    <s v="Safat Ahmed"/>
    <n v="1847456331"/>
    <s v="safat.ahmed@brac.net"/>
    <s v="BRAC"/>
  </r>
  <r>
    <m/>
    <s v="BRAC"/>
    <s v="BRAC"/>
    <s v="DFAT"/>
    <s v="WASH"/>
    <x v="2"/>
    <x v="20"/>
    <s v="# of household"/>
    <m/>
    <n v="462"/>
    <s v="completed"/>
    <s v="Chittagong"/>
    <s v="Cox's Bazar"/>
    <x v="1"/>
    <s v="Nhilla"/>
    <s v="Camp 25"/>
    <x v="15"/>
    <d v="2022-12-01T00:00:00"/>
    <x v="0"/>
    <m/>
    <m/>
    <m/>
    <m/>
    <m/>
    <s v="Safat Ahmed"/>
    <n v="1847456331"/>
    <s v="safat.ahmed@brac.net"/>
    <s v="BRAC"/>
  </r>
  <r>
    <m/>
    <s v="BRAC"/>
    <s v="BRAC"/>
    <s v="DFAT"/>
    <s v="WASH"/>
    <x v="3"/>
    <x v="7"/>
    <s v="N/A"/>
    <m/>
    <n v="2540"/>
    <s v="completed"/>
    <s v="Chittagong"/>
    <s v="Cox's Bazar"/>
    <x v="1"/>
    <s v="Nhilla"/>
    <s v="Camp 25"/>
    <x v="15"/>
    <d v="2022-12-01T00:00:00"/>
    <x v="0"/>
    <m/>
    <m/>
    <m/>
    <m/>
    <m/>
    <s v="Safat Ahmed"/>
    <n v="1847456331"/>
    <s v="safat.ahmed@brac.net"/>
    <s v="BRAC"/>
  </r>
  <r>
    <m/>
    <s v="BRAC"/>
    <s v="BRAC"/>
    <s v="DFAT"/>
    <s v="WASH"/>
    <x v="1"/>
    <x v="35"/>
    <s v="# of door "/>
    <m/>
    <n v="6"/>
    <s v="completed"/>
    <s v="Chittagong"/>
    <s v="Cox's Bazar"/>
    <x v="1"/>
    <s v="Nhilla"/>
    <s v="Camp 26"/>
    <x v="15"/>
    <d v="2022-12-01T00:00:00"/>
    <x v="0"/>
    <m/>
    <m/>
    <m/>
    <m/>
    <m/>
    <s v="Safat Ahmed"/>
    <n v="1847456331"/>
    <s v="safat.ahmed@brac.net"/>
    <s v="BRAC"/>
  </r>
  <r>
    <m/>
    <s v="BRAC"/>
    <s v="BRAC"/>
    <s v="DFAT"/>
    <s v="WASH"/>
    <x v="3"/>
    <x v="7"/>
    <s v="N/A"/>
    <m/>
    <n v="17750"/>
    <s v="completed"/>
    <s v="Chittagong"/>
    <s v="Cox's Bazar"/>
    <x v="1"/>
    <s v="Nhilla"/>
    <s v="Camp 26"/>
    <x v="15"/>
    <d v="2022-12-01T00:00:00"/>
    <x v="0"/>
    <m/>
    <m/>
    <m/>
    <m/>
    <m/>
    <s v="Safat Ahmed"/>
    <n v="1847456331"/>
    <s v="safat.ahmed@brac.net"/>
    <s v="BRAC"/>
  </r>
  <r>
    <m/>
    <s v="BRAC"/>
    <s v="BRAC"/>
    <s v="DFAT"/>
    <s v="WASH"/>
    <x v="3"/>
    <x v="7"/>
    <s v="N/A"/>
    <m/>
    <n v="528"/>
    <s v="completed"/>
    <s v="Chittagong"/>
    <s v="Cox's Bazar"/>
    <x v="0"/>
    <s v="Palong Khali"/>
    <s v="Camp 20 Extension"/>
    <x v="15"/>
    <d v="2022-12-01T00:00:00"/>
    <x v="0"/>
    <m/>
    <m/>
    <m/>
    <m/>
    <m/>
    <s v="Safat Ahmed"/>
    <n v="1847456331"/>
    <s v="safat.ahmed@brac.net"/>
    <s v="BRAC"/>
  </r>
  <r>
    <m/>
    <s v="BRAC"/>
    <s v="BRAC"/>
    <s v="DFAT"/>
    <s v="WASH"/>
    <x v="0"/>
    <x v="12"/>
    <s v="# of water network"/>
    <m/>
    <n v="2"/>
    <s v="completed"/>
    <s v="Chittagong"/>
    <s v="Cox's Bazar"/>
    <x v="0"/>
    <s v="Palong Khali"/>
    <s v="Camp 09"/>
    <x v="15"/>
    <d v="2022-12-01T00:00:00"/>
    <x v="0"/>
    <m/>
    <m/>
    <m/>
    <m/>
    <m/>
    <s v="Safat Ahmed"/>
    <n v="1847456331"/>
    <s v="safat.ahmed@brac.net"/>
    <s v="BRAC"/>
  </r>
  <r>
    <m/>
    <s v="BRAC"/>
    <s v="BRAC"/>
    <s v="DFAT"/>
    <s v="WASH"/>
    <x v="1"/>
    <x v="17"/>
    <s v="# of door"/>
    <m/>
    <n v="20"/>
    <s v="completed"/>
    <s v="Chittagong"/>
    <s v="Cox's Bazar"/>
    <x v="0"/>
    <s v="Raja Palong"/>
    <s v="HC,Raja Palong"/>
    <x v="15"/>
    <d v="2022-12-01T00:00:00"/>
    <x v="1"/>
    <m/>
    <m/>
    <m/>
    <m/>
    <m/>
    <s v="Safat Ahmed"/>
    <n v="1847456331"/>
    <s v="safat.ahmed@brac.net"/>
    <s v="BRAC"/>
  </r>
  <r>
    <m/>
    <s v="BRAC"/>
    <s v="BRAC"/>
    <s v="DFAT"/>
    <s v="WASH"/>
    <x v="2"/>
    <x v="10"/>
    <s v="# of HP sessions at community level"/>
    <m/>
    <n v="95"/>
    <s v="completed"/>
    <s v="Chittagong"/>
    <s v="Cox's Bazar"/>
    <x v="0"/>
    <s v="Raja Palong"/>
    <s v="HC,Raja Palong"/>
    <x v="15"/>
    <d v="2022-12-01T00:00:00"/>
    <x v="1"/>
    <m/>
    <m/>
    <m/>
    <m/>
    <m/>
    <s v="Safat Ahmed"/>
    <n v="1847456331"/>
    <s v="safat.ahmed@brac.net"/>
    <s v="BRAC"/>
  </r>
  <r>
    <m/>
    <s v="BRAC"/>
    <s v="BRAC"/>
    <s v="DFAT"/>
    <s v="WASH"/>
    <x v="2"/>
    <x v="4"/>
    <s v="# of HP sessions at HH level"/>
    <m/>
    <n v="500"/>
    <s v="completed"/>
    <s v="Chittagong"/>
    <s v="Cox's Bazar"/>
    <x v="0"/>
    <s v="Raja Palong"/>
    <s v="HC,Raja Palong"/>
    <x v="15"/>
    <d v="2022-12-01T00:00:00"/>
    <x v="1"/>
    <m/>
    <m/>
    <m/>
    <m/>
    <m/>
    <s v="Safat Ahmed"/>
    <n v="1847456331"/>
    <s v="safat.ahmed@brac.net"/>
    <s v="BRAC"/>
  </r>
  <r>
    <m/>
    <s v="BRAC"/>
    <s v="BRAC"/>
    <s v="DFAT"/>
    <s v="WASH"/>
    <x v="2"/>
    <x v="41"/>
    <s v="# of household"/>
    <m/>
    <n v="16"/>
    <s v="completed"/>
    <s v="Chittagong"/>
    <s v="Cox's Bazar"/>
    <x v="0"/>
    <s v="Raja Palong"/>
    <s v="HC,Raja Palong"/>
    <x v="15"/>
    <d v="2022-12-01T00:00:00"/>
    <x v="1"/>
    <m/>
    <m/>
    <m/>
    <m/>
    <m/>
    <s v="Safat Ahmed"/>
    <n v="1847456331"/>
    <s v="safat.ahmed@brac.net"/>
    <s v="BRAC"/>
  </r>
  <r>
    <m/>
    <s v="BRAC"/>
    <s v="BRAC"/>
    <s v="DFAT"/>
    <s v="WASH"/>
    <x v="3"/>
    <x v="6"/>
    <s v="# of plant"/>
    <m/>
    <n v="1"/>
    <s v="completed"/>
    <s v="Chittagong"/>
    <s v="Cox's Bazar"/>
    <x v="0"/>
    <s v="Raja Palong"/>
    <s v="HC,Raja Palong"/>
    <x v="15"/>
    <d v="2022-12-01T00:00:00"/>
    <x v="1"/>
    <m/>
    <m/>
    <m/>
    <m/>
    <m/>
    <s v="Safat Ahmed"/>
    <n v="1847456331"/>
    <s v="safat.ahmed@brac.net"/>
    <s v="BRAC"/>
  </r>
  <r>
    <m/>
    <s v="ACF"/>
    <s v="ACF"/>
    <s v="ACF"/>
    <s v="WASH"/>
    <x v="0"/>
    <x v="0"/>
    <s v="# of tube well"/>
    <m/>
    <n v="36"/>
    <s v="completed"/>
    <s v="Chittagong"/>
    <s v="Cox's Bazar"/>
    <x v="0"/>
    <s v="Palong Khali"/>
    <s v="Camp 01E"/>
    <x v="15"/>
    <d v="2023-09-01T00:00:00"/>
    <x v="0"/>
    <m/>
    <m/>
    <m/>
    <m/>
    <m/>
    <s v="Moammad Shajan Siraj"/>
    <n v="1813213381"/>
    <s v="washhppm-cox@bd-actionagainsthunger.org"/>
    <s v="ACF"/>
  </r>
  <r>
    <m/>
    <s v="ACF"/>
    <s v="ACF"/>
    <s v="ACF"/>
    <s v="WASH"/>
    <x v="1"/>
    <x v="1"/>
    <s v="# of door "/>
    <m/>
    <n v="13"/>
    <s v="completed"/>
    <s v="Chittagong"/>
    <s v="Cox's Bazar"/>
    <x v="0"/>
    <s v="Palong Khali"/>
    <s v="Camp 01E"/>
    <x v="15"/>
    <d v="2023-09-01T00:00:00"/>
    <x v="0"/>
    <m/>
    <m/>
    <m/>
    <m/>
    <m/>
    <s v="Moammad Shajan Siraj"/>
    <n v="1813213381"/>
    <s v="washhppm-cox@bd-actionagainsthunger.org"/>
    <s v="ACF"/>
  </r>
  <r>
    <m/>
    <s v="ACF"/>
    <s v="ACF"/>
    <s v="ACF"/>
    <s v="WASH"/>
    <x v="1"/>
    <x v="9"/>
    <s v="# of door"/>
    <m/>
    <n v="94"/>
    <s v="completed"/>
    <s v="Chittagong"/>
    <s v="Cox's Bazar"/>
    <x v="0"/>
    <s v="Palong Khali"/>
    <s v="Camp 01E"/>
    <x v="15"/>
    <d v="2023-09-01T00:00:00"/>
    <x v="0"/>
    <m/>
    <m/>
    <m/>
    <m/>
    <m/>
    <s v="Moammad Shajan Siraj"/>
    <n v="1813213381"/>
    <s v="washhppm-cox@bd-actionagainsthunger.org"/>
    <s v="ACF"/>
  </r>
  <r>
    <m/>
    <s v="ACF"/>
    <s v="ACF"/>
    <s v="ACF"/>
    <s v="WASH"/>
    <x v="1"/>
    <x v="3"/>
    <s v="# of door"/>
    <m/>
    <n v="162"/>
    <s v="completed"/>
    <s v="Chittagong"/>
    <s v="Cox's Bazar"/>
    <x v="0"/>
    <s v="Palong Khali"/>
    <s v="Camp 01E"/>
    <x v="15"/>
    <d v="2023-09-01T00:00:00"/>
    <x v="0"/>
    <m/>
    <m/>
    <m/>
    <m/>
    <m/>
    <s v="Moammad Shajan Siraj"/>
    <n v="1813213381"/>
    <s v="washhppm-cox@bd-actionagainsthunger.org"/>
    <s v="ACF"/>
  </r>
  <r>
    <m/>
    <s v="ACF"/>
    <s v="ACF"/>
    <s v="ACF"/>
    <s v="WASH"/>
    <x v="2"/>
    <x v="10"/>
    <s v="# of HP sessions at community level"/>
    <m/>
    <n v="784"/>
    <s v="completed"/>
    <s v="Chittagong"/>
    <s v="Cox's Bazar"/>
    <x v="0"/>
    <s v="Palong Khali"/>
    <s v="Camp 01E"/>
    <x v="15"/>
    <d v="2023-09-01T00:00:00"/>
    <x v="0"/>
    <m/>
    <m/>
    <m/>
    <m/>
    <m/>
    <s v="Moammad Shajan Siraj"/>
    <n v="1813213381"/>
    <s v="washhppm-cox@bd-actionagainsthunger.org"/>
    <s v="ACF"/>
  </r>
  <r>
    <m/>
    <s v="ACF"/>
    <s v="ACF"/>
    <s v="ACF"/>
    <s v="WASH"/>
    <x v="2"/>
    <x v="4"/>
    <s v="# of HP sessions at HH level"/>
    <m/>
    <n v="1770"/>
    <s v="completed"/>
    <s v="Chittagong"/>
    <s v="Cox's Bazar"/>
    <x v="0"/>
    <s v="Palong Khali"/>
    <s v="Camp 01E"/>
    <x v="15"/>
    <d v="2023-09-01T00:00:00"/>
    <x v="0"/>
    <m/>
    <m/>
    <m/>
    <m/>
    <m/>
    <s v="Moammad Shajan Siraj"/>
    <n v="1813213381"/>
    <s v="washhppm-cox@bd-actionagainsthunger.org"/>
    <s v="ACF"/>
  </r>
  <r>
    <m/>
    <s v="ACF"/>
    <s v="ACF"/>
    <s v="ACF"/>
    <s v="WASH"/>
    <x v="2"/>
    <x v="33"/>
    <s v="# of facilities"/>
    <m/>
    <n v="162"/>
    <s v="completed"/>
    <s v="Chittagong"/>
    <s v="Cox's Bazar"/>
    <x v="0"/>
    <s v="Palong Khali"/>
    <s v="Camp 01E"/>
    <x v="15"/>
    <d v="2023-09-01T00:00:00"/>
    <x v="0"/>
    <m/>
    <m/>
    <m/>
    <m/>
    <m/>
    <s v="Moammad Shajan Siraj"/>
    <n v="1813213381"/>
    <s v="washhppm-cox@bd-actionagainsthunger.org"/>
    <s v="ACF"/>
  </r>
  <r>
    <m/>
    <s v="ACF"/>
    <s v="ACF"/>
    <s v="ACF"/>
    <s v="WASH"/>
    <x v="2"/>
    <x v="7"/>
    <s v="N/A"/>
    <m/>
    <n v="114"/>
    <s v="completed"/>
    <s v="Chittagong"/>
    <s v="Cox's Bazar"/>
    <x v="0"/>
    <s v="Palong Khali"/>
    <s v="Camp 01E"/>
    <x v="15"/>
    <d v="2023-09-01T00:00:00"/>
    <x v="0"/>
    <m/>
    <m/>
    <m/>
    <m/>
    <m/>
    <s v="Moammad Shajan Siraj"/>
    <n v="1813213381"/>
    <s v="washhppm-cox@bd-actionagainsthunger.org"/>
    <s v="ACF"/>
  </r>
  <r>
    <m/>
    <s v="ACF"/>
    <s v="ACF"/>
    <s v="ACF"/>
    <s v="WASH"/>
    <x v="3"/>
    <x v="6"/>
    <s v="# of plant"/>
    <m/>
    <n v="1"/>
    <s v="completed"/>
    <s v="Chittagong"/>
    <s v="Cox's Bazar"/>
    <x v="0"/>
    <s v="Palong Khali"/>
    <s v="Camp 01E"/>
    <x v="15"/>
    <d v="2023-09-01T00:00:00"/>
    <x v="0"/>
    <m/>
    <m/>
    <m/>
    <m/>
    <m/>
    <s v="Moammad Shajan Siraj"/>
    <n v="1813213381"/>
    <s v="washhppm-cox@bd-actionagainsthunger.org"/>
    <s v="ACF"/>
  </r>
  <r>
    <m/>
    <s v="ACF"/>
    <s v="ACF"/>
    <s v="ACF"/>
    <s v="WASH"/>
    <x v="3"/>
    <x v="7"/>
    <s v="N/A"/>
    <m/>
    <n v="23620"/>
    <s v="completed"/>
    <s v="Chittagong"/>
    <s v="Cox's Bazar"/>
    <x v="0"/>
    <s v="Palong Khali"/>
    <s v="Camp 01E"/>
    <x v="15"/>
    <d v="2023-09-01T00:00:00"/>
    <x v="0"/>
    <m/>
    <m/>
    <m/>
    <m/>
    <m/>
    <s v="Moammad Shajan Siraj"/>
    <n v="1813213381"/>
    <s v="washhppm-cox@bd-actionagainsthunger.org"/>
    <s v="ACF"/>
  </r>
  <r>
    <m/>
    <s v="ACF"/>
    <s v="ACF"/>
    <s v="GAC"/>
    <s v="WASH"/>
    <x v="0"/>
    <x v="0"/>
    <s v="# of tube well"/>
    <m/>
    <n v="42"/>
    <s v="completed"/>
    <s v="Chittagong"/>
    <s v="Cox's Bazar"/>
    <x v="0"/>
    <s v="Palong Khali"/>
    <s v="Camp 01E"/>
    <x v="15"/>
    <d v="2022-12-01T00:00:00"/>
    <x v="0"/>
    <m/>
    <m/>
    <m/>
    <m/>
    <m/>
    <s v="Moammad Shajan Siraj"/>
    <n v="1813213381"/>
    <s v="washhppm-cox@bd-actionagainsthunger.org"/>
    <s v="ACF"/>
  </r>
  <r>
    <m/>
    <s v="ACF"/>
    <s v="ACF"/>
    <s v="GAC"/>
    <s v="WASH"/>
    <x v="1"/>
    <x v="1"/>
    <s v="# of door "/>
    <m/>
    <n v="24"/>
    <s v="completed"/>
    <s v="Chittagong"/>
    <s v="Cox's Bazar"/>
    <x v="0"/>
    <s v="Palong Khali"/>
    <s v="Camp 01E"/>
    <x v="15"/>
    <d v="2022-12-01T00:00:00"/>
    <x v="0"/>
    <m/>
    <m/>
    <m/>
    <m/>
    <m/>
    <s v="Moammad Shajan Siraj"/>
    <n v="1813213381"/>
    <s v="washhppm-cox@bd-actionagainsthunger.org"/>
    <s v="ACF"/>
  </r>
  <r>
    <m/>
    <s v="ACF"/>
    <s v="ACF"/>
    <s v="GAC"/>
    <s v="WASH"/>
    <x v="1"/>
    <x v="8"/>
    <s v="# of FSM Site"/>
    <m/>
    <n v="1"/>
    <s v="completed"/>
    <s v="Chittagong"/>
    <s v="Cox's Bazar"/>
    <x v="0"/>
    <s v="Palong Khali"/>
    <s v="Camp 01E"/>
    <x v="15"/>
    <d v="2022-12-01T00:00:00"/>
    <x v="0"/>
    <m/>
    <m/>
    <m/>
    <m/>
    <m/>
    <s v="Moammad Shajan Siraj"/>
    <n v="1813213381"/>
    <s v="washhppm-cox@bd-actionagainsthunger.org"/>
    <s v="ACF"/>
  </r>
  <r>
    <m/>
    <s v="ACF"/>
    <s v="ACF"/>
    <s v="GAC"/>
    <s v="WASH"/>
    <x v="1"/>
    <x v="9"/>
    <s v="# of door"/>
    <m/>
    <n v="46"/>
    <s v="completed"/>
    <s v="Chittagong"/>
    <s v="Cox's Bazar"/>
    <x v="0"/>
    <s v="Palong Khali"/>
    <s v="Camp 01E"/>
    <x v="15"/>
    <d v="2022-12-01T00:00:00"/>
    <x v="0"/>
    <m/>
    <m/>
    <m/>
    <m/>
    <m/>
    <s v="Moammad Shajan Siraj"/>
    <n v="1813213381"/>
    <s v="washhppm-cox@bd-actionagainsthunger.org"/>
    <s v="ACF"/>
  </r>
  <r>
    <m/>
    <s v="ACF"/>
    <s v="ACF"/>
    <s v="GAC"/>
    <s v="WASH"/>
    <x v="1"/>
    <x v="3"/>
    <s v="# of door"/>
    <m/>
    <n v="155"/>
    <s v="completed"/>
    <s v="Chittagong"/>
    <s v="Cox's Bazar"/>
    <x v="0"/>
    <s v="Palong Khali"/>
    <s v="Camp 01E"/>
    <x v="15"/>
    <d v="2022-12-01T00:00:00"/>
    <x v="0"/>
    <m/>
    <m/>
    <m/>
    <m/>
    <m/>
    <s v="Moammad Shajan Siraj"/>
    <n v="1813213381"/>
    <s v="washhppm-cox@bd-actionagainsthunger.org"/>
    <s v="ACF"/>
  </r>
  <r>
    <m/>
    <s v="ACF"/>
    <s v="ACF"/>
    <s v="GAC"/>
    <s v="WASH"/>
    <x v="2"/>
    <x v="10"/>
    <s v="# of HP sessions at community level"/>
    <m/>
    <n v="818"/>
    <s v="completed"/>
    <s v="Chittagong"/>
    <s v="Cox's Bazar"/>
    <x v="0"/>
    <s v="Palong Khali"/>
    <s v="Camp 01E"/>
    <x v="15"/>
    <d v="2022-12-01T00:00:00"/>
    <x v="0"/>
    <m/>
    <m/>
    <m/>
    <m/>
    <m/>
    <s v="Moammad Shajan Siraj"/>
    <n v="1813213381"/>
    <s v="washhppm-cox@bd-actionagainsthunger.org"/>
    <s v="ACF"/>
  </r>
  <r>
    <m/>
    <s v="ACF"/>
    <s v="ACF"/>
    <s v="GAC"/>
    <s v="WASH"/>
    <x v="2"/>
    <x v="4"/>
    <s v="# of HP sessions at HH level"/>
    <m/>
    <n v="1770"/>
    <s v="completed"/>
    <s v="Chittagong"/>
    <s v="Cox's Bazar"/>
    <x v="0"/>
    <s v="Palong Khali"/>
    <s v="Camp 01E"/>
    <x v="15"/>
    <d v="2022-12-01T00:00:00"/>
    <x v="0"/>
    <m/>
    <m/>
    <m/>
    <m/>
    <m/>
    <s v="Moammad Shajan Siraj"/>
    <n v="1813213381"/>
    <s v="washhppm-cox@bd-actionagainsthunger.org"/>
    <s v="ACF"/>
  </r>
  <r>
    <m/>
    <s v="ACF"/>
    <s v="ACF"/>
    <s v="GAC"/>
    <s v="WASH"/>
    <x v="2"/>
    <x v="33"/>
    <s v="# of facilities"/>
    <m/>
    <n v="155"/>
    <s v="completed"/>
    <s v="Chittagong"/>
    <s v="Cox's Bazar"/>
    <x v="0"/>
    <s v="Palong Khali"/>
    <s v="Camp 01E"/>
    <x v="15"/>
    <d v="2022-12-01T00:00:00"/>
    <x v="0"/>
    <m/>
    <m/>
    <m/>
    <m/>
    <m/>
    <s v="Moammad Shajan Siraj"/>
    <n v="1813213381"/>
    <s v="washhppm-cox@bd-actionagainsthunger.org"/>
    <s v="ACF"/>
  </r>
  <r>
    <m/>
    <s v="ACF"/>
    <s v="ACF"/>
    <s v="GAC"/>
    <s v="WASH"/>
    <x v="2"/>
    <x v="7"/>
    <s v="N/A"/>
    <m/>
    <n v="114"/>
    <s v="completed"/>
    <s v="Chittagong"/>
    <s v="Cox's Bazar"/>
    <x v="0"/>
    <s v="Palong Khali"/>
    <s v="Camp 01E"/>
    <x v="15"/>
    <d v="2022-12-01T00:00:00"/>
    <x v="0"/>
    <m/>
    <m/>
    <m/>
    <m/>
    <m/>
    <s v="Moammad Shajan Siraj"/>
    <n v="1813213381"/>
    <s v="washhppm-cox@bd-actionagainsthunger.org"/>
    <s v="ACF"/>
  </r>
  <r>
    <m/>
    <s v="ACF"/>
    <s v="ACF"/>
    <s v="GAC"/>
    <s v="WASH"/>
    <x v="3"/>
    <x v="7"/>
    <s v="N/A"/>
    <m/>
    <n v="20400"/>
    <s v="completed"/>
    <s v="Chittagong"/>
    <s v="Cox's Bazar"/>
    <x v="0"/>
    <s v="Palong Khali"/>
    <s v="Camp 01E"/>
    <x v="15"/>
    <d v="2022-12-01T00:00:00"/>
    <x v="0"/>
    <m/>
    <m/>
    <m/>
    <m/>
    <m/>
    <s v="Moammad Shajan Siraj"/>
    <n v="1813213381"/>
    <s v="washhppm-cox@bd-actionagainsthunger.org"/>
    <s v="ACF"/>
  </r>
  <r>
    <m/>
    <s v="ACF"/>
    <s v="ACF"/>
    <s v="ACF"/>
    <s v="WASH"/>
    <x v="0"/>
    <x v="0"/>
    <s v="# of tube well"/>
    <m/>
    <n v="26"/>
    <s v="completed"/>
    <s v="Chittagong"/>
    <s v="Cox's Bazar"/>
    <x v="0"/>
    <s v="Palong Khali"/>
    <s v="Camp 02E"/>
    <x v="15"/>
    <d v="2023-09-01T00:00:00"/>
    <x v="0"/>
    <m/>
    <m/>
    <m/>
    <m/>
    <m/>
    <s v="Moammad Shajan Siraj"/>
    <n v="1813213381"/>
    <s v="washhppm-cox@bd-actionagainsthunger.org"/>
    <s v="ACF"/>
  </r>
  <r>
    <m/>
    <s v="ACF"/>
    <s v="ACF"/>
    <s v="ACF"/>
    <s v="WASH"/>
    <x v="0"/>
    <x v="7"/>
    <s v="N/A"/>
    <m/>
    <n v="632"/>
    <s v="completed"/>
    <s v="Chittagong"/>
    <s v="Cox's Bazar"/>
    <x v="0"/>
    <s v="Palong Khali"/>
    <s v="Camp 02E"/>
    <x v="15"/>
    <d v="2023-09-01T00:00:00"/>
    <x v="0"/>
    <m/>
    <m/>
    <m/>
    <m/>
    <m/>
    <s v="Moammad Shajan Siraj"/>
    <n v="1813213381"/>
    <s v="washhppm-cox@bd-actionagainsthunger.org"/>
    <s v="ACF"/>
  </r>
  <r>
    <m/>
    <s v="ACF"/>
    <s v="ACF"/>
    <s v="ACF"/>
    <s v="WASH"/>
    <x v="1"/>
    <x v="1"/>
    <s v="# of door "/>
    <m/>
    <n v="12"/>
    <s v="completed"/>
    <s v="Chittagong"/>
    <s v="Cox's Bazar"/>
    <x v="0"/>
    <s v="Palong Khali"/>
    <s v="Camp 02E"/>
    <x v="15"/>
    <d v="2023-09-01T00:00:00"/>
    <x v="0"/>
    <m/>
    <m/>
    <m/>
    <m/>
    <m/>
    <s v="Moammad Shajan Siraj"/>
    <n v="1813213381"/>
    <s v="washhppm-cox@bd-actionagainsthunger.org"/>
    <s v="ACF"/>
  </r>
  <r>
    <m/>
    <s v="ACF"/>
    <s v="ACF"/>
    <s v="ACF"/>
    <s v="WASH"/>
    <x v="1"/>
    <x v="8"/>
    <s v="# of FSM Site"/>
    <m/>
    <n v="2"/>
    <s v="completed"/>
    <s v="Chittagong"/>
    <s v="Cox's Bazar"/>
    <x v="0"/>
    <s v="Palong Khali"/>
    <s v="Camp 02E"/>
    <x v="15"/>
    <d v="2023-09-01T00:00:00"/>
    <x v="0"/>
    <m/>
    <m/>
    <m/>
    <m/>
    <m/>
    <s v="Moammad Shajan Siraj"/>
    <n v="1813213381"/>
    <s v="washhppm-cox@bd-actionagainsthunger.org"/>
    <s v="ACF"/>
  </r>
  <r>
    <m/>
    <s v="ACF"/>
    <s v="ACF"/>
    <s v="ACF"/>
    <s v="WASH"/>
    <x v="1"/>
    <x v="9"/>
    <s v="# of door"/>
    <m/>
    <n v="56"/>
    <s v="completed"/>
    <s v="Chittagong"/>
    <s v="Cox's Bazar"/>
    <x v="0"/>
    <s v="Palong Khali"/>
    <s v="Camp 02E"/>
    <x v="15"/>
    <d v="2023-09-01T00:00:00"/>
    <x v="0"/>
    <m/>
    <m/>
    <m/>
    <m/>
    <m/>
    <s v="Moammad Shajan Siraj"/>
    <n v="1813213381"/>
    <s v="washhppm-cox@bd-actionagainsthunger.org"/>
    <s v="ACF"/>
  </r>
  <r>
    <m/>
    <s v="ACF"/>
    <s v="ACF"/>
    <s v="ACF"/>
    <s v="WASH"/>
    <x v="1"/>
    <x v="3"/>
    <s v="# of door"/>
    <m/>
    <n v="113"/>
    <s v="completed"/>
    <s v="Chittagong"/>
    <s v="Cox's Bazar"/>
    <x v="0"/>
    <s v="Palong Khali"/>
    <s v="Camp 02E"/>
    <x v="15"/>
    <d v="2023-09-01T00:00:00"/>
    <x v="0"/>
    <m/>
    <m/>
    <m/>
    <m/>
    <m/>
    <s v="Moammad Shajan Siraj"/>
    <n v="1813213381"/>
    <s v="washhppm-cox@bd-actionagainsthunger.org"/>
    <s v="ACF"/>
  </r>
  <r>
    <m/>
    <s v="ACF"/>
    <s v="ACF"/>
    <s v="ACF"/>
    <s v="WASH"/>
    <x v="2"/>
    <x v="10"/>
    <s v="# of HP sessions at community level"/>
    <m/>
    <n v="369"/>
    <s v="completed"/>
    <s v="Chittagong"/>
    <s v="Cox's Bazar"/>
    <x v="0"/>
    <s v="Palong Khali"/>
    <s v="Camp 02E"/>
    <x v="15"/>
    <d v="2023-09-01T00:00:00"/>
    <x v="0"/>
    <m/>
    <m/>
    <m/>
    <m/>
    <m/>
    <s v="Moammad Shajan Siraj"/>
    <n v="1813213381"/>
    <s v="washhppm-cox@bd-actionagainsthunger.org"/>
    <s v="ACF"/>
  </r>
  <r>
    <m/>
    <s v="ACF"/>
    <s v="ACF"/>
    <s v="ACF"/>
    <s v="WASH"/>
    <x v="2"/>
    <x v="4"/>
    <s v="# of HP sessions at HH level"/>
    <m/>
    <n v="840"/>
    <s v="completed"/>
    <s v="Chittagong"/>
    <s v="Cox's Bazar"/>
    <x v="0"/>
    <s v="Palong Khali"/>
    <s v="Camp 02E"/>
    <x v="15"/>
    <d v="2023-09-01T00:00:00"/>
    <x v="0"/>
    <m/>
    <m/>
    <m/>
    <m/>
    <m/>
    <s v="Moammad Shajan Siraj"/>
    <n v="1813213381"/>
    <s v="washhppm-cox@bd-actionagainsthunger.org"/>
    <s v="ACF"/>
  </r>
  <r>
    <m/>
    <s v="ACF"/>
    <s v="ACF"/>
    <s v="ACF"/>
    <s v="WASH"/>
    <x v="2"/>
    <x v="33"/>
    <s v="# of facilities"/>
    <m/>
    <n v="113"/>
    <s v="completed"/>
    <s v="Chittagong"/>
    <s v="Cox's Bazar"/>
    <x v="0"/>
    <s v="Palong Khali"/>
    <s v="Camp 02E"/>
    <x v="15"/>
    <d v="2023-09-01T00:00:00"/>
    <x v="0"/>
    <m/>
    <m/>
    <m/>
    <m/>
    <m/>
    <s v="Moammad Shajan Siraj"/>
    <n v="1813213381"/>
    <s v="washhppm-cox@bd-actionagainsthunger.org"/>
    <s v="ACF"/>
  </r>
  <r>
    <m/>
    <s v="ACF"/>
    <s v="ACF"/>
    <s v="ACF"/>
    <s v="WASH"/>
    <x v="2"/>
    <x v="7"/>
    <s v="N/A"/>
    <m/>
    <n v="40"/>
    <s v="completed"/>
    <s v="Chittagong"/>
    <s v="Cox's Bazar"/>
    <x v="0"/>
    <s v="Palong Khali"/>
    <s v="Camp 02E"/>
    <x v="15"/>
    <d v="2023-09-01T00:00:00"/>
    <x v="0"/>
    <m/>
    <m/>
    <m/>
    <m/>
    <m/>
    <s v="Moammad Shajan Siraj"/>
    <n v="1813213381"/>
    <s v="washhppm-cox@bd-actionagainsthunger.org"/>
    <s v="ACF"/>
  </r>
  <r>
    <m/>
    <s v="ACF"/>
    <s v="ACF"/>
    <s v="ACF"/>
    <s v="WASH"/>
    <x v="3"/>
    <x v="7"/>
    <s v="N/A"/>
    <m/>
    <n v="7965"/>
    <s v="completed"/>
    <s v="Chittagong"/>
    <s v="Cox's Bazar"/>
    <x v="0"/>
    <s v="Palong Khali"/>
    <s v="Camp 02E"/>
    <x v="15"/>
    <d v="2023-09-01T00:00:00"/>
    <x v="0"/>
    <m/>
    <m/>
    <m/>
    <m/>
    <m/>
    <s v="Moammad Shajan Siraj"/>
    <n v="1813213381"/>
    <s v="washhppm-cox@bd-actionagainsthunger.org"/>
    <s v="ACF"/>
  </r>
  <r>
    <m/>
    <s v="ACF"/>
    <s v="ACF"/>
    <s v="GAC"/>
    <s v="WASH"/>
    <x v="0"/>
    <x v="0"/>
    <s v="# of tube well"/>
    <m/>
    <n v="13"/>
    <s v="completed"/>
    <s v="Chittagong"/>
    <s v="Cox's Bazar"/>
    <x v="0"/>
    <s v="Palong Khali"/>
    <s v="Camp 02E"/>
    <x v="15"/>
    <d v="2022-12-01T00:00:00"/>
    <x v="0"/>
    <m/>
    <m/>
    <m/>
    <m/>
    <m/>
    <s v="Moammad Shajan Siraj"/>
    <n v="1813213381"/>
    <s v="washhppm-cox@bd-actionagainsthunger.org"/>
    <s v="ACF"/>
  </r>
  <r>
    <m/>
    <s v="ACF"/>
    <s v="ACF"/>
    <s v="GAC"/>
    <s v="WASH"/>
    <x v="0"/>
    <x v="7"/>
    <s v="N/A"/>
    <m/>
    <n v="632"/>
    <s v="completed"/>
    <s v="Chittagong"/>
    <s v="Cox's Bazar"/>
    <x v="0"/>
    <s v="Palong Khali"/>
    <s v="Camp 02E"/>
    <x v="15"/>
    <d v="2022-12-01T00:00:00"/>
    <x v="0"/>
    <m/>
    <m/>
    <m/>
    <m/>
    <m/>
    <s v="Moammad Shajan Siraj"/>
    <n v="1813213381"/>
    <s v="washhppm-cox@bd-actionagainsthunger.org"/>
    <s v="ACF"/>
  </r>
  <r>
    <m/>
    <s v="ACF"/>
    <s v="ACF"/>
    <s v="GAC"/>
    <s v="WASH"/>
    <x v="1"/>
    <x v="1"/>
    <s v="# of door "/>
    <m/>
    <n v="10"/>
    <s v="completed"/>
    <s v="Chittagong"/>
    <s v="Cox's Bazar"/>
    <x v="0"/>
    <s v="Palong Khali"/>
    <s v="Camp 02E"/>
    <x v="15"/>
    <d v="2022-12-01T00:00:00"/>
    <x v="0"/>
    <m/>
    <m/>
    <m/>
    <m/>
    <m/>
    <s v="Moammad Shajan Siraj"/>
    <n v="1813213381"/>
    <s v="washhppm-cox@bd-actionagainsthunger.org"/>
    <s v="ACF"/>
  </r>
  <r>
    <m/>
    <s v="ACF"/>
    <s v="ACF"/>
    <s v="GAC"/>
    <s v="WASH"/>
    <x v="1"/>
    <x v="8"/>
    <s v="# of FSM Site"/>
    <m/>
    <n v="3"/>
    <s v="completed"/>
    <s v="Chittagong"/>
    <s v="Cox's Bazar"/>
    <x v="0"/>
    <s v="Palong Khali"/>
    <s v="Camp 02E"/>
    <x v="15"/>
    <d v="2022-12-01T00:00:00"/>
    <x v="0"/>
    <m/>
    <m/>
    <m/>
    <m/>
    <m/>
    <s v="Moammad Shajan Siraj"/>
    <n v="1813213381"/>
    <s v="washhppm-cox@bd-actionagainsthunger.org"/>
    <s v="ACF"/>
  </r>
  <r>
    <m/>
    <s v="ACF"/>
    <s v="ACF"/>
    <s v="GAC"/>
    <s v="WASH"/>
    <x v="1"/>
    <x v="9"/>
    <s v="# of door"/>
    <m/>
    <n v="34"/>
    <s v="completed"/>
    <s v="Chittagong"/>
    <s v="Cox's Bazar"/>
    <x v="0"/>
    <s v="Palong Khali"/>
    <s v="Camp 02E"/>
    <x v="15"/>
    <d v="2022-12-01T00:00:00"/>
    <x v="0"/>
    <m/>
    <m/>
    <m/>
    <m/>
    <m/>
    <s v="Moammad Shajan Siraj"/>
    <n v="1813213381"/>
    <s v="washhppm-cox@bd-actionagainsthunger.org"/>
    <s v="ACF"/>
  </r>
  <r>
    <m/>
    <s v="ACF"/>
    <s v="ACF"/>
    <s v="GAC"/>
    <s v="WASH"/>
    <x v="1"/>
    <x v="3"/>
    <s v="# of door"/>
    <m/>
    <n v="68"/>
    <s v="completed"/>
    <s v="Chittagong"/>
    <s v="Cox's Bazar"/>
    <x v="0"/>
    <s v="Palong Khali"/>
    <s v="Camp 02E"/>
    <x v="15"/>
    <d v="2022-12-01T00:00:00"/>
    <x v="0"/>
    <m/>
    <m/>
    <m/>
    <m/>
    <m/>
    <s v="Moammad Shajan Siraj"/>
    <n v="1813213381"/>
    <s v="washhppm-cox@bd-actionagainsthunger.org"/>
    <s v="ACF"/>
  </r>
  <r>
    <m/>
    <s v="ACF"/>
    <s v="ACF"/>
    <s v="GAC"/>
    <s v="WASH"/>
    <x v="2"/>
    <x v="10"/>
    <s v="# of HP sessions at community level"/>
    <m/>
    <n v="391"/>
    <s v="completed"/>
    <s v="Chittagong"/>
    <s v="Cox's Bazar"/>
    <x v="0"/>
    <s v="Palong Khali"/>
    <s v="Camp 02E"/>
    <x v="15"/>
    <d v="2022-12-01T00:00:00"/>
    <x v="0"/>
    <m/>
    <m/>
    <m/>
    <m/>
    <m/>
    <s v="Moammad Shajan Siraj"/>
    <n v="1813213381"/>
    <s v="washhppm-cox@bd-actionagainsthunger.org"/>
    <s v="ACF"/>
  </r>
  <r>
    <m/>
    <s v="ACF"/>
    <s v="ACF"/>
    <s v="GAC"/>
    <s v="WASH"/>
    <x v="2"/>
    <x v="4"/>
    <s v="# of HP sessions at HH level"/>
    <m/>
    <n v="840"/>
    <s v="completed"/>
    <s v="Chittagong"/>
    <s v="Cox's Bazar"/>
    <x v="0"/>
    <s v="Palong Khali"/>
    <s v="Camp 02E"/>
    <x v="15"/>
    <d v="2022-12-01T00:00:00"/>
    <x v="0"/>
    <m/>
    <m/>
    <m/>
    <m/>
    <m/>
    <s v="Moammad Shajan Siraj"/>
    <n v="1813213381"/>
    <s v="washhppm-cox@bd-actionagainsthunger.org"/>
    <s v="ACF"/>
  </r>
  <r>
    <m/>
    <s v="ACF"/>
    <s v="ACF"/>
    <s v="GAC"/>
    <s v="WASH"/>
    <x v="2"/>
    <x v="33"/>
    <s v="# of facilities"/>
    <m/>
    <n v="68"/>
    <s v="completed"/>
    <s v="Chittagong"/>
    <s v="Cox's Bazar"/>
    <x v="0"/>
    <s v="Palong Khali"/>
    <s v="Camp 02E"/>
    <x v="15"/>
    <d v="2022-12-01T00:00:00"/>
    <x v="0"/>
    <m/>
    <m/>
    <m/>
    <m/>
    <m/>
    <s v="Moammad Shajan Siraj"/>
    <n v="1813213381"/>
    <s v="washhppm-cox@bd-actionagainsthunger.org"/>
    <s v="ACF"/>
  </r>
  <r>
    <m/>
    <s v="ACF"/>
    <s v="ACF"/>
    <s v="GAC"/>
    <s v="WASH"/>
    <x v="2"/>
    <x v="7"/>
    <s v="N/A"/>
    <m/>
    <n v="41"/>
    <s v="completed"/>
    <s v="Chittagong"/>
    <s v="Cox's Bazar"/>
    <x v="0"/>
    <s v="Palong Khali"/>
    <s v="Camp 02E"/>
    <x v="15"/>
    <d v="2022-12-01T00:00:00"/>
    <x v="0"/>
    <m/>
    <m/>
    <m/>
    <m/>
    <m/>
    <s v="Moammad Shajan Siraj"/>
    <n v="1813213381"/>
    <s v="washhppm-cox@bd-actionagainsthunger.org"/>
    <s v="ACF"/>
  </r>
  <r>
    <m/>
    <s v="ACF"/>
    <s v="ACF"/>
    <s v="GAC"/>
    <s v="WASH"/>
    <x v="3"/>
    <x v="7"/>
    <s v="N/A"/>
    <m/>
    <n v="8540"/>
    <s v="completed"/>
    <s v="Chittagong"/>
    <s v="Cox's Bazar"/>
    <x v="0"/>
    <s v="Palong Khali"/>
    <s v="Camp 02E"/>
    <x v="15"/>
    <d v="2022-12-01T00:00:00"/>
    <x v="0"/>
    <m/>
    <m/>
    <m/>
    <m/>
    <m/>
    <s v="Moammad Shajan Siraj"/>
    <n v="1813213381"/>
    <s v="washhppm-cox@bd-actionagainsthunger.org"/>
    <s v="ACF"/>
  </r>
  <r>
    <m/>
    <s v="UNHCR"/>
    <s v="NGOF"/>
    <s v="UNHCR"/>
    <s v="WASH"/>
    <x v="0"/>
    <x v="0"/>
    <s v="# of tube well"/>
    <m/>
    <n v="146"/>
    <s v="completed"/>
    <s v="Chittagong"/>
    <s v="Cox's Bazar"/>
    <x v="0"/>
    <s v="Palong Khali"/>
    <s v="Camp 04"/>
    <x v="15"/>
    <d v="2022-12-01T00:00:00"/>
    <x v="0"/>
    <m/>
    <m/>
    <m/>
    <m/>
    <m/>
    <s v="M. Rasheduzzaman"/>
    <n v="1521483424"/>
    <s v="imofficer@ngofcox.com"/>
    <s v="UNHCR-NGOF"/>
  </r>
  <r>
    <m/>
    <s v="UNHCR"/>
    <s v="NGOF"/>
    <s v="UNHCR"/>
    <s v="WASH"/>
    <x v="0"/>
    <x v="12"/>
    <s v="# of water network"/>
    <m/>
    <n v="5"/>
    <s v="completed"/>
    <s v="Chittagong"/>
    <s v="Cox's Bazar"/>
    <x v="0"/>
    <s v="Palong Khali"/>
    <s v="Camp 04"/>
    <x v="15"/>
    <d v="2022-12-01T00:00:00"/>
    <x v="0"/>
    <m/>
    <m/>
    <m/>
    <m/>
    <m/>
    <s v="M. Rasheduzzaman"/>
    <n v="1521483424"/>
    <s v="imofficer@ngofcox.com"/>
    <s v="UNHCR-NGOF"/>
  </r>
  <r>
    <m/>
    <s v="UNHCR"/>
    <s v="NGOF"/>
    <s v="UNHCR"/>
    <s v="WASH"/>
    <x v="0"/>
    <x v="7"/>
    <s v="N/A"/>
    <m/>
    <n v="1382"/>
    <s v="completed"/>
    <s v="Chittagong"/>
    <s v="Cox's Bazar"/>
    <x v="0"/>
    <s v="Palong Khali"/>
    <s v="Camp 04"/>
    <x v="15"/>
    <d v="2022-12-01T00:00:00"/>
    <x v="0"/>
    <m/>
    <m/>
    <m/>
    <m/>
    <m/>
    <s v="M. Rasheduzzaman"/>
    <n v="1521483424"/>
    <s v="imofficer@ngofcox.com"/>
    <s v="UNHCR-NGOF"/>
  </r>
  <r>
    <m/>
    <s v="UNHCR"/>
    <s v="NGOF"/>
    <s v="UNHCR"/>
    <s v="WASH"/>
    <x v="1"/>
    <x v="14"/>
    <s v="# of door"/>
    <m/>
    <n v="4"/>
    <s v="completed"/>
    <s v="Chittagong"/>
    <s v="Cox's Bazar"/>
    <x v="0"/>
    <s v="Palong Khali"/>
    <s v="Camp 04"/>
    <x v="15"/>
    <d v="2022-12-01T00:00:00"/>
    <x v="0"/>
    <m/>
    <m/>
    <m/>
    <m/>
    <m/>
    <s v="M. Rasheduzzaman"/>
    <n v="1521483424"/>
    <s v="imofficer@ngofcox.com"/>
    <s v="UNHCR-NGOF"/>
  </r>
  <r>
    <m/>
    <s v="UNHCR"/>
    <s v="NGOF"/>
    <s v="UNHCR"/>
    <s v="WASH"/>
    <x v="1"/>
    <x v="15"/>
    <s v="# of door "/>
    <m/>
    <n v="10"/>
    <s v="completed"/>
    <s v="Chittagong"/>
    <s v="Cox's Bazar"/>
    <x v="0"/>
    <s v="Palong Khali"/>
    <s v="Camp 04"/>
    <x v="15"/>
    <d v="2022-12-01T00:00:00"/>
    <x v="0"/>
    <m/>
    <m/>
    <m/>
    <m/>
    <m/>
    <s v="M. Rasheduzzaman"/>
    <n v="1521483424"/>
    <s v="imofficer@ngofcox.com"/>
    <s v="UNHCR-NGOF"/>
  </r>
  <r>
    <m/>
    <s v="UNHCR"/>
    <s v="NGOF"/>
    <s v="UNHCR"/>
    <s v="WASH"/>
    <x v="1"/>
    <x v="1"/>
    <s v="# of door "/>
    <m/>
    <n v="119"/>
    <s v="completed"/>
    <s v="Chittagong"/>
    <s v="Cox's Bazar"/>
    <x v="0"/>
    <s v="Palong Khali"/>
    <s v="Camp 04"/>
    <x v="15"/>
    <d v="2022-12-01T00:00:00"/>
    <x v="0"/>
    <m/>
    <m/>
    <m/>
    <m/>
    <m/>
    <s v="M. Rasheduzzaman"/>
    <n v="1521483424"/>
    <s v="imofficer@ngofcox.com"/>
    <s v="UNHCR-NGOF"/>
  </r>
  <r>
    <m/>
    <s v="UNHCR"/>
    <s v="NGOF"/>
    <s v="UNHCR"/>
    <s v="WASH"/>
    <x v="1"/>
    <x v="8"/>
    <s v="# of FSM Site"/>
    <m/>
    <n v="2"/>
    <s v="completed"/>
    <s v="Chittagong"/>
    <s v="Cox's Bazar"/>
    <x v="0"/>
    <s v="Palong Khali"/>
    <s v="Camp 04"/>
    <x v="15"/>
    <d v="2022-12-01T00:00:00"/>
    <x v="0"/>
    <m/>
    <m/>
    <m/>
    <m/>
    <m/>
    <s v="M. Rasheduzzaman"/>
    <n v="1521483424"/>
    <s v="imofficer@ngofcox.com"/>
    <s v="UNHCR-NGOF"/>
  </r>
  <r>
    <m/>
    <s v="UNHCR"/>
    <s v="NGOF"/>
    <s v="UNHCR"/>
    <s v="WASH"/>
    <x v="1"/>
    <x v="2"/>
    <s v="# of FSM Site"/>
    <m/>
    <n v="1"/>
    <s v="completed"/>
    <s v="Chittagong"/>
    <s v="Cox's Bazar"/>
    <x v="0"/>
    <s v="Palong Khali"/>
    <s v="Camp 04"/>
    <x v="15"/>
    <d v="2022-12-01T00:00:00"/>
    <x v="0"/>
    <m/>
    <m/>
    <m/>
    <m/>
    <m/>
    <s v="M. Rasheduzzaman"/>
    <n v="1521483424"/>
    <s v="imofficer@ngofcox.com"/>
    <s v="UNHCR-NGOF"/>
  </r>
  <r>
    <m/>
    <s v="UNHCR"/>
    <s v="NGOF"/>
    <s v="UNHCR"/>
    <s v="WASH"/>
    <x v="1"/>
    <x v="32"/>
    <s v="# of door"/>
    <m/>
    <n v="4"/>
    <s v="completed"/>
    <s v="Chittagong"/>
    <s v="Cox's Bazar"/>
    <x v="0"/>
    <s v="Palong Khali"/>
    <s v="Camp 04"/>
    <x v="15"/>
    <d v="2022-12-01T00:00:00"/>
    <x v="0"/>
    <m/>
    <m/>
    <m/>
    <m/>
    <m/>
    <s v="M. Rasheduzzaman"/>
    <n v="1521483424"/>
    <s v="imofficer@ngofcox.com"/>
    <s v="UNHCR-NGOF"/>
  </r>
  <r>
    <m/>
    <s v="UNHCR"/>
    <s v="NGOF"/>
    <s v="UNHCR"/>
    <s v="WASH"/>
    <x v="1"/>
    <x v="17"/>
    <s v="# of door"/>
    <m/>
    <n v="15"/>
    <s v="completed"/>
    <s v="Chittagong"/>
    <s v="Cox's Bazar"/>
    <x v="0"/>
    <s v="Palong Khali"/>
    <s v="Camp 04"/>
    <x v="15"/>
    <d v="2022-12-01T00:00:00"/>
    <x v="0"/>
    <m/>
    <m/>
    <m/>
    <m/>
    <m/>
    <s v="M. Rasheduzzaman"/>
    <n v="1521483424"/>
    <s v="imofficer@ngofcox.com"/>
    <s v="UNHCR-NGOF"/>
  </r>
  <r>
    <m/>
    <s v="UNHCR"/>
    <s v="NGOF"/>
    <s v="UNHCR"/>
    <s v="WASH"/>
    <x v="1"/>
    <x v="18"/>
    <s v="# of door"/>
    <m/>
    <n v="6"/>
    <s v="completed"/>
    <s v="Chittagong"/>
    <s v="Cox's Bazar"/>
    <x v="0"/>
    <s v="Palong Khali"/>
    <s v="Camp 04"/>
    <x v="15"/>
    <d v="2022-12-01T00:00:00"/>
    <x v="0"/>
    <m/>
    <m/>
    <m/>
    <m/>
    <m/>
    <s v="M. Rasheduzzaman"/>
    <n v="1521483424"/>
    <s v="imofficer@ngofcox.com"/>
    <s v="UNHCR-NGOF"/>
  </r>
  <r>
    <m/>
    <s v="UNHCR"/>
    <s v="NGOF"/>
    <s v="UNHCR"/>
    <s v="WASH"/>
    <x v="1"/>
    <x v="9"/>
    <s v="# of door"/>
    <m/>
    <n v="516"/>
    <s v="completed"/>
    <s v="Chittagong"/>
    <s v="Cox's Bazar"/>
    <x v="0"/>
    <s v="Palong Khali"/>
    <s v="Camp 04"/>
    <x v="15"/>
    <d v="2022-12-01T00:00:00"/>
    <x v="0"/>
    <m/>
    <m/>
    <m/>
    <m/>
    <m/>
    <s v="M. Rasheduzzaman"/>
    <n v="1521483424"/>
    <s v="imofficer@ngofcox.com"/>
    <s v="UNHCR-NGOF"/>
  </r>
  <r>
    <m/>
    <s v="UNHCR"/>
    <s v="NGOF"/>
    <s v="UNHCR"/>
    <s v="WASH"/>
    <x v="1"/>
    <x v="3"/>
    <s v="# of door"/>
    <m/>
    <n v="265"/>
    <s v="completed"/>
    <s v="Chittagong"/>
    <s v="Cox's Bazar"/>
    <x v="0"/>
    <s v="Palong Khali"/>
    <s v="Camp 04"/>
    <x v="15"/>
    <d v="2022-12-01T00:00:00"/>
    <x v="0"/>
    <m/>
    <m/>
    <m/>
    <m/>
    <m/>
    <s v="M. Rasheduzzaman"/>
    <n v="1521483424"/>
    <s v="imofficer@ngofcox.com"/>
    <s v="UNHCR-NGOF"/>
  </r>
  <r>
    <m/>
    <s v="UNHCR"/>
    <s v="NGOF"/>
    <s v="UNHCR"/>
    <s v="WASH"/>
    <x v="1"/>
    <x v="7"/>
    <s v="N/A"/>
    <m/>
    <n v="2"/>
    <s v="completed"/>
    <s v="Chittagong"/>
    <s v="Cox's Bazar"/>
    <x v="0"/>
    <s v="Palong Khali"/>
    <s v="Camp 04"/>
    <x v="15"/>
    <d v="2022-12-01T00:00:00"/>
    <x v="0"/>
    <m/>
    <m/>
    <m/>
    <m/>
    <m/>
    <s v="M. Rasheduzzaman"/>
    <n v="1521483424"/>
    <s v="imofficer@ngofcox.com"/>
    <s v="UNHCR-NGOF"/>
  </r>
  <r>
    <m/>
    <s v="UNHCR"/>
    <s v="NGOF"/>
    <s v="UNHCR"/>
    <s v="WASH"/>
    <x v="2"/>
    <x v="10"/>
    <s v="# of HP sessions at community level"/>
    <m/>
    <n v="139"/>
    <s v="completed"/>
    <s v="Chittagong"/>
    <s v="Cox's Bazar"/>
    <x v="0"/>
    <s v="Palong Khali"/>
    <s v="Camp 04"/>
    <x v="15"/>
    <d v="2022-12-01T00:00:00"/>
    <x v="0"/>
    <m/>
    <m/>
    <m/>
    <m/>
    <m/>
    <s v="M. Rasheduzzaman"/>
    <n v="1521483424"/>
    <s v="imofficer@ngofcox.com"/>
    <s v="UNHCR-NGOF"/>
  </r>
  <r>
    <m/>
    <s v="UNHCR"/>
    <s v="NGOF"/>
    <s v="UNHCR"/>
    <s v="WASH"/>
    <x v="2"/>
    <x v="4"/>
    <s v="# of HP sessions at HH level"/>
    <m/>
    <n v="2250"/>
    <s v="completed"/>
    <s v="Chittagong"/>
    <s v="Cox's Bazar"/>
    <x v="0"/>
    <s v="Palong Khali"/>
    <s v="Camp 04"/>
    <x v="15"/>
    <d v="2022-12-01T00:00:00"/>
    <x v="0"/>
    <m/>
    <m/>
    <m/>
    <m/>
    <m/>
    <s v="M. Rasheduzzaman"/>
    <n v="1521483424"/>
    <s v="imofficer@ngofcox.com"/>
    <s v="UNHCR-NGOF"/>
  </r>
  <r>
    <m/>
    <s v="UNHCR"/>
    <s v="NGOF"/>
    <s v="UNHCR"/>
    <s v="WASH"/>
    <x v="2"/>
    <x v="38"/>
    <s v="# of HP sessions at institution level"/>
    <m/>
    <n v="5"/>
    <s v="completed"/>
    <s v="Chittagong"/>
    <s v="Cox's Bazar"/>
    <x v="0"/>
    <s v="Palong Khali"/>
    <s v="Camp 04"/>
    <x v="15"/>
    <d v="2022-12-01T00:00:00"/>
    <x v="0"/>
    <m/>
    <m/>
    <m/>
    <m/>
    <m/>
    <s v="M. Rasheduzzaman"/>
    <n v="1521483424"/>
    <s v="imofficer@ngofcox.com"/>
    <s v="UNHCR-NGOF"/>
  </r>
  <r>
    <m/>
    <s v="UNHCR"/>
    <s v="NGOF"/>
    <s v="UNHCR"/>
    <s v="WASH"/>
    <x v="2"/>
    <x v="19"/>
    <s v="# of estimated persons reached by mass-media campaign"/>
    <m/>
    <n v="12"/>
    <s v="completed"/>
    <s v="Chittagong"/>
    <s v="Cox's Bazar"/>
    <x v="0"/>
    <s v="Palong Khali"/>
    <s v="Camp 04"/>
    <x v="15"/>
    <d v="2022-12-01T00:00:00"/>
    <x v="0"/>
    <m/>
    <m/>
    <m/>
    <m/>
    <m/>
    <s v="M. Rasheduzzaman"/>
    <n v="1521483424"/>
    <s v="imofficer@ngofcox.com"/>
    <s v="UNHCR-NGOF"/>
  </r>
  <r>
    <m/>
    <s v="UNHCR"/>
    <s v="NGOF"/>
    <s v="UNHCR"/>
    <s v="WASH"/>
    <x v="2"/>
    <x v="21"/>
    <s v="# of handwashing station"/>
    <m/>
    <n v="19"/>
    <s v="completed"/>
    <s v="Chittagong"/>
    <s v="Cox's Bazar"/>
    <x v="0"/>
    <s v="Palong Khali"/>
    <s v="Camp 04"/>
    <x v="15"/>
    <d v="2022-12-01T00:00:00"/>
    <x v="0"/>
    <m/>
    <m/>
    <m/>
    <m/>
    <m/>
    <s v="M. Rasheduzzaman"/>
    <n v="1521483424"/>
    <s v="imofficer@ngofcox.com"/>
    <s v="UNHCR-NGOF"/>
  </r>
  <r>
    <m/>
    <s v="UNHCR"/>
    <s v="NGOF"/>
    <s v="UNHCR"/>
    <s v="WASH"/>
    <x v="2"/>
    <x v="33"/>
    <s v="# of facilities"/>
    <m/>
    <n v="65"/>
    <s v="completed"/>
    <s v="Chittagong"/>
    <s v="Cox's Bazar"/>
    <x v="0"/>
    <s v="Palong Khali"/>
    <s v="Camp 04"/>
    <x v="15"/>
    <d v="2022-12-01T00:00:00"/>
    <x v="0"/>
    <m/>
    <m/>
    <m/>
    <m/>
    <m/>
    <s v="M. Rasheduzzaman"/>
    <n v="1521483424"/>
    <s v="imofficer@ngofcox.com"/>
    <s v="UNHCR-NGOF"/>
  </r>
  <r>
    <m/>
    <s v="UNHCR"/>
    <s v="NGOF"/>
    <s v="UNHCR"/>
    <s v="WASH"/>
    <x v="3"/>
    <x v="5"/>
    <s v="# of campaign per camp "/>
    <m/>
    <n v="5"/>
    <s v="completed"/>
    <s v="Chittagong"/>
    <s v="Cox's Bazar"/>
    <x v="0"/>
    <s v="Palong Khali"/>
    <s v="Camp 04"/>
    <x v="15"/>
    <d v="2022-12-01T00:00:00"/>
    <x v="0"/>
    <m/>
    <m/>
    <m/>
    <m/>
    <m/>
    <s v="M. Rasheduzzaman"/>
    <n v="1521483424"/>
    <s v="imofficer@ngofcox.com"/>
    <s v="UNHCR-NGOF"/>
  </r>
  <r>
    <m/>
    <s v="UNHCR"/>
    <s v="NGOF"/>
    <s v="UNHCR"/>
    <s v="WASH"/>
    <x v="3"/>
    <x v="6"/>
    <s v="# of plant"/>
    <m/>
    <n v="1"/>
    <s v="completed"/>
    <s v="Chittagong"/>
    <s v="Cox's Bazar"/>
    <x v="0"/>
    <s v="Palong Khali"/>
    <s v="Camp 04"/>
    <x v="15"/>
    <d v="2022-12-01T00:00:00"/>
    <x v="0"/>
    <m/>
    <m/>
    <m/>
    <m/>
    <m/>
    <s v="M. Rasheduzzaman"/>
    <n v="1521483424"/>
    <s v="imofficer@ngofcox.com"/>
    <s v="UNHCR-NGOF"/>
  </r>
  <r>
    <m/>
    <s v="UNHCR"/>
    <s v="NGOF"/>
    <s v="UNHCR"/>
    <s v="WASH"/>
    <x v="0"/>
    <x v="0"/>
    <s v="# of tube well"/>
    <m/>
    <n v="126"/>
    <s v="completed"/>
    <s v="Chittagong"/>
    <s v="Cox's Bazar"/>
    <x v="0"/>
    <s v="Palong Khali"/>
    <s v="Camp 05"/>
    <x v="15"/>
    <d v="2022-12-01T00:00:00"/>
    <x v="0"/>
    <m/>
    <m/>
    <m/>
    <m/>
    <m/>
    <s v="M. Rasheduzzaman"/>
    <n v="1521483424"/>
    <s v="imofficer@ngofcox.com"/>
    <s v="UNHCR-NGOF"/>
  </r>
  <r>
    <m/>
    <s v="UNHCR"/>
    <s v="NGOF"/>
    <s v="UNHCR"/>
    <s v="WASH"/>
    <x v="0"/>
    <x v="12"/>
    <s v="# of water network"/>
    <m/>
    <n v="2"/>
    <s v="completed"/>
    <s v="Chittagong"/>
    <s v="Cox's Bazar"/>
    <x v="0"/>
    <s v="Palong Khali"/>
    <s v="Camp 05"/>
    <x v="15"/>
    <d v="2022-12-01T00:00:00"/>
    <x v="0"/>
    <m/>
    <m/>
    <m/>
    <m/>
    <m/>
    <s v="M. Rasheduzzaman"/>
    <n v="1521483424"/>
    <s v="imofficer@ngofcox.com"/>
    <s v="UNHCR-NGOF"/>
  </r>
  <r>
    <m/>
    <s v="UNHCR"/>
    <s v="NGOF"/>
    <s v="UNHCR"/>
    <s v="WASH"/>
    <x v="1"/>
    <x v="14"/>
    <s v="# of door"/>
    <m/>
    <n v="4"/>
    <s v="completed"/>
    <s v="Chittagong"/>
    <s v="Cox's Bazar"/>
    <x v="0"/>
    <s v="Palong Khali"/>
    <s v="Camp 05"/>
    <x v="15"/>
    <d v="2022-12-01T00:00:00"/>
    <x v="0"/>
    <m/>
    <m/>
    <m/>
    <m/>
    <m/>
    <s v="M. Rasheduzzaman"/>
    <n v="1521483424"/>
    <s v="imofficer@ngofcox.com"/>
    <s v="UNHCR-NGOF"/>
  </r>
  <r>
    <m/>
    <s v="UNHCR"/>
    <s v="NGOF"/>
    <s v="UNHCR"/>
    <s v="WASH"/>
    <x v="1"/>
    <x v="15"/>
    <s v="# of door "/>
    <m/>
    <n v="15"/>
    <s v="completed"/>
    <s v="Chittagong"/>
    <s v="Cox's Bazar"/>
    <x v="0"/>
    <s v="Palong Khali"/>
    <s v="Camp 05"/>
    <x v="15"/>
    <d v="2022-12-01T00:00:00"/>
    <x v="0"/>
    <m/>
    <m/>
    <m/>
    <m/>
    <m/>
    <s v="M. Rasheduzzaman"/>
    <n v="1521483424"/>
    <s v="imofficer@ngofcox.com"/>
    <s v="UNHCR-NGOF"/>
  </r>
  <r>
    <m/>
    <s v="UNHCR"/>
    <s v="NGOF"/>
    <s v="UNHCR"/>
    <s v="WASH"/>
    <x v="1"/>
    <x v="1"/>
    <s v="# of door "/>
    <m/>
    <n v="78"/>
    <s v="completed"/>
    <s v="Chittagong"/>
    <s v="Cox's Bazar"/>
    <x v="0"/>
    <s v="Palong Khali"/>
    <s v="Camp 05"/>
    <x v="15"/>
    <d v="2022-12-01T00:00:00"/>
    <x v="0"/>
    <m/>
    <m/>
    <m/>
    <m/>
    <m/>
    <s v="M. Rasheduzzaman"/>
    <n v="1521483424"/>
    <s v="imofficer@ngofcox.com"/>
    <s v="UNHCR-NGOF"/>
  </r>
  <r>
    <m/>
    <s v="UNHCR"/>
    <s v="NGOF"/>
    <s v="UNHCR"/>
    <s v="WASH"/>
    <x v="1"/>
    <x v="8"/>
    <s v="# of FSM Site"/>
    <m/>
    <n v="4"/>
    <s v="completed"/>
    <s v="Chittagong"/>
    <s v="Cox's Bazar"/>
    <x v="0"/>
    <s v="Palong Khali"/>
    <s v="Camp 05"/>
    <x v="15"/>
    <d v="2022-12-01T00:00:00"/>
    <x v="0"/>
    <m/>
    <m/>
    <m/>
    <m/>
    <m/>
    <s v="M. Rasheduzzaman"/>
    <n v="1521483424"/>
    <s v="imofficer@ngofcox.com"/>
    <s v="UNHCR-NGOF"/>
  </r>
  <r>
    <m/>
    <s v="UNHCR"/>
    <s v="NGOF"/>
    <s v="UNHCR"/>
    <s v="WASH"/>
    <x v="1"/>
    <x v="32"/>
    <s v="# of door"/>
    <m/>
    <n v="4"/>
    <s v="completed"/>
    <s v="Chittagong"/>
    <s v="Cox's Bazar"/>
    <x v="0"/>
    <s v="Palong Khali"/>
    <s v="Camp 05"/>
    <x v="15"/>
    <d v="2022-12-01T00:00:00"/>
    <x v="0"/>
    <m/>
    <m/>
    <m/>
    <m/>
    <m/>
    <s v="M. Rasheduzzaman"/>
    <n v="1521483424"/>
    <s v="imofficer@ngofcox.com"/>
    <s v="UNHCR-NGOF"/>
  </r>
  <r>
    <m/>
    <s v="UNHCR"/>
    <s v="NGOF"/>
    <s v="UNHCR"/>
    <s v="WASH"/>
    <x v="1"/>
    <x v="17"/>
    <s v="# of door"/>
    <m/>
    <n v="14"/>
    <s v="completed"/>
    <s v="Chittagong"/>
    <s v="Cox's Bazar"/>
    <x v="0"/>
    <s v="Palong Khali"/>
    <s v="Camp 05"/>
    <x v="15"/>
    <d v="2022-12-01T00:00:00"/>
    <x v="0"/>
    <m/>
    <m/>
    <m/>
    <m/>
    <m/>
    <s v="M. Rasheduzzaman"/>
    <n v="1521483424"/>
    <s v="imofficer@ngofcox.com"/>
    <s v="UNHCR-NGOF"/>
  </r>
  <r>
    <m/>
    <s v="UNHCR"/>
    <s v="NGOF"/>
    <s v="UNHCR"/>
    <s v="WASH"/>
    <x v="1"/>
    <x v="18"/>
    <s v="# of door"/>
    <m/>
    <n v="10"/>
    <s v="completed"/>
    <s v="Chittagong"/>
    <s v="Cox's Bazar"/>
    <x v="0"/>
    <s v="Palong Khali"/>
    <s v="Camp 05"/>
    <x v="15"/>
    <d v="2022-12-01T00:00:00"/>
    <x v="0"/>
    <m/>
    <m/>
    <m/>
    <m/>
    <m/>
    <s v="M. Rasheduzzaman"/>
    <n v="1521483424"/>
    <s v="imofficer@ngofcox.com"/>
    <s v="UNHCR-NGOF"/>
  </r>
  <r>
    <m/>
    <s v="UNHCR"/>
    <s v="NGOF"/>
    <s v="UNHCR"/>
    <s v="WASH"/>
    <x v="1"/>
    <x v="9"/>
    <s v="# of door"/>
    <m/>
    <n v="362"/>
    <s v="completed"/>
    <s v="Chittagong"/>
    <s v="Cox's Bazar"/>
    <x v="0"/>
    <s v="Palong Khali"/>
    <s v="Camp 05"/>
    <x v="15"/>
    <d v="2022-12-01T00:00:00"/>
    <x v="0"/>
    <m/>
    <m/>
    <m/>
    <m/>
    <m/>
    <s v="M. Rasheduzzaman"/>
    <n v="1521483424"/>
    <s v="imofficer@ngofcox.com"/>
    <s v="UNHCR-NGOF"/>
  </r>
  <r>
    <m/>
    <s v="UNHCR"/>
    <s v="NGOF"/>
    <s v="UNHCR"/>
    <s v="WASH"/>
    <x v="1"/>
    <x v="3"/>
    <s v="# of door"/>
    <m/>
    <n v="230"/>
    <s v="completed"/>
    <s v="Chittagong"/>
    <s v="Cox's Bazar"/>
    <x v="0"/>
    <s v="Palong Khali"/>
    <s v="Camp 05"/>
    <x v="15"/>
    <d v="2022-12-01T00:00:00"/>
    <x v="0"/>
    <m/>
    <m/>
    <m/>
    <m/>
    <m/>
    <s v="M. Rasheduzzaman"/>
    <n v="1521483424"/>
    <s v="imofficer@ngofcox.com"/>
    <s v="UNHCR-NGOF"/>
  </r>
  <r>
    <m/>
    <s v="UNHCR"/>
    <s v="NGOF"/>
    <s v="UNHCR"/>
    <s v="WASH"/>
    <x v="1"/>
    <x v="7"/>
    <s v="N/A"/>
    <m/>
    <n v="2"/>
    <s v="completed"/>
    <s v="Chittagong"/>
    <s v="Cox's Bazar"/>
    <x v="0"/>
    <s v="Palong Khali"/>
    <s v="Camp 05"/>
    <x v="15"/>
    <d v="2022-12-01T00:00:00"/>
    <x v="0"/>
    <m/>
    <m/>
    <m/>
    <m/>
    <m/>
    <s v="M. Rasheduzzaman"/>
    <n v="1521483424"/>
    <s v="imofficer@ngofcox.com"/>
    <s v="UNHCR-NGOF"/>
  </r>
  <r>
    <m/>
    <s v="UNHCR"/>
    <s v="NGOF"/>
    <s v="UNHCR"/>
    <s v="WASH"/>
    <x v="2"/>
    <x v="10"/>
    <s v="# of HP sessions at community level"/>
    <m/>
    <n v="137"/>
    <s v="completed"/>
    <s v="Chittagong"/>
    <s v="Cox's Bazar"/>
    <x v="0"/>
    <s v="Palong Khali"/>
    <s v="Camp 05"/>
    <x v="15"/>
    <d v="2022-12-01T00:00:00"/>
    <x v="0"/>
    <m/>
    <m/>
    <m/>
    <m/>
    <m/>
    <s v="M. Rasheduzzaman"/>
    <n v="1521483424"/>
    <s v="imofficer@ngofcox.com"/>
    <s v="UNHCR-NGOF"/>
  </r>
  <r>
    <m/>
    <s v="UNHCR"/>
    <s v="NGOF"/>
    <s v="UNHCR"/>
    <s v="WASH"/>
    <x v="2"/>
    <x v="4"/>
    <s v="# of HP sessions at HH level"/>
    <m/>
    <n v="4079"/>
    <s v="completed"/>
    <s v="Chittagong"/>
    <s v="Cox's Bazar"/>
    <x v="0"/>
    <s v="Palong Khali"/>
    <s v="Camp 05"/>
    <x v="15"/>
    <d v="2022-12-01T00:00:00"/>
    <x v="0"/>
    <m/>
    <m/>
    <m/>
    <m/>
    <m/>
    <s v="M. Rasheduzzaman"/>
    <n v="1521483424"/>
    <s v="imofficer@ngofcox.com"/>
    <s v="UNHCR-NGOF"/>
  </r>
  <r>
    <m/>
    <s v="UNHCR"/>
    <s v="NGOF"/>
    <s v="UNHCR"/>
    <s v="WASH"/>
    <x v="2"/>
    <x v="38"/>
    <s v="# of HP sessions at institution level"/>
    <m/>
    <n v="10"/>
    <s v="completed"/>
    <s v="Chittagong"/>
    <s v="Cox's Bazar"/>
    <x v="0"/>
    <s v="Palong Khali"/>
    <s v="Camp 05"/>
    <x v="15"/>
    <d v="2022-12-01T00:00:00"/>
    <x v="0"/>
    <m/>
    <m/>
    <m/>
    <m/>
    <m/>
    <s v="M. Rasheduzzaman"/>
    <n v="1521483424"/>
    <s v="imofficer@ngofcox.com"/>
    <s v="UNHCR-NGOF"/>
  </r>
  <r>
    <m/>
    <s v="UNHCR"/>
    <s v="NGOF"/>
    <s v="UNHCR"/>
    <s v="WASH"/>
    <x v="2"/>
    <x v="19"/>
    <s v="# of estimated persons reached by mass-media campaign"/>
    <m/>
    <n v="10"/>
    <s v="completed"/>
    <s v="Chittagong"/>
    <s v="Cox's Bazar"/>
    <x v="0"/>
    <s v="Palong Khali"/>
    <s v="Camp 05"/>
    <x v="15"/>
    <d v="2022-12-01T00:00:00"/>
    <x v="0"/>
    <m/>
    <m/>
    <m/>
    <m/>
    <m/>
    <s v="M. Rasheduzzaman"/>
    <n v="1521483424"/>
    <s v="imofficer@ngofcox.com"/>
    <s v="UNHCR-NGOF"/>
  </r>
  <r>
    <m/>
    <s v="UNHCR"/>
    <s v="NGOF"/>
    <s v="UNHCR"/>
    <s v="WASH"/>
    <x v="2"/>
    <x v="41"/>
    <s v="# of household"/>
    <m/>
    <n v="158"/>
    <s v="completed"/>
    <s v="Chittagong"/>
    <s v="Cox's Bazar"/>
    <x v="0"/>
    <s v="Palong Khali"/>
    <s v="Camp 05"/>
    <x v="15"/>
    <d v="2022-12-01T00:00:00"/>
    <x v="0"/>
    <m/>
    <m/>
    <m/>
    <m/>
    <m/>
    <s v="M. Rasheduzzaman"/>
    <n v="1521483424"/>
    <s v="imofficer@ngofcox.com"/>
    <s v="UNHCR-NGOF"/>
  </r>
  <r>
    <m/>
    <s v="UNHCR"/>
    <s v="NGOF"/>
    <s v="UNHCR"/>
    <s v="WASH"/>
    <x v="2"/>
    <x v="33"/>
    <s v="# of facilities"/>
    <m/>
    <n v="171"/>
    <s v="completed"/>
    <s v="Chittagong"/>
    <s v="Cox's Bazar"/>
    <x v="0"/>
    <s v="Palong Khali"/>
    <s v="Camp 05"/>
    <x v="15"/>
    <d v="2022-12-01T00:00:00"/>
    <x v="0"/>
    <m/>
    <m/>
    <m/>
    <m/>
    <m/>
    <s v="M. Rasheduzzaman"/>
    <n v="1521483424"/>
    <s v="imofficer@ngofcox.com"/>
    <s v="UNHCR-NGOF"/>
  </r>
  <r>
    <m/>
    <s v="UNHCR"/>
    <s v="NGOF"/>
    <s v="UNHCR"/>
    <s v="WASH"/>
    <x v="3"/>
    <x v="5"/>
    <s v="# of campaign per camp "/>
    <m/>
    <n v="5"/>
    <s v="completed"/>
    <s v="Chittagong"/>
    <s v="Cox's Bazar"/>
    <x v="0"/>
    <s v="Palong Khali"/>
    <s v="Camp 05"/>
    <x v="15"/>
    <d v="2022-12-01T00:00:00"/>
    <x v="0"/>
    <m/>
    <m/>
    <m/>
    <m/>
    <m/>
    <s v="M. Rasheduzzaman"/>
    <n v="1521483424"/>
    <s v="imofficer@ngofcox.com"/>
    <s v="UNHCR-NGOF"/>
  </r>
  <r>
    <m/>
    <s v="UNHCR"/>
    <s v="NGOF"/>
    <s v="UNHCR"/>
    <s v="WASH"/>
    <x v="3"/>
    <x v="6"/>
    <s v="# of plant"/>
    <m/>
    <n v="2"/>
    <s v="completed"/>
    <s v="Chittagong"/>
    <s v="Cox's Bazar"/>
    <x v="0"/>
    <s v="Palong Khali"/>
    <s v="Camp 05"/>
    <x v="15"/>
    <d v="2022-12-01T00:00:00"/>
    <x v="0"/>
    <m/>
    <m/>
    <m/>
    <m/>
    <m/>
    <s v="M. Rasheduzzaman"/>
    <n v="1521483424"/>
    <s v="imofficer@ngofcox.com"/>
    <s v="UNHCR-NGOF"/>
  </r>
  <r>
    <m/>
    <s v="UNHCR"/>
    <s v="NGOF"/>
    <s v="UNHCR"/>
    <s v="WASH"/>
    <x v="0"/>
    <x v="12"/>
    <s v="# of water network"/>
    <m/>
    <n v="4"/>
    <s v="completed"/>
    <s v="Chittagong"/>
    <s v="Cox's Bazar"/>
    <x v="1"/>
    <s v="Nhilla"/>
    <s v="Camp 26"/>
    <x v="15"/>
    <d v="2022-12-01T00:00:00"/>
    <x v="0"/>
    <m/>
    <m/>
    <m/>
    <m/>
    <m/>
    <s v="M. Rasheduzzaman"/>
    <n v="1521483424"/>
    <s v="imofficer@ngofcox.com"/>
    <s v="UNHCR-NGOF"/>
  </r>
  <r>
    <m/>
    <s v="UNHCR"/>
    <s v="NGOF"/>
    <s v="UNHCR"/>
    <s v="WASH"/>
    <x v="1"/>
    <x v="14"/>
    <s v="# of door"/>
    <m/>
    <n v="5"/>
    <s v="completed"/>
    <s v="Chittagong"/>
    <s v="Cox's Bazar"/>
    <x v="1"/>
    <s v="Nhilla"/>
    <s v="Camp 26"/>
    <x v="15"/>
    <d v="2022-12-01T00:00:00"/>
    <x v="0"/>
    <m/>
    <m/>
    <m/>
    <m/>
    <m/>
    <s v="M. Rasheduzzaman"/>
    <n v="1521483424"/>
    <s v="imofficer@ngofcox.com"/>
    <s v="UNHCR-NGOF"/>
  </r>
  <r>
    <m/>
    <s v="UNHCR"/>
    <s v="NGOF"/>
    <s v="UNHCR"/>
    <s v="WASH"/>
    <x v="1"/>
    <x v="1"/>
    <s v="# of door "/>
    <m/>
    <n v="175"/>
    <s v="completed"/>
    <s v="Chittagong"/>
    <s v="Cox's Bazar"/>
    <x v="1"/>
    <s v="Nhilla"/>
    <s v="Camp 26"/>
    <x v="15"/>
    <d v="2022-12-01T00:00:00"/>
    <x v="0"/>
    <m/>
    <m/>
    <m/>
    <m/>
    <m/>
    <s v="M. Rasheduzzaman"/>
    <n v="1521483424"/>
    <s v="imofficer@ngofcox.com"/>
    <s v="UNHCR-NGOF"/>
  </r>
  <r>
    <m/>
    <s v="UNHCR"/>
    <s v="NGOF"/>
    <s v="UNHCR"/>
    <s v="WASH"/>
    <x v="1"/>
    <x v="8"/>
    <s v="# of FSM Site"/>
    <m/>
    <n v="3"/>
    <s v="completed"/>
    <s v="Chittagong"/>
    <s v="Cox's Bazar"/>
    <x v="1"/>
    <s v="Nhilla"/>
    <s v="Camp 26"/>
    <x v="15"/>
    <d v="2022-12-01T00:00:00"/>
    <x v="0"/>
    <m/>
    <m/>
    <m/>
    <m/>
    <m/>
    <s v="M. Rasheduzzaman"/>
    <n v="1521483424"/>
    <s v="imofficer@ngofcox.com"/>
    <s v="UNHCR-NGOF"/>
  </r>
  <r>
    <m/>
    <s v="UNHCR"/>
    <s v="NGOF"/>
    <s v="UNHCR"/>
    <s v="WASH"/>
    <x v="1"/>
    <x v="2"/>
    <s v="# of FSM Site"/>
    <m/>
    <n v="1"/>
    <s v="completed"/>
    <s v="Chittagong"/>
    <s v="Cox's Bazar"/>
    <x v="1"/>
    <s v="Nhilla"/>
    <s v="Camp 26"/>
    <x v="15"/>
    <d v="2022-12-01T00:00:00"/>
    <x v="0"/>
    <m/>
    <m/>
    <m/>
    <m/>
    <m/>
    <s v="M. Rasheduzzaman"/>
    <n v="1521483424"/>
    <s v="imofficer@ngofcox.com"/>
    <s v="UNHCR-NGOF"/>
  </r>
  <r>
    <m/>
    <s v="UNHCR"/>
    <s v="NGOF"/>
    <s v="UNHCR"/>
    <s v="WASH"/>
    <x v="1"/>
    <x v="32"/>
    <s v="# of door"/>
    <m/>
    <n v="5"/>
    <s v="completed"/>
    <s v="Chittagong"/>
    <s v="Cox's Bazar"/>
    <x v="1"/>
    <s v="Nhilla"/>
    <s v="Camp 26"/>
    <x v="15"/>
    <d v="2022-12-01T00:00:00"/>
    <x v="0"/>
    <m/>
    <m/>
    <m/>
    <m/>
    <m/>
    <s v="M. Rasheduzzaman"/>
    <n v="1521483424"/>
    <s v="imofficer@ngofcox.com"/>
    <s v="UNHCR-NGOF"/>
  </r>
  <r>
    <m/>
    <s v="UNHCR"/>
    <s v="NGOF"/>
    <s v="UNHCR"/>
    <s v="WASH"/>
    <x v="1"/>
    <x v="17"/>
    <s v="# of door"/>
    <m/>
    <n v="2"/>
    <s v="completed"/>
    <s v="Chittagong"/>
    <s v="Cox's Bazar"/>
    <x v="1"/>
    <s v="Nhilla"/>
    <s v="Camp 26"/>
    <x v="15"/>
    <d v="2022-12-01T00:00:00"/>
    <x v="0"/>
    <m/>
    <m/>
    <m/>
    <m/>
    <m/>
    <s v="M. Rasheduzzaman"/>
    <n v="1521483424"/>
    <s v="imofficer@ngofcox.com"/>
    <s v="UNHCR-NGOF"/>
  </r>
  <r>
    <m/>
    <s v="UNHCR"/>
    <s v="NGOF"/>
    <s v="UNHCR"/>
    <s v="WASH"/>
    <x v="1"/>
    <x v="9"/>
    <s v="# of door"/>
    <m/>
    <n v="485"/>
    <s v="completed"/>
    <s v="Chittagong"/>
    <s v="Cox's Bazar"/>
    <x v="1"/>
    <s v="Nhilla"/>
    <s v="Camp 26"/>
    <x v="15"/>
    <d v="2022-12-01T00:00:00"/>
    <x v="0"/>
    <m/>
    <m/>
    <m/>
    <m/>
    <m/>
    <s v="M. Rasheduzzaman"/>
    <n v="1521483424"/>
    <s v="imofficer@ngofcox.com"/>
    <s v="UNHCR-NGOF"/>
  </r>
  <r>
    <m/>
    <s v="UNHCR"/>
    <s v="NGOF"/>
    <s v="UNHCR"/>
    <s v="WASH"/>
    <x v="1"/>
    <x v="3"/>
    <s v="# of door"/>
    <m/>
    <n v="392"/>
    <s v="completed"/>
    <s v="Chittagong"/>
    <s v="Cox's Bazar"/>
    <x v="1"/>
    <s v="Nhilla"/>
    <s v="Camp 26"/>
    <x v="15"/>
    <d v="2022-12-01T00:00:00"/>
    <x v="0"/>
    <m/>
    <m/>
    <m/>
    <m/>
    <m/>
    <s v="M. Rasheduzzaman"/>
    <n v="1521483424"/>
    <s v="imofficer@ngofcox.com"/>
    <s v="UNHCR-NGOF"/>
  </r>
  <r>
    <m/>
    <s v="UNHCR"/>
    <s v="NGOF"/>
    <s v="UNHCR"/>
    <s v="WASH"/>
    <x v="1"/>
    <x v="7"/>
    <s v="N/A"/>
    <m/>
    <n v="2"/>
    <s v="completed"/>
    <s v="Chittagong"/>
    <s v="Cox's Bazar"/>
    <x v="1"/>
    <s v="Nhilla"/>
    <s v="Camp 26"/>
    <x v="15"/>
    <d v="2022-12-01T00:00:00"/>
    <x v="0"/>
    <m/>
    <m/>
    <m/>
    <m/>
    <m/>
    <s v="M. Rasheduzzaman"/>
    <n v="1521483424"/>
    <s v="imofficer@ngofcox.com"/>
    <s v="UNHCR-NGOF"/>
  </r>
  <r>
    <m/>
    <s v="UNHCR"/>
    <s v="NGOF"/>
    <s v="UNHCR"/>
    <s v="WASH"/>
    <x v="2"/>
    <x v="10"/>
    <s v="# of HP sessions at community level"/>
    <m/>
    <n v="142"/>
    <s v="completed"/>
    <s v="Chittagong"/>
    <s v="Cox's Bazar"/>
    <x v="1"/>
    <s v="Nhilla"/>
    <s v="Camp 26"/>
    <x v="15"/>
    <d v="2022-12-01T00:00:00"/>
    <x v="0"/>
    <m/>
    <m/>
    <m/>
    <m/>
    <m/>
    <s v="M. Rasheduzzaman"/>
    <n v="1521483424"/>
    <s v="imofficer@ngofcox.com"/>
    <s v="UNHCR-NGOF"/>
  </r>
  <r>
    <m/>
    <s v="UNHCR"/>
    <s v="NGOF"/>
    <s v="UNHCR"/>
    <s v="WASH"/>
    <x v="2"/>
    <x v="4"/>
    <s v="# of HP sessions at HH level"/>
    <m/>
    <n v="5489"/>
    <s v="completed"/>
    <s v="Chittagong"/>
    <s v="Cox's Bazar"/>
    <x v="1"/>
    <s v="Nhilla"/>
    <s v="Camp 26"/>
    <x v="15"/>
    <d v="2022-12-01T00:00:00"/>
    <x v="0"/>
    <m/>
    <m/>
    <m/>
    <m/>
    <m/>
    <s v="M. Rasheduzzaman"/>
    <n v="1521483424"/>
    <s v="imofficer@ngofcox.com"/>
    <s v="UNHCR-NGOF"/>
  </r>
  <r>
    <m/>
    <s v="UNHCR"/>
    <s v="NGOF"/>
    <s v="UNHCR"/>
    <s v="WASH"/>
    <x v="2"/>
    <x v="38"/>
    <s v="# of HP sessions at institution level"/>
    <m/>
    <n v="8"/>
    <s v="completed"/>
    <s v="Chittagong"/>
    <s v="Cox's Bazar"/>
    <x v="1"/>
    <s v="Nhilla"/>
    <s v="Camp 26"/>
    <x v="15"/>
    <d v="2022-12-01T00:00:00"/>
    <x v="0"/>
    <m/>
    <m/>
    <m/>
    <m/>
    <m/>
    <s v="M. Rasheduzzaman"/>
    <n v="1521483424"/>
    <s v="imofficer@ngofcox.com"/>
    <s v="UNHCR-NGOF"/>
  </r>
  <r>
    <m/>
    <s v="UNHCR"/>
    <s v="NGOF"/>
    <s v="UNHCR"/>
    <s v="WASH"/>
    <x v="2"/>
    <x v="19"/>
    <s v="# of estimated persons reached by mass-media campaign"/>
    <m/>
    <n v="16"/>
    <s v="completed"/>
    <s v="Chittagong"/>
    <s v="Cox's Bazar"/>
    <x v="1"/>
    <s v="Nhilla"/>
    <s v="Camp 26"/>
    <x v="15"/>
    <d v="2022-12-01T00:00:00"/>
    <x v="0"/>
    <m/>
    <m/>
    <m/>
    <m/>
    <m/>
    <s v="M. Rasheduzzaman"/>
    <n v="1521483424"/>
    <s v="imofficer@ngofcox.com"/>
    <s v="UNHCR-NGOF"/>
  </r>
  <r>
    <m/>
    <s v="UNHCR"/>
    <s v="NGOF"/>
    <s v="UNHCR"/>
    <s v="WASH"/>
    <x v="2"/>
    <x v="21"/>
    <s v="# of handwashing station"/>
    <m/>
    <n v="7"/>
    <s v="completed"/>
    <s v="Chittagong"/>
    <s v="Cox's Bazar"/>
    <x v="1"/>
    <s v="Nhilla"/>
    <s v="Camp 26"/>
    <x v="15"/>
    <d v="2022-12-01T00:00:00"/>
    <x v="0"/>
    <m/>
    <m/>
    <m/>
    <m/>
    <m/>
    <s v="M. Rasheduzzaman"/>
    <n v="1521483424"/>
    <s v="imofficer@ngofcox.com"/>
    <s v="UNHCR-NGOF"/>
  </r>
  <r>
    <m/>
    <s v="UNHCR"/>
    <s v="NGOF"/>
    <s v="UNHCR"/>
    <s v="WASH"/>
    <x v="2"/>
    <x v="41"/>
    <s v="# of household"/>
    <m/>
    <n v="239"/>
    <s v="completed"/>
    <s v="Chittagong"/>
    <s v="Cox's Bazar"/>
    <x v="1"/>
    <s v="Nhilla"/>
    <s v="Camp 26"/>
    <x v="15"/>
    <d v="2022-12-01T00:00:00"/>
    <x v="0"/>
    <m/>
    <m/>
    <m/>
    <m/>
    <m/>
    <s v="M. Rasheduzzaman"/>
    <n v="1521483424"/>
    <s v="imofficer@ngofcox.com"/>
    <s v="UNHCR-NGOF"/>
  </r>
  <r>
    <m/>
    <s v="UNHCR"/>
    <s v="NGOF"/>
    <s v="UNHCR"/>
    <s v="WASH"/>
    <x v="2"/>
    <x v="33"/>
    <s v="# of facilities"/>
    <m/>
    <n v="1770"/>
    <s v="completed"/>
    <s v="Chittagong"/>
    <s v="Cox's Bazar"/>
    <x v="1"/>
    <s v="Nhilla"/>
    <s v="Camp 26"/>
    <x v="15"/>
    <d v="2022-12-01T00:00:00"/>
    <x v="0"/>
    <m/>
    <m/>
    <m/>
    <m/>
    <m/>
    <s v="M. Rasheduzzaman"/>
    <n v="1521483424"/>
    <s v="imofficer@ngofcox.com"/>
    <s v="UNHCR-NGOF"/>
  </r>
  <r>
    <m/>
    <s v="UNHCR"/>
    <s v="NGOF"/>
    <s v="UNHCR"/>
    <s v="WASH"/>
    <x v="3"/>
    <x v="5"/>
    <s v="# of campaign per camp "/>
    <m/>
    <n v="8"/>
    <s v="completed"/>
    <s v="Chittagong"/>
    <s v="Cox's Bazar"/>
    <x v="1"/>
    <s v="Nhilla"/>
    <s v="Camp 26"/>
    <x v="15"/>
    <d v="2022-12-01T00:00:00"/>
    <x v="0"/>
    <m/>
    <m/>
    <m/>
    <m/>
    <m/>
    <s v="M. Rasheduzzaman"/>
    <n v="1521483424"/>
    <s v="imofficer@ngofcox.com"/>
    <s v="UNHCR-NGOF"/>
  </r>
  <r>
    <m/>
    <s v="UNHCR"/>
    <s v="NGOF"/>
    <s v="UNHCR"/>
    <s v="WASH"/>
    <x v="3"/>
    <x v="6"/>
    <s v="# of plant"/>
    <m/>
    <n v="3"/>
    <s v="completed"/>
    <s v="Chittagong"/>
    <s v="Cox's Bazar"/>
    <x v="1"/>
    <s v="Nhilla"/>
    <s v="Camp 26"/>
    <x v="15"/>
    <d v="2022-12-01T00:00:00"/>
    <x v="0"/>
    <m/>
    <m/>
    <m/>
    <m/>
    <m/>
    <s v="M. Rasheduzzaman"/>
    <n v="1521483424"/>
    <s v="imofficer@ngofcox.com"/>
    <s v="UNHCR-NGOF"/>
  </r>
  <r>
    <m/>
    <s v="UNHCR"/>
    <s v="NGOF"/>
    <s v="UNHCR"/>
    <s v="WASH"/>
    <x v="1"/>
    <x v="15"/>
    <s v="# of door "/>
    <m/>
    <n v="1"/>
    <s v="completed"/>
    <s v="Chittagong"/>
    <s v="Cox's Bazar"/>
    <x v="1"/>
    <s v="Nhilla"/>
    <s v="Nayapara RC"/>
    <x v="15"/>
    <d v="2022-12-01T00:00:00"/>
    <x v="0"/>
    <m/>
    <m/>
    <m/>
    <m/>
    <m/>
    <s v="M. Rasheduzzaman"/>
    <n v="1521483424"/>
    <s v="imofficer@ngofcox.com"/>
    <s v="UNHCR-NGOF"/>
  </r>
  <r>
    <m/>
    <s v="UNHCR"/>
    <s v="NGOF"/>
    <s v="UNHCR"/>
    <s v="WASH"/>
    <x v="1"/>
    <x v="23"/>
    <s v="# of door "/>
    <m/>
    <n v="1"/>
    <s v="completed"/>
    <s v="Chittagong"/>
    <s v="Cox's Bazar"/>
    <x v="1"/>
    <s v="Nhilla"/>
    <s v="Nayapara RC"/>
    <x v="15"/>
    <d v="2022-12-01T00:00:00"/>
    <x v="0"/>
    <m/>
    <m/>
    <m/>
    <m/>
    <m/>
    <s v="M. Rasheduzzaman"/>
    <n v="1521483424"/>
    <s v="imofficer@ngofcox.com"/>
    <s v="UNHCR-NGOF"/>
  </r>
  <r>
    <m/>
    <s v="UNHCR"/>
    <s v="NGOF"/>
    <s v="UNHCR"/>
    <s v="WASH"/>
    <x v="1"/>
    <x v="1"/>
    <s v="# of door "/>
    <m/>
    <n v="27"/>
    <s v="completed"/>
    <s v="Chittagong"/>
    <s v="Cox's Bazar"/>
    <x v="1"/>
    <s v="Nhilla"/>
    <s v="Nayapara RC"/>
    <x v="15"/>
    <d v="2022-12-01T00:00:00"/>
    <x v="0"/>
    <m/>
    <m/>
    <m/>
    <m/>
    <m/>
    <s v="M. Rasheduzzaman"/>
    <n v="1521483424"/>
    <s v="imofficer@ngofcox.com"/>
    <s v="UNHCR-NGOF"/>
  </r>
  <r>
    <m/>
    <s v="UNHCR"/>
    <s v="NGOF"/>
    <s v="UNHCR"/>
    <s v="WASH"/>
    <x v="1"/>
    <x v="8"/>
    <s v="# of FSM Site"/>
    <m/>
    <n v="1"/>
    <s v="completed"/>
    <s v="Chittagong"/>
    <s v="Cox's Bazar"/>
    <x v="1"/>
    <s v="Nhilla"/>
    <s v="Nayapara RC"/>
    <x v="15"/>
    <d v="2022-12-01T00:00:00"/>
    <x v="0"/>
    <m/>
    <m/>
    <m/>
    <m/>
    <m/>
    <s v="M. Rasheduzzaman"/>
    <n v="1521483424"/>
    <s v="imofficer@ngofcox.com"/>
    <s v="UNHCR-NGOF"/>
  </r>
  <r>
    <m/>
    <s v="UNHCR"/>
    <s v="NGOF"/>
    <s v="UNHCR"/>
    <s v="WASH"/>
    <x v="1"/>
    <x v="2"/>
    <s v="# of FSM Site"/>
    <m/>
    <n v="1"/>
    <s v="completed"/>
    <s v="Chittagong"/>
    <s v="Cox's Bazar"/>
    <x v="1"/>
    <s v="Nhilla"/>
    <s v="Nayapara RC"/>
    <x v="15"/>
    <d v="2022-12-01T00:00:00"/>
    <x v="0"/>
    <m/>
    <m/>
    <m/>
    <m/>
    <m/>
    <s v="M. Rasheduzzaman"/>
    <n v="1521483424"/>
    <s v="imofficer@ngofcox.com"/>
    <s v="UNHCR-NGOF"/>
  </r>
  <r>
    <m/>
    <s v="UNHCR"/>
    <s v="NGOF"/>
    <s v="UNHCR"/>
    <s v="WASH"/>
    <x v="1"/>
    <x v="18"/>
    <s v="# of door"/>
    <m/>
    <n v="1"/>
    <s v="completed"/>
    <s v="Chittagong"/>
    <s v="Cox's Bazar"/>
    <x v="1"/>
    <s v="Nhilla"/>
    <s v="Nayapara RC"/>
    <x v="15"/>
    <d v="2022-12-01T00:00:00"/>
    <x v="0"/>
    <m/>
    <m/>
    <m/>
    <m/>
    <m/>
    <s v="M. Rasheduzzaman"/>
    <n v="1521483424"/>
    <s v="imofficer@ngofcox.com"/>
    <s v="UNHCR-NGOF"/>
  </r>
  <r>
    <m/>
    <s v="UNHCR"/>
    <s v="NGOF"/>
    <s v="UNHCR"/>
    <s v="WASH"/>
    <x v="1"/>
    <x v="9"/>
    <s v="# of door"/>
    <m/>
    <n v="176"/>
    <s v="completed"/>
    <s v="Chittagong"/>
    <s v="Cox's Bazar"/>
    <x v="1"/>
    <s v="Nhilla"/>
    <s v="Nayapara RC"/>
    <x v="15"/>
    <d v="2022-12-01T00:00:00"/>
    <x v="0"/>
    <m/>
    <m/>
    <m/>
    <m/>
    <m/>
    <s v="M. Rasheduzzaman"/>
    <n v="1521483424"/>
    <s v="imofficer@ngofcox.com"/>
    <s v="UNHCR-NGOF"/>
  </r>
  <r>
    <m/>
    <s v="UNHCR"/>
    <s v="NGOF"/>
    <s v="UNHCR"/>
    <s v="WASH"/>
    <x v="1"/>
    <x v="3"/>
    <s v="# of door"/>
    <m/>
    <n v="334"/>
    <s v="completed"/>
    <s v="Chittagong"/>
    <s v="Cox's Bazar"/>
    <x v="1"/>
    <s v="Nhilla"/>
    <s v="Nayapara RC"/>
    <x v="15"/>
    <d v="2022-12-01T00:00:00"/>
    <x v="0"/>
    <m/>
    <m/>
    <m/>
    <m/>
    <m/>
    <s v="M. Rasheduzzaman"/>
    <n v="1521483424"/>
    <s v="imofficer@ngofcox.com"/>
    <s v="UNHCR-NGOF"/>
  </r>
  <r>
    <m/>
    <s v="UNHCR"/>
    <s v="NGOF"/>
    <s v="UNHCR"/>
    <s v="WASH"/>
    <x v="2"/>
    <x v="10"/>
    <s v="# of HP sessions at community level"/>
    <m/>
    <n v="101"/>
    <s v="completed"/>
    <s v="Chittagong"/>
    <s v="Cox's Bazar"/>
    <x v="1"/>
    <s v="Nhilla"/>
    <s v="Nayapara RC"/>
    <x v="15"/>
    <d v="2022-12-01T00:00:00"/>
    <x v="0"/>
    <m/>
    <m/>
    <m/>
    <m/>
    <m/>
    <s v="M. Rasheduzzaman"/>
    <n v="1521483424"/>
    <s v="imofficer@ngofcox.com"/>
    <s v="UNHCR-NGOF"/>
  </r>
  <r>
    <m/>
    <s v="UNHCR"/>
    <s v="NGOF"/>
    <s v="UNHCR"/>
    <s v="WASH"/>
    <x v="2"/>
    <x v="4"/>
    <s v="# of HP sessions at HH level"/>
    <m/>
    <n v="3402"/>
    <s v="completed"/>
    <s v="Chittagong"/>
    <s v="Cox's Bazar"/>
    <x v="1"/>
    <s v="Nhilla"/>
    <s v="Nayapara RC"/>
    <x v="15"/>
    <d v="2022-12-01T00:00:00"/>
    <x v="0"/>
    <m/>
    <m/>
    <m/>
    <m/>
    <m/>
    <s v="M. Rasheduzzaman"/>
    <n v="1521483424"/>
    <s v="imofficer@ngofcox.com"/>
    <s v="UNHCR-NGOF"/>
  </r>
  <r>
    <m/>
    <s v="UNHCR"/>
    <s v="NGOF"/>
    <s v="UNHCR"/>
    <s v="WASH"/>
    <x v="2"/>
    <x v="38"/>
    <s v="# of HP sessions at institution level"/>
    <m/>
    <n v="7"/>
    <s v="completed"/>
    <s v="Chittagong"/>
    <s v="Cox's Bazar"/>
    <x v="1"/>
    <s v="Nhilla"/>
    <s v="Nayapara RC"/>
    <x v="15"/>
    <d v="2022-12-01T00:00:00"/>
    <x v="0"/>
    <m/>
    <m/>
    <m/>
    <m/>
    <m/>
    <s v="M. Rasheduzzaman"/>
    <n v="1521483424"/>
    <s v="imofficer@ngofcox.com"/>
    <s v="UNHCR-NGOF"/>
  </r>
  <r>
    <m/>
    <s v="UNHCR"/>
    <s v="NGOF"/>
    <s v="UNHCR"/>
    <s v="WASH"/>
    <x v="2"/>
    <x v="21"/>
    <s v="# of handwashing station"/>
    <m/>
    <n v="1"/>
    <s v="completed"/>
    <s v="Chittagong"/>
    <s v="Cox's Bazar"/>
    <x v="1"/>
    <s v="Nhilla"/>
    <s v="Nayapara RC"/>
    <x v="15"/>
    <d v="2022-12-01T00:00:00"/>
    <x v="0"/>
    <m/>
    <m/>
    <m/>
    <m/>
    <m/>
    <s v="M. Rasheduzzaman"/>
    <n v="1521483424"/>
    <s v="imofficer@ngofcox.com"/>
    <s v="UNHCR-NGOF"/>
  </r>
  <r>
    <m/>
    <s v="UNHCR"/>
    <s v="NGOF"/>
    <s v="UNHCR"/>
    <s v="WASH"/>
    <x v="2"/>
    <x v="41"/>
    <s v="# of household"/>
    <m/>
    <n v="127"/>
    <s v="completed"/>
    <s v="Chittagong"/>
    <s v="Cox's Bazar"/>
    <x v="1"/>
    <s v="Nhilla"/>
    <s v="Nayapara RC"/>
    <x v="15"/>
    <d v="2022-12-01T00:00:00"/>
    <x v="0"/>
    <m/>
    <m/>
    <m/>
    <m/>
    <m/>
    <s v="M. Rasheduzzaman"/>
    <n v="1521483424"/>
    <s v="imofficer@ngofcox.com"/>
    <s v="UNHCR-NGOF"/>
  </r>
  <r>
    <m/>
    <s v="UNHCR"/>
    <s v="NGOF"/>
    <s v="UNHCR"/>
    <s v="WASH"/>
    <x v="2"/>
    <x v="33"/>
    <s v="# of facilities"/>
    <m/>
    <n v="228"/>
    <s v="completed"/>
    <s v="Chittagong"/>
    <s v="Cox's Bazar"/>
    <x v="1"/>
    <s v="Nhilla"/>
    <s v="Nayapara RC"/>
    <x v="15"/>
    <d v="2022-12-01T00:00:00"/>
    <x v="0"/>
    <m/>
    <m/>
    <m/>
    <m/>
    <m/>
    <s v="M. Rasheduzzaman"/>
    <n v="1521483424"/>
    <s v="imofficer@ngofcox.com"/>
    <s v="UNHCR-NGOF"/>
  </r>
  <r>
    <m/>
    <s v="UNHCR"/>
    <s v="NGOF"/>
    <s v="UNHCR"/>
    <s v="WASH"/>
    <x v="3"/>
    <x v="5"/>
    <s v="# of campaign per camp "/>
    <m/>
    <n v="7"/>
    <s v="completed"/>
    <s v="Chittagong"/>
    <s v="Cox's Bazar"/>
    <x v="1"/>
    <s v="Nhilla"/>
    <s v="Nayapara RC"/>
    <x v="15"/>
    <d v="2022-12-01T00:00:00"/>
    <x v="0"/>
    <m/>
    <m/>
    <m/>
    <m/>
    <m/>
    <s v="M. Rasheduzzaman"/>
    <n v="1521483424"/>
    <s v="imofficer@ngofcox.com"/>
    <s v="UNHCR-NGOF"/>
  </r>
  <r>
    <m/>
    <s v="UNHCR"/>
    <s v="NGOF"/>
    <s v="UNHCR"/>
    <s v="WASH"/>
    <x v="3"/>
    <x v="6"/>
    <s v="# of plant"/>
    <m/>
    <n v="4"/>
    <s v="completed"/>
    <s v="Chittagong"/>
    <s v="Cox's Bazar"/>
    <x v="1"/>
    <s v="Nhilla"/>
    <s v="Nayapara RC"/>
    <x v="15"/>
    <d v="2022-12-01T00:00:00"/>
    <x v="0"/>
    <m/>
    <m/>
    <m/>
    <m/>
    <m/>
    <s v="M. Rasheduzzaman"/>
    <n v="1521483424"/>
    <s v="imofficer@ngofcox.com"/>
    <s v="UNHCR-NGOF"/>
  </r>
  <r>
    <m/>
    <s v="UNHCR"/>
    <s v="NGOF"/>
    <s v="UNHCR"/>
    <s v="WASH"/>
    <x v="0"/>
    <x v="0"/>
    <s v="# of tube well"/>
    <m/>
    <n v="2"/>
    <s v="completed"/>
    <s v="Chittagong"/>
    <s v="Cox's Bazar"/>
    <x v="0"/>
    <s v="Raja Palong"/>
    <s v="Kutupalong RC"/>
    <x v="15"/>
    <d v="2022-12-01T00:00:00"/>
    <x v="0"/>
    <m/>
    <m/>
    <m/>
    <m/>
    <m/>
    <s v="M. Rasheduzzaman"/>
    <n v="1521483424"/>
    <s v="imofficer@ngofcox.com"/>
    <s v="UNHCR-NGOF"/>
  </r>
  <r>
    <m/>
    <s v="UNHCR"/>
    <s v="NGOF"/>
    <s v="UNHCR"/>
    <s v="WASH"/>
    <x v="0"/>
    <x v="12"/>
    <s v="# of water network"/>
    <m/>
    <n v="2"/>
    <s v="completed"/>
    <s v="Chittagong"/>
    <s v="Cox's Bazar"/>
    <x v="0"/>
    <s v="Raja Palong"/>
    <s v="Kutupalong RC"/>
    <x v="15"/>
    <d v="2022-12-01T00:00:00"/>
    <x v="0"/>
    <m/>
    <m/>
    <m/>
    <m/>
    <m/>
    <s v="M. Rasheduzzaman"/>
    <n v="1521483424"/>
    <s v="imofficer@ngofcox.com"/>
    <s v="UNHCR-NGOF"/>
  </r>
  <r>
    <m/>
    <s v="UNHCR"/>
    <s v="NGOF"/>
    <s v="UNHCR"/>
    <s v="WASH"/>
    <x v="1"/>
    <x v="1"/>
    <s v="# of door "/>
    <m/>
    <n v="32"/>
    <s v="completed"/>
    <s v="Chittagong"/>
    <s v="Cox's Bazar"/>
    <x v="0"/>
    <s v="Raja Palong"/>
    <s v="Kutupalong RC"/>
    <x v="15"/>
    <d v="2022-12-01T00:00:00"/>
    <x v="0"/>
    <m/>
    <m/>
    <m/>
    <m/>
    <m/>
    <s v="M. Rasheduzzaman"/>
    <n v="1521483424"/>
    <s v="imofficer@ngofcox.com"/>
    <s v="UNHCR-NGOF"/>
  </r>
  <r>
    <m/>
    <s v="UNHCR"/>
    <s v="NGOF"/>
    <s v="UNHCR"/>
    <s v="WASH"/>
    <x v="1"/>
    <x v="8"/>
    <s v="# of FSM Site"/>
    <m/>
    <n v="4"/>
    <s v="completed"/>
    <s v="Chittagong"/>
    <s v="Cox's Bazar"/>
    <x v="0"/>
    <s v="Raja Palong"/>
    <s v="Kutupalong RC"/>
    <x v="15"/>
    <d v="2022-12-01T00:00:00"/>
    <x v="0"/>
    <m/>
    <m/>
    <m/>
    <m/>
    <m/>
    <s v="M. Rasheduzzaman"/>
    <n v="1521483424"/>
    <s v="imofficer@ngofcox.com"/>
    <s v="UNHCR-NGOF"/>
  </r>
  <r>
    <m/>
    <s v="UNHCR"/>
    <s v="NGOF"/>
    <s v="UNHCR"/>
    <s v="WASH"/>
    <x v="1"/>
    <x v="2"/>
    <s v="# of FSM Site"/>
    <m/>
    <n v="1"/>
    <s v="completed"/>
    <s v="Chittagong"/>
    <s v="Cox's Bazar"/>
    <x v="0"/>
    <s v="Raja Palong"/>
    <s v="Kutupalong RC"/>
    <x v="15"/>
    <d v="2022-12-01T00:00:00"/>
    <x v="0"/>
    <m/>
    <m/>
    <m/>
    <m/>
    <m/>
    <s v="M. Rasheduzzaman"/>
    <n v="1521483424"/>
    <s v="imofficer@ngofcox.com"/>
    <s v="UNHCR-NGOF"/>
  </r>
  <r>
    <m/>
    <s v="UNHCR"/>
    <s v="NGOF"/>
    <s v="UNHCR"/>
    <s v="WASH"/>
    <x v="1"/>
    <x v="9"/>
    <s v="# of door"/>
    <m/>
    <n v="251"/>
    <s v="completed"/>
    <s v="Chittagong"/>
    <s v="Cox's Bazar"/>
    <x v="0"/>
    <s v="Raja Palong"/>
    <s v="Kutupalong RC"/>
    <x v="15"/>
    <d v="2022-12-01T00:00:00"/>
    <x v="0"/>
    <m/>
    <m/>
    <m/>
    <m/>
    <m/>
    <s v="M. Rasheduzzaman"/>
    <n v="1521483424"/>
    <s v="imofficer@ngofcox.com"/>
    <s v="UNHCR-NGOF"/>
  </r>
  <r>
    <m/>
    <s v="UNHCR"/>
    <s v="NGOF"/>
    <s v="UNHCR"/>
    <s v="WASH"/>
    <x v="1"/>
    <x v="3"/>
    <s v="# of door"/>
    <m/>
    <n v="497"/>
    <s v="completed"/>
    <s v="Chittagong"/>
    <s v="Cox's Bazar"/>
    <x v="0"/>
    <s v="Raja Palong"/>
    <s v="Kutupalong RC"/>
    <x v="15"/>
    <d v="2022-12-01T00:00:00"/>
    <x v="0"/>
    <m/>
    <m/>
    <m/>
    <m/>
    <m/>
    <s v="M. Rasheduzzaman"/>
    <n v="1521483424"/>
    <s v="imofficer@ngofcox.com"/>
    <s v="UNHCR-NGOF"/>
  </r>
  <r>
    <m/>
    <s v="UNHCR"/>
    <s v="NGOF"/>
    <s v="UNHCR"/>
    <s v="WASH"/>
    <x v="1"/>
    <x v="7"/>
    <s v="N/A"/>
    <m/>
    <n v="1"/>
    <s v="completed"/>
    <s v="Chittagong"/>
    <s v="Cox's Bazar"/>
    <x v="0"/>
    <s v="Raja Palong"/>
    <s v="Kutupalong RC"/>
    <x v="15"/>
    <d v="2022-12-01T00:00:00"/>
    <x v="0"/>
    <m/>
    <m/>
    <m/>
    <m/>
    <m/>
    <s v="M. Rasheduzzaman"/>
    <n v="1521483424"/>
    <s v="imofficer@ngofcox.com"/>
    <s v="UNHCR-NGOF"/>
  </r>
  <r>
    <m/>
    <s v="UNHCR"/>
    <s v="NGOF"/>
    <s v="UNHCR"/>
    <s v="WASH"/>
    <x v="2"/>
    <x v="10"/>
    <s v="# of HP sessions at community level"/>
    <m/>
    <n v="79"/>
    <s v="completed"/>
    <s v="Chittagong"/>
    <s v="Cox's Bazar"/>
    <x v="0"/>
    <s v="Raja Palong"/>
    <s v="Kutupalong RC"/>
    <x v="15"/>
    <d v="2022-12-01T00:00:00"/>
    <x v="0"/>
    <m/>
    <m/>
    <m/>
    <m/>
    <m/>
    <s v="M. Rasheduzzaman"/>
    <n v="1521483424"/>
    <s v="imofficer@ngofcox.com"/>
    <s v="UNHCR-NGOF"/>
  </r>
  <r>
    <m/>
    <s v="UNHCR"/>
    <s v="NGOF"/>
    <s v="UNHCR"/>
    <s v="WASH"/>
    <x v="2"/>
    <x v="4"/>
    <s v="# of HP sessions at HH level"/>
    <m/>
    <n v="2880"/>
    <s v="completed"/>
    <s v="Chittagong"/>
    <s v="Cox's Bazar"/>
    <x v="0"/>
    <s v="Raja Palong"/>
    <s v="Kutupalong RC"/>
    <x v="15"/>
    <d v="2022-12-01T00:00:00"/>
    <x v="0"/>
    <m/>
    <m/>
    <m/>
    <m/>
    <m/>
    <s v="M. Rasheduzzaman"/>
    <n v="1521483424"/>
    <s v="imofficer@ngofcox.com"/>
    <s v="UNHCR-NGOF"/>
  </r>
  <r>
    <m/>
    <s v="UNHCR"/>
    <s v="NGOF"/>
    <s v="UNHCR"/>
    <s v="WASH"/>
    <x v="2"/>
    <x v="38"/>
    <s v="# of HP sessions at institution level"/>
    <m/>
    <n v="5"/>
    <s v="completed"/>
    <s v="Chittagong"/>
    <s v="Cox's Bazar"/>
    <x v="0"/>
    <s v="Raja Palong"/>
    <s v="Kutupalong RC"/>
    <x v="15"/>
    <d v="2022-12-01T00:00:00"/>
    <x v="0"/>
    <m/>
    <m/>
    <m/>
    <m/>
    <m/>
    <s v="M. Rasheduzzaman"/>
    <n v="1521483424"/>
    <s v="imofficer@ngofcox.com"/>
    <s v="UNHCR-NGOF"/>
  </r>
  <r>
    <m/>
    <s v="UNHCR"/>
    <s v="NGOF"/>
    <s v="UNHCR"/>
    <s v="WASH"/>
    <x v="2"/>
    <x v="21"/>
    <s v="# of handwashing station"/>
    <m/>
    <n v="1"/>
    <s v="completed"/>
    <s v="Chittagong"/>
    <s v="Cox's Bazar"/>
    <x v="0"/>
    <s v="Raja Palong"/>
    <s v="Kutupalong RC"/>
    <x v="15"/>
    <d v="2022-12-01T00:00:00"/>
    <x v="0"/>
    <m/>
    <m/>
    <m/>
    <m/>
    <m/>
    <s v="M. Rasheduzzaman"/>
    <n v="1521483424"/>
    <s v="imofficer@ngofcox.com"/>
    <s v="UNHCR-NGOF"/>
  </r>
  <r>
    <m/>
    <s v="UNHCR"/>
    <s v="NGOF"/>
    <s v="UNHCR"/>
    <s v="WASH"/>
    <x v="2"/>
    <x v="41"/>
    <s v="# of household"/>
    <m/>
    <n v="16"/>
    <s v="completed"/>
    <s v="Chittagong"/>
    <s v="Cox's Bazar"/>
    <x v="0"/>
    <s v="Raja Palong"/>
    <s v="Kutupalong RC"/>
    <x v="15"/>
    <d v="2022-12-01T00:00:00"/>
    <x v="0"/>
    <m/>
    <m/>
    <m/>
    <m/>
    <m/>
    <s v="M. Rasheduzzaman"/>
    <n v="1521483424"/>
    <s v="imofficer@ngofcox.com"/>
    <s v="UNHCR-NGOF"/>
  </r>
  <r>
    <m/>
    <s v="UNHCR"/>
    <s v="NGOF"/>
    <s v="UNHCR"/>
    <s v="WASH"/>
    <x v="2"/>
    <x v="33"/>
    <s v="# of facilities"/>
    <m/>
    <n v="198"/>
    <s v="completed"/>
    <s v="Chittagong"/>
    <s v="Cox's Bazar"/>
    <x v="0"/>
    <s v="Raja Palong"/>
    <s v="Kutupalong RC"/>
    <x v="15"/>
    <d v="2022-12-01T00:00:00"/>
    <x v="0"/>
    <m/>
    <m/>
    <m/>
    <m/>
    <m/>
    <s v="M. Rasheduzzaman"/>
    <n v="1521483424"/>
    <s v="imofficer@ngofcox.com"/>
    <s v="UNHCR-NGOF"/>
  </r>
  <r>
    <m/>
    <s v="UNHCR"/>
    <s v="NGOF"/>
    <s v="UNHCR"/>
    <s v="WASH"/>
    <x v="3"/>
    <x v="5"/>
    <s v="# of campaign per camp "/>
    <m/>
    <n v="8"/>
    <s v="completed"/>
    <s v="Chittagong"/>
    <s v="Cox's Bazar"/>
    <x v="0"/>
    <s v="Raja Palong"/>
    <s v="Kutupalong RC"/>
    <x v="15"/>
    <d v="2022-12-01T00:00:00"/>
    <x v="0"/>
    <m/>
    <m/>
    <m/>
    <m/>
    <m/>
    <s v="M. Rasheduzzaman"/>
    <n v="1521483424"/>
    <s v="imofficer@ngofcox.com"/>
    <s v="UNHCR-NGOF"/>
  </r>
  <r>
    <m/>
    <s v="UNHCR"/>
    <s v="NGOF"/>
    <s v="UNHCR"/>
    <s v="WASH"/>
    <x v="3"/>
    <x v="6"/>
    <s v="# of plant"/>
    <m/>
    <n v="3"/>
    <s v="completed"/>
    <s v="Chittagong"/>
    <s v="Cox's Bazar"/>
    <x v="0"/>
    <s v="Raja Palong"/>
    <s v="Kutupalong RC"/>
    <x v="15"/>
    <d v="2022-12-01T00:00:00"/>
    <x v="0"/>
    <m/>
    <m/>
    <m/>
    <m/>
    <m/>
    <s v="M. Rasheduzzaman"/>
    <n v="1521483424"/>
    <s v="imofficer@ngofcox.com"/>
    <s v="UNHCR-NGOF"/>
  </r>
  <r>
    <m/>
    <s v="UNHCR"/>
    <s v="NGOF"/>
    <s v="UNHCR"/>
    <s v="WASH"/>
    <x v="0"/>
    <x v="12"/>
    <s v="# of water network"/>
    <m/>
    <n v="1"/>
    <s v="completed"/>
    <s v="Chittagong"/>
    <s v="Cox's Bazar"/>
    <x v="1"/>
    <s v="Nhilla"/>
    <s v="Camp 27"/>
    <x v="15"/>
    <d v="2022-12-01T00:00:00"/>
    <x v="0"/>
    <m/>
    <m/>
    <m/>
    <m/>
    <m/>
    <s v="M. Rasheduzzaman"/>
    <n v="1521483424"/>
    <s v="imofficer@ngofcox.com"/>
    <s v="UNHCR-NGOF"/>
  </r>
  <r>
    <m/>
    <s v="UNHCR"/>
    <s v="NGOF"/>
    <s v="UNHCR"/>
    <s v="WASH"/>
    <x v="1"/>
    <x v="8"/>
    <s v="# of FSM Site"/>
    <m/>
    <n v="2"/>
    <s v="completed"/>
    <s v="Chittagong"/>
    <s v="Cox's Bazar"/>
    <x v="1"/>
    <s v="Nhilla"/>
    <s v="Camp 27"/>
    <x v="15"/>
    <d v="2022-12-01T00:00:00"/>
    <x v="0"/>
    <m/>
    <m/>
    <m/>
    <m/>
    <m/>
    <s v="M. Rasheduzzaman"/>
    <n v="1521483424"/>
    <s v="imofficer@ngofcox.com"/>
    <s v="UNHCR-NGOF"/>
  </r>
  <r>
    <m/>
    <s v="UNHCR"/>
    <s v="NGOF"/>
    <s v="UNHCR"/>
    <s v="WASH"/>
    <x v="1"/>
    <x v="2"/>
    <s v="# of FSM Site"/>
    <m/>
    <n v="1"/>
    <s v="completed"/>
    <s v="Chittagong"/>
    <s v="Cox's Bazar"/>
    <x v="1"/>
    <s v="Nhilla"/>
    <s v="Camp 27"/>
    <x v="15"/>
    <d v="2022-12-01T00:00:00"/>
    <x v="0"/>
    <m/>
    <m/>
    <m/>
    <m/>
    <m/>
    <s v="M. Rasheduzzaman"/>
    <n v="1521483424"/>
    <s v="imofficer@ngofcox.com"/>
    <s v="UNHCR-NGOF"/>
  </r>
  <r>
    <m/>
    <s v="UNHCR"/>
    <s v="NGOF"/>
    <s v="UNHCR"/>
    <s v="WASH"/>
    <x v="1"/>
    <x v="7"/>
    <s v="N/A"/>
    <m/>
    <n v="1"/>
    <s v="completed"/>
    <s v="Chittagong"/>
    <s v="Cox's Bazar"/>
    <x v="1"/>
    <s v="Nhilla"/>
    <s v="Camp 27"/>
    <x v="15"/>
    <d v="2022-12-01T00:00:00"/>
    <x v="0"/>
    <m/>
    <m/>
    <m/>
    <m/>
    <m/>
    <s v="M. Rasheduzzaman"/>
    <n v="1521483424"/>
    <s v="imofficer@ngofcox.com"/>
    <s v="UNHCR-NGOF"/>
  </r>
  <r>
    <m/>
    <s v="UNICEF"/>
    <s v="VERC"/>
    <s v="UNICEF"/>
    <s v="WASH"/>
    <x v="0"/>
    <x v="0"/>
    <s v="# of tube well"/>
    <m/>
    <n v="504"/>
    <s v="completed"/>
    <s v="Chittagong"/>
    <s v="Cox's Bazar"/>
    <x v="0"/>
    <s v="Palong Khali"/>
    <s v="Camp 08W"/>
    <x v="15"/>
    <d v="2023-02-01T00:00:00"/>
    <x v="0"/>
    <m/>
    <m/>
    <m/>
    <m/>
    <m/>
    <s v="Ataur Rahman"/>
    <n v="1713415879"/>
    <s v="atiq.verc@gmail.com"/>
    <s v="UNICEF-VERC"/>
  </r>
  <r>
    <m/>
    <s v="UNICEF"/>
    <s v="VERC"/>
    <s v="UNICEF"/>
    <s v="WASH"/>
    <x v="0"/>
    <x v="12"/>
    <s v="# of water network"/>
    <m/>
    <n v="13"/>
    <s v="completed"/>
    <s v="Chittagong"/>
    <s v="Cox's Bazar"/>
    <x v="0"/>
    <s v="Palong Khali"/>
    <s v="Camp 08W"/>
    <x v="15"/>
    <d v="2023-02-01T00:00:00"/>
    <x v="0"/>
    <m/>
    <m/>
    <m/>
    <m/>
    <m/>
    <s v="Ataur Rahman"/>
    <n v="1713415879"/>
    <s v="atiq.verc@gmail.com"/>
    <s v="UNICEF-VERC"/>
  </r>
  <r>
    <m/>
    <s v="UNICEF"/>
    <s v="VERC"/>
    <s v="UNICEF"/>
    <s v="WASH"/>
    <x v="1"/>
    <x v="23"/>
    <s v="# of door "/>
    <m/>
    <n v="37"/>
    <s v="completed"/>
    <s v="Chittagong"/>
    <s v="Cox's Bazar"/>
    <x v="0"/>
    <s v="Palong Khali"/>
    <s v="Camp 08W"/>
    <x v="15"/>
    <d v="2023-02-01T00:00:00"/>
    <x v="0"/>
    <m/>
    <m/>
    <m/>
    <m/>
    <m/>
    <s v="Ataur Rahman"/>
    <n v="1713415879"/>
    <s v="atiq.verc@gmail.com"/>
    <s v="UNICEF-VERC"/>
  </r>
  <r>
    <m/>
    <s v="UNICEF"/>
    <s v="VERC"/>
    <s v="UNICEF"/>
    <s v="WASH"/>
    <x v="1"/>
    <x v="1"/>
    <s v="# of door "/>
    <m/>
    <n v="57"/>
    <s v="completed"/>
    <s v="Chittagong"/>
    <s v="Cox's Bazar"/>
    <x v="0"/>
    <s v="Palong Khali"/>
    <s v="Camp 08W"/>
    <x v="15"/>
    <d v="2023-02-01T00:00:00"/>
    <x v="0"/>
    <m/>
    <m/>
    <m/>
    <m/>
    <m/>
    <s v="Ataur Rahman"/>
    <n v="1713415879"/>
    <s v="atiq.verc@gmail.com"/>
    <s v="UNICEF-VERC"/>
  </r>
  <r>
    <m/>
    <s v="UNICEF"/>
    <s v="VERC"/>
    <s v="UNICEF"/>
    <s v="WASH"/>
    <x v="1"/>
    <x v="8"/>
    <s v="# of FSM Site"/>
    <m/>
    <n v="12"/>
    <s v="completed"/>
    <s v="Chittagong"/>
    <s v="Cox's Bazar"/>
    <x v="0"/>
    <s v="Palong Khali"/>
    <s v="Camp 08W"/>
    <x v="15"/>
    <d v="2023-02-01T00:00:00"/>
    <x v="0"/>
    <m/>
    <m/>
    <m/>
    <m/>
    <m/>
    <s v="Ataur Rahman"/>
    <n v="1713415879"/>
    <s v="atiq.verc@gmail.com"/>
    <s v="UNICEF-VERC"/>
  </r>
  <r>
    <m/>
    <s v="UNICEF"/>
    <s v="VERC"/>
    <s v="UNICEF"/>
    <s v="WASH"/>
    <x v="1"/>
    <x v="2"/>
    <s v="# of FSM Site"/>
    <m/>
    <n v="9"/>
    <s v="completed"/>
    <s v="Chittagong"/>
    <s v="Cox's Bazar"/>
    <x v="0"/>
    <s v="Palong Khali"/>
    <s v="Camp 08W"/>
    <x v="15"/>
    <d v="2023-02-01T00:00:00"/>
    <x v="0"/>
    <m/>
    <m/>
    <m/>
    <m/>
    <m/>
    <s v="Ataur Rahman"/>
    <n v="1713415879"/>
    <s v="atiq.verc@gmail.com"/>
    <s v="UNICEF-VERC"/>
  </r>
  <r>
    <m/>
    <s v="UNICEF"/>
    <s v="VERC"/>
    <s v="UNICEF"/>
    <s v="WASH"/>
    <x v="1"/>
    <x v="16"/>
    <s v="# of door"/>
    <m/>
    <n v="2"/>
    <s v="completed"/>
    <s v="Chittagong"/>
    <s v="Cox's Bazar"/>
    <x v="0"/>
    <s v="Palong Khali"/>
    <s v="Camp 08W"/>
    <x v="15"/>
    <d v="2023-02-01T00:00:00"/>
    <x v="0"/>
    <m/>
    <m/>
    <m/>
    <m/>
    <m/>
    <s v="Ataur Rahman"/>
    <n v="1713415879"/>
    <s v="atiq.verc@gmail.com"/>
    <s v="UNICEF-VERC"/>
  </r>
  <r>
    <m/>
    <s v="UNICEF"/>
    <s v="VERC"/>
    <s v="UNICEF"/>
    <s v="WASH"/>
    <x v="1"/>
    <x v="17"/>
    <s v="# of door"/>
    <m/>
    <n v="42"/>
    <s v="completed"/>
    <s v="Chittagong"/>
    <s v="Cox's Bazar"/>
    <x v="0"/>
    <s v="Palong Khali"/>
    <s v="Camp 08W"/>
    <x v="15"/>
    <d v="2023-02-01T00:00:00"/>
    <x v="0"/>
    <m/>
    <m/>
    <m/>
    <m/>
    <m/>
    <s v="Ataur Rahman"/>
    <n v="1713415879"/>
    <s v="atiq.verc@gmail.com"/>
    <s v="UNICEF-VERC"/>
  </r>
  <r>
    <m/>
    <s v="UNICEF"/>
    <s v="VERC"/>
    <s v="UNICEF"/>
    <s v="WASH"/>
    <x v="1"/>
    <x v="18"/>
    <s v="# of door"/>
    <m/>
    <n v="65"/>
    <s v="completed"/>
    <s v="Chittagong"/>
    <s v="Cox's Bazar"/>
    <x v="0"/>
    <s v="Palong Khali"/>
    <s v="Camp 08W"/>
    <x v="15"/>
    <d v="2023-02-01T00:00:00"/>
    <x v="0"/>
    <m/>
    <m/>
    <m/>
    <m/>
    <m/>
    <s v="Ataur Rahman"/>
    <n v="1713415879"/>
    <s v="atiq.verc@gmail.com"/>
    <s v="UNICEF-VERC"/>
  </r>
  <r>
    <m/>
    <s v="UNICEF"/>
    <s v="VERC"/>
    <s v="UNICEF"/>
    <s v="WASH"/>
    <x v="1"/>
    <x v="9"/>
    <s v="# of door"/>
    <m/>
    <n v="120"/>
    <s v="completed"/>
    <s v="Chittagong"/>
    <s v="Cox's Bazar"/>
    <x v="0"/>
    <s v="Palong Khali"/>
    <s v="Camp 08W"/>
    <x v="15"/>
    <d v="2023-02-01T00:00:00"/>
    <x v="0"/>
    <m/>
    <m/>
    <m/>
    <m/>
    <m/>
    <s v="Ataur Rahman"/>
    <n v="1713415879"/>
    <s v="atiq.verc@gmail.com"/>
    <s v="UNICEF-VERC"/>
  </r>
  <r>
    <m/>
    <s v="UNICEF"/>
    <s v="VERC"/>
    <s v="UNICEF"/>
    <s v="WASH"/>
    <x v="1"/>
    <x v="3"/>
    <s v="# of door"/>
    <m/>
    <n v="1279"/>
    <s v="completed"/>
    <s v="Chittagong"/>
    <s v="Cox's Bazar"/>
    <x v="0"/>
    <s v="Palong Khali"/>
    <s v="Camp 08W"/>
    <x v="15"/>
    <d v="2023-02-01T00:00:00"/>
    <x v="0"/>
    <m/>
    <m/>
    <m/>
    <m/>
    <m/>
    <s v="Ataur Rahman"/>
    <n v="1713415879"/>
    <s v="atiq.verc@gmail.com"/>
    <s v="UNICEF-VERC"/>
  </r>
  <r>
    <m/>
    <s v="UNICEF"/>
    <s v="VERC"/>
    <s v="UNICEF"/>
    <s v="WASH"/>
    <x v="2"/>
    <x v="4"/>
    <s v="# of HP sessions at HH level"/>
    <m/>
    <n v="7035"/>
    <s v="completed"/>
    <s v="Chittagong"/>
    <s v="Cox's Bazar"/>
    <x v="0"/>
    <s v="Palong Khali"/>
    <s v="Camp 08W"/>
    <x v="15"/>
    <d v="2023-02-01T00:00:00"/>
    <x v="0"/>
    <m/>
    <m/>
    <m/>
    <m/>
    <m/>
    <s v="Ataur Rahman"/>
    <n v="1713415879"/>
    <s v="atiq.verc@gmail.com"/>
    <s v="UNICEF-VERC"/>
  </r>
  <r>
    <m/>
    <s v="UNICEF"/>
    <s v="VERC"/>
    <s v="UNICEF"/>
    <s v="WASH"/>
    <x v="2"/>
    <x v="38"/>
    <s v="# of HP sessions at institution level"/>
    <m/>
    <n v="80"/>
    <s v="completed"/>
    <s v="Chittagong"/>
    <s v="Cox's Bazar"/>
    <x v="0"/>
    <s v="Palong Khali"/>
    <s v="Camp 08W"/>
    <x v="15"/>
    <d v="2023-02-01T00:00:00"/>
    <x v="0"/>
    <m/>
    <m/>
    <m/>
    <m/>
    <m/>
    <s v="Ataur Rahman"/>
    <n v="1713415879"/>
    <s v="atiq.verc@gmail.com"/>
    <s v="UNICEF-VERC"/>
  </r>
  <r>
    <m/>
    <s v="UNICEF"/>
    <s v="VERC"/>
    <s v="UNICEF"/>
    <s v="WASH"/>
    <x v="2"/>
    <x v="28"/>
    <s v="# of female in reproductive age"/>
    <m/>
    <n v="6928"/>
    <s v="completed"/>
    <s v="Chittagong"/>
    <s v="Cox's Bazar"/>
    <x v="0"/>
    <s v="Palong Khali"/>
    <s v="Camp 08W"/>
    <x v="15"/>
    <d v="2023-02-01T00:00:00"/>
    <x v="0"/>
    <m/>
    <m/>
    <m/>
    <m/>
    <m/>
    <s v="Ataur Rahman"/>
    <n v="1713415879"/>
    <s v="atiq.verc@gmail.com"/>
    <s v="UNICEF-VERC"/>
  </r>
  <r>
    <m/>
    <s v="UNICEF"/>
    <s v="VERC"/>
    <s v="UNICEF"/>
    <s v="WASH"/>
    <x v="3"/>
    <x v="6"/>
    <s v="# of plant"/>
    <m/>
    <n v="1"/>
    <s v="completed"/>
    <s v="Chittagong"/>
    <s v="Cox's Bazar"/>
    <x v="0"/>
    <s v="Palong Khali"/>
    <s v="Camp 08W"/>
    <x v="15"/>
    <d v="2023-02-01T00:00:00"/>
    <x v="0"/>
    <m/>
    <m/>
    <m/>
    <m/>
    <m/>
    <s v="Ataur Rahman"/>
    <n v="1713415879"/>
    <s v="atiq.verc@gmail.com"/>
    <s v="UNICEF-VERC"/>
  </r>
  <r>
    <m/>
    <s v="NRC"/>
    <s v="NRC"/>
    <s v="GFFO"/>
    <s v="WASH"/>
    <x v="1"/>
    <x v="17"/>
    <s v="# of door"/>
    <m/>
    <n v="12"/>
    <s v="completed"/>
    <s v="Chittagong"/>
    <s v="Cox's Bazar"/>
    <x v="0"/>
    <s v="Palong Khali"/>
    <s v="Camp 07"/>
    <x v="15"/>
    <d v="2023-01-01T00:00:00"/>
    <x v="0"/>
    <m/>
    <m/>
    <m/>
    <m/>
    <m/>
    <s v="Amit Chandra Roy"/>
    <n v="1726752851"/>
    <s v="amit.roy@nrc.no"/>
    <s v="NRC"/>
  </r>
  <r>
    <m/>
    <s v="NRC"/>
    <s v="NRC"/>
    <s v="GFFO"/>
    <s v="WASH"/>
    <x v="1"/>
    <x v="18"/>
    <s v="# of door"/>
    <m/>
    <n v="12"/>
    <s v="completed"/>
    <s v="Chittagong"/>
    <s v="Cox's Bazar"/>
    <x v="0"/>
    <s v="Palong Khali"/>
    <s v="Camp 07"/>
    <x v="15"/>
    <d v="2023-01-01T00:00:00"/>
    <x v="0"/>
    <m/>
    <m/>
    <m/>
    <m/>
    <m/>
    <s v="Amit Chandra Roy"/>
    <n v="1726752851"/>
    <s v="amit.roy@nrc.no"/>
    <s v="NRC"/>
  </r>
  <r>
    <m/>
    <s v="NRC"/>
    <s v="NRC"/>
    <s v="GFFO"/>
    <s v="WASH"/>
    <x v="1"/>
    <x v="7"/>
    <s v="N/A"/>
    <m/>
    <n v="50"/>
    <s v="completed"/>
    <s v="Chittagong"/>
    <s v="Cox's Bazar"/>
    <x v="0"/>
    <s v="Palong Khali"/>
    <s v="Camp 07"/>
    <x v="15"/>
    <d v="2023-01-01T00:00:00"/>
    <x v="0"/>
    <m/>
    <m/>
    <m/>
    <m/>
    <m/>
    <s v="Amit Chandra Roy"/>
    <n v="1726752851"/>
    <s v="amit.roy@nrc.no"/>
    <s v="NRC"/>
  </r>
  <r>
    <m/>
    <s v="NRC"/>
    <s v="NRC"/>
    <s v="GFFO"/>
    <s v="WASH"/>
    <x v="2"/>
    <x v="27"/>
    <s v="# of household"/>
    <m/>
    <n v="8350"/>
    <s v="completed"/>
    <s v="Chittagong"/>
    <s v="Cox's Bazar"/>
    <x v="0"/>
    <s v="Palong Khali"/>
    <s v="Camp 07"/>
    <x v="15"/>
    <d v="2023-01-01T00:00:00"/>
    <x v="0"/>
    <m/>
    <m/>
    <m/>
    <m/>
    <m/>
    <s v="Amit Chandra Roy"/>
    <n v="1726752851"/>
    <s v="amit.roy@nrc.no"/>
    <s v="NRC"/>
  </r>
  <r>
    <m/>
    <s v="NRC"/>
    <s v="NRC"/>
    <s v="GFFO"/>
    <s v="WASH"/>
    <x v="2"/>
    <x v="7"/>
    <s v="N/A"/>
    <m/>
    <n v="1874"/>
    <s v="completed"/>
    <s v="Chittagong"/>
    <s v="Cox's Bazar"/>
    <x v="0"/>
    <s v="Palong Khali"/>
    <s v="Camp 07"/>
    <x v="15"/>
    <d v="2023-01-01T00:00:00"/>
    <x v="0"/>
    <m/>
    <m/>
    <m/>
    <m/>
    <m/>
    <s v="Amit Chandra Roy"/>
    <n v="1726752851"/>
    <s v="amit.roy@nrc.no"/>
    <s v="NRC"/>
  </r>
  <r>
    <m/>
    <s v="IRB"/>
    <s v="IRB"/>
    <s v="IR International"/>
    <s v="WASH"/>
    <x v="2"/>
    <x v="20"/>
    <s v="# of household"/>
    <m/>
    <n v="750"/>
    <s v="completed"/>
    <s v="Chittagong"/>
    <s v="Cox's Bazar"/>
    <x v="0"/>
    <s v="Palong Khali"/>
    <s v="Camp 03"/>
    <x v="15"/>
    <d v="2023-02-01T00:00:00"/>
    <x v="0"/>
    <m/>
    <m/>
    <m/>
    <m/>
    <m/>
    <s v="Delwar Hosain Al Ruba"/>
    <n v="1755689447"/>
    <s v="Delwar.ruba@islamicrelief-bd.org"/>
    <s v="IRB"/>
  </r>
  <r>
    <m/>
    <s v="IRB"/>
    <s v="IRB"/>
    <s v="IR International"/>
    <s v="WASH"/>
    <x v="1"/>
    <x v="7"/>
    <s v="N/A"/>
    <m/>
    <n v="560"/>
    <s v="completed"/>
    <s v="Chittagong"/>
    <s v="Cox's Bazar"/>
    <x v="0"/>
    <s v="Palong Khali"/>
    <s v="Camp 02W"/>
    <x v="15"/>
    <d v="2023-03-01T00:00:00"/>
    <x v="0"/>
    <m/>
    <m/>
    <m/>
    <m/>
    <m/>
    <s v="Delwar Hosain Al Ruba"/>
    <n v="1755689447"/>
    <s v="Delwar.ruba@islamicrelief-bd.org"/>
    <s v="IRB"/>
  </r>
  <r>
    <m/>
    <s v="IOM"/>
    <s v="IOM"/>
    <s v="Japan"/>
    <s v="WASH"/>
    <x v="0"/>
    <x v="25"/>
    <s v="# of tube well"/>
    <m/>
    <n v="40"/>
    <s v="completed"/>
    <s v="Chittagong"/>
    <s v="Cox's Bazar"/>
    <x v="0"/>
    <s v="Palong Khali"/>
    <s v="HC,Palong Khali"/>
    <x v="16"/>
    <d v="2022-12-31T00:00:00"/>
    <x v="1"/>
    <m/>
    <m/>
    <m/>
    <m/>
    <m/>
    <s v="Mahfuz"/>
    <s v="01737538933"/>
    <s v="kmrahman@iom.int"/>
    <s v="IOM"/>
  </r>
  <r>
    <m/>
    <s v="IOM"/>
    <s v="IOM"/>
    <s v="BPRM"/>
    <s v="WASH"/>
    <x v="1"/>
    <x v="16"/>
    <s v="# of door"/>
    <m/>
    <n v="6"/>
    <s v="completed"/>
    <s v="Chittagong"/>
    <s v="Cox's Bazar"/>
    <x v="0"/>
    <s v="Palong Khali"/>
    <s v="Camp 20"/>
    <x v="16"/>
    <d v="2023-03-31T00:00:00"/>
    <x v="0"/>
    <m/>
    <m/>
    <m/>
    <m/>
    <m/>
    <s v="Mahfuz"/>
    <s v="01737538933"/>
    <s v="kmrahman@iom.int"/>
    <s v="IOM"/>
  </r>
  <r>
    <m/>
    <s v="IOM"/>
    <s v="IOM"/>
    <s v="KFW"/>
    <s v="WASH"/>
    <x v="1"/>
    <x v="34"/>
    <s v="# of FSM Site"/>
    <m/>
    <n v="1"/>
    <s v="completed"/>
    <s v="Chittagong"/>
    <s v="Cox's Bazar"/>
    <x v="0"/>
    <s v="Palong Khali"/>
    <s v="Camp 10"/>
    <x v="16"/>
    <d v="2023-04-30T00:00:00"/>
    <x v="0"/>
    <m/>
    <m/>
    <m/>
    <m/>
    <m/>
    <s v="Mahfuz"/>
    <s v="01737538933"/>
    <s v="kmrahman@iom.int"/>
    <s v="IOM"/>
  </r>
  <r>
    <m/>
    <s v="IOM"/>
    <s v="IOM"/>
    <s v="KFW"/>
    <s v="WASH"/>
    <x v="1"/>
    <x v="34"/>
    <s v="# of FSM Site"/>
    <m/>
    <n v="4"/>
    <s v="completed"/>
    <s v="Chittagong"/>
    <s v="Cox's Bazar"/>
    <x v="0"/>
    <s v="Palong Khali"/>
    <s v="Camp 11"/>
    <x v="16"/>
    <d v="2023-04-30T00:00:00"/>
    <x v="0"/>
    <m/>
    <m/>
    <m/>
    <m/>
    <m/>
    <s v="Mahfuz"/>
    <s v="01737538933"/>
    <s v="kmrahman@iom.int"/>
    <s v="IOM"/>
  </r>
  <r>
    <m/>
    <s v="IOM"/>
    <s v="IOM"/>
    <s v="KFW"/>
    <s v="WASH"/>
    <x v="1"/>
    <x v="34"/>
    <s v="# of FSM Site"/>
    <m/>
    <n v="2"/>
    <s v="completed"/>
    <s v="Chittagong"/>
    <s v="Cox's Bazar"/>
    <x v="0"/>
    <s v="Palong Khali"/>
    <s v="Camp 13"/>
    <x v="16"/>
    <d v="2023-04-30T00:00:00"/>
    <x v="0"/>
    <m/>
    <m/>
    <m/>
    <m/>
    <m/>
    <s v="Mahfuz"/>
    <s v="01737538933"/>
    <s v="kmrahman@iom.int"/>
    <s v="IOM"/>
  </r>
  <r>
    <m/>
    <s v="IOM"/>
    <s v="IOM"/>
    <s v="KFW"/>
    <s v="WASH"/>
    <x v="1"/>
    <x v="34"/>
    <s v="# of FSM Site"/>
    <m/>
    <n v="1"/>
    <s v="completed"/>
    <s v="Chittagong"/>
    <s v="Cox's Bazar"/>
    <x v="0"/>
    <s v="Palong Khali"/>
    <s v="Camp 18"/>
    <x v="16"/>
    <d v="2023-04-30T00:00:00"/>
    <x v="0"/>
    <m/>
    <m/>
    <m/>
    <m/>
    <m/>
    <s v="Mahfuz"/>
    <s v="01737538933"/>
    <s v="kmrahman@iom.int"/>
    <s v="IOM"/>
  </r>
  <r>
    <m/>
    <s v="IOM"/>
    <s v="IOM"/>
    <s v="KFW"/>
    <s v="WASH"/>
    <x v="1"/>
    <x v="34"/>
    <s v="# of FSM Site"/>
    <m/>
    <n v="2"/>
    <s v="completed"/>
    <s v="Chittagong"/>
    <s v="Cox's Bazar"/>
    <x v="0"/>
    <s v="Palong Khali"/>
    <s v="Camp 19"/>
    <x v="16"/>
    <d v="2023-04-30T00:00:00"/>
    <x v="0"/>
    <m/>
    <m/>
    <m/>
    <m/>
    <m/>
    <s v="Mahfuz"/>
    <s v="01737538933"/>
    <s v="kmrahman@iom.int"/>
    <s v="IOM"/>
  </r>
  <r>
    <m/>
    <s v="IOM"/>
    <s v="IOM"/>
    <s v="ECHO"/>
    <s v="WASH"/>
    <x v="1"/>
    <x v="32"/>
    <s v="# of door"/>
    <m/>
    <n v="6"/>
    <s v="completed"/>
    <s v="Chittagong"/>
    <s v="Cox's Bazar"/>
    <x v="0"/>
    <s v="Palong Khali"/>
    <s v="Camp 09"/>
    <x v="16"/>
    <d v="2023-04-30T00:00:00"/>
    <x v="0"/>
    <m/>
    <m/>
    <m/>
    <m/>
    <m/>
    <s v="Mahfuz"/>
    <s v="01737538933"/>
    <s v="kmrahman@iom.int"/>
    <s v="IOM"/>
  </r>
  <r>
    <m/>
    <s v="IOM"/>
    <s v="IOM"/>
    <s v="ECHO"/>
    <s v="WASH"/>
    <x v="1"/>
    <x v="32"/>
    <s v="# of door"/>
    <m/>
    <n v="2"/>
    <s v="completed"/>
    <s v="Chittagong"/>
    <s v="Cox's Bazar"/>
    <x v="0"/>
    <s v="Palong Khali"/>
    <s v="Camp 11"/>
    <x v="16"/>
    <d v="2023-04-30T00:00:00"/>
    <x v="0"/>
    <m/>
    <m/>
    <m/>
    <m/>
    <m/>
    <s v="Mahfuz"/>
    <s v="01737538933"/>
    <s v="kmrahman@iom.int"/>
    <s v="IOM"/>
  </r>
  <r>
    <m/>
    <s v="IOM"/>
    <s v="IOM"/>
    <s v="ECHO"/>
    <s v="WASH"/>
    <x v="1"/>
    <x v="32"/>
    <s v="# of door"/>
    <m/>
    <n v="8"/>
    <s v="completed"/>
    <s v="Chittagong"/>
    <s v="Cox's Bazar"/>
    <x v="0"/>
    <s v="Palong Khali"/>
    <s v="Camp 12"/>
    <x v="16"/>
    <d v="2023-04-30T00:00:00"/>
    <x v="0"/>
    <m/>
    <m/>
    <m/>
    <m/>
    <m/>
    <s v="Mahfuz"/>
    <s v="01737538933"/>
    <s v="kmrahman@iom.int"/>
    <s v="IOM"/>
  </r>
  <r>
    <m/>
    <s v="IOM"/>
    <s v="IOM"/>
    <s v="ECHO"/>
    <s v="WASH"/>
    <x v="1"/>
    <x v="32"/>
    <s v="# of door"/>
    <m/>
    <n v="3"/>
    <s v="completed"/>
    <s v="Chittagong"/>
    <s v="Cox's Bazar"/>
    <x v="0"/>
    <s v="Palong Khali"/>
    <s v="Camp 13"/>
    <x v="16"/>
    <d v="2023-04-30T00:00:00"/>
    <x v="0"/>
    <m/>
    <m/>
    <m/>
    <m/>
    <m/>
    <s v="Mahfuz"/>
    <s v="01737538933"/>
    <s v="kmrahman@iom.int"/>
    <s v="IOM"/>
  </r>
  <r>
    <m/>
    <s v="IOM"/>
    <s v="IOM"/>
    <s v="ECHO"/>
    <s v="WASH"/>
    <x v="1"/>
    <x v="32"/>
    <s v="# of door"/>
    <m/>
    <n v="3"/>
    <s v="completed"/>
    <s v="Chittagong"/>
    <s v="Cox's Bazar"/>
    <x v="0"/>
    <s v="Palong Khali"/>
    <s v="Camp 18"/>
    <x v="16"/>
    <d v="2023-04-30T00:00:00"/>
    <x v="0"/>
    <m/>
    <m/>
    <m/>
    <m/>
    <m/>
    <s v="Mahfuz"/>
    <s v="01737538933"/>
    <s v="kmrahman@iom.int"/>
    <s v="IOM"/>
  </r>
  <r>
    <m/>
    <s v="IOM"/>
    <s v="IOM"/>
    <s v="ECHO"/>
    <s v="WASH"/>
    <x v="1"/>
    <x v="17"/>
    <s v="# of door"/>
    <m/>
    <n v="1420"/>
    <s v="completed"/>
    <s v="Chittagong"/>
    <s v="Cox's Bazar"/>
    <x v="0"/>
    <s v="Palong Khali"/>
    <s v="HC,Palong Khali"/>
    <x v="16"/>
    <d v="2023-04-30T00:00:00"/>
    <x v="1"/>
    <m/>
    <m/>
    <m/>
    <m/>
    <s v="Household latrine for host community"/>
    <s v="Mahfuz"/>
    <s v="01737538933"/>
    <s v="kmrahman@iom.int"/>
    <s v="IO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263F096-86F9-45F9-AEA7-7EE29E402254}" name="PivotTable3"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B10" firstHeaderRow="1" firstDataRow="1" firstDataCol="1" rowPageCount="2" colPageCount="1"/>
  <pivotFields count="29">
    <pivotField showAll="0"/>
    <pivotField showAll="0"/>
    <pivotField showAll="0"/>
    <pivotField showAll="0"/>
    <pivotField showAll="0"/>
    <pivotField axis="axisPage" multipleItemSelectionAllowed="1" showAll="0">
      <items count="5">
        <item h="1" x="2"/>
        <item x="1"/>
        <item h="1" x="3"/>
        <item h="1" x="0"/>
        <item t="default"/>
      </items>
    </pivotField>
    <pivotField axis="axisRow" showAll="0">
      <items count="90">
        <item h="1" m="1" x="75"/>
        <item h="1" m="1" x="79"/>
        <item h="1" m="1" x="46"/>
        <item h="1" m="1" x="65"/>
        <item h="1" m="1" x="72"/>
        <item h="1" m="1" x="82"/>
        <item h="1" m="1" x="86"/>
        <item h="1" m="1" x="70"/>
        <item h="1" m="1" x="83"/>
        <item h="1" m="1" x="43"/>
        <item h="1" x="10"/>
        <item x="21"/>
        <item m="1" x="87"/>
        <item h="1" m="1" x="74"/>
        <item h="1" m="1" x="45"/>
        <item h="1" m="1" x="57"/>
        <item m="1" x="67"/>
        <item h="1" m="1" x="64"/>
        <item h="1" x="31"/>
        <item h="1" m="1" x="59"/>
        <item h="1" x="27"/>
        <item h="1" m="1" x="55"/>
        <item h="1" x="20"/>
        <item h="1" x="29"/>
        <item h="1" m="1" x="76"/>
        <item h="1" x="41"/>
        <item h="1" m="1" x="77"/>
        <item h="1" x="4"/>
        <item h="1" x="38"/>
        <item h="1" m="1" x="84"/>
        <item m="1" x="80"/>
        <item m="1" x="88"/>
        <item m="1" x="52"/>
        <item m="1" x="48"/>
        <item m="1" x="66"/>
        <item m="1" x="58"/>
        <item m="1" x="50"/>
        <item m="1" x="53"/>
        <item m="1" x="62"/>
        <item h="1" m="1" x="78"/>
        <item h="1" m="1" x="49"/>
        <item h="1" x="14"/>
        <item h="1" x="23"/>
        <item h="1" x="1"/>
        <item x="37"/>
        <item h="1" x="11"/>
        <item h="1" m="1" x="54"/>
        <item h="1" m="1" x="47"/>
        <item h="1" x="35"/>
        <item x="32"/>
        <item h="1" x="39"/>
        <item h="1" x="2"/>
        <item h="1" x="34"/>
        <item h="1" x="8"/>
        <item h="1" x="15"/>
        <item x="16"/>
        <item h="1" x="24"/>
        <item h="1" x="30"/>
        <item h="1" m="1" x="51"/>
        <item x="9"/>
        <item x="18"/>
        <item x="3"/>
        <item h="1" x="40"/>
        <item h="1" x="19"/>
        <item x="17"/>
        <item h="1" m="1" x="44"/>
        <item h="1" x="36"/>
        <item h="1" m="1" x="81"/>
        <item h="1" x="22"/>
        <item h="1" m="1" x="60"/>
        <item h="1" m="1" x="85"/>
        <item h="1" x="5"/>
        <item h="1" x="6"/>
        <item h="1" x="0"/>
        <item h="1" x="25"/>
        <item h="1" x="26"/>
        <item h="1" m="1" x="61"/>
        <item h="1" x="12"/>
        <item h="1" m="1" x="68"/>
        <item h="1" x="7"/>
        <item h="1" m="1" x="73"/>
        <item h="1" m="1" x="69"/>
        <item m="1" x="63"/>
        <item x="33"/>
        <item h="1" m="1" x="56"/>
        <item h="1" x="13"/>
        <item h="1" x="28"/>
        <item h="1" m="1" x="71"/>
        <item h="1" x="42"/>
        <item t="default"/>
      </items>
    </pivotField>
    <pivotField showAll="0"/>
    <pivotField showAll="0"/>
    <pivotField dataField="1" showAll="0"/>
    <pivotField showAll="0"/>
    <pivotField showAll="0"/>
    <pivotField showAll="0"/>
    <pivotField showAll="0"/>
    <pivotField showAll="0"/>
    <pivotField showAll="0"/>
    <pivotField numFmtId="169" showAll="0"/>
    <pivotField numFmtId="169" showAll="0"/>
    <pivotField axis="axisPage" multipleItemSelectionAllowed="1" showAll="0">
      <items count="6">
        <item m="1" x="3"/>
        <item h="1" x="2"/>
        <item x="1"/>
        <item m="1" x="4"/>
        <item h="1" x="0"/>
        <item t="default"/>
      </items>
    </pivotField>
    <pivotField showAll="0"/>
    <pivotField showAll="0"/>
    <pivotField showAll="0"/>
    <pivotField showAll="0"/>
    <pivotField showAll="0"/>
    <pivotField showAll="0"/>
    <pivotField showAll="0"/>
    <pivotField showAll="0"/>
    <pivotField showAll="0"/>
    <pivotField showAll="0" defaultSubtotal="0"/>
  </pivotFields>
  <rowFields count="1">
    <field x="6"/>
  </rowFields>
  <rowItems count="6">
    <i>
      <x v="49"/>
    </i>
    <i>
      <x v="55"/>
    </i>
    <i>
      <x v="59"/>
    </i>
    <i>
      <x v="61"/>
    </i>
    <i>
      <x v="64"/>
    </i>
    <i t="grand">
      <x/>
    </i>
  </rowItems>
  <colItems count="1">
    <i/>
  </colItems>
  <pageFields count="2">
    <pageField fld="18" hier="-1"/>
    <pageField fld="5" hier="-1"/>
  </pageFields>
  <dataFields count="1">
    <dataField name="Sum of Qualntity Achieved"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C491CF9-817C-4A86-A536-B8EE95961E70}" name="PivotTable1"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axis="axisRow" showAll="0">
      <items count="90">
        <item h="1" m="1" x="75"/>
        <item h="1" m="1" x="79"/>
        <item h="1" m="1" x="46"/>
        <item h="1" m="1" x="65"/>
        <item h="1" m="1" x="72"/>
        <item h="1" m="1" x="82"/>
        <item h="1" m="1" x="86"/>
        <item m="1" x="70"/>
        <item m="1" x="83"/>
        <item h="1" m="1" x="43"/>
        <item h="1" m="1" x="87"/>
        <item h="1" m="1" x="74"/>
        <item h="1" m="1" x="45"/>
        <item h="1" m="1" x="57"/>
        <item h="1" m="1" x="67"/>
        <item h="1" m="1" x="64"/>
        <item h="1" m="1" x="59"/>
        <item h="1" m="1" x="55"/>
        <item h="1" m="1" x="76"/>
        <item h="1" m="1" x="77"/>
        <item h="1" m="1" x="84"/>
        <item h="1" m="1" x="80"/>
        <item h="1" m="1" x="88"/>
        <item h="1" m="1" x="52"/>
        <item h="1" m="1" x="48"/>
        <item h="1" m="1" x="66"/>
        <item h="1" m="1" x="58"/>
        <item h="1" m="1" x="50"/>
        <item h="1" m="1" x="53"/>
        <item h="1" m="1" x="62"/>
        <item h="1" m="1" x="78"/>
        <item h="1" m="1" x="49"/>
        <item h="1" m="1" x="54"/>
        <item h="1" m="1" x="47"/>
        <item h="1" m="1" x="51"/>
        <item h="1" m="1" x="44"/>
        <item m="1" x="81"/>
        <item h="1" m="1" x="60"/>
        <item m="1" x="85"/>
        <item h="1" m="1" x="61"/>
        <item h="1" m="1" x="68"/>
        <item h="1" m="1" x="73"/>
        <item h="1" m="1" x="69"/>
        <item h="1" m="1" x="63"/>
        <item h="1" m="1" x="56"/>
        <item h="1" x="13"/>
        <item h="1" m="1" x="71"/>
        <item h="1" x="0"/>
        <item h="1" x="1"/>
        <item h="1" x="2"/>
        <item h="1" x="3"/>
        <item h="1" x="4"/>
        <item h="1" x="5"/>
        <item h="1" x="6"/>
        <item h="1" x="7"/>
        <item h="1" x="8"/>
        <item h="1" x="9"/>
        <item h="1" x="10"/>
        <item h="1" x="11"/>
        <item h="1" x="12"/>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t="default"/>
      </items>
    </pivotField>
    <pivotField showAll="0"/>
    <pivotField showAll="0"/>
    <pivotField showAll="0"/>
    <pivotField showAll="0"/>
    <pivotField showAll="0"/>
    <pivotField showAll="0"/>
    <pivotField axis="axisPage" multipleItemSelectionAllowed="1" showAll="0">
      <items count="8">
        <item h="1" x="3"/>
        <item x="1"/>
        <item x="0"/>
        <item h="1" x="2"/>
        <item h="1" x="4"/>
        <item h="1" x="5"/>
        <item h="1" x="6"/>
        <item t="default"/>
      </items>
    </pivotField>
    <pivotField showAll="0"/>
    <pivotField showAll="0"/>
    <pivotField numFmtId="164"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axis="axisPage" multipleItemSelectionAllowed="1" showAll="0">
      <items count="6">
        <item h="1" m="1" x="3"/>
        <item m="1" x="4"/>
        <item h="1" x="0"/>
        <item h="1" x="1"/>
        <item h="1" x="2"/>
        <item t="default"/>
      </items>
    </pivotField>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6"/>
  </rowFields>
  <rowItems count="1">
    <i t="grand">
      <x/>
    </i>
  </rowItems>
  <colItems count="1">
    <i/>
  </colItems>
  <pageFields count="2">
    <pageField fld="18" hier="-1"/>
    <pageField fld="13" hier="-1"/>
  </pageFields>
  <formats count="1">
    <format dxfId="13">
      <pivotArea collapsedLevelsAreSubtotals="1" fieldPosition="0">
        <references count="1">
          <reference field="6"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67DF0EA-A063-447B-A474-095789A4F2A3}" name="PivotTable1"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axis="axisRow" showAll="0">
      <items count="90">
        <item h="1" m="1" x="75"/>
        <item h="1" m="1" x="79"/>
        <item h="1" m="1" x="46"/>
        <item h="1" m="1" x="65"/>
        <item h="1" m="1" x="72"/>
        <item h="1" m="1" x="82"/>
        <item h="1" m="1" x="86"/>
        <item m="1" x="70"/>
        <item m="1" x="83"/>
        <item h="1" m="1" x="43"/>
        <item h="1" m="1" x="87"/>
        <item h="1" m="1" x="74"/>
        <item h="1" m="1" x="45"/>
        <item h="1" m="1" x="57"/>
        <item h="1" m="1" x="67"/>
        <item h="1" m="1" x="64"/>
        <item h="1" m="1" x="59"/>
        <item h="1" m="1" x="55"/>
        <item h="1" m="1" x="76"/>
        <item h="1" m="1" x="77"/>
        <item h="1" m="1" x="84"/>
        <item h="1" m="1" x="80"/>
        <item h="1" m="1" x="88"/>
        <item h="1" m="1" x="52"/>
        <item h="1" m="1" x="48"/>
        <item h="1" m="1" x="66"/>
        <item h="1" m="1" x="58"/>
        <item h="1" m="1" x="50"/>
        <item h="1" m="1" x="53"/>
        <item h="1" m="1" x="62"/>
        <item h="1" m="1" x="78"/>
        <item h="1" m="1" x="49"/>
        <item h="1" m="1" x="54"/>
        <item h="1" m="1" x="47"/>
        <item h="1" m="1" x="51"/>
        <item h="1" m="1" x="44"/>
        <item m="1" x="81"/>
        <item h="1" m="1" x="60"/>
        <item m="1" x="85"/>
        <item h="1" m="1" x="61"/>
        <item h="1" m="1" x="68"/>
        <item h="1" m="1" x="73"/>
        <item h="1" m="1" x="69"/>
        <item h="1" m="1" x="63"/>
        <item h="1" m="1" x="56"/>
        <item h="1" x="13"/>
        <item h="1" m="1" x="71"/>
        <item h="1" x="0"/>
        <item h="1" x="1"/>
        <item h="1" x="2"/>
        <item h="1" x="3"/>
        <item h="1" x="4"/>
        <item h="1" x="5"/>
        <item h="1" x="6"/>
        <item h="1" x="7"/>
        <item h="1" x="8"/>
        <item h="1" x="9"/>
        <item h="1" x="10"/>
        <item h="1" x="11"/>
        <item h="1" x="12"/>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t="default"/>
      </items>
    </pivotField>
    <pivotField showAll="0"/>
    <pivotField showAll="0"/>
    <pivotField showAll="0"/>
    <pivotField showAll="0"/>
    <pivotField showAll="0"/>
    <pivotField showAll="0"/>
    <pivotField axis="axisPage" multipleItemSelectionAllowed="1" showAll="0">
      <items count="8">
        <item h="1" x="3"/>
        <item x="1"/>
        <item x="0"/>
        <item h="1" x="2"/>
        <item h="1" x="4"/>
        <item h="1" x="5"/>
        <item h="1" x="6"/>
        <item t="default"/>
      </items>
    </pivotField>
    <pivotField showAll="0"/>
    <pivotField showAll="0"/>
    <pivotField numFmtId="164"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axis="axisPage" multipleItemSelectionAllowed="1" showAll="0">
      <items count="6">
        <item m="1" x="3"/>
        <item h="1" m="1" x="4"/>
        <item h="1" x="0"/>
        <item h="1" x="1"/>
        <item h="1" x="2"/>
        <item t="default"/>
      </items>
    </pivotField>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6"/>
  </rowFields>
  <rowItems count="1">
    <i t="grand">
      <x/>
    </i>
  </rowItems>
  <colItems count="1">
    <i/>
  </colItems>
  <pageFields count="2">
    <pageField fld="18" hier="-1"/>
    <pageField fld="13" hier="-1"/>
  </pageFields>
  <formats count="1">
    <format dxfId="12">
      <pivotArea collapsedLevelsAreSubtotals="1" fieldPosition="0">
        <references count="1">
          <reference field="6"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934FA6-ACB9-4DB9-910E-7DE0A7DD08CB}" name="PivotTable1"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axis="axisRow" showAll="0">
      <items count="90">
        <item h="1" m="1" x="75"/>
        <item h="1" m="1" x="79"/>
        <item h="1" m="1" x="46"/>
        <item h="1" m="1" x="65"/>
        <item h="1" m="1" x="72"/>
        <item h="1" m="1" x="82"/>
        <item h="1" m="1" x="86"/>
        <item h="1" m="1" x="70"/>
        <item h="1" m="1" x="83"/>
        <item h="1" m="1" x="43"/>
        <item h="1" m="1" x="87"/>
        <item h="1" m="1" x="74"/>
        <item h="1" m="1" x="45"/>
        <item h="1" m="1" x="57"/>
        <item m="1" x="67"/>
        <item h="1" m="1" x="64"/>
        <item h="1" m="1" x="59"/>
        <item h="1" m="1" x="55"/>
        <item h="1" m="1" x="76"/>
        <item h="1" m="1" x="77"/>
        <item h="1" m="1" x="84"/>
        <item m="1" x="80"/>
        <item m="1" x="88"/>
        <item m="1" x="52"/>
        <item m="1" x="48"/>
        <item m="1" x="66"/>
        <item m="1" x="58"/>
        <item m="1" x="50"/>
        <item m="1" x="53"/>
        <item m="1" x="62"/>
        <item h="1" m="1" x="78"/>
        <item h="1" m="1" x="49"/>
        <item h="1" m="1" x="54"/>
        <item h="1" m="1" x="47"/>
        <item h="1" m="1" x="51"/>
        <item h="1" m="1" x="44"/>
        <item h="1" m="1" x="81"/>
        <item h="1" m="1" x="60"/>
        <item h="1" m="1" x="85"/>
        <item h="1" m="1" x="61"/>
        <item h="1" m="1" x="68"/>
        <item h="1" m="1" x="73"/>
        <item h="1" m="1" x="69"/>
        <item h="1" m="1" x="63"/>
        <item h="1" m="1" x="56"/>
        <item h="1" x="13"/>
        <item h="1" m="1" x="71"/>
        <item h="1" x="0"/>
        <item h="1" x="1"/>
        <item h="1" x="2"/>
        <item h="1" x="3"/>
        <item h="1" x="4"/>
        <item h="1" x="5"/>
        <item h="1" x="6"/>
        <item h="1" x="7"/>
        <item h="1" x="8"/>
        <item h="1" x="9"/>
        <item h="1" x="10"/>
        <item h="1" x="11"/>
        <item h="1" x="12"/>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t="default"/>
      </items>
    </pivotField>
    <pivotField showAll="0"/>
    <pivotField showAll="0"/>
    <pivotField showAll="0"/>
    <pivotField showAll="0"/>
    <pivotField showAll="0"/>
    <pivotField showAll="0"/>
    <pivotField axis="axisPage" multipleItemSelectionAllowed="1" showAll="0">
      <items count="8">
        <item h="1" x="3"/>
        <item x="1"/>
        <item x="0"/>
        <item h="1" x="2"/>
        <item h="1" x="4"/>
        <item h="1" x="5"/>
        <item h="1" x="6"/>
        <item t="default"/>
      </items>
    </pivotField>
    <pivotField showAll="0"/>
    <pivotField showAll="0"/>
    <pivotField numFmtId="164"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axis="axisPage" multipleItemSelectionAllowed="1" showAll="0">
      <items count="6">
        <item h="1" m="1" x="3"/>
        <item m="1" x="4"/>
        <item h="1" x="0"/>
        <item h="1" x="1"/>
        <item h="1" x="2"/>
        <item t="default"/>
      </items>
    </pivotField>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6"/>
  </rowFields>
  <rowItems count="1">
    <i t="grand">
      <x/>
    </i>
  </rowItems>
  <colItems count="1">
    <i/>
  </colItems>
  <pageFields count="2">
    <pageField fld="18" hier="-1"/>
    <pageField fld="1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008440B-1087-49D4-9C75-AED1B8E4AE4C}" name="PivotTable1"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axis="axisRow" showAll="0">
      <items count="90">
        <item h="1" m="1" x="75"/>
        <item h="1" m="1" x="79"/>
        <item h="1" m="1" x="46"/>
        <item h="1" m="1" x="65"/>
        <item h="1" m="1" x="72"/>
        <item h="1" m="1" x="82"/>
        <item h="1" m="1" x="86"/>
        <item h="1" m="1" x="70"/>
        <item h="1" m="1" x="83"/>
        <item h="1" m="1" x="43"/>
        <item h="1" m="1" x="87"/>
        <item h="1" m="1" x="74"/>
        <item h="1" m="1" x="45"/>
        <item h="1" m="1" x="57"/>
        <item m="1" x="67"/>
        <item h="1" m="1" x="64"/>
        <item h="1" m="1" x="59"/>
        <item h="1" m="1" x="55"/>
        <item h="1" m="1" x="76"/>
        <item h="1" m="1" x="77"/>
        <item h="1" m="1" x="84"/>
        <item m="1" x="80"/>
        <item m="1" x="88"/>
        <item m="1" x="52"/>
        <item m="1" x="48"/>
        <item m="1" x="66"/>
        <item m="1" x="58"/>
        <item m="1" x="50"/>
        <item m="1" x="53"/>
        <item m="1" x="62"/>
        <item h="1" m="1" x="78"/>
        <item h="1" m="1" x="49"/>
        <item h="1" m="1" x="54"/>
        <item h="1" m="1" x="47"/>
        <item h="1" m="1" x="51"/>
        <item h="1" m="1" x="44"/>
        <item h="1" m="1" x="81"/>
        <item h="1" m="1" x="60"/>
        <item h="1" m="1" x="85"/>
        <item h="1" m="1" x="61"/>
        <item h="1" m="1" x="68"/>
        <item h="1" m="1" x="73"/>
        <item h="1" m="1" x="69"/>
        <item h="1" m="1" x="63"/>
        <item h="1" m="1" x="56"/>
        <item h="1" x="13"/>
        <item h="1" m="1" x="71"/>
        <item h="1" x="0"/>
        <item h="1" x="1"/>
        <item h="1" x="2"/>
        <item h="1" x="3"/>
        <item h="1" x="4"/>
        <item h="1" x="5"/>
        <item h="1" x="6"/>
        <item h="1" x="7"/>
        <item h="1" x="8"/>
        <item h="1" x="9"/>
        <item h="1" x="10"/>
        <item h="1" x="11"/>
        <item h="1" x="12"/>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t="default"/>
      </items>
    </pivotField>
    <pivotField showAll="0"/>
    <pivotField showAll="0"/>
    <pivotField showAll="0"/>
    <pivotField showAll="0"/>
    <pivotField showAll="0"/>
    <pivotField showAll="0"/>
    <pivotField axis="axisPage" multipleItemSelectionAllowed="1" showAll="0">
      <items count="8">
        <item h="1" x="3"/>
        <item x="1"/>
        <item x="0"/>
        <item h="1" x="2"/>
        <item h="1" x="4"/>
        <item h="1" x="5"/>
        <item h="1" x="6"/>
        <item t="default"/>
      </items>
    </pivotField>
    <pivotField showAll="0"/>
    <pivotField showAll="0"/>
    <pivotField numFmtId="164"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axis="axisPage" multipleItemSelectionAllowed="1" showAll="0">
      <items count="6">
        <item m="1" x="3"/>
        <item h="1" m="1" x="4"/>
        <item h="1" x="0"/>
        <item h="1" x="1"/>
        <item h="1" x="2"/>
        <item t="default"/>
      </items>
    </pivotField>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6"/>
  </rowFields>
  <rowItems count="1">
    <i t="grand">
      <x/>
    </i>
  </rowItems>
  <colItems count="1">
    <i/>
  </colItems>
  <pageFields count="2">
    <pageField fld="18" hier="-1"/>
    <pageField fld="1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98B434C-C756-4933-854F-966A4FB9E087}" name="PivotTable1"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axis="axisRow" showAll="0">
      <items count="90">
        <item h="1" m="1" x="75"/>
        <item h="1" m="1" x="79"/>
        <item m="1" x="46"/>
        <item m="1" x="65"/>
        <item m="1" x="72"/>
        <item m="1" x="82"/>
        <item m="1" x="86"/>
        <item h="1" m="1" x="70"/>
        <item h="1" m="1" x="83"/>
        <item h="1" m="1" x="43"/>
        <item h="1" m="1" x="87"/>
        <item h="1" m="1" x="74"/>
        <item h="1" m="1" x="45"/>
        <item h="1" m="1" x="57"/>
        <item h="1" m="1" x="67"/>
        <item h="1" m="1" x="64"/>
        <item h="1" m="1" x="59"/>
        <item h="1" m="1" x="55"/>
        <item h="1" m="1" x="76"/>
        <item h="1" m="1" x="77"/>
        <item h="1" m="1" x="84"/>
        <item h="1" m="1" x="80"/>
        <item h="1" m="1" x="88"/>
        <item h="1" m="1" x="52"/>
        <item h="1" m="1" x="48"/>
        <item h="1" m="1" x="66"/>
        <item h="1" m="1" x="58"/>
        <item h="1" m="1" x="50"/>
        <item h="1" m="1" x="53"/>
        <item h="1" m="1" x="62"/>
        <item h="1" m="1" x="78"/>
        <item h="1" m="1" x="49"/>
        <item h="1" m="1" x="54"/>
        <item h="1" m="1" x="47"/>
        <item h="1" m="1" x="51"/>
        <item h="1" m="1" x="44"/>
        <item h="1" m="1" x="81"/>
        <item h="1" m="1" x="60"/>
        <item h="1" m="1" x="85"/>
        <item h="1" m="1" x="61"/>
        <item h="1" m="1" x="68"/>
        <item h="1" m="1" x="73"/>
        <item h="1" m="1" x="69"/>
        <item h="1" m="1" x="63"/>
        <item h="1" m="1" x="56"/>
        <item h="1" x="13"/>
        <item h="1" m="1" x="71"/>
        <item h="1" x="0"/>
        <item h="1" x="1"/>
        <item h="1" x="2"/>
        <item h="1" x="3"/>
        <item h="1" x="4"/>
        <item h="1" x="5"/>
        <item h="1" x="6"/>
        <item h="1" x="7"/>
        <item h="1" x="8"/>
        <item h="1" x="9"/>
        <item h="1" x="10"/>
        <item h="1" x="11"/>
        <item h="1" x="12"/>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t="default"/>
      </items>
    </pivotField>
    <pivotField showAll="0"/>
    <pivotField showAll="0"/>
    <pivotField showAll="0"/>
    <pivotField showAll="0"/>
    <pivotField showAll="0"/>
    <pivotField showAll="0"/>
    <pivotField axis="axisPage" multipleItemSelectionAllowed="1" showAll="0">
      <items count="8">
        <item h="1" x="3"/>
        <item x="1"/>
        <item x="0"/>
        <item h="1" x="2"/>
        <item h="1" x="4"/>
        <item h="1" x="5"/>
        <item h="1" x="6"/>
        <item t="default"/>
      </items>
    </pivotField>
    <pivotField showAll="0"/>
    <pivotField showAll="0"/>
    <pivotField numFmtId="164"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axis="axisPage" multipleItemSelectionAllowed="1" showAll="0">
      <items count="6">
        <item h="1" m="1" x="3"/>
        <item m="1" x="4"/>
        <item h="1" x="0"/>
        <item h="1" x="1"/>
        <item h="1" x="2"/>
        <item t="default"/>
      </items>
    </pivotField>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6"/>
  </rowFields>
  <rowItems count="1">
    <i t="grand">
      <x/>
    </i>
  </rowItems>
  <colItems count="1">
    <i/>
  </colItems>
  <pageFields count="2">
    <pageField fld="18" hier="-1"/>
    <pageField fld="1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3117C2D-40F1-4AD9-9FD5-6079ABA814F4}" name="PivotTable1"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axis="axisRow" showAll="0">
      <items count="90">
        <item h="1" m="1" x="75"/>
        <item h="1" m="1" x="79"/>
        <item m="1" x="46"/>
        <item m="1" x="65"/>
        <item m="1" x="72"/>
        <item m="1" x="82"/>
        <item m="1" x="86"/>
        <item h="1" m="1" x="70"/>
        <item h="1" m="1" x="83"/>
        <item h="1" m="1" x="43"/>
        <item h="1" m="1" x="87"/>
        <item h="1" m="1" x="74"/>
        <item h="1" m="1" x="45"/>
        <item h="1" m="1" x="57"/>
        <item h="1" m="1" x="67"/>
        <item h="1" m="1" x="64"/>
        <item h="1" m="1" x="59"/>
        <item m="1" x="55"/>
        <item h="1" m="1" x="76"/>
        <item h="1" m="1" x="77"/>
        <item h="1" m="1" x="84"/>
        <item h="1" m="1" x="80"/>
        <item h="1" m="1" x="88"/>
        <item h="1" m="1" x="52"/>
        <item h="1" m="1" x="48"/>
        <item h="1" m="1" x="66"/>
        <item h="1" m="1" x="58"/>
        <item h="1" m="1" x="50"/>
        <item h="1" m="1" x="53"/>
        <item h="1" m="1" x="62"/>
        <item h="1" m="1" x="78"/>
        <item h="1" m="1" x="49"/>
        <item h="1" m="1" x="54"/>
        <item h="1" m="1" x="47"/>
        <item h="1" m="1" x="51"/>
        <item h="1" m="1" x="44"/>
        <item h="1" m="1" x="81"/>
        <item h="1" m="1" x="60"/>
        <item h="1" m="1" x="85"/>
        <item h="1" m="1" x="61"/>
        <item h="1" m="1" x="68"/>
        <item h="1" m="1" x="73"/>
        <item h="1" m="1" x="69"/>
        <item m="1" x="63"/>
        <item h="1" m="1" x="56"/>
        <item h="1" x="13"/>
        <item h="1" m="1" x="71"/>
        <item h="1" x="0"/>
        <item h="1" x="1"/>
        <item h="1" x="2"/>
        <item h="1" x="3"/>
        <item h="1" x="4"/>
        <item h="1" x="5"/>
        <item h="1" x="6"/>
        <item h="1" x="7"/>
        <item h="1" x="8"/>
        <item h="1" x="9"/>
        <item h="1" x="10"/>
        <item h="1" x="11"/>
        <item h="1" x="12"/>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t="default"/>
      </items>
    </pivotField>
    <pivotField showAll="0"/>
    <pivotField showAll="0"/>
    <pivotField showAll="0"/>
    <pivotField showAll="0"/>
    <pivotField showAll="0"/>
    <pivotField showAll="0"/>
    <pivotField axis="axisPage" multipleItemSelectionAllowed="1" showAll="0">
      <items count="8">
        <item h="1" x="3"/>
        <item x="1"/>
        <item x="0"/>
        <item h="1" x="2"/>
        <item h="1" x="4"/>
        <item h="1" x="5"/>
        <item h="1" x="6"/>
        <item t="default"/>
      </items>
    </pivotField>
    <pivotField showAll="0"/>
    <pivotField showAll="0"/>
    <pivotField numFmtId="164"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axis="axisPage" multipleItemSelectionAllowed="1" showAll="0">
      <items count="6">
        <item m="1" x="3"/>
        <item h="1" m="1" x="4"/>
        <item h="1" x="0"/>
        <item h="1" x="1"/>
        <item h="1" x="2"/>
        <item t="default"/>
      </items>
    </pivotField>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6"/>
  </rowFields>
  <rowItems count="1">
    <i t="grand">
      <x/>
    </i>
  </rowItems>
  <colItems count="1">
    <i/>
  </colItems>
  <pageFields count="2">
    <pageField fld="18" hier="-1"/>
    <pageField fld="1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A1BB9AD-3DEB-472A-9323-3396D7C94811}" name="PivotTable1"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axis="axisRow" showAll="0">
      <items count="90">
        <item m="1" x="75"/>
        <item h="1" m="1" x="79"/>
        <item h="1" m="1" x="46"/>
        <item h="1" m="1" x="65"/>
        <item h="1" m="1" x="72"/>
        <item h="1" m="1" x="82"/>
        <item h="1" m="1" x="86"/>
        <item h="1" m="1" x="70"/>
        <item h="1" m="1" x="83"/>
        <item m="1" x="43"/>
        <item m="1" x="87"/>
        <item h="1" m="1" x="74"/>
        <item h="1" m="1" x="45"/>
        <item m="1" x="57"/>
        <item h="1" m="1" x="67"/>
        <item m="1" x="64"/>
        <item m="1" x="59"/>
        <item m="1" x="55"/>
        <item m="1" x="76"/>
        <item m="1" x="77"/>
        <item m="1" x="84"/>
        <item h="1" m="1" x="80"/>
        <item h="1" m="1" x="88"/>
        <item h="1" m="1" x="52"/>
        <item h="1" m="1" x="48"/>
        <item h="1" m="1" x="66"/>
        <item h="1" m="1" x="58"/>
        <item h="1" m="1" x="50"/>
        <item h="1" m="1" x="53"/>
        <item h="1" m="1" x="62"/>
        <item m="1" x="78"/>
        <item h="1" m="1" x="49"/>
        <item h="1" m="1" x="54"/>
        <item h="1" m="1" x="47"/>
        <item h="1" m="1" x="51"/>
        <item m="1" x="44"/>
        <item h="1" m="1" x="81"/>
        <item h="1" m="1" x="60"/>
        <item h="1" m="1" x="85"/>
        <item h="1" m="1" x="61"/>
        <item h="1" m="1" x="68"/>
        <item h="1" m="1" x="73"/>
        <item h="1" m="1" x="69"/>
        <item m="1" x="63"/>
        <item h="1" m="1" x="56"/>
        <item h="1" x="13"/>
        <item m="1" x="71"/>
        <item h="1" x="0"/>
        <item h="1" x="1"/>
        <item h="1" x="2"/>
        <item h="1" x="3"/>
        <item h="1" x="4"/>
        <item h="1" x="5"/>
        <item h="1" x="6"/>
        <item h="1" x="7"/>
        <item h="1" x="8"/>
        <item h="1" x="9"/>
        <item h="1" x="10"/>
        <item h="1" x="11"/>
        <item h="1" x="12"/>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t="default"/>
      </items>
    </pivotField>
    <pivotField showAll="0"/>
    <pivotField showAll="0"/>
    <pivotField showAll="0"/>
    <pivotField showAll="0"/>
    <pivotField showAll="0"/>
    <pivotField showAll="0"/>
    <pivotField axis="axisPage" multipleItemSelectionAllowed="1" showAll="0">
      <items count="8">
        <item h="1" x="3"/>
        <item x="1"/>
        <item x="0"/>
        <item h="1" x="2"/>
        <item h="1" x="4"/>
        <item h="1" x="5"/>
        <item h="1" x="6"/>
        <item t="default"/>
      </items>
    </pivotField>
    <pivotField showAll="0"/>
    <pivotField showAll="0"/>
    <pivotField numFmtId="164"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axis="axisPage" multipleItemSelectionAllowed="1" showAll="0">
      <items count="6">
        <item h="1" m="1" x="3"/>
        <item m="1" x="4"/>
        <item h="1" x="0"/>
        <item h="1" x="1"/>
        <item h="1" x="2"/>
        <item t="default"/>
      </items>
    </pivotField>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6"/>
  </rowFields>
  <rowItems count="1">
    <i t="grand">
      <x/>
    </i>
  </rowItems>
  <colItems count="1">
    <i/>
  </colItems>
  <pageFields count="2">
    <pageField fld="18" hier="-1"/>
    <pageField fld="13" hier="-1"/>
  </pageFields>
  <formats count="1">
    <format dxfId="15">
      <pivotArea collapsedLevelsAreSubtotals="1" fieldPosition="0">
        <references count="1">
          <reference field="6"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E5345D0-E626-4267-8A9D-07F09A8C1C98}" name="PivotTable1"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axis="axisRow" showAll="0">
      <items count="90">
        <item h="1" m="1" x="75"/>
        <item h="1" m="1" x="79"/>
        <item h="1" m="1" x="46"/>
        <item h="1" m="1" x="65"/>
        <item h="1" m="1" x="72"/>
        <item h="1" m="1" x="82"/>
        <item h="1" m="1" x="86"/>
        <item h="1" m="1" x="70"/>
        <item h="1" m="1" x="83"/>
        <item h="1" m="1" x="43"/>
        <item h="1" m="1" x="87"/>
        <item h="1" m="1" x="74"/>
        <item h="1" m="1" x="45"/>
        <item h="1" m="1" x="57"/>
        <item h="1" m="1" x="67"/>
        <item h="1" m="1" x="64"/>
        <item h="1" m="1" x="59"/>
        <item h="1" m="1" x="55"/>
        <item h="1" m="1" x="76"/>
        <item h="1" m="1" x="77"/>
        <item h="1" m="1" x="84"/>
        <item h="1" m="1" x="80"/>
        <item h="1" m="1" x="88"/>
        <item h="1" m="1" x="52"/>
        <item h="1" m="1" x="48"/>
        <item h="1" m="1" x="66"/>
        <item h="1" m="1" x="58"/>
        <item h="1" m="1" x="50"/>
        <item h="1" m="1" x="53"/>
        <item h="1" m="1" x="62"/>
        <item h="1" m="1" x="78"/>
        <item h="1" m="1" x="49"/>
        <item m="1" x="54"/>
        <item m="1" x="47"/>
        <item h="1" m="1" x="51"/>
        <item h="1" m="1" x="44"/>
        <item h="1" m="1" x="81"/>
        <item m="1" x="60"/>
        <item h="1" m="1" x="85"/>
        <item m="1" x="61"/>
        <item h="1" m="1" x="68"/>
        <item h="1" m="1" x="73"/>
        <item h="1" m="1" x="69"/>
        <item h="1" m="1" x="63"/>
        <item h="1" m="1" x="56"/>
        <item h="1" x="13"/>
        <item h="1" m="1" x="71"/>
        <item h="1" x="0"/>
        <item h="1" x="1"/>
        <item h="1" x="2"/>
        <item h="1" x="3"/>
        <item h="1" x="4"/>
        <item h="1" x="5"/>
        <item h="1" x="6"/>
        <item h="1" x="7"/>
        <item h="1" x="8"/>
        <item h="1" x="9"/>
        <item h="1" x="10"/>
        <item h="1" x="11"/>
        <item h="1" x="12"/>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t="default"/>
      </items>
    </pivotField>
    <pivotField showAll="0"/>
    <pivotField showAll="0"/>
    <pivotField showAll="0"/>
    <pivotField showAll="0"/>
    <pivotField showAll="0"/>
    <pivotField showAll="0"/>
    <pivotField axis="axisPage" multipleItemSelectionAllowed="1" showAll="0">
      <items count="8">
        <item h="1" x="3"/>
        <item x="1"/>
        <item x="0"/>
        <item h="1" x="2"/>
        <item h="1" x="4"/>
        <item h="1" x="5"/>
        <item h="1" x="6"/>
        <item t="default"/>
      </items>
    </pivotField>
    <pivotField showAll="0"/>
    <pivotField showAll="0"/>
    <pivotField numFmtId="164"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axis="axisPage" multipleItemSelectionAllowed="1" showAll="0">
      <items count="6">
        <item h="1" m="1" x="3"/>
        <item m="1" x="4"/>
        <item h="1" x="0"/>
        <item h="1" x="1"/>
        <item h="1" x="2"/>
        <item t="default"/>
      </items>
    </pivotField>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6"/>
  </rowFields>
  <rowItems count="1">
    <i t="grand">
      <x/>
    </i>
  </rowItems>
  <colItems count="1">
    <i/>
  </colItems>
  <pageFields count="2">
    <pageField fld="18" hier="-1"/>
    <pageField fld="1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6847EC9-627B-45E3-9152-B5BEA6159059}" name="PivotTable1"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axis="axisRow" showAll="0">
      <items count="90">
        <item h="1" m="1" x="75"/>
        <item h="1" m="1" x="79"/>
        <item h="1" m="1" x="46"/>
        <item h="1" m="1" x="65"/>
        <item h="1" m="1" x="72"/>
        <item h="1" m="1" x="82"/>
        <item h="1" m="1" x="86"/>
        <item h="1" m="1" x="70"/>
        <item h="1" m="1" x="83"/>
        <item h="1" m="1" x="43"/>
        <item h="1" m="1" x="87"/>
        <item h="1" m="1" x="74"/>
        <item h="1" m="1" x="45"/>
        <item h="1" m="1" x="57"/>
        <item h="1" m="1" x="67"/>
        <item h="1" m="1" x="64"/>
        <item h="1" m="1" x="59"/>
        <item h="1" m="1" x="55"/>
        <item h="1" m="1" x="76"/>
        <item h="1" m="1" x="77"/>
        <item h="1" m="1" x="84"/>
        <item h="1" m="1" x="80"/>
        <item h="1" m="1" x="88"/>
        <item h="1" m="1" x="52"/>
        <item h="1" m="1" x="48"/>
        <item h="1" m="1" x="66"/>
        <item h="1" m="1" x="58"/>
        <item h="1" m="1" x="50"/>
        <item h="1" m="1" x="53"/>
        <item h="1" m="1" x="62"/>
        <item h="1" m="1" x="78"/>
        <item h="1" m="1" x="49"/>
        <item m="1" x="54"/>
        <item m="1" x="47"/>
        <item h="1" m="1" x="51"/>
        <item h="1" m="1" x="44"/>
        <item h="1" m="1" x="81"/>
        <item m="1" x="60"/>
        <item h="1" m="1" x="85"/>
        <item m="1" x="61"/>
        <item h="1" m="1" x="68"/>
        <item h="1" m="1" x="73"/>
        <item h="1" m="1" x="69"/>
        <item h="1" m="1" x="63"/>
        <item h="1" m="1" x="56"/>
        <item h="1" x="13"/>
        <item h="1" m="1" x="71"/>
        <item h="1" x="0"/>
        <item h="1" x="1"/>
        <item h="1" x="2"/>
        <item h="1" x="3"/>
        <item h="1" x="4"/>
        <item h="1" x="5"/>
        <item h="1" x="6"/>
        <item h="1" x="7"/>
        <item h="1" x="8"/>
        <item h="1" x="9"/>
        <item h="1" x="10"/>
        <item h="1" x="11"/>
        <item h="1" x="12"/>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t="default"/>
      </items>
    </pivotField>
    <pivotField showAll="0"/>
    <pivotField showAll="0"/>
    <pivotField showAll="0"/>
    <pivotField showAll="0"/>
    <pivotField showAll="0"/>
    <pivotField showAll="0"/>
    <pivotField axis="axisPage" multipleItemSelectionAllowed="1" showAll="0">
      <items count="8">
        <item h="1" x="3"/>
        <item x="1"/>
        <item x="0"/>
        <item h="1" x="2"/>
        <item h="1" x="4"/>
        <item h="1" x="5"/>
        <item h="1" x="6"/>
        <item t="default"/>
      </items>
    </pivotField>
    <pivotField showAll="0"/>
    <pivotField showAll="0"/>
    <pivotField numFmtId="164"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axis="axisPage" multipleItemSelectionAllowed="1" showAll="0">
      <items count="6">
        <item m="1" x="3"/>
        <item h="1" m="1" x="4"/>
        <item h="1" x="0"/>
        <item h="1" x="1"/>
        <item h="1" x="2"/>
        <item t="default"/>
      </items>
    </pivotField>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6"/>
  </rowFields>
  <rowItems count="1">
    <i t="grand">
      <x/>
    </i>
  </rowItems>
  <colItems count="1">
    <i/>
  </colItems>
  <pageFields count="2">
    <pageField fld="18" hier="-1"/>
    <pageField fld="1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0A50F0D-1E1D-43D5-8209-80509101B7A8}" name="PivotTable1"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axis="axisRow" showAll="0">
      <items count="90">
        <item m="1" x="75"/>
        <item h="1" m="1" x="79"/>
        <item h="1" m="1" x="46"/>
        <item h="1" m="1" x="65"/>
        <item h="1" m="1" x="72"/>
        <item h="1" m="1" x="82"/>
        <item h="1" m="1" x="86"/>
        <item h="1" m="1" x="70"/>
        <item h="1" m="1" x="83"/>
        <item m="1" x="43"/>
        <item m="1" x="87"/>
        <item h="1" m="1" x="74"/>
        <item h="1" m="1" x="45"/>
        <item m="1" x="57"/>
        <item h="1" m="1" x="67"/>
        <item m="1" x="64"/>
        <item m="1" x="59"/>
        <item m="1" x="55"/>
        <item m="1" x="76"/>
        <item m="1" x="77"/>
        <item m="1" x="84"/>
        <item h="1" m="1" x="80"/>
        <item h="1" m="1" x="88"/>
        <item h="1" m="1" x="52"/>
        <item h="1" m="1" x="48"/>
        <item h="1" m="1" x="66"/>
        <item h="1" m="1" x="58"/>
        <item h="1" m="1" x="50"/>
        <item h="1" m="1" x="53"/>
        <item h="1" m="1" x="62"/>
        <item m="1" x="78"/>
        <item h="1" m="1" x="49"/>
        <item h="1" m="1" x="54"/>
        <item h="1" m="1" x="47"/>
        <item h="1" m="1" x="51"/>
        <item m="1" x="44"/>
        <item h="1" m="1" x="81"/>
        <item h="1" m="1" x="60"/>
        <item h="1" m="1" x="85"/>
        <item h="1" m="1" x="61"/>
        <item h="1" m="1" x="68"/>
        <item h="1" m="1" x="73"/>
        <item h="1" m="1" x="69"/>
        <item m="1" x="63"/>
        <item h="1" m="1" x="56"/>
        <item h="1" x="13"/>
        <item m="1" x="71"/>
        <item h="1" x="0"/>
        <item h="1" x="1"/>
        <item h="1" x="2"/>
        <item h="1" x="3"/>
        <item h="1" x="4"/>
        <item h="1" x="5"/>
        <item h="1" x="6"/>
        <item h="1" x="7"/>
        <item h="1" x="8"/>
        <item h="1" x="9"/>
        <item h="1" x="10"/>
        <item h="1" x="11"/>
        <item h="1" x="12"/>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t="default"/>
      </items>
    </pivotField>
    <pivotField showAll="0"/>
    <pivotField showAll="0"/>
    <pivotField showAll="0"/>
    <pivotField showAll="0"/>
    <pivotField showAll="0"/>
    <pivotField showAll="0"/>
    <pivotField axis="axisPage" multipleItemSelectionAllowed="1" showAll="0">
      <items count="8">
        <item h="1" x="3"/>
        <item x="1"/>
        <item x="0"/>
        <item h="1" x="2"/>
        <item h="1" x="4"/>
        <item h="1" x="5"/>
        <item h="1" x="6"/>
        <item t="default"/>
      </items>
    </pivotField>
    <pivotField showAll="0"/>
    <pivotField showAll="0"/>
    <pivotField numFmtId="164"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axis="axisPage" multipleItemSelectionAllowed="1" showAll="0">
      <items count="6">
        <item m="1" x="3"/>
        <item h="1" m="1" x="4"/>
        <item h="1" x="0"/>
        <item h="1" x="1"/>
        <item h="1" x="2"/>
        <item t="default"/>
      </items>
    </pivotField>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6"/>
  </rowFields>
  <rowItems count="1">
    <i t="grand">
      <x/>
    </i>
  </rowItems>
  <colItems count="1">
    <i/>
  </colItems>
  <pageFields count="2">
    <pageField fld="18" hier="-1"/>
    <pageField fld="13" hier="-1"/>
  </pageFields>
  <formats count="1">
    <format dxfId="14">
      <pivotArea collapsedLevelsAreSubtotals="1" fieldPosition="0">
        <references count="1">
          <reference field="6"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 displayName="Table" ref="A2:AB7996" totalsRowShown="0" headerRowDxfId="267" dataDxfId="265" headerRowBorderDxfId="266" tableBorderDxfId="264" totalsRowBorderDxfId="263">
  <autoFilter ref="A2:AB7996" xr:uid="{68A8ADC2-1A00-4648-B1A6-22B9145C623B}"/>
  <tableColumns count="28">
    <tableColumn id="1" xr3:uid="{00000000-0010-0000-0000-000001000000}" name="No" dataDxfId="262" totalsRowDxfId="261"/>
    <tableColumn id="2" xr3:uid="{00000000-0010-0000-0000-000002000000}" name="Programme Partner" dataDxfId="260" totalsRowDxfId="259"/>
    <tableColumn id="4" xr3:uid="{00000000-0010-0000-0000-000004000000}" name="Implementing Partner" dataDxfId="258" totalsRowDxfId="257"/>
    <tableColumn id="45" xr3:uid="{00000000-0010-0000-0000-00002D000000}" name="Donor" dataDxfId="256" totalsRowDxfId="255"/>
    <tableColumn id="6" xr3:uid="{00000000-0010-0000-0000-000006000000}" name="Sector of Assistance" dataDxfId="254" totalsRowDxfId="253"/>
    <tableColumn id="7" xr3:uid="{00000000-0010-0000-0000-000007000000}" name="Sub-sector of Activities of Assistance" dataDxfId="252"/>
    <tableColumn id="8" xr3:uid="{00000000-0010-0000-0000-000008000000}" name="Activity Details of Assistance" dataDxfId="251" totalsRowDxfId="250"/>
    <tableColumn id="38" xr3:uid="{00000000-0010-0000-0000-000026000000}" name="Measuring _x000a_Units" dataDxfId="249" totalsRowDxfId="248">
      <calculatedColumnFormula>IFERROR(VLOOKUP(Table[[#This Row],[Activity Details of Assistance]],WHAT!E:F,2,FALSE),"")</calculatedColumnFormula>
    </tableColumn>
    <tableColumn id="39" xr3:uid="{00000000-0010-0000-0000-000027000000}" name="Quantity Planned" dataDxfId="247" totalsRowDxfId="246"/>
    <tableColumn id="18" xr3:uid="{00000000-0010-0000-0000-000012000000}" name="Qualntity Achieved" dataDxfId="245" totalsRowDxfId="244"/>
    <tableColumn id="9" xr3:uid="{00000000-0010-0000-0000-000009000000}" name="Activity Status" dataDxfId="243" totalsRowDxfId="242"/>
    <tableColumn id="10" xr3:uid="{00000000-0010-0000-0000-00000A000000}" name="Division" dataDxfId="241" totalsRowDxfId="240"/>
    <tableColumn id="11" xr3:uid="{00000000-0010-0000-0000-00000B000000}" name="District" dataDxfId="239" totalsRowDxfId="238"/>
    <tableColumn id="12" xr3:uid="{00000000-0010-0000-0000-00000C000000}" name="Upazila" dataDxfId="237" totalsRowDxfId="236"/>
    <tableColumn id="13" xr3:uid="{00000000-0010-0000-0000-00000D000000}" name="Union" dataDxfId="235" totalsRowDxfId="234"/>
    <tableColumn id="14" xr3:uid="{00000000-0010-0000-0000-00000E000000}" name="Camp/ Village/ Location name" dataDxfId="233" totalsRowDxfId="232"/>
    <tableColumn id="17" xr3:uid="{00000000-0010-0000-0000-000011000000}" name="Reporting Month/Date (mm-dd-yy)" dataDxfId="231" totalsRowDxfId="230"/>
    <tableColumn id="16" xr3:uid="{00000000-0010-0000-0000-000010000000}" name="End Date of program_x000a_(mm-dd-yy)3" dataDxfId="229" totalsRowDxfId="228"/>
    <tableColumn id="20" xr3:uid="{00000000-0010-0000-0000-000014000000}" name="Type of beneficiaries" dataDxfId="227" totalsRowDxfId="226" dataCellStyle="Comma"/>
    <tableColumn id="21" xr3:uid="{00000000-0010-0000-0000-000015000000}" name="Reached Total Beneficiaries (Families)" dataDxfId="225" totalsRowDxfId="224" dataCellStyle="Comma"/>
    <tableColumn id="26" xr3:uid="{00000000-0010-0000-0000-00001A000000}" name="Reached Total Beneficiaries (Male HH head)" dataDxfId="223" totalsRowDxfId="222" dataCellStyle="Comma"/>
    <tableColumn id="25" xr3:uid="{00000000-0010-0000-0000-000019000000}" name="Reached Total Beneficiaries (Female HH head)" dataDxfId="221" totalsRowDxfId="220" dataCellStyle="Comma"/>
    <tableColumn id="22" xr3:uid="{00000000-0010-0000-0000-000016000000}" name="Reached Total Beneciaries (Individuals)" dataDxfId="219" totalsRowDxfId="218" dataCellStyle="Comma"/>
    <tableColumn id="30" xr3:uid="{00000000-0010-0000-0000-00001E000000}" name="Notes**" dataDxfId="217" totalsRowDxfId="216" dataCellStyle="Comma"/>
    <tableColumn id="31" xr3:uid="{00000000-0010-0000-0000-00001F000000}" name="Contact Focal Point" dataDxfId="215" totalsRowDxfId="214" dataCellStyle="Comma"/>
    <tableColumn id="32" xr3:uid="{00000000-0010-0000-0000-000020000000}" name="Phone Number" dataDxfId="213" totalsRowDxfId="212" dataCellStyle="Comma"/>
    <tableColumn id="33" xr3:uid="{00000000-0010-0000-0000-000021000000}" name="Email" dataDxfId="211" totalsRowDxfId="210" dataCellStyle="Comma"/>
    <tableColumn id="46" xr3:uid="{00000000-0010-0000-0000-00002E000000}" name="Agency" dataDxfId="209" totalsRowDxfId="208">
      <calculatedColumnFormula>_xlfn.IFNA(IF(Table[[#This Row],[Programme Partner]]&lt;&gt;Table[[#This Row],[Implementing Partner]],CONCATENATE(Table[[#This Row],[Programme Partner]],"-",Table[[#This Row],[Implementing Partner]]),Table[[#This Row],[Programme Partner]]),"")</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8" displayName="Table8" ref="A1:A51" totalsRowShown="0" headerRowDxfId="27" dataDxfId="25" headerRowBorderDxfId="26" tableBorderDxfId="24" totalsRowBorderDxfId="23">
  <tableColumns count="1">
    <tableColumn id="1" xr3:uid="{00000000-0010-0000-0900-000001000000}" name="4W Round"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1:C313" totalsRowShown="0">
  <autoFilter ref="A1:C313" xr:uid="{00000000-0009-0000-0100-000005000000}"/>
  <tableColumns count="3">
    <tableColumn id="2" xr3:uid="{00000000-0010-0000-0100-000002000000}" name="Organization"/>
    <tableColumn id="1" xr3:uid="{00000000-0010-0000-0100-000001000000}" name="Org. Code"/>
    <tableColumn id="3" xr3:uid="{00000000-0010-0000-0100-000003000000}" name="Typ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B1:B15" totalsRowShown="0" headerRowDxfId="203" dataDxfId="201" headerRowBorderDxfId="202" tableBorderDxfId="200" totalsRowBorderDxfId="199">
  <autoFilter ref="B1:B15" xr:uid="{00000000-0009-0000-0100-000002000000}"/>
  <tableColumns count="1">
    <tableColumn id="1" xr3:uid="{00000000-0010-0000-0200-000001000000}" name="Sub-Sector of Assistance" dataDxfId="19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D1:F87" totalsRowShown="0" headerRowDxfId="197" headerRowBorderDxfId="196" tableBorderDxfId="195" totalsRowBorderDxfId="194">
  <autoFilter ref="D1:F87" xr:uid="{00000000-0009-0000-0100-000003000000}"/>
  <tableColumns count="3">
    <tableColumn id="1" xr3:uid="{00000000-0010-0000-0300-000001000000}" name="Sub-Sector of Assistance" dataDxfId="193"/>
    <tableColumn id="2" xr3:uid="{00000000-0010-0000-0300-000002000000}" name="Activity Details of Assistance" dataDxfId="192"/>
    <tableColumn id="3" xr3:uid="{00000000-0010-0000-0300-000003000000}" name="Activity Details of Assistance/Unit" dataDxfId="19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157" displayName="Table157" ref="A1:V21" totalsRowShown="0" headerRowDxfId="189" dataDxfId="188">
  <autoFilter ref="A1:V21" xr:uid="{00000000-0009-0000-0100-000006000000}"/>
  <tableColumns count="22">
    <tableColumn id="2" xr3:uid="{00000000-0010-0000-0400-000002000000}" name="Projet" dataDxfId="187"/>
    <tableColumn id="3" xr3:uid="{00000000-0010-0000-0400-000003000000}" name="Project title" dataDxfId="186"/>
    <tableColumn id="4" xr3:uid="{00000000-0010-0000-0400-000004000000}" name="Code" dataDxfId="185"/>
    <tableColumn id="13" xr3:uid="{00000000-0010-0000-0400-00000D000000}" name="Sectors" dataDxfId="184"/>
    <tableColumn id="14" xr3:uid="{00000000-0010-0000-0400-00000E000000}" name="Organizations" dataDxfId="183"/>
    <tableColumn id="15" xr3:uid="{00000000-0010-0000-0400-00000F000000}" name="Implementing partners" dataDxfId="182"/>
    <tableColumn id="32" xr3:uid="{00000000-0010-0000-0400-000020000000}" name="Does this project include contingency for natural disaster?" dataDxfId="181"/>
    <tableColumn id="34" xr3:uid="{00000000-0010-0000-0400-000022000000}" name="Provide the GAM Reference number for this project" dataDxfId="180"/>
    <tableColumn id="35" xr3:uid="{00000000-0010-0000-0400-000023000000}" name="Is any part of this project cash transfer programming (including vouchers)?" dataDxfId="179"/>
    <tableColumn id="23" xr3:uid="{00000000-0010-0000-0400-000017000000}" name="Requirement" dataDxfId="178"/>
    <tableColumn id="6" xr3:uid="{00000000-0010-0000-0400-000006000000}" name="Jan" dataDxfId="177"/>
    <tableColumn id="7" xr3:uid="{00000000-0010-0000-0400-000007000000}" name="Feb" dataDxfId="176"/>
    <tableColumn id="8" xr3:uid="{00000000-0010-0000-0400-000008000000}" name="Mar" dataDxfId="175"/>
    <tableColumn id="9" xr3:uid="{00000000-0010-0000-0400-000009000000}" name="Apr" dataDxfId="174"/>
    <tableColumn id="10" xr3:uid="{00000000-0010-0000-0400-00000A000000}" name="May" dataDxfId="173"/>
    <tableColumn id="11" xr3:uid="{00000000-0010-0000-0400-00000B000000}" name="Jun" dataDxfId="172"/>
    <tableColumn id="12" xr3:uid="{00000000-0010-0000-0400-00000C000000}" name="Jul" dataDxfId="171"/>
    <tableColumn id="16" xr3:uid="{00000000-0010-0000-0400-000010000000}" name="Aug" dataDxfId="170"/>
    <tableColumn id="17" xr3:uid="{00000000-0010-0000-0400-000011000000}" name="Sep" dataDxfId="169"/>
    <tableColumn id="18" xr3:uid="{00000000-0010-0000-0400-000012000000}" name="Oct" dataDxfId="168"/>
    <tableColumn id="19" xr3:uid="{00000000-0010-0000-0400-000013000000}" name="Nov" dataDxfId="167"/>
    <tableColumn id="20" xr3:uid="{00000000-0010-0000-0400-000014000000}" name="Dec" dataDxfId="166"/>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ella1" displayName="Tabella1" ref="B2:E836" totalsRowShown="0" headerRowDxfId="161" dataDxfId="160">
  <autoFilter ref="B2:E836" xr:uid="{00000000-0009-0000-0100-000008000000}"/>
  <sortState xmlns:xlrd2="http://schemas.microsoft.com/office/spreadsheetml/2017/richdata2" ref="B3:E836">
    <sortCondition ref="E3:E836" customList="GoB,UN,INGO,NNGO,Donor"/>
    <sortCondition ref="C3:C836"/>
  </sortState>
  <tableColumns count="4">
    <tableColumn id="1" xr3:uid="{00000000-0010-0000-0500-000001000000}" name="Organization Name" dataDxfId="159"/>
    <tableColumn id="2" xr3:uid="{00000000-0010-0000-0500-000002000000}" name="Org. Code" dataDxfId="158"/>
    <tableColumn id="3" xr3:uid="{00000000-0010-0000-0500-000003000000}" name="Org. Type" dataDxfId="157"/>
    <tableColumn id="4" xr3:uid="{00000000-0010-0000-0500-000004000000}" name="Type" dataDxfId="15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ella15" displayName="Tabella15" ref="B2:I1464" totalsRowShown="0" dataDxfId="59">
  <autoFilter ref="B2:I1464" xr:uid="{00000000-0009-0000-0100-00000A000000}"/>
  <tableColumns count="8">
    <tableColumn id="1" xr3:uid="{00000000-0010-0000-0600-000001000000}" name="Name of location and village - RAW" dataDxfId="58"/>
    <tableColumn id="8" xr3:uid="{00000000-0010-0000-0600-000008000000}" name="Division - Cleaned" dataDxfId="57"/>
    <tableColumn id="7" xr3:uid="{00000000-0010-0000-0600-000007000000}" name="District - Cleaned" dataDxfId="56"/>
    <tableColumn id="2" xr3:uid="{00000000-0010-0000-0600-000002000000}" name="Upazila - Cleaned" dataDxfId="55"/>
    <tableColumn id="3" xr3:uid="{00000000-0010-0000-0600-000003000000}" name="Union - Cleaned" dataDxfId="54"/>
    <tableColumn id="4" xr3:uid="{00000000-0010-0000-0600-000004000000}" name="Location_Site - Cleaned" dataDxfId="53"/>
    <tableColumn id="5" xr3:uid="{00000000-0010-0000-0600-000005000000}" name="Location_Camp - Cleaned" dataDxfId="52"/>
    <tableColumn id="6" xr3:uid="{00000000-0010-0000-0600-000006000000}" name="SSID" dataDxfId="5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Tabella8" displayName="Tabella8" ref="B1:I125" totalsRowShown="0" headerRowDxfId="50" dataDxfId="49">
  <autoFilter ref="B1:I125" xr:uid="{00000000-0009-0000-0100-000001000000}"/>
  <tableColumns count="8">
    <tableColumn id="2" xr3:uid="{00000000-0010-0000-0700-000002000000}" name="New_Camp_Name" dataDxfId="48"/>
    <tableColumn id="1" xr3:uid="{00000000-0010-0000-0700-000001000000}" name="SSID" dataDxfId="47"/>
    <tableColumn id="3" xr3:uid="{00000000-0010-0000-0700-000003000000}" name="Site_Other_Name" dataDxfId="46"/>
    <tableColumn id="4" xr3:uid="{00000000-0010-0000-0700-000004000000}" name="Location_Type" dataDxfId="45"/>
    <tableColumn id="5" xr3:uid="{00000000-0010-0000-0700-000005000000}" name="District" dataDxfId="44"/>
    <tableColumn id="6" xr3:uid="{00000000-0010-0000-0700-000006000000}" name="Upazila" dataDxfId="43"/>
    <tableColumn id="7" xr3:uid="{00000000-0010-0000-0700-000007000000}" name="Union" dataDxfId="42"/>
    <tableColumn id="8" xr3:uid="{00000000-0010-0000-0700-000008000000}" name="Column1" dataDxfId="4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ella9" displayName="Tabella9" ref="B2:I176" totalsRowShown="0" dataDxfId="37" tableBorderDxfId="36">
  <autoFilter ref="B2:I176" xr:uid="{00000000-0009-0000-0100-000009000000}"/>
  <tableColumns count="8">
    <tableColumn id="1" xr3:uid="{00000000-0010-0000-0800-000001000000}" name="Name of location and village - RAW" dataDxfId="35"/>
    <tableColumn id="2" xr3:uid="{00000000-0010-0000-0800-000002000000}" name="Division - Cleaned" dataDxfId="34"/>
    <tableColumn id="3" xr3:uid="{00000000-0010-0000-0800-000003000000}" name="District - Cleaned" dataDxfId="33"/>
    <tableColumn id="4" xr3:uid="{00000000-0010-0000-0800-000004000000}" name="Upazila - Cleaned" dataDxfId="32"/>
    <tableColumn id="5" xr3:uid="{00000000-0010-0000-0800-000005000000}" name="Union - Cleaned" dataDxfId="31"/>
    <tableColumn id="6" xr3:uid="{00000000-0010-0000-0800-000006000000}" name="Location_Site - Cleaned" dataDxfId="30"/>
    <tableColumn id="7" xr3:uid="{00000000-0010-0000-0800-000007000000}" name="Location_Zone - Cleaned" dataDxfId="29"/>
    <tableColumn id="8" xr3:uid="{00000000-0010-0000-0800-000008000000}" name="SSID" dataDxfId="2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table" Target="../tables/table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mrahman@iom.int"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E31CB-0016-4DD7-B140-73A8A7A8B5F0}">
  <dimension ref="A1:B10"/>
  <sheetViews>
    <sheetView workbookViewId="0">
      <selection activeCell="A7" sqref="A7"/>
    </sheetView>
  </sheetViews>
  <sheetFormatPr defaultRowHeight="14.4"/>
  <cols>
    <col min="1" max="1" width="46.7890625" bestFit="1" customWidth="1"/>
    <col min="2" max="2" width="31.26171875" bestFit="1" customWidth="1"/>
  </cols>
  <sheetData>
    <row r="1" spans="1:2">
      <c r="A1" s="186" t="s">
        <v>7329</v>
      </c>
      <c r="B1" t="s">
        <v>8590</v>
      </c>
    </row>
    <row r="2" spans="1:2">
      <c r="A2" s="186" t="s">
        <v>8197</v>
      </c>
      <c r="B2" t="s">
        <v>8012</v>
      </c>
    </row>
    <row r="4" spans="1:2">
      <c r="A4" s="186" t="s">
        <v>8298</v>
      </c>
      <c r="B4" t="s">
        <v>8683</v>
      </c>
    </row>
    <row r="5" spans="1:2">
      <c r="A5" s="187" t="s">
        <v>8362</v>
      </c>
      <c r="B5" s="329">
        <v>40</v>
      </c>
    </row>
    <row r="6" spans="1:2">
      <c r="A6" s="187" t="s">
        <v>8372</v>
      </c>
      <c r="B6" s="329">
        <v>51</v>
      </c>
    </row>
    <row r="7" spans="1:2">
      <c r="A7" s="187" t="s">
        <v>8586</v>
      </c>
      <c r="B7" s="329">
        <v>121</v>
      </c>
    </row>
    <row r="8" spans="1:2">
      <c r="A8" s="187" t="s">
        <v>8357</v>
      </c>
      <c r="B8" s="329">
        <v>160</v>
      </c>
    </row>
    <row r="9" spans="1:2">
      <c r="A9" s="187" t="s">
        <v>8354</v>
      </c>
      <c r="B9" s="329">
        <v>2924</v>
      </c>
    </row>
    <row r="10" spans="1:2">
      <c r="A10" s="187" t="s">
        <v>8299</v>
      </c>
      <c r="B10" s="329">
        <v>3296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6C9F6-257F-465B-87CA-2465805F0E78}">
  <sheetPr codeName="Sheet9"/>
  <dimension ref="A1:B5"/>
  <sheetViews>
    <sheetView workbookViewId="0">
      <selection activeCell="B7" sqref="B7"/>
    </sheetView>
  </sheetViews>
  <sheetFormatPr defaultRowHeight="14.4"/>
  <cols>
    <col min="1" max="1" width="18.20703125" bestFit="1" customWidth="1"/>
    <col min="2" max="2" width="16.5234375" bestFit="1" customWidth="1"/>
  </cols>
  <sheetData>
    <row r="1" spans="1:2">
      <c r="A1" s="186" t="s">
        <v>7329</v>
      </c>
      <c r="B1" t="s">
        <v>8300</v>
      </c>
    </row>
    <row r="2" spans="1:2">
      <c r="A2" s="186" t="s">
        <v>6</v>
      </c>
      <c r="B2" t="s">
        <v>8300</v>
      </c>
    </row>
    <row r="4" spans="1:2">
      <c r="A4" s="186" t="s">
        <v>8298</v>
      </c>
    </row>
    <row r="5" spans="1:2">
      <c r="A5" s="187" t="s">
        <v>8299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8463-6D43-4AD8-9BEC-0285988D39D3}">
  <sheetPr codeName="Sheet10"/>
  <dimension ref="A1:B5"/>
  <sheetViews>
    <sheetView workbookViewId="0">
      <selection activeCell="A14" sqref="A14"/>
    </sheetView>
  </sheetViews>
  <sheetFormatPr defaultRowHeight="14.4"/>
  <cols>
    <col min="1" max="1" width="18.20703125" bestFit="1" customWidth="1"/>
    <col min="2" max="2" width="16.5234375" bestFit="1" customWidth="1"/>
  </cols>
  <sheetData>
    <row r="1" spans="1:2">
      <c r="A1" s="186" t="s">
        <v>7329</v>
      </c>
      <c r="B1" t="s">
        <v>8300</v>
      </c>
    </row>
    <row r="2" spans="1:2">
      <c r="A2" s="186" t="s">
        <v>6</v>
      </c>
      <c r="B2" t="s">
        <v>8300</v>
      </c>
    </row>
    <row r="4" spans="1:2">
      <c r="A4" s="186" t="s">
        <v>8298</v>
      </c>
    </row>
    <row r="5" spans="1:2">
      <c r="A5" s="187" t="s">
        <v>8299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D33C1-5A65-498F-B35D-C027150E7BD9}">
  <sheetPr codeName="Sheet11"/>
  <dimension ref="A1:B5"/>
  <sheetViews>
    <sheetView workbookViewId="0">
      <selection activeCell="D8" sqref="D8"/>
    </sheetView>
  </sheetViews>
  <sheetFormatPr defaultRowHeight="14.4"/>
  <cols>
    <col min="1" max="1" width="18.20703125" bestFit="1" customWidth="1"/>
    <col min="2" max="2" width="16.5234375" bestFit="1" customWidth="1"/>
  </cols>
  <sheetData>
    <row r="1" spans="1:2">
      <c r="A1" s="186" t="s">
        <v>7329</v>
      </c>
      <c r="B1" t="s">
        <v>8300</v>
      </c>
    </row>
    <row r="2" spans="1:2">
      <c r="A2" s="186" t="s">
        <v>6</v>
      </c>
      <c r="B2" t="s">
        <v>8300</v>
      </c>
    </row>
    <row r="4" spans="1:2">
      <c r="A4" s="186" t="s">
        <v>8298</v>
      </c>
    </row>
    <row r="5" spans="1:2">
      <c r="A5" s="187" t="s">
        <v>8299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05B4B-BCC5-4A7C-8F45-820A79FC5699}">
  <sheetPr codeName="Sheet12"/>
  <dimension ref="A1:B5"/>
  <sheetViews>
    <sheetView workbookViewId="0">
      <selection activeCell="A4" sqref="A4"/>
    </sheetView>
  </sheetViews>
  <sheetFormatPr defaultRowHeight="14.4"/>
  <cols>
    <col min="1" max="1" width="18.20703125" bestFit="1" customWidth="1"/>
    <col min="2" max="2" width="16.5234375" bestFit="1" customWidth="1"/>
  </cols>
  <sheetData>
    <row r="1" spans="1:2">
      <c r="A1" s="186" t="s">
        <v>7329</v>
      </c>
      <c r="B1" t="s">
        <v>8300</v>
      </c>
    </row>
    <row r="2" spans="1:2">
      <c r="A2" s="186" t="s">
        <v>6</v>
      </c>
      <c r="B2" t="s">
        <v>8300</v>
      </c>
    </row>
    <row r="4" spans="1:2">
      <c r="A4" s="186" t="s">
        <v>8298</v>
      </c>
    </row>
    <row r="5" spans="1:2">
      <c r="A5" s="187" t="s">
        <v>8299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H200"/>
  <sheetViews>
    <sheetView showGridLines="0" view="pageBreakPreview" zoomScaleNormal="100" zoomScaleSheetLayoutView="100" workbookViewId="0">
      <selection activeCell="E19" sqref="E19"/>
    </sheetView>
  </sheetViews>
  <sheetFormatPr defaultColWidth="8.7890625" defaultRowHeight="14.4"/>
  <cols>
    <col min="1" max="1" width="16.47265625" style="147" customWidth="1"/>
    <col min="2" max="2" width="26.5234375" style="147" customWidth="1"/>
    <col min="3" max="3" width="16.5234375" style="147" customWidth="1"/>
    <col min="4" max="4" width="17.47265625" style="147" bestFit="1" customWidth="1"/>
    <col min="5" max="5" width="18.7890625" style="147" customWidth="1"/>
    <col min="6" max="6" width="26.5234375" style="179" customWidth="1"/>
    <col min="7" max="7" width="1.5234375" style="147" customWidth="1"/>
    <col min="8" max="8" width="63.15625" style="147" customWidth="1"/>
    <col min="9" max="16384" width="8.7890625" style="147"/>
  </cols>
  <sheetData>
    <row r="1" spans="1:8" ht="5.2" customHeight="1">
      <c r="F1" s="147"/>
    </row>
    <row r="2" spans="1:8" ht="22.45" customHeight="1">
      <c r="A2" s="322" t="s">
        <v>8190</v>
      </c>
      <c r="B2" s="322"/>
      <c r="C2" s="322"/>
      <c r="D2" s="322"/>
      <c r="E2" s="322"/>
      <c r="F2" s="322"/>
      <c r="H2" s="323" t="s">
        <v>8191</v>
      </c>
    </row>
    <row r="3" spans="1:8" ht="5.2" customHeight="1">
      <c r="F3" s="147"/>
      <c r="H3" s="323"/>
    </row>
    <row r="4" spans="1:8" ht="51" customHeight="1">
      <c r="A4" s="158" t="s">
        <v>7337</v>
      </c>
      <c r="B4" s="159" t="s">
        <v>8192</v>
      </c>
      <c r="C4" s="160" t="s">
        <v>8193</v>
      </c>
      <c r="D4" s="161" t="s">
        <v>8194</v>
      </c>
      <c r="E4" s="159" t="s">
        <v>2</v>
      </c>
      <c r="F4" s="162" t="s">
        <v>8195</v>
      </c>
      <c r="H4" s="323"/>
    </row>
    <row r="5" spans="1:8">
      <c r="A5" s="163"/>
      <c r="B5" s="164"/>
      <c r="C5" s="164"/>
      <c r="D5" s="165"/>
      <c r="E5" s="166"/>
      <c r="F5" s="167"/>
      <c r="H5" s="323"/>
    </row>
    <row r="6" spans="1:8">
      <c r="A6" s="168"/>
      <c r="B6" s="169"/>
      <c r="C6" s="169"/>
      <c r="D6" s="170"/>
      <c r="E6" s="171"/>
      <c r="F6" s="172"/>
      <c r="H6" s="323"/>
    </row>
    <row r="7" spans="1:8">
      <c r="A7" s="168"/>
      <c r="B7" s="169"/>
      <c r="C7" s="169"/>
      <c r="D7" s="170"/>
      <c r="E7" s="171"/>
      <c r="F7" s="172"/>
      <c r="H7" s="323"/>
    </row>
    <row r="8" spans="1:8">
      <c r="A8" s="168"/>
      <c r="B8" s="169"/>
      <c r="C8" s="169"/>
      <c r="D8" s="170"/>
      <c r="E8" s="171"/>
      <c r="F8" s="172"/>
      <c r="H8" s="323"/>
    </row>
    <row r="9" spans="1:8">
      <c r="A9" s="168"/>
      <c r="B9" s="169"/>
      <c r="C9" s="169"/>
      <c r="D9" s="170"/>
      <c r="E9" s="171"/>
      <c r="F9" s="172"/>
      <c r="H9" s="323"/>
    </row>
    <row r="10" spans="1:8">
      <c r="A10" s="168"/>
      <c r="B10" s="169"/>
      <c r="C10" s="169"/>
      <c r="D10" s="170"/>
      <c r="E10" s="171"/>
      <c r="F10" s="172"/>
      <c r="H10" s="323"/>
    </row>
    <row r="11" spans="1:8">
      <c r="A11" s="168"/>
      <c r="B11" s="169"/>
      <c r="C11" s="169"/>
      <c r="D11" s="170"/>
      <c r="E11" s="171"/>
      <c r="F11" s="172"/>
      <c r="H11" s="323"/>
    </row>
    <row r="12" spans="1:8">
      <c r="A12" s="168"/>
      <c r="B12" s="169"/>
      <c r="C12" s="169"/>
      <c r="D12" s="170"/>
      <c r="E12" s="171"/>
      <c r="F12" s="172"/>
      <c r="H12" s="323"/>
    </row>
    <row r="13" spans="1:8">
      <c r="A13" s="168"/>
      <c r="B13" s="169"/>
      <c r="C13" s="169"/>
      <c r="D13" s="170"/>
      <c r="E13" s="171"/>
      <c r="F13" s="172"/>
      <c r="H13" s="323"/>
    </row>
    <row r="14" spans="1:8">
      <c r="A14" s="168"/>
      <c r="B14" s="169"/>
      <c r="C14" s="169"/>
      <c r="D14" s="170"/>
      <c r="E14" s="171"/>
      <c r="F14" s="172"/>
      <c r="H14" s="127"/>
    </row>
    <row r="15" spans="1:8">
      <c r="A15" s="168"/>
      <c r="B15" s="169"/>
      <c r="C15" s="169"/>
      <c r="D15" s="170"/>
      <c r="E15" s="171"/>
      <c r="F15" s="172"/>
      <c r="H15" s="127"/>
    </row>
    <row r="16" spans="1:8">
      <c r="A16" s="168"/>
      <c r="B16" s="169"/>
      <c r="C16" s="169"/>
      <c r="D16" s="170"/>
      <c r="E16" s="171"/>
      <c r="F16" s="172"/>
      <c r="H16" s="127"/>
    </row>
    <row r="17" spans="1:8">
      <c r="A17" s="168"/>
      <c r="B17" s="169"/>
      <c r="C17" s="169"/>
      <c r="D17" s="170"/>
      <c r="E17" s="171"/>
      <c r="F17" s="172"/>
      <c r="H17" s="127"/>
    </row>
    <row r="18" spans="1:8" ht="14.5" customHeight="1">
      <c r="A18" s="168"/>
      <c r="B18" s="169"/>
      <c r="C18" s="169"/>
      <c r="D18" s="170"/>
      <c r="E18" s="171"/>
      <c r="F18" s="172"/>
    </row>
    <row r="19" spans="1:8" ht="14.5" customHeight="1">
      <c r="A19" s="168"/>
      <c r="B19" s="169"/>
      <c r="C19" s="169"/>
      <c r="D19" s="170"/>
      <c r="E19" s="171"/>
      <c r="F19" s="172"/>
    </row>
    <row r="20" spans="1:8">
      <c r="A20" s="168"/>
      <c r="B20" s="169"/>
      <c r="C20" s="169"/>
      <c r="D20" s="170"/>
      <c r="E20" s="171"/>
      <c r="F20" s="172"/>
    </row>
    <row r="21" spans="1:8">
      <c r="A21" s="168"/>
      <c r="B21" s="169"/>
      <c r="C21" s="169"/>
      <c r="D21" s="170"/>
      <c r="E21" s="171"/>
      <c r="F21" s="172"/>
    </row>
    <row r="22" spans="1:8">
      <c r="A22" s="168"/>
      <c r="B22" s="169"/>
      <c r="C22" s="169"/>
      <c r="D22" s="170"/>
      <c r="E22" s="171"/>
      <c r="F22" s="172"/>
    </row>
    <row r="23" spans="1:8">
      <c r="A23" s="168"/>
      <c r="B23" s="169"/>
      <c r="C23" s="169"/>
      <c r="D23" s="170"/>
      <c r="E23" s="171"/>
      <c r="F23" s="172"/>
    </row>
    <row r="24" spans="1:8">
      <c r="A24" s="168"/>
      <c r="B24" s="169"/>
      <c r="C24" s="169"/>
      <c r="D24" s="170"/>
      <c r="E24" s="171"/>
      <c r="F24" s="172"/>
    </row>
    <row r="25" spans="1:8">
      <c r="A25" s="168"/>
      <c r="B25" s="169"/>
      <c r="C25" s="169"/>
      <c r="D25" s="170"/>
      <c r="E25" s="171"/>
      <c r="F25" s="172"/>
    </row>
    <row r="26" spans="1:8">
      <c r="A26" s="168"/>
      <c r="B26" s="169"/>
      <c r="C26" s="169"/>
      <c r="D26" s="170"/>
      <c r="E26" s="171"/>
      <c r="F26" s="172"/>
    </row>
    <row r="27" spans="1:8">
      <c r="A27" s="168"/>
      <c r="B27" s="169"/>
      <c r="C27" s="169"/>
      <c r="D27" s="170"/>
      <c r="E27" s="171"/>
      <c r="F27" s="172"/>
    </row>
    <row r="28" spans="1:8">
      <c r="A28" s="168"/>
      <c r="B28" s="169"/>
      <c r="C28" s="169"/>
      <c r="D28" s="170"/>
      <c r="E28" s="171"/>
      <c r="F28" s="172"/>
    </row>
    <row r="29" spans="1:8">
      <c r="A29" s="168"/>
      <c r="B29" s="169"/>
      <c r="C29" s="169"/>
      <c r="D29" s="170"/>
      <c r="E29" s="171"/>
      <c r="F29" s="172"/>
    </row>
    <row r="30" spans="1:8">
      <c r="A30" s="168"/>
      <c r="B30" s="169"/>
      <c r="C30" s="169"/>
      <c r="D30" s="170"/>
      <c r="E30" s="171"/>
      <c r="F30" s="172"/>
      <c r="H30" s="173"/>
    </row>
    <row r="31" spans="1:8">
      <c r="A31" s="168"/>
      <c r="B31" s="169"/>
      <c r="C31" s="169"/>
      <c r="D31" s="170"/>
      <c r="E31" s="171"/>
      <c r="F31" s="172"/>
    </row>
    <row r="32" spans="1:8">
      <c r="A32" s="168"/>
      <c r="B32" s="169"/>
      <c r="C32" s="169"/>
      <c r="D32" s="170"/>
      <c r="E32" s="171"/>
      <c r="F32" s="172"/>
    </row>
    <row r="33" spans="1:6">
      <c r="A33" s="168"/>
      <c r="B33" s="169"/>
      <c r="C33" s="169"/>
      <c r="D33" s="170"/>
      <c r="E33" s="171"/>
      <c r="F33" s="172"/>
    </row>
    <row r="34" spans="1:6">
      <c r="A34" s="168"/>
      <c r="B34" s="169"/>
      <c r="C34" s="169"/>
      <c r="D34" s="170"/>
      <c r="E34" s="171"/>
      <c r="F34" s="172"/>
    </row>
    <row r="35" spans="1:6">
      <c r="A35" s="168"/>
      <c r="B35" s="169"/>
      <c r="C35" s="169"/>
      <c r="D35" s="170"/>
      <c r="E35" s="171"/>
      <c r="F35" s="172"/>
    </row>
    <row r="36" spans="1:6">
      <c r="A36" s="168"/>
      <c r="B36" s="169"/>
      <c r="C36" s="169"/>
      <c r="D36" s="170"/>
      <c r="E36" s="171"/>
      <c r="F36" s="172"/>
    </row>
    <row r="37" spans="1:6">
      <c r="A37" s="168"/>
      <c r="B37" s="169"/>
      <c r="C37" s="169"/>
      <c r="D37" s="170"/>
      <c r="E37" s="171"/>
      <c r="F37" s="172"/>
    </row>
    <row r="38" spans="1:6">
      <c r="A38" s="168"/>
      <c r="B38" s="169"/>
      <c r="C38" s="169"/>
      <c r="D38" s="170"/>
      <c r="E38" s="171"/>
      <c r="F38" s="172"/>
    </row>
    <row r="39" spans="1:6">
      <c r="A39" s="168"/>
      <c r="B39" s="169"/>
      <c r="C39" s="169"/>
      <c r="D39" s="170"/>
      <c r="E39" s="171"/>
      <c r="F39" s="172"/>
    </row>
    <row r="40" spans="1:6">
      <c r="A40" s="168"/>
      <c r="B40" s="169"/>
      <c r="C40" s="169"/>
      <c r="D40" s="170"/>
      <c r="E40" s="171"/>
      <c r="F40" s="172"/>
    </row>
    <row r="41" spans="1:6">
      <c r="A41" s="168"/>
      <c r="B41" s="169"/>
      <c r="C41" s="169"/>
      <c r="D41" s="170"/>
      <c r="E41" s="171"/>
      <c r="F41" s="172"/>
    </row>
    <row r="42" spans="1:6">
      <c r="A42" s="168"/>
      <c r="B42" s="169"/>
      <c r="C42" s="169"/>
      <c r="D42" s="170"/>
      <c r="E42" s="171"/>
      <c r="F42" s="172"/>
    </row>
    <row r="43" spans="1:6">
      <c r="A43" s="168"/>
      <c r="B43" s="169"/>
      <c r="C43" s="169"/>
      <c r="D43" s="170"/>
      <c r="E43" s="171"/>
      <c r="F43" s="172"/>
    </row>
    <row r="44" spans="1:6">
      <c r="A44" s="168"/>
      <c r="B44" s="169"/>
      <c r="C44" s="169"/>
      <c r="D44" s="170"/>
      <c r="E44" s="171"/>
      <c r="F44" s="172"/>
    </row>
    <row r="45" spans="1:6">
      <c r="A45" s="168"/>
      <c r="B45" s="169"/>
      <c r="C45" s="169"/>
      <c r="D45" s="170"/>
      <c r="E45" s="171"/>
      <c r="F45" s="172"/>
    </row>
    <row r="46" spans="1:6">
      <c r="A46" s="168"/>
      <c r="B46" s="169"/>
      <c r="C46" s="169"/>
      <c r="D46" s="170"/>
      <c r="E46" s="171"/>
      <c r="F46" s="172"/>
    </row>
    <row r="47" spans="1:6">
      <c r="A47" s="168"/>
      <c r="B47" s="169"/>
      <c r="C47" s="169"/>
      <c r="D47" s="170"/>
      <c r="E47" s="171"/>
      <c r="F47" s="172"/>
    </row>
    <row r="48" spans="1:6">
      <c r="A48" s="168"/>
      <c r="B48" s="169"/>
      <c r="C48" s="169"/>
      <c r="D48" s="170"/>
      <c r="E48" s="171"/>
      <c r="F48" s="172"/>
    </row>
    <row r="49" spans="1:6">
      <c r="A49" s="168"/>
      <c r="B49" s="169"/>
      <c r="C49" s="169"/>
      <c r="D49" s="170"/>
      <c r="E49" s="171"/>
      <c r="F49" s="172"/>
    </row>
    <row r="50" spans="1:6">
      <c r="A50" s="168"/>
      <c r="B50" s="169"/>
      <c r="C50" s="169"/>
      <c r="D50" s="170"/>
      <c r="E50" s="171"/>
      <c r="F50" s="172"/>
    </row>
    <row r="51" spans="1:6">
      <c r="A51" s="168"/>
      <c r="B51" s="169"/>
      <c r="C51" s="169"/>
      <c r="D51" s="170"/>
      <c r="E51" s="171"/>
      <c r="F51" s="172"/>
    </row>
    <row r="52" spans="1:6">
      <c r="A52" s="168"/>
      <c r="B52" s="169"/>
      <c r="C52" s="169"/>
      <c r="D52" s="170"/>
      <c r="E52" s="171"/>
      <c r="F52" s="172"/>
    </row>
    <row r="53" spans="1:6">
      <c r="A53" s="168"/>
      <c r="B53" s="169"/>
      <c r="C53" s="169"/>
      <c r="D53" s="170"/>
      <c r="E53" s="171"/>
      <c r="F53" s="172"/>
    </row>
    <row r="54" spans="1:6">
      <c r="A54" s="168"/>
      <c r="B54" s="169"/>
      <c r="C54" s="169"/>
      <c r="D54" s="170"/>
      <c r="E54" s="171"/>
      <c r="F54" s="172"/>
    </row>
    <row r="55" spans="1:6">
      <c r="A55" s="168"/>
      <c r="B55" s="169"/>
      <c r="C55" s="169"/>
      <c r="D55" s="170"/>
      <c r="E55" s="171"/>
      <c r="F55" s="172"/>
    </row>
    <row r="56" spans="1:6">
      <c r="A56" s="168"/>
      <c r="B56" s="169"/>
      <c r="C56" s="169"/>
      <c r="D56" s="170"/>
      <c r="E56" s="171"/>
      <c r="F56" s="172"/>
    </row>
    <row r="57" spans="1:6">
      <c r="A57" s="168"/>
      <c r="B57" s="169"/>
      <c r="C57" s="169"/>
      <c r="D57" s="170"/>
      <c r="E57" s="171"/>
      <c r="F57" s="172"/>
    </row>
    <row r="58" spans="1:6">
      <c r="A58" s="168"/>
      <c r="B58" s="169"/>
      <c r="C58" s="169"/>
      <c r="D58" s="170"/>
      <c r="E58" s="171"/>
      <c r="F58" s="172"/>
    </row>
    <row r="59" spans="1:6">
      <c r="A59" s="168"/>
      <c r="B59" s="169"/>
      <c r="C59" s="169"/>
      <c r="D59" s="170"/>
      <c r="E59" s="171"/>
      <c r="F59" s="172"/>
    </row>
    <row r="60" spans="1:6">
      <c r="A60" s="168"/>
      <c r="B60" s="169"/>
      <c r="C60" s="169"/>
      <c r="D60" s="170"/>
      <c r="E60" s="171"/>
      <c r="F60" s="172"/>
    </row>
    <row r="61" spans="1:6">
      <c r="A61" s="168"/>
      <c r="B61" s="169"/>
      <c r="C61" s="169"/>
      <c r="D61" s="170"/>
      <c r="E61" s="171"/>
      <c r="F61" s="172"/>
    </row>
    <row r="62" spans="1:6">
      <c r="A62" s="168"/>
      <c r="B62" s="169"/>
      <c r="C62" s="169"/>
      <c r="D62" s="170"/>
      <c r="E62" s="171"/>
      <c r="F62" s="172"/>
    </row>
    <row r="63" spans="1:6">
      <c r="A63" s="168"/>
      <c r="B63" s="169"/>
      <c r="C63" s="169"/>
      <c r="D63" s="170"/>
      <c r="E63" s="171"/>
      <c r="F63" s="172"/>
    </row>
    <row r="64" spans="1:6">
      <c r="A64" s="168"/>
      <c r="B64" s="169"/>
      <c r="C64" s="169"/>
      <c r="D64" s="170"/>
      <c r="E64" s="171"/>
      <c r="F64" s="172"/>
    </row>
    <row r="65" spans="1:6">
      <c r="A65" s="168"/>
      <c r="B65" s="169"/>
      <c r="C65" s="169"/>
      <c r="D65" s="170"/>
      <c r="E65" s="171"/>
      <c r="F65" s="172"/>
    </row>
    <row r="66" spans="1:6">
      <c r="A66" s="168"/>
      <c r="B66" s="169"/>
      <c r="C66" s="169"/>
      <c r="D66" s="170"/>
      <c r="E66" s="171"/>
      <c r="F66" s="172"/>
    </row>
    <row r="67" spans="1:6">
      <c r="A67" s="168"/>
      <c r="B67" s="169"/>
      <c r="C67" s="169"/>
      <c r="D67" s="170"/>
      <c r="E67" s="171"/>
      <c r="F67" s="172"/>
    </row>
    <row r="68" spans="1:6">
      <c r="A68" s="168"/>
      <c r="B68" s="169"/>
      <c r="C68" s="169"/>
      <c r="D68" s="170"/>
      <c r="E68" s="171"/>
      <c r="F68" s="172"/>
    </row>
    <row r="69" spans="1:6">
      <c r="A69" s="168"/>
      <c r="B69" s="169"/>
      <c r="C69" s="169"/>
      <c r="D69" s="170"/>
      <c r="E69" s="171"/>
      <c r="F69" s="172"/>
    </row>
    <row r="70" spans="1:6">
      <c r="A70" s="168"/>
      <c r="B70" s="169"/>
      <c r="C70" s="169"/>
      <c r="D70" s="170"/>
      <c r="E70" s="171"/>
      <c r="F70" s="172"/>
    </row>
    <row r="71" spans="1:6">
      <c r="A71" s="168"/>
      <c r="B71" s="169"/>
      <c r="C71" s="169"/>
      <c r="D71" s="170"/>
      <c r="E71" s="171"/>
      <c r="F71" s="172"/>
    </row>
    <row r="72" spans="1:6">
      <c r="A72" s="168"/>
      <c r="B72" s="169"/>
      <c r="C72" s="169"/>
      <c r="D72" s="170"/>
      <c r="E72" s="171"/>
      <c r="F72" s="172"/>
    </row>
    <row r="73" spans="1:6">
      <c r="A73" s="168"/>
      <c r="B73" s="169"/>
      <c r="C73" s="169"/>
      <c r="D73" s="170"/>
      <c r="E73" s="171"/>
      <c r="F73" s="172"/>
    </row>
    <row r="74" spans="1:6">
      <c r="A74" s="168"/>
      <c r="B74" s="169"/>
      <c r="C74" s="169"/>
      <c r="D74" s="170"/>
      <c r="E74" s="171"/>
      <c r="F74" s="172"/>
    </row>
    <row r="75" spans="1:6">
      <c r="A75" s="168"/>
      <c r="B75" s="169"/>
      <c r="C75" s="169"/>
      <c r="D75" s="170"/>
      <c r="E75" s="171"/>
      <c r="F75" s="172"/>
    </row>
    <row r="76" spans="1:6">
      <c r="A76" s="168"/>
      <c r="B76" s="169"/>
      <c r="C76" s="169"/>
      <c r="D76" s="170"/>
      <c r="E76" s="171"/>
      <c r="F76" s="172"/>
    </row>
    <row r="77" spans="1:6">
      <c r="A77" s="168"/>
      <c r="B77" s="169"/>
      <c r="C77" s="169"/>
      <c r="D77" s="170"/>
      <c r="E77" s="171"/>
      <c r="F77" s="172"/>
    </row>
    <row r="78" spans="1:6">
      <c r="A78" s="168"/>
      <c r="B78" s="169"/>
      <c r="C78" s="169"/>
      <c r="D78" s="170"/>
      <c r="E78" s="171"/>
      <c r="F78" s="172"/>
    </row>
    <row r="79" spans="1:6">
      <c r="A79" s="168"/>
      <c r="B79" s="169"/>
      <c r="C79" s="169"/>
      <c r="D79" s="170"/>
      <c r="E79" s="171"/>
      <c r="F79" s="172"/>
    </row>
    <row r="80" spans="1:6">
      <c r="A80" s="168"/>
      <c r="B80" s="169"/>
      <c r="C80" s="169"/>
      <c r="D80" s="170"/>
      <c r="E80" s="171"/>
      <c r="F80" s="172"/>
    </row>
    <row r="81" spans="1:6">
      <c r="A81" s="168"/>
      <c r="B81" s="169"/>
      <c r="C81" s="169"/>
      <c r="D81" s="170"/>
      <c r="E81" s="171"/>
      <c r="F81" s="172"/>
    </row>
    <row r="82" spans="1:6">
      <c r="A82" s="168"/>
      <c r="B82" s="169"/>
      <c r="C82" s="169"/>
      <c r="D82" s="170"/>
      <c r="E82" s="171"/>
      <c r="F82" s="172"/>
    </row>
    <row r="83" spans="1:6">
      <c r="A83" s="168"/>
      <c r="B83" s="169"/>
      <c r="C83" s="169"/>
      <c r="D83" s="170"/>
      <c r="E83" s="171"/>
      <c r="F83" s="172"/>
    </row>
    <row r="84" spans="1:6">
      <c r="A84" s="168"/>
      <c r="B84" s="169"/>
      <c r="C84" s="169"/>
      <c r="D84" s="170"/>
      <c r="E84" s="171"/>
      <c r="F84" s="172"/>
    </row>
    <row r="85" spans="1:6">
      <c r="A85" s="168"/>
      <c r="B85" s="169"/>
      <c r="C85" s="169"/>
      <c r="D85" s="170"/>
      <c r="E85" s="171"/>
      <c r="F85" s="172"/>
    </row>
    <row r="86" spans="1:6">
      <c r="A86" s="168"/>
      <c r="B86" s="169"/>
      <c r="C86" s="169"/>
      <c r="D86" s="170"/>
      <c r="E86" s="171"/>
      <c r="F86" s="172"/>
    </row>
    <row r="87" spans="1:6">
      <c r="A87" s="168"/>
      <c r="B87" s="169"/>
      <c r="C87" s="169"/>
      <c r="D87" s="170"/>
      <c r="E87" s="171"/>
      <c r="F87" s="172"/>
    </row>
    <row r="88" spans="1:6">
      <c r="A88" s="168"/>
      <c r="B88" s="169"/>
      <c r="C88" s="169"/>
      <c r="D88" s="170"/>
      <c r="E88" s="171"/>
      <c r="F88" s="172"/>
    </row>
    <row r="89" spans="1:6">
      <c r="A89" s="168"/>
      <c r="B89" s="169"/>
      <c r="C89" s="169"/>
      <c r="D89" s="170"/>
      <c r="E89" s="171"/>
      <c r="F89" s="172"/>
    </row>
    <row r="90" spans="1:6">
      <c r="A90" s="168"/>
      <c r="B90" s="169"/>
      <c r="C90" s="169"/>
      <c r="D90" s="170"/>
      <c r="E90" s="171"/>
      <c r="F90" s="172"/>
    </row>
    <row r="91" spans="1:6">
      <c r="A91" s="168"/>
      <c r="B91" s="169"/>
      <c r="C91" s="169"/>
      <c r="D91" s="170"/>
      <c r="E91" s="171"/>
      <c r="F91" s="172"/>
    </row>
    <row r="92" spans="1:6">
      <c r="A92" s="168"/>
      <c r="B92" s="169"/>
      <c r="C92" s="169"/>
      <c r="D92" s="170"/>
      <c r="E92" s="171"/>
      <c r="F92" s="172"/>
    </row>
    <row r="93" spans="1:6">
      <c r="A93" s="168"/>
      <c r="B93" s="169"/>
      <c r="C93" s="169"/>
      <c r="D93" s="170"/>
      <c r="E93" s="171"/>
      <c r="F93" s="172"/>
    </row>
    <row r="94" spans="1:6">
      <c r="A94" s="168"/>
      <c r="B94" s="169"/>
      <c r="C94" s="169"/>
      <c r="D94" s="170"/>
      <c r="E94" s="171"/>
      <c r="F94" s="172"/>
    </row>
    <row r="95" spans="1:6">
      <c r="A95" s="168"/>
      <c r="B95" s="169"/>
      <c r="C95" s="169"/>
      <c r="D95" s="170"/>
      <c r="E95" s="171"/>
      <c r="F95" s="172"/>
    </row>
    <row r="96" spans="1:6">
      <c r="A96" s="168"/>
      <c r="B96" s="169"/>
      <c r="C96" s="169"/>
      <c r="D96" s="170"/>
      <c r="E96" s="171"/>
      <c r="F96" s="172"/>
    </row>
    <row r="97" spans="1:6">
      <c r="A97" s="168"/>
      <c r="B97" s="169"/>
      <c r="C97" s="169"/>
      <c r="D97" s="170"/>
      <c r="E97" s="171"/>
      <c r="F97" s="172"/>
    </row>
    <row r="98" spans="1:6">
      <c r="A98" s="168"/>
      <c r="B98" s="169"/>
      <c r="C98" s="169"/>
      <c r="D98" s="170"/>
      <c r="E98" s="171"/>
      <c r="F98" s="172"/>
    </row>
    <row r="99" spans="1:6">
      <c r="A99" s="168"/>
      <c r="B99" s="169"/>
      <c r="C99" s="169"/>
      <c r="D99" s="170"/>
      <c r="E99" s="171"/>
      <c r="F99" s="172"/>
    </row>
    <row r="100" spans="1:6">
      <c r="A100" s="168"/>
      <c r="B100" s="169"/>
      <c r="C100" s="169"/>
      <c r="D100" s="170"/>
      <c r="E100" s="171"/>
      <c r="F100" s="172"/>
    </row>
    <row r="101" spans="1:6">
      <c r="A101" s="168"/>
      <c r="B101" s="169"/>
      <c r="C101" s="169"/>
      <c r="D101" s="170"/>
      <c r="E101" s="171"/>
      <c r="F101" s="172"/>
    </row>
    <row r="102" spans="1:6">
      <c r="A102" s="168"/>
      <c r="B102" s="169"/>
      <c r="C102" s="169"/>
      <c r="D102" s="170"/>
      <c r="E102" s="171"/>
      <c r="F102" s="172"/>
    </row>
    <row r="103" spans="1:6">
      <c r="A103" s="168"/>
      <c r="B103" s="169"/>
      <c r="C103" s="169"/>
      <c r="D103" s="170"/>
      <c r="E103" s="171"/>
      <c r="F103" s="172"/>
    </row>
    <row r="104" spans="1:6">
      <c r="A104" s="168"/>
      <c r="B104" s="169"/>
      <c r="C104" s="169"/>
      <c r="D104" s="170"/>
      <c r="E104" s="171"/>
      <c r="F104" s="172"/>
    </row>
    <row r="105" spans="1:6">
      <c r="A105" s="168"/>
      <c r="B105" s="169"/>
      <c r="C105" s="169"/>
      <c r="D105" s="170"/>
      <c r="E105" s="171"/>
      <c r="F105" s="172"/>
    </row>
    <row r="106" spans="1:6">
      <c r="A106" s="168"/>
      <c r="B106" s="169"/>
      <c r="C106" s="169"/>
      <c r="D106" s="170"/>
      <c r="E106" s="171"/>
      <c r="F106" s="172"/>
    </row>
    <row r="107" spans="1:6">
      <c r="A107" s="168"/>
      <c r="B107" s="169"/>
      <c r="C107" s="169"/>
      <c r="D107" s="170"/>
      <c r="E107" s="171"/>
      <c r="F107" s="172"/>
    </row>
    <row r="108" spans="1:6">
      <c r="A108" s="168"/>
      <c r="B108" s="169"/>
      <c r="C108" s="169"/>
      <c r="D108" s="170"/>
      <c r="E108" s="171"/>
      <c r="F108" s="172"/>
    </row>
    <row r="109" spans="1:6">
      <c r="A109" s="168"/>
      <c r="B109" s="169"/>
      <c r="C109" s="169"/>
      <c r="D109" s="170"/>
      <c r="E109" s="171"/>
      <c r="F109" s="172"/>
    </row>
    <row r="110" spans="1:6">
      <c r="A110" s="168"/>
      <c r="B110" s="169"/>
      <c r="C110" s="169"/>
      <c r="D110" s="170"/>
      <c r="E110" s="171"/>
      <c r="F110" s="172"/>
    </row>
    <row r="111" spans="1:6">
      <c r="A111" s="168"/>
      <c r="B111" s="169"/>
      <c r="C111" s="169"/>
      <c r="D111" s="170"/>
      <c r="E111" s="171"/>
      <c r="F111" s="172"/>
    </row>
    <row r="112" spans="1:6">
      <c r="A112" s="168"/>
      <c r="B112" s="169"/>
      <c r="C112" s="169"/>
      <c r="D112" s="170"/>
      <c r="E112" s="171"/>
      <c r="F112" s="172"/>
    </row>
    <row r="113" spans="1:6">
      <c r="A113" s="168"/>
      <c r="B113" s="169"/>
      <c r="C113" s="169"/>
      <c r="D113" s="170"/>
      <c r="E113" s="171"/>
      <c r="F113" s="172"/>
    </row>
    <row r="114" spans="1:6">
      <c r="A114" s="168"/>
      <c r="B114" s="169"/>
      <c r="C114" s="169"/>
      <c r="D114" s="170"/>
      <c r="E114" s="171"/>
      <c r="F114" s="172"/>
    </row>
    <row r="115" spans="1:6">
      <c r="A115" s="168"/>
      <c r="B115" s="169"/>
      <c r="C115" s="169"/>
      <c r="D115" s="170"/>
      <c r="E115" s="171"/>
      <c r="F115" s="172"/>
    </row>
    <row r="116" spans="1:6">
      <c r="A116" s="168"/>
      <c r="B116" s="169"/>
      <c r="C116" s="169"/>
      <c r="D116" s="170"/>
      <c r="E116" s="171"/>
      <c r="F116" s="172"/>
    </row>
    <row r="117" spans="1:6">
      <c r="A117" s="168"/>
      <c r="B117" s="169"/>
      <c r="C117" s="169"/>
      <c r="D117" s="170"/>
      <c r="E117" s="171"/>
      <c r="F117" s="172"/>
    </row>
    <row r="118" spans="1:6">
      <c r="A118" s="168"/>
      <c r="B118" s="169"/>
      <c r="C118" s="169"/>
      <c r="D118" s="170"/>
      <c r="E118" s="171"/>
      <c r="F118" s="172"/>
    </row>
    <row r="119" spans="1:6">
      <c r="A119" s="168"/>
      <c r="B119" s="169"/>
      <c r="C119" s="169"/>
      <c r="D119" s="170"/>
      <c r="E119" s="171"/>
      <c r="F119" s="172"/>
    </row>
    <row r="120" spans="1:6">
      <c r="A120" s="168"/>
      <c r="B120" s="169"/>
      <c r="C120" s="169"/>
      <c r="D120" s="170"/>
      <c r="E120" s="171"/>
      <c r="F120" s="172"/>
    </row>
    <row r="121" spans="1:6">
      <c r="A121" s="168"/>
      <c r="B121" s="169"/>
      <c r="C121" s="169"/>
      <c r="D121" s="170"/>
      <c r="E121" s="171"/>
      <c r="F121" s="172"/>
    </row>
    <row r="122" spans="1:6">
      <c r="A122" s="168"/>
      <c r="B122" s="169"/>
      <c r="C122" s="169"/>
      <c r="D122" s="170"/>
      <c r="E122" s="171"/>
      <c r="F122" s="172"/>
    </row>
    <row r="123" spans="1:6">
      <c r="A123" s="168"/>
      <c r="B123" s="169"/>
      <c r="C123" s="169"/>
      <c r="D123" s="170"/>
      <c r="E123" s="171"/>
      <c r="F123" s="172"/>
    </row>
    <row r="124" spans="1:6">
      <c r="A124" s="168"/>
      <c r="B124" s="169"/>
      <c r="C124" s="169"/>
      <c r="D124" s="170"/>
      <c r="E124" s="171"/>
      <c r="F124" s="172"/>
    </row>
    <row r="125" spans="1:6">
      <c r="A125" s="168"/>
      <c r="B125" s="169"/>
      <c r="C125" s="169"/>
      <c r="D125" s="170"/>
      <c r="E125" s="171"/>
      <c r="F125" s="172"/>
    </row>
    <row r="126" spans="1:6">
      <c r="A126" s="168"/>
      <c r="B126" s="169"/>
      <c r="C126" s="169"/>
      <c r="D126" s="170"/>
      <c r="E126" s="171"/>
      <c r="F126" s="172"/>
    </row>
    <row r="127" spans="1:6">
      <c r="A127" s="168"/>
      <c r="B127" s="169"/>
      <c r="C127" s="169"/>
      <c r="D127" s="170"/>
      <c r="E127" s="171"/>
      <c r="F127" s="172"/>
    </row>
    <row r="128" spans="1:6">
      <c r="A128" s="168"/>
      <c r="B128" s="169"/>
      <c r="C128" s="169"/>
      <c r="D128" s="170"/>
      <c r="E128" s="171"/>
      <c r="F128" s="172"/>
    </row>
    <row r="129" spans="1:6">
      <c r="A129" s="168"/>
      <c r="B129" s="169"/>
      <c r="C129" s="169"/>
      <c r="D129" s="170"/>
      <c r="E129" s="171"/>
      <c r="F129" s="172"/>
    </row>
    <row r="130" spans="1:6">
      <c r="A130" s="168"/>
      <c r="B130" s="169"/>
      <c r="C130" s="169"/>
      <c r="D130" s="170"/>
      <c r="E130" s="171"/>
      <c r="F130" s="172"/>
    </row>
    <row r="131" spans="1:6">
      <c r="A131" s="168"/>
      <c r="B131" s="169"/>
      <c r="C131" s="169"/>
      <c r="D131" s="170"/>
      <c r="E131" s="171"/>
      <c r="F131" s="172"/>
    </row>
    <row r="132" spans="1:6">
      <c r="A132" s="168"/>
      <c r="B132" s="169"/>
      <c r="C132" s="169"/>
      <c r="D132" s="170"/>
      <c r="E132" s="171"/>
      <c r="F132" s="172"/>
    </row>
    <row r="133" spans="1:6">
      <c r="A133" s="168"/>
      <c r="B133" s="169"/>
      <c r="C133" s="169"/>
      <c r="D133" s="170"/>
      <c r="E133" s="171"/>
      <c r="F133" s="172"/>
    </row>
    <row r="134" spans="1:6">
      <c r="A134" s="168"/>
      <c r="B134" s="169"/>
      <c r="C134" s="169"/>
      <c r="D134" s="170"/>
      <c r="E134" s="171"/>
      <c r="F134" s="172"/>
    </row>
    <row r="135" spans="1:6">
      <c r="A135" s="168"/>
      <c r="B135" s="169"/>
      <c r="C135" s="169"/>
      <c r="D135" s="170"/>
      <c r="E135" s="171"/>
      <c r="F135" s="172"/>
    </row>
    <row r="136" spans="1:6">
      <c r="A136" s="168"/>
      <c r="B136" s="169"/>
      <c r="C136" s="169"/>
      <c r="D136" s="170"/>
      <c r="E136" s="171"/>
      <c r="F136" s="172"/>
    </row>
    <row r="137" spans="1:6">
      <c r="A137" s="168"/>
      <c r="B137" s="169"/>
      <c r="C137" s="169"/>
      <c r="D137" s="170"/>
      <c r="E137" s="171"/>
      <c r="F137" s="172"/>
    </row>
    <row r="138" spans="1:6">
      <c r="A138" s="168"/>
      <c r="B138" s="169"/>
      <c r="C138" s="169"/>
      <c r="D138" s="170"/>
      <c r="E138" s="171"/>
      <c r="F138" s="172"/>
    </row>
    <row r="139" spans="1:6">
      <c r="A139" s="168"/>
      <c r="B139" s="169"/>
      <c r="C139" s="169"/>
      <c r="D139" s="170"/>
      <c r="E139" s="171"/>
      <c r="F139" s="172"/>
    </row>
    <row r="140" spans="1:6">
      <c r="A140" s="168"/>
      <c r="B140" s="169"/>
      <c r="C140" s="169"/>
      <c r="D140" s="170"/>
      <c r="E140" s="171"/>
      <c r="F140" s="172"/>
    </row>
    <row r="141" spans="1:6">
      <c r="A141" s="168"/>
      <c r="B141" s="169"/>
      <c r="C141" s="169"/>
      <c r="D141" s="170"/>
      <c r="E141" s="171"/>
      <c r="F141" s="172"/>
    </row>
    <row r="142" spans="1:6">
      <c r="A142" s="168"/>
      <c r="B142" s="169"/>
      <c r="C142" s="169"/>
      <c r="D142" s="170"/>
      <c r="E142" s="171"/>
      <c r="F142" s="172"/>
    </row>
    <row r="143" spans="1:6">
      <c r="A143" s="168"/>
      <c r="B143" s="169"/>
      <c r="C143" s="169"/>
      <c r="D143" s="170"/>
      <c r="E143" s="171"/>
      <c r="F143" s="172"/>
    </row>
    <row r="144" spans="1:6">
      <c r="A144" s="168"/>
      <c r="B144" s="169"/>
      <c r="C144" s="169"/>
      <c r="D144" s="170"/>
      <c r="E144" s="171"/>
      <c r="F144" s="172"/>
    </row>
    <row r="145" spans="1:6">
      <c r="A145" s="168"/>
      <c r="B145" s="169"/>
      <c r="C145" s="169"/>
      <c r="D145" s="170"/>
      <c r="E145" s="171"/>
      <c r="F145" s="172"/>
    </row>
    <row r="146" spans="1:6">
      <c r="A146" s="168"/>
      <c r="B146" s="169"/>
      <c r="C146" s="169"/>
      <c r="D146" s="170"/>
      <c r="E146" s="171"/>
      <c r="F146" s="172"/>
    </row>
    <row r="147" spans="1:6">
      <c r="A147" s="168"/>
      <c r="B147" s="169"/>
      <c r="C147" s="169"/>
      <c r="D147" s="170"/>
      <c r="E147" s="171"/>
      <c r="F147" s="172"/>
    </row>
    <row r="148" spans="1:6">
      <c r="A148" s="168"/>
      <c r="B148" s="169"/>
      <c r="C148" s="169"/>
      <c r="D148" s="170"/>
      <c r="E148" s="171"/>
      <c r="F148" s="172"/>
    </row>
    <row r="149" spans="1:6">
      <c r="A149" s="168"/>
      <c r="B149" s="169"/>
      <c r="C149" s="169"/>
      <c r="D149" s="170"/>
      <c r="E149" s="171"/>
      <c r="F149" s="172"/>
    </row>
    <row r="150" spans="1:6">
      <c r="A150" s="168"/>
      <c r="B150" s="169"/>
      <c r="C150" s="169"/>
      <c r="D150" s="170"/>
      <c r="E150" s="171"/>
      <c r="F150" s="172"/>
    </row>
    <row r="151" spans="1:6">
      <c r="A151" s="168"/>
      <c r="B151" s="169"/>
      <c r="C151" s="169"/>
      <c r="D151" s="170"/>
      <c r="E151" s="171"/>
      <c r="F151" s="172"/>
    </row>
    <row r="152" spans="1:6">
      <c r="A152" s="168"/>
      <c r="B152" s="169"/>
      <c r="C152" s="169"/>
      <c r="D152" s="170"/>
      <c r="E152" s="171"/>
      <c r="F152" s="172"/>
    </row>
    <row r="153" spans="1:6">
      <c r="A153" s="168"/>
      <c r="B153" s="169"/>
      <c r="C153" s="169"/>
      <c r="D153" s="170"/>
      <c r="E153" s="171"/>
      <c r="F153" s="172"/>
    </row>
    <row r="154" spans="1:6">
      <c r="A154" s="168"/>
      <c r="B154" s="169"/>
      <c r="C154" s="169"/>
      <c r="D154" s="170"/>
      <c r="E154" s="171"/>
      <c r="F154" s="172"/>
    </row>
    <row r="155" spans="1:6">
      <c r="A155" s="168"/>
      <c r="B155" s="169"/>
      <c r="C155" s="169"/>
      <c r="D155" s="170"/>
      <c r="E155" s="171"/>
      <c r="F155" s="172"/>
    </row>
    <row r="156" spans="1:6">
      <c r="A156" s="168"/>
      <c r="B156" s="169"/>
      <c r="C156" s="169"/>
      <c r="D156" s="170"/>
      <c r="E156" s="171"/>
      <c r="F156" s="172"/>
    </row>
    <row r="157" spans="1:6">
      <c r="A157" s="168"/>
      <c r="B157" s="169"/>
      <c r="C157" s="169"/>
      <c r="D157" s="170"/>
      <c r="E157" s="171"/>
      <c r="F157" s="172"/>
    </row>
    <row r="158" spans="1:6">
      <c r="A158" s="168"/>
      <c r="B158" s="169"/>
      <c r="C158" s="169"/>
      <c r="D158" s="170"/>
      <c r="E158" s="171"/>
      <c r="F158" s="172"/>
    </row>
    <row r="159" spans="1:6">
      <c r="A159" s="168"/>
      <c r="B159" s="169"/>
      <c r="C159" s="169"/>
      <c r="D159" s="170"/>
      <c r="E159" s="171"/>
      <c r="F159" s="172"/>
    </row>
    <row r="160" spans="1:6">
      <c r="A160" s="168"/>
      <c r="B160" s="169"/>
      <c r="C160" s="169"/>
      <c r="D160" s="170"/>
      <c r="E160" s="171"/>
      <c r="F160" s="172"/>
    </row>
    <row r="161" spans="1:6">
      <c r="A161" s="168"/>
      <c r="B161" s="169"/>
      <c r="C161" s="169"/>
      <c r="D161" s="170"/>
      <c r="E161" s="171"/>
      <c r="F161" s="172"/>
    </row>
    <row r="162" spans="1:6">
      <c r="A162" s="168"/>
      <c r="B162" s="169"/>
      <c r="C162" s="169"/>
      <c r="D162" s="170"/>
      <c r="E162" s="171"/>
      <c r="F162" s="172"/>
    </row>
    <row r="163" spans="1:6">
      <c r="A163" s="168"/>
      <c r="B163" s="169"/>
      <c r="C163" s="169"/>
      <c r="D163" s="170"/>
      <c r="E163" s="171"/>
      <c r="F163" s="172"/>
    </row>
    <row r="164" spans="1:6">
      <c r="A164" s="168"/>
      <c r="B164" s="169"/>
      <c r="C164" s="169"/>
      <c r="D164" s="170"/>
      <c r="E164" s="171"/>
      <c r="F164" s="172"/>
    </row>
    <row r="165" spans="1:6">
      <c r="A165" s="168"/>
      <c r="B165" s="169"/>
      <c r="C165" s="169"/>
      <c r="D165" s="170"/>
      <c r="E165" s="171"/>
      <c r="F165" s="172"/>
    </row>
    <row r="166" spans="1:6">
      <c r="A166" s="168"/>
      <c r="B166" s="169"/>
      <c r="C166" s="169"/>
      <c r="D166" s="170"/>
      <c r="E166" s="171"/>
      <c r="F166" s="172"/>
    </row>
    <row r="167" spans="1:6">
      <c r="A167" s="168"/>
      <c r="B167" s="169"/>
      <c r="C167" s="169"/>
      <c r="D167" s="170"/>
      <c r="E167" s="171"/>
      <c r="F167" s="172"/>
    </row>
    <row r="168" spans="1:6">
      <c r="A168" s="168"/>
      <c r="B168" s="169"/>
      <c r="C168" s="169"/>
      <c r="D168" s="170"/>
      <c r="E168" s="171"/>
      <c r="F168" s="172"/>
    </row>
    <row r="169" spans="1:6">
      <c r="A169" s="168"/>
      <c r="B169" s="169"/>
      <c r="C169" s="169"/>
      <c r="D169" s="170"/>
      <c r="E169" s="171"/>
      <c r="F169" s="172"/>
    </row>
    <row r="170" spans="1:6">
      <c r="A170" s="168"/>
      <c r="B170" s="169"/>
      <c r="C170" s="169"/>
      <c r="D170" s="170"/>
      <c r="E170" s="171"/>
      <c r="F170" s="172"/>
    </row>
    <row r="171" spans="1:6">
      <c r="A171" s="168"/>
      <c r="B171" s="169"/>
      <c r="C171" s="169"/>
      <c r="D171" s="170"/>
      <c r="E171" s="171"/>
      <c r="F171" s="172"/>
    </row>
    <row r="172" spans="1:6">
      <c r="A172" s="168"/>
      <c r="B172" s="169"/>
      <c r="C172" s="169"/>
      <c r="D172" s="170"/>
      <c r="E172" s="171"/>
      <c r="F172" s="172"/>
    </row>
    <row r="173" spans="1:6">
      <c r="A173" s="168"/>
      <c r="B173" s="169"/>
      <c r="C173" s="169"/>
      <c r="D173" s="170"/>
      <c r="E173" s="171"/>
      <c r="F173" s="172"/>
    </row>
    <row r="174" spans="1:6">
      <c r="A174" s="168"/>
      <c r="B174" s="169"/>
      <c r="C174" s="169"/>
      <c r="D174" s="170"/>
      <c r="E174" s="171"/>
      <c r="F174" s="172"/>
    </row>
    <row r="175" spans="1:6">
      <c r="A175" s="168"/>
      <c r="B175" s="169"/>
      <c r="C175" s="169"/>
      <c r="D175" s="170"/>
      <c r="E175" s="171"/>
      <c r="F175" s="172"/>
    </row>
    <row r="176" spans="1:6">
      <c r="A176" s="168"/>
      <c r="B176" s="169"/>
      <c r="C176" s="169"/>
      <c r="D176" s="170"/>
      <c r="E176" s="171"/>
      <c r="F176" s="172"/>
    </row>
    <row r="177" spans="1:6">
      <c r="A177" s="168"/>
      <c r="B177" s="169"/>
      <c r="C177" s="169"/>
      <c r="D177" s="170"/>
      <c r="E177" s="171"/>
      <c r="F177" s="172"/>
    </row>
    <row r="178" spans="1:6">
      <c r="A178" s="168"/>
      <c r="B178" s="169"/>
      <c r="C178" s="169"/>
      <c r="D178" s="170"/>
      <c r="E178" s="171"/>
      <c r="F178" s="172"/>
    </row>
    <row r="179" spans="1:6">
      <c r="A179" s="168"/>
      <c r="B179" s="169"/>
      <c r="C179" s="169"/>
      <c r="D179" s="170"/>
      <c r="E179" s="171"/>
      <c r="F179" s="172"/>
    </row>
    <row r="180" spans="1:6">
      <c r="A180" s="168"/>
      <c r="B180" s="169"/>
      <c r="C180" s="169"/>
      <c r="D180" s="170"/>
      <c r="E180" s="171"/>
      <c r="F180" s="172"/>
    </row>
    <row r="181" spans="1:6">
      <c r="A181" s="168"/>
      <c r="B181" s="169"/>
      <c r="C181" s="169"/>
      <c r="D181" s="170"/>
      <c r="E181" s="171"/>
      <c r="F181" s="172"/>
    </row>
    <row r="182" spans="1:6">
      <c r="A182" s="168"/>
      <c r="B182" s="169"/>
      <c r="C182" s="169"/>
      <c r="D182" s="170"/>
      <c r="E182" s="171"/>
      <c r="F182" s="172"/>
    </row>
    <row r="183" spans="1:6">
      <c r="A183" s="168"/>
      <c r="B183" s="169"/>
      <c r="C183" s="169"/>
      <c r="D183" s="170"/>
      <c r="E183" s="171"/>
      <c r="F183" s="172"/>
    </row>
    <row r="184" spans="1:6">
      <c r="A184" s="168"/>
      <c r="B184" s="169"/>
      <c r="C184" s="169"/>
      <c r="D184" s="170"/>
      <c r="E184" s="171"/>
      <c r="F184" s="172"/>
    </row>
    <row r="185" spans="1:6">
      <c r="A185" s="168"/>
      <c r="B185" s="169"/>
      <c r="C185" s="169"/>
      <c r="D185" s="170"/>
      <c r="E185" s="171"/>
      <c r="F185" s="172"/>
    </row>
    <row r="186" spans="1:6">
      <c r="A186" s="168"/>
      <c r="B186" s="169"/>
      <c r="C186" s="169"/>
      <c r="D186" s="170"/>
      <c r="E186" s="171"/>
      <c r="F186" s="172"/>
    </row>
    <row r="187" spans="1:6">
      <c r="A187" s="168"/>
      <c r="B187" s="169"/>
      <c r="C187" s="169"/>
      <c r="D187" s="170"/>
      <c r="E187" s="171"/>
      <c r="F187" s="172"/>
    </row>
    <row r="188" spans="1:6">
      <c r="A188" s="168"/>
      <c r="B188" s="169"/>
      <c r="C188" s="169"/>
      <c r="D188" s="170"/>
      <c r="E188" s="171"/>
      <c r="F188" s="172"/>
    </row>
    <row r="189" spans="1:6">
      <c r="A189" s="168"/>
      <c r="B189" s="169"/>
      <c r="C189" s="169"/>
      <c r="D189" s="170"/>
      <c r="E189" s="171"/>
      <c r="F189" s="172"/>
    </row>
    <row r="190" spans="1:6">
      <c r="A190" s="168"/>
      <c r="B190" s="169"/>
      <c r="C190" s="169"/>
      <c r="D190" s="170"/>
      <c r="E190" s="171"/>
      <c r="F190" s="172"/>
    </row>
    <row r="191" spans="1:6">
      <c r="A191" s="168"/>
      <c r="B191" s="169"/>
      <c r="C191" s="169"/>
      <c r="D191" s="170"/>
      <c r="E191" s="171"/>
      <c r="F191" s="172"/>
    </row>
    <row r="192" spans="1:6">
      <c r="A192" s="168"/>
      <c r="B192" s="169"/>
      <c r="C192" s="169"/>
      <c r="D192" s="170"/>
      <c r="E192" s="171"/>
      <c r="F192" s="172"/>
    </row>
    <row r="193" spans="1:6">
      <c r="A193" s="168"/>
      <c r="B193" s="169"/>
      <c r="C193" s="169"/>
      <c r="D193" s="170"/>
      <c r="E193" s="171"/>
      <c r="F193" s="172"/>
    </row>
    <row r="194" spans="1:6">
      <c r="A194" s="168"/>
      <c r="B194" s="169"/>
      <c r="C194" s="169"/>
      <c r="D194" s="170"/>
      <c r="E194" s="171"/>
      <c r="F194" s="172"/>
    </row>
    <row r="195" spans="1:6">
      <c r="A195" s="168"/>
      <c r="B195" s="169"/>
      <c r="C195" s="169"/>
      <c r="D195" s="170"/>
      <c r="E195" s="171"/>
      <c r="F195" s="172"/>
    </row>
    <row r="196" spans="1:6">
      <c r="A196" s="168"/>
      <c r="B196" s="169"/>
      <c r="C196" s="169"/>
      <c r="D196" s="170"/>
      <c r="E196" s="171"/>
      <c r="F196" s="172"/>
    </row>
    <row r="197" spans="1:6">
      <c r="A197" s="168"/>
      <c r="B197" s="169"/>
      <c r="C197" s="169"/>
      <c r="D197" s="170"/>
      <c r="E197" s="171"/>
      <c r="F197" s="172"/>
    </row>
    <row r="198" spans="1:6">
      <c r="A198" s="168"/>
      <c r="B198" s="169"/>
      <c r="C198" s="169"/>
      <c r="D198" s="170"/>
      <c r="E198" s="171"/>
      <c r="F198" s="172"/>
    </row>
    <row r="199" spans="1:6">
      <c r="A199" s="168"/>
      <c r="B199" s="169"/>
      <c r="C199" s="169"/>
      <c r="D199" s="170"/>
      <c r="E199" s="171"/>
      <c r="F199" s="172"/>
    </row>
    <row r="200" spans="1:6">
      <c r="A200" s="174"/>
      <c r="B200" s="175"/>
      <c r="C200" s="175"/>
      <c r="D200" s="176"/>
      <c r="E200" s="177"/>
      <c r="F200" s="178"/>
    </row>
  </sheetData>
  <mergeCells count="2">
    <mergeCell ref="A2:F2"/>
    <mergeCell ref="H2:H13"/>
  </mergeCells>
  <pageMargins left="0.7" right="0.7" top="0.75" bottom="0.75" header="0.3" footer="0.3"/>
  <pageSetup paperSize="9" scale="3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'C:\Working Documents\Wash Sector Google drive 2020\Bangladesh\4.Response Tracking\4Ws\2020\2020 04\HID Upload\[cxb_wash_sector_4w_april_2020.xlsx]dropdown lists'!#REF!</xm:f>
          </x14:formula1>
          <xm:sqref>A5:A1048576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C000"/>
  </sheetPr>
  <dimension ref="A1:C65"/>
  <sheetViews>
    <sheetView topLeftCell="A25" workbookViewId="0">
      <selection activeCell="F55" sqref="F55"/>
    </sheetView>
  </sheetViews>
  <sheetFormatPr defaultRowHeight="14.4"/>
  <cols>
    <col min="1" max="1" width="48.7890625" customWidth="1"/>
    <col min="2" max="2" width="14.9453125" bestFit="1" customWidth="1"/>
    <col min="3" max="3" width="11.26171875" bestFit="1" customWidth="1"/>
    <col min="4" max="4" width="18" bestFit="1" customWidth="1"/>
    <col min="5" max="5" width="8.15625" bestFit="1" customWidth="1"/>
    <col min="6" max="6" width="10" bestFit="1" customWidth="1"/>
  </cols>
  <sheetData>
    <row r="1" spans="1:3">
      <c r="A1" t="s">
        <v>7352</v>
      </c>
      <c r="B1" t="s">
        <v>4983</v>
      </c>
      <c r="C1" t="s">
        <v>5305</v>
      </c>
    </row>
    <row r="2" spans="1:3">
      <c r="A2" t="s">
        <v>4985</v>
      </c>
      <c r="B2" t="s">
        <v>4986</v>
      </c>
      <c r="C2" t="s">
        <v>4987</v>
      </c>
    </row>
    <row r="3" spans="1:3">
      <c r="A3" s="142" t="s">
        <v>8024</v>
      </c>
      <c r="B3" s="142" t="s">
        <v>5311</v>
      </c>
      <c r="C3" s="142" t="s">
        <v>4987</v>
      </c>
    </row>
    <row r="4" spans="1:3">
      <c r="A4" s="142" t="s">
        <v>4992</v>
      </c>
      <c r="B4" s="142" t="s">
        <v>4993</v>
      </c>
      <c r="C4" s="142" t="s">
        <v>4987</v>
      </c>
    </row>
    <row r="5" spans="1:3">
      <c r="A5" s="142" t="s">
        <v>5004</v>
      </c>
      <c r="B5" s="142" t="s">
        <v>5004</v>
      </c>
      <c r="C5" s="142" t="s">
        <v>4991</v>
      </c>
    </row>
    <row r="6" spans="1:3">
      <c r="A6" s="142" t="s">
        <v>5009</v>
      </c>
      <c r="B6" s="142" t="s">
        <v>5009</v>
      </c>
      <c r="C6" s="142" t="s">
        <v>4991</v>
      </c>
    </row>
    <row r="7" spans="1:3">
      <c r="A7" s="142" t="s">
        <v>5925</v>
      </c>
      <c r="B7" s="142" t="s">
        <v>5925</v>
      </c>
      <c r="C7" s="142" t="s">
        <v>4987</v>
      </c>
    </row>
    <row r="8" spans="1:3">
      <c r="A8" s="142" t="s">
        <v>5023</v>
      </c>
      <c r="B8" s="142" t="s">
        <v>5024</v>
      </c>
      <c r="C8" s="142" t="s">
        <v>4991</v>
      </c>
    </row>
    <row r="9" spans="1:3">
      <c r="A9" s="142" t="s">
        <v>5025</v>
      </c>
      <c r="B9" s="142" t="s">
        <v>5026</v>
      </c>
      <c r="C9" s="142" t="s">
        <v>4991</v>
      </c>
    </row>
    <row r="10" spans="1:3">
      <c r="A10" s="142" t="s">
        <v>5033</v>
      </c>
      <c r="B10" s="142" t="s">
        <v>5033</v>
      </c>
      <c r="C10" s="142" t="s">
        <v>4987</v>
      </c>
    </row>
    <row r="11" spans="1:3">
      <c r="A11" s="142" t="s">
        <v>8025</v>
      </c>
      <c r="B11" s="142" t="s">
        <v>8617</v>
      </c>
      <c r="C11" s="142" t="s">
        <v>4987</v>
      </c>
    </row>
    <row r="12" spans="1:3">
      <c r="A12" s="142" t="s">
        <v>8026</v>
      </c>
      <c r="B12" s="142" t="s">
        <v>5039</v>
      </c>
      <c r="C12" s="142" t="s">
        <v>4987</v>
      </c>
    </row>
    <row r="13" spans="1:3">
      <c r="A13" s="142" t="s">
        <v>5040</v>
      </c>
      <c r="B13" s="142" t="s">
        <v>5040</v>
      </c>
      <c r="C13" s="142" t="s">
        <v>4991</v>
      </c>
    </row>
    <row r="14" spans="1:3">
      <c r="A14" s="142" t="s">
        <v>5043</v>
      </c>
      <c r="B14" s="142" t="s">
        <v>5044</v>
      </c>
      <c r="C14" s="142" t="s">
        <v>4991</v>
      </c>
    </row>
    <row r="15" spans="1:3">
      <c r="A15" s="142" t="s">
        <v>5068</v>
      </c>
      <c r="B15" s="142" t="s">
        <v>5069</v>
      </c>
      <c r="C15" s="142" t="s">
        <v>4991</v>
      </c>
    </row>
    <row r="16" spans="1:3">
      <c r="A16" s="142" t="s">
        <v>5083</v>
      </c>
      <c r="B16" s="142" t="s">
        <v>5084</v>
      </c>
      <c r="C16" s="142" t="s">
        <v>5061</v>
      </c>
    </row>
    <row r="17" spans="1:3">
      <c r="A17" s="142" t="s">
        <v>5085</v>
      </c>
      <c r="B17" s="142" t="s">
        <v>5086</v>
      </c>
      <c r="C17" s="142" t="s">
        <v>4987</v>
      </c>
    </row>
    <row r="18" spans="1:3">
      <c r="A18" s="142" t="s">
        <v>8027</v>
      </c>
      <c r="B18" s="142" t="s">
        <v>5087</v>
      </c>
      <c r="C18" s="142" t="s">
        <v>4991</v>
      </c>
    </row>
    <row r="19" spans="1:3">
      <c r="A19" s="142" t="s">
        <v>5104</v>
      </c>
      <c r="B19" s="142" t="s">
        <v>5104</v>
      </c>
      <c r="C19" s="142" t="s">
        <v>4987</v>
      </c>
    </row>
    <row r="20" spans="1:3">
      <c r="A20" s="142" t="s">
        <v>5109</v>
      </c>
      <c r="B20" s="142" t="s">
        <v>8618</v>
      </c>
      <c r="C20" s="142" t="s">
        <v>4991</v>
      </c>
    </row>
    <row r="21" spans="1:3">
      <c r="A21" s="142" t="s">
        <v>5136</v>
      </c>
      <c r="B21" s="142" t="s">
        <v>5137</v>
      </c>
      <c r="C21" s="142" t="s">
        <v>4991</v>
      </c>
    </row>
    <row r="22" spans="1:3">
      <c r="A22" s="142" t="s">
        <v>5138</v>
      </c>
      <c r="B22" s="142" t="s">
        <v>5138</v>
      </c>
      <c r="C22" s="142" t="s">
        <v>4987</v>
      </c>
    </row>
    <row r="23" spans="1:3">
      <c r="A23" s="142" t="s">
        <v>8028</v>
      </c>
      <c r="B23" s="142" t="s">
        <v>5139</v>
      </c>
      <c r="C23" s="142" t="s">
        <v>4987</v>
      </c>
    </row>
    <row r="24" spans="1:3">
      <c r="A24" s="142" t="s">
        <v>5140</v>
      </c>
      <c r="B24" s="142" t="s">
        <v>5141</v>
      </c>
      <c r="C24" s="142" t="s">
        <v>4987</v>
      </c>
    </row>
    <row r="25" spans="1:3">
      <c r="A25" s="142" t="s">
        <v>5142</v>
      </c>
      <c r="B25" s="142" t="s">
        <v>5143</v>
      </c>
      <c r="C25" s="142" t="s">
        <v>4987</v>
      </c>
    </row>
    <row r="26" spans="1:3">
      <c r="A26" s="142" t="s">
        <v>5147</v>
      </c>
      <c r="B26" s="142" t="s">
        <v>5148</v>
      </c>
      <c r="C26" s="142" t="s">
        <v>5091</v>
      </c>
    </row>
    <row r="27" spans="1:3">
      <c r="A27" s="142" t="s">
        <v>8029</v>
      </c>
      <c r="B27" s="142" t="s">
        <v>8029</v>
      </c>
      <c r="C27" s="142" t="s">
        <v>4991</v>
      </c>
    </row>
    <row r="28" spans="1:3">
      <c r="A28" s="142" t="s">
        <v>8030</v>
      </c>
      <c r="B28" s="142" t="s">
        <v>8030</v>
      </c>
      <c r="C28" s="142" t="s">
        <v>4991</v>
      </c>
    </row>
    <row r="29" spans="1:3">
      <c r="A29" s="142" t="s">
        <v>5150</v>
      </c>
      <c r="B29" s="142" t="s">
        <v>5151</v>
      </c>
      <c r="C29" s="142" t="s">
        <v>4987</v>
      </c>
    </row>
    <row r="30" spans="1:3">
      <c r="A30" s="142" t="s">
        <v>5152</v>
      </c>
      <c r="B30" s="142" t="s">
        <v>5152</v>
      </c>
      <c r="C30" s="142" t="s">
        <v>4987</v>
      </c>
    </row>
    <row r="31" spans="1:3">
      <c r="A31" s="142" t="s">
        <v>6074</v>
      </c>
      <c r="B31" s="142" t="s">
        <v>6074</v>
      </c>
      <c r="C31" s="142" t="s">
        <v>4987</v>
      </c>
    </row>
    <row r="32" spans="1:3">
      <c r="A32" s="142" t="s">
        <v>5169</v>
      </c>
      <c r="B32" s="142" t="s">
        <v>5170</v>
      </c>
      <c r="C32" s="142" t="s">
        <v>5061</v>
      </c>
    </row>
    <row r="33" spans="1:3">
      <c r="A33" s="142" t="s">
        <v>5175</v>
      </c>
      <c r="B33" s="142" t="s">
        <v>5176</v>
      </c>
      <c r="C33" s="142" t="s">
        <v>4987</v>
      </c>
    </row>
    <row r="34" spans="1:3">
      <c r="A34" s="142" t="s">
        <v>5372</v>
      </c>
      <c r="B34" s="142" t="s">
        <v>5398</v>
      </c>
      <c r="C34" s="142" t="s">
        <v>4987</v>
      </c>
    </row>
    <row r="35" spans="1:3">
      <c r="A35" s="142" t="s">
        <v>5372</v>
      </c>
      <c r="B35" s="142" t="s">
        <v>5399</v>
      </c>
      <c r="C35" s="142" t="s">
        <v>4987</v>
      </c>
    </row>
    <row r="36" spans="1:3">
      <c r="A36" s="142" t="s">
        <v>8031</v>
      </c>
      <c r="B36" s="142" t="s">
        <v>8031</v>
      </c>
      <c r="C36" s="142" t="s">
        <v>4991</v>
      </c>
    </row>
    <row r="37" spans="1:3">
      <c r="A37" s="142" t="s">
        <v>5181</v>
      </c>
      <c r="B37" s="142" t="s">
        <v>5182</v>
      </c>
      <c r="C37" s="142" t="s">
        <v>4987</v>
      </c>
    </row>
    <row r="38" spans="1:3">
      <c r="A38" s="142" t="s">
        <v>5183</v>
      </c>
      <c r="B38" s="142" t="s">
        <v>5184</v>
      </c>
      <c r="C38" s="142" t="s">
        <v>4991</v>
      </c>
    </row>
    <row r="39" spans="1:3">
      <c r="A39" s="142" t="s">
        <v>5192</v>
      </c>
      <c r="B39" s="142" t="s">
        <v>5192</v>
      </c>
      <c r="C39" s="142" t="s">
        <v>4987</v>
      </c>
    </row>
    <row r="40" spans="1:3">
      <c r="A40" s="142" t="s">
        <v>5193</v>
      </c>
      <c r="B40" s="142" t="s">
        <v>5194</v>
      </c>
      <c r="C40" s="142" t="s">
        <v>4991</v>
      </c>
    </row>
    <row r="41" spans="1:3">
      <c r="A41" s="142" t="s">
        <v>5210</v>
      </c>
      <c r="B41" s="142" t="s">
        <v>5211</v>
      </c>
      <c r="C41" s="142" t="s">
        <v>4987</v>
      </c>
    </row>
    <row r="42" spans="1:3">
      <c r="A42" s="142" t="s">
        <v>8032</v>
      </c>
      <c r="B42" s="142" t="s">
        <v>5220</v>
      </c>
      <c r="C42" s="142" t="s">
        <v>5061</v>
      </c>
    </row>
    <row r="43" spans="1:3">
      <c r="A43" s="142" t="s">
        <v>5233</v>
      </c>
      <c r="B43" s="142" t="s">
        <v>5234</v>
      </c>
      <c r="C43" s="142" t="s">
        <v>4987</v>
      </c>
    </row>
    <row r="44" spans="1:3">
      <c r="A44" s="142" t="s">
        <v>5235</v>
      </c>
      <c r="B44" s="142" t="s">
        <v>5236</v>
      </c>
      <c r="C44" s="142" t="s">
        <v>4987</v>
      </c>
    </row>
    <row r="45" spans="1:3">
      <c r="A45" s="142" t="s">
        <v>5237</v>
      </c>
      <c r="B45" s="142" t="s">
        <v>5238</v>
      </c>
      <c r="C45" s="142" t="s">
        <v>4991</v>
      </c>
    </row>
    <row r="46" spans="1:3">
      <c r="A46" s="142" t="s">
        <v>5240</v>
      </c>
      <c r="B46" s="142" t="s">
        <v>5240</v>
      </c>
      <c r="C46" s="142" t="s">
        <v>4991</v>
      </c>
    </row>
    <row r="47" spans="1:3">
      <c r="A47" s="142" t="s">
        <v>5241</v>
      </c>
      <c r="B47" s="142" t="s">
        <v>5242</v>
      </c>
      <c r="C47" s="142" t="s">
        <v>4987</v>
      </c>
    </row>
    <row r="48" spans="1:3">
      <c r="A48" s="142" t="s">
        <v>5251</v>
      </c>
      <c r="B48" s="142" t="s">
        <v>5252</v>
      </c>
      <c r="C48" s="142" t="s">
        <v>4991</v>
      </c>
    </row>
    <row r="49" spans="1:3">
      <c r="A49" s="142" t="s">
        <v>5259</v>
      </c>
      <c r="B49" s="142" t="s">
        <v>5260</v>
      </c>
      <c r="C49" s="142" t="s">
        <v>4987</v>
      </c>
    </row>
    <row r="50" spans="1:3">
      <c r="A50" s="142" t="s">
        <v>5261</v>
      </c>
      <c r="B50" s="142" t="s">
        <v>5261</v>
      </c>
      <c r="C50" s="142" t="s">
        <v>4987</v>
      </c>
    </row>
    <row r="51" spans="1:3">
      <c r="A51" s="142" t="s">
        <v>8033</v>
      </c>
      <c r="B51" s="142" t="s">
        <v>8619</v>
      </c>
      <c r="C51" s="142" t="s">
        <v>4987</v>
      </c>
    </row>
    <row r="52" spans="1:3">
      <c r="A52" s="142" t="s">
        <v>5267</v>
      </c>
      <c r="B52" s="142" t="s">
        <v>5268</v>
      </c>
      <c r="C52" s="142" t="s">
        <v>5091</v>
      </c>
    </row>
    <row r="53" spans="1:3">
      <c r="A53" s="142" t="s">
        <v>5272</v>
      </c>
      <c r="B53" s="142" t="s">
        <v>5273</v>
      </c>
      <c r="C53" s="142" t="s">
        <v>5091</v>
      </c>
    </row>
    <row r="54" spans="1:3">
      <c r="A54" s="142" t="s">
        <v>5274</v>
      </c>
      <c r="B54" s="142" t="s">
        <v>5275</v>
      </c>
      <c r="C54" s="142" t="s">
        <v>5091</v>
      </c>
    </row>
    <row r="55" spans="1:3">
      <c r="A55" s="142" t="s">
        <v>5278</v>
      </c>
      <c r="B55" s="142" t="s">
        <v>5278</v>
      </c>
      <c r="C55" s="142" t="s">
        <v>4991</v>
      </c>
    </row>
    <row r="56" spans="1:3">
      <c r="A56" s="142" t="s">
        <v>5279</v>
      </c>
      <c r="B56" s="142" t="s">
        <v>5280</v>
      </c>
      <c r="C56" s="142" t="s">
        <v>4991</v>
      </c>
    </row>
    <row r="57" spans="1:3">
      <c r="A57" s="142" t="s">
        <v>5291</v>
      </c>
      <c r="B57" s="142" t="s">
        <v>5292</v>
      </c>
      <c r="C57" s="142" t="s">
        <v>4987</v>
      </c>
    </row>
    <row r="58" spans="1:3">
      <c r="A58" s="142" t="s">
        <v>5293</v>
      </c>
      <c r="B58" s="142" t="s">
        <v>5294</v>
      </c>
      <c r="C58" s="142" t="s">
        <v>5091</v>
      </c>
    </row>
    <row r="59" spans="1:3">
      <c r="A59" s="142" t="s">
        <v>5299</v>
      </c>
      <c r="B59" s="142" t="s">
        <v>5300</v>
      </c>
      <c r="C59" s="142" t="s">
        <v>4987</v>
      </c>
    </row>
    <row r="60" spans="1:3">
      <c r="A60" s="142" t="s">
        <v>5301</v>
      </c>
      <c r="B60" s="142" t="s">
        <v>5302</v>
      </c>
      <c r="C60" s="142" t="s">
        <v>4991</v>
      </c>
    </row>
    <row r="61" spans="1:3">
      <c r="A61" s="142" t="s">
        <v>8034</v>
      </c>
      <c r="B61" s="142" t="s">
        <v>6439</v>
      </c>
      <c r="C61" s="142" t="s">
        <v>4991</v>
      </c>
    </row>
    <row r="62" spans="1:3">
      <c r="B62" t="s">
        <v>5053</v>
      </c>
      <c r="C62" t="s">
        <v>4991</v>
      </c>
    </row>
    <row r="63" spans="1:3">
      <c r="B63" t="s">
        <v>8620</v>
      </c>
      <c r="C63" t="s">
        <v>4987</v>
      </c>
    </row>
    <row r="64" spans="1:3">
      <c r="B64" t="s">
        <v>8621</v>
      </c>
      <c r="C64" t="s">
        <v>4987</v>
      </c>
    </row>
    <row r="65" spans="2:3">
      <c r="B65" t="s">
        <v>8622</v>
      </c>
      <c r="C65" t="s">
        <v>4987</v>
      </c>
    </row>
  </sheetData>
  <protectedRanges>
    <protectedRange algorithmName="SHA-512" hashValue="XmZgN6XvgyL2sJAfSRAGQHJMWMgDcaQWv2k+PRA7JLQ8HTqZo1lPgA8KzbiABF89uQBO3fXhlv8+D2MhaRgU3A==" saltValue="m9qsLh9ltGWkvV5Y+u39sA==" spinCount="100000" sqref="A231 A341 B241 A227 C227 A255:C257 A281:C282 B242:C242 A239:C239 A241:A242 A224:B224" name="OrgName_1_2_1_1_1"/>
    <protectedRange algorithmName="SHA-512" hashValue="XmZgN6XvgyL2sJAfSRAGQHJMWMgDcaQWv2k+PRA7JLQ8HTqZo1lPgA8KzbiABF89uQBO3fXhlv8+D2MhaRgU3A==" saltValue="m9qsLh9ltGWkvV5Y+u39sA==" spinCount="100000" sqref="B292 B355 B372 B427 B490 A296 B294:B311" name="OrgName_2_1_1_1_1_1"/>
    <protectedRange algorithmName="SHA-512" hashValue="XmZgN6XvgyL2sJAfSRAGQHJMWMgDcaQWv2k+PRA7JLQ8HTqZo1lPgA8KzbiABF89uQBO3fXhlv8+D2MhaRgU3A==" saltValue="m9qsLh9ltGWkvV5Y+u39sA==" spinCount="100000" sqref="C355 C372 C427 C490 C294:C311 C292" name="OrgName_4_1_1_1_1_1"/>
    <protectedRange algorithmName="SHA-512" hashValue="XmZgN6XvgyL2sJAfSRAGQHJMWMgDcaQWv2k+PRA7JLQ8HTqZo1lPgA8KzbiABF89uQBO3fXhlv8+D2MhaRgU3A==" saltValue="m9qsLh9ltGWkvV5Y+u39sA==" spinCount="100000" sqref="C506 C322" name="OrgName_1_1_1_1_1_1"/>
    <protectedRange algorithmName="SHA-512" hashValue="XmZgN6XvgyL2sJAfSRAGQHJMWMgDcaQWv2k+PRA7JLQ8HTqZo1lPgA8KzbiABF89uQBO3fXhlv8+D2MhaRgU3A==" saltValue="m9qsLh9ltGWkvV5Y+u39sA==" spinCount="100000" sqref="C18 B35:C37 A36:A37 A2:C17 A19:C28 A38:C61" name="OrgName_3"/>
    <protectedRange algorithmName="SHA-512" hashValue="XmZgN6XvgyL2sJAfSRAGQHJMWMgDcaQWv2k+PRA7JLQ8HTqZo1lPgA8KzbiABF89uQBO3fXhlv8+D2MhaRgU3A==" saltValue="m9qsLh9ltGWkvV5Y+u39sA==" spinCount="100000" sqref="A18:B18" name="OrgName_1_2"/>
  </protectedRanges>
  <conditionalFormatting sqref="B62:B313">
    <cfRule type="duplicateValues" dxfId="207" priority="438"/>
  </conditionalFormatting>
  <conditionalFormatting sqref="B2:B61">
    <cfRule type="duplicateValues" dxfId="206" priority="3"/>
  </conditionalFormatting>
  <conditionalFormatting sqref="A36">
    <cfRule type="duplicateValues" dxfId="205" priority="2"/>
  </conditionalFormatting>
  <conditionalFormatting sqref="A31">
    <cfRule type="duplicateValues" dxfId="204" priority="1"/>
  </conditionalFormatting>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tabColor rgb="FFFFC000"/>
  </sheetPr>
  <dimension ref="A1:N226"/>
  <sheetViews>
    <sheetView topLeftCell="C32" workbookViewId="0">
      <selection activeCell="E50" sqref="E50"/>
    </sheetView>
  </sheetViews>
  <sheetFormatPr defaultColWidth="9.15625" defaultRowHeight="12.3"/>
  <cols>
    <col min="1" max="1" width="9.15625" style="4"/>
    <col min="2" max="2" width="42.15625" style="1" bestFit="1" customWidth="1"/>
    <col min="3" max="3" width="9.15625" style="4"/>
    <col min="4" max="4" width="26" style="1" bestFit="1" customWidth="1"/>
    <col min="5" max="5" width="75.5234375" style="1" customWidth="1"/>
    <col min="6" max="6" width="51.26171875" style="19" bestFit="1" customWidth="1"/>
    <col min="7" max="7" width="9.15625" style="4"/>
    <col min="8" max="8" width="24.15625" style="1" bestFit="1" customWidth="1"/>
    <col min="9" max="9" width="9.15625" style="4"/>
    <col min="10" max="10" width="24.15625" style="1" bestFit="1" customWidth="1"/>
    <col min="11" max="11" width="9.15625" style="4"/>
    <col min="12" max="12" width="24.15625" style="1" bestFit="1" customWidth="1"/>
    <col min="13" max="13" width="9.15625" style="4"/>
    <col min="14" max="14" width="24.15625" style="1" bestFit="1" customWidth="1"/>
    <col min="15" max="16384" width="9.15625" style="4"/>
  </cols>
  <sheetData>
    <row r="1" spans="1:14">
      <c r="A1" s="4" t="s">
        <v>7337</v>
      </c>
      <c r="B1" s="9" t="s">
        <v>8015</v>
      </c>
      <c r="D1" s="9" t="s">
        <v>8015</v>
      </c>
      <c r="E1" s="11" t="s">
        <v>7326</v>
      </c>
      <c r="F1" s="140" t="s">
        <v>8016</v>
      </c>
      <c r="H1" s="2" t="s">
        <v>22</v>
      </c>
      <c r="J1" s="2" t="s">
        <v>7331</v>
      </c>
      <c r="L1" s="2" t="s">
        <v>7846</v>
      </c>
      <c r="N1" s="2" t="s">
        <v>8006</v>
      </c>
    </row>
    <row r="2" spans="1:14" ht="14.4">
      <c r="A2" s="4" t="s">
        <v>27</v>
      </c>
      <c r="B2" s="138" t="s">
        <v>8011</v>
      </c>
      <c r="D2" t="s">
        <v>8011</v>
      </c>
      <c r="E2" t="s">
        <v>8353</v>
      </c>
      <c r="F2" t="s">
        <v>8436</v>
      </c>
      <c r="H2" s="1" t="s">
        <v>7330</v>
      </c>
      <c r="J2" s="1" t="s">
        <v>7333</v>
      </c>
      <c r="L2" s="1" t="s">
        <v>7978</v>
      </c>
      <c r="N2" s="1" t="s">
        <v>8007</v>
      </c>
    </row>
    <row r="3" spans="1:14" ht="14.4">
      <c r="B3" s="138" t="s">
        <v>8012</v>
      </c>
      <c r="D3" t="s">
        <v>8011</v>
      </c>
      <c r="E3" s="195" t="s">
        <v>8584</v>
      </c>
      <c r="F3" t="s">
        <v>8436</v>
      </c>
      <c r="H3" s="1" t="s">
        <v>26</v>
      </c>
      <c r="J3" s="1" t="s">
        <v>7332</v>
      </c>
      <c r="L3" s="1" t="s">
        <v>7979</v>
      </c>
      <c r="N3" s="1" t="s">
        <v>8008</v>
      </c>
    </row>
    <row r="4" spans="1:14" ht="14.4">
      <c r="B4" s="138" t="s">
        <v>8013</v>
      </c>
      <c r="D4" t="s">
        <v>8011</v>
      </c>
      <c r="E4" t="s">
        <v>8325</v>
      </c>
      <c r="F4" t="s">
        <v>8436</v>
      </c>
      <c r="H4" s="1" t="s">
        <v>28</v>
      </c>
      <c r="J4" s="1" t="s">
        <v>7860</v>
      </c>
      <c r="N4" s="1" t="s">
        <v>8009</v>
      </c>
    </row>
    <row r="5" spans="1:14" ht="14.4">
      <c r="B5" s="139" t="s">
        <v>8014</v>
      </c>
      <c r="D5" t="s">
        <v>8011</v>
      </c>
      <c r="E5" t="s">
        <v>8017</v>
      </c>
      <c r="F5" t="s">
        <v>8018</v>
      </c>
      <c r="J5" s="1" t="s">
        <v>7334</v>
      </c>
      <c r="N5" s="1" t="s">
        <v>8010</v>
      </c>
    </row>
    <row r="6" spans="1:14" ht="14.4">
      <c r="B6" s="8"/>
      <c r="D6" t="s">
        <v>8011</v>
      </c>
      <c r="E6" s="103" t="s">
        <v>8355</v>
      </c>
      <c r="F6" s="103" t="s">
        <v>8437</v>
      </c>
      <c r="J6" s="1" t="s">
        <v>7335</v>
      </c>
    </row>
    <row r="7" spans="1:14" ht="14.4">
      <c r="B7" s="8"/>
      <c r="D7" t="s">
        <v>8011</v>
      </c>
      <c r="E7" t="s">
        <v>8318</v>
      </c>
      <c r="F7" t="s">
        <v>8319</v>
      </c>
    </row>
    <row r="8" spans="1:14" ht="14.4">
      <c r="B8" s="8"/>
      <c r="D8" t="s">
        <v>8011</v>
      </c>
      <c r="E8" t="s">
        <v>8019</v>
      </c>
      <c r="F8" t="s">
        <v>7395</v>
      </c>
    </row>
    <row r="9" spans="1:14" ht="14.4">
      <c r="B9" s="8"/>
      <c r="D9"/>
      <c r="E9" s="10"/>
      <c r="F9" s="10"/>
    </row>
    <row r="10" spans="1:14" ht="14.4">
      <c r="B10" s="8"/>
      <c r="D10"/>
      <c r="E10" s="10"/>
      <c r="F10" s="10"/>
    </row>
    <row r="11" spans="1:14" ht="14.4">
      <c r="B11" s="8"/>
      <c r="D11"/>
      <c r="E11" s="10"/>
      <c r="F11" s="10"/>
    </row>
    <row r="12" spans="1:14">
      <c r="B12" s="8"/>
      <c r="D12" s="192" t="s">
        <v>8011</v>
      </c>
      <c r="E12" s="193" t="s">
        <v>8019</v>
      </c>
      <c r="F12" s="194" t="s">
        <v>7395</v>
      </c>
    </row>
    <row r="13" spans="1:14" ht="14.4">
      <c r="B13" s="8"/>
      <c r="D13" s="141" t="s">
        <v>8012</v>
      </c>
      <c r="E13" t="s">
        <v>8365</v>
      </c>
      <c r="F13" t="s">
        <v>8320</v>
      </c>
    </row>
    <row r="14" spans="1:14" ht="14.4">
      <c r="B14" s="8"/>
      <c r="D14" s="141" t="s">
        <v>8012</v>
      </c>
      <c r="E14" t="s">
        <v>8370</v>
      </c>
      <c r="F14" t="s">
        <v>8441</v>
      </c>
    </row>
    <row r="15" spans="1:14" ht="14.4">
      <c r="B15" s="27"/>
      <c r="D15" s="141" t="s">
        <v>8012</v>
      </c>
      <c r="E15" t="s">
        <v>8373</v>
      </c>
      <c r="F15" t="s">
        <v>8441</v>
      </c>
      <c r="H15" s="6"/>
      <c r="L15" s="6"/>
      <c r="N15" s="6"/>
    </row>
    <row r="16" spans="1:14" ht="14.4">
      <c r="B16" s="45"/>
      <c r="D16" s="141" t="s">
        <v>8012</v>
      </c>
      <c r="E16" t="s">
        <v>8366</v>
      </c>
      <c r="F16" t="s">
        <v>8441</v>
      </c>
      <c r="H16" s="6"/>
      <c r="J16" s="6"/>
      <c r="L16" s="6"/>
      <c r="N16" s="6"/>
    </row>
    <row r="17" spans="2:14" ht="14.4">
      <c r="B17" s="5"/>
      <c r="D17" s="141" t="s">
        <v>8012</v>
      </c>
      <c r="E17" s="195" t="s">
        <v>8585</v>
      </c>
      <c r="F17" t="s">
        <v>8441</v>
      </c>
      <c r="H17" s="6"/>
      <c r="J17" s="6"/>
      <c r="L17" s="6"/>
      <c r="N17" s="6"/>
    </row>
    <row r="18" spans="2:14" ht="14.4">
      <c r="B18" s="6"/>
      <c r="D18" s="141" t="s">
        <v>8012</v>
      </c>
      <c r="E18" t="s">
        <v>8371</v>
      </c>
      <c r="F18" t="s">
        <v>8021</v>
      </c>
      <c r="H18" s="6"/>
      <c r="J18" s="6"/>
      <c r="L18" s="6"/>
      <c r="N18" s="6"/>
    </row>
    <row r="19" spans="2:14" ht="14.4">
      <c r="B19" s="6"/>
      <c r="D19" s="141" t="s">
        <v>8012</v>
      </c>
      <c r="E19" s="103" t="s">
        <v>8359</v>
      </c>
      <c r="F19" s="103" t="s">
        <v>8021</v>
      </c>
      <c r="H19" s="6"/>
      <c r="J19" s="6"/>
      <c r="L19" s="6"/>
      <c r="N19" s="6"/>
    </row>
    <row r="20" spans="2:14" ht="14.4">
      <c r="B20" s="6"/>
      <c r="D20" s="141" t="s">
        <v>8012</v>
      </c>
      <c r="E20" s="103" t="s">
        <v>8438</v>
      </c>
      <c r="F20" s="103" t="s">
        <v>8021</v>
      </c>
      <c r="H20" s="6"/>
      <c r="J20" s="6"/>
      <c r="L20" s="6"/>
      <c r="N20" s="6"/>
    </row>
    <row r="21" spans="2:14" ht="14.4">
      <c r="B21" s="6"/>
      <c r="D21" s="7" t="s">
        <v>8012</v>
      </c>
      <c r="E21" s="103" t="s">
        <v>8356</v>
      </c>
      <c r="F21" s="103" t="s">
        <v>8021</v>
      </c>
      <c r="H21" s="102"/>
      <c r="J21" s="6"/>
      <c r="L21" s="6"/>
      <c r="N21" s="6"/>
    </row>
    <row r="22" spans="2:14" ht="14.4">
      <c r="B22" s="6"/>
      <c r="D22" s="7" t="s">
        <v>8012</v>
      </c>
      <c r="E22" s="103" t="s">
        <v>8354</v>
      </c>
      <c r="F22" s="103" t="s">
        <v>8320</v>
      </c>
      <c r="H22"/>
      <c r="J22" s="6"/>
      <c r="L22" s="6"/>
      <c r="N22" s="6"/>
    </row>
    <row r="23" spans="2:14" ht="14.4">
      <c r="B23" s="6"/>
      <c r="D23" s="7" t="s">
        <v>8012</v>
      </c>
      <c r="E23" t="s">
        <v>8439</v>
      </c>
      <c r="F23" t="s">
        <v>8320</v>
      </c>
      <c r="H23" s="102"/>
      <c r="J23" s="6"/>
      <c r="L23" s="6"/>
      <c r="N23" s="6"/>
    </row>
    <row r="24" spans="2:14" ht="14.4">
      <c r="B24" s="6"/>
      <c r="D24" s="7" t="s">
        <v>8012</v>
      </c>
      <c r="E24" t="s">
        <v>8362</v>
      </c>
      <c r="F24" t="s">
        <v>8320</v>
      </c>
      <c r="H24" s="102"/>
      <c r="J24" s="6"/>
      <c r="L24" s="6"/>
      <c r="N24" s="6"/>
    </row>
    <row r="25" spans="2:14" ht="14.4">
      <c r="B25" s="6"/>
      <c r="D25" s="7" t="s">
        <v>8012</v>
      </c>
      <c r="E25" t="s">
        <v>8372</v>
      </c>
      <c r="F25" t="s">
        <v>8320</v>
      </c>
      <c r="H25"/>
      <c r="J25" s="6"/>
      <c r="L25" s="6"/>
      <c r="N25" s="6"/>
    </row>
    <row r="26" spans="2:14" ht="14.4">
      <c r="B26" s="6"/>
      <c r="D26" s="7" t="s">
        <v>8012</v>
      </c>
      <c r="E26" s="201" t="s">
        <v>8354</v>
      </c>
      <c r="F26" t="s">
        <v>8320</v>
      </c>
      <c r="H26"/>
      <c r="J26" s="6"/>
      <c r="L26" s="6"/>
      <c r="N26" s="6"/>
    </row>
    <row r="27" spans="2:14" ht="14.4">
      <c r="B27" s="6"/>
      <c r="D27" s="7" t="s">
        <v>8012</v>
      </c>
      <c r="E27" s="195" t="s">
        <v>8586</v>
      </c>
      <c r="F27" t="s">
        <v>8320</v>
      </c>
      <c r="H27"/>
      <c r="J27" s="6"/>
      <c r="L27" s="6"/>
      <c r="N27" s="6"/>
    </row>
    <row r="28" spans="2:14" ht="14.4">
      <c r="B28" s="6"/>
      <c r="D28" s="7" t="s">
        <v>8012</v>
      </c>
      <c r="E28" t="s">
        <v>8367</v>
      </c>
      <c r="F28" t="s">
        <v>8320</v>
      </c>
      <c r="H28"/>
      <c r="J28" s="6"/>
      <c r="L28" s="6"/>
      <c r="N28" s="6"/>
    </row>
    <row r="29" spans="2:14" ht="14.4">
      <c r="B29" s="6"/>
      <c r="D29" s="7" t="s">
        <v>8012</v>
      </c>
      <c r="E29" t="s">
        <v>8357</v>
      </c>
      <c r="F29" t="s">
        <v>8320</v>
      </c>
      <c r="H29"/>
      <c r="J29" s="6"/>
      <c r="L29" s="6"/>
      <c r="N29" s="6"/>
    </row>
    <row r="30" spans="2:14" ht="14.4">
      <c r="B30" s="6"/>
      <c r="D30" s="7" t="s">
        <v>8012</v>
      </c>
      <c r="E30" t="s">
        <v>8440</v>
      </c>
      <c r="F30" t="s">
        <v>8022</v>
      </c>
      <c r="H30"/>
      <c r="J30" s="6"/>
      <c r="L30" s="6"/>
      <c r="N30" s="6"/>
    </row>
    <row r="31" spans="2:14" ht="14.4">
      <c r="B31" s="6"/>
      <c r="D31" s="7" t="s">
        <v>8012</v>
      </c>
      <c r="E31" t="s">
        <v>8019</v>
      </c>
      <c r="F31" t="s">
        <v>7395</v>
      </c>
      <c r="H31"/>
      <c r="J31" s="6"/>
      <c r="L31" s="6"/>
      <c r="N31" s="6"/>
    </row>
    <row r="32" spans="2:14" ht="14.4">
      <c r="B32" s="6"/>
      <c r="D32" s="192"/>
      <c r="E32" s="193"/>
      <c r="F32" s="194"/>
      <c r="H32"/>
      <c r="J32" s="6"/>
      <c r="L32" s="6"/>
      <c r="N32" s="6"/>
    </row>
    <row r="33" spans="2:14" ht="14.4">
      <c r="B33" s="6"/>
      <c r="D33" s="141" t="s">
        <v>8013</v>
      </c>
      <c r="E33" t="s">
        <v>8442</v>
      </c>
      <c r="F33" t="s">
        <v>8020</v>
      </c>
      <c r="H33"/>
      <c r="J33" s="6"/>
      <c r="L33" s="6"/>
      <c r="N33" s="6"/>
    </row>
    <row r="34" spans="2:14" ht="14.4">
      <c r="B34" s="6"/>
      <c r="D34" s="141" t="s">
        <v>8013</v>
      </c>
      <c r="E34" t="s">
        <v>8313</v>
      </c>
      <c r="F34" t="s">
        <v>8444</v>
      </c>
      <c r="H34" s="4"/>
      <c r="J34" s="6"/>
      <c r="L34" s="6"/>
      <c r="N34" s="6"/>
    </row>
    <row r="35" spans="2:14" ht="14.4">
      <c r="B35" s="6"/>
      <c r="D35" s="141" t="s">
        <v>8013</v>
      </c>
      <c r="E35" t="s">
        <v>8314</v>
      </c>
      <c r="F35" t="s">
        <v>8275</v>
      </c>
      <c r="H35"/>
      <c r="J35" s="6"/>
      <c r="L35" s="6"/>
      <c r="N35" s="6"/>
    </row>
    <row r="36" spans="2:14" ht="14.4">
      <c r="B36" s="6"/>
      <c r="D36" s="141" t="s">
        <v>8013</v>
      </c>
      <c r="E36" t="s">
        <v>8374</v>
      </c>
      <c r="F36" t="s">
        <v>8278</v>
      </c>
      <c r="H36"/>
      <c r="J36" s="6"/>
      <c r="L36" s="6"/>
      <c r="N36" s="6"/>
    </row>
    <row r="37" spans="2:14" ht="14.4">
      <c r="B37" s="6"/>
      <c r="D37" s="141" t="s">
        <v>8013</v>
      </c>
      <c r="E37" t="s">
        <v>8317</v>
      </c>
      <c r="F37" t="s">
        <v>8276</v>
      </c>
      <c r="H37"/>
      <c r="J37" s="6"/>
      <c r="L37" s="6"/>
      <c r="N37" s="6"/>
    </row>
    <row r="38" spans="2:14" ht="14.4">
      <c r="B38" s="6"/>
      <c r="D38" s="141" t="s">
        <v>8013</v>
      </c>
      <c r="E38" t="s">
        <v>8363</v>
      </c>
      <c r="F38" t="s">
        <v>8319</v>
      </c>
      <c r="H38"/>
      <c r="J38" s="6"/>
      <c r="L38" s="6"/>
      <c r="N38" s="6"/>
    </row>
    <row r="39" spans="2:14" ht="14.4">
      <c r="B39" s="6"/>
      <c r="D39" s="141" t="s">
        <v>8013</v>
      </c>
      <c r="E39" t="s">
        <v>8360</v>
      </c>
      <c r="F39" t="s">
        <v>8319</v>
      </c>
      <c r="H39"/>
      <c r="J39" s="6"/>
      <c r="L39" s="6"/>
      <c r="N39" s="6"/>
    </row>
    <row r="40" spans="2:14" ht="14.4">
      <c r="B40" s="6"/>
      <c r="D40" s="141" t="s">
        <v>8013</v>
      </c>
      <c r="E40" t="s">
        <v>8368</v>
      </c>
      <c r="F40" t="s">
        <v>8319</v>
      </c>
      <c r="H40"/>
      <c r="J40" s="6"/>
      <c r="L40" s="6"/>
      <c r="N40" s="6"/>
    </row>
    <row r="41" spans="2:14" ht="14.4">
      <c r="B41" s="6"/>
      <c r="D41" s="141" t="s">
        <v>8013</v>
      </c>
      <c r="E41" t="s">
        <v>8443</v>
      </c>
      <c r="F41" t="s">
        <v>8277</v>
      </c>
      <c r="H41"/>
      <c r="J41" s="6"/>
      <c r="L41" s="6"/>
      <c r="N41" s="6"/>
    </row>
    <row r="42" spans="2:14" ht="14.4">
      <c r="B42" s="6"/>
      <c r="D42" s="141" t="s">
        <v>8013</v>
      </c>
      <c r="E42" t="s">
        <v>8279</v>
      </c>
      <c r="F42" t="s">
        <v>8319</v>
      </c>
      <c r="H42" s="102"/>
      <c r="J42" s="6"/>
      <c r="L42" s="6"/>
      <c r="N42" s="6"/>
    </row>
    <row r="43" spans="2:14" ht="14.4">
      <c r="B43" s="6"/>
      <c r="D43" s="141" t="s">
        <v>8013</v>
      </c>
      <c r="E43" t="s">
        <v>8315</v>
      </c>
      <c r="F43" t="s">
        <v>8321</v>
      </c>
      <c r="H43" s="102"/>
      <c r="J43" s="6"/>
      <c r="L43" s="6"/>
      <c r="N43" s="6"/>
    </row>
    <row r="44" spans="2:14" ht="14.4">
      <c r="B44" s="6"/>
      <c r="D44" s="141" t="s">
        <v>8013</v>
      </c>
      <c r="E44" t="s">
        <v>8316</v>
      </c>
      <c r="F44" t="s">
        <v>8319</v>
      </c>
      <c r="H44" s="102"/>
      <c r="J44" s="6"/>
      <c r="L44" s="6"/>
      <c r="N44" s="6"/>
    </row>
    <row r="45" spans="2:14" ht="14.4">
      <c r="B45" s="6"/>
      <c r="D45" s="141" t="s">
        <v>8013</v>
      </c>
      <c r="E45" t="s">
        <v>8019</v>
      </c>
      <c r="F45" t="s">
        <v>7395</v>
      </c>
      <c r="H45" s="102"/>
      <c r="J45" s="6"/>
      <c r="L45" s="6"/>
      <c r="N45" s="6"/>
    </row>
    <row r="46" spans="2:14" ht="14.4">
      <c r="B46" s="6"/>
      <c r="D46" s="192"/>
      <c r="E46" s="193"/>
      <c r="F46" s="194"/>
      <c r="H46"/>
      <c r="J46"/>
      <c r="L46"/>
      <c r="N46"/>
    </row>
    <row r="47" spans="2:14" ht="14.4">
      <c r="B47" s="6"/>
      <c r="D47" s="141" t="s">
        <v>8014</v>
      </c>
      <c r="E47" t="s">
        <v>8358</v>
      </c>
      <c r="F47" t="s">
        <v>8322</v>
      </c>
      <c r="H47"/>
      <c r="J47"/>
      <c r="L47"/>
      <c r="N47"/>
    </row>
    <row r="48" spans="2:14" ht="14.4">
      <c r="B48" s="6"/>
      <c r="D48" s="141" t="s">
        <v>8014</v>
      </c>
      <c r="E48" t="s">
        <v>8243</v>
      </c>
      <c r="F48" t="s">
        <v>8447</v>
      </c>
      <c r="H48"/>
      <c r="J48"/>
      <c r="L48"/>
      <c r="N48"/>
    </row>
    <row r="49" spans="2:14" ht="14.4">
      <c r="B49" s="6"/>
      <c r="D49" s="141" t="s">
        <v>8014</v>
      </c>
      <c r="E49" t="s">
        <v>8445</v>
      </c>
      <c r="F49" t="s">
        <v>8448</v>
      </c>
      <c r="H49"/>
      <c r="J49"/>
      <c r="L49"/>
      <c r="N49"/>
    </row>
    <row r="50" spans="2:14" ht="14.4">
      <c r="B50" s="6"/>
      <c r="D50" s="141" t="s">
        <v>8014</v>
      </c>
      <c r="E50" s="103" t="s">
        <v>8361</v>
      </c>
      <c r="F50" t="s">
        <v>8448</v>
      </c>
      <c r="H50"/>
      <c r="J50"/>
      <c r="L50"/>
      <c r="N50"/>
    </row>
    <row r="51" spans="2:14" ht="14.4">
      <c r="B51" s="6"/>
      <c r="D51" s="141" t="s">
        <v>8014</v>
      </c>
      <c r="E51" t="s">
        <v>8375</v>
      </c>
      <c r="F51" t="s">
        <v>8449</v>
      </c>
      <c r="H51"/>
      <c r="J51"/>
      <c r="L51"/>
      <c r="N51"/>
    </row>
    <row r="52" spans="2:14" ht="14.4">
      <c r="B52" s="6"/>
      <c r="D52" s="141" t="s">
        <v>8014</v>
      </c>
      <c r="E52" t="s">
        <v>8364</v>
      </c>
      <c r="F52" t="s">
        <v>8450</v>
      </c>
      <c r="H52"/>
      <c r="J52"/>
      <c r="L52"/>
      <c r="N52"/>
    </row>
    <row r="53" spans="2:14" ht="14.4">
      <c r="B53" s="6"/>
      <c r="D53" s="141" t="s">
        <v>8014</v>
      </c>
      <c r="E53" t="s">
        <v>8446</v>
      </c>
      <c r="F53" t="s">
        <v>8451</v>
      </c>
      <c r="H53"/>
      <c r="J53"/>
      <c r="L53"/>
      <c r="N53"/>
    </row>
    <row r="54" spans="2:14" ht="14.4">
      <c r="B54" s="6"/>
      <c r="D54" s="141" t="s">
        <v>8014</v>
      </c>
      <c r="E54" t="s">
        <v>8019</v>
      </c>
      <c r="F54" t="s">
        <v>7395</v>
      </c>
      <c r="H54"/>
      <c r="J54"/>
      <c r="L54"/>
      <c r="N54"/>
    </row>
    <row r="55" spans="2:14" ht="14.4">
      <c r="B55" s="6"/>
      <c r="D55" s="7"/>
      <c r="E55" s="10"/>
      <c r="F55" s="45"/>
      <c r="H55"/>
      <c r="J55"/>
      <c r="L55"/>
      <c r="N55"/>
    </row>
    <row r="56" spans="2:14" ht="14.4">
      <c r="B56" s="6"/>
      <c r="D56" s="7"/>
      <c r="E56" s="10"/>
      <c r="F56" s="45"/>
      <c r="H56"/>
      <c r="J56"/>
      <c r="L56"/>
      <c r="N56"/>
    </row>
    <row r="57" spans="2:14" ht="14.4">
      <c r="B57" s="6"/>
      <c r="D57" s="7"/>
      <c r="E57" s="10"/>
      <c r="F57" s="45"/>
      <c r="H57"/>
      <c r="J57"/>
      <c r="L57"/>
      <c r="N57"/>
    </row>
    <row r="58" spans="2:14" ht="14.4">
      <c r="B58" s="6"/>
      <c r="D58" s="7"/>
      <c r="E58" s="10"/>
      <c r="F58" s="45"/>
      <c r="H58"/>
      <c r="J58"/>
      <c r="L58"/>
      <c r="N58"/>
    </row>
    <row r="59" spans="2:14" ht="14.4">
      <c r="B59" s="6"/>
      <c r="D59" s="7"/>
      <c r="E59" s="10"/>
      <c r="F59" s="45"/>
      <c r="H59"/>
      <c r="J59"/>
      <c r="L59"/>
      <c r="N59"/>
    </row>
    <row r="60" spans="2:14" ht="14.4">
      <c r="B60" s="6"/>
      <c r="D60" s="7"/>
      <c r="E60" s="10"/>
      <c r="F60" s="45"/>
      <c r="H60"/>
      <c r="J60"/>
      <c r="L60"/>
      <c r="N60"/>
    </row>
    <row r="61" spans="2:14" ht="14.4">
      <c r="B61" s="6"/>
      <c r="D61" s="7"/>
      <c r="E61" s="10"/>
      <c r="F61" s="45"/>
      <c r="H61"/>
      <c r="J61"/>
      <c r="L61"/>
      <c r="N61"/>
    </row>
    <row r="62" spans="2:14" ht="14.4">
      <c r="B62" s="6"/>
      <c r="D62" s="7"/>
      <c r="E62" s="10"/>
      <c r="F62" s="45"/>
      <c r="H62"/>
      <c r="J62"/>
      <c r="L62"/>
      <c r="N62"/>
    </row>
    <row r="63" spans="2:14" ht="14.4">
      <c r="B63" s="6"/>
      <c r="D63" s="7"/>
      <c r="E63" s="10"/>
      <c r="F63" s="45"/>
      <c r="H63"/>
      <c r="J63"/>
      <c r="L63"/>
      <c r="N63"/>
    </row>
    <row r="64" spans="2:14" ht="14.4">
      <c r="B64" s="6"/>
      <c r="D64" s="7"/>
      <c r="E64" s="10"/>
      <c r="F64" s="45"/>
      <c r="H64"/>
      <c r="J64"/>
      <c r="L64"/>
      <c r="N64"/>
    </row>
    <row r="65" spans="2:14" ht="14.4">
      <c r="B65" s="6"/>
      <c r="D65" s="7"/>
      <c r="E65" s="10"/>
      <c r="F65" s="45"/>
      <c r="H65"/>
      <c r="J65"/>
      <c r="L65"/>
      <c r="N65"/>
    </row>
    <row r="66" spans="2:14" ht="14.4">
      <c r="B66" s="6"/>
      <c r="D66" s="7"/>
      <c r="E66" s="10"/>
      <c r="F66" s="45"/>
      <c r="H66"/>
      <c r="J66"/>
      <c r="L66"/>
      <c r="N66"/>
    </row>
    <row r="67" spans="2:14" ht="14.4">
      <c r="B67" s="6"/>
      <c r="D67" s="7"/>
      <c r="E67" s="10"/>
      <c r="F67" s="45"/>
      <c r="H67"/>
      <c r="J67"/>
      <c r="L67"/>
      <c r="N67"/>
    </row>
    <row r="68" spans="2:14" ht="14.4">
      <c r="B68" s="6"/>
      <c r="D68" s="7"/>
      <c r="E68" s="10"/>
      <c r="F68" s="45"/>
      <c r="H68"/>
      <c r="J68"/>
      <c r="L68"/>
      <c r="N68"/>
    </row>
    <row r="69" spans="2:14" ht="14.4">
      <c r="B69" s="6"/>
      <c r="D69" s="7"/>
      <c r="E69" s="10"/>
      <c r="F69" s="45"/>
      <c r="H69"/>
      <c r="J69"/>
      <c r="L69"/>
      <c r="N69"/>
    </row>
    <row r="70" spans="2:14" ht="14.4">
      <c r="B70" s="6"/>
      <c r="D70" s="7"/>
      <c r="E70" s="10"/>
      <c r="F70" s="45"/>
      <c r="H70" s="6"/>
      <c r="J70"/>
      <c r="L70" s="6"/>
      <c r="N70" s="6"/>
    </row>
    <row r="71" spans="2:14">
      <c r="B71" s="6"/>
      <c r="D71" s="7"/>
      <c r="E71" s="10"/>
      <c r="F71" s="45"/>
      <c r="H71" s="6"/>
      <c r="J71" s="6"/>
      <c r="L71" s="6"/>
      <c r="N71" s="6"/>
    </row>
    <row r="72" spans="2:14">
      <c r="B72" s="6"/>
      <c r="D72" s="7"/>
      <c r="E72" s="10"/>
      <c r="F72" s="45"/>
      <c r="H72" s="6"/>
      <c r="J72" s="6"/>
      <c r="L72" s="6"/>
      <c r="N72" s="6"/>
    </row>
    <row r="73" spans="2:14">
      <c r="B73" s="6"/>
      <c r="D73" s="7"/>
      <c r="E73" s="10"/>
      <c r="F73" s="45"/>
      <c r="H73" s="6"/>
      <c r="J73" s="6"/>
      <c r="L73" s="6"/>
      <c r="N73" s="6"/>
    </row>
    <row r="74" spans="2:14">
      <c r="B74" s="6"/>
      <c r="D74" s="7"/>
      <c r="E74" s="10"/>
      <c r="F74" s="45"/>
      <c r="H74" s="6"/>
      <c r="J74" s="6"/>
      <c r="L74" s="6"/>
      <c r="N74" s="6"/>
    </row>
    <row r="75" spans="2:14">
      <c r="B75" s="6"/>
      <c r="D75" s="7"/>
      <c r="E75" s="10"/>
      <c r="F75" s="45"/>
      <c r="H75" s="6"/>
      <c r="J75" s="6"/>
      <c r="L75" s="6"/>
      <c r="N75" s="6"/>
    </row>
    <row r="76" spans="2:14">
      <c r="B76" s="6"/>
      <c r="D76" s="7"/>
      <c r="E76" s="10"/>
      <c r="F76" s="45"/>
      <c r="H76" s="6"/>
      <c r="J76" s="6"/>
      <c r="L76" s="6"/>
      <c r="N76" s="6"/>
    </row>
    <row r="77" spans="2:14">
      <c r="B77" s="6"/>
      <c r="D77" s="7"/>
      <c r="E77" s="10"/>
      <c r="F77" s="45"/>
      <c r="H77" s="6"/>
      <c r="J77" s="6"/>
      <c r="L77" s="6"/>
      <c r="N77" s="6"/>
    </row>
    <row r="78" spans="2:14">
      <c r="B78" s="6"/>
      <c r="D78" s="7"/>
      <c r="E78" s="10"/>
      <c r="F78" s="45"/>
      <c r="H78" s="6"/>
      <c r="J78" s="6"/>
      <c r="L78" s="6"/>
      <c r="N78" s="6"/>
    </row>
    <row r="79" spans="2:14">
      <c r="B79" s="6"/>
      <c r="D79" s="7"/>
      <c r="E79" s="10"/>
      <c r="F79" s="45"/>
      <c r="H79" s="6"/>
      <c r="J79" s="6"/>
      <c r="L79" s="6"/>
      <c r="N79" s="6"/>
    </row>
    <row r="80" spans="2:14">
      <c r="B80" s="6"/>
      <c r="D80" s="7"/>
      <c r="E80" s="10"/>
      <c r="F80" s="45"/>
      <c r="H80" s="6"/>
      <c r="J80" s="6"/>
      <c r="L80" s="6"/>
      <c r="N80" s="6"/>
    </row>
    <row r="81" spans="2:14">
      <c r="B81" s="6"/>
      <c r="D81" s="8"/>
      <c r="E81" s="10"/>
      <c r="F81" s="137"/>
      <c r="H81" s="6"/>
      <c r="J81" s="6"/>
      <c r="L81" s="6"/>
      <c r="N81" s="6"/>
    </row>
    <row r="82" spans="2:14">
      <c r="B82" s="6"/>
      <c r="D82" s="8"/>
      <c r="E82" s="10"/>
      <c r="F82" s="137"/>
      <c r="H82" s="6"/>
      <c r="J82" s="6"/>
      <c r="L82" s="6"/>
      <c r="N82" s="6"/>
    </row>
    <row r="83" spans="2:14">
      <c r="B83" s="6"/>
      <c r="D83" s="8"/>
      <c r="E83" s="10"/>
      <c r="F83" s="137"/>
      <c r="H83" s="6"/>
      <c r="J83" s="6"/>
      <c r="L83" s="6"/>
      <c r="N83" s="6"/>
    </row>
    <row r="84" spans="2:14">
      <c r="B84" s="6"/>
      <c r="D84" s="8"/>
      <c r="E84" s="10"/>
      <c r="F84" s="137"/>
      <c r="H84" s="6"/>
      <c r="J84" s="6"/>
      <c r="L84" s="6"/>
      <c r="N84" s="6"/>
    </row>
    <row r="85" spans="2:14">
      <c r="B85" s="6"/>
      <c r="D85" s="8"/>
      <c r="E85" s="10"/>
      <c r="F85" s="137"/>
      <c r="H85" s="6"/>
      <c r="J85" s="6"/>
      <c r="L85" s="6"/>
      <c r="N85" s="6"/>
    </row>
    <row r="86" spans="2:14">
      <c r="B86" s="6"/>
      <c r="D86" s="7"/>
      <c r="E86" s="10"/>
      <c r="F86" s="45"/>
      <c r="H86" s="6"/>
      <c r="J86" s="6"/>
      <c r="L86" s="6"/>
      <c r="N86" s="6"/>
    </row>
    <row r="87" spans="2:14">
      <c r="B87" s="6"/>
      <c r="D87" s="46"/>
      <c r="E87" s="47"/>
      <c r="F87" s="45"/>
      <c r="H87" s="6"/>
      <c r="J87" s="6"/>
      <c r="L87" s="6"/>
      <c r="N87" s="6"/>
    </row>
    <row r="88" spans="2:14">
      <c r="B88" s="6"/>
      <c r="D88" s="17"/>
      <c r="E88" s="17"/>
      <c r="F88" s="5"/>
      <c r="H88" s="6"/>
      <c r="J88" s="6"/>
      <c r="L88" s="6"/>
      <c r="N88" s="6"/>
    </row>
    <row r="89" spans="2:14">
      <c r="B89" s="6"/>
      <c r="D89" s="17"/>
      <c r="E89" s="17"/>
      <c r="F89" s="6"/>
      <c r="H89" s="6"/>
      <c r="J89" s="6"/>
      <c r="L89" s="6"/>
      <c r="N89" s="6"/>
    </row>
    <row r="90" spans="2:14">
      <c r="B90" s="6"/>
      <c r="D90" s="17"/>
      <c r="E90" s="17"/>
      <c r="F90" s="6"/>
      <c r="H90" s="6"/>
      <c r="J90" s="6"/>
      <c r="L90" s="6"/>
      <c r="N90" s="6"/>
    </row>
    <row r="91" spans="2:14">
      <c r="B91" s="6"/>
      <c r="D91" s="17"/>
      <c r="E91" s="17"/>
      <c r="F91" s="6"/>
      <c r="H91" s="6"/>
      <c r="J91" s="6"/>
      <c r="L91" s="6"/>
      <c r="N91" s="6"/>
    </row>
    <row r="92" spans="2:14">
      <c r="B92" s="6"/>
      <c r="D92" s="17"/>
      <c r="E92" s="17"/>
      <c r="F92" s="6"/>
      <c r="H92" s="6"/>
      <c r="J92" s="6"/>
      <c r="L92" s="6"/>
      <c r="N92" s="6"/>
    </row>
    <row r="93" spans="2:14">
      <c r="B93" s="6"/>
      <c r="D93" s="17"/>
      <c r="E93" s="17"/>
      <c r="F93" s="6"/>
      <c r="H93" s="6"/>
      <c r="J93" s="6"/>
      <c r="L93" s="6"/>
      <c r="N93" s="6"/>
    </row>
    <row r="94" spans="2:14">
      <c r="B94" s="6"/>
      <c r="D94" s="17"/>
      <c r="E94" s="17"/>
      <c r="F94" s="6"/>
      <c r="H94" s="6"/>
      <c r="J94" s="6"/>
      <c r="L94" s="6"/>
      <c r="N94" s="6"/>
    </row>
    <row r="95" spans="2:14">
      <c r="B95" s="6"/>
      <c r="D95" s="17"/>
      <c r="E95" s="17"/>
      <c r="F95" s="6"/>
      <c r="H95" s="6"/>
      <c r="J95" s="6"/>
      <c r="L95" s="6"/>
      <c r="N95" s="6"/>
    </row>
    <row r="96" spans="2:14">
      <c r="B96" s="6"/>
      <c r="D96" s="17"/>
      <c r="E96" s="17"/>
      <c r="F96" s="6"/>
      <c r="H96" s="6"/>
      <c r="J96" s="6"/>
      <c r="L96" s="6"/>
      <c r="N96" s="6"/>
    </row>
    <row r="97" spans="2:14">
      <c r="B97" s="6"/>
      <c r="D97" s="17"/>
      <c r="E97" s="17"/>
      <c r="F97" s="6"/>
      <c r="H97" s="6"/>
      <c r="J97" s="6"/>
      <c r="L97" s="6"/>
      <c r="N97" s="6"/>
    </row>
    <row r="98" spans="2:14">
      <c r="B98" s="6"/>
      <c r="D98" s="17"/>
      <c r="E98" s="17"/>
      <c r="F98" s="6"/>
      <c r="H98" s="6"/>
      <c r="J98" s="6"/>
      <c r="L98" s="6"/>
      <c r="N98" s="6"/>
    </row>
    <row r="99" spans="2:14">
      <c r="B99" s="6"/>
      <c r="D99" s="17"/>
      <c r="E99" s="17"/>
      <c r="F99" s="6"/>
      <c r="H99" s="6"/>
      <c r="J99" s="6"/>
      <c r="L99" s="6"/>
      <c r="N99" s="6"/>
    </row>
    <row r="100" spans="2:14">
      <c r="B100" s="6"/>
      <c r="D100" s="17"/>
      <c r="E100" s="17"/>
      <c r="F100" s="6"/>
      <c r="H100" s="6"/>
      <c r="J100" s="6"/>
      <c r="L100" s="6"/>
      <c r="N100" s="6"/>
    </row>
    <row r="101" spans="2:14">
      <c r="B101" s="6"/>
      <c r="D101" s="17"/>
      <c r="E101" s="17"/>
      <c r="F101" s="6"/>
      <c r="H101" s="6"/>
      <c r="J101" s="6"/>
      <c r="L101" s="6"/>
      <c r="N101" s="6"/>
    </row>
    <row r="102" spans="2:14">
      <c r="B102" s="6"/>
      <c r="D102" s="17"/>
      <c r="E102" s="17"/>
      <c r="F102" s="6"/>
      <c r="H102" s="6"/>
      <c r="J102" s="6"/>
      <c r="L102" s="6"/>
      <c r="N102" s="6"/>
    </row>
    <row r="103" spans="2:14">
      <c r="B103" s="6"/>
      <c r="D103" s="17"/>
      <c r="E103" s="17"/>
      <c r="F103" s="6"/>
      <c r="H103" s="6"/>
      <c r="J103" s="6"/>
      <c r="L103" s="6"/>
      <c r="N103" s="6"/>
    </row>
    <row r="104" spans="2:14">
      <c r="B104" s="6"/>
      <c r="D104" s="17"/>
      <c r="E104" s="17"/>
      <c r="F104" s="6"/>
      <c r="H104" s="6"/>
      <c r="J104" s="6"/>
      <c r="L104" s="6"/>
      <c r="N104" s="6"/>
    </row>
    <row r="105" spans="2:14">
      <c r="B105" s="6"/>
      <c r="D105" s="17"/>
      <c r="E105" s="17"/>
      <c r="F105" s="6"/>
      <c r="H105" s="6"/>
      <c r="J105" s="6"/>
      <c r="L105" s="6"/>
      <c r="N105" s="6"/>
    </row>
    <row r="106" spans="2:14">
      <c r="B106" s="6"/>
      <c r="D106" s="17"/>
      <c r="E106" s="17"/>
      <c r="F106" s="6"/>
      <c r="H106" s="6"/>
      <c r="J106" s="6"/>
      <c r="L106" s="6"/>
      <c r="N106" s="6"/>
    </row>
    <row r="107" spans="2:14">
      <c r="B107" s="6"/>
      <c r="D107" s="17"/>
      <c r="E107" s="17"/>
      <c r="F107" s="6"/>
      <c r="H107" s="6"/>
      <c r="J107" s="6"/>
      <c r="L107" s="6"/>
      <c r="N107" s="6"/>
    </row>
    <row r="108" spans="2:14">
      <c r="B108" s="6"/>
      <c r="D108" s="17"/>
      <c r="E108" s="17"/>
      <c r="F108" s="6"/>
      <c r="H108" s="6"/>
      <c r="J108" s="6"/>
      <c r="L108" s="6"/>
      <c r="N108" s="6"/>
    </row>
    <row r="109" spans="2:14">
      <c r="B109" s="6"/>
      <c r="D109" s="17"/>
      <c r="E109" s="17"/>
      <c r="F109" s="6"/>
      <c r="H109" s="6"/>
      <c r="J109" s="6"/>
      <c r="L109" s="6"/>
      <c r="N109" s="6"/>
    </row>
    <row r="110" spans="2:14">
      <c r="B110" s="6"/>
      <c r="D110" s="17"/>
      <c r="E110" s="17"/>
      <c r="F110" s="6"/>
      <c r="H110" s="6"/>
      <c r="J110" s="6"/>
      <c r="L110" s="6"/>
      <c r="N110" s="6"/>
    </row>
    <row r="111" spans="2:14">
      <c r="B111" s="6"/>
      <c r="D111" s="17"/>
      <c r="E111" s="17"/>
      <c r="F111" s="6"/>
      <c r="H111" s="6"/>
      <c r="J111" s="6"/>
      <c r="L111" s="6"/>
      <c r="N111" s="6"/>
    </row>
    <row r="112" spans="2:14">
      <c r="B112" s="6"/>
      <c r="D112" s="17"/>
      <c r="E112" s="17"/>
      <c r="F112" s="6"/>
      <c r="H112" s="6"/>
      <c r="J112" s="6"/>
      <c r="L112" s="6"/>
      <c r="N112" s="6"/>
    </row>
    <row r="113" spans="2:14">
      <c r="B113" s="6"/>
      <c r="D113" s="17"/>
      <c r="E113" s="17"/>
      <c r="F113" s="6"/>
      <c r="H113" s="6"/>
      <c r="J113" s="6"/>
      <c r="L113" s="6"/>
      <c r="N113" s="6"/>
    </row>
    <row r="114" spans="2:14">
      <c r="B114" s="6"/>
      <c r="D114" s="17"/>
      <c r="E114" s="17"/>
      <c r="F114" s="6"/>
      <c r="H114" s="6"/>
      <c r="J114" s="6"/>
      <c r="L114" s="6"/>
      <c r="N114" s="6"/>
    </row>
    <row r="115" spans="2:14">
      <c r="B115" s="6"/>
      <c r="D115" s="17"/>
      <c r="E115" s="17"/>
      <c r="F115" s="6"/>
      <c r="H115" s="6"/>
      <c r="J115" s="6"/>
      <c r="L115" s="6"/>
      <c r="N115" s="6"/>
    </row>
    <row r="116" spans="2:14">
      <c r="B116" s="6"/>
      <c r="D116" s="17"/>
      <c r="E116" s="17"/>
      <c r="F116" s="6"/>
      <c r="H116" s="6"/>
      <c r="J116" s="6"/>
      <c r="L116" s="6"/>
      <c r="N116" s="6"/>
    </row>
    <row r="117" spans="2:14">
      <c r="B117" s="6"/>
      <c r="D117" s="17"/>
      <c r="E117" s="17"/>
      <c r="F117" s="6"/>
      <c r="H117" s="6"/>
      <c r="J117" s="6"/>
      <c r="L117" s="6"/>
      <c r="N117" s="6"/>
    </row>
    <row r="118" spans="2:14">
      <c r="B118" s="6"/>
      <c r="D118" s="17"/>
      <c r="E118" s="17"/>
      <c r="F118" s="6"/>
      <c r="H118" s="6"/>
      <c r="J118" s="6"/>
      <c r="L118" s="6"/>
      <c r="N118" s="6"/>
    </row>
    <row r="119" spans="2:14">
      <c r="B119" s="6"/>
      <c r="D119" s="17"/>
      <c r="E119" s="17"/>
      <c r="F119" s="6"/>
      <c r="H119" s="6"/>
      <c r="J119" s="6"/>
      <c r="L119" s="6"/>
      <c r="N119" s="6"/>
    </row>
    <row r="120" spans="2:14">
      <c r="B120" s="6"/>
      <c r="D120" s="17"/>
      <c r="E120" s="17"/>
      <c r="F120" s="6"/>
      <c r="H120" s="6"/>
      <c r="J120" s="6"/>
      <c r="L120" s="6"/>
      <c r="N120" s="6"/>
    </row>
    <row r="121" spans="2:14">
      <c r="B121" s="6"/>
      <c r="D121" s="17"/>
      <c r="E121" s="17"/>
      <c r="F121" s="6"/>
      <c r="H121" s="6"/>
      <c r="J121" s="6"/>
      <c r="L121" s="6"/>
      <c r="N121" s="6"/>
    </row>
    <row r="122" spans="2:14">
      <c r="B122" s="6"/>
      <c r="D122" s="17"/>
      <c r="E122" s="17"/>
      <c r="F122" s="6"/>
      <c r="H122" s="6"/>
      <c r="J122" s="6"/>
      <c r="L122" s="6"/>
      <c r="N122" s="6"/>
    </row>
    <row r="123" spans="2:14">
      <c r="B123" s="6"/>
      <c r="D123" s="17"/>
      <c r="E123" s="17"/>
      <c r="F123" s="6"/>
      <c r="H123" s="6"/>
      <c r="J123" s="6"/>
      <c r="L123" s="6"/>
      <c r="N123" s="6"/>
    </row>
    <row r="124" spans="2:14">
      <c r="B124" s="6"/>
      <c r="D124" s="17"/>
      <c r="E124" s="17"/>
      <c r="F124" s="6"/>
      <c r="H124" s="6"/>
      <c r="J124" s="6"/>
      <c r="L124" s="6"/>
      <c r="N124" s="6"/>
    </row>
    <row r="125" spans="2:14">
      <c r="B125" s="6"/>
      <c r="D125" s="17"/>
      <c r="E125" s="17"/>
      <c r="F125" s="6"/>
      <c r="H125" s="6"/>
      <c r="J125" s="6"/>
      <c r="L125" s="6"/>
      <c r="N125" s="6"/>
    </row>
    <row r="126" spans="2:14">
      <c r="B126" s="6"/>
      <c r="D126" s="17"/>
      <c r="E126" s="17"/>
      <c r="F126" s="6"/>
      <c r="H126" s="6"/>
      <c r="J126" s="6"/>
      <c r="L126" s="6"/>
      <c r="N126" s="6"/>
    </row>
    <row r="127" spans="2:14">
      <c r="B127" s="6"/>
      <c r="D127" s="17"/>
      <c r="E127" s="17"/>
      <c r="F127" s="6"/>
      <c r="H127" s="6"/>
      <c r="J127" s="6"/>
      <c r="L127" s="6"/>
      <c r="N127" s="6"/>
    </row>
    <row r="128" spans="2:14">
      <c r="B128" s="6"/>
      <c r="D128" s="17"/>
      <c r="E128" s="17"/>
      <c r="F128" s="6"/>
      <c r="H128" s="6"/>
      <c r="J128" s="6"/>
      <c r="L128" s="6"/>
      <c r="N128" s="6"/>
    </row>
    <row r="129" spans="2:14">
      <c r="B129" s="6"/>
      <c r="D129" s="17"/>
      <c r="E129" s="17"/>
      <c r="F129" s="6"/>
      <c r="H129" s="6"/>
      <c r="J129" s="6"/>
      <c r="L129" s="6"/>
      <c r="N129" s="6"/>
    </row>
    <row r="130" spans="2:14">
      <c r="B130" s="6"/>
      <c r="D130" s="17"/>
      <c r="E130" s="17"/>
      <c r="F130" s="6"/>
      <c r="H130" s="6"/>
      <c r="J130" s="6"/>
      <c r="L130" s="6"/>
      <c r="N130" s="6"/>
    </row>
    <row r="131" spans="2:14">
      <c r="B131" s="6"/>
      <c r="D131" s="17"/>
      <c r="E131" s="17"/>
      <c r="F131" s="6"/>
      <c r="H131" s="6"/>
      <c r="J131" s="6"/>
      <c r="L131" s="6"/>
      <c r="N131" s="6"/>
    </row>
    <row r="132" spans="2:14">
      <c r="B132" s="6"/>
      <c r="D132" s="17"/>
      <c r="E132" s="17"/>
      <c r="F132" s="6"/>
      <c r="H132" s="6"/>
      <c r="J132" s="6"/>
      <c r="L132" s="6"/>
      <c r="N132" s="6"/>
    </row>
    <row r="133" spans="2:14">
      <c r="B133" s="6"/>
      <c r="D133" s="17"/>
      <c r="E133" s="17"/>
      <c r="F133" s="6"/>
      <c r="H133" s="6"/>
      <c r="J133" s="6"/>
      <c r="L133" s="6"/>
      <c r="N133" s="6"/>
    </row>
    <row r="134" spans="2:14">
      <c r="B134" s="6"/>
      <c r="D134" s="17"/>
      <c r="E134" s="17"/>
      <c r="F134" s="6"/>
      <c r="H134" s="6"/>
      <c r="J134" s="6"/>
      <c r="L134" s="6"/>
      <c r="N134" s="6"/>
    </row>
    <row r="135" spans="2:14">
      <c r="B135" s="6"/>
      <c r="D135" s="17"/>
      <c r="E135" s="17"/>
      <c r="F135" s="6"/>
      <c r="H135" s="6"/>
      <c r="J135" s="6"/>
      <c r="L135" s="6"/>
      <c r="N135" s="6"/>
    </row>
    <row r="136" spans="2:14">
      <c r="B136" s="6"/>
      <c r="D136" s="17"/>
      <c r="E136" s="17"/>
      <c r="F136" s="6"/>
      <c r="H136" s="6"/>
      <c r="J136" s="6"/>
      <c r="L136" s="6"/>
      <c r="N136" s="6"/>
    </row>
    <row r="137" spans="2:14">
      <c r="B137" s="6"/>
      <c r="D137" s="17"/>
      <c r="E137" s="17"/>
      <c r="F137" s="6"/>
      <c r="H137" s="6"/>
      <c r="J137" s="6"/>
      <c r="L137" s="6"/>
      <c r="N137" s="6"/>
    </row>
    <row r="138" spans="2:14">
      <c r="B138" s="6"/>
      <c r="D138" s="17"/>
      <c r="E138" s="17"/>
      <c r="F138" s="6"/>
      <c r="H138" s="6"/>
      <c r="J138" s="6"/>
      <c r="L138" s="6"/>
      <c r="N138" s="6"/>
    </row>
    <row r="139" spans="2:14">
      <c r="B139" s="6"/>
      <c r="D139" s="17"/>
      <c r="E139" s="17"/>
      <c r="F139" s="6"/>
      <c r="H139" s="6"/>
      <c r="J139" s="6"/>
      <c r="L139" s="6"/>
      <c r="N139" s="6"/>
    </row>
    <row r="140" spans="2:14">
      <c r="B140" s="6"/>
      <c r="D140" s="17"/>
      <c r="E140" s="17"/>
      <c r="F140" s="6"/>
      <c r="H140" s="6"/>
      <c r="J140" s="6"/>
      <c r="L140" s="6"/>
      <c r="N140" s="6"/>
    </row>
    <row r="141" spans="2:14">
      <c r="B141" s="6"/>
      <c r="D141" s="17"/>
      <c r="E141" s="17"/>
      <c r="F141" s="6"/>
      <c r="H141" s="6"/>
      <c r="J141" s="6"/>
      <c r="L141" s="6"/>
      <c r="N141" s="6"/>
    </row>
    <row r="142" spans="2:14">
      <c r="B142" s="6"/>
      <c r="D142" s="17"/>
      <c r="E142" s="17"/>
      <c r="F142" s="6"/>
      <c r="H142" s="6"/>
      <c r="J142" s="6"/>
      <c r="L142" s="6"/>
      <c r="N142" s="6"/>
    </row>
    <row r="143" spans="2:14">
      <c r="B143" s="6"/>
      <c r="D143" s="17"/>
      <c r="E143" s="17"/>
      <c r="F143" s="6"/>
      <c r="H143" s="6"/>
      <c r="J143" s="6"/>
      <c r="L143" s="6"/>
      <c r="N143" s="6"/>
    </row>
    <row r="144" spans="2:14">
      <c r="B144" s="6"/>
      <c r="D144" s="17"/>
      <c r="E144" s="17"/>
      <c r="F144" s="6"/>
      <c r="H144" s="6"/>
      <c r="J144" s="6"/>
      <c r="L144" s="6"/>
      <c r="N144" s="6"/>
    </row>
    <row r="145" spans="2:14">
      <c r="B145" s="6"/>
      <c r="D145" s="17"/>
      <c r="E145" s="17"/>
      <c r="F145" s="6"/>
      <c r="H145" s="6"/>
      <c r="J145" s="6"/>
      <c r="L145" s="6"/>
      <c r="N145" s="6"/>
    </row>
    <row r="146" spans="2:14">
      <c r="B146" s="6"/>
      <c r="D146" s="17"/>
      <c r="E146" s="17"/>
      <c r="F146" s="6"/>
      <c r="H146" s="6"/>
      <c r="J146" s="6"/>
      <c r="L146" s="6"/>
      <c r="N146" s="6"/>
    </row>
    <row r="147" spans="2:14">
      <c r="B147" s="6"/>
      <c r="D147" s="17"/>
      <c r="E147" s="17"/>
      <c r="F147" s="6"/>
      <c r="H147" s="6"/>
      <c r="J147" s="6"/>
      <c r="L147" s="6"/>
      <c r="N147" s="6"/>
    </row>
    <row r="148" spans="2:14">
      <c r="B148" s="6"/>
      <c r="D148" s="17"/>
      <c r="E148" s="17"/>
      <c r="F148" s="6"/>
      <c r="H148" s="6"/>
      <c r="J148" s="6"/>
      <c r="L148" s="6"/>
      <c r="N148" s="6"/>
    </row>
    <row r="149" spans="2:14">
      <c r="B149" s="6"/>
      <c r="D149" s="17"/>
      <c r="E149" s="17"/>
      <c r="F149" s="6"/>
      <c r="H149" s="6"/>
      <c r="J149" s="6"/>
      <c r="L149" s="6"/>
      <c r="N149" s="6"/>
    </row>
    <row r="150" spans="2:14">
      <c r="B150" s="6"/>
      <c r="D150" s="17"/>
      <c r="E150" s="17"/>
      <c r="F150" s="6"/>
      <c r="H150" s="6"/>
      <c r="J150" s="6"/>
      <c r="L150" s="6"/>
      <c r="N150" s="6"/>
    </row>
    <row r="151" spans="2:14">
      <c r="B151" s="6"/>
      <c r="D151" s="17"/>
      <c r="E151" s="17"/>
      <c r="F151" s="6"/>
      <c r="H151" s="6"/>
      <c r="J151" s="6"/>
      <c r="L151" s="6"/>
      <c r="N151" s="6"/>
    </row>
    <row r="152" spans="2:14">
      <c r="B152" s="6"/>
      <c r="D152" s="17"/>
      <c r="E152" s="17"/>
      <c r="F152" s="6"/>
      <c r="H152" s="6"/>
      <c r="J152" s="6"/>
      <c r="L152" s="6"/>
      <c r="N152" s="6"/>
    </row>
    <row r="153" spans="2:14">
      <c r="B153" s="6"/>
      <c r="D153" s="17"/>
      <c r="E153" s="17"/>
      <c r="F153" s="6"/>
      <c r="H153" s="6"/>
      <c r="J153" s="6"/>
      <c r="L153" s="6"/>
      <c r="N153" s="6"/>
    </row>
    <row r="154" spans="2:14">
      <c r="B154" s="6"/>
      <c r="D154" s="17"/>
      <c r="E154" s="17"/>
      <c r="F154" s="6"/>
      <c r="H154" s="6"/>
      <c r="J154" s="6"/>
      <c r="L154" s="6"/>
      <c r="N154" s="6"/>
    </row>
    <row r="155" spans="2:14">
      <c r="B155" s="6"/>
      <c r="D155" s="17"/>
      <c r="E155" s="17"/>
      <c r="F155" s="6"/>
      <c r="H155" s="6"/>
      <c r="J155" s="6"/>
      <c r="L155" s="6"/>
      <c r="N155" s="6"/>
    </row>
    <row r="156" spans="2:14">
      <c r="B156" s="6"/>
      <c r="D156" s="17"/>
      <c r="E156" s="17"/>
      <c r="F156" s="6"/>
      <c r="H156" s="6"/>
      <c r="J156" s="6"/>
      <c r="L156" s="6"/>
      <c r="N156" s="6"/>
    </row>
    <row r="157" spans="2:14">
      <c r="B157" s="6"/>
      <c r="D157" s="17"/>
      <c r="E157" s="17"/>
      <c r="F157" s="6"/>
      <c r="H157" s="6"/>
      <c r="J157" s="6"/>
      <c r="L157" s="6"/>
      <c r="N157" s="6"/>
    </row>
    <row r="158" spans="2:14">
      <c r="B158" s="6"/>
      <c r="D158" s="17"/>
      <c r="E158" s="17"/>
      <c r="F158" s="6"/>
      <c r="H158" s="6"/>
      <c r="J158" s="6"/>
      <c r="L158" s="6"/>
      <c r="N158" s="6"/>
    </row>
    <row r="159" spans="2:14">
      <c r="B159" s="6"/>
      <c r="D159" s="17"/>
      <c r="E159" s="17"/>
      <c r="F159" s="6"/>
      <c r="H159" s="6"/>
      <c r="J159" s="6"/>
      <c r="L159" s="6"/>
      <c r="N159" s="6"/>
    </row>
    <row r="160" spans="2:14">
      <c r="D160" s="17"/>
      <c r="E160" s="17"/>
      <c r="F160" s="6"/>
      <c r="H160" s="6"/>
      <c r="J160" s="6"/>
      <c r="L160" s="6"/>
      <c r="N160" s="6"/>
    </row>
    <row r="161" spans="4:14">
      <c r="D161" s="17"/>
      <c r="E161" s="17"/>
      <c r="F161" s="6"/>
      <c r="H161" s="6"/>
      <c r="J161" s="6"/>
      <c r="L161" s="6"/>
      <c r="N161" s="6"/>
    </row>
    <row r="162" spans="4:14">
      <c r="D162" s="17"/>
      <c r="E162" s="17"/>
      <c r="F162" s="6"/>
      <c r="J162" s="6"/>
    </row>
    <row r="163" spans="4:14">
      <c r="D163" s="17"/>
      <c r="E163" s="17"/>
      <c r="F163" s="6"/>
    </row>
    <row r="164" spans="4:14">
      <c r="D164" s="17"/>
      <c r="E164" s="17"/>
      <c r="F164" s="6"/>
    </row>
    <row r="165" spans="4:14">
      <c r="D165" s="17"/>
      <c r="E165" s="17"/>
      <c r="F165" s="6"/>
    </row>
    <row r="166" spans="4:14">
      <c r="D166" s="17"/>
      <c r="E166" s="17"/>
      <c r="F166" s="6"/>
    </row>
    <row r="167" spans="4:14">
      <c r="D167" s="17"/>
      <c r="E167" s="17"/>
      <c r="F167" s="6"/>
    </row>
    <row r="168" spans="4:14">
      <c r="D168" s="17"/>
      <c r="E168" s="17"/>
      <c r="F168" s="6"/>
    </row>
    <row r="169" spans="4:14">
      <c r="D169" s="17"/>
      <c r="E169" s="17"/>
      <c r="F169" s="6"/>
    </row>
    <row r="170" spans="4:14">
      <c r="D170" s="17"/>
      <c r="E170" s="17"/>
      <c r="F170" s="6"/>
    </row>
    <row r="171" spans="4:14">
      <c r="D171" s="6"/>
      <c r="E171" s="6"/>
      <c r="F171" s="6"/>
    </row>
    <row r="172" spans="4:14">
      <c r="D172" s="6"/>
      <c r="E172" s="6"/>
      <c r="F172" s="6"/>
    </row>
    <row r="173" spans="4:14">
      <c r="D173" s="6"/>
      <c r="E173" s="6"/>
      <c r="F173" s="6"/>
    </row>
    <row r="174" spans="4:14">
      <c r="D174" s="6"/>
      <c r="E174" s="6"/>
      <c r="F174" s="6"/>
    </row>
    <row r="175" spans="4:14">
      <c r="D175" s="6"/>
      <c r="E175" s="6"/>
      <c r="F175" s="6"/>
    </row>
    <row r="176" spans="4:14">
      <c r="D176" s="6"/>
      <c r="E176" s="6"/>
      <c r="F176" s="6"/>
    </row>
    <row r="177" spans="4:6">
      <c r="D177" s="6"/>
      <c r="E177" s="6"/>
      <c r="F177" s="6"/>
    </row>
    <row r="178" spans="4:6">
      <c r="D178" s="6"/>
      <c r="E178" s="6"/>
      <c r="F178" s="6"/>
    </row>
    <row r="179" spans="4:6">
      <c r="D179" s="6"/>
      <c r="E179" s="6"/>
      <c r="F179" s="6"/>
    </row>
    <row r="180" spans="4:6">
      <c r="D180" s="6"/>
      <c r="E180" s="6"/>
      <c r="F180" s="6"/>
    </row>
    <row r="181" spans="4:6">
      <c r="D181" s="6"/>
      <c r="E181" s="6"/>
      <c r="F181" s="6"/>
    </row>
    <row r="182" spans="4:6">
      <c r="D182" s="6"/>
      <c r="E182" s="6"/>
      <c r="F182" s="6"/>
    </row>
    <row r="183" spans="4:6">
      <c r="D183" s="6"/>
      <c r="E183" s="6"/>
      <c r="F183" s="6"/>
    </row>
    <row r="184" spans="4:6">
      <c r="D184" s="6"/>
      <c r="E184" s="6"/>
      <c r="F184" s="6"/>
    </row>
    <row r="185" spans="4:6">
      <c r="D185" s="6"/>
      <c r="E185" s="6"/>
      <c r="F185" s="6"/>
    </row>
    <row r="186" spans="4:6">
      <c r="D186" s="6"/>
      <c r="E186" s="6"/>
      <c r="F186" s="6"/>
    </row>
    <row r="187" spans="4:6">
      <c r="D187" s="6"/>
      <c r="E187" s="6"/>
      <c r="F187" s="6"/>
    </row>
    <row r="188" spans="4:6">
      <c r="D188" s="6"/>
      <c r="E188" s="6"/>
      <c r="F188" s="6"/>
    </row>
    <row r="189" spans="4:6">
      <c r="D189" s="6"/>
      <c r="E189" s="6"/>
      <c r="F189" s="6"/>
    </row>
    <row r="190" spans="4:6">
      <c r="D190" s="6"/>
      <c r="E190" s="6"/>
      <c r="F190" s="6"/>
    </row>
    <row r="191" spans="4:6">
      <c r="D191" s="6"/>
      <c r="E191" s="6"/>
      <c r="F191" s="6"/>
    </row>
    <row r="192" spans="4:6">
      <c r="D192" s="6"/>
      <c r="E192" s="6"/>
      <c r="F192" s="6"/>
    </row>
    <row r="193" spans="4:6">
      <c r="D193" s="6"/>
      <c r="E193" s="6"/>
      <c r="F193" s="6"/>
    </row>
    <row r="194" spans="4:6">
      <c r="D194" s="6"/>
      <c r="E194" s="6"/>
      <c r="F194" s="6"/>
    </row>
    <row r="195" spans="4:6">
      <c r="D195" s="6"/>
      <c r="E195" s="6"/>
      <c r="F195" s="6"/>
    </row>
    <row r="196" spans="4:6">
      <c r="D196" s="6"/>
      <c r="E196" s="6"/>
      <c r="F196" s="6"/>
    </row>
    <row r="197" spans="4:6">
      <c r="D197" s="6"/>
      <c r="E197" s="6"/>
      <c r="F197" s="6"/>
    </row>
    <row r="198" spans="4:6">
      <c r="D198" s="6"/>
      <c r="E198" s="6"/>
      <c r="F198" s="6"/>
    </row>
    <row r="199" spans="4:6">
      <c r="D199" s="6"/>
      <c r="E199" s="6"/>
      <c r="F199" s="6"/>
    </row>
    <row r="200" spans="4:6">
      <c r="D200" s="6"/>
      <c r="E200" s="6"/>
      <c r="F200" s="6"/>
    </row>
    <row r="201" spans="4:6">
      <c r="D201" s="6"/>
      <c r="E201" s="6"/>
      <c r="F201" s="6"/>
    </row>
    <row r="202" spans="4:6">
      <c r="D202" s="6"/>
      <c r="E202" s="6"/>
      <c r="F202" s="6"/>
    </row>
    <row r="203" spans="4:6">
      <c r="D203" s="6"/>
      <c r="E203" s="6"/>
      <c r="F203" s="6"/>
    </row>
    <row r="204" spans="4:6">
      <c r="D204" s="6"/>
      <c r="E204" s="6"/>
      <c r="F204" s="6"/>
    </row>
    <row r="205" spans="4:6">
      <c r="D205" s="6"/>
      <c r="E205" s="6"/>
      <c r="F205" s="6"/>
    </row>
    <row r="206" spans="4:6">
      <c r="D206" s="6"/>
      <c r="E206" s="6"/>
      <c r="F206" s="6"/>
    </row>
    <row r="207" spans="4:6">
      <c r="D207" s="6"/>
      <c r="E207" s="6"/>
      <c r="F207" s="6"/>
    </row>
    <row r="208" spans="4:6">
      <c r="D208" s="6"/>
      <c r="E208" s="6"/>
      <c r="F208" s="6"/>
    </row>
    <row r="209" spans="4:6">
      <c r="D209" s="6"/>
      <c r="E209" s="6"/>
      <c r="F209" s="6"/>
    </row>
    <row r="210" spans="4:6">
      <c r="D210" s="6"/>
      <c r="E210" s="6"/>
      <c r="F210" s="6"/>
    </row>
    <row r="211" spans="4:6">
      <c r="D211" s="6"/>
      <c r="E211" s="6"/>
      <c r="F211" s="6"/>
    </row>
    <row r="212" spans="4:6">
      <c r="D212" s="6"/>
      <c r="E212" s="6"/>
      <c r="F212" s="6"/>
    </row>
    <row r="213" spans="4:6">
      <c r="D213" s="6"/>
      <c r="E213" s="6"/>
      <c r="F213" s="6"/>
    </row>
    <row r="214" spans="4:6">
      <c r="D214" s="6"/>
      <c r="E214" s="6"/>
      <c r="F214" s="6"/>
    </row>
    <row r="215" spans="4:6">
      <c r="D215" s="6"/>
      <c r="E215" s="6"/>
      <c r="F215" s="6"/>
    </row>
    <row r="216" spans="4:6">
      <c r="D216" s="6"/>
      <c r="E216" s="6"/>
      <c r="F216" s="6"/>
    </row>
    <row r="217" spans="4:6">
      <c r="D217" s="6"/>
      <c r="E217" s="6"/>
      <c r="F217" s="6"/>
    </row>
    <row r="218" spans="4:6">
      <c r="D218" s="6"/>
      <c r="E218" s="6"/>
      <c r="F218" s="6"/>
    </row>
    <row r="219" spans="4:6">
      <c r="D219" s="6"/>
      <c r="E219" s="6"/>
      <c r="F219" s="6"/>
    </row>
    <row r="220" spans="4:6">
      <c r="D220" s="6"/>
      <c r="E220" s="6"/>
      <c r="F220" s="6"/>
    </row>
    <row r="221" spans="4:6">
      <c r="D221" s="6"/>
      <c r="E221" s="6"/>
      <c r="F221" s="6"/>
    </row>
    <row r="222" spans="4:6">
      <c r="D222" s="6"/>
      <c r="E222" s="6"/>
      <c r="F222" s="6"/>
    </row>
    <row r="223" spans="4:6">
      <c r="D223" s="6"/>
      <c r="E223" s="6"/>
      <c r="F223" s="6"/>
    </row>
    <row r="224" spans="4:6">
      <c r="D224" s="6"/>
      <c r="E224" s="6"/>
      <c r="F224" s="6"/>
    </row>
    <row r="225" spans="4:6">
      <c r="D225" s="6"/>
      <c r="E225" s="6"/>
      <c r="F225" s="6"/>
    </row>
    <row r="226" spans="4:6">
      <c r="D226" s="6"/>
      <c r="E226" s="6"/>
      <c r="F226" s="6"/>
    </row>
  </sheetData>
  <sheetProtection insertRows="0" sort="0" autoFilter="0"/>
  <sortState xmlns:xlrd2="http://schemas.microsoft.com/office/spreadsheetml/2017/richdata2" ref="D2:E25">
    <sortCondition ref="D2:D25"/>
    <sortCondition ref="E2:E25"/>
  </sortState>
  <customSheetViews>
    <customSheetView guid="{3D708EBF-26B4-4312-ADBF-98EF08B3011B}" showAutoFilter="1">
      <selection activeCell="D12" sqref="D12"/>
      <pageMargins left="0" right="0" top="0" bottom="0" header="0" footer="0"/>
      <pageSetup paperSize="9" orientation="portrait" r:id="rId1"/>
      <autoFilter ref="C1:D31" xr:uid="{7EAF23FE-D38B-43B9-A57A-5ED74A65B11D}"/>
    </customSheetView>
  </customSheetViews>
  <dataValidations count="3">
    <dataValidation type="list" allowBlank="1" showInputMessage="1" showErrorMessage="1" prompt="Please Select 1st Sub Sector of Assistance" sqref="E19" xr:uid="{00000000-0002-0000-0500-000000000000}">
      <formula1>INDIRECT(D19)</formula1>
    </dataValidation>
    <dataValidation type="list" allowBlank="1" showInputMessage="1" showErrorMessage="1" sqref="E35:E37 E39:E41 E8 E26" xr:uid="{00000000-0002-0000-0500-000001000000}">
      <formula1>INDIRECT(D8)</formula1>
    </dataValidation>
    <dataValidation type="list" allowBlank="1" showInputMessage="1" showErrorMessage="1" sqref="E33" xr:uid="{00000000-0002-0000-0500-000002000000}">
      <formula1>INDIRECT(#REF!)</formula1>
    </dataValidation>
  </dataValidations>
  <pageMargins left="0.7" right="0.7" top="0.75" bottom="0.75" header="0.3" footer="0.3"/>
  <pageSetup paperSize="9" orientation="portrait"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rgb="FFFFC000"/>
    <pageSetUpPr fitToPage="1"/>
  </sheetPr>
  <dimension ref="A1:M11"/>
  <sheetViews>
    <sheetView workbookViewId="0">
      <selection activeCell="A15" sqref="A15"/>
    </sheetView>
  </sheetViews>
  <sheetFormatPr defaultColWidth="13.7890625" defaultRowHeight="14.4"/>
  <cols>
    <col min="1" max="1" width="32.7890625" style="103" bestFit="1" customWidth="1"/>
    <col min="2" max="2" width="10.7890625" style="103" bestFit="1" customWidth="1"/>
    <col min="3" max="3" width="11" style="103" bestFit="1" customWidth="1"/>
    <col min="4" max="4" width="200.15625" style="105" bestFit="1" customWidth="1"/>
    <col min="5" max="5" width="11.7890625" style="105" bestFit="1" customWidth="1"/>
    <col min="6" max="6" width="136.7890625" style="105" bestFit="1" customWidth="1"/>
    <col min="7" max="7" width="18.5234375" style="105" bestFit="1" customWidth="1"/>
    <col min="8" max="8" width="8" style="105" bestFit="1" customWidth="1"/>
    <col min="9" max="9" width="11.26171875" style="105" bestFit="1" customWidth="1"/>
    <col min="10" max="10" width="9.5234375" style="105" bestFit="1" customWidth="1"/>
    <col min="11" max="11" width="73.5234375" style="105" bestFit="1" customWidth="1"/>
    <col min="12" max="12" width="69.5234375" style="105" bestFit="1" customWidth="1"/>
    <col min="13" max="13" width="26.26171875" style="105" bestFit="1" customWidth="1"/>
    <col min="14" max="16384" width="13.7890625" style="103"/>
  </cols>
  <sheetData>
    <row r="1" spans="1:13" s="128" customFormat="1" ht="15.6">
      <c r="A1" s="136" t="s">
        <v>7337</v>
      </c>
      <c r="B1" s="136" t="s">
        <v>7990</v>
      </c>
      <c r="C1" s="136" t="s">
        <v>7987</v>
      </c>
      <c r="D1" s="136" t="s">
        <v>7988</v>
      </c>
      <c r="E1" s="136" t="s">
        <v>7989</v>
      </c>
      <c r="F1" s="104" t="s">
        <v>7325</v>
      </c>
      <c r="G1" s="104" t="s">
        <v>7339</v>
      </c>
      <c r="H1" s="104" t="s">
        <v>5899</v>
      </c>
      <c r="I1" s="104" t="s">
        <v>7340</v>
      </c>
      <c r="J1" s="104" t="s">
        <v>7341</v>
      </c>
      <c r="K1" s="104" t="s">
        <v>7342</v>
      </c>
      <c r="L1" s="104" t="s">
        <v>7343</v>
      </c>
      <c r="M1" s="104" t="s">
        <v>7344</v>
      </c>
    </row>
    <row r="2" spans="1:13">
      <c r="A2" t="s">
        <v>7981</v>
      </c>
      <c r="B2" t="s">
        <v>27</v>
      </c>
      <c r="C2" t="s">
        <v>7992</v>
      </c>
      <c r="D2" t="s">
        <v>7982</v>
      </c>
      <c r="E2" t="s">
        <v>7995</v>
      </c>
      <c r="F2" s="134" t="s">
        <v>7503</v>
      </c>
      <c r="G2" t="s">
        <v>7475</v>
      </c>
      <c r="H2">
        <v>1284000</v>
      </c>
      <c r="I2">
        <v>607600</v>
      </c>
      <c r="J2">
        <v>1125000</v>
      </c>
      <c r="K2" t="s">
        <v>7991</v>
      </c>
      <c r="L2" t="s">
        <v>7504</v>
      </c>
      <c r="M2" t="s">
        <v>7389</v>
      </c>
    </row>
    <row r="3" spans="1:13">
      <c r="A3" t="s">
        <v>7981</v>
      </c>
      <c r="B3" t="s">
        <v>27</v>
      </c>
      <c r="C3" t="s">
        <v>7992</v>
      </c>
      <c r="D3" t="s">
        <v>7982</v>
      </c>
      <c r="E3" t="s">
        <v>7996</v>
      </c>
      <c r="F3" s="135" t="s">
        <v>7505</v>
      </c>
      <c r="G3" t="s">
        <v>7862</v>
      </c>
      <c r="H3">
        <v>7000</v>
      </c>
      <c r="I3">
        <v>0.64</v>
      </c>
      <c r="J3">
        <v>0.8</v>
      </c>
      <c r="K3" t="s">
        <v>7506</v>
      </c>
      <c r="L3" t="s">
        <v>7507</v>
      </c>
      <c r="M3" t="s">
        <v>7508</v>
      </c>
    </row>
    <row r="4" spans="1:13">
      <c r="A4" t="s">
        <v>7981</v>
      </c>
      <c r="B4" t="s">
        <v>27</v>
      </c>
      <c r="C4" t="s">
        <v>7992</v>
      </c>
      <c r="D4" t="s">
        <v>7982</v>
      </c>
      <c r="E4" t="s">
        <v>7997</v>
      </c>
      <c r="F4" s="134" t="s">
        <v>7985</v>
      </c>
      <c r="G4" t="s">
        <v>7475</v>
      </c>
      <c r="H4">
        <v>440000</v>
      </c>
      <c r="I4">
        <v>130100</v>
      </c>
      <c r="J4">
        <v>285000</v>
      </c>
      <c r="K4" t="s">
        <v>7863</v>
      </c>
      <c r="L4" t="s">
        <v>7509</v>
      </c>
      <c r="M4" t="s">
        <v>7389</v>
      </c>
    </row>
    <row r="5" spans="1:13">
      <c r="A5" t="s">
        <v>7981</v>
      </c>
      <c r="B5" t="s">
        <v>27</v>
      </c>
      <c r="C5" t="s">
        <v>7993</v>
      </c>
      <c r="D5" t="s">
        <v>7983</v>
      </c>
      <c r="E5" t="s">
        <v>7998</v>
      </c>
      <c r="F5" s="134" t="s">
        <v>7926</v>
      </c>
      <c r="G5" t="s">
        <v>7864</v>
      </c>
      <c r="H5">
        <v>840000</v>
      </c>
      <c r="I5">
        <v>602750</v>
      </c>
      <c r="J5">
        <v>840000</v>
      </c>
      <c r="K5" t="s">
        <v>7865</v>
      </c>
      <c r="L5" t="s">
        <v>7866</v>
      </c>
      <c r="M5" t="s">
        <v>7442</v>
      </c>
    </row>
    <row r="6" spans="1:13">
      <c r="A6" t="s">
        <v>7981</v>
      </c>
      <c r="B6" t="s">
        <v>27</v>
      </c>
      <c r="C6" t="s">
        <v>7993</v>
      </c>
      <c r="D6" t="s">
        <v>7983</v>
      </c>
      <c r="E6" t="s">
        <v>7999</v>
      </c>
      <c r="F6" s="135" t="s">
        <v>7511</v>
      </c>
      <c r="G6" t="s">
        <v>7867</v>
      </c>
      <c r="H6">
        <v>270609</v>
      </c>
      <c r="I6">
        <v>0.59</v>
      </c>
      <c r="J6">
        <v>0.3</v>
      </c>
      <c r="K6" t="s">
        <v>7512</v>
      </c>
      <c r="L6" t="s">
        <v>5211</v>
      </c>
      <c r="M6" t="s">
        <v>7513</v>
      </c>
    </row>
    <row r="7" spans="1:13">
      <c r="A7" t="s">
        <v>7981</v>
      </c>
      <c r="B7" t="s">
        <v>27</v>
      </c>
      <c r="C7" t="s">
        <v>7993</v>
      </c>
      <c r="D7" t="s">
        <v>7983</v>
      </c>
      <c r="E7" t="s">
        <v>8000</v>
      </c>
      <c r="F7" s="135" t="s">
        <v>7514</v>
      </c>
      <c r="G7" t="s">
        <v>7475</v>
      </c>
      <c r="H7">
        <v>1284000</v>
      </c>
      <c r="I7">
        <v>0.86</v>
      </c>
      <c r="J7">
        <v>0.9</v>
      </c>
      <c r="K7" t="s">
        <v>7515</v>
      </c>
      <c r="L7" t="s">
        <v>7516</v>
      </c>
      <c r="M7" t="s">
        <v>7389</v>
      </c>
    </row>
    <row r="8" spans="1:13">
      <c r="A8" t="s">
        <v>7981</v>
      </c>
      <c r="B8" t="s">
        <v>27</v>
      </c>
      <c r="C8" t="s">
        <v>7994</v>
      </c>
      <c r="D8" t="s">
        <v>7984</v>
      </c>
      <c r="E8" t="s">
        <v>8001</v>
      </c>
      <c r="F8" s="135" t="s">
        <v>7518</v>
      </c>
      <c r="G8" t="s">
        <v>7475</v>
      </c>
      <c r="H8">
        <v>1284000</v>
      </c>
      <c r="I8">
        <v>0.46</v>
      </c>
      <c r="J8">
        <v>0.8</v>
      </c>
      <c r="K8" t="s">
        <v>7519</v>
      </c>
      <c r="L8" t="s">
        <v>7520</v>
      </c>
      <c r="M8" t="s">
        <v>7521</v>
      </c>
    </row>
    <row r="9" spans="1:13">
      <c r="A9" t="s">
        <v>7981</v>
      </c>
      <c r="B9" t="s">
        <v>27</v>
      </c>
      <c r="C9" t="s">
        <v>7994</v>
      </c>
      <c r="D9" t="s">
        <v>7984</v>
      </c>
      <c r="E9" t="s">
        <v>8002</v>
      </c>
      <c r="F9" s="135" t="s">
        <v>7522</v>
      </c>
      <c r="G9" t="s">
        <v>7475</v>
      </c>
      <c r="H9">
        <v>1284000</v>
      </c>
      <c r="I9">
        <v>0.82</v>
      </c>
      <c r="J9">
        <v>0.9</v>
      </c>
      <c r="K9" t="s">
        <v>7512</v>
      </c>
      <c r="L9" t="s">
        <v>5211</v>
      </c>
      <c r="M9" t="s">
        <v>7523</v>
      </c>
    </row>
    <row r="10" spans="1:13">
      <c r="A10" t="s">
        <v>7981</v>
      </c>
      <c r="B10" t="s">
        <v>27</v>
      </c>
      <c r="C10" t="s">
        <v>7994</v>
      </c>
      <c r="D10" t="s">
        <v>7984</v>
      </c>
      <c r="E10" t="s">
        <v>8003</v>
      </c>
      <c r="F10" s="135" t="s">
        <v>7524</v>
      </c>
      <c r="G10" t="s">
        <v>7868</v>
      </c>
      <c r="H10">
        <v>413178</v>
      </c>
      <c r="I10" t="s">
        <v>7454</v>
      </c>
      <c r="J10">
        <v>0.8</v>
      </c>
      <c r="K10" t="s">
        <v>7525</v>
      </c>
      <c r="L10" t="s">
        <v>7526</v>
      </c>
      <c r="M10" t="s">
        <v>7523</v>
      </c>
    </row>
    <row r="11" spans="1:13">
      <c r="A11" t="s">
        <v>7981</v>
      </c>
      <c r="B11" t="s">
        <v>27</v>
      </c>
      <c r="C11" t="s">
        <v>7994</v>
      </c>
      <c r="D11" t="s">
        <v>7984</v>
      </c>
      <c r="E11" t="s">
        <v>8004</v>
      </c>
      <c r="F11" s="134" t="s">
        <v>7986</v>
      </c>
      <c r="G11" t="s">
        <v>7869</v>
      </c>
      <c r="H11">
        <v>270609</v>
      </c>
      <c r="I11">
        <v>0</v>
      </c>
      <c r="J11">
        <v>0.8</v>
      </c>
      <c r="K11" t="s">
        <v>7527</v>
      </c>
      <c r="L11" t="s">
        <v>5211</v>
      </c>
      <c r="M11" t="s">
        <v>7523</v>
      </c>
    </row>
  </sheetData>
  <autoFilter ref="A1:N11" xr:uid="{00000000-0009-0000-0000-000006000000}"/>
  <sortState xmlns:xlrd2="http://schemas.microsoft.com/office/spreadsheetml/2017/richdata2" ref="A2:M96">
    <sortCondition ref="B2:B96" customList="Protection,Site Management,Food Security,Education,Health,Nutrition,NFI/Shelte,WASH,CwC,Log,ETS,Coordination"/>
  </sortState>
  <pageMargins left="0.25" right="0.25" top="0" bottom="0" header="0.3" footer="0.3"/>
  <pageSetup paperSize="8" scale="2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0070C0"/>
    <pageSetUpPr fitToPage="1"/>
  </sheetPr>
  <dimension ref="A1:AJ21"/>
  <sheetViews>
    <sheetView workbookViewId="0">
      <selection activeCell="A2" sqref="A2"/>
    </sheetView>
  </sheetViews>
  <sheetFormatPr defaultColWidth="9.15625" defaultRowHeight="14.4"/>
  <cols>
    <col min="1" max="1" width="10.26171875" style="124" bestFit="1" customWidth="1"/>
    <col min="2" max="2" width="66.7890625" style="146" customWidth="1"/>
    <col min="3" max="3" width="26" style="124" bestFit="1" customWidth="1"/>
    <col min="4" max="4" width="40.47265625" style="124" bestFit="1" customWidth="1"/>
    <col min="5" max="5" width="52.734375" style="124" bestFit="1" customWidth="1"/>
    <col min="6" max="6" width="255.734375" style="124" bestFit="1" customWidth="1"/>
    <col min="7" max="7" width="62" style="124" bestFit="1" customWidth="1"/>
    <col min="8" max="8" width="55.26171875" style="124" bestFit="1" customWidth="1"/>
    <col min="9" max="9" width="78.5234375" style="124" bestFit="1" customWidth="1"/>
    <col min="10" max="10" width="16.15625" style="124" bestFit="1" customWidth="1"/>
    <col min="11" max="11" width="6.47265625" style="124" bestFit="1" customWidth="1"/>
    <col min="12" max="12" width="6.734375" style="124" bestFit="1" customWidth="1"/>
    <col min="13" max="13" width="7.26171875" style="124" bestFit="1" customWidth="1"/>
    <col min="14" max="14" width="6.7890625" style="124" bestFit="1" customWidth="1"/>
    <col min="15" max="15" width="7.5234375" style="124" bestFit="1" customWidth="1"/>
    <col min="16" max="16" width="6.5234375" style="124" bestFit="1" customWidth="1"/>
    <col min="17" max="17" width="5.7890625" style="124" bestFit="1" customWidth="1"/>
    <col min="18" max="18" width="7.15625" style="124" bestFit="1" customWidth="1"/>
    <col min="19" max="19" width="6.7890625" style="124" bestFit="1" customWidth="1"/>
    <col min="20" max="20" width="6.734375" style="124" bestFit="1" customWidth="1"/>
    <col min="21" max="21" width="7.26171875" style="124" bestFit="1" customWidth="1"/>
    <col min="22" max="22" width="6.7890625" style="124" bestFit="1" customWidth="1"/>
    <col min="23" max="16384" width="9.15625" style="124"/>
  </cols>
  <sheetData>
    <row r="1" spans="1:36" s="100" customFormat="1" ht="15.6">
      <c r="A1" s="126" t="s">
        <v>7861</v>
      </c>
      <c r="B1" s="145" t="s">
        <v>7770</v>
      </c>
      <c r="C1" s="126" t="s">
        <v>7771</v>
      </c>
      <c r="D1" s="126" t="s">
        <v>7495</v>
      </c>
      <c r="E1" s="126" t="s">
        <v>7772</v>
      </c>
      <c r="F1" s="126" t="s">
        <v>7773</v>
      </c>
      <c r="G1" s="126" t="s">
        <v>7774</v>
      </c>
      <c r="H1" s="126" t="s">
        <v>7775</v>
      </c>
      <c r="I1" s="126" t="s">
        <v>7776</v>
      </c>
      <c r="J1" s="126" t="s">
        <v>7847</v>
      </c>
      <c r="K1" s="100" t="s">
        <v>7848</v>
      </c>
      <c r="L1" s="100" t="s">
        <v>7849</v>
      </c>
      <c r="M1" s="100" t="s">
        <v>7850</v>
      </c>
      <c r="N1" s="100" t="s">
        <v>7851</v>
      </c>
      <c r="O1" s="100" t="s">
        <v>7852</v>
      </c>
      <c r="P1" s="100" t="s">
        <v>7853</v>
      </c>
      <c r="Q1" s="100" t="s">
        <v>7854</v>
      </c>
      <c r="R1" s="100" t="s">
        <v>7855</v>
      </c>
      <c r="S1" s="100" t="s">
        <v>7856</v>
      </c>
      <c r="T1" s="100" t="s">
        <v>7857</v>
      </c>
      <c r="U1" s="100" t="s">
        <v>7858</v>
      </c>
      <c r="V1" s="100" t="s">
        <v>7859</v>
      </c>
      <c r="X1" s="101"/>
      <c r="Y1" s="101"/>
      <c r="Z1" s="101"/>
      <c r="AA1" s="101"/>
      <c r="AB1" s="101"/>
      <c r="AC1" s="101"/>
      <c r="AD1" s="101"/>
      <c r="AE1" s="101"/>
      <c r="AF1" s="101"/>
      <c r="AG1" s="101"/>
      <c r="AH1" s="101"/>
      <c r="AI1" s="101"/>
      <c r="AJ1" s="101"/>
    </row>
    <row r="2" spans="1:36" ht="43.2">
      <c r="A2" s="147" t="s">
        <v>7978</v>
      </c>
      <c r="B2" s="148" t="s">
        <v>7785</v>
      </c>
      <c r="C2" s="147" t="s">
        <v>7786</v>
      </c>
      <c r="D2" s="147" t="s">
        <v>7787</v>
      </c>
      <c r="E2" s="147" t="s">
        <v>5241</v>
      </c>
      <c r="F2" s="147" t="s">
        <v>5241</v>
      </c>
      <c r="G2" s="147" t="s">
        <v>7777</v>
      </c>
      <c r="H2" s="147" t="s">
        <v>7788</v>
      </c>
      <c r="I2" s="147" t="s">
        <v>7778</v>
      </c>
      <c r="J2" s="149">
        <v>2786419</v>
      </c>
      <c r="K2" s="125"/>
      <c r="L2" s="125"/>
      <c r="M2" s="125"/>
      <c r="N2" s="125"/>
      <c r="O2" s="125"/>
      <c r="P2" s="125"/>
      <c r="Q2" s="125"/>
      <c r="R2" s="125"/>
      <c r="S2" s="125"/>
      <c r="T2" s="125"/>
      <c r="U2" s="125"/>
      <c r="V2" s="125"/>
    </row>
    <row r="3" spans="1:36" ht="28.8">
      <c r="A3" s="147" t="s">
        <v>7978</v>
      </c>
      <c r="B3" s="148" t="s">
        <v>7789</v>
      </c>
      <c r="C3" s="147" t="s">
        <v>7790</v>
      </c>
      <c r="D3" s="147" t="s">
        <v>7787</v>
      </c>
      <c r="E3" s="147" t="s">
        <v>6048</v>
      </c>
      <c r="F3" s="147" t="s">
        <v>7791</v>
      </c>
      <c r="G3" s="147" t="s">
        <v>0</v>
      </c>
      <c r="H3" s="147" t="s">
        <v>7792</v>
      </c>
      <c r="I3" s="147" t="s">
        <v>7778</v>
      </c>
      <c r="J3" s="149">
        <v>506000</v>
      </c>
      <c r="K3" s="125"/>
      <c r="L3" s="125"/>
      <c r="M3" s="125"/>
      <c r="N3" s="125"/>
      <c r="O3" s="125"/>
      <c r="P3" s="125"/>
      <c r="Q3" s="125"/>
      <c r="R3" s="125"/>
      <c r="S3" s="125"/>
      <c r="T3" s="125"/>
      <c r="U3" s="125"/>
      <c r="V3" s="125"/>
    </row>
    <row r="4" spans="1:36" ht="28.8">
      <c r="A4" s="147" t="s">
        <v>7978</v>
      </c>
      <c r="B4" s="148" t="s">
        <v>7793</v>
      </c>
      <c r="C4" s="147" t="s">
        <v>7794</v>
      </c>
      <c r="D4" s="147" t="s">
        <v>7787</v>
      </c>
      <c r="E4" s="147" t="s">
        <v>5192</v>
      </c>
      <c r="F4" s="147" t="s">
        <v>7795</v>
      </c>
      <c r="G4" s="147" t="s">
        <v>7777</v>
      </c>
      <c r="H4" s="147" t="s">
        <v>7796</v>
      </c>
      <c r="I4" s="147" t="s">
        <v>7778</v>
      </c>
      <c r="J4" s="149">
        <v>2500000</v>
      </c>
      <c r="K4" s="125"/>
      <c r="L4" s="125"/>
      <c r="M4" s="125"/>
      <c r="N4" s="125"/>
      <c r="O4" s="125"/>
      <c r="P4" s="125"/>
      <c r="Q4" s="125"/>
      <c r="R4" s="125"/>
      <c r="S4" s="125"/>
      <c r="T4" s="125"/>
      <c r="U4" s="125"/>
      <c r="V4" s="125"/>
    </row>
    <row r="5" spans="1:36" ht="43.2">
      <c r="A5" s="147" t="s">
        <v>7978</v>
      </c>
      <c r="B5" s="148" t="s">
        <v>7797</v>
      </c>
      <c r="C5" s="147" t="s">
        <v>7798</v>
      </c>
      <c r="D5" s="147" t="s">
        <v>7787</v>
      </c>
      <c r="E5" s="147" t="s">
        <v>6095</v>
      </c>
      <c r="F5" s="147" t="s">
        <v>6095</v>
      </c>
      <c r="G5" s="147" t="s">
        <v>0</v>
      </c>
      <c r="H5" s="147" t="s">
        <v>7783</v>
      </c>
      <c r="I5" s="147" t="s">
        <v>7778</v>
      </c>
      <c r="J5" s="149">
        <v>293777</v>
      </c>
      <c r="K5" s="125"/>
      <c r="L5" s="125"/>
      <c r="M5" s="125"/>
      <c r="N5" s="125"/>
      <c r="O5" s="125"/>
      <c r="P5" s="125"/>
      <c r="Q5" s="125"/>
      <c r="R5" s="125"/>
      <c r="S5" s="125"/>
      <c r="T5" s="125"/>
      <c r="U5" s="125"/>
      <c r="V5" s="125"/>
    </row>
    <row r="6" spans="1:36">
      <c r="A6" s="147" t="s">
        <v>7978</v>
      </c>
      <c r="B6" s="148" t="s">
        <v>7799</v>
      </c>
      <c r="C6" s="147" t="s">
        <v>7800</v>
      </c>
      <c r="D6" s="147" t="s">
        <v>7787</v>
      </c>
      <c r="E6" s="147" t="s">
        <v>7238</v>
      </c>
      <c r="F6" s="147" t="s">
        <v>5183</v>
      </c>
      <c r="G6" s="147" t="s">
        <v>0</v>
      </c>
      <c r="H6" s="147" t="s">
        <v>7780</v>
      </c>
      <c r="I6" s="147" t="s">
        <v>7778</v>
      </c>
      <c r="J6" s="149">
        <v>127175</v>
      </c>
      <c r="K6" s="125"/>
      <c r="L6" s="125"/>
      <c r="M6" s="125"/>
      <c r="N6" s="125"/>
      <c r="O6" s="125"/>
      <c r="P6" s="125"/>
      <c r="Q6" s="125"/>
      <c r="R6" s="125"/>
      <c r="S6" s="125"/>
      <c r="T6" s="125"/>
      <c r="U6" s="125"/>
      <c r="V6" s="125"/>
    </row>
    <row r="7" spans="1:36">
      <c r="A7" s="147" t="s">
        <v>7978</v>
      </c>
      <c r="B7" s="148" t="s">
        <v>7799</v>
      </c>
      <c r="C7" s="147" t="s">
        <v>7800</v>
      </c>
      <c r="D7" s="147" t="s">
        <v>7787</v>
      </c>
      <c r="E7" s="147" t="s">
        <v>5181</v>
      </c>
      <c r="F7" s="147" t="s">
        <v>5183</v>
      </c>
      <c r="G7" s="147" t="s">
        <v>0</v>
      </c>
      <c r="H7" s="147" t="s">
        <v>7780</v>
      </c>
      <c r="I7" s="147" t="s">
        <v>7778</v>
      </c>
      <c r="J7" s="149">
        <v>965000</v>
      </c>
      <c r="K7" s="125"/>
      <c r="L7" s="125"/>
      <c r="M7" s="125"/>
      <c r="N7" s="125"/>
      <c r="O7" s="125"/>
      <c r="P7" s="125"/>
      <c r="Q7" s="125"/>
      <c r="R7" s="125"/>
      <c r="S7" s="125"/>
      <c r="T7" s="125"/>
      <c r="U7" s="125"/>
      <c r="V7" s="125"/>
    </row>
    <row r="8" spans="1:36" ht="43.2">
      <c r="A8" s="147" t="s">
        <v>7978</v>
      </c>
      <c r="B8" s="148" t="s">
        <v>7801</v>
      </c>
      <c r="C8" s="147" t="s">
        <v>7802</v>
      </c>
      <c r="D8" s="147" t="s">
        <v>7787</v>
      </c>
      <c r="E8" s="147" t="s">
        <v>5967</v>
      </c>
      <c r="F8" s="147" t="s">
        <v>5967</v>
      </c>
      <c r="G8" s="147" t="s">
        <v>7777</v>
      </c>
      <c r="H8" s="147" t="s">
        <v>7803</v>
      </c>
      <c r="I8" s="147" t="s">
        <v>7778</v>
      </c>
      <c r="J8" s="149">
        <v>7028615</v>
      </c>
      <c r="K8" s="125"/>
      <c r="L8" s="125"/>
      <c r="M8" s="125"/>
      <c r="N8" s="125"/>
      <c r="O8" s="125"/>
      <c r="P8" s="125"/>
      <c r="Q8" s="125"/>
      <c r="R8" s="125"/>
      <c r="S8" s="125"/>
      <c r="T8" s="125"/>
      <c r="U8" s="125"/>
      <c r="V8" s="125"/>
    </row>
    <row r="9" spans="1:36">
      <c r="A9" s="147" t="s">
        <v>7978</v>
      </c>
      <c r="B9" s="148" t="s">
        <v>7804</v>
      </c>
      <c r="C9" s="147" t="s">
        <v>7805</v>
      </c>
      <c r="D9" s="147" t="s">
        <v>7787</v>
      </c>
      <c r="E9" s="147" t="s">
        <v>6250</v>
      </c>
      <c r="F9" s="147" t="s">
        <v>7806</v>
      </c>
      <c r="G9" s="147" t="s">
        <v>7777</v>
      </c>
      <c r="H9" s="147" t="s">
        <v>7807</v>
      </c>
      <c r="I9" s="147" t="s">
        <v>7778</v>
      </c>
      <c r="J9" s="149">
        <v>27500000</v>
      </c>
      <c r="K9" s="125"/>
      <c r="L9" s="125"/>
      <c r="M9" s="125"/>
      <c r="N9" s="125"/>
      <c r="O9" s="125"/>
      <c r="P9" s="125"/>
      <c r="Q9" s="125"/>
      <c r="R9" s="125"/>
      <c r="S9" s="125"/>
      <c r="T9" s="125"/>
      <c r="U9" s="125"/>
      <c r="V9" s="125"/>
    </row>
    <row r="10" spans="1:36" ht="28.8">
      <c r="A10" s="147" t="s">
        <v>7978</v>
      </c>
      <c r="B10" s="148" t="s">
        <v>7808</v>
      </c>
      <c r="C10" s="147" t="s">
        <v>7809</v>
      </c>
      <c r="D10" s="147" t="s">
        <v>7787</v>
      </c>
      <c r="E10" s="147" t="s">
        <v>5233</v>
      </c>
      <c r="F10" s="147" t="s">
        <v>5233</v>
      </c>
      <c r="G10" s="147" t="s">
        <v>7777</v>
      </c>
      <c r="H10" s="147" t="s">
        <v>7810</v>
      </c>
      <c r="I10" s="147" t="s">
        <v>7778</v>
      </c>
      <c r="J10" s="149">
        <v>1809232</v>
      </c>
      <c r="K10" s="125"/>
      <c r="L10" s="125"/>
      <c r="M10" s="125"/>
      <c r="N10" s="125"/>
      <c r="O10" s="125"/>
      <c r="P10" s="125"/>
      <c r="Q10" s="125"/>
      <c r="R10" s="125"/>
      <c r="S10" s="125"/>
      <c r="T10" s="125"/>
      <c r="U10" s="125"/>
      <c r="V10" s="125"/>
    </row>
    <row r="11" spans="1:36">
      <c r="A11" s="147" t="s">
        <v>7978</v>
      </c>
      <c r="B11" s="148" t="s">
        <v>7811</v>
      </c>
      <c r="C11" s="147" t="s">
        <v>7812</v>
      </c>
      <c r="D11" s="147" t="s">
        <v>7787</v>
      </c>
      <c r="E11" s="147" t="s">
        <v>6485</v>
      </c>
      <c r="F11" s="147" t="s">
        <v>7022</v>
      </c>
      <c r="G11" s="147" t="s">
        <v>7777</v>
      </c>
      <c r="H11" s="147" t="s">
        <v>7813</v>
      </c>
      <c r="I11" s="147" t="s">
        <v>7778</v>
      </c>
      <c r="J11" s="149">
        <v>254356</v>
      </c>
      <c r="K11" s="125"/>
      <c r="L11" s="125"/>
      <c r="M11" s="125"/>
      <c r="N11" s="125"/>
      <c r="O11" s="125"/>
      <c r="P11" s="125"/>
      <c r="Q11" s="125"/>
      <c r="R11" s="125"/>
      <c r="S11" s="125"/>
      <c r="T11" s="125"/>
      <c r="U11" s="125"/>
      <c r="V11" s="125"/>
    </row>
    <row r="12" spans="1:36">
      <c r="A12" s="147" t="s">
        <v>7978</v>
      </c>
      <c r="B12" s="148" t="s">
        <v>7814</v>
      </c>
      <c r="C12" s="147" t="s">
        <v>7815</v>
      </c>
      <c r="D12" s="147" t="s">
        <v>7787</v>
      </c>
      <c r="E12" s="147" t="s">
        <v>5299</v>
      </c>
      <c r="F12" s="147" t="s">
        <v>5026</v>
      </c>
      <c r="G12" s="147" t="s">
        <v>7777</v>
      </c>
      <c r="H12" s="147" t="s">
        <v>7816</v>
      </c>
      <c r="I12" s="147" t="s">
        <v>7778</v>
      </c>
      <c r="J12" s="149">
        <v>1892830</v>
      </c>
      <c r="K12" s="125"/>
      <c r="L12" s="125"/>
      <c r="M12" s="125"/>
      <c r="N12" s="125"/>
      <c r="O12" s="125"/>
      <c r="P12" s="125"/>
      <c r="Q12" s="125"/>
      <c r="R12" s="125"/>
      <c r="S12" s="125"/>
      <c r="T12" s="125"/>
      <c r="U12" s="125"/>
      <c r="V12" s="125"/>
    </row>
    <row r="13" spans="1:36">
      <c r="A13" s="147" t="s">
        <v>7978</v>
      </c>
      <c r="B13" s="148" t="s">
        <v>7817</v>
      </c>
      <c r="C13" s="147" t="s">
        <v>7818</v>
      </c>
      <c r="D13" s="147" t="s">
        <v>7787</v>
      </c>
      <c r="E13" s="147" t="s">
        <v>5034</v>
      </c>
      <c r="F13" s="147" t="s">
        <v>7819</v>
      </c>
      <c r="G13" s="147" t="s">
        <v>0</v>
      </c>
      <c r="H13" s="147" t="s">
        <v>7820</v>
      </c>
      <c r="I13" s="147" t="s">
        <v>7778</v>
      </c>
      <c r="J13" s="149">
        <v>1127518</v>
      </c>
      <c r="K13" s="125"/>
      <c r="L13" s="125"/>
      <c r="M13" s="125"/>
      <c r="N13" s="125"/>
      <c r="O13" s="125"/>
      <c r="P13" s="125"/>
      <c r="Q13" s="125"/>
      <c r="R13" s="125"/>
      <c r="S13" s="125"/>
      <c r="T13" s="125"/>
      <c r="U13" s="125"/>
      <c r="V13" s="125"/>
    </row>
    <row r="14" spans="1:36" ht="28.8">
      <c r="A14" s="147" t="s">
        <v>7978</v>
      </c>
      <c r="B14" s="148" t="s">
        <v>7821</v>
      </c>
      <c r="C14" s="147" t="s">
        <v>7822</v>
      </c>
      <c r="D14" s="147" t="s">
        <v>7787</v>
      </c>
      <c r="E14" s="147" t="s">
        <v>5147</v>
      </c>
      <c r="F14" s="147" t="s">
        <v>7823</v>
      </c>
      <c r="G14" s="147" t="s">
        <v>7777</v>
      </c>
      <c r="H14" s="147" t="s">
        <v>7824</v>
      </c>
      <c r="I14" s="147" t="s">
        <v>7778</v>
      </c>
      <c r="J14" s="149">
        <v>19160199</v>
      </c>
      <c r="K14" s="125"/>
      <c r="L14" s="125"/>
      <c r="M14" s="125"/>
      <c r="N14" s="125"/>
      <c r="O14" s="125"/>
      <c r="P14" s="125"/>
      <c r="Q14" s="125"/>
      <c r="R14" s="125"/>
      <c r="S14" s="125"/>
      <c r="T14" s="125"/>
      <c r="U14" s="125"/>
      <c r="V14" s="125"/>
    </row>
    <row r="15" spans="1:36" ht="28.8">
      <c r="A15" s="147" t="s">
        <v>7978</v>
      </c>
      <c r="B15" s="148" t="s">
        <v>7782</v>
      </c>
      <c r="C15" s="147" t="s">
        <v>7825</v>
      </c>
      <c r="D15" s="147" t="s">
        <v>7787</v>
      </c>
      <c r="E15" s="147" t="s">
        <v>5259</v>
      </c>
      <c r="F15" s="147" t="s">
        <v>6169</v>
      </c>
      <c r="G15" s="147" t="s">
        <v>7777</v>
      </c>
      <c r="H15" s="147" t="s">
        <v>7826</v>
      </c>
      <c r="I15" s="147" t="s">
        <v>7778</v>
      </c>
      <c r="J15" s="149">
        <v>1804720</v>
      </c>
      <c r="K15" s="125"/>
      <c r="L15" s="125"/>
      <c r="M15" s="125"/>
      <c r="N15" s="125"/>
      <c r="O15" s="125"/>
      <c r="P15" s="125"/>
      <c r="Q15" s="125"/>
      <c r="R15" s="125"/>
      <c r="S15" s="125"/>
      <c r="T15" s="125"/>
      <c r="U15" s="125"/>
      <c r="V15" s="125"/>
    </row>
    <row r="16" spans="1:36" ht="28.8">
      <c r="A16" s="147" t="s">
        <v>7978</v>
      </c>
      <c r="B16" s="148" t="s">
        <v>7827</v>
      </c>
      <c r="C16" s="147" t="s">
        <v>7828</v>
      </c>
      <c r="D16" s="147" t="s">
        <v>7787</v>
      </c>
      <c r="E16" s="147" t="s">
        <v>5272</v>
      </c>
      <c r="F16" s="147" t="s">
        <v>6180</v>
      </c>
      <c r="G16" s="147" t="s">
        <v>7777</v>
      </c>
      <c r="H16" s="147" t="s">
        <v>7829</v>
      </c>
      <c r="I16" s="147" t="s">
        <v>7779</v>
      </c>
      <c r="J16" s="149">
        <v>37973470</v>
      </c>
      <c r="K16" s="125"/>
      <c r="L16" s="125"/>
      <c r="M16" s="125"/>
      <c r="N16" s="125"/>
      <c r="O16" s="125"/>
      <c r="P16" s="125"/>
      <c r="Q16" s="125"/>
      <c r="R16" s="125"/>
      <c r="S16" s="125"/>
      <c r="T16" s="125"/>
      <c r="U16" s="125"/>
      <c r="V16" s="125"/>
    </row>
    <row r="17" spans="1:22">
      <c r="A17" s="147" t="s">
        <v>7978</v>
      </c>
      <c r="B17" s="148" t="s">
        <v>7830</v>
      </c>
      <c r="C17" s="147" t="s">
        <v>7831</v>
      </c>
      <c r="D17" s="147" t="s">
        <v>7787</v>
      </c>
      <c r="E17" s="147" t="s">
        <v>6042</v>
      </c>
      <c r="F17" s="147" t="s">
        <v>6312</v>
      </c>
      <c r="G17" s="147" t="s">
        <v>0</v>
      </c>
      <c r="H17" s="147" t="s">
        <v>7832</v>
      </c>
      <c r="I17" s="147" t="s">
        <v>7779</v>
      </c>
      <c r="J17" s="149">
        <v>1234500</v>
      </c>
      <c r="K17" s="125"/>
      <c r="L17" s="125"/>
      <c r="M17" s="125"/>
      <c r="N17" s="125"/>
      <c r="O17" s="125"/>
      <c r="P17" s="125"/>
      <c r="Q17" s="125"/>
      <c r="R17" s="125"/>
      <c r="S17" s="125"/>
      <c r="T17" s="125"/>
      <c r="U17" s="125"/>
      <c r="V17" s="125"/>
    </row>
    <row r="18" spans="1:22" ht="28.8">
      <c r="A18" s="147" t="s">
        <v>7978</v>
      </c>
      <c r="B18" s="148" t="s">
        <v>7833</v>
      </c>
      <c r="C18" s="147" t="s">
        <v>7834</v>
      </c>
      <c r="D18" s="147" t="s">
        <v>7787</v>
      </c>
      <c r="E18" s="147" t="s">
        <v>4992</v>
      </c>
      <c r="F18" s="147" t="s">
        <v>7835</v>
      </c>
      <c r="G18" s="147" t="s">
        <v>7777</v>
      </c>
      <c r="H18" s="147" t="s">
        <v>7836</v>
      </c>
      <c r="I18" s="147" t="s">
        <v>7778</v>
      </c>
      <c r="J18" s="149">
        <v>7304077</v>
      </c>
      <c r="K18" s="125"/>
      <c r="L18" s="125"/>
      <c r="M18" s="125"/>
      <c r="N18" s="125"/>
      <c r="O18" s="125"/>
      <c r="P18" s="125"/>
      <c r="Q18" s="125"/>
      <c r="R18" s="125"/>
      <c r="S18" s="125"/>
      <c r="T18" s="125"/>
      <c r="U18" s="125"/>
      <c r="V18" s="125"/>
    </row>
    <row r="19" spans="1:22">
      <c r="A19" s="147" t="s">
        <v>7978</v>
      </c>
      <c r="B19" s="148" t="s">
        <v>7837</v>
      </c>
      <c r="C19" s="147" t="s">
        <v>7838</v>
      </c>
      <c r="D19" s="147" t="s">
        <v>7787</v>
      </c>
      <c r="E19" s="147" t="s">
        <v>5321</v>
      </c>
      <c r="F19" s="147" t="s">
        <v>5321</v>
      </c>
      <c r="G19" s="147" t="s">
        <v>0</v>
      </c>
      <c r="H19" s="147" t="s">
        <v>7839</v>
      </c>
      <c r="I19" s="147" t="s">
        <v>7778</v>
      </c>
      <c r="J19" s="149">
        <v>210988</v>
      </c>
      <c r="K19" s="125"/>
      <c r="L19" s="125"/>
      <c r="M19" s="125"/>
      <c r="N19" s="125"/>
      <c r="O19" s="125"/>
      <c r="P19" s="125"/>
      <c r="Q19" s="125"/>
      <c r="R19" s="125"/>
      <c r="S19" s="125"/>
      <c r="T19" s="125"/>
      <c r="U19" s="125"/>
      <c r="V19" s="125"/>
    </row>
    <row r="20" spans="1:22" ht="28.8">
      <c r="A20" s="147" t="s">
        <v>7978</v>
      </c>
      <c r="B20" s="148" t="s">
        <v>7840</v>
      </c>
      <c r="C20" s="147" t="s">
        <v>7841</v>
      </c>
      <c r="D20" s="147" t="s">
        <v>7787</v>
      </c>
      <c r="E20" s="147" t="s">
        <v>7231</v>
      </c>
      <c r="F20" s="147" t="s">
        <v>7231</v>
      </c>
      <c r="G20" s="147" t="s">
        <v>7777</v>
      </c>
      <c r="H20" s="147" t="s">
        <v>7842</v>
      </c>
      <c r="I20" s="147" t="s">
        <v>7778</v>
      </c>
      <c r="J20" s="149">
        <v>145921</v>
      </c>
      <c r="K20" s="125"/>
      <c r="L20" s="125"/>
      <c r="M20" s="125"/>
      <c r="N20" s="125"/>
      <c r="O20" s="125"/>
      <c r="P20" s="125"/>
      <c r="Q20" s="125"/>
      <c r="R20" s="125"/>
      <c r="S20" s="125"/>
      <c r="T20" s="125"/>
      <c r="U20" s="125"/>
      <c r="V20" s="125"/>
    </row>
    <row r="21" spans="1:22" ht="28.8">
      <c r="A21" s="147" t="s">
        <v>7978</v>
      </c>
      <c r="B21" s="148" t="s">
        <v>7843</v>
      </c>
      <c r="C21" s="147" t="s">
        <v>7844</v>
      </c>
      <c r="D21" s="147" t="s">
        <v>7787</v>
      </c>
      <c r="E21" s="147" t="s">
        <v>5104</v>
      </c>
      <c r="F21" s="147" t="s">
        <v>7781</v>
      </c>
      <c r="G21" s="147" t="s">
        <v>0</v>
      </c>
      <c r="H21" s="147" t="s">
        <v>7784</v>
      </c>
      <c r="I21" s="147" t="s">
        <v>7778</v>
      </c>
      <c r="J21" s="149">
        <v>852804</v>
      </c>
      <c r="K21" s="125"/>
      <c r="L21" s="125"/>
      <c r="M21" s="125"/>
      <c r="N21" s="125"/>
      <c r="O21" s="125"/>
      <c r="P21" s="125"/>
      <c r="Q21" s="125"/>
      <c r="R21" s="125"/>
      <c r="S21" s="125"/>
      <c r="T21" s="125"/>
      <c r="U21" s="125"/>
      <c r="V21" s="125"/>
    </row>
  </sheetData>
  <conditionalFormatting sqref="J4:V4">
    <cfRule type="colorScale" priority="23">
      <colorScale>
        <cfvo type="min"/>
        <cfvo type="percentile" val="50"/>
        <cfvo type="max"/>
        <color rgb="FFF8696B"/>
        <color rgb="FFFFEB84"/>
        <color rgb="FF63BE7B"/>
      </colorScale>
    </cfRule>
  </conditionalFormatting>
  <conditionalFormatting sqref="J6:V6">
    <cfRule type="colorScale" priority="22">
      <colorScale>
        <cfvo type="min"/>
        <cfvo type="percentile" val="50"/>
        <cfvo type="max"/>
        <color rgb="FFF8696B"/>
        <color rgb="FFFFEB84"/>
        <color rgb="FF63BE7B"/>
      </colorScale>
    </cfRule>
  </conditionalFormatting>
  <conditionalFormatting sqref="J8:V8">
    <cfRule type="colorScale" priority="21">
      <colorScale>
        <cfvo type="min"/>
        <cfvo type="percentile" val="50"/>
        <cfvo type="max"/>
        <color rgb="FFF8696B"/>
        <color rgb="FFFFEB84"/>
        <color rgb="FF63BE7B"/>
      </colorScale>
    </cfRule>
  </conditionalFormatting>
  <conditionalFormatting sqref="J10:V10">
    <cfRule type="colorScale" priority="20">
      <colorScale>
        <cfvo type="min"/>
        <cfvo type="percentile" val="50"/>
        <cfvo type="max"/>
        <color rgb="FFF8696B"/>
        <color rgb="FFFFEB84"/>
        <color rgb="FF63BE7B"/>
      </colorScale>
    </cfRule>
  </conditionalFormatting>
  <conditionalFormatting sqref="J2:V2">
    <cfRule type="colorScale" priority="18">
      <colorScale>
        <cfvo type="min"/>
        <cfvo type="percentile" val="50"/>
        <cfvo type="max"/>
        <color rgb="FFF8696B"/>
        <color rgb="FFFFEB84"/>
        <color rgb="FF63BE7B"/>
      </colorScale>
    </cfRule>
  </conditionalFormatting>
  <conditionalFormatting sqref="J3:V3">
    <cfRule type="colorScale" priority="17">
      <colorScale>
        <cfvo type="min"/>
        <cfvo type="percentile" val="50"/>
        <cfvo type="max"/>
        <color rgb="FFF8696B"/>
        <color rgb="FFFFEB84"/>
        <color rgb="FF63BE7B"/>
      </colorScale>
    </cfRule>
  </conditionalFormatting>
  <conditionalFormatting sqref="J5:V5">
    <cfRule type="colorScale" priority="15">
      <colorScale>
        <cfvo type="min"/>
        <cfvo type="percentile" val="50"/>
        <cfvo type="max"/>
        <color rgb="FFF8696B"/>
        <color rgb="FFFFEB84"/>
        <color rgb="FF63BE7B"/>
      </colorScale>
    </cfRule>
  </conditionalFormatting>
  <conditionalFormatting sqref="J7:V7">
    <cfRule type="colorScale" priority="14">
      <colorScale>
        <cfvo type="min"/>
        <cfvo type="percentile" val="50"/>
        <cfvo type="max"/>
        <color rgb="FFF8696B"/>
        <color rgb="FFFFEB84"/>
        <color rgb="FF63BE7B"/>
      </colorScale>
    </cfRule>
  </conditionalFormatting>
  <conditionalFormatting sqref="J9:V9">
    <cfRule type="colorScale" priority="13">
      <colorScale>
        <cfvo type="min"/>
        <cfvo type="percentile" val="50"/>
        <cfvo type="max"/>
        <color rgb="FFF8696B"/>
        <color rgb="FFFFEB84"/>
        <color rgb="FF63BE7B"/>
      </colorScale>
    </cfRule>
  </conditionalFormatting>
  <conditionalFormatting sqref="J11:V11">
    <cfRule type="colorScale" priority="12">
      <colorScale>
        <cfvo type="min"/>
        <cfvo type="percentile" val="50"/>
        <cfvo type="max"/>
        <color rgb="FFF8696B"/>
        <color rgb="FFFFEB84"/>
        <color rgb="FF63BE7B"/>
      </colorScale>
    </cfRule>
  </conditionalFormatting>
  <conditionalFormatting sqref="J14:V14">
    <cfRule type="colorScale" priority="11">
      <colorScale>
        <cfvo type="min"/>
        <cfvo type="percentile" val="50"/>
        <cfvo type="max"/>
        <color rgb="FFF8696B"/>
        <color rgb="FFFFEB84"/>
        <color rgb="FF63BE7B"/>
      </colorScale>
    </cfRule>
  </conditionalFormatting>
  <conditionalFormatting sqref="J19:V19">
    <cfRule type="colorScale" priority="10">
      <colorScale>
        <cfvo type="min"/>
        <cfvo type="percentile" val="50"/>
        <cfvo type="max"/>
        <color rgb="FFF8696B"/>
        <color rgb="FFFFEB84"/>
        <color rgb="FF63BE7B"/>
      </colorScale>
    </cfRule>
  </conditionalFormatting>
  <conditionalFormatting sqref="J15:V15">
    <cfRule type="colorScale" priority="9">
      <colorScale>
        <cfvo type="min"/>
        <cfvo type="percentile" val="50"/>
        <cfvo type="max"/>
        <color rgb="FFF8696B"/>
        <color rgb="FFFFEB84"/>
        <color rgb="FF63BE7B"/>
      </colorScale>
    </cfRule>
  </conditionalFormatting>
  <conditionalFormatting sqref="J13:V13">
    <cfRule type="colorScale" priority="8">
      <colorScale>
        <cfvo type="min"/>
        <cfvo type="percentile" val="50"/>
        <cfvo type="max"/>
        <color rgb="FFF8696B"/>
        <color rgb="FFFFEB84"/>
        <color rgb="FF63BE7B"/>
      </colorScale>
    </cfRule>
  </conditionalFormatting>
  <conditionalFormatting sqref="J12:V12">
    <cfRule type="colorScale" priority="7">
      <colorScale>
        <cfvo type="min"/>
        <cfvo type="percentile" val="50"/>
        <cfvo type="max"/>
        <color rgb="FFF8696B"/>
        <color rgb="FFFFEB84"/>
        <color rgb="FF63BE7B"/>
      </colorScale>
    </cfRule>
  </conditionalFormatting>
  <conditionalFormatting sqref="J17:V17">
    <cfRule type="colorScale" priority="6">
      <colorScale>
        <cfvo type="min"/>
        <cfvo type="percentile" val="50"/>
        <cfvo type="max"/>
        <color rgb="FFF8696B"/>
        <color rgb="FFFFEB84"/>
        <color rgb="FF63BE7B"/>
      </colorScale>
    </cfRule>
  </conditionalFormatting>
  <conditionalFormatting sqref="J20:V20">
    <cfRule type="colorScale" priority="5">
      <colorScale>
        <cfvo type="min"/>
        <cfvo type="percentile" val="50"/>
        <cfvo type="max"/>
        <color rgb="FFF8696B"/>
        <color rgb="FFFFEB84"/>
        <color rgb="FF63BE7B"/>
      </colorScale>
    </cfRule>
  </conditionalFormatting>
  <conditionalFormatting sqref="J18:V18">
    <cfRule type="colorScale" priority="4">
      <colorScale>
        <cfvo type="min"/>
        <cfvo type="percentile" val="50"/>
        <cfvo type="max"/>
        <color rgb="FFF8696B"/>
        <color rgb="FFFFEB84"/>
        <color rgb="FF63BE7B"/>
      </colorScale>
    </cfRule>
  </conditionalFormatting>
  <conditionalFormatting sqref="J16:V16">
    <cfRule type="colorScale" priority="3">
      <colorScale>
        <cfvo type="min"/>
        <cfvo type="percentile" val="50"/>
        <cfvo type="max"/>
        <color rgb="FFF8696B"/>
        <color rgb="FFFFEB84"/>
        <color rgb="FF63BE7B"/>
      </colorScale>
    </cfRule>
  </conditionalFormatting>
  <conditionalFormatting sqref="J21:V21">
    <cfRule type="colorScale" priority="2">
      <colorScale>
        <cfvo type="min"/>
        <cfvo type="percentile" val="50"/>
        <cfvo type="max"/>
        <color rgb="FFF8696B"/>
        <color rgb="FFFFEB84"/>
        <color rgb="FF63BE7B"/>
      </colorScale>
    </cfRule>
  </conditionalFormatting>
  <conditionalFormatting sqref="C2:C21">
    <cfRule type="duplicateValues" dxfId="190" priority="441"/>
  </conditionalFormatting>
  <pageMargins left="0" right="0" top="0.75" bottom="0.75" header="0.3" footer="0.3"/>
  <pageSetup paperSize="8" scale="54" fitToHeight="0" orientation="landscape"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F252"/>
  <sheetViews>
    <sheetView workbookViewId="0"/>
  </sheetViews>
  <sheetFormatPr defaultRowHeight="14.4"/>
  <cols>
    <col min="1" max="1" width="14.5234375" style="103" bestFit="1" customWidth="1"/>
    <col min="2" max="2" width="17.5234375" style="103" bestFit="1" customWidth="1"/>
    <col min="3" max="3" width="12.26171875" style="103" hidden="1" customWidth="1"/>
    <col min="4" max="4" width="4.26171875" style="105" hidden="1" customWidth="1"/>
    <col min="5" max="5" width="12.15625" style="105" hidden="1" customWidth="1"/>
    <col min="6" max="6" width="159.47265625" style="105" customWidth="1"/>
  </cols>
  <sheetData>
    <row r="1" spans="1:6" ht="15.6">
      <c r="A1" s="128" t="s">
        <v>7336</v>
      </c>
      <c r="B1" s="128" t="s">
        <v>7337</v>
      </c>
      <c r="C1" s="128" t="s">
        <v>7975</v>
      </c>
      <c r="D1" s="116" t="s">
        <v>7338</v>
      </c>
      <c r="E1" s="104" t="s">
        <v>7976</v>
      </c>
      <c r="F1" s="116" t="s">
        <v>7325</v>
      </c>
    </row>
    <row r="2" spans="1:6">
      <c r="A2" s="103" t="s">
        <v>7691</v>
      </c>
      <c r="B2" s="103" t="s">
        <v>32</v>
      </c>
      <c r="C2" s="103" t="s">
        <v>7345</v>
      </c>
      <c r="D2" s="103" t="s">
        <v>7692</v>
      </c>
      <c r="E2" s="103" t="s">
        <v>7346</v>
      </c>
      <c r="F2" s="112" t="s">
        <v>7473</v>
      </c>
    </row>
    <row r="3" spans="1:6">
      <c r="A3" s="103" t="s">
        <v>7693</v>
      </c>
      <c r="B3" s="103" t="s">
        <v>32</v>
      </c>
      <c r="C3" s="103" t="s">
        <v>7345</v>
      </c>
      <c r="D3" s="103" t="s">
        <v>7692</v>
      </c>
      <c r="E3" s="103" t="s">
        <v>7348</v>
      </c>
      <c r="F3" s="129" t="s">
        <v>7474</v>
      </c>
    </row>
    <row r="4" spans="1:6">
      <c r="A4" s="103" t="s">
        <v>7694</v>
      </c>
      <c r="B4" s="103" t="s">
        <v>32</v>
      </c>
      <c r="C4" s="103" t="s">
        <v>7345</v>
      </c>
      <c r="D4" s="103" t="s">
        <v>7692</v>
      </c>
      <c r="E4" s="103" t="s">
        <v>7350</v>
      </c>
      <c r="F4" s="113" t="s">
        <v>7476</v>
      </c>
    </row>
    <row r="5" spans="1:6">
      <c r="A5" s="103" t="s">
        <v>7695</v>
      </c>
      <c r="B5" s="103" t="s">
        <v>32</v>
      </c>
      <c r="C5" s="103" t="s">
        <v>7345</v>
      </c>
      <c r="D5" s="103" t="s">
        <v>7692</v>
      </c>
      <c r="E5" s="103" t="s">
        <v>7361</v>
      </c>
      <c r="F5" s="113" t="s">
        <v>7477</v>
      </c>
    </row>
    <row r="6" spans="1:6">
      <c r="A6" s="103" t="s">
        <v>7696</v>
      </c>
      <c r="B6" s="103" t="s">
        <v>32</v>
      </c>
      <c r="C6" s="103" t="s">
        <v>7353</v>
      </c>
      <c r="D6" s="103" t="s">
        <v>7697</v>
      </c>
      <c r="E6" s="103" t="s">
        <v>7346</v>
      </c>
      <c r="F6" s="129" t="s">
        <v>7478</v>
      </c>
    </row>
    <row r="7" spans="1:6">
      <c r="A7" s="103" t="s">
        <v>7698</v>
      </c>
      <c r="B7" s="103" t="s">
        <v>32</v>
      </c>
      <c r="C7" s="103" t="s">
        <v>7353</v>
      </c>
      <c r="D7" s="103" t="s">
        <v>7697</v>
      </c>
      <c r="E7" s="103" t="s">
        <v>7348</v>
      </c>
      <c r="F7" s="112" t="s">
        <v>7479</v>
      </c>
    </row>
    <row r="8" spans="1:6">
      <c r="A8" s="103" t="s">
        <v>7699</v>
      </c>
      <c r="B8" s="103" t="s">
        <v>32</v>
      </c>
      <c r="C8" s="103" t="s">
        <v>7353</v>
      </c>
      <c r="D8" s="103" t="s">
        <v>7697</v>
      </c>
      <c r="E8" s="103" t="s">
        <v>7350</v>
      </c>
      <c r="F8" s="129" t="s">
        <v>7888</v>
      </c>
    </row>
    <row r="9" spans="1:6">
      <c r="A9" s="103" t="s">
        <v>7700</v>
      </c>
      <c r="B9" s="103" t="s">
        <v>32</v>
      </c>
      <c r="C9" s="103" t="s">
        <v>7353</v>
      </c>
      <c r="D9" s="103" t="s">
        <v>7697</v>
      </c>
      <c r="E9" s="103" t="s">
        <v>7361</v>
      </c>
      <c r="F9" s="113" t="s">
        <v>7480</v>
      </c>
    </row>
    <row r="10" spans="1:6">
      <c r="A10" s="103" t="s">
        <v>7889</v>
      </c>
      <c r="B10" s="103" t="s">
        <v>32</v>
      </c>
      <c r="C10" s="103" t="s">
        <v>7353</v>
      </c>
      <c r="D10" s="103" t="s">
        <v>7697</v>
      </c>
      <c r="E10" s="103" t="s">
        <v>7363</v>
      </c>
      <c r="F10" s="113" t="s">
        <v>7481</v>
      </c>
    </row>
    <row r="11" spans="1:6">
      <c r="A11" s="103" t="s">
        <v>7701</v>
      </c>
      <c r="B11" s="103" t="s">
        <v>32</v>
      </c>
      <c r="C11" s="103" t="s">
        <v>7355</v>
      </c>
      <c r="D11" s="103" t="s">
        <v>7702</v>
      </c>
      <c r="E11" s="103" t="s">
        <v>7346</v>
      </c>
      <c r="F11" s="112" t="s">
        <v>7482</v>
      </c>
    </row>
    <row r="12" spans="1:6">
      <c r="A12" s="103" t="s">
        <v>7703</v>
      </c>
      <c r="B12" s="103" t="s">
        <v>32</v>
      </c>
      <c r="C12" s="103" t="s">
        <v>7355</v>
      </c>
      <c r="D12" s="103" t="s">
        <v>7702</v>
      </c>
      <c r="E12" s="103" t="s">
        <v>7348</v>
      </c>
      <c r="F12" s="112" t="s">
        <v>7890</v>
      </c>
    </row>
    <row r="13" spans="1:6">
      <c r="A13" s="103" t="s">
        <v>7704</v>
      </c>
      <c r="B13" s="103" t="s">
        <v>32</v>
      </c>
      <c r="C13" s="103" t="s">
        <v>7355</v>
      </c>
      <c r="D13" s="103" t="s">
        <v>7702</v>
      </c>
      <c r="E13" s="103" t="s">
        <v>7350</v>
      </c>
      <c r="F13" s="112" t="s">
        <v>7472</v>
      </c>
    </row>
    <row r="14" spans="1:6">
      <c r="A14" s="103" t="s">
        <v>7705</v>
      </c>
      <c r="B14" s="103" t="s">
        <v>32</v>
      </c>
      <c r="C14" s="103" t="s">
        <v>7355</v>
      </c>
      <c r="D14" s="103" t="s">
        <v>7702</v>
      </c>
      <c r="E14" s="103" t="s">
        <v>7361</v>
      </c>
      <c r="F14" s="112" t="s">
        <v>7891</v>
      </c>
    </row>
    <row r="15" spans="1:6">
      <c r="A15" s="103" t="s">
        <v>7892</v>
      </c>
      <c r="B15" s="103" t="s">
        <v>7974</v>
      </c>
      <c r="C15" s="103" t="s">
        <v>7355</v>
      </c>
      <c r="D15" s="103" t="s">
        <v>7702</v>
      </c>
      <c r="E15" s="103" t="s">
        <v>7363</v>
      </c>
      <c r="F15" s="113" t="s">
        <v>7483</v>
      </c>
    </row>
    <row r="16" spans="1:6">
      <c r="A16" s="103" t="s">
        <v>7706</v>
      </c>
      <c r="B16" s="103" t="s">
        <v>7974</v>
      </c>
      <c r="C16" s="103" t="s">
        <v>7422</v>
      </c>
      <c r="D16" s="103" t="s">
        <v>7707</v>
      </c>
      <c r="E16" s="103" t="s">
        <v>7346</v>
      </c>
      <c r="F16" s="112" t="s">
        <v>7484</v>
      </c>
    </row>
    <row r="17" spans="1:6">
      <c r="A17" s="103" t="s">
        <v>7708</v>
      </c>
      <c r="B17" s="103" t="s">
        <v>7974</v>
      </c>
      <c r="C17" s="103" t="s">
        <v>7422</v>
      </c>
      <c r="D17" s="103" t="s">
        <v>7707</v>
      </c>
      <c r="E17" s="103" t="s">
        <v>7348</v>
      </c>
      <c r="F17" s="129" t="s">
        <v>7485</v>
      </c>
    </row>
    <row r="18" spans="1:6">
      <c r="A18" s="103" t="s">
        <v>7709</v>
      </c>
      <c r="B18" s="103" t="s">
        <v>7974</v>
      </c>
      <c r="C18" s="103" t="s">
        <v>7422</v>
      </c>
      <c r="D18" s="103" t="s">
        <v>7707</v>
      </c>
      <c r="E18" s="103" t="s">
        <v>7350</v>
      </c>
      <c r="F18" s="112" t="s">
        <v>7486</v>
      </c>
    </row>
    <row r="19" spans="1:6">
      <c r="A19" s="103" t="s">
        <v>7710</v>
      </c>
      <c r="B19" s="103" t="s">
        <v>7974</v>
      </c>
      <c r="C19" s="103" t="s">
        <v>7422</v>
      </c>
      <c r="D19" s="103" t="s">
        <v>7707</v>
      </c>
      <c r="E19" s="103" t="s">
        <v>7361</v>
      </c>
      <c r="F19" s="129" t="s">
        <v>7487</v>
      </c>
    </row>
    <row r="20" spans="1:6">
      <c r="A20" s="103" t="s">
        <v>7711</v>
      </c>
      <c r="B20" s="103" t="s">
        <v>7974</v>
      </c>
      <c r="C20" s="103" t="s">
        <v>7422</v>
      </c>
      <c r="D20" s="103" t="s">
        <v>7707</v>
      </c>
      <c r="E20" s="103" t="s">
        <v>7363</v>
      </c>
      <c r="F20" s="113" t="s">
        <v>7488</v>
      </c>
    </row>
    <row r="21" spans="1:6">
      <c r="A21" s="103" t="s">
        <v>7712</v>
      </c>
      <c r="B21" s="103" t="s">
        <v>7974</v>
      </c>
      <c r="C21" s="103" t="s">
        <v>7422</v>
      </c>
      <c r="D21" s="103" t="s">
        <v>7707</v>
      </c>
      <c r="E21" s="103" t="s">
        <v>7365</v>
      </c>
      <c r="F21" s="129" t="s">
        <v>7489</v>
      </c>
    </row>
    <row r="22" spans="1:6">
      <c r="A22" s="103" t="s">
        <v>7893</v>
      </c>
      <c r="B22" s="103" t="s">
        <v>7974</v>
      </c>
      <c r="C22" s="103" t="s">
        <v>7422</v>
      </c>
      <c r="D22" s="103" t="s">
        <v>7894</v>
      </c>
      <c r="E22" s="103" t="s">
        <v>7367</v>
      </c>
      <c r="F22" s="112" t="s">
        <v>7895</v>
      </c>
    </row>
    <row r="23" spans="1:6">
      <c r="A23" s="103" t="s">
        <v>7713</v>
      </c>
      <c r="B23" s="103" t="s">
        <v>31</v>
      </c>
      <c r="C23" s="103" t="s">
        <v>7490</v>
      </c>
      <c r="D23" s="103" t="s">
        <v>7714</v>
      </c>
      <c r="E23" s="103" t="s">
        <v>7346</v>
      </c>
      <c r="F23" s="112" t="s">
        <v>7896</v>
      </c>
    </row>
    <row r="24" spans="1:6">
      <c r="A24" s="103" t="s">
        <v>7715</v>
      </c>
      <c r="B24" s="103" t="s">
        <v>31</v>
      </c>
      <c r="C24" s="103" t="s">
        <v>7490</v>
      </c>
      <c r="D24" s="103" t="s">
        <v>7714</v>
      </c>
      <c r="E24" s="103" t="s">
        <v>7348</v>
      </c>
      <c r="F24" s="129" t="s">
        <v>7491</v>
      </c>
    </row>
    <row r="25" spans="1:6">
      <c r="A25" s="103" t="s">
        <v>7716</v>
      </c>
      <c r="B25" s="103" t="s">
        <v>31</v>
      </c>
      <c r="C25" s="103" t="s">
        <v>7490</v>
      </c>
      <c r="D25" s="103" t="s">
        <v>7714</v>
      </c>
      <c r="E25" s="103" t="s">
        <v>7350</v>
      </c>
      <c r="F25" s="129" t="s">
        <v>7492</v>
      </c>
    </row>
    <row r="26" spans="1:6">
      <c r="A26" s="103" t="s">
        <v>7717</v>
      </c>
      <c r="B26" s="103" t="s">
        <v>31</v>
      </c>
      <c r="C26" s="103" t="s">
        <v>7490</v>
      </c>
      <c r="D26" s="103" t="s">
        <v>7714</v>
      </c>
      <c r="E26" s="103" t="s">
        <v>7361</v>
      </c>
      <c r="F26" s="113" t="s">
        <v>7493</v>
      </c>
    </row>
    <row r="27" spans="1:6">
      <c r="A27" s="103" t="s">
        <v>7718</v>
      </c>
      <c r="B27" s="103" t="s">
        <v>31</v>
      </c>
      <c r="C27" s="103" t="s">
        <v>7490</v>
      </c>
      <c r="D27" s="103" t="s">
        <v>7714</v>
      </c>
      <c r="E27" s="103" t="s">
        <v>7363</v>
      </c>
      <c r="F27" s="112" t="s">
        <v>7494</v>
      </c>
    </row>
    <row r="28" spans="1:6">
      <c r="A28" s="103" t="s">
        <v>7719</v>
      </c>
      <c r="B28" s="103" t="s">
        <v>31</v>
      </c>
      <c r="C28" s="103" t="s">
        <v>7490</v>
      </c>
      <c r="D28" s="103" t="s">
        <v>7714</v>
      </c>
      <c r="E28" s="103" t="s">
        <v>7365</v>
      </c>
      <c r="F28" s="113" t="s">
        <v>7496</v>
      </c>
    </row>
    <row r="29" spans="1:6">
      <c r="A29" s="103" t="s">
        <v>7720</v>
      </c>
      <c r="B29" s="103" t="s">
        <v>31</v>
      </c>
      <c r="C29" s="103" t="s">
        <v>7490</v>
      </c>
      <c r="D29" s="103" t="s">
        <v>7714</v>
      </c>
      <c r="E29" s="103" t="s">
        <v>7367</v>
      </c>
      <c r="F29" s="129" t="s">
        <v>7897</v>
      </c>
    </row>
    <row r="30" spans="1:6">
      <c r="A30" s="103" t="s">
        <v>7721</v>
      </c>
      <c r="B30" s="103" t="s">
        <v>32</v>
      </c>
      <c r="C30" s="103" t="s">
        <v>7497</v>
      </c>
      <c r="D30" s="103" t="s">
        <v>7722</v>
      </c>
      <c r="E30" s="103" t="s">
        <v>7346</v>
      </c>
      <c r="F30" s="113" t="s">
        <v>7498</v>
      </c>
    </row>
    <row r="31" spans="1:6">
      <c r="A31" s="103" t="s">
        <v>7723</v>
      </c>
      <c r="B31" s="103" t="s">
        <v>32</v>
      </c>
      <c r="C31" s="103" t="s">
        <v>7497</v>
      </c>
      <c r="D31" s="103" t="s">
        <v>7722</v>
      </c>
      <c r="E31" s="103" t="s">
        <v>7348</v>
      </c>
      <c r="F31" s="129" t="s">
        <v>7499</v>
      </c>
    </row>
    <row r="32" spans="1:6">
      <c r="A32" s="103" t="s">
        <v>7724</v>
      </c>
      <c r="B32" s="103" t="s">
        <v>32</v>
      </c>
      <c r="C32" s="103" t="s">
        <v>7497</v>
      </c>
      <c r="D32" s="103" t="s">
        <v>7722</v>
      </c>
      <c r="E32" s="103" t="s">
        <v>7350</v>
      </c>
      <c r="F32" s="113" t="s">
        <v>7500</v>
      </c>
    </row>
    <row r="33" spans="1:6">
      <c r="A33" s="103" t="s">
        <v>7725</v>
      </c>
      <c r="B33" s="103" t="s">
        <v>32</v>
      </c>
      <c r="C33" s="103" t="s">
        <v>7497</v>
      </c>
      <c r="D33" s="103" t="s">
        <v>7722</v>
      </c>
      <c r="E33" s="103" t="s">
        <v>7361</v>
      </c>
      <c r="F33" s="113" t="s">
        <v>7501</v>
      </c>
    </row>
    <row r="34" spans="1:6">
      <c r="A34" s="103" t="s">
        <v>7898</v>
      </c>
      <c r="B34" s="103" t="s">
        <v>32</v>
      </c>
      <c r="C34" s="103" t="s">
        <v>7497</v>
      </c>
      <c r="D34" s="103" t="s">
        <v>7722</v>
      </c>
      <c r="E34" s="103" t="s">
        <v>7363</v>
      </c>
      <c r="F34" s="112" t="s">
        <v>7935</v>
      </c>
    </row>
    <row r="35" spans="1:6">
      <c r="A35" s="103" t="s">
        <v>7726</v>
      </c>
      <c r="B35" s="103" t="s">
        <v>32</v>
      </c>
      <c r="C35" s="103" t="s">
        <v>7357</v>
      </c>
      <c r="D35" s="103" t="s">
        <v>7577</v>
      </c>
      <c r="E35" s="103" t="s">
        <v>7346</v>
      </c>
      <c r="F35" s="117" t="s">
        <v>7383</v>
      </c>
    </row>
    <row r="36" spans="1:6">
      <c r="A36" s="103" t="s">
        <v>7727</v>
      </c>
      <c r="B36" s="103" t="s">
        <v>32</v>
      </c>
      <c r="C36" s="103" t="s">
        <v>7357</v>
      </c>
      <c r="D36" s="103" t="s">
        <v>7577</v>
      </c>
      <c r="E36" s="103" t="s">
        <v>7348</v>
      </c>
      <c r="F36" s="117" t="s">
        <v>7359</v>
      </c>
    </row>
    <row r="37" spans="1:6">
      <c r="A37" s="103" t="s">
        <v>7728</v>
      </c>
      <c r="B37" s="103" t="s">
        <v>32</v>
      </c>
      <c r="C37" s="103" t="s">
        <v>7357</v>
      </c>
      <c r="D37" s="103" t="s">
        <v>7577</v>
      </c>
      <c r="E37" s="103" t="s">
        <v>7350</v>
      </c>
      <c r="F37" s="117" t="s">
        <v>7384</v>
      </c>
    </row>
    <row r="38" spans="1:6">
      <c r="A38" s="103" t="s">
        <v>7729</v>
      </c>
      <c r="B38" s="103" t="s">
        <v>32</v>
      </c>
      <c r="C38" s="103" t="s">
        <v>7357</v>
      </c>
      <c r="D38" s="103" t="s">
        <v>7577</v>
      </c>
      <c r="E38" s="103" t="s">
        <v>7361</v>
      </c>
      <c r="F38" s="117" t="s">
        <v>7362</v>
      </c>
    </row>
    <row r="39" spans="1:6">
      <c r="A39" s="103" t="s">
        <v>7730</v>
      </c>
      <c r="B39" s="103" t="s">
        <v>32</v>
      </c>
      <c r="C39" s="103" t="s">
        <v>7357</v>
      </c>
      <c r="D39" s="103" t="s">
        <v>7577</v>
      </c>
      <c r="E39" s="103" t="s">
        <v>7363</v>
      </c>
      <c r="F39" s="117" t="s">
        <v>7899</v>
      </c>
    </row>
    <row r="40" spans="1:6">
      <c r="A40" s="103" t="s">
        <v>7731</v>
      </c>
      <c r="B40" s="103" t="s">
        <v>32</v>
      </c>
      <c r="C40" s="103" t="s">
        <v>7357</v>
      </c>
      <c r="D40" s="103" t="s">
        <v>7577</v>
      </c>
      <c r="E40" s="103" t="s">
        <v>7365</v>
      </c>
      <c r="F40" s="117" t="s">
        <v>7900</v>
      </c>
    </row>
    <row r="41" spans="1:6">
      <c r="A41" s="103" t="s">
        <v>7732</v>
      </c>
      <c r="B41" s="103" t="s">
        <v>32</v>
      </c>
      <c r="C41" s="103" t="s">
        <v>7357</v>
      </c>
      <c r="D41" s="103" t="s">
        <v>7577</v>
      </c>
      <c r="E41" s="103" t="s">
        <v>7367</v>
      </c>
      <c r="F41" s="117" t="s">
        <v>7901</v>
      </c>
    </row>
    <row r="42" spans="1:6">
      <c r="A42" s="103" t="s">
        <v>7874</v>
      </c>
      <c r="B42" s="103" t="s">
        <v>33</v>
      </c>
      <c r="C42" s="103" t="s">
        <v>7345</v>
      </c>
      <c r="D42" s="103" t="s">
        <v>7468</v>
      </c>
      <c r="E42" s="103" t="s">
        <v>7346</v>
      </c>
      <c r="F42" s="113" t="s">
        <v>7875</v>
      </c>
    </row>
    <row r="43" spans="1:6">
      <c r="A43" s="103" t="s">
        <v>7677</v>
      </c>
      <c r="B43" s="103" t="s">
        <v>33</v>
      </c>
      <c r="C43" s="103" t="s">
        <v>7345</v>
      </c>
      <c r="D43" s="103" t="s">
        <v>7468</v>
      </c>
      <c r="E43" s="103" t="s">
        <v>7348</v>
      </c>
      <c r="F43" s="113" t="s">
        <v>7876</v>
      </c>
    </row>
    <row r="44" spans="1:6">
      <c r="A44" s="103" t="s">
        <v>7678</v>
      </c>
      <c r="B44" s="103" t="s">
        <v>33</v>
      </c>
      <c r="C44" s="103" t="s">
        <v>7345</v>
      </c>
      <c r="D44" s="103" t="s">
        <v>7468</v>
      </c>
      <c r="E44" s="103" t="s">
        <v>7350</v>
      </c>
      <c r="F44" s="129" t="s">
        <v>7961</v>
      </c>
    </row>
    <row r="45" spans="1:6">
      <c r="A45" s="103" t="s">
        <v>7679</v>
      </c>
      <c r="B45" s="103" t="s">
        <v>33</v>
      </c>
      <c r="C45" s="103" t="s">
        <v>7345</v>
      </c>
      <c r="D45" s="103" t="s">
        <v>7468</v>
      </c>
      <c r="E45" s="103" t="s">
        <v>7361</v>
      </c>
      <c r="F45" s="129" t="s">
        <v>7469</v>
      </c>
    </row>
    <row r="46" spans="1:6">
      <c r="A46" s="103" t="s">
        <v>7680</v>
      </c>
      <c r="B46" s="103" t="s">
        <v>33</v>
      </c>
      <c r="C46" s="103" t="s">
        <v>7353</v>
      </c>
      <c r="D46" s="103" t="s">
        <v>7877</v>
      </c>
      <c r="E46" s="103" t="s">
        <v>7346</v>
      </c>
      <c r="F46" s="129" t="s">
        <v>7878</v>
      </c>
    </row>
    <row r="47" spans="1:6">
      <c r="A47" s="103" t="s">
        <v>7681</v>
      </c>
      <c r="B47" s="103" t="s">
        <v>33</v>
      </c>
      <c r="C47" s="103" t="s">
        <v>7353</v>
      </c>
      <c r="D47" s="103" t="s">
        <v>7877</v>
      </c>
      <c r="E47" s="103" t="s">
        <v>7348</v>
      </c>
      <c r="F47" s="113" t="s">
        <v>7879</v>
      </c>
    </row>
    <row r="48" spans="1:6">
      <c r="A48" s="103" t="s">
        <v>7880</v>
      </c>
      <c r="B48" s="103" t="s">
        <v>33</v>
      </c>
      <c r="C48" s="103" t="s">
        <v>7353</v>
      </c>
      <c r="D48" s="103" t="s">
        <v>7877</v>
      </c>
      <c r="E48" s="103" t="s">
        <v>7350</v>
      </c>
      <c r="F48" s="113" t="s">
        <v>7470</v>
      </c>
    </row>
    <row r="49" spans="1:6">
      <c r="A49" s="103" t="s">
        <v>7881</v>
      </c>
      <c r="B49" s="103" t="s">
        <v>33</v>
      </c>
      <c r="C49" s="103" t="s">
        <v>7355</v>
      </c>
      <c r="D49" s="103" t="s">
        <v>7471</v>
      </c>
      <c r="E49" s="103" t="s">
        <v>7346</v>
      </c>
      <c r="F49" s="112" t="s">
        <v>7882</v>
      </c>
    </row>
    <row r="50" spans="1:6">
      <c r="A50" s="103" t="s">
        <v>7682</v>
      </c>
      <c r="B50" s="103" t="s">
        <v>33</v>
      </c>
      <c r="C50" s="103" t="s">
        <v>7355</v>
      </c>
      <c r="D50" s="103" t="s">
        <v>7471</v>
      </c>
      <c r="E50" s="103" t="s">
        <v>7348</v>
      </c>
      <c r="F50" s="129" t="s">
        <v>7883</v>
      </c>
    </row>
    <row r="51" spans="1:6">
      <c r="A51" s="103" t="s">
        <v>7683</v>
      </c>
      <c r="B51" s="103" t="s">
        <v>33</v>
      </c>
      <c r="C51" s="103" t="s">
        <v>7355</v>
      </c>
      <c r="D51" s="103" t="s">
        <v>7471</v>
      </c>
      <c r="E51" s="103" t="s">
        <v>7350</v>
      </c>
      <c r="F51" s="112" t="s">
        <v>7472</v>
      </c>
    </row>
    <row r="52" spans="1:6">
      <c r="A52" s="103" t="s">
        <v>7884</v>
      </c>
      <c r="B52" s="103" t="s">
        <v>33</v>
      </c>
      <c r="C52" s="103" t="s">
        <v>7355</v>
      </c>
      <c r="D52" s="103" t="s">
        <v>7471</v>
      </c>
      <c r="E52" s="103" t="s">
        <v>7361</v>
      </c>
      <c r="F52" s="112" t="s">
        <v>7885</v>
      </c>
    </row>
    <row r="53" spans="1:6">
      <c r="A53" s="103" t="s">
        <v>7886</v>
      </c>
      <c r="B53" s="103" t="s">
        <v>33</v>
      </c>
      <c r="C53" s="103" t="s">
        <v>7355</v>
      </c>
      <c r="D53" s="103" t="s">
        <v>7471</v>
      </c>
      <c r="E53" s="103" t="s">
        <v>7363</v>
      </c>
      <c r="F53" s="129" t="s">
        <v>7887</v>
      </c>
    </row>
    <row r="54" spans="1:6">
      <c r="A54" s="103" t="s">
        <v>7684</v>
      </c>
      <c r="B54" s="103" t="s">
        <v>33</v>
      </c>
      <c r="C54" s="103" t="s">
        <v>7357</v>
      </c>
      <c r="D54" s="103" t="s">
        <v>7577</v>
      </c>
      <c r="E54" s="103" t="s">
        <v>7346</v>
      </c>
      <c r="F54" s="117" t="s">
        <v>7383</v>
      </c>
    </row>
    <row r="55" spans="1:6">
      <c r="A55" s="103" t="s">
        <v>7685</v>
      </c>
      <c r="B55" s="103" t="s">
        <v>33</v>
      </c>
      <c r="C55" s="103" t="s">
        <v>7357</v>
      </c>
      <c r="D55" s="103" t="s">
        <v>7577</v>
      </c>
      <c r="E55" s="103" t="s">
        <v>7348</v>
      </c>
      <c r="F55" s="117" t="s">
        <v>7920</v>
      </c>
    </row>
    <row r="56" spans="1:6">
      <c r="A56" s="103" t="s">
        <v>7686</v>
      </c>
      <c r="B56" s="103" t="s">
        <v>33</v>
      </c>
      <c r="C56" s="103" t="s">
        <v>7357</v>
      </c>
      <c r="D56" s="103" t="s">
        <v>7577</v>
      </c>
      <c r="E56" s="103" t="s">
        <v>7350</v>
      </c>
      <c r="F56" s="117" t="s">
        <v>7384</v>
      </c>
    </row>
    <row r="57" spans="1:6">
      <c r="A57" s="103" t="s">
        <v>7687</v>
      </c>
      <c r="B57" s="103" t="s">
        <v>33</v>
      </c>
      <c r="C57" s="103" t="s">
        <v>7357</v>
      </c>
      <c r="D57" s="103" t="s">
        <v>7577</v>
      </c>
      <c r="E57" s="103" t="s">
        <v>7361</v>
      </c>
      <c r="F57" s="117" t="s">
        <v>7921</v>
      </c>
    </row>
    <row r="58" spans="1:6">
      <c r="A58" s="103" t="s">
        <v>7688</v>
      </c>
      <c r="B58" s="103" t="s">
        <v>33</v>
      </c>
      <c r="C58" s="103" t="s">
        <v>7357</v>
      </c>
      <c r="D58" s="103" t="s">
        <v>7577</v>
      </c>
      <c r="E58" s="103" t="s">
        <v>7363</v>
      </c>
      <c r="F58" s="117" t="s">
        <v>7934</v>
      </c>
    </row>
    <row r="59" spans="1:6">
      <c r="A59" s="103" t="s">
        <v>7689</v>
      </c>
      <c r="B59" s="103" t="s">
        <v>33</v>
      </c>
      <c r="C59" s="103" t="s">
        <v>7357</v>
      </c>
      <c r="D59" s="103" t="s">
        <v>7577</v>
      </c>
      <c r="E59" s="103" t="s">
        <v>7365</v>
      </c>
      <c r="F59" s="117" t="s">
        <v>7914</v>
      </c>
    </row>
    <row r="60" spans="1:6">
      <c r="A60" s="103" t="s">
        <v>7690</v>
      </c>
      <c r="B60" s="103" t="s">
        <v>33</v>
      </c>
      <c r="C60" s="103" t="s">
        <v>7357</v>
      </c>
      <c r="D60" s="103" t="s">
        <v>7577</v>
      </c>
      <c r="E60" s="103" t="s">
        <v>7367</v>
      </c>
      <c r="F60" s="117" t="s">
        <v>7388</v>
      </c>
    </row>
    <row r="61" spans="1:6">
      <c r="A61" s="105" t="s">
        <v>7564</v>
      </c>
      <c r="B61" s="105" t="s">
        <v>24</v>
      </c>
      <c r="C61" s="105" t="s">
        <v>7345</v>
      </c>
      <c r="D61" s="105" t="s">
        <v>7390</v>
      </c>
      <c r="E61" s="105" t="s">
        <v>7346</v>
      </c>
      <c r="F61" s="130" t="s">
        <v>7565</v>
      </c>
    </row>
    <row r="62" spans="1:6">
      <c r="A62" s="105" t="s">
        <v>7566</v>
      </c>
      <c r="B62" s="105" t="s">
        <v>24</v>
      </c>
      <c r="C62" s="105" t="s">
        <v>7345</v>
      </c>
      <c r="D62" s="105" t="s">
        <v>7390</v>
      </c>
      <c r="E62" s="105" t="s">
        <v>7348</v>
      </c>
      <c r="F62" s="110" t="s">
        <v>7391</v>
      </c>
    </row>
    <row r="63" spans="1:6">
      <c r="A63" s="105" t="s">
        <v>7567</v>
      </c>
      <c r="B63" s="105" t="s">
        <v>24</v>
      </c>
      <c r="C63" s="105" t="s">
        <v>7345</v>
      </c>
      <c r="D63" s="105" t="s">
        <v>7390</v>
      </c>
      <c r="E63" s="105" t="s">
        <v>7350</v>
      </c>
      <c r="F63" s="130" t="s">
        <v>7940</v>
      </c>
    </row>
    <row r="64" spans="1:6">
      <c r="A64" s="105" t="s">
        <v>7568</v>
      </c>
      <c r="B64" s="105" t="s">
        <v>24</v>
      </c>
      <c r="C64" s="105" t="s">
        <v>7345</v>
      </c>
      <c r="D64" s="105" t="s">
        <v>7390</v>
      </c>
      <c r="E64" s="105" t="s">
        <v>7361</v>
      </c>
      <c r="F64" s="110" t="s">
        <v>7392</v>
      </c>
    </row>
    <row r="65" spans="1:6">
      <c r="A65" s="105" t="s">
        <v>7569</v>
      </c>
      <c r="B65" s="105" t="s">
        <v>24</v>
      </c>
      <c r="C65" s="105" t="s">
        <v>7345</v>
      </c>
      <c r="D65" s="105" t="s">
        <v>7390</v>
      </c>
      <c r="E65" s="105" t="s">
        <v>7363</v>
      </c>
      <c r="F65" s="110" t="s">
        <v>7393</v>
      </c>
    </row>
    <row r="66" spans="1:6">
      <c r="A66" s="105" t="s">
        <v>7903</v>
      </c>
      <c r="B66" s="105" t="s">
        <v>24</v>
      </c>
      <c r="C66" s="105" t="s">
        <v>7345</v>
      </c>
      <c r="D66" s="105" t="s">
        <v>7390</v>
      </c>
      <c r="E66" s="105" t="s">
        <v>7365</v>
      </c>
      <c r="F66" s="107" t="s">
        <v>7394</v>
      </c>
    </row>
    <row r="67" spans="1:6">
      <c r="A67" s="105" t="s">
        <v>7570</v>
      </c>
      <c r="B67" s="105" t="s">
        <v>24</v>
      </c>
      <c r="C67" s="105" t="s">
        <v>7353</v>
      </c>
      <c r="D67" s="105" t="s">
        <v>7904</v>
      </c>
      <c r="E67" s="105" t="s">
        <v>7346</v>
      </c>
      <c r="F67" s="106" t="s">
        <v>7396</v>
      </c>
    </row>
    <row r="68" spans="1:6">
      <c r="A68" s="105" t="s">
        <v>7571</v>
      </c>
      <c r="B68" s="105" t="s">
        <v>24</v>
      </c>
      <c r="C68" s="105" t="s">
        <v>7353</v>
      </c>
      <c r="D68" s="105" t="s">
        <v>7904</v>
      </c>
      <c r="E68" s="105" t="s">
        <v>7348</v>
      </c>
      <c r="F68" s="107" t="s">
        <v>7941</v>
      </c>
    </row>
    <row r="69" spans="1:6">
      <c r="A69" s="105" t="s">
        <v>7572</v>
      </c>
      <c r="B69" s="105" t="s">
        <v>24</v>
      </c>
      <c r="C69" s="105" t="s">
        <v>7353</v>
      </c>
      <c r="D69" s="105" t="s">
        <v>7904</v>
      </c>
      <c r="E69" s="105" t="s">
        <v>7350</v>
      </c>
      <c r="F69" s="109" t="s">
        <v>7397</v>
      </c>
    </row>
    <row r="70" spans="1:6">
      <c r="A70" s="105" t="s">
        <v>7573</v>
      </c>
      <c r="B70" s="105" t="s">
        <v>24</v>
      </c>
      <c r="C70" s="105" t="s">
        <v>7355</v>
      </c>
      <c r="D70" s="105" t="s">
        <v>7398</v>
      </c>
      <c r="E70" s="105" t="s">
        <v>7346</v>
      </c>
      <c r="F70" s="108" t="s">
        <v>7399</v>
      </c>
    </row>
    <row r="71" spans="1:6">
      <c r="A71" s="105" t="s">
        <v>7574</v>
      </c>
      <c r="B71" s="105" t="s">
        <v>24</v>
      </c>
      <c r="C71" s="105" t="s">
        <v>7355</v>
      </c>
      <c r="D71" s="105" t="s">
        <v>7398</v>
      </c>
      <c r="E71" s="105" t="s">
        <v>7348</v>
      </c>
      <c r="F71" s="131" t="s">
        <v>7942</v>
      </c>
    </row>
    <row r="72" spans="1:6">
      <c r="A72" s="105" t="s">
        <v>7575</v>
      </c>
      <c r="B72" s="105" t="s">
        <v>24</v>
      </c>
      <c r="C72" s="105" t="s">
        <v>7355</v>
      </c>
      <c r="D72" s="105" t="s">
        <v>7398</v>
      </c>
      <c r="E72" s="105" t="s">
        <v>7350</v>
      </c>
      <c r="F72" s="108" t="s">
        <v>7400</v>
      </c>
    </row>
    <row r="73" spans="1:6">
      <c r="A73" s="105" t="s">
        <v>7905</v>
      </c>
      <c r="B73" s="105" t="s">
        <v>24</v>
      </c>
      <c r="C73" s="105" t="s">
        <v>7355</v>
      </c>
      <c r="D73" s="105" t="s">
        <v>7398</v>
      </c>
      <c r="E73" s="105" t="s">
        <v>7361</v>
      </c>
      <c r="F73" s="131" t="s">
        <v>7943</v>
      </c>
    </row>
    <row r="74" spans="1:6">
      <c r="A74" s="105" t="s">
        <v>7576</v>
      </c>
      <c r="B74" s="105" t="s">
        <v>24</v>
      </c>
      <c r="C74" s="105" t="s">
        <v>7357</v>
      </c>
      <c r="D74" s="105" t="s">
        <v>7577</v>
      </c>
      <c r="E74" s="105" t="s">
        <v>7346</v>
      </c>
      <c r="F74" s="119" t="s">
        <v>7401</v>
      </c>
    </row>
    <row r="75" spans="1:6">
      <c r="A75" s="105" t="s">
        <v>7578</v>
      </c>
      <c r="B75" s="105" t="s">
        <v>24</v>
      </c>
      <c r="C75" s="105" t="s">
        <v>7357</v>
      </c>
      <c r="D75" s="105" t="s">
        <v>7577</v>
      </c>
      <c r="E75" s="105" t="s">
        <v>7348</v>
      </c>
      <c r="F75" s="119" t="s">
        <v>7402</v>
      </c>
    </row>
    <row r="76" spans="1:6">
      <c r="A76" s="105" t="s">
        <v>7579</v>
      </c>
      <c r="B76" s="105" t="s">
        <v>24</v>
      </c>
      <c r="C76" s="105" t="s">
        <v>7357</v>
      </c>
      <c r="D76" s="105" t="s">
        <v>7577</v>
      </c>
      <c r="E76" s="105" t="s">
        <v>7350</v>
      </c>
      <c r="F76" s="119" t="s">
        <v>7359</v>
      </c>
    </row>
    <row r="77" spans="1:6">
      <c r="A77" s="105" t="s">
        <v>7580</v>
      </c>
      <c r="B77" s="105" t="s">
        <v>24</v>
      </c>
      <c r="C77" s="105" t="s">
        <v>7357</v>
      </c>
      <c r="D77" s="105" t="s">
        <v>7577</v>
      </c>
      <c r="E77" s="105" t="s">
        <v>7361</v>
      </c>
      <c r="F77" s="119" t="s">
        <v>7384</v>
      </c>
    </row>
    <row r="78" spans="1:6">
      <c r="A78" s="105" t="s">
        <v>7581</v>
      </c>
      <c r="B78" s="105" t="s">
        <v>24</v>
      </c>
      <c r="C78" s="105" t="s">
        <v>7357</v>
      </c>
      <c r="D78" s="105" t="s">
        <v>7577</v>
      </c>
      <c r="E78" s="105" t="s">
        <v>7363</v>
      </c>
      <c r="F78" s="119" t="s">
        <v>7403</v>
      </c>
    </row>
    <row r="79" spans="1:6">
      <c r="A79" s="105" t="s">
        <v>7582</v>
      </c>
      <c r="B79" s="105" t="s">
        <v>24</v>
      </c>
      <c r="C79" s="105" t="s">
        <v>7357</v>
      </c>
      <c r="D79" s="105" t="s">
        <v>7577</v>
      </c>
      <c r="E79" s="105" t="s">
        <v>7365</v>
      </c>
      <c r="F79" s="119" t="s">
        <v>7404</v>
      </c>
    </row>
    <row r="80" spans="1:6">
      <c r="A80" s="105" t="s">
        <v>7583</v>
      </c>
      <c r="B80" s="105" t="s">
        <v>24</v>
      </c>
      <c r="C80" s="105" t="s">
        <v>7357</v>
      </c>
      <c r="D80" s="105" t="s">
        <v>7577</v>
      </c>
      <c r="E80" s="105" t="s">
        <v>7367</v>
      </c>
      <c r="F80" s="119" t="s">
        <v>7405</v>
      </c>
    </row>
    <row r="81" spans="1:6">
      <c r="A81" s="103" t="s">
        <v>7594</v>
      </c>
      <c r="B81" s="103" t="s">
        <v>25</v>
      </c>
      <c r="C81" s="103" t="s">
        <v>7345</v>
      </c>
      <c r="D81" s="103" t="s">
        <v>7413</v>
      </c>
      <c r="E81" s="103" t="s">
        <v>7346</v>
      </c>
      <c r="F81" s="121" t="s">
        <v>7906</v>
      </c>
    </row>
    <row r="82" spans="1:6">
      <c r="A82" s="103" t="s">
        <v>7595</v>
      </c>
      <c r="B82" s="103" t="s">
        <v>25</v>
      </c>
      <c r="C82" s="103" t="s">
        <v>7345</v>
      </c>
      <c r="D82" s="103" t="s">
        <v>7413</v>
      </c>
      <c r="E82" s="103" t="s">
        <v>7348</v>
      </c>
      <c r="F82" s="108" t="s">
        <v>7414</v>
      </c>
    </row>
    <row r="83" spans="1:6">
      <c r="A83" s="103" t="s">
        <v>7596</v>
      </c>
      <c r="B83" s="103" t="s">
        <v>25</v>
      </c>
      <c r="C83" s="103" t="s">
        <v>7345</v>
      </c>
      <c r="D83" s="103" t="s">
        <v>7413</v>
      </c>
      <c r="E83" s="103" t="s">
        <v>7350</v>
      </c>
      <c r="F83" s="111" t="s">
        <v>7957</v>
      </c>
    </row>
    <row r="84" spans="1:6">
      <c r="A84" s="103" t="s">
        <v>7597</v>
      </c>
      <c r="B84" s="103" t="s">
        <v>25</v>
      </c>
      <c r="C84" s="103" t="s">
        <v>7345</v>
      </c>
      <c r="D84" s="103" t="s">
        <v>7413</v>
      </c>
      <c r="E84" s="103" t="s">
        <v>7361</v>
      </c>
      <c r="F84" s="111" t="s">
        <v>7958</v>
      </c>
    </row>
    <row r="85" spans="1:6">
      <c r="A85" s="103" t="s">
        <v>7907</v>
      </c>
      <c r="B85" s="103" t="s">
        <v>25</v>
      </c>
      <c r="C85" s="103" t="s">
        <v>7345</v>
      </c>
      <c r="D85" s="103" t="s">
        <v>7413</v>
      </c>
      <c r="E85" s="103" t="s">
        <v>7363</v>
      </c>
      <c r="F85" s="131" t="s">
        <v>7944</v>
      </c>
    </row>
    <row r="86" spans="1:6">
      <c r="A86" s="103" t="s">
        <v>7908</v>
      </c>
      <c r="B86" s="103" t="s">
        <v>25</v>
      </c>
      <c r="C86" s="103" t="s">
        <v>7345</v>
      </c>
      <c r="D86" s="103" t="s">
        <v>7413</v>
      </c>
      <c r="E86" s="103" t="s">
        <v>7365</v>
      </c>
      <c r="F86" s="108" t="s">
        <v>7945</v>
      </c>
    </row>
    <row r="87" spans="1:6">
      <c r="A87" s="103" t="s">
        <v>7598</v>
      </c>
      <c r="B87" s="103" t="s">
        <v>25</v>
      </c>
      <c r="C87" s="103" t="s">
        <v>7353</v>
      </c>
      <c r="D87" s="103" t="s">
        <v>7415</v>
      </c>
      <c r="E87" s="103" t="s">
        <v>7346</v>
      </c>
      <c r="F87" s="129" t="s">
        <v>7416</v>
      </c>
    </row>
    <row r="88" spans="1:6">
      <c r="A88" s="103" t="s">
        <v>7599</v>
      </c>
      <c r="B88" s="103" t="s">
        <v>25</v>
      </c>
      <c r="C88" s="103" t="s">
        <v>7353</v>
      </c>
      <c r="D88" s="103" t="s">
        <v>7415</v>
      </c>
      <c r="E88" s="103" t="s">
        <v>7348</v>
      </c>
      <c r="F88" s="122" t="s">
        <v>7909</v>
      </c>
    </row>
    <row r="89" spans="1:6">
      <c r="A89" s="103" t="s">
        <v>7600</v>
      </c>
      <c r="B89" s="103" t="s">
        <v>25</v>
      </c>
      <c r="C89" s="103" t="s">
        <v>7353</v>
      </c>
      <c r="D89" s="103" t="s">
        <v>7415</v>
      </c>
      <c r="E89" s="103" t="s">
        <v>7350</v>
      </c>
      <c r="F89" s="122" t="s">
        <v>7910</v>
      </c>
    </row>
    <row r="90" spans="1:6">
      <c r="A90" s="103" t="s">
        <v>7601</v>
      </c>
      <c r="B90" s="103" t="s">
        <v>25</v>
      </c>
      <c r="C90" s="103" t="s">
        <v>7355</v>
      </c>
      <c r="D90" s="103" t="s">
        <v>7417</v>
      </c>
      <c r="E90" s="103" t="s">
        <v>7346</v>
      </c>
      <c r="F90" s="113" t="s">
        <v>7418</v>
      </c>
    </row>
    <row r="91" spans="1:6">
      <c r="A91" s="103" t="s">
        <v>7602</v>
      </c>
      <c r="B91" s="103" t="s">
        <v>25</v>
      </c>
      <c r="C91" s="103" t="s">
        <v>7355</v>
      </c>
      <c r="D91" s="103" t="s">
        <v>7417</v>
      </c>
      <c r="E91" s="103" t="s">
        <v>7348</v>
      </c>
      <c r="F91" s="113" t="s">
        <v>7419</v>
      </c>
    </row>
    <row r="92" spans="1:6">
      <c r="A92" s="103" t="s">
        <v>7603</v>
      </c>
      <c r="B92" s="103" t="s">
        <v>25</v>
      </c>
      <c r="C92" s="103" t="s">
        <v>7355</v>
      </c>
      <c r="D92" s="103" t="s">
        <v>7417</v>
      </c>
      <c r="E92" s="103" t="s">
        <v>7350</v>
      </c>
      <c r="F92" s="113" t="s">
        <v>7420</v>
      </c>
    </row>
    <row r="93" spans="1:6">
      <c r="A93" s="103" t="s">
        <v>7604</v>
      </c>
      <c r="B93" s="103" t="s">
        <v>25</v>
      </c>
      <c r="C93" s="103" t="s">
        <v>7355</v>
      </c>
      <c r="D93" s="103" t="s">
        <v>7417</v>
      </c>
      <c r="E93" s="103" t="s">
        <v>7361</v>
      </c>
      <c r="F93" s="112" t="s">
        <v>7421</v>
      </c>
    </row>
    <row r="94" spans="1:6">
      <c r="A94" s="103" t="s">
        <v>7911</v>
      </c>
      <c r="B94" s="103" t="s">
        <v>25</v>
      </c>
      <c r="C94" s="103" t="s">
        <v>7355</v>
      </c>
      <c r="D94" s="103" t="s">
        <v>7417</v>
      </c>
      <c r="E94" s="103" t="s">
        <v>7363</v>
      </c>
      <c r="F94" s="129" t="s">
        <v>7946</v>
      </c>
    </row>
    <row r="95" spans="1:6">
      <c r="A95" s="103" t="s">
        <v>7912</v>
      </c>
      <c r="B95" s="103" t="s">
        <v>25</v>
      </c>
      <c r="C95" s="103" t="s">
        <v>7355</v>
      </c>
      <c r="D95" s="103" t="s">
        <v>7417</v>
      </c>
      <c r="E95" s="103" t="s">
        <v>7365</v>
      </c>
      <c r="F95" s="112" t="s">
        <v>7947</v>
      </c>
    </row>
    <row r="96" spans="1:6">
      <c r="A96" s="103" t="s">
        <v>7605</v>
      </c>
      <c r="B96" s="103" t="s">
        <v>25</v>
      </c>
      <c r="C96" s="103" t="s">
        <v>7422</v>
      </c>
      <c r="D96" s="103" t="s">
        <v>7423</v>
      </c>
      <c r="E96" s="103" t="s">
        <v>7346</v>
      </c>
      <c r="F96" s="113" t="s">
        <v>7959</v>
      </c>
    </row>
    <row r="97" spans="1:6">
      <c r="A97" s="103" t="s">
        <v>7606</v>
      </c>
      <c r="B97" s="103" t="s">
        <v>25</v>
      </c>
      <c r="C97" s="103" t="s">
        <v>7422</v>
      </c>
      <c r="D97" s="103" t="s">
        <v>7423</v>
      </c>
      <c r="E97" s="103" t="s">
        <v>7348</v>
      </c>
      <c r="F97" s="112" t="s">
        <v>7424</v>
      </c>
    </row>
    <row r="98" spans="1:6">
      <c r="A98" s="103" t="s">
        <v>7607</v>
      </c>
      <c r="B98" s="103" t="s">
        <v>25</v>
      </c>
      <c r="C98" s="103" t="s">
        <v>7422</v>
      </c>
      <c r="D98" s="103" t="s">
        <v>7423</v>
      </c>
      <c r="E98" s="103" t="s">
        <v>7350</v>
      </c>
      <c r="F98" s="122" t="s">
        <v>7425</v>
      </c>
    </row>
    <row r="99" spans="1:6">
      <c r="A99" s="103" t="s">
        <v>7608</v>
      </c>
      <c r="B99" s="103" t="s">
        <v>25</v>
      </c>
      <c r="C99" s="103" t="s">
        <v>7422</v>
      </c>
      <c r="D99" s="103" t="s">
        <v>7423</v>
      </c>
      <c r="E99" s="103" t="s">
        <v>7361</v>
      </c>
      <c r="F99" s="113" t="s">
        <v>7426</v>
      </c>
    </row>
    <row r="100" spans="1:6">
      <c r="A100" s="103" t="s">
        <v>7609</v>
      </c>
      <c r="B100" s="103" t="s">
        <v>25</v>
      </c>
      <c r="C100" s="103" t="s">
        <v>7357</v>
      </c>
      <c r="D100" s="103" t="s">
        <v>7577</v>
      </c>
      <c r="E100" s="103" t="s">
        <v>7346</v>
      </c>
      <c r="F100" s="118" t="s">
        <v>7383</v>
      </c>
    </row>
    <row r="101" spans="1:6">
      <c r="A101" s="103" t="s">
        <v>7610</v>
      </c>
      <c r="B101" s="103" t="s">
        <v>25</v>
      </c>
      <c r="C101" s="103" t="s">
        <v>7357</v>
      </c>
      <c r="D101" s="103" t="s">
        <v>7577</v>
      </c>
      <c r="E101" s="103" t="s">
        <v>7348</v>
      </c>
      <c r="F101" s="118" t="s">
        <v>7920</v>
      </c>
    </row>
    <row r="102" spans="1:6">
      <c r="A102" s="103" t="s">
        <v>7611</v>
      </c>
      <c r="B102" s="103" t="s">
        <v>25</v>
      </c>
      <c r="C102" s="103" t="s">
        <v>7357</v>
      </c>
      <c r="D102" s="103" t="s">
        <v>7577</v>
      </c>
      <c r="E102" s="103" t="s">
        <v>7350</v>
      </c>
      <c r="F102" s="118" t="s">
        <v>7384</v>
      </c>
    </row>
    <row r="103" spans="1:6">
      <c r="A103" s="103" t="s">
        <v>7612</v>
      </c>
      <c r="B103" s="103" t="s">
        <v>25</v>
      </c>
      <c r="C103" s="103" t="s">
        <v>7357</v>
      </c>
      <c r="D103" s="103" t="s">
        <v>7577</v>
      </c>
      <c r="E103" s="103" t="s">
        <v>7361</v>
      </c>
      <c r="F103" s="118" t="s">
        <v>7921</v>
      </c>
    </row>
    <row r="104" spans="1:6">
      <c r="A104" s="103" t="s">
        <v>7613</v>
      </c>
      <c r="B104" s="103" t="s">
        <v>25</v>
      </c>
      <c r="C104" s="103" t="s">
        <v>7357</v>
      </c>
      <c r="D104" s="103" t="s">
        <v>7577</v>
      </c>
      <c r="E104" s="103" t="s">
        <v>7363</v>
      </c>
      <c r="F104" s="118" t="s">
        <v>7899</v>
      </c>
    </row>
    <row r="105" spans="1:6">
      <c r="A105" s="103" t="s">
        <v>7614</v>
      </c>
      <c r="B105" s="103" t="s">
        <v>25</v>
      </c>
      <c r="C105" s="103" t="s">
        <v>7357</v>
      </c>
      <c r="D105" s="103" t="s">
        <v>7577</v>
      </c>
      <c r="E105" s="103" t="s">
        <v>7365</v>
      </c>
      <c r="F105" s="118" t="s">
        <v>7900</v>
      </c>
    </row>
    <row r="106" spans="1:6">
      <c r="A106" s="103" t="s">
        <v>7615</v>
      </c>
      <c r="B106" s="103" t="s">
        <v>25</v>
      </c>
      <c r="C106" s="103" t="s">
        <v>7357</v>
      </c>
      <c r="D106" s="103" t="s">
        <v>7577</v>
      </c>
      <c r="E106" s="103" t="s">
        <v>7367</v>
      </c>
      <c r="F106" s="118" t="s">
        <v>7901</v>
      </c>
    </row>
    <row r="107" spans="1:6">
      <c r="A107" s="103" t="s">
        <v>7733</v>
      </c>
      <c r="B107" s="103" t="s">
        <v>27</v>
      </c>
      <c r="C107" s="103" t="s">
        <v>7345</v>
      </c>
      <c r="D107" s="103" t="s">
        <v>7502</v>
      </c>
      <c r="E107" s="105" t="s">
        <v>7346</v>
      </c>
      <c r="F107" s="132" t="s">
        <v>7503</v>
      </c>
    </row>
    <row r="108" spans="1:6">
      <c r="A108" s="103" t="s">
        <v>7734</v>
      </c>
      <c r="B108" s="103" t="s">
        <v>27</v>
      </c>
      <c r="C108" s="103" t="s">
        <v>7345</v>
      </c>
      <c r="D108" s="103" t="s">
        <v>7502</v>
      </c>
      <c r="E108" s="105" t="s">
        <v>7348</v>
      </c>
      <c r="F108" s="115" t="s">
        <v>7505</v>
      </c>
    </row>
    <row r="109" spans="1:6">
      <c r="A109" s="103" t="s">
        <v>7735</v>
      </c>
      <c r="B109" s="103" t="s">
        <v>27</v>
      </c>
      <c r="C109" s="103" t="s">
        <v>7345</v>
      </c>
      <c r="D109" s="103" t="s">
        <v>7502</v>
      </c>
      <c r="E109" s="105" t="s">
        <v>7350</v>
      </c>
      <c r="F109" s="132" t="s">
        <v>7925</v>
      </c>
    </row>
    <row r="110" spans="1:6">
      <c r="A110" s="103" t="s">
        <v>7736</v>
      </c>
      <c r="B110" s="103" t="s">
        <v>27</v>
      </c>
      <c r="C110" s="103" t="s">
        <v>7353</v>
      </c>
      <c r="D110" s="103" t="s">
        <v>7510</v>
      </c>
      <c r="E110" s="105" t="s">
        <v>7346</v>
      </c>
      <c r="F110" s="132" t="s">
        <v>7926</v>
      </c>
    </row>
    <row r="111" spans="1:6">
      <c r="A111" s="103" t="s">
        <v>7737</v>
      </c>
      <c r="B111" s="103" t="s">
        <v>27</v>
      </c>
      <c r="C111" s="103" t="s">
        <v>7353</v>
      </c>
      <c r="D111" s="103" t="s">
        <v>7510</v>
      </c>
      <c r="E111" s="105" t="s">
        <v>7348</v>
      </c>
      <c r="F111" s="115" t="s">
        <v>7511</v>
      </c>
    </row>
    <row r="112" spans="1:6">
      <c r="A112" s="103" t="s">
        <v>7738</v>
      </c>
      <c r="B112" s="103" t="s">
        <v>27</v>
      </c>
      <c r="C112" s="103" t="s">
        <v>7353</v>
      </c>
      <c r="D112" s="103" t="s">
        <v>7510</v>
      </c>
      <c r="E112" s="105" t="s">
        <v>7350</v>
      </c>
      <c r="F112" s="132" t="s">
        <v>7514</v>
      </c>
    </row>
    <row r="113" spans="1:6">
      <c r="A113" s="103" t="s">
        <v>7739</v>
      </c>
      <c r="B113" s="103" t="s">
        <v>27</v>
      </c>
      <c r="C113" s="103" t="s">
        <v>7355</v>
      </c>
      <c r="D113" s="103" t="s">
        <v>7517</v>
      </c>
      <c r="E113" s="105" t="s">
        <v>7346</v>
      </c>
      <c r="F113" s="115" t="s">
        <v>7518</v>
      </c>
    </row>
    <row r="114" spans="1:6">
      <c r="A114" s="103" t="s">
        <v>7740</v>
      </c>
      <c r="B114" s="103" t="s">
        <v>27</v>
      </c>
      <c r="C114" s="103" t="s">
        <v>7355</v>
      </c>
      <c r="D114" s="103" t="s">
        <v>7517</v>
      </c>
      <c r="E114" s="105" t="s">
        <v>7348</v>
      </c>
      <c r="F114" s="115" t="s">
        <v>7522</v>
      </c>
    </row>
    <row r="115" spans="1:6">
      <c r="A115" s="103" t="s">
        <v>7741</v>
      </c>
      <c r="B115" s="103" t="s">
        <v>27</v>
      </c>
      <c r="C115" s="103" t="s">
        <v>7355</v>
      </c>
      <c r="D115" s="103" t="s">
        <v>7517</v>
      </c>
      <c r="E115" s="105" t="s">
        <v>7350</v>
      </c>
      <c r="F115" s="115" t="s">
        <v>7524</v>
      </c>
    </row>
    <row r="116" spans="1:6">
      <c r="A116" s="103" t="s">
        <v>7742</v>
      </c>
      <c r="B116" s="103" t="s">
        <v>27</v>
      </c>
      <c r="C116" s="103" t="s">
        <v>7355</v>
      </c>
      <c r="D116" s="103" t="s">
        <v>7517</v>
      </c>
      <c r="E116" s="105" t="s">
        <v>7361</v>
      </c>
      <c r="F116" s="132" t="s">
        <v>7927</v>
      </c>
    </row>
    <row r="117" spans="1:6">
      <c r="A117" s="103" t="s">
        <v>7743</v>
      </c>
      <c r="B117" s="103" t="s">
        <v>27</v>
      </c>
      <c r="C117" s="103" t="s">
        <v>7357</v>
      </c>
      <c r="D117" s="105" t="s">
        <v>7577</v>
      </c>
      <c r="E117" s="105" t="s">
        <v>7346</v>
      </c>
      <c r="F117" s="118" t="s">
        <v>7383</v>
      </c>
    </row>
    <row r="118" spans="1:6">
      <c r="A118" s="103" t="s">
        <v>7744</v>
      </c>
      <c r="B118" s="103" t="s">
        <v>27</v>
      </c>
      <c r="C118" s="103" t="s">
        <v>7357</v>
      </c>
      <c r="D118" s="105" t="s">
        <v>7577</v>
      </c>
      <c r="E118" s="105" t="s">
        <v>7348</v>
      </c>
      <c r="F118" s="118" t="s">
        <v>7920</v>
      </c>
    </row>
    <row r="119" spans="1:6">
      <c r="A119" s="103" t="s">
        <v>7745</v>
      </c>
      <c r="B119" s="103" t="s">
        <v>27</v>
      </c>
      <c r="C119" s="103" t="s">
        <v>7357</v>
      </c>
      <c r="D119" s="105" t="s">
        <v>7577</v>
      </c>
      <c r="E119" s="105" t="s">
        <v>7350</v>
      </c>
      <c r="F119" s="118" t="s">
        <v>7384</v>
      </c>
    </row>
    <row r="120" spans="1:6">
      <c r="A120" s="103" t="s">
        <v>7746</v>
      </c>
      <c r="B120" s="103" t="s">
        <v>27</v>
      </c>
      <c r="C120" s="103" t="s">
        <v>7357</v>
      </c>
      <c r="D120" s="105" t="s">
        <v>7577</v>
      </c>
      <c r="E120" s="105" t="s">
        <v>7361</v>
      </c>
      <c r="F120" s="118" t="s">
        <v>7921</v>
      </c>
    </row>
    <row r="121" spans="1:6">
      <c r="A121" s="103" t="s">
        <v>7747</v>
      </c>
      <c r="B121" s="103" t="s">
        <v>27</v>
      </c>
      <c r="C121" s="103" t="s">
        <v>7357</v>
      </c>
      <c r="D121" s="105" t="s">
        <v>7577</v>
      </c>
      <c r="E121" s="105" t="s">
        <v>7363</v>
      </c>
      <c r="F121" s="118" t="s">
        <v>7899</v>
      </c>
    </row>
    <row r="122" spans="1:6">
      <c r="A122" s="103" t="s">
        <v>7748</v>
      </c>
      <c r="B122" s="103" t="s">
        <v>27</v>
      </c>
      <c r="C122" s="103" t="s">
        <v>7357</v>
      </c>
      <c r="D122" s="105" t="s">
        <v>7577</v>
      </c>
      <c r="E122" s="105" t="s">
        <v>7365</v>
      </c>
      <c r="F122" s="118" t="s">
        <v>7900</v>
      </c>
    </row>
    <row r="123" spans="1:6">
      <c r="A123" s="103" t="s">
        <v>7749</v>
      </c>
      <c r="B123" s="103" t="s">
        <v>27</v>
      </c>
      <c r="C123" s="103" t="s">
        <v>7357</v>
      </c>
      <c r="D123" s="105" t="s">
        <v>7577</v>
      </c>
      <c r="E123" s="105" t="s">
        <v>7367</v>
      </c>
      <c r="F123" s="118" t="s">
        <v>7901</v>
      </c>
    </row>
    <row r="124" spans="1:6">
      <c r="A124" s="103" t="s">
        <v>7528</v>
      </c>
      <c r="B124" s="103" t="s">
        <v>6780</v>
      </c>
      <c r="C124" s="103" t="s">
        <v>7345</v>
      </c>
      <c r="D124" s="123" t="s">
        <v>7870</v>
      </c>
      <c r="E124" s="105" t="s">
        <v>7346</v>
      </c>
      <c r="F124" s="133" t="s">
        <v>7354</v>
      </c>
    </row>
    <row r="125" spans="1:6">
      <c r="A125" s="103" t="s">
        <v>7529</v>
      </c>
      <c r="B125" s="103" t="s">
        <v>6780</v>
      </c>
      <c r="C125" s="103" t="s">
        <v>7345</v>
      </c>
      <c r="D125" s="123" t="s">
        <v>7870</v>
      </c>
      <c r="E125" s="105" t="s">
        <v>7348</v>
      </c>
      <c r="F125" s="133" t="s">
        <v>7953</v>
      </c>
    </row>
    <row r="126" spans="1:6">
      <c r="A126" s="103" t="s">
        <v>7530</v>
      </c>
      <c r="B126" s="103" t="s">
        <v>6780</v>
      </c>
      <c r="C126" s="103" t="s">
        <v>7345</v>
      </c>
      <c r="D126" s="123" t="s">
        <v>7870</v>
      </c>
      <c r="E126" s="105" t="s">
        <v>7350</v>
      </c>
      <c r="F126" s="133" t="s">
        <v>7954</v>
      </c>
    </row>
    <row r="127" spans="1:6">
      <c r="A127" s="103" t="s">
        <v>7531</v>
      </c>
      <c r="B127" s="103" t="s">
        <v>6780</v>
      </c>
      <c r="C127" s="103" t="s">
        <v>7353</v>
      </c>
      <c r="D127" s="123" t="s">
        <v>7871</v>
      </c>
      <c r="E127" s="105" t="s">
        <v>7346</v>
      </c>
      <c r="F127" s="112" t="s">
        <v>7915</v>
      </c>
    </row>
    <row r="128" spans="1:6">
      <c r="A128" s="103" t="s">
        <v>7532</v>
      </c>
      <c r="B128" s="103" t="s">
        <v>6780</v>
      </c>
      <c r="C128" s="103" t="s">
        <v>7353</v>
      </c>
      <c r="D128" s="123" t="s">
        <v>7871</v>
      </c>
      <c r="E128" s="105" t="s">
        <v>7348</v>
      </c>
      <c r="F128" s="112" t="s">
        <v>7356</v>
      </c>
    </row>
    <row r="129" spans="1:6">
      <c r="A129" s="103" t="s">
        <v>7533</v>
      </c>
      <c r="B129" s="103" t="s">
        <v>6780</v>
      </c>
      <c r="C129" s="103" t="s">
        <v>7353</v>
      </c>
      <c r="D129" s="123" t="s">
        <v>7871</v>
      </c>
      <c r="E129" s="105" t="s">
        <v>7350</v>
      </c>
      <c r="F129" s="129" t="s">
        <v>7955</v>
      </c>
    </row>
    <row r="130" spans="1:6">
      <c r="A130" s="103" t="s">
        <v>7534</v>
      </c>
      <c r="B130" s="103" t="s">
        <v>6780</v>
      </c>
      <c r="C130" s="103" t="s">
        <v>7355</v>
      </c>
      <c r="D130" s="123" t="s">
        <v>7872</v>
      </c>
      <c r="E130" s="105" t="s">
        <v>7346</v>
      </c>
      <c r="F130" s="112" t="s">
        <v>7347</v>
      </c>
    </row>
    <row r="131" spans="1:6">
      <c r="A131" s="103" t="s">
        <v>7535</v>
      </c>
      <c r="B131" s="103" t="s">
        <v>6780</v>
      </c>
      <c r="C131" s="103" t="s">
        <v>7355</v>
      </c>
      <c r="D131" s="123" t="s">
        <v>7872</v>
      </c>
      <c r="E131" s="105" t="s">
        <v>7348</v>
      </c>
      <c r="F131" s="129" t="s">
        <v>7349</v>
      </c>
    </row>
    <row r="132" spans="1:6">
      <c r="A132" s="103" t="s">
        <v>7536</v>
      </c>
      <c r="B132" s="103" t="s">
        <v>6780</v>
      </c>
      <c r="C132" s="103" t="s">
        <v>7355</v>
      </c>
      <c r="D132" s="123" t="s">
        <v>7872</v>
      </c>
      <c r="E132" s="105" t="s">
        <v>7350</v>
      </c>
      <c r="F132" s="112" t="s">
        <v>7351</v>
      </c>
    </row>
    <row r="133" spans="1:6">
      <c r="A133" s="103" t="s">
        <v>7537</v>
      </c>
      <c r="B133" s="103" t="s">
        <v>6780</v>
      </c>
      <c r="C133" s="103" t="s">
        <v>7357</v>
      </c>
      <c r="D133" s="105" t="s">
        <v>7577</v>
      </c>
      <c r="E133" s="105" t="s">
        <v>7346</v>
      </c>
      <c r="F133" s="117" t="s">
        <v>7358</v>
      </c>
    </row>
    <row r="134" spans="1:6">
      <c r="A134" s="103" t="s">
        <v>7538</v>
      </c>
      <c r="B134" s="103" t="s">
        <v>6780</v>
      </c>
      <c r="C134" s="103" t="s">
        <v>7357</v>
      </c>
      <c r="D134" s="105" t="s">
        <v>7577</v>
      </c>
      <c r="E134" s="105" t="s">
        <v>7348</v>
      </c>
      <c r="F134" s="117" t="s">
        <v>7359</v>
      </c>
    </row>
    <row r="135" spans="1:6">
      <c r="A135" s="103" t="s">
        <v>7539</v>
      </c>
      <c r="B135" s="103" t="s">
        <v>6780</v>
      </c>
      <c r="C135" s="103" t="s">
        <v>7357</v>
      </c>
      <c r="D135" s="105" t="s">
        <v>7577</v>
      </c>
      <c r="E135" s="105" t="s">
        <v>7350</v>
      </c>
      <c r="F135" s="117" t="s">
        <v>7360</v>
      </c>
    </row>
    <row r="136" spans="1:6">
      <c r="A136" s="103" t="s">
        <v>7540</v>
      </c>
      <c r="B136" s="103" t="s">
        <v>6780</v>
      </c>
      <c r="C136" s="103" t="s">
        <v>7357</v>
      </c>
      <c r="D136" s="105" t="s">
        <v>7577</v>
      </c>
      <c r="E136" s="105" t="s">
        <v>7361</v>
      </c>
      <c r="F136" s="117" t="s">
        <v>7362</v>
      </c>
    </row>
    <row r="137" spans="1:6">
      <c r="A137" s="103" t="s">
        <v>7541</v>
      </c>
      <c r="B137" s="103" t="s">
        <v>6780</v>
      </c>
      <c r="C137" s="103" t="s">
        <v>7357</v>
      </c>
      <c r="D137" s="105" t="s">
        <v>7577</v>
      </c>
      <c r="E137" s="105" t="s">
        <v>7363</v>
      </c>
      <c r="F137" s="117" t="s">
        <v>7364</v>
      </c>
    </row>
    <row r="138" spans="1:6">
      <c r="A138" s="103" t="s">
        <v>7542</v>
      </c>
      <c r="B138" s="103" t="s">
        <v>6780</v>
      </c>
      <c r="C138" s="103" t="s">
        <v>7357</v>
      </c>
      <c r="D138" s="105" t="s">
        <v>7577</v>
      </c>
      <c r="E138" s="105" t="s">
        <v>7365</v>
      </c>
      <c r="F138" s="117" t="s">
        <v>7366</v>
      </c>
    </row>
    <row r="139" spans="1:6">
      <c r="A139" s="103" t="s">
        <v>7543</v>
      </c>
      <c r="B139" s="103" t="s">
        <v>6780</v>
      </c>
      <c r="C139" s="103" t="s">
        <v>7357</v>
      </c>
      <c r="D139" s="105" t="s">
        <v>7577</v>
      </c>
      <c r="E139" s="105" t="s">
        <v>7367</v>
      </c>
      <c r="F139" s="117" t="s">
        <v>7368</v>
      </c>
    </row>
    <row r="140" spans="1:6">
      <c r="A140" s="103" t="s">
        <v>7544</v>
      </c>
      <c r="B140" s="103" t="s">
        <v>6780</v>
      </c>
      <c r="C140" s="103" t="s">
        <v>7357</v>
      </c>
      <c r="D140" s="105" t="s">
        <v>7577</v>
      </c>
      <c r="E140" s="105" t="s">
        <v>7369</v>
      </c>
      <c r="F140" s="117" t="s">
        <v>7370</v>
      </c>
    </row>
    <row r="141" spans="1:6">
      <c r="A141" s="103" t="s">
        <v>7616</v>
      </c>
      <c r="B141" s="103" t="s">
        <v>7750</v>
      </c>
      <c r="C141" s="103" t="s">
        <v>7345</v>
      </c>
      <c r="D141" s="105" t="s">
        <v>7427</v>
      </c>
      <c r="E141" s="105" t="s">
        <v>7346</v>
      </c>
      <c r="F141" s="106" t="s">
        <v>7917</v>
      </c>
    </row>
    <row r="142" spans="1:6">
      <c r="A142" s="103" t="s">
        <v>7617</v>
      </c>
      <c r="B142" s="103" t="s">
        <v>7750</v>
      </c>
      <c r="C142" s="103" t="s">
        <v>7345</v>
      </c>
      <c r="D142" s="105" t="s">
        <v>7427</v>
      </c>
      <c r="E142" s="105" t="s">
        <v>7348</v>
      </c>
      <c r="F142" s="106" t="s">
        <v>7428</v>
      </c>
    </row>
    <row r="143" spans="1:6">
      <c r="A143" s="103" t="s">
        <v>7618</v>
      </c>
      <c r="B143" s="103" t="s">
        <v>7750</v>
      </c>
      <c r="C143" s="103" t="s">
        <v>7345</v>
      </c>
      <c r="D143" s="105" t="s">
        <v>7427</v>
      </c>
      <c r="E143" s="105" t="s">
        <v>7350</v>
      </c>
      <c r="F143" s="110" t="s">
        <v>7429</v>
      </c>
    </row>
    <row r="144" spans="1:6">
      <c r="A144" s="103" t="s">
        <v>7619</v>
      </c>
      <c r="B144" s="103" t="s">
        <v>7750</v>
      </c>
      <c r="C144" s="103" t="s">
        <v>7345</v>
      </c>
      <c r="D144" s="105" t="s">
        <v>7427</v>
      </c>
      <c r="E144" s="105" t="s">
        <v>7361</v>
      </c>
      <c r="F144" s="106" t="s">
        <v>7430</v>
      </c>
    </row>
    <row r="145" spans="1:6">
      <c r="A145" s="103" t="s">
        <v>7966</v>
      </c>
      <c r="B145" s="103" t="s">
        <v>7750</v>
      </c>
      <c r="C145" s="103" t="s">
        <v>7345</v>
      </c>
      <c r="D145" s="105" t="s">
        <v>7427</v>
      </c>
      <c r="E145" s="105" t="s">
        <v>7363</v>
      </c>
      <c r="F145" s="130" t="s">
        <v>7918</v>
      </c>
    </row>
    <row r="146" spans="1:6">
      <c r="A146" s="103" t="s">
        <v>7620</v>
      </c>
      <c r="B146" s="103" t="s">
        <v>7750</v>
      </c>
      <c r="C146" s="103" t="s">
        <v>7353</v>
      </c>
      <c r="D146" s="105" t="s">
        <v>7431</v>
      </c>
      <c r="E146" s="105" t="s">
        <v>7346</v>
      </c>
      <c r="F146" s="112" t="s">
        <v>7432</v>
      </c>
    </row>
    <row r="147" spans="1:6">
      <c r="A147" s="103" t="s">
        <v>7621</v>
      </c>
      <c r="B147" s="103" t="s">
        <v>7750</v>
      </c>
      <c r="C147" s="103" t="s">
        <v>7353</v>
      </c>
      <c r="D147" s="105" t="s">
        <v>7431</v>
      </c>
      <c r="E147" s="105" t="s">
        <v>7348</v>
      </c>
      <c r="F147" s="113" t="s">
        <v>7433</v>
      </c>
    </row>
    <row r="148" spans="1:6">
      <c r="A148" s="103" t="s">
        <v>7622</v>
      </c>
      <c r="B148" s="103" t="s">
        <v>7750</v>
      </c>
      <c r="C148" s="103" t="s">
        <v>7353</v>
      </c>
      <c r="D148" s="105" t="s">
        <v>7431</v>
      </c>
      <c r="E148" s="105" t="s">
        <v>7350</v>
      </c>
      <c r="F148" s="112" t="s">
        <v>7434</v>
      </c>
    </row>
    <row r="149" spans="1:6">
      <c r="A149" s="103" t="s">
        <v>7623</v>
      </c>
      <c r="B149" s="103" t="s">
        <v>7750</v>
      </c>
      <c r="C149" s="103" t="s">
        <v>7353</v>
      </c>
      <c r="D149" s="105" t="s">
        <v>7431</v>
      </c>
      <c r="E149" s="105" t="s">
        <v>7361</v>
      </c>
      <c r="F149" s="112" t="s">
        <v>7919</v>
      </c>
    </row>
    <row r="150" spans="1:6">
      <c r="A150" s="103" t="s">
        <v>7624</v>
      </c>
      <c r="B150" s="103" t="s">
        <v>7750</v>
      </c>
      <c r="C150" s="103" t="s">
        <v>7355</v>
      </c>
      <c r="D150" s="105" t="s">
        <v>7435</v>
      </c>
      <c r="E150" s="105" t="s">
        <v>7346</v>
      </c>
      <c r="F150" s="110" t="s">
        <v>7436</v>
      </c>
    </row>
    <row r="151" spans="1:6">
      <c r="A151" s="103" t="s">
        <v>7625</v>
      </c>
      <c r="B151" s="103" t="s">
        <v>7750</v>
      </c>
      <c r="C151" s="103" t="s">
        <v>7355</v>
      </c>
      <c r="D151" s="105" t="s">
        <v>7435</v>
      </c>
      <c r="E151" s="105" t="s">
        <v>7348</v>
      </c>
      <c r="F151" s="130" t="s">
        <v>7437</v>
      </c>
    </row>
    <row r="152" spans="1:6">
      <c r="A152" s="103" t="s">
        <v>7626</v>
      </c>
      <c r="B152" s="103" t="s">
        <v>7750</v>
      </c>
      <c r="C152" s="103" t="s">
        <v>7355</v>
      </c>
      <c r="D152" s="105" t="s">
        <v>7435</v>
      </c>
      <c r="E152" s="105" t="s">
        <v>7350</v>
      </c>
      <c r="F152" s="130" t="s">
        <v>7438</v>
      </c>
    </row>
    <row r="153" spans="1:6">
      <c r="A153" s="103" t="s">
        <v>7627</v>
      </c>
      <c r="B153" s="103" t="s">
        <v>7750</v>
      </c>
      <c r="C153" s="103" t="s">
        <v>7355</v>
      </c>
      <c r="D153" s="105" t="s">
        <v>7435</v>
      </c>
      <c r="E153" s="105" t="s">
        <v>7361</v>
      </c>
      <c r="F153" s="106" t="s">
        <v>7439</v>
      </c>
    </row>
    <row r="154" spans="1:6">
      <c r="A154" s="103" t="s">
        <v>7628</v>
      </c>
      <c r="B154" s="103" t="s">
        <v>7750</v>
      </c>
      <c r="C154" s="103" t="s">
        <v>7357</v>
      </c>
      <c r="D154" s="105" t="s">
        <v>7577</v>
      </c>
      <c r="E154" s="105" t="s">
        <v>7346</v>
      </c>
      <c r="F154" s="118" t="s">
        <v>7383</v>
      </c>
    </row>
    <row r="155" spans="1:6">
      <c r="A155" s="103" t="s">
        <v>7629</v>
      </c>
      <c r="B155" s="103" t="s">
        <v>7750</v>
      </c>
      <c r="C155" s="103" t="s">
        <v>7357</v>
      </c>
      <c r="D155" s="105" t="s">
        <v>7577</v>
      </c>
      <c r="E155" s="105" t="s">
        <v>7348</v>
      </c>
      <c r="F155" s="118" t="s">
        <v>7920</v>
      </c>
    </row>
    <row r="156" spans="1:6">
      <c r="A156" s="103" t="s">
        <v>7630</v>
      </c>
      <c r="B156" s="103" t="s">
        <v>7750</v>
      </c>
      <c r="C156" s="103" t="s">
        <v>7357</v>
      </c>
      <c r="D156" s="105" t="s">
        <v>7577</v>
      </c>
      <c r="E156" s="105" t="s">
        <v>7350</v>
      </c>
      <c r="F156" s="118" t="s">
        <v>7384</v>
      </c>
    </row>
    <row r="157" spans="1:6">
      <c r="A157" s="103" t="s">
        <v>7631</v>
      </c>
      <c r="B157" s="103" t="s">
        <v>7750</v>
      </c>
      <c r="C157" s="103" t="s">
        <v>7357</v>
      </c>
      <c r="D157" s="105" t="s">
        <v>7577</v>
      </c>
      <c r="E157" s="105" t="s">
        <v>7361</v>
      </c>
      <c r="F157" s="118" t="s">
        <v>7921</v>
      </c>
    </row>
    <row r="158" spans="1:6">
      <c r="A158" s="103" t="s">
        <v>7632</v>
      </c>
      <c r="B158" s="103" t="s">
        <v>7750</v>
      </c>
      <c r="C158" s="103" t="s">
        <v>7357</v>
      </c>
      <c r="D158" s="105" t="s">
        <v>7577</v>
      </c>
      <c r="E158" s="105" t="s">
        <v>7363</v>
      </c>
      <c r="F158" s="118" t="s">
        <v>7899</v>
      </c>
    </row>
    <row r="159" spans="1:6">
      <c r="A159" s="103" t="s">
        <v>7633</v>
      </c>
      <c r="B159" s="103" t="s">
        <v>7750</v>
      </c>
      <c r="C159" s="103" t="s">
        <v>7357</v>
      </c>
      <c r="D159" s="105" t="s">
        <v>7577</v>
      </c>
      <c r="E159" s="105" t="s">
        <v>7365</v>
      </c>
      <c r="F159" s="118" t="s">
        <v>7900</v>
      </c>
    </row>
    <row r="160" spans="1:6">
      <c r="A160" s="103" t="s">
        <v>7634</v>
      </c>
      <c r="B160" s="103" t="s">
        <v>7750</v>
      </c>
      <c r="C160" s="103" t="s">
        <v>7357</v>
      </c>
      <c r="D160" s="105" t="s">
        <v>7577</v>
      </c>
      <c r="E160" s="105" t="s">
        <v>7367</v>
      </c>
      <c r="F160" s="118" t="s">
        <v>7901</v>
      </c>
    </row>
    <row r="161" spans="1:6">
      <c r="A161" s="103" t="s">
        <v>7584</v>
      </c>
      <c r="B161" s="103" t="s">
        <v>7406</v>
      </c>
      <c r="C161" s="103" t="s">
        <v>7345</v>
      </c>
      <c r="D161" s="105" t="s">
        <v>7407</v>
      </c>
      <c r="E161" s="105" t="s">
        <v>7346</v>
      </c>
      <c r="F161" s="120" t="s">
        <v>7408</v>
      </c>
    </row>
    <row r="162" spans="1:6">
      <c r="A162" s="103" t="s">
        <v>7963</v>
      </c>
      <c r="B162" s="103" t="s">
        <v>7406</v>
      </c>
      <c r="C162" s="103" t="s">
        <v>7353</v>
      </c>
      <c r="D162" s="105" t="s">
        <v>7409</v>
      </c>
      <c r="E162" s="105" t="s">
        <v>7346</v>
      </c>
      <c r="F162" s="120" t="s">
        <v>7410</v>
      </c>
    </row>
    <row r="163" spans="1:6">
      <c r="A163" s="103" t="s">
        <v>7585</v>
      </c>
      <c r="B163" s="103" t="s">
        <v>7406</v>
      </c>
      <c r="C163" s="103" t="s">
        <v>7353</v>
      </c>
      <c r="D163" s="105" t="s">
        <v>7409</v>
      </c>
      <c r="E163" s="105" t="s">
        <v>7348</v>
      </c>
      <c r="F163" s="120" t="s">
        <v>7873</v>
      </c>
    </row>
    <row r="164" spans="1:6">
      <c r="A164" s="103" t="s">
        <v>7964</v>
      </c>
      <c r="B164" s="103" t="s">
        <v>7406</v>
      </c>
      <c r="C164" s="103" t="s">
        <v>7355</v>
      </c>
      <c r="D164" s="105" t="s">
        <v>7411</v>
      </c>
      <c r="E164" s="105" t="s">
        <v>7346</v>
      </c>
      <c r="F164" s="120" t="s">
        <v>7412</v>
      </c>
    </row>
    <row r="165" spans="1:6">
      <c r="A165" s="103" t="s">
        <v>7965</v>
      </c>
      <c r="B165" s="103" t="s">
        <v>7406</v>
      </c>
      <c r="C165" s="103" t="s">
        <v>7355</v>
      </c>
      <c r="D165" s="105" t="s">
        <v>7411</v>
      </c>
      <c r="E165" s="105" t="s">
        <v>7348</v>
      </c>
      <c r="F165" s="114" t="s">
        <v>7916</v>
      </c>
    </row>
    <row r="166" spans="1:6">
      <c r="A166" s="103" t="s">
        <v>7586</v>
      </c>
      <c r="B166" s="103" t="s">
        <v>7406</v>
      </c>
      <c r="C166" s="103" t="s">
        <v>7357</v>
      </c>
      <c r="D166" s="105" t="s">
        <v>7577</v>
      </c>
      <c r="E166" s="105" t="s">
        <v>7346</v>
      </c>
      <c r="F166" s="117" t="s">
        <v>7383</v>
      </c>
    </row>
    <row r="167" spans="1:6">
      <c r="A167" s="103" t="s">
        <v>7587</v>
      </c>
      <c r="B167" s="103" t="s">
        <v>7406</v>
      </c>
      <c r="C167" s="103" t="s">
        <v>7357</v>
      </c>
      <c r="D167" s="105" t="s">
        <v>7577</v>
      </c>
      <c r="E167" s="105" t="s">
        <v>7348</v>
      </c>
      <c r="F167" s="117" t="s">
        <v>7359</v>
      </c>
    </row>
    <row r="168" spans="1:6">
      <c r="A168" s="103" t="s">
        <v>7588</v>
      </c>
      <c r="B168" s="103" t="s">
        <v>7406</v>
      </c>
      <c r="C168" s="103" t="s">
        <v>7357</v>
      </c>
      <c r="D168" s="105" t="s">
        <v>7577</v>
      </c>
      <c r="E168" s="105" t="s">
        <v>7350</v>
      </c>
      <c r="F168" s="117" t="s">
        <v>7384</v>
      </c>
    </row>
    <row r="169" spans="1:6">
      <c r="A169" s="103" t="s">
        <v>7589</v>
      </c>
      <c r="B169" s="103" t="s">
        <v>7406</v>
      </c>
      <c r="C169" s="103" t="s">
        <v>7357</v>
      </c>
      <c r="D169" s="105" t="s">
        <v>7577</v>
      </c>
      <c r="E169" s="105" t="s">
        <v>7361</v>
      </c>
      <c r="F169" s="117" t="s">
        <v>7362</v>
      </c>
    </row>
    <row r="170" spans="1:6">
      <c r="A170" s="103" t="s">
        <v>7590</v>
      </c>
      <c r="B170" s="103" t="s">
        <v>7406</v>
      </c>
      <c r="C170" s="103" t="s">
        <v>7357</v>
      </c>
      <c r="D170" s="105" t="s">
        <v>7577</v>
      </c>
      <c r="E170" s="105" t="s">
        <v>7363</v>
      </c>
      <c r="F170" s="117" t="s">
        <v>7385</v>
      </c>
    </row>
    <row r="171" spans="1:6">
      <c r="A171" s="103" t="s">
        <v>7591</v>
      </c>
      <c r="B171" s="103" t="s">
        <v>7406</v>
      </c>
      <c r="C171" s="103" t="s">
        <v>7357</v>
      </c>
      <c r="D171" s="105" t="s">
        <v>7577</v>
      </c>
      <c r="E171" s="105" t="s">
        <v>7365</v>
      </c>
      <c r="F171" s="117" t="s">
        <v>7386</v>
      </c>
    </row>
    <row r="172" spans="1:6">
      <c r="A172" s="103" t="s">
        <v>7592</v>
      </c>
      <c r="B172" s="103" t="s">
        <v>7406</v>
      </c>
      <c r="C172" s="103" t="s">
        <v>7357</v>
      </c>
      <c r="D172" s="105" t="s">
        <v>7577</v>
      </c>
      <c r="E172" s="105" t="s">
        <v>7367</v>
      </c>
      <c r="F172" s="117" t="s">
        <v>7387</v>
      </c>
    </row>
    <row r="173" spans="1:6">
      <c r="A173" s="103" t="s">
        <v>7593</v>
      </c>
      <c r="B173" s="103" t="s">
        <v>7406</v>
      </c>
      <c r="C173" s="103" t="s">
        <v>7357</v>
      </c>
      <c r="D173" s="105" t="s">
        <v>7577</v>
      </c>
      <c r="E173" s="105" t="s">
        <v>7369</v>
      </c>
      <c r="F173" s="117" t="s">
        <v>7388</v>
      </c>
    </row>
    <row r="174" spans="1:6">
      <c r="A174" s="103" t="s">
        <v>7759</v>
      </c>
      <c r="B174" s="103" t="s">
        <v>7758</v>
      </c>
      <c r="C174" s="103" t="s">
        <v>7345</v>
      </c>
      <c r="E174" s="105" t="s">
        <v>7346</v>
      </c>
      <c r="F174" s="106" t="s">
        <v>7751</v>
      </c>
    </row>
    <row r="175" spans="1:6">
      <c r="A175" s="103" t="s">
        <v>7760</v>
      </c>
      <c r="B175" s="103" t="s">
        <v>7758</v>
      </c>
      <c r="C175" s="103" t="s">
        <v>7345</v>
      </c>
      <c r="E175" s="105" t="s">
        <v>7348</v>
      </c>
      <c r="F175" s="106" t="s">
        <v>7752</v>
      </c>
    </row>
    <row r="176" spans="1:6">
      <c r="A176" s="103" t="s">
        <v>7761</v>
      </c>
      <c r="B176" s="103" t="s">
        <v>7758</v>
      </c>
      <c r="C176" s="103" t="s">
        <v>7345</v>
      </c>
      <c r="E176" s="105" t="s">
        <v>7350</v>
      </c>
      <c r="F176" s="106" t="s">
        <v>7753</v>
      </c>
    </row>
    <row r="177" spans="1:6">
      <c r="A177" s="103" t="s">
        <v>7762</v>
      </c>
      <c r="B177" s="103" t="s">
        <v>7758</v>
      </c>
      <c r="C177" s="103" t="s">
        <v>7345</v>
      </c>
      <c r="E177" s="105" t="s">
        <v>7361</v>
      </c>
      <c r="F177" s="106" t="s">
        <v>7754</v>
      </c>
    </row>
    <row r="178" spans="1:6">
      <c r="A178" s="103" t="s">
        <v>7971</v>
      </c>
      <c r="B178" s="103" t="s">
        <v>7758</v>
      </c>
      <c r="C178" s="103" t="s">
        <v>7345</v>
      </c>
      <c r="E178" s="105" t="s">
        <v>7363</v>
      </c>
      <c r="F178" s="106" t="s">
        <v>7928</v>
      </c>
    </row>
    <row r="179" spans="1:6">
      <c r="A179" s="103" t="s">
        <v>7763</v>
      </c>
      <c r="B179" s="103" t="s">
        <v>7758</v>
      </c>
      <c r="C179" s="103" t="s">
        <v>7353</v>
      </c>
      <c r="E179" s="105" t="s">
        <v>7346</v>
      </c>
      <c r="F179" s="106" t="s">
        <v>7755</v>
      </c>
    </row>
    <row r="180" spans="1:6">
      <c r="A180" s="103" t="s">
        <v>7764</v>
      </c>
      <c r="B180" s="103" t="s">
        <v>7758</v>
      </c>
      <c r="C180" s="103" t="s">
        <v>7353</v>
      </c>
      <c r="E180" s="105" t="s">
        <v>7348</v>
      </c>
      <c r="F180" s="106" t="s">
        <v>7929</v>
      </c>
    </row>
    <row r="181" spans="1:6">
      <c r="A181" s="103" t="s">
        <v>7972</v>
      </c>
      <c r="B181" s="103" t="s">
        <v>7758</v>
      </c>
      <c r="C181" s="103" t="s">
        <v>7353</v>
      </c>
      <c r="E181" s="105" t="s">
        <v>7350</v>
      </c>
      <c r="F181" s="106" t="s">
        <v>7930</v>
      </c>
    </row>
    <row r="182" spans="1:6">
      <c r="A182" s="103" t="s">
        <v>7766</v>
      </c>
      <c r="B182" s="103" t="s">
        <v>7758</v>
      </c>
      <c r="C182" s="103" t="s">
        <v>7355</v>
      </c>
      <c r="E182" s="105" t="s">
        <v>7346</v>
      </c>
      <c r="F182" s="106" t="s">
        <v>7756</v>
      </c>
    </row>
    <row r="183" spans="1:6">
      <c r="A183" s="103" t="s">
        <v>7767</v>
      </c>
      <c r="B183" s="103" t="s">
        <v>7758</v>
      </c>
      <c r="C183" s="103" t="s">
        <v>7355</v>
      </c>
      <c r="E183" s="105" t="s">
        <v>7348</v>
      </c>
      <c r="F183" s="106" t="s">
        <v>7757</v>
      </c>
    </row>
    <row r="184" spans="1:6">
      <c r="A184" s="103" t="s">
        <v>7765</v>
      </c>
      <c r="B184" s="103" t="s">
        <v>7758</v>
      </c>
      <c r="C184" s="103" t="s">
        <v>7355</v>
      </c>
      <c r="E184" s="105" t="s">
        <v>7350</v>
      </c>
      <c r="F184" s="106" t="s">
        <v>7931</v>
      </c>
    </row>
    <row r="185" spans="1:6">
      <c r="A185" s="103" t="s">
        <v>7768</v>
      </c>
      <c r="B185" s="103" t="s">
        <v>7758</v>
      </c>
      <c r="C185" s="103" t="s">
        <v>7355</v>
      </c>
      <c r="E185" s="105" t="s">
        <v>7361</v>
      </c>
      <c r="F185" s="106" t="s">
        <v>7932</v>
      </c>
    </row>
    <row r="186" spans="1:6">
      <c r="A186" s="103" t="s">
        <v>7973</v>
      </c>
      <c r="B186" s="103" t="s">
        <v>7758</v>
      </c>
      <c r="C186" s="103" t="s">
        <v>7355</v>
      </c>
      <c r="E186" s="105" t="s">
        <v>7363</v>
      </c>
      <c r="F186" s="106" t="s">
        <v>7933</v>
      </c>
    </row>
    <row r="187" spans="1:6">
      <c r="A187" s="103" t="s">
        <v>7545</v>
      </c>
      <c r="B187" s="103" t="s">
        <v>23</v>
      </c>
      <c r="C187" s="103" t="s">
        <v>7345</v>
      </c>
      <c r="D187" s="103" t="s">
        <v>7371</v>
      </c>
      <c r="E187" s="103" t="s">
        <v>7346</v>
      </c>
      <c r="F187" s="131" t="s">
        <v>7372</v>
      </c>
    </row>
    <row r="188" spans="1:6">
      <c r="A188" s="103" t="s">
        <v>7546</v>
      </c>
      <c r="B188" s="103" t="s">
        <v>23</v>
      </c>
      <c r="C188" s="103" t="s">
        <v>7345</v>
      </c>
      <c r="D188" s="103" t="s">
        <v>7371</v>
      </c>
      <c r="E188" s="103" t="s">
        <v>7348</v>
      </c>
      <c r="F188" s="131" t="s">
        <v>7936</v>
      </c>
    </row>
    <row r="189" spans="1:6">
      <c r="A189" s="103" t="s">
        <v>7547</v>
      </c>
      <c r="B189" s="103" t="s">
        <v>23</v>
      </c>
      <c r="C189" s="103" t="s">
        <v>7345</v>
      </c>
      <c r="D189" s="103" t="s">
        <v>7371</v>
      </c>
      <c r="E189" s="103" t="s">
        <v>7350</v>
      </c>
      <c r="F189" s="131" t="s">
        <v>7373</v>
      </c>
    </row>
    <row r="190" spans="1:6">
      <c r="A190" s="103" t="s">
        <v>7548</v>
      </c>
      <c r="B190" s="103" t="s">
        <v>23</v>
      </c>
      <c r="C190" s="103" t="s">
        <v>7345</v>
      </c>
      <c r="D190" s="103" t="s">
        <v>7371</v>
      </c>
      <c r="E190" s="103" t="s">
        <v>7361</v>
      </c>
      <c r="F190" s="131" t="s">
        <v>7374</v>
      </c>
    </row>
    <row r="191" spans="1:6">
      <c r="A191" s="103" t="s">
        <v>7549</v>
      </c>
      <c r="B191" s="103" t="s">
        <v>23</v>
      </c>
      <c r="C191" s="103" t="s">
        <v>7353</v>
      </c>
      <c r="D191" s="103" t="s">
        <v>7375</v>
      </c>
      <c r="E191" s="103" t="s">
        <v>7346</v>
      </c>
      <c r="F191" s="131" t="s">
        <v>7376</v>
      </c>
    </row>
    <row r="192" spans="1:6">
      <c r="A192" s="103" t="s">
        <v>7550</v>
      </c>
      <c r="B192" s="103" t="s">
        <v>23</v>
      </c>
      <c r="C192" s="103" t="s">
        <v>7353</v>
      </c>
      <c r="D192" s="103" t="s">
        <v>7375</v>
      </c>
      <c r="E192" s="103" t="s">
        <v>7348</v>
      </c>
      <c r="F192" s="108" t="s">
        <v>7377</v>
      </c>
    </row>
    <row r="193" spans="1:6">
      <c r="A193" s="103" t="s">
        <v>7551</v>
      </c>
      <c r="B193" s="103" t="s">
        <v>23</v>
      </c>
      <c r="C193" s="103" t="s">
        <v>7353</v>
      </c>
      <c r="D193" s="103" t="s">
        <v>7375</v>
      </c>
      <c r="E193" s="103" t="s">
        <v>7350</v>
      </c>
      <c r="F193" s="111" t="s">
        <v>7378</v>
      </c>
    </row>
    <row r="194" spans="1:6">
      <c r="A194" s="103" t="s">
        <v>7552</v>
      </c>
      <c r="B194" s="103" t="s">
        <v>23</v>
      </c>
      <c r="C194" s="103" t="s">
        <v>7353</v>
      </c>
      <c r="D194" s="103" t="s">
        <v>7375</v>
      </c>
      <c r="E194" s="103" t="s">
        <v>7361</v>
      </c>
      <c r="F194" s="108" t="s">
        <v>7379</v>
      </c>
    </row>
    <row r="195" spans="1:6">
      <c r="A195" s="103" t="s">
        <v>7553</v>
      </c>
      <c r="B195" s="103" t="s">
        <v>23</v>
      </c>
      <c r="C195" s="103" t="s">
        <v>7355</v>
      </c>
      <c r="D195" s="103" t="s">
        <v>7380</v>
      </c>
      <c r="E195" s="103" t="s">
        <v>7346</v>
      </c>
      <c r="F195" s="108" t="s">
        <v>7381</v>
      </c>
    </row>
    <row r="196" spans="1:6">
      <c r="A196" s="103" t="s">
        <v>7554</v>
      </c>
      <c r="B196" s="103" t="s">
        <v>23</v>
      </c>
      <c r="C196" s="103" t="s">
        <v>7355</v>
      </c>
      <c r="D196" s="103" t="s">
        <v>7380</v>
      </c>
      <c r="E196" s="103" t="s">
        <v>7348</v>
      </c>
      <c r="F196" s="108" t="s">
        <v>7382</v>
      </c>
    </row>
    <row r="197" spans="1:6">
      <c r="A197" s="103" t="s">
        <v>7555</v>
      </c>
      <c r="B197" s="103" t="s">
        <v>23</v>
      </c>
      <c r="C197" s="103" t="s">
        <v>7355</v>
      </c>
      <c r="D197" s="103" t="s">
        <v>7380</v>
      </c>
      <c r="E197" s="103" t="s">
        <v>7350</v>
      </c>
      <c r="F197" s="108" t="s">
        <v>7937</v>
      </c>
    </row>
    <row r="198" spans="1:6">
      <c r="A198" s="103" t="s">
        <v>7556</v>
      </c>
      <c r="B198" s="103" t="s">
        <v>23</v>
      </c>
      <c r="C198" s="103" t="s">
        <v>7355</v>
      </c>
      <c r="D198" s="103" t="s">
        <v>7380</v>
      </c>
      <c r="E198" s="103" t="s">
        <v>7361</v>
      </c>
      <c r="F198" s="108" t="s">
        <v>7938</v>
      </c>
    </row>
    <row r="199" spans="1:6">
      <c r="A199" s="103" t="s">
        <v>7902</v>
      </c>
      <c r="B199" s="103" t="s">
        <v>23</v>
      </c>
      <c r="C199" s="103" t="s">
        <v>7355</v>
      </c>
      <c r="D199" s="103" t="s">
        <v>7380</v>
      </c>
      <c r="E199" s="103" t="s">
        <v>7363</v>
      </c>
      <c r="F199" s="108" t="s">
        <v>7939</v>
      </c>
    </row>
    <row r="200" spans="1:6">
      <c r="A200" s="103" t="s">
        <v>7557</v>
      </c>
      <c r="B200" s="103" t="s">
        <v>23</v>
      </c>
      <c r="C200" s="103" t="s">
        <v>7357</v>
      </c>
      <c r="D200" s="103" t="s">
        <v>7577</v>
      </c>
      <c r="E200" s="103" t="s">
        <v>7346</v>
      </c>
      <c r="F200" s="118" t="s">
        <v>7383</v>
      </c>
    </row>
    <row r="201" spans="1:6">
      <c r="A201" s="103" t="s">
        <v>7558</v>
      </c>
      <c r="B201" s="103" t="s">
        <v>23</v>
      </c>
      <c r="C201" s="103" t="s">
        <v>7357</v>
      </c>
      <c r="D201" s="103" t="s">
        <v>7577</v>
      </c>
      <c r="E201" s="103" t="s">
        <v>7348</v>
      </c>
      <c r="F201" s="118" t="s">
        <v>7920</v>
      </c>
    </row>
    <row r="202" spans="1:6">
      <c r="A202" s="103" t="s">
        <v>7559</v>
      </c>
      <c r="B202" s="103" t="s">
        <v>23</v>
      </c>
      <c r="C202" s="103" t="s">
        <v>7357</v>
      </c>
      <c r="D202" s="103" t="s">
        <v>7577</v>
      </c>
      <c r="E202" s="103" t="s">
        <v>7350</v>
      </c>
      <c r="F202" s="118" t="s">
        <v>7384</v>
      </c>
    </row>
    <row r="203" spans="1:6">
      <c r="A203" s="103" t="s">
        <v>7560</v>
      </c>
      <c r="B203" s="103" t="s">
        <v>23</v>
      </c>
      <c r="C203" s="103" t="s">
        <v>7357</v>
      </c>
      <c r="D203" s="103" t="s">
        <v>7577</v>
      </c>
      <c r="E203" s="103" t="s">
        <v>7361</v>
      </c>
      <c r="F203" s="118" t="s">
        <v>7921</v>
      </c>
    </row>
    <row r="204" spans="1:6">
      <c r="A204" s="103" t="s">
        <v>7561</v>
      </c>
      <c r="B204" s="103" t="s">
        <v>23</v>
      </c>
      <c r="C204" s="103" t="s">
        <v>7357</v>
      </c>
      <c r="D204" s="103" t="s">
        <v>7577</v>
      </c>
      <c r="E204" s="103" t="s">
        <v>7363</v>
      </c>
      <c r="F204" s="118" t="s">
        <v>7899</v>
      </c>
    </row>
    <row r="205" spans="1:6">
      <c r="A205" s="103" t="s">
        <v>7562</v>
      </c>
      <c r="B205" s="103" t="s">
        <v>23</v>
      </c>
      <c r="C205" s="103" t="s">
        <v>7357</v>
      </c>
      <c r="D205" s="103" t="s">
        <v>7577</v>
      </c>
      <c r="E205" s="103" t="s">
        <v>7365</v>
      </c>
      <c r="F205" s="118" t="s">
        <v>7900</v>
      </c>
    </row>
    <row r="206" spans="1:6">
      <c r="A206" s="103" t="s">
        <v>7563</v>
      </c>
      <c r="B206" s="103" t="s">
        <v>23</v>
      </c>
      <c r="C206" s="103" t="s">
        <v>7357</v>
      </c>
      <c r="D206" s="103" t="s">
        <v>7577</v>
      </c>
      <c r="E206" s="103" t="s">
        <v>7367</v>
      </c>
      <c r="F206" s="118" t="s">
        <v>7901</v>
      </c>
    </row>
    <row r="207" spans="1:6">
      <c r="A207" s="103" t="s">
        <v>7657</v>
      </c>
      <c r="B207" s="103" t="s">
        <v>29</v>
      </c>
      <c r="C207" s="103" t="s">
        <v>7345</v>
      </c>
      <c r="D207" s="105" t="s">
        <v>7456</v>
      </c>
      <c r="E207" s="105" t="s">
        <v>7346</v>
      </c>
      <c r="F207" s="113" t="s">
        <v>7956</v>
      </c>
    </row>
    <row r="208" spans="1:6">
      <c r="A208" s="103" t="s">
        <v>7658</v>
      </c>
      <c r="B208" s="103" t="s">
        <v>29</v>
      </c>
      <c r="C208" s="103" t="s">
        <v>7345</v>
      </c>
      <c r="D208" s="105" t="s">
        <v>7456</v>
      </c>
      <c r="E208" s="105" t="s">
        <v>7348</v>
      </c>
      <c r="F208" s="113" t="s">
        <v>7457</v>
      </c>
    </row>
    <row r="209" spans="1:6">
      <c r="A209" s="103" t="s">
        <v>7659</v>
      </c>
      <c r="B209" s="103" t="s">
        <v>29</v>
      </c>
      <c r="C209" s="103" t="s">
        <v>7345</v>
      </c>
      <c r="D209" s="105" t="s">
        <v>7456</v>
      </c>
      <c r="E209" s="105" t="s">
        <v>7350</v>
      </c>
      <c r="F209" s="129" t="s">
        <v>7458</v>
      </c>
    </row>
    <row r="210" spans="1:6">
      <c r="A210" s="103" t="s">
        <v>7660</v>
      </c>
      <c r="B210" s="103" t="s">
        <v>29</v>
      </c>
      <c r="C210" s="103" t="s">
        <v>7345</v>
      </c>
      <c r="D210" s="105" t="s">
        <v>7456</v>
      </c>
      <c r="E210" s="105" t="s">
        <v>7361</v>
      </c>
      <c r="F210" s="113" t="s">
        <v>7459</v>
      </c>
    </row>
    <row r="211" spans="1:6">
      <c r="A211" s="103" t="s">
        <v>7967</v>
      </c>
      <c r="B211" s="103" t="s">
        <v>29</v>
      </c>
      <c r="C211" s="103" t="s">
        <v>7345</v>
      </c>
      <c r="D211" s="105" t="s">
        <v>7456</v>
      </c>
      <c r="E211" s="105" t="s">
        <v>7363</v>
      </c>
      <c r="F211" s="113" t="s">
        <v>7460</v>
      </c>
    </row>
    <row r="212" spans="1:6">
      <c r="A212" s="103" t="s">
        <v>7968</v>
      </c>
      <c r="B212" s="103" t="s">
        <v>29</v>
      </c>
      <c r="C212" s="103" t="s">
        <v>7345</v>
      </c>
      <c r="D212" s="105" t="s">
        <v>7456</v>
      </c>
      <c r="E212" s="105" t="s">
        <v>7365</v>
      </c>
      <c r="F212" s="113" t="s">
        <v>7461</v>
      </c>
    </row>
    <row r="213" spans="1:6">
      <c r="A213" s="103" t="s">
        <v>7969</v>
      </c>
      <c r="B213" s="103" t="s">
        <v>29</v>
      </c>
      <c r="C213" s="103" t="s">
        <v>7345</v>
      </c>
      <c r="D213" s="105" t="s">
        <v>7456</v>
      </c>
      <c r="E213" s="105" t="s">
        <v>7367</v>
      </c>
      <c r="F213" s="113" t="s">
        <v>7462</v>
      </c>
    </row>
    <row r="214" spans="1:6">
      <c r="A214" s="103" t="s">
        <v>7970</v>
      </c>
      <c r="B214" s="103" t="s">
        <v>29</v>
      </c>
      <c r="C214" s="103" t="s">
        <v>7345</v>
      </c>
      <c r="D214" s="105" t="s">
        <v>7456</v>
      </c>
      <c r="E214" s="105" t="s">
        <v>7369</v>
      </c>
      <c r="F214" s="129" t="s">
        <v>7922</v>
      </c>
    </row>
    <row r="215" spans="1:6">
      <c r="A215" s="103" t="s">
        <v>7661</v>
      </c>
      <c r="B215" s="103" t="s">
        <v>29</v>
      </c>
      <c r="C215" s="103" t="s">
        <v>7353</v>
      </c>
      <c r="D215" s="105" t="s">
        <v>7463</v>
      </c>
      <c r="E215" s="105" t="s">
        <v>7346</v>
      </c>
      <c r="F215" s="130" t="s">
        <v>7923</v>
      </c>
    </row>
    <row r="216" spans="1:6">
      <c r="A216" s="103" t="s">
        <v>7662</v>
      </c>
      <c r="B216" s="103" t="s">
        <v>29</v>
      </c>
      <c r="C216" s="103" t="s">
        <v>7353</v>
      </c>
      <c r="D216" s="105" t="s">
        <v>7463</v>
      </c>
      <c r="E216" s="105" t="s">
        <v>7348</v>
      </c>
      <c r="F216" s="106" t="s">
        <v>7464</v>
      </c>
    </row>
    <row r="217" spans="1:6">
      <c r="A217" s="103" t="s">
        <v>7663</v>
      </c>
      <c r="B217" s="103" t="s">
        <v>29</v>
      </c>
      <c r="C217" s="103" t="s">
        <v>7353</v>
      </c>
      <c r="D217" s="105" t="s">
        <v>7463</v>
      </c>
      <c r="E217" s="105" t="s">
        <v>7350</v>
      </c>
      <c r="F217" s="130" t="s">
        <v>7465</v>
      </c>
    </row>
    <row r="218" spans="1:6">
      <c r="A218" s="103" t="s">
        <v>7664</v>
      </c>
      <c r="B218" s="103" t="s">
        <v>29</v>
      </c>
      <c r="C218" s="103" t="s">
        <v>7353</v>
      </c>
      <c r="D218" s="105" t="s">
        <v>7463</v>
      </c>
      <c r="E218" s="105" t="s">
        <v>7361</v>
      </c>
      <c r="F218" s="106" t="s">
        <v>7466</v>
      </c>
    </row>
    <row r="219" spans="1:6">
      <c r="A219" s="103" t="s">
        <v>7665</v>
      </c>
      <c r="B219" s="103" t="s">
        <v>29</v>
      </c>
      <c r="C219" s="103" t="s">
        <v>7353</v>
      </c>
      <c r="D219" s="105" t="s">
        <v>7463</v>
      </c>
      <c r="E219" s="105" t="s">
        <v>7363</v>
      </c>
      <c r="F219" s="106" t="s">
        <v>7467</v>
      </c>
    </row>
    <row r="220" spans="1:6">
      <c r="A220" s="103" t="s">
        <v>7666</v>
      </c>
      <c r="B220" s="103" t="s">
        <v>29</v>
      </c>
      <c r="C220" s="103" t="s">
        <v>7355</v>
      </c>
      <c r="D220" s="105" t="s">
        <v>7451</v>
      </c>
      <c r="E220" s="105" t="s">
        <v>7346</v>
      </c>
      <c r="F220" s="112" t="s">
        <v>7924</v>
      </c>
    </row>
    <row r="221" spans="1:6">
      <c r="A221" s="103" t="s">
        <v>7667</v>
      </c>
      <c r="B221" s="103" t="s">
        <v>29</v>
      </c>
      <c r="C221" s="103" t="s">
        <v>7355</v>
      </c>
      <c r="D221" s="105" t="s">
        <v>7451</v>
      </c>
      <c r="E221" s="105" t="s">
        <v>7348</v>
      </c>
      <c r="F221" s="112" t="s">
        <v>7452</v>
      </c>
    </row>
    <row r="222" spans="1:6">
      <c r="A222" s="103" t="s">
        <v>7668</v>
      </c>
      <c r="B222" s="103" t="s">
        <v>29</v>
      </c>
      <c r="C222" s="103" t="s">
        <v>7355</v>
      </c>
      <c r="D222" s="105" t="s">
        <v>7451</v>
      </c>
      <c r="E222" s="105" t="s">
        <v>7350</v>
      </c>
      <c r="F222" s="113" t="s">
        <v>7453</v>
      </c>
    </row>
    <row r="223" spans="1:6">
      <c r="A223" s="103" t="s">
        <v>7669</v>
      </c>
      <c r="B223" s="103" t="s">
        <v>29</v>
      </c>
      <c r="C223" s="103" t="s">
        <v>7355</v>
      </c>
      <c r="D223" s="105" t="s">
        <v>7451</v>
      </c>
      <c r="E223" s="105" t="s">
        <v>7361</v>
      </c>
      <c r="F223" s="113" t="s">
        <v>7455</v>
      </c>
    </row>
    <row r="224" spans="1:6">
      <c r="A224" s="103" t="s">
        <v>7670</v>
      </c>
      <c r="B224" s="103" t="s">
        <v>29</v>
      </c>
      <c r="C224" s="103" t="s">
        <v>7357</v>
      </c>
      <c r="D224" s="105" t="s">
        <v>7577</v>
      </c>
      <c r="E224" s="105" t="s">
        <v>7346</v>
      </c>
      <c r="F224" s="118" t="s">
        <v>7383</v>
      </c>
    </row>
    <row r="225" spans="1:6">
      <c r="A225" s="103" t="s">
        <v>7671</v>
      </c>
      <c r="B225" s="103" t="s">
        <v>29</v>
      </c>
      <c r="C225" s="103" t="s">
        <v>7357</v>
      </c>
      <c r="D225" s="105" t="s">
        <v>7577</v>
      </c>
      <c r="E225" s="105" t="s">
        <v>7348</v>
      </c>
      <c r="F225" s="118" t="s">
        <v>7920</v>
      </c>
    </row>
    <row r="226" spans="1:6">
      <c r="A226" s="103" t="s">
        <v>7672</v>
      </c>
      <c r="B226" s="103" t="s">
        <v>29</v>
      </c>
      <c r="C226" s="103" t="s">
        <v>7357</v>
      </c>
      <c r="D226" s="105" t="s">
        <v>7577</v>
      </c>
      <c r="E226" s="105" t="s">
        <v>7350</v>
      </c>
      <c r="F226" s="118" t="s">
        <v>7384</v>
      </c>
    </row>
    <row r="227" spans="1:6">
      <c r="A227" s="103" t="s">
        <v>7673</v>
      </c>
      <c r="B227" s="103" t="s">
        <v>29</v>
      </c>
      <c r="C227" s="103" t="s">
        <v>7357</v>
      </c>
      <c r="D227" s="105" t="s">
        <v>7577</v>
      </c>
      <c r="E227" s="105" t="s">
        <v>7361</v>
      </c>
      <c r="F227" s="118" t="s">
        <v>7921</v>
      </c>
    </row>
    <row r="228" spans="1:6">
      <c r="A228" s="103" t="s">
        <v>7674</v>
      </c>
      <c r="B228" s="103" t="s">
        <v>29</v>
      </c>
      <c r="C228" s="103" t="s">
        <v>7357</v>
      </c>
      <c r="D228" s="105" t="s">
        <v>7577</v>
      </c>
      <c r="E228" s="105" t="s">
        <v>7363</v>
      </c>
      <c r="F228" s="118" t="s">
        <v>7899</v>
      </c>
    </row>
    <row r="229" spans="1:6">
      <c r="A229" s="103" t="s">
        <v>7675</v>
      </c>
      <c r="B229" s="103" t="s">
        <v>29</v>
      </c>
      <c r="C229" s="103" t="s">
        <v>7357</v>
      </c>
      <c r="D229" s="105" t="s">
        <v>7577</v>
      </c>
      <c r="E229" s="105" t="s">
        <v>7365</v>
      </c>
      <c r="F229" s="118" t="s">
        <v>7900</v>
      </c>
    </row>
    <row r="230" spans="1:6">
      <c r="A230" s="103" t="s">
        <v>7676</v>
      </c>
      <c r="B230" s="103" t="s">
        <v>29</v>
      </c>
      <c r="C230" s="103" t="s">
        <v>7357</v>
      </c>
      <c r="D230" s="105" t="s">
        <v>7577</v>
      </c>
      <c r="E230" s="105" t="s">
        <v>7367</v>
      </c>
      <c r="F230" s="118" t="s">
        <v>7901</v>
      </c>
    </row>
    <row r="231" spans="1:6">
      <c r="A231" s="103" t="s">
        <v>7635</v>
      </c>
      <c r="B231" s="103" t="s">
        <v>30</v>
      </c>
      <c r="C231" s="103" t="s">
        <v>7345</v>
      </c>
      <c r="D231" s="103" t="s">
        <v>7440</v>
      </c>
      <c r="E231" s="103" t="s">
        <v>7346</v>
      </c>
      <c r="F231" s="108" t="s">
        <v>7441</v>
      </c>
    </row>
    <row r="232" spans="1:6">
      <c r="A232" s="103" t="s">
        <v>7636</v>
      </c>
      <c r="B232" s="103" t="s">
        <v>30</v>
      </c>
      <c r="C232" s="103" t="s">
        <v>7345</v>
      </c>
      <c r="D232" s="103" t="s">
        <v>7440</v>
      </c>
      <c r="E232" s="103" t="s">
        <v>7348</v>
      </c>
      <c r="F232" s="108" t="s">
        <v>7948</v>
      </c>
    </row>
    <row r="233" spans="1:6">
      <c r="A233" s="103" t="s">
        <v>7637</v>
      </c>
      <c r="B233" s="103" t="s">
        <v>30</v>
      </c>
      <c r="C233" s="103" t="s">
        <v>7345</v>
      </c>
      <c r="D233" s="103" t="s">
        <v>7440</v>
      </c>
      <c r="E233" s="103" t="s">
        <v>7350</v>
      </c>
      <c r="F233" s="131" t="s">
        <v>7960</v>
      </c>
    </row>
    <row r="234" spans="1:6">
      <c r="A234" s="103" t="s">
        <v>7638</v>
      </c>
      <c r="B234" s="103" t="s">
        <v>30</v>
      </c>
      <c r="C234" s="103" t="s">
        <v>7345</v>
      </c>
      <c r="D234" s="103" t="s">
        <v>7440</v>
      </c>
      <c r="E234" s="103" t="s">
        <v>7361</v>
      </c>
      <c r="F234" s="121" t="s">
        <v>7443</v>
      </c>
    </row>
    <row r="235" spans="1:6">
      <c r="A235" s="103" t="s">
        <v>7639</v>
      </c>
      <c r="B235" s="103" t="s">
        <v>30</v>
      </c>
      <c r="C235" s="103" t="s">
        <v>7345</v>
      </c>
      <c r="D235" s="103" t="s">
        <v>7440</v>
      </c>
      <c r="E235" s="103" t="s">
        <v>7363</v>
      </c>
      <c r="F235" s="131" t="s">
        <v>7949</v>
      </c>
    </row>
    <row r="236" spans="1:6">
      <c r="A236" s="103" t="s">
        <v>7640</v>
      </c>
      <c r="B236" s="103" t="s">
        <v>30</v>
      </c>
      <c r="C236" s="103" t="s">
        <v>7353</v>
      </c>
      <c r="D236" s="103" t="s">
        <v>7444</v>
      </c>
      <c r="E236" s="103" t="s">
        <v>7346</v>
      </c>
      <c r="F236" s="108" t="s">
        <v>7950</v>
      </c>
    </row>
    <row r="237" spans="1:6">
      <c r="A237" s="103" t="s">
        <v>7641</v>
      </c>
      <c r="B237" s="103" t="s">
        <v>30</v>
      </c>
      <c r="C237" s="103" t="s">
        <v>7353</v>
      </c>
      <c r="D237" s="103" t="s">
        <v>7444</v>
      </c>
      <c r="E237" s="103" t="s">
        <v>7348</v>
      </c>
      <c r="F237" s="131" t="s">
        <v>7445</v>
      </c>
    </row>
    <row r="238" spans="1:6">
      <c r="A238" s="103" t="s">
        <v>7642</v>
      </c>
      <c r="B238" s="103" t="s">
        <v>30</v>
      </c>
      <c r="C238" s="103" t="s">
        <v>7353</v>
      </c>
      <c r="D238" s="103" t="s">
        <v>7444</v>
      </c>
      <c r="E238" s="103" t="s">
        <v>7350</v>
      </c>
      <c r="F238" s="131" t="s">
        <v>7446</v>
      </c>
    </row>
    <row r="239" spans="1:6">
      <c r="A239" s="103" t="s">
        <v>7643</v>
      </c>
      <c r="B239" s="103" t="s">
        <v>30</v>
      </c>
      <c r="C239" s="103" t="s">
        <v>7353</v>
      </c>
      <c r="D239" s="103" t="s">
        <v>7444</v>
      </c>
      <c r="E239" s="103" t="s">
        <v>7361</v>
      </c>
      <c r="F239" s="108" t="s">
        <v>7962</v>
      </c>
    </row>
    <row r="240" spans="1:6">
      <c r="A240" s="103" t="s">
        <v>7644</v>
      </c>
      <c r="B240" s="103" t="s">
        <v>30</v>
      </c>
      <c r="C240" s="103" t="s">
        <v>7355</v>
      </c>
      <c r="D240" s="103" t="s">
        <v>7447</v>
      </c>
      <c r="E240" s="103" t="s">
        <v>7346</v>
      </c>
      <c r="F240" s="108" t="s">
        <v>7448</v>
      </c>
    </row>
    <row r="241" spans="1:6">
      <c r="A241" s="103" t="s">
        <v>7645</v>
      </c>
      <c r="B241" s="103" t="s">
        <v>30</v>
      </c>
      <c r="C241" s="103" t="s">
        <v>7355</v>
      </c>
      <c r="D241" s="103" t="s">
        <v>7447</v>
      </c>
      <c r="E241" s="103" t="s">
        <v>7348</v>
      </c>
      <c r="F241" s="108" t="s">
        <v>7449</v>
      </c>
    </row>
    <row r="242" spans="1:6">
      <c r="A242" s="103" t="s">
        <v>7646</v>
      </c>
      <c r="B242" s="103" t="s">
        <v>30</v>
      </c>
      <c r="C242" s="103" t="s">
        <v>7355</v>
      </c>
      <c r="D242" s="103" t="s">
        <v>7447</v>
      </c>
      <c r="E242" s="103" t="s">
        <v>7350</v>
      </c>
      <c r="F242" s="111" t="s">
        <v>7450</v>
      </c>
    </row>
    <row r="243" spans="1:6">
      <c r="A243" s="103" t="s">
        <v>7647</v>
      </c>
      <c r="B243" s="103" t="s">
        <v>30</v>
      </c>
      <c r="C243" s="103" t="s">
        <v>7355</v>
      </c>
      <c r="D243" s="103" t="s">
        <v>7447</v>
      </c>
      <c r="E243" s="103" t="s">
        <v>7361</v>
      </c>
      <c r="F243" s="108" t="s">
        <v>7951</v>
      </c>
    </row>
    <row r="244" spans="1:6">
      <c r="A244" s="103" t="s">
        <v>7648</v>
      </c>
      <c r="B244" s="103" t="s">
        <v>30</v>
      </c>
      <c r="C244" s="103" t="s">
        <v>7355</v>
      </c>
      <c r="D244" s="103" t="s">
        <v>7447</v>
      </c>
      <c r="E244" s="103" t="s">
        <v>7363</v>
      </c>
      <c r="F244" s="111" t="s">
        <v>7649</v>
      </c>
    </row>
    <row r="245" spans="1:6">
      <c r="A245" s="103" t="s">
        <v>7913</v>
      </c>
      <c r="B245" s="103" t="s">
        <v>30</v>
      </c>
      <c r="C245" s="103" t="s">
        <v>7355</v>
      </c>
      <c r="D245" s="103" t="s">
        <v>7447</v>
      </c>
      <c r="E245" s="103" t="s">
        <v>7365</v>
      </c>
      <c r="F245" s="108" t="s">
        <v>7952</v>
      </c>
    </row>
    <row r="246" spans="1:6">
      <c r="A246" s="103" t="s">
        <v>7650</v>
      </c>
      <c r="B246" s="103" t="s">
        <v>30</v>
      </c>
      <c r="C246" s="103" t="s">
        <v>7357</v>
      </c>
      <c r="D246" s="103" t="s">
        <v>7577</v>
      </c>
      <c r="E246" s="103" t="s">
        <v>7346</v>
      </c>
      <c r="F246" s="118" t="s">
        <v>7383</v>
      </c>
    </row>
    <row r="247" spans="1:6">
      <c r="A247" s="103" t="s">
        <v>7651</v>
      </c>
      <c r="B247" s="103" t="s">
        <v>30</v>
      </c>
      <c r="C247" s="103" t="s">
        <v>7357</v>
      </c>
      <c r="D247" s="103" t="s">
        <v>7577</v>
      </c>
      <c r="E247" s="103" t="s">
        <v>7348</v>
      </c>
      <c r="F247" s="118" t="s">
        <v>7920</v>
      </c>
    </row>
    <row r="248" spans="1:6">
      <c r="A248" s="103" t="s">
        <v>7652</v>
      </c>
      <c r="B248" s="103" t="s">
        <v>30</v>
      </c>
      <c r="C248" s="103" t="s">
        <v>7357</v>
      </c>
      <c r="D248" s="103" t="s">
        <v>7577</v>
      </c>
      <c r="E248" s="103" t="s">
        <v>7350</v>
      </c>
      <c r="F248" s="118" t="s">
        <v>7384</v>
      </c>
    </row>
    <row r="249" spans="1:6">
      <c r="A249" s="103" t="s">
        <v>7653</v>
      </c>
      <c r="B249" s="103" t="s">
        <v>30</v>
      </c>
      <c r="C249" s="103" t="s">
        <v>7357</v>
      </c>
      <c r="D249" s="103" t="s">
        <v>7577</v>
      </c>
      <c r="E249" s="103" t="s">
        <v>7361</v>
      </c>
      <c r="F249" s="118" t="s">
        <v>7921</v>
      </c>
    </row>
    <row r="250" spans="1:6">
      <c r="A250" s="103" t="s">
        <v>7654</v>
      </c>
      <c r="B250" s="103" t="s">
        <v>30</v>
      </c>
      <c r="C250" s="103" t="s">
        <v>7357</v>
      </c>
      <c r="D250" s="103" t="s">
        <v>7577</v>
      </c>
      <c r="E250" s="103" t="s">
        <v>7363</v>
      </c>
      <c r="F250" s="118" t="s">
        <v>7899</v>
      </c>
    </row>
    <row r="251" spans="1:6">
      <c r="A251" s="103" t="s">
        <v>7655</v>
      </c>
      <c r="B251" s="103" t="s">
        <v>30</v>
      </c>
      <c r="C251" s="103" t="s">
        <v>7357</v>
      </c>
      <c r="D251" s="103" t="s">
        <v>7577</v>
      </c>
      <c r="E251" s="103" t="s">
        <v>7365</v>
      </c>
      <c r="F251" s="118" t="s">
        <v>7900</v>
      </c>
    </row>
    <row r="252" spans="1:6">
      <c r="A252" s="103" t="s">
        <v>7656</v>
      </c>
      <c r="B252" s="103" t="s">
        <v>30</v>
      </c>
      <c r="C252" s="103" t="s">
        <v>7357</v>
      </c>
      <c r="D252" s="103" t="s">
        <v>7577</v>
      </c>
      <c r="E252" s="103" t="s">
        <v>7367</v>
      </c>
      <c r="F252" s="118" t="s">
        <v>7901</v>
      </c>
    </row>
  </sheetData>
  <autoFilter ref="A1:F252" xr:uid="{00000000-0009-0000-0000-000008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AI7996"/>
  <sheetViews>
    <sheetView tabSelected="1" zoomScale="90" zoomScaleNormal="90" workbookViewId="0">
      <selection activeCell="F2" sqref="F2"/>
    </sheetView>
  </sheetViews>
  <sheetFormatPr defaultColWidth="9.15625" defaultRowHeight="16.5" customHeight="1"/>
  <cols>
    <col min="1" max="1" width="6.734375" style="12" customWidth="1"/>
    <col min="2" max="2" width="26" style="12" customWidth="1"/>
    <col min="3" max="3" width="25" customWidth="1"/>
    <col min="4" max="4" width="38.15625" style="244" customWidth="1"/>
    <col min="5" max="5" width="30.15625" style="12" customWidth="1"/>
    <col min="6" max="6" width="26.26171875" customWidth="1"/>
    <col min="7" max="7" width="54.89453125" customWidth="1"/>
    <col min="8" max="8" width="27.26171875" style="12" customWidth="1"/>
    <col min="9" max="9" width="14.1015625" style="12" customWidth="1"/>
    <col min="10" max="10" width="22.47265625" style="12" customWidth="1"/>
    <col min="11" max="11" width="18.47265625" style="12" customWidth="1"/>
    <col min="12" max="12" width="12.734375" customWidth="1"/>
    <col min="13" max="13" width="11.734375" style="12" customWidth="1"/>
    <col min="14" max="14" width="15.734375" style="12" customWidth="1"/>
    <col min="15" max="15" width="22" style="12" customWidth="1"/>
    <col min="16" max="16" width="39" style="12" customWidth="1"/>
    <col min="17" max="17" width="20.15625" style="238" customWidth="1"/>
    <col min="18" max="18" width="25.734375" style="238" customWidth="1"/>
    <col min="19" max="19" width="31.26171875" style="13" customWidth="1"/>
    <col min="20" max="20" width="21.5234375" style="12" customWidth="1"/>
    <col min="21" max="23" width="22" style="12" customWidth="1"/>
    <col min="24" max="24" width="42.5234375" style="200" customWidth="1"/>
    <col min="25" max="25" width="39.68359375" style="23" bestFit="1" customWidth="1"/>
    <col min="26" max="26" width="18.3125" style="185" bestFit="1" customWidth="1"/>
    <col min="27" max="27" width="40.47265625" style="23" bestFit="1" customWidth="1"/>
    <col min="28" max="28" width="28.47265625" style="23" bestFit="1" customWidth="1"/>
    <col min="29" max="30" width="15.734375" style="23" customWidth="1"/>
    <col min="31" max="31" width="13.7890625" style="14" customWidth="1"/>
    <col min="32" max="32" width="13.15625" style="14" customWidth="1"/>
    <col min="33" max="33" width="13.26171875" style="25" customWidth="1"/>
    <col min="34" max="34" width="11.734375" style="12" bestFit="1" customWidth="1"/>
    <col min="35" max="35" width="15.7890625" style="12" customWidth="1"/>
  </cols>
  <sheetData>
    <row r="1" spans="1:33" s="17" customFormat="1" ht="59.25" customHeight="1">
      <c r="A1" s="19"/>
      <c r="C1" s="19"/>
      <c r="D1" s="243"/>
      <c r="F1" s="18" t="s">
        <v>6255</v>
      </c>
      <c r="G1" s="19"/>
      <c r="H1" s="19"/>
      <c r="I1" s="19"/>
      <c r="J1" s="19"/>
      <c r="K1" s="19"/>
      <c r="L1" s="19"/>
      <c r="M1" s="19"/>
      <c r="N1" s="19"/>
      <c r="O1" s="19"/>
      <c r="P1" s="19"/>
      <c r="Q1" s="234"/>
      <c r="R1" s="234"/>
      <c r="S1" s="143"/>
      <c r="T1" s="75"/>
      <c r="U1" s="75"/>
      <c r="V1" s="75"/>
      <c r="W1" s="75"/>
      <c r="X1" s="199"/>
      <c r="Y1" s="21"/>
      <c r="Z1" s="184"/>
      <c r="AA1" s="21"/>
      <c r="AB1" s="19"/>
    </row>
    <row r="2" spans="1:33" s="16" customFormat="1" ht="83.25" customHeight="1">
      <c r="A2" s="26" t="s">
        <v>0</v>
      </c>
      <c r="B2" s="15" t="s">
        <v>7980</v>
      </c>
      <c r="C2" s="15" t="s">
        <v>1</v>
      </c>
      <c r="D2" s="15" t="s">
        <v>2</v>
      </c>
      <c r="E2" s="98" t="s">
        <v>8196</v>
      </c>
      <c r="F2" s="98" t="s">
        <v>8197</v>
      </c>
      <c r="G2" s="98" t="s">
        <v>7326</v>
      </c>
      <c r="H2" s="95" t="s">
        <v>8005</v>
      </c>
      <c r="I2" s="95" t="s">
        <v>7324</v>
      </c>
      <c r="J2" s="95" t="s">
        <v>8513</v>
      </c>
      <c r="K2" s="95" t="s">
        <v>3</v>
      </c>
      <c r="L2" s="15" t="s">
        <v>4</v>
      </c>
      <c r="M2" s="15" t="s">
        <v>5</v>
      </c>
      <c r="N2" s="15" t="s">
        <v>6</v>
      </c>
      <c r="O2" s="15" t="s">
        <v>7</v>
      </c>
      <c r="P2" s="15" t="s">
        <v>7327</v>
      </c>
      <c r="Q2" s="235" t="s">
        <v>7328</v>
      </c>
      <c r="R2" s="235" t="s">
        <v>7977</v>
      </c>
      <c r="S2" s="22" t="s">
        <v>7329</v>
      </c>
      <c r="T2" s="22" t="s">
        <v>8</v>
      </c>
      <c r="U2" s="99" t="s">
        <v>8037</v>
      </c>
      <c r="V2" s="99" t="s">
        <v>8038</v>
      </c>
      <c r="W2" s="22" t="s">
        <v>9</v>
      </c>
      <c r="X2" s="15" t="s">
        <v>6257</v>
      </c>
      <c r="Y2" s="20" t="s">
        <v>10</v>
      </c>
      <c r="Z2" s="24" t="s">
        <v>11</v>
      </c>
      <c r="AA2" s="20" t="s">
        <v>12</v>
      </c>
      <c r="AB2" s="144" t="s">
        <v>8023</v>
      </c>
    </row>
    <row r="3" spans="1:33" ht="14.4" customHeight="1">
      <c r="A3" s="183">
        <v>1</v>
      </c>
      <c r="B3" t="s">
        <v>5148</v>
      </c>
      <c r="C3" t="s">
        <v>4993</v>
      </c>
      <c r="D3" s="197" t="s">
        <v>5148</v>
      </c>
      <c r="E3" t="s">
        <v>27</v>
      </c>
      <c r="F3" t="s">
        <v>8011</v>
      </c>
      <c r="G3" s="195" t="s">
        <v>8584</v>
      </c>
      <c r="H3" t="str">
        <f>IFERROR(VLOOKUP(Table[[#This Row],[Activity Details of Assistance]],WHAT!E:F,2,FALSE),"")</f>
        <v># of tube well</v>
      </c>
      <c r="I3"/>
      <c r="J3">
        <v>245</v>
      </c>
      <c r="K3" t="s">
        <v>8280</v>
      </c>
      <c r="L3" t="s">
        <v>13</v>
      </c>
      <c r="M3" t="s">
        <v>14</v>
      </c>
      <c r="N3" t="s">
        <v>309</v>
      </c>
      <c r="O3" t="s">
        <v>1606</v>
      </c>
      <c r="P3" t="s">
        <v>20</v>
      </c>
      <c r="Q3" s="236">
        <v>44592</v>
      </c>
      <c r="R3" s="236">
        <v>44621</v>
      </c>
      <c r="S3" t="s">
        <v>8452</v>
      </c>
      <c r="T3"/>
      <c r="U3"/>
      <c r="V3"/>
      <c r="W3"/>
      <c r="X3" s="197"/>
      <c r="Y3" t="s">
        <v>8309</v>
      </c>
      <c r="Z3">
        <v>1813213381</v>
      </c>
      <c r="AA3" t="s">
        <v>8285</v>
      </c>
      <c r="AB3" s="188" t="str">
        <f>_xlfn.IFNA(IF(Table[[#This Row],[Programme Partner]]&lt;&gt;Table[[#This Row],[Implementing Partner]],CONCATENATE(Table[[#This Row],[Programme Partner]],"-",Table[[#This Row],[Implementing Partner]]),Table[[#This Row],[Programme Partner]]),"")</f>
        <v>IOM-ACF</v>
      </c>
      <c r="AC3" s="189"/>
      <c r="AD3" s="189"/>
      <c r="AE3" s="190"/>
      <c r="AF3" s="190"/>
      <c r="AG3" s="191"/>
    </row>
    <row r="4" spans="1:33" ht="14.4" customHeight="1">
      <c r="A4" s="183">
        <v>2</v>
      </c>
      <c r="B4" t="s">
        <v>5148</v>
      </c>
      <c r="C4" t="s">
        <v>4993</v>
      </c>
      <c r="D4" s="197" t="s">
        <v>5148</v>
      </c>
      <c r="E4" t="s">
        <v>27</v>
      </c>
      <c r="F4" t="s">
        <v>8012</v>
      </c>
      <c r="G4" s="195" t="s">
        <v>8585</v>
      </c>
      <c r="H4" t="str">
        <f>IFERROR(VLOOKUP(Table[[#This Row],[Activity Details of Assistance]],WHAT!E:F,2,FALSE),"")</f>
        <v xml:space="preserve"># of door </v>
      </c>
      <c r="I4"/>
      <c r="J4">
        <v>108</v>
      </c>
      <c r="K4" t="s">
        <v>8280</v>
      </c>
      <c r="L4" t="s">
        <v>13</v>
      </c>
      <c r="M4" t="s">
        <v>14</v>
      </c>
      <c r="N4" t="s">
        <v>309</v>
      </c>
      <c r="O4" t="s">
        <v>1606</v>
      </c>
      <c r="P4" t="s">
        <v>20</v>
      </c>
      <c r="Q4" s="236">
        <v>44592</v>
      </c>
      <c r="R4" s="236">
        <v>44621</v>
      </c>
      <c r="S4" t="s">
        <v>8452</v>
      </c>
      <c r="T4"/>
      <c r="U4"/>
      <c r="V4"/>
      <c r="W4"/>
      <c r="X4" s="197"/>
      <c r="Y4" t="s">
        <v>8309</v>
      </c>
      <c r="Z4">
        <v>1813213381</v>
      </c>
      <c r="AA4" t="s">
        <v>8285</v>
      </c>
      <c r="AB4" s="188" t="str">
        <f>_xlfn.IFNA(IF(Table[[#This Row],[Programme Partner]]&lt;&gt;Table[[#This Row],[Implementing Partner]],CONCATENATE(Table[[#This Row],[Programme Partner]],"-",Table[[#This Row],[Implementing Partner]]),Table[[#This Row],[Programme Partner]]),"")</f>
        <v>IOM-ACF</v>
      </c>
      <c r="AC4" s="189"/>
      <c r="AD4" s="189"/>
      <c r="AE4" s="190"/>
      <c r="AF4" s="190"/>
      <c r="AG4" s="191"/>
    </row>
    <row r="5" spans="1:33" ht="14.4" customHeight="1">
      <c r="A5" s="183">
        <v>3</v>
      </c>
      <c r="B5" t="s">
        <v>5148</v>
      </c>
      <c r="C5" t="s">
        <v>4993</v>
      </c>
      <c r="D5" s="197" t="s">
        <v>5148</v>
      </c>
      <c r="E5" t="s">
        <v>27</v>
      </c>
      <c r="F5" t="s">
        <v>8012</v>
      </c>
      <c r="G5" t="s">
        <v>8356</v>
      </c>
      <c r="H5" t="str">
        <f>IFERROR(VLOOKUP(Table[[#This Row],[Activity Details of Assistance]],WHAT!E:F,2,FALSE),"")</f>
        <v># of FSM Site</v>
      </c>
      <c r="I5"/>
      <c r="J5">
        <v>7</v>
      </c>
      <c r="K5" t="s">
        <v>8280</v>
      </c>
      <c r="L5" t="s">
        <v>13</v>
      </c>
      <c r="M5" t="s">
        <v>14</v>
      </c>
      <c r="N5" t="s">
        <v>309</v>
      </c>
      <c r="O5" t="s">
        <v>1606</v>
      </c>
      <c r="P5" t="s">
        <v>20</v>
      </c>
      <c r="Q5" s="236">
        <v>44592</v>
      </c>
      <c r="R5" s="236">
        <v>44621</v>
      </c>
      <c r="S5" t="s">
        <v>8452</v>
      </c>
      <c r="T5"/>
      <c r="U5"/>
      <c r="V5"/>
      <c r="W5"/>
      <c r="X5" s="197"/>
      <c r="Y5" t="s">
        <v>8309</v>
      </c>
      <c r="Z5">
        <v>1813213381</v>
      </c>
      <c r="AA5" t="s">
        <v>8285</v>
      </c>
      <c r="AB5" s="188" t="str">
        <f>_xlfn.IFNA(IF(Table[[#This Row],[Programme Partner]]&lt;&gt;Table[[#This Row],[Implementing Partner]],CONCATENATE(Table[[#This Row],[Programme Partner]],"-",Table[[#This Row],[Implementing Partner]]),Table[[#This Row],[Programme Partner]]),"")</f>
        <v>IOM-ACF</v>
      </c>
      <c r="AC5" s="189"/>
      <c r="AD5" s="189"/>
      <c r="AE5" s="190"/>
      <c r="AF5" s="190"/>
      <c r="AG5" s="191"/>
    </row>
    <row r="6" spans="1:33" ht="14.4" customHeight="1">
      <c r="A6" s="183">
        <v>4</v>
      </c>
      <c r="B6" t="s">
        <v>5148</v>
      </c>
      <c r="C6" t="s">
        <v>4993</v>
      </c>
      <c r="D6" s="197" t="s">
        <v>5148</v>
      </c>
      <c r="E6" t="s">
        <v>27</v>
      </c>
      <c r="F6" t="s">
        <v>8012</v>
      </c>
      <c r="G6" t="s">
        <v>8357</v>
      </c>
      <c r="H6" t="str">
        <f>IFERROR(VLOOKUP(Table[[#This Row],[Activity Details of Assistance]],WHAT!E:F,2,FALSE),"")</f>
        <v># of door</v>
      </c>
      <c r="I6"/>
      <c r="J6">
        <v>532</v>
      </c>
      <c r="K6" t="s">
        <v>8280</v>
      </c>
      <c r="L6" t="s">
        <v>13</v>
      </c>
      <c r="M6" t="s">
        <v>14</v>
      </c>
      <c r="N6" t="s">
        <v>309</v>
      </c>
      <c r="O6" t="s">
        <v>1606</v>
      </c>
      <c r="P6" t="s">
        <v>20</v>
      </c>
      <c r="Q6" s="236">
        <v>44592</v>
      </c>
      <c r="R6" s="236">
        <v>44621</v>
      </c>
      <c r="S6" t="s">
        <v>8452</v>
      </c>
      <c r="T6"/>
      <c r="U6"/>
      <c r="V6"/>
      <c r="W6"/>
      <c r="X6" s="197"/>
      <c r="Y6" t="s">
        <v>8309</v>
      </c>
      <c r="Z6">
        <v>1813213381</v>
      </c>
      <c r="AA6" t="s">
        <v>8285</v>
      </c>
      <c r="AB6" s="188" t="str">
        <f>_xlfn.IFNA(IF(Table[[#This Row],[Programme Partner]]&lt;&gt;Table[[#This Row],[Implementing Partner]],CONCATENATE(Table[[#This Row],[Programme Partner]],"-",Table[[#This Row],[Implementing Partner]]),Table[[#This Row],[Programme Partner]]),"")</f>
        <v>IOM-ACF</v>
      </c>
      <c r="AC6" s="189"/>
      <c r="AD6" s="189"/>
      <c r="AE6" s="190"/>
      <c r="AF6" s="190"/>
      <c r="AG6" s="191"/>
    </row>
    <row r="7" spans="1:33" ht="14.4" customHeight="1">
      <c r="A7" s="183">
        <v>5</v>
      </c>
      <c r="B7" t="s">
        <v>5148</v>
      </c>
      <c r="C7" t="s">
        <v>4993</v>
      </c>
      <c r="D7" s="197" t="s">
        <v>5148</v>
      </c>
      <c r="E7" t="s">
        <v>27</v>
      </c>
      <c r="F7" t="s">
        <v>8013</v>
      </c>
      <c r="G7" t="s">
        <v>8314</v>
      </c>
      <c r="H7" t="str">
        <f>IFERROR(VLOOKUP(Table[[#This Row],[Activity Details of Assistance]],WHAT!E:F,2,FALSE),"")</f>
        <v># of HP sessions at HH level</v>
      </c>
      <c r="I7"/>
      <c r="J7">
        <v>7179</v>
      </c>
      <c r="K7" t="s">
        <v>8280</v>
      </c>
      <c r="L7" t="s">
        <v>13</v>
      </c>
      <c r="M7" t="s">
        <v>14</v>
      </c>
      <c r="N7" t="s">
        <v>309</v>
      </c>
      <c r="O7" t="s">
        <v>1606</v>
      </c>
      <c r="P7" t="s">
        <v>20</v>
      </c>
      <c r="Q7" s="236">
        <v>44592</v>
      </c>
      <c r="R7" s="236">
        <v>44621</v>
      </c>
      <c r="S7" t="s">
        <v>8452</v>
      </c>
      <c r="T7"/>
      <c r="U7"/>
      <c r="V7"/>
      <c r="W7"/>
      <c r="X7" s="197"/>
      <c r="Y7" t="s">
        <v>8309</v>
      </c>
      <c r="Z7">
        <v>1813213381</v>
      </c>
      <c r="AA7" t="s">
        <v>8285</v>
      </c>
      <c r="AB7" s="188" t="str">
        <f>_xlfn.IFNA(IF(Table[[#This Row],[Programme Partner]]&lt;&gt;Table[[#This Row],[Implementing Partner]],CONCATENATE(Table[[#This Row],[Programme Partner]],"-",Table[[#This Row],[Implementing Partner]]),Table[[#This Row],[Programme Partner]]),"")</f>
        <v>IOM-ACF</v>
      </c>
      <c r="AC7" s="189"/>
      <c r="AD7" s="189"/>
      <c r="AE7" s="190"/>
      <c r="AF7" s="190"/>
      <c r="AG7" s="191"/>
    </row>
    <row r="8" spans="1:33" ht="14.4" customHeight="1">
      <c r="A8" s="183">
        <v>6</v>
      </c>
      <c r="B8" t="s">
        <v>5148</v>
      </c>
      <c r="C8" t="s">
        <v>4993</v>
      </c>
      <c r="D8" s="197" t="s">
        <v>5148</v>
      </c>
      <c r="E8" t="s">
        <v>27</v>
      </c>
      <c r="F8" t="s">
        <v>8014</v>
      </c>
      <c r="G8" t="s">
        <v>8358</v>
      </c>
      <c r="H8" t="str">
        <f>IFERROR(VLOOKUP(Table[[#This Row],[Activity Details of Assistance]],WHAT!E:F,2,FALSE),"")</f>
        <v># of campaign per camp </v>
      </c>
      <c r="I8"/>
      <c r="J8">
        <v>80</v>
      </c>
      <c r="K8" t="s">
        <v>8280</v>
      </c>
      <c r="L8" t="s">
        <v>13</v>
      </c>
      <c r="M8" t="s">
        <v>14</v>
      </c>
      <c r="N8" t="s">
        <v>309</v>
      </c>
      <c r="O8" t="s">
        <v>1606</v>
      </c>
      <c r="P8" t="s">
        <v>20</v>
      </c>
      <c r="Q8" s="236">
        <v>44592</v>
      </c>
      <c r="R8" s="236">
        <v>44621</v>
      </c>
      <c r="S8" t="s">
        <v>8452</v>
      </c>
      <c r="T8"/>
      <c r="U8"/>
      <c r="V8"/>
      <c r="W8"/>
      <c r="X8" s="197"/>
      <c r="Y8" t="s">
        <v>8309</v>
      </c>
      <c r="Z8">
        <v>1813213381</v>
      </c>
      <c r="AA8" t="s">
        <v>8285</v>
      </c>
      <c r="AB8" s="188" t="str">
        <f>_xlfn.IFNA(IF(Table[[#This Row],[Programme Partner]]&lt;&gt;Table[[#This Row],[Implementing Partner]],CONCATENATE(Table[[#This Row],[Programme Partner]],"-",Table[[#This Row],[Implementing Partner]]),Table[[#This Row],[Programme Partner]]),"")</f>
        <v>IOM-ACF</v>
      </c>
      <c r="AC8" s="189"/>
      <c r="AD8" s="189"/>
      <c r="AE8" s="190"/>
      <c r="AF8" s="190"/>
      <c r="AG8" s="191"/>
    </row>
    <row r="9" spans="1:33" ht="14.4" customHeight="1">
      <c r="A9" s="183">
        <v>7</v>
      </c>
      <c r="B9" t="s">
        <v>5148</v>
      </c>
      <c r="C9" t="s">
        <v>4993</v>
      </c>
      <c r="D9" s="197" t="s">
        <v>5148</v>
      </c>
      <c r="E9" t="s">
        <v>27</v>
      </c>
      <c r="F9" t="s">
        <v>8014</v>
      </c>
      <c r="G9" t="s">
        <v>8361</v>
      </c>
      <c r="H9" t="str">
        <f>IFERROR(VLOOKUP(Table[[#This Row],[Activity Details of Assistance]],WHAT!E:F,2,FALSE),"")</f>
        <v># of plant</v>
      </c>
      <c r="I9"/>
      <c r="J9">
        <v>2</v>
      </c>
      <c r="K9" t="s">
        <v>8280</v>
      </c>
      <c r="L9" t="s">
        <v>13</v>
      </c>
      <c r="M9" t="s">
        <v>14</v>
      </c>
      <c r="N9" t="s">
        <v>309</v>
      </c>
      <c r="O9" t="s">
        <v>1606</v>
      </c>
      <c r="P9" t="s">
        <v>20</v>
      </c>
      <c r="Q9" s="236">
        <v>44592</v>
      </c>
      <c r="R9" s="236">
        <v>44621</v>
      </c>
      <c r="S9" t="s">
        <v>8452</v>
      </c>
      <c r="T9"/>
      <c r="U9"/>
      <c r="V9"/>
      <c r="W9"/>
      <c r="X9" s="197"/>
      <c r="Y9" t="s">
        <v>8309</v>
      </c>
      <c r="Z9">
        <v>1813213381</v>
      </c>
      <c r="AA9" t="s">
        <v>8285</v>
      </c>
      <c r="AB9" s="188" t="str">
        <f>_xlfn.IFNA(IF(Table[[#This Row],[Programme Partner]]&lt;&gt;Table[[#This Row],[Implementing Partner]],CONCATENATE(Table[[#This Row],[Programme Partner]],"-",Table[[#This Row],[Implementing Partner]]),Table[[#This Row],[Programme Partner]]),"")</f>
        <v>IOM-ACF</v>
      </c>
      <c r="AC9" s="189"/>
      <c r="AD9" s="189"/>
      <c r="AE9" s="190"/>
      <c r="AF9" s="190"/>
      <c r="AG9" s="191"/>
    </row>
    <row r="10" spans="1:33" ht="14.4" customHeight="1">
      <c r="A10" s="183">
        <v>8</v>
      </c>
      <c r="B10" t="s">
        <v>4993</v>
      </c>
      <c r="C10" t="s">
        <v>4993</v>
      </c>
      <c r="D10" s="197" t="s">
        <v>6017</v>
      </c>
      <c r="E10" t="s">
        <v>27</v>
      </c>
      <c r="F10" t="s">
        <v>8011</v>
      </c>
      <c r="G10" s="195" t="s">
        <v>8584</v>
      </c>
      <c r="H10" t="str">
        <f>IFERROR(VLOOKUP(Table[[#This Row],[Activity Details of Assistance]],WHAT!E:F,2,FALSE),"")</f>
        <v># of tube well</v>
      </c>
      <c r="I10"/>
      <c r="J10">
        <v>18</v>
      </c>
      <c r="K10" t="s">
        <v>8280</v>
      </c>
      <c r="L10" t="s">
        <v>13</v>
      </c>
      <c r="M10" t="s">
        <v>14</v>
      </c>
      <c r="N10" t="s">
        <v>309</v>
      </c>
      <c r="O10" t="s">
        <v>1606</v>
      </c>
      <c r="P10" t="s">
        <v>6477</v>
      </c>
      <c r="Q10" s="236">
        <v>44592</v>
      </c>
      <c r="R10" s="236">
        <v>44621</v>
      </c>
      <c r="S10" t="s">
        <v>8452</v>
      </c>
      <c r="T10"/>
      <c r="U10"/>
      <c r="V10"/>
      <c r="W10"/>
      <c r="X10" s="197"/>
      <c r="Y10" t="s">
        <v>8309</v>
      </c>
      <c r="Z10">
        <v>1813213381</v>
      </c>
      <c r="AA10" t="s">
        <v>8285</v>
      </c>
      <c r="AB10" s="188" t="str">
        <f>_xlfn.IFNA(IF(Table[[#This Row],[Programme Partner]]&lt;&gt;Table[[#This Row],[Implementing Partner]],CONCATENATE(Table[[#This Row],[Programme Partner]],"-",Table[[#This Row],[Implementing Partner]]),Table[[#This Row],[Programme Partner]]),"")</f>
        <v>ACF</v>
      </c>
      <c r="AC10" s="189"/>
      <c r="AD10" s="189"/>
      <c r="AE10" s="190"/>
      <c r="AF10" s="190"/>
      <c r="AG10" s="191"/>
    </row>
    <row r="11" spans="1:33" ht="28.8" customHeight="1">
      <c r="A11" s="183">
        <v>9</v>
      </c>
      <c r="B11" t="s">
        <v>4993</v>
      </c>
      <c r="C11" t="s">
        <v>4993</v>
      </c>
      <c r="D11" s="197" t="s">
        <v>6017</v>
      </c>
      <c r="E11" t="s">
        <v>27</v>
      </c>
      <c r="F11" t="s">
        <v>8013</v>
      </c>
      <c r="G11" t="s">
        <v>8019</v>
      </c>
      <c r="H11" t="str">
        <f>IFERROR(VLOOKUP(Table[[#This Row],[Activity Details of Assistance]],WHAT!E:F,2,FALSE),"")</f>
        <v>N/A</v>
      </c>
      <c r="I11"/>
      <c r="J11">
        <v>514</v>
      </c>
      <c r="K11" t="s">
        <v>8280</v>
      </c>
      <c r="L11" t="s">
        <v>13</v>
      </c>
      <c r="M11" t="s">
        <v>14</v>
      </c>
      <c r="N11" t="s">
        <v>309</v>
      </c>
      <c r="O11" t="s">
        <v>1606</v>
      </c>
      <c r="P11" t="s">
        <v>6477</v>
      </c>
      <c r="Q11" s="236">
        <v>44592</v>
      </c>
      <c r="R11" s="236">
        <v>44621</v>
      </c>
      <c r="S11" t="s">
        <v>8452</v>
      </c>
      <c r="T11"/>
      <c r="U11"/>
      <c r="V11"/>
      <c r="W11"/>
      <c r="X11" s="197" t="s">
        <v>8386</v>
      </c>
      <c r="Y11" t="s">
        <v>8309</v>
      </c>
      <c r="Z11">
        <v>1813213381</v>
      </c>
      <c r="AA11" t="s">
        <v>8285</v>
      </c>
      <c r="AB11" s="188" t="str">
        <f>_xlfn.IFNA(IF(Table[[#This Row],[Programme Partner]]&lt;&gt;Table[[#This Row],[Implementing Partner]],CONCATENATE(Table[[#This Row],[Programme Partner]],"-",Table[[#This Row],[Implementing Partner]]),Table[[#This Row],[Programme Partner]]),"")</f>
        <v>ACF</v>
      </c>
      <c r="AC11" s="189"/>
      <c r="AD11" s="189"/>
      <c r="AE11" s="190"/>
      <c r="AF11" s="190"/>
      <c r="AG11" s="191"/>
    </row>
    <row r="12" spans="1:33" ht="14.4" customHeight="1">
      <c r="A12" s="183">
        <v>10</v>
      </c>
      <c r="B12" t="s">
        <v>4993</v>
      </c>
      <c r="C12" t="s">
        <v>4993</v>
      </c>
      <c r="D12" s="197" t="s">
        <v>6017</v>
      </c>
      <c r="E12" t="s">
        <v>27</v>
      </c>
      <c r="F12" t="s">
        <v>8012</v>
      </c>
      <c r="G12" s="195" t="s">
        <v>8585</v>
      </c>
      <c r="H12" t="str">
        <f>IFERROR(VLOOKUP(Table[[#This Row],[Activity Details of Assistance]],WHAT!E:F,2,FALSE),"")</f>
        <v xml:space="preserve"># of door </v>
      </c>
      <c r="I12"/>
      <c r="J12">
        <v>9</v>
      </c>
      <c r="K12" t="s">
        <v>8280</v>
      </c>
      <c r="L12" t="s">
        <v>13</v>
      </c>
      <c r="M12" t="s">
        <v>14</v>
      </c>
      <c r="N12" t="s">
        <v>309</v>
      </c>
      <c r="O12" t="s">
        <v>1606</v>
      </c>
      <c r="P12" t="s">
        <v>6477</v>
      </c>
      <c r="Q12" s="236">
        <v>44592</v>
      </c>
      <c r="R12" s="236">
        <v>44621</v>
      </c>
      <c r="S12" t="s">
        <v>8452</v>
      </c>
      <c r="T12"/>
      <c r="U12"/>
      <c r="V12"/>
      <c r="W12"/>
      <c r="X12" s="197"/>
      <c r="Y12" t="s">
        <v>8309</v>
      </c>
      <c r="Z12">
        <v>1813213381</v>
      </c>
      <c r="AA12" t="s">
        <v>8285</v>
      </c>
      <c r="AB12" s="188" t="str">
        <f>_xlfn.IFNA(IF(Table[[#This Row],[Programme Partner]]&lt;&gt;Table[[#This Row],[Implementing Partner]],CONCATENATE(Table[[#This Row],[Programme Partner]],"-",Table[[#This Row],[Implementing Partner]]),Table[[#This Row],[Programme Partner]]),"")</f>
        <v>ACF</v>
      </c>
      <c r="AC12" s="189"/>
      <c r="AD12" s="189"/>
      <c r="AE12" s="190"/>
      <c r="AF12" s="190"/>
      <c r="AG12" s="191"/>
    </row>
    <row r="13" spans="1:33" ht="14.4" customHeight="1">
      <c r="A13" s="183">
        <v>11</v>
      </c>
      <c r="B13" t="s">
        <v>4993</v>
      </c>
      <c r="C13" t="s">
        <v>4993</v>
      </c>
      <c r="D13" s="197" t="s">
        <v>6017</v>
      </c>
      <c r="E13" t="s">
        <v>27</v>
      </c>
      <c r="F13" t="s">
        <v>8012</v>
      </c>
      <c r="G13" t="s">
        <v>8359</v>
      </c>
      <c r="H13" t="str">
        <f>IFERROR(VLOOKUP(Table[[#This Row],[Activity Details of Assistance]],WHAT!E:F,2,FALSE),"")</f>
        <v># of FSM Site</v>
      </c>
      <c r="I13"/>
      <c r="J13">
        <v>1</v>
      </c>
      <c r="K13" t="s">
        <v>8280</v>
      </c>
      <c r="L13" t="s">
        <v>13</v>
      </c>
      <c r="M13" t="s">
        <v>14</v>
      </c>
      <c r="N13" t="s">
        <v>309</v>
      </c>
      <c r="O13" t="s">
        <v>1606</v>
      </c>
      <c r="P13" t="s">
        <v>6477</v>
      </c>
      <c r="Q13" s="236">
        <v>44592</v>
      </c>
      <c r="R13" s="236">
        <v>44621</v>
      </c>
      <c r="S13" t="s">
        <v>8452</v>
      </c>
      <c r="T13"/>
      <c r="U13"/>
      <c r="V13"/>
      <c r="W13"/>
      <c r="X13" s="197"/>
      <c r="Y13" t="s">
        <v>8309</v>
      </c>
      <c r="Z13">
        <v>1813213381</v>
      </c>
      <c r="AA13" t="s">
        <v>8285</v>
      </c>
      <c r="AB13" s="188" t="str">
        <f>_xlfn.IFNA(IF(Table[[#This Row],[Programme Partner]]&lt;&gt;Table[[#This Row],[Implementing Partner]],CONCATENATE(Table[[#This Row],[Programme Partner]],"-",Table[[#This Row],[Implementing Partner]]),Table[[#This Row],[Programme Partner]]),"")</f>
        <v>ACF</v>
      </c>
      <c r="AC13" s="189"/>
      <c r="AD13" s="189"/>
      <c r="AE13" s="190"/>
      <c r="AF13" s="190"/>
      <c r="AG13" s="191"/>
    </row>
    <row r="14" spans="1:33" ht="14.4" customHeight="1">
      <c r="A14" s="183">
        <v>12</v>
      </c>
      <c r="B14" t="s">
        <v>4993</v>
      </c>
      <c r="C14" t="s">
        <v>4993</v>
      </c>
      <c r="D14" s="197" t="s">
        <v>6017</v>
      </c>
      <c r="E14" t="s">
        <v>27</v>
      </c>
      <c r="F14" t="s">
        <v>8012</v>
      </c>
      <c r="G14" t="s">
        <v>8357</v>
      </c>
      <c r="H14" t="str">
        <f>IFERROR(VLOOKUP(Table[[#This Row],[Activity Details of Assistance]],WHAT!E:F,2,FALSE),"")</f>
        <v># of door</v>
      </c>
      <c r="I14"/>
      <c r="J14">
        <v>55</v>
      </c>
      <c r="K14" t="s">
        <v>8280</v>
      </c>
      <c r="L14" t="s">
        <v>13</v>
      </c>
      <c r="M14" t="s">
        <v>14</v>
      </c>
      <c r="N14" t="s">
        <v>309</v>
      </c>
      <c r="O14" t="s">
        <v>1606</v>
      </c>
      <c r="P14" t="s">
        <v>6477</v>
      </c>
      <c r="Q14" s="236">
        <v>44592</v>
      </c>
      <c r="R14" s="236">
        <v>44621</v>
      </c>
      <c r="S14" t="s">
        <v>8452</v>
      </c>
      <c r="T14"/>
      <c r="U14"/>
      <c r="V14"/>
      <c r="W14"/>
      <c r="X14" s="197"/>
      <c r="Y14" t="s">
        <v>8309</v>
      </c>
      <c r="Z14">
        <v>1813213381</v>
      </c>
      <c r="AA14" t="s">
        <v>8285</v>
      </c>
      <c r="AB14" s="188" t="str">
        <f>_xlfn.IFNA(IF(Table[[#This Row],[Programme Partner]]&lt;&gt;Table[[#This Row],[Implementing Partner]],CONCATENATE(Table[[#This Row],[Programme Partner]],"-",Table[[#This Row],[Implementing Partner]]),Table[[#This Row],[Programme Partner]]),"")</f>
        <v>ACF</v>
      </c>
      <c r="AC14" s="189"/>
      <c r="AD14" s="189"/>
      <c r="AE14" s="190"/>
      <c r="AF14" s="190"/>
      <c r="AG14" s="191"/>
    </row>
    <row r="15" spans="1:33" ht="14.4" customHeight="1">
      <c r="A15" s="183">
        <v>13</v>
      </c>
      <c r="B15" t="s">
        <v>4993</v>
      </c>
      <c r="C15" t="s">
        <v>4993</v>
      </c>
      <c r="D15" s="197" t="s">
        <v>6017</v>
      </c>
      <c r="E15" t="s">
        <v>27</v>
      </c>
      <c r="F15" t="s">
        <v>8012</v>
      </c>
      <c r="G15" s="195" t="s">
        <v>8586</v>
      </c>
      <c r="H15" t="str">
        <f>IFERROR(VLOOKUP(Table[[#This Row],[Activity Details of Assistance]],WHAT!E:F,2,FALSE),"")</f>
        <v># of door</v>
      </c>
      <c r="I15"/>
      <c r="J15">
        <v>51</v>
      </c>
      <c r="K15" t="s">
        <v>8280</v>
      </c>
      <c r="L15" t="s">
        <v>13</v>
      </c>
      <c r="M15" t="s">
        <v>14</v>
      </c>
      <c r="N15" t="s">
        <v>309</v>
      </c>
      <c r="O15" t="s">
        <v>1606</v>
      </c>
      <c r="P15" t="s">
        <v>6477</v>
      </c>
      <c r="Q15" s="236">
        <v>44592</v>
      </c>
      <c r="R15" s="236">
        <v>44621</v>
      </c>
      <c r="S15" t="s">
        <v>8452</v>
      </c>
      <c r="T15"/>
      <c r="U15"/>
      <c r="V15"/>
      <c r="W15"/>
      <c r="X15" s="197"/>
      <c r="Y15" t="s">
        <v>8309</v>
      </c>
      <c r="Z15">
        <v>1813213381</v>
      </c>
      <c r="AA15" t="s">
        <v>8285</v>
      </c>
      <c r="AB15" s="188" t="str">
        <f>_xlfn.IFNA(IF(Table[[#This Row],[Programme Partner]]&lt;&gt;Table[[#This Row],[Implementing Partner]],CONCATENATE(Table[[#This Row],[Programme Partner]],"-",Table[[#This Row],[Implementing Partner]]),Table[[#This Row],[Programme Partner]]),"")</f>
        <v>ACF</v>
      </c>
      <c r="AC15" s="189"/>
      <c r="AD15" s="189"/>
      <c r="AE15" s="190"/>
      <c r="AF15" s="190"/>
      <c r="AG15" s="191"/>
    </row>
    <row r="16" spans="1:33" ht="14.4" customHeight="1">
      <c r="A16" s="183">
        <v>14</v>
      </c>
      <c r="B16" t="s">
        <v>4993</v>
      </c>
      <c r="C16" t="s">
        <v>4993</v>
      </c>
      <c r="D16" s="197" t="s">
        <v>6017</v>
      </c>
      <c r="E16" t="s">
        <v>27</v>
      </c>
      <c r="F16" t="s">
        <v>8013</v>
      </c>
      <c r="G16" t="s">
        <v>8313</v>
      </c>
      <c r="H16" t="str">
        <f>IFERROR(VLOOKUP(Table[[#This Row],[Activity Details of Assistance]],WHAT!E:F,2,FALSE),"")</f>
        <v># of HP sessions at community level</v>
      </c>
      <c r="I16"/>
      <c r="J16">
        <v>201</v>
      </c>
      <c r="K16" t="s">
        <v>8280</v>
      </c>
      <c r="L16" t="s">
        <v>13</v>
      </c>
      <c r="M16" t="s">
        <v>14</v>
      </c>
      <c r="N16" t="s">
        <v>309</v>
      </c>
      <c r="O16" t="s">
        <v>1606</v>
      </c>
      <c r="P16" t="s">
        <v>6477</v>
      </c>
      <c r="Q16" s="236">
        <v>44592</v>
      </c>
      <c r="R16" s="236">
        <v>44621</v>
      </c>
      <c r="S16" t="s">
        <v>8452</v>
      </c>
      <c r="T16"/>
      <c r="U16"/>
      <c r="V16"/>
      <c r="W16"/>
      <c r="X16" s="197"/>
      <c r="Y16" t="s">
        <v>8309</v>
      </c>
      <c r="Z16">
        <v>1813213381</v>
      </c>
      <c r="AA16" t="s">
        <v>8285</v>
      </c>
      <c r="AB16" s="188" t="str">
        <f>_xlfn.IFNA(IF(Table[[#This Row],[Programme Partner]]&lt;&gt;Table[[#This Row],[Implementing Partner]],CONCATENATE(Table[[#This Row],[Programme Partner]],"-",Table[[#This Row],[Implementing Partner]]),Table[[#This Row],[Programme Partner]]),"")</f>
        <v>ACF</v>
      </c>
      <c r="AC16" s="189"/>
      <c r="AD16" s="189"/>
      <c r="AE16" s="190"/>
      <c r="AF16" s="190"/>
      <c r="AG16" s="191"/>
    </row>
    <row r="17" spans="1:33" ht="14.4" customHeight="1">
      <c r="A17" s="183">
        <v>15</v>
      </c>
      <c r="B17" t="s">
        <v>4993</v>
      </c>
      <c r="C17" t="s">
        <v>4993</v>
      </c>
      <c r="D17" s="197" t="s">
        <v>6017</v>
      </c>
      <c r="E17" t="s">
        <v>27</v>
      </c>
      <c r="F17" t="s">
        <v>8013</v>
      </c>
      <c r="G17" t="s">
        <v>8314</v>
      </c>
      <c r="H17" t="str">
        <f>IFERROR(VLOOKUP(Table[[#This Row],[Activity Details of Assistance]],WHAT!E:F,2,FALSE),"")</f>
        <v># of HP sessions at HH level</v>
      </c>
      <c r="I17"/>
      <c r="J17">
        <v>553</v>
      </c>
      <c r="K17" t="s">
        <v>8280</v>
      </c>
      <c r="L17" t="s">
        <v>13</v>
      </c>
      <c r="M17" t="s">
        <v>14</v>
      </c>
      <c r="N17" t="s">
        <v>309</v>
      </c>
      <c r="O17" t="s">
        <v>1606</v>
      </c>
      <c r="P17" t="s">
        <v>6477</v>
      </c>
      <c r="Q17" s="236">
        <v>44592</v>
      </c>
      <c r="R17" s="236">
        <v>44621</v>
      </c>
      <c r="S17" t="s">
        <v>8452</v>
      </c>
      <c r="T17"/>
      <c r="U17"/>
      <c r="V17"/>
      <c r="W17"/>
      <c r="X17" s="197"/>
      <c r="Y17" t="s">
        <v>8309</v>
      </c>
      <c r="Z17">
        <v>1813213381</v>
      </c>
      <c r="AA17" t="s">
        <v>8285</v>
      </c>
      <c r="AB17" s="188" t="str">
        <f>_xlfn.IFNA(IF(Table[[#This Row],[Programme Partner]]&lt;&gt;Table[[#This Row],[Implementing Partner]],CONCATENATE(Table[[#This Row],[Programme Partner]],"-",Table[[#This Row],[Implementing Partner]]),Table[[#This Row],[Programme Partner]]),"")</f>
        <v>ACF</v>
      </c>
      <c r="AC17" s="189"/>
      <c r="AD17" s="189"/>
      <c r="AE17" s="190"/>
      <c r="AF17" s="190"/>
      <c r="AG17" s="191"/>
    </row>
    <row r="18" spans="1:33" ht="14.4" customHeight="1">
      <c r="A18" s="183">
        <v>16</v>
      </c>
      <c r="B18" t="s">
        <v>4993</v>
      </c>
      <c r="C18" t="s">
        <v>4993</v>
      </c>
      <c r="D18" s="197" t="s">
        <v>6017</v>
      </c>
      <c r="E18" t="s">
        <v>27</v>
      </c>
      <c r="F18" t="s">
        <v>8013</v>
      </c>
      <c r="G18" t="s">
        <v>8019</v>
      </c>
      <c r="H18" t="str">
        <f>IFERROR(VLOOKUP(Table[[#This Row],[Activity Details of Assistance]],WHAT!E:F,2,FALSE),"")</f>
        <v>N/A</v>
      </c>
      <c r="I18"/>
      <c r="J18">
        <v>45</v>
      </c>
      <c r="K18" t="s">
        <v>8280</v>
      </c>
      <c r="L18" t="s">
        <v>13</v>
      </c>
      <c r="M18" t="s">
        <v>14</v>
      </c>
      <c r="N18" t="s">
        <v>309</v>
      </c>
      <c r="O18" t="s">
        <v>1606</v>
      </c>
      <c r="P18" t="s">
        <v>6477</v>
      </c>
      <c r="Q18" s="236">
        <v>44592</v>
      </c>
      <c r="R18" s="236">
        <v>44621</v>
      </c>
      <c r="S18" t="s">
        <v>8452</v>
      </c>
      <c r="T18"/>
      <c r="U18"/>
      <c r="V18"/>
      <c r="W18"/>
      <c r="X18" s="197" t="s">
        <v>8387</v>
      </c>
      <c r="Y18" t="s">
        <v>8309</v>
      </c>
      <c r="Z18">
        <v>1813213381</v>
      </c>
      <c r="AA18" t="s">
        <v>8285</v>
      </c>
      <c r="AB18" s="188" t="str">
        <f>_xlfn.IFNA(IF(Table[[#This Row],[Programme Partner]]&lt;&gt;Table[[#This Row],[Implementing Partner]],CONCATENATE(Table[[#This Row],[Programme Partner]],"-",Table[[#This Row],[Implementing Partner]]),Table[[#This Row],[Programme Partner]]),"")</f>
        <v>ACF</v>
      </c>
      <c r="AC18" s="189"/>
      <c r="AD18" s="189"/>
      <c r="AE18" s="190"/>
      <c r="AF18" s="190"/>
      <c r="AG18" s="191"/>
    </row>
    <row r="19" spans="1:33" ht="14.4" customHeight="1">
      <c r="A19" s="183">
        <v>17</v>
      </c>
      <c r="B19" t="s">
        <v>4993</v>
      </c>
      <c r="C19" t="s">
        <v>4993</v>
      </c>
      <c r="D19" s="197" t="s">
        <v>6017</v>
      </c>
      <c r="E19" t="s">
        <v>27</v>
      </c>
      <c r="F19" t="s">
        <v>8014</v>
      </c>
      <c r="G19" t="s">
        <v>8361</v>
      </c>
      <c r="H19" t="str">
        <f>IFERROR(VLOOKUP(Table[[#This Row],[Activity Details of Assistance]],WHAT!E:F,2,FALSE),"")</f>
        <v># of plant</v>
      </c>
      <c r="I19"/>
      <c r="J19">
        <v>1</v>
      </c>
      <c r="K19" t="s">
        <v>8280</v>
      </c>
      <c r="L19" t="s">
        <v>13</v>
      </c>
      <c r="M19" t="s">
        <v>14</v>
      </c>
      <c r="N19" t="s">
        <v>309</v>
      </c>
      <c r="O19" t="s">
        <v>1606</v>
      </c>
      <c r="P19" t="s">
        <v>6477</v>
      </c>
      <c r="Q19" s="236">
        <v>44592</v>
      </c>
      <c r="R19" s="236">
        <v>44621</v>
      </c>
      <c r="S19" t="s">
        <v>8452</v>
      </c>
      <c r="T19"/>
      <c r="U19"/>
      <c r="V19"/>
      <c r="W19"/>
      <c r="X19" s="197"/>
      <c r="Y19" t="s">
        <v>8309</v>
      </c>
      <c r="Z19">
        <v>1813213381</v>
      </c>
      <c r="AA19" t="s">
        <v>8285</v>
      </c>
      <c r="AB19" s="188" t="str">
        <f>_xlfn.IFNA(IF(Table[[#This Row],[Programme Partner]]&lt;&gt;Table[[#This Row],[Implementing Partner]],CONCATENATE(Table[[#This Row],[Programme Partner]],"-",Table[[#This Row],[Implementing Partner]]),Table[[#This Row],[Programme Partner]]),"")</f>
        <v>ACF</v>
      </c>
      <c r="AC19" s="189"/>
      <c r="AD19" s="189"/>
      <c r="AE19" s="190"/>
      <c r="AF19" s="190"/>
      <c r="AG19" s="191"/>
    </row>
    <row r="20" spans="1:33" ht="14.4" customHeight="1">
      <c r="A20" s="183">
        <v>18</v>
      </c>
      <c r="B20" t="s">
        <v>4993</v>
      </c>
      <c r="C20" t="s">
        <v>4993</v>
      </c>
      <c r="D20" s="197" t="s">
        <v>6017</v>
      </c>
      <c r="E20" t="s">
        <v>27</v>
      </c>
      <c r="F20" t="s">
        <v>8014</v>
      </c>
      <c r="G20" t="s">
        <v>8364</v>
      </c>
      <c r="H20" t="str">
        <f>IFERROR(VLOOKUP(Table[[#This Row],[Activity Details of Assistance]],WHAT!E:F,2,FALSE),"")</f>
        <v># of 80L/120L bin</v>
      </c>
      <c r="I20"/>
      <c r="J20">
        <v>30</v>
      </c>
      <c r="K20" t="s">
        <v>8280</v>
      </c>
      <c r="L20" t="s">
        <v>13</v>
      </c>
      <c r="M20" t="s">
        <v>14</v>
      </c>
      <c r="N20" t="s">
        <v>309</v>
      </c>
      <c r="O20" t="s">
        <v>1606</v>
      </c>
      <c r="P20" t="s">
        <v>6477</v>
      </c>
      <c r="Q20" s="236">
        <v>44592</v>
      </c>
      <c r="R20" s="236">
        <v>44621</v>
      </c>
      <c r="S20" t="s">
        <v>8452</v>
      </c>
      <c r="T20"/>
      <c r="U20"/>
      <c r="V20"/>
      <c r="W20"/>
      <c r="X20" s="197"/>
      <c r="Y20" t="s">
        <v>8309</v>
      </c>
      <c r="Z20">
        <v>1813213381</v>
      </c>
      <c r="AA20" t="s">
        <v>8285</v>
      </c>
      <c r="AB20" s="188" t="str">
        <f>_xlfn.IFNA(IF(Table[[#This Row],[Programme Partner]]&lt;&gt;Table[[#This Row],[Implementing Partner]],CONCATENATE(Table[[#This Row],[Programme Partner]],"-",Table[[#This Row],[Implementing Partner]]),Table[[#This Row],[Programme Partner]]),"")</f>
        <v>ACF</v>
      </c>
      <c r="AC20" s="189"/>
      <c r="AD20" s="189"/>
      <c r="AE20" s="190"/>
      <c r="AF20" s="190"/>
      <c r="AG20" s="191"/>
    </row>
    <row r="21" spans="1:33" ht="28.8" customHeight="1">
      <c r="A21" s="183">
        <v>19</v>
      </c>
      <c r="B21" t="s">
        <v>4993</v>
      </c>
      <c r="C21" t="s">
        <v>4993</v>
      </c>
      <c r="D21" s="197" t="s">
        <v>6017</v>
      </c>
      <c r="E21" t="s">
        <v>27</v>
      </c>
      <c r="F21" t="s">
        <v>8014</v>
      </c>
      <c r="G21" t="s">
        <v>8019</v>
      </c>
      <c r="H21" t="str">
        <f>IFERROR(VLOOKUP(Table[[#This Row],[Activity Details of Assistance]],WHAT!E:F,2,FALSE),"")</f>
        <v>N/A</v>
      </c>
      <c r="I21"/>
      <c r="J21">
        <v>3</v>
      </c>
      <c r="K21" t="s">
        <v>8280</v>
      </c>
      <c r="L21" t="s">
        <v>13</v>
      </c>
      <c r="M21" t="s">
        <v>14</v>
      </c>
      <c r="N21" t="s">
        <v>309</v>
      </c>
      <c r="O21" t="s">
        <v>1606</v>
      </c>
      <c r="P21" t="s">
        <v>6477</v>
      </c>
      <c r="Q21" s="236">
        <v>44592</v>
      </c>
      <c r="R21" s="236">
        <v>44621</v>
      </c>
      <c r="S21" t="s">
        <v>8452</v>
      </c>
      <c r="T21"/>
      <c r="U21"/>
      <c r="V21"/>
      <c r="W21"/>
      <c r="X21" s="197" t="s">
        <v>8388</v>
      </c>
      <c r="Y21" t="s">
        <v>8309</v>
      </c>
      <c r="Z21">
        <v>1813213381</v>
      </c>
      <c r="AA21" t="s">
        <v>8285</v>
      </c>
      <c r="AB21" s="188" t="str">
        <f>_xlfn.IFNA(IF(Table[[#This Row],[Programme Partner]]&lt;&gt;Table[[#This Row],[Implementing Partner]],CONCATENATE(Table[[#This Row],[Programme Partner]],"-",Table[[#This Row],[Implementing Partner]]),Table[[#This Row],[Programme Partner]]),"")</f>
        <v>ACF</v>
      </c>
      <c r="AC21" s="189"/>
      <c r="AD21" s="189"/>
      <c r="AE21" s="190"/>
      <c r="AF21" s="190"/>
      <c r="AG21" s="191"/>
    </row>
    <row r="22" spans="1:33" ht="14.4" customHeight="1">
      <c r="A22" s="183">
        <v>20</v>
      </c>
      <c r="B22" t="s">
        <v>4993</v>
      </c>
      <c r="C22" t="s">
        <v>4993</v>
      </c>
      <c r="D22" s="197" t="s">
        <v>6032</v>
      </c>
      <c r="E22" t="s">
        <v>27</v>
      </c>
      <c r="F22" t="s">
        <v>8011</v>
      </c>
      <c r="G22" s="195" t="s">
        <v>8584</v>
      </c>
      <c r="H22" t="str">
        <f>IFERROR(VLOOKUP(Table[[#This Row],[Activity Details of Assistance]],WHAT!E:F,2,FALSE),"")</f>
        <v># of tube well</v>
      </c>
      <c r="I22"/>
      <c r="J22">
        <v>14</v>
      </c>
      <c r="K22" t="s">
        <v>8280</v>
      </c>
      <c r="L22" t="s">
        <v>13</v>
      </c>
      <c r="M22" t="s">
        <v>14</v>
      </c>
      <c r="N22" t="s">
        <v>309</v>
      </c>
      <c r="O22" t="s">
        <v>1606</v>
      </c>
      <c r="P22" t="s">
        <v>6477</v>
      </c>
      <c r="Q22" s="236">
        <v>44592</v>
      </c>
      <c r="R22" s="236">
        <v>44896</v>
      </c>
      <c r="S22" t="s">
        <v>8452</v>
      </c>
      <c r="T22"/>
      <c r="U22"/>
      <c r="V22"/>
      <c r="W22"/>
      <c r="X22" s="197"/>
      <c r="Y22" t="s">
        <v>8309</v>
      </c>
      <c r="Z22">
        <v>1813213381</v>
      </c>
      <c r="AA22" t="s">
        <v>8285</v>
      </c>
      <c r="AB22" s="188" t="str">
        <f>_xlfn.IFNA(IF(Table[[#This Row],[Programme Partner]]&lt;&gt;Table[[#This Row],[Implementing Partner]],CONCATENATE(Table[[#This Row],[Programme Partner]],"-",Table[[#This Row],[Implementing Partner]]),Table[[#This Row],[Programme Partner]]),"")</f>
        <v>ACF</v>
      </c>
      <c r="AC22" s="189"/>
      <c r="AD22" s="189"/>
      <c r="AE22" s="190"/>
      <c r="AF22" s="190"/>
      <c r="AG22" s="191"/>
    </row>
    <row r="23" spans="1:33" ht="28.8" customHeight="1">
      <c r="A23" s="183">
        <v>21</v>
      </c>
      <c r="B23" t="s">
        <v>4993</v>
      </c>
      <c r="C23" t="s">
        <v>4993</v>
      </c>
      <c r="D23" s="197" t="s">
        <v>6032</v>
      </c>
      <c r="E23" t="s">
        <v>27</v>
      </c>
      <c r="F23" t="s">
        <v>8013</v>
      </c>
      <c r="G23" t="s">
        <v>8019</v>
      </c>
      <c r="H23" t="str">
        <f>IFERROR(VLOOKUP(Table[[#This Row],[Activity Details of Assistance]],WHAT!E:F,2,FALSE),"")</f>
        <v>N/A</v>
      </c>
      <c r="I23"/>
      <c r="J23">
        <v>514</v>
      </c>
      <c r="K23" t="s">
        <v>8280</v>
      </c>
      <c r="L23" t="s">
        <v>13</v>
      </c>
      <c r="M23" t="s">
        <v>14</v>
      </c>
      <c r="N23" t="s">
        <v>309</v>
      </c>
      <c r="O23" t="s">
        <v>1606</v>
      </c>
      <c r="P23" t="s">
        <v>6477</v>
      </c>
      <c r="Q23" s="236">
        <v>44592</v>
      </c>
      <c r="R23" s="236">
        <v>44896</v>
      </c>
      <c r="S23" t="s">
        <v>8452</v>
      </c>
      <c r="T23"/>
      <c r="U23"/>
      <c r="V23"/>
      <c r="W23"/>
      <c r="X23" s="197" t="s">
        <v>8386</v>
      </c>
      <c r="Y23" t="s">
        <v>8309</v>
      </c>
      <c r="Z23">
        <v>1813213381</v>
      </c>
      <c r="AA23" t="s">
        <v>8285</v>
      </c>
      <c r="AB23" s="188" t="str">
        <f>_xlfn.IFNA(IF(Table[[#This Row],[Programme Partner]]&lt;&gt;Table[[#This Row],[Implementing Partner]],CONCATENATE(Table[[#This Row],[Programme Partner]],"-",Table[[#This Row],[Implementing Partner]]),Table[[#This Row],[Programme Partner]]),"")</f>
        <v>ACF</v>
      </c>
      <c r="AC23" s="189"/>
      <c r="AD23" s="189"/>
      <c r="AE23" s="190"/>
      <c r="AF23" s="190"/>
      <c r="AG23" s="191"/>
    </row>
    <row r="24" spans="1:33" ht="14.4" customHeight="1">
      <c r="A24" s="183">
        <v>22</v>
      </c>
      <c r="B24" t="s">
        <v>4993</v>
      </c>
      <c r="C24" t="s">
        <v>4993</v>
      </c>
      <c r="D24" s="197" t="s">
        <v>6032</v>
      </c>
      <c r="E24" t="s">
        <v>27</v>
      </c>
      <c r="F24" t="s">
        <v>8012</v>
      </c>
      <c r="G24" s="195" t="s">
        <v>8585</v>
      </c>
      <c r="H24" t="str">
        <f>IFERROR(VLOOKUP(Table[[#This Row],[Activity Details of Assistance]],WHAT!E:F,2,FALSE),"")</f>
        <v xml:space="preserve"># of door </v>
      </c>
      <c r="I24"/>
      <c r="J24">
        <v>16</v>
      </c>
      <c r="K24" t="s">
        <v>8280</v>
      </c>
      <c r="L24" t="s">
        <v>13</v>
      </c>
      <c r="M24" t="s">
        <v>14</v>
      </c>
      <c r="N24" t="s">
        <v>309</v>
      </c>
      <c r="O24" t="s">
        <v>1606</v>
      </c>
      <c r="P24" t="s">
        <v>6477</v>
      </c>
      <c r="Q24" s="236">
        <v>44592</v>
      </c>
      <c r="R24" s="236">
        <v>44896</v>
      </c>
      <c r="S24" t="s">
        <v>8452</v>
      </c>
      <c r="T24"/>
      <c r="U24"/>
      <c r="V24"/>
      <c r="W24"/>
      <c r="X24" s="197"/>
      <c r="Y24" t="s">
        <v>8309</v>
      </c>
      <c r="Z24">
        <v>1813213381</v>
      </c>
      <c r="AA24" t="s">
        <v>8285</v>
      </c>
      <c r="AB24" s="188" t="str">
        <f>_xlfn.IFNA(IF(Table[[#This Row],[Programme Partner]]&lt;&gt;Table[[#This Row],[Implementing Partner]],CONCATENATE(Table[[#This Row],[Programme Partner]],"-",Table[[#This Row],[Implementing Partner]]),Table[[#This Row],[Programme Partner]]),"")</f>
        <v>ACF</v>
      </c>
      <c r="AC24" s="189"/>
      <c r="AD24" s="189"/>
      <c r="AE24" s="190"/>
      <c r="AF24" s="190"/>
      <c r="AG24" s="191"/>
    </row>
    <row r="25" spans="1:33" ht="14.4" customHeight="1">
      <c r="A25" s="183">
        <v>23</v>
      </c>
      <c r="B25" t="s">
        <v>4993</v>
      </c>
      <c r="C25" t="s">
        <v>4993</v>
      </c>
      <c r="D25" s="197" t="s">
        <v>6032</v>
      </c>
      <c r="E25" t="s">
        <v>27</v>
      </c>
      <c r="F25" t="s">
        <v>8012</v>
      </c>
      <c r="G25" t="s">
        <v>8357</v>
      </c>
      <c r="H25" t="str">
        <f>IFERROR(VLOOKUP(Table[[#This Row],[Activity Details of Assistance]],WHAT!E:F,2,FALSE),"")</f>
        <v># of door</v>
      </c>
      <c r="I25"/>
      <c r="J25">
        <v>71</v>
      </c>
      <c r="K25" t="s">
        <v>8280</v>
      </c>
      <c r="L25" t="s">
        <v>13</v>
      </c>
      <c r="M25" t="s">
        <v>14</v>
      </c>
      <c r="N25" t="s">
        <v>309</v>
      </c>
      <c r="O25" t="s">
        <v>1606</v>
      </c>
      <c r="P25" t="s">
        <v>6477</v>
      </c>
      <c r="Q25" s="236">
        <v>44592</v>
      </c>
      <c r="R25" s="236">
        <v>44896</v>
      </c>
      <c r="S25" t="s">
        <v>8452</v>
      </c>
      <c r="T25"/>
      <c r="U25"/>
      <c r="V25"/>
      <c r="W25"/>
      <c r="X25" s="197"/>
      <c r="Y25" t="s">
        <v>8309</v>
      </c>
      <c r="Z25">
        <v>1813213381</v>
      </c>
      <c r="AA25" t="s">
        <v>8285</v>
      </c>
      <c r="AB25" s="188" t="str">
        <f>_xlfn.IFNA(IF(Table[[#This Row],[Programme Partner]]&lt;&gt;Table[[#This Row],[Implementing Partner]],CONCATENATE(Table[[#This Row],[Programme Partner]],"-",Table[[#This Row],[Implementing Partner]]),Table[[#This Row],[Programme Partner]]),"")</f>
        <v>ACF</v>
      </c>
      <c r="AC25" s="189"/>
      <c r="AD25" s="189"/>
      <c r="AE25" s="190"/>
      <c r="AF25" s="190"/>
      <c r="AG25" s="191"/>
    </row>
    <row r="26" spans="1:33" ht="14.4" customHeight="1">
      <c r="A26" s="183">
        <v>24</v>
      </c>
      <c r="B26" t="s">
        <v>4993</v>
      </c>
      <c r="C26" t="s">
        <v>4993</v>
      </c>
      <c r="D26" s="197" t="s">
        <v>6032</v>
      </c>
      <c r="E26" t="s">
        <v>27</v>
      </c>
      <c r="F26" t="s">
        <v>8012</v>
      </c>
      <c r="G26" s="195" t="s">
        <v>8586</v>
      </c>
      <c r="H26" t="str">
        <f>IFERROR(VLOOKUP(Table[[#This Row],[Activity Details of Assistance]],WHAT!E:F,2,FALSE),"")</f>
        <v># of door</v>
      </c>
      <c r="I26"/>
      <c r="J26">
        <v>38</v>
      </c>
      <c r="K26" t="s">
        <v>8280</v>
      </c>
      <c r="L26" t="s">
        <v>13</v>
      </c>
      <c r="M26" t="s">
        <v>14</v>
      </c>
      <c r="N26" t="s">
        <v>309</v>
      </c>
      <c r="O26" t="s">
        <v>1606</v>
      </c>
      <c r="P26" t="s">
        <v>6477</v>
      </c>
      <c r="Q26" s="236">
        <v>44592</v>
      </c>
      <c r="R26" s="236">
        <v>44896</v>
      </c>
      <c r="S26" t="s">
        <v>8452</v>
      </c>
      <c r="T26"/>
      <c r="U26"/>
      <c r="V26"/>
      <c r="W26"/>
      <c r="X26" s="197"/>
      <c r="Y26" t="s">
        <v>8309</v>
      </c>
      <c r="Z26">
        <v>1813213381</v>
      </c>
      <c r="AA26" t="s">
        <v>8285</v>
      </c>
      <c r="AB26" s="188" t="str">
        <f>_xlfn.IFNA(IF(Table[[#This Row],[Programme Partner]]&lt;&gt;Table[[#This Row],[Implementing Partner]],CONCATENATE(Table[[#This Row],[Programme Partner]],"-",Table[[#This Row],[Implementing Partner]]),Table[[#This Row],[Programme Partner]]),"")</f>
        <v>ACF</v>
      </c>
      <c r="AC26" s="189"/>
      <c r="AD26" s="189"/>
      <c r="AE26" s="190"/>
      <c r="AF26" s="190"/>
      <c r="AG26" s="191"/>
    </row>
    <row r="27" spans="1:33" ht="14.4" customHeight="1">
      <c r="A27" s="183">
        <v>25</v>
      </c>
      <c r="B27" t="s">
        <v>4993</v>
      </c>
      <c r="C27" t="s">
        <v>4993</v>
      </c>
      <c r="D27" s="197" t="s">
        <v>6032</v>
      </c>
      <c r="E27" t="s">
        <v>27</v>
      </c>
      <c r="F27" t="s">
        <v>8013</v>
      </c>
      <c r="G27" t="s">
        <v>8313</v>
      </c>
      <c r="H27" t="str">
        <f>IFERROR(VLOOKUP(Table[[#This Row],[Activity Details of Assistance]],WHAT!E:F,2,FALSE),"")</f>
        <v># of HP sessions at community level</v>
      </c>
      <c r="I27"/>
      <c r="J27">
        <v>287</v>
      </c>
      <c r="K27" t="s">
        <v>8280</v>
      </c>
      <c r="L27" t="s">
        <v>13</v>
      </c>
      <c r="M27" t="s">
        <v>14</v>
      </c>
      <c r="N27" t="s">
        <v>309</v>
      </c>
      <c r="O27" t="s">
        <v>1606</v>
      </c>
      <c r="P27" t="s">
        <v>6477</v>
      </c>
      <c r="Q27" s="236">
        <v>44592</v>
      </c>
      <c r="R27" s="236">
        <v>44896</v>
      </c>
      <c r="S27" t="s">
        <v>8452</v>
      </c>
      <c r="T27"/>
      <c r="U27"/>
      <c r="V27"/>
      <c r="W27"/>
      <c r="X27" s="197"/>
      <c r="Y27" t="s">
        <v>8309</v>
      </c>
      <c r="Z27">
        <v>1813213381</v>
      </c>
      <c r="AA27" t="s">
        <v>8285</v>
      </c>
      <c r="AB27" s="188" t="str">
        <f>_xlfn.IFNA(IF(Table[[#This Row],[Programme Partner]]&lt;&gt;Table[[#This Row],[Implementing Partner]],CONCATENATE(Table[[#This Row],[Programme Partner]],"-",Table[[#This Row],[Implementing Partner]]),Table[[#This Row],[Programme Partner]]),"")</f>
        <v>ACF</v>
      </c>
      <c r="AC27" s="189"/>
      <c r="AD27" s="189"/>
      <c r="AE27" s="190"/>
      <c r="AF27" s="190"/>
      <c r="AG27" s="191"/>
    </row>
    <row r="28" spans="1:33" ht="14.4" customHeight="1">
      <c r="A28" s="183">
        <v>26</v>
      </c>
      <c r="B28" t="s">
        <v>4993</v>
      </c>
      <c r="C28" t="s">
        <v>4993</v>
      </c>
      <c r="D28" s="197" t="s">
        <v>6032</v>
      </c>
      <c r="E28" t="s">
        <v>27</v>
      </c>
      <c r="F28" t="s">
        <v>8013</v>
      </c>
      <c r="G28" t="s">
        <v>8314</v>
      </c>
      <c r="H28" t="str">
        <f>IFERROR(VLOOKUP(Table[[#This Row],[Activity Details of Assistance]],WHAT!E:F,2,FALSE),"")</f>
        <v># of HP sessions at HH level</v>
      </c>
      <c r="I28"/>
      <c r="J28">
        <v>553</v>
      </c>
      <c r="K28" t="s">
        <v>8280</v>
      </c>
      <c r="L28" t="s">
        <v>13</v>
      </c>
      <c r="M28" t="s">
        <v>14</v>
      </c>
      <c r="N28" t="s">
        <v>309</v>
      </c>
      <c r="O28" t="s">
        <v>1606</v>
      </c>
      <c r="P28" t="s">
        <v>6477</v>
      </c>
      <c r="Q28" s="236">
        <v>44592</v>
      </c>
      <c r="R28" s="236">
        <v>44896</v>
      </c>
      <c r="S28" t="s">
        <v>8452</v>
      </c>
      <c r="T28"/>
      <c r="U28"/>
      <c r="V28"/>
      <c r="W28"/>
      <c r="X28" s="197"/>
      <c r="Y28" t="s">
        <v>8309</v>
      </c>
      <c r="Z28">
        <v>1813213381</v>
      </c>
      <c r="AA28" t="s">
        <v>8285</v>
      </c>
      <c r="AB28" s="188" t="str">
        <f>_xlfn.IFNA(IF(Table[[#This Row],[Programme Partner]]&lt;&gt;Table[[#This Row],[Implementing Partner]],CONCATENATE(Table[[#This Row],[Programme Partner]],"-",Table[[#This Row],[Implementing Partner]]),Table[[#This Row],[Programme Partner]]),"")</f>
        <v>ACF</v>
      </c>
      <c r="AC28" s="189"/>
      <c r="AD28" s="189"/>
      <c r="AE28" s="190"/>
      <c r="AF28" s="190"/>
      <c r="AG28" s="191"/>
    </row>
    <row r="29" spans="1:33" ht="14.4" customHeight="1">
      <c r="A29" s="183">
        <v>27</v>
      </c>
      <c r="B29" t="s">
        <v>4993</v>
      </c>
      <c r="C29" t="s">
        <v>4993</v>
      </c>
      <c r="D29" s="197" t="s">
        <v>6032</v>
      </c>
      <c r="E29" t="s">
        <v>27</v>
      </c>
      <c r="F29" t="s">
        <v>8013</v>
      </c>
      <c r="G29" t="s">
        <v>8019</v>
      </c>
      <c r="H29" t="str">
        <f>IFERROR(VLOOKUP(Table[[#This Row],[Activity Details of Assistance]],WHAT!E:F,2,FALSE),"")</f>
        <v>N/A</v>
      </c>
      <c r="I29"/>
      <c r="J29">
        <v>45</v>
      </c>
      <c r="K29" t="s">
        <v>8280</v>
      </c>
      <c r="L29" t="s">
        <v>13</v>
      </c>
      <c r="M29" t="s">
        <v>14</v>
      </c>
      <c r="N29" t="s">
        <v>309</v>
      </c>
      <c r="O29" t="s">
        <v>1606</v>
      </c>
      <c r="P29" t="s">
        <v>6477</v>
      </c>
      <c r="Q29" s="236">
        <v>44592</v>
      </c>
      <c r="R29" s="236">
        <v>44896</v>
      </c>
      <c r="S29" t="s">
        <v>8452</v>
      </c>
      <c r="T29"/>
      <c r="U29"/>
      <c r="V29"/>
      <c r="W29"/>
      <c r="X29" s="197" t="s">
        <v>8389</v>
      </c>
      <c r="Y29" t="s">
        <v>8309</v>
      </c>
      <c r="Z29">
        <v>1813213381</v>
      </c>
      <c r="AA29" t="s">
        <v>8285</v>
      </c>
      <c r="AB29" s="188" t="str">
        <f>_xlfn.IFNA(IF(Table[[#This Row],[Programme Partner]]&lt;&gt;Table[[#This Row],[Implementing Partner]],CONCATENATE(Table[[#This Row],[Programme Partner]],"-",Table[[#This Row],[Implementing Partner]]),Table[[#This Row],[Programme Partner]]),"")</f>
        <v>ACF</v>
      </c>
      <c r="AC29" s="189"/>
      <c r="AD29" s="189"/>
      <c r="AE29" s="190"/>
      <c r="AF29" s="190"/>
      <c r="AG29" s="191"/>
    </row>
    <row r="30" spans="1:33" ht="14.4" customHeight="1">
      <c r="A30" s="183">
        <v>28</v>
      </c>
      <c r="B30" t="s">
        <v>4993</v>
      </c>
      <c r="C30" t="s">
        <v>4993</v>
      </c>
      <c r="D30" s="197" t="s">
        <v>6032</v>
      </c>
      <c r="E30" t="s">
        <v>27</v>
      </c>
      <c r="F30" t="s">
        <v>8014</v>
      </c>
      <c r="G30" t="s">
        <v>8364</v>
      </c>
      <c r="H30" t="str">
        <f>IFERROR(VLOOKUP(Table[[#This Row],[Activity Details of Assistance]],WHAT!E:F,2,FALSE),"")</f>
        <v># of 80L/120L bin</v>
      </c>
      <c r="I30"/>
      <c r="J30">
        <v>16</v>
      </c>
      <c r="K30" t="s">
        <v>8280</v>
      </c>
      <c r="L30" t="s">
        <v>13</v>
      </c>
      <c r="M30" t="s">
        <v>14</v>
      </c>
      <c r="N30" t="s">
        <v>309</v>
      </c>
      <c r="O30" t="s">
        <v>1606</v>
      </c>
      <c r="P30" t="s">
        <v>6477</v>
      </c>
      <c r="Q30" s="236">
        <v>44592</v>
      </c>
      <c r="R30" s="236">
        <v>44896</v>
      </c>
      <c r="S30" t="s">
        <v>8452</v>
      </c>
      <c r="T30"/>
      <c r="U30"/>
      <c r="V30"/>
      <c r="W30"/>
      <c r="X30" s="197"/>
      <c r="Y30" t="s">
        <v>8309</v>
      </c>
      <c r="Z30">
        <v>1813213381</v>
      </c>
      <c r="AA30" t="s">
        <v>8285</v>
      </c>
      <c r="AB30" s="188" t="str">
        <f>_xlfn.IFNA(IF(Table[[#This Row],[Programme Partner]]&lt;&gt;Table[[#This Row],[Implementing Partner]],CONCATENATE(Table[[#This Row],[Programme Partner]],"-",Table[[#This Row],[Implementing Partner]]),Table[[#This Row],[Programme Partner]]),"")</f>
        <v>ACF</v>
      </c>
      <c r="AC30" s="189"/>
      <c r="AD30" s="189"/>
      <c r="AE30" s="190"/>
      <c r="AF30" s="190"/>
      <c r="AG30" s="191"/>
    </row>
    <row r="31" spans="1:33" ht="14.4" customHeight="1">
      <c r="A31" s="183">
        <v>29</v>
      </c>
      <c r="B31" t="s">
        <v>4993</v>
      </c>
      <c r="C31" t="s">
        <v>4993</v>
      </c>
      <c r="D31" s="197" t="s">
        <v>6017</v>
      </c>
      <c r="E31" t="s">
        <v>27</v>
      </c>
      <c r="F31" t="s">
        <v>8011</v>
      </c>
      <c r="G31" s="195" t="s">
        <v>8584</v>
      </c>
      <c r="H31" t="str">
        <f>IFERROR(VLOOKUP(Table[[#This Row],[Activity Details of Assistance]],WHAT!E:F,2,FALSE),"")</f>
        <v># of tube well</v>
      </c>
      <c r="I31"/>
      <c r="J31">
        <v>9</v>
      </c>
      <c r="K31" t="s">
        <v>8280</v>
      </c>
      <c r="L31" t="s">
        <v>13</v>
      </c>
      <c r="M31" t="s">
        <v>14</v>
      </c>
      <c r="N31" t="s">
        <v>309</v>
      </c>
      <c r="O31" t="s">
        <v>1606</v>
      </c>
      <c r="P31" t="s">
        <v>6397</v>
      </c>
      <c r="Q31" s="236">
        <v>44592</v>
      </c>
      <c r="R31" s="236">
        <v>44621</v>
      </c>
      <c r="S31" t="s">
        <v>8452</v>
      </c>
      <c r="T31"/>
      <c r="U31"/>
      <c r="V31"/>
      <c r="W31"/>
      <c r="X31" s="197"/>
      <c r="Y31" t="s">
        <v>8309</v>
      </c>
      <c r="Z31">
        <v>1813213381</v>
      </c>
      <c r="AA31" t="s">
        <v>8285</v>
      </c>
      <c r="AB31" s="188" t="str">
        <f>_xlfn.IFNA(IF(Table[[#This Row],[Programme Partner]]&lt;&gt;Table[[#This Row],[Implementing Partner]],CONCATENATE(Table[[#This Row],[Programme Partner]],"-",Table[[#This Row],[Implementing Partner]]),Table[[#This Row],[Programme Partner]]),"")</f>
        <v>ACF</v>
      </c>
      <c r="AC31" s="189"/>
      <c r="AD31" s="189"/>
      <c r="AE31" s="190"/>
      <c r="AF31" s="190"/>
      <c r="AG31" s="191"/>
    </row>
    <row r="32" spans="1:33" ht="28.8" customHeight="1">
      <c r="A32" s="183">
        <v>30</v>
      </c>
      <c r="B32" t="s">
        <v>4993</v>
      </c>
      <c r="C32" t="s">
        <v>4993</v>
      </c>
      <c r="D32" s="197" t="s">
        <v>6017</v>
      </c>
      <c r="E32" t="s">
        <v>27</v>
      </c>
      <c r="F32" t="s">
        <v>8013</v>
      </c>
      <c r="G32" t="s">
        <v>8019</v>
      </c>
      <c r="H32" t="str">
        <f>IFERROR(VLOOKUP(Table[[#This Row],[Activity Details of Assistance]],WHAT!E:F,2,FALSE),"")</f>
        <v>N/A</v>
      </c>
      <c r="I32"/>
      <c r="J32">
        <v>259</v>
      </c>
      <c r="K32" t="s">
        <v>8280</v>
      </c>
      <c r="L32" t="s">
        <v>13</v>
      </c>
      <c r="M32" t="s">
        <v>14</v>
      </c>
      <c r="N32" t="s">
        <v>309</v>
      </c>
      <c r="O32" t="s">
        <v>1606</v>
      </c>
      <c r="P32" t="s">
        <v>6397</v>
      </c>
      <c r="Q32" s="236">
        <v>44592</v>
      </c>
      <c r="R32" s="236">
        <v>44621</v>
      </c>
      <c r="S32" t="s">
        <v>8452</v>
      </c>
      <c r="T32"/>
      <c r="U32"/>
      <c r="V32"/>
      <c r="W32"/>
      <c r="X32" s="197" t="s">
        <v>8390</v>
      </c>
      <c r="Y32" t="s">
        <v>8309</v>
      </c>
      <c r="Z32">
        <v>1813213381</v>
      </c>
      <c r="AA32" t="s">
        <v>8285</v>
      </c>
      <c r="AB32" s="188" t="str">
        <f>_xlfn.IFNA(IF(Table[[#This Row],[Programme Partner]]&lt;&gt;Table[[#This Row],[Implementing Partner]],CONCATENATE(Table[[#This Row],[Programme Partner]],"-",Table[[#This Row],[Implementing Partner]]),Table[[#This Row],[Programme Partner]]),"")</f>
        <v>ACF</v>
      </c>
      <c r="AC32" s="189"/>
      <c r="AD32" s="189"/>
      <c r="AE32" s="190"/>
      <c r="AF32" s="190"/>
      <c r="AG32" s="191"/>
    </row>
    <row r="33" spans="1:33" ht="14.4" customHeight="1">
      <c r="A33" s="183">
        <v>31</v>
      </c>
      <c r="B33" t="s">
        <v>4993</v>
      </c>
      <c r="C33" t="s">
        <v>4993</v>
      </c>
      <c r="D33" s="197" t="s">
        <v>6017</v>
      </c>
      <c r="E33" t="s">
        <v>27</v>
      </c>
      <c r="F33" t="s">
        <v>8012</v>
      </c>
      <c r="G33" s="195" t="s">
        <v>8585</v>
      </c>
      <c r="H33" t="str">
        <f>IFERROR(VLOOKUP(Table[[#This Row],[Activity Details of Assistance]],WHAT!E:F,2,FALSE),"")</f>
        <v xml:space="preserve"># of door </v>
      </c>
      <c r="I33"/>
      <c r="J33">
        <v>18</v>
      </c>
      <c r="K33" t="s">
        <v>8280</v>
      </c>
      <c r="L33" t="s">
        <v>13</v>
      </c>
      <c r="M33" t="s">
        <v>14</v>
      </c>
      <c r="N33" t="s">
        <v>309</v>
      </c>
      <c r="O33" t="s">
        <v>1606</v>
      </c>
      <c r="P33" t="s">
        <v>6397</v>
      </c>
      <c r="Q33" s="236">
        <v>44592</v>
      </c>
      <c r="R33" s="236">
        <v>44621</v>
      </c>
      <c r="S33" t="s">
        <v>8452</v>
      </c>
      <c r="T33"/>
      <c r="U33"/>
      <c r="V33"/>
      <c r="W33"/>
      <c r="X33" s="197"/>
      <c r="Y33" t="s">
        <v>8309</v>
      </c>
      <c r="Z33">
        <v>1813213381</v>
      </c>
      <c r="AA33" t="s">
        <v>8285</v>
      </c>
      <c r="AB33" s="188" t="str">
        <f>_xlfn.IFNA(IF(Table[[#This Row],[Programme Partner]]&lt;&gt;Table[[#This Row],[Implementing Partner]],CONCATENATE(Table[[#This Row],[Programme Partner]],"-",Table[[#This Row],[Implementing Partner]]),Table[[#This Row],[Programme Partner]]),"")</f>
        <v>ACF</v>
      </c>
      <c r="AC33" s="189"/>
      <c r="AD33" s="189"/>
      <c r="AE33" s="190"/>
      <c r="AF33" s="190"/>
      <c r="AG33" s="191"/>
    </row>
    <row r="34" spans="1:33" ht="14.4" customHeight="1">
      <c r="A34" s="183">
        <v>32</v>
      </c>
      <c r="B34" t="s">
        <v>4993</v>
      </c>
      <c r="C34" t="s">
        <v>4993</v>
      </c>
      <c r="D34" s="197" t="s">
        <v>6017</v>
      </c>
      <c r="E34" t="s">
        <v>27</v>
      </c>
      <c r="F34" t="s">
        <v>8012</v>
      </c>
      <c r="G34" t="s">
        <v>8359</v>
      </c>
      <c r="H34" t="str">
        <f>IFERROR(VLOOKUP(Table[[#This Row],[Activity Details of Assistance]],WHAT!E:F,2,FALSE),"")</f>
        <v># of FSM Site</v>
      </c>
      <c r="I34"/>
      <c r="J34">
        <v>3</v>
      </c>
      <c r="K34" t="s">
        <v>8280</v>
      </c>
      <c r="L34" t="s">
        <v>13</v>
      </c>
      <c r="M34" t="s">
        <v>14</v>
      </c>
      <c r="N34" t="s">
        <v>309</v>
      </c>
      <c r="O34" t="s">
        <v>1606</v>
      </c>
      <c r="P34" t="s">
        <v>6397</v>
      </c>
      <c r="Q34" s="236">
        <v>44592</v>
      </c>
      <c r="R34" s="236">
        <v>44621</v>
      </c>
      <c r="S34" t="s">
        <v>8452</v>
      </c>
      <c r="T34"/>
      <c r="U34"/>
      <c r="V34"/>
      <c r="W34"/>
      <c r="X34" s="197"/>
      <c r="Y34" t="s">
        <v>8309</v>
      </c>
      <c r="Z34">
        <v>1813213381</v>
      </c>
      <c r="AA34" t="s">
        <v>8285</v>
      </c>
      <c r="AB34" s="188" t="str">
        <f>_xlfn.IFNA(IF(Table[[#This Row],[Programme Partner]]&lt;&gt;Table[[#This Row],[Implementing Partner]],CONCATENATE(Table[[#This Row],[Programme Partner]],"-",Table[[#This Row],[Implementing Partner]]),Table[[#This Row],[Programme Partner]]),"")</f>
        <v>ACF</v>
      </c>
      <c r="AC34" s="189"/>
      <c r="AD34" s="189"/>
      <c r="AE34" s="190"/>
      <c r="AF34" s="190"/>
      <c r="AG34" s="191"/>
    </row>
    <row r="35" spans="1:33" ht="14.4" customHeight="1">
      <c r="A35" s="183">
        <v>33</v>
      </c>
      <c r="B35" t="s">
        <v>4993</v>
      </c>
      <c r="C35" t="s">
        <v>4993</v>
      </c>
      <c r="D35" s="197" t="s">
        <v>6017</v>
      </c>
      <c r="E35" t="s">
        <v>27</v>
      </c>
      <c r="F35" t="s">
        <v>8012</v>
      </c>
      <c r="G35" t="s">
        <v>8357</v>
      </c>
      <c r="H35" t="str">
        <f>IFERROR(VLOOKUP(Table[[#This Row],[Activity Details of Assistance]],WHAT!E:F,2,FALSE),"")</f>
        <v># of door</v>
      </c>
      <c r="I35"/>
      <c r="J35">
        <v>96</v>
      </c>
      <c r="K35" t="s">
        <v>8280</v>
      </c>
      <c r="L35" t="s">
        <v>13</v>
      </c>
      <c r="M35" t="s">
        <v>14</v>
      </c>
      <c r="N35" t="s">
        <v>309</v>
      </c>
      <c r="O35" t="s">
        <v>1606</v>
      </c>
      <c r="P35" t="s">
        <v>6397</v>
      </c>
      <c r="Q35" s="236">
        <v>44592</v>
      </c>
      <c r="R35" s="236">
        <v>44621</v>
      </c>
      <c r="S35" t="s">
        <v>8452</v>
      </c>
      <c r="T35"/>
      <c r="U35"/>
      <c r="V35"/>
      <c r="W35"/>
      <c r="X35" s="197"/>
      <c r="Y35" t="s">
        <v>8309</v>
      </c>
      <c r="Z35">
        <v>1813213381</v>
      </c>
      <c r="AA35" t="s">
        <v>8285</v>
      </c>
      <c r="AB35" s="188" t="str">
        <f>_xlfn.IFNA(IF(Table[[#This Row],[Programme Partner]]&lt;&gt;Table[[#This Row],[Implementing Partner]],CONCATENATE(Table[[#This Row],[Programme Partner]],"-",Table[[#This Row],[Implementing Partner]]),Table[[#This Row],[Programme Partner]]),"")</f>
        <v>ACF</v>
      </c>
      <c r="AC35" s="189"/>
      <c r="AD35" s="189"/>
      <c r="AE35" s="190"/>
      <c r="AF35" s="190"/>
      <c r="AG35" s="191"/>
    </row>
    <row r="36" spans="1:33" ht="14.4" customHeight="1">
      <c r="A36" s="183">
        <v>34</v>
      </c>
      <c r="B36" t="s">
        <v>4993</v>
      </c>
      <c r="C36" t="s">
        <v>4993</v>
      </c>
      <c r="D36" s="197" t="s">
        <v>6017</v>
      </c>
      <c r="E36" t="s">
        <v>27</v>
      </c>
      <c r="F36" t="s">
        <v>8012</v>
      </c>
      <c r="G36" s="195" t="s">
        <v>8586</v>
      </c>
      <c r="H36" t="str">
        <f>IFERROR(VLOOKUP(Table[[#This Row],[Activity Details of Assistance]],WHAT!E:F,2,FALSE),"")</f>
        <v># of door</v>
      </c>
      <c r="I36"/>
      <c r="J36">
        <v>29</v>
      </c>
      <c r="K36" t="s">
        <v>8280</v>
      </c>
      <c r="L36" t="s">
        <v>13</v>
      </c>
      <c r="M36" t="s">
        <v>14</v>
      </c>
      <c r="N36" t="s">
        <v>309</v>
      </c>
      <c r="O36" t="s">
        <v>1606</v>
      </c>
      <c r="P36" t="s">
        <v>6397</v>
      </c>
      <c r="Q36" s="236">
        <v>44592</v>
      </c>
      <c r="R36" s="236">
        <v>44621</v>
      </c>
      <c r="S36" t="s">
        <v>8452</v>
      </c>
      <c r="T36"/>
      <c r="U36"/>
      <c r="V36"/>
      <c r="W36"/>
      <c r="X36" s="197"/>
      <c r="Y36" t="s">
        <v>8309</v>
      </c>
      <c r="Z36">
        <v>1813213381</v>
      </c>
      <c r="AA36" t="s">
        <v>8285</v>
      </c>
      <c r="AB36" s="188" t="str">
        <f>_xlfn.IFNA(IF(Table[[#This Row],[Programme Partner]]&lt;&gt;Table[[#This Row],[Implementing Partner]],CONCATENATE(Table[[#This Row],[Programme Partner]],"-",Table[[#This Row],[Implementing Partner]]),Table[[#This Row],[Programme Partner]]),"")</f>
        <v>ACF</v>
      </c>
      <c r="AC36" s="189"/>
      <c r="AD36" s="189"/>
      <c r="AE36" s="190"/>
      <c r="AF36" s="190"/>
      <c r="AG36" s="191"/>
    </row>
    <row r="37" spans="1:33" ht="14.4" customHeight="1">
      <c r="A37" s="183">
        <v>35</v>
      </c>
      <c r="B37" t="s">
        <v>4993</v>
      </c>
      <c r="C37" t="s">
        <v>4993</v>
      </c>
      <c r="D37" s="197" t="s">
        <v>6017</v>
      </c>
      <c r="E37" t="s">
        <v>27</v>
      </c>
      <c r="F37" t="s">
        <v>8013</v>
      </c>
      <c r="G37" t="s">
        <v>8313</v>
      </c>
      <c r="H37" t="str">
        <f>IFERROR(VLOOKUP(Table[[#This Row],[Activity Details of Assistance]],WHAT!E:F,2,FALSE),"")</f>
        <v># of HP sessions at community level</v>
      </c>
      <c r="I37"/>
      <c r="J37">
        <v>135</v>
      </c>
      <c r="K37" t="s">
        <v>8280</v>
      </c>
      <c r="L37" t="s">
        <v>13</v>
      </c>
      <c r="M37" t="s">
        <v>14</v>
      </c>
      <c r="N37" t="s">
        <v>309</v>
      </c>
      <c r="O37" t="s">
        <v>1606</v>
      </c>
      <c r="P37" t="s">
        <v>6397</v>
      </c>
      <c r="Q37" s="236">
        <v>44592</v>
      </c>
      <c r="R37" s="236">
        <v>44621</v>
      </c>
      <c r="S37" t="s">
        <v>8452</v>
      </c>
      <c r="T37"/>
      <c r="U37"/>
      <c r="V37"/>
      <c r="W37"/>
      <c r="X37" s="197"/>
      <c r="Y37" t="s">
        <v>8309</v>
      </c>
      <c r="Z37">
        <v>1813213381</v>
      </c>
      <c r="AA37" t="s">
        <v>8285</v>
      </c>
      <c r="AB37" s="188" t="str">
        <f>_xlfn.IFNA(IF(Table[[#This Row],[Programme Partner]]&lt;&gt;Table[[#This Row],[Implementing Partner]],CONCATENATE(Table[[#This Row],[Programme Partner]],"-",Table[[#This Row],[Implementing Partner]]),Table[[#This Row],[Programme Partner]]),"")</f>
        <v>ACF</v>
      </c>
      <c r="AC37" s="189"/>
      <c r="AD37" s="189"/>
      <c r="AE37" s="190"/>
      <c r="AF37" s="190"/>
      <c r="AG37" s="191"/>
    </row>
    <row r="38" spans="1:33" ht="14.4" customHeight="1">
      <c r="A38" s="183">
        <v>36</v>
      </c>
      <c r="B38" t="s">
        <v>4993</v>
      </c>
      <c r="C38" t="s">
        <v>4993</v>
      </c>
      <c r="D38" s="197" t="s">
        <v>6017</v>
      </c>
      <c r="E38" t="s">
        <v>27</v>
      </c>
      <c r="F38" t="s">
        <v>8013</v>
      </c>
      <c r="G38" t="s">
        <v>8314</v>
      </c>
      <c r="H38" t="str">
        <f>IFERROR(VLOOKUP(Table[[#This Row],[Activity Details of Assistance]],WHAT!E:F,2,FALSE),"")</f>
        <v># of HP sessions at HH level</v>
      </c>
      <c r="I38"/>
      <c r="J38">
        <v>324</v>
      </c>
      <c r="K38" t="s">
        <v>8280</v>
      </c>
      <c r="L38" t="s">
        <v>13</v>
      </c>
      <c r="M38" t="s">
        <v>14</v>
      </c>
      <c r="N38" t="s">
        <v>309</v>
      </c>
      <c r="O38" t="s">
        <v>1606</v>
      </c>
      <c r="P38" t="s">
        <v>6397</v>
      </c>
      <c r="Q38" s="236">
        <v>44592</v>
      </c>
      <c r="R38" s="236">
        <v>44621</v>
      </c>
      <c r="S38" t="s">
        <v>8452</v>
      </c>
      <c r="T38"/>
      <c r="U38"/>
      <c r="V38"/>
      <c r="W38"/>
      <c r="X38" s="197"/>
      <c r="Y38" t="s">
        <v>8309</v>
      </c>
      <c r="Z38">
        <v>1813213381</v>
      </c>
      <c r="AA38" t="s">
        <v>8285</v>
      </c>
      <c r="AB38" s="188" t="str">
        <f>_xlfn.IFNA(IF(Table[[#This Row],[Programme Partner]]&lt;&gt;Table[[#This Row],[Implementing Partner]],CONCATENATE(Table[[#This Row],[Programme Partner]],"-",Table[[#This Row],[Implementing Partner]]),Table[[#This Row],[Programme Partner]]),"")</f>
        <v>ACF</v>
      </c>
      <c r="AC38" s="189"/>
      <c r="AD38" s="189"/>
      <c r="AE38" s="190"/>
      <c r="AF38" s="190"/>
      <c r="AG38" s="191"/>
    </row>
    <row r="39" spans="1:33" ht="14.4" customHeight="1">
      <c r="A39" s="183">
        <v>37</v>
      </c>
      <c r="B39" t="s">
        <v>4993</v>
      </c>
      <c r="C39" t="s">
        <v>4993</v>
      </c>
      <c r="D39" s="197" t="s">
        <v>6017</v>
      </c>
      <c r="E39" t="s">
        <v>27</v>
      </c>
      <c r="F39" t="s">
        <v>8013</v>
      </c>
      <c r="G39" t="s">
        <v>8019</v>
      </c>
      <c r="H39" t="str">
        <f>IFERROR(VLOOKUP(Table[[#This Row],[Activity Details of Assistance]],WHAT!E:F,2,FALSE),"")</f>
        <v>N/A</v>
      </c>
      <c r="I39"/>
      <c r="J39">
        <v>24</v>
      </c>
      <c r="K39" t="s">
        <v>8280</v>
      </c>
      <c r="L39" t="s">
        <v>13</v>
      </c>
      <c r="M39" t="s">
        <v>14</v>
      </c>
      <c r="N39" t="s">
        <v>309</v>
      </c>
      <c r="O39" t="s">
        <v>1606</v>
      </c>
      <c r="P39" t="s">
        <v>6397</v>
      </c>
      <c r="Q39" s="236">
        <v>44592</v>
      </c>
      <c r="R39" s="236">
        <v>44621</v>
      </c>
      <c r="S39" t="s">
        <v>8452</v>
      </c>
      <c r="T39"/>
      <c r="U39"/>
      <c r="V39"/>
      <c r="W39"/>
      <c r="X39" s="197" t="s">
        <v>8391</v>
      </c>
      <c r="Y39" t="s">
        <v>8309</v>
      </c>
      <c r="Z39">
        <v>1813213381</v>
      </c>
      <c r="AA39" t="s">
        <v>8285</v>
      </c>
      <c r="AB39" s="188" t="str">
        <f>_xlfn.IFNA(IF(Table[[#This Row],[Programme Partner]]&lt;&gt;Table[[#This Row],[Implementing Partner]],CONCATENATE(Table[[#This Row],[Programme Partner]],"-",Table[[#This Row],[Implementing Partner]]),Table[[#This Row],[Programme Partner]]),"")</f>
        <v>ACF</v>
      </c>
      <c r="AC39" s="189"/>
      <c r="AD39" s="189"/>
      <c r="AE39" s="190"/>
      <c r="AF39" s="190"/>
      <c r="AG39" s="191"/>
    </row>
    <row r="40" spans="1:33" ht="14.4" customHeight="1">
      <c r="A40" s="183">
        <v>38</v>
      </c>
      <c r="B40" t="s">
        <v>4993</v>
      </c>
      <c r="C40" t="s">
        <v>4993</v>
      </c>
      <c r="D40" s="197" t="s">
        <v>6017</v>
      </c>
      <c r="E40" t="s">
        <v>27</v>
      </c>
      <c r="F40" t="s">
        <v>8014</v>
      </c>
      <c r="G40" t="s">
        <v>8364</v>
      </c>
      <c r="H40" t="str">
        <f>IFERROR(VLOOKUP(Table[[#This Row],[Activity Details of Assistance]],WHAT!E:F,2,FALSE),"")</f>
        <v># of 80L/120L bin</v>
      </c>
      <c r="I40"/>
      <c r="J40">
        <v>22</v>
      </c>
      <c r="K40" t="s">
        <v>8280</v>
      </c>
      <c r="L40" t="s">
        <v>13</v>
      </c>
      <c r="M40" t="s">
        <v>14</v>
      </c>
      <c r="N40" t="s">
        <v>309</v>
      </c>
      <c r="O40" t="s">
        <v>1606</v>
      </c>
      <c r="P40" t="s">
        <v>6397</v>
      </c>
      <c r="Q40" s="236">
        <v>44592</v>
      </c>
      <c r="R40" s="236">
        <v>44621</v>
      </c>
      <c r="S40" t="s">
        <v>8452</v>
      </c>
      <c r="T40"/>
      <c r="U40"/>
      <c r="V40"/>
      <c r="W40"/>
      <c r="X40" s="197"/>
      <c r="Y40" t="s">
        <v>8309</v>
      </c>
      <c r="Z40">
        <v>1813213381</v>
      </c>
      <c r="AA40" t="s">
        <v>8285</v>
      </c>
      <c r="AB40" s="188" t="str">
        <f>_xlfn.IFNA(IF(Table[[#This Row],[Programme Partner]]&lt;&gt;Table[[#This Row],[Implementing Partner]],CONCATENATE(Table[[#This Row],[Programme Partner]],"-",Table[[#This Row],[Implementing Partner]]),Table[[#This Row],[Programme Partner]]),"")</f>
        <v>ACF</v>
      </c>
      <c r="AC40" s="189"/>
      <c r="AD40" s="189"/>
      <c r="AE40" s="190"/>
      <c r="AF40" s="190"/>
      <c r="AG40" s="191"/>
    </row>
    <row r="41" spans="1:33" ht="57.6" customHeight="1">
      <c r="A41" s="183">
        <v>39</v>
      </c>
      <c r="B41" t="s">
        <v>4993</v>
      </c>
      <c r="C41" t="s">
        <v>4993</v>
      </c>
      <c r="D41" s="197" t="s">
        <v>6017</v>
      </c>
      <c r="E41" t="s">
        <v>27</v>
      </c>
      <c r="F41" t="s">
        <v>8014</v>
      </c>
      <c r="G41" t="s">
        <v>8019</v>
      </c>
      <c r="H41" t="str">
        <f>IFERROR(VLOOKUP(Table[[#This Row],[Activity Details of Assistance]],WHAT!E:F,2,FALSE),"")</f>
        <v>N/A</v>
      </c>
      <c r="I41"/>
      <c r="J41">
        <v>3</v>
      </c>
      <c r="K41" t="s">
        <v>8280</v>
      </c>
      <c r="L41" t="s">
        <v>13</v>
      </c>
      <c r="M41" t="s">
        <v>14</v>
      </c>
      <c r="N41" t="s">
        <v>309</v>
      </c>
      <c r="O41" t="s">
        <v>1606</v>
      </c>
      <c r="P41" t="s">
        <v>6397</v>
      </c>
      <c r="Q41" s="236">
        <v>44592</v>
      </c>
      <c r="R41" s="236">
        <v>44621</v>
      </c>
      <c r="S41" t="s">
        <v>8452</v>
      </c>
      <c r="T41"/>
      <c r="U41"/>
      <c r="V41"/>
      <c r="W41"/>
      <c r="X41" s="197" t="s">
        <v>8392</v>
      </c>
      <c r="Y41" t="s">
        <v>8309</v>
      </c>
      <c r="Z41">
        <v>1813213381</v>
      </c>
      <c r="AA41" t="s">
        <v>8285</v>
      </c>
      <c r="AB41" s="188" t="str">
        <f>_xlfn.IFNA(IF(Table[[#This Row],[Programme Partner]]&lt;&gt;Table[[#This Row],[Implementing Partner]],CONCATENATE(Table[[#This Row],[Programme Partner]],"-",Table[[#This Row],[Implementing Partner]]),Table[[#This Row],[Programme Partner]]),"")</f>
        <v>ACF</v>
      </c>
      <c r="AC41" s="189"/>
      <c r="AD41" s="189"/>
      <c r="AE41" s="190"/>
      <c r="AF41" s="190"/>
      <c r="AG41" s="191"/>
    </row>
    <row r="42" spans="1:33" ht="14.4" customHeight="1">
      <c r="A42" s="183">
        <v>40</v>
      </c>
      <c r="B42" t="s">
        <v>4993</v>
      </c>
      <c r="C42" t="s">
        <v>4993</v>
      </c>
      <c r="D42" s="197" t="s">
        <v>6032</v>
      </c>
      <c r="E42" t="s">
        <v>27</v>
      </c>
      <c r="F42" t="s">
        <v>8011</v>
      </c>
      <c r="G42" s="195" t="s">
        <v>8584</v>
      </c>
      <c r="H42" t="str">
        <f>IFERROR(VLOOKUP(Table[[#This Row],[Activity Details of Assistance]],WHAT!E:F,2,FALSE),"")</f>
        <v># of tube well</v>
      </c>
      <c r="I42"/>
      <c r="J42">
        <v>7</v>
      </c>
      <c r="K42" t="s">
        <v>8280</v>
      </c>
      <c r="L42" t="s">
        <v>13</v>
      </c>
      <c r="M42" t="s">
        <v>14</v>
      </c>
      <c r="N42" t="s">
        <v>309</v>
      </c>
      <c r="O42" t="s">
        <v>1606</v>
      </c>
      <c r="P42" t="s">
        <v>6397</v>
      </c>
      <c r="Q42" s="236">
        <v>44592</v>
      </c>
      <c r="R42" s="236">
        <v>44896</v>
      </c>
      <c r="S42" t="s">
        <v>8452</v>
      </c>
      <c r="T42"/>
      <c r="U42"/>
      <c r="V42"/>
      <c r="W42"/>
      <c r="X42" s="197"/>
      <c r="Y42" t="s">
        <v>8309</v>
      </c>
      <c r="Z42">
        <v>1813213381</v>
      </c>
      <c r="AA42" t="s">
        <v>8285</v>
      </c>
      <c r="AB42" s="188" t="str">
        <f>_xlfn.IFNA(IF(Table[[#This Row],[Programme Partner]]&lt;&gt;Table[[#This Row],[Implementing Partner]],CONCATENATE(Table[[#This Row],[Programme Partner]],"-",Table[[#This Row],[Implementing Partner]]),Table[[#This Row],[Programme Partner]]),"")</f>
        <v>ACF</v>
      </c>
      <c r="AC42" s="189"/>
      <c r="AD42" s="189"/>
      <c r="AE42" s="190"/>
      <c r="AF42" s="190"/>
      <c r="AG42" s="191"/>
    </row>
    <row r="43" spans="1:33" ht="28.8" customHeight="1">
      <c r="A43" s="183">
        <v>41</v>
      </c>
      <c r="B43" t="s">
        <v>4993</v>
      </c>
      <c r="C43" t="s">
        <v>4993</v>
      </c>
      <c r="D43" s="197" t="s">
        <v>6032</v>
      </c>
      <c r="E43" t="s">
        <v>27</v>
      </c>
      <c r="F43" t="s">
        <v>8013</v>
      </c>
      <c r="G43" t="s">
        <v>8019</v>
      </c>
      <c r="H43" t="str">
        <f>IFERROR(VLOOKUP(Table[[#This Row],[Activity Details of Assistance]],WHAT!E:F,2,FALSE),"")</f>
        <v>N/A</v>
      </c>
      <c r="I43"/>
      <c r="J43">
        <v>259</v>
      </c>
      <c r="K43" t="s">
        <v>8280</v>
      </c>
      <c r="L43" t="s">
        <v>13</v>
      </c>
      <c r="M43" t="s">
        <v>14</v>
      </c>
      <c r="N43" t="s">
        <v>309</v>
      </c>
      <c r="O43" t="s">
        <v>1606</v>
      </c>
      <c r="P43" t="s">
        <v>6397</v>
      </c>
      <c r="Q43" s="236">
        <v>44592</v>
      </c>
      <c r="R43" s="236">
        <v>44896</v>
      </c>
      <c r="S43" t="s">
        <v>8452</v>
      </c>
      <c r="T43"/>
      <c r="U43"/>
      <c r="V43"/>
      <c r="W43"/>
      <c r="X43" s="197" t="s">
        <v>8393</v>
      </c>
      <c r="Y43" t="s">
        <v>8309</v>
      </c>
      <c r="Z43">
        <v>1813213381</v>
      </c>
      <c r="AA43" t="s">
        <v>8285</v>
      </c>
      <c r="AB43" s="188" t="str">
        <f>_xlfn.IFNA(IF(Table[[#This Row],[Programme Partner]]&lt;&gt;Table[[#This Row],[Implementing Partner]],CONCATENATE(Table[[#This Row],[Programme Partner]],"-",Table[[#This Row],[Implementing Partner]]),Table[[#This Row],[Programme Partner]]),"")</f>
        <v>ACF</v>
      </c>
      <c r="AC43" s="189"/>
      <c r="AD43" s="189"/>
      <c r="AE43" s="190"/>
      <c r="AF43" s="190"/>
      <c r="AG43" s="191"/>
    </row>
    <row r="44" spans="1:33" ht="14.4" customHeight="1">
      <c r="A44" s="183">
        <v>42</v>
      </c>
      <c r="B44" t="s">
        <v>4993</v>
      </c>
      <c r="C44" t="s">
        <v>4993</v>
      </c>
      <c r="D44" s="197" t="s">
        <v>6032</v>
      </c>
      <c r="E44" t="s">
        <v>27</v>
      </c>
      <c r="F44" t="s">
        <v>8012</v>
      </c>
      <c r="G44" s="195" t="s">
        <v>8585</v>
      </c>
      <c r="H44" t="str">
        <f>IFERROR(VLOOKUP(Table[[#This Row],[Activity Details of Assistance]],WHAT!E:F,2,FALSE),"")</f>
        <v xml:space="preserve"># of door </v>
      </c>
      <c r="I44"/>
      <c r="J44">
        <v>10</v>
      </c>
      <c r="K44" t="s">
        <v>8280</v>
      </c>
      <c r="L44" t="s">
        <v>13</v>
      </c>
      <c r="M44" t="s">
        <v>14</v>
      </c>
      <c r="N44" t="s">
        <v>309</v>
      </c>
      <c r="O44" t="s">
        <v>1606</v>
      </c>
      <c r="P44" t="s">
        <v>6397</v>
      </c>
      <c r="Q44" s="236">
        <v>44592</v>
      </c>
      <c r="R44" s="236">
        <v>44896</v>
      </c>
      <c r="S44" t="s">
        <v>8452</v>
      </c>
      <c r="T44"/>
      <c r="U44"/>
      <c r="V44"/>
      <c r="W44"/>
      <c r="X44" s="197"/>
      <c r="Y44" t="s">
        <v>8309</v>
      </c>
      <c r="Z44">
        <v>1813213381</v>
      </c>
      <c r="AA44" t="s">
        <v>8285</v>
      </c>
      <c r="AB44" s="188" t="str">
        <f>_xlfn.IFNA(IF(Table[[#This Row],[Programme Partner]]&lt;&gt;Table[[#This Row],[Implementing Partner]],CONCATENATE(Table[[#This Row],[Programme Partner]],"-",Table[[#This Row],[Implementing Partner]]),Table[[#This Row],[Programme Partner]]),"")</f>
        <v>ACF</v>
      </c>
      <c r="AC44" s="189"/>
      <c r="AD44" s="189"/>
      <c r="AE44" s="190"/>
      <c r="AF44" s="190"/>
      <c r="AG44" s="191"/>
    </row>
    <row r="45" spans="1:33" ht="14.4" customHeight="1">
      <c r="A45" s="183">
        <v>43</v>
      </c>
      <c r="B45" t="s">
        <v>4993</v>
      </c>
      <c r="C45" t="s">
        <v>4993</v>
      </c>
      <c r="D45" s="197" t="s">
        <v>6032</v>
      </c>
      <c r="E45" t="s">
        <v>27</v>
      </c>
      <c r="F45" t="s">
        <v>8012</v>
      </c>
      <c r="G45" t="s">
        <v>8359</v>
      </c>
      <c r="H45" t="str">
        <f>IFERROR(VLOOKUP(Table[[#This Row],[Activity Details of Assistance]],WHAT!E:F,2,FALSE),"")</f>
        <v># of FSM Site</v>
      </c>
      <c r="I45"/>
      <c r="J45">
        <v>2</v>
      </c>
      <c r="K45" t="s">
        <v>8280</v>
      </c>
      <c r="L45" t="s">
        <v>13</v>
      </c>
      <c r="M45" t="s">
        <v>14</v>
      </c>
      <c r="N45" t="s">
        <v>309</v>
      </c>
      <c r="O45" t="s">
        <v>1606</v>
      </c>
      <c r="P45" t="s">
        <v>6397</v>
      </c>
      <c r="Q45" s="236">
        <v>44592</v>
      </c>
      <c r="R45" s="236">
        <v>44896</v>
      </c>
      <c r="S45" t="s">
        <v>8452</v>
      </c>
      <c r="T45"/>
      <c r="U45"/>
      <c r="V45"/>
      <c r="W45"/>
      <c r="X45" s="197"/>
      <c r="Y45" t="s">
        <v>8309</v>
      </c>
      <c r="Z45">
        <v>1813213381</v>
      </c>
      <c r="AA45" t="s">
        <v>8285</v>
      </c>
      <c r="AB45" s="188" t="str">
        <f>_xlfn.IFNA(IF(Table[[#This Row],[Programme Partner]]&lt;&gt;Table[[#This Row],[Implementing Partner]],CONCATENATE(Table[[#This Row],[Programme Partner]],"-",Table[[#This Row],[Implementing Partner]]),Table[[#This Row],[Programme Partner]]),"")</f>
        <v>ACF</v>
      </c>
      <c r="AC45" s="189"/>
      <c r="AD45" s="189"/>
      <c r="AE45" s="190"/>
      <c r="AF45" s="190"/>
      <c r="AG45" s="191"/>
    </row>
    <row r="46" spans="1:33" ht="14.4" customHeight="1">
      <c r="A46" s="183">
        <v>44</v>
      </c>
      <c r="B46" t="s">
        <v>4993</v>
      </c>
      <c r="C46" t="s">
        <v>4993</v>
      </c>
      <c r="D46" s="197" t="s">
        <v>6032</v>
      </c>
      <c r="E46" t="s">
        <v>27</v>
      </c>
      <c r="F46" t="s">
        <v>8012</v>
      </c>
      <c r="G46" t="s">
        <v>8357</v>
      </c>
      <c r="H46" t="str">
        <f>IFERROR(VLOOKUP(Table[[#This Row],[Activity Details of Assistance]],WHAT!E:F,2,FALSE),"")</f>
        <v># of door</v>
      </c>
      <c r="I46"/>
      <c r="J46">
        <v>99</v>
      </c>
      <c r="K46" t="s">
        <v>8280</v>
      </c>
      <c r="L46" t="s">
        <v>13</v>
      </c>
      <c r="M46" t="s">
        <v>14</v>
      </c>
      <c r="N46" t="s">
        <v>309</v>
      </c>
      <c r="O46" t="s">
        <v>1606</v>
      </c>
      <c r="P46" t="s">
        <v>6397</v>
      </c>
      <c r="Q46" s="236">
        <v>44592</v>
      </c>
      <c r="R46" s="236">
        <v>44896</v>
      </c>
      <c r="S46" t="s">
        <v>8452</v>
      </c>
      <c r="T46"/>
      <c r="U46"/>
      <c r="V46"/>
      <c r="W46"/>
      <c r="X46" s="197"/>
      <c r="Y46" t="s">
        <v>8309</v>
      </c>
      <c r="Z46">
        <v>1813213381</v>
      </c>
      <c r="AA46" t="s">
        <v>8285</v>
      </c>
      <c r="AB46" s="188" t="str">
        <f>_xlfn.IFNA(IF(Table[[#This Row],[Programme Partner]]&lt;&gt;Table[[#This Row],[Implementing Partner]],CONCATENATE(Table[[#This Row],[Programme Partner]],"-",Table[[#This Row],[Implementing Partner]]),Table[[#This Row],[Programme Partner]]),"")</f>
        <v>ACF</v>
      </c>
      <c r="AC46" s="189"/>
      <c r="AD46" s="189"/>
      <c r="AE46" s="190"/>
      <c r="AF46" s="190"/>
      <c r="AG46" s="191"/>
    </row>
    <row r="47" spans="1:33" ht="14.4" customHeight="1">
      <c r="A47" s="183">
        <v>45</v>
      </c>
      <c r="B47" t="s">
        <v>4993</v>
      </c>
      <c r="C47" t="s">
        <v>4993</v>
      </c>
      <c r="D47" s="197" t="s">
        <v>6032</v>
      </c>
      <c r="E47" t="s">
        <v>27</v>
      </c>
      <c r="F47" t="s">
        <v>8012</v>
      </c>
      <c r="G47" s="195" t="s">
        <v>8586</v>
      </c>
      <c r="H47" t="str">
        <f>IFERROR(VLOOKUP(Table[[#This Row],[Activity Details of Assistance]],WHAT!E:F,2,FALSE),"")</f>
        <v># of door</v>
      </c>
      <c r="I47"/>
      <c r="J47">
        <v>31</v>
      </c>
      <c r="K47" t="s">
        <v>8280</v>
      </c>
      <c r="L47" t="s">
        <v>13</v>
      </c>
      <c r="M47" t="s">
        <v>14</v>
      </c>
      <c r="N47" t="s">
        <v>309</v>
      </c>
      <c r="O47" t="s">
        <v>1606</v>
      </c>
      <c r="P47" t="s">
        <v>6397</v>
      </c>
      <c r="Q47" s="236">
        <v>44592</v>
      </c>
      <c r="R47" s="236">
        <v>44896</v>
      </c>
      <c r="S47" t="s">
        <v>8452</v>
      </c>
      <c r="T47"/>
      <c r="U47"/>
      <c r="V47"/>
      <c r="W47"/>
      <c r="X47" s="197"/>
      <c r="Y47" t="s">
        <v>8309</v>
      </c>
      <c r="Z47">
        <v>1813213381</v>
      </c>
      <c r="AA47" t="s">
        <v>8285</v>
      </c>
      <c r="AB47" s="188" t="str">
        <f>_xlfn.IFNA(IF(Table[[#This Row],[Programme Partner]]&lt;&gt;Table[[#This Row],[Implementing Partner]],CONCATENATE(Table[[#This Row],[Programme Partner]],"-",Table[[#This Row],[Implementing Partner]]),Table[[#This Row],[Programme Partner]]),"")</f>
        <v>ACF</v>
      </c>
      <c r="AC47" s="189"/>
      <c r="AD47" s="189"/>
      <c r="AE47" s="190"/>
      <c r="AF47" s="190"/>
      <c r="AG47" s="191"/>
    </row>
    <row r="48" spans="1:33" ht="14.4" customHeight="1">
      <c r="A48" s="183">
        <v>46</v>
      </c>
      <c r="B48" t="s">
        <v>4993</v>
      </c>
      <c r="C48" t="s">
        <v>4993</v>
      </c>
      <c r="D48" s="197" t="s">
        <v>6032</v>
      </c>
      <c r="E48" t="s">
        <v>27</v>
      </c>
      <c r="F48" t="s">
        <v>8013</v>
      </c>
      <c r="G48" t="s">
        <v>8313</v>
      </c>
      <c r="H48" t="str">
        <f>IFERROR(VLOOKUP(Table[[#This Row],[Activity Details of Assistance]],WHAT!E:F,2,FALSE),"")</f>
        <v># of HP sessions at community level</v>
      </c>
      <c r="I48"/>
      <c r="J48">
        <v>183</v>
      </c>
      <c r="K48" t="s">
        <v>8280</v>
      </c>
      <c r="L48" t="s">
        <v>13</v>
      </c>
      <c r="M48" t="s">
        <v>14</v>
      </c>
      <c r="N48" t="s">
        <v>309</v>
      </c>
      <c r="O48" t="s">
        <v>1606</v>
      </c>
      <c r="P48" t="s">
        <v>6397</v>
      </c>
      <c r="Q48" s="236">
        <v>44592</v>
      </c>
      <c r="R48" s="236">
        <v>44896</v>
      </c>
      <c r="S48" t="s">
        <v>8452</v>
      </c>
      <c r="T48"/>
      <c r="U48"/>
      <c r="V48"/>
      <c r="W48"/>
      <c r="X48" s="197"/>
      <c r="Y48" t="s">
        <v>8309</v>
      </c>
      <c r="Z48">
        <v>1813213381</v>
      </c>
      <c r="AA48" t="s">
        <v>8285</v>
      </c>
      <c r="AB48" s="188" t="str">
        <f>_xlfn.IFNA(IF(Table[[#This Row],[Programme Partner]]&lt;&gt;Table[[#This Row],[Implementing Partner]],CONCATENATE(Table[[#This Row],[Programme Partner]],"-",Table[[#This Row],[Implementing Partner]]),Table[[#This Row],[Programme Partner]]),"")</f>
        <v>ACF</v>
      </c>
      <c r="AC48" s="189"/>
      <c r="AD48" s="189"/>
      <c r="AE48" s="190"/>
      <c r="AF48" s="190"/>
      <c r="AG48" s="191"/>
    </row>
    <row r="49" spans="1:33" ht="14.4" customHeight="1">
      <c r="A49" s="183">
        <v>47</v>
      </c>
      <c r="B49" t="s">
        <v>4993</v>
      </c>
      <c r="C49" t="s">
        <v>4993</v>
      </c>
      <c r="D49" s="197" t="s">
        <v>6032</v>
      </c>
      <c r="E49" t="s">
        <v>27</v>
      </c>
      <c r="F49" t="s">
        <v>8013</v>
      </c>
      <c r="G49" t="s">
        <v>8314</v>
      </c>
      <c r="H49" t="str">
        <f>IFERROR(VLOOKUP(Table[[#This Row],[Activity Details of Assistance]],WHAT!E:F,2,FALSE),"")</f>
        <v># of HP sessions at HH level</v>
      </c>
      <c r="I49"/>
      <c r="J49">
        <v>324</v>
      </c>
      <c r="K49" t="s">
        <v>8280</v>
      </c>
      <c r="L49" t="s">
        <v>13</v>
      </c>
      <c r="M49" t="s">
        <v>14</v>
      </c>
      <c r="N49" t="s">
        <v>309</v>
      </c>
      <c r="O49" t="s">
        <v>1606</v>
      </c>
      <c r="P49" t="s">
        <v>6397</v>
      </c>
      <c r="Q49" s="236">
        <v>44592</v>
      </c>
      <c r="R49" s="236">
        <v>44896</v>
      </c>
      <c r="S49" t="s">
        <v>8452</v>
      </c>
      <c r="T49"/>
      <c r="U49"/>
      <c r="V49"/>
      <c r="W49"/>
      <c r="X49" s="197"/>
      <c r="Y49" t="s">
        <v>8309</v>
      </c>
      <c r="Z49">
        <v>1813213381</v>
      </c>
      <c r="AA49" t="s">
        <v>8285</v>
      </c>
      <c r="AB49" s="188" t="str">
        <f>_xlfn.IFNA(IF(Table[[#This Row],[Programme Partner]]&lt;&gt;Table[[#This Row],[Implementing Partner]],CONCATENATE(Table[[#This Row],[Programme Partner]],"-",Table[[#This Row],[Implementing Partner]]),Table[[#This Row],[Programme Partner]]),"")</f>
        <v>ACF</v>
      </c>
      <c r="AC49" s="189"/>
      <c r="AD49" s="189"/>
      <c r="AE49" s="190"/>
      <c r="AF49" s="190"/>
      <c r="AG49" s="191"/>
    </row>
    <row r="50" spans="1:33" ht="14.4" customHeight="1">
      <c r="A50" s="183">
        <v>48</v>
      </c>
      <c r="B50" t="s">
        <v>4993</v>
      </c>
      <c r="C50" t="s">
        <v>4993</v>
      </c>
      <c r="D50" s="197" t="s">
        <v>6032</v>
      </c>
      <c r="E50" t="s">
        <v>27</v>
      </c>
      <c r="F50" t="s">
        <v>8013</v>
      </c>
      <c r="G50" t="s">
        <v>8019</v>
      </c>
      <c r="H50" t="str">
        <f>IFERROR(VLOOKUP(Table[[#This Row],[Activity Details of Assistance]],WHAT!E:F,2,FALSE),"")</f>
        <v>N/A</v>
      </c>
      <c r="I50"/>
      <c r="J50">
        <v>24</v>
      </c>
      <c r="K50" t="s">
        <v>8280</v>
      </c>
      <c r="L50" t="s">
        <v>13</v>
      </c>
      <c r="M50" t="s">
        <v>14</v>
      </c>
      <c r="N50" t="s">
        <v>309</v>
      </c>
      <c r="O50" t="s">
        <v>1606</v>
      </c>
      <c r="P50" t="s">
        <v>6397</v>
      </c>
      <c r="Q50" s="236">
        <v>44592</v>
      </c>
      <c r="R50" s="236">
        <v>44896</v>
      </c>
      <c r="S50" t="s">
        <v>8452</v>
      </c>
      <c r="T50"/>
      <c r="U50"/>
      <c r="V50"/>
      <c r="W50"/>
      <c r="X50" s="197" t="s">
        <v>8394</v>
      </c>
      <c r="Y50" t="s">
        <v>8309</v>
      </c>
      <c r="Z50">
        <v>1813213381</v>
      </c>
      <c r="AA50" t="s">
        <v>8285</v>
      </c>
      <c r="AB50" s="188" t="str">
        <f>_xlfn.IFNA(IF(Table[[#This Row],[Programme Partner]]&lt;&gt;Table[[#This Row],[Implementing Partner]],CONCATENATE(Table[[#This Row],[Programme Partner]],"-",Table[[#This Row],[Implementing Partner]]),Table[[#This Row],[Programme Partner]]),"")</f>
        <v>ACF</v>
      </c>
      <c r="AC50" s="189"/>
      <c r="AD50" s="189"/>
      <c r="AE50" s="190"/>
      <c r="AF50" s="190"/>
      <c r="AG50" s="191"/>
    </row>
    <row r="51" spans="1:33" ht="14.4" customHeight="1">
      <c r="A51" s="183">
        <v>49</v>
      </c>
      <c r="B51" t="s">
        <v>4993</v>
      </c>
      <c r="C51" t="s">
        <v>4993</v>
      </c>
      <c r="D51" s="197" t="s">
        <v>6032</v>
      </c>
      <c r="E51" t="s">
        <v>27</v>
      </c>
      <c r="F51" t="s">
        <v>8014</v>
      </c>
      <c r="G51" t="s">
        <v>8364</v>
      </c>
      <c r="H51" t="str">
        <f>IFERROR(VLOOKUP(Table[[#This Row],[Activity Details of Assistance]],WHAT!E:F,2,FALSE),"")</f>
        <v># of 80L/120L bin</v>
      </c>
      <c r="I51"/>
      <c r="J51">
        <v>24</v>
      </c>
      <c r="K51" t="s">
        <v>8280</v>
      </c>
      <c r="L51" t="s">
        <v>13</v>
      </c>
      <c r="M51" t="s">
        <v>14</v>
      </c>
      <c r="N51" t="s">
        <v>309</v>
      </c>
      <c r="O51" t="s">
        <v>1606</v>
      </c>
      <c r="P51" t="s">
        <v>6397</v>
      </c>
      <c r="Q51" s="236">
        <v>44592</v>
      </c>
      <c r="R51" s="236">
        <v>44896</v>
      </c>
      <c r="S51" t="s">
        <v>8452</v>
      </c>
      <c r="T51"/>
      <c r="U51"/>
      <c r="V51"/>
      <c r="W51"/>
      <c r="X51" s="197"/>
      <c r="Y51" t="s">
        <v>8309</v>
      </c>
      <c r="Z51">
        <v>1813213381</v>
      </c>
      <c r="AA51" t="s">
        <v>8285</v>
      </c>
      <c r="AB51" s="188" t="str">
        <f>_xlfn.IFNA(IF(Table[[#This Row],[Programme Partner]]&lt;&gt;Table[[#This Row],[Implementing Partner]],CONCATENATE(Table[[#This Row],[Programme Partner]],"-",Table[[#This Row],[Implementing Partner]]),Table[[#This Row],[Programme Partner]]),"")</f>
        <v>ACF</v>
      </c>
      <c r="AC51" s="189"/>
      <c r="AD51" s="189"/>
      <c r="AE51" s="190"/>
      <c r="AF51" s="190"/>
      <c r="AG51" s="191"/>
    </row>
    <row r="52" spans="1:33" ht="43.2" customHeight="1">
      <c r="A52" s="183">
        <v>50</v>
      </c>
      <c r="B52" t="s">
        <v>4993</v>
      </c>
      <c r="C52" t="s">
        <v>4993</v>
      </c>
      <c r="D52" s="197" t="s">
        <v>6032</v>
      </c>
      <c r="E52" t="s">
        <v>27</v>
      </c>
      <c r="F52" t="s">
        <v>8014</v>
      </c>
      <c r="G52" t="s">
        <v>8019</v>
      </c>
      <c r="H52" t="str">
        <f>IFERROR(VLOOKUP(Table[[#This Row],[Activity Details of Assistance]],WHAT!E:F,2,FALSE),"")</f>
        <v>N/A</v>
      </c>
      <c r="I52"/>
      <c r="J52">
        <v>7</v>
      </c>
      <c r="K52" t="s">
        <v>8280</v>
      </c>
      <c r="L52" t="s">
        <v>13</v>
      </c>
      <c r="M52" t="s">
        <v>14</v>
      </c>
      <c r="N52" t="s">
        <v>309</v>
      </c>
      <c r="O52" t="s">
        <v>1606</v>
      </c>
      <c r="P52" t="s">
        <v>6397</v>
      </c>
      <c r="Q52" s="236">
        <v>44592</v>
      </c>
      <c r="R52" s="236">
        <v>44896</v>
      </c>
      <c r="S52" t="s">
        <v>8452</v>
      </c>
      <c r="T52"/>
      <c r="U52"/>
      <c r="V52"/>
      <c r="W52"/>
      <c r="X52" s="197" t="s">
        <v>8395</v>
      </c>
      <c r="Y52" t="s">
        <v>8309</v>
      </c>
      <c r="Z52">
        <v>1813213381</v>
      </c>
      <c r="AA52" t="s">
        <v>8285</v>
      </c>
      <c r="AB52" s="188" t="str">
        <f>_xlfn.IFNA(IF(Table[[#This Row],[Programme Partner]]&lt;&gt;Table[[#This Row],[Implementing Partner]],CONCATENATE(Table[[#This Row],[Programme Partner]],"-",Table[[#This Row],[Implementing Partner]]),Table[[#This Row],[Programme Partner]]),"")</f>
        <v>ACF</v>
      </c>
      <c r="AC52" s="189"/>
      <c r="AD52" s="189"/>
      <c r="AE52" s="190"/>
      <c r="AF52" s="190"/>
      <c r="AG52" s="191"/>
    </row>
    <row r="53" spans="1:33" ht="14.4" customHeight="1">
      <c r="A53" s="183">
        <v>51</v>
      </c>
      <c r="B53" t="s">
        <v>8350</v>
      </c>
      <c r="C53" t="s">
        <v>8350</v>
      </c>
      <c r="D53" s="197" t="s">
        <v>8351</v>
      </c>
      <c r="E53" t="s">
        <v>27</v>
      </c>
      <c r="F53" t="s">
        <v>8011</v>
      </c>
      <c r="G53" s="195" t="s">
        <v>8584</v>
      </c>
      <c r="H53" t="str">
        <f>IFERROR(VLOOKUP(Table[[#This Row],[Activity Details of Assistance]],WHAT!E:F,2,FALSE),"")</f>
        <v># of tube well</v>
      </c>
      <c r="I53"/>
      <c r="J53">
        <v>2</v>
      </c>
      <c r="K53" t="s">
        <v>8280</v>
      </c>
      <c r="L53" t="s">
        <v>13</v>
      </c>
      <c r="M53" t="s">
        <v>14</v>
      </c>
      <c r="N53" t="s">
        <v>309</v>
      </c>
      <c r="O53" t="s">
        <v>1606</v>
      </c>
      <c r="P53" t="s">
        <v>4659</v>
      </c>
      <c r="Q53" s="236">
        <v>44592</v>
      </c>
      <c r="R53" s="236">
        <v>44896</v>
      </c>
      <c r="S53" t="s">
        <v>8452</v>
      </c>
      <c r="T53"/>
      <c r="U53"/>
      <c r="V53"/>
      <c r="W53"/>
      <c r="X53" s="197"/>
      <c r="Y53" t="s">
        <v>8434</v>
      </c>
      <c r="Z53">
        <v>1711139169</v>
      </c>
      <c r="AA53" t="s">
        <v>8435</v>
      </c>
      <c r="AB53" s="188" t="str">
        <f>_xlfn.IFNA(IF(Table[[#This Row],[Programme Partner]]&lt;&gt;Table[[#This Row],[Implementing Partner]],CONCATENATE(Table[[#This Row],[Programme Partner]],"-",Table[[#This Row],[Implementing Partner]]),Table[[#This Row],[Programme Partner]]),"")</f>
        <v>AGRAJATTRA</v>
      </c>
      <c r="AC53" s="189"/>
      <c r="AD53" s="189"/>
      <c r="AE53" s="190"/>
      <c r="AF53" s="190"/>
      <c r="AG53" s="191"/>
    </row>
    <row r="54" spans="1:33" ht="14.4" customHeight="1">
      <c r="A54" s="183">
        <v>52</v>
      </c>
      <c r="B54" t="s">
        <v>8350</v>
      </c>
      <c r="C54" t="s">
        <v>8350</v>
      </c>
      <c r="D54" s="197" t="s">
        <v>8351</v>
      </c>
      <c r="E54" t="s">
        <v>27</v>
      </c>
      <c r="F54" t="s">
        <v>8011</v>
      </c>
      <c r="G54" t="s">
        <v>8355</v>
      </c>
      <c r="H54" t="str">
        <f>IFERROR(VLOOKUP(Table[[#This Row],[Activity Details of Assistance]],WHAT!E:F,2,FALSE),"")</f>
        <v># of water network</v>
      </c>
      <c r="I54"/>
      <c r="J54">
        <v>2</v>
      </c>
      <c r="K54" t="s">
        <v>8280</v>
      </c>
      <c r="L54" t="s">
        <v>13</v>
      </c>
      <c r="M54" t="s">
        <v>14</v>
      </c>
      <c r="N54" t="s">
        <v>309</v>
      </c>
      <c r="O54" t="s">
        <v>1606</v>
      </c>
      <c r="P54" t="s">
        <v>4659</v>
      </c>
      <c r="Q54" s="236">
        <v>44592</v>
      </c>
      <c r="R54" s="236">
        <v>44896</v>
      </c>
      <c r="S54" t="s">
        <v>8452</v>
      </c>
      <c r="T54"/>
      <c r="U54"/>
      <c r="V54"/>
      <c r="W54"/>
      <c r="X54" s="197"/>
      <c r="Y54" t="s">
        <v>8434</v>
      </c>
      <c r="Z54">
        <v>1711139169</v>
      </c>
      <c r="AA54" t="s">
        <v>8435</v>
      </c>
      <c r="AB54" s="188" t="str">
        <f>_xlfn.IFNA(IF(Table[[#This Row],[Programme Partner]]&lt;&gt;Table[[#This Row],[Implementing Partner]],CONCATENATE(Table[[#This Row],[Programme Partner]],"-",Table[[#This Row],[Implementing Partner]]),Table[[#This Row],[Programme Partner]]),"")</f>
        <v>AGRAJATTRA</v>
      </c>
      <c r="AC54" s="189"/>
      <c r="AD54" s="189"/>
      <c r="AE54" s="190"/>
      <c r="AF54" s="190"/>
      <c r="AG54" s="191"/>
    </row>
    <row r="55" spans="1:33" ht="14.4" customHeight="1">
      <c r="A55" s="183">
        <v>53</v>
      </c>
      <c r="B55" t="s">
        <v>5292</v>
      </c>
      <c r="C55" t="s">
        <v>5009</v>
      </c>
      <c r="D55" s="197" t="s">
        <v>8352</v>
      </c>
      <c r="E55" t="s">
        <v>27</v>
      </c>
      <c r="F55" t="s">
        <v>8011</v>
      </c>
      <c r="G55" t="s">
        <v>8017</v>
      </c>
      <c r="H55" t="str">
        <f>IFERROR(VLOOKUP(Table[[#This Row],[Activity Details of Assistance]],WHAT!E:F,2,FALSE),"")</f>
        <v># cubic meters / day</v>
      </c>
      <c r="I55"/>
      <c r="J55">
        <v>10</v>
      </c>
      <c r="K55" t="s">
        <v>8280</v>
      </c>
      <c r="L55" t="s">
        <v>13</v>
      </c>
      <c r="M55" t="s">
        <v>14</v>
      </c>
      <c r="N55" t="s">
        <v>307</v>
      </c>
      <c r="O55" t="s">
        <v>1599</v>
      </c>
      <c r="P55" t="s">
        <v>4717</v>
      </c>
      <c r="Q55" s="236">
        <v>44592</v>
      </c>
      <c r="R55" s="236">
        <v>44593</v>
      </c>
      <c r="S55" t="s">
        <v>8452</v>
      </c>
      <c r="T55"/>
      <c r="U55"/>
      <c r="V55"/>
      <c r="W55"/>
      <c r="X55" s="197"/>
      <c r="Y55" t="s">
        <v>8283</v>
      </c>
      <c r="Z55">
        <v>1714567162</v>
      </c>
      <c r="AA55" s="246" t="s">
        <v>8284</v>
      </c>
      <c r="AB55" s="188" t="str">
        <f>_xlfn.IFNA(IF(Table[[#This Row],[Programme Partner]]&lt;&gt;Table[[#This Row],[Implementing Partner]],CONCATENATE(Table[[#This Row],[Programme Partner]],"-",Table[[#This Row],[Implementing Partner]]),Table[[#This Row],[Programme Partner]]),"")</f>
        <v>WHH-ANANDO</v>
      </c>
      <c r="AC55" s="189"/>
      <c r="AD55" s="189"/>
      <c r="AE55" s="190"/>
      <c r="AF55" s="190"/>
      <c r="AG55" s="191"/>
    </row>
    <row r="56" spans="1:33" ht="14.4" customHeight="1">
      <c r="A56" s="183">
        <v>54</v>
      </c>
      <c r="B56" t="s">
        <v>5292</v>
      </c>
      <c r="C56" t="s">
        <v>5009</v>
      </c>
      <c r="D56" s="197" t="s">
        <v>8352</v>
      </c>
      <c r="E56" t="s">
        <v>27</v>
      </c>
      <c r="F56" t="s">
        <v>8011</v>
      </c>
      <c r="G56" t="s">
        <v>8355</v>
      </c>
      <c r="H56" t="str">
        <f>IFERROR(VLOOKUP(Table[[#This Row],[Activity Details of Assistance]],WHAT!E:F,2,FALSE),"")</f>
        <v># of water network</v>
      </c>
      <c r="I56"/>
      <c r="J56">
        <v>5</v>
      </c>
      <c r="K56" t="s">
        <v>8280</v>
      </c>
      <c r="L56" t="s">
        <v>13</v>
      </c>
      <c r="M56" t="s">
        <v>14</v>
      </c>
      <c r="N56" t="s">
        <v>307</v>
      </c>
      <c r="O56" t="s">
        <v>1599</v>
      </c>
      <c r="P56" t="s">
        <v>4717</v>
      </c>
      <c r="Q56" s="236">
        <v>44592</v>
      </c>
      <c r="R56" s="236">
        <v>44593</v>
      </c>
      <c r="S56" t="s">
        <v>8452</v>
      </c>
      <c r="T56"/>
      <c r="U56"/>
      <c r="V56"/>
      <c r="W56"/>
      <c r="X56" s="197"/>
      <c r="Y56" t="s">
        <v>8283</v>
      </c>
      <c r="Z56">
        <v>1714567162</v>
      </c>
      <c r="AA56" t="s">
        <v>8284</v>
      </c>
      <c r="AB56" s="188" t="str">
        <f>_xlfn.IFNA(IF(Table[[#This Row],[Programme Partner]]&lt;&gt;Table[[#This Row],[Implementing Partner]],CONCATENATE(Table[[#This Row],[Programme Partner]],"-",Table[[#This Row],[Implementing Partner]]),Table[[#This Row],[Programme Partner]]),"")</f>
        <v>WHH-ANANDO</v>
      </c>
      <c r="AC56" s="189"/>
      <c r="AD56" s="189"/>
      <c r="AE56" s="190"/>
      <c r="AF56" s="190"/>
      <c r="AG56" s="191"/>
    </row>
    <row r="57" spans="1:33" ht="14.4" customHeight="1">
      <c r="A57" s="183">
        <v>55</v>
      </c>
      <c r="B57" t="s">
        <v>5292</v>
      </c>
      <c r="C57" t="s">
        <v>5009</v>
      </c>
      <c r="D57" s="197" t="s">
        <v>8352</v>
      </c>
      <c r="E57" t="s">
        <v>27</v>
      </c>
      <c r="F57" t="s">
        <v>8011</v>
      </c>
      <c r="G57" t="s">
        <v>8019</v>
      </c>
      <c r="H57" t="str">
        <f>IFERROR(VLOOKUP(Table[[#This Row],[Activity Details of Assistance]],WHAT!E:F,2,FALSE),"")</f>
        <v>N/A</v>
      </c>
      <c r="I57"/>
      <c r="J57">
        <v>29</v>
      </c>
      <c r="K57" t="s">
        <v>8280</v>
      </c>
      <c r="L57" t="s">
        <v>13</v>
      </c>
      <c r="M57" t="s">
        <v>14</v>
      </c>
      <c r="N57" t="s">
        <v>307</v>
      </c>
      <c r="O57" t="s">
        <v>1599</v>
      </c>
      <c r="P57" t="s">
        <v>4717</v>
      </c>
      <c r="Q57" s="236">
        <v>44592</v>
      </c>
      <c r="R57" s="236">
        <v>44593</v>
      </c>
      <c r="S57" t="s">
        <v>8452</v>
      </c>
      <c r="T57"/>
      <c r="U57"/>
      <c r="V57"/>
      <c r="W57"/>
      <c r="X57" t="s">
        <v>8545</v>
      </c>
      <c r="Y57" t="s">
        <v>8283</v>
      </c>
      <c r="Z57">
        <v>1714567162</v>
      </c>
      <c r="AA57" t="s">
        <v>8284</v>
      </c>
      <c r="AB57" s="188" t="str">
        <f>_xlfn.IFNA(IF(Table[[#This Row],[Programme Partner]]&lt;&gt;Table[[#This Row],[Implementing Partner]],CONCATENATE(Table[[#This Row],[Programme Partner]],"-",Table[[#This Row],[Implementing Partner]]),Table[[#This Row],[Programme Partner]]),"")</f>
        <v>WHH-ANANDO</v>
      </c>
      <c r="AC57" s="189"/>
      <c r="AD57" s="189"/>
      <c r="AE57" s="190"/>
      <c r="AF57" s="190"/>
      <c r="AG57" s="191"/>
    </row>
    <row r="58" spans="1:33" ht="14.4" customHeight="1">
      <c r="A58" s="183">
        <v>56</v>
      </c>
      <c r="B58" t="s">
        <v>5292</v>
      </c>
      <c r="C58" t="s">
        <v>5009</v>
      </c>
      <c r="D58" s="197" t="s">
        <v>8352</v>
      </c>
      <c r="E58" t="s">
        <v>27</v>
      </c>
      <c r="F58" t="s">
        <v>8012</v>
      </c>
      <c r="G58" t="s">
        <v>8365</v>
      </c>
      <c r="H58" t="str">
        <f>IFERROR(VLOOKUP(Table[[#This Row],[Activity Details of Assistance]],WHAT!E:F,2,FALSE),"")</f>
        <v># of door</v>
      </c>
      <c r="I58"/>
      <c r="J58">
        <v>11</v>
      </c>
      <c r="K58" t="s">
        <v>8280</v>
      </c>
      <c r="L58" t="s">
        <v>13</v>
      </c>
      <c r="M58" t="s">
        <v>14</v>
      </c>
      <c r="N58" t="s">
        <v>307</v>
      </c>
      <c r="O58" t="s">
        <v>1599</v>
      </c>
      <c r="P58" t="s">
        <v>4717</v>
      </c>
      <c r="Q58" s="236">
        <v>44592</v>
      </c>
      <c r="R58" s="236">
        <v>44593</v>
      </c>
      <c r="S58" t="s">
        <v>8452</v>
      </c>
      <c r="T58"/>
      <c r="U58"/>
      <c r="V58"/>
      <c r="W58"/>
      <c r="X58" s="197"/>
      <c r="Y58" t="s">
        <v>8283</v>
      </c>
      <c r="Z58">
        <v>1714567162</v>
      </c>
      <c r="AA58" t="s">
        <v>8284</v>
      </c>
      <c r="AB58" s="188" t="str">
        <f>_xlfn.IFNA(IF(Table[[#This Row],[Programme Partner]]&lt;&gt;Table[[#This Row],[Implementing Partner]],CONCATENATE(Table[[#This Row],[Programme Partner]],"-",Table[[#This Row],[Implementing Partner]]),Table[[#This Row],[Programme Partner]]),"")</f>
        <v>WHH-ANANDO</v>
      </c>
      <c r="AC58" s="189"/>
      <c r="AD58" s="189"/>
      <c r="AE58" s="190"/>
      <c r="AF58" s="190"/>
      <c r="AG58" s="191"/>
    </row>
    <row r="59" spans="1:33" ht="14.4" customHeight="1">
      <c r="A59" s="183">
        <v>57</v>
      </c>
      <c r="B59" t="s">
        <v>5292</v>
      </c>
      <c r="C59" t="s">
        <v>5009</v>
      </c>
      <c r="D59" s="197" t="s">
        <v>8352</v>
      </c>
      <c r="E59" t="s">
        <v>27</v>
      </c>
      <c r="F59" t="s">
        <v>8012</v>
      </c>
      <c r="G59" t="s">
        <v>8373</v>
      </c>
      <c r="H59" t="str">
        <f>IFERROR(VLOOKUP(Table[[#This Row],[Activity Details of Assistance]],WHAT!E:F,2,FALSE),"")</f>
        <v xml:space="preserve"># of door </v>
      </c>
      <c r="I59"/>
      <c r="J59">
        <v>11</v>
      </c>
      <c r="K59" t="s">
        <v>8280</v>
      </c>
      <c r="L59" t="s">
        <v>13</v>
      </c>
      <c r="M59" t="s">
        <v>14</v>
      </c>
      <c r="N59" t="s">
        <v>307</v>
      </c>
      <c r="O59" t="s">
        <v>1599</v>
      </c>
      <c r="P59" t="s">
        <v>4717</v>
      </c>
      <c r="Q59" s="236">
        <v>44592</v>
      </c>
      <c r="R59" s="236">
        <v>44593</v>
      </c>
      <c r="S59" t="s">
        <v>8452</v>
      </c>
      <c r="T59"/>
      <c r="U59"/>
      <c r="V59"/>
      <c r="W59"/>
      <c r="X59" s="197"/>
      <c r="Y59" t="s">
        <v>8283</v>
      </c>
      <c r="Z59">
        <v>1714567162</v>
      </c>
      <c r="AA59" t="s">
        <v>8284</v>
      </c>
      <c r="AB59" s="188" t="str">
        <f>_xlfn.IFNA(IF(Table[[#This Row],[Programme Partner]]&lt;&gt;Table[[#This Row],[Implementing Partner]],CONCATENATE(Table[[#This Row],[Programme Partner]],"-",Table[[#This Row],[Implementing Partner]]),Table[[#This Row],[Programme Partner]]),"")</f>
        <v>WHH-ANANDO</v>
      </c>
      <c r="AC59" s="189"/>
      <c r="AD59" s="189"/>
      <c r="AE59" s="190"/>
      <c r="AF59" s="190"/>
      <c r="AG59" s="191"/>
    </row>
    <row r="60" spans="1:33" ht="14.4" customHeight="1">
      <c r="A60" s="183">
        <v>58</v>
      </c>
      <c r="B60" t="s">
        <v>5292</v>
      </c>
      <c r="C60" t="s">
        <v>5009</v>
      </c>
      <c r="D60" s="197" t="s">
        <v>8352</v>
      </c>
      <c r="E60" t="s">
        <v>27</v>
      </c>
      <c r="F60" t="s">
        <v>8012</v>
      </c>
      <c r="G60" s="195" t="s">
        <v>8585</v>
      </c>
      <c r="H60" t="str">
        <f>IFERROR(VLOOKUP(Table[[#This Row],[Activity Details of Assistance]],WHAT!E:F,2,FALSE),"")</f>
        <v xml:space="preserve"># of door </v>
      </c>
      <c r="I60"/>
      <c r="J60">
        <v>65</v>
      </c>
      <c r="K60" t="s">
        <v>8280</v>
      </c>
      <c r="L60" t="s">
        <v>13</v>
      </c>
      <c r="M60" t="s">
        <v>14</v>
      </c>
      <c r="N60" t="s">
        <v>307</v>
      </c>
      <c r="O60" t="s">
        <v>1599</v>
      </c>
      <c r="P60" t="s">
        <v>4717</v>
      </c>
      <c r="Q60" s="236">
        <v>44592</v>
      </c>
      <c r="R60" s="236">
        <v>44593</v>
      </c>
      <c r="S60" t="s">
        <v>8452</v>
      </c>
      <c r="T60"/>
      <c r="U60"/>
      <c r="V60"/>
      <c r="W60"/>
      <c r="X60" s="197"/>
      <c r="Y60" t="s">
        <v>8283</v>
      </c>
      <c r="Z60">
        <v>1714567162</v>
      </c>
      <c r="AA60" t="s">
        <v>8284</v>
      </c>
      <c r="AB60" s="188" t="str">
        <f>_xlfn.IFNA(IF(Table[[#This Row],[Programme Partner]]&lt;&gt;Table[[#This Row],[Implementing Partner]],CONCATENATE(Table[[#This Row],[Programme Partner]],"-",Table[[#This Row],[Implementing Partner]]),Table[[#This Row],[Programme Partner]]),"")</f>
        <v>WHH-ANANDO</v>
      </c>
      <c r="AC60" s="189"/>
      <c r="AD60" s="189"/>
      <c r="AE60" s="190"/>
      <c r="AF60" s="190"/>
      <c r="AG60" s="191"/>
    </row>
    <row r="61" spans="1:33" ht="14.4" customHeight="1">
      <c r="A61" s="183">
        <v>59</v>
      </c>
      <c r="B61" t="s">
        <v>5292</v>
      </c>
      <c r="C61" t="s">
        <v>5009</v>
      </c>
      <c r="D61" s="197" t="s">
        <v>8352</v>
      </c>
      <c r="E61" t="s">
        <v>27</v>
      </c>
      <c r="F61" t="s">
        <v>8012</v>
      </c>
      <c r="G61" t="s">
        <v>8359</v>
      </c>
      <c r="H61" t="str">
        <f>IFERROR(VLOOKUP(Table[[#This Row],[Activity Details of Assistance]],WHAT!E:F,2,FALSE),"")</f>
        <v># of FSM Site</v>
      </c>
      <c r="I61"/>
      <c r="J61">
        <v>1</v>
      </c>
      <c r="K61" t="s">
        <v>8280</v>
      </c>
      <c r="L61" t="s">
        <v>13</v>
      </c>
      <c r="M61" t="s">
        <v>14</v>
      </c>
      <c r="N61" t="s">
        <v>307</v>
      </c>
      <c r="O61" t="s">
        <v>1599</v>
      </c>
      <c r="P61" t="s">
        <v>4717</v>
      </c>
      <c r="Q61" s="236">
        <v>44592</v>
      </c>
      <c r="R61" s="236">
        <v>44593</v>
      </c>
      <c r="S61" t="s">
        <v>8452</v>
      </c>
      <c r="T61"/>
      <c r="U61"/>
      <c r="V61"/>
      <c r="W61"/>
      <c r="X61" s="197"/>
      <c r="Y61" t="s">
        <v>8283</v>
      </c>
      <c r="Z61">
        <v>1714567162</v>
      </c>
      <c r="AA61" t="s">
        <v>8284</v>
      </c>
      <c r="AB61" s="188" t="str">
        <f>_xlfn.IFNA(IF(Table[[#This Row],[Programme Partner]]&lt;&gt;Table[[#This Row],[Implementing Partner]],CONCATENATE(Table[[#This Row],[Programme Partner]],"-",Table[[#This Row],[Implementing Partner]]),Table[[#This Row],[Programme Partner]]),"")</f>
        <v>WHH-ANANDO</v>
      </c>
      <c r="AC61" s="189"/>
      <c r="AD61" s="189"/>
      <c r="AE61" s="190"/>
      <c r="AF61" s="190"/>
      <c r="AG61" s="191"/>
    </row>
    <row r="62" spans="1:33" ht="14.4" customHeight="1">
      <c r="A62" s="183">
        <v>60</v>
      </c>
      <c r="B62" t="s">
        <v>5292</v>
      </c>
      <c r="C62" t="s">
        <v>5009</v>
      </c>
      <c r="D62" s="197" t="s">
        <v>8352</v>
      </c>
      <c r="E62" t="s">
        <v>27</v>
      </c>
      <c r="F62" t="s">
        <v>8012</v>
      </c>
      <c r="G62" t="s">
        <v>8356</v>
      </c>
      <c r="H62" t="str">
        <f>IFERROR(VLOOKUP(Table[[#This Row],[Activity Details of Assistance]],WHAT!E:F,2,FALSE),"")</f>
        <v># of FSM Site</v>
      </c>
      <c r="I62"/>
      <c r="J62">
        <v>1</v>
      </c>
      <c r="K62" t="s">
        <v>8280</v>
      </c>
      <c r="L62" t="s">
        <v>13</v>
      </c>
      <c r="M62" t="s">
        <v>14</v>
      </c>
      <c r="N62" t="s">
        <v>307</v>
      </c>
      <c r="O62" t="s">
        <v>1599</v>
      </c>
      <c r="P62" t="s">
        <v>4717</v>
      </c>
      <c r="Q62" s="236">
        <v>44592</v>
      </c>
      <c r="R62" s="236">
        <v>44593</v>
      </c>
      <c r="S62" t="s">
        <v>8452</v>
      </c>
      <c r="T62"/>
      <c r="U62"/>
      <c r="V62"/>
      <c r="W62"/>
      <c r="X62" s="197"/>
      <c r="Y62" t="s">
        <v>8283</v>
      </c>
      <c r="Z62">
        <v>1714567162</v>
      </c>
      <c r="AA62" t="s">
        <v>8284</v>
      </c>
      <c r="AB62" s="188" t="str">
        <f>_xlfn.IFNA(IF(Table[[#This Row],[Programme Partner]]&lt;&gt;Table[[#This Row],[Implementing Partner]],CONCATENATE(Table[[#This Row],[Programme Partner]],"-",Table[[#This Row],[Implementing Partner]]),Table[[#This Row],[Programme Partner]]),"")</f>
        <v>WHH-ANANDO</v>
      </c>
      <c r="AC62" s="189"/>
      <c r="AD62" s="189"/>
      <c r="AE62" s="190"/>
      <c r="AF62" s="190"/>
      <c r="AG62" s="191"/>
    </row>
    <row r="63" spans="1:33" ht="14.4" customHeight="1">
      <c r="A63" s="183">
        <v>61</v>
      </c>
      <c r="B63" t="s">
        <v>5292</v>
      </c>
      <c r="C63" t="s">
        <v>5009</v>
      </c>
      <c r="D63" s="197" t="s">
        <v>8352</v>
      </c>
      <c r="E63" t="s">
        <v>27</v>
      </c>
      <c r="F63" t="s">
        <v>8012</v>
      </c>
      <c r="G63" t="s">
        <v>8372</v>
      </c>
      <c r="H63" t="str">
        <f>IFERROR(VLOOKUP(Table[[#This Row],[Activity Details of Assistance]],WHAT!E:F,2,FALSE),"")</f>
        <v># of door</v>
      </c>
      <c r="I63"/>
      <c r="J63">
        <v>5</v>
      </c>
      <c r="K63" t="s">
        <v>8280</v>
      </c>
      <c r="L63" t="s">
        <v>13</v>
      </c>
      <c r="M63" t="s">
        <v>14</v>
      </c>
      <c r="N63" t="s">
        <v>307</v>
      </c>
      <c r="O63" t="s">
        <v>1599</v>
      </c>
      <c r="P63" t="s">
        <v>4717</v>
      </c>
      <c r="Q63" s="236">
        <v>44592</v>
      </c>
      <c r="R63" s="236">
        <v>44593</v>
      </c>
      <c r="S63" t="s">
        <v>8452</v>
      </c>
      <c r="T63"/>
      <c r="U63"/>
      <c r="V63"/>
      <c r="W63"/>
      <c r="X63" s="197"/>
      <c r="Y63" t="s">
        <v>8283</v>
      </c>
      <c r="Z63">
        <v>1714567162</v>
      </c>
      <c r="AA63" t="s">
        <v>8284</v>
      </c>
      <c r="AB63" s="188" t="str">
        <f>_xlfn.IFNA(IF(Table[[#This Row],[Programme Partner]]&lt;&gt;Table[[#This Row],[Implementing Partner]],CONCATENATE(Table[[#This Row],[Programme Partner]],"-",Table[[#This Row],[Implementing Partner]]),Table[[#This Row],[Programme Partner]]),"")</f>
        <v>WHH-ANANDO</v>
      </c>
      <c r="AC63" s="189"/>
      <c r="AD63" s="189"/>
      <c r="AE63" s="190"/>
      <c r="AF63" s="190"/>
      <c r="AG63" s="191"/>
    </row>
    <row r="64" spans="1:33" ht="14.4" customHeight="1">
      <c r="A64" s="183">
        <v>62</v>
      </c>
      <c r="B64" t="s">
        <v>5292</v>
      </c>
      <c r="C64" t="s">
        <v>5009</v>
      </c>
      <c r="D64" s="197" t="s">
        <v>8352</v>
      </c>
      <c r="E64" t="s">
        <v>27</v>
      </c>
      <c r="F64" t="s">
        <v>8012</v>
      </c>
      <c r="G64" t="s">
        <v>8354</v>
      </c>
      <c r="H64" t="str">
        <f>IFERROR(VLOOKUP(Table[[#This Row],[Activity Details of Assistance]],WHAT!E:F,2,FALSE),"")</f>
        <v># of door</v>
      </c>
      <c r="I64"/>
      <c r="J64">
        <v>9</v>
      </c>
      <c r="K64" t="s">
        <v>8280</v>
      </c>
      <c r="L64" t="s">
        <v>13</v>
      </c>
      <c r="M64" t="s">
        <v>14</v>
      </c>
      <c r="N64" t="s">
        <v>307</v>
      </c>
      <c r="O64" t="s">
        <v>1599</v>
      </c>
      <c r="P64" t="s">
        <v>4717</v>
      </c>
      <c r="Q64" s="236">
        <v>44592</v>
      </c>
      <c r="R64" s="236">
        <v>44593</v>
      </c>
      <c r="S64" t="s">
        <v>8452</v>
      </c>
      <c r="T64"/>
      <c r="U64"/>
      <c r="V64"/>
      <c r="W64"/>
      <c r="X64" s="197"/>
      <c r="Y64" t="s">
        <v>8283</v>
      </c>
      <c r="Z64">
        <v>1714567162</v>
      </c>
      <c r="AA64" t="s">
        <v>8284</v>
      </c>
      <c r="AB64" s="188" t="str">
        <f>_xlfn.IFNA(IF(Table[[#This Row],[Programme Partner]]&lt;&gt;Table[[#This Row],[Implementing Partner]],CONCATENATE(Table[[#This Row],[Programme Partner]],"-",Table[[#This Row],[Implementing Partner]]),Table[[#This Row],[Programme Partner]]),"")</f>
        <v>WHH-ANANDO</v>
      </c>
      <c r="AC64" s="189"/>
      <c r="AD64" s="189"/>
      <c r="AE64" s="190"/>
      <c r="AF64" s="190"/>
      <c r="AG64" s="191"/>
    </row>
    <row r="65" spans="1:33" ht="14.4" customHeight="1">
      <c r="A65" s="183">
        <v>63</v>
      </c>
      <c r="B65" t="s">
        <v>5292</v>
      </c>
      <c r="C65" t="s">
        <v>5009</v>
      </c>
      <c r="D65" s="197" t="s">
        <v>8352</v>
      </c>
      <c r="E65" t="s">
        <v>27</v>
      </c>
      <c r="F65" t="s">
        <v>8012</v>
      </c>
      <c r="G65" t="s">
        <v>8367</v>
      </c>
      <c r="H65" t="str">
        <f>IFERROR(VLOOKUP(Table[[#This Row],[Activity Details of Assistance]],WHAT!E:F,2,FALSE),"")</f>
        <v># of door</v>
      </c>
      <c r="I65"/>
      <c r="J65">
        <v>2</v>
      </c>
      <c r="K65" t="s">
        <v>8280</v>
      </c>
      <c r="L65" t="s">
        <v>13</v>
      </c>
      <c r="M65" t="s">
        <v>14</v>
      </c>
      <c r="N65" t="s">
        <v>307</v>
      </c>
      <c r="O65" t="s">
        <v>1599</v>
      </c>
      <c r="P65" t="s">
        <v>4717</v>
      </c>
      <c r="Q65" s="236">
        <v>44592</v>
      </c>
      <c r="R65" s="236">
        <v>44593</v>
      </c>
      <c r="S65" t="s">
        <v>8452</v>
      </c>
      <c r="T65"/>
      <c r="U65"/>
      <c r="V65"/>
      <c r="W65"/>
      <c r="X65" s="197"/>
      <c r="Y65" t="s">
        <v>8283</v>
      </c>
      <c r="Z65">
        <v>1714567162</v>
      </c>
      <c r="AA65" t="s">
        <v>8284</v>
      </c>
      <c r="AB65" s="188" t="str">
        <f>_xlfn.IFNA(IF(Table[[#This Row],[Programme Partner]]&lt;&gt;Table[[#This Row],[Implementing Partner]],CONCATENATE(Table[[#This Row],[Programme Partner]],"-",Table[[#This Row],[Implementing Partner]]),Table[[#This Row],[Programme Partner]]),"")</f>
        <v>WHH-ANANDO</v>
      </c>
      <c r="AC65" s="189"/>
      <c r="AD65" s="189"/>
      <c r="AE65" s="190"/>
      <c r="AF65" s="190"/>
      <c r="AG65" s="191"/>
    </row>
    <row r="66" spans="1:33" ht="14.4" customHeight="1">
      <c r="A66" s="183">
        <v>64</v>
      </c>
      <c r="B66" t="s">
        <v>5292</v>
      </c>
      <c r="C66" t="s">
        <v>5009</v>
      </c>
      <c r="D66" s="197" t="s">
        <v>8352</v>
      </c>
      <c r="E66" t="s">
        <v>27</v>
      </c>
      <c r="F66" t="s">
        <v>8012</v>
      </c>
      <c r="G66" t="s">
        <v>8357</v>
      </c>
      <c r="H66" t="str">
        <f>IFERROR(VLOOKUP(Table[[#This Row],[Activity Details of Assistance]],WHAT!E:F,2,FALSE),"")</f>
        <v># of door</v>
      </c>
      <c r="I66"/>
      <c r="J66">
        <v>111</v>
      </c>
      <c r="K66" t="s">
        <v>8280</v>
      </c>
      <c r="L66" t="s">
        <v>13</v>
      </c>
      <c r="M66" t="s">
        <v>14</v>
      </c>
      <c r="N66" t="s">
        <v>307</v>
      </c>
      <c r="O66" t="s">
        <v>1599</v>
      </c>
      <c r="P66" t="s">
        <v>4717</v>
      </c>
      <c r="Q66" s="236">
        <v>44592</v>
      </c>
      <c r="R66" s="236">
        <v>44593</v>
      </c>
      <c r="S66" t="s">
        <v>8452</v>
      </c>
      <c r="T66"/>
      <c r="U66"/>
      <c r="V66"/>
      <c r="W66"/>
      <c r="X66" s="197"/>
      <c r="Y66" t="s">
        <v>8283</v>
      </c>
      <c r="Z66">
        <v>1714567162</v>
      </c>
      <c r="AA66" t="s">
        <v>8284</v>
      </c>
      <c r="AB66" s="188" t="str">
        <f>_xlfn.IFNA(IF(Table[[#This Row],[Programme Partner]]&lt;&gt;Table[[#This Row],[Implementing Partner]],CONCATENATE(Table[[#This Row],[Programme Partner]],"-",Table[[#This Row],[Implementing Partner]]),Table[[#This Row],[Programme Partner]]),"")</f>
        <v>WHH-ANANDO</v>
      </c>
      <c r="AC66" s="189"/>
      <c r="AD66" s="189"/>
      <c r="AE66" s="190"/>
      <c r="AF66" s="190"/>
      <c r="AG66" s="191"/>
    </row>
    <row r="67" spans="1:33" ht="14.4" customHeight="1">
      <c r="A67" s="183">
        <v>65</v>
      </c>
      <c r="B67" t="s">
        <v>5292</v>
      </c>
      <c r="C67" t="s">
        <v>5009</v>
      </c>
      <c r="D67" s="197" t="s">
        <v>8352</v>
      </c>
      <c r="E67" t="s">
        <v>27</v>
      </c>
      <c r="F67" t="s">
        <v>8013</v>
      </c>
      <c r="G67" t="s">
        <v>8019</v>
      </c>
      <c r="H67" t="str">
        <f>IFERROR(VLOOKUP(Table[[#This Row],[Activity Details of Assistance]],WHAT!E:F,2,FALSE),"")</f>
        <v>N/A</v>
      </c>
      <c r="I67"/>
      <c r="J67">
        <v>90</v>
      </c>
      <c r="K67" t="s">
        <v>8280</v>
      </c>
      <c r="L67" t="s">
        <v>13</v>
      </c>
      <c r="M67" t="s">
        <v>14</v>
      </c>
      <c r="N67" t="s">
        <v>307</v>
      </c>
      <c r="O67" t="s">
        <v>1599</v>
      </c>
      <c r="P67" t="s">
        <v>4717</v>
      </c>
      <c r="Q67" s="236">
        <v>44592</v>
      </c>
      <c r="R67" s="236">
        <v>44593</v>
      </c>
      <c r="S67" t="s">
        <v>8452</v>
      </c>
      <c r="T67"/>
      <c r="U67"/>
      <c r="V67"/>
      <c r="W67"/>
      <c r="X67" s="197" t="s">
        <v>8407</v>
      </c>
      <c r="Y67" t="s">
        <v>8283</v>
      </c>
      <c r="Z67">
        <v>1714567162</v>
      </c>
      <c r="AA67" t="s">
        <v>8284</v>
      </c>
      <c r="AB67" s="188" t="str">
        <f>_xlfn.IFNA(IF(Table[[#This Row],[Programme Partner]]&lt;&gt;Table[[#This Row],[Implementing Partner]],CONCATENATE(Table[[#This Row],[Programme Partner]],"-",Table[[#This Row],[Implementing Partner]]),Table[[#This Row],[Programme Partner]]),"")</f>
        <v>WHH-ANANDO</v>
      </c>
      <c r="AC67" s="189"/>
      <c r="AD67" s="189"/>
      <c r="AE67" s="190"/>
      <c r="AF67" s="190"/>
      <c r="AG67" s="191"/>
    </row>
    <row r="68" spans="1:33" ht="14.4" customHeight="1">
      <c r="A68" s="183">
        <v>66</v>
      </c>
      <c r="B68" t="s">
        <v>5292</v>
      </c>
      <c r="C68" t="s">
        <v>5009</v>
      </c>
      <c r="D68" s="197" t="s">
        <v>8352</v>
      </c>
      <c r="E68" t="s">
        <v>27</v>
      </c>
      <c r="F68" t="s">
        <v>8013</v>
      </c>
      <c r="G68" t="s">
        <v>8313</v>
      </c>
      <c r="H68" t="str">
        <f>IFERROR(VLOOKUP(Table[[#This Row],[Activity Details of Assistance]],WHAT!E:F,2,FALSE),"")</f>
        <v># of HP sessions at community level</v>
      </c>
      <c r="I68"/>
      <c r="J68">
        <v>550</v>
      </c>
      <c r="K68" t="s">
        <v>8280</v>
      </c>
      <c r="L68" t="s">
        <v>13</v>
      </c>
      <c r="M68" t="s">
        <v>14</v>
      </c>
      <c r="N68" t="s">
        <v>307</v>
      </c>
      <c r="O68" t="s">
        <v>1599</v>
      </c>
      <c r="P68" t="s">
        <v>4717</v>
      </c>
      <c r="Q68" s="236">
        <v>44592</v>
      </c>
      <c r="R68" s="236">
        <v>44593</v>
      </c>
      <c r="S68" t="s">
        <v>8452</v>
      </c>
      <c r="T68"/>
      <c r="U68"/>
      <c r="V68"/>
      <c r="W68"/>
      <c r="X68" s="197"/>
      <c r="Y68" t="s">
        <v>8283</v>
      </c>
      <c r="Z68">
        <v>1714567162</v>
      </c>
      <c r="AA68" t="s">
        <v>8284</v>
      </c>
      <c r="AB68" s="188" t="str">
        <f>_xlfn.IFNA(IF(Table[[#This Row],[Programme Partner]]&lt;&gt;Table[[#This Row],[Implementing Partner]],CONCATENATE(Table[[#This Row],[Programme Partner]],"-",Table[[#This Row],[Implementing Partner]]),Table[[#This Row],[Programme Partner]]),"")</f>
        <v>WHH-ANANDO</v>
      </c>
      <c r="AC68" s="189"/>
      <c r="AD68" s="189"/>
      <c r="AE68" s="190"/>
      <c r="AF68" s="190"/>
      <c r="AG68" s="191"/>
    </row>
    <row r="69" spans="1:33" ht="14.4" customHeight="1">
      <c r="A69" s="183">
        <v>67</v>
      </c>
      <c r="B69" t="s">
        <v>5292</v>
      </c>
      <c r="C69" t="s">
        <v>5009</v>
      </c>
      <c r="D69" s="197" t="s">
        <v>8352</v>
      </c>
      <c r="E69" t="s">
        <v>27</v>
      </c>
      <c r="F69" t="s">
        <v>8013</v>
      </c>
      <c r="G69" t="s">
        <v>8314</v>
      </c>
      <c r="H69" t="str">
        <f>IFERROR(VLOOKUP(Table[[#This Row],[Activity Details of Assistance]],WHAT!E:F,2,FALSE),"")</f>
        <v># of HP sessions at HH level</v>
      </c>
      <c r="I69"/>
      <c r="J69">
        <v>2036</v>
      </c>
      <c r="K69" t="s">
        <v>8280</v>
      </c>
      <c r="L69" t="s">
        <v>13</v>
      </c>
      <c r="M69" t="s">
        <v>14</v>
      </c>
      <c r="N69" t="s">
        <v>307</v>
      </c>
      <c r="O69" t="s">
        <v>1599</v>
      </c>
      <c r="P69" t="s">
        <v>4717</v>
      </c>
      <c r="Q69" s="236">
        <v>44592</v>
      </c>
      <c r="R69" s="236">
        <v>44593</v>
      </c>
      <c r="S69" t="s">
        <v>8452</v>
      </c>
      <c r="T69"/>
      <c r="U69"/>
      <c r="V69"/>
      <c r="W69"/>
      <c r="X69" s="197"/>
      <c r="Y69" t="s">
        <v>8283</v>
      </c>
      <c r="Z69">
        <v>1714567162</v>
      </c>
      <c r="AA69" t="s">
        <v>8284</v>
      </c>
      <c r="AB69" s="188" t="str">
        <f>_xlfn.IFNA(IF(Table[[#This Row],[Programme Partner]]&lt;&gt;Table[[#This Row],[Implementing Partner]],CONCATENATE(Table[[#This Row],[Programme Partner]],"-",Table[[#This Row],[Implementing Partner]]),Table[[#This Row],[Programme Partner]]),"")</f>
        <v>WHH-ANANDO</v>
      </c>
      <c r="AC69" s="189"/>
      <c r="AD69" s="189"/>
      <c r="AE69" s="190"/>
      <c r="AF69" s="190"/>
      <c r="AG69" s="191"/>
    </row>
    <row r="70" spans="1:33" ht="14.4" customHeight="1">
      <c r="A70" s="183">
        <v>68</v>
      </c>
      <c r="B70" t="s">
        <v>5292</v>
      </c>
      <c r="C70" t="s">
        <v>5009</v>
      </c>
      <c r="D70" s="197" t="s">
        <v>8352</v>
      </c>
      <c r="E70" t="s">
        <v>27</v>
      </c>
      <c r="F70" t="s">
        <v>8013</v>
      </c>
      <c r="G70" t="s">
        <v>8317</v>
      </c>
      <c r="H70" t="str">
        <f>IFERROR(VLOOKUP(Table[[#This Row],[Activity Details of Assistance]],WHAT!E:F,2,FALSE),"")</f>
        <v># of estimated persons reached by mass-media campaign</v>
      </c>
      <c r="I70"/>
      <c r="J70">
        <v>28</v>
      </c>
      <c r="K70" t="s">
        <v>8280</v>
      </c>
      <c r="L70" t="s">
        <v>13</v>
      </c>
      <c r="M70" t="s">
        <v>14</v>
      </c>
      <c r="N70" t="s">
        <v>307</v>
      </c>
      <c r="O70" t="s">
        <v>1599</v>
      </c>
      <c r="P70" t="s">
        <v>4717</v>
      </c>
      <c r="Q70" s="236">
        <v>44592</v>
      </c>
      <c r="R70" s="236">
        <v>44593</v>
      </c>
      <c r="S70" t="s">
        <v>8452</v>
      </c>
      <c r="T70"/>
      <c r="U70"/>
      <c r="V70"/>
      <c r="W70"/>
      <c r="X70" s="197"/>
      <c r="Y70" t="s">
        <v>8283</v>
      </c>
      <c r="Z70">
        <v>1714567162</v>
      </c>
      <c r="AA70" t="s">
        <v>8284</v>
      </c>
      <c r="AB70" s="188" t="str">
        <f>_xlfn.IFNA(IF(Table[[#This Row],[Programme Partner]]&lt;&gt;Table[[#This Row],[Implementing Partner]],CONCATENATE(Table[[#This Row],[Programme Partner]],"-",Table[[#This Row],[Implementing Partner]]),Table[[#This Row],[Programme Partner]]),"")</f>
        <v>WHH-ANANDO</v>
      </c>
      <c r="AC70" s="189"/>
      <c r="AD70" s="189"/>
      <c r="AE70" s="190"/>
      <c r="AF70" s="190"/>
      <c r="AG70" s="191"/>
    </row>
    <row r="71" spans="1:33" ht="14.4" customHeight="1">
      <c r="A71" s="183">
        <v>69</v>
      </c>
      <c r="B71" t="s">
        <v>5292</v>
      </c>
      <c r="C71" t="s">
        <v>5009</v>
      </c>
      <c r="D71" s="197" t="s">
        <v>8352</v>
      </c>
      <c r="E71" t="s">
        <v>27</v>
      </c>
      <c r="F71" t="s">
        <v>8013</v>
      </c>
      <c r="G71" t="s">
        <v>8360</v>
      </c>
      <c r="H71" t="str">
        <f>IFERROR(VLOOKUP(Table[[#This Row],[Activity Details of Assistance]],WHAT!E:F,2,FALSE),"")</f>
        <v># of household</v>
      </c>
      <c r="I71"/>
      <c r="J71">
        <v>1231</v>
      </c>
      <c r="K71" t="s">
        <v>8280</v>
      </c>
      <c r="L71" t="s">
        <v>13</v>
      </c>
      <c r="M71" t="s">
        <v>14</v>
      </c>
      <c r="N71" t="s">
        <v>307</v>
      </c>
      <c r="O71" t="s">
        <v>1599</v>
      </c>
      <c r="P71" t="s">
        <v>4717</v>
      </c>
      <c r="Q71" s="236">
        <v>44592</v>
      </c>
      <c r="R71" s="236">
        <v>44593</v>
      </c>
      <c r="S71" t="s">
        <v>8452</v>
      </c>
      <c r="T71"/>
      <c r="U71"/>
      <c r="V71"/>
      <c r="W71"/>
      <c r="X71" s="197"/>
      <c r="Y71" t="s">
        <v>8283</v>
      </c>
      <c r="Z71">
        <v>1714567162</v>
      </c>
      <c r="AA71" t="s">
        <v>8284</v>
      </c>
      <c r="AB71" s="188" t="str">
        <f>_xlfn.IFNA(IF(Table[[#This Row],[Programme Partner]]&lt;&gt;Table[[#This Row],[Implementing Partner]],CONCATENATE(Table[[#This Row],[Programme Partner]],"-",Table[[#This Row],[Implementing Partner]]),Table[[#This Row],[Programme Partner]]),"")</f>
        <v>WHH-ANANDO</v>
      </c>
      <c r="AC71" s="189"/>
      <c r="AD71" s="189"/>
      <c r="AE71" s="190"/>
      <c r="AF71" s="190"/>
      <c r="AG71" s="191"/>
    </row>
    <row r="72" spans="1:33" ht="14.4" customHeight="1">
      <c r="A72" s="183">
        <v>70</v>
      </c>
      <c r="B72" t="s">
        <v>5292</v>
      </c>
      <c r="C72" t="s">
        <v>5009</v>
      </c>
      <c r="D72" s="197" t="s">
        <v>8352</v>
      </c>
      <c r="E72" t="s">
        <v>27</v>
      </c>
      <c r="F72" t="s">
        <v>8013</v>
      </c>
      <c r="G72" t="s">
        <v>8315</v>
      </c>
      <c r="H72" t="str">
        <f>IFERROR(VLOOKUP(Table[[#This Row],[Activity Details of Assistance]],WHAT!E:F,2,FALSE),"")</f>
        <v># of handwashing station</v>
      </c>
      <c r="I72"/>
      <c r="J72">
        <v>9</v>
      </c>
      <c r="K72" t="s">
        <v>8280</v>
      </c>
      <c r="L72" t="s">
        <v>13</v>
      </c>
      <c r="M72" t="s">
        <v>14</v>
      </c>
      <c r="N72" t="s">
        <v>307</v>
      </c>
      <c r="O72" t="s">
        <v>1599</v>
      </c>
      <c r="P72" t="s">
        <v>4717</v>
      </c>
      <c r="Q72" s="236">
        <v>44592</v>
      </c>
      <c r="R72" s="236">
        <v>44593</v>
      </c>
      <c r="S72" t="s">
        <v>8452</v>
      </c>
      <c r="T72"/>
      <c r="U72"/>
      <c r="V72"/>
      <c r="W72"/>
      <c r="X72" s="197"/>
      <c r="Y72" t="s">
        <v>8283</v>
      </c>
      <c r="Z72">
        <v>1714567162</v>
      </c>
      <c r="AA72" t="s">
        <v>8284</v>
      </c>
      <c r="AB72" s="188" t="str">
        <f>_xlfn.IFNA(IF(Table[[#This Row],[Programme Partner]]&lt;&gt;Table[[#This Row],[Implementing Partner]],CONCATENATE(Table[[#This Row],[Programme Partner]],"-",Table[[#This Row],[Implementing Partner]]),Table[[#This Row],[Programme Partner]]),"")</f>
        <v>WHH-ANANDO</v>
      </c>
      <c r="AC72" s="189"/>
      <c r="AD72" s="189"/>
      <c r="AE72" s="190"/>
      <c r="AF72" s="190"/>
      <c r="AG72" s="191"/>
    </row>
    <row r="73" spans="1:33" ht="14.4" customHeight="1">
      <c r="A73" s="183">
        <v>71</v>
      </c>
      <c r="B73" t="s">
        <v>5292</v>
      </c>
      <c r="C73" t="s">
        <v>5009</v>
      </c>
      <c r="D73" s="197" t="s">
        <v>8352</v>
      </c>
      <c r="E73" t="s">
        <v>27</v>
      </c>
      <c r="F73" t="s">
        <v>8013</v>
      </c>
      <c r="G73" t="s">
        <v>8019</v>
      </c>
      <c r="H73" t="str">
        <f>IFERROR(VLOOKUP(Table[[#This Row],[Activity Details of Assistance]],WHAT!E:F,2,FALSE),"")</f>
        <v>N/A</v>
      </c>
      <c r="I73"/>
      <c r="J73">
        <v>1245</v>
      </c>
      <c r="K73" t="s">
        <v>8280</v>
      </c>
      <c r="L73" t="s">
        <v>13</v>
      </c>
      <c r="M73" t="s">
        <v>14</v>
      </c>
      <c r="N73" t="s">
        <v>307</v>
      </c>
      <c r="O73" t="s">
        <v>1599</v>
      </c>
      <c r="P73" t="s">
        <v>4717</v>
      </c>
      <c r="Q73" s="236">
        <v>44592</v>
      </c>
      <c r="R73" s="236">
        <v>44593</v>
      </c>
      <c r="S73" t="s">
        <v>8452</v>
      </c>
      <c r="T73"/>
      <c r="U73"/>
      <c r="V73"/>
      <c r="W73"/>
      <c r="X73" s="197" t="s">
        <v>8408</v>
      </c>
      <c r="Y73" t="s">
        <v>8283</v>
      </c>
      <c r="Z73">
        <v>1714567162</v>
      </c>
      <c r="AA73" t="s">
        <v>8284</v>
      </c>
      <c r="AB73" s="188" t="str">
        <f>_xlfn.IFNA(IF(Table[[#This Row],[Programme Partner]]&lt;&gt;Table[[#This Row],[Implementing Partner]],CONCATENATE(Table[[#This Row],[Programme Partner]],"-",Table[[#This Row],[Implementing Partner]]),Table[[#This Row],[Programme Partner]]),"")</f>
        <v>WHH-ANANDO</v>
      </c>
      <c r="AC73" s="189"/>
      <c r="AD73" s="189"/>
      <c r="AE73" s="190"/>
      <c r="AF73" s="190"/>
      <c r="AG73" s="191"/>
    </row>
    <row r="74" spans="1:33" ht="14.4" customHeight="1">
      <c r="A74" s="183">
        <v>72</v>
      </c>
      <c r="B74" t="s">
        <v>5292</v>
      </c>
      <c r="C74" t="s">
        <v>5009</v>
      </c>
      <c r="D74" s="197" t="s">
        <v>8352</v>
      </c>
      <c r="E74" t="s">
        <v>27</v>
      </c>
      <c r="F74" t="s">
        <v>8014</v>
      </c>
      <c r="G74" t="s">
        <v>8358</v>
      </c>
      <c r="H74" t="str">
        <f>IFERROR(VLOOKUP(Table[[#This Row],[Activity Details of Assistance]],WHAT!E:F,2,FALSE),"")</f>
        <v># of campaign per camp </v>
      </c>
      <c r="I74"/>
      <c r="J74">
        <v>6</v>
      </c>
      <c r="K74" t="s">
        <v>8280</v>
      </c>
      <c r="L74" t="s">
        <v>13</v>
      </c>
      <c r="M74" t="s">
        <v>14</v>
      </c>
      <c r="N74" t="s">
        <v>307</v>
      </c>
      <c r="O74" t="s">
        <v>1599</v>
      </c>
      <c r="P74" t="s">
        <v>4717</v>
      </c>
      <c r="Q74" s="236">
        <v>44592</v>
      </c>
      <c r="R74" s="236">
        <v>44593</v>
      </c>
      <c r="S74" t="s">
        <v>8452</v>
      </c>
      <c r="T74"/>
      <c r="U74"/>
      <c r="V74"/>
      <c r="W74"/>
      <c r="X74" s="197"/>
      <c r="Y74" t="s">
        <v>8283</v>
      </c>
      <c r="Z74">
        <v>1714567162</v>
      </c>
      <c r="AA74" t="s">
        <v>8284</v>
      </c>
      <c r="AB74" s="188" t="str">
        <f>_xlfn.IFNA(IF(Table[[#This Row],[Programme Partner]]&lt;&gt;Table[[#This Row],[Implementing Partner]],CONCATENATE(Table[[#This Row],[Programme Partner]],"-",Table[[#This Row],[Implementing Partner]]),Table[[#This Row],[Programme Partner]]),"")</f>
        <v>WHH-ANANDO</v>
      </c>
      <c r="AC74" s="189"/>
      <c r="AD74" s="189"/>
      <c r="AE74" s="190"/>
      <c r="AF74" s="190"/>
      <c r="AG74" s="191"/>
    </row>
    <row r="75" spans="1:33" ht="14.4" customHeight="1">
      <c r="A75" s="183">
        <v>73</v>
      </c>
      <c r="B75" t="s">
        <v>5292</v>
      </c>
      <c r="C75" t="s">
        <v>5009</v>
      </c>
      <c r="D75" s="197" t="s">
        <v>8352</v>
      </c>
      <c r="E75" t="s">
        <v>27</v>
      </c>
      <c r="F75" t="s">
        <v>8014</v>
      </c>
      <c r="G75" t="s">
        <v>8243</v>
      </c>
      <c r="H75" t="str">
        <f>IFERROR(VLOOKUP(Table[[#This Row],[Activity Details of Assistance]],WHAT!E:F,2,FALSE),"")</f>
        <v># of pit</v>
      </c>
      <c r="I75"/>
      <c r="J75">
        <v>43</v>
      </c>
      <c r="K75" t="s">
        <v>8280</v>
      </c>
      <c r="L75" t="s">
        <v>13</v>
      </c>
      <c r="M75" t="s">
        <v>14</v>
      </c>
      <c r="N75" t="s">
        <v>307</v>
      </c>
      <c r="O75" t="s">
        <v>1599</v>
      </c>
      <c r="P75" t="s">
        <v>4717</v>
      </c>
      <c r="Q75" s="236">
        <v>44592</v>
      </c>
      <c r="R75" s="236">
        <v>44593</v>
      </c>
      <c r="S75" t="s">
        <v>8452</v>
      </c>
      <c r="T75"/>
      <c r="U75"/>
      <c r="V75"/>
      <c r="W75"/>
      <c r="X75" s="197"/>
      <c r="Y75" t="s">
        <v>8283</v>
      </c>
      <c r="Z75">
        <v>1714567162</v>
      </c>
      <c r="AA75" t="s">
        <v>8284</v>
      </c>
      <c r="AB75" s="188" t="str">
        <f>_xlfn.IFNA(IF(Table[[#This Row],[Programme Partner]]&lt;&gt;Table[[#This Row],[Implementing Partner]],CONCATENATE(Table[[#This Row],[Programme Partner]],"-",Table[[#This Row],[Implementing Partner]]),Table[[#This Row],[Programme Partner]]),"")</f>
        <v>WHH-ANANDO</v>
      </c>
      <c r="AC75" s="189"/>
      <c r="AD75" s="189"/>
      <c r="AE75" s="190"/>
      <c r="AF75" s="190"/>
      <c r="AG75" s="191"/>
    </row>
    <row r="76" spans="1:33" ht="14.4" customHeight="1">
      <c r="A76" s="183">
        <v>74</v>
      </c>
      <c r="B76" t="s">
        <v>5292</v>
      </c>
      <c r="C76" t="s">
        <v>5009</v>
      </c>
      <c r="D76" s="197" t="s">
        <v>8352</v>
      </c>
      <c r="E76" t="s">
        <v>27</v>
      </c>
      <c r="F76" t="s">
        <v>8014</v>
      </c>
      <c r="G76" t="s">
        <v>8361</v>
      </c>
      <c r="H76" t="str">
        <f>IFERROR(VLOOKUP(Table[[#This Row],[Activity Details of Assistance]],WHAT!E:F,2,FALSE),"")</f>
        <v># of plant</v>
      </c>
      <c r="I76"/>
      <c r="J76">
        <v>1</v>
      </c>
      <c r="K76" t="s">
        <v>8280</v>
      </c>
      <c r="L76" t="s">
        <v>13</v>
      </c>
      <c r="M76" t="s">
        <v>14</v>
      </c>
      <c r="N76" t="s">
        <v>307</v>
      </c>
      <c r="O76" t="s">
        <v>1599</v>
      </c>
      <c r="P76" t="s">
        <v>4717</v>
      </c>
      <c r="Q76" s="236">
        <v>44592</v>
      </c>
      <c r="R76" s="236">
        <v>44593</v>
      </c>
      <c r="S76" t="s">
        <v>8452</v>
      </c>
      <c r="T76"/>
      <c r="U76"/>
      <c r="V76"/>
      <c r="W76"/>
      <c r="X76" s="197"/>
      <c r="Y76" t="s">
        <v>8283</v>
      </c>
      <c r="Z76">
        <v>1714567162</v>
      </c>
      <c r="AA76" t="s">
        <v>8284</v>
      </c>
      <c r="AB76" s="188" t="str">
        <f>_xlfn.IFNA(IF(Table[[#This Row],[Programme Partner]]&lt;&gt;Table[[#This Row],[Implementing Partner]],CONCATENATE(Table[[#This Row],[Programme Partner]],"-",Table[[#This Row],[Implementing Partner]]),Table[[#This Row],[Programme Partner]]),"")</f>
        <v>WHH-ANANDO</v>
      </c>
      <c r="AC76" s="189"/>
      <c r="AD76" s="189"/>
      <c r="AE76" s="190"/>
      <c r="AF76" s="190"/>
      <c r="AG76" s="191"/>
    </row>
    <row r="77" spans="1:33" ht="14.4" customHeight="1">
      <c r="A77" s="183">
        <v>75</v>
      </c>
      <c r="B77" t="s">
        <v>5292</v>
      </c>
      <c r="C77" t="s">
        <v>5009</v>
      </c>
      <c r="D77" s="197" t="s">
        <v>8352</v>
      </c>
      <c r="E77" t="s">
        <v>27</v>
      </c>
      <c r="F77" t="s">
        <v>8011</v>
      </c>
      <c r="G77" t="s">
        <v>8017</v>
      </c>
      <c r="H77" t="str">
        <f>IFERROR(VLOOKUP(Table[[#This Row],[Activity Details of Assistance]],WHAT!E:F,2,FALSE),"")</f>
        <v># cubic meters / day</v>
      </c>
      <c r="I77"/>
      <c r="J77">
        <v>77</v>
      </c>
      <c r="K77" t="s">
        <v>8280</v>
      </c>
      <c r="L77" t="s">
        <v>13</v>
      </c>
      <c r="M77" t="s">
        <v>14</v>
      </c>
      <c r="N77" t="s">
        <v>307</v>
      </c>
      <c r="O77" t="s">
        <v>1599</v>
      </c>
      <c r="P77" t="s">
        <v>4726</v>
      </c>
      <c r="Q77" s="236">
        <v>44592</v>
      </c>
      <c r="R77" s="236">
        <v>44593</v>
      </c>
      <c r="S77" t="s">
        <v>8452</v>
      </c>
      <c r="T77"/>
      <c r="U77"/>
      <c r="V77"/>
      <c r="W77"/>
      <c r="X77" s="197"/>
      <c r="Y77" t="s">
        <v>8283</v>
      </c>
      <c r="Z77">
        <v>1714567162</v>
      </c>
      <c r="AA77" t="s">
        <v>8284</v>
      </c>
      <c r="AB77" s="188" t="str">
        <f>_xlfn.IFNA(IF(Table[[#This Row],[Programme Partner]]&lt;&gt;Table[[#This Row],[Implementing Partner]],CONCATENATE(Table[[#This Row],[Programme Partner]],"-",Table[[#This Row],[Implementing Partner]]),Table[[#This Row],[Programme Partner]]),"")</f>
        <v>WHH-ANANDO</v>
      </c>
      <c r="AC77" s="189"/>
      <c r="AD77" s="189"/>
      <c r="AE77" s="190"/>
      <c r="AF77" s="190"/>
      <c r="AG77" s="191"/>
    </row>
    <row r="78" spans="1:33" ht="14.4" customHeight="1">
      <c r="A78" s="183">
        <v>76</v>
      </c>
      <c r="B78" t="s">
        <v>5292</v>
      </c>
      <c r="C78" t="s">
        <v>5009</v>
      </c>
      <c r="D78" s="197" t="s">
        <v>8352</v>
      </c>
      <c r="E78" t="s">
        <v>27</v>
      </c>
      <c r="F78" t="s">
        <v>8011</v>
      </c>
      <c r="G78" t="s">
        <v>8355</v>
      </c>
      <c r="H78" t="str">
        <f>IFERROR(VLOOKUP(Table[[#This Row],[Activity Details of Assistance]],WHAT!E:F,2,FALSE),"")</f>
        <v># of water network</v>
      </c>
      <c r="I78"/>
      <c r="J78">
        <v>8</v>
      </c>
      <c r="K78" t="s">
        <v>8280</v>
      </c>
      <c r="L78" t="s">
        <v>13</v>
      </c>
      <c r="M78" t="s">
        <v>14</v>
      </c>
      <c r="N78" t="s">
        <v>307</v>
      </c>
      <c r="O78" t="s">
        <v>1599</v>
      </c>
      <c r="P78" t="s">
        <v>4726</v>
      </c>
      <c r="Q78" s="236">
        <v>44592</v>
      </c>
      <c r="R78" s="236">
        <v>44593</v>
      </c>
      <c r="S78" t="s">
        <v>8452</v>
      </c>
      <c r="T78"/>
      <c r="U78"/>
      <c r="V78"/>
      <c r="W78"/>
      <c r="X78" s="197"/>
      <c r="Y78" t="s">
        <v>8283</v>
      </c>
      <c r="Z78">
        <v>1714567162</v>
      </c>
      <c r="AA78" t="s">
        <v>8284</v>
      </c>
      <c r="AB78" s="188" t="str">
        <f>_xlfn.IFNA(IF(Table[[#This Row],[Programme Partner]]&lt;&gt;Table[[#This Row],[Implementing Partner]],CONCATENATE(Table[[#This Row],[Programme Partner]],"-",Table[[#This Row],[Implementing Partner]]),Table[[#This Row],[Programme Partner]]),"")</f>
        <v>WHH-ANANDO</v>
      </c>
      <c r="AC78" s="189"/>
      <c r="AD78" s="189"/>
      <c r="AE78" s="190"/>
      <c r="AF78" s="190"/>
      <c r="AG78" s="191"/>
    </row>
    <row r="79" spans="1:33" ht="14.4" customHeight="1">
      <c r="A79" s="183">
        <v>77</v>
      </c>
      <c r="B79" t="s">
        <v>5292</v>
      </c>
      <c r="C79" t="s">
        <v>5009</v>
      </c>
      <c r="D79" s="197" t="s">
        <v>8352</v>
      </c>
      <c r="E79" t="s">
        <v>27</v>
      </c>
      <c r="F79" t="s">
        <v>8012</v>
      </c>
      <c r="G79" t="s">
        <v>8019</v>
      </c>
      <c r="H79" t="str">
        <f>IFERROR(VLOOKUP(Table[[#This Row],[Activity Details of Assistance]],WHAT!E:F,2,FALSE),"")</f>
        <v>N/A</v>
      </c>
      <c r="I79"/>
      <c r="J79">
        <v>4</v>
      </c>
      <c r="K79" t="s">
        <v>8280</v>
      </c>
      <c r="L79" t="s">
        <v>13</v>
      </c>
      <c r="M79" t="s">
        <v>14</v>
      </c>
      <c r="N79" t="s">
        <v>307</v>
      </c>
      <c r="O79" t="s">
        <v>1599</v>
      </c>
      <c r="P79" t="s">
        <v>4726</v>
      </c>
      <c r="Q79" s="236">
        <v>44592</v>
      </c>
      <c r="R79" s="236">
        <v>44593</v>
      </c>
      <c r="S79" t="s">
        <v>8452</v>
      </c>
      <c r="T79"/>
      <c r="U79"/>
      <c r="V79"/>
      <c r="W79"/>
      <c r="X79" t="s">
        <v>8545</v>
      </c>
      <c r="Y79" t="s">
        <v>8283</v>
      </c>
      <c r="Z79">
        <v>1714567162</v>
      </c>
      <c r="AA79" t="s">
        <v>8284</v>
      </c>
      <c r="AB79" s="188" t="str">
        <f>_xlfn.IFNA(IF(Table[[#This Row],[Programme Partner]]&lt;&gt;Table[[#This Row],[Implementing Partner]],CONCATENATE(Table[[#This Row],[Programme Partner]],"-",Table[[#This Row],[Implementing Partner]]),Table[[#This Row],[Programme Partner]]),"")</f>
        <v>WHH-ANANDO</v>
      </c>
      <c r="AC79" s="189"/>
      <c r="AD79" s="189"/>
      <c r="AE79" s="190"/>
      <c r="AF79" s="190"/>
      <c r="AG79" s="191"/>
    </row>
    <row r="80" spans="1:33" ht="14.4" customHeight="1">
      <c r="A80" s="183">
        <v>78</v>
      </c>
      <c r="B80" t="s">
        <v>5292</v>
      </c>
      <c r="C80" t="s">
        <v>5009</v>
      </c>
      <c r="D80" s="197" t="s">
        <v>8352</v>
      </c>
      <c r="E80" t="s">
        <v>27</v>
      </c>
      <c r="F80" t="s">
        <v>8012</v>
      </c>
      <c r="G80" t="s">
        <v>8365</v>
      </c>
      <c r="H80" t="str">
        <f>IFERROR(VLOOKUP(Table[[#This Row],[Activity Details of Assistance]],WHAT!E:F,2,FALSE),"")</f>
        <v># of door</v>
      </c>
      <c r="I80"/>
      <c r="J80">
        <v>40</v>
      </c>
      <c r="K80" t="s">
        <v>8280</v>
      </c>
      <c r="L80" t="s">
        <v>13</v>
      </c>
      <c r="M80" t="s">
        <v>14</v>
      </c>
      <c r="N80" t="s">
        <v>307</v>
      </c>
      <c r="O80" t="s">
        <v>1599</v>
      </c>
      <c r="P80" t="s">
        <v>4726</v>
      </c>
      <c r="Q80" s="236">
        <v>44592</v>
      </c>
      <c r="R80" s="236">
        <v>44593</v>
      </c>
      <c r="S80" t="s">
        <v>8452</v>
      </c>
      <c r="T80"/>
      <c r="U80"/>
      <c r="V80"/>
      <c r="W80"/>
      <c r="X80" s="197"/>
      <c r="Y80" t="s">
        <v>8283</v>
      </c>
      <c r="Z80">
        <v>1714567162</v>
      </c>
      <c r="AA80" t="s">
        <v>8284</v>
      </c>
      <c r="AB80" s="188" t="str">
        <f>_xlfn.IFNA(IF(Table[[#This Row],[Programme Partner]]&lt;&gt;Table[[#This Row],[Implementing Partner]],CONCATENATE(Table[[#This Row],[Programme Partner]],"-",Table[[#This Row],[Implementing Partner]]),Table[[#This Row],[Programme Partner]]),"")</f>
        <v>WHH-ANANDO</v>
      </c>
      <c r="AC80" s="189"/>
      <c r="AD80" s="189"/>
      <c r="AE80" s="190"/>
      <c r="AF80" s="190"/>
      <c r="AG80" s="191"/>
    </row>
    <row r="81" spans="1:33" ht="14.4" customHeight="1">
      <c r="A81" s="183">
        <v>79</v>
      </c>
      <c r="B81" t="s">
        <v>5292</v>
      </c>
      <c r="C81" t="s">
        <v>5009</v>
      </c>
      <c r="D81" s="197" t="s">
        <v>8352</v>
      </c>
      <c r="E81" t="s">
        <v>27</v>
      </c>
      <c r="F81" t="s">
        <v>8012</v>
      </c>
      <c r="G81" t="s">
        <v>8366</v>
      </c>
      <c r="H81" t="str">
        <f>IFERROR(VLOOKUP(Table[[#This Row],[Activity Details of Assistance]],WHAT!E:F,2,FALSE),"")</f>
        <v xml:space="preserve"># of door </v>
      </c>
      <c r="I81"/>
      <c r="J81">
        <v>3</v>
      </c>
      <c r="K81" t="s">
        <v>8280</v>
      </c>
      <c r="L81" t="s">
        <v>13</v>
      </c>
      <c r="M81" t="s">
        <v>14</v>
      </c>
      <c r="N81" t="s">
        <v>307</v>
      </c>
      <c r="O81" t="s">
        <v>1599</v>
      </c>
      <c r="P81" t="s">
        <v>4726</v>
      </c>
      <c r="Q81" s="236">
        <v>44592</v>
      </c>
      <c r="R81" s="236">
        <v>44593</v>
      </c>
      <c r="S81" t="s">
        <v>8452</v>
      </c>
      <c r="T81"/>
      <c r="U81"/>
      <c r="V81"/>
      <c r="W81"/>
      <c r="X81" s="197"/>
      <c r="Y81" t="s">
        <v>8283</v>
      </c>
      <c r="Z81">
        <v>1714567162</v>
      </c>
      <c r="AA81" t="s">
        <v>8284</v>
      </c>
      <c r="AB81" s="188" t="str">
        <f>_xlfn.IFNA(IF(Table[[#This Row],[Programme Partner]]&lt;&gt;Table[[#This Row],[Implementing Partner]],CONCATENATE(Table[[#This Row],[Programme Partner]],"-",Table[[#This Row],[Implementing Partner]]),Table[[#This Row],[Programme Partner]]),"")</f>
        <v>WHH-ANANDO</v>
      </c>
      <c r="AC81" s="189"/>
      <c r="AD81" s="189"/>
      <c r="AE81" s="190"/>
      <c r="AF81" s="190"/>
      <c r="AG81" s="191"/>
    </row>
    <row r="82" spans="1:33" ht="14.4" customHeight="1">
      <c r="A82" s="183">
        <v>80</v>
      </c>
      <c r="B82" t="s">
        <v>5292</v>
      </c>
      <c r="C82" t="s">
        <v>5009</v>
      </c>
      <c r="D82" s="197" t="s">
        <v>8352</v>
      </c>
      <c r="E82" t="s">
        <v>27</v>
      </c>
      <c r="F82" t="s">
        <v>8012</v>
      </c>
      <c r="G82" s="195" t="s">
        <v>8585</v>
      </c>
      <c r="H82" t="str">
        <f>IFERROR(VLOOKUP(Table[[#This Row],[Activity Details of Assistance]],WHAT!E:F,2,FALSE),"")</f>
        <v xml:space="preserve"># of door </v>
      </c>
      <c r="I82"/>
      <c r="J82">
        <v>60</v>
      </c>
      <c r="K82" t="s">
        <v>8280</v>
      </c>
      <c r="L82" t="s">
        <v>13</v>
      </c>
      <c r="M82" t="s">
        <v>14</v>
      </c>
      <c r="N82" t="s">
        <v>307</v>
      </c>
      <c r="O82" t="s">
        <v>1599</v>
      </c>
      <c r="P82" t="s">
        <v>4726</v>
      </c>
      <c r="Q82" s="236">
        <v>44592</v>
      </c>
      <c r="R82" s="236">
        <v>44593</v>
      </c>
      <c r="S82" t="s">
        <v>8452</v>
      </c>
      <c r="T82"/>
      <c r="U82"/>
      <c r="V82"/>
      <c r="W82"/>
      <c r="X82" s="197"/>
      <c r="Y82" t="s">
        <v>8283</v>
      </c>
      <c r="Z82">
        <v>1714567162</v>
      </c>
      <c r="AA82" t="s">
        <v>8284</v>
      </c>
      <c r="AB82" s="188" t="str">
        <f>_xlfn.IFNA(IF(Table[[#This Row],[Programme Partner]]&lt;&gt;Table[[#This Row],[Implementing Partner]],CONCATENATE(Table[[#This Row],[Programme Partner]],"-",Table[[#This Row],[Implementing Partner]]),Table[[#This Row],[Programme Partner]]),"")</f>
        <v>WHH-ANANDO</v>
      </c>
      <c r="AC82" s="189"/>
      <c r="AD82" s="189"/>
      <c r="AE82" s="190"/>
      <c r="AF82" s="190"/>
      <c r="AG82" s="191"/>
    </row>
    <row r="83" spans="1:33" ht="14.4" customHeight="1">
      <c r="A83" s="183">
        <v>81</v>
      </c>
      <c r="B83" t="s">
        <v>5292</v>
      </c>
      <c r="C83" t="s">
        <v>5009</v>
      </c>
      <c r="D83" s="197" t="s">
        <v>8352</v>
      </c>
      <c r="E83" t="s">
        <v>27</v>
      </c>
      <c r="F83" t="s">
        <v>8012</v>
      </c>
      <c r="G83" t="s">
        <v>8354</v>
      </c>
      <c r="H83" t="str">
        <f>IFERROR(VLOOKUP(Table[[#This Row],[Activity Details of Assistance]],WHAT!E:F,2,FALSE),"")</f>
        <v># of door</v>
      </c>
      <c r="I83"/>
      <c r="J83">
        <v>45</v>
      </c>
      <c r="K83" t="s">
        <v>8280</v>
      </c>
      <c r="L83" t="s">
        <v>13</v>
      </c>
      <c r="M83" t="s">
        <v>14</v>
      </c>
      <c r="N83" t="s">
        <v>307</v>
      </c>
      <c r="O83" t="s">
        <v>1599</v>
      </c>
      <c r="P83" t="s">
        <v>4726</v>
      </c>
      <c r="Q83" s="236">
        <v>44592</v>
      </c>
      <c r="R83" s="236">
        <v>44593</v>
      </c>
      <c r="S83" t="s">
        <v>8452</v>
      </c>
      <c r="T83"/>
      <c r="U83"/>
      <c r="V83"/>
      <c r="W83"/>
      <c r="X83" s="197"/>
      <c r="Y83" t="s">
        <v>8283</v>
      </c>
      <c r="Z83">
        <v>1714567162</v>
      </c>
      <c r="AA83" t="s">
        <v>8284</v>
      </c>
      <c r="AB83" s="188" t="str">
        <f>_xlfn.IFNA(IF(Table[[#This Row],[Programme Partner]]&lt;&gt;Table[[#This Row],[Implementing Partner]],CONCATENATE(Table[[#This Row],[Programme Partner]],"-",Table[[#This Row],[Implementing Partner]]),Table[[#This Row],[Programme Partner]]),"")</f>
        <v>WHH-ANANDO</v>
      </c>
      <c r="AC83" s="189"/>
      <c r="AD83" s="189"/>
      <c r="AE83" s="190"/>
      <c r="AF83" s="190"/>
      <c r="AG83" s="191"/>
    </row>
    <row r="84" spans="1:33" ht="14.4" customHeight="1">
      <c r="A84" s="183">
        <v>82</v>
      </c>
      <c r="B84" t="s">
        <v>5292</v>
      </c>
      <c r="C84" t="s">
        <v>5009</v>
      </c>
      <c r="D84" s="197" t="s">
        <v>8352</v>
      </c>
      <c r="E84" t="s">
        <v>27</v>
      </c>
      <c r="F84" t="s">
        <v>8012</v>
      </c>
      <c r="G84" t="s">
        <v>8367</v>
      </c>
      <c r="H84" t="str">
        <f>IFERROR(VLOOKUP(Table[[#This Row],[Activity Details of Assistance]],WHAT!E:F,2,FALSE),"")</f>
        <v># of door</v>
      </c>
      <c r="I84"/>
      <c r="J84">
        <v>1</v>
      </c>
      <c r="K84" t="s">
        <v>8280</v>
      </c>
      <c r="L84" t="s">
        <v>13</v>
      </c>
      <c r="M84" t="s">
        <v>14</v>
      </c>
      <c r="N84" t="s">
        <v>307</v>
      </c>
      <c r="O84" t="s">
        <v>1599</v>
      </c>
      <c r="P84" t="s">
        <v>4726</v>
      </c>
      <c r="Q84" s="236">
        <v>44592</v>
      </c>
      <c r="R84" s="236">
        <v>44593</v>
      </c>
      <c r="S84" t="s">
        <v>8452</v>
      </c>
      <c r="T84"/>
      <c r="U84"/>
      <c r="V84"/>
      <c r="W84"/>
      <c r="X84" s="197"/>
      <c r="Y84" t="s">
        <v>8283</v>
      </c>
      <c r="Z84">
        <v>1714567162</v>
      </c>
      <c r="AA84" t="s">
        <v>8284</v>
      </c>
      <c r="AB84" s="188" t="str">
        <f>_xlfn.IFNA(IF(Table[[#This Row],[Programme Partner]]&lt;&gt;Table[[#This Row],[Implementing Partner]],CONCATENATE(Table[[#This Row],[Programme Partner]],"-",Table[[#This Row],[Implementing Partner]]),Table[[#This Row],[Programme Partner]]),"")</f>
        <v>WHH-ANANDO</v>
      </c>
      <c r="AC84" s="189"/>
      <c r="AD84" s="189"/>
      <c r="AE84" s="190"/>
      <c r="AF84" s="190"/>
      <c r="AG84" s="191"/>
    </row>
    <row r="85" spans="1:33" ht="14.4" customHeight="1">
      <c r="A85" s="183">
        <v>83</v>
      </c>
      <c r="B85" t="s">
        <v>5292</v>
      </c>
      <c r="C85" t="s">
        <v>5009</v>
      </c>
      <c r="D85" s="197" t="s">
        <v>8352</v>
      </c>
      <c r="E85" t="s">
        <v>27</v>
      </c>
      <c r="F85" t="s">
        <v>8012</v>
      </c>
      <c r="G85" t="s">
        <v>8357</v>
      </c>
      <c r="H85" t="str">
        <f>IFERROR(VLOOKUP(Table[[#This Row],[Activity Details of Assistance]],WHAT!E:F,2,FALSE),"")</f>
        <v># of door</v>
      </c>
      <c r="I85"/>
      <c r="J85">
        <v>242</v>
      </c>
      <c r="K85" t="s">
        <v>8280</v>
      </c>
      <c r="L85" t="s">
        <v>13</v>
      </c>
      <c r="M85" t="s">
        <v>14</v>
      </c>
      <c r="N85" t="s">
        <v>307</v>
      </c>
      <c r="O85" t="s">
        <v>1599</v>
      </c>
      <c r="P85" t="s">
        <v>4726</v>
      </c>
      <c r="Q85" s="236">
        <v>44592</v>
      </c>
      <c r="R85" s="236">
        <v>44593</v>
      </c>
      <c r="S85" t="s">
        <v>8452</v>
      </c>
      <c r="T85"/>
      <c r="U85"/>
      <c r="V85"/>
      <c r="W85"/>
      <c r="X85" s="197"/>
      <c r="Y85" t="s">
        <v>8283</v>
      </c>
      <c r="Z85">
        <v>1714567162</v>
      </c>
      <c r="AA85" t="s">
        <v>8284</v>
      </c>
      <c r="AB85" s="188" t="str">
        <f>_xlfn.IFNA(IF(Table[[#This Row],[Programme Partner]]&lt;&gt;Table[[#This Row],[Implementing Partner]],CONCATENATE(Table[[#This Row],[Programme Partner]],"-",Table[[#This Row],[Implementing Partner]]),Table[[#This Row],[Programme Partner]]),"")</f>
        <v>WHH-ANANDO</v>
      </c>
      <c r="AC85" s="189"/>
      <c r="AD85" s="189"/>
      <c r="AE85" s="190"/>
      <c r="AF85" s="190"/>
      <c r="AG85" s="191"/>
    </row>
    <row r="86" spans="1:33" ht="14.4" customHeight="1">
      <c r="A86" s="183">
        <v>84</v>
      </c>
      <c r="B86" t="s">
        <v>5292</v>
      </c>
      <c r="C86" t="s">
        <v>5009</v>
      </c>
      <c r="D86" s="197" t="s">
        <v>8352</v>
      </c>
      <c r="E86" t="s">
        <v>27</v>
      </c>
      <c r="F86" t="s">
        <v>8011</v>
      </c>
      <c r="G86" t="s">
        <v>8019</v>
      </c>
      <c r="H86" t="str">
        <f>IFERROR(VLOOKUP(Table[[#This Row],[Activity Details of Assistance]],WHAT!E:F,2,FALSE),"")</f>
        <v>N/A</v>
      </c>
      <c r="I86"/>
      <c r="J86">
        <v>17</v>
      </c>
      <c r="K86" t="s">
        <v>8280</v>
      </c>
      <c r="L86" t="s">
        <v>13</v>
      </c>
      <c r="M86" t="s">
        <v>14</v>
      </c>
      <c r="N86" t="s">
        <v>307</v>
      </c>
      <c r="O86" t="s">
        <v>1599</v>
      </c>
      <c r="P86" t="s">
        <v>4726</v>
      </c>
      <c r="Q86" s="236">
        <v>44592</v>
      </c>
      <c r="R86" s="236">
        <v>44593</v>
      </c>
      <c r="S86" t="s">
        <v>8452</v>
      </c>
      <c r="T86"/>
      <c r="U86"/>
      <c r="V86"/>
      <c r="W86"/>
      <c r="X86" s="197" t="s">
        <v>8409</v>
      </c>
      <c r="Y86" t="s">
        <v>8283</v>
      </c>
      <c r="Z86">
        <v>1714567162</v>
      </c>
      <c r="AA86" t="s">
        <v>8284</v>
      </c>
      <c r="AB86" s="188" t="str">
        <f>_xlfn.IFNA(IF(Table[[#This Row],[Programme Partner]]&lt;&gt;Table[[#This Row],[Implementing Partner]],CONCATENATE(Table[[#This Row],[Programme Partner]],"-",Table[[#This Row],[Implementing Partner]]),Table[[#This Row],[Programme Partner]]),"")</f>
        <v>WHH-ANANDO</v>
      </c>
      <c r="AC86" s="189"/>
      <c r="AD86" s="189"/>
      <c r="AE86" s="190"/>
      <c r="AF86" s="190"/>
      <c r="AG86" s="191"/>
    </row>
    <row r="87" spans="1:33" ht="14.4" customHeight="1">
      <c r="A87" s="183">
        <v>85</v>
      </c>
      <c r="B87" t="s">
        <v>5292</v>
      </c>
      <c r="C87" t="s">
        <v>5009</v>
      </c>
      <c r="D87" s="197" t="s">
        <v>8352</v>
      </c>
      <c r="E87" t="s">
        <v>27</v>
      </c>
      <c r="F87" t="s">
        <v>8013</v>
      </c>
      <c r="G87" t="s">
        <v>8313</v>
      </c>
      <c r="H87" t="str">
        <f>IFERROR(VLOOKUP(Table[[#This Row],[Activity Details of Assistance]],WHAT!E:F,2,FALSE),"")</f>
        <v># of HP sessions at community level</v>
      </c>
      <c r="I87"/>
      <c r="J87">
        <v>563</v>
      </c>
      <c r="K87" t="s">
        <v>8280</v>
      </c>
      <c r="L87" t="s">
        <v>13</v>
      </c>
      <c r="M87" t="s">
        <v>14</v>
      </c>
      <c r="N87" t="s">
        <v>307</v>
      </c>
      <c r="O87" t="s">
        <v>1599</v>
      </c>
      <c r="P87" t="s">
        <v>4726</v>
      </c>
      <c r="Q87" s="236">
        <v>44592</v>
      </c>
      <c r="R87" s="236">
        <v>44593</v>
      </c>
      <c r="S87" t="s">
        <v>8452</v>
      </c>
      <c r="T87"/>
      <c r="U87"/>
      <c r="V87"/>
      <c r="W87"/>
      <c r="X87" s="197"/>
      <c r="Y87" t="s">
        <v>8283</v>
      </c>
      <c r="Z87">
        <v>1714567162</v>
      </c>
      <c r="AA87" t="s">
        <v>8284</v>
      </c>
      <c r="AB87" s="188" t="str">
        <f>_xlfn.IFNA(IF(Table[[#This Row],[Programme Partner]]&lt;&gt;Table[[#This Row],[Implementing Partner]],CONCATENATE(Table[[#This Row],[Programme Partner]],"-",Table[[#This Row],[Implementing Partner]]),Table[[#This Row],[Programme Partner]]),"")</f>
        <v>WHH-ANANDO</v>
      </c>
      <c r="AC87" s="189"/>
      <c r="AD87" s="189"/>
      <c r="AE87" s="190"/>
      <c r="AF87" s="190"/>
      <c r="AG87" s="191"/>
    </row>
    <row r="88" spans="1:33" ht="14.4" customHeight="1">
      <c r="A88" s="183">
        <v>86</v>
      </c>
      <c r="B88" t="s">
        <v>5292</v>
      </c>
      <c r="C88" t="s">
        <v>5009</v>
      </c>
      <c r="D88" s="197" t="s">
        <v>8352</v>
      </c>
      <c r="E88" t="s">
        <v>27</v>
      </c>
      <c r="F88" t="s">
        <v>8013</v>
      </c>
      <c r="G88" t="s">
        <v>8314</v>
      </c>
      <c r="H88" t="str">
        <f>IFERROR(VLOOKUP(Table[[#This Row],[Activity Details of Assistance]],WHAT!E:F,2,FALSE),"")</f>
        <v># of HP sessions at HH level</v>
      </c>
      <c r="I88"/>
      <c r="J88">
        <v>2704</v>
      </c>
      <c r="K88" t="s">
        <v>8280</v>
      </c>
      <c r="L88" t="s">
        <v>13</v>
      </c>
      <c r="M88" t="s">
        <v>14</v>
      </c>
      <c r="N88" t="s">
        <v>307</v>
      </c>
      <c r="O88" t="s">
        <v>1599</v>
      </c>
      <c r="P88" t="s">
        <v>4726</v>
      </c>
      <c r="Q88" s="236">
        <v>44592</v>
      </c>
      <c r="R88" s="236">
        <v>44593</v>
      </c>
      <c r="S88" t="s">
        <v>8452</v>
      </c>
      <c r="T88"/>
      <c r="U88"/>
      <c r="V88"/>
      <c r="W88"/>
      <c r="X88" s="197"/>
      <c r="Y88" t="s">
        <v>8283</v>
      </c>
      <c r="Z88">
        <v>1714567162</v>
      </c>
      <c r="AA88" t="s">
        <v>8284</v>
      </c>
      <c r="AB88" s="188" t="str">
        <f>_xlfn.IFNA(IF(Table[[#This Row],[Programme Partner]]&lt;&gt;Table[[#This Row],[Implementing Partner]],CONCATENATE(Table[[#This Row],[Programme Partner]],"-",Table[[#This Row],[Implementing Partner]]),Table[[#This Row],[Programme Partner]]),"")</f>
        <v>WHH-ANANDO</v>
      </c>
      <c r="AC88" s="189"/>
      <c r="AD88" s="189"/>
      <c r="AE88" s="190"/>
      <c r="AF88" s="190"/>
      <c r="AG88" s="191"/>
    </row>
    <row r="89" spans="1:33" ht="14.4" customHeight="1">
      <c r="A89" s="183">
        <v>87</v>
      </c>
      <c r="B89" t="s">
        <v>5292</v>
      </c>
      <c r="C89" t="s">
        <v>5009</v>
      </c>
      <c r="D89" s="197" t="s">
        <v>8352</v>
      </c>
      <c r="E89" t="s">
        <v>27</v>
      </c>
      <c r="F89" t="s">
        <v>8013</v>
      </c>
      <c r="G89" t="s">
        <v>8317</v>
      </c>
      <c r="H89" t="str">
        <f>IFERROR(VLOOKUP(Table[[#This Row],[Activity Details of Assistance]],WHAT!E:F,2,FALSE),"")</f>
        <v># of estimated persons reached by mass-media campaign</v>
      </c>
      <c r="I89"/>
      <c r="J89">
        <v>172</v>
      </c>
      <c r="K89" t="s">
        <v>8280</v>
      </c>
      <c r="L89" t="s">
        <v>13</v>
      </c>
      <c r="M89" t="s">
        <v>14</v>
      </c>
      <c r="N89" t="s">
        <v>307</v>
      </c>
      <c r="O89" t="s">
        <v>1599</v>
      </c>
      <c r="P89" t="s">
        <v>4726</v>
      </c>
      <c r="Q89" s="236">
        <v>44592</v>
      </c>
      <c r="R89" s="236">
        <v>44593</v>
      </c>
      <c r="S89" t="s">
        <v>8452</v>
      </c>
      <c r="T89"/>
      <c r="U89"/>
      <c r="V89"/>
      <c r="W89"/>
      <c r="X89" s="197"/>
      <c r="Y89" t="s">
        <v>8283</v>
      </c>
      <c r="Z89">
        <v>1714567162</v>
      </c>
      <c r="AA89" t="s">
        <v>8284</v>
      </c>
      <c r="AB89" s="188" t="str">
        <f>_xlfn.IFNA(IF(Table[[#This Row],[Programme Partner]]&lt;&gt;Table[[#This Row],[Implementing Partner]],CONCATENATE(Table[[#This Row],[Programme Partner]],"-",Table[[#This Row],[Implementing Partner]]),Table[[#This Row],[Programme Partner]]),"")</f>
        <v>WHH-ANANDO</v>
      </c>
      <c r="AC89" s="189"/>
      <c r="AD89" s="189"/>
      <c r="AE89" s="190"/>
      <c r="AF89" s="190"/>
      <c r="AG89" s="191"/>
    </row>
    <row r="90" spans="1:33" ht="14.4" customHeight="1">
      <c r="A90" s="183">
        <v>88</v>
      </c>
      <c r="B90" t="s">
        <v>5292</v>
      </c>
      <c r="C90" t="s">
        <v>5009</v>
      </c>
      <c r="D90" s="197" t="s">
        <v>8352</v>
      </c>
      <c r="E90" t="s">
        <v>27</v>
      </c>
      <c r="F90" t="s">
        <v>8011</v>
      </c>
      <c r="G90" t="s">
        <v>8019</v>
      </c>
      <c r="H90" t="str">
        <f>IFERROR(VLOOKUP(Table[[#This Row],[Activity Details of Assistance]],WHAT!E:F,2,FALSE),"")</f>
        <v>N/A</v>
      </c>
      <c r="I90"/>
      <c r="J90">
        <v>621</v>
      </c>
      <c r="K90" t="s">
        <v>8280</v>
      </c>
      <c r="L90" t="s">
        <v>13</v>
      </c>
      <c r="M90" t="s">
        <v>14</v>
      </c>
      <c r="N90" t="s">
        <v>307</v>
      </c>
      <c r="O90" t="s">
        <v>1599</v>
      </c>
      <c r="P90" t="s">
        <v>4726</v>
      </c>
      <c r="Q90" s="236">
        <v>44592</v>
      </c>
      <c r="R90" s="236">
        <v>44593</v>
      </c>
      <c r="S90" t="s">
        <v>8452</v>
      </c>
      <c r="T90"/>
      <c r="U90"/>
      <c r="V90"/>
      <c r="W90"/>
      <c r="X90" s="197" t="s">
        <v>8410</v>
      </c>
      <c r="Y90" t="s">
        <v>8283</v>
      </c>
      <c r="Z90">
        <v>1714567162</v>
      </c>
      <c r="AA90" t="s">
        <v>8284</v>
      </c>
      <c r="AB90" s="188" t="str">
        <f>_xlfn.IFNA(IF(Table[[#This Row],[Programme Partner]]&lt;&gt;Table[[#This Row],[Implementing Partner]],CONCATENATE(Table[[#This Row],[Programme Partner]],"-",Table[[#This Row],[Implementing Partner]]),Table[[#This Row],[Programme Partner]]),"")</f>
        <v>WHH-ANANDO</v>
      </c>
      <c r="AC90" s="189"/>
      <c r="AD90" s="189"/>
      <c r="AE90" s="190"/>
      <c r="AF90" s="190"/>
      <c r="AG90" s="191"/>
    </row>
    <row r="91" spans="1:33" ht="14.4" customHeight="1">
      <c r="A91" s="183">
        <v>89</v>
      </c>
      <c r="B91" t="s">
        <v>5292</v>
      </c>
      <c r="C91" t="s">
        <v>5009</v>
      </c>
      <c r="D91" s="197" t="s">
        <v>8352</v>
      </c>
      <c r="E91" t="s">
        <v>27</v>
      </c>
      <c r="F91" t="s">
        <v>8014</v>
      </c>
      <c r="G91" t="s">
        <v>8358</v>
      </c>
      <c r="H91" t="str">
        <f>IFERROR(VLOOKUP(Table[[#This Row],[Activity Details of Assistance]],WHAT!E:F,2,FALSE),"")</f>
        <v># of campaign per camp </v>
      </c>
      <c r="I91"/>
      <c r="J91">
        <v>25</v>
      </c>
      <c r="K91" t="s">
        <v>8280</v>
      </c>
      <c r="L91" t="s">
        <v>13</v>
      </c>
      <c r="M91" t="s">
        <v>14</v>
      </c>
      <c r="N91" t="s">
        <v>307</v>
      </c>
      <c r="O91" t="s">
        <v>1599</v>
      </c>
      <c r="P91" t="s">
        <v>4726</v>
      </c>
      <c r="Q91" s="236">
        <v>44592</v>
      </c>
      <c r="R91" s="236">
        <v>44593</v>
      </c>
      <c r="S91" t="s">
        <v>8452</v>
      </c>
      <c r="T91"/>
      <c r="U91"/>
      <c r="V91"/>
      <c r="W91"/>
      <c r="X91" s="197"/>
      <c r="Y91" t="s">
        <v>8283</v>
      </c>
      <c r="Z91">
        <v>1714567162</v>
      </c>
      <c r="AA91" t="s">
        <v>8284</v>
      </c>
      <c r="AB91" s="188" t="str">
        <f>_xlfn.IFNA(IF(Table[[#This Row],[Programme Partner]]&lt;&gt;Table[[#This Row],[Implementing Partner]],CONCATENATE(Table[[#This Row],[Programme Partner]],"-",Table[[#This Row],[Implementing Partner]]),Table[[#This Row],[Programme Partner]]),"")</f>
        <v>WHH-ANANDO</v>
      </c>
      <c r="AC91" s="189"/>
      <c r="AD91" s="189"/>
      <c r="AE91" s="190"/>
      <c r="AF91" s="190"/>
      <c r="AG91" s="191"/>
    </row>
    <row r="92" spans="1:33" ht="14.4" customHeight="1">
      <c r="A92" s="183">
        <v>90</v>
      </c>
      <c r="B92" t="s">
        <v>5292</v>
      </c>
      <c r="C92" t="s">
        <v>5009</v>
      </c>
      <c r="D92" s="197" t="s">
        <v>8352</v>
      </c>
      <c r="E92" t="s">
        <v>27</v>
      </c>
      <c r="F92" t="s">
        <v>8014</v>
      </c>
      <c r="G92" t="s">
        <v>8243</v>
      </c>
      <c r="H92" t="str">
        <f>IFERROR(VLOOKUP(Table[[#This Row],[Activity Details of Assistance]],WHAT!E:F,2,FALSE),"")</f>
        <v># of pit</v>
      </c>
      <c r="I92"/>
      <c r="J92">
        <v>50</v>
      </c>
      <c r="K92" t="s">
        <v>8280</v>
      </c>
      <c r="L92" t="s">
        <v>13</v>
      </c>
      <c r="M92" t="s">
        <v>14</v>
      </c>
      <c r="N92" t="s">
        <v>307</v>
      </c>
      <c r="O92" t="s">
        <v>1599</v>
      </c>
      <c r="P92" t="s">
        <v>4726</v>
      </c>
      <c r="Q92" s="236">
        <v>44592</v>
      </c>
      <c r="R92" s="236">
        <v>44593</v>
      </c>
      <c r="S92" t="s">
        <v>8452</v>
      </c>
      <c r="T92"/>
      <c r="U92"/>
      <c r="V92"/>
      <c r="W92"/>
      <c r="X92" s="197"/>
      <c r="Y92" t="s">
        <v>8283</v>
      </c>
      <c r="Z92">
        <v>1714567162</v>
      </c>
      <c r="AA92" t="s">
        <v>8284</v>
      </c>
      <c r="AB92" s="188" t="str">
        <f>_xlfn.IFNA(IF(Table[[#This Row],[Programme Partner]]&lt;&gt;Table[[#This Row],[Implementing Partner]],CONCATENATE(Table[[#This Row],[Programme Partner]],"-",Table[[#This Row],[Implementing Partner]]),Table[[#This Row],[Programme Partner]]),"")</f>
        <v>WHH-ANANDO</v>
      </c>
      <c r="AC92" s="189"/>
      <c r="AD92" s="189"/>
      <c r="AE92" s="190"/>
      <c r="AF92" s="190"/>
      <c r="AG92" s="191"/>
    </row>
    <row r="93" spans="1:33" ht="14.4" customHeight="1">
      <c r="A93" s="183">
        <v>91</v>
      </c>
      <c r="B93" t="s">
        <v>5292</v>
      </c>
      <c r="C93" t="s">
        <v>5009</v>
      </c>
      <c r="D93" s="197" t="s">
        <v>8352</v>
      </c>
      <c r="E93" t="s">
        <v>27</v>
      </c>
      <c r="F93" t="s">
        <v>8014</v>
      </c>
      <c r="G93" t="s">
        <v>8375</v>
      </c>
      <c r="H93" t="str">
        <f>IFERROR(VLOOKUP(Table[[#This Row],[Activity Details of Assistance]],WHAT!E:F,2,FALSE),"")</f>
        <v># of 10L bin</v>
      </c>
      <c r="I93"/>
      <c r="J93">
        <v>91</v>
      </c>
      <c r="K93" t="s">
        <v>8280</v>
      </c>
      <c r="L93" t="s">
        <v>13</v>
      </c>
      <c r="M93" t="s">
        <v>14</v>
      </c>
      <c r="N93" t="s">
        <v>307</v>
      </c>
      <c r="O93" t="s">
        <v>1599</v>
      </c>
      <c r="P93" t="s">
        <v>4726</v>
      </c>
      <c r="Q93" s="236">
        <v>44592</v>
      </c>
      <c r="R93" s="236">
        <v>44593</v>
      </c>
      <c r="S93" t="s">
        <v>8452</v>
      </c>
      <c r="T93"/>
      <c r="U93"/>
      <c r="V93"/>
      <c r="W93"/>
      <c r="X93" s="197"/>
      <c r="Y93" t="s">
        <v>8283</v>
      </c>
      <c r="Z93">
        <v>1714567162</v>
      </c>
      <c r="AA93" t="s">
        <v>8284</v>
      </c>
      <c r="AB93" s="188" t="str">
        <f>_xlfn.IFNA(IF(Table[[#This Row],[Programme Partner]]&lt;&gt;Table[[#This Row],[Implementing Partner]],CONCATENATE(Table[[#This Row],[Programme Partner]],"-",Table[[#This Row],[Implementing Partner]]),Table[[#This Row],[Programme Partner]]),"")</f>
        <v>WHH-ANANDO</v>
      </c>
      <c r="AC93" s="189"/>
      <c r="AD93" s="189"/>
      <c r="AE93" s="190"/>
      <c r="AF93" s="190"/>
      <c r="AG93" s="191"/>
    </row>
    <row r="94" spans="1:33" ht="28.8" customHeight="1">
      <c r="A94" s="183">
        <v>92</v>
      </c>
      <c r="B94" t="s">
        <v>5292</v>
      </c>
      <c r="C94" t="s">
        <v>5009</v>
      </c>
      <c r="D94" s="197" t="s">
        <v>8352</v>
      </c>
      <c r="E94" t="s">
        <v>27</v>
      </c>
      <c r="F94" t="s">
        <v>8014</v>
      </c>
      <c r="G94" t="s">
        <v>8019</v>
      </c>
      <c r="H94" t="str">
        <f>IFERROR(VLOOKUP(Table[[#This Row],[Activity Details of Assistance]],WHAT!E:F,2,FALSE),"")</f>
        <v>N/A</v>
      </c>
      <c r="I94"/>
      <c r="J94">
        <v>1</v>
      </c>
      <c r="K94" t="s">
        <v>8280</v>
      </c>
      <c r="L94" t="s">
        <v>13</v>
      </c>
      <c r="M94" t="s">
        <v>14</v>
      </c>
      <c r="N94" t="s">
        <v>307</v>
      </c>
      <c r="O94" t="s">
        <v>1599</v>
      </c>
      <c r="P94" t="s">
        <v>4726</v>
      </c>
      <c r="Q94" s="236">
        <v>44592</v>
      </c>
      <c r="R94" s="236">
        <v>44593</v>
      </c>
      <c r="S94" t="s">
        <v>8452</v>
      </c>
      <c r="T94"/>
      <c r="U94"/>
      <c r="V94"/>
      <c r="W94"/>
      <c r="X94" s="197" t="s">
        <v>8411</v>
      </c>
      <c r="Y94" t="s">
        <v>8283</v>
      </c>
      <c r="Z94">
        <v>1714567162</v>
      </c>
      <c r="AA94" t="s">
        <v>8284</v>
      </c>
      <c r="AB94" s="188" t="str">
        <f>_xlfn.IFNA(IF(Table[[#This Row],[Programme Partner]]&lt;&gt;Table[[#This Row],[Implementing Partner]],CONCATENATE(Table[[#This Row],[Programme Partner]],"-",Table[[#This Row],[Implementing Partner]]),Table[[#This Row],[Programme Partner]]),"")</f>
        <v>WHH-ANANDO</v>
      </c>
      <c r="AC94" s="189"/>
      <c r="AD94" s="189"/>
      <c r="AE94" s="190"/>
      <c r="AF94" s="190"/>
      <c r="AG94" s="191"/>
    </row>
    <row r="95" spans="1:33" ht="14.4" customHeight="1">
      <c r="A95" s="183">
        <v>93</v>
      </c>
      <c r="B95" t="s">
        <v>5143</v>
      </c>
      <c r="C95" t="s">
        <v>5024</v>
      </c>
      <c r="D95" s="197" t="s">
        <v>5143</v>
      </c>
      <c r="E95" t="s">
        <v>27</v>
      </c>
      <c r="F95" t="s">
        <v>8013</v>
      </c>
      <c r="G95" t="s">
        <v>8313</v>
      </c>
      <c r="H95" t="str">
        <f>IFERROR(VLOOKUP(Table[[#This Row],[Activity Details of Assistance]],WHAT!E:F,2,FALSE),"")</f>
        <v># of HP sessions at community level</v>
      </c>
      <c r="I95"/>
      <c r="J95">
        <v>1442</v>
      </c>
      <c r="K95" t="s">
        <v>8280</v>
      </c>
      <c r="L95" t="s">
        <v>13</v>
      </c>
      <c r="M95" t="s">
        <v>14</v>
      </c>
      <c r="N95" t="s">
        <v>309</v>
      </c>
      <c r="O95" t="s">
        <v>1606</v>
      </c>
      <c r="P95" t="s">
        <v>20</v>
      </c>
      <c r="Q95" s="236">
        <v>44592</v>
      </c>
      <c r="R95" s="236">
        <v>44592</v>
      </c>
      <c r="S95" t="s">
        <v>8452</v>
      </c>
      <c r="T95"/>
      <c r="U95"/>
      <c r="V95"/>
      <c r="W95"/>
      <c r="X95" s="197"/>
      <c r="Y95" t="s">
        <v>8326</v>
      </c>
      <c r="Z95" t="s">
        <v>8416</v>
      </c>
      <c r="AA95" t="s">
        <v>8327</v>
      </c>
      <c r="AB95" s="188" t="str">
        <f>_xlfn.IFNA(IF(Table[[#This Row],[Programme Partner]]&lt;&gt;Table[[#This Row],[Implementing Partner]],CONCATENATE(Table[[#This Row],[Programme Partner]],"-",Table[[#This Row],[Implementing Partner]]),Table[[#This Row],[Programme Partner]]),"")</f>
        <v>IFRC-BDRCS</v>
      </c>
      <c r="AC95" s="189"/>
      <c r="AD95" s="189"/>
      <c r="AE95" s="190"/>
      <c r="AF95" s="190"/>
      <c r="AG95" s="191"/>
    </row>
    <row r="96" spans="1:33" ht="14.4" customHeight="1">
      <c r="A96" s="183">
        <v>94</v>
      </c>
      <c r="B96" t="s">
        <v>5143</v>
      </c>
      <c r="C96" t="s">
        <v>5024</v>
      </c>
      <c r="D96" s="197" t="s">
        <v>5143</v>
      </c>
      <c r="E96" t="s">
        <v>27</v>
      </c>
      <c r="F96" t="s">
        <v>8011</v>
      </c>
      <c r="G96" s="195" t="s">
        <v>8584</v>
      </c>
      <c r="H96" t="str">
        <f>IFERROR(VLOOKUP(Table[[#This Row],[Activity Details of Assistance]],WHAT!E:F,2,FALSE),"")</f>
        <v># of tube well</v>
      </c>
      <c r="I96"/>
      <c r="J96">
        <v>125</v>
      </c>
      <c r="K96" t="s">
        <v>8280</v>
      </c>
      <c r="L96" t="s">
        <v>13</v>
      </c>
      <c r="M96" t="s">
        <v>14</v>
      </c>
      <c r="N96" t="s">
        <v>309</v>
      </c>
      <c r="O96" t="s">
        <v>1606</v>
      </c>
      <c r="P96" t="s">
        <v>4672</v>
      </c>
      <c r="Q96" s="236">
        <v>44592</v>
      </c>
      <c r="R96" s="236">
        <v>44592</v>
      </c>
      <c r="S96" t="s">
        <v>8452</v>
      </c>
      <c r="T96"/>
      <c r="U96"/>
      <c r="V96"/>
      <c r="W96"/>
      <c r="X96" s="197"/>
      <c r="Y96" t="s">
        <v>8326</v>
      </c>
      <c r="Z96">
        <v>1628407101</v>
      </c>
      <c r="AA96" t="s">
        <v>8327</v>
      </c>
      <c r="AB96" s="188" t="str">
        <f>_xlfn.IFNA(IF(Table[[#This Row],[Programme Partner]]&lt;&gt;Table[[#This Row],[Implementing Partner]],CONCATENATE(Table[[#This Row],[Programme Partner]],"-",Table[[#This Row],[Implementing Partner]]),Table[[#This Row],[Programme Partner]]),"")</f>
        <v>IFRC-BDRCS</v>
      </c>
      <c r="AC96" s="189"/>
      <c r="AD96" s="189"/>
      <c r="AE96" s="190"/>
      <c r="AF96" s="190"/>
      <c r="AG96" s="191"/>
    </row>
    <row r="97" spans="1:33" ht="14.4" customHeight="1">
      <c r="A97" s="183">
        <v>95</v>
      </c>
      <c r="B97" s="212" t="s">
        <v>8684</v>
      </c>
      <c r="C97" t="s">
        <v>5024</v>
      </c>
      <c r="D97" s="212" t="s">
        <v>5110</v>
      </c>
      <c r="E97" t="s">
        <v>27</v>
      </c>
      <c r="F97" t="s">
        <v>8011</v>
      </c>
      <c r="G97" t="s">
        <v>8019</v>
      </c>
      <c r="H97" t="str">
        <f>IFERROR(VLOOKUP(Table[[#This Row],[Activity Details of Assistance]],WHAT!E:F,2,FALSE),"")</f>
        <v>N/A</v>
      </c>
      <c r="I97"/>
      <c r="J97">
        <v>10</v>
      </c>
      <c r="K97" t="s">
        <v>8280</v>
      </c>
      <c r="L97" t="s">
        <v>13</v>
      </c>
      <c r="M97" t="s">
        <v>14</v>
      </c>
      <c r="N97" t="s">
        <v>309</v>
      </c>
      <c r="O97" t="s">
        <v>1606</v>
      </c>
      <c r="P97" t="s">
        <v>4656</v>
      </c>
      <c r="Q97" s="236">
        <v>44592</v>
      </c>
      <c r="R97" s="236">
        <v>44592</v>
      </c>
      <c r="S97" t="s">
        <v>8452</v>
      </c>
      <c r="T97"/>
      <c r="U97"/>
      <c r="V97"/>
      <c r="W97"/>
      <c r="X97" s="197" t="s">
        <v>8384</v>
      </c>
      <c r="Y97" t="s">
        <v>8326</v>
      </c>
      <c r="Z97">
        <v>1628407101</v>
      </c>
      <c r="AA97" t="s">
        <v>8327</v>
      </c>
      <c r="AB97" s="188" t="str">
        <f>_xlfn.IFNA(IF(Table[[#This Row],[Programme Partner]]&lt;&gt;Table[[#This Row],[Implementing Partner]],CONCATENATE(Table[[#This Row],[Programme Partner]],"-",Table[[#This Row],[Implementing Partner]]),Table[[#This Row],[Programme Partner]]),"")</f>
        <v>German RC-BDRCS</v>
      </c>
      <c r="AC97" s="189"/>
      <c r="AD97" s="189"/>
      <c r="AE97" s="190"/>
      <c r="AF97" s="190"/>
      <c r="AG97" s="191"/>
    </row>
    <row r="98" spans="1:33" ht="14.4" customHeight="1">
      <c r="A98" s="183">
        <v>96</v>
      </c>
      <c r="B98" s="212" t="s">
        <v>8684</v>
      </c>
      <c r="C98" t="s">
        <v>5024</v>
      </c>
      <c r="D98" s="212" t="s">
        <v>5110</v>
      </c>
      <c r="E98" t="s">
        <v>27</v>
      </c>
      <c r="F98" t="s">
        <v>8013</v>
      </c>
      <c r="G98" t="s">
        <v>8313</v>
      </c>
      <c r="H98" t="str">
        <f>IFERROR(VLOOKUP(Table[[#This Row],[Activity Details of Assistance]],WHAT!E:F,2,FALSE),"")</f>
        <v># of HP sessions at community level</v>
      </c>
      <c r="I98"/>
      <c r="J98">
        <v>1288</v>
      </c>
      <c r="K98" t="s">
        <v>8280</v>
      </c>
      <c r="L98" t="s">
        <v>13</v>
      </c>
      <c r="M98" t="s">
        <v>14</v>
      </c>
      <c r="N98" t="s">
        <v>309</v>
      </c>
      <c r="O98" t="s">
        <v>1606</v>
      </c>
      <c r="P98" t="s">
        <v>4656</v>
      </c>
      <c r="Q98" s="236">
        <v>44592</v>
      </c>
      <c r="R98" s="236">
        <v>44592</v>
      </c>
      <c r="S98" t="s">
        <v>8452</v>
      </c>
      <c r="T98"/>
      <c r="U98"/>
      <c r="V98"/>
      <c r="W98"/>
      <c r="X98" s="197"/>
      <c r="Y98" t="s">
        <v>8326</v>
      </c>
      <c r="Z98">
        <v>1628407101</v>
      </c>
      <c r="AA98" t="s">
        <v>8327</v>
      </c>
      <c r="AB98" s="188" t="str">
        <f>_xlfn.IFNA(IF(Table[[#This Row],[Programme Partner]]&lt;&gt;Table[[#This Row],[Implementing Partner]],CONCATENATE(Table[[#This Row],[Programme Partner]],"-",Table[[#This Row],[Implementing Partner]]),Table[[#This Row],[Programme Partner]]),"")</f>
        <v>German RC-BDRCS</v>
      </c>
      <c r="AC98" s="189"/>
      <c r="AD98" s="189"/>
      <c r="AE98" s="190"/>
      <c r="AF98" s="190"/>
      <c r="AG98" s="191"/>
    </row>
    <row r="99" spans="1:33" ht="14.4" customHeight="1">
      <c r="A99" s="183">
        <v>97</v>
      </c>
      <c r="B99" s="212" t="s">
        <v>8684</v>
      </c>
      <c r="C99" t="s">
        <v>5024</v>
      </c>
      <c r="D99" s="212" t="s">
        <v>5110</v>
      </c>
      <c r="E99" t="s">
        <v>27</v>
      </c>
      <c r="F99" t="s">
        <v>8013</v>
      </c>
      <c r="G99" t="s">
        <v>8314</v>
      </c>
      <c r="H99" t="str">
        <f>IFERROR(VLOOKUP(Table[[#This Row],[Activity Details of Assistance]],WHAT!E:F,2,FALSE),"")</f>
        <v># of HP sessions at HH level</v>
      </c>
      <c r="I99"/>
      <c r="J99">
        <v>924</v>
      </c>
      <c r="K99" t="s">
        <v>8280</v>
      </c>
      <c r="L99" t="s">
        <v>13</v>
      </c>
      <c r="M99" t="s">
        <v>14</v>
      </c>
      <c r="N99" t="s">
        <v>309</v>
      </c>
      <c r="O99" t="s">
        <v>1606</v>
      </c>
      <c r="P99" t="s">
        <v>4656</v>
      </c>
      <c r="Q99" s="236">
        <v>44592</v>
      </c>
      <c r="R99" s="236">
        <v>44592</v>
      </c>
      <c r="S99" t="s">
        <v>8452</v>
      </c>
      <c r="T99"/>
      <c r="U99"/>
      <c r="V99"/>
      <c r="W99"/>
      <c r="X99" s="197"/>
      <c r="Y99" t="s">
        <v>8326</v>
      </c>
      <c r="Z99">
        <v>1628407101</v>
      </c>
      <c r="AA99" t="s">
        <v>8327</v>
      </c>
      <c r="AB99" s="188" t="str">
        <f>_xlfn.IFNA(IF(Table[[#This Row],[Programme Partner]]&lt;&gt;Table[[#This Row],[Implementing Partner]],CONCATENATE(Table[[#This Row],[Programme Partner]],"-",Table[[#This Row],[Implementing Partner]]),Table[[#This Row],[Programme Partner]]),"")</f>
        <v>German RC-BDRCS</v>
      </c>
      <c r="AC99" s="189"/>
      <c r="AD99" s="189"/>
      <c r="AE99" s="190"/>
      <c r="AF99" s="190"/>
      <c r="AG99" s="191"/>
    </row>
    <row r="100" spans="1:33" ht="14.4" customHeight="1">
      <c r="A100" s="183">
        <v>98</v>
      </c>
      <c r="B100" t="s">
        <v>5300</v>
      </c>
      <c r="C100" t="s">
        <v>5026</v>
      </c>
      <c r="D100" s="197" t="s">
        <v>7014</v>
      </c>
      <c r="E100" t="s">
        <v>27</v>
      </c>
      <c r="F100" t="s">
        <v>8012</v>
      </c>
      <c r="G100" t="s">
        <v>8357</v>
      </c>
      <c r="H100" t="str">
        <f>IFERROR(VLOOKUP(Table[[#This Row],[Activity Details of Assistance]],WHAT!E:F,2,FALSE),"")</f>
        <v># of door</v>
      </c>
      <c r="I100"/>
      <c r="J100">
        <v>20</v>
      </c>
      <c r="K100" t="s">
        <v>8280</v>
      </c>
      <c r="L100" t="s">
        <v>13</v>
      </c>
      <c r="M100" t="s">
        <v>14</v>
      </c>
      <c r="N100" t="s">
        <v>309</v>
      </c>
      <c r="O100" t="s">
        <v>1606</v>
      </c>
      <c r="P100" t="s">
        <v>4656</v>
      </c>
      <c r="Q100" s="236">
        <v>44592</v>
      </c>
      <c r="R100" s="236">
        <v>44713</v>
      </c>
      <c r="S100" t="s">
        <v>8452</v>
      </c>
      <c r="T100"/>
      <c r="U100"/>
      <c r="V100"/>
      <c r="W100"/>
      <c r="X100" s="197"/>
      <c r="Y100" t="s">
        <v>8330</v>
      </c>
      <c r="Z100">
        <v>1719567273</v>
      </c>
      <c r="AA100" t="s">
        <v>8331</v>
      </c>
      <c r="AB100" s="188" t="str">
        <f>_xlfn.IFNA(IF(Table[[#This Row],[Programme Partner]]&lt;&gt;Table[[#This Row],[Implementing Partner]],CONCATENATE(Table[[#This Row],[Programme Partner]],"-",Table[[#This Row],[Implementing Partner]]),Table[[#This Row],[Programme Partner]]),"")</f>
        <v>WVI-BGS</v>
      </c>
      <c r="AC100" s="189"/>
      <c r="AD100" s="189"/>
      <c r="AE100" s="190"/>
      <c r="AF100" s="190"/>
      <c r="AG100" s="191"/>
    </row>
    <row r="101" spans="1:33" ht="14.4" customHeight="1">
      <c r="A101" s="183">
        <v>99</v>
      </c>
      <c r="B101" t="s">
        <v>5300</v>
      </c>
      <c r="C101" t="s">
        <v>5026</v>
      </c>
      <c r="D101" s="197" t="s">
        <v>7014</v>
      </c>
      <c r="E101" t="s">
        <v>27</v>
      </c>
      <c r="F101" t="s">
        <v>8013</v>
      </c>
      <c r="G101" t="s">
        <v>8314</v>
      </c>
      <c r="H101" t="str">
        <f>IFERROR(VLOOKUP(Table[[#This Row],[Activity Details of Assistance]],WHAT!E:F,2,FALSE),"")</f>
        <v># of HP sessions at HH level</v>
      </c>
      <c r="I101"/>
      <c r="J101">
        <v>450</v>
      </c>
      <c r="K101" t="s">
        <v>8280</v>
      </c>
      <c r="L101" t="s">
        <v>13</v>
      </c>
      <c r="M101" t="s">
        <v>14</v>
      </c>
      <c r="N101" t="s">
        <v>309</v>
      </c>
      <c r="O101" t="s">
        <v>1606</v>
      </c>
      <c r="P101" t="s">
        <v>4656</v>
      </c>
      <c r="Q101" s="236">
        <v>44592</v>
      </c>
      <c r="R101" s="236">
        <v>44713</v>
      </c>
      <c r="S101" t="s">
        <v>8452</v>
      </c>
      <c r="T101"/>
      <c r="U101"/>
      <c r="V101"/>
      <c r="W101"/>
      <c r="X101" s="197"/>
      <c r="Y101" t="s">
        <v>8330</v>
      </c>
      <c r="Z101">
        <v>1719567273</v>
      </c>
      <c r="AA101" t="s">
        <v>8331</v>
      </c>
      <c r="AB101" s="188" t="str">
        <f>_xlfn.IFNA(IF(Table[[#This Row],[Programme Partner]]&lt;&gt;Table[[#This Row],[Implementing Partner]],CONCATENATE(Table[[#This Row],[Programme Partner]],"-",Table[[#This Row],[Implementing Partner]]),Table[[#This Row],[Programme Partner]]),"")</f>
        <v>WVI-BGS</v>
      </c>
      <c r="AC101" s="189"/>
      <c r="AD101" s="189"/>
      <c r="AE101" s="190"/>
      <c r="AF101" s="190"/>
      <c r="AG101" s="191"/>
    </row>
    <row r="102" spans="1:33" ht="14.4" customHeight="1">
      <c r="A102" s="183">
        <v>100</v>
      </c>
      <c r="B102" t="s">
        <v>5275</v>
      </c>
      <c r="C102" t="s">
        <v>5033</v>
      </c>
      <c r="D102" s="197" t="s">
        <v>5275</v>
      </c>
      <c r="E102" t="s">
        <v>27</v>
      </c>
      <c r="F102" t="s">
        <v>8011</v>
      </c>
      <c r="G102" t="s">
        <v>8353</v>
      </c>
      <c r="H102" t="str">
        <f>IFERROR(VLOOKUP(Table[[#This Row],[Activity Details of Assistance]],WHAT!E:F,2,FALSE),"")</f>
        <v># of tube well</v>
      </c>
      <c r="I102"/>
      <c r="J102">
        <v>1</v>
      </c>
      <c r="K102" t="s">
        <v>8280</v>
      </c>
      <c r="L102" t="s">
        <v>13</v>
      </c>
      <c r="M102" t="s">
        <v>14</v>
      </c>
      <c r="N102" t="s">
        <v>309</v>
      </c>
      <c r="O102" t="s">
        <v>1606</v>
      </c>
      <c r="P102" t="s">
        <v>6482</v>
      </c>
      <c r="Q102" s="236">
        <v>44592</v>
      </c>
      <c r="R102" s="236">
        <v>44562</v>
      </c>
      <c r="S102" t="s">
        <v>8452</v>
      </c>
      <c r="T102"/>
      <c r="U102"/>
      <c r="V102"/>
      <c r="W102"/>
      <c r="X102" s="197"/>
      <c r="Y102" t="s">
        <v>8422</v>
      </c>
      <c r="Z102">
        <v>1847456040</v>
      </c>
      <c r="AA102" t="s">
        <v>8423</v>
      </c>
      <c r="AB102" s="188" t="str">
        <f>_xlfn.IFNA(IF(Table[[#This Row],[Programme Partner]]&lt;&gt;Table[[#This Row],[Implementing Partner]],CONCATENATE(Table[[#This Row],[Programme Partner]],"-",Table[[#This Row],[Implementing Partner]]),Table[[#This Row],[Programme Partner]]),"")</f>
        <v>UNICEF-BRAC</v>
      </c>
      <c r="AC102" s="189"/>
      <c r="AD102" s="189"/>
      <c r="AE102" s="190"/>
      <c r="AF102" s="190"/>
      <c r="AG102" s="191"/>
    </row>
    <row r="103" spans="1:33" ht="14.4" customHeight="1">
      <c r="A103" s="183">
        <v>101</v>
      </c>
      <c r="B103" t="s">
        <v>5275</v>
      </c>
      <c r="C103" t="s">
        <v>5033</v>
      </c>
      <c r="D103" s="197" t="s">
        <v>5275</v>
      </c>
      <c r="E103" t="s">
        <v>27</v>
      </c>
      <c r="F103" t="s">
        <v>8011</v>
      </c>
      <c r="G103" s="195" t="s">
        <v>8584</v>
      </c>
      <c r="H103" t="str">
        <f>IFERROR(VLOOKUP(Table[[#This Row],[Activity Details of Assistance]],WHAT!E:F,2,FALSE),"")</f>
        <v># of tube well</v>
      </c>
      <c r="I103"/>
      <c r="J103">
        <v>95</v>
      </c>
      <c r="K103" t="s">
        <v>8280</v>
      </c>
      <c r="L103" t="s">
        <v>13</v>
      </c>
      <c r="M103" t="s">
        <v>14</v>
      </c>
      <c r="N103" t="s">
        <v>309</v>
      </c>
      <c r="O103" t="s">
        <v>1606</v>
      </c>
      <c r="P103" t="s">
        <v>6482</v>
      </c>
      <c r="Q103" s="236">
        <v>44592</v>
      </c>
      <c r="R103" s="236">
        <v>44562</v>
      </c>
      <c r="S103" t="s">
        <v>8452</v>
      </c>
      <c r="T103"/>
      <c r="U103"/>
      <c r="V103"/>
      <c r="W103"/>
      <c r="X103" s="197"/>
      <c r="Y103" t="s">
        <v>8422</v>
      </c>
      <c r="Z103">
        <v>1847456040</v>
      </c>
      <c r="AA103" t="s">
        <v>8423</v>
      </c>
      <c r="AB103" s="188" t="str">
        <f>_xlfn.IFNA(IF(Table[[#This Row],[Programme Partner]]&lt;&gt;Table[[#This Row],[Implementing Partner]],CONCATENATE(Table[[#This Row],[Programme Partner]],"-",Table[[#This Row],[Implementing Partner]]),Table[[#This Row],[Programme Partner]]),"")</f>
        <v>UNICEF-BRAC</v>
      </c>
      <c r="AC103" s="189"/>
      <c r="AD103" s="189"/>
      <c r="AE103" s="190"/>
      <c r="AF103" s="190"/>
      <c r="AG103" s="191"/>
    </row>
    <row r="104" spans="1:33" ht="14.4" customHeight="1">
      <c r="A104" s="183">
        <v>102</v>
      </c>
      <c r="B104" t="s">
        <v>5275</v>
      </c>
      <c r="C104" t="s">
        <v>5033</v>
      </c>
      <c r="D104" s="197" t="s">
        <v>5275</v>
      </c>
      <c r="E104" t="s">
        <v>27</v>
      </c>
      <c r="F104" t="s">
        <v>8011</v>
      </c>
      <c r="G104" t="s">
        <v>8325</v>
      </c>
      <c r="H104" t="str">
        <f>IFERROR(VLOOKUP(Table[[#This Row],[Activity Details of Assistance]],WHAT!E:F,2,FALSE),"")</f>
        <v># of tube well</v>
      </c>
      <c r="I104"/>
      <c r="J104">
        <v>4</v>
      </c>
      <c r="K104" t="s">
        <v>8280</v>
      </c>
      <c r="L104" t="s">
        <v>13</v>
      </c>
      <c r="M104" t="s">
        <v>14</v>
      </c>
      <c r="N104" t="s">
        <v>309</v>
      </c>
      <c r="O104" t="s">
        <v>1606</v>
      </c>
      <c r="P104" t="s">
        <v>6482</v>
      </c>
      <c r="Q104" s="236">
        <v>44592</v>
      </c>
      <c r="R104" s="236">
        <v>44562</v>
      </c>
      <c r="S104" t="s">
        <v>8452</v>
      </c>
      <c r="T104"/>
      <c r="U104"/>
      <c r="V104"/>
      <c r="W104"/>
      <c r="X104" s="197"/>
      <c r="Y104" t="s">
        <v>8422</v>
      </c>
      <c r="Z104">
        <v>1847456040</v>
      </c>
      <c r="AA104" t="s">
        <v>8423</v>
      </c>
      <c r="AB104" s="188" t="str">
        <f>_xlfn.IFNA(IF(Table[[#This Row],[Programme Partner]]&lt;&gt;Table[[#This Row],[Implementing Partner]],CONCATENATE(Table[[#This Row],[Programme Partner]],"-",Table[[#This Row],[Implementing Partner]]),Table[[#This Row],[Programme Partner]]),"")</f>
        <v>UNICEF-BRAC</v>
      </c>
      <c r="AC104" s="189"/>
      <c r="AD104" s="189"/>
      <c r="AE104" s="190"/>
      <c r="AF104" s="190"/>
      <c r="AG104" s="191"/>
    </row>
    <row r="105" spans="1:33" ht="14.4" customHeight="1">
      <c r="A105" s="183">
        <v>103</v>
      </c>
      <c r="B105" t="s">
        <v>5275</v>
      </c>
      <c r="C105" t="s">
        <v>5033</v>
      </c>
      <c r="D105" s="197" t="s">
        <v>5275</v>
      </c>
      <c r="E105" t="s">
        <v>27</v>
      </c>
      <c r="F105" t="s">
        <v>8011</v>
      </c>
      <c r="G105" t="s">
        <v>8355</v>
      </c>
      <c r="H105" t="str">
        <f>IFERROR(VLOOKUP(Table[[#This Row],[Activity Details of Assistance]],WHAT!E:F,2,FALSE),"")</f>
        <v># of water network</v>
      </c>
      <c r="I105"/>
      <c r="J105">
        <v>2</v>
      </c>
      <c r="K105" t="s">
        <v>8280</v>
      </c>
      <c r="L105" t="s">
        <v>13</v>
      </c>
      <c r="M105" t="s">
        <v>14</v>
      </c>
      <c r="N105" t="s">
        <v>309</v>
      </c>
      <c r="O105" t="s">
        <v>1606</v>
      </c>
      <c r="P105" t="s">
        <v>6482</v>
      </c>
      <c r="Q105" s="236">
        <v>44592</v>
      </c>
      <c r="R105" s="236">
        <v>44562</v>
      </c>
      <c r="S105" t="s">
        <v>8452</v>
      </c>
      <c r="T105"/>
      <c r="U105"/>
      <c r="V105"/>
      <c r="W105"/>
      <c r="X105" s="197"/>
      <c r="Y105" t="s">
        <v>8422</v>
      </c>
      <c r="Z105">
        <v>1847456040</v>
      </c>
      <c r="AA105" t="s">
        <v>8423</v>
      </c>
      <c r="AB105" s="188" t="str">
        <f>_xlfn.IFNA(IF(Table[[#This Row],[Programme Partner]]&lt;&gt;Table[[#This Row],[Implementing Partner]],CONCATENATE(Table[[#This Row],[Programme Partner]],"-",Table[[#This Row],[Implementing Partner]]),Table[[#This Row],[Programme Partner]]),"")</f>
        <v>UNICEF-BRAC</v>
      </c>
      <c r="AC105" s="189"/>
      <c r="AD105" s="189"/>
      <c r="AE105" s="190"/>
      <c r="AF105" s="190"/>
      <c r="AG105" s="191"/>
    </row>
    <row r="106" spans="1:33" ht="14.4" customHeight="1">
      <c r="A106" s="183">
        <v>104</v>
      </c>
      <c r="B106" t="s">
        <v>5275</v>
      </c>
      <c r="C106" t="s">
        <v>5033</v>
      </c>
      <c r="D106" s="197" t="s">
        <v>5275</v>
      </c>
      <c r="E106" t="s">
        <v>27</v>
      </c>
      <c r="F106" t="s">
        <v>8011</v>
      </c>
      <c r="G106" t="s">
        <v>8019</v>
      </c>
      <c r="H106" t="str">
        <f>IFERROR(VLOOKUP(Table[[#This Row],[Activity Details of Assistance]],WHAT!E:F,2,FALSE),"")</f>
        <v>N/A</v>
      </c>
      <c r="I106"/>
      <c r="J106">
        <v>18</v>
      </c>
      <c r="K106" t="s">
        <v>8280</v>
      </c>
      <c r="L106" t="s">
        <v>13</v>
      </c>
      <c r="M106" t="s">
        <v>14</v>
      </c>
      <c r="N106" t="s">
        <v>309</v>
      </c>
      <c r="O106" t="s">
        <v>1606</v>
      </c>
      <c r="P106" t="s">
        <v>6482</v>
      </c>
      <c r="Q106" s="236">
        <v>44592</v>
      </c>
      <c r="R106" s="236">
        <v>44562</v>
      </c>
      <c r="S106" t="s">
        <v>8452</v>
      </c>
      <c r="T106"/>
      <c r="U106"/>
      <c r="V106"/>
      <c r="W106"/>
      <c r="X106" s="197" t="s">
        <v>8377</v>
      </c>
      <c r="Y106" t="s">
        <v>8422</v>
      </c>
      <c r="Z106">
        <v>1847456040</v>
      </c>
      <c r="AA106" t="s">
        <v>8423</v>
      </c>
      <c r="AB106" s="188" t="str">
        <f>_xlfn.IFNA(IF(Table[[#This Row],[Programme Partner]]&lt;&gt;Table[[#This Row],[Implementing Partner]],CONCATENATE(Table[[#This Row],[Programme Partner]],"-",Table[[#This Row],[Implementing Partner]]),Table[[#This Row],[Programme Partner]]),"")</f>
        <v>UNICEF-BRAC</v>
      </c>
      <c r="AC106" s="189"/>
      <c r="AD106" s="189"/>
      <c r="AE106" s="190"/>
      <c r="AF106" s="190"/>
      <c r="AG106" s="191"/>
    </row>
    <row r="107" spans="1:33" ht="14.4" customHeight="1">
      <c r="A107" s="183">
        <v>105</v>
      </c>
      <c r="B107" t="s">
        <v>5275</v>
      </c>
      <c r="C107" t="s">
        <v>5033</v>
      </c>
      <c r="D107" s="197" t="s">
        <v>5275</v>
      </c>
      <c r="E107" t="s">
        <v>27</v>
      </c>
      <c r="F107" t="s">
        <v>8012</v>
      </c>
      <c r="G107" t="s">
        <v>8365</v>
      </c>
      <c r="H107" t="str">
        <f>IFERROR(VLOOKUP(Table[[#This Row],[Activity Details of Assistance]],WHAT!E:F,2,FALSE),"")</f>
        <v># of door</v>
      </c>
      <c r="I107"/>
      <c r="J107">
        <v>13</v>
      </c>
      <c r="K107" t="s">
        <v>8280</v>
      </c>
      <c r="L107" t="s">
        <v>13</v>
      </c>
      <c r="M107" t="s">
        <v>14</v>
      </c>
      <c r="N107" t="s">
        <v>309</v>
      </c>
      <c r="O107" t="s">
        <v>1606</v>
      </c>
      <c r="P107" t="s">
        <v>6482</v>
      </c>
      <c r="Q107" s="236">
        <v>44592</v>
      </c>
      <c r="R107" s="236">
        <v>44562</v>
      </c>
      <c r="S107" t="s">
        <v>8452</v>
      </c>
      <c r="T107"/>
      <c r="U107"/>
      <c r="V107"/>
      <c r="W107"/>
      <c r="X107" s="197"/>
      <c r="Y107" t="s">
        <v>8422</v>
      </c>
      <c r="Z107">
        <v>1847456040</v>
      </c>
      <c r="AA107" t="s">
        <v>8423</v>
      </c>
      <c r="AB107" s="188" t="str">
        <f>_xlfn.IFNA(IF(Table[[#This Row],[Programme Partner]]&lt;&gt;Table[[#This Row],[Implementing Partner]],CONCATENATE(Table[[#This Row],[Programme Partner]],"-",Table[[#This Row],[Implementing Partner]]),Table[[#This Row],[Programme Partner]]),"")</f>
        <v>UNICEF-BRAC</v>
      </c>
      <c r="AC107" s="189"/>
      <c r="AD107" s="189"/>
      <c r="AE107" s="190"/>
      <c r="AF107" s="190"/>
      <c r="AG107" s="191"/>
    </row>
    <row r="108" spans="1:33" ht="14.4" customHeight="1">
      <c r="A108" s="183">
        <v>106</v>
      </c>
      <c r="B108" t="s">
        <v>5275</v>
      </c>
      <c r="C108" t="s">
        <v>5033</v>
      </c>
      <c r="D108" s="197" t="s">
        <v>5275</v>
      </c>
      <c r="E108" t="s">
        <v>27</v>
      </c>
      <c r="F108" t="s">
        <v>8012</v>
      </c>
      <c r="G108" t="s">
        <v>8366</v>
      </c>
      <c r="H108" t="str">
        <f>IFERROR(VLOOKUP(Table[[#This Row],[Activity Details of Assistance]],WHAT!E:F,2,FALSE),"")</f>
        <v xml:space="preserve"># of door </v>
      </c>
      <c r="I108"/>
      <c r="J108">
        <v>2</v>
      </c>
      <c r="K108" t="s">
        <v>8280</v>
      </c>
      <c r="L108" t="s">
        <v>13</v>
      </c>
      <c r="M108" t="s">
        <v>14</v>
      </c>
      <c r="N108" t="s">
        <v>309</v>
      </c>
      <c r="O108" t="s">
        <v>1606</v>
      </c>
      <c r="P108" t="s">
        <v>6482</v>
      </c>
      <c r="Q108" s="236">
        <v>44592</v>
      </c>
      <c r="R108" s="236">
        <v>44562</v>
      </c>
      <c r="S108" t="s">
        <v>8452</v>
      </c>
      <c r="T108"/>
      <c r="U108"/>
      <c r="V108"/>
      <c r="W108"/>
      <c r="X108" s="197"/>
      <c r="Y108" t="s">
        <v>8422</v>
      </c>
      <c r="Z108">
        <v>1847456040</v>
      </c>
      <c r="AA108" t="s">
        <v>8423</v>
      </c>
      <c r="AB108" s="188" t="str">
        <f>_xlfn.IFNA(IF(Table[[#This Row],[Programme Partner]]&lt;&gt;Table[[#This Row],[Implementing Partner]],CONCATENATE(Table[[#This Row],[Programme Partner]],"-",Table[[#This Row],[Implementing Partner]]),Table[[#This Row],[Programme Partner]]),"")</f>
        <v>UNICEF-BRAC</v>
      </c>
      <c r="AC108" s="189"/>
      <c r="AD108" s="189"/>
      <c r="AE108" s="190"/>
      <c r="AF108" s="190"/>
      <c r="AG108" s="191"/>
    </row>
    <row r="109" spans="1:33" ht="14.4" customHeight="1">
      <c r="A109" s="183">
        <v>107</v>
      </c>
      <c r="B109" t="s">
        <v>5275</v>
      </c>
      <c r="C109" t="s">
        <v>5033</v>
      </c>
      <c r="D109" s="197" t="s">
        <v>5275</v>
      </c>
      <c r="E109" t="s">
        <v>27</v>
      </c>
      <c r="F109" t="s">
        <v>8012</v>
      </c>
      <c r="G109" s="195" t="s">
        <v>8585</v>
      </c>
      <c r="H109" t="str">
        <f>IFERROR(VLOOKUP(Table[[#This Row],[Activity Details of Assistance]],WHAT!E:F,2,FALSE),"")</f>
        <v xml:space="preserve"># of door </v>
      </c>
      <c r="I109"/>
      <c r="J109">
        <v>16</v>
      </c>
      <c r="K109" t="s">
        <v>8280</v>
      </c>
      <c r="L109" t="s">
        <v>13</v>
      </c>
      <c r="M109" t="s">
        <v>14</v>
      </c>
      <c r="N109" t="s">
        <v>309</v>
      </c>
      <c r="O109" t="s">
        <v>1606</v>
      </c>
      <c r="P109" t="s">
        <v>6482</v>
      </c>
      <c r="Q109" s="236">
        <v>44592</v>
      </c>
      <c r="R109" s="236">
        <v>44562</v>
      </c>
      <c r="S109" t="s">
        <v>8452</v>
      </c>
      <c r="T109"/>
      <c r="U109"/>
      <c r="V109"/>
      <c r="W109"/>
      <c r="X109" s="197"/>
      <c r="Y109" t="s">
        <v>8422</v>
      </c>
      <c r="Z109">
        <v>1847456040</v>
      </c>
      <c r="AA109" t="s">
        <v>8423</v>
      </c>
      <c r="AB109" s="188" t="str">
        <f>_xlfn.IFNA(IF(Table[[#This Row],[Programme Partner]]&lt;&gt;Table[[#This Row],[Implementing Partner]],CONCATENATE(Table[[#This Row],[Programme Partner]],"-",Table[[#This Row],[Implementing Partner]]),Table[[#This Row],[Programme Partner]]),"")</f>
        <v>UNICEF-BRAC</v>
      </c>
      <c r="AC109" s="189"/>
      <c r="AD109" s="189"/>
      <c r="AE109" s="190"/>
      <c r="AF109" s="190"/>
      <c r="AG109" s="191"/>
    </row>
    <row r="110" spans="1:33" ht="14.4" customHeight="1">
      <c r="A110" s="183">
        <v>108</v>
      </c>
      <c r="B110" t="s">
        <v>5275</v>
      </c>
      <c r="C110" t="s">
        <v>5033</v>
      </c>
      <c r="D110" s="197" t="s">
        <v>5275</v>
      </c>
      <c r="E110" t="s">
        <v>27</v>
      </c>
      <c r="F110" t="s">
        <v>8012</v>
      </c>
      <c r="G110" t="s">
        <v>8359</v>
      </c>
      <c r="H110" t="str">
        <f>IFERROR(VLOOKUP(Table[[#This Row],[Activity Details of Assistance]],WHAT!E:F,2,FALSE),"")</f>
        <v># of FSM Site</v>
      </c>
      <c r="I110"/>
      <c r="J110">
        <v>3</v>
      </c>
      <c r="K110" t="s">
        <v>8280</v>
      </c>
      <c r="L110" t="s">
        <v>13</v>
      </c>
      <c r="M110" t="s">
        <v>14</v>
      </c>
      <c r="N110" t="s">
        <v>309</v>
      </c>
      <c r="O110" t="s">
        <v>1606</v>
      </c>
      <c r="P110" t="s">
        <v>6482</v>
      </c>
      <c r="Q110" s="236">
        <v>44592</v>
      </c>
      <c r="R110" s="236">
        <v>44562</v>
      </c>
      <c r="S110" t="s">
        <v>8452</v>
      </c>
      <c r="T110"/>
      <c r="U110"/>
      <c r="V110"/>
      <c r="W110"/>
      <c r="X110" s="197"/>
      <c r="Y110" t="s">
        <v>8422</v>
      </c>
      <c r="Z110">
        <v>1847456040</v>
      </c>
      <c r="AA110" t="s">
        <v>8423</v>
      </c>
      <c r="AB110" s="188" t="str">
        <f>_xlfn.IFNA(IF(Table[[#This Row],[Programme Partner]]&lt;&gt;Table[[#This Row],[Implementing Partner]],CONCATENATE(Table[[#This Row],[Programme Partner]],"-",Table[[#This Row],[Implementing Partner]]),Table[[#This Row],[Programme Partner]]),"")</f>
        <v>UNICEF-BRAC</v>
      </c>
      <c r="AC110" s="189"/>
      <c r="AD110" s="189"/>
      <c r="AE110" s="190"/>
      <c r="AF110" s="190"/>
      <c r="AG110" s="191"/>
    </row>
    <row r="111" spans="1:33" ht="14.4" customHeight="1">
      <c r="A111" s="183">
        <v>109</v>
      </c>
      <c r="B111" t="s">
        <v>5275</v>
      </c>
      <c r="C111" t="s">
        <v>5033</v>
      </c>
      <c r="D111" s="197" t="s">
        <v>5275</v>
      </c>
      <c r="E111" t="s">
        <v>27</v>
      </c>
      <c r="F111" t="s">
        <v>8012</v>
      </c>
      <c r="G111" t="s">
        <v>8354</v>
      </c>
      <c r="H111" t="str">
        <f>IFERROR(VLOOKUP(Table[[#This Row],[Activity Details of Assistance]],WHAT!E:F,2,FALSE),"")</f>
        <v># of door</v>
      </c>
      <c r="I111"/>
      <c r="J111">
        <v>30</v>
      </c>
      <c r="K111" t="s">
        <v>8280</v>
      </c>
      <c r="L111" t="s">
        <v>13</v>
      </c>
      <c r="M111" t="s">
        <v>14</v>
      </c>
      <c r="N111" t="s">
        <v>309</v>
      </c>
      <c r="O111" t="s">
        <v>1606</v>
      </c>
      <c r="P111" t="s">
        <v>6482</v>
      </c>
      <c r="Q111" s="236">
        <v>44592</v>
      </c>
      <c r="R111" s="236">
        <v>44562</v>
      </c>
      <c r="S111" t="s">
        <v>8452</v>
      </c>
      <c r="T111"/>
      <c r="U111"/>
      <c r="V111"/>
      <c r="W111"/>
      <c r="X111" s="197"/>
      <c r="Y111" t="s">
        <v>8422</v>
      </c>
      <c r="Z111">
        <v>1847456040</v>
      </c>
      <c r="AA111" t="s">
        <v>8423</v>
      </c>
      <c r="AB111" s="188" t="str">
        <f>_xlfn.IFNA(IF(Table[[#This Row],[Programme Partner]]&lt;&gt;Table[[#This Row],[Implementing Partner]],CONCATENATE(Table[[#This Row],[Programme Partner]],"-",Table[[#This Row],[Implementing Partner]]),Table[[#This Row],[Programme Partner]]),"")</f>
        <v>UNICEF-BRAC</v>
      </c>
      <c r="AC111" s="189"/>
      <c r="AD111" s="189"/>
      <c r="AE111" s="190"/>
      <c r="AF111" s="190"/>
      <c r="AG111" s="191"/>
    </row>
    <row r="112" spans="1:33" ht="14.4" customHeight="1">
      <c r="A112" s="183">
        <v>110</v>
      </c>
      <c r="B112" t="s">
        <v>5275</v>
      </c>
      <c r="C112" t="s">
        <v>5033</v>
      </c>
      <c r="D112" s="197" t="s">
        <v>5275</v>
      </c>
      <c r="E112" t="s">
        <v>27</v>
      </c>
      <c r="F112" t="s">
        <v>8012</v>
      </c>
      <c r="G112" t="s">
        <v>8367</v>
      </c>
      <c r="H112" t="str">
        <f>IFERROR(VLOOKUP(Table[[#This Row],[Activity Details of Assistance]],WHAT!E:F,2,FALSE),"")</f>
        <v># of door</v>
      </c>
      <c r="I112"/>
      <c r="J112">
        <v>7</v>
      </c>
      <c r="K112" t="s">
        <v>8280</v>
      </c>
      <c r="L112" t="s">
        <v>13</v>
      </c>
      <c r="M112" t="s">
        <v>14</v>
      </c>
      <c r="N112" t="s">
        <v>309</v>
      </c>
      <c r="O112" t="s">
        <v>1606</v>
      </c>
      <c r="P112" t="s">
        <v>6482</v>
      </c>
      <c r="Q112" s="236">
        <v>44592</v>
      </c>
      <c r="R112" s="236">
        <v>44562</v>
      </c>
      <c r="S112" t="s">
        <v>8452</v>
      </c>
      <c r="T112"/>
      <c r="U112"/>
      <c r="V112"/>
      <c r="W112"/>
      <c r="X112" s="197"/>
      <c r="Y112" t="s">
        <v>8422</v>
      </c>
      <c r="Z112">
        <v>1847456040</v>
      </c>
      <c r="AA112" t="s">
        <v>8423</v>
      </c>
      <c r="AB112" s="188" t="str">
        <f>_xlfn.IFNA(IF(Table[[#This Row],[Programme Partner]]&lt;&gt;Table[[#This Row],[Implementing Partner]],CONCATENATE(Table[[#This Row],[Programme Partner]],"-",Table[[#This Row],[Implementing Partner]]),Table[[#This Row],[Programme Partner]]),"")</f>
        <v>UNICEF-BRAC</v>
      </c>
      <c r="AC112" s="189"/>
      <c r="AD112" s="189"/>
      <c r="AE112" s="190"/>
      <c r="AF112" s="190"/>
      <c r="AG112" s="191"/>
    </row>
    <row r="113" spans="1:33" ht="14.4" customHeight="1">
      <c r="A113" s="183">
        <v>111</v>
      </c>
      <c r="B113" t="s">
        <v>5275</v>
      </c>
      <c r="C113" t="s">
        <v>5033</v>
      </c>
      <c r="D113" s="197" t="s">
        <v>5275</v>
      </c>
      <c r="E113" t="s">
        <v>27</v>
      </c>
      <c r="F113" t="s">
        <v>8012</v>
      </c>
      <c r="G113" t="s">
        <v>8357</v>
      </c>
      <c r="H113" t="str">
        <f>IFERROR(VLOOKUP(Table[[#This Row],[Activity Details of Assistance]],WHAT!E:F,2,FALSE),"")</f>
        <v># of door</v>
      </c>
      <c r="I113"/>
      <c r="J113">
        <v>411</v>
      </c>
      <c r="K113" t="s">
        <v>8280</v>
      </c>
      <c r="L113" t="s">
        <v>13</v>
      </c>
      <c r="M113" t="s">
        <v>14</v>
      </c>
      <c r="N113" t="s">
        <v>309</v>
      </c>
      <c r="O113" t="s">
        <v>1606</v>
      </c>
      <c r="P113" t="s">
        <v>6482</v>
      </c>
      <c r="Q113" s="236">
        <v>44592</v>
      </c>
      <c r="R113" s="236">
        <v>44562</v>
      </c>
      <c r="S113" t="s">
        <v>8452</v>
      </c>
      <c r="T113"/>
      <c r="U113"/>
      <c r="V113"/>
      <c r="W113"/>
      <c r="X113" s="197"/>
      <c r="Y113" t="s">
        <v>8422</v>
      </c>
      <c r="Z113">
        <v>1847456040</v>
      </c>
      <c r="AA113" t="s">
        <v>8423</v>
      </c>
      <c r="AB113" s="188" t="str">
        <f>_xlfn.IFNA(IF(Table[[#This Row],[Programme Partner]]&lt;&gt;Table[[#This Row],[Implementing Partner]],CONCATENATE(Table[[#This Row],[Programme Partner]],"-",Table[[#This Row],[Implementing Partner]]),Table[[#This Row],[Programme Partner]]),"")</f>
        <v>UNICEF-BRAC</v>
      </c>
      <c r="AC113" s="189"/>
      <c r="AD113" s="189"/>
      <c r="AE113" s="190"/>
      <c r="AF113" s="190"/>
      <c r="AG113" s="191"/>
    </row>
    <row r="114" spans="1:33" ht="14.4" customHeight="1">
      <c r="A114" s="183">
        <v>112</v>
      </c>
      <c r="B114" t="s">
        <v>5275</v>
      </c>
      <c r="C114" t="s">
        <v>5033</v>
      </c>
      <c r="D114" s="197" t="s">
        <v>5275</v>
      </c>
      <c r="E114" t="s">
        <v>27</v>
      </c>
      <c r="F114" t="s">
        <v>8012</v>
      </c>
      <c r="G114" s="195" t="s">
        <v>8586</v>
      </c>
      <c r="H114" t="str">
        <f>IFERROR(VLOOKUP(Table[[#This Row],[Activity Details of Assistance]],WHAT!E:F,2,FALSE),"")</f>
        <v># of door</v>
      </c>
      <c r="I114"/>
      <c r="J114">
        <v>38</v>
      </c>
      <c r="K114" t="s">
        <v>8280</v>
      </c>
      <c r="L114" t="s">
        <v>13</v>
      </c>
      <c r="M114" t="s">
        <v>14</v>
      </c>
      <c r="N114" t="s">
        <v>309</v>
      </c>
      <c r="O114" t="s">
        <v>1606</v>
      </c>
      <c r="P114" t="s">
        <v>6482</v>
      </c>
      <c r="Q114" s="236">
        <v>44592</v>
      </c>
      <c r="R114" s="236">
        <v>44562</v>
      </c>
      <c r="S114" t="s">
        <v>8452</v>
      </c>
      <c r="T114"/>
      <c r="U114"/>
      <c r="V114"/>
      <c r="W114"/>
      <c r="X114" s="197"/>
      <c r="Y114" t="s">
        <v>8422</v>
      </c>
      <c r="Z114">
        <v>1847456040</v>
      </c>
      <c r="AA114" t="s">
        <v>8423</v>
      </c>
      <c r="AB114" s="188" t="str">
        <f>_xlfn.IFNA(IF(Table[[#This Row],[Programme Partner]]&lt;&gt;Table[[#This Row],[Implementing Partner]],CONCATENATE(Table[[#This Row],[Programme Partner]],"-",Table[[#This Row],[Implementing Partner]]),Table[[#This Row],[Programme Partner]]),"")</f>
        <v>UNICEF-BRAC</v>
      </c>
      <c r="AC114" s="189"/>
      <c r="AD114" s="189"/>
      <c r="AE114" s="190"/>
      <c r="AF114" s="190"/>
      <c r="AG114" s="191"/>
    </row>
    <row r="115" spans="1:33" ht="14.4" customHeight="1">
      <c r="A115" s="183">
        <v>113</v>
      </c>
      <c r="B115" t="s">
        <v>5275</v>
      </c>
      <c r="C115" t="s">
        <v>5033</v>
      </c>
      <c r="D115" s="197" t="s">
        <v>5275</v>
      </c>
      <c r="E115" t="s">
        <v>27</v>
      </c>
      <c r="F115" t="s">
        <v>8013</v>
      </c>
      <c r="G115" t="s">
        <v>8314</v>
      </c>
      <c r="H115" t="str">
        <f>IFERROR(VLOOKUP(Table[[#This Row],[Activity Details of Assistance]],WHAT!E:F,2,FALSE),"")</f>
        <v># of HP sessions at HH level</v>
      </c>
      <c r="I115"/>
      <c r="J115">
        <v>3579</v>
      </c>
      <c r="K115" t="s">
        <v>8280</v>
      </c>
      <c r="L115" t="s">
        <v>13</v>
      </c>
      <c r="M115" t="s">
        <v>14</v>
      </c>
      <c r="N115" t="s">
        <v>309</v>
      </c>
      <c r="O115" t="s">
        <v>1606</v>
      </c>
      <c r="P115" t="s">
        <v>6482</v>
      </c>
      <c r="Q115" s="236">
        <v>44592</v>
      </c>
      <c r="R115" s="236">
        <v>44562</v>
      </c>
      <c r="S115" t="s">
        <v>8452</v>
      </c>
      <c r="T115"/>
      <c r="U115"/>
      <c r="V115"/>
      <c r="W115"/>
      <c r="X115" s="197"/>
      <c r="Y115" t="s">
        <v>8422</v>
      </c>
      <c r="Z115">
        <v>1847456040</v>
      </c>
      <c r="AA115" t="s">
        <v>8423</v>
      </c>
      <c r="AB115" s="188" t="str">
        <f>_xlfn.IFNA(IF(Table[[#This Row],[Programme Partner]]&lt;&gt;Table[[#This Row],[Implementing Partner]],CONCATENATE(Table[[#This Row],[Programme Partner]],"-",Table[[#This Row],[Implementing Partner]]),Table[[#This Row],[Programme Partner]]),"")</f>
        <v>UNICEF-BRAC</v>
      </c>
      <c r="AC115" s="189"/>
      <c r="AD115" s="189"/>
      <c r="AE115" s="190"/>
      <c r="AF115" s="190"/>
      <c r="AG115" s="191"/>
    </row>
    <row r="116" spans="1:33" ht="14.4" customHeight="1">
      <c r="A116" s="183">
        <v>114</v>
      </c>
      <c r="B116" t="s">
        <v>5275</v>
      </c>
      <c r="C116" t="s">
        <v>5033</v>
      </c>
      <c r="D116" s="197" t="s">
        <v>5275</v>
      </c>
      <c r="E116" t="s">
        <v>27</v>
      </c>
      <c r="F116" t="s">
        <v>8013</v>
      </c>
      <c r="G116" t="s">
        <v>8019</v>
      </c>
      <c r="H116" t="str">
        <f>IFERROR(VLOOKUP(Table[[#This Row],[Activity Details of Assistance]],WHAT!E:F,2,FALSE),"")</f>
        <v>N/A</v>
      </c>
      <c r="I116"/>
      <c r="J116">
        <v>20</v>
      </c>
      <c r="K116" t="s">
        <v>8280</v>
      </c>
      <c r="L116" t="s">
        <v>13</v>
      </c>
      <c r="M116" t="s">
        <v>14</v>
      </c>
      <c r="N116" t="s">
        <v>309</v>
      </c>
      <c r="O116" t="s">
        <v>1606</v>
      </c>
      <c r="P116" t="s">
        <v>6482</v>
      </c>
      <c r="Q116" s="236">
        <v>44592</v>
      </c>
      <c r="R116" s="236">
        <v>44562</v>
      </c>
      <c r="S116" t="s">
        <v>8452</v>
      </c>
      <c r="T116"/>
      <c r="U116"/>
      <c r="V116"/>
      <c r="W116"/>
      <c r="X116" s="197" t="s">
        <v>8378</v>
      </c>
      <c r="Y116" t="s">
        <v>8422</v>
      </c>
      <c r="Z116">
        <v>1847456040</v>
      </c>
      <c r="AA116" t="s">
        <v>8423</v>
      </c>
      <c r="AB116" s="188" t="str">
        <f>_xlfn.IFNA(IF(Table[[#This Row],[Programme Partner]]&lt;&gt;Table[[#This Row],[Implementing Partner]],CONCATENATE(Table[[#This Row],[Programme Partner]],"-",Table[[#This Row],[Implementing Partner]]),Table[[#This Row],[Programme Partner]]),"")</f>
        <v>UNICEF-BRAC</v>
      </c>
      <c r="AC116" s="189"/>
      <c r="AD116" s="189"/>
      <c r="AE116" s="190"/>
      <c r="AF116" s="190"/>
      <c r="AG116" s="191"/>
    </row>
    <row r="117" spans="1:33" ht="14.4" customHeight="1">
      <c r="A117" s="183">
        <v>115</v>
      </c>
      <c r="B117" t="s">
        <v>5275</v>
      </c>
      <c r="C117" t="s">
        <v>5033</v>
      </c>
      <c r="D117" s="197" t="s">
        <v>5275</v>
      </c>
      <c r="E117" t="s">
        <v>27</v>
      </c>
      <c r="F117" t="s">
        <v>8014</v>
      </c>
      <c r="G117" t="s">
        <v>8358</v>
      </c>
      <c r="H117" t="str">
        <f>IFERROR(VLOOKUP(Table[[#This Row],[Activity Details of Assistance]],WHAT!E:F,2,FALSE),"")</f>
        <v># of campaign per camp </v>
      </c>
      <c r="I117"/>
      <c r="J117">
        <v>1</v>
      </c>
      <c r="K117" t="s">
        <v>8280</v>
      </c>
      <c r="L117" t="s">
        <v>13</v>
      </c>
      <c r="M117" t="s">
        <v>14</v>
      </c>
      <c r="N117" t="s">
        <v>309</v>
      </c>
      <c r="O117" t="s">
        <v>1606</v>
      </c>
      <c r="P117" t="s">
        <v>6482</v>
      </c>
      <c r="Q117" s="236">
        <v>44592</v>
      </c>
      <c r="R117" s="236">
        <v>44562</v>
      </c>
      <c r="S117" t="s">
        <v>8452</v>
      </c>
      <c r="T117"/>
      <c r="U117"/>
      <c r="V117"/>
      <c r="W117"/>
      <c r="X117" s="197"/>
      <c r="Y117" t="s">
        <v>8422</v>
      </c>
      <c r="Z117">
        <v>1847456040</v>
      </c>
      <c r="AA117" t="s">
        <v>8423</v>
      </c>
      <c r="AB117" s="188" t="str">
        <f>_xlfn.IFNA(IF(Table[[#This Row],[Programme Partner]]&lt;&gt;Table[[#This Row],[Implementing Partner]],CONCATENATE(Table[[#This Row],[Programme Partner]],"-",Table[[#This Row],[Implementing Partner]]),Table[[#This Row],[Programme Partner]]),"")</f>
        <v>UNICEF-BRAC</v>
      </c>
      <c r="AC117" s="189"/>
      <c r="AD117" s="189"/>
      <c r="AE117" s="190"/>
      <c r="AF117" s="190"/>
      <c r="AG117" s="191"/>
    </row>
    <row r="118" spans="1:33" ht="14.4" customHeight="1">
      <c r="A118" s="183">
        <v>116</v>
      </c>
      <c r="B118" t="s">
        <v>5275</v>
      </c>
      <c r="C118" t="s">
        <v>5033</v>
      </c>
      <c r="D118" s="197" t="s">
        <v>5275</v>
      </c>
      <c r="E118" t="s">
        <v>27</v>
      </c>
      <c r="F118" t="s">
        <v>8014</v>
      </c>
      <c r="G118" t="s">
        <v>8019</v>
      </c>
      <c r="H118" t="str">
        <f>IFERROR(VLOOKUP(Table[[#This Row],[Activity Details of Assistance]],WHAT!E:F,2,FALSE),"")</f>
        <v>N/A</v>
      </c>
      <c r="I118"/>
      <c r="J118">
        <v>2189</v>
      </c>
      <c r="K118" t="s">
        <v>8280</v>
      </c>
      <c r="L118" t="s">
        <v>13</v>
      </c>
      <c r="M118" t="s">
        <v>14</v>
      </c>
      <c r="N118" t="s">
        <v>309</v>
      </c>
      <c r="O118" t="s">
        <v>1606</v>
      </c>
      <c r="P118" t="s">
        <v>6482</v>
      </c>
      <c r="Q118" s="236">
        <v>44592</v>
      </c>
      <c r="R118" s="236">
        <v>44562</v>
      </c>
      <c r="S118" t="s">
        <v>8452</v>
      </c>
      <c r="T118"/>
      <c r="U118"/>
      <c r="V118"/>
      <c r="W118"/>
      <c r="X118" s="197" t="s">
        <v>8379</v>
      </c>
      <c r="Y118" t="s">
        <v>8422</v>
      </c>
      <c r="Z118">
        <v>1847456040</v>
      </c>
      <c r="AA118" t="s">
        <v>8423</v>
      </c>
      <c r="AB118" s="188" t="str">
        <f>_xlfn.IFNA(IF(Table[[#This Row],[Programme Partner]]&lt;&gt;Table[[#This Row],[Implementing Partner]],CONCATENATE(Table[[#This Row],[Programme Partner]],"-",Table[[#This Row],[Implementing Partner]]),Table[[#This Row],[Programme Partner]]),"")</f>
        <v>UNICEF-BRAC</v>
      </c>
      <c r="AC118" s="189"/>
      <c r="AD118" s="189"/>
      <c r="AE118" s="190"/>
      <c r="AF118" s="190"/>
      <c r="AG118" s="191"/>
    </row>
    <row r="119" spans="1:33" ht="14.4" customHeight="1">
      <c r="A119" s="183">
        <v>117</v>
      </c>
      <c r="B119" t="s">
        <v>5275</v>
      </c>
      <c r="C119" t="s">
        <v>5033</v>
      </c>
      <c r="D119" s="197" t="s">
        <v>5275</v>
      </c>
      <c r="E119" t="s">
        <v>27</v>
      </c>
      <c r="F119" t="s">
        <v>8011</v>
      </c>
      <c r="G119" s="195" t="s">
        <v>8584</v>
      </c>
      <c r="H119" t="str">
        <f>IFERROR(VLOOKUP(Table[[#This Row],[Activity Details of Assistance]],WHAT!E:F,2,FALSE),"")</f>
        <v># of tube well</v>
      </c>
      <c r="I119"/>
      <c r="J119">
        <v>285</v>
      </c>
      <c r="K119" t="s">
        <v>8280</v>
      </c>
      <c r="L119" t="s">
        <v>13</v>
      </c>
      <c r="M119" t="s">
        <v>14</v>
      </c>
      <c r="N119" t="s">
        <v>309</v>
      </c>
      <c r="O119" t="s">
        <v>1606</v>
      </c>
      <c r="P119" t="s">
        <v>4659</v>
      </c>
      <c r="Q119" s="236">
        <v>44592</v>
      </c>
      <c r="R119" s="236">
        <v>44562</v>
      </c>
      <c r="S119" t="s">
        <v>8452</v>
      </c>
      <c r="T119"/>
      <c r="U119"/>
      <c r="V119"/>
      <c r="W119"/>
      <c r="X119" s="197"/>
      <c r="Y119" t="s">
        <v>8422</v>
      </c>
      <c r="Z119">
        <v>1847456040</v>
      </c>
      <c r="AA119" t="s">
        <v>8423</v>
      </c>
      <c r="AB119" s="188" t="str">
        <f>_xlfn.IFNA(IF(Table[[#This Row],[Programme Partner]]&lt;&gt;Table[[#This Row],[Implementing Partner]],CONCATENATE(Table[[#This Row],[Programme Partner]],"-",Table[[#This Row],[Implementing Partner]]),Table[[#This Row],[Programme Partner]]),"")</f>
        <v>UNICEF-BRAC</v>
      </c>
      <c r="AC119" s="189"/>
      <c r="AD119" s="189"/>
      <c r="AE119" s="190"/>
      <c r="AF119" s="190"/>
      <c r="AG119" s="191"/>
    </row>
    <row r="120" spans="1:33" ht="14.4" customHeight="1">
      <c r="A120" s="183">
        <v>118</v>
      </c>
      <c r="B120" t="s">
        <v>5275</v>
      </c>
      <c r="C120" t="s">
        <v>5033</v>
      </c>
      <c r="D120" s="197" t="s">
        <v>5275</v>
      </c>
      <c r="E120" t="s">
        <v>27</v>
      </c>
      <c r="F120" t="s">
        <v>8011</v>
      </c>
      <c r="G120" t="s">
        <v>8355</v>
      </c>
      <c r="H120" t="str">
        <f>IFERROR(VLOOKUP(Table[[#This Row],[Activity Details of Assistance]],WHAT!E:F,2,FALSE),"")</f>
        <v># of water network</v>
      </c>
      <c r="I120"/>
      <c r="J120">
        <v>5</v>
      </c>
      <c r="K120" t="s">
        <v>8280</v>
      </c>
      <c r="L120" t="s">
        <v>13</v>
      </c>
      <c r="M120" t="s">
        <v>14</v>
      </c>
      <c r="N120" t="s">
        <v>309</v>
      </c>
      <c r="O120" t="s">
        <v>1606</v>
      </c>
      <c r="P120" t="s">
        <v>4659</v>
      </c>
      <c r="Q120" s="236">
        <v>44592</v>
      </c>
      <c r="R120" s="236">
        <v>44562</v>
      </c>
      <c r="S120" t="s">
        <v>8452</v>
      </c>
      <c r="T120"/>
      <c r="U120"/>
      <c r="V120"/>
      <c r="W120"/>
      <c r="X120" s="197"/>
      <c r="Y120" t="s">
        <v>8422</v>
      </c>
      <c r="Z120">
        <v>1847456040</v>
      </c>
      <c r="AA120" t="s">
        <v>8423</v>
      </c>
      <c r="AB120" s="188" t="str">
        <f>_xlfn.IFNA(IF(Table[[#This Row],[Programme Partner]]&lt;&gt;Table[[#This Row],[Implementing Partner]],CONCATENATE(Table[[#This Row],[Programme Partner]],"-",Table[[#This Row],[Implementing Partner]]),Table[[#This Row],[Programme Partner]]),"")</f>
        <v>UNICEF-BRAC</v>
      </c>
      <c r="AC120" s="189"/>
      <c r="AD120" s="189"/>
      <c r="AE120" s="190"/>
      <c r="AF120" s="190"/>
      <c r="AG120" s="191"/>
    </row>
    <row r="121" spans="1:33" ht="14.4" customHeight="1">
      <c r="A121" s="183">
        <v>119</v>
      </c>
      <c r="B121" t="s">
        <v>5275</v>
      </c>
      <c r="C121" t="s">
        <v>5033</v>
      </c>
      <c r="D121" s="197" t="s">
        <v>5275</v>
      </c>
      <c r="E121" t="s">
        <v>27</v>
      </c>
      <c r="F121" t="s">
        <v>8011</v>
      </c>
      <c r="G121" t="s">
        <v>8019</v>
      </c>
      <c r="H121" t="str">
        <f>IFERROR(VLOOKUP(Table[[#This Row],[Activity Details of Assistance]],WHAT!E:F,2,FALSE),"")</f>
        <v>N/A</v>
      </c>
      <c r="I121"/>
      <c r="J121">
        <v>9</v>
      </c>
      <c r="K121" t="s">
        <v>8280</v>
      </c>
      <c r="L121" t="s">
        <v>13</v>
      </c>
      <c r="M121" t="s">
        <v>14</v>
      </c>
      <c r="N121" t="s">
        <v>309</v>
      </c>
      <c r="O121" t="s">
        <v>1606</v>
      </c>
      <c r="P121" t="s">
        <v>4659</v>
      </c>
      <c r="Q121" s="236">
        <v>44592</v>
      </c>
      <c r="R121" s="236">
        <v>44562</v>
      </c>
      <c r="S121" t="s">
        <v>8452</v>
      </c>
      <c r="T121"/>
      <c r="U121"/>
      <c r="V121"/>
      <c r="W121"/>
      <c r="X121" s="197" t="s">
        <v>8377</v>
      </c>
      <c r="Y121" t="s">
        <v>8422</v>
      </c>
      <c r="Z121">
        <v>1847456040</v>
      </c>
      <c r="AA121" t="s">
        <v>8423</v>
      </c>
      <c r="AB121" s="188" t="str">
        <f>_xlfn.IFNA(IF(Table[[#This Row],[Programme Partner]]&lt;&gt;Table[[#This Row],[Implementing Partner]],CONCATENATE(Table[[#This Row],[Programme Partner]],"-",Table[[#This Row],[Implementing Partner]]),Table[[#This Row],[Programme Partner]]),"")</f>
        <v>UNICEF-BRAC</v>
      </c>
      <c r="AC121" s="189"/>
      <c r="AD121" s="189"/>
      <c r="AE121" s="190"/>
      <c r="AF121" s="190"/>
      <c r="AG121" s="191"/>
    </row>
    <row r="122" spans="1:33" ht="14.4" customHeight="1">
      <c r="A122" s="183">
        <v>120</v>
      </c>
      <c r="B122" t="s">
        <v>5275</v>
      </c>
      <c r="C122" t="s">
        <v>5033</v>
      </c>
      <c r="D122" s="197" t="s">
        <v>5275</v>
      </c>
      <c r="E122" t="s">
        <v>27</v>
      </c>
      <c r="F122" t="s">
        <v>8012</v>
      </c>
      <c r="G122" s="195" t="s">
        <v>8585</v>
      </c>
      <c r="H122" t="str">
        <f>IFERROR(VLOOKUP(Table[[#This Row],[Activity Details of Assistance]],WHAT!E:F,2,FALSE),"")</f>
        <v xml:space="preserve"># of door </v>
      </c>
      <c r="I122"/>
      <c r="J122">
        <v>57</v>
      </c>
      <c r="K122" t="s">
        <v>8280</v>
      </c>
      <c r="L122" t="s">
        <v>13</v>
      </c>
      <c r="M122" t="s">
        <v>14</v>
      </c>
      <c r="N122" t="s">
        <v>309</v>
      </c>
      <c r="O122" t="s">
        <v>1606</v>
      </c>
      <c r="P122" t="s">
        <v>4659</v>
      </c>
      <c r="Q122" s="236">
        <v>44592</v>
      </c>
      <c r="R122" s="236">
        <v>44562</v>
      </c>
      <c r="S122" t="s">
        <v>8452</v>
      </c>
      <c r="T122"/>
      <c r="U122"/>
      <c r="V122"/>
      <c r="W122"/>
      <c r="X122" s="197"/>
      <c r="Y122" t="s">
        <v>8422</v>
      </c>
      <c r="Z122">
        <v>1847456040</v>
      </c>
      <c r="AA122" t="s">
        <v>8423</v>
      </c>
      <c r="AB122" s="188" t="str">
        <f>_xlfn.IFNA(IF(Table[[#This Row],[Programme Partner]]&lt;&gt;Table[[#This Row],[Implementing Partner]],CONCATENATE(Table[[#This Row],[Programme Partner]],"-",Table[[#This Row],[Implementing Partner]]),Table[[#This Row],[Programme Partner]]),"")</f>
        <v>UNICEF-BRAC</v>
      </c>
      <c r="AC122" s="189"/>
      <c r="AD122" s="189"/>
      <c r="AE122" s="190"/>
      <c r="AF122" s="190"/>
      <c r="AG122" s="191"/>
    </row>
    <row r="123" spans="1:33" ht="14.4" customHeight="1">
      <c r="A123" s="183">
        <v>121</v>
      </c>
      <c r="B123" t="s">
        <v>5275</v>
      </c>
      <c r="C123" t="s">
        <v>5033</v>
      </c>
      <c r="D123" s="197" t="s">
        <v>5275</v>
      </c>
      <c r="E123" t="s">
        <v>27</v>
      </c>
      <c r="F123" t="s">
        <v>8012</v>
      </c>
      <c r="G123" t="s">
        <v>8359</v>
      </c>
      <c r="H123" t="str">
        <f>IFERROR(VLOOKUP(Table[[#This Row],[Activity Details of Assistance]],WHAT!E:F,2,FALSE),"")</f>
        <v># of FSM Site</v>
      </c>
      <c r="I123"/>
      <c r="J123">
        <v>6</v>
      </c>
      <c r="K123" t="s">
        <v>8280</v>
      </c>
      <c r="L123" t="s">
        <v>13</v>
      </c>
      <c r="M123" t="s">
        <v>14</v>
      </c>
      <c r="N123" t="s">
        <v>309</v>
      </c>
      <c r="O123" t="s">
        <v>1606</v>
      </c>
      <c r="P123" t="s">
        <v>4659</v>
      </c>
      <c r="Q123" s="236">
        <v>44592</v>
      </c>
      <c r="R123" s="236">
        <v>44562</v>
      </c>
      <c r="S123" t="s">
        <v>8452</v>
      </c>
      <c r="T123"/>
      <c r="U123"/>
      <c r="V123"/>
      <c r="W123"/>
      <c r="X123" s="197"/>
      <c r="Y123" t="s">
        <v>8422</v>
      </c>
      <c r="Z123">
        <v>1847456040</v>
      </c>
      <c r="AA123" t="s">
        <v>8423</v>
      </c>
      <c r="AB123" s="188" t="str">
        <f>_xlfn.IFNA(IF(Table[[#This Row],[Programme Partner]]&lt;&gt;Table[[#This Row],[Implementing Partner]],CONCATENATE(Table[[#This Row],[Programme Partner]],"-",Table[[#This Row],[Implementing Partner]]),Table[[#This Row],[Programme Partner]]),"")</f>
        <v>UNICEF-BRAC</v>
      </c>
      <c r="AC123" s="189"/>
      <c r="AD123" s="189"/>
      <c r="AE123" s="190"/>
      <c r="AF123" s="190"/>
      <c r="AG123" s="191"/>
    </row>
    <row r="124" spans="1:33" ht="14.4" customHeight="1">
      <c r="A124" s="183">
        <v>122</v>
      </c>
      <c r="B124" t="s">
        <v>5275</v>
      </c>
      <c r="C124" t="s">
        <v>5033</v>
      </c>
      <c r="D124" s="197" t="s">
        <v>5275</v>
      </c>
      <c r="E124" t="s">
        <v>27</v>
      </c>
      <c r="F124" t="s">
        <v>8012</v>
      </c>
      <c r="G124" t="s">
        <v>8367</v>
      </c>
      <c r="H124" t="str">
        <f>IFERROR(VLOOKUP(Table[[#This Row],[Activity Details of Assistance]],WHAT!E:F,2,FALSE),"")</f>
        <v># of door</v>
      </c>
      <c r="I124"/>
      <c r="J124">
        <v>6</v>
      </c>
      <c r="K124" t="s">
        <v>8280</v>
      </c>
      <c r="L124" t="s">
        <v>13</v>
      </c>
      <c r="M124" t="s">
        <v>14</v>
      </c>
      <c r="N124" t="s">
        <v>309</v>
      </c>
      <c r="O124" t="s">
        <v>1606</v>
      </c>
      <c r="P124" t="s">
        <v>4659</v>
      </c>
      <c r="Q124" s="236">
        <v>44592</v>
      </c>
      <c r="R124" s="236">
        <v>44562</v>
      </c>
      <c r="S124" t="s">
        <v>8452</v>
      </c>
      <c r="T124"/>
      <c r="U124"/>
      <c r="V124"/>
      <c r="W124"/>
      <c r="X124" s="197"/>
      <c r="Y124" t="s">
        <v>8422</v>
      </c>
      <c r="Z124">
        <v>1847456040</v>
      </c>
      <c r="AA124" t="s">
        <v>8423</v>
      </c>
      <c r="AB124" s="188" t="str">
        <f>_xlfn.IFNA(IF(Table[[#This Row],[Programme Partner]]&lt;&gt;Table[[#This Row],[Implementing Partner]],CONCATENATE(Table[[#This Row],[Programme Partner]],"-",Table[[#This Row],[Implementing Partner]]),Table[[#This Row],[Programme Partner]]),"")</f>
        <v>UNICEF-BRAC</v>
      </c>
      <c r="AC124" s="189"/>
      <c r="AD124" s="189"/>
      <c r="AE124" s="190"/>
      <c r="AF124" s="190"/>
      <c r="AG124" s="191"/>
    </row>
    <row r="125" spans="1:33" ht="14.4" customHeight="1">
      <c r="A125" s="183">
        <v>123</v>
      </c>
      <c r="B125" t="s">
        <v>5275</v>
      </c>
      <c r="C125" t="s">
        <v>5033</v>
      </c>
      <c r="D125" s="197" t="s">
        <v>5275</v>
      </c>
      <c r="E125" t="s">
        <v>27</v>
      </c>
      <c r="F125" t="s">
        <v>8012</v>
      </c>
      <c r="G125" t="s">
        <v>8357</v>
      </c>
      <c r="H125" t="str">
        <f>IFERROR(VLOOKUP(Table[[#This Row],[Activity Details of Assistance]],WHAT!E:F,2,FALSE),"")</f>
        <v># of door</v>
      </c>
      <c r="I125"/>
      <c r="J125">
        <v>951</v>
      </c>
      <c r="K125" t="s">
        <v>8280</v>
      </c>
      <c r="L125" t="s">
        <v>13</v>
      </c>
      <c r="M125" t="s">
        <v>14</v>
      </c>
      <c r="N125" t="s">
        <v>309</v>
      </c>
      <c r="O125" t="s">
        <v>1606</v>
      </c>
      <c r="P125" t="s">
        <v>4659</v>
      </c>
      <c r="Q125" s="236">
        <v>44592</v>
      </c>
      <c r="R125" s="236">
        <v>44562</v>
      </c>
      <c r="S125" t="s">
        <v>8452</v>
      </c>
      <c r="T125"/>
      <c r="U125"/>
      <c r="V125"/>
      <c r="W125"/>
      <c r="X125" s="197"/>
      <c r="Y125" t="s">
        <v>8422</v>
      </c>
      <c r="Z125">
        <v>1847456040</v>
      </c>
      <c r="AA125" t="s">
        <v>8423</v>
      </c>
      <c r="AB125" s="188" t="str">
        <f>_xlfn.IFNA(IF(Table[[#This Row],[Programme Partner]]&lt;&gt;Table[[#This Row],[Implementing Partner]],CONCATENATE(Table[[#This Row],[Programme Partner]],"-",Table[[#This Row],[Implementing Partner]]),Table[[#This Row],[Programme Partner]]),"")</f>
        <v>UNICEF-BRAC</v>
      </c>
      <c r="AC125" s="189"/>
      <c r="AD125" s="189"/>
      <c r="AE125" s="190"/>
      <c r="AF125" s="190"/>
      <c r="AG125" s="191"/>
    </row>
    <row r="126" spans="1:33" ht="14.4" customHeight="1">
      <c r="A126" s="183">
        <v>124</v>
      </c>
      <c r="B126" t="s">
        <v>5275</v>
      </c>
      <c r="C126" t="s">
        <v>5033</v>
      </c>
      <c r="D126" s="197" t="s">
        <v>5275</v>
      </c>
      <c r="E126" t="s">
        <v>27</v>
      </c>
      <c r="F126" t="s">
        <v>8012</v>
      </c>
      <c r="G126" s="195" t="s">
        <v>8586</v>
      </c>
      <c r="H126" t="str">
        <f>IFERROR(VLOOKUP(Table[[#This Row],[Activity Details of Assistance]],WHAT!E:F,2,FALSE),"")</f>
        <v># of door</v>
      </c>
      <c r="I126"/>
      <c r="J126">
        <v>84</v>
      </c>
      <c r="K126" t="s">
        <v>8280</v>
      </c>
      <c r="L126" t="s">
        <v>13</v>
      </c>
      <c r="M126" t="s">
        <v>14</v>
      </c>
      <c r="N126" t="s">
        <v>309</v>
      </c>
      <c r="O126" t="s">
        <v>1606</v>
      </c>
      <c r="P126" t="s">
        <v>4659</v>
      </c>
      <c r="Q126" s="236">
        <v>44592</v>
      </c>
      <c r="R126" s="236">
        <v>44562</v>
      </c>
      <c r="S126" t="s">
        <v>8452</v>
      </c>
      <c r="T126"/>
      <c r="U126"/>
      <c r="V126"/>
      <c r="W126"/>
      <c r="X126" s="197"/>
      <c r="Y126" t="s">
        <v>8422</v>
      </c>
      <c r="Z126">
        <v>1847456040</v>
      </c>
      <c r="AA126" t="s">
        <v>8423</v>
      </c>
      <c r="AB126" s="188" t="str">
        <f>_xlfn.IFNA(IF(Table[[#This Row],[Programme Partner]]&lt;&gt;Table[[#This Row],[Implementing Partner]],CONCATENATE(Table[[#This Row],[Programme Partner]],"-",Table[[#This Row],[Implementing Partner]]),Table[[#This Row],[Programme Partner]]),"")</f>
        <v>UNICEF-BRAC</v>
      </c>
      <c r="AC126" s="189"/>
      <c r="AD126" s="189"/>
      <c r="AE126" s="190"/>
      <c r="AF126" s="190"/>
      <c r="AG126" s="191"/>
    </row>
    <row r="127" spans="1:33" ht="14.4" customHeight="1">
      <c r="A127" s="183">
        <v>125</v>
      </c>
      <c r="B127" t="s">
        <v>5275</v>
      </c>
      <c r="C127" t="s">
        <v>5033</v>
      </c>
      <c r="D127" s="197" t="s">
        <v>5275</v>
      </c>
      <c r="E127" t="s">
        <v>27</v>
      </c>
      <c r="F127" t="s">
        <v>8013</v>
      </c>
      <c r="G127" t="s">
        <v>8314</v>
      </c>
      <c r="H127" t="str">
        <f>IFERROR(VLOOKUP(Table[[#This Row],[Activity Details of Assistance]],WHAT!E:F,2,FALSE),"")</f>
        <v># of HP sessions at HH level</v>
      </c>
      <c r="I127"/>
      <c r="J127">
        <v>7520</v>
      </c>
      <c r="K127" t="s">
        <v>8280</v>
      </c>
      <c r="L127" t="s">
        <v>13</v>
      </c>
      <c r="M127" t="s">
        <v>14</v>
      </c>
      <c r="N127" t="s">
        <v>309</v>
      </c>
      <c r="O127" t="s">
        <v>1606</v>
      </c>
      <c r="P127" t="s">
        <v>4659</v>
      </c>
      <c r="Q127" s="236">
        <v>44592</v>
      </c>
      <c r="R127" s="236">
        <v>44562</v>
      </c>
      <c r="S127" t="s">
        <v>8452</v>
      </c>
      <c r="T127"/>
      <c r="U127"/>
      <c r="V127"/>
      <c r="W127"/>
      <c r="X127" s="197"/>
      <c r="Y127" t="s">
        <v>8422</v>
      </c>
      <c r="Z127">
        <v>1847456040</v>
      </c>
      <c r="AA127" t="s">
        <v>8423</v>
      </c>
      <c r="AB127" s="188" t="str">
        <f>_xlfn.IFNA(IF(Table[[#This Row],[Programme Partner]]&lt;&gt;Table[[#This Row],[Implementing Partner]],CONCATENATE(Table[[#This Row],[Programme Partner]],"-",Table[[#This Row],[Implementing Partner]]),Table[[#This Row],[Programme Partner]]),"")</f>
        <v>UNICEF-BRAC</v>
      </c>
      <c r="AC127" s="189"/>
      <c r="AD127" s="189"/>
      <c r="AE127" s="190"/>
      <c r="AF127" s="190"/>
      <c r="AG127" s="191"/>
    </row>
    <row r="128" spans="1:33" ht="14.4" customHeight="1">
      <c r="A128" s="183">
        <v>126</v>
      </c>
      <c r="B128" t="s">
        <v>5275</v>
      </c>
      <c r="C128" t="s">
        <v>5033</v>
      </c>
      <c r="D128" s="197" t="s">
        <v>5275</v>
      </c>
      <c r="E128" t="s">
        <v>27</v>
      </c>
      <c r="F128" t="s">
        <v>8013</v>
      </c>
      <c r="G128" t="s">
        <v>8368</v>
      </c>
      <c r="H128" t="str">
        <f>IFERROR(VLOOKUP(Table[[#This Row],[Activity Details of Assistance]],WHAT!E:F,2,FALSE),"")</f>
        <v># of household</v>
      </c>
      <c r="I128"/>
      <c r="J128">
        <v>1044</v>
      </c>
      <c r="K128" t="s">
        <v>8280</v>
      </c>
      <c r="L128" t="s">
        <v>13</v>
      </c>
      <c r="M128" t="s">
        <v>14</v>
      </c>
      <c r="N128" t="s">
        <v>309</v>
      </c>
      <c r="O128" t="s">
        <v>1606</v>
      </c>
      <c r="P128" t="s">
        <v>4659</v>
      </c>
      <c r="Q128" s="236">
        <v>44592</v>
      </c>
      <c r="R128" s="236">
        <v>44562</v>
      </c>
      <c r="S128" t="s">
        <v>8452</v>
      </c>
      <c r="T128"/>
      <c r="U128"/>
      <c r="V128"/>
      <c r="W128"/>
      <c r="X128" s="197"/>
      <c r="Y128" t="s">
        <v>8422</v>
      </c>
      <c r="Z128">
        <v>1847456040</v>
      </c>
      <c r="AA128" t="s">
        <v>8423</v>
      </c>
      <c r="AB128" s="188" t="str">
        <f>_xlfn.IFNA(IF(Table[[#This Row],[Programme Partner]]&lt;&gt;Table[[#This Row],[Implementing Partner]],CONCATENATE(Table[[#This Row],[Programme Partner]],"-",Table[[#This Row],[Implementing Partner]]),Table[[#This Row],[Programme Partner]]),"")</f>
        <v>UNICEF-BRAC</v>
      </c>
      <c r="AC128" s="189"/>
      <c r="AD128" s="189"/>
      <c r="AE128" s="190"/>
      <c r="AF128" s="190"/>
      <c r="AG128" s="191"/>
    </row>
    <row r="129" spans="1:33" ht="14.4" customHeight="1">
      <c r="A129" s="183">
        <v>127</v>
      </c>
      <c r="B129" t="s">
        <v>5275</v>
      </c>
      <c r="C129" t="s">
        <v>5033</v>
      </c>
      <c r="D129" s="197" t="s">
        <v>5275</v>
      </c>
      <c r="E129" t="s">
        <v>27</v>
      </c>
      <c r="F129" t="s">
        <v>8013</v>
      </c>
      <c r="G129" t="s">
        <v>8369</v>
      </c>
      <c r="H129" t="str">
        <f>IFERROR(VLOOKUP(Table[[#This Row],[Activity Details of Assistance]],WHAT!E:F,2,FALSE),"")</f>
        <v># of female in reproductive age</v>
      </c>
      <c r="I129"/>
      <c r="J129">
        <v>150</v>
      </c>
      <c r="K129" t="s">
        <v>8280</v>
      </c>
      <c r="L129" t="s">
        <v>13</v>
      </c>
      <c r="M129" t="s">
        <v>14</v>
      </c>
      <c r="N129" t="s">
        <v>309</v>
      </c>
      <c r="O129" t="s">
        <v>1606</v>
      </c>
      <c r="P129" t="s">
        <v>4659</v>
      </c>
      <c r="Q129" s="236">
        <v>44592</v>
      </c>
      <c r="R129" s="236">
        <v>44562</v>
      </c>
      <c r="S129" t="s">
        <v>8452</v>
      </c>
      <c r="T129"/>
      <c r="U129"/>
      <c r="V129"/>
      <c r="W129"/>
      <c r="X129" s="197"/>
      <c r="Y129" t="s">
        <v>8422</v>
      </c>
      <c r="Z129">
        <v>1847456040</v>
      </c>
      <c r="AA129" t="s">
        <v>8423</v>
      </c>
      <c r="AB129" s="188" t="str">
        <f>_xlfn.IFNA(IF(Table[[#This Row],[Programme Partner]]&lt;&gt;Table[[#This Row],[Implementing Partner]],CONCATENATE(Table[[#This Row],[Programme Partner]],"-",Table[[#This Row],[Implementing Partner]]),Table[[#This Row],[Programme Partner]]),"")</f>
        <v>UNICEF-BRAC</v>
      </c>
      <c r="AC129" s="189"/>
      <c r="AD129" s="189"/>
      <c r="AE129" s="190"/>
      <c r="AF129" s="190"/>
      <c r="AG129" s="191"/>
    </row>
    <row r="130" spans="1:33" ht="14.4" customHeight="1">
      <c r="A130" s="183">
        <v>128</v>
      </c>
      <c r="B130" t="s">
        <v>5275</v>
      </c>
      <c r="C130" t="s">
        <v>5033</v>
      </c>
      <c r="D130" s="197" t="s">
        <v>5275</v>
      </c>
      <c r="E130" t="s">
        <v>27</v>
      </c>
      <c r="F130" t="s">
        <v>8013</v>
      </c>
      <c r="G130" t="s">
        <v>8315</v>
      </c>
      <c r="H130" t="str">
        <f>IFERROR(VLOOKUP(Table[[#This Row],[Activity Details of Assistance]],WHAT!E:F,2,FALSE),"")</f>
        <v># of handwashing station</v>
      </c>
      <c r="I130"/>
      <c r="J130">
        <v>10</v>
      </c>
      <c r="K130" t="s">
        <v>8280</v>
      </c>
      <c r="L130" t="s">
        <v>13</v>
      </c>
      <c r="M130" t="s">
        <v>14</v>
      </c>
      <c r="N130" t="s">
        <v>309</v>
      </c>
      <c r="O130" t="s">
        <v>1606</v>
      </c>
      <c r="P130" t="s">
        <v>4659</v>
      </c>
      <c r="Q130" s="236">
        <v>44592</v>
      </c>
      <c r="R130" s="236">
        <v>44562</v>
      </c>
      <c r="S130" t="s">
        <v>8452</v>
      </c>
      <c r="T130"/>
      <c r="U130"/>
      <c r="V130"/>
      <c r="W130"/>
      <c r="X130" s="197"/>
      <c r="Y130" t="s">
        <v>8422</v>
      </c>
      <c r="Z130">
        <v>1847456040</v>
      </c>
      <c r="AA130" t="s">
        <v>8423</v>
      </c>
      <c r="AB130" s="188" t="str">
        <f>_xlfn.IFNA(IF(Table[[#This Row],[Programme Partner]]&lt;&gt;Table[[#This Row],[Implementing Partner]],CONCATENATE(Table[[#This Row],[Programme Partner]],"-",Table[[#This Row],[Implementing Partner]]),Table[[#This Row],[Programme Partner]]),"")</f>
        <v>UNICEF-BRAC</v>
      </c>
      <c r="AC130" s="189"/>
      <c r="AD130" s="189"/>
      <c r="AE130" s="190"/>
      <c r="AF130" s="190"/>
      <c r="AG130" s="191"/>
    </row>
    <row r="131" spans="1:33" ht="14.4" customHeight="1">
      <c r="A131" s="183">
        <v>129</v>
      </c>
      <c r="B131" t="s">
        <v>5275</v>
      </c>
      <c r="C131" t="s">
        <v>5033</v>
      </c>
      <c r="D131" s="197" t="s">
        <v>5275</v>
      </c>
      <c r="E131" t="s">
        <v>27</v>
      </c>
      <c r="F131" t="s">
        <v>8013</v>
      </c>
      <c r="G131" t="s">
        <v>8019</v>
      </c>
      <c r="H131" t="str">
        <f>IFERROR(VLOOKUP(Table[[#This Row],[Activity Details of Assistance]],WHAT!E:F,2,FALSE),"")</f>
        <v>N/A</v>
      </c>
      <c r="I131"/>
      <c r="J131">
        <v>37</v>
      </c>
      <c r="K131" t="s">
        <v>8280</v>
      </c>
      <c r="L131" t="s">
        <v>13</v>
      </c>
      <c r="M131" t="s">
        <v>14</v>
      </c>
      <c r="N131" t="s">
        <v>309</v>
      </c>
      <c r="O131" t="s">
        <v>1606</v>
      </c>
      <c r="P131" t="s">
        <v>4659</v>
      </c>
      <c r="Q131" s="236">
        <v>44592</v>
      </c>
      <c r="R131" s="236">
        <v>44562</v>
      </c>
      <c r="S131" t="s">
        <v>8452</v>
      </c>
      <c r="T131"/>
      <c r="U131"/>
      <c r="V131"/>
      <c r="W131"/>
      <c r="X131" s="197" t="s">
        <v>8332</v>
      </c>
      <c r="Y131" t="s">
        <v>8422</v>
      </c>
      <c r="Z131">
        <v>1847456040</v>
      </c>
      <c r="AA131" t="s">
        <v>8423</v>
      </c>
      <c r="AB131" s="188" t="str">
        <f>_xlfn.IFNA(IF(Table[[#This Row],[Programme Partner]]&lt;&gt;Table[[#This Row],[Implementing Partner]],CONCATENATE(Table[[#This Row],[Programme Partner]],"-",Table[[#This Row],[Implementing Partner]]),Table[[#This Row],[Programme Partner]]),"")</f>
        <v>UNICEF-BRAC</v>
      </c>
      <c r="AC131" s="189"/>
      <c r="AD131" s="189"/>
      <c r="AE131" s="190"/>
      <c r="AF131" s="190"/>
      <c r="AG131" s="191"/>
    </row>
    <row r="132" spans="1:33" ht="14.4" customHeight="1">
      <c r="A132" s="183">
        <v>130</v>
      </c>
      <c r="B132" t="s">
        <v>5275</v>
      </c>
      <c r="C132" t="s">
        <v>5033</v>
      </c>
      <c r="D132" s="197" t="s">
        <v>5275</v>
      </c>
      <c r="E132" t="s">
        <v>27</v>
      </c>
      <c r="F132" t="s">
        <v>8014</v>
      </c>
      <c r="G132" t="s">
        <v>8358</v>
      </c>
      <c r="H132" t="str">
        <f>IFERROR(VLOOKUP(Table[[#This Row],[Activity Details of Assistance]],WHAT!E:F,2,FALSE),"")</f>
        <v># of campaign per camp </v>
      </c>
      <c r="I132"/>
      <c r="J132">
        <v>1</v>
      </c>
      <c r="K132" t="s">
        <v>8280</v>
      </c>
      <c r="L132" t="s">
        <v>13</v>
      </c>
      <c r="M132" t="s">
        <v>14</v>
      </c>
      <c r="N132" t="s">
        <v>309</v>
      </c>
      <c r="O132" t="s">
        <v>1606</v>
      </c>
      <c r="P132" t="s">
        <v>4659</v>
      </c>
      <c r="Q132" s="236">
        <v>44592</v>
      </c>
      <c r="R132" s="236">
        <v>44562</v>
      </c>
      <c r="S132" t="s">
        <v>8452</v>
      </c>
      <c r="T132"/>
      <c r="U132"/>
      <c r="V132"/>
      <c r="W132"/>
      <c r="X132" s="197"/>
      <c r="Y132" t="s">
        <v>8422</v>
      </c>
      <c r="Z132">
        <v>1847456040</v>
      </c>
      <c r="AA132" t="s">
        <v>8423</v>
      </c>
      <c r="AB132" s="188" t="str">
        <f>_xlfn.IFNA(IF(Table[[#This Row],[Programme Partner]]&lt;&gt;Table[[#This Row],[Implementing Partner]],CONCATENATE(Table[[#This Row],[Programme Partner]],"-",Table[[#This Row],[Implementing Partner]]),Table[[#This Row],[Programme Partner]]),"")</f>
        <v>UNICEF-BRAC</v>
      </c>
      <c r="AC132" s="189"/>
      <c r="AD132" s="189"/>
      <c r="AE132" s="190"/>
      <c r="AF132" s="190"/>
      <c r="AG132" s="191"/>
    </row>
    <row r="133" spans="1:33" ht="14.4" customHeight="1">
      <c r="A133" s="183">
        <v>131</v>
      </c>
      <c r="B133" t="s">
        <v>5275</v>
      </c>
      <c r="C133" t="s">
        <v>5033</v>
      </c>
      <c r="D133" s="197" t="s">
        <v>5275</v>
      </c>
      <c r="E133" t="s">
        <v>27</v>
      </c>
      <c r="F133" t="s">
        <v>8014</v>
      </c>
      <c r="G133" t="s">
        <v>8361</v>
      </c>
      <c r="H133" t="str">
        <f>IFERROR(VLOOKUP(Table[[#This Row],[Activity Details of Assistance]],WHAT!E:F,2,FALSE),"")</f>
        <v># of plant</v>
      </c>
      <c r="I133"/>
      <c r="J133">
        <v>1</v>
      </c>
      <c r="K133" t="s">
        <v>8280</v>
      </c>
      <c r="L133" t="s">
        <v>13</v>
      </c>
      <c r="M133" t="s">
        <v>14</v>
      </c>
      <c r="N133" t="s">
        <v>309</v>
      </c>
      <c r="O133" t="s">
        <v>1606</v>
      </c>
      <c r="P133" t="s">
        <v>4659</v>
      </c>
      <c r="Q133" s="236">
        <v>44592</v>
      </c>
      <c r="R133" s="236">
        <v>44562</v>
      </c>
      <c r="S133" t="s">
        <v>8452</v>
      </c>
      <c r="T133"/>
      <c r="U133"/>
      <c r="V133"/>
      <c r="W133"/>
      <c r="X133" s="197"/>
      <c r="Y133" t="s">
        <v>8422</v>
      </c>
      <c r="Z133">
        <v>1847456040</v>
      </c>
      <c r="AA133" t="s">
        <v>8423</v>
      </c>
      <c r="AB133" s="188" t="str">
        <f>_xlfn.IFNA(IF(Table[[#This Row],[Programme Partner]]&lt;&gt;Table[[#This Row],[Implementing Partner]],CONCATENATE(Table[[#This Row],[Programme Partner]],"-",Table[[#This Row],[Implementing Partner]]),Table[[#This Row],[Programme Partner]]),"")</f>
        <v>UNICEF-BRAC</v>
      </c>
      <c r="AC133" s="189"/>
      <c r="AD133" s="189"/>
      <c r="AE133" s="190"/>
      <c r="AF133" s="190"/>
      <c r="AG133" s="191"/>
    </row>
    <row r="134" spans="1:33" ht="14.4" customHeight="1">
      <c r="A134" s="183">
        <v>132</v>
      </c>
      <c r="B134" t="s">
        <v>5275</v>
      </c>
      <c r="C134" t="s">
        <v>5033</v>
      </c>
      <c r="D134" s="197" t="s">
        <v>5275</v>
      </c>
      <c r="E134" t="s">
        <v>27</v>
      </c>
      <c r="F134" t="s">
        <v>8014</v>
      </c>
      <c r="G134" t="s">
        <v>8019</v>
      </c>
      <c r="H134" t="str">
        <f>IFERROR(VLOOKUP(Table[[#This Row],[Activity Details of Assistance]],WHAT!E:F,2,FALSE),"")</f>
        <v>N/A</v>
      </c>
      <c r="I134"/>
      <c r="J134">
        <v>23060</v>
      </c>
      <c r="K134" t="s">
        <v>8280</v>
      </c>
      <c r="L134" t="s">
        <v>13</v>
      </c>
      <c r="M134" t="s">
        <v>14</v>
      </c>
      <c r="N134" t="s">
        <v>309</v>
      </c>
      <c r="O134" t="s">
        <v>1606</v>
      </c>
      <c r="P134" t="s">
        <v>4659</v>
      </c>
      <c r="Q134" s="236">
        <v>44592</v>
      </c>
      <c r="R134" s="236">
        <v>44562</v>
      </c>
      <c r="S134" t="s">
        <v>8452</v>
      </c>
      <c r="T134"/>
      <c r="U134"/>
      <c r="V134"/>
      <c r="W134"/>
      <c r="X134" s="197" t="s">
        <v>8379</v>
      </c>
      <c r="Y134" t="s">
        <v>8422</v>
      </c>
      <c r="Z134">
        <v>1847456040</v>
      </c>
      <c r="AA134" t="s">
        <v>8423</v>
      </c>
      <c r="AB134" s="188" t="str">
        <f>_xlfn.IFNA(IF(Table[[#This Row],[Programme Partner]]&lt;&gt;Table[[#This Row],[Implementing Partner]],CONCATENATE(Table[[#This Row],[Programme Partner]],"-",Table[[#This Row],[Implementing Partner]]),Table[[#This Row],[Programme Partner]]),"")</f>
        <v>UNICEF-BRAC</v>
      </c>
      <c r="AC134" s="189"/>
      <c r="AD134" s="189"/>
      <c r="AE134" s="190"/>
      <c r="AF134" s="190"/>
      <c r="AG134" s="191"/>
    </row>
    <row r="135" spans="1:33" ht="14.4" customHeight="1">
      <c r="A135" s="183">
        <v>133</v>
      </c>
      <c r="B135" t="s">
        <v>5275</v>
      </c>
      <c r="C135" t="s">
        <v>5033</v>
      </c>
      <c r="D135" s="197" t="s">
        <v>5275</v>
      </c>
      <c r="E135" t="s">
        <v>27</v>
      </c>
      <c r="F135" t="s">
        <v>8011</v>
      </c>
      <c r="G135" s="195" t="s">
        <v>8584</v>
      </c>
      <c r="H135" t="str">
        <f>IFERROR(VLOOKUP(Table[[#This Row],[Activity Details of Assistance]],WHAT!E:F,2,FALSE),"")</f>
        <v># of tube well</v>
      </c>
      <c r="I135"/>
      <c r="J135">
        <v>28</v>
      </c>
      <c r="K135" t="s">
        <v>8280</v>
      </c>
      <c r="L135" t="s">
        <v>13</v>
      </c>
      <c r="M135" t="s">
        <v>14</v>
      </c>
      <c r="N135" t="s">
        <v>309</v>
      </c>
      <c r="O135" t="s">
        <v>1606</v>
      </c>
      <c r="P135" t="s">
        <v>4662</v>
      </c>
      <c r="Q135" s="236">
        <v>44592</v>
      </c>
      <c r="R135" s="236">
        <v>44562</v>
      </c>
      <c r="S135" t="s">
        <v>8452</v>
      </c>
      <c r="T135"/>
      <c r="U135"/>
      <c r="V135"/>
      <c r="W135"/>
      <c r="X135" s="197"/>
      <c r="Y135" t="s">
        <v>8422</v>
      </c>
      <c r="Z135">
        <v>1847456040</v>
      </c>
      <c r="AA135" t="s">
        <v>8423</v>
      </c>
      <c r="AB135" s="188" t="str">
        <f>_xlfn.IFNA(IF(Table[[#This Row],[Programme Partner]]&lt;&gt;Table[[#This Row],[Implementing Partner]],CONCATENATE(Table[[#This Row],[Programme Partner]],"-",Table[[#This Row],[Implementing Partner]]),Table[[#This Row],[Programme Partner]]),"")</f>
        <v>UNICEF-BRAC</v>
      </c>
      <c r="AC135" s="189"/>
      <c r="AD135" s="189"/>
      <c r="AE135" s="190"/>
      <c r="AF135" s="190"/>
      <c r="AG135" s="191"/>
    </row>
    <row r="136" spans="1:33" ht="14.4" customHeight="1">
      <c r="A136" s="183">
        <v>134</v>
      </c>
      <c r="B136" t="s">
        <v>5275</v>
      </c>
      <c r="C136" t="s">
        <v>5033</v>
      </c>
      <c r="D136" s="197" t="s">
        <v>5275</v>
      </c>
      <c r="E136" t="s">
        <v>27</v>
      </c>
      <c r="F136" t="s">
        <v>8011</v>
      </c>
      <c r="G136" t="s">
        <v>8325</v>
      </c>
      <c r="H136" t="str">
        <f>IFERROR(VLOOKUP(Table[[#This Row],[Activity Details of Assistance]],WHAT!E:F,2,FALSE),"")</f>
        <v># of tube well</v>
      </c>
      <c r="I136"/>
      <c r="J136">
        <v>4</v>
      </c>
      <c r="K136" t="s">
        <v>8280</v>
      </c>
      <c r="L136" t="s">
        <v>13</v>
      </c>
      <c r="M136" t="s">
        <v>14</v>
      </c>
      <c r="N136" t="s">
        <v>309</v>
      </c>
      <c r="O136" t="s">
        <v>1606</v>
      </c>
      <c r="P136" t="s">
        <v>4662</v>
      </c>
      <c r="Q136" s="236">
        <v>44592</v>
      </c>
      <c r="R136" s="236">
        <v>44562</v>
      </c>
      <c r="S136" t="s">
        <v>8452</v>
      </c>
      <c r="T136"/>
      <c r="U136"/>
      <c r="V136"/>
      <c r="W136"/>
      <c r="X136" s="197"/>
      <c r="Y136" t="s">
        <v>8422</v>
      </c>
      <c r="Z136">
        <v>1847456040</v>
      </c>
      <c r="AA136" t="s">
        <v>8423</v>
      </c>
      <c r="AB136" s="188" t="str">
        <f>_xlfn.IFNA(IF(Table[[#This Row],[Programme Partner]]&lt;&gt;Table[[#This Row],[Implementing Partner]],CONCATENATE(Table[[#This Row],[Programme Partner]],"-",Table[[#This Row],[Implementing Partner]]),Table[[#This Row],[Programme Partner]]),"")</f>
        <v>UNICEF-BRAC</v>
      </c>
      <c r="AC136" s="189"/>
      <c r="AD136" s="189"/>
      <c r="AE136" s="190"/>
      <c r="AF136" s="190"/>
      <c r="AG136" s="191"/>
    </row>
    <row r="137" spans="1:33" ht="14.4" customHeight="1">
      <c r="A137" s="183">
        <v>135</v>
      </c>
      <c r="B137" t="s">
        <v>5275</v>
      </c>
      <c r="C137" t="s">
        <v>5033</v>
      </c>
      <c r="D137" s="197" t="s">
        <v>5275</v>
      </c>
      <c r="E137" t="s">
        <v>27</v>
      </c>
      <c r="F137" t="s">
        <v>8011</v>
      </c>
      <c r="G137" t="s">
        <v>8355</v>
      </c>
      <c r="H137" t="str">
        <f>IFERROR(VLOOKUP(Table[[#This Row],[Activity Details of Assistance]],WHAT!E:F,2,FALSE),"")</f>
        <v># of water network</v>
      </c>
      <c r="I137"/>
      <c r="J137">
        <v>3</v>
      </c>
      <c r="K137" t="s">
        <v>8280</v>
      </c>
      <c r="L137" t="s">
        <v>13</v>
      </c>
      <c r="M137" t="s">
        <v>14</v>
      </c>
      <c r="N137" t="s">
        <v>309</v>
      </c>
      <c r="O137" t="s">
        <v>1606</v>
      </c>
      <c r="P137" t="s">
        <v>4662</v>
      </c>
      <c r="Q137" s="236">
        <v>44592</v>
      </c>
      <c r="R137" s="236">
        <v>44562</v>
      </c>
      <c r="S137" t="s">
        <v>8452</v>
      </c>
      <c r="T137"/>
      <c r="U137"/>
      <c r="V137"/>
      <c r="W137"/>
      <c r="X137" s="197"/>
      <c r="Y137" t="s">
        <v>8422</v>
      </c>
      <c r="Z137">
        <v>1847456040</v>
      </c>
      <c r="AA137" t="s">
        <v>8423</v>
      </c>
      <c r="AB137" s="188" t="str">
        <f>_xlfn.IFNA(IF(Table[[#This Row],[Programme Partner]]&lt;&gt;Table[[#This Row],[Implementing Partner]],CONCATENATE(Table[[#This Row],[Programme Partner]],"-",Table[[#This Row],[Implementing Partner]]),Table[[#This Row],[Programme Partner]]),"")</f>
        <v>UNICEF-BRAC</v>
      </c>
      <c r="AC137" s="189"/>
      <c r="AD137" s="189"/>
      <c r="AE137" s="190"/>
      <c r="AF137" s="190"/>
      <c r="AG137" s="191"/>
    </row>
    <row r="138" spans="1:33" ht="14.4" customHeight="1">
      <c r="A138" s="183">
        <v>136</v>
      </c>
      <c r="B138" t="s">
        <v>5275</v>
      </c>
      <c r="C138" t="s">
        <v>5033</v>
      </c>
      <c r="D138" s="197" t="s">
        <v>5275</v>
      </c>
      <c r="E138" t="s">
        <v>27</v>
      </c>
      <c r="F138" t="s">
        <v>8011</v>
      </c>
      <c r="G138" t="s">
        <v>8019</v>
      </c>
      <c r="H138" t="str">
        <f>IFERROR(VLOOKUP(Table[[#This Row],[Activity Details of Assistance]],WHAT!E:F,2,FALSE),"")</f>
        <v>N/A</v>
      </c>
      <c r="I138"/>
      <c r="J138">
        <v>48</v>
      </c>
      <c r="K138" t="s">
        <v>8280</v>
      </c>
      <c r="L138" t="s">
        <v>13</v>
      </c>
      <c r="M138" t="s">
        <v>14</v>
      </c>
      <c r="N138" t="s">
        <v>309</v>
      </c>
      <c r="O138" t="s">
        <v>1606</v>
      </c>
      <c r="P138" t="s">
        <v>4662</v>
      </c>
      <c r="Q138" s="236">
        <v>44592</v>
      </c>
      <c r="R138" s="236">
        <v>44562</v>
      </c>
      <c r="S138" t="s">
        <v>8452</v>
      </c>
      <c r="T138"/>
      <c r="U138"/>
      <c r="V138"/>
      <c r="W138"/>
      <c r="X138" s="197" t="s">
        <v>8377</v>
      </c>
      <c r="Y138" t="s">
        <v>8422</v>
      </c>
      <c r="Z138">
        <v>1847456040</v>
      </c>
      <c r="AA138" t="s">
        <v>8423</v>
      </c>
      <c r="AB138" s="188" t="str">
        <f>_xlfn.IFNA(IF(Table[[#This Row],[Programme Partner]]&lt;&gt;Table[[#This Row],[Implementing Partner]],CONCATENATE(Table[[#This Row],[Programme Partner]],"-",Table[[#This Row],[Implementing Partner]]),Table[[#This Row],[Programme Partner]]),"")</f>
        <v>UNICEF-BRAC</v>
      </c>
      <c r="AC138" s="189"/>
      <c r="AD138" s="189"/>
      <c r="AE138" s="190"/>
      <c r="AF138" s="190"/>
      <c r="AG138" s="191"/>
    </row>
    <row r="139" spans="1:33" ht="14.4" customHeight="1">
      <c r="A139" s="183">
        <v>137</v>
      </c>
      <c r="B139" t="s">
        <v>5275</v>
      </c>
      <c r="C139" t="s">
        <v>5033</v>
      </c>
      <c r="D139" s="197" t="s">
        <v>5275</v>
      </c>
      <c r="E139" t="s">
        <v>27</v>
      </c>
      <c r="F139" t="s">
        <v>8012</v>
      </c>
      <c r="G139" s="195" t="s">
        <v>8585</v>
      </c>
      <c r="H139" t="str">
        <f>IFERROR(VLOOKUP(Table[[#This Row],[Activity Details of Assistance]],WHAT!E:F,2,FALSE),"")</f>
        <v xml:space="preserve"># of door </v>
      </c>
      <c r="I139"/>
      <c r="J139">
        <v>44</v>
      </c>
      <c r="K139" t="s">
        <v>8280</v>
      </c>
      <c r="L139" t="s">
        <v>13</v>
      </c>
      <c r="M139" t="s">
        <v>14</v>
      </c>
      <c r="N139" t="s">
        <v>309</v>
      </c>
      <c r="O139" t="s">
        <v>1606</v>
      </c>
      <c r="P139" t="s">
        <v>4662</v>
      </c>
      <c r="Q139" s="236">
        <v>44592</v>
      </c>
      <c r="R139" s="236">
        <v>44562</v>
      </c>
      <c r="S139" t="s">
        <v>8452</v>
      </c>
      <c r="T139"/>
      <c r="U139"/>
      <c r="V139"/>
      <c r="W139"/>
      <c r="X139" s="197"/>
      <c r="Y139" t="s">
        <v>8422</v>
      </c>
      <c r="Z139">
        <v>1847456040</v>
      </c>
      <c r="AA139" t="s">
        <v>8423</v>
      </c>
      <c r="AB139" s="188" t="str">
        <f>_xlfn.IFNA(IF(Table[[#This Row],[Programme Partner]]&lt;&gt;Table[[#This Row],[Implementing Partner]],CONCATENATE(Table[[#This Row],[Programme Partner]],"-",Table[[#This Row],[Implementing Partner]]),Table[[#This Row],[Programme Partner]]),"")</f>
        <v>UNICEF-BRAC</v>
      </c>
      <c r="AC139" s="189"/>
      <c r="AD139" s="189"/>
      <c r="AE139" s="190"/>
      <c r="AF139" s="190"/>
      <c r="AG139" s="191"/>
    </row>
    <row r="140" spans="1:33" ht="14.4" customHeight="1">
      <c r="A140" s="183">
        <v>138</v>
      </c>
      <c r="B140" t="s">
        <v>5275</v>
      </c>
      <c r="C140" t="s">
        <v>5033</v>
      </c>
      <c r="D140" s="197" t="s">
        <v>5275</v>
      </c>
      <c r="E140" t="s">
        <v>27</v>
      </c>
      <c r="F140" t="s">
        <v>8012</v>
      </c>
      <c r="G140" t="s">
        <v>8359</v>
      </c>
      <c r="H140" t="str">
        <f>IFERROR(VLOOKUP(Table[[#This Row],[Activity Details of Assistance]],WHAT!E:F,2,FALSE),"")</f>
        <v># of FSM Site</v>
      </c>
      <c r="I140"/>
      <c r="J140">
        <v>5</v>
      </c>
      <c r="K140" t="s">
        <v>8280</v>
      </c>
      <c r="L140" t="s">
        <v>13</v>
      </c>
      <c r="M140" t="s">
        <v>14</v>
      </c>
      <c r="N140" t="s">
        <v>309</v>
      </c>
      <c r="O140" t="s">
        <v>1606</v>
      </c>
      <c r="P140" t="s">
        <v>4662</v>
      </c>
      <c r="Q140" s="236">
        <v>44592</v>
      </c>
      <c r="R140" s="236">
        <v>44562</v>
      </c>
      <c r="S140" t="s">
        <v>8452</v>
      </c>
      <c r="T140"/>
      <c r="U140"/>
      <c r="V140"/>
      <c r="W140"/>
      <c r="X140" s="197"/>
      <c r="Y140" t="s">
        <v>8422</v>
      </c>
      <c r="Z140">
        <v>1847456040</v>
      </c>
      <c r="AA140" t="s">
        <v>8423</v>
      </c>
      <c r="AB140" s="188" t="str">
        <f>_xlfn.IFNA(IF(Table[[#This Row],[Programme Partner]]&lt;&gt;Table[[#This Row],[Implementing Partner]],CONCATENATE(Table[[#This Row],[Programme Partner]],"-",Table[[#This Row],[Implementing Partner]]),Table[[#This Row],[Programme Partner]]),"")</f>
        <v>UNICEF-BRAC</v>
      </c>
      <c r="AC140" s="189"/>
      <c r="AD140" s="189"/>
      <c r="AE140" s="190"/>
      <c r="AF140" s="190"/>
      <c r="AG140" s="191"/>
    </row>
    <row r="141" spans="1:33" ht="14.4" customHeight="1">
      <c r="A141" s="183">
        <v>139</v>
      </c>
      <c r="B141" t="s">
        <v>5275</v>
      </c>
      <c r="C141" t="s">
        <v>5033</v>
      </c>
      <c r="D141" s="197" t="s">
        <v>5275</v>
      </c>
      <c r="E141" t="s">
        <v>27</v>
      </c>
      <c r="F141" t="s">
        <v>8012</v>
      </c>
      <c r="G141" t="s">
        <v>8367</v>
      </c>
      <c r="H141" t="str">
        <f>IFERROR(VLOOKUP(Table[[#This Row],[Activity Details of Assistance]],WHAT!E:F,2,FALSE),"")</f>
        <v># of door</v>
      </c>
      <c r="I141"/>
      <c r="J141">
        <v>4</v>
      </c>
      <c r="K141" t="s">
        <v>8280</v>
      </c>
      <c r="L141" t="s">
        <v>13</v>
      </c>
      <c r="M141" t="s">
        <v>14</v>
      </c>
      <c r="N141" t="s">
        <v>309</v>
      </c>
      <c r="O141" t="s">
        <v>1606</v>
      </c>
      <c r="P141" t="s">
        <v>4662</v>
      </c>
      <c r="Q141" s="236">
        <v>44592</v>
      </c>
      <c r="R141" s="236">
        <v>44562</v>
      </c>
      <c r="S141" t="s">
        <v>8452</v>
      </c>
      <c r="T141"/>
      <c r="U141"/>
      <c r="V141"/>
      <c r="W141"/>
      <c r="X141" s="197"/>
      <c r="Y141" t="s">
        <v>8422</v>
      </c>
      <c r="Z141">
        <v>1847456040</v>
      </c>
      <c r="AA141" t="s">
        <v>8423</v>
      </c>
      <c r="AB141" s="188" t="str">
        <f>_xlfn.IFNA(IF(Table[[#This Row],[Programme Partner]]&lt;&gt;Table[[#This Row],[Implementing Partner]],CONCATENATE(Table[[#This Row],[Programme Partner]],"-",Table[[#This Row],[Implementing Partner]]),Table[[#This Row],[Programme Partner]]),"")</f>
        <v>UNICEF-BRAC</v>
      </c>
      <c r="AC141" s="189"/>
      <c r="AD141" s="189"/>
      <c r="AE141" s="190"/>
      <c r="AF141" s="190"/>
      <c r="AG141" s="191"/>
    </row>
    <row r="142" spans="1:33" ht="14.4" customHeight="1">
      <c r="A142" s="183">
        <v>140</v>
      </c>
      <c r="B142" t="s">
        <v>5275</v>
      </c>
      <c r="C142" t="s">
        <v>5033</v>
      </c>
      <c r="D142" s="197" t="s">
        <v>5275</v>
      </c>
      <c r="E142" t="s">
        <v>27</v>
      </c>
      <c r="F142" t="s">
        <v>8012</v>
      </c>
      <c r="G142" t="s">
        <v>8357</v>
      </c>
      <c r="H142" t="str">
        <f>IFERROR(VLOOKUP(Table[[#This Row],[Activity Details of Assistance]],WHAT!E:F,2,FALSE),"")</f>
        <v># of door</v>
      </c>
      <c r="I142"/>
      <c r="J142">
        <v>200</v>
      </c>
      <c r="K142" t="s">
        <v>8280</v>
      </c>
      <c r="L142" t="s">
        <v>13</v>
      </c>
      <c r="M142" t="s">
        <v>14</v>
      </c>
      <c r="N142" t="s">
        <v>309</v>
      </c>
      <c r="O142" t="s">
        <v>1606</v>
      </c>
      <c r="P142" t="s">
        <v>4662</v>
      </c>
      <c r="Q142" s="236">
        <v>44592</v>
      </c>
      <c r="R142" s="236">
        <v>44562</v>
      </c>
      <c r="S142" t="s">
        <v>8452</v>
      </c>
      <c r="T142"/>
      <c r="U142"/>
      <c r="V142"/>
      <c r="W142"/>
      <c r="X142" s="197"/>
      <c r="Y142" t="s">
        <v>8422</v>
      </c>
      <c r="Z142">
        <v>1847456040</v>
      </c>
      <c r="AA142" t="s">
        <v>8423</v>
      </c>
      <c r="AB142" s="188" t="str">
        <f>_xlfn.IFNA(IF(Table[[#This Row],[Programme Partner]]&lt;&gt;Table[[#This Row],[Implementing Partner]],CONCATENATE(Table[[#This Row],[Programme Partner]],"-",Table[[#This Row],[Implementing Partner]]),Table[[#This Row],[Programme Partner]]),"")</f>
        <v>UNICEF-BRAC</v>
      </c>
      <c r="AC142" s="189"/>
      <c r="AD142" s="189"/>
      <c r="AE142" s="190"/>
      <c r="AF142" s="190"/>
      <c r="AG142" s="191"/>
    </row>
    <row r="143" spans="1:33" ht="14.4" customHeight="1">
      <c r="A143" s="183">
        <v>141</v>
      </c>
      <c r="B143" t="s">
        <v>5275</v>
      </c>
      <c r="C143" t="s">
        <v>5033</v>
      </c>
      <c r="D143" s="197" t="s">
        <v>5275</v>
      </c>
      <c r="E143" t="s">
        <v>27</v>
      </c>
      <c r="F143" t="s">
        <v>8012</v>
      </c>
      <c r="G143" s="195" t="s">
        <v>8586</v>
      </c>
      <c r="H143" t="str">
        <f>IFERROR(VLOOKUP(Table[[#This Row],[Activity Details of Assistance]],WHAT!E:F,2,FALSE),"")</f>
        <v># of door</v>
      </c>
      <c r="I143"/>
      <c r="J143">
        <v>61</v>
      </c>
      <c r="K143" t="s">
        <v>8280</v>
      </c>
      <c r="L143" t="s">
        <v>13</v>
      </c>
      <c r="M143" t="s">
        <v>14</v>
      </c>
      <c r="N143" t="s">
        <v>309</v>
      </c>
      <c r="O143" t="s">
        <v>1606</v>
      </c>
      <c r="P143" t="s">
        <v>4662</v>
      </c>
      <c r="Q143" s="236">
        <v>44592</v>
      </c>
      <c r="R143" s="236">
        <v>44562</v>
      </c>
      <c r="S143" t="s">
        <v>8452</v>
      </c>
      <c r="T143"/>
      <c r="U143"/>
      <c r="V143"/>
      <c r="W143"/>
      <c r="X143" s="197"/>
      <c r="Y143" t="s">
        <v>8422</v>
      </c>
      <c r="Z143">
        <v>1847456040</v>
      </c>
      <c r="AA143" t="s">
        <v>8423</v>
      </c>
      <c r="AB143" s="188" t="str">
        <f>_xlfn.IFNA(IF(Table[[#This Row],[Programme Partner]]&lt;&gt;Table[[#This Row],[Implementing Partner]],CONCATENATE(Table[[#This Row],[Programme Partner]],"-",Table[[#This Row],[Implementing Partner]]),Table[[#This Row],[Programme Partner]]),"")</f>
        <v>UNICEF-BRAC</v>
      </c>
      <c r="AC143" s="189"/>
      <c r="AD143" s="189"/>
      <c r="AE143" s="190"/>
      <c r="AF143" s="190"/>
      <c r="AG143" s="191"/>
    </row>
    <row r="144" spans="1:33" ht="14.4" customHeight="1">
      <c r="A144" s="183">
        <v>142</v>
      </c>
      <c r="B144" t="s">
        <v>5275</v>
      </c>
      <c r="C144" t="s">
        <v>5033</v>
      </c>
      <c r="D144" s="197" t="s">
        <v>5275</v>
      </c>
      <c r="E144" t="s">
        <v>27</v>
      </c>
      <c r="F144" t="s">
        <v>8013</v>
      </c>
      <c r="G144" t="s">
        <v>8314</v>
      </c>
      <c r="H144" t="str">
        <f>IFERROR(VLOOKUP(Table[[#This Row],[Activity Details of Assistance]],WHAT!E:F,2,FALSE),"")</f>
        <v># of HP sessions at HH level</v>
      </c>
      <c r="I144"/>
      <c r="J144">
        <v>2135</v>
      </c>
      <c r="K144" t="s">
        <v>8280</v>
      </c>
      <c r="L144" t="s">
        <v>13</v>
      </c>
      <c r="M144" t="s">
        <v>14</v>
      </c>
      <c r="N144" t="s">
        <v>309</v>
      </c>
      <c r="O144" t="s">
        <v>1606</v>
      </c>
      <c r="P144" t="s">
        <v>4662</v>
      </c>
      <c r="Q144" s="236">
        <v>44592</v>
      </c>
      <c r="R144" s="236">
        <v>44562</v>
      </c>
      <c r="S144" t="s">
        <v>8452</v>
      </c>
      <c r="T144"/>
      <c r="U144"/>
      <c r="V144"/>
      <c r="W144"/>
      <c r="X144" s="197"/>
      <c r="Y144" t="s">
        <v>8422</v>
      </c>
      <c r="Z144">
        <v>1847456040</v>
      </c>
      <c r="AA144" t="s">
        <v>8423</v>
      </c>
      <c r="AB144" s="188" t="str">
        <f>_xlfn.IFNA(IF(Table[[#This Row],[Programme Partner]]&lt;&gt;Table[[#This Row],[Implementing Partner]],CONCATENATE(Table[[#This Row],[Programme Partner]],"-",Table[[#This Row],[Implementing Partner]]),Table[[#This Row],[Programme Partner]]),"")</f>
        <v>UNICEF-BRAC</v>
      </c>
      <c r="AC144" s="189"/>
      <c r="AD144" s="189"/>
      <c r="AE144" s="190"/>
      <c r="AF144" s="190"/>
      <c r="AG144" s="191"/>
    </row>
    <row r="145" spans="1:33" ht="14.4" customHeight="1">
      <c r="A145" s="183">
        <v>143</v>
      </c>
      <c r="B145" t="s">
        <v>5275</v>
      </c>
      <c r="C145" t="s">
        <v>5033</v>
      </c>
      <c r="D145" s="197" t="s">
        <v>5275</v>
      </c>
      <c r="E145" t="s">
        <v>27</v>
      </c>
      <c r="F145" t="s">
        <v>8013</v>
      </c>
      <c r="G145" t="s">
        <v>8315</v>
      </c>
      <c r="H145" t="str">
        <f>IFERROR(VLOOKUP(Table[[#This Row],[Activity Details of Assistance]],WHAT!E:F,2,FALSE),"")</f>
        <v># of handwashing station</v>
      </c>
      <c r="I145"/>
      <c r="J145">
        <v>15</v>
      </c>
      <c r="K145" t="s">
        <v>8280</v>
      </c>
      <c r="L145" t="s">
        <v>13</v>
      </c>
      <c r="M145" t="s">
        <v>14</v>
      </c>
      <c r="N145" t="s">
        <v>309</v>
      </c>
      <c r="O145" t="s">
        <v>1606</v>
      </c>
      <c r="P145" t="s">
        <v>4662</v>
      </c>
      <c r="Q145" s="236">
        <v>44592</v>
      </c>
      <c r="R145" s="236">
        <v>44562</v>
      </c>
      <c r="S145" t="s">
        <v>8452</v>
      </c>
      <c r="T145"/>
      <c r="U145"/>
      <c r="V145"/>
      <c r="W145"/>
      <c r="X145" s="197"/>
      <c r="Y145" t="s">
        <v>8422</v>
      </c>
      <c r="Z145">
        <v>1847456040</v>
      </c>
      <c r="AA145" t="s">
        <v>8423</v>
      </c>
      <c r="AB145" s="188" t="str">
        <f>_xlfn.IFNA(IF(Table[[#This Row],[Programme Partner]]&lt;&gt;Table[[#This Row],[Implementing Partner]],CONCATENATE(Table[[#This Row],[Programme Partner]],"-",Table[[#This Row],[Implementing Partner]]),Table[[#This Row],[Programme Partner]]),"")</f>
        <v>UNICEF-BRAC</v>
      </c>
      <c r="AC145" s="189"/>
      <c r="AD145" s="189"/>
      <c r="AE145" s="190"/>
      <c r="AF145" s="190"/>
      <c r="AG145" s="191"/>
    </row>
    <row r="146" spans="1:33" ht="14.4" customHeight="1">
      <c r="A146" s="183">
        <v>144</v>
      </c>
      <c r="B146" t="s">
        <v>5275</v>
      </c>
      <c r="C146" t="s">
        <v>5033</v>
      </c>
      <c r="D146" s="197" t="s">
        <v>5275</v>
      </c>
      <c r="E146" t="s">
        <v>27</v>
      </c>
      <c r="F146" t="s">
        <v>8013</v>
      </c>
      <c r="G146" t="s">
        <v>8019</v>
      </c>
      <c r="H146" t="str">
        <f>IFERROR(VLOOKUP(Table[[#This Row],[Activity Details of Assistance]],WHAT!E:F,2,FALSE),"")</f>
        <v>N/A</v>
      </c>
      <c r="I146"/>
      <c r="J146">
        <v>24</v>
      </c>
      <c r="K146" t="s">
        <v>8280</v>
      </c>
      <c r="L146" t="s">
        <v>13</v>
      </c>
      <c r="M146" t="s">
        <v>14</v>
      </c>
      <c r="N146" t="s">
        <v>309</v>
      </c>
      <c r="O146" t="s">
        <v>1606</v>
      </c>
      <c r="P146" t="s">
        <v>4662</v>
      </c>
      <c r="Q146" s="236">
        <v>44592</v>
      </c>
      <c r="R146" s="236">
        <v>44562</v>
      </c>
      <c r="S146" t="s">
        <v>8452</v>
      </c>
      <c r="T146"/>
      <c r="U146"/>
      <c r="V146"/>
      <c r="W146"/>
      <c r="X146" s="197" t="s">
        <v>8332</v>
      </c>
      <c r="Y146" t="s">
        <v>8422</v>
      </c>
      <c r="Z146">
        <v>1847456040</v>
      </c>
      <c r="AA146" t="s">
        <v>8423</v>
      </c>
      <c r="AB146" s="188" t="str">
        <f>_xlfn.IFNA(IF(Table[[#This Row],[Programme Partner]]&lt;&gt;Table[[#This Row],[Implementing Partner]],CONCATENATE(Table[[#This Row],[Programme Partner]],"-",Table[[#This Row],[Implementing Partner]]),Table[[#This Row],[Programme Partner]]),"")</f>
        <v>UNICEF-BRAC</v>
      </c>
      <c r="AC146" s="189"/>
      <c r="AD146" s="189"/>
      <c r="AE146" s="190"/>
      <c r="AF146" s="190"/>
      <c r="AG146" s="191"/>
    </row>
    <row r="147" spans="1:33" ht="14.4" customHeight="1">
      <c r="A147" s="183">
        <v>145</v>
      </c>
      <c r="B147" t="s">
        <v>5275</v>
      </c>
      <c r="C147" t="s">
        <v>5033</v>
      </c>
      <c r="D147" s="197" t="s">
        <v>5275</v>
      </c>
      <c r="E147" t="s">
        <v>27</v>
      </c>
      <c r="F147" t="s">
        <v>8014</v>
      </c>
      <c r="G147" t="s">
        <v>8358</v>
      </c>
      <c r="H147" t="str">
        <f>IFERROR(VLOOKUP(Table[[#This Row],[Activity Details of Assistance]],WHAT!E:F,2,FALSE),"")</f>
        <v># of campaign per camp </v>
      </c>
      <c r="I147"/>
      <c r="J147">
        <v>1</v>
      </c>
      <c r="K147" t="s">
        <v>8280</v>
      </c>
      <c r="L147" t="s">
        <v>13</v>
      </c>
      <c r="M147" t="s">
        <v>14</v>
      </c>
      <c r="N147" t="s">
        <v>309</v>
      </c>
      <c r="O147" t="s">
        <v>1606</v>
      </c>
      <c r="P147" t="s">
        <v>4662</v>
      </c>
      <c r="Q147" s="236">
        <v>44592</v>
      </c>
      <c r="R147" s="236">
        <v>44562</v>
      </c>
      <c r="S147" t="s">
        <v>8452</v>
      </c>
      <c r="T147"/>
      <c r="U147"/>
      <c r="V147"/>
      <c r="W147"/>
      <c r="X147" s="197"/>
      <c r="Y147" t="s">
        <v>8422</v>
      </c>
      <c r="Z147">
        <v>1847456040</v>
      </c>
      <c r="AA147" t="s">
        <v>8423</v>
      </c>
      <c r="AB147" s="188" t="str">
        <f>_xlfn.IFNA(IF(Table[[#This Row],[Programme Partner]]&lt;&gt;Table[[#This Row],[Implementing Partner]],CONCATENATE(Table[[#This Row],[Programme Partner]],"-",Table[[#This Row],[Implementing Partner]]),Table[[#This Row],[Programme Partner]]),"")</f>
        <v>UNICEF-BRAC</v>
      </c>
      <c r="AC147" s="189"/>
      <c r="AD147" s="189"/>
      <c r="AE147" s="190"/>
      <c r="AF147" s="190"/>
      <c r="AG147" s="191"/>
    </row>
    <row r="148" spans="1:33" ht="14.4" customHeight="1">
      <c r="A148" s="183">
        <v>146</v>
      </c>
      <c r="B148" t="s">
        <v>5275</v>
      </c>
      <c r="C148" t="s">
        <v>5033</v>
      </c>
      <c r="D148" s="197" t="s">
        <v>5275</v>
      </c>
      <c r="E148" t="s">
        <v>27</v>
      </c>
      <c r="F148" t="s">
        <v>8014</v>
      </c>
      <c r="G148" t="s">
        <v>8361</v>
      </c>
      <c r="H148" t="str">
        <f>IFERROR(VLOOKUP(Table[[#This Row],[Activity Details of Assistance]],WHAT!E:F,2,FALSE),"")</f>
        <v># of plant</v>
      </c>
      <c r="I148"/>
      <c r="J148">
        <v>1</v>
      </c>
      <c r="K148" t="s">
        <v>8280</v>
      </c>
      <c r="L148" t="s">
        <v>13</v>
      </c>
      <c r="M148" t="s">
        <v>14</v>
      </c>
      <c r="N148" t="s">
        <v>309</v>
      </c>
      <c r="O148" t="s">
        <v>1606</v>
      </c>
      <c r="P148" t="s">
        <v>4662</v>
      </c>
      <c r="Q148" s="236">
        <v>44592</v>
      </c>
      <c r="R148" s="236">
        <v>44562</v>
      </c>
      <c r="S148" t="s">
        <v>8452</v>
      </c>
      <c r="T148"/>
      <c r="U148"/>
      <c r="V148"/>
      <c r="W148"/>
      <c r="X148" s="197"/>
      <c r="Y148" t="s">
        <v>8422</v>
      </c>
      <c r="Z148">
        <v>1847456040</v>
      </c>
      <c r="AA148" t="s">
        <v>8423</v>
      </c>
      <c r="AB148" s="188" t="str">
        <f>_xlfn.IFNA(IF(Table[[#This Row],[Programme Partner]]&lt;&gt;Table[[#This Row],[Implementing Partner]],CONCATENATE(Table[[#This Row],[Programme Partner]],"-",Table[[#This Row],[Implementing Partner]]),Table[[#This Row],[Programme Partner]]),"")</f>
        <v>UNICEF-BRAC</v>
      </c>
      <c r="AC148" s="189"/>
      <c r="AD148" s="189"/>
      <c r="AE148" s="190"/>
      <c r="AF148" s="190"/>
      <c r="AG148" s="191"/>
    </row>
    <row r="149" spans="1:33" ht="14.4" customHeight="1">
      <c r="A149" s="183">
        <v>147</v>
      </c>
      <c r="B149" t="s">
        <v>5275</v>
      </c>
      <c r="C149" t="s">
        <v>5033</v>
      </c>
      <c r="D149" s="197" t="s">
        <v>5275</v>
      </c>
      <c r="E149" t="s">
        <v>27</v>
      </c>
      <c r="F149" t="s">
        <v>8014</v>
      </c>
      <c r="G149" t="s">
        <v>8019</v>
      </c>
      <c r="H149" t="str">
        <f>IFERROR(VLOOKUP(Table[[#This Row],[Activity Details of Assistance]],WHAT!E:F,2,FALSE),"")</f>
        <v>N/A</v>
      </c>
      <c r="I149"/>
      <c r="J149">
        <v>11474</v>
      </c>
      <c r="K149" t="s">
        <v>8280</v>
      </c>
      <c r="L149" t="s">
        <v>13</v>
      </c>
      <c r="M149" t="s">
        <v>14</v>
      </c>
      <c r="N149" t="s">
        <v>309</v>
      </c>
      <c r="O149" t="s">
        <v>1606</v>
      </c>
      <c r="P149" t="s">
        <v>4662</v>
      </c>
      <c r="Q149" s="236">
        <v>44592</v>
      </c>
      <c r="R149" s="236">
        <v>44562</v>
      </c>
      <c r="S149" t="s">
        <v>8452</v>
      </c>
      <c r="T149"/>
      <c r="U149"/>
      <c r="V149"/>
      <c r="W149"/>
      <c r="X149" s="197" t="s">
        <v>8379</v>
      </c>
      <c r="Y149" t="s">
        <v>8422</v>
      </c>
      <c r="Z149">
        <v>1847456040</v>
      </c>
      <c r="AA149" t="s">
        <v>8423</v>
      </c>
      <c r="AB149" s="188" t="str">
        <f>_xlfn.IFNA(IF(Table[[#This Row],[Programme Partner]]&lt;&gt;Table[[#This Row],[Implementing Partner]],CONCATENATE(Table[[#This Row],[Programme Partner]],"-",Table[[#This Row],[Implementing Partner]]),Table[[#This Row],[Programme Partner]]),"")</f>
        <v>UNICEF-BRAC</v>
      </c>
      <c r="AC149" s="189"/>
      <c r="AD149" s="189"/>
      <c r="AE149" s="190"/>
      <c r="AF149" s="190"/>
      <c r="AG149" s="191"/>
    </row>
    <row r="150" spans="1:33" ht="14.4" customHeight="1">
      <c r="A150" s="183">
        <v>197</v>
      </c>
      <c r="B150" t="s">
        <v>5148</v>
      </c>
      <c r="C150" t="s">
        <v>5033</v>
      </c>
      <c r="D150" s="197" t="s">
        <v>5148</v>
      </c>
      <c r="E150" t="s">
        <v>27</v>
      </c>
      <c r="F150" t="s">
        <v>8011</v>
      </c>
      <c r="G150" s="195" t="s">
        <v>8584</v>
      </c>
      <c r="H150" t="str">
        <f>IFERROR(VLOOKUP(Table[[#This Row],[Activity Details of Assistance]],WHAT!E:F,2,FALSE),"")</f>
        <v># of tube well</v>
      </c>
      <c r="I150"/>
      <c r="J150">
        <v>240</v>
      </c>
      <c r="K150" t="s">
        <v>8280</v>
      </c>
      <c r="L150" t="s">
        <v>13</v>
      </c>
      <c r="M150" t="s">
        <v>14</v>
      </c>
      <c r="N150" t="s">
        <v>309</v>
      </c>
      <c r="O150" t="s">
        <v>1606</v>
      </c>
      <c r="P150" t="s">
        <v>17</v>
      </c>
      <c r="Q150" s="236">
        <v>44592</v>
      </c>
      <c r="R150" s="236">
        <v>44896</v>
      </c>
      <c r="S150" t="s">
        <v>8452</v>
      </c>
      <c r="T150"/>
      <c r="U150"/>
      <c r="V150"/>
      <c r="W150"/>
      <c r="X150" s="197"/>
      <c r="Y150" t="s">
        <v>8304</v>
      </c>
      <c r="Z150">
        <v>183301502</v>
      </c>
      <c r="AA150" t="s">
        <v>8305</v>
      </c>
      <c r="AB150" s="188" t="str">
        <f>_xlfn.IFNA(IF(Table[[#This Row],[Programme Partner]]&lt;&gt;Table[[#This Row],[Implementing Partner]],CONCATENATE(Table[[#This Row],[Programme Partner]],"-",Table[[#This Row],[Implementing Partner]]),Table[[#This Row],[Programme Partner]]),"")</f>
        <v>IOM-BRAC</v>
      </c>
      <c r="AC150" s="189"/>
      <c r="AD150" s="189"/>
      <c r="AE150" s="190"/>
      <c r="AF150" s="190"/>
      <c r="AG150" s="191"/>
    </row>
    <row r="151" spans="1:33" ht="14.4" customHeight="1">
      <c r="A151" s="183">
        <v>198</v>
      </c>
      <c r="B151" t="s">
        <v>5148</v>
      </c>
      <c r="C151" t="s">
        <v>5033</v>
      </c>
      <c r="D151" s="197" t="s">
        <v>5148</v>
      </c>
      <c r="E151" t="s">
        <v>27</v>
      </c>
      <c r="F151" t="s">
        <v>8011</v>
      </c>
      <c r="G151" t="s">
        <v>8325</v>
      </c>
      <c r="H151" t="str">
        <f>IFERROR(VLOOKUP(Table[[#This Row],[Activity Details of Assistance]],WHAT!E:F,2,FALSE),"")</f>
        <v># of tube well</v>
      </c>
      <c r="I151"/>
      <c r="J151">
        <v>2</v>
      </c>
      <c r="K151" t="s">
        <v>8280</v>
      </c>
      <c r="L151" t="s">
        <v>13</v>
      </c>
      <c r="M151" t="s">
        <v>14</v>
      </c>
      <c r="N151" t="s">
        <v>309</v>
      </c>
      <c r="O151" t="s">
        <v>1606</v>
      </c>
      <c r="P151" t="s">
        <v>17</v>
      </c>
      <c r="Q151" s="236">
        <v>44592</v>
      </c>
      <c r="R151" s="236">
        <v>44896</v>
      </c>
      <c r="S151" t="s">
        <v>8452</v>
      </c>
      <c r="T151"/>
      <c r="U151"/>
      <c r="V151"/>
      <c r="W151"/>
      <c r="X151" s="197"/>
      <c r="Y151" t="s">
        <v>8304</v>
      </c>
      <c r="Z151">
        <v>183301502</v>
      </c>
      <c r="AA151" t="s">
        <v>8305</v>
      </c>
      <c r="AB151" s="188" t="str">
        <f>_xlfn.IFNA(IF(Table[[#This Row],[Programme Partner]]&lt;&gt;Table[[#This Row],[Implementing Partner]],CONCATENATE(Table[[#This Row],[Programme Partner]],"-",Table[[#This Row],[Implementing Partner]]),Table[[#This Row],[Programme Partner]]),"")</f>
        <v>IOM-BRAC</v>
      </c>
      <c r="AC151" s="189"/>
      <c r="AD151" s="189"/>
      <c r="AE151" s="190"/>
      <c r="AF151" s="190"/>
      <c r="AG151" s="191"/>
    </row>
    <row r="152" spans="1:33" ht="14.4" customHeight="1">
      <c r="A152" s="183">
        <v>199</v>
      </c>
      <c r="B152" t="s">
        <v>5148</v>
      </c>
      <c r="C152" t="s">
        <v>5033</v>
      </c>
      <c r="D152" s="197" t="s">
        <v>5148</v>
      </c>
      <c r="E152" t="s">
        <v>27</v>
      </c>
      <c r="F152" t="s">
        <v>8011</v>
      </c>
      <c r="G152" s="195" t="s">
        <v>8584</v>
      </c>
      <c r="H152" t="str">
        <f>IFERROR(VLOOKUP(Table[[#This Row],[Activity Details of Assistance]],WHAT!E:F,2,FALSE),"")</f>
        <v># of tube well</v>
      </c>
      <c r="I152"/>
      <c r="J152">
        <v>9</v>
      </c>
      <c r="K152" t="s">
        <v>8280</v>
      </c>
      <c r="L152" t="s">
        <v>13</v>
      </c>
      <c r="M152" t="s">
        <v>14</v>
      </c>
      <c r="N152" t="s">
        <v>309</v>
      </c>
      <c r="O152" t="s">
        <v>1606</v>
      </c>
      <c r="P152" t="s">
        <v>17</v>
      </c>
      <c r="Q152" s="236">
        <v>44592</v>
      </c>
      <c r="R152" s="236">
        <v>44896</v>
      </c>
      <c r="S152" t="s">
        <v>8452</v>
      </c>
      <c r="T152"/>
      <c r="U152"/>
      <c r="V152"/>
      <c r="W152"/>
      <c r="X152" s="197"/>
      <c r="Y152" t="s">
        <v>8304</v>
      </c>
      <c r="Z152">
        <v>183301502</v>
      </c>
      <c r="AA152" t="s">
        <v>8305</v>
      </c>
      <c r="AB152" s="188" t="str">
        <f>_xlfn.IFNA(IF(Table[[#This Row],[Programme Partner]]&lt;&gt;Table[[#This Row],[Implementing Partner]],CONCATENATE(Table[[#This Row],[Programme Partner]],"-",Table[[#This Row],[Implementing Partner]]),Table[[#This Row],[Programme Partner]]),"")</f>
        <v>IOM-BRAC</v>
      </c>
      <c r="AC152" s="189"/>
      <c r="AD152" s="189"/>
      <c r="AE152" s="190"/>
      <c r="AF152" s="190"/>
      <c r="AG152" s="191"/>
    </row>
    <row r="153" spans="1:33" ht="14.4" customHeight="1">
      <c r="A153" s="183">
        <v>200</v>
      </c>
      <c r="B153" t="s">
        <v>5148</v>
      </c>
      <c r="C153" t="s">
        <v>5033</v>
      </c>
      <c r="D153" s="197" t="s">
        <v>5148</v>
      </c>
      <c r="E153" t="s">
        <v>27</v>
      </c>
      <c r="F153" t="s">
        <v>8012</v>
      </c>
      <c r="G153" t="s">
        <v>8367</v>
      </c>
      <c r="H153" t="str">
        <f>IFERROR(VLOOKUP(Table[[#This Row],[Activity Details of Assistance]],WHAT!E:F,2,FALSE),"")</f>
        <v># of door</v>
      </c>
      <c r="I153"/>
      <c r="J153">
        <v>1</v>
      </c>
      <c r="K153" t="s">
        <v>8280</v>
      </c>
      <c r="L153" t="s">
        <v>13</v>
      </c>
      <c r="M153" t="s">
        <v>14</v>
      </c>
      <c r="N153" t="s">
        <v>309</v>
      </c>
      <c r="O153" t="s">
        <v>1606</v>
      </c>
      <c r="P153" t="s">
        <v>17</v>
      </c>
      <c r="Q153" s="236">
        <v>44592</v>
      </c>
      <c r="R153" s="236">
        <v>44896</v>
      </c>
      <c r="S153" t="s">
        <v>8452</v>
      </c>
      <c r="T153"/>
      <c r="U153"/>
      <c r="V153"/>
      <c r="W153"/>
      <c r="X153" s="197"/>
      <c r="Y153" t="s">
        <v>8304</v>
      </c>
      <c r="Z153">
        <v>183301502</v>
      </c>
      <c r="AA153" t="s">
        <v>8305</v>
      </c>
      <c r="AB153" s="188" t="str">
        <f>_xlfn.IFNA(IF(Table[[#This Row],[Programme Partner]]&lt;&gt;Table[[#This Row],[Implementing Partner]],CONCATENATE(Table[[#This Row],[Programme Partner]],"-",Table[[#This Row],[Implementing Partner]]),Table[[#This Row],[Programme Partner]]),"")</f>
        <v>IOM-BRAC</v>
      </c>
      <c r="AC153" s="189"/>
      <c r="AD153" s="189"/>
      <c r="AE153" s="190"/>
      <c r="AF153" s="190"/>
      <c r="AG153" s="191"/>
    </row>
    <row r="154" spans="1:33" ht="14.4" customHeight="1">
      <c r="A154" s="183">
        <v>201</v>
      </c>
      <c r="B154" t="s">
        <v>5148</v>
      </c>
      <c r="C154" t="s">
        <v>5033</v>
      </c>
      <c r="D154" s="197" t="s">
        <v>5148</v>
      </c>
      <c r="E154" t="s">
        <v>27</v>
      </c>
      <c r="F154" t="s">
        <v>8012</v>
      </c>
      <c r="G154" t="s">
        <v>8357</v>
      </c>
      <c r="H154" t="str">
        <f>IFERROR(VLOOKUP(Table[[#This Row],[Activity Details of Assistance]],WHAT!E:F,2,FALSE),"")</f>
        <v># of door</v>
      </c>
      <c r="I154"/>
      <c r="J154">
        <v>122</v>
      </c>
      <c r="K154" t="s">
        <v>8280</v>
      </c>
      <c r="L154" t="s">
        <v>13</v>
      </c>
      <c r="M154" t="s">
        <v>14</v>
      </c>
      <c r="N154" t="s">
        <v>309</v>
      </c>
      <c r="O154" t="s">
        <v>1606</v>
      </c>
      <c r="P154" t="s">
        <v>17</v>
      </c>
      <c r="Q154" s="236">
        <v>44592</v>
      </c>
      <c r="R154" s="236">
        <v>44896</v>
      </c>
      <c r="S154" t="s">
        <v>8452</v>
      </c>
      <c r="T154"/>
      <c r="U154"/>
      <c r="V154"/>
      <c r="W154"/>
      <c r="X154" s="197"/>
      <c r="Y154" t="s">
        <v>8304</v>
      </c>
      <c r="Z154">
        <v>183301502</v>
      </c>
      <c r="AA154" t="s">
        <v>8305</v>
      </c>
      <c r="AB154" s="188" t="str">
        <f>_xlfn.IFNA(IF(Table[[#This Row],[Programme Partner]]&lt;&gt;Table[[#This Row],[Implementing Partner]],CONCATENATE(Table[[#This Row],[Programme Partner]],"-",Table[[#This Row],[Implementing Partner]]),Table[[#This Row],[Programme Partner]]),"")</f>
        <v>IOM-BRAC</v>
      </c>
      <c r="AC154" s="189"/>
      <c r="AD154" s="189"/>
      <c r="AE154" s="190"/>
      <c r="AF154" s="190"/>
      <c r="AG154" s="191"/>
    </row>
    <row r="155" spans="1:33" ht="14.4" customHeight="1">
      <c r="A155" s="183">
        <v>202</v>
      </c>
      <c r="B155" t="s">
        <v>5148</v>
      </c>
      <c r="C155" t="s">
        <v>5033</v>
      </c>
      <c r="D155" s="197" t="s">
        <v>5148</v>
      </c>
      <c r="E155" t="s">
        <v>27</v>
      </c>
      <c r="F155" t="s">
        <v>8012</v>
      </c>
      <c r="G155" s="195" t="s">
        <v>8586</v>
      </c>
      <c r="H155" t="str">
        <f>IFERROR(VLOOKUP(Table[[#This Row],[Activity Details of Assistance]],WHAT!E:F,2,FALSE),"")</f>
        <v># of door</v>
      </c>
      <c r="I155"/>
      <c r="J155">
        <v>1920</v>
      </c>
      <c r="K155" t="s">
        <v>8280</v>
      </c>
      <c r="L155" t="s">
        <v>13</v>
      </c>
      <c r="M155" t="s">
        <v>14</v>
      </c>
      <c r="N155" t="s">
        <v>309</v>
      </c>
      <c r="O155" t="s">
        <v>1606</v>
      </c>
      <c r="P155" t="s">
        <v>17</v>
      </c>
      <c r="Q155" s="236">
        <v>44592</v>
      </c>
      <c r="R155" s="236">
        <v>44896</v>
      </c>
      <c r="S155" t="s">
        <v>8452</v>
      </c>
      <c r="T155"/>
      <c r="U155"/>
      <c r="V155"/>
      <c r="W155"/>
      <c r="X155" s="197"/>
      <c r="Y155" t="s">
        <v>8304</v>
      </c>
      <c r="Z155">
        <v>183301502</v>
      </c>
      <c r="AA155" t="s">
        <v>8305</v>
      </c>
      <c r="AB155" s="188" t="str">
        <f>_xlfn.IFNA(IF(Table[[#This Row],[Programme Partner]]&lt;&gt;Table[[#This Row],[Implementing Partner]],CONCATENATE(Table[[#This Row],[Programme Partner]],"-",Table[[#This Row],[Implementing Partner]]),Table[[#This Row],[Programme Partner]]),"")</f>
        <v>IOM-BRAC</v>
      </c>
      <c r="AC155" s="189"/>
      <c r="AD155" s="189"/>
      <c r="AE155" s="190"/>
      <c r="AF155" s="190"/>
      <c r="AG155" s="191"/>
    </row>
    <row r="156" spans="1:33" ht="14.4" customHeight="1">
      <c r="A156" s="183">
        <v>203</v>
      </c>
      <c r="B156" t="s">
        <v>5148</v>
      </c>
      <c r="C156" t="s">
        <v>5033</v>
      </c>
      <c r="D156" s="197" t="s">
        <v>5148</v>
      </c>
      <c r="E156" t="s">
        <v>27</v>
      </c>
      <c r="F156" t="s">
        <v>8013</v>
      </c>
      <c r="G156" t="s">
        <v>8313</v>
      </c>
      <c r="H156" t="str">
        <f>IFERROR(VLOOKUP(Table[[#This Row],[Activity Details of Assistance]],WHAT!E:F,2,FALSE),"")</f>
        <v># of HP sessions at community level</v>
      </c>
      <c r="I156"/>
      <c r="J156">
        <v>424</v>
      </c>
      <c r="K156" t="s">
        <v>8280</v>
      </c>
      <c r="L156" t="s">
        <v>13</v>
      </c>
      <c r="M156" t="s">
        <v>14</v>
      </c>
      <c r="N156" t="s">
        <v>309</v>
      </c>
      <c r="O156" t="s">
        <v>1606</v>
      </c>
      <c r="P156" t="s">
        <v>17</v>
      </c>
      <c r="Q156" s="236">
        <v>44592</v>
      </c>
      <c r="R156" s="236">
        <v>44896</v>
      </c>
      <c r="S156" t="s">
        <v>8452</v>
      </c>
      <c r="T156"/>
      <c r="U156"/>
      <c r="V156"/>
      <c r="W156"/>
      <c r="X156" s="197"/>
      <c r="Y156" t="s">
        <v>8304</v>
      </c>
      <c r="Z156">
        <v>183301502</v>
      </c>
      <c r="AA156" t="s">
        <v>8305</v>
      </c>
      <c r="AB156" s="188" t="str">
        <f>_xlfn.IFNA(IF(Table[[#This Row],[Programme Partner]]&lt;&gt;Table[[#This Row],[Implementing Partner]],CONCATENATE(Table[[#This Row],[Programme Partner]],"-",Table[[#This Row],[Implementing Partner]]),Table[[#This Row],[Programme Partner]]),"")</f>
        <v>IOM-BRAC</v>
      </c>
      <c r="AC156" s="189"/>
      <c r="AD156" s="189"/>
      <c r="AE156" s="190"/>
      <c r="AF156" s="190"/>
      <c r="AG156" s="191"/>
    </row>
    <row r="157" spans="1:33" ht="14.4" customHeight="1">
      <c r="A157" s="183">
        <v>204</v>
      </c>
      <c r="B157" t="s">
        <v>5148</v>
      </c>
      <c r="C157" t="s">
        <v>5033</v>
      </c>
      <c r="D157" s="197" t="s">
        <v>5148</v>
      </c>
      <c r="E157" t="s">
        <v>27</v>
      </c>
      <c r="F157" t="s">
        <v>8013</v>
      </c>
      <c r="G157" t="s">
        <v>8363</v>
      </c>
      <c r="H157" t="str">
        <f>IFERROR(VLOOKUP(Table[[#This Row],[Activity Details of Assistance]],WHAT!E:F,2,FALSE),"")</f>
        <v># of household</v>
      </c>
      <c r="I157"/>
      <c r="J157">
        <v>6970</v>
      </c>
      <c r="K157" t="s">
        <v>8280</v>
      </c>
      <c r="L157" t="s">
        <v>13</v>
      </c>
      <c r="M157" t="s">
        <v>14</v>
      </c>
      <c r="N157" t="s">
        <v>309</v>
      </c>
      <c r="O157" t="s">
        <v>1606</v>
      </c>
      <c r="P157" t="s">
        <v>17</v>
      </c>
      <c r="Q157" s="236">
        <v>44592</v>
      </c>
      <c r="R157" s="236">
        <v>44896</v>
      </c>
      <c r="S157" t="s">
        <v>8452</v>
      </c>
      <c r="T157"/>
      <c r="U157"/>
      <c r="V157"/>
      <c r="W157"/>
      <c r="X157" s="197"/>
      <c r="Y157" t="s">
        <v>8304</v>
      </c>
      <c r="Z157">
        <v>183301502</v>
      </c>
      <c r="AA157" t="s">
        <v>8305</v>
      </c>
      <c r="AB157" s="188" t="str">
        <f>_xlfn.IFNA(IF(Table[[#This Row],[Programme Partner]]&lt;&gt;Table[[#This Row],[Implementing Partner]],CONCATENATE(Table[[#This Row],[Programme Partner]],"-",Table[[#This Row],[Implementing Partner]]),Table[[#This Row],[Programme Partner]]),"")</f>
        <v>IOM-BRAC</v>
      </c>
      <c r="AC157" s="189"/>
      <c r="AD157" s="189"/>
      <c r="AE157" s="190"/>
      <c r="AF157" s="190"/>
      <c r="AG157" s="191"/>
    </row>
    <row r="158" spans="1:33" ht="14.4" customHeight="1">
      <c r="A158" s="183">
        <v>205</v>
      </c>
      <c r="B158" t="s">
        <v>5148</v>
      </c>
      <c r="C158" t="s">
        <v>5033</v>
      </c>
      <c r="D158" s="197" t="s">
        <v>5148</v>
      </c>
      <c r="E158" t="s">
        <v>27</v>
      </c>
      <c r="F158" t="s">
        <v>8013</v>
      </c>
      <c r="G158" t="s">
        <v>8019</v>
      </c>
      <c r="H158" t="str">
        <f>IFERROR(VLOOKUP(Table[[#This Row],[Activity Details of Assistance]],WHAT!E:F,2,FALSE),"")</f>
        <v>N/A</v>
      </c>
      <c r="I158"/>
      <c r="J158">
        <v>14419</v>
      </c>
      <c r="K158" t="s">
        <v>8280</v>
      </c>
      <c r="L158" t="s">
        <v>13</v>
      </c>
      <c r="M158" t="s">
        <v>14</v>
      </c>
      <c r="N158" t="s">
        <v>309</v>
      </c>
      <c r="O158" t="s">
        <v>1606</v>
      </c>
      <c r="P158" t="s">
        <v>17</v>
      </c>
      <c r="Q158" s="236">
        <v>44592</v>
      </c>
      <c r="R158" s="236">
        <v>44896</v>
      </c>
      <c r="S158" t="s">
        <v>8452</v>
      </c>
      <c r="T158"/>
      <c r="U158"/>
      <c r="V158"/>
      <c r="W158"/>
      <c r="X158" s="197" t="s">
        <v>8405</v>
      </c>
      <c r="Y158" t="s">
        <v>8304</v>
      </c>
      <c r="Z158">
        <v>183301502</v>
      </c>
      <c r="AA158" t="s">
        <v>8305</v>
      </c>
      <c r="AB158" s="188" t="str">
        <f>_xlfn.IFNA(IF(Table[[#This Row],[Programme Partner]]&lt;&gt;Table[[#This Row],[Implementing Partner]],CONCATENATE(Table[[#This Row],[Programme Partner]],"-",Table[[#This Row],[Implementing Partner]]),Table[[#This Row],[Programme Partner]]),"")</f>
        <v>IOM-BRAC</v>
      </c>
      <c r="AC158" s="189"/>
      <c r="AD158" s="189"/>
      <c r="AE158" s="190"/>
      <c r="AF158" s="190"/>
      <c r="AG158" s="191"/>
    </row>
    <row r="159" spans="1:33" ht="43.2">
      <c r="A159" s="183">
        <v>206</v>
      </c>
      <c r="B159" t="s">
        <v>5148</v>
      </c>
      <c r="C159" t="s">
        <v>5033</v>
      </c>
      <c r="D159" s="197" t="s">
        <v>5148</v>
      </c>
      <c r="E159" t="s">
        <v>27</v>
      </c>
      <c r="F159" t="s">
        <v>8014</v>
      </c>
      <c r="G159" t="s">
        <v>8019</v>
      </c>
      <c r="H159" t="str">
        <f>IFERROR(VLOOKUP(Table[[#This Row],[Activity Details of Assistance]],WHAT!E:F,2,FALSE),"")</f>
        <v>N/A</v>
      </c>
      <c r="I159"/>
      <c r="J159">
        <v>17702</v>
      </c>
      <c r="K159" t="s">
        <v>8280</v>
      </c>
      <c r="L159" t="s">
        <v>13</v>
      </c>
      <c r="M159" t="s">
        <v>14</v>
      </c>
      <c r="N159" t="s">
        <v>309</v>
      </c>
      <c r="O159" t="s">
        <v>1606</v>
      </c>
      <c r="P159" t="s">
        <v>17</v>
      </c>
      <c r="Q159" s="236">
        <v>44592</v>
      </c>
      <c r="R159" s="236">
        <v>44896</v>
      </c>
      <c r="S159" t="s">
        <v>8452</v>
      </c>
      <c r="T159"/>
      <c r="U159"/>
      <c r="V159"/>
      <c r="W159"/>
      <c r="X159" s="197" t="s">
        <v>8406</v>
      </c>
      <c r="Y159" t="s">
        <v>8304</v>
      </c>
      <c r="Z159">
        <v>183301502</v>
      </c>
      <c r="AA159" t="s">
        <v>8305</v>
      </c>
      <c r="AB159" s="188" t="str">
        <f>_xlfn.IFNA(IF(Table[[#This Row],[Programme Partner]]&lt;&gt;Table[[#This Row],[Implementing Partner]],CONCATENATE(Table[[#This Row],[Programme Partner]],"-",Table[[#This Row],[Implementing Partner]]),Table[[#This Row],[Programme Partner]]),"")</f>
        <v>IOM-BRAC</v>
      </c>
      <c r="AC159" s="189"/>
      <c r="AD159" s="189"/>
      <c r="AE159" s="190"/>
      <c r="AF159" s="190"/>
      <c r="AG159" s="191"/>
    </row>
    <row r="160" spans="1:33" ht="14.4" customHeight="1">
      <c r="A160" s="183">
        <v>207</v>
      </c>
      <c r="B160" s="212" t="s">
        <v>8684</v>
      </c>
      <c r="C160" t="s">
        <v>5024</v>
      </c>
      <c r="D160" s="212" t="s">
        <v>5110</v>
      </c>
      <c r="E160" t="s">
        <v>27</v>
      </c>
      <c r="F160" t="s">
        <v>8013</v>
      </c>
      <c r="G160" t="s">
        <v>8313</v>
      </c>
      <c r="H160" t="str">
        <f>IFERROR(VLOOKUP(Table[[#This Row],[Activity Details of Assistance]],WHAT!E:F,2,FALSE),"")</f>
        <v># of HP sessions at community level</v>
      </c>
      <c r="I160"/>
      <c r="J160">
        <v>549</v>
      </c>
      <c r="K160" t="s">
        <v>8280</v>
      </c>
      <c r="L160" t="s">
        <v>13</v>
      </c>
      <c r="M160" t="s">
        <v>14</v>
      </c>
      <c r="N160" t="s">
        <v>309</v>
      </c>
      <c r="O160" t="s">
        <v>1606</v>
      </c>
      <c r="P160" t="s">
        <v>4670</v>
      </c>
      <c r="Q160" s="236">
        <v>44592</v>
      </c>
      <c r="R160" s="236">
        <v>44592</v>
      </c>
      <c r="S160" t="s">
        <v>8452</v>
      </c>
      <c r="T160"/>
      <c r="U160"/>
      <c r="V160"/>
      <c r="W160"/>
      <c r="X160" s="197"/>
      <c r="Y160" t="s">
        <v>8326</v>
      </c>
      <c r="Z160">
        <v>1628407101</v>
      </c>
      <c r="AA160" t="s">
        <v>8327</v>
      </c>
      <c r="AB160" s="188" t="str">
        <f>_xlfn.IFNA(IF(Table[[#This Row],[Programme Partner]]&lt;&gt;Table[[#This Row],[Implementing Partner]],CONCATENATE(Table[[#This Row],[Programme Partner]],"-",Table[[#This Row],[Implementing Partner]]),Table[[#This Row],[Programme Partner]]),"")</f>
        <v>German RC-BDRCS</v>
      </c>
      <c r="AC160" s="189"/>
      <c r="AD160" s="189"/>
      <c r="AE160" s="190"/>
      <c r="AF160" s="190"/>
      <c r="AG160" s="191"/>
    </row>
    <row r="161" spans="1:33" ht="14.4" customHeight="1">
      <c r="A161" s="183">
        <v>208</v>
      </c>
      <c r="B161" s="212" t="s">
        <v>8684</v>
      </c>
      <c r="C161" t="s">
        <v>5024</v>
      </c>
      <c r="D161" s="212" t="s">
        <v>5110</v>
      </c>
      <c r="E161" t="s">
        <v>27</v>
      </c>
      <c r="F161" t="s">
        <v>8013</v>
      </c>
      <c r="G161" t="s">
        <v>8314</v>
      </c>
      <c r="H161" t="str">
        <f>IFERROR(VLOOKUP(Table[[#This Row],[Activity Details of Assistance]],WHAT!E:F,2,FALSE),"")</f>
        <v># of HP sessions at HH level</v>
      </c>
      <c r="I161"/>
      <c r="J161">
        <v>2352</v>
      </c>
      <c r="K161" t="s">
        <v>8280</v>
      </c>
      <c r="L161" t="s">
        <v>13</v>
      </c>
      <c r="M161" t="s">
        <v>14</v>
      </c>
      <c r="N161" t="s">
        <v>309</v>
      </c>
      <c r="O161" t="s">
        <v>1606</v>
      </c>
      <c r="P161" t="s">
        <v>4670</v>
      </c>
      <c r="Q161" s="236">
        <v>44592</v>
      </c>
      <c r="R161" s="236">
        <v>44592</v>
      </c>
      <c r="S161" t="s">
        <v>8452</v>
      </c>
      <c r="T161"/>
      <c r="U161"/>
      <c r="V161"/>
      <c r="W161"/>
      <c r="X161" s="197"/>
      <c r="Y161" t="s">
        <v>8326</v>
      </c>
      <c r="Z161">
        <v>1628407101</v>
      </c>
      <c r="AA161" t="s">
        <v>8327</v>
      </c>
      <c r="AB161" s="188" t="str">
        <f>_xlfn.IFNA(IF(Table[[#This Row],[Programme Partner]]&lt;&gt;Table[[#This Row],[Implementing Partner]],CONCATENATE(Table[[#This Row],[Programme Partner]],"-",Table[[#This Row],[Implementing Partner]]),Table[[#This Row],[Programme Partner]]),"")</f>
        <v>German RC-BDRCS</v>
      </c>
      <c r="AC161" s="189"/>
      <c r="AD161" s="189"/>
      <c r="AE161" s="190"/>
      <c r="AF161" s="190"/>
      <c r="AG161" s="191"/>
    </row>
    <row r="162" spans="1:33" ht="14.4" customHeight="1">
      <c r="A162" s="183">
        <v>209</v>
      </c>
      <c r="B162" t="s">
        <v>5039</v>
      </c>
      <c r="C162" t="s">
        <v>5039</v>
      </c>
      <c r="D162" s="197" t="s">
        <v>5275</v>
      </c>
      <c r="E162" t="s">
        <v>27</v>
      </c>
      <c r="F162" t="s">
        <v>8011</v>
      </c>
      <c r="G162" s="195" t="s">
        <v>8584</v>
      </c>
      <c r="H162" t="str">
        <f>IFERROR(VLOOKUP(Table[[#This Row],[Activity Details of Assistance]],WHAT!E:F,2,FALSE),"")</f>
        <v># of tube well</v>
      </c>
      <c r="I162"/>
      <c r="J162">
        <v>133</v>
      </c>
      <c r="K162" t="s">
        <v>8280</v>
      </c>
      <c r="L162" t="s">
        <v>13</v>
      </c>
      <c r="M162" t="s">
        <v>14</v>
      </c>
      <c r="N162" t="s">
        <v>309</v>
      </c>
      <c r="O162" t="s">
        <v>1606</v>
      </c>
      <c r="P162" t="s">
        <v>4662</v>
      </c>
      <c r="Q162" s="236">
        <v>44592</v>
      </c>
      <c r="R162" s="236">
        <v>44593</v>
      </c>
      <c r="S162" t="s">
        <v>8452</v>
      </c>
      <c r="T162"/>
      <c r="U162"/>
      <c r="V162"/>
      <c r="W162"/>
      <c r="X162" s="197"/>
      <c r="Y162" t="s">
        <v>8333</v>
      </c>
      <c r="Z162">
        <v>1681679152</v>
      </c>
      <c r="AA162" t="s">
        <v>8334</v>
      </c>
      <c r="AB162" s="188" t="str">
        <f>_xlfn.IFNA(IF(Table[[#This Row],[Programme Partner]]&lt;&gt;Table[[#This Row],[Implementing Partner]],CONCATENATE(Table[[#This Row],[Programme Partner]],"-",Table[[#This Row],[Implementing Partner]]),Table[[#This Row],[Programme Partner]]),"")</f>
        <v>CARE</v>
      </c>
      <c r="AC162" s="189"/>
      <c r="AD162" s="189"/>
      <c r="AE162" s="190"/>
      <c r="AF162" s="190"/>
      <c r="AG162" s="191"/>
    </row>
    <row r="163" spans="1:33" ht="14.4" customHeight="1">
      <c r="A163" s="183">
        <v>210</v>
      </c>
      <c r="B163" t="s">
        <v>5039</v>
      </c>
      <c r="C163" t="s">
        <v>5039</v>
      </c>
      <c r="D163" s="197" t="s">
        <v>5275</v>
      </c>
      <c r="E163" t="s">
        <v>27</v>
      </c>
      <c r="F163" t="s">
        <v>8011</v>
      </c>
      <c r="G163" t="s">
        <v>8355</v>
      </c>
      <c r="H163" t="str">
        <f>IFERROR(VLOOKUP(Table[[#This Row],[Activity Details of Assistance]],WHAT!E:F,2,FALSE),"")</f>
        <v># of water network</v>
      </c>
      <c r="I163"/>
      <c r="J163">
        <v>7</v>
      </c>
      <c r="K163" t="s">
        <v>8280</v>
      </c>
      <c r="L163" t="s">
        <v>13</v>
      </c>
      <c r="M163" t="s">
        <v>14</v>
      </c>
      <c r="N163" t="s">
        <v>309</v>
      </c>
      <c r="O163" t="s">
        <v>1606</v>
      </c>
      <c r="P163" t="s">
        <v>4662</v>
      </c>
      <c r="Q163" s="236">
        <v>44592</v>
      </c>
      <c r="R163" s="236">
        <v>44593</v>
      </c>
      <c r="S163" t="s">
        <v>8452</v>
      </c>
      <c r="T163"/>
      <c r="U163"/>
      <c r="V163"/>
      <c r="W163"/>
      <c r="X163" s="197"/>
      <c r="Y163" t="s">
        <v>8333</v>
      </c>
      <c r="Z163">
        <v>1681679152</v>
      </c>
      <c r="AA163" t="s">
        <v>8334</v>
      </c>
      <c r="AB163" s="188" t="str">
        <f>_xlfn.IFNA(IF(Table[[#This Row],[Programme Partner]]&lt;&gt;Table[[#This Row],[Implementing Partner]],CONCATENATE(Table[[#This Row],[Programme Partner]],"-",Table[[#This Row],[Implementing Partner]]),Table[[#This Row],[Programme Partner]]),"")</f>
        <v>CARE</v>
      </c>
      <c r="AC163" s="189"/>
      <c r="AD163" s="189"/>
      <c r="AE163" s="190"/>
      <c r="AF163" s="190"/>
      <c r="AG163" s="191"/>
    </row>
    <row r="164" spans="1:33" ht="14.4" customHeight="1">
      <c r="A164" s="183">
        <v>211</v>
      </c>
      <c r="B164" t="s">
        <v>5039</v>
      </c>
      <c r="C164" t="s">
        <v>5039</v>
      </c>
      <c r="D164" s="197" t="s">
        <v>5275</v>
      </c>
      <c r="E164" t="s">
        <v>27</v>
      </c>
      <c r="F164" t="s">
        <v>8011</v>
      </c>
      <c r="G164" t="s">
        <v>8019</v>
      </c>
      <c r="H164" t="str">
        <f>IFERROR(VLOOKUP(Table[[#This Row],[Activity Details of Assistance]],WHAT!E:F,2,FALSE),"")</f>
        <v>N/A</v>
      </c>
      <c r="I164"/>
      <c r="J164">
        <v>433</v>
      </c>
      <c r="K164" t="s">
        <v>8280</v>
      </c>
      <c r="L164" t="s">
        <v>13</v>
      </c>
      <c r="M164" t="s">
        <v>14</v>
      </c>
      <c r="N164" t="s">
        <v>309</v>
      </c>
      <c r="O164" t="s">
        <v>1606</v>
      </c>
      <c r="P164" t="s">
        <v>4662</v>
      </c>
      <c r="Q164" s="236">
        <v>44592</v>
      </c>
      <c r="R164" s="236">
        <v>44593</v>
      </c>
      <c r="S164" t="s">
        <v>8452</v>
      </c>
      <c r="T164"/>
      <c r="U164"/>
      <c r="V164"/>
      <c r="W164"/>
      <c r="X164" s="197" t="s">
        <v>8377</v>
      </c>
      <c r="Y164" t="s">
        <v>8333</v>
      </c>
      <c r="Z164">
        <v>1681679152</v>
      </c>
      <c r="AA164" t="s">
        <v>8334</v>
      </c>
      <c r="AB164" s="188" t="str">
        <f>_xlfn.IFNA(IF(Table[[#This Row],[Programme Partner]]&lt;&gt;Table[[#This Row],[Implementing Partner]],CONCATENATE(Table[[#This Row],[Programme Partner]],"-",Table[[#This Row],[Implementing Partner]]),Table[[#This Row],[Programme Partner]]),"")</f>
        <v>CARE</v>
      </c>
      <c r="AC164" s="189"/>
      <c r="AD164" s="189"/>
      <c r="AE164" s="190"/>
      <c r="AF164" s="190"/>
      <c r="AG164" s="191"/>
    </row>
    <row r="165" spans="1:33" ht="14.4" customHeight="1">
      <c r="A165" s="183">
        <v>212</v>
      </c>
      <c r="B165" t="s">
        <v>5039</v>
      </c>
      <c r="C165" t="s">
        <v>5039</v>
      </c>
      <c r="D165" s="197" t="s">
        <v>5275</v>
      </c>
      <c r="E165" t="s">
        <v>27</v>
      </c>
      <c r="F165" t="s">
        <v>8012</v>
      </c>
      <c r="G165" s="195" t="s">
        <v>8585</v>
      </c>
      <c r="H165" t="str">
        <f>IFERROR(VLOOKUP(Table[[#This Row],[Activity Details of Assistance]],WHAT!E:F,2,FALSE),"")</f>
        <v xml:space="preserve"># of door </v>
      </c>
      <c r="I165"/>
      <c r="J165">
        <v>43</v>
      </c>
      <c r="K165" t="s">
        <v>8280</v>
      </c>
      <c r="L165" t="s">
        <v>13</v>
      </c>
      <c r="M165" t="s">
        <v>14</v>
      </c>
      <c r="N165" t="s">
        <v>309</v>
      </c>
      <c r="O165" t="s">
        <v>1606</v>
      </c>
      <c r="P165" t="s">
        <v>4662</v>
      </c>
      <c r="Q165" s="236">
        <v>44592</v>
      </c>
      <c r="R165" s="236">
        <v>44593</v>
      </c>
      <c r="S165" t="s">
        <v>8452</v>
      </c>
      <c r="T165"/>
      <c r="U165"/>
      <c r="V165"/>
      <c r="W165"/>
      <c r="X165" s="197"/>
      <c r="Y165" t="s">
        <v>8333</v>
      </c>
      <c r="Z165">
        <v>1681679152</v>
      </c>
      <c r="AA165" t="s">
        <v>8334</v>
      </c>
      <c r="AB165" s="188" t="str">
        <f>_xlfn.IFNA(IF(Table[[#This Row],[Programme Partner]]&lt;&gt;Table[[#This Row],[Implementing Partner]],CONCATENATE(Table[[#This Row],[Programme Partner]],"-",Table[[#This Row],[Implementing Partner]]),Table[[#This Row],[Programme Partner]]),"")</f>
        <v>CARE</v>
      </c>
      <c r="AC165" s="189"/>
      <c r="AD165" s="189"/>
      <c r="AE165" s="190"/>
      <c r="AF165" s="190"/>
      <c r="AG165" s="191"/>
    </row>
    <row r="166" spans="1:33" ht="14.4" customHeight="1">
      <c r="A166" s="183">
        <v>213</v>
      </c>
      <c r="B166" t="s">
        <v>5039</v>
      </c>
      <c r="C166" t="s">
        <v>5039</v>
      </c>
      <c r="D166" s="197" t="s">
        <v>5275</v>
      </c>
      <c r="E166" t="s">
        <v>27</v>
      </c>
      <c r="F166" t="s">
        <v>8012</v>
      </c>
      <c r="G166" t="s">
        <v>8359</v>
      </c>
      <c r="H166" t="str">
        <f>IFERROR(VLOOKUP(Table[[#This Row],[Activity Details of Assistance]],WHAT!E:F,2,FALSE),"")</f>
        <v># of FSM Site</v>
      </c>
      <c r="I166"/>
      <c r="J166">
        <v>6</v>
      </c>
      <c r="K166" t="s">
        <v>8280</v>
      </c>
      <c r="L166" t="s">
        <v>13</v>
      </c>
      <c r="M166" t="s">
        <v>14</v>
      </c>
      <c r="N166" t="s">
        <v>309</v>
      </c>
      <c r="O166" t="s">
        <v>1606</v>
      </c>
      <c r="P166" t="s">
        <v>4662</v>
      </c>
      <c r="Q166" s="236">
        <v>44592</v>
      </c>
      <c r="R166" s="236">
        <v>44593</v>
      </c>
      <c r="S166" t="s">
        <v>8452</v>
      </c>
      <c r="T166"/>
      <c r="U166"/>
      <c r="V166"/>
      <c r="W166"/>
      <c r="X166" s="197"/>
      <c r="Y166" t="s">
        <v>8333</v>
      </c>
      <c r="Z166">
        <v>1681679152</v>
      </c>
      <c r="AA166" t="s">
        <v>8334</v>
      </c>
      <c r="AB166" s="188" t="str">
        <f>_xlfn.IFNA(IF(Table[[#This Row],[Programme Partner]]&lt;&gt;Table[[#This Row],[Implementing Partner]],CONCATENATE(Table[[#This Row],[Programme Partner]],"-",Table[[#This Row],[Implementing Partner]]),Table[[#This Row],[Programme Partner]]),"")</f>
        <v>CARE</v>
      </c>
      <c r="AC166" s="189"/>
      <c r="AD166" s="189"/>
      <c r="AE166" s="190"/>
      <c r="AF166" s="190"/>
      <c r="AG166" s="191"/>
    </row>
    <row r="167" spans="1:33" ht="14.4" customHeight="1">
      <c r="A167" s="183">
        <v>214</v>
      </c>
      <c r="B167" t="s">
        <v>5039</v>
      </c>
      <c r="C167" t="s">
        <v>5039</v>
      </c>
      <c r="D167" s="197" t="s">
        <v>5275</v>
      </c>
      <c r="E167" t="s">
        <v>27</v>
      </c>
      <c r="F167" t="s">
        <v>8012</v>
      </c>
      <c r="G167" t="s">
        <v>8357</v>
      </c>
      <c r="H167" t="str">
        <f>IFERROR(VLOOKUP(Table[[#This Row],[Activity Details of Assistance]],WHAT!E:F,2,FALSE),"")</f>
        <v># of door</v>
      </c>
      <c r="I167"/>
      <c r="J167">
        <v>316</v>
      </c>
      <c r="K167" t="s">
        <v>8280</v>
      </c>
      <c r="L167" t="s">
        <v>13</v>
      </c>
      <c r="M167" t="s">
        <v>14</v>
      </c>
      <c r="N167" t="s">
        <v>309</v>
      </c>
      <c r="O167" t="s">
        <v>1606</v>
      </c>
      <c r="P167" t="s">
        <v>4662</v>
      </c>
      <c r="Q167" s="236">
        <v>44592</v>
      </c>
      <c r="R167" s="236">
        <v>44593</v>
      </c>
      <c r="S167" t="s">
        <v>8452</v>
      </c>
      <c r="T167"/>
      <c r="U167"/>
      <c r="V167"/>
      <c r="W167"/>
      <c r="X167" s="197"/>
      <c r="Y167" t="s">
        <v>8333</v>
      </c>
      <c r="Z167">
        <v>1681679152</v>
      </c>
      <c r="AA167" t="s">
        <v>8334</v>
      </c>
      <c r="AB167" s="188" t="str">
        <f>_xlfn.IFNA(IF(Table[[#This Row],[Programme Partner]]&lt;&gt;Table[[#This Row],[Implementing Partner]],CONCATENATE(Table[[#This Row],[Programme Partner]],"-",Table[[#This Row],[Implementing Partner]]),Table[[#This Row],[Programme Partner]]),"")</f>
        <v>CARE</v>
      </c>
      <c r="AC167" s="189"/>
      <c r="AD167" s="189"/>
      <c r="AE167" s="190"/>
      <c r="AF167" s="190"/>
      <c r="AG167" s="191"/>
    </row>
    <row r="168" spans="1:33" ht="14.4" customHeight="1">
      <c r="A168" s="183">
        <v>215</v>
      </c>
      <c r="B168" t="s">
        <v>5039</v>
      </c>
      <c r="C168" t="s">
        <v>5039</v>
      </c>
      <c r="D168" s="197" t="s">
        <v>5275</v>
      </c>
      <c r="E168" t="s">
        <v>27</v>
      </c>
      <c r="F168" t="s">
        <v>8012</v>
      </c>
      <c r="G168" s="195" t="s">
        <v>8586</v>
      </c>
      <c r="H168" t="str">
        <f>IFERROR(VLOOKUP(Table[[#This Row],[Activity Details of Assistance]],WHAT!E:F,2,FALSE),"")</f>
        <v># of door</v>
      </c>
      <c r="I168"/>
      <c r="J168">
        <v>104</v>
      </c>
      <c r="K168" t="s">
        <v>8280</v>
      </c>
      <c r="L168" t="s">
        <v>13</v>
      </c>
      <c r="M168" t="s">
        <v>14</v>
      </c>
      <c r="N168" t="s">
        <v>309</v>
      </c>
      <c r="O168" t="s">
        <v>1606</v>
      </c>
      <c r="P168" t="s">
        <v>4662</v>
      </c>
      <c r="Q168" s="236">
        <v>44592</v>
      </c>
      <c r="R168" s="236">
        <v>44593</v>
      </c>
      <c r="S168" t="s">
        <v>8452</v>
      </c>
      <c r="T168"/>
      <c r="U168"/>
      <c r="V168"/>
      <c r="W168"/>
      <c r="X168" s="197"/>
      <c r="Y168" t="s">
        <v>8333</v>
      </c>
      <c r="Z168">
        <v>1681679152</v>
      </c>
      <c r="AA168" t="s">
        <v>8334</v>
      </c>
      <c r="AB168" s="188" t="str">
        <f>_xlfn.IFNA(IF(Table[[#This Row],[Programme Partner]]&lt;&gt;Table[[#This Row],[Implementing Partner]],CONCATENATE(Table[[#This Row],[Programme Partner]],"-",Table[[#This Row],[Implementing Partner]]),Table[[#This Row],[Programme Partner]]),"")</f>
        <v>CARE</v>
      </c>
      <c r="AC168" s="189"/>
      <c r="AD168" s="189"/>
      <c r="AE168" s="190"/>
      <c r="AF168" s="190"/>
      <c r="AG168" s="191"/>
    </row>
    <row r="169" spans="1:33" ht="14.4" customHeight="1">
      <c r="A169" s="183">
        <v>216</v>
      </c>
      <c r="B169" t="s">
        <v>5039</v>
      </c>
      <c r="C169" t="s">
        <v>5039</v>
      </c>
      <c r="D169" s="197" t="s">
        <v>5275</v>
      </c>
      <c r="E169" t="s">
        <v>27</v>
      </c>
      <c r="F169" t="s">
        <v>8013</v>
      </c>
      <c r="G169" t="s">
        <v>8313</v>
      </c>
      <c r="H169" t="str">
        <f>IFERROR(VLOOKUP(Table[[#This Row],[Activity Details of Assistance]],WHAT!E:F,2,FALSE),"")</f>
        <v># of HP sessions at community level</v>
      </c>
      <c r="I169"/>
      <c r="J169">
        <v>656</v>
      </c>
      <c r="K169" t="s">
        <v>8280</v>
      </c>
      <c r="L169" t="s">
        <v>13</v>
      </c>
      <c r="M169" t="s">
        <v>14</v>
      </c>
      <c r="N169" t="s">
        <v>309</v>
      </c>
      <c r="O169" t="s">
        <v>1606</v>
      </c>
      <c r="P169" t="s">
        <v>4662</v>
      </c>
      <c r="Q169" s="236">
        <v>44592</v>
      </c>
      <c r="R169" s="236">
        <v>44593</v>
      </c>
      <c r="S169" t="s">
        <v>8452</v>
      </c>
      <c r="T169"/>
      <c r="U169"/>
      <c r="V169"/>
      <c r="W169"/>
      <c r="X169" s="197"/>
      <c r="Y169" t="s">
        <v>8333</v>
      </c>
      <c r="Z169">
        <v>1681679152</v>
      </c>
      <c r="AA169" t="s">
        <v>8334</v>
      </c>
      <c r="AB169" s="188" t="str">
        <f>_xlfn.IFNA(IF(Table[[#This Row],[Programme Partner]]&lt;&gt;Table[[#This Row],[Implementing Partner]],CONCATENATE(Table[[#This Row],[Programme Partner]],"-",Table[[#This Row],[Implementing Partner]]),Table[[#This Row],[Programme Partner]]),"")</f>
        <v>CARE</v>
      </c>
      <c r="AC169" s="189"/>
      <c r="AD169" s="189"/>
      <c r="AE169" s="190"/>
      <c r="AF169" s="190"/>
      <c r="AG169" s="191"/>
    </row>
    <row r="170" spans="1:33" ht="14.4" customHeight="1">
      <c r="A170" s="183">
        <v>217</v>
      </c>
      <c r="B170" t="s">
        <v>5039</v>
      </c>
      <c r="C170" t="s">
        <v>5039</v>
      </c>
      <c r="D170" s="197" t="s">
        <v>5275</v>
      </c>
      <c r="E170" t="s">
        <v>27</v>
      </c>
      <c r="F170" t="s">
        <v>8013</v>
      </c>
      <c r="G170" t="s">
        <v>8314</v>
      </c>
      <c r="H170" t="str">
        <f>IFERROR(VLOOKUP(Table[[#This Row],[Activity Details of Assistance]],WHAT!E:F,2,FALSE),"")</f>
        <v># of HP sessions at HH level</v>
      </c>
      <c r="I170"/>
      <c r="J170">
        <v>6461</v>
      </c>
      <c r="K170" t="s">
        <v>8280</v>
      </c>
      <c r="L170" t="s">
        <v>13</v>
      </c>
      <c r="M170" t="s">
        <v>14</v>
      </c>
      <c r="N170" t="s">
        <v>309</v>
      </c>
      <c r="O170" t="s">
        <v>1606</v>
      </c>
      <c r="P170" t="s">
        <v>4662</v>
      </c>
      <c r="Q170" s="236">
        <v>44592</v>
      </c>
      <c r="R170" s="236">
        <v>44593</v>
      </c>
      <c r="S170" t="s">
        <v>8452</v>
      </c>
      <c r="T170"/>
      <c r="U170"/>
      <c r="V170"/>
      <c r="W170"/>
      <c r="X170" s="197"/>
      <c r="Y170" t="s">
        <v>8333</v>
      </c>
      <c r="Z170">
        <v>1681679152</v>
      </c>
      <c r="AA170" t="s">
        <v>8334</v>
      </c>
      <c r="AB170" s="188" t="str">
        <f>_xlfn.IFNA(IF(Table[[#This Row],[Programme Partner]]&lt;&gt;Table[[#This Row],[Implementing Partner]],CONCATENATE(Table[[#This Row],[Programme Partner]],"-",Table[[#This Row],[Implementing Partner]]),Table[[#This Row],[Programme Partner]]),"")</f>
        <v>CARE</v>
      </c>
      <c r="AC170" s="189"/>
      <c r="AD170" s="189"/>
      <c r="AE170" s="190"/>
      <c r="AF170" s="190"/>
      <c r="AG170" s="191"/>
    </row>
    <row r="171" spans="1:33" ht="14.4" customHeight="1">
      <c r="A171" s="183">
        <v>218</v>
      </c>
      <c r="B171" t="s">
        <v>5039</v>
      </c>
      <c r="C171" t="s">
        <v>5039</v>
      </c>
      <c r="D171" s="197" t="s">
        <v>5275</v>
      </c>
      <c r="E171" t="s">
        <v>27</v>
      </c>
      <c r="F171" t="s">
        <v>8014</v>
      </c>
      <c r="G171" t="s">
        <v>8361</v>
      </c>
      <c r="H171" t="str">
        <f>IFERROR(VLOOKUP(Table[[#This Row],[Activity Details of Assistance]],WHAT!E:F,2,FALSE),"")</f>
        <v># of plant</v>
      </c>
      <c r="I171"/>
      <c r="J171">
        <v>1</v>
      </c>
      <c r="K171" t="s">
        <v>8280</v>
      </c>
      <c r="L171" t="s">
        <v>13</v>
      </c>
      <c r="M171" t="s">
        <v>14</v>
      </c>
      <c r="N171" t="s">
        <v>309</v>
      </c>
      <c r="O171" t="s">
        <v>1606</v>
      </c>
      <c r="P171" t="s">
        <v>4662</v>
      </c>
      <c r="Q171" s="236">
        <v>44592</v>
      </c>
      <c r="R171" s="236">
        <v>44593</v>
      </c>
      <c r="S171" t="s">
        <v>8452</v>
      </c>
      <c r="T171"/>
      <c r="U171"/>
      <c r="V171"/>
      <c r="W171"/>
      <c r="X171" s="197"/>
      <c r="Y171" t="s">
        <v>8333</v>
      </c>
      <c r="Z171">
        <v>1681679152</v>
      </c>
      <c r="AA171" t="s">
        <v>8334</v>
      </c>
      <c r="AB171" s="188" t="str">
        <f>_xlfn.IFNA(IF(Table[[#This Row],[Programme Partner]]&lt;&gt;Table[[#This Row],[Implementing Partner]],CONCATENATE(Table[[#This Row],[Programme Partner]],"-",Table[[#This Row],[Implementing Partner]]),Table[[#This Row],[Programme Partner]]),"")</f>
        <v>CARE</v>
      </c>
      <c r="AC171" s="189"/>
      <c r="AD171" s="189"/>
      <c r="AE171" s="190"/>
      <c r="AF171" s="190"/>
      <c r="AG171" s="191"/>
    </row>
    <row r="172" spans="1:33" ht="14.4" customHeight="1">
      <c r="A172" s="183">
        <v>219</v>
      </c>
      <c r="B172" t="s">
        <v>5039</v>
      </c>
      <c r="C172" t="s">
        <v>5039</v>
      </c>
      <c r="D172" s="197" t="s">
        <v>5275</v>
      </c>
      <c r="E172" t="s">
        <v>27</v>
      </c>
      <c r="F172" t="s">
        <v>8011</v>
      </c>
      <c r="G172" s="195" t="s">
        <v>8584</v>
      </c>
      <c r="H172" t="str">
        <f>IFERROR(VLOOKUP(Table[[#This Row],[Activity Details of Assistance]],WHAT!E:F,2,FALSE),"")</f>
        <v># of tube well</v>
      </c>
      <c r="I172"/>
      <c r="J172">
        <v>71</v>
      </c>
      <c r="K172" t="s">
        <v>8280</v>
      </c>
      <c r="L172" t="s">
        <v>13</v>
      </c>
      <c r="M172" t="s">
        <v>14</v>
      </c>
      <c r="N172" t="s">
        <v>309</v>
      </c>
      <c r="O172" t="s">
        <v>1606</v>
      </c>
      <c r="P172" t="s">
        <v>4665</v>
      </c>
      <c r="Q172" s="236">
        <v>44592</v>
      </c>
      <c r="R172" s="236">
        <v>44593</v>
      </c>
      <c r="S172" t="s">
        <v>8452</v>
      </c>
      <c r="T172"/>
      <c r="U172"/>
      <c r="V172"/>
      <c r="W172"/>
      <c r="X172" s="197"/>
      <c r="Y172" t="s">
        <v>8333</v>
      </c>
      <c r="Z172">
        <v>1681679152</v>
      </c>
      <c r="AA172" t="s">
        <v>8334</v>
      </c>
      <c r="AB172" s="188" t="str">
        <f>_xlfn.IFNA(IF(Table[[#This Row],[Programme Partner]]&lt;&gt;Table[[#This Row],[Implementing Partner]],CONCATENATE(Table[[#This Row],[Programme Partner]],"-",Table[[#This Row],[Implementing Partner]]),Table[[#This Row],[Programme Partner]]),"")</f>
        <v>CARE</v>
      </c>
      <c r="AC172" s="189"/>
      <c r="AD172" s="189"/>
      <c r="AE172" s="190"/>
      <c r="AF172" s="190"/>
      <c r="AG172" s="191"/>
    </row>
    <row r="173" spans="1:33" ht="14.4" customHeight="1">
      <c r="A173" s="183">
        <v>220</v>
      </c>
      <c r="B173" t="s">
        <v>5039</v>
      </c>
      <c r="C173" t="s">
        <v>5039</v>
      </c>
      <c r="D173" s="197" t="s">
        <v>5275</v>
      </c>
      <c r="E173" t="s">
        <v>27</v>
      </c>
      <c r="F173" t="s">
        <v>8011</v>
      </c>
      <c r="G173" t="s">
        <v>8355</v>
      </c>
      <c r="H173" t="str">
        <f>IFERROR(VLOOKUP(Table[[#This Row],[Activity Details of Assistance]],WHAT!E:F,2,FALSE),"")</f>
        <v># of water network</v>
      </c>
      <c r="I173"/>
      <c r="J173">
        <v>1</v>
      </c>
      <c r="K173" t="s">
        <v>8280</v>
      </c>
      <c r="L173" t="s">
        <v>13</v>
      </c>
      <c r="M173" t="s">
        <v>14</v>
      </c>
      <c r="N173" t="s">
        <v>309</v>
      </c>
      <c r="O173" t="s">
        <v>1606</v>
      </c>
      <c r="P173" t="s">
        <v>4665</v>
      </c>
      <c r="Q173" s="236">
        <v>44592</v>
      </c>
      <c r="R173" s="236">
        <v>44593</v>
      </c>
      <c r="S173" t="s">
        <v>8452</v>
      </c>
      <c r="T173"/>
      <c r="U173"/>
      <c r="V173"/>
      <c r="W173"/>
      <c r="X173" s="197"/>
      <c r="Y173" t="s">
        <v>8333</v>
      </c>
      <c r="Z173">
        <v>1681679152</v>
      </c>
      <c r="AA173" t="s">
        <v>8334</v>
      </c>
      <c r="AB173" s="188" t="str">
        <f>_xlfn.IFNA(IF(Table[[#This Row],[Programme Partner]]&lt;&gt;Table[[#This Row],[Implementing Partner]],CONCATENATE(Table[[#This Row],[Programme Partner]],"-",Table[[#This Row],[Implementing Partner]]),Table[[#This Row],[Programme Partner]]),"")</f>
        <v>CARE</v>
      </c>
      <c r="AC173" s="189"/>
      <c r="AD173" s="189"/>
      <c r="AE173" s="190"/>
      <c r="AF173" s="190"/>
      <c r="AG173" s="191"/>
    </row>
    <row r="174" spans="1:33" ht="14.4" customHeight="1">
      <c r="A174" s="183">
        <v>221</v>
      </c>
      <c r="B174" t="s">
        <v>5039</v>
      </c>
      <c r="C174" t="s">
        <v>5039</v>
      </c>
      <c r="D174" s="197" t="s">
        <v>5275</v>
      </c>
      <c r="E174" t="s">
        <v>27</v>
      </c>
      <c r="F174" t="s">
        <v>8011</v>
      </c>
      <c r="G174" t="s">
        <v>8318</v>
      </c>
      <c r="H174" t="str">
        <f>IFERROR(VLOOKUP(Table[[#This Row],[Activity Details of Assistance]],WHAT!E:F,2,FALSE),"")</f>
        <v># of household</v>
      </c>
      <c r="I174"/>
      <c r="J174">
        <v>600</v>
      </c>
      <c r="K174" t="s">
        <v>8280</v>
      </c>
      <c r="L174" t="s">
        <v>13</v>
      </c>
      <c r="M174" t="s">
        <v>14</v>
      </c>
      <c r="N174" t="s">
        <v>309</v>
      </c>
      <c r="O174" t="s">
        <v>1606</v>
      </c>
      <c r="P174" t="s">
        <v>4665</v>
      </c>
      <c r="Q174" s="236">
        <v>44592</v>
      </c>
      <c r="R174" s="236">
        <v>44593</v>
      </c>
      <c r="S174" t="s">
        <v>8452</v>
      </c>
      <c r="T174"/>
      <c r="U174"/>
      <c r="V174"/>
      <c r="W174"/>
      <c r="X174" s="197"/>
      <c r="Y174" t="s">
        <v>8333</v>
      </c>
      <c r="Z174">
        <v>1681679152</v>
      </c>
      <c r="AA174" t="s">
        <v>8334</v>
      </c>
      <c r="AB174" s="188" t="str">
        <f>_xlfn.IFNA(IF(Table[[#This Row],[Programme Partner]]&lt;&gt;Table[[#This Row],[Implementing Partner]],CONCATENATE(Table[[#This Row],[Programme Partner]],"-",Table[[#This Row],[Implementing Partner]]),Table[[#This Row],[Programme Partner]]),"")</f>
        <v>CARE</v>
      </c>
      <c r="AC174" s="189"/>
      <c r="AD174" s="189"/>
      <c r="AE174" s="190"/>
      <c r="AF174" s="190"/>
      <c r="AG174" s="191"/>
    </row>
    <row r="175" spans="1:33" ht="14.4" customHeight="1">
      <c r="A175" s="183">
        <v>222</v>
      </c>
      <c r="B175" t="s">
        <v>5039</v>
      </c>
      <c r="C175" t="s">
        <v>5039</v>
      </c>
      <c r="D175" s="197" t="s">
        <v>5275</v>
      </c>
      <c r="E175" t="s">
        <v>27</v>
      </c>
      <c r="F175" t="s">
        <v>8012</v>
      </c>
      <c r="G175" s="195" t="s">
        <v>8585</v>
      </c>
      <c r="H175" t="str">
        <f>IFERROR(VLOOKUP(Table[[#This Row],[Activity Details of Assistance]],WHAT!E:F,2,FALSE),"")</f>
        <v xml:space="preserve"># of door </v>
      </c>
      <c r="I175"/>
      <c r="J175">
        <v>5</v>
      </c>
      <c r="K175" t="s">
        <v>8280</v>
      </c>
      <c r="L175" t="s">
        <v>13</v>
      </c>
      <c r="M175" t="s">
        <v>14</v>
      </c>
      <c r="N175" t="s">
        <v>309</v>
      </c>
      <c r="O175" t="s">
        <v>1606</v>
      </c>
      <c r="P175" t="s">
        <v>4665</v>
      </c>
      <c r="Q175" s="236">
        <v>44592</v>
      </c>
      <c r="R175" s="236">
        <v>44593</v>
      </c>
      <c r="S175" t="s">
        <v>8452</v>
      </c>
      <c r="T175"/>
      <c r="U175"/>
      <c r="V175"/>
      <c r="W175"/>
      <c r="X175" s="197"/>
      <c r="Y175" t="s">
        <v>8333</v>
      </c>
      <c r="Z175">
        <v>1681679152</v>
      </c>
      <c r="AA175" t="s">
        <v>8334</v>
      </c>
      <c r="AB175" s="188" t="str">
        <f>_xlfn.IFNA(IF(Table[[#This Row],[Programme Partner]]&lt;&gt;Table[[#This Row],[Implementing Partner]],CONCATENATE(Table[[#This Row],[Programme Partner]],"-",Table[[#This Row],[Implementing Partner]]),Table[[#This Row],[Programme Partner]]),"")</f>
        <v>CARE</v>
      </c>
      <c r="AC175" s="189"/>
      <c r="AD175" s="189"/>
      <c r="AE175" s="190"/>
      <c r="AF175" s="190"/>
      <c r="AG175" s="191"/>
    </row>
    <row r="176" spans="1:33" ht="14.4" customHeight="1">
      <c r="A176" s="183">
        <v>223</v>
      </c>
      <c r="B176" t="s">
        <v>5039</v>
      </c>
      <c r="C176" t="s">
        <v>5039</v>
      </c>
      <c r="D176" s="197" t="s">
        <v>5275</v>
      </c>
      <c r="E176" t="s">
        <v>27</v>
      </c>
      <c r="F176" t="s">
        <v>8012</v>
      </c>
      <c r="G176" t="s">
        <v>8359</v>
      </c>
      <c r="H176" t="str">
        <f>IFERROR(VLOOKUP(Table[[#This Row],[Activity Details of Assistance]],WHAT!E:F,2,FALSE),"")</f>
        <v># of FSM Site</v>
      </c>
      <c r="I176"/>
      <c r="J176">
        <v>2</v>
      </c>
      <c r="K176" t="s">
        <v>8280</v>
      </c>
      <c r="L176" t="s">
        <v>13</v>
      </c>
      <c r="M176" t="s">
        <v>14</v>
      </c>
      <c r="N176" t="s">
        <v>309</v>
      </c>
      <c r="O176" t="s">
        <v>1606</v>
      </c>
      <c r="P176" t="s">
        <v>4665</v>
      </c>
      <c r="Q176" s="236">
        <v>44592</v>
      </c>
      <c r="R176" s="236">
        <v>44593</v>
      </c>
      <c r="S176" t="s">
        <v>8452</v>
      </c>
      <c r="T176"/>
      <c r="U176"/>
      <c r="V176"/>
      <c r="W176"/>
      <c r="X176" s="197"/>
      <c r="Y176" t="s">
        <v>8333</v>
      </c>
      <c r="Z176">
        <v>1681679152</v>
      </c>
      <c r="AA176" t="s">
        <v>8334</v>
      </c>
      <c r="AB176" s="188" t="str">
        <f>_xlfn.IFNA(IF(Table[[#This Row],[Programme Partner]]&lt;&gt;Table[[#This Row],[Implementing Partner]],CONCATENATE(Table[[#This Row],[Programme Partner]],"-",Table[[#This Row],[Implementing Partner]]),Table[[#This Row],[Programme Partner]]),"")</f>
        <v>CARE</v>
      </c>
      <c r="AC176" s="189"/>
      <c r="AD176" s="189"/>
      <c r="AE176" s="190"/>
      <c r="AF176" s="190"/>
      <c r="AG176" s="191"/>
    </row>
    <row r="177" spans="1:33" ht="14.4" customHeight="1">
      <c r="A177" s="183">
        <v>224</v>
      </c>
      <c r="B177" t="s">
        <v>5039</v>
      </c>
      <c r="C177" t="s">
        <v>5039</v>
      </c>
      <c r="D177" s="197" t="s">
        <v>5275</v>
      </c>
      <c r="E177" t="s">
        <v>27</v>
      </c>
      <c r="F177" t="s">
        <v>8012</v>
      </c>
      <c r="G177" t="s">
        <v>8356</v>
      </c>
      <c r="H177" t="str">
        <f>IFERROR(VLOOKUP(Table[[#This Row],[Activity Details of Assistance]],WHAT!E:F,2,FALSE),"")</f>
        <v># of FSM Site</v>
      </c>
      <c r="I177"/>
      <c r="J177">
        <v>1</v>
      </c>
      <c r="K177" t="s">
        <v>8280</v>
      </c>
      <c r="L177" t="s">
        <v>13</v>
      </c>
      <c r="M177" t="s">
        <v>14</v>
      </c>
      <c r="N177" t="s">
        <v>309</v>
      </c>
      <c r="O177" t="s">
        <v>1606</v>
      </c>
      <c r="P177" t="s">
        <v>4665</v>
      </c>
      <c r="Q177" s="236">
        <v>44592</v>
      </c>
      <c r="R177" s="236">
        <v>44593</v>
      </c>
      <c r="S177" t="s">
        <v>8452</v>
      </c>
      <c r="T177"/>
      <c r="U177"/>
      <c r="V177"/>
      <c r="W177"/>
      <c r="X177" s="197"/>
      <c r="Y177" t="s">
        <v>8333</v>
      </c>
      <c r="Z177">
        <v>1681679152</v>
      </c>
      <c r="AA177" t="s">
        <v>8334</v>
      </c>
      <c r="AB177" s="188" t="str">
        <f>_xlfn.IFNA(IF(Table[[#This Row],[Programme Partner]]&lt;&gt;Table[[#This Row],[Implementing Partner]],CONCATENATE(Table[[#This Row],[Programme Partner]],"-",Table[[#This Row],[Implementing Partner]]),Table[[#This Row],[Programme Partner]]),"")</f>
        <v>CARE</v>
      </c>
      <c r="AC177" s="189"/>
      <c r="AD177" s="189"/>
      <c r="AE177" s="190"/>
      <c r="AF177" s="190"/>
      <c r="AG177" s="191"/>
    </row>
    <row r="178" spans="1:33" ht="14.4" customHeight="1">
      <c r="A178" s="183">
        <v>225</v>
      </c>
      <c r="B178" t="s">
        <v>5039</v>
      </c>
      <c r="C178" t="s">
        <v>5039</v>
      </c>
      <c r="D178" s="197" t="s">
        <v>5275</v>
      </c>
      <c r="E178" t="s">
        <v>27</v>
      </c>
      <c r="F178" t="s">
        <v>8012</v>
      </c>
      <c r="G178" t="s">
        <v>8357</v>
      </c>
      <c r="H178" t="str">
        <f>IFERROR(VLOOKUP(Table[[#This Row],[Activity Details of Assistance]],WHAT!E:F,2,FALSE),"")</f>
        <v># of door</v>
      </c>
      <c r="I178"/>
      <c r="J178">
        <v>216</v>
      </c>
      <c r="K178" t="s">
        <v>8280</v>
      </c>
      <c r="L178" t="s">
        <v>13</v>
      </c>
      <c r="M178" t="s">
        <v>14</v>
      </c>
      <c r="N178" t="s">
        <v>309</v>
      </c>
      <c r="O178" t="s">
        <v>1606</v>
      </c>
      <c r="P178" t="s">
        <v>4665</v>
      </c>
      <c r="Q178" s="236">
        <v>44592</v>
      </c>
      <c r="R178" s="236">
        <v>44593</v>
      </c>
      <c r="S178" t="s">
        <v>8452</v>
      </c>
      <c r="T178"/>
      <c r="U178"/>
      <c r="V178"/>
      <c r="W178"/>
      <c r="X178" s="197"/>
      <c r="Y178" t="s">
        <v>8333</v>
      </c>
      <c r="Z178">
        <v>1681679152</v>
      </c>
      <c r="AA178" t="s">
        <v>8334</v>
      </c>
      <c r="AB178" s="188" t="str">
        <f>_xlfn.IFNA(IF(Table[[#This Row],[Programme Partner]]&lt;&gt;Table[[#This Row],[Implementing Partner]],CONCATENATE(Table[[#This Row],[Programme Partner]],"-",Table[[#This Row],[Implementing Partner]]),Table[[#This Row],[Programme Partner]]),"")</f>
        <v>CARE</v>
      </c>
      <c r="AC178" s="189"/>
      <c r="AD178" s="189"/>
      <c r="AE178" s="190"/>
      <c r="AF178" s="190"/>
      <c r="AG178" s="191"/>
    </row>
    <row r="179" spans="1:33" ht="14.4" customHeight="1">
      <c r="A179" s="183">
        <v>226</v>
      </c>
      <c r="B179" t="s">
        <v>5039</v>
      </c>
      <c r="C179" t="s">
        <v>5039</v>
      </c>
      <c r="D179" s="197" t="s">
        <v>5275</v>
      </c>
      <c r="E179" t="s">
        <v>27</v>
      </c>
      <c r="F179" t="s">
        <v>8012</v>
      </c>
      <c r="G179" s="195" t="s">
        <v>8586</v>
      </c>
      <c r="H179" t="str">
        <f>IFERROR(VLOOKUP(Table[[#This Row],[Activity Details of Assistance]],WHAT!E:F,2,FALSE),"")</f>
        <v># of door</v>
      </c>
      <c r="I179"/>
      <c r="J179">
        <v>51</v>
      </c>
      <c r="K179" t="s">
        <v>8280</v>
      </c>
      <c r="L179" t="s">
        <v>13</v>
      </c>
      <c r="M179" t="s">
        <v>14</v>
      </c>
      <c r="N179" t="s">
        <v>309</v>
      </c>
      <c r="O179" t="s">
        <v>1606</v>
      </c>
      <c r="P179" t="s">
        <v>4665</v>
      </c>
      <c r="Q179" s="236">
        <v>44592</v>
      </c>
      <c r="R179" s="236">
        <v>44593</v>
      </c>
      <c r="S179" t="s">
        <v>8452</v>
      </c>
      <c r="T179"/>
      <c r="U179"/>
      <c r="V179"/>
      <c r="W179"/>
      <c r="X179" s="197"/>
      <c r="Y179" t="s">
        <v>8333</v>
      </c>
      <c r="Z179">
        <v>1681679152</v>
      </c>
      <c r="AA179" t="s">
        <v>8334</v>
      </c>
      <c r="AB179" s="188" t="str">
        <f>_xlfn.IFNA(IF(Table[[#This Row],[Programme Partner]]&lt;&gt;Table[[#This Row],[Implementing Partner]],CONCATENATE(Table[[#This Row],[Programme Partner]],"-",Table[[#This Row],[Implementing Partner]]),Table[[#This Row],[Programme Partner]]),"")</f>
        <v>CARE</v>
      </c>
      <c r="AC179" s="189"/>
      <c r="AD179" s="189"/>
      <c r="AE179" s="190"/>
      <c r="AF179" s="190"/>
      <c r="AG179" s="191"/>
    </row>
    <row r="180" spans="1:33" ht="14.4" customHeight="1">
      <c r="A180" s="183">
        <v>227</v>
      </c>
      <c r="B180" t="s">
        <v>5039</v>
      </c>
      <c r="C180" t="s">
        <v>5039</v>
      </c>
      <c r="D180" s="197" t="s">
        <v>5275</v>
      </c>
      <c r="E180" t="s">
        <v>27</v>
      </c>
      <c r="F180" t="s">
        <v>8013</v>
      </c>
      <c r="G180" t="s">
        <v>8313</v>
      </c>
      <c r="H180" t="str">
        <f>IFERROR(VLOOKUP(Table[[#This Row],[Activity Details of Assistance]],WHAT!E:F,2,FALSE),"")</f>
        <v># of HP sessions at community level</v>
      </c>
      <c r="I180"/>
      <c r="J180">
        <v>250</v>
      </c>
      <c r="K180" t="s">
        <v>8280</v>
      </c>
      <c r="L180" t="s">
        <v>13</v>
      </c>
      <c r="M180" t="s">
        <v>14</v>
      </c>
      <c r="N180" t="s">
        <v>309</v>
      </c>
      <c r="O180" t="s">
        <v>1606</v>
      </c>
      <c r="P180" t="s">
        <v>4665</v>
      </c>
      <c r="Q180" s="236">
        <v>44592</v>
      </c>
      <c r="R180" s="236">
        <v>44593</v>
      </c>
      <c r="S180" t="s">
        <v>8452</v>
      </c>
      <c r="T180"/>
      <c r="U180"/>
      <c r="V180"/>
      <c r="W180"/>
      <c r="X180" s="197"/>
      <c r="Y180" t="s">
        <v>8333</v>
      </c>
      <c r="Z180">
        <v>1681679152</v>
      </c>
      <c r="AA180" t="s">
        <v>8334</v>
      </c>
      <c r="AB180" s="188" t="str">
        <f>_xlfn.IFNA(IF(Table[[#This Row],[Programme Partner]]&lt;&gt;Table[[#This Row],[Implementing Partner]],CONCATENATE(Table[[#This Row],[Programme Partner]],"-",Table[[#This Row],[Implementing Partner]]),Table[[#This Row],[Programme Partner]]),"")</f>
        <v>CARE</v>
      </c>
      <c r="AC180" s="189"/>
      <c r="AD180" s="189"/>
      <c r="AE180" s="190"/>
      <c r="AF180" s="190"/>
      <c r="AG180" s="191"/>
    </row>
    <row r="181" spans="1:33" ht="14.4" customHeight="1">
      <c r="A181" s="183">
        <v>228</v>
      </c>
      <c r="B181" t="s">
        <v>5039</v>
      </c>
      <c r="C181" t="s">
        <v>5039</v>
      </c>
      <c r="D181" s="197" t="s">
        <v>5275</v>
      </c>
      <c r="E181" t="s">
        <v>27</v>
      </c>
      <c r="F181" t="s">
        <v>8013</v>
      </c>
      <c r="G181" t="s">
        <v>8314</v>
      </c>
      <c r="H181" t="str">
        <f>IFERROR(VLOOKUP(Table[[#This Row],[Activity Details of Assistance]],WHAT!E:F,2,FALSE),"")</f>
        <v># of HP sessions at HH level</v>
      </c>
      <c r="I181"/>
      <c r="J181">
        <v>1335</v>
      </c>
      <c r="K181" t="s">
        <v>8280</v>
      </c>
      <c r="L181" t="s">
        <v>13</v>
      </c>
      <c r="M181" t="s">
        <v>14</v>
      </c>
      <c r="N181" t="s">
        <v>309</v>
      </c>
      <c r="O181" t="s">
        <v>1606</v>
      </c>
      <c r="P181" t="s">
        <v>4665</v>
      </c>
      <c r="Q181" s="236">
        <v>44592</v>
      </c>
      <c r="R181" s="236">
        <v>44593</v>
      </c>
      <c r="S181" t="s">
        <v>8452</v>
      </c>
      <c r="T181"/>
      <c r="U181"/>
      <c r="V181"/>
      <c r="W181"/>
      <c r="X181" s="197"/>
      <c r="Y181" t="s">
        <v>8333</v>
      </c>
      <c r="Z181">
        <v>1681679152</v>
      </c>
      <c r="AA181" t="s">
        <v>8334</v>
      </c>
      <c r="AB181" s="188" t="str">
        <f>_xlfn.IFNA(IF(Table[[#This Row],[Programme Partner]]&lt;&gt;Table[[#This Row],[Implementing Partner]],CONCATENATE(Table[[#This Row],[Programme Partner]],"-",Table[[#This Row],[Implementing Partner]]),Table[[#This Row],[Programme Partner]]),"")</f>
        <v>CARE</v>
      </c>
      <c r="AC181" s="189"/>
      <c r="AD181" s="189"/>
      <c r="AE181" s="190"/>
      <c r="AF181" s="190"/>
      <c r="AG181" s="191"/>
    </row>
    <row r="182" spans="1:33" ht="14.4" customHeight="1">
      <c r="A182" s="183">
        <v>229</v>
      </c>
      <c r="B182" t="s">
        <v>5039</v>
      </c>
      <c r="C182" t="s">
        <v>5039</v>
      </c>
      <c r="D182" s="197" t="s">
        <v>5275</v>
      </c>
      <c r="E182" t="s">
        <v>27</v>
      </c>
      <c r="F182" t="s">
        <v>8013</v>
      </c>
      <c r="G182" t="s">
        <v>8360</v>
      </c>
      <c r="H182" t="str">
        <f>IFERROR(VLOOKUP(Table[[#This Row],[Activity Details of Assistance]],WHAT!E:F,2,FALSE),"")</f>
        <v># of household</v>
      </c>
      <c r="I182"/>
      <c r="J182">
        <v>600</v>
      </c>
      <c r="K182" t="s">
        <v>8280</v>
      </c>
      <c r="L182" t="s">
        <v>13</v>
      </c>
      <c r="M182" t="s">
        <v>14</v>
      </c>
      <c r="N182" t="s">
        <v>309</v>
      </c>
      <c r="O182" t="s">
        <v>1606</v>
      </c>
      <c r="P182" t="s">
        <v>4665</v>
      </c>
      <c r="Q182" s="236">
        <v>44592</v>
      </c>
      <c r="R182" s="236">
        <v>44593</v>
      </c>
      <c r="S182" t="s">
        <v>8452</v>
      </c>
      <c r="T182"/>
      <c r="U182"/>
      <c r="V182"/>
      <c r="W182"/>
      <c r="X182" s="197"/>
      <c r="Y182" t="s">
        <v>8333</v>
      </c>
      <c r="Z182">
        <v>1681679152</v>
      </c>
      <c r="AA182" t="s">
        <v>8334</v>
      </c>
      <c r="AB182" s="188" t="str">
        <f>_xlfn.IFNA(IF(Table[[#This Row],[Programme Partner]]&lt;&gt;Table[[#This Row],[Implementing Partner]],CONCATENATE(Table[[#This Row],[Programme Partner]],"-",Table[[#This Row],[Implementing Partner]]),Table[[#This Row],[Programme Partner]]),"")</f>
        <v>CARE</v>
      </c>
      <c r="AC182" s="189"/>
      <c r="AD182" s="189"/>
      <c r="AE182" s="190"/>
      <c r="AF182" s="190"/>
      <c r="AG182" s="191"/>
    </row>
    <row r="183" spans="1:33" ht="14.4" customHeight="1">
      <c r="A183" s="183">
        <v>230</v>
      </c>
      <c r="B183" t="s">
        <v>5039</v>
      </c>
      <c r="C183" t="s">
        <v>5039</v>
      </c>
      <c r="D183" s="197" t="s">
        <v>5275</v>
      </c>
      <c r="E183" t="s">
        <v>27</v>
      </c>
      <c r="F183" t="s">
        <v>8013</v>
      </c>
      <c r="G183" t="s">
        <v>8279</v>
      </c>
      <c r="H183" t="str">
        <f>IFERROR(VLOOKUP(Table[[#This Row],[Activity Details of Assistance]],WHAT!E:F,2,FALSE),"")</f>
        <v># of household</v>
      </c>
      <c r="I183"/>
      <c r="J183">
        <v>500</v>
      </c>
      <c r="K183" t="s">
        <v>8280</v>
      </c>
      <c r="L183" t="s">
        <v>13</v>
      </c>
      <c r="M183" t="s">
        <v>14</v>
      </c>
      <c r="N183" t="s">
        <v>309</v>
      </c>
      <c r="O183" t="s">
        <v>1606</v>
      </c>
      <c r="P183" t="s">
        <v>4665</v>
      </c>
      <c r="Q183" s="236">
        <v>44592</v>
      </c>
      <c r="R183" s="236">
        <v>44593</v>
      </c>
      <c r="S183" t="s">
        <v>8452</v>
      </c>
      <c r="T183"/>
      <c r="U183"/>
      <c r="V183"/>
      <c r="W183"/>
      <c r="X183" s="197"/>
      <c r="Y183" t="s">
        <v>8333</v>
      </c>
      <c r="Z183">
        <v>1681679152</v>
      </c>
      <c r="AA183" t="s">
        <v>8334</v>
      </c>
      <c r="AB183" s="188" t="str">
        <f>_xlfn.IFNA(IF(Table[[#This Row],[Programme Partner]]&lt;&gt;Table[[#This Row],[Implementing Partner]],CONCATENATE(Table[[#This Row],[Programme Partner]],"-",Table[[#This Row],[Implementing Partner]]),Table[[#This Row],[Programme Partner]]),"")</f>
        <v>CARE</v>
      </c>
      <c r="AC183" s="189"/>
      <c r="AD183" s="189"/>
      <c r="AE183" s="190"/>
      <c r="AF183" s="190"/>
      <c r="AG183" s="191"/>
    </row>
    <row r="184" spans="1:33" ht="14.4" customHeight="1">
      <c r="A184" s="183">
        <v>231</v>
      </c>
      <c r="B184" t="s">
        <v>5039</v>
      </c>
      <c r="C184" t="s">
        <v>5039</v>
      </c>
      <c r="D184" s="197" t="s">
        <v>5275</v>
      </c>
      <c r="E184" t="s">
        <v>27</v>
      </c>
      <c r="F184" t="s">
        <v>8014</v>
      </c>
      <c r="G184" t="s">
        <v>8364</v>
      </c>
      <c r="H184" t="str">
        <f>IFERROR(VLOOKUP(Table[[#This Row],[Activity Details of Assistance]],WHAT!E:F,2,FALSE),"")</f>
        <v># of 80L/120L bin</v>
      </c>
      <c r="I184"/>
      <c r="J184">
        <v>8</v>
      </c>
      <c r="K184" t="s">
        <v>8280</v>
      </c>
      <c r="L184" t="s">
        <v>13</v>
      </c>
      <c r="M184" t="s">
        <v>14</v>
      </c>
      <c r="N184" t="s">
        <v>309</v>
      </c>
      <c r="O184" t="s">
        <v>1606</v>
      </c>
      <c r="P184" t="s">
        <v>4665</v>
      </c>
      <c r="Q184" s="236">
        <v>44592</v>
      </c>
      <c r="R184" s="236">
        <v>44593</v>
      </c>
      <c r="S184" t="s">
        <v>8452</v>
      </c>
      <c r="T184"/>
      <c r="U184"/>
      <c r="V184"/>
      <c r="W184"/>
      <c r="X184" s="197"/>
      <c r="Y184" t="s">
        <v>8333</v>
      </c>
      <c r="Z184">
        <v>1681679152</v>
      </c>
      <c r="AA184" t="s">
        <v>8334</v>
      </c>
      <c r="AB184" s="188" t="str">
        <f>_xlfn.IFNA(IF(Table[[#This Row],[Programme Partner]]&lt;&gt;Table[[#This Row],[Implementing Partner]],CONCATENATE(Table[[#This Row],[Programme Partner]],"-",Table[[#This Row],[Implementing Partner]]),Table[[#This Row],[Programme Partner]]),"")</f>
        <v>CARE</v>
      </c>
      <c r="AC184" s="189"/>
      <c r="AD184" s="189"/>
      <c r="AE184" s="190"/>
      <c r="AF184" s="190"/>
      <c r="AG184" s="191"/>
    </row>
    <row r="185" spans="1:33" ht="14.4" customHeight="1">
      <c r="A185" s="183">
        <v>232</v>
      </c>
      <c r="B185" t="s">
        <v>5039</v>
      </c>
      <c r="C185" t="s">
        <v>5039</v>
      </c>
      <c r="D185" s="197" t="s">
        <v>7014</v>
      </c>
      <c r="E185" t="s">
        <v>27</v>
      </c>
      <c r="F185" t="s">
        <v>8012</v>
      </c>
      <c r="G185" t="s">
        <v>8362</v>
      </c>
      <c r="H185" t="str">
        <f>IFERROR(VLOOKUP(Table[[#This Row],[Activity Details of Assistance]],WHAT!E:F,2,FALSE),"")</f>
        <v># of door</v>
      </c>
      <c r="I185"/>
      <c r="J185">
        <v>5</v>
      </c>
      <c r="K185" t="s">
        <v>8280</v>
      </c>
      <c r="L185" t="s">
        <v>13</v>
      </c>
      <c r="M185" t="s">
        <v>14</v>
      </c>
      <c r="N185" t="s">
        <v>309</v>
      </c>
      <c r="O185" t="s">
        <v>1606</v>
      </c>
      <c r="P185" t="s">
        <v>4665</v>
      </c>
      <c r="Q185" s="236">
        <v>44592</v>
      </c>
      <c r="R185" s="236">
        <v>45078</v>
      </c>
      <c r="S185" t="s">
        <v>8452</v>
      </c>
      <c r="T185"/>
      <c r="U185"/>
      <c r="V185"/>
      <c r="W185"/>
      <c r="X185" s="197"/>
      <c r="Y185" t="s">
        <v>8333</v>
      </c>
      <c r="Z185">
        <v>1681679152</v>
      </c>
      <c r="AA185" t="s">
        <v>8334</v>
      </c>
      <c r="AB185" s="188" t="str">
        <f>_xlfn.IFNA(IF(Table[[#This Row],[Programme Partner]]&lt;&gt;Table[[#This Row],[Implementing Partner]],CONCATENATE(Table[[#This Row],[Programme Partner]],"-",Table[[#This Row],[Implementing Partner]]),Table[[#This Row],[Programme Partner]]),"")</f>
        <v>CARE</v>
      </c>
      <c r="AC185" s="189"/>
      <c r="AD185" s="189"/>
      <c r="AE185" s="190"/>
      <c r="AF185" s="190"/>
      <c r="AG185" s="191"/>
    </row>
    <row r="186" spans="1:33" ht="14.4" customHeight="1">
      <c r="A186" s="183">
        <v>233</v>
      </c>
      <c r="B186" s="195" t="s">
        <v>8456</v>
      </c>
      <c r="C186" s="195" t="s">
        <v>8456</v>
      </c>
      <c r="D186" s="197" t="s">
        <v>8349</v>
      </c>
      <c r="E186" t="s">
        <v>27</v>
      </c>
      <c r="F186" t="s">
        <v>8011</v>
      </c>
      <c r="G186" s="195" t="s">
        <v>8584</v>
      </c>
      <c r="H186" t="str">
        <f>IFERROR(VLOOKUP(Table[[#This Row],[Activity Details of Assistance]],WHAT!E:F,2,FALSE),"")</f>
        <v># of tube well</v>
      </c>
      <c r="I186"/>
      <c r="J186">
        <v>18</v>
      </c>
      <c r="K186" t="s">
        <v>8280</v>
      </c>
      <c r="L186" t="s">
        <v>13</v>
      </c>
      <c r="M186" t="s">
        <v>14</v>
      </c>
      <c r="N186" t="s">
        <v>309</v>
      </c>
      <c r="O186" t="s">
        <v>1606</v>
      </c>
      <c r="P186" t="s">
        <v>6386</v>
      </c>
      <c r="Q186" s="236">
        <v>44592</v>
      </c>
      <c r="R186" s="236">
        <v>44562</v>
      </c>
      <c r="S186" t="s">
        <v>8452</v>
      </c>
      <c r="T186"/>
      <c r="U186"/>
      <c r="V186"/>
      <c r="W186"/>
      <c r="X186" s="197"/>
      <c r="Y186" t="s">
        <v>8512</v>
      </c>
      <c r="Z186">
        <v>1722524747</v>
      </c>
      <c r="AA186" t="s">
        <v>8433</v>
      </c>
      <c r="AB186" s="188" t="str">
        <f>_xlfn.IFNA(IF(Table[[#This Row],[Programme Partner]]&lt;&gt;Table[[#This Row],[Implementing Partner]],CONCATENATE(Table[[#This Row],[Programme Partner]],"-",Table[[#This Row],[Implementing Partner]]),Table[[#This Row],[Programme Partner]]),"")</f>
        <v>CARITAS</v>
      </c>
      <c r="AC186" s="189"/>
      <c r="AD186" s="189"/>
      <c r="AE186" s="190"/>
      <c r="AF186" s="190"/>
      <c r="AG186" s="191"/>
    </row>
    <row r="187" spans="1:33" ht="14.4" customHeight="1">
      <c r="A187" s="183">
        <v>234</v>
      </c>
      <c r="B187" s="195" t="s">
        <v>8456</v>
      </c>
      <c r="C187" s="195" t="s">
        <v>8456</v>
      </c>
      <c r="D187" s="197" t="s">
        <v>8349</v>
      </c>
      <c r="E187" t="s">
        <v>27</v>
      </c>
      <c r="F187" t="s">
        <v>8012</v>
      </c>
      <c r="G187" t="s">
        <v>8357</v>
      </c>
      <c r="H187" t="str">
        <f>IFERROR(VLOOKUP(Table[[#This Row],[Activity Details of Assistance]],WHAT!E:F,2,FALSE),"")</f>
        <v># of door</v>
      </c>
      <c r="I187"/>
      <c r="J187">
        <v>31</v>
      </c>
      <c r="K187" t="s">
        <v>8280</v>
      </c>
      <c r="L187" t="s">
        <v>13</v>
      </c>
      <c r="M187" t="s">
        <v>14</v>
      </c>
      <c r="N187" t="s">
        <v>309</v>
      </c>
      <c r="O187" t="s">
        <v>1606</v>
      </c>
      <c r="P187" t="s">
        <v>6386</v>
      </c>
      <c r="Q187" s="236">
        <v>44592</v>
      </c>
      <c r="R187" s="236">
        <v>44562</v>
      </c>
      <c r="S187" t="s">
        <v>8452</v>
      </c>
      <c r="T187"/>
      <c r="U187"/>
      <c r="V187"/>
      <c r="W187"/>
      <c r="X187" s="197"/>
      <c r="Y187" t="s">
        <v>8512</v>
      </c>
      <c r="Z187">
        <v>1722524747</v>
      </c>
      <c r="AA187" t="s">
        <v>8433</v>
      </c>
      <c r="AB187" s="188" t="str">
        <f>_xlfn.IFNA(IF(Table[[#This Row],[Programme Partner]]&lt;&gt;Table[[#This Row],[Implementing Partner]],CONCATENATE(Table[[#This Row],[Programme Partner]],"-",Table[[#This Row],[Implementing Partner]]),Table[[#This Row],[Programme Partner]]),"")</f>
        <v>CARITAS</v>
      </c>
      <c r="AC187" s="189"/>
      <c r="AD187" s="189"/>
      <c r="AE187" s="190"/>
      <c r="AF187" s="190"/>
      <c r="AG187" s="191"/>
    </row>
    <row r="188" spans="1:33" ht="14.4" customHeight="1">
      <c r="A188" s="183">
        <v>235</v>
      </c>
      <c r="B188" s="195" t="s">
        <v>8456</v>
      </c>
      <c r="C188" s="195" t="s">
        <v>8456</v>
      </c>
      <c r="D188" s="197" t="s">
        <v>8349</v>
      </c>
      <c r="E188" t="s">
        <v>27</v>
      </c>
      <c r="F188" t="s">
        <v>8011</v>
      </c>
      <c r="G188" s="195" t="s">
        <v>8584</v>
      </c>
      <c r="H188" t="str">
        <f>IFERROR(VLOOKUP(Table[[#This Row],[Activity Details of Assistance]],WHAT!E:F,2,FALSE),"")</f>
        <v># of tube well</v>
      </c>
      <c r="I188"/>
      <c r="J188">
        <v>4</v>
      </c>
      <c r="K188" t="s">
        <v>8280</v>
      </c>
      <c r="L188" t="s">
        <v>13</v>
      </c>
      <c r="M188" t="s">
        <v>14</v>
      </c>
      <c r="N188" t="s">
        <v>309</v>
      </c>
      <c r="O188" t="s">
        <v>1606</v>
      </c>
      <c r="P188" t="s">
        <v>4668</v>
      </c>
      <c r="Q188" s="236">
        <v>44592</v>
      </c>
      <c r="R188" s="236">
        <v>44562</v>
      </c>
      <c r="S188" t="s">
        <v>8452</v>
      </c>
      <c r="T188"/>
      <c r="U188"/>
      <c r="V188"/>
      <c r="W188"/>
      <c r="X188" s="197"/>
      <c r="Y188" t="s">
        <v>8512</v>
      </c>
      <c r="Z188">
        <v>1722524747</v>
      </c>
      <c r="AA188" t="s">
        <v>8433</v>
      </c>
      <c r="AB188" s="188" t="str">
        <f>_xlfn.IFNA(IF(Table[[#This Row],[Programme Partner]]&lt;&gt;Table[[#This Row],[Implementing Partner]],CONCATENATE(Table[[#This Row],[Programme Partner]],"-",Table[[#This Row],[Implementing Partner]]),Table[[#This Row],[Programme Partner]]),"")</f>
        <v>CARITAS</v>
      </c>
      <c r="AC188" s="189"/>
      <c r="AD188" s="189"/>
      <c r="AE188" s="190"/>
      <c r="AF188" s="190"/>
      <c r="AG188" s="191"/>
    </row>
    <row r="189" spans="1:33" ht="14.4" customHeight="1">
      <c r="A189" s="183">
        <v>236</v>
      </c>
      <c r="B189" s="195" t="s">
        <v>8456</v>
      </c>
      <c r="C189" s="195" t="s">
        <v>8456</v>
      </c>
      <c r="D189" s="197" t="s">
        <v>8349</v>
      </c>
      <c r="E189" t="s">
        <v>27</v>
      </c>
      <c r="F189" t="s">
        <v>8012</v>
      </c>
      <c r="G189" t="s">
        <v>8357</v>
      </c>
      <c r="H189" t="str">
        <f>IFERROR(VLOOKUP(Table[[#This Row],[Activity Details of Assistance]],WHAT!E:F,2,FALSE),"")</f>
        <v># of door</v>
      </c>
      <c r="I189"/>
      <c r="J189">
        <v>2</v>
      </c>
      <c r="K189" t="s">
        <v>8280</v>
      </c>
      <c r="L189" t="s">
        <v>13</v>
      </c>
      <c r="M189" t="s">
        <v>14</v>
      </c>
      <c r="N189" t="s">
        <v>309</v>
      </c>
      <c r="O189" t="s">
        <v>1606</v>
      </c>
      <c r="P189" t="s">
        <v>4668</v>
      </c>
      <c r="Q189" s="236">
        <v>44592</v>
      </c>
      <c r="R189" s="236">
        <v>44562</v>
      </c>
      <c r="S189" t="s">
        <v>8452</v>
      </c>
      <c r="T189"/>
      <c r="U189"/>
      <c r="V189"/>
      <c r="W189"/>
      <c r="X189" s="197"/>
      <c r="Y189" t="s">
        <v>8512</v>
      </c>
      <c r="Z189">
        <v>1722524747</v>
      </c>
      <c r="AA189" t="s">
        <v>8433</v>
      </c>
      <c r="AB189" s="188" t="str">
        <f>_xlfn.IFNA(IF(Table[[#This Row],[Programme Partner]]&lt;&gt;Table[[#This Row],[Implementing Partner]],CONCATENATE(Table[[#This Row],[Programme Partner]],"-",Table[[#This Row],[Implementing Partner]]),Table[[#This Row],[Programme Partner]]),"")</f>
        <v>CARITAS</v>
      </c>
      <c r="AC189" s="189"/>
      <c r="AD189" s="189"/>
      <c r="AE189" s="190"/>
      <c r="AF189" s="190"/>
      <c r="AG189" s="191"/>
    </row>
    <row r="190" spans="1:33" ht="14.4" customHeight="1">
      <c r="A190" s="183">
        <v>237</v>
      </c>
      <c r="B190" s="195" t="s">
        <v>8456</v>
      </c>
      <c r="C190" s="195" t="s">
        <v>8456</v>
      </c>
      <c r="D190" s="197" t="s">
        <v>8349</v>
      </c>
      <c r="E190" t="s">
        <v>27</v>
      </c>
      <c r="F190" t="s">
        <v>8014</v>
      </c>
      <c r="G190" t="s">
        <v>8358</v>
      </c>
      <c r="H190" t="str">
        <f>IFERROR(VLOOKUP(Table[[#This Row],[Activity Details of Assistance]],WHAT!E:F,2,FALSE),"")</f>
        <v># of campaign per camp </v>
      </c>
      <c r="I190"/>
      <c r="J190">
        <v>2</v>
      </c>
      <c r="K190" t="s">
        <v>8280</v>
      </c>
      <c r="L190" t="s">
        <v>13</v>
      </c>
      <c r="M190" t="s">
        <v>14</v>
      </c>
      <c r="N190" t="s">
        <v>309</v>
      </c>
      <c r="O190" t="s">
        <v>1606</v>
      </c>
      <c r="P190" t="s">
        <v>4668</v>
      </c>
      <c r="Q190" s="236">
        <v>44592</v>
      </c>
      <c r="R190" s="236">
        <v>44562</v>
      </c>
      <c r="S190" t="s">
        <v>8452</v>
      </c>
      <c r="T190"/>
      <c r="U190"/>
      <c r="V190"/>
      <c r="W190"/>
      <c r="X190" s="197"/>
      <c r="Y190" t="s">
        <v>8512</v>
      </c>
      <c r="Z190">
        <v>1722524747</v>
      </c>
      <c r="AA190" t="s">
        <v>8433</v>
      </c>
      <c r="AB190" s="188" t="str">
        <f>_xlfn.IFNA(IF(Table[[#This Row],[Programme Partner]]&lt;&gt;Table[[#This Row],[Implementing Partner]],CONCATENATE(Table[[#This Row],[Programme Partner]],"-",Table[[#This Row],[Implementing Partner]]),Table[[#This Row],[Programme Partner]]),"")</f>
        <v>CARITAS</v>
      </c>
      <c r="AC190" s="189"/>
      <c r="AD190" s="189"/>
      <c r="AE190" s="190"/>
      <c r="AF190" s="190"/>
      <c r="AG190" s="191"/>
    </row>
    <row r="191" spans="1:33" ht="14.4" customHeight="1">
      <c r="A191" s="183">
        <v>238</v>
      </c>
      <c r="B191" t="s">
        <v>5044</v>
      </c>
      <c r="C191" t="s">
        <v>5044</v>
      </c>
      <c r="D191" s="197" t="s">
        <v>8281</v>
      </c>
      <c r="E191" t="s">
        <v>27</v>
      </c>
      <c r="F191" t="s">
        <v>8012</v>
      </c>
      <c r="G191" t="s">
        <v>8373</v>
      </c>
      <c r="H191" t="str">
        <f>IFERROR(VLOOKUP(Table[[#This Row],[Activity Details of Assistance]],WHAT!E:F,2,FALSE),"")</f>
        <v xml:space="preserve"># of door </v>
      </c>
      <c r="I191"/>
      <c r="J191">
        <v>8</v>
      </c>
      <c r="K191" t="s">
        <v>8280</v>
      </c>
      <c r="L191" t="s">
        <v>13</v>
      </c>
      <c r="M191" t="s">
        <v>14</v>
      </c>
      <c r="N191" t="s">
        <v>309</v>
      </c>
      <c r="O191" t="s">
        <v>1606</v>
      </c>
      <c r="P191" t="s">
        <v>6477</v>
      </c>
      <c r="Q191" s="236">
        <v>44592</v>
      </c>
      <c r="R191" s="236">
        <v>44774</v>
      </c>
      <c r="S191" t="s">
        <v>8452</v>
      </c>
      <c r="T191"/>
      <c r="U191"/>
      <c r="V191"/>
      <c r="W191"/>
      <c r="X191" s="197"/>
      <c r="Y191" t="s">
        <v>8286</v>
      </c>
      <c r="Z191" t="s">
        <v>8430</v>
      </c>
      <c r="AA191" t="s">
        <v>8287</v>
      </c>
      <c r="AB191" s="188" t="str">
        <f>_xlfn.IFNA(IF(Table[[#This Row],[Programme Partner]]&lt;&gt;Table[[#This Row],[Implementing Partner]],CONCATENATE(Table[[#This Row],[Programme Partner]],"-",Table[[#This Row],[Implementing Partner]]),Table[[#This Row],[Programme Partner]]),"")</f>
        <v>CCDB</v>
      </c>
      <c r="AC191" s="189"/>
      <c r="AD191" s="189"/>
      <c r="AE191" s="190"/>
      <c r="AF191" s="190"/>
      <c r="AG191" s="191"/>
    </row>
    <row r="192" spans="1:33" ht="14.4" customHeight="1">
      <c r="A192" s="183">
        <v>239</v>
      </c>
      <c r="B192" t="s">
        <v>5044</v>
      </c>
      <c r="C192" t="s">
        <v>5044</v>
      </c>
      <c r="D192" s="197" t="s">
        <v>8281</v>
      </c>
      <c r="E192" t="s">
        <v>27</v>
      </c>
      <c r="F192" t="s">
        <v>8012</v>
      </c>
      <c r="G192" t="s">
        <v>8357</v>
      </c>
      <c r="H192" t="str">
        <f>IFERROR(VLOOKUP(Table[[#This Row],[Activity Details of Assistance]],WHAT!E:F,2,FALSE),"")</f>
        <v># of door</v>
      </c>
      <c r="I192"/>
      <c r="J192">
        <v>79</v>
      </c>
      <c r="K192" t="s">
        <v>8280</v>
      </c>
      <c r="L192" t="s">
        <v>13</v>
      </c>
      <c r="M192" t="s">
        <v>14</v>
      </c>
      <c r="N192" t="s">
        <v>309</v>
      </c>
      <c r="O192" t="s">
        <v>1606</v>
      </c>
      <c r="P192" t="s">
        <v>6477</v>
      </c>
      <c r="Q192" s="236">
        <v>44592</v>
      </c>
      <c r="R192" s="236">
        <v>44774</v>
      </c>
      <c r="S192" t="s">
        <v>8452</v>
      </c>
      <c r="T192"/>
      <c r="U192"/>
      <c r="V192"/>
      <c r="W192"/>
      <c r="X192" s="197"/>
      <c r="Y192" t="s">
        <v>8286</v>
      </c>
      <c r="Z192" t="s">
        <v>8430</v>
      </c>
      <c r="AA192" t="s">
        <v>8287</v>
      </c>
      <c r="AB192" s="188" t="str">
        <f>_xlfn.IFNA(IF(Table[[#This Row],[Programme Partner]]&lt;&gt;Table[[#This Row],[Implementing Partner]],CONCATENATE(Table[[#This Row],[Programme Partner]],"-",Table[[#This Row],[Implementing Partner]]),Table[[#This Row],[Programme Partner]]),"")</f>
        <v>CCDB</v>
      </c>
      <c r="AC192" s="189"/>
      <c r="AD192" s="189"/>
      <c r="AE192" s="190"/>
      <c r="AF192" s="190"/>
      <c r="AG192" s="191"/>
    </row>
    <row r="193" spans="1:33" ht="14.4" customHeight="1">
      <c r="A193" s="183">
        <v>240</v>
      </c>
      <c r="B193" t="s">
        <v>5044</v>
      </c>
      <c r="C193" t="s">
        <v>5044</v>
      </c>
      <c r="D193" s="197" t="s">
        <v>8281</v>
      </c>
      <c r="E193" t="s">
        <v>27</v>
      </c>
      <c r="F193" t="s">
        <v>8013</v>
      </c>
      <c r="G193" t="s">
        <v>8313</v>
      </c>
      <c r="H193" t="str">
        <f>IFERROR(VLOOKUP(Table[[#This Row],[Activity Details of Assistance]],WHAT!E:F,2,FALSE),"")</f>
        <v># of HP sessions at community level</v>
      </c>
      <c r="I193"/>
      <c r="J193">
        <v>46</v>
      </c>
      <c r="K193" t="s">
        <v>8280</v>
      </c>
      <c r="L193" t="s">
        <v>13</v>
      </c>
      <c r="M193" t="s">
        <v>14</v>
      </c>
      <c r="N193" t="s">
        <v>309</v>
      </c>
      <c r="O193" t="s">
        <v>1606</v>
      </c>
      <c r="P193" t="s">
        <v>6477</v>
      </c>
      <c r="Q193" s="236">
        <v>44592</v>
      </c>
      <c r="R193" s="236">
        <v>44774</v>
      </c>
      <c r="S193" t="s">
        <v>8452</v>
      </c>
      <c r="T193"/>
      <c r="U193"/>
      <c r="V193"/>
      <c r="W193"/>
      <c r="X193" s="197"/>
      <c r="Y193" t="s">
        <v>8286</v>
      </c>
      <c r="Z193" t="s">
        <v>8430</v>
      </c>
      <c r="AA193" t="s">
        <v>8287</v>
      </c>
      <c r="AB193" s="188" t="str">
        <f>_xlfn.IFNA(IF(Table[[#This Row],[Programme Partner]]&lt;&gt;Table[[#This Row],[Implementing Partner]],CONCATENATE(Table[[#This Row],[Programme Partner]],"-",Table[[#This Row],[Implementing Partner]]),Table[[#This Row],[Programme Partner]]),"")</f>
        <v>CCDB</v>
      </c>
      <c r="AC193" s="189"/>
      <c r="AD193" s="189"/>
      <c r="AE193" s="190"/>
      <c r="AF193" s="190"/>
      <c r="AG193" s="191"/>
    </row>
    <row r="194" spans="1:33" ht="14.4" customHeight="1">
      <c r="A194" s="183">
        <v>241</v>
      </c>
      <c r="B194" t="s">
        <v>5044</v>
      </c>
      <c r="C194" t="s">
        <v>5044</v>
      </c>
      <c r="D194" s="197" t="s">
        <v>8281</v>
      </c>
      <c r="E194" t="s">
        <v>27</v>
      </c>
      <c r="F194" t="s">
        <v>8013</v>
      </c>
      <c r="G194" t="s">
        <v>8019</v>
      </c>
      <c r="H194" t="str">
        <f>IFERROR(VLOOKUP(Table[[#This Row],[Activity Details of Assistance]],WHAT!E:F,2,FALSE),"")</f>
        <v>N/A</v>
      </c>
      <c r="I194"/>
      <c r="J194">
        <v>500</v>
      </c>
      <c r="K194" t="s">
        <v>8280</v>
      </c>
      <c r="L194" t="s">
        <v>13</v>
      </c>
      <c r="M194" t="s">
        <v>14</v>
      </c>
      <c r="N194" t="s">
        <v>309</v>
      </c>
      <c r="O194" t="s">
        <v>1606</v>
      </c>
      <c r="P194" t="s">
        <v>6477</v>
      </c>
      <c r="Q194" s="236">
        <v>44592</v>
      </c>
      <c r="R194" s="236">
        <v>44774</v>
      </c>
      <c r="S194" t="s">
        <v>8452</v>
      </c>
      <c r="T194"/>
      <c r="U194"/>
      <c r="V194"/>
      <c r="W194"/>
      <c r="X194" s="197" t="s">
        <v>8398</v>
      </c>
      <c r="Y194" t="s">
        <v>8286</v>
      </c>
      <c r="Z194" t="s">
        <v>8430</v>
      </c>
      <c r="AA194" t="s">
        <v>8287</v>
      </c>
      <c r="AB194" s="188" t="str">
        <f>_xlfn.IFNA(IF(Table[[#This Row],[Programme Partner]]&lt;&gt;Table[[#This Row],[Implementing Partner]],CONCATENATE(Table[[#This Row],[Programme Partner]],"-",Table[[#This Row],[Implementing Partner]]),Table[[#This Row],[Programme Partner]]),"")</f>
        <v>CCDB</v>
      </c>
      <c r="AC194" s="189"/>
      <c r="AD194" s="189"/>
      <c r="AE194" s="190"/>
      <c r="AF194" s="190"/>
      <c r="AG194" s="191"/>
    </row>
    <row r="195" spans="1:33" ht="14.4" customHeight="1">
      <c r="A195" s="183">
        <v>242</v>
      </c>
      <c r="B195" t="s">
        <v>5044</v>
      </c>
      <c r="C195" t="s">
        <v>5044</v>
      </c>
      <c r="D195" s="197" t="s">
        <v>8281</v>
      </c>
      <c r="E195" t="s">
        <v>27</v>
      </c>
      <c r="F195" t="s">
        <v>8014</v>
      </c>
      <c r="G195" t="s">
        <v>8358</v>
      </c>
      <c r="H195" t="str">
        <f>IFERROR(VLOOKUP(Table[[#This Row],[Activity Details of Assistance]],WHAT!E:F,2,FALSE),"")</f>
        <v># of campaign per camp </v>
      </c>
      <c r="I195"/>
      <c r="J195">
        <v>1</v>
      </c>
      <c r="K195" t="s">
        <v>8280</v>
      </c>
      <c r="L195" t="s">
        <v>13</v>
      </c>
      <c r="M195" t="s">
        <v>14</v>
      </c>
      <c r="N195" t="s">
        <v>309</v>
      </c>
      <c r="O195" t="s">
        <v>1606</v>
      </c>
      <c r="P195" t="s">
        <v>6477</v>
      </c>
      <c r="Q195" s="236">
        <v>44592</v>
      </c>
      <c r="R195" s="236">
        <v>44774</v>
      </c>
      <c r="S195" t="s">
        <v>8452</v>
      </c>
      <c r="T195"/>
      <c r="U195"/>
      <c r="V195"/>
      <c r="W195"/>
      <c r="X195" s="197"/>
      <c r="Y195" t="s">
        <v>8286</v>
      </c>
      <c r="Z195" t="s">
        <v>8430</v>
      </c>
      <c r="AA195" t="s">
        <v>8287</v>
      </c>
      <c r="AB195" s="188" t="str">
        <f>_xlfn.IFNA(IF(Table[[#This Row],[Programme Partner]]&lt;&gt;Table[[#This Row],[Implementing Partner]],CONCATENATE(Table[[#This Row],[Programme Partner]],"-",Table[[#This Row],[Implementing Partner]]),Table[[#This Row],[Programme Partner]]),"")</f>
        <v>CCDB</v>
      </c>
      <c r="AC195" s="189"/>
      <c r="AD195" s="189"/>
      <c r="AE195" s="190"/>
      <c r="AF195" s="190"/>
      <c r="AG195" s="191"/>
    </row>
    <row r="196" spans="1:33" ht="14.4" customHeight="1">
      <c r="A196" s="183">
        <v>243</v>
      </c>
      <c r="B196" t="s">
        <v>5044</v>
      </c>
      <c r="C196" t="s">
        <v>5044</v>
      </c>
      <c r="D196" s="197" t="s">
        <v>8281</v>
      </c>
      <c r="E196" t="s">
        <v>27</v>
      </c>
      <c r="F196" t="s">
        <v>8014</v>
      </c>
      <c r="G196" t="s">
        <v>8358</v>
      </c>
      <c r="H196" t="str">
        <f>IFERROR(VLOOKUP(Table[[#This Row],[Activity Details of Assistance]],WHAT!E:F,2,FALSE),"")</f>
        <v># of campaign per camp </v>
      </c>
      <c r="I196"/>
      <c r="J196">
        <v>2</v>
      </c>
      <c r="K196" t="s">
        <v>8280</v>
      </c>
      <c r="L196" t="s">
        <v>13</v>
      </c>
      <c r="M196" t="s">
        <v>14</v>
      </c>
      <c r="N196" t="s">
        <v>309</v>
      </c>
      <c r="O196" t="s">
        <v>1606</v>
      </c>
      <c r="P196" t="s">
        <v>6477</v>
      </c>
      <c r="Q196" s="236">
        <v>44592</v>
      </c>
      <c r="R196" s="236">
        <v>44774</v>
      </c>
      <c r="S196" t="s">
        <v>8452</v>
      </c>
      <c r="T196"/>
      <c r="U196"/>
      <c r="V196"/>
      <c r="W196"/>
      <c r="X196" s="197"/>
      <c r="Y196" t="s">
        <v>8286</v>
      </c>
      <c r="Z196" t="s">
        <v>8430</v>
      </c>
      <c r="AA196" t="s">
        <v>8287</v>
      </c>
      <c r="AB196" s="188" t="str">
        <f>_xlfn.IFNA(IF(Table[[#This Row],[Programme Partner]]&lt;&gt;Table[[#This Row],[Implementing Partner]],CONCATENATE(Table[[#This Row],[Programme Partner]],"-",Table[[#This Row],[Implementing Partner]]),Table[[#This Row],[Programme Partner]]),"")</f>
        <v>CCDB</v>
      </c>
      <c r="AC196" s="189"/>
      <c r="AD196" s="189"/>
      <c r="AE196" s="190"/>
      <c r="AF196" s="190"/>
      <c r="AG196" s="191"/>
    </row>
    <row r="197" spans="1:33" ht="14.4" customHeight="1">
      <c r="A197" s="183">
        <v>244</v>
      </c>
      <c r="B197" t="s">
        <v>5084</v>
      </c>
      <c r="C197" t="s">
        <v>5084</v>
      </c>
      <c r="D197" s="197" t="s">
        <v>5061</v>
      </c>
      <c r="E197" t="s">
        <v>27</v>
      </c>
      <c r="F197" t="s">
        <v>8011</v>
      </c>
      <c r="G197" t="s">
        <v>8353</v>
      </c>
      <c r="H197" t="str">
        <f>IFERROR(VLOOKUP(Table[[#This Row],[Activity Details of Assistance]],WHAT!E:F,2,FALSE),"")</f>
        <v># of tube well</v>
      </c>
      <c r="I197"/>
      <c r="J197">
        <v>1</v>
      </c>
      <c r="K197" t="s">
        <v>8280</v>
      </c>
      <c r="L197" t="s">
        <v>13</v>
      </c>
      <c r="M197" t="s">
        <v>14</v>
      </c>
      <c r="N197" t="s">
        <v>307</v>
      </c>
      <c r="O197" t="s">
        <v>307</v>
      </c>
      <c r="P197" t="s">
        <v>8220</v>
      </c>
      <c r="Q197" s="236">
        <v>44592</v>
      </c>
      <c r="R197" s="236">
        <v>44562</v>
      </c>
      <c r="S197" s="291" t="s">
        <v>8590</v>
      </c>
      <c r="T197"/>
      <c r="U197"/>
      <c r="V197"/>
      <c r="W197"/>
      <c r="X197" s="197"/>
      <c r="Y197" t="s">
        <v>8418</v>
      </c>
      <c r="Z197">
        <v>8801720071252</v>
      </c>
      <c r="AA197" t="s">
        <v>8419</v>
      </c>
      <c r="AB197" s="188" t="str">
        <f>_xlfn.IFNA(IF(Table[[#This Row],[Programme Partner]]&lt;&gt;Table[[#This Row],[Implementing Partner]],CONCATENATE(Table[[#This Row],[Programme Partner]],"-",Table[[#This Row],[Implementing Partner]]),Table[[#This Row],[Programme Partner]]),"")</f>
        <v>DPHE</v>
      </c>
      <c r="AC197" s="189"/>
      <c r="AD197" s="189"/>
      <c r="AE197" s="190"/>
      <c r="AF197" s="190"/>
      <c r="AG197" s="191"/>
    </row>
    <row r="198" spans="1:33" ht="14.4" customHeight="1">
      <c r="A198" s="183">
        <v>245</v>
      </c>
      <c r="B198" t="s">
        <v>5084</v>
      </c>
      <c r="C198" t="s">
        <v>5084</v>
      </c>
      <c r="D198" s="197" t="s">
        <v>5061</v>
      </c>
      <c r="E198" t="s">
        <v>27</v>
      </c>
      <c r="F198" t="s">
        <v>8011</v>
      </c>
      <c r="G198" t="s">
        <v>8353</v>
      </c>
      <c r="H198" t="str">
        <f>IFERROR(VLOOKUP(Table[[#This Row],[Activity Details of Assistance]],WHAT!E:F,2,FALSE),"")</f>
        <v># of tube well</v>
      </c>
      <c r="I198"/>
      <c r="J198">
        <v>7</v>
      </c>
      <c r="K198" t="s">
        <v>8280</v>
      </c>
      <c r="L198" t="s">
        <v>13</v>
      </c>
      <c r="M198" t="s">
        <v>14</v>
      </c>
      <c r="N198" t="s">
        <v>307</v>
      </c>
      <c r="O198" t="s">
        <v>1600</v>
      </c>
      <c r="P198" t="s">
        <v>8265</v>
      </c>
      <c r="Q198" s="236">
        <v>44592</v>
      </c>
      <c r="R198" s="236">
        <v>44562</v>
      </c>
      <c r="S198" s="291" t="s">
        <v>8590</v>
      </c>
      <c r="T198"/>
      <c r="U198"/>
      <c r="V198"/>
      <c r="W198"/>
      <c r="X198" s="197"/>
      <c r="Y198" t="s">
        <v>8418</v>
      </c>
      <c r="Z198">
        <v>8801720071252</v>
      </c>
      <c r="AA198" t="s">
        <v>8419</v>
      </c>
      <c r="AB198" s="188" t="str">
        <f>_xlfn.IFNA(IF(Table[[#This Row],[Programme Partner]]&lt;&gt;Table[[#This Row],[Implementing Partner]],CONCATENATE(Table[[#This Row],[Programme Partner]],"-",Table[[#This Row],[Implementing Partner]]),Table[[#This Row],[Programme Partner]]),"")</f>
        <v>DPHE</v>
      </c>
      <c r="AC198" s="189"/>
      <c r="AD198" s="189"/>
      <c r="AE198" s="190"/>
      <c r="AF198" s="190"/>
      <c r="AG198" s="191"/>
    </row>
    <row r="199" spans="1:33" ht="14.4" customHeight="1">
      <c r="A199" s="183">
        <v>246</v>
      </c>
      <c r="B199" t="s">
        <v>5084</v>
      </c>
      <c r="C199" t="s">
        <v>5084</v>
      </c>
      <c r="D199" s="197" t="s">
        <v>5061</v>
      </c>
      <c r="E199" t="s">
        <v>27</v>
      </c>
      <c r="F199" t="s">
        <v>8011</v>
      </c>
      <c r="G199" t="s">
        <v>8353</v>
      </c>
      <c r="H199" t="str">
        <f>IFERROR(VLOOKUP(Table[[#This Row],[Activity Details of Assistance]],WHAT!E:F,2,FALSE),"")</f>
        <v># of tube well</v>
      </c>
      <c r="I199"/>
      <c r="J199">
        <v>3</v>
      </c>
      <c r="K199" t="s">
        <v>8280</v>
      </c>
      <c r="L199" t="s">
        <v>13</v>
      </c>
      <c r="M199" t="s">
        <v>14</v>
      </c>
      <c r="N199" t="s">
        <v>307</v>
      </c>
      <c r="O199" t="s">
        <v>1599</v>
      </c>
      <c r="P199" t="s">
        <v>8198</v>
      </c>
      <c r="Q199" s="236">
        <v>44592</v>
      </c>
      <c r="R199" s="236">
        <v>44562</v>
      </c>
      <c r="S199" s="291" t="s">
        <v>8590</v>
      </c>
      <c r="T199"/>
      <c r="U199"/>
      <c r="V199"/>
      <c r="W199"/>
      <c r="X199" s="197"/>
      <c r="Y199" t="s">
        <v>8418</v>
      </c>
      <c r="Z199">
        <v>8801720071252</v>
      </c>
      <c r="AA199" t="s">
        <v>8419</v>
      </c>
      <c r="AB199" s="188" t="str">
        <f>_xlfn.IFNA(IF(Table[[#This Row],[Programme Partner]]&lt;&gt;Table[[#This Row],[Implementing Partner]],CONCATENATE(Table[[#This Row],[Programme Partner]],"-",Table[[#This Row],[Implementing Partner]]),Table[[#This Row],[Programme Partner]]),"")</f>
        <v>DPHE</v>
      </c>
      <c r="AC199" s="189"/>
      <c r="AD199" s="189"/>
      <c r="AE199" s="190"/>
      <c r="AF199" s="190"/>
      <c r="AG199" s="191"/>
    </row>
    <row r="200" spans="1:33" ht="14.4" customHeight="1">
      <c r="A200" s="183">
        <v>247</v>
      </c>
      <c r="B200" t="s">
        <v>5084</v>
      </c>
      <c r="C200" t="s">
        <v>5084</v>
      </c>
      <c r="D200" s="197" t="s">
        <v>5061</v>
      </c>
      <c r="E200" t="s">
        <v>27</v>
      </c>
      <c r="F200" t="s">
        <v>8011</v>
      </c>
      <c r="G200" t="s">
        <v>8353</v>
      </c>
      <c r="H200" t="str">
        <f>IFERROR(VLOOKUP(Table[[#This Row],[Activity Details of Assistance]],WHAT!E:F,2,FALSE),"")</f>
        <v># of tube well</v>
      </c>
      <c r="I200"/>
      <c r="J200">
        <v>3</v>
      </c>
      <c r="K200" t="s">
        <v>8280</v>
      </c>
      <c r="L200" t="s">
        <v>13</v>
      </c>
      <c r="M200" t="s">
        <v>14</v>
      </c>
      <c r="N200" t="s">
        <v>307</v>
      </c>
      <c r="O200" t="s">
        <v>1603</v>
      </c>
      <c r="P200" t="s">
        <v>8241</v>
      </c>
      <c r="Q200" s="236">
        <v>44592</v>
      </c>
      <c r="R200" s="236">
        <v>44562</v>
      </c>
      <c r="S200" s="291" t="s">
        <v>8590</v>
      </c>
      <c r="T200"/>
      <c r="U200"/>
      <c r="V200"/>
      <c r="W200"/>
      <c r="X200" s="197"/>
      <c r="Y200" t="s">
        <v>8418</v>
      </c>
      <c r="Z200">
        <v>8801720071252</v>
      </c>
      <c r="AA200" t="s">
        <v>8419</v>
      </c>
      <c r="AB200" s="188" t="str">
        <f>_xlfn.IFNA(IF(Table[[#This Row],[Programme Partner]]&lt;&gt;Table[[#This Row],[Implementing Partner]],CONCATENATE(Table[[#This Row],[Programme Partner]],"-",Table[[#This Row],[Implementing Partner]]),Table[[#This Row],[Programme Partner]]),"")</f>
        <v>DPHE</v>
      </c>
      <c r="AC200" s="189"/>
      <c r="AD200" s="189"/>
      <c r="AE200" s="190"/>
      <c r="AF200" s="190"/>
      <c r="AG200" s="191"/>
    </row>
    <row r="201" spans="1:33" ht="14.4" customHeight="1">
      <c r="A201" s="183">
        <v>248</v>
      </c>
      <c r="B201" t="s">
        <v>5084</v>
      </c>
      <c r="C201" t="s">
        <v>5084</v>
      </c>
      <c r="D201" s="197" t="s">
        <v>5061</v>
      </c>
      <c r="E201" t="s">
        <v>27</v>
      </c>
      <c r="F201" t="s">
        <v>8011</v>
      </c>
      <c r="G201" t="s">
        <v>8353</v>
      </c>
      <c r="H201" t="str">
        <f>IFERROR(VLOOKUP(Table[[#This Row],[Activity Details of Assistance]],WHAT!E:F,2,FALSE),"")</f>
        <v># of tube well</v>
      </c>
      <c r="I201"/>
      <c r="J201">
        <v>1</v>
      </c>
      <c r="K201" t="s">
        <v>8280</v>
      </c>
      <c r="L201" t="s">
        <v>13</v>
      </c>
      <c r="M201" t="s">
        <v>14</v>
      </c>
      <c r="N201" t="s">
        <v>309</v>
      </c>
      <c r="O201" t="s">
        <v>1605</v>
      </c>
      <c r="P201" t="s">
        <v>8210</v>
      </c>
      <c r="Q201" s="236">
        <v>44592</v>
      </c>
      <c r="R201" s="236">
        <v>44562</v>
      </c>
      <c r="S201" s="291" t="s">
        <v>8590</v>
      </c>
      <c r="T201"/>
      <c r="U201"/>
      <c r="V201"/>
      <c r="W201"/>
      <c r="X201" s="197"/>
      <c r="Y201" t="s">
        <v>8418</v>
      </c>
      <c r="Z201">
        <v>8801720071252</v>
      </c>
      <c r="AA201" t="s">
        <v>8419</v>
      </c>
      <c r="AB201" s="188" t="str">
        <f>_xlfn.IFNA(IF(Table[[#This Row],[Programme Partner]]&lt;&gt;Table[[#This Row],[Implementing Partner]],CONCATENATE(Table[[#This Row],[Programme Partner]],"-",Table[[#This Row],[Implementing Partner]]),Table[[#This Row],[Programme Partner]]),"")</f>
        <v>DPHE</v>
      </c>
      <c r="AC201" s="189"/>
      <c r="AD201" s="189"/>
      <c r="AE201" s="190"/>
      <c r="AF201" s="190"/>
      <c r="AG201" s="191"/>
    </row>
    <row r="202" spans="1:33" ht="14.4" customHeight="1">
      <c r="A202" s="183">
        <v>249</v>
      </c>
      <c r="B202" t="s">
        <v>5084</v>
      </c>
      <c r="C202" t="s">
        <v>5084</v>
      </c>
      <c r="D202" s="197" t="s">
        <v>5061</v>
      </c>
      <c r="E202" t="s">
        <v>27</v>
      </c>
      <c r="F202" t="s">
        <v>8011</v>
      </c>
      <c r="G202" t="s">
        <v>8353</v>
      </c>
      <c r="H202" t="str">
        <f>IFERROR(VLOOKUP(Table[[#This Row],[Activity Details of Assistance]],WHAT!E:F,2,FALSE),"")</f>
        <v># of tube well</v>
      </c>
      <c r="I202"/>
      <c r="J202">
        <v>2</v>
      </c>
      <c r="K202" t="s">
        <v>8280</v>
      </c>
      <c r="L202" t="s">
        <v>13</v>
      </c>
      <c r="M202" t="s">
        <v>14</v>
      </c>
      <c r="N202" t="s">
        <v>309</v>
      </c>
      <c r="O202" t="s">
        <v>1608</v>
      </c>
      <c r="P202" t="s">
        <v>8212</v>
      </c>
      <c r="Q202" s="236">
        <v>44592</v>
      </c>
      <c r="R202" s="236">
        <v>44562</v>
      </c>
      <c r="S202" s="291" t="s">
        <v>8590</v>
      </c>
      <c r="T202"/>
      <c r="U202"/>
      <c r="V202"/>
      <c r="W202"/>
      <c r="X202" s="197"/>
      <c r="Y202" t="s">
        <v>8418</v>
      </c>
      <c r="Z202">
        <v>8801720071252</v>
      </c>
      <c r="AA202" t="s">
        <v>8419</v>
      </c>
      <c r="AB202" s="188" t="str">
        <f>_xlfn.IFNA(IF(Table[[#This Row],[Programme Partner]]&lt;&gt;Table[[#This Row],[Implementing Partner]],CONCATENATE(Table[[#This Row],[Programme Partner]],"-",Table[[#This Row],[Implementing Partner]]),Table[[#This Row],[Programme Partner]]),"")</f>
        <v>DPHE</v>
      </c>
      <c r="AC202" s="189"/>
      <c r="AD202" s="189"/>
      <c r="AE202" s="190"/>
      <c r="AF202" s="190"/>
      <c r="AG202" s="191"/>
    </row>
    <row r="203" spans="1:33" ht="14.4" customHeight="1">
      <c r="A203" s="183">
        <v>250</v>
      </c>
      <c r="B203" t="s">
        <v>5084</v>
      </c>
      <c r="C203" t="s">
        <v>5084</v>
      </c>
      <c r="D203" s="197" t="s">
        <v>8345</v>
      </c>
      <c r="E203" t="s">
        <v>27</v>
      </c>
      <c r="F203" t="s">
        <v>8012</v>
      </c>
      <c r="G203" t="s">
        <v>8354</v>
      </c>
      <c r="H203" t="str">
        <f>IFERROR(VLOOKUP(Table[[#This Row],[Activity Details of Assistance]],WHAT!E:F,2,FALSE),"")</f>
        <v># of door</v>
      </c>
      <c r="I203"/>
      <c r="J203">
        <v>312</v>
      </c>
      <c r="K203" t="s">
        <v>8280</v>
      </c>
      <c r="L203" t="s">
        <v>13</v>
      </c>
      <c r="M203" t="s">
        <v>14</v>
      </c>
      <c r="N203" t="s">
        <v>309</v>
      </c>
      <c r="O203" t="s">
        <v>1606</v>
      </c>
      <c r="P203" t="s">
        <v>6397</v>
      </c>
      <c r="Q203" s="236">
        <v>44592</v>
      </c>
      <c r="R203" s="236">
        <v>44562</v>
      </c>
      <c r="S203" t="s">
        <v>8452</v>
      </c>
      <c r="T203"/>
      <c r="U203"/>
      <c r="V203"/>
      <c r="W203"/>
      <c r="X203" s="197"/>
      <c r="Y203" t="s">
        <v>8418</v>
      </c>
      <c r="Z203">
        <v>8801720071252</v>
      </c>
      <c r="AA203" t="s">
        <v>8419</v>
      </c>
      <c r="AB203" s="188" t="str">
        <f>_xlfn.IFNA(IF(Table[[#This Row],[Programme Partner]]&lt;&gt;Table[[#This Row],[Implementing Partner]],CONCATENATE(Table[[#This Row],[Programme Partner]],"-",Table[[#This Row],[Implementing Partner]]),Table[[#This Row],[Programme Partner]]),"")</f>
        <v>DPHE</v>
      </c>
      <c r="AC203" s="189"/>
      <c r="AD203" s="189"/>
      <c r="AE203" s="190"/>
      <c r="AF203" s="190"/>
      <c r="AG203" s="191"/>
    </row>
    <row r="204" spans="1:33" ht="14.4" customHeight="1">
      <c r="A204" s="183">
        <v>251</v>
      </c>
      <c r="B204" t="s">
        <v>5084</v>
      </c>
      <c r="C204" t="s">
        <v>5084</v>
      </c>
      <c r="D204" s="197" t="s">
        <v>8345</v>
      </c>
      <c r="E204" t="s">
        <v>27</v>
      </c>
      <c r="F204" t="s">
        <v>8012</v>
      </c>
      <c r="G204" t="s">
        <v>8354</v>
      </c>
      <c r="H204" t="str">
        <f>IFERROR(VLOOKUP(Table[[#This Row],[Activity Details of Assistance]],WHAT!E:F,2,FALSE),"")</f>
        <v># of door</v>
      </c>
      <c r="I204"/>
      <c r="J204">
        <v>349</v>
      </c>
      <c r="K204" t="s">
        <v>8280</v>
      </c>
      <c r="L204" t="s">
        <v>13</v>
      </c>
      <c r="M204" t="s">
        <v>14</v>
      </c>
      <c r="N204" t="s">
        <v>309</v>
      </c>
      <c r="O204" t="s">
        <v>1606</v>
      </c>
      <c r="P204" t="s">
        <v>6479</v>
      </c>
      <c r="Q204" s="236">
        <v>44592</v>
      </c>
      <c r="R204" s="236">
        <v>44562</v>
      </c>
      <c r="S204" t="s">
        <v>8452</v>
      </c>
      <c r="T204"/>
      <c r="U204"/>
      <c r="V204"/>
      <c r="W204"/>
      <c r="X204" s="197"/>
      <c r="Y204" t="s">
        <v>8418</v>
      </c>
      <c r="Z204">
        <v>8801720071252</v>
      </c>
      <c r="AA204" t="s">
        <v>8419</v>
      </c>
      <c r="AB204" s="188" t="str">
        <f>_xlfn.IFNA(IF(Table[[#This Row],[Programme Partner]]&lt;&gt;Table[[#This Row],[Implementing Partner]],CONCATENATE(Table[[#This Row],[Programme Partner]],"-",Table[[#This Row],[Implementing Partner]]),Table[[#This Row],[Programme Partner]]),"")</f>
        <v>DPHE</v>
      </c>
      <c r="AC204" s="189"/>
      <c r="AD204" s="189"/>
      <c r="AE204" s="190"/>
      <c r="AF204" s="190"/>
      <c r="AG204" s="191"/>
    </row>
    <row r="205" spans="1:33" ht="14.4" customHeight="1">
      <c r="A205" s="183">
        <v>252</v>
      </c>
      <c r="B205" t="s">
        <v>5084</v>
      </c>
      <c r="C205" t="s">
        <v>5084</v>
      </c>
      <c r="D205" s="197" t="s">
        <v>8345</v>
      </c>
      <c r="E205" t="s">
        <v>27</v>
      </c>
      <c r="F205" t="s">
        <v>8012</v>
      </c>
      <c r="G205" t="s">
        <v>8354</v>
      </c>
      <c r="H205" t="str">
        <f>IFERROR(VLOOKUP(Table[[#This Row],[Activity Details of Assistance]],WHAT!E:F,2,FALSE),"")</f>
        <v># of door</v>
      </c>
      <c r="I205"/>
      <c r="J205">
        <v>2</v>
      </c>
      <c r="K205" t="s">
        <v>8280</v>
      </c>
      <c r="L205" t="s">
        <v>13</v>
      </c>
      <c r="M205" t="s">
        <v>14</v>
      </c>
      <c r="N205" t="s">
        <v>309</v>
      </c>
      <c r="O205" t="s">
        <v>1606</v>
      </c>
      <c r="P205" t="s">
        <v>6386</v>
      </c>
      <c r="Q205" s="236">
        <v>44592</v>
      </c>
      <c r="R205" s="236">
        <v>44562</v>
      </c>
      <c r="S205" t="s">
        <v>8452</v>
      </c>
      <c r="T205"/>
      <c r="U205"/>
      <c r="V205"/>
      <c r="W205"/>
      <c r="X205" s="197"/>
      <c r="Y205" t="s">
        <v>8418</v>
      </c>
      <c r="Z205">
        <v>8801720071252</v>
      </c>
      <c r="AA205" t="s">
        <v>8419</v>
      </c>
      <c r="AB205" s="188" t="str">
        <f>_xlfn.IFNA(IF(Table[[#This Row],[Programme Partner]]&lt;&gt;Table[[#This Row],[Implementing Partner]],CONCATENATE(Table[[#This Row],[Programme Partner]],"-",Table[[#This Row],[Implementing Partner]]),Table[[#This Row],[Programme Partner]]),"")</f>
        <v>DPHE</v>
      </c>
      <c r="AC205" s="189"/>
      <c r="AD205" s="189"/>
      <c r="AE205" s="190"/>
      <c r="AF205" s="190"/>
      <c r="AG205" s="191"/>
    </row>
    <row r="206" spans="1:33" ht="14.4" customHeight="1">
      <c r="A206" s="183">
        <v>253</v>
      </c>
      <c r="B206" t="s">
        <v>5084</v>
      </c>
      <c r="C206" t="s">
        <v>5084</v>
      </c>
      <c r="D206" s="197" t="s">
        <v>8345</v>
      </c>
      <c r="E206" t="s">
        <v>27</v>
      </c>
      <c r="F206" t="s">
        <v>8012</v>
      </c>
      <c r="G206" t="s">
        <v>8354</v>
      </c>
      <c r="H206" t="str">
        <f>IFERROR(VLOOKUP(Table[[#This Row],[Activity Details of Assistance]],WHAT!E:F,2,FALSE),"")</f>
        <v># of door</v>
      </c>
      <c r="I206"/>
      <c r="J206">
        <v>2</v>
      </c>
      <c r="K206" t="s">
        <v>8280</v>
      </c>
      <c r="L206" t="s">
        <v>13</v>
      </c>
      <c r="M206" t="s">
        <v>14</v>
      </c>
      <c r="N206" t="s">
        <v>309</v>
      </c>
      <c r="O206" t="s">
        <v>1607</v>
      </c>
      <c r="P206" t="s">
        <v>4710</v>
      </c>
      <c r="Q206" s="236">
        <v>44592</v>
      </c>
      <c r="R206" s="236">
        <v>44562</v>
      </c>
      <c r="S206" t="s">
        <v>8452</v>
      </c>
      <c r="T206"/>
      <c r="U206"/>
      <c r="V206"/>
      <c r="W206"/>
      <c r="X206" s="197"/>
      <c r="Y206" t="s">
        <v>8418</v>
      </c>
      <c r="Z206">
        <v>8801720071252</v>
      </c>
      <c r="AA206" t="s">
        <v>8419</v>
      </c>
      <c r="AB206" s="188" t="str">
        <f>_xlfn.IFNA(IF(Table[[#This Row],[Programme Partner]]&lt;&gt;Table[[#This Row],[Implementing Partner]],CONCATENATE(Table[[#This Row],[Programme Partner]],"-",Table[[#This Row],[Implementing Partner]]),Table[[#This Row],[Programme Partner]]),"")</f>
        <v>DPHE</v>
      </c>
      <c r="AC206" s="189"/>
      <c r="AD206" s="189"/>
      <c r="AE206" s="190"/>
      <c r="AF206" s="190"/>
      <c r="AG206" s="191"/>
    </row>
    <row r="207" spans="1:33" ht="14.4" customHeight="1">
      <c r="A207" s="183">
        <v>254</v>
      </c>
      <c r="B207" t="s">
        <v>5084</v>
      </c>
      <c r="C207" t="s">
        <v>5084</v>
      </c>
      <c r="D207" s="197" t="s">
        <v>8345</v>
      </c>
      <c r="E207" t="s">
        <v>27</v>
      </c>
      <c r="F207" t="s">
        <v>8012</v>
      </c>
      <c r="G207" t="s">
        <v>8354</v>
      </c>
      <c r="H207" t="str">
        <f>IFERROR(VLOOKUP(Table[[#This Row],[Activity Details of Assistance]],WHAT!E:F,2,FALSE),"")</f>
        <v># of door</v>
      </c>
      <c r="I207"/>
      <c r="J207">
        <v>3</v>
      </c>
      <c r="K207" t="s">
        <v>8280</v>
      </c>
      <c r="L207" t="s">
        <v>13</v>
      </c>
      <c r="M207" t="s">
        <v>14</v>
      </c>
      <c r="N207" t="s">
        <v>309</v>
      </c>
      <c r="O207" t="s">
        <v>1606</v>
      </c>
      <c r="P207" t="s">
        <v>6385</v>
      </c>
      <c r="Q207" s="236">
        <v>44592</v>
      </c>
      <c r="R207" s="236">
        <v>44562</v>
      </c>
      <c r="S207" t="s">
        <v>8452</v>
      </c>
      <c r="T207"/>
      <c r="U207"/>
      <c r="V207"/>
      <c r="W207"/>
      <c r="X207" s="197"/>
      <c r="Y207" t="s">
        <v>8418</v>
      </c>
      <c r="Z207">
        <v>8801720071252</v>
      </c>
      <c r="AA207" t="s">
        <v>8419</v>
      </c>
      <c r="AB207" s="188" t="str">
        <f>_xlfn.IFNA(IF(Table[[#This Row],[Programme Partner]]&lt;&gt;Table[[#This Row],[Implementing Partner]],CONCATENATE(Table[[#This Row],[Programme Partner]],"-",Table[[#This Row],[Implementing Partner]]),Table[[#This Row],[Programme Partner]]),"")</f>
        <v>DPHE</v>
      </c>
      <c r="AC207" s="189"/>
      <c r="AD207" s="189"/>
      <c r="AE207" s="190"/>
      <c r="AF207" s="190"/>
      <c r="AG207" s="191"/>
    </row>
    <row r="208" spans="1:33" ht="14.4" customHeight="1">
      <c r="A208" s="183">
        <v>255</v>
      </c>
      <c r="B208" t="s">
        <v>5084</v>
      </c>
      <c r="C208" t="s">
        <v>5084</v>
      </c>
      <c r="D208" s="197" t="s">
        <v>8345</v>
      </c>
      <c r="E208" t="s">
        <v>27</v>
      </c>
      <c r="F208" t="s">
        <v>8012</v>
      </c>
      <c r="G208" t="s">
        <v>8354</v>
      </c>
      <c r="H208" t="str">
        <f>IFERROR(VLOOKUP(Table[[#This Row],[Activity Details of Assistance]],WHAT!E:F,2,FALSE),"")</f>
        <v># of door</v>
      </c>
      <c r="I208"/>
      <c r="J208">
        <v>4</v>
      </c>
      <c r="K208" t="s">
        <v>8280</v>
      </c>
      <c r="L208" t="s">
        <v>13</v>
      </c>
      <c r="M208" t="s">
        <v>14</v>
      </c>
      <c r="N208" t="s">
        <v>309</v>
      </c>
      <c r="O208" t="s">
        <v>1606</v>
      </c>
      <c r="P208" t="s">
        <v>6480</v>
      </c>
      <c r="Q208" s="236">
        <v>44592</v>
      </c>
      <c r="R208" s="236">
        <v>44562</v>
      </c>
      <c r="S208" t="s">
        <v>8452</v>
      </c>
      <c r="T208"/>
      <c r="U208"/>
      <c r="V208"/>
      <c r="W208"/>
      <c r="X208" s="197"/>
      <c r="Y208" t="s">
        <v>8418</v>
      </c>
      <c r="Z208">
        <v>8801720071252</v>
      </c>
      <c r="AA208" t="s">
        <v>8419</v>
      </c>
      <c r="AB208" s="188" t="str">
        <f>_xlfn.IFNA(IF(Table[[#This Row],[Programme Partner]]&lt;&gt;Table[[#This Row],[Implementing Partner]],CONCATENATE(Table[[#This Row],[Programme Partner]],"-",Table[[#This Row],[Implementing Partner]]),Table[[#This Row],[Programme Partner]]),"")</f>
        <v>DPHE</v>
      </c>
      <c r="AC208" s="189"/>
      <c r="AD208" s="189"/>
      <c r="AE208" s="190"/>
      <c r="AF208" s="190"/>
      <c r="AG208" s="191"/>
    </row>
    <row r="209" spans="1:33" ht="14.4" customHeight="1">
      <c r="A209" s="183">
        <v>256</v>
      </c>
      <c r="B209" t="s">
        <v>5084</v>
      </c>
      <c r="C209" t="s">
        <v>5084</v>
      </c>
      <c r="D209" s="197" t="s">
        <v>8345</v>
      </c>
      <c r="E209" t="s">
        <v>27</v>
      </c>
      <c r="F209" t="s">
        <v>8012</v>
      </c>
      <c r="G209" t="s">
        <v>8354</v>
      </c>
      <c r="H209" t="str">
        <f>IFERROR(VLOOKUP(Table[[#This Row],[Activity Details of Assistance]],WHAT!E:F,2,FALSE),"")</f>
        <v># of door</v>
      </c>
      <c r="I209"/>
      <c r="J209">
        <v>10</v>
      </c>
      <c r="K209" t="s">
        <v>8280</v>
      </c>
      <c r="L209" t="s">
        <v>13</v>
      </c>
      <c r="M209" t="s">
        <v>14</v>
      </c>
      <c r="N209" t="s">
        <v>309</v>
      </c>
      <c r="O209" t="s">
        <v>1606</v>
      </c>
      <c r="P209" t="s">
        <v>4668</v>
      </c>
      <c r="Q209" s="236">
        <v>44592</v>
      </c>
      <c r="R209" s="236">
        <v>44562</v>
      </c>
      <c r="S209" t="s">
        <v>8452</v>
      </c>
      <c r="T209"/>
      <c r="U209"/>
      <c r="V209"/>
      <c r="W209"/>
      <c r="X209" s="197"/>
      <c r="Y209" t="s">
        <v>8418</v>
      </c>
      <c r="Z209">
        <v>8801720071252</v>
      </c>
      <c r="AA209" t="s">
        <v>8419</v>
      </c>
      <c r="AB209" s="188" t="str">
        <f>_xlfn.IFNA(IF(Table[[#This Row],[Programme Partner]]&lt;&gt;Table[[#This Row],[Implementing Partner]],CONCATENATE(Table[[#This Row],[Programme Partner]],"-",Table[[#This Row],[Implementing Partner]]),Table[[#This Row],[Programme Partner]]),"")</f>
        <v>DPHE</v>
      </c>
      <c r="AC209" s="189"/>
      <c r="AD209" s="189"/>
      <c r="AE209" s="190"/>
      <c r="AF209" s="190"/>
      <c r="AG209" s="191"/>
    </row>
    <row r="210" spans="1:33" ht="14.4" customHeight="1">
      <c r="A210" s="183">
        <v>257</v>
      </c>
      <c r="B210" t="s">
        <v>5084</v>
      </c>
      <c r="C210" t="s">
        <v>5084</v>
      </c>
      <c r="D210" s="197" t="s">
        <v>8345</v>
      </c>
      <c r="E210" t="s">
        <v>27</v>
      </c>
      <c r="F210" t="s">
        <v>8012</v>
      </c>
      <c r="G210" t="s">
        <v>8362</v>
      </c>
      <c r="H210" t="str">
        <f>IFERROR(VLOOKUP(Table[[#This Row],[Activity Details of Assistance]],WHAT!E:F,2,FALSE),"")</f>
        <v># of door</v>
      </c>
      <c r="I210"/>
      <c r="J210">
        <v>4</v>
      </c>
      <c r="K210" t="s">
        <v>8280</v>
      </c>
      <c r="L210" t="s">
        <v>13</v>
      </c>
      <c r="M210" t="s">
        <v>14</v>
      </c>
      <c r="N210" t="s">
        <v>309</v>
      </c>
      <c r="O210" t="s">
        <v>1606</v>
      </c>
      <c r="P210" t="s">
        <v>6477</v>
      </c>
      <c r="Q210" s="236">
        <v>44592</v>
      </c>
      <c r="R210" s="236">
        <v>44562</v>
      </c>
      <c r="S210" t="s">
        <v>8452</v>
      </c>
      <c r="T210"/>
      <c r="U210"/>
      <c r="V210"/>
      <c r="W210"/>
      <c r="X210" s="197"/>
      <c r="Y210" t="s">
        <v>8418</v>
      </c>
      <c r="Z210">
        <v>8801720071252</v>
      </c>
      <c r="AA210" t="s">
        <v>8419</v>
      </c>
      <c r="AB210" s="188" t="str">
        <f>_xlfn.IFNA(IF(Table[[#This Row],[Programme Partner]]&lt;&gt;Table[[#This Row],[Implementing Partner]],CONCATENATE(Table[[#This Row],[Programme Partner]],"-",Table[[#This Row],[Implementing Partner]]),Table[[#This Row],[Programme Partner]]),"")</f>
        <v>DPHE</v>
      </c>
      <c r="AC210" s="189"/>
      <c r="AD210" s="189"/>
      <c r="AE210" s="190"/>
      <c r="AF210" s="190"/>
      <c r="AG210" s="191"/>
    </row>
    <row r="211" spans="1:33" ht="14.4" customHeight="1">
      <c r="A211" s="183">
        <v>258</v>
      </c>
      <c r="B211" t="s">
        <v>5084</v>
      </c>
      <c r="C211" t="s">
        <v>5084</v>
      </c>
      <c r="D211" s="197" t="s">
        <v>8345</v>
      </c>
      <c r="E211" t="s">
        <v>27</v>
      </c>
      <c r="F211" t="s">
        <v>8012</v>
      </c>
      <c r="G211" t="s">
        <v>8372</v>
      </c>
      <c r="H211" t="str">
        <f>IFERROR(VLOOKUP(Table[[#This Row],[Activity Details of Assistance]],WHAT!E:F,2,FALSE),"")</f>
        <v># of door</v>
      </c>
      <c r="I211"/>
      <c r="J211">
        <v>8</v>
      </c>
      <c r="K211" t="s">
        <v>8280</v>
      </c>
      <c r="L211" t="s">
        <v>13</v>
      </c>
      <c r="M211" t="s">
        <v>14</v>
      </c>
      <c r="N211" t="s">
        <v>309</v>
      </c>
      <c r="O211" t="s">
        <v>1606</v>
      </c>
      <c r="P211" t="s">
        <v>6477</v>
      </c>
      <c r="Q211" s="236">
        <v>44592</v>
      </c>
      <c r="R211" s="236">
        <v>44562</v>
      </c>
      <c r="S211" t="s">
        <v>8452</v>
      </c>
      <c r="T211"/>
      <c r="U211"/>
      <c r="V211"/>
      <c r="W211"/>
      <c r="X211" s="197"/>
      <c r="Y211" t="s">
        <v>8418</v>
      </c>
      <c r="Z211">
        <v>8801720071252</v>
      </c>
      <c r="AA211" t="s">
        <v>8419</v>
      </c>
      <c r="AB211" s="188" t="str">
        <f>_xlfn.IFNA(IF(Table[[#This Row],[Programme Partner]]&lt;&gt;Table[[#This Row],[Implementing Partner]],CONCATENATE(Table[[#This Row],[Programme Partner]],"-",Table[[#This Row],[Implementing Partner]]),Table[[#This Row],[Programme Partner]]),"")</f>
        <v>DPHE</v>
      </c>
      <c r="AC211" s="189"/>
      <c r="AD211" s="189"/>
      <c r="AE211" s="190"/>
      <c r="AF211" s="190"/>
      <c r="AG211" s="191"/>
    </row>
    <row r="212" spans="1:33" ht="14.4" customHeight="1">
      <c r="A212" s="183">
        <v>259</v>
      </c>
      <c r="B212" t="s">
        <v>5084</v>
      </c>
      <c r="C212" t="s">
        <v>5084</v>
      </c>
      <c r="D212" s="197" t="s">
        <v>8345</v>
      </c>
      <c r="E212" t="s">
        <v>27</v>
      </c>
      <c r="F212" t="s">
        <v>8012</v>
      </c>
      <c r="G212" t="s">
        <v>8354</v>
      </c>
      <c r="H212" t="str">
        <f>IFERROR(VLOOKUP(Table[[#This Row],[Activity Details of Assistance]],WHAT!E:F,2,FALSE),"")</f>
        <v># of door</v>
      </c>
      <c r="I212"/>
      <c r="J212">
        <v>8</v>
      </c>
      <c r="K212" t="s">
        <v>8280</v>
      </c>
      <c r="L212" t="s">
        <v>13</v>
      </c>
      <c r="M212" t="s">
        <v>14</v>
      </c>
      <c r="N212" t="s">
        <v>309</v>
      </c>
      <c r="O212" t="s">
        <v>1606</v>
      </c>
      <c r="P212" t="s">
        <v>6477</v>
      </c>
      <c r="Q212" s="236">
        <v>44592</v>
      </c>
      <c r="R212" s="236">
        <v>44562</v>
      </c>
      <c r="S212" t="s">
        <v>8452</v>
      </c>
      <c r="T212"/>
      <c r="U212"/>
      <c r="V212"/>
      <c r="W212"/>
      <c r="X212" s="197"/>
      <c r="Y212" t="s">
        <v>8418</v>
      </c>
      <c r="Z212">
        <v>8801720071252</v>
      </c>
      <c r="AA212" t="s">
        <v>8419</v>
      </c>
      <c r="AB212" s="188" t="str">
        <f>_xlfn.IFNA(IF(Table[[#This Row],[Programme Partner]]&lt;&gt;Table[[#This Row],[Implementing Partner]],CONCATENATE(Table[[#This Row],[Programme Partner]],"-",Table[[#This Row],[Implementing Partner]]),Table[[#This Row],[Programme Partner]]),"")</f>
        <v>DPHE</v>
      </c>
      <c r="AC212" s="189"/>
      <c r="AD212" s="189"/>
      <c r="AE212" s="190"/>
      <c r="AF212" s="190"/>
      <c r="AG212" s="191"/>
    </row>
    <row r="213" spans="1:33" ht="14.4" customHeight="1">
      <c r="A213" s="183">
        <v>260</v>
      </c>
      <c r="B213" t="s">
        <v>5084</v>
      </c>
      <c r="C213" t="s">
        <v>5084</v>
      </c>
      <c r="D213" s="197" t="s">
        <v>8345</v>
      </c>
      <c r="E213" t="s">
        <v>27</v>
      </c>
      <c r="F213" t="s">
        <v>8012</v>
      </c>
      <c r="G213" t="s">
        <v>8362</v>
      </c>
      <c r="H213" t="str">
        <f>IFERROR(VLOOKUP(Table[[#This Row],[Activity Details of Assistance]],WHAT!E:F,2,FALSE),"")</f>
        <v># of door</v>
      </c>
      <c r="I213"/>
      <c r="J213">
        <v>3</v>
      </c>
      <c r="K213" t="s">
        <v>8280</v>
      </c>
      <c r="L213" t="s">
        <v>13</v>
      </c>
      <c r="M213" t="s">
        <v>14</v>
      </c>
      <c r="N213" t="s">
        <v>309</v>
      </c>
      <c r="O213" t="s">
        <v>1606</v>
      </c>
      <c r="P213" t="s">
        <v>6478</v>
      </c>
      <c r="Q213" s="236">
        <v>44592</v>
      </c>
      <c r="R213" s="236">
        <v>44562</v>
      </c>
      <c r="S213" t="s">
        <v>8452</v>
      </c>
      <c r="T213"/>
      <c r="U213"/>
      <c r="V213"/>
      <c r="W213"/>
      <c r="X213" s="197"/>
      <c r="Y213" t="s">
        <v>8418</v>
      </c>
      <c r="Z213">
        <v>8801720071252</v>
      </c>
      <c r="AA213" t="s">
        <v>8419</v>
      </c>
      <c r="AB213" s="188" t="str">
        <f>_xlfn.IFNA(IF(Table[[#This Row],[Programme Partner]]&lt;&gt;Table[[#This Row],[Implementing Partner]],CONCATENATE(Table[[#This Row],[Programme Partner]],"-",Table[[#This Row],[Implementing Partner]]),Table[[#This Row],[Programme Partner]]),"")</f>
        <v>DPHE</v>
      </c>
      <c r="AC213" s="189"/>
      <c r="AD213" s="189"/>
      <c r="AE213" s="190"/>
      <c r="AF213" s="190"/>
      <c r="AG213" s="191"/>
    </row>
    <row r="214" spans="1:33" ht="14.4" customHeight="1">
      <c r="A214" s="183">
        <v>261</v>
      </c>
      <c r="B214" t="s">
        <v>5084</v>
      </c>
      <c r="C214" t="s">
        <v>5084</v>
      </c>
      <c r="D214" s="197" t="s">
        <v>8345</v>
      </c>
      <c r="E214" t="s">
        <v>27</v>
      </c>
      <c r="F214" t="s">
        <v>8012</v>
      </c>
      <c r="G214" t="s">
        <v>8372</v>
      </c>
      <c r="H214" t="str">
        <f>IFERROR(VLOOKUP(Table[[#This Row],[Activity Details of Assistance]],WHAT!E:F,2,FALSE),"")</f>
        <v># of door</v>
      </c>
      <c r="I214"/>
      <c r="J214">
        <v>6</v>
      </c>
      <c r="K214" t="s">
        <v>8280</v>
      </c>
      <c r="L214" t="s">
        <v>13</v>
      </c>
      <c r="M214" t="s">
        <v>14</v>
      </c>
      <c r="N214" t="s">
        <v>309</v>
      </c>
      <c r="O214" t="s">
        <v>1606</v>
      </c>
      <c r="P214" t="s">
        <v>6478</v>
      </c>
      <c r="Q214" s="236">
        <v>44592</v>
      </c>
      <c r="R214" s="236">
        <v>44562</v>
      </c>
      <c r="S214" t="s">
        <v>8452</v>
      </c>
      <c r="T214"/>
      <c r="U214"/>
      <c r="V214"/>
      <c r="W214"/>
      <c r="X214" s="197"/>
      <c r="Y214" t="s">
        <v>8418</v>
      </c>
      <c r="Z214">
        <v>8801720071252</v>
      </c>
      <c r="AA214" t="s">
        <v>8419</v>
      </c>
      <c r="AB214" s="188" t="str">
        <f>_xlfn.IFNA(IF(Table[[#This Row],[Programme Partner]]&lt;&gt;Table[[#This Row],[Implementing Partner]],CONCATENATE(Table[[#This Row],[Programme Partner]],"-",Table[[#This Row],[Implementing Partner]]),Table[[#This Row],[Programme Partner]]),"")</f>
        <v>DPHE</v>
      </c>
      <c r="AC214" s="189"/>
      <c r="AD214" s="189"/>
      <c r="AE214" s="190"/>
      <c r="AF214" s="190"/>
      <c r="AG214" s="191"/>
    </row>
    <row r="215" spans="1:33" ht="14.4" customHeight="1">
      <c r="A215" s="183">
        <v>262</v>
      </c>
      <c r="B215" t="s">
        <v>5084</v>
      </c>
      <c r="C215" t="s">
        <v>5084</v>
      </c>
      <c r="D215" s="197" t="s">
        <v>8345</v>
      </c>
      <c r="E215" t="s">
        <v>27</v>
      </c>
      <c r="F215" t="s">
        <v>8012</v>
      </c>
      <c r="G215" t="s">
        <v>8354</v>
      </c>
      <c r="H215" t="str">
        <f>IFERROR(VLOOKUP(Table[[#This Row],[Activity Details of Assistance]],WHAT!E:F,2,FALSE),"")</f>
        <v># of door</v>
      </c>
      <c r="I215"/>
      <c r="J215">
        <v>6</v>
      </c>
      <c r="K215" t="s">
        <v>8280</v>
      </c>
      <c r="L215" t="s">
        <v>13</v>
      </c>
      <c r="M215" t="s">
        <v>14</v>
      </c>
      <c r="N215" t="s">
        <v>309</v>
      </c>
      <c r="O215" t="s">
        <v>1606</v>
      </c>
      <c r="P215" t="s">
        <v>6478</v>
      </c>
      <c r="Q215" s="236">
        <v>44592</v>
      </c>
      <c r="R215" s="236">
        <v>44562</v>
      </c>
      <c r="S215" t="s">
        <v>8452</v>
      </c>
      <c r="T215"/>
      <c r="U215"/>
      <c r="V215"/>
      <c r="W215"/>
      <c r="X215" s="197"/>
      <c r="Y215" t="s">
        <v>8418</v>
      </c>
      <c r="Z215">
        <v>8801720071252</v>
      </c>
      <c r="AA215" t="s">
        <v>8419</v>
      </c>
      <c r="AB215" s="188" t="str">
        <f>_xlfn.IFNA(IF(Table[[#This Row],[Programme Partner]]&lt;&gt;Table[[#This Row],[Implementing Partner]],CONCATENATE(Table[[#This Row],[Programme Partner]],"-",Table[[#This Row],[Implementing Partner]]),Table[[#This Row],[Programme Partner]]),"")</f>
        <v>DPHE</v>
      </c>
      <c r="AC215" s="189"/>
      <c r="AD215" s="189"/>
      <c r="AE215" s="190"/>
      <c r="AF215" s="190"/>
      <c r="AG215" s="191"/>
    </row>
    <row r="216" spans="1:33" ht="14.4" customHeight="1">
      <c r="A216" s="183">
        <v>263</v>
      </c>
      <c r="B216" t="s">
        <v>5084</v>
      </c>
      <c r="C216" t="s">
        <v>5084</v>
      </c>
      <c r="D216" s="197" t="s">
        <v>8345</v>
      </c>
      <c r="E216" t="s">
        <v>27</v>
      </c>
      <c r="F216" t="s">
        <v>8012</v>
      </c>
      <c r="G216" t="s">
        <v>8362</v>
      </c>
      <c r="H216" t="str">
        <f>IFERROR(VLOOKUP(Table[[#This Row],[Activity Details of Assistance]],WHAT!E:F,2,FALSE),"")</f>
        <v># of door</v>
      </c>
      <c r="I216"/>
      <c r="J216">
        <v>7</v>
      </c>
      <c r="K216" t="s">
        <v>8280</v>
      </c>
      <c r="L216" t="s">
        <v>13</v>
      </c>
      <c r="M216" t="s">
        <v>14</v>
      </c>
      <c r="N216" t="s">
        <v>309</v>
      </c>
      <c r="O216" t="s">
        <v>1606</v>
      </c>
      <c r="P216" t="s">
        <v>6475</v>
      </c>
      <c r="Q216" s="236">
        <v>44592</v>
      </c>
      <c r="R216" s="236">
        <v>44562</v>
      </c>
      <c r="S216" t="s">
        <v>8452</v>
      </c>
      <c r="T216"/>
      <c r="U216"/>
      <c r="V216"/>
      <c r="W216"/>
      <c r="X216" s="197"/>
      <c r="Y216" t="s">
        <v>8418</v>
      </c>
      <c r="Z216">
        <v>8801720071252</v>
      </c>
      <c r="AA216" t="s">
        <v>8419</v>
      </c>
      <c r="AB216" s="188" t="str">
        <f>_xlfn.IFNA(IF(Table[[#This Row],[Programme Partner]]&lt;&gt;Table[[#This Row],[Implementing Partner]],CONCATENATE(Table[[#This Row],[Programme Partner]],"-",Table[[#This Row],[Implementing Partner]]),Table[[#This Row],[Programme Partner]]),"")</f>
        <v>DPHE</v>
      </c>
      <c r="AC216" s="189"/>
      <c r="AD216" s="189"/>
      <c r="AE216" s="190"/>
      <c r="AF216" s="190"/>
      <c r="AG216" s="191"/>
    </row>
    <row r="217" spans="1:33" ht="14.4" customHeight="1">
      <c r="A217" s="183">
        <v>264</v>
      </c>
      <c r="B217" t="s">
        <v>5084</v>
      </c>
      <c r="C217" t="s">
        <v>5084</v>
      </c>
      <c r="D217" s="197" t="s">
        <v>8345</v>
      </c>
      <c r="E217" t="s">
        <v>27</v>
      </c>
      <c r="F217" t="s">
        <v>8012</v>
      </c>
      <c r="G217" t="s">
        <v>8372</v>
      </c>
      <c r="H217" t="str">
        <f>IFERROR(VLOOKUP(Table[[#This Row],[Activity Details of Assistance]],WHAT!E:F,2,FALSE),"")</f>
        <v># of door</v>
      </c>
      <c r="I217"/>
      <c r="J217">
        <v>14</v>
      </c>
      <c r="K217" t="s">
        <v>8280</v>
      </c>
      <c r="L217" t="s">
        <v>13</v>
      </c>
      <c r="M217" t="s">
        <v>14</v>
      </c>
      <c r="N217" t="s">
        <v>309</v>
      </c>
      <c r="O217" t="s">
        <v>1606</v>
      </c>
      <c r="P217" t="s">
        <v>6475</v>
      </c>
      <c r="Q217" s="236">
        <v>44592</v>
      </c>
      <c r="R217" s="236">
        <v>44562</v>
      </c>
      <c r="S217" t="s">
        <v>8452</v>
      </c>
      <c r="T217"/>
      <c r="U217"/>
      <c r="V217"/>
      <c r="W217"/>
      <c r="X217" s="197"/>
      <c r="Y217" t="s">
        <v>8418</v>
      </c>
      <c r="Z217">
        <v>8801720071252</v>
      </c>
      <c r="AA217" t="s">
        <v>8419</v>
      </c>
      <c r="AB217" s="188" t="str">
        <f>_xlfn.IFNA(IF(Table[[#This Row],[Programme Partner]]&lt;&gt;Table[[#This Row],[Implementing Partner]],CONCATENATE(Table[[#This Row],[Programme Partner]],"-",Table[[#This Row],[Implementing Partner]]),Table[[#This Row],[Programme Partner]]),"")</f>
        <v>DPHE</v>
      </c>
      <c r="AC217" s="189"/>
      <c r="AD217" s="189"/>
      <c r="AE217" s="190"/>
      <c r="AF217" s="190"/>
      <c r="AG217" s="191"/>
    </row>
    <row r="218" spans="1:33" ht="14.4" customHeight="1">
      <c r="A218" s="183">
        <v>265</v>
      </c>
      <c r="B218" t="s">
        <v>5084</v>
      </c>
      <c r="C218" t="s">
        <v>5084</v>
      </c>
      <c r="D218" s="197" t="s">
        <v>8345</v>
      </c>
      <c r="E218" t="s">
        <v>27</v>
      </c>
      <c r="F218" t="s">
        <v>8012</v>
      </c>
      <c r="G218" t="s">
        <v>8354</v>
      </c>
      <c r="H218" t="str">
        <f>IFERROR(VLOOKUP(Table[[#This Row],[Activity Details of Assistance]],WHAT!E:F,2,FALSE),"")</f>
        <v># of door</v>
      </c>
      <c r="I218"/>
      <c r="J218">
        <v>14</v>
      </c>
      <c r="K218" t="s">
        <v>8280</v>
      </c>
      <c r="L218" t="s">
        <v>13</v>
      </c>
      <c r="M218" t="s">
        <v>14</v>
      </c>
      <c r="N218" t="s">
        <v>309</v>
      </c>
      <c r="O218" t="s">
        <v>1606</v>
      </c>
      <c r="P218" t="s">
        <v>6475</v>
      </c>
      <c r="Q218" s="236">
        <v>44592</v>
      </c>
      <c r="R218" s="236">
        <v>44562</v>
      </c>
      <c r="S218" t="s">
        <v>8452</v>
      </c>
      <c r="T218"/>
      <c r="U218"/>
      <c r="V218"/>
      <c r="W218"/>
      <c r="X218" s="197"/>
      <c r="Y218" t="s">
        <v>8418</v>
      </c>
      <c r="Z218">
        <v>8801720071252</v>
      </c>
      <c r="AA218" t="s">
        <v>8419</v>
      </c>
      <c r="AB218" s="188" t="str">
        <f>_xlfn.IFNA(IF(Table[[#This Row],[Programme Partner]]&lt;&gt;Table[[#This Row],[Implementing Partner]],CONCATENATE(Table[[#This Row],[Programme Partner]],"-",Table[[#This Row],[Implementing Partner]]),Table[[#This Row],[Programme Partner]]),"")</f>
        <v>DPHE</v>
      </c>
      <c r="AC218" s="189"/>
      <c r="AD218" s="189"/>
      <c r="AE218" s="190"/>
      <c r="AF218" s="190"/>
      <c r="AG218" s="191"/>
    </row>
    <row r="219" spans="1:33" ht="14.4" customHeight="1">
      <c r="A219" s="183">
        <v>266</v>
      </c>
      <c r="B219" t="s">
        <v>5084</v>
      </c>
      <c r="C219" t="s">
        <v>5084</v>
      </c>
      <c r="D219" s="197" t="s">
        <v>8345</v>
      </c>
      <c r="E219" t="s">
        <v>27</v>
      </c>
      <c r="F219" t="s">
        <v>8012</v>
      </c>
      <c r="G219" t="s">
        <v>8362</v>
      </c>
      <c r="H219" t="str">
        <f>IFERROR(VLOOKUP(Table[[#This Row],[Activity Details of Assistance]],WHAT!E:F,2,FALSE),"")</f>
        <v># of door</v>
      </c>
      <c r="I219"/>
      <c r="J219">
        <v>1</v>
      </c>
      <c r="K219" t="s">
        <v>8280</v>
      </c>
      <c r="L219" t="s">
        <v>13</v>
      </c>
      <c r="M219" t="s">
        <v>14</v>
      </c>
      <c r="N219" t="s">
        <v>309</v>
      </c>
      <c r="O219" t="s">
        <v>1606</v>
      </c>
      <c r="P219" t="s">
        <v>6386</v>
      </c>
      <c r="Q219" s="236">
        <v>44592</v>
      </c>
      <c r="R219" s="236">
        <v>44562</v>
      </c>
      <c r="S219" t="s">
        <v>8452</v>
      </c>
      <c r="T219"/>
      <c r="U219"/>
      <c r="V219"/>
      <c r="W219"/>
      <c r="X219" s="197"/>
      <c r="Y219" t="s">
        <v>8418</v>
      </c>
      <c r="Z219">
        <v>8801720071252</v>
      </c>
      <c r="AA219" t="s">
        <v>8419</v>
      </c>
      <c r="AB219" s="188" t="str">
        <f>_xlfn.IFNA(IF(Table[[#This Row],[Programme Partner]]&lt;&gt;Table[[#This Row],[Implementing Partner]],CONCATENATE(Table[[#This Row],[Programme Partner]],"-",Table[[#This Row],[Implementing Partner]]),Table[[#This Row],[Programme Partner]]),"")</f>
        <v>DPHE</v>
      </c>
      <c r="AC219" s="189"/>
      <c r="AD219" s="189"/>
      <c r="AE219" s="190"/>
      <c r="AF219" s="190"/>
      <c r="AG219" s="191"/>
    </row>
    <row r="220" spans="1:33" ht="14.4" customHeight="1">
      <c r="A220" s="183">
        <v>267</v>
      </c>
      <c r="B220" t="s">
        <v>5084</v>
      </c>
      <c r="C220" t="s">
        <v>5084</v>
      </c>
      <c r="D220" s="197" t="s">
        <v>8345</v>
      </c>
      <c r="E220" t="s">
        <v>27</v>
      </c>
      <c r="F220" t="s">
        <v>8012</v>
      </c>
      <c r="G220" t="s">
        <v>8372</v>
      </c>
      <c r="H220" t="str">
        <f>IFERROR(VLOOKUP(Table[[#This Row],[Activity Details of Assistance]],WHAT!E:F,2,FALSE),"")</f>
        <v># of door</v>
      </c>
      <c r="I220"/>
      <c r="J220">
        <v>2</v>
      </c>
      <c r="K220" t="s">
        <v>8280</v>
      </c>
      <c r="L220" t="s">
        <v>13</v>
      </c>
      <c r="M220" t="s">
        <v>14</v>
      </c>
      <c r="N220" t="s">
        <v>309</v>
      </c>
      <c r="O220" t="s">
        <v>1606</v>
      </c>
      <c r="P220" t="s">
        <v>6386</v>
      </c>
      <c r="Q220" s="236">
        <v>44592</v>
      </c>
      <c r="R220" s="236">
        <v>44562</v>
      </c>
      <c r="S220" t="s">
        <v>8452</v>
      </c>
      <c r="T220"/>
      <c r="U220"/>
      <c r="V220"/>
      <c r="W220"/>
      <c r="X220" s="197"/>
      <c r="Y220" t="s">
        <v>8418</v>
      </c>
      <c r="Z220">
        <v>8801720071252</v>
      </c>
      <c r="AA220" t="s">
        <v>8419</v>
      </c>
      <c r="AB220" s="188" t="str">
        <f>_xlfn.IFNA(IF(Table[[#This Row],[Programme Partner]]&lt;&gt;Table[[#This Row],[Implementing Partner]],CONCATENATE(Table[[#This Row],[Programme Partner]],"-",Table[[#This Row],[Implementing Partner]]),Table[[#This Row],[Programme Partner]]),"")</f>
        <v>DPHE</v>
      </c>
      <c r="AC220" s="189"/>
      <c r="AD220" s="189"/>
      <c r="AE220" s="190"/>
      <c r="AF220" s="190"/>
      <c r="AG220" s="191"/>
    </row>
    <row r="221" spans="1:33" ht="14.4" customHeight="1">
      <c r="A221" s="183">
        <v>268</v>
      </c>
      <c r="B221" t="s">
        <v>5084</v>
      </c>
      <c r="C221" t="s">
        <v>5084</v>
      </c>
      <c r="D221" s="197" t="s">
        <v>8345</v>
      </c>
      <c r="E221" t="s">
        <v>27</v>
      </c>
      <c r="F221" t="s">
        <v>8012</v>
      </c>
      <c r="G221" t="s">
        <v>8354</v>
      </c>
      <c r="H221" t="str">
        <f>IFERROR(VLOOKUP(Table[[#This Row],[Activity Details of Assistance]],WHAT!E:F,2,FALSE),"")</f>
        <v># of door</v>
      </c>
      <c r="I221"/>
      <c r="J221">
        <v>2</v>
      </c>
      <c r="K221" t="s">
        <v>8280</v>
      </c>
      <c r="L221" t="s">
        <v>13</v>
      </c>
      <c r="M221" t="s">
        <v>14</v>
      </c>
      <c r="N221" t="s">
        <v>309</v>
      </c>
      <c r="O221" t="s">
        <v>1606</v>
      </c>
      <c r="P221" t="s">
        <v>6386</v>
      </c>
      <c r="Q221" s="236">
        <v>44592</v>
      </c>
      <c r="R221" s="236">
        <v>44562</v>
      </c>
      <c r="S221" t="s">
        <v>8452</v>
      </c>
      <c r="T221"/>
      <c r="U221"/>
      <c r="V221"/>
      <c r="W221"/>
      <c r="X221" s="197"/>
      <c r="Y221" t="s">
        <v>8418</v>
      </c>
      <c r="Z221">
        <v>8801720071252</v>
      </c>
      <c r="AA221" t="s">
        <v>8419</v>
      </c>
      <c r="AB221" s="188" t="str">
        <f>_xlfn.IFNA(IF(Table[[#This Row],[Programme Partner]]&lt;&gt;Table[[#This Row],[Implementing Partner]],CONCATENATE(Table[[#This Row],[Programme Partner]],"-",Table[[#This Row],[Implementing Partner]]),Table[[#This Row],[Programme Partner]]),"")</f>
        <v>DPHE</v>
      </c>
      <c r="AC221" s="189"/>
      <c r="AD221" s="189"/>
      <c r="AE221" s="190"/>
      <c r="AF221" s="190"/>
      <c r="AG221" s="191"/>
    </row>
    <row r="222" spans="1:33" ht="14.4" customHeight="1">
      <c r="A222" s="183">
        <v>269</v>
      </c>
      <c r="B222" t="s">
        <v>5084</v>
      </c>
      <c r="C222" t="s">
        <v>5084</v>
      </c>
      <c r="D222" s="197" t="s">
        <v>8345</v>
      </c>
      <c r="E222" t="s">
        <v>27</v>
      </c>
      <c r="F222" t="s">
        <v>8012</v>
      </c>
      <c r="G222" t="s">
        <v>8362</v>
      </c>
      <c r="H222" t="str">
        <f>IFERROR(VLOOKUP(Table[[#This Row],[Activity Details of Assistance]],WHAT!E:F,2,FALSE),"")</f>
        <v># of door</v>
      </c>
      <c r="I222"/>
      <c r="J222">
        <v>4</v>
      </c>
      <c r="K222" t="s">
        <v>8280</v>
      </c>
      <c r="L222" t="s">
        <v>13</v>
      </c>
      <c r="M222" t="s">
        <v>14</v>
      </c>
      <c r="N222" t="s">
        <v>309</v>
      </c>
      <c r="O222" t="s">
        <v>1606</v>
      </c>
      <c r="P222" t="s">
        <v>4668</v>
      </c>
      <c r="Q222" s="236">
        <v>44592</v>
      </c>
      <c r="R222" s="236">
        <v>44562</v>
      </c>
      <c r="S222" t="s">
        <v>8452</v>
      </c>
      <c r="T222"/>
      <c r="U222"/>
      <c r="V222"/>
      <c r="W222"/>
      <c r="X222" s="197"/>
      <c r="Y222" t="s">
        <v>8418</v>
      </c>
      <c r="Z222">
        <v>8801720071252</v>
      </c>
      <c r="AA222" t="s">
        <v>8419</v>
      </c>
      <c r="AB222" s="188" t="str">
        <f>_xlfn.IFNA(IF(Table[[#This Row],[Programme Partner]]&lt;&gt;Table[[#This Row],[Implementing Partner]],CONCATENATE(Table[[#This Row],[Programme Partner]],"-",Table[[#This Row],[Implementing Partner]]),Table[[#This Row],[Programme Partner]]),"")</f>
        <v>DPHE</v>
      </c>
      <c r="AC222" s="189"/>
      <c r="AD222" s="189"/>
      <c r="AE222" s="190"/>
      <c r="AF222" s="190"/>
      <c r="AG222" s="191"/>
    </row>
    <row r="223" spans="1:33" ht="14.4" customHeight="1">
      <c r="A223" s="183">
        <v>270</v>
      </c>
      <c r="B223" t="s">
        <v>5084</v>
      </c>
      <c r="C223" t="s">
        <v>5084</v>
      </c>
      <c r="D223" s="197" t="s">
        <v>8345</v>
      </c>
      <c r="E223" t="s">
        <v>27</v>
      </c>
      <c r="F223" t="s">
        <v>8012</v>
      </c>
      <c r="G223" t="s">
        <v>8372</v>
      </c>
      <c r="H223" t="str">
        <f>IFERROR(VLOOKUP(Table[[#This Row],[Activity Details of Assistance]],WHAT!E:F,2,FALSE),"")</f>
        <v># of door</v>
      </c>
      <c r="I223"/>
      <c r="J223">
        <v>8</v>
      </c>
      <c r="K223" t="s">
        <v>8280</v>
      </c>
      <c r="L223" t="s">
        <v>13</v>
      </c>
      <c r="M223" t="s">
        <v>14</v>
      </c>
      <c r="N223" t="s">
        <v>309</v>
      </c>
      <c r="O223" t="s">
        <v>1606</v>
      </c>
      <c r="P223" t="s">
        <v>4668</v>
      </c>
      <c r="Q223" s="236">
        <v>44592</v>
      </c>
      <c r="R223" s="236">
        <v>44562</v>
      </c>
      <c r="S223" t="s">
        <v>8452</v>
      </c>
      <c r="T223"/>
      <c r="U223"/>
      <c r="V223"/>
      <c r="W223"/>
      <c r="X223" s="197"/>
      <c r="Y223" t="s">
        <v>8418</v>
      </c>
      <c r="Z223">
        <v>8801720071252</v>
      </c>
      <c r="AA223" t="s">
        <v>8419</v>
      </c>
      <c r="AB223" s="188" t="str">
        <f>_xlfn.IFNA(IF(Table[[#This Row],[Programme Partner]]&lt;&gt;Table[[#This Row],[Implementing Partner]],CONCATENATE(Table[[#This Row],[Programme Partner]],"-",Table[[#This Row],[Implementing Partner]]),Table[[#This Row],[Programme Partner]]),"")</f>
        <v>DPHE</v>
      </c>
      <c r="AC223" s="189"/>
      <c r="AD223" s="189"/>
      <c r="AE223" s="190"/>
      <c r="AF223" s="190"/>
      <c r="AG223" s="191"/>
    </row>
    <row r="224" spans="1:33" ht="14.4" customHeight="1">
      <c r="A224" s="183">
        <v>271</v>
      </c>
      <c r="B224" t="s">
        <v>5084</v>
      </c>
      <c r="C224" t="s">
        <v>5084</v>
      </c>
      <c r="D224" s="197" t="s">
        <v>8345</v>
      </c>
      <c r="E224" t="s">
        <v>27</v>
      </c>
      <c r="F224" t="s">
        <v>8012</v>
      </c>
      <c r="G224" t="s">
        <v>8354</v>
      </c>
      <c r="H224" t="str">
        <f>IFERROR(VLOOKUP(Table[[#This Row],[Activity Details of Assistance]],WHAT!E:F,2,FALSE),"")</f>
        <v># of door</v>
      </c>
      <c r="I224"/>
      <c r="J224">
        <v>8</v>
      </c>
      <c r="K224" t="s">
        <v>8280</v>
      </c>
      <c r="L224" t="s">
        <v>13</v>
      </c>
      <c r="M224" t="s">
        <v>14</v>
      </c>
      <c r="N224" t="s">
        <v>309</v>
      </c>
      <c r="O224" t="s">
        <v>1606</v>
      </c>
      <c r="P224" t="s">
        <v>4668</v>
      </c>
      <c r="Q224" s="236">
        <v>44592</v>
      </c>
      <c r="R224" s="236">
        <v>44562</v>
      </c>
      <c r="S224" t="s">
        <v>8452</v>
      </c>
      <c r="T224"/>
      <c r="U224"/>
      <c r="V224"/>
      <c r="W224"/>
      <c r="X224" s="197"/>
      <c r="Y224" t="s">
        <v>8418</v>
      </c>
      <c r="Z224">
        <v>8801720071252</v>
      </c>
      <c r="AA224" t="s">
        <v>8419</v>
      </c>
      <c r="AB224" s="188" t="str">
        <f>_xlfn.IFNA(IF(Table[[#This Row],[Programme Partner]]&lt;&gt;Table[[#This Row],[Implementing Partner]],CONCATENATE(Table[[#This Row],[Programme Partner]],"-",Table[[#This Row],[Implementing Partner]]),Table[[#This Row],[Programme Partner]]),"")</f>
        <v>DPHE</v>
      </c>
      <c r="AC224" s="189"/>
      <c r="AD224" s="189"/>
      <c r="AE224" s="190"/>
      <c r="AF224" s="190"/>
      <c r="AG224" s="191"/>
    </row>
    <row r="225" spans="1:33" ht="14.4" customHeight="1">
      <c r="A225" s="183">
        <v>272</v>
      </c>
      <c r="B225" t="s">
        <v>5084</v>
      </c>
      <c r="C225" t="s">
        <v>5084</v>
      </c>
      <c r="D225" s="197" t="s">
        <v>8345</v>
      </c>
      <c r="E225" t="s">
        <v>27</v>
      </c>
      <c r="F225" t="s">
        <v>8012</v>
      </c>
      <c r="G225" t="s">
        <v>8362</v>
      </c>
      <c r="H225" t="str">
        <f>IFERROR(VLOOKUP(Table[[#This Row],[Activity Details of Assistance]],WHAT!E:F,2,FALSE),"")</f>
        <v># of door</v>
      </c>
      <c r="I225"/>
      <c r="J225">
        <v>2</v>
      </c>
      <c r="K225" t="s">
        <v>8280</v>
      </c>
      <c r="L225" t="s">
        <v>13</v>
      </c>
      <c r="M225" t="s">
        <v>14</v>
      </c>
      <c r="N225" t="s">
        <v>309</v>
      </c>
      <c r="O225" t="s">
        <v>1606</v>
      </c>
      <c r="P225" t="s">
        <v>4678</v>
      </c>
      <c r="Q225" s="236">
        <v>44592</v>
      </c>
      <c r="R225" s="236">
        <v>44562</v>
      </c>
      <c r="S225" t="s">
        <v>8452</v>
      </c>
      <c r="T225"/>
      <c r="U225"/>
      <c r="V225"/>
      <c r="W225"/>
      <c r="X225" s="197"/>
      <c r="Y225" t="s">
        <v>8418</v>
      </c>
      <c r="Z225">
        <v>8801720071252</v>
      </c>
      <c r="AA225" t="s">
        <v>8419</v>
      </c>
      <c r="AB225" s="188" t="str">
        <f>_xlfn.IFNA(IF(Table[[#This Row],[Programme Partner]]&lt;&gt;Table[[#This Row],[Implementing Partner]],CONCATENATE(Table[[#This Row],[Programme Partner]],"-",Table[[#This Row],[Implementing Partner]]),Table[[#This Row],[Programme Partner]]),"")</f>
        <v>DPHE</v>
      </c>
      <c r="AC225" s="189"/>
      <c r="AD225" s="189"/>
      <c r="AE225" s="190"/>
      <c r="AF225" s="190"/>
      <c r="AG225" s="191"/>
    </row>
    <row r="226" spans="1:33" ht="14.4" customHeight="1">
      <c r="A226" s="183">
        <v>273</v>
      </c>
      <c r="B226" t="s">
        <v>5084</v>
      </c>
      <c r="C226" t="s">
        <v>5084</v>
      </c>
      <c r="D226" s="197" t="s">
        <v>8345</v>
      </c>
      <c r="E226" t="s">
        <v>27</v>
      </c>
      <c r="F226" t="s">
        <v>8012</v>
      </c>
      <c r="G226" t="s">
        <v>8372</v>
      </c>
      <c r="H226" t="str">
        <f>IFERROR(VLOOKUP(Table[[#This Row],[Activity Details of Assistance]],WHAT!E:F,2,FALSE),"")</f>
        <v># of door</v>
      </c>
      <c r="I226"/>
      <c r="J226">
        <v>4</v>
      </c>
      <c r="K226" t="s">
        <v>8280</v>
      </c>
      <c r="L226" t="s">
        <v>13</v>
      </c>
      <c r="M226" t="s">
        <v>14</v>
      </c>
      <c r="N226" t="s">
        <v>309</v>
      </c>
      <c r="O226" t="s">
        <v>1606</v>
      </c>
      <c r="P226" t="s">
        <v>4678</v>
      </c>
      <c r="Q226" s="236">
        <v>44592</v>
      </c>
      <c r="R226" s="236">
        <v>44562</v>
      </c>
      <c r="S226" t="s">
        <v>8452</v>
      </c>
      <c r="T226"/>
      <c r="U226"/>
      <c r="V226"/>
      <c r="W226"/>
      <c r="X226" s="197"/>
      <c r="Y226" t="s">
        <v>8418</v>
      </c>
      <c r="Z226">
        <v>8801720071252</v>
      </c>
      <c r="AA226" t="s">
        <v>8419</v>
      </c>
      <c r="AB226" s="188" t="str">
        <f>_xlfn.IFNA(IF(Table[[#This Row],[Programme Partner]]&lt;&gt;Table[[#This Row],[Implementing Partner]],CONCATENATE(Table[[#This Row],[Programme Partner]],"-",Table[[#This Row],[Implementing Partner]]),Table[[#This Row],[Programme Partner]]),"")</f>
        <v>DPHE</v>
      </c>
      <c r="AC226" s="189"/>
      <c r="AD226" s="189"/>
      <c r="AE226" s="190"/>
      <c r="AF226" s="190"/>
      <c r="AG226" s="191"/>
    </row>
    <row r="227" spans="1:33" ht="14.4" customHeight="1">
      <c r="A227" s="183">
        <v>274</v>
      </c>
      <c r="B227" t="s">
        <v>5084</v>
      </c>
      <c r="C227" t="s">
        <v>5084</v>
      </c>
      <c r="D227" s="197" t="s">
        <v>8345</v>
      </c>
      <c r="E227" t="s">
        <v>27</v>
      </c>
      <c r="F227" t="s">
        <v>8012</v>
      </c>
      <c r="G227" t="s">
        <v>8354</v>
      </c>
      <c r="H227" t="str">
        <f>IFERROR(VLOOKUP(Table[[#This Row],[Activity Details of Assistance]],WHAT!E:F,2,FALSE),"")</f>
        <v># of door</v>
      </c>
      <c r="I227"/>
      <c r="J227">
        <v>4</v>
      </c>
      <c r="K227" t="s">
        <v>8280</v>
      </c>
      <c r="L227" t="s">
        <v>13</v>
      </c>
      <c r="M227" t="s">
        <v>14</v>
      </c>
      <c r="N227" t="s">
        <v>309</v>
      </c>
      <c r="O227" t="s">
        <v>1606</v>
      </c>
      <c r="P227" t="s">
        <v>4678</v>
      </c>
      <c r="Q227" s="236">
        <v>44592</v>
      </c>
      <c r="R227" s="236">
        <v>44562</v>
      </c>
      <c r="S227" t="s">
        <v>8452</v>
      </c>
      <c r="T227"/>
      <c r="U227"/>
      <c r="V227"/>
      <c r="W227"/>
      <c r="X227" s="197"/>
      <c r="Y227" t="s">
        <v>8418</v>
      </c>
      <c r="Z227">
        <v>8801720071252</v>
      </c>
      <c r="AA227" t="s">
        <v>8419</v>
      </c>
      <c r="AB227" s="188" t="str">
        <f>_xlfn.IFNA(IF(Table[[#This Row],[Programme Partner]]&lt;&gt;Table[[#This Row],[Implementing Partner]],CONCATENATE(Table[[#This Row],[Programme Partner]],"-",Table[[#This Row],[Implementing Partner]]),Table[[#This Row],[Programme Partner]]),"")</f>
        <v>DPHE</v>
      </c>
      <c r="AC227" s="189"/>
      <c r="AD227" s="189"/>
      <c r="AE227" s="190"/>
      <c r="AF227" s="190"/>
      <c r="AG227" s="191"/>
    </row>
    <row r="228" spans="1:33" ht="14.4" customHeight="1">
      <c r="A228" s="183">
        <v>275</v>
      </c>
      <c r="B228" t="s">
        <v>5084</v>
      </c>
      <c r="C228" t="s">
        <v>5084</v>
      </c>
      <c r="D228" s="197" t="s">
        <v>8345</v>
      </c>
      <c r="E228" t="s">
        <v>27</v>
      </c>
      <c r="F228" t="s">
        <v>8012</v>
      </c>
      <c r="G228" t="s">
        <v>8362</v>
      </c>
      <c r="H228" t="str">
        <f>IFERROR(VLOOKUP(Table[[#This Row],[Activity Details of Assistance]],WHAT!E:F,2,FALSE),"")</f>
        <v># of door</v>
      </c>
      <c r="I228"/>
      <c r="J228">
        <v>2</v>
      </c>
      <c r="K228" t="s">
        <v>8280</v>
      </c>
      <c r="L228" t="s">
        <v>13</v>
      </c>
      <c r="M228" t="s">
        <v>14</v>
      </c>
      <c r="N228" t="s">
        <v>309</v>
      </c>
      <c r="O228" t="s">
        <v>1606</v>
      </c>
      <c r="P228" t="s">
        <v>4680</v>
      </c>
      <c r="Q228" s="236">
        <v>44592</v>
      </c>
      <c r="R228" s="236">
        <v>44562</v>
      </c>
      <c r="S228" t="s">
        <v>8452</v>
      </c>
      <c r="T228"/>
      <c r="U228"/>
      <c r="V228"/>
      <c r="W228"/>
      <c r="X228" s="197"/>
      <c r="Y228" t="s">
        <v>8418</v>
      </c>
      <c r="Z228">
        <v>8801720071252</v>
      </c>
      <c r="AA228" t="s">
        <v>8419</v>
      </c>
      <c r="AB228" s="188" t="str">
        <f>_xlfn.IFNA(IF(Table[[#This Row],[Programme Partner]]&lt;&gt;Table[[#This Row],[Implementing Partner]],CONCATENATE(Table[[#This Row],[Programme Partner]],"-",Table[[#This Row],[Implementing Partner]]),Table[[#This Row],[Programme Partner]]),"")</f>
        <v>DPHE</v>
      </c>
      <c r="AC228" s="189"/>
      <c r="AD228" s="189"/>
      <c r="AE228" s="190"/>
      <c r="AF228" s="190"/>
      <c r="AG228" s="191"/>
    </row>
    <row r="229" spans="1:33" ht="14.4" customHeight="1">
      <c r="A229" s="183">
        <v>276</v>
      </c>
      <c r="B229" t="s">
        <v>5084</v>
      </c>
      <c r="C229" t="s">
        <v>5084</v>
      </c>
      <c r="D229" s="197" t="s">
        <v>8345</v>
      </c>
      <c r="E229" t="s">
        <v>27</v>
      </c>
      <c r="F229" t="s">
        <v>8012</v>
      </c>
      <c r="G229" t="s">
        <v>8372</v>
      </c>
      <c r="H229" t="str">
        <f>IFERROR(VLOOKUP(Table[[#This Row],[Activity Details of Assistance]],WHAT!E:F,2,FALSE),"")</f>
        <v># of door</v>
      </c>
      <c r="I229"/>
      <c r="J229">
        <v>4</v>
      </c>
      <c r="K229" t="s">
        <v>8280</v>
      </c>
      <c r="L229" t="s">
        <v>13</v>
      </c>
      <c r="M229" t="s">
        <v>14</v>
      </c>
      <c r="N229" t="s">
        <v>309</v>
      </c>
      <c r="O229" t="s">
        <v>1606</v>
      </c>
      <c r="P229" t="s">
        <v>4680</v>
      </c>
      <c r="Q229" s="236">
        <v>44592</v>
      </c>
      <c r="R229" s="236">
        <v>44562</v>
      </c>
      <c r="S229" t="s">
        <v>8452</v>
      </c>
      <c r="T229"/>
      <c r="U229"/>
      <c r="V229"/>
      <c r="W229"/>
      <c r="X229" s="197"/>
      <c r="Y229" t="s">
        <v>8418</v>
      </c>
      <c r="Z229">
        <v>8801720071252</v>
      </c>
      <c r="AA229" t="s">
        <v>8419</v>
      </c>
      <c r="AB229" s="188" t="str">
        <f>_xlfn.IFNA(IF(Table[[#This Row],[Programme Partner]]&lt;&gt;Table[[#This Row],[Implementing Partner]],CONCATENATE(Table[[#This Row],[Programme Partner]],"-",Table[[#This Row],[Implementing Partner]]),Table[[#This Row],[Programme Partner]]),"")</f>
        <v>DPHE</v>
      </c>
      <c r="AC229" s="189"/>
      <c r="AD229" s="189"/>
      <c r="AE229" s="190"/>
      <c r="AF229" s="190"/>
      <c r="AG229" s="191"/>
    </row>
    <row r="230" spans="1:33" ht="14.4" customHeight="1">
      <c r="A230" s="183">
        <v>277</v>
      </c>
      <c r="B230" t="s">
        <v>5084</v>
      </c>
      <c r="C230" t="s">
        <v>5084</v>
      </c>
      <c r="D230" s="197" t="s">
        <v>8345</v>
      </c>
      <c r="E230" t="s">
        <v>27</v>
      </c>
      <c r="F230" t="s">
        <v>8012</v>
      </c>
      <c r="G230" t="s">
        <v>8354</v>
      </c>
      <c r="H230" t="str">
        <f>IFERROR(VLOOKUP(Table[[#This Row],[Activity Details of Assistance]],WHAT!E:F,2,FALSE),"")</f>
        <v># of door</v>
      </c>
      <c r="I230"/>
      <c r="J230">
        <v>4</v>
      </c>
      <c r="K230" t="s">
        <v>8280</v>
      </c>
      <c r="L230" t="s">
        <v>13</v>
      </c>
      <c r="M230" t="s">
        <v>14</v>
      </c>
      <c r="N230" t="s">
        <v>309</v>
      </c>
      <c r="O230" t="s">
        <v>1606</v>
      </c>
      <c r="P230" t="s">
        <v>4680</v>
      </c>
      <c r="Q230" s="236">
        <v>44592</v>
      </c>
      <c r="R230" s="236">
        <v>44562</v>
      </c>
      <c r="S230" t="s">
        <v>8452</v>
      </c>
      <c r="T230"/>
      <c r="U230"/>
      <c r="V230"/>
      <c r="W230"/>
      <c r="X230" s="197"/>
      <c r="Y230" t="s">
        <v>8418</v>
      </c>
      <c r="Z230">
        <v>8801720071252</v>
      </c>
      <c r="AA230" t="s">
        <v>8419</v>
      </c>
      <c r="AB230" s="188" t="str">
        <f>_xlfn.IFNA(IF(Table[[#This Row],[Programme Partner]]&lt;&gt;Table[[#This Row],[Implementing Partner]],CONCATENATE(Table[[#This Row],[Programme Partner]],"-",Table[[#This Row],[Implementing Partner]]),Table[[#This Row],[Programme Partner]]),"")</f>
        <v>DPHE</v>
      </c>
      <c r="AC230" s="189"/>
      <c r="AD230" s="189"/>
      <c r="AE230" s="190"/>
      <c r="AF230" s="190"/>
      <c r="AG230" s="191"/>
    </row>
    <row r="231" spans="1:33" ht="14.4" customHeight="1">
      <c r="A231" s="183">
        <v>278</v>
      </c>
      <c r="B231" t="s">
        <v>5084</v>
      </c>
      <c r="C231" t="s">
        <v>5084</v>
      </c>
      <c r="D231" s="197" t="s">
        <v>8345</v>
      </c>
      <c r="E231" t="s">
        <v>27</v>
      </c>
      <c r="F231" t="s">
        <v>8012</v>
      </c>
      <c r="G231" t="s">
        <v>8354</v>
      </c>
      <c r="H231" t="str">
        <f>IFERROR(VLOOKUP(Table[[#This Row],[Activity Details of Assistance]],WHAT!E:F,2,FALSE),"")</f>
        <v># of door</v>
      </c>
      <c r="I231"/>
      <c r="J231">
        <v>1</v>
      </c>
      <c r="K231" t="s">
        <v>8280</v>
      </c>
      <c r="L231" t="s">
        <v>13</v>
      </c>
      <c r="M231" t="s">
        <v>14</v>
      </c>
      <c r="N231" t="s">
        <v>307</v>
      </c>
      <c r="O231" t="s">
        <v>307</v>
      </c>
      <c r="P231" t="s">
        <v>8220</v>
      </c>
      <c r="Q231" s="236">
        <v>44592</v>
      </c>
      <c r="R231" s="236">
        <v>44562</v>
      </c>
      <c r="S231" s="291" t="s">
        <v>8590</v>
      </c>
      <c r="T231"/>
      <c r="U231"/>
      <c r="V231"/>
      <c r="W231"/>
      <c r="X231" s="197"/>
      <c r="Y231" t="s">
        <v>8418</v>
      </c>
      <c r="Z231">
        <v>8801720071252</v>
      </c>
      <c r="AA231" t="s">
        <v>8419</v>
      </c>
      <c r="AB231" s="188" t="str">
        <f>_xlfn.IFNA(IF(Table[[#This Row],[Programme Partner]]&lt;&gt;Table[[#This Row],[Implementing Partner]],CONCATENATE(Table[[#This Row],[Programme Partner]],"-",Table[[#This Row],[Implementing Partner]]),Table[[#This Row],[Programme Partner]]),"")</f>
        <v>DPHE</v>
      </c>
      <c r="AC231" s="189"/>
      <c r="AD231" s="189"/>
      <c r="AE231" s="190"/>
      <c r="AF231" s="190"/>
      <c r="AG231" s="191"/>
    </row>
    <row r="232" spans="1:33" ht="14.4" customHeight="1">
      <c r="A232" s="183">
        <v>279</v>
      </c>
      <c r="B232" t="s">
        <v>5084</v>
      </c>
      <c r="C232" t="s">
        <v>5084</v>
      </c>
      <c r="D232" s="197" t="s">
        <v>5936</v>
      </c>
      <c r="E232" t="s">
        <v>27</v>
      </c>
      <c r="F232" t="s">
        <v>8011</v>
      </c>
      <c r="G232" t="s">
        <v>8017</v>
      </c>
      <c r="H232" t="str">
        <f>IFERROR(VLOOKUP(Table[[#This Row],[Activity Details of Assistance]],WHAT!E:F,2,FALSE),"")</f>
        <v># cubic meters / day</v>
      </c>
      <c r="I232"/>
      <c r="J232">
        <v>25</v>
      </c>
      <c r="K232" t="s">
        <v>8280</v>
      </c>
      <c r="L232" t="s">
        <v>13</v>
      </c>
      <c r="M232" t="s">
        <v>14</v>
      </c>
      <c r="N232" t="s">
        <v>309</v>
      </c>
      <c r="O232" t="s">
        <v>1606</v>
      </c>
      <c r="P232" t="s">
        <v>4662</v>
      </c>
      <c r="Q232" s="236">
        <v>44592</v>
      </c>
      <c r="R232" s="236">
        <v>44562</v>
      </c>
      <c r="S232" t="s">
        <v>8452</v>
      </c>
      <c r="T232"/>
      <c r="U232"/>
      <c r="V232"/>
      <c r="W232"/>
      <c r="X232" s="197"/>
      <c r="Y232" t="s">
        <v>8418</v>
      </c>
      <c r="Z232">
        <v>8801720071252</v>
      </c>
      <c r="AA232" t="s">
        <v>8419</v>
      </c>
      <c r="AB232" s="188" t="str">
        <f>_xlfn.IFNA(IF(Table[[#This Row],[Programme Partner]]&lt;&gt;Table[[#This Row],[Implementing Partner]],CONCATENATE(Table[[#This Row],[Programme Partner]],"-",Table[[#This Row],[Implementing Partner]]),Table[[#This Row],[Programme Partner]]),"")</f>
        <v>DPHE</v>
      </c>
      <c r="AC232" s="189"/>
      <c r="AD232" s="189"/>
      <c r="AE232" s="190"/>
      <c r="AF232" s="190"/>
      <c r="AG232" s="191"/>
    </row>
    <row r="233" spans="1:33" ht="14.4" customHeight="1">
      <c r="A233" s="183">
        <v>280</v>
      </c>
      <c r="B233" t="s">
        <v>5039</v>
      </c>
      <c r="C233" t="s">
        <v>5087</v>
      </c>
      <c r="D233" s="197" t="s">
        <v>8342</v>
      </c>
      <c r="E233" t="s">
        <v>27</v>
      </c>
      <c r="F233" t="s">
        <v>8011</v>
      </c>
      <c r="G233" t="s">
        <v>8353</v>
      </c>
      <c r="H233" t="str">
        <f>IFERROR(VLOOKUP(Table[[#This Row],[Activity Details of Assistance]],WHAT!E:F,2,FALSE),"")</f>
        <v># of tube well</v>
      </c>
      <c r="I233"/>
      <c r="J233">
        <v>7</v>
      </c>
      <c r="K233" t="s">
        <v>8280</v>
      </c>
      <c r="L233" t="s">
        <v>13</v>
      </c>
      <c r="M233" t="s">
        <v>14</v>
      </c>
      <c r="N233" t="s">
        <v>309</v>
      </c>
      <c r="O233" t="s">
        <v>1608</v>
      </c>
      <c r="P233" t="s">
        <v>8212</v>
      </c>
      <c r="Q233" s="236">
        <v>44592</v>
      </c>
      <c r="R233" s="236">
        <v>44682</v>
      </c>
      <c r="S233" s="291" t="s">
        <v>8590</v>
      </c>
      <c r="T233"/>
      <c r="U233"/>
      <c r="V233"/>
      <c r="W233"/>
      <c r="X233" s="197"/>
      <c r="Y233" t="s">
        <v>8412</v>
      </c>
      <c r="Z233">
        <v>1712837770</v>
      </c>
      <c r="AA233" t="s">
        <v>8413</v>
      </c>
      <c r="AB233" s="188" t="str">
        <f>_xlfn.IFNA(IF(Table[[#This Row],[Programme Partner]]&lt;&gt;Table[[#This Row],[Implementing Partner]],CONCATENATE(Table[[#This Row],[Programme Partner]],"-",Table[[#This Row],[Implementing Partner]]),Table[[#This Row],[Programme Partner]]),"")</f>
        <v>CARE-DSK</v>
      </c>
      <c r="AC233" s="189"/>
      <c r="AD233" s="189"/>
      <c r="AE233" s="190"/>
      <c r="AF233" s="190"/>
      <c r="AG233" s="191"/>
    </row>
    <row r="234" spans="1:33" ht="14.4" customHeight="1">
      <c r="A234" s="183">
        <v>281</v>
      </c>
      <c r="B234" t="s">
        <v>5039</v>
      </c>
      <c r="C234" t="s">
        <v>5087</v>
      </c>
      <c r="D234" s="197" t="s">
        <v>8342</v>
      </c>
      <c r="E234" t="s">
        <v>27</v>
      </c>
      <c r="F234" t="s">
        <v>8012</v>
      </c>
      <c r="G234" t="s">
        <v>8354</v>
      </c>
      <c r="H234" t="str">
        <f>IFERROR(VLOOKUP(Table[[#This Row],[Activity Details of Assistance]],WHAT!E:F,2,FALSE),"")</f>
        <v># of door</v>
      </c>
      <c r="I234"/>
      <c r="J234">
        <v>168</v>
      </c>
      <c r="K234" t="s">
        <v>8280</v>
      </c>
      <c r="L234" t="s">
        <v>13</v>
      </c>
      <c r="M234" t="s">
        <v>14</v>
      </c>
      <c r="N234" t="s">
        <v>309</v>
      </c>
      <c r="O234" t="s">
        <v>1608</v>
      </c>
      <c r="P234" t="s">
        <v>8212</v>
      </c>
      <c r="Q234" s="236">
        <v>44592</v>
      </c>
      <c r="R234" s="236">
        <v>44682</v>
      </c>
      <c r="S234" s="291" t="s">
        <v>8590</v>
      </c>
      <c r="T234"/>
      <c r="U234"/>
      <c r="V234"/>
      <c r="W234"/>
      <c r="X234" s="197"/>
      <c r="Y234" t="s">
        <v>8412</v>
      </c>
      <c r="Z234">
        <v>1712837770</v>
      </c>
      <c r="AA234" t="s">
        <v>8413</v>
      </c>
      <c r="AB234" s="188" t="str">
        <f>_xlfn.IFNA(IF(Table[[#This Row],[Programme Partner]]&lt;&gt;Table[[#This Row],[Implementing Partner]],CONCATENATE(Table[[#This Row],[Programme Partner]],"-",Table[[#This Row],[Implementing Partner]]),Table[[#This Row],[Programme Partner]]),"")</f>
        <v>CARE-DSK</v>
      </c>
      <c r="AC234" s="189"/>
      <c r="AD234" s="189"/>
      <c r="AE234" s="190"/>
      <c r="AF234" s="190"/>
      <c r="AG234" s="191"/>
    </row>
    <row r="235" spans="1:33" ht="14.4" customHeight="1">
      <c r="A235" s="183">
        <v>282</v>
      </c>
      <c r="B235" t="s">
        <v>5039</v>
      </c>
      <c r="C235" t="s">
        <v>5087</v>
      </c>
      <c r="D235" s="197" t="s">
        <v>8342</v>
      </c>
      <c r="E235" t="s">
        <v>27</v>
      </c>
      <c r="F235" t="s">
        <v>8013</v>
      </c>
      <c r="G235" t="s">
        <v>8314</v>
      </c>
      <c r="H235" t="str">
        <f>IFERROR(VLOOKUP(Table[[#This Row],[Activity Details of Assistance]],WHAT!E:F,2,FALSE),"")</f>
        <v># of HP sessions at HH level</v>
      </c>
      <c r="I235"/>
      <c r="J235">
        <v>105</v>
      </c>
      <c r="K235" t="s">
        <v>8280</v>
      </c>
      <c r="L235" t="s">
        <v>13</v>
      </c>
      <c r="M235" t="s">
        <v>14</v>
      </c>
      <c r="N235" t="s">
        <v>309</v>
      </c>
      <c r="O235" t="s">
        <v>1608</v>
      </c>
      <c r="P235" t="s">
        <v>8212</v>
      </c>
      <c r="Q235" s="236">
        <v>44592</v>
      </c>
      <c r="R235" s="236">
        <v>44682</v>
      </c>
      <c r="S235" s="291" t="s">
        <v>8590</v>
      </c>
      <c r="T235"/>
      <c r="U235"/>
      <c r="V235"/>
      <c r="W235"/>
      <c r="X235" s="197"/>
      <c r="Y235" t="s">
        <v>8412</v>
      </c>
      <c r="Z235">
        <v>1712837770</v>
      </c>
      <c r="AA235" t="s">
        <v>8413</v>
      </c>
      <c r="AB235" s="188" t="str">
        <f>_xlfn.IFNA(IF(Table[[#This Row],[Programme Partner]]&lt;&gt;Table[[#This Row],[Implementing Partner]],CONCATENATE(Table[[#This Row],[Programme Partner]],"-",Table[[#This Row],[Implementing Partner]]),Table[[#This Row],[Programme Partner]]),"")</f>
        <v>CARE-DSK</v>
      </c>
      <c r="AC235" s="189"/>
      <c r="AD235" s="189"/>
      <c r="AE235" s="190"/>
      <c r="AF235" s="190"/>
      <c r="AG235" s="191"/>
    </row>
    <row r="236" spans="1:33" ht="14.4" customHeight="1">
      <c r="A236" s="183">
        <v>283</v>
      </c>
      <c r="B236" t="s">
        <v>5148</v>
      </c>
      <c r="C236" t="s">
        <v>5087</v>
      </c>
      <c r="D236" s="197" t="s">
        <v>6017</v>
      </c>
      <c r="E236" t="s">
        <v>27</v>
      </c>
      <c r="F236" t="s">
        <v>8011</v>
      </c>
      <c r="G236" t="s">
        <v>8355</v>
      </c>
      <c r="H236" t="str">
        <f>IFERROR(VLOOKUP(Table[[#This Row],[Activity Details of Assistance]],WHAT!E:F,2,FALSE),"")</f>
        <v># of water network</v>
      </c>
      <c r="I236"/>
      <c r="J236">
        <v>15</v>
      </c>
      <c r="K236" t="s">
        <v>8280</v>
      </c>
      <c r="L236" t="s">
        <v>13</v>
      </c>
      <c r="M236" t="s">
        <v>14</v>
      </c>
      <c r="N236" t="s">
        <v>307</v>
      </c>
      <c r="O236" t="s">
        <v>1599</v>
      </c>
      <c r="P236" t="s">
        <v>4717</v>
      </c>
      <c r="Q236" s="236">
        <v>44592</v>
      </c>
      <c r="R236" s="236">
        <v>44652</v>
      </c>
      <c r="S236" t="s">
        <v>8452</v>
      </c>
      <c r="T236"/>
      <c r="U236"/>
      <c r="V236"/>
      <c r="W236"/>
      <c r="X236" s="197"/>
      <c r="Y236" t="s">
        <v>8293</v>
      </c>
      <c r="Z236">
        <v>1737538933</v>
      </c>
      <c r="AA236" t="s">
        <v>8294</v>
      </c>
      <c r="AB236" s="188" t="str">
        <f>_xlfn.IFNA(IF(Table[[#This Row],[Programme Partner]]&lt;&gt;Table[[#This Row],[Implementing Partner]],CONCATENATE(Table[[#This Row],[Programme Partner]],"-",Table[[#This Row],[Implementing Partner]]),Table[[#This Row],[Programme Partner]]),"")</f>
        <v>IOM-DSK</v>
      </c>
      <c r="AC236" s="189"/>
      <c r="AD236" s="189"/>
      <c r="AE236" s="190"/>
      <c r="AF236" s="190"/>
      <c r="AG236" s="191"/>
    </row>
    <row r="237" spans="1:33" ht="14.4" customHeight="1">
      <c r="A237" s="183">
        <v>284</v>
      </c>
      <c r="B237" t="s">
        <v>5148</v>
      </c>
      <c r="C237" t="s">
        <v>5087</v>
      </c>
      <c r="D237" s="197" t="s">
        <v>6017</v>
      </c>
      <c r="E237" t="s">
        <v>27</v>
      </c>
      <c r="F237" t="s">
        <v>8011</v>
      </c>
      <c r="G237" t="s">
        <v>8019</v>
      </c>
      <c r="H237" t="str">
        <f>IFERROR(VLOOKUP(Table[[#This Row],[Activity Details of Assistance]],WHAT!E:F,2,FALSE),"")</f>
        <v>N/A</v>
      </c>
      <c r="I237"/>
      <c r="J237">
        <v>344</v>
      </c>
      <c r="K237" t="s">
        <v>8280</v>
      </c>
      <c r="L237" t="s">
        <v>13</v>
      </c>
      <c r="M237" t="s">
        <v>14</v>
      </c>
      <c r="N237" t="s">
        <v>307</v>
      </c>
      <c r="O237" t="s">
        <v>1599</v>
      </c>
      <c r="P237" t="s">
        <v>4717</v>
      </c>
      <c r="Q237" s="236">
        <v>44592</v>
      </c>
      <c r="R237" s="236">
        <v>44652</v>
      </c>
      <c r="S237" t="s">
        <v>8452</v>
      </c>
      <c r="T237"/>
      <c r="U237"/>
      <c r="V237"/>
      <c r="W237"/>
      <c r="X237" t="s">
        <v>8497</v>
      </c>
      <c r="Y237" t="s">
        <v>8293</v>
      </c>
      <c r="Z237">
        <v>1737538933</v>
      </c>
      <c r="AA237" t="s">
        <v>8294</v>
      </c>
      <c r="AB237" s="188" t="str">
        <f>_xlfn.IFNA(IF(Table[[#This Row],[Programme Partner]]&lt;&gt;Table[[#This Row],[Implementing Partner]],CONCATENATE(Table[[#This Row],[Programme Partner]],"-",Table[[#This Row],[Implementing Partner]]),Table[[#This Row],[Programme Partner]]),"")</f>
        <v>IOM-DSK</v>
      </c>
      <c r="AC237" s="189"/>
      <c r="AD237" s="189"/>
      <c r="AE237" s="190"/>
      <c r="AF237" s="190"/>
      <c r="AG237" s="191"/>
    </row>
    <row r="238" spans="1:33" ht="14.4" customHeight="1">
      <c r="A238" s="183">
        <v>285</v>
      </c>
      <c r="B238" t="s">
        <v>5148</v>
      </c>
      <c r="C238" t="s">
        <v>5087</v>
      </c>
      <c r="D238" s="197" t="s">
        <v>6017</v>
      </c>
      <c r="E238" t="s">
        <v>27</v>
      </c>
      <c r="F238" t="s">
        <v>8012</v>
      </c>
      <c r="G238" s="195" t="s">
        <v>8585</v>
      </c>
      <c r="H238" t="str">
        <f>IFERROR(VLOOKUP(Table[[#This Row],[Activity Details of Assistance]],WHAT!E:F,2,FALSE),"")</f>
        <v xml:space="preserve"># of door </v>
      </c>
      <c r="I238"/>
      <c r="J238">
        <v>18</v>
      </c>
      <c r="K238" t="s">
        <v>8280</v>
      </c>
      <c r="L238" t="s">
        <v>13</v>
      </c>
      <c r="M238" t="s">
        <v>14</v>
      </c>
      <c r="N238" t="s">
        <v>307</v>
      </c>
      <c r="O238" t="s">
        <v>1599</v>
      </c>
      <c r="P238" t="s">
        <v>4717</v>
      </c>
      <c r="Q238" s="236">
        <v>44592</v>
      </c>
      <c r="R238" s="236">
        <v>44652</v>
      </c>
      <c r="S238" t="s">
        <v>8452</v>
      </c>
      <c r="T238"/>
      <c r="U238"/>
      <c r="V238"/>
      <c r="W238"/>
      <c r="X238" s="197"/>
      <c r="Y238" t="s">
        <v>8293</v>
      </c>
      <c r="Z238">
        <v>1737538933</v>
      </c>
      <c r="AA238" t="s">
        <v>8294</v>
      </c>
      <c r="AB238" s="188" t="str">
        <f>_xlfn.IFNA(IF(Table[[#This Row],[Programme Partner]]&lt;&gt;Table[[#This Row],[Implementing Partner]],CONCATENATE(Table[[#This Row],[Programme Partner]],"-",Table[[#This Row],[Implementing Partner]]),Table[[#This Row],[Programme Partner]]),"")</f>
        <v>IOM-DSK</v>
      </c>
      <c r="AC238" s="189"/>
      <c r="AD238" s="189"/>
      <c r="AE238" s="190"/>
      <c r="AF238" s="190"/>
      <c r="AG238" s="191"/>
    </row>
    <row r="239" spans="1:33" ht="14.4" customHeight="1">
      <c r="A239" s="183">
        <v>286</v>
      </c>
      <c r="B239" t="s">
        <v>5148</v>
      </c>
      <c r="C239" t="s">
        <v>5087</v>
      </c>
      <c r="D239" s="197" t="s">
        <v>6017</v>
      </c>
      <c r="E239" t="s">
        <v>27</v>
      </c>
      <c r="F239" t="s">
        <v>8012</v>
      </c>
      <c r="G239" t="s">
        <v>8359</v>
      </c>
      <c r="H239" t="str">
        <f>IFERROR(VLOOKUP(Table[[#This Row],[Activity Details of Assistance]],WHAT!E:F,2,FALSE),"")</f>
        <v># of FSM Site</v>
      </c>
      <c r="I239"/>
      <c r="J239">
        <v>2</v>
      </c>
      <c r="K239" t="s">
        <v>8280</v>
      </c>
      <c r="L239" t="s">
        <v>13</v>
      </c>
      <c r="M239" t="s">
        <v>14</v>
      </c>
      <c r="N239" t="s">
        <v>307</v>
      </c>
      <c r="O239" t="s">
        <v>1599</v>
      </c>
      <c r="P239" t="s">
        <v>4717</v>
      </c>
      <c r="Q239" s="236">
        <v>44592</v>
      </c>
      <c r="R239" s="236">
        <v>44652</v>
      </c>
      <c r="S239" t="s">
        <v>8452</v>
      </c>
      <c r="T239"/>
      <c r="U239"/>
      <c r="V239"/>
      <c r="W239"/>
      <c r="X239" s="197"/>
      <c r="Y239" t="s">
        <v>8293</v>
      </c>
      <c r="Z239">
        <v>1737538933</v>
      </c>
      <c r="AA239" t="s">
        <v>8294</v>
      </c>
      <c r="AB239" s="188" t="str">
        <f>_xlfn.IFNA(IF(Table[[#This Row],[Programme Partner]]&lt;&gt;Table[[#This Row],[Implementing Partner]],CONCATENATE(Table[[#This Row],[Programme Partner]],"-",Table[[#This Row],[Implementing Partner]]),Table[[#This Row],[Programme Partner]]),"")</f>
        <v>IOM-DSK</v>
      </c>
      <c r="AC239" s="189"/>
      <c r="AD239" s="189"/>
      <c r="AE239" s="190"/>
      <c r="AF239" s="190"/>
      <c r="AG239" s="191"/>
    </row>
    <row r="240" spans="1:33" ht="14.4" customHeight="1">
      <c r="A240" s="183">
        <v>287</v>
      </c>
      <c r="B240" t="s">
        <v>5148</v>
      </c>
      <c r="C240" t="s">
        <v>5087</v>
      </c>
      <c r="D240" s="197" t="s">
        <v>6017</v>
      </c>
      <c r="E240" t="s">
        <v>27</v>
      </c>
      <c r="F240" t="s">
        <v>8012</v>
      </c>
      <c r="G240" t="s">
        <v>8357</v>
      </c>
      <c r="H240" t="str">
        <f>IFERROR(VLOOKUP(Table[[#This Row],[Activity Details of Assistance]],WHAT!E:F,2,FALSE),"")</f>
        <v># of door</v>
      </c>
      <c r="I240"/>
      <c r="J240">
        <v>661</v>
      </c>
      <c r="K240" t="s">
        <v>8280</v>
      </c>
      <c r="L240" t="s">
        <v>13</v>
      </c>
      <c r="M240" t="s">
        <v>14</v>
      </c>
      <c r="N240" t="s">
        <v>307</v>
      </c>
      <c r="O240" t="s">
        <v>1599</v>
      </c>
      <c r="P240" t="s">
        <v>4717</v>
      </c>
      <c r="Q240" s="236">
        <v>44592</v>
      </c>
      <c r="R240" s="236">
        <v>44652</v>
      </c>
      <c r="S240" t="s">
        <v>8452</v>
      </c>
      <c r="T240"/>
      <c r="U240"/>
      <c r="V240"/>
      <c r="W240"/>
      <c r="X240" s="197"/>
      <c r="Y240" t="s">
        <v>8293</v>
      </c>
      <c r="Z240">
        <v>1737538933</v>
      </c>
      <c r="AA240" t="s">
        <v>8294</v>
      </c>
      <c r="AB240" s="188" t="str">
        <f>_xlfn.IFNA(IF(Table[[#This Row],[Programme Partner]]&lt;&gt;Table[[#This Row],[Implementing Partner]],CONCATENATE(Table[[#This Row],[Programme Partner]],"-",Table[[#This Row],[Implementing Partner]]),Table[[#This Row],[Programme Partner]]),"")</f>
        <v>IOM-DSK</v>
      </c>
      <c r="AC240" s="189"/>
      <c r="AD240" s="189"/>
      <c r="AE240" s="190"/>
      <c r="AF240" s="190"/>
      <c r="AG240" s="191"/>
    </row>
    <row r="241" spans="1:33" ht="14.4" customHeight="1">
      <c r="A241" s="183">
        <v>288</v>
      </c>
      <c r="B241" t="s">
        <v>5148</v>
      </c>
      <c r="C241" t="s">
        <v>5087</v>
      </c>
      <c r="D241" s="197" t="s">
        <v>6017</v>
      </c>
      <c r="E241" t="s">
        <v>27</v>
      </c>
      <c r="F241" t="s">
        <v>8012</v>
      </c>
      <c r="G241" t="s">
        <v>8019</v>
      </c>
      <c r="H241" t="str">
        <f>IFERROR(VLOOKUP(Table[[#This Row],[Activity Details of Assistance]],WHAT!E:F,2,FALSE),"")</f>
        <v>N/A</v>
      </c>
      <c r="I241"/>
      <c r="J241">
        <v>35</v>
      </c>
      <c r="K241" t="s">
        <v>8280</v>
      </c>
      <c r="L241" t="s">
        <v>13</v>
      </c>
      <c r="M241" t="s">
        <v>14</v>
      </c>
      <c r="N241" t="s">
        <v>307</v>
      </c>
      <c r="O241" t="s">
        <v>1599</v>
      </c>
      <c r="P241" t="s">
        <v>4717</v>
      </c>
      <c r="Q241" s="236">
        <v>44592</v>
      </c>
      <c r="R241" s="236">
        <v>44652</v>
      </c>
      <c r="S241" t="s">
        <v>8452</v>
      </c>
      <c r="T241"/>
      <c r="U241"/>
      <c r="V241"/>
      <c r="W241"/>
      <c r="X241" s="197"/>
      <c r="Y241" t="s">
        <v>8293</v>
      </c>
      <c r="Z241">
        <v>1737538933</v>
      </c>
      <c r="AA241" t="s">
        <v>8294</v>
      </c>
      <c r="AB241" s="188" t="str">
        <f>_xlfn.IFNA(IF(Table[[#This Row],[Programme Partner]]&lt;&gt;Table[[#This Row],[Implementing Partner]],CONCATENATE(Table[[#This Row],[Programme Partner]],"-",Table[[#This Row],[Implementing Partner]]),Table[[#This Row],[Programme Partner]]),"")</f>
        <v>IOM-DSK</v>
      </c>
      <c r="AC241" s="189"/>
      <c r="AD241" s="189"/>
      <c r="AE241" s="190"/>
      <c r="AF241" s="190"/>
      <c r="AG241" s="191"/>
    </row>
    <row r="242" spans="1:33" ht="14.4" customHeight="1">
      <c r="A242" s="183">
        <v>289</v>
      </c>
      <c r="B242" t="s">
        <v>5148</v>
      </c>
      <c r="C242" t="s">
        <v>5087</v>
      </c>
      <c r="D242" s="197" t="s">
        <v>6017</v>
      </c>
      <c r="E242" t="s">
        <v>27</v>
      </c>
      <c r="F242" t="s">
        <v>8013</v>
      </c>
      <c r="G242" t="s">
        <v>8360</v>
      </c>
      <c r="H242" t="str">
        <f>IFERROR(VLOOKUP(Table[[#This Row],[Activity Details of Assistance]],WHAT!E:F,2,FALSE),"")</f>
        <v># of household</v>
      </c>
      <c r="I242"/>
      <c r="J242">
        <v>3722</v>
      </c>
      <c r="K242" t="s">
        <v>8280</v>
      </c>
      <c r="L242" t="s">
        <v>13</v>
      </c>
      <c r="M242" t="s">
        <v>14</v>
      </c>
      <c r="N242" t="s">
        <v>307</v>
      </c>
      <c r="O242" t="s">
        <v>1599</v>
      </c>
      <c r="P242" t="s">
        <v>4717</v>
      </c>
      <c r="Q242" s="236">
        <v>44592</v>
      </c>
      <c r="R242" s="236">
        <v>44652</v>
      </c>
      <c r="S242" t="s">
        <v>8452</v>
      </c>
      <c r="T242"/>
      <c r="U242"/>
      <c r="V242"/>
      <c r="W242"/>
      <c r="X242" s="197"/>
      <c r="Y242" t="s">
        <v>8293</v>
      </c>
      <c r="Z242">
        <v>1737538933</v>
      </c>
      <c r="AA242" t="s">
        <v>8294</v>
      </c>
      <c r="AB242" s="188" t="str">
        <f>_xlfn.IFNA(IF(Table[[#This Row],[Programme Partner]]&lt;&gt;Table[[#This Row],[Implementing Partner]],CONCATENATE(Table[[#This Row],[Programme Partner]],"-",Table[[#This Row],[Implementing Partner]]),Table[[#This Row],[Programme Partner]]),"")</f>
        <v>IOM-DSK</v>
      </c>
      <c r="AC242" s="189"/>
      <c r="AD242" s="189"/>
      <c r="AE242" s="190"/>
      <c r="AF242" s="190"/>
      <c r="AG242" s="191"/>
    </row>
    <row r="243" spans="1:33" ht="14.4" customHeight="1">
      <c r="A243" s="183">
        <v>290</v>
      </c>
      <c r="B243" t="s">
        <v>5148</v>
      </c>
      <c r="C243" t="s">
        <v>5087</v>
      </c>
      <c r="D243" s="197" t="s">
        <v>6017</v>
      </c>
      <c r="E243" t="s">
        <v>27</v>
      </c>
      <c r="F243" t="s">
        <v>8013</v>
      </c>
      <c r="G243" t="s">
        <v>8019</v>
      </c>
      <c r="H243" t="str">
        <f>IFERROR(VLOOKUP(Table[[#This Row],[Activity Details of Assistance]],WHAT!E:F,2,FALSE),"")</f>
        <v>N/A</v>
      </c>
      <c r="I243"/>
      <c r="J243">
        <v>1499</v>
      </c>
      <c r="K243" t="s">
        <v>8280</v>
      </c>
      <c r="L243" t="s">
        <v>13</v>
      </c>
      <c r="M243" t="s">
        <v>14</v>
      </c>
      <c r="N243" t="s">
        <v>307</v>
      </c>
      <c r="O243" t="s">
        <v>1599</v>
      </c>
      <c r="P243" t="s">
        <v>4717</v>
      </c>
      <c r="Q243" s="236">
        <v>44592</v>
      </c>
      <c r="R243" s="236">
        <v>44652</v>
      </c>
      <c r="S243" t="s">
        <v>8452</v>
      </c>
      <c r="T243"/>
      <c r="U243"/>
      <c r="V243"/>
      <c r="W243"/>
      <c r="X243" s="197" t="s">
        <v>8376</v>
      </c>
      <c r="Y243" t="s">
        <v>8293</v>
      </c>
      <c r="Z243">
        <v>1737538933</v>
      </c>
      <c r="AA243" t="s">
        <v>8294</v>
      </c>
      <c r="AB243" s="188" t="str">
        <f>_xlfn.IFNA(IF(Table[[#This Row],[Programme Partner]]&lt;&gt;Table[[#This Row],[Implementing Partner]],CONCATENATE(Table[[#This Row],[Programme Partner]],"-",Table[[#This Row],[Implementing Partner]]),Table[[#This Row],[Programme Partner]]),"")</f>
        <v>IOM-DSK</v>
      </c>
      <c r="AC243" s="189"/>
      <c r="AD243" s="189"/>
      <c r="AE243" s="190"/>
      <c r="AF243" s="190"/>
      <c r="AG243" s="191"/>
    </row>
    <row r="244" spans="1:33" ht="14.4" customHeight="1">
      <c r="A244" s="183">
        <v>291</v>
      </c>
      <c r="B244" t="s">
        <v>5148</v>
      </c>
      <c r="C244" t="s">
        <v>5087</v>
      </c>
      <c r="D244" s="197" t="s">
        <v>6017</v>
      </c>
      <c r="E244" t="s">
        <v>27</v>
      </c>
      <c r="F244" t="s">
        <v>8014</v>
      </c>
      <c r="G244" t="s">
        <v>8358</v>
      </c>
      <c r="H244" t="str">
        <f>IFERROR(VLOOKUP(Table[[#This Row],[Activity Details of Assistance]],WHAT!E:F,2,FALSE),"")</f>
        <v># of campaign per camp </v>
      </c>
      <c r="I244"/>
      <c r="J244">
        <v>20</v>
      </c>
      <c r="K244" t="s">
        <v>8280</v>
      </c>
      <c r="L244" t="s">
        <v>13</v>
      </c>
      <c r="M244" t="s">
        <v>14</v>
      </c>
      <c r="N244" t="s">
        <v>307</v>
      </c>
      <c r="O244" t="s">
        <v>1599</v>
      </c>
      <c r="P244" t="s">
        <v>4717</v>
      </c>
      <c r="Q244" s="236">
        <v>44592</v>
      </c>
      <c r="R244" s="236">
        <v>44652</v>
      </c>
      <c r="S244" t="s">
        <v>8452</v>
      </c>
      <c r="T244"/>
      <c r="U244"/>
      <c r="V244"/>
      <c r="W244"/>
      <c r="X244" s="197"/>
      <c r="Y244" t="s">
        <v>8293</v>
      </c>
      <c r="Z244">
        <v>1737538933</v>
      </c>
      <c r="AA244" t="s">
        <v>8294</v>
      </c>
      <c r="AB244" s="188" t="str">
        <f>_xlfn.IFNA(IF(Table[[#This Row],[Programme Partner]]&lt;&gt;Table[[#This Row],[Implementing Partner]],CONCATENATE(Table[[#This Row],[Programme Partner]],"-",Table[[#This Row],[Implementing Partner]]),Table[[#This Row],[Programme Partner]]),"")</f>
        <v>IOM-DSK</v>
      </c>
      <c r="AC244" s="189"/>
      <c r="AD244" s="189"/>
      <c r="AE244" s="190"/>
      <c r="AF244" s="190"/>
      <c r="AG244" s="191"/>
    </row>
    <row r="245" spans="1:33" ht="14.4" customHeight="1">
      <c r="A245" s="183">
        <v>292</v>
      </c>
      <c r="B245" t="s">
        <v>5148</v>
      </c>
      <c r="C245" t="s">
        <v>5087</v>
      </c>
      <c r="D245" s="197" t="s">
        <v>6017</v>
      </c>
      <c r="E245" t="s">
        <v>27</v>
      </c>
      <c r="F245" t="s">
        <v>8014</v>
      </c>
      <c r="G245" t="s">
        <v>8361</v>
      </c>
      <c r="H245" t="str">
        <f>IFERROR(VLOOKUP(Table[[#This Row],[Activity Details of Assistance]],WHAT!E:F,2,FALSE),"")</f>
        <v># of plant</v>
      </c>
      <c r="I245"/>
      <c r="J245">
        <v>2</v>
      </c>
      <c r="K245" t="s">
        <v>8280</v>
      </c>
      <c r="L245" t="s">
        <v>13</v>
      </c>
      <c r="M245" t="s">
        <v>14</v>
      </c>
      <c r="N245" t="s">
        <v>307</v>
      </c>
      <c r="O245" t="s">
        <v>1599</v>
      </c>
      <c r="P245" t="s">
        <v>4717</v>
      </c>
      <c r="Q245" s="236">
        <v>44592</v>
      </c>
      <c r="R245" s="236">
        <v>44652</v>
      </c>
      <c r="S245" t="s">
        <v>8452</v>
      </c>
      <c r="T245"/>
      <c r="U245"/>
      <c r="V245"/>
      <c r="W245"/>
      <c r="X245" s="197"/>
      <c r="Y245" t="s">
        <v>8293</v>
      </c>
      <c r="Z245">
        <v>1737538933</v>
      </c>
      <c r="AA245" t="s">
        <v>8294</v>
      </c>
      <c r="AB245" s="188" t="str">
        <f>_xlfn.IFNA(IF(Table[[#This Row],[Programme Partner]]&lt;&gt;Table[[#This Row],[Implementing Partner]],CONCATENATE(Table[[#This Row],[Programme Partner]],"-",Table[[#This Row],[Implementing Partner]]),Table[[#This Row],[Programme Partner]]),"")</f>
        <v>IOM-DSK</v>
      </c>
      <c r="AC245" s="189"/>
      <c r="AD245" s="189"/>
      <c r="AE245" s="190"/>
      <c r="AF245" s="190"/>
      <c r="AG245" s="191"/>
    </row>
    <row r="246" spans="1:33" ht="14.4" customHeight="1">
      <c r="A246" s="183">
        <v>293</v>
      </c>
      <c r="B246" t="s">
        <v>5148</v>
      </c>
      <c r="C246" t="s">
        <v>5087</v>
      </c>
      <c r="D246" s="197" t="s">
        <v>6017</v>
      </c>
      <c r="E246" t="s">
        <v>27</v>
      </c>
      <c r="F246" t="s">
        <v>8012</v>
      </c>
      <c r="G246" t="s">
        <v>8357</v>
      </c>
      <c r="H246" t="str">
        <f>IFERROR(VLOOKUP(Table[[#This Row],[Activity Details of Assistance]],WHAT!E:F,2,FALSE),"")</f>
        <v># of door</v>
      </c>
      <c r="I246"/>
      <c r="J246">
        <v>177</v>
      </c>
      <c r="K246" t="s">
        <v>8280</v>
      </c>
      <c r="L246" t="s">
        <v>13</v>
      </c>
      <c r="M246" t="s">
        <v>14</v>
      </c>
      <c r="N246" t="s">
        <v>307</v>
      </c>
      <c r="O246" t="s">
        <v>1599</v>
      </c>
      <c r="P246" t="s">
        <v>4720</v>
      </c>
      <c r="Q246" s="236">
        <v>44592</v>
      </c>
      <c r="R246" s="236">
        <v>44652</v>
      </c>
      <c r="S246" t="s">
        <v>8452</v>
      </c>
      <c r="T246"/>
      <c r="U246"/>
      <c r="V246"/>
      <c r="W246"/>
      <c r="X246" s="197"/>
      <c r="Y246" t="s">
        <v>8293</v>
      </c>
      <c r="Z246">
        <v>1737538933</v>
      </c>
      <c r="AA246" t="s">
        <v>8294</v>
      </c>
      <c r="AB246" s="188" t="str">
        <f>_xlfn.IFNA(IF(Table[[#This Row],[Programme Partner]]&lt;&gt;Table[[#This Row],[Implementing Partner]],CONCATENATE(Table[[#This Row],[Programme Partner]],"-",Table[[#This Row],[Implementing Partner]]),Table[[#This Row],[Programme Partner]]),"")</f>
        <v>IOM-DSK</v>
      </c>
      <c r="AC246" s="189"/>
      <c r="AD246" s="189"/>
      <c r="AE246" s="190"/>
      <c r="AF246" s="190"/>
      <c r="AG246" s="191"/>
    </row>
    <row r="247" spans="1:33" ht="14.4" customHeight="1">
      <c r="A247" s="183">
        <v>294</v>
      </c>
      <c r="B247" t="s">
        <v>5148</v>
      </c>
      <c r="C247" t="s">
        <v>5087</v>
      </c>
      <c r="D247" s="197" t="s">
        <v>6017</v>
      </c>
      <c r="E247" t="s">
        <v>27</v>
      </c>
      <c r="F247" t="s">
        <v>8012</v>
      </c>
      <c r="G247" s="195" t="s">
        <v>8586</v>
      </c>
      <c r="H247" t="str">
        <f>IFERROR(VLOOKUP(Table[[#This Row],[Activity Details of Assistance]],WHAT!E:F,2,FALSE),"")</f>
        <v># of door</v>
      </c>
      <c r="I247"/>
      <c r="J247">
        <v>33</v>
      </c>
      <c r="K247" t="s">
        <v>8280</v>
      </c>
      <c r="L247" t="s">
        <v>13</v>
      </c>
      <c r="M247" t="s">
        <v>14</v>
      </c>
      <c r="N247" t="s">
        <v>307</v>
      </c>
      <c r="O247" t="s">
        <v>1599</v>
      </c>
      <c r="P247" t="s">
        <v>4720</v>
      </c>
      <c r="Q247" s="236">
        <v>44592</v>
      </c>
      <c r="R247" s="236">
        <v>44652</v>
      </c>
      <c r="S247" t="s">
        <v>8452</v>
      </c>
      <c r="T247"/>
      <c r="U247"/>
      <c r="V247"/>
      <c r="W247"/>
      <c r="X247" s="197"/>
      <c r="Y247" t="s">
        <v>8293</v>
      </c>
      <c r="Z247">
        <v>1737538933</v>
      </c>
      <c r="AA247" t="s">
        <v>8294</v>
      </c>
      <c r="AB247" s="188" t="str">
        <f>_xlfn.IFNA(IF(Table[[#This Row],[Programme Partner]]&lt;&gt;Table[[#This Row],[Implementing Partner]],CONCATENATE(Table[[#This Row],[Programme Partner]],"-",Table[[#This Row],[Implementing Partner]]),Table[[#This Row],[Programme Partner]]),"")</f>
        <v>IOM-DSK</v>
      </c>
      <c r="AC247" s="189"/>
      <c r="AD247" s="189"/>
      <c r="AE247" s="190"/>
      <c r="AF247" s="190"/>
      <c r="AG247" s="191"/>
    </row>
    <row r="248" spans="1:33" ht="14.4" customHeight="1">
      <c r="A248" s="183">
        <v>295</v>
      </c>
      <c r="B248" t="s">
        <v>5148</v>
      </c>
      <c r="C248" t="s">
        <v>5087</v>
      </c>
      <c r="D248" s="197" t="s">
        <v>6017</v>
      </c>
      <c r="E248" t="s">
        <v>27</v>
      </c>
      <c r="F248" t="s">
        <v>8013</v>
      </c>
      <c r="G248" t="s">
        <v>8360</v>
      </c>
      <c r="H248" t="str">
        <f>IFERROR(VLOOKUP(Table[[#This Row],[Activity Details of Assistance]],WHAT!E:F,2,FALSE),"")</f>
        <v># of household</v>
      </c>
      <c r="I248"/>
      <c r="J248">
        <v>669</v>
      </c>
      <c r="K248" t="s">
        <v>8280</v>
      </c>
      <c r="L248" t="s">
        <v>13</v>
      </c>
      <c r="M248" t="s">
        <v>14</v>
      </c>
      <c r="N248" t="s">
        <v>307</v>
      </c>
      <c r="O248" t="s">
        <v>1599</v>
      </c>
      <c r="P248" t="s">
        <v>4720</v>
      </c>
      <c r="Q248" s="236">
        <v>44592</v>
      </c>
      <c r="R248" s="236">
        <v>44652</v>
      </c>
      <c r="S248" t="s">
        <v>8452</v>
      </c>
      <c r="T248"/>
      <c r="U248"/>
      <c r="V248"/>
      <c r="W248"/>
      <c r="X248" s="197"/>
      <c r="Y248" t="s">
        <v>8293</v>
      </c>
      <c r="Z248">
        <v>1737538933</v>
      </c>
      <c r="AA248" t="s">
        <v>8294</v>
      </c>
      <c r="AB248" s="188" t="str">
        <f>_xlfn.IFNA(IF(Table[[#This Row],[Programme Partner]]&lt;&gt;Table[[#This Row],[Implementing Partner]],CONCATENATE(Table[[#This Row],[Programme Partner]],"-",Table[[#This Row],[Implementing Partner]]),Table[[#This Row],[Programme Partner]]),"")</f>
        <v>IOM-DSK</v>
      </c>
      <c r="AC248" s="189"/>
      <c r="AD248" s="189"/>
      <c r="AE248" s="190"/>
      <c r="AF248" s="190"/>
      <c r="AG248" s="191"/>
    </row>
    <row r="249" spans="1:33" ht="14.4" customHeight="1">
      <c r="A249" s="183">
        <v>296</v>
      </c>
      <c r="B249" t="s">
        <v>5148</v>
      </c>
      <c r="C249" t="s">
        <v>5087</v>
      </c>
      <c r="D249" s="197" t="s">
        <v>6017</v>
      </c>
      <c r="E249" t="s">
        <v>27</v>
      </c>
      <c r="F249" t="s">
        <v>8013</v>
      </c>
      <c r="G249" t="s">
        <v>8019</v>
      </c>
      <c r="H249" t="str">
        <f>IFERROR(VLOOKUP(Table[[#This Row],[Activity Details of Assistance]],WHAT!E:F,2,FALSE),"")</f>
        <v>N/A</v>
      </c>
      <c r="I249"/>
      <c r="J249">
        <v>669</v>
      </c>
      <c r="K249" t="s">
        <v>8280</v>
      </c>
      <c r="L249" t="s">
        <v>13</v>
      </c>
      <c r="M249" t="s">
        <v>14</v>
      </c>
      <c r="N249" t="s">
        <v>307</v>
      </c>
      <c r="O249" t="s">
        <v>1599</v>
      </c>
      <c r="P249" t="s">
        <v>4720</v>
      </c>
      <c r="Q249" s="236">
        <v>44592</v>
      </c>
      <c r="R249" s="236">
        <v>44652</v>
      </c>
      <c r="S249" t="s">
        <v>8452</v>
      </c>
      <c r="T249"/>
      <c r="U249"/>
      <c r="V249"/>
      <c r="W249"/>
      <c r="X249" s="197" t="s">
        <v>8376</v>
      </c>
      <c r="Y249" t="s">
        <v>8293</v>
      </c>
      <c r="Z249">
        <v>1737538933</v>
      </c>
      <c r="AA249" t="s">
        <v>8294</v>
      </c>
      <c r="AB249" s="188" t="str">
        <f>_xlfn.IFNA(IF(Table[[#This Row],[Programme Partner]]&lt;&gt;Table[[#This Row],[Implementing Partner]],CONCATENATE(Table[[#This Row],[Programme Partner]],"-",Table[[#This Row],[Implementing Partner]]),Table[[#This Row],[Programme Partner]]),"")</f>
        <v>IOM-DSK</v>
      </c>
      <c r="AC249" s="189"/>
      <c r="AD249" s="189"/>
      <c r="AE249" s="190"/>
      <c r="AF249" s="190"/>
      <c r="AG249" s="191"/>
    </row>
    <row r="250" spans="1:33" ht="14.4" customHeight="1">
      <c r="A250" s="183">
        <v>297</v>
      </c>
      <c r="B250" t="s">
        <v>5148</v>
      </c>
      <c r="C250" t="s">
        <v>5087</v>
      </c>
      <c r="D250" s="197" t="s">
        <v>6017</v>
      </c>
      <c r="E250" t="s">
        <v>27</v>
      </c>
      <c r="F250" t="s">
        <v>8014</v>
      </c>
      <c r="G250" t="s">
        <v>8358</v>
      </c>
      <c r="H250" t="str">
        <f>IFERROR(VLOOKUP(Table[[#This Row],[Activity Details of Assistance]],WHAT!E:F,2,FALSE),"")</f>
        <v># of campaign per camp </v>
      </c>
      <c r="I250"/>
      <c r="J250">
        <v>4</v>
      </c>
      <c r="K250" t="s">
        <v>8280</v>
      </c>
      <c r="L250" t="s">
        <v>13</v>
      </c>
      <c r="M250" t="s">
        <v>14</v>
      </c>
      <c r="N250" t="s">
        <v>307</v>
      </c>
      <c r="O250" t="s">
        <v>1599</v>
      </c>
      <c r="P250" t="s">
        <v>4720</v>
      </c>
      <c r="Q250" s="236">
        <v>44592</v>
      </c>
      <c r="R250" s="236">
        <v>44652</v>
      </c>
      <c r="S250" t="s">
        <v>8452</v>
      </c>
      <c r="T250"/>
      <c r="U250"/>
      <c r="V250"/>
      <c r="W250"/>
      <c r="X250" s="197"/>
      <c r="Y250" t="s">
        <v>8293</v>
      </c>
      <c r="Z250">
        <v>1737538933</v>
      </c>
      <c r="AA250" t="s">
        <v>8294</v>
      </c>
      <c r="AB250" s="188" t="str">
        <f>_xlfn.IFNA(IF(Table[[#This Row],[Programme Partner]]&lt;&gt;Table[[#This Row],[Implementing Partner]],CONCATENATE(Table[[#This Row],[Programme Partner]],"-",Table[[#This Row],[Implementing Partner]]),Table[[#This Row],[Programme Partner]]),"")</f>
        <v>IOM-DSK</v>
      </c>
      <c r="AC250" s="189"/>
      <c r="AD250" s="189"/>
      <c r="AE250" s="190"/>
      <c r="AF250" s="190"/>
      <c r="AG250" s="191"/>
    </row>
    <row r="251" spans="1:33" ht="14.4" customHeight="1">
      <c r="A251" s="183">
        <v>298</v>
      </c>
      <c r="B251" t="s">
        <v>5275</v>
      </c>
      <c r="C251" t="s">
        <v>5087</v>
      </c>
      <c r="D251" s="197" t="s">
        <v>5275</v>
      </c>
      <c r="E251" t="s">
        <v>27</v>
      </c>
      <c r="F251" t="s">
        <v>8011</v>
      </c>
      <c r="G251" s="195" t="s">
        <v>8584</v>
      </c>
      <c r="H251" t="str">
        <f>IFERROR(VLOOKUP(Table[[#This Row],[Activity Details of Assistance]],WHAT!E:F,2,FALSE),"")</f>
        <v># of tube well</v>
      </c>
      <c r="I251"/>
      <c r="J251">
        <v>94</v>
      </c>
      <c r="K251" t="s">
        <v>8280</v>
      </c>
      <c r="L251" t="s">
        <v>13</v>
      </c>
      <c r="M251" t="s">
        <v>14</v>
      </c>
      <c r="N251" t="s">
        <v>309</v>
      </c>
      <c r="O251" t="s">
        <v>1606</v>
      </c>
      <c r="P251" t="s">
        <v>4665</v>
      </c>
      <c r="Q251" s="236">
        <v>44592</v>
      </c>
      <c r="R251" s="236">
        <v>44593</v>
      </c>
      <c r="S251" t="s">
        <v>8452</v>
      </c>
      <c r="T251"/>
      <c r="U251"/>
      <c r="V251"/>
      <c r="W251"/>
      <c r="X251" s="197"/>
      <c r="Y251" t="s">
        <v>8338</v>
      </c>
      <c r="Z251">
        <v>1718551768</v>
      </c>
      <c r="AA251" t="s">
        <v>8339</v>
      </c>
      <c r="AB251" s="188" t="str">
        <f>_xlfn.IFNA(IF(Table[[#This Row],[Programme Partner]]&lt;&gt;Table[[#This Row],[Implementing Partner]],CONCATENATE(Table[[#This Row],[Programme Partner]],"-",Table[[#This Row],[Implementing Partner]]),Table[[#This Row],[Programme Partner]]),"")</f>
        <v>UNICEF-DSK</v>
      </c>
      <c r="AC251" s="189"/>
      <c r="AD251" s="189"/>
      <c r="AE251" s="190"/>
      <c r="AF251" s="190"/>
      <c r="AG251" s="191"/>
    </row>
    <row r="252" spans="1:33" ht="14.4" customHeight="1">
      <c r="A252" s="183">
        <v>299</v>
      </c>
      <c r="B252" t="s">
        <v>5275</v>
      </c>
      <c r="C252" t="s">
        <v>5087</v>
      </c>
      <c r="D252" s="197" t="s">
        <v>5275</v>
      </c>
      <c r="E252" t="s">
        <v>27</v>
      </c>
      <c r="F252" t="s">
        <v>8011</v>
      </c>
      <c r="G252" t="s">
        <v>8355</v>
      </c>
      <c r="H252" t="str">
        <f>IFERROR(VLOOKUP(Table[[#This Row],[Activity Details of Assistance]],WHAT!E:F,2,FALSE),"")</f>
        <v># of water network</v>
      </c>
      <c r="I252"/>
      <c r="J252">
        <v>3</v>
      </c>
      <c r="K252" t="s">
        <v>8280</v>
      </c>
      <c r="L252" t="s">
        <v>13</v>
      </c>
      <c r="M252" t="s">
        <v>14</v>
      </c>
      <c r="N252" t="s">
        <v>309</v>
      </c>
      <c r="O252" t="s">
        <v>1606</v>
      </c>
      <c r="P252" t="s">
        <v>4665</v>
      </c>
      <c r="Q252" s="236">
        <v>44592</v>
      </c>
      <c r="R252" s="236">
        <v>44593</v>
      </c>
      <c r="S252" t="s">
        <v>8452</v>
      </c>
      <c r="T252"/>
      <c r="U252"/>
      <c r="V252"/>
      <c r="W252"/>
      <c r="X252" s="197"/>
      <c r="Y252" t="s">
        <v>8338</v>
      </c>
      <c r="Z252">
        <v>1718551768</v>
      </c>
      <c r="AA252" t="s">
        <v>8339</v>
      </c>
      <c r="AB252" s="188" t="str">
        <f>_xlfn.IFNA(IF(Table[[#This Row],[Programme Partner]]&lt;&gt;Table[[#This Row],[Implementing Partner]],CONCATENATE(Table[[#This Row],[Programme Partner]],"-",Table[[#This Row],[Implementing Partner]]),Table[[#This Row],[Programme Partner]]),"")</f>
        <v>UNICEF-DSK</v>
      </c>
      <c r="AC252" s="189"/>
      <c r="AD252" s="189"/>
      <c r="AE252" s="190"/>
      <c r="AF252" s="190"/>
      <c r="AG252" s="191"/>
    </row>
    <row r="253" spans="1:33" ht="14.4" customHeight="1">
      <c r="A253" s="183">
        <v>300</v>
      </c>
      <c r="B253" t="s">
        <v>5275</v>
      </c>
      <c r="C253" t="s">
        <v>5087</v>
      </c>
      <c r="D253" s="197" t="s">
        <v>5275</v>
      </c>
      <c r="E253" t="s">
        <v>27</v>
      </c>
      <c r="F253" t="s">
        <v>8012</v>
      </c>
      <c r="G253" s="195" t="s">
        <v>8585</v>
      </c>
      <c r="H253" t="str">
        <f>IFERROR(VLOOKUP(Table[[#This Row],[Activity Details of Assistance]],WHAT!E:F,2,FALSE),"")</f>
        <v xml:space="preserve"># of door </v>
      </c>
      <c r="I253"/>
      <c r="J253">
        <v>64</v>
      </c>
      <c r="K253" t="s">
        <v>8280</v>
      </c>
      <c r="L253" t="s">
        <v>13</v>
      </c>
      <c r="M253" t="s">
        <v>14</v>
      </c>
      <c r="N253" t="s">
        <v>309</v>
      </c>
      <c r="O253" t="s">
        <v>1606</v>
      </c>
      <c r="P253" t="s">
        <v>4665</v>
      </c>
      <c r="Q253" s="236">
        <v>44592</v>
      </c>
      <c r="R253" s="236">
        <v>44593</v>
      </c>
      <c r="S253" t="s">
        <v>8452</v>
      </c>
      <c r="T253"/>
      <c r="U253"/>
      <c r="V253"/>
      <c r="W253"/>
      <c r="X253" s="197"/>
      <c r="Y253" t="s">
        <v>8338</v>
      </c>
      <c r="Z253">
        <v>1718551768</v>
      </c>
      <c r="AA253" t="s">
        <v>8339</v>
      </c>
      <c r="AB253" s="188" t="str">
        <f>_xlfn.IFNA(IF(Table[[#This Row],[Programme Partner]]&lt;&gt;Table[[#This Row],[Implementing Partner]],CONCATENATE(Table[[#This Row],[Programme Partner]],"-",Table[[#This Row],[Implementing Partner]]),Table[[#This Row],[Programme Partner]]),"")</f>
        <v>UNICEF-DSK</v>
      </c>
      <c r="AC253" s="189"/>
      <c r="AD253" s="189"/>
      <c r="AE253" s="190"/>
      <c r="AF253" s="190"/>
      <c r="AG253" s="191"/>
    </row>
    <row r="254" spans="1:33" ht="14.4" customHeight="1">
      <c r="A254" s="183">
        <v>301</v>
      </c>
      <c r="B254" t="s">
        <v>5275</v>
      </c>
      <c r="C254" t="s">
        <v>5087</v>
      </c>
      <c r="D254" s="197" t="s">
        <v>5275</v>
      </c>
      <c r="E254" t="s">
        <v>27</v>
      </c>
      <c r="F254" t="s">
        <v>8012</v>
      </c>
      <c r="G254" t="s">
        <v>8359</v>
      </c>
      <c r="H254" t="str">
        <f>IFERROR(VLOOKUP(Table[[#This Row],[Activity Details of Assistance]],WHAT!E:F,2,FALSE),"")</f>
        <v># of FSM Site</v>
      </c>
      <c r="I254"/>
      <c r="J254">
        <v>4</v>
      </c>
      <c r="K254" t="s">
        <v>8280</v>
      </c>
      <c r="L254" t="s">
        <v>13</v>
      </c>
      <c r="M254" t="s">
        <v>14</v>
      </c>
      <c r="N254" t="s">
        <v>309</v>
      </c>
      <c r="O254" t="s">
        <v>1606</v>
      </c>
      <c r="P254" t="s">
        <v>4665</v>
      </c>
      <c r="Q254" s="236">
        <v>44592</v>
      </c>
      <c r="R254" s="236">
        <v>44593</v>
      </c>
      <c r="S254" t="s">
        <v>8452</v>
      </c>
      <c r="T254"/>
      <c r="U254"/>
      <c r="V254"/>
      <c r="W254"/>
      <c r="X254" s="197"/>
      <c r="Y254" t="s">
        <v>8338</v>
      </c>
      <c r="Z254">
        <v>1718551768</v>
      </c>
      <c r="AA254" t="s">
        <v>8339</v>
      </c>
      <c r="AB254" s="188" t="str">
        <f>_xlfn.IFNA(IF(Table[[#This Row],[Programme Partner]]&lt;&gt;Table[[#This Row],[Implementing Partner]],CONCATENATE(Table[[#This Row],[Programme Partner]],"-",Table[[#This Row],[Implementing Partner]]),Table[[#This Row],[Programme Partner]]),"")</f>
        <v>UNICEF-DSK</v>
      </c>
      <c r="AC254" s="189"/>
      <c r="AD254" s="189"/>
      <c r="AE254" s="190"/>
      <c r="AF254" s="190"/>
      <c r="AG254" s="191"/>
    </row>
    <row r="255" spans="1:33" ht="14.4" customHeight="1">
      <c r="A255" s="183">
        <v>302</v>
      </c>
      <c r="B255" t="s">
        <v>5275</v>
      </c>
      <c r="C255" t="s">
        <v>5087</v>
      </c>
      <c r="D255" s="197" t="s">
        <v>5275</v>
      </c>
      <c r="E255" t="s">
        <v>27</v>
      </c>
      <c r="F255" t="s">
        <v>8012</v>
      </c>
      <c r="G255" t="s">
        <v>8357</v>
      </c>
      <c r="H255" t="str">
        <f>IFERROR(VLOOKUP(Table[[#This Row],[Activity Details of Assistance]],WHAT!E:F,2,FALSE),"")</f>
        <v># of door</v>
      </c>
      <c r="I255"/>
      <c r="J255">
        <v>274</v>
      </c>
      <c r="K255" t="s">
        <v>8280</v>
      </c>
      <c r="L255" t="s">
        <v>13</v>
      </c>
      <c r="M255" t="s">
        <v>14</v>
      </c>
      <c r="N255" t="s">
        <v>309</v>
      </c>
      <c r="O255" t="s">
        <v>1606</v>
      </c>
      <c r="P255" t="s">
        <v>4665</v>
      </c>
      <c r="Q255" s="236">
        <v>44592</v>
      </c>
      <c r="R255" s="236">
        <v>44593</v>
      </c>
      <c r="S255" t="s">
        <v>8452</v>
      </c>
      <c r="T255"/>
      <c r="U255"/>
      <c r="V255"/>
      <c r="W255"/>
      <c r="X255" s="197"/>
      <c r="Y255" t="s">
        <v>8338</v>
      </c>
      <c r="Z255">
        <v>1718551768</v>
      </c>
      <c r="AA255" t="s">
        <v>8339</v>
      </c>
      <c r="AB255" s="188" t="str">
        <f>_xlfn.IFNA(IF(Table[[#This Row],[Programme Partner]]&lt;&gt;Table[[#This Row],[Implementing Partner]],CONCATENATE(Table[[#This Row],[Programme Partner]],"-",Table[[#This Row],[Implementing Partner]]),Table[[#This Row],[Programme Partner]]),"")</f>
        <v>UNICEF-DSK</v>
      </c>
      <c r="AC255" s="189"/>
      <c r="AD255" s="189"/>
      <c r="AE255" s="190"/>
      <c r="AF255" s="190"/>
      <c r="AG255" s="191"/>
    </row>
    <row r="256" spans="1:33" ht="14.4" customHeight="1">
      <c r="A256" s="183">
        <v>303</v>
      </c>
      <c r="B256" t="s">
        <v>5275</v>
      </c>
      <c r="C256" t="s">
        <v>5087</v>
      </c>
      <c r="D256" s="197" t="s">
        <v>5275</v>
      </c>
      <c r="E256" t="s">
        <v>27</v>
      </c>
      <c r="F256" t="s">
        <v>8013</v>
      </c>
      <c r="G256" t="s">
        <v>8313</v>
      </c>
      <c r="H256" t="str">
        <f>IFERROR(VLOOKUP(Table[[#This Row],[Activity Details of Assistance]],WHAT!E:F,2,FALSE),"")</f>
        <v># of HP sessions at community level</v>
      </c>
      <c r="I256"/>
      <c r="J256">
        <v>217</v>
      </c>
      <c r="K256" t="s">
        <v>8280</v>
      </c>
      <c r="L256" t="s">
        <v>13</v>
      </c>
      <c r="M256" t="s">
        <v>14</v>
      </c>
      <c r="N256" t="s">
        <v>309</v>
      </c>
      <c r="O256" t="s">
        <v>1606</v>
      </c>
      <c r="P256" t="s">
        <v>4665</v>
      </c>
      <c r="Q256" s="236">
        <v>44592</v>
      </c>
      <c r="R256" s="236">
        <v>44593</v>
      </c>
      <c r="S256" t="s">
        <v>8452</v>
      </c>
      <c r="T256"/>
      <c r="U256"/>
      <c r="V256"/>
      <c r="W256"/>
      <c r="X256" s="197"/>
      <c r="Y256" t="s">
        <v>8338</v>
      </c>
      <c r="Z256">
        <v>1718551768</v>
      </c>
      <c r="AA256" t="s">
        <v>8339</v>
      </c>
      <c r="AB256" s="188" t="str">
        <f>_xlfn.IFNA(IF(Table[[#This Row],[Programme Partner]]&lt;&gt;Table[[#This Row],[Implementing Partner]],CONCATENATE(Table[[#This Row],[Programme Partner]],"-",Table[[#This Row],[Implementing Partner]]),Table[[#This Row],[Programme Partner]]),"")</f>
        <v>UNICEF-DSK</v>
      </c>
      <c r="AC256" s="189"/>
      <c r="AD256" s="189"/>
      <c r="AE256" s="190"/>
      <c r="AF256" s="190"/>
      <c r="AG256" s="191"/>
    </row>
    <row r="257" spans="1:33" ht="14.4" customHeight="1">
      <c r="A257" s="183">
        <v>304</v>
      </c>
      <c r="B257" t="s">
        <v>5275</v>
      </c>
      <c r="C257" t="s">
        <v>5087</v>
      </c>
      <c r="D257" s="197" t="s">
        <v>5275</v>
      </c>
      <c r="E257" t="s">
        <v>27</v>
      </c>
      <c r="F257" t="s">
        <v>8012</v>
      </c>
      <c r="G257" s="195" t="s">
        <v>8585</v>
      </c>
      <c r="H257" t="str">
        <f>IFERROR(VLOOKUP(Table[[#This Row],[Activity Details of Assistance]],WHAT!E:F,2,FALSE),"")</f>
        <v xml:space="preserve"># of door </v>
      </c>
      <c r="I257"/>
      <c r="J257">
        <v>20</v>
      </c>
      <c r="K257" t="s">
        <v>8280</v>
      </c>
      <c r="L257" t="s">
        <v>13</v>
      </c>
      <c r="M257" t="s">
        <v>14</v>
      </c>
      <c r="N257" t="s">
        <v>307</v>
      </c>
      <c r="O257" t="s">
        <v>1603</v>
      </c>
      <c r="P257" t="s">
        <v>4685</v>
      </c>
      <c r="Q257" s="236">
        <v>44592</v>
      </c>
      <c r="R257" s="236">
        <v>44593</v>
      </c>
      <c r="S257" t="s">
        <v>8452</v>
      </c>
      <c r="T257"/>
      <c r="U257"/>
      <c r="V257"/>
      <c r="W257"/>
      <c r="X257" s="197"/>
      <c r="Y257" t="s">
        <v>8338</v>
      </c>
      <c r="Z257">
        <v>1718551768</v>
      </c>
      <c r="AA257" t="s">
        <v>8339</v>
      </c>
      <c r="AB257" s="188" t="str">
        <f>_xlfn.IFNA(IF(Table[[#This Row],[Programme Partner]]&lt;&gt;Table[[#This Row],[Implementing Partner]],CONCATENATE(Table[[#This Row],[Programme Partner]],"-",Table[[#This Row],[Implementing Partner]]),Table[[#This Row],[Programme Partner]]),"")</f>
        <v>UNICEF-DSK</v>
      </c>
      <c r="AC257" s="189"/>
      <c r="AD257" s="189"/>
      <c r="AE257" s="190"/>
      <c r="AF257" s="190"/>
      <c r="AG257" s="191"/>
    </row>
    <row r="258" spans="1:33" ht="14.4" customHeight="1">
      <c r="A258" s="183">
        <v>305</v>
      </c>
      <c r="B258" t="s">
        <v>5275</v>
      </c>
      <c r="C258" t="s">
        <v>5087</v>
      </c>
      <c r="D258" s="197" t="s">
        <v>5275</v>
      </c>
      <c r="E258" t="s">
        <v>27</v>
      </c>
      <c r="F258" t="s">
        <v>8012</v>
      </c>
      <c r="G258" t="s">
        <v>8359</v>
      </c>
      <c r="H258" t="str">
        <f>IFERROR(VLOOKUP(Table[[#This Row],[Activity Details of Assistance]],WHAT!E:F,2,FALSE),"")</f>
        <v># of FSM Site</v>
      </c>
      <c r="I258"/>
      <c r="J258">
        <v>3</v>
      </c>
      <c r="K258" t="s">
        <v>8280</v>
      </c>
      <c r="L258" t="s">
        <v>13</v>
      </c>
      <c r="M258" t="s">
        <v>14</v>
      </c>
      <c r="N258" t="s">
        <v>307</v>
      </c>
      <c r="O258" t="s">
        <v>1603</v>
      </c>
      <c r="P258" t="s">
        <v>4685</v>
      </c>
      <c r="Q258" s="236">
        <v>44592</v>
      </c>
      <c r="R258" s="236">
        <v>44593</v>
      </c>
      <c r="S258" t="s">
        <v>8452</v>
      </c>
      <c r="T258"/>
      <c r="U258"/>
      <c r="V258"/>
      <c r="W258"/>
      <c r="X258" s="197"/>
      <c r="Y258" t="s">
        <v>8338</v>
      </c>
      <c r="Z258">
        <v>1718551768</v>
      </c>
      <c r="AA258" t="s">
        <v>8339</v>
      </c>
      <c r="AB258" s="188" t="str">
        <f>_xlfn.IFNA(IF(Table[[#This Row],[Programme Partner]]&lt;&gt;Table[[#This Row],[Implementing Partner]],CONCATENATE(Table[[#This Row],[Programme Partner]],"-",Table[[#This Row],[Implementing Partner]]),Table[[#This Row],[Programme Partner]]),"")</f>
        <v>UNICEF-DSK</v>
      </c>
      <c r="AC258" s="189"/>
      <c r="AD258" s="189"/>
      <c r="AE258" s="190"/>
      <c r="AF258" s="190"/>
      <c r="AG258" s="191"/>
    </row>
    <row r="259" spans="1:33" ht="14.4" customHeight="1">
      <c r="A259" s="183">
        <v>306</v>
      </c>
      <c r="B259" t="s">
        <v>5275</v>
      </c>
      <c r="C259" t="s">
        <v>5087</v>
      </c>
      <c r="D259" s="197" t="s">
        <v>5275</v>
      </c>
      <c r="E259" t="s">
        <v>27</v>
      </c>
      <c r="F259" t="s">
        <v>8012</v>
      </c>
      <c r="G259" s="195" t="s">
        <v>8357</v>
      </c>
      <c r="H259" t="str">
        <f>IFERROR(VLOOKUP(Table[[#This Row],[Activity Details of Assistance]],WHAT!E:F,2,FALSE),"")</f>
        <v># of door</v>
      </c>
      <c r="I259"/>
      <c r="J259">
        <v>227</v>
      </c>
      <c r="K259" t="s">
        <v>8280</v>
      </c>
      <c r="L259" t="s">
        <v>13</v>
      </c>
      <c r="M259" t="s">
        <v>14</v>
      </c>
      <c r="N259" t="s">
        <v>307</v>
      </c>
      <c r="O259" t="s">
        <v>1603</v>
      </c>
      <c r="P259" t="s">
        <v>4685</v>
      </c>
      <c r="Q259" s="236">
        <v>44592</v>
      </c>
      <c r="R259" s="236">
        <v>44593</v>
      </c>
      <c r="S259" t="s">
        <v>8452</v>
      </c>
      <c r="T259"/>
      <c r="U259"/>
      <c r="V259"/>
      <c r="W259"/>
      <c r="X259" s="197"/>
      <c r="Y259" t="s">
        <v>8338</v>
      </c>
      <c r="Z259">
        <v>1718551768</v>
      </c>
      <c r="AA259" t="s">
        <v>8339</v>
      </c>
      <c r="AB259" s="188" t="str">
        <f>_xlfn.IFNA(IF(Table[[#This Row],[Programme Partner]]&lt;&gt;Table[[#This Row],[Implementing Partner]],CONCATENATE(Table[[#This Row],[Programme Partner]],"-",Table[[#This Row],[Implementing Partner]]),Table[[#This Row],[Programme Partner]]),"")</f>
        <v>UNICEF-DSK</v>
      </c>
      <c r="AC259" s="189"/>
      <c r="AD259" s="189"/>
      <c r="AE259" s="190"/>
      <c r="AF259" s="190"/>
      <c r="AG259" s="191"/>
    </row>
    <row r="260" spans="1:33" ht="14.4" customHeight="1">
      <c r="A260" s="183">
        <v>307</v>
      </c>
      <c r="B260" t="s">
        <v>5275</v>
      </c>
      <c r="C260" t="s">
        <v>5087</v>
      </c>
      <c r="D260" s="197" t="s">
        <v>5275</v>
      </c>
      <c r="E260" t="s">
        <v>27</v>
      </c>
      <c r="F260" t="s">
        <v>8013</v>
      </c>
      <c r="G260" t="s">
        <v>8313</v>
      </c>
      <c r="H260" t="str">
        <f>IFERROR(VLOOKUP(Table[[#This Row],[Activity Details of Assistance]],WHAT!E:F,2,FALSE),"")</f>
        <v># of HP sessions at community level</v>
      </c>
      <c r="I260"/>
      <c r="J260">
        <v>124</v>
      </c>
      <c r="K260" t="s">
        <v>8280</v>
      </c>
      <c r="L260" t="s">
        <v>13</v>
      </c>
      <c r="M260" t="s">
        <v>14</v>
      </c>
      <c r="N260" t="s">
        <v>307</v>
      </c>
      <c r="O260" t="s">
        <v>1603</v>
      </c>
      <c r="P260" t="s">
        <v>4685</v>
      </c>
      <c r="Q260" s="236">
        <v>44592</v>
      </c>
      <c r="R260" s="236">
        <v>44593</v>
      </c>
      <c r="S260" t="s">
        <v>8452</v>
      </c>
      <c r="T260"/>
      <c r="U260"/>
      <c r="V260"/>
      <c r="W260"/>
      <c r="X260" s="197"/>
      <c r="Y260" t="s">
        <v>8338</v>
      </c>
      <c r="Z260">
        <v>1718551768</v>
      </c>
      <c r="AA260" t="s">
        <v>8339</v>
      </c>
      <c r="AB260" s="188" t="str">
        <f>_xlfn.IFNA(IF(Table[[#This Row],[Programme Partner]]&lt;&gt;Table[[#This Row],[Implementing Partner]],CONCATENATE(Table[[#This Row],[Programme Partner]],"-",Table[[#This Row],[Implementing Partner]]),Table[[#This Row],[Programme Partner]]),"")</f>
        <v>UNICEF-DSK</v>
      </c>
      <c r="AC260" s="189"/>
      <c r="AD260" s="189"/>
      <c r="AE260" s="190"/>
      <c r="AF260" s="190"/>
      <c r="AG260" s="191"/>
    </row>
    <row r="261" spans="1:33" ht="14.4" customHeight="1">
      <c r="A261" s="183">
        <v>308</v>
      </c>
      <c r="B261" t="s">
        <v>5087</v>
      </c>
      <c r="C261" t="s">
        <v>5087</v>
      </c>
      <c r="D261" s="197" t="s">
        <v>5148</v>
      </c>
      <c r="E261" t="s">
        <v>27</v>
      </c>
      <c r="F261" t="s">
        <v>8011</v>
      </c>
      <c r="G261" s="195" t="s">
        <v>8584</v>
      </c>
      <c r="H261" t="str">
        <f>IFERROR(VLOOKUP(Table[[#This Row],[Activity Details of Assistance]],WHAT!E:F,2,FALSE),"")</f>
        <v># of tube well</v>
      </c>
      <c r="I261"/>
      <c r="J261">
        <v>140</v>
      </c>
      <c r="K261" t="s">
        <v>8280</v>
      </c>
      <c r="L261" t="s">
        <v>13</v>
      </c>
      <c r="M261" t="s">
        <v>14</v>
      </c>
      <c r="N261" t="s">
        <v>309</v>
      </c>
      <c r="O261" t="s">
        <v>1606</v>
      </c>
      <c r="P261" t="s">
        <v>4670</v>
      </c>
      <c r="Q261" s="236">
        <v>44592</v>
      </c>
      <c r="R261" s="236">
        <v>44805</v>
      </c>
      <c r="S261" t="s">
        <v>8452</v>
      </c>
      <c r="T261"/>
      <c r="U261"/>
      <c r="V261"/>
      <c r="W261"/>
      <c r="X261" s="197"/>
      <c r="Y261" t="s">
        <v>8337</v>
      </c>
      <c r="Z261">
        <v>1845101021</v>
      </c>
      <c r="AA261" t="s">
        <v>8297</v>
      </c>
      <c r="AB261" s="188" t="str">
        <f>_xlfn.IFNA(IF(Table[[#This Row],[Programme Partner]]&lt;&gt;Table[[#This Row],[Implementing Partner]],CONCATENATE(Table[[#This Row],[Programme Partner]],"-",Table[[#This Row],[Implementing Partner]]),Table[[#This Row],[Programme Partner]]),"")</f>
        <v>DSK</v>
      </c>
      <c r="AC261" s="189"/>
      <c r="AD261" s="189"/>
      <c r="AE261" s="190"/>
      <c r="AF261" s="190"/>
      <c r="AG261" s="191"/>
    </row>
    <row r="262" spans="1:33" ht="14.4" customHeight="1">
      <c r="A262" s="183">
        <v>309</v>
      </c>
      <c r="B262" t="s">
        <v>5087</v>
      </c>
      <c r="C262" t="s">
        <v>5087</v>
      </c>
      <c r="D262" s="197" t="s">
        <v>5148</v>
      </c>
      <c r="E262" t="s">
        <v>27</v>
      </c>
      <c r="F262" t="s">
        <v>8011</v>
      </c>
      <c r="G262" t="s">
        <v>8355</v>
      </c>
      <c r="H262" t="str">
        <f>IFERROR(VLOOKUP(Table[[#This Row],[Activity Details of Assistance]],WHAT!E:F,2,FALSE),"")</f>
        <v># of water network</v>
      </c>
      <c r="I262"/>
      <c r="J262">
        <v>1</v>
      </c>
      <c r="K262" t="s">
        <v>8280</v>
      </c>
      <c r="L262" t="s">
        <v>13</v>
      </c>
      <c r="M262" t="s">
        <v>14</v>
      </c>
      <c r="N262" t="s">
        <v>309</v>
      </c>
      <c r="O262" t="s">
        <v>1606</v>
      </c>
      <c r="P262" t="s">
        <v>4670</v>
      </c>
      <c r="Q262" s="236">
        <v>44592</v>
      </c>
      <c r="R262" s="236">
        <v>44805</v>
      </c>
      <c r="S262" t="s">
        <v>8452</v>
      </c>
      <c r="T262"/>
      <c r="U262"/>
      <c r="V262"/>
      <c r="W262"/>
      <c r="X262" s="197"/>
      <c r="Y262" t="s">
        <v>8337</v>
      </c>
      <c r="Z262">
        <v>1845101021</v>
      </c>
      <c r="AA262" t="s">
        <v>8297</v>
      </c>
      <c r="AB262" s="188" t="str">
        <f>_xlfn.IFNA(IF(Table[[#This Row],[Programme Partner]]&lt;&gt;Table[[#This Row],[Implementing Partner]],CONCATENATE(Table[[#This Row],[Programme Partner]],"-",Table[[#This Row],[Implementing Partner]]),Table[[#This Row],[Programme Partner]]),"")</f>
        <v>DSK</v>
      </c>
      <c r="AC262" s="189"/>
      <c r="AD262" s="189"/>
      <c r="AE262" s="190"/>
      <c r="AF262" s="190"/>
      <c r="AG262" s="191"/>
    </row>
    <row r="263" spans="1:33" ht="14.4" customHeight="1">
      <c r="A263" s="183">
        <v>310</v>
      </c>
      <c r="B263" t="s">
        <v>5087</v>
      </c>
      <c r="C263" t="s">
        <v>5087</v>
      </c>
      <c r="D263" s="197" t="s">
        <v>5148</v>
      </c>
      <c r="E263" t="s">
        <v>27</v>
      </c>
      <c r="F263" t="s">
        <v>8012</v>
      </c>
      <c r="G263" s="195" t="s">
        <v>8585</v>
      </c>
      <c r="H263" t="str">
        <f>IFERROR(VLOOKUP(Table[[#This Row],[Activity Details of Assistance]],WHAT!E:F,2,FALSE),"")</f>
        <v xml:space="preserve"># of door </v>
      </c>
      <c r="I263"/>
      <c r="J263">
        <v>78</v>
      </c>
      <c r="K263" t="s">
        <v>8280</v>
      </c>
      <c r="L263" t="s">
        <v>13</v>
      </c>
      <c r="M263" t="s">
        <v>14</v>
      </c>
      <c r="N263" t="s">
        <v>309</v>
      </c>
      <c r="O263" t="s">
        <v>1606</v>
      </c>
      <c r="P263" t="s">
        <v>4670</v>
      </c>
      <c r="Q263" s="236">
        <v>44592</v>
      </c>
      <c r="R263" s="236">
        <v>44805</v>
      </c>
      <c r="S263" t="s">
        <v>8452</v>
      </c>
      <c r="T263"/>
      <c r="U263"/>
      <c r="V263"/>
      <c r="W263"/>
      <c r="X263" s="197"/>
      <c r="Y263" t="s">
        <v>8337</v>
      </c>
      <c r="Z263">
        <v>1845101021</v>
      </c>
      <c r="AA263" t="s">
        <v>8297</v>
      </c>
      <c r="AB263" s="188" t="str">
        <f>_xlfn.IFNA(IF(Table[[#This Row],[Programme Partner]]&lt;&gt;Table[[#This Row],[Implementing Partner]],CONCATENATE(Table[[#This Row],[Programme Partner]],"-",Table[[#This Row],[Implementing Partner]]),Table[[#This Row],[Programme Partner]]),"")</f>
        <v>DSK</v>
      </c>
      <c r="AC263" s="189"/>
      <c r="AD263" s="189"/>
      <c r="AE263" s="190"/>
      <c r="AF263" s="190"/>
      <c r="AG263" s="191"/>
    </row>
    <row r="264" spans="1:33" ht="14.4" customHeight="1">
      <c r="A264" s="183">
        <v>311</v>
      </c>
      <c r="B264" t="s">
        <v>5087</v>
      </c>
      <c r="C264" t="s">
        <v>5087</v>
      </c>
      <c r="D264" s="197" t="s">
        <v>5148</v>
      </c>
      <c r="E264" t="s">
        <v>27</v>
      </c>
      <c r="F264" t="s">
        <v>8012</v>
      </c>
      <c r="G264" t="s">
        <v>8359</v>
      </c>
      <c r="H264" t="str">
        <f>IFERROR(VLOOKUP(Table[[#This Row],[Activity Details of Assistance]],WHAT!E:F,2,FALSE),"")</f>
        <v># of FSM Site</v>
      </c>
      <c r="I264"/>
      <c r="J264">
        <v>10</v>
      </c>
      <c r="K264" t="s">
        <v>8280</v>
      </c>
      <c r="L264" t="s">
        <v>13</v>
      </c>
      <c r="M264" t="s">
        <v>14</v>
      </c>
      <c r="N264" t="s">
        <v>309</v>
      </c>
      <c r="O264" t="s">
        <v>1606</v>
      </c>
      <c r="P264" t="s">
        <v>4670</v>
      </c>
      <c r="Q264" s="236">
        <v>44592</v>
      </c>
      <c r="R264" s="236">
        <v>44805</v>
      </c>
      <c r="S264" t="s">
        <v>8452</v>
      </c>
      <c r="T264"/>
      <c r="U264"/>
      <c r="V264"/>
      <c r="W264"/>
      <c r="X264" s="197"/>
      <c r="Y264" t="s">
        <v>8337</v>
      </c>
      <c r="Z264">
        <v>1845101021</v>
      </c>
      <c r="AA264" t="s">
        <v>8297</v>
      </c>
      <c r="AB264" s="188" t="str">
        <f>_xlfn.IFNA(IF(Table[[#This Row],[Programme Partner]]&lt;&gt;Table[[#This Row],[Implementing Partner]],CONCATENATE(Table[[#This Row],[Programme Partner]],"-",Table[[#This Row],[Implementing Partner]]),Table[[#This Row],[Programme Partner]]),"")</f>
        <v>DSK</v>
      </c>
      <c r="AC264" s="189"/>
      <c r="AD264" s="189"/>
      <c r="AE264" s="190"/>
      <c r="AF264" s="190"/>
      <c r="AG264" s="191"/>
    </row>
    <row r="265" spans="1:33" ht="14.4" customHeight="1">
      <c r="A265" s="183">
        <v>312</v>
      </c>
      <c r="B265" t="s">
        <v>5087</v>
      </c>
      <c r="C265" t="s">
        <v>5087</v>
      </c>
      <c r="D265" s="197" t="s">
        <v>5148</v>
      </c>
      <c r="E265" t="s">
        <v>27</v>
      </c>
      <c r="F265" t="s">
        <v>8012</v>
      </c>
      <c r="G265" t="s">
        <v>8356</v>
      </c>
      <c r="H265" t="str">
        <f>IFERROR(VLOOKUP(Table[[#This Row],[Activity Details of Assistance]],WHAT!E:F,2,FALSE),"")</f>
        <v># of FSM Site</v>
      </c>
      <c r="I265"/>
      <c r="J265">
        <v>3</v>
      </c>
      <c r="K265" t="s">
        <v>8280</v>
      </c>
      <c r="L265" t="s">
        <v>13</v>
      </c>
      <c r="M265" t="s">
        <v>14</v>
      </c>
      <c r="N265" t="s">
        <v>309</v>
      </c>
      <c r="O265" t="s">
        <v>1606</v>
      </c>
      <c r="P265" t="s">
        <v>4670</v>
      </c>
      <c r="Q265" s="236">
        <v>44592</v>
      </c>
      <c r="R265" s="236">
        <v>44805</v>
      </c>
      <c r="S265" t="s">
        <v>8452</v>
      </c>
      <c r="T265"/>
      <c r="U265"/>
      <c r="V265"/>
      <c r="W265"/>
      <c r="X265" s="197"/>
      <c r="Y265" t="s">
        <v>8337</v>
      </c>
      <c r="Z265">
        <v>1845101021</v>
      </c>
      <c r="AA265" t="s">
        <v>8297</v>
      </c>
      <c r="AB265" s="188" t="str">
        <f>_xlfn.IFNA(IF(Table[[#This Row],[Programme Partner]]&lt;&gt;Table[[#This Row],[Implementing Partner]],CONCATENATE(Table[[#This Row],[Programme Partner]],"-",Table[[#This Row],[Implementing Partner]]),Table[[#This Row],[Programme Partner]]),"")</f>
        <v>DSK</v>
      </c>
      <c r="AC265" s="189"/>
      <c r="AD265" s="189"/>
      <c r="AE265" s="190"/>
      <c r="AF265" s="190"/>
      <c r="AG265" s="191"/>
    </row>
    <row r="266" spans="1:33" ht="14.4" customHeight="1">
      <c r="A266" s="183">
        <v>313</v>
      </c>
      <c r="B266" t="s">
        <v>5087</v>
      </c>
      <c r="C266" t="s">
        <v>5087</v>
      </c>
      <c r="D266" s="197" t="s">
        <v>5148</v>
      </c>
      <c r="E266" t="s">
        <v>27</v>
      </c>
      <c r="F266" t="s">
        <v>8012</v>
      </c>
      <c r="G266" t="s">
        <v>8357</v>
      </c>
      <c r="H266" t="str">
        <f>IFERROR(VLOOKUP(Table[[#This Row],[Activity Details of Assistance]],WHAT!E:F,2,FALSE),"")</f>
        <v># of door</v>
      </c>
      <c r="I266"/>
      <c r="J266">
        <v>113</v>
      </c>
      <c r="K266" t="s">
        <v>8280</v>
      </c>
      <c r="L266" t="s">
        <v>13</v>
      </c>
      <c r="M266" t="s">
        <v>14</v>
      </c>
      <c r="N266" t="s">
        <v>309</v>
      </c>
      <c r="O266" t="s">
        <v>1606</v>
      </c>
      <c r="P266" t="s">
        <v>4670</v>
      </c>
      <c r="Q266" s="236">
        <v>44592</v>
      </c>
      <c r="R266" s="236">
        <v>44805</v>
      </c>
      <c r="S266" t="s">
        <v>8452</v>
      </c>
      <c r="T266"/>
      <c r="U266"/>
      <c r="V266"/>
      <c r="W266"/>
      <c r="X266" s="197"/>
      <c r="Y266" t="s">
        <v>8337</v>
      </c>
      <c r="Z266">
        <v>1845101021</v>
      </c>
      <c r="AA266" t="s">
        <v>8297</v>
      </c>
      <c r="AB266" s="188" t="str">
        <f>_xlfn.IFNA(IF(Table[[#This Row],[Programme Partner]]&lt;&gt;Table[[#This Row],[Implementing Partner]],CONCATENATE(Table[[#This Row],[Programme Partner]],"-",Table[[#This Row],[Implementing Partner]]),Table[[#This Row],[Programme Partner]]),"")</f>
        <v>DSK</v>
      </c>
      <c r="AC266" s="189"/>
      <c r="AD266" s="189"/>
      <c r="AE266" s="190"/>
      <c r="AF266" s="190"/>
      <c r="AG266" s="191"/>
    </row>
    <row r="267" spans="1:33" ht="14.4" customHeight="1">
      <c r="A267" s="183">
        <v>314</v>
      </c>
      <c r="B267" t="s">
        <v>5087</v>
      </c>
      <c r="C267" t="s">
        <v>5087</v>
      </c>
      <c r="D267" s="197" t="s">
        <v>5148</v>
      </c>
      <c r="E267" t="s">
        <v>27</v>
      </c>
      <c r="F267" t="s">
        <v>8013</v>
      </c>
      <c r="G267" t="s">
        <v>8314</v>
      </c>
      <c r="H267" t="str">
        <f>IFERROR(VLOOKUP(Table[[#This Row],[Activity Details of Assistance]],WHAT!E:F,2,FALSE),"")</f>
        <v># of HP sessions at HH level</v>
      </c>
      <c r="I267"/>
      <c r="J267">
        <v>557</v>
      </c>
      <c r="K267" t="s">
        <v>8280</v>
      </c>
      <c r="L267" t="s">
        <v>13</v>
      </c>
      <c r="M267" t="s">
        <v>14</v>
      </c>
      <c r="N267" t="s">
        <v>309</v>
      </c>
      <c r="O267" t="s">
        <v>1606</v>
      </c>
      <c r="P267" t="s">
        <v>4670</v>
      </c>
      <c r="Q267" s="236">
        <v>44592</v>
      </c>
      <c r="R267" s="236">
        <v>44805</v>
      </c>
      <c r="S267" t="s">
        <v>8452</v>
      </c>
      <c r="T267"/>
      <c r="U267"/>
      <c r="V267"/>
      <c r="W267"/>
      <c r="X267" s="197"/>
      <c r="Y267" t="s">
        <v>8337</v>
      </c>
      <c r="Z267">
        <v>1845101021</v>
      </c>
      <c r="AA267" t="s">
        <v>8297</v>
      </c>
      <c r="AB267" s="188" t="str">
        <f>_xlfn.IFNA(IF(Table[[#This Row],[Programme Partner]]&lt;&gt;Table[[#This Row],[Implementing Partner]],CONCATENATE(Table[[#This Row],[Programme Partner]],"-",Table[[#This Row],[Implementing Partner]]),Table[[#This Row],[Programme Partner]]),"")</f>
        <v>DSK</v>
      </c>
      <c r="AC267" s="189"/>
      <c r="AD267" s="189"/>
      <c r="AE267" s="190"/>
      <c r="AF267" s="190"/>
      <c r="AG267" s="191"/>
    </row>
    <row r="268" spans="1:33" ht="14.4" customHeight="1">
      <c r="A268" s="183">
        <v>315</v>
      </c>
      <c r="B268" t="s">
        <v>5087</v>
      </c>
      <c r="C268" t="s">
        <v>5087</v>
      </c>
      <c r="D268" s="197" t="s">
        <v>5148</v>
      </c>
      <c r="E268" t="s">
        <v>27</v>
      </c>
      <c r="F268" t="s">
        <v>8013</v>
      </c>
      <c r="G268" t="s">
        <v>8360</v>
      </c>
      <c r="H268" t="str">
        <f>IFERROR(VLOOKUP(Table[[#This Row],[Activity Details of Assistance]],WHAT!E:F,2,FALSE),"")</f>
        <v># of household</v>
      </c>
      <c r="I268"/>
      <c r="J268">
        <v>3041</v>
      </c>
      <c r="K268" t="s">
        <v>8280</v>
      </c>
      <c r="L268" t="s">
        <v>13</v>
      </c>
      <c r="M268" t="s">
        <v>14</v>
      </c>
      <c r="N268" t="s">
        <v>309</v>
      </c>
      <c r="O268" t="s">
        <v>1606</v>
      </c>
      <c r="P268" t="s">
        <v>4670</v>
      </c>
      <c r="Q268" s="236">
        <v>44592</v>
      </c>
      <c r="R268" s="236">
        <v>44805</v>
      </c>
      <c r="S268" t="s">
        <v>8452</v>
      </c>
      <c r="T268"/>
      <c r="U268"/>
      <c r="V268"/>
      <c r="W268"/>
      <c r="X268" s="197"/>
      <c r="Y268" t="s">
        <v>8337</v>
      </c>
      <c r="Z268">
        <v>1845101021</v>
      </c>
      <c r="AA268" t="s">
        <v>8297</v>
      </c>
      <c r="AB268" s="188" t="str">
        <f>_xlfn.IFNA(IF(Table[[#This Row],[Programme Partner]]&lt;&gt;Table[[#This Row],[Implementing Partner]],CONCATENATE(Table[[#This Row],[Programme Partner]],"-",Table[[#This Row],[Implementing Partner]]),Table[[#This Row],[Programme Partner]]),"")</f>
        <v>DSK</v>
      </c>
      <c r="AC268" s="189"/>
      <c r="AD268" s="189"/>
      <c r="AE268" s="190"/>
      <c r="AF268" s="190"/>
      <c r="AG268" s="191"/>
    </row>
    <row r="269" spans="1:33" ht="14.4" customHeight="1">
      <c r="A269" s="183">
        <v>316</v>
      </c>
      <c r="B269" t="s">
        <v>5087</v>
      </c>
      <c r="C269" t="s">
        <v>5087</v>
      </c>
      <c r="D269" s="197" t="s">
        <v>5148</v>
      </c>
      <c r="E269" t="s">
        <v>27</v>
      </c>
      <c r="F269" t="s">
        <v>8014</v>
      </c>
      <c r="G269" s="195" t="s">
        <v>8358</v>
      </c>
      <c r="H269" t="str">
        <f>IFERROR(VLOOKUP(Table[[#This Row],[Activity Details of Assistance]],WHAT!E:F,2,FALSE),"")</f>
        <v># of campaign per camp </v>
      </c>
      <c r="I269"/>
      <c r="J269">
        <v>13</v>
      </c>
      <c r="K269" t="s">
        <v>8280</v>
      </c>
      <c r="L269" t="s">
        <v>13</v>
      </c>
      <c r="M269" t="s">
        <v>14</v>
      </c>
      <c r="N269" t="s">
        <v>309</v>
      </c>
      <c r="O269" t="s">
        <v>1606</v>
      </c>
      <c r="P269" t="s">
        <v>4670</v>
      </c>
      <c r="Q269" s="236">
        <v>44592</v>
      </c>
      <c r="R269" s="236">
        <v>44805</v>
      </c>
      <c r="S269" t="s">
        <v>8452</v>
      </c>
      <c r="T269"/>
      <c r="U269"/>
      <c r="V269"/>
      <c r="W269"/>
      <c r="X269" s="197"/>
      <c r="Y269" t="s">
        <v>8337</v>
      </c>
      <c r="Z269">
        <v>1845101021</v>
      </c>
      <c r="AA269" t="s">
        <v>8297</v>
      </c>
      <c r="AB269" s="188" t="str">
        <f>_xlfn.IFNA(IF(Table[[#This Row],[Programme Partner]]&lt;&gt;Table[[#This Row],[Implementing Partner]],CONCATENATE(Table[[#This Row],[Programme Partner]],"-",Table[[#This Row],[Implementing Partner]]),Table[[#This Row],[Programme Partner]]),"")</f>
        <v>DSK</v>
      </c>
      <c r="AC269" s="189"/>
      <c r="AD269" s="189"/>
      <c r="AE269" s="190"/>
      <c r="AF269" s="190"/>
      <c r="AG269" s="191"/>
    </row>
    <row r="270" spans="1:33" ht="14.4" customHeight="1">
      <c r="A270" s="183">
        <v>317</v>
      </c>
      <c r="B270" t="s">
        <v>5087</v>
      </c>
      <c r="C270" t="s">
        <v>5087</v>
      </c>
      <c r="D270" s="197" t="s">
        <v>5148</v>
      </c>
      <c r="E270" t="s">
        <v>27</v>
      </c>
      <c r="F270" t="s">
        <v>8014</v>
      </c>
      <c r="G270" t="s">
        <v>8361</v>
      </c>
      <c r="H270" t="str">
        <f>IFERROR(VLOOKUP(Table[[#This Row],[Activity Details of Assistance]],WHAT!E:F,2,FALSE),"")</f>
        <v># of plant</v>
      </c>
      <c r="I270"/>
      <c r="J270">
        <v>1</v>
      </c>
      <c r="K270" t="s">
        <v>8280</v>
      </c>
      <c r="L270" t="s">
        <v>13</v>
      </c>
      <c r="M270" t="s">
        <v>14</v>
      </c>
      <c r="N270" t="s">
        <v>309</v>
      </c>
      <c r="O270" t="s">
        <v>1606</v>
      </c>
      <c r="P270" t="s">
        <v>4670</v>
      </c>
      <c r="Q270" s="236">
        <v>44592</v>
      </c>
      <c r="R270" s="236">
        <v>44805</v>
      </c>
      <c r="S270" t="s">
        <v>8452</v>
      </c>
      <c r="T270"/>
      <c r="U270"/>
      <c r="V270"/>
      <c r="W270"/>
      <c r="X270" s="197"/>
      <c r="Y270" t="s">
        <v>8337</v>
      </c>
      <c r="Z270">
        <v>1845101021</v>
      </c>
      <c r="AA270" t="s">
        <v>8297</v>
      </c>
      <c r="AB270" s="188" t="str">
        <f>_xlfn.IFNA(IF(Table[[#This Row],[Programme Partner]]&lt;&gt;Table[[#This Row],[Implementing Partner]],CONCATENATE(Table[[#This Row],[Programme Partner]],"-",Table[[#This Row],[Implementing Partner]]),Table[[#This Row],[Programme Partner]]),"")</f>
        <v>DSK</v>
      </c>
      <c r="AC270" s="189"/>
      <c r="AD270" s="189"/>
      <c r="AE270" s="190"/>
      <c r="AF270" s="190"/>
      <c r="AG270" s="191"/>
    </row>
    <row r="271" spans="1:33" ht="14.4" customHeight="1">
      <c r="A271" s="183">
        <v>318</v>
      </c>
      <c r="B271" t="s">
        <v>5087</v>
      </c>
      <c r="C271" t="s">
        <v>5087</v>
      </c>
      <c r="D271" s="197" t="s">
        <v>5148</v>
      </c>
      <c r="E271" t="s">
        <v>27</v>
      </c>
      <c r="F271" t="s">
        <v>8011</v>
      </c>
      <c r="G271" s="195" t="s">
        <v>8584</v>
      </c>
      <c r="H271" t="str">
        <f>IFERROR(VLOOKUP(Table[[#This Row],[Activity Details of Assistance]],WHAT!E:F,2,FALSE),"")</f>
        <v># of tube well</v>
      </c>
      <c r="I271"/>
      <c r="J271">
        <v>245</v>
      </c>
      <c r="K271" t="s">
        <v>8280</v>
      </c>
      <c r="L271" t="s">
        <v>13</v>
      </c>
      <c r="M271" t="s">
        <v>14</v>
      </c>
      <c r="N271" t="s">
        <v>309</v>
      </c>
      <c r="O271" t="s">
        <v>1606</v>
      </c>
      <c r="P271" t="s">
        <v>4672</v>
      </c>
      <c r="Q271" s="236">
        <v>44592</v>
      </c>
      <c r="R271" s="236">
        <v>44805</v>
      </c>
      <c r="S271" t="s">
        <v>8452</v>
      </c>
      <c r="T271"/>
      <c r="U271"/>
      <c r="V271"/>
      <c r="W271"/>
      <c r="X271" s="197"/>
      <c r="Y271" t="s">
        <v>8337</v>
      </c>
      <c r="Z271">
        <v>1845101021</v>
      </c>
      <c r="AA271" t="s">
        <v>8297</v>
      </c>
      <c r="AB271" s="188" t="str">
        <f>_xlfn.IFNA(IF(Table[[#This Row],[Programme Partner]]&lt;&gt;Table[[#This Row],[Implementing Partner]],CONCATENATE(Table[[#This Row],[Programme Partner]],"-",Table[[#This Row],[Implementing Partner]]),Table[[#This Row],[Programme Partner]]),"")</f>
        <v>DSK</v>
      </c>
      <c r="AC271" s="189"/>
      <c r="AD271" s="189"/>
      <c r="AE271" s="190"/>
      <c r="AF271" s="190"/>
      <c r="AG271" s="191"/>
    </row>
    <row r="272" spans="1:33" ht="14.4" customHeight="1">
      <c r="A272" s="183">
        <v>319</v>
      </c>
      <c r="B272" t="s">
        <v>5087</v>
      </c>
      <c r="C272" t="s">
        <v>5087</v>
      </c>
      <c r="D272" s="197" t="s">
        <v>5148</v>
      </c>
      <c r="E272" t="s">
        <v>27</v>
      </c>
      <c r="F272" t="s">
        <v>8011</v>
      </c>
      <c r="G272" t="s">
        <v>8355</v>
      </c>
      <c r="H272" t="str">
        <f>IFERROR(VLOOKUP(Table[[#This Row],[Activity Details of Assistance]],WHAT!E:F,2,FALSE),"")</f>
        <v># of water network</v>
      </c>
      <c r="I272"/>
      <c r="J272">
        <v>5</v>
      </c>
      <c r="K272" t="s">
        <v>8280</v>
      </c>
      <c r="L272" t="s">
        <v>13</v>
      </c>
      <c r="M272" t="s">
        <v>14</v>
      </c>
      <c r="N272" t="s">
        <v>309</v>
      </c>
      <c r="O272" t="s">
        <v>1606</v>
      </c>
      <c r="P272" t="s">
        <v>4672</v>
      </c>
      <c r="Q272" s="236">
        <v>44592</v>
      </c>
      <c r="R272" s="236">
        <v>44805</v>
      </c>
      <c r="S272" t="s">
        <v>8452</v>
      </c>
      <c r="T272"/>
      <c r="U272"/>
      <c r="V272"/>
      <c r="W272"/>
      <c r="X272" s="197"/>
      <c r="Y272" t="s">
        <v>8337</v>
      </c>
      <c r="Z272">
        <v>1845101021</v>
      </c>
      <c r="AA272" t="s">
        <v>8297</v>
      </c>
      <c r="AB272" s="188" t="str">
        <f>_xlfn.IFNA(IF(Table[[#This Row],[Programme Partner]]&lt;&gt;Table[[#This Row],[Implementing Partner]],CONCATENATE(Table[[#This Row],[Programme Partner]],"-",Table[[#This Row],[Implementing Partner]]),Table[[#This Row],[Programme Partner]]),"")</f>
        <v>DSK</v>
      </c>
      <c r="AC272" s="189"/>
      <c r="AD272" s="189"/>
      <c r="AE272" s="190"/>
      <c r="AF272" s="190"/>
      <c r="AG272" s="191"/>
    </row>
    <row r="273" spans="1:33" ht="14.4" customHeight="1">
      <c r="A273" s="183">
        <v>320</v>
      </c>
      <c r="B273" t="s">
        <v>5087</v>
      </c>
      <c r="C273" t="s">
        <v>5087</v>
      </c>
      <c r="D273" s="197" t="s">
        <v>5148</v>
      </c>
      <c r="E273" t="s">
        <v>27</v>
      </c>
      <c r="F273" t="s">
        <v>8012</v>
      </c>
      <c r="G273" s="195" t="s">
        <v>8585</v>
      </c>
      <c r="H273" t="str">
        <f>IFERROR(VLOOKUP(Table[[#This Row],[Activity Details of Assistance]],WHAT!E:F,2,FALSE),"")</f>
        <v xml:space="preserve"># of door </v>
      </c>
      <c r="I273"/>
      <c r="J273">
        <v>247</v>
      </c>
      <c r="K273" t="s">
        <v>8280</v>
      </c>
      <c r="L273" t="s">
        <v>13</v>
      </c>
      <c r="M273" t="s">
        <v>14</v>
      </c>
      <c r="N273" t="s">
        <v>309</v>
      </c>
      <c r="O273" t="s">
        <v>1606</v>
      </c>
      <c r="P273" t="s">
        <v>4672</v>
      </c>
      <c r="Q273" s="236">
        <v>44592</v>
      </c>
      <c r="R273" s="236">
        <v>44805</v>
      </c>
      <c r="S273" t="s">
        <v>8452</v>
      </c>
      <c r="T273"/>
      <c r="U273"/>
      <c r="V273"/>
      <c r="W273"/>
      <c r="X273" s="197"/>
      <c r="Y273" t="s">
        <v>8337</v>
      </c>
      <c r="Z273">
        <v>1845101021</v>
      </c>
      <c r="AA273" t="s">
        <v>8297</v>
      </c>
      <c r="AB273" s="188" t="str">
        <f>_xlfn.IFNA(IF(Table[[#This Row],[Programme Partner]]&lt;&gt;Table[[#This Row],[Implementing Partner]],CONCATENATE(Table[[#This Row],[Programme Partner]],"-",Table[[#This Row],[Implementing Partner]]),Table[[#This Row],[Programme Partner]]),"")</f>
        <v>DSK</v>
      </c>
      <c r="AC273" s="189"/>
      <c r="AD273" s="189"/>
      <c r="AE273" s="190"/>
      <c r="AF273" s="190"/>
      <c r="AG273" s="191"/>
    </row>
    <row r="274" spans="1:33" ht="14.4" customHeight="1">
      <c r="A274" s="183">
        <v>321</v>
      </c>
      <c r="B274" t="s">
        <v>5087</v>
      </c>
      <c r="C274" t="s">
        <v>5087</v>
      </c>
      <c r="D274" s="197" t="s">
        <v>5148</v>
      </c>
      <c r="E274" t="s">
        <v>27</v>
      </c>
      <c r="F274" t="s">
        <v>8012</v>
      </c>
      <c r="G274" t="s">
        <v>8359</v>
      </c>
      <c r="H274" t="str">
        <f>IFERROR(VLOOKUP(Table[[#This Row],[Activity Details of Assistance]],WHAT!E:F,2,FALSE),"")</f>
        <v># of FSM Site</v>
      </c>
      <c r="I274"/>
      <c r="J274">
        <v>1</v>
      </c>
      <c r="K274" t="s">
        <v>8280</v>
      </c>
      <c r="L274" t="s">
        <v>13</v>
      </c>
      <c r="M274" t="s">
        <v>14</v>
      </c>
      <c r="N274" t="s">
        <v>309</v>
      </c>
      <c r="O274" t="s">
        <v>1606</v>
      </c>
      <c r="P274" t="s">
        <v>4672</v>
      </c>
      <c r="Q274" s="236">
        <v>44592</v>
      </c>
      <c r="R274" s="236">
        <v>44805</v>
      </c>
      <c r="S274" t="s">
        <v>8452</v>
      </c>
      <c r="T274"/>
      <c r="U274"/>
      <c r="V274"/>
      <c r="W274"/>
      <c r="X274" s="197"/>
      <c r="Y274" t="s">
        <v>8337</v>
      </c>
      <c r="Z274">
        <v>1845101021</v>
      </c>
      <c r="AA274" t="s">
        <v>8297</v>
      </c>
      <c r="AB274" s="188" t="str">
        <f>_xlfn.IFNA(IF(Table[[#This Row],[Programme Partner]]&lt;&gt;Table[[#This Row],[Implementing Partner]],CONCATENATE(Table[[#This Row],[Programme Partner]],"-",Table[[#This Row],[Implementing Partner]]),Table[[#This Row],[Programme Partner]]),"")</f>
        <v>DSK</v>
      </c>
      <c r="AC274" s="189"/>
      <c r="AD274" s="189"/>
      <c r="AE274" s="190"/>
      <c r="AF274" s="190"/>
      <c r="AG274" s="191"/>
    </row>
    <row r="275" spans="1:33" ht="14.4" customHeight="1">
      <c r="A275" s="183">
        <v>322</v>
      </c>
      <c r="B275" t="s">
        <v>5087</v>
      </c>
      <c r="C275" t="s">
        <v>5087</v>
      </c>
      <c r="D275" s="197" t="s">
        <v>5148</v>
      </c>
      <c r="E275" t="s">
        <v>27</v>
      </c>
      <c r="F275" t="s">
        <v>8012</v>
      </c>
      <c r="G275" t="s">
        <v>8357</v>
      </c>
      <c r="H275" t="str">
        <f>IFERROR(VLOOKUP(Table[[#This Row],[Activity Details of Assistance]],WHAT!E:F,2,FALSE),"")</f>
        <v># of door</v>
      </c>
      <c r="I275"/>
      <c r="J275">
        <v>202</v>
      </c>
      <c r="K275" t="s">
        <v>8280</v>
      </c>
      <c r="L275" t="s">
        <v>13</v>
      </c>
      <c r="M275" t="s">
        <v>14</v>
      </c>
      <c r="N275" t="s">
        <v>309</v>
      </c>
      <c r="O275" t="s">
        <v>1606</v>
      </c>
      <c r="P275" t="s">
        <v>4672</v>
      </c>
      <c r="Q275" s="236">
        <v>44592</v>
      </c>
      <c r="R275" s="236">
        <v>44805</v>
      </c>
      <c r="S275" t="s">
        <v>8452</v>
      </c>
      <c r="T275"/>
      <c r="U275"/>
      <c r="V275"/>
      <c r="W275"/>
      <c r="X275" s="197"/>
      <c r="Y275" t="s">
        <v>8337</v>
      </c>
      <c r="Z275">
        <v>1845101021</v>
      </c>
      <c r="AA275" t="s">
        <v>8297</v>
      </c>
      <c r="AB275" s="188" t="str">
        <f>_xlfn.IFNA(IF(Table[[#This Row],[Programme Partner]]&lt;&gt;Table[[#This Row],[Implementing Partner]],CONCATENATE(Table[[#This Row],[Programme Partner]],"-",Table[[#This Row],[Implementing Partner]]),Table[[#This Row],[Programme Partner]]),"")</f>
        <v>DSK</v>
      </c>
      <c r="AC275" s="189"/>
      <c r="AD275" s="189"/>
      <c r="AE275" s="190"/>
      <c r="AF275" s="190"/>
      <c r="AG275" s="191"/>
    </row>
    <row r="276" spans="1:33" ht="14.4" customHeight="1">
      <c r="A276" s="183">
        <v>323</v>
      </c>
      <c r="B276" s="202" t="s">
        <v>5087</v>
      </c>
      <c r="C276" t="s">
        <v>5087</v>
      </c>
      <c r="D276" s="212" t="s">
        <v>5148</v>
      </c>
      <c r="E276" t="s">
        <v>27</v>
      </c>
      <c r="F276" t="s">
        <v>8013</v>
      </c>
      <c r="G276" t="s">
        <v>8314</v>
      </c>
      <c r="H276" t="str">
        <f>IFERROR(VLOOKUP(Table[[#This Row],[Activity Details of Assistance]],WHAT!E:F,2,FALSE),"")</f>
        <v># of HP sessions at HH level</v>
      </c>
      <c r="I276"/>
      <c r="J276">
        <v>715</v>
      </c>
      <c r="K276" t="s">
        <v>8280</v>
      </c>
      <c r="L276" t="s">
        <v>13</v>
      </c>
      <c r="M276" t="s">
        <v>14</v>
      </c>
      <c r="N276" t="s">
        <v>309</v>
      </c>
      <c r="O276" t="s">
        <v>1606</v>
      </c>
      <c r="P276" t="s">
        <v>4672</v>
      </c>
      <c r="Q276" s="236">
        <v>44592</v>
      </c>
      <c r="R276" s="236">
        <v>44805</v>
      </c>
      <c r="S276" t="s">
        <v>8452</v>
      </c>
      <c r="T276"/>
      <c r="U276"/>
      <c r="V276"/>
      <c r="W276"/>
      <c r="X276" s="197"/>
      <c r="Y276" t="s">
        <v>8337</v>
      </c>
      <c r="Z276">
        <v>1845101021</v>
      </c>
      <c r="AA276" t="s">
        <v>8297</v>
      </c>
      <c r="AB276" s="188" t="str">
        <f>_xlfn.IFNA(IF(Table[[#This Row],[Programme Partner]]&lt;&gt;Table[[#This Row],[Implementing Partner]],CONCATENATE(Table[[#This Row],[Programme Partner]],"-",Table[[#This Row],[Implementing Partner]]),Table[[#This Row],[Programme Partner]]),"")</f>
        <v>DSK</v>
      </c>
      <c r="AC276" s="189"/>
      <c r="AD276" s="189"/>
      <c r="AE276" s="190"/>
      <c r="AF276" s="190"/>
      <c r="AG276" s="191"/>
    </row>
    <row r="277" spans="1:33" ht="14.4" customHeight="1">
      <c r="A277" s="183">
        <v>324</v>
      </c>
      <c r="B277" t="s">
        <v>5087</v>
      </c>
      <c r="C277" t="s">
        <v>5087</v>
      </c>
      <c r="D277" s="197" t="s">
        <v>5148</v>
      </c>
      <c r="E277" t="s">
        <v>27</v>
      </c>
      <c r="F277" t="s">
        <v>8013</v>
      </c>
      <c r="G277" t="s">
        <v>8360</v>
      </c>
      <c r="H277" t="str">
        <f>IFERROR(VLOOKUP(Table[[#This Row],[Activity Details of Assistance]],WHAT!E:F,2,FALSE),"")</f>
        <v># of household</v>
      </c>
      <c r="I277"/>
      <c r="J277">
        <v>4858</v>
      </c>
      <c r="K277" t="s">
        <v>8280</v>
      </c>
      <c r="L277" t="s">
        <v>13</v>
      </c>
      <c r="M277" t="s">
        <v>14</v>
      </c>
      <c r="N277" t="s">
        <v>309</v>
      </c>
      <c r="O277" t="s">
        <v>1606</v>
      </c>
      <c r="P277" t="s">
        <v>4672</v>
      </c>
      <c r="Q277" s="236">
        <v>44592</v>
      </c>
      <c r="R277" s="236">
        <v>44805</v>
      </c>
      <c r="S277" t="s">
        <v>8452</v>
      </c>
      <c r="T277"/>
      <c r="U277"/>
      <c r="V277"/>
      <c r="W277"/>
      <c r="X277" s="197"/>
      <c r="Y277" t="s">
        <v>8337</v>
      </c>
      <c r="Z277">
        <v>1845101021</v>
      </c>
      <c r="AA277" t="s">
        <v>8297</v>
      </c>
      <c r="AB277" s="188" t="str">
        <f>_xlfn.IFNA(IF(Table[[#This Row],[Programme Partner]]&lt;&gt;Table[[#This Row],[Implementing Partner]],CONCATENATE(Table[[#This Row],[Programme Partner]],"-",Table[[#This Row],[Implementing Partner]]),Table[[#This Row],[Programme Partner]]),"")</f>
        <v>DSK</v>
      </c>
      <c r="AC277" s="189"/>
      <c r="AD277" s="189"/>
      <c r="AE277" s="190"/>
      <c r="AF277" s="190"/>
      <c r="AG277" s="191"/>
    </row>
    <row r="278" spans="1:33" ht="14.4" customHeight="1">
      <c r="A278" s="183">
        <v>325</v>
      </c>
      <c r="B278" t="s">
        <v>5087</v>
      </c>
      <c r="C278" t="s">
        <v>5087</v>
      </c>
      <c r="D278" s="197" t="s">
        <v>5148</v>
      </c>
      <c r="E278" t="s">
        <v>27</v>
      </c>
      <c r="F278" t="s">
        <v>8014</v>
      </c>
      <c r="G278" t="s">
        <v>8358</v>
      </c>
      <c r="H278" t="str">
        <f>IFERROR(VLOOKUP(Table[[#This Row],[Activity Details of Assistance]],WHAT!E:F,2,FALSE),"")</f>
        <v># of campaign per camp </v>
      </c>
      <c r="I278"/>
      <c r="J278">
        <v>18</v>
      </c>
      <c r="K278" t="s">
        <v>8280</v>
      </c>
      <c r="L278" t="s">
        <v>13</v>
      </c>
      <c r="M278" t="s">
        <v>14</v>
      </c>
      <c r="N278" t="s">
        <v>309</v>
      </c>
      <c r="O278" t="s">
        <v>1606</v>
      </c>
      <c r="P278" t="s">
        <v>4672</v>
      </c>
      <c r="Q278" s="236">
        <v>44592</v>
      </c>
      <c r="R278" s="236">
        <v>44805</v>
      </c>
      <c r="S278" t="s">
        <v>8452</v>
      </c>
      <c r="T278"/>
      <c r="U278"/>
      <c r="V278"/>
      <c r="W278"/>
      <c r="X278" s="197"/>
      <c r="Y278" t="s">
        <v>8337</v>
      </c>
      <c r="Z278">
        <v>1845101021</v>
      </c>
      <c r="AA278" t="s">
        <v>8297</v>
      </c>
      <c r="AB278" s="188" t="str">
        <f>_xlfn.IFNA(IF(Table[[#This Row],[Programme Partner]]&lt;&gt;Table[[#This Row],[Implementing Partner]],CONCATENATE(Table[[#This Row],[Programme Partner]],"-",Table[[#This Row],[Implementing Partner]]),Table[[#This Row],[Programme Partner]]),"")</f>
        <v>DSK</v>
      </c>
      <c r="AC278" s="189"/>
      <c r="AD278" s="189"/>
      <c r="AE278" s="190"/>
      <c r="AF278" s="190"/>
      <c r="AG278" s="191"/>
    </row>
    <row r="279" spans="1:33" ht="14.4" customHeight="1">
      <c r="A279" s="183">
        <v>326</v>
      </c>
      <c r="B279" t="s">
        <v>5087</v>
      </c>
      <c r="C279" t="s">
        <v>5087</v>
      </c>
      <c r="D279" s="197" t="s">
        <v>5148</v>
      </c>
      <c r="E279" t="s">
        <v>27</v>
      </c>
      <c r="F279" t="s">
        <v>8014</v>
      </c>
      <c r="G279" t="s">
        <v>8361</v>
      </c>
      <c r="H279" t="str">
        <f>IFERROR(VLOOKUP(Table[[#This Row],[Activity Details of Assistance]],WHAT!E:F,2,FALSE),"")</f>
        <v># of plant</v>
      </c>
      <c r="I279"/>
      <c r="J279">
        <v>2</v>
      </c>
      <c r="K279" t="s">
        <v>8280</v>
      </c>
      <c r="L279" t="s">
        <v>13</v>
      </c>
      <c r="M279" t="s">
        <v>14</v>
      </c>
      <c r="N279" t="s">
        <v>309</v>
      </c>
      <c r="O279" t="s">
        <v>1606</v>
      </c>
      <c r="P279" t="s">
        <v>4672</v>
      </c>
      <c r="Q279" s="236">
        <v>44592</v>
      </c>
      <c r="R279" s="236">
        <v>44805</v>
      </c>
      <c r="S279" t="s">
        <v>8452</v>
      </c>
      <c r="T279"/>
      <c r="U279"/>
      <c r="V279"/>
      <c r="W279"/>
      <c r="X279" s="197"/>
      <c r="Y279" t="s">
        <v>8337</v>
      </c>
      <c r="Z279">
        <v>1845101021</v>
      </c>
      <c r="AA279" t="s">
        <v>8297</v>
      </c>
      <c r="AB279" s="188" t="str">
        <f>_xlfn.IFNA(IF(Table[[#This Row],[Programme Partner]]&lt;&gt;Table[[#This Row],[Implementing Partner]],CONCATENATE(Table[[#This Row],[Programme Partner]],"-",Table[[#This Row],[Implementing Partner]]),Table[[#This Row],[Programme Partner]]),"")</f>
        <v>DSK</v>
      </c>
      <c r="AC279" s="189"/>
      <c r="AD279" s="189"/>
      <c r="AE279" s="190"/>
      <c r="AF279" s="190"/>
      <c r="AG279" s="191"/>
    </row>
    <row r="280" spans="1:33" ht="14.4" customHeight="1">
      <c r="A280" s="183">
        <v>327</v>
      </c>
      <c r="B280" t="s">
        <v>5035</v>
      </c>
      <c r="C280" t="s">
        <v>5087</v>
      </c>
      <c r="D280" s="197" t="s">
        <v>8347</v>
      </c>
      <c r="E280" t="s">
        <v>27</v>
      </c>
      <c r="F280" t="s">
        <v>8012</v>
      </c>
      <c r="G280" t="s">
        <v>8357</v>
      </c>
      <c r="H280" t="str">
        <f>IFERROR(VLOOKUP(Table[[#This Row],[Activity Details of Assistance]],WHAT!E:F,2,FALSE),"")</f>
        <v># of door</v>
      </c>
      <c r="I280"/>
      <c r="J280">
        <v>58</v>
      </c>
      <c r="K280" t="s">
        <v>8280</v>
      </c>
      <c r="L280" t="s">
        <v>13</v>
      </c>
      <c r="M280" t="s">
        <v>14</v>
      </c>
      <c r="N280" t="s">
        <v>309</v>
      </c>
      <c r="O280" t="s">
        <v>1606</v>
      </c>
      <c r="P280" t="s">
        <v>4662</v>
      </c>
      <c r="Q280" s="236">
        <v>44592</v>
      </c>
      <c r="R280" s="236">
        <v>44652</v>
      </c>
      <c r="S280" t="s">
        <v>8452</v>
      </c>
      <c r="T280"/>
      <c r="U280"/>
      <c r="V280"/>
      <c r="W280"/>
      <c r="X280" s="197"/>
      <c r="Y280" t="s">
        <v>8431</v>
      </c>
      <c r="Z280">
        <v>1826201879</v>
      </c>
      <c r="AA280" t="s">
        <v>8432</v>
      </c>
      <c r="AB280" s="188" t="str">
        <f>_xlfn.IFNA(IF(Table[[#This Row],[Programme Partner]]&lt;&gt;Table[[#This Row],[Implementing Partner]],CONCATENATE(Table[[#This Row],[Programme Partner]],"-",Table[[#This Row],[Implementing Partner]]),Table[[#This Row],[Programme Partner]]),"")</f>
        <v>CA-DSK</v>
      </c>
      <c r="AC280" s="189"/>
      <c r="AD280" s="189"/>
      <c r="AE280" s="190"/>
      <c r="AF280" s="190"/>
      <c r="AG280" s="191"/>
    </row>
    <row r="281" spans="1:33" ht="14.4" customHeight="1">
      <c r="A281" s="183">
        <v>328</v>
      </c>
      <c r="B281" t="s">
        <v>5058</v>
      </c>
      <c r="C281" t="s">
        <v>8346</v>
      </c>
      <c r="D281" s="197" t="s">
        <v>5058</v>
      </c>
      <c r="E281" t="s">
        <v>27</v>
      </c>
      <c r="F281" t="s">
        <v>8011</v>
      </c>
      <c r="G281" s="195" t="s">
        <v>8584</v>
      </c>
      <c r="H281" t="str">
        <f>IFERROR(VLOOKUP(Table[[#This Row],[Activity Details of Assistance]],WHAT!E:F,2,FALSE),"")</f>
        <v># of tube well</v>
      </c>
      <c r="I281"/>
      <c r="J281">
        <v>40</v>
      </c>
      <c r="K281" t="s">
        <v>8280</v>
      </c>
      <c r="L281" t="s">
        <v>13</v>
      </c>
      <c r="M281" t="s">
        <v>14</v>
      </c>
      <c r="N281" t="s">
        <v>309</v>
      </c>
      <c r="O281" t="s">
        <v>1606</v>
      </c>
      <c r="P281" t="s">
        <v>6478</v>
      </c>
      <c r="Q281" s="236">
        <v>44592</v>
      </c>
      <c r="R281" s="236">
        <v>44592</v>
      </c>
      <c r="S281" t="s">
        <v>8452</v>
      </c>
      <c r="T281"/>
      <c r="U281"/>
      <c r="V281"/>
      <c r="W281"/>
      <c r="X281" s="197"/>
      <c r="Y281" t="s">
        <v>8428</v>
      </c>
      <c r="Z281">
        <v>1882052535</v>
      </c>
      <c r="AA281" t="s">
        <v>8429</v>
      </c>
      <c r="AB281" s="188" t="str">
        <f>_xlfn.IFNA(IF(Table[[#This Row],[Programme Partner]]&lt;&gt;Table[[#This Row],[Implementing Partner]],CONCATENATE(Table[[#This Row],[Programme Partner]],"-",Table[[#This Row],[Implementing Partner]]),Table[[#This Row],[Programme Partner]]),"")</f>
        <v>CPI-GREEN HILL</v>
      </c>
      <c r="AC281" s="189"/>
      <c r="AD281" s="189"/>
      <c r="AE281" s="190"/>
      <c r="AF281" s="190"/>
      <c r="AG281" s="191"/>
    </row>
    <row r="282" spans="1:33" ht="14.4" customHeight="1">
      <c r="A282" s="183">
        <v>329</v>
      </c>
      <c r="B282" t="s">
        <v>5058</v>
      </c>
      <c r="C282" t="s">
        <v>8346</v>
      </c>
      <c r="D282" s="197" t="s">
        <v>5058</v>
      </c>
      <c r="E282" t="s">
        <v>27</v>
      </c>
      <c r="F282" t="s">
        <v>8013</v>
      </c>
      <c r="G282" t="s">
        <v>8314</v>
      </c>
      <c r="H282" t="str">
        <f>IFERROR(VLOOKUP(Table[[#This Row],[Activity Details of Assistance]],WHAT!E:F,2,FALSE),"")</f>
        <v># of HP sessions at HH level</v>
      </c>
      <c r="I282"/>
      <c r="J282">
        <v>4386</v>
      </c>
      <c r="K282" t="s">
        <v>8280</v>
      </c>
      <c r="L282" t="s">
        <v>13</v>
      </c>
      <c r="M282" t="s">
        <v>14</v>
      </c>
      <c r="N282" t="s">
        <v>309</v>
      </c>
      <c r="O282" t="s">
        <v>1606</v>
      </c>
      <c r="P282" t="s">
        <v>6478</v>
      </c>
      <c r="Q282" s="236">
        <v>44592</v>
      </c>
      <c r="R282" s="236">
        <v>44592</v>
      </c>
      <c r="S282" t="s">
        <v>8452</v>
      </c>
      <c r="T282"/>
      <c r="U282"/>
      <c r="V282"/>
      <c r="W282"/>
      <c r="X282" s="197"/>
      <c r="Y282" t="s">
        <v>8428</v>
      </c>
      <c r="Z282">
        <v>1882052535</v>
      </c>
      <c r="AA282" t="s">
        <v>8429</v>
      </c>
      <c r="AB282" s="188" t="str">
        <f>_xlfn.IFNA(IF(Table[[#This Row],[Programme Partner]]&lt;&gt;Table[[#This Row],[Implementing Partner]],CONCATENATE(Table[[#This Row],[Programme Partner]],"-",Table[[#This Row],[Implementing Partner]]),Table[[#This Row],[Programme Partner]]),"")</f>
        <v>CPI-GREEN HILL</v>
      </c>
      <c r="AC282" s="189"/>
      <c r="AD282" s="189"/>
      <c r="AE282" s="190"/>
      <c r="AF282" s="190"/>
      <c r="AG282" s="191"/>
    </row>
    <row r="283" spans="1:33" ht="14.4" customHeight="1">
      <c r="A283" s="183">
        <v>330</v>
      </c>
      <c r="B283" t="s">
        <v>8346</v>
      </c>
      <c r="C283" t="s">
        <v>8346</v>
      </c>
      <c r="D283" s="197" t="s">
        <v>5058</v>
      </c>
      <c r="E283" t="s">
        <v>27</v>
      </c>
      <c r="F283" t="s">
        <v>8011</v>
      </c>
      <c r="G283" s="195" t="s">
        <v>8584</v>
      </c>
      <c r="H283" t="str">
        <f>IFERROR(VLOOKUP(Table[[#This Row],[Activity Details of Assistance]],WHAT!E:F,2,FALSE),"")</f>
        <v># of tube well</v>
      </c>
      <c r="I283"/>
      <c r="J283">
        <v>12</v>
      </c>
      <c r="K283" t="s">
        <v>8280</v>
      </c>
      <c r="L283" t="s">
        <v>13</v>
      </c>
      <c r="M283" t="s">
        <v>14</v>
      </c>
      <c r="N283" t="s">
        <v>309</v>
      </c>
      <c r="O283" t="s">
        <v>1606</v>
      </c>
      <c r="P283" t="s">
        <v>4668</v>
      </c>
      <c r="Q283" s="236">
        <v>44592</v>
      </c>
      <c r="R283" s="236">
        <v>44592</v>
      </c>
      <c r="S283" t="s">
        <v>8452</v>
      </c>
      <c r="T283"/>
      <c r="U283"/>
      <c r="V283"/>
      <c r="W283"/>
      <c r="X283" s="197"/>
      <c r="Y283" t="s">
        <v>8428</v>
      </c>
      <c r="Z283">
        <v>1882052535</v>
      </c>
      <c r="AA283" t="s">
        <v>8429</v>
      </c>
      <c r="AB283" s="188" t="str">
        <f>_xlfn.IFNA(IF(Table[[#This Row],[Programme Partner]]&lt;&gt;Table[[#This Row],[Implementing Partner]],CONCATENATE(Table[[#This Row],[Programme Partner]],"-",Table[[#This Row],[Implementing Partner]]),Table[[#This Row],[Programme Partner]]),"")</f>
        <v>GREEN HILL</v>
      </c>
      <c r="AC283" s="189"/>
      <c r="AD283" s="189"/>
      <c r="AE283" s="190"/>
      <c r="AF283" s="190"/>
      <c r="AG283" s="191"/>
    </row>
    <row r="284" spans="1:33" ht="28.8" customHeight="1">
      <c r="A284" s="183">
        <v>331</v>
      </c>
      <c r="B284" t="s">
        <v>8346</v>
      </c>
      <c r="C284" t="s">
        <v>8346</v>
      </c>
      <c r="D284" s="197" t="s">
        <v>5058</v>
      </c>
      <c r="E284" t="s">
        <v>27</v>
      </c>
      <c r="F284" t="s">
        <v>8013</v>
      </c>
      <c r="G284" t="s">
        <v>8314</v>
      </c>
      <c r="H284" t="str">
        <f>IFERROR(VLOOKUP(Table[[#This Row],[Activity Details of Assistance]],WHAT!E:F,2,FALSE),"")</f>
        <v># of HP sessions at HH level</v>
      </c>
      <c r="I284"/>
      <c r="J284">
        <v>1491</v>
      </c>
      <c r="K284" t="s">
        <v>8280</v>
      </c>
      <c r="L284" t="s">
        <v>13</v>
      </c>
      <c r="M284" t="s">
        <v>14</v>
      </c>
      <c r="N284" t="s">
        <v>309</v>
      </c>
      <c r="O284" t="s">
        <v>1606</v>
      </c>
      <c r="P284" t="s">
        <v>4668</v>
      </c>
      <c r="Q284" s="236">
        <v>44592</v>
      </c>
      <c r="R284" s="236">
        <v>44592</v>
      </c>
      <c r="S284" t="s">
        <v>8452</v>
      </c>
      <c r="T284"/>
      <c r="U284"/>
      <c r="V284"/>
      <c r="W284"/>
      <c r="X284" s="197"/>
      <c r="Y284" t="s">
        <v>8428</v>
      </c>
      <c r="Z284">
        <v>1882052535</v>
      </c>
      <c r="AA284" t="s">
        <v>8429</v>
      </c>
      <c r="AB284" s="188" t="str">
        <f>_xlfn.IFNA(IF(Table[[#This Row],[Programme Partner]]&lt;&gt;Table[[#This Row],[Implementing Partner]],CONCATENATE(Table[[#This Row],[Programme Partner]],"-",Table[[#This Row],[Implementing Partner]]),Table[[#This Row],[Programme Partner]]),"")</f>
        <v>GREEN HILL</v>
      </c>
      <c r="AC284" s="189"/>
      <c r="AD284" s="189"/>
      <c r="AE284" s="190"/>
      <c r="AF284" s="190"/>
      <c r="AG284" s="191"/>
    </row>
    <row r="285" spans="1:33" ht="14.4" customHeight="1">
      <c r="A285" s="183">
        <v>332</v>
      </c>
      <c r="B285" t="s">
        <v>8346</v>
      </c>
      <c r="C285" t="s">
        <v>8346</v>
      </c>
      <c r="D285" s="197" t="s">
        <v>5058</v>
      </c>
      <c r="E285" t="s">
        <v>27</v>
      </c>
      <c r="F285" t="s">
        <v>8011</v>
      </c>
      <c r="G285" s="195" t="s">
        <v>8584</v>
      </c>
      <c r="H285" t="str">
        <f>IFERROR(VLOOKUP(Table[[#This Row],[Activity Details of Assistance]],WHAT!E:F,2,FALSE),"")</f>
        <v># of tube well</v>
      </c>
      <c r="I285"/>
      <c r="J285">
        <v>40</v>
      </c>
      <c r="K285" t="s">
        <v>8280</v>
      </c>
      <c r="L285" t="s">
        <v>13</v>
      </c>
      <c r="M285" t="s">
        <v>14</v>
      </c>
      <c r="N285" t="s">
        <v>309</v>
      </c>
      <c r="O285" t="s">
        <v>1606</v>
      </c>
      <c r="P285" t="s">
        <v>6478</v>
      </c>
      <c r="Q285" s="236">
        <v>44592</v>
      </c>
      <c r="R285" s="236">
        <v>44713</v>
      </c>
      <c r="S285" t="s">
        <v>8452</v>
      </c>
      <c r="T285"/>
      <c r="U285"/>
      <c r="V285"/>
      <c r="W285"/>
      <c r="X285" s="197"/>
      <c r="Y285" t="s">
        <v>8428</v>
      </c>
      <c r="Z285">
        <v>1882052535</v>
      </c>
      <c r="AA285" t="s">
        <v>8429</v>
      </c>
      <c r="AB285" s="188" t="str">
        <f>_xlfn.IFNA(IF(Table[[#This Row],[Programme Partner]]&lt;&gt;Table[[#This Row],[Implementing Partner]],CONCATENATE(Table[[#This Row],[Programme Partner]],"-",Table[[#This Row],[Implementing Partner]]),Table[[#This Row],[Programme Partner]]),"")</f>
        <v>GREEN HILL</v>
      </c>
      <c r="AC285" s="189"/>
      <c r="AD285" s="189"/>
      <c r="AE285" s="190"/>
      <c r="AF285" s="190"/>
      <c r="AG285" s="191"/>
    </row>
    <row r="286" spans="1:33" ht="14.4" customHeight="1">
      <c r="A286" s="183">
        <v>333</v>
      </c>
      <c r="B286" t="s">
        <v>8346</v>
      </c>
      <c r="C286" t="s">
        <v>8346</v>
      </c>
      <c r="D286" s="197" t="s">
        <v>5058</v>
      </c>
      <c r="E286" t="s">
        <v>27</v>
      </c>
      <c r="F286" t="s">
        <v>8012</v>
      </c>
      <c r="G286" t="s">
        <v>8357</v>
      </c>
      <c r="H286" t="str">
        <f>IFERROR(VLOOKUP(Table[[#This Row],[Activity Details of Assistance]],WHAT!E:F,2,FALSE),"")</f>
        <v># of door</v>
      </c>
      <c r="I286"/>
      <c r="J286">
        <v>129</v>
      </c>
      <c r="K286" t="s">
        <v>8280</v>
      </c>
      <c r="L286" t="s">
        <v>13</v>
      </c>
      <c r="M286" t="s">
        <v>14</v>
      </c>
      <c r="N286" t="s">
        <v>309</v>
      </c>
      <c r="O286" t="s">
        <v>1606</v>
      </c>
      <c r="P286" t="s">
        <v>6478</v>
      </c>
      <c r="Q286" s="236">
        <v>44592</v>
      </c>
      <c r="R286" s="236">
        <v>44713</v>
      </c>
      <c r="S286" t="s">
        <v>8452</v>
      </c>
      <c r="T286"/>
      <c r="U286"/>
      <c r="V286"/>
      <c r="W286"/>
      <c r="X286" s="197"/>
      <c r="Y286" t="s">
        <v>8428</v>
      </c>
      <c r="Z286">
        <v>1882052535</v>
      </c>
      <c r="AA286" t="s">
        <v>8429</v>
      </c>
      <c r="AB286" s="188" t="str">
        <f>_xlfn.IFNA(IF(Table[[#This Row],[Programme Partner]]&lt;&gt;Table[[#This Row],[Implementing Partner]],CONCATENATE(Table[[#This Row],[Programme Partner]],"-",Table[[#This Row],[Implementing Partner]]),Table[[#This Row],[Programme Partner]]),"")</f>
        <v>GREEN HILL</v>
      </c>
      <c r="AC286" s="189"/>
      <c r="AD286" s="189"/>
      <c r="AE286" s="190"/>
      <c r="AF286" s="190"/>
      <c r="AG286" s="191"/>
    </row>
    <row r="287" spans="1:33" ht="14.4" customHeight="1">
      <c r="A287" s="183">
        <v>334</v>
      </c>
      <c r="B287" t="s">
        <v>8346</v>
      </c>
      <c r="C287" t="s">
        <v>8346</v>
      </c>
      <c r="D287" s="197" t="s">
        <v>5058</v>
      </c>
      <c r="E287" t="s">
        <v>27</v>
      </c>
      <c r="F287" t="s">
        <v>8013</v>
      </c>
      <c r="G287" t="s">
        <v>8314</v>
      </c>
      <c r="H287" t="str">
        <f>IFERROR(VLOOKUP(Table[[#This Row],[Activity Details of Assistance]],WHAT!E:F,2,FALSE),"")</f>
        <v># of HP sessions at HH level</v>
      </c>
      <c r="I287"/>
      <c r="J287">
        <v>1260</v>
      </c>
      <c r="K287" t="s">
        <v>8280</v>
      </c>
      <c r="L287" t="s">
        <v>13</v>
      </c>
      <c r="M287" t="s">
        <v>14</v>
      </c>
      <c r="N287" t="s">
        <v>309</v>
      </c>
      <c r="O287" t="s">
        <v>1606</v>
      </c>
      <c r="P287" t="s">
        <v>6478</v>
      </c>
      <c r="Q287" s="236">
        <v>44592</v>
      </c>
      <c r="R287" s="236">
        <v>44713</v>
      </c>
      <c r="S287" t="s">
        <v>8452</v>
      </c>
      <c r="T287"/>
      <c r="U287"/>
      <c r="V287"/>
      <c r="W287"/>
      <c r="X287" s="197"/>
      <c r="Y287" t="s">
        <v>8428</v>
      </c>
      <c r="Z287">
        <v>1882052535</v>
      </c>
      <c r="AA287" t="s">
        <v>8429</v>
      </c>
      <c r="AB287" s="188" t="str">
        <f>_xlfn.IFNA(IF(Table[[#This Row],[Programme Partner]]&lt;&gt;Table[[#This Row],[Implementing Partner]],CONCATENATE(Table[[#This Row],[Programme Partner]],"-",Table[[#This Row],[Implementing Partner]]),Table[[#This Row],[Programme Partner]]),"")</f>
        <v>GREEN HILL</v>
      </c>
      <c r="AC287" s="189"/>
      <c r="AD287" s="189"/>
      <c r="AE287" s="190"/>
      <c r="AF287" s="190"/>
      <c r="AG287" s="191"/>
    </row>
    <row r="288" spans="1:33" ht="28.8" customHeight="1">
      <c r="A288" s="183">
        <v>335</v>
      </c>
      <c r="B288" t="s">
        <v>8346</v>
      </c>
      <c r="C288" t="s">
        <v>8346</v>
      </c>
      <c r="D288" s="197" t="s">
        <v>5058</v>
      </c>
      <c r="E288" t="s">
        <v>27</v>
      </c>
      <c r="F288" t="s">
        <v>8014</v>
      </c>
      <c r="G288" t="s">
        <v>8019</v>
      </c>
      <c r="H288" t="str">
        <f>IFERROR(VLOOKUP(Table[[#This Row],[Activity Details of Assistance]],WHAT!E:F,2,FALSE),"")</f>
        <v>N/A</v>
      </c>
      <c r="I288"/>
      <c r="J288">
        <v>97</v>
      </c>
      <c r="K288" t="s">
        <v>8280</v>
      </c>
      <c r="L288" t="s">
        <v>13</v>
      </c>
      <c r="M288" t="s">
        <v>14</v>
      </c>
      <c r="N288" t="s">
        <v>309</v>
      </c>
      <c r="O288" t="s">
        <v>1606</v>
      </c>
      <c r="P288" t="s">
        <v>6478</v>
      </c>
      <c r="Q288" s="236">
        <v>44592</v>
      </c>
      <c r="R288" s="236">
        <v>44713</v>
      </c>
      <c r="S288" t="s">
        <v>8452</v>
      </c>
      <c r="T288"/>
      <c r="U288"/>
      <c r="V288"/>
      <c r="W288"/>
      <c r="X288" s="197" t="s">
        <v>8397</v>
      </c>
      <c r="Y288" t="s">
        <v>8428</v>
      </c>
      <c r="Z288">
        <v>1882052535</v>
      </c>
      <c r="AA288" t="s">
        <v>8429</v>
      </c>
      <c r="AB288" s="188" t="str">
        <f>_xlfn.IFNA(IF(Table[[#This Row],[Programme Partner]]&lt;&gt;Table[[#This Row],[Implementing Partner]],CONCATENATE(Table[[#This Row],[Programme Partner]],"-",Table[[#This Row],[Implementing Partner]]),Table[[#This Row],[Programme Partner]]),"")</f>
        <v>GREEN HILL</v>
      </c>
      <c r="AC288" s="189"/>
      <c r="AD288" s="189"/>
      <c r="AE288" s="190"/>
      <c r="AF288" s="190"/>
      <c r="AG288" s="191"/>
    </row>
    <row r="289" spans="1:33" ht="14.4" customHeight="1">
      <c r="A289" s="183">
        <v>336</v>
      </c>
      <c r="B289" t="s">
        <v>8346</v>
      </c>
      <c r="C289" t="s">
        <v>8346</v>
      </c>
      <c r="D289" s="197" t="s">
        <v>5058</v>
      </c>
      <c r="E289" t="s">
        <v>27</v>
      </c>
      <c r="F289" t="s">
        <v>8011</v>
      </c>
      <c r="G289" s="195" t="s">
        <v>8584</v>
      </c>
      <c r="H289" t="str">
        <f>IFERROR(VLOOKUP(Table[[#This Row],[Activity Details of Assistance]],WHAT!E:F,2,FALSE),"")</f>
        <v># of tube well</v>
      </c>
      <c r="I289"/>
      <c r="J289">
        <v>10</v>
      </c>
      <c r="K289" t="s">
        <v>8280</v>
      </c>
      <c r="L289" t="s">
        <v>13</v>
      </c>
      <c r="M289" t="s">
        <v>14</v>
      </c>
      <c r="N289" t="s">
        <v>309</v>
      </c>
      <c r="O289" t="s">
        <v>1606</v>
      </c>
      <c r="P289" t="s">
        <v>4668</v>
      </c>
      <c r="Q289" s="236">
        <v>44592</v>
      </c>
      <c r="R289" s="236">
        <v>44713</v>
      </c>
      <c r="S289" t="s">
        <v>8452</v>
      </c>
      <c r="T289"/>
      <c r="U289"/>
      <c r="V289"/>
      <c r="W289"/>
      <c r="X289" s="197"/>
      <c r="Y289" t="s">
        <v>8428</v>
      </c>
      <c r="Z289">
        <v>1882052535</v>
      </c>
      <c r="AA289" t="s">
        <v>8429</v>
      </c>
      <c r="AB289" s="188" t="str">
        <f>_xlfn.IFNA(IF(Table[[#This Row],[Programme Partner]]&lt;&gt;Table[[#This Row],[Implementing Partner]],CONCATENATE(Table[[#This Row],[Programme Partner]],"-",Table[[#This Row],[Implementing Partner]]),Table[[#This Row],[Programme Partner]]),"")</f>
        <v>GREEN HILL</v>
      </c>
      <c r="AC289" s="189"/>
      <c r="AD289" s="189"/>
      <c r="AE289" s="190"/>
      <c r="AF289" s="190"/>
      <c r="AG289" s="191"/>
    </row>
    <row r="290" spans="1:33" ht="43.2" customHeight="1">
      <c r="A290" s="183">
        <v>337</v>
      </c>
      <c r="B290" t="s">
        <v>8346</v>
      </c>
      <c r="C290" t="s">
        <v>8346</v>
      </c>
      <c r="D290" s="197" t="s">
        <v>5058</v>
      </c>
      <c r="E290" t="s">
        <v>27</v>
      </c>
      <c r="F290" t="s">
        <v>8012</v>
      </c>
      <c r="G290" t="s">
        <v>8357</v>
      </c>
      <c r="H290" t="str">
        <f>IFERROR(VLOOKUP(Table[[#This Row],[Activity Details of Assistance]],WHAT!E:F,2,FALSE),"")</f>
        <v># of door</v>
      </c>
      <c r="I290"/>
      <c r="J290">
        <v>20</v>
      </c>
      <c r="K290" t="s">
        <v>8280</v>
      </c>
      <c r="L290" t="s">
        <v>13</v>
      </c>
      <c r="M290" t="s">
        <v>14</v>
      </c>
      <c r="N290" t="s">
        <v>309</v>
      </c>
      <c r="O290" t="s">
        <v>1606</v>
      </c>
      <c r="P290" t="s">
        <v>4668</v>
      </c>
      <c r="Q290" s="236">
        <v>44592</v>
      </c>
      <c r="R290" s="236">
        <v>44713</v>
      </c>
      <c r="S290" t="s">
        <v>8452</v>
      </c>
      <c r="T290"/>
      <c r="U290"/>
      <c r="V290"/>
      <c r="W290"/>
      <c r="X290" s="197"/>
      <c r="Y290" t="s">
        <v>8428</v>
      </c>
      <c r="Z290">
        <v>1882052535</v>
      </c>
      <c r="AA290" t="s">
        <v>8429</v>
      </c>
      <c r="AB290" s="188" t="str">
        <f>_xlfn.IFNA(IF(Table[[#This Row],[Programme Partner]]&lt;&gt;Table[[#This Row],[Implementing Partner]],CONCATENATE(Table[[#This Row],[Programme Partner]],"-",Table[[#This Row],[Implementing Partner]]),Table[[#This Row],[Programme Partner]]),"")</f>
        <v>GREEN HILL</v>
      </c>
      <c r="AC290" s="189"/>
      <c r="AD290" s="189"/>
      <c r="AE290" s="190"/>
      <c r="AF290" s="190"/>
      <c r="AG290" s="191"/>
    </row>
    <row r="291" spans="1:33" ht="14.4" customHeight="1">
      <c r="A291" s="183">
        <v>338</v>
      </c>
      <c r="B291" t="s">
        <v>8346</v>
      </c>
      <c r="C291" t="s">
        <v>8346</v>
      </c>
      <c r="D291" s="197" t="s">
        <v>5058</v>
      </c>
      <c r="E291" t="s">
        <v>27</v>
      </c>
      <c r="F291" t="s">
        <v>8013</v>
      </c>
      <c r="G291" s="195" t="s">
        <v>8314</v>
      </c>
      <c r="H291" t="str">
        <f>IFERROR(VLOOKUP(Table[[#This Row],[Activity Details of Assistance]],WHAT!E:F,2,FALSE),"")</f>
        <v># of HP sessions at HH level</v>
      </c>
      <c r="I291"/>
      <c r="J291">
        <v>1491</v>
      </c>
      <c r="K291" t="s">
        <v>8280</v>
      </c>
      <c r="L291" t="s">
        <v>13</v>
      </c>
      <c r="M291" t="s">
        <v>14</v>
      </c>
      <c r="N291" t="s">
        <v>309</v>
      </c>
      <c r="O291" t="s">
        <v>1606</v>
      </c>
      <c r="P291" t="s">
        <v>4668</v>
      </c>
      <c r="Q291" s="236">
        <v>44592</v>
      </c>
      <c r="R291" s="236">
        <v>44713</v>
      </c>
      <c r="S291" t="s">
        <v>8452</v>
      </c>
      <c r="T291"/>
      <c r="U291"/>
      <c r="V291"/>
      <c r="W291"/>
      <c r="X291" s="197"/>
      <c r="Y291" t="s">
        <v>8428</v>
      </c>
      <c r="Z291">
        <v>1882052535</v>
      </c>
      <c r="AA291" t="s">
        <v>8429</v>
      </c>
      <c r="AB291" s="188" t="str">
        <f>_xlfn.IFNA(IF(Table[[#This Row],[Programme Partner]]&lt;&gt;Table[[#This Row],[Implementing Partner]],CONCATENATE(Table[[#This Row],[Programme Partner]],"-",Table[[#This Row],[Implementing Partner]]),Table[[#This Row],[Programme Partner]]),"")</f>
        <v>GREEN HILL</v>
      </c>
      <c r="AC291" s="189"/>
      <c r="AD291" s="189"/>
      <c r="AE291" s="190"/>
      <c r="AF291" s="190"/>
      <c r="AG291" s="191"/>
    </row>
    <row r="292" spans="1:33" ht="14.4" customHeight="1">
      <c r="A292" s="183">
        <v>339</v>
      </c>
      <c r="B292" t="s">
        <v>8346</v>
      </c>
      <c r="C292" t="s">
        <v>8346</v>
      </c>
      <c r="D292" s="197" t="s">
        <v>5058</v>
      </c>
      <c r="E292" t="s">
        <v>27</v>
      </c>
      <c r="F292" t="s">
        <v>8014</v>
      </c>
      <c r="G292" t="s">
        <v>8019</v>
      </c>
      <c r="H292" t="str">
        <f>IFERROR(VLOOKUP(Table[[#This Row],[Activity Details of Assistance]],WHAT!E:F,2,FALSE),"")</f>
        <v>N/A</v>
      </c>
      <c r="I292"/>
      <c r="J292">
        <v>201</v>
      </c>
      <c r="K292" t="s">
        <v>8280</v>
      </c>
      <c r="L292" t="s">
        <v>13</v>
      </c>
      <c r="M292" t="s">
        <v>14</v>
      </c>
      <c r="N292" t="s">
        <v>309</v>
      </c>
      <c r="O292" t="s">
        <v>1606</v>
      </c>
      <c r="P292" t="s">
        <v>4668</v>
      </c>
      <c r="Q292" s="236">
        <v>44592</v>
      </c>
      <c r="R292" s="236">
        <v>44713</v>
      </c>
      <c r="S292" t="s">
        <v>8452</v>
      </c>
      <c r="T292"/>
      <c r="U292"/>
      <c r="V292"/>
      <c r="W292"/>
      <c r="X292" s="197" t="s">
        <v>8399</v>
      </c>
      <c r="Y292" t="s">
        <v>8428</v>
      </c>
      <c r="Z292">
        <v>1882052535</v>
      </c>
      <c r="AA292" t="s">
        <v>8429</v>
      </c>
      <c r="AB292" s="188" t="str">
        <f>_xlfn.IFNA(IF(Table[[#This Row],[Programme Partner]]&lt;&gt;Table[[#This Row],[Implementing Partner]],CONCATENATE(Table[[#This Row],[Programme Partner]],"-",Table[[#This Row],[Implementing Partner]]),Table[[#This Row],[Programme Partner]]),"")</f>
        <v>GREEN HILL</v>
      </c>
      <c r="AC292" s="189"/>
      <c r="AD292" s="189"/>
      <c r="AE292" s="190"/>
      <c r="AF292" s="190"/>
      <c r="AG292" s="191"/>
    </row>
    <row r="293" spans="1:33" ht="14.4" customHeight="1">
      <c r="A293" s="183">
        <v>340</v>
      </c>
      <c r="B293" t="s">
        <v>4993</v>
      </c>
      <c r="C293" t="s">
        <v>5137</v>
      </c>
      <c r="D293" s="197" t="s">
        <v>6017</v>
      </c>
      <c r="E293" t="s">
        <v>27</v>
      </c>
      <c r="F293" t="s">
        <v>8011</v>
      </c>
      <c r="G293" s="195" t="s">
        <v>8584</v>
      </c>
      <c r="H293" t="str">
        <f>IFERROR(VLOOKUP(Table[[#This Row],[Activity Details of Assistance]],WHAT!E:F,2,FALSE),"")</f>
        <v># of tube well</v>
      </c>
      <c r="I293"/>
      <c r="J293">
        <v>46</v>
      </c>
      <c r="K293" t="s">
        <v>8280</v>
      </c>
      <c r="L293" t="s">
        <v>13</v>
      </c>
      <c r="M293" t="s">
        <v>14</v>
      </c>
      <c r="N293" t="s">
        <v>309</v>
      </c>
      <c r="O293" t="s">
        <v>1606</v>
      </c>
      <c r="P293" t="s">
        <v>6477</v>
      </c>
      <c r="Q293" s="236">
        <v>44592</v>
      </c>
      <c r="R293" s="236">
        <v>44621</v>
      </c>
      <c r="S293" t="s">
        <v>8452</v>
      </c>
      <c r="T293"/>
      <c r="U293"/>
      <c r="V293"/>
      <c r="W293"/>
      <c r="X293" s="197"/>
      <c r="Y293" t="s">
        <v>8309</v>
      </c>
      <c r="Z293">
        <v>1813213381</v>
      </c>
      <c r="AA293" t="s">
        <v>8285</v>
      </c>
      <c r="AB293" s="188" t="str">
        <f>_xlfn.IFNA(IF(Table[[#This Row],[Programme Partner]]&lt;&gt;Table[[#This Row],[Implementing Partner]],CONCATENATE(Table[[#This Row],[Programme Partner]],"-",Table[[#This Row],[Implementing Partner]]),Table[[#This Row],[Programme Partner]]),"")</f>
        <v>ACF-HYSAWA</v>
      </c>
      <c r="AC293" s="189"/>
      <c r="AD293" s="189"/>
      <c r="AE293" s="190"/>
      <c r="AF293" s="190"/>
      <c r="AG293" s="191"/>
    </row>
    <row r="294" spans="1:33" ht="14.4" customHeight="1">
      <c r="A294" s="183">
        <v>341</v>
      </c>
      <c r="B294" t="s">
        <v>4993</v>
      </c>
      <c r="C294" t="s">
        <v>5137</v>
      </c>
      <c r="D294" s="197" t="s">
        <v>6017</v>
      </c>
      <c r="E294" t="s">
        <v>27</v>
      </c>
      <c r="F294" t="s">
        <v>8013</v>
      </c>
      <c r="G294" t="s">
        <v>8442</v>
      </c>
      <c r="H294" t="str">
        <f>IFERROR(VLOOKUP(Table[[#This Row],[Activity Details of Assistance]],WHAT!E:F,2,FALSE),"")</f>
        <v># of facilities</v>
      </c>
      <c r="I294"/>
      <c r="J294">
        <v>1692</v>
      </c>
      <c r="K294" t="s">
        <v>8280</v>
      </c>
      <c r="L294" t="s">
        <v>13</v>
      </c>
      <c r="M294" t="s">
        <v>14</v>
      </c>
      <c r="N294" t="s">
        <v>309</v>
      </c>
      <c r="O294" t="s">
        <v>1606</v>
      </c>
      <c r="P294" t="s">
        <v>6477</v>
      </c>
      <c r="Q294" s="236">
        <v>44592</v>
      </c>
      <c r="R294" s="236">
        <v>44621</v>
      </c>
      <c r="S294" t="s">
        <v>8452</v>
      </c>
      <c r="T294"/>
      <c r="U294"/>
      <c r="V294"/>
      <c r="W294"/>
      <c r="X294" s="197"/>
      <c r="Y294" t="s">
        <v>8309</v>
      </c>
      <c r="Z294">
        <v>1813213381</v>
      </c>
      <c r="AA294" t="s">
        <v>8285</v>
      </c>
      <c r="AB294" s="188" t="str">
        <f>_xlfn.IFNA(IF(Table[[#This Row],[Programme Partner]]&lt;&gt;Table[[#This Row],[Implementing Partner]],CONCATENATE(Table[[#This Row],[Programme Partner]],"-",Table[[#This Row],[Implementing Partner]]),Table[[#This Row],[Programme Partner]]),"")</f>
        <v>ACF-HYSAWA</v>
      </c>
      <c r="AC294" s="189"/>
      <c r="AD294" s="189"/>
      <c r="AE294" s="190"/>
      <c r="AF294" s="190"/>
      <c r="AG294" s="191"/>
    </row>
    <row r="295" spans="1:33" ht="43.2" customHeight="1">
      <c r="A295" s="183">
        <v>342</v>
      </c>
      <c r="B295" t="s">
        <v>4993</v>
      </c>
      <c r="C295" t="s">
        <v>5137</v>
      </c>
      <c r="D295" s="197" t="s">
        <v>6017</v>
      </c>
      <c r="E295" t="s">
        <v>27</v>
      </c>
      <c r="F295" t="s">
        <v>8012</v>
      </c>
      <c r="G295" s="195" t="s">
        <v>8585</v>
      </c>
      <c r="H295" t="str">
        <f>IFERROR(VLOOKUP(Table[[#This Row],[Activity Details of Assistance]],WHAT!E:F,2,FALSE),"")</f>
        <v xml:space="preserve"># of door </v>
      </c>
      <c r="I295"/>
      <c r="J295">
        <v>27</v>
      </c>
      <c r="K295" t="s">
        <v>8280</v>
      </c>
      <c r="L295" t="s">
        <v>13</v>
      </c>
      <c r="M295" t="s">
        <v>14</v>
      </c>
      <c r="N295" t="s">
        <v>309</v>
      </c>
      <c r="O295" t="s">
        <v>1606</v>
      </c>
      <c r="P295" t="s">
        <v>6477</v>
      </c>
      <c r="Q295" s="236">
        <v>44592</v>
      </c>
      <c r="R295" s="236">
        <v>44621</v>
      </c>
      <c r="S295" t="s">
        <v>8452</v>
      </c>
      <c r="T295"/>
      <c r="U295"/>
      <c r="V295"/>
      <c r="W295"/>
      <c r="X295" s="197"/>
      <c r="Y295" t="s">
        <v>8309</v>
      </c>
      <c r="Z295">
        <v>1813213381</v>
      </c>
      <c r="AA295" t="s">
        <v>8285</v>
      </c>
      <c r="AB295" s="188" t="str">
        <f>_xlfn.IFNA(IF(Table[[#This Row],[Programme Partner]]&lt;&gt;Table[[#This Row],[Implementing Partner]],CONCATENATE(Table[[#This Row],[Programme Partner]],"-",Table[[#This Row],[Implementing Partner]]),Table[[#This Row],[Programme Partner]]),"")</f>
        <v>ACF-HYSAWA</v>
      </c>
      <c r="AC295" s="189"/>
      <c r="AD295" s="189"/>
      <c r="AE295" s="190"/>
      <c r="AF295" s="190"/>
      <c r="AG295" s="191"/>
    </row>
    <row r="296" spans="1:33" ht="14.4" customHeight="1">
      <c r="A296" s="183">
        <v>343</v>
      </c>
      <c r="B296" t="s">
        <v>4993</v>
      </c>
      <c r="C296" t="s">
        <v>5137</v>
      </c>
      <c r="D296" s="197" t="s">
        <v>6017</v>
      </c>
      <c r="E296" t="s">
        <v>27</v>
      </c>
      <c r="F296" t="s">
        <v>8012</v>
      </c>
      <c r="G296" t="s">
        <v>8354</v>
      </c>
      <c r="H296" t="str">
        <f>IFERROR(VLOOKUP(Table[[#This Row],[Activity Details of Assistance]],WHAT!E:F,2,FALSE),"")</f>
        <v># of door</v>
      </c>
      <c r="I296"/>
      <c r="J296">
        <v>32</v>
      </c>
      <c r="K296" t="s">
        <v>8280</v>
      </c>
      <c r="L296" t="s">
        <v>13</v>
      </c>
      <c r="M296" t="s">
        <v>14</v>
      </c>
      <c r="N296" t="s">
        <v>309</v>
      </c>
      <c r="O296" t="s">
        <v>1606</v>
      </c>
      <c r="P296" t="s">
        <v>6477</v>
      </c>
      <c r="Q296" s="236">
        <v>44592</v>
      </c>
      <c r="R296" s="236">
        <v>44621</v>
      </c>
      <c r="S296" t="s">
        <v>8452</v>
      </c>
      <c r="T296"/>
      <c r="U296"/>
      <c r="V296"/>
      <c r="W296"/>
      <c r="X296" s="197"/>
      <c r="Y296" t="s">
        <v>8309</v>
      </c>
      <c r="Z296">
        <v>1813213381</v>
      </c>
      <c r="AA296" t="s">
        <v>8285</v>
      </c>
      <c r="AB296" s="188" t="str">
        <f>_xlfn.IFNA(IF(Table[[#This Row],[Programme Partner]]&lt;&gt;Table[[#This Row],[Implementing Partner]],CONCATENATE(Table[[#This Row],[Programme Partner]],"-",Table[[#This Row],[Implementing Partner]]),Table[[#This Row],[Programme Partner]]),"")</f>
        <v>ACF-HYSAWA</v>
      </c>
      <c r="AC296" s="189"/>
      <c r="AD296" s="189"/>
      <c r="AE296" s="190"/>
      <c r="AF296" s="190"/>
      <c r="AG296" s="191"/>
    </row>
    <row r="297" spans="1:33" ht="14.4" customHeight="1">
      <c r="A297" s="183">
        <v>344</v>
      </c>
      <c r="B297" t="s">
        <v>4993</v>
      </c>
      <c r="C297" t="s">
        <v>5137</v>
      </c>
      <c r="D297" s="197" t="s">
        <v>6017</v>
      </c>
      <c r="E297" t="s">
        <v>27</v>
      </c>
      <c r="F297" t="s">
        <v>8012</v>
      </c>
      <c r="G297" t="s">
        <v>8367</v>
      </c>
      <c r="H297" t="str">
        <f>IFERROR(VLOOKUP(Table[[#This Row],[Activity Details of Assistance]],WHAT!E:F,2,FALSE),"")</f>
        <v># of door</v>
      </c>
      <c r="I297"/>
      <c r="J297">
        <v>18</v>
      </c>
      <c r="K297" t="s">
        <v>8280</v>
      </c>
      <c r="L297" t="s">
        <v>13</v>
      </c>
      <c r="M297" t="s">
        <v>14</v>
      </c>
      <c r="N297" t="s">
        <v>309</v>
      </c>
      <c r="O297" t="s">
        <v>1606</v>
      </c>
      <c r="P297" t="s">
        <v>6477</v>
      </c>
      <c r="Q297" s="236">
        <v>44592</v>
      </c>
      <c r="R297" s="236">
        <v>44621</v>
      </c>
      <c r="S297" t="s">
        <v>8452</v>
      </c>
      <c r="T297"/>
      <c r="U297"/>
      <c r="V297"/>
      <c r="W297"/>
      <c r="X297" s="197"/>
      <c r="Y297" t="s">
        <v>8309</v>
      </c>
      <c r="Z297">
        <v>1813213381</v>
      </c>
      <c r="AA297" t="s">
        <v>8285</v>
      </c>
      <c r="AB297" s="188" t="str">
        <f>_xlfn.IFNA(IF(Table[[#This Row],[Programme Partner]]&lt;&gt;Table[[#This Row],[Implementing Partner]],CONCATENATE(Table[[#This Row],[Programme Partner]],"-",Table[[#This Row],[Implementing Partner]]),Table[[#This Row],[Programme Partner]]),"")</f>
        <v>ACF-HYSAWA</v>
      </c>
      <c r="AC297" s="189"/>
      <c r="AD297" s="189"/>
      <c r="AE297" s="190"/>
      <c r="AF297" s="190"/>
      <c r="AG297" s="191"/>
    </row>
    <row r="298" spans="1:33" ht="28.8" customHeight="1">
      <c r="A298" s="183">
        <v>345</v>
      </c>
      <c r="B298" t="s">
        <v>4993</v>
      </c>
      <c r="C298" t="s">
        <v>5137</v>
      </c>
      <c r="D298" s="197" t="s">
        <v>6017</v>
      </c>
      <c r="E298" t="s">
        <v>27</v>
      </c>
      <c r="F298" t="s">
        <v>8012</v>
      </c>
      <c r="G298" t="s">
        <v>8357</v>
      </c>
      <c r="H298" t="str">
        <f>IFERROR(VLOOKUP(Table[[#This Row],[Activity Details of Assistance]],WHAT!E:F,2,FALSE),"")</f>
        <v># of door</v>
      </c>
      <c r="I298"/>
      <c r="J298">
        <v>177</v>
      </c>
      <c r="K298" t="s">
        <v>8280</v>
      </c>
      <c r="L298" t="s">
        <v>13</v>
      </c>
      <c r="M298" t="s">
        <v>14</v>
      </c>
      <c r="N298" t="s">
        <v>309</v>
      </c>
      <c r="O298" t="s">
        <v>1606</v>
      </c>
      <c r="P298" t="s">
        <v>6477</v>
      </c>
      <c r="Q298" s="236">
        <v>44592</v>
      </c>
      <c r="R298" s="236">
        <v>44621</v>
      </c>
      <c r="S298" t="s">
        <v>8452</v>
      </c>
      <c r="T298"/>
      <c r="U298"/>
      <c r="V298"/>
      <c r="W298"/>
      <c r="X298" s="197"/>
      <c r="Y298" t="s">
        <v>8309</v>
      </c>
      <c r="Z298">
        <v>1813213381</v>
      </c>
      <c r="AA298" t="s">
        <v>8285</v>
      </c>
      <c r="AB298" s="188" t="str">
        <f>_xlfn.IFNA(IF(Table[[#This Row],[Programme Partner]]&lt;&gt;Table[[#This Row],[Implementing Partner]],CONCATENATE(Table[[#This Row],[Programme Partner]],"-",Table[[#This Row],[Implementing Partner]]),Table[[#This Row],[Programme Partner]]),"")</f>
        <v>ACF-HYSAWA</v>
      </c>
      <c r="AC298" s="189"/>
      <c r="AD298" s="189"/>
      <c r="AE298" s="190"/>
      <c r="AF298" s="190"/>
      <c r="AG298" s="191"/>
    </row>
    <row r="299" spans="1:33" ht="28.8" customHeight="1">
      <c r="A299" s="183">
        <v>346</v>
      </c>
      <c r="B299" t="s">
        <v>4993</v>
      </c>
      <c r="C299" t="s">
        <v>5137</v>
      </c>
      <c r="D299" s="197" t="s">
        <v>6017</v>
      </c>
      <c r="E299" t="s">
        <v>27</v>
      </c>
      <c r="F299" t="s">
        <v>8012</v>
      </c>
      <c r="G299" t="s">
        <v>8019</v>
      </c>
      <c r="H299" t="str">
        <f>IFERROR(VLOOKUP(Table[[#This Row],[Activity Details of Assistance]],WHAT!E:F,2,FALSE),"")</f>
        <v>N/A</v>
      </c>
      <c r="I299"/>
      <c r="J299">
        <v>126</v>
      </c>
      <c r="K299" t="s">
        <v>8280</v>
      </c>
      <c r="L299" t="s">
        <v>13</v>
      </c>
      <c r="M299" t="s">
        <v>14</v>
      </c>
      <c r="N299" t="s">
        <v>309</v>
      </c>
      <c r="O299" t="s">
        <v>1606</v>
      </c>
      <c r="P299" t="s">
        <v>6477</v>
      </c>
      <c r="Q299" s="236">
        <v>44592</v>
      </c>
      <c r="R299" s="236">
        <v>44621</v>
      </c>
      <c r="S299" t="s">
        <v>8452</v>
      </c>
      <c r="T299"/>
      <c r="U299"/>
      <c r="V299"/>
      <c r="W299"/>
      <c r="X299" s="197" t="s">
        <v>8380</v>
      </c>
      <c r="Y299" t="s">
        <v>8309</v>
      </c>
      <c r="Z299">
        <v>1813213381</v>
      </c>
      <c r="AA299" t="s">
        <v>8285</v>
      </c>
      <c r="AB299" s="188" t="str">
        <f>_xlfn.IFNA(IF(Table[[#This Row],[Programme Partner]]&lt;&gt;Table[[#This Row],[Implementing Partner]],CONCATENATE(Table[[#This Row],[Programme Partner]],"-",Table[[#This Row],[Implementing Partner]]),Table[[#This Row],[Programme Partner]]),"")</f>
        <v>ACF-HYSAWA</v>
      </c>
      <c r="AC299" s="189"/>
      <c r="AD299" s="189"/>
      <c r="AE299" s="190"/>
      <c r="AF299" s="190"/>
      <c r="AG299" s="191"/>
    </row>
    <row r="300" spans="1:33" ht="14.4" customHeight="1">
      <c r="A300" s="183">
        <v>347</v>
      </c>
      <c r="B300" t="s">
        <v>4993</v>
      </c>
      <c r="C300" t="s">
        <v>5137</v>
      </c>
      <c r="D300" s="197" t="s">
        <v>6017</v>
      </c>
      <c r="E300" t="s">
        <v>27</v>
      </c>
      <c r="F300" t="s">
        <v>8013</v>
      </c>
      <c r="G300" t="s">
        <v>8313</v>
      </c>
      <c r="H300" t="str">
        <f>IFERROR(VLOOKUP(Table[[#This Row],[Activity Details of Assistance]],WHAT!E:F,2,FALSE),"")</f>
        <v># of HP sessions at community level</v>
      </c>
      <c r="I300"/>
      <c r="J300">
        <v>130</v>
      </c>
      <c r="K300" t="s">
        <v>8280</v>
      </c>
      <c r="L300" t="s">
        <v>13</v>
      </c>
      <c r="M300" t="s">
        <v>14</v>
      </c>
      <c r="N300" t="s">
        <v>309</v>
      </c>
      <c r="O300" t="s">
        <v>1606</v>
      </c>
      <c r="P300" t="s">
        <v>6477</v>
      </c>
      <c r="Q300" s="236">
        <v>44592</v>
      </c>
      <c r="R300" s="236">
        <v>44621</v>
      </c>
      <c r="S300" t="s">
        <v>8452</v>
      </c>
      <c r="T300"/>
      <c r="U300"/>
      <c r="V300"/>
      <c r="W300"/>
      <c r="X300" s="197"/>
      <c r="Y300" t="s">
        <v>8309</v>
      </c>
      <c r="Z300">
        <v>1813213381</v>
      </c>
      <c r="AA300" t="s">
        <v>8285</v>
      </c>
      <c r="AB300" s="188" t="str">
        <f>_xlfn.IFNA(IF(Table[[#This Row],[Programme Partner]]&lt;&gt;Table[[#This Row],[Implementing Partner]],CONCATENATE(Table[[#This Row],[Programme Partner]],"-",Table[[#This Row],[Implementing Partner]]),Table[[#This Row],[Programme Partner]]),"")</f>
        <v>ACF-HYSAWA</v>
      </c>
      <c r="AC300" s="189"/>
      <c r="AD300" s="189"/>
      <c r="AE300" s="190"/>
      <c r="AF300" s="190"/>
      <c r="AG300" s="191"/>
    </row>
    <row r="301" spans="1:33" ht="14.4" customHeight="1">
      <c r="A301" s="183">
        <v>348</v>
      </c>
      <c r="B301" t="s">
        <v>4993</v>
      </c>
      <c r="C301" t="s">
        <v>5137</v>
      </c>
      <c r="D301" s="197" t="s">
        <v>6017</v>
      </c>
      <c r="E301" t="s">
        <v>27</v>
      </c>
      <c r="F301" t="s">
        <v>8013</v>
      </c>
      <c r="G301" t="s">
        <v>8314</v>
      </c>
      <c r="H301" t="str">
        <f>IFERROR(VLOOKUP(Table[[#This Row],[Activity Details of Assistance]],WHAT!E:F,2,FALSE),"")</f>
        <v># of HP sessions at HH level</v>
      </c>
      <c r="I301"/>
      <c r="J301">
        <v>1560</v>
      </c>
      <c r="K301" t="s">
        <v>8280</v>
      </c>
      <c r="L301" t="s">
        <v>13</v>
      </c>
      <c r="M301" t="s">
        <v>14</v>
      </c>
      <c r="N301" t="s">
        <v>309</v>
      </c>
      <c r="O301" t="s">
        <v>1606</v>
      </c>
      <c r="P301" t="s">
        <v>6477</v>
      </c>
      <c r="Q301" s="236">
        <v>44592</v>
      </c>
      <c r="R301" s="236">
        <v>44621</v>
      </c>
      <c r="S301" t="s">
        <v>8452</v>
      </c>
      <c r="T301"/>
      <c r="U301"/>
      <c r="V301"/>
      <c r="W301"/>
      <c r="X301" s="197"/>
      <c r="Y301" t="s">
        <v>8309</v>
      </c>
      <c r="Z301">
        <v>1813213381</v>
      </c>
      <c r="AA301" t="s">
        <v>8285</v>
      </c>
      <c r="AB301" s="188" t="str">
        <f>_xlfn.IFNA(IF(Table[[#This Row],[Programme Partner]]&lt;&gt;Table[[#This Row],[Implementing Partner]],CONCATENATE(Table[[#This Row],[Programme Partner]],"-",Table[[#This Row],[Implementing Partner]]),Table[[#This Row],[Programme Partner]]),"")</f>
        <v>ACF-HYSAWA</v>
      </c>
      <c r="AC301" s="189"/>
      <c r="AD301" s="189"/>
      <c r="AE301" s="190"/>
      <c r="AF301" s="190"/>
      <c r="AG301" s="191"/>
    </row>
    <row r="302" spans="1:33" ht="14.4" customHeight="1">
      <c r="A302" s="183">
        <v>349</v>
      </c>
      <c r="B302" t="s">
        <v>4993</v>
      </c>
      <c r="C302" t="s">
        <v>5137</v>
      </c>
      <c r="D302" s="197" t="s">
        <v>6017</v>
      </c>
      <c r="E302" t="s">
        <v>27</v>
      </c>
      <c r="F302" t="s">
        <v>8013</v>
      </c>
      <c r="G302" t="s">
        <v>8019</v>
      </c>
      <c r="H302" t="str">
        <f>IFERROR(VLOOKUP(Table[[#This Row],[Activity Details of Assistance]],WHAT!E:F,2,FALSE),"")</f>
        <v>N/A</v>
      </c>
      <c r="I302"/>
      <c r="J302">
        <v>4</v>
      </c>
      <c r="K302" t="s">
        <v>8280</v>
      </c>
      <c r="L302" t="s">
        <v>13</v>
      </c>
      <c r="M302" t="s">
        <v>14</v>
      </c>
      <c r="N302" t="s">
        <v>309</v>
      </c>
      <c r="O302" t="s">
        <v>1606</v>
      </c>
      <c r="P302" t="s">
        <v>6477</v>
      </c>
      <c r="Q302" s="236">
        <v>44592</v>
      </c>
      <c r="R302" s="236">
        <v>44621</v>
      </c>
      <c r="S302" t="s">
        <v>8452</v>
      </c>
      <c r="T302"/>
      <c r="U302"/>
      <c r="V302"/>
      <c r="W302"/>
      <c r="X302" s="197" t="s">
        <v>8381</v>
      </c>
      <c r="Y302" t="s">
        <v>8309</v>
      </c>
      <c r="Z302">
        <v>1813213381</v>
      </c>
      <c r="AA302" t="s">
        <v>8285</v>
      </c>
      <c r="AB302" s="188" t="str">
        <f>_xlfn.IFNA(IF(Table[[#This Row],[Programme Partner]]&lt;&gt;Table[[#This Row],[Implementing Partner]],CONCATENATE(Table[[#This Row],[Programme Partner]],"-",Table[[#This Row],[Implementing Partner]]),Table[[#This Row],[Programme Partner]]),"")</f>
        <v>ACF-HYSAWA</v>
      </c>
      <c r="AC302" s="189"/>
      <c r="AD302" s="189"/>
      <c r="AE302" s="190"/>
      <c r="AF302" s="190"/>
      <c r="AG302" s="191"/>
    </row>
    <row r="303" spans="1:33" ht="28.8" customHeight="1">
      <c r="A303" s="183">
        <v>350</v>
      </c>
      <c r="B303" t="s">
        <v>4993</v>
      </c>
      <c r="C303" t="s">
        <v>5137</v>
      </c>
      <c r="D303" s="197" t="s">
        <v>6017</v>
      </c>
      <c r="E303" t="s">
        <v>27</v>
      </c>
      <c r="F303" t="s">
        <v>8014</v>
      </c>
      <c r="G303" t="s">
        <v>8019</v>
      </c>
      <c r="H303" t="str">
        <f>IFERROR(VLOOKUP(Table[[#This Row],[Activity Details of Assistance]],WHAT!E:F,2,FALSE),"")</f>
        <v>N/A</v>
      </c>
      <c r="I303"/>
      <c r="J303">
        <v>6</v>
      </c>
      <c r="K303" t="s">
        <v>8280</v>
      </c>
      <c r="L303" t="s">
        <v>13</v>
      </c>
      <c r="M303" t="s">
        <v>14</v>
      </c>
      <c r="N303" t="s">
        <v>309</v>
      </c>
      <c r="O303" t="s">
        <v>1606</v>
      </c>
      <c r="P303" t="s">
        <v>6477</v>
      </c>
      <c r="Q303" s="236">
        <v>44592</v>
      </c>
      <c r="R303" s="236">
        <v>44621</v>
      </c>
      <c r="S303" t="s">
        <v>8452</v>
      </c>
      <c r="T303"/>
      <c r="U303"/>
      <c r="V303"/>
      <c r="W303"/>
      <c r="X303" s="197" t="s">
        <v>8382</v>
      </c>
      <c r="Y303" t="s">
        <v>8309</v>
      </c>
      <c r="Z303">
        <v>1813213381</v>
      </c>
      <c r="AA303" t="s">
        <v>8285</v>
      </c>
      <c r="AB303" s="188" t="str">
        <f>_xlfn.IFNA(IF(Table[[#This Row],[Programme Partner]]&lt;&gt;Table[[#This Row],[Implementing Partner]],CONCATENATE(Table[[#This Row],[Programme Partner]],"-",Table[[#This Row],[Implementing Partner]]),Table[[#This Row],[Programme Partner]]),"")</f>
        <v>ACF-HYSAWA</v>
      </c>
      <c r="AC303" s="189"/>
      <c r="AD303" s="189"/>
      <c r="AE303" s="190"/>
      <c r="AF303" s="190"/>
      <c r="AG303" s="191"/>
    </row>
    <row r="304" spans="1:33" ht="14.4" customHeight="1">
      <c r="A304" s="183">
        <v>351</v>
      </c>
      <c r="B304" t="s">
        <v>5137</v>
      </c>
      <c r="C304" t="s">
        <v>5137</v>
      </c>
      <c r="D304" s="197" t="s">
        <v>5236</v>
      </c>
      <c r="E304" t="s">
        <v>27</v>
      </c>
      <c r="F304" t="s">
        <v>8013</v>
      </c>
      <c r="G304" t="s">
        <v>8314</v>
      </c>
      <c r="H304" t="str">
        <f>IFERROR(VLOOKUP(Table[[#This Row],[Activity Details of Assistance]],WHAT!E:F,2,FALSE),"")</f>
        <v># of HP sessions at HH level</v>
      </c>
      <c r="I304"/>
      <c r="J304">
        <v>138</v>
      </c>
      <c r="K304" t="s">
        <v>8280</v>
      </c>
      <c r="L304" t="s">
        <v>13</v>
      </c>
      <c r="M304" t="s">
        <v>14</v>
      </c>
      <c r="N304" t="s">
        <v>309</v>
      </c>
      <c r="O304" t="s">
        <v>1604</v>
      </c>
      <c r="P304" t="s">
        <v>8209</v>
      </c>
      <c r="Q304" s="236">
        <v>44592</v>
      </c>
      <c r="R304" s="236">
        <v>44866</v>
      </c>
      <c r="S304" s="291" t="s">
        <v>8590</v>
      </c>
      <c r="T304"/>
      <c r="U304"/>
      <c r="V304"/>
      <c r="W304"/>
      <c r="X304" s="197"/>
      <c r="Y304" t="s">
        <v>8529</v>
      </c>
      <c r="Z304">
        <v>1714119199</v>
      </c>
      <c r="AA304" t="s">
        <v>8424</v>
      </c>
      <c r="AB304" s="188" t="str">
        <f>_xlfn.IFNA(IF(Table[[#This Row],[Programme Partner]]&lt;&gt;Table[[#This Row],[Implementing Partner]],CONCATENATE(Table[[#This Row],[Programme Partner]],"-",Table[[#This Row],[Implementing Partner]]),Table[[#This Row],[Programme Partner]]),"")</f>
        <v>HYSAWA</v>
      </c>
      <c r="AC304" s="189"/>
      <c r="AD304" s="189"/>
      <c r="AE304" s="190"/>
      <c r="AF304" s="190"/>
      <c r="AG304" s="191"/>
    </row>
    <row r="305" spans="1:33" ht="14.4" customHeight="1">
      <c r="A305" s="183">
        <v>352</v>
      </c>
      <c r="B305" t="s">
        <v>5137</v>
      </c>
      <c r="C305" t="s">
        <v>5137</v>
      </c>
      <c r="D305" s="197" t="s">
        <v>5236</v>
      </c>
      <c r="E305" t="s">
        <v>27</v>
      </c>
      <c r="F305" t="s">
        <v>8013</v>
      </c>
      <c r="G305" t="s">
        <v>8314</v>
      </c>
      <c r="H305" t="str">
        <f>IFERROR(VLOOKUP(Table[[#This Row],[Activity Details of Assistance]],WHAT!E:F,2,FALSE),"")</f>
        <v># of HP sessions at HH level</v>
      </c>
      <c r="I305"/>
      <c r="J305">
        <v>128</v>
      </c>
      <c r="K305" t="s">
        <v>8280</v>
      </c>
      <c r="L305" t="s">
        <v>13</v>
      </c>
      <c r="M305" t="s">
        <v>14</v>
      </c>
      <c r="N305" t="s">
        <v>309</v>
      </c>
      <c r="O305" t="s">
        <v>1605</v>
      </c>
      <c r="P305" t="s">
        <v>8210</v>
      </c>
      <c r="Q305" s="236">
        <v>44592</v>
      </c>
      <c r="R305" s="236">
        <v>44866</v>
      </c>
      <c r="S305" s="291" t="s">
        <v>8590</v>
      </c>
      <c r="T305"/>
      <c r="U305"/>
      <c r="V305"/>
      <c r="W305"/>
      <c r="X305" s="197"/>
      <c r="Y305" t="s">
        <v>8425</v>
      </c>
      <c r="Z305">
        <v>1714119199</v>
      </c>
      <c r="AA305" t="s">
        <v>8424</v>
      </c>
      <c r="AB305" s="188" t="str">
        <f>_xlfn.IFNA(IF(Table[[#This Row],[Programme Partner]]&lt;&gt;Table[[#This Row],[Implementing Partner]],CONCATENATE(Table[[#This Row],[Programme Partner]],"-",Table[[#This Row],[Implementing Partner]]),Table[[#This Row],[Programme Partner]]),"")</f>
        <v>HYSAWA</v>
      </c>
      <c r="AC305" s="189"/>
      <c r="AD305" s="189"/>
      <c r="AE305" s="190"/>
      <c r="AF305" s="190"/>
      <c r="AG305" s="191"/>
    </row>
    <row r="306" spans="1:33" ht="14.4" customHeight="1">
      <c r="A306" s="183">
        <v>353</v>
      </c>
      <c r="B306" t="s">
        <v>5143</v>
      </c>
      <c r="C306" t="s">
        <v>5024</v>
      </c>
      <c r="D306" s="197" t="s">
        <v>5143</v>
      </c>
      <c r="E306" t="s">
        <v>27</v>
      </c>
      <c r="F306" t="s">
        <v>8013</v>
      </c>
      <c r="G306" t="s">
        <v>8314</v>
      </c>
      <c r="H306" t="str">
        <f>IFERROR(VLOOKUP(Table[[#This Row],[Activity Details of Assistance]],WHAT!E:F,2,FALSE),"")</f>
        <v># of HP sessions at HH level</v>
      </c>
      <c r="I306"/>
      <c r="J306">
        <v>1462</v>
      </c>
      <c r="K306" t="s">
        <v>8280</v>
      </c>
      <c r="L306" t="s">
        <v>13</v>
      </c>
      <c r="M306" t="s">
        <v>14</v>
      </c>
      <c r="N306" t="s">
        <v>309</v>
      </c>
      <c r="O306" t="s">
        <v>1608</v>
      </c>
      <c r="P306" t="s">
        <v>8212</v>
      </c>
      <c r="Q306" s="236">
        <v>44592</v>
      </c>
      <c r="R306" s="236">
        <v>44592</v>
      </c>
      <c r="S306" s="291" t="s">
        <v>8590</v>
      </c>
      <c r="T306"/>
      <c r="U306"/>
      <c r="V306"/>
      <c r="W306"/>
      <c r="X306" s="197"/>
      <c r="Y306" t="s">
        <v>8326</v>
      </c>
      <c r="Z306">
        <v>1628407101</v>
      </c>
      <c r="AA306" t="s">
        <v>8327</v>
      </c>
      <c r="AB306" s="188" t="str">
        <f>_xlfn.IFNA(IF(Table[[#This Row],[Programme Partner]]&lt;&gt;Table[[#This Row],[Implementing Partner]],CONCATENATE(Table[[#This Row],[Programme Partner]],"-",Table[[#This Row],[Implementing Partner]]),Table[[#This Row],[Programme Partner]]),"")</f>
        <v>IFRC-BDRCS</v>
      </c>
      <c r="AC306" s="189"/>
      <c r="AD306" s="189"/>
      <c r="AE306" s="190"/>
      <c r="AF306" s="190"/>
      <c r="AG306" s="191"/>
    </row>
    <row r="307" spans="1:33" ht="14.4" customHeight="1">
      <c r="A307" s="183">
        <v>354</v>
      </c>
      <c r="B307" t="s">
        <v>8031</v>
      </c>
      <c r="C307" t="s">
        <v>8031</v>
      </c>
      <c r="D307" s="197" t="s">
        <v>8639</v>
      </c>
      <c r="E307" t="s">
        <v>27</v>
      </c>
      <c r="F307" t="s">
        <v>8011</v>
      </c>
      <c r="G307" t="s">
        <v>8019</v>
      </c>
      <c r="H307" t="str">
        <f>IFERROR(VLOOKUP(Table[[#This Row],[Activity Details of Assistance]],WHAT!E:F,2,FALSE),"")</f>
        <v>N/A</v>
      </c>
      <c r="I307"/>
      <c r="J307">
        <v>22500</v>
      </c>
      <c r="K307" t="s">
        <v>8280</v>
      </c>
      <c r="L307" t="s">
        <v>13</v>
      </c>
      <c r="M307" t="s">
        <v>14</v>
      </c>
      <c r="N307" t="s">
        <v>307</v>
      </c>
      <c r="O307" t="s">
        <v>1599</v>
      </c>
      <c r="P307" t="s">
        <v>8198</v>
      </c>
      <c r="Q307" s="236">
        <v>44592</v>
      </c>
      <c r="R307" s="236">
        <v>44866</v>
      </c>
      <c r="S307" s="291" t="s">
        <v>8590</v>
      </c>
      <c r="T307"/>
      <c r="U307"/>
      <c r="V307"/>
      <c r="W307"/>
      <c r="X307" s="197" t="s">
        <v>8383</v>
      </c>
      <c r="Y307" t="s">
        <v>8295</v>
      </c>
      <c r="Z307">
        <v>8801712024697</v>
      </c>
      <c r="AA307" t="s">
        <v>8296</v>
      </c>
      <c r="AB307" s="188" t="str">
        <f>_xlfn.IFNA(IF(Table[[#This Row],[Programme Partner]]&lt;&gt;Table[[#This Row],[Implementing Partner]],CONCATENATE(Table[[#This Row],[Programme Partner]],"-",Table[[#This Row],[Implementing Partner]]),Table[[#This Row],[Programme Partner]]),"")</f>
        <v>NABOLOK</v>
      </c>
      <c r="AC307" s="189"/>
      <c r="AD307" s="189"/>
      <c r="AE307" s="190"/>
      <c r="AF307" s="190"/>
      <c r="AG307" s="191"/>
    </row>
    <row r="308" spans="1:33" ht="14.4" customHeight="1">
      <c r="A308" s="183">
        <v>355</v>
      </c>
      <c r="B308" t="s">
        <v>8031</v>
      </c>
      <c r="C308" t="s">
        <v>8031</v>
      </c>
      <c r="D308" s="197" t="s">
        <v>8639</v>
      </c>
      <c r="E308" t="s">
        <v>27</v>
      </c>
      <c r="F308" t="s">
        <v>8012</v>
      </c>
      <c r="G308" t="s">
        <v>8357</v>
      </c>
      <c r="H308" t="str">
        <f>IFERROR(VLOOKUP(Table[[#This Row],[Activity Details of Assistance]],WHAT!E:F,2,FALSE),"")</f>
        <v># of door</v>
      </c>
      <c r="I308"/>
      <c r="J308">
        <v>5</v>
      </c>
      <c r="K308" t="s">
        <v>8280</v>
      </c>
      <c r="L308" t="s">
        <v>13</v>
      </c>
      <c r="M308" t="s">
        <v>14</v>
      </c>
      <c r="N308" t="s">
        <v>307</v>
      </c>
      <c r="O308" t="s">
        <v>1599</v>
      </c>
      <c r="P308" t="s">
        <v>8198</v>
      </c>
      <c r="Q308" s="236">
        <v>44592</v>
      </c>
      <c r="R308" s="236">
        <v>44866</v>
      </c>
      <c r="S308" s="291" t="s">
        <v>8590</v>
      </c>
      <c r="T308"/>
      <c r="U308"/>
      <c r="V308"/>
      <c r="W308"/>
      <c r="X308" s="197"/>
      <c r="Y308" t="s">
        <v>8295</v>
      </c>
      <c r="Z308">
        <v>8801712024697</v>
      </c>
      <c r="AA308" t="s">
        <v>8296</v>
      </c>
      <c r="AB308" s="188" t="str">
        <f>_xlfn.IFNA(IF(Table[[#This Row],[Programme Partner]]&lt;&gt;Table[[#This Row],[Implementing Partner]],CONCATENATE(Table[[#This Row],[Programme Partner]],"-",Table[[#This Row],[Implementing Partner]]),Table[[#This Row],[Programme Partner]]),"")</f>
        <v>NABOLOK</v>
      </c>
      <c r="AC308" s="189"/>
      <c r="AD308" s="189"/>
      <c r="AE308" s="190"/>
      <c r="AF308" s="190"/>
      <c r="AG308" s="191"/>
    </row>
    <row r="309" spans="1:33" ht="14.4" customHeight="1">
      <c r="A309" s="183">
        <v>356</v>
      </c>
      <c r="B309" t="s">
        <v>8031</v>
      </c>
      <c r="C309" t="s">
        <v>8031</v>
      </c>
      <c r="D309" s="197" t="s">
        <v>8639</v>
      </c>
      <c r="E309" t="s">
        <v>27</v>
      </c>
      <c r="F309" t="s">
        <v>8011</v>
      </c>
      <c r="G309" t="s">
        <v>8019</v>
      </c>
      <c r="H309" t="str">
        <f>IFERROR(VLOOKUP(Table[[#This Row],[Activity Details of Assistance]],WHAT!E:F,2,FALSE),"")</f>
        <v>N/A</v>
      </c>
      <c r="I309"/>
      <c r="J309">
        <v>40000</v>
      </c>
      <c r="K309" t="s">
        <v>8280</v>
      </c>
      <c r="L309" t="s">
        <v>13</v>
      </c>
      <c r="M309" t="s">
        <v>14</v>
      </c>
      <c r="N309" t="s">
        <v>307</v>
      </c>
      <c r="O309" t="s">
        <v>1599</v>
      </c>
      <c r="P309" t="s">
        <v>4720</v>
      </c>
      <c r="Q309" s="236">
        <v>44592</v>
      </c>
      <c r="R309" s="236">
        <v>44866</v>
      </c>
      <c r="S309" t="s">
        <v>8452</v>
      </c>
      <c r="T309"/>
      <c r="U309"/>
      <c r="V309"/>
      <c r="W309"/>
      <c r="X309" s="197" t="s">
        <v>8385</v>
      </c>
      <c r="Y309" t="s">
        <v>8295</v>
      </c>
      <c r="Z309">
        <v>8801712024697</v>
      </c>
      <c r="AA309" t="s">
        <v>8296</v>
      </c>
      <c r="AB309" s="188" t="str">
        <f>_xlfn.IFNA(IF(Table[[#This Row],[Programme Partner]]&lt;&gt;Table[[#This Row],[Implementing Partner]],CONCATENATE(Table[[#This Row],[Programme Partner]],"-",Table[[#This Row],[Implementing Partner]]),Table[[#This Row],[Programme Partner]]),"")</f>
        <v>NABOLOK</v>
      </c>
      <c r="AC309" s="189"/>
      <c r="AD309" s="189"/>
      <c r="AE309" s="190"/>
      <c r="AF309" s="190"/>
      <c r="AG309" s="191"/>
    </row>
    <row r="310" spans="1:33" ht="14.4" customHeight="1">
      <c r="A310" s="183">
        <v>357</v>
      </c>
      <c r="B310" t="s">
        <v>8031</v>
      </c>
      <c r="C310" t="s">
        <v>8031</v>
      </c>
      <c r="D310" s="197" t="s">
        <v>8639</v>
      </c>
      <c r="E310" t="s">
        <v>27</v>
      </c>
      <c r="F310" t="s">
        <v>8011</v>
      </c>
      <c r="G310" t="s">
        <v>8019</v>
      </c>
      <c r="H310" t="str">
        <f>IFERROR(VLOOKUP(Table[[#This Row],[Activity Details of Assistance]],WHAT!E:F,2,FALSE),"")</f>
        <v>N/A</v>
      </c>
      <c r="I310"/>
      <c r="J310">
        <v>151000</v>
      </c>
      <c r="K310" t="s">
        <v>8280</v>
      </c>
      <c r="L310" t="s">
        <v>13</v>
      </c>
      <c r="M310" t="s">
        <v>14</v>
      </c>
      <c r="N310" t="s">
        <v>307</v>
      </c>
      <c r="O310" t="s">
        <v>1599</v>
      </c>
      <c r="P310" t="s">
        <v>4717</v>
      </c>
      <c r="Q310" s="236">
        <v>44592</v>
      </c>
      <c r="R310" s="236">
        <v>44866</v>
      </c>
      <c r="S310" t="s">
        <v>8452</v>
      </c>
      <c r="T310"/>
      <c r="U310"/>
      <c r="V310"/>
      <c r="W310"/>
      <c r="X310" s="197" t="s">
        <v>8385</v>
      </c>
      <c r="Y310" t="s">
        <v>8295</v>
      </c>
      <c r="Z310">
        <v>8801712024697</v>
      </c>
      <c r="AA310" t="s">
        <v>8296</v>
      </c>
      <c r="AB310" s="188" t="str">
        <f>_xlfn.IFNA(IF(Table[[#This Row],[Programme Partner]]&lt;&gt;Table[[#This Row],[Implementing Partner]],CONCATENATE(Table[[#This Row],[Programme Partner]],"-",Table[[#This Row],[Implementing Partner]]),Table[[#This Row],[Programme Partner]]),"")</f>
        <v>NABOLOK</v>
      </c>
      <c r="AC310" s="189"/>
      <c r="AD310" s="189"/>
      <c r="AE310" s="190"/>
      <c r="AF310" s="190"/>
      <c r="AG310" s="191"/>
    </row>
    <row r="311" spans="1:33" ht="14.4" customHeight="1">
      <c r="A311" s="183">
        <v>358</v>
      </c>
      <c r="B311" t="s">
        <v>8031</v>
      </c>
      <c r="C311" t="s">
        <v>8031</v>
      </c>
      <c r="D311" s="197" t="s">
        <v>8639</v>
      </c>
      <c r="E311" t="s">
        <v>27</v>
      </c>
      <c r="F311" t="s">
        <v>8012</v>
      </c>
      <c r="G311" s="195" t="s">
        <v>8585</v>
      </c>
      <c r="H311" t="str">
        <f>IFERROR(VLOOKUP(Table[[#This Row],[Activity Details of Assistance]],WHAT!E:F,2,FALSE),"")</f>
        <v xml:space="preserve"># of door </v>
      </c>
      <c r="I311"/>
      <c r="J311">
        <v>51</v>
      </c>
      <c r="K311" t="s">
        <v>8280</v>
      </c>
      <c r="L311" t="s">
        <v>13</v>
      </c>
      <c r="M311" t="s">
        <v>14</v>
      </c>
      <c r="N311" t="s">
        <v>307</v>
      </c>
      <c r="O311" t="s">
        <v>1599</v>
      </c>
      <c r="P311" t="s">
        <v>4717</v>
      </c>
      <c r="Q311" s="236">
        <v>44592</v>
      </c>
      <c r="R311" s="236">
        <v>44866</v>
      </c>
      <c r="S311" t="s">
        <v>8452</v>
      </c>
      <c r="T311"/>
      <c r="U311"/>
      <c r="V311"/>
      <c r="W311"/>
      <c r="X311" s="197"/>
      <c r="Y311" t="s">
        <v>8295</v>
      </c>
      <c r="Z311">
        <v>8801712024697</v>
      </c>
      <c r="AA311" t="s">
        <v>8296</v>
      </c>
      <c r="AB311" s="188" t="str">
        <f>_xlfn.IFNA(IF(Table[[#This Row],[Programme Partner]]&lt;&gt;Table[[#This Row],[Implementing Partner]],CONCATENATE(Table[[#This Row],[Programme Partner]],"-",Table[[#This Row],[Implementing Partner]]),Table[[#This Row],[Programme Partner]]),"")</f>
        <v>NABOLOK</v>
      </c>
      <c r="AC311" s="189"/>
      <c r="AD311" s="189"/>
      <c r="AE311" s="190"/>
      <c r="AF311" s="190"/>
      <c r="AG311" s="191"/>
    </row>
    <row r="312" spans="1:33" ht="14.4" customHeight="1">
      <c r="A312" s="183">
        <v>359</v>
      </c>
      <c r="B312" t="s">
        <v>8031</v>
      </c>
      <c r="C312" t="s">
        <v>8031</v>
      </c>
      <c r="D312" s="197" t="s">
        <v>8639</v>
      </c>
      <c r="E312" t="s">
        <v>27</v>
      </c>
      <c r="F312" t="s">
        <v>8012</v>
      </c>
      <c r="G312" t="s">
        <v>8371</v>
      </c>
      <c r="H312" t="str">
        <f>IFERROR(VLOOKUP(Table[[#This Row],[Activity Details of Assistance]],WHAT!E:F,2,FALSE),"")</f>
        <v># of FSM Site</v>
      </c>
      <c r="I312"/>
      <c r="J312">
        <v>2</v>
      </c>
      <c r="K312" t="s">
        <v>8280</v>
      </c>
      <c r="L312" t="s">
        <v>13</v>
      </c>
      <c r="M312" t="s">
        <v>14</v>
      </c>
      <c r="N312" t="s">
        <v>307</v>
      </c>
      <c r="O312" t="s">
        <v>1599</v>
      </c>
      <c r="P312" t="s">
        <v>4717</v>
      </c>
      <c r="Q312" s="236">
        <v>44592</v>
      </c>
      <c r="R312" s="236">
        <v>44866</v>
      </c>
      <c r="S312" t="s">
        <v>8452</v>
      </c>
      <c r="T312"/>
      <c r="U312"/>
      <c r="V312"/>
      <c r="W312"/>
      <c r="X312" s="197"/>
      <c r="Y312" t="s">
        <v>8295</v>
      </c>
      <c r="Z312">
        <v>8801712024697</v>
      </c>
      <c r="AA312" t="s">
        <v>8296</v>
      </c>
      <c r="AB312" s="188" t="str">
        <f>_xlfn.IFNA(IF(Table[[#This Row],[Programme Partner]]&lt;&gt;Table[[#This Row],[Implementing Partner]],CONCATENATE(Table[[#This Row],[Programme Partner]],"-",Table[[#This Row],[Implementing Partner]]),Table[[#This Row],[Programme Partner]]),"")</f>
        <v>NABOLOK</v>
      </c>
      <c r="AC312" s="189"/>
      <c r="AD312" s="189"/>
      <c r="AE312" s="190"/>
      <c r="AF312" s="190"/>
      <c r="AG312" s="191"/>
    </row>
    <row r="313" spans="1:33" ht="14.4" customHeight="1">
      <c r="A313" s="183">
        <v>360</v>
      </c>
      <c r="B313" t="s">
        <v>8031</v>
      </c>
      <c r="C313" t="s">
        <v>8031</v>
      </c>
      <c r="D313" s="197" t="s">
        <v>8639</v>
      </c>
      <c r="E313" t="s">
        <v>27</v>
      </c>
      <c r="F313" t="s">
        <v>8012</v>
      </c>
      <c r="G313" t="s">
        <v>8359</v>
      </c>
      <c r="H313" t="str">
        <f>IFERROR(VLOOKUP(Table[[#This Row],[Activity Details of Assistance]],WHAT!E:F,2,FALSE),"")</f>
        <v># of FSM Site</v>
      </c>
      <c r="I313"/>
      <c r="J313">
        <v>1</v>
      </c>
      <c r="K313" t="s">
        <v>8280</v>
      </c>
      <c r="L313" t="s">
        <v>13</v>
      </c>
      <c r="M313" t="s">
        <v>14</v>
      </c>
      <c r="N313" t="s">
        <v>307</v>
      </c>
      <c r="O313" t="s">
        <v>1599</v>
      </c>
      <c r="P313" t="s">
        <v>4717</v>
      </c>
      <c r="Q313" s="236">
        <v>44592</v>
      </c>
      <c r="R313" s="236">
        <v>44866</v>
      </c>
      <c r="S313" t="s">
        <v>8452</v>
      </c>
      <c r="T313"/>
      <c r="U313"/>
      <c r="V313"/>
      <c r="W313"/>
      <c r="X313" s="197"/>
      <c r="Y313" t="s">
        <v>8295</v>
      </c>
      <c r="Z313">
        <v>8801712024697</v>
      </c>
      <c r="AA313" t="s">
        <v>8296</v>
      </c>
      <c r="AB313" s="188" t="str">
        <f>_xlfn.IFNA(IF(Table[[#This Row],[Programme Partner]]&lt;&gt;Table[[#This Row],[Implementing Partner]],CONCATENATE(Table[[#This Row],[Programme Partner]],"-",Table[[#This Row],[Implementing Partner]]),Table[[#This Row],[Programme Partner]]),"")</f>
        <v>NABOLOK</v>
      </c>
      <c r="AC313" s="189"/>
      <c r="AD313" s="189"/>
      <c r="AE313" s="190"/>
      <c r="AF313" s="190"/>
      <c r="AG313" s="191"/>
    </row>
    <row r="314" spans="1:33" ht="14.4" customHeight="1">
      <c r="A314" s="183">
        <v>361</v>
      </c>
      <c r="B314" t="s">
        <v>8031</v>
      </c>
      <c r="C314" t="s">
        <v>8031</v>
      </c>
      <c r="D314" s="197" t="s">
        <v>8639</v>
      </c>
      <c r="E314" t="s">
        <v>27</v>
      </c>
      <c r="F314" t="s">
        <v>8012</v>
      </c>
      <c r="G314" t="s">
        <v>8357</v>
      </c>
      <c r="H314" t="str">
        <f>IFERROR(VLOOKUP(Table[[#This Row],[Activity Details of Assistance]],WHAT!E:F,2,FALSE),"")</f>
        <v># of door</v>
      </c>
      <c r="I314"/>
      <c r="J314">
        <v>315</v>
      </c>
      <c r="K314" t="s">
        <v>8280</v>
      </c>
      <c r="L314" t="s">
        <v>13</v>
      </c>
      <c r="M314" t="s">
        <v>14</v>
      </c>
      <c r="N314" t="s">
        <v>307</v>
      </c>
      <c r="O314" t="s">
        <v>1599</v>
      </c>
      <c r="P314" t="s">
        <v>4717</v>
      </c>
      <c r="Q314" s="236">
        <v>44592</v>
      </c>
      <c r="R314" s="236">
        <v>44866</v>
      </c>
      <c r="S314" t="s">
        <v>8452</v>
      </c>
      <c r="T314"/>
      <c r="U314"/>
      <c r="V314"/>
      <c r="W314"/>
      <c r="X314" s="197"/>
      <c r="Y314" t="s">
        <v>8295</v>
      </c>
      <c r="Z314">
        <v>8801712024697</v>
      </c>
      <c r="AA314" t="s">
        <v>8296</v>
      </c>
      <c r="AB314" s="188" t="str">
        <f>_xlfn.IFNA(IF(Table[[#This Row],[Programme Partner]]&lt;&gt;Table[[#This Row],[Implementing Partner]],CONCATENATE(Table[[#This Row],[Programme Partner]],"-",Table[[#This Row],[Implementing Partner]]),Table[[#This Row],[Programme Partner]]),"")</f>
        <v>NABOLOK</v>
      </c>
      <c r="AC314" s="189"/>
      <c r="AD314" s="189"/>
      <c r="AE314" s="190"/>
      <c r="AF314" s="190"/>
      <c r="AG314" s="191"/>
    </row>
    <row r="315" spans="1:33" ht="14.4" customHeight="1">
      <c r="A315" s="183">
        <v>362</v>
      </c>
      <c r="B315" t="s">
        <v>8031</v>
      </c>
      <c r="C315" t="s">
        <v>8031</v>
      </c>
      <c r="D315" s="197" t="s">
        <v>8639</v>
      </c>
      <c r="E315" t="s">
        <v>27</v>
      </c>
      <c r="F315" t="s">
        <v>8012</v>
      </c>
      <c r="G315" s="195" t="s">
        <v>8586</v>
      </c>
      <c r="H315" t="str">
        <f>IFERROR(VLOOKUP(Table[[#This Row],[Activity Details of Assistance]],WHAT!E:F,2,FALSE),"")</f>
        <v># of door</v>
      </c>
      <c r="I315"/>
      <c r="J315">
        <v>315</v>
      </c>
      <c r="K315" t="s">
        <v>8280</v>
      </c>
      <c r="L315" t="s">
        <v>13</v>
      </c>
      <c r="M315" t="s">
        <v>14</v>
      </c>
      <c r="N315" t="s">
        <v>307</v>
      </c>
      <c r="O315" t="s">
        <v>1599</v>
      </c>
      <c r="P315" t="s">
        <v>4717</v>
      </c>
      <c r="Q315" s="236">
        <v>44592</v>
      </c>
      <c r="R315" s="236">
        <v>44866</v>
      </c>
      <c r="S315" t="s">
        <v>8452</v>
      </c>
      <c r="T315"/>
      <c r="U315"/>
      <c r="V315"/>
      <c r="W315"/>
      <c r="X315" s="197"/>
      <c r="Y315" t="s">
        <v>8295</v>
      </c>
      <c r="Z315">
        <v>8801712024697</v>
      </c>
      <c r="AA315" t="s">
        <v>8296</v>
      </c>
      <c r="AB315" s="188" t="str">
        <f>_xlfn.IFNA(IF(Table[[#This Row],[Programme Partner]]&lt;&gt;Table[[#This Row],[Implementing Partner]],CONCATENATE(Table[[#This Row],[Programme Partner]],"-",Table[[#This Row],[Implementing Partner]]),Table[[#This Row],[Programme Partner]]),"")</f>
        <v>NABOLOK</v>
      </c>
      <c r="AC315" s="189"/>
      <c r="AD315" s="189"/>
      <c r="AE315" s="190"/>
      <c r="AF315" s="190"/>
      <c r="AG315" s="191"/>
    </row>
    <row r="316" spans="1:33" ht="14.4" customHeight="1">
      <c r="A316" s="183">
        <v>363</v>
      </c>
      <c r="B316" t="s">
        <v>8031</v>
      </c>
      <c r="C316" t="s">
        <v>8031</v>
      </c>
      <c r="D316" s="197" t="s">
        <v>8639</v>
      </c>
      <c r="E316" t="s">
        <v>27</v>
      </c>
      <c r="F316" t="s">
        <v>8013</v>
      </c>
      <c r="G316" t="s">
        <v>8313</v>
      </c>
      <c r="H316" t="str">
        <f>IFERROR(VLOOKUP(Table[[#This Row],[Activity Details of Assistance]],WHAT!E:F,2,FALSE),"")</f>
        <v># of HP sessions at community level</v>
      </c>
      <c r="I316"/>
      <c r="J316">
        <v>324</v>
      </c>
      <c r="K316" t="s">
        <v>8280</v>
      </c>
      <c r="L316" t="s">
        <v>13</v>
      </c>
      <c r="M316" t="s">
        <v>14</v>
      </c>
      <c r="N316" t="s">
        <v>307</v>
      </c>
      <c r="O316" t="s">
        <v>1599</v>
      </c>
      <c r="P316" t="s">
        <v>4717</v>
      </c>
      <c r="Q316" s="236">
        <v>44592</v>
      </c>
      <c r="R316" s="236">
        <v>44866</v>
      </c>
      <c r="S316" t="s">
        <v>8452</v>
      </c>
      <c r="T316"/>
      <c r="U316"/>
      <c r="V316"/>
      <c r="W316"/>
      <c r="X316" s="197"/>
      <c r="Y316" t="s">
        <v>8295</v>
      </c>
      <c r="Z316">
        <v>8801712024697</v>
      </c>
      <c r="AA316" t="s">
        <v>8296</v>
      </c>
      <c r="AB316" s="188" t="str">
        <f>_xlfn.IFNA(IF(Table[[#This Row],[Programme Partner]]&lt;&gt;Table[[#This Row],[Implementing Partner]],CONCATENATE(Table[[#This Row],[Programme Partner]],"-",Table[[#This Row],[Implementing Partner]]),Table[[#This Row],[Programme Partner]]),"")</f>
        <v>NABOLOK</v>
      </c>
      <c r="AC316" s="189"/>
      <c r="AD316" s="189"/>
      <c r="AE316" s="190"/>
      <c r="AF316" s="190"/>
      <c r="AG316" s="191"/>
    </row>
    <row r="317" spans="1:33" ht="28.8" customHeight="1">
      <c r="A317" s="183">
        <v>364</v>
      </c>
      <c r="B317" t="s">
        <v>8031</v>
      </c>
      <c r="C317" t="s">
        <v>8031</v>
      </c>
      <c r="D317" s="197" t="s">
        <v>8639</v>
      </c>
      <c r="E317" t="s">
        <v>27</v>
      </c>
      <c r="F317" t="s">
        <v>8013</v>
      </c>
      <c r="G317" t="s">
        <v>8314</v>
      </c>
      <c r="H317" t="str">
        <f>IFERROR(VLOOKUP(Table[[#This Row],[Activity Details of Assistance]],WHAT!E:F,2,FALSE),"")</f>
        <v># of HP sessions at HH level</v>
      </c>
      <c r="I317"/>
      <c r="J317">
        <v>3432</v>
      </c>
      <c r="K317" t="s">
        <v>8280</v>
      </c>
      <c r="L317" t="s">
        <v>13</v>
      </c>
      <c r="M317" t="s">
        <v>14</v>
      </c>
      <c r="N317" t="s">
        <v>307</v>
      </c>
      <c r="O317" t="s">
        <v>1599</v>
      </c>
      <c r="P317" t="s">
        <v>4717</v>
      </c>
      <c r="Q317" s="236">
        <v>44592</v>
      </c>
      <c r="R317" s="236">
        <v>44866</v>
      </c>
      <c r="S317" t="s">
        <v>8452</v>
      </c>
      <c r="T317"/>
      <c r="U317"/>
      <c r="V317"/>
      <c r="W317"/>
      <c r="X317" s="197"/>
      <c r="Y317" t="s">
        <v>8295</v>
      </c>
      <c r="Z317">
        <v>8801712024697</v>
      </c>
      <c r="AA317" t="s">
        <v>8296</v>
      </c>
      <c r="AB317" s="188" t="str">
        <f>_xlfn.IFNA(IF(Table[[#This Row],[Programme Partner]]&lt;&gt;Table[[#This Row],[Implementing Partner]],CONCATENATE(Table[[#This Row],[Programme Partner]],"-",Table[[#This Row],[Implementing Partner]]),Table[[#This Row],[Programme Partner]]),"")</f>
        <v>NABOLOK</v>
      </c>
      <c r="AC317" s="189"/>
      <c r="AD317" s="189"/>
      <c r="AE317" s="190"/>
      <c r="AF317" s="190"/>
      <c r="AG317" s="191"/>
    </row>
    <row r="318" spans="1:33" ht="14.4" customHeight="1">
      <c r="A318" s="183">
        <v>365</v>
      </c>
      <c r="B318" t="s">
        <v>8031</v>
      </c>
      <c r="C318" t="s">
        <v>8031</v>
      </c>
      <c r="D318" s="197" t="s">
        <v>8639</v>
      </c>
      <c r="E318" t="s">
        <v>27</v>
      </c>
      <c r="F318" t="s">
        <v>8013</v>
      </c>
      <c r="G318" s="195" t="s">
        <v>8360</v>
      </c>
      <c r="H318" t="str">
        <f>IFERROR(VLOOKUP(Table[[#This Row],[Activity Details of Assistance]],WHAT!E:F,2,FALSE),"")</f>
        <v># of household</v>
      </c>
      <c r="I318"/>
      <c r="J318">
        <v>1513</v>
      </c>
      <c r="K318" t="s">
        <v>8280</v>
      </c>
      <c r="L318" t="s">
        <v>13</v>
      </c>
      <c r="M318" t="s">
        <v>14</v>
      </c>
      <c r="N318" t="s">
        <v>307</v>
      </c>
      <c r="O318" t="s">
        <v>1599</v>
      </c>
      <c r="P318" t="s">
        <v>4717</v>
      </c>
      <c r="Q318" s="236">
        <v>44592</v>
      </c>
      <c r="R318" s="236">
        <v>44866</v>
      </c>
      <c r="S318" t="s">
        <v>8452</v>
      </c>
      <c r="T318"/>
      <c r="U318"/>
      <c r="V318"/>
      <c r="W318"/>
      <c r="X318" s="197"/>
      <c r="Y318" t="s">
        <v>8295</v>
      </c>
      <c r="Z318">
        <v>8801712024697</v>
      </c>
      <c r="AA318" t="s">
        <v>8296</v>
      </c>
      <c r="AB318" s="188" t="str">
        <f>_xlfn.IFNA(IF(Table[[#This Row],[Programme Partner]]&lt;&gt;Table[[#This Row],[Implementing Partner]],CONCATENATE(Table[[#This Row],[Programme Partner]],"-",Table[[#This Row],[Implementing Partner]]),Table[[#This Row],[Programme Partner]]),"")</f>
        <v>NABOLOK</v>
      </c>
      <c r="AC318" s="189"/>
      <c r="AD318" s="189"/>
      <c r="AE318" s="190"/>
      <c r="AF318" s="190"/>
      <c r="AG318" s="191"/>
    </row>
    <row r="319" spans="1:33" ht="14.4" customHeight="1">
      <c r="A319" s="183">
        <v>366</v>
      </c>
      <c r="B319" t="s">
        <v>8031</v>
      </c>
      <c r="C319" t="s">
        <v>8031</v>
      </c>
      <c r="D319" s="197" t="s">
        <v>8639</v>
      </c>
      <c r="E319" t="s">
        <v>27</v>
      </c>
      <c r="F319" t="s">
        <v>8014</v>
      </c>
      <c r="G319" t="s">
        <v>8358</v>
      </c>
      <c r="H319" t="str">
        <f>IFERROR(VLOOKUP(Table[[#This Row],[Activity Details of Assistance]],WHAT!E:F,2,FALSE),"")</f>
        <v># of campaign per camp </v>
      </c>
      <c r="I319"/>
      <c r="J319">
        <v>5</v>
      </c>
      <c r="K319" t="s">
        <v>8280</v>
      </c>
      <c r="L319" t="s">
        <v>13</v>
      </c>
      <c r="M319" t="s">
        <v>14</v>
      </c>
      <c r="N319" t="s">
        <v>307</v>
      </c>
      <c r="O319" t="s">
        <v>1599</v>
      </c>
      <c r="P319" t="s">
        <v>4717</v>
      </c>
      <c r="Q319" s="236">
        <v>44592</v>
      </c>
      <c r="R319" s="236">
        <v>44866</v>
      </c>
      <c r="S319" t="s">
        <v>8452</v>
      </c>
      <c r="T319"/>
      <c r="U319"/>
      <c r="V319"/>
      <c r="W319"/>
      <c r="X319" s="197"/>
      <c r="Y319" t="s">
        <v>8295</v>
      </c>
      <c r="Z319">
        <v>8801712024697</v>
      </c>
      <c r="AA319" t="s">
        <v>8296</v>
      </c>
      <c r="AB319" s="188" t="str">
        <f>_xlfn.IFNA(IF(Table[[#This Row],[Programme Partner]]&lt;&gt;Table[[#This Row],[Implementing Partner]],CONCATENATE(Table[[#This Row],[Programme Partner]],"-",Table[[#This Row],[Implementing Partner]]),Table[[#This Row],[Programme Partner]]),"")</f>
        <v>NABOLOK</v>
      </c>
      <c r="AC319" s="189"/>
      <c r="AD319" s="189"/>
      <c r="AE319" s="190"/>
      <c r="AF319" s="190"/>
      <c r="AG319" s="191"/>
    </row>
    <row r="320" spans="1:33" ht="14.4" customHeight="1">
      <c r="A320" s="183">
        <v>367</v>
      </c>
      <c r="B320" t="s">
        <v>8031</v>
      </c>
      <c r="C320" t="s">
        <v>8031</v>
      </c>
      <c r="D320" s="197" t="s">
        <v>8639</v>
      </c>
      <c r="E320" t="s">
        <v>27</v>
      </c>
      <c r="F320" t="s">
        <v>8014</v>
      </c>
      <c r="G320" t="s">
        <v>8361</v>
      </c>
      <c r="H320" t="str">
        <f>IFERROR(VLOOKUP(Table[[#This Row],[Activity Details of Assistance]],WHAT!E:F,2,FALSE),"")</f>
        <v># of plant</v>
      </c>
      <c r="I320"/>
      <c r="J320">
        <v>1</v>
      </c>
      <c r="K320" t="s">
        <v>8280</v>
      </c>
      <c r="L320" t="s">
        <v>13</v>
      </c>
      <c r="M320" t="s">
        <v>14</v>
      </c>
      <c r="N320" t="s">
        <v>307</v>
      </c>
      <c r="O320" t="s">
        <v>1599</v>
      </c>
      <c r="P320" t="s">
        <v>4717</v>
      </c>
      <c r="Q320" s="236">
        <v>44592</v>
      </c>
      <c r="R320" s="236">
        <v>44866</v>
      </c>
      <c r="S320" t="s">
        <v>8452</v>
      </c>
      <c r="T320"/>
      <c r="U320"/>
      <c r="V320"/>
      <c r="W320"/>
      <c r="X320" s="197"/>
      <c r="Y320" t="s">
        <v>8295</v>
      </c>
      <c r="Z320">
        <v>8801712024697</v>
      </c>
      <c r="AA320" t="s">
        <v>8296</v>
      </c>
      <c r="AB320" s="188" t="str">
        <f>_xlfn.IFNA(IF(Table[[#This Row],[Programme Partner]]&lt;&gt;Table[[#This Row],[Implementing Partner]],CONCATENATE(Table[[#This Row],[Programme Partner]],"-",Table[[#This Row],[Implementing Partner]]),Table[[#This Row],[Programme Partner]]),"")</f>
        <v>NABOLOK</v>
      </c>
      <c r="AC320" s="189"/>
      <c r="AD320" s="189"/>
      <c r="AE320" s="190"/>
      <c r="AF320" s="190"/>
      <c r="AG320" s="191"/>
    </row>
    <row r="321" spans="1:33" ht="14.4" customHeight="1">
      <c r="A321" s="183">
        <v>368</v>
      </c>
      <c r="B321" t="s">
        <v>8031</v>
      </c>
      <c r="C321" t="s">
        <v>8031</v>
      </c>
      <c r="D321" s="197" t="s">
        <v>8639</v>
      </c>
      <c r="E321" t="s">
        <v>27</v>
      </c>
      <c r="F321" t="s">
        <v>8011</v>
      </c>
      <c r="G321" t="s">
        <v>8019</v>
      </c>
      <c r="H321" t="str">
        <f>IFERROR(VLOOKUP(Table[[#This Row],[Activity Details of Assistance]],WHAT!E:F,2,FALSE),"")</f>
        <v>N/A</v>
      </c>
      <c r="I321"/>
      <c r="J321">
        <v>88000</v>
      </c>
      <c r="K321" t="s">
        <v>8280</v>
      </c>
      <c r="L321" t="s">
        <v>13</v>
      </c>
      <c r="M321" t="s">
        <v>14</v>
      </c>
      <c r="N321" t="s">
        <v>307</v>
      </c>
      <c r="O321" t="s">
        <v>1599</v>
      </c>
      <c r="P321" t="s">
        <v>4723</v>
      </c>
      <c r="Q321" s="236">
        <v>44592</v>
      </c>
      <c r="R321" s="236">
        <v>44866</v>
      </c>
      <c r="S321" t="s">
        <v>8452</v>
      </c>
      <c r="T321"/>
      <c r="U321"/>
      <c r="V321"/>
      <c r="W321"/>
      <c r="X321" s="197" t="s">
        <v>8383</v>
      </c>
      <c r="Y321" t="s">
        <v>8295</v>
      </c>
      <c r="Z321">
        <v>8801712024697</v>
      </c>
      <c r="AA321" t="s">
        <v>8296</v>
      </c>
      <c r="AB321" s="188" t="str">
        <f>_xlfn.IFNA(IF(Table[[#This Row],[Programme Partner]]&lt;&gt;Table[[#This Row],[Implementing Partner]],CONCATENATE(Table[[#This Row],[Programme Partner]],"-",Table[[#This Row],[Implementing Partner]]),Table[[#This Row],[Programme Partner]]),"")</f>
        <v>NABOLOK</v>
      </c>
      <c r="AC321" s="189"/>
      <c r="AD321" s="189"/>
      <c r="AE321" s="190"/>
      <c r="AF321" s="190"/>
      <c r="AG321" s="191"/>
    </row>
    <row r="322" spans="1:33" ht="14.4" customHeight="1">
      <c r="A322" s="183">
        <v>369</v>
      </c>
      <c r="B322" t="s">
        <v>8031</v>
      </c>
      <c r="C322" t="s">
        <v>8031</v>
      </c>
      <c r="D322" s="197" t="s">
        <v>8639</v>
      </c>
      <c r="E322" t="s">
        <v>27</v>
      </c>
      <c r="F322" t="s">
        <v>8012</v>
      </c>
      <c r="G322" s="195" t="s">
        <v>8585</v>
      </c>
      <c r="H322" t="str">
        <f>IFERROR(VLOOKUP(Table[[#This Row],[Activity Details of Assistance]],WHAT!E:F,2,FALSE),"")</f>
        <v xml:space="preserve"># of door </v>
      </c>
      <c r="I322"/>
      <c r="J322">
        <v>61</v>
      </c>
      <c r="K322" t="s">
        <v>8280</v>
      </c>
      <c r="L322" t="s">
        <v>13</v>
      </c>
      <c r="M322" t="s">
        <v>14</v>
      </c>
      <c r="N322" t="s">
        <v>307</v>
      </c>
      <c r="O322" t="s">
        <v>1599</v>
      </c>
      <c r="P322" t="s">
        <v>4723</v>
      </c>
      <c r="Q322" s="236">
        <v>44592</v>
      </c>
      <c r="R322" s="236">
        <v>44866</v>
      </c>
      <c r="S322" t="s">
        <v>8452</v>
      </c>
      <c r="T322"/>
      <c r="U322"/>
      <c r="V322"/>
      <c r="W322"/>
      <c r="X322" s="197"/>
      <c r="Y322" t="s">
        <v>8295</v>
      </c>
      <c r="Z322">
        <v>8801712024697</v>
      </c>
      <c r="AA322" t="s">
        <v>8296</v>
      </c>
      <c r="AB322" s="188" t="str">
        <f>_xlfn.IFNA(IF(Table[[#This Row],[Programme Partner]]&lt;&gt;Table[[#This Row],[Implementing Partner]],CONCATENATE(Table[[#This Row],[Programme Partner]],"-",Table[[#This Row],[Implementing Partner]]),Table[[#This Row],[Programme Partner]]),"")</f>
        <v>NABOLOK</v>
      </c>
      <c r="AC322" s="189"/>
      <c r="AD322" s="189"/>
      <c r="AE322" s="190"/>
      <c r="AF322" s="190"/>
      <c r="AG322" s="191"/>
    </row>
    <row r="323" spans="1:33" ht="14.4" customHeight="1">
      <c r="A323" s="183">
        <v>370</v>
      </c>
      <c r="B323" t="s">
        <v>8031</v>
      </c>
      <c r="C323" t="s">
        <v>8031</v>
      </c>
      <c r="D323" s="197" t="s">
        <v>8639</v>
      </c>
      <c r="E323" t="s">
        <v>27</v>
      </c>
      <c r="F323" t="s">
        <v>8012</v>
      </c>
      <c r="G323" t="s">
        <v>8359</v>
      </c>
      <c r="H323" t="str">
        <f>IFERROR(VLOOKUP(Table[[#This Row],[Activity Details of Assistance]],WHAT!E:F,2,FALSE),"")</f>
        <v># of FSM Site</v>
      </c>
      <c r="I323"/>
      <c r="J323">
        <v>2</v>
      </c>
      <c r="K323" t="s">
        <v>8280</v>
      </c>
      <c r="L323" t="s">
        <v>13</v>
      </c>
      <c r="M323" t="s">
        <v>14</v>
      </c>
      <c r="N323" t="s">
        <v>307</v>
      </c>
      <c r="O323" t="s">
        <v>1599</v>
      </c>
      <c r="P323" t="s">
        <v>4723</v>
      </c>
      <c r="Q323" s="236">
        <v>44592</v>
      </c>
      <c r="R323" s="236">
        <v>44866</v>
      </c>
      <c r="S323" t="s">
        <v>8452</v>
      </c>
      <c r="T323"/>
      <c r="U323"/>
      <c r="V323"/>
      <c r="W323"/>
      <c r="X323" s="197"/>
      <c r="Y323" t="s">
        <v>8295</v>
      </c>
      <c r="Z323">
        <v>8801712024697</v>
      </c>
      <c r="AA323" t="s">
        <v>8296</v>
      </c>
      <c r="AB323" s="188" t="str">
        <f>_xlfn.IFNA(IF(Table[[#This Row],[Programme Partner]]&lt;&gt;Table[[#This Row],[Implementing Partner]],CONCATENATE(Table[[#This Row],[Programme Partner]],"-",Table[[#This Row],[Implementing Partner]]),Table[[#This Row],[Programme Partner]]),"")</f>
        <v>NABOLOK</v>
      </c>
      <c r="AC323" s="189"/>
      <c r="AD323" s="189"/>
      <c r="AE323" s="190"/>
      <c r="AF323" s="190"/>
      <c r="AG323" s="191"/>
    </row>
    <row r="324" spans="1:33" ht="14.4" customHeight="1">
      <c r="A324" s="183">
        <v>371</v>
      </c>
      <c r="B324" t="s">
        <v>8031</v>
      </c>
      <c r="C324" t="s">
        <v>8031</v>
      </c>
      <c r="D324" s="197" t="s">
        <v>8639</v>
      </c>
      <c r="E324" t="s">
        <v>27</v>
      </c>
      <c r="F324" t="s">
        <v>8012</v>
      </c>
      <c r="G324" t="s">
        <v>8357</v>
      </c>
      <c r="H324" t="str">
        <f>IFERROR(VLOOKUP(Table[[#This Row],[Activity Details of Assistance]],WHAT!E:F,2,FALSE),"")</f>
        <v># of door</v>
      </c>
      <c r="I324"/>
      <c r="J324">
        <v>131</v>
      </c>
      <c r="K324" t="s">
        <v>8280</v>
      </c>
      <c r="L324" t="s">
        <v>13</v>
      </c>
      <c r="M324" t="s">
        <v>14</v>
      </c>
      <c r="N324" t="s">
        <v>307</v>
      </c>
      <c r="O324" t="s">
        <v>1599</v>
      </c>
      <c r="P324" t="s">
        <v>4723</v>
      </c>
      <c r="Q324" s="236">
        <v>44592</v>
      </c>
      <c r="R324" s="236">
        <v>44866</v>
      </c>
      <c r="S324" t="s">
        <v>8452</v>
      </c>
      <c r="T324"/>
      <c r="U324"/>
      <c r="V324"/>
      <c r="W324"/>
      <c r="X324" s="197"/>
      <c r="Y324" t="s">
        <v>8295</v>
      </c>
      <c r="Z324">
        <v>8801712024697</v>
      </c>
      <c r="AA324" t="s">
        <v>8296</v>
      </c>
      <c r="AB324" s="188" t="str">
        <f>_xlfn.IFNA(IF(Table[[#This Row],[Programme Partner]]&lt;&gt;Table[[#This Row],[Implementing Partner]],CONCATENATE(Table[[#This Row],[Programme Partner]],"-",Table[[#This Row],[Implementing Partner]]),Table[[#This Row],[Programme Partner]]),"")</f>
        <v>NABOLOK</v>
      </c>
      <c r="AC324" s="189"/>
      <c r="AD324" s="189"/>
      <c r="AE324" s="190"/>
      <c r="AF324" s="190"/>
      <c r="AG324" s="191"/>
    </row>
    <row r="325" spans="1:33" ht="14.4" customHeight="1">
      <c r="A325" s="183">
        <v>372</v>
      </c>
      <c r="B325" t="s">
        <v>8031</v>
      </c>
      <c r="C325" t="s">
        <v>8031</v>
      </c>
      <c r="D325" s="197" t="s">
        <v>8639</v>
      </c>
      <c r="E325" t="s">
        <v>27</v>
      </c>
      <c r="F325" t="s">
        <v>8012</v>
      </c>
      <c r="G325" s="195" t="s">
        <v>8586</v>
      </c>
      <c r="H325" t="str">
        <f>IFERROR(VLOOKUP(Table[[#This Row],[Activity Details of Assistance]],WHAT!E:F,2,FALSE),"")</f>
        <v># of door</v>
      </c>
      <c r="I325"/>
      <c r="J325">
        <v>86</v>
      </c>
      <c r="K325" t="s">
        <v>8280</v>
      </c>
      <c r="L325" t="s">
        <v>13</v>
      </c>
      <c r="M325" t="s">
        <v>14</v>
      </c>
      <c r="N325" t="s">
        <v>307</v>
      </c>
      <c r="O325" t="s">
        <v>1599</v>
      </c>
      <c r="P325" t="s">
        <v>4723</v>
      </c>
      <c r="Q325" s="236">
        <v>44592</v>
      </c>
      <c r="R325" s="236">
        <v>44866</v>
      </c>
      <c r="S325" t="s">
        <v>8452</v>
      </c>
      <c r="T325"/>
      <c r="U325"/>
      <c r="V325"/>
      <c r="W325"/>
      <c r="X325" s="197"/>
      <c r="Y325" t="s">
        <v>8295</v>
      </c>
      <c r="Z325">
        <v>8801712024697</v>
      </c>
      <c r="AA325" t="s">
        <v>8296</v>
      </c>
      <c r="AB325" s="188" t="str">
        <f>_xlfn.IFNA(IF(Table[[#This Row],[Programme Partner]]&lt;&gt;Table[[#This Row],[Implementing Partner]],CONCATENATE(Table[[#This Row],[Programme Partner]],"-",Table[[#This Row],[Implementing Partner]]),Table[[#This Row],[Programme Partner]]),"")</f>
        <v>NABOLOK</v>
      </c>
      <c r="AC325" s="189"/>
      <c r="AD325" s="189"/>
      <c r="AE325" s="190"/>
      <c r="AF325" s="190"/>
      <c r="AG325" s="191"/>
    </row>
    <row r="326" spans="1:33" ht="14.4" customHeight="1">
      <c r="A326" s="183">
        <v>373</v>
      </c>
      <c r="B326" t="s">
        <v>8031</v>
      </c>
      <c r="C326" t="s">
        <v>8031</v>
      </c>
      <c r="D326" s="197" t="s">
        <v>8639</v>
      </c>
      <c r="E326" t="s">
        <v>27</v>
      </c>
      <c r="F326" t="s">
        <v>8013</v>
      </c>
      <c r="G326" s="195" t="s">
        <v>8313</v>
      </c>
      <c r="H326" t="str">
        <f>IFERROR(VLOOKUP(Table[[#This Row],[Activity Details of Assistance]],WHAT!E:F,2,FALSE),"")</f>
        <v># of HP sessions at community level</v>
      </c>
      <c r="I326"/>
      <c r="J326">
        <v>162</v>
      </c>
      <c r="K326" t="s">
        <v>8280</v>
      </c>
      <c r="L326" t="s">
        <v>13</v>
      </c>
      <c r="M326" t="s">
        <v>14</v>
      </c>
      <c r="N326" t="s">
        <v>307</v>
      </c>
      <c r="O326" t="s">
        <v>1599</v>
      </c>
      <c r="P326" t="s">
        <v>4723</v>
      </c>
      <c r="Q326" s="236">
        <v>44592</v>
      </c>
      <c r="R326" s="236">
        <v>44866</v>
      </c>
      <c r="S326" t="s">
        <v>8452</v>
      </c>
      <c r="T326"/>
      <c r="U326"/>
      <c r="V326"/>
      <c r="W326"/>
      <c r="X326" s="197"/>
      <c r="Y326" t="s">
        <v>8295</v>
      </c>
      <c r="Z326">
        <v>8801712024697</v>
      </c>
      <c r="AA326" t="s">
        <v>8296</v>
      </c>
      <c r="AB326" s="188" t="str">
        <f>_xlfn.IFNA(IF(Table[[#This Row],[Programme Partner]]&lt;&gt;Table[[#This Row],[Implementing Partner]],CONCATENATE(Table[[#This Row],[Programme Partner]],"-",Table[[#This Row],[Implementing Partner]]),Table[[#This Row],[Programme Partner]]),"")</f>
        <v>NABOLOK</v>
      </c>
      <c r="AC326" s="189"/>
      <c r="AD326" s="189"/>
      <c r="AE326" s="190"/>
      <c r="AF326" s="190"/>
      <c r="AG326" s="191"/>
    </row>
    <row r="327" spans="1:33" ht="14.4" customHeight="1">
      <c r="A327" s="183">
        <v>374</v>
      </c>
      <c r="B327" t="s">
        <v>8031</v>
      </c>
      <c r="C327" t="s">
        <v>8031</v>
      </c>
      <c r="D327" s="197" t="s">
        <v>8639</v>
      </c>
      <c r="E327" t="s">
        <v>27</v>
      </c>
      <c r="F327" t="s">
        <v>8013</v>
      </c>
      <c r="G327" t="s">
        <v>8314</v>
      </c>
      <c r="H327" t="str">
        <f>IFERROR(VLOOKUP(Table[[#This Row],[Activity Details of Assistance]],WHAT!E:F,2,FALSE),"")</f>
        <v># of HP sessions at HH level</v>
      </c>
      <c r="I327"/>
      <c r="J327">
        <v>1080</v>
      </c>
      <c r="K327" t="s">
        <v>8280</v>
      </c>
      <c r="L327" t="s">
        <v>13</v>
      </c>
      <c r="M327" t="s">
        <v>14</v>
      </c>
      <c r="N327" t="s">
        <v>307</v>
      </c>
      <c r="O327" t="s">
        <v>1599</v>
      </c>
      <c r="P327" t="s">
        <v>4723</v>
      </c>
      <c r="Q327" s="236">
        <v>44592</v>
      </c>
      <c r="R327" s="236">
        <v>44866</v>
      </c>
      <c r="S327" t="s">
        <v>8452</v>
      </c>
      <c r="T327"/>
      <c r="U327"/>
      <c r="V327"/>
      <c r="W327"/>
      <c r="X327" s="197"/>
      <c r="Y327" t="s">
        <v>8295</v>
      </c>
      <c r="Z327">
        <v>8801712024697</v>
      </c>
      <c r="AA327" t="s">
        <v>8296</v>
      </c>
      <c r="AB327" s="188" t="str">
        <f>_xlfn.IFNA(IF(Table[[#This Row],[Programme Partner]]&lt;&gt;Table[[#This Row],[Implementing Partner]],CONCATENATE(Table[[#This Row],[Programme Partner]],"-",Table[[#This Row],[Implementing Partner]]),Table[[#This Row],[Programme Partner]]),"")</f>
        <v>NABOLOK</v>
      </c>
      <c r="AC327" s="189"/>
      <c r="AD327" s="189"/>
      <c r="AE327" s="190"/>
      <c r="AF327" s="190"/>
      <c r="AG327" s="191"/>
    </row>
    <row r="328" spans="1:33" ht="14.4" customHeight="1">
      <c r="A328" s="183">
        <v>375</v>
      </c>
      <c r="B328" t="s">
        <v>8031</v>
      </c>
      <c r="C328" t="s">
        <v>8031</v>
      </c>
      <c r="D328" s="197" t="s">
        <v>8639</v>
      </c>
      <c r="E328" t="s">
        <v>27</v>
      </c>
      <c r="F328" t="s">
        <v>8014</v>
      </c>
      <c r="G328" t="s">
        <v>8358</v>
      </c>
      <c r="H328" t="str">
        <f>IFERROR(VLOOKUP(Table[[#This Row],[Activity Details of Assistance]],WHAT!E:F,2,FALSE),"")</f>
        <v># of campaign per camp </v>
      </c>
      <c r="I328"/>
      <c r="J328">
        <v>5</v>
      </c>
      <c r="K328" t="s">
        <v>8280</v>
      </c>
      <c r="L328" t="s">
        <v>13</v>
      </c>
      <c r="M328" t="s">
        <v>14</v>
      </c>
      <c r="N328" t="s">
        <v>307</v>
      </c>
      <c r="O328" t="s">
        <v>1599</v>
      </c>
      <c r="P328" t="s">
        <v>4723</v>
      </c>
      <c r="Q328" s="236">
        <v>44592</v>
      </c>
      <c r="R328" s="236">
        <v>44866</v>
      </c>
      <c r="S328" t="s">
        <v>8452</v>
      </c>
      <c r="T328"/>
      <c r="U328"/>
      <c r="V328"/>
      <c r="W328"/>
      <c r="X328" s="197"/>
      <c r="Y328" t="s">
        <v>8295</v>
      </c>
      <c r="Z328">
        <v>8801712024697</v>
      </c>
      <c r="AA328" t="s">
        <v>8296</v>
      </c>
      <c r="AB328" s="188" t="str">
        <f>_xlfn.IFNA(IF(Table[[#This Row],[Programme Partner]]&lt;&gt;Table[[#This Row],[Implementing Partner]],CONCATENATE(Table[[#This Row],[Programme Partner]],"-",Table[[#This Row],[Implementing Partner]]),Table[[#This Row],[Programme Partner]]),"")</f>
        <v>NABOLOK</v>
      </c>
      <c r="AC328" s="189"/>
      <c r="AD328" s="189"/>
      <c r="AE328" s="190"/>
      <c r="AF328" s="190"/>
      <c r="AG328" s="191"/>
    </row>
    <row r="329" spans="1:33" ht="14.4" customHeight="1">
      <c r="A329" s="183">
        <v>376</v>
      </c>
      <c r="B329" t="s">
        <v>5148</v>
      </c>
      <c r="C329" t="s">
        <v>5184</v>
      </c>
      <c r="D329" s="197" t="s">
        <v>5148</v>
      </c>
      <c r="E329" t="s">
        <v>27</v>
      </c>
      <c r="F329" t="s">
        <v>8011</v>
      </c>
      <c r="G329" s="195" t="s">
        <v>8584</v>
      </c>
      <c r="H329" t="str">
        <f>IFERROR(VLOOKUP(Table[[#This Row],[Activity Details of Assistance]],WHAT!E:F,2,FALSE),"")</f>
        <v># of tube well</v>
      </c>
      <c r="I329"/>
      <c r="J329">
        <v>302</v>
      </c>
      <c r="K329" t="s">
        <v>8280</v>
      </c>
      <c r="L329" t="s">
        <v>13</v>
      </c>
      <c r="M329" t="s">
        <v>14</v>
      </c>
      <c r="N329" t="s">
        <v>309</v>
      </c>
      <c r="O329" t="s">
        <v>1606</v>
      </c>
      <c r="P329" t="s">
        <v>5868</v>
      </c>
      <c r="Q329" s="236">
        <v>44592</v>
      </c>
      <c r="R329" s="236">
        <v>44621</v>
      </c>
      <c r="S329" t="s">
        <v>8452</v>
      </c>
      <c r="T329"/>
      <c r="U329"/>
      <c r="V329"/>
      <c r="W329"/>
      <c r="X329" s="197"/>
      <c r="Y329" t="s">
        <v>8417</v>
      </c>
      <c r="Z329">
        <v>1683360887</v>
      </c>
      <c r="AA329" t="s">
        <v>8312</v>
      </c>
      <c r="AB329" s="188" t="str">
        <f>_xlfn.IFNA(IF(Table[[#This Row],[Programme Partner]]&lt;&gt;Table[[#This Row],[Implementing Partner]],CONCATENATE(Table[[#This Row],[Programme Partner]],"-",Table[[#This Row],[Implementing Partner]]),Table[[#This Row],[Programme Partner]]),"")</f>
        <v>IOM-NGOF</v>
      </c>
      <c r="AC329" s="189"/>
      <c r="AD329" s="189"/>
      <c r="AE329" s="190"/>
      <c r="AF329" s="190"/>
      <c r="AG329" s="191"/>
    </row>
    <row r="330" spans="1:33" ht="14.4" customHeight="1">
      <c r="A330" s="183">
        <v>377</v>
      </c>
      <c r="B330" t="s">
        <v>5148</v>
      </c>
      <c r="C330" t="s">
        <v>5184</v>
      </c>
      <c r="D330" s="197" t="s">
        <v>5148</v>
      </c>
      <c r="E330" t="s">
        <v>27</v>
      </c>
      <c r="F330" t="s">
        <v>8012</v>
      </c>
      <c r="G330" s="195" t="s">
        <v>8585</v>
      </c>
      <c r="H330" t="str">
        <f>IFERROR(VLOOKUP(Table[[#This Row],[Activity Details of Assistance]],WHAT!E:F,2,FALSE),"")</f>
        <v xml:space="preserve"># of door </v>
      </c>
      <c r="I330"/>
      <c r="J330">
        <v>18</v>
      </c>
      <c r="K330" t="s">
        <v>8280</v>
      </c>
      <c r="L330" t="s">
        <v>13</v>
      </c>
      <c r="M330" t="s">
        <v>14</v>
      </c>
      <c r="N330" t="s">
        <v>309</v>
      </c>
      <c r="O330" t="s">
        <v>1606</v>
      </c>
      <c r="P330" t="s">
        <v>5868</v>
      </c>
      <c r="Q330" s="236">
        <v>44592</v>
      </c>
      <c r="R330" s="236">
        <v>44621</v>
      </c>
      <c r="S330" t="s">
        <v>8452</v>
      </c>
      <c r="T330"/>
      <c r="U330"/>
      <c r="V330"/>
      <c r="W330"/>
      <c r="X330" s="197"/>
      <c r="Y330" t="s">
        <v>8417</v>
      </c>
      <c r="Z330">
        <v>1683360887</v>
      </c>
      <c r="AA330" t="s">
        <v>8312</v>
      </c>
      <c r="AB330" s="188" t="str">
        <f>_xlfn.IFNA(IF(Table[[#This Row],[Programme Partner]]&lt;&gt;Table[[#This Row],[Implementing Partner]],CONCATENATE(Table[[#This Row],[Programme Partner]],"-",Table[[#This Row],[Implementing Partner]]),Table[[#This Row],[Programme Partner]]),"")</f>
        <v>IOM-NGOF</v>
      </c>
      <c r="AC330" s="189"/>
      <c r="AD330" s="189"/>
      <c r="AE330" s="190"/>
      <c r="AF330" s="190"/>
      <c r="AG330" s="191"/>
    </row>
    <row r="331" spans="1:33" ht="14.4" customHeight="1">
      <c r="A331" s="183">
        <v>378</v>
      </c>
      <c r="B331" t="s">
        <v>5148</v>
      </c>
      <c r="C331" t="s">
        <v>5184</v>
      </c>
      <c r="D331" s="197" t="s">
        <v>5148</v>
      </c>
      <c r="E331" t="s">
        <v>27</v>
      </c>
      <c r="F331" t="s">
        <v>8012</v>
      </c>
      <c r="G331" t="s">
        <v>8359</v>
      </c>
      <c r="H331" t="str">
        <f>IFERROR(VLOOKUP(Table[[#This Row],[Activity Details of Assistance]],WHAT!E:F,2,FALSE),"")</f>
        <v># of FSM Site</v>
      </c>
      <c r="I331"/>
      <c r="J331">
        <v>9</v>
      </c>
      <c r="K331" t="s">
        <v>8280</v>
      </c>
      <c r="L331" t="s">
        <v>13</v>
      </c>
      <c r="M331" t="s">
        <v>14</v>
      </c>
      <c r="N331" t="s">
        <v>309</v>
      </c>
      <c r="O331" t="s">
        <v>1606</v>
      </c>
      <c r="P331" t="s">
        <v>5868</v>
      </c>
      <c r="Q331" s="236">
        <v>44592</v>
      </c>
      <c r="R331" s="236">
        <v>44621</v>
      </c>
      <c r="S331" t="s">
        <v>8452</v>
      </c>
      <c r="T331"/>
      <c r="U331"/>
      <c r="V331"/>
      <c r="W331"/>
      <c r="X331" s="197"/>
      <c r="Y331" t="s">
        <v>8417</v>
      </c>
      <c r="Z331">
        <v>1683360887</v>
      </c>
      <c r="AA331" t="s">
        <v>8312</v>
      </c>
      <c r="AB331" s="188" t="str">
        <f>_xlfn.IFNA(IF(Table[[#This Row],[Programme Partner]]&lt;&gt;Table[[#This Row],[Implementing Partner]],CONCATENATE(Table[[#This Row],[Programme Partner]],"-",Table[[#This Row],[Implementing Partner]]),Table[[#This Row],[Programme Partner]]),"")</f>
        <v>IOM-NGOF</v>
      </c>
      <c r="AC331" s="189"/>
      <c r="AD331" s="189"/>
      <c r="AE331" s="190"/>
      <c r="AF331" s="190"/>
      <c r="AG331" s="191"/>
    </row>
    <row r="332" spans="1:33" ht="14.4" customHeight="1">
      <c r="A332" s="183">
        <v>379</v>
      </c>
      <c r="B332" t="s">
        <v>5148</v>
      </c>
      <c r="C332" t="s">
        <v>5184</v>
      </c>
      <c r="D332" s="197" t="s">
        <v>5148</v>
      </c>
      <c r="E332" t="s">
        <v>27</v>
      </c>
      <c r="F332" t="s">
        <v>8012</v>
      </c>
      <c r="G332" t="s">
        <v>8357</v>
      </c>
      <c r="H332" t="str">
        <f>IFERROR(VLOOKUP(Table[[#This Row],[Activity Details of Assistance]],WHAT!E:F,2,FALSE),"")</f>
        <v># of door</v>
      </c>
      <c r="I332"/>
      <c r="J332">
        <v>212</v>
      </c>
      <c r="K332" t="s">
        <v>8280</v>
      </c>
      <c r="L332" t="s">
        <v>13</v>
      </c>
      <c r="M332" t="s">
        <v>14</v>
      </c>
      <c r="N332" t="s">
        <v>309</v>
      </c>
      <c r="O332" t="s">
        <v>1606</v>
      </c>
      <c r="P332" t="s">
        <v>5868</v>
      </c>
      <c r="Q332" s="236">
        <v>44592</v>
      </c>
      <c r="R332" s="236">
        <v>44621</v>
      </c>
      <c r="S332" t="s">
        <v>8452</v>
      </c>
      <c r="T332"/>
      <c r="U332"/>
      <c r="V332"/>
      <c r="W332"/>
      <c r="X332" s="197"/>
      <c r="Y332" t="s">
        <v>8417</v>
      </c>
      <c r="Z332">
        <v>1683360887</v>
      </c>
      <c r="AA332" t="s">
        <v>8312</v>
      </c>
      <c r="AB332" s="188" t="str">
        <f>_xlfn.IFNA(IF(Table[[#This Row],[Programme Partner]]&lt;&gt;Table[[#This Row],[Implementing Partner]],CONCATENATE(Table[[#This Row],[Programme Partner]],"-",Table[[#This Row],[Implementing Partner]]),Table[[#This Row],[Programme Partner]]),"")</f>
        <v>IOM-NGOF</v>
      </c>
      <c r="AC332" s="189"/>
      <c r="AD332" s="189"/>
      <c r="AE332" s="190"/>
      <c r="AF332" s="190"/>
      <c r="AG332" s="191"/>
    </row>
    <row r="333" spans="1:33" ht="14.4" customHeight="1">
      <c r="A333" s="183">
        <v>380</v>
      </c>
      <c r="B333" t="s">
        <v>5148</v>
      </c>
      <c r="C333" t="s">
        <v>5184</v>
      </c>
      <c r="D333" s="197" t="s">
        <v>5148</v>
      </c>
      <c r="E333" t="s">
        <v>27</v>
      </c>
      <c r="F333" t="s">
        <v>8013</v>
      </c>
      <c r="G333" t="s">
        <v>8363</v>
      </c>
      <c r="H333" t="str">
        <f>IFERROR(VLOOKUP(Table[[#This Row],[Activity Details of Assistance]],WHAT!E:F,2,FALSE),"")</f>
        <v># of household</v>
      </c>
      <c r="I333"/>
      <c r="J333">
        <v>8821</v>
      </c>
      <c r="K333" t="s">
        <v>8280</v>
      </c>
      <c r="L333" t="s">
        <v>13</v>
      </c>
      <c r="M333" t="s">
        <v>14</v>
      </c>
      <c r="N333" t="s">
        <v>309</v>
      </c>
      <c r="O333" t="s">
        <v>1606</v>
      </c>
      <c r="P333" t="s">
        <v>5868</v>
      </c>
      <c r="Q333" s="236">
        <v>44592</v>
      </c>
      <c r="R333" s="236">
        <v>44621</v>
      </c>
      <c r="S333" t="s">
        <v>8452</v>
      </c>
      <c r="T333"/>
      <c r="U333"/>
      <c r="V333"/>
      <c r="W333"/>
      <c r="X333" s="197"/>
      <c r="Y333" t="s">
        <v>8417</v>
      </c>
      <c r="Z333">
        <v>1683360887</v>
      </c>
      <c r="AA333" t="s">
        <v>8312</v>
      </c>
      <c r="AB333" s="188" t="str">
        <f>_xlfn.IFNA(IF(Table[[#This Row],[Programme Partner]]&lt;&gt;Table[[#This Row],[Implementing Partner]],CONCATENATE(Table[[#This Row],[Programme Partner]],"-",Table[[#This Row],[Implementing Partner]]),Table[[#This Row],[Programme Partner]]),"")</f>
        <v>IOM-NGOF</v>
      </c>
      <c r="AC333" s="189"/>
      <c r="AD333" s="189"/>
      <c r="AE333" s="190"/>
      <c r="AF333" s="190"/>
      <c r="AG333" s="191"/>
    </row>
    <row r="334" spans="1:33" ht="14.4" customHeight="1">
      <c r="A334" s="183">
        <v>381</v>
      </c>
      <c r="B334" t="s">
        <v>5148</v>
      </c>
      <c r="C334" t="s">
        <v>5184</v>
      </c>
      <c r="D334" s="197" t="s">
        <v>5148</v>
      </c>
      <c r="E334" t="s">
        <v>27</v>
      </c>
      <c r="F334" t="s">
        <v>8014</v>
      </c>
      <c r="G334" t="s">
        <v>8361</v>
      </c>
      <c r="H334" t="str">
        <f>IFERROR(VLOOKUP(Table[[#This Row],[Activity Details of Assistance]],WHAT!E:F,2,FALSE),"")</f>
        <v># of plant</v>
      </c>
      <c r="I334"/>
      <c r="J334">
        <v>3</v>
      </c>
      <c r="K334" t="s">
        <v>8280</v>
      </c>
      <c r="L334" t="s">
        <v>13</v>
      </c>
      <c r="M334" t="s">
        <v>14</v>
      </c>
      <c r="N334" t="s">
        <v>309</v>
      </c>
      <c r="O334" t="s">
        <v>1606</v>
      </c>
      <c r="P334" t="s">
        <v>5868</v>
      </c>
      <c r="Q334" s="236">
        <v>44592</v>
      </c>
      <c r="R334" s="236">
        <v>44621</v>
      </c>
      <c r="S334" t="s">
        <v>8452</v>
      </c>
      <c r="T334"/>
      <c r="U334"/>
      <c r="V334"/>
      <c r="W334"/>
      <c r="X334" s="197"/>
      <c r="Y334" t="s">
        <v>8417</v>
      </c>
      <c r="Z334">
        <v>1683360887</v>
      </c>
      <c r="AA334" t="s">
        <v>8312</v>
      </c>
      <c r="AB334" s="188" t="str">
        <f>_xlfn.IFNA(IF(Table[[#This Row],[Programme Partner]]&lt;&gt;Table[[#This Row],[Implementing Partner]],CONCATENATE(Table[[#This Row],[Programme Partner]],"-",Table[[#This Row],[Implementing Partner]]),Table[[#This Row],[Programme Partner]]),"")</f>
        <v>IOM-NGOF</v>
      </c>
      <c r="AC334" s="189"/>
      <c r="AD334" s="189"/>
      <c r="AE334" s="190"/>
      <c r="AF334" s="190"/>
      <c r="AG334" s="191"/>
    </row>
    <row r="335" spans="1:33" ht="14.4" customHeight="1">
      <c r="A335" s="183">
        <v>382</v>
      </c>
      <c r="B335" t="s">
        <v>5275</v>
      </c>
      <c r="C335" t="s">
        <v>5184</v>
      </c>
      <c r="D335" s="197" t="s">
        <v>5275</v>
      </c>
      <c r="E335" t="s">
        <v>27</v>
      </c>
      <c r="F335" t="s">
        <v>8011</v>
      </c>
      <c r="G335" s="195" t="s">
        <v>8584</v>
      </c>
      <c r="H335" t="str">
        <f>IFERROR(VLOOKUP(Table[[#This Row],[Activity Details of Assistance]],WHAT!E:F,2,FALSE),"")</f>
        <v># of tube well</v>
      </c>
      <c r="I335"/>
      <c r="J335">
        <v>66</v>
      </c>
      <c r="K335" t="s">
        <v>8280</v>
      </c>
      <c r="L335" t="s">
        <v>13</v>
      </c>
      <c r="M335" t="s">
        <v>14</v>
      </c>
      <c r="N335" t="s">
        <v>309</v>
      </c>
      <c r="O335" t="s">
        <v>1606</v>
      </c>
      <c r="P335" t="s">
        <v>6481</v>
      </c>
      <c r="Q335" s="236">
        <v>44592</v>
      </c>
      <c r="R335" s="236">
        <v>44927</v>
      </c>
      <c r="S335" t="s">
        <v>8452</v>
      </c>
      <c r="T335"/>
      <c r="U335"/>
      <c r="V335"/>
      <c r="W335"/>
      <c r="X335" s="197"/>
      <c r="Y335" t="s">
        <v>8288</v>
      </c>
      <c r="Z335">
        <v>8801712003560</v>
      </c>
      <c r="AA335" t="s">
        <v>8289</v>
      </c>
      <c r="AB335" s="188" t="str">
        <f>_xlfn.IFNA(IF(Table[[#This Row],[Programme Partner]]&lt;&gt;Table[[#This Row],[Implementing Partner]],CONCATENATE(Table[[#This Row],[Programme Partner]],"-",Table[[#This Row],[Implementing Partner]]),Table[[#This Row],[Programme Partner]]),"")</f>
        <v>UNICEF-NGOF</v>
      </c>
      <c r="AC335" s="189"/>
      <c r="AD335" s="189"/>
      <c r="AE335" s="190"/>
      <c r="AF335" s="190"/>
      <c r="AG335" s="191"/>
    </row>
    <row r="336" spans="1:33" ht="14.4" customHeight="1">
      <c r="A336" s="183">
        <v>383</v>
      </c>
      <c r="B336" t="s">
        <v>5275</v>
      </c>
      <c r="C336" t="s">
        <v>5184</v>
      </c>
      <c r="D336" s="197" t="s">
        <v>5275</v>
      </c>
      <c r="E336" t="s">
        <v>27</v>
      </c>
      <c r="F336" t="s">
        <v>8011</v>
      </c>
      <c r="G336" s="195" t="s">
        <v>8325</v>
      </c>
      <c r="H336" t="str">
        <f>IFERROR(VLOOKUP(Table[[#This Row],[Activity Details of Assistance]],WHAT!E:F,2,FALSE),"")</f>
        <v># of tube well</v>
      </c>
      <c r="I336"/>
      <c r="J336">
        <v>3</v>
      </c>
      <c r="K336" t="s">
        <v>8280</v>
      </c>
      <c r="L336" t="s">
        <v>13</v>
      </c>
      <c r="M336" t="s">
        <v>14</v>
      </c>
      <c r="N336" t="s">
        <v>309</v>
      </c>
      <c r="O336" t="s">
        <v>1606</v>
      </c>
      <c r="P336" t="s">
        <v>6481</v>
      </c>
      <c r="Q336" s="236">
        <v>44592</v>
      </c>
      <c r="R336" s="236">
        <v>44927</v>
      </c>
      <c r="S336" t="s">
        <v>8452</v>
      </c>
      <c r="T336"/>
      <c r="U336"/>
      <c r="V336"/>
      <c r="W336"/>
      <c r="X336" s="197"/>
      <c r="Y336" t="s">
        <v>8288</v>
      </c>
      <c r="Z336">
        <v>8801712003560</v>
      </c>
      <c r="AA336" t="s">
        <v>8289</v>
      </c>
      <c r="AB336" s="188" t="str">
        <f>_xlfn.IFNA(IF(Table[[#This Row],[Programme Partner]]&lt;&gt;Table[[#This Row],[Implementing Partner]],CONCATENATE(Table[[#This Row],[Programme Partner]],"-",Table[[#This Row],[Implementing Partner]]),Table[[#This Row],[Programme Partner]]),"")</f>
        <v>UNICEF-NGOF</v>
      </c>
      <c r="AC336" s="189"/>
      <c r="AD336" s="189"/>
      <c r="AE336" s="190"/>
      <c r="AF336" s="190"/>
      <c r="AG336" s="191"/>
    </row>
    <row r="337" spans="1:33" ht="14.4" customHeight="1">
      <c r="A337" s="183">
        <v>384</v>
      </c>
      <c r="B337" t="s">
        <v>5275</v>
      </c>
      <c r="C337" t="s">
        <v>5184</v>
      </c>
      <c r="D337" s="197" t="s">
        <v>5275</v>
      </c>
      <c r="E337" t="s">
        <v>27</v>
      </c>
      <c r="F337" t="s">
        <v>8011</v>
      </c>
      <c r="G337" t="s">
        <v>8355</v>
      </c>
      <c r="H337" t="str">
        <f>IFERROR(VLOOKUP(Table[[#This Row],[Activity Details of Assistance]],WHAT!E:F,2,FALSE),"")</f>
        <v># of water network</v>
      </c>
      <c r="I337"/>
      <c r="J337">
        <v>5</v>
      </c>
      <c r="K337" t="s">
        <v>8280</v>
      </c>
      <c r="L337" t="s">
        <v>13</v>
      </c>
      <c r="M337" t="s">
        <v>14</v>
      </c>
      <c r="N337" t="s">
        <v>309</v>
      </c>
      <c r="O337" t="s">
        <v>1606</v>
      </c>
      <c r="P337" t="s">
        <v>6481</v>
      </c>
      <c r="Q337" s="236">
        <v>44592</v>
      </c>
      <c r="R337" s="236">
        <v>44927</v>
      </c>
      <c r="S337" t="s">
        <v>8452</v>
      </c>
      <c r="T337"/>
      <c r="U337"/>
      <c r="V337"/>
      <c r="W337"/>
      <c r="X337" s="197"/>
      <c r="Y337" t="s">
        <v>8288</v>
      </c>
      <c r="Z337">
        <v>8801712003560</v>
      </c>
      <c r="AA337" t="s">
        <v>8289</v>
      </c>
      <c r="AB337" s="188" t="str">
        <f>_xlfn.IFNA(IF(Table[[#This Row],[Programme Partner]]&lt;&gt;Table[[#This Row],[Implementing Partner]],CONCATENATE(Table[[#This Row],[Programme Partner]],"-",Table[[#This Row],[Implementing Partner]]),Table[[#This Row],[Programme Partner]]),"")</f>
        <v>UNICEF-NGOF</v>
      </c>
      <c r="AC337" s="189"/>
      <c r="AD337" s="189"/>
      <c r="AE337" s="190"/>
      <c r="AF337" s="190"/>
      <c r="AG337" s="191"/>
    </row>
    <row r="338" spans="1:33" ht="14.4" customHeight="1">
      <c r="A338" s="183">
        <v>385</v>
      </c>
      <c r="B338" t="s">
        <v>5275</v>
      </c>
      <c r="C338" t="s">
        <v>5184</v>
      </c>
      <c r="D338" s="197" t="s">
        <v>5275</v>
      </c>
      <c r="E338" t="s">
        <v>27</v>
      </c>
      <c r="F338" t="s">
        <v>8011</v>
      </c>
      <c r="G338" t="s">
        <v>8318</v>
      </c>
      <c r="H338" t="str">
        <f>IFERROR(VLOOKUP(Table[[#This Row],[Activity Details of Assistance]],WHAT!E:F,2,FALSE),"")</f>
        <v># of household</v>
      </c>
      <c r="I338"/>
      <c r="J338">
        <v>924</v>
      </c>
      <c r="K338" t="s">
        <v>8280</v>
      </c>
      <c r="L338" t="s">
        <v>13</v>
      </c>
      <c r="M338" t="s">
        <v>14</v>
      </c>
      <c r="N338" t="s">
        <v>309</v>
      </c>
      <c r="O338" t="s">
        <v>1606</v>
      </c>
      <c r="P338" t="s">
        <v>6481</v>
      </c>
      <c r="Q338" s="236">
        <v>44592</v>
      </c>
      <c r="R338" s="236">
        <v>44927</v>
      </c>
      <c r="S338" t="s">
        <v>8452</v>
      </c>
      <c r="T338"/>
      <c r="U338"/>
      <c r="V338"/>
      <c r="W338"/>
      <c r="X338" s="197"/>
      <c r="Y338" t="s">
        <v>8288</v>
      </c>
      <c r="Z338">
        <v>8801712003560</v>
      </c>
      <c r="AA338" t="s">
        <v>8289</v>
      </c>
      <c r="AB338" s="188" t="str">
        <f>_xlfn.IFNA(IF(Table[[#This Row],[Programme Partner]]&lt;&gt;Table[[#This Row],[Implementing Partner]],CONCATENATE(Table[[#This Row],[Programme Partner]],"-",Table[[#This Row],[Implementing Partner]]),Table[[#This Row],[Programme Partner]]),"")</f>
        <v>UNICEF-NGOF</v>
      </c>
      <c r="AC338" s="189"/>
      <c r="AD338" s="189"/>
      <c r="AE338" s="190"/>
      <c r="AF338" s="190"/>
      <c r="AG338" s="191"/>
    </row>
    <row r="339" spans="1:33" ht="14.4" customHeight="1">
      <c r="A339" s="183">
        <v>386</v>
      </c>
      <c r="B339" t="s">
        <v>5275</v>
      </c>
      <c r="C339" t="s">
        <v>5184</v>
      </c>
      <c r="D339" s="197" t="s">
        <v>5275</v>
      </c>
      <c r="E339" t="s">
        <v>27</v>
      </c>
      <c r="F339" t="s">
        <v>8011</v>
      </c>
      <c r="G339" t="s">
        <v>8019</v>
      </c>
      <c r="H339" t="str">
        <f>IFERROR(VLOOKUP(Table[[#This Row],[Activity Details of Assistance]],WHAT!E:F,2,FALSE),"")</f>
        <v>N/A</v>
      </c>
      <c r="I339"/>
      <c r="J339">
        <v>4</v>
      </c>
      <c r="K339" t="s">
        <v>8280</v>
      </c>
      <c r="L339" t="s">
        <v>13</v>
      </c>
      <c r="M339" t="s">
        <v>14</v>
      </c>
      <c r="N339" t="s">
        <v>309</v>
      </c>
      <c r="O339" t="s">
        <v>1606</v>
      </c>
      <c r="P339" t="s">
        <v>6481</v>
      </c>
      <c r="Q339" s="236">
        <v>44592</v>
      </c>
      <c r="R339" s="236">
        <v>44927</v>
      </c>
      <c r="S339" t="s">
        <v>8452</v>
      </c>
      <c r="T339"/>
      <c r="U339"/>
      <c r="V339"/>
      <c r="W339"/>
      <c r="X339" t="s">
        <v>8545</v>
      </c>
      <c r="Y339" t="s">
        <v>8288</v>
      </c>
      <c r="Z339">
        <v>8801712003560</v>
      </c>
      <c r="AA339" t="s">
        <v>8289</v>
      </c>
      <c r="AB339" s="188" t="str">
        <f>_xlfn.IFNA(IF(Table[[#This Row],[Programme Partner]]&lt;&gt;Table[[#This Row],[Implementing Partner]],CONCATENATE(Table[[#This Row],[Programme Partner]],"-",Table[[#This Row],[Implementing Partner]]),Table[[#This Row],[Programme Partner]]),"")</f>
        <v>UNICEF-NGOF</v>
      </c>
      <c r="AC339" s="189"/>
      <c r="AD339" s="189"/>
      <c r="AE339" s="190"/>
      <c r="AF339" s="190"/>
      <c r="AG339" s="191"/>
    </row>
    <row r="340" spans="1:33" ht="14.4" customHeight="1">
      <c r="A340" s="183">
        <v>387</v>
      </c>
      <c r="B340" t="s">
        <v>5275</v>
      </c>
      <c r="C340" t="s">
        <v>5184</v>
      </c>
      <c r="D340" s="197" t="s">
        <v>5275</v>
      </c>
      <c r="E340" t="s">
        <v>27</v>
      </c>
      <c r="F340" t="s">
        <v>8012</v>
      </c>
      <c r="G340" s="195" t="s">
        <v>8585</v>
      </c>
      <c r="H340" t="str">
        <f>IFERROR(VLOOKUP(Table[[#This Row],[Activity Details of Assistance]],WHAT!E:F,2,FALSE),"")</f>
        <v xml:space="preserve"># of door </v>
      </c>
      <c r="I340"/>
      <c r="J340">
        <v>14</v>
      </c>
      <c r="K340" t="s">
        <v>8280</v>
      </c>
      <c r="L340" t="s">
        <v>13</v>
      </c>
      <c r="M340" t="s">
        <v>14</v>
      </c>
      <c r="N340" t="s">
        <v>309</v>
      </c>
      <c r="O340" t="s">
        <v>1606</v>
      </c>
      <c r="P340" t="s">
        <v>6481</v>
      </c>
      <c r="Q340" s="236">
        <v>44592</v>
      </c>
      <c r="R340" s="236">
        <v>44927</v>
      </c>
      <c r="S340" t="s">
        <v>8452</v>
      </c>
      <c r="T340"/>
      <c r="U340"/>
      <c r="V340"/>
      <c r="W340"/>
      <c r="X340" s="197"/>
      <c r="Y340" t="s">
        <v>8288</v>
      </c>
      <c r="Z340">
        <v>8801712003560</v>
      </c>
      <c r="AA340" t="s">
        <v>8289</v>
      </c>
      <c r="AB340" s="188" t="str">
        <f>_xlfn.IFNA(IF(Table[[#This Row],[Programme Partner]]&lt;&gt;Table[[#This Row],[Implementing Partner]],CONCATENATE(Table[[#This Row],[Programme Partner]],"-",Table[[#This Row],[Implementing Partner]]),Table[[#This Row],[Programme Partner]]),"")</f>
        <v>UNICEF-NGOF</v>
      </c>
      <c r="AC340" s="189"/>
      <c r="AD340" s="189"/>
      <c r="AE340" s="190"/>
      <c r="AF340" s="190"/>
      <c r="AG340" s="191"/>
    </row>
    <row r="341" spans="1:33" ht="14.4" customHeight="1">
      <c r="A341" s="183">
        <v>388</v>
      </c>
      <c r="B341" t="s">
        <v>5275</v>
      </c>
      <c r="C341" t="s">
        <v>5184</v>
      </c>
      <c r="D341" s="197" t="s">
        <v>5275</v>
      </c>
      <c r="E341" t="s">
        <v>27</v>
      </c>
      <c r="F341" t="s">
        <v>8012</v>
      </c>
      <c r="G341" t="s">
        <v>8359</v>
      </c>
      <c r="H341" t="str">
        <f>IFERROR(VLOOKUP(Table[[#This Row],[Activity Details of Assistance]],WHAT!E:F,2,FALSE),"")</f>
        <v># of FSM Site</v>
      </c>
      <c r="I341"/>
      <c r="J341">
        <v>5</v>
      </c>
      <c r="K341" t="s">
        <v>8280</v>
      </c>
      <c r="L341" t="s">
        <v>13</v>
      </c>
      <c r="M341" t="s">
        <v>14</v>
      </c>
      <c r="N341" t="s">
        <v>309</v>
      </c>
      <c r="O341" t="s">
        <v>1606</v>
      </c>
      <c r="P341" t="s">
        <v>6481</v>
      </c>
      <c r="Q341" s="236">
        <v>44592</v>
      </c>
      <c r="R341" s="236">
        <v>44927</v>
      </c>
      <c r="S341" t="s">
        <v>8452</v>
      </c>
      <c r="T341"/>
      <c r="U341"/>
      <c r="V341"/>
      <c r="W341"/>
      <c r="X341" s="197"/>
      <c r="Y341" t="s">
        <v>8288</v>
      </c>
      <c r="Z341">
        <v>8801712003560</v>
      </c>
      <c r="AA341" t="s">
        <v>8289</v>
      </c>
      <c r="AB341" s="188" t="str">
        <f>_xlfn.IFNA(IF(Table[[#This Row],[Programme Partner]]&lt;&gt;Table[[#This Row],[Implementing Partner]],CONCATENATE(Table[[#This Row],[Programme Partner]],"-",Table[[#This Row],[Implementing Partner]]),Table[[#This Row],[Programme Partner]]),"")</f>
        <v>UNICEF-NGOF</v>
      </c>
      <c r="AC341" s="189"/>
      <c r="AD341" s="189"/>
      <c r="AE341" s="190"/>
      <c r="AF341" s="190"/>
      <c r="AG341" s="191"/>
    </row>
    <row r="342" spans="1:33" ht="14.4" customHeight="1">
      <c r="A342" s="183">
        <v>389</v>
      </c>
      <c r="B342" t="s">
        <v>5275</v>
      </c>
      <c r="C342" t="s">
        <v>5184</v>
      </c>
      <c r="D342" s="197" t="s">
        <v>5275</v>
      </c>
      <c r="E342" t="s">
        <v>27</v>
      </c>
      <c r="F342" t="s">
        <v>8012</v>
      </c>
      <c r="G342" t="s">
        <v>8356</v>
      </c>
      <c r="H342" t="str">
        <f>IFERROR(VLOOKUP(Table[[#This Row],[Activity Details of Assistance]],WHAT!E:F,2,FALSE),"")</f>
        <v># of FSM Site</v>
      </c>
      <c r="I342"/>
      <c r="J342">
        <v>1</v>
      </c>
      <c r="K342" t="s">
        <v>8280</v>
      </c>
      <c r="L342" t="s">
        <v>13</v>
      </c>
      <c r="M342" t="s">
        <v>14</v>
      </c>
      <c r="N342" t="s">
        <v>309</v>
      </c>
      <c r="O342" t="s">
        <v>1606</v>
      </c>
      <c r="P342" t="s">
        <v>6481</v>
      </c>
      <c r="Q342" s="236">
        <v>44592</v>
      </c>
      <c r="R342" s="236">
        <v>44927</v>
      </c>
      <c r="S342" t="s">
        <v>8452</v>
      </c>
      <c r="T342"/>
      <c r="U342"/>
      <c r="V342"/>
      <c r="W342"/>
      <c r="X342" s="197"/>
      <c r="Y342" t="s">
        <v>8288</v>
      </c>
      <c r="Z342">
        <v>8801712003560</v>
      </c>
      <c r="AA342" t="s">
        <v>8289</v>
      </c>
      <c r="AB342" s="188" t="str">
        <f>_xlfn.IFNA(IF(Table[[#This Row],[Programme Partner]]&lt;&gt;Table[[#This Row],[Implementing Partner]],CONCATENATE(Table[[#This Row],[Programme Partner]],"-",Table[[#This Row],[Implementing Partner]]),Table[[#This Row],[Programme Partner]]),"")</f>
        <v>UNICEF-NGOF</v>
      </c>
      <c r="AC342" s="189"/>
      <c r="AD342" s="189"/>
      <c r="AE342" s="190"/>
      <c r="AF342" s="190"/>
      <c r="AG342" s="191"/>
    </row>
    <row r="343" spans="1:33" ht="14.4" customHeight="1">
      <c r="A343" s="183">
        <v>390</v>
      </c>
      <c r="B343" t="s">
        <v>5275</v>
      </c>
      <c r="C343" t="s">
        <v>5184</v>
      </c>
      <c r="D343" s="197" t="s">
        <v>5275</v>
      </c>
      <c r="E343" t="s">
        <v>27</v>
      </c>
      <c r="F343" t="s">
        <v>8012</v>
      </c>
      <c r="G343" t="s">
        <v>8354</v>
      </c>
      <c r="H343" t="str">
        <f>IFERROR(VLOOKUP(Table[[#This Row],[Activity Details of Assistance]],WHAT!E:F,2,FALSE),"")</f>
        <v># of door</v>
      </c>
      <c r="I343"/>
      <c r="J343">
        <v>12</v>
      </c>
      <c r="K343" t="s">
        <v>8280</v>
      </c>
      <c r="L343" t="s">
        <v>13</v>
      </c>
      <c r="M343" t="s">
        <v>14</v>
      </c>
      <c r="N343" t="s">
        <v>309</v>
      </c>
      <c r="O343" t="s">
        <v>1606</v>
      </c>
      <c r="P343" t="s">
        <v>6481</v>
      </c>
      <c r="Q343" s="236">
        <v>44592</v>
      </c>
      <c r="R343" s="236">
        <v>44927</v>
      </c>
      <c r="S343" t="s">
        <v>8452</v>
      </c>
      <c r="T343"/>
      <c r="U343"/>
      <c r="V343"/>
      <c r="W343"/>
      <c r="X343" s="197"/>
      <c r="Y343" t="s">
        <v>8288</v>
      </c>
      <c r="Z343">
        <v>8801712003560</v>
      </c>
      <c r="AA343" t="s">
        <v>8289</v>
      </c>
      <c r="AB343" s="188" t="str">
        <f>_xlfn.IFNA(IF(Table[[#This Row],[Programme Partner]]&lt;&gt;Table[[#This Row],[Implementing Partner]],CONCATENATE(Table[[#This Row],[Programme Partner]],"-",Table[[#This Row],[Implementing Partner]]),Table[[#This Row],[Programme Partner]]),"")</f>
        <v>UNICEF-NGOF</v>
      </c>
      <c r="AC343" s="189"/>
      <c r="AD343" s="189"/>
      <c r="AE343" s="190"/>
      <c r="AF343" s="190"/>
      <c r="AG343" s="191"/>
    </row>
    <row r="344" spans="1:33" ht="14.4" customHeight="1">
      <c r="A344" s="183">
        <v>391</v>
      </c>
      <c r="B344" t="s">
        <v>5275</v>
      </c>
      <c r="C344" t="s">
        <v>5184</v>
      </c>
      <c r="D344" s="197" t="s">
        <v>5275</v>
      </c>
      <c r="E344" t="s">
        <v>27</v>
      </c>
      <c r="F344" t="s">
        <v>8012</v>
      </c>
      <c r="G344" t="s">
        <v>8367</v>
      </c>
      <c r="H344" t="str">
        <f>IFERROR(VLOOKUP(Table[[#This Row],[Activity Details of Assistance]],WHAT!E:F,2,FALSE),"")</f>
        <v># of door</v>
      </c>
      <c r="I344"/>
      <c r="J344">
        <v>95</v>
      </c>
      <c r="K344" t="s">
        <v>8280</v>
      </c>
      <c r="L344" t="s">
        <v>13</v>
      </c>
      <c r="M344" t="s">
        <v>14</v>
      </c>
      <c r="N344" t="s">
        <v>309</v>
      </c>
      <c r="O344" t="s">
        <v>1606</v>
      </c>
      <c r="P344" t="s">
        <v>6481</v>
      </c>
      <c r="Q344" s="236">
        <v>44592</v>
      </c>
      <c r="R344" s="236">
        <v>44927</v>
      </c>
      <c r="S344" t="s">
        <v>8452</v>
      </c>
      <c r="T344"/>
      <c r="U344"/>
      <c r="V344"/>
      <c r="W344"/>
      <c r="X344" s="197"/>
      <c r="Y344" t="s">
        <v>8288</v>
      </c>
      <c r="Z344">
        <v>8801712003560</v>
      </c>
      <c r="AA344" t="s">
        <v>8289</v>
      </c>
      <c r="AB344" s="188" t="str">
        <f>_xlfn.IFNA(IF(Table[[#This Row],[Programme Partner]]&lt;&gt;Table[[#This Row],[Implementing Partner]],CONCATENATE(Table[[#This Row],[Programme Partner]],"-",Table[[#This Row],[Implementing Partner]]),Table[[#This Row],[Programme Partner]]),"")</f>
        <v>UNICEF-NGOF</v>
      </c>
      <c r="AC344" s="189"/>
      <c r="AD344" s="189"/>
      <c r="AE344" s="190"/>
      <c r="AF344" s="190"/>
      <c r="AG344" s="191"/>
    </row>
    <row r="345" spans="1:33" ht="14.4" customHeight="1">
      <c r="A345" s="183">
        <v>392</v>
      </c>
      <c r="B345" t="s">
        <v>5275</v>
      </c>
      <c r="C345" t="s">
        <v>5184</v>
      </c>
      <c r="D345" s="197" t="s">
        <v>5275</v>
      </c>
      <c r="E345" t="s">
        <v>27</v>
      </c>
      <c r="F345" t="s">
        <v>8012</v>
      </c>
      <c r="G345" t="s">
        <v>8357</v>
      </c>
      <c r="H345" t="str">
        <f>IFERROR(VLOOKUP(Table[[#This Row],[Activity Details of Assistance]],WHAT!E:F,2,FALSE),"")</f>
        <v># of door</v>
      </c>
      <c r="I345"/>
      <c r="J345">
        <v>782</v>
      </c>
      <c r="K345" t="s">
        <v>8280</v>
      </c>
      <c r="L345" t="s">
        <v>13</v>
      </c>
      <c r="M345" t="s">
        <v>14</v>
      </c>
      <c r="N345" t="s">
        <v>309</v>
      </c>
      <c r="O345" t="s">
        <v>1606</v>
      </c>
      <c r="P345" t="s">
        <v>6481</v>
      </c>
      <c r="Q345" s="236">
        <v>44592</v>
      </c>
      <c r="R345" s="236">
        <v>44927</v>
      </c>
      <c r="S345" t="s">
        <v>8452</v>
      </c>
      <c r="T345"/>
      <c r="U345"/>
      <c r="V345"/>
      <c r="W345"/>
      <c r="X345" s="197"/>
      <c r="Y345" t="s">
        <v>8288</v>
      </c>
      <c r="Z345">
        <v>8801712003560</v>
      </c>
      <c r="AA345" t="s">
        <v>8289</v>
      </c>
      <c r="AB345" s="188" t="str">
        <f>_xlfn.IFNA(IF(Table[[#This Row],[Programme Partner]]&lt;&gt;Table[[#This Row],[Implementing Partner]],CONCATENATE(Table[[#This Row],[Programme Partner]],"-",Table[[#This Row],[Implementing Partner]]),Table[[#This Row],[Programme Partner]]),"")</f>
        <v>UNICEF-NGOF</v>
      </c>
      <c r="AC345" s="189"/>
      <c r="AD345" s="189"/>
      <c r="AE345" s="190"/>
      <c r="AF345" s="190"/>
      <c r="AG345" s="191"/>
    </row>
    <row r="346" spans="1:33" ht="14.4" customHeight="1">
      <c r="A346" s="183">
        <v>393</v>
      </c>
      <c r="B346" t="s">
        <v>5275</v>
      </c>
      <c r="C346" t="s">
        <v>5184</v>
      </c>
      <c r="D346" s="197" t="s">
        <v>5275</v>
      </c>
      <c r="E346" t="s">
        <v>27</v>
      </c>
      <c r="F346" t="s">
        <v>8013</v>
      </c>
      <c r="G346" t="s">
        <v>8019</v>
      </c>
      <c r="H346" t="str">
        <f>IFERROR(VLOOKUP(Table[[#This Row],[Activity Details of Assistance]],WHAT!E:F,2,FALSE),"")</f>
        <v>N/A</v>
      </c>
      <c r="I346"/>
      <c r="J346">
        <v>22</v>
      </c>
      <c r="K346" t="s">
        <v>8280</v>
      </c>
      <c r="L346" t="s">
        <v>13</v>
      </c>
      <c r="M346" t="s">
        <v>14</v>
      </c>
      <c r="N346" t="s">
        <v>309</v>
      </c>
      <c r="O346" t="s">
        <v>1606</v>
      </c>
      <c r="P346" t="s">
        <v>6481</v>
      </c>
      <c r="Q346" s="236">
        <v>44592</v>
      </c>
      <c r="R346" s="236">
        <v>44927</v>
      </c>
      <c r="S346" t="s">
        <v>8452</v>
      </c>
      <c r="T346"/>
      <c r="U346"/>
      <c r="V346"/>
      <c r="W346"/>
      <c r="X346" s="197" t="s">
        <v>8400</v>
      </c>
      <c r="Y346" t="s">
        <v>8288</v>
      </c>
      <c r="Z346">
        <v>8801712003560</v>
      </c>
      <c r="AA346" t="s">
        <v>8289</v>
      </c>
      <c r="AB346" s="188" t="str">
        <f>_xlfn.IFNA(IF(Table[[#This Row],[Programme Partner]]&lt;&gt;Table[[#This Row],[Implementing Partner]],CONCATENATE(Table[[#This Row],[Programme Partner]],"-",Table[[#This Row],[Implementing Partner]]),Table[[#This Row],[Programme Partner]]),"")</f>
        <v>UNICEF-NGOF</v>
      </c>
      <c r="AC346" s="189"/>
      <c r="AD346" s="189"/>
      <c r="AE346" s="190"/>
      <c r="AF346" s="190"/>
      <c r="AG346" s="191"/>
    </row>
    <row r="347" spans="1:33" ht="14.4" customHeight="1">
      <c r="A347" s="183">
        <v>394</v>
      </c>
      <c r="B347" t="s">
        <v>5275</v>
      </c>
      <c r="C347" t="s">
        <v>5184</v>
      </c>
      <c r="D347" s="197" t="s">
        <v>5275</v>
      </c>
      <c r="E347" t="s">
        <v>27</v>
      </c>
      <c r="F347" t="s">
        <v>8013</v>
      </c>
      <c r="G347" t="s">
        <v>8314</v>
      </c>
      <c r="H347" t="str">
        <f>IFERROR(VLOOKUP(Table[[#This Row],[Activity Details of Assistance]],WHAT!E:F,2,FALSE),"")</f>
        <v># of HP sessions at HH level</v>
      </c>
      <c r="I347"/>
      <c r="J347">
        <v>5093</v>
      </c>
      <c r="K347" t="s">
        <v>8280</v>
      </c>
      <c r="L347" t="s">
        <v>13</v>
      </c>
      <c r="M347" t="s">
        <v>14</v>
      </c>
      <c r="N347" t="s">
        <v>309</v>
      </c>
      <c r="O347" t="s">
        <v>1606</v>
      </c>
      <c r="P347" t="s">
        <v>6481</v>
      </c>
      <c r="Q347" s="236">
        <v>44592</v>
      </c>
      <c r="R347" s="236">
        <v>44927</v>
      </c>
      <c r="S347" t="s">
        <v>8452</v>
      </c>
      <c r="T347"/>
      <c r="U347"/>
      <c r="V347"/>
      <c r="W347"/>
      <c r="X347" s="197"/>
      <c r="Y347" t="s">
        <v>8288</v>
      </c>
      <c r="Z347">
        <v>8801712003560</v>
      </c>
      <c r="AA347" t="s">
        <v>8289</v>
      </c>
      <c r="AB347" s="188" t="str">
        <f>_xlfn.IFNA(IF(Table[[#This Row],[Programme Partner]]&lt;&gt;Table[[#This Row],[Implementing Partner]],CONCATENATE(Table[[#This Row],[Programme Partner]],"-",Table[[#This Row],[Implementing Partner]]),Table[[#This Row],[Programme Partner]]),"")</f>
        <v>UNICEF-NGOF</v>
      </c>
      <c r="AC347" s="189"/>
      <c r="AD347" s="189"/>
      <c r="AE347" s="190"/>
      <c r="AF347" s="190"/>
      <c r="AG347" s="191"/>
    </row>
    <row r="348" spans="1:33" ht="28.8" customHeight="1">
      <c r="A348" s="183">
        <v>395</v>
      </c>
      <c r="B348" t="s">
        <v>5275</v>
      </c>
      <c r="C348" t="s">
        <v>5184</v>
      </c>
      <c r="D348" s="197" t="s">
        <v>5275</v>
      </c>
      <c r="E348" t="s">
        <v>27</v>
      </c>
      <c r="F348" t="s">
        <v>8013</v>
      </c>
      <c r="G348" t="s">
        <v>8368</v>
      </c>
      <c r="H348" t="str">
        <f>IFERROR(VLOOKUP(Table[[#This Row],[Activity Details of Assistance]],WHAT!E:F,2,FALSE),"")</f>
        <v># of household</v>
      </c>
      <c r="I348"/>
      <c r="J348">
        <v>5300</v>
      </c>
      <c r="K348" t="s">
        <v>8280</v>
      </c>
      <c r="L348" t="s">
        <v>13</v>
      </c>
      <c r="M348" t="s">
        <v>14</v>
      </c>
      <c r="N348" t="s">
        <v>309</v>
      </c>
      <c r="O348" t="s">
        <v>1606</v>
      </c>
      <c r="P348" t="s">
        <v>6481</v>
      </c>
      <c r="Q348" s="236">
        <v>44592</v>
      </c>
      <c r="R348" s="236">
        <v>44927</v>
      </c>
      <c r="S348" t="s">
        <v>8452</v>
      </c>
      <c r="T348"/>
      <c r="U348"/>
      <c r="V348"/>
      <c r="W348"/>
      <c r="X348" s="197"/>
      <c r="Y348" t="s">
        <v>8288</v>
      </c>
      <c r="Z348">
        <v>8801712003560</v>
      </c>
      <c r="AA348" t="s">
        <v>8289</v>
      </c>
      <c r="AB348" s="188" t="str">
        <f>_xlfn.IFNA(IF(Table[[#This Row],[Programme Partner]]&lt;&gt;Table[[#This Row],[Implementing Partner]],CONCATENATE(Table[[#This Row],[Programme Partner]],"-",Table[[#This Row],[Implementing Partner]]),Table[[#This Row],[Programme Partner]]),"")</f>
        <v>UNICEF-NGOF</v>
      </c>
      <c r="AC348" s="189"/>
      <c r="AD348" s="189"/>
      <c r="AE348" s="190"/>
      <c r="AF348" s="190"/>
      <c r="AG348" s="191"/>
    </row>
    <row r="349" spans="1:33" ht="14.4" customHeight="1">
      <c r="A349" s="183">
        <v>396</v>
      </c>
      <c r="B349" t="s">
        <v>5275</v>
      </c>
      <c r="C349" t="s">
        <v>5184</v>
      </c>
      <c r="D349" s="197" t="s">
        <v>5275</v>
      </c>
      <c r="E349" t="s">
        <v>27</v>
      </c>
      <c r="F349" t="s">
        <v>8013</v>
      </c>
      <c r="G349" t="s">
        <v>8315</v>
      </c>
      <c r="H349" t="str">
        <f>IFERROR(VLOOKUP(Table[[#This Row],[Activity Details of Assistance]],WHAT!E:F,2,FALSE),"")</f>
        <v># of handwashing station</v>
      </c>
      <c r="I349"/>
      <c r="J349">
        <v>12</v>
      </c>
      <c r="K349" t="s">
        <v>8280</v>
      </c>
      <c r="L349" t="s">
        <v>13</v>
      </c>
      <c r="M349" t="s">
        <v>14</v>
      </c>
      <c r="N349" t="s">
        <v>309</v>
      </c>
      <c r="O349" t="s">
        <v>1606</v>
      </c>
      <c r="P349" t="s">
        <v>6481</v>
      </c>
      <c r="Q349" s="236">
        <v>44592</v>
      </c>
      <c r="R349" s="236">
        <v>44927</v>
      </c>
      <c r="S349" t="s">
        <v>8452</v>
      </c>
      <c r="T349"/>
      <c r="U349"/>
      <c r="V349"/>
      <c r="W349"/>
      <c r="X349" s="197"/>
      <c r="Y349" t="s">
        <v>8288</v>
      </c>
      <c r="Z349">
        <v>8801712003560</v>
      </c>
      <c r="AA349" t="s">
        <v>8289</v>
      </c>
      <c r="AB349" s="188" t="str">
        <f>_xlfn.IFNA(IF(Table[[#This Row],[Programme Partner]]&lt;&gt;Table[[#This Row],[Implementing Partner]],CONCATENATE(Table[[#This Row],[Programme Partner]],"-",Table[[#This Row],[Implementing Partner]]),Table[[#This Row],[Programme Partner]]),"")</f>
        <v>UNICEF-NGOF</v>
      </c>
      <c r="AC349" s="189"/>
      <c r="AD349" s="189"/>
      <c r="AE349" s="190"/>
      <c r="AF349" s="190"/>
      <c r="AG349" s="191"/>
    </row>
    <row r="350" spans="1:33" ht="14.4" customHeight="1">
      <c r="A350" s="183">
        <v>397</v>
      </c>
      <c r="B350" t="s">
        <v>5275</v>
      </c>
      <c r="C350" t="s">
        <v>5184</v>
      </c>
      <c r="D350" s="197" t="s">
        <v>5275</v>
      </c>
      <c r="E350" t="s">
        <v>27</v>
      </c>
      <c r="F350" t="s">
        <v>8013</v>
      </c>
      <c r="G350" t="s">
        <v>8019</v>
      </c>
      <c r="H350" t="str">
        <f>IFERROR(VLOOKUP(Table[[#This Row],[Activity Details of Assistance]],WHAT!E:F,2,FALSE),"")</f>
        <v>N/A</v>
      </c>
      <c r="I350"/>
      <c r="J350">
        <v>383</v>
      </c>
      <c r="K350" t="s">
        <v>8280</v>
      </c>
      <c r="L350" t="s">
        <v>13</v>
      </c>
      <c r="M350" t="s">
        <v>14</v>
      </c>
      <c r="N350" t="s">
        <v>309</v>
      </c>
      <c r="O350" t="s">
        <v>1606</v>
      </c>
      <c r="P350" t="s">
        <v>6481</v>
      </c>
      <c r="Q350" s="236">
        <v>44592</v>
      </c>
      <c r="R350" s="236">
        <v>44927</v>
      </c>
      <c r="S350" t="s">
        <v>8452</v>
      </c>
      <c r="T350"/>
      <c r="U350"/>
      <c r="V350"/>
      <c r="W350"/>
      <c r="X350" s="197" t="s">
        <v>8401</v>
      </c>
      <c r="Y350" t="s">
        <v>8288</v>
      </c>
      <c r="Z350">
        <v>8801712003560</v>
      </c>
      <c r="AA350" t="s">
        <v>8289</v>
      </c>
      <c r="AB350" s="188" t="str">
        <f>_xlfn.IFNA(IF(Table[[#This Row],[Programme Partner]]&lt;&gt;Table[[#This Row],[Implementing Partner]],CONCATENATE(Table[[#This Row],[Programme Partner]],"-",Table[[#This Row],[Implementing Partner]]),Table[[#This Row],[Programme Partner]]),"")</f>
        <v>UNICEF-NGOF</v>
      </c>
      <c r="AC350" s="189"/>
      <c r="AD350" s="189"/>
      <c r="AE350" s="190"/>
      <c r="AF350" s="190"/>
      <c r="AG350" s="191"/>
    </row>
    <row r="351" spans="1:33" ht="14.4" customHeight="1">
      <c r="A351" s="183">
        <v>398</v>
      </c>
      <c r="B351" t="s">
        <v>5275</v>
      </c>
      <c r="C351" t="s">
        <v>5184</v>
      </c>
      <c r="D351" s="197" t="s">
        <v>5275</v>
      </c>
      <c r="E351" t="s">
        <v>27</v>
      </c>
      <c r="F351" t="s">
        <v>8014</v>
      </c>
      <c r="G351" t="s">
        <v>8361</v>
      </c>
      <c r="H351" t="str">
        <f>IFERROR(VLOOKUP(Table[[#This Row],[Activity Details of Assistance]],WHAT!E:F,2,FALSE),"")</f>
        <v># of plant</v>
      </c>
      <c r="I351"/>
      <c r="J351">
        <v>5</v>
      </c>
      <c r="K351" t="s">
        <v>8280</v>
      </c>
      <c r="L351" t="s">
        <v>13</v>
      </c>
      <c r="M351" t="s">
        <v>14</v>
      </c>
      <c r="N351" t="s">
        <v>309</v>
      </c>
      <c r="O351" t="s">
        <v>1606</v>
      </c>
      <c r="P351" t="s">
        <v>6481</v>
      </c>
      <c r="Q351" s="236">
        <v>44592</v>
      </c>
      <c r="R351" s="236">
        <v>44927</v>
      </c>
      <c r="S351" t="s">
        <v>8452</v>
      </c>
      <c r="T351"/>
      <c r="U351"/>
      <c r="V351"/>
      <c r="W351"/>
      <c r="X351" s="197"/>
      <c r="Y351" t="s">
        <v>8288</v>
      </c>
      <c r="Z351">
        <v>8801712003560</v>
      </c>
      <c r="AA351" t="s">
        <v>8289</v>
      </c>
      <c r="AB351" s="188" t="str">
        <f>_xlfn.IFNA(IF(Table[[#This Row],[Programme Partner]]&lt;&gt;Table[[#This Row],[Implementing Partner]],CONCATENATE(Table[[#This Row],[Programme Partner]],"-",Table[[#This Row],[Implementing Partner]]),Table[[#This Row],[Programme Partner]]),"")</f>
        <v>UNICEF-NGOF</v>
      </c>
      <c r="AC351" s="189"/>
      <c r="AD351" s="189"/>
      <c r="AE351" s="190"/>
      <c r="AF351" s="190"/>
      <c r="AG351" s="191"/>
    </row>
    <row r="352" spans="1:33" ht="14.4" customHeight="1">
      <c r="A352" s="183">
        <v>399</v>
      </c>
      <c r="B352" t="s">
        <v>5275</v>
      </c>
      <c r="C352" t="s">
        <v>5184</v>
      </c>
      <c r="D352" s="197" t="s">
        <v>5275</v>
      </c>
      <c r="E352" t="s">
        <v>27</v>
      </c>
      <c r="F352" t="s">
        <v>8014</v>
      </c>
      <c r="G352" t="s">
        <v>8019</v>
      </c>
      <c r="H352" t="str">
        <f>IFERROR(VLOOKUP(Table[[#This Row],[Activity Details of Assistance]],WHAT!E:F,2,FALSE),"")</f>
        <v>N/A</v>
      </c>
      <c r="I352"/>
      <c r="J352">
        <v>3916</v>
      </c>
      <c r="K352" t="s">
        <v>8280</v>
      </c>
      <c r="L352" t="s">
        <v>13</v>
      </c>
      <c r="M352" t="s">
        <v>14</v>
      </c>
      <c r="N352" t="s">
        <v>309</v>
      </c>
      <c r="O352" t="s">
        <v>1606</v>
      </c>
      <c r="P352" t="s">
        <v>6481</v>
      </c>
      <c r="Q352" s="236">
        <v>44592</v>
      </c>
      <c r="R352" s="236">
        <v>44927</v>
      </c>
      <c r="S352" t="s">
        <v>8452</v>
      </c>
      <c r="T352"/>
      <c r="U352"/>
      <c r="V352"/>
      <c r="W352"/>
      <c r="X352" s="197" t="s">
        <v>8402</v>
      </c>
      <c r="Y352" t="s">
        <v>8288</v>
      </c>
      <c r="Z352">
        <v>8801712003560</v>
      </c>
      <c r="AA352" t="s">
        <v>8289</v>
      </c>
      <c r="AB352" s="188" t="str">
        <f>_xlfn.IFNA(IF(Table[[#This Row],[Programme Partner]]&lt;&gt;Table[[#This Row],[Implementing Partner]],CONCATENATE(Table[[#This Row],[Programme Partner]],"-",Table[[#This Row],[Implementing Partner]]),Table[[#This Row],[Programme Partner]]),"")</f>
        <v>UNICEF-NGOF</v>
      </c>
      <c r="AC352" s="189"/>
      <c r="AD352" s="189"/>
      <c r="AE352" s="190"/>
      <c r="AF352" s="190"/>
      <c r="AG352" s="191"/>
    </row>
    <row r="353" spans="1:33" ht="14.4" customHeight="1">
      <c r="A353" s="183">
        <v>400</v>
      </c>
      <c r="B353" t="s">
        <v>5275</v>
      </c>
      <c r="C353" t="s">
        <v>5184</v>
      </c>
      <c r="D353" s="197" t="s">
        <v>5275</v>
      </c>
      <c r="E353" t="s">
        <v>27</v>
      </c>
      <c r="F353" t="s">
        <v>8011</v>
      </c>
      <c r="G353" s="195" t="s">
        <v>8584</v>
      </c>
      <c r="H353" t="str">
        <f>IFERROR(VLOOKUP(Table[[#This Row],[Activity Details of Assistance]],WHAT!E:F,2,FALSE),"")</f>
        <v># of tube well</v>
      </c>
      <c r="I353"/>
      <c r="J353">
        <v>52</v>
      </c>
      <c r="K353" t="s">
        <v>8280</v>
      </c>
      <c r="L353" t="s">
        <v>13</v>
      </c>
      <c r="M353" t="s">
        <v>14</v>
      </c>
      <c r="N353" t="s">
        <v>309</v>
      </c>
      <c r="O353" t="s">
        <v>1606</v>
      </c>
      <c r="P353" t="s">
        <v>5887</v>
      </c>
      <c r="Q353" s="236">
        <v>44592</v>
      </c>
      <c r="R353" s="236">
        <v>44927</v>
      </c>
      <c r="S353" t="s">
        <v>8452</v>
      </c>
      <c r="T353"/>
      <c r="U353"/>
      <c r="V353"/>
      <c r="W353"/>
      <c r="X353" s="197"/>
      <c r="Y353" t="s">
        <v>8288</v>
      </c>
      <c r="Z353">
        <v>8801712003560</v>
      </c>
      <c r="AA353" t="s">
        <v>8289</v>
      </c>
      <c r="AB353" s="188" t="str">
        <f>_xlfn.IFNA(IF(Table[[#This Row],[Programme Partner]]&lt;&gt;Table[[#This Row],[Implementing Partner]],CONCATENATE(Table[[#This Row],[Programme Partner]],"-",Table[[#This Row],[Implementing Partner]]),Table[[#This Row],[Programme Partner]]),"")</f>
        <v>UNICEF-NGOF</v>
      </c>
      <c r="AC353" s="189"/>
      <c r="AD353" s="189"/>
      <c r="AE353" s="190"/>
      <c r="AF353" s="190"/>
      <c r="AG353" s="191"/>
    </row>
    <row r="354" spans="1:33" ht="14.4" customHeight="1">
      <c r="A354" s="183">
        <v>401</v>
      </c>
      <c r="B354" t="s">
        <v>5275</v>
      </c>
      <c r="C354" t="s">
        <v>5184</v>
      </c>
      <c r="D354" s="197" t="s">
        <v>5275</v>
      </c>
      <c r="E354" t="s">
        <v>27</v>
      </c>
      <c r="F354" t="s">
        <v>8011</v>
      </c>
      <c r="G354" t="s">
        <v>8355</v>
      </c>
      <c r="H354" t="str">
        <f>IFERROR(VLOOKUP(Table[[#This Row],[Activity Details of Assistance]],WHAT!E:F,2,FALSE),"")</f>
        <v># of water network</v>
      </c>
      <c r="I354"/>
      <c r="J354">
        <v>8</v>
      </c>
      <c r="K354" t="s">
        <v>8280</v>
      </c>
      <c r="L354" t="s">
        <v>13</v>
      </c>
      <c r="M354" t="s">
        <v>14</v>
      </c>
      <c r="N354" t="s">
        <v>309</v>
      </c>
      <c r="O354" t="s">
        <v>1606</v>
      </c>
      <c r="P354" t="s">
        <v>5887</v>
      </c>
      <c r="Q354" s="236">
        <v>44592</v>
      </c>
      <c r="R354" s="236">
        <v>44927</v>
      </c>
      <c r="S354" t="s">
        <v>8452</v>
      </c>
      <c r="T354"/>
      <c r="U354"/>
      <c r="V354"/>
      <c r="W354"/>
      <c r="X354" s="197"/>
      <c r="Y354" t="s">
        <v>8288</v>
      </c>
      <c r="Z354">
        <v>8801712003560</v>
      </c>
      <c r="AA354" t="s">
        <v>8289</v>
      </c>
      <c r="AB354" s="188" t="str">
        <f>_xlfn.IFNA(IF(Table[[#This Row],[Programme Partner]]&lt;&gt;Table[[#This Row],[Implementing Partner]],CONCATENATE(Table[[#This Row],[Programme Partner]],"-",Table[[#This Row],[Implementing Partner]]),Table[[#This Row],[Programme Partner]]),"")</f>
        <v>UNICEF-NGOF</v>
      </c>
      <c r="AC354" s="189"/>
      <c r="AD354" s="189"/>
      <c r="AE354" s="190"/>
      <c r="AF354" s="190"/>
      <c r="AG354" s="191"/>
    </row>
    <row r="355" spans="1:33" ht="14.4" customHeight="1">
      <c r="A355" s="183">
        <v>402</v>
      </c>
      <c r="B355" t="s">
        <v>5275</v>
      </c>
      <c r="C355" t="s">
        <v>5184</v>
      </c>
      <c r="D355" s="197" t="s">
        <v>5275</v>
      </c>
      <c r="E355" t="s">
        <v>27</v>
      </c>
      <c r="F355" t="s">
        <v>8011</v>
      </c>
      <c r="G355" t="s">
        <v>8318</v>
      </c>
      <c r="H355" t="str">
        <f>IFERROR(VLOOKUP(Table[[#This Row],[Activity Details of Assistance]],WHAT!E:F,2,FALSE),"")</f>
        <v># of household</v>
      </c>
      <c r="I355"/>
      <c r="J355">
        <v>1647</v>
      </c>
      <c r="K355" t="s">
        <v>8280</v>
      </c>
      <c r="L355" t="s">
        <v>13</v>
      </c>
      <c r="M355" t="s">
        <v>14</v>
      </c>
      <c r="N355" t="s">
        <v>309</v>
      </c>
      <c r="O355" t="s">
        <v>1606</v>
      </c>
      <c r="P355" t="s">
        <v>5887</v>
      </c>
      <c r="Q355" s="236">
        <v>44592</v>
      </c>
      <c r="R355" s="236">
        <v>44927</v>
      </c>
      <c r="S355" t="s">
        <v>8452</v>
      </c>
      <c r="T355"/>
      <c r="U355"/>
      <c r="V355"/>
      <c r="W355"/>
      <c r="X355" s="197"/>
      <c r="Y355" t="s">
        <v>8288</v>
      </c>
      <c r="Z355">
        <v>8801712003560</v>
      </c>
      <c r="AA355" t="s">
        <v>8289</v>
      </c>
      <c r="AB355" s="188" t="str">
        <f>_xlfn.IFNA(IF(Table[[#This Row],[Programme Partner]]&lt;&gt;Table[[#This Row],[Implementing Partner]],CONCATENATE(Table[[#This Row],[Programme Partner]],"-",Table[[#This Row],[Implementing Partner]]),Table[[#This Row],[Programme Partner]]),"")</f>
        <v>UNICEF-NGOF</v>
      </c>
      <c r="AC355" s="189"/>
      <c r="AD355" s="189"/>
      <c r="AE355" s="190"/>
      <c r="AF355" s="190"/>
      <c r="AG355" s="191"/>
    </row>
    <row r="356" spans="1:33" ht="14.4" customHeight="1">
      <c r="A356" s="183">
        <v>403</v>
      </c>
      <c r="B356" t="s">
        <v>5275</v>
      </c>
      <c r="C356" t="s">
        <v>5184</v>
      </c>
      <c r="D356" s="197" t="s">
        <v>5275</v>
      </c>
      <c r="E356" t="s">
        <v>27</v>
      </c>
      <c r="F356" t="s">
        <v>8011</v>
      </c>
      <c r="G356" t="s">
        <v>8019</v>
      </c>
      <c r="H356" t="str">
        <f>IFERROR(VLOOKUP(Table[[#This Row],[Activity Details of Assistance]],WHAT!E:F,2,FALSE),"")</f>
        <v>N/A</v>
      </c>
      <c r="I356"/>
      <c r="J356">
        <v>52</v>
      </c>
      <c r="K356" t="s">
        <v>8280</v>
      </c>
      <c r="L356" t="s">
        <v>13</v>
      </c>
      <c r="M356" t="s">
        <v>14</v>
      </c>
      <c r="N356" t="s">
        <v>309</v>
      </c>
      <c r="O356" t="s">
        <v>1606</v>
      </c>
      <c r="P356" t="s">
        <v>5887</v>
      </c>
      <c r="Q356" s="236">
        <v>44592</v>
      </c>
      <c r="R356" s="236">
        <v>44927</v>
      </c>
      <c r="S356" t="s">
        <v>8452</v>
      </c>
      <c r="T356"/>
      <c r="U356"/>
      <c r="V356"/>
      <c r="W356"/>
      <c r="X356" t="s">
        <v>8545</v>
      </c>
      <c r="Y356" t="s">
        <v>8288</v>
      </c>
      <c r="Z356">
        <v>8801712003560</v>
      </c>
      <c r="AA356" t="s">
        <v>8289</v>
      </c>
      <c r="AB356" s="188" t="str">
        <f>_xlfn.IFNA(IF(Table[[#This Row],[Programme Partner]]&lt;&gt;Table[[#This Row],[Implementing Partner]],CONCATENATE(Table[[#This Row],[Programme Partner]],"-",Table[[#This Row],[Implementing Partner]]),Table[[#This Row],[Programme Partner]]),"")</f>
        <v>UNICEF-NGOF</v>
      </c>
      <c r="AC356" s="189"/>
      <c r="AD356" s="189"/>
      <c r="AE356" s="190"/>
      <c r="AF356" s="190"/>
      <c r="AG356" s="191"/>
    </row>
    <row r="357" spans="1:33" ht="14.4" customHeight="1">
      <c r="A357" s="183">
        <v>404</v>
      </c>
      <c r="B357" t="s">
        <v>5275</v>
      </c>
      <c r="C357" t="s">
        <v>5184</v>
      </c>
      <c r="D357" s="197" t="s">
        <v>5275</v>
      </c>
      <c r="E357" t="s">
        <v>27</v>
      </c>
      <c r="F357" t="s">
        <v>8012</v>
      </c>
      <c r="G357" s="195" t="s">
        <v>8585</v>
      </c>
      <c r="H357" t="str">
        <f>IFERROR(VLOOKUP(Table[[#This Row],[Activity Details of Assistance]],WHAT!E:F,2,FALSE),"")</f>
        <v xml:space="preserve"># of door </v>
      </c>
      <c r="I357"/>
      <c r="J357">
        <v>25</v>
      </c>
      <c r="K357" t="s">
        <v>8280</v>
      </c>
      <c r="L357" t="s">
        <v>13</v>
      </c>
      <c r="M357" t="s">
        <v>14</v>
      </c>
      <c r="N357" t="s">
        <v>309</v>
      </c>
      <c r="O357" t="s">
        <v>1606</v>
      </c>
      <c r="P357" t="s">
        <v>5887</v>
      </c>
      <c r="Q357" s="236">
        <v>44592</v>
      </c>
      <c r="R357" s="236">
        <v>44927</v>
      </c>
      <c r="S357" t="s">
        <v>8452</v>
      </c>
      <c r="T357"/>
      <c r="U357"/>
      <c r="V357"/>
      <c r="W357"/>
      <c r="X357" s="197"/>
      <c r="Y357" t="s">
        <v>8288</v>
      </c>
      <c r="Z357">
        <v>8801712003560</v>
      </c>
      <c r="AA357" t="s">
        <v>8289</v>
      </c>
      <c r="AB357" s="188" t="str">
        <f>_xlfn.IFNA(IF(Table[[#This Row],[Programme Partner]]&lt;&gt;Table[[#This Row],[Implementing Partner]],CONCATENATE(Table[[#This Row],[Programme Partner]],"-",Table[[#This Row],[Implementing Partner]]),Table[[#This Row],[Programme Partner]]),"")</f>
        <v>UNICEF-NGOF</v>
      </c>
      <c r="AC357" s="189"/>
      <c r="AD357" s="189"/>
      <c r="AE357" s="190"/>
      <c r="AF357" s="190"/>
      <c r="AG357" s="191"/>
    </row>
    <row r="358" spans="1:33" ht="14.4" customHeight="1">
      <c r="A358" s="183">
        <v>405</v>
      </c>
      <c r="B358" t="s">
        <v>5275</v>
      </c>
      <c r="C358" t="s">
        <v>5184</v>
      </c>
      <c r="D358" s="197" t="s">
        <v>5275</v>
      </c>
      <c r="E358" t="s">
        <v>27</v>
      </c>
      <c r="F358" t="s">
        <v>8012</v>
      </c>
      <c r="G358" t="s">
        <v>8359</v>
      </c>
      <c r="H358" t="str">
        <f>IFERROR(VLOOKUP(Table[[#This Row],[Activity Details of Assistance]],WHAT!E:F,2,FALSE),"")</f>
        <v># of FSM Site</v>
      </c>
      <c r="I358"/>
      <c r="J358">
        <v>9</v>
      </c>
      <c r="K358" t="s">
        <v>8280</v>
      </c>
      <c r="L358" t="s">
        <v>13</v>
      </c>
      <c r="M358" t="s">
        <v>14</v>
      </c>
      <c r="N358" t="s">
        <v>309</v>
      </c>
      <c r="O358" t="s">
        <v>1606</v>
      </c>
      <c r="P358" t="s">
        <v>5887</v>
      </c>
      <c r="Q358" s="236">
        <v>44592</v>
      </c>
      <c r="R358" s="236">
        <v>44927</v>
      </c>
      <c r="S358" t="s">
        <v>8452</v>
      </c>
      <c r="T358"/>
      <c r="U358"/>
      <c r="V358"/>
      <c r="W358"/>
      <c r="X358" s="197"/>
      <c r="Y358" t="s">
        <v>8288</v>
      </c>
      <c r="Z358">
        <v>8801712003560</v>
      </c>
      <c r="AA358" t="s">
        <v>8289</v>
      </c>
      <c r="AB358" s="188" t="str">
        <f>_xlfn.IFNA(IF(Table[[#This Row],[Programme Partner]]&lt;&gt;Table[[#This Row],[Implementing Partner]],CONCATENATE(Table[[#This Row],[Programme Partner]],"-",Table[[#This Row],[Implementing Partner]]),Table[[#This Row],[Programme Partner]]),"")</f>
        <v>UNICEF-NGOF</v>
      </c>
      <c r="AC358" s="189"/>
      <c r="AD358" s="189"/>
      <c r="AE358" s="190"/>
      <c r="AF358" s="190"/>
      <c r="AG358" s="191"/>
    </row>
    <row r="359" spans="1:33" ht="14.4" customHeight="1">
      <c r="A359" s="183">
        <v>406</v>
      </c>
      <c r="B359" t="s">
        <v>5275</v>
      </c>
      <c r="C359" t="s">
        <v>5184</v>
      </c>
      <c r="D359" s="197" t="s">
        <v>5275</v>
      </c>
      <c r="E359" t="s">
        <v>27</v>
      </c>
      <c r="F359" t="s">
        <v>8012</v>
      </c>
      <c r="G359" t="s">
        <v>8356</v>
      </c>
      <c r="H359" t="str">
        <f>IFERROR(VLOOKUP(Table[[#This Row],[Activity Details of Assistance]],WHAT!E:F,2,FALSE),"")</f>
        <v># of FSM Site</v>
      </c>
      <c r="I359"/>
      <c r="J359">
        <v>2</v>
      </c>
      <c r="K359" t="s">
        <v>8280</v>
      </c>
      <c r="L359" t="s">
        <v>13</v>
      </c>
      <c r="M359" t="s">
        <v>14</v>
      </c>
      <c r="N359" t="s">
        <v>309</v>
      </c>
      <c r="O359" t="s">
        <v>1606</v>
      </c>
      <c r="P359" t="s">
        <v>5887</v>
      </c>
      <c r="Q359" s="236">
        <v>44592</v>
      </c>
      <c r="R359" s="236">
        <v>44927</v>
      </c>
      <c r="S359" t="s">
        <v>8452</v>
      </c>
      <c r="T359"/>
      <c r="U359"/>
      <c r="V359"/>
      <c r="W359"/>
      <c r="X359" s="197"/>
      <c r="Y359" t="s">
        <v>8288</v>
      </c>
      <c r="Z359">
        <v>8801712003560</v>
      </c>
      <c r="AA359" t="s">
        <v>8289</v>
      </c>
      <c r="AB359" s="188" t="str">
        <f>_xlfn.IFNA(IF(Table[[#This Row],[Programme Partner]]&lt;&gt;Table[[#This Row],[Implementing Partner]],CONCATENATE(Table[[#This Row],[Programme Partner]],"-",Table[[#This Row],[Implementing Partner]]),Table[[#This Row],[Programme Partner]]),"")</f>
        <v>UNICEF-NGOF</v>
      </c>
      <c r="AC359" s="189"/>
      <c r="AD359" s="189"/>
      <c r="AE359" s="190"/>
      <c r="AF359" s="190"/>
      <c r="AG359" s="191"/>
    </row>
    <row r="360" spans="1:33" ht="14.4" customHeight="1">
      <c r="A360" s="183">
        <v>407</v>
      </c>
      <c r="B360" t="s">
        <v>5275</v>
      </c>
      <c r="C360" t="s">
        <v>5184</v>
      </c>
      <c r="D360" s="197" t="s">
        <v>5275</v>
      </c>
      <c r="E360" t="s">
        <v>27</v>
      </c>
      <c r="F360" t="s">
        <v>8012</v>
      </c>
      <c r="G360" t="s">
        <v>8354</v>
      </c>
      <c r="H360" t="str">
        <f>IFERROR(VLOOKUP(Table[[#This Row],[Activity Details of Assistance]],WHAT!E:F,2,FALSE),"")</f>
        <v># of door</v>
      </c>
      <c r="I360"/>
      <c r="J360">
        <v>16</v>
      </c>
      <c r="K360" t="s">
        <v>8280</v>
      </c>
      <c r="L360" t="s">
        <v>13</v>
      </c>
      <c r="M360" t="s">
        <v>14</v>
      </c>
      <c r="N360" t="s">
        <v>309</v>
      </c>
      <c r="O360" t="s">
        <v>1606</v>
      </c>
      <c r="P360" t="s">
        <v>5887</v>
      </c>
      <c r="Q360" s="236">
        <v>44592</v>
      </c>
      <c r="R360" s="236">
        <v>44927</v>
      </c>
      <c r="S360" t="s">
        <v>8452</v>
      </c>
      <c r="T360"/>
      <c r="U360"/>
      <c r="V360"/>
      <c r="W360"/>
      <c r="X360" s="197"/>
      <c r="Y360" t="s">
        <v>8288</v>
      </c>
      <c r="Z360">
        <v>8801712003560</v>
      </c>
      <c r="AA360" t="s">
        <v>8289</v>
      </c>
      <c r="AB360" s="188" t="str">
        <f>_xlfn.IFNA(IF(Table[[#This Row],[Programme Partner]]&lt;&gt;Table[[#This Row],[Implementing Partner]],CONCATENATE(Table[[#This Row],[Programme Partner]],"-",Table[[#This Row],[Implementing Partner]]),Table[[#This Row],[Programme Partner]]),"")</f>
        <v>UNICEF-NGOF</v>
      </c>
      <c r="AC360" s="189"/>
      <c r="AD360" s="189"/>
      <c r="AE360" s="190"/>
      <c r="AF360" s="190"/>
      <c r="AG360" s="191"/>
    </row>
    <row r="361" spans="1:33" ht="14.4" customHeight="1">
      <c r="A361" s="183">
        <v>408</v>
      </c>
      <c r="B361" t="s">
        <v>5275</v>
      </c>
      <c r="C361" t="s">
        <v>5184</v>
      </c>
      <c r="D361" s="197" t="s">
        <v>5275</v>
      </c>
      <c r="E361" t="s">
        <v>27</v>
      </c>
      <c r="F361" t="s">
        <v>8012</v>
      </c>
      <c r="G361" t="s">
        <v>8367</v>
      </c>
      <c r="H361" t="str">
        <f>IFERROR(VLOOKUP(Table[[#This Row],[Activity Details of Assistance]],WHAT!E:F,2,FALSE),"")</f>
        <v># of door</v>
      </c>
      <c r="I361"/>
      <c r="J361">
        <v>13</v>
      </c>
      <c r="K361" t="s">
        <v>8280</v>
      </c>
      <c r="L361" t="s">
        <v>13</v>
      </c>
      <c r="M361" t="s">
        <v>14</v>
      </c>
      <c r="N361" t="s">
        <v>309</v>
      </c>
      <c r="O361" t="s">
        <v>1606</v>
      </c>
      <c r="P361" t="s">
        <v>5887</v>
      </c>
      <c r="Q361" s="236">
        <v>44592</v>
      </c>
      <c r="R361" s="236">
        <v>44927</v>
      </c>
      <c r="S361" t="s">
        <v>8452</v>
      </c>
      <c r="T361"/>
      <c r="U361"/>
      <c r="V361"/>
      <c r="W361"/>
      <c r="X361" s="197"/>
      <c r="Y361" t="s">
        <v>8288</v>
      </c>
      <c r="Z361">
        <v>8801712003560</v>
      </c>
      <c r="AA361" t="s">
        <v>8289</v>
      </c>
      <c r="AB361" s="188" t="str">
        <f>_xlfn.IFNA(IF(Table[[#This Row],[Programme Partner]]&lt;&gt;Table[[#This Row],[Implementing Partner]],CONCATENATE(Table[[#This Row],[Programme Partner]],"-",Table[[#This Row],[Implementing Partner]]),Table[[#This Row],[Programme Partner]]),"")</f>
        <v>UNICEF-NGOF</v>
      </c>
      <c r="AC361" s="189"/>
      <c r="AD361" s="189"/>
      <c r="AE361" s="190"/>
      <c r="AF361" s="190"/>
      <c r="AG361" s="191"/>
    </row>
    <row r="362" spans="1:33" ht="14.4" customHeight="1">
      <c r="A362" s="183">
        <v>409</v>
      </c>
      <c r="B362" t="s">
        <v>5275</v>
      </c>
      <c r="C362" t="s">
        <v>5184</v>
      </c>
      <c r="D362" s="197" t="s">
        <v>5275</v>
      </c>
      <c r="E362" t="s">
        <v>27</v>
      </c>
      <c r="F362" t="s">
        <v>8012</v>
      </c>
      <c r="G362" t="s">
        <v>8357</v>
      </c>
      <c r="H362" t="str">
        <f>IFERROR(VLOOKUP(Table[[#This Row],[Activity Details of Assistance]],WHAT!E:F,2,FALSE),"")</f>
        <v># of door</v>
      </c>
      <c r="I362"/>
      <c r="J362">
        <v>1195</v>
      </c>
      <c r="K362" t="s">
        <v>8280</v>
      </c>
      <c r="L362" t="s">
        <v>13</v>
      </c>
      <c r="M362" t="s">
        <v>14</v>
      </c>
      <c r="N362" t="s">
        <v>309</v>
      </c>
      <c r="O362" t="s">
        <v>1606</v>
      </c>
      <c r="P362" t="s">
        <v>5887</v>
      </c>
      <c r="Q362" s="236">
        <v>44592</v>
      </c>
      <c r="R362" s="236">
        <v>44927</v>
      </c>
      <c r="S362" t="s">
        <v>8452</v>
      </c>
      <c r="T362"/>
      <c r="U362"/>
      <c r="V362"/>
      <c r="W362"/>
      <c r="X362" s="197"/>
      <c r="Y362" t="s">
        <v>8288</v>
      </c>
      <c r="Z362">
        <v>8801712003560</v>
      </c>
      <c r="AA362" t="s">
        <v>8289</v>
      </c>
      <c r="AB362" s="188" t="str">
        <f>_xlfn.IFNA(IF(Table[[#This Row],[Programme Partner]]&lt;&gt;Table[[#This Row],[Implementing Partner]],CONCATENATE(Table[[#This Row],[Programme Partner]],"-",Table[[#This Row],[Implementing Partner]]),Table[[#This Row],[Programme Partner]]),"")</f>
        <v>UNICEF-NGOF</v>
      </c>
      <c r="AC362" s="189"/>
      <c r="AD362" s="189"/>
      <c r="AE362" s="190"/>
      <c r="AF362" s="190"/>
      <c r="AG362" s="191"/>
    </row>
    <row r="363" spans="1:33" ht="14.4" customHeight="1">
      <c r="A363" s="183">
        <v>410</v>
      </c>
      <c r="B363" t="s">
        <v>5275</v>
      </c>
      <c r="C363" t="s">
        <v>5184</v>
      </c>
      <c r="D363" s="197" t="s">
        <v>5275</v>
      </c>
      <c r="E363" t="s">
        <v>27</v>
      </c>
      <c r="F363" t="s">
        <v>8013</v>
      </c>
      <c r="G363" t="s">
        <v>8019</v>
      </c>
      <c r="H363" t="str">
        <f>IFERROR(VLOOKUP(Table[[#This Row],[Activity Details of Assistance]],WHAT!E:F,2,FALSE),"")</f>
        <v>N/A</v>
      </c>
      <c r="I363"/>
      <c r="J363">
        <v>28</v>
      </c>
      <c r="K363" t="s">
        <v>8280</v>
      </c>
      <c r="L363" t="s">
        <v>13</v>
      </c>
      <c r="M363" t="s">
        <v>14</v>
      </c>
      <c r="N363" t="s">
        <v>309</v>
      </c>
      <c r="O363" t="s">
        <v>1606</v>
      </c>
      <c r="P363" t="s">
        <v>5887</v>
      </c>
      <c r="Q363" s="236">
        <v>44592</v>
      </c>
      <c r="R363" s="236">
        <v>44927</v>
      </c>
      <c r="S363" t="s">
        <v>8452</v>
      </c>
      <c r="T363"/>
      <c r="U363"/>
      <c r="V363"/>
      <c r="W363"/>
      <c r="X363" s="197" t="s">
        <v>8403</v>
      </c>
      <c r="Y363" t="s">
        <v>8288</v>
      </c>
      <c r="Z363">
        <v>8801712003560</v>
      </c>
      <c r="AA363" t="s">
        <v>8289</v>
      </c>
      <c r="AB363" s="188" t="str">
        <f>_xlfn.IFNA(IF(Table[[#This Row],[Programme Partner]]&lt;&gt;Table[[#This Row],[Implementing Partner]],CONCATENATE(Table[[#This Row],[Programme Partner]],"-",Table[[#This Row],[Implementing Partner]]),Table[[#This Row],[Programme Partner]]),"")</f>
        <v>UNICEF-NGOF</v>
      </c>
      <c r="AC363" s="189"/>
      <c r="AD363" s="189"/>
      <c r="AE363" s="190"/>
      <c r="AF363" s="190"/>
      <c r="AG363" s="191"/>
    </row>
    <row r="364" spans="1:33" ht="14.4" customHeight="1">
      <c r="A364" s="183">
        <v>411</v>
      </c>
      <c r="B364" t="s">
        <v>5275</v>
      </c>
      <c r="C364" t="s">
        <v>5184</v>
      </c>
      <c r="D364" s="197" t="s">
        <v>5275</v>
      </c>
      <c r="E364" t="s">
        <v>27</v>
      </c>
      <c r="F364" t="s">
        <v>8013</v>
      </c>
      <c r="G364" t="s">
        <v>8314</v>
      </c>
      <c r="H364" t="str">
        <f>IFERROR(VLOOKUP(Table[[#This Row],[Activity Details of Assistance]],WHAT!E:F,2,FALSE),"")</f>
        <v># of HP sessions at HH level</v>
      </c>
      <c r="I364"/>
      <c r="J364">
        <v>5928</v>
      </c>
      <c r="K364" t="s">
        <v>8280</v>
      </c>
      <c r="L364" t="s">
        <v>13</v>
      </c>
      <c r="M364" t="s">
        <v>14</v>
      </c>
      <c r="N364" t="s">
        <v>309</v>
      </c>
      <c r="O364" t="s">
        <v>1606</v>
      </c>
      <c r="P364" t="s">
        <v>5887</v>
      </c>
      <c r="Q364" s="236">
        <v>44592</v>
      </c>
      <c r="R364" s="236">
        <v>44927</v>
      </c>
      <c r="S364" t="s">
        <v>8452</v>
      </c>
      <c r="T364"/>
      <c r="U364"/>
      <c r="V364"/>
      <c r="W364"/>
      <c r="X364" s="197"/>
      <c r="Y364" t="s">
        <v>8288</v>
      </c>
      <c r="Z364">
        <v>8801712003560</v>
      </c>
      <c r="AA364" t="s">
        <v>8289</v>
      </c>
      <c r="AB364" s="188" t="str">
        <f>_xlfn.IFNA(IF(Table[[#This Row],[Programme Partner]]&lt;&gt;Table[[#This Row],[Implementing Partner]],CONCATENATE(Table[[#This Row],[Programme Partner]],"-",Table[[#This Row],[Implementing Partner]]),Table[[#This Row],[Programme Partner]]),"")</f>
        <v>UNICEF-NGOF</v>
      </c>
      <c r="AC364" s="189"/>
      <c r="AD364" s="189"/>
      <c r="AE364" s="190"/>
      <c r="AF364" s="190"/>
      <c r="AG364" s="191"/>
    </row>
    <row r="365" spans="1:33" ht="14.4" customHeight="1">
      <c r="A365" s="183">
        <v>412</v>
      </c>
      <c r="B365" t="s">
        <v>5275</v>
      </c>
      <c r="C365" t="s">
        <v>5184</v>
      </c>
      <c r="D365" s="197" t="s">
        <v>5275</v>
      </c>
      <c r="E365" t="s">
        <v>27</v>
      </c>
      <c r="F365" t="s">
        <v>8013</v>
      </c>
      <c r="G365" t="s">
        <v>8368</v>
      </c>
      <c r="H365" t="str">
        <f>IFERROR(VLOOKUP(Table[[#This Row],[Activity Details of Assistance]],WHAT!E:F,2,FALSE),"")</f>
        <v># of household</v>
      </c>
      <c r="I365"/>
      <c r="J365">
        <v>5982</v>
      </c>
      <c r="K365" t="s">
        <v>8280</v>
      </c>
      <c r="L365" t="s">
        <v>13</v>
      </c>
      <c r="M365" t="s">
        <v>14</v>
      </c>
      <c r="N365" t="s">
        <v>309</v>
      </c>
      <c r="O365" t="s">
        <v>1606</v>
      </c>
      <c r="P365" t="s">
        <v>5887</v>
      </c>
      <c r="Q365" s="236">
        <v>44592</v>
      </c>
      <c r="R365" s="236">
        <v>44927</v>
      </c>
      <c r="S365" t="s">
        <v>8452</v>
      </c>
      <c r="T365"/>
      <c r="U365"/>
      <c r="V365"/>
      <c r="W365"/>
      <c r="X365" s="197"/>
      <c r="Y365" t="s">
        <v>8288</v>
      </c>
      <c r="Z365">
        <v>8801712003560</v>
      </c>
      <c r="AA365" t="s">
        <v>8289</v>
      </c>
      <c r="AB365" s="188" t="str">
        <f>_xlfn.IFNA(IF(Table[[#This Row],[Programme Partner]]&lt;&gt;Table[[#This Row],[Implementing Partner]],CONCATENATE(Table[[#This Row],[Programme Partner]],"-",Table[[#This Row],[Implementing Partner]]),Table[[#This Row],[Programme Partner]]),"")</f>
        <v>UNICEF-NGOF</v>
      </c>
      <c r="AC365" s="189"/>
      <c r="AD365" s="189"/>
      <c r="AE365" s="190"/>
      <c r="AF365" s="190"/>
      <c r="AG365" s="191"/>
    </row>
    <row r="366" spans="1:33" ht="14.4" customHeight="1">
      <c r="A366" s="183">
        <v>413</v>
      </c>
      <c r="B366" t="s">
        <v>5275</v>
      </c>
      <c r="C366" t="s">
        <v>5184</v>
      </c>
      <c r="D366" s="197" t="s">
        <v>5275</v>
      </c>
      <c r="E366" t="s">
        <v>27</v>
      </c>
      <c r="F366" t="s">
        <v>8013</v>
      </c>
      <c r="G366" t="s">
        <v>8315</v>
      </c>
      <c r="H366" t="str">
        <f>IFERROR(VLOOKUP(Table[[#This Row],[Activity Details of Assistance]],WHAT!E:F,2,FALSE),"")</f>
        <v># of handwashing station</v>
      </c>
      <c r="I366"/>
      <c r="J366">
        <v>16</v>
      </c>
      <c r="K366" t="s">
        <v>8280</v>
      </c>
      <c r="L366" t="s">
        <v>13</v>
      </c>
      <c r="M366" t="s">
        <v>14</v>
      </c>
      <c r="N366" t="s">
        <v>309</v>
      </c>
      <c r="O366" t="s">
        <v>1606</v>
      </c>
      <c r="P366" t="s">
        <v>5887</v>
      </c>
      <c r="Q366" s="236">
        <v>44592</v>
      </c>
      <c r="R366" s="236">
        <v>44927</v>
      </c>
      <c r="S366" t="s">
        <v>8452</v>
      </c>
      <c r="T366"/>
      <c r="U366"/>
      <c r="V366"/>
      <c r="W366"/>
      <c r="X366" s="197"/>
      <c r="Y366" t="s">
        <v>8288</v>
      </c>
      <c r="Z366">
        <v>8801712003560</v>
      </c>
      <c r="AA366" t="s">
        <v>8289</v>
      </c>
      <c r="AB366" s="188" t="str">
        <f>_xlfn.IFNA(IF(Table[[#This Row],[Programme Partner]]&lt;&gt;Table[[#This Row],[Implementing Partner]],CONCATENATE(Table[[#This Row],[Programme Partner]],"-",Table[[#This Row],[Implementing Partner]]),Table[[#This Row],[Programme Partner]]),"")</f>
        <v>UNICEF-NGOF</v>
      </c>
      <c r="AC366" s="189"/>
      <c r="AD366" s="189"/>
      <c r="AE366" s="190"/>
      <c r="AF366" s="190"/>
      <c r="AG366" s="191"/>
    </row>
    <row r="367" spans="1:33" ht="14.4" customHeight="1">
      <c r="A367" s="183">
        <v>414</v>
      </c>
      <c r="B367" t="s">
        <v>5275</v>
      </c>
      <c r="C367" t="s">
        <v>5184</v>
      </c>
      <c r="D367" s="197" t="s">
        <v>5275</v>
      </c>
      <c r="E367" t="s">
        <v>27</v>
      </c>
      <c r="F367" t="s">
        <v>8013</v>
      </c>
      <c r="G367" t="s">
        <v>8019</v>
      </c>
      <c r="H367" t="str">
        <f>IFERROR(VLOOKUP(Table[[#This Row],[Activity Details of Assistance]],WHAT!E:F,2,FALSE),"")</f>
        <v>N/A</v>
      </c>
      <c r="I367"/>
      <c r="J367">
        <v>28</v>
      </c>
      <c r="K367" t="s">
        <v>8280</v>
      </c>
      <c r="L367" t="s">
        <v>13</v>
      </c>
      <c r="M367" t="s">
        <v>14</v>
      </c>
      <c r="N367" t="s">
        <v>309</v>
      </c>
      <c r="O367" t="s">
        <v>1606</v>
      </c>
      <c r="P367" t="s">
        <v>5887</v>
      </c>
      <c r="Q367" s="236">
        <v>44592</v>
      </c>
      <c r="R367" s="236">
        <v>44927</v>
      </c>
      <c r="S367" t="s">
        <v>8452</v>
      </c>
      <c r="T367"/>
      <c r="U367"/>
      <c r="V367"/>
      <c r="W367"/>
      <c r="X367" s="197" t="s">
        <v>8400</v>
      </c>
      <c r="Y367" t="s">
        <v>8288</v>
      </c>
      <c r="Z367">
        <v>8801712003560</v>
      </c>
      <c r="AA367" t="s">
        <v>8289</v>
      </c>
      <c r="AB367" s="188" t="str">
        <f>_xlfn.IFNA(IF(Table[[#This Row],[Programme Partner]]&lt;&gt;Table[[#This Row],[Implementing Partner]],CONCATENATE(Table[[#This Row],[Programme Partner]],"-",Table[[#This Row],[Implementing Partner]]),Table[[#This Row],[Programme Partner]]),"")</f>
        <v>UNICEF-NGOF</v>
      </c>
      <c r="AC367" s="189"/>
      <c r="AD367" s="189"/>
      <c r="AE367" s="190"/>
      <c r="AF367" s="190"/>
      <c r="AG367" s="191"/>
    </row>
    <row r="368" spans="1:33" ht="14.4" customHeight="1">
      <c r="A368" s="183">
        <v>415</v>
      </c>
      <c r="B368" t="s">
        <v>5275</v>
      </c>
      <c r="C368" t="s">
        <v>5184</v>
      </c>
      <c r="D368" s="197" t="s">
        <v>5275</v>
      </c>
      <c r="E368" t="s">
        <v>27</v>
      </c>
      <c r="F368" t="s">
        <v>8014</v>
      </c>
      <c r="G368" t="s">
        <v>8361</v>
      </c>
      <c r="H368" t="str">
        <f>IFERROR(VLOOKUP(Table[[#This Row],[Activity Details of Assistance]],WHAT!E:F,2,FALSE),"")</f>
        <v># of plant</v>
      </c>
      <c r="I368"/>
      <c r="J368">
        <v>5</v>
      </c>
      <c r="K368" t="s">
        <v>8280</v>
      </c>
      <c r="L368" t="s">
        <v>13</v>
      </c>
      <c r="M368" t="s">
        <v>14</v>
      </c>
      <c r="N368" t="s">
        <v>309</v>
      </c>
      <c r="O368" t="s">
        <v>1606</v>
      </c>
      <c r="P368" t="s">
        <v>5887</v>
      </c>
      <c r="Q368" s="236">
        <v>44592</v>
      </c>
      <c r="R368" s="236">
        <v>44927</v>
      </c>
      <c r="S368" t="s">
        <v>8452</v>
      </c>
      <c r="T368"/>
      <c r="U368"/>
      <c r="V368"/>
      <c r="W368"/>
      <c r="X368" s="197"/>
      <c r="Y368" t="s">
        <v>8288</v>
      </c>
      <c r="Z368">
        <v>8801712003560</v>
      </c>
      <c r="AA368" t="s">
        <v>8289</v>
      </c>
      <c r="AB368" s="188" t="str">
        <f>_xlfn.IFNA(IF(Table[[#This Row],[Programme Partner]]&lt;&gt;Table[[#This Row],[Implementing Partner]],CONCATENATE(Table[[#This Row],[Programme Partner]],"-",Table[[#This Row],[Implementing Partner]]),Table[[#This Row],[Programme Partner]]),"")</f>
        <v>UNICEF-NGOF</v>
      </c>
      <c r="AC368" s="189"/>
      <c r="AD368" s="189"/>
      <c r="AE368" s="190"/>
      <c r="AF368" s="190"/>
      <c r="AG368" s="191"/>
    </row>
    <row r="369" spans="1:33" ht="14.4" customHeight="1">
      <c r="A369" s="183">
        <v>416</v>
      </c>
      <c r="B369" t="s">
        <v>5275</v>
      </c>
      <c r="C369" t="s">
        <v>5184</v>
      </c>
      <c r="D369" s="197" t="s">
        <v>5275</v>
      </c>
      <c r="E369" t="s">
        <v>27</v>
      </c>
      <c r="F369" t="s">
        <v>8014</v>
      </c>
      <c r="G369" t="s">
        <v>8019</v>
      </c>
      <c r="H369" t="str">
        <f>IFERROR(VLOOKUP(Table[[#This Row],[Activity Details of Assistance]],WHAT!E:F,2,FALSE),"")</f>
        <v>N/A</v>
      </c>
      <c r="I369"/>
      <c r="J369">
        <v>4170</v>
      </c>
      <c r="K369" t="s">
        <v>8280</v>
      </c>
      <c r="L369" t="s">
        <v>13</v>
      </c>
      <c r="M369" t="s">
        <v>14</v>
      </c>
      <c r="N369" t="s">
        <v>309</v>
      </c>
      <c r="O369" t="s">
        <v>1606</v>
      </c>
      <c r="P369" t="s">
        <v>5887</v>
      </c>
      <c r="Q369" s="236">
        <v>44592</v>
      </c>
      <c r="R369" s="236">
        <v>44927</v>
      </c>
      <c r="S369" t="s">
        <v>8452</v>
      </c>
      <c r="T369"/>
      <c r="U369"/>
      <c r="V369"/>
      <c r="W369"/>
      <c r="X369" s="197" t="s">
        <v>8404</v>
      </c>
      <c r="Y369" t="s">
        <v>8288</v>
      </c>
      <c r="Z369">
        <v>8801712003560</v>
      </c>
      <c r="AA369" t="s">
        <v>8289</v>
      </c>
      <c r="AB369" s="188" t="str">
        <f>_xlfn.IFNA(IF(Table[[#This Row],[Programme Partner]]&lt;&gt;Table[[#This Row],[Implementing Partner]],CONCATENATE(Table[[#This Row],[Programme Partner]],"-",Table[[#This Row],[Implementing Partner]]),Table[[#This Row],[Programme Partner]]),"")</f>
        <v>UNICEF-NGOF</v>
      </c>
      <c r="AC369" s="189"/>
      <c r="AD369" s="189"/>
      <c r="AE369" s="190"/>
      <c r="AF369" s="190"/>
      <c r="AG369" s="191"/>
    </row>
    <row r="370" spans="1:33" ht="14.4" customHeight="1">
      <c r="A370" s="183">
        <v>417</v>
      </c>
      <c r="B370" t="s">
        <v>5187</v>
      </c>
      <c r="C370" t="s">
        <v>5187</v>
      </c>
      <c r="D370" s="197" t="s">
        <v>8282</v>
      </c>
      <c r="E370" t="s">
        <v>27</v>
      </c>
      <c r="F370" t="s">
        <v>8011</v>
      </c>
      <c r="G370" t="s">
        <v>8355</v>
      </c>
      <c r="H370" t="str">
        <f>IFERROR(VLOOKUP(Table[[#This Row],[Activity Details of Assistance]],WHAT!E:F,2,FALSE),"")</f>
        <v># of water network</v>
      </c>
      <c r="I370"/>
      <c r="J370">
        <v>5</v>
      </c>
      <c r="K370" t="s">
        <v>8280</v>
      </c>
      <c r="L370" t="s">
        <v>13</v>
      </c>
      <c r="M370" t="s">
        <v>14</v>
      </c>
      <c r="N370" t="s">
        <v>309</v>
      </c>
      <c r="O370" t="s">
        <v>1606</v>
      </c>
      <c r="P370" t="s">
        <v>8208</v>
      </c>
      <c r="Q370" s="236">
        <v>44592</v>
      </c>
      <c r="R370" s="236">
        <v>44713</v>
      </c>
      <c r="S370" s="291" t="s">
        <v>8590</v>
      </c>
      <c r="T370"/>
      <c r="U370"/>
      <c r="V370"/>
      <c r="W370"/>
      <c r="X370" s="197"/>
      <c r="Y370" t="s">
        <v>8426</v>
      </c>
      <c r="Z370">
        <v>1726752851</v>
      </c>
      <c r="AA370" t="s">
        <v>8427</v>
      </c>
      <c r="AB370" s="188" t="str">
        <f>_xlfn.IFNA(IF(Table[[#This Row],[Programme Partner]]&lt;&gt;Table[[#This Row],[Implementing Partner]],CONCATENATE(Table[[#This Row],[Programme Partner]],"-",Table[[#This Row],[Implementing Partner]]),Table[[#This Row],[Programme Partner]]),"")</f>
        <v>NRC</v>
      </c>
      <c r="AC370" s="189"/>
      <c r="AD370" s="189"/>
      <c r="AE370" s="190"/>
      <c r="AF370" s="190"/>
      <c r="AG370" s="191"/>
    </row>
    <row r="371" spans="1:33" ht="14.4" customHeight="1">
      <c r="A371" s="183">
        <v>418</v>
      </c>
      <c r="B371" t="s">
        <v>5187</v>
      </c>
      <c r="C371" t="s">
        <v>5187</v>
      </c>
      <c r="D371" s="197" t="s">
        <v>8282</v>
      </c>
      <c r="E371" t="s">
        <v>27</v>
      </c>
      <c r="F371" t="s">
        <v>8012</v>
      </c>
      <c r="G371" t="s">
        <v>8365</v>
      </c>
      <c r="H371" t="str">
        <f>IFERROR(VLOOKUP(Table[[#This Row],[Activity Details of Assistance]],WHAT!E:F,2,FALSE),"")</f>
        <v># of door</v>
      </c>
      <c r="I371"/>
      <c r="J371">
        <v>12</v>
      </c>
      <c r="K371" t="s">
        <v>8280</v>
      </c>
      <c r="L371" t="s">
        <v>13</v>
      </c>
      <c r="M371" t="s">
        <v>14</v>
      </c>
      <c r="N371" t="s">
        <v>309</v>
      </c>
      <c r="O371" t="s">
        <v>1606</v>
      </c>
      <c r="P371" t="s">
        <v>8208</v>
      </c>
      <c r="Q371" s="236">
        <v>44592</v>
      </c>
      <c r="R371" s="236">
        <v>44713</v>
      </c>
      <c r="S371" s="291" t="s">
        <v>8590</v>
      </c>
      <c r="T371"/>
      <c r="U371"/>
      <c r="V371"/>
      <c r="W371"/>
      <c r="X371" s="197"/>
      <c r="Y371" t="s">
        <v>8426</v>
      </c>
      <c r="Z371">
        <v>1726752851</v>
      </c>
      <c r="AA371" t="s">
        <v>8427</v>
      </c>
      <c r="AB371" s="188" t="str">
        <f>_xlfn.IFNA(IF(Table[[#This Row],[Programme Partner]]&lt;&gt;Table[[#This Row],[Implementing Partner]],CONCATENATE(Table[[#This Row],[Programme Partner]],"-",Table[[#This Row],[Implementing Partner]]),Table[[#This Row],[Programme Partner]]),"")</f>
        <v>NRC</v>
      </c>
      <c r="AC371" s="189"/>
      <c r="AD371" s="189"/>
      <c r="AE371" s="190"/>
      <c r="AF371" s="190"/>
      <c r="AG371" s="191"/>
    </row>
    <row r="372" spans="1:33" ht="14.4" customHeight="1">
      <c r="A372" s="183">
        <v>419</v>
      </c>
      <c r="B372" t="s">
        <v>5187</v>
      </c>
      <c r="C372" t="s">
        <v>5187</v>
      </c>
      <c r="D372" s="197" t="s">
        <v>8282</v>
      </c>
      <c r="E372" t="s">
        <v>27</v>
      </c>
      <c r="F372" t="s">
        <v>8012</v>
      </c>
      <c r="G372" t="s">
        <v>8354</v>
      </c>
      <c r="H372" t="str">
        <f>IFERROR(VLOOKUP(Table[[#This Row],[Activity Details of Assistance]],WHAT!E:F,2,FALSE),"")</f>
        <v># of door</v>
      </c>
      <c r="I372"/>
      <c r="J372">
        <v>17</v>
      </c>
      <c r="K372" t="s">
        <v>8280</v>
      </c>
      <c r="L372" t="s">
        <v>13</v>
      </c>
      <c r="M372" t="s">
        <v>14</v>
      </c>
      <c r="N372" t="s">
        <v>309</v>
      </c>
      <c r="O372" t="s">
        <v>1606</v>
      </c>
      <c r="P372" t="s">
        <v>8208</v>
      </c>
      <c r="Q372" s="236">
        <v>44592</v>
      </c>
      <c r="R372" s="236">
        <v>44713</v>
      </c>
      <c r="S372" s="291" t="s">
        <v>8590</v>
      </c>
      <c r="T372"/>
      <c r="U372"/>
      <c r="V372"/>
      <c r="W372"/>
      <c r="X372" s="197"/>
      <c r="Y372" t="s">
        <v>8426</v>
      </c>
      <c r="Z372">
        <v>1726752851</v>
      </c>
      <c r="AA372" t="s">
        <v>8427</v>
      </c>
      <c r="AB372" s="188" t="str">
        <f>_xlfn.IFNA(IF(Table[[#This Row],[Programme Partner]]&lt;&gt;Table[[#This Row],[Implementing Partner]],CONCATENATE(Table[[#This Row],[Programme Partner]],"-",Table[[#This Row],[Implementing Partner]]),Table[[#This Row],[Programme Partner]]),"")</f>
        <v>NRC</v>
      </c>
      <c r="AC372" s="189"/>
      <c r="AD372" s="189"/>
      <c r="AE372" s="190"/>
      <c r="AF372" s="190"/>
      <c r="AG372" s="191"/>
    </row>
    <row r="373" spans="1:33" ht="14.4" customHeight="1">
      <c r="A373" s="183">
        <v>420</v>
      </c>
      <c r="B373" t="s">
        <v>5275</v>
      </c>
      <c r="C373" t="s">
        <v>8453</v>
      </c>
      <c r="D373" s="197" t="s">
        <v>5275</v>
      </c>
      <c r="E373" t="s">
        <v>27</v>
      </c>
      <c r="F373" t="s">
        <v>8012</v>
      </c>
      <c r="G373" s="195" t="s">
        <v>8585</v>
      </c>
      <c r="H373" t="str">
        <f>IFERROR(VLOOKUP(Table[[#This Row],[Activity Details of Assistance]],WHAT!E:F,2,FALSE),"")</f>
        <v xml:space="preserve"># of door </v>
      </c>
      <c r="I373"/>
      <c r="J373">
        <v>34</v>
      </c>
      <c r="K373" t="s">
        <v>8280</v>
      </c>
      <c r="L373" t="s">
        <v>13</v>
      </c>
      <c r="M373" t="s">
        <v>14</v>
      </c>
      <c r="N373" t="s">
        <v>307</v>
      </c>
      <c r="O373" t="s">
        <v>1603</v>
      </c>
      <c r="P373" t="s">
        <v>4685</v>
      </c>
      <c r="Q373" s="236">
        <v>44592</v>
      </c>
      <c r="R373" s="236">
        <v>44621</v>
      </c>
      <c r="S373" t="s">
        <v>8452</v>
      </c>
      <c r="T373"/>
      <c r="U373"/>
      <c r="V373"/>
      <c r="W373"/>
      <c r="X373" s="197"/>
      <c r="Y373" t="s">
        <v>8291</v>
      </c>
      <c r="Z373">
        <v>1620257766</v>
      </c>
      <c r="AA373" t="s">
        <v>8292</v>
      </c>
      <c r="AB373" s="188" t="str">
        <f>_xlfn.IFNA(IF(Table[[#This Row],[Programme Partner]]&lt;&gt;Table[[#This Row],[Implementing Partner]],CONCATENATE(Table[[#This Row],[Programme Partner]],"-",Table[[#This Row],[Implementing Partner]]),Table[[#This Row],[Programme Partner]]),"")</f>
        <v>UNICEF-OXFAM</v>
      </c>
      <c r="AC373" s="189"/>
      <c r="AD373" s="189"/>
      <c r="AE373" s="190"/>
      <c r="AF373" s="190"/>
      <c r="AG373" s="191"/>
    </row>
    <row r="374" spans="1:33" ht="14.4" customHeight="1">
      <c r="A374" s="183">
        <v>421</v>
      </c>
      <c r="B374" t="s">
        <v>5275</v>
      </c>
      <c r="C374" t="s">
        <v>8453</v>
      </c>
      <c r="D374" s="197" t="s">
        <v>5275</v>
      </c>
      <c r="E374" t="s">
        <v>27</v>
      </c>
      <c r="F374" t="s">
        <v>8012</v>
      </c>
      <c r="G374" t="s">
        <v>8367</v>
      </c>
      <c r="H374" t="str">
        <f>IFERROR(VLOOKUP(Table[[#This Row],[Activity Details of Assistance]],WHAT!E:F,2,FALSE),"")</f>
        <v># of door</v>
      </c>
      <c r="I374"/>
      <c r="J374">
        <v>5</v>
      </c>
      <c r="K374" t="s">
        <v>8280</v>
      </c>
      <c r="L374" t="s">
        <v>13</v>
      </c>
      <c r="M374" t="s">
        <v>14</v>
      </c>
      <c r="N374" t="s">
        <v>307</v>
      </c>
      <c r="O374" t="s">
        <v>1603</v>
      </c>
      <c r="P374" t="s">
        <v>4685</v>
      </c>
      <c r="Q374" s="236">
        <v>44592</v>
      </c>
      <c r="R374" s="236">
        <v>44621</v>
      </c>
      <c r="S374" t="s">
        <v>8452</v>
      </c>
      <c r="T374"/>
      <c r="U374"/>
      <c r="V374"/>
      <c r="W374"/>
      <c r="X374" s="197"/>
      <c r="Y374" t="s">
        <v>8291</v>
      </c>
      <c r="Z374">
        <v>1620257766</v>
      </c>
      <c r="AA374" t="s">
        <v>8292</v>
      </c>
      <c r="AB374" s="188" t="str">
        <f>_xlfn.IFNA(IF(Table[[#This Row],[Programme Partner]]&lt;&gt;Table[[#This Row],[Implementing Partner]],CONCATENATE(Table[[#This Row],[Programme Partner]],"-",Table[[#This Row],[Implementing Partner]]),Table[[#This Row],[Programme Partner]]),"")</f>
        <v>UNICEF-OXFAM</v>
      </c>
      <c r="AC374" s="189"/>
      <c r="AD374" s="189"/>
      <c r="AE374" s="190"/>
      <c r="AF374" s="190"/>
      <c r="AG374" s="191"/>
    </row>
    <row r="375" spans="1:33" ht="14.4" customHeight="1">
      <c r="A375" s="183">
        <v>422</v>
      </c>
      <c r="B375" t="s">
        <v>5275</v>
      </c>
      <c r="C375" t="s">
        <v>8453</v>
      </c>
      <c r="D375" s="197" t="s">
        <v>5275</v>
      </c>
      <c r="E375" t="s">
        <v>27</v>
      </c>
      <c r="F375" t="s">
        <v>8012</v>
      </c>
      <c r="G375" t="s">
        <v>8357</v>
      </c>
      <c r="H375" t="str">
        <f>IFERROR(VLOOKUP(Table[[#This Row],[Activity Details of Assistance]],WHAT!E:F,2,FALSE),"")</f>
        <v># of door</v>
      </c>
      <c r="I375"/>
      <c r="J375">
        <v>346</v>
      </c>
      <c r="K375" t="s">
        <v>8280</v>
      </c>
      <c r="L375" t="s">
        <v>13</v>
      </c>
      <c r="M375" t="s">
        <v>14</v>
      </c>
      <c r="N375" t="s">
        <v>307</v>
      </c>
      <c r="O375" t="s">
        <v>1603</v>
      </c>
      <c r="P375" t="s">
        <v>4685</v>
      </c>
      <c r="Q375" s="236">
        <v>44592</v>
      </c>
      <c r="R375" s="236">
        <v>44621</v>
      </c>
      <c r="S375" t="s">
        <v>8452</v>
      </c>
      <c r="T375"/>
      <c r="U375"/>
      <c r="V375"/>
      <c r="W375"/>
      <c r="X375" s="197"/>
      <c r="Y375" t="s">
        <v>8291</v>
      </c>
      <c r="Z375">
        <v>1620257766</v>
      </c>
      <c r="AA375" t="s">
        <v>8292</v>
      </c>
      <c r="AB375" s="188" t="str">
        <f>_xlfn.IFNA(IF(Table[[#This Row],[Programme Partner]]&lt;&gt;Table[[#This Row],[Implementing Partner]],CONCATENATE(Table[[#This Row],[Programme Partner]],"-",Table[[#This Row],[Implementing Partner]]),Table[[#This Row],[Programme Partner]]),"")</f>
        <v>UNICEF-OXFAM</v>
      </c>
      <c r="AC375" s="189"/>
      <c r="AD375" s="189"/>
      <c r="AE375" s="190"/>
      <c r="AF375" s="190"/>
      <c r="AG375" s="191"/>
    </row>
    <row r="376" spans="1:33" ht="14.4" customHeight="1">
      <c r="A376" s="183">
        <v>423</v>
      </c>
      <c r="B376" t="s">
        <v>5275</v>
      </c>
      <c r="C376" t="s">
        <v>8453</v>
      </c>
      <c r="D376" s="197" t="s">
        <v>5275</v>
      </c>
      <c r="E376" t="s">
        <v>27</v>
      </c>
      <c r="F376" t="s">
        <v>8013</v>
      </c>
      <c r="G376" t="s">
        <v>8313</v>
      </c>
      <c r="H376" t="str">
        <f>IFERROR(VLOOKUP(Table[[#This Row],[Activity Details of Assistance]],WHAT!E:F,2,FALSE),"")</f>
        <v># of HP sessions at community level</v>
      </c>
      <c r="I376"/>
      <c r="J376">
        <v>125</v>
      </c>
      <c r="K376" t="s">
        <v>8280</v>
      </c>
      <c r="L376" t="s">
        <v>13</v>
      </c>
      <c r="M376" t="s">
        <v>14</v>
      </c>
      <c r="N376" t="s">
        <v>307</v>
      </c>
      <c r="O376" t="s">
        <v>1603</v>
      </c>
      <c r="P376" t="s">
        <v>4685</v>
      </c>
      <c r="Q376" s="236">
        <v>44592</v>
      </c>
      <c r="R376" s="236">
        <v>44621</v>
      </c>
      <c r="S376" t="s">
        <v>8452</v>
      </c>
      <c r="T376"/>
      <c r="U376"/>
      <c r="V376"/>
      <c r="W376"/>
      <c r="X376" s="197"/>
      <c r="Y376" t="s">
        <v>8291</v>
      </c>
      <c r="Z376">
        <v>1620257766</v>
      </c>
      <c r="AA376" t="s">
        <v>8292</v>
      </c>
      <c r="AB376" s="188" t="str">
        <f>_xlfn.IFNA(IF(Table[[#This Row],[Programme Partner]]&lt;&gt;Table[[#This Row],[Implementing Partner]],CONCATENATE(Table[[#This Row],[Programme Partner]],"-",Table[[#This Row],[Implementing Partner]]),Table[[#This Row],[Programme Partner]]),"")</f>
        <v>UNICEF-OXFAM</v>
      </c>
      <c r="AC376" s="189"/>
      <c r="AD376" s="189"/>
      <c r="AE376" s="190"/>
      <c r="AF376" s="190"/>
      <c r="AG376" s="191"/>
    </row>
    <row r="377" spans="1:33" ht="14.4" customHeight="1">
      <c r="A377" s="183">
        <v>424</v>
      </c>
      <c r="B377" t="s">
        <v>6439</v>
      </c>
      <c r="C377" t="s">
        <v>6439</v>
      </c>
      <c r="D377" s="197" t="s">
        <v>8344</v>
      </c>
      <c r="E377" t="s">
        <v>27</v>
      </c>
      <c r="F377" t="s">
        <v>8011</v>
      </c>
      <c r="G377" t="s">
        <v>8017</v>
      </c>
      <c r="H377" t="str">
        <f>IFERROR(VLOOKUP(Table[[#This Row],[Activity Details of Assistance]],WHAT!E:F,2,FALSE),"")</f>
        <v># cubic meters / day</v>
      </c>
      <c r="I377"/>
      <c r="J377">
        <v>1</v>
      </c>
      <c r="K377" t="s">
        <v>8280</v>
      </c>
      <c r="L377" t="s">
        <v>13</v>
      </c>
      <c r="M377" t="s">
        <v>14</v>
      </c>
      <c r="N377" t="s">
        <v>309</v>
      </c>
      <c r="O377" t="s">
        <v>1606</v>
      </c>
      <c r="P377" t="s">
        <v>6480</v>
      </c>
      <c r="Q377" s="236">
        <v>44592</v>
      </c>
      <c r="R377" s="236">
        <v>44896</v>
      </c>
      <c r="S377" t="s">
        <v>8452</v>
      </c>
      <c r="T377"/>
      <c r="U377"/>
      <c r="V377"/>
      <c r="W377"/>
      <c r="X377" s="197"/>
      <c r="Y377" t="s">
        <v>8420</v>
      </c>
      <c r="Z377">
        <v>1873822947</v>
      </c>
      <c r="AA377" t="s">
        <v>8421</v>
      </c>
      <c r="AB377" s="188" t="str">
        <f>_xlfn.IFNA(IF(Table[[#This Row],[Programme Partner]]&lt;&gt;Table[[#This Row],[Implementing Partner]],CONCATENATE(Table[[#This Row],[Programme Partner]],"-",Table[[#This Row],[Implementing Partner]]),Table[[#This Row],[Programme Partner]]),"")</f>
        <v>RPN</v>
      </c>
      <c r="AC377" s="189"/>
      <c r="AD377" s="189"/>
      <c r="AE377" s="190"/>
      <c r="AF377" s="190"/>
      <c r="AG377" s="191"/>
    </row>
    <row r="378" spans="1:33" ht="14.4" customHeight="1">
      <c r="A378" s="183">
        <v>425</v>
      </c>
      <c r="B378" t="s">
        <v>6439</v>
      </c>
      <c r="C378" t="s">
        <v>6439</v>
      </c>
      <c r="D378" s="197" t="s">
        <v>8344</v>
      </c>
      <c r="E378" t="s">
        <v>27</v>
      </c>
      <c r="F378" t="s">
        <v>8011</v>
      </c>
      <c r="G378" t="s">
        <v>8355</v>
      </c>
      <c r="H378" t="str">
        <f>IFERROR(VLOOKUP(Table[[#This Row],[Activity Details of Assistance]],WHAT!E:F,2,FALSE),"")</f>
        <v># of water network</v>
      </c>
      <c r="I378"/>
      <c r="J378">
        <v>1</v>
      </c>
      <c r="K378" t="s">
        <v>8280</v>
      </c>
      <c r="L378" t="s">
        <v>13</v>
      </c>
      <c r="M378" t="s">
        <v>14</v>
      </c>
      <c r="N378" t="s">
        <v>309</v>
      </c>
      <c r="O378" t="s">
        <v>1606</v>
      </c>
      <c r="P378" t="s">
        <v>6480</v>
      </c>
      <c r="Q378" s="236">
        <v>44592</v>
      </c>
      <c r="R378" s="236">
        <v>44896</v>
      </c>
      <c r="S378" t="s">
        <v>8452</v>
      </c>
      <c r="T378"/>
      <c r="U378"/>
      <c r="V378"/>
      <c r="W378"/>
      <c r="X378" s="197"/>
      <c r="Y378" t="s">
        <v>8420</v>
      </c>
      <c r="Z378">
        <v>1873822947</v>
      </c>
      <c r="AA378" t="s">
        <v>8421</v>
      </c>
      <c r="AB378" s="188" t="str">
        <f>_xlfn.IFNA(IF(Table[[#This Row],[Programme Partner]]&lt;&gt;Table[[#This Row],[Implementing Partner]],CONCATENATE(Table[[#This Row],[Programme Partner]],"-",Table[[#This Row],[Implementing Partner]]),Table[[#This Row],[Programme Partner]]),"")</f>
        <v>RPN</v>
      </c>
      <c r="AC378" s="189"/>
      <c r="AD378" s="189"/>
      <c r="AE378" s="190"/>
      <c r="AF378" s="190"/>
      <c r="AG378" s="191"/>
    </row>
    <row r="379" spans="1:33" ht="14.4" customHeight="1">
      <c r="A379" s="183">
        <v>426</v>
      </c>
      <c r="B379" t="s">
        <v>6439</v>
      </c>
      <c r="C379" t="s">
        <v>6439</v>
      </c>
      <c r="D379" s="197" t="s">
        <v>8344</v>
      </c>
      <c r="E379" t="s">
        <v>27</v>
      </c>
      <c r="F379" t="s">
        <v>8011</v>
      </c>
      <c r="G379" s="195" t="s">
        <v>8017</v>
      </c>
      <c r="H379" t="str">
        <f>IFERROR(VLOOKUP(Table[[#This Row],[Activity Details of Assistance]],WHAT!E:F,2,FALSE),"")</f>
        <v># cubic meters / day</v>
      </c>
      <c r="I379"/>
      <c r="J379">
        <v>1</v>
      </c>
      <c r="K379" t="s">
        <v>8280</v>
      </c>
      <c r="L379" t="s">
        <v>13</v>
      </c>
      <c r="M379" t="s">
        <v>14</v>
      </c>
      <c r="N379" t="s">
        <v>309</v>
      </c>
      <c r="O379" t="s">
        <v>1606</v>
      </c>
      <c r="P379" t="s">
        <v>5887</v>
      </c>
      <c r="Q379" s="236">
        <v>44592</v>
      </c>
      <c r="R379" s="236">
        <v>44896</v>
      </c>
      <c r="S379" t="s">
        <v>8452</v>
      </c>
      <c r="T379"/>
      <c r="U379"/>
      <c r="V379"/>
      <c r="W379"/>
      <c r="X379" s="197"/>
      <c r="Y379" t="s">
        <v>8420</v>
      </c>
      <c r="Z379">
        <v>1873822947</v>
      </c>
      <c r="AA379" t="s">
        <v>8421</v>
      </c>
      <c r="AB379" s="188" t="str">
        <f>_xlfn.IFNA(IF(Table[[#This Row],[Programme Partner]]&lt;&gt;Table[[#This Row],[Implementing Partner]],CONCATENATE(Table[[#This Row],[Programme Partner]],"-",Table[[#This Row],[Implementing Partner]]),Table[[#This Row],[Programme Partner]]),"")</f>
        <v>RPN</v>
      </c>
      <c r="AC379" s="189"/>
      <c r="AD379" s="189"/>
      <c r="AE379" s="190"/>
      <c r="AF379" s="190"/>
      <c r="AG379" s="191"/>
    </row>
    <row r="380" spans="1:33" ht="14.4" customHeight="1">
      <c r="A380" s="183">
        <v>427</v>
      </c>
      <c r="B380" t="s">
        <v>6439</v>
      </c>
      <c r="C380" t="s">
        <v>6439</v>
      </c>
      <c r="D380" s="197" t="s">
        <v>8344</v>
      </c>
      <c r="E380" t="s">
        <v>27</v>
      </c>
      <c r="F380" t="s">
        <v>8011</v>
      </c>
      <c r="G380" t="s">
        <v>8355</v>
      </c>
      <c r="H380" t="str">
        <f>IFERROR(VLOOKUP(Table[[#This Row],[Activity Details of Assistance]],WHAT!E:F,2,FALSE),"")</f>
        <v># of water network</v>
      </c>
      <c r="I380"/>
      <c r="J380">
        <v>1</v>
      </c>
      <c r="K380" t="s">
        <v>8280</v>
      </c>
      <c r="L380" t="s">
        <v>13</v>
      </c>
      <c r="M380" t="s">
        <v>14</v>
      </c>
      <c r="N380" t="s">
        <v>309</v>
      </c>
      <c r="O380" t="s">
        <v>1606</v>
      </c>
      <c r="P380" t="s">
        <v>5887</v>
      </c>
      <c r="Q380" s="236">
        <v>44592</v>
      </c>
      <c r="R380" s="236">
        <v>44896</v>
      </c>
      <c r="S380" t="s">
        <v>8452</v>
      </c>
      <c r="T380"/>
      <c r="U380"/>
      <c r="V380"/>
      <c r="W380"/>
      <c r="X380" s="197"/>
      <c r="Y380" t="s">
        <v>8420</v>
      </c>
      <c r="Z380">
        <v>1873822947</v>
      </c>
      <c r="AA380" t="s">
        <v>8421</v>
      </c>
      <c r="AB380" s="188" t="str">
        <f>_xlfn.IFNA(IF(Table[[#This Row],[Programme Partner]]&lt;&gt;Table[[#This Row],[Implementing Partner]],CONCATENATE(Table[[#This Row],[Programme Partner]],"-",Table[[#This Row],[Implementing Partner]]),Table[[#This Row],[Programme Partner]]),"")</f>
        <v>RPN</v>
      </c>
      <c r="AC380" s="189"/>
      <c r="AD380" s="189"/>
      <c r="AE380" s="190"/>
      <c r="AF380" s="190"/>
      <c r="AG380" s="191"/>
    </row>
    <row r="381" spans="1:33" ht="14.4" customHeight="1">
      <c r="A381" s="183">
        <v>428</v>
      </c>
      <c r="B381" t="s">
        <v>6439</v>
      </c>
      <c r="C381" t="s">
        <v>6439</v>
      </c>
      <c r="D381" s="197" t="s">
        <v>7022</v>
      </c>
      <c r="E381" t="s">
        <v>27</v>
      </c>
      <c r="F381" t="s">
        <v>8011</v>
      </c>
      <c r="G381" t="s">
        <v>8017</v>
      </c>
      <c r="H381" t="str">
        <f>IFERROR(VLOOKUP(Table[[#This Row],[Activity Details of Assistance]],WHAT!E:F,2,FALSE),"")</f>
        <v># cubic meters / day</v>
      </c>
      <c r="I381"/>
      <c r="J381">
        <v>1</v>
      </c>
      <c r="K381" t="s">
        <v>8280</v>
      </c>
      <c r="L381" t="s">
        <v>13</v>
      </c>
      <c r="M381" t="s">
        <v>14</v>
      </c>
      <c r="N381" t="s">
        <v>309</v>
      </c>
      <c r="O381" t="s">
        <v>1606</v>
      </c>
      <c r="P381" t="s">
        <v>5868</v>
      </c>
      <c r="Q381" s="236">
        <v>44592</v>
      </c>
      <c r="R381" s="236">
        <v>44896</v>
      </c>
      <c r="S381" t="s">
        <v>8452</v>
      </c>
      <c r="T381"/>
      <c r="U381"/>
      <c r="V381"/>
      <c r="W381"/>
      <c r="X381" s="197"/>
      <c r="Y381" t="s">
        <v>8420</v>
      </c>
      <c r="Z381">
        <v>1873822947</v>
      </c>
      <c r="AA381" t="s">
        <v>8421</v>
      </c>
      <c r="AB381" s="188" t="str">
        <f>_xlfn.IFNA(IF(Table[[#This Row],[Programme Partner]]&lt;&gt;Table[[#This Row],[Implementing Partner]],CONCATENATE(Table[[#This Row],[Programme Partner]],"-",Table[[#This Row],[Implementing Partner]]),Table[[#This Row],[Programme Partner]]),"")</f>
        <v>RPN</v>
      </c>
      <c r="AC381" s="189"/>
      <c r="AD381" s="189"/>
      <c r="AE381" s="190"/>
      <c r="AF381" s="190"/>
      <c r="AG381" s="191"/>
    </row>
    <row r="382" spans="1:33" ht="14.4" customHeight="1">
      <c r="A382" s="183">
        <v>429</v>
      </c>
      <c r="B382" t="s">
        <v>6439</v>
      </c>
      <c r="C382" t="s">
        <v>6439</v>
      </c>
      <c r="D382" s="197" t="s">
        <v>8344</v>
      </c>
      <c r="E382" t="s">
        <v>27</v>
      </c>
      <c r="F382" t="s">
        <v>8011</v>
      </c>
      <c r="G382" t="s">
        <v>8017</v>
      </c>
      <c r="H382" t="str">
        <f>IFERROR(VLOOKUP(Table[[#This Row],[Activity Details of Assistance]],WHAT!E:F,2,FALSE),"")</f>
        <v># cubic meters / day</v>
      </c>
      <c r="I382"/>
      <c r="J382">
        <v>1</v>
      </c>
      <c r="K382" t="s">
        <v>8280</v>
      </c>
      <c r="L382" t="s">
        <v>13</v>
      </c>
      <c r="M382" t="s">
        <v>14</v>
      </c>
      <c r="N382" t="s">
        <v>309</v>
      </c>
      <c r="O382" t="s">
        <v>1606</v>
      </c>
      <c r="P382" t="s">
        <v>17</v>
      </c>
      <c r="Q382" s="236">
        <v>44592</v>
      </c>
      <c r="R382" s="236">
        <v>44896</v>
      </c>
      <c r="S382" t="s">
        <v>8452</v>
      </c>
      <c r="T382"/>
      <c r="U382"/>
      <c r="V382"/>
      <c r="W382"/>
      <c r="X382" s="197"/>
      <c r="Y382" t="s">
        <v>8420</v>
      </c>
      <c r="Z382">
        <v>1873822947</v>
      </c>
      <c r="AA382" t="s">
        <v>8421</v>
      </c>
      <c r="AB382" s="188" t="str">
        <f>_xlfn.IFNA(IF(Table[[#This Row],[Programme Partner]]&lt;&gt;Table[[#This Row],[Implementing Partner]],CONCATENATE(Table[[#This Row],[Programme Partner]],"-",Table[[#This Row],[Implementing Partner]]),Table[[#This Row],[Programme Partner]]),"")</f>
        <v>RPN</v>
      </c>
      <c r="AC382" s="189"/>
      <c r="AD382" s="189"/>
      <c r="AE382" s="190"/>
      <c r="AF382" s="190"/>
      <c r="AG382" s="191"/>
    </row>
    <row r="383" spans="1:33" ht="14.4" customHeight="1">
      <c r="A383" s="183">
        <v>430</v>
      </c>
      <c r="B383" t="s">
        <v>5234</v>
      </c>
      <c r="C383" t="s">
        <v>5234</v>
      </c>
      <c r="D383" s="197" t="s">
        <v>8343</v>
      </c>
      <c r="E383" t="s">
        <v>27</v>
      </c>
      <c r="F383" t="s">
        <v>8011</v>
      </c>
      <c r="G383" s="195" t="s">
        <v>8584</v>
      </c>
      <c r="H383" t="str">
        <f>IFERROR(VLOOKUP(Table[[#This Row],[Activity Details of Assistance]],WHAT!E:F,2,FALSE),"")</f>
        <v># of tube well</v>
      </c>
      <c r="I383"/>
      <c r="J383">
        <v>33</v>
      </c>
      <c r="K383" t="s">
        <v>8280</v>
      </c>
      <c r="L383" t="s">
        <v>13</v>
      </c>
      <c r="M383" t="s">
        <v>14</v>
      </c>
      <c r="N383" t="s">
        <v>309</v>
      </c>
      <c r="O383" t="s">
        <v>1606</v>
      </c>
      <c r="P383" t="s">
        <v>4668</v>
      </c>
      <c r="Q383" s="236">
        <v>44592</v>
      </c>
      <c r="R383" s="236">
        <v>44652</v>
      </c>
      <c r="S383" t="s">
        <v>8452</v>
      </c>
      <c r="T383"/>
      <c r="U383"/>
      <c r="V383"/>
      <c r="W383"/>
      <c r="X383" s="197"/>
      <c r="Y383" t="s">
        <v>8414</v>
      </c>
      <c r="Z383">
        <v>1708521596</v>
      </c>
      <c r="AA383" t="s">
        <v>8415</v>
      </c>
      <c r="AB383" s="188" t="str">
        <f>_xlfn.IFNA(IF(Table[[#This Row],[Programme Partner]]&lt;&gt;Table[[#This Row],[Implementing Partner]],CONCATENATE(Table[[#This Row],[Programme Partner]],"-",Table[[#This Row],[Implementing Partner]]),Table[[#This Row],[Programme Partner]]),"")</f>
        <v>SCI</v>
      </c>
      <c r="AC383" s="189"/>
      <c r="AD383" s="189"/>
      <c r="AE383" s="190"/>
      <c r="AF383" s="190"/>
      <c r="AG383" s="191"/>
    </row>
    <row r="384" spans="1:33" ht="14.4" customHeight="1">
      <c r="A384" s="183">
        <v>431</v>
      </c>
      <c r="B384" t="s">
        <v>5234</v>
      </c>
      <c r="C384" t="s">
        <v>5234</v>
      </c>
      <c r="D384" s="197" t="s">
        <v>8343</v>
      </c>
      <c r="E384" t="s">
        <v>27</v>
      </c>
      <c r="F384" t="s">
        <v>8012</v>
      </c>
      <c r="G384" s="195" t="s">
        <v>8585</v>
      </c>
      <c r="H384" t="str">
        <f>IFERROR(VLOOKUP(Table[[#This Row],[Activity Details of Assistance]],WHAT!E:F,2,FALSE),"")</f>
        <v xml:space="preserve"># of door </v>
      </c>
      <c r="I384"/>
      <c r="J384">
        <v>6</v>
      </c>
      <c r="K384" t="s">
        <v>8280</v>
      </c>
      <c r="L384" t="s">
        <v>13</v>
      </c>
      <c r="M384" t="s">
        <v>14</v>
      </c>
      <c r="N384" t="s">
        <v>309</v>
      </c>
      <c r="O384" t="s">
        <v>1606</v>
      </c>
      <c r="P384" t="s">
        <v>4668</v>
      </c>
      <c r="Q384" s="236">
        <v>44592</v>
      </c>
      <c r="R384" s="236">
        <v>44652</v>
      </c>
      <c r="S384" t="s">
        <v>8452</v>
      </c>
      <c r="T384"/>
      <c r="U384"/>
      <c r="V384"/>
      <c r="W384"/>
      <c r="X384" s="197"/>
      <c r="Y384" t="s">
        <v>8414</v>
      </c>
      <c r="Z384">
        <v>1708521596</v>
      </c>
      <c r="AA384" t="s">
        <v>8415</v>
      </c>
      <c r="AB384" s="188" t="str">
        <f>_xlfn.IFNA(IF(Table[[#This Row],[Programme Partner]]&lt;&gt;Table[[#This Row],[Implementing Partner]],CONCATENATE(Table[[#This Row],[Programme Partner]],"-",Table[[#This Row],[Implementing Partner]]),Table[[#This Row],[Programme Partner]]),"")</f>
        <v>SCI</v>
      </c>
      <c r="AC384" s="189"/>
      <c r="AD384" s="189"/>
      <c r="AE384" s="190"/>
      <c r="AF384" s="190"/>
      <c r="AG384" s="191"/>
    </row>
    <row r="385" spans="1:33" ht="14.4" customHeight="1">
      <c r="A385" s="183">
        <v>432</v>
      </c>
      <c r="B385" t="s">
        <v>5234</v>
      </c>
      <c r="C385" t="s">
        <v>5234</v>
      </c>
      <c r="D385" s="197" t="s">
        <v>8343</v>
      </c>
      <c r="E385" t="s">
        <v>27</v>
      </c>
      <c r="F385" t="s">
        <v>8012</v>
      </c>
      <c r="G385" t="s">
        <v>8362</v>
      </c>
      <c r="H385" t="str">
        <f>IFERROR(VLOOKUP(Table[[#This Row],[Activity Details of Assistance]],WHAT!E:F,2,FALSE),"")</f>
        <v># of door</v>
      </c>
      <c r="I385"/>
      <c r="J385">
        <v>4</v>
      </c>
      <c r="K385" t="s">
        <v>8280</v>
      </c>
      <c r="L385" t="s">
        <v>13</v>
      </c>
      <c r="M385" t="s">
        <v>14</v>
      </c>
      <c r="N385" t="s">
        <v>309</v>
      </c>
      <c r="O385" t="s">
        <v>1606</v>
      </c>
      <c r="P385" t="s">
        <v>4668</v>
      </c>
      <c r="Q385" s="236">
        <v>44592</v>
      </c>
      <c r="R385" s="236">
        <v>44652</v>
      </c>
      <c r="S385" t="s">
        <v>8452</v>
      </c>
      <c r="T385"/>
      <c r="U385"/>
      <c r="V385"/>
      <c r="W385"/>
      <c r="X385" s="197"/>
      <c r="Y385" t="s">
        <v>8414</v>
      </c>
      <c r="Z385">
        <v>1708521596</v>
      </c>
      <c r="AA385" t="s">
        <v>8415</v>
      </c>
      <c r="AB385" s="188" t="str">
        <f>_xlfn.IFNA(IF(Table[[#This Row],[Programme Partner]]&lt;&gt;Table[[#This Row],[Implementing Partner]],CONCATENATE(Table[[#This Row],[Programme Partner]],"-",Table[[#This Row],[Implementing Partner]]),Table[[#This Row],[Programme Partner]]),"")</f>
        <v>SCI</v>
      </c>
      <c r="AC385" s="189"/>
      <c r="AD385" s="189"/>
      <c r="AE385" s="190"/>
      <c r="AF385" s="190"/>
      <c r="AG385" s="191"/>
    </row>
    <row r="386" spans="1:33" ht="14.4" customHeight="1">
      <c r="A386" s="183">
        <v>433</v>
      </c>
      <c r="B386" t="s">
        <v>5234</v>
      </c>
      <c r="C386" t="s">
        <v>5234</v>
      </c>
      <c r="D386" s="197" t="s">
        <v>8343</v>
      </c>
      <c r="E386" t="s">
        <v>27</v>
      </c>
      <c r="F386" t="s">
        <v>8012</v>
      </c>
      <c r="G386" t="s">
        <v>8357</v>
      </c>
      <c r="H386" t="str">
        <f>IFERROR(VLOOKUP(Table[[#This Row],[Activity Details of Assistance]],WHAT!E:F,2,FALSE),"")</f>
        <v># of door</v>
      </c>
      <c r="I386"/>
      <c r="J386">
        <v>10</v>
      </c>
      <c r="K386" t="s">
        <v>8280</v>
      </c>
      <c r="L386" t="s">
        <v>13</v>
      </c>
      <c r="M386" t="s">
        <v>14</v>
      </c>
      <c r="N386" t="s">
        <v>309</v>
      </c>
      <c r="O386" t="s">
        <v>1606</v>
      </c>
      <c r="P386" t="s">
        <v>4668</v>
      </c>
      <c r="Q386" s="236">
        <v>44592</v>
      </c>
      <c r="R386" s="236">
        <v>44652</v>
      </c>
      <c r="S386" t="s">
        <v>8452</v>
      </c>
      <c r="T386"/>
      <c r="U386"/>
      <c r="V386"/>
      <c r="W386"/>
      <c r="X386" s="197"/>
      <c r="Y386" t="s">
        <v>8414</v>
      </c>
      <c r="Z386">
        <v>1708521596</v>
      </c>
      <c r="AA386" t="s">
        <v>8415</v>
      </c>
      <c r="AB386" s="188" t="str">
        <f>_xlfn.IFNA(IF(Table[[#This Row],[Programme Partner]]&lt;&gt;Table[[#This Row],[Implementing Partner]],CONCATENATE(Table[[#This Row],[Programme Partner]],"-",Table[[#This Row],[Implementing Partner]]),Table[[#This Row],[Programme Partner]]),"")</f>
        <v>SCI</v>
      </c>
      <c r="AC386" s="189"/>
      <c r="AD386" s="189"/>
      <c r="AE386" s="190"/>
      <c r="AF386" s="190"/>
      <c r="AG386" s="191"/>
    </row>
    <row r="387" spans="1:33" ht="14.4" customHeight="1">
      <c r="A387" s="183">
        <v>434</v>
      </c>
      <c r="B387" t="s">
        <v>5234</v>
      </c>
      <c r="C387" t="s">
        <v>5234</v>
      </c>
      <c r="D387" s="197" t="s">
        <v>8343</v>
      </c>
      <c r="E387" t="s">
        <v>27</v>
      </c>
      <c r="F387" t="s">
        <v>8013</v>
      </c>
      <c r="G387" t="s">
        <v>8314</v>
      </c>
      <c r="H387" t="str">
        <f>IFERROR(VLOOKUP(Table[[#This Row],[Activity Details of Assistance]],WHAT!E:F,2,FALSE),"")</f>
        <v># of HP sessions at HH level</v>
      </c>
      <c r="I387"/>
      <c r="J387">
        <v>390</v>
      </c>
      <c r="K387" t="s">
        <v>8280</v>
      </c>
      <c r="L387" t="s">
        <v>13</v>
      </c>
      <c r="M387" t="s">
        <v>14</v>
      </c>
      <c r="N387" t="s">
        <v>309</v>
      </c>
      <c r="O387" t="s">
        <v>1606</v>
      </c>
      <c r="P387" t="s">
        <v>4668</v>
      </c>
      <c r="Q387" s="236">
        <v>44592</v>
      </c>
      <c r="R387" s="236">
        <v>44652</v>
      </c>
      <c r="S387" t="s">
        <v>8452</v>
      </c>
      <c r="T387"/>
      <c r="U387"/>
      <c r="V387"/>
      <c r="W387"/>
      <c r="X387" s="197"/>
      <c r="Y387" t="s">
        <v>8414</v>
      </c>
      <c r="Z387">
        <v>1708521596</v>
      </c>
      <c r="AA387" t="s">
        <v>8415</v>
      </c>
      <c r="AB387" s="188" t="str">
        <f>_xlfn.IFNA(IF(Table[[#This Row],[Programme Partner]]&lt;&gt;Table[[#This Row],[Implementing Partner]],CONCATENATE(Table[[#This Row],[Programme Partner]],"-",Table[[#This Row],[Implementing Partner]]),Table[[#This Row],[Programme Partner]]),"")</f>
        <v>SCI</v>
      </c>
      <c r="AC387" s="189"/>
      <c r="AD387" s="189"/>
      <c r="AE387" s="190"/>
      <c r="AF387" s="190"/>
      <c r="AG387" s="191"/>
    </row>
    <row r="388" spans="1:33" ht="14.4" customHeight="1">
      <c r="A388" s="183">
        <v>435</v>
      </c>
      <c r="B388" t="s">
        <v>5234</v>
      </c>
      <c r="C388" t="s">
        <v>5234</v>
      </c>
      <c r="D388" s="197" t="s">
        <v>8343</v>
      </c>
      <c r="E388" t="s">
        <v>27</v>
      </c>
      <c r="F388" t="s">
        <v>8014</v>
      </c>
      <c r="G388" t="s">
        <v>8358</v>
      </c>
      <c r="H388" t="str">
        <f>IFERROR(VLOOKUP(Table[[#This Row],[Activity Details of Assistance]],WHAT!E:F,2,FALSE),"")</f>
        <v># of campaign per camp </v>
      </c>
      <c r="I388"/>
      <c r="J388">
        <v>2</v>
      </c>
      <c r="K388" t="s">
        <v>8280</v>
      </c>
      <c r="L388" t="s">
        <v>13</v>
      </c>
      <c r="M388" t="s">
        <v>14</v>
      </c>
      <c r="N388" t="s">
        <v>309</v>
      </c>
      <c r="O388" t="s">
        <v>1606</v>
      </c>
      <c r="P388" t="s">
        <v>4668</v>
      </c>
      <c r="Q388" s="236">
        <v>44592</v>
      </c>
      <c r="R388" s="236">
        <v>44652</v>
      </c>
      <c r="S388" t="s">
        <v>8452</v>
      </c>
      <c r="T388"/>
      <c r="U388"/>
      <c r="V388"/>
      <c r="W388"/>
      <c r="X388" s="197"/>
      <c r="Y388" t="s">
        <v>8414</v>
      </c>
      <c r="Z388">
        <v>1708521596</v>
      </c>
      <c r="AA388" t="s">
        <v>8415</v>
      </c>
      <c r="AB388" s="188" t="str">
        <f>_xlfn.IFNA(IF(Table[[#This Row],[Programme Partner]]&lt;&gt;Table[[#This Row],[Implementing Partner]],CONCATENATE(Table[[#This Row],[Programme Partner]],"-",Table[[#This Row],[Implementing Partner]]),Table[[#This Row],[Programme Partner]]),"")</f>
        <v>SCI</v>
      </c>
      <c r="AC388" s="189"/>
      <c r="AD388" s="189"/>
      <c r="AE388" s="190"/>
      <c r="AF388" s="190"/>
      <c r="AG388" s="191"/>
    </row>
    <row r="389" spans="1:33" ht="14.4" customHeight="1">
      <c r="A389" s="183">
        <v>436</v>
      </c>
      <c r="B389" t="s">
        <v>5234</v>
      </c>
      <c r="C389" t="s">
        <v>5234</v>
      </c>
      <c r="D389" s="197" t="s">
        <v>8343</v>
      </c>
      <c r="E389" t="s">
        <v>27</v>
      </c>
      <c r="F389" t="s">
        <v>8011</v>
      </c>
      <c r="G389" s="195" t="s">
        <v>8584</v>
      </c>
      <c r="H389" t="str">
        <f>IFERROR(VLOOKUP(Table[[#This Row],[Activity Details of Assistance]],WHAT!E:F,2,FALSE),"")</f>
        <v># of tube well</v>
      </c>
      <c r="I389"/>
      <c r="J389">
        <v>12</v>
      </c>
      <c r="K389" t="s">
        <v>8280</v>
      </c>
      <c r="L389" t="s">
        <v>13</v>
      </c>
      <c r="M389" t="s">
        <v>14</v>
      </c>
      <c r="N389" t="s">
        <v>309</v>
      </c>
      <c r="O389" t="s">
        <v>1606</v>
      </c>
      <c r="P389" t="s">
        <v>4678</v>
      </c>
      <c r="Q389" s="236">
        <v>44592</v>
      </c>
      <c r="R389" s="236">
        <v>44652</v>
      </c>
      <c r="S389" t="s">
        <v>8452</v>
      </c>
      <c r="T389"/>
      <c r="U389"/>
      <c r="V389"/>
      <c r="W389"/>
      <c r="X389" s="197"/>
      <c r="Y389" t="s">
        <v>8414</v>
      </c>
      <c r="Z389">
        <v>1708521596</v>
      </c>
      <c r="AA389" t="s">
        <v>8415</v>
      </c>
      <c r="AB389" s="188" t="str">
        <f>_xlfn.IFNA(IF(Table[[#This Row],[Programme Partner]]&lt;&gt;Table[[#This Row],[Implementing Partner]],CONCATENATE(Table[[#This Row],[Programme Partner]],"-",Table[[#This Row],[Implementing Partner]]),Table[[#This Row],[Programme Partner]]),"")</f>
        <v>SCI</v>
      </c>
      <c r="AC389" s="189"/>
      <c r="AD389" s="189"/>
      <c r="AE389" s="190"/>
      <c r="AF389" s="190"/>
      <c r="AG389" s="191"/>
    </row>
    <row r="390" spans="1:33" ht="14.4" customHeight="1">
      <c r="A390" s="183">
        <v>437</v>
      </c>
      <c r="B390" t="s">
        <v>5234</v>
      </c>
      <c r="C390" t="s">
        <v>5234</v>
      </c>
      <c r="D390" s="197" t="s">
        <v>8343</v>
      </c>
      <c r="E390" t="s">
        <v>27</v>
      </c>
      <c r="F390" t="s">
        <v>8012</v>
      </c>
      <c r="G390" s="195" t="s">
        <v>8585</v>
      </c>
      <c r="H390" t="str">
        <f>IFERROR(VLOOKUP(Table[[#This Row],[Activity Details of Assistance]],WHAT!E:F,2,FALSE),"")</f>
        <v xml:space="preserve"># of door </v>
      </c>
      <c r="I390"/>
      <c r="J390">
        <v>4</v>
      </c>
      <c r="K390" t="s">
        <v>8280</v>
      </c>
      <c r="L390" t="s">
        <v>13</v>
      </c>
      <c r="M390" t="s">
        <v>14</v>
      </c>
      <c r="N390" t="s">
        <v>309</v>
      </c>
      <c r="O390" t="s">
        <v>1606</v>
      </c>
      <c r="P390" t="s">
        <v>4678</v>
      </c>
      <c r="Q390" s="236">
        <v>44592</v>
      </c>
      <c r="R390" s="236">
        <v>44652</v>
      </c>
      <c r="S390" t="s">
        <v>8452</v>
      </c>
      <c r="T390"/>
      <c r="U390"/>
      <c r="V390"/>
      <c r="W390"/>
      <c r="X390" s="197"/>
      <c r="Y390" t="s">
        <v>8414</v>
      </c>
      <c r="Z390">
        <v>1708521596</v>
      </c>
      <c r="AA390" t="s">
        <v>8415</v>
      </c>
      <c r="AB390" s="188" t="str">
        <f>_xlfn.IFNA(IF(Table[[#This Row],[Programme Partner]]&lt;&gt;Table[[#This Row],[Implementing Partner]],CONCATENATE(Table[[#This Row],[Programme Partner]],"-",Table[[#This Row],[Implementing Partner]]),Table[[#This Row],[Programme Partner]]),"")</f>
        <v>SCI</v>
      </c>
      <c r="AC390" s="189"/>
      <c r="AD390" s="189"/>
      <c r="AE390" s="190"/>
      <c r="AF390" s="190"/>
      <c r="AG390" s="191"/>
    </row>
    <row r="391" spans="1:33" ht="14.4" customHeight="1">
      <c r="A391" s="183">
        <v>438</v>
      </c>
      <c r="B391" t="s">
        <v>5234</v>
      </c>
      <c r="C391" t="s">
        <v>5234</v>
      </c>
      <c r="D391" s="197" t="s">
        <v>8343</v>
      </c>
      <c r="E391" t="s">
        <v>27</v>
      </c>
      <c r="F391" t="s">
        <v>8012</v>
      </c>
      <c r="G391" s="195" t="s">
        <v>8359</v>
      </c>
      <c r="H391" t="str">
        <f>IFERROR(VLOOKUP(Table[[#This Row],[Activity Details of Assistance]],WHAT!E:F,2,FALSE),"")</f>
        <v># of FSM Site</v>
      </c>
      <c r="I391"/>
      <c r="J391">
        <v>1</v>
      </c>
      <c r="K391" t="s">
        <v>8280</v>
      </c>
      <c r="L391" t="s">
        <v>13</v>
      </c>
      <c r="M391" t="s">
        <v>14</v>
      </c>
      <c r="N391" t="s">
        <v>309</v>
      </c>
      <c r="O391" t="s">
        <v>1606</v>
      </c>
      <c r="P391" t="s">
        <v>4678</v>
      </c>
      <c r="Q391" s="236">
        <v>44592</v>
      </c>
      <c r="R391" s="236">
        <v>44652</v>
      </c>
      <c r="S391" t="s">
        <v>8452</v>
      </c>
      <c r="T391"/>
      <c r="U391"/>
      <c r="V391"/>
      <c r="W391"/>
      <c r="X391" s="197"/>
      <c r="Y391" t="s">
        <v>8414</v>
      </c>
      <c r="Z391">
        <v>1708521596</v>
      </c>
      <c r="AA391" t="s">
        <v>8415</v>
      </c>
      <c r="AB391" s="188" t="str">
        <f>_xlfn.IFNA(IF(Table[[#This Row],[Programme Partner]]&lt;&gt;Table[[#This Row],[Implementing Partner]],CONCATENATE(Table[[#This Row],[Programme Partner]],"-",Table[[#This Row],[Implementing Partner]]),Table[[#This Row],[Programme Partner]]),"")</f>
        <v>SCI</v>
      </c>
      <c r="AC391" s="189"/>
      <c r="AD391" s="189"/>
      <c r="AE391" s="190"/>
      <c r="AF391" s="190"/>
      <c r="AG391" s="191"/>
    </row>
    <row r="392" spans="1:33" ht="14.4" customHeight="1">
      <c r="A392" s="183">
        <v>439</v>
      </c>
      <c r="B392" t="s">
        <v>5234</v>
      </c>
      <c r="C392" t="s">
        <v>5234</v>
      </c>
      <c r="D392" s="197" t="s">
        <v>8343</v>
      </c>
      <c r="E392" t="s">
        <v>27</v>
      </c>
      <c r="F392" t="s">
        <v>8012</v>
      </c>
      <c r="G392" t="s">
        <v>8357</v>
      </c>
      <c r="H392" t="str">
        <f>IFERROR(VLOOKUP(Table[[#This Row],[Activity Details of Assistance]],WHAT!E:F,2,FALSE),"")</f>
        <v># of door</v>
      </c>
      <c r="I392"/>
      <c r="J392">
        <v>17</v>
      </c>
      <c r="K392" t="s">
        <v>8280</v>
      </c>
      <c r="L392" t="s">
        <v>13</v>
      </c>
      <c r="M392" t="s">
        <v>14</v>
      </c>
      <c r="N392" t="s">
        <v>309</v>
      </c>
      <c r="O392" t="s">
        <v>1606</v>
      </c>
      <c r="P392" t="s">
        <v>4678</v>
      </c>
      <c r="Q392" s="236">
        <v>44592</v>
      </c>
      <c r="R392" s="236">
        <v>44652</v>
      </c>
      <c r="S392" t="s">
        <v>8452</v>
      </c>
      <c r="T392"/>
      <c r="U392"/>
      <c r="V392"/>
      <c r="W392"/>
      <c r="X392" s="197"/>
      <c r="Y392" t="s">
        <v>8414</v>
      </c>
      <c r="Z392">
        <v>1708521596</v>
      </c>
      <c r="AA392" t="s">
        <v>8415</v>
      </c>
      <c r="AB392" s="188" t="str">
        <f>_xlfn.IFNA(IF(Table[[#This Row],[Programme Partner]]&lt;&gt;Table[[#This Row],[Implementing Partner]],CONCATENATE(Table[[#This Row],[Programme Partner]],"-",Table[[#This Row],[Implementing Partner]]),Table[[#This Row],[Programme Partner]]),"")</f>
        <v>SCI</v>
      </c>
      <c r="AC392" s="189"/>
      <c r="AD392" s="189"/>
      <c r="AE392" s="190"/>
      <c r="AF392" s="190"/>
      <c r="AG392" s="191"/>
    </row>
    <row r="393" spans="1:33" ht="14.4" customHeight="1">
      <c r="A393" s="183">
        <v>440</v>
      </c>
      <c r="B393" t="s">
        <v>5234</v>
      </c>
      <c r="C393" t="s">
        <v>5234</v>
      </c>
      <c r="D393" s="197" t="s">
        <v>8343</v>
      </c>
      <c r="E393" t="s">
        <v>27</v>
      </c>
      <c r="F393" t="s">
        <v>8013</v>
      </c>
      <c r="G393" t="s">
        <v>8314</v>
      </c>
      <c r="H393" t="str">
        <f>IFERROR(VLOOKUP(Table[[#This Row],[Activity Details of Assistance]],WHAT!E:F,2,FALSE),"")</f>
        <v># of HP sessions at HH level</v>
      </c>
      <c r="I393"/>
      <c r="J393">
        <v>503</v>
      </c>
      <c r="K393" t="s">
        <v>8280</v>
      </c>
      <c r="L393" t="s">
        <v>13</v>
      </c>
      <c r="M393" t="s">
        <v>14</v>
      </c>
      <c r="N393" t="s">
        <v>309</v>
      </c>
      <c r="O393" t="s">
        <v>1606</v>
      </c>
      <c r="P393" t="s">
        <v>4678</v>
      </c>
      <c r="Q393" s="236">
        <v>44592</v>
      </c>
      <c r="R393" s="236">
        <v>44652</v>
      </c>
      <c r="S393" t="s">
        <v>8452</v>
      </c>
      <c r="T393"/>
      <c r="U393"/>
      <c r="V393"/>
      <c r="W393"/>
      <c r="X393" s="197"/>
      <c r="Y393" t="s">
        <v>8414</v>
      </c>
      <c r="Z393">
        <v>1708521596</v>
      </c>
      <c r="AA393" t="s">
        <v>8415</v>
      </c>
      <c r="AB393" s="188" t="str">
        <f>_xlfn.IFNA(IF(Table[[#This Row],[Programme Partner]]&lt;&gt;Table[[#This Row],[Implementing Partner]],CONCATENATE(Table[[#This Row],[Programme Partner]],"-",Table[[#This Row],[Implementing Partner]]),Table[[#This Row],[Programme Partner]]),"")</f>
        <v>SCI</v>
      </c>
      <c r="AC393" s="189"/>
      <c r="AD393" s="189"/>
      <c r="AE393" s="190"/>
      <c r="AF393" s="190"/>
      <c r="AG393" s="191"/>
    </row>
    <row r="394" spans="1:33" ht="14.4" customHeight="1">
      <c r="A394" s="183">
        <v>441</v>
      </c>
      <c r="B394" t="s">
        <v>5234</v>
      </c>
      <c r="C394" t="s">
        <v>5234</v>
      </c>
      <c r="D394" s="197" t="s">
        <v>8343</v>
      </c>
      <c r="E394" t="s">
        <v>27</v>
      </c>
      <c r="F394" t="s">
        <v>8014</v>
      </c>
      <c r="G394" t="s">
        <v>8358</v>
      </c>
      <c r="H394" t="str">
        <f>IFERROR(VLOOKUP(Table[[#This Row],[Activity Details of Assistance]],WHAT!E:F,2,FALSE),"")</f>
        <v># of campaign per camp </v>
      </c>
      <c r="I394"/>
      <c r="J394">
        <v>2</v>
      </c>
      <c r="K394" t="s">
        <v>8280</v>
      </c>
      <c r="L394" t="s">
        <v>13</v>
      </c>
      <c r="M394" t="s">
        <v>14</v>
      </c>
      <c r="N394" t="s">
        <v>309</v>
      </c>
      <c r="O394" t="s">
        <v>1606</v>
      </c>
      <c r="P394" t="s">
        <v>4678</v>
      </c>
      <c r="Q394" s="236">
        <v>44592</v>
      </c>
      <c r="R394" s="236">
        <v>44652</v>
      </c>
      <c r="S394" t="s">
        <v>8452</v>
      </c>
      <c r="T394"/>
      <c r="U394"/>
      <c r="V394"/>
      <c r="W394"/>
      <c r="X394" s="197"/>
      <c r="Y394" t="s">
        <v>8414</v>
      </c>
      <c r="Z394">
        <v>1708521596</v>
      </c>
      <c r="AA394" t="s">
        <v>8415</v>
      </c>
      <c r="AB394" s="188" t="str">
        <f>_xlfn.IFNA(IF(Table[[#This Row],[Programme Partner]]&lt;&gt;Table[[#This Row],[Implementing Partner]],CONCATENATE(Table[[#This Row],[Programme Partner]],"-",Table[[#This Row],[Implementing Partner]]),Table[[#This Row],[Programme Partner]]),"")</f>
        <v>SCI</v>
      </c>
      <c r="AC394" s="189"/>
      <c r="AD394" s="189"/>
      <c r="AE394" s="190"/>
      <c r="AF394" s="190"/>
      <c r="AG394" s="191"/>
    </row>
    <row r="395" spans="1:33" ht="14.4" customHeight="1">
      <c r="A395" s="183">
        <v>442</v>
      </c>
      <c r="B395" t="s">
        <v>5234</v>
      </c>
      <c r="C395" t="s">
        <v>5234</v>
      </c>
      <c r="D395" s="197" t="s">
        <v>8343</v>
      </c>
      <c r="E395" t="s">
        <v>27</v>
      </c>
      <c r="F395" t="s">
        <v>8011</v>
      </c>
      <c r="G395" t="s">
        <v>8355</v>
      </c>
      <c r="H395" t="str">
        <f>IFERROR(VLOOKUP(Table[[#This Row],[Activity Details of Assistance]],WHAT!E:F,2,FALSE),"")</f>
        <v># of water network</v>
      </c>
      <c r="I395"/>
      <c r="J395">
        <v>1</v>
      </c>
      <c r="K395" t="s">
        <v>8280</v>
      </c>
      <c r="L395" t="s">
        <v>13</v>
      </c>
      <c r="M395" t="s">
        <v>14</v>
      </c>
      <c r="N395" t="s">
        <v>307</v>
      </c>
      <c r="O395" t="s">
        <v>1599</v>
      </c>
      <c r="P395" t="s">
        <v>4720</v>
      </c>
      <c r="Q395" s="236">
        <v>44592</v>
      </c>
      <c r="R395" s="236">
        <v>44652</v>
      </c>
      <c r="S395" t="s">
        <v>8452</v>
      </c>
      <c r="T395"/>
      <c r="U395"/>
      <c r="V395"/>
      <c r="W395"/>
      <c r="X395" s="197"/>
      <c r="Y395" t="s">
        <v>8414</v>
      </c>
      <c r="Z395">
        <v>1708521596</v>
      </c>
      <c r="AA395" t="s">
        <v>8415</v>
      </c>
      <c r="AB395" s="188" t="str">
        <f>_xlfn.IFNA(IF(Table[[#This Row],[Programme Partner]]&lt;&gt;Table[[#This Row],[Implementing Partner]],CONCATENATE(Table[[#This Row],[Programme Partner]],"-",Table[[#This Row],[Implementing Partner]]),Table[[#This Row],[Programme Partner]]),"")</f>
        <v>SCI</v>
      </c>
      <c r="AC395" s="189"/>
      <c r="AD395" s="189"/>
      <c r="AE395" s="190"/>
      <c r="AF395" s="190"/>
      <c r="AG395" s="191"/>
    </row>
    <row r="396" spans="1:33" ht="14.4" customHeight="1">
      <c r="A396" s="183">
        <v>443</v>
      </c>
      <c r="B396" t="s">
        <v>5234</v>
      </c>
      <c r="C396" t="s">
        <v>5234</v>
      </c>
      <c r="D396" s="197" t="s">
        <v>8343</v>
      </c>
      <c r="E396" t="s">
        <v>27</v>
      </c>
      <c r="F396" t="s">
        <v>8012</v>
      </c>
      <c r="G396" s="195" t="s">
        <v>8585</v>
      </c>
      <c r="H396" t="str">
        <f>IFERROR(VLOOKUP(Table[[#This Row],[Activity Details of Assistance]],WHAT!E:F,2,FALSE),"")</f>
        <v xml:space="preserve"># of door </v>
      </c>
      <c r="I396"/>
      <c r="J396">
        <v>4</v>
      </c>
      <c r="K396" t="s">
        <v>8280</v>
      </c>
      <c r="L396" t="s">
        <v>13</v>
      </c>
      <c r="M396" t="s">
        <v>14</v>
      </c>
      <c r="N396" t="s">
        <v>307</v>
      </c>
      <c r="O396" t="s">
        <v>1599</v>
      </c>
      <c r="P396" t="s">
        <v>4720</v>
      </c>
      <c r="Q396" s="236">
        <v>44592</v>
      </c>
      <c r="R396" s="236">
        <v>44652</v>
      </c>
      <c r="S396" t="s">
        <v>8452</v>
      </c>
      <c r="T396"/>
      <c r="U396"/>
      <c r="V396"/>
      <c r="W396"/>
      <c r="X396" s="197"/>
      <c r="Y396" t="s">
        <v>8414</v>
      </c>
      <c r="Z396">
        <v>1708521596</v>
      </c>
      <c r="AA396" t="s">
        <v>8415</v>
      </c>
      <c r="AB396" s="188" t="str">
        <f>_xlfn.IFNA(IF(Table[[#This Row],[Programme Partner]]&lt;&gt;Table[[#This Row],[Implementing Partner]],CONCATENATE(Table[[#This Row],[Programme Partner]],"-",Table[[#This Row],[Implementing Partner]]),Table[[#This Row],[Programme Partner]]),"")</f>
        <v>SCI</v>
      </c>
      <c r="AC396" s="189"/>
      <c r="AD396" s="189"/>
      <c r="AE396" s="190"/>
      <c r="AF396" s="190"/>
      <c r="AG396" s="191"/>
    </row>
    <row r="397" spans="1:33" ht="14.4" customHeight="1">
      <c r="A397" s="183">
        <v>444</v>
      </c>
      <c r="B397" t="s">
        <v>5234</v>
      </c>
      <c r="C397" t="s">
        <v>5234</v>
      </c>
      <c r="D397" s="197" t="s">
        <v>8343</v>
      </c>
      <c r="E397" t="s">
        <v>27</v>
      </c>
      <c r="F397" t="s">
        <v>8012</v>
      </c>
      <c r="G397" t="s">
        <v>8359</v>
      </c>
      <c r="H397" t="str">
        <f>IFERROR(VLOOKUP(Table[[#This Row],[Activity Details of Assistance]],WHAT!E:F,2,FALSE),"")</f>
        <v># of FSM Site</v>
      </c>
      <c r="I397"/>
      <c r="J397">
        <v>1</v>
      </c>
      <c r="K397" t="s">
        <v>8280</v>
      </c>
      <c r="L397" t="s">
        <v>13</v>
      </c>
      <c r="M397" t="s">
        <v>14</v>
      </c>
      <c r="N397" t="s">
        <v>307</v>
      </c>
      <c r="O397" t="s">
        <v>1599</v>
      </c>
      <c r="P397" t="s">
        <v>4720</v>
      </c>
      <c r="Q397" s="236">
        <v>44592</v>
      </c>
      <c r="R397" s="236">
        <v>44652</v>
      </c>
      <c r="S397" t="s">
        <v>8452</v>
      </c>
      <c r="T397"/>
      <c r="U397"/>
      <c r="V397"/>
      <c r="W397"/>
      <c r="X397" s="197"/>
      <c r="Y397" t="s">
        <v>8414</v>
      </c>
      <c r="Z397">
        <v>1708521596</v>
      </c>
      <c r="AA397" t="s">
        <v>8415</v>
      </c>
      <c r="AB397" s="188" t="str">
        <f>_xlfn.IFNA(IF(Table[[#This Row],[Programme Partner]]&lt;&gt;Table[[#This Row],[Implementing Partner]],CONCATENATE(Table[[#This Row],[Programme Partner]],"-",Table[[#This Row],[Implementing Partner]]),Table[[#This Row],[Programme Partner]]),"")</f>
        <v>SCI</v>
      </c>
      <c r="AC397" s="189"/>
      <c r="AD397" s="189"/>
      <c r="AE397" s="190"/>
      <c r="AF397" s="190"/>
      <c r="AG397" s="191"/>
    </row>
    <row r="398" spans="1:33" ht="14.4" customHeight="1">
      <c r="A398" s="183">
        <v>445</v>
      </c>
      <c r="B398" t="s">
        <v>5234</v>
      </c>
      <c r="C398" t="s">
        <v>5234</v>
      </c>
      <c r="D398" s="197" t="s">
        <v>8343</v>
      </c>
      <c r="E398" t="s">
        <v>27</v>
      </c>
      <c r="F398" t="s">
        <v>8012</v>
      </c>
      <c r="G398" t="s">
        <v>8357</v>
      </c>
      <c r="H398" t="str">
        <f>IFERROR(VLOOKUP(Table[[#This Row],[Activity Details of Assistance]],WHAT!E:F,2,FALSE),"")</f>
        <v># of door</v>
      </c>
      <c r="I398"/>
      <c r="J398">
        <v>28</v>
      </c>
      <c r="K398" t="s">
        <v>8280</v>
      </c>
      <c r="L398" t="s">
        <v>13</v>
      </c>
      <c r="M398" t="s">
        <v>14</v>
      </c>
      <c r="N398" t="s">
        <v>307</v>
      </c>
      <c r="O398" t="s">
        <v>1599</v>
      </c>
      <c r="P398" t="s">
        <v>4720</v>
      </c>
      <c r="Q398" s="236">
        <v>44592</v>
      </c>
      <c r="R398" s="236">
        <v>44652</v>
      </c>
      <c r="S398" t="s">
        <v>8452</v>
      </c>
      <c r="T398"/>
      <c r="U398"/>
      <c r="V398"/>
      <c r="W398"/>
      <c r="X398" s="197"/>
      <c r="Y398" t="s">
        <v>8414</v>
      </c>
      <c r="Z398">
        <v>1708521596</v>
      </c>
      <c r="AA398" t="s">
        <v>8415</v>
      </c>
      <c r="AB398" s="188" t="str">
        <f>_xlfn.IFNA(IF(Table[[#This Row],[Programme Partner]]&lt;&gt;Table[[#This Row],[Implementing Partner]],CONCATENATE(Table[[#This Row],[Programme Partner]],"-",Table[[#This Row],[Implementing Partner]]),Table[[#This Row],[Programme Partner]]),"")</f>
        <v>SCI</v>
      </c>
      <c r="AC398" s="189"/>
      <c r="AD398" s="189"/>
      <c r="AE398" s="190"/>
      <c r="AF398" s="190"/>
      <c r="AG398" s="191"/>
    </row>
    <row r="399" spans="1:33" ht="14.4" customHeight="1">
      <c r="A399" s="183">
        <v>446</v>
      </c>
      <c r="B399" t="s">
        <v>5234</v>
      </c>
      <c r="C399" t="s">
        <v>5234</v>
      </c>
      <c r="D399" s="197" t="s">
        <v>8343</v>
      </c>
      <c r="E399" t="s">
        <v>27</v>
      </c>
      <c r="F399" t="s">
        <v>8013</v>
      </c>
      <c r="G399" t="s">
        <v>8314</v>
      </c>
      <c r="H399" t="str">
        <f>IFERROR(VLOOKUP(Table[[#This Row],[Activity Details of Assistance]],WHAT!E:F,2,FALSE),"")</f>
        <v># of HP sessions at HH level</v>
      </c>
      <c r="I399"/>
      <c r="J399">
        <v>240</v>
      </c>
      <c r="K399" t="s">
        <v>8280</v>
      </c>
      <c r="L399" t="s">
        <v>13</v>
      </c>
      <c r="M399" t="s">
        <v>14</v>
      </c>
      <c r="N399" t="s">
        <v>307</v>
      </c>
      <c r="O399" t="s">
        <v>1599</v>
      </c>
      <c r="P399" t="s">
        <v>4720</v>
      </c>
      <c r="Q399" s="236">
        <v>44592</v>
      </c>
      <c r="R399" s="236">
        <v>44652</v>
      </c>
      <c r="S399" t="s">
        <v>8452</v>
      </c>
      <c r="T399"/>
      <c r="U399"/>
      <c r="V399"/>
      <c r="W399"/>
      <c r="X399" s="197"/>
      <c r="Y399" t="s">
        <v>8414</v>
      </c>
      <c r="Z399">
        <v>1708521596</v>
      </c>
      <c r="AA399" t="s">
        <v>8415</v>
      </c>
      <c r="AB399" s="188" t="str">
        <f>_xlfn.IFNA(IF(Table[[#This Row],[Programme Partner]]&lt;&gt;Table[[#This Row],[Implementing Partner]],CONCATENATE(Table[[#This Row],[Programme Partner]],"-",Table[[#This Row],[Implementing Partner]]),Table[[#This Row],[Programme Partner]]),"")</f>
        <v>SCI</v>
      </c>
      <c r="AC399" s="189"/>
      <c r="AD399" s="189"/>
      <c r="AE399" s="190"/>
      <c r="AF399" s="190"/>
      <c r="AG399" s="191"/>
    </row>
    <row r="400" spans="1:33" ht="14.4" customHeight="1">
      <c r="A400" s="183">
        <v>447</v>
      </c>
      <c r="B400" t="s">
        <v>5234</v>
      </c>
      <c r="C400" t="s">
        <v>5234</v>
      </c>
      <c r="D400" s="197" t="s">
        <v>8343</v>
      </c>
      <c r="E400" t="s">
        <v>27</v>
      </c>
      <c r="F400" t="s">
        <v>8014</v>
      </c>
      <c r="G400" t="s">
        <v>8358</v>
      </c>
      <c r="H400" t="str">
        <f>IFERROR(VLOOKUP(Table[[#This Row],[Activity Details of Assistance]],WHAT!E:F,2,FALSE),"")</f>
        <v># of campaign per camp </v>
      </c>
      <c r="I400"/>
      <c r="J400">
        <v>2</v>
      </c>
      <c r="K400" t="s">
        <v>8280</v>
      </c>
      <c r="L400" t="s">
        <v>13</v>
      </c>
      <c r="M400" t="s">
        <v>14</v>
      </c>
      <c r="N400" t="s">
        <v>307</v>
      </c>
      <c r="O400" t="s">
        <v>1599</v>
      </c>
      <c r="P400" t="s">
        <v>4720</v>
      </c>
      <c r="Q400" s="236">
        <v>44592</v>
      </c>
      <c r="R400" s="236">
        <v>44652</v>
      </c>
      <c r="S400" t="s">
        <v>8452</v>
      </c>
      <c r="T400"/>
      <c r="U400"/>
      <c r="V400"/>
      <c r="W400"/>
      <c r="X400" s="197"/>
      <c r="Y400" t="s">
        <v>8414</v>
      </c>
      <c r="Z400">
        <v>1708521596</v>
      </c>
      <c r="AA400" t="s">
        <v>8415</v>
      </c>
      <c r="AB400" s="188" t="str">
        <f>_xlfn.IFNA(IF(Table[[#This Row],[Programme Partner]]&lt;&gt;Table[[#This Row],[Implementing Partner]],CONCATENATE(Table[[#This Row],[Programme Partner]],"-",Table[[#This Row],[Implementing Partner]]),Table[[#This Row],[Programme Partner]]),"")</f>
        <v>SCI</v>
      </c>
      <c r="AC400" s="189"/>
      <c r="AD400" s="189"/>
      <c r="AE400" s="190"/>
      <c r="AF400" s="190"/>
      <c r="AG400" s="191"/>
    </row>
    <row r="401" spans="1:33" ht="14.4" customHeight="1">
      <c r="A401" s="183">
        <v>448</v>
      </c>
      <c r="B401" t="s">
        <v>5234</v>
      </c>
      <c r="C401" t="s">
        <v>5234</v>
      </c>
      <c r="D401" s="197" t="s">
        <v>8343</v>
      </c>
      <c r="E401" t="s">
        <v>27</v>
      </c>
      <c r="F401" t="s">
        <v>8011</v>
      </c>
      <c r="G401" t="s">
        <v>8355</v>
      </c>
      <c r="H401" t="str">
        <f>IFERROR(VLOOKUP(Table[[#This Row],[Activity Details of Assistance]],WHAT!E:F,2,FALSE),"")</f>
        <v># of water network</v>
      </c>
      <c r="I401"/>
      <c r="J401">
        <v>1</v>
      </c>
      <c r="K401" t="s">
        <v>8280</v>
      </c>
      <c r="L401" t="s">
        <v>13</v>
      </c>
      <c r="M401" t="s">
        <v>14</v>
      </c>
      <c r="N401" t="s">
        <v>307</v>
      </c>
      <c r="O401" t="s">
        <v>1599</v>
      </c>
      <c r="P401" t="s">
        <v>4726</v>
      </c>
      <c r="Q401" s="236">
        <v>44592</v>
      </c>
      <c r="R401" s="236">
        <v>44652</v>
      </c>
      <c r="S401" t="s">
        <v>8452</v>
      </c>
      <c r="T401"/>
      <c r="U401"/>
      <c r="V401"/>
      <c r="W401"/>
      <c r="X401" s="197"/>
      <c r="Y401" t="s">
        <v>8414</v>
      </c>
      <c r="Z401">
        <v>1708521596</v>
      </c>
      <c r="AA401" t="s">
        <v>8415</v>
      </c>
      <c r="AB401" s="188" t="str">
        <f>_xlfn.IFNA(IF(Table[[#This Row],[Programme Partner]]&lt;&gt;Table[[#This Row],[Implementing Partner]],CONCATENATE(Table[[#This Row],[Programme Partner]],"-",Table[[#This Row],[Implementing Partner]]),Table[[#This Row],[Programme Partner]]),"")</f>
        <v>SCI</v>
      </c>
      <c r="AC401" s="189"/>
      <c r="AD401" s="189"/>
      <c r="AE401" s="190"/>
      <c r="AF401" s="190"/>
      <c r="AG401" s="191"/>
    </row>
    <row r="402" spans="1:33" ht="14.4" customHeight="1">
      <c r="A402" s="183">
        <v>449</v>
      </c>
      <c r="B402" t="s">
        <v>5234</v>
      </c>
      <c r="C402" t="s">
        <v>5234</v>
      </c>
      <c r="D402" s="197" t="s">
        <v>8343</v>
      </c>
      <c r="E402" t="s">
        <v>27</v>
      </c>
      <c r="F402" t="s">
        <v>8012</v>
      </c>
      <c r="G402" s="195" t="s">
        <v>8585</v>
      </c>
      <c r="H402" t="str">
        <f>IFERROR(VLOOKUP(Table[[#This Row],[Activity Details of Assistance]],WHAT!E:F,2,FALSE),"")</f>
        <v xml:space="preserve"># of door </v>
      </c>
      <c r="I402"/>
      <c r="J402">
        <v>3</v>
      </c>
      <c r="K402" t="s">
        <v>8280</v>
      </c>
      <c r="L402" t="s">
        <v>13</v>
      </c>
      <c r="M402" t="s">
        <v>14</v>
      </c>
      <c r="N402" t="s">
        <v>307</v>
      </c>
      <c r="O402" t="s">
        <v>1599</v>
      </c>
      <c r="P402" t="s">
        <v>4726</v>
      </c>
      <c r="Q402" s="236">
        <v>44592</v>
      </c>
      <c r="R402" s="236">
        <v>44652</v>
      </c>
      <c r="S402" t="s">
        <v>8452</v>
      </c>
      <c r="T402"/>
      <c r="U402"/>
      <c r="V402"/>
      <c r="W402"/>
      <c r="X402" s="197"/>
      <c r="Y402" t="s">
        <v>8414</v>
      </c>
      <c r="Z402">
        <v>1708521596</v>
      </c>
      <c r="AA402" t="s">
        <v>8415</v>
      </c>
      <c r="AB402" s="188" t="str">
        <f>_xlfn.IFNA(IF(Table[[#This Row],[Programme Partner]]&lt;&gt;Table[[#This Row],[Implementing Partner]],CONCATENATE(Table[[#This Row],[Programme Partner]],"-",Table[[#This Row],[Implementing Partner]]),Table[[#This Row],[Programme Partner]]),"")</f>
        <v>SCI</v>
      </c>
      <c r="AC402" s="189"/>
      <c r="AD402" s="189"/>
      <c r="AE402" s="190"/>
      <c r="AF402" s="190"/>
      <c r="AG402" s="191"/>
    </row>
    <row r="403" spans="1:33" ht="14.4" customHeight="1">
      <c r="A403" s="183">
        <v>450</v>
      </c>
      <c r="B403" t="s">
        <v>5234</v>
      </c>
      <c r="C403" t="s">
        <v>5234</v>
      </c>
      <c r="D403" s="197" t="s">
        <v>8343</v>
      </c>
      <c r="E403" t="s">
        <v>27</v>
      </c>
      <c r="F403" t="s">
        <v>8012</v>
      </c>
      <c r="G403" t="s">
        <v>8357</v>
      </c>
      <c r="H403" t="str">
        <f>IFERROR(VLOOKUP(Table[[#This Row],[Activity Details of Assistance]],WHAT!E:F,2,FALSE),"")</f>
        <v># of door</v>
      </c>
      <c r="I403"/>
      <c r="J403">
        <v>25</v>
      </c>
      <c r="K403" t="s">
        <v>8280</v>
      </c>
      <c r="L403" t="s">
        <v>13</v>
      </c>
      <c r="M403" t="s">
        <v>14</v>
      </c>
      <c r="N403" t="s">
        <v>307</v>
      </c>
      <c r="O403" t="s">
        <v>1599</v>
      </c>
      <c r="P403" t="s">
        <v>4726</v>
      </c>
      <c r="Q403" s="236">
        <v>44592</v>
      </c>
      <c r="R403" s="236">
        <v>44652</v>
      </c>
      <c r="S403" t="s">
        <v>8452</v>
      </c>
      <c r="T403"/>
      <c r="U403"/>
      <c r="V403"/>
      <c r="W403"/>
      <c r="X403" s="197"/>
      <c r="Y403" t="s">
        <v>8414</v>
      </c>
      <c r="Z403">
        <v>1708521596</v>
      </c>
      <c r="AA403" t="s">
        <v>8415</v>
      </c>
      <c r="AB403" s="188" t="str">
        <f>_xlfn.IFNA(IF(Table[[#This Row],[Programme Partner]]&lt;&gt;Table[[#This Row],[Implementing Partner]],CONCATENATE(Table[[#This Row],[Programme Partner]],"-",Table[[#This Row],[Implementing Partner]]),Table[[#This Row],[Programme Partner]]),"")</f>
        <v>SCI</v>
      </c>
      <c r="AC403" s="189"/>
      <c r="AD403" s="189"/>
      <c r="AE403" s="190"/>
      <c r="AF403" s="190"/>
      <c r="AG403" s="191"/>
    </row>
    <row r="404" spans="1:33" ht="14.4" customHeight="1">
      <c r="A404" s="183">
        <v>451</v>
      </c>
      <c r="B404" t="s">
        <v>5234</v>
      </c>
      <c r="C404" t="s">
        <v>5234</v>
      </c>
      <c r="D404" s="197" t="s">
        <v>8343</v>
      </c>
      <c r="E404" t="s">
        <v>27</v>
      </c>
      <c r="F404" t="s">
        <v>8013</v>
      </c>
      <c r="G404" t="s">
        <v>8314</v>
      </c>
      <c r="H404" t="str">
        <f>IFERROR(VLOOKUP(Table[[#This Row],[Activity Details of Assistance]],WHAT!E:F,2,FALSE),"")</f>
        <v># of HP sessions at HH level</v>
      </c>
      <c r="I404"/>
      <c r="J404">
        <v>150</v>
      </c>
      <c r="K404" t="s">
        <v>8280</v>
      </c>
      <c r="L404" t="s">
        <v>13</v>
      </c>
      <c r="M404" t="s">
        <v>14</v>
      </c>
      <c r="N404" t="s">
        <v>307</v>
      </c>
      <c r="O404" t="s">
        <v>1599</v>
      </c>
      <c r="P404" t="s">
        <v>4726</v>
      </c>
      <c r="Q404" s="236">
        <v>44592</v>
      </c>
      <c r="R404" s="236">
        <v>44652</v>
      </c>
      <c r="S404" t="s">
        <v>8452</v>
      </c>
      <c r="T404"/>
      <c r="U404"/>
      <c r="V404"/>
      <c r="W404"/>
      <c r="X404" s="197"/>
      <c r="Y404" t="s">
        <v>8414</v>
      </c>
      <c r="Z404">
        <v>1708521596</v>
      </c>
      <c r="AA404" t="s">
        <v>8415</v>
      </c>
      <c r="AB404" s="188" t="str">
        <f>_xlfn.IFNA(IF(Table[[#This Row],[Programme Partner]]&lt;&gt;Table[[#This Row],[Implementing Partner]],CONCATENATE(Table[[#This Row],[Programme Partner]],"-",Table[[#This Row],[Implementing Partner]]),Table[[#This Row],[Programme Partner]]),"")</f>
        <v>SCI</v>
      </c>
      <c r="AC404" s="189"/>
      <c r="AD404" s="189"/>
      <c r="AE404" s="190"/>
      <c r="AF404" s="190"/>
      <c r="AG404" s="191"/>
    </row>
    <row r="405" spans="1:33" ht="14.4" customHeight="1">
      <c r="A405" s="183">
        <v>452</v>
      </c>
      <c r="B405" t="s">
        <v>5234</v>
      </c>
      <c r="C405" t="s">
        <v>5234</v>
      </c>
      <c r="D405" s="197" t="s">
        <v>8343</v>
      </c>
      <c r="E405" t="s">
        <v>27</v>
      </c>
      <c r="F405" t="s">
        <v>8014</v>
      </c>
      <c r="G405" s="195" t="s">
        <v>8358</v>
      </c>
      <c r="H405" t="str">
        <f>IFERROR(VLOOKUP(Table[[#This Row],[Activity Details of Assistance]],WHAT!E:F,2,FALSE),"")</f>
        <v># of campaign per camp </v>
      </c>
      <c r="I405"/>
      <c r="J405">
        <v>2</v>
      </c>
      <c r="K405" t="s">
        <v>8280</v>
      </c>
      <c r="L405" t="s">
        <v>13</v>
      </c>
      <c r="M405" t="s">
        <v>14</v>
      </c>
      <c r="N405" t="s">
        <v>307</v>
      </c>
      <c r="O405" t="s">
        <v>1599</v>
      </c>
      <c r="P405" t="s">
        <v>4726</v>
      </c>
      <c r="Q405" s="236">
        <v>44592</v>
      </c>
      <c r="R405" s="236">
        <v>44652</v>
      </c>
      <c r="S405" t="s">
        <v>8452</v>
      </c>
      <c r="T405"/>
      <c r="U405"/>
      <c r="V405"/>
      <c r="W405"/>
      <c r="X405" s="197"/>
      <c r="Y405" t="s">
        <v>8414</v>
      </c>
      <c r="Z405">
        <v>1708521596</v>
      </c>
      <c r="AA405" t="s">
        <v>8415</v>
      </c>
      <c r="AB405" s="188" t="str">
        <f>_xlfn.IFNA(IF(Table[[#This Row],[Programme Partner]]&lt;&gt;Table[[#This Row],[Implementing Partner]],CONCATENATE(Table[[#This Row],[Programme Partner]],"-",Table[[#This Row],[Implementing Partner]]),Table[[#This Row],[Programme Partner]]),"")</f>
        <v>SCI</v>
      </c>
      <c r="AC405" s="189"/>
      <c r="AD405" s="189"/>
      <c r="AE405" s="190"/>
      <c r="AF405" s="190"/>
      <c r="AG405" s="191"/>
    </row>
    <row r="406" spans="1:33" ht="14.4" customHeight="1">
      <c r="A406" s="183">
        <v>453</v>
      </c>
      <c r="B406" t="s">
        <v>5234</v>
      </c>
      <c r="C406" t="s">
        <v>5234</v>
      </c>
      <c r="D406" s="197" t="s">
        <v>8343</v>
      </c>
      <c r="E406" t="s">
        <v>27</v>
      </c>
      <c r="F406" t="s">
        <v>8014</v>
      </c>
      <c r="G406" t="s">
        <v>8361</v>
      </c>
      <c r="H406" t="str">
        <f>IFERROR(VLOOKUP(Table[[#This Row],[Activity Details of Assistance]],WHAT!E:F,2,FALSE),"")</f>
        <v># of plant</v>
      </c>
      <c r="I406"/>
      <c r="J406">
        <v>1</v>
      </c>
      <c r="K406" t="s">
        <v>8280</v>
      </c>
      <c r="L406" t="s">
        <v>13</v>
      </c>
      <c r="M406" t="s">
        <v>14</v>
      </c>
      <c r="N406" t="s">
        <v>307</v>
      </c>
      <c r="O406" t="s">
        <v>1599</v>
      </c>
      <c r="P406" t="s">
        <v>4726</v>
      </c>
      <c r="Q406" s="236">
        <v>44592</v>
      </c>
      <c r="R406" s="236">
        <v>44652</v>
      </c>
      <c r="S406" t="s">
        <v>8452</v>
      </c>
      <c r="T406"/>
      <c r="U406"/>
      <c r="V406"/>
      <c r="W406"/>
      <c r="X406" s="197"/>
      <c r="Y406" t="s">
        <v>8414</v>
      </c>
      <c r="Z406">
        <v>1708521596</v>
      </c>
      <c r="AA406" t="s">
        <v>8415</v>
      </c>
      <c r="AB406" s="188" t="str">
        <f>_xlfn.IFNA(IF(Table[[#This Row],[Programme Partner]]&lt;&gt;Table[[#This Row],[Implementing Partner]],CONCATENATE(Table[[#This Row],[Programme Partner]],"-",Table[[#This Row],[Implementing Partner]]),Table[[#This Row],[Programme Partner]]),"")</f>
        <v>SCI</v>
      </c>
      <c r="AC406" s="189"/>
      <c r="AD406" s="189"/>
      <c r="AE406" s="190"/>
      <c r="AF406" s="190"/>
      <c r="AG406" s="191"/>
    </row>
    <row r="407" spans="1:33" ht="14.4" customHeight="1">
      <c r="A407" s="183">
        <v>454</v>
      </c>
      <c r="B407" t="s">
        <v>5148</v>
      </c>
      <c r="C407" t="s">
        <v>5238</v>
      </c>
      <c r="D407" s="197" t="s">
        <v>8324</v>
      </c>
      <c r="E407" t="s">
        <v>27</v>
      </c>
      <c r="F407" t="s">
        <v>8011</v>
      </c>
      <c r="G407" s="195" t="s">
        <v>8584</v>
      </c>
      <c r="H407" t="str">
        <f>IFERROR(VLOOKUP(Table[[#This Row],[Activity Details of Assistance]],WHAT!E:F,2,FALSE),"")</f>
        <v># of tube well</v>
      </c>
      <c r="I407"/>
      <c r="J407">
        <v>252</v>
      </c>
      <c r="K407" t="s">
        <v>8280</v>
      </c>
      <c r="L407" t="s">
        <v>13</v>
      </c>
      <c r="M407" t="s">
        <v>14</v>
      </c>
      <c r="N407" t="s">
        <v>309</v>
      </c>
      <c r="O407" t="s">
        <v>1606</v>
      </c>
      <c r="P407" t="s">
        <v>4656</v>
      </c>
      <c r="Q407" s="236">
        <v>44592</v>
      </c>
      <c r="R407" s="236">
        <v>44805</v>
      </c>
      <c r="S407" t="s">
        <v>8452</v>
      </c>
      <c r="T407"/>
      <c r="U407"/>
      <c r="V407"/>
      <c r="W407"/>
      <c r="X407" s="197"/>
      <c r="Y407" t="s">
        <v>8335</v>
      </c>
      <c r="Z407">
        <v>1840742077</v>
      </c>
      <c r="AA407" t="s">
        <v>8336</v>
      </c>
      <c r="AB407" s="188" t="str">
        <f>_xlfn.IFNA(IF(Table[[#This Row],[Programme Partner]]&lt;&gt;Table[[#This Row],[Implementing Partner]],CONCATENATE(Table[[#This Row],[Programme Partner]],"-",Table[[#This Row],[Implementing Partner]]),Table[[#This Row],[Programme Partner]]),"")</f>
        <v>IOM-SHED</v>
      </c>
      <c r="AC407" s="189"/>
      <c r="AD407" s="189"/>
      <c r="AE407" s="190"/>
      <c r="AF407" s="190"/>
      <c r="AG407" s="191"/>
    </row>
    <row r="408" spans="1:33" ht="14.4" customHeight="1">
      <c r="A408" s="183">
        <v>455</v>
      </c>
      <c r="B408" t="s">
        <v>5148</v>
      </c>
      <c r="C408" t="s">
        <v>5238</v>
      </c>
      <c r="D408" s="197" t="s">
        <v>8324</v>
      </c>
      <c r="E408" t="s">
        <v>27</v>
      </c>
      <c r="F408" t="s">
        <v>8011</v>
      </c>
      <c r="G408" t="s">
        <v>8325</v>
      </c>
      <c r="H408" t="str">
        <f>IFERROR(VLOOKUP(Table[[#This Row],[Activity Details of Assistance]],WHAT!E:F,2,FALSE),"")</f>
        <v># of tube well</v>
      </c>
      <c r="I408"/>
      <c r="J408">
        <v>4</v>
      </c>
      <c r="K408" t="s">
        <v>8280</v>
      </c>
      <c r="L408" t="s">
        <v>13</v>
      </c>
      <c r="M408" t="s">
        <v>14</v>
      </c>
      <c r="N408" t="s">
        <v>309</v>
      </c>
      <c r="O408" t="s">
        <v>1606</v>
      </c>
      <c r="P408" t="s">
        <v>4656</v>
      </c>
      <c r="Q408" s="236">
        <v>44592</v>
      </c>
      <c r="R408" s="236">
        <v>44805</v>
      </c>
      <c r="S408" t="s">
        <v>8452</v>
      </c>
      <c r="T408"/>
      <c r="U408"/>
      <c r="V408"/>
      <c r="W408"/>
      <c r="X408" s="197"/>
      <c r="Y408" t="s">
        <v>8335</v>
      </c>
      <c r="Z408">
        <v>1840742077</v>
      </c>
      <c r="AA408" t="s">
        <v>8336</v>
      </c>
      <c r="AB408" s="188" t="str">
        <f>_xlfn.IFNA(IF(Table[[#This Row],[Programme Partner]]&lt;&gt;Table[[#This Row],[Implementing Partner]],CONCATENATE(Table[[#This Row],[Programme Partner]],"-",Table[[#This Row],[Implementing Partner]]),Table[[#This Row],[Programme Partner]]),"")</f>
        <v>IOM-SHED</v>
      </c>
      <c r="AC408" s="189"/>
      <c r="AD408" s="189"/>
      <c r="AE408" s="190"/>
      <c r="AF408" s="190"/>
      <c r="AG408" s="191"/>
    </row>
    <row r="409" spans="1:33" ht="14.4" customHeight="1">
      <c r="A409" s="183">
        <v>456</v>
      </c>
      <c r="B409" t="s">
        <v>5148</v>
      </c>
      <c r="C409" t="s">
        <v>5238</v>
      </c>
      <c r="D409" s="197" t="s">
        <v>8324</v>
      </c>
      <c r="E409" t="s">
        <v>27</v>
      </c>
      <c r="F409" t="s">
        <v>8011</v>
      </c>
      <c r="G409" t="s">
        <v>8017</v>
      </c>
      <c r="H409" t="str">
        <f>IFERROR(VLOOKUP(Table[[#This Row],[Activity Details of Assistance]],WHAT!E:F,2,FALSE),"")</f>
        <v># cubic meters / day</v>
      </c>
      <c r="I409"/>
      <c r="J409">
        <v>18</v>
      </c>
      <c r="K409" t="s">
        <v>8280</v>
      </c>
      <c r="L409" t="s">
        <v>13</v>
      </c>
      <c r="M409" t="s">
        <v>14</v>
      </c>
      <c r="N409" t="s">
        <v>309</v>
      </c>
      <c r="O409" t="s">
        <v>1606</v>
      </c>
      <c r="P409" t="s">
        <v>4656</v>
      </c>
      <c r="Q409" s="236">
        <v>44592</v>
      </c>
      <c r="R409" s="236">
        <v>44805</v>
      </c>
      <c r="S409" t="s">
        <v>8452</v>
      </c>
      <c r="T409"/>
      <c r="U409"/>
      <c r="V409"/>
      <c r="W409"/>
      <c r="X409" s="197"/>
      <c r="Y409" t="s">
        <v>8335</v>
      </c>
      <c r="Z409">
        <v>1840742077</v>
      </c>
      <c r="AA409" t="s">
        <v>8336</v>
      </c>
      <c r="AB409" s="188" t="str">
        <f>_xlfn.IFNA(IF(Table[[#This Row],[Programme Partner]]&lt;&gt;Table[[#This Row],[Implementing Partner]],CONCATENATE(Table[[#This Row],[Programme Partner]],"-",Table[[#This Row],[Implementing Partner]]),Table[[#This Row],[Programme Partner]]),"")</f>
        <v>IOM-SHED</v>
      </c>
      <c r="AC409" s="189"/>
      <c r="AD409" s="189"/>
      <c r="AE409" s="190"/>
      <c r="AF409" s="190"/>
      <c r="AG409" s="191"/>
    </row>
    <row r="410" spans="1:33" ht="14.4" customHeight="1">
      <c r="A410" s="183">
        <v>457</v>
      </c>
      <c r="B410" t="s">
        <v>5148</v>
      </c>
      <c r="C410" t="s">
        <v>5238</v>
      </c>
      <c r="D410" s="197" t="s">
        <v>8324</v>
      </c>
      <c r="E410" t="s">
        <v>27</v>
      </c>
      <c r="F410" t="s">
        <v>8011</v>
      </c>
      <c r="G410" s="195" t="s">
        <v>8355</v>
      </c>
      <c r="H410" t="str">
        <f>IFERROR(VLOOKUP(Table[[#This Row],[Activity Details of Assistance]],WHAT!E:F,2,FALSE),"")</f>
        <v># of water network</v>
      </c>
      <c r="I410"/>
      <c r="J410">
        <v>26</v>
      </c>
      <c r="K410" t="s">
        <v>8280</v>
      </c>
      <c r="L410" t="s">
        <v>13</v>
      </c>
      <c r="M410" t="s">
        <v>14</v>
      </c>
      <c r="N410" t="s">
        <v>309</v>
      </c>
      <c r="O410" t="s">
        <v>1606</v>
      </c>
      <c r="P410" t="s">
        <v>4656</v>
      </c>
      <c r="Q410" s="236">
        <v>44592</v>
      </c>
      <c r="R410" s="236">
        <v>44805</v>
      </c>
      <c r="S410" t="s">
        <v>8452</v>
      </c>
      <c r="T410"/>
      <c r="U410"/>
      <c r="V410"/>
      <c r="W410"/>
      <c r="X410" s="197"/>
      <c r="Y410" t="s">
        <v>8335</v>
      </c>
      <c r="Z410">
        <v>1840742077</v>
      </c>
      <c r="AA410" t="s">
        <v>8336</v>
      </c>
      <c r="AB410" s="188" t="str">
        <f>_xlfn.IFNA(IF(Table[[#This Row],[Programme Partner]]&lt;&gt;Table[[#This Row],[Implementing Partner]],CONCATENATE(Table[[#This Row],[Programme Partner]],"-",Table[[#This Row],[Implementing Partner]]),Table[[#This Row],[Programme Partner]]),"")</f>
        <v>IOM-SHED</v>
      </c>
      <c r="AC410" s="189"/>
      <c r="AD410" s="189"/>
      <c r="AE410" s="190"/>
      <c r="AF410" s="190"/>
      <c r="AG410" s="191"/>
    </row>
    <row r="411" spans="1:33" ht="14.4" customHeight="1">
      <c r="A411" s="183">
        <v>458</v>
      </c>
      <c r="B411" t="s">
        <v>5148</v>
      </c>
      <c r="C411" t="s">
        <v>5238</v>
      </c>
      <c r="D411" s="197" t="s">
        <v>8324</v>
      </c>
      <c r="E411" t="s">
        <v>27</v>
      </c>
      <c r="F411" t="s">
        <v>8012</v>
      </c>
      <c r="G411" s="195" t="s">
        <v>8585</v>
      </c>
      <c r="H411" t="str">
        <f>IFERROR(VLOOKUP(Table[[#This Row],[Activity Details of Assistance]],WHAT!E:F,2,FALSE),"")</f>
        <v xml:space="preserve"># of door </v>
      </c>
      <c r="I411"/>
      <c r="J411">
        <v>85</v>
      </c>
      <c r="K411" t="s">
        <v>8280</v>
      </c>
      <c r="L411" t="s">
        <v>13</v>
      </c>
      <c r="M411" t="s">
        <v>14</v>
      </c>
      <c r="N411" t="s">
        <v>309</v>
      </c>
      <c r="O411" t="s">
        <v>1606</v>
      </c>
      <c r="P411" t="s">
        <v>4656</v>
      </c>
      <c r="Q411" s="236">
        <v>44592</v>
      </c>
      <c r="R411" s="236">
        <v>44805</v>
      </c>
      <c r="S411" t="s">
        <v>8452</v>
      </c>
      <c r="T411"/>
      <c r="U411"/>
      <c r="V411"/>
      <c r="W411"/>
      <c r="X411" s="197"/>
      <c r="Y411" t="s">
        <v>8335</v>
      </c>
      <c r="Z411">
        <v>1840742077</v>
      </c>
      <c r="AA411" t="s">
        <v>8336</v>
      </c>
      <c r="AB411" s="188" t="str">
        <f>_xlfn.IFNA(IF(Table[[#This Row],[Programme Partner]]&lt;&gt;Table[[#This Row],[Implementing Partner]],CONCATENATE(Table[[#This Row],[Programme Partner]],"-",Table[[#This Row],[Implementing Partner]]),Table[[#This Row],[Programme Partner]]),"")</f>
        <v>IOM-SHED</v>
      </c>
      <c r="AC411" s="189"/>
      <c r="AD411" s="189"/>
      <c r="AE411" s="190"/>
      <c r="AF411" s="190"/>
      <c r="AG411" s="191"/>
    </row>
    <row r="412" spans="1:33" ht="14.4" customHeight="1">
      <c r="A412" s="183">
        <v>459</v>
      </c>
      <c r="B412" t="s">
        <v>5148</v>
      </c>
      <c r="C412" t="s">
        <v>5238</v>
      </c>
      <c r="D412" s="197" t="s">
        <v>8324</v>
      </c>
      <c r="E412" t="s">
        <v>27</v>
      </c>
      <c r="F412" t="s">
        <v>8012</v>
      </c>
      <c r="G412" t="s">
        <v>8356</v>
      </c>
      <c r="H412" t="str">
        <f>IFERROR(VLOOKUP(Table[[#This Row],[Activity Details of Assistance]],WHAT!E:F,2,FALSE),"")</f>
        <v># of FSM Site</v>
      </c>
      <c r="I412"/>
      <c r="J412">
        <v>1</v>
      </c>
      <c r="K412" t="s">
        <v>8280</v>
      </c>
      <c r="L412" t="s">
        <v>13</v>
      </c>
      <c r="M412" t="s">
        <v>14</v>
      </c>
      <c r="N412" t="s">
        <v>309</v>
      </c>
      <c r="O412" t="s">
        <v>1606</v>
      </c>
      <c r="P412" t="s">
        <v>4656</v>
      </c>
      <c r="Q412" s="236">
        <v>44592</v>
      </c>
      <c r="R412" s="236">
        <v>44805</v>
      </c>
      <c r="S412" t="s">
        <v>8452</v>
      </c>
      <c r="T412"/>
      <c r="U412"/>
      <c r="V412"/>
      <c r="W412"/>
      <c r="X412" s="197"/>
      <c r="Y412" t="s">
        <v>8335</v>
      </c>
      <c r="Z412">
        <v>1840742077</v>
      </c>
      <c r="AA412" t="s">
        <v>8336</v>
      </c>
      <c r="AB412" s="188" t="str">
        <f>_xlfn.IFNA(IF(Table[[#This Row],[Programme Partner]]&lt;&gt;Table[[#This Row],[Implementing Partner]],CONCATENATE(Table[[#This Row],[Programme Partner]],"-",Table[[#This Row],[Implementing Partner]]),Table[[#This Row],[Programme Partner]]),"")</f>
        <v>IOM-SHED</v>
      </c>
      <c r="AC412" s="189"/>
      <c r="AD412" s="189"/>
      <c r="AE412" s="190"/>
      <c r="AF412" s="190"/>
      <c r="AG412" s="191"/>
    </row>
    <row r="413" spans="1:33" ht="14.4" customHeight="1">
      <c r="A413" s="183">
        <v>460</v>
      </c>
      <c r="B413" t="s">
        <v>5148</v>
      </c>
      <c r="C413" t="s">
        <v>5238</v>
      </c>
      <c r="D413" s="197" t="s">
        <v>8324</v>
      </c>
      <c r="E413" t="s">
        <v>27</v>
      </c>
      <c r="F413" t="s">
        <v>8012</v>
      </c>
      <c r="G413" t="s">
        <v>8357</v>
      </c>
      <c r="H413" t="str">
        <f>IFERROR(VLOOKUP(Table[[#This Row],[Activity Details of Assistance]],WHAT!E:F,2,FALSE),"")</f>
        <v># of door</v>
      </c>
      <c r="I413"/>
      <c r="J413">
        <v>201</v>
      </c>
      <c r="K413" t="s">
        <v>8280</v>
      </c>
      <c r="L413" t="s">
        <v>13</v>
      </c>
      <c r="M413" t="s">
        <v>14</v>
      </c>
      <c r="N413" t="s">
        <v>309</v>
      </c>
      <c r="O413" t="s">
        <v>1606</v>
      </c>
      <c r="P413" t="s">
        <v>4656</v>
      </c>
      <c r="Q413" s="236">
        <v>44592</v>
      </c>
      <c r="R413" s="236">
        <v>44805</v>
      </c>
      <c r="S413" t="s">
        <v>8452</v>
      </c>
      <c r="T413"/>
      <c r="U413"/>
      <c r="V413"/>
      <c r="W413"/>
      <c r="X413" s="197"/>
      <c r="Y413" t="s">
        <v>8335</v>
      </c>
      <c r="Z413">
        <v>1840742077</v>
      </c>
      <c r="AA413" t="s">
        <v>8336</v>
      </c>
      <c r="AB413" s="188" t="str">
        <f>_xlfn.IFNA(IF(Table[[#This Row],[Programme Partner]]&lt;&gt;Table[[#This Row],[Implementing Partner]],CONCATENATE(Table[[#This Row],[Programme Partner]],"-",Table[[#This Row],[Implementing Partner]]),Table[[#This Row],[Programme Partner]]),"")</f>
        <v>IOM-SHED</v>
      </c>
      <c r="AC413" s="189"/>
      <c r="AD413" s="189"/>
      <c r="AE413" s="190"/>
      <c r="AF413" s="190"/>
      <c r="AG413" s="191"/>
    </row>
    <row r="414" spans="1:33" ht="14.4" customHeight="1">
      <c r="A414" s="183">
        <v>461</v>
      </c>
      <c r="B414" t="s">
        <v>5148</v>
      </c>
      <c r="C414" t="s">
        <v>5238</v>
      </c>
      <c r="D414" s="197" t="s">
        <v>8324</v>
      </c>
      <c r="E414" t="s">
        <v>27</v>
      </c>
      <c r="F414" t="s">
        <v>8012</v>
      </c>
      <c r="G414" s="195" t="s">
        <v>8586</v>
      </c>
      <c r="H414" t="str">
        <f>IFERROR(VLOOKUP(Table[[#This Row],[Activity Details of Assistance]],WHAT!E:F,2,FALSE),"")</f>
        <v># of door</v>
      </c>
      <c r="I414"/>
      <c r="J414">
        <v>250</v>
      </c>
      <c r="K414" t="s">
        <v>8280</v>
      </c>
      <c r="L414" t="s">
        <v>13</v>
      </c>
      <c r="M414" t="s">
        <v>14</v>
      </c>
      <c r="N414" t="s">
        <v>309</v>
      </c>
      <c r="O414" t="s">
        <v>1606</v>
      </c>
      <c r="P414" t="s">
        <v>4656</v>
      </c>
      <c r="Q414" s="236">
        <v>44592</v>
      </c>
      <c r="R414" s="236">
        <v>44805</v>
      </c>
      <c r="S414" t="s">
        <v>8452</v>
      </c>
      <c r="T414"/>
      <c r="U414"/>
      <c r="V414"/>
      <c r="W414"/>
      <c r="X414" s="197"/>
      <c r="Y414" t="s">
        <v>8335</v>
      </c>
      <c r="Z414">
        <v>1840742077</v>
      </c>
      <c r="AA414" t="s">
        <v>8336</v>
      </c>
      <c r="AB414" s="188" t="str">
        <f>_xlfn.IFNA(IF(Table[[#This Row],[Programme Partner]]&lt;&gt;Table[[#This Row],[Implementing Partner]],CONCATENATE(Table[[#This Row],[Programme Partner]],"-",Table[[#This Row],[Implementing Partner]]),Table[[#This Row],[Programme Partner]]),"")</f>
        <v>IOM-SHED</v>
      </c>
      <c r="AC414" s="189"/>
      <c r="AD414" s="189"/>
      <c r="AE414" s="190"/>
      <c r="AF414" s="190"/>
      <c r="AG414" s="191"/>
    </row>
    <row r="415" spans="1:33" ht="14.4" customHeight="1">
      <c r="A415" s="183">
        <v>462</v>
      </c>
      <c r="B415" t="s">
        <v>5148</v>
      </c>
      <c r="C415" t="s">
        <v>5238</v>
      </c>
      <c r="D415" s="197" t="s">
        <v>8324</v>
      </c>
      <c r="E415" t="s">
        <v>27</v>
      </c>
      <c r="F415" t="s">
        <v>8013</v>
      </c>
      <c r="G415" t="s">
        <v>8314</v>
      </c>
      <c r="H415" t="str">
        <f>IFERROR(VLOOKUP(Table[[#This Row],[Activity Details of Assistance]],WHAT!E:F,2,FALSE),"")</f>
        <v># of HP sessions at HH level</v>
      </c>
      <c r="I415"/>
      <c r="J415">
        <v>91</v>
      </c>
      <c r="K415" t="s">
        <v>8280</v>
      </c>
      <c r="L415" t="s">
        <v>13</v>
      </c>
      <c r="M415" t="s">
        <v>14</v>
      </c>
      <c r="N415" t="s">
        <v>309</v>
      </c>
      <c r="O415" t="s">
        <v>1606</v>
      </c>
      <c r="P415" t="s">
        <v>4656</v>
      </c>
      <c r="Q415" s="236">
        <v>44592</v>
      </c>
      <c r="R415" s="236">
        <v>44805</v>
      </c>
      <c r="S415" t="s">
        <v>8452</v>
      </c>
      <c r="T415"/>
      <c r="U415"/>
      <c r="V415"/>
      <c r="W415"/>
      <c r="X415" s="197"/>
      <c r="Y415" t="s">
        <v>8335</v>
      </c>
      <c r="Z415">
        <v>1840742077</v>
      </c>
      <c r="AA415" t="s">
        <v>8336</v>
      </c>
      <c r="AB415" s="188" t="str">
        <f>_xlfn.IFNA(IF(Table[[#This Row],[Programme Partner]]&lt;&gt;Table[[#This Row],[Implementing Partner]],CONCATENATE(Table[[#This Row],[Programme Partner]],"-",Table[[#This Row],[Implementing Partner]]),Table[[#This Row],[Programme Partner]]),"")</f>
        <v>IOM-SHED</v>
      </c>
      <c r="AC415" s="189"/>
      <c r="AD415" s="189"/>
      <c r="AE415" s="190"/>
      <c r="AF415" s="190"/>
      <c r="AG415" s="191"/>
    </row>
    <row r="416" spans="1:33" ht="14.4" customHeight="1">
      <c r="A416" s="183">
        <v>463</v>
      </c>
      <c r="B416" t="s">
        <v>5148</v>
      </c>
      <c r="C416" t="s">
        <v>5238</v>
      </c>
      <c r="D416" s="197" t="s">
        <v>8324</v>
      </c>
      <c r="E416" t="s">
        <v>27</v>
      </c>
      <c r="F416" t="s">
        <v>8013</v>
      </c>
      <c r="G416" t="s">
        <v>8363</v>
      </c>
      <c r="H416" t="str">
        <f>IFERROR(VLOOKUP(Table[[#This Row],[Activity Details of Assistance]],WHAT!E:F,2,FALSE),"")</f>
        <v># of household</v>
      </c>
      <c r="I416"/>
      <c r="J416">
        <v>6743</v>
      </c>
      <c r="K416" t="s">
        <v>8280</v>
      </c>
      <c r="L416" t="s">
        <v>13</v>
      </c>
      <c r="M416" t="s">
        <v>14</v>
      </c>
      <c r="N416" t="s">
        <v>309</v>
      </c>
      <c r="O416" t="s">
        <v>1606</v>
      </c>
      <c r="P416" t="s">
        <v>4656</v>
      </c>
      <c r="Q416" s="236">
        <v>44592</v>
      </c>
      <c r="R416" s="236">
        <v>44805</v>
      </c>
      <c r="S416" t="s">
        <v>8452</v>
      </c>
      <c r="T416"/>
      <c r="U416"/>
      <c r="V416"/>
      <c r="W416"/>
      <c r="X416" s="197"/>
      <c r="Y416" t="s">
        <v>8335</v>
      </c>
      <c r="Z416">
        <v>1840742077</v>
      </c>
      <c r="AA416" t="s">
        <v>8336</v>
      </c>
      <c r="AB416" s="188" t="str">
        <f>_xlfn.IFNA(IF(Table[[#This Row],[Programme Partner]]&lt;&gt;Table[[#This Row],[Implementing Partner]],CONCATENATE(Table[[#This Row],[Programme Partner]],"-",Table[[#This Row],[Implementing Partner]]),Table[[#This Row],[Programme Partner]]),"")</f>
        <v>IOM-SHED</v>
      </c>
      <c r="AC416" s="189"/>
      <c r="AD416" s="189"/>
      <c r="AE416" s="190"/>
      <c r="AF416" s="190"/>
      <c r="AG416" s="191"/>
    </row>
    <row r="417" spans="1:33" ht="14.4" customHeight="1">
      <c r="A417" s="183">
        <v>464</v>
      </c>
      <c r="B417" t="s">
        <v>5148</v>
      </c>
      <c r="C417" t="s">
        <v>5238</v>
      </c>
      <c r="D417" s="197" t="s">
        <v>8324</v>
      </c>
      <c r="E417" t="s">
        <v>27</v>
      </c>
      <c r="F417" t="s">
        <v>8014</v>
      </c>
      <c r="G417" t="s">
        <v>8358</v>
      </c>
      <c r="H417" t="str">
        <f>IFERROR(VLOOKUP(Table[[#This Row],[Activity Details of Assistance]],WHAT!E:F,2,FALSE),"")</f>
        <v># of campaign per camp </v>
      </c>
      <c r="I417"/>
      <c r="J417">
        <v>4</v>
      </c>
      <c r="K417" t="s">
        <v>8280</v>
      </c>
      <c r="L417" t="s">
        <v>13</v>
      </c>
      <c r="M417" t="s">
        <v>14</v>
      </c>
      <c r="N417" t="s">
        <v>309</v>
      </c>
      <c r="O417" t="s">
        <v>1606</v>
      </c>
      <c r="P417" t="s">
        <v>4656</v>
      </c>
      <c r="Q417" s="236">
        <v>44592</v>
      </c>
      <c r="R417" s="236">
        <v>44805</v>
      </c>
      <c r="S417" t="s">
        <v>8452</v>
      </c>
      <c r="T417"/>
      <c r="U417"/>
      <c r="V417"/>
      <c r="W417"/>
      <c r="X417" s="197"/>
      <c r="Y417" t="s">
        <v>8335</v>
      </c>
      <c r="Z417">
        <v>1840742077</v>
      </c>
      <c r="AA417" t="s">
        <v>8336</v>
      </c>
      <c r="AB417" s="188" t="str">
        <f>_xlfn.IFNA(IF(Table[[#This Row],[Programme Partner]]&lt;&gt;Table[[#This Row],[Implementing Partner]],CONCATENATE(Table[[#This Row],[Programme Partner]],"-",Table[[#This Row],[Implementing Partner]]),Table[[#This Row],[Programme Partner]]),"")</f>
        <v>IOM-SHED</v>
      </c>
      <c r="AC417" s="189"/>
      <c r="AD417" s="189"/>
      <c r="AE417" s="190"/>
      <c r="AF417" s="190"/>
      <c r="AG417" s="191"/>
    </row>
    <row r="418" spans="1:33" ht="14.4" customHeight="1">
      <c r="A418" s="183">
        <v>465</v>
      </c>
      <c r="B418" t="s">
        <v>5148</v>
      </c>
      <c r="C418" t="s">
        <v>5238</v>
      </c>
      <c r="D418" s="197" t="s">
        <v>8324</v>
      </c>
      <c r="E418" t="s">
        <v>27</v>
      </c>
      <c r="F418" t="s">
        <v>8011</v>
      </c>
      <c r="G418" s="195" t="s">
        <v>8584</v>
      </c>
      <c r="H418" t="str">
        <f>IFERROR(VLOOKUP(Table[[#This Row],[Activity Details of Assistance]],WHAT!E:F,2,FALSE),"")</f>
        <v># of tube well</v>
      </c>
      <c r="I418"/>
      <c r="J418">
        <v>79</v>
      </c>
      <c r="K418" t="s">
        <v>8280</v>
      </c>
      <c r="L418" t="s">
        <v>13</v>
      </c>
      <c r="M418" t="s">
        <v>14</v>
      </c>
      <c r="N418" t="s">
        <v>309</v>
      </c>
      <c r="O418" t="s">
        <v>1606</v>
      </c>
      <c r="P418" t="s">
        <v>6479</v>
      </c>
      <c r="Q418" s="236">
        <v>44592</v>
      </c>
      <c r="R418" s="236">
        <v>44805</v>
      </c>
      <c r="S418" t="s">
        <v>8452</v>
      </c>
      <c r="T418"/>
      <c r="U418"/>
      <c r="V418"/>
      <c r="W418"/>
      <c r="X418" s="197"/>
      <c r="Y418" t="s">
        <v>8335</v>
      </c>
      <c r="Z418">
        <v>1840742077</v>
      </c>
      <c r="AA418" t="s">
        <v>8336</v>
      </c>
      <c r="AB418" s="188" t="str">
        <f>_xlfn.IFNA(IF(Table[[#This Row],[Programme Partner]]&lt;&gt;Table[[#This Row],[Implementing Partner]],CONCATENATE(Table[[#This Row],[Programme Partner]],"-",Table[[#This Row],[Implementing Partner]]),Table[[#This Row],[Programme Partner]]),"")</f>
        <v>IOM-SHED</v>
      </c>
      <c r="AC418" s="189"/>
      <c r="AD418" s="189"/>
      <c r="AE418" s="190"/>
      <c r="AF418" s="190"/>
      <c r="AG418" s="191"/>
    </row>
    <row r="419" spans="1:33" ht="14.4" customHeight="1">
      <c r="A419" s="183">
        <v>466</v>
      </c>
      <c r="B419" t="s">
        <v>5148</v>
      </c>
      <c r="C419" t="s">
        <v>5238</v>
      </c>
      <c r="D419" s="197" t="s">
        <v>8324</v>
      </c>
      <c r="E419" t="s">
        <v>27</v>
      </c>
      <c r="F419" t="s">
        <v>8012</v>
      </c>
      <c r="G419" s="195" t="s">
        <v>8585</v>
      </c>
      <c r="H419" t="str">
        <f>IFERROR(VLOOKUP(Table[[#This Row],[Activity Details of Assistance]],WHAT!E:F,2,FALSE),"")</f>
        <v xml:space="preserve"># of door </v>
      </c>
      <c r="I419"/>
      <c r="J419">
        <v>1</v>
      </c>
      <c r="K419" t="s">
        <v>8280</v>
      </c>
      <c r="L419" t="s">
        <v>13</v>
      </c>
      <c r="M419" t="s">
        <v>14</v>
      </c>
      <c r="N419" t="s">
        <v>309</v>
      </c>
      <c r="O419" t="s">
        <v>1606</v>
      </c>
      <c r="P419" t="s">
        <v>6479</v>
      </c>
      <c r="Q419" s="236">
        <v>44592</v>
      </c>
      <c r="R419" s="236">
        <v>44805</v>
      </c>
      <c r="S419" t="s">
        <v>8452</v>
      </c>
      <c r="T419"/>
      <c r="U419"/>
      <c r="V419"/>
      <c r="W419"/>
      <c r="X419" s="197"/>
      <c r="Y419" t="s">
        <v>8335</v>
      </c>
      <c r="Z419">
        <v>1840742077</v>
      </c>
      <c r="AA419" t="s">
        <v>8336</v>
      </c>
      <c r="AB419" s="188" t="str">
        <f>_xlfn.IFNA(IF(Table[[#This Row],[Programme Partner]]&lt;&gt;Table[[#This Row],[Implementing Partner]],CONCATENATE(Table[[#This Row],[Programme Partner]],"-",Table[[#This Row],[Implementing Partner]]),Table[[#This Row],[Programme Partner]]),"")</f>
        <v>IOM-SHED</v>
      </c>
      <c r="AC419" s="189"/>
      <c r="AD419" s="189"/>
      <c r="AE419" s="190"/>
      <c r="AF419" s="190"/>
      <c r="AG419" s="191"/>
    </row>
    <row r="420" spans="1:33" ht="14.4" customHeight="1">
      <c r="A420" s="183">
        <v>467</v>
      </c>
      <c r="B420" t="s">
        <v>5148</v>
      </c>
      <c r="C420" t="s">
        <v>5238</v>
      </c>
      <c r="D420" s="197" t="s">
        <v>8324</v>
      </c>
      <c r="E420" t="s">
        <v>27</v>
      </c>
      <c r="F420" t="s">
        <v>8012</v>
      </c>
      <c r="G420" t="s">
        <v>8356</v>
      </c>
      <c r="H420" t="str">
        <f>IFERROR(VLOOKUP(Table[[#This Row],[Activity Details of Assistance]],WHAT!E:F,2,FALSE),"")</f>
        <v># of FSM Site</v>
      </c>
      <c r="I420"/>
      <c r="J420">
        <v>14</v>
      </c>
      <c r="K420" t="s">
        <v>8280</v>
      </c>
      <c r="L420" t="s">
        <v>13</v>
      </c>
      <c r="M420" t="s">
        <v>14</v>
      </c>
      <c r="N420" t="s">
        <v>309</v>
      </c>
      <c r="O420" t="s">
        <v>1606</v>
      </c>
      <c r="P420" t="s">
        <v>6479</v>
      </c>
      <c r="Q420" s="236">
        <v>44592</v>
      </c>
      <c r="R420" s="236">
        <v>44805</v>
      </c>
      <c r="S420" t="s">
        <v>8452</v>
      </c>
      <c r="T420"/>
      <c r="U420"/>
      <c r="V420"/>
      <c r="W420"/>
      <c r="X420" s="197"/>
      <c r="Y420" t="s">
        <v>8335</v>
      </c>
      <c r="Z420">
        <v>1840742077</v>
      </c>
      <c r="AA420" t="s">
        <v>8336</v>
      </c>
      <c r="AB420" s="188" t="str">
        <f>_xlfn.IFNA(IF(Table[[#This Row],[Programme Partner]]&lt;&gt;Table[[#This Row],[Implementing Partner]],CONCATENATE(Table[[#This Row],[Programme Partner]],"-",Table[[#This Row],[Implementing Partner]]),Table[[#This Row],[Programme Partner]]),"")</f>
        <v>IOM-SHED</v>
      </c>
      <c r="AC420" s="189"/>
      <c r="AD420" s="189"/>
      <c r="AE420" s="190"/>
      <c r="AF420" s="190"/>
      <c r="AG420" s="191"/>
    </row>
    <row r="421" spans="1:33" ht="14.4" customHeight="1">
      <c r="A421" s="183">
        <v>468</v>
      </c>
      <c r="B421" t="s">
        <v>5148</v>
      </c>
      <c r="C421" t="s">
        <v>5238</v>
      </c>
      <c r="D421" s="197" t="s">
        <v>8324</v>
      </c>
      <c r="E421" t="s">
        <v>27</v>
      </c>
      <c r="F421" t="s">
        <v>8012</v>
      </c>
      <c r="G421" t="s">
        <v>8357</v>
      </c>
      <c r="H421" t="str">
        <f>IFERROR(VLOOKUP(Table[[#This Row],[Activity Details of Assistance]],WHAT!E:F,2,FALSE),"")</f>
        <v># of door</v>
      </c>
      <c r="I421"/>
      <c r="J421">
        <v>125</v>
      </c>
      <c r="K421" t="s">
        <v>8280</v>
      </c>
      <c r="L421" t="s">
        <v>13</v>
      </c>
      <c r="M421" t="s">
        <v>14</v>
      </c>
      <c r="N421" t="s">
        <v>309</v>
      </c>
      <c r="O421" t="s">
        <v>1606</v>
      </c>
      <c r="P421" t="s">
        <v>6479</v>
      </c>
      <c r="Q421" s="236">
        <v>44592</v>
      </c>
      <c r="R421" s="236">
        <v>44805</v>
      </c>
      <c r="S421" t="s">
        <v>8452</v>
      </c>
      <c r="T421"/>
      <c r="U421"/>
      <c r="V421"/>
      <c r="W421"/>
      <c r="X421" s="197"/>
      <c r="Y421" t="s">
        <v>8335</v>
      </c>
      <c r="Z421">
        <v>1840742077</v>
      </c>
      <c r="AA421" t="s">
        <v>8336</v>
      </c>
      <c r="AB421" s="188" t="str">
        <f>_xlfn.IFNA(IF(Table[[#This Row],[Programme Partner]]&lt;&gt;Table[[#This Row],[Implementing Partner]],CONCATENATE(Table[[#This Row],[Programme Partner]],"-",Table[[#This Row],[Implementing Partner]]),Table[[#This Row],[Programme Partner]]),"")</f>
        <v>IOM-SHED</v>
      </c>
      <c r="AC421" s="189"/>
      <c r="AD421" s="189"/>
      <c r="AE421" s="190"/>
      <c r="AF421" s="190"/>
      <c r="AG421" s="191"/>
    </row>
    <row r="422" spans="1:33" ht="14.4" customHeight="1">
      <c r="A422" s="183">
        <v>469</v>
      </c>
      <c r="B422" t="s">
        <v>5148</v>
      </c>
      <c r="C422" t="s">
        <v>5238</v>
      </c>
      <c r="D422" s="197" t="s">
        <v>8324</v>
      </c>
      <c r="E422" t="s">
        <v>27</v>
      </c>
      <c r="F422" t="s">
        <v>8012</v>
      </c>
      <c r="G422" s="195" t="s">
        <v>8586</v>
      </c>
      <c r="H422" t="str">
        <f>IFERROR(VLOOKUP(Table[[#This Row],[Activity Details of Assistance]],WHAT!E:F,2,FALSE),"")</f>
        <v># of door</v>
      </c>
      <c r="I422"/>
      <c r="J422">
        <v>58</v>
      </c>
      <c r="K422" t="s">
        <v>8280</v>
      </c>
      <c r="L422" t="s">
        <v>13</v>
      </c>
      <c r="M422" t="s">
        <v>14</v>
      </c>
      <c r="N422" t="s">
        <v>309</v>
      </c>
      <c r="O422" t="s">
        <v>1606</v>
      </c>
      <c r="P422" t="s">
        <v>6479</v>
      </c>
      <c r="Q422" s="236">
        <v>44592</v>
      </c>
      <c r="R422" s="236">
        <v>44805</v>
      </c>
      <c r="S422" t="s">
        <v>8452</v>
      </c>
      <c r="T422"/>
      <c r="U422"/>
      <c r="V422"/>
      <c r="W422"/>
      <c r="X422" s="197"/>
      <c r="Y422" t="s">
        <v>8335</v>
      </c>
      <c r="Z422">
        <v>1840742077</v>
      </c>
      <c r="AA422" t="s">
        <v>8336</v>
      </c>
      <c r="AB422" s="188" t="str">
        <f>_xlfn.IFNA(IF(Table[[#This Row],[Programme Partner]]&lt;&gt;Table[[#This Row],[Implementing Partner]],CONCATENATE(Table[[#This Row],[Programme Partner]],"-",Table[[#This Row],[Implementing Partner]]),Table[[#This Row],[Programme Partner]]),"")</f>
        <v>IOM-SHED</v>
      </c>
      <c r="AC422" s="189"/>
      <c r="AD422" s="189"/>
      <c r="AE422" s="190"/>
      <c r="AF422" s="190"/>
      <c r="AG422" s="191"/>
    </row>
    <row r="423" spans="1:33" ht="14.4" customHeight="1">
      <c r="A423" s="183">
        <v>470</v>
      </c>
      <c r="B423" t="s">
        <v>5148</v>
      </c>
      <c r="C423" t="s">
        <v>5238</v>
      </c>
      <c r="D423" s="197" t="s">
        <v>8324</v>
      </c>
      <c r="E423" t="s">
        <v>27</v>
      </c>
      <c r="F423" t="s">
        <v>8013</v>
      </c>
      <c r="G423" t="s">
        <v>8314</v>
      </c>
      <c r="H423" t="str">
        <f>IFERROR(VLOOKUP(Table[[#This Row],[Activity Details of Assistance]],WHAT!E:F,2,FALSE),"")</f>
        <v># of HP sessions at HH level</v>
      </c>
      <c r="I423"/>
      <c r="J423">
        <v>361</v>
      </c>
      <c r="K423" t="s">
        <v>8280</v>
      </c>
      <c r="L423" t="s">
        <v>13</v>
      </c>
      <c r="M423" t="s">
        <v>14</v>
      </c>
      <c r="N423" t="s">
        <v>309</v>
      </c>
      <c r="O423" t="s">
        <v>1606</v>
      </c>
      <c r="P423" t="s">
        <v>6479</v>
      </c>
      <c r="Q423" s="236">
        <v>44592</v>
      </c>
      <c r="R423" s="236">
        <v>44805</v>
      </c>
      <c r="S423" t="s">
        <v>8452</v>
      </c>
      <c r="T423"/>
      <c r="U423"/>
      <c r="V423"/>
      <c r="W423"/>
      <c r="X423" s="197"/>
      <c r="Y423" t="s">
        <v>8335</v>
      </c>
      <c r="Z423">
        <v>1840742077</v>
      </c>
      <c r="AA423" t="s">
        <v>8336</v>
      </c>
      <c r="AB423" s="188" t="str">
        <f>_xlfn.IFNA(IF(Table[[#This Row],[Programme Partner]]&lt;&gt;Table[[#This Row],[Implementing Partner]],CONCATENATE(Table[[#This Row],[Programme Partner]],"-",Table[[#This Row],[Implementing Partner]]),Table[[#This Row],[Programme Partner]]),"")</f>
        <v>IOM-SHED</v>
      </c>
      <c r="AC423" s="189"/>
      <c r="AD423" s="189"/>
      <c r="AE423" s="190"/>
      <c r="AF423" s="190"/>
      <c r="AG423" s="191"/>
    </row>
    <row r="424" spans="1:33" ht="28.8" customHeight="1">
      <c r="A424" s="183">
        <v>471</v>
      </c>
      <c r="B424" t="s">
        <v>5148</v>
      </c>
      <c r="C424" t="s">
        <v>5238</v>
      </c>
      <c r="D424" s="197" t="s">
        <v>8324</v>
      </c>
      <c r="E424" t="s">
        <v>27</v>
      </c>
      <c r="F424" t="s">
        <v>8014</v>
      </c>
      <c r="G424" t="s">
        <v>8358</v>
      </c>
      <c r="H424" t="str">
        <f>IFERROR(VLOOKUP(Table[[#This Row],[Activity Details of Assistance]],WHAT!E:F,2,FALSE),"")</f>
        <v># of campaign per camp </v>
      </c>
      <c r="I424"/>
      <c r="J424">
        <v>43</v>
      </c>
      <c r="K424" t="s">
        <v>8280</v>
      </c>
      <c r="L424" t="s">
        <v>13</v>
      </c>
      <c r="M424" t="s">
        <v>14</v>
      </c>
      <c r="N424" t="s">
        <v>309</v>
      </c>
      <c r="O424" t="s">
        <v>1606</v>
      </c>
      <c r="P424" t="s">
        <v>6479</v>
      </c>
      <c r="Q424" s="236">
        <v>44592</v>
      </c>
      <c r="R424" s="236">
        <v>44805</v>
      </c>
      <c r="S424" t="s">
        <v>8452</v>
      </c>
      <c r="T424"/>
      <c r="U424"/>
      <c r="V424"/>
      <c r="W424"/>
      <c r="X424" s="197"/>
      <c r="Y424" t="s">
        <v>8335</v>
      </c>
      <c r="Z424">
        <v>1840742077</v>
      </c>
      <c r="AA424" t="s">
        <v>8336</v>
      </c>
      <c r="AB424" s="188" t="str">
        <f>_xlfn.IFNA(IF(Table[[#This Row],[Programme Partner]]&lt;&gt;Table[[#This Row],[Implementing Partner]],CONCATENATE(Table[[#This Row],[Programme Partner]],"-",Table[[#This Row],[Implementing Partner]]),Table[[#This Row],[Programme Partner]]),"")</f>
        <v>IOM-SHED</v>
      </c>
      <c r="AC424" s="189"/>
      <c r="AD424" s="189"/>
      <c r="AE424" s="190"/>
      <c r="AF424" s="190"/>
      <c r="AG424" s="191"/>
    </row>
    <row r="425" spans="1:33" ht="14.4" customHeight="1">
      <c r="A425" s="183">
        <v>472</v>
      </c>
      <c r="B425" t="s">
        <v>5148</v>
      </c>
      <c r="C425" t="s">
        <v>5238</v>
      </c>
      <c r="D425" s="197" t="s">
        <v>8324</v>
      </c>
      <c r="E425" t="s">
        <v>27</v>
      </c>
      <c r="F425" t="s">
        <v>8011</v>
      </c>
      <c r="G425" s="195" t="s">
        <v>8584</v>
      </c>
      <c r="H425" t="str">
        <f>IFERROR(VLOOKUP(Table[[#This Row],[Activity Details of Assistance]],WHAT!E:F,2,FALSE),"")</f>
        <v># of tube well</v>
      </c>
      <c r="I425"/>
      <c r="J425">
        <v>48</v>
      </c>
      <c r="K425" t="s">
        <v>8280</v>
      </c>
      <c r="L425" t="s">
        <v>13</v>
      </c>
      <c r="M425" t="s">
        <v>14</v>
      </c>
      <c r="N425" t="s">
        <v>309</v>
      </c>
      <c r="O425" t="s">
        <v>1606</v>
      </c>
      <c r="P425" t="s">
        <v>4678</v>
      </c>
      <c r="Q425" s="236">
        <v>44592</v>
      </c>
      <c r="R425" s="236">
        <v>44805</v>
      </c>
      <c r="S425" t="s">
        <v>8452</v>
      </c>
      <c r="T425"/>
      <c r="U425"/>
      <c r="V425"/>
      <c r="W425"/>
      <c r="X425" s="197"/>
      <c r="Y425" t="s">
        <v>8335</v>
      </c>
      <c r="Z425">
        <v>1840742077</v>
      </c>
      <c r="AA425" t="s">
        <v>8336</v>
      </c>
      <c r="AB425" s="188" t="str">
        <f>_xlfn.IFNA(IF(Table[[#This Row],[Programme Partner]]&lt;&gt;Table[[#This Row],[Implementing Partner]],CONCATENATE(Table[[#This Row],[Programme Partner]],"-",Table[[#This Row],[Implementing Partner]]),Table[[#This Row],[Programme Partner]]),"")</f>
        <v>IOM-SHED</v>
      </c>
      <c r="AC425" s="189"/>
      <c r="AD425" s="189"/>
      <c r="AE425" s="190"/>
      <c r="AF425" s="190"/>
      <c r="AG425" s="191"/>
    </row>
    <row r="426" spans="1:33" ht="14.4" customHeight="1">
      <c r="A426" s="183">
        <v>473</v>
      </c>
      <c r="B426" t="s">
        <v>5148</v>
      </c>
      <c r="C426" t="s">
        <v>5238</v>
      </c>
      <c r="D426" s="197" t="s">
        <v>8324</v>
      </c>
      <c r="E426" t="s">
        <v>27</v>
      </c>
      <c r="F426" t="s">
        <v>8012</v>
      </c>
      <c r="G426" s="195" t="s">
        <v>8585</v>
      </c>
      <c r="H426" t="str">
        <f>IFERROR(VLOOKUP(Table[[#This Row],[Activity Details of Assistance]],WHAT!E:F,2,FALSE),"")</f>
        <v xml:space="preserve"># of door </v>
      </c>
      <c r="I426"/>
      <c r="J426">
        <v>14</v>
      </c>
      <c r="K426" t="s">
        <v>8280</v>
      </c>
      <c r="L426" t="s">
        <v>13</v>
      </c>
      <c r="M426" t="s">
        <v>14</v>
      </c>
      <c r="N426" t="s">
        <v>309</v>
      </c>
      <c r="O426" t="s">
        <v>1606</v>
      </c>
      <c r="P426" t="s">
        <v>4678</v>
      </c>
      <c r="Q426" s="236">
        <v>44592</v>
      </c>
      <c r="R426" s="236">
        <v>44805</v>
      </c>
      <c r="S426" t="s">
        <v>8452</v>
      </c>
      <c r="T426"/>
      <c r="U426"/>
      <c r="V426"/>
      <c r="W426"/>
      <c r="X426" s="197"/>
      <c r="Y426" t="s">
        <v>8335</v>
      </c>
      <c r="Z426">
        <v>1840742077</v>
      </c>
      <c r="AA426" t="s">
        <v>8336</v>
      </c>
      <c r="AB426" s="188" t="str">
        <f>_xlfn.IFNA(IF(Table[[#This Row],[Programme Partner]]&lt;&gt;Table[[#This Row],[Implementing Partner]],CONCATENATE(Table[[#This Row],[Programme Partner]],"-",Table[[#This Row],[Implementing Partner]]),Table[[#This Row],[Programme Partner]]),"")</f>
        <v>IOM-SHED</v>
      </c>
      <c r="AC426" s="189"/>
      <c r="AD426" s="189"/>
      <c r="AE426" s="190"/>
      <c r="AF426" s="190"/>
      <c r="AG426" s="191"/>
    </row>
    <row r="427" spans="1:33" ht="14.4" customHeight="1">
      <c r="A427" s="183">
        <v>474</v>
      </c>
      <c r="B427" s="201" t="s">
        <v>5148</v>
      </c>
      <c r="C427" t="s">
        <v>5238</v>
      </c>
      <c r="D427" s="204" t="s">
        <v>8324</v>
      </c>
      <c r="E427" s="201" t="s">
        <v>27</v>
      </c>
      <c r="F427" t="s">
        <v>8012</v>
      </c>
      <c r="G427" s="205" t="s">
        <v>8356</v>
      </c>
      <c r="H427" s="201" t="str">
        <f>IFERROR(VLOOKUP(Table[[#This Row],[Activity Details of Assistance]],WHAT!E:F,2,FALSE),"")</f>
        <v># of FSM Site</v>
      </c>
      <c r="I427" s="201"/>
      <c r="J427" s="201">
        <v>1</v>
      </c>
      <c r="K427" t="s">
        <v>8280</v>
      </c>
      <c r="L427" s="206" t="s">
        <v>13</v>
      </c>
      <c r="M427" s="206" t="s">
        <v>14</v>
      </c>
      <c r="N427" s="201" t="s">
        <v>309</v>
      </c>
      <c r="O427" s="201" t="s">
        <v>1606</v>
      </c>
      <c r="P427" s="201" t="s">
        <v>4678</v>
      </c>
      <c r="Q427" s="236">
        <v>44592</v>
      </c>
      <c r="R427" s="237">
        <v>44805</v>
      </c>
      <c r="S427" t="s">
        <v>8452</v>
      </c>
      <c r="T427" s="207"/>
      <c r="U427" s="207"/>
      <c r="V427" s="207"/>
      <c r="W427" s="207"/>
      <c r="X427" s="208"/>
      <c r="Y427" t="s">
        <v>8335</v>
      </c>
      <c r="Z427" s="211">
        <v>1840742077</v>
      </c>
      <c r="AA427" t="s">
        <v>8336</v>
      </c>
      <c r="AB427" s="188" t="str">
        <f>_xlfn.IFNA(IF(Table[[#This Row],[Programme Partner]]&lt;&gt;Table[[#This Row],[Implementing Partner]],CONCATENATE(Table[[#This Row],[Programme Partner]],"-",Table[[#This Row],[Implementing Partner]]),Table[[#This Row],[Programme Partner]]),"")</f>
        <v>IOM-SHED</v>
      </c>
      <c r="AC427" s="189"/>
      <c r="AD427" s="189"/>
      <c r="AE427" s="190"/>
      <c r="AF427" s="190"/>
      <c r="AG427" s="191"/>
    </row>
    <row r="428" spans="1:33" ht="14.4" customHeight="1">
      <c r="A428" s="183">
        <v>475</v>
      </c>
      <c r="B428" s="201" t="s">
        <v>5148</v>
      </c>
      <c r="C428" t="s">
        <v>5238</v>
      </c>
      <c r="D428" s="204" t="s">
        <v>8324</v>
      </c>
      <c r="E428" s="201" t="s">
        <v>27</v>
      </c>
      <c r="F428" t="s">
        <v>8012</v>
      </c>
      <c r="G428" s="205" t="s">
        <v>8357</v>
      </c>
      <c r="H428" s="201" t="str">
        <f>IFERROR(VLOOKUP(Table[[#This Row],[Activity Details of Assistance]],WHAT!E:F,2,FALSE),"")</f>
        <v># of door</v>
      </c>
      <c r="I428" s="201"/>
      <c r="J428" s="201">
        <v>12</v>
      </c>
      <c r="K428" t="s">
        <v>8280</v>
      </c>
      <c r="L428" s="206" t="s">
        <v>13</v>
      </c>
      <c r="M428" s="206" t="s">
        <v>14</v>
      </c>
      <c r="N428" s="201" t="s">
        <v>309</v>
      </c>
      <c r="O428" s="201" t="s">
        <v>1606</v>
      </c>
      <c r="P428" s="201" t="s">
        <v>4678</v>
      </c>
      <c r="Q428" s="236">
        <v>44592</v>
      </c>
      <c r="R428" s="237">
        <v>44805</v>
      </c>
      <c r="S428" t="s">
        <v>8452</v>
      </c>
      <c r="T428" s="207"/>
      <c r="U428" s="207"/>
      <c r="V428" s="207"/>
      <c r="W428" s="207"/>
      <c r="X428" s="208"/>
      <c r="Y428" t="s">
        <v>8335</v>
      </c>
      <c r="Z428" s="211">
        <v>1840742077</v>
      </c>
      <c r="AA428" t="s">
        <v>8336</v>
      </c>
      <c r="AB428" s="188" t="str">
        <f>_xlfn.IFNA(IF(Table[[#This Row],[Programme Partner]]&lt;&gt;Table[[#This Row],[Implementing Partner]],CONCATENATE(Table[[#This Row],[Programme Partner]],"-",Table[[#This Row],[Implementing Partner]]),Table[[#This Row],[Programme Partner]]),"")</f>
        <v>IOM-SHED</v>
      </c>
      <c r="AC428" s="189"/>
      <c r="AD428" s="189"/>
      <c r="AE428" s="190"/>
      <c r="AF428" s="190"/>
      <c r="AG428" s="191"/>
    </row>
    <row r="429" spans="1:33" ht="14.4" customHeight="1">
      <c r="A429" s="183">
        <v>476</v>
      </c>
      <c r="B429" t="s">
        <v>5148</v>
      </c>
      <c r="C429" t="s">
        <v>5238</v>
      </c>
      <c r="D429" s="197" t="s">
        <v>8324</v>
      </c>
      <c r="E429" t="s">
        <v>27</v>
      </c>
      <c r="F429" t="s">
        <v>8012</v>
      </c>
      <c r="G429" t="s">
        <v>8019</v>
      </c>
      <c r="H429" t="str">
        <f>IFERROR(VLOOKUP(Table[[#This Row],[Activity Details of Assistance]],WHAT!E:F,2,FALSE),"")</f>
        <v>N/A</v>
      </c>
      <c r="I429"/>
      <c r="J429">
        <v>26</v>
      </c>
      <c r="K429" t="s">
        <v>8280</v>
      </c>
      <c r="L429" t="s">
        <v>13</v>
      </c>
      <c r="M429" t="s">
        <v>14</v>
      </c>
      <c r="N429" t="s">
        <v>309</v>
      </c>
      <c r="O429" t="s">
        <v>1606</v>
      </c>
      <c r="P429" t="s">
        <v>4678</v>
      </c>
      <c r="Q429" s="236">
        <v>44592</v>
      </c>
      <c r="R429" s="236">
        <v>44805</v>
      </c>
      <c r="S429" t="s">
        <v>8452</v>
      </c>
      <c r="T429"/>
      <c r="U429"/>
      <c r="V429"/>
      <c r="W429"/>
      <c r="X429" s="197"/>
      <c r="Y429" t="s">
        <v>8335</v>
      </c>
      <c r="Z429">
        <v>1840742077</v>
      </c>
      <c r="AA429" t="s">
        <v>8336</v>
      </c>
      <c r="AB429" s="188" t="str">
        <f>_xlfn.IFNA(IF(Table[[#This Row],[Programme Partner]]&lt;&gt;Table[[#This Row],[Implementing Partner]],CONCATENATE(Table[[#This Row],[Programme Partner]],"-",Table[[#This Row],[Implementing Partner]]),Table[[#This Row],[Programme Partner]]),"")</f>
        <v>IOM-SHED</v>
      </c>
      <c r="AC429" s="189"/>
      <c r="AD429" s="189"/>
      <c r="AE429" s="190"/>
      <c r="AF429" s="190"/>
      <c r="AG429" s="191"/>
    </row>
    <row r="430" spans="1:33" ht="14.4" customHeight="1">
      <c r="A430" s="183">
        <v>477</v>
      </c>
      <c r="B430" t="s">
        <v>5148</v>
      </c>
      <c r="C430" t="s">
        <v>5238</v>
      </c>
      <c r="D430" s="197" t="s">
        <v>8324</v>
      </c>
      <c r="E430" t="s">
        <v>27</v>
      </c>
      <c r="F430" t="s">
        <v>8013</v>
      </c>
      <c r="G430" t="s">
        <v>8314</v>
      </c>
      <c r="H430" t="str">
        <f>IFERROR(VLOOKUP(Table[[#This Row],[Activity Details of Assistance]],WHAT!E:F,2,FALSE),"")</f>
        <v># of HP sessions at HH level</v>
      </c>
      <c r="I430"/>
      <c r="J430">
        <v>6</v>
      </c>
      <c r="K430" t="s">
        <v>8280</v>
      </c>
      <c r="L430" t="s">
        <v>13</v>
      </c>
      <c r="M430" t="s">
        <v>14</v>
      </c>
      <c r="N430" t="s">
        <v>309</v>
      </c>
      <c r="O430" t="s">
        <v>1606</v>
      </c>
      <c r="P430" t="s">
        <v>4678</v>
      </c>
      <c r="Q430" s="236">
        <v>44592</v>
      </c>
      <c r="R430" s="236">
        <v>44805</v>
      </c>
      <c r="S430" t="s">
        <v>8452</v>
      </c>
      <c r="T430"/>
      <c r="U430"/>
      <c r="V430"/>
      <c r="W430"/>
      <c r="X430" s="197"/>
      <c r="Y430" t="s">
        <v>8335</v>
      </c>
      <c r="Z430">
        <v>1840742077</v>
      </c>
      <c r="AA430" t="s">
        <v>8336</v>
      </c>
      <c r="AB430" s="188" t="str">
        <f>_xlfn.IFNA(IF(Table[[#This Row],[Programme Partner]]&lt;&gt;Table[[#This Row],[Implementing Partner]],CONCATENATE(Table[[#This Row],[Programme Partner]],"-",Table[[#This Row],[Implementing Partner]]),Table[[#This Row],[Programme Partner]]),"")</f>
        <v>IOM-SHED</v>
      </c>
      <c r="AC430" s="189"/>
      <c r="AD430" s="189"/>
      <c r="AE430" s="190"/>
      <c r="AF430" s="190"/>
      <c r="AG430" s="191"/>
    </row>
    <row r="431" spans="1:33" ht="14.4" customHeight="1">
      <c r="A431" s="183">
        <v>478</v>
      </c>
      <c r="B431" t="s">
        <v>5148</v>
      </c>
      <c r="C431" t="s">
        <v>5238</v>
      </c>
      <c r="D431" s="197" t="s">
        <v>8324</v>
      </c>
      <c r="E431" t="s">
        <v>27</v>
      </c>
      <c r="F431" t="s">
        <v>8013</v>
      </c>
      <c r="G431" t="s">
        <v>8360</v>
      </c>
      <c r="H431" t="str">
        <f>IFERROR(VLOOKUP(Table[[#This Row],[Activity Details of Assistance]],WHAT!E:F,2,FALSE),"")</f>
        <v># of household</v>
      </c>
      <c r="I431"/>
      <c r="J431">
        <v>1598</v>
      </c>
      <c r="K431" t="s">
        <v>8280</v>
      </c>
      <c r="L431" t="s">
        <v>13</v>
      </c>
      <c r="M431" t="s">
        <v>14</v>
      </c>
      <c r="N431" t="s">
        <v>309</v>
      </c>
      <c r="O431" t="s">
        <v>1606</v>
      </c>
      <c r="P431" t="s">
        <v>4678</v>
      </c>
      <c r="Q431" s="236">
        <v>44592</v>
      </c>
      <c r="R431" s="236">
        <v>44805</v>
      </c>
      <c r="S431" t="s">
        <v>8452</v>
      </c>
      <c r="T431"/>
      <c r="U431"/>
      <c r="V431"/>
      <c r="W431"/>
      <c r="X431" s="197"/>
      <c r="Y431" t="s">
        <v>8335</v>
      </c>
      <c r="Z431">
        <v>1840742077</v>
      </c>
      <c r="AA431" t="s">
        <v>8336</v>
      </c>
      <c r="AB431" s="188" t="str">
        <f>_xlfn.IFNA(IF(Table[[#This Row],[Programme Partner]]&lt;&gt;Table[[#This Row],[Implementing Partner]],CONCATENATE(Table[[#This Row],[Programme Partner]],"-",Table[[#This Row],[Implementing Partner]]),Table[[#This Row],[Programme Partner]]),"")</f>
        <v>IOM-SHED</v>
      </c>
      <c r="AC431" s="189"/>
      <c r="AD431" s="189"/>
      <c r="AE431" s="190"/>
      <c r="AF431" s="190"/>
      <c r="AG431" s="191"/>
    </row>
    <row r="432" spans="1:33" ht="14.4" customHeight="1">
      <c r="A432" s="183">
        <v>479</v>
      </c>
      <c r="B432" t="s">
        <v>5148</v>
      </c>
      <c r="C432" t="s">
        <v>5238</v>
      </c>
      <c r="D432" s="197" t="s">
        <v>8324</v>
      </c>
      <c r="E432" t="s">
        <v>27</v>
      </c>
      <c r="F432" t="s">
        <v>8011</v>
      </c>
      <c r="G432" s="195" t="s">
        <v>8584</v>
      </c>
      <c r="H432" t="str">
        <f>IFERROR(VLOOKUP(Table[[#This Row],[Activity Details of Assistance]],WHAT!E:F,2,FALSE),"")</f>
        <v># of tube well</v>
      </c>
      <c r="I432"/>
      <c r="J432">
        <v>62</v>
      </c>
      <c r="K432" t="s">
        <v>8280</v>
      </c>
      <c r="L432" t="s">
        <v>13</v>
      </c>
      <c r="M432" t="s">
        <v>14</v>
      </c>
      <c r="N432" t="s">
        <v>309</v>
      </c>
      <c r="O432" t="s">
        <v>1606</v>
      </c>
      <c r="P432" t="s">
        <v>4680</v>
      </c>
      <c r="Q432" s="236">
        <v>44592</v>
      </c>
      <c r="R432" s="236">
        <v>44805</v>
      </c>
      <c r="S432" t="s">
        <v>8452</v>
      </c>
      <c r="T432"/>
      <c r="U432"/>
      <c r="V432"/>
      <c r="W432"/>
      <c r="X432" s="197"/>
      <c r="Y432" t="s">
        <v>8335</v>
      </c>
      <c r="Z432">
        <v>1840742077</v>
      </c>
      <c r="AA432" t="s">
        <v>8336</v>
      </c>
      <c r="AB432" s="188" t="str">
        <f>_xlfn.IFNA(IF(Table[[#This Row],[Programme Partner]]&lt;&gt;Table[[#This Row],[Implementing Partner]],CONCATENATE(Table[[#This Row],[Programme Partner]],"-",Table[[#This Row],[Implementing Partner]]),Table[[#This Row],[Programme Partner]]),"")</f>
        <v>IOM-SHED</v>
      </c>
      <c r="AC432" s="189"/>
      <c r="AD432" s="189"/>
      <c r="AE432" s="190"/>
      <c r="AF432" s="190"/>
      <c r="AG432" s="191"/>
    </row>
    <row r="433" spans="1:33" ht="14.4" customHeight="1">
      <c r="A433" s="183">
        <v>480</v>
      </c>
      <c r="B433" t="s">
        <v>5148</v>
      </c>
      <c r="C433" t="s">
        <v>5238</v>
      </c>
      <c r="D433" s="197" t="s">
        <v>8324</v>
      </c>
      <c r="E433" t="s">
        <v>27</v>
      </c>
      <c r="F433" t="s">
        <v>8011</v>
      </c>
      <c r="G433" t="s">
        <v>8017</v>
      </c>
      <c r="H433" t="str">
        <f>IFERROR(VLOOKUP(Table[[#This Row],[Activity Details of Assistance]],WHAT!E:F,2,FALSE),"")</f>
        <v># cubic meters / day</v>
      </c>
      <c r="I433"/>
      <c r="J433">
        <v>80</v>
      </c>
      <c r="K433" t="s">
        <v>8280</v>
      </c>
      <c r="L433" t="s">
        <v>13</v>
      </c>
      <c r="M433" t="s">
        <v>14</v>
      </c>
      <c r="N433" t="s">
        <v>309</v>
      </c>
      <c r="O433" t="s">
        <v>1606</v>
      </c>
      <c r="P433" t="s">
        <v>4680</v>
      </c>
      <c r="Q433" s="236">
        <v>44592</v>
      </c>
      <c r="R433" s="236">
        <v>44805</v>
      </c>
      <c r="S433" t="s">
        <v>8452</v>
      </c>
      <c r="T433"/>
      <c r="U433"/>
      <c r="V433"/>
      <c r="W433"/>
      <c r="X433" s="197"/>
      <c r="Y433" t="s">
        <v>8335</v>
      </c>
      <c r="Z433">
        <v>1840742077</v>
      </c>
      <c r="AA433" t="s">
        <v>8336</v>
      </c>
      <c r="AB433" s="188" t="str">
        <f>_xlfn.IFNA(IF(Table[[#This Row],[Programme Partner]]&lt;&gt;Table[[#This Row],[Implementing Partner]],CONCATENATE(Table[[#This Row],[Programme Partner]],"-",Table[[#This Row],[Implementing Partner]]),Table[[#This Row],[Programme Partner]]),"")</f>
        <v>IOM-SHED</v>
      </c>
      <c r="AC433" s="189"/>
      <c r="AD433" s="189"/>
      <c r="AE433" s="190"/>
      <c r="AF433" s="190"/>
      <c r="AG433" s="191"/>
    </row>
    <row r="434" spans="1:33" ht="14.4" customHeight="1">
      <c r="A434" s="183">
        <v>481</v>
      </c>
      <c r="B434" t="s">
        <v>5148</v>
      </c>
      <c r="C434" t="s">
        <v>5238</v>
      </c>
      <c r="D434" s="197" t="s">
        <v>8324</v>
      </c>
      <c r="E434" t="s">
        <v>27</v>
      </c>
      <c r="F434" t="s">
        <v>8011</v>
      </c>
      <c r="G434" t="s">
        <v>8355</v>
      </c>
      <c r="H434" t="str">
        <f>IFERROR(VLOOKUP(Table[[#This Row],[Activity Details of Assistance]],WHAT!E:F,2,FALSE),"")</f>
        <v># of water network</v>
      </c>
      <c r="I434"/>
      <c r="J434">
        <v>19</v>
      </c>
      <c r="K434" t="s">
        <v>8280</v>
      </c>
      <c r="L434" t="s">
        <v>13</v>
      </c>
      <c r="M434" t="s">
        <v>14</v>
      </c>
      <c r="N434" t="s">
        <v>309</v>
      </c>
      <c r="O434" t="s">
        <v>1606</v>
      </c>
      <c r="P434" t="s">
        <v>4680</v>
      </c>
      <c r="Q434" s="236">
        <v>44592</v>
      </c>
      <c r="R434" s="236">
        <v>44805</v>
      </c>
      <c r="S434" t="s">
        <v>8452</v>
      </c>
      <c r="T434"/>
      <c r="U434"/>
      <c r="V434"/>
      <c r="W434"/>
      <c r="X434" s="197"/>
      <c r="Y434" t="s">
        <v>8335</v>
      </c>
      <c r="Z434">
        <v>1840742077</v>
      </c>
      <c r="AA434" t="s">
        <v>8336</v>
      </c>
      <c r="AB434" s="188" t="str">
        <f>_xlfn.IFNA(IF(Table[[#This Row],[Programme Partner]]&lt;&gt;Table[[#This Row],[Implementing Partner]],CONCATENATE(Table[[#This Row],[Programme Partner]],"-",Table[[#This Row],[Implementing Partner]]),Table[[#This Row],[Programme Partner]]),"")</f>
        <v>IOM-SHED</v>
      </c>
      <c r="AC434" s="189"/>
      <c r="AD434" s="189"/>
      <c r="AE434" s="190"/>
      <c r="AF434" s="190"/>
      <c r="AG434" s="191"/>
    </row>
    <row r="435" spans="1:33" ht="14.4" customHeight="1">
      <c r="A435" s="183">
        <v>482</v>
      </c>
      <c r="B435" t="s">
        <v>5148</v>
      </c>
      <c r="C435" t="s">
        <v>5238</v>
      </c>
      <c r="D435" s="197" t="s">
        <v>8324</v>
      </c>
      <c r="E435" t="s">
        <v>27</v>
      </c>
      <c r="F435" t="s">
        <v>8012</v>
      </c>
      <c r="G435" s="195" t="s">
        <v>8585</v>
      </c>
      <c r="H435" t="str">
        <f>IFERROR(VLOOKUP(Table[[#This Row],[Activity Details of Assistance]],WHAT!E:F,2,FALSE),"")</f>
        <v xml:space="preserve"># of door </v>
      </c>
      <c r="I435"/>
      <c r="J435">
        <v>16</v>
      </c>
      <c r="K435" t="s">
        <v>8280</v>
      </c>
      <c r="L435" t="s">
        <v>13</v>
      </c>
      <c r="M435" t="s">
        <v>14</v>
      </c>
      <c r="N435" t="s">
        <v>309</v>
      </c>
      <c r="O435" t="s">
        <v>1606</v>
      </c>
      <c r="P435" t="s">
        <v>4680</v>
      </c>
      <c r="Q435" s="236">
        <v>44592</v>
      </c>
      <c r="R435" s="236">
        <v>44805</v>
      </c>
      <c r="S435" t="s">
        <v>8452</v>
      </c>
      <c r="T435"/>
      <c r="U435"/>
      <c r="V435"/>
      <c r="W435"/>
      <c r="X435" s="197"/>
      <c r="Y435" t="s">
        <v>8335</v>
      </c>
      <c r="Z435">
        <v>1840742077</v>
      </c>
      <c r="AA435" t="s">
        <v>8336</v>
      </c>
      <c r="AB435" s="188" t="str">
        <f>_xlfn.IFNA(IF(Table[[#This Row],[Programme Partner]]&lt;&gt;Table[[#This Row],[Implementing Partner]],CONCATENATE(Table[[#This Row],[Programme Partner]],"-",Table[[#This Row],[Implementing Partner]]),Table[[#This Row],[Programme Partner]]),"")</f>
        <v>IOM-SHED</v>
      </c>
      <c r="AC435" s="189"/>
      <c r="AD435" s="189"/>
      <c r="AE435" s="190"/>
      <c r="AF435" s="190"/>
      <c r="AG435" s="191"/>
    </row>
    <row r="436" spans="1:33" ht="14.4" customHeight="1">
      <c r="A436" s="183">
        <v>483</v>
      </c>
      <c r="B436" t="s">
        <v>5148</v>
      </c>
      <c r="C436" t="s">
        <v>5238</v>
      </c>
      <c r="D436" s="197" t="s">
        <v>8324</v>
      </c>
      <c r="E436" t="s">
        <v>27</v>
      </c>
      <c r="F436" t="s">
        <v>8012</v>
      </c>
      <c r="G436" s="195" t="s">
        <v>8356</v>
      </c>
      <c r="H436" t="str">
        <f>IFERROR(VLOOKUP(Table[[#This Row],[Activity Details of Assistance]],WHAT!E:F,2,FALSE),"")</f>
        <v># of FSM Site</v>
      </c>
      <c r="I436"/>
      <c r="J436">
        <v>6</v>
      </c>
      <c r="K436" t="s">
        <v>8280</v>
      </c>
      <c r="L436" t="s">
        <v>13</v>
      </c>
      <c r="M436" t="s">
        <v>14</v>
      </c>
      <c r="N436" t="s">
        <v>309</v>
      </c>
      <c r="O436" t="s">
        <v>1606</v>
      </c>
      <c r="P436" t="s">
        <v>4680</v>
      </c>
      <c r="Q436" s="236">
        <v>44592</v>
      </c>
      <c r="R436" s="236">
        <v>44805</v>
      </c>
      <c r="S436" t="s">
        <v>8452</v>
      </c>
      <c r="T436"/>
      <c r="U436"/>
      <c r="V436"/>
      <c r="W436"/>
      <c r="X436" s="197"/>
      <c r="Y436" t="s">
        <v>8335</v>
      </c>
      <c r="Z436">
        <v>1840742077</v>
      </c>
      <c r="AA436" t="s">
        <v>8336</v>
      </c>
      <c r="AB436" s="188" t="str">
        <f>_xlfn.IFNA(IF(Table[[#This Row],[Programme Partner]]&lt;&gt;Table[[#This Row],[Implementing Partner]],CONCATENATE(Table[[#This Row],[Programme Partner]],"-",Table[[#This Row],[Implementing Partner]]),Table[[#This Row],[Programme Partner]]),"")</f>
        <v>IOM-SHED</v>
      </c>
      <c r="AC436" s="189"/>
      <c r="AD436" s="189"/>
      <c r="AE436" s="190"/>
      <c r="AF436" s="190"/>
      <c r="AG436" s="191"/>
    </row>
    <row r="437" spans="1:33" ht="14.4" customHeight="1">
      <c r="A437" s="183">
        <v>484</v>
      </c>
      <c r="B437" t="s">
        <v>5148</v>
      </c>
      <c r="C437" t="s">
        <v>5238</v>
      </c>
      <c r="D437" s="197" t="s">
        <v>8324</v>
      </c>
      <c r="E437" t="s">
        <v>27</v>
      </c>
      <c r="F437" t="s">
        <v>8012</v>
      </c>
      <c r="G437" t="s">
        <v>8357</v>
      </c>
      <c r="H437" t="str">
        <f>IFERROR(VLOOKUP(Table[[#This Row],[Activity Details of Assistance]],WHAT!E:F,2,FALSE),"")</f>
        <v># of door</v>
      </c>
      <c r="I437"/>
      <c r="J437">
        <v>33</v>
      </c>
      <c r="K437" t="s">
        <v>8280</v>
      </c>
      <c r="L437" t="s">
        <v>13</v>
      </c>
      <c r="M437" t="s">
        <v>14</v>
      </c>
      <c r="N437" t="s">
        <v>309</v>
      </c>
      <c r="O437" t="s">
        <v>1606</v>
      </c>
      <c r="P437" t="s">
        <v>4680</v>
      </c>
      <c r="Q437" s="236">
        <v>44592</v>
      </c>
      <c r="R437" s="236">
        <v>44805</v>
      </c>
      <c r="S437" t="s">
        <v>8452</v>
      </c>
      <c r="T437"/>
      <c r="U437"/>
      <c r="V437"/>
      <c r="W437"/>
      <c r="X437" s="197"/>
      <c r="Y437" t="s">
        <v>8335</v>
      </c>
      <c r="Z437">
        <v>1840742077</v>
      </c>
      <c r="AA437" t="s">
        <v>8336</v>
      </c>
      <c r="AB437" s="188" t="str">
        <f>_xlfn.IFNA(IF(Table[[#This Row],[Programme Partner]]&lt;&gt;Table[[#This Row],[Implementing Partner]],CONCATENATE(Table[[#This Row],[Programme Partner]],"-",Table[[#This Row],[Implementing Partner]]),Table[[#This Row],[Programme Partner]]),"")</f>
        <v>IOM-SHED</v>
      </c>
      <c r="AC437" s="189"/>
      <c r="AD437" s="189"/>
      <c r="AE437" s="190"/>
      <c r="AF437" s="190"/>
      <c r="AG437" s="191"/>
    </row>
    <row r="438" spans="1:33" ht="14.4" customHeight="1">
      <c r="A438" s="183">
        <v>485</v>
      </c>
      <c r="B438" t="s">
        <v>5148</v>
      </c>
      <c r="C438" t="s">
        <v>5238</v>
      </c>
      <c r="D438" s="197" t="s">
        <v>8324</v>
      </c>
      <c r="E438" t="s">
        <v>27</v>
      </c>
      <c r="F438" t="s">
        <v>8012</v>
      </c>
      <c r="G438" t="s">
        <v>8019</v>
      </c>
      <c r="H438" t="str">
        <f>IFERROR(VLOOKUP(Table[[#This Row],[Activity Details of Assistance]],WHAT!E:F,2,FALSE),"")</f>
        <v>N/A</v>
      </c>
      <c r="I438"/>
      <c r="J438">
        <v>91</v>
      </c>
      <c r="K438" t="s">
        <v>8280</v>
      </c>
      <c r="L438" t="s">
        <v>13</v>
      </c>
      <c r="M438" t="s">
        <v>14</v>
      </c>
      <c r="N438" t="s">
        <v>309</v>
      </c>
      <c r="O438" t="s">
        <v>1606</v>
      </c>
      <c r="P438" t="s">
        <v>4680</v>
      </c>
      <c r="Q438" s="236">
        <v>44592</v>
      </c>
      <c r="R438" s="236">
        <v>44805</v>
      </c>
      <c r="S438" t="s">
        <v>8452</v>
      </c>
      <c r="T438"/>
      <c r="U438"/>
      <c r="V438"/>
      <c r="W438"/>
      <c r="X438" s="197"/>
      <c r="Y438" t="s">
        <v>8335</v>
      </c>
      <c r="Z438">
        <v>1840742077</v>
      </c>
      <c r="AA438" t="s">
        <v>8336</v>
      </c>
      <c r="AB438" s="188" t="str">
        <f>_xlfn.IFNA(IF(Table[[#This Row],[Programme Partner]]&lt;&gt;Table[[#This Row],[Implementing Partner]],CONCATENATE(Table[[#This Row],[Programme Partner]],"-",Table[[#This Row],[Implementing Partner]]),Table[[#This Row],[Programme Partner]]),"")</f>
        <v>IOM-SHED</v>
      </c>
      <c r="AC438" s="189"/>
      <c r="AD438" s="189"/>
      <c r="AE438" s="190"/>
      <c r="AF438" s="190"/>
      <c r="AG438" s="191"/>
    </row>
    <row r="439" spans="1:33" ht="14.4" customHeight="1">
      <c r="A439" s="183">
        <v>486</v>
      </c>
      <c r="B439" t="s">
        <v>5148</v>
      </c>
      <c r="C439" t="s">
        <v>5238</v>
      </c>
      <c r="D439" s="197" t="s">
        <v>8324</v>
      </c>
      <c r="E439" t="s">
        <v>27</v>
      </c>
      <c r="F439" t="s">
        <v>8013</v>
      </c>
      <c r="G439" t="s">
        <v>8314</v>
      </c>
      <c r="H439" t="str">
        <f>IFERROR(VLOOKUP(Table[[#This Row],[Activity Details of Assistance]],WHAT!E:F,2,FALSE),"")</f>
        <v># of HP sessions at HH level</v>
      </c>
      <c r="I439"/>
      <c r="J439">
        <v>12</v>
      </c>
      <c r="K439" t="s">
        <v>8280</v>
      </c>
      <c r="L439" t="s">
        <v>13</v>
      </c>
      <c r="M439" t="s">
        <v>14</v>
      </c>
      <c r="N439" t="s">
        <v>309</v>
      </c>
      <c r="O439" t="s">
        <v>1606</v>
      </c>
      <c r="P439" t="s">
        <v>4680</v>
      </c>
      <c r="Q439" s="236">
        <v>44592</v>
      </c>
      <c r="R439" s="236">
        <v>44805</v>
      </c>
      <c r="S439" t="s">
        <v>8452</v>
      </c>
      <c r="T439"/>
      <c r="U439"/>
      <c r="V439"/>
      <c r="W439"/>
      <c r="X439" s="197"/>
      <c r="Y439" t="s">
        <v>8335</v>
      </c>
      <c r="Z439">
        <v>1840742077</v>
      </c>
      <c r="AA439" t="s">
        <v>8336</v>
      </c>
      <c r="AB439" s="188" t="str">
        <f>_xlfn.IFNA(IF(Table[[#This Row],[Programme Partner]]&lt;&gt;Table[[#This Row],[Implementing Partner]],CONCATENATE(Table[[#This Row],[Programme Partner]],"-",Table[[#This Row],[Implementing Partner]]),Table[[#This Row],[Programme Partner]]),"")</f>
        <v>IOM-SHED</v>
      </c>
      <c r="AC439" s="189"/>
      <c r="AD439" s="189"/>
      <c r="AE439" s="190"/>
      <c r="AF439" s="190"/>
      <c r="AG439" s="191"/>
    </row>
    <row r="440" spans="1:33" ht="14.4" customHeight="1">
      <c r="A440" s="183">
        <v>487</v>
      </c>
      <c r="B440" t="s">
        <v>5148</v>
      </c>
      <c r="C440" t="s">
        <v>5238</v>
      </c>
      <c r="D440" s="197" t="s">
        <v>8324</v>
      </c>
      <c r="E440" t="s">
        <v>27</v>
      </c>
      <c r="F440" t="s">
        <v>8013</v>
      </c>
      <c r="G440" t="s">
        <v>8360</v>
      </c>
      <c r="H440" t="str">
        <f>IFERROR(VLOOKUP(Table[[#This Row],[Activity Details of Assistance]],WHAT!E:F,2,FALSE),"")</f>
        <v># of household</v>
      </c>
      <c r="I440"/>
      <c r="J440">
        <v>2269</v>
      </c>
      <c r="K440" t="s">
        <v>8280</v>
      </c>
      <c r="L440" t="s">
        <v>13</v>
      </c>
      <c r="M440" t="s">
        <v>14</v>
      </c>
      <c r="N440" t="s">
        <v>309</v>
      </c>
      <c r="O440" t="s">
        <v>1606</v>
      </c>
      <c r="P440" t="s">
        <v>4680</v>
      </c>
      <c r="Q440" s="236">
        <v>44592</v>
      </c>
      <c r="R440" s="236">
        <v>44805</v>
      </c>
      <c r="S440" t="s">
        <v>8452</v>
      </c>
      <c r="T440"/>
      <c r="U440"/>
      <c r="V440"/>
      <c r="W440"/>
      <c r="X440" s="197"/>
      <c r="Y440" t="s">
        <v>8335</v>
      </c>
      <c r="Z440">
        <v>1840742077</v>
      </c>
      <c r="AA440" t="s">
        <v>8336</v>
      </c>
      <c r="AB440" s="188" t="str">
        <f>_xlfn.IFNA(IF(Table[[#This Row],[Programme Partner]]&lt;&gt;Table[[#This Row],[Implementing Partner]],CONCATENATE(Table[[#This Row],[Programme Partner]],"-",Table[[#This Row],[Implementing Partner]]),Table[[#This Row],[Programme Partner]]),"")</f>
        <v>IOM-SHED</v>
      </c>
      <c r="AC440" s="189"/>
      <c r="AD440" s="189"/>
      <c r="AE440" s="190"/>
      <c r="AF440" s="190"/>
      <c r="AG440" s="191"/>
    </row>
    <row r="441" spans="1:33" ht="14.4" customHeight="1">
      <c r="A441" s="183">
        <v>488</v>
      </c>
      <c r="B441" t="s">
        <v>5148</v>
      </c>
      <c r="C441" t="s">
        <v>5238</v>
      </c>
      <c r="D441" s="197" t="s">
        <v>8324</v>
      </c>
      <c r="E441" t="s">
        <v>27</v>
      </c>
      <c r="F441" t="s">
        <v>8013</v>
      </c>
      <c r="G441" t="s">
        <v>8314</v>
      </c>
      <c r="H441" t="str">
        <f>IFERROR(VLOOKUP(Table[[#This Row],[Activity Details of Assistance]],WHAT!E:F,2,FALSE),"")</f>
        <v># of HP sessions at HH level</v>
      </c>
      <c r="I441"/>
      <c r="J441">
        <v>1311</v>
      </c>
      <c r="K441" t="s">
        <v>8280</v>
      </c>
      <c r="L441" t="s">
        <v>13</v>
      </c>
      <c r="M441" t="s">
        <v>14</v>
      </c>
      <c r="N441" t="s">
        <v>309</v>
      </c>
      <c r="O441" t="s">
        <v>1607</v>
      </c>
      <c r="P441" t="s">
        <v>8211</v>
      </c>
      <c r="Q441" s="236">
        <v>44592</v>
      </c>
      <c r="R441" s="236">
        <v>44805</v>
      </c>
      <c r="S441" s="291" t="s">
        <v>8590</v>
      </c>
      <c r="T441"/>
      <c r="U441"/>
      <c r="V441"/>
      <c r="W441"/>
      <c r="X441" s="197"/>
      <c r="Y441" t="s">
        <v>8335</v>
      </c>
      <c r="Z441">
        <v>1840742077</v>
      </c>
      <c r="AA441" t="s">
        <v>8336</v>
      </c>
      <c r="AB441" s="188" t="str">
        <f>_xlfn.IFNA(IF(Table[[#This Row],[Programme Partner]]&lt;&gt;Table[[#This Row],[Implementing Partner]],CONCATENATE(Table[[#This Row],[Programme Partner]],"-",Table[[#This Row],[Implementing Partner]]),Table[[#This Row],[Programme Partner]]),"")</f>
        <v>IOM-SHED</v>
      </c>
      <c r="AC441" s="189"/>
      <c r="AD441" s="189"/>
      <c r="AE441" s="190"/>
      <c r="AF441" s="190"/>
      <c r="AG441" s="191"/>
    </row>
    <row r="442" spans="1:33" ht="14.4" customHeight="1">
      <c r="A442" s="183">
        <v>489</v>
      </c>
      <c r="B442" t="s">
        <v>5148</v>
      </c>
      <c r="C442" t="s">
        <v>5238</v>
      </c>
      <c r="D442" s="197" t="s">
        <v>8324</v>
      </c>
      <c r="E442" t="s">
        <v>27</v>
      </c>
      <c r="F442" t="s">
        <v>8013</v>
      </c>
      <c r="G442" s="195" t="s">
        <v>8314</v>
      </c>
      <c r="H442" t="str">
        <f>IFERROR(VLOOKUP(Table[[#This Row],[Activity Details of Assistance]],WHAT!E:F,2,FALSE),"")</f>
        <v># of HP sessions at HH level</v>
      </c>
      <c r="I442"/>
      <c r="J442">
        <v>1474</v>
      </c>
      <c r="K442" t="s">
        <v>8280</v>
      </c>
      <c r="L442" t="s">
        <v>13</v>
      </c>
      <c r="M442" t="s">
        <v>14</v>
      </c>
      <c r="N442" t="s">
        <v>309</v>
      </c>
      <c r="O442" t="s">
        <v>1606</v>
      </c>
      <c r="P442" t="s">
        <v>8208</v>
      </c>
      <c r="Q442" s="236">
        <v>44592</v>
      </c>
      <c r="R442" s="236">
        <v>44805</v>
      </c>
      <c r="S442" s="291" t="s">
        <v>8590</v>
      </c>
      <c r="T442"/>
      <c r="U442"/>
      <c r="V442"/>
      <c r="W442"/>
      <c r="X442" s="197"/>
      <c r="Y442" t="s">
        <v>8335</v>
      </c>
      <c r="Z442">
        <v>1840742077</v>
      </c>
      <c r="AA442" t="s">
        <v>8336</v>
      </c>
      <c r="AB442" s="188" t="str">
        <f>_xlfn.IFNA(IF(Table[[#This Row],[Programme Partner]]&lt;&gt;Table[[#This Row],[Implementing Partner]],CONCATENATE(Table[[#This Row],[Programme Partner]],"-",Table[[#This Row],[Implementing Partner]]),Table[[#This Row],[Programme Partner]]),"")</f>
        <v>IOM-SHED</v>
      </c>
      <c r="AC442" s="189"/>
      <c r="AD442" s="189"/>
      <c r="AE442" s="190"/>
      <c r="AF442" s="190"/>
      <c r="AG442" s="191"/>
    </row>
    <row r="443" spans="1:33" ht="14.4" customHeight="1">
      <c r="A443" s="183">
        <v>490</v>
      </c>
      <c r="B443" t="s">
        <v>5148</v>
      </c>
      <c r="C443" t="s">
        <v>8341</v>
      </c>
      <c r="D443" s="197" t="s">
        <v>5148</v>
      </c>
      <c r="E443" t="s">
        <v>27</v>
      </c>
      <c r="F443" t="s">
        <v>8011</v>
      </c>
      <c r="G443" s="195" t="s">
        <v>8584</v>
      </c>
      <c r="H443" t="str">
        <f>IFERROR(VLOOKUP(Table[[#This Row],[Activity Details of Assistance]],WHAT!E:F,2,FALSE),"")</f>
        <v># of tube well</v>
      </c>
      <c r="I443"/>
      <c r="J443">
        <v>174</v>
      </c>
      <c r="K443" t="s">
        <v>8280</v>
      </c>
      <c r="L443" t="s">
        <v>13</v>
      </c>
      <c r="M443" t="s">
        <v>14</v>
      </c>
      <c r="N443" t="s">
        <v>309</v>
      </c>
      <c r="O443" t="s">
        <v>1606</v>
      </c>
      <c r="P443" t="s">
        <v>4654</v>
      </c>
      <c r="Q443" s="236">
        <v>44592</v>
      </c>
      <c r="R443" s="236">
        <v>44621</v>
      </c>
      <c r="S443" t="s">
        <v>8452</v>
      </c>
      <c r="T443"/>
      <c r="U443"/>
      <c r="V443"/>
      <c r="W443"/>
      <c r="X443" s="197"/>
      <c r="Y443" t="s">
        <v>8340</v>
      </c>
      <c r="Z443">
        <v>8801849719196</v>
      </c>
      <c r="AA443" t="s">
        <v>8290</v>
      </c>
      <c r="AB443" s="188" t="str">
        <f>_xlfn.IFNA(IF(Table[[#This Row],[Programme Partner]]&lt;&gt;Table[[#This Row],[Implementing Partner]],CONCATENATE(Table[[#This Row],[Programme Partner]],"-",Table[[#This Row],[Implementing Partner]]),Table[[#This Row],[Programme Partner]]),"")</f>
        <v>IOM-SHUSHILAN</v>
      </c>
      <c r="AC443" s="189"/>
      <c r="AD443" s="189"/>
      <c r="AE443" s="190"/>
      <c r="AF443" s="190"/>
      <c r="AG443" s="191"/>
    </row>
    <row r="444" spans="1:33" ht="14.4" customHeight="1">
      <c r="A444" s="183">
        <v>491</v>
      </c>
      <c r="B444" t="s">
        <v>5148</v>
      </c>
      <c r="C444" t="s">
        <v>8341</v>
      </c>
      <c r="D444" s="197" t="s">
        <v>5148</v>
      </c>
      <c r="E444" t="s">
        <v>27</v>
      </c>
      <c r="F444" t="s">
        <v>8011</v>
      </c>
      <c r="G444" t="s">
        <v>8355</v>
      </c>
      <c r="H444" t="str">
        <f>IFERROR(VLOOKUP(Table[[#This Row],[Activity Details of Assistance]],WHAT!E:F,2,FALSE),"")</f>
        <v># of water network</v>
      </c>
      <c r="I444"/>
      <c r="J444">
        <v>1</v>
      </c>
      <c r="K444" t="s">
        <v>8280</v>
      </c>
      <c r="L444" t="s">
        <v>13</v>
      </c>
      <c r="M444" t="s">
        <v>14</v>
      </c>
      <c r="N444" t="s">
        <v>309</v>
      </c>
      <c r="O444" t="s">
        <v>1606</v>
      </c>
      <c r="P444" t="s">
        <v>4654</v>
      </c>
      <c r="Q444" s="236">
        <v>44592</v>
      </c>
      <c r="R444" s="236">
        <v>44621</v>
      </c>
      <c r="S444" t="s">
        <v>8452</v>
      </c>
      <c r="T444"/>
      <c r="U444"/>
      <c r="V444"/>
      <c r="W444"/>
      <c r="X444" s="197"/>
      <c r="Y444" t="s">
        <v>8340</v>
      </c>
      <c r="Z444">
        <v>8801849719196</v>
      </c>
      <c r="AA444" t="s">
        <v>8290</v>
      </c>
      <c r="AB444" s="188" t="str">
        <f>_xlfn.IFNA(IF(Table[[#This Row],[Programme Partner]]&lt;&gt;Table[[#This Row],[Implementing Partner]],CONCATENATE(Table[[#This Row],[Programme Partner]],"-",Table[[#This Row],[Implementing Partner]]),Table[[#This Row],[Programme Partner]]),"")</f>
        <v>IOM-SHUSHILAN</v>
      </c>
      <c r="AC444" s="189"/>
      <c r="AD444" s="189"/>
      <c r="AE444" s="190"/>
      <c r="AF444" s="190"/>
      <c r="AG444" s="191"/>
    </row>
    <row r="445" spans="1:33" ht="14.4" customHeight="1">
      <c r="A445" s="183">
        <v>492</v>
      </c>
      <c r="B445" t="s">
        <v>5148</v>
      </c>
      <c r="C445" t="s">
        <v>8341</v>
      </c>
      <c r="D445" s="197" t="s">
        <v>5148</v>
      </c>
      <c r="E445" t="s">
        <v>27</v>
      </c>
      <c r="F445" t="s">
        <v>8012</v>
      </c>
      <c r="G445" s="195" t="s">
        <v>8585</v>
      </c>
      <c r="H445" t="str">
        <f>IFERROR(VLOOKUP(Table[[#This Row],[Activity Details of Assistance]],WHAT!E:F,2,FALSE),"")</f>
        <v xml:space="preserve"># of door </v>
      </c>
      <c r="I445"/>
      <c r="J445">
        <v>46</v>
      </c>
      <c r="K445" t="s">
        <v>8280</v>
      </c>
      <c r="L445" t="s">
        <v>13</v>
      </c>
      <c r="M445" t="s">
        <v>14</v>
      </c>
      <c r="N445" t="s">
        <v>309</v>
      </c>
      <c r="O445" t="s">
        <v>1606</v>
      </c>
      <c r="P445" t="s">
        <v>4654</v>
      </c>
      <c r="Q445" s="236">
        <v>44592</v>
      </c>
      <c r="R445" s="236">
        <v>44621</v>
      </c>
      <c r="S445" t="s">
        <v>8452</v>
      </c>
      <c r="T445"/>
      <c r="U445"/>
      <c r="V445"/>
      <c r="W445"/>
      <c r="X445" s="197"/>
      <c r="Y445" t="s">
        <v>8340</v>
      </c>
      <c r="Z445">
        <v>8801849719196</v>
      </c>
      <c r="AA445" t="s">
        <v>8290</v>
      </c>
      <c r="AB445" s="188" t="str">
        <f>_xlfn.IFNA(IF(Table[[#This Row],[Programme Partner]]&lt;&gt;Table[[#This Row],[Implementing Partner]],CONCATENATE(Table[[#This Row],[Programme Partner]],"-",Table[[#This Row],[Implementing Partner]]),Table[[#This Row],[Programme Partner]]),"")</f>
        <v>IOM-SHUSHILAN</v>
      </c>
      <c r="AC445" s="189"/>
      <c r="AD445" s="189"/>
      <c r="AE445" s="190"/>
      <c r="AF445" s="190"/>
      <c r="AG445" s="191"/>
    </row>
    <row r="446" spans="1:33" ht="14.4" customHeight="1">
      <c r="A446" s="183">
        <v>493</v>
      </c>
      <c r="B446" t="s">
        <v>5148</v>
      </c>
      <c r="C446" t="s">
        <v>8341</v>
      </c>
      <c r="D446" s="197" t="s">
        <v>5148</v>
      </c>
      <c r="E446" t="s">
        <v>27</v>
      </c>
      <c r="F446" t="s">
        <v>8012</v>
      </c>
      <c r="G446" t="s">
        <v>8359</v>
      </c>
      <c r="H446" t="str">
        <f>IFERROR(VLOOKUP(Table[[#This Row],[Activity Details of Assistance]],WHAT!E:F,2,FALSE),"")</f>
        <v># of FSM Site</v>
      </c>
      <c r="I446"/>
      <c r="J446">
        <v>2</v>
      </c>
      <c r="K446" t="s">
        <v>8280</v>
      </c>
      <c r="L446" t="s">
        <v>13</v>
      </c>
      <c r="M446" t="s">
        <v>14</v>
      </c>
      <c r="N446" t="s">
        <v>309</v>
      </c>
      <c r="O446" t="s">
        <v>1606</v>
      </c>
      <c r="P446" t="s">
        <v>4654</v>
      </c>
      <c r="Q446" s="236">
        <v>44592</v>
      </c>
      <c r="R446" s="236">
        <v>44621</v>
      </c>
      <c r="S446" t="s">
        <v>8452</v>
      </c>
      <c r="T446"/>
      <c r="U446"/>
      <c r="V446"/>
      <c r="W446"/>
      <c r="X446" s="197"/>
      <c r="Y446" t="s">
        <v>8340</v>
      </c>
      <c r="Z446">
        <v>8801849719196</v>
      </c>
      <c r="AA446" t="s">
        <v>8290</v>
      </c>
      <c r="AB446" s="188" t="str">
        <f>_xlfn.IFNA(IF(Table[[#This Row],[Programme Partner]]&lt;&gt;Table[[#This Row],[Implementing Partner]],CONCATENATE(Table[[#This Row],[Programme Partner]],"-",Table[[#This Row],[Implementing Partner]]),Table[[#This Row],[Programme Partner]]),"")</f>
        <v>IOM-SHUSHILAN</v>
      </c>
      <c r="AC446" s="189"/>
      <c r="AD446" s="189"/>
      <c r="AE446" s="190"/>
      <c r="AF446" s="190"/>
      <c r="AG446" s="191"/>
    </row>
    <row r="447" spans="1:33" ht="14.4" customHeight="1">
      <c r="A447" s="183">
        <v>494</v>
      </c>
      <c r="B447" t="s">
        <v>5148</v>
      </c>
      <c r="C447" t="s">
        <v>8341</v>
      </c>
      <c r="D447" s="197" t="s">
        <v>5148</v>
      </c>
      <c r="E447" t="s">
        <v>27</v>
      </c>
      <c r="F447" t="s">
        <v>8012</v>
      </c>
      <c r="G447" t="s">
        <v>8357</v>
      </c>
      <c r="H447" t="str">
        <f>IFERROR(VLOOKUP(Table[[#This Row],[Activity Details of Assistance]],WHAT!E:F,2,FALSE),"")</f>
        <v># of door</v>
      </c>
      <c r="I447"/>
      <c r="J447">
        <v>290</v>
      </c>
      <c r="K447" t="s">
        <v>8280</v>
      </c>
      <c r="L447" t="s">
        <v>13</v>
      </c>
      <c r="M447" t="s">
        <v>14</v>
      </c>
      <c r="N447" t="s">
        <v>309</v>
      </c>
      <c r="O447" t="s">
        <v>1606</v>
      </c>
      <c r="P447" t="s">
        <v>4654</v>
      </c>
      <c r="Q447" s="236">
        <v>44592</v>
      </c>
      <c r="R447" s="236">
        <v>44621</v>
      </c>
      <c r="S447" t="s">
        <v>8452</v>
      </c>
      <c r="T447"/>
      <c r="U447"/>
      <c r="V447"/>
      <c r="W447"/>
      <c r="X447" s="197"/>
      <c r="Y447" t="s">
        <v>8340</v>
      </c>
      <c r="Z447">
        <v>8801849719196</v>
      </c>
      <c r="AA447" t="s">
        <v>8290</v>
      </c>
      <c r="AB447" s="188" t="str">
        <f>_xlfn.IFNA(IF(Table[[#This Row],[Programme Partner]]&lt;&gt;Table[[#This Row],[Implementing Partner]],CONCATENATE(Table[[#This Row],[Programme Partner]],"-",Table[[#This Row],[Implementing Partner]]),Table[[#This Row],[Programme Partner]]),"")</f>
        <v>IOM-SHUSHILAN</v>
      </c>
      <c r="AC447" s="189"/>
      <c r="AD447" s="189"/>
      <c r="AE447" s="190"/>
      <c r="AF447" s="190"/>
      <c r="AG447" s="191"/>
    </row>
    <row r="448" spans="1:33" ht="14.4" customHeight="1">
      <c r="A448" s="183">
        <v>495</v>
      </c>
      <c r="B448" t="s">
        <v>5148</v>
      </c>
      <c r="C448" t="s">
        <v>8341</v>
      </c>
      <c r="D448" s="197" t="s">
        <v>5148</v>
      </c>
      <c r="E448" t="s">
        <v>27</v>
      </c>
      <c r="F448" t="s">
        <v>8012</v>
      </c>
      <c r="G448" s="195" t="s">
        <v>8586</v>
      </c>
      <c r="H448" t="str">
        <f>IFERROR(VLOOKUP(Table[[#This Row],[Activity Details of Assistance]],WHAT!E:F,2,FALSE),"")</f>
        <v># of door</v>
      </c>
      <c r="I448"/>
      <c r="J448">
        <v>86</v>
      </c>
      <c r="K448" t="s">
        <v>8280</v>
      </c>
      <c r="L448" t="s">
        <v>13</v>
      </c>
      <c r="M448" t="s">
        <v>14</v>
      </c>
      <c r="N448" t="s">
        <v>309</v>
      </c>
      <c r="O448" t="s">
        <v>1606</v>
      </c>
      <c r="P448" t="s">
        <v>4654</v>
      </c>
      <c r="Q448" s="236">
        <v>44592</v>
      </c>
      <c r="R448" s="236">
        <v>44621</v>
      </c>
      <c r="S448" t="s">
        <v>8452</v>
      </c>
      <c r="T448"/>
      <c r="U448"/>
      <c r="V448"/>
      <c r="W448"/>
      <c r="X448" s="197"/>
      <c r="Y448" t="s">
        <v>8340</v>
      </c>
      <c r="Z448">
        <v>8801849719196</v>
      </c>
      <c r="AA448" t="s">
        <v>8290</v>
      </c>
      <c r="AB448" s="188" t="str">
        <f>_xlfn.IFNA(IF(Table[[#This Row],[Programme Partner]]&lt;&gt;Table[[#This Row],[Implementing Partner]],CONCATENATE(Table[[#This Row],[Programme Partner]],"-",Table[[#This Row],[Implementing Partner]]),Table[[#This Row],[Programme Partner]]),"")</f>
        <v>IOM-SHUSHILAN</v>
      </c>
      <c r="AC448" s="189"/>
      <c r="AD448" s="189"/>
      <c r="AE448" s="190"/>
      <c r="AF448" s="190"/>
      <c r="AG448" s="191"/>
    </row>
    <row r="449" spans="1:33" ht="14.4" customHeight="1">
      <c r="A449" s="183">
        <v>496</v>
      </c>
      <c r="B449" t="s">
        <v>5148</v>
      </c>
      <c r="C449" t="s">
        <v>8341</v>
      </c>
      <c r="D449" s="197" t="s">
        <v>5148</v>
      </c>
      <c r="E449" t="s">
        <v>27</v>
      </c>
      <c r="F449" t="s">
        <v>8013</v>
      </c>
      <c r="G449" t="s">
        <v>8314</v>
      </c>
      <c r="H449" t="str">
        <f>IFERROR(VLOOKUP(Table[[#This Row],[Activity Details of Assistance]],WHAT!E:F,2,FALSE),"")</f>
        <v># of HP sessions at HH level</v>
      </c>
      <c r="I449"/>
      <c r="J449">
        <v>8429</v>
      </c>
      <c r="K449" t="s">
        <v>8280</v>
      </c>
      <c r="L449" t="s">
        <v>13</v>
      </c>
      <c r="M449" t="s">
        <v>14</v>
      </c>
      <c r="N449" t="s">
        <v>309</v>
      </c>
      <c r="O449" t="s">
        <v>1606</v>
      </c>
      <c r="P449" t="s">
        <v>4654</v>
      </c>
      <c r="Q449" s="236">
        <v>44592</v>
      </c>
      <c r="R449" s="236">
        <v>44621</v>
      </c>
      <c r="S449" t="s">
        <v>8452</v>
      </c>
      <c r="T449"/>
      <c r="U449"/>
      <c r="V449"/>
      <c r="W449"/>
      <c r="X449" s="197"/>
      <c r="Y449" t="s">
        <v>8340</v>
      </c>
      <c r="Z449">
        <v>8801849719196</v>
      </c>
      <c r="AA449" t="s">
        <v>8290</v>
      </c>
      <c r="AB449" s="188" t="str">
        <f>_xlfn.IFNA(IF(Table[[#This Row],[Programme Partner]]&lt;&gt;Table[[#This Row],[Implementing Partner]],CONCATENATE(Table[[#This Row],[Programme Partner]],"-",Table[[#This Row],[Implementing Partner]]),Table[[#This Row],[Programme Partner]]),"")</f>
        <v>IOM-SHUSHILAN</v>
      </c>
      <c r="AC449" s="189"/>
      <c r="AD449" s="189"/>
      <c r="AE449" s="190"/>
      <c r="AF449" s="190"/>
      <c r="AG449" s="191"/>
    </row>
    <row r="450" spans="1:33" ht="14.4" customHeight="1">
      <c r="A450" s="183">
        <v>497</v>
      </c>
      <c r="B450" t="s">
        <v>5148</v>
      </c>
      <c r="C450" t="s">
        <v>8341</v>
      </c>
      <c r="D450" s="197" t="s">
        <v>5148</v>
      </c>
      <c r="E450" t="s">
        <v>27</v>
      </c>
      <c r="F450" t="s">
        <v>8013</v>
      </c>
      <c r="G450" t="s">
        <v>8363</v>
      </c>
      <c r="H450" t="str">
        <f>IFERROR(VLOOKUP(Table[[#This Row],[Activity Details of Assistance]],WHAT!E:F,2,FALSE),"")</f>
        <v># of household</v>
      </c>
      <c r="I450"/>
      <c r="J450">
        <v>5562</v>
      </c>
      <c r="K450" t="s">
        <v>8280</v>
      </c>
      <c r="L450" t="s">
        <v>13</v>
      </c>
      <c r="M450" t="s">
        <v>14</v>
      </c>
      <c r="N450" t="s">
        <v>309</v>
      </c>
      <c r="O450" t="s">
        <v>1606</v>
      </c>
      <c r="P450" t="s">
        <v>4654</v>
      </c>
      <c r="Q450" s="236">
        <v>44592</v>
      </c>
      <c r="R450" s="236">
        <v>44621</v>
      </c>
      <c r="S450" t="s">
        <v>8452</v>
      </c>
      <c r="T450"/>
      <c r="U450"/>
      <c r="V450"/>
      <c r="W450"/>
      <c r="X450" s="197"/>
      <c r="Y450" t="s">
        <v>8340</v>
      </c>
      <c r="Z450">
        <v>8801849719196</v>
      </c>
      <c r="AA450" t="s">
        <v>8290</v>
      </c>
      <c r="AB450" s="188" t="str">
        <f>_xlfn.IFNA(IF(Table[[#This Row],[Programme Partner]]&lt;&gt;Table[[#This Row],[Implementing Partner]],CONCATENATE(Table[[#This Row],[Programme Partner]],"-",Table[[#This Row],[Implementing Partner]]),Table[[#This Row],[Programme Partner]]),"")</f>
        <v>IOM-SHUSHILAN</v>
      </c>
      <c r="AC450" s="189"/>
      <c r="AD450" s="189"/>
      <c r="AE450" s="190"/>
      <c r="AF450" s="190"/>
      <c r="AG450" s="191"/>
    </row>
    <row r="451" spans="1:33" ht="14.4" customHeight="1">
      <c r="A451" s="183">
        <v>498</v>
      </c>
      <c r="B451" t="s">
        <v>5148</v>
      </c>
      <c r="C451" t="s">
        <v>8341</v>
      </c>
      <c r="D451" s="197" t="s">
        <v>5148</v>
      </c>
      <c r="E451" t="s">
        <v>27</v>
      </c>
      <c r="F451" t="s">
        <v>8014</v>
      </c>
      <c r="G451" t="s">
        <v>8361</v>
      </c>
      <c r="H451" t="str">
        <f>IFERROR(VLOOKUP(Table[[#This Row],[Activity Details of Assistance]],WHAT!E:F,2,FALSE),"")</f>
        <v># of plant</v>
      </c>
      <c r="I451"/>
      <c r="J451">
        <v>3</v>
      </c>
      <c r="K451" t="s">
        <v>8280</v>
      </c>
      <c r="L451" t="s">
        <v>13</v>
      </c>
      <c r="M451" t="s">
        <v>14</v>
      </c>
      <c r="N451" t="s">
        <v>309</v>
      </c>
      <c r="O451" t="s">
        <v>1606</v>
      </c>
      <c r="P451" t="s">
        <v>4654</v>
      </c>
      <c r="Q451" s="236">
        <v>44592</v>
      </c>
      <c r="R451" s="236">
        <v>44621</v>
      </c>
      <c r="S451" t="s">
        <v>8452</v>
      </c>
      <c r="T451"/>
      <c r="U451"/>
      <c r="V451"/>
      <c r="W451"/>
      <c r="X451" s="197"/>
      <c r="Y451" t="s">
        <v>8340</v>
      </c>
      <c r="Z451">
        <v>8801849719196</v>
      </c>
      <c r="AA451" t="s">
        <v>8290</v>
      </c>
      <c r="AB451" s="188" t="str">
        <f>_xlfn.IFNA(IF(Table[[#This Row],[Programme Partner]]&lt;&gt;Table[[#This Row],[Implementing Partner]],CONCATENATE(Table[[#This Row],[Programme Partner]],"-",Table[[#This Row],[Implementing Partner]]),Table[[#This Row],[Programme Partner]]),"")</f>
        <v>IOM-SHUSHILAN</v>
      </c>
      <c r="AC451" s="189"/>
      <c r="AD451" s="189"/>
      <c r="AE451" s="190"/>
      <c r="AF451" s="190"/>
      <c r="AG451" s="191"/>
    </row>
    <row r="452" spans="1:33" ht="14.4" customHeight="1">
      <c r="A452" s="183">
        <v>499</v>
      </c>
      <c r="B452" t="s">
        <v>5148</v>
      </c>
      <c r="C452" t="s">
        <v>8341</v>
      </c>
      <c r="D452" s="197" t="s">
        <v>5148</v>
      </c>
      <c r="E452" t="s">
        <v>27</v>
      </c>
      <c r="F452" t="s">
        <v>8014</v>
      </c>
      <c r="G452" t="s">
        <v>8364</v>
      </c>
      <c r="H452" t="str">
        <f>IFERROR(VLOOKUP(Table[[#This Row],[Activity Details of Assistance]],WHAT!E:F,2,FALSE),"")</f>
        <v># of 80L/120L bin</v>
      </c>
      <c r="I452"/>
      <c r="J452">
        <v>4</v>
      </c>
      <c r="K452" t="s">
        <v>8280</v>
      </c>
      <c r="L452" t="s">
        <v>13</v>
      </c>
      <c r="M452" t="s">
        <v>14</v>
      </c>
      <c r="N452" t="s">
        <v>309</v>
      </c>
      <c r="O452" t="s">
        <v>1606</v>
      </c>
      <c r="P452" t="s">
        <v>4654</v>
      </c>
      <c r="Q452" s="236">
        <v>44592</v>
      </c>
      <c r="R452" s="236">
        <v>44621</v>
      </c>
      <c r="S452" t="s">
        <v>8452</v>
      </c>
      <c r="T452"/>
      <c r="U452"/>
      <c r="V452"/>
      <c r="W452"/>
      <c r="X452" s="197"/>
      <c r="Y452" t="s">
        <v>8340</v>
      </c>
      <c r="Z452">
        <v>8801849719196</v>
      </c>
      <c r="AA452" t="s">
        <v>8290</v>
      </c>
      <c r="AB452" s="188" t="str">
        <f>_xlfn.IFNA(IF(Table[[#This Row],[Programme Partner]]&lt;&gt;Table[[#This Row],[Implementing Partner]],CONCATENATE(Table[[#This Row],[Programme Partner]],"-",Table[[#This Row],[Implementing Partner]]),Table[[#This Row],[Programme Partner]]),"")</f>
        <v>IOM-SHUSHILAN</v>
      </c>
      <c r="AC452" s="189"/>
      <c r="AD452" s="189"/>
      <c r="AE452" s="190"/>
      <c r="AF452" s="190"/>
      <c r="AG452" s="191"/>
    </row>
    <row r="453" spans="1:33" ht="14.4" customHeight="1">
      <c r="A453" s="183">
        <v>500</v>
      </c>
      <c r="B453" t="s">
        <v>8323</v>
      </c>
      <c r="C453" t="s">
        <v>8323</v>
      </c>
      <c r="D453" s="197" t="s">
        <v>8524</v>
      </c>
      <c r="E453" t="s">
        <v>27</v>
      </c>
      <c r="F453" t="s">
        <v>8012</v>
      </c>
      <c r="G453" s="195" t="s">
        <v>8585</v>
      </c>
      <c r="H453" t="str">
        <f>IFERROR(VLOOKUP(Table[[#This Row],[Activity Details of Assistance]],WHAT!E:F,2,FALSE),"")</f>
        <v xml:space="preserve"># of door </v>
      </c>
      <c r="I453"/>
      <c r="J453">
        <v>16</v>
      </c>
      <c r="K453" t="s">
        <v>8280</v>
      </c>
      <c r="L453" t="s">
        <v>13</v>
      </c>
      <c r="M453" t="s">
        <v>14</v>
      </c>
      <c r="N453" t="s">
        <v>307</v>
      </c>
      <c r="O453" t="s">
        <v>1599</v>
      </c>
      <c r="P453" t="s">
        <v>4723</v>
      </c>
      <c r="Q453" s="236">
        <v>44592</v>
      </c>
      <c r="R453" s="236">
        <v>44774</v>
      </c>
      <c r="S453" t="s">
        <v>8452</v>
      </c>
      <c r="T453"/>
      <c r="U453"/>
      <c r="V453"/>
      <c r="W453"/>
      <c r="X453" s="197"/>
      <c r="Y453" t="s">
        <v>8328</v>
      </c>
      <c r="Z453">
        <v>1712651648</v>
      </c>
      <c r="AA453" t="s">
        <v>8329</v>
      </c>
      <c r="AB453" s="188" t="str">
        <f>_xlfn.IFNA(IF(Table[[#This Row],[Programme Partner]]&lt;&gt;Table[[#This Row],[Implementing Partner]],CONCATENATE(Table[[#This Row],[Programme Partner]],"-",Table[[#This Row],[Implementing Partner]]),Table[[#This Row],[Programme Partner]]),"")</f>
        <v>TDH</v>
      </c>
      <c r="AC453" s="189"/>
      <c r="AD453" s="189"/>
      <c r="AE453" s="190"/>
      <c r="AF453" s="190"/>
      <c r="AG453" s="191"/>
    </row>
    <row r="454" spans="1:33" ht="14.4" customHeight="1">
      <c r="A454" s="183">
        <v>501</v>
      </c>
      <c r="B454" t="s">
        <v>8323</v>
      </c>
      <c r="C454" t="s">
        <v>8323</v>
      </c>
      <c r="D454" s="197" t="s">
        <v>8524</v>
      </c>
      <c r="E454" t="s">
        <v>27</v>
      </c>
      <c r="F454" t="s">
        <v>8012</v>
      </c>
      <c r="G454" s="195" t="s">
        <v>8359</v>
      </c>
      <c r="H454" t="str">
        <f>IFERROR(VLOOKUP(Table[[#This Row],[Activity Details of Assistance]],WHAT!E:F,2,FALSE),"")</f>
        <v># of FSM Site</v>
      </c>
      <c r="I454"/>
      <c r="J454">
        <v>1</v>
      </c>
      <c r="K454" t="s">
        <v>8280</v>
      </c>
      <c r="L454" t="s">
        <v>13</v>
      </c>
      <c r="M454" t="s">
        <v>14</v>
      </c>
      <c r="N454" t="s">
        <v>307</v>
      </c>
      <c r="O454" t="s">
        <v>1599</v>
      </c>
      <c r="P454" t="s">
        <v>4723</v>
      </c>
      <c r="Q454" s="236">
        <v>44592</v>
      </c>
      <c r="R454" s="236">
        <v>44774</v>
      </c>
      <c r="S454" t="s">
        <v>8452</v>
      </c>
      <c r="T454"/>
      <c r="U454"/>
      <c r="V454"/>
      <c r="W454"/>
      <c r="X454" s="197"/>
      <c r="Y454" t="s">
        <v>8328</v>
      </c>
      <c r="Z454">
        <v>1712651648</v>
      </c>
      <c r="AA454" t="s">
        <v>8329</v>
      </c>
      <c r="AB454" s="188" t="str">
        <f>_xlfn.IFNA(IF(Table[[#This Row],[Programme Partner]]&lt;&gt;Table[[#This Row],[Implementing Partner]],CONCATENATE(Table[[#This Row],[Programme Partner]],"-",Table[[#This Row],[Implementing Partner]]),Table[[#This Row],[Programme Partner]]),"")</f>
        <v>TDH</v>
      </c>
      <c r="AC454" s="189"/>
      <c r="AD454" s="189"/>
      <c r="AE454" s="190"/>
      <c r="AF454" s="190"/>
      <c r="AG454" s="191"/>
    </row>
    <row r="455" spans="1:33" ht="14.4" customHeight="1">
      <c r="A455" s="183">
        <v>502</v>
      </c>
      <c r="B455" t="s">
        <v>8323</v>
      </c>
      <c r="C455" t="s">
        <v>8323</v>
      </c>
      <c r="D455" s="197" t="s">
        <v>8524</v>
      </c>
      <c r="E455" t="s">
        <v>27</v>
      </c>
      <c r="F455" t="s">
        <v>8012</v>
      </c>
      <c r="G455" t="s">
        <v>8356</v>
      </c>
      <c r="H455" t="str">
        <f>IFERROR(VLOOKUP(Table[[#This Row],[Activity Details of Assistance]],WHAT!E:F,2,FALSE),"")</f>
        <v># of FSM Site</v>
      </c>
      <c r="I455"/>
      <c r="J455">
        <v>1</v>
      </c>
      <c r="K455" t="s">
        <v>8280</v>
      </c>
      <c r="L455" t="s">
        <v>13</v>
      </c>
      <c r="M455" t="s">
        <v>14</v>
      </c>
      <c r="N455" t="s">
        <v>307</v>
      </c>
      <c r="O455" t="s">
        <v>1599</v>
      </c>
      <c r="P455" t="s">
        <v>4723</v>
      </c>
      <c r="Q455" s="236">
        <v>44592</v>
      </c>
      <c r="R455" s="236">
        <v>44774</v>
      </c>
      <c r="S455" t="s">
        <v>8452</v>
      </c>
      <c r="T455"/>
      <c r="U455"/>
      <c r="V455"/>
      <c r="W455"/>
      <c r="X455" s="197"/>
      <c r="Y455" t="s">
        <v>8328</v>
      </c>
      <c r="Z455">
        <v>1712651648</v>
      </c>
      <c r="AA455" t="s">
        <v>8329</v>
      </c>
      <c r="AB455" s="188" t="str">
        <f>_xlfn.IFNA(IF(Table[[#This Row],[Programme Partner]]&lt;&gt;Table[[#This Row],[Implementing Partner]],CONCATENATE(Table[[#This Row],[Programme Partner]],"-",Table[[#This Row],[Implementing Partner]]),Table[[#This Row],[Programme Partner]]),"")</f>
        <v>TDH</v>
      </c>
      <c r="AC455" s="189"/>
      <c r="AD455" s="189"/>
      <c r="AE455" s="190"/>
      <c r="AF455" s="190"/>
      <c r="AG455" s="191"/>
    </row>
    <row r="456" spans="1:33" ht="14.4" customHeight="1">
      <c r="A456" s="183">
        <v>503</v>
      </c>
      <c r="B456" t="s">
        <v>8323</v>
      </c>
      <c r="C456" t="s">
        <v>8323</v>
      </c>
      <c r="D456" s="197" t="s">
        <v>8524</v>
      </c>
      <c r="E456" t="s">
        <v>27</v>
      </c>
      <c r="F456" t="s">
        <v>8012</v>
      </c>
      <c r="G456" t="s">
        <v>8357</v>
      </c>
      <c r="H456" t="str">
        <f>IFERROR(VLOOKUP(Table[[#This Row],[Activity Details of Assistance]],WHAT!E:F,2,FALSE),"")</f>
        <v># of door</v>
      </c>
      <c r="I456"/>
      <c r="J456">
        <v>56</v>
      </c>
      <c r="K456" t="s">
        <v>8280</v>
      </c>
      <c r="L456" t="s">
        <v>13</v>
      </c>
      <c r="M456" t="s">
        <v>14</v>
      </c>
      <c r="N456" t="s">
        <v>307</v>
      </c>
      <c r="O456" t="s">
        <v>1599</v>
      </c>
      <c r="P456" t="s">
        <v>4723</v>
      </c>
      <c r="Q456" s="236">
        <v>44592</v>
      </c>
      <c r="R456" s="236">
        <v>44774</v>
      </c>
      <c r="S456" t="s">
        <v>8452</v>
      </c>
      <c r="T456"/>
      <c r="U456"/>
      <c r="V456"/>
      <c r="W456"/>
      <c r="X456" s="197"/>
      <c r="Y456" t="s">
        <v>8328</v>
      </c>
      <c r="Z456">
        <v>1712651648</v>
      </c>
      <c r="AA456" t="s">
        <v>8329</v>
      </c>
      <c r="AB456" s="188" t="str">
        <f>_xlfn.IFNA(IF(Table[[#This Row],[Programme Partner]]&lt;&gt;Table[[#This Row],[Implementing Partner]],CONCATENATE(Table[[#This Row],[Programme Partner]],"-",Table[[#This Row],[Implementing Partner]]),Table[[#This Row],[Programme Partner]]),"")</f>
        <v>TDH</v>
      </c>
      <c r="AC456" s="189"/>
      <c r="AD456" s="189"/>
      <c r="AE456" s="190"/>
      <c r="AF456" s="190"/>
      <c r="AG456" s="191"/>
    </row>
    <row r="457" spans="1:33" ht="14.4" customHeight="1">
      <c r="A457" s="183">
        <v>504</v>
      </c>
      <c r="B457" t="s">
        <v>8323</v>
      </c>
      <c r="C457" t="s">
        <v>8323</v>
      </c>
      <c r="D457" s="197" t="s">
        <v>8524</v>
      </c>
      <c r="E457" t="s">
        <v>27</v>
      </c>
      <c r="F457" t="s">
        <v>8013</v>
      </c>
      <c r="G457" t="s">
        <v>8314</v>
      </c>
      <c r="H457" t="str">
        <f>IFERROR(VLOOKUP(Table[[#This Row],[Activity Details of Assistance]],WHAT!E:F,2,FALSE),"")</f>
        <v># of HP sessions at HH level</v>
      </c>
      <c r="I457"/>
      <c r="J457">
        <v>151</v>
      </c>
      <c r="K457" t="s">
        <v>8280</v>
      </c>
      <c r="L457" t="s">
        <v>13</v>
      </c>
      <c r="M457" t="s">
        <v>14</v>
      </c>
      <c r="N457" t="s">
        <v>307</v>
      </c>
      <c r="O457" t="s">
        <v>1599</v>
      </c>
      <c r="P457" t="s">
        <v>4723</v>
      </c>
      <c r="Q457" s="236">
        <v>44592</v>
      </c>
      <c r="R457" s="236">
        <v>44774</v>
      </c>
      <c r="S457" t="s">
        <v>8452</v>
      </c>
      <c r="T457"/>
      <c r="U457"/>
      <c r="V457"/>
      <c r="W457"/>
      <c r="X457" s="197"/>
      <c r="Y457" t="s">
        <v>8328</v>
      </c>
      <c r="Z457">
        <v>1712651648</v>
      </c>
      <c r="AA457" t="s">
        <v>8329</v>
      </c>
      <c r="AB457" s="188" t="str">
        <f>_xlfn.IFNA(IF(Table[[#This Row],[Programme Partner]]&lt;&gt;Table[[#This Row],[Implementing Partner]],CONCATENATE(Table[[#This Row],[Programme Partner]],"-",Table[[#This Row],[Implementing Partner]]),Table[[#This Row],[Programme Partner]]),"")</f>
        <v>TDH</v>
      </c>
      <c r="AC457" s="189"/>
      <c r="AD457" s="189"/>
      <c r="AE457" s="190"/>
      <c r="AF457" s="190"/>
      <c r="AG457" s="191"/>
    </row>
    <row r="458" spans="1:33" ht="14.4" customHeight="1">
      <c r="A458" s="183">
        <v>505</v>
      </c>
      <c r="B458" t="s">
        <v>8323</v>
      </c>
      <c r="C458" t="s">
        <v>8323</v>
      </c>
      <c r="D458" s="197" t="s">
        <v>8524</v>
      </c>
      <c r="E458" t="s">
        <v>27</v>
      </c>
      <c r="F458" t="s">
        <v>8014</v>
      </c>
      <c r="G458" t="s">
        <v>8361</v>
      </c>
      <c r="H458" t="str">
        <f>IFERROR(VLOOKUP(Table[[#This Row],[Activity Details of Assistance]],WHAT!E:F,2,FALSE),"")</f>
        <v># of plant</v>
      </c>
      <c r="I458"/>
      <c r="J458">
        <v>1</v>
      </c>
      <c r="K458" t="s">
        <v>8280</v>
      </c>
      <c r="L458" t="s">
        <v>13</v>
      </c>
      <c r="M458" t="s">
        <v>14</v>
      </c>
      <c r="N458" t="s">
        <v>307</v>
      </c>
      <c r="O458" t="s">
        <v>1599</v>
      </c>
      <c r="P458" t="s">
        <v>4723</v>
      </c>
      <c r="Q458" s="236">
        <v>44592</v>
      </c>
      <c r="R458" s="236">
        <v>44774</v>
      </c>
      <c r="S458" t="s">
        <v>8452</v>
      </c>
      <c r="T458"/>
      <c r="U458"/>
      <c r="V458"/>
      <c r="W458"/>
      <c r="X458" s="197"/>
      <c r="Y458" t="s">
        <v>8328</v>
      </c>
      <c r="Z458">
        <v>1712651648</v>
      </c>
      <c r="AA458" t="s">
        <v>8329</v>
      </c>
      <c r="AB458" s="188" t="str">
        <f>_xlfn.IFNA(IF(Table[[#This Row],[Programme Partner]]&lt;&gt;Table[[#This Row],[Implementing Partner]],CONCATENATE(Table[[#This Row],[Programme Partner]],"-",Table[[#This Row],[Implementing Partner]]),Table[[#This Row],[Programme Partner]]),"")</f>
        <v>TDH</v>
      </c>
      <c r="AC458" s="189"/>
      <c r="AD458" s="189"/>
      <c r="AE458" s="190"/>
      <c r="AF458" s="190"/>
      <c r="AG458" s="191"/>
    </row>
    <row r="459" spans="1:33" ht="14.4" customHeight="1">
      <c r="A459" s="183">
        <v>506</v>
      </c>
      <c r="B459" t="s">
        <v>8323</v>
      </c>
      <c r="C459" t="s">
        <v>8323</v>
      </c>
      <c r="D459" s="197" t="s">
        <v>8524</v>
      </c>
      <c r="E459" t="s">
        <v>27</v>
      </c>
      <c r="F459" t="s">
        <v>8012</v>
      </c>
      <c r="G459" t="s">
        <v>8359</v>
      </c>
      <c r="H459" t="str">
        <f>IFERROR(VLOOKUP(Table[[#This Row],[Activity Details of Assistance]],WHAT!E:F,2,FALSE),"")</f>
        <v># of FSM Site</v>
      </c>
      <c r="I459"/>
      <c r="J459">
        <v>1</v>
      </c>
      <c r="K459" t="s">
        <v>8280</v>
      </c>
      <c r="L459" t="s">
        <v>13</v>
      </c>
      <c r="M459" t="s">
        <v>14</v>
      </c>
      <c r="N459" t="s">
        <v>307</v>
      </c>
      <c r="O459" t="s">
        <v>1599</v>
      </c>
      <c r="P459" t="s">
        <v>4726</v>
      </c>
      <c r="Q459" s="236">
        <v>44592</v>
      </c>
      <c r="R459" s="236">
        <v>44774</v>
      </c>
      <c r="S459" t="s">
        <v>8452</v>
      </c>
      <c r="T459"/>
      <c r="U459"/>
      <c r="V459"/>
      <c r="W459"/>
      <c r="X459" s="197"/>
      <c r="Y459" t="s">
        <v>8328</v>
      </c>
      <c r="Z459">
        <v>1712651648</v>
      </c>
      <c r="AA459" t="s">
        <v>8329</v>
      </c>
      <c r="AB459" s="188" t="str">
        <f>_xlfn.IFNA(IF(Table[[#This Row],[Programme Partner]]&lt;&gt;Table[[#This Row],[Implementing Partner]],CONCATENATE(Table[[#This Row],[Programme Partner]],"-",Table[[#This Row],[Implementing Partner]]),Table[[#This Row],[Programme Partner]]),"")</f>
        <v>TDH</v>
      </c>
      <c r="AC459" s="189"/>
      <c r="AD459" s="189"/>
      <c r="AE459" s="190"/>
      <c r="AF459" s="190"/>
      <c r="AG459" s="191"/>
    </row>
    <row r="460" spans="1:33" ht="14.4" customHeight="1">
      <c r="A460" s="183">
        <v>507</v>
      </c>
      <c r="B460" t="s">
        <v>8323</v>
      </c>
      <c r="C460" t="s">
        <v>8323</v>
      </c>
      <c r="D460" s="197" t="s">
        <v>8524</v>
      </c>
      <c r="E460" t="s">
        <v>27</v>
      </c>
      <c r="F460" t="s">
        <v>8012</v>
      </c>
      <c r="G460" t="s">
        <v>8356</v>
      </c>
      <c r="H460" t="str">
        <f>IFERROR(VLOOKUP(Table[[#This Row],[Activity Details of Assistance]],WHAT!E:F,2,FALSE),"")</f>
        <v># of FSM Site</v>
      </c>
      <c r="I460"/>
      <c r="J460">
        <v>1</v>
      </c>
      <c r="K460" t="s">
        <v>8280</v>
      </c>
      <c r="L460" t="s">
        <v>13</v>
      </c>
      <c r="M460" t="s">
        <v>14</v>
      </c>
      <c r="N460" t="s">
        <v>307</v>
      </c>
      <c r="O460" t="s">
        <v>1599</v>
      </c>
      <c r="P460" t="s">
        <v>4726</v>
      </c>
      <c r="Q460" s="236">
        <v>44592</v>
      </c>
      <c r="R460" s="236">
        <v>44774</v>
      </c>
      <c r="S460" t="s">
        <v>8452</v>
      </c>
      <c r="T460"/>
      <c r="U460"/>
      <c r="V460"/>
      <c r="W460"/>
      <c r="X460" s="197"/>
      <c r="Y460" t="s">
        <v>8328</v>
      </c>
      <c r="Z460">
        <v>1712651648</v>
      </c>
      <c r="AA460" t="s">
        <v>8329</v>
      </c>
      <c r="AB460" s="188" t="str">
        <f>_xlfn.IFNA(IF(Table[[#This Row],[Programme Partner]]&lt;&gt;Table[[#This Row],[Implementing Partner]],CONCATENATE(Table[[#This Row],[Programme Partner]],"-",Table[[#This Row],[Implementing Partner]]),Table[[#This Row],[Programme Partner]]),"")</f>
        <v>TDH</v>
      </c>
      <c r="AC460" s="189"/>
      <c r="AD460" s="189"/>
      <c r="AE460" s="190"/>
      <c r="AF460" s="190"/>
      <c r="AG460" s="191"/>
    </row>
    <row r="461" spans="1:33" ht="14.4" customHeight="1">
      <c r="A461" s="183">
        <v>508</v>
      </c>
      <c r="B461" t="s">
        <v>8323</v>
      </c>
      <c r="C461" t="s">
        <v>8323</v>
      </c>
      <c r="D461" s="197" t="s">
        <v>8524</v>
      </c>
      <c r="E461" t="s">
        <v>27</v>
      </c>
      <c r="F461" t="s">
        <v>8012</v>
      </c>
      <c r="G461" t="s">
        <v>8357</v>
      </c>
      <c r="H461" t="str">
        <f>IFERROR(VLOOKUP(Table[[#This Row],[Activity Details of Assistance]],WHAT!E:F,2,FALSE),"")</f>
        <v># of door</v>
      </c>
      <c r="I461"/>
      <c r="J461">
        <v>32</v>
      </c>
      <c r="K461" t="s">
        <v>8280</v>
      </c>
      <c r="L461" t="s">
        <v>13</v>
      </c>
      <c r="M461" t="s">
        <v>14</v>
      </c>
      <c r="N461" t="s">
        <v>307</v>
      </c>
      <c r="O461" t="s">
        <v>1599</v>
      </c>
      <c r="P461" t="s">
        <v>4726</v>
      </c>
      <c r="Q461" s="236">
        <v>44592</v>
      </c>
      <c r="R461" s="236">
        <v>44774</v>
      </c>
      <c r="S461" t="s">
        <v>8452</v>
      </c>
      <c r="T461"/>
      <c r="U461"/>
      <c r="V461"/>
      <c r="W461"/>
      <c r="X461" s="197"/>
      <c r="Y461" t="s">
        <v>8328</v>
      </c>
      <c r="Z461">
        <v>1712651648</v>
      </c>
      <c r="AA461" t="s">
        <v>8329</v>
      </c>
      <c r="AB461" s="188" t="str">
        <f>_xlfn.IFNA(IF(Table[[#This Row],[Programme Partner]]&lt;&gt;Table[[#This Row],[Implementing Partner]],CONCATENATE(Table[[#This Row],[Programme Partner]],"-",Table[[#This Row],[Implementing Partner]]),Table[[#This Row],[Programme Partner]]),"")</f>
        <v>TDH</v>
      </c>
      <c r="AC461" s="189"/>
      <c r="AD461" s="189"/>
      <c r="AE461" s="190"/>
      <c r="AF461" s="190"/>
      <c r="AG461" s="191"/>
    </row>
    <row r="462" spans="1:33" ht="14.4" customHeight="1">
      <c r="A462" s="183">
        <v>509</v>
      </c>
      <c r="B462" t="s">
        <v>8323</v>
      </c>
      <c r="C462" t="s">
        <v>8323</v>
      </c>
      <c r="D462" s="197" t="s">
        <v>8524</v>
      </c>
      <c r="E462" t="s">
        <v>27</v>
      </c>
      <c r="F462" t="s">
        <v>8012</v>
      </c>
      <c r="G462" t="s">
        <v>8357</v>
      </c>
      <c r="H462" t="str">
        <f>IFERROR(VLOOKUP(Table[[#This Row],[Activity Details of Assistance]],WHAT!E:F,2,FALSE),"")</f>
        <v># of door</v>
      </c>
      <c r="I462"/>
      <c r="J462">
        <v>17</v>
      </c>
      <c r="K462" t="s">
        <v>8280</v>
      </c>
      <c r="L462" t="s">
        <v>13</v>
      </c>
      <c r="M462" t="s">
        <v>14</v>
      </c>
      <c r="N462" t="s">
        <v>307</v>
      </c>
      <c r="O462" t="s">
        <v>1599</v>
      </c>
      <c r="P462" t="s">
        <v>8198</v>
      </c>
      <c r="Q462" s="236">
        <v>44592</v>
      </c>
      <c r="R462" s="236">
        <v>44774</v>
      </c>
      <c r="S462" s="291" t="s">
        <v>8590</v>
      </c>
      <c r="T462"/>
      <c r="U462"/>
      <c r="V462"/>
      <c r="W462"/>
      <c r="X462" s="197"/>
      <c r="Y462" t="s">
        <v>8328</v>
      </c>
      <c r="Z462">
        <v>1712651648</v>
      </c>
      <c r="AA462" t="s">
        <v>8329</v>
      </c>
      <c r="AB462" s="188" t="str">
        <f>_xlfn.IFNA(IF(Table[[#This Row],[Programme Partner]]&lt;&gt;Table[[#This Row],[Implementing Partner]],CONCATENATE(Table[[#This Row],[Programme Partner]],"-",Table[[#This Row],[Implementing Partner]]),Table[[#This Row],[Programme Partner]]),"")</f>
        <v>TDH</v>
      </c>
      <c r="AC462" s="189"/>
      <c r="AD462" s="189"/>
      <c r="AE462" s="190"/>
      <c r="AF462" s="190"/>
      <c r="AG462" s="191"/>
    </row>
    <row r="463" spans="1:33" ht="14.4" customHeight="1">
      <c r="A463" s="183">
        <v>510</v>
      </c>
      <c r="B463" t="s">
        <v>8323</v>
      </c>
      <c r="C463" t="s">
        <v>8323</v>
      </c>
      <c r="D463" s="197" t="s">
        <v>8524</v>
      </c>
      <c r="E463" t="s">
        <v>27</v>
      </c>
      <c r="F463" t="s">
        <v>8013</v>
      </c>
      <c r="G463" s="195" t="s">
        <v>8314</v>
      </c>
      <c r="H463" t="str">
        <f>IFERROR(VLOOKUP(Table[[#This Row],[Activity Details of Assistance]],WHAT!E:F,2,FALSE),"")</f>
        <v># of HP sessions at HH level</v>
      </c>
      <c r="I463"/>
      <c r="J463">
        <v>30</v>
      </c>
      <c r="K463" t="s">
        <v>8280</v>
      </c>
      <c r="L463" t="s">
        <v>13</v>
      </c>
      <c r="M463" t="s">
        <v>14</v>
      </c>
      <c r="N463" t="s">
        <v>307</v>
      </c>
      <c r="O463" t="s">
        <v>1599</v>
      </c>
      <c r="P463" t="s">
        <v>8198</v>
      </c>
      <c r="Q463" s="236">
        <v>44592</v>
      </c>
      <c r="R463" s="236">
        <v>44774</v>
      </c>
      <c r="S463" s="291" t="s">
        <v>8590</v>
      </c>
      <c r="T463"/>
      <c r="U463"/>
      <c r="V463"/>
      <c r="W463"/>
      <c r="X463" s="197"/>
      <c r="Y463" t="s">
        <v>8328</v>
      </c>
      <c r="Z463">
        <v>1712651648</v>
      </c>
      <c r="AA463" t="s">
        <v>8329</v>
      </c>
      <c r="AB463" s="188" t="str">
        <f>_xlfn.IFNA(IF(Table[[#This Row],[Programme Partner]]&lt;&gt;Table[[#This Row],[Implementing Partner]],CONCATENATE(Table[[#This Row],[Programme Partner]],"-",Table[[#This Row],[Implementing Partner]]),Table[[#This Row],[Programme Partner]]),"")</f>
        <v>TDH</v>
      </c>
      <c r="AC463" s="189"/>
      <c r="AD463" s="189"/>
      <c r="AE463" s="190"/>
      <c r="AF463" s="190"/>
      <c r="AG463" s="191"/>
    </row>
    <row r="464" spans="1:33" ht="14.4" customHeight="1">
      <c r="A464" s="183">
        <v>511</v>
      </c>
      <c r="B464" t="s">
        <v>8323</v>
      </c>
      <c r="C464" t="s">
        <v>8323</v>
      </c>
      <c r="D464" s="197" t="s">
        <v>8323</v>
      </c>
      <c r="E464" t="s">
        <v>27</v>
      </c>
      <c r="F464" t="s">
        <v>8013</v>
      </c>
      <c r="G464" t="s">
        <v>8314</v>
      </c>
      <c r="H464" t="str">
        <f>IFERROR(VLOOKUP(Table[[#This Row],[Activity Details of Assistance]],WHAT!E:F,2,FALSE),"")</f>
        <v># of HP sessions at HH level</v>
      </c>
      <c r="I464"/>
      <c r="J464">
        <v>981</v>
      </c>
      <c r="K464" t="s">
        <v>8280</v>
      </c>
      <c r="L464" t="s">
        <v>13</v>
      </c>
      <c r="M464" t="s">
        <v>14</v>
      </c>
      <c r="N464" t="s">
        <v>307</v>
      </c>
      <c r="O464" t="s">
        <v>1599</v>
      </c>
      <c r="P464" t="s">
        <v>4723</v>
      </c>
      <c r="Q464" s="236">
        <v>44592</v>
      </c>
      <c r="R464" s="236">
        <v>44774</v>
      </c>
      <c r="S464" t="s">
        <v>8452</v>
      </c>
      <c r="T464"/>
      <c r="U464"/>
      <c r="V464"/>
      <c r="W464"/>
      <c r="X464" s="197"/>
      <c r="Y464" t="s">
        <v>8434</v>
      </c>
      <c r="Z464">
        <v>1711139169</v>
      </c>
      <c r="AA464" t="s">
        <v>8435</v>
      </c>
      <c r="AB464" s="188" t="str">
        <f>_xlfn.IFNA(IF(Table[[#This Row],[Programme Partner]]&lt;&gt;Table[[#This Row],[Implementing Partner]],CONCATENATE(Table[[#This Row],[Programme Partner]],"-",Table[[#This Row],[Implementing Partner]]),Table[[#This Row],[Programme Partner]]),"")</f>
        <v>TDH</v>
      </c>
      <c r="AC464" s="189"/>
      <c r="AD464" s="189"/>
      <c r="AE464" s="190"/>
      <c r="AF464" s="190"/>
      <c r="AG464" s="191"/>
    </row>
    <row r="465" spans="1:33" ht="14.4" customHeight="1">
      <c r="A465" s="183">
        <v>512</v>
      </c>
      <c r="B465" t="s">
        <v>8323</v>
      </c>
      <c r="C465" t="s">
        <v>8323</v>
      </c>
      <c r="D465" s="197" t="s">
        <v>8323</v>
      </c>
      <c r="E465" t="s">
        <v>27</v>
      </c>
      <c r="F465" t="s">
        <v>8013</v>
      </c>
      <c r="G465" t="s">
        <v>8314</v>
      </c>
      <c r="H465" t="str">
        <f>IFERROR(VLOOKUP(Table[[#This Row],[Activity Details of Assistance]],WHAT!E:F,2,FALSE),"")</f>
        <v># of HP sessions at HH level</v>
      </c>
      <c r="I465"/>
      <c r="J465">
        <v>821</v>
      </c>
      <c r="K465" t="s">
        <v>8280</v>
      </c>
      <c r="L465" t="s">
        <v>13</v>
      </c>
      <c r="M465" t="s">
        <v>14</v>
      </c>
      <c r="N465" t="s">
        <v>307</v>
      </c>
      <c r="O465" t="s">
        <v>1599</v>
      </c>
      <c r="P465" t="s">
        <v>4726</v>
      </c>
      <c r="Q465" s="236">
        <v>44592</v>
      </c>
      <c r="R465" s="236">
        <v>44774</v>
      </c>
      <c r="S465" t="s">
        <v>8452</v>
      </c>
      <c r="T465"/>
      <c r="U465"/>
      <c r="V465"/>
      <c r="W465"/>
      <c r="X465" s="197"/>
      <c r="Y465" t="s">
        <v>8434</v>
      </c>
      <c r="Z465">
        <v>1711139169</v>
      </c>
      <c r="AA465" t="s">
        <v>8435</v>
      </c>
      <c r="AB465" s="188" t="str">
        <f>_xlfn.IFNA(IF(Table[[#This Row],[Programme Partner]]&lt;&gt;Table[[#This Row],[Implementing Partner]],CONCATENATE(Table[[#This Row],[Programme Partner]],"-",Table[[#This Row],[Implementing Partner]]),Table[[#This Row],[Programme Partner]]),"")</f>
        <v>TDH</v>
      </c>
      <c r="AC465" s="189"/>
      <c r="AD465" s="189"/>
      <c r="AE465" s="190"/>
      <c r="AF465" s="190"/>
      <c r="AG465" s="191"/>
    </row>
    <row r="466" spans="1:33" ht="14.4" customHeight="1">
      <c r="A466" s="183">
        <v>513</v>
      </c>
      <c r="B466" t="s">
        <v>5137</v>
      </c>
      <c r="C466" t="s">
        <v>5137</v>
      </c>
      <c r="D466" s="197" t="s">
        <v>5236</v>
      </c>
      <c r="E466" t="s">
        <v>27</v>
      </c>
      <c r="F466" t="s">
        <v>8013</v>
      </c>
      <c r="G466" s="195" t="s">
        <v>8314</v>
      </c>
      <c r="H466" t="str">
        <f>IFERROR(VLOOKUP(Table[[#This Row],[Activity Details of Assistance]],WHAT!E:F,2,FALSE),"")</f>
        <v># of HP sessions at HH level</v>
      </c>
      <c r="I466"/>
      <c r="J466">
        <v>112</v>
      </c>
      <c r="K466" t="s">
        <v>8280</v>
      </c>
      <c r="L466" t="s">
        <v>13</v>
      </c>
      <c r="M466" t="s">
        <v>14</v>
      </c>
      <c r="N466" t="s">
        <v>309</v>
      </c>
      <c r="O466" t="s">
        <v>1606</v>
      </c>
      <c r="P466" t="s">
        <v>8208</v>
      </c>
      <c r="Q466" s="236">
        <v>44592</v>
      </c>
      <c r="R466" s="236">
        <v>44866</v>
      </c>
      <c r="S466" s="291" t="s">
        <v>8590</v>
      </c>
      <c r="T466"/>
      <c r="U466"/>
      <c r="V466"/>
      <c r="W466"/>
      <c r="X466" s="197"/>
      <c r="Y466" t="s">
        <v>8425</v>
      </c>
      <c r="Z466">
        <v>1714119199</v>
      </c>
      <c r="AA466" t="s">
        <v>8424</v>
      </c>
      <c r="AB466" s="188" t="str">
        <f>_xlfn.IFNA(IF(Table[[#This Row],[Programme Partner]]&lt;&gt;Table[[#This Row],[Implementing Partner]],CONCATENATE(Table[[#This Row],[Programme Partner]],"-",Table[[#This Row],[Implementing Partner]]),Table[[#This Row],[Programme Partner]]),"")</f>
        <v>HYSAWA</v>
      </c>
      <c r="AC466" s="189"/>
      <c r="AD466" s="189"/>
      <c r="AE466" s="190"/>
      <c r="AF466" s="190"/>
      <c r="AG466" s="191"/>
    </row>
    <row r="467" spans="1:33" ht="14.4" customHeight="1">
      <c r="A467" s="183">
        <v>514</v>
      </c>
      <c r="B467" t="s">
        <v>5137</v>
      </c>
      <c r="C467" t="s">
        <v>5137</v>
      </c>
      <c r="D467" s="197" t="s">
        <v>5236</v>
      </c>
      <c r="E467" t="s">
        <v>27</v>
      </c>
      <c r="F467" t="s">
        <v>8012</v>
      </c>
      <c r="G467" t="s">
        <v>8370</v>
      </c>
      <c r="H467" t="str">
        <f>IFERROR(VLOOKUP(Table[[#This Row],[Activity Details of Assistance]],WHAT!E:F,2,FALSE),"")</f>
        <v xml:space="preserve"># of door </v>
      </c>
      <c r="I467"/>
      <c r="J467">
        <v>116</v>
      </c>
      <c r="K467" t="s">
        <v>8280</v>
      </c>
      <c r="L467" t="s">
        <v>13</v>
      </c>
      <c r="M467" t="s">
        <v>14</v>
      </c>
      <c r="N467" t="s">
        <v>309</v>
      </c>
      <c r="O467" t="s">
        <v>1607</v>
      </c>
      <c r="P467" t="s">
        <v>8211</v>
      </c>
      <c r="Q467" s="236">
        <v>44592</v>
      </c>
      <c r="R467" s="236">
        <v>44866</v>
      </c>
      <c r="S467" s="291" t="s">
        <v>8590</v>
      </c>
      <c r="T467"/>
      <c r="U467"/>
      <c r="V467"/>
      <c r="W467"/>
      <c r="X467" s="197"/>
      <c r="Y467" t="s">
        <v>8425</v>
      </c>
      <c r="Z467">
        <v>1714119199</v>
      </c>
      <c r="AA467" t="s">
        <v>8424</v>
      </c>
      <c r="AB467" s="188" t="str">
        <f>_xlfn.IFNA(IF(Table[[#This Row],[Programme Partner]]&lt;&gt;Table[[#This Row],[Implementing Partner]],CONCATENATE(Table[[#This Row],[Programme Partner]],"-",Table[[#This Row],[Implementing Partner]]),Table[[#This Row],[Programme Partner]]),"")</f>
        <v>HYSAWA</v>
      </c>
      <c r="AC467" s="189"/>
      <c r="AD467" s="189"/>
      <c r="AE467" s="190"/>
      <c r="AF467" s="190"/>
      <c r="AG467" s="191"/>
    </row>
    <row r="468" spans="1:33" ht="14.4" customHeight="1">
      <c r="A468" s="183">
        <v>515</v>
      </c>
      <c r="B468" t="s">
        <v>5137</v>
      </c>
      <c r="C468" t="s">
        <v>5137</v>
      </c>
      <c r="D468" s="197" t="s">
        <v>5236</v>
      </c>
      <c r="E468" t="s">
        <v>27</v>
      </c>
      <c r="F468" t="s">
        <v>8012</v>
      </c>
      <c r="G468" t="s">
        <v>8370</v>
      </c>
      <c r="H468" t="str">
        <f>IFERROR(VLOOKUP(Table[[#This Row],[Activity Details of Assistance]],WHAT!E:F,2,FALSE),"")</f>
        <v xml:space="preserve"># of door </v>
      </c>
      <c r="I468"/>
      <c r="J468">
        <v>99</v>
      </c>
      <c r="K468" t="s">
        <v>8280</v>
      </c>
      <c r="L468" t="s">
        <v>13</v>
      </c>
      <c r="M468" t="s">
        <v>14</v>
      </c>
      <c r="N468" t="s">
        <v>309</v>
      </c>
      <c r="O468" t="s">
        <v>1608</v>
      </c>
      <c r="P468" t="s">
        <v>8212</v>
      </c>
      <c r="Q468" s="236">
        <v>44592</v>
      </c>
      <c r="R468" s="236">
        <v>44866</v>
      </c>
      <c r="S468" s="291" t="s">
        <v>8590</v>
      </c>
      <c r="T468"/>
      <c r="U468"/>
      <c r="V468"/>
      <c r="W468"/>
      <c r="X468" s="197"/>
      <c r="Y468" t="s">
        <v>8425</v>
      </c>
      <c r="Z468">
        <v>1714119199</v>
      </c>
      <c r="AA468" t="s">
        <v>8424</v>
      </c>
      <c r="AB468" s="188" t="str">
        <f>_xlfn.IFNA(IF(Table[[#This Row],[Programme Partner]]&lt;&gt;Table[[#This Row],[Implementing Partner]],CONCATENATE(Table[[#This Row],[Programme Partner]],"-",Table[[#This Row],[Implementing Partner]]),Table[[#This Row],[Programme Partner]]),"")</f>
        <v>HYSAWA</v>
      </c>
      <c r="AC468" s="189"/>
      <c r="AD468" s="189"/>
      <c r="AE468" s="190"/>
      <c r="AF468" s="190"/>
      <c r="AG468" s="191"/>
    </row>
    <row r="469" spans="1:33" ht="14.4" customHeight="1">
      <c r="A469" s="183">
        <v>516</v>
      </c>
      <c r="B469" t="s">
        <v>5137</v>
      </c>
      <c r="C469" t="s">
        <v>5137</v>
      </c>
      <c r="D469" s="197" t="s">
        <v>5236</v>
      </c>
      <c r="E469" t="s">
        <v>27</v>
      </c>
      <c r="F469" t="s">
        <v>8013</v>
      </c>
      <c r="G469" t="s">
        <v>8314</v>
      </c>
      <c r="H469" t="str">
        <f>IFERROR(VLOOKUP(Table[[#This Row],[Activity Details of Assistance]],WHAT!E:F,2,FALSE),"")</f>
        <v># of HP sessions at HH level</v>
      </c>
      <c r="I469"/>
      <c r="J469">
        <v>177</v>
      </c>
      <c r="K469" t="s">
        <v>8280</v>
      </c>
      <c r="L469" t="s">
        <v>13</v>
      </c>
      <c r="M469" t="s">
        <v>14</v>
      </c>
      <c r="N469" t="s">
        <v>307</v>
      </c>
      <c r="O469" t="s">
        <v>1179</v>
      </c>
      <c r="P469" t="s">
        <v>8264</v>
      </c>
      <c r="Q469" s="236">
        <v>44592</v>
      </c>
      <c r="R469" s="236">
        <v>44866</v>
      </c>
      <c r="S469" s="291" t="s">
        <v>8590</v>
      </c>
      <c r="T469"/>
      <c r="U469"/>
      <c r="V469"/>
      <c r="W469"/>
      <c r="X469" s="197"/>
      <c r="Y469" t="s">
        <v>8425</v>
      </c>
      <c r="Z469">
        <v>1714119199</v>
      </c>
      <c r="AA469" t="s">
        <v>8424</v>
      </c>
      <c r="AB469" s="188" t="str">
        <f>_xlfn.IFNA(IF(Table[[#This Row],[Programme Partner]]&lt;&gt;Table[[#This Row],[Implementing Partner]],CONCATENATE(Table[[#This Row],[Programme Partner]],"-",Table[[#This Row],[Implementing Partner]]),Table[[#This Row],[Programme Partner]]),"")</f>
        <v>HYSAWA</v>
      </c>
      <c r="AC469" s="189"/>
      <c r="AD469" s="189"/>
      <c r="AE469" s="190"/>
      <c r="AF469" s="190"/>
      <c r="AG469" s="191"/>
    </row>
    <row r="470" spans="1:33" ht="14.4" customHeight="1">
      <c r="A470" s="183">
        <v>517</v>
      </c>
      <c r="B470" t="s">
        <v>5137</v>
      </c>
      <c r="C470" t="s">
        <v>5137</v>
      </c>
      <c r="D470" s="197" t="s">
        <v>5236</v>
      </c>
      <c r="E470" t="s">
        <v>27</v>
      </c>
      <c r="F470" t="s">
        <v>8013</v>
      </c>
      <c r="G470" t="s">
        <v>8314</v>
      </c>
      <c r="H470" t="str">
        <f>IFERROR(VLOOKUP(Table[[#This Row],[Activity Details of Assistance]],WHAT!E:F,2,FALSE),"")</f>
        <v># of HP sessions at HH level</v>
      </c>
      <c r="I470"/>
      <c r="J470">
        <v>85</v>
      </c>
      <c r="K470" t="s">
        <v>8280</v>
      </c>
      <c r="L470" t="s">
        <v>13</v>
      </c>
      <c r="M470" t="s">
        <v>14</v>
      </c>
      <c r="N470" t="s">
        <v>307</v>
      </c>
      <c r="O470" t="s">
        <v>1599</v>
      </c>
      <c r="P470" t="s">
        <v>8198</v>
      </c>
      <c r="Q470" s="236">
        <v>44592</v>
      </c>
      <c r="R470" s="236">
        <v>44866</v>
      </c>
      <c r="S470" s="291" t="s">
        <v>8590</v>
      </c>
      <c r="T470"/>
      <c r="U470"/>
      <c r="V470"/>
      <c r="W470"/>
      <c r="X470" s="197"/>
      <c r="Y470" t="s">
        <v>8425</v>
      </c>
      <c r="Z470">
        <v>1714119199</v>
      </c>
      <c r="AA470" t="s">
        <v>8424</v>
      </c>
      <c r="AB470" s="188" t="str">
        <f>_xlfn.IFNA(IF(Table[[#This Row],[Programme Partner]]&lt;&gt;Table[[#This Row],[Implementing Partner]],CONCATENATE(Table[[#This Row],[Programme Partner]],"-",Table[[#This Row],[Implementing Partner]]),Table[[#This Row],[Programme Partner]]),"")</f>
        <v>HYSAWA</v>
      </c>
      <c r="AC470" s="189"/>
      <c r="AD470" s="189"/>
      <c r="AE470" s="190"/>
      <c r="AF470" s="190"/>
      <c r="AG470" s="191"/>
    </row>
    <row r="471" spans="1:33" ht="14.4" customHeight="1">
      <c r="A471" s="183">
        <v>518</v>
      </c>
      <c r="B471" t="s">
        <v>5137</v>
      </c>
      <c r="C471" t="s">
        <v>5137</v>
      </c>
      <c r="D471" s="197" t="s">
        <v>5236</v>
      </c>
      <c r="E471" t="s">
        <v>27</v>
      </c>
      <c r="F471" t="s">
        <v>8013</v>
      </c>
      <c r="G471" s="195" t="s">
        <v>8314</v>
      </c>
      <c r="H471" t="str">
        <f>IFERROR(VLOOKUP(Table[[#This Row],[Activity Details of Assistance]],WHAT!E:F,2,FALSE),"")</f>
        <v># of HP sessions at HH level</v>
      </c>
      <c r="I471"/>
      <c r="J471">
        <v>32</v>
      </c>
      <c r="K471" t="s">
        <v>8280</v>
      </c>
      <c r="L471" t="s">
        <v>13</v>
      </c>
      <c r="M471" t="s">
        <v>14</v>
      </c>
      <c r="N471" t="s">
        <v>307</v>
      </c>
      <c r="O471" t="s">
        <v>1600</v>
      </c>
      <c r="P471" t="s">
        <v>8265</v>
      </c>
      <c r="Q471" s="236">
        <v>44592</v>
      </c>
      <c r="R471" s="236">
        <v>44866</v>
      </c>
      <c r="S471" s="291" t="s">
        <v>8590</v>
      </c>
      <c r="T471"/>
      <c r="U471"/>
      <c r="V471"/>
      <c r="W471"/>
      <c r="X471" s="197"/>
      <c r="Y471" t="s">
        <v>8425</v>
      </c>
      <c r="Z471">
        <v>1714119199</v>
      </c>
      <c r="AA471" t="s">
        <v>8424</v>
      </c>
      <c r="AB471" s="188" t="str">
        <f>_xlfn.IFNA(IF(Table[[#This Row],[Programme Partner]]&lt;&gt;Table[[#This Row],[Implementing Partner]],CONCATENATE(Table[[#This Row],[Programme Partner]],"-",Table[[#This Row],[Implementing Partner]]),Table[[#This Row],[Programme Partner]]),"")</f>
        <v>HYSAWA</v>
      </c>
      <c r="AC471" s="189"/>
      <c r="AD471" s="189"/>
      <c r="AE471" s="190"/>
      <c r="AF471" s="190"/>
      <c r="AG471" s="191"/>
    </row>
    <row r="472" spans="1:33" ht="14.4" customHeight="1">
      <c r="A472" s="183">
        <v>519</v>
      </c>
      <c r="B472" t="s">
        <v>5137</v>
      </c>
      <c r="C472" t="s">
        <v>5137</v>
      </c>
      <c r="D472" s="197" t="s">
        <v>5236</v>
      </c>
      <c r="E472" t="s">
        <v>27</v>
      </c>
      <c r="F472" t="s">
        <v>8013</v>
      </c>
      <c r="G472" t="s">
        <v>8314</v>
      </c>
      <c r="H472" t="str">
        <f>IFERROR(VLOOKUP(Table[[#This Row],[Activity Details of Assistance]],WHAT!E:F,2,FALSE),"")</f>
        <v># of HP sessions at HH level</v>
      </c>
      <c r="I472"/>
      <c r="J472">
        <v>82</v>
      </c>
      <c r="K472" t="s">
        <v>8280</v>
      </c>
      <c r="L472" t="s">
        <v>13</v>
      </c>
      <c r="M472" t="s">
        <v>14</v>
      </c>
      <c r="N472" t="s">
        <v>307</v>
      </c>
      <c r="O472" t="s">
        <v>1602</v>
      </c>
      <c r="P472" t="s">
        <v>8303</v>
      </c>
      <c r="Q472" s="236">
        <v>44592</v>
      </c>
      <c r="R472" s="236">
        <v>44866</v>
      </c>
      <c r="S472" s="291" t="s">
        <v>8590</v>
      </c>
      <c r="T472"/>
      <c r="U472"/>
      <c r="V472"/>
      <c r="W472"/>
      <c r="X472" s="197"/>
      <c r="Y472" t="s">
        <v>8425</v>
      </c>
      <c r="Z472">
        <v>1714119199</v>
      </c>
      <c r="AA472" t="s">
        <v>8424</v>
      </c>
      <c r="AB472" s="188" t="str">
        <f>_xlfn.IFNA(IF(Table[[#This Row],[Programme Partner]]&lt;&gt;Table[[#This Row],[Implementing Partner]],CONCATENATE(Table[[#This Row],[Programme Partner]],"-",Table[[#This Row],[Implementing Partner]]),Table[[#This Row],[Programme Partner]]),"")</f>
        <v>HYSAWA</v>
      </c>
      <c r="AC472" s="189"/>
      <c r="AD472" s="189"/>
      <c r="AE472" s="190"/>
      <c r="AF472" s="190"/>
      <c r="AG472" s="191"/>
    </row>
    <row r="473" spans="1:33" ht="14.4" customHeight="1">
      <c r="A473" s="183">
        <v>520</v>
      </c>
      <c r="B473" t="s">
        <v>5137</v>
      </c>
      <c r="C473" t="s">
        <v>5137</v>
      </c>
      <c r="D473" s="197" t="s">
        <v>5236</v>
      </c>
      <c r="E473" t="s">
        <v>27</v>
      </c>
      <c r="F473" t="s">
        <v>8013</v>
      </c>
      <c r="G473" t="s">
        <v>8314</v>
      </c>
      <c r="H473" t="str">
        <f>IFERROR(VLOOKUP(Table[[#This Row],[Activity Details of Assistance]],WHAT!E:F,2,FALSE),"")</f>
        <v># of HP sessions at HH level</v>
      </c>
      <c r="I473"/>
      <c r="J473">
        <v>161</v>
      </c>
      <c r="K473" t="s">
        <v>8280</v>
      </c>
      <c r="L473" t="s">
        <v>13</v>
      </c>
      <c r="M473" t="s">
        <v>14</v>
      </c>
      <c r="N473" t="s">
        <v>307</v>
      </c>
      <c r="O473" t="s">
        <v>307</v>
      </c>
      <c r="P473" t="s">
        <v>8220</v>
      </c>
      <c r="Q473" s="236">
        <v>44592</v>
      </c>
      <c r="R473" s="236">
        <v>44866</v>
      </c>
      <c r="S473" s="291" t="s">
        <v>8590</v>
      </c>
      <c r="T473"/>
      <c r="U473"/>
      <c r="V473"/>
      <c r="W473"/>
      <c r="X473" s="197"/>
      <c r="Y473" t="s">
        <v>8425</v>
      </c>
      <c r="Z473">
        <v>1714119199</v>
      </c>
      <c r="AA473" t="s">
        <v>8424</v>
      </c>
      <c r="AB473" s="188" t="str">
        <f>_xlfn.IFNA(IF(Table[[#This Row],[Programme Partner]]&lt;&gt;Table[[#This Row],[Implementing Partner]],CONCATENATE(Table[[#This Row],[Programme Partner]],"-",Table[[#This Row],[Implementing Partner]]),Table[[#This Row],[Programme Partner]]),"")</f>
        <v>HYSAWA</v>
      </c>
      <c r="AC473" s="189"/>
      <c r="AD473" s="189"/>
      <c r="AE473" s="190"/>
      <c r="AF473" s="190"/>
      <c r="AG473" s="191"/>
    </row>
    <row r="474" spans="1:33" ht="14.4" customHeight="1">
      <c r="A474" s="183">
        <v>521</v>
      </c>
      <c r="B474" t="s">
        <v>5275</v>
      </c>
      <c r="C474" t="s">
        <v>5280</v>
      </c>
      <c r="D474" s="197" t="s">
        <v>5275</v>
      </c>
      <c r="E474" t="s">
        <v>27</v>
      </c>
      <c r="F474" t="s">
        <v>8011</v>
      </c>
      <c r="G474" s="195" t="s">
        <v>8584</v>
      </c>
      <c r="H474" t="str">
        <f>IFERROR(VLOOKUP(Table[[#This Row],[Activity Details of Assistance]],WHAT!E:F,2,FALSE),"")</f>
        <v># of tube well</v>
      </c>
      <c r="I474"/>
      <c r="J474">
        <v>488</v>
      </c>
      <c r="K474" t="s">
        <v>8280</v>
      </c>
      <c r="L474" t="s">
        <v>13</v>
      </c>
      <c r="M474" t="s">
        <v>14</v>
      </c>
      <c r="N474" t="s">
        <v>309</v>
      </c>
      <c r="O474" t="s">
        <v>1606</v>
      </c>
      <c r="P474" t="s">
        <v>6475</v>
      </c>
      <c r="Q474" s="236">
        <v>44592</v>
      </c>
      <c r="R474" s="236">
        <v>44593</v>
      </c>
      <c r="S474" t="s">
        <v>8452</v>
      </c>
      <c r="T474"/>
      <c r="U474"/>
      <c r="V474"/>
      <c r="W474"/>
      <c r="X474" s="197"/>
      <c r="Y474" t="s">
        <v>8301</v>
      </c>
      <c r="Z474">
        <v>1686793411</v>
      </c>
      <c r="AA474" t="s">
        <v>8302</v>
      </c>
      <c r="AB474" s="188" t="str">
        <f>_xlfn.IFNA(IF(Table[[#This Row],[Programme Partner]]&lt;&gt;Table[[#This Row],[Implementing Partner]],CONCATENATE(Table[[#This Row],[Programme Partner]],"-",Table[[#This Row],[Implementing Partner]]),Table[[#This Row],[Programme Partner]]),"")</f>
        <v>UNICEF-VERC</v>
      </c>
      <c r="AC474" s="189"/>
      <c r="AD474" s="189"/>
      <c r="AE474" s="190"/>
      <c r="AF474" s="190"/>
      <c r="AG474" s="191"/>
    </row>
    <row r="475" spans="1:33" ht="14.4" customHeight="1">
      <c r="A475" s="183">
        <v>522</v>
      </c>
      <c r="B475" t="s">
        <v>5275</v>
      </c>
      <c r="C475" t="s">
        <v>5280</v>
      </c>
      <c r="D475" s="197" t="s">
        <v>5275</v>
      </c>
      <c r="E475" t="s">
        <v>27</v>
      </c>
      <c r="F475" t="s">
        <v>8011</v>
      </c>
      <c r="G475" t="s">
        <v>8355</v>
      </c>
      <c r="H475" t="str">
        <f>IFERROR(VLOOKUP(Table[[#This Row],[Activity Details of Assistance]],WHAT!E:F,2,FALSE),"")</f>
        <v># of water network</v>
      </c>
      <c r="I475"/>
      <c r="J475">
        <v>4</v>
      </c>
      <c r="K475" t="s">
        <v>8280</v>
      </c>
      <c r="L475" t="s">
        <v>13</v>
      </c>
      <c r="M475" t="s">
        <v>14</v>
      </c>
      <c r="N475" t="s">
        <v>309</v>
      </c>
      <c r="O475" t="s">
        <v>1606</v>
      </c>
      <c r="P475" t="s">
        <v>6475</v>
      </c>
      <c r="Q475" s="236">
        <v>44592</v>
      </c>
      <c r="R475" s="236">
        <v>44593</v>
      </c>
      <c r="S475" t="s">
        <v>8452</v>
      </c>
      <c r="T475"/>
      <c r="U475"/>
      <c r="V475"/>
      <c r="W475"/>
      <c r="X475" s="197"/>
      <c r="Y475" t="s">
        <v>8301</v>
      </c>
      <c r="Z475">
        <v>1686793411</v>
      </c>
      <c r="AA475" t="s">
        <v>8302</v>
      </c>
      <c r="AB475" s="188" t="str">
        <f>_xlfn.IFNA(IF(Table[[#This Row],[Programme Partner]]&lt;&gt;Table[[#This Row],[Implementing Partner]],CONCATENATE(Table[[#This Row],[Programme Partner]],"-",Table[[#This Row],[Implementing Partner]]),Table[[#This Row],[Programme Partner]]),"")</f>
        <v>UNICEF-VERC</v>
      </c>
      <c r="AC475" s="189"/>
      <c r="AD475" s="189"/>
      <c r="AE475" s="190"/>
      <c r="AF475" s="190"/>
      <c r="AG475" s="191"/>
    </row>
    <row r="476" spans="1:33" ht="14.4" customHeight="1">
      <c r="A476" s="183">
        <v>523</v>
      </c>
      <c r="B476" t="s">
        <v>5275</v>
      </c>
      <c r="C476" t="s">
        <v>5280</v>
      </c>
      <c r="D476" s="197" t="s">
        <v>5275</v>
      </c>
      <c r="E476" t="s">
        <v>27</v>
      </c>
      <c r="F476" t="s">
        <v>8012</v>
      </c>
      <c r="G476" t="s">
        <v>8366</v>
      </c>
      <c r="H476" t="str">
        <f>IFERROR(VLOOKUP(Table[[#This Row],[Activity Details of Assistance]],WHAT!E:F,2,FALSE),"")</f>
        <v xml:space="preserve"># of door </v>
      </c>
      <c r="I476"/>
      <c r="J476">
        <v>8</v>
      </c>
      <c r="K476" t="s">
        <v>8280</v>
      </c>
      <c r="L476" t="s">
        <v>13</v>
      </c>
      <c r="M476" t="s">
        <v>14</v>
      </c>
      <c r="N476" t="s">
        <v>309</v>
      </c>
      <c r="O476" t="s">
        <v>1606</v>
      </c>
      <c r="P476" t="s">
        <v>6475</v>
      </c>
      <c r="Q476" s="236">
        <v>44592</v>
      </c>
      <c r="R476" s="236">
        <v>44593</v>
      </c>
      <c r="S476" t="s">
        <v>8452</v>
      </c>
      <c r="T476"/>
      <c r="U476"/>
      <c r="V476"/>
      <c r="W476"/>
      <c r="X476" s="197"/>
      <c r="Y476" t="s">
        <v>8301</v>
      </c>
      <c r="Z476">
        <v>1686793411</v>
      </c>
      <c r="AA476" t="s">
        <v>8302</v>
      </c>
      <c r="AB476" s="188" t="str">
        <f>_xlfn.IFNA(IF(Table[[#This Row],[Programme Partner]]&lt;&gt;Table[[#This Row],[Implementing Partner]],CONCATENATE(Table[[#This Row],[Programme Partner]],"-",Table[[#This Row],[Implementing Partner]]),Table[[#This Row],[Programme Partner]]),"")</f>
        <v>UNICEF-VERC</v>
      </c>
      <c r="AC476" s="189"/>
      <c r="AD476" s="189"/>
      <c r="AE476" s="190"/>
      <c r="AF476" s="190"/>
      <c r="AG476" s="191"/>
    </row>
    <row r="477" spans="1:33" ht="14.4" customHeight="1">
      <c r="A477" s="183">
        <v>524</v>
      </c>
      <c r="B477" t="s">
        <v>5275</v>
      </c>
      <c r="C477" t="s">
        <v>5280</v>
      </c>
      <c r="D477" s="197" t="s">
        <v>5275</v>
      </c>
      <c r="E477" t="s">
        <v>27</v>
      </c>
      <c r="F477" t="s">
        <v>8012</v>
      </c>
      <c r="G477" t="s">
        <v>8359</v>
      </c>
      <c r="H477" t="str">
        <f>IFERROR(VLOOKUP(Table[[#This Row],[Activity Details of Assistance]],WHAT!E:F,2,FALSE),"")</f>
        <v># of FSM Site</v>
      </c>
      <c r="I477"/>
      <c r="J477">
        <v>6</v>
      </c>
      <c r="K477" t="s">
        <v>8280</v>
      </c>
      <c r="L477" t="s">
        <v>13</v>
      </c>
      <c r="M477" t="s">
        <v>14</v>
      </c>
      <c r="N477" t="s">
        <v>309</v>
      </c>
      <c r="O477" t="s">
        <v>1606</v>
      </c>
      <c r="P477" t="s">
        <v>6475</v>
      </c>
      <c r="Q477" s="236">
        <v>44592</v>
      </c>
      <c r="R477" s="236">
        <v>44593</v>
      </c>
      <c r="S477" t="s">
        <v>8452</v>
      </c>
      <c r="T477"/>
      <c r="U477"/>
      <c r="V477"/>
      <c r="W477"/>
      <c r="X477" s="197"/>
      <c r="Y477" t="s">
        <v>8301</v>
      </c>
      <c r="Z477">
        <v>1686793411</v>
      </c>
      <c r="AA477" t="s">
        <v>8302</v>
      </c>
      <c r="AB477" s="188" t="str">
        <f>_xlfn.IFNA(IF(Table[[#This Row],[Programme Partner]]&lt;&gt;Table[[#This Row],[Implementing Partner]],CONCATENATE(Table[[#This Row],[Programme Partner]],"-",Table[[#This Row],[Implementing Partner]]),Table[[#This Row],[Programme Partner]]),"")</f>
        <v>UNICEF-VERC</v>
      </c>
      <c r="AC477" s="189"/>
      <c r="AD477" s="189"/>
      <c r="AE477" s="190"/>
      <c r="AF477" s="190"/>
      <c r="AG477" s="191"/>
    </row>
    <row r="478" spans="1:33" ht="14.4" customHeight="1">
      <c r="A478" s="183">
        <v>525</v>
      </c>
      <c r="B478" t="s">
        <v>5275</v>
      </c>
      <c r="C478" t="s">
        <v>5280</v>
      </c>
      <c r="D478" s="197" t="s">
        <v>5275</v>
      </c>
      <c r="E478" t="s">
        <v>27</v>
      </c>
      <c r="F478" t="s">
        <v>8012</v>
      </c>
      <c r="G478" s="195" t="s">
        <v>8356</v>
      </c>
      <c r="H478" t="str">
        <f>IFERROR(VLOOKUP(Table[[#This Row],[Activity Details of Assistance]],WHAT!E:F,2,FALSE),"")</f>
        <v># of FSM Site</v>
      </c>
      <c r="I478"/>
      <c r="J478">
        <v>3</v>
      </c>
      <c r="K478" t="s">
        <v>8280</v>
      </c>
      <c r="L478" t="s">
        <v>13</v>
      </c>
      <c r="M478" t="s">
        <v>14</v>
      </c>
      <c r="N478" t="s">
        <v>309</v>
      </c>
      <c r="O478" t="s">
        <v>1606</v>
      </c>
      <c r="P478" t="s">
        <v>6475</v>
      </c>
      <c r="Q478" s="236">
        <v>44592</v>
      </c>
      <c r="R478" s="236">
        <v>44593</v>
      </c>
      <c r="S478" t="s">
        <v>8452</v>
      </c>
      <c r="T478"/>
      <c r="U478"/>
      <c r="V478"/>
      <c r="W478"/>
      <c r="X478" s="197"/>
      <c r="Y478" t="s">
        <v>8301</v>
      </c>
      <c r="Z478">
        <v>1686793411</v>
      </c>
      <c r="AA478" t="s">
        <v>8302</v>
      </c>
      <c r="AB478" s="188" t="str">
        <f>_xlfn.IFNA(IF(Table[[#This Row],[Programme Partner]]&lt;&gt;Table[[#This Row],[Implementing Partner]],CONCATENATE(Table[[#This Row],[Programme Partner]],"-",Table[[#This Row],[Implementing Partner]]),Table[[#This Row],[Programme Partner]]),"")</f>
        <v>UNICEF-VERC</v>
      </c>
      <c r="AC478" s="189"/>
      <c r="AD478" s="189"/>
      <c r="AE478" s="190"/>
      <c r="AF478" s="190"/>
      <c r="AG478" s="191"/>
    </row>
    <row r="479" spans="1:33" ht="14.4" customHeight="1">
      <c r="A479" s="183">
        <v>526</v>
      </c>
      <c r="B479" t="s">
        <v>5275</v>
      </c>
      <c r="C479" t="s">
        <v>5280</v>
      </c>
      <c r="D479" s="197" t="s">
        <v>5275</v>
      </c>
      <c r="E479" t="s">
        <v>27</v>
      </c>
      <c r="F479" t="s">
        <v>8012</v>
      </c>
      <c r="G479" t="s">
        <v>8372</v>
      </c>
      <c r="H479" t="str">
        <f>IFERROR(VLOOKUP(Table[[#This Row],[Activity Details of Assistance]],WHAT!E:F,2,FALSE),"")</f>
        <v># of door</v>
      </c>
      <c r="I479"/>
      <c r="J479">
        <v>38</v>
      </c>
      <c r="K479" t="s">
        <v>8280</v>
      </c>
      <c r="L479" t="s">
        <v>13</v>
      </c>
      <c r="M479" t="s">
        <v>14</v>
      </c>
      <c r="N479" t="s">
        <v>309</v>
      </c>
      <c r="O479" t="s">
        <v>1606</v>
      </c>
      <c r="P479" t="s">
        <v>6475</v>
      </c>
      <c r="Q479" s="236">
        <v>44592</v>
      </c>
      <c r="R479" s="236">
        <v>44593</v>
      </c>
      <c r="S479" t="s">
        <v>8452</v>
      </c>
      <c r="T479"/>
      <c r="U479"/>
      <c r="V479"/>
      <c r="W479"/>
      <c r="X479" s="197"/>
      <c r="Y479" t="s">
        <v>8301</v>
      </c>
      <c r="Z479">
        <v>1686793411</v>
      </c>
      <c r="AA479" t="s">
        <v>8302</v>
      </c>
      <c r="AB479" s="188" t="str">
        <f>_xlfn.IFNA(IF(Table[[#This Row],[Programme Partner]]&lt;&gt;Table[[#This Row],[Implementing Partner]],CONCATENATE(Table[[#This Row],[Programme Partner]],"-",Table[[#This Row],[Implementing Partner]]),Table[[#This Row],[Programme Partner]]),"")</f>
        <v>UNICEF-VERC</v>
      </c>
      <c r="AC479" s="189"/>
      <c r="AD479" s="189"/>
      <c r="AE479" s="190"/>
      <c r="AF479" s="190"/>
      <c r="AG479" s="191"/>
    </row>
    <row r="480" spans="1:33" ht="14.4" customHeight="1">
      <c r="A480" s="183">
        <v>527</v>
      </c>
      <c r="B480" t="s">
        <v>5275</v>
      </c>
      <c r="C480" t="s">
        <v>5280</v>
      </c>
      <c r="D480" s="197" t="s">
        <v>5275</v>
      </c>
      <c r="E480" t="s">
        <v>27</v>
      </c>
      <c r="F480" t="s">
        <v>8012</v>
      </c>
      <c r="G480" t="s">
        <v>8367</v>
      </c>
      <c r="H480" t="str">
        <f>IFERROR(VLOOKUP(Table[[#This Row],[Activity Details of Assistance]],WHAT!E:F,2,FALSE),"")</f>
        <v># of door</v>
      </c>
      <c r="I480"/>
      <c r="J480">
        <v>39</v>
      </c>
      <c r="K480" t="s">
        <v>8280</v>
      </c>
      <c r="L480" t="s">
        <v>13</v>
      </c>
      <c r="M480" t="s">
        <v>14</v>
      </c>
      <c r="N480" t="s">
        <v>309</v>
      </c>
      <c r="O480" t="s">
        <v>1606</v>
      </c>
      <c r="P480" t="s">
        <v>6475</v>
      </c>
      <c r="Q480" s="236">
        <v>44592</v>
      </c>
      <c r="R480" s="236">
        <v>44593</v>
      </c>
      <c r="S480" t="s">
        <v>8452</v>
      </c>
      <c r="T480"/>
      <c r="U480"/>
      <c r="V480"/>
      <c r="W480"/>
      <c r="X480" s="197"/>
      <c r="Y480" t="s">
        <v>8301</v>
      </c>
      <c r="Z480">
        <v>1686793411</v>
      </c>
      <c r="AA480" t="s">
        <v>8302</v>
      </c>
      <c r="AB480" s="188" t="str">
        <f>_xlfn.IFNA(IF(Table[[#This Row],[Programme Partner]]&lt;&gt;Table[[#This Row],[Implementing Partner]],CONCATENATE(Table[[#This Row],[Programme Partner]],"-",Table[[#This Row],[Implementing Partner]]),Table[[#This Row],[Programme Partner]]),"")</f>
        <v>UNICEF-VERC</v>
      </c>
      <c r="AC480" s="189"/>
      <c r="AD480" s="189"/>
      <c r="AE480" s="190"/>
      <c r="AF480" s="190"/>
      <c r="AG480" s="191"/>
    </row>
    <row r="481" spans="1:33" ht="14.4" customHeight="1">
      <c r="A481" s="183">
        <v>528</v>
      </c>
      <c r="B481" t="s">
        <v>5275</v>
      </c>
      <c r="C481" t="s">
        <v>5280</v>
      </c>
      <c r="D481" s="197" t="s">
        <v>5275</v>
      </c>
      <c r="E481" t="s">
        <v>27</v>
      </c>
      <c r="F481" t="s">
        <v>8012</v>
      </c>
      <c r="G481" t="s">
        <v>8357</v>
      </c>
      <c r="H481" t="str">
        <f>IFERROR(VLOOKUP(Table[[#This Row],[Activity Details of Assistance]],WHAT!E:F,2,FALSE),"")</f>
        <v># of door</v>
      </c>
      <c r="I481"/>
      <c r="J481">
        <v>715</v>
      </c>
      <c r="K481" t="s">
        <v>8280</v>
      </c>
      <c r="L481" t="s">
        <v>13</v>
      </c>
      <c r="M481" t="s">
        <v>14</v>
      </c>
      <c r="N481" t="s">
        <v>309</v>
      </c>
      <c r="O481" t="s">
        <v>1606</v>
      </c>
      <c r="P481" t="s">
        <v>6475</v>
      </c>
      <c r="Q481" s="236">
        <v>44592</v>
      </c>
      <c r="R481" s="236">
        <v>44593</v>
      </c>
      <c r="S481" t="s">
        <v>8452</v>
      </c>
      <c r="T481"/>
      <c r="U481"/>
      <c r="V481"/>
      <c r="W481"/>
      <c r="X481" s="197"/>
      <c r="Y481" t="s">
        <v>8301</v>
      </c>
      <c r="Z481">
        <v>1686793411</v>
      </c>
      <c r="AA481" t="s">
        <v>8302</v>
      </c>
      <c r="AB481" s="188" t="str">
        <f>_xlfn.IFNA(IF(Table[[#This Row],[Programme Partner]]&lt;&gt;Table[[#This Row],[Implementing Partner]],CONCATENATE(Table[[#This Row],[Programme Partner]],"-",Table[[#This Row],[Implementing Partner]]),Table[[#This Row],[Programme Partner]]),"")</f>
        <v>UNICEF-VERC</v>
      </c>
      <c r="AC481" s="189"/>
      <c r="AD481" s="189"/>
      <c r="AE481" s="190"/>
      <c r="AF481" s="190"/>
      <c r="AG481" s="191"/>
    </row>
    <row r="482" spans="1:33" ht="14.4" customHeight="1">
      <c r="A482" s="183">
        <v>529</v>
      </c>
      <c r="B482" t="s">
        <v>5275</v>
      </c>
      <c r="C482" t="s">
        <v>5280</v>
      </c>
      <c r="D482" s="197" t="s">
        <v>5275</v>
      </c>
      <c r="E482" t="s">
        <v>27</v>
      </c>
      <c r="F482" t="s">
        <v>8013</v>
      </c>
      <c r="G482" t="s">
        <v>8313</v>
      </c>
      <c r="H482" t="str">
        <f>IFERROR(VLOOKUP(Table[[#This Row],[Activity Details of Assistance]],WHAT!E:F,2,FALSE),"")</f>
        <v># of HP sessions at community level</v>
      </c>
      <c r="I482"/>
      <c r="J482">
        <v>584</v>
      </c>
      <c r="K482" t="s">
        <v>8280</v>
      </c>
      <c r="L482" t="s">
        <v>13</v>
      </c>
      <c r="M482" t="s">
        <v>14</v>
      </c>
      <c r="N482" t="s">
        <v>309</v>
      </c>
      <c r="O482" t="s">
        <v>1606</v>
      </c>
      <c r="P482" t="s">
        <v>6475</v>
      </c>
      <c r="Q482" s="236">
        <v>44592</v>
      </c>
      <c r="R482" s="236">
        <v>44593</v>
      </c>
      <c r="S482" t="s">
        <v>8452</v>
      </c>
      <c r="T482"/>
      <c r="U482"/>
      <c r="V482"/>
      <c r="W482"/>
      <c r="X482" s="197"/>
      <c r="Y482" t="s">
        <v>8301</v>
      </c>
      <c r="Z482">
        <v>1686793411</v>
      </c>
      <c r="AA482" t="s">
        <v>8302</v>
      </c>
      <c r="AB482" s="188" t="str">
        <f>_xlfn.IFNA(IF(Table[[#This Row],[Programme Partner]]&lt;&gt;Table[[#This Row],[Implementing Partner]],CONCATENATE(Table[[#This Row],[Programme Partner]],"-",Table[[#This Row],[Implementing Partner]]),Table[[#This Row],[Programme Partner]]),"")</f>
        <v>UNICEF-VERC</v>
      </c>
      <c r="AC482" s="189"/>
      <c r="AD482" s="189"/>
      <c r="AE482" s="190"/>
      <c r="AF482" s="190"/>
      <c r="AG482" s="191"/>
    </row>
    <row r="483" spans="1:33" ht="14.4" customHeight="1">
      <c r="A483" s="183">
        <v>530</v>
      </c>
      <c r="B483" t="s">
        <v>5275</v>
      </c>
      <c r="C483" t="s">
        <v>5280</v>
      </c>
      <c r="D483" s="197" t="s">
        <v>5275</v>
      </c>
      <c r="E483" t="s">
        <v>27</v>
      </c>
      <c r="F483" t="s">
        <v>8013</v>
      </c>
      <c r="G483" t="s">
        <v>8314</v>
      </c>
      <c r="H483" t="str">
        <f>IFERROR(VLOOKUP(Table[[#This Row],[Activity Details of Assistance]],WHAT!E:F,2,FALSE),"")</f>
        <v># of HP sessions at HH level</v>
      </c>
      <c r="I483"/>
      <c r="J483">
        <v>4535</v>
      </c>
      <c r="K483" t="s">
        <v>8280</v>
      </c>
      <c r="L483" t="s">
        <v>13</v>
      </c>
      <c r="M483" t="s">
        <v>14</v>
      </c>
      <c r="N483" t="s">
        <v>309</v>
      </c>
      <c r="O483" t="s">
        <v>1606</v>
      </c>
      <c r="P483" t="s">
        <v>6475</v>
      </c>
      <c r="Q483" s="236">
        <v>44592</v>
      </c>
      <c r="R483" s="236">
        <v>44593</v>
      </c>
      <c r="S483" t="s">
        <v>8452</v>
      </c>
      <c r="T483"/>
      <c r="U483"/>
      <c r="V483"/>
      <c r="W483"/>
      <c r="X483" s="197"/>
      <c r="Y483" t="s">
        <v>8301</v>
      </c>
      <c r="Z483">
        <v>1686793411</v>
      </c>
      <c r="AA483" t="s">
        <v>8302</v>
      </c>
      <c r="AB483" s="188" t="str">
        <f>_xlfn.IFNA(IF(Table[[#This Row],[Programme Partner]]&lt;&gt;Table[[#This Row],[Implementing Partner]],CONCATENATE(Table[[#This Row],[Programme Partner]],"-",Table[[#This Row],[Implementing Partner]]),Table[[#This Row],[Programme Partner]]),"")</f>
        <v>UNICEF-VERC</v>
      </c>
      <c r="AC483" s="189"/>
      <c r="AD483" s="189"/>
      <c r="AE483" s="190"/>
      <c r="AF483" s="190"/>
      <c r="AG483" s="191"/>
    </row>
    <row r="484" spans="1:33" ht="14.4" customHeight="1">
      <c r="A484" s="183">
        <v>531</v>
      </c>
      <c r="B484" t="s">
        <v>5275</v>
      </c>
      <c r="C484" t="s">
        <v>5280</v>
      </c>
      <c r="D484" s="197" t="s">
        <v>5275</v>
      </c>
      <c r="E484" t="s">
        <v>27</v>
      </c>
      <c r="F484" t="s">
        <v>8014</v>
      </c>
      <c r="G484" t="s">
        <v>8361</v>
      </c>
      <c r="H484" t="str">
        <f>IFERROR(VLOOKUP(Table[[#This Row],[Activity Details of Assistance]],WHAT!E:F,2,FALSE),"")</f>
        <v># of plant</v>
      </c>
      <c r="I484"/>
      <c r="J484">
        <v>2</v>
      </c>
      <c r="K484" t="s">
        <v>8280</v>
      </c>
      <c r="L484" t="s">
        <v>13</v>
      </c>
      <c r="M484" t="s">
        <v>14</v>
      </c>
      <c r="N484" t="s">
        <v>309</v>
      </c>
      <c r="O484" t="s">
        <v>1606</v>
      </c>
      <c r="P484" t="s">
        <v>6475</v>
      </c>
      <c r="Q484" s="236">
        <v>44592</v>
      </c>
      <c r="R484" s="236">
        <v>44593</v>
      </c>
      <c r="S484" t="s">
        <v>8452</v>
      </c>
      <c r="T484"/>
      <c r="U484"/>
      <c r="V484"/>
      <c r="W484"/>
      <c r="X484" s="197"/>
      <c r="Y484" t="s">
        <v>8301</v>
      </c>
      <c r="Z484">
        <v>1686793411</v>
      </c>
      <c r="AA484" t="s">
        <v>8302</v>
      </c>
      <c r="AB484" s="188" t="str">
        <f>_xlfn.IFNA(IF(Table[[#This Row],[Programme Partner]]&lt;&gt;Table[[#This Row],[Implementing Partner]],CONCATENATE(Table[[#This Row],[Programme Partner]],"-",Table[[#This Row],[Implementing Partner]]),Table[[#This Row],[Programme Partner]]),"")</f>
        <v>UNICEF-VERC</v>
      </c>
      <c r="AC484" s="189"/>
      <c r="AD484" s="189"/>
      <c r="AE484" s="190"/>
      <c r="AF484" s="190"/>
      <c r="AG484" s="191"/>
    </row>
    <row r="485" spans="1:33" ht="14.4" customHeight="1">
      <c r="A485" s="183">
        <v>532</v>
      </c>
      <c r="B485" t="s">
        <v>5275</v>
      </c>
      <c r="C485" t="s">
        <v>5280</v>
      </c>
      <c r="D485" s="197" t="s">
        <v>5275</v>
      </c>
      <c r="E485" t="s">
        <v>27</v>
      </c>
      <c r="F485" t="s">
        <v>8011</v>
      </c>
      <c r="G485" s="195" t="s">
        <v>8584</v>
      </c>
      <c r="H485" t="str">
        <f>IFERROR(VLOOKUP(Table[[#This Row],[Activity Details of Assistance]],WHAT!E:F,2,FALSE),"")</f>
        <v># of tube well</v>
      </c>
      <c r="I485"/>
      <c r="J485">
        <v>421</v>
      </c>
      <c r="K485" t="s">
        <v>8280</v>
      </c>
      <c r="L485" t="s">
        <v>13</v>
      </c>
      <c r="M485" t="s">
        <v>14</v>
      </c>
      <c r="N485" t="s">
        <v>309</v>
      </c>
      <c r="O485" t="s">
        <v>1606</v>
      </c>
      <c r="P485" t="s">
        <v>6482</v>
      </c>
      <c r="Q485" s="236">
        <v>44592</v>
      </c>
      <c r="R485" s="236">
        <v>44593</v>
      </c>
      <c r="S485" t="s">
        <v>8452</v>
      </c>
      <c r="T485"/>
      <c r="U485"/>
      <c r="V485"/>
      <c r="W485"/>
      <c r="X485" s="197"/>
      <c r="Y485" t="s">
        <v>8301</v>
      </c>
      <c r="Z485">
        <v>1686793411</v>
      </c>
      <c r="AA485" t="s">
        <v>8302</v>
      </c>
      <c r="AB485" s="188" t="str">
        <f>_xlfn.IFNA(IF(Table[[#This Row],[Programme Partner]]&lt;&gt;Table[[#This Row],[Implementing Partner]],CONCATENATE(Table[[#This Row],[Programme Partner]],"-",Table[[#This Row],[Implementing Partner]]),Table[[#This Row],[Programme Partner]]),"")</f>
        <v>UNICEF-VERC</v>
      </c>
      <c r="AC485" s="189"/>
      <c r="AD485" s="189"/>
      <c r="AE485" s="190"/>
      <c r="AF485" s="190"/>
      <c r="AG485" s="191"/>
    </row>
    <row r="486" spans="1:33" ht="14.4" customHeight="1">
      <c r="A486" s="183">
        <v>533</v>
      </c>
      <c r="B486" t="s">
        <v>5275</v>
      </c>
      <c r="C486" t="s">
        <v>5280</v>
      </c>
      <c r="D486" s="197" t="s">
        <v>5275</v>
      </c>
      <c r="E486" t="s">
        <v>27</v>
      </c>
      <c r="F486" t="s">
        <v>8011</v>
      </c>
      <c r="G486" t="s">
        <v>8355</v>
      </c>
      <c r="H486" t="str">
        <f>IFERROR(VLOOKUP(Table[[#This Row],[Activity Details of Assistance]],WHAT!E:F,2,FALSE),"")</f>
        <v># of water network</v>
      </c>
      <c r="I486"/>
      <c r="J486">
        <v>4</v>
      </c>
      <c r="K486" t="s">
        <v>8280</v>
      </c>
      <c r="L486" t="s">
        <v>13</v>
      </c>
      <c r="M486" t="s">
        <v>14</v>
      </c>
      <c r="N486" t="s">
        <v>309</v>
      </c>
      <c r="O486" t="s">
        <v>1606</v>
      </c>
      <c r="P486" t="s">
        <v>6482</v>
      </c>
      <c r="Q486" s="236">
        <v>44592</v>
      </c>
      <c r="R486" s="236">
        <v>44593</v>
      </c>
      <c r="S486" t="s">
        <v>8452</v>
      </c>
      <c r="T486"/>
      <c r="U486"/>
      <c r="V486"/>
      <c r="W486"/>
      <c r="X486" s="197"/>
      <c r="Y486" t="s">
        <v>8301</v>
      </c>
      <c r="Z486">
        <v>1686793411</v>
      </c>
      <c r="AA486" t="s">
        <v>8302</v>
      </c>
      <c r="AB486" s="188" t="str">
        <f>_xlfn.IFNA(IF(Table[[#This Row],[Programme Partner]]&lt;&gt;Table[[#This Row],[Implementing Partner]],CONCATENATE(Table[[#This Row],[Programme Partner]],"-",Table[[#This Row],[Implementing Partner]]),Table[[#This Row],[Programme Partner]]),"")</f>
        <v>UNICEF-VERC</v>
      </c>
      <c r="AC486" s="189"/>
      <c r="AD486" s="189"/>
      <c r="AE486" s="190"/>
      <c r="AF486" s="190"/>
      <c r="AG486" s="191"/>
    </row>
    <row r="487" spans="1:33" ht="14.4" customHeight="1">
      <c r="A487" s="183">
        <v>534</v>
      </c>
      <c r="B487" t="s">
        <v>5275</v>
      </c>
      <c r="C487" t="s">
        <v>5280</v>
      </c>
      <c r="D487" s="197" t="s">
        <v>5275</v>
      </c>
      <c r="E487" t="s">
        <v>27</v>
      </c>
      <c r="F487" t="s">
        <v>8011</v>
      </c>
      <c r="G487" s="195" t="s">
        <v>8318</v>
      </c>
      <c r="H487" t="str">
        <f>IFERROR(VLOOKUP(Table[[#This Row],[Activity Details of Assistance]],WHAT!E:F,2,FALSE),"")</f>
        <v># of household</v>
      </c>
      <c r="I487"/>
      <c r="J487">
        <v>1973</v>
      </c>
      <c r="K487" t="s">
        <v>8280</v>
      </c>
      <c r="L487" t="s">
        <v>13</v>
      </c>
      <c r="M487" t="s">
        <v>14</v>
      </c>
      <c r="N487" t="s">
        <v>309</v>
      </c>
      <c r="O487" t="s">
        <v>1606</v>
      </c>
      <c r="P487" t="s">
        <v>6482</v>
      </c>
      <c r="Q487" s="236">
        <v>44592</v>
      </c>
      <c r="R487" s="236">
        <v>44593</v>
      </c>
      <c r="S487" t="s">
        <v>8452</v>
      </c>
      <c r="T487"/>
      <c r="U487"/>
      <c r="V487"/>
      <c r="W487"/>
      <c r="X487" s="197"/>
      <c r="Y487" t="s">
        <v>8301</v>
      </c>
      <c r="Z487">
        <v>1686793411</v>
      </c>
      <c r="AA487" t="s">
        <v>8302</v>
      </c>
      <c r="AB487" s="188" t="str">
        <f>_xlfn.IFNA(IF(Table[[#This Row],[Programme Partner]]&lt;&gt;Table[[#This Row],[Implementing Partner]],CONCATENATE(Table[[#This Row],[Programme Partner]],"-",Table[[#This Row],[Implementing Partner]]),Table[[#This Row],[Programme Partner]]),"")</f>
        <v>UNICEF-VERC</v>
      </c>
      <c r="AC487" s="189"/>
      <c r="AD487" s="189"/>
      <c r="AE487" s="190"/>
      <c r="AF487" s="190"/>
      <c r="AG487" s="191"/>
    </row>
    <row r="488" spans="1:33" ht="14.4" customHeight="1">
      <c r="A488" s="183">
        <v>535</v>
      </c>
      <c r="B488" t="s">
        <v>5275</v>
      </c>
      <c r="C488" t="s">
        <v>5280</v>
      </c>
      <c r="D488" s="197" t="s">
        <v>5275</v>
      </c>
      <c r="E488" t="s">
        <v>27</v>
      </c>
      <c r="F488" t="s">
        <v>8012</v>
      </c>
      <c r="G488" s="195" t="s">
        <v>8585</v>
      </c>
      <c r="H488" t="str">
        <f>IFERROR(VLOOKUP(Table[[#This Row],[Activity Details of Assistance]],WHAT!E:F,2,FALSE),"")</f>
        <v xml:space="preserve"># of door </v>
      </c>
      <c r="I488"/>
      <c r="J488">
        <v>190</v>
      </c>
      <c r="K488" t="s">
        <v>8280</v>
      </c>
      <c r="L488" t="s">
        <v>13</v>
      </c>
      <c r="M488" t="s">
        <v>14</v>
      </c>
      <c r="N488" t="s">
        <v>309</v>
      </c>
      <c r="O488" t="s">
        <v>1606</v>
      </c>
      <c r="P488" t="s">
        <v>6482</v>
      </c>
      <c r="Q488" s="236">
        <v>44592</v>
      </c>
      <c r="R488" s="236">
        <v>44593</v>
      </c>
      <c r="S488" t="s">
        <v>8452</v>
      </c>
      <c r="T488"/>
      <c r="U488"/>
      <c r="V488"/>
      <c r="W488"/>
      <c r="X488" s="197"/>
      <c r="Y488" t="s">
        <v>8301</v>
      </c>
      <c r="Z488">
        <v>1686793411</v>
      </c>
      <c r="AA488" t="s">
        <v>8302</v>
      </c>
      <c r="AB488" s="188" t="str">
        <f>_xlfn.IFNA(IF(Table[[#This Row],[Programme Partner]]&lt;&gt;Table[[#This Row],[Implementing Partner]],CONCATENATE(Table[[#This Row],[Programme Partner]],"-",Table[[#This Row],[Implementing Partner]]),Table[[#This Row],[Programme Partner]]),"")</f>
        <v>UNICEF-VERC</v>
      </c>
      <c r="AC488" s="189"/>
      <c r="AD488" s="189"/>
      <c r="AE488" s="190"/>
      <c r="AF488" s="190"/>
      <c r="AG488" s="191"/>
    </row>
    <row r="489" spans="1:33" ht="14.4" customHeight="1">
      <c r="A489" s="183">
        <v>536</v>
      </c>
      <c r="B489" t="s">
        <v>5275</v>
      </c>
      <c r="C489" t="s">
        <v>5280</v>
      </c>
      <c r="D489" s="197" t="s">
        <v>5275</v>
      </c>
      <c r="E489" t="s">
        <v>27</v>
      </c>
      <c r="F489" t="s">
        <v>8012</v>
      </c>
      <c r="G489" t="s">
        <v>8359</v>
      </c>
      <c r="H489" t="str">
        <f>IFERROR(VLOOKUP(Table[[#This Row],[Activity Details of Assistance]],WHAT!E:F,2,FALSE),"")</f>
        <v># of FSM Site</v>
      </c>
      <c r="I489"/>
      <c r="J489">
        <v>7</v>
      </c>
      <c r="K489" t="s">
        <v>8280</v>
      </c>
      <c r="L489" t="s">
        <v>13</v>
      </c>
      <c r="M489" t="s">
        <v>14</v>
      </c>
      <c r="N489" t="s">
        <v>309</v>
      </c>
      <c r="O489" t="s">
        <v>1606</v>
      </c>
      <c r="P489" t="s">
        <v>6482</v>
      </c>
      <c r="Q489" s="236">
        <v>44592</v>
      </c>
      <c r="R489" s="236">
        <v>44593</v>
      </c>
      <c r="S489" t="s">
        <v>8452</v>
      </c>
      <c r="T489"/>
      <c r="U489"/>
      <c r="V489"/>
      <c r="W489"/>
      <c r="X489" s="197"/>
      <c r="Y489" t="s">
        <v>8301</v>
      </c>
      <c r="Z489">
        <v>1686793411</v>
      </c>
      <c r="AA489" t="s">
        <v>8302</v>
      </c>
      <c r="AB489" s="188" t="str">
        <f>_xlfn.IFNA(IF(Table[[#This Row],[Programme Partner]]&lt;&gt;Table[[#This Row],[Implementing Partner]],CONCATENATE(Table[[#This Row],[Programme Partner]],"-",Table[[#This Row],[Implementing Partner]]),Table[[#This Row],[Programme Partner]]),"")</f>
        <v>UNICEF-VERC</v>
      </c>
      <c r="AC489" s="189"/>
      <c r="AD489" s="189"/>
      <c r="AE489" s="190"/>
      <c r="AF489" s="190"/>
      <c r="AG489" s="191"/>
    </row>
    <row r="490" spans="1:33" ht="14.4" customHeight="1">
      <c r="A490" s="183">
        <v>537</v>
      </c>
      <c r="B490" t="s">
        <v>5275</v>
      </c>
      <c r="C490" t="s">
        <v>5280</v>
      </c>
      <c r="D490" s="197" t="s">
        <v>5275</v>
      </c>
      <c r="E490" t="s">
        <v>27</v>
      </c>
      <c r="F490" t="s">
        <v>8012</v>
      </c>
      <c r="G490" t="s">
        <v>8356</v>
      </c>
      <c r="H490" t="str">
        <f>IFERROR(VLOOKUP(Table[[#This Row],[Activity Details of Assistance]],WHAT!E:F,2,FALSE),"")</f>
        <v># of FSM Site</v>
      </c>
      <c r="I490"/>
      <c r="J490">
        <v>5</v>
      </c>
      <c r="K490" t="s">
        <v>8280</v>
      </c>
      <c r="L490" t="s">
        <v>13</v>
      </c>
      <c r="M490" t="s">
        <v>14</v>
      </c>
      <c r="N490" t="s">
        <v>309</v>
      </c>
      <c r="O490" t="s">
        <v>1606</v>
      </c>
      <c r="P490" t="s">
        <v>6482</v>
      </c>
      <c r="Q490" s="236">
        <v>44592</v>
      </c>
      <c r="R490" s="236">
        <v>44593</v>
      </c>
      <c r="S490" t="s">
        <v>8452</v>
      </c>
      <c r="T490"/>
      <c r="U490"/>
      <c r="V490"/>
      <c r="W490"/>
      <c r="X490" s="197"/>
      <c r="Y490" t="s">
        <v>8301</v>
      </c>
      <c r="Z490">
        <v>1686793411</v>
      </c>
      <c r="AA490" t="s">
        <v>8302</v>
      </c>
      <c r="AB490" s="188" t="str">
        <f>_xlfn.IFNA(IF(Table[[#This Row],[Programme Partner]]&lt;&gt;Table[[#This Row],[Implementing Partner]],CONCATENATE(Table[[#This Row],[Programme Partner]],"-",Table[[#This Row],[Implementing Partner]]),Table[[#This Row],[Programme Partner]]),"")</f>
        <v>UNICEF-VERC</v>
      </c>
      <c r="AC490" s="189"/>
      <c r="AD490" s="189"/>
      <c r="AE490" s="190"/>
      <c r="AF490" s="190"/>
      <c r="AG490" s="191"/>
    </row>
    <row r="491" spans="1:33" ht="14.4" customHeight="1">
      <c r="A491" s="183">
        <v>538</v>
      </c>
      <c r="B491" t="s">
        <v>5275</v>
      </c>
      <c r="C491" t="s">
        <v>5280</v>
      </c>
      <c r="D491" s="197" t="s">
        <v>5275</v>
      </c>
      <c r="E491" t="s">
        <v>27</v>
      </c>
      <c r="F491" t="s">
        <v>8013</v>
      </c>
      <c r="G491" t="s">
        <v>8313</v>
      </c>
      <c r="H491" t="str">
        <f>IFERROR(VLOOKUP(Table[[#This Row],[Activity Details of Assistance]],WHAT!E:F,2,FALSE),"")</f>
        <v># of HP sessions at community level</v>
      </c>
      <c r="I491"/>
      <c r="J491">
        <v>479</v>
      </c>
      <c r="K491" t="s">
        <v>8280</v>
      </c>
      <c r="L491" t="s">
        <v>13</v>
      </c>
      <c r="M491" t="s">
        <v>14</v>
      </c>
      <c r="N491" t="s">
        <v>309</v>
      </c>
      <c r="O491" t="s">
        <v>1606</v>
      </c>
      <c r="P491" t="s">
        <v>6482</v>
      </c>
      <c r="Q491" s="236">
        <v>44592</v>
      </c>
      <c r="R491" s="236">
        <v>44593</v>
      </c>
      <c r="S491" t="s">
        <v>8452</v>
      </c>
      <c r="T491"/>
      <c r="U491"/>
      <c r="V491"/>
      <c r="W491"/>
      <c r="X491" s="197"/>
      <c r="Y491" t="s">
        <v>8301</v>
      </c>
      <c r="Z491">
        <v>1686793411</v>
      </c>
      <c r="AA491" t="s">
        <v>8302</v>
      </c>
      <c r="AB491" s="188" t="str">
        <f>_xlfn.IFNA(IF(Table[[#This Row],[Programme Partner]]&lt;&gt;Table[[#This Row],[Implementing Partner]],CONCATENATE(Table[[#This Row],[Programme Partner]],"-",Table[[#This Row],[Implementing Partner]]),Table[[#This Row],[Programme Partner]]),"")</f>
        <v>UNICEF-VERC</v>
      </c>
      <c r="AC491" s="189"/>
      <c r="AD491" s="189"/>
      <c r="AE491" s="190"/>
      <c r="AF491" s="190"/>
      <c r="AG491" s="191"/>
    </row>
    <row r="492" spans="1:33" ht="14.4" customHeight="1">
      <c r="A492" s="183">
        <v>539</v>
      </c>
      <c r="B492" t="s">
        <v>5275</v>
      </c>
      <c r="C492" t="s">
        <v>5280</v>
      </c>
      <c r="D492" s="197" t="s">
        <v>5275</v>
      </c>
      <c r="E492" t="s">
        <v>27</v>
      </c>
      <c r="F492" t="s">
        <v>8013</v>
      </c>
      <c r="G492" t="s">
        <v>8314</v>
      </c>
      <c r="H492" t="str">
        <f>IFERROR(VLOOKUP(Table[[#This Row],[Activity Details of Assistance]],WHAT!E:F,2,FALSE),"")</f>
        <v># of HP sessions at HH level</v>
      </c>
      <c r="I492"/>
      <c r="J492">
        <v>4783</v>
      </c>
      <c r="K492" t="s">
        <v>8280</v>
      </c>
      <c r="L492" t="s">
        <v>13</v>
      </c>
      <c r="M492" t="s">
        <v>14</v>
      </c>
      <c r="N492" t="s">
        <v>309</v>
      </c>
      <c r="O492" t="s">
        <v>1606</v>
      </c>
      <c r="P492" t="s">
        <v>6482</v>
      </c>
      <c r="Q492" s="236">
        <v>44592</v>
      </c>
      <c r="R492" s="236">
        <v>44593</v>
      </c>
      <c r="S492" t="s">
        <v>8452</v>
      </c>
      <c r="T492"/>
      <c r="U492"/>
      <c r="V492"/>
      <c r="W492"/>
      <c r="X492" s="197"/>
      <c r="Y492" t="s">
        <v>8301</v>
      </c>
      <c r="Z492">
        <v>1686793411</v>
      </c>
      <c r="AA492" t="s">
        <v>8302</v>
      </c>
      <c r="AB492" s="188" t="str">
        <f>_xlfn.IFNA(IF(Table[[#This Row],[Programme Partner]]&lt;&gt;Table[[#This Row],[Implementing Partner]],CONCATENATE(Table[[#This Row],[Programme Partner]],"-",Table[[#This Row],[Implementing Partner]]),Table[[#This Row],[Programme Partner]]),"")</f>
        <v>UNICEF-VERC</v>
      </c>
      <c r="AC492" s="189"/>
      <c r="AD492" s="189"/>
      <c r="AE492" s="190"/>
      <c r="AF492" s="190"/>
      <c r="AG492" s="191"/>
    </row>
    <row r="493" spans="1:33" ht="14.4" customHeight="1">
      <c r="A493" s="183">
        <v>540</v>
      </c>
      <c r="B493" t="s">
        <v>5275</v>
      </c>
      <c r="C493" t="s">
        <v>5280</v>
      </c>
      <c r="D493" s="197" t="s">
        <v>5275</v>
      </c>
      <c r="E493" t="s">
        <v>27</v>
      </c>
      <c r="F493" t="s">
        <v>8014</v>
      </c>
      <c r="G493" t="s">
        <v>8361</v>
      </c>
      <c r="H493" t="str">
        <f>IFERROR(VLOOKUP(Table[[#This Row],[Activity Details of Assistance]],WHAT!E:F,2,FALSE),"")</f>
        <v># of plant</v>
      </c>
      <c r="I493"/>
      <c r="J493">
        <v>2</v>
      </c>
      <c r="K493" t="s">
        <v>8280</v>
      </c>
      <c r="L493" t="s">
        <v>13</v>
      </c>
      <c r="M493" t="s">
        <v>14</v>
      </c>
      <c r="N493" t="s">
        <v>309</v>
      </c>
      <c r="O493" t="s">
        <v>1606</v>
      </c>
      <c r="P493" t="s">
        <v>6482</v>
      </c>
      <c r="Q493" s="236">
        <v>44592</v>
      </c>
      <c r="R493" s="236">
        <v>44593</v>
      </c>
      <c r="S493" t="s">
        <v>8452</v>
      </c>
      <c r="T493"/>
      <c r="U493"/>
      <c r="V493"/>
      <c r="W493"/>
      <c r="X493" s="197"/>
      <c r="Y493" t="s">
        <v>8301</v>
      </c>
      <c r="Z493">
        <v>1686793411</v>
      </c>
      <c r="AA493" t="s">
        <v>8302</v>
      </c>
      <c r="AB493" s="188" t="str">
        <f>_xlfn.IFNA(IF(Table[[#This Row],[Programme Partner]]&lt;&gt;Table[[#This Row],[Implementing Partner]],CONCATENATE(Table[[#This Row],[Programme Partner]],"-",Table[[#This Row],[Implementing Partner]]),Table[[#This Row],[Programme Partner]]),"")</f>
        <v>UNICEF-VERC</v>
      </c>
      <c r="AC493" s="189"/>
      <c r="AD493" s="189"/>
      <c r="AE493" s="190"/>
      <c r="AF493" s="190"/>
      <c r="AG493" s="191"/>
    </row>
    <row r="494" spans="1:33" ht="14.4" customHeight="1">
      <c r="A494" s="183">
        <v>541</v>
      </c>
      <c r="B494" t="s">
        <v>8306</v>
      </c>
      <c r="C494" t="s">
        <v>8306</v>
      </c>
      <c r="D494" s="197" t="s">
        <v>8281</v>
      </c>
      <c r="E494" t="s">
        <v>27</v>
      </c>
      <c r="F494" t="s">
        <v>8013</v>
      </c>
      <c r="G494" t="s">
        <v>8313</v>
      </c>
      <c r="H494" t="str">
        <f>IFERROR(VLOOKUP(Table[[#This Row],[Activity Details of Assistance]],WHAT!E:F,2,FALSE),"")</f>
        <v># of HP sessions at community level</v>
      </c>
      <c r="I494"/>
      <c r="J494">
        <v>14</v>
      </c>
      <c r="K494" t="s">
        <v>8280</v>
      </c>
      <c r="L494" t="s">
        <v>13</v>
      </c>
      <c r="M494" t="s">
        <v>14</v>
      </c>
      <c r="N494" t="s">
        <v>309</v>
      </c>
      <c r="O494" t="s">
        <v>1606</v>
      </c>
      <c r="P494" t="s">
        <v>6386</v>
      </c>
      <c r="Q494" s="236">
        <v>44592</v>
      </c>
      <c r="R494" s="236">
        <v>44593</v>
      </c>
      <c r="S494" t="s">
        <v>8452</v>
      </c>
      <c r="T494"/>
      <c r="U494"/>
      <c r="V494"/>
      <c r="W494"/>
      <c r="X494" s="197"/>
      <c r="Y494" t="s">
        <v>8307</v>
      </c>
      <c r="Z494">
        <v>1782093386</v>
      </c>
      <c r="AA494" t="s">
        <v>8308</v>
      </c>
      <c r="AB494" s="188" t="str">
        <f>_xlfn.IFNA(IF(Table[[#This Row],[Programme Partner]]&lt;&gt;Table[[#This Row],[Implementing Partner]],CONCATENATE(Table[[#This Row],[Programme Partner]],"-",Table[[#This Row],[Implementing Partner]]),Table[[#This Row],[Programme Partner]]),"")</f>
        <v>WCB</v>
      </c>
      <c r="AC494" s="189"/>
      <c r="AD494" s="189"/>
      <c r="AE494" s="190"/>
      <c r="AF494" s="190"/>
      <c r="AG494" s="191"/>
    </row>
    <row r="495" spans="1:33" ht="14.4" customHeight="1">
      <c r="A495" s="183">
        <v>542</v>
      </c>
      <c r="B495" t="s">
        <v>8306</v>
      </c>
      <c r="C495" t="s">
        <v>8306</v>
      </c>
      <c r="D495" s="197" t="s">
        <v>8281</v>
      </c>
      <c r="E495" t="s">
        <v>27</v>
      </c>
      <c r="F495" t="s">
        <v>8013</v>
      </c>
      <c r="G495" t="s">
        <v>8317</v>
      </c>
      <c r="H495" t="str">
        <f>IFERROR(VLOOKUP(Table[[#This Row],[Activity Details of Assistance]],WHAT!E:F,2,FALSE),"")</f>
        <v># of estimated persons reached by mass-media campaign</v>
      </c>
      <c r="I495"/>
      <c r="J495">
        <v>158</v>
      </c>
      <c r="K495" t="s">
        <v>8280</v>
      </c>
      <c r="L495" t="s">
        <v>13</v>
      </c>
      <c r="M495" t="s">
        <v>14</v>
      </c>
      <c r="N495" t="s">
        <v>309</v>
      </c>
      <c r="O495" t="s">
        <v>1606</v>
      </c>
      <c r="P495" t="s">
        <v>6386</v>
      </c>
      <c r="Q495" s="236">
        <v>44592</v>
      </c>
      <c r="R495" s="236">
        <v>44593</v>
      </c>
      <c r="S495" t="s">
        <v>8452</v>
      </c>
      <c r="T495"/>
      <c r="U495"/>
      <c r="V495"/>
      <c r="W495"/>
      <c r="X495" s="197"/>
      <c r="Y495" t="s">
        <v>8307</v>
      </c>
      <c r="Z495">
        <v>1782093386</v>
      </c>
      <c r="AA495" t="s">
        <v>8308</v>
      </c>
      <c r="AB495" s="188" t="str">
        <f>_xlfn.IFNA(IF(Table[[#This Row],[Programme Partner]]&lt;&gt;Table[[#This Row],[Implementing Partner]],CONCATENATE(Table[[#This Row],[Programme Partner]],"-",Table[[#This Row],[Implementing Partner]]),Table[[#This Row],[Programme Partner]]),"")</f>
        <v>WCB</v>
      </c>
      <c r="AC495" s="189"/>
      <c r="AD495" s="189"/>
      <c r="AE495" s="190"/>
      <c r="AF495" s="190"/>
      <c r="AG495" s="191"/>
    </row>
    <row r="496" spans="1:33" ht="14.4" customHeight="1">
      <c r="A496" s="183">
        <v>543</v>
      </c>
      <c r="B496" t="s">
        <v>8306</v>
      </c>
      <c r="C496" t="s">
        <v>8306</v>
      </c>
      <c r="D496" s="197" t="s">
        <v>8281</v>
      </c>
      <c r="E496" t="s">
        <v>27</v>
      </c>
      <c r="F496" t="s">
        <v>8013</v>
      </c>
      <c r="G496" t="s">
        <v>8313</v>
      </c>
      <c r="H496" t="str">
        <f>IFERROR(VLOOKUP(Table[[#This Row],[Activity Details of Assistance]],WHAT!E:F,2,FALSE),"")</f>
        <v># of HP sessions at community level</v>
      </c>
      <c r="I496"/>
      <c r="J496">
        <v>3</v>
      </c>
      <c r="K496" t="s">
        <v>8280</v>
      </c>
      <c r="L496" t="s">
        <v>13</v>
      </c>
      <c r="M496" t="s">
        <v>14</v>
      </c>
      <c r="N496" t="s">
        <v>309</v>
      </c>
      <c r="O496" t="s">
        <v>1607</v>
      </c>
      <c r="P496" t="s">
        <v>8211</v>
      </c>
      <c r="Q496" s="236">
        <v>44592</v>
      </c>
      <c r="R496" s="236">
        <v>44593</v>
      </c>
      <c r="S496" s="291" t="s">
        <v>8590</v>
      </c>
      <c r="T496"/>
      <c r="U496"/>
      <c r="V496"/>
      <c r="W496"/>
      <c r="X496" s="197"/>
      <c r="Y496" t="s">
        <v>8307</v>
      </c>
      <c r="Z496">
        <v>1782093386</v>
      </c>
      <c r="AA496" t="s">
        <v>8308</v>
      </c>
      <c r="AB496" s="188" t="str">
        <f>_xlfn.IFNA(IF(Table[[#This Row],[Programme Partner]]&lt;&gt;Table[[#This Row],[Implementing Partner]],CONCATENATE(Table[[#This Row],[Programme Partner]],"-",Table[[#This Row],[Implementing Partner]]),Table[[#This Row],[Programme Partner]]),"")</f>
        <v>WCB</v>
      </c>
      <c r="AC496" s="189"/>
      <c r="AD496" s="189"/>
      <c r="AE496" s="190"/>
      <c r="AF496" s="190"/>
      <c r="AG496" s="191"/>
    </row>
    <row r="497" spans="1:33" ht="14.4" customHeight="1">
      <c r="A497" s="183">
        <v>544</v>
      </c>
      <c r="B497" t="s">
        <v>8306</v>
      </c>
      <c r="C497" t="s">
        <v>8306</v>
      </c>
      <c r="D497" s="197" t="s">
        <v>8281</v>
      </c>
      <c r="E497" t="s">
        <v>27</v>
      </c>
      <c r="F497" t="s">
        <v>8013</v>
      </c>
      <c r="G497" s="195" t="s">
        <v>8317</v>
      </c>
      <c r="H497" t="str">
        <f>IFERROR(VLOOKUP(Table[[#This Row],[Activity Details of Assistance]],WHAT!E:F,2,FALSE),"")</f>
        <v># of estimated persons reached by mass-media campaign</v>
      </c>
      <c r="I497"/>
      <c r="J497">
        <v>50</v>
      </c>
      <c r="K497" t="s">
        <v>8280</v>
      </c>
      <c r="L497" t="s">
        <v>13</v>
      </c>
      <c r="M497" t="s">
        <v>14</v>
      </c>
      <c r="N497" t="s">
        <v>309</v>
      </c>
      <c r="O497" t="s">
        <v>1607</v>
      </c>
      <c r="P497" t="s">
        <v>8211</v>
      </c>
      <c r="Q497" s="236">
        <v>44592</v>
      </c>
      <c r="R497" s="236">
        <v>44593</v>
      </c>
      <c r="S497" s="291" t="s">
        <v>8590</v>
      </c>
      <c r="T497"/>
      <c r="U497"/>
      <c r="V497"/>
      <c r="W497"/>
      <c r="X497" s="197"/>
      <c r="Y497" t="s">
        <v>8307</v>
      </c>
      <c r="Z497">
        <v>1782093386</v>
      </c>
      <c r="AA497" t="s">
        <v>8308</v>
      </c>
      <c r="AB497" s="188" t="str">
        <f>_xlfn.IFNA(IF(Table[[#This Row],[Programme Partner]]&lt;&gt;Table[[#This Row],[Implementing Partner]],CONCATENATE(Table[[#This Row],[Programme Partner]],"-",Table[[#This Row],[Implementing Partner]]),Table[[#This Row],[Programme Partner]]),"")</f>
        <v>WCB</v>
      </c>
      <c r="AC497" s="189"/>
      <c r="AD497" s="189"/>
      <c r="AE497" s="190"/>
      <c r="AF497" s="190"/>
      <c r="AG497" s="191"/>
    </row>
    <row r="498" spans="1:33" ht="14.4" customHeight="1">
      <c r="A498" s="183">
        <v>545</v>
      </c>
      <c r="B498" t="s">
        <v>8306</v>
      </c>
      <c r="C498" t="s">
        <v>8306</v>
      </c>
      <c r="D498" s="197" t="s">
        <v>8281</v>
      </c>
      <c r="E498" t="s">
        <v>27</v>
      </c>
      <c r="F498" t="s">
        <v>8013</v>
      </c>
      <c r="G498" t="s">
        <v>8360</v>
      </c>
      <c r="H498" t="str">
        <f>IFERROR(VLOOKUP(Table[[#This Row],[Activity Details of Assistance]],WHAT!E:F,2,FALSE),"")</f>
        <v># of household</v>
      </c>
      <c r="I498"/>
      <c r="J498">
        <v>50</v>
      </c>
      <c r="K498" t="s">
        <v>8280</v>
      </c>
      <c r="L498" t="s">
        <v>13</v>
      </c>
      <c r="M498" t="s">
        <v>14</v>
      </c>
      <c r="N498" t="s">
        <v>309</v>
      </c>
      <c r="O498" t="s">
        <v>1607</v>
      </c>
      <c r="P498" t="s">
        <v>8211</v>
      </c>
      <c r="Q498" s="236">
        <v>44592</v>
      </c>
      <c r="R498" s="236">
        <v>44593</v>
      </c>
      <c r="S498" s="291" t="s">
        <v>8590</v>
      </c>
      <c r="T498"/>
      <c r="U498"/>
      <c r="V498"/>
      <c r="W498"/>
      <c r="X498" s="197"/>
      <c r="Y498" t="s">
        <v>8307</v>
      </c>
      <c r="Z498">
        <v>1782093386</v>
      </c>
      <c r="AA498" t="s">
        <v>8308</v>
      </c>
      <c r="AB498" s="188" t="str">
        <f>_xlfn.IFNA(IF(Table[[#This Row],[Programme Partner]]&lt;&gt;Table[[#This Row],[Implementing Partner]],CONCATENATE(Table[[#This Row],[Programme Partner]],"-",Table[[#This Row],[Implementing Partner]]),Table[[#This Row],[Programme Partner]]),"")</f>
        <v>WCB</v>
      </c>
      <c r="AC498" s="189"/>
      <c r="AD498" s="189"/>
      <c r="AE498" s="190"/>
      <c r="AF498" s="190"/>
      <c r="AG498" s="191"/>
    </row>
    <row r="499" spans="1:33" ht="14.4" customHeight="1">
      <c r="A499" s="183">
        <v>546</v>
      </c>
      <c r="B499" t="s">
        <v>8306</v>
      </c>
      <c r="C499" t="s">
        <v>8306</v>
      </c>
      <c r="D499" s="197" t="s">
        <v>8281</v>
      </c>
      <c r="E499" t="s">
        <v>27</v>
      </c>
      <c r="F499" t="s">
        <v>8013</v>
      </c>
      <c r="G499" t="s">
        <v>8360</v>
      </c>
      <c r="H499" t="str">
        <f>IFERROR(VLOOKUP(Table[[#This Row],[Activity Details of Assistance]],WHAT!E:F,2,FALSE),"")</f>
        <v># of household</v>
      </c>
      <c r="I499"/>
      <c r="J499">
        <v>175</v>
      </c>
      <c r="K499" t="s">
        <v>8280</v>
      </c>
      <c r="L499" t="s">
        <v>13</v>
      </c>
      <c r="M499" t="s">
        <v>14</v>
      </c>
      <c r="N499" t="s">
        <v>305</v>
      </c>
      <c r="O499" t="s">
        <v>1596</v>
      </c>
      <c r="P499" t="s">
        <v>8242</v>
      </c>
      <c r="Q499" s="236">
        <v>44592</v>
      </c>
      <c r="R499" s="236">
        <v>44593</v>
      </c>
      <c r="S499" t="s">
        <v>8589</v>
      </c>
      <c r="T499"/>
      <c r="U499"/>
      <c r="V499"/>
      <c r="W499"/>
      <c r="X499" s="197"/>
      <c r="Y499" t="s">
        <v>8307</v>
      </c>
      <c r="Z499">
        <v>1782093386</v>
      </c>
      <c r="AA499" t="s">
        <v>8308</v>
      </c>
      <c r="AB499" s="188" t="str">
        <f>_xlfn.IFNA(IF(Table[[#This Row],[Programme Partner]]&lt;&gt;Table[[#This Row],[Implementing Partner]],CONCATENATE(Table[[#This Row],[Programme Partner]],"-",Table[[#This Row],[Implementing Partner]]),Table[[#This Row],[Programme Partner]]),"")</f>
        <v>WCB</v>
      </c>
      <c r="AC499" s="189"/>
      <c r="AD499" s="189"/>
      <c r="AE499" s="190"/>
      <c r="AF499" s="190"/>
      <c r="AG499" s="191"/>
    </row>
    <row r="500" spans="1:33" ht="14.4" customHeight="1">
      <c r="A500" s="183">
        <v>547</v>
      </c>
      <c r="B500" t="s">
        <v>5275</v>
      </c>
      <c r="C500" t="s">
        <v>5300</v>
      </c>
      <c r="D500" s="197" t="s">
        <v>5275</v>
      </c>
      <c r="E500" t="s">
        <v>27</v>
      </c>
      <c r="F500" t="s">
        <v>8011</v>
      </c>
      <c r="G500" s="195" t="s">
        <v>8584</v>
      </c>
      <c r="H500" t="str">
        <f>IFERROR(VLOOKUP(Table[[#This Row],[Activity Details of Assistance]],WHAT!E:F,2,FALSE),"")</f>
        <v># of tube well</v>
      </c>
      <c r="I500"/>
      <c r="J500">
        <v>139</v>
      </c>
      <c r="K500" t="s">
        <v>8280</v>
      </c>
      <c r="L500" t="s">
        <v>13</v>
      </c>
      <c r="M500" t="s">
        <v>14</v>
      </c>
      <c r="N500" t="s">
        <v>309</v>
      </c>
      <c r="O500" t="s">
        <v>1606</v>
      </c>
      <c r="P500" t="s">
        <v>5887</v>
      </c>
      <c r="Q500" s="236">
        <v>44592</v>
      </c>
      <c r="R500" s="236">
        <v>44593</v>
      </c>
      <c r="S500" t="s">
        <v>8452</v>
      </c>
      <c r="T500"/>
      <c r="U500"/>
      <c r="V500"/>
      <c r="W500"/>
      <c r="X500" s="197"/>
      <c r="Y500" t="s">
        <v>8310</v>
      </c>
      <c r="Z500">
        <v>1679210106</v>
      </c>
      <c r="AA500" t="s">
        <v>8311</v>
      </c>
      <c r="AB500" s="188" t="str">
        <f>_xlfn.IFNA(IF(Table[[#This Row],[Programme Partner]]&lt;&gt;Table[[#This Row],[Implementing Partner]],CONCATENATE(Table[[#This Row],[Programme Partner]],"-",Table[[#This Row],[Implementing Partner]]),Table[[#This Row],[Programme Partner]]),"")</f>
        <v>UNICEF-WVI</v>
      </c>
      <c r="AC500" s="189"/>
      <c r="AD500" s="189"/>
      <c r="AE500" s="190"/>
      <c r="AF500" s="190"/>
      <c r="AG500" s="191"/>
    </row>
    <row r="501" spans="1:33" ht="14.4" customHeight="1">
      <c r="A501" s="183">
        <v>548</v>
      </c>
      <c r="B501" t="s">
        <v>5275</v>
      </c>
      <c r="C501" t="s">
        <v>5300</v>
      </c>
      <c r="D501" s="197" t="s">
        <v>5275</v>
      </c>
      <c r="E501" t="s">
        <v>27</v>
      </c>
      <c r="F501" t="s">
        <v>8011</v>
      </c>
      <c r="G501" t="s">
        <v>8355</v>
      </c>
      <c r="H501" t="str">
        <f>IFERROR(VLOOKUP(Table[[#This Row],[Activity Details of Assistance]],WHAT!E:F,2,FALSE),"")</f>
        <v># of water network</v>
      </c>
      <c r="I501"/>
      <c r="J501">
        <v>1</v>
      </c>
      <c r="K501" t="s">
        <v>8280</v>
      </c>
      <c r="L501" t="s">
        <v>13</v>
      </c>
      <c r="M501" t="s">
        <v>14</v>
      </c>
      <c r="N501" t="s">
        <v>309</v>
      </c>
      <c r="O501" t="s">
        <v>1606</v>
      </c>
      <c r="P501" t="s">
        <v>5887</v>
      </c>
      <c r="Q501" s="236">
        <v>44592</v>
      </c>
      <c r="R501" s="236">
        <v>44593</v>
      </c>
      <c r="S501" t="s">
        <v>8452</v>
      </c>
      <c r="T501"/>
      <c r="U501"/>
      <c r="V501"/>
      <c r="W501"/>
      <c r="X501" s="197"/>
      <c r="Y501" t="s">
        <v>8310</v>
      </c>
      <c r="Z501">
        <v>1679210106</v>
      </c>
      <c r="AA501" t="s">
        <v>8311</v>
      </c>
      <c r="AB501" s="188" t="str">
        <f>_xlfn.IFNA(IF(Table[[#This Row],[Programme Partner]]&lt;&gt;Table[[#This Row],[Implementing Partner]],CONCATENATE(Table[[#This Row],[Programme Partner]],"-",Table[[#This Row],[Implementing Partner]]),Table[[#This Row],[Programme Partner]]),"")</f>
        <v>UNICEF-WVI</v>
      </c>
      <c r="AC501" s="189"/>
      <c r="AD501" s="189"/>
      <c r="AE501" s="190"/>
      <c r="AF501" s="190"/>
      <c r="AG501" s="191"/>
    </row>
    <row r="502" spans="1:33" ht="14.4" customHeight="1">
      <c r="A502" s="183">
        <v>549</v>
      </c>
      <c r="B502" t="s">
        <v>5275</v>
      </c>
      <c r="C502" t="s">
        <v>5300</v>
      </c>
      <c r="D502" s="197" t="s">
        <v>5275</v>
      </c>
      <c r="E502" t="s">
        <v>27</v>
      </c>
      <c r="F502" t="s">
        <v>8012</v>
      </c>
      <c r="G502" t="s">
        <v>8366</v>
      </c>
      <c r="H502" t="str">
        <f>IFERROR(VLOOKUP(Table[[#This Row],[Activity Details of Assistance]],WHAT!E:F,2,FALSE),"")</f>
        <v xml:space="preserve"># of door </v>
      </c>
      <c r="I502"/>
      <c r="J502">
        <v>2</v>
      </c>
      <c r="K502" t="s">
        <v>8280</v>
      </c>
      <c r="L502" t="s">
        <v>13</v>
      </c>
      <c r="M502" t="s">
        <v>14</v>
      </c>
      <c r="N502" t="s">
        <v>309</v>
      </c>
      <c r="O502" t="s">
        <v>1606</v>
      </c>
      <c r="P502" t="s">
        <v>5887</v>
      </c>
      <c r="Q502" s="236">
        <v>44592</v>
      </c>
      <c r="R502" s="236">
        <v>44593</v>
      </c>
      <c r="S502" t="s">
        <v>8452</v>
      </c>
      <c r="T502"/>
      <c r="U502"/>
      <c r="V502"/>
      <c r="W502"/>
      <c r="X502" s="197"/>
      <c r="Y502" t="s">
        <v>8310</v>
      </c>
      <c r="Z502">
        <v>1679210106</v>
      </c>
      <c r="AA502" t="s">
        <v>8311</v>
      </c>
      <c r="AB502" s="188" t="str">
        <f>_xlfn.IFNA(IF(Table[[#This Row],[Programme Partner]]&lt;&gt;Table[[#This Row],[Implementing Partner]],CONCATENATE(Table[[#This Row],[Programme Partner]],"-",Table[[#This Row],[Implementing Partner]]),Table[[#This Row],[Programme Partner]]),"")</f>
        <v>UNICEF-WVI</v>
      </c>
      <c r="AC502" s="189"/>
      <c r="AD502" s="189"/>
      <c r="AE502" s="190"/>
      <c r="AF502" s="190"/>
      <c r="AG502" s="191"/>
    </row>
    <row r="503" spans="1:33" ht="14.4" customHeight="1">
      <c r="A503" s="183">
        <v>550</v>
      </c>
      <c r="B503" t="s">
        <v>5275</v>
      </c>
      <c r="C503" t="s">
        <v>5300</v>
      </c>
      <c r="D503" s="197" t="s">
        <v>5275</v>
      </c>
      <c r="E503" t="s">
        <v>27</v>
      </c>
      <c r="F503" t="s">
        <v>8012</v>
      </c>
      <c r="G503" s="195" t="s">
        <v>8585</v>
      </c>
      <c r="H503" t="str">
        <f>IFERROR(VLOOKUP(Table[[#This Row],[Activity Details of Assistance]],WHAT!E:F,2,FALSE),"")</f>
        <v xml:space="preserve"># of door </v>
      </c>
      <c r="I503"/>
      <c r="J503">
        <v>16</v>
      </c>
      <c r="K503" t="s">
        <v>8280</v>
      </c>
      <c r="L503" t="s">
        <v>13</v>
      </c>
      <c r="M503" t="s">
        <v>14</v>
      </c>
      <c r="N503" t="s">
        <v>309</v>
      </c>
      <c r="O503" t="s">
        <v>1606</v>
      </c>
      <c r="P503" t="s">
        <v>5887</v>
      </c>
      <c r="Q503" s="236">
        <v>44592</v>
      </c>
      <c r="R503" s="236">
        <v>44593</v>
      </c>
      <c r="S503" t="s">
        <v>8452</v>
      </c>
      <c r="T503"/>
      <c r="U503"/>
      <c r="V503"/>
      <c r="W503"/>
      <c r="X503" s="197"/>
      <c r="Y503" t="s">
        <v>8310</v>
      </c>
      <c r="Z503">
        <v>1679210106</v>
      </c>
      <c r="AA503" t="s">
        <v>8311</v>
      </c>
      <c r="AB503" s="188" t="str">
        <f>_xlfn.IFNA(IF(Table[[#This Row],[Programme Partner]]&lt;&gt;Table[[#This Row],[Implementing Partner]],CONCATENATE(Table[[#This Row],[Programme Partner]],"-",Table[[#This Row],[Implementing Partner]]),Table[[#This Row],[Programme Partner]]),"")</f>
        <v>UNICEF-WVI</v>
      </c>
      <c r="AC503" s="189"/>
      <c r="AD503" s="189"/>
      <c r="AE503" s="190"/>
      <c r="AF503" s="190"/>
      <c r="AG503" s="191"/>
    </row>
    <row r="504" spans="1:33" ht="14.4" customHeight="1">
      <c r="A504" s="183">
        <v>551</v>
      </c>
      <c r="B504" t="s">
        <v>5275</v>
      </c>
      <c r="C504" t="s">
        <v>5300</v>
      </c>
      <c r="D504" s="197" t="s">
        <v>5275</v>
      </c>
      <c r="E504" t="s">
        <v>27</v>
      </c>
      <c r="F504" t="s">
        <v>8012</v>
      </c>
      <c r="G504" t="s">
        <v>8359</v>
      </c>
      <c r="H504" t="str">
        <f>IFERROR(VLOOKUP(Table[[#This Row],[Activity Details of Assistance]],WHAT!E:F,2,FALSE),"")</f>
        <v># of FSM Site</v>
      </c>
      <c r="I504"/>
      <c r="J504">
        <v>6</v>
      </c>
      <c r="K504" t="s">
        <v>8280</v>
      </c>
      <c r="L504" t="s">
        <v>13</v>
      </c>
      <c r="M504" t="s">
        <v>14</v>
      </c>
      <c r="N504" t="s">
        <v>309</v>
      </c>
      <c r="O504" t="s">
        <v>1606</v>
      </c>
      <c r="P504" t="s">
        <v>5887</v>
      </c>
      <c r="Q504" s="236">
        <v>44592</v>
      </c>
      <c r="R504" s="236">
        <v>44593</v>
      </c>
      <c r="S504" t="s">
        <v>8452</v>
      </c>
      <c r="T504"/>
      <c r="U504"/>
      <c r="V504"/>
      <c r="W504"/>
      <c r="X504" s="197"/>
      <c r="Y504" t="s">
        <v>8310</v>
      </c>
      <c r="Z504">
        <v>1679210106</v>
      </c>
      <c r="AA504" t="s">
        <v>8311</v>
      </c>
      <c r="AB504" s="188" t="str">
        <f>_xlfn.IFNA(IF(Table[[#This Row],[Programme Partner]]&lt;&gt;Table[[#This Row],[Implementing Partner]],CONCATENATE(Table[[#This Row],[Programme Partner]],"-",Table[[#This Row],[Implementing Partner]]),Table[[#This Row],[Programme Partner]]),"")</f>
        <v>UNICEF-WVI</v>
      </c>
      <c r="AC504" s="189"/>
      <c r="AD504" s="189"/>
      <c r="AE504" s="190"/>
      <c r="AF504" s="190"/>
      <c r="AG504" s="191"/>
    </row>
    <row r="505" spans="1:33" ht="14.4" customHeight="1">
      <c r="A505" s="183">
        <v>552</v>
      </c>
      <c r="B505" t="s">
        <v>5275</v>
      </c>
      <c r="C505" t="s">
        <v>5300</v>
      </c>
      <c r="D505" s="197" t="s">
        <v>5275</v>
      </c>
      <c r="E505" t="s">
        <v>27</v>
      </c>
      <c r="F505" t="s">
        <v>8012</v>
      </c>
      <c r="G505" s="195" t="s">
        <v>8367</v>
      </c>
      <c r="H505" t="str">
        <f>IFERROR(VLOOKUP(Table[[#This Row],[Activity Details of Assistance]],WHAT!E:F,2,FALSE),"")</f>
        <v># of door</v>
      </c>
      <c r="I505"/>
      <c r="J505">
        <v>4</v>
      </c>
      <c r="K505" t="s">
        <v>8280</v>
      </c>
      <c r="L505" t="s">
        <v>13</v>
      </c>
      <c r="M505" t="s">
        <v>14</v>
      </c>
      <c r="N505" t="s">
        <v>309</v>
      </c>
      <c r="O505" t="s">
        <v>1606</v>
      </c>
      <c r="P505" t="s">
        <v>5887</v>
      </c>
      <c r="Q505" s="236">
        <v>44592</v>
      </c>
      <c r="R505" s="236">
        <v>44593</v>
      </c>
      <c r="S505" t="s">
        <v>8452</v>
      </c>
      <c r="T505"/>
      <c r="U505"/>
      <c r="V505"/>
      <c r="W505"/>
      <c r="X505" s="197"/>
      <c r="Y505" t="s">
        <v>8310</v>
      </c>
      <c r="Z505">
        <v>1679210106</v>
      </c>
      <c r="AA505" t="s">
        <v>8311</v>
      </c>
      <c r="AB505" s="188" t="str">
        <f>_xlfn.IFNA(IF(Table[[#This Row],[Programme Partner]]&lt;&gt;Table[[#This Row],[Implementing Partner]],CONCATENATE(Table[[#This Row],[Programme Partner]],"-",Table[[#This Row],[Implementing Partner]]),Table[[#This Row],[Programme Partner]]),"")</f>
        <v>UNICEF-WVI</v>
      </c>
      <c r="AC505" s="189"/>
      <c r="AD505" s="189"/>
      <c r="AE505" s="190"/>
      <c r="AF505" s="190"/>
      <c r="AG505" s="191"/>
    </row>
    <row r="506" spans="1:33" ht="14.4" customHeight="1">
      <c r="A506" s="183">
        <v>553</v>
      </c>
      <c r="B506" t="s">
        <v>5275</v>
      </c>
      <c r="C506" t="s">
        <v>5300</v>
      </c>
      <c r="D506" s="197" t="s">
        <v>5275</v>
      </c>
      <c r="E506" t="s">
        <v>27</v>
      </c>
      <c r="F506" t="s">
        <v>8012</v>
      </c>
      <c r="G506" t="s">
        <v>8357</v>
      </c>
      <c r="H506" t="str">
        <f>IFERROR(VLOOKUP(Table[[#This Row],[Activity Details of Assistance]],WHAT!E:F,2,FALSE),"")</f>
        <v># of door</v>
      </c>
      <c r="I506"/>
      <c r="J506">
        <v>212</v>
      </c>
      <c r="K506" t="s">
        <v>8280</v>
      </c>
      <c r="L506" t="s">
        <v>13</v>
      </c>
      <c r="M506" t="s">
        <v>14</v>
      </c>
      <c r="N506" t="s">
        <v>309</v>
      </c>
      <c r="O506" t="s">
        <v>1606</v>
      </c>
      <c r="P506" t="s">
        <v>5887</v>
      </c>
      <c r="Q506" s="236">
        <v>44592</v>
      </c>
      <c r="R506" s="236">
        <v>44593</v>
      </c>
      <c r="S506" t="s">
        <v>8452</v>
      </c>
      <c r="T506"/>
      <c r="U506"/>
      <c r="V506"/>
      <c r="W506"/>
      <c r="X506" s="197"/>
      <c r="Y506" t="s">
        <v>8310</v>
      </c>
      <c r="Z506">
        <v>1679210106</v>
      </c>
      <c r="AA506" t="s">
        <v>8311</v>
      </c>
      <c r="AB506" s="188" t="str">
        <f>_xlfn.IFNA(IF(Table[[#This Row],[Programme Partner]]&lt;&gt;Table[[#This Row],[Implementing Partner]],CONCATENATE(Table[[#This Row],[Programme Partner]],"-",Table[[#This Row],[Implementing Partner]]),Table[[#This Row],[Programme Partner]]),"")</f>
        <v>UNICEF-WVI</v>
      </c>
      <c r="AC506" s="189"/>
      <c r="AD506" s="189"/>
      <c r="AE506" s="190"/>
      <c r="AF506" s="190"/>
      <c r="AG506" s="191"/>
    </row>
    <row r="507" spans="1:33" ht="14.4" customHeight="1">
      <c r="A507" s="183">
        <v>554</v>
      </c>
      <c r="B507" t="s">
        <v>5275</v>
      </c>
      <c r="C507" t="s">
        <v>5300</v>
      </c>
      <c r="D507" s="197" t="s">
        <v>5275</v>
      </c>
      <c r="E507" t="s">
        <v>27</v>
      </c>
      <c r="F507" t="s">
        <v>8013</v>
      </c>
      <c r="G507" t="s">
        <v>8313</v>
      </c>
      <c r="H507" t="str">
        <f>IFERROR(VLOOKUP(Table[[#This Row],[Activity Details of Assistance]],WHAT!E:F,2,FALSE),"")</f>
        <v># of HP sessions at community level</v>
      </c>
      <c r="I507"/>
      <c r="J507">
        <v>100</v>
      </c>
      <c r="K507" t="s">
        <v>8280</v>
      </c>
      <c r="L507" t="s">
        <v>13</v>
      </c>
      <c r="M507" t="s">
        <v>14</v>
      </c>
      <c r="N507" t="s">
        <v>309</v>
      </c>
      <c r="O507" t="s">
        <v>1606</v>
      </c>
      <c r="P507" t="s">
        <v>5887</v>
      </c>
      <c r="Q507" s="236">
        <v>44592</v>
      </c>
      <c r="R507" s="236">
        <v>44593</v>
      </c>
      <c r="S507" t="s">
        <v>8452</v>
      </c>
      <c r="T507"/>
      <c r="U507"/>
      <c r="V507"/>
      <c r="W507"/>
      <c r="X507" s="197"/>
      <c r="Y507" t="s">
        <v>8310</v>
      </c>
      <c r="Z507">
        <v>1679210106</v>
      </c>
      <c r="AA507" t="s">
        <v>8311</v>
      </c>
      <c r="AB507" s="188" t="str">
        <f>_xlfn.IFNA(IF(Table[[#This Row],[Programme Partner]]&lt;&gt;Table[[#This Row],[Implementing Partner]],CONCATENATE(Table[[#This Row],[Programme Partner]],"-",Table[[#This Row],[Implementing Partner]]),Table[[#This Row],[Programme Partner]]),"")</f>
        <v>UNICEF-WVI</v>
      </c>
      <c r="AC507" s="189"/>
      <c r="AD507" s="189"/>
      <c r="AE507" s="190"/>
      <c r="AF507" s="190"/>
      <c r="AG507" s="191"/>
    </row>
    <row r="508" spans="1:33" ht="14.4" customHeight="1">
      <c r="A508" s="183">
        <v>555</v>
      </c>
      <c r="B508" t="s">
        <v>5275</v>
      </c>
      <c r="C508" t="s">
        <v>5300</v>
      </c>
      <c r="D508" s="197" t="s">
        <v>5275</v>
      </c>
      <c r="E508" t="s">
        <v>27</v>
      </c>
      <c r="F508" t="s">
        <v>8013</v>
      </c>
      <c r="G508" t="s">
        <v>8314</v>
      </c>
      <c r="H508" t="str">
        <f>IFERROR(VLOOKUP(Table[[#This Row],[Activity Details of Assistance]],WHAT!E:F,2,FALSE),"")</f>
        <v># of HP sessions at HH level</v>
      </c>
      <c r="I508"/>
      <c r="J508">
        <v>130</v>
      </c>
      <c r="K508" t="s">
        <v>8280</v>
      </c>
      <c r="L508" t="s">
        <v>13</v>
      </c>
      <c r="M508" t="s">
        <v>14</v>
      </c>
      <c r="N508" t="s">
        <v>309</v>
      </c>
      <c r="O508" t="s">
        <v>1606</v>
      </c>
      <c r="P508" t="s">
        <v>5887</v>
      </c>
      <c r="Q508" s="236">
        <v>44592</v>
      </c>
      <c r="R508" s="236">
        <v>44593</v>
      </c>
      <c r="S508" t="s">
        <v>8452</v>
      </c>
      <c r="T508"/>
      <c r="U508"/>
      <c r="V508"/>
      <c r="W508"/>
      <c r="X508" s="197"/>
      <c r="Y508" t="s">
        <v>8310</v>
      </c>
      <c r="Z508">
        <v>1679210106</v>
      </c>
      <c r="AA508" t="s">
        <v>8311</v>
      </c>
      <c r="AB508" s="188" t="str">
        <f>_xlfn.IFNA(IF(Table[[#This Row],[Programme Partner]]&lt;&gt;Table[[#This Row],[Implementing Partner]],CONCATENATE(Table[[#This Row],[Programme Partner]],"-",Table[[#This Row],[Implementing Partner]]),Table[[#This Row],[Programme Partner]]),"")</f>
        <v>UNICEF-WVI</v>
      </c>
      <c r="AC508" s="189"/>
      <c r="AD508" s="189"/>
      <c r="AE508" s="190"/>
      <c r="AF508" s="190"/>
      <c r="AG508" s="191"/>
    </row>
    <row r="509" spans="1:33" ht="14.4" customHeight="1">
      <c r="A509" s="183">
        <v>556</v>
      </c>
      <c r="B509" t="s">
        <v>5275</v>
      </c>
      <c r="C509" t="s">
        <v>5300</v>
      </c>
      <c r="D509" s="197" t="s">
        <v>5275</v>
      </c>
      <c r="E509" t="s">
        <v>27</v>
      </c>
      <c r="F509" t="s">
        <v>8011</v>
      </c>
      <c r="G509" s="195" t="s">
        <v>8584</v>
      </c>
      <c r="H509" t="str">
        <f>IFERROR(VLOOKUP(Table[[#This Row],[Activity Details of Assistance]],WHAT!E:F,2,FALSE),"")</f>
        <v># of tube well</v>
      </c>
      <c r="I509"/>
      <c r="J509">
        <v>101</v>
      </c>
      <c r="K509" t="s">
        <v>8280</v>
      </c>
      <c r="L509" t="s">
        <v>13</v>
      </c>
      <c r="M509" t="s">
        <v>14</v>
      </c>
      <c r="N509" t="s">
        <v>309</v>
      </c>
      <c r="O509" t="s">
        <v>1606</v>
      </c>
      <c r="P509" t="s">
        <v>6475</v>
      </c>
      <c r="Q509" s="236">
        <v>44592</v>
      </c>
      <c r="R509" s="236">
        <v>44593</v>
      </c>
      <c r="S509" t="s">
        <v>8452</v>
      </c>
      <c r="T509"/>
      <c r="U509"/>
      <c r="V509"/>
      <c r="W509"/>
      <c r="X509" s="197"/>
      <c r="Y509" t="s">
        <v>8310</v>
      </c>
      <c r="Z509">
        <v>1679210106</v>
      </c>
      <c r="AA509" t="s">
        <v>8311</v>
      </c>
      <c r="AB509" s="188" t="str">
        <f>_xlfn.IFNA(IF(Table[[#This Row],[Programme Partner]]&lt;&gt;Table[[#This Row],[Implementing Partner]],CONCATENATE(Table[[#This Row],[Programme Partner]],"-",Table[[#This Row],[Implementing Partner]]),Table[[#This Row],[Programme Partner]]),"")</f>
        <v>UNICEF-WVI</v>
      </c>
      <c r="AC509" s="189"/>
      <c r="AD509" s="189"/>
      <c r="AE509" s="190"/>
      <c r="AF509" s="190"/>
      <c r="AG509" s="191"/>
    </row>
    <row r="510" spans="1:33" ht="14.4" customHeight="1">
      <c r="A510" s="183">
        <v>557</v>
      </c>
      <c r="B510" t="s">
        <v>5275</v>
      </c>
      <c r="C510" t="s">
        <v>5300</v>
      </c>
      <c r="D510" s="197" t="s">
        <v>5275</v>
      </c>
      <c r="E510" t="s">
        <v>27</v>
      </c>
      <c r="F510" t="s">
        <v>8011</v>
      </c>
      <c r="G510" t="s">
        <v>8355</v>
      </c>
      <c r="H510" t="str">
        <f>IFERROR(VLOOKUP(Table[[#This Row],[Activity Details of Assistance]],WHAT!E:F,2,FALSE),"")</f>
        <v># of water network</v>
      </c>
      <c r="I510"/>
      <c r="J510">
        <v>2</v>
      </c>
      <c r="K510" t="s">
        <v>8280</v>
      </c>
      <c r="L510" t="s">
        <v>13</v>
      </c>
      <c r="M510" t="s">
        <v>14</v>
      </c>
      <c r="N510" t="s">
        <v>309</v>
      </c>
      <c r="O510" t="s">
        <v>1606</v>
      </c>
      <c r="P510" t="s">
        <v>6475</v>
      </c>
      <c r="Q510" s="236">
        <v>44592</v>
      </c>
      <c r="R510" s="236">
        <v>44593</v>
      </c>
      <c r="S510" t="s">
        <v>8452</v>
      </c>
      <c r="T510"/>
      <c r="U510"/>
      <c r="V510"/>
      <c r="W510"/>
      <c r="X510" s="197"/>
      <c r="Y510" t="s">
        <v>8310</v>
      </c>
      <c r="Z510">
        <v>1679210106</v>
      </c>
      <c r="AA510" t="s">
        <v>8311</v>
      </c>
      <c r="AB510" s="188" t="str">
        <f>_xlfn.IFNA(IF(Table[[#This Row],[Programme Partner]]&lt;&gt;Table[[#This Row],[Implementing Partner]],CONCATENATE(Table[[#This Row],[Programme Partner]],"-",Table[[#This Row],[Implementing Partner]]),Table[[#This Row],[Programme Partner]]),"")</f>
        <v>UNICEF-WVI</v>
      </c>
      <c r="AC510" s="189"/>
      <c r="AD510" s="189"/>
      <c r="AE510" s="190"/>
      <c r="AF510" s="190"/>
      <c r="AG510" s="191"/>
    </row>
    <row r="511" spans="1:33" ht="14.4" customHeight="1">
      <c r="A511" s="183">
        <v>558</v>
      </c>
      <c r="B511" t="s">
        <v>5275</v>
      </c>
      <c r="C511" t="s">
        <v>5300</v>
      </c>
      <c r="D511" s="197" t="s">
        <v>5275</v>
      </c>
      <c r="E511" t="s">
        <v>27</v>
      </c>
      <c r="F511" t="s">
        <v>8012</v>
      </c>
      <c r="G511" t="s">
        <v>8366</v>
      </c>
      <c r="H511" t="str">
        <f>IFERROR(VLOOKUP(Table[[#This Row],[Activity Details of Assistance]],WHAT!E:F,2,FALSE),"")</f>
        <v xml:space="preserve"># of door </v>
      </c>
      <c r="I511"/>
      <c r="J511">
        <v>15</v>
      </c>
      <c r="K511" t="s">
        <v>8280</v>
      </c>
      <c r="L511" t="s">
        <v>13</v>
      </c>
      <c r="M511" t="s">
        <v>14</v>
      </c>
      <c r="N511" t="s">
        <v>309</v>
      </c>
      <c r="O511" t="s">
        <v>1606</v>
      </c>
      <c r="P511" t="s">
        <v>6475</v>
      </c>
      <c r="Q511" s="236">
        <v>44592</v>
      </c>
      <c r="R511" s="236">
        <v>44593</v>
      </c>
      <c r="S511" t="s">
        <v>8452</v>
      </c>
      <c r="T511"/>
      <c r="U511"/>
      <c r="V511"/>
      <c r="W511"/>
      <c r="X511" s="197"/>
      <c r="Y511" t="s">
        <v>8310</v>
      </c>
      <c r="Z511">
        <v>1679210106</v>
      </c>
      <c r="AA511" t="s">
        <v>8311</v>
      </c>
      <c r="AB511" s="188" t="str">
        <f>_xlfn.IFNA(IF(Table[[#This Row],[Programme Partner]]&lt;&gt;Table[[#This Row],[Implementing Partner]],CONCATENATE(Table[[#This Row],[Programme Partner]],"-",Table[[#This Row],[Implementing Partner]]),Table[[#This Row],[Programme Partner]]),"")</f>
        <v>UNICEF-WVI</v>
      </c>
      <c r="AC511" s="189"/>
      <c r="AD511" s="189"/>
      <c r="AE511" s="190"/>
      <c r="AF511" s="190"/>
      <c r="AG511" s="191"/>
    </row>
    <row r="512" spans="1:33" ht="14.4" customHeight="1">
      <c r="A512" s="183">
        <v>559</v>
      </c>
      <c r="B512" t="s">
        <v>5275</v>
      </c>
      <c r="C512" t="s">
        <v>5300</v>
      </c>
      <c r="D512" s="197" t="s">
        <v>5275</v>
      </c>
      <c r="E512" t="s">
        <v>27</v>
      </c>
      <c r="F512" t="s">
        <v>8012</v>
      </c>
      <c r="G512" s="195" t="s">
        <v>8585</v>
      </c>
      <c r="H512" t="str">
        <f>IFERROR(VLOOKUP(Table[[#This Row],[Activity Details of Assistance]],WHAT!E:F,2,FALSE),"")</f>
        <v xml:space="preserve"># of door </v>
      </c>
      <c r="I512"/>
      <c r="J512">
        <v>24</v>
      </c>
      <c r="K512" t="s">
        <v>8280</v>
      </c>
      <c r="L512" t="s">
        <v>13</v>
      </c>
      <c r="M512" t="s">
        <v>14</v>
      </c>
      <c r="N512" t="s">
        <v>309</v>
      </c>
      <c r="O512" t="s">
        <v>1606</v>
      </c>
      <c r="P512" t="s">
        <v>6475</v>
      </c>
      <c r="Q512" s="236">
        <v>44592</v>
      </c>
      <c r="R512" s="236">
        <v>44593</v>
      </c>
      <c r="S512" t="s">
        <v>8452</v>
      </c>
      <c r="T512"/>
      <c r="U512"/>
      <c r="V512"/>
      <c r="W512"/>
      <c r="X512" s="197"/>
      <c r="Y512" t="s">
        <v>8310</v>
      </c>
      <c r="Z512">
        <v>1679210106</v>
      </c>
      <c r="AA512" t="s">
        <v>8311</v>
      </c>
      <c r="AB512" s="188" t="str">
        <f>_xlfn.IFNA(IF(Table[[#This Row],[Programme Partner]]&lt;&gt;Table[[#This Row],[Implementing Partner]],CONCATENATE(Table[[#This Row],[Programme Partner]],"-",Table[[#This Row],[Implementing Partner]]),Table[[#This Row],[Programme Partner]]),"")</f>
        <v>UNICEF-WVI</v>
      </c>
      <c r="AC512" s="189"/>
      <c r="AD512" s="189"/>
      <c r="AE512" s="190"/>
      <c r="AF512" s="190"/>
      <c r="AG512" s="191"/>
    </row>
    <row r="513" spans="1:33" ht="14.4" customHeight="1">
      <c r="A513" s="183">
        <v>560</v>
      </c>
      <c r="B513" t="s">
        <v>5275</v>
      </c>
      <c r="C513" t="s">
        <v>5300</v>
      </c>
      <c r="D513" s="197" t="s">
        <v>5275</v>
      </c>
      <c r="E513" t="s">
        <v>27</v>
      </c>
      <c r="F513" t="s">
        <v>8012</v>
      </c>
      <c r="G513" t="s">
        <v>8359</v>
      </c>
      <c r="H513" t="str">
        <f>IFERROR(VLOOKUP(Table[[#This Row],[Activity Details of Assistance]],WHAT!E:F,2,FALSE),"")</f>
        <v># of FSM Site</v>
      </c>
      <c r="I513"/>
      <c r="J513">
        <v>2</v>
      </c>
      <c r="K513" t="s">
        <v>8280</v>
      </c>
      <c r="L513" t="s">
        <v>13</v>
      </c>
      <c r="M513" t="s">
        <v>14</v>
      </c>
      <c r="N513" t="s">
        <v>309</v>
      </c>
      <c r="O513" t="s">
        <v>1606</v>
      </c>
      <c r="P513" t="s">
        <v>6475</v>
      </c>
      <c r="Q513" s="236">
        <v>44592</v>
      </c>
      <c r="R513" s="236">
        <v>44593</v>
      </c>
      <c r="S513" t="s">
        <v>8452</v>
      </c>
      <c r="T513"/>
      <c r="U513"/>
      <c r="V513"/>
      <c r="W513"/>
      <c r="X513" s="197"/>
      <c r="Y513" t="s">
        <v>8310</v>
      </c>
      <c r="Z513">
        <v>1679210106</v>
      </c>
      <c r="AA513" t="s">
        <v>8311</v>
      </c>
      <c r="AB513" s="188" t="str">
        <f>_xlfn.IFNA(IF(Table[[#This Row],[Programme Partner]]&lt;&gt;Table[[#This Row],[Implementing Partner]],CONCATENATE(Table[[#This Row],[Programme Partner]],"-",Table[[#This Row],[Implementing Partner]]),Table[[#This Row],[Programme Partner]]),"")</f>
        <v>UNICEF-WVI</v>
      </c>
      <c r="AC513" s="189"/>
      <c r="AD513" s="189"/>
      <c r="AE513" s="190"/>
      <c r="AF513" s="190"/>
      <c r="AG513" s="191"/>
    </row>
    <row r="514" spans="1:33" ht="14.4" customHeight="1">
      <c r="A514" s="183">
        <v>561</v>
      </c>
      <c r="B514" t="s">
        <v>5275</v>
      </c>
      <c r="C514" t="s">
        <v>5300</v>
      </c>
      <c r="D514" s="197" t="s">
        <v>5275</v>
      </c>
      <c r="E514" t="s">
        <v>27</v>
      </c>
      <c r="F514" t="s">
        <v>8012</v>
      </c>
      <c r="G514" t="s">
        <v>8367</v>
      </c>
      <c r="H514" t="str">
        <f>IFERROR(VLOOKUP(Table[[#This Row],[Activity Details of Assistance]],WHAT!E:F,2,FALSE),"")</f>
        <v># of door</v>
      </c>
      <c r="I514"/>
      <c r="J514">
        <v>19</v>
      </c>
      <c r="K514" t="s">
        <v>8280</v>
      </c>
      <c r="L514" t="s">
        <v>13</v>
      </c>
      <c r="M514" t="s">
        <v>14</v>
      </c>
      <c r="N514" t="s">
        <v>309</v>
      </c>
      <c r="O514" t="s">
        <v>1606</v>
      </c>
      <c r="P514" t="s">
        <v>6475</v>
      </c>
      <c r="Q514" s="236">
        <v>44592</v>
      </c>
      <c r="R514" s="236">
        <v>44593</v>
      </c>
      <c r="S514" t="s">
        <v>8452</v>
      </c>
      <c r="T514"/>
      <c r="U514"/>
      <c r="V514"/>
      <c r="W514"/>
      <c r="X514" s="197"/>
      <c r="Y514" t="s">
        <v>8310</v>
      </c>
      <c r="Z514">
        <v>1679210106</v>
      </c>
      <c r="AA514" t="s">
        <v>8311</v>
      </c>
      <c r="AB514" s="188" t="str">
        <f>_xlfn.IFNA(IF(Table[[#This Row],[Programme Partner]]&lt;&gt;Table[[#This Row],[Implementing Partner]],CONCATENATE(Table[[#This Row],[Programme Partner]],"-",Table[[#This Row],[Implementing Partner]]),Table[[#This Row],[Programme Partner]]),"")</f>
        <v>UNICEF-WVI</v>
      </c>
      <c r="AC514" s="189"/>
      <c r="AD514" s="189"/>
      <c r="AE514" s="190"/>
      <c r="AF514" s="190"/>
      <c r="AG514" s="191"/>
    </row>
    <row r="515" spans="1:33" ht="14.4" customHeight="1">
      <c r="A515" s="183">
        <v>562</v>
      </c>
      <c r="B515" t="s">
        <v>5275</v>
      </c>
      <c r="C515" t="s">
        <v>5300</v>
      </c>
      <c r="D515" s="197" t="s">
        <v>5275</v>
      </c>
      <c r="E515" t="s">
        <v>27</v>
      </c>
      <c r="F515" t="s">
        <v>8012</v>
      </c>
      <c r="G515" t="s">
        <v>8357</v>
      </c>
      <c r="H515" t="str">
        <f>IFERROR(VLOOKUP(Table[[#This Row],[Activity Details of Assistance]],WHAT!E:F,2,FALSE),"")</f>
        <v># of door</v>
      </c>
      <c r="I515"/>
      <c r="J515">
        <v>189</v>
      </c>
      <c r="K515" t="s">
        <v>8280</v>
      </c>
      <c r="L515" t="s">
        <v>13</v>
      </c>
      <c r="M515" t="s">
        <v>14</v>
      </c>
      <c r="N515" t="s">
        <v>309</v>
      </c>
      <c r="O515" t="s">
        <v>1606</v>
      </c>
      <c r="P515" t="s">
        <v>6475</v>
      </c>
      <c r="Q515" s="236">
        <v>44592</v>
      </c>
      <c r="R515" s="236">
        <v>44593</v>
      </c>
      <c r="S515" t="s">
        <v>8452</v>
      </c>
      <c r="T515"/>
      <c r="U515"/>
      <c r="V515"/>
      <c r="W515"/>
      <c r="X515" s="197"/>
      <c r="Y515" t="s">
        <v>8310</v>
      </c>
      <c r="Z515">
        <v>1679210106</v>
      </c>
      <c r="AA515" t="s">
        <v>8311</v>
      </c>
      <c r="AB515" s="188" t="str">
        <f>_xlfn.IFNA(IF(Table[[#This Row],[Programme Partner]]&lt;&gt;Table[[#This Row],[Implementing Partner]],CONCATENATE(Table[[#This Row],[Programme Partner]],"-",Table[[#This Row],[Implementing Partner]]),Table[[#This Row],[Programme Partner]]),"")</f>
        <v>UNICEF-WVI</v>
      </c>
      <c r="AC515" s="189"/>
      <c r="AD515" s="189"/>
      <c r="AE515" s="190"/>
      <c r="AF515" s="190"/>
      <c r="AG515" s="191"/>
    </row>
    <row r="516" spans="1:33" ht="14.4" customHeight="1">
      <c r="A516" s="183">
        <v>563</v>
      </c>
      <c r="B516" t="s">
        <v>5275</v>
      </c>
      <c r="C516" t="s">
        <v>5300</v>
      </c>
      <c r="D516" s="197" t="s">
        <v>5275</v>
      </c>
      <c r="E516" t="s">
        <v>27</v>
      </c>
      <c r="F516" t="s">
        <v>8013</v>
      </c>
      <c r="G516" t="s">
        <v>8313</v>
      </c>
      <c r="H516" t="str">
        <f>IFERROR(VLOOKUP(Table[[#This Row],[Activity Details of Assistance]],WHAT!E:F,2,FALSE),"")</f>
        <v># of HP sessions at community level</v>
      </c>
      <c r="I516"/>
      <c r="J516">
        <v>390</v>
      </c>
      <c r="K516" t="s">
        <v>8280</v>
      </c>
      <c r="L516" t="s">
        <v>13</v>
      </c>
      <c r="M516" t="s">
        <v>14</v>
      </c>
      <c r="N516" t="s">
        <v>309</v>
      </c>
      <c r="O516" t="s">
        <v>1606</v>
      </c>
      <c r="P516" t="s">
        <v>6475</v>
      </c>
      <c r="Q516" s="236">
        <v>44592</v>
      </c>
      <c r="R516" s="236">
        <v>44593</v>
      </c>
      <c r="S516" t="s">
        <v>8452</v>
      </c>
      <c r="T516"/>
      <c r="U516"/>
      <c r="V516"/>
      <c r="W516"/>
      <c r="X516" s="197"/>
      <c r="Y516" t="s">
        <v>8310</v>
      </c>
      <c r="Z516">
        <v>1679210106</v>
      </c>
      <c r="AA516" t="s">
        <v>8311</v>
      </c>
      <c r="AB516" s="188" t="str">
        <f>_xlfn.IFNA(IF(Table[[#This Row],[Programme Partner]]&lt;&gt;Table[[#This Row],[Implementing Partner]],CONCATENATE(Table[[#This Row],[Programme Partner]],"-",Table[[#This Row],[Implementing Partner]]),Table[[#This Row],[Programme Partner]]),"")</f>
        <v>UNICEF-WVI</v>
      </c>
      <c r="AC516" s="189"/>
      <c r="AD516" s="189"/>
      <c r="AE516" s="190"/>
      <c r="AF516" s="190"/>
      <c r="AG516" s="191"/>
    </row>
    <row r="517" spans="1:33" ht="14.4" customHeight="1">
      <c r="A517" s="183">
        <v>564</v>
      </c>
      <c r="B517" t="s">
        <v>5275</v>
      </c>
      <c r="C517" t="s">
        <v>5300</v>
      </c>
      <c r="D517" s="197" t="s">
        <v>5275</v>
      </c>
      <c r="E517" t="s">
        <v>27</v>
      </c>
      <c r="F517" t="s">
        <v>8013</v>
      </c>
      <c r="G517" t="s">
        <v>8314</v>
      </c>
      <c r="H517" t="str">
        <f>IFERROR(VLOOKUP(Table[[#This Row],[Activity Details of Assistance]],WHAT!E:F,2,FALSE),"")</f>
        <v># of HP sessions at HH level</v>
      </c>
      <c r="I517"/>
      <c r="J517">
        <v>329</v>
      </c>
      <c r="K517" t="s">
        <v>8280</v>
      </c>
      <c r="L517" t="s">
        <v>13</v>
      </c>
      <c r="M517" t="s">
        <v>14</v>
      </c>
      <c r="N517" t="s">
        <v>309</v>
      </c>
      <c r="O517" t="s">
        <v>1606</v>
      </c>
      <c r="P517" t="s">
        <v>6475</v>
      </c>
      <c r="Q517" s="236">
        <v>44592</v>
      </c>
      <c r="R517" s="236">
        <v>44593</v>
      </c>
      <c r="S517" t="s">
        <v>8452</v>
      </c>
      <c r="T517"/>
      <c r="U517"/>
      <c r="V517"/>
      <c r="W517"/>
      <c r="X517" s="197"/>
      <c r="Y517" t="s">
        <v>8310</v>
      </c>
      <c r="Z517">
        <v>1679210106</v>
      </c>
      <c r="AA517" t="s">
        <v>8311</v>
      </c>
      <c r="AB517" s="188" t="str">
        <f>_xlfn.IFNA(IF(Table[[#This Row],[Programme Partner]]&lt;&gt;Table[[#This Row],[Implementing Partner]],CONCATENATE(Table[[#This Row],[Programme Partner]],"-",Table[[#This Row],[Implementing Partner]]),Table[[#This Row],[Programme Partner]]),"")</f>
        <v>UNICEF-WVI</v>
      </c>
      <c r="AC517" s="189"/>
      <c r="AD517" s="189"/>
      <c r="AE517" s="190"/>
      <c r="AF517" s="190"/>
      <c r="AG517" s="191"/>
    </row>
    <row r="518" spans="1:33" ht="14.4" customHeight="1">
      <c r="A518" s="183">
        <v>565</v>
      </c>
      <c r="B518" t="s">
        <v>5275</v>
      </c>
      <c r="C518" t="s">
        <v>5300</v>
      </c>
      <c r="D518" s="197" t="s">
        <v>5275</v>
      </c>
      <c r="E518" t="s">
        <v>27</v>
      </c>
      <c r="F518" t="s">
        <v>8014</v>
      </c>
      <c r="G518" t="s">
        <v>8361</v>
      </c>
      <c r="H518" t="str">
        <f>IFERROR(VLOOKUP(Table[[#This Row],[Activity Details of Assistance]],WHAT!E:F,2,FALSE),"")</f>
        <v># of plant</v>
      </c>
      <c r="I518"/>
      <c r="J518">
        <v>1</v>
      </c>
      <c r="K518" t="s">
        <v>8280</v>
      </c>
      <c r="L518" t="s">
        <v>13</v>
      </c>
      <c r="M518" t="s">
        <v>14</v>
      </c>
      <c r="N518" t="s">
        <v>309</v>
      </c>
      <c r="O518" t="s">
        <v>1606</v>
      </c>
      <c r="P518" t="s">
        <v>6475</v>
      </c>
      <c r="Q518" s="236">
        <v>44592</v>
      </c>
      <c r="R518" s="236">
        <v>44593</v>
      </c>
      <c r="S518" t="s">
        <v>8452</v>
      </c>
      <c r="T518"/>
      <c r="U518"/>
      <c r="V518"/>
      <c r="W518"/>
      <c r="X518" s="197"/>
      <c r="Y518" t="s">
        <v>8310</v>
      </c>
      <c r="Z518">
        <v>1679210106</v>
      </c>
      <c r="AA518" t="s">
        <v>8311</v>
      </c>
      <c r="AB518" s="188" t="str">
        <f>_xlfn.IFNA(IF(Table[[#This Row],[Programme Partner]]&lt;&gt;Table[[#This Row],[Implementing Partner]],CONCATENATE(Table[[#This Row],[Programme Partner]],"-",Table[[#This Row],[Implementing Partner]]),Table[[#This Row],[Programme Partner]]),"")</f>
        <v>UNICEF-WVI</v>
      </c>
      <c r="AC518" s="189"/>
      <c r="AD518" s="189"/>
      <c r="AE518" s="190"/>
      <c r="AF518" s="190"/>
      <c r="AG518" s="191"/>
    </row>
    <row r="519" spans="1:33" ht="14.4" customHeight="1">
      <c r="A519" s="183">
        <v>566</v>
      </c>
      <c r="B519" t="s">
        <v>5275</v>
      </c>
      <c r="C519" t="s">
        <v>5300</v>
      </c>
      <c r="D519" s="197" t="s">
        <v>5275</v>
      </c>
      <c r="E519" t="s">
        <v>27</v>
      </c>
      <c r="F519" t="s">
        <v>8011</v>
      </c>
      <c r="G519" s="195" t="s">
        <v>8584</v>
      </c>
      <c r="H519" t="str">
        <f>IFERROR(VLOOKUP(Table[[#This Row],[Activity Details of Assistance]],WHAT!E:F,2,FALSE),"")</f>
        <v># of tube well</v>
      </c>
      <c r="I519"/>
      <c r="J519">
        <v>85</v>
      </c>
      <c r="K519" t="s">
        <v>8280</v>
      </c>
      <c r="L519" t="s">
        <v>13</v>
      </c>
      <c r="M519" t="s">
        <v>14</v>
      </c>
      <c r="N519" t="s">
        <v>309</v>
      </c>
      <c r="O519" t="s">
        <v>1606</v>
      </c>
      <c r="P519" t="s">
        <v>4662</v>
      </c>
      <c r="Q519" s="236">
        <v>44592</v>
      </c>
      <c r="R519" s="236">
        <v>44593</v>
      </c>
      <c r="S519" t="s">
        <v>8452</v>
      </c>
      <c r="T519"/>
      <c r="U519"/>
      <c r="V519"/>
      <c r="W519"/>
      <c r="X519" s="197"/>
      <c r="Y519" t="s">
        <v>8310</v>
      </c>
      <c r="Z519">
        <v>1679210106</v>
      </c>
      <c r="AA519" t="s">
        <v>8311</v>
      </c>
      <c r="AB519" s="188" t="str">
        <f>_xlfn.IFNA(IF(Table[[#This Row],[Programme Partner]]&lt;&gt;Table[[#This Row],[Implementing Partner]],CONCATENATE(Table[[#This Row],[Programme Partner]],"-",Table[[#This Row],[Implementing Partner]]),Table[[#This Row],[Programme Partner]]),"")</f>
        <v>UNICEF-WVI</v>
      </c>
      <c r="AC519" s="189"/>
      <c r="AD519" s="189"/>
      <c r="AE519" s="190"/>
      <c r="AF519" s="190"/>
      <c r="AG519" s="191"/>
    </row>
    <row r="520" spans="1:33" ht="14.4" customHeight="1">
      <c r="A520" s="183">
        <v>567</v>
      </c>
      <c r="B520" t="s">
        <v>5275</v>
      </c>
      <c r="C520" t="s">
        <v>5300</v>
      </c>
      <c r="D520" s="197" t="s">
        <v>5275</v>
      </c>
      <c r="E520" t="s">
        <v>27</v>
      </c>
      <c r="F520" t="s">
        <v>8011</v>
      </c>
      <c r="G520" t="s">
        <v>8355</v>
      </c>
      <c r="H520" t="str">
        <f>IFERROR(VLOOKUP(Table[[#This Row],[Activity Details of Assistance]],WHAT!E:F,2,FALSE),"")</f>
        <v># of water network</v>
      </c>
      <c r="I520"/>
      <c r="J520">
        <v>3</v>
      </c>
      <c r="K520" t="s">
        <v>8280</v>
      </c>
      <c r="L520" t="s">
        <v>13</v>
      </c>
      <c r="M520" t="s">
        <v>14</v>
      </c>
      <c r="N520" t="s">
        <v>309</v>
      </c>
      <c r="O520" t="s">
        <v>1606</v>
      </c>
      <c r="P520" t="s">
        <v>4662</v>
      </c>
      <c r="Q520" s="236">
        <v>44592</v>
      </c>
      <c r="R520" s="236">
        <v>44593</v>
      </c>
      <c r="S520" t="s">
        <v>8452</v>
      </c>
      <c r="T520"/>
      <c r="U520"/>
      <c r="V520"/>
      <c r="W520"/>
      <c r="X520" s="197"/>
      <c r="Y520" t="s">
        <v>8310</v>
      </c>
      <c r="Z520">
        <v>1679210106</v>
      </c>
      <c r="AA520" t="s">
        <v>8311</v>
      </c>
      <c r="AB520" s="188" t="str">
        <f>_xlfn.IFNA(IF(Table[[#This Row],[Programme Partner]]&lt;&gt;Table[[#This Row],[Implementing Partner]],CONCATENATE(Table[[#This Row],[Programme Partner]],"-",Table[[#This Row],[Implementing Partner]]),Table[[#This Row],[Programme Partner]]),"")</f>
        <v>UNICEF-WVI</v>
      </c>
      <c r="AC520" s="189"/>
      <c r="AD520" s="189"/>
      <c r="AE520" s="190"/>
      <c r="AF520" s="190"/>
      <c r="AG520" s="191"/>
    </row>
    <row r="521" spans="1:33" ht="14.4" customHeight="1">
      <c r="A521" s="183">
        <v>568</v>
      </c>
      <c r="B521" t="s">
        <v>5275</v>
      </c>
      <c r="C521" t="s">
        <v>5300</v>
      </c>
      <c r="D521" s="197" t="s">
        <v>5275</v>
      </c>
      <c r="E521" t="s">
        <v>27</v>
      </c>
      <c r="F521" t="s">
        <v>8012</v>
      </c>
      <c r="G521" s="195" t="s">
        <v>8585</v>
      </c>
      <c r="H521" t="str">
        <f>IFERROR(VLOOKUP(Table[[#This Row],[Activity Details of Assistance]],WHAT!E:F,2,FALSE),"")</f>
        <v xml:space="preserve"># of door </v>
      </c>
      <c r="I521"/>
      <c r="J521">
        <v>9</v>
      </c>
      <c r="K521" t="s">
        <v>8280</v>
      </c>
      <c r="L521" t="s">
        <v>13</v>
      </c>
      <c r="M521" t="s">
        <v>14</v>
      </c>
      <c r="N521" t="s">
        <v>309</v>
      </c>
      <c r="O521" t="s">
        <v>1606</v>
      </c>
      <c r="P521" t="s">
        <v>4662</v>
      </c>
      <c r="Q521" s="236">
        <v>44592</v>
      </c>
      <c r="R521" s="236">
        <v>44593</v>
      </c>
      <c r="S521" t="s">
        <v>8452</v>
      </c>
      <c r="T521"/>
      <c r="U521"/>
      <c r="V521"/>
      <c r="W521"/>
      <c r="X521" s="197"/>
      <c r="Y521" t="s">
        <v>8310</v>
      </c>
      <c r="Z521">
        <v>1679210106</v>
      </c>
      <c r="AA521" t="s">
        <v>8311</v>
      </c>
      <c r="AB521" s="188" t="str">
        <f>_xlfn.IFNA(IF(Table[[#This Row],[Programme Partner]]&lt;&gt;Table[[#This Row],[Implementing Partner]],CONCATENATE(Table[[#This Row],[Programme Partner]],"-",Table[[#This Row],[Implementing Partner]]),Table[[#This Row],[Programme Partner]]),"")</f>
        <v>UNICEF-WVI</v>
      </c>
      <c r="AC521" s="189"/>
      <c r="AD521" s="189"/>
      <c r="AE521" s="190"/>
      <c r="AF521" s="190"/>
      <c r="AG521" s="191"/>
    </row>
    <row r="522" spans="1:33" ht="14.4" customHeight="1">
      <c r="A522" s="183">
        <v>569</v>
      </c>
      <c r="B522" t="s">
        <v>5275</v>
      </c>
      <c r="C522" t="s">
        <v>5300</v>
      </c>
      <c r="D522" s="197" t="s">
        <v>5275</v>
      </c>
      <c r="E522" t="s">
        <v>27</v>
      </c>
      <c r="F522" t="s">
        <v>8012</v>
      </c>
      <c r="G522" t="s">
        <v>8359</v>
      </c>
      <c r="H522" t="str">
        <f>IFERROR(VLOOKUP(Table[[#This Row],[Activity Details of Assistance]],WHAT!E:F,2,FALSE),"")</f>
        <v># of FSM Site</v>
      </c>
      <c r="I522"/>
      <c r="J522">
        <v>9</v>
      </c>
      <c r="K522" t="s">
        <v>8280</v>
      </c>
      <c r="L522" t="s">
        <v>13</v>
      </c>
      <c r="M522" t="s">
        <v>14</v>
      </c>
      <c r="N522" t="s">
        <v>309</v>
      </c>
      <c r="O522" t="s">
        <v>1606</v>
      </c>
      <c r="P522" t="s">
        <v>4662</v>
      </c>
      <c r="Q522" s="236">
        <v>44592</v>
      </c>
      <c r="R522" s="236">
        <v>44593</v>
      </c>
      <c r="S522" t="s">
        <v>8452</v>
      </c>
      <c r="T522"/>
      <c r="U522"/>
      <c r="V522"/>
      <c r="W522"/>
      <c r="X522" s="197"/>
      <c r="Y522" t="s">
        <v>8310</v>
      </c>
      <c r="Z522">
        <v>1679210106</v>
      </c>
      <c r="AA522" t="s">
        <v>8311</v>
      </c>
      <c r="AB522" s="188" t="str">
        <f>_xlfn.IFNA(IF(Table[[#This Row],[Programme Partner]]&lt;&gt;Table[[#This Row],[Implementing Partner]],CONCATENATE(Table[[#This Row],[Programme Partner]],"-",Table[[#This Row],[Implementing Partner]]),Table[[#This Row],[Programme Partner]]),"")</f>
        <v>UNICEF-WVI</v>
      </c>
      <c r="AC522" s="189"/>
      <c r="AD522" s="189"/>
      <c r="AE522" s="190"/>
      <c r="AF522" s="190"/>
      <c r="AG522" s="191"/>
    </row>
    <row r="523" spans="1:33" ht="14.4" customHeight="1">
      <c r="A523" s="183">
        <v>570</v>
      </c>
      <c r="B523" t="s">
        <v>5275</v>
      </c>
      <c r="C523" t="s">
        <v>5300</v>
      </c>
      <c r="D523" s="197" t="s">
        <v>5275</v>
      </c>
      <c r="E523" t="s">
        <v>27</v>
      </c>
      <c r="F523" t="s">
        <v>8012</v>
      </c>
      <c r="G523" t="s">
        <v>8357</v>
      </c>
      <c r="H523" t="str">
        <f>IFERROR(VLOOKUP(Table[[#This Row],[Activity Details of Assistance]],WHAT!E:F,2,FALSE),"")</f>
        <v># of door</v>
      </c>
      <c r="I523"/>
      <c r="J523">
        <v>224</v>
      </c>
      <c r="K523" t="s">
        <v>8280</v>
      </c>
      <c r="L523" t="s">
        <v>13</v>
      </c>
      <c r="M523" t="s">
        <v>14</v>
      </c>
      <c r="N523" t="s">
        <v>309</v>
      </c>
      <c r="O523" t="s">
        <v>1606</v>
      </c>
      <c r="P523" t="s">
        <v>4662</v>
      </c>
      <c r="Q523" s="236">
        <v>44592</v>
      </c>
      <c r="R523" s="236">
        <v>44593</v>
      </c>
      <c r="S523" t="s">
        <v>8452</v>
      </c>
      <c r="T523"/>
      <c r="U523"/>
      <c r="V523"/>
      <c r="W523"/>
      <c r="X523" s="197"/>
      <c r="Y523" t="s">
        <v>8310</v>
      </c>
      <c r="Z523">
        <v>1679210106</v>
      </c>
      <c r="AA523" t="s">
        <v>8311</v>
      </c>
      <c r="AB523" s="188" t="str">
        <f>_xlfn.IFNA(IF(Table[[#This Row],[Programme Partner]]&lt;&gt;Table[[#This Row],[Implementing Partner]],CONCATENATE(Table[[#This Row],[Programme Partner]],"-",Table[[#This Row],[Implementing Partner]]),Table[[#This Row],[Programme Partner]]),"")</f>
        <v>UNICEF-WVI</v>
      </c>
      <c r="AC523" s="189"/>
      <c r="AD523" s="189"/>
      <c r="AE523" s="190"/>
      <c r="AF523" s="190"/>
      <c r="AG523" s="191"/>
    </row>
    <row r="524" spans="1:33" ht="14.4" customHeight="1">
      <c r="A524" s="183">
        <v>571</v>
      </c>
      <c r="B524" t="s">
        <v>5275</v>
      </c>
      <c r="C524" t="s">
        <v>5300</v>
      </c>
      <c r="D524" s="197" t="s">
        <v>5275</v>
      </c>
      <c r="E524" t="s">
        <v>27</v>
      </c>
      <c r="F524" t="s">
        <v>8013</v>
      </c>
      <c r="G524" t="s">
        <v>8313</v>
      </c>
      <c r="H524" t="str">
        <f>IFERROR(VLOOKUP(Table[[#This Row],[Activity Details of Assistance]],WHAT!E:F,2,FALSE),"")</f>
        <v># of HP sessions at community level</v>
      </c>
      <c r="I524"/>
      <c r="J524">
        <v>310</v>
      </c>
      <c r="K524" t="s">
        <v>8280</v>
      </c>
      <c r="L524" t="s">
        <v>13</v>
      </c>
      <c r="M524" t="s">
        <v>14</v>
      </c>
      <c r="N524" t="s">
        <v>309</v>
      </c>
      <c r="O524" t="s">
        <v>1606</v>
      </c>
      <c r="P524" t="s">
        <v>4662</v>
      </c>
      <c r="Q524" s="236">
        <v>44592</v>
      </c>
      <c r="R524" s="236">
        <v>44593</v>
      </c>
      <c r="S524" t="s">
        <v>8452</v>
      </c>
      <c r="T524"/>
      <c r="U524"/>
      <c r="V524"/>
      <c r="W524"/>
      <c r="X524" s="197"/>
      <c r="Y524" t="s">
        <v>8310</v>
      </c>
      <c r="Z524">
        <v>1679210106</v>
      </c>
      <c r="AA524" t="s">
        <v>8311</v>
      </c>
      <c r="AB524" s="188" t="str">
        <f>_xlfn.IFNA(IF(Table[[#This Row],[Programme Partner]]&lt;&gt;Table[[#This Row],[Implementing Partner]],CONCATENATE(Table[[#This Row],[Programme Partner]],"-",Table[[#This Row],[Implementing Partner]]),Table[[#This Row],[Programme Partner]]),"")</f>
        <v>UNICEF-WVI</v>
      </c>
      <c r="AC524" s="189"/>
      <c r="AD524" s="189"/>
      <c r="AE524" s="190"/>
      <c r="AF524" s="190"/>
      <c r="AG524" s="191"/>
    </row>
    <row r="525" spans="1:33" ht="14.4" customHeight="1">
      <c r="A525" s="183">
        <v>572</v>
      </c>
      <c r="B525" t="s">
        <v>5275</v>
      </c>
      <c r="C525" t="s">
        <v>5300</v>
      </c>
      <c r="D525" s="197" t="s">
        <v>5275</v>
      </c>
      <c r="E525" t="s">
        <v>27</v>
      </c>
      <c r="F525" t="s">
        <v>8013</v>
      </c>
      <c r="G525" t="s">
        <v>8314</v>
      </c>
      <c r="H525" t="str">
        <f>IFERROR(VLOOKUP(Table[[#This Row],[Activity Details of Assistance]],WHAT!E:F,2,FALSE),"")</f>
        <v># of HP sessions at HH level</v>
      </c>
      <c r="I525"/>
      <c r="J525">
        <v>4508</v>
      </c>
      <c r="K525" t="s">
        <v>8280</v>
      </c>
      <c r="L525" t="s">
        <v>13</v>
      </c>
      <c r="M525" t="s">
        <v>14</v>
      </c>
      <c r="N525" t="s">
        <v>309</v>
      </c>
      <c r="O525" t="s">
        <v>1606</v>
      </c>
      <c r="P525" t="s">
        <v>4662</v>
      </c>
      <c r="Q525" s="236">
        <v>44592</v>
      </c>
      <c r="R525" s="236">
        <v>44593</v>
      </c>
      <c r="S525" t="s">
        <v>8452</v>
      </c>
      <c r="T525"/>
      <c r="U525"/>
      <c r="V525"/>
      <c r="W525"/>
      <c r="X525" s="197"/>
      <c r="Y525" t="s">
        <v>8310</v>
      </c>
      <c r="Z525">
        <v>1679210106</v>
      </c>
      <c r="AA525" t="s">
        <v>8311</v>
      </c>
      <c r="AB525" s="188" t="str">
        <f>_xlfn.IFNA(IF(Table[[#This Row],[Programme Partner]]&lt;&gt;Table[[#This Row],[Implementing Partner]],CONCATENATE(Table[[#This Row],[Programme Partner]],"-",Table[[#This Row],[Implementing Partner]]),Table[[#This Row],[Programme Partner]]),"")</f>
        <v>UNICEF-WVI</v>
      </c>
      <c r="AC525" s="189"/>
      <c r="AD525" s="189"/>
      <c r="AE525" s="190"/>
      <c r="AF525" s="190"/>
      <c r="AG525" s="191"/>
    </row>
    <row r="526" spans="1:33" ht="14.4" customHeight="1">
      <c r="A526" s="183">
        <v>573</v>
      </c>
      <c r="B526" t="s">
        <v>5275</v>
      </c>
      <c r="C526" t="s">
        <v>5300</v>
      </c>
      <c r="D526" s="197" t="s">
        <v>5275</v>
      </c>
      <c r="E526" t="s">
        <v>27</v>
      </c>
      <c r="F526" t="s">
        <v>8014</v>
      </c>
      <c r="G526" t="s">
        <v>8361</v>
      </c>
      <c r="H526" t="str">
        <f>IFERROR(VLOOKUP(Table[[#This Row],[Activity Details of Assistance]],WHAT!E:F,2,FALSE),"")</f>
        <v># of plant</v>
      </c>
      <c r="I526"/>
      <c r="J526">
        <v>1</v>
      </c>
      <c r="K526" t="s">
        <v>8280</v>
      </c>
      <c r="L526" t="s">
        <v>13</v>
      </c>
      <c r="M526" t="s">
        <v>14</v>
      </c>
      <c r="N526" t="s">
        <v>309</v>
      </c>
      <c r="O526" t="s">
        <v>1606</v>
      </c>
      <c r="P526" t="s">
        <v>4662</v>
      </c>
      <c r="Q526" s="236">
        <v>44592</v>
      </c>
      <c r="R526" s="236">
        <v>44593</v>
      </c>
      <c r="S526" t="s">
        <v>8452</v>
      </c>
      <c r="T526"/>
      <c r="U526"/>
      <c r="V526"/>
      <c r="W526"/>
      <c r="X526" s="197"/>
      <c r="Y526" t="s">
        <v>8310</v>
      </c>
      <c r="Z526">
        <v>1679210106</v>
      </c>
      <c r="AA526" t="s">
        <v>8311</v>
      </c>
      <c r="AB526" s="188" t="str">
        <f>_xlfn.IFNA(IF(Table[[#This Row],[Programme Partner]]&lt;&gt;Table[[#This Row],[Implementing Partner]],CONCATENATE(Table[[#This Row],[Programme Partner]],"-",Table[[#This Row],[Implementing Partner]]),Table[[#This Row],[Programme Partner]]),"")</f>
        <v>UNICEF-WVI</v>
      </c>
      <c r="AC526" s="189"/>
      <c r="AD526" s="189"/>
      <c r="AE526" s="190"/>
      <c r="AF526" s="190"/>
      <c r="AG526" s="191"/>
    </row>
    <row r="527" spans="1:33" ht="14.4" customHeight="1">
      <c r="A527" s="183">
        <v>574</v>
      </c>
      <c r="B527" t="s">
        <v>5300</v>
      </c>
      <c r="C527" t="s">
        <v>5300</v>
      </c>
      <c r="D527" s="197" t="s">
        <v>7014</v>
      </c>
      <c r="E527" t="s">
        <v>27</v>
      </c>
      <c r="F527" t="s">
        <v>8011</v>
      </c>
      <c r="G527" s="195" t="s">
        <v>8584</v>
      </c>
      <c r="H527" t="str">
        <f>IFERROR(VLOOKUP(Table[[#This Row],[Activity Details of Assistance]],WHAT!E:F,2,FALSE),"")</f>
        <v># of tube well</v>
      </c>
      <c r="I527"/>
      <c r="J527">
        <v>110</v>
      </c>
      <c r="K527" t="s">
        <v>8280</v>
      </c>
      <c r="L527" t="s">
        <v>13</v>
      </c>
      <c r="M527" t="s">
        <v>14</v>
      </c>
      <c r="N527" t="s">
        <v>309</v>
      </c>
      <c r="O527" t="s">
        <v>1606</v>
      </c>
      <c r="P527" t="s">
        <v>17</v>
      </c>
      <c r="Q527" s="236">
        <v>44592</v>
      </c>
      <c r="R527" s="236">
        <v>44743</v>
      </c>
      <c r="S527" t="s">
        <v>8452</v>
      </c>
      <c r="T527"/>
      <c r="U527"/>
      <c r="V527"/>
      <c r="W527"/>
      <c r="X527" s="197"/>
      <c r="Y527" t="s">
        <v>8330</v>
      </c>
      <c r="Z527">
        <v>1719567273</v>
      </c>
      <c r="AA527" t="s">
        <v>8331</v>
      </c>
      <c r="AB527" s="188" t="str">
        <f>_xlfn.IFNA(IF(Table[[#This Row],[Programme Partner]]&lt;&gt;Table[[#This Row],[Implementing Partner]],CONCATENATE(Table[[#This Row],[Programme Partner]],"-",Table[[#This Row],[Implementing Partner]]),Table[[#This Row],[Programme Partner]]),"")</f>
        <v>WVI</v>
      </c>
      <c r="AC527" s="189"/>
      <c r="AD527" s="189"/>
      <c r="AE527" s="190"/>
      <c r="AF527" s="190"/>
      <c r="AG527" s="191"/>
    </row>
    <row r="528" spans="1:33" ht="14.4" customHeight="1">
      <c r="A528" s="183">
        <v>575</v>
      </c>
      <c r="B528" t="s">
        <v>5300</v>
      </c>
      <c r="C528" t="s">
        <v>5300</v>
      </c>
      <c r="D528" s="197" t="s">
        <v>7014</v>
      </c>
      <c r="E528" t="s">
        <v>27</v>
      </c>
      <c r="F528" t="s">
        <v>8012</v>
      </c>
      <c r="G528" s="195" t="s">
        <v>8585</v>
      </c>
      <c r="H528" t="str">
        <f>IFERROR(VLOOKUP(Table[[#This Row],[Activity Details of Assistance]],WHAT!E:F,2,FALSE),"")</f>
        <v xml:space="preserve"># of door </v>
      </c>
      <c r="I528"/>
      <c r="J528">
        <v>14</v>
      </c>
      <c r="K528" t="s">
        <v>8280</v>
      </c>
      <c r="L528" t="s">
        <v>13</v>
      </c>
      <c r="M528" t="s">
        <v>14</v>
      </c>
      <c r="N528" t="s">
        <v>309</v>
      </c>
      <c r="O528" t="s">
        <v>1606</v>
      </c>
      <c r="P528" t="s">
        <v>17</v>
      </c>
      <c r="Q528" s="236">
        <v>44592</v>
      </c>
      <c r="R528" s="236">
        <v>44743</v>
      </c>
      <c r="S528" t="s">
        <v>8452</v>
      </c>
      <c r="T528"/>
      <c r="U528"/>
      <c r="V528"/>
      <c r="W528"/>
      <c r="X528" s="197"/>
      <c r="Y528" t="s">
        <v>8330</v>
      </c>
      <c r="Z528">
        <v>1719567273</v>
      </c>
      <c r="AA528" t="s">
        <v>8331</v>
      </c>
      <c r="AB528" s="188" t="str">
        <f>_xlfn.IFNA(IF(Table[[#This Row],[Programme Partner]]&lt;&gt;Table[[#This Row],[Implementing Partner]],CONCATENATE(Table[[#This Row],[Programme Partner]],"-",Table[[#This Row],[Implementing Partner]]),Table[[#This Row],[Programme Partner]]),"")</f>
        <v>WVI</v>
      </c>
      <c r="AC528" s="189"/>
      <c r="AD528" s="189"/>
      <c r="AE528" s="190"/>
      <c r="AF528" s="190"/>
      <c r="AG528" s="191"/>
    </row>
    <row r="529" spans="1:33" ht="14.4" customHeight="1">
      <c r="A529" s="183">
        <v>576</v>
      </c>
      <c r="B529" t="s">
        <v>5300</v>
      </c>
      <c r="C529" t="s">
        <v>5300</v>
      </c>
      <c r="D529" s="197" t="s">
        <v>7014</v>
      </c>
      <c r="E529" t="s">
        <v>27</v>
      </c>
      <c r="F529" t="s">
        <v>8012</v>
      </c>
      <c r="G529" t="s">
        <v>8359</v>
      </c>
      <c r="H529" t="str">
        <f>IFERROR(VLOOKUP(Table[[#This Row],[Activity Details of Assistance]],WHAT!E:F,2,FALSE),"")</f>
        <v># of FSM Site</v>
      </c>
      <c r="I529"/>
      <c r="J529">
        <v>6</v>
      </c>
      <c r="K529" t="s">
        <v>8280</v>
      </c>
      <c r="L529" t="s">
        <v>13</v>
      </c>
      <c r="M529" t="s">
        <v>14</v>
      </c>
      <c r="N529" t="s">
        <v>309</v>
      </c>
      <c r="O529" t="s">
        <v>1606</v>
      </c>
      <c r="P529" t="s">
        <v>17</v>
      </c>
      <c r="Q529" s="236">
        <v>44592</v>
      </c>
      <c r="R529" s="236">
        <v>44743</v>
      </c>
      <c r="S529" t="s">
        <v>8452</v>
      </c>
      <c r="T529"/>
      <c r="U529"/>
      <c r="V529"/>
      <c r="W529"/>
      <c r="X529" s="197"/>
      <c r="Y529" t="s">
        <v>8330</v>
      </c>
      <c r="Z529">
        <v>1719567273</v>
      </c>
      <c r="AA529" t="s">
        <v>8331</v>
      </c>
      <c r="AB529" s="188" t="str">
        <f>_xlfn.IFNA(IF(Table[[#This Row],[Programme Partner]]&lt;&gt;Table[[#This Row],[Implementing Partner]],CONCATENATE(Table[[#This Row],[Programme Partner]],"-",Table[[#This Row],[Implementing Partner]]),Table[[#This Row],[Programme Partner]]),"")</f>
        <v>WVI</v>
      </c>
      <c r="AC529" s="189"/>
      <c r="AD529" s="189"/>
      <c r="AE529" s="190"/>
      <c r="AF529" s="190"/>
      <c r="AG529" s="191"/>
    </row>
    <row r="530" spans="1:33" ht="14.4" customHeight="1">
      <c r="A530" s="183">
        <v>577</v>
      </c>
      <c r="B530" t="s">
        <v>5300</v>
      </c>
      <c r="C530" t="s">
        <v>5300</v>
      </c>
      <c r="D530" s="197" t="s">
        <v>7014</v>
      </c>
      <c r="E530" t="s">
        <v>27</v>
      </c>
      <c r="F530" t="s">
        <v>8012</v>
      </c>
      <c r="G530" t="s">
        <v>8357</v>
      </c>
      <c r="H530" t="str">
        <f>IFERROR(VLOOKUP(Table[[#This Row],[Activity Details of Assistance]],WHAT!E:F,2,FALSE),"")</f>
        <v># of door</v>
      </c>
      <c r="I530"/>
      <c r="J530">
        <v>311</v>
      </c>
      <c r="K530" t="s">
        <v>8280</v>
      </c>
      <c r="L530" t="s">
        <v>13</v>
      </c>
      <c r="M530" t="s">
        <v>14</v>
      </c>
      <c r="N530" t="s">
        <v>309</v>
      </c>
      <c r="O530" t="s">
        <v>1606</v>
      </c>
      <c r="P530" t="s">
        <v>17</v>
      </c>
      <c r="Q530" s="236">
        <v>44592</v>
      </c>
      <c r="R530" s="236">
        <v>44743</v>
      </c>
      <c r="S530" t="s">
        <v>8452</v>
      </c>
      <c r="T530"/>
      <c r="U530"/>
      <c r="V530"/>
      <c r="W530"/>
      <c r="X530" s="197"/>
      <c r="Y530" t="s">
        <v>8330</v>
      </c>
      <c r="Z530">
        <v>1719567273</v>
      </c>
      <c r="AA530" t="s">
        <v>8331</v>
      </c>
      <c r="AB530" s="188" t="str">
        <f>_xlfn.IFNA(IF(Table[[#This Row],[Programme Partner]]&lt;&gt;Table[[#This Row],[Implementing Partner]],CONCATENATE(Table[[#This Row],[Programme Partner]],"-",Table[[#This Row],[Implementing Partner]]),Table[[#This Row],[Programme Partner]]),"")</f>
        <v>WVI</v>
      </c>
      <c r="AC530" s="189"/>
      <c r="AD530" s="189"/>
      <c r="AE530" s="190"/>
      <c r="AF530" s="190"/>
      <c r="AG530" s="191"/>
    </row>
    <row r="531" spans="1:33" ht="14.4" customHeight="1">
      <c r="A531" s="183">
        <v>578</v>
      </c>
      <c r="B531" t="s">
        <v>5300</v>
      </c>
      <c r="C531" t="s">
        <v>5300</v>
      </c>
      <c r="D531" s="197" t="s">
        <v>7014</v>
      </c>
      <c r="E531" t="s">
        <v>27</v>
      </c>
      <c r="F531" t="s">
        <v>8013</v>
      </c>
      <c r="G531" t="s">
        <v>8313</v>
      </c>
      <c r="H531" t="str">
        <f>IFERROR(VLOOKUP(Table[[#This Row],[Activity Details of Assistance]],WHAT!E:F,2,FALSE),"")</f>
        <v># of HP sessions at community level</v>
      </c>
      <c r="I531"/>
      <c r="J531">
        <v>3</v>
      </c>
      <c r="K531" t="s">
        <v>8280</v>
      </c>
      <c r="L531" t="s">
        <v>13</v>
      </c>
      <c r="M531" t="s">
        <v>14</v>
      </c>
      <c r="N531" t="s">
        <v>309</v>
      </c>
      <c r="O531" t="s">
        <v>1606</v>
      </c>
      <c r="P531" t="s">
        <v>17</v>
      </c>
      <c r="Q531" s="236">
        <v>44592</v>
      </c>
      <c r="R531" s="236">
        <v>44743</v>
      </c>
      <c r="S531" t="s">
        <v>8452</v>
      </c>
      <c r="T531"/>
      <c r="U531"/>
      <c r="V531"/>
      <c r="W531"/>
      <c r="X531" s="197"/>
      <c r="Y531" t="s">
        <v>8330</v>
      </c>
      <c r="Z531">
        <v>1719567273</v>
      </c>
      <c r="AA531" t="s">
        <v>8331</v>
      </c>
      <c r="AB531" s="188" t="str">
        <f>_xlfn.IFNA(IF(Table[[#This Row],[Programme Partner]]&lt;&gt;Table[[#This Row],[Implementing Partner]],CONCATENATE(Table[[#This Row],[Programme Partner]],"-",Table[[#This Row],[Implementing Partner]]),Table[[#This Row],[Programme Partner]]),"")</f>
        <v>WVI</v>
      </c>
      <c r="AC531" s="189"/>
      <c r="AD531" s="189"/>
      <c r="AE531" s="190"/>
      <c r="AF531" s="190"/>
      <c r="AG531" s="191"/>
    </row>
    <row r="532" spans="1:33" ht="14.4" customHeight="1">
      <c r="A532" s="183">
        <v>579</v>
      </c>
      <c r="B532" t="s">
        <v>5300</v>
      </c>
      <c r="C532" t="s">
        <v>5300</v>
      </c>
      <c r="D532" s="197" t="s">
        <v>7014</v>
      </c>
      <c r="E532" t="s">
        <v>27</v>
      </c>
      <c r="F532" t="s">
        <v>8013</v>
      </c>
      <c r="G532" t="s">
        <v>8314</v>
      </c>
      <c r="H532" t="str">
        <f>IFERROR(VLOOKUP(Table[[#This Row],[Activity Details of Assistance]],WHAT!E:F,2,FALSE),"")</f>
        <v># of HP sessions at HH level</v>
      </c>
      <c r="I532"/>
      <c r="J532">
        <v>1055</v>
      </c>
      <c r="K532" t="s">
        <v>8280</v>
      </c>
      <c r="L532" t="s">
        <v>13</v>
      </c>
      <c r="M532" t="s">
        <v>14</v>
      </c>
      <c r="N532" t="s">
        <v>309</v>
      </c>
      <c r="O532" t="s">
        <v>1606</v>
      </c>
      <c r="P532" t="s">
        <v>17</v>
      </c>
      <c r="Q532" s="236">
        <v>44592</v>
      </c>
      <c r="R532" s="236">
        <v>44743</v>
      </c>
      <c r="S532" t="s">
        <v>8452</v>
      </c>
      <c r="T532"/>
      <c r="U532"/>
      <c r="V532"/>
      <c r="W532"/>
      <c r="X532" s="197"/>
      <c r="Y532" t="s">
        <v>8330</v>
      </c>
      <c r="Z532">
        <v>1719567273</v>
      </c>
      <c r="AA532" t="s">
        <v>8331</v>
      </c>
      <c r="AB532" s="188" t="str">
        <f>_xlfn.IFNA(IF(Table[[#This Row],[Programme Partner]]&lt;&gt;Table[[#This Row],[Implementing Partner]],CONCATENATE(Table[[#This Row],[Programme Partner]],"-",Table[[#This Row],[Implementing Partner]]),Table[[#This Row],[Programme Partner]]),"")</f>
        <v>WVI</v>
      </c>
      <c r="AC532" s="189"/>
      <c r="AD532" s="189"/>
      <c r="AE532" s="190"/>
      <c r="AF532" s="190"/>
      <c r="AG532" s="191"/>
    </row>
    <row r="533" spans="1:33" ht="14.4" customHeight="1">
      <c r="A533" s="183">
        <v>580</v>
      </c>
      <c r="B533" t="s">
        <v>5300</v>
      </c>
      <c r="C533" t="s">
        <v>5300</v>
      </c>
      <c r="D533" s="197" t="s">
        <v>7014</v>
      </c>
      <c r="E533" t="s">
        <v>27</v>
      </c>
      <c r="F533" t="s">
        <v>8013</v>
      </c>
      <c r="G533" t="s">
        <v>8360</v>
      </c>
      <c r="H533" t="str">
        <f>IFERROR(VLOOKUP(Table[[#This Row],[Activity Details of Assistance]],WHAT!E:F,2,FALSE),"")</f>
        <v># of household</v>
      </c>
      <c r="I533"/>
      <c r="J533">
        <v>2362</v>
      </c>
      <c r="K533" t="s">
        <v>8280</v>
      </c>
      <c r="L533" t="s">
        <v>13</v>
      </c>
      <c r="M533" t="s">
        <v>14</v>
      </c>
      <c r="N533" t="s">
        <v>309</v>
      </c>
      <c r="O533" t="s">
        <v>1606</v>
      </c>
      <c r="P533" t="s">
        <v>17</v>
      </c>
      <c r="Q533" s="236">
        <v>44592</v>
      </c>
      <c r="R533" s="236">
        <v>44743</v>
      </c>
      <c r="S533" t="s">
        <v>8452</v>
      </c>
      <c r="T533"/>
      <c r="U533"/>
      <c r="V533"/>
      <c r="W533"/>
      <c r="X533" s="197"/>
      <c r="Y533" t="s">
        <v>8330</v>
      </c>
      <c r="Z533">
        <v>1719567273</v>
      </c>
      <c r="AA533" t="s">
        <v>8331</v>
      </c>
      <c r="AB533" s="188" t="str">
        <f>_xlfn.IFNA(IF(Table[[#This Row],[Programme Partner]]&lt;&gt;Table[[#This Row],[Implementing Partner]],CONCATENATE(Table[[#This Row],[Programme Partner]],"-",Table[[#This Row],[Implementing Partner]]),Table[[#This Row],[Programme Partner]]),"")</f>
        <v>WVI</v>
      </c>
      <c r="AC533" s="189"/>
      <c r="AD533" s="189"/>
      <c r="AE533" s="190"/>
      <c r="AF533" s="190"/>
      <c r="AG533" s="191"/>
    </row>
    <row r="534" spans="1:33" ht="14.4" customHeight="1">
      <c r="A534" s="183">
        <v>581</v>
      </c>
      <c r="B534" t="s">
        <v>5300</v>
      </c>
      <c r="C534" t="s">
        <v>5300</v>
      </c>
      <c r="D534" s="197" t="s">
        <v>7014</v>
      </c>
      <c r="E534" t="s">
        <v>27</v>
      </c>
      <c r="F534" t="s">
        <v>8014</v>
      </c>
      <c r="G534" t="s">
        <v>8361</v>
      </c>
      <c r="H534" t="str">
        <f>IFERROR(VLOOKUP(Table[[#This Row],[Activity Details of Assistance]],WHAT!E:F,2,FALSE),"")</f>
        <v># of plant</v>
      </c>
      <c r="I534"/>
      <c r="J534">
        <v>1</v>
      </c>
      <c r="K534" t="s">
        <v>8280</v>
      </c>
      <c r="L534" t="s">
        <v>13</v>
      </c>
      <c r="M534" t="s">
        <v>14</v>
      </c>
      <c r="N534" t="s">
        <v>309</v>
      </c>
      <c r="O534" t="s">
        <v>1606</v>
      </c>
      <c r="P534" t="s">
        <v>17</v>
      </c>
      <c r="Q534" s="236">
        <v>44592</v>
      </c>
      <c r="R534" s="236">
        <v>44743</v>
      </c>
      <c r="S534" t="s">
        <v>8452</v>
      </c>
      <c r="T534"/>
      <c r="U534"/>
      <c r="V534"/>
      <c r="W534"/>
      <c r="X534" s="197"/>
      <c r="Y534" t="s">
        <v>8330</v>
      </c>
      <c r="Z534">
        <v>1719567273</v>
      </c>
      <c r="AA534" t="s">
        <v>8331</v>
      </c>
      <c r="AB534" s="188" t="str">
        <f>_xlfn.IFNA(IF(Table[[#This Row],[Programme Partner]]&lt;&gt;Table[[#This Row],[Implementing Partner]],CONCATENATE(Table[[#This Row],[Programme Partner]],"-",Table[[#This Row],[Implementing Partner]]),Table[[#This Row],[Programme Partner]]),"")</f>
        <v>WVI</v>
      </c>
      <c r="AC534" s="189"/>
      <c r="AD534" s="189"/>
      <c r="AE534" s="190"/>
      <c r="AF534" s="190"/>
      <c r="AG534" s="191"/>
    </row>
    <row r="535" spans="1:33" ht="14.4" customHeight="1">
      <c r="A535" s="183">
        <v>582</v>
      </c>
      <c r="B535" t="s">
        <v>5300</v>
      </c>
      <c r="C535" t="s">
        <v>5300</v>
      </c>
      <c r="D535" s="197" t="s">
        <v>7014</v>
      </c>
      <c r="E535" t="s">
        <v>27</v>
      </c>
      <c r="F535" t="s">
        <v>8011</v>
      </c>
      <c r="G535" s="195" t="s">
        <v>8584</v>
      </c>
      <c r="H535" t="str">
        <f>IFERROR(VLOOKUP(Table[[#This Row],[Activity Details of Assistance]],WHAT!E:F,2,FALSE),"")</f>
        <v># of tube well</v>
      </c>
      <c r="I535"/>
      <c r="J535">
        <v>9</v>
      </c>
      <c r="K535" t="s">
        <v>8280</v>
      </c>
      <c r="L535" t="s">
        <v>13</v>
      </c>
      <c r="M535" t="s">
        <v>14</v>
      </c>
      <c r="N535" t="s">
        <v>309</v>
      </c>
      <c r="O535" t="s">
        <v>1606</v>
      </c>
      <c r="P535" t="s">
        <v>4656</v>
      </c>
      <c r="Q535" s="236">
        <v>44592</v>
      </c>
      <c r="R535" s="236">
        <v>44743</v>
      </c>
      <c r="S535" t="s">
        <v>8452</v>
      </c>
      <c r="T535"/>
      <c r="U535"/>
      <c r="V535"/>
      <c r="W535"/>
      <c r="X535" s="197"/>
      <c r="Y535" t="s">
        <v>8330</v>
      </c>
      <c r="Z535">
        <v>1719567273</v>
      </c>
      <c r="AA535" t="s">
        <v>8331</v>
      </c>
      <c r="AB535" s="188" t="str">
        <f>_xlfn.IFNA(IF(Table[[#This Row],[Programme Partner]]&lt;&gt;Table[[#This Row],[Implementing Partner]],CONCATENATE(Table[[#This Row],[Programme Partner]],"-",Table[[#This Row],[Implementing Partner]]),Table[[#This Row],[Programme Partner]]),"")</f>
        <v>WVI</v>
      </c>
      <c r="AC535" s="189"/>
      <c r="AD535" s="189"/>
      <c r="AE535" s="190"/>
      <c r="AF535" s="190"/>
      <c r="AG535" s="191"/>
    </row>
    <row r="536" spans="1:33" ht="14.4" customHeight="1">
      <c r="A536" s="183">
        <v>583</v>
      </c>
      <c r="B536" t="s">
        <v>5300</v>
      </c>
      <c r="C536" t="s">
        <v>5300</v>
      </c>
      <c r="D536" s="197" t="s">
        <v>7014</v>
      </c>
      <c r="E536" t="s">
        <v>27</v>
      </c>
      <c r="F536" t="s">
        <v>8012</v>
      </c>
      <c r="G536" s="195" t="s">
        <v>8585</v>
      </c>
      <c r="H536" t="str">
        <f>IFERROR(VLOOKUP(Table[[#This Row],[Activity Details of Assistance]],WHAT!E:F,2,FALSE),"")</f>
        <v xml:space="preserve"># of door </v>
      </c>
      <c r="I536"/>
      <c r="J536">
        <v>15</v>
      </c>
      <c r="K536" t="s">
        <v>8280</v>
      </c>
      <c r="L536" t="s">
        <v>13</v>
      </c>
      <c r="M536" t="s">
        <v>14</v>
      </c>
      <c r="N536" t="s">
        <v>309</v>
      </c>
      <c r="O536" t="s">
        <v>1606</v>
      </c>
      <c r="P536" t="s">
        <v>4656</v>
      </c>
      <c r="Q536" s="236">
        <v>44592</v>
      </c>
      <c r="R536" s="236">
        <v>44743</v>
      </c>
      <c r="S536" t="s">
        <v>8452</v>
      </c>
      <c r="T536"/>
      <c r="U536"/>
      <c r="V536"/>
      <c r="W536"/>
      <c r="X536" s="197"/>
      <c r="Y536" t="s">
        <v>8330</v>
      </c>
      <c r="Z536">
        <v>1719567273</v>
      </c>
      <c r="AA536" t="s">
        <v>8331</v>
      </c>
      <c r="AB536" s="188" t="str">
        <f>_xlfn.IFNA(IF(Table[[#This Row],[Programme Partner]]&lt;&gt;Table[[#This Row],[Implementing Partner]],CONCATENATE(Table[[#This Row],[Programme Partner]],"-",Table[[#This Row],[Implementing Partner]]),Table[[#This Row],[Programme Partner]]),"")</f>
        <v>WVI</v>
      </c>
      <c r="AC536" s="189"/>
      <c r="AD536" s="189"/>
      <c r="AE536" s="190"/>
      <c r="AF536" s="190"/>
      <c r="AG536" s="191"/>
    </row>
    <row r="537" spans="1:33" ht="14.4" customHeight="1">
      <c r="A537" s="183">
        <v>584</v>
      </c>
      <c r="B537" t="s">
        <v>5300</v>
      </c>
      <c r="C537" t="s">
        <v>5300</v>
      </c>
      <c r="D537" s="197" t="s">
        <v>7014</v>
      </c>
      <c r="E537" t="s">
        <v>27</v>
      </c>
      <c r="F537" t="s">
        <v>8012</v>
      </c>
      <c r="G537" t="s">
        <v>8359</v>
      </c>
      <c r="H537" t="str">
        <f>IFERROR(VLOOKUP(Table[[#This Row],[Activity Details of Assistance]],WHAT!E:F,2,FALSE),"")</f>
        <v># of FSM Site</v>
      </c>
      <c r="I537"/>
      <c r="J537">
        <v>4</v>
      </c>
      <c r="K537" t="s">
        <v>8280</v>
      </c>
      <c r="L537" t="s">
        <v>13</v>
      </c>
      <c r="M537" t="s">
        <v>14</v>
      </c>
      <c r="N537" t="s">
        <v>309</v>
      </c>
      <c r="O537" t="s">
        <v>1606</v>
      </c>
      <c r="P537" t="s">
        <v>4656</v>
      </c>
      <c r="Q537" s="236">
        <v>44592</v>
      </c>
      <c r="R537" s="236">
        <v>44743</v>
      </c>
      <c r="S537" t="s">
        <v>8452</v>
      </c>
      <c r="T537"/>
      <c r="U537"/>
      <c r="V537"/>
      <c r="W537"/>
      <c r="X537" s="197"/>
      <c r="Y537" t="s">
        <v>8330</v>
      </c>
      <c r="Z537">
        <v>1719567273</v>
      </c>
      <c r="AA537" t="s">
        <v>8331</v>
      </c>
      <c r="AB537" s="188" t="str">
        <f>_xlfn.IFNA(IF(Table[[#This Row],[Programme Partner]]&lt;&gt;Table[[#This Row],[Implementing Partner]],CONCATENATE(Table[[#This Row],[Programme Partner]],"-",Table[[#This Row],[Implementing Partner]]),Table[[#This Row],[Programme Partner]]),"")</f>
        <v>WVI</v>
      </c>
      <c r="AC537" s="189"/>
      <c r="AD537" s="189"/>
      <c r="AE537" s="190"/>
      <c r="AF537" s="190"/>
      <c r="AG537" s="191"/>
    </row>
    <row r="538" spans="1:33" ht="14.4" customHeight="1">
      <c r="A538" s="183">
        <v>585</v>
      </c>
      <c r="B538" t="s">
        <v>5300</v>
      </c>
      <c r="C538" t="s">
        <v>5300</v>
      </c>
      <c r="D538" s="197" t="s">
        <v>7014</v>
      </c>
      <c r="E538" t="s">
        <v>27</v>
      </c>
      <c r="F538" t="s">
        <v>8012</v>
      </c>
      <c r="G538" t="s">
        <v>8357</v>
      </c>
      <c r="H538" t="str">
        <f>IFERROR(VLOOKUP(Table[[#This Row],[Activity Details of Assistance]],WHAT!E:F,2,FALSE),"")</f>
        <v># of door</v>
      </c>
      <c r="I538"/>
      <c r="J538">
        <v>60</v>
      </c>
      <c r="K538" t="s">
        <v>8280</v>
      </c>
      <c r="L538" t="s">
        <v>13</v>
      </c>
      <c r="M538" t="s">
        <v>14</v>
      </c>
      <c r="N538" t="s">
        <v>309</v>
      </c>
      <c r="O538" t="s">
        <v>1606</v>
      </c>
      <c r="P538" t="s">
        <v>4656</v>
      </c>
      <c r="Q538" s="236">
        <v>44592</v>
      </c>
      <c r="R538" s="236">
        <v>44743</v>
      </c>
      <c r="S538" t="s">
        <v>8452</v>
      </c>
      <c r="T538"/>
      <c r="U538"/>
      <c r="V538"/>
      <c r="W538"/>
      <c r="X538" s="197"/>
      <c r="Y538" t="s">
        <v>8330</v>
      </c>
      <c r="Z538">
        <v>1719567273</v>
      </c>
      <c r="AA538" t="s">
        <v>8331</v>
      </c>
      <c r="AB538" s="188" t="str">
        <f>_xlfn.IFNA(IF(Table[[#This Row],[Programme Partner]]&lt;&gt;Table[[#This Row],[Implementing Partner]],CONCATENATE(Table[[#This Row],[Programme Partner]],"-",Table[[#This Row],[Implementing Partner]]),Table[[#This Row],[Programme Partner]]),"")</f>
        <v>WVI</v>
      </c>
      <c r="AC538" s="189"/>
      <c r="AD538" s="189"/>
      <c r="AE538" s="190"/>
      <c r="AF538" s="190"/>
      <c r="AG538" s="191"/>
    </row>
    <row r="539" spans="1:33" ht="14.4" customHeight="1">
      <c r="A539" s="183">
        <v>586</v>
      </c>
      <c r="B539" t="s">
        <v>5300</v>
      </c>
      <c r="C539" t="s">
        <v>5300</v>
      </c>
      <c r="D539" s="197" t="s">
        <v>7014</v>
      </c>
      <c r="E539" t="s">
        <v>27</v>
      </c>
      <c r="F539" t="s">
        <v>8014</v>
      </c>
      <c r="G539" t="s">
        <v>8361</v>
      </c>
      <c r="H539" t="str">
        <f>IFERROR(VLOOKUP(Table[[#This Row],[Activity Details of Assistance]],WHAT!E:F,2,FALSE),"")</f>
        <v># of plant</v>
      </c>
      <c r="I539"/>
      <c r="J539">
        <v>2</v>
      </c>
      <c r="K539" t="s">
        <v>8280</v>
      </c>
      <c r="L539" t="s">
        <v>13</v>
      </c>
      <c r="M539" t="s">
        <v>14</v>
      </c>
      <c r="N539" t="s">
        <v>309</v>
      </c>
      <c r="O539" t="s">
        <v>1606</v>
      </c>
      <c r="P539" t="s">
        <v>4656</v>
      </c>
      <c r="Q539" s="236">
        <v>44592</v>
      </c>
      <c r="R539" s="236">
        <v>44743</v>
      </c>
      <c r="S539" t="s">
        <v>8452</v>
      </c>
      <c r="T539"/>
      <c r="U539"/>
      <c r="V539"/>
      <c r="W539"/>
      <c r="X539" s="197"/>
      <c r="Y539" t="s">
        <v>8330</v>
      </c>
      <c r="Z539">
        <v>1719567273</v>
      </c>
      <c r="AA539" t="s">
        <v>8331</v>
      </c>
      <c r="AB539" s="188" t="str">
        <f>_xlfn.IFNA(IF(Table[[#This Row],[Programme Partner]]&lt;&gt;Table[[#This Row],[Implementing Partner]],CONCATENATE(Table[[#This Row],[Programme Partner]],"-",Table[[#This Row],[Implementing Partner]]),Table[[#This Row],[Programme Partner]]),"")</f>
        <v>WVI</v>
      </c>
      <c r="AC539" s="189"/>
      <c r="AD539" s="189"/>
      <c r="AE539" s="190"/>
      <c r="AF539" s="190"/>
      <c r="AG539" s="191"/>
    </row>
    <row r="540" spans="1:33" ht="14.4" customHeight="1">
      <c r="A540" s="183">
        <v>587</v>
      </c>
      <c r="B540" t="s">
        <v>5300</v>
      </c>
      <c r="C540" t="s">
        <v>5300</v>
      </c>
      <c r="D540" s="197" t="s">
        <v>8348</v>
      </c>
      <c r="E540" t="s">
        <v>27</v>
      </c>
      <c r="F540" t="s">
        <v>8011</v>
      </c>
      <c r="G540" s="195" t="s">
        <v>8584</v>
      </c>
      <c r="H540" t="str">
        <f>IFERROR(VLOOKUP(Table[[#This Row],[Activity Details of Assistance]],WHAT!E:F,2,FALSE),"")</f>
        <v># of tube well</v>
      </c>
      <c r="I540"/>
      <c r="J540">
        <v>9</v>
      </c>
      <c r="K540" t="s">
        <v>8280</v>
      </c>
      <c r="L540" t="s">
        <v>13</v>
      </c>
      <c r="M540" t="s">
        <v>14</v>
      </c>
      <c r="N540" t="s">
        <v>309</v>
      </c>
      <c r="O540" t="s">
        <v>1606</v>
      </c>
      <c r="P540" t="s">
        <v>4656</v>
      </c>
      <c r="Q540" s="236">
        <v>44592</v>
      </c>
      <c r="R540" s="236">
        <v>44621</v>
      </c>
      <c r="S540" t="s">
        <v>8452</v>
      </c>
      <c r="T540"/>
      <c r="U540"/>
      <c r="V540"/>
      <c r="W540"/>
      <c r="X540" s="197"/>
      <c r="Y540" t="s">
        <v>8330</v>
      </c>
      <c r="Z540">
        <v>1719567273</v>
      </c>
      <c r="AA540" t="s">
        <v>8331</v>
      </c>
      <c r="AB540" s="188" t="str">
        <f>_xlfn.IFNA(IF(Table[[#This Row],[Programme Partner]]&lt;&gt;Table[[#This Row],[Implementing Partner]],CONCATENATE(Table[[#This Row],[Programme Partner]],"-",Table[[#This Row],[Implementing Partner]]),Table[[#This Row],[Programme Partner]]),"")</f>
        <v>WVI</v>
      </c>
      <c r="AC540" s="189"/>
      <c r="AD540" s="189"/>
      <c r="AE540" s="190"/>
      <c r="AF540" s="190"/>
      <c r="AG540" s="191"/>
    </row>
    <row r="541" spans="1:33" ht="14.4" customHeight="1">
      <c r="A541" s="183">
        <v>588</v>
      </c>
      <c r="B541" t="s">
        <v>5300</v>
      </c>
      <c r="C541" t="s">
        <v>5300</v>
      </c>
      <c r="D541" s="197" t="s">
        <v>8348</v>
      </c>
      <c r="E541" t="s">
        <v>27</v>
      </c>
      <c r="F541" t="s">
        <v>8011</v>
      </c>
      <c r="G541" t="s">
        <v>8355</v>
      </c>
      <c r="H541" t="str">
        <f>IFERROR(VLOOKUP(Table[[#This Row],[Activity Details of Assistance]],WHAT!E:F,2,FALSE),"")</f>
        <v># of water network</v>
      </c>
      <c r="I541"/>
      <c r="J541">
        <v>1</v>
      </c>
      <c r="K541" t="s">
        <v>8280</v>
      </c>
      <c r="L541" t="s">
        <v>13</v>
      </c>
      <c r="M541" t="s">
        <v>14</v>
      </c>
      <c r="N541" t="s">
        <v>309</v>
      </c>
      <c r="O541" t="s">
        <v>1606</v>
      </c>
      <c r="P541" t="s">
        <v>4656</v>
      </c>
      <c r="Q541" s="236">
        <v>44592</v>
      </c>
      <c r="R541" s="236">
        <v>44621</v>
      </c>
      <c r="S541" t="s">
        <v>8452</v>
      </c>
      <c r="T541"/>
      <c r="U541"/>
      <c r="V541"/>
      <c r="W541"/>
      <c r="X541" s="197"/>
      <c r="Y541" t="s">
        <v>8330</v>
      </c>
      <c r="Z541">
        <v>1719567273</v>
      </c>
      <c r="AA541" t="s">
        <v>8331</v>
      </c>
      <c r="AB541" s="188" t="str">
        <f>_xlfn.IFNA(IF(Table[[#This Row],[Programme Partner]]&lt;&gt;Table[[#This Row],[Implementing Partner]],CONCATENATE(Table[[#This Row],[Programme Partner]],"-",Table[[#This Row],[Implementing Partner]]),Table[[#This Row],[Programme Partner]]),"")</f>
        <v>WVI</v>
      </c>
      <c r="AC541" s="189"/>
      <c r="AD541" s="189"/>
      <c r="AE541" s="190"/>
      <c r="AF541" s="190"/>
      <c r="AG541" s="191"/>
    </row>
    <row r="542" spans="1:33" ht="14.4" customHeight="1">
      <c r="A542" s="183">
        <v>589</v>
      </c>
      <c r="B542" t="s">
        <v>5300</v>
      </c>
      <c r="C542" t="s">
        <v>5300</v>
      </c>
      <c r="D542" s="197" t="s">
        <v>8348</v>
      </c>
      <c r="E542" t="s">
        <v>27</v>
      </c>
      <c r="F542" t="s">
        <v>8012</v>
      </c>
      <c r="G542" s="195" t="s">
        <v>8585</v>
      </c>
      <c r="H542" t="str">
        <f>IFERROR(VLOOKUP(Table[[#This Row],[Activity Details of Assistance]],WHAT!E:F,2,FALSE),"")</f>
        <v xml:space="preserve"># of door </v>
      </c>
      <c r="I542"/>
      <c r="J542">
        <v>15</v>
      </c>
      <c r="K542" t="s">
        <v>8280</v>
      </c>
      <c r="L542" t="s">
        <v>13</v>
      </c>
      <c r="M542" t="s">
        <v>14</v>
      </c>
      <c r="N542" t="s">
        <v>309</v>
      </c>
      <c r="O542" t="s">
        <v>1606</v>
      </c>
      <c r="P542" t="s">
        <v>4656</v>
      </c>
      <c r="Q542" s="236">
        <v>44592</v>
      </c>
      <c r="R542" s="236">
        <v>44621</v>
      </c>
      <c r="S542" t="s">
        <v>8452</v>
      </c>
      <c r="T542"/>
      <c r="U542"/>
      <c r="V542"/>
      <c r="W542"/>
      <c r="X542" s="197"/>
      <c r="Y542" t="s">
        <v>8330</v>
      </c>
      <c r="Z542">
        <v>1719567273</v>
      </c>
      <c r="AA542" t="s">
        <v>8331</v>
      </c>
      <c r="AB542" s="188" t="str">
        <f>_xlfn.IFNA(IF(Table[[#This Row],[Programme Partner]]&lt;&gt;Table[[#This Row],[Implementing Partner]],CONCATENATE(Table[[#This Row],[Programme Partner]],"-",Table[[#This Row],[Implementing Partner]]),Table[[#This Row],[Programme Partner]]),"")</f>
        <v>WVI</v>
      </c>
      <c r="AC542" s="189"/>
      <c r="AD542" s="189"/>
      <c r="AE542" s="190"/>
      <c r="AF542" s="190"/>
      <c r="AG542" s="191"/>
    </row>
    <row r="543" spans="1:33" ht="14.4" customHeight="1">
      <c r="A543" s="183">
        <v>590</v>
      </c>
      <c r="B543" t="s">
        <v>5300</v>
      </c>
      <c r="C543" t="s">
        <v>5300</v>
      </c>
      <c r="D543" s="197" t="s">
        <v>8348</v>
      </c>
      <c r="E543" t="s">
        <v>27</v>
      </c>
      <c r="F543" t="s">
        <v>8012</v>
      </c>
      <c r="G543" t="s">
        <v>8359</v>
      </c>
      <c r="H543" t="str">
        <f>IFERROR(VLOOKUP(Table[[#This Row],[Activity Details of Assistance]],WHAT!E:F,2,FALSE),"")</f>
        <v># of FSM Site</v>
      </c>
      <c r="I543"/>
      <c r="J543">
        <v>2</v>
      </c>
      <c r="K543" t="s">
        <v>8280</v>
      </c>
      <c r="L543" t="s">
        <v>13</v>
      </c>
      <c r="M543" t="s">
        <v>14</v>
      </c>
      <c r="N543" t="s">
        <v>309</v>
      </c>
      <c r="O543" t="s">
        <v>1606</v>
      </c>
      <c r="P543" t="s">
        <v>4656</v>
      </c>
      <c r="Q543" s="236">
        <v>44592</v>
      </c>
      <c r="R543" s="236">
        <v>44621</v>
      </c>
      <c r="S543" t="s">
        <v>8452</v>
      </c>
      <c r="T543"/>
      <c r="U543"/>
      <c r="V543"/>
      <c r="W543"/>
      <c r="X543" s="197"/>
      <c r="Y543" t="s">
        <v>8330</v>
      </c>
      <c r="Z543">
        <v>1719567273</v>
      </c>
      <c r="AA543" t="s">
        <v>8331</v>
      </c>
      <c r="AB543" s="188" t="str">
        <f>_xlfn.IFNA(IF(Table[[#This Row],[Programme Partner]]&lt;&gt;Table[[#This Row],[Implementing Partner]],CONCATENATE(Table[[#This Row],[Programme Partner]],"-",Table[[#This Row],[Implementing Partner]]),Table[[#This Row],[Programme Partner]]),"")</f>
        <v>WVI</v>
      </c>
      <c r="AC543" s="189"/>
      <c r="AD543" s="189"/>
      <c r="AE543" s="190"/>
      <c r="AF543" s="190"/>
      <c r="AG543" s="191"/>
    </row>
    <row r="544" spans="1:33" ht="14.4" customHeight="1">
      <c r="A544" s="183">
        <v>591</v>
      </c>
      <c r="B544" t="s">
        <v>5300</v>
      </c>
      <c r="C544" t="s">
        <v>5300</v>
      </c>
      <c r="D544" s="197" t="s">
        <v>8348</v>
      </c>
      <c r="E544" t="s">
        <v>27</v>
      </c>
      <c r="F544" t="s">
        <v>8012</v>
      </c>
      <c r="G544" t="s">
        <v>8357</v>
      </c>
      <c r="H544" t="str">
        <f>IFERROR(VLOOKUP(Table[[#This Row],[Activity Details of Assistance]],WHAT!E:F,2,FALSE),"")</f>
        <v># of door</v>
      </c>
      <c r="I544"/>
      <c r="J544">
        <v>60</v>
      </c>
      <c r="K544" t="s">
        <v>8280</v>
      </c>
      <c r="L544" t="s">
        <v>13</v>
      </c>
      <c r="M544" t="s">
        <v>14</v>
      </c>
      <c r="N544" t="s">
        <v>309</v>
      </c>
      <c r="O544" t="s">
        <v>1606</v>
      </c>
      <c r="P544" t="s">
        <v>4656</v>
      </c>
      <c r="Q544" s="236">
        <v>44592</v>
      </c>
      <c r="R544" s="236">
        <v>44621</v>
      </c>
      <c r="S544" t="s">
        <v>8452</v>
      </c>
      <c r="T544"/>
      <c r="U544"/>
      <c r="V544"/>
      <c r="W544"/>
      <c r="X544" s="197"/>
      <c r="Y544" t="s">
        <v>8330</v>
      </c>
      <c r="Z544">
        <v>1719567273</v>
      </c>
      <c r="AA544" t="s">
        <v>8331</v>
      </c>
      <c r="AB544" s="188" t="str">
        <f>_xlfn.IFNA(IF(Table[[#This Row],[Programme Partner]]&lt;&gt;Table[[#This Row],[Implementing Partner]],CONCATENATE(Table[[#This Row],[Programme Partner]],"-",Table[[#This Row],[Implementing Partner]]),Table[[#This Row],[Programme Partner]]),"")</f>
        <v>WVI</v>
      </c>
      <c r="AC544" s="189"/>
      <c r="AD544" s="189"/>
      <c r="AE544" s="190"/>
      <c r="AF544" s="190"/>
      <c r="AG544" s="191"/>
    </row>
    <row r="545" spans="1:33" ht="14.4" customHeight="1">
      <c r="A545" s="183">
        <v>592</v>
      </c>
      <c r="B545" t="s">
        <v>5300</v>
      </c>
      <c r="C545" t="s">
        <v>5300</v>
      </c>
      <c r="D545" s="197" t="s">
        <v>8348</v>
      </c>
      <c r="E545" t="s">
        <v>27</v>
      </c>
      <c r="F545" t="s">
        <v>8013</v>
      </c>
      <c r="G545" t="s">
        <v>8313</v>
      </c>
      <c r="H545" t="str">
        <f>IFERROR(VLOOKUP(Table[[#This Row],[Activity Details of Assistance]],WHAT!E:F,2,FALSE),"")</f>
        <v># of HP sessions at community level</v>
      </c>
      <c r="I545"/>
      <c r="J545">
        <v>471</v>
      </c>
      <c r="K545" t="s">
        <v>8280</v>
      </c>
      <c r="L545" t="s">
        <v>13</v>
      </c>
      <c r="M545" t="s">
        <v>14</v>
      </c>
      <c r="N545" t="s">
        <v>309</v>
      </c>
      <c r="O545" t="s">
        <v>1606</v>
      </c>
      <c r="P545" t="s">
        <v>4656</v>
      </c>
      <c r="Q545" s="236">
        <v>44592</v>
      </c>
      <c r="R545" s="236">
        <v>44621</v>
      </c>
      <c r="S545" t="s">
        <v>8452</v>
      </c>
      <c r="T545"/>
      <c r="U545"/>
      <c r="V545"/>
      <c r="W545"/>
      <c r="X545" s="197"/>
      <c r="Y545" t="s">
        <v>8330</v>
      </c>
      <c r="Z545">
        <v>1719567273</v>
      </c>
      <c r="AA545" t="s">
        <v>8331</v>
      </c>
      <c r="AB545" s="188" t="str">
        <f>_xlfn.IFNA(IF(Table[[#This Row],[Programme Partner]]&lt;&gt;Table[[#This Row],[Implementing Partner]],CONCATENATE(Table[[#This Row],[Programme Partner]],"-",Table[[#This Row],[Implementing Partner]]),Table[[#This Row],[Programme Partner]]),"")</f>
        <v>WVI</v>
      </c>
      <c r="AC545" s="189"/>
      <c r="AD545" s="189"/>
      <c r="AE545" s="190"/>
      <c r="AF545" s="190"/>
      <c r="AG545" s="191"/>
    </row>
    <row r="546" spans="1:33" ht="14.4" customHeight="1">
      <c r="A546" s="183">
        <v>593</v>
      </c>
      <c r="B546" t="s">
        <v>5300</v>
      </c>
      <c r="C546" t="s">
        <v>5300</v>
      </c>
      <c r="D546" s="197" t="s">
        <v>8348</v>
      </c>
      <c r="E546" t="s">
        <v>27</v>
      </c>
      <c r="F546" t="s">
        <v>8013</v>
      </c>
      <c r="G546" t="s">
        <v>8314</v>
      </c>
      <c r="H546" t="str">
        <f>IFERROR(VLOOKUP(Table[[#This Row],[Activity Details of Assistance]],WHAT!E:F,2,FALSE),"")</f>
        <v># of HP sessions at HH level</v>
      </c>
      <c r="I546"/>
      <c r="J546">
        <v>450</v>
      </c>
      <c r="K546" t="s">
        <v>8280</v>
      </c>
      <c r="L546" t="s">
        <v>13</v>
      </c>
      <c r="M546" t="s">
        <v>14</v>
      </c>
      <c r="N546" t="s">
        <v>309</v>
      </c>
      <c r="O546" t="s">
        <v>1606</v>
      </c>
      <c r="P546" t="s">
        <v>4656</v>
      </c>
      <c r="Q546" s="236">
        <v>44592</v>
      </c>
      <c r="R546" s="236">
        <v>44621</v>
      </c>
      <c r="S546" t="s">
        <v>8452</v>
      </c>
      <c r="T546"/>
      <c r="U546"/>
      <c r="V546"/>
      <c r="W546"/>
      <c r="X546" s="197"/>
      <c r="Y546" t="s">
        <v>8330</v>
      </c>
      <c r="Z546">
        <v>1719567273</v>
      </c>
      <c r="AA546" t="s">
        <v>8331</v>
      </c>
      <c r="AB546" s="188" t="str">
        <f>_xlfn.IFNA(IF(Table[[#This Row],[Programme Partner]]&lt;&gt;Table[[#This Row],[Implementing Partner]],CONCATENATE(Table[[#This Row],[Programme Partner]],"-",Table[[#This Row],[Implementing Partner]]),Table[[#This Row],[Programme Partner]]),"")</f>
        <v>WVI</v>
      </c>
      <c r="AC546" s="189"/>
      <c r="AD546" s="189"/>
      <c r="AE546" s="190"/>
      <c r="AF546" s="190"/>
      <c r="AG546" s="191"/>
    </row>
    <row r="547" spans="1:33" ht="14.4" customHeight="1">
      <c r="A547" s="183">
        <v>594</v>
      </c>
      <c r="B547" t="s">
        <v>4993</v>
      </c>
      <c r="C547" t="s">
        <v>5137</v>
      </c>
      <c r="D547" s="197" t="s">
        <v>6017</v>
      </c>
      <c r="E547" t="s">
        <v>27</v>
      </c>
      <c r="F547" t="s">
        <v>8011</v>
      </c>
      <c r="G547" s="195" t="s">
        <v>8584</v>
      </c>
      <c r="H547" t="str">
        <f>IFERROR(VLOOKUP(Table[[#This Row],[Activity Details of Assistance]],WHAT!E:F,2,FALSE),"")</f>
        <v># of tube well</v>
      </c>
      <c r="I547"/>
      <c r="J547">
        <v>35</v>
      </c>
      <c r="K547" t="s">
        <v>8280</v>
      </c>
      <c r="L547" t="s">
        <v>13</v>
      </c>
      <c r="M547" t="s">
        <v>14</v>
      </c>
      <c r="N547" t="s">
        <v>309</v>
      </c>
      <c r="O547" t="s">
        <v>1606</v>
      </c>
      <c r="P547" t="s">
        <v>6477</v>
      </c>
      <c r="Q547" s="236">
        <v>44620</v>
      </c>
      <c r="R547" s="236">
        <v>44621</v>
      </c>
      <c r="S547" t="s">
        <v>8452</v>
      </c>
      <c r="T547"/>
      <c r="U547"/>
      <c r="V547"/>
      <c r="W547"/>
      <c r="X547" s="197"/>
      <c r="Y547" t="s">
        <v>8309</v>
      </c>
      <c r="Z547">
        <v>1813213381</v>
      </c>
      <c r="AA547" t="s">
        <v>8285</v>
      </c>
      <c r="AB547" s="188" t="str">
        <f>_xlfn.IFNA(IF(Table[[#This Row],[Programme Partner]]&lt;&gt;Table[[#This Row],[Implementing Partner]],CONCATENATE(Table[[#This Row],[Programme Partner]],"-",Table[[#This Row],[Implementing Partner]]),Table[[#This Row],[Programme Partner]]),"")</f>
        <v>ACF-HYSAWA</v>
      </c>
      <c r="AC547" s="189"/>
      <c r="AD547" s="189"/>
      <c r="AE547" s="190"/>
      <c r="AF547" s="190"/>
      <c r="AG547" s="191"/>
    </row>
    <row r="548" spans="1:33" ht="14.4" customHeight="1">
      <c r="A548" s="183">
        <v>595</v>
      </c>
      <c r="B548" t="s">
        <v>4993</v>
      </c>
      <c r="C548" t="s">
        <v>5137</v>
      </c>
      <c r="D548" s="197" t="s">
        <v>6017</v>
      </c>
      <c r="E548" t="s">
        <v>27</v>
      </c>
      <c r="F548" t="s">
        <v>8011</v>
      </c>
      <c r="G548" t="s">
        <v>8019</v>
      </c>
      <c r="H548" t="str">
        <f>IFERROR(VLOOKUP(Table[[#This Row],[Activity Details of Assistance]],WHAT!E:F,2,FALSE),"")</f>
        <v>N/A</v>
      </c>
      <c r="I548"/>
      <c r="J548">
        <v>68</v>
      </c>
      <c r="K548" t="s">
        <v>8280</v>
      </c>
      <c r="L548" t="s">
        <v>13</v>
      </c>
      <c r="M548" t="s">
        <v>14</v>
      </c>
      <c r="N548" t="s">
        <v>309</v>
      </c>
      <c r="O548" t="s">
        <v>1606</v>
      </c>
      <c r="P548" t="s">
        <v>6477</v>
      </c>
      <c r="Q548" s="236">
        <v>44620</v>
      </c>
      <c r="R548" s="236">
        <v>44621</v>
      </c>
      <c r="S548" t="s">
        <v>8452</v>
      </c>
      <c r="T548"/>
      <c r="U548"/>
      <c r="V548"/>
      <c r="W548"/>
      <c r="X548" s="197" t="s">
        <v>8377</v>
      </c>
      <c r="Y548" t="s">
        <v>8309</v>
      </c>
      <c r="Z548">
        <v>1813213381</v>
      </c>
      <c r="AA548" t="s">
        <v>8285</v>
      </c>
      <c r="AB548" s="188" t="str">
        <f>_xlfn.IFNA(IF(Table[[#This Row],[Programme Partner]]&lt;&gt;Table[[#This Row],[Implementing Partner]],CONCATENATE(Table[[#This Row],[Programme Partner]],"-",Table[[#This Row],[Implementing Partner]]),Table[[#This Row],[Programme Partner]]),"")</f>
        <v>ACF-HYSAWA</v>
      </c>
      <c r="AC548" s="189"/>
      <c r="AD548" s="189"/>
      <c r="AE548" s="190"/>
      <c r="AF548" s="190"/>
      <c r="AG548" s="191"/>
    </row>
    <row r="549" spans="1:33" ht="14.4" customHeight="1">
      <c r="A549" s="183">
        <v>596</v>
      </c>
      <c r="B549" t="s">
        <v>4993</v>
      </c>
      <c r="C549" t="s">
        <v>5137</v>
      </c>
      <c r="D549" s="197" t="s">
        <v>6017</v>
      </c>
      <c r="E549" t="s">
        <v>27</v>
      </c>
      <c r="F549" t="s">
        <v>8012</v>
      </c>
      <c r="G549" s="195" t="s">
        <v>8585</v>
      </c>
      <c r="H549" t="str">
        <f>IFERROR(VLOOKUP(Table[[#This Row],[Activity Details of Assistance]],WHAT!E:F,2,FALSE),"")</f>
        <v xml:space="preserve"># of door </v>
      </c>
      <c r="I549"/>
      <c r="J549">
        <v>46</v>
      </c>
      <c r="K549" t="s">
        <v>8280</v>
      </c>
      <c r="L549" t="s">
        <v>13</v>
      </c>
      <c r="M549" t="s">
        <v>14</v>
      </c>
      <c r="N549" t="s">
        <v>309</v>
      </c>
      <c r="O549" t="s">
        <v>1606</v>
      </c>
      <c r="P549" t="s">
        <v>6477</v>
      </c>
      <c r="Q549" s="236">
        <v>44620</v>
      </c>
      <c r="R549" s="236">
        <v>44621</v>
      </c>
      <c r="S549" t="s">
        <v>8452</v>
      </c>
      <c r="T549"/>
      <c r="U549"/>
      <c r="V549"/>
      <c r="W549"/>
      <c r="X549" s="197"/>
      <c r="Y549" t="s">
        <v>8309</v>
      </c>
      <c r="Z549">
        <v>1813213381</v>
      </c>
      <c r="AA549" t="s">
        <v>8285</v>
      </c>
      <c r="AB549" s="188" t="str">
        <f>_xlfn.IFNA(IF(Table[[#This Row],[Programme Partner]]&lt;&gt;Table[[#This Row],[Implementing Partner]],CONCATENATE(Table[[#This Row],[Programme Partner]],"-",Table[[#This Row],[Implementing Partner]]),Table[[#This Row],[Programme Partner]]),"")</f>
        <v>ACF-HYSAWA</v>
      </c>
      <c r="AC549" s="189"/>
      <c r="AD549" s="189"/>
      <c r="AE549" s="190"/>
      <c r="AF549" s="190"/>
      <c r="AG549" s="191"/>
    </row>
    <row r="550" spans="1:33" ht="14.4" customHeight="1">
      <c r="A550" s="183">
        <v>597</v>
      </c>
      <c r="B550" t="s">
        <v>4993</v>
      </c>
      <c r="C550" t="s">
        <v>5137</v>
      </c>
      <c r="D550" s="197" t="s">
        <v>6017</v>
      </c>
      <c r="E550" t="s">
        <v>27</v>
      </c>
      <c r="F550" t="s">
        <v>8012</v>
      </c>
      <c r="G550" t="s">
        <v>8357</v>
      </c>
      <c r="H550" t="str">
        <f>IFERROR(VLOOKUP(Table[[#This Row],[Activity Details of Assistance]],WHAT!E:F,2,FALSE),"")</f>
        <v># of door</v>
      </c>
      <c r="I550"/>
      <c r="J550">
        <v>162</v>
      </c>
      <c r="K550" t="s">
        <v>8280</v>
      </c>
      <c r="L550" t="s">
        <v>13</v>
      </c>
      <c r="M550" t="s">
        <v>14</v>
      </c>
      <c r="N550" t="s">
        <v>309</v>
      </c>
      <c r="O550" t="s">
        <v>1606</v>
      </c>
      <c r="P550" t="s">
        <v>6477</v>
      </c>
      <c r="Q550" s="236">
        <v>44620</v>
      </c>
      <c r="R550" s="236">
        <v>44621</v>
      </c>
      <c r="S550" t="s">
        <v>8452</v>
      </c>
      <c r="T550"/>
      <c r="U550"/>
      <c r="V550"/>
      <c r="W550"/>
      <c r="X550" s="197"/>
      <c r="Y550" t="s">
        <v>8309</v>
      </c>
      <c r="Z550">
        <v>1813213381</v>
      </c>
      <c r="AA550" t="s">
        <v>8285</v>
      </c>
      <c r="AB550" s="188" t="str">
        <f>_xlfn.IFNA(IF(Table[[#This Row],[Programme Partner]]&lt;&gt;Table[[#This Row],[Implementing Partner]],CONCATENATE(Table[[#This Row],[Programme Partner]],"-",Table[[#This Row],[Implementing Partner]]),Table[[#This Row],[Programme Partner]]),"")</f>
        <v>ACF-HYSAWA</v>
      </c>
      <c r="AC550" s="189"/>
      <c r="AD550" s="189"/>
      <c r="AE550" s="190"/>
      <c r="AF550" s="190"/>
      <c r="AG550" s="191"/>
    </row>
    <row r="551" spans="1:33" ht="14.4" customHeight="1">
      <c r="A551" s="183">
        <v>598</v>
      </c>
      <c r="B551" t="s">
        <v>4993</v>
      </c>
      <c r="C551" t="s">
        <v>5137</v>
      </c>
      <c r="D551" s="197" t="s">
        <v>6017</v>
      </c>
      <c r="E551" t="s">
        <v>27</v>
      </c>
      <c r="F551" t="s">
        <v>8012</v>
      </c>
      <c r="G551" s="195" t="s">
        <v>8586</v>
      </c>
      <c r="H551" t="str">
        <f>IFERROR(VLOOKUP(Table[[#This Row],[Activity Details of Assistance]],WHAT!E:F,2,FALSE),"")</f>
        <v># of door</v>
      </c>
      <c r="I551"/>
      <c r="J551">
        <v>78</v>
      </c>
      <c r="K551" t="s">
        <v>8280</v>
      </c>
      <c r="L551" t="s">
        <v>13</v>
      </c>
      <c r="M551" t="s">
        <v>14</v>
      </c>
      <c r="N551" t="s">
        <v>309</v>
      </c>
      <c r="O551" t="s">
        <v>1606</v>
      </c>
      <c r="P551" t="s">
        <v>6477</v>
      </c>
      <c r="Q551" s="236">
        <v>44620</v>
      </c>
      <c r="R551" s="236">
        <v>44621</v>
      </c>
      <c r="S551" t="s">
        <v>8452</v>
      </c>
      <c r="T551"/>
      <c r="U551"/>
      <c r="V551"/>
      <c r="W551"/>
      <c r="X551" s="197"/>
      <c r="Y551" t="s">
        <v>8309</v>
      </c>
      <c r="Z551">
        <v>1813213381</v>
      </c>
      <c r="AA551" t="s">
        <v>8285</v>
      </c>
      <c r="AB551" s="188" t="str">
        <f>_xlfn.IFNA(IF(Table[[#This Row],[Programme Partner]]&lt;&gt;Table[[#This Row],[Implementing Partner]],CONCATENATE(Table[[#This Row],[Programme Partner]],"-",Table[[#This Row],[Implementing Partner]]),Table[[#This Row],[Programme Partner]]),"")</f>
        <v>ACF-HYSAWA</v>
      </c>
      <c r="AC551" s="189"/>
      <c r="AD551" s="189"/>
      <c r="AE551" s="190"/>
      <c r="AF551" s="190"/>
      <c r="AG551" s="191"/>
    </row>
    <row r="552" spans="1:33" ht="14.4" customHeight="1">
      <c r="A552" s="183">
        <v>599</v>
      </c>
      <c r="B552" t="s">
        <v>4993</v>
      </c>
      <c r="C552" t="s">
        <v>5137</v>
      </c>
      <c r="D552" s="197" t="s">
        <v>6017</v>
      </c>
      <c r="E552" t="s">
        <v>27</v>
      </c>
      <c r="F552" t="s">
        <v>8013</v>
      </c>
      <c r="G552" t="s">
        <v>8313</v>
      </c>
      <c r="H552" t="str">
        <f>IFERROR(VLOOKUP(Table[[#This Row],[Activity Details of Assistance]],WHAT!E:F,2,FALSE),"")</f>
        <v># of HP sessions at community level</v>
      </c>
      <c r="I552"/>
      <c r="J552">
        <v>119</v>
      </c>
      <c r="K552" t="s">
        <v>8280</v>
      </c>
      <c r="L552" t="s">
        <v>13</v>
      </c>
      <c r="M552" t="s">
        <v>14</v>
      </c>
      <c r="N552" t="s">
        <v>309</v>
      </c>
      <c r="O552" t="s">
        <v>1606</v>
      </c>
      <c r="P552" t="s">
        <v>6477</v>
      </c>
      <c r="Q552" s="236">
        <v>44620</v>
      </c>
      <c r="R552" s="236">
        <v>44621</v>
      </c>
      <c r="S552" t="s">
        <v>8452</v>
      </c>
      <c r="T552"/>
      <c r="U552"/>
      <c r="V552"/>
      <c r="W552"/>
      <c r="X552" s="197"/>
      <c r="Y552" t="s">
        <v>8309</v>
      </c>
      <c r="Z552">
        <v>1813213381</v>
      </c>
      <c r="AA552" t="s">
        <v>8285</v>
      </c>
      <c r="AB552" s="188" t="str">
        <f>_xlfn.IFNA(IF(Table[[#This Row],[Programme Partner]]&lt;&gt;Table[[#This Row],[Implementing Partner]],CONCATENATE(Table[[#This Row],[Programme Partner]],"-",Table[[#This Row],[Implementing Partner]]),Table[[#This Row],[Programme Partner]]),"")</f>
        <v>ACF-HYSAWA</v>
      </c>
      <c r="AC552" s="189"/>
      <c r="AD552" s="189"/>
      <c r="AE552" s="190"/>
      <c r="AF552" s="190"/>
      <c r="AG552" s="191"/>
    </row>
    <row r="553" spans="1:33" ht="14.4" customHeight="1">
      <c r="A553" s="183">
        <v>600</v>
      </c>
      <c r="B553" t="s">
        <v>4993</v>
      </c>
      <c r="C553" t="s">
        <v>5137</v>
      </c>
      <c r="D553" s="197" t="s">
        <v>6017</v>
      </c>
      <c r="E553" t="s">
        <v>27</v>
      </c>
      <c r="F553" t="s">
        <v>8013</v>
      </c>
      <c r="G553" t="s">
        <v>8314</v>
      </c>
      <c r="H553" t="str">
        <f>IFERROR(VLOOKUP(Table[[#This Row],[Activity Details of Assistance]],WHAT!E:F,2,FALSE),"")</f>
        <v># of HP sessions at HH level</v>
      </c>
      <c r="I553"/>
      <c r="J553">
        <v>1431</v>
      </c>
      <c r="K553" t="s">
        <v>8280</v>
      </c>
      <c r="L553" t="s">
        <v>13</v>
      </c>
      <c r="M553" t="s">
        <v>14</v>
      </c>
      <c r="N553" t="s">
        <v>309</v>
      </c>
      <c r="O553" t="s">
        <v>1606</v>
      </c>
      <c r="P553" t="s">
        <v>6477</v>
      </c>
      <c r="Q553" s="236">
        <v>44620</v>
      </c>
      <c r="R553" s="236">
        <v>44621</v>
      </c>
      <c r="S553" t="s">
        <v>8452</v>
      </c>
      <c r="T553"/>
      <c r="U553"/>
      <c r="V553"/>
      <c r="W553"/>
      <c r="X553" s="197"/>
      <c r="Y553" t="s">
        <v>8309</v>
      </c>
      <c r="Z553">
        <v>1813213381</v>
      </c>
      <c r="AA553" t="s">
        <v>8285</v>
      </c>
      <c r="AB553" s="188" t="str">
        <f>_xlfn.IFNA(IF(Table[[#This Row],[Programme Partner]]&lt;&gt;Table[[#This Row],[Implementing Partner]],CONCATENATE(Table[[#This Row],[Programme Partner]],"-",Table[[#This Row],[Implementing Partner]]),Table[[#This Row],[Programme Partner]]),"")</f>
        <v>ACF-HYSAWA</v>
      </c>
      <c r="AC553" s="189"/>
      <c r="AD553" s="189"/>
      <c r="AE553" s="190"/>
      <c r="AF553" s="190"/>
      <c r="AG553" s="191"/>
    </row>
    <row r="554" spans="1:33" ht="14.4" customHeight="1">
      <c r="A554" s="183">
        <v>601</v>
      </c>
      <c r="B554" t="s">
        <v>4993</v>
      </c>
      <c r="C554" t="s">
        <v>5137</v>
      </c>
      <c r="D554" s="197" t="s">
        <v>6017</v>
      </c>
      <c r="E554" t="s">
        <v>27</v>
      </c>
      <c r="F554" t="s">
        <v>8013</v>
      </c>
      <c r="G554" t="s">
        <v>8019</v>
      </c>
      <c r="H554" t="str">
        <f>IFERROR(VLOOKUP(Table[[#This Row],[Activity Details of Assistance]],WHAT!E:F,2,FALSE),"")</f>
        <v>N/A</v>
      </c>
      <c r="I554"/>
      <c r="J554">
        <v>1567</v>
      </c>
      <c r="K554" t="s">
        <v>8280</v>
      </c>
      <c r="L554" t="s">
        <v>13</v>
      </c>
      <c r="M554" t="s">
        <v>14</v>
      </c>
      <c r="N554" t="s">
        <v>309</v>
      </c>
      <c r="O554" t="s">
        <v>1606</v>
      </c>
      <c r="P554" t="s">
        <v>6477</v>
      </c>
      <c r="Q554" s="236">
        <v>44620</v>
      </c>
      <c r="R554" s="236">
        <v>44621</v>
      </c>
      <c r="S554" t="s">
        <v>8452</v>
      </c>
      <c r="T554"/>
      <c r="U554"/>
      <c r="V554"/>
      <c r="W554"/>
      <c r="X554" s="197" t="s">
        <v>8482</v>
      </c>
      <c r="Y554" t="s">
        <v>8309</v>
      </c>
      <c r="Z554">
        <v>1813213381</v>
      </c>
      <c r="AA554" t="s">
        <v>8285</v>
      </c>
      <c r="AB554" s="188" t="str">
        <f>_xlfn.IFNA(IF(Table[[#This Row],[Programme Partner]]&lt;&gt;Table[[#This Row],[Implementing Partner]],CONCATENATE(Table[[#This Row],[Programme Partner]],"-",Table[[#This Row],[Implementing Partner]]),Table[[#This Row],[Programme Partner]]),"")</f>
        <v>ACF-HYSAWA</v>
      </c>
      <c r="AC554" s="189"/>
      <c r="AD554" s="189"/>
      <c r="AE554" s="190"/>
      <c r="AF554" s="190"/>
      <c r="AG554" s="191"/>
    </row>
    <row r="555" spans="1:33" ht="14.4" customHeight="1">
      <c r="A555" s="183">
        <v>602</v>
      </c>
      <c r="B555" t="s">
        <v>4993</v>
      </c>
      <c r="C555" t="s">
        <v>5137</v>
      </c>
      <c r="D555" s="197" t="s">
        <v>6017</v>
      </c>
      <c r="E555" t="s">
        <v>27</v>
      </c>
      <c r="F555" t="s">
        <v>8012</v>
      </c>
      <c r="G555" s="195" t="s">
        <v>8586</v>
      </c>
      <c r="H555" t="str">
        <f>IFERROR(VLOOKUP(Table[[#This Row],[Activity Details of Assistance]],WHAT!E:F,2,FALSE),"")</f>
        <v># of door</v>
      </c>
      <c r="I555"/>
      <c r="J555">
        <v>3</v>
      </c>
      <c r="K555" t="s">
        <v>8280</v>
      </c>
      <c r="L555" t="s">
        <v>13</v>
      </c>
      <c r="M555" t="s">
        <v>14</v>
      </c>
      <c r="N555" t="s">
        <v>309</v>
      </c>
      <c r="O555" t="s">
        <v>1606</v>
      </c>
      <c r="P555" t="s">
        <v>6477</v>
      </c>
      <c r="Q555" s="236">
        <v>44620</v>
      </c>
      <c r="R555" s="236">
        <v>44621</v>
      </c>
      <c r="S555" t="s">
        <v>8452</v>
      </c>
      <c r="T555"/>
      <c r="U555"/>
      <c r="V555"/>
      <c r="W555"/>
      <c r="X555" s="197"/>
      <c r="Y555" t="s">
        <v>8309</v>
      </c>
      <c r="Z555">
        <v>1813213381</v>
      </c>
      <c r="AA555" t="s">
        <v>8285</v>
      </c>
      <c r="AB555" s="188" t="str">
        <f>_xlfn.IFNA(IF(Table[[#This Row],[Programme Partner]]&lt;&gt;Table[[#This Row],[Implementing Partner]],CONCATENATE(Table[[#This Row],[Programme Partner]],"-",Table[[#This Row],[Implementing Partner]]),Table[[#This Row],[Programme Partner]]),"")</f>
        <v>ACF-HYSAWA</v>
      </c>
      <c r="AC555" s="189"/>
      <c r="AD555" s="189"/>
      <c r="AE555" s="190"/>
      <c r="AF555" s="190"/>
      <c r="AG555" s="191"/>
    </row>
    <row r="556" spans="1:33" ht="14.4" customHeight="1">
      <c r="A556" s="183">
        <v>603</v>
      </c>
      <c r="B556" t="s">
        <v>4993</v>
      </c>
      <c r="C556" t="s">
        <v>4993</v>
      </c>
      <c r="D556" s="197" t="s">
        <v>6017</v>
      </c>
      <c r="E556" t="s">
        <v>27</v>
      </c>
      <c r="F556" t="s">
        <v>8011</v>
      </c>
      <c r="G556" s="195" t="s">
        <v>8584</v>
      </c>
      <c r="H556" t="str">
        <f>IFERROR(VLOOKUP(Table[[#This Row],[Activity Details of Assistance]],WHAT!E:F,2,FALSE),"")</f>
        <v># of tube well</v>
      </c>
      <c r="I556"/>
      <c r="J556">
        <v>13</v>
      </c>
      <c r="K556" t="s">
        <v>8280</v>
      </c>
      <c r="L556" t="s">
        <v>13</v>
      </c>
      <c r="M556" t="s">
        <v>14</v>
      </c>
      <c r="N556" t="s">
        <v>309</v>
      </c>
      <c r="O556" t="s">
        <v>1606</v>
      </c>
      <c r="P556" t="s">
        <v>6477</v>
      </c>
      <c r="Q556" s="236">
        <v>44620</v>
      </c>
      <c r="R556" s="236">
        <v>44621</v>
      </c>
      <c r="S556" t="s">
        <v>8452</v>
      </c>
      <c r="T556"/>
      <c r="U556"/>
      <c r="V556"/>
      <c r="W556"/>
      <c r="X556" s="197"/>
      <c r="Y556" t="s">
        <v>8309</v>
      </c>
      <c r="Z556">
        <v>18183213381</v>
      </c>
      <c r="AA556" t="s">
        <v>8285</v>
      </c>
      <c r="AB556" s="188" t="str">
        <f>_xlfn.IFNA(IF(Table[[#This Row],[Programme Partner]]&lt;&gt;Table[[#This Row],[Implementing Partner]],CONCATENATE(Table[[#This Row],[Programme Partner]],"-",Table[[#This Row],[Implementing Partner]]),Table[[#This Row],[Programme Partner]]),"")</f>
        <v>ACF</v>
      </c>
      <c r="AC556" s="189"/>
      <c r="AD556" s="189"/>
      <c r="AE556" s="190"/>
      <c r="AF556" s="190"/>
      <c r="AG556" s="191"/>
    </row>
    <row r="557" spans="1:33" ht="14.4" customHeight="1">
      <c r="A557" s="183">
        <v>604</v>
      </c>
      <c r="B557" t="s">
        <v>4993</v>
      </c>
      <c r="C557" t="s">
        <v>4993</v>
      </c>
      <c r="D557" s="197" t="s">
        <v>6017</v>
      </c>
      <c r="E557" t="s">
        <v>27</v>
      </c>
      <c r="F557" t="s">
        <v>8011</v>
      </c>
      <c r="G557" t="s">
        <v>8019</v>
      </c>
      <c r="H557" t="str">
        <f>IFERROR(VLOOKUP(Table[[#This Row],[Activity Details of Assistance]],WHAT!E:F,2,FALSE),"")</f>
        <v>N/A</v>
      </c>
      <c r="I557"/>
      <c r="J557">
        <v>64</v>
      </c>
      <c r="K557" t="s">
        <v>8280</v>
      </c>
      <c r="L557" t="s">
        <v>13</v>
      </c>
      <c r="M557" t="s">
        <v>14</v>
      </c>
      <c r="N557" t="s">
        <v>309</v>
      </c>
      <c r="O557" t="s">
        <v>1606</v>
      </c>
      <c r="P557" t="s">
        <v>6477</v>
      </c>
      <c r="Q557" s="236">
        <v>44620</v>
      </c>
      <c r="R557" s="236">
        <v>44621</v>
      </c>
      <c r="S557" t="s">
        <v>8452</v>
      </c>
      <c r="T557"/>
      <c r="U557"/>
      <c r="V557"/>
      <c r="W557"/>
      <c r="X557" s="197" t="s">
        <v>8377</v>
      </c>
      <c r="Y557" t="s">
        <v>8309</v>
      </c>
      <c r="Z557">
        <v>18183213381</v>
      </c>
      <c r="AA557" t="s">
        <v>8285</v>
      </c>
      <c r="AB557" s="188" t="str">
        <f>_xlfn.IFNA(IF(Table[[#This Row],[Programme Partner]]&lt;&gt;Table[[#This Row],[Implementing Partner]],CONCATENATE(Table[[#This Row],[Programme Partner]],"-",Table[[#This Row],[Implementing Partner]]),Table[[#This Row],[Programme Partner]]),"")</f>
        <v>ACF</v>
      </c>
      <c r="AC557" s="189"/>
      <c r="AD557" s="189"/>
      <c r="AE557" s="190"/>
      <c r="AF557" s="190"/>
      <c r="AG557" s="191"/>
    </row>
    <row r="558" spans="1:33" ht="14.4" customHeight="1">
      <c r="A558" s="183">
        <v>605</v>
      </c>
      <c r="B558" t="s">
        <v>4993</v>
      </c>
      <c r="C558" t="s">
        <v>4993</v>
      </c>
      <c r="D558" s="197" t="s">
        <v>6017</v>
      </c>
      <c r="E558" t="s">
        <v>27</v>
      </c>
      <c r="F558" t="s">
        <v>8012</v>
      </c>
      <c r="G558" t="s">
        <v>8373</v>
      </c>
      <c r="H558" t="str">
        <f>IFERROR(VLOOKUP(Table[[#This Row],[Activity Details of Assistance]],WHAT!E:F,2,FALSE),"")</f>
        <v xml:space="preserve"># of door </v>
      </c>
      <c r="I558"/>
      <c r="J558">
        <v>3</v>
      </c>
      <c r="K558" t="s">
        <v>8280</v>
      </c>
      <c r="L558" t="s">
        <v>13</v>
      </c>
      <c r="M558" t="s">
        <v>14</v>
      </c>
      <c r="N558" t="s">
        <v>309</v>
      </c>
      <c r="O558" t="s">
        <v>1606</v>
      </c>
      <c r="P558" t="s">
        <v>6477</v>
      </c>
      <c r="Q558" s="236">
        <v>44620</v>
      </c>
      <c r="R558" s="236">
        <v>44621</v>
      </c>
      <c r="S558" t="s">
        <v>8452</v>
      </c>
      <c r="T558"/>
      <c r="U558"/>
      <c r="V558"/>
      <c r="W558"/>
      <c r="X558" s="197"/>
      <c r="Y558" t="s">
        <v>8309</v>
      </c>
      <c r="Z558">
        <v>18183213381</v>
      </c>
      <c r="AA558" t="s">
        <v>8285</v>
      </c>
      <c r="AB558" s="188" t="str">
        <f>_xlfn.IFNA(IF(Table[[#This Row],[Programme Partner]]&lt;&gt;Table[[#This Row],[Implementing Partner]],CONCATENATE(Table[[#This Row],[Programme Partner]],"-",Table[[#This Row],[Implementing Partner]]),Table[[#This Row],[Programme Partner]]),"")</f>
        <v>ACF</v>
      </c>
      <c r="AC558" s="189"/>
      <c r="AD558" s="189"/>
      <c r="AE558" s="190"/>
      <c r="AF558" s="190"/>
      <c r="AG558" s="191"/>
    </row>
    <row r="559" spans="1:33" ht="14.4" customHeight="1">
      <c r="A559" s="183">
        <v>606</v>
      </c>
      <c r="B559" t="s">
        <v>4993</v>
      </c>
      <c r="C559" t="s">
        <v>4993</v>
      </c>
      <c r="D559" s="197" t="s">
        <v>6017</v>
      </c>
      <c r="E559" t="s">
        <v>27</v>
      </c>
      <c r="F559" t="s">
        <v>8012</v>
      </c>
      <c r="G559" s="195" t="s">
        <v>8585</v>
      </c>
      <c r="H559" t="str">
        <f>IFERROR(VLOOKUP(Table[[#This Row],[Activity Details of Assistance]],WHAT!E:F,2,FALSE),"")</f>
        <v xml:space="preserve"># of door </v>
      </c>
      <c r="I559"/>
      <c r="J559">
        <v>8</v>
      </c>
      <c r="K559" t="s">
        <v>8280</v>
      </c>
      <c r="L559" t="s">
        <v>13</v>
      </c>
      <c r="M559" t="s">
        <v>14</v>
      </c>
      <c r="N559" t="s">
        <v>309</v>
      </c>
      <c r="O559" t="s">
        <v>1606</v>
      </c>
      <c r="P559" t="s">
        <v>6477</v>
      </c>
      <c r="Q559" s="236">
        <v>44620</v>
      </c>
      <c r="R559" s="236">
        <v>44621</v>
      </c>
      <c r="S559" t="s">
        <v>8452</v>
      </c>
      <c r="T559"/>
      <c r="U559"/>
      <c r="V559"/>
      <c r="W559"/>
      <c r="X559" s="197"/>
      <c r="Y559" t="s">
        <v>8309</v>
      </c>
      <c r="Z559">
        <v>18183213381</v>
      </c>
      <c r="AA559" t="s">
        <v>8285</v>
      </c>
      <c r="AB559" s="188" t="str">
        <f>_xlfn.IFNA(IF(Table[[#This Row],[Programme Partner]]&lt;&gt;Table[[#This Row],[Implementing Partner]],CONCATENATE(Table[[#This Row],[Programme Partner]],"-",Table[[#This Row],[Implementing Partner]]),Table[[#This Row],[Programme Partner]]),"")</f>
        <v>ACF</v>
      </c>
      <c r="AC559" s="189"/>
      <c r="AD559" s="189"/>
      <c r="AE559" s="190"/>
      <c r="AF559" s="190"/>
      <c r="AG559" s="191"/>
    </row>
    <row r="560" spans="1:33" ht="14.4" customHeight="1">
      <c r="A560" s="183">
        <v>607</v>
      </c>
      <c r="B560" t="s">
        <v>4993</v>
      </c>
      <c r="C560" t="s">
        <v>4993</v>
      </c>
      <c r="D560" s="197" t="s">
        <v>6017</v>
      </c>
      <c r="E560" t="s">
        <v>27</v>
      </c>
      <c r="F560" t="s">
        <v>8012</v>
      </c>
      <c r="G560" t="s">
        <v>8359</v>
      </c>
      <c r="H560" t="str">
        <f>IFERROR(VLOOKUP(Table[[#This Row],[Activity Details of Assistance]],WHAT!E:F,2,FALSE),"")</f>
        <v># of FSM Site</v>
      </c>
      <c r="I560"/>
      <c r="J560">
        <v>1</v>
      </c>
      <c r="K560" t="s">
        <v>8280</v>
      </c>
      <c r="L560" t="s">
        <v>13</v>
      </c>
      <c r="M560" t="s">
        <v>14</v>
      </c>
      <c r="N560" t="s">
        <v>309</v>
      </c>
      <c r="O560" t="s">
        <v>1606</v>
      </c>
      <c r="P560" t="s">
        <v>6477</v>
      </c>
      <c r="Q560" s="236">
        <v>44620</v>
      </c>
      <c r="R560" s="236">
        <v>44621</v>
      </c>
      <c r="S560" t="s">
        <v>8452</v>
      </c>
      <c r="T560"/>
      <c r="U560"/>
      <c r="V560"/>
      <c r="W560"/>
      <c r="X560" s="197"/>
      <c r="Y560" t="s">
        <v>8309</v>
      </c>
      <c r="Z560">
        <v>18183213381</v>
      </c>
      <c r="AA560" t="s">
        <v>8285</v>
      </c>
      <c r="AB560" s="188" t="str">
        <f>_xlfn.IFNA(IF(Table[[#This Row],[Programme Partner]]&lt;&gt;Table[[#This Row],[Implementing Partner]],CONCATENATE(Table[[#This Row],[Programme Partner]],"-",Table[[#This Row],[Implementing Partner]]),Table[[#This Row],[Programme Partner]]),"")</f>
        <v>ACF</v>
      </c>
      <c r="AC560" s="189"/>
      <c r="AD560" s="189"/>
      <c r="AE560" s="190"/>
      <c r="AF560" s="190"/>
      <c r="AG560" s="191"/>
    </row>
    <row r="561" spans="1:33" ht="14.4" customHeight="1">
      <c r="A561" s="183">
        <v>608</v>
      </c>
      <c r="B561" t="s">
        <v>4993</v>
      </c>
      <c r="C561" t="s">
        <v>4993</v>
      </c>
      <c r="D561" s="197" t="s">
        <v>6017</v>
      </c>
      <c r="E561" t="s">
        <v>27</v>
      </c>
      <c r="F561" t="s">
        <v>8012</v>
      </c>
      <c r="G561" t="s">
        <v>8357</v>
      </c>
      <c r="H561" t="str">
        <f>IFERROR(VLOOKUP(Table[[#This Row],[Activity Details of Assistance]],WHAT!E:F,2,FALSE),"")</f>
        <v># of door</v>
      </c>
      <c r="I561"/>
      <c r="J561">
        <v>50</v>
      </c>
      <c r="K561" t="s">
        <v>8280</v>
      </c>
      <c r="L561" t="s">
        <v>13</v>
      </c>
      <c r="M561" t="s">
        <v>14</v>
      </c>
      <c r="N561" t="s">
        <v>309</v>
      </c>
      <c r="O561" t="s">
        <v>1606</v>
      </c>
      <c r="P561" t="s">
        <v>6477</v>
      </c>
      <c r="Q561" s="236">
        <v>44620</v>
      </c>
      <c r="R561" s="236">
        <v>44621</v>
      </c>
      <c r="S561" t="s">
        <v>8452</v>
      </c>
      <c r="T561"/>
      <c r="U561"/>
      <c r="V561"/>
      <c r="W561"/>
      <c r="X561" s="197"/>
      <c r="Y561" t="s">
        <v>8309</v>
      </c>
      <c r="Z561">
        <v>18183213381</v>
      </c>
      <c r="AA561" t="s">
        <v>8285</v>
      </c>
      <c r="AB561" s="188" t="str">
        <f>_xlfn.IFNA(IF(Table[[#This Row],[Programme Partner]]&lt;&gt;Table[[#This Row],[Implementing Partner]],CONCATENATE(Table[[#This Row],[Programme Partner]],"-",Table[[#This Row],[Implementing Partner]]),Table[[#This Row],[Programme Partner]]),"")</f>
        <v>ACF</v>
      </c>
      <c r="AC561" s="189"/>
      <c r="AD561" s="189"/>
      <c r="AE561" s="190"/>
      <c r="AF561" s="190"/>
      <c r="AG561" s="191"/>
    </row>
    <row r="562" spans="1:33" ht="14.4" customHeight="1">
      <c r="A562" s="183">
        <v>609</v>
      </c>
      <c r="B562" t="s">
        <v>4993</v>
      </c>
      <c r="C562" t="s">
        <v>4993</v>
      </c>
      <c r="D562" s="197" t="s">
        <v>6017</v>
      </c>
      <c r="E562" t="s">
        <v>27</v>
      </c>
      <c r="F562" t="s">
        <v>8012</v>
      </c>
      <c r="G562" s="195" t="s">
        <v>8586</v>
      </c>
      <c r="H562" t="str">
        <f>IFERROR(VLOOKUP(Table[[#This Row],[Activity Details of Assistance]],WHAT!E:F,2,FALSE),"")</f>
        <v># of door</v>
      </c>
      <c r="I562"/>
      <c r="J562">
        <v>29</v>
      </c>
      <c r="K562" t="s">
        <v>8280</v>
      </c>
      <c r="L562" t="s">
        <v>13</v>
      </c>
      <c r="M562" t="s">
        <v>14</v>
      </c>
      <c r="N562" t="s">
        <v>309</v>
      </c>
      <c r="O562" t="s">
        <v>1606</v>
      </c>
      <c r="P562" t="s">
        <v>6477</v>
      </c>
      <c r="Q562" s="236">
        <v>44620</v>
      </c>
      <c r="R562" s="236">
        <v>44621</v>
      </c>
      <c r="S562" t="s">
        <v>8452</v>
      </c>
      <c r="T562"/>
      <c r="U562"/>
      <c r="V562"/>
      <c r="W562"/>
      <c r="X562" s="197"/>
      <c r="Y562" t="s">
        <v>8309</v>
      </c>
      <c r="Z562">
        <v>18183213381</v>
      </c>
      <c r="AA562" t="s">
        <v>8285</v>
      </c>
      <c r="AB562" s="188" t="str">
        <f>_xlfn.IFNA(IF(Table[[#This Row],[Programme Partner]]&lt;&gt;Table[[#This Row],[Implementing Partner]],CONCATENATE(Table[[#This Row],[Programme Partner]],"-",Table[[#This Row],[Implementing Partner]]),Table[[#This Row],[Programme Partner]]),"")</f>
        <v>ACF</v>
      </c>
      <c r="AC562" s="189"/>
      <c r="AD562" s="189"/>
      <c r="AE562" s="190"/>
      <c r="AF562" s="190"/>
      <c r="AG562" s="191"/>
    </row>
    <row r="563" spans="1:33" ht="14.4" customHeight="1">
      <c r="A563" s="183">
        <v>610</v>
      </c>
      <c r="B563" t="s">
        <v>4993</v>
      </c>
      <c r="C563" t="s">
        <v>4993</v>
      </c>
      <c r="D563" s="197" t="s">
        <v>6017</v>
      </c>
      <c r="E563" t="s">
        <v>27</v>
      </c>
      <c r="F563" t="s">
        <v>8013</v>
      </c>
      <c r="G563" t="s">
        <v>8313</v>
      </c>
      <c r="H563" t="str">
        <f>IFERROR(VLOOKUP(Table[[#This Row],[Activity Details of Assistance]],WHAT!E:F,2,FALSE),"")</f>
        <v># of HP sessions at community level</v>
      </c>
      <c r="I563"/>
      <c r="J563">
        <v>237</v>
      </c>
      <c r="K563" t="s">
        <v>8280</v>
      </c>
      <c r="L563" t="s">
        <v>13</v>
      </c>
      <c r="M563" t="s">
        <v>14</v>
      </c>
      <c r="N563" t="s">
        <v>309</v>
      </c>
      <c r="O563" t="s">
        <v>1606</v>
      </c>
      <c r="P563" t="s">
        <v>6477</v>
      </c>
      <c r="Q563" s="236">
        <v>44620</v>
      </c>
      <c r="R563" s="236">
        <v>44621</v>
      </c>
      <c r="S563" t="s">
        <v>8452</v>
      </c>
      <c r="T563"/>
      <c r="U563"/>
      <c r="V563"/>
      <c r="W563"/>
      <c r="X563" s="197"/>
      <c r="Y563" t="s">
        <v>8309</v>
      </c>
      <c r="Z563">
        <v>18183213381</v>
      </c>
      <c r="AA563" t="s">
        <v>8285</v>
      </c>
      <c r="AB563" s="188" t="str">
        <f>_xlfn.IFNA(IF(Table[[#This Row],[Programme Partner]]&lt;&gt;Table[[#This Row],[Implementing Partner]],CONCATENATE(Table[[#This Row],[Programme Partner]],"-",Table[[#This Row],[Implementing Partner]]),Table[[#This Row],[Programme Partner]]),"")</f>
        <v>ACF</v>
      </c>
      <c r="AC563" s="189"/>
      <c r="AD563" s="189"/>
      <c r="AE563" s="190"/>
      <c r="AF563" s="190"/>
      <c r="AG563" s="191"/>
    </row>
    <row r="564" spans="1:33" ht="14.4" customHeight="1">
      <c r="A564" s="183">
        <v>611</v>
      </c>
      <c r="B564" t="s">
        <v>4993</v>
      </c>
      <c r="C564" t="s">
        <v>4993</v>
      </c>
      <c r="D564" s="197" t="s">
        <v>6017</v>
      </c>
      <c r="E564" t="s">
        <v>27</v>
      </c>
      <c r="F564" t="s">
        <v>8013</v>
      </c>
      <c r="G564" s="195" t="s">
        <v>8314</v>
      </c>
      <c r="H564" t="str">
        <f>IFERROR(VLOOKUP(Table[[#This Row],[Activity Details of Assistance]],WHAT!E:F,2,FALSE),"")</f>
        <v># of HP sessions at HH level</v>
      </c>
      <c r="I564"/>
      <c r="J564">
        <v>602</v>
      </c>
      <c r="K564" t="s">
        <v>8280</v>
      </c>
      <c r="L564" t="s">
        <v>13</v>
      </c>
      <c r="M564" t="s">
        <v>14</v>
      </c>
      <c r="N564" t="s">
        <v>309</v>
      </c>
      <c r="O564" t="s">
        <v>1606</v>
      </c>
      <c r="P564" t="s">
        <v>6477</v>
      </c>
      <c r="Q564" s="236">
        <v>44620</v>
      </c>
      <c r="R564" s="236">
        <v>44621</v>
      </c>
      <c r="S564" t="s">
        <v>8452</v>
      </c>
      <c r="T564"/>
      <c r="U564"/>
      <c r="V564"/>
      <c r="W564"/>
      <c r="X564" s="197"/>
      <c r="Y564" t="s">
        <v>8309</v>
      </c>
      <c r="Z564">
        <v>18183213381</v>
      </c>
      <c r="AA564" t="s">
        <v>8285</v>
      </c>
      <c r="AB564" s="188" t="str">
        <f>_xlfn.IFNA(IF(Table[[#This Row],[Programme Partner]]&lt;&gt;Table[[#This Row],[Implementing Partner]],CONCATENATE(Table[[#This Row],[Programme Partner]],"-",Table[[#This Row],[Implementing Partner]]),Table[[#This Row],[Programme Partner]]),"")</f>
        <v>ACF</v>
      </c>
      <c r="AC564" s="189"/>
      <c r="AD564" s="189"/>
      <c r="AE564" s="190"/>
      <c r="AF564" s="190"/>
      <c r="AG564" s="191"/>
    </row>
    <row r="565" spans="1:33" ht="14.4" customHeight="1">
      <c r="A565" s="183">
        <v>612</v>
      </c>
      <c r="B565" t="s">
        <v>4993</v>
      </c>
      <c r="C565" t="s">
        <v>4993</v>
      </c>
      <c r="D565" s="197" t="s">
        <v>6017</v>
      </c>
      <c r="E565" t="s">
        <v>27</v>
      </c>
      <c r="F565" t="s">
        <v>8013</v>
      </c>
      <c r="G565" t="s">
        <v>8019</v>
      </c>
      <c r="H565" t="str">
        <f>IFERROR(VLOOKUP(Table[[#This Row],[Activity Details of Assistance]],WHAT!E:F,2,FALSE),"")</f>
        <v>N/A</v>
      </c>
      <c r="I565"/>
      <c r="J565">
        <v>38</v>
      </c>
      <c r="K565" t="s">
        <v>8280</v>
      </c>
      <c r="L565" t="s">
        <v>13</v>
      </c>
      <c r="M565" t="s">
        <v>14</v>
      </c>
      <c r="N565" t="s">
        <v>309</v>
      </c>
      <c r="O565" t="s">
        <v>1606</v>
      </c>
      <c r="P565" t="s">
        <v>6477</v>
      </c>
      <c r="Q565" s="236">
        <v>44620</v>
      </c>
      <c r="R565" s="236">
        <v>44621</v>
      </c>
      <c r="S565" t="s">
        <v>8452</v>
      </c>
      <c r="T565"/>
      <c r="U565"/>
      <c r="V565"/>
      <c r="W565"/>
      <c r="X565" s="197" t="s">
        <v>8483</v>
      </c>
      <c r="Y565" t="s">
        <v>8309</v>
      </c>
      <c r="Z565">
        <v>18183213381</v>
      </c>
      <c r="AA565" t="s">
        <v>8285</v>
      </c>
      <c r="AB565" s="188" t="str">
        <f>_xlfn.IFNA(IF(Table[[#This Row],[Programme Partner]]&lt;&gt;Table[[#This Row],[Implementing Partner]],CONCATENATE(Table[[#This Row],[Programme Partner]],"-",Table[[#This Row],[Implementing Partner]]),Table[[#This Row],[Programme Partner]]),"")</f>
        <v>ACF</v>
      </c>
      <c r="AC565" s="189"/>
      <c r="AD565" s="189"/>
      <c r="AE565" s="190"/>
      <c r="AF565" s="190"/>
      <c r="AG565" s="191"/>
    </row>
    <row r="566" spans="1:33" ht="14.4" customHeight="1">
      <c r="A566" s="183">
        <v>613</v>
      </c>
      <c r="B566" t="s">
        <v>4993</v>
      </c>
      <c r="C566" t="s">
        <v>4993</v>
      </c>
      <c r="D566" s="197" t="s">
        <v>6017</v>
      </c>
      <c r="E566" t="s">
        <v>27</v>
      </c>
      <c r="F566" t="s">
        <v>8014</v>
      </c>
      <c r="G566" t="s">
        <v>8243</v>
      </c>
      <c r="H566" t="str">
        <f>IFERROR(VLOOKUP(Table[[#This Row],[Activity Details of Assistance]],WHAT!E:F,2,FALSE),"")</f>
        <v># of pit</v>
      </c>
      <c r="I566"/>
      <c r="J566">
        <v>1</v>
      </c>
      <c r="K566" t="s">
        <v>8280</v>
      </c>
      <c r="L566" t="s">
        <v>13</v>
      </c>
      <c r="M566" t="s">
        <v>14</v>
      </c>
      <c r="N566" t="s">
        <v>309</v>
      </c>
      <c r="O566" t="s">
        <v>1606</v>
      </c>
      <c r="P566" t="s">
        <v>6477</v>
      </c>
      <c r="Q566" s="236">
        <v>44620</v>
      </c>
      <c r="R566" s="236">
        <v>44621</v>
      </c>
      <c r="S566" t="s">
        <v>8452</v>
      </c>
      <c r="T566"/>
      <c r="U566"/>
      <c r="V566"/>
      <c r="W566"/>
      <c r="X566" s="197"/>
      <c r="Y566" t="s">
        <v>8309</v>
      </c>
      <c r="Z566">
        <v>18183213381</v>
      </c>
      <c r="AA566" t="s">
        <v>8285</v>
      </c>
      <c r="AB566" s="188" t="str">
        <f>_xlfn.IFNA(IF(Table[[#This Row],[Programme Partner]]&lt;&gt;Table[[#This Row],[Implementing Partner]],CONCATENATE(Table[[#This Row],[Programme Partner]],"-",Table[[#This Row],[Implementing Partner]]),Table[[#This Row],[Programme Partner]]),"")</f>
        <v>ACF</v>
      </c>
      <c r="AC566" s="189"/>
      <c r="AD566" s="189"/>
      <c r="AE566" s="190"/>
      <c r="AF566" s="190"/>
      <c r="AG566" s="191"/>
    </row>
    <row r="567" spans="1:33" ht="14.4" customHeight="1">
      <c r="A567" s="183">
        <v>614</v>
      </c>
      <c r="B567" t="s">
        <v>4993</v>
      </c>
      <c r="C567" t="s">
        <v>4993</v>
      </c>
      <c r="D567" s="197" t="s">
        <v>6017</v>
      </c>
      <c r="E567" t="s">
        <v>27</v>
      </c>
      <c r="F567" t="s">
        <v>8014</v>
      </c>
      <c r="G567" t="s">
        <v>8019</v>
      </c>
      <c r="H567" t="str">
        <f>IFERROR(VLOOKUP(Table[[#This Row],[Activity Details of Assistance]],WHAT!E:F,2,FALSE),"")</f>
        <v>N/A</v>
      </c>
      <c r="I567"/>
      <c r="J567">
        <v>5150</v>
      </c>
      <c r="K567" t="s">
        <v>8280</v>
      </c>
      <c r="L567" t="s">
        <v>13</v>
      </c>
      <c r="M567" t="s">
        <v>14</v>
      </c>
      <c r="N567" t="s">
        <v>309</v>
      </c>
      <c r="O567" t="s">
        <v>1606</v>
      </c>
      <c r="P567" t="s">
        <v>6477</v>
      </c>
      <c r="Q567" s="236">
        <v>44620</v>
      </c>
      <c r="R567" s="236">
        <v>44621</v>
      </c>
      <c r="S567" t="s">
        <v>8452</v>
      </c>
      <c r="T567"/>
      <c r="U567"/>
      <c r="V567"/>
      <c r="W567"/>
      <c r="X567" s="197" t="s">
        <v>8484</v>
      </c>
      <c r="Y567" t="s">
        <v>8309</v>
      </c>
      <c r="Z567">
        <v>18183213381</v>
      </c>
      <c r="AA567" t="s">
        <v>8285</v>
      </c>
      <c r="AB567" s="188" t="str">
        <f>_xlfn.IFNA(IF(Table[[#This Row],[Programme Partner]]&lt;&gt;Table[[#This Row],[Implementing Partner]],CONCATENATE(Table[[#This Row],[Programme Partner]],"-",Table[[#This Row],[Implementing Partner]]),Table[[#This Row],[Programme Partner]]),"")</f>
        <v>ACF</v>
      </c>
      <c r="AC567" s="189"/>
      <c r="AD567" s="189"/>
      <c r="AE567" s="190"/>
      <c r="AF567" s="190"/>
      <c r="AG567" s="191"/>
    </row>
    <row r="568" spans="1:33" ht="14.4" customHeight="1">
      <c r="A568" s="183">
        <v>615</v>
      </c>
      <c r="B568" t="s">
        <v>4993</v>
      </c>
      <c r="C568" t="s">
        <v>4993</v>
      </c>
      <c r="D568" s="197" t="s">
        <v>6032</v>
      </c>
      <c r="E568" t="s">
        <v>27</v>
      </c>
      <c r="F568" t="s">
        <v>8011</v>
      </c>
      <c r="G568" s="195" t="s">
        <v>8584</v>
      </c>
      <c r="H568" t="str">
        <f>IFERROR(VLOOKUP(Table[[#This Row],[Activity Details of Assistance]],WHAT!E:F,2,FALSE),"")</f>
        <v># of tube well</v>
      </c>
      <c r="I568"/>
      <c r="J568">
        <v>14</v>
      </c>
      <c r="K568" t="s">
        <v>8280</v>
      </c>
      <c r="L568" t="s">
        <v>13</v>
      </c>
      <c r="M568" t="s">
        <v>14</v>
      </c>
      <c r="N568" t="s">
        <v>309</v>
      </c>
      <c r="O568" t="s">
        <v>1606</v>
      </c>
      <c r="P568" t="s">
        <v>6477</v>
      </c>
      <c r="Q568" s="236">
        <v>44620</v>
      </c>
      <c r="R568" s="236">
        <v>44896</v>
      </c>
      <c r="S568" t="s">
        <v>8452</v>
      </c>
      <c r="T568"/>
      <c r="U568"/>
      <c r="V568"/>
      <c r="W568"/>
      <c r="X568" s="197"/>
      <c r="Y568" t="s">
        <v>8309</v>
      </c>
      <c r="Z568">
        <v>1813213381</v>
      </c>
      <c r="AA568" t="s">
        <v>8285</v>
      </c>
      <c r="AB568" s="188" t="str">
        <f>_xlfn.IFNA(IF(Table[[#This Row],[Programme Partner]]&lt;&gt;Table[[#This Row],[Implementing Partner]],CONCATENATE(Table[[#This Row],[Programme Partner]],"-",Table[[#This Row],[Implementing Partner]]),Table[[#This Row],[Programme Partner]]),"")</f>
        <v>ACF</v>
      </c>
      <c r="AC568" s="189"/>
      <c r="AD568" s="189"/>
      <c r="AE568" s="190"/>
      <c r="AF568" s="190"/>
      <c r="AG568" s="191"/>
    </row>
    <row r="569" spans="1:33" ht="14.4" customHeight="1">
      <c r="A569" s="183">
        <v>616</v>
      </c>
      <c r="B569" t="s">
        <v>4993</v>
      </c>
      <c r="C569" t="s">
        <v>4993</v>
      </c>
      <c r="D569" s="197" t="s">
        <v>6032</v>
      </c>
      <c r="E569" t="s">
        <v>27</v>
      </c>
      <c r="F569" t="s">
        <v>8011</v>
      </c>
      <c r="G569" t="s">
        <v>8019</v>
      </c>
      <c r="H569" t="str">
        <f>IFERROR(VLOOKUP(Table[[#This Row],[Activity Details of Assistance]],WHAT!E:F,2,FALSE),"")</f>
        <v>N/A</v>
      </c>
      <c r="I569"/>
      <c r="J569">
        <v>63</v>
      </c>
      <c r="K569" t="s">
        <v>8280</v>
      </c>
      <c r="L569" t="s">
        <v>13</v>
      </c>
      <c r="M569" t="s">
        <v>14</v>
      </c>
      <c r="N569" t="s">
        <v>309</v>
      </c>
      <c r="O569" t="s">
        <v>1606</v>
      </c>
      <c r="P569" t="s">
        <v>6477</v>
      </c>
      <c r="Q569" s="236">
        <v>44620</v>
      </c>
      <c r="R569" s="236">
        <v>44896</v>
      </c>
      <c r="S569" t="s">
        <v>8452</v>
      </c>
      <c r="T569"/>
      <c r="U569"/>
      <c r="V569"/>
      <c r="W569"/>
      <c r="X569" s="197" t="s">
        <v>8377</v>
      </c>
      <c r="Y569" t="s">
        <v>8309</v>
      </c>
      <c r="Z569">
        <v>1813213381</v>
      </c>
      <c r="AA569" t="s">
        <v>8285</v>
      </c>
      <c r="AB569" s="188" t="str">
        <f>_xlfn.IFNA(IF(Table[[#This Row],[Programme Partner]]&lt;&gt;Table[[#This Row],[Implementing Partner]],CONCATENATE(Table[[#This Row],[Programme Partner]],"-",Table[[#This Row],[Implementing Partner]]),Table[[#This Row],[Programme Partner]]),"")</f>
        <v>ACF</v>
      </c>
      <c r="AC569" s="189"/>
      <c r="AD569" s="189"/>
      <c r="AE569" s="190"/>
      <c r="AF569" s="190"/>
      <c r="AG569" s="191"/>
    </row>
    <row r="570" spans="1:33" ht="14.4" customHeight="1">
      <c r="A570" s="183">
        <v>617</v>
      </c>
      <c r="B570" t="s">
        <v>4993</v>
      </c>
      <c r="C570" t="s">
        <v>4993</v>
      </c>
      <c r="D570" s="197" t="s">
        <v>6032</v>
      </c>
      <c r="E570" t="s">
        <v>27</v>
      </c>
      <c r="F570" t="s">
        <v>8012</v>
      </c>
      <c r="G570" s="195" t="s">
        <v>8585</v>
      </c>
      <c r="H570" t="str">
        <f>IFERROR(VLOOKUP(Table[[#This Row],[Activity Details of Assistance]],WHAT!E:F,2,FALSE),"")</f>
        <v xml:space="preserve"># of door </v>
      </c>
      <c r="I570"/>
      <c r="J570">
        <v>11</v>
      </c>
      <c r="K570" t="s">
        <v>8280</v>
      </c>
      <c r="L570" t="s">
        <v>13</v>
      </c>
      <c r="M570" t="s">
        <v>14</v>
      </c>
      <c r="N570" t="s">
        <v>309</v>
      </c>
      <c r="O570" t="s">
        <v>1606</v>
      </c>
      <c r="P570" t="s">
        <v>6477</v>
      </c>
      <c r="Q570" s="236">
        <v>44620</v>
      </c>
      <c r="R570" s="236">
        <v>44896</v>
      </c>
      <c r="S570" t="s">
        <v>8452</v>
      </c>
      <c r="T570"/>
      <c r="U570"/>
      <c r="V570"/>
      <c r="W570"/>
      <c r="X570" s="197"/>
      <c r="Y570" t="s">
        <v>8309</v>
      </c>
      <c r="Z570">
        <v>1813213381</v>
      </c>
      <c r="AA570" t="s">
        <v>8285</v>
      </c>
      <c r="AB570" s="188" t="str">
        <f>_xlfn.IFNA(IF(Table[[#This Row],[Programme Partner]]&lt;&gt;Table[[#This Row],[Implementing Partner]],CONCATENATE(Table[[#This Row],[Programme Partner]],"-",Table[[#This Row],[Implementing Partner]]),Table[[#This Row],[Programme Partner]]),"")</f>
        <v>ACF</v>
      </c>
      <c r="AC570" s="189"/>
      <c r="AD570" s="189"/>
      <c r="AE570" s="190"/>
      <c r="AF570" s="190"/>
      <c r="AG570" s="191"/>
    </row>
    <row r="571" spans="1:33" ht="14.4" customHeight="1">
      <c r="A571" s="183">
        <v>618</v>
      </c>
      <c r="B571" t="s">
        <v>4993</v>
      </c>
      <c r="C571" t="s">
        <v>4993</v>
      </c>
      <c r="D571" s="197" t="s">
        <v>6032</v>
      </c>
      <c r="E571" t="s">
        <v>27</v>
      </c>
      <c r="F571" t="s">
        <v>8012</v>
      </c>
      <c r="G571" t="s">
        <v>8357</v>
      </c>
      <c r="H571" t="str">
        <f>IFERROR(VLOOKUP(Table[[#This Row],[Activity Details of Assistance]],WHAT!E:F,2,FALSE),"")</f>
        <v># of door</v>
      </c>
      <c r="I571"/>
      <c r="J571">
        <v>64</v>
      </c>
      <c r="K571" t="s">
        <v>8280</v>
      </c>
      <c r="L571" t="s">
        <v>13</v>
      </c>
      <c r="M571" t="s">
        <v>14</v>
      </c>
      <c r="N571" t="s">
        <v>309</v>
      </c>
      <c r="O571" t="s">
        <v>1606</v>
      </c>
      <c r="P571" t="s">
        <v>6477</v>
      </c>
      <c r="Q571" s="236">
        <v>44620</v>
      </c>
      <c r="R571" s="236">
        <v>44896</v>
      </c>
      <c r="S571" t="s">
        <v>8452</v>
      </c>
      <c r="T571"/>
      <c r="U571"/>
      <c r="V571"/>
      <c r="W571"/>
      <c r="X571" s="197"/>
      <c r="Y571" t="s">
        <v>8309</v>
      </c>
      <c r="Z571">
        <v>1813213381</v>
      </c>
      <c r="AA571" t="s">
        <v>8285</v>
      </c>
      <c r="AB571" s="188" t="str">
        <f>_xlfn.IFNA(IF(Table[[#This Row],[Programme Partner]]&lt;&gt;Table[[#This Row],[Implementing Partner]],CONCATENATE(Table[[#This Row],[Programme Partner]],"-",Table[[#This Row],[Implementing Partner]]),Table[[#This Row],[Programme Partner]]),"")</f>
        <v>ACF</v>
      </c>
      <c r="AC571" s="189"/>
      <c r="AD571" s="189"/>
      <c r="AE571" s="190"/>
      <c r="AF571" s="190"/>
      <c r="AG571" s="191"/>
    </row>
    <row r="572" spans="1:33" ht="14.4" customHeight="1">
      <c r="A572" s="183">
        <v>619</v>
      </c>
      <c r="B572" t="s">
        <v>4993</v>
      </c>
      <c r="C572" t="s">
        <v>4993</v>
      </c>
      <c r="D572" s="197" t="s">
        <v>6032</v>
      </c>
      <c r="E572" t="s">
        <v>27</v>
      </c>
      <c r="F572" t="s">
        <v>8012</v>
      </c>
      <c r="G572" s="195" t="s">
        <v>8586</v>
      </c>
      <c r="H572" t="str">
        <f>IFERROR(VLOOKUP(Table[[#This Row],[Activity Details of Assistance]],WHAT!E:F,2,FALSE),"")</f>
        <v># of door</v>
      </c>
      <c r="I572"/>
      <c r="J572">
        <v>39</v>
      </c>
      <c r="K572" t="s">
        <v>8280</v>
      </c>
      <c r="L572" t="s">
        <v>13</v>
      </c>
      <c r="M572" t="s">
        <v>14</v>
      </c>
      <c r="N572" t="s">
        <v>309</v>
      </c>
      <c r="O572" t="s">
        <v>1606</v>
      </c>
      <c r="P572" t="s">
        <v>6477</v>
      </c>
      <c r="Q572" s="236">
        <v>44620</v>
      </c>
      <c r="R572" s="236">
        <v>44896</v>
      </c>
      <c r="S572" t="s">
        <v>8452</v>
      </c>
      <c r="T572"/>
      <c r="U572"/>
      <c r="V572"/>
      <c r="W572"/>
      <c r="X572" s="197"/>
      <c r="Y572" t="s">
        <v>8309</v>
      </c>
      <c r="Z572">
        <v>1813213381</v>
      </c>
      <c r="AA572" t="s">
        <v>8285</v>
      </c>
      <c r="AB572" s="188" t="str">
        <f>_xlfn.IFNA(IF(Table[[#This Row],[Programme Partner]]&lt;&gt;Table[[#This Row],[Implementing Partner]],CONCATENATE(Table[[#This Row],[Programme Partner]],"-",Table[[#This Row],[Implementing Partner]]),Table[[#This Row],[Programme Partner]]),"")</f>
        <v>ACF</v>
      </c>
      <c r="AC572" s="189"/>
      <c r="AD572" s="189"/>
      <c r="AE572" s="190"/>
      <c r="AF572" s="190"/>
      <c r="AG572" s="191"/>
    </row>
    <row r="573" spans="1:33" ht="14.4" customHeight="1">
      <c r="A573" s="183">
        <v>620</v>
      </c>
      <c r="B573" t="s">
        <v>4993</v>
      </c>
      <c r="C573" t="s">
        <v>4993</v>
      </c>
      <c r="D573" s="197" t="s">
        <v>6032</v>
      </c>
      <c r="E573" t="s">
        <v>27</v>
      </c>
      <c r="F573" t="s">
        <v>8013</v>
      </c>
      <c r="G573" s="195" t="s">
        <v>8313</v>
      </c>
      <c r="H573" t="str">
        <f>IFERROR(VLOOKUP(Table[[#This Row],[Activity Details of Assistance]],WHAT!E:F,2,FALSE),"")</f>
        <v># of HP sessions at community level</v>
      </c>
      <c r="I573"/>
      <c r="J573">
        <v>313</v>
      </c>
      <c r="K573" t="s">
        <v>8280</v>
      </c>
      <c r="L573" t="s">
        <v>13</v>
      </c>
      <c r="M573" t="s">
        <v>14</v>
      </c>
      <c r="N573" t="s">
        <v>309</v>
      </c>
      <c r="O573" t="s">
        <v>1606</v>
      </c>
      <c r="P573" t="s">
        <v>6477</v>
      </c>
      <c r="Q573" s="236">
        <v>44620</v>
      </c>
      <c r="R573" s="236">
        <v>44896</v>
      </c>
      <c r="S573" t="s">
        <v>8452</v>
      </c>
      <c r="T573"/>
      <c r="U573"/>
      <c r="V573"/>
      <c r="W573"/>
      <c r="X573" s="197"/>
      <c r="Y573" t="s">
        <v>8309</v>
      </c>
      <c r="Z573">
        <v>1813213381</v>
      </c>
      <c r="AA573" t="s">
        <v>8285</v>
      </c>
      <c r="AB573" s="188" t="str">
        <f>_xlfn.IFNA(IF(Table[[#This Row],[Programme Partner]]&lt;&gt;Table[[#This Row],[Implementing Partner]],CONCATENATE(Table[[#This Row],[Programme Partner]],"-",Table[[#This Row],[Implementing Partner]]),Table[[#This Row],[Programme Partner]]),"")</f>
        <v>ACF</v>
      </c>
      <c r="AC573" s="189"/>
      <c r="AD573" s="189"/>
      <c r="AE573" s="190"/>
      <c r="AF573" s="190"/>
      <c r="AG573" s="191"/>
    </row>
    <row r="574" spans="1:33" ht="14.4" customHeight="1">
      <c r="A574" s="183">
        <v>621</v>
      </c>
      <c r="B574" t="s">
        <v>4993</v>
      </c>
      <c r="C574" t="s">
        <v>4993</v>
      </c>
      <c r="D574" s="197" t="s">
        <v>6032</v>
      </c>
      <c r="E574" t="s">
        <v>27</v>
      </c>
      <c r="F574" t="s">
        <v>8013</v>
      </c>
      <c r="G574" t="s">
        <v>8314</v>
      </c>
      <c r="H574" t="str">
        <f>IFERROR(VLOOKUP(Table[[#This Row],[Activity Details of Assistance]],WHAT!E:F,2,FALSE),"")</f>
        <v># of HP sessions at HH level</v>
      </c>
      <c r="I574"/>
      <c r="J574">
        <v>602</v>
      </c>
      <c r="K574" t="s">
        <v>8280</v>
      </c>
      <c r="L574" t="s">
        <v>13</v>
      </c>
      <c r="M574" t="s">
        <v>14</v>
      </c>
      <c r="N574" t="s">
        <v>309</v>
      </c>
      <c r="O574" t="s">
        <v>1606</v>
      </c>
      <c r="P574" t="s">
        <v>6477</v>
      </c>
      <c r="Q574" s="236">
        <v>44620</v>
      </c>
      <c r="R574" s="236">
        <v>44896</v>
      </c>
      <c r="S574" t="s">
        <v>8452</v>
      </c>
      <c r="T574"/>
      <c r="U574"/>
      <c r="V574"/>
      <c r="W574"/>
      <c r="X574" s="197"/>
      <c r="Y574" t="s">
        <v>8309</v>
      </c>
      <c r="Z574">
        <v>1813213381</v>
      </c>
      <c r="AA574" t="s">
        <v>8285</v>
      </c>
      <c r="AB574" s="188" t="str">
        <f>_xlfn.IFNA(IF(Table[[#This Row],[Programme Partner]]&lt;&gt;Table[[#This Row],[Implementing Partner]],CONCATENATE(Table[[#This Row],[Programme Partner]],"-",Table[[#This Row],[Implementing Partner]]),Table[[#This Row],[Programme Partner]]),"")</f>
        <v>ACF</v>
      </c>
      <c r="AC574" s="189"/>
      <c r="AD574" s="189"/>
      <c r="AE574" s="190"/>
      <c r="AF574" s="190"/>
      <c r="AG574" s="191"/>
    </row>
    <row r="575" spans="1:33" ht="14.4" customHeight="1">
      <c r="A575" s="183">
        <v>622</v>
      </c>
      <c r="B575" t="s">
        <v>4993</v>
      </c>
      <c r="C575" t="s">
        <v>4993</v>
      </c>
      <c r="D575" s="197" t="s">
        <v>6032</v>
      </c>
      <c r="E575" t="s">
        <v>27</v>
      </c>
      <c r="F575" t="s">
        <v>8013</v>
      </c>
      <c r="G575" t="s">
        <v>8019</v>
      </c>
      <c r="H575" t="str">
        <f>IFERROR(VLOOKUP(Table[[#This Row],[Activity Details of Assistance]],WHAT!E:F,2,FALSE),"")</f>
        <v>N/A</v>
      </c>
      <c r="I575"/>
      <c r="J575">
        <v>38</v>
      </c>
      <c r="K575" t="s">
        <v>8280</v>
      </c>
      <c r="L575" t="s">
        <v>13</v>
      </c>
      <c r="M575" t="s">
        <v>14</v>
      </c>
      <c r="N575" t="s">
        <v>309</v>
      </c>
      <c r="O575" t="s">
        <v>1606</v>
      </c>
      <c r="P575" t="s">
        <v>6477</v>
      </c>
      <c r="Q575" s="236">
        <v>44620</v>
      </c>
      <c r="R575" s="236">
        <v>44896</v>
      </c>
      <c r="S575" t="s">
        <v>8452</v>
      </c>
      <c r="T575"/>
      <c r="U575"/>
      <c r="V575"/>
      <c r="W575"/>
      <c r="X575" s="197" t="s">
        <v>8485</v>
      </c>
      <c r="Y575" t="s">
        <v>8309</v>
      </c>
      <c r="Z575">
        <v>1813213381</v>
      </c>
      <c r="AA575" t="s">
        <v>8285</v>
      </c>
      <c r="AB575" s="188" t="str">
        <f>_xlfn.IFNA(IF(Table[[#This Row],[Programme Partner]]&lt;&gt;Table[[#This Row],[Implementing Partner]],CONCATENATE(Table[[#This Row],[Programme Partner]],"-",Table[[#This Row],[Implementing Partner]]),Table[[#This Row],[Programme Partner]]),"")</f>
        <v>ACF</v>
      </c>
      <c r="AC575" s="189"/>
      <c r="AD575" s="189"/>
      <c r="AE575" s="190"/>
      <c r="AF575" s="190"/>
      <c r="AG575" s="191"/>
    </row>
    <row r="576" spans="1:33" ht="14.4" customHeight="1">
      <c r="A576" s="183">
        <v>623</v>
      </c>
      <c r="B576" t="s">
        <v>4993</v>
      </c>
      <c r="C576" t="s">
        <v>4993</v>
      </c>
      <c r="D576" s="197" t="s">
        <v>6032</v>
      </c>
      <c r="E576" t="s">
        <v>27</v>
      </c>
      <c r="F576" t="s">
        <v>8014</v>
      </c>
      <c r="G576" t="s">
        <v>8019</v>
      </c>
      <c r="H576" t="str">
        <f>IFERROR(VLOOKUP(Table[[#This Row],[Activity Details of Assistance]],WHAT!E:F,2,FALSE),"")</f>
        <v>N/A</v>
      </c>
      <c r="I576"/>
      <c r="J576">
        <v>5950</v>
      </c>
      <c r="K576" t="s">
        <v>8280</v>
      </c>
      <c r="L576" t="s">
        <v>13</v>
      </c>
      <c r="M576" t="s">
        <v>14</v>
      </c>
      <c r="N576" t="s">
        <v>309</v>
      </c>
      <c r="O576" t="s">
        <v>1606</v>
      </c>
      <c r="P576" t="s">
        <v>6477</v>
      </c>
      <c r="Q576" s="236">
        <v>44620</v>
      </c>
      <c r="R576" s="236">
        <v>44896</v>
      </c>
      <c r="S576" t="s">
        <v>8452</v>
      </c>
      <c r="T576"/>
      <c r="U576"/>
      <c r="V576"/>
      <c r="W576"/>
      <c r="X576" s="197" t="s">
        <v>8486</v>
      </c>
      <c r="Y576" t="s">
        <v>8309</v>
      </c>
      <c r="Z576">
        <v>1813213381</v>
      </c>
      <c r="AA576" t="s">
        <v>8285</v>
      </c>
      <c r="AB576" s="188" t="str">
        <f>_xlfn.IFNA(IF(Table[[#This Row],[Programme Partner]]&lt;&gt;Table[[#This Row],[Implementing Partner]],CONCATENATE(Table[[#This Row],[Programme Partner]],"-",Table[[#This Row],[Implementing Partner]]),Table[[#This Row],[Programme Partner]]),"")</f>
        <v>ACF</v>
      </c>
      <c r="AC576" s="189"/>
      <c r="AD576" s="189"/>
      <c r="AE576" s="190"/>
      <c r="AF576" s="190"/>
      <c r="AG576" s="191"/>
    </row>
    <row r="577" spans="1:33" ht="14.4" customHeight="1">
      <c r="A577" s="183">
        <v>624</v>
      </c>
      <c r="B577" t="s">
        <v>4993</v>
      </c>
      <c r="C577" t="s">
        <v>4993</v>
      </c>
      <c r="D577" s="197" t="s">
        <v>6017</v>
      </c>
      <c r="E577" t="s">
        <v>27</v>
      </c>
      <c r="F577" t="s">
        <v>8011</v>
      </c>
      <c r="G577" s="195" t="s">
        <v>8584</v>
      </c>
      <c r="H577" t="str">
        <f>IFERROR(VLOOKUP(Table[[#This Row],[Activity Details of Assistance]],WHAT!E:F,2,FALSE),"")</f>
        <v># of tube well</v>
      </c>
      <c r="I577"/>
      <c r="J577">
        <v>7</v>
      </c>
      <c r="K577" t="s">
        <v>8280</v>
      </c>
      <c r="L577" t="s">
        <v>13</v>
      </c>
      <c r="M577" t="s">
        <v>14</v>
      </c>
      <c r="N577" t="s">
        <v>309</v>
      </c>
      <c r="O577" t="s">
        <v>1606</v>
      </c>
      <c r="P577" t="s">
        <v>6397</v>
      </c>
      <c r="Q577" s="236">
        <v>44620</v>
      </c>
      <c r="R577" s="236">
        <v>44621</v>
      </c>
      <c r="S577" t="s">
        <v>8452</v>
      </c>
      <c r="T577"/>
      <c r="U577"/>
      <c r="V577"/>
      <c r="W577"/>
      <c r="X577" s="197"/>
      <c r="Y577" t="s">
        <v>8309</v>
      </c>
      <c r="Z577">
        <v>18133213381</v>
      </c>
      <c r="AA577" t="s">
        <v>8285</v>
      </c>
      <c r="AB577" s="188" t="str">
        <f>_xlfn.IFNA(IF(Table[[#This Row],[Programme Partner]]&lt;&gt;Table[[#This Row],[Implementing Partner]],CONCATENATE(Table[[#This Row],[Programme Partner]],"-",Table[[#This Row],[Implementing Partner]]),Table[[#This Row],[Programme Partner]]),"")</f>
        <v>ACF</v>
      </c>
      <c r="AC577" s="189"/>
      <c r="AD577" s="189"/>
      <c r="AE577" s="190"/>
      <c r="AF577" s="190"/>
      <c r="AG577" s="191"/>
    </row>
    <row r="578" spans="1:33" ht="14.4" customHeight="1">
      <c r="A578" s="183">
        <v>625</v>
      </c>
      <c r="B578" t="s">
        <v>4993</v>
      </c>
      <c r="C578" t="s">
        <v>4993</v>
      </c>
      <c r="D578" s="197" t="s">
        <v>6017</v>
      </c>
      <c r="E578" t="s">
        <v>27</v>
      </c>
      <c r="F578" t="s">
        <v>8011</v>
      </c>
      <c r="G578" t="s">
        <v>8019</v>
      </c>
      <c r="H578" t="str">
        <f>IFERROR(VLOOKUP(Table[[#This Row],[Activity Details of Assistance]],WHAT!E:F,2,FALSE),"")</f>
        <v>N/A</v>
      </c>
      <c r="I578"/>
      <c r="J578">
        <v>51</v>
      </c>
      <c r="K578" t="s">
        <v>8280</v>
      </c>
      <c r="L578" t="s">
        <v>13</v>
      </c>
      <c r="M578" t="s">
        <v>14</v>
      </c>
      <c r="N578" t="s">
        <v>309</v>
      </c>
      <c r="O578" t="s">
        <v>1606</v>
      </c>
      <c r="P578" t="s">
        <v>6397</v>
      </c>
      <c r="Q578" s="236">
        <v>44620</v>
      </c>
      <c r="R578" s="236">
        <v>44621</v>
      </c>
      <c r="S578" t="s">
        <v>8452</v>
      </c>
      <c r="T578"/>
      <c r="U578"/>
      <c r="V578"/>
      <c r="W578"/>
      <c r="X578" s="197" t="s">
        <v>8377</v>
      </c>
      <c r="Y578" t="s">
        <v>8309</v>
      </c>
      <c r="Z578">
        <v>18133213381</v>
      </c>
      <c r="AA578" t="s">
        <v>8285</v>
      </c>
      <c r="AB578" s="188" t="str">
        <f>_xlfn.IFNA(IF(Table[[#This Row],[Programme Partner]]&lt;&gt;Table[[#This Row],[Implementing Partner]],CONCATENATE(Table[[#This Row],[Programme Partner]],"-",Table[[#This Row],[Implementing Partner]]),Table[[#This Row],[Programme Partner]]),"")</f>
        <v>ACF</v>
      </c>
      <c r="AC578" s="189"/>
      <c r="AD578" s="189"/>
      <c r="AE578" s="190"/>
      <c r="AF578" s="190"/>
      <c r="AG578" s="191"/>
    </row>
    <row r="579" spans="1:33" ht="14.4" customHeight="1">
      <c r="A579" s="183">
        <v>626</v>
      </c>
      <c r="B579" t="s">
        <v>4993</v>
      </c>
      <c r="C579" t="s">
        <v>4993</v>
      </c>
      <c r="D579" s="197" t="s">
        <v>6017</v>
      </c>
      <c r="E579" t="s">
        <v>27</v>
      </c>
      <c r="F579" t="s">
        <v>8012</v>
      </c>
      <c r="G579" t="s">
        <v>8373</v>
      </c>
      <c r="H579" t="str">
        <f>IFERROR(VLOOKUP(Table[[#This Row],[Activity Details of Assistance]],WHAT!E:F,2,FALSE),"")</f>
        <v xml:space="preserve"># of door </v>
      </c>
      <c r="I579"/>
      <c r="J579">
        <v>3</v>
      </c>
      <c r="K579" t="s">
        <v>8280</v>
      </c>
      <c r="L579" t="s">
        <v>13</v>
      </c>
      <c r="M579" t="s">
        <v>14</v>
      </c>
      <c r="N579" t="s">
        <v>309</v>
      </c>
      <c r="O579" t="s">
        <v>1606</v>
      </c>
      <c r="P579" t="s">
        <v>6397</v>
      </c>
      <c r="Q579" s="236">
        <v>44620</v>
      </c>
      <c r="R579" s="236">
        <v>44621</v>
      </c>
      <c r="S579" t="s">
        <v>8452</v>
      </c>
      <c r="T579"/>
      <c r="U579"/>
      <c r="V579"/>
      <c r="W579"/>
      <c r="X579" s="197"/>
      <c r="Y579" t="s">
        <v>8309</v>
      </c>
      <c r="Z579">
        <v>18133213381</v>
      </c>
      <c r="AA579" t="s">
        <v>8285</v>
      </c>
      <c r="AB579" s="188" t="str">
        <f>_xlfn.IFNA(IF(Table[[#This Row],[Programme Partner]]&lt;&gt;Table[[#This Row],[Implementing Partner]],CONCATENATE(Table[[#This Row],[Programme Partner]],"-",Table[[#This Row],[Implementing Partner]]),Table[[#This Row],[Programme Partner]]),"")</f>
        <v>ACF</v>
      </c>
      <c r="AC579" s="189"/>
      <c r="AD579" s="189"/>
      <c r="AE579" s="190"/>
      <c r="AF579" s="190"/>
      <c r="AG579" s="191"/>
    </row>
    <row r="580" spans="1:33" ht="14.4" customHeight="1">
      <c r="A580" s="183">
        <v>627</v>
      </c>
      <c r="B580" t="s">
        <v>4993</v>
      </c>
      <c r="C580" t="s">
        <v>4993</v>
      </c>
      <c r="D580" s="197" t="s">
        <v>6017</v>
      </c>
      <c r="E580" t="s">
        <v>27</v>
      </c>
      <c r="F580" t="s">
        <v>8012</v>
      </c>
      <c r="G580" s="195" t="s">
        <v>8585</v>
      </c>
      <c r="H580" t="str">
        <f>IFERROR(VLOOKUP(Table[[#This Row],[Activity Details of Assistance]],WHAT!E:F,2,FALSE),"")</f>
        <v xml:space="preserve"># of door </v>
      </c>
      <c r="I580"/>
      <c r="J580">
        <v>2</v>
      </c>
      <c r="K580" t="s">
        <v>8280</v>
      </c>
      <c r="L580" t="s">
        <v>13</v>
      </c>
      <c r="M580" t="s">
        <v>14</v>
      </c>
      <c r="N580" t="s">
        <v>309</v>
      </c>
      <c r="O580" t="s">
        <v>1606</v>
      </c>
      <c r="P580" t="s">
        <v>6397</v>
      </c>
      <c r="Q580" s="236">
        <v>44620</v>
      </c>
      <c r="R580" s="236">
        <v>44621</v>
      </c>
      <c r="S580" t="s">
        <v>8452</v>
      </c>
      <c r="T580"/>
      <c r="U580"/>
      <c r="V580"/>
      <c r="W580"/>
      <c r="X580" s="197"/>
      <c r="Y580" t="s">
        <v>8309</v>
      </c>
      <c r="Z580">
        <v>18133213381</v>
      </c>
      <c r="AA580" t="s">
        <v>8285</v>
      </c>
      <c r="AB580" s="188" t="str">
        <f>_xlfn.IFNA(IF(Table[[#This Row],[Programme Partner]]&lt;&gt;Table[[#This Row],[Implementing Partner]],CONCATENATE(Table[[#This Row],[Programme Partner]],"-",Table[[#This Row],[Implementing Partner]]),Table[[#This Row],[Programme Partner]]),"")</f>
        <v>ACF</v>
      </c>
      <c r="AC580" s="189"/>
      <c r="AD580" s="189"/>
      <c r="AE580" s="190"/>
      <c r="AF580" s="190"/>
      <c r="AG580" s="191"/>
    </row>
    <row r="581" spans="1:33" ht="14.4" customHeight="1">
      <c r="A581" s="183">
        <v>628</v>
      </c>
      <c r="B581" t="s">
        <v>4993</v>
      </c>
      <c r="C581" t="s">
        <v>4993</v>
      </c>
      <c r="D581" s="197" t="s">
        <v>6017</v>
      </c>
      <c r="E581" t="s">
        <v>27</v>
      </c>
      <c r="F581" t="s">
        <v>8012</v>
      </c>
      <c r="G581" t="s">
        <v>8359</v>
      </c>
      <c r="H581" t="str">
        <f>IFERROR(VLOOKUP(Table[[#This Row],[Activity Details of Assistance]],WHAT!E:F,2,FALSE),"")</f>
        <v># of FSM Site</v>
      </c>
      <c r="I581"/>
      <c r="J581">
        <v>1</v>
      </c>
      <c r="K581" t="s">
        <v>8280</v>
      </c>
      <c r="L581" t="s">
        <v>13</v>
      </c>
      <c r="M581" t="s">
        <v>14</v>
      </c>
      <c r="N581" t="s">
        <v>309</v>
      </c>
      <c r="O581" t="s">
        <v>1606</v>
      </c>
      <c r="P581" t="s">
        <v>6397</v>
      </c>
      <c r="Q581" s="236">
        <v>44620</v>
      </c>
      <c r="R581" s="236">
        <v>44621</v>
      </c>
      <c r="S581" t="s">
        <v>8452</v>
      </c>
      <c r="T581"/>
      <c r="U581"/>
      <c r="V581"/>
      <c r="W581"/>
      <c r="X581" s="197"/>
      <c r="Y581" t="s">
        <v>8309</v>
      </c>
      <c r="Z581">
        <v>18133213381</v>
      </c>
      <c r="AA581" t="s">
        <v>8285</v>
      </c>
      <c r="AB581" s="188" t="str">
        <f>_xlfn.IFNA(IF(Table[[#This Row],[Programme Partner]]&lt;&gt;Table[[#This Row],[Implementing Partner]],CONCATENATE(Table[[#This Row],[Programme Partner]],"-",Table[[#This Row],[Implementing Partner]]),Table[[#This Row],[Programme Partner]]),"")</f>
        <v>ACF</v>
      </c>
      <c r="AC581" s="189"/>
      <c r="AD581" s="189"/>
      <c r="AE581" s="190"/>
      <c r="AF581" s="190"/>
      <c r="AG581" s="191"/>
    </row>
    <row r="582" spans="1:33" ht="14.4" customHeight="1">
      <c r="A582" s="183">
        <v>629</v>
      </c>
      <c r="B582" t="s">
        <v>4993</v>
      </c>
      <c r="C582" t="s">
        <v>4993</v>
      </c>
      <c r="D582" s="197" t="s">
        <v>6017</v>
      </c>
      <c r="E582" t="s">
        <v>27</v>
      </c>
      <c r="F582" t="s">
        <v>8012</v>
      </c>
      <c r="G582" t="s">
        <v>8357</v>
      </c>
      <c r="H582" t="str">
        <f>IFERROR(VLOOKUP(Table[[#This Row],[Activity Details of Assistance]],WHAT!E:F,2,FALSE),"")</f>
        <v># of door</v>
      </c>
      <c r="I582"/>
      <c r="J582">
        <v>97</v>
      </c>
      <c r="K582" t="s">
        <v>8280</v>
      </c>
      <c r="L582" t="s">
        <v>13</v>
      </c>
      <c r="M582" t="s">
        <v>14</v>
      </c>
      <c r="N582" t="s">
        <v>309</v>
      </c>
      <c r="O582" t="s">
        <v>1606</v>
      </c>
      <c r="P582" t="s">
        <v>6397</v>
      </c>
      <c r="Q582" s="236">
        <v>44620</v>
      </c>
      <c r="R582" s="236">
        <v>44621</v>
      </c>
      <c r="S582" t="s">
        <v>8452</v>
      </c>
      <c r="T582"/>
      <c r="U582"/>
      <c r="V582"/>
      <c r="W582"/>
      <c r="X582" s="197"/>
      <c r="Y582" t="s">
        <v>8309</v>
      </c>
      <c r="Z582">
        <v>18133213381</v>
      </c>
      <c r="AA582" t="s">
        <v>8285</v>
      </c>
      <c r="AB582" s="188" t="str">
        <f>_xlfn.IFNA(IF(Table[[#This Row],[Programme Partner]]&lt;&gt;Table[[#This Row],[Implementing Partner]],CONCATENATE(Table[[#This Row],[Programme Partner]],"-",Table[[#This Row],[Implementing Partner]]),Table[[#This Row],[Programme Partner]]),"")</f>
        <v>ACF</v>
      </c>
      <c r="AC582" s="189"/>
      <c r="AD582" s="189"/>
      <c r="AE582" s="190"/>
      <c r="AF582" s="190"/>
      <c r="AG582" s="191"/>
    </row>
    <row r="583" spans="1:33" ht="14.4" customHeight="1">
      <c r="A583" s="183">
        <v>630</v>
      </c>
      <c r="B583" t="s">
        <v>4993</v>
      </c>
      <c r="C583" t="s">
        <v>4993</v>
      </c>
      <c r="D583" s="197" t="s">
        <v>6017</v>
      </c>
      <c r="E583" t="s">
        <v>27</v>
      </c>
      <c r="F583" t="s">
        <v>8012</v>
      </c>
      <c r="G583" s="195" t="s">
        <v>8586</v>
      </c>
      <c r="H583" t="str">
        <f>IFERROR(VLOOKUP(Table[[#This Row],[Activity Details of Assistance]],WHAT!E:F,2,FALSE),"")</f>
        <v># of door</v>
      </c>
      <c r="I583"/>
      <c r="J583">
        <v>7</v>
      </c>
      <c r="K583" t="s">
        <v>8280</v>
      </c>
      <c r="L583" t="s">
        <v>13</v>
      </c>
      <c r="M583" t="s">
        <v>14</v>
      </c>
      <c r="N583" t="s">
        <v>309</v>
      </c>
      <c r="O583" t="s">
        <v>1606</v>
      </c>
      <c r="P583" t="s">
        <v>6397</v>
      </c>
      <c r="Q583" s="236">
        <v>44620</v>
      </c>
      <c r="R583" s="236">
        <v>44621</v>
      </c>
      <c r="S583" t="s">
        <v>8452</v>
      </c>
      <c r="T583"/>
      <c r="U583"/>
      <c r="V583"/>
      <c r="W583"/>
      <c r="X583" s="197"/>
      <c r="Y583" t="s">
        <v>8309</v>
      </c>
      <c r="Z583">
        <v>18133213381</v>
      </c>
      <c r="AA583" t="s">
        <v>8285</v>
      </c>
      <c r="AB583" s="188" t="str">
        <f>_xlfn.IFNA(IF(Table[[#This Row],[Programme Partner]]&lt;&gt;Table[[#This Row],[Implementing Partner]],CONCATENATE(Table[[#This Row],[Programme Partner]],"-",Table[[#This Row],[Implementing Partner]]),Table[[#This Row],[Programme Partner]]),"")</f>
        <v>ACF</v>
      </c>
      <c r="AC583" s="189"/>
      <c r="AD583" s="189"/>
      <c r="AE583" s="190"/>
      <c r="AF583" s="190"/>
      <c r="AG583" s="191"/>
    </row>
    <row r="584" spans="1:33" ht="14.4" customHeight="1">
      <c r="A584" s="183">
        <v>631</v>
      </c>
      <c r="B584" t="s">
        <v>4993</v>
      </c>
      <c r="C584" t="s">
        <v>4993</v>
      </c>
      <c r="D584" s="197" t="s">
        <v>6017</v>
      </c>
      <c r="E584" t="s">
        <v>27</v>
      </c>
      <c r="F584" t="s">
        <v>8013</v>
      </c>
      <c r="G584" t="s">
        <v>8313</v>
      </c>
      <c r="H584" t="str">
        <f>IFERROR(VLOOKUP(Table[[#This Row],[Activity Details of Assistance]],WHAT!E:F,2,FALSE),"")</f>
        <v># of HP sessions at community level</v>
      </c>
      <c r="I584"/>
      <c r="J584">
        <v>115</v>
      </c>
      <c r="K584" t="s">
        <v>8280</v>
      </c>
      <c r="L584" t="s">
        <v>13</v>
      </c>
      <c r="M584" t="s">
        <v>14</v>
      </c>
      <c r="N584" t="s">
        <v>309</v>
      </c>
      <c r="O584" t="s">
        <v>1606</v>
      </c>
      <c r="P584" t="s">
        <v>6397</v>
      </c>
      <c r="Q584" s="236">
        <v>44620</v>
      </c>
      <c r="R584" s="236">
        <v>44621</v>
      </c>
      <c r="S584" t="s">
        <v>8452</v>
      </c>
      <c r="T584"/>
      <c r="U584"/>
      <c r="V584"/>
      <c r="W584"/>
      <c r="X584" s="197"/>
      <c r="Y584" t="s">
        <v>8309</v>
      </c>
      <c r="Z584">
        <v>18133213381</v>
      </c>
      <c r="AA584" t="s">
        <v>8285</v>
      </c>
      <c r="AB584" s="188" t="str">
        <f>_xlfn.IFNA(IF(Table[[#This Row],[Programme Partner]]&lt;&gt;Table[[#This Row],[Implementing Partner]],CONCATENATE(Table[[#This Row],[Programme Partner]],"-",Table[[#This Row],[Implementing Partner]]),Table[[#This Row],[Programme Partner]]),"")</f>
        <v>ACF</v>
      </c>
      <c r="AC584" s="189"/>
      <c r="AD584" s="189"/>
      <c r="AE584" s="190"/>
      <c r="AF584" s="190"/>
      <c r="AG584" s="191"/>
    </row>
    <row r="585" spans="1:33" ht="14.4" customHeight="1">
      <c r="A585" s="183">
        <v>632</v>
      </c>
      <c r="B585" t="s">
        <v>4993</v>
      </c>
      <c r="C585" t="s">
        <v>4993</v>
      </c>
      <c r="D585" s="197" t="s">
        <v>6017</v>
      </c>
      <c r="E585" t="s">
        <v>27</v>
      </c>
      <c r="F585" t="s">
        <v>8013</v>
      </c>
      <c r="G585" t="s">
        <v>8314</v>
      </c>
      <c r="H585" t="str">
        <f>IFERROR(VLOOKUP(Table[[#This Row],[Activity Details of Assistance]],WHAT!E:F,2,FALSE),"")</f>
        <v># of HP sessions at HH level</v>
      </c>
      <c r="I585"/>
      <c r="J585">
        <v>276</v>
      </c>
      <c r="K585" t="s">
        <v>8280</v>
      </c>
      <c r="L585" t="s">
        <v>13</v>
      </c>
      <c r="M585" t="s">
        <v>14</v>
      </c>
      <c r="N585" t="s">
        <v>309</v>
      </c>
      <c r="O585" t="s">
        <v>1606</v>
      </c>
      <c r="P585" t="s">
        <v>6397</v>
      </c>
      <c r="Q585" s="236">
        <v>44620</v>
      </c>
      <c r="R585" s="236">
        <v>44621</v>
      </c>
      <c r="S585" t="s">
        <v>8452</v>
      </c>
      <c r="T585"/>
      <c r="U585"/>
      <c r="V585"/>
      <c r="W585"/>
      <c r="X585" s="197"/>
      <c r="Y585" t="s">
        <v>8309</v>
      </c>
      <c r="Z585">
        <v>18133213381</v>
      </c>
      <c r="AA585" t="s">
        <v>8285</v>
      </c>
      <c r="AB585" s="188" t="str">
        <f>_xlfn.IFNA(IF(Table[[#This Row],[Programme Partner]]&lt;&gt;Table[[#This Row],[Implementing Partner]],CONCATENATE(Table[[#This Row],[Programme Partner]],"-",Table[[#This Row],[Implementing Partner]]),Table[[#This Row],[Programme Partner]]),"")</f>
        <v>ACF</v>
      </c>
      <c r="AC585" s="189"/>
      <c r="AD585" s="189"/>
      <c r="AE585" s="190"/>
      <c r="AF585" s="190"/>
      <c r="AG585" s="191"/>
    </row>
    <row r="586" spans="1:33" ht="14.4" customHeight="1">
      <c r="A586" s="183">
        <v>633</v>
      </c>
      <c r="B586" t="s">
        <v>4993</v>
      </c>
      <c r="C586" t="s">
        <v>4993</v>
      </c>
      <c r="D586" s="197" t="s">
        <v>6017</v>
      </c>
      <c r="E586" t="s">
        <v>27</v>
      </c>
      <c r="F586" t="s">
        <v>8013</v>
      </c>
      <c r="G586" t="s">
        <v>8019</v>
      </c>
      <c r="H586" t="str">
        <f>IFERROR(VLOOKUP(Table[[#This Row],[Activity Details of Assistance]],WHAT!E:F,2,FALSE),"")</f>
        <v>N/A</v>
      </c>
      <c r="I586"/>
      <c r="J586">
        <v>16</v>
      </c>
      <c r="K586" t="s">
        <v>8280</v>
      </c>
      <c r="L586" t="s">
        <v>13</v>
      </c>
      <c r="M586" t="s">
        <v>14</v>
      </c>
      <c r="N586" t="s">
        <v>309</v>
      </c>
      <c r="O586" t="s">
        <v>1606</v>
      </c>
      <c r="P586" t="s">
        <v>6397</v>
      </c>
      <c r="Q586" s="236">
        <v>44620</v>
      </c>
      <c r="R586" s="236">
        <v>44621</v>
      </c>
      <c r="S586" t="s">
        <v>8452</v>
      </c>
      <c r="T586"/>
      <c r="U586"/>
      <c r="V586"/>
      <c r="W586"/>
      <c r="X586" s="197" t="s">
        <v>8487</v>
      </c>
      <c r="Y586" t="s">
        <v>8309</v>
      </c>
      <c r="Z586">
        <v>18133213381</v>
      </c>
      <c r="AA586" t="s">
        <v>8285</v>
      </c>
      <c r="AB586" s="188" t="str">
        <f>_xlfn.IFNA(IF(Table[[#This Row],[Programme Partner]]&lt;&gt;Table[[#This Row],[Implementing Partner]],CONCATENATE(Table[[#This Row],[Programme Partner]],"-",Table[[#This Row],[Implementing Partner]]),Table[[#This Row],[Programme Partner]]),"")</f>
        <v>ACF</v>
      </c>
      <c r="AC586" s="189"/>
      <c r="AD586" s="189"/>
      <c r="AE586" s="190"/>
      <c r="AF586" s="190"/>
      <c r="AG586" s="191"/>
    </row>
    <row r="587" spans="1:33" ht="14.4" customHeight="1">
      <c r="A587" s="183">
        <v>634</v>
      </c>
      <c r="B587" t="s">
        <v>4993</v>
      </c>
      <c r="C587" t="s">
        <v>4993</v>
      </c>
      <c r="D587" s="197" t="s">
        <v>6017</v>
      </c>
      <c r="E587" t="s">
        <v>27</v>
      </c>
      <c r="F587" t="s">
        <v>8014</v>
      </c>
      <c r="G587" t="s">
        <v>8019</v>
      </c>
      <c r="H587" t="str">
        <f>IFERROR(VLOOKUP(Table[[#This Row],[Activity Details of Assistance]],WHAT!E:F,2,FALSE),"")</f>
        <v>N/A</v>
      </c>
      <c r="I587"/>
      <c r="J587">
        <v>7965</v>
      </c>
      <c r="K587" t="s">
        <v>8280</v>
      </c>
      <c r="L587" t="s">
        <v>13</v>
      </c>
      <c r="M587" t="s">
        <v>14</v>
      </c>
      <c r="N587" t="s">
        <v>309</v>
      </c>
      <c r="O587" t="s">
        <v>1606</v>
      </c>
      <c r="P587" t="s">
        <v>6397</v>
      </c>
      <c r="Q587" s="236">
        <v>44620</v>
      </c>
      <c r="R587" s="236">
        <v>44621</v>
      </c>
      <c r="S587" t="s">
        <v>8452</v>
      </c>
      <c r="T587"/>
      <c r="U587"/>
      <c r="V587"/>
      <c r="W587"/>
      <c r="X587" s="197" t="s">
        <v>8488</v>
      </c>
      <c r="Y587" t="s">
        <v>8309</v>
      </c>
      <c r="Z587">
        <v>18133213381</v>
      </c>
      <c r="AA587" t="s">
        <v>8285</v>
      </c>
      <c r="AB587" s="188" t="str">
        <f>_xlfn.IFNA(IF(Table[[#This Row],[Programme Partner]]&lt;&gt;Table[[#This Row],[Implementing Partner]],CONCATENATE(Table[[#This Row],[Programme Partner]],"-",Table[[#This Row],[Implementing Partner]]),Table[[#This Row],[Programme Partner]]),"")</f>
        <v>ACF</v>
      </c>
      <c r="AC587" s="189"/>
      <c r="AD587" s="189"/>
      <c r="AE587" s="190"/>
      <c r="AF587" s="190"/>
      <c r="AG587" s="191"/>
    </row>
    <row r="588" spans="1:33" ht="14.4" customHeight="1">
      <c r="A588" s="183">
        <v>635</v>
      </c>
      <c r="B588" t="s">
        <v>4993</v>
      </c>
      <c r="C588" t="s">
        <v>4993</v>
      </c>
      <c r="D588" s="197" t="s">
        <v>6032</v>
      </c>
      <c r="E588" t="s">
        <v>27</v>
      </c>
      <c r="F588" t="s">
        <v>8011</v>
      </c>
      <c r="G588" s="195" t="s">
        <v>8584</v>
      </c>
      <c r="H588" t="str">
        <f>IFERROR(VLOOKUP(Table[[#This Row],[Activity Details of Assistance]],WHAT!E:F,2,FALSE),"")</f>
        <v># of tube well</v>
      </c>
      <c r="I588"/>
      <c r="J588">
        <v>3</v>
      </c>
      <c r="K588" t="s">
        <v>8280</v>
      </c>
      <c r="L588" t="s">
        <v>13</v>
      </c>
      <c r="M588" t="s">
        <v>14</v>
      </c>
      <c r="N588" t="s">
        <v>309</v>
      </c>
      <c r="O588" t="s">
        <v>1606</v>
      </c>
      <c r="P588" t="s">
        <v>6397</v>
      </c>
      <c r="Q588" s="236">
        <v>44620</v>
      </c>
      <c r="R588" s="236">
        <v>44896</v>
      </c>
      <c r="S588" t="s">
        <v>8452</v>
      </c>
      <c r="T588"/>
      <c r="U588"/>
      <c r="V588"/>
      <c r="W588"/>
      <c r="X588" s="197"/>
      <c r="Y588" t="s">
        <v>8309</v>
      </c>
      <c r="Z588">
        <v>1813213381</v>
      </c>
      <c r="AA588" t="s">
        <v>8285</v>
      </c>
      <c r="AB588" s="188" t="str">
        <f>_xlfn.IFNA(IF(Table[[#This Row],[Programme Partner]]&lt;&gt;Table[[#This Row],[Implementing Partner]],CONCATENATE(Table[[#This Row],[Programme Partner]],"-",Table[[#This Row],[Implementing Partner]]),Table[[#This Row],[Programme Partner]]),"")</f>
        <v>ACF</v>
      </c>
      <c r="AC588" s="189"/>
      <c r="AD588" s="189"/>
      <c r="AE588" s="190"/>
      <c r="AF588" s="190"/>
      <c r="AG588" s="191"/>
    </row>
    <row r="589" spans="1:33" ht="14.4" customHeight="1">
      <c r="A589" s="183">
        <v>636</v>
      </c>
      <c r="B589" t="s">
        <v>4993</v>
      </c>
      <c r="C589" t="s">
        <v>4993</v>
      </c>
      <c r="D589" s="197" t="s">
        <v>6032</v>
      </c>
      <c r="E589" t="s">
        <v>27</v>
      </c>
      <c r="F589" t="s">
        <v>8011</v>
      </c>
      <c r="G589" t="s">
        <v>8019</v>
      </c>
      <c r="H589" t="str">
        <f>IFERROR(VLOOKUP(Table[[#This Row],[Activity Details of Assistance]],WHAT!E:F,2,FALSE),"")</f>
        <v>N/A</v>
      </c>
      <c r="I589"/>
      <c r="J589">
        <v>48</v>
      </c>
      <c r="K589" t="s">
        <v>8280</v>
      </c>
      <c r="L589" t="s">
        <v>13</v>
      </c>
      <c r="M589" t="s">
        <v>14</v>
      </c>
      <c r="N589" t="s">
        <v>309</v>
      </c>
      <c r="O589" t="s">
        <v>1606</v>
      </c>
      <c r="P589" t="s">
        <v>6397</v>
      </c>
      <c r="Q589" s="236">
        <v>44620</v>
      </c>
      <c r="R589" s="236">
        <v>44896</v>
      </c>
      <c r="S589" t="s">
        <v>8452</v>
      </c>
      <c r="T589"/>
      <c r="U589"/>
      <c r="V589"/>
      <c r="W589"/>
      <c r="X589" s="197" t="s">
        <v>8377</v>
      </c>
      <c r="Y589" t="s">
        <v>8309</v>
      </c>
      <c r="Z589">
        <v>1813213381</v>
      </c>
      <c r="AA589" t="s">
        <v>8285</v>
      </c>
      <c r="AB589" s="188" t="str">
        <f>_xlfn.IFNA(IF(Table[[#This Row],[Programme Partner]]&lt;&gt;Table[[#This Row],[Implementing Partner]],CONCATENATE(Table[[#This Row],[Programme Partner]],"-",Table[[#This Row],[Implementing Partner]]),Table[[#This Row],[Programme Partner]]),"")</f>
        <v>ACF</v>
      </c>
      <c r="AC589" s="189"/>
      <c r="AD589" s="189"/>
      <c r="AE589" s="190"/>
      <c r="AF589" s="190"/>
      <c r="AG589" s="191"/>
    </row>
    <row r="590" spans="1:33" ht="14.4" customHeight="1">
      <c r="A590" s="183">
        <v>637</v>
      </c>
      <c r="B590" t="s">
        <v>4993</v>
      </c>
      <c r="C590" t="s">
        <v>4993</v>
      </c>
      <c r="D590" s="197" t="s">
        <v>6032</v>
      </c>
      <c r="E590" t="s">
        <v>27</v>
      </c>
      <c r="F590" t="s">
        <v>8012</v>
      </c>
      <c r="G590" s="195" t="s">
        <v>8585</v>
      </c>
      <c r="H590" t="str">
        <f>IFERROR(VLOOKUP(Table[[#This Row],[Activity Details of Assistance]],WHAT!E:F,2,FALSE),"")</f>
        <v xml:space="preserve"># of door </v>
      </c>
      <c r="I590"/>
      <c r="J590">
        <v>2</v>
      </c>
      <c r="K590" t="s">
        <v>8280</v>
      </c>
      <c r="L590" t="s">
        <v>13</v>
      </c>
      <c r="M590" t="s">
        <v>14</v>
      </c>
      <c r="N590" t="s">
        <v>309</v>
      </c>
      <c r="O590" t="s">
        <v>1606</v>
      </c>
      <c r="P590" t="s">
        <v>6397</v>
      </c>
      <c r="Q590" s="236">
        <v>44620</v>
      </c>
      <c r="R590" s="236">
        <v>44896</v>
      </c>
      <c r="S590" t="s">
        <v>8452</v>
      </c>
      <c r="T590"/>
      <c r="U590"/>
      <c r="V590"/>
      <c r="W590"/>
      <c r="X590" s="197"/>
      <c r="Y590" t="s">
        <v>8309</v>
      </c>
      <c r="Z590">
        <v>1813213381</v>
      </c>
      <c r="AA590" t="s">
        <v>8285</v>
      </c>
      <c r="AB590" s="188" t="str">
        <f>_xlfn.IFNA(IF(Table[[#This Row],[Programme Partner]]&lt;&gt;Table[[#This Row],[Implementing Partner]],CONCATENATE(Table[[#This Row],[Programme Partner]],"-",Table[[#This Row],[Implementing Partner]]),Table[[#This Row],[Programme Partner]]),"")</f>
        <v>ACF</v>
      </c>
      <c r="AC590" s="189"/>
      <c r="AD590" s="189"/>
      <c r="AE590" s="190"/>
      <c r="AF590" s="190"/>
      <c r="AG590" s="191"/>
    </row>
    <row r="591" spans="1:33" ht="14.4" customHeight="1">
      <c r="A591" s="183">
        <v>638</v>
      </c>
      <c r="B591" t="s">
        <v>4993</v>
      </c>
      <c r="C591" t="s">
        <v>4993</v>
      </c>
      <c r="D591" s="197" t="s">
        <v>6032</v>
      </c>
      <c r="E591" t="s">
        <v>27</v>
      </c>
      <c r="F591" t="s">
        <v>8012</v>
      </c>
      <c r="G591" t="s">
        <v>8359</v>
      </c>
      <c r="H591" t="str">
        <f>IFERROR(VLOOKUP(Table[[#This Row],[Activity Details of Assistance]],WHAT!E:F,2,FALSE),"")</f>
        <v># of FSM Site</v>
      </c>
      <c r="I591"/>
      <c r="J591">
        <v>4</v>
      </c>
      <c r="K591" t="s">
        <v>8280</v>
      </c>
      <c r="L591" t="s">
        <v>13</v>
      </c>
      <c r="M591" t="s">
        <v>14</v>
      </c>
      <c r="N591" t="s">
        <v>309</v>
      </c>
      <c r="O591" t="s">
        <v>1606</v>
      </c>
      <c r="P591" t="s">
        <v>6397</v>
      </c>
      <c r="Q591" s="236">
        <v>44620</v>
      </c>
      <c r="R591" s="236">
        <v>44896</v>
      </c>
      <c r="S591" t="s">
        <v>8452</v>
      </c>
      <c r="T591"/>
      <c r="U591"/>
      <c r="V591"/>
      <c r="W591"/>
      <c r="X591" s="197"/>
      <c r="Y591" t="s">
        <v>8309</v>
      </c>
      <c r="Z591">
        <v>1813213381</v>
      </c>
      <c r="AA591" t="s">
        <v>8285</v>
      </c>
      <c r="AB591" s="188" t="str">
        <f>_xlfn.IFNA(IF(Table[[#This Row],[Programme Partner]]&lt;&gt;Table[[#This Row],[Implementing Partner]],CONCATENATE(Table[[#This Row],[Programme Partner]],"-",Table[[#This Row],[Implementing Partner]]),Table[[#This Row],[Programme Partner]]),"")</f>
        <v>ACF</v>
      </c>
      <c r="AC591" s="189"/>
      <c r="AD591" s="189"/>
      <c r="AE591" s="190"/>
      <c r="AF591" s="190"/>
      <c r="AG591" s="191"/>
    </row>
    <row r="592" spans="1:33" ht="14.4" customHeight="1">
      <c r="A592" s="183">
        <v>639</v>
      </c>
      <c r="B592" t="s">
        <v>4993</v>
      </c>
      <c r="C592" t="s">
        <v>4993</v>
      </c>
      <c r="D592" s="197" t="s">
        <v>6032</v>
      </c>
      <c r="E592" t="s">
        <v>27</v>
      </c>
      <c r="F592" t="s">
        <v>8012</v>
      </c>
      <c r="G592" t="s">
        <v>8357</v>
      </c>
      <c r="H592" t="str">
        <f>IFERROR(VLOOKUP(Table[[#This Row],[Activity Details of Assistance]],WHAT!E:F,2,FALSE),"")</f>
        <v># of door</v>
      </c>
      <c r="I592"/>
      <c r="J592">
        <v>89</v>
      </c>
      <c r="K592" t="s">
        <v>8280</v>
      </c>
      <c r="L592" t="s">
        <v>13</v>
      </c>
      <c r="M592" t="s">
        <v>14</v>
      </c>
      <c r="N592" t="s">
        <v>309</v>
      </c>
      <c r="O592" t="s">
        <v>1606</v>
      </c>
      <c r="P592" t="s">
        <v>6397</v>
      </c>
      <c r="Q592" s="236">
        <v>44620</v>
      </c>
      <c r="R592" s="236">
        <v>44896</v>
      </c>
      <c r="S592" t="s">
        <v>8452</v>
      </c>
      <c r="T592"/>
      <c r="U592"/>
      <c r="V592"/>
      <c r="W592"/>
      <c r="X592" s="197"/>
      <c r="Y592" t="s">
        <v>8309</v>
      </c>
      <c r="Z592">
        <v>1813213381</v>
      </c>
      <c r="AA592" t="s">
        <v>8285</v>
      </c>
      <c r="AB592" s="188" t="str">
        <f>_xlfn.IFNA(IF(Table[[#This Row],[Programme Partner]]&lt;&gt;Table[[#This Row],[Implementing Partner]],CONCATENATE(Table[[#This Row],[Programme Partner]],"-",Table[[#This Row],[Implementing Partner]]),Table[[#This Row],[Programme Partner]]),"")</f>
        <v>ACF</v>
      </c>
      <c r="AC592" s="189"/>
      <c r="AD592" s="189"/>
      <c r="AE592" s="190"/>
      <c r="AF592" s="190"/>
      <c r="AG592" s="191"/>
    </row>
    <row r="593" spans="1:33" ht="14.4" customHeight="1">
      <c r="A593" s="183">
        <v>640</v>
      </c>
      <c r="B593" t="s">
        <v>4993</v>
      </c>
      <c r="C593" t="s">
        <v>4993</v>
      </c>
      <c r="D593" s="197" t="s">
        <v>6032</v>
      </c>
      <c r="E593" t="s">
        <v>27</v>
      </c>
      <c r="F593" t="s">
        <v>8012</v>
      </c>
      <c r="G593" s="195" t="s">
        <v>8586</v>
      </c>
      <c r="H593" t="str">
        <f>IFERROR(VLOOKUP(Table[[#This Row],[Activity Details of Assistance]],WHAT!E:F,2,FALSE),"")</f>
        <v># of door</v>
      </c>
      <c r="I593"/>
      <c r="J593">
        <v>4</v>
      </c>
      <c r="K593" t="s">
        <v>8280</v>
      </c>
      <c r="L593" t="s">
        <v>13</v>
      </c>
      <c r="M593" t="s">
        <v>14</v>
      </c>
      <c r="N593" t="s">
        <v>309</v>
      </c>
      <c r="O593" t="s">
        <v>1606</v>
      </c>
      <c r="P593" t="s">
        <v>6397</v>
      </c>
      <c r="Q593" s="236">
        <v>44620</v>
      </c>
      <c r="R593" s="236">
        <v>44896</v>
      </c>
      <c r="S593" t="s">
        <v>8452</v>
      </c>
      <c r="T593"/>
      <c r="U593"/>
      <c r="V593"/>
      <c r="W593"/>
      <c r="X593" s="197"/>
      <c r="Y593" t="s">
        <v>8309</v>
      </c>
      <c r="Z593">
        <v>1813213381</v>
      </c>
      <c r="AA593" t="s">
        <v>8285</v>
      </c>
      <c r="AB593" s="188" t="str">
        <f>_xlfn.IFNA(IF(Table[[#This Row],[Programme Partner]]&lt;&gt;Table[[#This Row],[Implementing Partner]],CONCATENATE(Table[[#This Row],[Programme Partner]],"-",Table[[#This Row],[Implementing Partner]]),Table[[#This Row],[Programme Partner]]),"")</f>
        <v>ACF</v>
      </c>
      <c r="AC593" s="189"/>
      <c r="AD593" s="189"/>
      <c r="AE593" s="190"/>
      <c r="AF593" s="190"/>
      <c r="AG593" s="191"/>
    </row>
    <row r="594" spans="1:33" ht="14.4" customHeight="1">
      <c r="A594" s="183">
        <v>641</v>
      </c>
      <c r="B594" t="s">
        <v>4993</v>
      </c>
      <c r="C594" t="s">
        <v>4993</v>
      </c>
      <c r="D594" s="197" t="s">
        <v>6032</v>
      </c>
      <c r="E594" t="s">
        <v>27</v>
      </c>
      <c r="F594" t="s">
        <v>8013</v>
      </c>
      <c r="G594" s="195" t="s">
        <v>8313</v>
      </c>
      <c r="H594" t="str">
        <f>IFERROR(VLOOKUP(Table[[#This Row],[Activity Details of Assistance]],WHAT!E:F,2,FALSE),"")</f>
        <v># of HP sessions at community level</v>
      </c>
      <c r="I594"/>
      <c r="J594">
        <v>147</v>
      </c>
      <c r="K594" t="s">
        <v>8280</v>
      </c>
      <c r="L594" t="s">
        <v>13</v>
      </c>
      <c r="M594" t="s">
        <v>14</v>
      </c>
      <c r="N594" t="s">
        <v>309</v>
      </c>
      <c r="O594" t="s">
        <v>1606</v>
      </c>
      <c r="P594" t="s">
        <v>6397</v>
      </c>
      <c r="Q594" s="236">
        <v>44620</v>
      </c>
      <c r="R594" s="236">
        <v>44896</v>
      </c>
      <c r="S594" t="s">
        <v>8452</v>
      </c>
      <c r="T594"/>
      <c r="U594"/>
      <c r="V594"/>
      <c r="W594"/>
      <c r="X594" s="197"/>
      <c r="Y594" t="s">
        <v>8309</v>
      </c>
      <c r="Z594">
        <v>1813213381</v>
      </c>
      <c r="AA594" t="s">
        <v>8285</v>
      </c>
      <c r="AB594" s="188" t="str">
        <f>_xlfn.IFNA(IF(Table[[#This Row],[Programme Partner]]&lt;&gt;Table[[#This Row],[Implementing Partner]],CONCATENATE(Table[[#This Row],[Programme Partner]],"-",Table[[#This Row],[Implementing Partner]]),Table[[#This Row],[Programme Partner]]),"")</f>
        <v>ACF</v>
      </c>
      <c r="AC594" s="189"/>
      <c r="AD594" s="189"/>
      <c r="AE594" s="190"/>
      <c r="AF594" s="190"/>
      <c r="AG594" s="191"/>
    </row>
    <row r="595" spans="1:33" ht="14.4" customHeight="1">
      <c r="A595" s="183">
        <v>642</v>
      </c>
      <c r="B595" t="s">
        <v>4993</v>
      </c>
      <c r="C595" t="s">
        <v>4993</v>
      </c>
      <c r="D595" s="197" t="s">
        <v>6032</v>
      </c>
      <c r="E595" t="s">
        <v>27</v>
      </c>
      <c r="F595" t="s">
        <v>8013</v>
      </c>
      <c r="G595" t="s">
        <v>8314</v>
      </c>
      <c r="H595" t="str">
        <f>IFERROR(VLOOKUP(Table[[#This Row],[Activity Details of Assistance]],WHAT!E:F,2,FALSE),"")</f>
        <v># of HP sessions at HH level</v>
      </c>
      <c r="I595"/>
      <c r="J595">
        <v>276</v>
      </c>
      <c r="K595" t="s">
        <v>8280</v>
      </c>
      <c r="L595" t="s">
        <v>13</v>
      </c>
      <c r="M595" t="s">
        <v>14</v>
      </c>
      <c r="N595" t="s">
        <v>309</v>
      </c>
      <c r="O595" t="s">
        <v>1606</v>
      </c>
      <c r="P595" t="s">
        <v>6397</v>
      </c>
      <c r="Q595" s="236">
        <v>44620</v>
      </c>
      <c r="R595" s="236">
        <v>44896</v>
      </c>
      <c r="S595" t="s">
        <v>8452</v>
      </c>
      <c r="T595"/>
      <c r="U595"/>
      <c r="V595"/>
      <c r="W595"/>
      <c r="X595" s="197"/>
      <c r="Y595" t="s">
        <v>8309</v>
      </c>
      <c r="Z595">
        <v>1813213381</v>
      </c>
      <c r="AA595" t="s">
        <v>8285</v>
      </c>
      <c r="AB595" s="188" t="str">
        <f>_xlfn.IFNA(IF(Table[[#This Row],[Programme Partner]]&lt;&gt;Table[[#This Row],[Implementing Partner]],CONCATENATE(Table[[#This Row],[Programme Partner]],"-",Table[[#This Row],[Implementing Partner]]),Table[[#This Row],[Programme Partner]]),"")</f>
        <v>ACF</v>
      </c>
      <c r="AC595" s="189"/>
      <c r="AD595" s="189"/>
      <c r="AE595" s="190"/>
      <c r="AF595" s="190"/>
      <c r="AG595" s="191"/>
    </row>
    <row r="596" spans="1:33" ht="14.4" customHeight="1">
      <c r="A596" s="183">
        <v>643</v>
      </c>
      <c r="B596" t="s">
        <v>4993</v>
      </c>
      <c r="C596" t="s">
        <v>4993</v>
      </c>
      <c r="D596" s="197" t="s">
        <v>6032</v>
      </c>
      <c r="E596" t="s">
        <v>27</v>
      </c>
      <c r="F596" t="s">
        <v>8013</v>
      </c>
      <c r="G596" t="s">
        <v>8019</v>
      </c>
      <c r="H596" t="str">
        <f>IFERROR(VLOOKUP(Table[[#This Row],[Activity Details of Assistance]],WHAT!E:F,2,FALSE),"")</f>
        <v>N/A</v>
      </c>
      <c r="I596"/>
      <c r="J596">
        <v>165</v>
      </c>
      <c r="K596" t="s">
        <v>8280</v>
      </c>
      <c r="L596" t="s">
        <v>13</v>
      </c>
      <c r="M596" t="s">
        <v>14</v>
      </c>
      <c r="N596" t="s">
        <v>309</v>
      </c>
      <c r="O596" t="s">
        <v>1606</v>
      </c>
      <c r="P596" t="s">
        <v>6397</v>
      </c>
      <c r="Q596" s="236">
        <v>44620</v>
      </c>
      <c r="R596" s="236">
        <v>44896</v>
      </c>
      <c r="S596" t="s">
        <v>8452</v>
      </c>
      <c r="T596"/>
      <c r="U596"/>
      <c r="V596"/>
      <c r="W596"/>
      <c r="X596" s="197" t="s">
        <v>8489</v>
      </c>
      <c r="Y596" t="s">
        <v>8309</v>
      </c>
      <c r="Z596">
        <v>1813213381</v>
      </c>
      <c r="AA596" t="s">
        <v>8285</v>
      </c>
      <c r="AB596" s="188" t="str">
        <f>_xlfn.IFNA(IF(Table[[#This Row],[Programme Partner]]&lt;&gt;Table[[#This Row],[Implementing Partner]],CONCATENATE(Table[[#This Row],[Programme Partner]],"-",Table[[#This Row],[Implementing Partner]]),Table[[#This Row],[Programme Partner]]),"")</f>
        <v>ACF</v>
      </c>
      <c r="AC596" s="189"/>
      <c r="AD596" s="189"/>
      <c r="AE596" s="190"/>
      <c r="AF596" s="190"/>
      <c r="AG596" s="191"/>
    </row>
    <row r="597" spans="1:33" ht="14.4" customHeight="1">
      <c r="A597" s="183">
        <v>644</v>
      </c>
      <c r="B597" s="202" t="s">
        <v>4993</v>
      </c>
      <c r="C597" t="s">
        <v>4993</v>
      </c>
      <c r="D597" s="197" t="s">
        <v>6032</v>
      </c>
      <c r="E597" s="202" t="s">
        <v>27</v>
      </c>
      <c r="F597" t="s">
        <v>8014</v>
      </c>
      <c r="G597" t="s">
        <v>8019</v>
      </c>
      <c r="H597" s="202" t="str">
        <f>IFERROR(VLOOKUP(Table[[#This Row],[Activity Details of Assistance]],WHAT!E:F,2,FALSE),"")</f>
        <v>N/A</v>
      </c>
      <c r="I597" s="202"/>
      <c r="J597" s="202">
        <v>8450</v>
      </c>
      <c r="K597" t="s">
        <v>8280</v>
      </c>
      <c r="L597" s="202" t="s">
        <v>13</v>
      </c>
      <c r="M597" s="202" t="s">
        <v>14</v>
      </c>
      <c r="N597" s="202" t="s">
        <v>309</v>
      </c>
      <c r="O597" s="202" t="s">
        <v>1606</v>
      </c>
      <c r="P597" s="202" t="s">
        <v>6397</v>
      </c>
      <c r="Q597" s="236">
        <v>44620</v>
      </c>
      <c r="R597" s="239">
        <v>44896</v>
      </c>
      <c r="S597" t="s">
        <v>8452</v>
      </c>
      <c r="T597" s="202"/>
      <c r="U597" s="202"/>
      <c r="V597" s="202"/>
      <c r="W597" s="202"/>
      <c r="X597" s="209" t="s">
        <v>8490</v>
      </c>
      <c r="Y597" t="s">
        <v>8309</v>
      </c>
      <c r="Z597" s="210">
        <v>1813213381</v>
      </c>
      <c r="AA597" t="s">
        <v>8285</v>
      </c>
      <c r="AB597" s="188" t="str">
        <f>_xlfn.IFNA(IF(Table[[#This Row],[Programme Partner]]&lt;&gt;Table[[#This Row],[Implementing Partner]],CONCATENATE(Table[[#This Row],[Programme Partner]],"-",Table[[#This Row],[Implementing Partner]]),Table[[#This Row],[Programme Partner]]),"")</f>
        <v>ACF</v>
      </c>
      <c r="AC597" s="189"/>
      <c r="AD597" s="189"/>
      <c r="AE597" s="190"/>
      <c r="AF597" s="190"/>
      <c r="AG597" s="191"/>
    </row>
    <row r="598" spans="1:33" ht="14.4" customHeight="1">
      <c r="A598" s="183">
        <v>645</v>
      </c>
      <c r="B598" t="s">
        <v>8350</v>
      </c>
      <c r="C598" t="s">
        <v>8350</v>
      </c>
      <c r="D598" s="197" t="s">
        <v>8351</v>
      </c>
      <c r="E598" s="203" t="s">
        <v>27</v>
      </c>
      <c r="F598" t="s">
        <v>8011</v>
      </c>
      <c r="G598" s="203" t="s">
        <v>8355</v>
      </c>
      <c r="H598" s="203" t="str">
        <f>IFERROR(VLOOKUP(Table[[#This Row],[Activity Details of Assistance]],WHAT!E:F,2,FALSE),"")</f>
        <v># of water network</v>
      </c>
      <c r="I598" s="203"/>
      <c r="J598" s="203">
        <v>2</v>
      </c>
      <c r="K598" t="s">
        <v>8280</v>
      </c>
      <c r="L598" s="203" t="s">
        <v>13</v>
      </c>
      <c r="M598" s="203" t="s">
        <v>14</v>
      </c>
      <c r="N598" s="203" t="s">
        <v>309</v>
      </c>
      <c r="O598" s="203" t="s">
        <v>1606</v>
      </c>
      <c r="P598" s="203" t="s">
        <v>4659</v>
      </c>
      <c r="Q598" s="236">
        <v>44620</v>
      </c>
      <c r="R598" s="240">
        <v>44593</v>
      </c>
      <c r="S598" t="s">
        <v>8452</v>
      </c>
      <c r="T598" s="203"/>
      <c r="U598" s="203"/>
      <c r="V598" s="203"/>
      <c r="W598" s="203"/>
      <c r="X598" s="209"/>
      <c r="Y598" s="210" t="s">
        <v>8434</v>
      </c>
      <c r="Z598" s="210">
        <v>1711139169</v>
      </c>
      <c r="AA598" s="203" t="s">
        <v>8461</v>
      </c>
      <c r="AB598" s="188" t="str">
        <f>_xlfn.IFNA(IF(Table[[#This Row],[Programme Partner]]&lt;&gt;Table[[#This Row],[Implementing Partner]],CONCATENATE(Table[[#This Row],[Programme Partner]],"-",Table[[#This Row],[Implementing Partner]]),Table[[#This Row],[Programme Partner]]),"")</f>
        <v>AGRAJATTRA</v>
      </c>
      <c r="AC598" s="189"/>
      <c r="AD598" s="189"/>
      <c r="AE598" s="190"/>
      <c r="AF598" s="190"/>
      <c r="AG598" s="191"/>
    </row>
    <row r="599" spans="1:33" ht="14.4" customHeight="1">
      <c r="A599" s="183">
        <v>646</v>
      </c>
      <c r="B599" s="195" t="s">
        <v>8454</v>
      </c>
      <c r="C599" s="198" t="s">
        <v>8454</v>
      </c>
      <c r="D599" s="212" t="s">
        <v>8637</v>
      </c>
      <c r="E599" s="195" t="s">
        <v>27</v>
      </c>
      <c r="F599" s="195" t="s">
        <v>8011</v>
      </c>
      <c r="G599" t="s">
        <v>8353</v>
      </c>
      <c r="H599" s="195" t="str">
        <f>IFERROR(VLOOKUP(Table[[#This Row],[Activity Details of Assistance]],WHAT!E:F,2,FALSE),"")</f>
        <v># of tube well</v>
      </c>
      <c r="I599" s="195"/>
      <c r="J599">
        <v>1</v>
      </c>
      <c r="K599" t="s">
        <v>8280</v>
      </c>
      <c r="L599" s="214" t="s">
        <v>13</v>
      </c>
      <c r="M599" s="214" t="s">
        <v>14</v>
      </c>
      <c r="N599" s="195" t="s">
        <v>309</v>
      </c>
      <c r="O599" s="195" t="s">
        <v>1606</v>
      </c>
      <c r="P599" s="195" t="s">
        <v>4662</v>
      </c>
      <c r="Q599" s="236">
        <v>44620</v>
      </c>
      <c r="R599" s="236">
        <v>44593</v>
      </c>
      <c r="S599" t="s">
        <v>8452</v>
      </c>
      <c r="T599" s="196"/>
      <c r="U599" s="196"/>
      <c r="V599" s="196"/>
      <c r="W599" s="196"/>
      <c r="X599"/>
      <c r="Y599" t="s">
        <v>8462</v>
      </c>
      <c r="Z599" t="s">
        <v>8463</v>
      </c>
      <c r="AA599" t="s">
        <v>8464</v>
      </c>
      <c r="AB599" s="188" t="str">
        <f>_xlfn.IFNA(IF(Table[[#This Row],[Programme Partner]]&lt;&gt;Table[[#This Row],[Implementing Partner]],CONCATENATE(Table[[#This Row],[Programme Partner]],"-",Table[[#This Row],[Implementing Partner]]),Table[[#This Row],[Programme Partner]]),"")</f>
        <v>AMAN</v>
      </c>
      <c r="AC599" s="189"/>
      <c r="AD599" s="189"/>
      <c r="AE599" s="190"/>
      <c r="AF599" s="190"/>
      <c r="AG599" s="191"/>
    </row>
    <row r="600" spans="1:33" ht="14.4" customHeight="1">
      <c r="A600" s="183">
        <v>647</v>
      </c>
      <c r="B600" s="195" t="s">
        <v>8454</v>
      </c>
      <c r="C600" s="198" t="s">
        <v>8454</v>
      </c>
      <c r="D600" s="212" t="s">
        <v>8637</v>
      </c>
      <c r="E600" s="195" t="s">
        <v>27</v>
      </c>
      <c r="F600" s="195" t="s">
        <v>8011</v>
      </c>
      <c r="G600" s="213" t="s">
        <v>8353</v>
      </c>
      <c r="H600" s="195" t="str">
        <f>IFERROR(VLOOKUP(Table[[#This Row],[Activity Details of Assistance]],WHAT!E:F,2,FALSE),"")</f>
        <v># of tube well</v>
      </c>
      <c r="I600" s="195"/>
      <c r="J600">
        <v>1</v>
      </c>
      <c r="K600" t="s">
        <v>8280</v>
      </c>
      <c r="L600" s="214" t="s">
        <v>13</v>
      </c>
      <c r="M600" s="214" t="s">
        <v>14</v>
      </c>
      <c r="N600" s="195" t="s">
        <v>307</v>
      </c>
      <c r="O600" s="195" t="s">
        <v>1179</v>
      </c>
      <c r="P600" s="195" t="s">
        <v>4713</v>
      </c>
      <c r="Q600" s="236">
        <v>44620</v>
      </c>
      <c r="R600" s="236">
        <v>44593</v>
      </c>
      <c r="S600" t="s">
        <v>8452</v>
      </c>
      <c r="T600" s="196"/>
      <c r="U600" s="196"/>
      <c r="V600" s="196"/>
      <c r="W600" s="196"/>
      <c r="X600"/>
      <c r="Y600" t="s">
        <v>8462</v>
      </c>
      <c r="Z600" t="s">
        <v>8463</v>
      </c>
      <c r="AA600" t="s">
        <v>8464</v>
      </c>
      <c r="AB600" s="188" t="str">
        <f>_xlfn.IFNA(IF(Table[[#This Row],[Programme Partner]]&lt;&gt;Table[[#This Row],[Implementing Partner]],CONCATENATE(Table[[#This Row],[Programme Partner]],"-",Table[[#This Row],[Implementing Partner]]),Table[[#This Row],[Programme Partner]]),"")</f>
        <v>AMAN</v>
      </c>
      <c r="AC600" s="189"/>
      <c r="AD600" s="189"/>
      <c r="AE600" s="190"/>
      <c r="AF600" s="190"/>
      <c r="AG600" s="191"/>
    </row>
    <row r="601" spans="1:33" ht="14.4" customHeight="1">
      <c r="A601" s="183">
        <v>648</v>
      </c>
      <c r="B601" s="195" t="s">
        <v>5033</v>
      </c>
      <c r="C601" s="198" t="s">
        <v>5033</v>
      </c>
      <c r="D601" s="212" t="s">
        <v>7014</v>
      </c>
      <c r="E601" s="195" t="s">
        <v>27</v>
      </c>
      <c r="F601" s="195" t="s">
        <v>8011</v>
      </c>
      <c r="G601" s="195" t="s">
        <v>8584</v>
      </c>
      <c r="H601" s="195" t="str">
        <f>IFERROR(VLOOKUP(Table[[#This Row],[Activity Details of Assistance]],WHAT!E:F,2,FALSE),"")</f>
        <v># of tube well</v>
      </c>
      <c r="I601" s="195"/>
      <c r="J601">
        <v>1</v>
      </c>
      <c r="K601" t="s">
        <v>8280</v>
      </c>
      <c r="L601" s="214" t="s">
        <v>13</v>
      </c>
      <c r="M601" s="214" t="s">
        <v>14</v>
      </c>
      <c r="N601" s="195" t="s">
        <v>309</v>
      </c>
      <c r="O601" s="195" t="s">
        <v>1607</v>
      </c>
      <c r="P601" s="195" t="s">
        <v>8211</v>
      </c>
      <c r="Q601" s="236">
        <v>44620</v>
      </c>
      <c r="R601" s="236">
        <v>44896</v>
      </c>
      <c r="S601" s="291" t="s">
        <v>8590</v>
      </c>
      <c r="T601" s="196"/>
      <c r="U601" s="196"/>
      <c r="V601" s="196"/>
      <c r="W601" s="196"/>
      <c r="X601"/>
      <c r="Y601" t="s">
        <v>8465</v>
      </c>
      <c r="Z601">
        <v>1847456331</v>
      </c>
      <c r="AA601" t="s">
        <v>8466</v>
      </c>
      <c r="AB601" s="188" t="str">
        <f>_xlfn.IFNA(IF(Table[[#This Row],[Programme Partner]]&lt;&gt;Table[[#This Row],[Implementing Partner]],CONCATENATE(Table[[#This Row],[Programme Partner]],"-",Table[[#This Row],[Implementing Partner]]),Table[[#This Row],[Programme Partner]]),"")</f>
        <v>BRAC</v>
      </c>
      <c r="AC601" s="189"/>
      <c r="AD601" s="189"/>
      <c r="AE601" s="190"/>
      <c r="AF601" s="190"/>
      <c r="AG601" s="191"/>
    </row>
    <row r="602" spans="1:33" ht="14.4" customHeight="1">
      <c r="A602" s="183">
        <v>649</v>
      </c>
      <c r="B602" s="195" t="s">
        <v>5033</v>
      </c>
      <c r="C602" s="198" t="s">
        <v>5033</v>
      </c>
      <c r="D602" s="212" t="s">
        <v>7014</v>
      </c>
      <c r="E602" s="195" t="s">
        <v>27</v>
      </c>
      <c r="F602" s="195" t="s">
        <v>8014</v>
      </c>
      <c r="G602" s="213" t="s">
        <v>8445</v>
      </c>
      <c r="H602" s="195" t="str">
        <f>IFERROR(VLOOKUP(Table[[#This Row],[Activity Details of Assistance]],WHAT!E:F,2,FALSE),"")</f>
        <v># of plant</v>
      </c>
      <c r="I602" s="195"/>
      <c r="J602">
        <v>1</v>
      </c>
      <c r="K602" t="s">
        <v>8280</v>
      </c>
      <c r="L602" s="214" t="s">
        <v>13</v>
      </c>
      <c r="M602" s="214" t="s">
        <v>14</v>
      </c>
      <c r="N602" s="195" t="s">
        <v>309</v>
      </c>
      <c r="O602" s="195" t="s">
        <v>1607</v>
      </c>
      <c r="P602" s="195" t="s">
        <v>8211</v>
      </c>
      <c r="Q602" s="236">
        <v>44620</v>
      </c>
      <c r="R602" s="236">
        <v>44896</v>
      </c>
      <c r="S602" s="291" t="s">
        <v>8590</v>
      </c>
      <c r="T602" s="196"/>
      <c r="U602" s="196"/>
      <c r="V602" s="196"/>
      <c r="W602" s="196"/>
      <c r="X602"/>
      <c r="Y602" t="s">
        <v>8465</v>
      </c>
      <c r="Z602">
        <v>1847456331</v>
      </c>
      <c r="AA602" t="s">
        <v>8466</v>
      </c>
      <c r="AB602" s="188" t="str">
        <f>_xlfn.IFNA(IF(Table[[#This Row],[Programme Partner]]&lt;&gt;Table[[#This Row],[Implementing Partner]],CONCATENATE(Table[[#This Row],[Programme Partner]],"-",Table[[#This Row],[Implementing Partner]]),Table[[#This Row],[Programme Partner]]),"")</f>
        <v>BRAC</v>
      </c>
      <c r="AC602" s="189"/>
      <c r="AD602" s="189"/>
      <c r="AE602" s="190"/>
      <c r="AF602" s="190"/>
      <c r="AG602" s="191"/>
    </row>
    <row r="603" spans="1:33" ht="14.4" customHeight="1">
      <c r="A603" s="183">
        <v>650</v>
      </c>
      <c r="B603" s="195" t="s">
        <v>5033</v>
      </c>
      <c r="C603" s="198" t="s">
        <v>5033</v>
      </c>
      <c r="D603" s="212" t="s">
        <v>7014</v>
      </c>
      <c r="E603" s="195" t="s">
        <v>27</v>
      </c>
      <c r="F603" s="195" t="s">
        <v>8011</v>
      </c>
      <c r="G603" s="195" t="s">
        <v>8355</v>
      </c>
      <c r="H603" s="195" t="str">
        <f>IFERROR(VLOOKUP(Table[[#This Row],[Activity Details of Assistance]],WHAT!E:F,2,FALSE),"")</f>
        <v># of water network</v>
      </c>
      <c r="I603" s="195"/>
      <c r="J603">
        <v>3</v>
      </c>
      <c r="K603" t="s">
        <v>8280</v>
      </c>
      <c r="L603" s="214" t="s">
        <v>13</v>
      </c>
      <c r="M603" s="214" t="s">
        <v>14</v>
      </c>
      <c r="N603" s="195" t="s">
        <v>307</v>
      </c>
      <c r="O603" s="195" t="s">
        <v>1599</v>
      </c>
      <c r="P603" s="195" t="s">
        <v>4720</v>
      </c>
      <c r="Q603" s="236">
        <v>44620</v>
      </c>
      <c r="R603" s="236">
        <v>44896</v>
      </c>
      <c r="S603" t="s">
        <v>8452</v>
      </c>
      <c r="T603" s="196"/>
      <c r="U603" s="196"/>
      <c r="V603" s="196"/>
      <c r="W603" s="196"/>
      <c r="X603"/>
      <c r="Y603" t="s">
        <v>8465</v>
      </c>
      <c r="Z603">
        <v>1847456331</v>
      </c>
      <c r="AA603" t="s">
        <v>8466</v>
      </c>
      <c r="AB603" s="188" t="str">
        <f>_xlfn.IFNA(IF(Table[[#This Row],[Programme Partner]]&lt;&gt;Table[[#This Row],[Implementing Partner]],CONCATENATE(Table[[#This Row],[Programme Partner]],"-",Table[[#This Row],[Implementing Partner]]),Table[[#This Row],[Programme Partner]]),"")</f>
        <v>BRAC</v>
      </c>
      <c r="AC603" s="189"/>
      <c r="AD603" s="189"/>
      <c r="AE603" s="190"/>
      <c r="AF603" s="190"/>
      <c r="AG603" s="191"/>
    </row>
    <row r="604" spans="1:33" ht="14.4" customHeight="1">
      <c r="A604" s="183">
        <v>651</v>
      </c>
      <c r="B604" s="195" t="s">
        <v>5033</v>
      </c>
      <c r="C604" s="198" t="s">
        <v>5033</v>
      </c>
      <c r="D604" s="212" t="s">
        <v>7014</v>
      </c>
      <c r="E604" s="195" t="s">
        <v>27</v>
      </c>
      <c r="F604" s="195" t="s">
        <v>8012</v>
      </c>
      <c r="G604" s="213" t="s">
        <v>8356</v>
      </c>
      <c r="H604" s="195" t="str">
        <f>IFERROR(VLOOKUP(Table[[#This Row],[Activity Details of Assistance]],WHAT!E:F,2,FALSE),"")</f>
        <v># of FSM Site</v>
      </c>
      <c r="I604" s="195"/>
      <c r="J604">
        <v>1</v>
      </c>
      <c r="K604" t="s">
        <v>8280</v>
      </c>
      <c r="L604" s="214" t="s">
        <v>13</v>
      </c>
      <c r="M604" s="214" t="s">
        <v>14</v>
      </c>
      <c r="N604" s="195" t="s">
        <v>307</v>
      </c>
      <c r="O604" s="195" t="s">
        <v>1599</v>
      </c>
      <c r="P604" s="195" t="s">
        <v>4720</v>
      </c>
      <c r="Q604" s="236">
        <v>44620</v>
      </c>
      <c r="R604" s="236">
        <v>44896</v>
      </c>
      <c r="S604" t="s">
        <v>8452</v>
      </c>
      <c r="T604" s="196"/>
      <c r="U604" s="196"/>
      <c r="V604" s="196"/>
      <c r="W604" s="196"/>
      <c r="X604"/>
      <c r="Y604" t="s">
        <v>8465</v>
      </c>
      <c r="Z604">
        <v>1847456331</v>
      </c>
      <c r="AA604" t="s">
        <v>8466</v>
      </c>
      <c r="AB604" s="188" t="str">
        <f>_xlfn.IFNA(IF(Table[[#This Row],[Programme Partner]]&lt;&gt;Table[[#This Row],[Implementing Partner]],CONCATENATE(Table[[#This Row],[Programme Partner]],"-",Table[[#This Row],[Implementing Partner]]),Table[[#This Row],[Programme Partner]]),"")</f>
        <v>BRAC</v>
      </c>
      <c r="AC604" s="189"/>
      <c r="AD604" s="189"/>
      <c r="AE604" s="190"/>
      <c r="AF604" s="190"/>
      <c r="AG604" s="191"/>
    </row>
    <row r="605" spans="1:33" ht="14.4" customHeight="1">
      <c r="A605" s="183">
        <v>652</v>
      </c>
      <c r="B605" s="195" t="s">
        <v>5033</v>
      </c>
      <c r="C605" s="198" t="s">
        <v>5033</v>
      </c>
      <c r="D605" s="212" t="s">
        <v>7014</v>
      </c>
      <c r="E605" s="195" t="s">
        <v>27</v>
      </c>
      <c r="F605" s="195" t="s">
        <v>8012</v>
      </c>
      <c r="G605" s="213" t="s">
        <v>8357</v>
      </c>
      <c r="H605" s="195" t="str">
        <f>IFERROR(VLOOKUP(Table[[#This Row],[Activity Details of Assistance]],WHAT!E:F,2,FALSE),"")</f>
        <v># of door</v>
      </c>
      <c r="I605" s="195"/>
      <c r="J605">
        <v>19</v>
      </c>
      <c r="K605" t="s">
        <v>8280</v>
      </c>
      <c r="L605" s="214" t="s">
        <v>13</v>
      </c>
      <c r="M605" s="214" t="s">
        <v>14</v>
      </c>
      <c r="N605" s="195" t="s">
        <v>307</v>
      </c>
      <c r="O605" s="195" t="s">
        <v>1599</v>
      </c>
      <c r="P605" s="195" t="s">
        <v>4720</v>
      </c>
      <c r="Q605" s="236">
        <v>44620</v>
      </c>
      <c r="R605" s="236">
        <v>44896</v>
      </c>
      <c r="S605" t="s">
        <v>8452</v>
      </c>
      <c r="T605" s="196"/>
      <c r="U605" s="196"/>
      <c r="V605" s="196"/>
      <c r="W605" s="196"/>
      <c r="X605"/>
      <c r="Y605" t="s">
        <v>8465</v>
      </c>
      <c r="Z605">
        <v>1847456331</v>
      </c>
      <c r="AA605" t="s">
        <v>8466</v>
      </c>
      <c r="AB605" s="188" t="str">
        <f>_xlfn.IFNA(IF(Table[[#This Row],[Programme Partner]]&lt;&gt;Table[[#This Row],[Implementing Partner]],CONCATENATE(Table[[#This Row],[Programme Partner]],"-",Table[[#This Row],[Implementing Partner]]),Table[[#This Row],[Programme Partner]]),"")</f>
        <v>BRAC</v>
      </c>
      <c r="AC605" s="189"/>
      <c r="AD605" s="189"/>
      <c r="AE605" s="190"/>
      <c r="AF605" s="190"/>
      <c r="AG605" s="191"/>
    </row>
    <row r="606" spans="1:33" ht="14.4" customHeight="1">
      <c r="A606" s="183">
        <v>653</v>
      </c>
      <c r="B606" s="195" t="s">
        <v>5033</v>
      </c>
      <c r="C606" s="198" t="s">
        <v>5033</v>
      </c>
      <c r="D606" s="212" t="s">
        <v>7014</v>
      </c>
      <c r="E606" s="195" t="s">
        <v>27</v>
      </c>
      <c r="F606" s="195" t="s">
        <v>8013</v>
      </c>
      <c r="G606" s="213" t="s">
        <v>8360</v>
      </c>
      <c r="H606" s="195" t="str">
        <f>IFERROR(VLOOKUP(Table[[#This Row],[Activity Details of Assistance]],WHAT!E:F,2,FALSE),"")</f>
        <v># of household</v>
      </c>
      <c r="I606" s="195"/>
      <c r="J606">
        <v>299</v>
      </c>
      <c r="K606" t="s">
        <v>8280</v>
      </c>
      <c r="L606" s="214" t="s">
        <v>13</v>
      </c>
      <c r="M606" s="214" t="s">
        <v>14</v>
      </c>
      <c r="N606" s="195" t="s">
        <v>307</v>
      </c>
      <c r="O606" s="195" t="s">
        <v>1599</v>
      </c>
      <c r="P606" s="195" t="s">
        <v>4720</v>
      </c>
      <c r="Q606" s="236">
        <v>44620</v>
      </c>
      <c r="R606" s="236">
        <v>44896</v>
      </c>
      <c r="S606" t="s">
        <v>8452</v>
      </c>
      <c r="T606" s="196"/>
      <c r="U606" s="196"/>
      <c r="V606" s="196"/>
      <c r="W606" s="196"/>
      <c r="X606"/>
      <c r="Y606" t="s">
        <v>8465</v>
      </c>
      <c r="Z606">
        <v>1847456331</v>
      </c>
      <c r="AA606" t="s">
        <v>8466</v>
      </c>
      <c r="AB606" s="188" t="str">
        <f>_xlfn.IFNA(IF(Table[[#This Row],[Programme Partner]]&lt;&gt;Table[[#This Row],[Implementing Partner]],CONCATENATE(Table[[#This Row],[Programme Partner]],"-",Table[[#This Row],[Implementing Partner]]),Table[[#This Row],[Programme Partner]]),"")</f>
        <v>BRAC</v>
      </c>
      <c r="AC606" s="189"/>
      <c r="AD606" s="189"/>
      <c r="AE606" s="190"/>
      <c r="AF606" s="190"/>
      <c r="AG606" s="191"/>
    </row>
    <row r="607" spans="1:33" ht="14.4" customHeight="1">
      <c r="A607" s="183">
        <v>654</v>
      </c>
      <c r="B607" s="195" t="s">
        <v>5033</v>
      </c>
      <c r="C607" s="198" t="s">
        <v>5033</v>
      </c>
      <c r="D607" s="212" t="s">
        <v>7014</v>
      </c>
      <c r="E607" s="195" t="s">
        <v>27</v>
      </c>
      <c r="F607" s="195" t="s">
        <v>8013</v>
      </c>
      <c r="G607" s="195" t="s">
        <v>8369</v>
      </c>
      <c r="H607" s="195" t="str">
        <f>IFERROR(VLOOKUP(Table[[#This Row],[Activity Details of Assistance]],WHAT!E:F,2,FALSE),"")</f>
        <v># of female in reproductive age</v>
      </c>
      <c r="I607" s="195"/>
      <c r="J607">
        <v>486</v>
      </c>
      <c r="K607" t="s">
        <v>8280</v>
      </c>
      <c r="L607" s="214" t="s">
        <v>13</v>
      </c>
      <c r="M607" s="214" t="s">
        <v>14</v>
      </c>
      <c r="N607" s="195" t="s">
        <v>307</v>
      </c>
      <c r="O607" s="195" t="s">
        <v>1599</v>
      </c>
      <c r="P607" s="195" t="s">
        <v>4720</v>
      </c>
      <c r="Q607" s="236">
        <v>44620</v>
      </c>
      <c r="R607" s="236">
        <v>44896</v>
      </c>
      <c r="S607" t="s">
        <v>8452</v>
      </c>
      <c r="T607" s="196"/>
      <c r="U607" s="196"/>
      <c r="V607" s="196"/>
      <c r="W607" s="196"/>
      <c r="X607"/>
      <c r="Y607" t="s">
        <v>8465</v>
      </c>
      <c r="Z607">
        <v>1847456331</v>
      </c>
      <c r="AA607" t="s">
        <v>8466</v>
      </c>
      <c r="AB607" s="188" t="str">
        <f>_xlfn.IFNA(IF(Table[[#This Row],[Programme Partner]]&lt;&gt;Table[[#This Row],[Implementing Partner]],CONCATENATE(Table[[#This Row],[Programme Partner]],"-",Table[[#This Row],[Implementing Partner]]),Table[[#This Row],[Programme Partner]]),"")</f>
        <v>BRAC</v>
      </c>
      <c r="AC607" s="189"/>
      <c r="AD607" s="189"/>
      <c r="AE607" s="190"/>
      <c r="AF607" s="190"/>
      <c r="AG607" s="191"/>
    </row>
    <row r="608" spans="1:33" ht="14.4" customHeight="1">
      <c r="A608" s="183">
        <v>655</v>
      </c>
      <c r="B608" s="195" t="s">
        <v>5033</v>
      </c>
      <c r="C608" s="198" t="s">
        <v>5033</v>
      </c>
      <c r="D608" s="212" t="s">
        <v>7014</v>
      </c>
      <c r="E608" s="195" t="s">
        <v>27</v>
      </c>
      <c r="F608" s="195" t="s">
        <v>8014</v>
      </c>
      <c r="G608" t="s">
        <v>8375</v>
      </c>
      <c r="H608" s="195" t="str">
        <f>IFERROR(VLOOKUP(Table[[#This Row],[Activity Details of Assistance]],WHAT!E:F,2,FALSE),"")</f>
        <v># of 10L bin</v>
      </c>
      <c r="I608" s="195"/>
      <c r="J608">
        <v>299</v>
      </c>
      <c r="K608" t="s">
        <v>8280</v>
      </c>
      <c r="L608" s="214" t="s">
        <v>13</v>
      </c>
      <c r="M608" s="214" t="s">
        <v>14</v>
      </c>
      <c r="N608" s="195" t="s">
        <v>307</v>
      </c>
      <c r="O608" s="195" t="s">
        <v>1599</v>
      </c>
      <c r="P608" s="195" t="s">
        <v>4720</v>
      </c>
      <c r="Q608" s="236">
        <v>44620</v>
      </c>
      <c r="R608" s="236">
        <v>44896</v>
      </c>
      <c r="S608" t="s">
        <v>8452</v>
      </c>
      <c r="T608" s="196"/>
      <c r="U608" s="196"/>
      <c r="V608" s="196"/>
      <c r="W608" s="196"/>
      <c r="X608"/>
      <c r="Y608" t="s">
        <v>8465</v>
      </c>
      <c r="Z608">
        <v>1847456331</v>
      </c>
      <c r="AA608" t="s">
        <v>8466</v>
      </c>
      <c r="AB608" s="188" t="str">
        <f>_xlfn.IFNA(IF(Table[[#This Row],[Programme Partner]]&lt;&gt;Table[[#This Row],[Implementing Partner]],CONCATENATE(Table[[#This Row],[Programme Partner]],"-",Table[[#This Row],[Implementing Partner]]),Table[[#This Row],[Programme Partner]]),"")</f>
        <v>BRAC</v>
      </c>
      <c r="AC608" s="189"/>
      <c r="AD608" s="189"/>
      <c r="AE608" s="190"/>
      <c r="AF608" s="190"/>
      <c r="AG608" s="191"/>
    </row>
    <row r="609" spans="1:33" ht="14.4" customHeight="1">
      <c r="A609" s="183">
        <v>656</v>
      </c>
      <c r="B609" t="s">
        <v>5035</v>
      </c>
      <c r="C609" s="198" t="s">
        <v>5087</v>
      </c>
      <c r="D609" s="197" t="s">
        <v>8347</v>
      </c>
      <c r="E609" s="195" t="s">
        <v>27</v>
      </c>
      <c r="F609" s="195" t="s">
        <v>8012</v>
      </c>
      <c r="G609" s="195" t="s">
        <v>8586</v>
      </c>
      <c r="H609" s="195" t="str">
        <f>IFERROR(VLOOKUP(Table[[#This Row],[Activity Details of Assistance]],WHAT!E:F,2,FALSE),"")</f>
        <v># of door</v>
      </c>
      <c r="I609" s="195"/>
      <c r="J609">
        <v>15</v>
      </c>
      <c r="K609" t="s">
        <v>8280</v>
      </c>
      <c r="L609" s="214" t="s">
        <v>13</v>
      </c>
      <c r="M609" s="214" t="s">
        <v>14</v>
      </c>
      <c r="N609" s="195" t="s">
        <v>305</v>
      </c>
      <c r="O609" s="195" t="s">
        <v>1589</v>
      </c>
      <c r="P609" s="195" t="s">
        <v>8258</v>
      </c>
      <c r="Q609" s="236">
        <v>44620</v>
      </c>
      <c r="R609" s="236">
        <v>44652</v>
      </c>
      <c r="S609" t="s">
        <v>8589</v>
      </c>
      <c r="T609" s="196"/>
      <c r="U609" s="196"/>
      <c r="V609" s="196"/>
      <c r="W609" s="196"/>
      <c r="X609"/>
      <c r="Y609" t="s">
        <v>8431</v>
      </c>
      <c r="Z609">
        <v>1826201879</v>
      </c>
      <c r="AA609" t="s">
        <v>8432</v>
      </c>
      <c r="AB609" s="188" t="str">
        <f>_xlfn.IFNA(IF(Table[[#This Row],[Programme Partner]]&lt;&gt;Table[[#This Row],[Implementing Partner]],CONCATENATE(Table[[#This Row],[Programme Partner]],"-",Table[[#This Row],[Implementing Partner]]),Table[[#This Row],[Programme Partner]]),"")</f>
        <v>CA-DSK</v>
      </c>
      <c r="AC609" s="189"/>
      <c r="AD609" s="189"/>
      <c r="AE609" s="190"/>
      <c r="AF609" s="190"/>
      <c r="AG609" s="191"/>
    </row>
    <row r="610" spans="1:33" ht="14.4" customHeight="1">
      <c r="A610" s="183">
        <v>657</v>
      </c>
      <c r="B610" t="s">
        <v>5035</v>
      </c>
      <c r="C610" s="198" t="s">
        <v>5087</v>
      </c>
      <c r="D610" s="197" t="s">
        <v>8347</v>
      </c>
      <c r="E610" s="195" t="s">
        <v>27</v>
      </c>
      <c r="F610" s="195" t="s">
        <v>8012</v>
      </c>
      <c r="G610" s="195" t="s">
        <v>8586</v>
      </c>
      <c r="H610" s="195" t="str">
        <f>IFERROR(VLOOKUP(Table[[#This Row],[Activity Details of Assistance]],WHAT!E:F,2,FALSE),"")</f>
        <v># of door</v>
      </c>
      <c r="I610" s="195"/>
      <c r="J610">
        <v>15</v>
      </c>
      <c r="K610" t="s">
        <v>8280</v>
      </c>
      <c r="L610" s="214" t="s">
        <v>13</v>
      </c>
      <c r="M610" s="214" t="s">
        <v>14</v>
      </c>
      <c r="N610" s="195" t="s">
        <v>309</v>
      </c>
      <c r="O610" s="195" t="s">
        <v>1606</v>
      </c>
      <c r="P610" s="195" t="s">
        <v>4659</v>
      </c>
      <c r="Q610" s="236">
        <v>44620</v>
      </c>
      <c r="R610" s="236">
        <v>44652</v>
      </c>
      <c r="S610" t="s">
        <v>8452</v>
      </c>
      <c r="T610" s="196"/>
      <c r="U610" s="196"/>
      <c r="V610" s="196"/>
      <c r="W610" s="196"/>
      <c r="X610"/>
      <c r="Y610" t="s">
        <v>8431</v>
      </c>
      <c r="Z610">
        <v>1826201879</v>
      </c>
      <c r="AA610" t="s">
        <v>8432</v>
      </c>
      <c r="AB610" s="188" t="str">
        <f>_xlfn.IFNA(IF(Table[[#This Row],[Programme Partner]]&lt;&gt;Table[[#This Row],[Implementing Partner]],CONCATENATE(Table[[#This Row],[Programme Partner]],"-",Table[[#This Row],[Implementing Partner]]),Table[[#This Row],[Programme Partner]]),"")</f>
        <v>CA-DSK</v>
      </c>
      <c r="AC610" s="189"/>
      <c r="AD610" s="189"/>
      <c r="AE610" s="190"/>
      <c r="AF610" s="190"/>
      <c r="AG610" s="191"/>
    </row>
    <row r="611" spans="1:33" ht="14.4" customHeight="1">
      <c r="A611" s="183">
        <v>658</v>
      </c>
      <c r="B611" t="s">
        <v>5035</v>
      </c>
      <c r="C611" s="198" t="s">
        <v>5087</v>
      </c>
      <c r="D611" s="197" t="s">
        <v>8347</v>
      </c>
      <c r="E611" s="195" t="s">
        <v>27</v>
      </c>
      <c r="F611" s="195" t="s">
        <v>8012</v>
      </c>
      <c r="G611" s="195" t="s">
        <v>8586</v>
      </c>
      <c r="H611" s="195" t="str">
        <f>IFERROR(VLOOKUP(Table[[#This Row],[Activity Details of Assistance]],WHAT!E:F,2,FALSE),"")</f>
        <v># of door</v>
      </c>
      <c r="I611" s="195"/>
      <c r="J611">
        <v>18</v>
      </c>
      <c r="K611" t="s">
        <v>8280</v>
      </c>
      <c r="L611" s="214" t="s">
        <v>13</v>
      </c>
      <c r="M611" s="214" t="s">
        <v>14</v>
      </c>
      <c r="N611" s="195" t="s">
        <v>309</v>
      </c>
      <c r="O611" s="195" t="s">
        <v>1606</v>
      </c>
      <c r="P611" s="195" t="s">
        <v>4662</v>
      </c>
      <c r="Q611" s="236">
        <v>44620</v>
      </c>
      <c r="R611" s="236">
        <v>44652</v>
      </c>
      <c r="S611" t="s">
        <v>8452</v>
      </c>
      <c r="T611" s="196"/>
      <c r="U611" s="196"/>
      <c r="V611" s="196"/>
      <c r="W611" s="196"/>
      <c r="X611"/>
      <c r="Y611" t="s">
        <v>8431</v>
      </c>
      <c r="Z611">
        <v>1826201879</v>
      </c>
      <c r="AA611" t="s">
        <v>8432</v>
      </c>
      <c r="AB611" s="188" t="str">
        <f>_xlfn.IFNA(IF(Table[[#This Row],[Programme Partner]]&lt;&gt;Table[[#This Row],[Implementing Partner]],CONCATENATE(Table[[#This Row],[Programme Partner]],"-",Table[[#This Row],[Implementing Partner]]),Table[[#This Row],[Programme Partner]]),"")</f>
        <v>CA-DSK</v>
      </c>
      <c r="AC611" s="189"/>
      <c r="AD611" s="189"/>
      <c r="AE611" s="190"/>
      <c r="AF611" s="190"/>
      <c r="AG611" s="191"/>
    </row>
    <row r="612" spans="1:33" ht="14.4" customHeight="1">
      <c r="A612" s="183">
        <v>659</v>
      </c>
      <c r="B612" t="s">
        <v>5035</v>
      </c>
      <c r="C612" s="198" t="s">
        <v>5087</v>
      </c>
      <c r="D612" s="197" t="s">
        <v>8347</v>
      </c>
      <c r="E612" s="195" t="s">
        <v>27</v>
      </c>
      <c r="F612" s="195" t="s">
        <v>8012</v>
      </c>
      <c r="G612" s="213" t="s">
        <v>8357</v>
      </c>
      <c r="H612" s="195" t="str">
        <f>IFERROR(VLOOKUP(Table[[#This Row],[Activity Details of Assistance]],WHAT!E:F,2,FALSE),"")</f>
        <v># of door</v>
      </c>
      <c r="I612" s="195"/>
      <c r="J612">
        <v>196</v>
      </c>
      <c r="K612" t="s">
        <v>8280</v>
      </c>
      <c r="L612" s="214" t="s">
        <v>13</v>
      </c>
      <c r="M612" s="214" t="s">
        <v>14</v>
      </c>
      <c r="N612" s="195" t="s">
        <v>309</v>
      </c>
      <c r="O612" s="195" t="s">
        <v>1606</v>
      </c>
      <c r="P612" s="195" t="s">
        <v>4662</v>
      </c>
      <c r="Q612" s="236">
        <v>44620</v>
      </c>
      <c r="R612" s="236">
        <v>44652</v>
      </c>
      <c r="S612" t="s">
        <v>8452</v>
      </c>
      <c r="T612" s="196"/>
      <c r="U612" s="196"/>
      <c r="V612" s="196"/>
      <c r="W612" s="196"/>
      <c r="X612"/>
      <c r="Y612" t="s">
        <v>8431</v>
      </c>
      <c r="Z612">
        <v>1826201879</v>
      </c>
      <c r="AA612" t="s">
        <v>8432</v>
      </c>
      <c r="AB612" s="188" t="str">
        <f>_xlfn.IFNA(IF(Table[[#This Row],[Programme Partner]]&lt;&gt;Table[[#This Row],[Implementing Partner]],CONCATENATE(Table[[#This Row],[Programme Partner]],"-",Table[[#This Row],[Implementing Partner]]),Table[[#This Row],[Programme Partner]]),"")</f>
        <v>CA-DSK</v>
      </c>
      <c r="AC612" s="189"/>
      <c r="AD612" s="189"/>
      <c r="AE612" s="190"/>
      <c r="AF612" s="190"/>
      <c r="AG612" s="191"/>
    </row>
    <row r="613" spans="1:33" ht="14.4" customHeight="1">
      <c r="A613" s="183">
        <v>660</v>
      </c>
      <c r="B613" t="s">
        <v>5035</v>
      </c>
      <c r="C613" s="198" t="s">
        <v>5087</v>
      </c>
      <c r="D613" s="212" t="s">
        <v>8511</v>
      </c>
      <c r="E613" s="195" t="s">
        <v>27</v>
      </c>
      <c r="F613" s="195" t="s">
        <v>8011</v>
      </c>
      <c r="G613" s="195" t="s">
        <v>8584</v>
      </c>
      <c r="H613" s="195" t="str">
        <f>IFERROR(VLOOKUP(Table[[#This Row],[Activity Details of Assistance]],WHAT!E:F,2,FALSE),"")</f>
        <v># of tube well</v>
      </c>
      <c r="I613" s="195"/>
      <c r="J613">
        <v>4</v>
      </c>
      <c r="K613" t="s">
        <v>8280</v>
      </c>
      <c r="L613" s="214" t="s">
        <v>13</v>
      </c>
      <c r="M613" s="214" t="s">
        <v>14</v>
      </c>
      <c r="N613" s="195" t="s">
        <v>309</v>
      </c>
      <c r="O613" s="195" t="s">
        <v>1606</v>
      </c>
      <c r="P613" s="195" t="s">
        <v>4662</v>
      </c>
      <c r="Q613" s="236">
        <v>44620</v>
      </c>
      <c r="R613" s="236">
        <v>44743</v>
      </c>
      <c r="S613" t="s">
        <v>8452</v>
      </c>
      <c r="T613" s="196"/>
      <c r="U613" s="196"/>
      <c r="V613" s="196"/>
      <c r="W613" s="196"/>
      <c r="X613"/>
      <c r="Y613" t="s">
        <v>8467</v>
      </c>
      <c r="Z613">
        <v>1714495950</v>
      </c>
      <c r="AA613" t="s">
        <v>8468</v>
      </c>
      <c r="AB613" s="188" t="str">
        <f>_xlfn.IFNA(IF(Table[[#This Row],[Programme Partner]]&lt;&gt;Table[[#This Row],[Implementing Partner]],CONCATENATE(Table[[#This Row],[Programme Partner]],"-",Table[[#This Row],[Implementing Partner]]),Table[[#This Row],[Programme Partner]]),"")</f>
        <v>CA-DSK</v>
      </c>
      <c r="AC613" s="189"/>
      <c r="AD613" s="189"/>
      <c r="AE613" s="190"/>
      <c r="AF613" s="190"/>
      <c r="AG613" s="191"/>
    </row>
    <row r="614" spans="1:33" ht="14.4" customHeight="1">
      <c r="A614" s="183">
        <v>661</v>
      </c>
      <c r="B614" t="s">
        <v>5035</v>
      </c>
      <c r="C614" s="198" t="s">
        <v>5087</v>
      </c>
      <c r="D614" s="212" t="s">
        <v>8511</v>
      </c>
      <c r="E614" s="195" t="s">
        <v>27</v>
      </c>
      <c r="F614" s="195" t="s">
        <v>8012</v>
      </c>
      <c r="G614" s="195" t="s">
        <v>8585</v>
      </c>
      <c r="H614" s="195" t="str">
        <f>IFERROR(VLOOKUP(Table[[#This Row],[Activity Details of Assistance]],WHAT!E:F,2,FALSE),"")</f>
        <v xml:space="preserve"># of door </v>
      </c>
      <c r="I614" s="195"/>
      <c r="J614">
        <v>15</v>
      </c>
      <c r="K614" t="s">
        <v>8280</v>
      </c>
      <c r="L614" s="214" t="s">
        <v>13</v>
      </c>
      <c r="M614" s="214" t="s">
        <v>14</v>
      </c>
      <c r="N614" s="195" t="s">
        <v>309</v>
      </c>
      <c r="O614" s="195" t="s">
        <v>1606</v>
      </c>
      <c r="P614" s="195" t="s">
        <v>4662</v>
      </c>
      <c r="Q614" s="236">
        <v>44620</v>
      </c>
      <c r="R614" s="236">
        <v>44743</v>
      </c>
      <c r="S614" t="s">
        <v>8452</v>
      </c>
      <c r="T614" s="196"/>
      <c r="U614" s="196"/>
      <c r="V614" s="196"/>
      <c r="W614" s="196"/>
      <c r="X614"/>
      <c r="Y614" t="s">
        <v>8467</v>
      </c>
      <c r="Z614">
        <v>1714495950</v>
      </c>
      <c r="AA614" t="s">
        <v>8468</v>
      </c>
      <c r="AB614" s="188" t="str">
        <f>_xlfn.IFNA(IF(Table[[#This Row],[Programme Partner]]&lt;&gt;Table[[#This Row],[Implementing Partner]],CONCATENATE(Table[[#This Row],[Programme Partner]],"-",Table[[#This Row],[Implementing Partner]]),Table[[#This Row],[Programme Partner]]),"")</f>
        <v>CA-DSK</v>
      </c>
      <c r="AC614" s="189"/>
      <c r="AD614" s="189"/>
      <c r="AE614" s="190"/>
      <c r="AF614" s="190"/>
      <c r="AG614" s="191"/>
    </row>
    <row r="615" spans="1:33" ht="14.4" customHeight="1">
      <c r="A615" s="183">
        <v>662</v>
      </c>
      <c r="B615" t="s">
        <v>5035</v>
      </c>
      <c r="C615" s="198" t="s">
        <v>5087</v>
      </c>
      <c r="D615" s="212" t="s">
        <v>8511</v>
      </c>
      <c r="E615" s="195" t="s">
        <v>27</v>
      </c>
      <c r="F615" s="195" t="s">
        <v>8012</v>
      </c>
      <c r="G615" s="213" t="s">
        <v>8359</v>
      </c>
      <c r="H615" s="195" t="str">
        <f>IFERROR(VLOOKUP(Table[[#This Row],[Activity Details of Assistance]],WHAT!E:F,2,FALSE),"")</f>
        <v># of FSM Site</v>
      </c>
      <c r="I615" s="195"/>
      <c r="J615">
        <v>4</v>
      </c>
      <c r="K615" t="s">
        <v>8280</v>
      </c>
      <c r="L615" s="214" t="s">
        <v>13</v>
      </c>
      <c r="M615" s="214" t="s">
        <v>14</v>
      </c>
      <c r="N615" s="195" t="s">
        <v>309</v>
      </c>
      <c r="O615" s="195" t="s">
        <v>1606</v>
      </c>
      <c r="P615" s="195" t="s">
        <v>4662</v>
      </c>
      <c r="Q615" s="236">
        <v>44620</v>
      </c>
      <c r="R615" s="236">
        <v>44743</v>
      </c>
      <c r="S615" t="s">
        <v>8452</v>
      </c>
      <c r="T615" s="196"/>
      <c r="U615" s="196"/>
      <c r="V615" s="196"/>
      <c r="W615" s="196"/>
      <c r="X615"/>
      <c r="Y615" t="s">
        <v>8467</v>
      </c>
      <c r="Z615">
        <v>1714495950</v>
      </c>
      <c r="AA615" t="s">
        <v>8468</v>
      </c>
      <c r="AB615" s="188" t="str">
        <f>_xlfn.IFNA(IF(Table[[#This Row],[Programme Partner]]&lt;&gt;Table[[#This Row],[Implementing Partner]],CONCATENATE(Table[[#This Row],[Programme Partner]],"-",Table[[#This Row],[Implementing Partner]]),Table[[#This Row],[Programme Partner]]),"")</f>
        <v>CA-DSK</v>
      </c>
      <c r="AC615" s="189"/>
      <c r="AD615" s="189"/>
      <c r="AE615" s="190"/>
      <c r="AF615" s="190"/>
      <c r="AG615" s="191"/>
    </row>
    <row r="616" spans="1:33" ht="14.4" customHeight="1">
      <c r="A616" s="183">
        <v>663</v>
      </c>
      <c r="B616" t="s">
        <v>5035</v>
      </c>
      <c r="C616" s="198" t="s">
        <v>5087</v>
      </c>
      <c r="D616" s="212" t="s">
        <v>8511</v>
      </c>
      <c r="E616" s="195" t="s">
        <v>27</v>
      </c>
      <c r="F616" s="195" t="s">
        <v>8012</v>
      </c>
      <c r="G616" s="213" t="s">
        <v>8356</v>
      </c>
      <c r="H616" s="195" t="str">
        <f>IFERROR(VLOOKUP(Table[[#This Row],[Activity Details of Assistance]],WHAT!E:F,2,FALSE),"")</f>
        <v># of FSM Site</v>
      </c>
      <c r="I616" s="195"/>
      <c r="J616">
        <v>4</v>
      </c>
      <c r="K616" t="s">
        <v>8280</v>
      </c>
      <c r="L616" s="214" t="s">
        <v>13</v>
      </c>
      <c r="M616" s="214" t="s">
        <v>14</v>
      </c>
      <c r="N616" s="195" t="s">
        <v>309</v>
      </c>
      <c r="O616" s="195" t="s">
        <v>1606</v>
      </c>
      <c r="P616" s="195" t="s">
        <v>4662</v>
      </c>
      <c r="Q616" s="236">
        <v>44620</v>
      </c>
      <c r="R616" s="236">
        <v>44743</v>
      </c>
      <c r="S616" t="s">
        <v>8452</v>
      </c>
      <c r="T616" s="196"/>
      <c r="U616" s="196"/>
      <c r="V616" s="196"/>
      <c r="W616" s="196"/>
      <c r="X616"/>
      <c r="Y616" t="s">
        <v>8467</v>
      </c>
      <c r="Z616">
        <v>1714495950</v>
      </c>
      <c r="AA616" t="s">
        <v>8468</v>
      </c>
      <c r="AB616" s="188" t="str">
        <f>_xlfn.IFNA(IF(Table[[#This Row],[Programme Partner]]&lt;&gt;Table[[#This Row],[Implementing Partner]],CONCATENATE(Table[[#This Row],[Programme Partner]],"-",Table[[#This Row],[Implementing Partner]]),Table[[#This Row],[Programme Partner]]),"")</f>
        <v>CA-DSK</v>
      </c>
      <c r="AC616" s="189"/>
      <c r="AD616" s="189"/>
      <c r="AE616" s="190"/>
      <c r="AF616" s="190"/>
      <c r="AG616" s="191"/>
    </row>
    <row r="617" spans="1:33" ht="14.4" customHeight="1">
      <c r="A617" s="183">
        <v>664</v>
      </c>
      <c r="B617" t="s">
        <v>5035</v>
      </c>
      <c r="C617" s="198" t="s">
        <v>5087</v>
      </c>
      <c r="D617" s="212" t="s">
        <v>8511</v>
      </c>
      <c r="E617" s="195" t="s">
        <v>27</v>
      </c>
      <c r="F617" s="195" t="s">
        <v>8012</v>
      </c>
      <c r="G617" s="195" t="s">
        <v>8586</v>
      </c>
      <c r="H617" s="195" t="str">
        <f>IFERROR(VLOOKUP(Table[[#This Row],[Activity Details of Assistance]],WHAT!E:F,2,FALSE),"")</f>
        <v># of door</v>
      </c>
      <c r="I617" s="195"/>
      <c r="J617">
        <v>15</v>
      </c>
      <c r="K617" t="s">
        <v>8280</v>
      </c>
      <c r="L617" s="214" t="s">
        <v>13</v>
      </c>
      <c r="M617" s="214" t="s">
        <v>14</v>
      </c>
      <c r="N617" s="195" t="s">
        <v>309</v>
      </c>
      <c r="O617" s="195" t="s">
        <v>1606</v>
      </c>
      <c r="P617" s="195" t="s">
        <v>4662</v>
      </c>
      <c r="Q617" s="236">
        <v>44620</v>
      </c>
      <c r="R617" s="236">
        <v>44743</v>
      </c>
      <c r="S617" t="s">
        <v>8452</v>
      </c>
      <c r="T617" s="196"/>
      <c r="U617" s="196"/>
      <c r="V617" s="196"/>
      <c r="W617" s="196"/>
      <c r="X617"/>
      <c r="Y617" t="s">
        <v>8467</v>
      </c>
      <c r="Z617">
        <v>1714495950</v>
      </c>
      <c r="AA617" t="s">
        <v>8468</v>
      </c>
      <c r="AB617" s="188" t="str">
        <f>_xlfn.IFNA(IF(Table[[#This Row],[Programme Partner]]&lt;&gt;Table[[#This Row],[Implementing Partner]],CONCATENATE(Table[[#This Row],[Programme Partner]],"-",Table[[#This Row],[Implementing Partner]]),Table[[#This Row],[Programme Partner]]),"")</f>
        <v>CA-DSK</v>
      </c>
      <c r="AC617" s="189"/>
      <c r="AD617" s="189"/>
      <c r="AE617" s="190"/>
      <c r="AF617" s="190"/>
      <c r="AG617" s="191"/>
    </row>
    <row r="618" spans="1:33" ht="14.4" customHeight="1">
      <c r="A618" s="183">
        <v>665</v>
      </c>
      <c r="B618" t="s">
        <v>5035</v>
      </c>
      <c r="C618" s="198" t="s">
        <v>5087</v>
      </c>
      <c r="D618" s="212" t="s">
        <v>8511</v>
      </c>
      <c r="E618" s="195" t="s">
        <v>27</v>
      </c>
      <c r="F618" t="s">
        <v>8012</v>
      </c>
      <c r="G618" s="213" t="s">
        <v>8357</v>
      </c>
      <c r="H618" s="195" t="str">
        <f>IFERROR(VLOOKUP(Table[[#This Row],[Activity Details of Assistance]],WHAT!E:F,2,FALSE),"")</f>
        <v># of door</v>
      </c>
      <c r="I618" s="195"/>
      <c r="J618">
        <v>40</v>
      </c>
      <c r="K618" t="s">
        <v>8280</v>
      </c>
      <c r="L618" s="214" t="s">
        <v>13</v>
      </c>
      <c r="M618" s="214" t="s">
        <v>14</v>
      </c>
      <c r="N618" s="195" t="s">
        <v>309</v>
      </c>
      <c r="O618" s="195" t="s">
        <v>1606</v>
      </c>
      <c r="P618" s="195" t="s">
        <v>4662</v>
      </c>
      <c r="Q618" s="236">
        <v>44620</v>
      </c>
      <c r="R618" s="236">
        <v>44743</v>
      </c>
      <c r="S618" t="s">
        <v>8452</v>
      </c>
      <c r="T618" s="196"/>
      <c r="U618" s="196"/>
      <c r="V618" s="196"/>
      <c r="W618" s="196"/>
      <c r="X618"/>
      <c r="Y618" t="s">
        <v>8467</v>
      </c>
      <c r="Z618">
        <v>1714495950</v>
      </c>
      <c r="AA618" t="s">
        <v>8468</v>
      </c>
      <c r="AB618" s="188" t="str">
        <f>_xlfn.IFNA(IF(Table[[#This Row],[Programme Partner]]&lt;&gt;Table[[#This Row],[Implementing Partner]],CONCATENATE(Table[[#This Row],[Programme Partner]],"-",Table[[#This Row],[Implementing Partner]]),Table[[#This Row],[Programme Partner]]),"")</f>
        <v>CA-DSK</v>
      </c>
      <c r="AC618" s="189"/>
      <c r="AD618" s="189"/>
      <c r="AE618" s="190"/>
      <c r="AF618" s="190"/>
      <c r="AG618" s="191"/>
    </row>
    <row r="619" spans="1:33" ht="14.4" customHeight="1">
      <c r="A619" s="183">
        <v>666</v>
      </c>
      <c r="B619" t="s">
        <v>5035</v>
      </c>
      <c r="C619" s="198" t="s">
        <v>5087</v>
      </c>
      <c r="D619" s="212" t="s">
        <v>8511</v>
      </c>
      <c r="E619" s="195" t="s">
        <v>27</v>
      </c>
      <c r="F619" s="195" t="s">
        <v>8014</v>
      </c>
      <c r="G619" s="213" t="s">
        <v>8361</v>
      </c>
      <c r="H619" s="195" t="str">
        <f>IFERROR(VLOOKUP(Table[[#This Row],[Activity Details of Assistance]],WHAT!E:F,2,FALSE),"")</f>
        <v># of plant</v>
      </c>
      <c r="I619" s="195"/>
      <c r="J619">
        <v>1</v>
      </c>
      <c r="K619" t="s">
        <v>8280</v>
      </c>
      <c r="L619" s="214" t="s">
        <v>13</v>
      </c>
      <c r="M619" s="214" t="s">
        <v>14</v>
      </c>
      <c r="N619" s="195" t="s">
        <v>309</v>
      </c>
      <c r="O619" s="195" t="s">
        <v>1606</v>
      </c>
      <c r="P619" s="195" t="s">
        <v>4662</v>
      </c>
      <c r="Q619" s="236">
        <v>44620</v>
      </c>
      <c r="R619" s="236">
        <v>44743</v>
      </c>
      <c r="S619" t="s">
        <v>8452</v>
      </c>
      <c r="T619" s="196"/>
      <c r="U619" s="196"/>
      <c r="V619" s="196"/>
      <c r="W619" s="196"/>
      <c r="X619"/>
      <c r="Y619" t="s">
        <v>8467</v>
      </c>
      <c r="Z619">
        <v>1714495950</v>
      </c>
      <c r="AA619" t="s">
        <v>8468</v>
      </c>
      <c r="AB619" s="188" t="str">
        <f>_xlfn.IFNA(IF(Table[[#This Row],[Programme Partner]]&lt;&gt;Table[[#This Row],[Implementing Partner]],CONCATENATE(Table[[#This Row],[Programme Partner]],"-",Table[[#This Row],[Implementing Partner]]),Table[[#This Row],[Programme Partner]]),"")</f>
        <v>CA-DSK</v>
      </c>
      <c r="AC619" s="189"/>
      <c r="AD619" s="189"/>
      <c r="AE619" s="190"/>
      <c r="AF619" s="190"/>
      <c r="AG619" s="191"/>
    </row>
    <row r="620" spans="1:33" ht="14.4" customHeight="1">
      <c r="A620" s="183">
        <v>667</v>
      </c>
      <c r="B620" s="195" t="s">
        <v>5039</v>
      </c>
      <c r="C620" s="198" t="s">
        <v>5087</v>
      </c>
      <c r="D620" s="212" t="s">
        <v>8342</v>
      </c>
      <c r="E620" s="195" t="s">
        <v>27</v>
      </c>
      <c r="F620" s="195" t="s">
        <v>8011</v>
      </c>
      <c r="G620" t="s">
        <v>8353</v>
      </c>
      <c r="H620" s="195" t="str">
        <f>IFERROR(VLOOKUP(Table[[#This Row],[Activity Details of Assistance]],WHAT!E:F,2,FALSE),"")</f>
        <v># of tube well</v>
      </c>
      <c r="I620" s="195"/>
      <c r="J620">
        <v>14</v>
      </c>
      <c r="K620" t="s">
        <v>8280</v>
      </c>
      <c r="L620" s="214" t="s">
        <v>13</v>
      </c>
      <c r="M620" s="214" t="s">
        <v>14</v>
      </c>
      <c r="N620" s="195" t="s">
        <v>309</v>
      </c>
      <c r="O620" s="195" t="s">
        <v>1608</v>
      </c>
      <c r="P620" s="195" t="s">
        <v>8212</v>
      </c>
      <c r="Q620" s="236">
        <v>44620</v>
      </c>
      <c r="R620" s="236">
        <v>44682</v>
      </c>
      <c r="S620" s="291" t="s">
        <v>8590</v>
      </c>
      <c r="T620" s="196"/>
      <c r="U620" s="196"/>
      <c r="V620" s="196"/>
      <c r="W620" s="196"/>
      <c r="X620"/>
      <c r="Y620" t="s">
        <v>8412</v>
      </c>
      <c r="Z620">
        <v>1712837770</v>
      </c>
      <c r="AA620" t="s">
        <v>8413</v>
      </c>
      <c r="AB620" s="188" t="str">
        <f>_xlfn.IFNA(IF(Table[[#This Row],[Programme Partner]]&lt;&gt;Table[[#This Row],[Implementing Partner]],CONCATENATE(Table[[#This Row],[Programme Partner]],"-",Table[[#This Row],[Implementing Partner]]),Table[[#This Row],[Programme Partner]]),"")</f>
        <v>CARE-DSK</v>
      </c>
      <c r="AC620" s="189"/>
      <c r="AD620" s="189"/>
      <c r="AE620" s="190"/>
      <c r="AF620" s="190"/>
      <c r="AG620" s="191"/>
    </row>
    <row r="621" spans="1:33" ht="14.4" customHeight="1">
      <c r="A621" s="183">
        <v>668</v>
      </c>
      <c r="B621" s="195" t="s">
        <v>5039</v>
      </c>
      <c r="C621" s="198" t="s">
        <v>5087</v>
      </c>
      <c r="D621" s="212" t="s">
        <v>8342</v>
      </c>
      <c r="E621" s="195" t="s">
        <v>27</v>
      </c>
      <c r="F621" s="195" t="s">
        <v>8012</v>
      </c>
      <c r="G621" s="213" t="s">
        <v>8354</v>
      </c>
      <c r="H621" s="195" t="str">
        <f>IFERROR(VLOOKUP(Table[[#This Row],[Activity Details of Assistance]],WHAT!E:F,2,FALSE),"")</f>
        <v># of door</v>
      </c>
      <c r="I621" s="195"/>
      <c r="J621">
        <v>188</v>
      </c>
      <c r="K621" t="s">
        <v>8280</v>
      </c>
      <c r="L621" s="214" t="s">
        <v>13</v>
      </c>
      <c r="M621" s="214" t="s">
        <v>14</v>
      </c>
      <c r="N621" s="195" t="s">
        <v>309</v>
      </c>
      <c r="O621" s="195" t="s">
        <v>1608</v>
      </c>
      <c r="P621" s="195" t="s">
        <v>8212</v>
      </c>
      <c r="Q621" s="236">
        <v>44620</v>
      </c>
      <c r="R621" s="236">
        <v>44682</v>
      </c>
      <c r="S621" s="291" t="s">
        <v>8590</v>
      </c>
      <c r="T621" s="196"/>
      <c r="U621" s="196"/>
      <c r="V621" s="196"/>
      <c r="W621" s="196"/>
      <c r="X621"/>
      <c r="Y621" t="s">
        <v>8412</v>
      </c>
      <c r="Z621">
        <v>1712837770</v>
      </c>
      <c r="AA621" t="s">
        <v>8413</v>
      </c>
      <c r="AB621" s="188" t="str">
        <f>_xlfn.IFNA(IF(Table[[#This Row],[Programme Partner]]&lt;&gt;Table[[#This Row],[Implementing Partner]],CONCATENATE(Table[[#This Row],[Programme Partner]],"-",Table[[#This Row],[Implementing Partner]]),Table[[#This Row],[Programme Partner]]),"")</f>
        <v>CARE-DSK</v>
      </c>
      <c r="AC621" s="189"/>
      <c r="AD621" s="189"/>
      <c r="AE621" s="190"/>
      <c r="AF621" s="190"/>
      <c r="AG621" s="191"/>
    </row>
    <row r="622" spans="1:33" ht="14.4" customHeight="1">
      <c r="A622" s="183">
        <v>669</v>
      </c>
      <c r="B622" s="195" t="s">
        <v>5039</v>
      </c>
      <c r="C622" s="198" t="s">
        <v>5087</v>
      </c>
      <c r="D622" s="212" t="s">
        <v>8342</v>
      </c>
      <c r="E622" s="195" t="s">
        <v>27</v>
      </c>
      <c r="F622" s="195" t="s">
        <v>8013</v>
      </c>
      <c r="G622" s="195" t="s">
        <v>8314</v>
      </c>
      <c r="H622" s="195" t="str">
        <f>IFERROR(VLOOKUP(Table[[#This Row],[Activity Details of Assistance]],WHAT!E:F,2,FALSE),"")</f>
        <v># of HP sessions at HH level</v>
      </c>
      <c r="I622" s="195"/>
      <c r="J622">
        <v>95</v>
      </c>
      <c r="K622" t="s">
        <v>8280</v>
      </c>
      <c r="L622" s="214" t="s">
        <v>13</v>
      </c>
      <c r="M622" s="214" t="s">
        <v>14</v>
      </c>
      <c r="N622" s="195" t="s">
        <v>309</v>
      </c>
      <c r="O622" s="195" t="s">
        <v>1608</v>
      </c>
      <c r="P622" s="195" t="s">
        <v>8212</v>
      </c>
      <c r="Q622" s="236">
        <v>44620</v>
      </c>
      <c r="R622" s="236">
        <v>44682</v>
      </c>
      <c r="S622" s="291" t="s">
        <v>8590</v>
      </c>
      <c r="T622" s="196"/>
      <c r="U622" s="196"/>
      <c r="V622" s="196"/>
      <c r="W622" s="196"/>
      <c r="X622"/>
      <c r="Y622" t="s">
        <v>8412</v>
      </c>
      <c r="Z622">
        <v>1712837770</v>
      </c>
      <c r="AA622" t="s">
        <v>8413</v>
      </c>
      <c r="AB622" s="188" t="str">
        <f>_xlfn.IFNA(IF(Table[[#This Row],[Programme Partner]]&lt;&gt;Table[[#This Row],[Implementing Partner]],CONCATENATE(Table[[#This Row],[Programme Partner]],"-",Table[[#This Row],[Implementing Partner]]),Table[[#This Row],[Programme Partner]]),"")</f>
        <v>CARE-DSK</v>
      </c>
      <c r="AC622" s="189"/>
      <c r="AD622" s="189"/>
      <c r="AE622" s="190"/>
      <c r="AF622" s="190"/>
      <c r="AG622" s="191"/>
    </row>
    <row r="623" spans="1:33" ht="14.4" customHeight="1">
      <c r="A623" s="183">
        <v>670</v>
      </c>
      <c r="B623" s="195" t="s">
        <v>5039</v>
      </c>
      <c r="C623" s="198" t="s">
        <v>5039</v>
      </c>
      <c r="D623" s="212" t="s">
        <v>8455</v>
      </c>
      <c r="E623" s="195" t="s">
        <v>27</v>
      </c>
      <c r="F623" s="195" t="s">
        <v>8011</v>
      </c>
      <c r="G623" s="195" t="s">
        <v>8584</v>
      </c>
      <c r="H623" s="195" t="str">
        <f>IFERROR(VLOOKUP(Table[[#This Row],[Activity Details of Assistance]],WHAT!E:F,2,FALSE),"")</f>
        <v># of tube well</v>
      </c>
      <c r="I623" s="195"/>
      <c r="J623">
        <v>107</v>
      </c>
      <c r="K623" t="s">
        <v>8280</v>
      </c>
      <c r="L623" s="214" t="s">
        <v>13</v>
      </c>
      <c r="M623" s="214" t="s">
        <v>14</v>
      </c>
      <c r="N623" s="195" t="s">
        <v>309</v>
      </c>
      <c r="O623" s="195" t="s">
        <v>1606</v>
      </c>
      <c r="P623" s="195" t="s">
        <v>4662</v>
      </c>
      <c r="Q623" s="236">
        <v>44620</v>
      </c>
      <c r="R623" s="236">
        <v>44593</v>
      </c>
      <c r="S623" t="s">
        <v>8452</v>
      </c>
      <c r="T623" s="196"/>
      <c r="U623" s="196"/>
      <c r="V623" s="196"/>
      <c r="W623" s="196"/>
      <c r="X623"/>
      <c r="Y623" t="s">
        <v>8333</v>
      </c>
      <c r="Z623">
        <v>1681679152</v>
      </c>
      <c r="AA623" t="s">
        <v>8334</v>
      </c>
      <c r="AB623" s="188" t="str">
        <f>_xlfn.IFNA(IF(Table[[#This Row],[Programme Partner]]&lt;&gt;Table[[#This Row],[Implementing Partner]],CONCATENATE(Table[[#This Row],[Programme Partner]],"-",Table[[#This Row],[Implementing Partner]]),Table[[#This Row],[Programme Partner]]),"")</f>
        <v>CARE</v>
      </c>
      <c r="AC623" s="189"/>
      <c r="AD623" s="189"/>
      <c r="AE623" s="190"/>
      <c r="AF623" s="190"/>
      <c r="AG623" s="191"/>
    </row>
    <row r="624" spans="1:33" ht="14.4" customHeight="1">
      <c r="A624" s="183">
        <v>671</v>
      </c>
      <c r="B624" s="195" t="s">
        <v>5039</v>
      </c>
      <c r="C624" s="198" t="s">
        <v>5039</v>
      </c>
      <c r="D624" s="212" t="s">
        <v>8455</v>
      </c>
      <c r="E624" s="195" t="s">
        <v>27</v>
      </c>
      <c r="F624" s="195" t="s">
        <v>8011</v>
      </c>
      <c r="G624" s="195" t="s">
        <v>8355</v>
      </c>
      <c r="H624" s="195" t="str">
        <f>IFERROR(VLOOKUP(Table[[#This Row],[Activity Details of Assistance]],WHAT!E:F,2,FALSE),"")</f>
        <v># of water network</v>
      </c>
      <c r="I624" s="195"/>
      <c r="J624">
        <v>6</v>
      </c>
      <c r="K624" t="s">
        <v>8280</v>
      </c>
      <c r="L624" s="214" t="s">
        <v>13</v>
      </c>
      <c r="M624" s="214" t="s">
        <v>14</v>
      </c>
      <c r="N624" s="195" t="s">
        <v>309</v>
      </c>
      <c r="O624" s="195" t="s">
        <v>1606</v>
      </c>
      <c r="P624" s="195" t="s">
        <v>4662</v>
      </c>
      <c r="Q624" s="236">
        <v>44620</v>
      </c>
      <c r="R624" s="236">
        <v>44593</v>
      </c>
      <c r="S624" t="s">
        <v>8452</v>
      </c>
      <c r="T624" s="196"/>
      <c r="U624" s="196"/>
      <c r="V624" s="196"/>
      <c r="W624" s="196"/>
      <c r="X624"/>
      <c r="Y624" t="s">
        <v>8333</v>
      </c>
      <c r="Z624">
        <v>1681679152</v>
      </c>
      <c r="AA624" t="s">
        <v>8334</v>
      </c>
      <c r="AB624" s="188" t="str">
        <f>_xlfn.IFNA(IF(Table[[#This Row],[Programme Partner]]&lt;&gt;Table[[#This Row],[Implementing Partner]],CONCATENATE(Table[[#This Row],[Programme Partner]],"-",Table[[#This Row],[Implementing Partner]]),Table[[#This Row],[Programme Partner]]),"")</f>
        <v>CARE</v>
      </c>
      <c r="AC624" s="189"/>
      <c r="AD624" s="189"/>
      <c r="AE624" s="190"/>
      <c r="AF624" s="190"/>
      <c r="AG624" s="191"/>
    </row>
    <row r="625" spans="1:33" ht="14.4" customHeight="1">
      <c r="A625" s="183">
        <v>672</v>
      </c>
      <c r="B625" s="195" t="s">
        <v>5039</v>
      </c>
      <c r="C625" s="198" t="s">
        <v>5039</v>
      </c>
      <c r="D625" s="212" t="s">
        <v>8455</v>
      </c>
      <c r="E625" s="195" t="s">
        <v>27</v>
      </c>
      <c r="F625" s="195" t="s">
        <v>8012</v>
      </c>
      <c r="G625" s="195" t="s">
        <v>8585</v>
      </c>
      <c r="H625" s="195" t="str">
        <f>IFERROR(VLOOKUP(Table[[#This Row],[Activity Details of Assistance]],WHAT!E:F,2,FALSE),"")</f>
        <v xml:space="preserve"># of door </v>
      </c>
      <c r="I625" s="195"/>
      <c r="J625">
        <v>60</v>
      </c>
      <c r="K625" t="s">
        <v>8280</v>
      </c>
      <c r="L625" s="214" t="s">
        <v>13</v>
      </c>
      <c r="M625" s="214" t="s">
        <v>14</v>
      </c>
      <c r="N625" s="195" t="s">
        <v>309</v>
      </c>
      <c r="O625" s="195" t="s">
        <v>1606</v>
      </c>
      <c r="P625" s="195" t="s">
        <v>4662</v>
      </c>
      <c r="Q625" s="236">
        <v>44620</v>
      </c>
      <c r="R625" s="236">
        <v>44593</v>
      </c>
      <c r="S625" t="s">
        <v>8452</v>
      </c>
      <c r="T625" s="196"/>
      <c r="U625" s="196"/>
      <c r="V625" s="196"/>
      <c r="W625" s="196"/>
      <c r="X625"/>
      <c r="Y625" t="s">
        <v>8333</v>
      </c>
      <c r="Z625">
        <v>1681679152</v>
      </c>
      <c r="AA625" t="s">
        <v>8334</v>
      </c>
      <c r="AB625" s="188" t="str">
        <f>_xlfn.IFNA(IF(Table[[#This Row],[Programme Partner]]&lt;&gt;Table[[#This Row],[Implementing Partner]],CONCATENATE(Table[[#This Row],[Programme Partner]],"-",Table[[#This Row],[Implementing Partner]]),Table[[#This Row],[Programme Partner]]),"")</f>
        <v>CARE</v>
      </c>
      <c r="AC625" s="189"/>
      <c r="AD625" s="189"/>
      <c r="AE625" s="190"/>
      <c r="AF625" s="190"/>
      <c r="AG625" s="191"/>
    </row>
    <row r="626" spans="1:33" ht="14.4" customHeight="1">
      <c r="A626" s="183">
        <v>673</v>
      </c>
      <c r="B626" s="195" t="s">
        <v>5039</v>
      </c>
      <c r="C626" s="198" t="s">
        <v>5039</v>
      </c>
      <c r="D626" s="212" t="s">
        <v>8455</v>
      </c>
      <c r="E626" s="195" t="s">
        <v>27</v>
      </c>
      <c r="F626" s="195" t="s">
        <v>8012</v>
      </c>
      <c r="G626" s="213" t="s">
        <v>8359</v>
      </c>
      <c r="H626" s="195" t="str">
        <f>IFERROR(VLOOKUP(Table[[#This Row],[Activity Details of Assistance]],WHAT!E:F,2,FALSE),"")</f>
        <v># of FSM Site</v>
      </c>
      <c r="I626" s="195"/>
      <c r="J626">
        <v>3</v>
      </c>
      <c r="K626" t="s">
        <v>8280</v>
      </c>
      <c r="L626" s="214" t="s">
        <v>13</v>
      </c>
      <c r="M626" s="214" t="s">
        <v>14</v>
      </c>
      <c r="N626" s="195" t="s">
        <v>309</v>
      </c>
      <c r="O626" s="195" t="s">
        <v>1606</v>
      </c>
      <c r="P626" s="195" t="s">
        <v>4662</v>
      </c>
      <c r="Q626" s="236">
        <v>44620</v>
      </c>
      <c r="R626" s="236">
        <v>44593</v>
      </c>
      <c r="S626" t="s">
        <v>8452</v>
      </c>
      <c r="T626" s="196"/>
      <c r="U626" s="196"/>
      <c r="V626" s="196"/>
      <c r="W626" s="196"/>
      <c r="X626"/>
      <c r="Y626" t="s">
        <v>8333</v>
      </c>
      <c r="Z626">
        <v>1681679152</v>
      </c>
      <c r="AA626" t="s">
        <v>8334</v>
      </c>
      <c r="AB626" s="188" t="str">
        <f>_xlfn.IFNA(IF(Table[[#This Row],[Programme Partner]]&lt;&gt;Table[[#This Row],[Implementing Partner]],CONCATENATE(Table[[#This Row],[Programme Partner]],"-",Table[[#This Row],[Implementing Partner]]),Table[[#This Row],[Programme Partner]]),"")</f>
        <v>CARE</v>
      </c>
      <c r="AC626" s="189"/>
      <c r="AD626" s="189"/>
      <c r="AE626" s="190"/>
      <c r="AF626" s="190"/>
      <c r="AG626" s="191"/>
    </row>
    <row r="627" spans="1:33" ht="14.4" customHeight="1">
      <c r="A627" s="183">
        <v>674</v>
      </c>
      <c r="B627" s="195" t="s">
        <v>5039</v>
      </c>
      <c r="C627" s="198" t="s">
        <v>5039</v>
      </c>
      <c r="D627" s="212" t="s">
        <v>8455</v>
      </c>
      <c r="E627" s="195" t="s">
        <v>27</v>
      </c>
      <c r="F627" s="195" t="s">
        <v>8012</v>
      </c>
      <c r="G627" s="213" t="s">
        <v>8357</v>
      </c>
      <c r="H627" s="195" t="str">
        <f>IFERROR(VLOOKUP(Table[[#This Row],[Activity Details of Assistance]],WHAT!E:F,2,FALSE),"")</f>
        <v># of door</v>
      </c>
      <c r="I627" s="195"/>
      <c r="J627">
        <v>543</v>
      </c>
      <c r="K627" t="s">
        <v>8280</v>
      </c>
      <c r="L627" s="214" t="s">
        <v>13</v>
      </c>
      <c r="M627" s="214" t="s">
        <v>14</v>
      </c>
      <c r="N627" s="195" t="s">
        <v>309</v>
      </c>
      <c r="O627" s="195" t="s">
        <v>1606</v>
      </c>
      <c r="P627" s="195" t="s">
        <v>4662</v>
      </c>
      <c r="Q627" s="236">
        <v>44620</v>
      </c>
      <c r="R627" s="236">
        <v>44593</v>
      </c>
      <c r="S627" t="s">
        <v>8452</v>
      </c>
      <c r="T627" s="196"/>
      <c r="U627" s="196"/>
      <c r="V627" s="196"/>
      <c r="W627" s="196"/>
      <c r="X627"/>
      <c r="Y627" t="s">
        <v>8333</v>
      </c>
      <c r="Z627">
        <v>1681679152</v>
      </c>
      <c r="AA627" t="s">
        <v>8334</v>
      </c>
      <c r="AB627" s="188" t="str">
        <f>_xlfn.IFNA(IF(Table[[#This Row],[Programme Partner]]&lt;&gt;Table[[#This Row],[Implementing Partner]],CONCATENATE(Table[[#This Row],[Programme Partner]],"-",Table[[#This Row],[Implementing Partner]]),Table[[#This Row],[Programme Partner]]),"")</f>
        <v>CARE</v>
      </c>
      <c r="AC627" s="189"/>
      <c r="AD627" s="189"/>
      <c r="AE627" s="190"/>
      <c r="AF627" s="190"/>
      <c r="AG627" s="191"/>
    </row>
    <row r="628" spans="1:33" ht="14.4" customHeight="1">
      <c r="A628" s="183">
        <v>675</v>
      </c>
      <c r="B628" s="195" t="s">
        <v>5039</v>
      </c>
      <c r="C628" s="198" t="s">
        <v>5039</v>
      </c>
      <c r="D628" s="212" t="s">
        <v>8455</v>
      </c>
      <c r="E628" s="195" t="s">
        <v>27</v>
      </c>
      <c r="F628" s="195" t="s">
        <v>8012</v>
      </c>
      <c r="G628" s="195" t="s">
        <v>8586</v>
      </c>
      <c r="H628" s="195" t="str">
        <f>IFERROR(VLOOKUP(Table[[#This Row],[Activity Details of Assistance]],WHAT!E:F,2,FALSE),"")</f>
        <v># of door</v>
      </c>
      <c r="I628" s="195"/>
      <c r="J628">
        <v>67</v>
      </c>
      <c r="K628" t="s">
        <v>8280</v>
      </c>
      <c r="L628" s="214" t="s">
        <v>13</v>
      </c>
      <c r="M628" s="214" t="s">
        <v>14</v>
      </c>
      <c r="N628" s="195" t="s">
        <v>309</v>
      </c>
      <c r="O628" s="195" t="s">
        <v>1606</v>
      </c>
      <c r="P628" s="195" t="s">
        <v>4662</v>
      </c>
      <c r="Q628" s="236">
        <v>44620</v>
      </c>
      <c r="R628" s="236">
        <v>44593</v>
      </c>
      <c r="S628" t="s">
        <v>8452</v>
      </c>
      <c r="T628" s="196"/>
      <c r="U628" s="196"/>
      <c r="V628" s="196"/>
      <c r="W628" s="196"/>
      <c r="X628"/>
      <c r="Y628" t="s">
        <v>8333</v>
      </c>
      <c r="Z628">
        <v>1681679152</v>
      </c>
      <c r="AA628" t="s">
        <v>8334</v>
      </c>
      <c r="AB628" s="188" t="str">
        <f>_xlfn.IFNA(IF(Table[[#This Row],[Programme Partner]]&lt;&gt;Table[[#This Row],[Implementing Partner]],CONCATENATE(Table[[#This Row],[Programme Partner]],"-",Table[[#This Row],[Implementing Partner]]),Table[[#This Row],[Programme Partner]]),"")</f>
        <v>CARE</v>
      </c>
      <c r="AC628" s="189"/>
      <c r="AD628" s="189"/>
      <c r="AE628" s="190"/>
      <c r="AF628" s="190"/>
      <c r="AG628" s="191"/>
    </row>
    <row r="629" spans="1:33" ht="14.4" customHeight="1">
      <c r="A629" s="183">
        <v>676</v>
      </c>
      <c r="B629" s="195" t="s">
        <v>5039</v>
      </c>
      <c r="C629" s="198" t="s">
        <v>5039</v>
      </c>
      <c r="D629" s="212" t="s">
        <v>8455</v>
      </c>
      <c r="E629" s="195" t="s">
        <v>27</v>
      </c>
      <c r="F629" s="195" t="s">
        <v>8013</v>
      </c>
      <c r="G629" t="s">
        <v>8313</v>
      </c>
      <c r="H629" s="195" t="str">
        <f>IFERROR(VLOOKUP(Table[[#This Row],[Activity Details of Assistance]],WHAT!E:F,2,FALSE),"")</f>
        <v># of HP sessions at community level</v>
      </c>
      <c r="I629" s="195"/>
      <c r="J629">
        <v>584</v>
      </c>
      <c r="K629" t="s">
        <v>8280</v>
      </c>
      <c r="L629" s="214" t="s">
        <v>13</v>
      </c>
      <c r="M629" s="214" t="s">
        <v>14</v>
      </c>
      <c r="N629" s="195" t="s">
        <v>309</v>
      </c>
      <c r="O629" s="195" t="s">
        <v>1606</v>
      </c>
      <c r="P629" s="195" t="s">
        <v>4662</v>
      </c>
      <c r="Q629" s="236">
        <v>44620</v>
      </c>
      <c r="R629" s="236">
        <v>44593</v>
      </c>
      <c r="S629" t="s">
        <v>8452</v>
      </c>
      <c r="T629" s="196"/>
      <c r="U629" s="196"/>
      <c r="V629" s="196"/>
      <c r="W629" s="196"/>
      <c r="X629"/>
      <c r="Y629" t="s">
        <v>8333</v>
      </c>
      <c r="Z629">
        <v>1681679152</v>
      </c>
      <c r="AA629" t="s">
        <v>8334</v>
      </c>
      <c r="AB629" s="188" t="str">
        <f>_xlfn.IFNA(IF(Table[[#This Row],[Programme Partner]]&lt;&gt;Table[[#This Row],[Implementing Partner]],CONCATENATE(Table[[#This Row],[Programme Partner]],"-",Table[[#This Row],[Implementing Partner]]),Table[[#This Row],[Programme Partner]]),"")</f>
        <v>CARE</v>
      </c>
      <c r="AC629" s="189"/>
      <c r="AD629" s="189"/>
      <c r="AE629" s="190"/>
      <c r="AF629" s="190"/>
      <c r="AG629" s="191"/>
    </row>
    <row r="630" spans="1:33" ht="14.4" customHeight="1">
      <c r="A630" s="183">
        <v>677</v>
      </c>
      <c r="B630" s="195" t="s">
        <v>5039</v>
      </c>
      <c r="C630" s="198" t="s">
        <v>5039</v>
      </c>
      <c r="D630" s="212" t="s">
        <v>8455</v>
      </c>
      <c r="E630" s="195" t="s">
        <v>27</v>
      </c>
      <c r="F630" s="195" t="s">
        <v>8013</v>
      </c>
      <c r="G630" s="213" t="s">
        <v>8314</v>
      </c>
      <c r="H630" s="195" t="str">
        <f>IFERROR(VLOOKUP(Table[[#This Row],[Activity Details of Assistance]],WHAT!E:F,2,FALSE),"")</f>
        <v># of HP sessions at HH level</v>
      </c>
      <c r="I630" s="195"/>
      <c r="J630">
        <v>4324</v>
      </c>
      <c r="K630" t="s">
        <v>8280</v>
      </c>
      <c r="L630" s="214" t="s">
        <v>13</v>
      </c>
      <c r="M630" s="214" t="s">
        <v>14</v>
      </c>
      <c r="N630" s="195" t="s">
        <v>309</v>
      </c>
      <c r="O630" s="195" t="s">
        <v>1606</v>
      </c>
      <c r="P630" s="195" t="s">
        <v>4662</v>
      </c>
      <c r="Q630" s="236">
        <v>44620</v>
      </c>
      <c r="R630" s="236">
        <v>44593</v>
      </c>
      <c r="S630" t="s">
        <v>8452</v>
      </c>
      <c r="T630" s="196"/>
      <c r="U630" s="196"/>
      <c r="V630" s="196"/>
      <c r="W630" s="196"/>
      <c r="X630"/>
      <c r="Y630" t="s">
        <v>8333</v>
      </c>
      <c r="Z630">
        <v>1681679152</v>
      </c>
      <c r="AA630" t="s">
        <v>8334</v>
      </c>
      <c r="AB630" s="188" t="str">
        <f>_xlfn.IFNA(IF(Table[[#This Row],[Programme Partner]]&lt;&gt;Table[[#This Row],[Implementing Partner]],CONCATENATE(Table[[#This Row],[Programme Partner]],"-",Table[[#This Row],[Implementing Partner]]),Table[[#This Row],[Programme Partner]]),"")</f>
        <v>CARE</v>
      </c>
      <c r="AC630" s="189"/>
      <c r="AD630" s="189"/>
      <c r="AE630" s="190"/>
      <c r="AF630" s="190"/>
      <c r="AG630" s="191"/>
    </row>
    <row r="631" spans="1:33" ht="14.4" customHeight="1">
      <c r="A631" s="183">
        <v>678</v>
      </c>
      <c r="B631" s="195" t="s">
        <v>5039</v>
      </c>
      <c r="C631" s="198" t="s">
        <v>5039</v>
      </c>
      <c r="D631" s="212" t="s">
        <v>8455</v>
      </c>
      <c r="E631" s="195" t="s">
        <v>27</v>
      </c>
      <c r="F631" s="195" t="s">
        <v>8011</v>
      </c>
      <c r="G631" s="195" t="s">
        <v>8584</v>
      </c>
      <c r="H631" s="195" t="str">
        <f>IFERROR(VLOOKUP(Table[[#This Row],[Activity Details of Assistance]],WHAT!E:F,2,FALSE),"")</f>
        <v># of tube well</v>
      </c>
      <c r="I631" s="195"/>
      <c r="J631">
        <v>66</v>
      </c>
      <c r="K631" t="s">
        <v>8280</v>
      </c>
      <c r="L631" s="214" t="s">
        <v>13</v>
      </c>
      <c r="M631" s="214" t="s">
        <v>14</v>
      </c>
      <c r="N631" s="195" t="s">
        <v>309</v>
      </c>
      <c r="O631" s="195" t="s">
        <v>1606</v>
      </c>
      <c r="P631" s="195" t="s">
        <v>4665</v>
      </c>
      <c r="Q631" s="236">
        <v>44620</v>
      </c>
      <c r="R631" s="236">
        <v>44593</v>
      </c>
      <c r="S631" t="s">
        <v>8452</v>
      </c>
      <c r="T631" s="196"/>
      <c r="U631" s="196"/>
      <c r="V631" s="196"/>
      <c r="W631" s="196"/>
      <c r="X631"/>
      <c r="Y631" t="s">
        <v>8333</v>
      </c>
      <c r="Z631">
        <v>1681679152</v>
      </c>
      <c r="AA631" t="s">
        <v>8334</v>
      </c>
      <c r="AB631" s="188" t="str">
        <f>_xlfn.IFNA(IF(Table[[#This Row],[Programme Partner]]&lt;&gt;Table[[#This Row],[Implementing Partner]],CONCATENATE(Table[[#This Row],[Programme Partner]],"-",Table[[#This Row],[Implementing Partner]]),Table[[#This Row],[Programme Partner]]),"")</f>
        <v>CARE</v>
      </c>
      <c r="AC631" s="189"/>
      <c r="AD631" s="189"/>
      <c r="AE631" s="190"/>
      <c r="AF631" s="190"/>
      <c r="AG631" s="191"/>
    </row>
    <row r="632" spans="1:33" ht="14.4" customHeight="1">
      <c r="A632" s="183">
        <v>679</v>
      </c>
      <c r="B632" s="195" t="s">
        <v>5039</v>
      </c>
      <c r="C632" s="198" t="s">
        <v>5039</v>
      </c>
      <c r="D632" s="212" t="s">
        <v>8455</v>
      </c>
      <c r="E632" s="195" t="s">
        <v>27</v>
      </c>
      <c r="F632" s="195" t="s">
        <v>8011</v>
      </c>
      <c r="G632" s="195" t="s">
        <v>8355</v>
      </c>
      <c r="H632" s="195" t="str">
        <f>IFERROR(VLOOKUP(Table[[#This Row],[Activity Details of Assistance]],WHAT!E:F,2,FALSE),"")</f>
        <v># of water network</v>
      </c>
      <c r="I632" s="195"/>
      <c r="J632">
        <v>2</v>
      </c>
      <c r="K632" t="s">
        <v>8280</v>
      </c>
      <c r="L632" s="214" t="s">
        <v>13</v>
      </c>
      <c r="M632" s="214" t="s">
        <v>14</v>
      </c>
      <c r="N632" s="195" t="s">
        <v>309</v>
      </c>
      <c r="O632" s="195" t="s">
        <v>1606</v>
      </c>
      <c r="P632" s="195" t="s">
        <v>4665</v>
      </c>
      <c r="Q632" s="236">
        <v>44620</v>
      </c>
      <c r="R632" s="236">
        <v>44593</v>
      </c>
      <c r="S632" t="s">
        <v>8452</v>
      </c>
      <c r="T632" s="196"/>
      <c r="U632" s="196"/>
      <c r="V632" s="196"/>
      <c r="W632" s="196"/>
      <c r="X632"/>
      <c r="Y632" t="s">
        <v>8333</v>
      </c>
      <c r="Z632">
        <v>1681679152</v>
      </c>
      <c r="AA632" t="s">
        <v>8334</v>
      </c>
      <c r="AB632" s="188" t="str">
        <f>_xlfn.IFNA(IF(Table[[#This Row],[Programme Partner]]&lt;&gt;Table[[#This Row],[Implementing Partner]],CONCATENATE(Table[[#This Row],[Programme Partner]],"-",Table[[#This Row],[Implementing Partner]]),Table[[#This Row],[Programme Partner]]),"")</f>
        <v>CARE</v>
      </c>
      <c r="AC632" s="189"/>
      <c r="AD632" s="189"/>
      <c r="AE632" s="190"/>
      <c r="AF632" s="190"/>
      <c r="AG632" s="191"/>
    </row>
    <row r="633" spans="1:33" ht="14.4" customHeight="1">
      <c r="A633" s="183">
        <v>680</v>
      </c>
      <c r="B633" s="195" t="s">
        <v>5039</v>
      </c>
      <c r="C633" s="198" t="s">
        <v>5039</v>
      </c>
      <c r="D633" s="212" t="s">
        <v>8455</v>
      </c>
      <c r="E633" s="195" t="s">
        <v>27</v>
      </c>
      <c r="F633" s="195" t="s">
        <v>8012</v>
      </c>
      <c r="G633" s="195" t="s">
        <v>8585</v>
      </c>
      <c r="H633" s="195" t="str">
        <f>IFERROR(VLOOKUP(Table[[#This Row],[Activity Details of Assistance]],WHAT!E:F,2,FALSE),"")</f>
        <v xml:space="preserve"># of door </v>
      </c>
      <c r="I633" s="195"/>
      <c r="J633">
        <v>12</v>
      </c>
      <c r="K633" t="s">
        <v>8280</v>
      </c>
      <c r="L633" s="214" t="s">
        <v>13</v>
      </c>
      <c r="M633" s="214" t="s">
        <v>14</v>
      </c>
      <c r="N633" s="195" t="s">
        <v>309</v>
      </c>
      <c r="O633" s="195" t="s">
        <v>1606</v>
      </c>
      <c r="P633" s="195" t="s">
        <v>4665</v>
      </c>
      <c r="Q633" s="236">
        <v>44620</v>
      </c>
      <c r="R633" s="236">
        <v>44593</v>
      </c>
      <c r="S633" t="s">
        <v>8452</v>
      </c>
      <c r="T633" s="196"/>
      <c r="U633" s="196"/>
      <c r="V633" s="196"/>
      <c r="W633" s="196"/>
      <c r="X633"/>
      <c r="Y633" t="s">
        <v>8333</v>
      </c>
      <c r="Z633">
        <v>1681679152</v>
      </c>
      <c r="AA633" t="s">
        <v>8334</v>
      </c>
      <c r="AB633" s="188" t="str">
        <f>_xlfn.IFNA(IF(Table[[#This Row],[Programme Partner]]&lt;&gt;Table[[#This Row],[Implementing Partner]],CONCATENATE(Table[[#This Row],[Programme Partner]],"-",Table[[#This Row],[Implementing Partner]]),Table[[#This Row],[Programme Partner]]),"")</f>
        <v>CARE</v>
      </c>
      <c r="AC633" s="189"/>
      <c r="AD633" s="189"/>
      <c r="AE633" s="190"/>
      <c r="AF633" s="190"/>
      <c r="AG633" s="191"/>
    </row>
    <row r="634" spans="1:33" ht="14.4" customHeight="1">
      <c r="A634" s="183">
        <v>681</v>
      </c>
      <c r="B634" s="195" t="s">
        <v>5039</v>
      </c>
      <c r="C634" s="198" t="s">
        <v>5039</v>
      </c>
      <c r="D634" s="212" t="s">
        <v>8455</v>
      </c>
      <c r="E634" s="195" t="s">
        <v>27</v>
      </c>
      <c r="F634" s="195" t="s">
        <v>8012</v>
      </c>
      <c r="G634" s="213" t="s">
        <v>8359</v>
      </c>
      <c r="H634" s="195" t="str">
        <f>IFERROR(VLOOKUP(Table[[#This Row],[Activity Details of Assistance]],WHAT!E:F,2,FALSE),"")</f>
        <v># of FSM Site</v>
      </c>
      <c r="I634" s="195"/>
      <c r="J634">
        <v>2</v>
      </c>
      <c r="K634" t="s">
        <v>8280</v>
      </c>
      <c r="L634" s="214" t="s">
        <v>13</v>
      </c>
      <c r="M634" s="214" t="s">
        <v>14</v>
      </c>
      <c r="N634" s="195" t="s">
        <v>309</v>
      </c>
      <c r="O634" s="195" t="s">
        <v>1606</v>
      </c>
      <c r="P634" s="195" t="s">
        <v>4665</v>
      </c>
      <c r="Q634" s="236">
        <v>44620</v>
      </c>
      <c r="R634" s="236">
        <v>44593</v>
      </c>
      <c r="S634" t="s">
        <v>8452</v>
      </c>
      <c r="T634" s="196"/>
      <c r="U634" s="196"/>
      <c r="V634" s="196"/>
      <c r="W634" s="196"/>
      <c r="X634"/>
      <c r="Y634" t="s">
        <v>8333</v>
      </c>
      <c r="Z634">
        <v>1681679152</v>
      </c>
      <c r="AA634" t="s">
        <v>8334</v>
      </c>
      <c r="AB634" s="188" t="str">
        <f>_xlfn.IFNA(IF(Table[[#This Row],[Programme Partner]]&lt;&gt;Table[[#This Row],[Implementing Partner]],CONCATENATE(Table[[#This Row],[Programme Partner]],"-",Table[[#This Row],[Implementing Partner]]),Table[[#This Row],[Programme Partner]]),"")</f>
        <v>CARE</v>
      </c>
      <c r="AC634" s="189"/>
      <c r="AD634" s="189"/>
      <c r="AE634" s="190"/>
      <c r="AF634" s="190"/>
      <c r="AG634" s="191"/>
    </row>
    <row r="635" spans="1:33" ht="14.4" customHeight="1">
      <c r="A635" s="183">
        <v>682</v>
      </c>
      <c r="B635" s="195" t="s">
        <v>5039</v>
      </c>
      <c r="C635" s="198" t="s">
        <v>5039</v>
      </c>
      <c r="D635" s="212" t="s">
        <v>8455</v>
      </c>
      <c r="E635" s="195" t="s">
        <v>27</v>
      </c>
      <c r="F635" s="195" t="s">
        <v>8012</v>
      </c>
      <c r="G635" s="195" t="s">
        <v>8357</v>
      </c>
      <c r="H635" s="195" t="str">
        <f>IFERROR(VLOOKUP(Table[[#This Row],[Activity Details of Assistance]],WHAT!E:F,2,FALSE),"")</f>
        <v># of door</v>
      </c>
      <c r="I635" s="195"/>
      <c r="J635">
        <v>162</v>
      </c>
      <c r="K635" t="s">
        <v>8280</v>
      </c>
      <c r="L635" s="214" t="s">
        <v>13</v>
      </c>
      <c r="M635" s="214" t="s">
        <v>14</v>
      </c>
      <c r="N635" s="195" t="s">
        <v>309</v>
      </c>
      <c r="O635" s="195" t="s">
        <v>1606</v>
      </c>
      <c r="P635" s="195" t="s">
        <v>4665</v>
      </c>
      <c r="Q635" s="236">
        <v>44620</v>
      </c>
      <c r="R635" s="236">
        <v>44593</v>
      </c>
      <c r="S635" t="s">
        <v>8452</v>
      </c>
      <c r="T635" s="196"/>
      <c r="U635" s="196"/>
      <c r="V635" s="196"/>
      <c r="W635" s="196"/>
      <c r="X635"/>
      <c r="Y635" t="s">
        <v>8333</v>
      </c>
      <c r="Z635">
        <v>1681679152</v>
      </c>
      <c r="AA635" t="s">
        <v>8334</v>
      </c>
      <c r="AB635" s="188" t="str">
        <f>_xlfn.IFNA(IF(Table[[#This Row],[Programme Partner]]&lt;&gt;Table[[#This Row],[Implementing Partner]],CONCATENATE(Table[[#This Row],[Programme Partner]],"-",Table[[#This Row],[Implementing Partner]]),Table[[#This Row],[Programme Partner]]),"")</f>
        <v>CARE</v>
      </c>
      <c r="AC635" s="189"/>
      <c r="AD635" s="189"/>
      <c r="AE635" s="190"/>
      <c r="AF635" s="190"/>
      <c r="AG635" s="191"/>
    </row>
    <row r="636" spans="1:33" ht="14.4" customHeight="1">
      <c r="A636" s="183">
        <v>683</v>
      </c>
      <c r="B636" s="195" t="s">
        <v>5039</v>
      </c>
      <c r="C636" s="198" t="s">
        <v>5039</v>
      </c>
      <c r="D636" s="212" t="s">
        <v>8455</v>
      </c>
      <c r="E636" s="195" t="s">
        <v>27</v>
      </c>
      <c r="F636" s="195" t="s">
        <v>8012</v>
      </c>
      <c r="G636" s="195" t="s">
        <v>8586</v>
      </c>
      <c r="H636" s="195" t="str">
        <f>IFERROR(VLOOKUP(Table[[#This Row],[Activity Details of Assistance]],WHAT!E:F,2,FALSE),"")</f>
        <v># of door</v>
      </c>
      <c r="I636" s="195"/>
      <c r="J636">
        <v>53</v>
      </c>
      <c r="K636" t="s">
        <v>8280</v>
      </c>
      <c r="L636" s="214" t="s">
        <v>13</v>
      </c>
      <c r="M636" s="214" t="s">
        <v>14</v>
      </c>
      <c r="N636" s="195" t="s">
        <v>309</v>
      </c>
      <c r="O636" s="195" t="s">
        <v>1606</v>
      </c>
      <c r="P636" s="195" t="s">
        <v>4665</v>
      </c>
      <c r="Q636" s="236">
        <v>44620</v>
      </c>
      <c r="R636" s="236">
        <v>44593</v>
      </c>
      <c r="S636" t="s">
        <v>8452</v>
      </c>
      <c r="T636" s="196"/>
      <c r="U636" s="196"/>
      <c r="V636" s="196"/>
      <c r="W636" s="196"/>
      <c r="X636"/>
      <c r="Y636" t="s">
        <v>8333</v>
      </c>
      <c r="Z636">
        <v>1681679152</v>
      </c>
      <c r="AA636" t="s">
        <v>8334</v>
      </c>
      <c r="AB636" s="188" t="str">
        <f>_xlfn.IFNA(IF(Table[[#This Row],[Programme Partner]]&lt;&gt;Table[[#This Row],[Implementing Partner]],CONCATENATE(Table[[#This Row],[Programme Partner]],"-",Table[[#This Row],[Implementing Partner]]),Table[[#This Row],[Programme Partner]]),"")</f>
        <v>CARE</v>
      </c>
      <c r="AC636" s="189"/>
      <c r="AD636" s="189"/>
      <c r="AE636" s="190"/>
      <c r="AF636" s="190"/>
      <c r="AG636" s="191"/>
    </row>
    <row r="637" spans="1:33" ht="14.4" customHeight="1">
      <c r="A637" s="183">
        <v>684</v>
      </c>
      <c r="B637" s="195" t="s">
        <v>5039</v>
      </c>
      <c r="C637" s="198" t="s">
        <v>5039</v>
      </c>
      <c r="D637" s="212" t="s">
        <v>8455</v>
      </c>
      <c r="E637" s="195" t="s">
        <v>27</v>
      </c>
      <c r="F637" s="195" t="s">
        <v>8013</v>
      </c>
      <c r="G637" s="213" t="s">
        <v>8313</v>
      </c>
      <c r="H637" s="195" t="str">
        <f>IFERROR(VLOOKUP(Table[[#This Row],[Activity Details of Assistance]],WHAT!E:F,2,FALSE),"")</f>
        <v># of HP sessions at community level</v>
      </c>
      <c r="I637" s="195"/>
      <c r="J637">
        <v>202</v>
      </c>
      <c r="K637" t="s">
        <v>8280</v>
      </c>
      <c r="L637" s="214" t="s">
        <v>13</v>
      </c>
      <c r="M637" s="214" t="s">
        <v>14</v>
      </c>
      <c r="N637" s="195" t="s">
        <v>309</v>
      </c>
      <c r="O637" s="195" t="s">
        <v>1606</v>
      </c>
      <c r="P637" s="195" t="s">
        <v>4665</v>
      </c>
      <c r="Q637" s="236">
        <v>44620</v>
      </c>
      <c r="R637" s="236">
        <v>44593</v>
      </c>
      <c r="S637" t="s">
        <v>8452</v>
      </c>
      <c r="T637" s="196"/>
      <c r="U637" s="196"/>
      <c r="V637" s="196"/>
      <c r="W637" s="196"/>
      <c r="X637"/>
      <c r="Y637" t="s">
        <v>8333</v>
      </c>
      <c r="Z637">
        <v>1681679152</v>
      </c>
      <c r="AA637" t="s">
        <v>8334</v>
      </c>
      <c r="AB637" s="188" t="str">
        <f>_xlfn.IFNA(IF(Table[[#This Row],[Programme Partner]]&lt;&gt;Table[[#This Row],[Implementing Partner]],CONCATENATE(Table[[#This Row],[Programme Partner]],"-",Table[[#This Row],[Implementing Partner]]),Table[[#This Row],[Programme Partner]]),"")</f>
        <v>CARE</v>
      </c>
      <c r="AC637" s="189"/>
      <c r="AD637" s="189"/>
      <c r="AE637" s="190"/>
      <c r="AF637" s="190"/>
      <c r="AG637" s="191"/>
    </row>
    <row r="638" spans="1:33" ht="14.4" customHeight="1">
      <c r="A638" s="183">
        <v>685</v>
      </c>
      <c r="B638" s="195" t="s">
        <v>5039</v>
      </c>
      <c r="C638" s="198" t="s">
        <v>5039</v>
      </c>
      <c r="D638" s="212" t="s">
        <v>8455</v>
      </c>
      <c r="E638" s="195" t="s">
        <v>27</v>
      </c>
      <c r="F638" s="195" t="s">
        <v>8013</v>
      </c>
      <c r="G638" s="213" t="s">
        <v>8314</v>
      </c>
      <c r="H638" s="195" t="str">
        <f>IFERROR(VLOOKUP(Table[[#This Row],[Activity Details of Assistance]],WHAT!E:F,2,FALSE),"")</f>
        <v># of HP sessions at HH level</v>
      </c>
      <c r="I638" s="195"/>
      <c r="J638">
        <v>606</v>
      </c>
      <c r="K638" t="s">
        <v>8280</v>
      </c>
      <c r="L638" s="214" t="s">
        <v>13</v>
      </c>
      <c r="M638" s="214" t="s">
        <v>14</v>
      </c>
      <c r="N638" s="195" t="s">
        <v>309</v>
      </c>
      <c r="O638" s="195" t="s">
        <v>1606</v>
      </c>
      <c r="P638" s="195" t="s">
        <v>4665</v>
      </c>
      <c r="Q638" s="236">
        <v>44620</v>
      </c>
      <c r="R638" s="236">
        <v>44593</v>
      </c>
      <c r="S638" t="s">
        <v>8452</v>
      </c>
      <c r="T638" s="196"/>
      <c r="U638" s="196"/>
      <c r="V638" s="196"/>
      <c r="W638" s="196"/>
      <c r="X638"/>
      <c r="Y638" t="s">
        <v>8333</v>
      </c>
      <c r="Z638">
        <v>1681679152</v>
      </c>
      <c r="AA638" t="s">
        <v>8334</v>
      </c>
      <c r="AB638" s="188" t="str">
        <f>_xlfn.IFNA(IF(Table[[#This Row],[Programme Partner]]&lt;&gt;Table[[#This Row],[Implementing Partner]],CONCATENATE(Table[[#This Row],[Programme Partner]],"-",Table[[#This Row],[Implementing Partner]]),Table[[#This Row],[Programme Partner]]),"")</f>
        <v>CARE</v>
      </c>
      <c r="AC638" s="189"/>
      <c r="AD638" s="189"/>
      <c r="AE638" s="190"/>
      <c r="AF638" s="190"/>
      <c r="AG638" s="191"/>
    </row>
    <row r="639" spans="1:33" ht="14.4" customHeight="1">
      <c r="A639" s="183">
        <v>686</v>
      </c>
      <c r="B639" s="195" t="s">
        <v>8456</v>
      </c>
      <c r="C639" s="198" t="s">
        <v>8456</v>
      </c>
      <c r="D639" s="212" t="s">
        <v>8457</v>
      </c>
      <c r="E639" s="195" t="s">
        <v>27</v>
      </c>
      <c r="F639" s="195" t="s">
        <v>8011</v>
      </c>
      <c r="G639" s="195" t="s">
        <v>8584</v>
      </c>
      <c r="H639" s="195" t="str">
        <f>IFERROR(VLOOKUP(Table[[#This Row],[Activity Details of Assistance]],WHAT!E:F,2,FALSE),"")</f>
        <v># of tube well</v>
      </c>
      <c r="I639" s="195"/>
      <c r="J639">
        <v>16</v>
      </c>
      <c r="K639" t="s">
        <v>8280</v>
      </c>
      <c r="L639" s="214" t="s">
        <v>13</v>
      </c>
      <c r="M639" s="214" t="s">
        <v>14</v>
      </c>
      <c r="N639" s="195" t="s">
        <v>309</v>
      </c>
      <c r="O639" s="195" t="s">
        <v>1606</v>
      </c>
      <c r="P639" s="195" t="s">
        <v>6386</v>
      </c>
      <c r="Q639" s="236">
        <v>44620</v>
      </c>
      <c r="R639" s="236">
        <v>44593</v>
      </c>
      <c r="S639" t="s">
        <v>8452</v>
      </c>
      <c r="T639" s="196"/>
      <c r="U639" s="196"/>
      <c r="V639" s="196"/>
      <c r="W639" s="196"/>
      <c r="X639"/>
      <c r="Y639" t="s">
        <v>8418</v>
      </c>
      <c r="Z639">
        <v>1722524747</v>
      </c>
      <c r="AA639" t="s">
        <v>8433</v>
      </c>
      <c r="AB639" s="188" t="str">
        <f>_xlfn.IFNA(IF(Table[[#This Row],[Programme Partner]]&lt;&gt;Table[[#This Row],[Implementing Partner]],CONCATENATE(Table[[#This Row],[Programme Partner]],"-",Table[[#This Row],[Implementing Partner]]),Table[[#This Row],[Programme Partner]]),"")</f>
        <v>CARITAS</v>
      </c>
      <c r="AC639" s="189"/>
      <c r="AD639" s="189"/>
      <c r="AE639" s="190"/>
      <c r="AF639" s="190"/>
      <c r="AG639" s="191"/>
    </row>
    <row r="640" spans="1:33" ht="14.4" customHeight="1">
      <c r="A640" s="183">
        <v>687</v>
      </c>
      <c r="B640" s="195" t="s">
        <v>8456</v>
      </c>
      <c r="C640" s="198" t="s">
        <v>8456</v>
      </c>
      <c r="D640" s="212" t="s">
        <v>8457</v>
      </c>
      <c r="E640" s="195" t="s">
        <v>27</v>
      </c>
      <c r="F640" s="195" t="s">
        <v>8012</v>
      </c>
      <c r="G640" t="s">
        <v>8357</v>
      </c>
      <c r="H640" s="195" t="str">
        <f>IFERROR(VLOOKUP(Table[[#This Row],[Activity Details of Assistance]],WHAT!E:F,2,FALSE),"")</f>
        <v># of door</v>
      </c>
      <c r="I640" s="195"/>
      <c r="J640">
        <v>86</v>
      </c>
      <c r="K640" t="s">
        <v>8280</v>
      </c>
      <c r="L640" s="214" t="s">
        <v>13</v>
      </c>
      <c r="M640" s="214" t="s">
        <v>14</v>
      </c>
      <c r="N640" s="195" t="s">
        <v>309</v>
      </c>
      <c r="O640" s="195" t="s">
        <v>1606</v>
      </c>
      <c r="P640" s="195" t="s">
        <v>6386</v>
      </c>
      <c r="Q640" s="236">
        <v>44620</v>
      </c>
      <c r="R640" s="236">
        <v>44593</v>
      </c>
      <c r="S640" t="s">
        <v>8452</v>
      </c>
      <c r="T640" s="196"/>
      <c r="U640" s="196"/>
      <c r="V640" s="196"/>
      <c r="W640" s="196"/>
      <c r="X640"/>
      <c r="Y640" t="s">
        <v>8418</v>
      </c>
      <c r="Z640">
        <v>1722524747</v>
      </c>
      <c r="AA640" t="s">
        <v>8433</v>
      </c>
      <c r="AB640" s="188" t="str">
        <f>_xlfn.IFNA(IF(Table[[#This Row],[Programme Partner]]&lt;&gt;Table[[#This Row],[Implementing Partner]],CONCATENATE(Table[[#This Row],[Programme Partner]],"-",Table[[#This Row],[Implementing Partner]]),Table[[#This Row],[Programme Partner]]),"")</f>
        <v>CARITAS</v>
      </c>
      <c r="AC640" s="189"/>
      <c r="AD640" s="189"/>
      <c r="AE640" s="190"/>
      <c r="AF640" s="190"/>
      <c r="AG640" s="191"/>
    </row>
    <row r="641" spans="1:33" ht="14.4" customHeight="1">
      <c r="A641" s="183">
        <v>688</v>
      </c>
      <c r="B641" s="195" t="s">
        <v>8456</v>
      </c>
      <c r="C641" s="198" t="s">
        <v>8456</v>
      </c>
      <c r="D641" s="212" t="s">
        <v>8457</v>
      </c>
      <c r="E641" s="195" t="s">
        <v>27</v>
      </c>
      <c r="F641" s="195" t="s">
        <v>8012</v>
      </c>
      <c r="G641" s="195" t="s">
        <v>8586</v>
      </c>
      <c r="H641" s="195" t="str">
        <f>IFERROR(VLOOKUP(Table[[#This Row],[Activity Details of Assistance]],WHAT!E:F,2,FALSE),"")</f>
        <v># of door</v>
      </c>
      <c r="I641" s="195"/>
      <c r="J641">
        <v>3</v>
      </c>
      <c r="K641" t="s">
        <v>8280</v>
      </c>
      <c r="L641" s="214" t="s">
        <v>13</v>
      </c>
      <c r="M641" s="214" t="s">
        <v>14</v>
      </c>
      <c r="N641" s="195" t="s">
        <v>309</v>
      </c>
      <c r="O641" s="195" t="s">
        <v>1606</v>
      </c>
      <c r="P641" s="195" t="s">
        <v>6386</v>
      </c>
      <c r="Q641" s="236">
        <v>44620</v>
      </c>
      <c r="R641" s="236">
        <v>44593</v>
      </c>
      <c r="S641" t="s">
        <v>8452</v>
      </c>
      <c r="T641" s="196"/>
      <c r="U641" s="196"/>
      <c r="V641" s="196"/>
      <c r="W641" s="196"/>
      <c r="X641"/>
      <c r="Y641" t="s">
        <v>8418</v>
      </c>
      <c r="Z641">
        <v>1722524747</v>
      </c>
      <c r="AA641" t="s">
        <v>8433</v>
      </c>
      <c r="AB641" s="188" t="str">
        <f>_xlfn.IFNA(IF(Table[[#This Row],[Programme Partner]]&lt;&gt;Table[[#This Row],[Implementing Partner]],CONCATENATE(Table[[#This Row],[Programme Partner]],"-",Table[[#This Row],[Implementing Partner]]),Table[[#This Row],[Programme Partner]]),"")</f>
        <v>CARITAS</v>
      </c>
      <c r="AC641" s="189"/>
      <c r="AD641" s="189"/>
      <c r="AE641" s="190"/>
      <c r="AF641" s="190"/>
      <c r="AG641" s="191"/>
    </row>
    <row r="642" spans="1:33" ht="14.4" customHeight="1">
      <c r="A642" s="183">
        <v>689</v>
      </c>
      <c r="B642" s="195" t="s">
        <v>8456</v>
      </c>
      <c r="C642" s="198" t="s">
        <v>8456</v>
      </c>
      <c r="D642" s="212" t="s">
        <v>8457</v>
      </c>
      <c r="E642" s="195" t="s">
        <v>27</v>
      </c>
      <c r="F642" s="195" t="s">
        <v>8013</v>
      </c>
      <c r="G642" s="195" t="s">
        <v>8313</v>
      </c>
      <c r="H642" s="195" t="str">
        <f>IFERROR(VLOOKUP(Table[[#This Row],[Activity Details of Assistance]],WHAT!E:F,2,FALSE),"")</f>
        <v># of HP sessions at community level</v>
      </c>
      <c r="I642" s="195"/>
      <c r="J642">
        <v>3</v>
      </c>
      <c r="K642" t="s">
        <v>8280</v>
      </c>
      <c r="L642" s="214" t="s">
        <v>13</v>
      </c>
      <c r="M642" s="214" t="s">
        <v>14</v>
      </c>
      <c r="N642" s="195" t="s">
        <v>309</v>
      </c>
      <c r="O642" s="195" t="s">
        <v>1606</v>
      </c>
      <c r="P642" s="195" t="s">
        <v>6386</v>
      </c>
      <c r="Q642" s="236">
        <v>44620</v>
      </c>
      <c r="R642" s="236">
        <v>44593</v>
      </c>
      <c r="S642" t="s">
        <v>8452</v>
      </c>
      <c r="T642" s="196"/>
      <c r="U642" s="196"/>
      <c r="V642" s="196"/>
      <c r="W642" s="196"/>
      <c r="X642"/>
      <c r="Y642" t="s">
        <v>8418</v>
      </c>
      <c r="Z642">
        <v>1722524747</v>
      </c>
      <c r="AA642" t="s">
        <v>8433</v>
      </c>
      <c r="AB642" s="188" t="str">
        <f>_xlfn.IFNA(IF(Table[[#This Row],[Programme Partner]]&lt;&gt;Table[[#This Row],[Implementing Partner]],CONCATENATE(Table[[#This Row],[Programme Partner]],"-",Table[[#This Row],[Implementing Partner]]),Table[[#This Row],[Programme Partner]]),"")</f>
        <v>CARITAS</v>
      </c>
      <c r="AC642" s="189"/>
      <c r="AD642" s="189"/>
      <c r="AE642" s="190"/>
      <c r="AF642" s="190"/>
      <c r="AG642" s="191"/>
    </row>
    <row r="643" spans="1:33" ht="14.4" customHeight="1">
      <c r="A643" s="183">
        <v>690</v>
      </c>
      <c r="B643" s="195" t="s">
        <v>8456</v>
      </c>
      <c r="C643" s="198" t="s">
        <v>8456</v>
      </c>
      <c r="D643" s="212" t="s">
        <v>8457</v>
      </c>
      <c r="E643" s="195" t="s">
        <v>27</v>
      </c>
      <c r="F643" s="195" t="s">
        <v>8013</v>
      </c>
      <c r="G643" s="213" t="s">
        <v>8314</v>
      </c>
      <c r="H643" s="195" t="str">
        <f>IFERROR(VLOOKUP(Table[[#This Row],[Activity Details of Assistance]],WHAT!E:F,2,FALSE),"")</f>
        <v># of HP sessions at HH level</v>
      </c>
      <c r="I643" s="195"/>
      <c r="J643">
        <v>200</v>
      </c>
      <c r="K643" t="s">
        <v>8280</v>
      </c>
      <c r="L643" s="214" t="s">
        <v>13</v>
      </c>
      <c r="M643" s="214" t="s">
        <v>14</v>
      </c>
      <c r="N643" s="195" t="s">
        <v>309</v>
      </c>
      <c r="O643" s="195" t="s">
        <v>1606</v>
      </c>
      <c r="P643" s="195" t="s">
        <v>6386</v>
      </c>
      <c r="Q643" s="236">
        <v>44620</v>
      </c>
      <c r="R643" s="236">
        <v>44593</v>
      </c>
      <c r="S643" t="s">
        <v>8452</v>
      </c>
      <c r="T643" s="196"/>
      <c r="U643" s="196"/>
      <c r="V643" s="196"/>
      <c r="W643" s="196"/>
      <c r="X643"/>
      <c r="Y643" t="s">
        <v>8418</v>
      </c>
      <c r="Z643">
        <v>1722524747</v>
      </c>
      <c r="AA643" t="s">
        <v>8433</v>
      </c>
      <c r="AB643" s="188" t="str">
        <f>_xlfn.IFNA(IF(Table[[#This Row],[Programme Partner]]&lt;&gt;Table[[#This Row],[Implementing Partner]],CONCATENATE(Table[[#This Row],[Programme Partner]],"-",Table[[#This Row],[Implementing Partner]]),Table[[#This Row],[Programme Partner]]),"")</f>
        <v>CARITAS</v>
      </c>
      <c r="AC643" s="189"/>
      <c r="AD643" s="189"/>
      <c r="AE643" s="190"/>
      <c r="AF643" s="190"/>
      <c r="AG643" s="191"/>
    </row>
    <row r="644" spans="1:33" ht="14.4" customHeight="1">
      <c r="A644" s="183">
        <v>691</v>
      </c>
      <c r="B644" s="195" t="s">
        <v>8456</v>
      </c>
      <c r="C644" s="198" t="s">
        <v>8456</v>
      </c>
      <c r="D644" s="212" t="s">
        <v>8457</v>
      </c>
      <c r="E644" s="195" t="s">
        <v>27</v>
      </c>
      <c r="F644" s="195" t="s">
        <v>8013</v>
      </c>
      <c r="G644" s="213" t="s">
        <v>8442</v>
      </c>
      <c r="H644" s="195" t="str">
        <f>IFERROR(VLOOKUP(Table[[#This Row],[Activity Details of Assistance]],WHAT!E:F,2,FALSE),"")</f>
        <v># of facilities</v>
      </c>
      <c r="I644" s="195"/>
      <c r="J644">
        <v>300</v>
      </c>
      <c r="K644" t="s">
        <v>8280</v>
      </c>
      <c r="L644" s="214" t="s">
        <v>13</v>
      </c>
      <c r="M644" s="214" t="s">
        <v>14</v>
      </c>
      <c r="N644" s="195" t="s">
        <v>309</v>
      </c>
      <c r="O644" s="195" t="s">
        <v>1606</v>
      </c>
      <c r="P644" s="195" t="s">
        <v>6386</v>
      </c>
      <c r="Q644" s="236">
        <v>44620</v>
      </c>
      <c r="R644" s="236">
        <v>44593</v>
      </c>
      <c r="S644" t="s">
        <v>8452</v>
      </c>
      <c r="T644" s="196"/>
      <c r="U644" s="196"/>
      <c r="V644" s="196"/>
      <c r="W644" s="196"/>
      <c r="X644"/>
      <c r="Y644" t="s">
        <v>8418</v>
      </c>
      <c r="Z644">
        <v>1722524747</v>
      </c>
      <c r="AA644" t="s">
        <v>8433</v>
      </c>
      <c r="AB644" s="188" t="str">
        <f>_xlfn.IFNA(IF(Table[[#This Row],[Programme Partner]]&lt;&gt;Table[[#This Row],[Implementing Partner]],CONCATENATE(Table[[#This Row],[Programme Partner]],"-",Table[[#This Row],[Implementing Partner]]),Table[[#This Row],[Programme Partner]]),"")</f>
        <v>CARITAS</v>
      </c>
      <c r="AC644" s="189"/>
      <c r="AD644" s="189"/>
      <c r="AE644" s="190"/>
      <c r="AF644" s="190"/>
      <c r="AG644" s="191"/>
    </row>
    <row r="645" spans="1:33" ht="14.4" customHeight="1">
      <c r="A645" s="183">
        <v>692</v>
      </c>
      <c r="B645" s="195" t="s">
        <v>8456</v>
      </c>
      <c r="C645" s="198" t="s">
        <v>8456</v>
      </c>
      <c r="D645" s="212" t="s">
        <v>8457</v>
      </c>
      <c r="E645" s="195" t="s">
        <v>27</v>
      </c>
      <c r="F645" s="195" t="s">
        <v>8014</v>
      </c>
      <c r="G645" s="195" t="s">
        <v>8358</v>
      </c>
      <c r="H645" s="195" t="str">
        <f>IFERROR(VLOOKUP(Table[[#This Row],[Activity Details of Assistance]],WHAT!E:F,2,FALSE),"")</f>
        <v># of campaign per camp </v>
      </c>
      <c r="I645" s="195"/>
      <c r="J645">
        <v>1</v>
      </c>
      <c r="K645" t="s">
        <v>8280</v>
      </c>
      <c r="L645" s="214" t="s">
        <v>13</v>
      </c>
      <c r="M645" s="214" t="s">
        <v>14</v>
      </c>
      <c r="N645" s="195" t="s">
        <v>309</v>
      </c>
      <c r="O645" s="195" t="s">
        <v>1606</v>
      </c>
      <c r="P645" s="195" t="s">
        <v>6386</v>
      </c>
      <c r="Q645" s="236">
        <v>44620</v>
      </c>
      <c r="R645" s="236">
        <v>44593</v>
      </c>
      <c r="S645" t="s">
        <v>8452</v>
      </c>
      <c r="T645" s="196"/>
      <c r="U645" s="196"/>
      <c r="V645" s="196"/>
      <c r="W645" s="196"/>
      <c r="X645"/>
      <c r="Y645" t="s">
        <v>8418</v>
      </c>
      <c r="Z645">
        <v>1722524747</v>
      </c>
      <c r="AA645" t="s">
        <v>8433</v>
      </c>
      <c r="AB645" s="188" t="str">
        <f>_xlfn.IFNA(IF(Table[[#This Row],[Programme Partner]]&lt;&gt;Table[[#This Row],[Implementing Partner]],CONCATENATE(Table[[#This Row],[Programme Partner]],"-",Table[[#This Row],[Implementing Partner]]),Table[[#This Row],[Programme Partner]]),"")</f>
        <v>CARITAS</v>
      </c>
      <c r="AC645" s="189"/>
      <c r="AD645" s="189"/>
      <c r="AE645" s="190"/>
      <c r="AF645" s="190"/>
      <c r="AG645" s="191"/>
    </row>
    <row r="646" spans="1:33" ht="14.4" customHeight="1">
      <c r="A646" s="183">
        <v>693</v>
      </c>
      <c r="B646" s="195" t="s">
        <v>8456</v>
      </c>
      <c r="C646" s="198" t="s">
        <v>8456</v>
      </c>
      <c r="D646" s="212" t="s">
        <v>8457</v>
      </c>
      <c r="E646" s="195" t="s">
        <v>27</v>
      </c>
      <c r="F646" s="195" t="s">
        <v>8014</v>
      </c>
      <c r="G646" t="s">
        <v>8019</v>
      </c>
      <c r="H646" s="195" t="str">
        <f>IFERROR(VLOOKUP(Table[[#This Row],[Activity Details of Assistance]],WHAT!E:F,2,FALSE),"")</f>
        <v>N/A</v>
      </c>
      <c r="I646" s="195"/>
      <c r="J646">
        <v>74</v>
      </c>
      <c r="K646" t="s">
        <v>8280</v>
      </c>
      <c r="L646" s="214" t="s">
        <v>13</v>
      </c>
      <c r="M646" s="214" t="s">
        <v>14</v>
      </c>
      <c r="N646" s="195" t="s">
        <v>309</v>
      </c>
      <c r="O646" s="195" t="s">
        <v>1606</v>
      </c>
      <c r="P646" s="195" t="s">
        <v>6386</v>
      </c>
      <c r="Q646" s="236">
        <v>44620</v>
      </c>
      <c r="R646" s="236">
        <v>44593</v>
      </c>
      <c r="S646" t="s">
        <v>8452</v>
      </c>
      <c r="T646" s="196"/>
      <c r="U646" s="196"/>
      <c r="V646" s="196"/>
      <c r="W646" s="196"/>
      <c r="X646" t="s">
        <v>8491</v>
      </c>
      <c r="Y646" t="s">
        <v>8418</v>
      </c>
      <c r="Z646">
        <v>1722524747</v>
      </c>
      <c r="AA646" t="s">
        <v>8433</v>
      </c>
      <c r="AB646" s="188" t="str">
        <f>_xlfn.IFNA(IF(Table[[#This Row],[Programme Partner]]&lt;&gt;Table[[#This Row],[Implementing Partner]],CONCATENATE(Table[[#This Row],[Programme Partner]],"-",Table[[#This Row],[Implementing Partner]]),Table[[#This Row],[Programme Partner]]),"")</f>
        <v>CARITAS</v>
      </c>
      <c r="AC646" s="189"/>
      <c r="AD646" s="189"/>
      <c r="AE646" s="190"/>
      <c r="AF646" s="190"/>
      <c r="AG646" s="191"/>
    </row>
    <row r="647" spans="1:33" ht="14.4" customHeight="1">
      <c r="A647" s="183">
        <v>694</v>
      </c>
      <c r="B647" s="195" t="s">
        <v>8456</v>
      </c>
      <c r="C647" s="198" t="s">
        <v>8456</v>
      </c>
      <c r="D647" s="212" t="s">
        <v>8457</v>
      </c>
      <c r="E647" s="195" t="s">
        <v>27</v>
      </c>
      <c r="F647" s="195" t="s">
        <v>8011</v>
      </c>
      <c r="G647" s="195" t="s">
        <v>8584</v>
      </c>
      <c r="H647" s="195" t="str">
        <f>IFERROR(VLOOKUP(Table[[#This Row],[Activity Details of Assistance]],WHAT!E:F,2,FALSE),"")</f>
        <v># of tube well</v>
      </c>
      <c r="I647" s="195"/>
      <c r="J647">
        <v>16</v>
      </c>
      <c r="K647" t="s">
        <v>8280</v>
      </c>
      <c r="L647" s="214" t="s">
        <v>13</v>
      </c>
      <c r="M647" s="214" t="s">
        <v>14</v>
      </c>
      <c r="N647" s="195" t="s">
        <v>309</v>
      </c>
      <c r="O647" s="195" t="s">
        <v>1606</v>
      </c>
      <c r="P647" s="195" t="s">
        <v>4668</v>
      </c>
      <c r="Q647" s="236">
        <v>44620</v>
      </c>
      <c r="R647" s="236">
        <v>44896</v>
      </c>
      <c r="S647" t="s">
        <v>8452</v>
      </c>
      <c r="T647" s="196"/>
      <c r="U647" s="196"/>
      <c r="V647" s="196"/>
      <c r="W647" s="196"/>
      <c r="X647"/>
      <c r="Y647" t="s">
        <v>8418</v>
      </c>
      <c r="Z647">
        <v>1722524747</v>
      </c>
      <c r="AA647" t="s">
        <v>8433</v>
      </c>
      <c r="AB647" s="188" t="str">
        <f>_xlfn.IFNA(IF(Table[[#This Row],[Programme Partner]]&lt;&gt;Table[[#This Row],[Implementing Partner]],CONCATENATE(Table[[#This Row],[Programme Partner]],"-",Table[[#This Row],[Implementing Partner]]),Table[[#This Row],[Programme Partner]]),"")</f>
        <v>CARITAS</v>
      </c>
      <c r="AC647" s="189"/>
      <c r="AD647" s="189"/>
      <c r="AE647" s="190"/>
      <c r="AF647" s="190"/>
      <c r="AG647" s="191"/>
    </row>
    <row r="648" spans="1:33" ht="14.4" customHeight="1">
      <c r="A648" s="183">
        <v>695</v>
      </c>
      <c r="B648" s="195" t="s">
        <v>8456</v>
      </c>
      <c r="C648" s="198" t="s">
        <v>8456</v>
      </c>
      <c r="D648" s="212" t="s">
        <v>8457</v>
      </c>
      <c r="E648" s="195" t="s">
        <v>27</v>
      </c>
      <c r="F648" s="195" t="s">
        <v>8011</v>
      </c>
      <c r="G648" s="103" t="s">
        <v>8355</v>
      </c>
      <c r="H648" s="195" t="str">
        <f>IFERROR(VLOOKUP(Table[[#This Row],[Activity Details of Assistance]],WHAT!E:F,2,FALSE),"")</f>
        <v># of water network</v>
      </c>
      <c r="I648" s="195"/>
      <c r="J648">
        <v>1</v>
      </c>
      <c r="K648" t="s">
        <v>8280</v>
      </c>
      <c r="L648" s="214" t="s">
        <v>13</v>
      </c>
      <c r="M648" s="214" t="s">
        <v>14</v>
      </c>
      <c r="N648" s="195" t="s">
        <v>309</v>
      </c>
      <c r="O648" s="195" t="s">
        <v>1606</v>
      </c>
      <c r="P648" s="195" t="s">
        <v>4668</v>
      </c>
      <c r="Q648" s="236">
        <v>44620</v>
      </c>
      <c r="R648" s="236">
        <v>44896</v>
      </c>
      <c r="S648" t="s">
        <v>8452</v>
      </c>
      <c r="T648" s="196"/>
      <c r="U648" s="196"/>
      <c r="V648" s="196"/>
      <c r="W648" s="196"/>
      <c r="X648"/>
      <c r="Y648" t="s">
        <v>8418</v>
      </c>
      <c r="Z648">
        <v>1722524747</v>
      </c>
      <c r="AA648" t="s">
        <v>8433</v>
      </c>
      <c r="AB648" s="188" t="str">
        <f>_xlfn.IFNA(IF(Table[[#This Row],[Programme Partner]]&lt;&gt;Table[[#This Row],[Implementing Partner]],CONCATENATE(Table[[#This Row],[Programme Partner]],"-",Table[[#This Row],[Implementing Partner]]),Table[[#This Row],[Programme Partner]]),"")</f>
        <v>CARITAS</v>
      </c>
      <c r="AC648" s="189"/>
      <c r="AD648" s="189"/>
      <c r="AE648" s="190"/>
      <c r="AF648" s="190"/>
      <c r="AG648" s="191"/>
    </row>
    <row r="649" spans="1:33" ht="14.4" customHeight="1">
      <c r="A649" s="183">
        <v>696</v>
      </c>
      <c r="B649" s="195" t="s">
        <v>8456</v>
      </c>
      <c r="C649" s="198" t="s">
        <v>8456</v>
      </c>
      <c r="D649" s="212" t="s">
        <v>8457</v>
      </c>
      <c r="E649" s="195" t="s">
        <v>27</v>
      </c>
      <c r="F649" s="195" t="s">
        <v>8012</v>
      </c>
      <c r="G649" s="213" t="s">
        <v>8357</v>
      </c>
      <c r="H649" s="195" t="str">
        <f>IFERROR(VLOOKUP(Table[[#This Row],[Activity Details of Assistance]],WHAT!E:F,2,FALSE),"")</f>
        <v># of door</v>
      </c>
      <c r="I649" s="195"/>
      <c r="J649">
        <v>28</v>
      </c>
      <c r="K649" t="s">
        <v>8280</v>
      </c>
      <c r="L649" s="214" t="s">
        <v>13</v>
      </c>
      <c r="M649" s="214" t="s">
        <v>14</v>
      </c>
      <c r="N649" s="195" t="s">
        <v>309</v>
      </c>
      <c r="O649" s="195" t="s">
        <v>1606</v>
      </c>
      <c r="P649" s="195" t="s">
        <v>4668</v>
      </c>
      <c r="Q649" s="236">
        <v>44620</v>
      </c>
      <c r="R649" s="236">
        <v>44896</v>
      </c>
      <c r="S649" t="s">
        <v>8452</v>
      </c>
      <c r="T649" s="196"/>
      <c r="U649" s="196"/>
      <c r="V649" s="196"/>
      <c r="W649" s="196"/>
      <c r="X649"/>
      <c r="Y649" t="s">
        <v>8418</v>
      </c>
      <c r="Z649">
        <v>1722524747</v>
      </c>
      <c r="AA649" t="s">
        <v>8433</v>
      </c>
      <c r="AB649" s="188" t="str">
        <f>_xlfn.IFNA(IF(Table[[#This Row],[Programme Partner]]&lt;&gt;Table[[#This Row],[Implementing Partner]],CONCATENATE(Table[[#This Row],[Programme Partner]],"-",Table[[#This Row],[Implementing Partner]]),Table[[#This Row],[Programme Partner]]),"")</f>
        <v>CARITAS</v>
      </c>
      <c r="AC649" s="189"/>
      <c r="AD649" s="189"/>
      <c r="AE649" s="190"/>
      <c r="AF649" s="190"/>
      <c r="AG649" s="191"/>
    </row>
    <row r="650" spans="1:33" ht="14.4" customHeight="1">
      <c r="A650" s="183">
        <v>697</v>
      </c>
      <c r="B650" s="195" t="s">
        <v>8456</v>
      </c>
      <c r="C650" s="198" t="s">
        <v>8456</v>
      </c>
      <c r="D650" s="197" t="s">
        <v>8457</v>
      </c>
      <c r="E650" s="195" t="s">
        <v>27</v>
      </c>
      <c r="F650" s="195" t="s">
        <v>8013</v>
      </c>
      <c r="G650" s="213" t="s">
        <v>8313</v>
      </c>
      <c r="H650" s="195" t="str">
        <f>IFERROR(VLOOKUP(Table[[#This Row],[Activity Details of Assistance]],WHAT!E:F,2,FALSE),"")</f>
        <v># of HP sessions at community level</v>
      </c>
      <c r="I650" s="195"/>
      <c r="J650">
        <v>4</v>
      </c>
      <c r="K650" t="s">
        <v>8280</v>
      </c>
      <c r="L650" s="214" t="s">
        <v>13</v>
      </c>
      <c r="M650" s="214" t="s">
        <v>14</v>
      </c>
      <c r="N650" s="195" t="s">
        <v>309</v>
      </c>
      <c r="O650" s="195" t="s">
        <v>1606</v>
      </c>
      <c r="P650" s="195" t="s">
        <v>4668</v>
      </c>
      <c r="Q650" s="236">
        <v>44620</v>
      </c>
      <c r="R650" s="236">
        <v>44896</v>
      </c>
      <c r="S650" t="s">
        <v>8452</v>
      </c>
      <c r="T650" s="196"/>
      <c r="U650" s="196"/>
      <c r="V650" s="196"/>
      <c r="W650" s="196"/>
      <c r="X650"/>
      <c r="Y650" t="s">
        <v>8418</v>
      </c>
      <c r="Z650">
        <v>1722524747</v>
      </c>
      <c r="AA650" t="s">
        <v>8433</v>
      </c>
      <c r="AB650" s="188" t="str">
        <f>_xlfn.IFNA(IF(Table[[#This Row],[Programme Partner]]&lt;&gt;Table[[#This Row],[Implementing Partner]],CONCATENATE(Table[[#This Row],[Programme Partner]],"-",Table[[#This Row],[Implementing Partner]]),Table[[#This Row],[Programme Partner]]),"")</f>
        <v>CARITAS</v>
      </c>
      <c r="AC650" s="189"/>
      <c r="AD650" s="189"/>
      <c r="AE650" s="190"/>
      <c r="AF650" s="190"/>
      <c r="AG650" s="191"/>
    </row>
    <row r="651" spans="1:33" ht="14.4" customHeight="1">
      <c r="A651" s="183">
        <v>698</v>
      </c>
      <c r="B651" s="195" t="s">
        <v>8456</v>
      </c>
      <c r="C651" s="198" t="s">
        <v>8456</v>
      </c>
      <c r="D651" s="212" t="s">
        <v>8457</v>
      </c>
      <c r="E651" s="195" t="s">
        <v>27</v>
      </c>
      <c r="F651" s="195" t="s">
        <v>8013</v>
      </c>
      <c r="G651" s="213" t="s">
        <v>8314</v>
      </c>
      <c r="H651" s="195" t="str">
        <f>IFERROR(VLOOKUP(Table[[#This Row],[Activity Details of Assistance]],WHAT!E:F,2,FALSE),"")</f>
        <v># of HP sessions at HH level</v>
      </c>
      <c r="I651" s="195"/>
      <c r="J651">
        <v>260</v>
      </c>
      <c r="K651" t="s">
        <v>8280</v>
      </c>
      <c r="L651" s="214" t="s">
        <v>13</v>
      </c>
      <c r="M651" s="214" t="s">
        <v>14</v>
      </c>
      <c r="N651" s="195" t="s">
        <v>309</v>
      </c>
      <c r="O651" s="195" t="s">
        <v>1606</v>
      </c>
      <c r="P651" s="195" t="s">
        <v>4668</v>
      </c>
      <c r="Q651" s="236">
        <v>44620</v>
      </c>
      <c r="R651" s="236">
        <v>44896</v>
      </c>
      <c r="S651" t="s">
        <v>8452</v>
      </c>
      <c r="T651" s="196"/>
      <c r="U651" s="196"/>
      <c r="V651" s="196"/>
      <c r="W651" s="196"/>
      <c r="X651"/>
      <c r="Y651" t="s">
        <v>8418</v>
      </c>
      <c r="Z651">
        <v>1722524747</v>
      </c>
      <c r="AA651" t="s">
        <v>8433</v>
      </c>
      <c r="AB651" s="188" t="str">
        <f>_xlfn.IFNA(IF(Table[[#This Row],[Programme Partner]]&lt;&gt;Table[[#This Row],[Implementing Partner]],CONCATENATE(Table[[#This Row],[Programme Partner]],"-",Table[[#This Row],[Implementing Partner]]),Table[[#This Row],[Programme Partner]]),"")</f>
        <v>CARITAS</v>
      </c>
      <c r="AC651" s="189"/>
      <c r="AD651" s="189"/>
      <c r="AE651" s="190"/>
      <c r="AF651" s="190"/>
      <c r="AG651" s="191"/>
    </row>
    <row r="652" spans="1:33" ht="14.4" customHeight="1">
      <c r="A652" s="183">
        <v>699</v>
      </c>
      <c r="B652" s="195" t="s">
        <v>8456</v>
      </c>
      <c r="C652" s="198" t="s">
        <v>8456</v>
      </c>
      <c r="D652" s="212" t="s">
        <v>8457</v>
      </c>
      <c r="E652" s="195" t="s">
        <v>27</v>
      </c>
      <c r="F652" s="195" t="s">
        <v>8013</v>
      </c>
      <c r="G652" t="s">
        <v>8442</v>
      </c>
      <c r="H652" s="195" t="str">
        <f>IFERROR(VLOOKUP(Table[[#This Row],[Activity Details of Assistance]],WHAT!E:F,2,FALSE),"")</f>
        <v># of facilities</v>
      </c>
      <c r="I652" s="195"/>
      <c r="J652">
        <v>350</v>
      </c>
      <c r="K652" t="s">
        <v>8280</v>
      </c>
      <c r="L652" s="214" t="s">
        <v>13</v>
      </c>
      <c r="M652" s="214" t="s">
        <v>14</v>
      </c>
      <c r="N652" s="195" t="s">
        <v>309</v>
      </c>
      <c r="O652" s="195" t="s">
        <v>1606</v>
      </c>
      <c r="P652" s="195" t="s">
        <v>4668</v>
      </c>
      <c r="Q652" s="236">
        <v>44620</v>
      </c>
      <c r="R652" s="236">
        <v>44896</v>
      </c>
      <c r="S652" t="s">
        <v>8452</v>
      </c>
      <c r="T652" s="196"/>
      <c r="U652" s="196"/>
      <c r="V652" s="196"/>
      <c r="W652" s="196"/>
      <c r="X652"/>
      <c r="Y652" t="s">
        <v>8418</v>
      </c>
      <c r="Z652">
        <v>1722524747</v>
      </c>
      <c r="AA652" t="s">
        <v>8433</v>
      </c>
      <c r="AB652" s="188" t="str">
        <f>_xlfn.IFNA(IF(Table[[#This Row],[Programme Partner]]&lt;&gt;Table[[#This Row],[Implementing Partner]],CONCATENATE(Table[[#This Row],[Programme Partner]],"-",Table[[#This Row],[Implementing Partner]]),Table[[#This Row],[Programme Partner]]),"")</f>
        <v>CARITAS</v>
      </c>
      <c r="AC652" s="189"/>
      <c r="AD652" s="189"/>
      <c r="AE652" s="190"/>
      <c r="AF652" s="190"/>
      <c r="AG652" s="191"/>
    </row>
    <row r="653" spans="1:33" ht="14.4" customHeight="1">
      <c r="A653" s="183">
        <v>700</v>
      </c>
      <c r="B653" s="195" t="s">
        <v>8456</v>
      </c>
      <c r="C653" s="198" t="s">
        <v>8456</v>
      </c>
      <c r="D653" s="212" t="s">
        <v>8457</v>
      </c>
      <c r="E653" s="195" t="s">
        <v>27</v>
      </c>
      <c r="F653" s="195" t="s">
        <v>8014</v>
      </c>
      <c r="G653" t="s">
        <v>8358</v>
      </c>
      <c r="H653" s="195" t="str">
        <f>IFERROR(VLOOKUP(Table[[#This Row],[Activity Details of Assistance]],WHAT!E:F,2,FALSE),"")</f>
        <v># of campaign per camp </v>
      </c>
      <c r="I653" s="195"/>
      <c r="J653">
        <v>2</v>
      </c>
      <c r="K653" t="s">
        <v>8280</v>
      </c>
      <c r="L653" s="214" t="s">
        <v>13</v>
      </c>
      <c r="M653" s="214" t="s">
        <v>14</v>
      </c>
      <c r="N653" s="195" t="s">
        <v>309</v>
      </c>
      <c r="O653" s="195" t="s">
        <v>1606</v>
      </c>
      <c r="P653" s="195" t="s">
        <v>4668</v>
      </c>
      <c r="Q653" s="236">
        <v>44620</v>
      </c>
      <c r="R653" s="236">
        <v>44896</v>
      </c>
      <c r="S653" t="s">
        <v>8452</v>
      </c>
      <c r="T653" s="196"/>
      <c r="U653" s="196"/>
      <c r="V653" s="196"/>
      <c r="W653" s="196"/>
      <c r="X653"/>
      <c r="Y653" t="s">
        <v>8418</v>
      </c>
      <c r="Z653">
        <v>1722524747</v>
      </c>
      <c r="AA653" t="s">
        <v>8433</v>
      </c>
      <c r="AB653" s="188" t="str">
        <f>_xlfn.IFNA(IF(Table[[#This Row],[Programme Partner]]&lt;&gt;Table[[#This Row],[Implementing Partner]],CONCATENATE(Table[[#This Row],[Programme Partner]],"-",Table[[#This Row],[Implementing Partner]]),Table[[#This Row],[Programme Partner]]),"")</f>
        <v>CARITAS</v>
      </c>
      <c r="AC653" s="189"/>
      <c r="AD653" s="189"/>
      <c r="AE653" s="190"/>
      <c r="AF653" s="190"/>
      <c r="AG653" s="191"/>
    </row>
    <row r="654" spans="1:33" ht="14.4" customHeight="1">
      <c r="A654" s="183">
        <v>701</v>
      </c>
      <c r="B654" s="195" t="s">
        <v>8456</v>
      </c>
      <c r="C654" s="198" t="s">
        <v>8456</v>
      </c>
      <c r="D654" s="212" t="s">
        <v>8457</v>
      </c>
      <c r="E654" s="195" t="s">
        <v>27</v>
      </c>
      <c r="F654" s="195" t="s">
        <v>8014</v>
      </c>
      <c r="G654" t="s">
        <v>8019</v>
      </c>
      <c r="H654" s="195" t="str">
        <f>IFERROR(VLOOKUP(Table[[#This Row],[Activity Details of Assistance]],WHAT!E:F,2,FALSE),"")</f>
        <v>N/A</v>
      </c>
      <c r="I654" s="195"/>
      <c r="J654">
        <v>145</v>
      </c>
      <c r="K654" t="s">
        <v>8280</v>
      </c>
      <c r="L654" s="214" t="s">
        <v>13</v>
      </c>
      <c r="M654" s="214" t="s">
        <v>14</v>
      </c>
      <c r="N654" s="195" t="s">
        <v>309</v>
      </c>
      <c r="O654" s="195" t="s">
        <v>1606</v>
      </c>
      <c r="P654" s="195" t="s">
        <v>4668</v>
      </c>
      <c r="Q654" s="236">
        <v>44620</v>
      </c>
      <c r="R654" s="236">
        <v>44896</v>
      </c>
      <c r="S654" t="s">
        <v>8452</v>
      </c>
      <c r="T654" s="196"/>
      <c r="U654" s="196"/>
      <c r="V654" s="196"/>
      <c r="W654" s="196"/>
      <c r="X654" t="s">
        <v>8492</v>
      </c>
      <c r="Y654" t="s">
        <v>8418</v>
      </c>
      <c r="Z654">
        <v>1722524747</v>
      </c>
      <c r="AA654" t="s">
        <v>8433</v>
      </c>
      <c r="AB654" s="188" t="str">
        <f>_xlfn.IFNA(IF(Table[[#This Row],[Programme Partner]]&lt;&gt;Table[[#This Row],[Implementing Partner]],CONCATENATE(Table[[#This Row],[Programme Partner]],"-",Table[[#This Row],[Implementing Partner]]),Table[[#This Row],[Programme Partner]]),"")</f>
        <v>CARITAS</v>
      </c>
      <c r="AC654" s="189"/>
      <c r="AD654" s="189"/>
      <c r="AE654" s="190"/>
      <c r="AF654" s="190"/>
      <c r="AG654" s="191"/>
    </row>
    <row r="655" spans="1:33" ht="14.4" customHeight="1">
      <c r="A655" s="183">
        <v>702</v>
      </c>
      <c r="B655" s="195" t="s">
        <v>8456</v>
      </c>
      <c r="C655" s="198" t="s">
        <v>8456</v>
      </c>
      <c r="D655" s="212" t="s">
        <v>8349</v>
      </c>
      <c r="E655" s="195" t="s">
        <v>27</v>
      </c>
      <c r="F655" s="195" t="s">
        <v>8011</v>
      </c>
      <c r="G655" s="195" t="s">
        <v>8584</v>
      </c>
      <c r="H655" s="195" t="str">
        <f>IFERROR(VLOOKUP(Table[[#This Row],[Activity Details of Assistance]],WHAT!E:F,2,FALSE),"")</f>
        <v># of tube well</v>
      </c>
      <c r="I655" s="195"/>
      <c r="J655">
        <v>16</v>
      </c>
      <c r="K655" t="s">
        <v>8280</v>
      </c>
      <c r="L655" s="214" t="s">
        <v>13</v>
      </c>
      <c r="M655" s="214" t="s">
        <v>14</v>
      </c>
      <c r="N655" s="195" t="s">
        <v>309</v>
      </c>
      <c r="O655" s="195" t="s">
        <v>1606</v>
      </c>
      <c r="P655" s="195" t="s">
        <v>6386</v>
      </c>
      <c r="Q655" s="236">
        <v>44620</v>
      </c>
      <c r="R655" s="236">
        <v>45078</v>
      </c>
      <c r="S655" t="s">
        <v>8452</v>
      </c>
      <c r="T655" s="196"/>
      <c r="U655" s="196"/>
      <c r="V655" s="196"/>
      <c r="W655" s="196"/>
      <c r="X655"/>
      <c r="Y655" t="s">
        <v>8418</v>
      </c>
      <c r="Z655">
        <v>1722524747</v>
      </c>
      <c r="AA655" t="s">
        <v>8433</v>
      </c>
      <c r="AB655" s="188" t="str">
        <f>_xlfn.IFNA(IF(Table[[#This Row],[Programme Partner]]&lt;&gt;Table[[#This Row],[Implementing Partner]],CONCATENATE(Table[[#This Row],[Programme Partner]],"-",Table[[#This Row],[Implementing Partner]]),Table[[#This Row],[Programme Partner]]),"")</f>
        <v>CARITAS</v>
      </c>
      <c r="AC655" s="189"/>
      <c r="AD655" s="189"/>
      <c r="AE655" s="190"/>
      <c r="AF655" s="190"/>
      <c r="AG655" s="191"/>
    </row>
    <row r="656" spans="1:33" ht="14.4" customHeight="1">
      <c r="A656" s="183">
        <v>703</v>
      </c>
      <c r="B656" s="195" t="s">
        <v>8456</v>
      </c>
      <c r="C656" s="198" t="s">
        <v>8456</v>
      </c>
      <c r="D656" s="212" t="s">
        <v>8349</v>
      </c>
      <c r="E656" s="195" t="s">
        <v>27</v>
      </c>
      <c r="F656" s="195" t="s">
        <v>8012</v>
      </c>
      <c r="G656" s="195" t="s">
        <v>8586</v>
      </c>
      <c r="H656" s="195" t="str">
        <f>IFERROR(VLOOKUP(Table[[#This Row],[Activity Details of Assistance]],WHAT!E:F,2,FALSE),"")</f>
        <v># of door</v>
      </c>
      <c r="I656" s="195"/>
      <c r="J656">
        <v>1</v>
      </c>
      <c r="K656" t="s">
        <v>8280</v>
      </c>
      <c r="L656" s="214" t="s">
        <v>13</v>
      </c>
      <c r="M656" s="214" t="s">
        <v>14</v>
      </c>
      <c r="N656" s="195" t="s">
        <v>309</v>
      </c>
      <c r="O656" s="195" t="s">
        <v>1606</v>
      </c>
      <c r="P656" s="195" t="s">
        <v>6386</v>
      </c>
      <c r="Q656" s="236">
        <v>44620</v>
      </c>
      <c r="R656" s="236">
        <v>45078</v>
      </c>
      <c r="S656" t="s">
        <v>8452</v>
      </c>
      <c r="T656" s="196"/>
      <c r="U656" s="196"/>
      <c r="V656" s="196"/>
      <c r="W656" s="196"/>
      <c r="X656"/>
      <c r="Y656" t="s">
        <v>8418</v>
      </c>
      <c r="Z656">
        <v>1722524747</v>
      </c>
      <c r="AA656" t="s">
        <v>8433</v>
      </c>
      <c r="AB656" s="188" t="str">
        <f>_xlfn.IFNA(IF(Table[[#This Row],[Programme Partner]]&lt;&gt;Table[[#This Row],[Implementing Partner]],CONCATENATE(Table[[#This Row],[Programme Partner]],"-",Table[[#This Row],[Implementing Partner]]),Table[[#This Row],[Programme Partner]]),"")</f>
        <v>CARITAS</v>
      </c>
      <c r="AC656" s="189"/>
      <c r="AD656" s="189"/>
      <c r="AE656" s="190"/>
      <c r="AF656" s="190"/>
      <c r="AG656" s="191"/>
    </row>
    <row r="657" spans="1:33" ht="14.4" customHeight="1">
      <c r="A657" s="183">
        <v>704</v>
      </c>
      <c r="B657" s="195" t="s">
        <v>8456</v>
      </c>
      <c r="C657" s="198" t="s">
        <v>8456</v>
      </c>
      <c r="D657" s="212" t="s">
        <v>8349</v>
      </c>
      <c r="E657" s="195" t="s">
        <v>27</v>
      </c>
      <c r="F657" s="195" t="s">
        <v>8013</v>
      </c>
      <c r="G657" s="213" t="s">
        <v>8313</v>
      </c>
      <c r="H657" s="195" t="str">
        <f>IFERROR(VLOOKUP(Table[[#This Row],[Activity Details of Assistance]],WHAT!E:F,2,FALSE),"")</f>
        <v># of HP sessions at community level</v>
      </c>
      <c r="I657" s="195"/>
      <c r="J657">
        <v>4</v>
      </c>
      <c r="K657" t="s">
        <v>8280</v>
      </c>
      <c r="L657" s="214" t="s">
        <v>13</v>
      </c>
      <c r="M657" s="214" t="s">
        <v>14</v>
      </c>
      <c r="N657" s="195" t="s">
        <v>309</v>
      </c>
      <c r="O657" s="195" t="s">
        <v>1606</v>
      </c>
      <c r="P657" s="195" t="s">
        <v>6386</v>
      </c>
      <c r="Q657" s="236">
        <v>44620</v>
      </c>
      <c r="R657" s="236">
        <v>45078</v>
      </c>
      <c r="S657" t="s">
        <v>8452</v>
      </c>
      <c r="T657" s="196"/>
      <c r="U657" s="196"/>
      <c r="V657" s="196"/>
      <c r="W657" s="196"/>
      <c r="X657"/>
      <c r="Y657" t="s">
        <v>8418</v>
      </c>
      <c r="Z657">
        <v>1722524747</v>
      </c>
      <c r="AA657" t="s">
        <v>8433</v>
      </c>
      <c r="AB657" s="188" t="str">
        <f>_xlfn.IFNA(IF(Table[[#This Row],[Programme Partner]]&lt;&gt;Table[[#This Row],[Implementing Partner]],CONCATENATE(Table[[#This Row],[Programme Partner]],"-",Table[[#This Row],[Implementing Partner]]),Table[[#This Row],[Programme Partner]]),"")</f>
        <v>CARITAS</v>
      </c>
      <c r="AC657" s="189"/>
      <c r="AD657" s="189"/>
      <c r="AE657" s="190"/>
      <c r="AF657" s="190"/>
      <c r="AG657" s="191"/>
    </row>
    <row r="658" spans="1:33" ht="14.4" customHeight="1">
      <c r="A658" s="183">
        <v>705</v>
      </c>
      <c r="B658" s="195" t="s">
        <v>8456</v>
      </c>
      <c r="C658" s="198" t="s">
        <v>8456</v>
      </c>
      <c r="D658" s="212" t="s">
        <v>8349</v>
      </c>
      <c r="E658" s="195" t="s">
        <v>27</v>
      </c>
      <c r="F658" s="195" t="s">
        <v>8013</v>
      </c>
      <c r="G658" s="213" t="s">
        <v>8314</v>
      </c>
      <c r="H658" s="195" t="str">
        <f>IFERROR(VLOOKUP(Table[[#This Row],[Activity Details of Assistance]],WHAT!E:F,2,FALSE),"")</f>
        <v># of HP sessions at HH level</v>
      </c>
      <c r="I658" s="195"/>
      <c r="J658">
        <v>200</v>
      </c>
      <c r="K658" t="s">
        <v>8280</v>
      </c>
      <c r="L658" s="214" t="s">
        <v>13</v>
      </c>
      <c r="M658" s="214" t="s">
        <v>14</v>
      </c>
      <c r="N658" s="195" t="s">
        <v>309</v>
      </c>
      <c r="O658" s="195" t="s">
        <v>1606</v>
      </c>
      <c r="P658" s="195" t="s">
        <v>6386</v>
      </c>
      <c r="Q658" s="236">
        <v>44620</v>
      </c>
      <c r="R658" s="236">
        <v>45078</v>
      </c>
      <c r="S658" t="s">
        <v>8452</v>
      </c>
      <c r="T658" s="196"/>
      <c r="U658" s="196"/>
      <c r="V658" s="196"/>
      <c r="W658" s="196"/>
      <c r="X658"/>
      <c r="Y658" t="s">
        <v>8418</v>
      </c>
      <c r="Z658">
        <v>1722524747</v>
      </c>
      <c r="AA658" t="s">
        <v>8433</v>
      </c>
      <c r="AB658" s="188" t="str">
        <f>_xlfn.IFNA(IF(Table[[#This Row],[Programme Partner]]&lt;&gt;Table[[#This Row],[Implementing Partner]],CONCATENATE(Table[[#This Row],[Programme Partner]],"-",Table[[#This Row],[Implementing Partner]]),Table[[#This Row],[Programme Partner]]),"")</f>
        <v>CARITAS</v>
      </c>
      <c r="AC658" s="189"/>
      <c r="AD658" s="189"/>
      <c r="AE658" s="190"/>
      <c r="AF658" s="190"/>
      <c r="AG658" s="191"/>
    </row>
    <row r="659" spans="1:33" ht="14.4" customHeight="1">
      <c r="A659" s="183">
        <v>706</v>
      </c>
      <c r="B659" s="195" t="s">
        <v>8456</v>
      </c>
      <c r="C659" s="198" t="s">
        <v>8456</v>
      </c>
      <c r="D659" s="212" t="s">
        <v>8349</v>
      </c>
      <c r="E659" s="195" t="s">
        <v>27</v>
      </c>
      <c r="F659" s="195" t="s">
        <v>8013</v>
      </c>
      <c r="G659" t="s">
        <v>8442</v>
      </c>
      <c r="H659" s="195" t="str">
        <f>IFERROR(VLOOKUP(Table[[#This Row],[Activity Details of Assistance]],WHAT!E:F,2,FALSE),"")</f>
        <v># of facilities</v>
      </c>
      <c r="I659" s="195"/>
      <c r="J659">
        <v>250</v>
      </c>
      <c r="K659" t="s">
        <v>8280</v>
      </c>
      <c r="L659" s="214" t="s">
        <v>13</v>
      </c>
      <c r="M659" s="214" t="s">
        <v>14</v>
      </c>
      <c r="N659" s="195" t="s">
        <v>309</v>
      </c>
      <c r="O659" s="195" t="s">
        <v>1606</v>
      </c>
      <c r="P659" s="195" t="s">
        <v>6386</v>
      </c>
      <c r="Q659" s="236">
        <v>44620</v>
      </c>
      <c r="R659" s="236">
        <v>45078</v>
      </c>
      <c r="S659" t="s">
        <v>8452</v>
      </c>
      <c r="T659" s="196"/>
      <c r="U659" s="196"/>
      <c r="V659" s="196"/>
      <c r="W659" s="196"/>
      <c r="X659"/>
      <c r="Y659" t="s">
        <v>8418</v>
      </c>
      <c r="Z659">
        <v>1722524747</v>
      </c>
      <c r="AA659" t="s">
        <v>8433</v>
      </c>
      <c r="AB659" s="188" t="str">
        <f>_xlfn.IFNA(IF(Table[[#This Row],[Programme Partner]]&lt;&gt;Table[[#This Row],[Implementing Partner]],CONCATENATE(Table[[#This Row],[Programme Partner]],"-",Table[[#This Row],[Implementing Partner]]),Table[[#This Row],[Programme Partner]]),"")</f>
        <v>CARITAS</v>
      </c>
      <c r="AC659" s="189"/>
      <c r="AD659" s="189"/>
      <c r="AE659" s="190"/>
      <c r="AF659" s="190"/>
      <c r="AG659" s="191"/>
    </row>
    <row r="660" spans="1:33" ht="14.4" customHeight="1">
      <c r="A660" s="183">
        <v>707</v>
      </c>
      <c r="B660" s="195" t="s">
        <v>8456</v>
      </c>
      <c r="C660" s="198" t="s">
        <v>8456</v>
      </c>
      <c r="D660" s="212" t="s">
        <v>8349</v>
      </c>
      <c r="E660" s="195" t="s">
        <v>27</v>
      </c>
      <c r="F660" t="s">
        <v>8014</v>
      </c>
      <c r="G660" s="213" t="s">
        <v>8358</v>
      </c>
      <c r="H660" s="195" t="str">
        <f>IFERROR(VLOOKUP(Table[[#This Row],[Activity Details of Assistance]],WHAT!E:F,2,FALSE),"")</f>
        <v># of campaign per camp </v>
      </c>
      <c r="I660" s="195"/>
      <c r="J660">
        <v>1</v>
      </c>
      <c r="K660" t="s">
        <v>8280</v>
      </c>
      <c r="L660" s="214" t="s">
        <v>13</v>
      </c>
      <c r="M660" s="214" t="s">
        <v>14</v>
      </c>
      <c r="N660" s="195" t="s">
        <v>309</v>
      </c>
      <c r="O660" s="195" t="s">
        <v>1606</v>
      </c>
      <c r="P660" s="195" t="s">
        <v>6386</v>
      </c>
      <c r="Q660" s="236">
        <v>44620</v>
      </c>
      <c r="R660" s="236">
        <v>45078</v>
      </c>
      <c r="S660" t="s">
        <v>8452</v>
      </c>
      <c r="T660" s="196"/>
      <c r="U660" s="196"/>
      <c r="V660" s="196"/>
      <c r="W660" s="196"/>
      <c r="X660"/>
      <c r="Y660" t="s">
        <v>8418</v>
      </c>
      <c r="Z660">
        <v>1722524747</v>
      </c>
      <c r="AA660" t="s">
        <v>8433</v>
      </c>
      <c r="AB660" s="188" t="str">
        <f>_xlfn.IFNA(IF(Table[[#This Row],[Programme Partner]]&lt;&gt;Table[[#This Row],[Implementing Partner]],CONCATENATE(Table[[#This Row],[Programme Partner]],"-",Table[[#This Row],[Implementing Partner]]),Table[[#This Row],[Programme Partner]]),"")</f>
        <v>CARITAS</v>
      </c>
      <c r="AC660" s="189"/>
      <c r="AD660" s="189"/>
      <c r="AE660" s="190"/>
      <c r="AF660" s="190"/>
      <c r="AG660" s="191"/>
    </row>
    <row r="661" spans="1:33" ht="14.4" customHeight="1">
      <c r="A661" s="183">
        <v>708</v>
      </c>
      <c r="B661" s="202" t="s">
        <v>8456</v>
      </c>
      <c r="C661" s="198" t="s">
        <v>8456</v>
      </c>
      <c r="D661" s="212" t="s">
        <v>8349</v>
      </c>
      <c r="E661" s="195" t="s">
        <v>27</v>
      </c>
      <c r="F661" s="195" t="s">
        <v>8011</v>
      </c>
      <c r="G661" s="195" t="s">
        <v>8584</v>
      </c>
      <c r="H661" s="195" t="str">
        <f>IFERROR(VLOOKUP(Table[[#This Row],[Activity Details of Assistance]],WHAT!E:F,2,FALSE),"")</f>
        <v># of tube well</v>
      </c>
      <c r="I661" s="195"/>
      <c r="J661">
        <v>4</v>
      </c>
      <c r="K661" t="s">
        <v>8280</v>
      </c>
      <c r="L661" s="214" t="s">
        <v>13</v>
      </c>
      <c r="M661" s="214" t="s">
        <v>14</v>
      </c>
      <c r="N661" s="195" t="s">
        <v>309</v>
      </c>
      <c r="O661" s="195" t="s">
        <v>1606</v>
      </c>
      <c r="P661" s="195" t="s">
        <v>4668</v>
      </c>
      <c r="Q661" s="236">
        <v>44620</v>
      </c>
      <c r="R661" s="236">
        <v>45078</v>
      </c>
      <c r="S661" t="s">
        <v>8452</v>
      </c>
      <c r="T661" s="196"/>
      <c r="U661" s="196"/>
      <c r="V661" s="196"/>
      <c r="W661" s="196"/>
      <c r="X661"/>
      <c r="Y661" t="s">
        <v>8418</v>
      </c>
      <c r="Z661">
        <v>1722524747</v>
      </c>
      <c r="AA661" t="s">
        <v>8433</v>
      </c>
      <c r="AB661" s="188" t="str">
        <f>_xlfn.IFNA(IF(Table[[#This Row],[Programme Partner]]&lt;&gt;Table[[#This Row],[Implementing Partner]],CONCATENATE(Table[[#This Row],[Programme Partner]],"-",Table[[#This Row],[Implementing Partner]]),Table[[#This Row],[Programme Partner]]),"")</f>
        <v>CARITAS</v>
      </c>
      <c r="AC661" s="189"/>
      <c r="AD661" s="189"/>
      <c r="AE661" s="190"/>
      <c r="AF661" s="190"/>
      <c r="AG661" s="191"/>
    </row>
    <row r="662" spans="1:33" ht="14.4" customHeight="1">
      <c r="A662" s="183">
        <v>709</v>
      </c>
      <c r="B662" s="202" t="s">
        <v>8456</v>
      </c>
      <c r="C662" s="198" t="s">
        <v>8456</v>
      </c>
      <c r="D662" s="212" t="s">
        <v>8349</v>
      </c>
      <c r="E662" s="195" t="s">
        <v>27</v>
      </c>
      <c r="F662" s="195" t="s">
        <v>8012</v>
      </c>
      <c r="G662" s="195" t="s">
        <v>8357</v>
      </c>
      <c r="H662" s="195" t="str">
        <f>IFERROR(VLOOKUP(Table[[#This Row],[Activity Details of Assistance]],WHAT!E:F,2,FALSE),"")</f>
        <v># of door</v>
      </c>
      <c r="I662" s="195"/>
      <c r="J662">
        <v>9</v>
      </c>
      <c r="K662" t="s">
        <v>8280</v>
      </c>
      <c r="L662" s="214" t="s">
        <v>13</v>
      </c>
      <c r="M662" s="214" t="s">
        <v>14</v>
      </c>
      <c r="N662" s="195" t="s">
        <v>309</v>
      </c>
      <c r="O662" s="195" t="s">
        <v>1606</v>
      </c>
      <c r="P662" s="195" t="s">
        <v>4668</v>
      </c>
      <c r="Q662" s="236">
        <v>44620</v>
      </c>
      <c r="R662" s="236">
        <v>45078</v>
      </c>
      <c r="S662" t="s">
        <v>8452</v>
      </c>
      <c r="T662" s="196"/>
      <c r="U662" s="196"/>
      <c r="V662" s="196"/>
      <c r="W662" s="196"/>
      <c r="X662"/>
      <c r="Y662" t="s">
        <v>8418</v>
      </c>
      <c r="Z662">
        <v>1722524747</v>
      </c>
      <c r="AA662" t="s">
        <v>8433</v>
      </c>
      <c r="AB662" s="188" t="str">
        <f>_xlfn.IFNA(IF(Table[[#This Row],[Programme Partner]]&lt;&gt;Table[[#This Row],[Implementing Partner]],CONCATENATE(Table[[#This Row],[Programme Partner]],"-",Table[[#This Row],[Implementing Partner]]),Table[[#This Row],[Programme Partner]]),"")</f>
        <v>CARITAS</v>
      </c>
      <c r="AC662" s="189"/>
      <c r="AD662" s="189"/>
      <c r="AE662" s="190"/>
      <c r="AF662" s="190"/>
      <c r="AG662" s="191"/>
    </row>
    <row r="663" spans="1:33" ht="14.4" customHeight="1">
      <c r="A663" s="183">
        <v>710</v>
      </c>
      <c r="B663" s="202" t="s">
        <v>8456</v>
      </c>
      <c r="C663" s="198" t="s">
        <v>8456</v>
      </c>
      <c r="D663" s="212" t="s">
        <v>8349</v>
      </c>
      <c r="E663" s="195" t="s">
        <v>27</v>
      </c>
      <c r="F663" s="195" t="s">
        <v>8012</v>
      </c>
      <c r="G663" s="195" t="s">
        <v>8586</v>
      </c>
      <c r="H663" s="195" t="str">
        <f>IFERROR(VLOOKUP(Table[[#This Row],[Activity Details of Assistance]],WHAT!E:F,2,FALSE),"")</f>
        <v># of door</v>
      </c>
      <c r="I663" s="195"/>
      <c r="J663">
        <v>1</v>
      </c>
      <c r="K663" t="s">
        <v>8280</v>
      </c>
      <c r="L663" s="214" t="s">
        <v>13</v>
      </c>
      <c r="M663" s="214" t="s">
        <v>14</v>
      </c>
      <c r="N663" s="195" t="s">
        <v>309</v>
      </c>
      <c r="O663" s="195" t="s">
        <v>1606</v>
      </c>
      <c r="P663" s="195" t="s">
        <v>4668</v>
      </c>
      <c r="Q663" s="236">
        <v>44620</v>
      </c>
      <c r="R663" s="236">
        <v>45078</v>
      </c>
      <c r="S663" t="s">
        <v>8452</v>
      </c>
      <c r="T663" s="196"/>
      <c r="U663" s="196"/>
      <c r="V663" s="196"/>
      <c r="W663" s="196"/>
      <c r="X663"/>
      <c r="Y663" t="s">
        <v>8418</v>
      </c>
      <c r="Z663">
        <v>1722524747</v>
      </c>
      <c r="AA663" t="s">
        <v>8433</v>
      </c>
      <c r="AB663" s="188" t="str">
        <f>_xlfn.IFNA(IF(Table[[#This Row],[Programme Partner]]&lt;&gt;Table[[#This Row],[Implementing Partner]],CONCATENATE(Table[[#This Row],[Programme Partner]],"-",Table[[#This Row],[Implementing Partner]]),Table[[#This Row],[Programme Partner]]),"")</f>
        <v>CARITAS</v>
      </c>
      <c r="AC663" s="189"/>
      <c r="AD663" s="189"/>
      <c r="AE663" s="190"/>
      <c r="AF663" s="190"/>
      <c r="AG663" s="191"/>
    </row>
    <row r="664" spans="1:33" ht="14.4" customHeight="1">
      <c r="A664" s="183">
        <v>711</v>
      </c>
      <c r="B664" s="202" t="s">
        <v>8456</v>
      </c>
      <c r="C664" s="198" t="s">
        <v>8456</v>
      </c>
      <c r="D664" s="212" t="s">
        <v>8349</v>
      </c>
      <c r="E664" s="195" t="s">
        <v>27</v>
      </c>
      <c r="F664" s="195" t="s">
        <v>8013</v>
      </c>
      <c r="G664" s="213" t="s">
        <v>8313</v>
      </c>
      <c r="H664" s="195" t="str">
        <f>IFERROR(VLOOKUP(Table[[#This Row],[Activity Details of Assistance]],WHAT!E:F,2,FALSE),"")</f>
        <v># of HP sessions at community level</v>
      </c>
      <c r="I664" s="195"/>
      <c r="J664">
        <v>5</v>
      </c>
      <c r="K664" t="s">
        <v>8280</v>
      </c>
      <c r="L664" s="214" t="s">
        <v>13</v>
      </c>
      <c r="M664" s="214" t="s">
        <v>14</v>
      </c>
      <c r="N664" s="195" t="s">
        <v>309</v>
      </c>
      <c r="O664" s="195" t="s">
        <v>1606</v>
      </c>
      <c r="P664" s="195" t="s">
        <v>4668</v>
      </c>
      <c r="Q664" s="236">
        <v>44620</v>
      </c>
      <c r="R664" s="236">
        <v>45078</v>
      </c>
      <c r="S664" t="s">
        <v>8452</v>
      </c>
      <c r="T664" s="196"/>
      <c r="U664" s="196"/>
      <c r="V664" s="196"/>
      <c r="W664" s="196"/>
      <c r="X664"/>
      <c r="Y664" t="s">
        <v>8418</v>
      </c>
      <c r="Z664">
        <v>1722524747</v>
      </c>
      <c r="AA664" t="s">
        <v>8433</v>
      </c>
      <c r="AB664" s="188" t="str">
        <f>_xlfn.IFNA(IF(Table[[#This Row],[Programme Partner]]&lt;&gt;Table[[#This Row],[Implementing Partner]],CONCATENATE(Table[[#This Row],[Programme Partner]],"-",Table[[#This Row],[Implementing Partner]]),Table[[#This Row],[Programme Partner]]),"")</f>
        <v>CARITAS</v>
      </c>
      <c r="AC664" s="189"/>
      <c r="AD664" s="189"/>
      <c r="AE664" s="190"/>
      <c r="AF664" s="190"/>
      <c r="AG664" s="191"/>
    </row>
    <row r="665" spans="1:33" ht="14.4" customHeight="1">
      <c r="A665" s="183">
        <v>712</v>
      </c>
      <c r="B665" s="202" t="s">
        <v>8456</v>
      </c>
      <c r="C665" s="198" t="s">
        <v>8456</v>
      </c>
      <c r="D665" s="212" t="s">
        <v>8349</v>
      </c>
      <c r="E665" s="195" t="s">
        <v>27</v>
      </c>
      <c r="F665" s="195" t="s">
        <v>8013</v>
      </c>
      <c r="G665" t="s">
        <v>8314</v>
      </c>
      <c r="H665" s="195" t="str">
        <f>IFERROR(VLOOKUP(Table[[#This Row],[Activity Details of Assistance]],WHAT!E:F,2,FALSE),"")</f>
        <v># of HP sessions at HH level</v>
      </c>
      <c r="I665" s="195"/>
      <c r="J665">
        <v>200</v>
      </c>
      <c r="K665" t="s">
        <v>8280</v>
      </c>
      <c r="L665" s="214" t="s">
        <v>13</v>
      </c>
      <c r="M665" s="214" t="s">
        <v>14</v>
      </c>
      <c r="N665" s="195" t="s">
        <v>309</v>
      </c>
      <c r="O665" s="195" t="s">
        <v>1606</v>
      </c>
      <c r="P665" s="195" t="s">
        <v>4668</v>
      </c>
      <c r="Q665" s="236">
        <v>44620</v>
      </c>
      <c r="R665" s="236">
        <v>45078</v>
      </c>
      <c r="S665" t="s">
        <v>8452</v>
      </c>
      <c r="T665" s="196"/>
      <c r="U665" s="196"/>
      <c r="V665" s="196"/>
      <c r="W665" s="196"/>
      <c r="X665"/>
      <c r="Y665" t="s">
        <v>8418</v>
      </c>
      <c r="Z665">
        <v>1722524747</v>
      </c>
      <c r="AA665" t="s">
        <v>8433</v>
      </c>
      <c r="AB665" s="188" t="str">
        <f>_xlfn.IFNA(IF(Table[[#This Row],[Programme Partner]]&lt;&gt;Table[[#This Row],[Implementing Partner]],CONCATENATE(Table[[#This Row],[Programme Partner]],"-",Table[[#This Row],[Implementing Partner]]),Table[[#This Row],[Programme Partner]]),"")</f>
        <v>CARITAS</v>
      </c>
      <c r="AC665" s="189"/>
      <c r="AD665" s="189"/>
      <c r="AE665" s="190"/>
      <c r="AF665" s="190"/>
      <c r="AG665" s="191"/>
    </row>
    <row r="666" spans="1:33" ht="14.4" customHeight="1">
      <c r="A666" s="183">
        <v>713</v>
      </c>
      <c r="B666" s="202" t="s">
        <v>8456</v>
      </c>
      <c r="C666" s="198" t="s">
        <v>8456</v>
      </c>
      <c r="D666" s="212" t="s">
        <v>8349</v>
      </c>
      <c r="E666" s="195" t="s">
        <v>27</v>
      </c>
      <c r="F666" s="195" t="s">
        <v>8013</v>
      </c>
      <c r="G666" t="s">
        <v>8442</v>
      </c>
      <c r="H666" s="195" t="str">
        <f>IFERROR(VLOOKUP(Table[[#This Row],[Activity Details of Assistance]],WHAT!E:F,2,FALSE),"")</f>
        <v># of facilities</v>
      </c>
      <c r="I666" s="195"/>
      <c r="J666">
        <v>270</v>
      </c>
      <c r="K666" t="s">
        <v>8280</v>
      </c>
      <c r="L666" s="214" t="s">
        <v>13</v>
      </c>
      <c r="M666" s="214" t="s">
        <v>14</v>
      </c>
      <c r="N666" s="195" t="s">
        <v>309</v>
      </c>
      <c r="O666" s="195" t="s">
        <v>1606</v>
      </c>
      <c r="P666" s="195" t="s">
        <v>4668</v>
      </c>
      <c r="Q666" s="236">
        <v>44620</v>
      </c>
      <c r="R666" s="236">
        <v>45078</v>
      </c>
      <c r="S666" t="s">
        <v>8452</v>
      </c>
      <c r="T666" s="196"/>
      <c r="U666" s="196"/>
      <c r="V666" s="196"/>
      <c r="W666" s="196"/>
      <c r="X666"/>
      <c r="Y666" t="s">
        <v>8418</v>
      </c>
      <c r="Z666">
        <v>1722524747</v>
      </c>
      <c r="AA666" t="s">
        <v>8433</v>
      </c>
      <c r="AB666" s="188" t="str">
        <f>_xlfn.IFNA(IF(Table[[#This Row],[Programme Partner]]&lt;&gt;Table[[#This Row],[Implementing Partner]],CONCATENATE(Table[[#This Row],[Programme Partner]],"-",Table[[#This Row],[Implementing Partner]]),Table[[#This Row],[Programme Partner]]),"")</f>
        <v>CARITAS</v>
      </c>
      <c r="AC666" s="189"/>
      <c r="AD666" s="189"/>
      <c r="AE666" s="190"/>
      <c r="AF666" s="190"/>
      <c r="AG666" s="191"/>
    </row>
    <row r="667" spans="1:33" ht="14.4" customHeight="1">
      <c r="A667" s="183">
        <v>714</v>
      </c>
      <c r="B667" s="202" t="s">
        <v>8456</v>
      </c>
      <c r="C667" s="198" t="s">
        <v>8456</v>
      </c>
      <c r="D667" s="212" t="s">
        <v>8349</v>
      </c>
      <c r="E667" s="195" t="s">
        <v>27</v>
      </c>
      <c r="F667" s="195" t="s">
        <v>8014</v>
      </c>
      <c r="G667" s="213" t="s">
        <v>8358</v>
      </c>
      <c r="H667" s="195" t="str">
        <f>IFERROR(VLOOKUP(Table[[#This Row],[Activity Details of Assistance]],WHAT!E:F,2,FALSE),"")</f>
        <v># of campaign per camp </v>
      </c>
      <c r="I667" s="195"/>
      <c r="J667">
        <v>1</v>
      </c>
      <c r="K667" t="s">
        <v>8280</v>
      </c>
      <c r="L667" s="214" t="s">
        <v>13</v>
      </c>
      <c r="M667" s="214" t="s">
        <v>14</v>
      </c>
      <c r="N667" s="195" t="s">
        <v>309</v>
      </c>
      <c r="O667" s="195" t="s">
        <v>1606</v>
      </c>
      <c r="P667" s="195" t="s">
        <v>4668</v>
      </c>
      <c r="Q667" s="236">
        <v>44620</v>
      </c>
      <c r="R667" s="236">
        <v>45078</v>
      </c>
      <c r="S667" t="s">
        <v>8452</v>
      </c>
      <c r="T667" s="196"/>
      <c r="U667" s="196"/>
      <c r="V667" s="196"/>
      <c r="W667" s="196"/>
      <c r="X667"/>
      <c r="Y667" t="s">
        <v>8418</v>
      </c>
      <c r="Z667">
        <v>1722524747</v>
      </c>
      <c r="AA667" t="s">
        <v>8433</v>
      </c>
      <c r="AB667" s="188" t="str">
        <f>_xlfn.IFNA(IF(Table[[#This Row],[Programme Partner]]&lt;&gt;Table[[#This Row],[Implementing Partner]],CONCATENATE(Table[[#This Row],[Programme Partner]],"-",Table[[#This Row],[Implementing Partner]]),Table[[#This Row],[Programme Partner]]),"")</f>
        <v>CARITAS</v>
      </c>
      <c r="AC667" s="189"/>
      <c r="AD667" s="189"/>
      <c r="AE667" s="190"/>
      <c r="AF667" s="190"/>
      <c r="AG667" s="191"/>
    </row>
    <row r="668" spans="1:33" ht="14.4" customHeight="1">
      <c r="A668" s="183">
        <v>715</v>
      </c>
      <c r="B668" s="202" t="s">
        <v>5044</v>
      </c>
      <c r="C668" s="198" t="s">
        <v>5044</v>
      </c>
      <c r="D668" s="212" t="s">
        <v>8281</v>
      </c>
      <c r="E668" s="195" t="s">
        <v>27</v>
      </c>
      <c r="F668" s="195" t="s">
        <v>8011</v>
      </c>
      <c r="G668" s="195" t="s">
        <v>8584</v>
      </c>
      <c r="H668" s="195" t="str">
        <f>IFERROR(VLOOKUP(Table[[#This Row],[Activity Details of Assistance]],WHAT!E:F,2,FALSE),"")</f>
        <v># of tube well</v>
      </c>
      <c r="I668" s="195"/>
      <c r="J668">
        <v>12</v>
      </c>
      <c r="K668" t="s">
        <v>8280</v>
      </c>
      <c r="L668" s="214" t="s">
        <v>13</v>
      </c>
      <c r="M668" s="214" t="s">
        <v>14</v>
      </c>
      <c r="N668" s="195" t="s">
        <v>309</v>
      </c>
      <c r="O668" s="195" t="s">
        <v>1606</v>
      </c>
      <c r="P668" s="195" t="s">
        <v>6478</v>
      </c>
      <c r="Q668" s="236">
        <v>44620</v>
      </c>
      <c r="R668" s="236">
        <v>44774</v>
      </c>
      <c r="S668" t="s">
        <v>8452</v>
      </c>
      <c r="T668" s="196"/>
      <c r="U668" s="196"/>
      <c r="V668" s="196"/>
      <c r="W668" s="196"/>
      <c r="X668"/>
      <c r="Y668" t="s">
        <v>8286</v>
      </c>
      <c r="Z668" t="s">
        <v>8430</v>
      </c>
      <c r="AA668" t="s">
        <v>8287</v>
      </c>
      <c r="AB668" s="188" t="str">
        <f>_xlfn.IFNA(IF(Table[[#This Row],[Programme Partner]]&lt;&gt;Table[[#This Row],[Implementing Partner]],CONCATENATE(Table[[#This Row],[Programme Partner]],"-",Table[[#This Row],[Implementing Partner]]),Table[[#This Row],[Programme Partner]]),"")</f>
        <v>CCDB</v>
      </c>
      <c r="AC668" s="189"/>
      <c r="AD668" s="189"/>
      <c r="AE668" s="190"/>
      <c r="AF668" s="190"/>
      <c r="AG668" s="191"/>
    </row>
    <row r="669" spans="1:33" ht="14.4" customHeight="1">
      <c r="A669" s="183">
        <v>716</v>
      </c>
      <c r="B669" s="202" t="s">
        <v>5044</v>
      </c>
      <c r="C669" s="198" t="s">
        <v>5044</v>
      </c>
      <c r="D669" s="212" t="s">
        <v>8281</v>
      </c>
      <c r="E669" s="195" t="s">
        <v>27</v>
      </c>
      <c r="F669" s="195" t="s">
        <v>8012</v>
      </c>
      <c r="G669" s="195" t="s">
        <v>8373</v>
      </c>
      <c r="H669" s="195" t="str">
        <f>IFERROR(VLOOKUP(Table[[#This Row],[Activity Details of Assistance]],WHAT!E:F,2,FALSE),"")</f>
        <v xml:space="preserve"># of door </v>
      </c>
      <c r="I669" s="195"/>
      <c r="J669">
        <v>8</v>
      </c>
      <c r="K669" t="s">
        <v>8280</v>
      </c>
      <c r="L669" s="214" t="s">
        <v>13</v>
      </c>
      <c r="M669" s="214" t="s">
        <v>14</v>
      </c>
      <c r="N669" s="195" t="s">
        <v>309</v>
      </c>
      <c r="O669" s="195" t="s">
        <v>1606</v>
      </c>
      <c r="P669" s="195" t="s">
        <v>6478</v>
      </c>
      <c r="Q669" s="236">
        <v>44620</v>
      </c>
      <c r="R669" s="236">
        <v>44774</v>
      </c>
      <c r="S669" t="s">
        <v>8452</v>
      </c>
      <c r="T669" s="196"/>
      <c r="U669" s="196"/>
      <c r="V669" s="196"/>
      <c r="W669" s="196"/>
      <c r="X669"/>
      <c r="Y669" t="s">
        <v>8286</v>
      </c>
      <c r="Z669" t="s">
        <v>8430</v>
      </c>
      <c r="AA669" t="s">
        <v>8287</v>
      </c>
      <c r="AB669" s="188" t="str">
        <f>_xlfn.IFNA(IF(Table[[#This Row],[Programme Partner]]&lt;&gt;Table[[#This Row],[Implementing Partner]],CONCATENATE(Table[[#This Row],[Programme Partner]],"-",Table[[#This Row],[Implementing Partner]]),Table[[#This Row],[Programme Partner]]),"")</f>
        <v>CCDB</v>
      </c>
      <c r="AC669" s="189"/>
      <c r="AD669" s="189"/>
      <c r="AE669" s="190"/>
      <c r="AF669" s="190"/>
      <c r="AG669" s="191"/>
    </row>
    <row r="670" spans="1:33" ht="14.4" customHeight="1">
      <c r="A670" s="183">
        <v>717</v>
      </c>
      <c r="B670" s="202" t="s">
        <v>5044</v>
      </c>
      <c r="C670" s="198" t="s">
        <v>5044</v>
      </c>
      <c r="D670" s="212" t="s">
        <v>8281</v>
      </c>
      <c r="E670" s="195" t="s">
        <v>27</v>
      </c>
      <c r="F670" s="195" t="s">
        <v>8012</v>
      </c>
      <c r="G670" s="195" t="s">
        <v>8585</v>
      </c>
      <c r="H670" s="195" t="str">
        <f>IFERROR(VLOOKUP(Table[[#This Row],[Activity Details of Assistance]],WHAT!E:F,2,FALSE),"")</f>
        <v xml:space="preserve"># of door </v>
      </c>
      <c r="I670" s="195"/>
      <c r="J670">
        <v>3</v>
      </c>
      <c r="K670" t="s">
        <v>8280</v>
      </c>
      <c r="L670" s="214" t="s">
        <v>13</v>
      </c>
      <c r="M670" s="214" t="s">
        <v>14</v>
      </c>
      <c r="N670" s="195" t="s">
        <v>309</v>
      </c>
      <c r="O670" s="195" t="s">
        <v>1606</v>
      </c>
      <c r="P670" s="195" t="s">
        <v>6478</v>
      </c>
      <c r="Q670" s="236">
        <v>44620</v>
      </c>
      <c r="R670" s="236">
        <v>44774</v>
      </c>
      <c r="S670" t="s">
        <v>8452</v>
      </c>
      <c r="T670" s="196"/>
      <c r="U670" s="196"/>
      <c r="V670" s="196"/>
      <c r="W670" s="196"/>
      <c r="X670"/>
      <c r="Y670" t="s">
        <v>8286</v>
      </c>
      <c r="Z670" t="s">
        <v>8430</v>
      </c>
      <c r="AA670" t="s">
        <v>8287</v>
      </c>
      <c r="AB670" s="188" t="str">
        <f>_xlfn.IFNA(IF(Table[[#This Row],[Programme Partner]]&lt;&gt;Table[[#This Row],[Implementing Partner]],CONCATENATE(Table[[#This Row],[Programme Partner]],"-",Table[[#This Row],[Implementing Partner]]),Table[[#This Row],[Programme Partner]]),"")</f>
        <v>CCDB</v>
      </c>
      <c r="AC670" s="189"/>
      <c r="AD670" s="189"/>
      <c r="AE670" s="190"/>
      <c r="AF670" s="190"/>
      <c r="AG670" s="191"/>
    </row>
    <row r="671" spans="1:33" ht="14.4" customHeight="1">
      <c r="A671" s="183">
        <v>718</v>
      </c>
      <c r="B671" s="202" t="s">
        <v>5044</v>
      </c>
      <c r="C671" s="198" t="s">
        <v>5044</v>
      </c>
      <c r="D671" s="212" t="s">
        <v>8281</v>
      </c>
      <c r="E671" s="195" t="s">
        <v>27</v>
      </c>
      <c r="F671" s="195" t="s">
        <v>8012</v>
      </c>
      <c r="G671" s="213" t="s">
        <v>8356</v>
      </c>
      <c r="H671" s="195" t="str">
        <f>IFERROR(VLOOKUP(Table[[#This Row],[Activity Details of Assistance]],WHAT!E:F,2,FALSE),"")</f>
        <v># of FSM Site</v>
      </c>
      <c r="I671" s="195"/>
      <c r="J671">
        <v>1</v>
      </c>
      <c r="K671" t="s">
        <v>8280</v>
      </c>
      <c r="L671" s="214" t="s">
        <v>13</v>
      </c>
      <c r="M671" s="214" t="s">
        <v>14</v>
      </c>
      <c r="N671" s="195" t="s">
        <v>309</v>
      </c>
      <c r="O671" s="195" t="s">
        <v>1606</v>
      </c>
      <c r="P671" s="195" t="s">
        <v>6478</v>
      </c>
      <c r="Q671" s="236">
        <v>44620</v>
      </c>
      <c r="R671" s="236">
        <v>44774</v>
      </c>
      <c r="S671" t="s">
        <v>8452</v>
      </c>
      <c r="T671" s="196"/>
      <c r="U671" s="196"/>
      <c r="V671" s="196"/>
      <c r="W671" s="196"/>
      <c r="X671"/>
      <c r="Y671" t="s">
        <v>8286</v>
      </c>
      <c r="Z671" t="s">
        <v>8430</v>
      </c>
      <c r="AA671" t="s">
        <v>8287</v>
      </c>
      <c r="AB671" s="188" t="str">
        <f>_xlfn.IFNA(IF(Table[[#This Row],[Programme Partner]]&lt;&gt;Table[[#This Row],[Implementing Partner]],CONCATENATE(Table[[#This Row],[Programme Partner]],"-",Table[[#This Row],[Implementing Partner]]),Table[[#This Row],[Programme Partner]]),"")</f>
        <v>CCDB</v>
      </c>
      <c r="AC671" s="189"/>
      <c r="AD671" s="189"/>
      <c r="AE671" s="190"/>
      <c r="AF671" s="190"/>
      <c r="AG671" s="191"/>
    </row>
    <row r="672" spans="1:33" ht="14.4" customHeight="1">
      <c r="A672" s="183">
        <v>719</v>
      </c>
      <c r="B672" s="195" t="s">
        <v>5044</v>
      </c>
      <c r="C672" s="198" t="s">
        <v>5044</v>
      </c>
      <c r="D672" s="212" t="s">
        <v>8281</v>
      </c>
      <c r="E672" s="195" t="s">
        <v>27</v>
      </c>
      <c r="F672" s="195" t="s">
        <v>8012</v>
      </c>
      <c r="G672" s="213" t="s">
        <v>8357</v>
      </c>
      <c r="H672" s="195" t="str">
        <f>IFERROR(VLOOKUP(Table[[#This Row],[Activity Details of Assistance]],WHAT!E:F,2,FALSE),"")</f>
        <v># of door</v>
      </c>
      <c r="I672" s="195"/>
      <c r="J672">
        <v>82</v>
      </c>
      <c r="K672" t="s">
        <v>8280</v>
      </c>
      <c r="L672" s="214" t="s">
        <v>13</v>
      </c>
      <c r="M672" s="214" t="s">
        <v>14</v>
      </c>
      <c r="N672" s="195" t="s">
        <v>309</v>
      </c>
      <c r="O672" s="195" t="s">
        <v>1606</v>
      </c>
      <c r="P672" s="195" t="s">
        <v>6478</v>
      </c>
      <c r="Q672" s="236">
        <v>44620</v>
      </c>
      <c r="R672" s="236">
        <v>44774</v>
      </c>
      <c r="S672" t="s">
        <v>8452</v>
      </c>
      <c r="T672" s="196"/>
      <c r="U672" s="196"/>
      <c r="V672" s="196"/>
      <c r="W672" s="196"/>
      <c r="X672"/>
      <c r="Y672" t="s">
        <v>8286</v>
      </c>
      <c r="Z672" t="s">
        <v>8430</v>
      </c>
      <c r="AA672" t="s">
        <v>8287</v>
      </c>
      <c r="AB672" s="188" t="str">
        <f>_xlfn.IFNA(IF(Table[[#This Row],[Programme Partner]]&lt;&gt;Table[[#This Row],[Implementing Partner]],CONCATENATE(Table[[#This Row],[Programme Partner]],"-",Table[[#This Row],[Implementing Partner]]),Table[[#This Row],[Programme Partner]]),"")</f>
        <v>CCDB</v>
      </c>
      <c r="AC672" s="189"/>
      <c r="AD672" s="189"/>
      <c r="AE672" s="190"/>
      <c r="AF672" s="190"/>
      <c r="AG672" s="191"/>
    </row>
    <row r="673" spans="1:33" ht="14.4" customHeight="1">
      <c r="A673" s="183">
        <v>720</v>
      </c>
      <c r="B673" s="195" t="s">
        <v>5044</v>
      </c>
      <c r="C673" s="198" t="s">
        <v>5044</v>
      </c>
      <c r="D673" s="212" t="s">
        <v>8281</v>
      </c>
      <c r="E673" s="195" t="s">
        <v>27</v>
      </c>
      <c r="F673" s="195" t="s">
        <v>8013</v>
      </c>
      <c r="G673" s="213" t="s">
        <v>8313</v>
      </c>
      <c r="H673" s="195" t="str">
        <f>IFERROR(VLOOKUP(Table[[#This Row],[Activity Details of Assistance]],WHAT!E:F,2,FALSE),"")</f>
        <v># of HP sessions at community level</v>
      </c>
      <c r="I673" s="195"/>
      <c r="J673">
        <v>42</v>
      </c>
      <c r="K673" t="s">
        <v>8280</v>
      </c>
      <c r="L673" s="214" t="s">
        <v>13</v>
      </c>
      <c r="M673" s="214" t="s">
        <v>14</v>
      </c>
      <c r="N673" s="195" t="s">
        <v>309</v>
      </c>
      <c r="O673" s="195" t="s">
        <v>1606</v>
      </c>
      <c r="P673" s="195" t="s">
        <v>6478</v>
      </c>
      <c r="Q673" s="236">
        <v>44620</v>
      </c>
      <c r="R673" s="236">
        <v>44774</v>
      </c>
      <c r="S673" t="s">
        <v>8452</v>
      </c>
      <c r="T673" s="196"/>
      <c r="U673" s="196"/>
      <c r="V673" s="196"/>
      <c r="W673" s="196"/>
      <c r="X673"/>
      <c r="Y673" t="s">
        <v>8286</v>
      </c>
      <c r="Z673" t="s">
        <v>8430</v>
      </c>
      <c r="AA673" t="s">
        <v>8287</v>
      </c>
      <c r="AB673" s="188" t="str">
        <f>_xlfn.IFNA(IF(Table[[#This Row],[Programme Partner]]&lt;&gt;Table[[#This Row],[Implementing Partner]],CONCATENATE(Table[[#This Row],[Programme Partner]],"-",Table[[#This Row],[Implementing Partner]]),Table[[#This Row],[Programme Partner]]),"")</f>
        <v>CCDB</v>
      </c>
      <c r="AC673" s="189"/>
      <c r="AD673" s="189"/>
      <c r="AE673" s="190"/>
      <c r="AF673" s="190"/>
      <c r="AG673" s="191"/>
    </row>
    <row r="674" spans="1:33" ht="14.4" customHeight="1">
      <c r="A674" s="183">
        <v>721</v>
      </c>
      <c r="B674" s="195" t="s">
        <v>5044</v>
      </c>
      <c r="C674" s="198" t="s">
        <v>5044</v>
      </c>
      <c r="D674" s="212" t="s">
        <v>8281</v>
      </c>
      <c r="E674" s="195" t="s">
        <v>27</v>
      </c>
      <c r="F674" s="195" t="s">
        <v>8013</v>
      </c>
      <c r="G674" t="s">
        <v>8019</v>
      </c>
      <c r="H674" s="195" t="str">
        <f>IFERROR(VLOOKUP(Table[[#This Row],[Activity Details of Assistance]],WHAT!E:F,2,FALSE),"")</f>
        <v>N/A</v>
      </c>
      <c r="I674" s="195"/>
      <c r="J674">
        <v>500</v>
      </c>
      <c r="K674" t="s">
        <v>8280</v>
      </c>
      <c r="L674" s="214" t="s">
        <v>13</v>
      </c>
      <c r="M674" s="214" t="s">
        <v>14</v>
      </c>
      <c r="N674" s="195" t="s">
        <v>309</v>
      </c>
      <c r="O674" s="195" t="s">
        <v>1606</v>
      </c>
      <c r="P674" s="195" t="s">
        <v>6478</v>
      </c>
      <c r="Q674" s="236">
        <v>44620</v>
      </c>
      <c r="R674" s="236">
        <v>44774</v>
      </c>
      <c r="S674" t="s">
        <v>8452</v>
      </c>
      <c r="T674" s="196"/>
      <c r="U674" s="196"/>
      <c r="V674" s="196"/>
      <c r="W674" s="196"/>
      <c r="X674" t="s">
        <v>8493</v>
      </c>
      <c r="Y674" t="s">
        <v>8286</v>
      </c>
      <c r="Z674" t="s">
        <v>8430</v>
      </c>
      <c r="AA674" t="s">
        <v>8287</v>
      </c>
      <c r="AB674" s="188" t="str">
        <f>_xlfn.IFNA(IF(Table[[#This Row],[Programme Partner]]&lt;&gt;Table[[#This Row],[Implementing Partner]],CONCATENATE(Table[[#This Row],[Programme Partner]],"-",Table[[#This Row],[Implementing Partner]]),Table[[#This Row],[Programme Partner]]),"")</f>
        <v>CCDB</v>
      </c>
      <c r="AC674" s="189"/>
      <c r="AD674" s="189"/>
      <c r="AE674" s="190"/>
      <c r="AF674" s="190"/>
      <c r="AG674" s="191"/>
    </row>
    <row r="675" spans="1:33" ht="14.4" customHeight="1">
      <c r="A675" s="183">
        <v>722</v>
      </c>
      <c r="B675" s="195" t="s">
        <v>5044</v>
      </c>
      <c r="C675" s="198" t="s">
        <v>5044</v>
      </c>
      <c r="D675" s="212" t="s">
        <v>8281</v>
      </c>
      <c r="E675" s="195" t="s">
        <v>27</v>
      </c>
      <c r="F675" s="195" t="s">
        <v>8014</v>
      </c>
      <c r="G675" t="s">
        <v>8358</v>
      </c>
      <c r="H675" s="195" t="str">
        <f>IFERROR(VLOOKUP(Table[[#This Row],[Activity Details of Assistance]],WHAT!E:F,2,FALSE),"")</f>
        <v># of campaign per camp </v>
      </c>
      <c r="I675" s="195"/>
      <c r="J675">
        <v>2</v>
      </c>
      <c r="K675" t="s">
        <v>8280</v>
      </c>
      <c r="L675" s="214" t="s">
        <v>13</v>
      </c>
      <c r="M675" s="214" t="s">
        <v>14</v>
      </c>
      <c r="N675" s="195" t="s">
        <v>309</v>
      </c>
      <c r="O675" s="195" t="s">
        <v>1606</v>
      </c>
      <c r="P675" s="195" t="s">
        <v>6478</v>
      </c>
      <c r="Q675" s="236">
        <v>44620</v>
      </c>
      <c r="R675" s="236">
        <v>44774</v>
      </c>
      <c r="S675" t="s">
        <v>8452</v>
      </c>
      <c r="T675" s="196"/>
      <c r="U675" s="196"/>
      <c r="V675" s="196"/>
      <c r="W675" s="196"/>
      <c r="X675"/>
      <c r="Y675" t="s">
        <v>8286</v>
      </c>
      <c r="Z675" t="s">
        <v>8430</v>
      </c>
      <c r="AA675" t="s">
        <v>8287</v>
      </c>
      <c r="AB675" s="188" t="str">
        <f>_xlfn.IFNA(IF(Table[[#This Row],[Programme Partner]]&lt;&gt;Table[[#This Row],[Implementing Partner]],CONCATENATE(Table[[#This Row],[Programme Partner]],"-",Table[[#This Row],[Implementing Partner]]),Table[[#This Row],[Programme Partner]]),"")</f>
        <v>CCDB</v>
      </c>
      <c r="AC675" s="189"/>
      <c r="AD675" s="189"/>
      <c r="AE675" s="190"/>
      <c r="AF675" s="190"/>
      <c r="AG675" s="191"/>
    </row>
    <row r="676" spans="1:33" ht="14.4" customHeight="1">
      <c r="A676" s="183">
        <v>723</v>
      </c>
      <c r="B676" s="195" t="s">
        <v>5044</v>
      </c>
      <c r="C676" s="198" t="s">
        <v>5044</v>
      </c>
      <c r="D676" s="212" t="s">
        <v>8281</v>
      </c>
      <c r="E676" s="195" t="s">
        <v>27</v>
      </c>
      <c r="F676" s="195" t="s">
        <v>8012</v>
      </c>
      <c r="G676" s="195" t="s">
        <v>8586</v>
      </c>
      <c r="H676" s="195" t="str">
        <f>IFERROR(VLOOKUP(Table[[#This Row],[Activity Details of Assistance]],WHAT!E:F,2,FALSE),"")</f>
        <v># of door</v>
      </c>
      <c r="I676" s="195"/>
      <c r="J676">
        <v>22</v>
      </c>
      <c r="K676" t="s">
        <v>8280</v>
      </c>
      <c r="L676" s="214" t="s">
        <v>13</v>
      </c>
      <c r="M676" s="214" t="s">
        <v>14</v>
      </c>
      <c r="N676" s="195" t="s">
        <v>309</v>
      </c>
      <c r="O676" s="195" t="s">
        <v>1606</v>
      </c>
      <c r="P676" s="195" t="s">
        <v>6478</v>
      </c>
      <c r="Q676" s="236">
        <v>44620</v>
      </c>
      <c r="R676" s="236">
        <v>44774</v>
      </c>
      <c r="S676" t="s">
        <v>8452</v>
      </c>
      <c r="T676" s="196"/>
      <c r="U676" s="196"/>
      <c r="V676" s="196"/>
      <c r="W676" s="196"/>
      <c r="X676"/>
      <c r="Y676" t="s">
        <v>8286</v>
      </c>
      <c r="Z676" t="s">
        <v>8430</v>
      </c>
      <c r="AA676" t="s">
        <v>8287</v>
      </c>
      <c r="AB676" s="188" t="str">
        <f>_xlfn.IFNA(IF(Table[[#This Row],[Programme Partner]]&lt;&gt;Table[[#This Row],[Implementing Partner]],CONCATENATE(Table[[#This Row],[Programme Partner]],"-",Table[[#This Row],[Implementing Partner]]),Table[[#This Row],[Programme Partner]]),"")</f>
        <v>CCDB</v>
      </c>
      <c r="AC676" s="189"/>
      <c r="AD676" s="189"/>
      <c r="AE676" s="190"/>
      <c r="AF676" s="190"/>
      <c r="AG676" s="191"/>
    </row>
    <row r="677" spans="1:33" ht="14.4" customHeight="1">
      <c r="A677" s="183">
        <v>724</v>
      </c>
      <c r="B677" s="195" t="s">
        <v>5044</v>
      </c>
      <c r="C677" s="198" t="s">
        <v>5044</v>
      </c>
      <c r="D677" s="212" t="s">
        <v>8281</v>
      </c>
      <c r="E677" s="195" t="s">
        <v>27</v>
      </c>
      <c r="F677" s="195" t="s">
        <v>8012</v>
      </c>
      <c r="G677" s="195" t="s">
        <v>8585</v>
      </c>
      <c r="H677" s="195" t="str">
        <f>IFERROR(VLOOKUP(Table[[#This Row],[Activity Details of Assistance]],WHAT!E:F,2,FALSE),"")</f>
        <v xml:space="preserve"># of door </v>
      </c>
      <c r="I677" s="195"/>
      <c r="J677">
        <v>26</v>
      </c>
      <c r="K677" t="s">
        <v>8280</v>
      </c>
      <c r="L677" s="214" t="s">
        <v>13</v>
      </c>
      <c r="M677" s="214" t="s">
        <v>14</v>
      </c>
      <c r="N677" s="195" t="s">
        <v>309</v>
      </c>
      <c r="O677" s="195" t="s">
        <v>1606</v>
      </c>
      <c r="P677" s="195" t="s">
        <v>6477</v>
      </c>
      <c r="Q677" s="236">
        <v>44620</v>
      </c>
      <c r="R677" s="236">
        <v>44774</v>
      </c>
      <c r="S677" t="s">
        <v>8452</v>
      </c>
      <c r="T677" s="196"/>
      <c r="U677" s="196"/>
      <c r="V677" s="196"/>
      <c r="W677" s="196"/>
      <c r="X677"/>
      <c r="Y677" t="s">
        <v>8286</v>
      </c>
      <c r="Z677">
        <v>8801751364802</v>
      </c>
      <c r="AA677" t="s">
        <v>8287</v>
      </c>
      <c r="AB677" s="188" t="str">
        <f>_xlfn.IFNA(IF(Table[[#This Row],[Programme Partner]]&lt;&gt;Table[[#This Row],[Implementing Partner]],CONCATENATE(Table[[#This Row],[Programme Partner]],"-",Table[[#This Row],[Implementing Partner]]),Table[[#This Row],[Programme Partner]]),"")</f>
        <v>CCDB</v>
      </c>
      <c r="AC677" s="189"/>
      <c r="AD677" s="189"/>
      <c r="AE677" s="190"/>
      <c r="AF677" s="190"/>
      <c r="AG677" s="191"/>
    </row>
    <row r="678" spans="1:33" ht="14.4" customHeight="1">
      <c r="A678" s="183">
        <v>725</v>
      </c>
      <c r="B678" s="195" t="s">
        <v>5044</v>
      </c>
      <c r="C678" s="198" t="s">
        <v>5044</v>
      </c>
      <c r="D678" s="212" t="s">
        <v>8281</v>
      </c>
      <c r="E678" s="195" t="s">
        <v>27</v>
      </c>
      <c r="F678" s="195" t="s">
        <v>8012</v>
      </c>
      <c r="G678" s="213" t="s">
        <v>8354</v>
      </c>
      <c r="H678" s="195" t="str">
        <f>IFERROR(VLOOKUP(Table[[#This Row],[Activity Details of Assistance]],WHAT!E:F,2,FALSE),"")</f>
        <v># of door</v>
      </c>
      <c r="I678" s="195"/>
      <c r="J678">
        <v>39</v>
      </c>
      <c r="K678" t="s">
        <v>8280</v>
      </c>
      <c r="L678" s="214" t="s">
        <v>13</v>
      </c>
      <c r="M678" s="214" t="s">
        <v>14</v>
      </c>
      <c r="N678" s="195" t="s">
        <v>309</v>
      </c>
      <c r="O678" s="195" t="s">
        <v>1606</v>
      </c>
      <c r="P678" s="195" t="s">
        <v>6477</v>
      </c>
      <c r="Q678" s="236">
        <v>44620</v>
      </c>
      <c r="R678" s="236">
        <v>44774</v>
      </c>
      <c r="S678" t="s">
        <v>8452</v>
      </c>
      <c r="T678" s="196"/>
      <c r="U678" s="196"/>
      <c r="V678" s="196"/>
      <c r="W678" s="196"/>
      <c r="X678"/>
      <c r="Y678" t="s">
        <v>8286</v>
      </c>
      <c r="Z678">
        <v>8801751364802</v>
      </c>
      <c r="AA678" t="s">
        <v>8287</v>
      </c>
      <c r="AB678" s="188" t="str">
        <f>_xlfn.IFNA(IF(Table[[#This Row],[Programme Partner]]&lt;&gt;Table[[#This Row],[Implementing Partner]],CONCATENATE(Table[[#This Row],[Programme Partner]],"-",Table[[#This Row],[Implementing Partner]]),Table[[#This Row],[Programme Partner]]),"")</f>
        <v>CCDB</v>
      </c>
      <c r="AC678" s="189"/>
      <c r="AD678" s="189"/>
      <c r="AE678" s="190"/>
      <c r="AF678" s="190"/>
      <c r="AG678" s="191"/>
    </row>
    <row r="679" spans="1:33" ht="14.4" customHeight="1">
      <c r="A679" s="183">
        <v>726</v>
      </c>
      <c r="B679" s="195" t="s">
        <v>5044</v>
      </c>
      <c r="C679" s="198" t="s">
        <v>5044</v>
      </c>
      <c r="D679" s="212" t="s">
        <v>8281</v>
      </c>
      <c r="E679" s="195" t="s">
        <v>27</v>
      </c>
      <c r="F679" s="195" t="s">
        <v>8012</v>
      </c>
      <c r="G679" s="195" t="s">
        <v>8586</v>
      </c>
      <c r="H679" s="195" t="str">
        <f>IFERROR(VLOOKUP(Table[[#This Row],[Activity Details of Assistance]],WHAT!E:F,2,FALSE),"")</f>
        <v># of door</v>
      </c>
      <c r="I679" s="195"/>
      <c r="J679">
        <v>29</v>
      </c>
      <c r="K679" t="s">
        <v>8280</v>
      </c>
      <c r="L679" s="214" t="s">
        <v>13</v>
      </c>
      <c r="M679" s="214" t="s">
        <v>14</v>
      </c>
      <c r="N679" s="195" t="s">
        <v>309</v>
      </c>
      <c r="O679" s="195" t="s">
        <v>1606</v>
      </c>
      <c r="P679" s="195" t="s">
        <v>6477</v>
      </c>
      <c r="Q679" s="236">
        <v>44620</v>
      </c>
      <c r="R679" s="236">
        <v>44774</v>
      </c>
      <c r="S679" t="s">
        <v>8452</v>
      </c>
      <c r="T679" s="196"/>
      <c r="U679" s="196"/>
      <c r="V679" s="196"/>
      <c r="W679" s="196"/>
      <c r="X679"/>
      <c r="Y679" t="s">
        <v>8286</v>
      </c>
      <c r="Z679">
        <v>8801751364802</v>
      </c>
      <c r="AA679" t="s">
        <v>8287</v>
      </c>
      <c r="AB679" s="188" t="str">
        <f>_xlfn.IFNA(IF(Table[[#This Row],[Programme Partner]]&lt;&gt;Table[[#This Row],[Implementing Partner]],CONCATENATE(Table[[#This Row],[Programme Partner]],"-",Table[[#This Row],[Implementing Partner]]),Table[[#This Row],[Programme Partner]]),"")</f>
        <v>CCDB</v>
      </c>
      <c r="AC679" s="189"/>
      <c r="AD679" s="189"/>
      <c r="AE679" s="190"/>
      <c r="AF679" s="190"/>
      <c r="AG679" s="191"/>
    </row>
    <row r="680" spans="1:33" ht="14.4" customHeight="1">
      <c r="A680" s="183">
        <v>727</v>
      </c>
      <c r="B680" s="195" t="s">
        <v>5044</v>
      </c>
      <c r="C680" s="198" t="s">
        <v>5044</v>
      </c>
      <c r="D680" s="212" t="s">
        <v>8281</v>
      </c>
      <c r="E680" s="195" t="s">
        <v>27</v>
      </c>
      <c r="F680" s="195" t="s">
        <v>8012</v>
      </c>
      <c r="G680" s="195" t="s">
        <v>8357</v>
      </c>
      <c r="H680" s="195" t="str">
        <f>IFERROR(VLOOKUP(Table[[#This Row],[Activity Details of Assistance]],WHAT!E:F,2,FALSE),"")</f>
        <v># of door</v>
      </c>
      <c r="I680" s="195"/>
      <c r="J680">
        <v>96</v>
      </c>
      <c r="K680" t="s">
        <v>8280</v>
      </c>
      <c r="L680" s="214" t="s">
        <v>13</v>
      </c>
      <c r="M680" s="214" t="s">
        <v>14</v>
      </c>
      <c r="N680" s="195" t="s">
        <v>309</v>
      </c>
      <c r="O680" s="195" t="s">
        <v>1606</v>
      </c>
      <c r="P680" s="195" t="s">
        <v>6477</v>
      </c>
      <c r="Q680" s="236">
        <v>44620</v>
      </c>
      <c r="R680" s="236">
        <v>44774</v>
      </c>
      <c r="S680" t="s">
        <v>8452</v>
      </c>
      <c r="T680" s="196"/>
      <c r="U680" s="196"/>
      <c r="V680" s="196"/>
      <c r="W680" s="196"/>
      <c r="X680"/>
      <c r="Y680" t="s">
        <v>8286</v>
      </c>
      <c r="Z680">
        <v>8801751364802</v>
      </c>
      <c r="AA680" t="s">
        <v>8287</v>
      </c>
      <c r="AB680" s="188" t="str">
        <f>_xlfn.IFNA(IF(Table[[#This Row],[Programme Partner]]&lt;&gt;Table[[#This Row],[Implementing Partner]],CONCATENATE(Table[[#This Row],[Programme Partner]],"-",Table[[#This Row],[Implementing Partner]]),Table[[#This Row],[Programme Partner]]),"")</f>
        <v>CCDB</v>
      </c>
      <c r="AC680" s="189"/>
      <c r="AD680" s="189"/>
      <c r="AE680" s="190"/>
      <c r="AF680" s="190"/>
      <c r="AG680" s="191"/>
    </row>
    <row r="681" spans="1:33" ht="14.4" customHeight="1">
      <c r="A681" s="183">
        <v>728</v>
      </c>
      <c r="B681" s="195" t="s">
        <v>5044</v>
      </c>
      <c r="C681" s="198" t="s">
        <v>5044</v>
      </c>
      <c r="D681" s="212" t="s">
        <v>8281</v>
      </c>
      <c r="E681" s="195" t="s">
        <v>27</v>
      </c>
      <c r="F681" s="195" t="s">
        <v>8013</v>
      </c>
      <c r="G681" s="213" t="s">
        <v>8314</v>
      </c>
      <c r="H681" s="195" t="str">
        <f>IFERROR(VLOOKUP(Table[[#This Row],[Activity Details of Assistance]],WHAT!E:F,2,FALSE),"")</f>
        <v># of HP sessions at HH level</v>
      </c>
      <c r="I681" s="195"/>
      <c r="J681">
        <v>280</v>
      </c>
      <c r="K681" t="s">
        <v>8280</v>
      </c>
      <c r="L681" s="214" t="s">
        <v>13</v>
      </c>
      <c r="M681" s="214" t="s">
        <v>14</v>
      </c>
      <c r="N681" s="195" t="s">
        <v>309</v>
      </c>
      <c r="O681" s="195" t="s">
        <v>1606</v>
      </c>
      <c r="P681" s="195" t="s">
        <v>6477</v>
      </c>
      <c r="Q681" s="236">
        <v>44620</v>
      </c>
      <c r="R681" s="236">
        <v>44774</v>
      </c>
      <c r="S681" t="s">
        <v>8452</v>
      </c>
      <c r="T681" s="196"/>
      <c r="U681" s="196"/>
      <c r="V681" s="196"/>
      <c r="W681" s="196"/>
      <c r="X681"/>
      <c r="Y681" t="s">
        <v>8286</v>
      </c>
      <c r="Z681">
        <v>8801751364802</v>
      </c>
      <c r="AA681" t="s">
        <v>8287</v>
      </c>
      <c r="AB681" s="188" t="str">
        <f>_xlfn.IFNA(IF(Table[[#This Row],[Programme Partner]]&lt;&gt;Table[[#This Row],[Implementing Partner]],CONCATENATE(Table[[#This Row],[Programme Partner]],"-",Table[[#This Row],[Implementing Partner]]),Table[[#This Row],[Programme Partner]]),"")</f>
        <v>CCDB</v>
      </c>
      <c r="AC681" s="189"/>
      <c r="AD681" s="189"/>
      <c r="AE681" s="190"/>
      <c r="AF681" s="190"/>
      <c r="AG681" s="191"/>
    </row>
    <row r="682" spans="1:33" ht="14.4" customHeight="1">
      <c r="A682" s="183">
        <v>729</v>
      </c>
      <c r="B682" s="195" t="s">
        <v>5044</v>
      </c>
      <c r="C682" s="198" t="s">
        <v>5044</v>
      </c>
      <c r="D682" s="212" t="s">
        <v>8281</v>
      </c>
      <c r="E682" s="195" t="s">
        <v>27</v>
      </c>
      <c r="F682" s="195" t="s">
        <v>8014</v>
      </c>
      <c r="G682" s="213" t="s">
        <v>8375</v>
      </c>
      <c r="H682" s="195" t="str">
        <f>IFERROR(VLOOKUP(Table[[#This Row],[Activity Details of Assistance]],WHAT!E:F,2,FALSE),"")</f>
        <v># of 10L bin</v>
      </c>
      <c r="I682" s="195"/>
      <c r="J682">
        <v>1204</v>
      </c>
      <c r="K682" t="s">
        <v>8280</v>
      </c>
      <c r="L682" s="214" t="s">
        <v>13</v>
      </c>
      <c r="M682" s="214" t="s">
        <v>14</v>
      </c>
      <c r="N682" s="195" t="s">
        <v>309</v>
      </c>
      <c r="O682" s="195" t="s">
        <v>1606</v>
      </c>
      <c r="P682" s="195" t="s">
        <v>6477</v>
      </c>
      <c r="Q682" s="236">
        <v>44620</v>
      </c>
      <c r="R682" s="236">
        <v>44774</v>
      </c>
      <c r="S682" t="s">
        <v>8452</v>
      </c>
      <c r="T682" s="196"/>
      <c r="U682" s="196"/>
      <c r="V682" s="196"/>
      <c r="W682" s="196"/>
      <c r="X682"/>
      <c r="Y682" t="s">
        <v>8286</v>
      </c>
      <c r="Z682">
        <v>8801751364802</v>
      </c>
      <c r="AA682" t="s">
        <v>8287</v>
      </c>
      <c r="AB682" s="188" t="str">
        <f>_xlfn.IFNA(IF(Table[[#This Row],[Programme Partner]]&lt;&gt;Table[[#This Row],[Implementing Partner]],CONCATENATE(Table[[#This Row],[Programme Partner]],"-",Table[[#This Row],[Implementing Partner]]),Table[[#This Row],[Programme Partner]]),"")</f>
        <v>CCDB</v>
      </c>
      <c r="AC682" s="189"/>
      <c r="AD682" s="189"/>
      <c r="AE682" s="190"/>
      <c r="AF682" s="190"/>
      <c r="AG682" s="191"/>
    </row>
    <row r="683" spans="1:33" ht="14.4" customHeight="1">
      <c r="A683" s="183">
        <v>730</v>
      </c>
      <c r="B683" s="195" t="s">
        <v>5044</v>
      </c>
      <c r="C683" s="198" t="s">
        <v>5044</v>
      </c>
      <c r="D683" s="212" t="s">
        <v>8281</v>
      </c>
      <c r="E683" s="195" t="s">
        <v>27</v>
      </c>
      <c r="F683" s="195" t="s">
        <v>8014</v>
      </c>
      <c r="G683" t="s">
        <v>8019</v>
      </c>
      <c r="H683" s="195" t="str">
        <f>IFERROR(VLOOKUP(Table[[#This Row],[Activity Details of Assistance]],WHAT!E:F,2,FALSE),"")</f>
        <v>N/A</v>
      </c>
      <c r="I683" s="195"/>
      <c r="J683">
        <v>1</v>
      </c>
      <c r="K683" t="s">
        <v>8280</v>
      </c>
      <c r="L683" s="214" t="s">
        <v>13</v>
      </c>
      <c r="M683" s="214" t="s">
        <v>14</v>
      </c>
      <c r="N683" s="195" t="s">
        <v>309</v>
      </c>
      <c r="O683" s="195" t="s">
        <v>1606</v>
      </c>
      <c r="P683" s="195" t="s">
        <v>6477</v>
      </c>
      <c r="Q683" s="236">
        <v>44620</v>
      </c>
      <c r="R683" s="236">
        <v>44774</v>
      </c>
      <c r="S683" t="s">
        <v>8452</v>
      </c>
      <c r="T683" s="196"/>
      <c r="U683" s="196"/>
      <c r="V683" s="196"/>
      <c r="W683" s="196"/>
      <c r="X683" t="s">
        <v>8494</v>
      </c>
      <c r="Y683" t="s">
        <v>8286</v>
      </c>
      <c r="Z683">
        <v>8801751364802</v>
      </c>
      <c r="AA683" t="s">
        <v>8287</v>
      </c>
      <c r="AB683" s="188" t="str">
        <f>_xlfn.IFNA(IF(Table[[#This Row],[Programme Partner]]&lt;&gt;Table[[#This Row],[Implementing Partner]],CONCATENATE(Table[[#This Row],[Programme Partner]],"-",Table[[#This Row],[Implementing Partner]]),Table[[#This Row],[Programme Partner]]),"")</f>
        <v>CCDB</v>
      </c>
      <c r="AC683" s="189"/>
      <c r="AD683" s="189"/>
      <c r="AE683" s="190"/>
      <c r="AF683" s="190"/>
      <c r="AG683" s="191"/>
    </row>
    <row r="684" spans="1:33" ht="14.4" customHeight="1">
      <c r="A684" s="183">
        <v>731</v>
      </c>
      <c r="B684" s="195" t="s">
        <v>5044</v>
      </c>
      <c r="C684" s="198" t="s">
        <v>5044</v>
      </c>
      <c r="D684" s="212" t="s">
        <v>8281</v>
      </c>
      <c r="E684" s="195" t="s">
        <v>27</v>
      </c>
      <c r="F684" s="195" t="s">
        <v>8012</v>
      </c>
      <c r="G684" s="195" t="s">
        <v>8585</v>
      </c>
      <c r="H684" s="195" t="str">
        <f>IFERROR(VLOOKUP(Table[[#This Row],[Activity Details of Assistance]],WHAT!E:F,2,FALSE),"")</f>
        <v xml:space="preserve"># of door </v>
      </c>
      <c r="I684" s="195"/>
      <c r="J684">
        <v>3</v>
      </c>
      <c r="K684" t="s">
        <v>8280</v>
      </c>
      <c r="L684" s="214" t="s">
        <v>13</v>
      </c>
      <c r="M684" s="214" t="s">
        <v>14</v>
      </c>
      <c r="N684" s="195" t="s">
        <v>309</v>
      </c>
      <c r="O684" s="195" t="s">
        <v>1606</v>
      </c>
      <c r="P684" s="195" t="s">
        <v>6478</v>
      </c>
      <c r="Q684" s="236">
        <v>44620</v>
      </c>
      <c r="R684" s="236">
        <v>44774</v>
      </c>
      <c r="S684" t="s">
        <v>8452</v>
      </c>
      <c r="T684" s="196"/>
      <c r="U684" s="196"/>
      <c r="V684" s="196"/>
      <c r="W684" s="196"/>
      <c r="X684"/>
      <c r="Y684" t="s">
        <v>8286</v>
      </c>
      <c r="Z684">
        <v>8801751364802</v>
      </c>
      <c r="AA684" t="s">
        <v>8287</v>
      </c>
      <c r="AB684" s="188" t="str">
        <f>_xlfn.IFNA(IF(Table[[#This Row],[Programme Partner]]&lt;&gt;Table[[#This Row],[Implementing Partner]],CONCATENATE(Table[[#This Row],[Programme Partner]],"-",Table[[#This Row],[Implementing Partner]]),Table[[#This Row],[Programme Partner]]),"")</f>
        <v>CCDB</v>
      </c>
      <c r="AC684" s="189"/>
      <c r="AD684" s="189"/>
      <c r="AE684" s="190"/>
      <c r="AF684" s="190"/>
      <c r="AG684" s="191"/>
    </row>
    <row r="685" spans="1:33" ht="14.4" customHeight="1">
      <c r="A685" s="183">
        <v>732</v>
      </c>
      <c r="B685" s="195" t="s">
        <v>5044</v>
      </c>
      <c r="C685" s="198" t="s">
        <v>5044</v>
      </c>
      <c r="D685" s="212" t="s">
        <v>8281</v>
      </c>
      <c r="E685" s="195" t="s">
        <v>27</v>
      </c>
      <c r="F685" s="195" t="s">
        <v>8012</v>
      </c>
      <c r="G685" s="195" t="s">
        <v>8586</v>
      </c>
      <c r="H685" s="195" t="str">
        <f>IFERROR(VLOOKUP(Table[[#This Row],[Activity Details of Assistance]],WHAT!E:F,2,FALSE),"")</f>
        <v># of door</v>
      </c>
      <c r="I685" s="195"/>
      <c r="J685">
        <v>8</v>
      </c>
      <c r="K685" t="s">
        <v>8280</v>
      </c>
      <c r="L685" s="214" t="s">
        <v>13</v>
      </c>
      <c r="M685" s="214" t="s">
        <v>14</v>
      </c>
      <c r="N685" s="195" t="s">
        <v>309</v>
      </c>
      <c r="O685" s="195" t="s">
        <v>1606</v>
      </c>
      <c r="P685" s="195" t="s">
        <v>6478</v>
      </c>
      <c r="Q685" s="236">
        <v>44620</v>
      </c>
      <c r="R685" s="236">
        <v>44774</v>
      </c>
      <c r="S685" t="s">
        <v>8452</v>
      </c>
      <c r="T685" s="196"/>
      <c r="U685" s="196"/>
      <c r="V685" s="196"/>
      <c r="W685" s="196"/>
      <c r="X685"/>
      <c r="Y685" t="s">
        <v>8286</v>
      </c>
      <c r="Z685">
        <v>8801751364802</v>
      </c>
      <c r="AA685" t="s">
        <v>8287</v>
      </c>
      <c r="AB685" s="188" t="str">
        <f>_xlfn.IFNA(IF(Table[[#This Row],[Programme Partner]]&lt;&gt;Table[[#This Row],[Implementing Partner]],CONCATENATE(Table[[#This Row],[Programme Partner]],"-",Table[[#This Row],[Implementing Partner]]),Table[[#This Row],[Programme Partner]]),"")</f>
        <v>CCDB</v>
      </c>
      <c r="AC685" s="189"/>
      <c r="AD685" s="189"/>
      <c r="AE685" s="190"/>
      <c r="AF685" s="190"/>
      <c r="AG685" s="191"/>
    </row>
    <row r="686" spans="1:33" ht="14.4" customHeight="1">
      <c r="A686" s="183">
        <v>733</v>
      </c>
      <c r="B686" s="195" t="s">
        <v>5044</v>
      </c>
      <c r="C686" s="198" t="s">
        <v>5044</v>
      </c>
      <c r="D686" s="212" t="s">
        <v>8281</v>
      </c>
      <c r="E686" s="195" t="s">
        <v>27</v>
      </c>
      <c r="F686" s="195" t="s">
        <v>8012</v>
      </c>
      <c r="G686" s="213" t="s">
        <v>8357</v>
      </c>
      <c r="H686" s="195" t="str">
        <f>IFERROR(VLOOKUP(Table[[#This Row],[Activity Details of Assistance]],WHAT!E:F,2,FALSE),"")</f>
        <v># of door</v>
      </c>
      <c r="I686" s="195"/>
      <c r="J686">
        <v>90</v>
      </c>
      <c r="K686" t="s">
        <v>8280</v>
      </c>
      <c r="L686" s="214" t="s">
        <v>13</v>
      </c>
      <c r="M686" s="214" t="s">
        <v>14</v>
      </c>
      <c r="N686" s="195" t="s">
        <v>309</v>
      </c>
      <c r="O686" s="195" t="s">
        <v>1606</v>
      </c>
      <c r="P686" s="195" t="s">
        <v>6478</v>
      </c>
      <c r="Q686" s="236">
        <v>44620</v>
      </c>
      <c r="R686" s="236">
        <v>44774</v>
      </c>
      <c r="S686" t="s">
        <v>8452</v>
      </c>
      <c r="T686" s="196"/>
      <c r="U686" s="196"/>
      <c r="V686" s="196"/>
      <c r="W686" s="196"/>
      <c r="X686"/>
      <c r="Y686" t="s">
        <v>8286</v>
      </c>
      <c r="Z686">
        <v>8801751364802</v>
      </c>
      <c r="AA686" t="s">
        <v>8287</v>
      </c>
      <c r="AB686" s="188" t="str">
        <f>_xlfn.IFNA(IF(Table[[#This Row],[Programme Partner]]&lt;&gt;Table[[#This Row],[Implementing Partner]],CONCATENATE(Table[[#This Row],[Programme Partner]],"-",Table[[#This Row],[Implementing Partner]]),Table[[#This Row],[Programme Partner]]),"")</f>
        <v>CCDB</v>
      </c>
      <c r="AC686" s="189"/>
      <c r="AD686" s="189"/>
      <c r="AE686" s="190"/>
      <c r="AF686" s="190"/>
      <c r="AG686" s="191"/>
    </row>
    <row r="687" spans="1:33" ht="14.4" customHeight="1">
      <c r="A687" s="183">
        <v>734</v>
      </c>
      <c r="B687" s="195" t="s">
        <v>5044</v>
      </c>
      <c r="C687" s="198" t="s">
        <v>5044</v>
      </c>
      <c r="D687" s="212" t="s">
        <v>8281</v>
      </c>
      <c r="E687" s="195" t="s">
        <v>27</v>
      </c>
      <c r="F687" s="195" t="s">
        <v>8013</v>
      </c>
      <c r="G687" s="213" t="s">
        <v>8314</v>
      </c>
      <c r="H687" s="195" t="str">
        <f>IFERROR(VLOOKUP(Table[[#This Row],[Activity Details of Assistance]],WHAT!E:F,2,FALSE),"")</f>
        <v># of HP sessions at HH level</v>
      </c>
      <c r="I687" s="195"/>
      <c r="J687">
        <v>460</v>
      </c>
      <c r="K687" t="s">
        <v>8280</v>
      </c>
      <c r="L687" s="214" t="s">
        <v>13</v>
      </c>
      <c r="M687" s="214" t="s">
        <v>14</v>
      </c>
      <c r="N687" s="195" t="s">
        <v>309</v>
      </c>
      <c r="O687" s="195" t="s">
        <v>1606</v>
      </c>
      <c r="P687" s="195" t="s">
        <v>6478</v>
      </c>
      <c r="Q687" s="236">
        <v>44620</v>
      </c>
      <c r="R687" s="236">
        <v>44774</v>
      </c>
      <c r="S687" t="s">
        <v>8452</v>
      </c>
      <c r="T687" s="196"/>
      <c r="U687" s="196"/>
      <c r="V687" s="196"/>
      <c r="W687" s="196"/>
      <c r="X687"/>
      <c r="Y687" t="s">
        <v>8286</v>
      </c>
      <c r="Z687">
        <v>8801751364802</v>
      </c>
      <c r="AA687" t="s">
        <v>8287</v>
      </c>
      <c r="AB687" s="188" t="str">
        <f>_xlfn.IFNA(IF(Table[[#This Row],[Programme Partner]]&lt;&gt;Table[[#This Row],[Implementing Partner]],CONCATENATE(Table[[#This Row],[Programme Partner]],"-",Table[[#This Row],[Implementing Partner]]),Table[[#This Row],[Programme Partner]]),"")</f>
        <v>CCDB</v>
      </c>
      <c r="AC687" s="189"/>
      <c r="AD687" s="189"/>
      <c r="AE687" s="190"/>
      <c r="AF687" s="190"/>
      <c r="AG687" s="191"/>
    </row>
    <row r="688" spans="1:33" ht="14.4" customHeight="1">
      <c r="A688" s="183">
        <v>735</v>
      </c>
      <c r="B688" s="195" t="s">
        <v>5044</v>
      </c>
      <c r="C688" s="198" t="s">
        <v>5044</v>
      </c>
      <c r="D688" s="212" t="s">
        <v>8281</v>
      </c>
      <c r="E688" s="195" t="s">
        <v>27</v>
      </c>
      <c r="F688" s="195" t="s">
        <v>8014</v>
      </c>
      <c r="G688" s="195" t="s">
        <v>8243</v>
      </c>
      <c r="H688" s="195" t="str">
        <f>IFERROR(VLOOKUP(Table[[#This Row],[Activity Details of Assistance]],WHAT!E:F,2,FALSE),"")</f>
        <v># of pit</v>
      </c>
      <c r="I688" s="195"/>
      <c r="J688">
        <v>21</v>
      </c>
      <c r="K688" t="s">
        <v>8280</v>
      </c>
      <c r="L688" s="214" t="s">
        <v>13</v>
      </c>
      <c r="M688" s="214" t="s">
        <v>14</v>
      </c>
      <c r="N688" s="195" t="s">
        <v>309</v>
      </c>
      <c r="O688" s="195" t="s">
        <v>1606</v>
      </c>
      <c r="P688" s="195" t="s">
        <v>6478</v>
      </c>
      <c r="Q688" s="236">
        <v>44620</v>
      </c>
      <c r="R688" s="236">
        <v>44774</v>
      </c>
      <c r="S688" t="s">
        <v>8452</v>
      </c>
      <c r="T688" s="196"/>
      <c r="U688" s="196"/>
      <c r="V688" s="196"/>
      <c r="W688" s="196"/>
      <c r="X688"/>
      <c r="Y688" t="s">
        <v>8286</v>
      </c>
      <c r="Z688">
        <v>8801751364802</v>
      </c>
      <c r="AA688" t="s">
        <v>8287</v>
      </c>
      <c r="AB688" s="188" t="str">
        <f>_xlfn.IFNA(IF(Table[[#This Row],[Programme Partner]]&lt;&gt;Table[[#This Row],[Implementing Partner]],CONCATENATE(Table[[#This Row],[Programme Partner]],"-",Table[[#This Row],[Implementing Partner]]),Table[[#This Row],[Programme Partner]]),"")</f>
        <v>CCDB</v>
      </c>
      <c r="AC688" s="189"/>
      <c r="AD688" s="189"/>
      <c r="AE688" s="190"/>
      <c r="AF688" s="190"/>
      <c r="AG688" s="191"/>
    </row>
    <row r="689" spans="1:33" ht="14.4" customHeight="1">
      <c r="A689" s="183">
        <v>736</v>
      </c>
      <c r="B689" s="195" t="s">
        <v>5044</v>
      </c>
      <c r="C689" s="198" t="s">
        <v>5044</v>
      </c>
      <c r="D689" s="212" t="s">
        <v>8281</v>
      </c>
      <c r="E689" s="195" t="s">
        <v>27</v>
      </c>
      <c r="F689" s="195" t="s">
        <v>8014</v>
      </c>
      <c r="G689" s="213" t="s">
        <v>8375</v>
      </c>
      <c r="H689" s="195" t="str">
        <f>IFERROR(VLOOKUP(Table[[#This Row],[Activity Details of Assistance]],WHAT!E:F,2,FALSE),"")</f>
        <v># of 10L bin</v>
      </c>
      <c r="I689" s="195"/>
      <c r="J689">
        <v>1296</v>
      </c>
      <c r="K689" t="s">
        <v>8280</v>
      </c>
      <c r="L689" s="214" t="s">
        <v>13</v>
      </c>
      <c r="M689" s="214" t="s">
        <v>14</v>
      </c>
      <c r="N689" s="195" t="s">
        <v>309</v>
      </c>
      <c r="O689" s="195" t="s">
        <v>1606</v>
      </c>
      <c r="P689" s="195" t="s">
        <v>6478</v>
      </c>
      <c r="Q689" s="236">
        <v>44620</v>
      </c>
      <c r="R689" s="236">
        <v>44774</v>
      </c>
      <c r="S689" t="s">
        <v>8452</v>
      </c>
      <c r="T689" s="196"/>
      <c r="U689" s="196"/>
      <c r="V689" s="196"/>
      <c r="W689" s="196"/>
      <c r="X689"/>
      <c r="Y689" t="s">
        <v>8286</v>
      </c>
      <c r="Z689">
        <v>8801751364802</v>
      </c>
      <c r="AA689" t="s">
        <v>8287</v>
      </c>
      <c r="AB689" s="188" t="str">
        <f>_xlfn.IFNA(IF(Table[[#This Row],[Programme Partner]]&lt;&gt;Table[[#This Row],[Implementing Partner]],CONCATENATE(Table[[#This Row],[Programme Partner]],"-",Table[[#This Row],[Implementing Partner]]),Table[[#This Row],[Programme Partner]]),"")</f>
        <v>CCDB</v>
      </c>
      <c r="AC689" s="189"/>
      <c r="AD689" s="189"/>
      <c r="AE689" s="190"/>
      <c r="AF689" s="190"/>
      <c r="AG689" s="191"/>
    </row>
    <row r="690" spans="1:33" ht="14.4" customHeight="1">
      <c r="A690" s="183">
        <v>737</v>
      </c>
      <c r="B690" s="195" t="s">
        <v>5044</v>
      </c>
      <c r="C690" s="198" t="s">
        <v>5044</v>
      </c>
      <c r="D690" s="212" t="s">
        <v>8281</v>
      </c>
      <c r="E690" s="195" t="s">
        <v>27</v>
      </c>
      <c r="F690" s="195" t="s">
        <v>8014</v>
      </c>
      <c r="G690" t="s">
        <v>8019</v>
      </c>
      <c r="H690" s="195" t="str">
        <f>IFERROR(VLOOKUP(Table[[#This Row],[Activity Details of Assistance]],WHAT!E:F,2,FALSE),"")</f>
        <v>N/A</v>
      </c>
      <c r="I690" s="195"/>
      <c r="J690">
        <v>308</v>
      </c>
      <c r="K690" t="s">
        <v>8280</v>
      </c>
      <c r="L690" s="214" t="s">
        <v>13</v>
      </c>
      <c r="M690" s="214" t="s">
        <v>14</v>
      </c>
      <c r="N690" s="195" t="s">
        <v>309</v>
      </c>
      <c r="O690" s="195" t="s">
        <v>1606</v>
      </c>
      <c r="P690" s="195" t="s">
        <v>6478</v>
      </c>
      <c r="Q690" s="236">
        <v>44620</v>
      </c>
      <c r="R690" s="236">
        <v>44774</v>
      </c>
      <c r="S690" t="s">
        <v>8452</v>
      </c>
      <c r="T690" s="196"/>
      <c r="U690" s="196"/>
      <c r="V690" s="196"/>
      <c r="W690" s="196"/>
      <c r="X690" t="s">
        <v>8495</v>
      </c>
      <c r="Y690" t="s">
        <v>8286</v>
      </c>
      <c r="Z690">
        <v>8801751364802</v>
      </c>
      <c r="AA690" t="s">
        <v>8287</v>
      </c>
      <c r="AB690" s="188" t="str">
        <f>_xlfn.IFNA(IF(Table[[#This Row],[Programme Partner]]&lt;&gt;Table[[#This Row],[Implementing Partner]],CONCATENATE(Table[[#This Row],[Programme Partner]],"-",Table[[#This Row],[Implementing Partner]]),Table[[#This Row],[Programme Partner]]),"")</f>
        <v>CCDB</v>
      </c>
      <c r="AC690" s="189"/>
      <c r="AD690" s="189"/>
      <c r="AE690" s="190"/>
      <c r="AF690" s="190"/>
      <c r="AG690" s="191"/>
    </row>
    <row r="691" spans="1:33" ht="14.4" customHeight="1">
      <c r="A691" s="183">
        <v>738</v>
      </c>
      <c r="B691" s="195" t="s">
        <v>5084</v>
      </c>
      <c r="C691" s="198" t="s">
        <v>5084</v>
      </c>
      <c r="D691" s="197" t="s">
        <v>5061</v>
      </c>
      <c r="E691" s="195" t="s">
        <v>27</v>
      </c>
      <c r="F691" s="195" t="s">
        <v>8011</v>
      </c>
      <c r="G691" t="s">
        <v>8353</v>
      </c>
      <c r="H691" s="195" t="str">
        <f>IFERROR(VLOOKUP(Table[[#This Row],[Activity Details of Assistance]],WHAT!E:F,2,FALSE),"")</f>
        <v># of tube well</v>
      </c>
      <c r="I691" s="195"/>
      <c r="J691">
        <v>2</v>
      </c>
      <c r="K691" t="s">
        <v>8280</v>
      </c>
      <c r="L691" s="214" t="s">
        <v>13</v>
      </c>
      <c r="M691" s="214" t="s">
        <v>14</v>
      </c>
      <c r="N691" s="195" t="s">
        <v>309</v>
      </c>
      <c r="O691" s="195" t="s">
        <v>1604</v>
      </c>
      <c r="P691" s="195" t="s">
        <v>8209</v>
      </c>
      <c r="Q691" s="236">
        <v>44620</v>
      </c>
      <c r="R691" s="236">
        <v>44593</v>
      </c>
      <c r="S691" s="291" t="s">
        <v>8590</v>
      </c>
      <c r="T691" s="196"/>
      <c r="U691" s="196"/>
      <c r="V691" s="196"/>
      <c r="W691" s="196"/>
      <c r="X691"/>
      <c r="Y691" t="s">
        <v>8418</v>
      </c>
      <c r="Z691">
        <v>1720071252</v>
      </c>
      <c r="AA691" t="s">
        <v>8419</v>
      </c>
      <c r="AB691" s="188" t="str">
        <f>_xlfn.IFNA(IF(Table[[#This Row],[Programme Partner]]&lt;&gt;Table[[#This Row],[Implementing Partner]],CONCATENATE(Table[[#This Row],[Programme Partner]],"-",Table[[#This Row],[Implementing Partner]]),Table[[#This Row],[Programme Partner]]),"")</f>
        <v>DPHE</v>
      </c>
      <c r="AC691" s="189"/>
      <c r="AD691" s="189"/>
      <c r="AE691" s="190"/>
      <c r="AF691" s="190"/>
      <c r="AG691" s="191"/>
    </row>
    <row r="692" spans="1:33" ht="14.4" customHeight="1">
      <c r="A692" s="183">
        <v>739</v>
      </c>
      <c r="B692" s="195" t="s">
        <v>5084</v>
      </c>
      <c r="C692" s="198" t="s">
        <v>5084</v>
      </c>
      <c r="D692" s="197" t="s">
        <v>5061</v>
      </c>
      <c r="E692" s="195" t="s">
        <v>27</v>
      </c>
      <c r="F692" s="195" t="s">
        <v>8011</v>
      </c>
      <c r="G692" s="213" t="s">
        <v>8353</v>
      </c>
      <c r="H692" s="195" t="str">
        <f>IFERROR(VLOOKUP(Table[[#This Row],[Activity Details of Assistance]],WHAT!E:F,2,FALSE),"")</f>
        <v># of tube well</v>
      </c>
      <c r="I692" s="195"/>
      <c r="J692">
        <v>5</v>
      </c>
      <c r="K692" t="s">
        <v>8280</v>
      </c>
      <c r="L692" s="214" t="s">
        <v>13</v>
      </c>
      <c r="M692" s="214" t="s">
        <v>14</v>
      </c>
      <c r="N692" s="195" t="s">
        <v>309</v>
      </c>
      <c r="O692" s="195" t="s">
        <v>1606</v>
      </c>
      <c r="P692" s="195" t="s">
        <v>8208</v>
      </c>
      <c r="Q692" s="236">
        <v>44620</v>
      </c>
      <c r="R692" s="236">
        <v>44593</v>
      </c>
      <c r="S692" s="291" t="s">
        <v>8590</v>
      </c>
      <c r="T692" s="196"/>
      <c r="U692" s="196"/>
      <c r="V692" s="196"/>
      <c r="W692" s="196"/>
      <c r="X692"/>
      <c r="Y692" t="s">
        <v>8418</v>
      </c>
      <c r="Z692">
        <v>1720071252</v>
      </c>
      <c r="AA692" t="s">
        <v>8419</v>
      </c>
      <c r="AB692" s="188" t="str">
        <f>_xlfn.IFNA(IF(Table[[#This Row],[Programme Partner]]&lt;&gt;Table[[#This Row],[Implementing Partner]],CONCATENATE(Table[[#This Row],[Programme Partner]],"-",Table[[#This Row],[Implementing Partner]]),Table[[#This Row],[Programme Partner]]),"")</f>
        <v>DPHE</v>
      </c>
      <c r="AC692" s="189"/>
      <c r="AD692" s="189"/>
      <c r="AE692" s="190"/>
      <c r="AF692" s="190"/>
      <c r="AG692" s="191"/>
    </row>
    <row r="693" spans="1:33" ht="14.4" customHeight="1">
      <c r="A693" s="183">
        <v>740</v>
      </c>
      <c r="B693" s="195" t="s">
        <v>5084</v>
      </c>
      <c r="C693" s="198" t="s">
        <v>5084</v>
      </c>
      <c r="D693" s="197" t="s">
        <v>5061</v>
      </c>
      <c r="E693" s="195" t="s">
        <v>27</v>
      </c>
      <c r="F693" s="195" t="s">
        <v>8011</v>
      </c>
      <c r="G693" s="195" t="s">
        <v>8353</v>
      </c>
      <c r="H693" s="195" t="str">
        <f>IFERROR(VLOOKUP(Table[[#This Row],[Activity Details of Assistance]],WHAT!E:F,2,FALSE),"")</f>
        <v># of tube well</v>
      </c>
      <c r="I693" s="195"/>
      <c r="J693">
        <v>5</v>
      </c>
      <c r="K693" t="s">
        <v>8280</v>
      </c>
      <c r="L693" s="214" t="s">
        <v>13</v>
      </c>
      <c r="M693" s="214" t="s">
        <v>14</v>
      </c>
      <c r="N693" s="195" t="s">
        <v>309</v>
      </c>
      <c r="O693" s="195" t="s">
        <v>1608</v>
      </c>
      <c r="P693" s="195" t="s">
        <v>8212</v>
      </c>
      <c r="Q693" s="236">
        <v>44620</v>
      </c>
      <c r="R693" s="236">
        <v>44593</v>
      </c>
      <c r="S693" s="291" t="s">
        <v>8590</v>
      </c>
      <c r="T693" s="196"/>
      <c r="U693" s="196"/>
      <c r="V693" s="196"/>
      <c r="W693" s="196"/>
      <c r="X693"/>
      <c r="Y693" t="s">
        <v>8418</v>
      </c>
      <c r="Z693">
        <v>1720071252</v>
      </c>
      <c r="AA693" t="s">
        <v>8419</v>
      </c>
      <c r="AB693" s="188" t="str">
        <f>_xlfn.IFNA(IF(Table[[#This Row],[Programme Partner]]&lt;&gt;Table[[#This Row],[Implementing Partner]],CONCATENATE(Table[[#This Row],[Programme Partner]],"-",Table[[#This Row],[Implementing Partner]]),Table[[#This Row],[Programme Partner]]),"")</f>
        <v>DPHE</v>
      </c>
      <c r="AC693" s="189"/>
      <c r="AD693" s="189"/>
      <c r="AE693" s="190"/>
      <c r="AF693" s="190"/>
      <c r="AG693" s="191"/>
    </row>
    <row r="694" spans="1:33" ht="14.4" customHeight="1">
      <c r="A694" s="183">
        <v>741</v>
      </c>
      <c r="B694" s="195" t="s">
        <v>5084</v>
      </c>
      <c r="C694" s="198" t="s">
        <v>5084</v>
      </c>
      <c r="D694" s="197" t="s">
        <v>5061</v>
      </c>
      <c r="E694" s="195" t="s">
        <v>27</v>
      </c>
      <c r="F694" s="195" t="s">
        <v>8011</v>
      </c>
      <c r="G694" s="213" t="s">
        <v>8353</v>
      </c>
      <c r="H694" s="195" t="str">
        <f>IFERROR(VLOOKUP(Table[[#This Row],[Activity Details of Assistance]],WHAT!E:F,2,FALSE),"")</f>
        <v># of tube well</v>
      </c>
      <c r="I694" s="195"/>
      <c r="J694">
        <v>5</v>
      </c>
      <c r="K694" t="s">
        <v>8280</v>
      </c>
      <c r="L694" s="214" t="s">
        <v>13</v>
      </c>
      <c r="M694" s="214" t="s">
        <v>14</v>
      </c>
      <c r="N694" s="195" t="s">
        <v>309</v>
      </c>
      <c r="O694" s="195" t="s">
        <v>1607</v>
      </c>
      <c r="P694" s="195" t="s">
        <v>8211</v>
      </c>
      <c r="Q694" s="236">
        <v>44620</v>
      </c>
      <c r="R694" s="236">
        <v>44621</v>
      </c>
      <c r="S694" s="291" t="s">
        <v>8590</v>
      </c>
      <c r="T694" s="196"/>
      <c r="U694" s="196"/>
      <c r="V694" s="196"/>
      <c r="W694" s="196"/>
      <c r="X694"/>
      <c r="Y694" t="s">
        <v>8418</v>
      </c>
      <c r="Z694">
        <v>1720071252</v>
      </c>
      <c r="AA694" t="s">
        <v>8419</v>
      </c>
      <c r="AB694" s="188" t="str">
        <f>_xlfn.IFNA(IF(Table[[#This Row],[Programme Partner]]&lt;&gt;Table[[#This Row],[Implementing Partner]],CONCATENATE(Table[[#This Row],[Programme Partner]],"-",Table[[#This Row],[Implementing Partner]]),Table[[#This Row],[Programme Partner]]),"")</f>
        <v>DPHE</v>
      </c>
      <c r="AC694" s="189"/>
      <c r="AD694" s="189"/>
      <c r="AE694" s="190"/>
      <c r="AF694" s="190"/>
      <c r="AG694" s="191"/>
    </row>
    <row r="695" spans="1:33" ht="14.4" customHeight="1">
      <c r="A695" s="183">
        <v>742</v>
      </c>
      <c r="B695" s="195" t="s">
        <v>5084</v>
      </c>
      <c r="C695" s="198" t="s">
        <v>5084</v>
      </c>
      <c r="D695" s="197" t="s">
        <v>5061</v>
      </c>
      <c r="E695" s="195" t="s">
        <v>27</v>
      </c>
      <c r="F695" s="195" t="s">
        <v>8011</v>
      </c>
      <c r="G695" s="213" t="s">
        <v>8353</v>
      </c>
      <c r="H695" s="195" t="str">
        <f>IFERROR(VLOOKUP(Table[[#This Row],[Activity Details of Assistance]],WHAT!E:F,2,FALSE),"")</f>
        <v># of tube well</v>
      </c>
      <c r="I695" s="195"/>
      <c r="J695">
        <v>2</v>
      </c>
      <c r="K695" t="s">
        <v>8280</v>
      </c>
      <c r="L695" s="214" t="s">
        <v>13</v>
      </c>
      <c r="M695" s="214" t="s">
        <v>14</v>
      </c>
      <c r="N695" s="195" t="s">
        <v>307</v>
      </c>
      <c r="O695" s="195" t="s">
        <v>1602</v>
      </c>
      <c r="P695" s="195" t="s">
        <v>8303</v>
      </c>
      <c r="Q695" s="236">
        <v>44620</v>
      </c>
      <c r="R695" s="236">
        <v>44593</v>
      </c>
      <c r="S695" s="291" t="s">
        <v>8590</v>
      </c>
      <c r="T695" s="196"/>
      <c r="U695" s="196"/>
      <c r="V695" s="196"/>
      <c r="W695" s="196"/>
      <c r="X695"/>
      <c r="Y695" t="s">
        <v>8418</v>
      </c>
      <c r="Z695">
        <v>1720071252</v>
      </c>
      <c r="AA695" t="s">
        <v>8419</v>
      </c>
      <c r="AB695" s="188" t="str">
        <f>_xlfn.IFNA(IF(Table[[#This Row],[Programme Partner]]&lt;&gt;Table[[#This Row],[Implementing Partner]],CONCATENATE(Table[[#This Row],[Programme Partner]],"-",Table[[#This Row],[Implementing Partner]]),Table[[#This Row],[Programme Partner]]),"")</f>
        <v>DPHE</v>
      </c>
      <c r="AC695" s="189"/>
      <c r="AD695" s="189"/>
      <c r="AE695" s="190"/>
      <c r="AF695" s="190"/>
      <c r="AG695" s="191"/>
    </row>
    <row r="696" spans="1:33" ht="14.4" customHeight="1">
      <c r="A696" s="183">
        <v>743</v>
      </c>
      <c r="B696" s="195" t="s">
        <v>5084</v>
      </c>
      <c r="C696" s="198" t="s">
        <v>5084</v>
      </c>
      <c r="D696" s="197" t="s">
        <v>5061</v>
      </c>
      <c r="E696" s="195" t="s">
        <v>27</v>
      </c>
      <c r="F696" s="195" t="s">
        <v>8011</v>
      </c>
      <c r="G696" s="213" t="s">
        <v>8353</v>
      </c>
      <c r="H696" s="195" t="str">
        <f>IFERROR(VLOOKUP(Table[[#This Row],[Activity Details of Assistance]],WHAT!E:F,2,FALSE),"")</f>
        <v># of tube well</v>
      </c>
      <c r="I696" s="195"/>
      <c r="J696">
        <v>3</v>
      </c>
      <c r="K696" t="s">
        <v>8280</v>
      </c>
      <c r="L696" s="214" t="s">
        <v>13</v>
      </c>
      <c r="M696" s="214" t="s">
        <v>14</v>
      </c>
      <c r="N696" s="195" t="s">
        <v>307</v>
      </c>
      <c r="O696" s="195" t="s">
        <v>1599</v>
      </c>
      <c r="P696" s="195" t="s">
        <v>8198</v>
      </c>
      <c r="Q696" s="236">
        <v>44620</v>
      </c>
      <c r="R696" s="236">
        <v>44593</v>
      </c>
      <c r="S696" s="291" t="s">
        <v>8590</v>
      </c>
      <c r="T696" s="196"/>
      <c r="U696" s="196"/>
      <c r="V696" s="196"/>
      <c r="W696" s="196"/>
      <c r="X696"/>
      <c r="Y696" t="s">
        <v>8418</v>
      </c>
      <c r="Z696">
        <v>1720071252</v>
      </c>
      <c r="AA696" t="s">
        <v>8419</v>
      </c>
      <c r="AB696" s="188" t="str">
        <f>_xlfn.IFNA(IF(Table[[#This Row],[Programme Partner]]&lt;&gt;Table[[#This Row],[Implementing Partner]],CONCATENATE(Table[[#This Row],[Programme Partner]],"-",Table[[#This Row],[Implementing Partner]]),Table[[#This Row],[Programme Partner]]),"")</f>
        <v>DPHE</v>
      </c>
      <c r="AC696" s="189"/>
      <c r="AD696" s="189"/>
      <c r="AE696" s="190"/>
      <c r="AF696" s="190"/>
      <c r="AG696" s="191"/>
    </row>
    <row r="697" spans="1:33" ht="14.4" customHeight="1">
      <c r="A697" s="183">
        <v>744</v>
      </c>
      <c r="B697" s="195" t="s">
        <v>5084</v>
      </c>
      <c r="C697" s="198" t="s">
        <v>5084</v>
      </c>
      <c r="D697" s="197" t="s">
        <v>5061</v>
      </c>
      <c r="E697" s="195" t="s">
        <v>27</v>
      </c>
      <c r="F697" s="195" t="s">
        <v>8011</v>
      </c>
      <c r="G697" s="213" t="s">
        <v>8353</v>
      </c>
      <c r="H697" s="195" t="str">
        <f>IFERROR(VLOOKUP(Table[[#This Row],[Activity Details of Assistance]],WHAT!E:F,2,FALSE),"")</f>
        <v># of tube well</v>
      </c>
      <c r="I697" s="195"/>
      <c r="J697">
        <v>2</v>
      </c>
      <c r="K697" t="s">
        <v>8280</v>
      </c>
      <c r="L697" s="214" t="s">
        <v>13</v>
      </c>
      <c r="M697" s="214" t="s">
        <v>14</v>
      </c>
      <c r="N697" s="195" t="s">
        <v>307</v>
      </c>
      <c r="O697" s="195" t="s">
        <v>1600</v>
      </c>
      <c r="P697" s="195" t="s">
        <v>8265</v>
      </c>
      <c r="Q697" s="236">
        <v>44620</v>
      </c>
      <c r="R697" s="236">
        <v>44593</v>
      </c>
      <c r="S697" s="291" t="s">
        <v>8590</v>
      </c>
      <c r="T697" s="196"/>
      <c r="U697" s="196"/>
      <c r="V697" s="196"/>
      <c r="W697" s="196"/>
      <c r="X697"/>
      <c r="Y697" t="s">
        <v>8418</v>
      </c>
      <c r="Z697">
        <v>1720071252</v>
      </c>
      <c r="AA697" t="s">
        <v>8419</v>
      </c>
      <c r="AB697" s="188" t="str">
        <f>_xlfn.IFNA(IF(Table[[#This Row],[Programme Partner]]&lt;&gt;Table[[#This Row],[Implementing Partner]],CONCATENATE(Table[[#This Row],[Programme Partner]],"-",Table[[#This Row],[Implementing Partner]]),Table[[#This Row],[Programme Partner]]),"")</f>
        <v>DPHE</v>
      </c>
      <c r="AC697" s="189"/>
      <c r="AD697" s="189"/>
      <c r="AE697" s="190"/>
      <c r="AF697" s="190"/>
      <c r="AG697" s="191"/>
    </row>
    <row r="698" spans="1:33" ht="14.4" customHeight="1">
      <c r="A698" s="183">
        <v>745</v>
      </c>
      <c r="B698" s="195" t="s">
        <v>5084</v>
      </c>
      <c r="C698" s="198" t="s">
        <v>5084</v>
      </c>
      <c r="D698" s="212" t="s">
        <v>8345</v>
      </c>
      <c r="E698" s="195" t="s">
        <v>27</v>
      </c>
      <c r="F698" s="195" t="s">
        <v>8011</v>
      </c>
      <c r="G698" s="213" t="s">
        <v>8353</v>
      </c>
      <c r="H698" s="195" t="str">
        <f>IFERROR(VLOOKUP(Table[[#This Row],[Activity Details of Assistance]],WHAT!E:F,2,FALSE),"")</f>
        <v># of tube well</v>
      </c>
      <c r="I698" s="195"/>
      <c r="J698">
        <v>1</v>
      </c>
      <c r="K698" t="s">
        <v>8280</v>
      </c>
      <c r="L698" s="214" t="s">
        <v>13</v>
      </c>
      <c r="M698" s="214" t="s">
        <v>14</v>
      </c>
      <c r="N698" s="195" t="s">
        <v>307</v>
      </c>
      <c r="O698" s="195" t="s">
        <v>1602</v>
      </c>
      <c r="P698" s="195" t="s">
        <v>8303</v>
      </c>
      <c r="Q698" s="236">
        <v>44620</v>
      </c>
      <c r="R698" s="236">
        <v>44593</v>
      </c>
      <c r="S698" s="291" t="s">
        <v>8590</v>
      </c>
      <c r="T698" s="196"/>
      <c r="U698" s="196"/>
      <c r="V698" s="196"/>
      <c r="W698" s="196"/>
      <c r="X698"/>
      <c r="Y698" t="s">
        <v>8418</v>
      </c>
      <c r="Z698">
        <v>8801720071252</v>
      </c>
      <c r="AA698" t="s">
        <v>8419</v>
      </c>
      <c r="AB698" s="188" t="str">
        <f>_xlfn.IFNA(IF(Table[[#This Row],[Programme Partner]]&lt;&gt;Table[[#This Row],[Implementing Partner]],CONCATENATE(Table[[#This Row],[Programme Partner]],"-",Table[[#This Row],[Implementing Partner]]),Table[[#This Row],[Programme Partner]]),"")</f>
        <v>DPHE</v>
      </c>
      <c r="AC698" s="189"/>
      <c r="AD698" s="189"/>
      <c r="AE698" s="190"/>
      <c r="AF698" s="190"/>
      <c r="AG698" s="191"/>
    </row>
    <row r="699" spans="1:33" ht="14.4" customHeight="1">
      <c r="A699" s="183">
        <v>746</v>
      </c>
      <c r="B699" s="195" t="s">
        <v>5084</v>
      </c>
      <c r="C699" s="198" t="s">
        <v>5084</v>
      </c>
      <c r="D699" s="212" t="s">
        <v>8345</v>
      </c>
      <c r="E699" s="195" t="s">
        <v>27</v>
      </c>
      <c r="F699" s="195" t="s">
        <v>8011</v>
      </c>
      <c r="G699" t="s">
        <v>8353</v>
      </c>
      <c r="H699" s="195" t="str">
        <f>IFERROR(VLOOKUP(Table[[#This Row],[Activity Details of Assistance]],WHAT!E:F,2,FALSE),"")</f>
        <v># of tube well</v>
      </c>
      <c r="I699" s="195"/>
      <c r="J699">
        <v>1</v>
      </c>
      <c r="K699" t="s">
        <v>8280</v>
      </c>
      <c r="L699" s="214" t="s">
        <v>13</v>
      </c>
      <c r="M699" s="214" t="s">
        <v>14</v>
      </c>
      <c r="N699" s="195" t="s">
        <v>309</v>
      </c>
      <c r="O699" s="195" t="s">
        <v>1604</v>
      </c>
      <c r="P699" s="195" t="s">
        <v>8209</v>
      </c>
      <c r="Q699" s="236">
        <v>44620</v>
      </c>
      <c r="R699" s="236">
        <v>44593</v>
      </c>
      <c r="S699" s="291" t="s">
        <v>8590</v>
      </c>
      <c r="T699" s="196"/>
      <c r="U699" s="196"/>
      <c r="V699" s="196"/>
      <c r="W699" s="196"/>
      <c r="X699"/>
      <c r="Y699" t="s">
        <v>8418</v>
      </c>
      <c r="Z699">
        <v>8801720071252</v>
      </c>
      <c r="AA699" t="s">
        <v>8419</v>
      </c>
      <c r="AB699" s="188" t="str">
        <f>_xlfn.IFNA(IF(Table[[#This Row],[Programme Partner]]&lt;&gt;Table[[#This Row],[Implementing Partner]],CONCATENATE(Table[[#This Row],[Programme Partner]],"-",Table[[#This Row],[Implementing Partner]]),Table[[#This Row],[Programme Partner]]),"")</f>
        <v>DPHE</v>
      </c>
      <c r="AC699" s="189"/>
      <c r="AD699" s="189"/>
      <c r="AE699" s="190"/>
      <c r="AF699" s="190"/>
      <c r="AG699" s="191"/>
    </row>
    <row r="700" spans="1:33" ht="14.4" customHeight="1">
      <c r="A700" s="183">
        <v>747</v>
      </c>
      <c r="B700" s="195" t="s">
        <v>5084</v>
      </c>
      <c r="C700" s="198" t="s">
        <v>5084</v>
      </c>
      <c r="D700" s="212" t="s">
        <v>8345</v>
      </c>
      <c r="E700" s="195" t="s">
        <v>27</v>
      </c>
      <c r="F700" s="195" t="s">
        <v>8011</v>
      </c>
      <c r="G700" s="213" t="s">
        <v>8353</v>
      </c>
      <c r="H700" s="195" t="str">
        <f>IFERROR(VLOOKUP(Table[[#This Row],[Activity Details of Assistance]],WHAT!E:F,2,FALSE),"")</f>
        <v># of tube well</v>
      </c>
      <c r="I700" s="195"/>
      <c r="J700">
        <v>1</v>
      </c>
      <c r="K700" t="s">
        <v>8280</v>
      </c>
      <c r="L700" s="214" t="s">
        <v>13</v>
      </c>
      <c r="M700" s="214" t="s">
        <v>14</v>
      </c>
      <c r="N700" s="195" t="s">
        <v>305</v>
      </c>
      <c r="O700" s="195" t="s">
        <v>1597</v>
      </c>
      <c r="P700" s="195" t="s">
        <v>8262</v>
      </c>
      <c r="Q700" s="236">
        <v>44620</v>
      </c>
      <c r="R700" s="236">
        <v>44593</v>
      </c>
      <c r="S700" t="s">
        <v>8589</v>
      </c>
      <c r="T700" s="196"/>
      <c r="U700" s="196"/>
      <c r="V700" s="196"/>
      <c r="W700" s="196"/>
      <c r="X700"/>
      <c r="Y700" t="s">
        <v>8418</v>
      </c>
      <c r="Z700">
        <v>8801720071252</v>
      </c>
      <c r="AA700" t="s">
        <v>8419</v>
      </c>
      <c r="AB700" s="188" t="str">
        <f>_xlfn.IFNA(IF(Table[[#This Row],[Programme Partner]]&lt;&gt;Table[[#This Row],[Implementing Partner]],CONCATENATE(Table[[#This Row],[Programme Partner]],"-",Table[[#This Row],[Implementing Partner]]),Table[[#This Row],[Programme Partner]]),"")</f>
        <v>DPHE</v>
      </c>
      <c r="AC700" s="189"/>
      <c r="AD700" s="189"/>
      <c r="AE700" s="190"/>
      <c r="AF700" s="190"/>
      <c r="AG700" s="191"/>
    </row>
    <row r="701" spans="1:33" ht="14.4" customHeight="1">
      <c r="A701" s="183">
        <v>748</v>
      </c>
      <c r="B701" s="195" t="s">
        <v>5084</v>
      </c>
      <c r="C701" s="198" t="s">
        <v>5084</v>
      </c>
      <c r="D701" s="212" t="s">
        <v>8345</v>
      </c>
      <c r="E701" s="195" t="s">
        <v>27</v>
      </c>
      <c r="F701" s="195" t="s">
        <v>8011</v>
      </c>
      <c r="G701" s="213" t="s">
        <v>8353</v>
      </c>
      <c r="H701" s="195" t="str">
        <f>IFERROR(VLOOKUP(Table[[#This Row],[Activity Details of Assistance]],WHAT!E:F,2,FALSE),"")</f>
        <v># of tube well</v>
      </c>
      <c r="I701" s="195"/>
      <c r="J701">
        <v>1</v>
      </c>
      <c r="K701" t="s">
        <v>8280</v>
      </c>
      <c r="L701" s="214" t="s">
        <v>13</v>
      </c>
      <c r="M701" s="214" t="s">
        <v>14</v>
      </c>
      <c r="N701" s="195" t="s">
        <v>309</v>
      </c>
      <c r="O701" s="195" t="s">
        <v>1605</v>
      </c>
      <c r="P701" s="195" t="s">
        <v>8210</v>
      </c>
      <c r="Q701" s="236">
        <v>44620</v>
      </c>
      <c r="R701" s="236">
        <v>44593</v>
      </c>
      <c r="S701" s="291" t="s">
        <v>8590</v>
      </c>
      <c r="T701" s="196"/>
      <c r="U701" s="196"/>
      <c r="V701" s="196"/>
      <c r="W701" s="196"/>
      <c r="X701"/>
      <c r="Y701" t="s">
        <v>8418</v>
      </c>
      <c r="Z701">
        <v>8801720071252</v>
      </c>
      <c r="AA701" t="s">
        <v>8419</v>
      </c>
      <c r="AB701" s="188" t="str">
        <f>_xlfn.IFNA(IF(Table[[#This Row],[Programme Partner]]&lt;&gt;Table[[#This Row],[Implementing Partner]],CONCATENATE(Table[[#This Row],[Programme Partner]],"-",Table[[#This Row],[Implementing Partner]]),Table[[#This Row],[Programme Partner]]),"")</f>
        <v>DPHE</v>
      </c>
      <c r="AC701" s="189"/>
      <c r="AD701" s="189"/>
      <c r="AE701" s="190"/>
      <c r="AF701" s="190"/>
      <c r="AG701" s="191"/>
    </row>
    <row r="702" spans="1:33" ht="14.4" customHeight="1">
      <c r="A702" s="183">
        <v>749</v>
      </c>
      <c r="B702" s="195" t="s">
        <v>5084</v>
      </c>
      <c r="C702" s="198" t="s">
        <v>5084</v>
      </c>
      <c r="D702" s="212" t="s">
        <v>8345</v>
      </c>
      <c r="E702" s="195" t="s">
        <v>27</v>
      </c>
      <c r="F702" s="195" t="s">
        <v>8011</v>
      </c>
      <c r="G702" s="213" t="s">
        <v>8353</v>
      </c>
      <c r="H702" s="195" t="str">
        <f>IFERROR(VLOOKUP(Table[[#This Row],[Activity Details of Assistance]],WHAT!E:F,2,FALSE),"")</f>
        <v># of tube well</v>
      </c>
      <c r="I702" s="195"/>
      <c r="J702">
        <v>1</v>
      </c>
      <c r="K702" t="s">
        <v>8280</v>
      </c>
      <c r="L702" s="214" t="s">
        <v>13</v>
      </c>
      <c r="M702" s="214" t="s">
        <v>14</v>
      </c>
      <c r="N702" s="195" t="s">
        <v>309</v>
      </c>
      <c r="O702" s="195" t="s">
        <v>1605</v>
      </c>
      <c r="P702" s="195" t="s">
        <v>8210</v>
      </c>
      <c r="Q702" s="236">
        <v>44620</v>
      </c>
      <c r="R702" s="236">
        <v>44593</v>
      </c>
      <c r="S702" s="291" t="s">
        <v>8590</v>
      </c>
      <c r="T702" s="196"/>
      <c r="U702" s="196"/>
      <c r="V702" s="196"/>
      <c r="W702" s="196"/>
      <c r="X702"/>
      <c r="Y702" t="s">
        <v>8418</v>
      </c>
      <c r="Z702">
        <v>8801720071252</v>
      </c>
      <c r="AA702" t="s">
        <v>8419</v>
      </c>
      <c r="AB702" s="188" t="str">
        <f>_xlfn.IFNA(IF(Table[[#This Row],[Programme Partner]]&lt;&gt;Table[[#This Row],[Implementing Partner]],CONCATENATE(Table[[#This Row],[Programme Partner]],"-",Table[[#This Row],[Implementing Partner]]),Table[[#This Row],[Programme Partner]]),"")</f>
        <v>DPHE</v>
      </c>
      <c r="AC702" s="189"/>
      <c r="AD702" s="189"/>
      <c r="AE702" s="190"/>
      <c r="AF702" s="190"/>
      <c r="AG702" s="191"/>
    </row>
    <row r="703" spans="1:33" ht="14.4" customHeight="1">
      <c r="A703" s="183">
        <v>750</v>
      </c>
      <c r="B703" s="195" t="s">
        <v>5084</v>
      </c>
      <c r="C703" s="198" t="s">
        <v>5084</v>
      </c>
      <c r="D703" s="212" t="s">
        <v>8345</v>
      </c>
      <c r="E703" s="195" t="s">
        <v>27</v>
      </c>
      <c r="F703" s="195" t="s">
        <v>8011</v>
      </c>
      <c r="G703" s="213" t="s">
        <v>8353</v>
      </c>
      <c r="H703" s="195" t="str">
        <f>IFERROR(VLOOKUP(Table[[#This Row],[Activity Details of Assistance]],WHAT!E:F,2,FALSE),"")</f>
        <v># of tube well</v>
      </c>
      <c r="I703" s="195"/>
      <c r="J703">
        <v>1</v>
      </c>
      <c r="K703" t="s">
        <v>8280</v>
      </c>
      <c r="L703" s="214" t="s">
        <v>13</v>
      </c>
      <c r="M703" s="214" t="s">
        <v>14</v>
      </c>
      <c r="N703" s="195" t="s">
        <v>309</v>
      </c>
      <c r="O703" s="195" t="s">
        <v>1606</v>
      </c>
      <c r="P703" s="195" t="s">
        <v>8208</v>
      </c>
      <c r="Q703" s="236">
        <v>44620</v>
      </c>
      <c r="R703" s="236">
        <v>44593</v>
      </c>
      <c r="S703" s="291" t="s">
        <v>8590</v>
      </c>
      <c r="T703" s="196"/>
      <c r="U703" s="196"/>
      <c r="V703" s="196"/>
      <c r="W703" s="196"/>
      <c r="X703"/>
      <c r="Y703" t="s">
        <v>8418</v>
      </c>
      <c r="Z703">
        <v>8801720071252</v>
      </c>
      <c r="AA703" t="s">
        <v>8419</v>
      </c>
      <c r="AB703" s="188" t="str">
        <f>_xlfn.IFNA(IF(Table[[#This Row],[Programme Partner]]&lt;&gt;Table[[#This Row],[Implementing Partner]],CONCATENATE(Table[[#This Row],[Programme Partner]],"-",Table[[#This Row],[Implementing Partner]]),Table[[#This Row],[Programme Partner]]),"")</f>
        <v>DPHE</v>
      </c>
      <c r="AC703" s="189"/>
      <c r="AD703" s="189"/>
      <c r="AE703" s="190"/>
      <c r="AF703" s="190"/>
      <c r="AG703" s="191"/>
    </row>
    <row r="704" spans="1:33" ht="14.4" customHeight="1">
      <c r="A704" s="183">
        <v>751</v>
      </c>
      <c r="B704" s="195" t="s">
        <v>5084</v>
      </c>
      <c r="C704" s="198" t="s">
        <v>5084</v>
      </c>
      <c r="D704" s="212" t="s">
        <v>8345</v>
      </c>
      <c r="E704" s="195" t="s">
        <v>27</v>
      </c>
      <c r="F704" s="195" t="s">
        <v>8011</v>
      </c>
      <c r="G704" s="213" t="s">
        <v>8353</v>
      </c>
      <c r="H704" s="195" t="str">
        <f>IFERROR(VLOOKUP(Table[[#This Row],[Activity Details of Assistance]],WHAT!E:F,2,FALSE),"")</f>
        <v># of tube well</v>
      </c>
      <c r="I704" s="195"/>
      <c r="J704">
        <v>1</v>
      </c>
      <c r="K704" t="s">
        <v>8280</v>
      </c>
      <c r="L704" s="214" t="s">
        <v>13</v>
      </c>
      <c r="M704" s="214" t="s">
        <v>14</v>
      </c>
      <c r="N704" s="195" t="s">
        <v>309</v>
      </c>
      <c r="O704" s="195" t="s">
        <v>1607</v>
      </c>
      <c r="P704" s="195" t="s">
        <v>8211</v>
      </c>
      <c r="Q704" s="236">
        <v>44620</v>
      </c>
      <c r="R704" s="236">
        <v>44593</v>
      </c>
      <c r="S704" s="291" t="s">
        <v>8590</v>
      </c>
      <c r="T704" s="196"/>
      <c r="U704" s="196"/>
      <c r="V704" s="196"/>
      <c r="W704" s="196"/>
      <c r="X704"/>
      <c r="Y704" t="s">
        <v>8418</v>
      </c>
      <c r="Z704">
        <v>8801720071252</v>
      </c>
      <c r="AA704" t="s">
        <v>8419</v>
      </c>
      <c r="AB704" s="188" t="str">
        <f>_xlfn.IFNA(IF(Table[[#This Row],[Programme Partner]]&lt;&gt;Table[[#This Row],[Implementing Partner]],CONCATENATE(Table[[#This Row],[Programme Partner]],"-",Table[[#This Row],[Implementing Partner]]),Table[[#This Row],[Programme Partner]]),"")</f>
        <v>DPHE</v>
      </c>
      <c r="AC704" s="189"/>
      <c r="AD704" s="189"/>
      <c r="AE704" s="190"/>
      <c r="AF704" s="190"/>
      <c r="AG704" s="191"/>
    </row>
    <row r="705" spans="1:33" ht="14.4" customHeight="1">
      <c r="A705" s="183">
        <v>752</v>
      </c>
      <c r="B705" s="195" t="s">
        <v>5084</v>
      </c>
      <c r="C705" s="198" t="s">
        <v>5084</v>
      </c>
      <c r="D705" s="212" t="s">
        <v>8345</v>
      </c>
      <c r="E705" s="195" t="s">
        <v>27</v>
      </c>
      <c r="F705" s="195" t="s">
        <v>8012</v>
      </c>
      <c r="G705" s="213" t="s">
        <v>8362</v>
      </c>
      <c r="H705" s="195" t="str">
        <f>IFERROR(VLOOKUP(Table[[#This Row],[Activity Details of Assistance]],WHAT!E:F,2,FALSE),"")</f>
        <v># of door</v>
      </c>
      <c r="I705" s="195"/>
      <c r="J705">
        <v>4</v>
      </c>
      <c r="K705" t="s">
        <v>8280</v>
      </c>
      <c r="L705" s="214" t="s">
        <v>13</v>
      </c>
      <c r="M705" s="214" t="s">
        <v>14</v>
      </c>
      <c r="N705" s="195" t="s">
        <v>309</v>
      </c>
      <c r="O705" s="195" t="s">
        <v>1607</v>
      </c>
      <c r="P705" s="195" t="s">
        <v>8211</v>
      </c>
      <c r="Q705" s="236">
        <v>44620</v>
      </c>
      <c r="R705" s="236">
        <v>44593</v>
      </c>
      <c r="S705" s="291" t="s">
        <v>8590</v>
      </c>
      <c r="T705" s="196"/>
      <c r="U705" s="196"/>
      <c r="V705" s="196"/>
      <c r="W705" s="196"/>
      <c r="X705"/>
      <c r="Y705" t="s">
        <v>8418</v>
      </c>
      <c r="Z705">
        <v>8801720071252</v>
      </c>
      <c r="AA705" t="s">
        <v>8419</v>
      </c>
      <c r="AB705" s="188" t="str">
        <f>_xlfn.IFNA(IF(Table[[#This Row],[Programme Partner]]&lt;&gt;Table[[#This Row],[Implementing Partner]],CONCATENATE(Table[[#This Row],[Programme Partner]],"-",Table[[#This Row],[Implementing Partner]]),Table[[#This Row],[Programme Partner]]),"")</f>
        <v>DPHE</v>
      </c>
      <c r="AC705" s="189"/>
      <c r="AD705" s="189"/>
      <c r="AE705" s="190"/>
      <c r="AF705" s="190"/>
      <c r="AG705" s="191"/>
    </row>
    <row r="706" spans="1:33" ht="14.4" customHeight="1">
      <c r="A706" s="183">
        <v>753</v>
      </c>
      <c r="B706" s="195" t="s">
        <v>5084</v>
      </c>
      <c r="C706" s="198" t="s">
        <v>5084</v>
      </c>
      <c r="D706" s="212" t="s">
        <v>8345</v>
      </c>
      <c r="E706" s="195" t="s">
        <v>27</v>
      </c>
      <c r="F706" s="195" t="s">
        <v>8012</v>
      </c>
      <c r="G706" s="213" t="s">
        <v>8372</v>
      </c>
      <c r="H706" s="195" t="str">
        <f>IFERROR(VLOOKUP(Table[[#This Row],[Activity Details of Assistance]],WHAT!E:F,2,FALSE),"")</f>
        <v># of door</v>
      </c>
      <c r="I706" s="195"/>
      <c r="J706">
        <v>8</v>
      </c>
      <c r="K706" t="s">
        <v>8280</v>
      </c>
      <c r="L706" s="214" t="s">
        <v>13</v>
      </c>
      <c r="M706" s="214" t="s">
        <v>14</v>
      </c>
      <c r="N706" s="195" t="s">
        <v>309</v>
      </c>
      <c r="O706" s="195" t="s">
        <v>1607</v>
      </c>
      <c r="P706" s="195" t="s">
        <v>8211</v>
      </c>
      <c r="Q706" s="236">
        <v>44620</v>
      </c>
      <c r="R706" s="236">
        <v>44593</v>
      </c>
      <c r="S706" s="291" t="s">
        <v>8590</v>
      </c>
      <c r="T706" s="196"/>
      <c r="U706" s="196"/>
      <c r="V706" s="196"/>
      <c r="W706" s="196"/>
      <c r="X706"/>
      <c r="Y706" t="s">
        <v>8418</v>
      </c>
      <c r="Z706">
        <v>8801720071252</v>
      </c>
      <c r="AA706" t="s">
        <v>8419</v>
      </c>
      <c r="AB706" s="188" t="str">
        <f>_xlfn.IFNA(IF(Table[[#This Row],[Programme Partner]]&lt;&gt;Table[[#This Row],[Implementing Partner]],CONCATENATE(Table[[#This Row],[Programme Partner]],"-",Table[[#This Row],[Implementing Partner]]),Table[[#This Row],[Programme Partner]]),"")</f>
        <v>DPHE</v>
      </c>
      <c r="AC706" s="189"/>
      <c r="AD706" s="189"/>
      <c r="AE706" s="190"/>
      <c r="AF706" s="190"/>
      <c r="AG706" s="191"/>
    </row>
    <row r="707" spans="1:33" ht="14.4" customHeight="1">
      <c r="A707" s="183">
        <v>754</v>
      </c>
      <c r="B707" s="195" t="s">
        <v>5084</v>
      </c>
      <c r="C707" s="198" t="s">
        <v>5084</v>
      </c>
      <c r="D707" s="197" t="s">
        <v>8345</v>
      </c>
      <c r="E707" s="195" t="s">
        <v>27</v>
      </c>
      <c r="F707" s="195" t="s">
        <v>8012</v>
      </c>
      <c r="G707" t="s">
        <v>8354</v>
      </c>
      <c r="H707" s="195" t="str">
        <f>IFERROR(VLOOKUP(Table[[#This Row],[Activity Details of Assistance]],WHAT!E:F,2,FALSE),"")</f>
        <v># of door</v>
      </c>
      <c r="I707" s="195"/>
      <c r="J707">
        <v>8</v>
      </c>
      <c r="K707" t="s">
        <v>8280</v>
      </c>
      <c r="L707" s="214" t="s">
        <v>13</v>
      </c>
      <c r="M707" s="214" t="s">
        <v>14</v>
      </c>
      <c r="N707" s="195" t="s">
        <v>309</v>
      </c>
      <c r="O707" s="195" t="s">
        <v>1607</v>
      </c>
      <c r="P707" s="195" t="s">
        <v>8211</v>
      </c>
      <c r="Q707" s="236">
        <v>44620</v>
      </c>
      <c r="R707" s="236">
        <v>44593</v>
      </c>
      <c r="S707" s="291" t="s">
        <v>8590</v>
      </c>
      <c r="T707" s="196"/>
      <c r="U707" s="196"/>
      <c r="V707" s="196"/>
      <c r="W707" s="196"/>
      <c r="X707"/>
      <c r="Y707" t="s">
        <v>8418</v>
      </c>
      <c r="Z707">
        <v>8801720071252</v>
      </c>
      <c r="AA707" t="s">
        <v>8419</v>
      </c>
      <c r="AB707" s="188" t="str">
        <f>_xlfn.IFNA(IF(Table[[#This Row],[Programme Partner]]&lt;&gt;Table[[#This Row],[Implementing Partner]],CONCATENATE(Table[[#This Row],[Programme Partner]],"-",Table[[#This Row],[Implementing Partner]]),Table[[#This Row],[Programme Partner]]),"")</f>
        <v>DPHE</v>
      </c>
      <c r="AC707" s="189"/>
      <c r="AD707" s="189"/>
      <c r="AE707" s="190"/>
      <c r="AF707" s="190"/>
      <c r="AG707" s="191"/>
    </row>
    <row r="708" spans="1:33" ht="14.4" customHeight="1">
      <c r="A708" s="183">
        <v>755</v>
      </c>
      <c r="B708" s="195" t="s">
        <v>5084</v>
      </c>
      <c r="C708" s="198" t="s">
        <v>5084</v>
      </c>
      <c r="D708" s="197" t="s">
        <v>5936</v>
      </c>
      <c r="E708" s="195" t="s">
        <v>27</v>
      </c>
      <c r="F708" s="195" t="s">
        <v>8012</v>
      </c>
      <c r="G708" s="195" t="s">
        <v>8365</v>
      </c>
      <c r="H708" s="195" t="str">
        <f>IFERROR(VLOOKUP(Table[[#This Row],[Activity Details of Assistance]],WHAT!E:F,2,FALSE),"")</f>
        <v># of door</v>
      </c>
      <c r="I708" s="195"/>
      <c r="J708">
        <v>5</v>
      </c>
      <c r="K708" t="s">
        <v>8280</v>
      </c>
      <c r="L708" s="214" t="s">
        <v>13</v>
      </c>
      <c r="M708" s="214" t="s">
        <v>14</v>
      </c>
      <c r="N708" s="195" t="s">
        <v>309</v>
      </c>
      <c r="O708" s="195" t="s">
        <v>1606</v>
      </c>
      <c r="P708" s="195" t="s">
        <v>6385</v>
      </c>
      <c r="Q708" s="236">
        <v>44620</v>
      </c>
      <c r="R708" s="236">
        <v>44620</v>
      </c>
      <c r="S708" t="s">
        <v>8452</v>
      </c>
      <c r="T708" s="196"/>
      <c r="U708" s="196"/>
      <c r="V708" s="196"/>
      <c r="W708" s="196"/>
      <c r="X708"/>
      <c r="Y708" t="s">
        <v>8418</v>
      </c>
      <c r="Z708">
        <v>8801720071252</v>
      </c>
      <c r="AA708" t="s">
        <v>8419</v>
      </c>
      <c r="AB708" s="188" t="str">
        <f>_xlfn.IFNA(IF(Table[[#This Row],[Programme Partner]]&lt;&gt;Table[[#This Row],[Implementing Partner]],CONCATENATE(Table[[#This Row],[Programme Partner]],"-",Table[[#This Row],[Implementing Partner]]),Table[[#This Row],[Programme Partner]]),"")</f>
        <v>DPHE</v>
      </c>
      <c r="AC708" s="189"/>
      <c r="AD708" s="189"/>
      <c r="AE708" s="190"/>
      <c r="AF708" s="190"/>
      <c r="AG708" s="191"/>
    </row>
    <row r="709" spans="1:33" ht="14.4" customHeight="1">
      <c r="A709" s="183">
        <v>756</v>
      </c>
      <c r="B709" s="195" t="s">
        <v>5084</v>
      </c>
      <c r="C709" s="198" t="s">
        <v>5084</v>
      </c>
      <c r="D709" s="197" t="s">
        <v>5936</v>
      </c>
      <c r="E709" s="195" t="s">
        <v>27</v>
      </c>
      <c r="F709" s="195" t="s">
        <v>8012</v>
      </c>
      <c r="G709" s="213" t="s">
        <v>8365</v>
      </c>
      <c r="H709" s="195" t="str">
        <f>IFERROR(VLOOKUP(Table[[#This Row],[Activity Details of Assistance]],WHAT!E:F,2,FALSE),"")</f>
        <v># of door</v>
      </c>
      <c r="I709" s="195"/>
      <c r="J709">
        <v>51</v>
      </c>
      <c r="K709" t="s">
        <v>8280</v>
      </c>
      <c r="L709" s="214" t="s">
        <v>13</v>
      </c>
      <c r="M709" s="214" t="s">
        <v>14</v>
      </c>
      <c r="N709" s="195" t="s">
        <v>309</v>
      </c>
      <c r="O709" s="195" t="s">
        <v>1606</v>
      </c>
      <c r="P709" s="195" t="s">
        <v>6386</v>
      </c>
      <c r="Q709" s="236">
        <v>44620</v>
      </c>
      <c r="R709" s="236">
        <v>44620</v>
      </c>
      <c r="S709" t="s">
        <v>8452</v>
      </c>
      <c r="T709" s="196"/>
      <c r="U709" s="196"/>
      <c r="V709" s="196"/>
      <c r="W709" s="196"/>
      <c r="X709"/>
      <c r="Y709" t="s">
        <v>8418</v>
      </c>
      <c r="Z709">
        <v>1720071252</v>
      </c>
      <c r="AA709" t="s">
        <v>8419</v>
      </c>
      <c r="AB709" s="188" t="str">
        <f>_xlfn.IFNA(IF(Table[[#This Row],[Programme Partner]]&lt;&gt;Table[[#This Row],[Implementing Partner]],CONCATENATE(Table[[#This Row],[Programme Partner]],"-",Table[[#This Row],[Implementing Partner]]),Table[[#This Row],[Programme Partner]]),"")</f>
        <v>DPHE</v>
      </c>
      <c r="AC709" s="189"/>
      <c r="AD709" s="189"/>
      <c r="AE709" s="190"/>
      <c r="AF709" s="190"/>
      <c r="AG709" s="191"/>
    </row>
    <row r="710" spans="1:33" ht="14.4" customHeight="1">
      <c r="A710" s="183">
        <v>757</v>
      </c>
      <c r="B710" s="195" t="s">
        <v>5084</v>
      </c>
      <c r="C710" s="198" t="s">
        <v>5084</v>
      </c>
      <c r="D710" s="197" t="s">
        <v>5936</v>
      </c>
      <c r="E710" s="195" t="s">
        <v>27</v>
      </c>
      <c r="F710" s="195" t="s">
        <v>8012</v>
      </c>
      <c r="G710" s="213" t="s">
        <v>8365</v>
      </c>
      <c r="H710" s="195" t="str">
        <f>IFERROR(VLOOKUP(Table[[#This Row],[Activity Details of Assistance]],WHAT!E:F,2,FALSE),"")</f>
        <v># of door</v>
      </c>
      <c r="I710" s="195"/>
      <c r="J710">
        <v>44</v>
      </c>
      <c r="K710" t="s">
        <v>8280</v>
      </c>
      <c r="L710" s="214" t="s">
        <v>13</v>
      </c>
      <c r="M710" s="214" t="s">
        <v>14</v>
      </c>
      <c r="N710" s="195" t="s">
        <v>309</v>
      </c>
      <c r="O710" s="195" t="s">
        <v>1606</v>
      </c>
      <c r="P710" s="195" t="s">
        <v>6480</v>
      </c>
      <c r="Q710" s="236">
        <v>44620</v>
      </c>
      <c r="R710" s="236">
        <v>44620</v>
      </c>
      <c r="S710" t="s">
        <v>8452</v>
      </c>
      <c r="T710" s="196"/>
      <c r="U710" s="196"/>
      <c r="V710" s="196"/>
      <c r="W710" s="196"/>
      <c r="X710"/>
      <c r="Y710" t="s">
        <v>8418</v>
      </c>
      <c r="Z710">
        <v>8801720071252</v>
      </c>
      <c r="AA710" t="s">
        <v>8419</v>
      </c>
      <c r="AB710" s="188" t="str">
        <f>_xlfn.IFNA(IF(Table[[#This Row],[Programme Partner]]&lt;&gt;Table[[#This Row],[Implementing Partner]],CONCATENATE(Table[[#This Row],[Programme Partner]],"-",Table[[#This Row],[Implementing Partner]]),Table[[#This Row],[Programme Partner]]),"")</f>
        <v>DPHE</v>
      </c>
      <c r="AC710" s="189"/>
      <c r="AD710" s="189"/>
      <c r="AE710" s="190"/>
      <c r="AF710" s="190"/>
      <c r="AG710" s="191"/>
    </row>
    <row r="711" spans="1:33" ht="14.4" customHeight="1">
      <c r="A711" s="183">
        <v>758</v>
      </c>
      <c r="B711" s="195" t="s">
        <v>5084</v>
      </c>
      <c r="C711" s="198" t="s">
        <v>5084</v>
      </c>
      <c r="D711" s="197" t="s">
        <v>5936</v>
      </c>
      <c r="E711" s="195" t="s">
        <v>27</v>
      </c>
      <c r="F711" s="195" t="s">
        <v>8012</v>
      </c>
      <c r="G711" s="213" t="s">
        <v>8365</v>
      </c>
      <c r="H711" s="195" t="str">
        <f>IFERROR(VLOOKUP(Table[[#This Row],[Activity Details of Assistance]],WHAT!E:F,2,FALSE),"")</f>
        <v># of door</v>
      </c>
      <c r="I711" s="195"/>
      <c r="J711">
        <v>89</v>
      </c>
      <c r="K711" t="s">
        <v>8280</v>
      </c>
      <c r="L711" s="214" t="s">
        <v>13</v>
      </c>
      <c r="M711" s="214" t="s">
        <v>14</v>
      </c>
      <c r="N711" s="195" t="s">
        <v>309</v>
      </c>
      <c r="O711" s="195" t="s">
        <v>1606</v>
      </c>
      <c r="P711" s="195" t="s">
        <v>4656</v>
      </c>
      <c r="Q711" s="236">
        <v>44620</v>
      </c>
      <c r="R711" s="236">
        <v>44620</v>
      </c>
      <c r="S711" t="s">
        <v>8452</v>
      </c>
      <c r="T711" s="196"/>
      <c r="U711" s="196"/>
      <c r="V711" s="196"/>
      <c r="W711" s="196"/>
      <c r="X711"/>
      <c r="Y711" t="s">
        <v>8418</v>
      </c>
      <c r="Z711">
        <v>8801720071252</v>
      </c>
      <c r="AA711" t="s">
        <v>8419</v>
      </c>
      <c r="AB711" s="188" t="str">
        <f>_xlfn.IFNA(IF(Table[[#This Row],[Programme Partner]]&lt;&gt;Table[[#This Row],[Implementing Partner]],CONCATENATE(Table[[#This Row],[Programme Partner]],"-",Table[[#This Row],[Implementing Partner]]),Table[[#This Row],[Programme Partner]]),"")</f>
        <v>DPHE</v>
      </c>
      <c r="AC711" s="189"/>
      <c r="AD711" s="189"/>
      <c r="AE711" s="190"/>
      <c r="AF711" s="190"/>
      <c r="AG711" s="191"/>
    </row>
    <row r="712" spans="1:33" ht="14.4" customHeight="1">
      <c r="A712" s="183">
        <v>759</v>
      </c>
      <c r="B712" s="195" t="s">
        <v>5084</v>
      </c>
      <c r="C712" s="198" t="s">
        <v>5084</v>
      </c>
      <c r="D712" s="197" t="s">
        <v>5936</v>
      </c>
      <c r="E712" s="195" t="s">
        <v>27</v>
      </c>
      <c r="F712" s="195" t="s">
        <v>8012</v>
      </c>
      <c r="G712" s="213" t="s">
        <v>8365</v>
      </c>
      <c r="H712" s="195" t="str">
        <f>IFERROR(VLOOKUP(Table[[#This Row],[Activity Details of Assistance]],WHAT!E:F,2,FALSE),"")</f>
        <v># of door</v>
      </c>
      <c r="I712" s="195"/>
      <c r="J712">
        <v>45</v>
      </c>
      <c r="K712" t="s">
        <v>8280</v>
      </c>
      <c r="L712" s="214" t="s">
        <v>13</v>
      </c>
      <c r="M712" s="214" t="s">
        <v>14</v>
      </c>
      <c r="N712" s="195" t="s">
        <v>309</v>
      </c>
      <c r="O712" s="195" t="s">
        <v>1606</v>
      </c>
      <c r="P712" s="195" t="s">
        <v>4662</v>
      </c>
      <c r="Q712" s="236">
        <v>44620</v>
      </c>
      <c r="R712" s="236">
        <v>44620</v>
      </c>
      <c r="S712" t="s">
        <v>8452</v>
      </c>
      <c r="T712" s="196"/>
      <c r="U712" s="196"/>
      <c r="V712" s="196"/>
      <c r="W712" s="196"/>
      <c r="X712"/>
      <c r="Y712" t="s">
        <v>8418</v>
      </c>
      <c r="Z712">
        <v>8801720071252</v>
      </c>
      <c r="AA712" t="s">
        <v>8419</v>
      </c>
      <c r="AB712" s="188" t="str">
        <f>_xlfn.IFNA(IF(Table[[#This Row],[Programme Partner]]&lt;&gt;Table[[#This Row],[Implementing Partner]],CONCATENATE(Table[[#This Row],[Programme Partner]],"-",Table[[#This Row],[Implementing Partner]]),Table[[#This Row],[Programme Partner]]),"")</f>
        <v>DPHE</v>
      </c>
      <c r="AC712" s="189"/>
      <c r="AD712" s="189"/>
      <c r="AE712" s="190"/>
      <c r="AF712" s="190"/>
      <c r="AG712" s="191"/>
    </row>
    <row r="713" spans="1:33" ht="14.4" customHeight="1">
      <c r="A713" s="183">
        <v>760</v>
      </c>
      <c r="B713" s="195" t="s">
        <v>5084</v>
      </c>
      <c r="C713" s="198" t="s">
        <v>5084</v>
      </c>
      <c r="D713" s="197" t="s">
        <v>5936</v>
      </c>
      <c r="E713" s="195" t="s">
        <v>27</v>
      </c>
      <c r="F713" s="195" t="s">
        <v>8012</v>
      </c>
      <c r="G713" t="s">
        <v>8365</v>
      </c>
      <c r="H713" s="195" t="str">
        <f>IFERROR(VLOOKUP(Table[[#This Row],[Activity Details of Assistance]],WHAT!E:F,2,FALSE),"")</f>
        <v># of door</v>
      </c>
      <c r="I713" s="195"/>
      <c r="J713">
        <v>51</v>
      </c>
      <c r="K713" t="s">
        <v>8280</v>
      </c>
      <c r="L713" s="214" t="s">
        <v>13</v>
      </c>
      <c r="M713" s="214" t="s">
        <v>14</v>
      </c>
      <c r="N713" s="195" t="s">
        <v>309</v>
      </c>
      <c r="O713" s="195" t="s">
        <v>1606</v>
      </c>
      <c r="P713" s="195" t="s">
        <v>4668</v>
      </c>
      <c r="Q713" s="236">
        <v>44620</v>
      </c>
      <c r="R713" s="236">
        <v>44620</v>
      </c>
      <c r="S713" t="s">
        <v>8452</v>
      </c>
      <c r="T713" s="196"/>
      <c r="U713" s="196"/>
      <c r="V713" s="196"/>
      <c r="W713" s="196"/>
      <c r="X713"/>
      <c r="Y713" t="s">
        <v>8418</v>
      </c>
      <c r="Z713">
        <v>8801720071252</v>
      </c>
      <c r="AA713" t="s">
        <v>8419</v>
      </c>
      <c r="AB713" s="188" t="str">
        <f>_xlfn.IFNA(IF(Table[[#This Row],[Programme Partner]]&lt;&gt;Table[[#This Row],[Implementing Partner]],CONCATENATE(Table[[#This Row],[Programme Partner]],"-",Table[[#This Row],[Implementing Partner]]),Table[[#This Row],[Programme Partner]]),"")</f>
        <v>DPHE</v>
      </c>
      <c r="AC713" s="189"/>
      <c r="AD713" s="189"/>
      <c r="AE713" s="190"/>
      <c r="AF713" s="190"/>
      <c r="AG713" s="191"/>
    </row>
    <row r="714" spans="1:33" ht="14.4" customHeight="1">
      <c r="A714" s="183">
        <v>761</v>
      </c>
      <c r="B714" s="195" t="s">
        <v>5084</v>
      </c>
      <c r="C714" s="198" t="s">
        <v>5084</v>
      </c>
      <c r="D714" s="197" t="s">
        <v>5936</v>
      </c>
      <c r="E714" s="195" t="s">
        <v>27</v>
      </c>
      <c r="F714" s="195" t="s">
        <v>8012</v>
      </c>
      <c r="G714" s="213" t="s">
        <v>8365</v>
      </c>
      <c r="H714" s="195" t="str">
        <f>IFERROR(VLOOKUP(Table[[#This Row],[Activity Details of Assistance]],WHAT!E:F,2,FALSE),"")</f>
        <v># of door</v>
      </c>
      <c r="I714" s="195"/>
      <c r="J714">
        <v>115</v>
      </c>
      <c r="K714" t="s">
        <v>8280</v>
      </c>
      <c r="L714" s="214" t="s">
        <v>13</v>
      </c>
      <c r="M714" s="214" t="s">
        <v>14</v>
      </c>
      <c r="N714" s="195" t="s">
        <v>309</v>
      </c>
      <c r="O714" s="195" t="s">
        <v>1606</v>
      </c>
      <c r="P714" s="195" t="s">
        <v>4672</v>
      </c>
      <c r="Q714" s="236">
        <v>44620</v>
      </c>
      <c r="R714" s="236">
        <v>44620</v>
      </c>
      <c r="S714" t="s">
        <v>8452</v>
      </c>
      <c r="T714" s="196"/>
      <c r="U714" s="196"/>
      <c r="V714" s="196"/>
      <c r="W714" s="196"/>
      <c r="X714"/>
      <c r="Y714" t="s">
        <v>8418</v>
      </c>
      <c r="Z714">
        <v>8801720071252</v>
      </c>
      <c r="AA714" t="s">
        <v>8419</v>
      </c>
      <c r="AB714" s="188" t="str">
        <f>_xlfn.IFNA(IF(Table[[#This Row],[Programme Partner]]&lt;&gt;Table[[#This Row],[Implementing Partner]],CONCATENATE(Table[[#This Row],[Programme Partner]],"-",Table[[#This Row],[Implementing Partner]]),Table[[#This Row],[Programme Partner]]),"")</f>
        <v>DPHE</v>
      </c>
      <c r="AC714" s="189"/>
      <c r="AD714" s="189"/>
      <c r="AE714" s="190"/>
      <c r="AF714" s="190"/>
      <c r="AG714" s="191"/>
    </row>
    <row r="715" spans="1:33" ht="14.4" customHeight="1">
      <c r="A715" s="183">
        <v>762</v>
      </c>
      <c r="B715" s="195" t="s">
        <v>5084</v>
      </c>
      <c r="C715" s="198" t="s">
        <v>5084</v>
      </c>
      <c r="D715" s="197" t="s">
        <v>8345</v>
      </c>
      <c r="E715" s="195" t="s">
        <v>27</v>
      </c>
      <c r="F715" s="195" t="s">
        <v>8011</v>
      </c>
      <c r="G715" s="195" t="s">
        <v>8353</v>
      </c>
      <c r="H715" s="195" t="str">
        <f>IFERROR(VLOOKUP(Table[[#This Row],[Activity Details of Assistance]],WHAT!E:F,2,FALSE),"")</f>
        <v># of tube well</v>
      </c>
      <c r="I715" s="195"/>
      <c r="J715">
        <v>48</v>
      </c>
      <c r="K715" t="s">
        <v>8280</v>
      </c>
      <c r="L715" s="214" t="s">
        <v>13</v>
      </c>
      <c r="M715" s="214" t="s">
        <v>14</v>
      </c>
      <c r="N715" s="195" t="s">
        <v>309</v>
      </c>
      <c r="O715" s="195" t="s">
        <v>1606</v>
      </c>
      <c r="P715" s="195" t="s">
        <v>6385</v>
      </c>
      <c r="Q715" s="236">
        <v>44620</v>
      </c>
      <c r="R715" s="236">
        <v>44621</v>
      </c>
      <c r="S715" t="s">
        <v>8452</v>
      </c>
      <c r="T715" s="196"/>
      <c r="U715" s="196"/>
      <c r="V715" s="196"/>
      <c r="W715" s="196"/>
      <c r="X715"/>
      <c r="Y715" t="s">
        <v>8418</v>
      </c>
      <c r="Z715">
        <v>8801720071252</v>
      </c>
      <c r="AA715" t="s">
        <v>8419</v>
      </c>
      <c r="AB715" s="188" t="str">
        <f>_xlfn.IFNA(IF(Table[[#This Row],[Programme Partner]]&lt;&gt;Table[[#This Row],[Implementing Partner]],CONCATENATE(Table[[#This Row],[Programme Partner]],"-",Table[[#This Row],[Implementing Partner]]),Table[[#This Row],[Programme Partner]]),"")</f>
        <v>DPHE</v>
      </c>
      <c r="AC715" s="189"/>
      <c r="AD715" s="189"/>
      <c r="AE715" s="190"/>
      <c r="AF715" s="190"/>
      <c r="AG715" s="191"/>
    </row>
    <row r="716" spans="1:33" ht="14.4" customHeight="1">
      <c r="A716" s="183">
        <v>763</v>
      </c>
      <c r="B716" s="195" t="s">
        <v>5084</v>
      </c>
      <c r="C716" s="198" t="s">
        <v>5084</v>
      </c>
      <c r="D716" s="197" t="s">
        <v>8345</v>
      </c>
      <c r="E716" s="195" t="s">
        <v>27</v>
      </c>
      <c r="F716" s="195" t="s">
        <v>8012</v>
      </c>
      <c r="G716" s="213" t="s">
        <v>8362</v>
      </c>
      <c r="H716" s="195" t="str">
        <f>IFERROR(VLOOKUP(Table[[#This Row],[Activity Details of Assistance]],WHAT!E:F,2,FALSE),"")</f>
        <v># of door</v>
      </c>
      <c r="I716" s="195"/>
      <c r="J716">
        <v>3</v>
      </c>
      <c r="K716" t="s">
        <v>8280</v>
      </c>
      <c r="L716" s="214" t="s">
        <v>13</v>
      </c>
      <c r="M716" s="214" t="s">
        <v>14</v>
      </c>
      <c r="N716" s="195" t="s">
        <v>309</v>
      </c>
      <c r="O716" s="195" t="s">
        <v>1606</v>
      </c>
      <c r="P716" s="195" t="s">
        <v>6385</v>
      </c>
      <c r="Q716" s="236">
        <v>44620</v>
      </c>
      <c r="R716" s="236">
        <v>44621</v>
      </c>
      <c r="S716" t="s">
        <v>8452</v>
      </c>
      <c r="T716" s="196"/>
      <c r="U716" s="196"/>
      <c r="V716" s="196"/>
      <c r="W716" s="196"/>
      <c r="X716"/>
      <c r="Y716" t="s">
        <v>8418</v>
      </c>
      <c r="Z716">
        <v>8801720071252</v>
      </c>
      <c r="AA716" t="s">
        <v>8419</v>
      </c>
      <c r="AB716" s="188" t="str">
        <f>_xlfn.IFNA(IF(Table[[#This Row],[Programme Partner]]&lt;&gt;Table[[#This Row],[Implementing Partner]],CONCATENATE(Table[[#This Row],[Programme Partner]],"-",Table[[#This Row],[Implementing Partner]]),Table[[#This Row],[Programme Partner]]),"")</f>
        <v>DPHE</v>
      </c>
      <c r="AC716" s="189"/>
      <c r="AD716" s="189"/>
      <c r="AE716" s="190"/>
      <c r="AF716" s="190"/>
      <c r="AG716" s="191"/>
    </row>
    <row r="717" spans="1:33" ht="14.4" customHeight="1">
      <c r="A717" s="183">
        <v>764</v>
      </c>
      <c r="B717" s="195" t="s">
        <v>5084</v>
      </c>
      <c r="C717" s="198" t="s">
        <v>5084</v>
      </c>
      <c r="D717" s="197" t="s">
        <v>8345</v>
      </c>
      <c r="E717" s="195" t="s">
        <v>27</v>
      </c>
      <c r="F717" s="195" t="s">
        <v>8012</v>
      </c>
      <c r="G717" s="213" t="s">
        <v>8372</v>
      </c>
      <c r="H717" s="195" t="str">
        <f>IFERROR(VLOOKUP(Table[[#This Row],[Activity Details of Assistance]],WHAT!E:F,2,FALSE),"")</f>
        <v># of door</v>
      </c>
      <c r="I717" s="195"/>
      <c r="J717">
        <v>6</v>
      </c>
      <c r="K717" t="s">
        <v>8280</v>
      </c>
      <c r="L717" s="214" t="s">
        <v>13</v>
      </c>
      <c r="M717" s="214" t="s">
        <v>14</v>
      </c>
      <c r="N717" s="195" t="s">
        <v>309</v>
      </c>
      <c r="O717" s="195" t="s">
        <v>1606</v>
      </c>
      <c r="P717" s="195" t="s">
        <v>6385</v>
      </c>
      <c r="Q717" s="236">
        <v>44620</v>
      </c>
      <c r="R717" s="236">
        <v>44621</v>
      </c>
      <c r="S717" t="s">
        <v>8452</v>
      </c>
      <c r="T717" s="196"/>
      <c r="U717" s="196"/>
      <c r="V717" s="196"/>
      <c r="W717" s="196"/>
      <c r="X717"/>
      <c r="Y717" t="s">
        <v>8418</v>
      </c>
      <c r="Z717">
        <v>8801720071252</v>
      </c>
      <c r="AA717" t="s">
        <v>8419</v>
      </c>
      <c r="AB717" s="188" t="str">
        <f>_xlfn.IFNA(IF(Table[[#This Row],[Programme Partner]]&lt;&gt;Table[[#This Row],[Implementing Partner]],CONCATENATE(Table[[#This Row],[Programme Partner]],"-",Table[[#This Row],[Implementing Partner]]),Table[[#This Row],[Programme Partner]]),"")</f>
        <v>DPHE</v>
      </c>
      <c r="AC717" s="189"/>
      <c r="AD717" s="189"/>
      <c r="AE717" s="190"/>
      <c r="AF717" s="190"/>
      <c r="AG717" s="191"/>
    </row>
    <row r="718" spans="1:33" ht="14.4" customHeight="1">
      <c r="A718" s="183">
        <v>765</v>
      </c>
      <c r="B718" s="195" t="s">
        <v>5084</v>
      </c>
      <c r="C718" s="198" t="s">
        <v>5084</v>
      </c>
      <c r="D718" s="197" t="s">
        <v>8345</v>
      </c>
      <c r="E718" s="195" t="s">
        <v>27</v>
      </c>
      <c r="F718" s="195" t="s">
        <v>8012</v>
      </c>
      <c r="G718" s="213" t="s">
        <v>8354</v>
      </c>
      <c r="H718" s="195" t="str">
        <f>IFERROR(VLOOKUP(Table[[#This Row],[Activity Details of Assistance]],WHAT!E:F,2,FALSE),"")</f>
        <v># of door</v>
      </c>
      <c r="I718" s="195"/>
      <c r="J718">
        <v>71</v>
      </c>
      <c r="K718" t="s">
        <v>8280</v>
      </c>
      <c r="L718" s="214" t="s">
        <v>13</v>
      </c>
      <c r="M718" s="214" t="s">
        <v>14</v>
      </c>
      <c r="N718" s="195" t="s">
        <v>309</v>
      </c>
      <c r="O718" s="195" t="s">
        <v>1606</v>
      </c>
      <c r="P718" s="195" t="s">
        <v>6385</v>
      </c>
      <c r="Q718" s="236">
        <v>44620</v>
      </c>
      <c r="R718" s="236">
        <v>44621</v>
      </c>
      <c r="S718" t="s">
        <v>8452</v>
      </c>
      <c r="T718" s="196"/>
      <c r="U718" s="196"/>
      <c r="V718" s="196"/>
      <c r="W718" s="196"/>
      <c r="X718"/>
      <c r="Y718" t="s">
        <v>8418</v>
      </c>
      <c r="Z718">
        <v>8801720071252</v>
      </c>
      <c r="AA718" t="s">
        <v>8419</v>
      </c>
      <c r="AB718" s="188" t="str">
        <f>_xlfn.IFNA(IF(Table[[#This Row],[Programme Partner]]&lt;&gt;Table[[#This Row],[Implementing Partner]],CONCATENATE(Table[[#This Row],[Programme Partner]],"-",Table[[#This Row],[Implementing Partner]]),Table[[#This Row],[Programme Partner]]),"")</f>
        <v>DPHE</v>
      </c>
      <c r="AC718" s="189"/>
      <c r="AD718" s="189"/>
      <c r="AE718" s="190"/>
      <c r="AF718" s="190"/>
      <c r="AG718" s="191"/>
    </row>
    <row r="719" spans="1:33" ht="14.4" customHeight="1">
      <c r="A719" s="183">
        <v>766</v>
      </c>
      <c r="B719" s="195" t="s">
        <v>5084</v>
      </c>
      <c r="C719" s="198" t="s">
        <v>5084</v>
      </c>
      <c r="D719" s="197" t="s">
        <v>8345</v>
      </c>
      <c r="E719" s="195" t="s">
        <v>27</v>
      </c>
      <c r="F719" s="195" t="s">
        <v>8011</v>
      </c>
      <c r="G719" s="213" t="s">
        <v>8353</v>
      </c>
      <c r="H719" s="195" t="str">
        <f>IFERROR(VLOOKUP(Table[[#This Row],[Activity Details of Assistance]],WHAT!E:F,2,FALSE),"")</f>
        <v># of tube well</v>
      </c>
      <c r="I719" s="195"/>
      <c r="J719">
        <v>54</v>
      </c>
      <c r="K719" t="s">
        <v>8280</v>
      </c>
      <c r="L719" s="214" t="s">
        <v>13</v>
      </c>
      <c r="M719" s="214" t="s">
        <v>14</v>
      </c>
      <c r="N719" s="195" t="s">
        <v>309</v>
      </c>
      <c r="O719" s="195" t="s">
        <v>1606</v>
      </c>
      <c r="P719" s="195" t="s">
        <v>6386</v>
      </c>
      <c r="Q719" s="236">
        <v>44620</v>
      </c>
      <c r="R719" s="236">
        <v>44593</v>
      </c>
      <c r="S719" t="s">
        <v>8452</v>
      </c>
      <c r="T719" s="196"/>
      <c r="U719" s="196"/>
      <c r="V719" s="196"/>
      <c r="W719" s="196"/>
      <c r="X719"/>
      <c r="Y719" t="s">
        <v>8418</v>
      </c>
      <c r="Z719">
        <v>8801720071252</v>
      </c>
      <c r="AA719" t="s">
        <v>8419</v>
      </c>
      <c r="AB719" s="188" t="str">
        <f>_xlfn.IFNA(IF(Table[[#This Row],[Programme Partner]]&lt;&gt;Table[[#This Row],[Implementing Partner]],CONCATENATE(Table[[#This Row],[Programme Partner]],"-",Table[[#This Row],[Implementing Partner]]),Table[[#This Row],[Programme Partner]]),"")</f>
        <v>DPHE</v>
      </c>
      <c r="AC719" s="189"/>
      <c r="AD719" s="189"/>
      <c r="AE719" s="190"/>
      <c r="AF719" s="190"/>
      <c r="AG719" s="191"/>
    </row>
    <row r="720" spans="1:33" ht="14.4" customHeight="1">
      <c r="A720" s="183">
        <v>767</v>
      </c>
      <c r="B720" s="195" t="s">
        <v>5084</v>
      </c>
      <c r="C720" s="198" t="s">
        <v>5084</v>
      </c>
      <c r="D720" s="212" t="s">
        <v>8345</v>
      </c>
      <c r="E720" s="195" t="s">
        <v>27</v>
      </c>
      <c r="F720" s="195" t="s">
        <v>8012</v>
      </c>
      <c r="G720" t="s">
        <v>8362</v>
      </c>
      <c r="H720" s="195" t="str">
        <f>IFERROR(VLOOKUP(Table[[#This Row],[Activity Details of Assistance]],WHAT!E:F,2,FALSE),"")</f>
        <v># of door</v>
      </c>
      <c r="I720" s="195"/>
      <c r="J720">
        <v>10</v>
      </c>
      <c r="K720" t="s">
        <v>8280</v>
      </c>
      <c r="L720" s="214" t="s">
        <v>13</v>
      </c>
      <c r="M720" s="214" t="s">
        <v>14</v>
      </c>
      <c r="N720" s="195" t="s">
        <v>309</v>
      </c>
      <c r="O720" s="195" t="s">
        <v>1606</v>
      </c>
      <c r="P720" s="195" t="s">
        <v>6386</v>
      </c>
      <c r="Q720" s="236">
        <v>44620</v>
      </c>
      <c r="R720" s="236">
        <v>44593</v>
      </c>
      <c r="S720" t="s">
        <v>8452</v>
      </c>
      <c r="T720" s="196"/>
      <c r="U720" s="196"/>
      <c r="V720" s="196"/>
      <c r="W720" s="196"/>
      <c r="X720"/>
      <c r="Y720" t="s">
        <v>8418</v>
      </c>
      <c r="Z720">
        <v>8801720071252</v>
      </c>
      <c r="AA720" t="s">
        <v>8419</v>
      </c>
      <c r="AB720" s="188" t="str">
        <f>_xlfn.IFNA(IF(Table[[#This Row],[Programme Partner]]&lt;&gt;Table[[#This Row],[Implementing Partner]],CONCATENATE(Table[[#This Row],[Programme Partner]],"-",Table[[#This Row],[Implementing Partner]]),Table[[#This Row],[Programme Partner]]),"")</f>
        <v>DPHE</v>
      </c>
      <c r="AC720" s="189"/>
      <c r="AD720" s="189"/>
      <c r="AE720" s="190"/>
      <c r="AF720" s="190"/>
      <c r="AG720" s="191"/>
    </row>
    <row r="721" spans="1:33" ht="14.4" customHeight="1">
      <c r="A721" s="183">
        <v>768</v>
      </c>
      <c r="B721" s="195" t="s">
        <v>5084</v>
      </c>
      <c r="C721" s="198" t="s">
        <v>5084</v>
      </c>
      <c r="D721" s="212" t="s">
        <v>8345</v>
      </c>
      <c r="E721" s="195" t="s">
        <v>27</v>
      </c>
      <c r="F721" s="195" t="s">
        <v>8012</v>
      </c>
      <c r="G721" s="213" t="s">
        <v>8372</v>
      </c>
      <c r="H721" s="195" t="str">
        <f>IFERROR(VLOOKUP(Table[[#This Row],[Activity Details of Assistance]],WHAT!E:F,2,FALSE),"")</f>
        <v># of door</v>
      </c>
      <c r="I721" s="195"/>
      <c r="J721">
        <v>20</v>
      </c>
      <c r="K721" t="s">
        <v>8280</v>
      </c>
      <c r="L721" s="214" t="s">
        <v>13</v>
      </c>
      <c r="M721" s="214" t="s">
        <v>14</v>
      </c>
      <c r="N721" s="195" t="s">
        <v>309</v>
      </c>
      <c r="O721" s="195" t="s">
        <v>1606</v>
      </c>
      <c r="P721" s="195" t="s">
        <v>6386</v>
      </c>
      <c r="Q721" s="236">
        <v>44620</v>
      </c>
      <c r="R721" s="236">
        <v>44593</v>
      </c>
      <c r="S721" t="s">
        <v>8452</v>
      </c>
      <c r="T721" s="196"/>
      <c r="U721" s="196"/>
      <c r="V721" s="196"/>
      <c r="W721" s="196"/>
      <c r="X721"/>
      <c r="Y721" t="s">
        <v>8418</v>
      </c>
      <c r="Z721">
        <v>8801720071252</v>
      </c>
      <c r="AA721" t="s">
        <v>8419</v>
      </c>
      <c r="AB721" s="188" t="str">
        <f>_xlfn.IFNA(IF(Table[[#This Row],[Programme Partner]]&lt;&gt;Table[[#This Row],[Implementing Partner]],CONCATENATE(Table[[#This Row],[Programme Partner]],"-",Table[[#This Row],[Implementing Partner]]),Table[[#This Row],[Programme Partner]]),"")</f>
        <v>DPHE</v>
      </c>
      <c r="AC721" s="189"/>
      <c r="AD721" s="189"/>
      <c r="AE721" s="190"/>
      <c r="AF721" s="190"/>
      <c r="AG721" s="191"/>
    </row>
    <row r="722" spans="1:33" ht="14.4" customHeight="1">
      <c r="A722" s="183">
        <v>769</v>
      </c>
      <c r="B722" s="195" t="s">
        <v>5084</v>
      </c>
      <c r="C722" s="198" t="s">
        <v>5084</v>
      </c>
      <c r="D722" s="212" t="s">
        <v>8345</v>
      </c>
      <c r="E722" s="195" t="s">
        <v>27</v>
      </c>
      <c r="F722" s="195" t="s">
        <v>8012</v>
      </c>
      <c r="G722" s="195" t="s">
        <v>8354</v>
      </c>
      <c r="H722" s="195" t="str">
        <f>IFERROR(VLOOKUP(Table[[#This Row],[Activity Details of Assistance]],WHAT!E:F,2,FALSE),"")</f>
        <v># of door</v>
      </c>
      <c r="I722" s="195"/>
      <c r="J722">
        <v>316</v>
      </c>
      <c r="K722" t="s">
        <v>8280</v>
      </c>
      <c r="L722" s="214" t="s">
        <v>13</v>
      </c>
      <c r="M722" s="214" t="s">
        <v>14</v>
      </c>
      <c r="N722" s="195" t="s">
        <v>309</v>
      </c>
      <c r="O722" s="195" t="s">
        <v>1606</v>
      </c>
      <c r="P722" s="195" t="s">
        <v>6386</v>
      </c>
      <c r="Q722" s="236">
        <v>44620</v>
      </c>
      <c r="R722" s="236">
        <v>44593</v>
      </c>
      <c r="S722" t="s">
        <v>8452</v>
      </c>
      <c r="T722" s="196"/>
      <c r="U722" s="196"/>
      <c r="V722" s="196"/>
      <c r="W722" s="196"/>
      <c r="X722"/>
      <c r="Y722" t="s">
        <v>8418</v>
      </c>
      <c r="Z722">
        <v>8801720071252</v>
      </c>
      <c r="AA722" t="s">
        <v>8419</v>
      </c>
      <c r="AB722" s="188" t="str">
        <f>_xlfn.IFNA(IF(Table[[#This Row],[Programme Partner]]&lt;&gt;Table[[#This Row],[Implementing Partner]],CONCATENATE(Table[[#This Row],[Programme Partner]],"-",Table[[#This Row],[Implementing Partner]]),Table[[#This Row],[Programme Partner]]),"")</f>
        <v>DPHE</v>
      </c>
      <c r="AC722" s="189"/>
      <c r="AD722" s="189"/>
      <c r="AE722" s="190"/>
      <c r="AF722" s="190"/>
      <c r="AG722" s="191"/>
    </row>
    <row r="723" spans="1:33" ht="14.4" customHeight="1">
      <c r="A723" s="183">
        <v>770</v>
      </c>
      <c r="B723" s="195" t="s">
        <v>5084</v>
      </c>
      <c r="C723" s="198" t="s">
        <v>5084</v>
      </c>
      <c r="D723" s="212" t="s">
        <v>8345</v>
      </c>
      <c r="E723" s="195" t="s">
        <v>27</v>
      </c>
      <c r="F723" s="195" t="s">
        <v>8011</v>
      </c>
      <c r="G723" s="213" t="s">
        <v>8353</v>
      </c>
      <c r="H723" s="195" t="str">
        <f>IFERROR(VLOOKUP(Table[[#This Row],[Activity Details of Assistance]],WHAT!E:F,2,FALSE),"")</f>
        <v># of tube well</v>
      </c>
      <c r="I723" s="195"/>
      <c r="J723">
        <v>28</v>
      </c>
      <c r="K723" t="s">
        <v>8280</v>
      </c>
      <c r="L723" s="214" t="s">
        <v>13</v>
      </c>
      <c r="M723" s="214" t="s">
        <v>14</v>
      </c>
      <c r="N723" s="195" t="s">
        <v>309</v>
      </c>
      <c r="O723" s="195" t="s">
        <v>1606</v>
      </c>
      <c r="P723" s="195" t="s">
        <v>6480</v>
      </c>
      <c r="Q723" s="236">
        <v>44620</v>
      </c>
      <c r="R723" s="236">
        <v>44593</v>
      </c>
      <c r="S723" t="s">
        <v>8452</v>
      </c>
      <c r="T723" s="196"/>
      <c r="U723" s="196"/>
      <c r="V723" s="196"/>
      <c r="W723" s="196"/>
      <c r="X723"/>
      <c r="Y723" t="s">
        <v>8418</v>
      </c>
      <c r="Z723">
        <v>8801720071252</v>
      </c>
      <c r="AA723" t="s">
        <v>8419</v>
      </c>
      <c r="AB723" s="188" t="str">
        <f>_xlfn.IFNA(IF(Table[[#This Row],[Programme Partner]]&lt;&gt;Table[[#This Row],[Implementing Partner]],CONCATENATE(Table[[#This Row],[Programme Partner]],"-",Table[[#This Row],[Implementing Partner]]),Table[[#This Row],[Programme Partner]]),"")</f>
        <v>DPHE</v>
      </c>
      <c r="AC723" s="189"/>
      <c r="AD723" s="189"/>
      <c r="AE723" s="190"/>
      <c r="AF723" s="190"/>
      <c r="AG723" s="191"/>
    </row>
    <row r="724" spans="1:33" ht="14.4" customHeight="1">
      <c r="A724" s="183">
        <v>771</v>
      </c>
      <c r="B724" s="195" t="s">
        <v>5084</v>
      </c>
      <c r="C724" s="198" t="s">
        <v>5084</v>
      </c>
      <c r="D724" s="212" t="s">
        <v>8345</v>
      </c>
      <c r="E724" s="195" t="s">
        <v>27</v>
      </c>
      <c r="F724" s="195" t="s">
        <v>8012</v>
      </c>
      <c r="G724" s="213" t="s">
        <v>8362</v>
      </c>
      <c r="H724" s="195" t="str">
        <f>IFERROR(VLOOKUP(Table[[#This Row],[Activity Details of Assistance]],WHAT!E:F,2,FALSE),"")</f>
        <v># of door</v>
      </c>
      <c r="I724" s="195"/>
      <c r="J724">
        <v>4</v>
      </c>
      <c r="K724" t="s">
        <v>8280</v>
      </c>
      <c r="L724" s="214" t="s">
        <v>13</v>
      </c>
      <c r="M724" s="214" t="s">
        <v>14</v>
      </c>
      <c r="N724" s="195" t="s">
        <v>309</v>
      </c>
      <c r="O724" s="195" t="s">
        <v>1606</v>
      </c>
      <c r="P724" s="195" t="s">
        <v>6477</v>
      </c>
      <c r="Q724" s="236">
        <v>44620</v>
      </c>
      <c r="R724" s="236">
        <v>44593</v>
      </c>
      <c r="S724" t="s">
        <v>8452</v>
      </c>
      <c r="T724" s="196"/>
      <c r="U724" s="196"/>
      <c r="V724" s="196"/>
      <c r="W724" s="196"/>
      <c r="X724"/>
      <c r="Y724" t="s">
        <v>8418</v>
      </c>
      <c r="Z724">
        <v>8801720071252</v>
      </c>
      <c r="AA724" t="s">
        <v>8419</v>
      </c>
      <c r="AB724" s="188" t="str">
        <f>_xlfn.IFNA(IF(Table[[#This Row],[Programme Partner]]&lt;&gt;Table[[#This Row],[Implementing Partner]],CONCATENATE(Table[[#This Row],[Programme Partner]],"-",Table[[#This Row],[Implementing Partner]]),Table[[#This Row],[Programme Partner]]),"")</f>
        <v>DPHE</v>
      </c>
      <c r="AC724" s="189"/>
      <c r="AD724" s="189"/>
      <c r="AE724" s="190"/>
      <c r="AF724" s="190"/>
      <c r="AG724" s="191"/>
    </row>
    <row r="725" spans="1:33" ht="14.4" customHeight="1">
      <c r="A725" s="183">
        <v>772</v>
      </c>
      <c r="B725" s="195" t="s">
        <v>5084</v>
      </c>
      <c r="C725" s="198" t="s">
        <v>5084</v>
      </c>
      <c r="D725" s="212" t="s">
        <v>8345</v>
      </c>
      <c r="E725" s="195" t="s">
        <v>27</v>
      </c>
      <c r="F725" s="195" t="s">
        <v>8012</v>
      </c>
      <c r="G725" s="213" t="s">
        <v>8372</v>
      </c>
      <c r="H725" s="195" t="str">
        <f>IFERROR(VLOOKUP(Table[[#This Row],[Activity Details of Assistance]],WHAT!E:F,2,FALSE),"")</f>
        <v># of door</v>
      </c>
      <c r="I725" s="195"/>
      <c r="J725">
        <v>8</v>
      </c>
      <c r="K725" t="s">
        <v>8280</v>
      </c>
      <c r="L725" s="214" t="s">
        <v>13</v>
      </c>
      <c r="M725" s="214" t="s">
        <v>14</v>
      </c>
      <c r="N725" s="195" t="s">
        <v>309</v>
      </c>
      <c r="O725" s="195" t="s">
        <v>1606</v>
      </c>
      <c r="P725" s="195" t="s">
        <v>6477</v>
      </c>
      <c r="Q725" s="236">
        <v>44620</v>
      </c>
      <c r="R725" s="236">
        <v>44593</v>
      </c>
      <c r="S725" t="s">
        <v>8452</v>
      </c>
      <c r="T725" s="196"/>
      <c r="U725" s="196"/>
      <c r="V725" s="196"/>
      <c r="W725" s="196"/>
      <c r="X725"/>
      <c r="Y725" t="s">
        <v>8418</v>
      </c>
      <c r="Z725">
        <v>8801720071252</v>
      </c>
      <c r="AA725" t="s">
        <v>8419</v>
      </c>
      <c r="AB725" s="188" t="str">
        <f>_xlfn.IFNA(IF(Table[[#This Row],[Programme Partner]]&lt;&gt;Table[[#This Row],[Implementing Partner]],CONCATENATE(Table[[#This Row],[Programme Partner]],"-",Table[[#This Row],[Implementing Partner]]),Table[[#This Row],[Programme Partner]]),"")</f>
        <v>DPHE</v>
      </c>
      <c r="AC725" s="189"/>
      <c r="AD725" s="189"/>
      <c r="AE725" s="190"/>
      <c r="AF725" s="190"/>
      <c r="AG725" s="191"/>
    </row>
    <row r="726" spans="1:33" ht="14.4" customHeight="1">
      <c r="A726" s="183">
        <v>773</v>
      </c>
      <c r="B726" s="195" t="s">
        <v>5084</v>
      </c>
      <c r="C726" s="198" t="s">
        <v>5084</v>
      </c>
      <c r="D726" s="212" t="s">
        <v>8345</v>
      </c>
      <c r="E726" s="195" t="s">
        <v>27</v>
      </c>
      <c r="F726" s="195" t="s">
        <v>8012</v>
      </c>
      <c r="G726" s="213" t="s">
        <v>8354</v>
      </c>
      <c r="H726" s="195" t="str">
        <f>IFERROR(VLOOKUP(Table[[#This Row],[Activity Details of Assistance]],WHAT!E:F,2,FALSE),"")</f>
        <v># of door</v>
      </c>
      <c r="I726" s="195"/>
      <c r="J726">
        <v>8</v>
      </c>
      <c r="K726" t="s">
        <v>8280</v>
      </c>
      <c r="L726" s="214" t="s">
        <v>13</v>
      </c>
      <c r="M726" s="214" t="s">
        <v>14</v>
      </c>
      <c r="N726" s="195" t="s">
        <v>309</v>
      </c>
      <c r="O726" s="195" t="s">
        <v>1606</v>
      </c>
      <c r="P726" s="195" t="s">
        <v>6477</v>
      </c>
      <c r="Q726" s="236">
        <v>44620</v>
      </c>
      <c r="R726" s="236">
        <v>44593</v>
      </c>
      <c r="S726" t="s">
        <v>8452</v>
      </c>
      <c r="T726" s="196"/>
      <c r="U726" s="196"/>
      <c r="V726" s="196"/>
      <c r="W726" s="196"/>
      <c r="X726"/>
      <c r="Y726" t="s">
        <v>8418</v>
      </c>
      <c r="Z726">
        <v>8801720071252</v>
      </c>
      <c r="AA726" t="s">
        <v>8419</v>
      </c>
      <c r="AB726" s="188" t="str">
        <f>_xlfn.IFNA(IF(Table[[#This Row],[Programme Partner]]&lt;&gt;Table[[#This Row],[Implementing Partner]],CONCATENATE(Table[[#This Row],[Programme Partner]],"-",Table[[#This Row],[Implementing Partner]]),Table[[#This Row],[Programme Partner]]),"")</f>
        <v>DPHE</v>
      </c>
      <c r="AC726" s="189"/>
      <c r="AD726" s="189"/>
      <c r="AE726" s="190"/>
      <c r="AF726" s="190"/>
      <c r="AG726" s="191"/>
    </row>
    <row r="727" spans="1:33" ht="14.4" customHeight="1">
      <c r="A727" s="183">
        <v>774</v>
      </c>
      <c r="B727" s="195" t="s">
        <v>5084</v>
      </c>
      <c r="C727" s="198" t="s">
        <v>5084</v>
      </c>
      <c r="D727" s="212" t="s">
        <v>8345</v>
      </c>
      <c r="E727" s="195" t="s">
        <v>27</v>
      </c>
      <c r="F727" s="195" t="s">
        <v>8012</v>
      </c>
      <c r="G727" s="213" t="s">
        <v>8362</v>
      </c>
      <c r="H727" s="195" t="str">
        <f>IFERROR(VLOOKUP(Table[[#This Row],[Activity Details of Assistance]],WHAT!E:F,2,FALSE),"")</f>
        <v># of door</v>
      </c>
      <c r="I727" s="195"/>
      <c r="J727">
        <v>3</v>
      </c>
      <c r="K727" t="s">
        <v>8280</v>
      </c>
      <c r="L727" s="214" t="s">
        <v>13</v>
      </c>
      <c r="M727" s="214" t="s">
        <v>14</v>
      </c>
      <c r="N727" s="195" t="s">
        <v>309</v>
      </c>
      <c r="O727" s="195" t="s">
        <v>1606</v>
      </c>
      <c r="P727" s="195" t="s">
        <v>6478</v>
      </c>
      <c r="Q727" s="236">
        <v>44620</v>
      </c>
      <c r="R727" s="236">
        <v>44593</v>
      </c>
      <c r="S727" t="s">
        <v>8452</v>
      </c>
      <c r="T727" s="196"/>
      <c r="U727" s="196"/>
      <c r="V727" s="196"/>
      <c r="W727" s="196"/>
      <c r="X727"/>
      <c r="Y727" t="s">
        <v>8418</v>
      </c>
      <c r="Z727">
        <v>8801720071252</v>
      </c>
      <c r="AA727" t="s">
        <v>8469</v>
      </c>
      <c r="AB727" s="188" t="str">
        <f>_xlfn.IFNA(IF(Table[[#This Row],[Programme Partner]]&lt;&gt;Table[[#This Row],[Implementing Partner]],CONCATENATE(Table[[#This Row],[Programme Partner]],"-",Table[[#This Row],[Implementing Partner]]),Table[[#This Row],[Programme Partner]]),"")</f>
        <v>DPHE</v>
      </c>
      <c r="AC727" s="189"/>
      <c r="AD727" s="189"/>
      <c r="AE727" s="190"/>
      <c r="AF727" s="190"/>
      <c r="AG727" s="191"/>
    </row>
    <row r="728" spans="1:33" ht="14.4" customHeight="1">
      <c r="A728" s="183">
        <v>775</v>
      </c>
      <c r="B728" s="195" t="s">
        <v>5084</v>
      </c>
      <c r="C728" s="198" t="s">
        <v>5084</v>
      </c>
      <c r="D728" s="212" t="s">
        <v>8345</v>
      </c>
      <c r="E728" s="195" t="s">
        <v>27</v>
      </c>
      <c r="F728" s="195" t="s">
        <v>8012</v>
      </c>
      <c r="G728" s="195" t="s">
        <v>8372</v>
      </c>
      <c r="H728" s="195" t="str">
        <f>IFERROR(VLOOKUP(Table[[#This Row],[Activity Details of Assistance]],WHAT!E:F,2,FALSE),"")</f>
        <v># of door</v>
      </c>
      <c r="I728" s="195"/>
      <c r="J728">
        <v>6</v>
      </c>
      <c r="K728" t="s">
        <v>8280</v>
      </c>
      <c r="L728" s="214" t="s">
        <v>13</v>
      </c>
      <c r="M728" s="214" t="s">
        <v>14</v>
      </c>
      <c r="N728" s="195" t="s">
        <v>309</v>
      </c>
      <c r="O728" s="195" t="s">
        <v>1606</v>
      </c>
      <c r="P728" s="195" t="s">
        <v>6478</v>
      </c>
      <c r="Q728" s="236">
        <v>44620</v>
      </c>
      <c r="R728" s="236">
        <v>44593</v>
      </c>
      <c r="S728" t="s">
        <v>8452</v>
      </c>
      <c r="T728" s="196"/>
      <c r="U728" s="196"/>
      <c r="V728" s="196"/>
      <c r="W728" s="196"/>
      <c r="X728"/>
      <c r="Y728" t="s">
        <v>8418</v>
      </c>
      <c r="Z728">
        <v>8801720071252</v>
      </c>
      <c r="AA728" t="s">
        <v>8469</v>
      </c>
      <c r="AB728" s="188" t="str">
        <f>_xlfn.IFNA(IF(Table[[#This Row],[Programme Partner]]&lt;&gt;Table[[#This Row],[Implementing Partner]],CONCATENATE(Table[[#This Row],[Programme Partner]],"-",Table[[#This Row],[Implementing Partner]]),Table[[#This Row],[Programme Partner]]),"")</f>
        <v>DPHE</v>
      </c>
      <c r="AC728" s="189"/>
      <c r="AD728" s="189"/>
      <c r="AE728" s="190"/>
      <c r="AF728" s="190"/>
      <c r="AG728" s="191"/>
    </row>
    <row r="729" spans="1:33" ht="14.4" customHeight="1">
      <c r="A729" s="183">
        <v>776</v>
      </c>
      <c r="B729" s="195" t="s">
        <v>5084</v>
      </c>
      <c r="C729" s="198" t="s">
        <v>5084</v>
      </c>
      <c r="D729" s="212" t="s">
        <v>8345</v>
      </c>
      <c r="E729" s="195" t="s">
        <v>27</v>
      </c>
      <c r="F729" s="195" t="s">
        <v>8012</v>
      </c>
      <c r="G729" s="195" t="s">
        <v>8354</v>
      </c>
      <c r="H729" s="195" t="str">
        <f>IFERROR(VLOOKUP(Table[[#This Row],[Activity Details of Assistance]],WHAT!E:F,2,FALSE),"")</f>
        <v># of door</v>
      </c>
      <c r="I729" s="195"/>
      <c r="J729">
        <v>60</v>
      </c>
      <c r="K729" t="s">
        <v>8280</v>
      </c>
      <c r="L729" s="214" t="s">
        <v>13</v>
      </c>
      <c r="M729" s="214" t="s">
        <v>14</v>
      </c>
      <c r="N729" s="195" t="s">
        <v>309</v>
      </c>
      <c r="O729" s="195" t="s">
        <v>1606</v>
      </c>
      <c r="P729" s="195" t="s">
        <v>6478</v>
      </c>
      <c r="Q729" s="236">
        <v>44620</v>
      </c>
      <c r="R729" s="236">
        <v>44593</v>
      </c>
      <c r="S729" t="s">
        <v>8452</v>
      </c>
      <c r="T729" s="196"/>
      <c r="U729" s="196"/>
      <c r="V729" s="196"/>
      <c r="W729" s="196"/>
      <c r="X729"/>
      <c r="Y729" t="s">
        <v>8418</v>
      </c>
      <c r="Z729">
        <v>8801720071252</v>
      </c>
      <c r="AA729" t="s">
        <v>8469</v>
      </c>
      <c r="AB729" s="188" t="str">
        <f>_xlfn.IFNA(IF(Table[[#This Row],[Programme Partner]]&lt;&gt;Table[[#This Row],[Implementing Partner]],CONCATENATE(Table[[#This Row],[Programme Partner]],"-",Table[[#This Row],[Implementing Partner]]),Table[[#This Row],[Programme Partner]]),"")</f>
        <v>DPHE</v>
      </c>
      <c r="AC729" s="189"/>
      <c r="AD729" s="189"/>
      <c r="AE729" s="190"/>
      <c r="AF729" s="190"/>
      <c r="AG729" s="191"/>
    </row>
    <row r="730" spans="1:33" ht="14.4" customHeight="1">
      <c r="A730" s="183">
        <v>777</v>
      </c>
      <c r="B730" s="195" t="s">
        <v>5084</v>
      </c>
      <c r="C730" s="198" t="s">
        <v>5084</v>
      </c>
      <c r="D730" s="212" t="s">
        <v>8345</v>
      </c>
      <c r="E730" s="195" t="s">
        <v>27</v>
      </c>
      <c r="F730" s="195" t="s">
        <v>8011</v>
      </c>
      <c r="G730" s="213" t="s">
        <v>8353</v>
      </c>
      <c r="H730" s="195" t="str">
        <f>IFERROR(VLOOKUP(Table[[#This Row],[Activity Details of Assistance]],WHAT!E:F,2,FALSE),"")</f>
        <v># of tube well</v>
      </c>
      <c r="I730" s="195"/>
      <c r="J730">
        <v>7</v>
      </c>
      <c r="K730" t="s">
        <v>8280</v>
      </c>
      <c r="L730" s="214" t="s">
        <v>13</v>
      </c>
      <c r="M730" s="214" t="s">
        <v>14</v>
      </c>
      <c r="N730" s="195" t="s">
        <v>309</v>
      </c>
      <c r="O730" s="195" t="s">
        <v>1606</v>
      </c>
      <c r="P730" s="195" t="s">
        <v>6397</v>
      </c>
      <c r="Q730" s="236">
        <v>44620</v>
      </c>
      <c r="R730" s="236">
        <v>44593</v>
      </c>
      <c r="S730" t="s">
        <v>8452</v>
      </c>
      <c r="T730" s="196"/>
      <c r="U730" s="196"/>
      <c r="V730" s="196"/>
      <c r="W730" s="196"/>
      <c r="X730"/>
      <c r="Y730" t="s">
        <v>8418</v>
      </c>
      <c r="Z730">
        <v>8801720071252</v>
      </c>
      <c r="AA730" t="s">
        <v>8419</v>
      </c>
      <c r="AB730" s="188" t="str">
        <f>_xlfn.IFNA(IF(Table[[#This Row],[Programme Partner]]&lt;&gt;Table[[#This Row],[Implementing Partner]],CONCATENATE(Table[[#This Row],[Programme Partner]],"-",Table[[#This Row],[Implementing Partner]]),Table[[#This Row],[Programme Partner]]),"")</f>
        <v>DPHE</v>
      </c>
      <c r="AC730" s="189"/>
      <c r="AD730" s="189"/>
      <c r="AE730" s="190"/>
      <c r="AF730" s="190"/>
      <c r="AG730" s="191"/>
    </row>
    <row r="731" spans="1:33" ht="14.4" customHeight="1">
      <c r="A731" s="183">
        <v>778</v>
      </c>
      <c r="B731" s="195" t="s">
        <v>5084</v>
      </c>
      <c r="C731" s="198" t="s">
        <v>5084</v>
      </c>
      <c r="D731" s="212" t="s">
        <v>8345</v>
      </c>
      <c r="E731" s="195" t="s">
        <v>27</v>
      </c>
      <c r="F731" s="195" t="s">
        <v>8011</v>
      </c>
      <c r="G731" s="195" t="s">
        <v>8353</v>
      </c>
      <c r="H731" s="195" t="str">
        <f>IFERROR(VLOOKUP(Table[[#This Row],[Activity Details of Assistance]],WHAT!E:F,2,FALSE),"")</f>
        <v># of tube well</v>
      </c>
      <c r="I731" s="195"/>
      <c r="J731">
        <v>13</v>
      </c>
      <c r="K731" t="s">
        <v>8280</v>
      </c>
      <c r="L731" s="214" t="s">
        <v>13</v>
      </c>
      <c r="M731" s="214" t="s">
        <v>14</v>
      </c>
      <c r="N731" s="195" t="s">
        <v>309</v>
      </c>
      <c r="O731" s="195" t="s">
        <v>1606</v>
      </c>
      <c r="P731" s="195" t="s">
        <v>6479</v>
      </c>
      <c r="Q731" s="236">
        <v>44620</v>
      </c>
      <c r="R731" s="236">
        <v>44593</v>
      </c>
      <c r="S731" t="s">
        <v>8452</v>
      </c>
      <c r="T731" s="196"/>
      <c r="U731" s="196"/>
      <c r="V731" s="196"/>
      <c r="W731" s="196"/>
      <c r="X731"/>
      <c r="Y731" t="s">
        <v>8418</v>
      </c>
      <c r="Z731">
        <v>8801720071252</v>
      </c>
      <c r="AA731" t="s">
        <v>8419</v>
      </c>
      <c r="AB731" s="188" t="str">
        <f>_xlfn.IFNA(IF(Table[[#This Row],[Programme Partner]]&lt;&gt;Table[[#This Row],[Implementing Partner]],CONCATENATE(Table[[#This Row],[Programme Partner]],"-",Table[[#This Row],[Implementing Partner]]),Table[[#This Row],[Programme Partner]]),"")</f>
        <v>DPHE</v>
      </c>
      <c r="AC731" s="189"/>
      <c r="AD731" s="189"/>
      <c r="AE731" s="190"/>
      <c r="AF731" s="190"/>
      <c r="AG731" s="191"/>
    </row>
    <row r="732" spans="1:33" ht="14.4" customHeight="1">
      <c r="A732" s="183">
        <v>779</v>
      </c>
      <c r="B732" s="195" t="s">
        <v>5084</v>
      </c>
      <c r="C732" s="198" t="s">
        <v>5084</v>
      </c>
      <c r="D732" s="212" t="s">
        <v>8345</v>
      </c>
      <c r="E732" s="195" t="s">
        <v>27</v>
      </c>
      <c r="F732" s="195" t="s">
        <v>8011</v>
      </c>
      <c r="G732" s="213" t="s">
        <v>8353</v>
      </c>
      <c r="H732" s="195" t="str">
        <f>IFERROR(VLOOKUP(Table[[#This Row],[Activity Details of Assistance]],WHAT!E:F,2,FALSE),"")</f>
        <v># of tube well</v>
      </c>
      <c r="I732" s="195"/>
      <c r="J732">
        <v>1</v>
      </c>
      <c r="K732" t="s">
        <v>8280</v>
      </c>
      <c r="L732" s="214" t="s">
        <v>13</v>
      </c>
      <c r="M732" s="214" t="s">
        <v>14</v>
      </c>
      <c r="N732" s="195" t="s">
        <v>309</v>
      </c>
      <c r="O732" s="195" t="s">
        <v>1606</v>
      </c>
      <c r="P732" s="195" t="s">
        <v>6656</v>
      </c>
      <c r="Q732" s="236">
        <v>44620</v>
      </c>
      <c r="R732" s="236">
        <v>44593</v>
      </c>
      <c r="S732" t="s">
        <v>8452</v>
      </c>
      <c r="T732" s="196"/>
      <c r="U732" s="196"/>
      <c r="V732" s="196"/>
      <c r="W732" s="196"/>
      <c r="X732"/>
      <c r="Y732" t="s">
        <v>8418</v>
      </c>
      <c r="Z732">
        <v>8801720071252</v>
      </c>
      <c r="AA732" t="s">
        <v>8419</v>
      </c>
      <c r="AB732" s="188" t="str">
        <f>_xlfn.IFNA(IF(Table[[#This Row],[Programme Partner]]&lt;&gt;Table[[#This Row],[Implementing Partner]],CONCATENATE(Table[[#This Row],[Programme Partner]],"-",Table[[#This Row],[Implementing Partner]]),Table[[#This Row],[Programme Partner]]),"")</f>
        <v>DPHE</v>
      </c>
      <c r="AC732" s="189"/>
      <c r="AD732" s="189"/>
      <c r="AE732" s="190"/>
      <c r="AF732" s="190"/>
      <c r="AG732" s="191"/>
    </row>
    <row r="733" spans="1:33" ht="14.4" customHeight="1">
      <c r="A733" s="183">
        <v>780</v>
      </c>
      <c r="B733" s="195" t="s">
        <v>5084</v>
      </c>
      <c r="C733" s="198" t="s">
        <v>5084</v>
      </c>
      <c r="D733" s="212" t="s">
        <v>8345</v>
      </c>
      <c r="E733" s="195" t="s">
        <v>27</v>
      </c>
      <c r="F733" s="195" t="s">
        <v>8012</v>
      </c>
      <c r="G733" s="213" t="s">
        <v>8362</v>
      </c>
      <c r="H733" s="195" t="str">
        <f>IFERROR(VLOOKUP(Table[[#This Row],[Activity Details of Assistance]],WHAT!E:F,2,FALSE),"")</f>
        <v># of door</v>
      </c>
      <c r="I733" s="195"/>
      <c r="J733">
        <v>9</v>
      </c>
      <c r="K733" t="s">
        <v>8280</v>
      </c>
      <c r="L733" s="214" t="s">
        <v>13</v>
      </c>
      <c r="M733" s="214" t="s">
        <v>14</v>
      </c>
      <c r="N733" s="195" t="s">
        <v>309</v>
      </c>
      <c r="O733" s="195" t="s">
        <v>1606</v>
      </c>
      <c r="P733" s="195" t="s">
        <v>6656</v>
      </c>
      <c r="Q733" s="236">
        <v>44620</v>
      </c>
      <c r="R733" s="236">
        <v>44593</v>
      </c>
      <c r="S733" t="s">
        <v>8452</v>
      </c>
      <c r="T733" s="196"/>
      <c r="U733" s="196"/>
      <c r="V733" s="196"/>
      <c r="W733" s="196"/>
      <c r="X733"/>
      <c r="Y733" t="s">
        <v>8418</v>
      </c>
      <c r="Z733">
        <v>8801720071252</v>
      </c>
      <c r="AA733" t="s">
        <v>8419</v>
      </c>
      <c r="AB733" s="188" t="str">
        <f>_xlfn.IFNA(IF(Table[[#This Row],[Programme Partner]]&lt;&gt;Table[[#This Row],[Implementing Partner]],CONCATENATE(Table[[#This Row],[Programme Partner]],"-",Table[[#This Row],[Implementing Partner]]),Table[[#This Row],[Programme Partner]]),"")</f>
        <v>DPHE</v>
      </c>
      <c r="AC733" s="189"/>
      <c r="AD733" s="189"/>
      <c r="AE733" s="190"/>
      <c r="AF733" s="190"/>
      <c r="AG733" s="191"/>
    </row>
    <row r="734" spans="1:33" ht="14.4" customHeight="1">
      <c r="A734" s="183">
        <v>781</v>
      </c>
      <c r="B734" s="195" t="s">
        <v>5084</v>
      </c>
      <c r="C734" s="198" t="s">
        <v>5084</v>
      </c>
      <c r="D734" s="212" t="s">
        <v>8345</v>
      </c>
      <c r="E734" s="195" t="s">
        <v>27</v>
      </c>
      <c r="F734" t="s">
        <v>8012</v>
      </c>
      <c r="G734" s="213" t="s">
        <v>8372</v>
      </c>
      <c r="H734" s="195" t="str">
        <f>IFERROR(VLOOKUP(Table[[#This Row],[Activity Details of Assistance]],WHAT!E:F,2,FALSE),"")</f>
        <v># of door</v>
      </c>
      <c r="I734" s="195"/>
      <c r="J734">
        <v>18</v>
      </c>
      <c r="K734" t="s">
        <v>8280</v>
      </c>
      <c r="L734" s="214" t="s">
        <v>13</v>
      </c>
      <c r="M734" s="214" t="s">
        <v>14</v>
      </c>
      <c r="N734" s="195" t="s">
        <v>309</v>
      </c>
      <c r="O734" s="195" t="s">
        <v>1606</v>
      </c>
      <c r="P734" s="195" t="s">
        <v>6656</v>
      </c>
      <c r="Q734" s="236">
        <v>44620</v>
      </c>
      <c r="R734" s="236">
        <v>44593</v>
      </c>
      <c r="S734" t="s">
        <v>8452</v>
      </c>
      <c r="T734" s="196"/>
      <c r="U734" s="196"/>
      <c r="V734" s="196"/>
      <c r="W734" s="196"/>
      <c r="X734"/>
      <c r="Y734" t="s">
        <v>8418</v>
      </c>
      <c r="Z734">
        <v>8801720071252</v>
      </c>
      <c r="AA734" t="s">
        <v>8419</v>
      </c>
      <c r="AB734" s="188" t="str">
        <f>_xlfn.IFNA(IF(Table[[#This Row],[Programme Partner]]&lt;&gt;Table[[#This Row],[Implementing Partner]],CONCATENATE(Table[[#This Row],[Programme Partner]],"-",Table[[#This Row],[Implementing Partner]]),Table[[#This Row],[Programme Partner]]),"")</f>
        <v>DPHE</v>
      </c>
      <c r="AC734" s="189"/>
      <c r="AD734" s="189"/>
      <c r="AE734" s="190"/>
      <c r="AF734" s="190"/>
      <c r="AG734" s="191"/>
    </row>
    <row r="735" spans="1:33" ht="14.4" customHeight="1">
      <c r="A735" s="183">
        <v>782</v>
      </c>
      <c r="B735" s="195" t="s">
        <v>5084</v>
      </c>
      <c r="C735" s="198" t="s">
        <v>5084</v>
      </c>
      <c r="D735" s="212" t="s">
        <v>8345</v>
      </c>
      <c r="E735" s="195" t="s">
        <v>27</v>
      </c>
      <c r="F735" s="195" t="s">
        <v>8012</v>
      </c>
      <c r="G735" s="213" t="s">
        <v>8354</v>
      </c>
      <c r="H735" s="195" t="str">
        <f>IFERROR(VLOOKUP(Table[[#This Row],[Activity Details of Assistance]],WHAT!E:F,2,FALSE),"")</f>
        <v># of door</v>
      </c>
      <c r="I735" s="195"/>
      <c r="J735">
        <v>18</v>
      </c>
      <c r="K735" t="s">
        <v>8280</v>
      </c>
      <c r="L735" s="214" t="s">
        <v>13</v>
      </c>
      <c r="M735" s="214" t="s">
        <v>14</v>
      </c>
      <c r="N735" s="195" t="s">
        <v>309</v>
      </c>
      <c r="O735" s="195" t="s">
        <v>1606</v>
      </c>
      <c r="P735" s="195" t="s">
        <v>6656</v>
      </c>
      <c r="Q735" s="236">
        <v>44620</v>
      </c>
      <c r="R735" s="236">
        <v>44593</v>
      </c>
      <c r="S735" t="s">
        <v>8452</v>
      </c>
      <c r="T735" s="196"/>
      <c r="U735" s="196"/>
      <c r="V735" s="196"/>
      <c r="W735" s="196"/>
      <c r="X735"/>
      <c r="Y735" t="s">
        <v>8418</v>
      </c>
      <c r="Z735">
        <v>8801720071252</v>
      </c>
      <c r="AA735" t="s">
        <v>8419</v>
      </c>
      <c r="AB735" s="188" t="str">
        <f>_xlfn.IFNA(IF(Table[[#This Row],[Programme Partner]]&lt;&gt;Table[[#This Row],[Implementing Partner]],CONCATENATE(Table[[#This Row],[Programme Partner]],"-",Table[[#This Row],[Implementing Partner]]),Table[[#This Row],[Programme Partner]]),"")</f>
        <v>DPHE</v>
      </c>
      <c r="AC735" s="189"/>
      <c r="AD735" s="189"/>
      <c r="AE735" s="190"/>
      <c r="AF735" s="190"/>
      <c r="AG735" s="191"/>
    </row>
    <row r="736" spans="1:33" ht="14.4" customHeight="1">
      <c r="A736" s="183">
        <v>783</v>
      </c>
      <c r="B736" s="195" t="s">
        <v>5084</v>
      </c>
      <c r="C736" s="198" t="s">
        <v>5084</v>
      </c>
      <c r="D736" s="212" t="s">
        <v>8345</v>
      </c>
      <c r="E736" s="195" t="s">
        <v>27</v>
      </c>
      <c r="F736" s="195" t="s">
        <v>8011</v>
      </c>
      <c r="G736" s="195" t="s">
        <v>8353</v>
      </c>
      <c r="H736" s="195" t="str">
        <f>IFERROR(VLOOKUP(Table[[#This Row],[Activity Details of Assistance]],WHAT!E:F,2,FALSE),"")</f>
        <v># of tube well</v>
      </c>
      <c r="I736" s="195"/>
      <c r="J736">
        <v>1</v>
      </c>
      <c r="K736" t="s">
        <v>8280</v>
      </c>
      <c r="L736" s="214" t="s">
        <v>13</v>
      </c>
      <c r="M736" s="214" t="s">
        <v>14</v>
      </c>
      <c r="N736" s="195" t="s">
        <v>309</v>
      </c>
      <c r="O736" s="195" t="s">
        <v>1606</v>
      </c>
      <c r="P736" s="195" t="s">
        <v>6481</v>
      </c>
      <c r="Q736" s="236">
        <v>44620</v>
      </c>
      <c r="R736" s="236">
        <v>44593</v>
      </c>
      <c r="S736" t="s">
        <v>8452</v>
      </c>
      <c r="T736" s="196"/>
      <c r="U736" s="196"/>
      <c r="V736" s="196"/>
      <c r="W736" s="196"/>
      <c r="X736"/>
      <c r="Y736" t="s">
        <v>8418</v>
      </c>
      <c r="Z736">
        <v>8801720071252</v>
      </c>
      <c r="AA736" t="s">
        <v>8419</v>
      </c>
      <c r="AB736" s="188" t="str">
        <f>_xlfn.IFNA(IF(Table[[#This Row],[Programme Partner]]&lt;&gt;Table[[#This Row],[Implementing Partner]],CONCATENATE(Table[[#This Row],[Programme Partner]],"-",Table[[#This Row],[Implementing Partner]]),Table[[#This Row],[Programme Partner]]),"")</f>
        <v>DPHE</v>
      </c>
      <c r="AC736" s="189"/>
      <c r="AD736" s="189"/>
      <c r="AE736" s="190"/>
      <c r="AF736" s="190"/>
      <c r="AG736" s="191"/>
    </row>
    <row r="737" spans="1:33" ht="14.4" customHeight="1">
      <c r="A737" s="183">
        <v>784</v>
      </c>
      <c r="B737" s="195" t="s">
        <v>5084</v>
      </c>
      <c r="C737" s="198" t="s">
        <v>5084</v>
      </c>
      <c r="D737" s="212" t="s">
        <v>8345</v>
      </c>
      <c r="E737" s="195" t="s">
        <v>27</v>
      </c>
      <c r="F737" s="195" t="s">
        <v>8011</v>
      </c>
      <c r="G737" s="195" t="s">
        <v>8353</v>
      </c>
      <c r="H737" s="195" t="str">
        <f>IFERROR(VLOOKUP(Table[[#This Row],[Activity Details of Assistance]],WHAT!E:F,2,FALSE),"")</f>
        <v># of tube well</v>
      </c>
      <c r="I737" s="195"/>
      <c r="J737">
        <v>1</v>
      </c>
      <c r="K737" t="s">
        <v>8280</v>
      </c>
      <c r="L737" s="214" t="s">
        <v>13</v>
      </c>
      <c r="M737" s="214" t="s">
        <v>14</v>
      </c>
      <c r="N737" s="195" t="s">
        <v>309</v>
      </c>
      <c r="O737" s="195" t="s">
        <v>1606</v>
      </c>
      <c r="P737" s="195" t="s">
        <v>5887</v>
      </c>
      <c r="Q737" s="236">
        <v>44620</v>
      </c>
      <c r="R737" s="236">
        <v>44593</v>
      </c>
      <c r="S737" t="s">
        <v>8452</v>
      </c>
      <c r="T737" s="196"/>
      <c r="U737" s="196"/>
      <c r="V737" s="196"/>
      <c r="W737" s="196"/>
      <c r="X737"/>
      <c r="Y737" t="s">
        <v>8418</v>
      </c>
      <c r="Z737">
        <v>8801720071252</v>
      </c>
      <c r="AA737" t="s">
        <v>8419</v>
      </c>
      <c r="AB737" s="188" t="str">
        <f>_xlfn.IFNA(IF(Table[[#This Row],[Programme Partner]]&lt;&gt;Table[[#This Row],[Implementing Partner]],CONCATENATE(Table[[#This Row],[Programme Partner]],"-",Table[[#This Row],[Implementing Partner]]),Table[[#This Row],[Programme Partner]]),"")</f>
        <v>DPHE</v>
      </c>
      <c r="AC737" s="189"/>
      <c r="AD737" s="189"/>
      <c r="AE737" s="190"/>
      <c r="AF737" s="190"/>
      <c r="AG737" s="191"/>
    </row>
    <row r="738" spans="1:33" ht="14.4" customHeight="1">
      <c r="A738" s="183">
        <v>785</v>
      </c>
      <c r="B738" s="195" t="s">
        <v>5084</v>
      </c>
      <c r="C738" s="198" t="s">
        <v>5084</v>
      </c>
      <c r="D738" s="212" t="s">
        <v>8345</v>
      </c>
      <c r="E738" s="195" t="s">
        <v>27</v>
      </c>
      <c r="F738" s="195" t="s">
        <v>8014</v>
      </c>
      <c r="G738" s="213" t="s">
        <v>8361</v>
      </c>
      <c r="H738" s="195" t="str">
        <f>IFERROR(VLOOKUP(Table[[#This Row],[Activity Details of Assistance]],WHAT!E:F,2,FALSE),"")</f>
        <v># of plant</v>
      </c>
      <c r="I738" s="195"/>
      <c r="J738">
        <v>1</v>
      </c>
      <c r="K738" t="s">
        <v>8280</v>
      </c>
      <c r="L738" s="214" t="s">
        <v>13</v>
      </c>
      <c r="M738" s="214" t="s">
        <v>14</v>
      </c>
      <c r="N738" s="195" t="s">
        <v>309</v>
      </c>
      <c r="O738" s="195" t="s">
        <v>1606</v>
      </c>
      <c r="P738" s="195" t="s">
        <v>6482</v>
      </c>
      <c r="Q738" s="236">
        <v>44620</v>
      </c>
      <c r="R738" s="236">
        <v>44593</v>
      </c>
      <c r="S738" t="s">
        <v>8452</v>
      </c>
      <c r="T738" s="196"/>
      <c r="U738" s="196"/>
      <c r="V738" s="196"/>
      <c r="W738" s="196"/>
      <c r="X738"/>
      <c r="Y738" t="s">
        <v>8418</v>
      </c>
      <c r="Z738">
        <v>8801720071252</v>
      </c>
      <c r="AA738" t="s">
        <v>8419</v>
      </c>
      <c r="AB738" s="188" t="str">
        <f>_xlfn.IFNA(IF(Table[[#This Row],[Programme Partner]]&lt;&gt;Table[[#This Row],[Implementing Partner]],CONCATENATE(Table[[#This Row],[Programme Partner]],"-",Table[[#This Row],[Implementing Partner]]),Table[[#This Row],[Programme Partner]]),"")</f>
        <v>DPHE</v>
      </c>
      <c r="AC738" s="189"/>
      <c r="AD738" s="189"/>
      <c r="AE738" s="190"/>
      <c r="AF738" s="190"/>
      <c r="AG738" s="191"/>
    </row>
    <row r="739" spans="1:33" ht="14.4" customHeight="1">
      <c r="A739" s="183">
        <v>786</v>
      </c>
      <c r="B739" s="195" t="s">
        <v>5084</v>
      </c>
      <c r="C739" s="198" t="s">
        <v>5084</v>
      </c>
      <c r="D739" s="212" t="s">
        <v>8345</v>
      </c>
      <c r="E739" s="195" t="s">
        <v>27</v>
      </c>
      <c r="F739" s="195" t="s">
        <v>8011</v>
      </c>
      <c r="G739" s="213" t="s">
        <v>8353</v>
      </c>
      <c r="H739" s="195" t="str">
        <f>IFERROR(VLOOKUP(Table[[#This Row],[Activity Details of Assistance]],WHAT!E:F,2,FALSE),"")</f>
        <v># of tube well</v>
      </c>
      <c r="I739" s="195"/>
      <c r="J739">
        <v>19</v>
      </c>
      <c r="K739" t="s">
        <v>8280</v>
      </c>
      <c r="L739" s="214" t="s">
        <v>13</v>
      </c>
      <c r="M739" s="214" t="s">
        <v>14</v>
      </c>
      <c r="N739" s="195" t="s">
        <v>309</v>
      </c>
      <c r="O739" s="195" t="s">
        <v>1606</v>
      </c>
      <c r="P739" s="195" t="s">
        <v>6475</v>
      </c>
      <c r="Q739" s="236">
        <v>44620</v>
      </c>
      <c r="R739" s="236">
        <v>44593</v>
      </c>
      <c r="S739" t="s">
        <v>8452</v>
      </c>
      <c r="T739" s="196"/>
      <c r="U739" s="196"/>
      <c r="V739" s="196"/>
      <c r="W739" s="196"/>
      <c r="X739"/>
      <c r="Y739" t="s">
        <v>8418</v>
      </c>
      <c r="Z739">
        <v>8801720071252</v>
      </c>
      <c r="AA739" t="s">
        <v>8419</v>
      </c>
      <c r="AB739" s="188" t="str">
        <f>_xlfn.IFNA(IF(Table[[#This Row],[Programme Partner]]&lt;&gt;Table[[#This Row],[Implementing Partner]],CONCATENATE(Table[[#This Row],[Programme Partner]],"-",Table[[#This Row],[Implementing Partner]]),Table[[#This Row],[Programme Partner]]),"")</f>
        <v>DPHE</v>
      </c>
      <c r="AC739" s="189"/>
      <c r="AD739" s="189"/>
      <c r="AE739" s="190"/>
      <c r="AF739" s="190"/>
      <c r="AG739" s="191"/>
    </row>
    <row r="740" spans="1:33" ht="14.4" customHeight="1">
      <c r="A740" s="183">
        <v>787</v>
      </c>
      <c r="B740" s="195" t="s">
        <v>5084</v>
      </c>
      <c r="C740" s="198" t="s">
        <v>5084</v>
      </c>
      <c r="D740" s="212" t="s">
        <v>8345</v>
      </c>
      <c r="E740" s="195" t="s">
        <v>27</v>
      </c>
      <c r="F740" t="s">
        <v>8012</v>
      </c>
      <c r="G740" s="213" t="s">
        <v>8362</v>
      </c>
      <c r="H740" s="195" t="str">
        <f>IFERROR(VLOOKUP(Table[[#This Row],[Activity Details of Assistance]],WHAT!E:F,2,FALSE),"")</f>
        <v># of door</v>
      </c>
      <c r="I740" s="195"/>
      <c r="J740">
        <v>8</v>
      </c>
      <c r="K740" t="s">
        <v>8280</v>
      </c>
      <c r="L740" s="214" t="s">
        <v>13</v>
      </c>
      <c r="M740" s="214" t="s">
        <v>14</v>
      </c>
      <c r="N740" s="195" t="s">
        <v>309</v>
      </c>
      <c r="O740" s="195" t="s">
        <v>1606</v>
      </c>
      <c r="P740" s="195" t="s">
        <v>6475</v>
      </c>
      <c r="Q740" s="236">
        <v>44620</v>
      </c>
      <c r="R740" s="236">
        <v>44593</v>
      </c>
      <c r="S740" t="s">
        <v>8452</v>
      </c>
      <c r="T740" s="196"/>
      <c r="U740" s="196"/>
      <c r="V740" s="196"/>
      <c r="W740" s="196"/>
      <c r="X740"/>
      <c r="Y740" t="s">
        <v>8418</v>
      </c>
      <c r="Z740">
        <v>8801720071252</v>
      </c>
      <c r="AA740" t="s">
        <v>8419</v>
      </c>
      <c r="AB740" s="188" t="str">
        <f>_xlfn.IFNA(IF(Table[[#This Row],[Programme Partner]]&lt;&gt;Table[[#This Row],[Implementing Partner]],CONCATENATE(Table[[#This Row],[Programme Partner]],"-",Table[[#This Row],[Implementing Partner]]),Table[[#This Row],[Programme Partner]]),"")</f>
        <v>DPHE</v>
      </c>
      <c r="AC740" s="189"/>
      <c r="AD740" s="189"/>
      <c r="AE740" s="190"/>
      <c r="AF740" s="190"/>
      <c r="AG740" s="191"/>
    </row>
    <row r="741" spans="1:33" ht="14.4" customHeight="1">
      <c r="A741" s="183">
        <v>788</v>
      </c>
      <c r="B741" s="195" t="s">
        <v>5084</v>
      </c>
      <c r="C741" s="198" t="s">
        <v>5084</v>
      </c>
      <c r="D741" s="212" t="s">
        <v>8345</v>
      </c>
      <c r="E741" s="195" t="s">
        <v>27</v>
      </c>
      <c r="F741" t="s">
        <v>8012</v>
      </c>
      <c r="G741" s="213" t="s">
        <v>8372</v>
      </c>
      <c r="H741" s="195" t="str">
        <f>IFERROR(VLOOKUP(Table[[#This Row],[Activity Details of Assistance]],WHAT!E:F,2,FALSE),"")</f>
        <v># of door</v>
      </c>
      <c r="I741" s="195"/>
      <c r="J741">
        <v>16</v>
      </c>
      <c r="K741" t="s">
        <v>8280</v>
      </c>
      <c r="L741" s="214" t="s">
        <v>13</v>
      </c>
      <c r="M741" s="214" t="s">
        <v>14</v>
      </c>
      <c r="N741" s="195" t="s">
        <v>309</v>
      </c>
      <c r="O741" s="195" t="s">
        <v>1606</v>
      </c>
      <c r="P741" s="195" t="s">
        <v>6475</v>
      </c>
      <c r="Q741" s="236">
        <v>44620</v>
      </c>
      <c r="R741" s="236">
        <v>44593</v>
      </c>
      <c r="S741" t="s">
        <v>8452</v>
      </c>
      <c r="T741" s="196"/>
      <c r="U741" s="196"/>
      <c r="V741" s="196"/>
      <c r="W741" s="196"/>
      <c r="X741"/>
      <c r="Y741" t="s">
        <v>8418</v>
      </c>
      <c r="Z741">
        <v>8801720071252</v>
      </c>
      <c r="AA741" t="s">
        <v>8419</v>
      </c>
      <c r="AB741" s="188" t="str">
        <f>_xlfn.IFNA(IF(Table[[#This Row],[Programme Partner]]&lt;&gt;Table[[#This Row],[Implementing Partner]],CONCATENATE(Table[[#This Row],[Programme Partner]],"-",Table[[#This Row],[Implementing Partner]]),Table[[#This Row],[Programme Partner]]),"")</f>
        <v>DPHE</v>
      </c>
      <c r="AC741" s="189"/>
      <c r="AD741" s="189"/>
      <c r="AE741" s="190"/>
      <c r="AF741" s="190"/>
      <c r="AG741" s="191"/>
    </row>
    <row r="742" spans="1:33" ht="14.4" customHeight="1">
      <c r="A742" s="183">
        <v>789</v>
      </c>
      <c r="B742" s="195" t="s">
        <v>5084</v>
      </c>
      <c r="C742" s="198" t="s">
        <v>5084</v>
      </c>
      <c r="D742" s="212" t="s">
        <v>8345</v>
      </c>
      <c r="E742" s="195" t="s">
        <v>27</v>
      </c>
      <c r="F742" s="195" t="s">
        <v>8012</v>
      </c>
      <c r="G742" s="213" t="s">
        <v>8354</v>
      </c>
      <c r="H742" s="195" t="str">
        <f>IFERROR(VLOOKUP(Table[[#This Row],[Activity Details of Assistance]],WHAT!E:F,2,FALSE),"")</f>
        <v># of door</v>
      </c>
      <c r="I742" s="195"/>
      <c r="J742">
        <v>16</v>
      </c>
      <c r="K742" t="s">
        <v>8280</v>
      </c>
      <c r="L742" s="214" t="s">
        <v>13</v>
      </c>
      <c r="M742" s="214" t="s">
        <v>14</v>
      </c>
      <c r="N742" s="195" t="s">
        <v>309</v>
      </c>
      <c r="O742" s="195" t="s">
        <v>1606</v>
      </c>
      <c r="P742" s="195" t="s">
        <v>6475</v>
      </c>
      <c r="Q742" s="236">
        <v>44620</v>
      </c>
      <c r="R742" s="236">
        <v>44593</v>
      </c>
      <c r="S742" t="s">
        <v>8452</v>
      </c>
      <c r="T742" s="196"/>
      <c r="U742" s="196"/>
      <c r="V742" s="196"/>
      <c r="W742" s="196"/>
      <c r="X742"/>
      <c r="Y742" t="s">
        <v>8418</v>
      </c>
      <c r="Z742">
        <v>8801720071252</v>
      </c>
      <c r="AA742" t="s">
        <v>8419</v>
      </c>
      <c r="AB742" s="188" t="str">
        <f>_xlfn.IFNA(IF(Table[[#This Row],[Programme Partner]]&lt;&gt;Table[[#This Row],[Implementing Partner]],CONCATENATE(Table[[#This Row],[Programme Partner]],"-",Table[[#This Row],[Implementing Partner]]),Table[[#This Row],[Programme Partner]]),"")</f>
        <v>DPHE</v>
      </c>
      <c r="AC742" s="189"/>
      <c r="AD742" s="189"/>
      <c r="AE742" s="190"/>
      <c r="AF742" s="190"/>
      <c r="AG742" s="191"/>
    </row>
    <row r="743" spans="1:33" ht="14.4" customHeight="1">
      <c r="A743" s="183">
        <v>790</v>
      </c>
      <c r="B743" s="195" t="s">
        <v>5084</v>
      </c>
      <c r="C743" s="198" t="s">
        <v>5084</v>
      </c>
      <c r="D743" s="197" t="s">
        <v>8345</v>
      </c>
      <c r="E743" s="195" t="s">
        <v>27</v>
      </c>
      <c r="F743" s="195" t="s">
        <v>8011</v>
      </c>
      <c r="G743" s="213" t="s">
        <v>8353</v>
      </c>
      <c r="H743" s="195" t="str">
        <f>IFERROR(VLOOKUP(Table[[#This Row],[Activity Details of Assistance]],WHAT!E:F,2,FALSE),"")</f>
        <v># of tube well</v>
      </c>
      <c r="I743" s="195"/>
      <c r="J743">
        <v>13</v>
      </c>
      <c r="K743" t="s">
        <v>8280</v>
      </c>
      <c r="L743" s="214" t="s">
        <v>13</v>
      </c>
      <c r="M743" s="214" t="s">
        <v>14</v>
      </c>
      <c r="N743" s="195" t="s">
        <v>309</v>
      </c>
      <c r="O743" s="195" t="s">
        <v>1606</v>
      </c>
      <c r="P743" s="195" t="s">
        <v>5868</v>
      </c>
      <c r="Q743" s="236">
        <v>44620</v>
      </c>
      <c r="R743" s="236">
        <v>44593</v>
      </c>
      <c r="S743" t="s">
        <v>8452</v>
      </c>
      <c r="T743" s="196"/>
      <c r="U743" s="196"/>
      <c r="V743" s="196"/>
      <c r="W743" s="196"/>
      <c r="X743"/>
      <c r="Y743" t="s">
        <v>8418</v>
      </c>
      <c r="Z743">
        <v>8801720071252</v>
      </c>
      <c r="AA743" t="s">
        <v>8469</v>
      </c>
      <c r="AB743" s="188" t="str">
        <f>_xlfn.IFNA(IF(Table[[#This Row],[Programme Partner]]&lt;&gt;Table[[#This Row],[Implementing Partner]],CONCATENATE(Table[[#This Row],[Programme Partner]],"-",Table[[#This Row],[Implementing Partner]]),Table[[#This Row],[Programme Partner]]),"")</f>
        <v>DPHE</v>
      </c>
      <c r="AC743" s="189"/>
      <c r="AD743" s="189"/>
      <c r="AE743" s="190"/>
      <c r="AF743" s="190"/>
      <c r="AG743" s="191"/>
    </row>
    <row r="744" spans="1:33" ht="14.4" customHeight="1">
      <c r="A744" s="183">
        <v>791</v>
      </c>
      <c r="B744" s="195" t="s">
        <v>5084</v>
      </c>
      <c r="C744" s="198" t="s">
        <v>5084</v>
      </c>
      <c r="D744" s="197" t="s">
        <v>8345</v>
      </c>
      <c r="E744" s="195" t="s">
        <v>27</v>
      </c>
      <c r="F744" s="195" t="s">
        <v>8012</v>
      </c>
      <c r="G744" s="213" t="s">
        <v>8362</v>
      </c>
      <c r="H744" s="195" t="str">
        <f>IFERROR(VLOOKUP(Table[[#This Row],[Activity Details of Assistance]],WHAT!E:F,2,FALSE),"")</f>
        <v># of door</v>
      </c>
      <c r="I744" s="195"/>
      <c r="J744">
        <v>2</v>
      </c>
      <c r="K744" t="s">
        <v>8280</v>
      </c>
      <c r="L744" s="214" t="s">
        <v>13</v>
      </c>
      <c r="M744" s="214" t="s">
        <v>14</v>
      </c>
      <c r="N744" s="195" t="s">
        <v>309</v>
      </c>
      <c r="O744" s="195" t="s">
        <v>1606</v>
      </c>
      <c r="P744" s="195" t="s">
        <v>5868</v>
      </c>
      <c r="Q744" s="236">
        <v>44620</v>
      </c>
      <c r="R744" s="236">
        <v>44593</v>
      </c>
      <c r="S744" t="s">
        <v>8452</v>
      </c>
      <c r="T744" s="196"/>
      <c r="U744" s="196"/>
      <c r="V744" s="196"/>
      <c r="W744" s="196"/>
      <c r="X744"/>
      <c r="Y744" t="s">
        <v>8418</v>
      </c>
      <c r="Z744">
        <v>8801720071252</v>
      </c>
      <c r="AA744" t="s">
        <v>8469</v>
      </c>
      <c r="AB744" s="188" t="str">
        <f>_xlfn.IFNA(IF(Table[[#This Row],[Programme Partner]]&lt;&gt;Table[[#This Row],[Implementing Partner]],CONCATENATE(Table[[#This Row],[Programme Partner]],"-",Table[[#This Row],[Implementing Partner]]),Table[[#This Row],[Programme Partner]]),"")</f>
        <v>DPHE</v>
      </c>
      <c r="AC744" s="189"/>
      <c r="AD744" s="189"/>
      <c r="AE744" s="190"/>
      <c r="AF744" s="190"/>
      <c r="AG744" s="191"/>
    </row>
    <row r="745" spans="1:33" ht="14.4" customHeight="1">
      <c r="A745" s="183">
        <v>792</v>
      </c>
      <c r="B745" s="195" t="s">
        <v>5084</v>
      </c>
      <c r="C745" s="198" t="s">
        <v>5084</v>
      </c>
      <c r="D745" s="197" t="s">
        <v>8345</v>
      </c>
      <c r="E745" s="195" t="s">
        <v>27</v>
      </c>
      <c r="F745" s="195" t="s">
        <v>8012</v>
      </c>
      <c r="G745" s="213" t="s">
        <v>8372</v>
      </c>
      <c r="H745" s="195" t="str">
        <f>IFERROR(VLOOKUP(Table[[#This Row],[Activity Details of Assistance]],WHAT!E:F,2,FALSE),"")</f>
        <v># of door</v>
      </c>
      <c r="I745" s="195"/>
      <c r="J745">
        <v>4</v>
      </c>
      <c r="K745" t="s">
        <v>8280</v>
      </c>
      <c r="L745" s="214" t="s">
        <v>13</v>
      </c>
      <c r="M745" s="214" t="s">
        <v>14</v>
      </c>
      <c r="N745" s="195" t="s">
        <v>309</v>
      </c>
      <c r="O745" s="195" t="s">
        <v>1606</v>
      </c>
      <c r="P745" s="195" t="s">
        <v>5868</v>
      </c>
      <c r="Q745" s="236">
        <v>44620</v>
      </c>
      <c r="R745" s="236">
        <v>44593</v>
      </c>
      <c r="S745" t="s">
        <v>8452</v>
      </c>
      <c r="T745" s="196"/>
      <c r="U745" s="196"/>
      <c r="V745" s="196"/>
      <c r="W745" s="196"/>
      <c r="X745"/>
      <c r="Y745" t="s">
        <v>8418</v>
      </c>
      <c r="Z745">
        <v>8801720071252</v>
      </c>
      <c r="AA745" t="s">
        <v>8469</v>
      </c>
      <c r="AB745" s="188" t="str">
        <f>_xlfn.IFNA(IF(Table[[#This Row],[Programme Partner]]&lt;&gt;Table[[#This Row],[Implementing Partner]],CONCATENATE(Table[[#This Row],[Programme Partner]],"-",Table[[#This Row],[Implementing Partner]]),Table[[#This Row],[Programme Partner]]),"")</f>
        <v>DPHE</v>
      </c>
      <c r="AC745" s="189"/>
      <c r="AD745" s="189"/>
      <c r="AE745" s="190"/>
      <c r="AF745" s="190"/>
      <c r="AG745" s="191"/>
    </row>
    <row r="746" spans="1:33" ht="14.4" customHeight="1">
      <c r="A746" s="183">
        <v>793</v>
      </c>
      <c r="B746" s="195" t="s">
        <v>5084</v>
      </c>
      <c r="C746" s="198" t="s">
        <v>5084</v>
      </c>
      <c r="D746" s="197" t="s">
        <v>8345</v>
      </c>
      <c r="E746" s="195" t="s">
        <v>27</v>
      </c>
      <c r="F746" s="195" t="s">
        <v>8012</v>
      </c>
      <c r="G746" s="213" t="s">
        <v>8354</v>
      </c>
      <c r="H746" s="195" t="str">
        <f>IFERROR(VLOOKUP(Table[[#This Row],[Activity Details of Assistance]],WHAT!E:F,2,FALSE),"")</f>
        <v># of door</v>
      </c>
      <c r="I746" s="195"/>
      <c r="J746">
        <v>59</v>
      </c>
      <c r="K746" t="s">
        <v>8280</v>
      </c>
      <c r="L746" s="214" t="s">
        <v>13</v>
      </c>
      <c r="M746" s="214" t="s">
        <v>14</v>
      </c>
      <c r="N746" s="195" t="s">
        <v>309</v>
      </c>
      <c r="O746" s="195" t="s">
        <v>1606</v>
      </c>
      <c r="P746" s="195" t="s">
        <v>5868</v>
      </c>
      <c r="Q746" s="236">
        <v>44620</v>
      </c>
      <c r="R746" s="236">
        <v>44593</v>
      </c>
      <c r="S746" t="s">
        <v>8452</v>
      </c>
      <c r="T746" s="196"/>
      <c r="U746" s="196"/>
      <c r="V746" s="196"/>
      <c r="W746" s="196"/>
      <c r="X746"/>
      <c r="Y746" t="s">
        <v>8418</v>
      </c>
      <c r="Z746">
        <v>8801720071252</v>
      </c>
      <c r="AA746" t="s">
        <v>8469</v>
      </c>
      <c r="AB746" s="188" t="str">
        <f>_xlfn.IFNA(IF(Table[[#This Row],[Programme Partner]]&lt;&gt;Table[[#This Row],[Implementing Partner]],CONCATENATE(Table[[#This Row],[Programme Partner]],"-",Table[[#This Row],[Implementing Partner]]),Table[[#This Row],[Programme Partner]]),"")</f>
        <v>DPHE</v>
      </c>
      <c r="AC746" s="189"/>
      <c r="AD746" s="189"/>
      <c r="AE746" s="190"/>
      <c r="AF746" s="190"/>
      <c r="AG746" s="191"/>
    </row>
    <row r="747" spans="1:33" ht="14.4" customHeight="1">
      <c r="A747" s="183">
        <v>794</v>
      </c>
      <c r="B747" s="195" t="s">
        <v>5084</v>
      </c>
      <c r="C747" s="198" t="s">
        <v>5084</v>
      </c>
      <c r="D747" s="197" t="s">
        <v>8345</v>
      </c>
      <c r="E747" s="195" t="s">
        <v>27</v>
      </c>
      <c r="F747" s="195" t="s">
        <v>8011</v>
      </c>
      <c r="G747" s="213" t="s">
        <v>8353</v>
      </c>
      <c r="H747" s="195" t="str">
        <f>IFERROR(VLOOKUP(Table[[#This Row],[Activity Details of Assistance]],WHAT!E:F,2,FALSE),"")</f>
        <v># of tube well</v>
      </c>
      <c r="I747" s="195"/>
      <c r="J747">
        <v>1</v>
      </c>
      <c r="K747" t="s">
        <v>8280</v>
      </c>
      <c r="L747" s="214" t="s">
        <v>13</v>
      </c>
      <c r="M747" s="214" t="s">
        <v>14</v>
      </c>
      <c r="N747" s="195" t="s">
        <v>309</v>
      </c>
      <c r="O747" s="195" t="s">
        <v>1606</v>
      </c>
      <c r="P747" s="195" t="s">
        <v>17</v>
      </c>
      <c r="Q747" s="236">
        <v>44620</v>
      </c>
      <c r="R747" s="236">
        <v>44593</v>
      </c>
      <c r="S747" t="s">
        <v>8452</v>
      </c>
      <c r="T747" s="196"/>
      <c r="U747" s="196"/>
      <c r="V747" s="196"/>
      <c r="W747" s="196"/>
      <c r="X747"/>
      <c r="Y747" t="s">
        <v>8418</v>
      </c>
      <c r="Z747">
        <v>8801720071252</v>
      </c>
      <c r="AA747" t="s">
        <v>8419</v>
      </c>
      <c r="AB747" s="188" t="str">
        <f>_xlfn.IFNA(IF(Table[[#This Row],[Programme Partner]]&lt;&gt;Table[[#This Row],[Implementing Partner]],CONCATENATE(Table[[#This Row],[Programme Partner]],"-",Table[[#This Row],[Implementing Partner]]),Table[[#This Row],[Programme Partner]]),"")</f>
        <v>DPHE</v>
      </c>
      <c r="AC747" s="189"/>
      <c r="AD747" s="189"/>
      <c r="AE747" s="190"/>
      <c r="AF747" s="190"/>
      <c r="AG747" s="191"/>
    </row>
    <row r="748" spans="1:33" ht="14.4" customHeight="1">
      <c r="A748" s="183">
        <v>795</v>
      </c>
      <c r="B748" s="195" t="s">
        <v>5084</v>
      </c>
      <c r="C748" s="198" t="s">
        <v>5084</v>
      </c>
      <c r="D748" s="197" t="s">
        <v>8345</v>
      </c>
      <c r="E748" s="195" t="s">
        <v>27</v>
      </c>
      <c r="F748" s="195" t="s">
        <v>8011</v>
      </c>
      <c r="G748" s="213" t="s">
        <v>8353</v>
      </c>
      <c r="H748" s="195" t="str">
        <f>IFERROR(VLOOKUP(Table[[#This Row],[Activity Details of Assistance]],WHAT!E:F,2,FALSE),"")</f>
        <v># of tube well</v>
      </c>
      <c r="I748" s="195"/>
      <c r="J748">
        <v>1</v>
      </c>
      <c r="K748" t="s">
        <v>8280</v>
      </c>
      <c r="L748" s="214" t="s">
        <v>13</v>
      </c>
      <c r="M748" s="214" t="s">
        <v>14</v>
      </c>
      <c r="N748" s="195" t="s">
        <v>309</v>
      </c>
      <c r="O748" s="195" t="s">
        <v>1606</v>
      </c>
      <c r="P748" s="195" t="s">
        <v>20</v>
      </c>
      <c r="Q748" s="236">
        <v>44620</v>
      </c>
      <c r="R748" s="236">
        <v>44621</v>
      </c>
      <c r="S748" t="s">
        <v>8452</v>
      </c>
      <c r="T748" s="196"/>
      <c r="U748" s="196"/>
      <c r="V748" s="196"/>
      <c r="W748" s="196"/>
      <c r="X748"/>
      <c r="Y748" t="s">
        <v>8418</v>
      </c>
      <c r="Z748">
        <v>8801720071252</v>
      </c>
      <c r="AA748" t="s">
        <v>8419</v>
      </c>
      <c r="AB748" s="188" t="str">
        <f>_xlfn.IFNA(IF(Table[[#This Row],[Programme Partner]]&lt;&gt;Table[[#This Row],[Implementing Partner]],CONCATENATE(Table[[#This Row],[Programme Partner]],"-",Table[[#This Row],[Implementing Partner]]),Table[[#This Row],[Programme Partner]]),"")</f>
        <v>DPHE</v>
      </c>
      <c r="AC748" s="189"/>
      <c r="AD748" s="189"/>
      <c r="AE748" s="190"/>
      <c r="AF748" s="190"/>
      <c r="AG748" s="191"/>
    </row>
    <row r="749" spans="1:33" ht="14.4" customHeight="1">
      <c r="A749" s="183">
        <v>796</v>
      </c>
      <c r="B749" s="195" t="s">
        <v>5084</v>
      </c>
      <c r="C749" s="198" t="s">
        <v>5084</v>
      </c>
      <c r="D749" s="197" t="s">
        <v>8345</v>
      </c>
      <c r="E749" s="195" t="s">
        <v>27</v>
      </c>
      <c r="F749" s="195" t="s">
        <v>8012</v>
      </c>
      <c r="G749" s="213" t="s">
        <v>8362</v>
      </c>
      <c r="H749" s="195" t="str">
        <f>IFERROR(VLOOKUP(Table[[#This Row],[Activity Details of Assistance]],WHAT!E:F,2,FALSE),"")</f>
        <v># of door</v>
      </c>
      <c r="I749" s="195"/>
      <c r="J749">
        <v>1</v>
      </c>
      <c r="K749" t="s">
        <v>8280</v>
      </c>
      <c r="L749" s="214" t="s">
        <v>13</v>
      </c>
      <c r="M749" s="214" t="s">
        <v>14</v>
      </c>
      <c r="N749" s="195" t="s">
        <v>309</v>
      </c>
      <c r="O749" s="195" t="s">
        <v>1606</v>
      </c>
      <c r="P749" s="195" t="s">
        <v>20</v>
      </c>
      <c r="Q749" s="236">
        <v>44620</v>
      </c>
      <c r="R749" s="236">
        <v>44621</v>
      </c>
      <c r="S749" t="s">
        <v>8452</v>
      </c>
      <c r="T749" s="196"/>
      <c r="U749" s="196"/>
      <c r="V749" s="196"/>
      <c r="W749" s="196"/>
      <c r="X749"/>
      <c r="Y749" t="s">
        <v>8418</v>
      </c>
      <c r="Z749">
        <v>8801720071252</v>
      </c>
      <c r="AA749" t="s">
        <v>8419</v>
      </c>
      <c r="AB749" s="188" t="str">
        <f>_xlfn.IFNA(IF(Table[[#This Row],[Programme Partner]]&lt;&gt;Table[[#This Row],[Implementing Partner]],CONCATENATE(Table[[#This Row],[Programme Partner]],"-",Table[[#This Row],[Implementing Partner]]),Table[[#This Row],[Programme Partner]]),"")</f>
        <v>DPHE</v>
      </c>
      <c r="AC749" s="189"/>
      <c r="AD749" s="189"/>
      <c r="AE749" s="190"/>
      <c r="AF749" s="190"/>
      <c r="AG749" s="191"/>
    </row>
    <row r="750" spans="1:33" ht="14.4" customHeight="1">
      <c r="A750" s="183">
        <v>797</v>
      </c>
      <c r="B750" s="195" t="s">
        <v>5084</v>
      </c>
      <c r="C750" s="198" t="s">
        <v>5084</v>
      </c>
      <c r="D750" s="197" t="s">
        <v>8345</v>
      </c>
      <c r="E750" s="195" t="s">
        <v>27</v>
      </c>
      <c r="F750" s="195" t="s">
        <v>8012</v>
      </c>
      <c r="G750" s="213" t="s">
        <v>8372</v>
      </c>
      <c r="H750" s="195" t="str">
        <f>IFERROR(VLOOKUP(Table[[#This Row],[Activity Details of Assistance]],WHAT!E:F,2,FALSE),"")</f>
        <v># of door</v>
      </c>
      <c r="I750" s="195"/>
      <c r="J750">
        <v>2</v>
      </c>
      <c r="K750" t="s">
        <v>8280</v>
      </c>
      <c r="L750" s="214" t="s">
        <v>13</v>
      </c>
      <c r="M750" s="214" t="s">
        <v>14</v>
      </c>
      <c r="N750" s="195" t="s">
        <v>309</v>
      </c>
      <c r="O750" s="195" t="s">
        <v>1606</v>
      </c>
      <c r="P750" s="195" t="s">
        <v>20</v>
      </c>
      <c r="Q750" s="236">
        <v>44620</v>
      </c>
      <c r="R750" s="236">
        <v>44621</v>
      </c>
      <c r="S750" t="s">
        <v>8452</v>
      </c>
      <c r="T750" s="196"/>
      <c r="U750" s="196"/>
      <c r="V750" s="196"/>
      <c r="W750" s="196"/>
      <c r="X750"/>
      <c r="Y750" t="s">
        <v>8418</v>
      </c>
      <c r="Z750">
        <v>8801720071252</v>
      </c>
      <c r="AA750" t="s">
        <v>8419</v>
      </c>
      <c r="AB750" s="188" t="str">
        <f>_xlfn.IFNA(IF(Table[[#This Row],[Programme Partner]]&lt;&gt;Table[[#This Row],[Implementing Partner]],CONCATENATE(Table[[#This Row],[Programme Partner]],"-",Table[[#This Row],[Implementing Partner]]),Table[[#This Row],[Programme Partner]]),"")</f>
        <v>DPHE</v>
      </c>
      <c r="AC750" s="189"/>
      <c r="AD750" s="189"/>
      <c r="AE750" s="190"/>
      <c r="AF750" s="190"/>
      <c r="AG750" s="191"/>
    </row>
    <row r="751" spans="1:33" ht="14.4" customHeight="1">
      <c r="A751" s="183">
        <v>798</v>
      </c>
      <c r="B751" s="195" t="s">
        <v>5084</v>
      </c>
      <c r="C751" s="198" t="s">
        <v>5084</v>
      </c>
      <c r="D751" s="197" t="s">
        <v>8345</v>
      </c>
      <c r="E751" s="195" t="s">
        <v>27</v>
      </c>
      <c r="F751" s="195" t="s">
        <v>8012</v>
      </c>
      <c r="G751" s="213" t="s">
        <v>8354</v>
      </c>
      <c r="H751" s="195" t="str">
        <f>IFERROR(VLOOKUP(Table[[#This Row],[Activity Details of Assistance]],WHAT!E:F,2,FALSE),"")</f>
        <v># of door</v>
      </c>
      <c r="I751" s="195"/>
      <c r="J751">
        <v>2</v>
      </c>
      <c r="K751" t="s">
        <v>8280</v>
      </c>
      <c r="L751" s="214" t="s">
        <v>13</v>
      </c>
      <c r="M751" s="214" t="s">
        <v>14</v>
      </c>
      <c r="N751" s="195" t="s">
        <v>309</v>
      </c>
      <c r="O751" s="195" t="s">
        <v>1606</v>
      </c>
      <c r="P751" s="195" t="s">
        <v>20</v>
      </c>
      <c r="Q751" s="236">
        <v>44620</v>
      </c>
      <c r="R751" s="236">
        <v>44621</v>
      </c>
      <c r="S751" t="s">
        <v>8452</v>
      </c>
      <c r="T751" s="196"/>
      <c r="U751" s="196"/>
      <c r="V751" s="196"/>
      <c r="W751" s="196"/>
      <c r="X751"/>
      <c r="Y751" t="s">
        <v>8418</v>
      </c>
      <c r="Z751">
        <v>8801720071252</v>
      </c>
      <c r="AA751" t="s">
        <v>8419</v>
      </c>
      <c r="AB751" s="188" t="str">
        <f>_xlfn.IFNA(IF(Table[[#This Row],[Programme Partner]]&lt;&gt;Table[[#This Row],[Implementing Partner]],CONCATENATE(Table[[#This Row],[Programme Partner]],"-",Table[[#This Row],[Implementing Partner]]),Table[[#This Row],[Programme Partner]]),"")</f>
        <v>DPHE</v>
      </c>
      <c r="AC751" s="189"/>
      <c r="AD751" s="189"/>
      <c r="AE751" s="190"/>
      <c r="AF751" s="190"/>
      <c r="AG751" s="191"/>
    </row>
    <row r="752" spans="1:33" ht="14.4" customHeight="1">
      <c r="A752" s="183">
        <v>799</v>
      </c>
      <c r="B752" s="195" t="s">
        <v>5084</v>
      </c>
      <c r="C752" s="198" t="s">
        <v>5084</v>
      </c>
      <c r="D752" s="197" t="s">
        <v>8345</v>
      </c>
      <c r="E752" s="195" t="s">
        <v>27</v>
      </c>
      <c r="F752" s="195" t="s">
        <v>8012</v>
      </c>
      <c r="G752" s="213" t="s">
        <v>8362</v>
      </c>
      <c r="H752" s="195" t="str">
        <f>IFERROR(VLOOKUP(Table[[#This Row],[Activity Details of Assistance]],WHAT!E:F,2,FALSE),"")</f>
        <v># of door</v>
      </c>
      <c r="I752" s="195"/>
      <c r="J752">
        <v>3</v>
      </c>
      <c r="K752" t="s">
        <v>8280</v>
      </c>
      <c r="L752" s="214" t="s">
        <v>13</v>
      </c>
      <c r="M752" s="214" t="s">
        <v>14</v>
      </c>
      <c r="N752" s="195" t="s">
        <v>309</v>
      </c>
      <c r="O752" s="195" t="s">
        <v>1606</v>
      </c>
      <c r="P752" s="195" t="s">
        <v>4654</v>
      </c>
      <c r="Q752" s="236">
        <v>44620</v>
      </c>
      <c r="R752" s="236">
        <v>44593</v>
      </c>
      <c r="S752" t="s">
        <v>8452</v>
      </c>
      <c r="T752" s="196"/>
      <c r="U752" s="196"/>
      <c r="V752" s="196"/>
      <c r="W752" s="196"/>
      <c r="X752"/>
      <c r="Y752" t="s">
        <v>8418</v>
      </c>
      <c r="Z752">
        <v>8801720071252</v>
      </c>
      <c r="AA752" t="s">
        <v>8419</v>
      </c>
      <c r="AB752" s="188" t="str">
        <f>_xlfn.IFNA(IF(Table[[#This Row],[Programme Partner]]&lt;&gt;Table[[#This Row],[Implementing Partner]],CONCATENATE(Table[[#This Row],[Programme Partner]],"-",Table[[#This Row],[Implementing Partner]]),Table[[#This Row],[Programme Partner]]),"")</f>
        <v>DPHE</v>
      </c>
      <c r="AC752" s="189"/>
      <c r="AD752" s="189"/>
      <c r="AE752" s="190"/>
      <c r="AF752" s="190"/>
      <c r="AG752" s="191"/>
    </row>
    <row r="753" spans="1:33" ht="14.4" customHeight="1">
      <c r="A753" s="183">
        <v>800</v>
      </c>
      <c r="B753" s="195" t="s">
        <v>5084</v>
      </c>
      <c r="C753" s="198" t="s">
        <v>5084</v>
      </c>
      <c r="D753" s="197" t="s">
        <v>8345</v>
      </c>
      <c r="E753" s="195" t="s">
        <v>27</v>
      </c>
      <c r="F753" s="195" t="s">
        <v>8012</v>
      </c>
      <c r="G753" s="213" t="s">
        <v>8372</v>
      </c>
      <c r="H753" s="195" t="str">
        <f>IFERROR(VLOOKUP(Table[[#This Row],[Activity Details of Assistance]],WHAT!E:F,2,FALSE),"")</f>
        <v># of door</v>
      </c>
      <c r="I753" s="195"/>
      <c r="J753">
        <v>6</v>
      </c>
      <c r="K753" t="s">
        <v>8280</v>
      </c>
      <c r="L753" s="214" t="s">
        <v>13</v>
      </c>
      <c r="M753" s="214" t="s">
        <v>14</v>
      </c>
      <c r="N753" s="195" t="s">
        <v>309</v>
      </c>
      <c r="O753" s="195" t="s">
        <v>1606</v>
      </c>
      <c r="P753" s="195" t="s">
        <v>4654</v>
      </c>
      <c r="Q753" s="236">
        <v>44620</v>
      </c>
      <c r="R753" s="236">
        <v>44593</v>
      </c>
      <c r="S753" t="s">
        <v>8452</v>
      </c>
      <c r="T753" s="196"/>
      <c r="U753" s="196"/>
      <c r="V753" s="196"/>
      <c r="W753" s="196"/>
      <c r="X753"/>
      <c r="Y753" t="s">
        <v>8418</v>
      </c>
      <c r="Z753">
        <v>8801720071252</v>
      </c>
      <c r="AA753" t="s">
        <v>8419</v>
      </c>
      <c r="AB753" s="188" t="str">
        <f>_xlfn.IFNA(IF(Table[[#This Row],[Programme Partner]]&lt;&gt;Table[[#This Row],[Implementing Partner]],CONCATENATE(Table[[#This Row],[Programme Partner]],"-",Table[[#This Row],[Implementing Partner]]),Table[[#This Row],[Programme Partner]]),"")</f>
        <v>DPHE</v>
      </c>
      <c r="AC753" s="189"/>
      <c r="AD753" s="189"/>
      <c r="AE753" s="190"/>
      <c r="AF753" s="190"/>
      <c r="AG753" s="191"/>
    </row>
    <row r="754" spans="1:33" ht="14.4" customHeight="1">
      <c r="A754" s="183">
        <v>801</v>
      </c>
      <c r="B754" s="195" t="s">
        <v>5084</v>
      </c>
      <c r="C754" s="198" t="s">
        <v>5084</v>
      </c>
      <c r="D754" s="197" t="s">
        <v>8345</v>
      </c>
      <c r="E754" s="195" t="s">
        <v>27</v>
      </c>
      <c r="F754" s="195" t="s">
        <v>8012</v>
      </c>
      <c r="G754" s="213" t="s">
        <v>8354</v>
      </c>
      <c r="H754" s="195" t="str">
        <f>IFERROR(VLOOKUP(Table[[#This Row],[Activity Details of Assistance]],WHAT!E:F,2,FALSE),"")</f>
        <v># of door</v>
      </c>
      <c r="I754" s="195"/>
      <c r="J754">
        <v>3</v>
      </c>
      <c r="K754" t="s">
        <v>8280</v>
      </c>
      <c r="L754" s="214" t="s">
        <v>13</v>
      </c>
      <c r="M754" s="214" t="s">
        <v>14</v>
      </c>
      <c r="N754" s="195" t="s">
        <v>309</v>
      </c>
      <c r="O754" s="195" t="s">
        <v>1606</v>
      </c>
      <c r="P754" s="195" t="s">
        <v>4654</v>
      </c>
      <c r="Q754" s="236">
        <v>44620</v>
      </c>
      <c r="R754" s="236">
        <v>44593</v>
      </c>
      <c r="S754" t="s">
        <v>8452</v>
      </c>
      <c r="T754" s="196"/>
      <c r="U754" s="196"/>
      <c r="V754" s="196"/>
      <c r="W754" s="196"/>
      <c r="X754"/>
      <c r="Y754" t="s">
        <v>8418</v>
      </c>
      <c r="Z754">
        <v>8801720071252</v>
      </c>
      <c r="AA754" t="s">
        <v>8419</v>
      </c>
      <c r="AB754" s="188" t="str">
        <f>_xlfn.IFNA(IF(Table[[#This Row],[Programme Partner]]&lt;&gt;Table[[#This Row],[Implementing Partner]],CONCATENATE(Table[[#This Row],[Programme Partner]],"-",Table[[#This Row],[Implementing Partner]]),Table[[#This Row],[Programme Partner]]),"")</f>
        <v>DPHE</v>
      </c>
      <c r="AC754" s="189"/>
      <c r="AD754" s="189"/>
      <c r="AE754" s="190"/>
      <c r="AF754" s="190"/>
      <c r="AG754" s="191"/>
    </row>
    <row r="755" spans="1:33" ht="14.4" customHeight="1">
      <c r="A755" s="183">
        <v>802</v>
      </c>
      <c r="B755" s="195" t="s">
        <v>5084</v>
      </c>
      <c r="C755" s="198" t="s">
        <v>5084</v>
      </c>
      <c r="D755" s="197" t="s">
        <v>8345</v>
      </c>
      <c r="E755" s="195" t="s">
        <v>27</v>
      </c>
      <c r="F755" s="195" t="s">
        <v>8011</v>
      </c>
      <c r="G755" s="213" t="s">
        <v>8353</v>
      </c>
      <c r="H755" s="195" t="str">
        <f>IFERROR(VLOOKUP(Table[[#This Row],[Activity Details of Assistance]],WHAT!E:F,2,FALSE),"")</f>
        <v># of tube well</v>
      </c>
      <c r="I755" s="195"/>
      <c r="J755">
        <v>39</v>
      </c>
      <c r="K755" t="s">
        <v>8280</v>
      </c>
      <c r="L755" s="214" t="s">
        <v>13</v>
      </c>
      <c r="M755" s="214" t="s">
        <v>14</v>
      </c>
      <c r="N755" s="195" t="s">
        <v>309</v>
      </c>
      <c r="O755" s="195" t="s">
        <v>1606</v>
      </c>
      <c r="P755" s="195" t="s">
        <v>4656</v>
      </c>
      <c r="Q755" s="236">
        <v>44620</v>
      </c>
      <c r="R755" s="236">
        <v>44593</v>
      </c>
      <c r="S755" t="s">
        <v>8452</v>
      </c>
      <c r="T755" s="196"/>
      <c r="U755" s="196"/>
      <c r="V755" s="196"/>
      <c r="W755" s="196"/>
      <c r="X755"/>
      <c r="Y755" t="s">
        <v>8418</v>
      </c>
      <c r="Z755">
        <v>8801720071252</v>
      </c>
      <c r="AA755" t="s">
        <v>8419</v>
      </c>
      <c r="AB755" s="188" t="str">
        <f>_xlfn.IFNA(IF(Table[[#This Row],[Programme Partner]]&lt;&gt;Table[[#This Row],[Implementing Partner]],CONCATENATE(Table[[#This Row],[Programme Partner]],"-",Table[[#This Row],[Implementing Partner]]),Table[[#This Row],[Programme Partner]]),"")</f>
        <v>DPHE</v>
      </c>
      <c r="AC755" s="189"/>
      <c r="AD755" s="189"/>
      <c r="AE755" s="190"/>
      <c r="AF755" s="190"/>
      <c r="AG755" s="191"/>
    </row>
    <row r="756" spans="1:33" ht="14.4" customHeight="1">
      <c r="A756" s="183">
        <v>803</v>
      </c>
      <c r="B756" s="195" t="s">
        <v>5084</v>
      </c>
      <c r="C756" s="198" t="s">
        <v>5084</v>
      </c>
      <c r="D756" s="197" t="s">
        <v>8345</v>
      </c>
      <c r="E756" s="195" t="s">
        <v>27</v>
      </c>
      <c r="F756" s="195" t="s">
        <v>8012</v>
      </c>
      <c r="G756" s="213" t="s">
        <v>8362</v>
      </c>
      <c r="H756" s="195" t="str">
        <f>IFERROR(VLOOKUP(Table[[#This Row],[Activity Details of Assistance]],WHAT!E:F,2,FALSE),"")</f>
        <v># of door</v>
      </c>
      <c r="I756" s="195"/>
      <c r="J756">
        <v>8</v>
      </c>
      <c r="K756" t="s">
        <v>8280</v>
      </c>
      <c r="L756" s="214" t="s">
        <v>13</v>
      </c>
      <c r="M756" s="214" t="s">
        <v>14</v>
      </c>
      <c r="N756" s="195" t="s">
        <v>309</v>
      </c>
      <c r="O756" s="195" t="s">
        <v>1606</v>
      </c>
      <c r="P756" s="195" t="s">
        <v>4656</v>
      </c>
      <c r="Q756" s="236">
        <v>44620</v>
      </c>
      <c r="R756" s="236">
        <v>44593</v>
      </c>
      <c r="S756" t="s">
        <v>8452</v>
      </c>
      <c r="T756" s="196"/>
      <c r="U756" s="196"/>
      <c r="V756" s="196"/>
      <c r="W756" s="196"/>
      <c r="X756"/>
      <c r="Y756" t="s">
        <v>8418</v>
      </c>
      <c r="Z756">
        <v>8801720071252</v>
      </c>
      <c r="AA756" t="s">
        <v>8419</v>
      </c>
      <c r="AB756" s="188" t="str">
        <f>_xlfn.IFNA(IF(Table[[#This Row],[Programme Partner]]&lt;&gt;Table[[#This Row],[Implementing Partner]],CONCATENATE(Table[[#This Row],[Programme Partner]],"-",Table[[#This Row],[Implementing Partner]]),Table[[#This Row],[Programme Partner]]),"")</f>
        <v>DPHE</v>
      </c>
      <c r="AC756" s="189"/>
      <c r="AD756" s="189"/>
      <c r="AE756" s="190"/>
      <c r="AF756" s="190"/>
      <c r="AG756" s="191"/>
    </row>
    <row r="757" spans="1:33" ht="14.4" customHeight="1">
      <c r="A757" s="183">
        <v>804</v>
      </c>
      <c r="B757" s="195" t="s">
        <v>5084</v>
      </c>
      <c r="C757" s="198" t="s">
        <v>5084</v>
      </c>
      <c r="D757" s="197" t="s">
        <v>8345</v>
      </c>
      <c r="E757" s="195" t="s">
        <v>27</v>
      </c>
      <c r="F757" s="195" t="s">
        <v>8012</v>
      </c>
      <c r="G757" s="213" t="s">
        <v>8372</v>
      </c>
      <c r="H757" s="195" t="str">
        <f>IFERROR(VLOOKUP(Table[[#This Row],[Activity Details of Assistance]],WHAT!E:F,2,FALSE),"")</f>
        <v># of door</v>
      </c>
      <c r="I757" s="195"/>
      <c r="J757">
        <v>16</v>
      </c>
      <c r="K757" t="s">
        <v>8280</v>
      </c>
      <c r="L757" s="214" t="s">
        <v>13</v>
      </c>
      <c r="M757" s="214" t="s">
        <v>14</v>
      </c>
      <c r="N757" s="195" t="s">
        <v>309</v>
      </c>
      <c r="O757" s="195" t="s">
        <v>1606</v>
      </c>
      <c r="P757" s="195" t="s">
        <v>4656</v>
      </c>
      <c r="Q757" s="236">
        <v>44620</v>
      </c>
      <c r="R757" s="236">
        <v>44593</v>
      </c>
      <c r="S757" t="s">
        <v>8452</v>
      </c>
      <c r="T757" s="196"/>
      <c r="U757" s="196"/>
      <c r="V757" s="196"/>
      <c r="W757" s="196"/>
      <c r="X757"/>
      <c r="Y757" t="s">
        <v>8418</v>
      </c>
      <c r="Z757">
        <v>8801720071252</v>
      </c>
      <c r="AA757" t="s">
        <v>8419</v>
      </c>
      <c r="AB757" s="188" t="str">
        <f>_xlfn.IFNA(IF(Table[[#This Row],[Programme Partner]]&lt;&gt;Table[[#This Row],[Implementing Partner]],CONCATENATE(Table[[#This Row],[Programme Partner]],"-",Table[[#This Row],[Implementing Partner]]),Table[[#This Row],[Programme Partner]]),"")</f>
        <v>DPHE</v>
      </c>
      <c r="AC757" s="189"/>
      <c r="AD757" s="189"/>
      <c r="AE757" s="190"/>
      <c r="AF757" s="190"/>
      <c r="AG757" s="191"/>
    </row>
    <row r="758" spans="1:33" ht="14.4" customHeight="1">
      <c r="A758" s="183">
        <v>805</v>
      </c>
      <c r="B758" s="195" t="s">
        <v>5084</v>
      </c>
      <c r="C758" s="198" t="s">
        <v>5084</v>
      </c>
      <c r="D758" s="197" t="s">
        <v>8345</v>
      </c>
      <c r="E758" s="195" t="s">
        <v>27</v>
      </c>
      <c r="F758" s="195" t="s">
        <v>8012</v>
      </c>
      <c r="G758" s="213" t="s">
        <v>8354</v>
      </c>
      <c r="H758" s="195" t="str">
        <f>IFERROR(VLOOKUP(Table[[#This Row],[Activity Details of Assistance]],WHAT!E:F,2,FALSE),"")</f>
        <v># of door</v>
      </c>
      <c r="I758" s="195"/>
      <c r="J758">
        <v>319</v>
      </c>
      <c r="K758" t="s">
        <v>8280</v>
      </c>
      <c r="L758" s="214" t="s">
        <v>13</v>
      </c>
      <c r="M758" s="214" t="s">
        <v>14</v>
      </c>
      <c r="N758" s="195" t="s">
        <v>309</v>
      </c>
      <c r="O758" s="195" t="s">
        <v>1606</v>
      </c>
      <c r="P758" s="195" t="s">
        <v>4656</v>
      </c>
      <c r="Q758" s="236">
        <v>44620</v>
      </c>
      <c r="R758" s="236">
        <v>44593</v>
      </c>
      <c r="S758" t="s">
        <v>8452</v>
      </c>
      <c r="T758" s="196"/>
      <c r="U758" s="196"/>
      <c r="V758" s="196"/>
      <c r="W758" s="196"/>
      <c r="X758"/>
      <c r="Y758" t="s">
        <v>8418</v>
      </c>
      <c r="Z758">
        <v>8801720071252</v>
      </c>
      <c r="AA758" t="s">
        <v>8419</v>
      </c>
      <c r="AB758" s="188" t="str">
        <f>_xlfn.IFNA(IF(Table[[#This Row],[Programme Partner]]&lt;&gt;Table[[#This Row],[Implementing Partner]],CONCATENATE(Table[[#This Row],[Programme Partner]],"-",Table[[#This Row],[Implementing Partner]]),Table[[#This Row],[Programme Partner]]),"")</f>
        <v>DPHE</v>
      </c>
      <c r="AC758" s="189"/>
      <c r="AD758" s="189"/>
      <c r="AE758" s="190"/>
      <c r="AF758" s="190"/>
      <c r="AG758" s="191"/>
    </row>
    <row r="759" spans="1:33" ht="14.4" customHeight="1">
      <c r="A759" s="183">
        <v>806</v>
      </c>
      <c r="B759" s="195" t="s">
        <v>5084</v>
      </c>
      <c r="C759" s="198" t="s">
        <v>5084</v>
      </c>
      <c r="D759" s="197" t="s">
        <v>8345</v>
      </c>
      <c r="E759" s="195" t="s">
        <v>27</v>
      </c>
      <c r="F759" s="195" t="s">
        <v>8011</v>
      </c>
      <c r="G759" s="213" t="s">
        <v>8353</v>
      </c>
      <c r="H759" s="195" t="str">
        <f>IFERROR(VLOOKUP(Table[[#This Row],[Activity Details of Assistance]],WHAT!E:F,2,FALSE),"")</f>
        <v># of tube well</v>
      </c>
      <c r="I759" s="195"/>
      <c r="J759">
        <v>3</v>
      </c>
      <c r="K759" t="s">
        <v>8280</v>
      </c>
      <c r="L759" s="214" t="s">
        <v>13</v>
      </c>
      <c r="M759" s="214" t="s">
        <v>14</v>
      </c>
      <c r="N759" s="195" t="s">
        <v>309</v>
      </c>
      <c r="O759" s="195" t="s">
        <v>1606</v>
      </c>
      <c r="P759" s="195" t="s">
        <v>4659</v>
      </c>
      <c r="Q759" s="236">
        <v>44620</v>
      </c>
      <c r="R759" s="236">
        <v>44593</v>
      </c>
      <c r="S759" t="s">
        <v>8452</v>
      </c>
      <c r="T759" s="196"/>
      <c r="U759" s="196"/>
      <c r="V759" s="196"/>
      <c r="W759" s="196"/>
      <c r="X759"/>
      <c r="Y759" t="s">
        <v>8418</v>
      </c>
      <c r="Z759">
        <v>8801720071252</v>
      </c>
      <c r="AA759" t="s">
        <v>8419</v>
      </c>
      <c r="AB759" s="188" t="str">
        <f>_xlfn.IFNA(IF(Table[[#This Row],[Programme Partner]]&lt;&gt;Table[[#This Row],[Implementing Partner]],CONCATENATE(Table[[#This Row],[Programme Partner]],"-",Table[[#This Row],[Implementing Partner]]),Table[[#This Row],[Programme Partner]]),"")</f>
        <v>DPHE</v>
      </c>
      <c r="AC759" s="189"/>
      <c r="AD759" s="189"/>
      <c r="AE759" s="190"/>
      <c r="AF759" s="190"/>
      <c r="AG759" s="191"/>
    </row>
    <row r="760" spans="1:33" ht="14.4" customHeight="1">
      <c r="A760" s="183">
        <v>807</v>
      </c>
      <c r="B760" s="195" t="s">
        <v>5084</v>
      </c>
      <c r="C760" s="198" t="s">
        <v>5084</v>
      </c>
      <c r="D760" s="212" t="s">
        <v>8345</v>
      </c>
      <c r="E760" s="195" t="s">
        <v>27</v>
      </c>
      <c r="F760" s="195" t="s">
        <v>8012</v>
      </c>
      <c r="G760" s="213" t="s">
        <v>8354</v>
      </c>
      <c r="H760" s="195" t="str">
        <f>IFERROR(VLOOKUP(Table[[#This Row],[Activity Details of Assistance]],WHAT!E:F,2,FALSE),"")</f>
        <v># of door</v>
      </c>
      <c r="I760" s="195"/>
      <c r="J760">
        <v>125</v>
      </c>
      <c r="K760" t="s">
        <v>8280</v>
      </c>
      <c r="L760" s="214" t="s">
        <v>13</v>
      </c>
      <c r="M760" s="214" t="s">
        <v>14</v>
      </c>
      <c r="N760" s="195" t="s">
        <v>309</v>
      </c>
      <c r="O760" s="195" t="s">
        <v>1606</v>
      </c>
      <c r="P760" s="195" t="s">
        <v>4659</v>
      </c>
      <c r="Q760" s="236">
        <v>44620</v>
      </c>
      <c r="R760" s="236">
        <v>44593</v>
      </c>
      <c r="S760" t="s">
        <v>8452</v>
      </c>
      <c r="T760" s="196"/>
      <c r="U760" s="196"/>
      <c r="V760" s="196"/>
      <c r="W760" s="196"/>
      <c r="X760"/>
      <c r="Y760" t="s">
        <v>8418</v>
      </c>
      <c r="Z760">
        <v>8801720071252</v>
      </c>
      <c r="AA760" t="s">
        <v>8419</v>
      </c>
      <c r="AB760" s="188" t="str">
        <f>_xlfn.IFNA(IF(Table[[#This Row],[Programme Partner]]&lt;&gt;Table[[#This Row],[Implementing Partner]],CONCATENATE(Table[[#This Row],[Programme Partner]],"-",Table[[#This Row],[Implementing Partner]]),Table[[#This Row],[Programme Partner]]),"")</f>
        <v>DPHE</v>
      </c>
      <c r="AC760" s="189"/>
      <c r="AD760" s="189"/>
      <c r="AE760" s="190"/>
      <c r="AF760" s="190"/>
      <c r="AG760" s="191"/>
    </row>
    <row r="761" spans="1:33" ht="14.4" customHeight="1">
      <c r="A761" s="183">
        <v>808</v>
      </c>
      <c r="B761" s="195" t="s">
        <v>5084</v>
      </c>
      <c r="C761" s="198" t="s">
        <v>5084</v>
      </c>
      <c r="D761" s="212" t="s">
        <v>8345</v>
      </c>
      <c r="E761" s="195" t="s">
        <v>27</v>
      </c>
      <c r="F761" s="195" t="s">
        <v>8011</v>
      </c>
      <c r="G761" s="213" t="s">
        <v>8353</v>
      </c>
      <c r="H761" s="195" t="str">
        <f>IFERROR(VLOOKUP(Table[[#This Row],[Activity Details of Assistance]],WHAT!E:F,2,FALSE),"")</f>
        <v># of tube well</v>
      </c>
      <c r="I761" s="195"/>
      <c r="J761">
        <v>32</v>
      </c>
      <c r="K761" t="s">
        <v>8280</v>
      </c>
      <c r="L761" s="214" t="s">
        <v>13</v>
      </c>
      <c r="M761" s="214" t="s">
        <v>14</v>
      </c>
      <c r="N761" s="195" t="s">
        <v>309</v>
      </c>
      <c r="O761" s="195" t="s">
        <v>1606</v>
      </c>
      <c r="P761" s="195" t="s">
        <v>4662</v>
      </c>
      <c r="Q761" s="236">
        <v>44620</v>
      </c>
      <c r="R761" s="236">
        <v>44593</v>
      </c>
      <c r="S761" t="s">
        <v>8452</v>
      </c>
      <c r="T761" s="196"/>
      <c r="U761" s="196"/>
      <c r="V761" s="196"/>
      <c r="W761" s="196"/>
      <c r="X761"/>
      <c r="Y761" t="s">
        <v>8418</v>
      </c>
      <c r="Z761">
        <v>8801720071252</v>
      </c>
      <c r="AA761" t="s">
        <v>8419</v>
      </c>
      <c r="AB761" s="188" t="str">
        <f>_xlfn.IFNA(IF(Table[[#This Row],[Programme Partner]]&lt;&gt;Table[[#This Row],[Implementing Partner]],CONCATENATE(Table[[#This Row],[Programme Partner]],"-",Table[[#This Row],[Implementing Partner]]),Table[[#This Row],[Programme Partner]]),"")</f>
        <v>DPHE</v>
      </c>
      <c r="AC761" s="189"/>
      <c r="AD761" s="189"/>
      <c r="AE761" s="190"/>
      <c r="AF761" s="190"/>
      <c r="AG761" s="191"/>
    </row>
    <row r="762" spans="1:33" ht="14.4" customHeight="1">
      <c r="A762" s="183">
        <v>809</v>
      </c>
      <c r="B762" s="195" t="s">
        <v>5084</v>
      </c>
      <c r="C762" s="198" t="s">
        <v>5084</v>
      </c>
      <c r="D762" s="212" t="s">
        <v>8345</v>
      </c>
      <c r="E762" s="195" t="s">
        <v>27</v>
      </c>
      <c r="F762" s="195" t="s">
        <v>8012</v>
      </c>
      <c r="G762" s="213" t="s">
        <v>8354</v>
      </c>
      <c r="H762" s="195" t="str">
        <f>IFERROR(VLOOKUP(Table[[#This Row],[Activity Details of Assistance]],WHAT!E:F,2,FALSE),"")</f>
        <v># of door</v>
      </c>
      <c r="I762" s="195"/>
      <c r="J762">
        <v>472</v>
      </c>
      <c r="K762" t="s">
        <v>8280</v>
      </c>
      <c r="L762" s="214" t="s">
        <v>13</v>
      </c>
      <c r="M762" s="214" t="s">
        <v>14</v>
      </c>
      <c r="N762" s="195" t="s">
        <v>309</v>
      </c>
      <c r="O762" s="195" t="s">
        <v>1606</v>
      </c>
      <c r="P762" s="195" t="s">
        <v>4662</v>
      </c>
      <c r="Q762" s="236">
        <v>44620</v>
      </c>
      <c r="R762" s="236">
        <v>44593</v>
      </c>
      <c r="S762" t="s">
        <v>8452</v>
      </c>
      <c r="T762" s="196"/>
      <c r="U762" s="196"/>
      <c r="V762" s="196"/>
      <c r="W762" s="196"/>
      <c r="X762"/>
      <c r="Y762" t="s">
        <v>8418</v>
      </c>
      <c r="Z762">
        <v>8801720071252</v>
      </c>
      <c r="AA762" t="s">
        <v>8419</v>
      </c>
      <c r="AB762" s="188" t="str">
        <f>_xlfn.IFNA(IF(Table[[#This Row],[Programme Partner]]&lt;&gt;Table[[#This Row],[Implementing Partner]],CONCATENATE(Table[[#This Row],[Programme Partner]],"-",Table[[#This Row],[Implementing Partner]]),Table[[#This Row],[Programme Partner]]),"")</f>
        <v>DPHE</v>
      </c>
      <c r="AC762" s="189"/>
      <c r="AD762" s="189"/>
      <c r="AE762" s="190"/>
      <c r="AF762" s="190"/>
      <c r="AG762" s="191"/>
    </row>
    <row r="763" spans="1:33" ht="14.4" customHeight="1">
      <c r="A763" s="183">
        <v>810</v>
      </c>
      <c r="B763" s="195" t="s">
        <v>5084</v>
      </c>
      <c r="C763" s="198" t="s">
        <v>5084</v>
      </c>
      <c r="D763" s="212" t="s">
        <v>8345</v>
      </c>
      <c r="E763" s="195" t="s">
        <v>27</v>
      </c>
      <c r="F763" s="195" t="s">
        <v>8011</v>
      </c>
      <c r="G763" s="213" t="s">
        <v>8353</v>
      </c>
      <c r="H763" s="195" t="str">
        <f>IFERROR(VLOOKUP(Table[[#This Row],[Activity Details of Assistance]],WHAT!E:F,2,FALSE),"")</f>
        <v># of tube well</v>
      </c>
      <c r="I763" s="195"/>
      <c r="J763">
        <v>1</v>
      </c>
      <c r="K763" t="s">
        <v>8280</v>
      </c>
      <c r="L763" s="214" t="s">
        <v>13</v>
      </c>
      <c r="M763" s="214" t="s">
        <v>14</v>
      </c>
      <c r="N763" s="195" t="s">
        <v>309</v>
      </c>
      <c r="O763" s="195" t="s">
        <v>1606</v>
      </c>
      <c r="P763" s="195" t="s">
        <v>4665</v>
      </c>
      <c r="Q763" s="236">
        <v>44620</v>
      </c>
      <c r="R763" s="236">
        <v>44593</v>
      </c>
      <c r="S763" t="s">
        <v>8452</v>
      </c>
      <c r="T763" s="196"/>
      <c r="U763" s="196"/>
      <c r="V763" s="196"/>
      <c r="W763" s="196"/>
      <c r="X763"/>
      <c r="Y763" t="s">
        <v>8418</v>
      </c>
      <c r="Z763">
        <v>8801720071252</v>
      </c>
      <c r="AA763" t="s">
        <v>8419</v>
      </c>
      <c r="AB763" s="188" t="str">
        <f>_xlfn.IFNA(IF(Table[[#This Row],[Programme Partner]]&lt;&gt;Table[[#This Row],[Implementing Partner]],CONCATENATE(Table[[#This Row],[Programme Partner]],"-",Table[[#This Row],[Implementing Partner]]),Table[[#This Row],[Programme Partner]]),"")</f>
        <v>DPHE</v>
      </c>
      <c r="AC763" s="189"/>
      <c r="AD763" s="189"/>
      <c r="AE763" s="190"/>
      <c r="AF763" s="190"/>
      <c r="AG763" s="191"/>
    </row>
    <row r="764" spans="1:33" ht="14.4" customHeight="1">
      <c r="A764" s="183">
        <v>811</v>
      </c>
      <c r="B764" s="195" t="s">
        <v>5084</v>
      </c>
      <c r="C764" s="198" t="s">
        <v>5084</v>
      </c>
      <c r="D764" s="212" t="s">
        <v>8345</v>
      </c>
      <c r="E764" s="195" t="s">
        <v>27</v>
      </c>
      <c r="F764" s="195" t="s">
        <v>8012</v>
      </c>
      <c r="G764" s="213" t="s">
        <v>8354</v>
      </c>
      <c r="H764" s="195" t="str">
        <f>IFERROR(VLOOKUP(Table[[#This Row],[Activity Details of Assistance]],WHAT!E:F,2,FALSE),"")</f>
        <v># of door</v>
      </c>
      <c r="I764" s="195"/>
      <c r="J764">
        <v>142</v>
      </c>
      <c r="K764" t="s">
        <v>8280</v>
      </c>
      <c r="L764" s="214" t="s">
        <v>13</v>
      </c>
      <c r="M764" s="214" t="s">
        <v>14</v>
      </c>
      <c r="N764" s="195" t="s">
        <v>309</v>
      </c>
      <c r="O764" s="195" t="s">
        <v>1606</v>
      </c>
      <c r="P764" s="195" t="s">
        <v>4665</v>
      </c>
      <c r="Q764" s="236">
        <v>44620</v>
      </c>
      <c r="R764" s="236">
        <v>44593</v>
      </c>
      <c r="S764" t="s">
        <v>8452</v>
      </c>
      <c r="T764" s="196"/>
      <c r="U764" s="196"/>
      <c r="V764" s="196"/>
      <c r="W764" s="196"/>
      <c r="X764"/>
      <c r="Y764" t="s">
        <v>8418</v>
      </c>
      <c r="Z764">
        <v>8801720071252</v>
      </c>
      <c r="AA764" t="s">
        <v>8419</v>
      </c>
      <c r="AB764" s="188" t="str">
        <f>_xlfn.IFNA(IF(Table[[#This Row],[Programme Partner]]&lt;&gt;Table[[#This Row],[Implementing Partner]],CONCATENATE(Table[[#This Row],[Programme Partner]],"-",Table[[#This Row],[Implementing Partner]]),Table[[#This Row],[Programme Partner]]),"")</f>
        <v>DPHE</v>
      </c>
      <c r="AC764" s="189"/>
      <c r="AD764" s="189"/>
      <c r="AE764" s="190"/>
      <c r="AF764" s="190"/>
      <c r="AG764" s="191"/>
    </row>
    <row r="765" spans="1:33" ht="14.4" customHeight="1">
      <c r="A765" s="183">
        <v>812</v>
      </c>
      <c r="B765" s="195" t="s">
        <v>5084</v>
      </c>
      <c r="C765" s="198" t="s">
        <v>5084</v>
      </c>
      <c r="D765" s="212" t="s">
        <v>8345</v>
      </c>
      <c r="E765" s="195" t="s">
        <v>27</v>
      </c>
      <c r="F765" s="195" t="s">
        <v>8011</v>
      </c>
      <c r="G765" s="213" t="s">
        <v>8353</v>
      </c>
      <c r="H765" s="195" t="str">
        <f>IFERROR(VLOOKUP(Table[[#This Row],[Activity Details of Assistance]],WHAT!E:F,2,FALSE),"")</f>
        <v># of tube well</v>
      </c>
      <c r="I765" s="195"/>
      <c r="J765">
        <v>22</v>
      </c>
      <c r="K765" t="s">
        <v>8280</v>
      </c>
      <c r="L765" s="214" t="s">
        <v>13</v>
      </c>
      <c r="M765" s="214" t="s">
        <v>14</v>
      </c>
      <c r="N765" s="195" t="s">
        <v>309</v>
      </c>
      <c r="O765" s="195" t="s">
        <v>1606</v>
      </c>
      <c r="P765" s="195" t="s">
        <v>4668</v>
      </c>
      <c r="Q765" s="236">
        <v>44620</v>
      </c>
      <c r="R765" s="236">
        <v>44593</v>
      </c>
      <c r="S765" t="s">
        <v>8452</v>
      </c>
      <c r="T765" s="196"/>
      <c r="U765" s="196"/>
      <c r="V765" s="196"/>
      <c r="W765" s="196"/>
      <c r="X765"/>
      <c r="Y765" t="s">
        <v>8418</v>
      </c>
      <c r="Z765">
        <v>8801720071252</v>
      </c>
      <c r="AA765" t="s">
        <v>8419</v>
      </c>
      <c r="AB765" s="188" t="str">
        <f>_xlfn.IFNA(IF(Table[[#This Row],[Programme Partner]]&lt;&gt;Table[[#This Row],[Implementing Partner]],CONCATENATE(Table[[#This Row],[Programme Partner]],"-",Table[[#This Row],[Implementing Partner]]),Table[[#This Row],[Programme Partner]]),"")</f>
        <v>DPHE</v>
      </c>
      <c r="AC765" s="189"/>
      <c r="AD765" s="189"/>
      <c r="AE765" s="190"/>
      <c r="AF765" s="190"/>
      <c r="AG765" s="191"/>
    </row>
    <row r="766" spans="1:33" ht="14.4" customHeight="1">
      <c r="A766" s="183">
        <v>813</v>
      </c>
      <c r="B766" s="195" t="s">
        <v>5084</v>
      </c>
      <c r="C766" s="198" t="s">
        <v>5084</v>
      </c>
      <c r="D766" s="212" t="s">
        <v>8345</v>
      </c>
      <c r="E766" s="195" t="s">
        <v>27</v>
      </c>
      <c r="F766" s="195" t="s">
        <v>8014</v>
      </c>
      <c r="G766" s="213" t="s">
        <v>8361</v>
      </c>
      <c r="H766" s="195" t="str">
        <f>IFERROR(VLOOKUP(Table[[#This Row],[Activity Details of Assistance]],WHAT!E:F,2,FALSE),"")</f>
        <v># of plant</v>
      </c>
      <c r="I766" s="195"/>
      <c r="J766">
        <v>2</v>
      </c>
      <c r="K766" t="s">
        <v>8280</v>
      </c>
      <c r="L766" s="214" t="s">
        <v>13</v>
      </c>
      <c r="M766" s="214" t="s">
        <v>14</v>
      </c>
      <c r="N766" s="195" t="s">
        <v>309</v>
      </c>
      <c r="O766" s="195" t="s">
        <v>1606</v>
      </c>
      <c r="P766" s="195" t="s">
        <v>4668</v>
      </c>
      <c r="Q766" s="236">
        <v>44620</v>
      </c>
      <c r="R766" s="236">
        <v>44593</v>
      </c>
      <c r="S766" t="s">
        <v>8452</v>
      </c>
      <c r="T766" s="196"/>
      <c r="U766" s="196"/>
      <c r="V766" s="196"/>
      <c r="W766" s="196"/>
      <c r="X766"/>
      <c r="Y766" t="s">
        <v>8418</v>
      </c>
      <c r="Z766">
        <v>8801720071252</v>
      </c>
      <c r="AA766" t="s">
        <v>8419</v>
      </c>
      <c r="AB766" s="188" t="str">
        <f>_xlfn.IFNA(IF(Table[[#This Row],[Programme Partner]]&lt;&gt;Table[[#This Row],[Implementing Partner]],CONCATENATE(Table[[#This Row],[Programme Partner]],"-",Table[[#This Row],[Implementing Partner]]),Table[[#This Row],[Programme Partner]]),"")</f>
        <v>DPHE</v>
      </c>
      <c r="AC766" s="189"/>
      <c r="AD766" s="189"/>
      <c r="AE766" s="190"/>
      <c r="AF766" s="190"/>
      <c r="AG766" s="191"/>
    </row>
    <row r="767" spans="1:33" ht="14.4" customHeight="1">
      <c r="A767" s="183">
        <v>814</v>
      </c>
      <c r="B767" s="195" t="s">
        <v>5084</v>
      </c>
      <c r="C767" s="198" t="s">
        <v>5084</v>
      </c>
      <c r="D767" s="197" t="s">
        <v>8345</v>
      </c>
      <c r="E767" s="195" t="s">
        <v>27</v>
      </c>
      <c r="F767" s="195" t="s">
        <v>8011</v>
      </c>
      <c r="G767" s="213" t="s">
        <v>8353</v>
      </c>
      <c r="H767" s="195" t="str">
        <f>IFERROR(VLOOKUP(Table[[#This Row],[Activity Details of Assistance]],WHAT!E:F,2,FALSE),"")</f>
        <v># of tube well</v>
      </c>
      <c r="I767" s="195"/>
      <c r="J767">
        <v>126</v>
      </c>
      <c r="K767" t="s">
        <v>8280</v>
      </c>
      <c r="L767" s="214" t="s">
        <v>13</v>
      </c>
      <c r="M767" s="214" t="s">
        <v>14</v>
      </c>
      <c r="N767" s="195" t="s">
        <v>309</v>
      </c>
      <c r="O767" s="195" t="s">
        <v>1606</v>
      </c>
      <c r="P767" s="195" t="s">
        <v>4672</v>
      </c>
      <c r="Q767" s="236">
        <v>44620</v>
      </c>
      <c r="R767" s="236">
        <v>44593</v>
      </c>
      <c r="S767" t="s">
        <v>8452</v>
      </c>
      <c r="T767" s="196"/>
      <c r="U767" s="196"/>
      <c r="V767" s="196"/>
      <c r="W767" s="196"/>
      <c r="X767"/>
      <c r="Y767" t="s">
        <v>8418</v>
      </c>
      <c r="Z767">
        <v>8801720071252</v>
      </c>
      <c r="AA767" t="s">
        <v>8419</v>
      </c>
      <c r="AB767" s="188" t="str">
        <f>_xlfn.IFNA(IF(Table[[#This Row],[Programme Partner]]&lt;&gt;Table[[#This Row],[Implementing Partner]],CONCATENATE(Table[[#This Row],[Programme Partner]],"-",Table[[#This Row],[Implementing Partner]]),Table[[#This Row],[Programme Partner]]),"")</f>
        <v>DPHE</v>
      </c>
      <c r="AC767" s="189"/>
      <c r="AD767" s="189"/>
      <c r="AE767" s="190"/>
      <c r="AF767" s="190"/>
      <c r="AG767" s="191"/>
    </row>
    <row r="768" spans="1:33" ht="14.4" customHeight="1">
      <c r="A768" s="183">
        <v>815</v>
      </c>
      <c r="B768" s="195" t="s">
        <v>5084</v>
      </c>
      <c r="C768" s="198" t="s">
        <v>5084</v>
      </c>
      <c r="D768" s="197" t="s">
        <v>8345</v>
      </c>
      <c r="E768" s="195" t="s">
        <v>27</v>
      </c>
      <c r="F768" s="195" t="s">
        <v>8012</v>
      </c>
      <c r="G768" s="213" t="s">
        <v>8362</v>
      </c>
      <c r="H768" s="195" t="str">
        <f>IFERROR(VLOOKUP(Table[[#This Row],[Activity Details of Assistance]],WHAT!E:F,2,FALSE),"")</f>
        <v># of door</v>
      </c>
      <c r="I768" s="195"/>
      <c r="J768">
        <v>8</v>
      </c>
      <c r="K768" t="s">
        <v>8280</v>
      </c>
      <c r="L768" s="214" t="s">
        <v>13</v>
      </c>
      <c r="M768" s="214" t="s">
        <v>14</v>
      </c>
      <c r="N768" s="195" t="s">
        <v>309</v>
      </c>
      <c r="O768" s="195" t="s">
        <v>1606</v>
      </c>
      <c r="P768" s="195" t="s">
        <v>4672</v>
      </c>
      <c r="Q768" s="236">
        <v>44620</v>
      </c>
      <c r="R768" s="236">
        <v>44593</v>
      </c>
      <c r="S768" t="s">
        <v>8452</v>
      </c>
      <c r="T768" s="196"/>
      <c r="U768" s="196"/>
      <c r="V768" s="196"/>
      <c r="W768" s="196"/>
      <c r="X768"/>
      <c r="Y768" t="s">
        <v>8418</v>
      </c>
      <c r="Z768">
        <v>8801720071252</v>
      </c>
      <c r="AA768" t="s">
        <v>8419</v>
      </c>
      <c r="AB768" s="188" t="str">
        <f>_xlfn.IFNA(IF(Table[[#This Row],[Programme Partner]]&lt;&gt;Table[[#This Row],[Implementing Partner]],CONCATENATE(Table[[#This Row],[Programme Partner]],"-",Table[[#This Row],[Implementing Partner]]),Table[[#This Row],[Programme Partner]]),"")</f>
        <v>DPHE</v>
      </c>
      <c r="AC768" s="189"/>
      <c r="AD768" s="189"/>
      <c r="AE768" s="190"/>
      <c r="AF768" s="190"/>
      <c r="AG768" s="191"/>
    </row>
    <row r="769" spans="1:33" ht="14.4" customHeight="1">
      <c r="A769" s="183">
        <v>816</v>
      </c>
      <c r="B769" s="195" t="s">
        <v>5084</v>
      </c>
      <c r="C769" s="198" t="s">
        <v>5084</v>
      </c>
      <c r="D769" s="197" t="s">
        <v>8345</v>
      </c>
      <c r="E769" s="195" t="s">
        <v>27</v>
      </c>
      <c r="F769" s="195" t="s">
        <v>8012</v>
      </c>
      <c r="G769" s="213" t="s">
        <v>8372</v>
      </c>
      <c r="H769" s="195" t="str">
        <f>IFERROR(VLOOKUP(Table[[#This Row],[Activity Details of Assistance]],WHAT!E:F,2,FALSE),"")</f>
        <v># of door</v>
      </c>
      <c r="I769" s="195"/>
      <c r="J769">
        <v>16</v>
      </c>
      <c r="K769" t="s">
        <v>8280</v>
      </c>
      <c r="L769" s="214" t="s">
        <v>13</v>
      </c>
      <c r="M769" s="214" t="s">
        <v>14</v>
      </c>
      <c r="N769" s="195" t="s">
        <v>309</v>
      </c>
      <c r="O769" s="195" t="s">
        <v>1606</v>
      </c>
      <c r="P769" s="195" t="s">
        <v>4672</v>
      </c>
      <c r="Q769" s="236">
        <v>44620</v>
      </c>
      <c r="R769" s="236">
        <v>44593</v>
      </c>
      <c r="S769" t="s">
        <v>8452</v>
      </c>
      <c r="T769" s="196"/>
      <c r="U769" s="196"/>
      <c r="V769" s="196"/>
      <c r="W769" s="196"/>
      <c r="X769"/>
      <c r="Y769" t="s">
        <v>8418</v>
      </c>
      <c r="Z769">
        <v>8801720071252</v>
      </c>
      <c r="AA769" t="s">
        <v>8419</v>
      </c>
      <c r="AB769" s="188" t="str">
        <f>_xlfn.IFNA(IF(Table[[#This Row],[Programme Partner]]&lt;&gt;Table[[#This Row],[Implementing Partner]],CONCATENATE(Table[[#This Row],[Programme Partner]],"-",Table[[#This Row],[Implementing Partner]]),Table[[#This Row],[Programme Partner]]),"")</f>
        <v>DPHE</v>
      </c>
      <c r="AC769" s="189"/>
      <c r="AD769" s="189"/>
      <c r="AE769" s="190"/>
      <c r="AF769" s="190"/>
      <c r="AG769" s="191"/>
    </row>
    <row r="770" spans="1:33" ht="14.4" customHeight="1">
      <c r="A770" s="183">
        <v>817</v>
      </c>
      <c r="B770" s="195" t="s">
        <v>5084</v>
      </c>
      <c r="C770" s="198" t="s">
        <v>5084</v>
      </c>
      <c r="D770" s="197" t="s">
        <v>8345</v>
      </c>
      <c r="E770" s="195" t="s">
        <v>27</v>
      </c>
      <c r="F770" s="195" t="s">
        <v>8012</v>
      </c>
      <c r="G770" s="213" t="s">
        <v>8354</v>
      </c>
      <c r="H770" s="195" t="str">
        <f>IFERROR(VLOOKUP(Table[[#This Row],[Activity Details of Assistance]],WHAT!E:F,2,FALSE),"")</f>
        <v># of door</v>
      </c>
      <c r="I770" s="195"/>
      <c r="J770">
        <v>481</v>
      </c>
      <c r="K770" t="s">
        <v>8280</v>
      </c>
      <c r="L770" s="214" t="s">
        <v>13</v>
      </c>
      <c r="M770" s="214" t="s">
        <v>14</v>
      </c>
      <c r="N770" s="195" t="s">
        <v>309</v>
      </c>
      <c r="O770" s="195" t="s">
        <v>1606</v>
      </c>
      <c r="P770" s="195" t="s">
        <v>4672</v>
      </c>
      <c r="Q770" s="236">
        <v>44620</v>
      </c>
      <c r="R770" s="236">
        <v>44593</v>
      </c>
      <c r="S770" t="s">
        <v>8452</v>
      </c>
      <c r="T770" s="196"/>
      <c r="U770" s="196"/>
      <c r="V770" s="196"/>
      <c r="W770" s="196"/>
      <c r="X770"/>
      <c r="Y770" t="s">
        <v>8418</v>
      </c>
      <c r="Z770">
        <v>8801720071252</v>
      </c>
      <c r="AA770" t="s">
        <v>8419</v>
      </c>
      <c r="AB770" s="188" t="str">
        <f>_xlfn.IFNA(IF(Table[[#This Row],[Programme Partner]]&lt;&gt;Table[[#This Row],[Implementing Partner]],CONCATENATE(Table[[#This Row],[Programme Partner]],"-",Table[[#This Row],[Implementing Partner]]),Table[[#This Row],[Programme Partner]]),"")</f>
        <v>DPHE</v>
      </c>
      <c r="AC770" s="189"/>
      <c r="AD770" s="189"/>
      <c r="AE770" s="190"/>
      <c r="AF770" s="190"/>
      <c r="AG770" s="191"/>
    </row>
    <row r="771" spans="1:33" ht="14.4" customHeight="1">
      <c r="A771" s="183">
        <v>818</v>
      </c>
      <c r="B771" s="195" t="s">
        <v>5084</v>
      </c>
      <c r="C771" s="198" t="s">
        <v>5084</v>
      </c>
      <c r="D771" s="197" t="s">
        <v>8345</v>
      </c>
      <c r="E771" s="195" t="s">
        <v>27</v>
      </c>
      <c r="F771" s="195" t="s">
        <v>8012</v>
      </c>
      <c r="G771" s="213" t="s">
        <v>8362</v>
      </c>
      <c r="H771" s="195" t="str">
        <f>IFERROR(VLOOKUP(Table[[#This Row],[Activity Details of Assistance]],WHAT!E:F,2,FALSE),"")</f>
        <v># of door</v>
      </c>
      <c r="I771" s="195"/>
      <c r="J771">
        <v>4</v>
      </c>
      <c r="K771" t="s">
        <v>8280</v>
      </c>
      <c r="L771" s="214" t="s">
        <v>13</v>
      </c>
      <c r="M771" s="214" t="s">
        <v>14</v>
      </c>
      <c r="N771" s="195" t="s">
        <v>309</v>
      </c>
      <c r="O771" s="195" t="s">
        <v>1606</v>
      </c>
      <c r="P771" s="195" t="s">
        <v>4678</v>
      </c>
      <c r="Q771" s="236">
        <v>44620</v>
      </c>
      <c r="R771" s="236">
        <v>44593</v>
      </c>
      <c r="S771" t="s">
        <v>8452</v>
      </c>
      <c r="T771" s="196"/>
      <c r="U771" s="196"/>
      <c r="V771" s="196"/>
      <c r="W771" s="196"/>
      <c r="X771"/>
      <c r="Y771" t="s">
        <v>8418</v>
      </c>
      <c r="Z771">
        <v>8801720071252</v>
      </c>
      <c r="AA771" t="s">
        <v>8419</v>
      </c>
      <c r="AB771" s="188" t="str">
        <f>_xlfn.IFNA(IF(Table[[#This Row],[Programme Partner]]&lt;&gt;Table[[#This Row],[Implementing Partner]],CONCATENATE(Table[[#This Row],[Programme Partner]],"-",Table[[#This Row],[Implementing Partner]]),Table[[#This Row],[Programme Partner]]),"")</f>
        <v>DPHE</v>
      </c>
      <c r="AC771" s="189"/>
      <c r="AD771" s="189"/>
      <c r="AE771" s="190"/>
      <c r="AF771" s="190"/>
      <c r="AG771" s="191"/>
    </row>
    <row r="772" spans="1:33" ht="14.4" customHeight="1">
      <c r="A772" s="183">
        <v>819</v>
      </c>
      <c r="B772" s="195" t="s">
        <v>5084</v>
      </c>
      <c r="C772" s="198" t="s">
        <v>5084</v>
      </c>
      <c r="D772" s="197" t="s">
        <v>8345</v>
      </c>
      <c r="E772" s="195" t="s">
        <v>27</v>
      </c>
      <c r="F772" s="195" t="s">
        <v>8012</v>
      </c>
      <c r="G772" s="213" t="s">
        <v>8372</v>
      </c>
      <c r="H772" s="195" t="str">
        <f>IFERROR(VLOOKUP(Table[[#This Row],[Activity Details of Assistance]],WHAT!E:F,2,FALSE),"")</f>
        <v># of door</v>
      </c>
      <c r="I772" s="195"/>
      <c r="J772">
        <v>8</v>
      </c>
      <c r="K772" t="s">
        <v>8280</v>
      </c>
      <c r="L772" s="214" t="s">
        <v>13</v>
      </c>
      <c r="M772" s="214" t="s">
        <v>14</v>
      </c>
      <c r="N772" s="195" t="s">
        <v>309</v>
      </c>
      <c r="O772" s="195" t="s">
        <v>1606</v>
      </c>
      <c r="P772" s="195" t="s">
        <v>4678</v>
      </c>
      <c r="Q772" s="236">
        <v>44620</v>
      </c>
      <c r="R772" s="236">
        <v>44593</v>
      </c>
      <c r="S772" t="s">
        <v>8452</v>
      </c>
      <c r="T772" s="196"/>
      <c r="U772" s="196"/>
      <c r="V772" s="196"/>
      <c r="W772" s="196"/>
      <c r="X772"/>
      <c r="Y772" t="s">
        <v>8418</v>
      </c>
      <c r="Z772">
        <v>8801720071252</v>
      </c>
      <c r="AA772" t="s">
        <v>8419</v>
      </c>
      <c r="AB772" s="188" t="str">
        <f>_xlfn.IFNA(IF(Table[[#This Row],[Programme Partner]]&lt;&gt;Table[[#This Row],[Implementing Partner]],CONCATENATE(Table[[#This Row],[Programme Partner]],"-",Table[[#This Row],[Implementing Partner]]),Table[[#This Row],[Programme Partner]]),"")</f>
        <v>DPHE</v>
      </c>
      <c r="AC772" s="189"/>
      <c r="AD772" s="189"/>
      <c r="AE772" s="190"/>
      <c r="AF772" s="190"/>
      <c r="AG772" s="191"/>
    </row>
    <row r="773" spans="1:33" ht="14.4" customHeight="1">
      <c r="A773" s="183">
        <v>820</v>
      </c>
      <c r="B773" s="195" t="s">
        <v>5084</v>
      </c>
      <c r="C773" s="198" t="s">
        <v>5084</v>
      </c>
      <c r="D773" s="197" t="s">
        <v>8345</v>
      </c>
      <c r="E773" s="195" t="s">
        <v>27</v>
      </c>
      <c r="F773" s="195" t="s">
        <v>8012</v>
      </c>
      <c r="G773" s="213" t="s">
        <v>8354</v>
      </c>
      <c r="H773" s="195" t="str">
        <f>IFERROR(VLOOKUP(Table[[#This Row],[Activity Details of Assistance]],WHAT!E:F,2,FALSE),"")</f>
        <v># of door</v>
      </c>
      <c r="I773" s="195"/>
      <c r="J773">
        <v>9</v>
      </c>
      <c r="K773" t="s">
        <v>8280</v>
      </c>
      <c r="L773" s="214" t="s">
        <v>13</v>
      </c>
      <c r="M773" s="214" t="s">
        <v>14</v>
      </c>
      <c r="N773" s="195" t="s">
        <v>309</v>
      </c>
      <c r="O773" s="195" t="s">
        <v>1606</v>
      </c>
      <c r="P773" s="195" t="s">
        <v>4678</v>
      </c>
      <c r="Q773" s="236">
        <v>44620</v>
      </c>
      <c r="R773" s="236">
        <v>44593</v>
      </c>
      <c r="S773" t="s">
        <v>8452</v>
      </c>
      <c r="T773" s="196"/>
      <c r="U773" s="196"/>
      <c r="V773" s="196"/>
      <c r="W773" s="196"/>
      <c r="X773"/>
      <c r="Y773" t="s">
        <v>8418</v>
      </c>
      <c r="Z773">
        <v>8801720071252</v>
      </c>
      <c r="AA773" t="s">
        <v>8419</v>
      </c>
      <c r="AB773" s="188" t="str">
        <f>_xlfn.IFNA(IF(Table[[#This Row],[Programme Partner]]&lt;&gt;Table[[#This Row],[Implementing Partner]],CONCATENATE(Table[[#This Row],[Programme Partner]],"-",Table[[#This Row],[Implementing Partner]]),Table[[#This Row],[Programme Partner]]),"")</f>
        <v>DPHE</v>
      </c>
      <c r="AC773" s="189"/>
      <c r="AD773" s="189"/>
      <c r="AE773" s="190"/>
      <c r="AF773" s="190"/>
      <c r="AG773" s="191"/>
    </row>
    <row r="774" spans="1:33" ht="14.4" customHeight="1">
      <c r="A774" s="183">
        <v>821</v>
      </c>
      <c r="B774" s="195" t="s">
        <v>5084</v>
      </c>
      <c r="C774" s="198" t="s">
        <v>5084</v>
      </c>
      <c r="D774" s="197" t="s">
        <v>8345</v>
      </c>
      <c r="E774" s="195" t="s">
        <v>27</v>
      </c>
      <c r="F774" s="195" t="s">
        <v>8014</v>
      </c>
      <c r="G774" s="213" t="s">
        <v>8361</v>
      </c>
      <c r="H774" s="195" t="str">
        <f>IFERROR(VLOOKUP(Table[[#This Row],[Activity Details of Assistance]],WHAT!E:F,2,FALSE),"")</f>
        <v># of plant</v>
      </c>
      <c r="I774" s="195"/>
      <c r="J774">
        <v>3</v>
      </c>
      <c r="K774" t="s">
        <v>8280</v>
      </c>
      <c r="L774" s="214" t="s">
        <v>13</v>
      </c>
      <c r="M774" s="214" t="s">
        <v>14</v>
      </c>
      <c r="N774" s="195" t="s">
        <v>309</v>
      </c>
      <c r="O774" s="195" t="s">
        <v>1606</v>
      </c>
      <c r="P774" s="195" t="s">
        <v>4678</v>
      </c>
      <c r="Q774" s="236">
        <v>44620</v>
      </c>
      <c r="R774" s="236">
        <v>44593</v>
      </c>
      <c r="S774" t="s">
        <v>8452</v>
      </c>
      <c r="T774" s="196"/>
      <c r="U774" s="196"/>
      <c r="V774" s="196"/>
      <c r="W774" s="196"/>
      <c r="X774"/>
      <c r="Y774" t="s">
        <v>8418</v>
      </c>
      <c r="Z774">
        <v>8801720071252</v>
      </c>
      <c r="AA774" t="s">
        <v>8419</v>
      </c>
      <c r="AB774" s="188" t="str">
        <f>_xlfn.IFNA(IF(Table[[#This Row],[Programme Partner]]&lt;&gt;Table[[#This Row],[Implementing Partner]],CONCATENATE(Table[[#This Row],[Programme Partner]],"-",Table[[#This Row],[Implementing Partner]]),Table[[#This Row],[Programme Partner]]),"")</f>
        <v>DPHE</v>
      </c>
      <c r="AC774" s="189"/>
      <c r="AD774" s="189"/>
      <c r="AE774" s="190"/>
      <c r="AF774" s="190"/>
      <c r="AG774" s="191"/>
    </row>
    <row r="775" spans="1:33" ht="14.4" customHeight="1">
      <c r="A775" s="183">
        <v>822</v>
      </c>
      <c r="B775" s="195" t="s">
        <v>5084</v>
      </c>
      <c r="C775" s="198" t="s">
        <v>5084</v>
      </c>
      <c r="D775" s="197" t="s">
        <v>8345</v>
      </c>
      <c r="E775" s="195" t="s">
        <v>27</v>
      </c>
      <c r="F775" s="195" t="s">
        <v>8011</v>
      </c>
      <c r="G775" s="213" t="s">
        <v>8353</v>
      </c>
      <c r="H775" s="195" t="str">
        <f>IFERROR(VLOOKUP(Table[[#This Row],[Activity Details of Assistance]],WHAT!E:F,2,FALSE),"")</f>
        <v># of tube well</v>
      </c>
      <c r="I775" s="195"/>
      <c r="J775">
        <v>2</v>
      </c>
      <c r="K775" t="s">
        <v>8280</v>
      </c>
      <c r="L775" s="214" t="s">
        <v>13</v>
      </c>
      <c r="M775" s="214" t="s">
        <v>14</v>
      </c>
      <c r="N775" s="195" t="s">
        <v>309</v>
      </c>
      <c r="O775" s="195" t="s">
        <v>1606</v>
      </c>
      <c r="P775" s="195" t="s">
        <v>4680</v>
      </c>
      <c r="Q775" s="236">
        <v>44620</v>
      </c>
      <c r="R775" s="236">
        <v>44593</v>
      </c>
      <c r="S775" t="s">
        <v>8452</v>
      </c>
      <c r="T775" s="196"/>
      <c r="U775" s="196"/>
      <c r="V775" s="196"/>
      <c r="W775" s="196"/>
      <c r="X775"/>
      <c r="Y775" t="s">
        <v>8418</v>
      </c>
      <c r="Z775">
        <v>8801720071252</v>
      </c>
      <c r="AA775" t="s">
        <v>8469</v>
      </c>
      <c r="AB775" s="188" t="str">
        <f>_xlfn.IFNA(IF(Table[[#This Row],[Programme Partner]]&lt;&gt;Table[[#This Row],[Implementing Partner]],CONCATENATE(Table[[#This Row],[Programme Partner]],"-",Table[[#This Row],[Implementing Partner]]),Table[[#This Row],[Programme Partner]]),"")</f>
        <v>DPHE</v>
      </c>
      <c r="AC775" s="189"/>
      <c r="AD775" s="189"/>
      <c r="AE775" s="190"/>
      <c r="AF775" s="190"/>
      <c r="AG775" s="191"/>
    </row>
    <row r="776" spans="1:33" ht="14.4" customHeight="1">
      <c r="A776" s="183">
        <v>823</v>
      </c>
      <c r="B776" s="195" t="s">
        <v>5084</v>
      </c>
      <c r="C776" s="198" t="s">
        <v>5084</v>
      </c>
      <c r="D776" s="197" t="s">
        <v>8345</v>
      </c>
      <c r="E776" s="195" t="s">
        <v>27</v>
      </c>
      <c r="F776" s="195" t="s">
        <v>8012</v>
      </c>
      <c r="G776" s="213" t="s">
        <v>8362</v>
      </c>
      <c r="H776" s="195" t="str">
        <f>IFERROR(VLOOKUP(Table[[#This Row],[Activity Details of Assistance]],WHAT!E:F,2,FALSE),"")</f>
        <v># of door</v>
      </c>
      <c r="I776" s="195"/>
      <c r="J776">
        <v>3</v>
      </c>
      <c r="K776" t="s">
        <v>8280</v>
      </c>
      <c r="L776" s="214" t="s">
        <v>13</v>
      </c>
      <c r="M776" s="214" t="s">
        <v>14</v>
      </c>
      <c r="N776" s="195" t="s">
        <v>309</v>
      </c>
      <c r="O776" s="195" t="s">
        <v>1606</v>
      </c>
      <c r="P776" s="195" t="s">
        <v>4680</v>
      </c>
      <c r="Q776" s="236">
        <v>44620</v>
      </c>
      <c r="R776" s="236">
        <v>44593</v>
      </c>
      <c r="S776" t="s">
        <v>8452</v>
      </c>
      <c r="T776" s="196"/>
      <c r="U776" s="196"/>
      <c r="V776" s="196"/>
      <c r="W776" s="196"/>
      <c r="X776"/>
      <c r="Y776" t="s">
        <v>8418</v>
      </c>
      <c r="Z776">
        <v>8801720071252</v>
      </c>
      <c r="AA776" t="s">
        <v>8469</v>
      </c>
      <c r="AB776" s="188" t="str">
        <f>_xlfn.IFNA(IF(Table[[#This Row],[Programme Partner]]&lt;&gt;Table[[#This Row],[Implementing Partner]],CONCATENATE(Table[[#This Row],[Programme Partner]],"-",Table[[#This Row],[Implementing Partner]]),Table[[#This Row],[Programme Partner]]),"")</f>
        <v>DPHE</v>
      </c>
      <c r="AC776" s="189"/>
      <c r="AD776" s="189"/>
      <c r="AE776" s="190"/>
      <c r="AF776" s="190"/>
      <c r="AG776" s="191"/>
    </row>
    <row r="777" spans="1:33" ht="14.4" customHeight="1">
      <c r="A777" s="183">
        <v>824</v>
      </c>
      <c r="B777" s="195" t="s">
        <v>5084</v>
      </c>
      <c r="C777" s="198" t="s">
        <v>5084</v>
      </c>
      <c r="D777" s="197" t="s">
        <v>8345</v>
      </c>
      <c r="E777" s="195" t="s">
        <v>27</v>
      </c>
      <c r="F777" s="195" t="s">
        <v>8012</v>
      </c>
      <c r="G777" s="213" t="s">
        <v>8372</v>
      </c>
      <c r="H777" s="195" t="str">
        <f>IFERROR(VLOOKUP(Table[[#This Row],[Activity Details of Assistance]],WHAT!E:F,2,FALSE),"")</f>
        <v># of door</v>
      </c>
      <c r="I777" s="195"/>
      <c r="J777">
        <v>6</v>
      </c>
      <c r="K777" t="s">
        <v>8280</v>
      </c>
      <c r="L777" s="214" t="s">
        <v>13</v>
      </c>
      <c r="M777" s="214" t="s">
        <v>14</v>
      </c>
      <c r="N777" s="195" t="s">
        <v>309</v>
      </c>
      <c r="O777" s="195" t="s">
        <v>1606</v>
      </c>
      <c r="P777" s="195" t="s">
        <v>4680</v>
      </c>
      <c r="Q777" s="236">
        <v>44620</v>
      </c>
      <c r="R777" s="236">
        <v>44593</v>
      </c>
      <c r="S777" t="s">
        <v>8452</v>
      </c>
      <c r="T777" s="196"/>
      <c r="U777" s="196"/>
      <c r="V777" s="196"/>
      <c r="W777" s="196"/>
      <c r="X777"/>
      <c r="Y777" t="s">
        <v>8418</v>
      </c>
      <c r="Z777">
        <v>8801720071252</v>
      </c>
      <c r="AA777" t="s">
        <v>8469</v>
      </c>
      <c r="AB777" s="188" t="str">
        <f>_xlfn.IFNA(IF(Table[[#This Row],[Programme Partner]]&lt;&gt;Table[[#This Row],[Implementing Partner]],CONCATENATE(Table[[#This Row],[Programme Partner]],"-",Table[[#This Row],[Implementing Partner]]),Table[[#This Row],[Programme Partner]]),"")</f>
        <v>DPHE</v>
      </c>
      <c r="AC777" s="189"/>
      <c r="AD777" s="189"/>
      <c r="AE777" s="190"/>
      <c r="AF777" s="190"/>
      <c r="AG777" s="191"/>
    </row>
    <row r="778" spans="1:33" ht="14.4" customHeight="1">
      <c r="A778" s="183">
        <v>825</v>
      </c>
      <c r="B778" s="195" t="s">
        <v>5084</v>
      </c>
      <c r="C778" s="198" t="s">
        <v>5084</v>
      </c>
      <c r="D778" s="197" t="s">
        <v>8345</v>
      </c>
      <c r="E778" s="195" t="s">
        <v>27</v>
      </c>
      <c r="F778" s="195" t="s">
        <v>8012</v>
      </c>
      <c r="G778" s="213" t="s">
        <v>8354</v>
      </c>
      <c r="H778" s="195" t="str">
        <f>IFERROR(VLOOKUP(Table[[#This Row],[Activity Details of Assistance]],WHAT!E:F,2,FALSE),"")</f>
        <v># of door</v>
      </c>
      <c r="I778" s="195"/>
      <c r="J778">
        <v>6</v>
      </c>
      <c r="K778" t="s">
        <v>8280</v>
      </c>
      <c r="L778" s="214" t="s">
        <v>13</v>
      </c>
      <c r="M778" s="214" t="s">
        <v>14</v>
      </c>
      <c r="N778" s="195" t="s">
        <v>309</v>
      </c>
      <c r="O778" s="195" t="s">
        <v>1606</v>
      </c>
      <c r="P778" s="195" t="s">
        <v>4680</v>
      </c>
      <c r="Q778" s="236">
        <v>44620</v>
      </c>
      <c r="R778" s="236">
        <v>44593</v>
      </c>
      <c r="S778" t="s">
        <v>8452</v>
      </c>
      <c r="T778" s="196"/>
      <c r="U778" s="196"/>
      <c r="V778" s="196"/>
      <c r="W778" s="196"/>
      <c r="X778"/>
      <c r="Y778" t="s">
        <v>8418</v>
      </c>
      <c r="Z778">
        <v>8801720071252</v>
      </c>
      <c r="AA778" t="s">
        <v>8469</v>
      </c>
      <c r="AB778" s="188" t="str">
        <f>_xlfn.IFNA(IF(Table[[#This Row],[Programme Partner]]&lt;&gt;Table[[#This Row],[Implementing Partner]],CONCATENATE(Table[[#This Row],[Programme Partner]],"-",Table[[#This Row],[Implementing Partner]]),Table[[#This Row],[Programme Partner]]),"")</f>
        <v>DPHE</v>
      </c>
      <c r="AC778" s="189"/>
      <c r="AD778" s="189"/>
      <c r="AE778" s="190"/>
      <c r="AF778" s="190"/>
      <c r="AG778" s="191"/>
    </row>
    <row r="779" spans="1:33" ht="14.4" customHeight="1">
      <c r="A779" s="183">
        <v>826</v>
      </c>
      <c r="B779" s="195" t="s">
        <v>5084</v>
      </c>
      <c r="C779" s="198" t="s">
        <v>5084</v>
      </c>
      <c r="D779" s="197" t="s">
        <v>8345</v>
      </c>
      <c r="E779" s="195" t="s">
        <v>27</v>
      </c>
      <c r="F779" s="195" t="s">
        <v>8014</v>
      </c>
      <c r="G779" s="213" t="s">
        <v>8361</v>
      </c>
      <c r="H779" s="195" t="str">
        <f>IFERROR(VLOOKUP(Table[[#This Row],[Activity Details of Assistance]],WHAT!E:F,2,FALSE),"")</f>
        <v># of plant</v>
      </c>
      <c r="I779" s="195"/>
      <c r="J779">
        <v>1</v>
      </c>
      <c r="K779" t="s">
        <v>8280</v>
      </c>
      <c r="L779" s="214" t="s">
        <v>13</v>
      </c>
      <c r="M779" s="214" t="s">
        <v>14</v>
      </c>
      <c r="N779" s="195" t="s">
        <v>309</v>
      </c>
      <c r="O779" s="195" t="s">
        <v>1606</v>
      </c>
      <c r="P779" s="195" t="s">
        <v>4680</v>
      </c>
      <c r="Q779" s="236">
        <v>44620</v>
      </c>
      <c r="R779" s="236">
        <v>44593</v>
      </c>
      <c r="S779" t="s">
        <v>8452</v>
      </c>
      <c r="T779" s="196"/>
      <c r="U779" s="196"/>
      <c r="V779" s="196"/>
      <c r="W779" s="196"/>
      <c r="X779"/>
      <c r="Y779" t="s">
        <v>8418</v>
      </c>
      <c r="Z779">
        <v>8801720071252</v>
      </c>
      <c r="AA779" t="s">
        <v>8469</v>
      </c>
      <c r="AB779" s="188" t="str">
        <f>_xlfn.IFNA(IF(Table[[#This Row],[Programme Partner]]&lt;&gt;Table[[#This Row],[Implementing Partner]],CONCATENATE(Table[[#This Row],[Programme Partner]],"-",Table[[#This Row],[Implementing Partner]]),Table[[#This Row],[Programme Partner]]),"")</f>
        <v>DPHE</v>
      </c>
      <c r="AC779" s="189"/>
      <c r="AD779" s="189"/>
      <c r="AE779" s="190"/>
      <c r="AF779" s="190"/>
      <c r="AG779" s="191"/>
    </row>
    <row r="780" spans="1:33" ht="14.4" customHeight="1">
      <c r="A780" s="183">
        <v>827</v>
      </c>
      <c r="B780" s="195" t="s">
        <v>5084</v>
      </c>
      <c r="C780" s="198" t="s">
        <v>5084</v>
      </c>
      <c r="D780" s="197" t="s">
        <v>8345</v>
      </c>
      <c r="E780" s="195" t="s">
        <v>27</v>
      </c>
      <c r="F780" s="195" t="s">
        <v>8011</v>
      </c>
      <c r="G780" s="213" t="s">
        <v>8353</v>
      </c>
      <c r="H780" s="195" t="str">
        <f>IFERROR(VLOOKUP(Table[[#This Row],[Activity Details of Assistance]],WHAT!E:F,2,FALSE),"")</f>
        <v># of tube well</v>
      </c>
      <c r="I780" s="195"/>
      <c r="J780">
        <v>4</v>
      </c>
      <c r="K780" t="s">
        <v>8280</v>
      </c>
      <c r="L780" s="214" t="s">
        <v>13</v>
      </c>
      <c r="M780" s="214" t="s">
        <v>14</v>
      </c>
      <c r="N780" s="195" t="s">
        <v>309</v>
      </c>
      <c r="O780" s="195" t="s">
        <v>1607</v>
      </c>
      <c r="P780" s="195" t="s">
        <v>4710</v>
      </c>
      <c r="Q780" s="236">
        <v>44620</v>
      </c>
      <c r="R780" s="236">
        <v>44593</v>
      </c>
      <c r="S780" t="s">
        <v>8452</v>
      </c>
      <c r="T780" s="196"/>
      <c r="U780" s="196"/>
      <c r="V780" s="196"/>
      <c r="W780" s="196"/>
      <c r="X780"/>
      <c r="Y780" t="s">
        <v>8418</v>
      </c>
      <c r="Z780">
        <v>8801720071252</v>
      </c>
      <c r="AA780" t="s">
        <v>8419</v>
      </c>
      <c r="AB780" s="188" t="str">
        <f>_xlfn.IFNA(IF(Table[[#This Row],[Programme Partner]]&lt;&gt;Table[[#This Row],[Implementing Partner]],CONCATENATE(Table[[#This Row],[Programme Partner]],"-",Table[[#This Row],[Implementing Partner]]),Table[[#This Row],[Programme Partner]]),"")</f>
        <v>DPHE</v>
      </c>
      <c r="AC780" s="189"/>
      <c r="AD780" s="189"/>
      <c r="AE780" s="190"/>
      <c r="AF780" s="190"/>
      <c r="AG780" s="191"/>
    </row>
    <row r="781" spans="1:33" ht="14.4" customHeight="1">
      <c r="A781" s="183">
        <v>828</v>
      </c>
      <c r="B781" s="195" t="s">
        <v>5084</v>
      </c>
      <c r="C781" s="198" t="s">
        <v>5084</v>
      </c>
      <c r="D781" s="197" t="s">
        <v>8345</v>
      </c>
      <c r="E781" s="195" t="s">
        <v>27</v>
      </c>
      <c r="F781" s="195" t="s">
        <v>8011</v>
      </c>
      <c r="G781" s="213" t="s">
        <v>8353</v>
      </c>
      <c r="H781" s="195" t="str">
        <f>IFERROR(VLOOKUP(Table[[#This Row],[Activity Details of Assistance]],WHAT!E:F,2,FALSE),"")</f>
        <v># of tube well</v>
      </c>
      <c r="I781" s="195"/>
      <c r="J781">
        <v>1</v>
      </c>
      <c r="K781" t="s">
        <v>8280</v>
      </c>
      <c r="L781" s="214" t="s">
        <v>13</v>
      </c>
      <c r="M781" s="214" t="s">
        <v>14</v>
      </c>
      <c r="N781" s="195" t="s">
        <v>307</v>
      </c>
      <c r="O781" s="195" t="s">
        <v>1179</v>
      </c>
      <c r="P781" s="195" t="s">
        <v>4713</v>
      </c>
      <c r="Q781" s="236">
        <v>44620</v>
      </c>
      <c r="R781" s="236">
        <v>44593</v>
      </c>
      <c r="S781" t="s">
        <v>8452</v>
      </c>
      <c r="T781" s="196"/>
      <c r="U781" s="196"/>
      <c r="V781" s="196"/>
      <c r="W781" s="196"/>
      <c r="X781"/>
      <c r="Y781" t="s">
        <v>8418</v>
      </c>
      <c r="Z781">
        <v>8801720071252</v>
      </c>
      <c r="AA781" t="s">
        <v>8419</v>
      </c>
      <c r="AB781" s="188" t="str">
        <f>_xlfn.IFNA(IF(Table[[#This Row],[Programme Partner]]&lt;&gt;Table[[#This Row],[Implementing Partner]],CONCATENATE(Table[[#This Row],[Programme Partner]],"-",Table[[#This Row],[Implementing Partner]]),Table[[#This Row],[Programme Partner]]),"")</f>
        <v>DPHE</v>
      </c>
      <c r="AC781" s="189"/>
      <c r="AD781" s="189"/>
      <c r="AE781" s="190"/>
      <c r="AF781" s="190"/>
      <c r="AG781" s="191"/>
    </row>
    <row r="782" spans="1:33" ht="14.4" customHeight="1">
      <c r="A782" s="183">
        <v>829</v>
      </c>
      <c r="B782" s="195" t="s">
        <v>5084</v>
      </c>
      <c r="C782" s="198" t="s">
        <v>5084</v>
      </c>
      <c r="D782" s="197" t="s">
        <v>8345</v>
      </c>
      <c r="E782" s="195" t="s">
        <v>27</v>
      </c>
      <c r="F782" s="195" t="s">
        <v>8011</v>
      </c>
      <c r="G782" s="213" t="s">
        <v>8353</v>
      </c>
      <c r="H782" s="195" t="str">
        <f>IFERROR(VLOOKUP(Table[[#This Row],[Activity Details of Assistance]],WHAT!E:F,2,FALSE),"")</f>
        <v># of tube well</v>
      </c>
      <c r="I782" s="195"/>
      <c r="J782">
        <v>1</v>
      </c>
      <c r="K782" t="s">
        <v>8280</v>
      </c>
      <c r="L782" s="214" t="s">
        <v>13</v>
      </c>
      <c r="M782" s="214" t="s">
        <v>14</v>
      </c>
      <c r="N782" s="195" t="s">
        <v>307</v>
      </c>
      <c r="O782" s="195" t="s">
        <v>1599</v>
      </c>
      <c r="P782" s="195" t="s">
        <v>4717</v>
      </c>
      <c r="Q782" s="236">
        <v>44620</v>
      </c>
      <c r="R782" s="236">
        <v>44593</v>
      </c>
      <c r="S782" t="s">
        <v>8452</v>
      </c>
      <c r="T782" s="196"/>
      <c r="U782" s="196"/>
      <c r="V782" s="196"/>
      <c r="W782" s="196"/>
      <c r="X782"/>
      <c r="Y782" t="s">
        <v>8418</v>
      </c>
      <c r="Z782">
        <v>8801720071252</v>
      </c>
      <c r="AA782" t="s">
        <v>8419</v>
      </c>
      <c r="AB782" s="188" t="str">
        <f>_xlfn.IFNA(IF(Table[[#This Row],[Programme Partner]]&lt;&gt;Table[[#This Row],[Implementing Partner]],CONCATENATE(Table[[#This Row],[Programme Partner]],"-",Table[[#This Row],[Implementing Partner]]),Table[[#This Row],[Programme Partner]]),"")</f>
        <v>DPHE</v>
      </c>
      <c r="AC782" s="189"/>
      <c r="AD782" s="189"/>
      <c r="AE782" s="190"/>
      <c r="AF782" s="190"/>
      <c r="AG782" s="191"/>
    </row>
    <row r="783" spans="1:33" ht="14.4" customHeight="1">
      <c r="A783" s="183">
        <v>830</v>
      </c>
      <c r="B783" s="195" t="s">
        <v>5084</v>
      </c>
      <c r="C783" s="198" t="s">
        <v>5084</v>
      </c>
      <c r="D783" s="197" t="s">
        <v>8345</v>
      </c>
      <c r="E783" s="195" t="s">
        <v>27</v>
      </c>
      <c r="F783" s="195" t="s">
        <v>8011</v>
      </c>
      <c r="G783" s="213" t="s">
        <v>8353</v>
      </c>
      <c r="H783" s="195" t="str">
        <f>IFERROR(VLOOKUP(Table[[#This Row],[Activity Details of Assistance]],WHAT!E:F,2,FALSE),"")</f>
        <v># of tube well</v>
      </c>
      <c r="I783" s="195"/>
      <c r="J783">
        <v>1</v>
      </c>
      <c r="K783" t="s">
        <v>8280</v>
      </c>
      <c r="L783" s="214" t="s">
        <v>13</v>
      </c>
      <c r="M783" s="214" t="s">
        <v>14</v>
      </c>
      <c r="N783" s="195" t="s">
        <v>307</v>
      </c>
      <c r="O783" s="195" t="s">
        <v>1599</v>
      </c>
      <c r="P783" s="195" t="s">
        <v>4720</v>
      </c>
      <c r="Q783" s="236">
        <v>44620</v>
      </c>
      <c r="R783" s="236">
        <v>44593</v>
      </c>
      <c r="S783" t="s">
        <v>8452</v>
      </c>
      <c r="T783" s="196"/>
      <c r="U783" s="196"/>
      <c r="V783" s="196"/>
      <c r="W783" s="196"/>
      <c r="X783"/>
      <c r="Y783" t="s">
        <v>8418</v>
      </c>
      <c r="Z783">
        <v>8801720071252</v>
      </c>
      <c r="AA783" t="s">
        <v>8419</v>
      </c>
      <c r="AB783" s="188" t="str">
        <f>_xlfn.IFNA(IF(Table[[#This Row],[Programme Partner]]&lt;&gt;Table[[#This Row],[Implementing Partner]],CONCATENATE(Table[[#This Row],[Programme Partner]],"-",Table[[#This Row],[Implementing Partner]]),Table[[#This Row],[Programme Partner]]),"")</f>
        <v>DPHE</v>
      </c>
      <c r="AC783" s="189"/>
      <c r="AD783" s="189"/>
      <c r="AE783" s="190"/>
      <c r="AF783" s="190"/>
      <c r="AG783" s="191"/>
    </row>
    <row r="784" spans="1:33" ht="14.4" customHeight="1">
      <c r="A784" s="183">
        <v>831</v>
      </c>
      <c r="B784" s="195" t="s">
        <v>5084</v>
      </c>
      <c r="C784" s="198" t="s">
        <v>5084</v>
      </c>
      <c r="D784" s="197" t="s">
        <v>8345</v>
      </c>
      <c r="E784" s="195" t="s">
        <v>27</v>
      </c>
      <c r="F784" s="195" t="s">
        <v>8011</v>
      </c>
      <c r="G784" s="213" t="s">
        <v>8353</v>
      </c>
      <c r="H784" s="195" t="str">
        <f>IFERROR(VLOOKUP(Table[[#This Row],[Activity Details of Assistance]],WHAT!E:F,2,FALSE),"")</f>
        <v># of tube well</v>
      </c>
      <c r="I784" s="195"/>
      <c r="J784">
        <v>1</v>
      </c>
      <c r="K784" t="s">
        <v>8280</v>
      </c>
      <c r="L784" s="214" t="s">
        <v>13</v>
      </c>
      <c r="M784" s="214" t="s">
        <v>14</v>
      </c>
      <c r="N784" s="195" t="s">
        <v>307</v>
      </c>
      <c r="O784" s="195" t="s">
        <v>1599</v>
      </c>
      <c r="P784" s="195" t="s">
        <v>4723</v>
      </c>
      <c r="Q784" s="236">
        <v>44620</v>
      </c>
      <c r="R784" s="236">
        <v>44593</v>
      </c>
      <c r="S784" t="s">
        <v>8452</v>
      </c>
      <c r="T784" s="196"/>
      <c r="U784" s="196"/>
      <c r="V784" s="196"/>
      <c r="W784" s="196"/>
      <c r="X784"/>
      <c r="Y784" t="s">
        <v>8418</v>
      </c>
      <c r="Z784">
        <v>8801720071252</v>
      </c>
      <c r="AA784" t="s">
        <v>8419</v>
      </c>
      <c r="AB784" s="188" t="str">
        <f>_xlfn.IFNA(IF(Table[[#This Row],[Programme Partner]]&lt;&gt;Table[[#This Row],[Implementing Partner]],CONCATENATE(Table[[#This Row],[Programme Partner]],"-",Table[[#This Row],[Implementing Partner]]),Table[[#This Row],[Programme Partner]]),"")</f>
        <v>DPHE</v>
      </c>
      <c r="AC784" s="189"/>
      <c r="AD784" s="189"/>
      <c r="AE784" s="190"/>
      <c r="AF784" s="190"/>
      <c r="AG784" s="191"/>
    </row>
    <row r="785" spans="1:33" ht="14.4" customHeight="1">
      <c r="A785" s="183">
        <v>832</v>
      </c>
      <c r="B785" s="195" t="s">
        <v>5084</v>
      </c>
      <c r="C785" s="198" t="s">
        <v>5084</v>
      </c>
      <c r="D785" s="197" t="s">
        <v>8345</v>
      </c>
      <c r="E785" s="195" t="s">
        <v>27</v>
      </c>
      <c r="F785" s="195" t="s">
        <v>8011</v>
      </c>
      <c r="G785" s="213" t="s">
        <v>8353</v>
      </c>
      <c r="H785" s="195" t="str">
        <f>IFERROR(VLOOKUP(Table[[#This Row],[Activity Details of Assistance]],WHAT!E:F,2,FALSE),"")</f>
        <v># of tube well</v>
      </c>
      <c r="I785" s="195"/>
      <c r="J785">
        <v>1</v>
      </c>
      <c r="K785" t="s">
        <v>8280</v>
      </c>
      <c r="L785" s="214" t="s">
        <v>13</v>
      </c>
      <c r="M785" s="214" t="s">
        <v>14</v>
      </c>
      <c r="N785" s="195" t="s">
        <v>307</v>
      </c>
      <c r="O785" s="195" t="s">
        <v>1599</v>
      </c>
      <c r="P785" s="195" t="s">
        <v>4726</v>
      </c>
      <c r="Q785" s="236">
        <v>44620</v>
      </c>
      <c r="R785" s="236">
        <v>44593</v>
      </c>
      <c r="S785" t="s">
        <v>8452</v>
      </c>
      <c r="T785" s="196"/>
      <c r="U785" s="196"/>
      <c r="V785" s="196"/>
      <c r="W785" s="196"/>
      <c r="X785"/>
      <c r="Y785" t="s">
        <v>8418</v>
      </c>
      <c r="Z785">
        <v>8801720071252</v>
      </c>
      <c r="AA785" t="s">
        <v>8419</v>
      </c>
      <c r="AB785" s="188" t="str">
        <f>_xlfn.IFNA(IF(Table[[#This Row],[Programme Partner]]&lt;&gt;Table[[#This Row],[Implementing Partner]],CONCATENATE(Table[[#This Row],[Programme Partner]],"-",Table[[#This Row],[Implementing Partner]]),Table[[#This Row],[Programme Partner]]),"")</f>
        <v>DPHE</v>
      </c>
      <c r="AC785" s="189"/>
      <c r="AD785" s="189"/>
      <c r="AE785" s="190"/>
      <c r="AF785" s="190"/>
      <c r="AG785" s="191"/>
    </row>
    <row r="786" spans="1:33" ht="14.4" customHeight="1">
      <c r="A786" s="183">
        <v>833</v>
      </c>
      <c r="B786" s="195" t="s">
        <v>5087</v>
      </c>
      <c r="C786" s="198" t="s">
        <v>5087</v>
      </c>
      <c r="D786" s="197" t="s">
        <v>5148</v>
      </c>
      <c r="E786" s="195" t="s">
        <v>27</v>
      </c>
      <c r="F786" s="195" t="s">
        <v>8011</v>
      </c>
      <c r="G786" s="195" t="s">
        <v>8584</v>
      </c>
      <c r="H786" s="195" t="str">
        <f>IFERROR(VLOOKUP(Table[[#This Row],[Activity Details of Assistance]],WHAT!E:F,2,FALSE),"")</f>
        <v># of tube well</v>
      </c>
      <c r="I786" s="195"/>
      <c r="J786">
        <v>119</v>
      </c>
      <c r="K786" t="s">
        <v>8280</v>
      </c>
      <c r="L786" s="214" t="s">
        <v>13</v>
      </c>
      <c r="M786" s="214" t="s">
        <v>14</v>
      </c>
      <c r="N786" s="195" t="s">
        <v>309</v>
      </c>
      <c r="O786" s="195" t="s">
        <v>1606</v>
      </c>
      <c r="P786" s="195" t="s">
        <v>4670</v>
      </c>
      <c r="Q786" s="236">
        <v>44620</v>
      </c>
      <c r="R786" s="236">
        <v>44805</v>
      </c>
      <c r="S786" t="s">
        <v>8452</v>
      </c>
      <c r="T786" s="196"/>
      <c r="U786" s="196"/>
      <c r="V786" s="196"/>
      <c r="W786" s="196"/>
      <c r="X786"/>
      <c r="Y786" t="s">
        <v>8337</v>
      </c>
      <c r="Z786">
        <v>1845101021</v>
      </c>
      <c r="AA786" t="s">
        <v>8297</v>
      </c>
      <c r="AB786" s="188" t="str">
        <f>_xlfn.IFNA(IF(Table[[#This Row],[Programme Partner]]&lt;&gt;Table[[#This Row],[Implementing Partner]],CONCATENATE(Table[[#This Row],[Programme Partner]],"-",Table[[#This Row],[Implementing Partner]]),Table[[#This Row],[Programme Partner]]),"")</f>
        <v>DSK</v>
      </c>
      <c r="AC786" s="189"/>
      <c r="AD786" s="189"/>
      <c r="AE786" s="190"/>
      <c r="AF786" s="190"/>
      <c r="AG786" s="191"/>
    </row>
    <row r="787" spans="1:33" ht="14.4" customHeight="1">
      <c r="A787" s="183">
        <v>834</v>
      </c>
      <c r="B787" s="195" t="s">
        <v>5087</v>
      </c>
      <c r="C787" s="198" t="s">
        <v>5087</v>
      </c>
      <c r="D787" s="197" t="s">
        <v>5148</v>
      </c>
      <c r="E787" s="195" t="s">
        <v>27</v>
      </c>
      <c r="F787" s="195" t="s">
        <v>8011</v>
      </c>
      <c r="G787" s="213" t="s">
        <v>8355</v>
      </c>
      <c r="H787" s="195" t="str">
        <f>IFERROR(VLOOKUP(Table[[#This Row],[Activity Details of Assistance]],WHAT!E:F,2,FALSE),"")</f>
        <v># of water network</v>
      </c>
      <c r="I787" s="195"/>
      <c r="J787">
        <v>1</v>
      </c>
      <c r="K787" t="s">
        <v>8280</v>
      </c>
      <c r="L787" s="214" t="s">
        <v>13</v>
      </c>
      <c r="M787" s="214" t="s">
        <v>14</v>
      </c>
      <c r="N787" s="195" t="s">
        <v>309</v>
      </c>
      <c r="O787" s="195" t="s">
        <v>1606</v>
      </c>
      <c r="P787" s="195" t="s">
        <v>4670</v>
      </c>
      <c r="Q787" s="236">
        <v>44620</v>
      </c>
      <c r="R787" s="236">
        <v>44805</v>
      </c>
      <c r="S787" t="s">
        <v>8452</v>
      </c>
      <c r="T787" s="196"/>
      <c r="U787" s="196"/>
      <c r="V787" s="196"/>
      <c r="W787" s="196"/>
      <c r="X787"/>
      <c r="Y787" t="s">
        <v>8337</v>
      </c>
      <c r="Z787">
        <v>1845101021</v>
      </c>
      <c r="AA787" t="s">
        <v>8297</v>
      </c>
      <c r="AB787" s="188" t="str">
        <f>_xlfn.IFNA(IF(Table[[#This Row],[Programme Partner]]&lt;&gt;Table[[#This Row],[Implementing Partner]],CONCATENATE(Table[[#This Row],[Programme Partner]],"-",Table[[#This Row],[Implementing Partner]]),Table[[#This Row],[Programme Partner]]),"")</f>
        <v>DSK</v>
      </c>
      <c r="AC787" s="189"/>
      <c r="AD787" s="189"/>
      <c r="AE787" s="190"/>
      <c r="AF787" s="190"/>
      <c r="AG787" s="191"/>
    </row>
    <row r="788" spans="1:33" ht="14.4" customHeight="1">
      <c r="A788" s="183">
        <v>835</v>
      </c>
      <c r="B788" s="195" t="s">
        <v>5087</v>
      </c>
      <c r="C788" s="198" t="s">
        <v>5087</v>
      </c>
      <c r="D788" s="197" t="s">
        <v>5148</v>
      </c>
      <c r="E788" s="195" t="s">
        <v>27</v>
      </c>
      <c r="F788" s="195" t="s">
        <v>8012</v>
      </c>
      <c r="G788" s="195" t="s">
        <v>8585</v>
      </c>
      <c r="H788" s="195" t="str">
        <f>IFERROR(VLOOKUP(Table[[#This Row],[Activity Details of Assistance]],WHAT!E:F,2,FALSE),"")</f>
        <v xml:space="preserve"># of door </v>
      </c>
      <c r="I788" s="195"/>
      <c r="J788">
        <v>102</v>
      </c>
      <c r="K788" t="s">
        <v>8280</v>
      </c>
      <c r="L788" s="214" t="s">
        <v>13</v>
      </c>
      <c r="M788" s="214" t="s">
        <v>14</v>
      </c>
      <c r="N788" s="195" t="s">
        <v>309</v>
      </c>
      <c r="O788" s="195" t="s">
        <v>1606</v>
      </c>
      <c r="P788" s="195" t="s">
        <v>4670</v>
      </c>
      <c r="Q788" s="236">
        <v>44620</v>
      </c>
      <c r="R788" s="236">
        <v>44805</v>
      </c>
      <c r="S788" t="s">
        <v>8452</v>
      </c>
      <c r="T788" s="196"/>
      <c r="U788" s="196"/>
      <c r="V788" s="196"/>
      <c r="W788" s="196"/>
      <c r="X788"/>
      <c r="Y788" t="s">
        <v>8337</v>
      </c>
      <c r="Z788">
        <v>1845101021</v>
      </c>
      <c r="AA788" t="s">
        <v>8297</v>
      </c>
      <c r="AB788" s="188" t="str">
        <f>_xlfn.IFNA(IF(Table[[#This Row],[Programme Partner]]&lt;&gt;Table[[#This Row],[Implementing Partner]],CONCATENATE(Table[[#This Row],[Programme Partner]],"-",Table[[#This Row],[Implementing Partner]]),Table[[#This Row],[Programme Partner]]),"")</f>
        <v>DSK</v>
      </c>
      <c r="AC788" s="189"/>
      <c r="AD788" s="189"/>
      <c r="AE788" s="190"/>
      <c r="AF788" s="190"/>
      <c r="AG788" s="191"/>
    </row>
    <row r="789" spans="1:33" ht="14.4" customHeight="1">
      <c r="A789" s="183">
        <v>836</v>
      </c>
      <c r="B789" s="195" t="s">
        <v>5087</v>
      </c>
      <c r="C789" s="198" t="s">
        <v>5087</v>
      </c>
      <c r="D789" s="197" t="s">
        <v>5148</v>
      </c>
      <c r="E789" s="195" t="s">
        <v>27</v>
      </c>
      <c r="F789" s="195" t="s">
        <v>8012</v>
      </c>
      <c r="G789" s="213" t="s">
        <v>8359</v>
      </c>
      <c r="H789" s="195" t="str">
        <f>IFERROR(VLOOKUP(Table[[#This Row],[Activity Details of Assistance]],WHAT!E:F,2,FALSE),"")</f>
        <v># of FSM Site</v>
      </c>
      <c r="I789" s="195"/>
      <c r="J789">
        <v>10</v>
      </c>
      <c r="K789" t="s">
        <v>8280</v>
      </c>
      <c r="L789" s="214" t="s">
        <v>13</v>
      </c>
      <c r="M789" s="214" t="s">
        <v>14</v>
      </c>
      <c r="N789" s="195" t="s">
        <v>309</v>
      </c>
      <c r="O789" s="195" t="s">
        <v>1606</v>
      </c>
      <c r="P789" s="195" t="s">
        <v>4670</v>
      </c>
      <c r="Q789" s="236">
        <v>44620</v>
      </c>
      <c r="R789" s="236">
        <v>44805</v>
      </c>
      <c r="S789" t="s">
        <v>8452</v>
      </c>
      <c r="T789" s="196"/>
      <c r="U789" s="196"/>
      <c r="V789" s="196"/>
      <c r="W789" s="196"/>
      <c r="X789"/>
      <c r="Y789" t="s">
        <v>8337</v>
      </c>
      <c r="Z789">
        <v>1845101021</v>
      </c>
      <c r="AA789" t="s">
        <v>8297</v>
      </c>
      <c r="AB789" s="188" t="str">
        <f>_xlfn.IFNA(IF(Table[[#This Row],[Programme Partner]]&lt;&gt;Table[[#This Row],[Implementing Partner]],CONCATENATE(Table[[#This Row],[Programme Partner]],"-",Table[[#This Row],[Implementing Partner]]),Table[[#This Row],[Programme Partner]]),"")</f>
        <v>DSK</v>
      </c>
      <c r="AC789" s="189"/>
      <c r="AD789" s="189"/>
      <c r="AE789" s="190"/>
      <c r="AF789" s="190"/>
      <c r="AG789" s="191"/>
    </row>
    <row r="790" spans="1:33" ht="14.4" customHeight="1">
      <c r="A790" s="183">
        <v>837</v>
      </c>
      <c r="B790" s="195" t="s">
        <v>5087</v>
      </c>
      <c r="C790" s="198" t="s">
        <v>5087</v>
      </c>
      <c r="D790" s="197" t="s">
        <v>5148</v>
      </c>
      <c r="E790" s="195" t="s">
        <v>27</v>
      </c>
      <c r="F790" s="195" t="s">
        <v>8012</v>
      </c>
      <c r="G790" s="213" t="s">
        <v>8356</v>
      </c>
      <c r="H790" s="195" t="str">
        <f>IFERROR(VLOOKUP(Table[[#This Row],[Activity Details of Assistance]],WHAT!E:F,2,FALSE),"")</f>
        <v># of FSM Site</v>
      </c>
      <c r="I790" s="195"/>
      <c r="J790">
        <v>1</v>
      </c>
      <c r="K790" t="s">
        <v>8280</v>
      </c>
      <c r="L790" s="214" t="s">
        <v>13</v>
      </c>
      <c r="M790" s="214" t="s">
        <v>14</v>
      </c>
      <c r="N790" s="195" t="s">
        <v>309</v>
      </c>
      <c r="O790" s="195" t="s">
        <v>1606</v>
      </c>
      <c r="P790" s="195" t="s">
        <v>4670</v>
      </c>
      <c r="Q790" s="236">
        <v>44620</v>
      </c>
      <c r="R790" s="236">
        <v>44805</v>
      </c>
      <c r="S790" t="s">
        <v>8452</v>
      </c>
      <c r="T790" s="196"/>
      <c r="U790" s="196"/>
      <c r="V790" s="196"/>
      <c r="W790" s="196"/>
      <c r="X790"/>
      <c r="Y790" t="s">
        <v>8337</v>
      </c>
      <c r="Z790">
        <v>1845101021</v>
      </c>
      <c r="AA790" t="s">
        <v>8297</v>
      </c>
      <c r="AB790" s="188" t="str">
        <f>_xlfn.IFNA(IF(Table[[#This Row],[Programme Partner]]&lt;&gt;Table[[#This Row],[Implementing Partner]],CONCATENATE(Table[[#This Row],[Programme Partner]],"-",Table[[#This Row],[Implementing Partner]]),Table[[#This Row],[Programme Partner]]),"")</f>
        <v>DSK</v>
      </c>
      <c r="AC790" s="189"/>
      <c r="AD790" s="189"/>
      <c r="AE790" s="190"/>
      <c r="AF790" s="190"/>
      <c r="AG790" s="191"/>
    </row>
    <row r="791" spans="1:33" ht="14.4" customHeight="1">
      <c r="A791" s="183">
        <v>838</v>
      </c>
      <c r="B791" s="195" t="s">
        <v>5087</v>
      </c>
      <c r="C791" s="198" t="s">
        <v>5087</v>
      </c>
      <c r="D791" s="197" t="s">
        <v>5148</v>
      </c>
      <c r="E791" s="195" t="s">
        <v>27</v>
      </c>
      <c r="F791" s="195" t="s">
        <v>8012</v>
      </c>
      <c r="G791" s="213" t="s">
        <v>8357</v>
      </c>
      <c r="H791" s="195" t="str">
        <f>IFERROR(VLOOKUP(Table[[#This Row],[Activity Details of Assistance]],WHAT!E:F,2,FALSE),"")</f>
        <v># of door</v>
      </c>
      <c r="I791" s="195"/>
      <c r="J791">
        <v>125</v>
      </c>
      <c r="K791" t="s">
        <v>8280</v>
      </c>
      <c r="L791" s="214" t="s">
        <v>13</v>
      </c>
      <c r="M791" s="214" t="s">
        <v>14</v>
      </c>
      <c r="N791" s="195" t="s">
        <v>309</v>
      </c>
      <c r="O791" s="195" t="s">
        <v>1606</v>
      </c>
      <c r="P791" s="195" t="s">
        <v>4670</v>
      </c>
      <c r="Q791" s="236">
        <v>44620</v>
      </c>
      <c r="R791" s="236">
        <v>44805</v>
      </c>
      <c r="S791" t="s">
        <v>8452</v>
      </c>
      <c r="T791" s="196"/>
      <c r="U791" s="196"/>
      <c r="V791" s="196"/>
      <c r="W791" s="196"/>
      <c r="X791"/>
      <c r="Y791" t="s">
        <v>8337</v>
      </c>
      <c r="Z791">
        <v>1845101021</v>
      </c>
      <c r="AA791" t="s">
        <v>8297</v>
      </c>
      <c r="AB791" s="188" t="str">
        <f>_xlfn.IFNA(IF(Table[[#This Row],[Programme Partner]]&lt;&gt;Table[[#This Row],[Implementing Partner]],CONCATENATE(Table[[#This Row],[Programme Partner]],"-",Table[[#This Row],[Implementing Partner]]),Table[[#This Row],[Programme Partner]]),"")</f>
        <v>DSK</v>
      </c>
      <c r="AC791" s="189"/>
      <c r="AD791" s="189"/>
      <c r="AE791" s="190"/>
      <c r="AF791" s="190"/>
      <c r="AG791" s="191"/>
    </row>
    <row r="792" spans="1:33" ht="14.4" customHeight="1">
      <c r="A792" s="183">
        <v>839</v>
      </c>
      <c r="B792" s="195" t="s">
        <v>5087</v>
      </c>
      <c r="C792" s="198" t="s">
        <v>5087</v>
      </c>
      <c r="D792" s="197" t="s">
        <v>5148</v>
      </c>
      <c r="E792" s="195" t="s">
        <v>27</v>
      </c>
      <c r="F792" s="195" t="s">
        <v>8013</v>
      </c>
      <c r="G792" s="213" t="s">
        <v>8317</v>
      </c>
      <c r="H792" s="195" t="str">
        <f>IFERROR(VLOOKUP(Table[[#This Row],[Activity Details of Assistance]],WHAT!E:F,2,FALSE),"")</f>
        <v># of estimated persons reached by mass-media campaign</v>
      </c>
      <c r="I792" s="195"/>
      <c r="J792">
        <v>66</v>
      </c>
      <c r="K792" t="s">
        <v>8280</v>
      </c>
      <c r="L792" s="214" t="s">
        <v>13</v>
      </c>
      <c r="M792" s="214" t="s">
        <v>14</v>
      </c>
      <c r="N792" s="195" t="s">
        <v>309</v>
      </c>
      <c r="O792" s="195" t="s">
        <v>1606</v>
      </c>
      <c r="P792" s="195" t="s">
        <v>4670</v>
      </c>
      <c r="Q792" s="236">
        <v>44620</v>
      </c>
      <c r="R792" s="236">
        <v>44805</v>
      </c>
      <c r="S792" t="s">
        <v>8452</v>
      </c>
      <c r="T792" s="196"/>
      <c r="U792" s="196"/>
      <c r="V792" s="196"/>
      <c r="W792" s="196"/>
      <c r="X792"/>
      <c r="Y792" t="s">
        <v>8337</v>
      </c>
      <c r="Z792">
        <v>1845101021</v>
      </c>
      <c r="AA792" t="s">
        <v>8297</v>
      </c>
      <c r="AB792" s="188" t="str">
        <f>_xlfn.IFNA(IF(Table[[#This Row],[Programme Partner]]&lt;&gt;Table[[#This Row],[Implementing Partner]],CONCATENATE(Table[[#This Row],[Programme Partner]],"-",Table[[#This Row],[Implementing Partner]]),Table[[#This Row],[Programme Partner]]),"")</f>
        <v>DSK</v>
      </c>
      <c r="AC792" s="189"/>
      <c r="AD792" s="189"/>
      <c r="AE792" s="190"/>
      <c r="AF792" s="190"/>
      <c r="AG792" s="191"/>
    </row>
    <row r="793" spans="1:33" ht="14.4" customHeight="1">
      <c r="A793" s="183">
        <v>840</v>
      </c>
      <c r="B793" s="195" t="s">
        <v>5087</v>
      </c>
      <c r="C793" s="198" t="s">
        <v>5087</v>
      </c>
      <c r="D793" s="197" t="s">
        <v>5148</v>
      </c>
      <c r="E793" s="195" t="s">
        <v>27</v>
      </c>
      <c r="F793" s="195" t="s">
        <v>8014</v>
      </c>
      <c r="G793" s="213" t="s">
        <v>8358</v>
      </c>
      <c r="H793" s="195" t="str">
        <f>IFERROR(VLOOKUP(Table[[#This Row],[Activity Details of Assistance]],WHAT!E:F,2,FALSE),"")</f>
        <v># of campaign per camp </v>
      </c>
      <c r="I793" s="195"/>
      <c r="J793">
        <v>13</v>
      </c>
      <c r="K793" t="s">
        <v>8280</v>
      </c>
      <c r="L793" s="214" t="s">
        <v>13</v>
      </c>
      <c r="M793" s="214" t="s">
        <v>14</v>
      </c>
      <c r="N793" s="195" t="s">
        <v>309</v>
      </c>
      <c r="O793" s="195" t="s">
        <v>1606</v>
      </c>
      <c r="P793" s="195" t="s">
        <v>4670</v>
      </c>
      <c r="Q793" s="236">
        <v>44620</v>
      </c>
      <c r="R793" s="236">
        <v>44805</v>
      </c>
      <c r="S793" t="s">
        <v>8452</v>
      </c>
      <c r="T793" s="196"/>
      <c r="U793" s="196"/>
      <c r="V793" s="196"/>
      <c r="W793" s="196"/>
      <c r="X793"/>
      <c r="Y793" t="s">
        <v>8337</v>
      </c>
      <c r="Z793">
        <v>1845101021</v>
      </c>
      <c r="AA793" t="s">
        <v>8297</v>
      </c>
      <c r="AB793" s="188" t="str">
        <f>_xlfn.IFNA(IF(Table[[#This Row],[Programme Partner]]&lt;&gt;Table[[#This Row],[Implementing Partner]],CONCATENATE(Table[[#This Row],[Programme Partner]],"-",Table[[#This Row],[Implementing Partner]]),Table[[#This Row],[Programme Partner]]),"")</f>
        <v>DSK</v>
      </c>
      <c r="AC793" s="189"/>
      <c r="AD793" s="189"/>
      <c r="AE793" s="190"/>
      <c r="AF793" s="190"/>
      <c r="AG793" s="191"/>
    </row>
    <row r="794" spans="1:33" ht="14.4" customHeight="1">
      <c r="A794" s="183">
        <v>841</v>
      </c>
      <c r="B794" s="195" t="s">
        <v>5087</v>
      </c>
      <c r="C794" s="198" t="s">
        <v>5087</v>
      </c>
      <c r="D794" s="197" t="s">
        <v>5148</v>
      </c>
      <c r="E794" s="195" t="s">
        <v>27</v>
      </c>
      <c r="F794" s="195" t="s">
        <v>8014</v>
      </c>
      <c r="G794" s="213" t="s">
        <v>8361</v>
      </c>
      <c r="H794" s="195" t="str">
        <f>IFERROR(VLOOKUP(Table[[#This Row],[Activity Details of Assistance]],WHAT!E:F,2,FALSE),"")</f>
        <v># of plant</v>
      </c>
      <c r="I794" s="195"/>
      <c r="J794">
        <v>1</v>
      </c>
      <c r="K794" t="s">
        <v>8280</v>
      </c>
      <c r="L794" s="214" t="s">
        <v>13</v>
      </c>
      <c r="M794" s="214" t="s">
        <v>14</v>
      </c>
      <c r="N794" s="195" t="s">
        <v>309</v>
      </c>
      <c r="O794" s="195" t="s">
        <v>1606</v>
      </c>
      <c r="P794" s="195" t="s">
        <v>4670</v>
      </c>
      <c r="Q794" s="236">
        <v>44620</v>
      </c>
      <c r="R794" s="236">
        <v>44805</v>
      </c>
      <c r="S794" t="s">
        <v>8452</v>
      </c>
      <c r="T794" s="196"/>
      <c r="U794" s="196"/>
      <c r="V794" s="196"/>
      <c r="W794" s="196"/>
      <c r="X794"/>
      <c r="Y794" t="s">
        <v>8337</v>
      </c>
      <c r="Z794">
        <v>1845101021</v>
      </c>
      <c r="AA794" t="s">
        <v>8297</v>
      </c>
      <c r="AB794" s="188" t="str">
        <f>_xlfn.IFNA(IF(Table[[#This Row],[Programme Partner]]&lt;&gt;Table[[#This Row],[Implementing Partner]],CONCATENATE(Table[[#This Row],[Programme Partner]],"-",Table[[#This Row],[Implementing Partner]]),Table[[#This Row],[Programme Partner]]),"")</f>
        <v>DSK</v>
      </c>
      <c r="AC794" s="189"/>
      <c r="AD794" s="189"/>
      <c r="AE794" s="190"/>
      <c r="AF794" s="190"/>
      <c r="AG794" s="191"/>
    </row>
    <row r="795" spans="1:33" ht="14.4" customHeight="1">
      <c r="A795" s="183">
        <v>842</v>
      </c>
      <c r="B795" s="195" t="s">
        <v>5087</v>
      </c>
      <c r="C795" s="198" t="s">
        <v>5087</v>
      </c>
      <c r="D795" s="197" t="s">
        <v>5148</v>
      </c>
      <c r="E795" s="195" t="s">
        <v>27</v>
      </c>
      <c r="F795" s="195" t="s">
        <v>8011</v>
      </c>
      <c r="G795" s="195" t="s">
        <v>8584</v>
      </c>
      <c r="H795" s="195" t="str">
        <f>IFERROR(VLOOKUP(Table[[#This Row],[Activity Details of Assistance]],WHAT!E:F,2,FALSE),"")</f>
        <v># of tube well</v>
      </c>
      <c r="I795" s="195"/>
      <c r="J795">
        <v>199</v>
      </c>
      <c r="K795" t="s">
        <v>8280</v>
      </c>
      <c r="L795" s="214" t="s">
        <v>13</v>
      </c>
      <c r="M795" s="214" t="s">
        <v>14</v>
      </c>
      <c r="N795" s="195" t="s">
        <v>309</v>
      </c>
      <c r="O795" s="195" t="s">
        <v>1606</v>
      </c>
      <c r="P795" s="195" t="s">
        <v>4672</v>
      </c>
      <c r="Q795" s="236">
        <v>44620</v>
      </c>
      <c r="R795" s="236">
        <v>44805</v>
      </c>
      <c r="S795" t="s">
        <v>8452</v>
      </c>
      <c r="T795" s="196"/>
      <c r="U795" s="196"/>
      <c r="V795" s="196"/>
      <c r="W795" s="196"/>
      <c r="X795"/>
      <c r="Y795" t="s">
        <v>8337</v>
      </c>
      <c r="Z795">
        <v>1845101021</v>
      </c>
      <c r="AA795" t="s">
        <v>8297</v>
      </c>
      <c r="AB795" s="188" t="str">
        <f>_xlfn.IFNA(IF(Table[[#This Row],[Programme Partner]]&lt;&gt;Table[[#This Row],[Implementing Partner]],CONCATENATE(Table[[#This Row],[Programme Partner]],"-",Table[[#This Row],[Implementing Partner]]),Table[[#This Row],[Programme Partner]]),"")</f>
        <v>DSK</v>
      </c>
      <c r="AC795" s="189"/>
      <c r="AD795" s="189"/>
      <c r="AE795" s="190"/>
      <c r="AF795" s="190"/>
      <c r="AG795" s="191"/>
    </row>
    <row r="796" spans="1:33" ht="14.4" customHeight="1">
      <c r="A796" s="183">
        <v>843</v>
      </c>
      <c r="B796" s="195" t="s">
        <v>5087</v>
      </c>
      <c r="C796" s="198" t="s">
        <v>5087</v>
      </c>
      <c r="D796" s="197" t="s">
        <v>5148</v>
      </c>
      <c r="E796" s="195" t="s">
        <v>27</v>
      </c>
      <c r="F796" s="195" t="s">
        <v>8011</v>
      </c>
      <c r="G796" s="213" t="s">
        <v>8355</v>
      </c>
      <c r="H796" s="195" t="str">
        <f>IFERROR(VLOOKUP(Table[[#This Row],[Activity Details of Assistance]],WHAT!E:F,2,FALSE),"")</f>
        <v># of water network</v>
      </c>
      <c r="I796" s="195"/>
      <c r="J796">
        <v>5</v>
      </c>
      <c r="K796" t="s">
        <v>8280</v>
      </c>
      <c r="L796" s="214" t="s">
        <v>13</v>
      </c>
      <c r="M796" s="214" t="s">
        <v>14</v>
      </c>
      <c r="N796" s="195" t="s">
        <v>309</v>
      </c>
      <c r="O796" s="195" t="s">
        <v>1606</v>
      </c>
      <c r="P796" s="195" t="s">
        <v>4672</v>
      </c>
      <c r="Q796" s="236">
        <v>44620</v>
      </c>
      <c r="R796" s="236">
        <v>44805</v>
      </c>
      <c r="S796" t="s">
        <v>8452</v>
      </c>
      <c r="T796" s="196"/>
      <c r="U796" s="196"/>
      <c r="V796" s="196"/>
      <c r="W796" s="196"/>
      <c r="X796"/>
      <c r="Y796" t="s">
        <v>8337</v>
      </c>
      <c r="Z796">
        <v>1845101021</v>
      </c>
      <c r="AA796" t="s">
        <v>8297</v>
      </c>
      <c r="AB796" s="188" t="str">
        <f>_xlfn.IFNA(IF(Table[[#This Row],[Programme Partner]]&lt;&gt;Table[[#This Row],[Implementing Partner]],CONCATENATE(Table[[#This Row],[Programme Partner]],"-",Table[[#This Row],[Implementing Partner]]),Table[[#This Row],[Programme Partner]]),"")</f>
        <v>DSK</v>
      </c>
      <c r="AC796" s="189"/>
      <c r="AD796" s="189"/>
      <c r="AE796" s="190"/>
      <c r="AF796" s="190"/>
      <c r="AG796" s="191"/>
    </row>
    <row r="797" spans="1:33" ht="14.4" customHeight="1">
      <c r="A797" s="183">
        <v>844</v>
      </c>
      <c r="B797" s="195" t="s">
        <v>5087</v>
      </c>
      <c r="C797" s="198" t="s">
        <v>5087</v>
      </c>
      <c r="D797" s="197" t="s">
        <v>5148</v>
      </c>
      <c r="E797" s="195" t="s">
        <v>27</v>
      </c>
      <c r="F797" s="195" t="s">
        <v>8012</v>
      </c>
      <c r="G797" s="195" t="s">
        <v>8585</v>
      </c>
      <c r="H797" s="195" t="str">
        <f>IFERROR(VLOOKUP(Table[[#This Row],[Activity Details of Assistance]],WHAT!E:F,2,FALSE),"")</f>
        <v xml:space="preserve"># of door </v>
      </c>
      <c r="I797" s="195"/>
      <c r="J797">
        <v>169</v>
      </c>
      <c r="K797" t="s">
        <v>8280</v>
      </c>
      <c r="L797" s="214" t="s">
        <v>13</v>
      </c>
      <c r="M797" s="214" t="s">
        <v>14</v>
      </c>
      <c r="N797" s="195" t="s">
        <v>309</v>
      </c>
      <c r="O797" s="195" t="s">
        <v>1606</v>
      </c>
      <c r="P797" s="195" t="s">
        <v>4672</v>
      </c>
      <c r="Q797" s="236">
        <v>44620</v>
      </c>
      <c r="R797" s="236">
        <v>44805</v>
      </c>
      <c r="S797" t="s">
        <v>8452</v>
      </c>
      <c r="T797" s="196"/>
      <c r="U797" s="196"/>
      <c r="V797" s="196"/>
      <c r="W797" s="196"/>
      <c r="X797"/>
      <c r="Y797" t="s">
        <v>8337</v>
      </c>
      <c r="Z797">
        <v>1845101021</v>
      </c>
      <c r="AA797" t="s">
        <v>8297</v>
      </c>
      <c r="AB797" s="188" t="str">
        <f>_xlfn.IFNA(IF(Table[[#This Row],[Programme Partner]]&lt;&gt;Table[[#This Row],[Implementing Partner]],CONCATENATE(Table[[#This Row],[Programme Partner]],"-",Table[[#This Row],[Implementing Partner]]),Table[[#This Row],[Programme Partner]]),"")</f>
        <v>DSK</v>
      </c>
      <c r="AC797" s="189"/>
      <c r="AD797" s="189"/>
      <c r="AE797" s="190"/>
      <c r="AF797" s="190"/>
      <c r="AG797" s="191"/>
    </row>
    <row r="798" spans="1:33" ht="14.4" customHeight="1">
      <c r="A798" s="183">
        <v>845</v>
      </c>
      <c r="B798" s="195" t="s">
        <v>5087</v>
      </c>
      <c r="C798" s="198" t="s">
        <v>5087</v>
      </c>
      <c r="D798" s="197" t="s">
        <v>5148</v>
      </c>
      <c r="E798" s="195" t="s">
        <v>27</v>
      </c>
      <c r="F798" s="195" t="s">
        <v>8012</v>
      </c>
      <c r="G798" s="213" t="s">
        <v>8359</v>
      </c>
      <c r="H798" s="195" t="str">
        <f>IFERROR(VLOOKUP(Table[[#This Row],[Activity Details of Assistance]],WHAT!E:F,2,FALSE),"")</f>
        <v># of FSM Site</v>
      </c>
      <c r="I798" s="195"/>
      <c r="J798">
        <v>1</v>
      </c>
      <c r="K798" t="s">
        <v>8280</v>
      </c>
      <c r="L798" s="214" t="s">
        <v>13</v>
      </c>
      <c r="M798" s="214" t="s">
        <v>14</v>
      </c>
      <c r="N798" s="195" t="s">
        <v>309</v>
      </c>
      <c r="O798" s="195" t="s">
        <v>1606</v>
      </c>
      <c r="P798" s="195" t="s">
        <v>4672</v>
      </c>
      <c r="Q798" s="236">
        <v>44620</v>
      </c>
      <c r="R798" s="236">
        <v>44805</v>
      </c>
      <c r="S798" t="s">
        <v>8452</v>
      </c>
      <c r="T798" s="196"/>
      <c r="U798" s="196"/>
      <c r="V798" s="196"/>
      <c r="W798" s="196"/>
      <c r="X798"/>
      <c r="Y798" t="s">
        <v>8337</v>
      </c>
      <c r="Z798">
        <v>1845101021</v>
      </c>
      <c r="AA798" t="s">
        <v>8297</v>
      </c>
      <c r="AB798" s="188" t="str">
        <f>_xlfn.IFNA(IF(Table[[#This Row],[Programme Partner]]&lt;&gt;Table[[#This Row],[Implementing Partner]],CONCATENATE(Table[[#This Row],[Programme Partner]],"-",Table[[#This Row],[Implementing Partner]]),Table[[#This Row],[Programme Partner]]),"")</f>
        <v>DSK</v>
      </c>
      <c r="AC798" s="189"/>
      <c r="AD798" s="189"/>
      <c r="AE798" s="190"/>
      <c r="AF798" s="190"/>
      <c r="AG798" s="191"/>
    </row>
    <row r="799" spans="1:33" ht="14.4" customHeight="1">
      <c r="A799" s="183">
        <v>846</v>
      </c>
      <c r="B799" s="195" t="s">
        <v>5087</v>
      </c>
      <c r="C799" s="198" t="s">
        <v>5087</v>
      </c>
      <c r="D799" s="197" t="s">
        <v>5148</v>
      </c>
      <c r="E799" s="195" t="s">
        <v>27</v>
      </c>
      <c r="F799" s="195" t="s">
        <v>8012</v>
      </c>
      <c r="G799" s="213" t="s">
        <v>8357</v>
      </c>
      <c r="H799" s="195" t="str">
        <f>IFERROR(VLOOKUP(Table[[#This Row],[Activity Details of Assistance]],WHAT!E:F,2,FALSE),"")</f>
        <v># of door</v>
      </c>
      <c r="I799" s="195"/>
      <c r="J799">
        <v>202</v>
      </c>
      <c r="K799" t="s">
        <v>8280</v>
      </c>
      <c r="L799" s="214" t="s">
        <v>13</v>
      </c>
      <c r="M799" s="214" t="s">
        <v>14</v>
      </c>
      <c r="N799" s="195" t="s">
        <v>309</v>
      </c>
      <c r="O799" s="195" t="s">
        <v>1606</v>
      </c>
      <c r="P799" s="195" t="s">
        <v>4672</v>
      </c>
      <c r="Q799" s="236">
        <v>44620</v>
      </c>
      <c r="R799" s="236">
        <v>44805</v>
      </c>
      <c r="S799" t="s">
        <v>8452</v>
      </c>
      <c r="T799" s="196"/>
      <c r="U799" s="196"/>
      <c r="V799" s="196"/>
      <c r="W799" s="196"/>
      <c r="X799"/>
      <c r="Y799" t="s">
        <v>8337</v>
      </c>
      <c r="Z799">
        <v>1845101021</v>
      </c>
      <c r="AA799" t="s">
        <v>8297</v>
      </c>
      <c r="AB799" s="188" t="str">
        <f>_xlfn.IFNA(IF(Table[[#This Row],[Programme Partner]]&lt;&gt;Table[[#This Row],[Implementing Partner]],CONCATENATE(Table[[#This Row],[Programme Partner]],"-",Table[[#This Row],[Implementing Partner]]),Table[[#This Row],[Programme Partner]]),"")</f>
        <v>DSK</v>
      </c>
      <c r="AC799" s="189"/>
      <c r="AD799" s="189"/>
      <c r="AE799" s="190"/>
      <c r="AF799" s="190"/>
      <c r="AG799" s="191"/>
    </row>
    <row r="800" spans="1:33" ht="14.4" customHeight="1">
      <c r="A800" s="183">
        <v>847</v>
      </c>
      <c r="B800" s="195" t="s">
        <v>5087</v>
      </c>
      <c r="C800" s="198" t="s">
        <v>5087</v>
      </c>
      <c r="D800" s="197" t="s">
        <v>5148</v>
      </c>
      <c r="E800" s="195" t="s">
        <v>27</v>
      </c>
      <c r="F800" s="195" t="s">
        <v>8013</v>
      </c>
      <c r="G800" s="213" t="s">
        <v>8317</v>
      </c>
      <c r="H800" s="195" t="str">
        <f>IFERROR(VLOOKUP(Table[[#This Row],[Activity Details of Assistance]],WHAT!E:F,2,FALSE),"")</f>
        <v># of estimated persons reached by mass-media campaign</v>
      </c>
      <c r="I800" s="195"/>
      <c r="J800">
        <v>102</v>
      </c>
      <c r="K800" t="s">
        <v>8280</v>
      </c>
      <c r="L800" s="214" t="s">
        <v>13</v>
      </c>
      <c r="M800" s="214" t="s">
        <v>14</v>
      </c>
      <c r="N800" s="195" t="s">
        <v>309</v>
      </c>
      <c r="O800" s="195" t="s">
        <v>1606</v>
      </c>
      <c r="P800" s="195" t="s">
        <v>4672</v>
      </c>
      <c r="Q800" s="236">
        <v>44620</v>
      </c>
      <c r="R800" s="236">
        <v>44805</v>
      </c>
      <c r="S800" t="s">
        <v>8452</v>
      </c>
      <c r="T800" s="196"/>
      <c r="U800" s="196"/>
      <c r="V800" s="196"/>
      <c r="W800" s="196"/>
      <c r="X800"/>
      <c r="Y800" t="s">
        <v>8337</v>
      </c>
      <c r="Z800">
        <v>1845101021</v>
      </c>
      <c r="AA800" t="s">
        <v>8297</v>
      </c>
      <c r="AB800" s="188" t="str">
        <f>_xlfn.IFNA(IF(Table[[#This Row],[Programme Partner]]&lt;&gt;Table[[#This Row],[Implementing Partner]],CONCATENATE(Table[[#This Row],[Programme Partner]],"-",Table[[#This Row],[Implementing Partner]]),Table[[#This Row],[Programme Partner]]),"")</f>
        <v>DSK</v>
      </c>
      <c r="AC800" s="189"/>
      <c r="AD800" s="189"/>
      <c r="AE800" s="190"/>
      <c r="AF800" s="190"/>
      <c r="AG800" s="191"/>
    </row>
    <row r="801" spans="1:33" ht="14.4" customHeight="1">
      <c r="A801" s="183">
        <v>848</v>
      </c>
      <c r="B801" s="195" t="s">
        <v>5087</v>
      </c>
      <c r="C801" s="198" t="s">
        <v>5087</v>
      </c>
      <c r="D801" s="197" t="s">
        <v>5148</v>
      </c>
      <c r="E801" s="195" t="s">
        <v>27</v>
      </c>
      <c r="F801" s="195" t="s">
        <v>8013</v>
      </c>
      <c r="G801" s="213" t="s">
        <v>8363</v>
      </c>
      <c r="H801" s="195" t="str">
        <f>IFERROR(VLOOKUP(Table[[#This Row],[Activity Details of Assistance]],WHAT!E:F,2,FALSE),"")</f>
        <v># of household</v>
      </c>
      <c r="I801" s="195"/>
      <c r="J801">
        <v>448</v>
      </c>
      <c r="K801" t="s">
        <v>8280</v>
      </c>
      <c r="L801" s="214" t="s">
        <v>13</v>
      </c>
      <c r="M801" s="214" t="s">
        <v>14</v>
      </c>
      <c r="N801" s="195" t="s">
        <v>309</v>
      </c>
      <c r="O801" s="195" t="s">
        <v>1606</v>
      </c>
      <c r="P801" s="195" t="s">
        <v>4672</v>
      </c>
      <c r="Q801" s="236">
        <v>44620</v>
      </c>
      <c r="R801" s="236">
        <v>44805</v>
      </c>
      <c r="S801" t="s">
        <v>8452</v>
      </c>
      <c r="T801" s="196"/>
      <c r="U801" s="196"/>
      <c r="V801" s="196"/>
      <c r="W801" s="196"/>
      <c r="X801"/>
      <c r="Y801" t="s">
        <v>8337</v>
      </c>
      <c r="Z801">
        <v>1845101021</v>
      </c>
      <c r="AA801" t="s">
        <v>8297</v>
      </c>
      <c r="AB801" s="188" t="str">
        <f>_xlfn.IFNA(IF(Table[[#This Row],[Programme Partner]]&lt;&gt;Table[[#This Row],[Implementing Partner]],CONCATENATE(Table[[#This Row],[Programme Partner]],"-",Table[[#This Row],[Implementing Partner]]),Table[[#This Row],[Programme Partner]]),"")</f>
        <v>DSK</v>
      </c>
      <c r="AC801" s="189"/>
      <c r="AD801" s="189"/>
      <c r="AE801" s="190"/>
      <c r="AF801" s="190"/>
      <c r="AG801" s="191"/>
    </row>
    <row r="802" spans="1:33" ht="14.4" customHeight="1">
      <c r="A802" s="183">
        <v>849</v>
      </c>
      <c r="B802" s="195" t="s">
        <v>5087</v>
      </c>
      <c r="C802" s="198" t="s">
        <v>5087</v>
      </c>
      <c r="D802" s="197" t="s">
        <v>5148</v>
      </c>
      <c r="E802" s="195" t="s">
        <v>27</v>
      </c>
      <c r="F802" s="195" t="s">
        <v>8013</v>
      </c>
      <c r="G802" s="213" t="s">
        <v>8369</v>
      </c>
      <c r="H802" s="195" t="str">
        <f>IFERROR(VLOOKUP(Table[[#This Row],[Activity Details of Assistance]],WHAT!E:F,2,FALSE),"")</f>
        <v># of female in reproductive age</v>
      </c>
      <c r="I802" s="195"/>
      <c r="J802">
        <v>7965</v>
      </c>
      <c r="K802" t="s">
        <v>8280</v>
      </c>
      <c r="L802" s="214" t="s">
        <v>13</v>
      </c>
      <c r="M802" s="214" t="s">
        <v>14</v>
      </c>
      <c r="N802" s="195" t="s">
        <v>309</v>
      </c>
      <c r="O802" s="195" t="s">
        <v>1606</v>
      </c>
      <c r="P802" s="195" t="s">
        <v>4672</v>
      </c>
      <c r="Q802" s="236">
        <v>44620</v>
      </c>
      <c r="R802" s="236">
        <v>44805</v>
      </c>
      <c r="S802" t="s">
        <v>8452</v>
      </c>
      <c r="T802" s="196"/>
      <c r="U802" s="196"/>
      <c r="V802" s="196"/>
      <c r="W802" s="196"/>
      <c r="X802"/>
      <c r="Y802" t="s">
        <v>8337</v>
      </c>
      <c r="Z802">
        <v>1845101021</v>
      </c>
      <c r="AA802" t="s">
        <v>8297</v>
      </c>
      <c r="AB802" s="188" t="str">
        <f>_xlfn.IFNA(IF(Table[[#This Row],[Programme Partner]]&lt;&gt;Table[[#This Row],[Implementing Partner]],CONCATENATE(Table[[#This Row],[Programme Partner]],"-",Table[[#This Row],[Implementing Partner]]),Table[[#This Row],[Programme Partner]]),"")</f>
        <v>DSK</v>
      </c>
      <c r="AC802" s="189"/>
      <c r="AD802" s="189"/>
      <c r="AE802" s="190"/>
      <c r="AF802" s="190"/>
      <c r="AG802" s="191"/>
    </row>
    <row r="803" spans="1:33" ht="14.4" customHeight="1">
      <c r="A803" s="183">
        <v>850</v>
      </c>
      <c r="B803" s="195" t="s">
        <v>5087</v>
      </c>
      <c r="C803" s="198" t="s">
        <v>5087</v>
      </c>
      <c r="D803" s="197" t="s">
        <v>5148</v>
      </c>
      <c r="E803" s="195" t="s">
        <v>27</v>
      </c>
      <c r="F803" s="195" t="s">
        <v>8014</v>
      </c>
      <c r="G803" s="213" t="s">
        <v>8358</v>
      </c>
      <c r="H803" s="195" t="str">
        <f>IFERROR(VLOOKUP(Table[[#This Row],[Activity Details of Assistance]],WHAT!E:F,2,FALSE),"")</f>
        <v># of campaign per camp </v>
      </c>
      <c r="I803" s="195"/>
      <c r="J803">
        <v>18</v>
      </c>
      <c r="K803" t="s">
        <v>8280</v>
      </c>
      <c r="L803" s="214" t="s">
        <v>13</v>
      </c>
      <c r="M803" s="214" t="s">
        <v>14</v>
      </c>
      <c r="N803" s="195" t="s">
        <v>309</v>
      </c>
      <c r="O803" s="195" t="s">
        <v>1606</v>
      </c>
      <c r="P803" s="195" t="s">
        <v>4672</v>
      </c>
      <c r="Q803" s="236">
        <v>44620</v>
      </c>
      <c r="R803" s="236">
        <v>44805</v>
      </c>
      <c r="S803" t="s">
        <v>8452</v>
      </c>
      <c r="T803" s="196"/>
      <c r="U803" s="196"/>
      <c r="V803" s="196"/>
      <c r="W803" s="196"/>
      <c r="X803"/>
      <c r="Y803" t="s">
        <v>8337</v>
      </c>
      <c r="Z803">
        <v>1845101021</v>
      </c>
      <c r="AA803" t="s">
        <v>8297</v>
      </c>
      <c r="AB803" s="188" t="str">
        <f>_xlfn.IFNA(IF(Table[[#This Row],[Programme Partner]]&lt;&gt;Table[[#This Row],[Implementing Partner]],CONCATENATE(Table[[#This Row],[Programme Partner]],"-",Table[[#This Row],[Implementing Partner]]),Table[[#This Row],[Programme Partner]]),"")</f>
        <v>DSK</v>
      </c>
      <c r="AC803" s="189"/>
      <c r="AD803" s="189"/>
      <c r="AE803" s="190"/>
      <c r="AF803" s="190"/>
      <c r="AG803" s="191"/>
    </row>
    <row r="804" spans="1:33" ht="14.4" customHeight="1">
      <c r="A804" s="183">
        <v>851</v>
      </c>
      <c r="B804" s="195" t="s">
        <v>5087</v>
      </c>
      <c r="C804" s="198" t="s">
        <v>5087</v>
      </c>
      <c r="D804" s="197" t="s">
        <v>5148</v>
      </c>
      <c r="E804" s="195" t="s">
        <v>27</v>
      </c>
      <c r="F804" s="195" t="s">
        <v>8014</v>
      </c>
      <c r="G804" s="213" t="s">
        <v>8361</v>
      </c>
      <c r="H804" s="195" t="str">
        <f>IFERROR(VLOOKUP(Table[[#This Row],[Activity Details of Assistance]],WHAT!E:F,2,FALSE),"")</f>
        <v># of plant</v>
      </c>
      <c r="I804" s="195"/>
      <c r="J804">
        <v>2</v>
      </c>
      <c r="K804" t="s">
        <v>8280</v>
      </c>
      <c r="L804" s="214" t="s">
        <v>13</v>
      </c>
      <c r="M804" s="214" t="s">
        <v>14</v>
      </c>
      <c r="N804" s="195" t="s">
        <v>309</v>
      </c>
      <c r="O804" s="195" t="s">
        <v>1606</v>
      </c>
      <c r="P804" s="195" t="s">
        <v>4672</v>
      </c>
      <c r="Q804" s="236">
        <v>44620</v>
      </c>
      <c r="R804" s="236">
        <v>44805</v>
      </c>
      <c r="S804" t="s">
        <v>8452</v>
      </c>
      <c r="T804" s="196"/>
      <c r="U804" s="196"/>
      <c r="V804" s="196"/>
      <c r="W804" s="196"/>
      <c r="X804"/>
      <c r="Y804" t="s">
        <v>8337</v>
      </c>
      <c r="Z804">
        <v>1845101021</v>
      </c>
      <c r="AA804" t="s">
        <v>8297</v>
      </c>
      <c r="AB804" s="188" t="str">
        <f>_xlfn.IFNA(IF(Table[[#This Row],[Programme Partner]]&lt;&gt;Table[[#This Row],[Implementing Partner]],CONCATENATE(Table[[#This Row],[Programme Partner]],"-",Table[[#This Row],[Implementing Partner]]),Table[[#This Row],[Programme Partner]]),"")</f>
        <v>DSK</v>
      </c>
      <c r="AC804" s="189"/>
      <c r="AD804" s="189"/>
      <c r="AE804" s="190"/>
      <c r="AF804" s="190"/>
      <c r="AG804" s="191"/>
    </row>
    <row r="805" spans="1:33" ht="14.4" customHeight="1">
      <c r="A805" s="183">
        <v>852</v>
      </c>
      <c r="B805" s="212" t="s">
        <v>8684</v>
      </c>
      <c r="C805" s="198" t="s">
        <v>5024</v>
      </c>
      <c r="D805" s="212" t="s">
        <v>5110</v>
      </c>
      <c r="E805" s="195" t="s">
        <v>27</v>
      </c>
      <c r="F805" s="195" t="s">
        <v>8011</v>
      </c>
      <c r="G805" s="195" t="s">
        <v>8584</v>
      </c>
      <c r="H805" s="195" t="str">
        <f>IFERROR(VLOOKUP(Table[[#This Row],[Activity Details of Assistance]],WHAT!E:F,2,FALSE),"")</f>
        <v># of tube well</v>
      </c>
      <c r="I805" s="195"/>
      <c r="J805">
        <v>42</v>
      </c>
      <c r="K805" t="s">
        <v>8280</v>
      </c>
      <c r="L805" s="214" t="s">
        <v>13</v>
      </c>
      <c r="M805" s="214" t="s">
        <v>14</v>
      </c>
      <c r="N805" s="195" t="s">
        <v>309</v>
      </c>
      <c r="O805" s="195" t="s">
        <v>1606</v>
      </c>
      <c r="P805" s="195" t="s">
        <v>4670</v>
      </c>
      <c r="Q805" s="236">
        <v>44620</v>
      </c>
      <c r="R805" s="236">
        <v>44896</v>
      </c>
      <c r="S805" t="s">
        <v>8452</v>
      </c>
      <c r="T805" s="196"/>
      <c r="U805" s="196"/>
      <c r="V805" s="196"/>
      <c r="W805" s="196"/>
      <c r="X805"/>
      <c r="Y805" t="s">
        <v>8326</v>
      </c>
      <c r="Z805">
        <v>1628407101</v>
      </c>
      <c r="AA805" t="s">
        <v>8327</v>
      </c>
      <c r="AB805" s="188" t="str">
        <f>_xlfn.IFNA(IF(Table[[#This Row],[Programme Partner]]&lt;&gt;Table[[#This Row],[Implementing Partner]],CONCATENATE(Table[[#This Row],[Programme Partner]],"-",Table[[#This Row],[Implementing Partner]]),Table[[#This Row],[Programme Partner]]),"")</f>
        <v>German RC-BDRCS</v>
      </c>
      <c r="AC805" s="189"/>
      <c r="AD805" s="189"/>
      <c r="AE805" s="190"/>
      <c r="AF805" s="190"/>
      <c r="AG805" s="191"/>
    </row>
    <row r="806" spans="1:33" ht="14.4" customHeight="1">
      <c r="A806" s="183">
        <v>853</v>
      </c>
      <c r="B806" s="212" t="s">
        <v>8684</v>
      </c>
      <c r="C806" s="198" t="s">
        <v>5024</v>
      </c>
      <c r="D806" s="212" t="s">
        <v>5110</v>
      </c>
      <c r="E806" s="195" t="s">
        <v>27</v>
      </c>
      <c r="F806" s="195" t="s">
        <v>8011</v>
      </c>
      <c r="G806" s="213" t="s">
        <v>8017</v>
      </c>
      <c r="H806" s="195" t="str">
        <f>IFERROR(VLOOKUP(Table[[#This Row],[Activity Details of Assistance]],WHAT!E:F,2,FALSE),"")</f>
        <v># cubic meters / day</v>
      </c>
      <c r="I806" s="195"/>
      <c r="J806">
        <v>36</v>
      </c>
      <c r="K806" t="s">
        <v>8280</v>
      </c>
      <c r="L806" s="214" t="s">
        <v>13</v>
      </c>
      <c r="M806" s="214" t="s">
        <v>14</v>
      </c>
      <c r="N806" s="195" t="s">
        <v>309</v>
      </c>
      <c r="O806" s="195" t="s">
        <v>1606</v>
      </c>
      <c r="P806" s="195" t="s">
        <v>4670</v>
      </c>
      <c r="Q806" s="236">
        <v>44620</v>
      </c>
      <c r="R806" s="236">
        <v>44896</v>
      </c>
      <c r="S806" t="s">
        <v>8452</v>
      </c>
      <c r="T806" s="196"/>
      <c r="U806" s="196"/>
      <c r="V806" s="196"/>
      <c r="W806" s="196"/>
      <c r="X806"/>
      <c r="Y806" t="s">
        <v>8326</v>
      </c>
      <c r="Z806">
        <v>1628407101</v>
      </c>
      <c r="AA806" t="s">
        <v>8327</v>
      </c>
      <c r="AB806" s="188" t="str">
        <f>_xlfn.IFNA(IF(Table[[#This Row],[Programme Partner]]&lt;&gt;Table[[#This Row],[Implementing Partner]],CONCATENATE(Table[[#This Row],[Programme Partner]],"-",Table[[#This Row],[Implementing Partner]]),Table[[#This Row],[Programme Partner]]),"")</f>
        <v>German RC-BDRCS</v>
      </c>
      <c r="AC806" s="189"/>
      <c r="AD806" s="189"/>
      <c r="AE806" s="190"/>
      <c r="AF806" s="190"/>
      <c r="AG806" s="191"/>
    </row>
    <row r="807" spans="1:33" ht="14.4" customHeight="1">
      <c r="A807" s="183">
        <v>854</v>
      </c>
      <c r="B807" s="212" t="s">
        <v>8684</v>
      </c>
      <c r="C807" s="198" t="s">
        <v>5024</v>
      </c>
      <c r="D807" s="212" t="s">
        <v>5110</v>
      </c>
      <c r="E807" s="195" t="s">
        <v>27</v>
      </c>
      <c r="F807" s="195" t="s">
        <v>8011</v>
      </c>
      <c r="G807" s="213" t="s">
        <v>8584</v>
      </c>
      <c r="H807" s="195" t="str">
        <f>IFERROR(VLOOKUP(Table[[#This Row],[Activity Details of Assistance]],WHAT!E:F,2,FALSE),"")</f>
        <v># of tube well</v>
      </c>
      <c r="I807" s="195"/>
      <c r="J807">
        <v>1</v>
      </c>
      <c r="K807" t="s">
        <v>8280</v>
      </c>
      <c r="L807" s="214" t="s">
        <v>13</v>
      </c>
      <c r="M807" s="214" t="s">
        <v>14</v>
      </c>
      <c r="N807" s="195" t="s">
        <v>309</v>
      </c>
      <c r="O807" s="195" t="s">
        <v>1606</v>
      </c>
      <c r="P807" s="195" t="s">
        <v>4670</v>
      </c>
      <c r="Q807" s="236">
        <v>44620</v>
      </c>
      <c r="R807" s="236">
        <v>44896</v>
      </c>
      <c r="S807" t="s">
        <v>8452</v>
      </c>
      <c r="T807" s="196"/>
      <c r="U807" s="196"/>
      <c r="V807" s="196"/>
      <c r="W807" s="196"/>
      <c r="X807"/>
      <c r="Y807" t="s">
        <v>8326</v>
      </c>
      <c r="Z807">
        <v>1628407101</v>
      </c>
      <c r="AA807" t="s">
        <v>8327</v>
      </c>
      <c r="AB807" s="188" t="str">
        <f>_xlfn.IFNA(IF(Table[[#This Row],[Programme Partner]]&lt;&gt;Table[[#This Row],[Implementing Partner]],CONCATENATE(Table[[#This Row],[Programme Partner]],"-",Table[[#This Row],[Implementing Partner]]),Table[[#This Row],[Programme Partner]]),"")</f>
        <v>German RC-BDRCS</v>
      </c>
      <c r="AC807" s="189"/>
      <c r="AD807" s="189"/>
      <c r="AE807" s="190"/>
      <c r="AF807" s="190"/>
      <c r="AG807" s="191"/>
    </row>
    <row r="808" spans="1:33" ht="14.4" customHeight="1">
      <c r="A808" s="183">
        <v>855</v>
      </c>
      <c r="B808" s="212" t="s">
        <v>8684</v>
      </c>
      <c r="C808" s="198" t="s">
        <v>5024</v>
      </c>
      <c r="D808" s="212" t="s">
        <v>5110</v>
      </c>
      <c r="E808" s="195" t="s">
        <v>27</v>
      </c>
      <c r="F808" s="195" t="s">
        <v>8012</v>
      </c>
      <c r="G808" s="213" t="s">
        <v>8367</v>
      </c>
      <c r="H808" s="195" t="str">
        <f>IFERROR(VLOOKUP(Table[[#This Row],[Activity Details of Assistance]],WHAT!E:F,2,FALSE),"")</f>
        <v># of door</v>
      </c>
      <c r="I808" s="195"/>
      <c r="J808">
        <v>3</v>
      </c>
      <c r="K808" t="s">
        <v>8280</v>
      </c>
      <c r="L808" s="214" t="s">
        <v>13</v>
      </c>
      <c r="M808" s="214" t="s">
        <v>14</v>
      </c>
      <c r="N808" s="195" t="s">
        <v>309</v>
      </c>
      <c r="O808" s="195" t="s">
        <v>1606</v>
      </c>
      <c r="P808" s="195" t="s">
        <v>4670</v>
      </c>
      <c r="Q808" s="236">
        <v>44620</v>
      </c>
      <c r="R808" s="236">
        <v>44896</v>
      </c>
      <c r="S808" t="s">
        <v>8452</v>
      </c>
      <c r="T808" s="196"/>
      <c r="U808" s="196"/>
      <c r="V808" s="196"/>
      <c r="W808" s="196"/>
      <c r="X808"/>
      <c r="Y808" t="s">
        <v>8326</v>
      </c>
      <c r="Z808">
        <v>1628407101</v>
      </c>
      <c r="AA808" t="s">
        <v>8327</v>
      </c>
      <c r="AB808" s="188" t="str">
        <f>_xlfn.IFNA(IF(Table[[#This Row],[Programme Partner]]&lt;&gt;Table[[#This Row],[Implementing Partner]],CONCATENATE(Table[[#This Row],[Programme Partner]],"-",Table[[#This Row],[Implementing Partner]]),Table[[#This Row],[Programme Partner]]),"")</f>
        <v>German RC-BDRCS</v>
      </c>
      <c r="AC808" s="189"/>
      <c r="AD808" s="189"/>
      <c r="AE808" s="190"/>
      <c r="AF808" s="190"/>
      <c r="AG808" s="191"/>
    </row>
    <row r="809" spans="1:33" ht="14.4" customHeight="1">
      <c r="A809" s="183">
        <v>856</v>
      </c>
      <c r="B809" s="212" t="s">
        <v>8684</v>
      </c>
      <c r="C809" s="198" t="s">
        <v>5024</v>
      </c>
      <c r="D809" s="212" t="s">
        <v>5110</v>
      </c>
      <c r="E809" s="195" t="s">
        <v>27</v>
      </c>
      <c r="F809" s="195" t="s">
        <v>8012</v>
      </c>
      <c r="G809" s="195" t="s">
        <v>8586</v>
      </c>
      <c r="H809" s="195" t="str">
        <f>IFERROR(VLOOKUP(Table[[#This Row],[Activity Details of Assistance]],WHAT!E:F,2,FALSE),"")</f>
        <v># of door</v>
      </c>
      <c r="I809" s="195"/>
      <c r="J809">
        <v>13</v>
      </c>
      <c r="K809" t="s">
        <v>8280</v>
      </c>
      <c r="L809" s="214" t="s">
        <v>13</v>
      </c>
      <c r="M809" s="214" t="s">
        <v>14</v>
      </c>
      <c r="N809" s="195" t="s">
        <v>309</v>
      </c>
      <c r="O809" s="195" t="s">
        <v>1606</v>
      </c>
      <c r="P809" s="195" t="s">
        <v>4670</v>
      </c>
      <c r="Q809" s="236">
        <v>44620</v>
      </c>
      <c r="R809" s="236">
        <v>44896</v>
      </c>
      <c r="S809" t="s">
        <v>8452</v>
      </c>
      <c r="T809" s="196"/>
      <c r="U809" s="196"/>
      <c r="V809" s="196"/>
      <c r="W809" s="196"/>
      <c r="X809"/>
      <c r="Y809" t="s">
        <v>8326</v>
      </c>
      <c r="Z809">
        <v>1628407101</v>
      </c>
      <c r="AA809" t="s">
        <v>8327</v>
      </c>
      <c r="AB809" s="188" t="str">
        <f>_xlfn.IFNA(IF(Table[[#This Row],[Programme Partner]]&lt;&gt;Table[[#This Row],[Implementing Partner]],CONCATENATE(Table[[#This Row],[Programme Partner]],"-",Table[[#This Row],[Implementing Partner]]),Table[[#This Row],[Programme Partner]]),"")</f>
        <v>German RC-BDRCS</v>
      </c>
      <c r="AC809" s="189"/>
      <c r="AD809" s="189"/>
      <c r="AE809" s="190"/>
      <c r="AF809" s="190"/>
      <c r="AG809" s="191"/>
    </row>
    <row r="810" spans="1:33" ht="14.4" customHeight="1">
      <c r="A810" s="183">
        <v>857</v>
      </c>
      <c r="B810" s="212" t="s">
        <v>8684</v>
      </c>
      <c r="C810" s="198" t="s">
        <v>5024</v>
      </c>
      <c r="D810" s="212" t="s">
        <v>5110</v>
      </c>
      <c r="E810" s="195" t="s">
        <v>27</v>
      </c>
      <c r="F810" s="195" t="s">
        <v>8012</v>
      </c>
      <c r="G810" s="213" t="s">
        <v>8357</v>
      </c>
      <c r="H810" s="195" t="str">
        <f>IFERROR(VLOOKUP(Table[[#This Row],[Activity Details of Assistance]],WHAT!E:F,2,FALSE),"")</f>
        <v># of door</v>
      </c>
      <c r="I810" s="195"/>
      <c r="J810">
        <v>85</v>
      </c>
      <c r="K810" t="s">
        <v>8280</v>
      </c>
      <c r="L810" s="214" t="s">
        <v>13</v>
      </c>
      <c r="M810" s="214" t="s">
        <v>14</v>
      </c>
      <c r="N810" s="195" t="s">
        <v>309</v>
      </c>
      <c r="O810" s="195" t="s">
        <v>1606</v>
      </c>
      <c r="P810" s="195" t="s">
        <v>4670</v>
      </c>
      <c r="Q810" s="236">
        <v>44620</v>
      </c>
      <c r="R810" s="236">
        <v>44896</v>
      </c>
      <c r="S810" t="s">
        <v>8452</v>
      </c>
      <c r="T810" s="196"/>
      <c r="U810" s="196"/>
      <c r="V810" s="196"/>
      <c r="W810" s="196"/>
      <c r="X810"/>
      <c r="Y810" t="s">
        <v>8326</v>
      </c>
      <c r="Z810">
        <v>1628407101</v>
      </c>
      <c r="AA810" t="s">
        <v>8327</v>
      </c>
      <c r="AB810" s="188" t="str">
        <f>_xlfn.IFNA(IF(Table[[#This Row],[Programme Partner]]&lt;&gt;Table[[#This Row],[Implementing Partner]],CONCATENATE(Table[[#This Row],[Programme Partner]],"-",Table[[#This Row],[Implementing Partner]]),Table[[#This Row],[Programme Partner]]),"")</f>
        <v>German RC-BDRCS</v>
      </c>
      <c r="AC810" s="189"/>
      <c r="AD810" s="189"/>
      <c r="AE810" s="190"/>
      <c r="AF810" s="190"/>
      <c r="AG810" s="191"/>
    </row>
    <row r="811" spans="1:33" ht="14.4" customHeight="1">
      <c r="A811" s="183">
        <v>858</v>
      </c>
      <c r="B811" s="212" t="s">
        <v>8684</v>
      </c>
      <c r="C811" s="198" t="s">
        <v>5024</v>
      </c>
      <c r="D811" s="212" t="s">
        <v>5110</v>
      </c>
      <c r="E811" s="195" t="s">
        <v>27</v>
      </c>
      <c r="F811" s="195" t="s">
        <v>8013</v>
      </c>
      <c r="G811" s="213" t="s">
        <v>8313</v>
      </c>
      <c r="H811" s="195" t="str">
        <f>IFERROR(VLOOKUP(Table[[#This Row],[Activity Details of Assistance]],WHAT!E:F,2,FALSE),"")</f>
        <v># of HP sessions at community level</v>
      </c>
      <c r="I811" s="195"/>
      <c r="J811">
        <v>550</v>
      </c>
      <c r="K811" t="s">
        <v>8280</v>
      </c>
      <c r="L811" s="214" t="s">
        <v>13</v>
      </c>
      <c r="M811" s="214" t="s">
        <v>14</v>
      </c>
      <c r="N811" s="195" t="s">
        <v>309</v>
      </c>
      <c r="O811" s="195" t="s">
        <v>1606</v>
      </c>
      <c r="P811" s="195" t="s">
        <v>4670</v>
      </c>
      <c r="Q811" s="236">
        <v>44620</v>
      </c>
      <c r="R811" s="236">
        <v>44896</v>
      </c>
      <c r="S811" t="s">
        <v>8452</v>
      </c>
      <c r="T811" s="196"/>
      <c r="U811" s="196"/>
      <c r="V811" s="196"/>
      <c r="W811" s="196"/>
      <c r="X811"/>
      <c r="Y811" t="s">
        <v>8326</v>
      </c>
      <c r="Z811">
        <v>1628407101</v>
      </c>
      <c r="AA811" t="s">
        <v>8327</v>
      </c>
      <c r="AB811" s="188" t="str">
        <f>_xlfn.IFNA(IF(Table[[#This Row],[Programme Partner]]&lt;&gt;Table[[#This Row],[Implementing Partner]],CONCATENATE(Table[[#This Row],[Programme Partner]],"-",Table[[#This Row],[Implementing Partner]]),Table[[#This Row],[Programme Partner]]),"")</f>
        <v>German RC-BDRCS</v>
      </c>
      <c r="AC811" s="189"/>
      <c r="AD811" s="189"/>
      <c r="AE811" s="190"/>
      <c r="AF811" s="190"/>
      <c r="AG811" s="191"/>
    </row>
    <row r="812" spans="1:33" ht="14.4" customHeight="1">
      <c r="A812" s="183">
        <v>859</v>
      </c>
      <c r="B812" s="212" t="s">
        <v>8684</v>
      </c>
      <c r="C812" s="198" t="s">
        <v>5024</v>
      </c>
      <c r="D812" s="212" t="s">
        <v>5110</v>
      </c>
      <c r="E812" s="195" t="s">
        <v>27</v>
      </c>
      <c r="F812" s="195" t="s">
        <v>8013</v>
      </c>
      <c r="G812" s="213" t="s">
        <v>8314</v>
      </c>
      <c r="H812" s="195" t="str">
        <f>IFERROR(VLOOKUP(Table[[#This Row],[Activity Details of Assistance]],WHAT!E:F,2,FALSE),"")</f>
        <v># of HP sessions at HH level</v>
      </c>
      <c r="I812" s="195"/>
      <c r="J812">
        <v>2344</v>
      </c>
      <c r="K812" t="s">
        <v>8280</v>
      </c>
      <c r="L812" s="214" t="s">
        <v>13</v>
      </c>
      <c r="M812" s="214" t="s">
        <v>14</v>
      </c>
      <c r="N812" s="195" t="s">
        <v>309</v>
      </c>
      <c r="O812" s="195" t="s">
        <v>1606</v>
      </c>
      <c r="P812" s="195" t="s">
        <v>4670</v>
      </c>
      <c r="Q812" s="236">
        <v>44620</v>
      </c>
      <c r="R812" s="236">
        <v>44896</v>
      </c>
      <c r="S812" t="s">
        <v>8452</v>
      </c>
      <c r="T812" s="196"/>
      <c r="U812" s="196"/>
      <c r="V812" s="196"/>
      <c r="W812" s="196"/>
      <c r="X812"/>
      <c r="Y812" t="s">
        <v>8326</v>
      </c>
      <c r="Z812">
        <v>1628407101</v>
      </c>
      <c r="AA812" t="s">
        <v>8327</v>
      </c>
      <c r="AB812" s="188" t="str">
        <f>_xlfn.IFNA(IF(Table[[#This Row],[Programme Partner]]&lt;&gt;Table[[#This Row],[Implementing Partner]],CONCATENATE(Table[[#This Row],[Programme Partner]],"-",Table[[#This Row],[Implementing Partner]]),Table[[#This Row],[Programme Partner]]),"")</f>
        <v>German RC-BDRCS</v>
      </c>
      <c r="AC812" s="189"/>
      <c r="AD812" s="189"/>
      <c r="AE812" s="190"/>
      <c r="AF812" s="190"/>
      <c r="AG812" s="191"/>
    </row>
    <row r="813" spans="1:33" ht="14.4" customHeight="1">
      <c r="A813" s="183">
        <v>860</v>
      </c>
      <c r="B813" s="212" t="s">
        <v>8684</v>
      </c>
      <c r="C813" s="198" t="s">
        <v>5024</v>
      </c>
      <c r="D813" s="212" t="s">
        <v>5110</v>
      </c>
      <c r="E813" s="195" t="s">
        <v>27</v>
      </c>
      <c r="F813" s="195" t="s">
        <v>8011</v>
      </c>
      <c r="G813" s="195" t="s">
        <v>8584</v>
      </c>
      <c r="H813" s="195" t="str">
        <f>IFERROR(VLOOKUP(Table[[#This Row],[Activity Details of Assistance]],WHAT!E:F,2,FALSE),"")</f>
        <v># of tube well</v>
      </c>
      <c r="I813" s="195"/>
      <c r="J813">
        <v>57</v>
      </c>
      <c r="K813" t="s">
        <v>8280</v>
      </c>
      <c r="L813" s="214" t="s">
        <v>13</v>
      </c>
      <c r="M813" s="214" t="s">
        <v>14</v>
      </c>
      <c r="N813" s="195" t="s">
        <v>309</v>
      </c>
      <c r="O813" s="195" t="s">
        <v>1606</v>
      </c>
      <c r="P813" s="195" t="s">
        <v>4656</v>
      </c>
      <c r="Q813" s="236">
        <v>44620</v>
      </c>
      <c r="R813" s="236">
        <v>44896</v>
      </c>
      <c r="S813" t="s">
        <v>8452</v>
      </c>
      <c r="T813" s="196"/>
      <c r="U813" s="196"/>
      <c r="V813" s="196"/>
      <c r="W813" s="196"/>
      <c r="X813"/>
      <c r="Y813" t="s">
        <v>8326</v>
      </c>
      <c r="Z813">
        <v>1628407101</v>
      </c>
      <c r="AA813" t="s">
        <v>8327</v>
      </c>
      <c r="AB813" s="188" t="str">
        <f>_xlfn.IFNA(IF(Table[[#This Row],[Programme Partner]]&lt;&gt;Table[[#This Row],[Implementing Partner]],CONCATENATE(Table[[#This Row],[Programme Partner]],"-",Table[[#This Row],[Implementing Partner]]),Table[[#This Row],[Programme Partner]]),"")</f>
        <v>German RC-BDRCS</v>
      </c>
      <c r="AC813" s="189"/>
      <c r="AD813" s="189"/>
      <c r="AE813" s="190"/>
      <c r="AF813" s="190"/>
      <c r="AG813" s="191"/>
    </row>
    <row r="814" spans="1:33" ht="14.4" customHeight="1">
      <c r="A814" s="183">
        <v>861</v>
      </c>
      <c r="B814" s="212" t="s">
        <v>8684</v>
      </c>
      <c r="C814" s="198" t="s">
        <v>5024</v>
      </c>
      <c r="D814" s="212" t="s">
        <v>5110</v>
      </c>
      <c r="E814" s="195" t="s">
        <v>27</v>
      </c>
      <c r="F814" s="195" t="s">
        <v>8011</v>
      </c>
      <c r="G814" s="213" t="s">
        <v>8017</v>
      </c>
      <c r="H814" s="195" t="str">
        <f>IFERROR(VLOOKUP(Table[[#This Row],[Activity Details of Assistance]],WHAT!E:F,2,FALSE),"")</f>
        <v># cubic meters / day</v>
      </c>
      <c r="I814" s="195"/>
      <c r="J814">
        <v>75</v>
      </c>
      <c r="K814" t="s">
        <v>8280</v>
      </c>
      <c r="L814" s="214" t="s">
        <v>13</v>
      </c>
      <c r="M814" s="214" t="s">
        <v>14</v>
      </c>
      <c r="N814" s="195" t="s">
        <v>309</v>
      </c>
      <c r="O814" s="195" t="s">
        <v>1606</v>
      </c>
      <c r="P814" s="195" t="s">
        <v>4656</v>
      </c>
      <c r="Q814" s="236">
        <v>44620</v>
      </c>
      <c r="R814" s="236">
        <v>44896</v>
      </c>
      <c r="S814" t="s">
        <v>8452</v>
      </c>
      <c r="T814" s="196"/>
      <c r="U814" s="196"/>
      <c r="V814" s="196"/>
      <c r="W814" s="196"/>
      <c r="X814"/>
      <c r="Y814" t="s">
        <v>8326</v>
      </c>
      <c r="Z814">
        <v>1628407101</v>
      </c>
      <c r="AA814" t="s">
        <v>8327</v>
      </c>
      <c r="AB814" s="188" t="str">
        <f>_xlfn.IFNA(IF(Table[[#This Row],[Programme Partner]]&lt;&gt;Table[[#This Row],[Implementing Partner]],CONCATENATE(Table[[#This Row],[Programme Partner]],"-",Table[[#This Row],[Implementing Partner]]),Table[[#This Row],[Programme Partner]]),"")</f>
        <v>German RC-BDRCS</v>
      </c>
      <c r="AC814" s="189"/>
      <c r="AD814" s="189"/>
      <c r="AE814" s="190"/>
      <c r="AF814" s="190"/>
      <c r="AG814" s="191"/>
    </row>
    <row r="815" spans="1:33" ht="14.4" customHeight="1">
      <c r="A815" s="183">
        <v>862</v>
      </c>
      <c r="B815" s="212" t="s">
        <v>8684</v>
      </c>
      <c r="C815" s="198" t="s">
        <v>5024</v>
      </c>
      <c r="D815" s="212" t="s">
        <v>5110</v>
      </c>
      <c r="E815" s="195" t="s">
        <v>27</v>
      </c>
      <c r="F815" s="195" t="s">
        <v>8012</v>
      </c>
      <c r="G815" s="195" t="s">
        <v>8585</v>
      </c>
      <c r="H815" s="195" t="str">
        <f>IFERROR(VLOOKUP(Table[[#This Row],[Activity Details of Assistance]],WHAT!E:F,2,FALSE),"")</f>
        <v xml:space="preserve"># of door </v>
      </c>
      <c r="I815" s="195"/>
      <c r="J815">
        <v>26</v>
      </c>
      <c r="K815" t="s">
        <v>8280</v>
      </c>
      <c r="L815" s="214" t="s">
        <v>13</v>
      </c>
      <c r="M815" s="214" t="s">
        <v>14</v>
      </c>
      <c r="N815" s="195" t="s">
        <v>309</v>
      </c>
      <c r="O815" s="195" t="s">
        <v>1606</v>
      </c>
      <c r="P815" s="195" t="s">
        <v>4656</v>
      </c>
      <c r="Q815" s="236">
        <v>44620</v>
      </c>
      <c r="R815" s="236">
        <v>44896</v>
      </c>
      <c r="S815" t="s">
        <v>8452</v>
      </c>
      <c r="T815" s="196"/>
      <c r="U815" s="196"/>
      <c r="V815" s="196"/>
      <c r="W815" s="196"/>
      <c r="X815"/>
      <c r="Y815" t="s">
        <v>8326</v>
      </c>
      <c r="Z815">
        <v>1628407101</v>
      </c>
      <c r="AA815" t="s">
        <v>8327</v>
      </c>
      <c r="AB815" s="188" t="str">
        <f>_xlfn.IFNA(IF(Table[[#This Row],[Programme Partner]]&lt;&gt;Table[[#This Row],[Implementing Partner]],CONCATENATE(Table[[#This Row],[Programme Partner]],"-",Table[[#This Row],[Implementing Partner]]),Table[[#This Row],[Programme Partner]]),"")</f>
        <v>German RC-BDRCS</v>
      </c>
      <c r="AC815" s="189"/>
      <c r="AD815" s="189"/>
      <c r="AE815" s="190"/>
      <c r="AF815" s="190"/>
      <c r="AG815" s="191"/>
    </row>
    <row r="816" spans="1:33" ht="14.4" customHeight="1">
      <c r="A816" s="183">
        <v>863</v>
      </c>
      <c r="B816" s="212" t="s">
        <v>8684</v>
      </c>
      <c r="C816" s="198" t="s">
        <v>5024</v>
      </c>
      <c r="D816" s="212" t="s">
        <v>5110</v>
      </c>
      <c r="E816" s="195" t="s">
        <v>27</v>
      </c>
      <c r="F816" s="195" t="s">
        <v>8012</v>
      </c>
      <c r="G816" s="195" t="s">
        <v>8586</v>
      </c>
      <c r="H816" s="195" t="str">
        <f>IFERROR(VLOOKUP(Table[[#This Row],[Activity Details of Assistance]],WHAT!E:F,2,FALSE),"")</f>
        <v># of door</v>
      </c>
      <c r="I816" s="195"/>
      <c r="J816">
        <v>27</v>
      </c>
      <c r="K816" t="s">
        <v>8280</v>
      </c>
      <c r="L816" s="214" t="s">
        <v>13</v>
      </c>
      <c r="M816" s="214" t="s">
        <v>14</v>
      </c>
      <c r="N816" s="195" t="s">
        <v>309</v>
      </c>
      <c r="O816" s="195" t="s">
        <v>1606</v>
      </c>
      <c r="P816" s="195" t="s">
        <v>4656</v>
      </c>
      <c r="Q816" s="236">
        <v>44620</v>
      </c>
      <c r="R816" s="236">
        <v>44896</v>
      </c>
      <c r="S816" t="s">
        <v>8452</v>
      </c>
      <c r="T816" s="196"/>
      <c r="U816" s="196"/>
      <c r="V816" s="196"/>
      <c r="W816" s="196"/>
      <c r="X816"/>
      <c r="Y816" t="s">
        <v>8326</v>
      </c>
      <c r="Z816">
        <v>1628407101</v>
      </c>
      <c r="AA816" t="s">
        <v>8327</v>
      </c>
      <c r="AB816" s="188" t="str">
        <f>_xlfn.IFNA(IF(Table[[#This Row],[Programme Partner]]&lt;&gt;Table[[#This Row],[Implementing Partner]],CONCATENATE(Table[[#This Row],[Programme Partner]],"-",Table[[#This Row],[Implementing Partner]]),Table[[#This Row],[Programme Partner]]),"")</f>
        <v>German RC-BDRCS</v>
      </c>
      <c r="AC816" s="189"/>
      <c r="AD816" s="189"/>
      <c r="AE816" s="190"/>
      <c r="AF816" s="190"/>
      <c r="AG816" s="191"/>
    </row>
    <row r="817" spans="1:33" ht="14.4" customHeight="1">
      <c r="A817" s="183">
        <v>864</v>
      </c>
      <c r="B817" s="212" t="s">
        <v>8684</v>
      </c>
      <c r="C817" s="198" t="s">
        <v>5024</v>
      </c>
      <c r="D817" s="212" t="s">
        <v>5110</v>
      </c>
      <c r="E817" s="195" t="s">
        <v>27</v>
      </c>
      <c r="F817" s="195" t="s">
        <v>8012</v>
      </c>
      <c r="G817" s="213" t="s">
        <v>8357</v>
      </c>
      <c r="H817" s="195" t="str">
        <f>IFERROR(VLOOKUP(Table[[#This Row],[Activity Details of Assistance]],WHAT!E:F,2,FALSE),"")</f>
        <v># of door</v>
      </c>
      <c r="I817" s="195"/>
      <c r="J817">
        <v>196</v>
      </c>
      <c r="K817" t="s">
        <v>8280</v>
      </c>
      <c r="L817" s="214" t="s">
        <v>13</v>
      </c>
      <c r="M817" s="214" t="s">
        <v>14</v>
      </c>
      <c r="N817" s="195" t="s">
        <v>309</v>
      </c>
      <c r="O817" s="195" t="s">
        <v>1606</v>
      </c>
      <c r="P817" s="195" t="s">
        <v>4656</v>
      </c>
      <c r="Q817" s="236">
        <v>44620</v>
      </c>
      <c r="R817" s="236">
        <v>44896</v>
      </c>
      <c r="S817" t="s">
        <v>8452</v>
      </c>
      <c r="T817" s="196"/>
      <c r="U817" s="196"/>
      <c r="V817" s="196"/>
      <c r="W817" s="196"/>
      <c r="X817"/>
      <c r="Y817" t="s">
        <v>8326</v>
      </c>
      <c r="Z817">
        <v>1628407101</v>
      </c>
      <c r="AA817" t="s">
        <v>8327</v>
      </c>
      <c r="AB817" s="188" t="str">
        <f>_xlfn.IFNA(IF(Table[[#This Row],[Programme Partner]]&lt;&gt;Table[[#This Row],[Implementing Partner]],CONCATENATE(Table[[#This Row],[Programme Partner]],"-",Table[[#This Row],[Implementing Partner]]),Table[[#This Row],[Programme Partner]]),"")</f>
        <v>German RC-BDRCS</v>
      </c>
      <c r="AC817" s="189"/>
      <c r="AD817" s="189"/>
      <c r="AE817" s="190"/>
      <c r="AF817" s="190"/>
      <c r="AG817" s="191"/>
    </row>
    <row r="818" spans="1:33" ht="14.4" customHeight="1">
      <c r="A818" s="183">
        <v>865</v>
      </c>
      <c r="B818" s="212" t="s">
        <v>8684</v>
      </c>
      <c r="C818" s="198" t="s">
        <v>5024</v>
      </c>
      <c r="D818" s="212" t="s">
        <v>5110</v>
      </c>
      <c r="E818" s="195" t="s">
        <v>27</v>
      </c>
      <c r="F818" s="195" t="s">
        <v>8013</v>
      </c>
      <c r="G818" s="213" t="s">
        <v>8313</v>
      </c>
      <c r="H818" s="195" t="str">
        <f>IFERROR(VLOOKUP(Table[[#This Row],[Activity Details of Assistance]],WHAT!E:F,2,FALSE),"")</f>
        <v># of HP sessions at community level</v>
      </c>
      <c r="I818" s="195"/>
      <c r="J818">
        <v>824</v>
      </c>
      <c r="K818" t="s">
        <v>8280</v>
      </c>
      <c r="L818" s="214" t="s">
        <v>13</v>
      </c>
      <c r="M818" s="214" t="s">
        <v>14</v>
      </c>
      <c r="N818" s="195" t="s">
        <v>309</v>
      </c>
      <c r="O818" s="195" t="s">
        <v>1606</v>
      </c>
      <c r="P818" s="195" t="s">
        <v>4656</v>
      </c>
      <c r="Q818" s="236">
        <v>44620</v>
      </c>
      <c r="R818" s="236">
        <v>44896</v>
      </c>
      <c r="S818" t="s">
        <v>8452</v>
      </c>
      <c r="T818" s="196"/>
      <c r="U818" s="196"/>
      <c r="V818" s="196"/>
      <c r="W818" s="196"/>
      <c r="X818"/>
      <c r="Y818" t="s">
        <v>8326</v>
      </c>
      <c r="Z818">
        <v>1628407101</v>
      </c>
      <c r="AA818" t="s">
        <v>8327</v>
      </c>
      <c r="AB818" s="188" t="str">
        <f>_xlfn.IFNA(IF(Table[[#This Row],[Programme Partner]]&lt;&gt;Table[[#This Row],[Implementing Partner]],CONCATENATE(Table[[#This Row],[Programme Partner]],"-",Table[[#This Row],[Implementing Partner]]),Table[[#This Row],[Programme Partner]]),"")</f>
        <v>German RC-BDRCS</v>
      </c>
      <c r="AC818" s="189"/>
      <c r="AD818" s="189"/>
      <c r="AE818" s="190"/>
      <c r="AF818" s="190"/>
      <c r="AG818" s="191"/>
    </row>
    <row r="819" spans="1:33" ht="14.4" customHeight="1">
      <c r="A819" s="183">
        <v>866</v>
      </c>
      <c r="B819" s="212" t="s">
        <v>8684</v>
      </c>
      <c r="C819" s="198" t="s">
        <v>5024</v>
      </c>
      <c r="D819" s="212" t="s">
        <v>5110</v>
      </c>
      <c r="E819" s="195" t="s">
        <v>27</v>
      </c>
      <c r="F819" s="195" t="s">
        <v>8013</v>
      </c>
      <c r="G819" s="213" t="s">
        <v>8314</v>
      </c>
      <c r="H819" s="195" t="str">
        <f>IFERROR(VLOOKUP(Table[[#This Row],[Activity Details of Assistance]],WHAT!E:F,2,FALSE),"")</f>
        <v># of HP sessions at HH level</v>
      </c>
      <c r="I819" s="195"/>
      <c r="J819">
        <v>504</v>
      </c>
      <c r="K819" t="s">
        <v>8280</v>
      </c>
      <c r="L819" s="214" t="s">
        <v>13</v>
      </c>
      <c r="M819" s="214" t="s">
        <v>14</v>
      </c>
      <c r="N819" s="195" t="s">
        <v>309</v>
      </c>
      <c r="O819" s="195" t="s">
        <v>1606</v>
      </c>
      <c r="P819" s="195" t="s">
        <v>4656</v>
      </c>
      <c r="Q819" s="236">
        <v>44620</v>
      </c>
      <c r="R819" s="236">
        <v>44896</v>
      </c>
      <c r="S819" t="s">
        <v>8452</v>
      </c>
      <c r="T819" s="196"/>
      <c r="U819" s="196"/>
      <c r="V819" s="196"/>
      <c r="W819" s="196"/>
      <c r="X819"/>
      <c r="Y819" t="s">
        <v>8326</v>
      </c>
      <c r="Z819">
        <v>1628407101</v>
      </c>
      <c r="AA819" t="s">
        <v>8327</v>
      </c>
      <c r="AB819" s="188" t="str">
        <f>_xlfn.IFNA(IF(Table[[#This Row],[Programme Partner]]&lt;&gt;Table[[#This Row],[Implementing Partner]],CONCATENATE(Table[[#This Row],[Programme Partner]],"-",Table[[#This Row],[Implementing Partner]]),Table[[#This Row],[Programme Partner]]),"")</f>
        <v>German RC-BDRCS</v>
      </c>
      <c r="AC819" s="189"/>
      <c r="AD819" s="189"/>
      <c r="AE819" s="190"/>
      <c r="AF819" s="190"/>
      <c r="AG819" s="191"/>
    </row>
    <row r="820" spans="1:33" ht="14.4" customHeight="1">
      <c r="A820" s="183">
        <v>867</v>
      </c>
      <c r="B820" s="195" t="s">
        <v>8346</v>
      </c>
      <c r="C820" s="198" t="s">
        <v>8346</v>
      </c>
      <c r="D820" s="197" t="s">
        <v>5058</v>
      </c>
      <c r="E820" s="195" t="s">
        <v>27</v>
      </c>
      <c r="F820" s="195" t="s">
        <v>8011</v>
      </c>
      <c r="G820" s="213" t="s">
        <v>8355</v>
      </c>
      <c r="H820" s="195" t="str">
        <f>IFERROR(VLOOKUP(Table[[#This Row],[Activity Details of Assistance]],WHAT!E:F,2,FALSE),"")</f>
        <v># of water network</v>
      </c>
      <c r="I820" s="195"/>
      <c r="J820">
        <v>4</v>
      </c>
      <c r="K820" t="s">
        <v>8280</v>
      </c>
      <c r="L820" s="214" t="s">
        <v>13</v>
      </c>
      <c r="M820" s="214" t="s">
        <v>14</v>
      </c>
      <c r="N820" s="195" t="s">
        <v>4732</v>
      </c>
      <c r="O820" s="195" t="s">
        <v>1563</v>
      </c>
      <c r="P820" s="195" t="s">
        <v>8227</v>
      </c>
      <c r="Q820" s="236">
        <v>44620</v>
      </c>
      <c r="R820" s="236">
        <v>44713</v>
      </c>
      <c r="S820" t="s">
        <v>8589</v>
      </c>
      <c r="T820" s="196"/>
      <c r="U820" s="196"/>
      <c r="V820" s="196"/>
      <c r="W820" s="196"/>
      <c r="X820"/>
      <c r="Y820" t="s">
        <v>8428</v>
      </c>
      <c r="Z820">
        <v>1882052535</v>
      </c>
      <c r="AA820" t="s">
        <v>8429</v>
      </c>
      <c r="AB820" s="188" t="str">
        <f>_xlfn.IFNA(IF(Table[[#This Row],[Programme Partner]]&lt;&gt;Table[[#This Row],[Implementing Partner]],CONCATENATE(Table[[#This Row],[Programme Partner]],"-",Table[[#This Row],[Implementing Partner]]),Table[[#This Row],[Programme Partner]]),"")</f>
        <v>GREEN HILL</v>
      </c>
      <c r="AC820" s="189"/>
      <c r="AD820" s="189"/>
      <c r="AE820" s="190"/>
      <c r="AF820" s="190"/>
      <c r="AG820" s="191"/>
    </row>
    <row r="821" spans="1:33" ht="14.4" customHeight="1">
      <c r="A821" s="183">
        <v>868</v>
      </c>
      <c r="B821" s="195" t="s">
        <v>8346</v>
      </c>
      <c r="C821" s="198" t="s">
        <v>8346</v>
      </c>
      <c r="D821" s="197" t="s">
        <v>5058</v>
      </c>
      <c r="E821" s="195" t="s">
        <v>27</v>
      </c>
      <c r="F821" s="195" t="s">
        <v>8013</v>
      </c>
      <c r="G821" s="213" t="s">
        <v>8314</v>
      </c>
      <c r="H821" s="195" t="str">
        <f>IFERROR(VLOOKUP(Table[[#This Row],[Activity Details of Assistance]],WHAT!E:F,2,FALSE),"")</f>
        <v># of HP sessions at HH level</v>
      </c>
      <c r="I821" s="195"/>
      <c r="J821">
        <v>374</v>
      </c>
      <c r="K821" t="s">
        <v>8280</v>
      </c>
      <c r="L821" s="214" t="s">
        <v>13</v>
      </c>
      <c r="M821" s="214" t="s">
        <v>14</v>
      </c>
      <c r="N821" s="195" t="s">
        <v>4732</v>
      </c>
      <c r="O821" s="195" t="s">
        <v>1563</v>
      </c>
      <c r="P821" s="195" t="s">
        <v>8227</v>
      </c>
      <c r="Q821" s="236">
        <v>44620</v>
      </c>
      <c r="R821" s="236">
        <v>44713</v>
      </c>
      <c r="S821" t="s">
        <v>8589</v>
      </c>
      <c r="T821" s="196"/>
      <c r="U821" s="196"/>
      <c r="V821" s="196"/>
      <c r="W821" s="196"/>
      <c r="X821"/>
      <c r="Y821" t="s">
        <v>8428</v>
      </c>
      <c r="Z821">
        <v>1882052535</v>
      </c>
      <c r="AA821" t="s">
        <v>8429</v>
      </c>
      <c r="AB821" s="188" t="str">
        <f>_xlfn.IFNA(IF(Table[[#This Row],[Programme Partner]]&lt;&gt;Table[[#This Row],[Implementing Partner]],CONCATENATE(Table[[#This Row],[Programme Partner]],"-",Table[[#This Row],[Implementing Partner]]),Table[[#This Row],[Programme Partner]]),"")</f>
        <v>GREEN HILL</v>
      </c>
      <c r="AC821" s="189"/>
      <c r="AD821" s="189"/>
      <c r="AE821" s="190"/>
      <c r="AF821" s="190"/>
      <c r="AG821" s="191"/>
    </row>
    <row r="822" spans="1:33" ht="14.4" customHeight="1">
      <c r="A822" s="183">
        <v>869</v>
      </c>
      <c r="B822" s="195" t="s">
        <v>8346</v>
      </c>
      <c r="C822" s="198" t="s">
        <v>8346</v>
      </c>
      <c r="D822" s="197" t="s">
        <v>5058</v>
      </c>
      <c r="E822" s="195" t="s">
        <v>27</v>
      </c>
      <c r="F822" s="195" t="s">
        <v>8011</v>
      </c>
      <c r="G822" s="195" t="s">
        <v>8584</v>
      </c>
      <c r="H822" s="195" t="str">
        <f>IFERROR(VLOOKUP(Table[[#This Row],[Activity Details of Assistance]],WHAT!E:F,2,FALSE),"")</f>
        <v># of tube well</v>
      </c>
      <c r="I822" s="195"/>
      <c r="J822">
        <v>37</v>
      </c>
      <c r="K822" t="s">
        <v>8280</v>
      </c>
      <c r="L822" s="214" t="s">
        <v>13</v>
      </c>
      <c r="M822" s="214" t="s">
        <v>14</v>
      </c>
      <c r="N822" s="195" t="s">
        <v>309</v>
      </c>
      <c r="O822" s="195" t="s">
        <v>1606</v>
      </c>
      <c r="P822" s="195" t="s">
        <v>6478</v>
      </c>
      <c r="Q822" s="236">
        <v>44620</v>
      </c>
      <c r="R822" s="236">
        <v>44713</v>
      </c>
      <c r="S822" t="s">
        <v>8452</v>
      </c>
      <c r="T822" s="196"/>
      <c r="U822" s="196"/>
      <c r="V822" s="196"/>
      <c r="W822" s="196"/>
      <c r="X822"/>
      <c r="Y822" t="s">
        <v>8428</v>
      </c>
      <c r="Z822">
        <v>1882052535</v>
      </c>
      <c r="AA822" t="s">
        <v>8429</v>
      </c>
      <c r="AB822" s="188" t="str">
        <f>_xlfn.IFNA(IF(Table[[#This Row],[Programme Partner]]&lt;&gt;Table[[#This Row],[Implementing Partner]],CONCATENATE(Table[[#This Row],[Programme Partner]],"-",Table[[#This Row],[Implementing Partner]]),Table[[#This Row],[Programme Partner]]),"")</f>
        <v>GREEN HILL</v>
      </c>
      <c r="AC822" s="189"/>
      <c r="AD822" s="189"/>
      <c r="AE822" s="190"/>
      <c r="AF822" s="190"/>
      <c r="AG822" s="191"/>
    </row>
    <row r="823" spans="1:33" ht="14.4" customHeight="1">
      <c r="A823" s="183">
        <v>870</v>
      </c>
      <c r="B823" s="195" t="s">
        <v>8346</v>
      </c>
      <c r="C823" s="198" t="s">
        <v>8346</v>
      </c>
      <c r="D823" s="197" t="s">
        <v>5058</v>
      </c>
      <c r="E823" s="195" t="s">
        <v>27</v>
      </c>
      <c r="F823" s="195" t="s">
        <v>8011</v>
      </c>
      <c r="G823" s="213" t="s">
        <v>8318</v>
      </c>
      <c r="H823" s="195" t="str">
        <f>IFERROR(VLOOKUP(Table[[#This Row],[Activity Details of Assistance]],WHAT!E:F,2,FALSE),"")</f>
        <v># of household</v>
      </c>
      <c r="I823" s="195"/>
      <c r="J823">
        <v>300</v>
      </c>
      <c r="K823" t="s">
        <v>8280</v>
      </c>
      <c r="L823" s="214" t="s">
        <v>13</v>
      </c>
      <c r="M823" s="214" t="s">
        <v>14</v>
      </c>
      <c r="N823" s="195" t="s">
        <v>309</v>
      </c>
      <c r="O823" s="195" t="s">
        <v>1606</v>
      </c>
      <c r="P823" s="195" t="s">
        <v>6478</v>
      </c>
      <c r="Q823" s="236">
        <v>44620</v>
      </c>
      <c r="R823" s="236">
        <v>44713</v>
      </c>
      <c r="S823" t="s">
        <v>8452</v>
      </c>
      <c r="T823" s="196"/>
      <c r="U823" s="196"/>
      <c r="V823" s="196"/>
      <c r="W823" s="196"/>
      <c r="X823"/>
      <c r="Y823" t="s">
        <v>8428</v>
      </c>
      <c r="Z823">
        <v>1882052535</v>
      </c>
      <c r="AA823" t="s">
        <v>8429</v>
      </c>
      <c r="AB823" s="188" t="str">
        <f>_xlfn.IFNA(IF(Table[[#This Row],[Programme Partner]]&lt;&gt;Table[[#This Row],[Implementing Partner]],CONCATENATE(Table[[#This Row],[Programme Partner]],"-",Table[[#This Row],[Implementing Partner]]),Table[[#This Row],[Programme Partner]]),"")</f>
        <v>GREEN HILL</v>
      </c>
      <c r="AC823" s="189"/>
      <c r="AD823" s="189"/>
      <c r="AE823" s="190"/>
      <c r="AF823" s="190"/>
      <c r="AG823" s="191"/>
    </row>
    <row r="824" spans="1:33" ht="14.4" customHeight="1">
      <c r="A824" s="183">
        <v>871</v>
      </c>
      <c r="B824" s="195" t="s">
        <v>8346</v>
      </c>
      <c r="C824" s="198" t="s">
        <v>8346</v>
      </c>
      <c r="D824" s="197" t="s">
        <v>5058</v>
      </c>
      <c r="E824" s="195" t="s">
        <v>27</v>
      </c>
      <c r="F824" s="195" t="s">
        <v>8012</v>
      </c>
      <c r="G824" s="195" t="s">
        <v>8585</v>
      </c>
      <c r="H824" s="195" t="str">
        <f>IFERROR(VLOOKUP(Table[[#This Row],[Activity Details of Assistance]],WHAT!E:F,2,FALSE),"")</f>
        <v xml:space="preserve"># of door </v>
      </c>
      <c r="I824" s="195"/>
      <c r="J824">
        <v>13</v>
      </c>
      <c r="K824" t="s">
        <v>8280</v>
      </c>
      <c r="L824" s="214" t="s">
        <v>13</v>
      </c>
      <c r="M824" s="214" t="s">
        <v>14</v>
      </c>
      <c r="N824" s="195" t="s">
        <v>309</v>
      </c>
      <c r="O824" s="195" t="s">
        <v>1606</v>
      </c>
      <c r="P824" s="195" t="s">
        <v>6478</v>
      </c>
      <c r="Q824" s="236">
        <v>44620</v>
      </c>
      <c r="R824" s="236">
        <v>44713</v>
      </c>
      <c r="S824" t="s">
        <v>8452</v>
      </c>
      <c r="T824" s="196"/>
      <c r="U824" s="196"/>
      <c r="V824" s="196"/>
      <c r="W824" s="196"/>
      <c r="X824"/>
      <c r="Y824" t="s">
        <v>8428</v>
      </c>
      <c r="Z824">
        <v>1882052535</v>
      </c>
      <c r="AA824" t="s">
        <v>8429</v>
      </c>
      <c r="AB824" s="188" t="str">
        <f>_xlfn.IFNA(IF(Table[[#This Row],[Programme Partner]]&lt;&gt;Table[[#This Row],[Implementing Partner]],CONCATENATE(Table[[#This Row],[Programme Partner]],"-",Table[[#This Row],[Implementing Partner]]),Table[[#This Row],[Programme Partner]]),"")</f>
        <v>GREEN HILL</v>
      </c>
      <c r="AC824" s="189"/>
      <c r="AD824" s="189"/>
      <c r="AE824" s="190"/>
      <c r="AF824" s="190"/>
      <c r="AG824" s="191"/>
    </row>
    <row r="825" spans="1:33" ht="14.4" customHeight="1">
      <c r="A825" s="183">
        <v>872</v>
      </c>
      <c r="B825" s="195" t="s">
        <v>8346</v>
      </c>
      <c r="C825" s="198" t="s">
        <v>8346</v>
      </c>
      <c r="D825" s="197" t="s">
        <v>5058</v>
      </c>
      <c r="E825" s="195" t="s">
        <v>27</v>
      </c>
      <c r="F825" s="195" t="s">
        <v>8012</v>
      </c>
      <c r="G825" s="195" t="s">
        <v>8586</v>
      </c>
      <c r="H825" s="195" t="str">
        <f>IFERROR(VLOOKUP(Table[[#This Row],[Activity Details of Assistance]],WHAT!E:F,2,FALSE),"")</f>
        <v># of door</v>
      </c>
      <c r="I825" s="195"/>
      <c r="J825">
        <v>31</v>
      </c>
      <c r="K825" t="s">
        <v>8280</v>
      </c>
      <c r="L825" s="214" t="s">
        <v>13</v>
      </c>
      <c r="M825" s="214" t="s">
        <v>14</v>
      </c>
      <c r="N825" s="195" t="s">
        <v>309</v>
      </c>
      <c r="O825" s="195" t="s">
        <v>1606</v>
      </c>
      <c r="P825" s="195" t="s">
        <v>6478</v>
      </c>
      <c r="Q825" s="236">
        <v>44620</v>
      </c>
      <c r="R825" s="236">
        <v>44713</v>
      </c>
      <c r="S825" t="s">
        <v>8452</v>
      </c>
      <c r="T825" s="196"/>
      <c r="U825" s="196"/>
      <c r="V825" s="196"/>
      <c r="W825" s="196"/>
      <c r="X825"/>
      <c r="Y825" t="s">
        <v>8428</v>
      </c>
      <c r="Z825">
        <v>1882052535</v>
      </c>
      <c r="AA825" t="s">
        <v>8429</v>
      </c>
      <c r="AB825" s="188" t="str">
        <f>_xlfn.IFNA(IF(Table[[#This Row],[Programme Partner]]&lt;&gt;Table[[#This Row],[Implementing Partner]],CONCATENATE(Table[[#This Row],[Programme Partner]],"-",Table[[#This Row],[Implementing Partner]]),Table[[#This Row],[Programme Partner]]),"")</f>
        <v>GREEN HILL</v>
      </c>
      <c r="AC825" s="189"/>
      <c r="AD825" s="189"/>
      <c r="AE825" s="190"/>
      <c r="AF825" s="190"/>
      <c r="AG825" s="191"/>
    </row>
    <row r="826" spans="1:33" ht="14.4" customHeight="1">
      <c r="A826" s="183">
        <v>873</v>
      </c>
      <c r="B826" s="195" t="s">
        <v>8346</v>
      </c>
      <c r="C826" s="198" t="s">
        <v>8346</v>
      </c>
      <c r="D826" s="197" t="s">
        <v>5058</v>
      </c>
      <c r="E826" s="195" t="s">
        <v>27</v>
      </c>
      <c r="F826" s="195" t="s">
        <v>8012</v>
      </c>
      <c r="G826" s="213" t="s">
        <v>8357</v>
      </c>
      <c r="H826" s="195" t="str">
        <f>IFERROR(VLOOKUP(Table[[#This Row],[Activity Details of Assistance]],WHAT!E:F,2,FALSE),"")</f>
        <v># of door</v>
      </c>
      <c r="I826" s="195"/>
      <c r="J826">
        <v>66</v>
      </c>
      <c r="K826" t="s">
        <v>8280</v>
      </c>
      <c r="L826" s="214" t="s">
        <v>13</v>
      </c>
      <c r="M826" s="214" t="s">
        <v>14</v>
      </c>
      <c r="N826" s="195" t="s">
        <v>309</v>
      </c>
      <c r="O826" s="195" t="s">
        <v>1606</v>
      </c>
      <c r="P826" s="195" t="s">
        <v>6478</v>
      </c>
      <c r="Q826" s="236">
        <v>44620</v>
      </c>
      <c r="R826" s="236">
        <v>44713</v>
      </c>
      <c r="S826" t="s">
        <v>8452</v>
      </c>
      <c r="T826" s="196"/>
      <c r="U826" s="196"/>
      <c r="V826" s="196"/>
      <c r="W826" s="196"/>
      <c r="X826"/>
      <c r="Y826" t="s">
        <v>8428</v>
      </c>
      <c r="Z826">
        <v>1882052535</v>
      </c>
      <c r="AA826" t="s">
        <v>8429</v>
      </c>
      <c r="AB826" s="188" t="str">
        <f>_xlfn.IFNA(IF(Table[[#This Row],[Programme Partner]]&lt;&gt;Table[[#This Row],[Implementing Partner]],CONCATENATE(Table[[#This Row],[Programme Partner]],"-",Table[[#This Row],[Implementing Partner]]),Table[[#This Row],[Programme Partner]]),"")</f>
        <v>GREEN HILL</v>
      </c>
      <c r="AC826" s="189"/>
      <c r="AD826" s="189"/>
      <c r="AE826" s="190"/>
      <c r="AF826" s="190"/>
      <c r="AG826" s="191"/>
    </row>
    <row r="827" spans="1:33" ht="14.4" customHeight="1">
      <c r="A827" s="183">
        <v>874</v>
      </c>
      <c r="B827" s="195" t="s">
        <v>8346</v>
      </c>
      <c r="C827" s="198" t="s">
        <v>8346</v>
      </c>
      <c r="D827" s="197" t="s">
        <v>5058</v>
      </c>
      <c r="E827" s="195" t="s">
        <v>27</v>
      </c>
      <c r="F827" s="195" t="s">
        <v>8013</v>
      </c>
      <c r="G827" s="213" t="s">
        <v>8313</v>
      </c>
      <c r="H827" s="195" t="str">
        <f>IFERROR(VLOOKUP(Table[[#This Row],[Activity Details of Assistance]],WHAT!E:F,2,FALSE),"")</f>
        <v># of HP sessions at community level</v>
      </c>
      <c r="I827" s="195"/>
      <c r="J827">
        <v>30</v>
      </c>
      <c r="K827" t="s">
        <v>8280</v>
      </c>
      <c r="L827" s="214" t="s">
        <v>13</v>
      </c>
      <c r="M827" s="214" t="s">
        <v>14</v>
      </c>
      <c r="N827" s="195" t="s">
        <v>309</v>
      </c>
      <c r="O827" s="195" t="s">
        <v>1606</v>
      </c>
      <c r="P827" s="195" t="s">
        <v>6478</v>
      </c>
      <c r="Q827" s="236">
        <v>44620</v>
      </c>
      <c r="R827" s="236">
        <v>44713</v>
      </c>
      <c r="S827" t="s">
        <v>8452</v>
      </c>
      <c r="T827" s="196"/>
      <c r="U827" s="196"/>
      <c r="V827" s="196"/>
      <c r="W827" s="196"/>
      <c r="X827"/>
      <c r="Y827" t="s">
        <v>8428</v>
      </c>
      <c r="Z827">
        <v>1882052535</v>
      </c>
      <c r="AA827" t="s">
        <v>8429</v>
      </c>
      <c r="AB827" s="221" t="str">
        <f>_xlfn.IFNA(IF(Table[[#This Row],[Programme Partner]]&lt;&gt;Table[[#This Row],[Implementing Partner]],CONCATENATE(Table[[#This Row],[Programme Partner]],"-",Table[[#This Row],[Implementing Partner]]),Table[[#This Row],[Programme Partner]]),"")</f>
        <v>GREEN HILL</v>
      </c>
    </row>
    <row r="828" spans="1:33" ht="14.4" customHeight="1">
      <c r="A828" s="183">
        <v>875</v>
      </c>
      <c r="B828" s="195" t="s">
        <v>8346</v>
      </c>
      <c r="C828" s="198" t="s">
        <v>8346</v>
      </c>
      <c r="D828" s="197" t="s">
        <v>5058</v>
      </c>
      <c r="E828" s="195" t="s">
        <v>27</v>
      </c>
      <c r="F828" s="195" t="s">
        <v>8013</v>
      </c>
      <c r="G828" s="213" t="s">
        <v>8314</v>
      </c>
      <c r="H828" s="195" t="str">
        <f>IFERROR(VLOOKUP(Table[[#This Row],[Activity Details of Assistance]],WHAT!E:F,2,FALSE),"")</f>
        <v># of HP sessions at HH level</v>
      </c>
      <c r="I828" s="195"/>
      <c r="J828">
        <v>3781</v>
      </c>
      <c r="K828" t="s">
        <v>8280</v>
      </c>
      <c r="L828" s="214" t="s">
        <v>13</v>
      </c>
      <c r="M828" s="214" t="s">
        <v>14</v>
      </c>
      <c r="N828" s="195" t="s">
        <v>309</v>
      </c>
      <c r="O828" s="195" t="s">
        <v>1606</v>
      </c>
      <c r="P828" s="195" t="s">
        <v>6478</v>
      </c>
      <c r="Q828" s="236">
        <v>44620</v>
      </c>
      <c r="R828" s="236">
        <v>44713</v>
      </c>
      <c r="S828" t="s">
        <v>8452</v>
      </c>
      <c r="T828" s="196"/>
      <c r="U828" s="196"/>
      <c r="V828" s="196"/>
      <c r="W828" s="196"/>
      <c r="X828"/>
      <c r="Y828" t="s">
        <v>8428</v>
      </c>
      <c r="Z828">
        <v>1882052535</v>
      </c>
      <c r="AA828" t="s">
        <v>8429</v>
      </c>
      <c r="AB828" s="221" t="str">
        <f>_xlfn.IFNA(IF(Table[[#This Row],[Programme Partner]]&lt;&gt;Table[[#This Row],[Implementing Partner]],CONCATENATE(Table[[#This Row],[Programme Partner]],"-",Table[[#This Row],[Implementing Partner]]),Table[[#This Row],[Programme Partner]]),"")</f>
        <v>GREEN HILL</v>
      </c>
    </row>
    <row r="829" spans="1:33" ht="14.4" customHeight="1">
      <c r="A829" s="183">
        <v>876</v>
      </c>
      <c r="B829" s="195" t="s">
        <v>8346</v>
      </c>
      <c r="C829" s="198" t="s">
        <v>8346</v>
      </c>
      <c r="D829" s="197" t="s">
        <v>5058</v>
      </c>
      <c r="E829" s="195" t="s">
        <v>27</v>
      </c>
      <c r="F829" s="195" t="s">
        <v>8011</v>
      </c>
      <c r="G829" s="195" t="s">
        <v>8584</v>
      </c>
      <c r="H829" s="195" t="str">
        <f>IFERROR(VLOOKUP(Table[[#This Row],[Activity Details of Assistance]],WHAT!E:F,2,FALSE),"")</f>
        <v># of tube well</v>
      </c>
      <c r="I829" s="195"/>
      <c r="J829">
        <v>30</v>
      </c>
      <c r="K829" t="s">
        <v>8280</v>
      </c>
      <c r="L829" s="214" t="s">
        <v>13</v>
      </c>
      <c r="M829" s="214" t="s">
        <v>14</v>
      </c>
      <c r="N829" s="195" t="s">
        <v>309</v>
      </c>
      <c r="O829" s="195" t="s">
        <v>1606</v>
      </c>
      <c r="P829" s="195" t="s">
        <v>4668</v>
      </c>
      <c r="Q829" s="236">
        <v>44620</v>
      </c>
      <c r="R829" s="236">
        <v>44713</v>
      </c>
      <c r="S829" t="s">
        <v>8452</v>
      </c>
      <c r="T829" s="196"/>
      <c r="U829" s="196"/>
      <c r="V829" s="196"/>
      <c r="W829" s="196"/>
      <c r="X829"/>
      <c r="Y829" t="s">
        <v>8428</v>
      </c>
      <c r="Z829">
        <v>1882052535</v>
      </c>
      <c r="AA829" t="s">
        <v>8429</v>
      </c>
      <c r="AB829" s="221" t="str">
        <f>_xlfn.IFNA(IF(Table[[#This Row],[Programme Partner]]&lt;&gt;Table[[#This Row],[Implementing Partner]],CONCATENATE(Table[[#This Row],[Programme Partner]],"-",Table[[#This Row],[Implementing Partner]]),Table[[#This Row],[Programme Partner]]),"")</f>
        <v>GREEN HILL</v>
      </c>
    </row>
    <row r="830" spans="1:33" ht="14.4" customHeight="1">
      <c r="A830" s="183">
        <v>877</v>
      </c>
      <c r="B830" s="195" t="s">
        <v>8346</v>
      </c>
      <c r="C830" s="198" t="s">
        <v>8346</v>
      </c>
      <c r="D830" s="197" t="s">
        <v>5058</v>
      </c>
      <c r="E830" s="195" t="s">
        <v>27</v>
      </c>
      <c r="F830" s="195" t="s">
        <v>8012</v>
      </c>
      <c r="G830" s="195" t="s">
        <v>8585</v>
      </c>
      <c r="H830" s="195" t="str">
        <f>IFERROR(VLOOKUP(Table[[#This Row],[Activity Details of Assistance]],WHAT!E:F,2,FALSE),"")</f>
        <v xml:space="preserve"># of door </v>
      </c>
      <c r="I830" s="195"/>
      <c r="J830">
        <v>5</v>
      </c>
      <c r="K830" t="s">
        <v>8280</v>
      </c>
      <c r="L830" s="214" t="s">
        <v>13</v>
      </c>
      <c r="M830" s="214" t="s">
        <v>14</v>
      </c>
      <c r="N830" s="195" t="s">
        <v>309</v>
      </c>
      <c r="O830" s="195" t="s">
        <v>1606</v>
      </c>
      <c r="P830" s="195" t="s">
        <v>4668</v>
      </c>
      <c r="Q830" s="236">
        <v>44620</v>
      </c>
      <c r="R830" s="236">
        <v>44713</v>
      </c>
      <c r="S830" t="s">
        <v>8452</v>
      </c>
      <c r="T830" s="196"/>
      <c r="U830" s="196"/>
      <c r="V830" s="196"/>
      <c r="W830" s="196"/>
      <c r="X830"/>
      <c r="Y830" t="s">
        <v>8428</v>
      </c>
      <c r="Z830">
        <v>1882052535</v>
      </c>
      <c r="AA830" t="s">
        <v>8429</v>
      </c>
      <c r="AB830" s="221" t="str">
        <f>_xlfn.IFNA(IF(Table[[#This Row],[Programme Partner]]&lt;&gt;Table[[#This Row],[Implementing Partner]],CONCATENATE(Table[[#This Row],[Programme Partner]],"-",Table[[#This Row],[Implementing Partner]]),Table[[#This Row],[Programme Partner]]),"")</f>
        <v>GREEN HILL</v>
      </c>
    </row>
    <row r="831" spans="1:33" ht="14.4" customHeight="1">
      <c r="A831" s="183">
        <v>878</v>
      </c>
      <c r="B831" s="195" t="s">
        <v>8346</v>
      </c>
      <c r="C831" s="198" t="s">
        <v>8346</v>
      </c>
      <c r="D831" s="197" t="s">
        <v>5058</v>
      </c>
      <c r="E831" s="195" t="s">
        <v>27</v>
      </c>
      <c r="F831" s="195" t="s">
        <v>8012</v>
      </c>
      <c r="G831" s="195" t="s">
        <v>8586</v>
      </c>
      <c r="H831" s="195" t="str">
        <f>IFERROR(VLOOKUP(Table[[#This Row],[Activity Details of Assistance]],WHAT!E:F,2,FALSE),"")</f>
        <v># of door</v>
      </c>
      <c r="I831" s="195"/>
      <c r="J831">
        <v>28</v>
      </c>
      <c r="K831" t="s">
        <v>8280</v>
      </c>
      <c r="L831" s="214" t="s">
        <v>13</v>
      </c>
      <c r="M831" s="214" t="s">
        <v>14</v>
      </c>
      <c r="N831" s="195" t="s">
        <v>309</v>
      </c>
      <c r="O831" s="195" t="s">
        <v>1606</v>
      </c>
      <c r="P831" s="195" t="s">
        <v>4668</v>
      </c>
      <c r="Q831" s="236">
        <v>44620</v>
      </c>
      <c r="R831" s="236">
        <v>44713</v>
      </c>
      <c r="S831" t="s">
        <v>8452</v>
      </c>
      <c r="T831" s="196"/>
      <c r="U831" s="196"/>
      <c r="V831" s="196"/>
      <c r="W831" s="196"/>
      <c r="X831"/>
      <c r="Y831" t="s">
        <v>8428</v>
      </c>
      <c r="Z831">
        <v>1882052535</v>
      </c>
      <c r="AA831" t="s">
        <v>8429</v>
      </c>
      <c r="AB831" s="221" t="str">
        <f>_xlfn.IFNA(IF(Table[[#This Row],[Programme Partner]]&lt;&gt;Table[[#This Row],[Implementing Partner]],CONCATENATE(Table[[#This Row],[Programme Partner]],"-",Table[[#This Row],[Implementing Partner]]),Table[[#This Row],[Programme Partner]]),"")</f>
        <v>GREEN HILL</v>
      </c>
    </row>
    <row r="832" spans="1:33" ht="14.4" customHeight="1">
      <c r="A832" s="183">
        <v>879</v>
      </c>
      <c r="B832" s="195" t="s">
        <v>8346</v>
      </c>
      <c r="C832" s="198" t="s">
        <v>8346</v>
      </c>
      <c r="D832" s="197" t="s">
        <v>5058</v>
      </c>
      <c r="E832" s="195" t="s">
        <v>27</v>
      </c>
      <c r="F832" s="195" t="s">
        <v>8012</v>
      </c>
      <c r="G832" s="213" t="s">
        <v>8357</v>
      </c>
      <c r="H832" s="195" t="str">
        <f>IFERROR(VLOOKUP(Table[[#This Row],[Activity Details of Assistance]],WHAT!E:F,2,FALSE),"")</f>
        <v># of door</v>
      </c>
      <c r="I832" s="195"/>
      <c r="J832">
        <v>5</v>
      </c>
      <c r="K832" t="s">
        <v>8280</v>
      </c>
      <c r="L832" s="214" t="s">
        <v>13</v>
      </c>
      <c r="M832" s="214" t="s">
        <v>14</v>
      </c>
      <c r="N832" s="195" t="s">
        <v>309</v>
      </c>
      <c r="O832" s="195" t="s">
        <v>1606</v>
      </c>
      <c r="P832" s="195" t="s">
        <v>4668</v>
      </c>
      <c r="Q832" s="236">
        <v>44620</v>
      </c>
      <c r="R832" s="236">
        <v>44713</v>
      </c>
      <c r="S832" t="s">
        <v>8452</v>
      </c>
      <c r="T832" s="196"/>
      <c r="U832" s="196"/>
      <c r="V832" s="196"/>
      <c r="W832" s="196"/>
      <c r="X832"/>
      <c r="Y832" t="s">
        <v>8428</v>
      </c>
      <c r="Z832">
        <v>1882052535</v>
      </c>
      <c r="AA832" t="s">
        <v>8429</v>
      </c>
      <c r="AB832" s="221" t="str">
        <f>_xlfn.IFNA(IF(Table[[#This Row],[Programme Partner]]&lt;&gt;Table[[#This Row],[Implementing Partner]],CONCATENATE(Table[[#This Row],[Programme Partner]],"-",Table[[#This Row],[Implementing Partner]]),Table[[#This Row],[Programme Partner]]),"")</f>
        <v>GREEN HILL</v>
      </c>
    </row>
    <row r="833" spans="1:28" ht="14.4" customHeight="1">
      <c r="A833" s="183">
        <v>880</v>
      </c>
      <c r="B833" s="195" t="s">
        <v>8346</v>
      </c>
      <c r="C833" s="198" t="s">
        <v>8346</v>
      </c>
      <c r="D833" s="197" t="s">
        <v>5058</v>
      </c>
      <c r="E833" s="195" t="s">
        <v>27</v>
      </c>
      <c r="F833" s="195" t="s">
        <v>8013</v>
      </c>
      <c r="G833" s="213" t="s">
        <v>8313</v>
      </c>
      <c r="H833" s="195" t="str">
        <f>IFERROR(VLOOKUP(Table[[#This Row],[Activity Details of Assistance]],WHAT!E:F,2,FALSE),"")</f>
        <v># of HP sessions at community level</v>
      </c>
      <c r="I833" s="195"/>
      <c r="J833">
        <v>15</v>
      </c>
      <c r="K833" t="s">
        <v>8280</v>
      </c>
      <c r="L833" s="214" t="s">
        <v>13</v>
      </c>
      <c r="M833" s="214" t="s">
        <v>14</v>
      </c>
      <c r="N833" s="195" t="s">
        <v>309</v>
      </c>
      <c r="O833" s="195" t="s">
        <v>1606</v>
      </c>
      <c r="P833" s="195" t="s">
        <v>4668</v>
      </c>
      <c r="Q833" s="236">
        <v>44620</v>
      </c>
      <c r="R833" s="236">
        <v>44713</v>
      </c>
      <c r="S833" t="s">
        <v>8452</v>
      </c>
      <c r="T833" s="196"/>
      <c r="U833" s="196"/>
      <c r="V833" s="196"/>
      <c r="W833" s="196"/>
      <c r="X833"/>
      <c r="Y833" t="s">
        <v>8428</v>
      </c>
      <c r="Z833">
        <v>1882052535</v>
      </c>
      <c r="AA833" t="s">
        <v>8429</v>
      </c>
      <c r="AB833" s="221" t="str">
        <f>_xlfn.IFNA(IF(Table[[#This Row],[Programme Partner]]&lt;&gt;Table[[#This Row],[Implementing Partner]],CONCATENATE(Table[[#This Row],[Programme Partner]],"-",Table[[#This Row],[Implementing Partner]]),Table[[#This Row],[Programme Partner]]),"")</f>
        <v>GREEN HILL</v>
      </c>
    </row>
    <row r="834" spans="1:28" ht="14.4" customHeight="1">
      <c r="A834" s="183">
        <v>881</v>
      </c>
      <c r="B834" s="195" t="s">
        <v>8346</v>
      </c>
      <c r="C834" s="198" t="s">
        <v>8346</v>
      </c>
      <c r="D834" s="197" t="s">
        <v>5058</v>
      </c>
      <c r="E834" s="195" t="s">
        <v>27</v>
      </c>
      <c r="F834" s="195" t="s">
        <v>8013</v>
      </c>
      <c r="G834" s="213" t="s">
        <v>8314</v>
      </c>
      <c r="H834" s="195" t="str">
        <f>IFERROR(VLOOKUP(Table[[#This Row],[Activity Details of Assistance]],WHAT!E:F,2,FALSE),"")</f>
        <v># of HP sessions at HH level</v>
      </c>
      <c r="I834" s="195"/>
      <c r="J834">
        <v>847</v>
      </c>
      <c r="K834" t="s">
        <v>8280</v>
      </c>
      <c r="L834" s="214" t="s">
        <v>13</v>
      </c>
      <c r="M834" s="214" t="s">
        <v>14</v>
      </c>
      <c r="N834" s="195" t="s">
        <v>309</v>
      </c>
      <c r="O834" s="195" t="s">
        <v>1606</v>
      </c>
      <c r="P834" s="195" t="s">
        <v>4668</v>
      </c>
      <c r="Q834" s="236">
        <v>44620</v>
      </c>
      <c r="R834" s="236">
        <v>44713</v>
      </c>
      <c r="S834" t="s">
        <v>8452</v>
      </c>
      <c r="T834" s="196"/>
      <c r="U834" s="196"/>
      <c r="V834" s="196"/>
      <c r="W834" s="196"/>
      <c r="X834"/>
      <c r="Y834" t="s">
        <v>8428</v>
      </c>
      <c r="Z834">
        <v>1882052535</v>
      </c>
      <c r="AA834" t="s">
        <v>8429</v>
      </c>
      <c r="AB834" s="221" t="str">
        <f>_xlfn.IFNA(IF(Table[[#This Row],[Programme Partner]]&lt;&gt;Table[[#This Row],[Implementing Partner]],CONCATENATE(Table[[#This Row],[Programme Partner]],"-",Table[[#This Row],[Implementing Partner]]),Table[[#This Row],[Programme Partner]]),"")</f>
        <v>GREEN HILL</v>
      </c>
    </row>
    <row r="835" spans="1:28" ht="14.4" customHeight="1">
      <c r="A835" s="183">
        <v>882</v>
      </c>
      <c r="B835" s="195" t="s">
        <v>8346</v>
      </c>
      <c r="C835" s="198" t="s">
        <v>8346</v>
      </c>
      <c r="D835" s="197" t="s">
        <v>5058</v>
      </c>
      <c r="E835" s="195" t="s">
        <v>27</v>
      </c>
      <c r="F835" s="195" t="s">
        <v>8011</v>
      </c>
      <c r="G835" s="195" t="s">
        <v>8584</v>
      </c>
      <c r="H835" s="195" t="str">
        <f>IFERROR(VLOOKUP(Table[[#This Row],[Activity Details of Assistance]],WHAT!E:F,2,FALSE),"")</f>
        <v># of tube well</v>
      </c>
      <c r="I835" s="195"/>
      <c r="J835">
        <v>42</v>
      </c>
      <c r="K835" t="s">
        <v>8280</v>
      </c>
      <c r="L835" s="214" t="s">
        <v>13</v>
      </c>
      <c r="M835" s="214" t="s">
        <v>14</v>
      </c>
      <c r="N835" s="195" t="s">
        <v>309</v>
      </c>
      <c r="O835" s="195" t="s">
        <v>1606</v>
      </c>
      <c r="P835" s="195" t="s">
        <v>6386</v>
      </c>
      <c r="Q835" s="236">
        <v>44620</v>
      </c>
      <c r="R835" s="236">
        <v>44713</v>
      </c>
      <c r="S835" t="s">
        <v>8452</v>
      </c>
      <c r="T835" s="196"/>
      <c r="U835" s="196"/>
      <c r="V835" s="196"/>
      <c r="W835" s="196"/>
      <c r="X835"/>
      <c r="Y835" t="s">
        <v>8428</v>
      </c>
      <c r="Z835">
        <v>1882052535</v>
      </c>
      <c r="AA835" t="s">
        <v>8429</v>
      </c>
      <c r="AB835" s="221" t="str">
        <f>_xlfn.IFNA(IF(Table[[#This Row],[Programme Partner]]&lt;&gt;Table[[#This Row],[Implementing Partner]],CONCATENATE(Table[[#This Row],[Programme Partner]],"-",Table[[#This Row],[Implementing Partner]]),Table[[#This Row],[Programme Partner]]),"")</f>
        <v>GREEN HILL</v>
      </c>
    </row>
    <row r="836" spans="1:28" ht="14.4" customHeight="1">
      <c r="A836" s="183">
        <v>883</v>
      </c>
      <c r="B836" s="195" t="s">
        <v>8346</v>
      </c>
      <c r="C836" s="198" t="s">
        <v>8346</v>
      </c>
      <c r="D836" s="197" t="s">
        <v>5058</v>
      </c>
      <c r="E836" s="195" t="s">
        <v>27</v>
      </c>
      <c r="F836" s="195" t="s">
        <v>8012</v>
      </c>
      <c r="G836" s="195" t="s">
        <v>8586</v>
      </c>
      <c r="H836" s="195" t="str">
        <f>IFERROR(VLOOKUP(Table[[#This Row],[Activity Details of Assistance]],WHAT!E:F,2,FALSE),"")</f>
        <v># of door</v>
      </c>
      <c r="I836" s="195"/>
      <c r="J836">
        <v>79</v>
      </c>
      <c r="K836" t="s">
        <v>8280</v>
      </c>
      <c r="L836" s="214" t="s">
        <v>13</v>
      </c>
      <c r="M836" s="214" t="s">
        <v>14</v>
      </c>
      <c r="N836" s="195" t="s">
        <v>309</v>
      </c>
      <c r="O836" s="195" t="s">
        <v>1606</v>
      </c>
      <c r="P836" s="195" t="s">
        <v>6386</v>
      </c>
      <c r="Q836" s="236">
        <v>44620</v>
      </c>
      <c r="R836" s="236">
        <v>44713</v>
      </c>
      <c r="S836" t="s">
        <v>8452</v>
      </c>
      <c r="T836" s="196"/>
      <c r="U836" s="196"/>
      <c r="V836" s="196"/>
      <c r="W836" s="196"/>
      <c r="X836"/>
      <c r="Y836" t="s">
        <v>8428</v>
      </c>
      <c r="Z836">
        <v>1882052535</v>
      </c>
      <c r="AA836" t="s">
        <v>8429</v>
      </c>
      <c r="AB836" s="221" t="str">
        <f>_xlfn.IFNA(IF(Table[[#This Row],[Programme Partner]]&lt;&gt;Table[[#This Row],[Implementing Partner]],CONCATENATE(Table[[#This Row],[Programme Partner]],"-",Table[[#This Row],[Implementing Partner]]),Table[[#This Row],[Programme Partner]]),"")</f>
        <v>GREEN HILL</v>
      </c>
    </row>
    <row r="837" spans="1:28" ht="14.4" customHeight="1">
      <c r="A837" s="183">
        <v>884</v>
      </c>
      <c r="B837" s="195" t="s">
        <v>8346</v>
      </c>
      <c r="C837" s="198" t="s">
        <v>8346</v>
      </c>
      <c r="D837" s="197" t="s">
        <v>5058</v>
      </c>
      <c r="E837" s="195" t="s">
        <v>27</v>
      </c>
      <c r="F837" s="195" t="s">
        <v>8013</v>
      </c>
      <c r="G837" s="213" t="s">
        <v>8314</v>
      </c>
      <c r="H837" s="195" t="str">
        <f>IFERROR(VLOOKUP(Table[[#This Row],[Activity Details of Assistance]],WHAT!E:F,2,FALSE),"")</f>
        <v># of HP sessions at HH level</v>
      </c>
      <c r="I837" s="195"/>
      <c r="J837">
        <v>254</v>
      </c>
      <c r="K837" t="s">
        <v>8280</v>
      </c>
      <c r="L837" s="214" t="s">
        <v>13</v>
      </c>
      <c r="M837" s="214" t="s">
        <v>14</v>
      </c>
      <c r="N837" s="195" t="s">
        <v>309</v>
      </c>
      <c r="O837" s="195" t="s">
        <v>1606</v>
      </c>
      <c r="P837" s="195" t="s">
        <v>6386</v>
      </c>
      <c r="Q837" s="236">
        <v>44620</v>
      </c>
      <c r="R837" s="236">
        <v>44713</v>
      </c>
      <c r="S837" t="s">
        <v>8452</v>
      </c>
      <c r="T837" s="196"/>
      <c r="U837" s="196"/>
      <c r="V837" s="196"/>
      <c r="W837" s="196"/>
      <c r="X837"/>
      <c r="Y837" t="s">
        <v>8428</v>
      </c>
      <c r="Z837">
        <v>1882052535</v>
      </c>
      <c r="AA837" t="s">
        <v>8429</v>
      </c>
      <c r="AB837" s="221" t="str">
        <f>_xlfn.IFNA(IF(Table[[#This Row],[Programme Partner]]&lt;&gt;Table[[#This Row],[Implementing Partner]],CONCATENATE(Table[[#This Row],[Programme Partner]],"-",Table[[#This Row],[Implementing Partner]]),Table[[#This Row],[Programme Partner]]),"")</f>
        <v>GREEN HILL</v>
      </c>
    </row>
    <row r="838" spans="1:28" ht="14.4" customHeight="1">
      <c r="A838" s="183">
        <v>885</v>
      </c>
      <c r="B838" s="195" t="s">
        <v>5137</v>
      </c>
      <c r="C838" t="s">
        <v>5137</v>
      </c>
      <c r="D838" s="212" t="s">
        <v>5236</v>
      </c>
      <c r="E838" s="195" t="s">
        <v>27</v>
      </c>
      <c r="F838" s="195" t="s">
        <v>8013</v>
      </c>
      <c r="G838" t="s">
        <v>8314</v>
      </c>
      <c r="H838" s="195" t="str">
        <f>IFERROR(VLOOKUP(Table[[#This Row],[Activity Details of Assistance]],WHAT!E:F,2,FALSE),"")</f>
        <v># of HP sessions at HH level</v>
      </c>
      <c r="I838" s="195"/>
      <c r="J838">
        <v>185</v>
      </c>
      <c r="K838" t="s">
        <v>8280</v>
      </c>
      <c r="L838" s="214" t="s">
        <v>13</v>
      </c>
      <c r="M838" s="214" t="s">
        <v>14</v>
      </c>
      <c r="N838" s="195" t="s">
        <v>309</v>
      </c>
      <c r="O838" s="195" t="s">
        <v>1604</v>
      </c>
      <c r="P838" s="195" t="s">
        <v>8209</v>
      </c>
      <c r="Q838" s="236">
        <v>44620</v>
      </c>
      <c r="R838" s="236">
        <v>44866</v>
      </c>
      <c r="S838" s="291" t="s">
        <v>8590</v>
      </c>
      <c r="T838" s="196"/>
      <c r="U838" s="196"/>
      <c r="V838" s="196"/>
      <c r="W838" s="196"/>
      <c r="X838"/>
      <c r="Y838" t="s">
        <v>8425</v>
      </c>
      <c r="Z838">
        <v>1714119199</v>
      </c>
      <c r="AA838" t="s">
        <v>8424</v>
      </c>
      <c r="AB838" s="221" t="str">
        <f>_xlfn.IFNA(IF(Table[[#This Row],[Programme Partner]]&lt;&gt;Table[[#This Row],[Implementing Partner]],CONCATENATE(Table[[#This Row],[Programme Partner]],"-",Table[[#This Row],[Implementing Partner]]),Table[[#This Row],[Programme Partner]]),"")</f>
        <v>HYSAWA</v>
      </c>
    </row>
    <row r="839" spans="1:28" ht="14.4" customHeight="1">
      <c r="A839" s="183">
        <v>886</v>
      </c>
      <c r="B839" s="195" t="s">
        <v>5137</v>
      </c>
      <c r="C839" t="s">
        <v>5137</v>
      </c>
      <c r="D839" s="212" t="s">
        <v>5236</v>
      </c>
      <c r="E839" s="195" t="s">
        <v>27</v>
      </c>
      <c r="F839" s="195" t="s">
        <v>8013</v>
      </c>
      <c r="G839" s="213" t="s">
        <v>8314</v>
      </c>
      <c r="H839" s="195" t="str">
        <f>IFERROR(VLOOKUP(Table[[#This Row],[Activity Details of Assistance]],WHAT!E:F,2,FALSE),"")</f>
        <v># of HP sessions at HH level</v>
      </c>
      <c r="I839" s="195"/>
      <c r="J839">
        <v>204</v>
      </c>
      <c r="K839" t="s">
        <v>8280</v>
      </c>
      <c r="L839" s="214" t="s">
        <v>13</v>
      </c>
      <c r="M839" s="214" t="s">
        <v>14</v>
      </c>
      <c r="N839" s="195" t="s">
        <v>309</v>
      </c>
      <c r="O839" s="195" t="s">
        <v>1605</v>
      </c>
      <c r="P839" s="195" t="s">
        <v>8210</v>
      </c>
      <c r="Q839" s="236">
        <v>44620</v>
      </c>
      <c r="R839" s="236">
        <v>44866</v>
      </c>
      <c r="S839" s="291" t="s">
        <v>8590</v>
      </c>
      <c r="T839" s="196"/>
      <c r="U839" s="196"/>
      <c r="V839" s="196"/>
      <c r="W839" s="196"/>
      <c r="X839"/>
      <c r="Y839" t="s">
        <v>8425</v>
      </c>
      <c r="Z839">
        <v>1714119199</v>
      </c>
      <c r="AA839" t="s">
        <v>8424</v>
      </c>
      <c r="AB839" s="221" t="str">
        <f>_xlfn.IFNA(IF(Table[[#This Row],[Programme Partner]]&lt;&gt;Table[[#This Row],[Implementing Partner]],CONCATENATE(Table[[#This Row],[Programme Partner]],"-",Table[[#This Row],[Implementing Partner]]),Table[[#This Row],[Programme Partner]]),"")</f>
        <v>HYSAWA</v>
      </c>
    </row>
    <row r="840" spans="1:28" ht="14.4" customHeight="1">
      <c r="A840" s="183">
        <v>887</v>
      </c>
      <c r="B840" s="195" t="s">
        <v>5137</v>
      </c>
      <c r="C840" t="s">
        <v>5137</v>
      </c>
      <c r="D840" s="212" t="s">
        <v>5236</v>
      </c>
      <c r="E840" s="195" t="s">
        <v>27</v>
      </c>
      <c r="F840" s="195" t="s">
        <v>8013</v>
      </c>
      <c r="G840" s="195" t="s">
        <v>8314</v>
      </c>
      <c r="H840" s="195" t="str">
        <f>IFERROR(VLOOKUP(Table[[#This Row],[Activity Details of Assistance]],WHAT!E:F,2,FALSE),"")</f>
        <v># of HP sessions at HH level</v>
      </c>
      <c r="I840" s="195"/>
      <c r="J840">
        <v>198</v>
      </c>
      <c r="K840" t="s">
        <v>8280</v>
      </c>
      <c r="L840" s="214" t="s">
        <v>13</v>
      </c>
      <c r="M840" s="214" t="s">
        <v>14</v>
      </c>
      <c r="N840" s="195" t="s">
        <v>309</v>
      </c>
      <c r="O840" s="195" t="s">
        <v>1606</v>
      </c>
      <c r="P840" s="195" t="s">
        <v>8208</v>
      </c>
      <c r="Q840" s="236">
        <v>44620</v>
      </c>
      <c r="R840" s="236">
        <v>44866</v>
      </c>
      <c r="S840" s="291" t="s">
        <v>8590</v>
      </c>
      <c r="T840" s="196"/>
      <c r="U840" s="196"/>
      <c r="V840" s="196"/>
      <c r="W840" s="196"/>
      <c r="X840"/>
      <c r="Y840" t="s">
        <v>8425</v>
      </c>
      <c r="Z840">
        <v>1714119199</v>
      </c>
      <c r="AA840" t="s">
        <v>8424</v>
      </c>
      <c r="AB840" s="221" t="str">
        <f>_xlfn.IFNA(IF(Table[[#This Row],[Programme Partner]]&lt;&gt;Table[[#This Row],[Implementing Partner]],CONCATENATE(Table[[#This Row],[Programme Partner]],"-",Table[[#This Row],[Implementing Partner]]),Table[[#This Row],[Programme Partner]]),"")</f>
        <v>HYSAWA</v>
      </c>
    </row>
    <row r="841" spans="1:28" ht="14.4" customHeight="1">
      <c r="A841" s="183">
        <v>888</v>
      </c>
      <c r="B841" s="195" t="s">
        <v>5137</v>
      </c>
      <c r="C841" t="s">
        <v>5137</v>
      </c>
      <c r="D841" s="212" t="s">
        <v>5236</v>
      </c>
      <c r="E841" s="195" t="s">
        <v>27</v>
      </c>
      <c r="F841" s="195" t="s">
        <v>8013</v>
      </c>
      <c r="G841" s="213" t="s">
        <v>8314</v>
      </c>
      <c r="H841" s="195" t="str">
        <f>IFERROR(VLOOKUP(Table[[#This Row],[Activity Details of Assistance]],WHAT!E:F,2,FALSE),"")</f>
        <v># of HP sessions at HH level</v>
      </c>
      <c r="I841" s="195"/>
      <c r="J841">
        <v>189</v>
      </c>
      <c r="K841" t="s">
        <v>8280</v>
      </c>
      <c r="L841" s="214" t="s">
        <v>13</v>
      </c>
      <c r="M841" s="214" t="s">
        <v>14</v>
      </c>
      <c r="N841" s="195" t="s">
        <v>309</v>
      </c>
      <c r="O841" s="195" t="s">
        <v>1607</v>
      </c>
      <c r="P841" s="195" t="s">
        <v>8211</v>
      </c>
      <c r="Q841" s="236">
        <v>44620</v>
      </c>
      <c r="R841" s="236">
        <v>44866</v>
      </c>
      <c r="S841" s="291" t="s">
        <v>8590</v>
      </c>
      <c r="T841" s="196"/>
      <c r="U841" s="196"/>
      <c r="V841" s="196"/>
      <c r="W841" s="196"/>
      <c r="X841"/>
      <c r="Y841" t="s">
        <v>8425</v>
      </c>
      <c r="Z841">
        <v>1714119199</v>
      </c>
      <c r="AA841" t="s">
        <v>8424</v>
      </c>
      <c r="AB841" s="221" t="str">
        <f>_xlfn.IFNA(IF(Table[[#This Row],[Programme Partner]]&lt;&gt;Table[[#This Row],[Implementing Partner]],CONCATENATE(Table[[#This Row],[Programme Partner]],"-",Table[[#This Row],[Implementing Partner]]),Table[[#This Row],[Programme Partner]]),"")</f>
        <v>HYSAWA</v>
      </c>
    </row>
    <row r="842" spans="1:28" ht="14.4" customHeight="1">
      <c r="A842" s="183">
        <v>889</v>
      </c>
      <c r="B842" s="195" t="s">
        <v>5137</v>
      </c>
      <c r="C842" t="s">
        <v>5137</v>
      </c>
      <c r="D842" s="212" t="s">
        <v>5236</v>
      </c>
      <c r="E842" s="195" t="s">
        <v>27</v>
      </c>
      <c r="F842" s="195" t="s">
        <v>8013</v>
      </c>
      <c r="G842" s="213" t="s">
        <v>8314</v>
      </c>
      <c r="H842" s="195" t="str">
        <f>IFERROR(VLOOKUP(Table[[#This Row],[Activity Details of Assistance]],WHAT!E:F,2,FALSE),"")</f>
        <v># of HP sessions at HH level</v>
      </c>
      <c r="I842" s="195"/>
      <c r="J842">
        <v>160</v>
      </c>
      <c r="K842" t="s">
        <v>8280</v>
      </c>
      <c r="L842" s="214" t="s">
        <v>13</v>
      </c>
      <c r="M842" s="214" t="s">
        <v>14</v>
      </c>
      <c r="N842" s="195" t="s">
        <v>309</v>
      </c>
      <c r="O842" s="195" t="s">
        <v>1608</v>
      </c>
      <c r="P842" s="195" t="s">
        <v>8212</v>
      </c>
      <c r="Q842" s="236">
        <v>44620</v>
      </c>
      <c r="R842" s="236">
        <v>44866</v>
      </c>
      <c r="S842" s="291" t="s">
        <v>8590</v>
      </c>
      <c r="T842" s="196"/>
      <c r="U842" s="196"/>
      <c r="V842" s="196"/>
      <c r="W842" s="196"/>
      <c r="X842"/>
      <c r="Y842" t="s">
        <v>8425</v>
      </c>
      <c r="Z842">
        <v>1714119199</v>
      </c>
      <c r="AA842" t="s">
        <v>8424</v>
      </c>
      <c r="AB842" s="221" t="str">
        <f>_xlfn.IFNA(IF(Table[[#This Row],[Programme Partner]]&lt;&gt;Table[[#This Row],[Implementing Partner]],CONCATENATE(Table[[#This Row],[Programme Partner]],"-",Table[[#This Row],[Implementing Partner]]),Table[[#This Row],[Programme Partner]]),"")</f>
        <v>HYSAWA</v>
      </c>
    </row>
    <row r="843" spans="1:28" ht="14.4" customHeight="1">
      <c r="A843" s="183">
        <v>890</v>
      </c>
      <c r="B843" s="195" t="s">
        <v>5137</v>
      </c>
      <c r="C843" t="s">
        <v>5137</v>
      </c>
      <c r="D843" s="212" t="s">
        <v>5236</v>
      </c>
      <c r="E843" s="195" t="s">
        <v>27</v>
      </c>
      <c r="F843" s="195" t="s">
        <v>8012</v>
      </c>
      <c r="G843" s="213" t="s">
        <v>8354</v>
      </c>
      <c r="H843" s="195" t="str">
        <f>IFERROR(VLOOKUP(Table[[#This Row],[Activity Details of Assistance]],WHAT!E:F,2,FALSE),"")</f>
        <v># of door</v>
      </c>
      <c r="I843" s="195"/>
      <c r="J843">
        <v>8</v>
      </c>
      <c r="K843" t="s">
        <v>8280</v>
      </c>
      <c r="L843" s="214" t="s">
        <v>13</v>
      </c>
      <c r="M843" s="214" t="s">
        <v>14</v>
      </c>
      <c r="N843" s="195" t="s">
        <v>307</v>
      </c>
      <c r="O843" s="195" t="s">
        <v>1179</v>
      </c>
      <c r="P843" s="195" t="s">
        <v>8264</v>
      </c>
      <c r="Q843" s="236">
        <v>44620</v>
      </c>
      <c r="R843" s="236">
        <v>44866</v>
      </c>
      <c r="S843" s="291" t="s">
        <v>8590</v>
      </c>
      <c r="T843" s="196"/>
      <c r="U843" s="196"/>
      <c r="V843" s="196"/>
      <c r="W843" s="196"/>
      <c r="X843"/>
      <c r="Y843" t="s">
        <v>8425</v>
      </c>
      <c r="Z843">
        <v>1714119199</v>
      </c>
      <c r="AA843" t="s">
        <v>8424</v>
      </c>
      <c r="AB843" s="221" t="str">
        <f>_xlfn.IFNA(IF(Table[[#This Row],[Programme Partner]]&lt;&gt;Table[[#This Row],[Implementing Partner]],CONCATENATE(Table[[#This Row],[Programme Partner]],"-",Table[[#This Row],[Implementing Partner]]),Table[[#This Row],[Programme Partner]]),"")</f>
        <v>HYSAWA</v>
      </c>
    </row>
    <row r="844" spans="1:28" ht="14.4" customHeight="1">
      <c r="A844" s="183">
        <v>891</v>
      </c>
      <c r="B844" s="195" t="s">
        <v>5137</v>
      </c>
      <c r="C844" t="s">
        <v>5137</v>
      </c>
      <c r="D844" s="212" t="s">
        <v>5236</v>
      </c>
      <c r="E844" s="195" t="s">
        <v>27</v>
      </c>
      <c r="F844" s="195" t="s">
        <v>8013</v>
      </c>
      <c r="G844" s="213" t="s">
        <v>8314</v>
      </c>
      <c r="H844" s="195" t="str">
        <f>IFERROR(VLOOKUP(Table[[#This Row],[Activity Details of Assistance]],WHAT!E:F,2,FALSE),"")</f>
        <v># of HP sessions at HH level</v>
      </c>
      <c r="I844" s="195"/>
      <c r="J844">
        <v>184</v>
      </c>
      <c r="K844" t="s">
        <v>8280</v>
      </c>
      <c r="L844" s="214" t="s">
        <v>13</v>
      </c>
      <c r="M844" s="214" t="s">
        <v>14</v>
      </c>
      <c r="N844" s="195" t="s">
        <v>307</v>
      </c>
      <c r="O844" s="195" t="s">
        <v>1179</v>
      </c>
      <c r="P844" s="195" t="s">
        <v>8264</v>
      </c>
      <c r="Q844" s="236">
        <v>44620</v>
      </c>
      <c r="R844" s="236">
        <v>44866</v>
      </c>
      <c r="S844" s="291" t="s">
        <v>8590</v>
      </c>
      <c r="T844" s="196"/>
      <c r="U844" s="196"/>
      <c r="V844" s="196"/>
      <c r="W844" s="196"/>
      <c r="X844"/>
      <c r="Y844" t="s">
        <v>8425</v>
      </c>
      <c r="Z844">
        <v>1714119199</v>
      </c>
      <c r="AA844" t="s">
        <v>8424</v>
      </c>
      <c r="AB844" s="221" t="str">
        <f>_xlfn.IFNA(IF(Table[[#This Row],[Programme Partner]]&lt;&gt;Table[[#This Row],[Implementing Partner]],CONCATENATE(Table[[#This Row],[Programme Partner]],"-",Table[[#This Row],[Implementing Partner]]),Table[[#This Row],[Programme Partner]]),"")</f>
        <v>HYSAWA</v>
      </c>
    </row>
    <row r="845" spans="1:28" ht="14.4" customHeight="1">
      <c r="A845" s="183">
        <v>892</v>
      </c>
      <c r="B845" s="195" t="s">
        <v>5137</v>
      </c>
      <c r="C845" t="s">
        <v>5137</v>
      </c>
      <c r="D845" s="212" t="s">
        <v>5236</v>
      </c>
      <c r="E845" s="195" t="s">
        <v>27</v>
      </c>
      <c r="F845" s="195" t="s">
        <v>8013</v>
      </c>
      <c r="G845" s="213" t="s">
        <v>8314</v>
      </c>
      <c r="H845" s="195" t="str">
        <f>IFERROR(VLOOKUP(Table[[#This Row],[Activity Details of Assistance]],WHAT!E:F,2,FALSE),"")</f>
        <v># of HP sessions at HH level</v>
      </c>
      <c r="I845" s="195"/>
      <c r="J845">
        <v>116</v>
      </c>
      <c r="K845" t="s">
        <v>8280</v>
      </c>
      <c r="L845" s="214" t="s">
        <v>13</v>
      </c>
      <c r="M845" s="214" t="s">
        <v>14</v>
      </c>
      <c r="N845" s="195" t="s">
        <v>307</v>
      </c>
      <c r="O845" s="195" t="s">
        <v>1599</v>
      </c>
      <c r="P845" s="195" t="s">
        <v>8198</v>
      </c>
      <c r="Q845" s="236">
        <v>44620</v>
      </c>
      <c r="R845" s="236">
        <v>44866</v>
      </c>
      <c r="S845" s="291" t="s">
        <v>8590</v>
      </c>
      <c r="T845" s="196"/>
      <c r="U845" s="196"/>
      <c r="V845" s="196"/>
      <c r="W845" s="196"/>
      <c r="X845"/>
      <c r="Y845" t="s">
        <v>8425</v>
      </c>
      <c r="Z845">
        <v>1714119199</v>
      </c>
      <c r="AA845" t="s">
        <v>8424</v>
      </c>
      <c r="AB845" s="221" t="str">
        <f>_xlfn.IFNA(IF(Table[[#This Row],[Programme Partner]]&lt;&gt;Table[[#This Row],[Implementing Partner]],CONCATENATE(Table[[#This Row],[Programme Partner]],"-",Table[[#This Row],[Implementing Partner]]),Table[[#This Row],[Programme Partner]]),"")</f>
        <v>HYSAWA</v>
      </c>
    </row>
    <row r="846" spans="1:28" ht="14.4" customHeight="1">
      <c r="A846" s="183">
        <v>893</v>
      </c>
      <c r="B846" s="195" t="s">
        <v>5137</v>
      </c>
      <c r="C846" t="s">
        <v>5137</v>
      </c>
      <c r="D846" s="212" t="s">
        <v>5236</v>
      </c>
      <c r="E846" s="195" t="s">
        <v>27</v>
      </c>
      <c r="F846" s="195" t="s">
        <v>8013</v>
      </c>
      <c r="G846" s="213" t="s">
        <v>8314</v>
      </c>
      <c r="H846" s="195" t="str">
        <f>IFERROR(VLOOKUP(Table[[#This Row],[Activity Details of Assistance]],WHAT!E:F,2,FALSE),"")</f>
        <v># of HP sessions at HH level</v>
      </c>
      <c r="I846" s="195"/>
      <c r="J846">
        <v>114</v>
      </c>
      <c r="K846" t="s">
        <v>8280</v>
      </c>
      <c r="L846" s="214" t="s">
        <v>13</v>
      </c>
      <c r="M846" s="214" t="s">
        <v>14</v>
      </c>
      <c r="N846" s="195" t="s">
        <v>307</v>
      </c>
      <c r="O846" s="195" t="s">
        <v>1600</v>
      </c>
      <c r="P846" s="195" t="s">
        <v>8265</v>
      </c>
      <c r="Q846" s="236">
        <v>44620</v>
      </c>
      <c r="R846" s="236">
        <v>44866</v>
      </c>
      <c r="S846" s="291" t="s">
        <v>8590</v>
      </c>
      <c r="T846" s="196"/>
      <c r="U846" s="196"/>
      <c r="V846" s="196"/>
      <c r="W846" s="196"/>
      <c r="X846"/>
      <c r="Y846" t="s">
        <v>8425</v>
      </c>
      <c r="Z846">
        <v>1714119199</v>
      </c>
      <c r="AA846" t="s">
        <v>8424</v>
      </c>
      <c r="AB846" s="221" t="str">
        <f>_xlfn.IFNA(IF(Table[[#This Row],[Programme Partner]]&lt;&gt;Table[[#This Row],[Implementing Partner]],CONCATENATE(Table[[#This Row],[Programme Partner]],"-",Table[[#This Row],[Implementing Partner]]),Table[[#This Row],[Programme Partner]]),"")</f>
        <v>HYSAWA</v>
      </c>
    </row>
    <row r="847" spans="1:28" ht="14.4" customHeight="1">
      <c r="A847" s="183">
        <v>894</v>
      </c>
      <c r="B847" s="195" t="s">
        <v>5137</v>
      </c>
      <c r="C847" t="s">
        <v>5137</v>
      </c>
      <c r="D847" s="212" t="s">
        <v>5236</v>
      </c>
      <c r="E847" s="195" t="s">
        <v>27</v>
      </c>
      <c r="F847" s="195" t="s">
        <v>8013</v>
      </c>
      <c r="G847" t="s">
        <v>8314</v>
      </c>
      <c r="H847" s="195" t="str">
        <f>IFERROR(VLOOKUP(Table[[#This Row],[Activity Details of Assistance]],WHAT!E:F,2,FALSE),"")</f>
        <v># of HP sessions at HH level</v>
      </c>
      <c r="I847" s="195"/>
      <c r="J847">
        <v>147</v>
      </c>
      <c r="K847" t="s">
        <v>8280</v>
      </c>
      <c r="L847" s="214" t="s">
        <v>13</v>
      </c>
      <c r="M847" s="214" t="s">
        <v>14</v>
      </c>
      <c r="N847" s="195" t="s">
        <v>307</v>
      </c>
      <c r="O847" s="195" t="s">
        <v>1602</v>
      </c>
      <c r="P847" s="195" t="s">
        <v>8303</v>
      </c>
      <c r="Q847" s="236">
        <v>44620</v>
      </c>
      <c r="R847" s="236">
        <v>44866</v>
      </c>
      <c r="S847" s="291" t="s">
        <v>8590</v>
      </c>
      <c r="T847" s="196"/>
      <c r="U847" s="196"/>
      <c r="V847" s="196"/>
      <c r="W847" s="196"/>
      <c r="X847"/>
      <c r="Y847" t="s">
        <v>8425</v>
      </c>
      <c r="Z847">
        <v>1714119199</v>
      </c>
      <c r="AA847" t="s">
        <v>8424</v>
      </c>
      <c r="AB847" s="221" t="str">
        <f>_xlfn.IFNA(IF(Table[[#This Row],[Programme Partner]]&lt;&gt;Table[[#This Row],[Implementing Partner]],CONCATENATE(Table[[#This Row],[Programme Partner]],"-",Table[[#This Row],[Implementing Partner]]),Table[[#This Row],[Programme Partner]]),"")</f>
        <v>HYSAWA</v>
      </c>
    </row>
    <row r="848" spans="1:28" ht="14.4" customHeight="1">
      <c r="A848" s="183">
        <v>895</v>
      </c>
      <c r="B848" s="195" t="s">
        <v>5137</v>
      </c>
      <c r="C848" t="s">
        <v>5137</v>
      </c>
      <c r="D848" s="212" t="s">
        <v>5236</v>
      </c>
      <c r="E848" s="195" t="s">
        <v>27</v>
      </c>
      <c r="F848" s="195" t="s">
        <v>8013</v>
      </c>
      <c r="G848" s="213" t="s">
        <v>8314</v>
      </c>
      <c r="H848" s="195" t="str">
        <f>IFERROR(VLOOKUP(Table[[#This Row],[Activity Details of Assistance]],WHAT!E:F,2,FALSE),"")</f>
        <v># of HP sessions at HH level</v>
      </c>
      <c r="I848" s="195"/>
      <c r="J848">
        <v>151</v>
      </c>
      <c r="K848" t="s">
        <v>8280</v>
      </c>
      <c r="L848" s="214" t="s">
        <v>13</v>
      </c>
      <c r="M848" s="214" t="s">
        <v>14</v>
      </c>
      <c r="N848" s="195" t="s">
        <v>307</v>
      </c>
      <c r="O848" s="195" t="s">
        <v>307</v>
      </c>
      <c r="P848" s="195" t="s">
        <v>8220</v>
      </c>
      <c r="Q848" s="236">
        <v>44620</v>
      </c>
      <c r="R848" s="236">
        <v>44866</v>
      </c>
      <c r="S848" s="291" t="s">
        <v>8590</v>
      </c>
      <c r="T848" s="196"/>
      <c r="U848" s="196"/>
      <c r="V848" s="196"/>
      <c r="W848" s="196"/>
      <c r="X848"/>
      <c r="Y848" t="s">
        <v>8425</v>
      </c>
      <c r="Z848">
        <v>1714119199</v>
      </c>
      <c r="AA848" t="s">
        <v>8424</v>
      </c>
      <c r="AB848" s="221" t="str">
        <f>_xlfn.IFNA(IF(Table[[#This Row],[Programme Partner]]&lt;&gt;Table[[#This Row],[Implementing Partner]],CONCATENATE(Table[[#This Row],[Programme Partner]],"-",Table[[#This Row],[Implementing Partner]]),Table[[#This Row],[Programme Partner]]),"")</f>
        <v>HYSAWA</v>
      </c>
    </row>
    <row r="849" spans="1:28" ht="14.4" customHeight="1">
      <c r="A849" s="183">
        <v>896</v>
      </c>
      <c r="B849" s="195" t="s">
        <v>5137</v>
      </c>
      <c r="C849" t="s">
        <v>5137</v>
      </c>
      <c r="D849" s="212" t="s">
        <v>6011</v>
      </c>
      <c r="E849" s="195" t="s">
        <v>27</v>
      </c>
      <c r="F849" s="195" t="s">
        <v>8013</v>
      </c>
      <c r="G849" s="195" t="s">
        <v>8314</v>
      </c>
      <c r="H849" s="195" t="str">
        <f>IFERROR(VLOOKUP(Table[[#This Row],[Activity Details of Assistance]],WHAT!E:F,2,FALSE),"")</f>
        <v># of HP sessions at HH level</v>
      </c>
      <c r="I849" s="195"/>
      <c r="J849">
        <v>160</v>
      </c>
      <c r="K849" t="s">
        <v>8280</v>
      </c>
      <c r="L849" s="214" t="s">
        <v>13</v>
      </c>
      <c r="M849" s="214" t="s">
        <v>14</v>
      </c>
      <c r="N849" s="195" t="s">
        <v>307</v>
      </c>
      <c r="O849" s="195" t="s">
        <v>1603</v>
      </c>
      <c r="P849" s="195" t="s">
        <v>8241</v>
      </c>
      <c r="Q849" s="236">
        <v>44620</v>
      </c>
      <c r="R849" s="236">
        <v>44866</v>
      </c>
      <c r="S849" s="291" t="s">
        <v>8590</v>
      </c>
      <c r="T849" s="196"/>
      <c r="U849" s="196"/>
      <c r="V849" s="196"/>
      <c r="W849" s="196"/>
      <c r="X849"/>
      <c r="Y849" t="s">
        <v>8425</v>
      </c>
      <c r="Z849">
        <v>1714119199</v>
      </c>
      <c r="AA849" t="s">
        <v>8424</v>
      </c>
      <c r="AB849" s="221" t="str">
        <f>_xlfn.IFNA(IF(Table[[#This Row],[Programme Partner]]&lt;&gt;Table[[#This Row],[Implementing Partner]],CONCATENATE(Table[[#This Row],[Programme Partner]],"-",Table[[#This Row],[Implementing Partner]]),Table[[#This Row],[Programme Partner]]),"")</f>
        <v>HYSAWA</v>
      </c>
    </row>
    <row r="850" spans="1:28" ht="14.4" customHeight="1">
      <c r="A850" s="183">
        <v>897</v>
      </c>
      <c r="B850" s="195" t="s">
        <v>5143</v>
      </c>
      <c r="C850" s="198" t="s">
        <v>5024</v>
      </c>
      <c r="D850" s="212" t="s">
        <v>5143</v>
      </c>
      <c r="E850" s="195" t="s">
        <v>27</v>
      </c>
      <c r="F850" s="195" t="s">
        <v>8013</v>
      </c>
      <c r="G850" s="213" t="s">
        <v>8314</v>
      </c>
      <c r="H850" s="195" t="str">
        <f>IFERROR(VLOOKUP(Table[[#This Row],[Activity Details of Assistance]],WHAT!E:F,2,FALSE),"")</f>
        <v># of HP sessions at HH level</v>
      </c>
      <c r="I850" s="195"/>
      <c r="J850">
        <v>3185</v>
      </c>
      <c r="K850" t="s">
        <v>8280</v>
      </c>
      <c r="L850" s="214" t="s">
        <v>13</v>
      </c>
      <c r="M850" s="214" t="s">
        <v>14</v>
      </c>
      <c r="N850" s="195" t="s">
        <v>309</v>
      </c>
      <c r="O850" s="195" t="s">
        <v>1606</v>
      </c>
      <c r="P850" s="195" t="s">
        <v>20</v>
      </c>
      <c r="Q850" s="236">
        <v>44620</v>
      </c>
      <c r="R850" s="236">
        <v>44593</v>
      </c>
      <c r="S850" t="s">
        <v>8452</v>
      </c>
      <c r="T850" s="196"/>
      <c r="U850" s="196"/>
      <c r="V850" s="196"/>
      <c r="W850" s="196"/>
      <c r="X850"/>
      <c r="Y850" t="s">
        <v>8326</v>
      </c>
      <c r="Z850">
        <v>1628407101</v>
      </c>
      <c r="AA850" t="s">
        <v>8327</v>
      </c>
      <c r="AB850" s="221" t="str">
        <f>_xlfn.IFNA(IF(Table[[#This Row],[Programme Partner]]&lt;&gt;Table[[#This Row],[Implementing Partner]],CONCATENATE(Table[[#This Row],[Programme Partner]],"-",Table[[#This Row],[Implementing Partner]]),Table[[#This Row],[Programme Partner]]),"")</f>
        <v>IFRC-BDRCS</v>
      </c>
    </row>
    <row r="851" spans="1:28" ht="14.4" customHeight="1">
      <c r="A851" s="183">
        <v>898</v>
      </c>
      <c r="B851" s="195" t="s">
        <v>5143</v>
      </c>
      <c r="C851" s="198" t="s">
        <v>5024</v>
      </c>
      <c r="D851" s="212" t="s">
        <v>5143</v>
      </c>
      <c r="E851" s="195" t="s">
        <v>27</v>
      </c>
      <c r="F851" s="195" t="s">
        <v>8011</v>
      </c>
      <c r="G851" s="195" t="s">
        <v>8584</v>
      </c>
      <c r="H851" s="195" t="str">
        <f>IFERROR(VLOOKUP(Table[[#This Row],[Activity Details of Assistance]],WHAT!E:F,2,FALSE),"")</f>
        <v># of tube well</v>
      </c>
      <c r="I851" s="195"/>
      <c r="J851">
        <v>104</v>
      </c>
      <c r="K851" t="s">
        <v>8280</v>
      </c>
      <c r="L851" s="214" t="s">
        <v>13</v>
      </c>
      <c r="M851" s="214" t="s">
        <v>14</v>
      </c>
      <c r="N851" s="195" t="s">
        <v>309</v>
      </c>
      <c r="O851" s="195" t="s">
        <v>1606</v>
      </c>
      <c r="P851" s="195" t="s">
        <v>4672</v>
      </c>
      <c r="Q851" s="236">
        <v>44620</v>
      </c>
      <c r="R851" s="236">
        <v>44896</v>
      </c>
      <c r="S851" t="s">
        <v>8452</v>
      </c>
      <c r="T851" s="196"/>
      <c r="U851" s="196"/>
      <c r="V851" s="196"/>
      <c r="W851" s="196"/>
      <c r="X851"/>
      <c r="Y851" t="s">
        <v>8326</v>
      </c>
      <c r="Z851">
        <v>1628407101</v>
      </c>
      <c r="AA851" t="s">
        <v>8327</v>
      </c>
      <c r="AB851" s="221" t="str">
        <f>_xlfn.IFNA(IF(Table[[#This Row],[Programme Partner]]&lt;&gt;Table[[#This Row],[Implementing Partner]],CONCATENATE(Table[[#This Row],[Programme Partner]],"-",Table[[#This Row],[Implementing Partner]]),Table[[#This Row],[Programme Partner]]),"")</f>
        <v>IFRC-BDRCS</v>
      </c>
    </row>
    <row r="852" spans="1:28" ht="14.4" customHeight="1">
      <c r="A852" s="183">
        <v>899</v>
      </c>
      <c r="B852" s="195" t="s">
        <v>5143</v>
      </c>
      <c r="C852" s="198" t="s">
        <v>5024</v>
      </c>
      <c r="D852" s="212" t="s">
        <v>5143</v>
      </c>
      <c r="E852" s="195" t="s">
        <v>27</v>
      </c>
      <c r="F852" s="195" t="s">
        <v>8012</v>
      </c>
      <c r="G852" s="195" t="s">
        <v>8585</v>
      </c>
      <c r="H852" s="195" t="str">
        <f>IFERROR(VLOOKUP(Table[[#This Row],[Activity Details of Assistance]],WHAT!E:F,2,FALSE),"")</f>
        <v xml:space="preserve"># of door </v>
      </c>
      <c r="I852" s="195"/>
      <c r="J852">
        <v>16</v>
      </c>
      <c r="K852" t="s">
        <v>8280</v>
      </c>
      <c r="L852" s="214" t="s">
        <v>13</v>
      </c>
      <c r="M852" s="214" t="s">
        <v>14</v>
      </c>
      <c r="N852" s="195" t="s">
        <v>309</v>
      </c>
      <c r="O852" s="195" t="s">
        <v>1606</v>
      </c>
      <c r="P852" s="195" t="s">
        <v>4672</v>
      </c>
      <c r="Q852" s="236">
        <v>44620</v>
      </c>
      <c r="R852" s="236">
        <v>44896</v>
      </c>
      <c r="S852" t="s">
        <v>8452</v>
      </c>
      <c r="T852" s="196"/>
      <c r="U852" s="196"/>
      <c r="V852" s="196"/>
      <c r="W852" s="196"/>
      <c r="X852"/>
      <c r="Y852" t="s">
        <v>8326</v>
      </c>
      <c r="Z852">
        <v>1628407101</v>
      </c>
      <c r="AA852" t="s">
        <v>8327</v>
      </c>
      <c r="AB852" s="221" t="str">
        <f>_xlfn.IFNA(IF(Table[[#This Row],[Programme Partner]]&lt;&gt;Table[[#This Row],[Implementing Partner]],CONCATENATE(Table[[#This Row],[Programme Partner]],"-",Table[[#This Row],[Implementing Partner]]),Table[[#This Row],[Programme Partner]]),"")</f>
        <v>IFRC-BDRCS</v>
      </c>
    </row>
    <row r="853" spans="1:28" ht="14.4" customHeight="1">
      <c r="A853" s="183">
        <v>900</v>
      </c>
      <c r="B853" s="195" t="s">
        <v>5143</v>
      </c>
      <c r="C853" s="198" t="s">
        <v>5024</v>
      </c>
      <c r="D853" s="212" t="s">
        <v>5143</v>
      </c>
      <c r="E853" s="195" t="s">
        <v>27</v>
      </c>
      <c r="F853" s="195" t="s">
        <v>8012</v>
      </c>
      <c r="G853" s="213" t="s">
        <v>8356</v>
      </c>
      <c r="H853" s="195" t="str">
        <f>IFERROR(VLOOKUP(Table[[#This Row],[Activity Details of Assistance]],WHAT!E:F,2,FALSE),"")</f>
        <v># of FSM Site</v>
      </c>
      <c r="I853" s="195"/>
      <c r="J853">
        <v>1</v>
      </c>
      <c r="K853" t="s">
        <v>8280</v>
      </c>
      <c r="L853" s="214" t="s">
        <v>13</v>
      </c>
      <c r="M853" s="214" t="s">
        <v>14</v>
      </c>
      <c r="N853" s="195" t="s">
        <v>309</v>
      </c>
      <c r="O853" s="195" t="s">
        <v>1606</v>
      </c>
      <c r="P853" s="195" t="s">
        <v>4672</v>
      </c>
      <c r="Q853" s="236">
        <v>44620</v>
      </c>
      <c r="R853" s="236">
        <v>44896</v>
      </c>
      <c r="S853" t="s">
        <v>8452</v>
      </c>
      <c r="T853" s="196"/>
      <c r="U853" s="196"/>
      <c r="V853" s="196"/>
      <c r="W853" s="196"/>
      <c r="X853"/>
      <c r="Y853" t="s">
        <v>8326</v>
      </c>
      <c r="Z853">
        <v>1628407101</v>
      </c>
      <c r="AA853" t="s">
        <v>8327</v>
      </c>
      <c r="AB853" s="221" t="str">
        <f>_xlfn.IFNA(IF(Table[[#This Row],[Programme Partner]]&lt;&gt;Table[[#This Row],[Implementing Partner]],CONCATENATE(Table[[#This Row],[Programme Partner]],"-",Table[[#This Row],[Implementing Partner]]),Table[[#This Row],[Programme Partner]]),"")</f>
        <v>IFRC-BDRCS</v>
      </c>
    </row>
    <row r="854" spans="1:28" ht="14.4" customHeight="1">
      <c r="A854" s="183">
        <v>901</v>
      </c>
      <c r="B854" s="195" t="s">
        <v>5143</v>
      </c>
      <c r="C854" s="198" t="s">
        <v>5024</v>
      </c>
      <c r="D854" s="212" t="s">
        <v>5143</v>
      </c>
      <c r="E854" s="195" t="s">
        <v>27</v>
      </c>
      <c r="F854" s="195" t="s">
        <v>8012</v>
      </c>
      <c r="G854" s="195" t="s">
        <v>8586</v>
      </c>
      <c r="H854" s="195" t="str">
        <f>IFERROR(VLOOKUP(Table[[#This Row],[Activity Details of Assistance]],WHAT!E:F,2,FALSE),"")</f>
        <v># of door</v>
      </c>
      <c r="I854" s="195"/>
      <c r="J854">
        <v>55</v>
      </c>
      <c r="K854" t="s">
        <v>8280</v>
      </c>
      <c r="L854" s="214" t="s">
        <v>13</v>
      </c>
      <c r="M854" s="214" t="s">
        <v>14</v>
      </c>
      <c r="N854" s="195" t="s">
        <v>309</v>
      </c>
      <c r="O854" s="195" t="s">
        <v>1606</v>
      </c>
      <c r="P854" s="195" t="s">
        <v>4672</v>
      </c>
      <c r="Q854" s="236">
        <v>44620</v>
      </c>
      <c r="R854" s="236">
        <v>44896</v>
      </c>
      <c r="S854" t="s">
        <v>8452</v>
      </c>
      <c r="T854" s="196"/>
      <c r="U854" s="196"/>
      <c r="V854" s="196"/>
      <c r="W854" s="196"/>
      <c r="X854"/>
      <c r="Y854" t="s">
        <v>8326</v>
      </c>
      <c r="Z854">
        <v>1628407101</v>
      </c>
      <c r="AA854" t="s">
        <v>8327</v>
      </c>
      <c r="AB854" s="221" t="str">
        <f>_xlfn.IFNA(IF(Table[[#This Row],[Programme Partner]]&lt;&gt;Table[[#This Row],[Implementing Partner]],CONCATENATE(Table[[#This Row],[Programme Partner]],"-",Table[[#This Row],[Implementing Partner]]),Table[[#This Row],[Programme Partner]]),"")</f>
        <v>IFRC-BDRCS</v>
      </c>
    </row>
    <row r="855" spans="1:28" ht="14.4" customHeight="1">
      <c r="A855" s="183">
        <v>902</v>
      </c>
      <c r="B855" s="195" t="s">
        <v>5143</v>
      </c>
      <c r="C855" s="198" t="s">
        <v>5024</v>
      </c>
      <c r="D855" s="212" t="s">
        <v>5143</v>
      </c>
      <c r="E855" s="195" t="s">
        <v>27</v>
      </c>
      <c r="F855" s="195" t="s">
        <v>8012</v>
      </c>
      <c r="G855" s="213" t="s">
        <v>8357</v>
      </c>
      <c r="H855" s="195" t="str">
        <f>IFERROR(VLOOKUP(Table[[#This Row],[Activity Details of Assistance]],WHAT!E:F,2,FALSE),"")</f>
        <v># of door</v>
      </c>
      <c r="I855" s="195"/>
      <c r="J855">
        <v>104</v>
      </c>
      <c r="K855" t="s">
        <v>8280</v>
      </c>
      <c r="L855" s="214" t="s">
        <v>13</v>
      </c>
      <c r="M855" s="214" t="s">
        <v>14</v>
      </c>
      <c r="N855" s="195" t="s">
        <v>309</v>
      </c>
      <c r="O855" s="195" t="s">
        <v>1606</v>
      </c>
      <c r="P855" s="195" t="s">
        <v>4672</v>
      </c>
      <c r="Q855" s="236">
        <v>44620</v>
      </c>
      <c r="R855" s="236">
        <v>44896</v>
      </c>
      <c r="S855" t="s">
        <v>8452</v>
      </c>
      <c r="T855" s="196"/>
      <c r="U855" s="196"/>
      <c r="V855" s="196"/>
      <c r="W855" s="196"/>
      <c r="X855"/>
      <c r="Y855" t="s">
        <v>8326</v>
      </c>
      <c r="Z855">
        <v>1628407101</v>
      </c>
      <c r="AA855" t="s">
        <v>8327</v>
      </c>
      <c r="AB855" s="221" t="str">
        <f>_xlfn.IFNA(IF(Table[[#This Row],[Programme Partner]]&lt;&gt;Table[[#This Row],[Implementing Partner]],CONCATENATE(Table[[#This Row],[Programme Partner]],"-",Table[[#This Row],[Implementing Partner]]),Table[[#This Row],[Programme Partner]]),"")</f>
        <v>IFRC-BDRCS</v>
      </c>
    </row>
    <row r="856" spans="1:28" ht="14.4" customHeight="1">
      <c r="A856" s="183">
        <v>903</v>
      </c>
      <c r="B856" s="195" t="s">
        <v>5143</v>
      </c>
      <c r="C856" s="198" t="s">
        <v>5024</v>
      </c>
      <c r="D856" s="212" t="s">
        <v>5143</v>
      </c>
      <c r="E856" s="195" t="s">
        <v>27</v>
      </c>
      <c r="F856" s="195" t="s">
        <v>8011</v>
      </c>
      <c r="G856" s="213" t="s">
        <v>8017</v>
      </c>
      <c r="H856" s="195" t="str">
        <f>IFERROR(VLOOKUP(Table[[#This Row],[Activity Details of Assistance]],WHAT!E:F,2,FALSE),"")</f>
        <v># cubic meters / day</v>
      </c>
      <c r="I856" s="195"/>
      <c r="J856">
        <v>33</v>
      </c>
      <c r="K856" t="s">
        <v>8280</v>
      </c>
      <c r="L856" s="214" t="s">
        <v>13</v>
      </c>
      <c r="M856" s="214" t="s">
        <v>14</v>
      </c>
      <c r="N856" s="195" t="s">
        <v>309</v>
      </c>
      <c r="O856" s="195" t="s">
        <v>1606</v>
      </c>
      <c r="P856" s="195" t="s">
        <v>20</v>
      </c>
      <c r="Q856" s="236">
        <v>44620</v>
      </c>
      <c r="R856" s="236">
        <v>44896</v>
      </c>
      <c r="S856" t="s">
        <v>8452</v>
      </c>
      <c r="T856" s="196"/>
      <c r="U856" s="196"/>
      <c r="V856" s="196"/>
      <c r="W856" s="196"/>
      <c r="X856"/>
      <c r="Y856" t="s">
        <v>8326</v>
      </c>
      <c r="Z856">
        <v>1628407101</v>
      </c>
      <c r="AA856" t="s">
        <v>8327</v>
      </c>
      <c r="AB856" s="221" t="str">
        <f>_xlfn.IFNA(IF(Table[[#This Row],[Programme Partner]]&lt;&gt;Table[[#This Row],[Implementing Partner]],CONCATENATE(Table[[#This Row],[Programme Partner]],"-",Table[[#This Row],[Implementing Partner]]),Table[[#This Row],[Programme Partner]]),"")</f>
        <v>IFRC-BDRCS</v>
      </c>
    </row>
    <row r="857" spans="1:28" ht="14.4" customHeight="1">
      <c r="A857" s="183">
        <v>904</v>
      </c>
      <c r="B857" t="s">
        <v>5148</v>
      </c>
      <c r="C857" s="198" t="s">
        <v>5238</v>
      </c>
      <c r="D857" s="212" t="s">
        <v>8324</v>
      </c>
      <c r="E857" s="195" t="s">
        <v>27</v>
      </c>
      <c r="F857" s="195" t="s">
        <v>8013</v>
      </c>
      <c r="G857" t="s">
        <v>8314</v>
      </c>
      <c r="H857" s="195" t="str">
        <f>IFERROR(VLOOKUP(Table[[#This Row],[Activity Details of Assistance]],WHAT!E:F,2,FALSE),"")</f>
        <v># of HP sessions at HH level</v>
      </c>
      <c r="I857" s="195"/>
      <c r="J857">
        <v>146</v>
      </c>
      <c r="K857" t="s">
        <v>8280</v>
      </c>
      <c r="L857" s="214" t="s">
        <v>13</v>
      </c>
      <c r="M857" s="214" t="s">
        <v>14</v>
      </c>
      <c r="N857" s="195" t="s">
        <v>309</v>
      </c>
      <c r="O857" s="195" t="s">
        <v>1607</v>
      </c>
      <c r="P857" s="195" t="s">
        <v>8211</v>
      </c>
      <c r="Q857" s="236">
        <v>44620</v>
      </c>
      <c r="R857" s="236">
        <v>44805</v>
      </c>
      <c r="S857" s="291" t="s">
        <v>8590</v>
      </c>
      <c r="T857" s="196"/>
      <c r="U857" s="196"/>
      <c r="V857" s="196"/>
      <c r="W857" s="196"/>
      <c r="X857"/>
      <c r="Y857" t="s">
        <v>8335</v>
      </c>
      <c r="Z857">
        <v>1840742077</v>
      </c>
      <c r="AA857" t="s">
        <v>8336</v>
      </c>
      <c r="AB857" s="221" t="str">
        <f>_xlfn.IFNA(IF(Table[[#This Row],[Programme Partner]]&lt;&gt;Table[[#This Row],[Implementing Partner]],CONCATENATE(Table[[#This Row],[Programme Partner]],"-",Table[[#This Row],[Implementing Partner]]),Table[[#This Row],[Programme Partner]]),"")</f>
        <v>IOM-SHED</v>
      </c>
    </row>
    <row r="858" spans="1:28" ht="14.4" customHeight="1">
      <c r="A858" s="183">
        <v>905</v>
      </c>
      <c r="B858" t="s">
        <v>5148</v>
      </c>
      <c r="C858" s="198" t="s">
        <v>5238</v>
      </c>
      <c r="D858" s="212" t="s">
        <v>8324</v>
      </c>
      <c r="E858" s="195" t="s">
        <v>27</v>
      </c>
      <c r="F858" s="195" t="s">
        <v>8013</v>
      </c>
      <c r="G858" s="213" t="s">
        <v>8314</v>
      </c>
      <c r="H858" s="195" t="str">
        <f>IFERROR(VLOOKUP(Table[[#This Row],[Activity Details of Assistance]],WHAT!E:F,2,FALSE),"")</f>
        <v># of HP sessions at HH level</v>
      </c>
      <c r="I858" s="195"/>
      <c r="J858">
        <v>163</v>
      </c>
      <c r="K858" t="s">
        <v>8280</v>
      </c>
      <c r="L858" s="214" t="s">
        <v>13</v>
      </c>
      <c r="M858" s="214" t="s">
        <v>14</v>
      </c>
      <c r="N858" s="195" t="s">
        <v>309</v>
      </c>
      <c r="O858" s="195" t="s">
        <v>1606</v>
      </c>
      <c r="P858" s="195" t="s">
        <v>8208</v>
      </c>
      <c r="Q858" s="236">
        <v>44620</v>
      </c>
      <c r="R858" s="236">
        <v>44805</v>
      </c>
      <c r="S858" s="291" t="s">
        <v>8590</v>
      </c>
      <c r="T858" s="196"/>
      <c r="U858" s="196"/>
      <c r="V858" s="196"/>
      <c r="W858" s="196"/>
      <c r="X858"/>
      <c r="Y858" t="s">
        <v>8335</v>
      </c>
      <c r="Z858">
        <v>1840742077</v>
      </c>
      <c r="AA858" t="s">
        <v>8336</v>
      </c>
      <c r="AB858" s="221" t="str">
        <f>_xlfn.IFNA(IF(Table[[#This Row],[Programme Partner]]&lt;&gt;Table[[#This Row],[Implementing Partner]],CONCATENATE(Table[[#This Row],[Programme Partner]],"-",Table[[#This Row],[Implementing Partner]]),Table[[#This Row],[Programme Partner]]),"")</f>
        <v>IOM-SHED</v>
      </c>
    </row>
    <row r="859" spans="1:28" ht="14.4" customHeight="1">
      <c r="A859" s="183">
        <v>906</v>
      </c>
      <c r="B859" t="s">
        <v>5148</v>
      </c>
      <c r="C859" s="198" t="s">
        <v>5238</v>
      </c>
      <c r="D859" s="212" t="s">
        <v>8324</v>
      </c>
      <c r="E859" s="195" t="s">
        <v>27</v>
      </c>
      <c r="F859" s="195" t="s">
        <v>8011</v>
      </c>
      <c r="G859" s="195" t="s">
        <v>8584</v>
      </c>
      <c r="H859" s="195" t="str">
        <f>IFERROR(VLOOKUP(Table[[#This Row],[Activity Details of Assistance]],WHAT!E:F,2,FALSE),"")</f>
        <v># of tube well</v>
      </c>
      <c r="I859" s="195"/>
      <c r="J859">
        <v>155</v>
      </c>
      <c r="K859" t="s">
        <v>8280</v>
      </c>
      <c r="L859" s="214" t="s">
        <v>13</v>
      </c>
      <c r="M859" s="214" t="s">
        <v>14</v>
      </c>
      <c r="N859" s="195" t="s">
        <v>309</v>
      </c>
      <c r="O859" s="195" t="s">
        <v>1606</v>
      </c>
      <c r="P859" s="195" t="s">
        <v>4656</v>
      </c>
      <c r="Q859" s="236">
        <v>44620</v>
      </c>
      <c r="R859" s="236">
        <v>44805</v>
      </c>
      <c r="S859" t="s">
        <v>8452</v>
      </c>
      <c r="T859" s="196"/>
      <c r="U859" s="196"/>
      <c r="V859" s="196"/>
      <c r="W859" s="196"/>
      <c r="X859"/>
      <c r="Y859" t="s">
        <v>8335</v>
      </c>
      <c r="Z859">
        <v>1840742077</v>
      </c>
      <c r="AA859" t="s">
        <v>8336</v>
      </c>
      <c r="AB859" s="221" t="str">
        <f>_xlfn.IFNA(IF(Table[[#This Row],[Programme Partner]]&lt;&gt;Table[[#This Row],[Implementing Partner]],CONCATENATE(Table[[#This Row],[Programme Partner]],"-",Table[[#This Row],[Implementing Partner]]),Table[[#This Row],[Programme Partner]]),"")</f>
        <v>IOM-SHED</v>
      </c>
    </row>
    <row r="860" spans="1:28" ht="14.4" customHeight="1">
      <c r="A860" s="183">
        <v>907</v>
      </c>
      <c r="B860" t="s">
        <v>5148</v>
      </c>
      <c r="C860" s="198" t="s">
        <v>5238</v>
      </c>
      <c r="D860" s="212" t="s">
        <v>8324</v>
      </c>
      <c r="E860" s="195" t="s">
        <v>27</v>
      </c>
      <c r="F860" s="195" t="s">
        <v>8011</v>
      </c>
      <c r="G860" s="213" t="s">
        <v>8017</v>
      </c>
      <c r="H860" s="195" t="str">
        <f>IFERROR(VLOOKUP(Table[[#This Row],[Activity Details of Assistance]],WHAT!E:F,2,FALSE),"")</f>
        <v># cubic meters / day</v>
      </c>
      <c r="I860" s="195"/>
      <c r="J860">
        <v>18</v>
      </c>
      <c r="K860" t="s">
        <v>8280</v>
      </c>
      <c r="L860" s="214" t="s">
        <v>13</v>
      </c>
      <c r="M860" s="214" t="s">
        <v>14</v>
      </c>
      <c r="N860" s="195" t="s">
        <v>309</v>
      </c>
      <c r="O860" s="195" t="s">
        <v>1606</v>
      </c>
      <c r="P860" s="195" t="s">
        <v>4656</v>
      </c>
      <c r="Q860" s="236">
        <v>44620</v>
      </c>
      <c r="R860" s="236">
        <v>44805</v>
      </c>
      <c r="S860" t="s">
        <v>8452</v>
      </c>
      <c r="T860" s="196"/>
      <c r="U860" s="196"/>
      <c r="V860" s="196"/>
      <c r="W860" s="196"/>
      <c r="X860"/>
      <c r="Y860" t="s">
        <v>8335</v>
      </c>
      <c r="Z860">
        <v>1840742077</v>
      </c>
      <c r="AA860" t="s">
        <v>8336</v>
      </c>
      <c r="AB860" s="221" t="str">
        <f>_xlfn.IFNA(IF(Table[[#This Row],[Programme Partner]]&lt;&gt;Table[[#This Row],[Implementing Partner]],CONCATENATE(Table[[#This Row],[Programme Partner]],"-",Table[[#This Row],[Implementing Partner]]),Table[[#This Row],[Programme Partner]]),"")</f>
        <v>IOM-SHED</v>
      </c>
    </row>
    <row r="861" spans="1:28" ht="14.4" customHeight="1">
      <c r="A861" s="183">
        <v>908</v>
      </c>
      <c r="B861" t="s">
        <v>5148</v>
      </c>
      <c r="C861" s="198" t="s">
        <v>5238</v>
      </c>
      <c r="D861" s="212" t="s">
        <v>8324</v>
      </c>
      <c r="E861" s="195" t="s">
        <v>27</v>
      </c>
      <c r="F861" s="195" t="s">
        <v>8011</v>
      </c>
      <c r="G861" s="195" t="s">
        <v>8318</v>
      </c>
      <c r="H861" s="195" t="str">
        <f>IFERROR(VLOOKUP(Table[[#This Row],[Activity Details of Assistance]],WHAT!E:F,2,FALSE),"")</f>
        <v># of household</v>
      </c>
      <c r="I861" s="195"/>
      <c r="J861">
        <v>10</v>
      </c>
      <c r="K861" t="s">
        <v>8280</v>
      </c>
      <c r="L861" s="214" t="s">
        <v>13</v>
      </c>
      <c r="M861" s="214" t="s">
        <v>14</v>
      </c>
      <c r="N861" s="195" t="s">
        <v>309</v>
      </c>
      <c r="O861" s="195" t="s">
        <v>1606</v>
      </c>
      <c r="P861" s="195" t="s">
        <v>4656</v>
      </c>
      <c r="Q861" s="236">
        <v>44620</v>
      </c>
      <c r="R861" s="236">
        <v>44805</v>
      </c>
      <c r="S861" t="s">
        <v>8452</v>
      </c>
      <c r="T861" s="196"/>
      <c r="U861" s="196"/>
      <c r="V861" s="196"/>
      <c r="W861" s="196"/>
      <c r="X861"/>
      <c r="Y861" t="s">
        <v>8335</v>
      </c>
      <c r="Z861">
        <v>1840742077</v>
      </c>
      <c r="AA861" t="s">
        <v>8336</v>
      </c>
      <c r="AB861" s="221" t="str">
        <f>_xlfn.IFNA(IF(Table[[#This Row],[Programme Partner]]&lt;&gt;Table[[#This Row],[Implementing Partner]],CONCATENATE(Table[[#This Row],[Programme Partner]],"-",Table[[#This Row],[Implementing Partner]]),Table[[#This Row],[Programme Partner]]),"")</f>
        <v>IOM-SHED</v>
      </c>
    </row>
    <row r="862" spans="1:28" ht="14.4" customHeight="1">
      <c r="A862" s="183">
        <v>909</v>
      </c>
      <c r="B862" t="s">
        <v>5148</v>
      </c>
      <c r="C862" s="198" t="s">
        <v>5238</v>
      </c>
      <c r="D862" s="212" t="s">
        <v>8324</v>
      </c>
      <c r="E862" s="195" t="s">
        <v>27</v>
      </c>
      <c r="F862" s="195" t="s">
        <v>8012</v>
      </c>
      <c r="G862" s="195" t="s">
        <v>8585</v>
      </c>
      <c r="H862" s="195" t="str">
        <f>IFERROR(VLOOKUP(Table[[#This Row],[Activity Details of Assistance]],WHAT!E:F,2,FALSE),"")</f>
        <v xml:space="preserve"># of door </v>
      </c>
      <c r="I862" s="195"/>
      <c r="J862">
        <v>69</v>
      </c>
      <c r="K862" t="s">
        <v>8280</v>
      </c>
      <c r="L862" s="214" t="s">
        <v>13</v>
      </c>
      <c r="M862" s="214" t="s">
        <v>14</v>
      </c>
      <c r="N862" s="195" t="s">
        <v>309</v>
      </c>
      <c r="O862" s="195" t="s">
        <v>1606</v>
      </c>
      <c r="P862" s="195" t="s">
        <v>4656</v>
      </c>
      <c r="Q862" s="236">
        <v>44620</v>
      </c>
      <c r="R862" s="236">
        <v>44805</v>
      </c>
      <c r="S862" t="s">
        <v>8452</v>
      </c>
      <c r="T862" s="196"/>
      <c r="U862" s="196"/>
      <c r="V862" s="196"/>
      <c r="W862" s="196"/>
      <c r="X862"/>
      <c r="Y862" t="s">
        <v>8335</v>
      </c>
      <c r="Z862">
        <v>1840742077</v>
      </c>
      <c r="AA862" t="s">
        <v>8336</v>
      </c>
      <c r="AB862" s="221" t="str">
        <f>_xlfn.IFNA(IF(Table[[#This Row],[Programme Partner]]&lt;&gt;Table[[#This Row],[Implementing Partner]],CONCATENATE(Table[[#This Row],[Programme Partner]],"-",Table[[#This Row],[Implementing Partner]]),Table[[#This Row],[Programme Partner]]),"")</f>
        <v>IOM-SHED</v>
      </c>
    </row>
    <row r="863" spans="1:28" ht="14.4" customHeight="1">
      <c r="A863" s="183">
        <v>910</v>
      </c>
      <c r="B863" t="s">
        <v>5148</v>
      </c>
      <c r="C863" s="198" t="s">
        <v>5238</v>
      </c>
      <c r="D863" s="212" t="s">
        <v>8324</v>
      </c>
      <c r="E863" s="195" t="s">
        <v>27</v>
      </c>
      <c r="F863" s="195" t="s">
        <v>8012</v>
      </c>
      <c r="G863" s="213" t="s">
        <v>8357</v>
      </c>
      <c r="H863" s="195" t="str">
        <f>IFERROR(VLOOKUP(Table[[#This Row],[Activity Details of Assistance]],WHAT!E:F,2,FALSE),"")</f>
        <v># of door</v>
      </c>
      <c r="I863" s="195"/>
      <c r="J863">
        <v>210</v>
      </c>
      <c r="K863" t="s">
        <v>8280</v>
      </c>
      <c r="L863" s="214" t="s">
        <v>13</v>
      </c>
      <c r="M863" s="214" t="s">
        <v>14</v>
      </c>
      <c r="N863" s="195" t="s">
        <v>309</v>
      </c>
      <c r="O863" s="195" t="s">
        <v>1606</v>
      </c>
      <c r="P863" s="195" t="s">
        <v>4656</v>
      </c>
      <c r="Q863" s="236">
        <v>44620</v>
      </c>
      <c r="R863" s="236">
        <v>44805</v>
      </c>
      <c r="S863" t="s">
        <v>8452</v>
      </c>
      <c r="T863" s="196"/>
      <c r="U863" s="196"/>
      <c r="V863" s="196"/>
      <c r="W863" s="196"/>
      <c r="X863"/>
      <c r="Y863" t="s">
        <v>8335</v>
      </c>
      <c r="Z863">
        <v>1840742077</v>
      </c>
      <c r="AA863" t="s">
        <v>8336</v>
      </c>
      <c r="AB863" s="221" t="str">
        <f>_xlfn.IFNA(IF(Table[[#This Row],[Programme Partner]]&lt;&gt;Table[[#This Row],[Implementing Partner]],CONCATENATE(Table[[#This Row],[Programme Partner]],"-",Table[[#This Row],[Implementing Partner]]),Table[[#This Row],[Programme Partner]]),"")</f>
        <v>IOM-SHED</v>
      </c>
    </row>
    <row r="864" spans="1:28" ht="14.4" customHeight="1">
      <c r="A864" s="183">
        <v>911</v>
      </c>
      <c r="B864" t="s">
        <v>5148</v>
      </c>
      <c r="C864" s="198" t="s">
        <v>5238</v>
      </c>
      <c r="D864" s="212" t="s">
        <v>8324</v>
      </c>
      <c r="E864" s="195" t="s">
        <v>27</v>
      </c>
      <c r="F864" s="195" t="s">
        <v>8013</v>
      </c>
      <c r="G864" s="213" t="s">
        <v>8314</v>
      </c>
      <c r="H864" s="195" t="str">
        <f>IFERROR(VLOOKUP(Table[[#This Row],[Activity Details of Assistance]],WHAT!E:F,2,FALSE),"")</f>
        <v># of HP sessions at HH level</v>
      </c>
      <c r="I864" s="195"/>
      <c r="J864">
        <v>98</v>
      </c>
      <c r="K864" t="s">
        <v>8280</v>
      </c>
      <c r="L864" s="214" t="s">
        <v>13</v>
      </c>
      <c r="M864" s="214" t="s">
        <v>14</v>
      </c>
      <c r="N864" s="195" t="s">
        <v>309</v>
      </c>
      <c r="O864" s="195" t="s">
        <v>1606</v>
      </c>
      <c r="P864" s="195" t="s">
        <v>4656</v>
      </c>
      <c r="Q864" s="236">
        <v>44620</v>
      </c>
      <c r="R864" s="236">
        <v>44805</v>
      </c>
      <c r="S864" t="s">
        <v>8452</v>
      </c>
      <c r="T864" s="196"/>
      <c r="U864" s="196"/>
      <c r="V864" s="196"/>
      <c r="W864" s="196"/>
      <c r="X864"/>
      <c r="Y864" t="s">
        <v>8335</v>
      </c>
      <c r="Z864">
        <v>1840742077</v>
      </c>
      <c r="AA864" t="s">
        <v>8336</v>
      </c>
      <c r="AB864" s="221" t="str">
        <f>_xlfn.IFNA(IF(Table[[#This Row],[Programme Partner]]&lt;&gt;Table[[#This Row],[Implementing Partner]],CONCATENATE(Table[[#This Row],[Programme Partner]],"-",Table[[#This Row],[Implementing Partner]]),Table[[#This Row],[Programme Partner]]),"")</f>
        <v>IOM-SHED</v>
      </c>
    </row>
    <row r="865" spans="1:28" ht="14.4" customHeight="1">
      <c r="A865" s="183">
        <v>912</v>
      </c>
      <c r="B865" t="s">
        <v>5148</v>
      </c>
      <c r="C865" s="198" t="s">
        <v>5238</v>
      </c>
      <c r="D865" s="212" t="s">
        <v>8324</v>
      </c>
      <c r="E865" s="195" t="s">
        <v>27</v>
      </c>
      <c r="F865" s="195" t="s">
        <v>8014</v>
      </c>
      <c r="G865" t="s">
        <v>8358</v>
      </c>
      <c r="H865" s="195" t="str">
        <f>IFERROR(VLOOKUP(Table[[#This Row],[Activity Details of Assistance]],WHAT!E:F,2,FALSE),"")</f>
        <v># of campaign per camp </v>
      </c>
      <c r="I865" s="195"/>
      <c r="J865">
        <v>4</v>
      </c>
      <c r="K865" t="s">
        <v>8280</v>
      </c>
      <c r="L865" s="214" t="s">
        <v>13</v>
      </c>
      <c r="M865" s="214" t="s">
        <v>14</v>
      </c>
      <c r="N865" s="195" t="s">
        <v>309</v>
      </c>
      <c r="O865" s="195" t="s">
        <v>1606</v>
      </c>
      <c r="P865" s="195" t="s">
        <v>4656</v>
      </c>
      <c r="Q865" s="236">
        <v>44620</v>
      </c>
      <c r="R865" s="236">
        <v>44805</v>
      </c>
      <c r="S865" t="s">
        <v>8452</v>
      </c>
      <c r="T865" s="196"/>
      <c r="U865" s="196"/>
      <c r="V865" s="196"/>
      <c r="W865" s="196"/>
      <c r="X865"/>
      <c r="Y865" t="s">
        <v>8335</v>
      </c>
      <c r="Z865">
        <v>1840742077</v>
      </c>
      <c r="AA865" t="s">
        <v>8336</v>
      </c>
      <c r="AB865" s="221" t="str">
        <f>_xlfn.IFNA(IF(Table[[#This Row],[Programme Partner]]&lt;&gt;Table[[#This Row],[Implementing Partner]],CONCATENATE(Table[[#This Row],[Programme Partner]],"-",Table[[#This Row],[Implementing Partner]]),Table[[#This Row],[Programme Partner]]),"")</f>
        <v>IOM-SHED</v>
      </c>
    </row>
    <row r="866" spans="1:28" ht="14.4" customHeight="1">
      <c r="A866" s="183">
        <v>913</v>
      </c>
      <c r="B866" t="s">
        <v>5148</v>
      </c>
      <c r="C866" s="198" t="s">
        <v>5238</v>
      </c>
      <c r="D866" s="212" t="s">
        <v>8458</v>
      </c>
      <c r="E866" s="195" t="s">
        <v>27</v>
      </c>
      <c r="F866" s="195" t="s">
        <v>8011</v>
      </c>
      <c r="G866" s="195" t="s">
        <v>8584</v>
      </c>
      <c r="H866" s="195" t="str">
        <f>IFERROR(VLOOKUP(Table[[#This Row],[Activity Details of Assistance]],WHAT!E:F,2,FALSE),"")</f>
        <v># of tube well</v>
      </c>
      <c r="I866" s="195"/>
      <c r="J866">
        <v>74</v>
      </c>
      <c r="K866" t="s">
        <v>8280</v>
      </c>
      <c r="L866" s="214" t="s">
        <v>13</v>
      </c>
      <c r="M866" s="214" t="s">
        <v>14</v>
      </c>
      <c r="N866" s="195" t="s">
        <v>309</v>
      </c>
      <c r="O866" s="195" t="s">
        <v>1606</v>
      </c>
      <c r="P866" s="195" t="s">
        <v>6479</v>
      </c>
      <c r="Q866" s="236">
        <v>44620</v>
      </c>
      <c r="R866" s="236">
        <v>44805</v>
      </c>
      <c r="S866" t="s">
        <v>8452</v>
      </c>
      <c r="T866" s="196"/>
      <c r="U866" s="196"/>
      <c r="V866" s="196"/>
      <c r="W866" s="196"/>
      <c r="X866"/>
      <c r="Y866" t="s">
        <v>8335</v>
      </c>
      <c r="Z866">
        <v>1840742077</v>
      </c>
      <c r="AA866" t="s">
        <v>8336</v>
      </c>
      <c r="AB866" s="221" t="str">
        <f>_xlfn.IFNA(IF(Table[[#This Row],[Programme Partner]]&lt;&gt;Table[[#This Row],[Implementing Partner]],CONCATENATE(Table[[#This Row],[Programme Partner]],"-",Table[[#This Row],[Implementing Partner]]),Table[[#This Row],[Programme Partner]]),"")</f>
        <v>IOM-SHED</v>
      </c>
    </row>
    <row r="867" spans="1:28" ht="14.4" customHeight="1">
      <c r="A867" s="183">
        <v>914</v>
      </c>
      <c r="B867" t="s">
        <v>5148</v>
      </c>
      <c r="C867" s="198" t="s">
        <v>5238</v>
      </c>
      <c r="D867" s="212" t="s">
        <v>8458</v>
      </c>
      <c r="E867" s="195" t="s">
        <v>27</v>
      </c>
      <c r="F867" s="195" t="s">
        <v>8012</v>
      </c>
      <c r="G867" s="195" t="s">
        <v>8585</v>
      </c>
      <c r="H867" s="195" t="str">
        <f>IFERROR(VLOOKUP(Table[[#This Row],[Activity Details of Assistance]],WHAT!E:F,2,FALSE),"")</f>
        <v xml:space="preserve"># of door </v>
      </c>
      <c r="I867" s="195"/>
      <c r="J867">
        <v>22</v>
      </c>
      <c r="K867" t="s">
        <v>8280</v>
      </c>
      <c r="L867" s="214" t="s">
        <v>13</v>
      </c>
      <c r="M867" s="214" t="s">
        <v>14</v>
      </c>
      <c r="N867" s="195" t="s">
        <v>309</v>
      </c>
      <c r="O867" s="195" t="s">
        <v>1606</v>
      </c>
      <c r="P867" s="195" t="s">
        <v>6479</v>
      </c>
      <c r="Q867" s="236">
        <v>44620</v>
      </c>
      <c r="R867" s="236">
        <v>44805</v>
      </c>
      <c r="S867" t="s">
        <v>8452</v>
      </c>
      <c r="T867" s="196"/>
      <c r="U867" s="196"/>
      <c r="V867" s="196"/>
      <c r="W867" s="196"/>
      <c r="X867"/>
      <c r="Y867" t="s">
        <v>8335</v>
      </c>
      <c r="Z867">
        <v>1840742077</v>
      </c>
      <c r="AA867" t="s">
        <v>8336</v>
      </c>
      <c r="AB867" s="221" t="str">
        <f>_xlfn.IFNA(IF(Table[[#This Row],[Programme Partner]]&lt;&gt;Table[[#This Row],[Implementing Partner]],CONCATENATE(Table[[#This Row],[Programme Partner]],"-",Table[[#This Row],[Implementing Partner]]),Table[[#This Row],[Programme Partner]]),"")</f>
        <v>IOM-SHED</v>
      </c>
    </row>
    <row r="868" spans="1:28" ht="14.4" customHeight="1">
      <c r="A868" s="183">
        <v>915</v>
      </c>
      <c r="B868" t="s">
        <v>5148</v>
      </c>
      <c r="C868" s="198" t="s">
        <v>5238</v>
      </c>
      <c r="D868" s="212" t="s">
        <v>8458</v>
      </c>
      <c r="E868" s="195" t="s">
        <v>27</v>
      </c>
      <c r="F868" s="195" t="s">
        <v>8012</v>
      </c>
      <c r="G868" s="195" t="s">
        <v>8356</v>
      </c>
      <c r="H868" s="195" t="str">
        <f>IFERROR(VLOOKUP(Table[[#This Row],[Activity Details of Assistance]],WHAT!E:F,2,FALSE),"")</f>
        <v># of FSM Site</v>
      </c>
      <c r="I868" s="195"/>
      <c r="J868">
        <v>18</v>
      </c>
      <c r="K868" t="s">
        <v>8280</v>
      </c>
      <c r="L868" s="214" t="s">
        <v>13</v>
      </c>
      <c r="M868" s="214" t="s">
        <v>14</v>
      </c>
      <c r="N868" s="195" t="s">
        <v>309</v>
      </c>
      <c r="O868" s="195" t="s">
        <v>1606</v>
      </c>
      <c r="P868" s="195" t="s">
        <v>6479</v>
      </c>
      <c r="Q868" s="236">
        <v>44620</v>
      </c>
      <c r="R868" s="236">
        <v>44805</v>
      </c>
      <c r="S868" t="s">
        <v>8452</v>
      </c>
      <c r="T868" s="196"/>
      <c r="U868" s="196"/>
      <c r="V868" s="196"/>
      <c r="W868" s="196"/>
      <c r="X868"/>
      <c r="Y868" t="s">
        <v>8335</v>
      </c>
      <c r="Z868">
        <v>1840742077</v>
      </c>
      <c r="AA868" t="s">
        <v>8336</v>
      </c>
      <c r="AB868" s="221" t="str">
        <f>_xlfn.IFNA(IF(Table[[#This Row],[Programme Partner]]&lt;&gt;Table[[#This Row],[Implementing Partner]],CONCATENATE(Table[[#This Row],[Programme Partner]],"-",Table[[#This Row],[Implementing Partner]]),Table[[#This Row],[Programme Partner]]),"")</f>
        <v>IOM-SHED</v>
      </c>
    </row>
    <row r="869" spans="1:28" ht="14.4" customHeight="1">
      <c r="A869" s="183">
        <v>916</v>
      </c>
      <c r="B869" t="s">
        <v>5148</v>
      </c>
      <c r="C869" s="198" t="s">
        <v>5238</v>
      </c>
      <c r="D869" s="212" t="s">
        <v>8458</v>
      </c>
      <c r="E869" s="195" t="s">
        <v>27</v>
      </c>
      <c r="F869" s="195" t="s">
        <v>8012</v>
      </c>
      <c r="G869" s="213" t="s">
        <v>8367</v>
      </c>
      <c r="H869" s="195" t="str">
        <f>IFERROR(VLOOKUP(Table[[#This Row],[Activity Details of Assistance]],WHAT!E:F,2,FALSE),"")</f>
        <v># of door</v>
      </c>
      <c r="I869" s="195"/>
      <c r="J869">
        <v>8</v>
      </c>
      <c r="K869" t="s">
        <v>8280</v>
      </c>
      <c r="L869" s="214" t="s">
        <v>13</v>
      </c>
      <c r="M869" s="214" t="s">
        <v>14</v>
      </c>
      <c r="N869" s="195" t="s">
        <v>309</v>
      </c>
      <c r="O869" s="195" t="s">
        <v>1606</v>
      </c>
      <c r="P869" s="195" t="s">
        <v>6479</v>
      </c>
      <c r="Q869" s="236">
        <v>44620</v>
      </c>
      <c r="R869" s="236">
        <v>44805</v>
      </c>
      <c r="S869" t="s">
        <v>8452</v>
      </c>
      <c r="T869" s="196"/>
      <c r="U869" s="196"/>
      <c r="V869" s="196"/>
      <c r="W869" s="196"/>
      <c r="X869"/>
      <c r="Y869" t="s">
        <v>8335</v>
      </c>
      <c r="Z869">
        <v>1840742077</v>
      </c>
      <c r="AA869" t="s">
        <v>8336</v>
      </c>
      <c r="AB869" s="221" t="str">
        <f>_xlfn.IFNA(IF(Table[[#This Row],[Programme Partner]]&lt;&gt;Table[[#This Row],[Implementing Partner]],CONCATENATE(Table[[#This Row],[Programme Partner]],"-",Table[[#This Row],[Implementing Partner]]),Table[[#This Row],[Programme Partner]]),"")</f>
        <v>IOM-SHED</v>
      </c>
    </row>
    <row r="870" spans="1:28" ht="14.4" customHeight="1">
      <c r="A870" s="183">
        <v>917</v>
      </c>
      <c r="B870" t="s">
        <v>5148</v>
      </c>
      <c r="C870" s="198" t="s">
        <v>5238</v>
      </c>
      <c r="D870" s="212" t="s">
        <v>8458</v>
      </c>
      <c r="E870" s="195" t="s">
        <v>27</v>
      </c>
      <c r="F870" s="195" t="s">
        <v>8012</v>
      </c>
      <c r="G870" s="213" t="s">
        <v>8357</v>
      </c>
      <c r="H870" s="195" t="str">
        <f>IFERROR(VLOOKUP(Table[[#This Row],[Activity Details of Assistance]],WHAT!E:F,2,FALSE),"")</f>
        <v># of door</v>
      </c>
      <c r="I870" s="195"/>
      <c r="J870">
        <v>128</v>
      </c>
      <c r="K870" t="s">
        <v>8280</v>
      </c>
      <c r="L870" s="214" t="s">
        <v>13</v>
      </c>
      <c r="M870" s="214" t="s">
        <v>14</v>
      </c>
      <c r="N870" s="195" t="s">
        <v>309</v>
      </c>
      <c r="O870" s="195" t="s">
        <v>1606</v>
      </c>
      <c r="P870" s="195" t="s">
        <v>6479</v>
      </c>
      <c r="Q870" s="236">
        <v>44620</v>
      </c>
      <c r="R870" s="236">
        <v>44805</v>
      </c>
      <c r="S870" t="s">
        <v>8452</v>
      </c>
      <c r="T870" s="196"/>
      <c r="U870" s="196"/>
      <c r="V870" s="196"/>
      <c r="W870" s="196"/>
      <c r="X870"/>
      <c r="Y870" t="s">
        <v>8335</v>
      </c>
      <c r="Z870">
        <v>1840742077</v>
      </c>
      <c r="AA870" t="s">
        <v>8336</v>
      </c>
      <c r="AB870" s="221" t="str">
        <f>_xlfn.IFNA(IF(Table[[#This Row],[Programme Partner]]&lt;&gt;Table[[#This Row],[Implementing Partner]],CONCATENATE(Table[[#This Row],[Programme Partner]],"-",Table[[#This Row],[Implementing Partner]]),Table[[#This Row],[Programme Partner]]),"")</f>
        <v>IOM-SHED</v>
      </c>
    </row>
    <row r="871" spans="1:28" ht="14.4" customHeight="1">
      <c r="A871" s="183">
        <v>918</v>
      </c>
      <c r="B871" t="s">
        <v>5148</v>
      </c>
      <c r="C871" s="198" t="s">
        <v>5238</v>
      </c>
      <c r="D871" s="212" t="s">
        <v>8458</v>
      </c>
      <c r="E871" s="195" t="s">
        <v>27</v>
      </c>
      <c r="F871" s="195" t="s">
        <v>8013</v>
      </c>
      <c r="G871" s="213" t="s">
        <v>8314</v>
      </c>
      <c r="H871" s="195" t="str">
        <f>IFERROR(VLOOKUP(Table[[#This Row],[Activity Details of Assistance]],WHAT!E:F,2,FALSE),"")</f>
        <v># of HP sessions at HH level</v>
      </c>
      <c r="I871" s="195"/>
      <c r="J871">
        <v>270</v>
      </c>
      <c r="K871" t="s">
        <v>8280</v>
      </c>
      <c r="L871" s="214" t="s">
        <v>13</v>
      </c>
      <c r="M871" s="214" t="s">
        <v>14</v>
      </c>
      <c r="N871" s="195" t="s">
        <v>309</v>
      </c>
      <c r="O871" s="195" t="s">
        <v>1606</v>
      </c>
      <c r="P871" s="195" t="s">
        <v>6479</v>
      </c>
      <c r="Q871" s="236">
        <v>44620</v>
      </c>
      <c r="R871" s="236">
        <v>44805</v>
      </c>
      <c r="S871" t="s">
        <v>8452</v>
      </c>
      <c r="T871" s="196"/>
      <c r="U871" s="196"/>
      <c r="V871" s="196"/>
      <c r="W871" s="196"/>
      <c r="X871"/>
      <c r="Y871" t="s">
        <v>8335</v>
      </c>
      <c r="Z871">
        <v>1840742077</v>
      </c>
      <c r="AA871" t="s">
        <v>8336</v>
      </c>
      <c r="AB871" s="221" t="str">
        <f>_xlfn.IFNA(IF(Table[[#This Row],[Programme Partner]]&lt;&gt;Table[[#This Row],[Implementing Partner]],CONCATENATE(Table[[#This Row],[Programme Partner]],"-",Table[[#This Row],[Implementing Partner]]),Table[[#This Row],[Programme Partner]]),"")</f>
        <v>IOM-SHED</v>
      </c>
    </row>
    <row r="872" spans="1:28" ht="14.4" customHeight="1">
      <c r="A872" s="183">
        <v>919</v>
      </c>
      <c r="B872" t="s">
        <v>5148</v>
      </c>
      <c r="C872" t="s">
        <v>5238</v>
      </c>
      <c r="D872" s="197" t="s">
        <v>8458</v>
      </c>
      <c r="E872" s="195" t="s">
        <v>27</v>
      </c>
      <c r="F872" s="195" t="s">
        <v>8014</v>
      </c>
      <c r="G872" s="213" t="s">
        <v>8358</v>
      </c>
      <c r="H872" s="195" t="str">
        <f>IFERROR(VLOOKUP(Table[[#This Row],[Activity Details of Assistance]],WHAT!E:F,2,FALSE),"")</f>
        <v># of campaign per camp </v>
      </c>
      <c r="I872" s="195"/>
      <c r="J872">
        <v>20</v>
      </c>
      <c r="K872" t="s">
        <v>8280</v>
      </c>
      <c r="L872" s="214" t="s">
        <v>13</v>
      </c>
      <c r="M872" s="214" t="s">
        <v>14</v>
      </c>
      <c r="N872" s="195" t="s">
        <v>309</v>
      </c>
      <c r="O872" s="195" t="s">
        <v>1606</v>
      </c>
      <c r="P872" s="195" t="s">
        <v>6479</v>
      </c>
      <c r="Q872" s="236">
        <v>44620</v>
      </c>
      <c r="R872" s="236">
        <v>44805</v>
      </c>
      <c r="S872" t="s">
        <v>8452</v>
      </c>
      <c r="T872" s="196"/>
      <c r="U872" s="196"/>
      <c r="V872" s="196"/>
      <c r="W872" s="196"/>
      <c r="X872"/>
      <c r="Y872" t="s">
        <v>8335</v>
      </c>
      <c r="Z872">
        <v>1840742077</v>
      </c>
      <c r="AA872" t="s">
        <v>8336</v>
      </c>
      <c r="AB872" s="221" t="str">
        <f>_xlfn.IFNA(IF(Table[[#This Row],[Programme Partner]]&lt;&gt;Table[[#This Row],[Implementing Partner]],CONCATENATE(Table[[#This Row],[Programme Partner]],"-",Table[[#This Row],[Implementing Partner]]),Table[[#This Row],[Programme Partner]]),"")</f>
        <v>IOM-SHED</v>
      </c>
    </row>
    <row r="873" spans="1:28" ht="14.4" customHeight="1">
      <c r="A873" s="183">
        <v>920</v>
      </c>
      <c r="B873" t="s">
        <v>5148</v>
      </c>
      <c r="C873" t="s">
        <v>5238</v>
      </c>
      <c r="D873" s="197" t="s">
        <v>8458</v>
      </c>
      <c r="E873" s="195" t="s">
        <v>27</v>
      </c>
      <c r="F873" s="195" t="s">
        <v>8014</v>
      </c>
      <c r="G873" s="213" t="s">
        <v>8375</v>
      </c>
      <c r="H873" s="195" t="str">
        <f>IFERROR(VLOOKUP(Table[[#This Row],[Activity Details of Assistance]],WHAT!E:F,2,FALSE),"")</f>
        <v># of 10L bin</v>
      </c>
      <c r="I873" s="195"/>
      <c r="J873">
        <v>567</v>
      </c>
      <c r="K873" t="s">
        <v>8280</v>
      </c>
      <c r="L873" s="214" t="s">
        <v>13</v>
      </c>
      <c r="M873" s="214" t="s">
        <v>14</v>
      </c>
      <c r="N873" s="195" t="s">
        <v>309</v>
      </c>
      <c r="O873" s="195" t="s">
        <v>1606</v>
      </c>
      <c r="P873" s="195" t="s">
        <v>6479</v>
      </c>
      <c r="Q873" s="236">
        <v>44620</v>
      </c>
      <c r="R873" s="236">
        <v>44805</v>
      </c>
      <c r="S873" t="s">
        <v>8452</v>
      </c>
      <c r="T873" s="196"/>
      <c r="U873" s="196"/>
      <c r="V873" s="196"/>
      <c r="W873" s="196"/>
      <c r="X873"/>
      <c r="Y873" t="s">
        <v>8335</v>
      </c>
      <c r="Z873">
        <v>1840742077</v>
      </c>
      <c r="AA873" t="s">
        <v>8336</v>
      </c>
      <c r="AB873" s="221" t="str">
        <f>_xlfn.IFNA(IF(Table[[#This Row],[Programme Partner]]&lt;&gt;Table[[#This Row],[Implementing Partner]],CONCATENATE(Table[[#This Row],[Programme Partner]],"-",Table[[#This Row],[Implementing Partner]]),Table[[#This Row],[Programme Partner]]),"")</f>
        <v>IOM-SHED</v>
      </c>
    </row>
    <row r="874" spans="1:28" ht="14.4" customHeight="1">
      <c r="A874" s="183">
        <v>921</v>
      </c>
      <c r="B874" t="s">
        <v>5148</v>
      </c>
      <c r="C874" t="s">
        <v>5238</v>
      </c>
      <c r="D874" s="197" t="s">
        <v>8324</v>
      </c>
      <c r="E874" s="195" t="s">
        <v>27</v>
      </c>
      <c r="F874" s="195" t="s">
        <v>8011</v>
      </c>
      <c r="G874" s="195" t="s">
        <v>8584</v>
      </c>
      <c r="H874" s="195" t="str">
        <f>IFERROR(VLOOKUP(Table[[#This Row],[Activity Details of Assistance]],WHAT!E:F,2,FALSE),"")</f>
        <v># of tube well</v>
      </c>
      <c r="I874" s="195"/>
      <c r="J874">
        <v>52</v>
      </c>
      <c r="K874" t="s">
        <v>8280</v>
      </c>
      <c r="L874" s="214" t="s">
        <v>13</v>
      </c>
      <c r="M874" s="214" t="s">
        <v>14</v>
      </c>
      <c r="N874" s="195" t="s">
        <v>309</v>
      </c>
      <c r="O874" s="195" t="s">
        <v>1606</v>
      </c>
      <c r="P874" s="195" t="s">
        <v>4678</v>
      </c>
      <c r="Q874" s="236">
        <v>44620</v>
      </c>
      <c r="R874" s="236">
        <v>44805</v>
      </c>
      <c r="S874" t="s">
        <v>8452</v>
      </c>
      <c r="T874" s="196"/>
      <c r="U874" s="196"/>
      <c r="V874" s="196"/>
      <c r="W874" s="196"/>
      <c r="X874"/>
      <c r="Y874" t="s">
        <v>8335</v>
      </c>
      <c r="Z874">
        <v>1840742077</v>
      </c>
      <c r="AA874" t="s">
        <v>8336</v>
      </c>
      <c r="AB874" s="221" t="str">
        <f>_xlfn.IFNA(IF(Table[[#This Row],[Programme Partner]]&lt;&gt;Table[[#This Row],[Implementing Partner]],CONCATENATE(Table[[#This Row],[Programme Partner]],"-",Table[[#This Row],[Implementing Partner]]),Table[[#This Row],[Programme Partner]]),"")</f>
        <v>IOM-SHED</v>
      </c>
    </row>
    <row r="875" spans="1:28" ht="14.4" customHeight="1">
      <c r="A875" s="183">
        <v>922</v>
      </c>
      <c r="B875" t="s">
        <v>5148</v>
      </c>
      <c r="C875" t="s">
        <v>5238</v>
      </c>
      <c r="D875" s="197" t="s">
        <v>8324</v>
      </c>
      <c r="E875" s="195" t="s">
        <v>27</v>
      </c>
      <c r="F875" s="195" t="s">
        <v>8011</v>
      </c>
      <c r="G875" s="213" t="s">
        <v>8325</v>
      </c>
      <c r="H875" s="195" t="str">
        <f>IFERROR(VLOOKUP(Table[[#This Row],[Activity Details of Assistance]],WHAT!E:F,2,FALSE),"")</f>
        <v># of tube well</v>
      </c>
      <c r="I875" s="195"/>
      <c r="J875">
        <v>2</v>
      </c>
      <c r="K875" t="s">
        <v>8280</v>
      </c>
      <c r="L875" s="214" t="s">
        <v>13</v>
      </c>
      <c r="M875" s="214" t="s">
        <v>14</v>
      </c>
      <c r="N875" s="195" t="s">
        <v>309</v>
      </c>
      <c r="O875" s="195" t="s">
        <v>1606</v>
      </c>
      <c r="P875" s="195" t="s">
        <v>4678</v>
      </c>
      <c r="Q875" s="236">
        <v>44620</v>
      </c>
      <c r="R875" s="236">
        <v>44805</v>
      </c>
      <c r="S875" t="s">
        <v>8452</v>
      </c>
      <c r="T875" s="196"/>
      <c r="U875" s="196"/>
      <c r="V875" s="196"/>
      <c r="W875" s="196"/>
      <c r="X875"/>
      <c r="Y875" t="s">
        <v>8335</v>
      </c>
      <c r="Z875">
        <v>1840742077</v>
      </c>
      <c r="AA875" t="s">
        <v>8336</v>
      </c>
      <c r="AB875" s="221" t="str">
        <f>_xlfn.IFNA(IF(Table[[#This Row],[Programme Partner]]&lt;&gt;Table[[#This Row],[Implementing Partner]],CONCATENATE(Table[[#This Row],[Programme Partner]],"-",Table[[#This Row],[Implementing Partner]]),Table[[#This Row],[Programme Partner]]),"")</f>
        <v>IOM-SHED</v>
      </c>
    </row>
    <row r="876" spans="1:28" ht="14.4" customHeight="1">
      <c r="A876" s="183">
        <v>923</v>
      </c>
      <c r="B876" t="s">
        <v>5148</v>
      </c>
      <c r="C876" t="s">
        <v>5238</v>
      </c>
      <c r="D876" s="197" t="s">
        <v>8324</v>
      </c>
      <c r="E876" s="195" t="s">
        <v>27</v>
      </c>
      <c r="F876" s="195" t="s">
        <v>8012</v>
      </c>
      <c r="G876" s="195" t="s">
        <v>8585</v>
      </c>
      <c r="H876" s="195" t="str">
        <f>IFERROR(VLOOKUP(Table[[#This Row],[Activity Details of Assistance]],WHAT!E:F,2,FALSE),"")</f>
        <v xml:space="preserve"># of door </v>
      </c>
      <c r="I876" s="195"/>
      <c r="J876">
        <v>18</v>
      </c>
      <c r="K876" t="s">
        <v>8280</v>
      </c>
      <c r="L876" s="214" t="s">
        <v>13</v>
      </c>
      <c r="M876" s="214" t="s">
        <v>14</v>
      </c>
      <c r="N876" s="195" t="s">
        <v>309</v>
      </c>
      <c r="O876" s="195" t="s">
        <v>1606</v>
      </c>
      <c r="P876" s="195" t="s">
        <v>4678</v>
      </c>
      <c r="Q876" s="236">
        <v>44620</v>
      </c>
      <c r="R876" s="236">
        <v>44805</v>
      </c>
      <c r="S876" t="s">
        <v>8452</v>
      </c>
      <c r="T876" s="196"/>
      <c r="U876" s="196"/>
      <c r="V876" s="196"/>
      <c r="W876" s="196"/>
      <c r="X876"/>
      <c r="Y876" t="s">
        <v>8335</v>
      </c>
      <c r="Z876">
        <v>1840742077</v>
      </c>
      <c r="AA876" t="s">
        <v>8336</v>
      </c>
      <c r="AB876" s="221" t="str">
        <f>_xlfn.IFNA(IF(Table[[#This Row],[Programme Partner]]&lt;&gt;Table[[#This Row],[Implementing Partner]],CONCATENATE(Table[[#This Row],[Programme Partner]],"-",Table[[#This Row],[Implementing Partner]]),Table[[#This Row],[Programme Partner]]),"")</f>
        <v>IOM-SHED</v>
      </c>
    </row>
    <row r="877" spans="1:28" ht="14.4" customHeight="1">
      <c r="A877" s="183">
        <v>924</v>
      </c>
      <c r="B877" t="s">
        <v>5148</v>
      </c>
      <c r="C877" t="s">
        <v>5238</v>
      </c>
      <c r="D877" s="197" t="s">
        <v>8324</v>
      </c>
      <c r="E877" s="195" t="s">
        <v>27</v>
      </c>
      <c r="F877" s="195" t="s">
        <v>8012</v>
      </c>
      <c r="G877" s="195" t="s">
        <v>8356</v>
      </c>
      <c r="H877" s="195" t="str">
        <f>IFERROR(VLOOKUP(Table[[#This Row],[Activity Details of Assistance]],WHAT!E:F,2,FALSE),"")</f>
        <v># of FSM Site</v>
      </c>
      <c r="I877" s="195"/>
      <c r="J877">
        <v>1</v>
      </c>
      <c r="K877" t="s">
        <v>8280</v>
      </c>
      <c r="L877" s="214" t="s">
        <v>13</v>
      </c>
      <c r="M877" s="214" t="s">
        <v>14</v>
      </c>
      <c r="N877" s="195" t="s">
        <v>309</v>
      </c>
      <c r="O877" s="195" t="s">
        <v>1606</v>
      </c>
      <c r="P877" s="195" t="s">
        <v>4678</v>
      </c>
      <c r="Q877" s="236">
        <v>44620</v>
      </c>
      <c r="R877" s="236">
        <v>44805</v>
      </c>
      <c r="S877" t="s">
        <v>8452</v>
      </c>
      <c r="T877" s="196"/>
      <c r="U877" s="196"/>
      <c r="V877" s="196"/>
      <c r="W877" s="196"/>
      <c r="X877"/>
      <c r="Y877" t="s">
        <v>8335</v>
      </c>
      <c r="Z877">
        <v>1840742077</v>
      </c>
      <c r="AA877" t="s">
        <v>8336</v>
      </c>
      <c r="AB877" s="221" t="str">
        <f>_xlfn.IFNA(IF(Table[[#This Row],[Programme Partner]]&lt;&gt;Table[[#This Row],[Implementing Partner]],CONCATENATE(Table[[#This Row],[Programme Partner]],"-",Table[[#This Row],[Implementing Partner]]),Table[[#This Row],[Programme Partner]]),"")</f>
        <v>IOM-SHED</v>
      </c>
    </row>
    <row r="878" spans="1:28" ht="14.4" customHeight="1">
      <c r="A878" s="183">
        <v>925</v>
      </c>
      <c r="B878" t="s">
        <v>5148</v>
      </c>
      <c r="C878" t="s">
        <v>5238</v>
      </c>
      <c r="D878" s="197" t="s">
        <v>8324</v>
      </c>
      <c r="E878" s="195" t="s">
        <v>27</v>
      </c>
      <c r="F878" s="195" t="s">
        <v>8012</v>
      </c>
      <c r="G878" s="213" t="s">
        <v>8357</v>
      </c>
      <c r="H878" s="195" t="str">
        <f>IFERROR(VLOOKUP(Table[[#This Row],[Activity Details of Assistance]],WHAT!E:F,2,FALSE),"")</f>
        <v># of door</v>
      </c>
      <c r="I878" s="195"/>
      <c r="J878">
        <v>13</v>
      </c>
      <c r="K878" t="s">
        <v>8280</v>
      </c>
      <c r="L878" s="214" t="s">
        <v>13</v>
      </c>
      <c r="M878" s="214" t="s">
        <v>14</v>
      </c>
      <c r="N878" s="195" t="s">
        <v>309</v>
      </c>
      <c r="O878" s="195" t="s">
        <v>1606</v>
      </c>
      <c r="P878" s="195" t="s">
        <v>4678</v>
      </c>
      <c r="Q878" s="236">
        <v>44620</v>
      </c>
      <c r="R878" s="236">
        <v>44805</v>
      </c>
      <c r="S878" t="s">
        <v>8452</v>
      </c>
      <c r="T878" s="196"/>
      <c r="U878" s="196"/>
      <c r="V878" s="196"/>
      <c r="W878" s="196"/>
      <c r="X878"/>
      <c r="Y878" t="s">
        <v>8335</v>
      </c>
      <c r="Z878">
        <v>1840742077</v>
      </c>
      <c r="AA878" t="s">
        <v>8336</v>
      </c>
      <c r="AB878" s="221" t="str">
        <f>_xlfn.IFNA(IF(Table[[#This Row],[Programme Partner]]&lt;&gt;Table[[#This Row],[Implementing Partner]],CONCATENATE(Table[[#This Row],[Programme Partner]],"-",Table[[#This Row],[Implementing Partner]]),Table[[#This Row],[Programme Partner]]),"")</f>
        <v>IOM-SHED</v>
      </c>
    </row>
    <row r="879" spans="1:28" ht="14.4" customHeight="1">
      <c r="A879" s="183">
        <v>926</v>
      </c>
      <c r="B879" t="s">
        <v>5148</v>
      </c>
      <c r="C879" t="s">
        <v>5238</v>
      </c>
      <c r="D879" s="197" t="s">
        <v>8324</v>
      </c>
      <c r="E879" s="195" t="s">
        <v>27</v>
      </c>
      <c r="F879" s="195" t="s">
        <v>8013</v>
      </c>
      <c r="G879" s="213" t="s">
        <v>8314</v>
      </c>
      <c r="H879" s="195" t="str">
        <f>IFERROR(VLOOKUP(Table[[#This Row],[Activity Details of Assistance]],WHAT!E:F,2,FALSE),"")</f>
        <v># of HP sessions at HH level</v>
      </c>
      <c r="I879" s="195"/>
      <c r="J879">
        <v>11</v>
      </c>
      <c r="K879" t="s">
        <v>8280</v>
      </c>
      <c r="L879" s="214" t="s">
        <v>13</v>
      </c>
      <c r="M879" s="214" t="s">
        <v>14</v>
      </c>
      <c r="N879" s="195" t="s">
        <v>309</v>
      </c>
      <c r="O879" s="195" t="s">
        <v>1606</v>
      </c>
      <c r="P879" s="195" t="s">
        <v>4678</v>
      </c>
      <c r="Q879" s="236">
        <v>44620</v>
      </c>
      <c r="R879" s="236">
        <v>44805</v>
      </c>
      <c r="S879" t="s">
        <v>8452</v>
      </c>
      <c r="T879" s="196"/>
      <c r="U879" s="196"/>
      <c r="V879" s="196"/>
      <c r="W879" s="196"/>
      <c r="X879"/>
      <c r="Y879" t="s">
        <v>8335</v>
      </c>
      <c r="Z879">
        <v>1840742077</v>
      </c>
      <c r="AA879" t="s">
        <v>8336</v>
      </c>
      <c r="AB879" s="221" t="str">
        <f>_xlfn.IFNA(IF(Table[[#This Row],[Programme Partner]]&lt;&gt;Table[[#This Row],[Implementing Partner]],CONCATENATE(Table[[#This Row],[Programme Partner]],"-",Table[[#This Row],[Implementing Partner]]),Table[[#This Row],[Programme Partner]]),"")</f>
        <v>IOM-SHED</v>
      </c>
    </row>
    <row r="880" spans="1:28" ht="14.4" customHeight="1">
      <c r="A880" s="183">
        <v>927</v>
      </c>
      <c r="B880" t="s">
        <v>5148</v>
      </c>
      <c r="C880" t="s">
        <v>5238</v>
      </c>
      <c r="D880" s="197" t="s">
        <v>8324</v>
      </c>
      <c r="E880" s="195" t="s">
        <v>27</v>
      </c>
      <c r="F880" s="195" t="s">
        <v>8013</v>
      </c>
      <c r="G880" s="213" t="s">
        <v>8363</v>
      </c>
      <c r="H880" s="195" t="str">
        <f>IFERROR(VLOOKUP(Table[[#This Row],[Activity Details of Assistance]],WHAT!E:F,2,FALSE),"")</f>
        <v># of household</v>
      </c>
      <c r="I880" s="195"/>
      <c r="J880">
        <v>1590</v>
      </c>
      <c r="K880" t="s">
        <v>8280</v>
      </c>
      <c r="L880" s="214" t="s">
        <v>13</v>
      </c>
      <c r="M880" s="214" t="s">
        <v>14</v>
      </c>
      <c r="N880" s="195" t="s">
        <v>309</v>
      </c>
      <c r="O880" s="195" t="s">
        <v>1606</v>
      </c>
      <c r="P880" s="195" t="s">
        <v>4678</v>
      </c>
      <c r="Q880" s="236">
        <v>44620</v>
      </c>
      <c r="R880" s="236">
        <v>44805</v>
      </c>
      <c r="S880" t="s">
        <v>8452</v>
      </c>
      <c r="T880" s="196"/>
      <c r="U880" s="196"/>
      <c r="V880" s="196"/>
      <c r="W880" s="196"/>
      <c r="X880"/>
      <c r="Y880" t="s">
        <v>8335</v>
      </c>
      <c r="Z880">
        <v>1840742077</v>
      </c>
      <c r="AA880" t="s">
        <v>8336</v>
      </c>
      <c r="AB880" s="221" t="str">
        <f>_xlfn.IFNA(IF(Table[[#This Row],[Programme Partner]]&lt;&gt;Table[[#This Row],[Implementing Partner]],CONCATENATE(Table[[#This Row],[Programme Partner]],"-",Table[[#This Row],[Implementing Partner]]),Table[[#This Row],[Programme Partner]]),"")</f>
        <v>IOM-SHED</v>
      </c>
    </row>
    <row r="881" spans="1:28" ht="14.4" customHeight="1">
      <c r="A881" s="183">
        <v>928</v>
      </c>
      <c r="B881" t="s">
        <v>5148</v>
      </c>
      <c r="C881" t="s">
        <v>5238</v>
      </c>
      <c r="D881" s="197" t="s">
        <v>8324</v>
      </c>
      <c r="E881" s="195" t="s">
        <v>27</v>
      </c>
      <c r="F881" s="195" t="s">
        <v>8013</v>
      </c>
      <c r="G881" t="s">
        <v>8369</v>
      </c>
      <c r="H881" s="195" t="str">
        <f>IFERROR(VLOOKUP(Table[[#This Row],[Activity Details of Assistance]],WHAT!E:F,2,FALSE),"")</f>
        <v># of female in reproductive age</v>
      </c>
      <c r="I881" s="195"/>
      <c r="J881">
        <v>2285</v>
      </c>
      <c r="K881" t="s">
        <v>8280</v>
      </c>
      <c r="L881" s="214" t="s">
        <v>13</v>
      </c>
      <c r="M881" s="214" t="s">
        <v>14</v>
      </c>
      <c r="N881" s="195" t="s">
        <v>309</v>
      </c>
      <c r="O881" s="195" t="s">
        <v>1606</v>
      </c>
      <c r="P881" s="195" t="s">
        <v>4678</v>
      </c>
      <c r="Q881" s="236">
        <v>44620</v>
      </c>
      <c r="R881" s="236">
        <v>44805</v>
      </c>
      <c r="S881" t="s">
        <v>8452</v>
      </c>
      <c r="T881" s="196"/>
      <c r="U881" s="196"/>
      <c r="V881" s="196"/>
      <c r="W881" s="196"/>
      <c r="X881"/>
      <c r="Y881" t="s">
        <v>8335</v>
      </c>
      <c r="Z881">
        <v>1840742077</v>
      </c>
      <c r="AA881" t="s">
        <v>8336</v>
      </c>
      <c r="AB881" s="221" t="str">
        <f>_xlfn.IFNA(IF(Table[[#This Row],[Programme Partner]]&lt;&gt;Table[[#This Row],[Implementing Partner]],CONCATENATE(Table[[#This Row],[Programme Partner]],"-",Table[[#This Row],[Implementing Partner]]),Table[[#This Row],[Programme Partner]]),"")</f>
        <v>IOM-SHED</v>
      </c>
    </row>
    <row r="882" spans="1:28" ht="14.4" customHeight="1">
      <c r="A882" s="183">
        <v>929</v>
      </c>
      <c r="B882" t="s">
        <v>5148</v>
      </c>
      <c r="C882" t="s">
        <v>5238</v>
      </c>
      <c r="D882" s="197" t="s">
        <v>8324</v>
      </c>
      <c r="E882" s="195" t="s">
        <v>27</v>
      </c>
      <c r="F882" s="195" t="s">
        <v>8014</v>
      </c>
      <c r="G882" s="195" t="s">
        <v>8358</v>
      </c>
      <c r="H882" s="195" t="str">
        <f>IFERROR(VLOOKUP(Table[[#This Row],[Activity Details of Assistance]],WHAT!E:F,2,FALSE),"")</f>
        <v># of campaign per camp </v>
      </c>
      <c r="I882" s="195"/>
      <c r="J882">
        <v>1</v>
      </c>
      <c r="K882" t="s">
        <v>8280</v>
      </c>
      <c r="L882" s="214" t="s">
        <v>13</v>
      </c>
      <c r="M882" s="214" t="s">
        <v>14</v>
      </c>
      <c r="N882" s="195" t="s">
        <v>309</v>
      </c>
      <c r="O882" s="195" t="s">
        <v>1606</v>
      </c>
      <c r="P882" s="195" t="s">
        <v>4678</v>
      </c>
      <c r="Q882" s="236">
        <v>44620</v>
      </c>
      <c r="R882" s="236">
        <v>44805</v>
      </c>
      <c r="S882" t="s">
        <v>8452</v>
      </c>
      <c r="T882" s="196"/>
      <c r="U882" s="196"/>
      <c r="V882" s="196"/>
      <c r="W882" s="196"/>
      <c r="X882"/>
      <c r="Y882" t="s">
        <v>8335</v>
      </c>
      <c r="Z882">
        <v>1840742077</v>
      </c>
      <c r="AA882" t="s">
        <v>8336</v>
      </c>
      <c r="AB882" s="221" t="str">
        <f>_xlfn.IFNA(IF(Table[[#This Row],[Programme Partner]]&lt;&gt;Table[[#This Row],[Implementing Partner]],CONCATENATE(Table[[#This Row],[Programme Partner]],"-",Table[[#This Row],[Implementing Partner]]),Table[[#This Row],[Programme Partner]]),"")</f>
        <v>IOM-SHED</v>
      </c>
    </row>
    <row r="883" spans="1:28" ht="14.4" customHeight="1">
      <c r="A883" s="183">
        <v>930</v>
      </c>
      <c r="B883" t="s">
        <v>5148</v>
      </c>
      <c r="C883" t="s">
        <v>5238</v>
      </c>
      <c r="D883" s="197" t="s">
        <v>8324</v>
      </c>
      <c r="E883" s="195" t="s">
        <v>27</v>
      </c>
      <c r="F883" s="195" t="s">
        <v>8014</v>
      </c>
      <c r="G883" s="195" t="s">
        <v>8375</v>
      </c>
      <c r="H883" s="195" t="str">
        <f>IFERROR(VLOOKUP(Table[[#This Row],[Activity Details of Assistance]],WHAT!E:F,2,FALSE),"")</f>
        <v># of 10L bin</v>
      </c>
      <c r="I883" s="195"/>
      <c r="J883">
        <v>314</v>
      </c>
      <c r="K883" t="s">
        <v>8280</v>
      </c>
      <c r="L883" s="214" t="s">
        <v>13</v>
      </c>
      <c r="M883" s="214" t="s">
        <v>14</v>
      </c>
      <c r="N883" s="195" t="s">
        <v>309</v>
      </c>
      <c r="O883" s="195" t="s">
        <v>1606</v>
      </c>
      <c r="P883" s="195" t="s">
        <v>4678</v>
      </c>
      <c r="Q883" s="236">
        <v>44620</v>
      </c>
      <c r="R883" s="236">
        <v>44805</v>
      </c>
      <c r="S883" t="s">
        <v>8452</v>
      </c>
      <c r="T883" s="196"/>
      <c r="U883" s="196"/>
      <c r="V883" s="196"/>
      <c r="W883" s="196"/>
      <c r="X883"/>
      <c r="Y883" t="s">
        <v>8335</v>
      </c>
      <c r="Z883">
        <v>1840742077</v>
      </c>
      <c r="AA883" t="s">
        <v>8336</v>
      </c>
      <c r="AB883" s="221" t="str">
        <f>_xlfn.IFNA(IF(Table[[#This Row],[Programme Partner]]&lt;&gt;Table[[#This Row],[Implementing Partner]],CONCATENATE(Table[[#This Row],[Programme Partner]],"-",Table[[#This Row],[Implementing Partner]]),Table[[#This Row],[Programme Partner]]),"")</f>
        <v>IOM-SHED</v>
      </c>
    </row>
    <row r="884" spans="1:28" ht="14.4" customHeight="1">
      <c r="A884" s="183">
        <v>931</v>
      </c>
      <c r="B884" t="s">
        <v>5148</v>
      </c>
      <c r="C884" t="s">
        <v>5238</v>
      </c>
      <c r="D884" s="197" t="s">
        <v>8324</v>
      </c>
      <c r="E884" s="195" t="s">
        <v>27</v>
      </c>
      <c r="F884" s="195" t="s">
        <v>8011</v>
      </c>
      <c r="G884" s="195" t="s">
        <v>8584</v>
      </c>
      <c r="H884" s="195" t="str">
        <f>IFERROR(VLOOKUP(Table[[#This Row],[Activity Details of Assistance]],WHAT!E:F,2,FALSE),"")</f>
        <v># of tube well</v>
      </c>
      <c r="I884" s="195"/>
      <c r="J884">
        <v>63</v>
      </c>
      <c r="K884" t="s">
        <v>8280</v>
      </c>
      <c r="L884" s="214" t="s">
        <v>13</v>
      </c>
      <c r="M884" s="214" t="s">
        <v>14</v>
      </c>
      <c r="N884" s="195" t="s">
        <v>309</v>
      </c>
      <c r="O884" s="195" t="s">
        <v>1606</v>
      </c>
      <c r="P884" s="195" t="s">
        <v>4680</v>
      </c>
      <c r="Q884" s="236">
        <v>44620</v>
      </c>
      <c r="R884" s="236">
        <v>44805</v>
      </c>
      <c r="S884" t="s">
        <v>8452</v>
      </c>
      <c r="T884" s="196"/>
      <c r="U884" s="196"/>
      <c r="V884" s="196"/>
      <c r="W884" s="196"/>
      <c r="X884"/>
      <c r="Y884" t="s">
        <v>8335</v>
      </c>
      <c r="Z884">
        <v>1840742077</v>
      </c>
      <c r="AA884" t="s">
        <v>8336</v>
      </c>
      <c r="AB884" s="221" t="str">
        <f>_xlfn.IFNA(IF(Table[[#This Row],[Programme Partner]]&lt;&gt;Table[[#This Row],[Implementing Partner]],CONCATENATE(Table[[#This Row],[Programme Partner]],"-",Table[[#This Row],[Implementing Partner]]),Table[[#This Row],[Programme Partner]]),"")</f>
        <v>IOM-SHED</v>
      </c>
    </row>
    <row r="885" spans="1:28" ht="14.4" customHeight="1">
      <c r="A885" s="183">
        <v>932</v>
      </c>
      <c r="B885" t="s">
        <v>5148</v>
      </c>
      <c r="C885" t="s">
        <v>5238</v>
      </c>
      <c r="D885" s="197" t="s">
        <v>8324</v>
      </c>
      <c r="E885" s="195" t="s">
        <v>27</v>
      </c>
      <c r="F885" s="195" t="s">
        <v>8011</v>
      </c>
      <c r="G885" s="213" t="s">
        <v>8325</v>
      </c>
      <c r="H885" s="195" t="str">
        <f>IFERROR(VLOOKUP(Table[[#This Row],[Activity Details of Assistance]],WHAT!E:F,2,FALSE),"")</f>
        <v># of tube well</v>
      </c>
      <c r="I885" s="195"/>
      <c r="J885">
        <v>3</v>
      </c>
      <c r="K885" t="s">
        <v>8280</v>
      </c>
      <c r="L885" s="214" t="s">
        <v>13</v>
      </c>
      <c r="M885" s="214" t="s">
        <v>14</v>
      </c>
      <c r="N885" s="195" t="s">
        <v>309</v>
      </c>
      <c r="O885" s="195" t="s">
        <v>1606</v>
      </c>
      <c r="P885" s="195" t="s">
        <v>4680</v>
      </c>
      <c r="Q885" s="236">
        <v>44620</v>
      </c>
      <c r="R885" s="236">
        <v>44805</v>
      </c>
      <c r="S885" t="s">
        <v>8452</v>
      </c>
      <c r="T885" s="196"/>
      <c r="U885" s="196"/>
      <c r="V885" s="196"/>
      <c r="W885" s="196"/>
      <c r="X885"/>
      <c r="Y885" t="s">
        <v>8335</v>
      </c>
      <c r="Z885">
        <v>1840742077</v>
      </c>
      <c r="AA885" t="s">
        <v>8336</v>
      </c>
      <c r="AB885" s="221" t="str">
        <f>_xlfn.IFNA(IF(Table[[#This Row],[Programme Partner]]&lt;&gt;Table[[#This Row],[Implementing Partner]],CONCATENATE(Table[[#This Row],[Programme Partner]],"-",Table[[#This Row],[Implementing Partner]]),Table[[#This Row],[Programme Partner]]),"")</f>
        <v>IOM-SHED</v>
      </c>
    </row>
    <row r="886" spans="1:28" ht="14.4" customHeight="1">
      <c r="A886" s="183">
        <v>933</v>
      </c>
      <c r="B886" t="s">
        <v>5148</v>
      </c>
      <c r="C886" t="s">
        <v>5238</v>
      </c>
      <c r="D886" s="197" t="s">
        <v>8324</v>
      </c>
      <c r="E886" s="195" t="s">
        <v>27</v>
      </c>
      <c r="F886" s="195" t="s">
        <v>8011</v>
      </c>
      <c r="G886" s="213" t="s">
        <v>8017</v>
      </c>
      <c r="H886" s="195" t="str">
        <f>IFERROR(VLOOKUP(Table[[#This Row],[Activity Details of Assistance]],WHAT!E:F,2,FALSE),"")</f>
        <v># cubic meters / day</v>
      </c>
      <c r="I886" s="195"/>
      <c r="J886">
        <v>80</v>
      </c>
      <c r="K886" t="s">
        <v>8280</v>
      </c>
      <c r="L886" s="214" t="s">
        <v>13</v>
      </c>
      <c r="M886" s="214" t="s">
        <v>14</v>
      </c>
      <c r="N886" s="195" t="s">
        <v>309</v>
      </c>
      <c r="O886" s="195" t="s">
        <v>1606</v>
      </c>
      <c r="P886" s="195" t="s">
        <v>4680</v>
      </c>
      <c r="Q886" s="236">
        <v>44620</v>
      </c>
      <c r="R886" s="236">
        <v>44805</v>
      </c>
      <c r="S886" t="s">
        <v>8452</v>
      </c>
      <c r="T886" s="196"/>
      <c r="U886" s="196"/>
      <c r="V886" s="196"/>
      <c r="W886" s="196"/>
      <c r="X886"/>
      <c r="Y886" t="s">
        <v>8335</v>
      </c>
      <c r="Z886">
        <v>1840742077</v>
      </c>
      <c r="AA886" t="s">
        <v>8336</v>
      </c>
      <c r="AB886" s="221" t="str">
        <f>_xlfn.IFNA(IF(Table[[#This Row],[Programme Partner]]&lt;&gt;Table[[#This Row],[Implementing Partner]],CONCATENATE(Table[[#This Row],[Programme Partner]],"-",Table[[#This Row],[Implementing Partner]]),Table[[#This Row],[Programme Partner]]),"")</f>
        <v>IOM-SHED</v>
      </c>
    </row>
    <row r="887" spans="1:28" ht="14.4" customHeight="1">
      <c r="A887" s="183">
        <v>934</v>
      </c>
      <c r="B887" t="s">
        <v>5148</v>
      </c>
      <c r="C887" t="s">
        <v>5238</v>
      </c>
      <c r="D887" s="197" t="s">
        <v>8324</v>
      </c>
      <c r="E887" s="195" t="s">
        <v>27</v>
      </c>
      <c r="F887" s="195" t="s">
        <v>8012</v>
      </c>
      <c r="G887" t="s">
        <v>8366</v>
      </c>
      <c r="H887" s="195" t="str">
        <f>IFERROR(VLOOKUP(Table[[#This Row],[Activity Details of Assistance]],WHAT!E:F,2,FALSE),"")</f>
        <v xml:space="preserve"># of door </v>
      </c>
      <c r="I887" s="195"/>
      <c r="J887">
        <v>4</v>
      </c>
      <c r="K887" t="s">
        <v>8280</v>
      </c>
      <c r="L887" s="214" t="s">
        <v>13</v>
      </c>
      <c r="M887" s="214" t="s">
        <v>14</v>
      </c>
      <c r="N887" s="195" t="s">
        <v>309</v>
      </c>
      <c r="O887" s="195" t="s">
        <v>1606</v>
      </c>
      <c r="P887" s="195" t="s">
        <v>4680</v>
      </c>
      <c r="Q887" s="236">
        <v>44620</v>
      </c>
      <c r="R887" s="236">
        <v>44805</v>
      </c>
      <c r="S887" t="s">
        <v>8452</v>
      </c>
      <c r="T887" s="196"/>
      <c r="U887" s="196"/>
      <c r="V887" s="196"/>
      <c r="W887" s="196"/>
      <c r="X887"/>
      <c r="Y887" t="s">
        <v>8335</v>
      </c>
      <c r="Z887">
        <v>1840742077</v>
      </c>
      <c r="AA887" t="s">
        <v>8336</v>
      </c>
      <c r="AB887" s="221" t="str">
        <f>_xlfn.IFNA(IF(Table[[#This Row],[Programme Partner]]&lt;&gt;Table[[#This Row],[Implementing Partner]],CONCATENATE(Table[[#This Row],[Programme Partner]],"-",Table[[#This Row],[Implementing Partner]]),Table[[#This Row],[Programme Partner]]),"")</f>
        <v>IOM-SHED</v>
      </c>
    </row>
    <row r="888" spans="1:28" ht="14.4" customHeight="1">
      <c r="A888" s="183">
        <v>935</v>
      </c>
      <c r="B888" t="s">
        <v>5148</v>
      </c>
      <c r="C888" t="s">
        <v>5238</v>
      </c>
      <c r="D888" s="197" t="s">
        <v>8324</v>
      </c>
      <c r="E888" s="195" t="s">
        <v>27</v>
      </c>
      <c r="F888" s="195" t="s">
        <v>8012</v>
      </c>
      <c r="G888" s="195" t="s">
        <v>8585</v>
      </c>
      <c r="H888" s="195" t="str">
        <f>IFERROR(VLOOKUP(Table[[#This Row],[Activity Details of Assistance]],WHAT!E:F,2,FALSE),"")</f>
        <v xml:space="preserve"># of door </v>
      </c>
      <c r="I888" s="195"/>
      <c r="J888">
        <v>27</v>
      </c>
      <c r="K888" t="s">
        <v>8280</v>
      </c>
      <c r="L888" s="214" t="s">
        <v>13</v>
      </c>
      <c r="M888" s="214" t="s">
        <v>14</v>
      </c>
      <c r="N888" s="195" t="s">
        <v>309</v>
      </c>
      <c r="O888" s="195" t="s">
        <v>1606</v>
      </c>
      <c r="P888" s="195" t="s">
        <v>4680</v>
      </c>
      <c r="Q888" s="236">
        <v>44620</v>
      </c>
      <c r="R888" s="236">
        <v>44805</v>
      </c>
      <c r="S888" t="s">
        <v>8452</v>
      </c>
      <c r="T888" s="196"/>
      <c r="U888" s="196"/>
      <c r="V888" s="196"/>
      <c r="W888" s="196"/>
      <c r="X888"/>
      <c r="Y888" t="s">
        <v>8335</v>
      </c>
      <c r="Z888">
        <v>1840742077</v>
      </c>
      <c r="AA888" t="s">
        <v>8336</v>
      </c>
      <c r="AB888" s="221" t="str">
        <f>_xlfn.IFNA(IF(Table[[#This Row],[Programme Partner]]&lt;&gt;Table[[#This Row],[Implementing Partner]],CONCATENATE(Table[[#This Row],[Programme Partner]],"-",Table[[#This Row],[Implementing Partner]]),Table[[#This Row],[Programme Partner]]),"")</f>
        <v>IOM-SHED</v>
      </c>
    </row>
    <row r="889" spans="1:28" ht="14.4" customHeight="1">
      <c r="A889" s="183">
        <v>936</v>
      </c>
      <c r="B889" t="s">
        <v>5148</v>
      </c>
      <c r="C889" t="s">
        <v>5238</v>
      </c>
      <c r="D889" s="197" t="s">
        <v>8324</v>
      </c>
      <c r="E889" s="195" t="s">
        <v>27</v>
      </c>
      <c r="F889" s="195" t="s">
        <v>8012</v>
      </c>
      <c r="G889" s="213" t="s">
        <v>8356</v>
      </c>
      <c r="H889" s="195" t="str">
        <f>IFERROR(VLOOKUP(Table[[#This Row],[Activity Details of Assistance]],WHAT!E:F,2,FALSE),"")</f>
        <v># of FSM Site</v>
      </c>
      <c r="I889" s="195"/>
      <c r="J889">
        <v>3</v>
      </c>
      <c r="K889" t="s">
        <v>8280</v>
      </c>
      <c r="L889" s="214" t="s">
        <v>13</v>
      </c>
      <c r="M889" s="214" t="s">
        <v>14</v>
      </c>
      <c r="N889" s="195" t="s">
        <v>309</v>
      </c>
      <c r="O889" s="195" t="s">
        <v>1606</v>
      </c>
      <c r="P889" s="195" t="s">
        <v>4680</v>
      </c>
      <c r="Q889" s="236">
        <v>44620</v>
      </c>
      <c r="R889" s="236">
        <v>44805</v>
      </c>
      <c r="S889" t="s">
        <v>8452</v>
      </c>
      <c r="T889" s="196"/>
      <c r="U889" s="196"/>
      <c r="V889" s="196"/>
      <c r="W889" s="196"/>
      <c r="X889"/>
      <c r="Y889" t="s">
        <v>8335</v>
      </c>
      <c r="Z889">
        <v>1840742077</v>
      </c>
      <c r="AA889" t="s">
        <v>8336</v>
      </c>
      <c r="AB889" s="221" t="str">
        <f>_xlfn.IFNA(IF(Table[[#This Row],[Programme Partner]]&lt;&gt;Table[[#This Row],[Implementing Partner]],CONCATENATE(Table[[#This Row],[Programme Partner]],"-",Table[[#This Row],[Implementing Partner]]),Table[[#This Row],[Programme Partner]]),"")</f>
        <v>IOM-SHED</v>
      </c>
    </row>
    <row r="890" spans="1:28" ht="14.4" customHeight="1">
      <c r="A890" s="183">
        <v>937</v>
      </c>
      <c r="B890" s="195" t="s">
        <v>5148</v>
      </c>
      <c r="C890" t="s">
        <v>5238</v>
      </c>
      <c r="D890" s="212" t="s">
        <v>8324</v>
      </c>
      <c r="E890" s="195" t="s">
        <v>27</v>
      </c>
      <c r="F890" s="195" t="s">
        <v>8012</v>
      </c>
      <c r="G890" s="213" t="s">
        <v>8357</v>
      </c>
      <c r="H890" s="195" t="str">
        <f>IFERROR(VLOOKUP(Table[[#This Row],[Activity Details of Assistance]],WHAT!E:F,2,FALSE),"")</f>
        <v># of door</v>
      </c>
      <c r="I890" s="195"/>
      <c r="J890">
        <v>79</v>
      </c>
      <c r="K890" t="s">
        <v>8280</v>
      </c>
      <c r="L890" s="214" t="s">
        <v>13</v>
      </c>
      <c r="M890" s="214" t="s">
        <v>14</v>
      </c>
      <c r="N890" s="195" t="s">
        <v>309</v>
      </c>
      <c r="O890" s="195" t="s">
        <v>1606</v>
      </c>
      <c r="P890" s="195" t="s">
        <v>4680</v>
      </c>
      <c r="Q890" s="236">
        <v>44620</v>
      </c>
      <c r="R890" s="236">
        <v>44805</v>
      </c>
      <c r="S890" t="s">
        <v>8452</v>
      </c>
      <c r="T890" s="196"/>
      <c r="U890" s="196"/>
      <c r="V890" s="196"/>
      <c r="W890" s="196"/>
      <c r="X890"/>
      <c r="Y890" t="s">
        <v>8335</v>
      </c>
      <c r="Z890">
        <v>1840742077</v>
      </c>
      <c r="AA890" t="s">
        <v>8336</v>
      </c>
      <c r="AB890" s="221" t="str">
        <f>_xlfn.IFNA(IF(Table[[#This Row],[Programme Partner]]&lt;&gt;Table[[#This Row],[Implementing Partner]],CONCATENATE(Table[[#This Row],[Programme Partner]],"-",Table[[#This Row],[Implementing Partner]]),Table[[#This Row],[Programme Partner]]),"")</f>
        <v>IOM-SHED</v>
      </c>
    </row>
    <row r="891" spans="1:28" ht="14.4" customHeight="1">
      <c r="A891" s="183">
        <v>938</v>
      </c>
      <c r="B891" s="195" t="s">
        <v>5148</v>
      </c>
      <c r="C891" t="s">
        <v>5238</v>
      </c>
      <c r="D891" s="212" t="s">
        <v>8324</v>
      </c>
      <c r="E891" s="195" t="s">
        <v>27</v>
      </c>
      <c r="F891" s="195" t="s">
        <v>8013</v>
      </c>
      <c r="G891" s="213" t="s">
        <v>8314</v>
      </c>
      <c r="H891" s="195" t="str">
        <f>IFERROR(VLOOKUP(Table[[#This Row],[Activity Details of Assistance]],WHAT!E:F,2,FALSE),"")</f>
        <v># of HP sessions at HH level</v>
      </c>
      <c r="I891" s="195"/>
      <c r="J891">
        <v>18</v>
      </c>
      <c r="K891" t="s">
        <v>8280</v>
      </c>
      <c r="L891" s="214" t="s">
        <v>13</v>
      </c>
      <c r="M891" s="214" t="s">
        <v>14</v>
      </c>
      <c r="N891" s="195" t="s">
        <v>309</v>
      </c>
      <c r="O891" s="195" t="s">
        <v>1606</v>
      </c>
      <c r="P891" s="195" t="s">
        <v>4680</v>
      </c>
      <c r="Q891" s="236">
        <v>44620</v>
      </c>
      <c r="R891" s="236">
        <v>44805</v>
      </c>
      <c r="S891" t="s">
        <v>8452</v>
      </c>
      <c r="T891" s="196"/>
      <c r="U891" s="196"/>
      <c r="V891" s="196"/>
      <c r="W891" s="196"/>
      <c r="X891"/>
      <c r="Y891" t="s">
        <v>8335</v>
      </c>
      <c r="Z891">
        <v>1840742077</v>
      </c>
      <c r="AA891" t="s">
        <v>8336</v>
      </c>
      <c r="AB891" s="221" t="str">
        <f>_xlfn.IFNA(IF(Table[[#This Row],[Programme Partner]]&lt;&gt;Table[[#This Row],[Implementing Partner]],CONCATENATE(Table[[#This Row],[Programme Partner]],"-",Table[[#This Row],[Implementing Partner]]),Table[[#This Row],[Programme Partner]]),"")</f>
        <v>IOM-SHED</v>
      </c>
    </row>
    <row r="892" spans="1:28" ht="14.4" customHeight="1">
      <c r="A892" s="183">
        <v>939</v>
      </c>
      <c r="B892" s="195" t="s">
        <v>5148</v>
      </c>
      <c r="C892" t="s">
        <v>5238</v>
      </c>
      <c r="D892" s="212" t="s">
        <v>8324</v>
      </c>
      <c r="E892" s="195" t="s">
        <v>27</v>
      </c>
      <c r="F892" s="195" t="s">
        <v>8013</v>
      </c>
      <c r="G892" s="213" t="s">
        <v>8363</v>
      </c>
      <c r="H892" s="195" t="str">
        <f>IFERROR(VLOOKUP(Table[[#This Row],[Activity Details of Assistance]],WHAT!E:F,2,FALSE),"")</f>
        <v># of household</v>
      </c>
      <c r="I892" s="195"/>
      <c r="J892">
        <v>2133</v>
      </c>
      <c r="K892" t="s">
        <v>8280</v>
      </c>
      <c r="L892" s="214" t="s">
        <v>13</v>
      </c>
      <c r="M892" s="214" t="s">
        <v>14</v>
      </c>
      <c r="N892" s="195" t="s">
        <v>309</v>
      </c>
      <c r="O892" s="195" t="s">
        <v>1606</v>
      </c>
      <c r="P892" s="195" t="s">
        <v>4680</v>
      </c>
      <c r="Q892" s="236">
        <v>44620</v>
      </c>
      <c r="R892" s="236">
        <v>44805</v>
      </c>
      <c r="S892" t="s">
        <v>8452</v>
      </c>
      <c r="T892" s="196"/>
      <c r="U892" s="196"/>
      <c r="V892" s="196"/>
      <c r="W892" s="196"/>
      <c r="X892"/>
      <c r="Y892" t="s">
        <v>8335</v>
      </c>
      <c r="Z892">
        <v>1840742077</v>
      </c>
      <c r="AA892" t="s">
        <v>8336</v>
      </c>
      <c r="AB892" s="221" t="str">
        <f>_xlfn.IFNA(IF(Table[[#This Row],[Programme Partner]]&lt;&gt;Table[[#This Row],[Implementing Partner]],CONCATENATE(Table[[#This Row],[Programme Partner]],"-",Table[[#This Row],[Implementing Partner]]),Table[[#This Row],[Programme Partner]]),"")</f>
        <v>IOM-SHED</v>
      </c>
    </row>
    <row r="893" spans="1:28" ht="14.4" customHeight="1">
      <c r="A893" s="183">
        <v>940</v>
      </c>
      <c r="B893" s="195" t="s">
        <v>5148</v>
      </c>
      <c r="C893" t="s">
        <v>5238</v>
      </c>
      <c r="D893" s="212" t="s">
        <v>8324</v>
      </c>
      <c r="E893" s="195" t="s">
        <v>27</v>
      </c>
      <c r="F893" s="195" t="s">
        <v>8013</v>
      </c>
      <c r="G893" s="213" t="s">
        <v>8369</v>
      </c>
      <c r="H893" s="195" t="str">
        <f>IFERROR(VLOOKUP(Table[[#This Row],[Activity Details of Assistance]],WHAT!E:F,2,FALSE),"")</f>
        <v># of female in reproductive age</v>
      </c>
      <c r="I893" s="195"/>
      <c r="J893">
        <v>3151</v>
      </c>
      <c r="K893" t="s">
        <v>8280</v>
      </c>
      <c r="L893" s="214" t="s">
        <v>13</v>
      </c>
      <c r="M893" s="214" t="s">
        <v>14</v>
      </c>
      <c r="N893" s="195" t="s">
        <v>309</v>
      </c>
      <c r="O893" s="195" t="s">
        <v>1606</v>
      </c>
      <c r="P893" s="195" t="s">
        <v>4680</v>
      </c>
      <c r="Q893" s="236">
        <v>44620</v>
      </c>
      <c r="R893" s="236">
        <v>44805</v>
      </c>
      <c r="S893" t="s">
        <v>8452</v>
      </c>
      <c r="T893" s="196"/>
      <c r="U893" s="196"/>
      <c r="V893" s="196"/>
      <c r="W893" s="196"/>
      <c r="X893"/>
      <c r="Y893" t="s">
        <v>8335</v>
      </c>
      <c r="Z893">
        <v>1840742077</v>
      </c>
      <c r="AA893" t="s">
        <v>8336</v>
      </c>
      <c r="AB893" s="221" t="str">
        <f>_xlfn.IFNA(IF(Table[[#This Row],[Programme Partner]]&lt;&gt;Table[[#This Row],[Implementing Partner]],CONCATENATE(Table[[#This Row],[Programme Partner]],"-",Table[[#This Row],[Implementing Partner]]),Table[[#This Row],[Programme Partner]]),"")</f>
        <v>IOM-SHED</v>
      </c>
    </row>
    <row r="894" spans="1:28" ht="14.4" customHeight="1">
      <c r="A894" s="183">
        <v>941</v>
      </c>
      <c r="B894" s="195" t="s">
        <v>5148</v>
      </c>
      <c r="C894" t="s">
        <v>5238</v>
      </c>
      <c r="D894" s="212" t="s">
        <v>8324</v>
      </c>
      <c r="E894" s="195" t="s">
        <v>27</v>
      </c>
      <c r="F894" s="195" t="s">
        <v>8013</v>
      </c>
      <c r="G894" s="213" t="s">
        <v>8315</v>
      </c>
      <c r="H894" s="195" t="str">
        <f>IFERROR(VLOOKUP(Table[[#This Row],[Activity Details of Assistance]],WHAT!E:F,2,FALSE),"")</f>
        <v># of handwashing station</v>
      </c>
      <c r="I894" s="195"/>
      <c r="J894">
        <v>1</v>
      </c>
      <c r="K894" t="s">
        <v>8280</v>
      </c>
      <c r="L894" s="214" t="s">
        <v>13</v>
      </c>
      <c r="M894" s="214" t="s">
        <v>14</v>
      </c>
      <c r="N894" s="195" t="s">
        <v>309</v>
      </c>
      <c r="O894" s="195" t="s">
        <v>1606</v>
      </c>
      <c r="P894" s="195" t="s">
        <v>4680</v>
      </c>
      <c r="Q894" s="236">
        <v>44620</v>
      </c>
      <c r="R894" s="236">
        <v>44805</v>
      </c>
      <c r="S894" t="s">
        <v>8452</v>
      </c>
      <c r="T894" s="196"/>
      <c r="U894" s="196"/>
      <c r="V894" s="196"/>
      <c r="W894" s="196"/>
      <c r="X894"/>
      <c r="Y894" t="s">
        <v>8335</v>
      </c>
      <c r="Z894">
        <v>1840742077</v>
      </c>
      <c r="AA894" t="s">
        <v>8336</v>
      </c>
      <c r="AB894" s="221" t="str">
        <f>_xlfn.IFNA(IF(Table[[#This Row],[Programme Partner]]&lt;&gt;Table[[#This Row],[Implementing Partner]],CONCATENATE(Table[[#This Row],[Programme Partner]],"-",Table[[#This Row],[Implementing Partner]]),Table[[#This Row],[Programme Partner]]),"")</f>
        <v>IOM-SHED</v>
      </c>
    </row>
    <row r="895" spans="1:28" ht="14.4" customHeight="1">
      <c r="A895" s="183">
        <v>942</v>
      </c>
      <c r="B895" s="195" t="s">
        <v>5148</v>
      </c>
      <c r="C895" t="s">
        <v>5238</v>
      </c>
      <c r="D895" s="212" t="s">
        <v>8324</v>
      </c>
      <c r="E895" s="195" t="s">
        <v>27</v>
      </c>
      <c r="F895" s="195" t="s">
        <v>8014</v>
      </c>
      <c r="G895" s="213" t="s">
        <v>8358</v>
      </c>
      <c r="H895" s="195" t="str">
        <f>IFERROR(VLOOKUP(Table[[#This Row],[Activity Details of Assistance]],WHAT!E:F,2,FALSE),"")</f>
        <v># of campaign per camp </v>
      </c>
      <c r="I895" s="195"/>
      <c r="J895">
        <v>1</v>
      </c>
      <c r="K895" t="s">
        <v>8280</v>
      </c>
      <c r="L895" s="214" t="s">
        <v>13</v>
      </c>
      <c r="M895" s="214" t="s">
        <v>14</v>
      </c>
      <c r="N895" s="195" t="s">
        <v>309</v>
      </c>
      <c r="O895" s="195" t="s">
        <v>1606</v>
      </c>
      <c r="P895" s="195" t="s">
        <v>4680</v>
      </c>
      <c r="Q895" s="236">
        <v>44620</v>
      </c>
      <c r="R895" s="236">
        <v>44805</v>
      </c>
      <c r="S895" t="s">
        <v>8452</v>
      </c>
      <c r="T895" s="196"/>
      <c r="U895" s="196"/>
      <c r="V895" s="196"/>
      <c r="W895" s="196"/>
      <c r="X895"/>
      <c r="Y895" t="s">
        <v>8335</v>
      </c>
      <c r="Z895">
        <v>1840742077</v>
      </c>
      <c r="AA895" t="s">
        <v>8336</v>
      </c>
      <c r="AB895" s="221" t="str">
        <f>_xlfn.IFNA(IF(Table[[#This Row],[Programme Partner]]&lt;&gt;Table[[#This Row],[Implementing Partner]],CONCATENATE(Table[[#This Row],[Programme Partner]],"-",Table[[#This Row],[Implementing Partner]]),Table[[#This Row],[Programme Partner]]),"")</f>
        <v>IOM-SHED</v>
      </c>
    </row>
    <row r="896" spans="1:28" ht="14.4" customHeight="1">
      <c r="A896" s="183">
        <v>943</v>
      </c>
      <c r="B896" s="195" t="s">
        <v>5148</v>
      </c>
      <c r="C896" t="s">
        <v>5238</v>
      </c>
      <c r="D896" s="212" t="s">
        <v>8324</v>
      </c>
      <c r="E896" s="195" t="s">
        <v>27</v>
      </c>
      <c r="F896" s="195" t="s">
        <v>8014</v>
      </c>
      <c r="G896" s="213" t="s">
        <v>8375</v>
      </c>
      <c r="H896" s="195" t="str">
        <f>IFERROR(VLOOKUP(Table[[#This Row],[Activity Details of Assistance]],WHAT!E:F,2,FALSE),"")</f>
        <v># of 10L bin</v>
      </c>
      <c r="I896" s="195"/>
      <c r="J896">
        <v>972</v>
      </c>
      <c r="K896" t="s">
        <v>8280</v>
      </c>
      <c r="L896" s="214" t="s">
        <v>13</v>
      </c>
      <c r="M896" s="214" t="s">
        <v>14</v>
      </c>
      <c r="N896" s="195" t="s">
        <v>309</v>
      </c>
      <c r="O896" s="195" t="s">
        <v>1606</v>
      </c>
      <c r="P896" s="195" t="s">
        <v>4680</v>
      </c>
      <c r="Q896" s="236">
        <v>44620</v>
      </c>
      <c r="R896" s="236">
        <v>44805</v>
      </c>
      <c r="S896" t="s">
        <v>8452</v>
      </c>
      <c r="T896" s="196"/>
      <c r="U896" s="196"/>
      <c r="V896" s="196"/>
      <c r="W896" s="196"/>
      <c r="X896"/>
      <c r="Y896" t="s">
        <v>8335</v>
      </c>
      <c r="Z896">
        <v>1840742077</v>
      </c>
      <c r="AA896" t="s">
        <v>8336</v>
      </c>
      <c r="AB896" s="221" t="str">
        <f>_xlfn.IFNA(IF(Table[[#This Row],[Programme Partner]]&lt;&gt;Table[[#This Row],[Implementing Partner]],CONCATENATE(Table[[#This Row],[Programme Partner]],"-",Table[[#This Row],[Implementing Partner]]),Table[[#This Row],[Programme Partner]]),"")</f>
        <v>IOM-SHED</v>
      </c>
    </row>
    <row r="897" spans="1:28" ht="14.4" customHeight="1">
      <c r="A897" s="183">
        <v>944</v>
      </c>
      <c r="B897" s="195" t="s">
        <v>5148</v>
      </c>
      <c r="C897" t="s">
        <v>5033</v>
      </c>
      <c r="D897" s="212" t="s">
        <v>5148</v>
      </c>
      <c r="E897" s="195" t="s">
        <v>27</v>
      </c>
      <c r="F897" s="195" t="s">
        <v>8011</v>
      </c>
      <c r="G897" s="195" t="s">
        <v>8584</v>
      </c>
      <c r="H897" s="195" t="str">
        <f>IFERROR(VLOOKUP(Table[[#This Row],[Activity Details of Assistance]],WHAT!E:F,2,FALSE),"")</f>
        <v># of tube well</v>
      </c>
      <c r="I897" s="195"/>
      <c r="J897">
        <v>240</v>
      </c>
      <c r="K897" t="s">
        <v>8280</v>
      </c>
      <c r="L897" s="214" t="s">
        <v>13</v>
      </c>
      <c r="M897" s="214" t="s">
        <v>14</v>
      </c>
      <c r="N897" s="195" t="s">
        <v>309</v>
      </c>
      <c r="O897" s="195" t="s">
        <v>1606</v>
      </c>
      <c r="P897" s="195" t="s">
        <v>17</v>
      </c>
      <c r="Q897" s="236">
        <v>44620</v>
      </c>
      <c r="R897" s="236">
        <v>44621</v>
      </c>
      <c r="S897" t="s">
        <v>8452</v>
      </c>
      <c r="T897" s="196"/>
      <c r="U897" s="196"/>
      <c r="V897" s="196"/>
      <c r="W897" s="196"/>
      <c r="X897"/>
      <c r="Y897" t="s">
        <v>8470</v>
      </c>
      <c r="Z897">
        <v>1833301502</v>
      </c>
      <c r="AA897" t="s">
        <v>8305</v>
      </c>
      <c r="AB897" s="221" t="str">
        <f>_xlfn.IFNA(IF(Table[[#This Row],[Programme Partner]]&lt;&gt;Table[[#This Row],[Implementing Partner]],CONCATENATE(Table[[#This Row],[Programme Partner]],"-",Table[[#This Row],[Implementing Partner]]),Table[[#This Row],[Programme Partner]]),"")</f>
        <v>IOM-BRAC</v>
      </c>
    </row>
    <row r="898" spans="1:28" ht="14.4" customHeight="1">
      <c r="A898" s="183">
        <v>945</v>
      </c>
      <c r="B898" s="195" t="s">
        <v>5148</v>
      </c>
      <c r="C898" t="s">
        <v>5033</v>
      </c>
      <c r="D898" s="212" t="s">
        <v>5148</v>
      </c>
      <c r="E898" s="195" t="s">
        <v>27</v>
      </c>
      <c r="F898" s="195" t="s">
        <v>8011</v>
      </c>
      <c r="G898" s="195" t="s">
        <v>8584</v>
      </c>
      <c r="H898" s="195" t="str">
        <f>IFERROR(VLOOKUP(Table[[#This Row],[Activity Details of Assistance]],WHAT!E:F,2,FALSE),"")</f>
        <v># of tube well</v>
      </c>
      <c r="I898" s="195"/>
      <c r="J898">
        <v>50</v>
      </c>
      <c r="K898" t="s">
        <v>8280</v>
      </c>
      <c r="L898" s="214" t="s">
        <v>13</v>
      </c>
      <c r="M898" s="214" t="s">
        <v>14</v>
      </c>
      <c r="N898" s="195" t="s">
        <v>309</v>
      </c>
      <c r="O898" s="195" t="s">
        <v>1606</v>
      </c>
      <c r="P898" s="195" t="s">
        <v>17</v>
      </c>
      <c r="Q898" s="236">
        <v>44620</v>
      </c>
      <c r="R898" s="236">
        <v>44621</v>
      </c>
      <c r="S898" t="s">
        <v>8452</v>
      </c>
      <c r="T898" s="196"/>
      <c r="U898" s="196"/>
      <c r="V898" s="196"/>
      <c r="W898" s="196"/>
      <c r="X898"/>
      <c r="Y898" t="s">
        <v>8470</v>
      </c>
      <c r="Z898">
        <v>1833301502</v>
      </c>
      <c r="AA898" t="s">
        <v>8305</v>
      </c>
      <c r="AB898" s="221" t="str">
        <f>_xlfn.IFNA(IF(Table[[#This Row],[Programme Partner]]&lt;&gt;Table[[#This Row],[Implementing Partner]],CONCATENATE(Table[[#This Row],[Programme Partner]],"-",Table[[#This Row],[Implementing Partner]]),Table[[#This Row],[Programme Partner]]),"")</f>
        <v>IOM-BRAC</v>
      </c>
    </row>
    <row r="899" spans="1:28" ht="14.4" customHeight="1">
      <c r="A899" s="183">
        <v>946</v>
      </c>
      <c r="B899" s="195" t="s">
        <v>5148</v>
      </c>
      <c r="C899" t="s">
        <v>5033</v>
      </c>
      <c r="D899" s="212" t="s">
        <v>5148</v>
      </c>
      <c r="E899" s="195" t="s">
        <v>27</v>
      </c>
      <c r="F899" s="195" t="s">
        <v>8012</v>
      </c>
      <c r="G899" s="195" t="s">
        <v>8585</v>
      </c>
      <c r="H899" s="195" t="str">
        <f>IFERROR(VLOOKUP(Table[[#This Row],[Activity Details of Assistance]],WHAT!E:F,2,FALSE),"")</f>
        <v xml:space="preserve"># of door </v>
      </c>
      <c r="I899" s="195"/>
      <c r="J899">
        <v>63</v>
      </c>
      <c r="K899" t="s">
        <v>8280</v>
      </c>
      <c r="L899" s="214" t="s">
        <v>13</v>
      </c>
      <c r="M899" s="214" t="s">
        <v>14</v>
      </c>
      <c r="N899" s="195" t="s">
        <v>309</v>
      </c>
      <c r="O899" s="195" t="s">
        <v>1606</v>
      </c>
      <c r="P899" s="195" t="s">
        <v>17</v>
      </c>
      <c r="Q899" s="236">
        <v>44620</v>
      </c>
      <c r="R899" s="236">
        <v>44621</v>
      </c>
      <c r="S899" t="s">
        <v>8452</v>
      </c>
      <c r="T899" s="196"/>
      <c r="U899" s="196"/>
      <c r="V899" s="196"/>
      <c r="W899" s="196"/>
      <c r="X899"/>
      <c r="Y899" t="s">
        <v>8470</v>
      </c>
      <c r="Z899">
        <v>1833301502</v>
      </c>
      <c r="AA899" t="s">
        <v>8305</v>
      </c>
      <c r="AB899" s="221" t="str">
        <f>_xlfn.IFNA(IF(Table[[#This Row],[Programme Partner]]&lt;&gt;Table[[#This Row],[Implementing Partner]],CONCATENATE(Table[[#This Row],[Programme Partner]],"-",Table[[#This Row],[Implementing Partner]]),Table[[#This Row],[Programme Partner]]),"")</f>
        <v>IOM-BRAC</v>
      </c>
    </row>
    <row r="900" spans="1:28" ht="14.4" customHeight="1">
      <c r="A900" s="183">
        <v>947</v>
      </c>
      <c r="B900" s="195" t="s">
        <v>5148</v>
      </c>
      <c r="C900" t="s">
        <v>5033</v>
      </c>
      <c r="D900" s="212" t="s">
        <v>5148</v>
      </c>
      <c r="E900" s="195" t="s">
        <v>27</v>
      </c>
      <c r="F900" s="195" t="s">
        <v>8012</v>
      </c>
      <c r="G900" s="213" t="s">
        <v>8359</v>
      </c>
      <c r="H900" s="195" t="str">
        <f>IFERROR(VLOOKUP(Table[[#This Row],[Activity Details of Assistance]],WHAT!E:F,2,FALSE),"")</f>
        <v># of FSM Site</v>
      </c>
      <c r="I900" s="195"/>
      <c r="J900">
        <v>4</v>
      </c>
      <c r="K900" t="s">
        <v>8280</v>
      </c>
      <c r="L900" s="214" t="s">
        <v>13</v>
      </c>
      <c r="M900" s="214" t="s">
        <v>14</v>
      </c>
      <c r="N900" s="195" t="s">
        <v>309</v>
      </c>
      <c r="O900" s="195" t="s">
        <v>1606</v>
      </c>
      <c r="P900" s="195" t="s">
        <v>17</v>
      </c>
      <c r="Q900" s="236">
        <v>44620</v>
      </c>
      <c r="R900" s="236">
        <v>44621</v>
      </c>
      <c r="S900" t="s">
        <v>8452</v>
      </c>
      <c r="T900" s="196"/>
      <c r="U900" s="196"/>
      <c r="V900" s="196"/>
      <c r="W900" s="196"/>
      <c r="X900"/>
      <c r="Y900" t="s">
        <v>8470</v>
      </c>
      <c r="Z900">
        <v>1833301502</v>
      </c>
      <c r="AA900" t="s">
        <v>8305</v>
      </c>
      <c r="AB900" s="221" t="str">
        <f>_xlfn.IFNA(IF(Table[[#This Row],[Programme Partner]]&lt;&gt;Table[[#This Row],[Implementing Partner]],CONCATENATE(Table[[#This Row],[Programme Partner]],"-",Table[[#This Row],[Implementing Partner]]),Table[[#This Row],[Programme Partner]]),"")</f>
        <v>IOM-BRAC</v>
      </c>
    </row>
    <row r="901" spans="1:28" ht="14.4" customHeight="1">
      <c r="A901" s="183">
        <v>948</v>
      </c>
      <c r="B901" s="195" t="s">
        <v>5148</v>
      </c>
      <c r="C901" t="s">
        <v>5033</v>
      </c>
      <c r="D901" s="212" t="s">
        <v>5148</v>
      </c>
      <c r="E901" s="195" t="s">
        <v>27</v>
      </c>
      <c r="F901" s="195" t="s">
        <v>8012</v>
      </c>
      <c r="G901" s="213" t="s">
        <v>8356</v>
      </c>
      <c r="H901" s="195" t="str">
        <f>IFERROR(VLOOKUP(Table[[#This Row],[Activity Details of Assistance]],WHAT!E:F,2,FALSE),"")</f>
        <v># of FSM Site</v>
      </c>
      <c r="I901" s="195"/>
      <c r="J901">
        <v>3</v>
      </c>
      <c r="K901" t="s">
        <v>8280</v>
      </c>
      <c r="L901" s="214" t="s">
        <v>13</v>
      </c>
      <c r="M901" s="214" t="s">
        <v>14</v>
      </c>
      <c r="N901" s="195" t="s">
        <v>309</v>
      </c>
      <c r="O901" s="195" t="s">
        <v>1606</v>
      </c>
      <c r="P901" s="195" t="s">
        <v>17</v>
      </c>
      <c r="Q901" s="236">
        <v>44620</v>
      </c>
      <c r="R901" s="236">
        <v>44621</v>
      </c>
      <c r="S901" t="s">
        <v>8452</v>
      </c>
      <c r="T901" s="196"/>
      <c r="U901" s="196"/>
      <c r="V901" s="196"/>
      <c r="W901" s="196"/>
      <c r="X901"/>
      <c r="Y901" t="s">
        <v>8470</v>
      </c>
      <c r="Z901">
        <v>1833301502</v>
      </c>
      <c r="AA901" t="s">
        <v>8305</v>
      </c>
      <c r="AB901" s="221" t="str">
        <f>_xlfn.IFNA(IF(Table[[#This Row],[Programme Partner]]&lt;&gt;Table[[#This Row],[Implementing Partner]],CONCATENATE(Table[[#This Row],[Programme Partner]],"-",Table[[#This Row],[Implementing Partner]]),Table[[#This Row],[Programme Partner]]),"")</f>
        <v>IOM-BRAC</v>
      </c>
    </row>
    <row r="902" spans="1:28" ht="14.4" customHeight="1">
      <c r="A902" s="183">
        <v>949</v>
      </c>
      <c r="B902" s="195" t="s">
        <v>5148</v>
      </c>
      <c r="C902" s="198" t="s">
        <v>5033</v>
      </c>
      <c r="D902" s="212" t="s">
        <v>5148</v>
      </c>
      <c r="E902" s="195" t="s">
        <v>27</v>
      </c>
      <c r="F902" s="195" t="s">
        <v>8012</v>
      </c>
      <c r="G902" s="213" t="s">
        <v>8367</v>
      </c>
      <c r="H902" s="195" t="str">
        <f>IFERROR(VLOOKUP(Table[[#This Row],[Activity Details of Assistance]],WHAT!E:F,2,FALSE),"")</f>
        <v># of door</v>
      </c>
      <c r="I902" s="195"/>
      <c r="J902">
        <v>1</v>
      </c>
      <c r="K902" t="s">
        <v>8280</v>
      </c>
      <c r="L902" s="214" t="s">
        <v>13</v>
      </c>
      <c r="M902" s="214" t="s">
        <v>14</v>
      </c>
      <c r="N902" s="195" t="s">
        <v>309</v>
      </c>
      <c r="O902" s="195" t="s">
        <v>1606</v>
      </c>
      <c r="P902" s="195" t="s">
        <v>17</v>
      </c>
      <c r="Q902" s="236">
        <v>44620</v>
      </c>
      <c r="R902" s="236">
        <v>44621</v>
      </c>
      <c r="S902" t="s">
        <v>8452</v>
      </c>
      <c r="T902" s="196"/>
      <c r="U902" s="196"/>
      <c r="V902" s="196"/>
      <c r="W902" s="196"/>
      <c r="X902"/>
      <c r="Y902" t="s">
        <v>8470</v>
      </c>
      <c r="Z902">
        <v>1833301502</v>
      </c>
      <c r="AA902" t="s">
        <v>8305</v>
      </c>
      <c r="AB902" s="221" t="str">
        <f>_xlfn.IFNA(IF(Table[[#This Row],[Programme Partner]]&lt;&gt;Table[[#This Row],[Implementing Partner]],CONCATENATE(Table[[#This Row],[Programme Partner]],"-",Table[[#This Row],[Implementing Partner]]),Table[[#This Row],[Programme Partner]]),"")</f>
        <v>IOM-BRAC</v>
      </c>
    </row>
    <row r="903" spans="1:28" ht="14.4" customHeight="1">
      <c r="A903" s="183">
        <v>950</v>
      </c>
      <c r="B903" s="195" t="s">
        <v>5148</v>
      </c>
      <c r="C903" s="198" t="s">
        <v>5033</v>
      </c>
      <c r="D903" s="212" t="s">
        <v>5148</v>
      </c>
      <c r="E903" s="195" t="s">
        <v>27</v>
      </c>
      <c r="F903" s="195" t="s">
        <v>8012</v>
      </c>
      <c r="G903" s="195" t="s">
        <v>8586</v>
      </c>
      <c r="H903" s="195" t="str">
        <f>IFERROR(VLOOKUP(Table[[#This Row],[Activity Details of Assistance]],WHAT!E:F,2,FALSE),"")</f>
        <v># of door</v>
      </c>
      <c r="I903" s="195"/>
      <c r="J903">
        <v>208</v>
      </c>
      <c r="K903" t="s">
        <v>8280</v>
      </c>
      <c r="L903" s="214" t="s">
        <v>13</v>
      </c>
      <c r="M903" s="214" t="s">
        <v>14</v>
      </c>
      <c r="N903" s="195" t="s">
        <v>309</v>
      </c>
      <c r="O903" s="195" t="s">
        <v>1606</v>
      </c>
      <c r="P903" s="195" t="s">
        <v>17</v>
      </c>
      <c r="Q903" s="236">
        <v>44620</v>
      </c>
      <c r="R903" s="236">
        <v>44621</v>
      </c>
      <c r="S903" t="s">
        <v>8452</v>
      </c>
      <c r="T903" s="196"/>
      <c r="U903" s="196"/>
      <c r="V903" s="196"/>
      <c r="W903" s="196"/>
      <c r="X903"/>
      <c r="Y903" t="s">
        <v>8470</v>
      </c>
      <c r="Z903">
        <v>1833301502</v>
      </c>
      <c r="AA903" t="s">
        <v>8305</v>
      </c>
      <c r="AB903" s="221" t="str">
        <f>_xlfn.IFNA(IF(Table[[#This Row],[Programme Partner]]&lt;&gt;Table[[#This Row],[Implementing Partner]],CONCATENATE(Table[[#This Row],[Programme Partner]],"-",Table[[#This Row],[Implementing Partner]]),Table[[#This Row],[Programme Partner]]),"")</f>
        <v>IOM-BRAC</v>
      </c>
    </row>
    <row r="904" spans="1:28" ht="14.4" customHeight="1">
      <c r="A904" s="183">
        <v>951</v>
      </c>
      <c r="B904" s="195" t="s">
        <v>5148</v>
      </c>
      <c r="C904" s="198" t="s">
        <v>5033</v>
      </c>
      <c r="D904" s="212" t="s">
        <v>5148</v>
      </c>
      <c r="E904" s="195" t="s">
        <v>27</v>
      </c>
      <c r="F904" s="195" t="s">
        <v>8012</v>
      </c>
      <c r="G904" s="195" t="s">
        <v>8357</v>
      </c>
      <c r="H904" s="195" t="str">
        <f>IFERROR(VLOOKUP(Table[[#This Row],[Activity Details of Assistance]],WHAT!E:F,2,FALSE),"")</f>
        <v># of door</v>
      </c>
      <c r="I904" s="195"/>
      <c r="J904">
        <v>129</v>
      </c>
      <c r="K904" t="s">
        <v>8280</v>
      </c>
      <c r="L904" s="214" t="s">
        <v>13</v>
      </c>
      <c r="M904" s="214" t="s">
        <v>14</v>
      </c>
      <c r="N904" s="195" t="s">
        <v>309</v>
      </c>
      <c r="O904" s="195" t="s">
        <v>1606</v>
      </c>
      <c r="P904" s="195" t="s">
        <v>17</v>
      </c>
      <c r="Q904" s="236">
        <v>44620</v>
      </c>
      <c r="R904" s="236">
        <v>44621</v>
      </c>
      <c r="S904" t="s">
        <v>8452</v>
      </c>
      <c r="T904" s="196"/>
      <c r="U904" s="196"/>
      <c r="V904" s="196"/>
      <c r="W904" s="196"/>
      <c r="X904"/>
      <c r="Y904" t="s">
        <v>8470</v>
      </c>
      <c r="Z904">
        <v>1833301502</v>
      </c>
      <c r="AA904" t="s">
        <v>8305</v>
      </c>
      <c r="AB904" s="221" t="str">
        <f>_xlfn.IFNA(IF(Table[[#This Row],[Programme Partner]]&lt;&gt;Table[[#This Row],[Implementing Partner]],CONCATENATE(Table[[#This Row],[Programme Partner]],"-",Table[[#This Row],[Implementing Partner]]),Table[[#This Row],[Programme Partner]]),"")</f>
        <v>IOM-BRAC</v>
      </c>
    </row>
    <row r="905" spans="1:28" ht="14.4" customHeight="1">
      <c r="A905" s="183">
        <v>952</v>
      </c>
      <c r="B905" s="195" t="s">
        <v>5148</v>
      </c>
      <c r="C905" s="198" t="s">
        <v>5033</v>
      </c>
      <c r="D905" s="212" t="s">
        <v>5148</v>
      </c>
      <c r="E905" s="195" t="s">
        <v>27</v>
      </c>
      <c r="F905" s="195" t="s">
        <v>8013</v>
      </c>
      <c r="G905" s="213" t="s">
        <v>8314</v>
      </c>
      <c r="H905" s="195" t="str">
        <f>IFERROR(VLOOKUP(Table[[#This Row],[Activity Details of Assistance]],WHAT!E:F,2,FALSE),"")</f>
        <v># of HP sessions at HH level</v>
      </c>
      <c r="I905" s="195"/>
      <c r="J905">
        <v>110</v>
      </c>
      <c r="K905" t="s">
        <v>8280</v>
      </c>
      <c r="L905" s="214" t="s">
        <v>13</v>
      </c>
      <c r="M905" s="214" t="s">
        <v>14</v>
      </c>
      <c r="N905" s="195" t="s">
        <v>309</v>
      </c>
      <c r="O905" s="195" t="s">
        <v>1606</v>
      </c>
      <c r="P905" s="195" t="s">
        <v>17</v>
      </c>
      <c r="Q905" s="236">
        <v>44620</v>
      </c>
      <c r="R905" s="236">
        <v>44621</v>
      </c>
      <c r="S905" t="s">
        <v>8452</v>
      </c>
      <c r="T905" s="196"/>
      <c r="U905" s="196"/>
      <c r="V905" s="196"/>
      <c r="W905" s="196"/>
      <c r="X905"/>
      <c r="Y905" t="s">
        <v>8470</v>
      </c>
      <c r="Z905">
        <v>1833301502</v>
      </c>
      <c r="AA905" t="s">
        <v>8305</v>
      </c>
      <c r="AB905" s="221" t="str">
        <f>_xlfn.IFNA(IF(Table[[#This Row],[Programme Partner]]&lt;&gt;Table[[#This Row],[Implementing Partner]],CONCATENATE(Table[[#This Row],[Programme Partner]],"-",Table[[#This Row],[Implementing Partner]]),Table[[#This Row],[Programme Partner]]),"")</f>
        <v>IOM-BRAC</v>
      </c>
    </row>
    <row r="906" spans="1:28" ht="14.4" customHeight="1">
      <c r="A906" s="183">
        <v>953</v>
      </c>
      <c r="B906" s="195" t="s">
        <v>5148</v>
      </c>
      <c r="C906" s="198" t="s">
        <v>5033</v>
      </c>
      <c r="D906" s="212" t="s">
        <v>5148</v>
      </c>
      <c r="E906" s="195" t="s">
        <v>27</v>
      </c>
      <c r="F906" s="195" t="s">
        <v>8013</v>
      </c>
      <c r="G906" t="s">
        <v>8019</v>
      </c>
      <c r="H906" s="195" t="str">
        <f>IFERROR(VLOOKUP(Table[[#This Row],[Activity Details of Assistance]],WHAT!E:F,2,FALSE),"")</f>
        <v>N/A</v>
      </c>
      <c r="I906" s="195"/>
      <c r="J906">
        <v>4681</v>
      </c>
      <c r="K906" t="s">
        <v>8280</v>
      </c>
      <c r="L906" s="214" t="s">
        <v>13</v>
      </c>
      <c r="M906" s="214" t="s">
        <v>14</v>
      </c>
      <c r="N906" s="195" t="s">
        <v>309</v>
      </c>
      <c r="O906" s="195" t="s">
        <v>1606</v>
      </c>
      <c r="P906" s="195" t="s">
        <v>17</v>
      </c>
      <c r="Q906" s="236">
        <v>44620</v>
      </c>
      <c r="R906" s="236">
        <v>44621</v>
      </c>
      <c r="S906" t="s">
        <v>8452</v>
      </c>
      <c r="T906" s="196"/>
      <c r="U906" s="196"/>
      <c r="V906" s="196"/>
      <c r="W906" s="196"/>
      <c r="X906" t="s">
        <v>8496</v>
      </c>
      <c r="Y906" t="s">
        <v>8470</v>
      </c>
      <c r="Z906">
        <v>1833301502</v>
      </c>
      <c r="AA906" t="s">
        <v>8305</v>
      </c>
      <c r="AB906" s="221" t="str">
        <f>_xlfn.IFNA(IF(Table[[#This Row],[Programme Partner]]&lt;&gt;Table[[#This Row],[Implementing Partner]],CONCATENATE(Table[[#This Row],[Programme Partner]],"-",Table[[#This Row],[Implementing Partner]]),Table[[#This Row],[Programme Partner]]),"")</f>
        <v>IOM-BRAC</v>
      </c>
    </row>
    <row r="907" spans="1:28" ht="14.4" customHeight="1">
      <c r="A907" s="183">
        <v>954</v>
      </c>
      <c r="B907" s="195" t="s">
        <v>5148</v>
      </c>
      <c r="C907" s="198" t="s">
        <v>5033</v>
      </c>
      <c r="D907" s="212" t="s">
        <v>5148</v>
      </c>
      <c r="E907" s="195" t="s">
        <v>27</v>
      </c>
      <c r="F907" s="195" t="s">
        <v>8014</v>
      </c>
      <c r="G907" s="213" t="s">
        <v>8358</v>
      </c>
      <c r="H907" s="195" t="str">
        <f>IFERROR(VLOOKUP(Table[[#This Row],[Activity Details of Assistance]],WHAT!E:F,2,FALSE),"")</f>
        <v># of campaign per camp </v>
      </c>
      <c r="I907" s="195"/>
      <c r="J907">
        <v>1</v>
      </c>
      <c r="K907" t="s">
        <v>8280</v>
      </c>
      <c r="L907" s="214" t="s">
        <v>13</v>
      </c>
      <c r="M907" s="214" t="s">
        <v>14</v>
      </c>
      <c r="N907" s="195" t="s">
        <v>309</v>
      </c>
      <c r="O907" s="195" t="s">
        <v>1606</v>
      </c>
      <c r="P907" s="195" t="s">
        <v>17</v>
      </c>
      <c r="Q907" s="236">
        <v>44620</v>
      </c>
      <c r="R907" s="236">
        <v>44621</v>
      </c>
      <c r="S907" t="s">
        <v>8452</v>
      </c>
      <c r="T907" s="196"/>
      <c r="U907" s="196"/>
      <c r="V907" s="196"/>
      <c r="W907" s="196"/>
      <c r="X907"/>
      <c r="Y907" t="s">
        <v>8470</v>
      </c>
      <c r="Z907">
        <v>1833301502</v>
      </c>
      <c r="AA907" t="s">
        <v>8305</v>
      </c>
      <c r="AB907" s="221" t="str">
        <f>_xlfn.IFNA(IF(Table[[#This Row],[Programme Partner]]&lt;&gt;Table[[#This Row],[Implementing Partner]],CONCATENATE(Table[[#This Row],[Programme Partner]],"-",Table[[#This Row],[Implementing Partner]]),Table[[#This Row],[Programme Partner]]),"")</f>
        <v>IOM-BRAC</v>
      </c>
    </row>
    <row r="908" spans="1:28" ht="14.4" customHeight="1">
      <c r="A908" s="183">
        <v>955</v>
      </c>
      <c r="B908" s="195" t="s">
        <v>5148</v>
      </c>
      <c r="C908" s="198" t="s">
        <v>5033</v>
      </c>
      <c r="D908" s="212" t="s">
        <v>5148</v>
      </c>
      <c r="E908" s="195" t="s">
        <v>27</v>
      </c>
      <c r="F908" s="195" t="s">
        <v>8014</v>
      </c>
      <c r="G908" s="213" t="s">
        <v>8361</v>
      </c>
      <c r="H908" s="195" t="str">
        <f>IFERROR(VLOOKUP(Table[[#This Row],[Activity Details of Assistance]],WHAT!E:F,2,FALSE),"")</f>
        <v># of plant</v>
      </c>
      <c r="I908" s="195"/>
      <c r="J908">
        <v>3</v>
      </c>
      <c r="K908" t="s">
        <v>8280</v>
      </c>
      <c r="L908" s="214" t="s">
        <v>13</v>
      </c>
      <c r="M908" s="214" t="s">
        <v>14</v>
      </c>
      <c r="N908" s="195" t="s">
        <v>309</v>
      </c>
      <c r="O908" s="195" t="s">
        <v>1606</v>
      </c>
      <c r="P908" s="195" t="s">
        <v>17</v>
      </c>
      <c r="Q908" s="236">
        <v>44620</v>
      </c>
      <c r="R908" s="236">
        <v>44621</v>
      </c>
      <c r="S908" t="s">
        <v>8452</v>
      </c>
      <c r="T908" s="196"/>
      <c r="U908" s="196"/>
      <c r="V908" s="196"/>
      <c r="W908" s="196"/>
      <c r="X908"/>
      <c r="Y908" t="s">
        <v>8470</v>
      </c>
      <c r="Z908">
        <v>1833301502</v>
      </c>
      <c r="AA908" t="s">
        <v>8305</v>
      </c>
      <c r="AB908" s="221" t="str">
        <f>_xlfn.IFNA(IF(Table[[#This Row],[Programme Partner]]&lt;&gt;Table[[#This Row],[Implementing Partner]],CONCATENATE(Table[[#This Row],[Programme Partner]],"-",Table[[#This Row],[Implementing Partner]]),Table[[#This Row],[Programme Partner]]),"")</f>
        <v>IOM-BRAC</v>
      </c>
    </row>
    <row r="909" spans="1:28" ht="14.4" customHeight="1">
      <c r="A909" s="183">
        <v>956</v>
      </c>
      <c r="B909" s="195" t="s">
        <v>5148</v>
      </c>
      <c r="C909" s="198" t="s">
        <v>8341</v>
      </c>
      <c r="D909" s="212" t="s">
        <v>5148</v>
      </c>
      <c r="E909" s="195" t="s">
        <v>27</v>
      </c>
      <c r="F909" s="195" t="s">
        <v>8011</v>
      </c>
      <c r="G909" s="195" t="s">
        <v>8584</v>
      </c>
      <c r="H909" s="195" t="str">
        <f>IFERROR(VLOOKUP(Table[[#This Row],[Activity Details of Assistance]],WHAT!E:F,2,FALSE),"")</f>
        <v># of tube well</v>
      </c>
      <c r="I909" s="195"/>
      <c r="J909">
        <v>174</v>
      </c>
      <c r="K909" t="s">
        <v>8280</v>
      </c>
      <c r="L909" s="214" t="s">
        <v>13</v>
      </c>
      <c r="M909" s="214" t="s">
        <v>14</v>
      </c>
      <c r="N909" s="195" t="s">
        <v>309</v>
      </c>
      <c r="O909" s="195" t="s">
        <v>1606</v>
      </c>
      <c r="P909" s="195" t="s">
        <v>4654</v>
      </c>
      <c r="Q909" s="236">
        <v>44620</v>
      </c>
      <c r="R909" s="236">
        <v>44593</v>
      </c>
      <c r="S909" t="s">
        <v>8452</v>
      </c>
      <c r="T909" s="196"/>
      <c r="U909" s="196"/>
      <c r="V909" s="196"/>
      <c r="W909" s="196"/>
      <c r="X909"/>
      <c r="Y909" t="s">
        <v>8340</v>
      </c>
      <c r="Z909">
        <v>1849719196</v>
      </c>
      <c r="AA909" t="s">
        <v>8290</v>
      </c>
      <c r="AB909" s="221" t="str">
        <f>_xlfn.IFNA(IF(Table[[#This Row],[Programme Partner]]&lt;&gt;Table[[#This Row],[Implementing Partner]],CONCATENATE(Table[[#This Row],[Programme Partner]],"-",Table[[#This Row],[Implementing Partner]]),Table[[#This Row],[Programme Partner]]),"")</f>
        <v>IOM-SHUSHILAN</v>
      </c>
    </row>
    <row r="910" spans="1:28" ht="14.4" customHeight="1">
      <c r="A910" s="183">
        <v>957</v>
      </c>
      <c r="B910" s="195" t="s">
        <v>5148</v>
      </c>
      <c r="C910" s="198" t="s">
        <v>8341</v>
      </c>
      <c r="D910" s="212" t="s">
        <v>5148</v>
      </c>
      <c r="E910" s="195" t="s">
        <v>27</v>
      </c>
      <c r="F910" s="195" t="s">
        <v>8011</v>
      </c>
      <c r="G910" s="213" t="s">
        <v>8355</v>
      </c>
      <c r="H910" s="195" t="str">
        <f>IFERROR(VLOOKUP(Table[[#This Row],[Activity Details of Assistance]],WHAT!E:F,2,FALSE),"")</f>
        <v># of water network</v>
      </c>
      <c r="I910" s="195"/>
      <c r="J910">
        <v>1</v>
      </c>
      <c r="K910" t="s">
        <v>8280</v>
      </c>
      <c r="L910" s="214" t="s">
        <v>13</v>
      </c>
      <c r="M910" s="214" t="s">
        <v>14</v>
      </c>
      <c r="N910" s="195" t="s">
        <v>309</v>
      </c>
      <c r="O910" s="195" t="s">
        <v>1606</v>
      </c>
      <c r="P910" s="195" t="s">
        <v>4654</v>
      </c>
      <c r="Q910" s="236">
        <v>44620</v>
      </c>
      <c r="R910" s="236">
        <v>44593</v>
      </c>
      <c r="S910" t="s">
        <v>8452</v>
      </c>
      <c r="T910" s="196"/>
      <c r="U910" s="196"/>
      <c r="V910" s="196"/>
      <c r="W910" s="196"/>
      <c r="X910"/>
      <c r="Y910" t="s">
        <v>8340</v>
      </c>
      <c r="Z910">
        <v>1849719196</v>
      </c>
      <c r="AA910" t="s">
        <v>8290</v>
      </c>
      <c r="AB910" s="221" t="str">
        <f>_xlfn.IFNA(IF(Table[[#This Row],[Programme Partner]]&lt;&gt;Table[[#This Row],[Implementing Partner]],CONCATENATE(Table[[#This Row],[Programme Partner]],"-",Table[[#This Row],[Implementing Partner]]),Table[[#This Row],[Programme Partner]]),"")</f>
        <v>IOM-SHUSHILAN</v>
      </c>
    </row>
    <row r="911" spans="1:28" ht="14.4" customHeight="1">
      <c r="A911" s="183">
        <v>958</v>
      </c>
      <c r="B911" s="195" t="s">
        <v>5148</v>
      </c>
      <c r="C911" s="198" t="s">
        <v>8341</v>
      </c>
      <c r="D911" s="212" t="s">
        <v>5148</v>
      </c>
      <c r="E911" s="195" t="s">
        <v>27</v>
      </c>
      <c r="F911" s="195" t="s">
        <v>8012</v>
      </c>
      <c r="G911" s="195" t="s">
        <v>8585</v>
      </c>
      <c r="H911" s="195" t="str">
        <f>IFERROR(VLOOKUP(Table[[#This Row],[Activity Details of Assistance]],WHAT!E:F,2,FALSE),"")</f>
        <v xml:space="preserve"># of door </v>
      </c>
      <c r="I911" s="195"/>
      <c r="J911">
        <v>46</v>
      </c>
      <c r="K911" t="s">
        <v>8280</v>
      </c>
      <c r="L911" s="214" t="s">
        <v>13</v>
      </c>
      <c r="M911" s="214" t="s">
        <v>14</v>
      </c>
      <c r="N911" s="195" t="s">
        <v>309</v>
      </c>
      <c r="O911" s="195" t="s">
        <v>1606</v>
      </c>
      <c r="P911" s="195" t="s">
        <v>4654</v>
      </c>
      <c r="Q911" s="236">
        <v>44620</v>
      </c>
      <c r="R911" s="236">
        <v>44593</v>
      </c>
      <c r="S911" t="s">
        <v>8452</v>
      </c>
      <c r="T911" s="196"/>
      <c r="U911" s="196"/>
      <c r="V911" s="196"/>
      <c r="W911" s="196"/>
      <c r="X911"/>
      <c r="Y911" t="s">
        <v>8340</v>
      </c>
      <c r="Z911">
        <v>1849719196</v>
      </c>
      <c r="AA911" t="s">
        <v>8290</v>
      </c>
      <c r="AB911" s="221" t="str">
        <f>_xlfn.IFNA(IF(Table[[#This Row],[Programme Partner]]&lt;&gt;Table[[#This Row],[Implementing Partner]],CONCATENATE(Table[[#This Row],[Programme Partner]],"-",Table[[#This Row],[Implementing Partner]]),Table[[#This Row],[Programme Partner]]),"")</f>
        <v>IOM-SHUSHILAN</v>
      </c>
    </row>
    <row r="912" spans="1:28" ht="14.4" customHeight="1">
      <c r="A912" s="183">
        <v>959</v>
      </c>
      <c r="B912" s="195" t="s">
        <v>5148</v>
      </c>
      <c r="C912" s="198" t="s">
        <v>8341</v>
      </c>
      <c r="D912" s="212" t="s">
        <v>5148</v>
      </c>
      <c r="E912" s="195" t="s">
        <v>27</v>
      </c>
      <c r="F912" s="195" t="s">
        <v>8012</v>
      </c>
      <c r="G912" s="213" t="s">
        <v>8359</v>
      </c>
      <c r="H912" s="195" t="str">
        <f>IFERROR(VLOOKUP(Table[[#This Row],[Activity Details of Assistance]],WHAT!E:F,2,FALSE),"")</f>
        <v># of FSM Site</v>
      </c>
      <c r="I912" s="195"/>
      <c r="J912">
        <v>2</v>
      </c>
      <c r="K912" t="s">
        <v>8280</v>
      </c>
      <c r="L912" s="214" t="s">
        <v>13</v>
      </c>
      <c r="M912" s="214" t="s">
        <v>14</v>
      </c>
      <c r="N912" s="195" t="s">
        <v>309</v>
      </c>
      <c r="O912" s="195" t="s">
        <v>1606</v>
      </c>
      <c r="P912" s="195" t="s">
        <v>4654</v>
      </c>
      <c r="Q912" s="236">
        <v>44620</v>
      </c>
      <c r="R912" s="236">
        <v>44593</v>
      </c>
      <c r="S912" t="s">
        <v>8452</v>
      </c>
      <c r="T912" s="196"/>
      <c r="U912" s="196"/>
      <c r="V912" s="196"/>
      <c r="W912" s="196"/>
      <c r="X912"/>
      <c r="Y912" t="s">
        <v>8340</v>
      </c>
      <c r="Z912">
        <v>1849719196</v>
      </c>
      <c r="AA912" t="s">
        <v>8290</v>
      </c>
      <c r="AB912" s="221" t="str">
        <f>_xlfn.IFNA(IF(Table[[#This Row],[Programme Partner]]&lt;&gt;Table[[#This Row],[Implementing Partner]],CONCATENATE(Table[[#This Row],[Programme Partner]],"-",Table[[#This Row],[Implementing Partner]]),Table[[#This Row],[Programme Partner]]),"")</f>
        <v>IOM-SHUSHILAN</v>
      </c>
    </row>
    <row r="913" spans="1:28" ht="14.4" customHeight="1">
      <c r="A913" s="183">
        <v>960</v>
      </c>
      <c r="B913" s="195" t="s">
        <v>5148</v>
      </c>
      <c r="C913" s="198" t="s">
        <v>8341</v>
      </c>
      <c r="D913" s="212" t="s">
        <v>5148</v>
      </c>
      <c r="E913" s="195" t="s">
        <v>27</v>
      </c>
      <c r="F913" s="195" t="s">
        <v>8012</v>
      </c>
      <c r="G913" s="213" t="s">
        <v>8367</v>
      </c>
      <c r="H913" s="195" t="str">
        <f>IFERROR(VLOOKUP(Table[[#This Row],[Activity Details of Assistance]],WHAT!E:F,2,FALSE),"")</f>
        <v># of door</v>
      </c>
      <c r="I913" s="195"/>
      <c r="J913">
        <v>1</v>
      </c>
      <c r="K913" t="s">
        <v>8280</v>
      </c>
      <c r="L913" s="214" t="s">
        <v>13</v>
      </c>
      <c r="M913" s="214" t="s">
        <v>14</v>
      </c>
      <c r="N913" s="195" t="s">
        <v>309</v>
      </c>
      <c r="O913" s="195" t="s">
        <v>1606</v>
      </c>
      <c r="P913" s="195" t="s">
        <v>4654</v>
      </c>
      <c r="Q913" s="236">
        <v>44620</v>
      </c>
      <c r="R913" s="236">
        <v>44593</v>
      </c>
      <c r="S913" t="s">
        <v>8452</v>
      </c>
      <c r="T913" s="196"/>
      <c r="U913" s="196"/>
      <c r="V913" s="196"/>
      <c r="W913" s="196"/>
      <c r="X913"/>
      <c r="Y913" t="s">
        <v>8340</v>
      </c>
      <c r="Z913">
        <v>1849719196</v>
      </c>
      <c r="AA913" t="s">
        <v>8290</v>
      </c>
      <c r="AB913" s="221" t="str">
        <f>_xlfn.IFNA(IF(Table[[#This Row],[Programme Partner]]&lt;&gt;Table[[#This Row],[Implementing Partner]],CONCATENATE(Table[[#This Row],[Programme Partner]],"-",Table[[#This Row],[Implementing Partner]]),Table[[#This Row],[Programme Partner]]),"")</f>
        <v>IOM-SHUSHILAN</v>
      </c>
    </row>
    <row r="914" spans="1:28" ht="14.4" customHeight="1">
      <c r="A914" s="183">
        <v>961</v>
      </c>
      <c r="B914" s="195" t="s">
        <v>5148</v>
      </c>
      <c r="C914" s="198" t="s">
        <v>8341</v>
      </c>
      <c r="D914" s="212" t="s">
        <v>5148</v>
      </c>
      <c r="E914" s="195" t="s">
        <v>27</v>
      </c>
      <c r="F914" s="195" t="s">
        <v>8012</v>
      </c>
      <c r="G914" s="195" t="s">
        <v>8586</v>
      </c>
      <c r="H914" s="195" t="str">
        <f>IFERROR(VLOOKUP(Table[[#This Row],[Activity Details of Assistance]],WHAT!E:F,2,FALSE),"")</f>
        <v># of door</v>
      </c>
      <c r="I914" s="195"/>
      <c r="J914">
        <v>115</v>
      </c>
      <c r="K914" t="s">
        <v>8280</v>
      </c>
      <c r="L914" s="214" t="s">
        <v>13</v>
      </c>
      <c r="M914" s="214" t="s">
        <v>14</v>
      </c>
      <c r="N914" s="195" t="s">
        <v>309</v>
      </c>
      <c r="O914" s="195" t="s">
        <v>1606</v>
      </c>
      <c r="P914" s="195" t="s">
        <v>4654</v>
      </c>
      <c r="Q914" s="236">
        <v>44620</v>
      </c>
      <c r="R914" s="236">
        <v>44593</v>
      </c>
      <c r="S914" t="s">
        <v>8452</v>
      </c>
      <c r="T914" s="196"/>
      <c r="U914" s="196"/>
      <c r="V914" s="196"/>
      <c r="W914" s="196"/>
      <c r="X914"/>
      <c r="Y914" t="s">
        <v>8340</v>
      </c>
      <c r="Z914">
        <v>1849719196</v>
      </c>
      <c r="AA914" t="s">
        <v>8290</v>
      </c>
      <c r="AB914" s="221" t="str">
        <f>_xlfn.IFNA(IF(Table[[#This Row],[Programme Partner]]&lt;&gt;Table[[#This Row],[Implementing Partner]],CONCATENATE(Table[[#This Row],[Programme Partner]],"-",Table[[#This Row],[Implementing Partner]]),Table[[#This Row],[Programme Partner]]),"")</f>
        <v>IOM-SHUSHILAN</v>
      </c>
    </row>
    <row r="915" spans="1:28" ht="14.4" customHeight="1">
      <c r="A915" s="183">
        <v>962</v>
      </c>
      <c r="B915" s="195" t="s">
        <v>5148</v>
      </c>
      <c r="C915" s="198" t="s">
        <v>8341</v>
      </c>
      <c r="D915" s="212" t="s">
        <v>5148</v>
      </c>
      <c r="E915" s="195" t="s">
        <v>27</v>
      </c>
      <c r="F915" s="195" t="s">
        <v>8012</v>
      </c>
      <c r="G915" s="213" t="s">
        <v>8357</v>
      </c>
      <c r="H915" s="195" t="str">
        <f>IFERROR(VLOOKUP(Table[[#This Row],[Activity Details of Assistance]],WHAT!E:F,2,FALSE),"")</f>
        <v># of door</v>
      </c>
      <c r="I915" s="195"/>
      <c r="J915">
        <v>434</v>
      </c>
      <c r="K915" t="s">
        <v>8280</v>
      </c>
      <c r="L915" s="214" t="s">
        <v>13</v>
      </c>
      <c r="M915" s="214" t="s">
        <v>14</v>
      </c>
      <c r="N915" s="195" t="s">
        <v>309</v>
      </c>
      <c r="O915" s="195" t="s">
        <v>1606</v>
      </c>
      <c r="P915" s="195" t="s">
        <v>4654</v>
      </c>
      <c r="Q915" s="236">
        <v>44620</v>
      </c>
      <c r="R915" s="236">
        <v>44593</v>
      </c>
      <c r="S915" t="s">
        <v>8452</v>
      </c>
      <c r="T915" s="196"/>
      <c r="U915" s="196"/>
      <c r="V915" s="196"/>
      <c r="W915" s="196"/>
      <c r="X915"/>
      <c r="Y915" t="s">
        <v>8340</v>
      </c>
      <c r="Z915">
        <v>1849719196</v>
      </c>
      <c r="AA915" t="s">
        <v>8290</v>
      </c>
      <c r="AB915" s="221" t="str">
        <f>_xlfn.IFNA(IF(Table[[#This Row],[Programme Partner]]&lt;&gt;Table[[#This Row],[Implementing Partner]],CONCATENATE(Table[[#This Row],[Programme Partner]],"-",Table[[#This Row],[Implementing Partner]]),Table[[#This Row],[Programme Partner]]),"")</f>
        <v>IOM-SHUSHILAN</v>
      </c>
    </row>
    <row r="916" spans="1:28" ht="14.4" customHeight="1">
      <c r="A916" s="183">
        <v>963</v>
      </c>
      <c r="B916" s="195" t="s">
        <v>5148</v>
      </c>
      <c r="C916" s="198" t="s">
        <v>8341</v>
      </c>
      <c r="D916" s="212" t="s">
        <v>5148</v>
      </c>
      <c r="E916" s="195" t="s">
        <v>27</v>
      </c>
      <c r="F916" s="195" t="s">
        <v>8013</v>
      </c>
      <c r="G916" s="213" t="s">
        <v>8314</v>
      </c>
      <c r="H916" s="195" t="str">
        <f>IFERROR(VLOOKUP(Table[[#This Row],[Activity Details of Assistance]],WHAT!E:F,2,FALSE),"")</f>
        <v># of HP sessions at HH level</v>
      </c>
      <c r="I916" s="195"/>
      <c r="J916">
        <v>8429</v>
      </c>
      <c r="K916" t="s">
        <v>8280</v>
      </c>
      <c r="L916" s="214" t="s">
        <v>13</v>
      </c>
      <c r="M916" s="214" t="s">
        <v>14</v>
      </c>
      <c r="N916" s="195" t="s">
        <v>309</v>
      </c>
      <c r="O916" s="195" t="s">
        <v>1606</v>
      </c>
      <c r="P916" s="195" t="s">
        <v>4654</v>
      </c>
      <c r="Q916" s="236">
        <v>44620</v>
      </c>
      <c r="R916" s="236">
        <v>44593</v>
      </c>
      <c r="S916" t="s">
        <v>8452</v>
      </c>
      <c r="T916" s="196"/>
      <c r="U916" s="196"/>
      <c r="V916" s="196"/>
      <c r="W916" s="196"/>
      <c r="X916"/>
      <c r="Y916" t="s">
        <v>8340</v>
      </c>
      <c r="Z916">
        <v>1849719196</v>
      </c>
      <c r="AA916" t="s">
        <v>8290</v>
      </c>
      <c r="AB916" s="221" t="str">
        <f>_xlfn.IFNA(IF(Table[[#This Row],[Programme Partner]]&lt;&gt;Table[[#This Row],[Implementing Partner]],CONCATENATE(Table[[#This Row],[Programme Partner]],"-",Table[[#This Row],[Implementing Partner]]),Table[[#This Row],[Programme Partner]]),"")</f>
        <v>IOM-SHUSHILAN</v>
      </c>
    </row>
    <row r="917" spans="1:28" ht="14.4" customHeight="1">
      <c r="A917" s="183">
        <v>964</v>
      </c>
      <c r="B917" s="195" t="s">
        <v>5148</v>
      </c>
      <c r="C917" s="198" t="s">
        <v>8341</v>
      </c>
      <c r="D917" s="212" t="s">
        <v>5148</v>
      </c>
      <c r="E917" s="195" t="s">
        <v>27</v>
      </c>
      <c r="F917" s="195" t="s">
        <v>8013</v>
      </c>
      <c r="G917" s="213" t="s">
        <v>8363</v>
      </c>
      <c r="H917" s="195" t="str">
        <f>IFERROR(VLOOKUP(Table[[#This Row],[Activity Details of Assistance]],WHAT!E:F,2,FALSE),"")</f>
        <v># of household</v>
      </c>
      <c r="I917" s="195"/>
      <c r="J917">
        <v>5575</v>
      </c>
      <c r="K917" t="s">
        <v>8280</v>
      </c>
      <c r="L917" s="214" t="s">
        <v>13</v>
      </c>
      <c r="M917" s="214" t="s">
        <v>14</v>
      </c>
      <c r="N917" s="195" t="s">
        <v>309</v>
      </c>
      <c r="O917" s="195" t="s">
        <v>1606</v>
      </c>
      <c r="P917" s="195" t="s">
        <v>4654</v>
      </c>
      <c r="Q917" s="236">
        <v>44620</v>
      </c>
      <c r="R917" s="236">
        <v>44593</v>
      </c>
      <c r="S917" t="s">
        <v>8452</v>
      </c>
      <c r="T917" s="196"/>
      <c r="U917" s="196"/>
      <c r="V917" s="196"/>
      <c r="W917" s="196"/>
      <c r="X917"/>
      <c r="Y917" t="s">
        <v>8340</v>
      </c>
      <c r="Z917">
        <v>1849719196</v>
      </c>
      <c r="AA917" t="s">
        <v>8290</v>
      </c>
      <c r="AB917" s="221" t="str">
        <f>_xlfn.IFNA(IF(Table[[#This Row],[Programme Partner]]&lt;&gt;Table[[#This Row],[Implementing Partner]],CONCATENATE(Table[[#This Row],[Programme Partner]],"-",Table[[#This Row],[Implementing Partner]]),Table[[#This Row],[Programme Partner]]),"")</f>
        <v>IOM-SHUSHILAN</v>
      </c>
    </row>
    <row r="918" spans="1:28" ht="14.4" customHeight="1">
      <c r="A918" s="183">
        <v>965</v>
      </c>
      <c r="B918" s="195" t="s">
        <v>5148</v>
      </c>
      <c r="C918" s="198" t="s">
        <v>8341</v>
      </c>
      <c r="D918" s="212" t="s">
        <v>5148</v>
      </c>
      <c r="E918" s="195" t="s">
        <v>27</v>
      </c>
      <c r="F918" s="195" t="s">
        <v>8014</v>
      </c>
      <c r="G918" t="s">
        <v>8445</v>
      </c>
      <c r="H918" s="195" t="str">
        <f>IFERROR(VLOOKUP(Table[[#This Row],[Activity Details of Assistance]],WHAT!E:F,2,FALSE),"")</f>
        <v># of plant</v>
      </c>
      <c r="I918" s="195"/>
      <c r="J918">
        <v>1</v>
      </c>
      <c r="K918" t="s">
        <v>8280</v>
      </c>
      <c r="L918" s="214" t="s">
        <v>13</v>
      </c>
      <c r="M918" s="214" t="s">
        <v>14</v>
      </c>
      <c r="N918" s="195" t="s">
        <v>309</v>
      </c>
      <c r="O918" s="195" t="s">
        <v>1606</v>
      </c>
      <c r="P918" s="195" t="s">
        <v>4654</v>
      </c>
      <c r="Q918" s="236">
        <v>44620</v>
      </c>
      <c r="R918" s="236">
        <v>44593</v>
      </c>
      <c r="S918" t="s">
        <v>8452</v>
      </c>
      <c r="T918" s="196"/>
      <c r="U918" s="196"/>
      <c r="V918" s="196"/>
      <c r="W918" s="196"/>
      <c r="X918"/>
      <c r="Y918" t="s">
        <v>8340</v>
      </c>
      <c r="Z918">
        <v>1849719196</v>
      </c>
      <c r="AA918" t="s">
        <v>8290</v>
      </c>
      <c r="AB918" s="221" t="str">
        <f>_xlfn.IFNA(IF(Table[[#This Row],[Programme Partner]]&lt;&gt;Table[[#This Row],[Implementing Partner]],CONCATENATE(Table[[#This Row],[Programme Partner]],"-",Table[[#This Row],[Implementing Partner]]),Table[[#This Row],[Programme Partner]]),"")</f>
        <v>IOM-SHUSHILAN</v>
      </c>
    </row>
    <row r="919" spans="1:28" ht="14.4" customHeight="1">
      <c r="A919" s="183">
        <v>966</v>
      </c>
      <c r="B919" s="195" t="s">
        <v>5148</v>
      </c>
      <c r="C919" s="198" t="s">
        <v>8341</v>
      </c>
      <c r="D919" s="212" t="s">
        <v>5148</v>
      </c>
      <c r="E919" s="195" t="s">
        <v>27</v>
      </c>
      <c r="F919" s="195" t="s">
        <v>8014</v>
      </c>
      <c r="G919" s="195" t="s">
        <v>8361</v>
      </c>
      <c r="H919" s="195" t="str">
        <f>IFERROR(VLOOKUP(Table[[#This Row],[Activity Details of Assistance]],WHAT!E:F,2,FALSE),"")</f>
        <v># of plant</v>
      </c>
      <c r="I919" s="195"/>
      <c r="J919">
        <v>3</v>
      </c>
      <c r="K919" t="s">
        <v>8280</v>
      </c>
      <c r="L919" s="214" t="s">
        <v>13</v>
      </c>
      <c r="M919" s="214" t="s">
        <v>14</v>
      </c>
      <c r="N919" s="195" t="s">
        <v>309</v>
      </c>
      <c r="O919" s="195" t="s">
        <v>1606</v>
      </c>
      <c r="P919" s="195" t="s">
        <v>4654</v>
      </c>
      <c r="Q919" s="236">
        <v>44620</v>
      </c>
      <c r="R919" s="236">
        <v>44593</v>
      </c>
      <c r="S919" t="s">
        <v>8452</v>
      </c>
      <c r="T919" s="196"/>
      <c r="U919" s="196"/>
      <c r="V919" s="196"/>
      <c r="W919" s="196"/>
      <c r="X919"/>
      <c r="Y919" t="s">
        <v>8340</v>
      </c>
      <c r="Z919">
        <v>1849719196</v>
      </c>
      <c r="AA919" t="s">
        <v>8290</v>
      </c>
      <c r="AB919" s="221" t="str">
        <f>_xlfn.IFNA(IF(Table[[#This Row],[Programme Partner]]&lt;&gt;Table[[#This Row],[Implementing Partner]],CONCATENATE(Table[[#This Row],[Programme Partner]],"-",Table[[#This Row],[Implementing Partner]]),Table[[#This Row],[Programme Partner]]),"")</f>
        <v>IOM-SHUSHILAN</v>
      </c>
    </row>
    <row r="920" spans="1:28" ht="14.4" customHeight="1">
      <c r="A920" s="183">
        <v>967</v>
      </c>
      <c r="B920" s="195" t="s">
        <v>5148</v>
      </c>
      <c r="C920" s="198" t="s">
        <v>5184</v>
      </c>
      <c r="D920" s="212" t="s">
        <v>5148</v>
      </c>
      <c r="E920" s="195" t="s">
        <v>27</v>
      </c>
      <c r="F920" s="195" t="s">
        <v>8011</v>
      </c>
      <c r="G920" s="195" t="s">
        <v>8584</v>
      </c>
      <c r="H920" s="195" t="str">
        <f>IFERROR(VLOOKUP(Table[[#This Row],[Activity Details of Assistance]],WHAT!E:F,2,FALSE),"")</f>
        <v># of tube well</v>
      </c>
      <c r="I920" s="195"/>
      <c r="J920">
        <v>230</v>
      </c>
      <c r="K920" t="s">
        <v>8280</v>
      </c>
      <c r="L920" s="214" t="s">
        <v>13</v>
      </c>
      <c r="M920" s="214" t="s">
        <v>14</v>
      </c>
      <c r="N920" s="195" t="s">
        <v>309</v>
      </c>
      <c r="O920" s="195" t="s">
        <v>1606</v>
      </c>
      <c r="P920" s="195" t="s">
        <v>5868</v>
      </c>
      <c r="Q920" s="236">
        <v>44620</v>
      </c>
      <c r="R920" s="236">
        <v>44621</v>
      </c>
      <c r="S920" t="s">
        <v>8452</v>
      </c>
      <c r="T920" s="196"/>
      <c r="U920" s="196"/>
      <c r="V920" s="196"/>
      <c r="W920" s="196"/>
      <c r="X920"/>
      <c r="Y920" t="s">
        <v>8471</v>
      </c>
      <c r="Z920">
        <v>1683360887</v>
      </c>
      <c r="AA920" t="s">
        <v>8312</v>
      </c>
      <c r="AB920" s="221" t="str">
        <f>_xlfn.IFNA(IF(Table[[#This Row],[Programme Partner]]&lt;&gt;Table[[#This Row],[Implementing Partner]],CONCATENATE(Table[[#This Row],[Programme Partner]],"-",Table[[#This Row],[Implementing Partner]]),Table[[#This Row],[Programme Partner]]),"")</f>
        <v>IOM-NGOF</v>
      </c>
    </row>
    <row r="921" spans="1:28" ht="14.4" customHeight="1">
      <c r="A921" s="183">
        <v>968</v>
      </c>
      <c r="B921" s="195" t="s">
        <v>5148</v>
      </c>
      <c r="C921" s="198" t="s">
        <v>5184</v>
      </c>
      <c r="D921" s="212" t="s">
        <v>5148</v>
      </c>
      <c r="E921" s="195" t="s">
        <v>27</v>
      </c>
      <c r="F921" s="195" t="s">
        <v>8011</v>
      </c>
      <c r="G921" s="213" t="s">
        <v>8318</v>
      </c>
      <c r="H921" s="195" t="str">
        <f>IFERROR(VLOOKUP(Table[[#This Row],[Activity Details of Assistance]],WHAT!E:F,2,FALSE),"")</f>
        <v># of household</v>
      </c>
      <c r="I921" s="195"/>
      <c r="J921">
        <v>422</v>
      </c>
      <c r="K921" t="s">
        <v>8280</v>
      </c>
      <c r="L921" s="214" t="s">
        <v>13</v>
      </c>
      <c r="M921" s="214" t="s">
        <v>14</v>
      </c>
      <c r="N921" s="195" t="s">
        <v>309</v>
      </c>
      <c r="O921" s="195" t="s">
        <v>1606</v>
      </c>
      <c r="P921" s="195" t="s">
        <v>5868</v>
      </c>
      <c r="Q921" s="236">
        <v>44620</v>
      </c>
      <c r="R921" s="236">
        <v>44621</v>
      </c>
      <c r="S921" t="s">
        <v>8452</v>
      </c>
      <c r="T921" s="196"/>
      <c r="U921" s="196"/>
      <c r="V921" s="196"/>
      <c r="W921" s="196"/>
      <c r="X921"/>
      <c r="Y921" t="s">
        <v>8471</v>
      </c>
      <c r="Z921">
        <v>1683360887</v>
      </c>
      <c r="AA921" t="s">
        <v>8312</v>
      </c>
      <c r="AB921" s="221" t="str">
        <f>_xlfn.IFNA(IF(Table[[#This Row],[Programme Partner]]&lt;&gt;Table[[#This Row],[Implementing Partner]],CONCATENATE(Table[[#This Row],[Programme Partner]],"-",Table[[#This Row],[Implementing Partner]]),Table[[#This Row],[Programme Partner]]),"")</f>
        <v>IOM-NGOF</v>
      </c>
    </row>
    <row r="922" spans="1:28" ht="14.4" customHeight="1">
      <c r="A922" s="183">
        <v>969</v>
      </c>
      <c r="B922" s="195" t="s">
        <v>5148</v>
      </c>
      <c r="C922" s="198" t="s">
        <v>5184</v>
      </c>
      <c r="D922" s="212" t="s">
        <v>5148</v>
      </c>
      <c r="E922" s="195" t="s">
        <v>27</v>
      </c>
      <c r="F922" s="195" t="s">
        <v>8012</v>
      </c>
      <c r="G922" s="195" t="s">
        <v>8585</v>
      </c>
      <c r="H922" s="195" t="str">
        <f>IFERROR(VLOOKUP(Table[[#This Row],[Activity Details of Assistance]],WHAT!E:F,2,FALSE),"")</f>
        <v xml:space="preserve"># of door </v>
      </c>
      <c r="I922" s="195"/>
      <c r="J922">
        <v>65</v>
      </c>
      <c r="K922" t="s">
        <v>8280</v>
      </c>
      <c r="L922" s="214" t="s">
        <v>13</v>
      </c>
      <c r="M922" s="214" t="s">
        <v>14</v>
      </c>
      <c r="N922" s="195" t="s">
        <v>309</v>
      </c>
      <c r="O922" s="195" t="s">
        <v>1606</v>
      </c>
      <c r="P922" s="195" t="s">
        <v>5868</v>
      </c>
      <c r="Q922" s="236">
        <v>44620</v>
      </c>
      <c r="R922" s="236">
        <v>44621</v>
      </c>
      <c r="S922" t="s">
        <v>8452</v>
      </c>
      <c r="T922" s="196"/>
      <c r="U922" s="196"/>
      <c r="V922" s="196"/>
      <c r="W922" s="196"/>
      <c r="X922"/>
      <c r="Y922" t="s">
        <v>8471</v>
      </c>
      <c r="Z922">
        <v>1683360887</v>
      </c>
      <c r="AA922" t="s">
        <v>8312</v>
      </c>
      <c r="AB922" s="221" t="str">
        <f>_xlfn.IFNA(IF(Table[[#This Row],[Programme Partner]]&lt;&gt;Table[[#This Row],[Implementing Partner]],CONCATENATE(Table[[#This Row],[Programme Partner]],"-",Table[[#This Row],[Implementing Partner]]),Table[[#This Row],[Programme Partner]]),"")</f>
        <v>IOM-NGOF</v>
      </c>
    </row>
    <row r="923" spans="1:28" ht="14.4" customHeight="1">
      <c r="A923" s="183">
        <v>970</v>
      </c>
      <c r="B923" s="195" t="s">
        <v>5148</v>
      </c>
      <c r="C923" s="198" t="s">
        <v>5184</v>
      </c>
      <c r="D923" s="212" t="s">
        <v>5148</v>
      </c>
      <c r="E923" s="195" t="s">
        <v>27</v>
      </c>
      <c r="F923" s="195" t="s">
        <v>8012</v>
      </c>
      <c r="G923" s="213" t="s">
        <v>8359</v>
      </c>
      <c r="H923" s="195" t="str">
        <f>IFERROR(VLOOKUP(Table[[#This Row],[Activity Details of Assistance]],WHAT!E:F,2,FALSE),"")</f>
        <v># of FSM Site</v>
      </c>
      <c r="I923" s="195"/>
      <c r="J923">
        <v>9</v>
      </c>
      <c r="K923" t="s">
        <v>8280</v>
      </c>
      <c r="L923" s="214" t="s">
        <v>13</v>
      </c>
      <c r="M923" s="214" t="s">
        <v>14</v>
      </c>
      <c r="N923" s="195" t="s">
        <v>309</v>
      </c>
      <c r="O923" s="195" t="s">
        <v>1606</v>
      </c>
      <c r="P923" s="195" t="s">
        <v>5868</v>
      </c>
      <c r="Q923" s="236">
        <v>44620</v>
      </c>
      <c r="R923" s="236">
        <v>44621</v>
      </c>
      <c r="S923" t="s">
        <v>8452</v>
      </c>
      <c r="T923" s="196"/>
      <c r="U923" s="196"/>
      <c r="V923" s="196"/>
      <c r="W923" s="196"/>
      <c r="X923"/>
      <c r="Y923" t="s">
        <v>8471</v>
      </c>
      <c r="Z923">
        <v>1683360887</v>
      </c>
      <c r="AA923" t="s">
        <v>8312</v>
      </c>
      <c r="AB923" s="221" t="str">
        <f>_xlfn.IFNA(IF(Table[[#This Row],[Programme Partner]]&lt;&gt;Table[[#This Row],[Implementing Partner]],CONCATENATE(Table[[#This Row],[Programme Partner]],"-",Table[[#This Row],[Implementing Partner]]),Table[[#This Row],[Programme Partner]]),"")</f>
        <v>IOM-NGOF</v>
      </c>
    </row>
    <row r="924" spans="1:28" ht="14.4" customHeight="1">
      <c r="A924" s="183">
        <v>971</v>
      </c>
      <c r="B924" s="195" t="s">
        <v>5148</v>
      </c>
      <c r="C924" s="198" t="s">
        <v>5184</v>
      </c>
      <c r="D924" s="212" t="s">
        <v>5148</v>
      </c>
      <c r="E924" s="195" t="s">
        <v>27</v>
      </c>
      <c r="F924" s="195" t="s">
        <v>8012</v>
      </c>
      <c r="G924" s="213" t="s">
        <v>8367</v>
      </c>
      <c r="H924" s="195" t="str">
        <f>IFERROR(VLOOKUP(Table[[#This Row],[Activity Details of Assistance]],WHAT!E:F,2,FALSE),"")</f>
        <v># of door</v>
      </c>
      <c r="I924" s="195"/>
      <c r="J924">
        <v>2</v>
      </c>
      <c r="K924" t="s">
        <v>8280</v>
      </c>
      <c r="L924" s="214" t="s">
        <v>13</v>
      </c>
      <c r="M924" s="214" t="s">
        <v>14</v>
      </c>
      <c r="N924" s="195" t="s">
        <v>309</v>
      </c>
      <c r="O924" s="195" t="s">
        <v>1606</v>
      </c>
      <c r="P924" s="195" t="s">
        <v>5868</v>
      </c>
      <c r="Q924" s="236">
        <v>44620</v>
      </c>
      <c r="R924" s="236">
        <v>44621</v>
      </c>
      <c r="S924" t="s">
        <v>8452</v>
      </c>
      <c r="T924" s="196"/>
      <c r="U924" s="196"/>
      <c r="V924" s="196"/>
      <c r="W924" s="196"/>
      <c r="X924"/>
      <c r="Y924" t="s">
        <v>8471</v>
      </c>
      <c r="Z924">
        <v>1683360887</v>
      </c>
      <c r="AA924" t="s">
        <v>8312</v>
      </c>
      <c r="AB924" s="221" t="str">
        <f>_xlfn.IFNA(IF(Table[[#This Row],[Programme Partner]]&lt;&gt;Table[[#This Row],[Implementing Partner]],CONCATENATE(Table[[#This Row],[Programme Partner]],"-",Table[[#This Row],[Implementing Partner]]),Table[[#This Row],[Programme Partner]]),"")</f>
        <v>IOM-NGOF</v>
      </c>
    </row>
    <row r="925" spans="1:28" ht="14.4" customHeight="1">
      <c r="A925" s="183">
        <v>972</v>
      </c>
      <c r="B925" s="195" t="s">
        <v>5148</v>
      </c>
      <c r="C925" s="198" t="s">
        <v>5184</v>
      </c>
      <c r="D925" s="212" t="s">
        <v>5148</v>
      </c>
      <c r="E925" s="195" t="s">
        <v>27</v>
      </c>
      <c r="F925" t="s">
        <v>8012</v>
      </c>
      <c r="G925" s="213" t="s">
        <v>8357</v>
      </c>
      <c r="H925" s="195" t="str">
        <f>IFERROR(VLOOKUP(Table[[#This Row],[Activity Details of Assistance]],WHAT!E:F,2,FALSE),"")</f>
        <v># of door</v>
      </c>
      <c r="I925" s="195"/>
      <c r="J925">
        <v>639</v>
      </c>
      <c r="K925" t="s">
        <v>8280</v>
      </c>
      <c r="L925" s="214" t="s">
        <v>13</v>
      </c>
      <c r="M925" s="214" t="s">
        <v>14</v>
      </c>
      <c r="N925" s="195" t="s">
        <v>309</v>
      </c>
      <c r="O925" s="195" t="s">
        <v>1606</v>
      </c>
      <c r="P925" s="195" t="s">
        <v>5868</v>
      </c>
      <c r="Q925" s="236">
        <v>44620</v>
      </c>
      <c r="R925" s="236">
        <v>44621</v>
      </c>
      <c r="S925" t="s">
        <v>8452</v>
      </c>
      <c r="T925" s="196"/>
      <c r="U925" s="196"/>
      <c r="V925" s="196"/>
      <c r="W925" s="196"/>
      <c r="X925"/>
      <c r="Y925" t="s">
        <v>8471</v>
      </c>
      <c r="Z925">
        <v>1683360887</v>
      </c>
      <c r="AA925" t="s">
        <v>8312</v>
      </c>
      <c r="AB925" s="221" t="str">
        <f>_xlfn.IFNA(IF(Table[[#This Row],[Programme Partner]]&lt;&gt;Table[[#This Row],[Implementing Partner]],CONCATENATE(Table[[#This Row],[Programme Partner]],"-",Table[[#This Row],[Implementing Partner]]),Table[[#This Row],[Programme Partner]]),"")</f>
        <v>IOM-NGOF</v>
      </c>
    </row>
    <row r="926" spans="1:28" ht="14.4" customHeight="1">
      <c r="A926" s="183">
        <v>973</v>
      </c>
      <c r="B926" s="195" t="s">
        <v>5148</v>
      </c>
      <c r="C926" s="198" t="s">
        <v>5184</v>
      </c>
      <c r="D926" s="212" t="s">
        <v>5148</v>
      </c>
      <c r="E926" s="195" t="s">
        <v>27</v>
      </c>
      <c r="F926" s="195" t="s">
        <v>8014</v>
      </c>
      <c r="G926" t="s">
        <v>8361</v>
      </c>
      <c r="H926" s="195" t="str">
        <f>IFERROR(VLOOKUP(Table[[#This Row],[Activity Details of Assistance]],WHAT!E:F,2,FALSE),"")</f>
        <v># of plant</v>
      </c>
      <c r="I926" s="195"/>
      <c r="J926">
        <v>3</v>
      </c>
      <c r="K926" t="s">
        <v>8280</v>
      </c>
      <c r="L926" s="214" t="s">
        <v>13</v>
      </c>
      <c r="M926" s="214" t="s">
        <v>14</v>
      </c>
      <c r="N926" s="195" t="s">
        <v>309</v>
      </c>
      <c r="O926" s="195" t="s">
        <v>1606</v>
      </c>
      <c r="P926" s="195" t="s">
        <v>5868</v>
      </c>
      <c r="Q926" s="236">
        <v>44620</v>
      </c>
      <c r="R926" s="236">
        <v>44621</v>
      </c>
      <c r="S926" t="s">
        <v>8452</v>
      </c>
      <c r="T926" s="196"/>
      <c r="U926" s="196"/>
      <c r="V926" s="196"/>
      <c r="W926" s="196"/>
      <c r="X926"/>
      <c r="Y926" t="s">
        <v>8471</v>
      </c>
      <c r="Z926">
        <v>1683360887</v>
      </c>
      <c r="AA926" t="s">
        <v>8312</v>
      </c>
      <c r="AB926" s="221" t="str">
        <f>_xlfn.IFNA(IF(Table[[#This Row],[Programme Partner]]&lt;&gt;Table[[#This Row],[Implementing Partner]],CONCATENATE(Table[[#This Row],[Programme Partner]],"-",Table[[#This Row],[Implementing Partner]]),Table[[#This Row],[Programme Partner]]),"")</f>
        <v>IOM-NGOF</v>
      </c>
    </row>
    <row r="927" spans="1:28" ht="14.4" customHeight="1">
      <c r="A927" s="183">
        <v>974</v>
      </c>
      <c r="B927" s="195" t="s">
        <v>5148</v>
      </c>
      <c r="C927" s="198" t="s">
        <v>5087</v>
      </c>
      <c r="D927" s="212" t="s">
        <v>6017</v>
      </c>
      <c r="E927" s="195" t="s">
        <v>27</v>
      </c>
      <c r="F927" s="195" t="s">
        <v>8011</v>
      </c>
      <c r="G927" s="213" t="s">
        <v>8355</v>
      </c>
      <c r="H927" s="195" t="str">
        <f>IFERROR(VLOOKUP(Table[[#This Row],[Activity Details of Assistance]],WHAT!E:F,2,FALSE),"")</f>
        <v># of water network</v>
      </c>
      <c r="I927" s="195"/>
      <c r="J927">
        <v>15</v>
      </c>
      <c r="K927" t="s">
        <v>8280</v>
      </c>
      <c r="L927" s="214" t="s">
        <v>13</v>
      </c>
      <c r="M927" s="214" t="s">
        <v>14</v>
      </c>
      <c r="N927" s="195" t="s">
        <v>307</v>
      </c>
      <c r="O927" s="195" t="s">
        <v>1599</v>
      </c>
      <c r="P927" s="195" t="s">
        <v>4717</v>
      </c>
      <c r="Q927" s="236">
        <v>44620</v>
      </c>
      <c r="R927" s="236">
        <v>44652</v>
      </c>
      <c r="S927" t="s">
        <v>8452</v>
      </c>
      <c r="T927" s="196"/>
      <c r="U927" s="196"/>
      <c r="V927" s="196"/>
      <c r="W927" s="196"/>
      <c r="X927"/>
      <c r="Y927" t="s">
        <v>8293</v>
      </c>
      <c r="Z927">
        <v>1737538933</v>
      </c>
      <c r="AA927" t="s">
        <v>8294</v>
      </c>
      <c r="AB927" s="221" t="str">
        <f>_xlfn.IFNA(IF(Table[[#This Row],[Programme Partner]]&lt;&gt;Table[[#This Row],[Implementing Partner]],CONCATENATE(Table[[#This Row],[Programme Partner]],"-",Table[[#This Row],[Implementing Partner]]),Table[[#This Row],[Programme Partner]]),"")</f>
        <v>IOM-DSK</v>
      </c>
    </row>
    <row r="928" spans="1:28" ht="14.4" customHeight="1">
      <c r="A928" s="183">
        <v>975</v>
      </c>
      <c r="B928" s="195" t="s">
        <v>5148</v>
      </c>
      <c r="C928" s="198" t="s">
        <v>5087</v>
      </c>
      <c r="D928" s="212" t="s">
        <v>6017</v>
      </c>
      <c r="E928" s="195" t="s">
        <v>27</v>
      </c>
      <c r="F928" s="195" t="s">
        <v>8011</v>
      </c>
      <c r="G928" t="s">
        <v>8019</v>
      </c>
      <c r="H928" s="195" t="str">
        <f>IFERROR(VLOOKUP(Table[[#This Row],[Activity Details of Assistance]],WHAT!E:F,2,FALSE),"")</f>
        <v>N/A</v>
      </c>
      <c r="I928" s="195"/>
      <c r="J928">
        <v>344</v>
      </c>
      <c r="K928" t="s">
        <v>8280</v>
      </c>
      <c r="L928" s="214" t="s">
        <v>13</v>
      </c>
      <c r="M928" s="214" t="s">
        <v>14</v>
      </c>
      <c r="N928" s="195" t="s">
        <v>307</v>
      </c>
      <c r="O928" s="195" t="s">
        <v>1599</v>
      </c>
      <c r="P928" s="195" t="s">
        <v>4717</v>
      </c>
      <c r="Q928" s="236">
        <v>44620</v>
      </c>
      <c r="R928" s="236">
        <v>44652</v>
      </c>
      <c r="S928" t="s">
        <v>8452</v>
      </c>
      <c r="T928" s="196"/>
      <c r="U928" s="196"/>
      <c r="V928" s="196"/>
      <c r="W928" s="196"/>
      <c r="X928" t="s">
        <v>8497</v>
      </c>
      <c r="Y928" t="s">
        <v>8293</v>
      </c>
      <c r="Z928">
        <v>1737538933</v>
      </c>
      <c r="AA928" t="s">
        <v>8294</v>
      </c>
      <c r="AB928" s="221" t="str">
        <f>_xlfn.IFNA(IF(Table[[#This Row],[Programme Partner]]&lt;&gt;Table[[#This Row],[Implementing Partner]],CONCATENATE(Table[[#This Row],[Programme Partner]],"-",Table[[#This Row],[Implementing Partner]]),Table[[#This Row],[Programme Partner]]),"")</f>
        <v>IOM-DSK</v>
      </c>
    </row>
    <row r="929" spans="1:28" ht="14.4" customHeight="1">
      <c r="A929" s="183">
        <v>976</v>
      </c>
      <c r="B929" s="195" t="s">
        <v>5148</v>
      </c>
      <c r="C929" s="198" t="s">
        <v>5087</v>
      </c>
      <c r="D929" s="212" t="s">
        <v>6017</v>
      </c>
      <c r="E929" s="195" t="s">
        <v>27</v>
      </c>
      <c r="F929" s="195" t="s">
        <v>8012</v>
      </c>
      <c r="G929" s="195" t="s">
        <v>8585</v>
      </c>
      <c r="H929" s="195" t="str">
        <f>IFERROR(VLOOKUP(Table[[#This Row],[Activity Details of Assistance]],WHAT!E:F,2,FALSE),"")</f>
        <v xml:space="preserve"># of door </v>
      </c>
      <c r="I929" s="195"/>
      <c r="J929">
        <v>18</v>
      </c>
      <c r="K929" t="s">
        <v>8280</v>
      </c>
      <c r="L929" s="214" t="s">
        <v>13</v>
      </c>
      <c r="M929" s="214" t="s">
        <v>14</v>
      </c>
      <c r="N929" s="195" t="s">
        <v>307</v>
      </c>
      <c r="O929" s="195" t="s">
        <v>1599</v>
      </c>
      <c r="P929" s="195" t="s">
        <v>4717</v>
      </c>
      <c r="Q929" s="236">
        <v>44620</v>
      </c>
      <c r="R929" s="236">
        <v>44652</v>
      </c>
      <c r="S929" t="s">
        <v>8452</v>
      </c>
      <c r="T929" s="196"/>
      <c r="U929" s="196"/>
      <c r="V929" s="196"/>
      <c r="W929" s="196"/>
      <c r="X929"/>
      <c r="Y929" t="s">
        <v>8293</v>
      </c>
      <c r="Z929">
        <v>1737538933</v>
      </c>
      <c r="AA929" t="s">
        <v>8294</v>
      </c>
      <c r="AB929" s="221" t="str">
        <f>_xlfn.IFNA(IF(Table[[#This Row],[Programme Partner]]&lt;&gt;Table[[#This Row],[Implementing Partner]],CONCATENATE(Table[[#This Row],[Programme Partner]],"-",Table[[#This Row],[Implementing Partner]]),Table[[#This Row],[Programme Partner]]),"")</f>
        <v>IOM-DSK</v>
      </c>
    </row>
    <row r="930" spans="1:28" ht="14.4" customHeight="1">
      <c r="A930" s="183">
        <v>977</v>
      </c>
      <c r="B930" s="195" t="s">
        <v>5148</v>
      </c>
      <c r="C930" s="198" t="s">
        <v>5087</v>
      </c>
      <c r="D930" s="212" t="s">
        <v>6017</v>
      </c>
      <c r="E930" s="195" t="s">
        <v>27</v>
      </c>
      <c r="F930" s="195" t="s">
        <v>8012</v>
      </c>
      <c r="G930" s="213" t="s">
        <v>8359</v>
      </c>
      <c r="H930" s="195" t="str">
        <f>IFERROR(VLOOKUP(Table[[#This Row],[Activity Details of Assistance]],WHAT!E:F,2,FALSE),"")</f>
        <v># of FSM Site</v>
      </c>
      <c r="I930" s="195"/>
      <c r="J930">
        <v>2</v>
      </c>
      <c r="K930" t="s">
        <v>8280</v>
      </c>
      <c r="L930" s="214" t="s">
        <v>13</v>
      </c>
      <c r="M930" s="214" t="s">
        <v>14</v>
      </c>
      <c r="N930" s="195" t="s">
        <v>307</v>
      </c>
      <c r="O930" s="195" t="s">
        <v>1599</v>
      </c>
      <c r="P930" s="195" t="s">
        <v>4717</v>
      </c>
      <c r="Q930" s="236">
        <v>44620</v>
      </c>
      <c r="R930" s="236">
        <v>44652</v>
      </c>
      <c r="S930" t="s">
        <v>8452</v>
      </c>
      <c r="T930" s="196"/>
      <c r="U930" s="196"/>
      <c r="V930" s="196"/>
      <c r="W930" s="196"/>
      <c r="X930"/>
      <c r="Y930" t="s">
        <v>8293</v>
      </c>
      <c r="Z930">
        <v>1737538933</v>
      </c>
      <c r="AA930" t="s">
        <v>8294</v>
      </c>
      <c r="AB930" s="221" t="str">
        <f>_xlfn.IFNA(IF(Table[[#This Row],[Programme Partner]]&lt;&gt;Table[[#This Row],[Implementing Partner]],CONCATENATE(Table[[#This Row],[Programme Partner]],"-",Table[[#This Row],[Implementing Partner]]),Table[[#This Row],[Programme Partner]]),"")</f>
        <v>IOM-DSK</v>
      </c>
    </row>
    <row r="931" spans="1:28" ht="14.4" customHeight="1">
      <c r="A931" s="183">
        <v>978</v>
      </c>
      <c r="B931" s="195" t="s">
        <v>5148</v>
      </c>
      <c r="C931" s="198" t="s">
        <v>5087</v>
      </c>
      <c r="D931" s="212" t="s">
        <v>6017</v>
      </c>
      <c r="E931" s="195" t="s">
        <v>27</v>
      </c>
      <c r="F931" s="195" t="s">
        <v>8012</v>
      </c>
      <c r="G931" s="213" t="s">
        <v>8357</v>
      </c>
      <c r="H931" s="195" t="str">
        <f>IFERROR(VLOOKUP(Table[[#This Row],[Activity Details of Assistance]],WHAT!E:F,2,FALSE),"")</f>
        <v># of door</v>
      </c>
      <c r="I931" s="195"/>
      <c r="J931">
        <v>661</v>
      </c>
      <c r="K931" t="s">
        <v>8280</v>
      </c>
      <c r="L931" s="214" t="s">
        <v>13</v>
      </c>
      <c r="M931" s="214" t="s">
        <v>14</v>
      </c>
      <c r="N931" s="195" t="s">
        <v>307</v>
      </c>
      <c r="O931" s="195" t="s">
        <v>1599</v>
      </c>
      <c r="P931" s="195" t="s">
        <v>4717</v>
      </c>
      <c r="Q931" s="236">
        <v>44620</v>
      </c>
      <c r="R931" s="236">
        <v>44652</v>
      </c>
      <c r="S931" t="s">
        <v>8452</v>
      </c>
      <c r="T931" s="196"/>
      <c r="U931" s="196"/>
      <c r="V931" s="196"/>
      <c r="W931" s="196"/>
      <c r="X931"/>
      <c r="Y931" t="s">
        <v>8293</v>
      </c>
      <c r="Z931">
        <v>1737538933</v>
      </c>
      <c r="AA931" t="s">
        <v>8294</v>
      </c>
      <c r="AB931" s="221" t="str">
        <f>_xlfn.IFNA(IF(Table[[#This Row],[Programme Partner]]&lt;&gt;Table[[#This Row],[Implementing Partner]],CONCATENATE(Table[[#This Row],[Programme Partner]],"-",Table[[#This Row],[Implementing Partner]]),Table[[#This Row],[Programme Partner]]),"")</f>
        <v>IOM-DSK</v>
      </c>
    </row>
    <row r="932" spans="1:28" ht="14.4" customHeight="1">
      <c r="A932" s="183">
        <v>979</v>
      </c>
      <c r="B932" s="195" t="s">
        <v>5148</v>
      </c>
      <c r="C932" s="198" t="s">
        <v>5087</v>
      </c>
      <c r="D932" s="212" t="s">
        <v>6017</v>
      </c>
      <c r="E932" s="195" t="s">
        <v>27</v>
      </c>
      <c r="F932" s="195" t="s">
        <v>8012</v>
      </c>
      <c r="G932" t="s">
        <v>8019</v>
      </c>
      <c r="H932" s="195" t="str">
        <f>IFERROR(VLOOKUP(Table[[#This Row],[Activity Details of Assistance]],WHAT!E:F,2,FALSE),"")</f>
        <v>N/A</v>
      </c>
      <c r="I932" s="195"/>
      <c r="J932">
        <v>40</v>
      </c>
      <c r="K932" t="s">
        <v>8280</v>
      </c>
      <c r="L932" s="214" t="s">
        <v>13</v>
      </c>
      <c r="M932" s="214" t="s">
        <v>14</v>
      </c>
      <c r="N932" s="195" t="s">
        <v>307</v>
      </c>
      <c r="O932" s="195" t="s">
        <v>1599</v>
      </c>
      <c r="P932" s="195" t="s">
        <v>4717</v>
      </c>
      <c r="Q932" s="236">
        <v>44620</v>
      </c>
      <c r="R932" s="236">
        <v>44652</v>
      </c>
      <c r="S932" t="s">
        <v>8452</v>
      </c>
      <c r="T932" s="196"/>
      <c r="U932" s="196"/>
      <c r="V932" s="196"/>
      <c r="W932" s="196"/>
      <c r="X932"/>
      <c r="Y932" t="s">
        <v>8293</v>
      </c>
      <c r="Z932">
        <v>1737538933</v>
      </c>
      <c r="AA932" t="s">
        <v>8294</v>
      </c>
      <c r="AB932" s="221" t="str">
        <f>_xlfn.IFNA(IF(Table[[#This Row],[Programme Partner]]&lt;&gt;Table[[#This Row],[Implementing Partner]],CONCATENATE(Table[[#This Row],[Programme Partner]],"-",Table[[#This Row],[Implementing Partner]]),Table[[#This Row],[Programme Partner]]),"")</f>
        <v>IOM-DSK</v>
      </c>
    </row>
    <row r="933" spans="1:28" ht="14.4" customHeight="1">
      <c r="A933" s="183">
        <v>980</v>
      </c>
      <c r="B933" s="195" t="s">
        <v>5148</v>
      </c>
      <c r="C933" s="198" t="s">
        <v>5087</v>
      </c>
      <c r="D933" s="212" t="s">
        <v>6017</v>
      </c>
      <c r="E933" s="195" t="s">
        <v>27</v>
      </c>
      <c r="F933" s="195" t="s">
        <v>8013</v>
      </c>
      <c r="G933" s="213" t="s">
        <v>8369</v>
      </c>
      <c r="H933" s="195" t="str">
        <f>IFERROR(VLOOKUP(Table[[#This Row],[Activity Details of Assistance]],WHAT!E:F,2,FALSE),"")</f>
        <v># of female in reproductive age</v>
      </c>
      <c r="I933" s="195"/>
      <c r="J933">
        <v>5724</v>
      </c>
      <c r="K933" t="s">
        <v>8280</v>
      </c>
      <c r="L933" s="214" t="s">
        <v>13</v>
      </c>
      <c r="M933" s="214" t="s">
        <v>14</v>
      </c>
      <c r="N933" s="195" t="s">
        <v>307</v>
      </c>
      <c r="O933" s="195" t="s">
        <v>1599</v>
      </c>
      <c r="P933" s="195" t="s">
        <v>4717</v>
      </c>
      <c r="Q933" s="236">
        <v>44620</v>
      </c>
      <c r="R933" s="236">
        <v>44652</v>
      </c>
      <c r="S933" t="s">
        <v>8452</v>
      </c>
      <c r="T933" s="196"/>
      <c r="U933" s="196"/>
      <c r="V933" s="196"/>
      <c r="W933" s="196"/>
      <c r="X933"/>
      <c r="Y933" t="s">
        <v>8293</v>
      </c>
      <c r="Z933">
        <v>1737538933</v>
      </c>
      <c r="AA933" t="s">
        <v>8294</v>
      </c>
      <c r="AB933" s="221" t="str">
        <f>_xlfn.IFNA(IF(Table[[#This Row],[Programme Partner]]&lt;&gt;Table[[#This Row],[Implementing Partner]],CONCATENATE(Table[[#This Row],[Programme Partner]],"-",Table[[#This Row],[Implementing Partner]]),Table[[#This Row],[Programme Partner]]),"")</f>
        <v>IOM-DSK</v>
      </c>
    </row>
    <row r="934" spans="1:28" ht="14.4" customHeight="1">
      <c r="A934" s="183">
        <v>981</v>
      </c>
      <c r="B934" s="195" t="s">
        <v>5148</v>
      </c>
      <c r="C934" s="198" t="s">
        <v>5087</v>
      </c>
      <c r="D934" s="212" t="s">
        <v>6017</v>
      </c>
      <c r="E934" s="195" t="s">
        <v>27</v>
      </c>
      <c r="F934" s="195" t="s">
        <v>8013</v>
      </c>
      <c r="G934" t="s">
        <v>8019</v>
      </c>
      <c r="H934" s="195" t="str">
        <f>IFERROR(VLOOKUP(Table[[#This Row],[Activity Details of Assistance]],WHAT!E:F,2,FALSE),"")</f>
        <v>N/A</v>
      </c>
      <c r="I934" s="195"/>
      <c r="J934">
        <v>3245</v>
      </c>
      <c r="K934" t="s">
        <v>8280</v>
      </c>
      <c r="L934" s="214" t="s">
        <v>13</v>
      </c>
      <c r="M934" s="214" t="s">
        <v>14</v>
      </c>
      <c r="N934" s="195" t="s">
        <v>307</v>
      </c>
      <c r="O934" s="195" t="s">
        <v>1599</v>
      </c>
      <c r="P934" s="195" t="s">
        <v>4717</v>
      </c>
      <c r="Q934" s="236">
        <v>44620</v>
      </c>
      <c r="R934" s="236">
        <v>44652</v>
      </c>
      <c r="S934" t="s">
        <v>8452</v>
      </c>
      <c r="T934" s="196"/>
      <c r="U934" s="196"/>
      <c r="V934" s="196"/>
      <c r="W934" s="196"/>
      <c r="X934" t="s">
        <v>8376</v>
      </c>
      <c r="Y934" t="s">
        <v>8293</v>
      </c>
      <c r="Z934">
        <v>1737538933</v>
      </c>
      <c r="AA934" t="s">
        <v>8294</v>
      </c>
      <c r="AB934" s="221" t="str">
        <f>_xlfn.IFNA(IF(Table[[#This Row],[Programme Partner]]&lt;&gt;Table[[#This Row],[Implementing Partner]],CONCATENATE(Table[[#This Row],[Programme Partner]],"-",Table[[#This Row],[Implementing Partner]]),Table[[#This Row],[Programme Partner]]),"")</f>
        <v>IOM-DSK</v>
      </c>
    </row>
    <row r="935" spans="1:28" ht="14.4" customHeight="1">
      <c r="A935" s="183">
        <v>982</v>
      </c>
      <c r="B935" s="195" t="s">
        <v>5148</v>
      </c>
      <c r="C935" s="198" t="s">
        <v>5087</v>
      </c>
      <c r="D935" s="212" t="s">
        <v>6017</v>
      </c>
      <c r="E935" s="195" t="s">
        <v>27</v>
      </c>
      <c r="F935" t="s">
        <v>8014</v>
      </c>
      <c r="G935" s="213" t="s">
        <v>8358</v>
      </c>
      <c r="H935" s="195" t="str">
        <f>IFERROR(VLOOKUP(Table[[#This Row],[Activity Details of Assistance]],WHAT!E:F,2,FALSE),"")</f>
        <v># of campaign per camp </v>
      </c>
      <c r="I935" s="195"/>
      <c r="J935">
        <v>14</v>
      </c>
      <c r="K935" t="s">
        <v>8280</v>
      </c>
      <c r="L935" s="214" t="s">
        <v>13</v>
      </c>
      <c r="M935" s="214" t="s">
        <v>14</v>
      </c>
      <c r="N935" s="195" t="s">
        <v>307</v>
      </c>
      <c r="O935" s="195" t="s">
        <v>1599</v>
      </c>
      <c r="P935" s="195" t="s">
        <v>4717</v>
      </c>
      <c r="Q935" s="236">
        <v>44620</v>
      </c>
      <c r="R935" s="236">
        <v>44652</v>
      </c>
      <c r="S935" t="s">
        <v>8452</v>
      </c>
      <c r="T935" s="196"/>
      <c r="U935" s="196"/>
      <c r="V935" s="196"/>
      <c r="W935" s="196"/>
      <c r="X935"/>
      <c r="Y935" t="s">
        <v>8293</v>
      </c>
      <c r="Z935">
        <v>1737538933</v>
      </c>
      <c r="AA935" t="s">
        <v>8294</v>
      </c>
      <c r="AB935" s="221" t="str">
        <f>_xlfn.IFNA(IF(Table[[#This Row],[Programme Partner]]&lt;&gt;Table[[#This Row],[Implementing Partner]],CONCATENATE(Table[[#This Row],[Programme Partner]],"-",Table[[#This Row],[Implementing Partner]]),Table[[#This Row],[Programme Partner]]),"")</f>
        <v>IOM-DSK</v>
      </c>
    </row>
    <row r="936" spans="1:28" ht="14.4" customHeight="1">
      <c r="A936" s="183">
        <v>983</v>
      </c>
      <c r="B936" s="195" t="s">
        <v>5148</v>
      </c>
      <c r="C936" s="198" t="s">
        <v>5087</v>
      </c>
      <c r="D936" s="212" t="s">
        <v>6017</v>
      </c>
      <c r="E936" s="195" t="s">
        <v>27</v>
      </c>
      <c r="F936" s="195" t="s">
        <v>8014</v>
      </c>
      <c r="G936" t="s">
        <v>8361</v>
      </c>
      <c r="H936" s="195" t="str">
        <f>IFERROR(VLOOKUP(Table[[#This Row],[Activity Details of Assistance]],WHAT!E:F,2,FALSE),"")</f>
        <v># of plant</v>
      </c>
      <c r="I936" s="195"/>
      <c r="J936">
        <v>2</v>
      </c>
      <c r="K936" t="s">
        <v>8280</v>
      </c>
      <c r="L936" s="214" t="s">
        <v>13</v>
      </c>
      <c r="M936" s="214" t="s">
        <v>14</v>
      </c>
      <c r="N936" s="195" t="s">
        <v>307</v>
      </c>
      <c r="O936" s="195" t="s">
        <v>1599</v>
      </c>
      <c r="P936" s="195" t="s">
        <v>4717</v>
      </c>
      <c r="Q936" s="236">
        <v>44620</v>
      </c>
      <c r="R936" s="236">
        <v>44652</v>
      </c>
      <c r="S936" t="s">
        <v>8452</v>
      </c>
      <c r="T936" s="196"/>
      <c r="U936" s="196"/>
      <c r="V936" s="196"/>
      <c r="W936" s="196"/>
      <c r="X936"/>
      <c r="Y936" t="s">
        <v>8293</v>
      </c>
      <c r="Z936">
        <v>1737538933</v>
      </c>
      <c r="AA936" t="s">
        <v>8294</v>
      </c>
      <c r="AB936" s="221" t="str">
        <f>_xlfn.IFNA(IF(Table[[#This Row],[Programme Partner]]&lt;&gt;Table[[#This Row],[Implementing Partner]],CONCATENATE(Table[[#This Row],[Programme Partner]],"-",Table[[#This Row],[Implementing Partner]]),Table[[#This Row],[Programme Partner]]),"")</f>
        <v>IOM-DSK</v>
      </c>
    </row>
    <row r="937" spans="1:28" ht="14.4" customHeight="1">
      <c r="A937" s="183">
        <v>984</v>
      </c>
      <c r="B937" s="195" t="s">
        <v>5148</v>
      </c>
      <c r="C937" s="198" t="s">
        <v>5087</v>
      </c>
      <c r="D937" s="212" t="s">
        <v>6017</v>
      </c>
      <c r="E937" s="195" t="s">
        <v>27</v>
      </c>
      <c r="F937" s="195" t="s">
        <v>8012</v>
      </c>
      <c r="G937" s="213" t="s">
        <v>8366</v>
      </c>
      <c r="H937" s="195" t="str">
        <f>IFERROR(VLOOKUP(Table[[#This Row],[Activity Details of Assistance]],WHAT!E:F,2,FALSE),"")</f>
        <v xml:space="preserve"># of door </v>
      </c>
      <c r="I937" s="195"/>
      <c r="J937">
        <v>1</v>
      </c>
      <c r="K937" t="s">
        <v>8280</v>
      </c>
      <c r="L937" s="214" t="s">
        <v>13</v>
      </c>
      <c r="M937" s="214" t="s">
        <v>14</v>
      </c>
      <c r="N937" s="195" t="s">
        <v>307</v>
      </c>
      <c r="O937" s="195" t="s">
        <v>1599</v>
      </c>
      <c r="P937" s="195" t="s">
        <v>4723</v>
      </c>
      <c r="Q937" s="236">
        <v>44620</v>
      </c>
      <c r="R937" s="236">
        <v>44652</v>
      </c>
      <c r="S937" t="s">
        <v>8452</v>
      </c>
      <c r="T937" s="196"/>
      <c r="U937" s="196"/>
      <c r="V937" s="196"/>
      <c r="W937" s="196"/>
      <c r="X937"/>
      <c r="Y937" t="s">
        <v>8293</v>
      </c>
      <c r="Z937">
        <v>1737538933</v>
      </c>
      <c r="AA937" t="s">
        <v>8294</v>
      </c>
      <c r="AB937" s="221" t="str">
        <f>_xlfn.IFNA(IF(Table[[#This Row],[Programme Partner]]&lt;&gt;Table[[#This Row],[Implementing Partner]],CONCATENATE(Table[[#This Row],[Programme Partner]],"-",Table[[#This Row],[Implementing Partner]]),Table[[#This Row],[Programme Partner]]),"")</f>
        <v>IOM-DSK</v>
      </c>
    </row>
    <row r="938" spans="1:28" ht="14.4" customHeight="1">
      <c r="A938" s="183">
        <v>985</v>
      </c>
      <c r="B938" s="195" t="s">
        <v>5148</v>
      </c>
      <c r="C938" s="198" t="s">
        <v>5087</v>
      </c>
      <c r="D938" s="212" t="s">
        <v>6017</v>
      </c>
      <c r="E938" s="195" t="s">
        <v>27</v>
      </c>
      <c r="F938" s="195" t="s">
        <v>8012</v>
      </c>
      <c r="G938" s="195" t="s">
        <v>8585</v>
      </c>
      <c r="H938" s="195" t="str">
        <f>IFERROR(VLOOKUP(Table[[#This Row],[Activity Details of Assistance]],WHAT!E:F,2,FALSE),"")</f>
        <v xml:space="preserve"># of door </v>
      </c>
      <c r="I938" s="195"/>
      <c r="J938">
        <v>7</v>
      </c>
      <c r="K938" t="s">
        <v>8280</v>
      </c>
      <c r="L938" s="214" t="s">
        <v>13</v>
      </c>
      <c r="M938" s="214" t="s">
        <v>14</v>
      </c>
      <c r="N938" s="195" t="s">
        <v>307</v>
      </c>
      <c r="O938" s="195" t="s">
        <v>1599</v>
      </c>
      <c r="P938" s="195" t="s">
        <v>4723</v>
      </c>
      <c r="Q938" s="236">
        <v>44620</v>
      </c>
      <c r="R938" s="236">
        <v>44652</v>
      </c>
      <c r="S938" t="s">
        <v>8452</v>
      </c>
      <c r="T938" s="196"/>
      <c r="U938" s="196"/>
      <c r="V938" s="196"/>
      <c r="W938" s="196"/>
      <c r="X938"/>
      <c r="Y938" t="s">
        <v>8293</v>
      </c>
      <c r="Z938">
        <v>1737538933</v>
      </c>
      <c r="AA938" t="s">
        <v>8294</v>
      </c>
      <c r="AB938" s="221" t="str">
        <f>_xlfn.IFNA(IF(Table[[#This Row],[Programme Partner]]&lt;&gt;Table[[#This Row],[Implementing Partner]],CONCATENATE(Table[[#This Row],[Programme Partner]],"-",Table[[#This Row],[Implementing Partner]]),Table[[#This Row],[Programme Partner]]),"")</f>
        <v>IOM-DSK</v>
      </c>
    </row>
    <row r="939" spans="1:28" ht="14.4" customHeight="1">
      <c r="A939" s="183">
        <v>986</v>
      </c>
      <c r="B939" s="195" t="s">
        <v>5148</v>
      </c>
      <c r="C939" s="198" t="s">
        <v>5087</v>
      </c>
      <c r="D939" s="212" t="s">
        <v>6017</v>
      </c>
      <c r="E939" s="195" t="s">
        <v>27</v>
      </c>
      <c r="F939" s="195" t="s">
        <v>8012</v>
      </c>
      <c r="G939" s="213" t="s">
        <v>8357</v>
      </c>
      <c r="H939" s="195" t="str">
        <f>IFERROR(VLOOKUP(Table[[#This Row],[Activity Details of Assistance]],WHAT!E:F,2,FALSE),"")</f>
        <v># of door</v>
      </c>
      <c r="I939" s="195"/>
      <c r="J939">
        <v>177</v>
      </c>
      <c r="K939" t="s">
        <v>8280</v>
      </c>
      <c r="L939" s="214" t="s">
        <v>13</v>
      </c>
      <c r="M939" s="214" t="s">
        <v>14</v>
      </c>
      <c r="N939" s="195" t="s">
        <v>307</v>
      </c>
      <c r="O939" s="195" t="s">
        <v>1599</v>
      </c>
      <c r="P939" s="195" t="s">
        <v>4723</v>
      </c>
      <c r="Q939" s="236">
        <v>44620</v>
      </c>
      <c r="R939" s="236">
        <v>44652</v>
      </c>
      <c r="S939" t="s">
        <v>8452</v>
      </c>
      <c r="T939" s="196"/>
      <c r="U939" s="196"/>
      <c r="V939" s="196"/>
      <c r="W939" s="196"/>
      <c r="X939"/>
      <c r="Y939" t="s">
        <v>8293</v>
      </c>
      <c r="Z939">
        <v>1737538933</v>
      </c>
      <c r="AA939" t="s">
        <v>8294</v>
      </c>
      <c r="AB939" s="221" t="str">
        <f>_xlfn.IFNA(IF(Table[[#This Row],[Programme Partner]]&lt;&gt;Table[[#This Row],[Implementing Partner]],CONCATENATE(Table[[#This Row],[Programme Partner]],"-",Table[[#This Row],[Implementing Partner]]),Table[[#This Row],[Programme Partner]]),"")</f>
        <v>IOM-DSK</v>
      </c>
    </row>
    <row r="940" spans="1:28" ht="14.4" customHeight="1">
      <c r="A940" s="183">
        <v>987</v>
      </c>
      <c r="B940" s="195" t="s">
        <v>5148</v>
      </c>
      <c r="C940" s="198" t="s">
        <v>5087</v>
      </c>
      <c r="D940" s="212" t="s">
        <v>6017</v>
      </c>
      <c r="E940" s="195" t="s">
        <v>27</v>
      </c>
      <c r="F940" s="195" t="s">
        <v>8012</v>
      </c>
      <c r="G940" t="s">
        <v>8019</v>
      </c>
      <c r="H940" s="195" t="str">
        <f>IFERROR(VLOOKUP(Table[[#This Row],[Activity Details of Assistance]],WHAT!E:F,2,FALSE),"")</f>
        <v>N/A</v>
      </c>
      <c r="I940" s="195"/>
      <c r="J940">
        <v>11</v>
      </c>
      <c r="K940" t="s">
        <v>8280</v>
      </c>
      <c r="L940" s="214" t="s">
        <v>13</v>
      </c>
      <c r="M940" s="214" t="s">
        <v>14</v>
      </c>
      <c r="N940" s="195" t="s">
        <v>307</v>
      </c>
      <c r="O940" s="195" t="s">
        <v>1599</v>
      </c>
      <c r="P940" s="195" t="s">
        <v>4723</v>
      </c>
      <c r="Q940" s="236">
        <v>44620</v>
      </c>
      <c r="R940" s="236">
        <v>44652</v>
      </c>
      <c r="S940" t="s">
        <v>8452</v>
      </c>
      <c r="T940" s="196"/>
      <c r="U940" s="196"/>
      <c r="V940" s="196"/>
      <c r="W940" s="196"/>
      <c r="X940"/>
      <c r="Y940" t="s">
        <v>8293</v>
      </c>
      <c r="Z940">
        <v>1737538933</v>
      </c>
      <c r="AA940" t="s">
        <v>8294</v>
      </c>
      <c r="AB940" s="221" t="str">
        <f>_xlfn.IFNA(IF(Table[[#This Row],[Programme Partner]]&lt;&gt;Table[[#This Row],[Implementing Partner]],CONCATENATE(Table[[#This Row],[Programme Partner]],"-",Table[[#This Row],[Implementing Partner]]),Table[[#This Row],[Programme Partner]]),"")</f>
        <v>IOM-DSK</v>
      </c>
    </row>
    <row r="941" spans="1:28" ht="14.4" customHeight="1">
      <c r="A941" s="183">
        <v>988</v>
      </c>
      <c r="B941" s="195" t="s">
        <v>5148</v>
      </c>
      <c r="C941" s="198" t="s">
        <v>5087</v>
      </c>
      <c r="D941" s="212" t="s">
        <v>6017</v>
      </c>
      <c r="E941" s="195" t="s">
        <v>27</v>
      </c>
      <c r="F941" s="195" t="s">
        <v>8013</v>
      </c>
      <c r="G941" s="213" t="s">
        <v>8369</v>
      </c>
      <c r="H941" s="195" t="str">
        <f>IFERROR(VLOOKUP(Table[[#This Row],[Activity Details of Assistance]],WHAT!E:F,2,FALSE),"")</f>
        <v># of female in reproductive age</v>
      </c>
      <c r="I941" s="195"/>
      <c r="J941">
        <v>953</v>
      </c>
      <c r="K941" t="s">
        <v>8280</v>
      </c>
      <c r="L941" s="214" t="s">
        <v>13</v>
      </c>
      <c r="M941" s="214" t="s">
        <v>14</v>
      </c>
      <c r="N941" s="195" t="s">
        <v>307</v>
      </c>
      <c r="O941" s="195" t="s">
        <v>1599</v>
      </c>
      <c r="P941" s="195" t="s">
        <v>4723</v>
      </c>
      <c r="Q941" s="236">
        <v>44620</v>
      </c>
      <c r="R941" s="236">
        <v>44652</v>
      </c>
      <c r="S941" t="s">
        <v>8452</v>
      </c>
      <c r="T941" s="196"/>
      <c r="U941" s="196"/>
      <c r="V941" s="196"/>
      <c r="W941" s="196"/>
      <c r="X941"/>
      <c r="Y941" t="s">
        <v>8293</v>
      </c>
      <c r="Z941">
        <v>1737538933</v>
      </c>
      <c r="AA941" t="s">
        <v>8294</v>
      </c>
      <c r="AB941" s="221" t="str">
        <f>_xlfn.IFNA(IF(Table[[#This Row],[Programme Partner]]&lt;&gt;Table[[#This Row],[Implementing Partner]],CONCATENATE(Table[[#This Row],[Programme Partner]],"-",Table[[#This Row],[Implementing Partner]]),Table[[#This Row],[Programme Partner]]),"")</f>
        <v>IOM-DSK</v>
      </c>
    </row>
    <row r="942" spans="1:28" ht="14.4" customHeight="1">
      <c r="A942" s="183">
        <v>989</v>
      </c>
      <c r="B942" s="195" t="s">
        <v>5148</v>
      </c>
      <c r="C942" s="198" t="s">
        <v>5087</v>
      </c>
      <c r="D942" s="212" t="s">
        <v>6017</v>
      </c>
      <c r="E942" s="195" t="s">
        <v>27</v>
      </c>
      <c r="F942" s="195" t="s">
        <v>8013</v>
      </c>
      <c r="G942" t="s">
        <v>8019</v>
      </c>
      <c r="H942" s="195" t="str">
        <f>IFERROR(VLOOKUP(Table[[#This Row],[Activity Details of Assistance]],WHAT!E:F,2,FALSE),"")</f>
        <v>N/A</v>
      </c>
      <c r="I942" s="195"/>
      <c r="J942">
        <v>715</v>
      </c>
      <c r="K942" t="s">
        <v>8280</v>
      </c>
      <c r="L942" s="214" t="s">
        <v>13</v>
      </c>
      <c r="M942" s="214" t="s">
        <v>14</v>
      </c>
      <c r="N942" s="195" t="s">
        <v>307</v>
      </c>
      <c r="O942" s="195" t="s">
        <v>1599</v>
      </c>
      <c r="P942" s="195" t="s">
        <v>4723</v>
      </c>
      <c r="Q942" s="236">
        <v>44620</v>
      </c>
      <c r="R942" s="236">
        <v>44652</v>
      </c>
      <c r="S942" t="s">
        <v>8452</v>
      </c>
      <c r="T942" s="196"/>
      <c r="U942" s="196"/>
      <c r="V942" s="196"/>
      <c r="W942" s="196"/>
      <c r="X942" t="s">
        <v>8376</v>
      </c>
      <c r="Y942" t="s">
        <v>8293</v>
      </c>
      <c r="Z942">
        <v>1737538933</v>
      </c>
      <c r="AA942" t="s">
        <v>8294</v>
      </c>
      <c r="AB942" s="221" t="str">
        <f>_xlfn.IFNA(IF(Table[[#This Row],[Programme Partner]]&lt;&gt;Table[[#This Row],[Implementing Partner]],CONCATENATE(Table[[#This Row],[Programme Partner]],"-",Table[[#This Row],[Implementing Partner]]),Table[[#This Row],[Programme Partner]]),"")</f>
        <v>IOM-DSK</v>
      </c>
    </row>
    <row r="943" spans="1:28" ht="14.4" customHeight="1">
      <c r="A943" s="183">
        <v>990</v>
      </c>
      <c r="B943" s="195" t="s">
        <v>5148</v>
      </c>
      <c r="C943" s="198" t="s">
        <v>5087</v>
      </c>
      <c r="D943" s="212" t="s">
        <v>6017</v>
      </c>
      <c r="E943" s="195" t="s">
        <v>27</v>
      </c>
      <c r="F943" s="195" t="s">
        <v>8014</v>
      </c>
      <c r="G943" s="213" t="s">
        <v>8358</v>
      </c>
      <c r="H943" s="195" t="str">
        <f>IFERROR(VLOOKUP(Table[[#This Row],[Activity Details of Assistance]],WHAT!E:F,2,FALSE),"")</f>
        <v># of campaign per camp </v>
      </c>
      <c r="I943" s="195"/>
      <c r="J943">
        <v>2</v>
      </c>
      <c r="K943" t="s">
        <v>8280</v>
      </c>
      <c r="L943" s="214" t="s">
        <v>13</v>
      </c>
      <c r="M943" s="214" t="s">
        <v>14</v>
      </c>
      <c r="N943" s="195" t="s">
        <v>307</v>
      </c>
      <c r="O943" s="195" t="s">
        <v>1599</v>
      </c>
      <c r="P943" s="195" t="s">
        <v>4723</v>
      </c>
      <c r="Q943" s="236">
        <v>44620</v>
      </c>
      <c r="R943" s="236">
        <v>44652</v>
      </c>
      <c r="S943" t="s">
        <v>8452</v>
      </c>
      <c r="T943" s="196"/>
      <c r="U943" s="196"/>
      <c r="V943" s="196"/>
      <c r="W943" s="196"/>
      <c r="X943"/>
      <c r="Y943" t="s">
        <v>8293</v>
      </c>
      <c r="Z943">
        <v>1737538933</v>
      </c>
      <c r="AA943" t="s">
        <v>8294</v>
      </c>
      <c r="AB943" s="221" t="str">
        <f>_xlfn.IFNA(IF(Table[[#This Row],[Programme Partner]]&lt;&gt;Table[[#This Row],[Implementing Partner]],CONCATENATE(Table[[#This Row],[Programme Partner]],"-",Table[[#This Row],[Implementing Partner]]),Table[[#This Row],[Programme Partner]]),"")</f>
        <v>IOM-DSK</v>
      </c>
    </row>
    <row r="944" spans="1:28" ht="14.4" customHeight="1">
      <c r="A944" s="183">
        <v>991</v>
      </c>
      <c r="B944" s="195" t="s">
        <v>5148</v>
      </c>
      <c r="C944" s="198" t="s">
        <v>5087</v>
      </c>
      <c r="D944" s="212" t="s">
        <v>6017</v>
      </c>
      <c r="E944" s="195" t="s">
        <v>27</v>
      </c>
      <c r="F944" s="195" t="s">
        <v>8014</v>
      </c>
      <c r="G944" s="213" t="s">
        <v>8375</v>
      </c>
      <c r="H944" s="195" t="str">
        <f>IFERROR(VLOOKUP(Table[[#This Row],[Activity Details of Assistance]],WHAT!E:F,2,FALSE),"")</f>
        <v># of 10L bin</v>
      </c>
      <c r="I944" s="195"/>
      <c r="J944">
        <v>595</v>
      </c>
      <c r="K944" t="s">
        <v>8280</v>
      </c>
      <c r="L944" s="214" t="s">
        <v>13</v>
      </c>
      <c r="M944" s="214" t="s">
        <v>14</v>
      </c>
      <c r="N944" s="195" t="s">
        <v>307</v>
      </c>
      <c r="O944" s="195" t="s">
        <v>1599</v>
      </c>
      <c r="P944" s="195" t="s">
        <v>4723</v>
      </c>
      <c r="Q944" s="236">
        <v>44620</v>
      </c>
      <c r="R944" s="236">
        <v>44652</v>
      </c>
      <c r="S944" t="s">
        <v>8452</v>
      </c>
      <c r="T944" s="196"/>
      <c r="U944" s="196"/>
      <c r="V944" s="196"/>
      <c r="W944" s="196"/>
      <c r="X944"/>
      <c r="Y944" t="s">
        <v>8293</v>
      </c>
      <c r="Z944">
        <v>1737538933</v>
      </c>
      <c r="AA944" t="s">
        <v>8294</v>
      </c>
      <c r="AB944" s="221" t="str">
        <f>_xlfn.IFNA(IF(Table[[#This Row],[Programme Partner]]&lt;&gt;Table[[#This Row],[Implementing Partner]],CONCATENATE(Table[[#This Row],[Programme Partner]],"-",Table[[#This Row],[Implementing Partner]]),Table[[#This Row],[Programme Partner]]),"")</f>
        <v>IOM-DSK</v>
      </c>
    </row>
    <row r="945" spans="1:28" ht="14.4" customHeight="1">
      <c r="A945" s="183">
        <v>992</v>
      </c>
      <c r="B945" s="195" t="s">
        <v>5148</v>
      </c>
      <c r="C945" s="198" t="s">
        <v>4993</v>
      </c>
      <c r="D945" s="212" t="s">
        <v>5148</v>
      </c>
      <c r="E945" s="195" t="s">
        <v>27</v>
      </c>
      <c r="F945" s="195" t="s">
        <v>8011</v>
      </c>
      <c r="G945" s="195" t="s">
        <v>8584</v>
      </c>
      <c r="H945" s="195" t="str">
        <f>IFERROR(VLOOKUP(Table[[#This Row],[Activity Details of Assistance]],WHAT!E:F,2,FALSE),"")</f>
        <v># of tube well</v>
      </c>
      <c r="I945" s="195"/>
      <c r="J945">
        <v>204</v>
      </c>
      <c r="K945" t="s">
        <v>8280</v>
      </c>
      <c r="L945" s="214" t="s">
        <v>13</v>
      </c>
      <c r="M945" s="214" t="s">
        <v>14</v>
      </c>
      <c r="N945" s="195" t="s">
        <v>309</v>
      </c>
      <c r="O945" s="195" t="s">
        <v>1606</v>
      </c>
      <c r="P945" s="195" t="s">
        <v>20</v>
      </c>
      <c r="Q945" s="236">
        <v>44620</v>
      </c>
      <c r="R945" s="236">
        <v>44621</v>
      </c>
      <c r="S945" t="s">
        <v>8452</v>
      </c>
      <c r="T945" s="196"/>
      <c r="U945" s="196"/>
      <c r="V945" s="196"/>
      <c r="W945" s="196"/>
      <c r="X945"/>
      <c r="Y945" t="s">
        <v>8309</v>
      </c>
      <c r="Z945">
        <v>1813213381</v>
      </c>
      <c r="AA945" t="s">
        <v>8285</v>
      </c>
      <c r="AB945" s="221" t="str">
        <f>_xlfn.IFNA(IF(Table[[#This Row],[Programme Partner]]&lt;&gt;Table[[#This Row],[Implementing Partner]],CONCATENATE(Table[[#This Row],[Programme Partner]],"-",Table[[#This Row],[Implementing Partner]]),Table[[#This Row],[Programme Partner]]),"")</f>
        <v>IOM-ACF</v>
      </c>
    </row>
    <row r="946" spans="1:28" ht="14.4" customHeight="1">
      <c r="A946" s="183">
        <v>993</v>
      </c>
      <c r="B946" s="195" t="s">
        <v>5148</v>
      </c>
      <c r="C946" s="198" t="s">
        <v>4993</v>
      </c>
      <c r="D946" s="212" t="s">
        <v>5148</v>
      </c>
      <c r="E946" s="195" t="s">
        <v>27</v>
      </c>
      <c r="F946" s="195" t="s">
        <v>8011</v>
      </c>
      <c r="G946" t="s">
        <v>8019</v>
      </c>
      <c r="H946" s="195" t="str">
        <f>IFERROR(VLOOKUP(Table[[#This Row],[Activity Details of Assistance]],WHAT!E:F,2,FALSE),"")</f>
        <v>N/A</v>
      </c>
      <c r="I946" s="195"/>
      <c r="J946">
        <v>49</v>
      </c>
      <c r="K946" t="s">
        <v>8280</v>
      </c>
      <c r="L946" s="214" t="s">
        <v>13</v>
      </c>
      <c r="M946" s="214" t="s">
        <v>14</v>
      </c>
      <c r="N946" s="195" t="s">
        <v>309</v>
      </c>
      <c r="O946" s="195" t="s">
        <v>1606</v>
      </c>
      <c r="P946" s="195" t="s">
        <v>20</v>
      </c>
      <c r="Q946" s="236">
        <v>44620</v>
      </c>
      <c r="R946" s="236">
        <v>44621</v>
      </c>
      <c r="S946" t="s">
        <v>8452</v>
      </c>
      <c r="T946" s="196"/>
      <c r="U946" s="196"/>
      <c r="V946" s="196"/>
      <c r="W946" s="196"/>
      <c r="X946" s="197" t="s">
        <v>8377</v>
      </c>
      <c r="Y946" t="s">
        <v>8309</v>
      </c>
      <c r="Z946">
        <v>1813213381</v>
      </c>
      <c r="AA946" t="s">
        <v>8285</v>
      </c>
      <c r="AB946" s="221" t="str">
        <f>_xlfn.IFNA(IF(Table[[#This Row],[Programme Partner]]&lt;&gt;Table[[#This Row],[Implementing Partner]],CONCATENATE(Table[[#This Row],[Programme Partner]],"-",Table[[#This Row],[Implementing Partner]]),Table[[#This Row],[Programme Partner]]),"")</f>
        <v>IOM-ACF</v>
      </c>
    </row>
    <row r="947" spans="1:28" ht="14.4" customHeight="1">
      <c r="A947" s="183">
        <v>994</v>
      </c>
      <c r="B947" s="195" t="s">
        <v>5148</v>
      </c>
      <c r="C947" s="198" t="s">
        <v>4993</v>
      </c>
      <c r="D947" s="212" t="s">
        <v>5148</v>
      </c>
      <c r="E947" s="195" t="s">
        <v>27</v>
      </c>
      <c r="F947" s="195" t="s">
        <v>8012</v>
      </c>
      <c r="G947" s="195" t="s">
        <v>8585</v>
      </c>
      <c r="H947" s="195" t="str">
        <f>IFERROR(VLOOKUP(Table[[#This Row],[Activity Details of Assistance]],WHAT!E:F,2,FALSE),"")</f>
        <v xml:space="preserve"># of door </v>
      </c>
      <c r="I947" s="195"/>
      <c r="J947">
        <v>113</v>
      </c>
      <c r="K947" t="s">
        <v>8280</v>
      </c>
      <c r="L947" s="214" t="s">
        <v>13</v>
      </c>
      <c r="M947" s="214" t="s">
        <v>14</v>
      </c>
      <c r="N947" s="195" t="s">
        <v>309</v>
      </c>
      <c r="O947" s="195" t="s">
        <v>1606</v>
      </c>
      <c r="P947" s="195" t="s">
        <v>20</v>
      </c>
      <c r="Q947" s="236">
        <v>44620</v>
      </c>
      <c r="R947" s="236">
        <v>44621</v>
      </c>
      <c r="S947" t="s">
        <v>8452</v>
      </c>
      <c r="T947" s="196"/>
      <c r="U947" s="196"/>
      <c r="V947" s="196"/>
      <c r="W947" s="196"/>
      <c r="X947"/>
      <c r="Y947" t="s">
        <v>8309</v>
      </c>
      <c r="Z947">
        <v>1813213381</v>
      </c>
      <c r="AA947" t="s">
        <v>8285</v>
      </c>
      <c r="AB947" s="221" t="str">
        <f>_xlfn.IFNA(IF(Table[[#This Row],[Programme Partner]]&lt;&gt;Table[[#This Row],[Implementing Partner]],CONCATENATE(Table[[#This Row],[Programme Partner]],"-",Table[[#This Row],[Implementing Partner]]),Table[[#This Row],[Programme Partner]]),"")</f>
        <v>IOM-ACF</v>
      </c>
    </row>
    <row r="948" spans="1:28" ht="14.4" customHeight="1">
      <c r="A948" s="183">
        <v>995</v>
      </c>
      <c r="B948" s="195" t="s">
        <v>5148</v>
      </c>
      <c r="C948" s="198" t="s">
        <v>4993</v>
      </c>
      <c r="D948" s="212" t="s">
        <v>5148</v>
      </c>
      <c r="E948" s="195" t="s">
        <v>27</v>
      </c>
      <c r="F948" t="s">
        <v>8012</v>
      </c>
      <c r="G948" s="213" t="s">
        <v>8356</v>
      </c>
      <c r="H948" s="195" t="str">
        <f>IFERROR(VLOOKUP(Table[[#This Row],[Activity Details of Assistance]],WHAT!E:F,2,FALSE),"")</f>
        <v># of FSM Site</v>
      </c>
      <c r="I948" s="195"/>
      <c r="J948">
        <v>6</v>
      </c>
      <c r="K948" t="s">
        <v>8280</v>
      </c>
      <c r="L948" s="214" t="s">
        <v>13</v>
      </c>
      <c r="M948" s="214" t="s">
        <v>14</v>
      </c>
      <c r="N948" s="195" t="s">
        <v>309</v>
      </c>
      <c r="O948" s="195" t="s">
        <v>1606</v>
      </c>
      <c r="P948" s="195" t="s">
        <v>20</v>
      </c>
      <c r="Q948" s="236">
        <v>44620</v>
      </c>
      <c r="R948" s="236">
        <v>44621</v>
      </c>
      <c r="S948" t="s">
        <v>8452</v>
      </c>
      <c r="T948" s="196"/>
      <c r="U948" s="196"/>
      <c r="V948" s="196"/>
      <c r="W948" s="196"/>
      <c r="X948"/>
      <c r="Y948" t="s">
        <v>8309</v>
      </c>
      <c r="Z948">
        <v>1813213381</v>
      </c>
      <c r="AA948" t="s">
        <v>8285</v>
      </c>
      <c r="AB948" s="221" t="str">
        <f>_xlfn.IFNA(IF(Table[[#This Row],[Programme Partner]]&lt;&gt;Table[[#This Row],[Implementing Partner]],CONCATENATE(Table[[#This Row],[Programme Partner]],"-",Table[[#This Row],[Implementing Partner]]),Table[[#This Row],[Programme Partner]]),"")</f>
        <v>IOM-ACF</v>
      </c>
    </row>
    <row r="949" spans="1:28" ht="14.4" customHeight="1">
      <c r="A949" s="183">
        <v>996</v>
      </c>
      <c r="B949" s="195" t="s">
        <v>5148</v>
      </c>
      <c r="C949" s="198" t="s">
        <v>4993</v>
      </c>
      <c r="D949" s="212" t="s">
        <v>5148</v>
      </c>
      <c r="E949" s="195" t="s">
        <v>27</v>
      </c>
      <c r="F949" s="195" t="s">
        <v>8012</v>
      </c>
      <c r="G949" t="s">
        <v>8357</v>
      </c>
      <c r="H949" s="195" t="str">
        <f>IFERROR(VLOOKUP(Table[[#This Row],[Activity Details of Assistance]],WHAT!E:F,2,FALSE),"")</f>
        <v># of door</v>
      </c>
      <c r="I949" s="195"/>
      <c r="J949">
        <v>546</v>
      </c>
      <c r="K949" t="s">
        <v>8280</v>
      </c>
      <c r="L949" s="214" t="s">
        <v>13</v>
      </c>
      <c r="M949" s="214" t="s">
        <v>14</v>
      </c>
      <c r="N949" s="195" t="s">
        <v>309</v>
      </c>
      <c r="O949" s="195" t="s">
        <v>1606</v>
      </c>
      <c r="P949" s="195" t="s">
        <v>20</v>
      </c>
      <c r="Q949" s="236">
        <v>44620</v>
      </c>
      <c r="R949" s="236">
        <v>44621</v>
      </c>
      <c r="S949" t="s">
        <v>8452</v>
      </c>
      <c r="T949" s="196"/>
      <c r="U949" s="196"/>
      <c r="V949" s="196"/>
      <c r="W949" s="196"/>
      <c r="X949"/>
      <c r="Y949" t="s">
        <v>8309</v>
      </c>
      <c r="Z949">
        <v>1813213381</v>
      </c>
      <c r="AA949" t="s">
        <v>8285</v>
      </c>
      <c r="AB949" s="221" t="str">
        <f>_xlfn.IFNA(IF(Table[[#This Row],[Programme Partner]]&lt;&gt;Table[[#This Row],[Implementing Partner]],CONCATENATE(Table[[#This Row],[Programme Partner]],"-",Table[[#This Row],[Implementing Partner]]),Table[[#This Row],[Programme Partner]]),"")</f>
        <v>IOM-ACF</v>
      </c>
    </row>
    <row r="950" spans="1:28" ht="14.4" customHeight="1">
      <c r="A950" s="183">
        <v>997</v>
      </c>
      <c r="B950" s="195" t="s">
        <v>5148</v>
      </c>
      <c r="C950" s="198" t="s">
        <v>4993</v>
      </c>
      <c r="D950" s="212" t="s">
        <v>5148</v>
      </c>
      <c r="E950" s="195" t="s">
        <v>27</v>
      </c>
      <c r="F950" s="195" t="s">
        <v>8012</v>
      </c>
      <c r="G950" s="195" t="s">
        <v>8586</v>
      </c>
      <c r="H950" s="195" t="str">
        <f>IFERROR(VLOOKUP(Table[[#This Row],[Activity Details of Assistance]],WHAT!E:F,2,FALSE),"")</f>
        <v># of door</v>
      </c>
      <c r="I950" s="195"/>
      <c r="J950">
        <v>603</v>
      </c>
      <c r="K950" t="s">
        <v>8280</v>
      </c>
      <c r="L950" s="214" t="s">
        <v>13</v>
      </c>
      <c r="M950" s="214" t="s">
        <v>14</v>
      </c>
      <c r="N950" s="195" t="s">
        <v>309</v>
      </c>
      <c r="O950" s="195" t="s">
        <v>1606</v>
      </c>
      <c r="P950" s="195" t="s">
        <v>20</v>
      </c>
      <c r="Q950" s="236">
        <v>44620</v>
      </c>
      <c r="R950" s="236">
        <v>44621</v>
      </c>
      <c r="S950" t="s">
        <v>8452</v>
      </c>
      <c r="T950" s="196"/>
      <c r="U950" s="196"/>
      <c r="V950" s="196"/>
      <c r="W950" s="196"/>
      <c r="X950"/>
      <c r="Y950" t="s">
        <v>8309</v>
      </c>
      <c r="Z950">
        <v>1813213381</v>
      </c>
      <c r="AA950" t="s">
        <v>8285</v>
      </c>
      <c r="AB950" s="221" t="str">
        <f>_xlfn.IFNA(IF(Table[[#This Row],[Programme Partner]]&lt;&gt;Table[[#This Row],[Implementing Partner]],CONCATENATE(Table[[#This Row],[Programme Partner]],"-",Table[[#This Row],[Implementing Partner]]),Table[[#This Row],[Programme Partner]]),"")</f>
        <v>IOM-ACF</v>
      </c>
    </row>
    <row r="951" spans="1:28" ht="14.4" customHeight="1">
      <c r="A951" s="183">
        <v>998</v>
      </c>
      <c r="B951" s="195" t="s">
        <v>5148</v>
      </c>
      <c r="C951" s="198" t="s">
        <v>4993</v>
      </c>
      <c r="D951" s="212" t="s">
        <v>5148</v>
      </c>
      <c r="E951" s="195" t="s">
        <v>27</v>
      </c>
      <c r="F951" s="195" t="s">
        <v>8013</v>
      </c>
      <c r="G951" s="195" t="s">
        <v>8360</v>
      </c>
      <c r="H951" s="195" t="str">
        <f>IFERROR(VLOOKUP(Table[[#This Row],[Activity Details of Assistance]],WHAT!E:F,2,FALSE),"")</f>
        <v># of household</v>
      </c>
      <c r="I951" s="195"/>
      <c r="J951">
        <v>6188</v>
      </c>
      <c r="K951" t="s">
        <v>8280</v>
      </c>
      <c r="L951" s="214" t="s">
        <v>13</v>
      </c>
      <c r="M951" s="214" t="s">
        <v>14</v>
      </c>
      <c r="N951" s="195" t="s">
        <v>309</v>
      </c>
      <c r="O951" s="195" t="s">
        <v>1606</v>
      </c>
      <c r="P951" s="195" t="s">
        <v>20</v>
      </c>
      <c r="Q951" s="236">
        <v>44620</v>
      </c>
      <c r="R951" s="236">
        <v>44621</v>
      </c>
      <c r="S951" t="s">
        <v>8452</v>
      </c>
      <c r="T951" s="196"/>
      <c r="U951" s="196"/>
      <c r="V951" s="196"/>
      <c r="W951" s="196"/>
      <c r="X951"/>
      <c r="Y951" t="s">
        <v>8309</v>
      </c>
      <c r="Z951">
        <v>1813213381</v>
      </c>
      <c r="AA951" t="s">
        <v>8285</v>
      </c>
      <c r="AB951" s="221" t="str">
        <f>_xlfn.IFNA(IF(Table[[#This Row],[Programme Partner]]&lt;&gt;Table[[#This Row],[Implementing Partner]],CONCATENATE(Table[[#This Row],[Programme Partner]],"-",Table[[#This Row],[Implementing Partner]]),Table[[#This Row],[Programme Partner]]),"")</f>
        <v>IOM-ACF</v>
      </c>
    </row>
    <row r="952" spans="1:28" ht="14.4" customHeight="1">
      <c r="A952" s="183">
        <v>999</v>
      </c>
      <c r="B952" s="195" t="s">
        <v>5148</v>
      </c>
      <c r="C952" s="198" t="s">
        <v>4993</v>
      </c>
      <c r="D952" s="212" t="s">
        <v>5148</v>
      </c>
      <c r="E952" s="195" t="s">
        <v>27</v>
      </c>
      <c r="F952" s="195" t="s">
        <v>8014</v>
      </c>
      <c r="G952" s="213" t="s">
        <v>8361</v>
      </c>
      <c r="H952" s="195" t="str">
        <f>IFERROR(VLOOKUP(Table[[#This Row],[Activity Details of Assistance]],WHAT!E:F,2,FALSE),"")</f>
        <v># of plant</v>
      </c>
      <c r="I952" s="195"/>
      <c r="J952">
        <v>2</v>
      </c>
      <c r="K952" t="s">
        <v>8280</v>
      </c>
      <c r="L952" s="214" t="s">
        <v>13</v>
      </c>
      <c r="M952" s="214" t="s">
        <v>14</v>
      </c>
      <c r="N952" s="195" t="s">
        <v>309</v>
      </c>
      <c r="O952" s="195" t="s">
        <v>1606</v>
      </c>
      <c r="P952" s="195" t="s">
        <v>20</v>
      </c>
      <c r="Q952" s="236">
        <v>44620</v>
      </c>
      <c r="R952" s="236">
        <v>44621</v>
      </c>
      <c r="S952" t="s">
        <v>8452</v>
      </c>
      <c r="T952" s="196"/>
      <c r="U952" s="196"/>
      <c r="V952" s="196"/>
      <c r="W952" s="196"/>
      <c r="X952"/>
      <c r="Y952" t="s">
        <v>8309</v>
      </c>
      <c r="Z952">
        <v>1813213381</v>
      </c>
      <c r="AA952" t="s">
        <v>8285</v>
      </c>
      <c r="AB952" s="221" t="str">
        <f>_xlfn.IFNA(IF(Table[[#This Row],[Programme Partner]]&lt;&gt;Table[[#This Row],[Implementing Partner]],CONCATENATE(Table[[#This Row],[Programme Partner]],"-",Table[[#This Row],[Implementing Partner]]),Table[[#This Row],[Programme Partner]]),"")</f>
        <v>IOM-ACF</v>
      </c>
    </row>
    <row r="953" spans="1:28" ht="14.4" customHeight="1">
      <c r="A953" s="183">
        <v>1000</v>
      </c>
      <c r="B953" s="195" t="s">
        <v>6074</v>
      </c>
      <c r="C953" s="198" t="s">
        <v>5179</v>
      </c>
      <c r="D953" s="212" t="s">
        <v>8343</v>
      </c>
      <c r="E953" s="195" t="s">
        <v>27</v>
      </c>
      <c r="F953" s="195" t="s">
        <v>8011</v>
      </c>
      <c r="G953" s="213" t="s">
        <v>8353</v>
      </c>
      <c r="H953" s="195" t="str">
        <f>IFERROR(VLOOKUP(Table[[#This Row],[Activity Details of Assistance]],WHAT!E:F,2,FALSE),"")</f>
        <v># of tube well</v>
      </c>
      <c r="I953" s="195"/>
      <c r="J953">
        <v>8</v>
      </c>
      <c r="K953" t="s">
        <v>8280</v>
      </c>
      <c r="L953" s="214" t="s">
        <v>13</v>
      </c>
      <c r="M953" s="214" t="s">
        <v>14</v>
      </c>
      <c r="N953" s="195" t="s">
        <v>307</v>
      </c>
      <c r="O953" s="195" t="s">
        <v>1603</v>
      </c>
      <c r="P953" s="195" t="s">
        <v>8241</v>
      </c>
      <c r="Q953" s="236">
        <v>44620</v>
      </c>
      <c r="R953" s="236">
        <v>44835</v>
      </c>
      <c r="S953" s="291" t="s">
        <v>8590</v>
      </c>
      <c r="T953" s="196"/>
      <c r="U953" s="196"/>
      <c r="V953" s="196"/>
      <c r="W953" s="196"/>
      <c r="X953"/>
      <c r="Y953" t="s">
        <v>8472</v>
      </c>
      <c r="Z953">
        <v>1630979409</v>
      </c>
      <c r="AA953" t="s">
        <v>8473</v>
      </c>
      <c r="AB953" s="221" t="str">
        <f>_xlfn.IFNA(IF(Table[[#This Row],[Programme Partner]]&lt;&gt;Table[[#This Row],[Implementing Partner]],CONCATENATE(Table[[#This Row],[Programme Partner]],"-",Table[[#This Row],[Implementing Partner]]),Table[[#This Row],[Programme Partner]]),"")</f>
        <v>IVY Japan-Mukti Cox's Bazar</v>
      </c>
    </row>
    <row r="954" spans="1:28" ht="14.4" customHeight="1">
      <c r="A954" s="183">
        <v>1001</v>
      </c>
      <c r="B954" s="195" t="s">
        <v>6074</v>
      </c>
      <c r="C954" s="198" t="s">
        <v>5179</v>
      </c>
      <c r="D954" s="212" t="s">
        <v>8343</v>
      </c>
      <c r="E954" s="195" t="s">
        <v>27</v>
      </c>
      <c r="F954" s="195" t="s">
        <v>8014</v>
      </c>
      <c r="G954" t="s">
        <v>8019</v>
      </c>
      <c r="H954" s="195" t="str">
        <f>IFERROR(VLOOKUP(Table[[#This Row],[Activity Details of Assistance]],WHAT!E:F,2,FALSE),"")</f>
        <v>N/A</v>
      </c>
      <c r="I954" s="195"/>
      <c r="J954">
        <v>8</v>
      </c>
      <c r="K954" t="s">
        <v>8280</v>
      </c>
      <c r="L954" s="214" t="s">
        <v>13</v>
      </c>
      <c r="M954" s="214" t="s">
        <v>14</v>
      </c>
      <c r="N954" s="195" t="s">
        <v>307</v>
      </c>
      <c r="O954" s="195" t="s">
        <v>1603</v>
      </c>
      <c r="P954" s="195" t="s">
        <v>8241</v>
      </c>
      <c r="Q954" s="236">
        <v>44620</v>
      </c>
      <c r="R954" s="236">
        <v>44835</v>
      </c>
      <c r="S954" s="291" t="s">
        <v>8590</v>
      </c>
      <c r="T954" s="196"/>
      <c r="U954" s="196"/>
      <c r="V954" s="196"/>
      <c r="W954" s="196"/>
      <c r="X954" t="s">
        <v>8498</v>
      </c>
      <c r="Y954" t="s">
        <v>8472</v>
      </c>
      <c r="Z954">
        <v>1630979409</v>
      </c>
      <c r="AA954" t="s">
        <v>8473</v>
      </c>
      <c r="AB954" s="221" t="str">
        <f>_xlfn.IFNA(IF(Table[[#This Row],[Programme Partner]]&lt;&gt;Table[[#This Row],[Implementing Partner]],CONCATENATE(Table[[#This Row],[Programme Partner]],"-",Table[[#This Row],[Implementing Partner]]),Table[[#This Row],[Programme Partner]]),"")</f>
        <v>IVY Japan-Mukti Cox's Bazar</v>
      </c>
    </row>
    <row r="955" spans="1:28" ht="14.4" customHeight="1">
      <c r="A955" s="183">
        <v>1002</v>
      </c>
      <c r="B955" s="195" t="s">
        <v>8031</v>
      </c>
      <c r="C955" s="198" t="s">
        <v>8031</v>
      </c>
      <c r="D955" s="197" t="s">
        <v>8639</v>
      </c>
      <c r="E955" s="195" t="s">
        <v>27</v>
      </c>
      <c r="F955" s="195" t="s">
        <v>8011</v>
      </c>
      <c r="G955" t="s">
        <v>8019</v>
      </c>
      <c r="H955" s="195" t="str">
        <f>IFERROR(VLOOKUP(Table[[#This Row],[Activity Details of Assistance]],WHAT!E:F,2,FALSE),"")</f>
        <v>N/A</v>
      </c>
      <c r="I955" s="195"/>
      <c r="J955">
        <v>22000</v>
      </c>
      <c r="K955" t="s">
        <v>8280</v>
      </c>
      <c r="L955" s="214" t="s">
        <v>13</v>
      </c>
      <c r="M955" s="214" t="s">
        <v>14</v>
      </c>
      <c r="N955" s="195" t="s">
        <v>307</v>
      </c>
      <c r="O955" s="195" t="s">
        <v>1599</v>
      </c>
      <c r="P955" s="195" t="s">
        <v>8198</v>
      </c>
      <c r="Q955" s="236">
        <v>44620</v>
      </c>
      <c r="R955" s="236">
        <v>44866</v>
      </c>
      <c r="S955" s="291" t="s">
        <v>8590</v>
      </c>
      <c r="T955" s="196"/>
      <c r="U955" s="196"/>
      <c r="V955" s="196"/>
      <c r="W955" s="196"/>
      <c r="X955" t="s">
        <v>8383</v>
      </c>
      <c r="Y955" t="s">
        <v>8295</v>
      </c>
      <c r="Z955">
        <v>8801712024697</v>
      </c>
      <c r="AA955" t="s">
        <v>8296</v>
      </c>
      <c r="AB955" s="221" t="str">
        <f>_xlfn.IFNA(IF(Table[[#This Row],[Programme Partner]]&lt;&gt;Table[[#This Row],[Implementing Partner]],CONCATENATE(Table[[#This Row],[Programme Partner]],"-",Table[[#This Row],[Implementing Partner]]),Table[[#This Row],[Programme Partner]]),"")</f>
        <v>NABOLOK</v>
      </c>
    </row>
    <row r="956" spans="1:28" ht="14.4" customHeight="1">
      <c r="A956" s="183">
        <v>1003</v>
      </c>
      <c r="B956" s="195" t="s">
        <v>8031</v>
      </c>
      <c r="C956" s="198" t="s">
        <v>8031</v>
      </c>
      <c r="D956" s="197" t="s">
        <v>8639</v>
      </c>
      <c r="E956" s="195" t="s">
        <v>27</v>
      </c>
      <c r="F956" s="195" t="s">
        <v>8012</v>
      </c>
      <c r="G956" s="213" t="s">
        <v>8357</v>
      </c>
      <c r="H956" s="195" t="str">
        <f>IFERROR(VLOOKUP(Table[[#This Row],[Activity Details of Assistance]],WHAT!E:F,2,FALSE),"")</f>
        <v># of door</v>
      </c>
      <c r="I956" s="195"/>
      <c r="J956">
        <v>5</v>
      </c>
      <c r="K956" t="s">
        <v>8280</v>
      </c>
      <c r="L956" s="214" t="s">
        <v>13</v>
      </c>
      <c r="M956" s="214" t="s">
        <v>14</v>
      </c>
      <c r="N956" s="195" t="s">
        <v>307</v>
      </c>
      <c r="O956" s="195" t="s">
        <v>1599</v>
      </c>
      <c r="P956" s="195" t="s">
        <v>8198</v>
      </c>
      <c r="Q956" s="236">
        <v>44620</v>
      </c>
      <c r="R956" s="236">
        <v>44866</v>
      </c>
      <c r="S956" s="291" t="s">
        <v>8590</v>
      </c>
      <c r="T956" s="196"/>
      <c r="U956" s="196"/>
      <c r="V956" s="196"/>
      <c r="W956" s="196"/>
      <c r="X956"/>
      <c r="Y956" t="s">
        <v>8295</v>
      </c>
      <c r="Z956">
        <v>8801712024697</v>
      </c>
      <c r="AA956" t="s">
        <v>8296</v>
      </c>
      <c r="AB956" s="221" t="str">
        <f>_xlfn.IFNA(IF(Table[[#This Row],[Programme Partner]]&lt;&gt;Table[[#This Row],[Implementing Partner]],CONCATENATE(Table[[#This Row],[Programme Partner]],"-",Table[[#This Row],[Implementing Partner]]),Table[[#This Row],[Programme Partner]]),"")</f>
        <v>NABOLOK</v>
      </c>
    </row>
    <row r="957" spans="1:28" ht="14.4" customHeight="1">
      <c r="A957" s="183">
        <v>1004</v>
      </c>
      <c r="B957" s="195" t="s">
        <v>8031</v>
      </c>
      <c r="C957" s="198" t="s">
        <v>8031</v>
      </c>
      <c r="D957" s="197" t="s">
        <v>8639</v>
      </c>
      <c r="E957" s="195" t="s">
        <v>27</v>
      </c>
      <c r="F957" s="195" t="s">
        <v>8011</v>
      </c>
      <c r="G957" t="s">
        <v>8019</v>
      </c>
      <c r="H957" s="195" t="str">
        <f>IFERROR(VLOOKUP(Table[[#This Row],[Activity Details of Assistance]],WHAT!E:F,2,FALSE),"")</f>
        <v>N/A</v>
      </c>
      <c r="I957" s="195"/>
      <c r="J957">
        <v>40000</v>
      </c>
      <c r="K957" t="s">
        <v>8280</v>
      </c>
      <c r="L957" s="214" t="s">
        <v>13</v>
      </c>
      <c r="M957" s="214" t="s">
        <v>14</v>
      </c>
      <c r="N957" s="195" t="s">
        <v>307</v>
      </c>
      <c r="O957" s="195" t="s">
        <v>1599</v>
      </c>
      <c r="P957" s="195" t="s">
        <v>4720</v>
      </c>
      <c r="Q957" s="236">
        <v>44620</v>
      </c>
      <c r="R957" s="236">
        <v>44866</v>
      </c>
      <c r="S957" t="s">
        <v>8452</v>
      </c>
      <c r="T957" s="196"/>
      <c r="U957" s="196"/>
      <c r="V957" s="196"/>
      <c r="W957" s="196"/>
      <c r="X957" s="197" t="s">
        <v>8377</v>
      </c>
      <c r="Y957" t="s">
        <v>8295</v>
      </c>
      <c r="Z957">
        <v>8801712024697</v>
      </c>
      <c r="AA957" t="s">
        <v>8296</v>
      </c>
      <c r="AB957" s="221" t="str">
        <f>_xlfn.IFNA(IF(Table[[#This Row],[Programme Partner]]&lt;&gt;Table[[#This Row],[Implementing Partner]],CONCATENATE(Table[[#This Row],[Programme Partner]],"-",Table[[#This Row],[Implementing Partner]]),Table[[#This Row],[Programme Partner]]),"")</f>
        <v>NABOLOK</v>
      </c>
    </row>
    <row r="958" spans="1:28" ht="14.4" customHeight="1">
      <c r="A958" s="183">
        <v>1005</v>
      </c>
      <c r="B958" s="195" t="s">
        <v>8031</v>
      </c>
      <c r="C958" s="198" t="s">
        <v>8031</v>
      </c>
      <c r="D958" s="197" t="s">
        <v>8639</v>
      </c>
      <c r="E958" s="195" t="s">
        <v>27</v>
      </c>
      <c r="F958" s="195" t="s">
        <v>8011</v>
      </c>
      <c r="G958" t="s">
        <v>8019</v>
      </c>
      <c r="H958" s="195" t="str">
        <f>IFERROR(VLOOKUP(Table[[#This Row],[Activity Details of Assistance]],WHAT!E:F,2,FALSE),"")</f>
        <v>N/A</v>
      </c>
      <c r="I958" s="195"/>
      <c r="J958">
        <v>151000</v>
      </c>
      <c r="K958" t="s">
        <v>8280</v>
      </c>
      <c r="L958" s="214" t="s">
        <v>13</v>
      </c>
      <c r="M958" s="214" t="s">
        <v>14</v>
      </c>
      <c r="N958" s="195" t="s">
        <v>307</v>
      </c>
      <c r="O958" s="195" t="s">
        <v>1599</v>
      </c>
      <c r="P958" s="195" t="s">
        <v>4717</v>
      </c>
      <c r="Q958" s="236">
        <v>44620</v>
      </c>
      <c r="R958" s="236">
        <v>44866</v>
      </c>
      <c r="S958" t="s">
        <v>8452</v>
      </c>
      <c r="T958" s="196"/>
      <c r="U958" s="196"/>
      <c r="V958" s="196"/>
      <c r="W958" s="196"/>
      <c r="X958" s="197" t="s">
        <v>8377</v>
      </c>
      <c r="Y958" t="s">
        <v>8295</v>
      </c>
      <c r="Z958">
        <v>8801712024697</v>
      </c>
      <c r="AA958" t="s">
        <v>8296</v>
      </c>
      <c r="AB958" s="221" t="str">
        <f>_xlfn.IFNA(IF(Table[[#This Row],[Programme Partner]]&lt;&gt;Table[[#This Row],[Implementing Partner]],CONCATENATE(Table[[#This Row],[Programme Partner]],"-",Table[[#This Row],[Implementing Partner]]),Table[[#This Row],[Programme Partner]]),"")</f>
        <v>NABOLOK</v>
      </c>
    </row>
    <row r="959" spans="1:28" ht="14.4" customHeight="1">
      <c r="A959" s="183">
        <v>1006</v>
      </c>
      <c r="B959" s="195" t="s">
        <v>8031</v>
      </c>
      <c r="C959" s="198" t="s">
        <v>8031</v>
      </c>
      <c r="D959" s="197" t="s">
        <v>8639</v>
      </c>
      <c r="E959" s="195" t="s">
        <v>27</v>
      </c>
      <c r="F959" s="195" t="s">
        <v>8012</v>
      </c>
      <c r="G959" s="195" t="s">
        <v>8585</v>
      </c>
      <c r="H959" s="195" t="str">
        <f>IFERROR(VLOOKUP(Table[[#This Row],[Activity Details of Assistance]],WHAT!E:F,2,FALSE),"")</f>
        <v xml:space="preserve"># of door </v>
      </c>
      <c r="I959" s="195"/>
      <c r="J959">
        <v>51</v>
      </c>
      <c r="K959" t="s">
        <v>8280</v>
      </c>
      <c r="L959" s="214" t="s">
        <v>13</v>
      </c>
      <c r="M959" s="214" t="s">
        <v>14</v>
      </c>
      <c r="N959" s="195" t="s">
        <v>307</v>
      </c>
      <c r="O959" s="195" t="s">
        <v>1599</v>
      </c>
      <c r="P959" s="195" t="s">
        <v>4717</v>
      </c>
      <c r="Q959" s="236">
        <v>44620</v>
      </c>
      <c r="R959" s="236">
        <v>44866</v>
      </c>
      <c r="S959" t="s">
        <v>8452</v>
      </c>
      <c r="T959" s="196"/>
      <c r="U959" s="196"/>
      <c r="V959" s="196"/>
      <c r="W959" s="196"/>
      <c r="X959"/>
      <c r="Y959" t="s">
        <v>8295</v>
      </c>
      <c r="Z959">
        <v>8801712024697</v>
      </c>
      <c r="AA959" t="s">
        <v>8296</v>
      </c>
      <c r="AB959" s="221" t="str">
        <f>_xlfn.IFNA(IF(Table[[#This Row],[Programme Partner]]&lt;&gt;Table[[#This Row],[Implementing Partner]],CONCATENATE(Table[[#This Row],[Programme Partner]],"-",Table[[#This Row],[Implementing Partner]]),Table[[#This Row],[Programme Partner]]),"")</f>
        <v>NABOLOK</v>
      </c>
    </row>
    <row r="960" spans="1:28" ht="14.4" customHeight="1">
      <c r="A960" s="183">
        <v>1007</v>
      </c>
      <c r="B960" s="195" t="s">
        <v>8031</v>
      </c>
      <c r="C960" s="198" t="s">
        <v>8031</v>
      </c>
      <c r="D960" s="197" t="s">
        <v>8639</v>
      </c>
      <c r="E960" s="195" t="s">
        <v>27</v>
      </c>
      <c r="F960" s="195" t="s">
        <v>8012</v>
      </c>
      <c r="G960" s="213" t="s">
        <v>8371</v>
      </c>
      <c r="H960" s="195" t="str">
        <f>IFERROR(VLOOKUP(Table[[#This Row],[Activity Details of Assistance]],WHAT!E:F,2,FALSE),"")</f>
        <v># of FSM Site</v>
      </c>
      <c r="I960" s="195"/>
      <c r="J960">
        <v>2</v>
      </c>
      <c r="K960" t="s">
        <v>8280</v>
      </c>
      <c r="L960" s="214" t="s">
        <v>13</v>
      </c>
      <c r="M960" s="214" t="s">
        <v>14</v>
      </c>
      <c r="N960" s="195" t="s">
        <v>307</v>
      </c>
      <c r="O960" s="195" t="s">
        <v>1599</v>
      </c>
      <c r="P960" s="195" t="s">
        <v>4717</v>
      </c>
      <c r="Q960" s="236">
        <v>44620</v>
      </c>
      <c r="R960" s="236">
        <v>44866</v>
      </c>
      <c r="S960" t="s">
        <v>8452</v>
      </c>
      <c r="T960" s="196"/>
      <c r="U960" s="196"/>
      <c r="V960" s="196"/>
      <c r="W960" s="196"/>
      <c r="X960"/>
      <c r="Y960" t="s">
        <v>8295</v>
      </c>
      <c r="Z960">
        <v>8801712024697</v>
      </c>
      <c r="AA960" t="s">
        <v>8296</v>
      </c>
      <c r="AB960" s="221" t="str">
        <f>_xlfn.IFNA(IF(Table[[#This Row],[Programme Partner]]&lt;&gt;Table[[#This Row],[Implementing Partner]],CONCATENATE(Table[[#This Row],[Programme Partner]],"-",Table[[#This Row],[Implementing Partner]]),Table[[#This Row],[Programme Partner]]),"")</f>
        <v>NABOLOK</v>
      </c>
    </row>
    <row r="961" spans="1:28" ht="14.4" customHeight="1">
      <c r="A961" s="183">
        <v>1008</v>
      </c>
      <c r="B961" s="195" t="s">
        <v>8031</v>
      </c>
      <c r="C961" s="198" t="s">
        <v>8031</v>
      </c>
      <c r="D961" s="197" t="s">
        <v>8639</v>
      </c>
      <c r="E961" s="195" t="s">
        <v>27</v>
      </c>
      <c r="F961" s="195" t="s">
        <v>8012</v>
      </c>
      <c r="G961" t="s">
        <v>8359</v>
      </c>
      <c r="H961" s="195" t="str">
        <f>IFERROR(VLOOKUP(Table[[#This Row],[Activity Details of Assistance]],WHAT!E:F,2,FALSE),"")</f>
        <v># of FSM Site</v>
      </c>
      <c r="I961" s="195"/>
      <c r="J961">
        <v>1</v>
      </c>
      <c r="K961" t="s">
        <v>8280</v>
      </c>
      <c r="L961" s="214" t="s">
        <v>13</v>
      </c>
      <c r="M961" s="214" t="s">
        <v>14</v>
      </c>
      <c r="N961" s="195" t="s">
        <v>307</v>
      </c>
      <c r="O961" s="195" t="s">
        <v>1599</v>
      </c>
      <c r="P961" s="195" t="s">
        <v>4717</v>
      </c>
      <c r="Q961" s="236">
        <v>44620</v>
      </c>
      <c r="R961" s="236">
        <v>44866</v>
      </c>
      <c r="S961" t="s">
        <v>8452</v>
      </c>
      <c r="T961" s="196"/>
      <c r="U961" s="196"/>
      <c r="V961" s="196"/>
      <c r="W961" s="196"/>
      <c r="X961"/>
      <c r="Y961" t="s">
        <v>8295</v>
      </c>
      <c r="Z961">
        <v>8801712024697</v>
      </c>
      <c r="AA961" t="s">
        <v>8296</v>
      </c>
      <c r="AB961" s="221" t="str">
        <f>_xlfn.IFNA(IF(Table[[#This Row],[Programme Partner]]&lt;&gt;Table[[#This Row],[Implementing Partner]],CONCATENATE(Table[[#This Row],[Programme Partner]],"-",Table[[#This Row],[Implementing Partner]]),Table[[#This Row],[Programme Partner]]),"")</f>
        <v>NABOLOK</v>
      </c>
    </row>
    <row r="962" spans="1:28" ht="14.4" customHeight="1">
      <c r="A962" s="183">
        <v>1009</v>
      </c>
      <c r="B962" s="195" t="s">
        <v>8031</v>
      </c>
      <c r="C962" s="198" t="s">
        <v>8031</v>
      </c>
      <c r="D962" s="197" t="s">
        <v>8639</v>
      </c>
      <c r="E962" s="195" t="s">
        <v>27</v>
      </c>
      <c r="F962" s="195" t="s">
        <v>8012</v>
      </c>
      <c r="G962" s="213" t="s">
        <v>8357</v>
      </c>
      <c r="H962" s="195" t="str">
        <f>IFERROR(VLOOKUP(Table[[#This Row],[Activity Details of Assistance]],WHAT!E:F,2,FALSE),"")</f>
        <v># of door</v>
      </c>
      <c r="I962" s="195"/>
      <c r="J962">
        <v>315</v>
      </c>
      <c r="K962" t="s">
        <v>8280</v>
      </c>
      <c r="L962" s="214" t="s">
        <v>13</v>
      </c>
      <c r="M962" s="214" t="s">
        <v>14</v>
      </c>
      <c r="N962" s="195" t="s">
        <v>307</v>
      </c>
      <c r="O962" s="195" t="s">
        <v>1599</v>
      </c>
      <c r="P962" s="195" t="s">
        <v>4717</v>
      </c>
      <c r="Q962" s="236">
        <v>44620</v>
      </c>
      <c r="R962" s="236">
        <v>44866</v>
      </c>
      <c r="S962" t="s">
        <v>8452</v>
      </c>
      <c r="T962" s="196"/>
      <c r="U962" s="196"/>
      <c r="V962" s="196"/>
      <c r="W962" s="196"/>
      <c r="X962"/>
      <c r="Y962" t="s">
        <v>8295</v>
      </c>
      <c r="Z962">
        <v>8801712024697</v>
      </c>
      <c r="AA962" t="s">
        <v>8296</v>
      </c>
      <c r="AB962" s="221" t="str">
        <f>_xlfn.IFNA(IF(Table[[#This Row],[Programme Partner]]&lt;&gt;Table[[#This Row],[Implementing Partner]],CONCATENATE(Table[[#This Row],[Programme Partner]],"-",Table[[#This Row],[Implementing Partner]]),Table[[#This Row],[Programme Partner]]),"")</f>
        <v>NABOLOK</v>
      </c>
    </row>
    <row r="963" spans="1:28" ht="14.4" customHeight="1">
      <c r="A963" s="183">
        <v>1010</v>
      </c>
      <c r="B963" s="195" t="s">
        <v>8031</v>
      </c>
      <c r="C963" s="198" t="s">
        <v>8031</v>
      </c>
      <c r="D963" s="197" t="s">
        <v>8639</v>
      </c>
      <c r="E963" s="195" t="s">
        <v>27</v>
      </c>
      <c r="F963" s="195" t="s">
        <v>8012</v>
      </c>
      <c r="G963" s="195" t="s">
        <v>8586</v>
      </c>
      <c r="H963" s="195" t="str">
        <f>IFERROR(VLOOKUP(Table[[#This Row],[Activity Details of Assistance]],WHAT!E:F,2,FALSE),"")</f>
        <v># of door</v>
      </c>
      <c r="I963" s="195"/>
      <c r="J963">
        <v>315</v>
      </c>
      <c r="K963" t="s">
        <v>8280</v>
      </c>
      <c r="L963" s="214" t="s">
        <v>13</v>
      </c>
      <c r="M963" s="214" t="s">
        <v>14</v>
      </c>
      <c r="N963" s="195" t="s">
        <v>307</v>
      </c>
      <c r="O963" s="195" t="s">
        <v>1599</v>
      </c>
      <c r="P963" s="195" t="s">
        <v>4717</v>
      </c>
      <c r="Q963" s="236">
        <v>44620</v>
      </c>
      <c r="R963" s="236">
        <v>44866</v>
      </c>
      <c r="S963" t="s">
        <v>8452</v>
      </c>
      <c r="T963" s="196"/>
      <c r="U963" s="196"/>
      <c r="V963" s="196"/>
      <c r="W963" s="196"/>
      <c r="X963"/>
      <c r="Y963" t="s">
        <v>8295</v>
      </c>
      <c r="Z963">
        <v>8801712024697</v>
      </c>
      <c r="AA963" t="s">
        <v>8296</v>
      </c>
      <c r="AB963" s="221" t="str">
        <f>_xlfn.IFNA(IF(Table[[#This Row],[Programme Partner]]&lt;&gt;Table[[#This Row],[Implementing Partner]],CONCATENATE(Table[[#This Row],[Programme Partner]],"-",Table[[#This Row],[Implementing Partner]]),Table[[#This Row],[Programme Partner]]),"")</f>
        <v>NABOLOK</v>
      </c>
    </row>
    <row r="964" spans="1:28" ht="14.4" customHeight="1">
      <c r="A964" s="183">
        <v>1011</v>
      </c>
      <c r="B964" s="195" t="s">
        <v>8031</v>
      </c>
      <c r="C964" s="198" t="s">
        <v>8031</v>
      </c>
      <c r="D964" s="197" t="s">
        <v>8639</v>
      </c>
      <c r="E964" s="195" t="s">
        <v>27</v>
      </c>
      <c r="F964" s="195" t="s">
        <v>8013</v>
      </c>
      <c r="G964" s="213" t="s">
        <v>8313</v>
      </c>
      <c r="H964" s="195" t="str">
        <f>IFERROR(VLOOKUP(Table[[#This Row],[Activity Details of Assistance]],WHAT!E:F,2,FALSE),"")</f>
        <v># of HP sessions at community level</v>
      </c>
      <c r="I964" s="195"/>
      <c r="J964">
        <v>378</v>
      </c>
      <c r="K964" t="s">
        <v>8280</v>
      </c>
      <c r="L964" s="214" t="s">
        <v>13</v>
      </c>
      <c r="M964" s="214" t="s">
        <v>14</v>
      </c>
      <c r="N964" s="195" t="s">
        <v>307</v>
      </c>
      <c r="O964" s="195" t="s">
        <v>1599</v>
      </c>
      <c r="P964" s="195" t="s">
        <v>4717</v>
      </c>
      <c r="Q964" s="236">
        <v>44620</v>
      </c>
      <c r="R964" s="236">
        <v>44866</v>
      </c>
      <c r="S964" t="s">
        <v>8452</v>
      </c>
      <c r="T964" s="196"/>
      <c r="U964" s="196"/>
      <c r="V964" s="196"/>
      <c r="W964" s="196"/>
      <c r="X964"/>
      <c r="Y964" t="s">
        <v>8295</v>
      </c>
      <c r="Z964">
        <v>8801712024697</v>
      </c>
      <c r="AA964" t="s">
        <v>8296</v>
      </c>
      <c r="AB964" s="221" t="str">
        <f>_xlfn.IFNA(IF(Table[[#This Row],[Programme Partner]]&lt;&gt;Table[[#This Row],[Implementing Partner]],CONCATENATE(Table[[#This Row],[Programme Partner]],"-",Table[[#This Row],[Implementing Partner]]),Table[[#This Row],[Programme Partner]]),"")</f>
        <v>NABOLOK</v>
      </c>
    </row>
    <row r="965" spans="1:28" ht="14.4" customHeight="1">
      <c r="A965" s="183">
        <v>1012</v>
      </c>
      <c r="B965" s="195" t="s">
        <v>8031</v>
      </c>
      <c r="C965" s="198" t="s">
        <v>8031</v>
      </c>
      <c r="D965" s="197" t="s">
        <v>8639</v>
      </c>
      <c r="E965" s="195" t="s">
        <v>27</v>
      </c>
      <c r="F965" s="195" t="s">
        <v>8013</v>
      </c>
      <c r="G965" s="213" t="s">
        <v>8314</v>
      </c>
      <c r="H965" s="195" t="str">
        <f>IFERROR(VLOOKUP(Table[[#This Row],[Activity Details of Assistance]],WHAT!E:F,2,FALSE),"")</f>
        <v># of HP sessions at HH level</v>
      </c>
      <c r="I965" s="195"/>
      <c r="J965">
        <v>3540</v>
      </c>
      <c r="K965" t="s">
        <v>8280</v>
      </c>
      <c r="L965" s="214" t="s">
        <v>13</v>
      </c>
      <c r="M965" s="214" t="s">
        <v>14</v>
      </c>
      <c r="N965" s="195" t="s">
        <v>307</v>
      </c>
      <c r="O965" s="195" t="s">
        <v>1599</v>
      </c>
      <c r="P965" s="195" t="s">
        <v>4717</v>
      </c>
      <c r="Q965" s="236">
        <v>44620</v>
      </c>
      <c r="R965" s="236">
        <v>44866</v>
      </c>
      <c r="S965" t="s">
        <v>8452</v>
      </c>
      <c r="T965" s="196"/>
      <c r="U965" s="196"/>
      <c r="V965" s="196"/>
      <c r="W965" s="196"/>
      <c r="X965"/>
      <c r="Y965" t="s">
        <v>8295</v>
      </c>
      <c r="Z965">
        <v>8801712024697</v>
      </c>
      <c r="AA965" t="s">
        <v>8296</v>
      </c>
      <c r="AB965" s="221" t="str">
        <f>_xlfn.IFNA(IF(Table[[#This Row],[Programme Partner]]&lt;&gt;Table[[#This Row],[Implementing Partner]],CONCATENATE(Table[[#This Row],[Programme Partner]],"-",Table[[#This Row],[Implementing Partner]]),Table[[#This Row],[Programme Partner]]),"")</f>
        <v>NABOLOK</v>
      </c>
    </row>
    <row r="966" spans="1:28" ht="14.4" customHeight="1">
      <c r="A966" s="183">
        <v>1013</v>
      </c>
      <c r="B966" s="195" t="s">
        <v>8031</v>
      </c>
      <c r="C966" s="198" t="s">
        <v>8031</v>
      </c>
      <c r="D966" s="197" t="s">
        <v>8639</v>
      </c>
      <c r="E966" s="195" t="s">
        <v>27</v>
      </c>
      <c r="F966" s="195" t="s">
        <v>8013</v>
      </c>
      <c r="G966" s="195" t="s">
        <v>8369</v>
      </c>
      <c r="H966" s="195" t="str">
        <f>IFERROR(VLOOKUP(Table[[#This Row],[Activity Details of Assistance]],WHAT!E:F,2,FALSE),"")</f>
        <v># of female in reproductive age</v>
      </c>
      <c r="I966" s="195"/>
      <c r="J966">
        <v>2080</v>
      </c>
      <c r="K966" t="s">
        <v>8280</v>
      </c>
      <c r="L966" s="214" t="s">
        <v>13</v>
      </c>
      <c r="M966" s="214" t="s">
        <v>14</v>
      </c>
      <c r="N966" s="195" t="s">
        <v>307</v>
      </c>
      <c r="O966" s="195" t="s">
        <v>1599</v>
      </c>
      <c r="P966" s="195" t="s">
        <v>4717</v>
      </c>
      <c r="Q966" s="236">
        <v>44620</v>
      </c>
      <c r="R966" s="236">
        <v>44866</v>
      </c>
      <c r="S966" t="s">
        <v>8452</v>
      </c>
      <c r="T966" s="196"/>
      <c r="U966" s="196"/>
      <c r="V966" s="196"/>
      <c r="W966" s="196"/>
      <c r="X966"/>
      <c r="Y966" t="s">
        <v>8295</v>
      </c>
      <c r="Z966">
        <v>8801712024697</v>
      </c>
      <c r="AA966" t="s">
        <v>8296</v>
      </c>
      <c r="AB966" s="221" t="str">
        <f>_xlfn.IFNA(IF(Table[[#This Row],[Programme Partner]]&lt;&gt;Table[[#This Row],[Implementing Partner]],CONCATENATE(Table[[#This Row],[Programme Partner]],"-",Table[[#This Row],[Implementing Partner]]),Table[[#This Row],[Programme Partner]]),"")</f>
        <v>NABOLOK</v>
      </c>
    </row>
    <row r="967" spans="1:28" ht="14.4" customHeight="1">
      <c r="A967" s="183">
        <v>1014</v>
      </c>
      <c r="B967" s="195" t="s">
        <v>8031</v>
      </c>
      <c r="C967" s="198" t="s">
        <v>8031</v>
      </c>
      <c r="D967" s="197" t="s">
        <v>8639</v>
      </c>
      <c r="E967" s="195" t="s">
        <v>27</v>
      </c>
      <c r="F967" s="195" t="s">
        <v>8014</v>
      </c>
      <c r="G967" s="213" t="s">
        <v>8358</v>
      </c>
      <c r="H967" s="195" t="str">
        <f>IFERROR(VLOOKUP(Table[[#This Row],[Activity Details of Assistance]],WHAT!E:F,2,FALSE),"")</f>
        <v># of campaign per camp </v>
      </c>
      <c r="I967" s="195"/>
      <c r="J967">
        <v>4</v>
      </c>
      <c r="K967" t="s">
        <v>8280</v>
      </c>
      <c r="L967" s="214" t="s">
        <v>13</v>
      </c>
      <c r="M967" s="214" t="s">
        <v>14</v>
      </c>
      <c r="N967" s="195" t="s">
        <v>307</v>
      </c>
      <c r="O967" s="195" t="s">
        <v>1599</v>
      </c>
      <c r="P967" s="195" t="s">
        <v>4717</v>
      </c>
      <c r="Q967" s="236">
        <v>44620</v>
      </c>
      <c r="R967" s="236">
        <v>44866</v>
      </c>
      <c r="S967" t="s">
        <v>8452</v>
      </c>
      <c r="T967" s="196"/>
      <c r="U967" s="196"/>
      <c r="V967" s="196"/>
      <c r="W967" s="196"/>
      <c r="X967"/>
      <c r="Y967" t="s">
        <v>8295</v>
      </c>
      <c r="Z967">
        <v>8801712024697</v>
      </c>
      <c r="AA967" t="s">
        <v>8296</v>
      </c>
      <c r="AB967" s="221" t="str">
        <f>_xlfn.IFNA(IF(Table[[#This Row],[Programme Partner]]&lt;&gt;Table[[#This Row],[Implementing Partner]],CONCATENATE(Table[[#This Row],[Programme Partner]],"-",Table[[#This Row],[Implementing Partner]]),Table[[#This Row],[Programme Partner]]),"")</f>
        <v>NABOLOK</v>
      </c>
    </row>
    <row r="968" spans="1:28" ht="14.4" customHeight="1">
      <c r="A968" s="183">
        <v>1015</v>
      </c>
      <c r="B968" s="195" t="s">
        <v>8031</v>
      </c>
      <c r="C968" s="198" t="s">
        <v>8031</v>
      </c>
      <c r="D968" s="197" t="s">
        <v>8639</v>
      </c>
      <c r="E968" s="195" t="s">
        <v>27</v>
      </c>
      <c r="F968" s="195" t="s">
        <v>8014</v>
      </c>
      <c r="G968" s="213" t="s">
        <v>8361</v>
      </c>
      <c r="H968" s="195" t="str">
        <f>IFERROR(VLOOKUP(Table[[#This Row],[Activity Details of Assistance]],WHAT!E:F,2,FALSE),"")</f>
        <v># of plant</v>
      </c>
      <c r="I968" s="195"/>
      <c r="J968">
        <v>1</v>
      </c>
      <c r="K968" t="s">
        <v>8280</v>
      </c>
      <c r="L968" s="214" t="s">
        <v>13</v>
      </c>
      <c r="M968" s="214" t="s">
        <v>14</v>
      </c>
      <c r="N968" s="195" t="s">
        <v>307</v>
      </c>
      <c r="O968" s="195" t="s">
        <v>1599</v>
      </c>
      <c r="P968" s="195" t="s">
        <v>4717</v>
      </c>
      <c r="Q968" s="236">
        <v>44620</v>
      </c>
      <c r="R968" s="236">
        <v>44866</v>
      </c>
      <c r="S968" t="s">
        <v>8452</v>
      </c>
      <c r="T968" s="196"/>
      <c r="U968" s="196"/>
      <c r="V968" s="196"/>
      <c r="W968" s="196"/>
      <c r="X968"/>
      <c r="Y968" t="s">
        <v>8295</v>
      </c>
      <c r="Z968">
        <v>8801712024697</v>
      </c>
      <c r="AA968" t="s">
        <v>8296</v>
      </c>
      <c r="AB968" s="221" t="str">
        <f>_xlfn.IFNA(IF(Table[[#This Row],[Programme Partner]]&lt;&gt;Table[[#This Row],[Implementing Partner]],CONCATENATE(Table[[#This Row],[Programme Partner]],"-",Table[[#This Row],[Implementing Partner]]),Table[[#This Row],[Programme Partner]]),"")</f>
        <v>NABOLOK</v>
      </c>
    </row>
    <row r="969" spans="1:28" ht="14.4" customHeight="1">
      <c r="A969" s="183">
        <v>1016</v>
      </c>
      <c r="B969" s="195" t="s">
        <v>8031</v>
      </c>
      <c r="C969" s="198" t="s">
        <v>8031</v>
      </c>
      <c r="D969" s="197" t="s">
        <v>8639</v>
      </c>
      <c r="E969" s="195" t="s">
        <v>27</v>
      </c>
      <c r="F969" s="195" t="s">
        <v>8011</v>
      </c>
      <c r="G969" t="s">
        <v>8019</v>
      </c>
      <c r="H969" s="195" t="str">
        <f>IFERROR(VLOOKUP(Table[[#This Row],[Activity Details of Assistance]],WHAT!E:F,2,FALSE),"")</f>
        <v>N/A</v>
      </c>
      <c r="I969" s="195"/>
      <c r="J969">
        <v>80000</v>
      </c>
      <c r="K969" t="s">
        <v>8280</v>
      </c>
      <c r="L969" s="214" t="s">
        <v>13</v>
      </c>
      <c r="M969" s="214" t="s">
        <v>14</v>
      </c>
      <c r="N969" s="195" t="s">
        <v>307</v>
      </c>
      <c r="O969" s="195" t="s">
        <v>1599</v>
      </c>
      <c r="P969" s="195" t="s">
        <v>4723</v>
      </c>
      <c r="Q969" s="236">
        <v>44620</v>
      </c>
      <c r="R969" s="236">
        <v>44866</v>
      </c>
      <c r="S969" t="s">
        <v>8452</v>
      </c>
      <c r="T969" s="196"/>
      <c r="U969" s="196"/>
      <c r="V969" s="196"/>
      <c r="W969" s="196"/>
      <c r="X969" t="s">
        <v>8383</v>
      </c>
      <c r="Y969" t="s">
        <v>8295</v>
      </c>
      <c r="Z969">
        <v>8801712024697</v>
      </c>
      <c r="AA969" t="s">
        <v>8296</v>
      </c>
      <c r="AB969" s="221" t="str">
        <f>_xlfn.IFNA(IF(Table[[#This Row],[Programme Partner]]&lt;&gt;Table[[#This Row],[Implementing Partner]],CONCATENATE(Table[[#This Row],[Programme Partner]],"-",Table[[#This Row],[Implementing Partner]]),Table[[#This Row],[Programme Partner]]),"")</f>
        <v>NABOLOK</v>
      </c>
    </row>
    <row r="970" spans="1:28" ht="14.4" customHeight="1">
      <c r="A970" s="183">
        <v>1017</v>
      </c>
      <c r="B970" s="195" t="s">
        <v>8031</v>
      </c>
      <c r="C970" s="198" t="s">
        <v>8031</v>
      </c>
      <c r="D970" s="197" t="s">
        <v>8639</v>
      </c>
      <c r="E970" s="195" t="s">
        <v>27</v>
      </c>
      <c r="F970" s="195" t="s">
        <v>8012</v>
      </c>
      <c r="G970" s="195" t="s">
        <v>8585</v>
      </c>
      <c r="H970" s="195" t="str">
        <f>IFERROR(VLOOKUP(Table[[#This Row],[Activity Details of Assistance]],WHAT!E:F,2,FALSE),"")</f>
        <v xml:space="preserve"># of door </v>
      </c>
      <c r="I970" s="195"/>
      <c r="J970">
        <v>61</v>
      </c>
      <c r="K970" t="s">
        <v>8280</v>
      </c>
      <c r="L970" s="214" t="s">
        <v>13</v>
      </c>
      <c r="M970" s="214" t="s">
        <v>14</v>
      </c>
      <c r="N970" s="195" t="s">
        <v>307</v>
      </c>
      <c r="O970" s="195" t="s">
        <v>1599</v>
      </c>
      <c r="P970" s="195" t="s">
        <v>4723</v>
      </c>
      <c r="Q970" s="236">
        <v>44620</v>
      </c>
      <c r="R970" s="236">
        <v>44866</v>
      </c>
      <c r="S970" t="s">
        <v>8452</v>
      </c>
      <c r="T970" s="196"/>
      <c r="U970" s="196"/>
      <c r="V970" s="196"/>
      <c r="W970" s="196"/>
      <c r="X970"/>
      <c r="Y970" t="s">
        <v>8295</v>
      </c>
      <c r="Z970">
        <v>8801712024697</v>
      </c>
      <c r="AA970" t="s">
        <v>8296</v>
      </c>
      <c r="AB970" s="221" t="str">
        <f>_xlfn.IFNA(IF(Table[[#This Row],[Programme Partner]]&lt;&gt;Table[[#This Row],[Implementing Partner]],CONCATENATE(Table[[#This Row],[Programme Partner]],"-",Table[[#This Row],[Implementing Partner]]),Table[[#This Row],[Programme Partner]]),"")</f>
        <v>NABOLOK</v>
      </c>
    </row>
    <row r="971" spans="1:28" ht="14.4" customHeight="1">
      <c r="A971" s="183">
        <v>1018</v>
      </c>
      <c r="B971" s="195" t="s">
        <v>8031</v>
      </c>
      <c r="C971" s="198" t="s">
        <v>8031</v>
      </c>
      <c r="D971" s="197" t="s">
        <v>8639</v>
      </c>
      <c r="E971" s="195" t="s">
        <v>27</v>
      </c>
      <c r="F971" s="195" t="s">
        <v>8012</v>
      </c>
      <c r="G971" s="213" t="s">
        <v>8359</v>
      </c>
      <c r="H971" s="195" t="str">
        <f>IFERROR(VLOOKUP(Table[[#This Row],[Activity Details of Assistance]],WHAT!E:F,2,FALSE),"")</f>
        <v># of FSM Site</v>
      </c>
      <c r="I971" s="195"/>
      <c r="J971">
        <v>2</v>
      </c>
      <c r="K971" t="s">
        <v>8280</v>
      </c>
      <c r="L971" s="214" t="s">
        <v>13</v>
      </c>
      <c r="M971" s="214" t="s">
        <v>14</v>
      </c>
      <c r="N971" s="195" t="s">
        <v>307</v>
      </c>
      <c r="O971" s="195" t="s">
        <v>1599</v>
      </c>
      <c r="P971" s="195" t="s">
        <v>4723</v>
      </c>
      <c r="Q971" s="236">
        <v>44620</v>
      </c>
      <c r="R971" s="236">
        <v>44866</v>
      </c>
      <c r="S971" t="s">
        <v>8452</v>
      </c>
      <c r="T971" s="196"/>
      <c r="U971" s="196"/>
      <c r="V971" s="196"/>
      <c r="W971" s="196"/>
      <c r="X971"/>
      <c r="Y971" t="s">
        <v>8295</v>
      </c>
      <c r="Z971">
        <v>8801712024697</v>
      </c>
      <c r="AA971" t="s">
        <v>8296</v>
      </c>
      <c r="AB971" s="221" t="str">
        <f>_xlfn.IFNA(IF(Table[[#This Row],[Programme Partner]]&lt;&gt;Table[[#This Row],[Implementing Partner]],CONCATENATE(Table[[#This Row],[Programme Partner]],"-",Table[[#This Row],[Implementing Partner]]),Table[[#This Row],[Programme Partner]]),"")</f>
        <v>NABOLOK</v>
      </c>
    </row>
    <row r="972" spans="1:28" ht="14.4" customHeight="1">
      <c r="A972" s="183">
        <v>1019</v>
      </c>
      <c r="B972" s="195" t="s">
        <v>8031</v>
      </c>
      <c r="C972" s="198" t="s">
        <v>8031</v>
      </c>
      <c r="D972" s="197" t="s">
        <v>8639</v>
      </c>
      <c r="E972" s="195" t="s">
        <v>27</v>
      </c>
      <c r="F972" s="195" t="s">
        <v>8012</v>
      </c>
      <c r="G972" t="s">
        <v>8357</v>
      </c>
      <c r="H972" s="195" t="str">
        <f>IFERROR(VLOOKUP(Table[[#This Row],[Activity Details of Assistance]],WHAT!E:F,2,FALSE),"")</f>
        <v># of door</v>
      </c>
      <c r="I972" s="195"/>
      <c r="J972">
        <v>131</v>
      </c>
      <c r="K972" t="s">
        <v>8280</v>
      </c>
      <c r="L972" s="214" t="s">
        <v>13</v>
      </c>
      <c r="M972" s="214" t="s">
        <v>14</v>
      </c>
      <c r="N972" s="195" t="s">
        <v>307</v>
      </c>
      <c r="O972" s="195" t="s">
        <v>1599</v>
      </c>
      <c r="P972" s="195" t="s">
        <v>4723</v>
      </c>
      <c r="Q972" s="236">
        <v>44620</v>
      </c>
      <c r="R972" s="236">
        <v>44866</v>
      </c>
      <c r="S972" t="s">
        <v>8452</v>
      </c>
      <c r="T972" s="196"/>
      <c r="U972" s="196"/>
      <c r="V972" s="196"/>
      <c r="W972" s="196"/>
      <c r="X972"/>
      <c r="Y972" t="s">
        <v>8295</v>
      </c>
      <c r="Z972">
        <v>8801712024697</v>
      </c>
      <c r="AA972" t="s">
        <v>8296</v>
      </c>
      <c r="AB972" s="221" t="str">
        <f>_xlfn.IFNA(IF(Table[[#This Row],[Programme Partner]]&lt;&gt;Table[[#This Row],[Implementing Partner]],CONCATENATE(Table[[#This Row],[Programme Partner]],"-",Table[[#This Row],[Implementing Partner]]),Table[[#This Row],[Programme Partner]]),"")</f>
        <v>NABOLOK</v>
      </c>
    </row>
    <row r="973" spans="1:28" ht="14.4" customHeight="1">
      <c r="A973" s="183">
        <v>1020</v>
      </c>
      <c r="B973" s="195" t="s">
        <v>8031</v>
      </c>
      <c r="C973" s="198" t="s">
        <v>8031</v>
      </c>
      <c r="D973" s="197" t="s">
        <v>8639</v>
      </c>
      <c r="E973" s="195" t="s">
        <v>27</v>
      </c>
      <c r="F973" s="195" t="s">
        <v>8012</v>
      </c>
      <c r="G973" s="195" t="s">
        <v>8586</v>
      </c>
      <c r="H973" s="195" t="str">
        <f>IFERROR(VLOOKUP(Table[[#This Row],[Activity Details of Assistance]],WHAT!E:F,2,FALSE),"")</f>
        <v># of door</v>
      </c>
      <c r="I973" s="195"/>
      <c r="J973">
        <v>86</v>
      </c>
      <c r="K973" t="s">
        <v>8280</v>
      </c>
      <c r="L973" s="214" t="s">
        <v>13</v>
      </c>
      <c r="M973" s="214" t="s">
        <v>14</v>
      </c>
      <c r="N973" s="195" t="s">
        <v>307</v>
      </c>
      <c r="O973" s="195" t="s">
        <v>1599</v>
      </c>
      <c r="P973" s="195" t="s">
        <v>4723</v>
      </c>
      <c r="Q973" s="236">
        <v>44620</v>
      </c>
      <c r="R973" s="236">
        <v>44866</v>
      </c>
      <c r="S973" t="s">
        <v>8452</v>
      </c>
      <c r="T973" s="196"/>
      <c r="U973" s="196"/>
      <c r="V973" s="196"/>
      <c r="W973" s="196"/>
      <c r="X973"/>
      <c r="Y973" t="s">
        <v>8295</v>
      </c>
      <c r="Z973">
        <v>8801712024697</v>
      </c>
      <c r="AA973" t="s">
        <v>8296</v>
      </c>
      <c r="AB973" s="221" t="str">
        <f>_xlfn.IFNA(IF(Table[[#This Row],[Programme Partner]]&lt;&gt;Table[[#This Row],[Implementing Partner]],CONCATENATE(Table[[#This Row],[Programme Partner]],"-",Table[[#This Row],[Implementing Partner]]),Table[[#This Row],[Programme Partner]]),"")</f>
        <v>NABOLOK</v>
      </c>
    </row>
    <row r="974" spans="1:28" ht="14.4" customHeight="1">
      <c r="A974" s="183">
        <v>1021</v>
      </c>
      <c r="B974" s="195" t="s">
        <v>8031</v>
      </c>
      <c r="C974" s="198" t="s">
        <v>8031</v>
      </c>
      <c r="D974" s="197" t="s">
        <v>8639</v>
      </c>
      <c r="E974" s="195" t="s">
        <v>27</v>
      </c>
      <c r="F974" s="195" t="s">
        <v>8013</v>
      </c>
      <c r="G974" s="195" t="s">
        <v>8313</v>
      </c>
      <c r="H974" s="195" t="str">
        <f>IFERROR(VLOOKUP(Table[[#This Row],[Activity Details of Assistance]],WHAT!E:F,2,FALSE),"")</f>
        <v># of HP sessions at community level</v>
      </c>
      <c r="I974" s="195"/>
      <c r="J974">
        <v>155</v>
      </c>
      <c r="K974" t="s">
        <v>8280</v>
      </c>
      <c r="L974" s="214" t="s">
        <v>13</v>
      </c>
      <c r="M974" s="214" t="s">
        <v>14</v>
      </c>
      <c r="N974" s="195" t="s">
        <v>307</v>
      </c>
      <c r="O974" s="195" t="s">
        <v>1599</v>
      </c>
      <c r="P974" s="195" t="s">
        <v>4723</v>
      </c>
      <c r="Q974" s="236">
        <v>44620</v>
      </c>
      <c r="R974" s="236">
        <v>44866</v>
      </c>
      <c r="S974" t="s">
        <v>8452</v>
      </c>
      <c r="T974" s="196"/>
      <c r="U974" s="196"/>
      <c r="V974" s="196"/>
      <c r="W974" s="196"/>
      <c r="X974"/>
      <c r="Y974" t="s">
        <v>8295</v>
      </c>
      <c r="Z974">
        <v>8801712024697</v>
      </c>
      <c r="AA974" t="s">
        <v>8296</v>
      </c>
      <c r="AB974" s="221" t="str">
        <f>_xlfn.IFNA(IF(Table[[#This Row],[Programme Partner]]&lt;&gt;Table[[#This Row],[Implementing Partner]],CONCATENATE(Table[[#This Row],[Programme Partner]],"-",Table[[#This Row],[Implementing Partner]]),Table[[#This Row],[Programme Partner]]),"")</f>
        <v>NABOLOK</v>
      </c>
    </row>
    <row r="975" spans="1:28" ht="14.4" customHeight="1">
      <c r="A975" s="183">
        <v>1022</v>
      </c>
      <c r="B975" s="195" t="s">
        <v>8031</v>
      </c>
      <c r="C975" s="198" t="s">
        <v>8031</v>
      </c>
      <c r="D975" s="197" t="s">
        <v>8639</v>
      </c>
      <c r="E975" s="195" t="s">
        <v>27</v>
      </c>
      <c r="F975" s="195" t="s">
        <v>8013</v>
      </c>
      <c r="G975" s="213" t="s">
        <v>8314</v>
      </c>
      <c r="H975" s="195" t="str">
        <f>IFERROR(VLOOKUP(Table[[#This Row],[Activity Details of Assistance]],WHAT!E:F,2,FALSE),"")</f>
        <v># of HP sessions at HH level</v>
      </c>
      <c r="I975" s="195"/>
      <c r="J975">
        <v>1015</v>
      </c>
      <c r="K975" t="s">
        <v>8280</v>
      </c>
      <c r="L975" s="214" t="s">
        <v>13</v>
      </c>
      <c r="M975" s="214" t="s">
        <v>14</v>
      </c>
      <c r="N975" s="195" t="s">
        <v>307</v>
      </c>
      <c r="O975" s="195" t="s">
        <v>1599</v>
      </c>
      <c r="P975" s="195" t="s">
        <v>4723</v>
      </c>
      <c r="Q975" s="236">
        <v>44620</v>
      </c>
      <c r="R975" s="236">
        <v>44866</v>
      </c>
      <c r="S975" t="s">
        <v>8452</v>
      </c>
      <c r="T975" s="196"/>
      <c r="U975" s="196"/>
      <c r="V975" s="196"/>
      <c r="W975" s="196"/>
      <c r="X975"/>
      <c r="Y975" t="s">
        <v>8295</v>
      </c>
      <c r="Z975">
        <v>8801712024697</v>
      </c>
      <c r="AA975" t="s">
        <v>8296</v>
      </c>
      <c r="AB975" s="221" t="str">
        <f>_xlfn.IFNA(IF(Table[[#This Row],[Programme Partner]]&lt;&gt;Table[[#This Row],[Implementing Partner]],CONCATENATE(Table[[#This Row],[Programme Partner]],"-",Table[[#This Row],[Implementing Partner]]),Table[[#This Row],[Programme Partner]]),"")</f>
        <v>NABOLOK</v>
      </c>
    </row>
    <row r="976" spans="1:28" ht="14.4" customHeight="1">
      <c r="A976" s="183">
        <v>1023</v>
      </c>
      <c r="B976" s="195" t="s">
        <v>8031</v>
      </c>
      <c r="C976" s="198" t="s">
        <v>8031</v>
      </c>
      <c r="D976" s="197" t="s">
        <v>8639</v>
      </c>
      <c r="E976" s="195" t="s">
        <v>27</v>
      </c>
      <c r="F976" s="195" t="s">
        <v>8014</v>
      </c>
      <c r="G976" s="213" t="s">
        <v>8358</v>
      </c>
      <c r="H976" s="195" t="str">
        <f>IFERROR(VLOOKUP(Table[[#This Row],[Activity Details of Assistance]],WHAT!E:F,2,FALSE),"")</f>
        <v># of campaign per camp </v>
      </c>
      <c r="I976" s="195"/>
      <c r="J976">
        <v>4</v>
      </c>
      <c r="K976" t="s">
        <v>8280</v>
      </c>
      <c r="L976" s="214" t="s">
        <v>13</v>
      </c>
      <c r="M976" s="214" t="s">
        <v>14</v>
      </c>
      <c r="N976" s="195" t="s">
        <v>307</v>
      </c>
      <c r="O976" s="195" t="s">
        <v>1599</v>
      </c>
      <c r="P976" s="195" t="s">
        <v>4723</v>
      </c>
      <c r="Q976" s="236">
        <v>44620</v>
      </c>
      <c r="R976" s="236">
        <v>44866</v>
      </c>
      <c r="S976" t="s">
        <v>8452</v>
      </c>
      <c r="T976" s="196"/>
      <c r="U976" s="196"/>
      <c r="V976" s="196"/>
      <c r="W976" s="196"/>
      <c r="X976"/>
      <c r="Y976" t="s">
        <v>8295</v>
      </c>
      <c r="Z976">
        <v>8801712024697</v>
      </c>
      <c r="AA976" t="s">
        <v>8296</v>
      </c>
      <c r="AB976" s="221" t="str">
        <f>_xlfn.IFNA(IF(Table[[#This Row],[Programme Partner]]&lt;&gt;Table[[#This Row],[Implementing Partner]],CONCATENATE(Table[[#This Row],[Programme Partner]],"-",Table[[#This Row],[Implementing Partner]]),Table[[#This Row],[Programme Partner]]),"")</f>
        <v>NABOLOK</v>
      </c>
    </row>
    <row r="977" spans="1:28" ht="14.4" customHeight="1">
      <c r="A977" s="183">
        <v>1024</v>
      </c>
      <c r="B977" s="195" t="s">
        <v>5182</v>
      </c>
      <c r="C977" s="198" t="s">
        <v>5184</v>
      </c>
      <c r="D977" s="212" t="s">
        <v>8282</v>
      </c>
      <c r="E977" s="195" t="s">
        <v>27</v>
      </c>
      <c r="F977" s="195" t="s">
        <v>8013</v>
      </c>
      <c r="G977" s="213" t="s">
        <v>8314</v>
      </c>
      <c r="H977" s="195" t="str">
        <f>IFERROR(VLOOKUP(Table[[#This Row],[Activity Details of Assistance]],WHAT!E:F,2,FALSE),"")</f>
        <v># of HP sessions at HH level</v>
      </c>
      <c r="I977" s="195"/>
      <c r="J977">
        <v>4183</v>
      </c>
      <c r="K977" t="s">
        <v>8280</v>
      </c>
      <c r="L977" s="214" t="s">
        <v>13</v>
      </c>
      <c r="M977" s="214" t="s">
        <v>14</v>
      </c>
      <c r="N977" s="195" t="s">
        <v>307</v>
      </c>
      <c r="O977" s="195" t="s">
        <v>1599</v>
      </c>
      <c r="P977" s="195" t="s">
        <v>8198</v>
      </c>
      <c r="Q977" s="236">
        <v>44620</v>
      </c>
      <c r="R977" s="236">
        <v>44896</v>
      </c>
      <c r="S977" s="291" t="s">
        <v>8590</v>
      </c>
      <c r="T977" s="196"/>
      <c r="U977" s="196"/>
      <c r="V977" s="196"/>
      <c r="W977" s="196"/>
      <c r="X977"/>
      <c r="Y977" t="s">
        <v>8474</v>
      </c>
      <c r="Z977">
        <v>1613114224</v>
      </c>
      <c r="AA977" t="s">
        <v>8475</v>
      </c>
      <c r="AB977" s="221" t="str">
        <f>_xlfn.IFNA(IF(Table[[#This Row],[Programme Partner]]&lt;&gt;Table[[#This Row],[Implementing Partner]],CONCATENATE(Table[[#This Row],[Programme Partner]],"-",Table[[#This Row],[Implementing Partner]]),Table[[#This Row],[Programme Partner]]),"")</f>
        <v>NCA-NGOF</v>
      </c>
    </row>
    <row r="978" spans="1:28" ht="14.4" customHeight="1">
      <c r="A978" s="183">
        <v>1025</v>
      </c>
      <c r="B978" s="195" t="s">
        <v>5182</v>
      </c>
      <c r="C978" s="198" t="s">
        <v>5184</v>
      </c>
      <c r="D978" s="212" t="s">
        <v>8282</v>
      </c>
      <c r="E978" s="195" t="s">
        <v>27</v>
      </c>
      <c r="F978" s="195" t="s">
        <v>8013</v>
      </c>
      <c r="G978" s="213" t="s">
        <v>8314</v>
      </c>
      <c r="H978" s="195" t="str">
        <f>IFERROR(VLOOKUP(Table[[#This Row],[Activity Details of Assistance]],WHAT!E:F,2,FALSE),"")</f>
        <v># of HP sessions at HH level</v>
      </c>
      <c r="I978" s="195"/>
      <c r="J978">
        <v>1013</v>
      </c>
      <c r="K978" t="s">
        <v>8280</v>
      </c>
      <c r="L978" s="214" t="s">
        <v>13</v>
      </c>
      <c r="M978" s="214" t="s">
        <v>14</v>
      </c>
      <c r="N978" s="195" t="s">
        <v>307</v>
      </c>
      <c r="O978" s="195" t="s">
        <v>1599</v>
      </c>
      <c r="P978" s="195" t="s">
        <v>8198</v>
      </c>
      <c r="Q978" s="236">
        <v>44620</v>
      </c>
      <c r="R978" s="236">
        <v>44896</v>
      </c>
      <c r="S978" s="291" t="s">
        <v>8590</v>
      </c>
      <c r="T978" s="196"/>
      <c r="U978" s="196"/>
      <c r="V978" s="196"/>
      <c r="W978" s="196"/>
      <c r="X978"/>
      <c r="Y978" t="s">
        <v>8474</v>
      </c>
      <c r="Z978">
        <v>1613114224</v>
      </c>
      <c r="AA978" t="s">
        <v>8475</v>
      </c>
      <c r="AB978" s="221" t="str">
        <f>_xlfn.IFNA(IF(Table[[#This Row],[Programme Partner]]&lt;&gt;Table[[#This Row],[Implementing Partner]],CONCATENATE(Table[[#This Row],[Programme Partner]],"-",Table[[#This Row],[Implementing Partner]]),Table[[#This Row],[Programme Partner]]),"")</f>
        <v>NCA-NGOF</v>
      </c>
    </row>
    <row r="979" spans="1:28" ht="14.4" customHeight="1">
      <c r="A979" s="183">
        <v>1026</v>
      </c>
      <c r="B979" s="195" t="s">
        <v>5182</v>
      </c>
      <c r="C979" s="198" t="s">
        <v>5184</v>
      </c>
      <c r="D979" s="212" t="s">
        <v>8282</v>
      </c>
      <c r="E979" s="195" t="s">
        <v>27</v>
      </c>
      <c r="F979" s="195" t="s">
        <v>8011</v>
      </c>
      <c r="G979" s="213" t="s">
        <v>8355</v>
      </c>
      <c r="H979" s="195" t="str">
        <f>IFERROR(VLOOKUP(Table[[#This Row],[Activity Details of Assistance]],WHAT!E:F,2,FALSE),"")</f>
        <v># of water network</v>
      </c>
      <c r="I979" s="195"/>
      <c r="J979">
        <v>4</v>
      </c>
      <c r="K979" t="s">
        <v>8280</v>
      </c>
      <c r="L979" s="214" t="s">
        <v>13</v>
      </c>
      <c r="M979" s="214" t="s">
        <v>14</v>
      </c>
      <c r="N979" s="195" t="s">
        <v>307</v>
      </c>
      <c r="O979" s="195" t="s">
        <v>1599</v>
      </c>
      <c r="P979" s="195" t="s">
        <v>4720</v>
      </c>
      <c r="Q979" s="236">
        <v>44620</v>
      </c>
      <c r="R979" s="236">
        <v>44896</v>
      </c>
      <c r="S979" t="s">
        <v>8452</v>
      </c>
      <c r="T979" s="196"/>
      <c r="U979" s="196"/>
      <c r="V979" s="196"/>
      <c r="W979" s="196"/>
      <c r="X979"/>
      <c r="Y979" t="s">
        <v>8474</v>
      </c>
      <c r="Z979">
        <v>1613114224</v>
      </c>
      <c r="AA979" t="s">
        <v>8475</v>
      </c>
      <c r="AB979" s="221" t="str">
        <f>_xlfn.IFNA(IF(Table[[#This Row],[Programme Partner]]&lt;&gt;Table[[#This Row],[Implementing Partner]],CONCATENATE(Table[[#This Row],[Programme Partner]],"-",Table[[#This Row],[Implementing Partner]]),Table[[#This Row],[Programme Partner]]),"")</f>
        <v>NCA-NGOF</v>
      </c>
    </row>
    <row r="980" spans="1:28" ht="14.4" customHeight="1">
      <c r="A980" s="183">
        <v>1027</v>
      </c>
      <c r="B980" s="195" t="s">
        <v>5182</v>
      </c>
      <c r="C980" s="198" t="s">
        <v>5184</v>
      </c>
      <c r="D980" s="212" t="s">
        <v>8282</v>
      </c>
      <c r="E980" s="195" t="s">
        <v>27</v>
      </c>
      <c r="F980" s="195" t="s">
        <v>8011</v>
      </c>
      <c r="G980" t="s">
        <v>8019</v>
      </c>
      <c r="H980" s="195" t="str">
        <f>IFERROR(VLOOKUP(Table[[#This Row],[Activity Details of Assistance]],WHAT!E:F,2,FALSE),"")</f>
        <v>N/A</v>
      </c>
      <c r="I980" s="195"/>
      <c r="J980">
        <v>1</v>
      </c>
      <c r="K980" t="s">
        <v>8280</v>
      </c>
      <c r="L980" s="214" t="s">
        <v>13</v>
      </c>
      <c r="M980" s="214" t="s">
        <v>14</v>
      </c>
      <c r="N980" s="195" t="s">
        <v>307</v>
      </c>
      <c r="O980" s="195" t="s">
        <v>1599</v>
      </c>
      <c r="P980" s="195" t="s">
        <v>4720</v>
      </c>
      <c r="Q980" s="236">
        <v>44620</v>
      </c>
      <c r="R980" s="236">
        <v>44896</v>
      </c>
      <c r="S980" t="s">
        <v>8452</v>
      </c>
      <c r="T980" s="196"/>
      <c r="U980" s="196"/>
      <c r="V980" s="196"/>
      <c r="W980" s="196"/>
      <c r="X980" t="s">
        <v>8545</v>
      </c>
      <c r="Y980" t="s">
        <v>8474</v>
      </c>
      <c r="Z980">
        <v>1613114224</v>
      </c>
      <c r="AA980" t="s">
        <v>8475</v>
      </c>
      <c r="AB980" s="221" t="str">
        <f>_xlfn.IFNA(IF(Table[[#This Row],[Programme Partner]]&lt;&gt;Table[[#This Row],[Implementing Partner]],CONCATENATE(Table[[#This Row],[Programme Partner]],"-",Table[[#This Row],[Implementing Partner]]),Table[[#This Row],[Programme Partner]]),"")</f>
        <v>NCA-NGOF</v>
      </c>
    </row>
    <row r="981" spans="1:28" ht="14.4" customHeight="1">
      <c r="A981" s="183">
        <v>1028</v>
      </c>
      <c r="B981" s="195" t="s">
        <v>5182</v>
      </c>
      <c r="C981" s="198" t="s">
        <v>5184</v>
      </c>
      <c r="D981" s="212" t="s">
        <v>8282</v>
      </c>
      <c r="E981" s="195" t="s">
        <v>27</v>
      </c>
      <c r="F981" s="195" t="s">
        <v>8012</v>
      </c>
      <c r="G981" s="195" t="s">
        <v>8585</v>
      </c>
      <c r="H981" s="195" t="str">
        <f>IFERROR(VLOOKUP(Table[[#This Row],[Activity Details of Assistance]],WHAT!E:F,2,FALSE),"")</f>
        <v xml:space="preserve"># of door </v>
      </c>
      <c r="I981" s="195"/>
      <c r="J981">
        <v>5</v>
      </c>
      <c r="K981" t="s">
        <v>8280</v>
      </c>
      <c r="L981" s="214" t="s">
        <v>13</v>
      </c>
      <c r="M981" s="214" t="s">
        <v>14</v>
      </c>
      <c r="N981" s="195" t="s">
        <v>307</v>
      </c>
      <c r="O981" s="195" t="s">
        <v>1599</v>
      </c>
      <c r="P981" s="195" t="s">
        <v>4720</v>
      </c>
      <c r="Q981" s="236">
        <v>44620</v>
      </c>
      <c r="R981" s="236">
        <v>44896</v>
      </c>
      <c r="S981" t="s">
        <v>8452</v>
      </c>
      <c r="T981" s="196"/>
      <c r="U981" s="196"/>
      <c r="V981" s="196"/>
      <c r="W981" s="196"/>
      <c r="X981"/>
      <c r="Y981" t="s">
        <v>8474</v>
      </c>
      <c r="Z981">
        <v>1613114224</v>
      </c>
      <c r="AA981" t="s">
        <v>8475</v>
      </c>
      <c r="AB981" s="221" t="str">
        <f>_xlfn.IFNA(IF(Table[[#This Row],[Programme Partner]]&lt;&gt;Table[[#This Row],[Implementing Partner]],CONCATENATE(Table[[#This Row],[Programme Partner]],"-",Table[[#This Row],[Implementing Partner]]),Table[[#This Row],[Programme Partner]]),"")</f>
        <v>NCA-NGOF</v>
      </c>
    </row>
    <row r="982" spans="1:28" ht="14.4" customHeight="1">
      <c r="A982" s="183">
        <v>1029</v>
      </c>
      <c r="B982" s="195" t="s">
        <v>5182</v>
      </c>
      <c r="C982" s="198" t="s">
        <v>5184</v>
      </c>
      <c r="D982" s="212" t="s">
        <v>8282</v>
      </c>
      <c r="E982" s="195" t="s">
        <v>27</v>
      </c>
      <c r="F982" s="195" t="s">
        <v>8012</v>
      </c>
      <c r="G982" s="213" t="s">
        <v>8359</v>
      </c>
      <c r="H982" s="195" t="str">
        <f>IFERROR(VLOOKUP(Table[[#This Row],[Activity Details of Assistance]],WHAT!E:F,2,FALSE),"")</f>
        <v># of FSM Site</v>
      </c>
      <c r="I982" s="195"/>
      <c r="J982">
        <v>1</v>
      </c>
      <c r="K982" t="s">
        <v>8280</v>
      </c>
      <c r="L982" s="214" t="s">
        <v>13</v>
      </c>
      <c r="M982" s="214" t="s">
        <v>14</v>
      </c>
      <c r="N982" s="195" t="s">
        <v>307</v>
      </c>
      <c r="O982" s="195" t="s">
        <v>1599</v>
      </c>
      <c r="P982" s="195" t="s">
        <v>4720</v>
      </c>
      <c r="Q982" s="236">
        <v>44620</v>
      </c>
      <c r="R982" s="236">
        <v>44896</v>
      </c>
      <c r="S982" t="s">
        <v>8452</v>
      </c>
      <c r="T982" s="196"/>
      <c r="U982" s="196"/>
      <c r="V982" s="196"/>
      <c r="W982" s="196"/>
      <c r="X982"/>
      <c r="Y982" t="s">
        <v>8474</v>
      </c>
      <c r="Z982">
        <v>1613114224</v>
      </c>
      <c r="AA982" t="s">
        <v>8475</v>
      </c>
      <c r="AB982" s="221" t="str">
        <f>_xlfn.IFNA(IF(Table[[#This Row],[Programme Partner]]&lt;&gt;Table[[#This Row],[Implementing Partner]],CONCATENATE(Table[[#This Row],[Programme Partner]],"-",Table[[#This Row],[Implementing Partner]]),Table[[#This Row],[Programme Partner]]),"")</f>
        <v>NCA-NGOF</v>
      </c>
    </row>
    <row r="983" spans="1:28" ht="14.4" customHeight="1">
      <c r="A983" s="183">
        <v>1030</v>
      </c>
      <c r="B983" s="195" t="s">
        <v>5182</v>
      </c>
      <c r="C983" s="198" t="s">
        <v>5184</v>
      </c>
      <c r="D983" s="212" t="s">
        <v>8282</v>
      </c>
      <c r="E983" s="195" t="s">
        <v>27</v>
      </c>
      <c r="F983" s="195" t="s">
        <v>8012</v>
      </c>
      <c r="G983" s="213" t="s">
        <v>8356</v>
      </c>
      <c r="H983" s="195" t="str">
        <f>IFERROR(VLOOKUP(Table[[#This Row],[Activity Details of Assistance]],WHAT!E:F,2,FALSE),"")</f>
        <v># of FSM Site</v>
      </c>
      <c r="I983" s="195"/>
      <c r="J983">
        <v>1</v>
      </c>
      <c r="K983" t="s">
        <v>8280</v>
      </c>
      <c r="L983" s="214" t="s">
        <v>13</v>
      </c>
      <c r="M983" s="214" t="s">
        <v>14</v>
      </c>
      <c r="N983" s="195" t="s">
        <v>307</v>
      </c>
      <c r="O983" s="195" t="s">
        <v>1599</v>
      </c>
      <c r="P983" s="195" t="s">
        <v>4720</v>
      </c>
      <c r="Q983" s="236">
        <v>44620</v>
      </c>
      <c r="R983" s="236">
        <v>44896</v>
      </c>
      <c r="S983" t="s">
        <v>8452</v>
      </c>
      <c r="T983" s="196"/>
      <c r="U983" s="196"/>
      <c r="V983" s="196"/>
      <c r="W983" s="196"/>
      <c r="X983"/>
      <c r="Y983" t="s">
        <v>8474</v>
      </c>
      <c r="Z983">
        <v>1613114224</v>
      </c>
      <c r="AA983" t="s">
        <v>8475</v>
      </c>
      <c r="AB983" s="221" t="str">
        <f>_xlfn.IFNA(IF(Table[[#This Row],[Programme Partner]]&lt;&gt;Table[[#This Row],[Implementing Partner]],CONCATENATE(Table[[#This Row],[Programme Partner]],"-",Table[[#This Row],[Implementing Partner]]),Table[[#This Row],[Programme Partner]]),"")</f>
        <v>NCA-NGOF</v>
      </c>
    </row>
    <row r="984" spans="1:28" ht="14.4" customHeight="1">
      <c r="A984" s="183">
        <v>1031</v>
      </c>
      <c r="B984" s="195" t="s">
        <v>5182</v>
      </c>
      <c r="C984" s="198" t="s">
        <v>5184</v>
      </c>
      <c r="D984" s="212" t="s">
        <v>8282</v>
      </c>
      <c r="E984" s="195" t="s">
        <v>27</v>
      </c>
      <c r="F984" s="195" t="s">
        <v>8012</v>
      </c>
      <c r="G984" s="195" t="s">
        <v>8586</v>
      </c>
      <c r="H984" s="195" t="str">
        <f>IFERROR(VLOOKUP(Table[[#This Row],[Activity Details of Assistance]],WHAT!E:F,2,FALSE),"")</f>
        <v># of door</v>
      </c>
      <c r="I984" s="195"/>
      <c r="J984">
        <v>5</v>
      </c>
      <c r="K984" t="s">
        <v>8280</v>
      </c>
      <c r="L984" s="214" t="s">
        <v>13</v>
      </c>
      <c r="M984" s="214" t="s">
        <v>14</v>
      </c>
      <c r="N984" s="195" t="s">
        <v>307</v>
      </c>
      <c r="O984" s="195" t="s">
        <v>1599</v>
      </c>
      <c r="P984" s="195" t="s">
        <v>4720</v>
      </c>
      <c r="Q984" s="236">
        <v>44620</v>
      </c>
      <c r="R984" s="236">
        <v>44896</v>
      </c>
      <c r="S984" t="s">
        <v>8452</v>
      </c>
      <c r="T984" s="196"/>
      <c r="U984" s="196"/>
      <c r="V984" s="196"/>
      <c r="W984" s="196"/>
      <c r="X984"/>
      <c r="Y984" t="s">
        <v>8474</v>
      </c>
      <c r="Z984">
        <v>1613114224</v>
      </c>
      <c r="AA984" t="s">
        <v>8475</v>
      </c>
      <c r="AB984" s="221" t="str">
        <f>_xlfn.IFNA(IF(Table[[#This Row],[Programme Partner]]&lt;&gt;Table[[#This Row],[Implementing Partner]],CONCATENATE(Table[[#This Row],[Programme Partner]],"-",Table[[#This Row],[Implementing Partner]]),Table[[#This Row],[Programme Partner]]),"")</f>
        <v>NCA-NGOF</v>
      </c>
    </row>
    <row r="985" spans="1:28" ht="14.4" customHeight="1">
      <c r="A985" s="183">
        <v>1032</v>
      </c>
      <c r="B985" s="195" t="s">
        <v>5182</v>
      </c>
      <c r="C985" s="198" t="s">
        <v>5184</v>
      </c>
      <c r="D985" s="212" t="s">
        <v>8282</v>
      </c>
      <c r="E985" s="195" t="s">
        <v>27</v>
      </c>
      <c r="F985" s="195" t="s">
        <v>8013</v>
      </c>
      <c r="G985" s="213" t="s">
        <v>8314</v>
      </c>
      <c r="H985" s="195" t="str">
        <f>IFERROR(VLOOKUP(Table[[#This Row],[Activity Details of Assistance]],WHAT!E:F,2,FALSE),"")</f>
        <v># of HP sessions at HH level</v>
      </c>
      <c r="I985" s="195"/>
      <c r="J985">
        <v>2982</v>
      </c>
      <c r="K985" t="s">
        <v>8280</v>
      </c>
      <c r="L985" s="214" t="s">
        <v>13</v>
      </c>
      <c r="M985" s="214" t="s">
        <v>14</v>
      </c>
      <c r="N985" s="195" t="s">
        <v>307</v>
      </c>
      <c r="O985" s="195" t="s">
        <v>1599</v>
      </c>
      <c r="P985" s="195" t="s">
        <v>4720</v>
      </c>
      <c r="Q985" s="236">
        <v>44620</v>
      </c>
      <c r="R985" s="236">
        <v>44896</v>
      </c>
      <c r="S985" t="s">
        <v>8452</v>
      </c>
      <c r="T985" s="196"/>
      <c r="U985" s="196"/>
      <c r="V985" s="196"/>
      <c r="W985" s="196"/>
      <c r="X985"/>
      <c r="Y985" t="s">
        <v>8474</v>
      </c>
      <c r="Z985">
        <v>1613114224</v>
      </c>
      <c r="AA985" t="s">
        <v>8475</v>
      </c>
      <c r="AB985" s="221" t="str">
        <f>_xlfn.IFNA(IF(Table[[#This Row],[Programme Partner]]&lt;&gt;Table[[#This Row],[Implementing Partner]],CONCATENATE(Table[[#This Row],[Programme Partner]],"-",Table[[#This Row],[Implementing Partner]]),Table[[#This Row],[Programme Partner]]),"")</f>
        <v>NCA-NGOF</v>
      </c>
    </row>
    <row r="986" spans="1:28" ht="14.4" customHeight="1">
      <c r="A986" s="183">
        <v>1033</v>
      </c>
      <c r="B986" s="195" t="s">
        <v>5182</v>
      </c>
      <c r="C986" s="198" t="s">
        <v>5184</v>
      </c>
      <c r="D986" s="212" t="s">
        <v>8282</v>
      </c>
      <c r="E986" s="195" t="s">
        <v>27</v>
      </c>
      <c r="F986" s="195" t="s">
        <v>8013</v>
      </c>
      <c r="G986" s="213" t="s">
        <v>8369</v>
      </c>
      <c r="H986" s="195" t="str">
        <f>IFERROR(VLOOKUP(Table[[#This Row],[Activity Details of Assistance]],WHAT!E:F,2,FALSE),"")</f>
        <v># of female in reproductive age</v>
      </c>
      <c r="I986" s="195"/>
      <c r="J986">
        <v>718</v>
      </c>
      <c r="K986" t="s">
        <v>8280</v>
      </c>
      <c r="L986" s="214" t="s">
        <v>13</v>
      </c>
      <c r="M986" s="214" t="s">
        <v>14</v>
      </c>
      <c r="N986" s="195" t="s">
        <v>307</v>
      </c>
      <c r="O986" s="195" t="s">
        <v>1599</v>
      </c>
      <c r="P986" s="195" t="s">
        <v>4720</v>
      </c>
      <c r="Q986" s="236">
        <v>44620</v>
      </c>
      <c r="R986" s="236">
        <v>44896</v>
      </c>
      <c r="S986" t="s">
        <v>8452</v>
      </c>
      <c r="T986" s="196"/>
      <c r="U986" s="196"/>
      <c r="V986" s="196"/>
      <c r="W986" s="196"/>
      <c r="X986"/>
      <c r="Y986" t="s">
        <v>8474</v>
      </c>
      <c r="Z986">
        <v>1613114224</v>
      </c>
      <c r="AA986" t="s">
        <v>8475</v>
      </c>
      <c r="AB986" s="221" t="str">
        <f>_xlfn.IFNA(IF(Table[[#This Row],[Programme Partner]]&lt;&gt;Table[[#This Row],[Implementing Partner]],CONCATENATE(Table[[#This Row],[Programme Partner]],"-",Table[[#This Row],[Implementing Partner]]),Table[[#This Row],[Programme Partner]]),"")</f>
        <v>NCA-NGOF</v>
      </c>
    </row>
    <row r="987" spans="1:28" ht="14.4" customHeight="1">
      <c r="A987" s="183">
        <v>1034</v>
      </c>
      <c r="B987" s="195" t="s">
        <v>5182</v>
      </c>
      <c r="C987" s="198" t="s">
        <v>5184</v>
      </c>
      <c r="D987" s="212" t="s">
        <v>8282</v>
      </c>
      <c r="E987" s="195" t="s">
        <v>27</v>
      </c>
      <c r="F987" s="195" t="s">
        <v>8013</v>
      </c>
      <c r="G987" t="s">
        <v>8019</v>
      </c>
      <c r="H987" s="195" t="str">
        <f>IFERROR(VLOOKUP(Table[[#This Row],[Activity Details of Assistance]],WHAT!E:F,2,FALSE),"")</f>
        <v>N/A</v>
      </c>
      <c r="I987" s="195"/>
      <c r="J987">
        <v>481</v>
      </c>
      <c r="K987" t="s">
        <v>8280</v>
      </c>
      <c r="L987" s="214" t="s">
        <v>13</v>
      </c>
      <c r="M987" s="214" t="s">
        <v>14</v>
      </c>
      <c r="N987" s="195" t="s">
        <v>307</v>
      </c>
      <c r="O987" s="195" t="s">
        <v>1599</v>
      </c>
      <c r="P987" s="195" t="s">
        <v>4720</v>
      </c>
      <c r="Q987" s="236">
        <v>44620</v>
      </c>
      <c r="R987" s="236">
        <v>44896</v>
      </c>
      <c r="S987" t="s">
        <v>8452</v>
      </c>
      <c r="T987" s="196"/>
      <c r="U987" s="196"/>
      <c r="V987" s="196"/>
      <c r="W987" s="196"/>
      <c r="X987" t="s">
        <v>8499</v>
      </c>
      <c r="Y987" t="s">
        <v>8474</v>
      </c>
      <c r="Z987">
        <v>1613114224</v>
      </c>
      <c r="AA987" t="s">
        <v>8475</v>
      </c>
      <c r="AB987" s="221" t="str">
        <f>_xlfn.IFNA(IF(Table[[#This Row],[Programme Partner]]&lt;&gt;Table[[#This Row],[Implementing Partner]],CONCATENATE(Table[[#This Row],[Programme Partner]],"-",Table[[#This Row],[Implementing Partner]]),Table[[#This Row],[Programme Partner]]),"")</f>
        <v>NCA-NGOF</v>
      </c>
    </row>
    <row r="988" spans="1:28" ht="14.4" customHeight="1">
      <c r="A988" s="183">
        <v>1035</v>
      </c>
      <c r="B988" s="195" t="s">
        <v>5182</v>
      </c>
      <c r="C988" s="198" t="s">
        <v>5184</v>
      </c>
      <c r="D988" s="212" t="s">
        <v>8282</v>
      </c>
      <c r="E988" s="195" t="s">
        <v>27</v>
      </c>
      <c r="F988" s="195" t="s">
        <v>8014</v>
      </c>
      <c r="G988" s="213" t="s">
        <v>8375</v>
      </c>
      <c r="H988" s="195" t="str">
        <f>IFERROR(VLOOKUP(Table[[#This Row],[Activity Details of Assistance]],WHAT!E:F,2,FALSE),"")</f>
        <v># of 10L bin</v>
      </c>
      <c r="I988" s="195"/>
      <c r="J988">
        <v>962</v>
      </c>
      <c r="K988" t="s">
        <v>8280</v>
      </c>
      <c r="L988" s="214" t="s">
        <v>13</v>
      </c>
      <c r="M988" s="214" t="s">
        <v>14</v>
      </c>
      <c r="N988" s="195" t="s">
        <v>307</v>
      </c>
      <c r="O988" s="195" t="s">
        <v>1599</v>
      </c>
      <c r="P988" s="195" t="s">
        <v>4720</v>
      </c>
      <c r="Q988" s="236">
        <v>44620</v>
      </c>
      <c r="R988" s="236">
        <v>44896</v>
      </c>
      <c r="S988" t="s">
        <v>8452</v>
      </c>
      <c r="T988" s="196"/>
      <c r="U988" s="196"/>
      <c r="V988" s="196"/>
      <c r="W988" s="196"/>
      <c r="X988"/>
      <c r="Y988" t="s">
        <v>8474</v>
      </c>
      <c r="Z988">
        <v>1613114224</v>
      </c>
      <c r="AA988" t="s">
        <v>8475</v>
      </c>
      <c r="AB988" s="221" t="str">
        <f>_xlfn.IFNA(IF(Table[[#This Row],[Programme Partner]]&lt;&gt;Table[[#This Row],[Implementing Partner]],CONCATENATE(Table[[#This Row],[Programme Partner]],"-",Table[[#This Row],[Implementing Partner]]),Table[[#This Row],[Programme Partner]]),"")</f>
        <v>NCA-NGOF</v>
      </c>
    </row>
    <row r="989" spans="1:28" ht="14.4" customHeight="1">
      <c r="A989" s="183">
        <v>1036</v>
      </c>
      <c r="B989" s="195" t="s">
        <v>5182</v>
      </c>
      <c r="C989" s="198" t="s">
        <v>5184</v>
      </c>
      <c r="D989" s="212" t="s">
        <v>8282</v>
      </c>
      <c r="E989" s="195" t="s">
        <v>27</v>
      </c>
      <c r="F989" s="195" t="s">
        <v>8011</v>
      </c>
      <c r="G989" s="213" t="s">
        <v>8355</v>
      </c>
      <c r="H989" s="195" t="str">
        <f>IFERROR(VLOOKUP(Table[[#This Row],[Activity Details of Assistance]],WHAT!E:F,2,FALSE),"")</f>
        <v># of water network</v>
      </c>
      <c r="I989" s="195"/>
      <c r="J989">
        <v>4</v>
      </c>
      <c r="K989" t="s">
        <v>8280</v>
      </c>
      <c r="L989" s="214" t="s">
        <v>13</v>
      </c>
      <c r="M989" s="214" t="s">
        <v>14</v>
      </c>
      <c r="N989" s="195" t="s">
        <v>307</v>
      </c>
      <c r="O989" s="195" t="s">
        <v>1599</v>
      </c>
      <c r="P989" s="195" t="s">
        <v>4720</v>
      </c>
      <c r="Q989" s="236">
        <v>44620</v>
      </c>
      <c r="R989" s="236">
        <v>44896</v>
      </c>
      <c r="S989" t="s">
        <v>8452</v>
      </c>
      <c r="T989" s="196"/>
      <c r="U989" s="196"/>
      <c r="V989" s="196"/>
      <c r="W989" s="196"/>
      <c r="X989"/>
      <c r="Y989" t="s">
        <v>8474</v>
      </c>
      <c r="Z989">
        <v>1613114224</v>
      </c>
      <c r="AA989" t="s">
        <v>8475</v>
      </c>
      <c r="AB989" s="221" t="str">
        <f>_xlfn.IFNA(IF(Table[[#This Row],[Programme Partner]]&lt;&gt;Table[[#This Row],[Implementing Partner]],CONCATENATE(Table[[#This Row],[Programme Partner]],"-",Table[[#This Row],[Implementing Partner]]),Table[[#This Row],[Programme Partner]]),"")</f>
        <v>NCA-NGOF</v>
      </c>
    </row>
    <row r="990" spans="1:28" ht="14.4" customHeight="1">
      <c r="A990" s="183">
        <v>1037</v>
      </c>
      <c r="B990" s="195" t="s">
        <v>5182</v>
      </c>
      <c r="C990" s="198" t="s">
        <v>5184</v>
      </c>
      <c r="D990" s="212" t="s">
        <v>8282</v>
      </c>
      <c r="E990" s="195" t="s">
        <v>27</v>
      </c>
      <c r="F990" s="195" t="s">
        <v>8012</v>
      </c>
      <c r="G990" s="195" t="s">
        <v>8585</v>
      </c>
      <c r="H990" s="195" t="str">
        <f>IFERROR(VLOOKUP(Table[[#This Row],[Activity Details of Assistance]],WHAT!E:F,2,FALSE),"")</f>
        <v xml:space="preserve"># of door </v>
      </c>
      <c r="I990" s="195"/>
      <c r="J990">
        <v>6</v>
      </c>
      <c r="K990" t="s">
        <v>8280</v>
      </c>
      <c r="L990" s="214" t="s">
        <v>13</v>
      </c>
      <c r="M990" s="214" t="s">
        <v>14</v>
      </c>
      <c r="N990" s="195" t="s">
        <v>307</v>
      </c>
      <c r="O990" s="195" t="s">
        <v>1599</v>
      </c>
      <c r="P990" s="195" t="s">
        <v>4720</v>
      </c>
      <c r="Q990" s="236">
        <v>44620</v>
      </c>
      <c r="R990" s="236">
        <v>44896</v>
      </c>
      <c r="S990" t="s">
        <v>8452</v>
      </c>
      <c r="T990" s="196"/>
      <c r="U990" s="196"/>
      <c r="V990" s="196"/>
      <c r="W990" s="196"/>
      <c r="X990"/>
      <c r="Y990" t="s">
        <v>8474</v>
      </c>
      <c r="Z990">
        <v>1613114224</v>
      </c>
      <c r="AA990" t="s">
        <v>8475</v>
      </c>
      <c r="AB990" s="221" t="str">
        <f>_xlfn.IFNA(IF(Table[[#This Row],[Programme Partner]]&lt;&gt;Table[[#This Row],[Implementing Partner]],CONCATENATE(Table[[#This Row],[Programme Partner]],"-",Table[[#This Row],[Implementing Partner]]),Table[[#This Row],[Programme Partner]]),"")</f>
        <v>NCA-NGOF</v>
      </c>
    </row>
    <row r="991" spans="1:28" ht="14.4" customHeight="1">
      <c r="A991" s="183">
        <v>1038</v>
      </c>
      <c r="B991" s="195" t="s">
        <v>5182</v>
      </c>
      <c r="C991" s="198" t="s">
        <v>5184</v>
      </c>
      <c r="D991" s="212" t="s">
        <v>8282</v>
      </c>
      <c r="E991" s="195" t="s">
        <v>27</v>
      </c>
      <c r="F991" s="195" t="s">
        <v>8012</v>
      </c>
      <c r="G991" s="213" t="s">
        <v>8359</v>
      </c>
      <c r="H991" s="195" t="str">
        <f>IFERROR(VLOOKUP(Table[[#This Row],[Activity Details of Assistance]],WHAT!E:F,2,FALSE),"")</f>
        <v># of FSM Site</v>
      </c>
      <c r="I991" s="195"/>
      <c r="J991">
        <v>1</v>
      </c>
      <c r="K991" t="s">
        <v>8280</v>
      </c>
      <c r="L991" s="214" t="s">
        <v>13</v>
      </c>
      <c r="M991" s="214" t="s">
        <v>14</v>
      </c>
      <c r="N991" s="195" t="s">
        <v>307</v>
      </c>
      <c r="O991" s="195" t="s">
        <v>1599</v>
      </c>
      <c r="P991" s="195" t="s">
        <v>4720</v>
      </c>
      <c r="Q991" s="236">
        <v>44620</v>
      </c>
      <c r="R991" s="236">
        <v>44896</v>
      </c>
      <c r="S991" t="s">
        <v>8452</v>
      </c>
      <c r="T991" s="196"/>
      <c r="U991" s="196"/>
      <c r="V991" s="196"/>
      <c r="W991" s="196"/>
      <c r="X991"/>
      <c r="Y991" t="s">
        <v>8474</v>
      </c>
      <c r="Z991">
        <v>1613114224</v>
      </c>
      <c r="AA991" t="s">
        <v>8475</v>
      </c>
      <c r="AB991" s="221" t="str">
        <f>_xlfn.IFNA(IF(Table[[#This Row],[Programme Partner]]&lt;&gt;Table[[#This Row],[Implementing Partner]],CONCATENATE(Table[[#This Row],[Programme Partner]],"-",Table[[#This Row],[Implementing Partner]]),Table[[#This Row],[Programme Partner]]),"")</f>
        <v>NCA-NGOF</v>
      </c>
    </row>
    <row r="992" spans="1:28" ht="14.4" customHeight="1">
      <c r="A992" s="183">
        <v>1039</v>
      </c>
      <c r="B992" s="195" t="s">
        <v>5182</v>
      </c>
      <c r="C992" s="198" t="s">
        <v>5184</v>
      </c>
      <c r="D992" s="212" t="s">
        <v>8282</v>
      </c>
      <c r="E992" s="195" t="s">
        <v>27</v>
      </c>
      <c r="F992" s="195" t="s">
        <v>8012</v>
      </c>
      <c r="G992" s="213" t="s">
        <v>8356</v>
      </c>
      <c r="H992" s="195" t="str">
        <f>IFERROR(VLOOKUP(Table[[#This Row],[Activity Details of Assistance]],WHAT!E:F,2,FALSE),"")</f>
        <v># of FSM Site</v>
      </c>
      <c r="I992" s="195"/>
      <c r="J992">
        <v>1</v>
      </c>
      <c r="K992" t="s">
        <v>8280</v>
      </c>
      <c r="L992" s="214" t="s">
        <v>13</v>
      </c>
      <c r="M992" s="214" t="s">
        <v>14</v>
      </c>
      <c r="N992" s="195" t="s">
        <v>307</v>
      </c>
      <c r="O992" s="195" t="s">
        <v>1599</v>
      </c>
      <c r="P992" s="195" t="s">
        <v>4720</v>
      </c>
      <c r="Q992" s="236">
        <v>44620</v>
      </c>
      <c r="R992" s="236">
        <v>44896</v>
      </c>
      <c r="S992" t="s">
        <v>8452</v>
      </c>
      <c r="T992" s="196"/>
      <c r="U992" s="196"/>
      <c r="V992" s="196"/>
      <c r="W992" s="196"/>
      <c r="X992"/>
      <c r="Y992" t="s">
        <v>8474</v>
      </c>
      <c r="Z992">
        <v>1613114224</v>
      </c>
      <c r="AA992" t="s">
        <v>8475</v>
      </c>
      <c r="AB992" s="221" t="str">
        <f>_xlfn.IFNA(IF(Table[[#This Row],[Programme Partner]]&lt;&gt;Table[[#This Row],[Implementing Partner]],CONCATENATE(Table[[#This Row],[Programme Partner]],"-",Table[[#This Row],[Implementing Partner]]),Table[[#This Row],[Programme Partner]]),"")</f>
        <v>NCA-NGOF</v>
      </c>
    </row>
    <row r="993" spans="1:28" ht="14.4" customHeight="1">
      <c r="A993" s="183">
        <v>1040</v>
      </c>
      <c r="B993" s="195" t="s">
        <v>5182</v>
      </c>
      <c r="C993" s="198" t="s">
        <v>5184</v>
      </c>
      <c r="D993" s="212" t="s">
        <v>8282</v>
      </c>
      <c r="E993" s="195" t="s">
        <v>27</v>
      </c>
      <c r="F993" s="195" t="s">
        <v>8012</v>
      </c>
      <c r="G993" s="195" t="s">
        <v>8586</v>
      </c>
      <c r="H993" s="195" t="str">
        <f>IFERROR(VLOOKUP(Table[[#This Row],[Activity Details of Assistance]],WHAT!E:F,2,FALSE),"")</f>
        <v># of door</v>
      </c>
      <c r="I993" s="195"/>
      <c r="J993">
        <v>6</v>
      </c>
      <c r="K993" t="s">
        <v>8280</v>
      </c>
      <c r="L993" s="214" t="s">
        <v>13</v>
      </c>
      <c r="M993" s="214" t="s">
        <v>14</v>
      </c>
      <c r="N993" s="195" t="s">
        <v>307</v>
      </c>
      <c r="O993" s="195" t="s">
        <v>1599</v>
      </c>
      <c r="P993" s="195" t="s">
        <v>4720</v>
      </c>
      <c r="Q993" s="236">
        <v>44620</v>
      </c>
      <c r="R993" s="236">
        <v>44896</v>
      </c>
      <c r="S993" t="s">
        <v>8452</v>
      </c>
      <c r="T993" s="196"/>
      <c r="U993" s="196"/>
      <c r="V993" s="196"/>
      <c r="W993" s="196"/>
      <c r="X993"/>
      <c r="Y993" t="s">
        <v>8474</v>
      </c>
      <c r="Z993">
        <v>1613114224</v>
      </c>
      <c r="AA993" t="s">
        <v>8475</v>
      </c>
      <c r="AB993" s="221" t="str">
        <f>_xlfn.IFNA(IF(Table[[#This Row],[Programme Partner]]&lt;&gt;Table[[#This Row],[Implementing Partner]],CONCATENATE(Table[[#This Row],[Programme Partner]],"-",Table[[#This Row],[Implementing Partner]]),Table[[#This Row],[Programme Partner]]),"")</f>
        <v>NCA-NGOF</v>
      </c>
    </row>
    <row r="994" spans="1:28" ht="14.4" customHeight="1">
      <c r="A994" s="183">
        <v>1041</v>
      </c>
      <c r="B994" s="195" t="s">
        <v>5182</v>
      </c>
      <c r="C994" s="198" t="s">
        <v>5184</v>
      </c>
      <c r="D994" s="212" t="s">
        <v>8282</v>
      </c>
      <c r="E994" s="195" t="s">
        <v>27</v>
      </c>
      <c r="F994" s="195" t="s">
        <v>8013</v>
      </c>
      <c r="G994" s="213" t="s">
        <v>8314</v>
      </c>
      <c r="H994" s="195" t="str">
        <f>IFERROR(VLOOKUP(Table[[#This Row],[Activity Details of Assistance]],WHAT!E:F,2,FALSE),"")</f>
        <v># of HP sessions at HH level</v>
      </c>
      <c r="I994" s="195"/>
      <c r="J994">
        <v>1572</v>
      </c>
      <c r="K994" t="s">
        <v>8280</v>
      </c>
      <c r="L994" s="214" t="s">
        <v>13</v>
      </c>
      <c r="M994" s="214" t="s">
        <v>14</v>
      </c>
      <c r="N994" s="195" t="s">
        <v>307</v>
      </c>
      <c r="O994" s="195" t="s">
        <v>1599</v>
      </c>
      <c r="P994" s="195" t="s">
        <v>4720</v>
      </c>
      <c r="Q994" s="236">
        <v>44620</v>
      </c>
      <c r="R994" s="236">
        <v>44896</v>
      </c>
      <c r="S994" t="s">
        <v>8452</v>
      </c>
      <c r="T994" s="196"/>
      <c r="U994" s="196"/>
      <c r="V994" s="196"/>
      <c r="W994" s="196"/>
      <c r="X994"/>
      <c r="Y994" t="s">
        <v>8474</v>
      </c>
      <c r="Z994">
        <v>1613114224</v>
      </c>
      <c r="AA994" t="s">
        <v>8475</v>
      </c>
      <c r="AB994" s="221" t="str">
        <f>_xlfn.IFNA(IF(Table[[#This Row],[Programme Partner]]&lt;&gt;Table[[#This Row],[Implementing Partner]],CONCATENATE(Table[[#This Row],[Programme Partner]],"-",Table[[#This Row],[Implementing Partner]]),Table[[#This Row],[Programme Partner]]),"")</f>
        <v>NCA-NGOF</v>
      </c>
    </row>
    <row r="995" spans="1:28" ht="14.4" customHeight="1">
      <c r="A995" s="183">
        <v>1042</v>
      </c>
      <c r="B995" s="195" t="s">
        <v>5187</v>
      </c>
      <c r="C995" s="198" t="s">
        <v>5187</v>
      </c>
      <c r="D995" s="212" t="s">
        <v>8282</v>
      </c>
      <c r="E995" s="195" t="s">
        <v>27</v>
      </c>
      <c r="F995" s="195" t="s">
        <v>8011</v>
      </c>
      <c r="G995" s="213" t="s">
        <v>8355</v>
      </c>
      <c r="H995" s="195" t="str">
        <f>IFERROR(VLOOKUP(Table[[#This Row],[Activity Details of Assistance]],WHAT!E:F,2,FALSE),"")</f>
        <v># of water network</v>
      </c>
      <c r="I995" s="195"/>
      <c r="J995">
        <v>9</v>
      </c>
      <c r="K995" t="s">
        <v>8280</v>
      </c>
      <c r="L995" s="214" t="s">
        <v>13</v>
      </c>
      <c r="M995" s="214" t="s">
        <v>14</v>
      </c>
      <c r="N995" s="195" t="s">
        <v>309</v>
      </c>
      <c r="O995" s="195" t="s">
        <v>1606</v>
      </c>
      <c r="P995" s="195" t="s">
        <v>8208</v>
      </c>
      <c r="Q995" s="236">
        <v>44620</v>
      </c>
      <c r="R995" s="236">
        <v>44621</v>
      </c>
      <c r="S995" s="291" t="s">
        <v>8590</v>
      </c>
      <c r="T995" s="196"/>
      <c r="U995" s="196"/>
      <c r="V995" s="196"/>
      <c r="W995" s="196"/>
      <c r="X995"/>
      <c r="Y995" t="s">
        <v>8426</v>
      </c>
      <c r="Z995">
        <v>1726752851</v>
      </c>
      <c r="AA995" t="s">
        <v>8427</v>
      </c>
      <c r="AB995" s="221" t="str">
        <f>_xlfn.IFNA(IF(Table[[#This Row],[Programme Partner]]&lt;&gt;Table[[#This Row],[Implementing Partner]],CONCATENATE(Table[[#This Row],[Programme Partner]],"-",Table[[#This Row],[Implementing Partner]]),Table[[#This Row],[Programme Partner]]),"")</f>
        <v>NRC</v>
      </c>
    </row>
    <row r="996" spans="1:28" ht="14.4" customHeight="1">
      <c r="A996" s="183">
        <v>1043</v>
      </c>
      <c r="B996" s="195" t="s">
        <v>5187</v>
      </c>
      <c r="C996" s="198" t="s">
        <v>5187</v>
      </c>
      <c r="D996" s="212" t="s">
        <v>8282</v>
      </c>
      <c r="E996" s="195" t="s">
        <v>27</v>
      </c>
      <c r="F996" t="s">
        <v>8012</v>
      </c>
      <c r="G996" t="s">
        <v>8354</v>
      </c>
      <c r="H996" s="195" t="str">
        <f>IFERROR(VLOOKUP(Table[[#This Row],[Activity Details of Assistance]],WHAT!E:F,2,FALSE),"")</f>
        <v># of door</v>
      </c>
      <c r="I996" s="195"/>
      <c r="J996">
        <v>5</v>
      </c>
      <c r="K996" t="s">
        <v>8280</v>
      </c>
      <c r="L996" s="214" t="s">
        <v>13</v>
      </c>
      <c r="M996" s="214" t="s">
        <v>14</v>
      </c>
      <c r="N996" s="195" t="s">
        <v>309</v>
      </c>
      <c r="O996" s="195" t="s">
        <v>1606</v>
      </c>
      <c r="P996" s="195" t="s">
        <v>8208</v>
      </c>
      <c r="Q996" s="236">
        <v>44620</v>
      </c>
      <c r="R996" s="236">
        <v>44621</v>
      </c>
      <c r="S996" s="291" t="s">
        <v>8590</v>
      </c>
      <c r="T996" s="196"/>
      <c r="U996" s="196"/>
      <c r="V996" s="196"/>
      <c r="W996" s="196"/>
      <c r="X996"/>
      <c r="Y996" t="s">
        <v>8426</v>
      </c>
      <c r="Z996">
        <v>1726752851</v>
      </c>
      <c r="AA996" t="s">
        <v>8427</v>
      </c>
      <c r="AB996" s="221" t="str">
        <f>_xlfn.IFNA(IF(Table[[#This Row],[Programme Partner]]&lt;&gt;Table[[#This Row],[Implementing Partner]],CONCATENATE(Table[[#This Row],[Programme Partner]],"-",Table[[#This Row],[Implementing Partner]]),Table[[#This Row],[Programme Partner]]),"")</f>
        <v>NRC</v>
      </c>
    </row>
    <row r="997" spans="1:28" ht="14.4" customHeight="1">
      <c r="A997" s="183">
        <v>1044</v>
      </c>
      <c r="B997" s="195" t="s">
        <v>5234</v>
      </c>
      <c r="C997" s="198" t="s">
        <v>5234</v>
      </c>
      <c r="D997" s="212" t="s">
        <v>8343</v>
      </c>
      <c r="E997" s="195" t="s">
        <v>27</v>
      </c>
      <c r="F997" s="195" t="s">
        <v>8011</v>
      </c>
      <c r="G997" s="195" t="s">
        <v>8584</v>
      </c>
      <c r="H997" s="195" t="str">
        <f>IFERROR(VLOOKUP(Table[[#This Row],[Activity Details of Assistance]],WHAT!E:F,2,FALSE),"")</f>
        <v># of tube well</v>
      </c>
      <c r="I997" s="195"/>
      <c r="J997">
        <v>25</v>
      </c>
      <c r="K997" t="s">
        <v>8280</v>
      </c>
      <c r="L997" s="214" t="s">
        <v>13</v>
      </c>
      <c r="M997" s="214" t="s">
        <v>14</v>
      </c>
      <c r="N997" s="195" t="s">
        <v>309</v>
      </c>
      <c r="O997" s="195" t="s">
        <v>1606</v>
      </c>
      <c r="P997" s="195" t="s">
        <v>4668</v>
      </c>
      <c r="Q997" s="236">
        <v>44620</v>
      </c>
      <c r="R997" s="236">
        <v>44652</v>
      </c>
      <c r="S997" t="s">
        <v>8452</v>
      </c>
      <c r="T997" s="196"/>
      <c r="U997" s="196"/>
      <c r="V997" s="196"/>
      <c r="W997" s="196"/>
      <c r="X997"/>
      <c r="Y997" t="s">
        <v>8414</v>
      </c>
      <c r="Z997">
        <v>1708521596</v>
      </c>
      <c r="AA997" t="s">
        <v>8415</v>
      </c>
      <c r="AB997" s="221" t="str">
        <f>_xlfn.IFNA(IF(Table[[#This Row],[Programme Partner]]&lt;&gt;Table[[#This Row],[Implementing Partner]],CONCATENATE(Table[[#This Row],[Programme Partner]],"-",Table[[#This Row],[Implementing Partner]]),Table[[#This Row],[Programme Partner]]),"")</f>
        <v>SCI</v>
      </c>
    </row>
    <row r="998" spans="1:28" ht="14.4" customHeight="1">
      <c r="A998" s="183">
        <v>1045</v>
      </c>
      <c r="B998" s="195" t="s">
        <v>5234</v>
      </c>
      <c r="C998" s="198" t="s">
        <v>5234</v>
      </c>
      <c r="D998" s="212" t="s">
        <v>8343</v>
      </c>
      <c r="E998" s="195" t="s">
        <v>27</v>
      </c>
      <c r="F998" s="195" t="s">
        <v>8011</v>
      </c>
      <c r="G998" s="213" t="s">
        <v>8325</v>
      </c>
      <c r="H998" s="195" t="str">
        <f>IFERROR(VLOOKUP(Table[[#This Row],[Activity Details of Assistance]],WHAT!E:F,2,FALSE),"")</f>
        <v># of tube well</v>
      </c>
      <c r="I998" s="195"/>
      <c r="J998">
        <v>3</v>
      </c>
      <c r="K998" t="s">
        <v>8280</v>
      </c>
      <c r="L998" s="214" t="s">
        <v>13</v>
      </c>
      <c r="M998" s="214" t="s">
        <v>14</v>
      </c>
      <c r="N998" s="195" t="s">
        <v>309</v>
      </c>
      <c r="O998" s="195" t="s">
        <v>1606</v>
      </c>
      <c r="P998" s="195" t="s">
        <v>4668</v>
      </c>
      <c r="Q998" s="236">
        <v>44620</v>
      </c>
      <c r="R998" s="236">
        <v>44652</v>
      </c>
      <c r="S998" t="s">
        <v>8452</v>
      </c>
      <c r="T998" s="196"/>
      <c r="U998" s="196"/>
      <c r="V998" s="196"/>
      <c r="W998" s="196"/>
      <c r="X998"/>
      <c r="Y998" t="s">
        <v>8414</v>
      </c>
      <c r="Z998">
        <v>1708521596</v>
      </c>
      <c r="AA998" t="s">
        <v>8415</v>
      </c>
      <c r="AB998" s="221" t="str">
        <f>_xlfn.IFNA(IF(Table[[#This Row],[Programme Partner]]&lt;&gt;Table[[#This Row],[Implementing Partner]],CONCATENATE(Table[[#This Row],[Programme Partner]],"-",Table[[#This Row],[Implementing Partner]]),Table[[#This Row],[Programme Partner]]),"")</f>
        <v>SCI</v>
      </c>
    </row>
    <row r="999" spans="1:28" ht="14.4" customHeight="1">
      <c r="A999" s="183">
        <v>1046</v>
      </c>
      <c r="B999" s="195" t="s">
        <v>5234</v>
      </c>
      <c r="C999" s="198" t="s">
        <v>5234</v>
      </c>
      <c r="D999" s="212" t="s">
        <v>8343</v>
      </c>
      <c r="E999" s="195" t="s">
        <v>27</v>
      </c>
      <c r="F999" s="195" t="s">
        <v>8012</v>
      </c>
      <c r="G999" s="195" t="s">
        <v>8366</v>
      </c>
      <c r="H999" s="195" t="str">
        <f>IFERROR(VLOOKUP(Table[[#This Row],[Activity Details of Assistance]],WHAT!E:F,2,FALSE),"")</f>
        <v xml:space="preserve"># of door </v>
      </c>
      <c r="I999" s="195"/>
      <c r="J999">
        <v>8</v>
      </c>
      <c r="K999" t="s">
        <v>8280</v>
      </c>
      <c r="L999" s="214" t="s">
        <v>13</v>
      </c>
      <c r="M999" s="214" t="s">
        <v>14</v>
      </c>
      <c r="N999" s="195" t="s">
        <v>309</v>
      </c>
      <c r="O999" s="195" t="s">
        <v>1606</v>
      </c>
      <c r="P999" s="195" t="s">
        <v>4668</v>
      </c>
      <c r="Q999" s="236">
        <v>44620</v>
      </c>
      <c r="R999" s="236">
        <v>44652</v>
      </c>
      <c r="S999" t="s">
        <v>8452</v>
      </c>
      <c r="T999" s="196"/>
      <c r="U999" s="196"/>
      <c r="V999" s="196"/>
      <c r="W999" s="196"/>
      <c r="X999"/>
      <c r="Y999" t="s">
        <v>8414</v>
      </c>
      <c r="Z999">
        <v>1708521596</v>
      </c>
      <c r="AA999" t="s">
        <v>8415</v>
      </c>
      <c r="AB999" s="221" t="str">
        <f>_xlfn.IFNA(IF(Table[[#This Row],[Programme Partner]]&lt;&gt;Table[[#This Row],[Implementing Partner]],CONCATENATE(Table[[#This Row],[Programme Partner]],"-",Table[[#This Row],[Implementing Partner]]),Table[[#This Row],[Programme Partner]]),"")</f>
        <v>SCI</v>
      </c>
    </row>
    <row r="1000" spans="1:28" ht="14.4" customHeight="1">
      <c r="A1000" s="183">
        <v>1047</v>
      </c>
      <c r="B1000" s="195" t="s">
        <v>5234</v>
      </c>
      <c r="C1000" s="198" t="s">
        <v>5234</v>
      </c>
      <c r="D1000" s="212" t="s">
        <v>8343</v>
      </c>
      <c r="E1000" s="195" t="s">
        <v>27</v>
      </c>
      <c r="F1000" s="195" t="s">
        <v>8012</v>
      </c>
      <c r="G1000" s="195" t="s">
        <v>8585</v>
      </c>
      <c r="H1000" s="195" t="str">
        <f>IFERROR(VLOOKUP(Table[[#This Row],[Activity Details of Assistance]],WHAT!E:F,2,FALSE),"")</f>
        <v xml:space="preserve"># of door </v>
      </c>
      <c r="I1000" s="195"/>
      <c r="J1000">
        <v>3</v>
      </c>
      <c r="K1000" t="s">
        <v>8280</v>
      </c>
      <c r="L1000" s="214" t="s">
        <v>13</v>
      </c>
      <c r="M1000" s="214" t="s">
        <v>14</v>
      </c>
      <c r="N1000" s="195" t="s">
        <v>309</v>
      </c>
      <c r="O1000" s="195" t="s">
        <v>1606</v>
      </c>
      <c r="P1000" s="195" t="s">
        <v>4668</v>
      </c>
      <c r="Q1000" s="236">
        <v>44620</v>
      </c>
      <c r="R1000" s="236">
        <v>44652</v>
      </c>
      <c r="S1000" t="s">
        <v>8452</v>
      </c>
      <c r="T1000" s="196"/>
      <c r="U1000" s="196"/>
      <c r="V1000" s="196"/>
      <c r="W1000" s="196"/>
      <c r="X1000"/>
      <c r="Y1000" t="s">
        <v>8414</v>
      </c>
      <c r="Z1000">
        <v>1708521596</v>
      </c>
      <c r="AA1000" t="s">
        <v>8415</v>
      </c>
      <c r="AB1000" s="221" t="str">
        <f>_xlfn.IFNA(IF(Table[[#This Row],[Programme Partner]]&lt;&gt;Table[[#This Row],[Implementing Partner]],CONCATENATE(Table[[#This Row],[Programme Partner]],"-",Table[[#This Row],[Implementing Partner]]),Table[[#This Row],[Programme Partner]]),"")</f>
        <v>SCI</v>
      </c>
    </row>
    <row r="1001" spans="1:28" ht="14.4" customHeight="1">
      <c r="A1001" s="183">
        <v>1048</v>
      </c>
      <c r="B1001" s="195" t="s">
        <v>5234</v>
      </c>
      <c r="C1001" s="198" t="s">
        <v>5234</v>
      </c>
      <c r="D1001" s="212" t="s">
        <v>8343</v>
      </c>
      <c r="E1001" s="195" t="s">
        <v>27</v>
      </c>
      <c r="F1001" s="195" t="s">
        <v>8012</v>
      </c>
      <c r="G1001" s="213" t="s">
        <v>8367</v>
      </c>
      <c r="H1001" s="195" t="str">
        <f>IFERROR(VLOOKUP(Table[[#This Row],[Activity Details of Assistance]],WHAT!E:F,2,FALSE),"")</f>
        <v># of door</v>
      </c>
      <c r="I1001" s="195"/>
      <c r="J1001">
        <v>11</v>
      </c>
      <c r="K1001" t="s">
        <v>8280</v>
      </c>
      <c r="L1001" s="214" t="s">
        <v>13</v>
      </c>
      <c r="M1001" s="214" t="s">
        <v>14</v>
      </c>
      <c r="N1001" s="195" t="s">
        <v>309</v>
      </c>
      <c r="O1001" s="195" t="s">
        <v>1606</v>
      </c>
      <c r="P1001" s="195" t="s">
        <v>4668</v>
      </c>
      <c r="Q1001" s="236">
        <v>44620</v>
      </c>
      <c r="R1001" s="236">
        <v>44652</v>
      </c>
      <c r="S1001" t="s">
        <v>8452</v>
      </c>
      <c r="T1001" s="196"/>
      <c r="U1001" s="196"/>
      <c r="V1001" s="196"/>
      <c r="W1001" s="196"/>
      <c r="X1001"/>
      <c r="Y1001" t="s">
        <v>8414</v>
      </c>
      <c r="Z1001">
        <v>1708521596</v>
      </c>
      <c r="AA1001" t="s">
        <v>8415</v>
      </c>
      <c r="AB1001" s="221" t="str">
        <f>_xlfn.IFNA(IF(Table[[#This Row],[Programme Partner]]&lt;&gt;Table[[#This Row],[Implementing Partner]],CONCATENATE(Table[[#This Row],[Programme Partner]],"-",Table[[#This Row],[Implementing Partner]]),Table[[#This Row],[Programme Partner]]),"")</f>
        <v>SCI</v>
      </c>
    </row>
    <row r="1002" spans="1:28" ht="14.4" customHeight="1">
      <c r="A1002" s="183">
        <v>1049</v>
      </c>
      <c r="B1002" s="195" t="s">
        <v>5234</v>
      </c>
      <c r="C1002" s="198" t="s">
        <v>5234</v>
      </c>
      <c r="D1002" s="212" t="s">
        <v>8343</v>
      </c>
      <c r="E1002" s="195" t="s">
        <v>27</v>
      </c>
      <c r="F1002" s="195" t="s">
        <v>8012</v>
      </c>
      <c r="G1002" s="195" t="s">
        <v>8586</v>
      </c>
      <c r="H1002" s="195" t="str">
        <f>IFERROR(VLOOKUP(Table[[#This Row],[Activity Details of Assistance]],WHAT!E:F,2,FALSE),"")</f>
        <v># of door</v>
      </c>
      <c r="I1002" s="195"/>
      <c r="J1002">
        <v>14</v>
      </c>
      <c r="K1002" t="s">
        <v>8280</v>
      </c>
      <c r="L1002" s="214" t="s">
        <v>13</v>
      </c>
      <c r="M1002" s="214" t="s">
        <v>14</v>
      </c>
      <c r="N1002" s="195" t="s">
        <v>309</v>
      </c>
      <c r="O1002" s="195" t="s">
        <v>1606</v>
      </c>
      <c r="P1002" s="195" t="s">
        <v>4668</v>
      </c>
      <c r="Q1002" s="236">
        <v>44620</v>
      </c>
      <c r="R1002" s="236">
        <v>44652</v>
      </c>
      <c r="S1002" t="s">
        <v>8452</v>
      </c>
      <c r="T1002" s="196"/>
      <c r="U1002" s="196"/>
      <c r="V1002" s="196"/>
      <c r="W1002" s="196"/>
      <c r="X1002"/>
      <c r="Y1002" t="s">
        <v>8414</v>
      </c>
      <c r="Z1002">
        <v>1708521596</v>
      </c>
      <c r="AA1002" t="s">
        <v>8415</v>
      </c>
      <c r="AB1002" s="221" t="str">
        <f>_xlfn.IFNA(IF(Table[[#This Row],[Programme Partner]]&lt;&gt;Table[[#This Row],[Implementing Partner]],CONCATENATE(Table[[#This Row],[Programme Partner]],"-",Table[[#This Row],[Implementing Partner]]),Table[[#This Row],[Programme Partner]]),"")</f>
        <v>SCI</v>
      </c>
    </row>
    <row r="1003" spans="1:28" ht="14.4" customHeight="1">
      <c r="A1003" s="183">
        <v>1050</v>
      </c>
      <c r="B1003" s="195" t="s">
        <v>5234</v>
      </c>
      <c r="C1003" s="198" t="s">
        <v>5234</v>
      </c>
      <c r="D1003" s="212" t="s">
        <v>8343</v>
      </c>
      <c r="E1003" s="195" t="s">
        <v>27</v>
      </c>
      <c r="F1003" s="195" t="s">
        <v>8012</v>
      </c>
      <c r="G1003" t="s">
        <v>8357</v>
      </c>
      <c r="H1003" s="195" t="str">
        <f>IFERROR(VLOOKUP(Table[[#This Row],[Activity Details of Assistance]],WHAT!E:F,2,FALSE),"")</f>
        <v># of door</v>
      </c>
      <c r="I1003" s="195"/>
      <c r="J1003">
        <v>12</v>
      </c>
      <c r="K1003" t="s">
        <v>8280</v>
      </c>
      <c r="L1003" s="214" t="s">
        <v>13</v>
      </c>
      <c r="M1003" s="214" t="s">
        <v>14</v>
      </c>
      <c r="N1003" s="195" t="s">
        <v>309</v>
      </c>
      <c r="O1003" s="195" t="s">
        <v>1606</v>
      </c>
      <c r="P1003" s="195" t="s">
        <v>4668</v>
      </c>
      <c r="Q1003" s="236">
        <v>44620</v>
      </c>
      <c r="R1003" s="236">
        <v>44652</v>
      </c>
      <c r="S1003" t="s">
        <v>8452</v>
      </c>
      <c r="T1003" s="196"/>
      <c r="U1003" s="196"/>
      <c r="V1003" s="196"/>
      <c r="W1003" s="196"/>
      <c r="X1003"/>
      <c r="Y1003" t="s">
        <v>8414</v>
      </c>
      <c r="Z1003">
        <v>1708521596</v>
      </c>
      <c r="AA1003" t="s">
        <v>8415</v>
      </c>
      <c r="AB1003" s="221" t="str">
        <f>_xlfn.IFNA(IF(Table[[#This Row],[Programme Partner]]&lt;&gt;Table[[#This Row],[Implementing Partner]],CONCATENATE(Table[[#This Row],[Programme Partner]],"-",Table[[#This Row],[Implementing Partner]]),Table[[#This Row],[Programme Partner]]),"")</f>
        <v>SCI</v>
      </c>
    </row>
    <row r="1004" spans="1:28" ht="14.4" customHeight="1">
      <c r="A1004" s="183">
        <v>1051</v>
      </c>
      <c r="B1004" s="195" t="s">
        <v>5234</v>
      </c>
      <c r="C1004" s="198" t="s">
        <v>5234</v>
      </c>
      <c r="D1004" s="212" t="s">
        <v>8343</v>
      </c>
      <c r="E1004" s="195" t="s">
        <v>27</v>
      </c>
      <c r="F1004" s="195" t="s">
        <v>8013</v>
      </c>
      <c r="G1004" s="213" t="s">
        <v>8314</v>
      </c>
      <c r="H1004" s="195" t="str">
        <f>IFERROR(VLOOKUP(Table[[#This Row],[Activity Details of Assistance]],WHAT!E:F,2,FALSE),"")</f>
        <v># of HP sessions at HH level</v>
      </c>
      <c r="I1004" s="195"/>
      <c r="J1004">
        <v>329</v>
      </c>
      <c r="K1004" t="s">
        <v>8280</v>
      </c>
      <c r="L1004" s="214" t="s">
        <v>13</v>
      </c>
      <c r="M1004" s="214" t="s">
        <v>14</v>
      </c>
      <c r="N1004" s="195" t="s">
        <v>309</v>
      </c>
      <c r="O1004" s="195" t="s">
        <v>1606</v>
      </c>
      <c r="P1004" s="195" t="s">
        <v>4668</v>
      </c>
      <c r="Q1004" s="236">
        <v>44620</v>
      </c>
      <c r="R1004" s="236">
        <v>44652</v>
      </c>
      <c r="S1004" t="s">
        <v>8452</v>
      </c>
      <c r="T1004" s="196"/>
      <c r="U1004" s="196"/>
      <c r="V1004" s="196"/>
      <c r="W1004" s="196"/>
      <c r="X1004"/>
      <c r="Y1004" t="s">
        <v>8414</v>
      </c>
      <c r="Z1004">
        <v>1708521596</v>
      </c>
      <c r="AA1004" t="s">
        <v>8415</v>
      </c>
      <c r="AB1004" s="221" t="str">
        <f>_xlfn.IFNA(IF(Table[[#This Row],[Programme Partner]]&lt;&gt;Table[[#This Row],[Implementing Partner]],CONCATENATE(Table[[#This Row],[Programme Partner]],"-",Table[[#This Row],[Implementing Partner]]),Table[[#This Row],[Programme Partner]]),"")</f>
        <v>SCI</v>
      </c>
    </row>
    <row r="1005" spans="1:28" ht="14.4" customHeight="1">
      <c r="A1005" s="183">
        <v>1052</v>
      </c>
      <c r="B1005" s="195" t="s">
        <v>5234</v>
      </c>
      <c r="C1005" s="198" t="s">
        <v>5234</v>
      </c>
      <c r="D1005" s="197" t="s">
        <v>8343</v>
      </c>
      <c r="E1005" s="195" t="s">
        <v>27</v>
      </c>
      <c r="F1005" s="195" t="s">
        <v>8014</v>
      </c>
      <c r="G1005" s="213" t="s">
        <v>8358</v>
      </c>
      <c r="H1005" s="195" t="str">
        <f>IFERROR(VLOOKUP(Table[[#This Row],[Activity Details of Assistance]],WHAT!E:F,2,FALSE),"")</f>
        <v># of campaign per camp </v>
      </c>
      <c r="I1005" s="195"/>
      <c r="J1005">
        <v>2</v>
      </c>
      <c r="K1005" t="s">
        <v>8280</v>
      </c>
      <c r="L1005" s="214" t="s">
        <v>13</v>
      </c>
      <c r="M1005" s="214" t="s">
        <v>14</v>
      </c>
      <c r="N1005" s="195" t="s">
        <v>309</v>
      </c>
      <c r="O1005" s="195" t="s">
        <v>1606</v>
      </c>
      <c r="P1005" s="195" t="s">
        <v>4668</v>
      </c>
      <c r="Q1005" s="236">
        <v>44620</v>
      </c>
      <c r="R1005" s="236">
        <v>44652</v>
      </c>
      <c r="S1005" t="s">
        <v>8452</v>
      </c>
      <c r="T1005" s="196"/>
      <c r="U1005" s="196"/>
      <c r="V1005" s="196"/>
      <c r="W1005" s="196"/>
      <c r="X1005"/>
      <c r="Y1005" t="s">
        <v>8414</v>
      </c>
      <c r="Z1005">
        <v>1708521596</v>
      </c>
      <c r="AA1005" t="s">
        <v>8415</v>
      </c>
      <c r="AB1005" s="221" t="str">
        <f>_xlfn.IFNA(IF(Table[[#This Row],[Programme Partner]]&lt;&gt;Table[[#This Row],[Implementing Partner]],CONCATENATE(Table[[#This Row],[Programme Partner]],"-",Table[[#This Row],[Implementing Partner]]),Table[[#This Row],[Programme Partner]]),"")</f>
        <v>SCI</v>
      </c>
    </row>
    <row r="1006" spans="1:28" ht="14.4" customHeight="1">
      <c r="A1006" s="183">
        <v>1053</v>
      </c>
      <c r="B1006" s="195" t="s">
        <v>5234</v>
      </c>
      <c r="C1006" s="198" t="s">
        <v>5234</v>
      </c>
      <c r="D1006" s="197" t="s">
        <v>8343</v>
      </c>
      <c r="E1006" s="195" t="s">
        <v>27</v>
      </c>
      <c r="F1006" s="195" t="s">
        <v>8011</v>
      </c>
      <c r="G1006" s="195" t="s">
        <v>8584</v>
      </c>
      <c r="H1006" s="195" t="str">
        <f>IFERROR(VLOOKUP(Table[[#This Row],[Activity Details of Assistance]],WHAT!E:F,2,FALSE),"")</f>
        <v># of tube well</v>
      </c>
      <c r="I1006" s="195"/>
      <c r="J1006">
        <v>18</v>
      </c>
      <c r="K1006" t="s">
        <v>8280</v>
      </c>
      <c r="L1006" s="214" t="s">
        <v>13</v>
      </c>
      <c r="M1006" s="214" t="s">
        <v>14</v>
      </c>
      <c r="N1006" s="195" t="s">
        <v>309</v>
      </c>
      <c r="O1006" s="195" t="s">
        <v>1606</v>
      </c>
      <c r="P1006" s="195" t="s">
        <v>4678</v>
      </c>
      <c r="Q1006" s="236">
        <v>44620</v>
      </c>
      <c r="R1006" s="236">
        <v>44652</v>
      </c>
      <c r="S1006" t="s">
        <v>8452</v>
      </c>
      <c r="T1006" s="196"/>
      <c r="U1006" s="196"/>
      <c r="V1006" s="196"/>
      <c r="W1006" s="196"/>
      <c r="X1006"/>
      <c r="Y1006" t="s">
        <v>8414</v>
      </c>
      <c r="Z1006">
        <v>1708521596</v>
      </c>
      <c r="AA1006" t="s">
        <v>8415</v>
      </c>
      <c r="AB1006" s="221" t="str">
        <f>_xlfn.IFNA(IF(Table[[#This Row],[Programme Partner]]&lt;&gt;Table[[#This Row],[Implementing Partner]],CONCATENATE(Table[[#This Row],[Programme Partner]],"-",Table[[#This Row],[Implementing Partner]]),Table[[#This Row],[Programme Partner]]),"")</f>
        <v>SCI</v>
      </c>
    </row>
    <row r="1007" spans="1:28" ht="14.4" customHeight="1">
      <c r="A1007" s="183">
        <v>1054</v>
      </c>
      <c r="B1007" s="195" t="s">
        <v>5234</v>
      </c>
      <c r="C1007" s="198" t="s">
        <v>5234</v>
      </c>
      <c r="D1007" s="197" t="s">
        <v>8343</v>
      </c>
      <c r="E1007" s="195" t="s">
        <v>27</v>
      </c>
      <c r="F1007" s="195" t="s">
        <v>8012</v>
      </c>
      <c r="G1007" s="195" t="s">
        <v>8585</v>
      </c>
      <c r="H1007" s="195" t="str">
        <f>IFERROR(VLOOKUP(Table[[#This Row],[Activity Details of Assistance]],WHAT!E:F,2,FALSE),"")</f>
        <v xml:space="preserve"># of door </v>
      </c>
      <c r="I1007" s="195"/>
      <c r="J1007">
        <v>2</v>
      </c>
      <c r="K1007" t="s">
        <v>8280</v>
      </c>
      <c r="L1007" s="214" t="s">
        <v>13</v>
      </c>
      <c r="M1007" s="214" t="s">
        <v>14</v>
      </c>
      <c r="N1007" s="195" t="s">
        <v>309</v>
      </c>
      <c r="O1007" s="195" t="s">
        <v>1606</v>
      </c>
      <c r="P1007" s="195" t="s">
        <v>4678</v>
      </c>
      <c r="Q1007" s="236">
        <v>44620</v>
      </c>
      <c r="R1007" s="236">
        <v>44652</v>
      </c>
      <c r="S1007" t="s">
        <v>8452</v>
      </c>
      <c r="T1007" s="196"/>
      <c r="U1007" s="196"/>
      <c r="V1007" s="196"/>
      <c r="W1007" s="196"/>
      <c r="X1007"/>
      <c r="Y1007" t="s">
        <v>8414</v>
      </c>
      <c r="Z1007">
        <v>1708521596</v>
      </c>
      <c r="AA1007" t="s">
        <v>8415</v>
      </c>
      <c r="AB1007" s="221" t="str">
        <f>_xlfn.IFNA(IF(Table[[#This Row],[Programme Partner]]&lt;&gt;Table[[#This Row],[Implementing Partner]],CONCATENATE(Table[[#This Row],[Programme Partner]],"-",Table[[#This Row],[Implementing Partner]]),Table[[#This Row],[Programme Partner]]),"")</f>
        <v>SCI</v>
      </c>
    </row>
    <row r="1008" spans="1:28" ht="14.4" customHeight="1">
      <c r="A1008" s="183">
        <v>1055</v>
      </c>
      <c r="B1008" s="195" t="s">
        <v>5234</v>
      </c>
      <c r="C1008" s="198" t="s">
        <v>5234</v>
      </c>
      <c r="D1008" s="197" t="s">
        <v>8343</v>
      </c>
      <c r="E1008" s="195" t="s">
        <v>27</v>
      </c>
      <c r="F1008" s="195" t="s">
        <v>8012</v>
      </c>
      <c r="G1008" s="213" t="s">
        <v>8359</v>
      </c>
      <c r="H1008" s="195" t="str">
        <f>IFERROR(VLOOKUP(Table[[#This Row],[Activity Details of Assistance]],WHAT!E:F,2,FALSE),"")</f>
        <v># of FSM Site</v>
      </c>
      <c r="I1008" s="195"/>
      <c r="J1008">
        <v>1</v>
      </c>
      <c r="K1008" t="s">
        <v>8280</v>
      </c>
      <c r="L1008" s="214" t="s">
        <v>13</v>
      </c>
      <c r="M1008" s="214" t="s">
        <v>14</v>
      </c>
      <c r="N1008" s="195" t="s">
        <v>309</v>
      </c>
      <c r="O1008" s="195" t="s">
        <v>1606</v>
      </c>
      <c r="P1008" s="195" t="s">
        <v>4678</v>
      </c>
      <c r="Q1008" s="236">
        <v>44620</v>
      </c>
      <c r="R1008" s="236">
        <v>44652</v>
      </c>
      <c r="S1008" t="s">
        <v>8452</v>
      </c>
      <c r="T1008" s="196"/>
      <c r="U1008" s="196"/>
      <c r="V1008" s="196"/>
      <c r="W1008" s="196"/>
      <c r="X1008"/>
      <c r="Y1008" t="s">
        <v>8414</v>
      </c>
      <c r="Z1008">
        <v>1708521596</v>
      </c>
      <c r="AA1008" t="s">
        <v>8415</v>
      </c>
      <c r="AB1008" s="221" t="str">
        <f>_xlfn.IFNA(IF(Table[[#This Row],[Programme Partner]]&lt;&gt;Table[[#This Row],[Implementing Partner]],CONCATENATE(Table[[#This Row],[Programme Partner]],"-",Table[[#This Row],[Implementing Partner]]),Table[[#This Row],[Programme Partner]]),"")</f>
        <v>SCI</v>
      </c>
    </row>
    <row r="1009" spans="1:28" ht="14.4" customHeight="1">
      <c r="A1009" s="183">
        <v>1056</v>
      </c>
      <c r="B1009" s="195" t="s">
        <v>5234</v>
      </c>
      <c r="C1009" s="198" t="s">
        <v>5234</v>
      </c>
      <c r="D1009" s="197" t="s">
        <v>8343</v>
      </c>
      <c r="E1009" s="195" t="s">
        <v>27</v>
      </c>
      <c r="F1009" s="195" t="s">
        <v>8012</v>
      </c>
      <c r="G1009" s="195" t="s">
        <v>8586</v>
      </c>
      <c r="H1009" s="195" t="str">
        <f>IFERROR(VLOOKUP(Table[[#This Row],[Activity Details of Assistance]],WHAT!E:F,2,FALSE),"")</f>
        <v># of door</v>
      </c>
      <c r="I1009" s="195"/>
      <c r="J1009">
        <v>19</v>
      </c>
      <c r="K1009" t="s">
        <v>8280</v>
      </c>
      <c r="L1009" s="214" t="s">
        <v>13</v>
      </c>
      <c r="M1009" s="214" t="s">
        <v>14</v>
      </c>
      <c r="N1009" s="195" t="s">
        <v>309</v>
      </c>
      <c r="O1009" s="195" t="s">
        <v>1606</v>
      </c>
      <c r="P1009" s="195" t="s">
        <v>4678</v>
      </c>
      <c r="Q1009" s="236">
        <v>44620</v>
      </c>
      <c r="R1009" s="236">
        <v>44652</v>
      </c>
      <c r="S1009" t="s">
        <v>8452</v>
      </c>
      <c r="T1009" s="196"/>
      <c r="U1009" s="196"/>
      <c r="V1009" s="196"/>
      <c r="W1009" s="196"/>
      <c r="X1009"/>
      <c r="Y1009" t="s">
        <v>8414</v>
      </c>
      <c r="Z1009">
        <v>1708521596</v>
      </c>
      <c r="AA1009" t="s">
        <v>8415</v>
      </c>
      <c r="AB1009" s="221" t="str">
        <f>_xlfn.IFNA(IF(Table[[#This Row],[Programme Partner]]&lt;&gt;Table[[#This Row],[Implementing Partner]],CONCATENATE(Table[[#This Row],[Programme Partner]],"-",Table[[#This Row],[Implementing Partner]]),Table[[#This Row],[Programme Partner]]),"")</f>
        <v>SCI</v>
      </c>
    </row>
    <row r="1010" spans="1:28" ht="14.4" customHeight="1">
      <c r="A1010" s="183">
        <v>1057</v>
      </c>
      <c r="B1010" s="195" t="s">
        <v>5234</v>
      </c>
      <c r="C1010" s="198" t="s">
        <v>5234</v>
      </c>
      <c r="D1010" s="197" t="s">
        <v>8343</v>
      </c>
      <c r="E1010" s="195" t="s">
        <v>27</v>
      </c>
      <c r="F1010" s="195" t="s">
        <v>8012</v>
      </c>
      <c r="G1010" s="213" t="s">
        <v>8357</v>
      </c>
      <c r="H1010" s="195" t="str">
        <f>IFERROR(VLOOKUP(Table[[#This Row],[Activity Details of Assistance]],WHAT!E:F,2,FALSE),"")</f>
        <v># of door</v>
      </c>
      <c r="I1010" s="195"/>
      <c r="J1010">
        <v>6</v>
      </c>
      <c r="K1010" t="s">
        <v>8280</v>
      </c>
      <c r="L1010" s="214" t="s">
        <v>13</v>
      </c>
      <c r="M1010" s="214" t="s">
        <v>14</v>
      </c>
      <c r="N1010" s="195" t="s">
        <v>309</v>
      </c>
      <c r="O1010" s="195" t="s">
        <v>1606</v>
      </c>
      <c r="P1010" s="195" t="s">
        <v>4678</v>
      </c>
      <c r="Q1010" s="236">
        <v>44620</v>
      </c>
      <c r="R1010" s="236">
        <v>44652</v>
      </c>
      <c r="S1010" t="s">
        <v>8452</v>
      </c>
      <c r="T1010" s="196"/>
      <c r="U1010" s="196"/>
      <c r="V1010" s="196"/>
      <c r="W1010" s="196"/>
      <c r="X1010"/>
      <c r="Y1010" t="s">
        <v>8414</v>
      </c>
      <c r="Z1010">
        <v>1708521596</v>
      </c>
      <c r="AA1010" t="s">
        <v>8415</v>
      </c>
      <c r="AB1010" s="221" t="str">
        <f>_xlfn.IFNA(IF(Table[[#This Row],[Programme Partner]]&lt;&gt;Table[[#This Row],[Implementing Partner]],CONCATENATE(Table[[#This Row],[Programme Partner]],"-",Table[[#This Row],[Implementing Partner]]),Table[[#This Row],[Programme Partner]]),"")</f>
        <v>SCI</v>
      </c>
    </row>
    <row r="1011" spans="1:28" ht="14.4" customHeight="1">
      <c r="A1011" s="183">
        <v>1058</v>
      </c>
      <c r="B1011" s="195" t="s">
        <v>5234</v>
      </c>
      <c r="C1011" s="198" t="s">
        <v>5234</v>
      </c>
      <c r="D1011" s="197" t="s">
        <v>8343</v>
      </c>
      <c r="E1011" s="195" t="s">
        <v>27</v>
      </c>
      <c r="F1011" s="195" t="s">
        <v>8013</v>
      </c>
      <c r="G1011" s="195" t="s">
        <v>8314</v>
      </c>
      <c r="H1011" s="195" t="str">
        <f>IFERROR(VLOOKUP(Table[[#This Row],[Activity Details of Assistance]],WHAT!E:F,2,FALSE),"")</f>
        <v># of HP sessions at HH level</v>
      </c>
      <c r="I1011" s="195"/>
      <c r="J1011">
        <v>400</v>
      </c>
      <c r="K1011" t="s">
        <v>8280</v>
      </c>
      <c r="L1011" s="214" t="s">
        <v>13</v>
      </c>
      <c r="M1011" s="214" t="s">
        <v>14</v>
      </c>
      <c r="N1011" s="195" t="s">
        <v>309</v>
      </c>
      <c r="O1011" s="195" t="s">
        <v>1606</v>
      </c>
      <c r="P1011" s="195" t="s">
        <v>4678</v>
      </c>
      <c r="Q1011" s="236">
        <v>44620</v>
      </c>
      <c r="R1011" s="236">
        <v>44652</v>
      </c>
      <c r="S1011" t="s">
        <v>8452</v>
      </c>
      <c r="T1011" s="196"/>
      <c r="U1011" s="196"/>
      <c r="V1011" s="196"/>
      <c r="W1011" s="196"/>
      <c r="X1011"/>
      <c r="Y1011" t="s">
        <v>8414</v>
      </c>
      <c r="Z1011">
        <v>1708521596</v>
      </c>
      <c r="AA1011" t="s">
        <v>8415</v>
      </c>
      <c r="AB1011" s="221" t="str">
        <f>_xlfn.IFNA(IF(Table[[#This Row],[Programme Partner]]&lt;&gt;Table[[#This Row],[Implementing Partner]],CONCATENATE(Table[[#This Row],[Programme Partner]],"-",Table[[#This Row],[Implementing Partner]]),Table[[#This Row],[Programme Partner]]),"")</f>
        <v>SCI</v>
      </c>
    </row>
    <row r="1012" spans="1:28" ht="14.4" customHeight="1">
      <c r="A1012" s="183">
        <v>1059</v>
      </c>
      <c r="B1012" s="195" t="s">
        <v>5234</v>
      </c>
      <c r="C1012" s="198" t="s">
        <v>5234</v>
      </c>
      <c r="D1012" s="197" t="s">
        <v>8343</v>
      </c>
      <c r="E1012" s="195" t="s">
        <v>27</v>
      </c>
      <c r="F1012" s="195" t="s">
        <v>8014</v>
      </c>
      <c r="G1012" s="213" t="s">
        <v>8358</v>
      </c>
      <c r="H1012" s="195" t="str">
        <f>IFERROR(VLOOKUP(Table[[#This Row],[Activity Details of Assistance]],WHAT!E:F,2,FALSE),"")</f>
        <v># of campaign per camp </v>
      </c>
      <c r="I1012" s="195"/>
      <c r="J1012">
        <v>2</v>
      </c>
      <c r="K1012" t="s">
        <v>8280</v>
      </c>
      <c r="L1012" s="214" t="s">
        <v>13</v>
      </c>
      <c r="M1012" s="214" t="s">
        <v>14</v>
      </c>
      <c r="N1012" s="195" t="s">
        <v>309</v>
      </c>
      <c r="O1012" s="195" t="s">
        <v>1606</v>
      </c>
      <c r="P1012" s="195" t="s">
        <v>4678</v>
      </c>
      <c r="Q1012" s="236">
        <v>44620</v>
      </c>
      <c r="R1012" s="236">
        <v>44652</v>
      </c>
      <c r="S1012" t="s">
        <v>8452</v>
      </c>
      <c r="T1012" s="196"/>
      <c r="U1012" s="196"/>
      <c r="V1012" s="196"/>
      <c r="W1012" s="196"/>
      <c r="X1012"/>
      <c r="Y1012" t="s">
        <v>8414</v>
      </c>
      <c r="Z1012">
        <v>1708521596</v>
      </c>
      <c r="AA1012" t="s">
        <v>8415</v>
      </c>
      <c r="AB1012" s="221" t="str">
        <f>_xlfn.IFNA(IF(Table[[#This Row],[Programme Partner]]&lt;&gt;Table[[#This Row],[Implementing Partner]],CONCATENATE(Table[[#This Row],[Programme Partner]],"-",Table[[#This Row],[Implementing Partner]]),Table[[#This Row],[Programme Partner]]),"")</f>
        <v>SCI</v>
      </c>
    </row>
    <row r="1013" spans="1:28" ht="14.4" customHeight="1">
      <c r="A1013" s="183">
        <v>1060</v>
      </c>
      <c r="B1013" s="195" t="s">
        <v>5234</v>
      </c>
      <c r="C1013" s="198" t="s">
        <v>5234</v>
      </c>
      <c r="D1013" s="197" t="s">
        <v>8343</v>
      </c>
      <c r="E1013" s="195" t="s">
        <v>27</v>
      </c>
      <c r="F1013" s="195" t="s">
        <v>8011</v>
      </c>
      <c r="G1013" s="213" t="s">
        <v>8355</v>
      </c>
      <c r="H1013" s="195" t="str">
        <f>IFERROR(VLOOKUP(Table[[#This Row],[Activity Details of Assistance]],WHAT!E:F,2,FALSE),"")</f>
        <v># of water network</v>
      </c>
      <c r="I1013" s="195"/>
      <c r="J1013">
        <v>1</v>
      </c>
      <c r="K1013" t="s">
        <v>8280</v>
      </c>
      <c r="L1013" s="214" t="s">
        <v>13</v>
      </c>
      <c r="M1013" s="214" t="s">
        <v>14</v>
      </c>
      <c r="N1013" s="195" t="s">
        <v>307</v>
      </c>
      <c r="O1013" s="195" t="s">
        <v>1599</v>
      </c>
      <c r="P1013" s="195" t="s">
        <v>4720</v>
      </c>
      <c r="Q1013" s="236">
        <v>44620</v>
      </c>
      <c r="R1013" s="236">
        <v>44652</v>
      </c>
      <c r="S1013" t="s">
        <v>8452</v>
      </c>
      <c r="T1013" s="196"/>
      <c r="U1013" s="196"/>
      <c r="V1013" s="196"/>
      <c r="W1013" s="196"/>
      <c r="X1013"/>
      <c r="Y1013" t="s">
        <v>8414</v>
      </c>
      <c r="Z1013">
        <v>1708521596</v>
      </c>
      <c r="AA1013" t="s">
        <v>8415</v>
      </c>
      <c r="AB1013" s="221" t="str">
        <f>_xlfn.IFNA(IF(Table[[#This Row],[Programme Partner]]&lt;&gt;Table[[#This Row],[Implementing Partner]],CONCATENATE(Table[[#This Row],[Programme Partner]],"-",Table[[#This Row],[Implementing Partner]]),Table[[#This Row],[Programme Partner]]),"")</f>
        <v>SCI</v>
      </c>
    </row>
    <row r="1014" spans="1:28" ht="14.4" customHeight="1">
      <c r="A1014" s="183">
        <v>1061</v>
      </c>
      <c r="B1014" s="195" t="s">
        <v>5234</v>
      </c>
      <c r="C1014" s="198" t="s">
        <v>5234</v>
      </c>
      <c r="D1014" s="197" t="s">
        <v>8343</v>
      </c>
      <c r="E1014" s="195" t="s">
        <v>27</v>
      </c>
      <c r="F1014" s="195" t="s">
        <v>8012</v>
      </c>
      <c r="G1014" s="195" t="s">
        <v>8585</v>
      </c>
      <c r="H1014" s="195" t="str">
        <f>IFERROR(VLOOKUP(Table[[#This Row],[Activity Details of Assistance]],WHAT!E:F,2,FALSE),"")</f>
        <v xml:space="preserve"># of door </v>
      </c>
      <c r="I1014" s="195"/>
      <c r="J1014">
        <v>2</v>
      </c>
      <c r="K1014" t="s">
        <v>8280</v>
      </c>
      <c r="L1014" s="214" t="s">
        <v>13</v>
      </c>
      <c r="M1014" s="214" t="s">
        <v>14</v>
      </c>
      <c r="N1014" s="195" t="s">
        <v>307</v>
      </c>
      <c r="O1014" s="195" t="s">
        <v>1599</v>
      </c>
      <c r="P1014" s="195" t="s">
        <v>4720</v>
      </c>
      <c r="Q1014" s="236">
        <v>44620</v>
      </c>
      <c r="R1014" s="236">
        <v>44652</v>
      </c>
      <c r="S1014" t="s">
        <v>8452</v>
      </c>
      <c r="T1014" s="196"/>
      <c r="U1014" s="196"/>
      <c r="V1014" s="196"/>
      <c r="W1014" s="196"/>
      <c r="X1014"/>
      <c r="Y1014" t="s">
        <v>8414</v>
      </c>
      <c r="Z1014">
        <v>1708521596</v>
      </c>
      <c r="AA1014" t="s">
        <v>8415</v>
      </c>
      <c r="AB1014" s="221" t="str">
        <f>_xlfn.IFNA(IF(Table[[#This Row],[Programme Partner]]&lt;&gt;Table[[#This Row],[Implementing Partner]],CONCATENATE(Table[[#This Row],[Programme Partner]],"-",Table[[#This Row],[Implementing Partner]]),Table[[#This Row],[Programme Partner]]),"")</f>
        <v>SCI</v>
      </c>
    </row>
    <row r="1015" spans="1:28" ht="14.4" customHeight="1">
      <c r="A1015" s="183">
        <v>1062</v>
      </c>
      <c r="B1015" s="195" t="s">
        <v>5234</v>
      </c>
      <c r="C1015" s="198" t="s">
        <v>5234</v>
      </c>
      <c r="D1015" s="197" t="s">
        <v>8343</v>
      </c>
      <c r="E1015" s="195" t="s">
        <v>27</v>
      </c>
      <c r="F1015" s="195" t="s">
        <v>8012</v>
      </c>
      <c r="G1015" s="195" t="s">
        <v>8359</v>
      </c>
      <c r="H1015" s="195" t="str">
        <f>IFERROR(VLOOKUP(Table[[#This Row],[Activity Details of Assistance]],WHAT!E:F,2,FALSE),"")</f>
        <v># of FSM Site</v>
      </c>
      <c r="I1015" s="195"/>
      <c r="J1015">
        <v>1</v>
      </c>
      <c r="K1015" t="s">
        <v>8280</v>
      </c>
      <c r="L1015" s="214" t="s">
        <v>13</v>
      </c>
      <c r="M1015" s="214" t="s">
        <v>14</v>
      </c>
      <c r="N1015" s="195" t="s">
        <v>307</v>
      </c>
      <c r="O1015" s="195" t="s">
        <v>1599</v>
      </c>
      <c r="P1015" s="195" t="s">
        <v>4720</v>
      </c>
      <c r="Q1015" s="236">
        <v>44620</v>
      </c>
      <c r="R1015" s="236">
        <v>44652</v>
      </c>
      <c r="S1015" t="s">
        <v>8452</v>
      </c>
      <c r="T1015" s="196"/>
      <c r="U1015" s="196"/>
      <c r="V1015" s="196"/>
      <c r="W1015" s="196"/>
      <c r="X1015"/>
      <c r="Y1015" t="s">
        <v>8414</v>
      </c>
      <c r="Z1015">
        <v>1708521596</v>
      </c>
      <c r="AA1015" t="s">
        <v>8415</v>
      </c>
      <c r="AB1015" s="221" t="str">
        <f>_xlfn.IFNA(IF(Table[[#This Row],[Programme Partner]]&lt;&gt;Table[[#This Row],[Implementing Partner]],CONCATENATE(Table[[#This Row],[Programme Partner]],"-",Table[[#This Row],[Implementing Partner]]),Table[[#This Row],[Programme Partner]]),"")</f>
        <v>SCI</v>
      </c>
    </row>
    <row r="1016" spans="1:28" ht="14.4" customHeight="1">
      <c r="A1016" s="183">
        <v>1063</v>
      </c>
      <c r="B1016" s="195" t="s">
        <v>5234</v>
      </c>
      <c r="C1016" s="198" t="s">
        <v>5234</v>
      </c>
      <c r="D1016" s="197" t="s">
        <v>8343</v>
      </c>
      <c r="E1016" s="195" t="s">
        <v>27</v>
      </c>
      <c r="F1016" s="195" t="s">
        <v>8012</v>
      </c>
      <c r="G1016" s="195" t="s">
        <v>8586</v>
      </c>
      <c r="H1016" s="195" t="str">
        <f>IFERROR(VLOOKUP(Table[[#This Row],[Activity Details of Assistance]],WHAT!E:F,2,FALSE),"")</f>
        <v># of door</v>
      </c>
      <c r="I1016" s="195"/>
      <c r="J1016">
        <v>8</v>
      </c>
      <c r="K1016" t="s">
        <v>8280</v>
      </c>
      <c r="L1016" s="214" t="s">
        <v>13</v>
      </c>
      <c r="M1016" s="214" t="s">
        <v>14</v>
      </c>
      <c r="N1016" s="195" t="s">
        <v>307</v>
      </c>
      <c r="O1016" s="195" t="s">
        <v>1599</v>
      </c>
      <c r="P1016" s="195" t="s">
        <v>4720</v>
      </c>
      <c r="Q1016" s="236">
        <v>44620</v>
      </c>
      <c r="R1016" s="236">
        <v>44652</v>
      </c>
      <c r="S1016" t="s">
        <v>8452</v>
      </c>
      <c r="T1016" s="196"/>
      <c r="U1016" s="196"/>
      <c r="V1016" s="196"/>
      <c r="W1016" s="196"/>
      <c r="X1016"/>
      <c r="Y1016" t="s">
        <v>8414</v>
      </c>
      <c r="Z1016">
        <v>1708521596</v>
      </c>
      <c r="AA1016" t="s">
        <v>8415</v>
      </c>
      <c r="AB1016" s="221" t="str">
        <f>_xlfn.IFNA(IF(Table[[#This Row],[Programme Partner]]&lt;&gt;Table[[#This Row],[Implementing Partner]],CONCATENATE(Table[[#This Row],[Programme Partner]],"-",Table[[#This Row],[Implementing Partner]]),Table[[#This Row],[Programme Partner]]),"")</f>
        <v>SCI</v>
      </c>
    </row>
    <row r="1017" spans="1:28" ht="14.4" customHeight="1">
      <c r="A1017" s="183">
        <v>1064</v>
      </c>
      <c r="B1017" s="195" t="s">
        <v>5234</v>
      </c>
      <c r="C1017" s="198" t="s">
        <v>5234</v>
      </c>
      <c r="D1017" s="197" t="s">
        <v>8343</v>
      </c>
      <c r="E1017" s="195" t="s">
        <v>27</v>
      </c>
      <c r="F1017" s="195" t="s">
        <v>8013</v>
      </c>
      <c r="G1017" s="213" t="s">
        <v>8314</v>
      </c>
      <c r="H1017" s="195" t="str">
        <f>IFERROR(VLOOKUP(Table[[#This Row],[Activity Details of Assistance]],WHAT!E:F,2,FALSE),"")</f>
        <v># of HP sessions at HH level</v>
      </c>
      <c r="I1017" s="195"/>
      <c r="J1017">
        <v>400</v>
      </c>
      <c r="K1017" t="s">
        <v>8280</v>
      </c>
      <c r="L1017" s="214" t="s">
        <v>13</v>
      </c>
      <c r="M1017" s="214" t="s">
        <v>14</v>
      </c>
      <c r="N1017" s="195" t="s">
        <v>307</v>
      </c>
      <c r="O1017" s="195" t="s">
        <v>1599</v>
      </c>
      <c r="P1017" s="195" t="s">
        <v>4720</v>
      </c>
      <c r="Q1017" s="236">
        <v>44620</v>
      </c>
      <c r="R1017" s="236">
        <v>44652</v>
      </c>
      <c r="S1017" t="s">
        <v>8452</v>
      </c>
      <c r="T1017" s="196"/>
      <c r="U1017" s="196"/>
      <c r="V1017" s="196"/>
      <c r="W1017" s="196"/>
      <c r="X1017"/>
      <c r="Y1017" t="s">
        <v>8414</v>
      </c>
      <c r="Z1017">
        <v>1708521596</v>
      </c>
      <c r="AA1017" t="s">
        <v>8415</v>
      </c>
      <c r="AB1017" s="221" t="str">
        <f>_xlfn.IFNA(IF(Table[[#This Row],[Programme Partner]]&lt;&gt;Table[[#This Row],[Implementing Partner]],CONCATENATE(Table[[#This Row],[Programme Partner]],"-",Table[[#This Row],[Implementing Partner]]),Table[[#This Row],[Programme Partner]]),"")</f>
        <v>SCI</v>
      </c>
    </row>
    <row r="1018" spans="1:28" ht="14.4" customHeight="1">
      <c r="A1018" s="183">
        <v>1065</v>
      </c>
      <c r="B1018" s="195" t="s">
        <v>5234</v>
      </c>
      <c r="C1018" s="198" t="s">
        <v>5234</v>
      </c>
      <c r="D1018" s="197" t="s">
        <v>8343</v>
      </c>
      <c r="E1018" s="195" t="s">
        <v>27</v>
      </c>
      <c r="F1018" s="195" t="s">
        <v>8014</v>
      </c>
      <c r="G1018" s="213" t="s">
        <v>8358</v>
      </c>
      <c r="H1018" s="195" t="str">
        <f>IFERROR(VLOOKUP(Table[[#This Row],[Activity Details of Assistance]],WHAT!E:F,2,FALSE),"")</f>
        <v># of campaign per camp </v>
      </c>
      <c r="I1018" s="195"/>
      <c r="J1018">
        <v>2</v>
      </c>
      <c r="K1018" t="s">
        <v>8280</v>
      </c>
      <c r="L1018" s="214" t="s">
        <v>13</v>
      </c>
      <c r="M1018" s="214" t="s">
        <v>14</v>
      </c>
      <c r="N1018" s="195" t="s">
        <v>307</v>
      </c>
      <c r="O1018" s="195" t="s">
        <v>1599</v>
      </c>
      <c r="P1018" s="195" t="s">
        <v>4720</v>
      </c>
      <c r="Q1018" s="236">
        <v>44620</v>
      </c>
      <c r="R1018" s="236">
        <v>44652</v>
      </c>
      <c r="S1018" t="s">
        <v>8452</v>
      </c>
      <c r="T1018" s="196"/>
      <c r="U1018" s="196"/>
      <c r="V1018" s="196"/>
      <c r="W1018" s="196"/>
      <c r="X1018"/>
      <c r="Y1018" t="s">
        <v>8414</v>
      </c>
      <c r="Z1018">
        <v>1708521596</v>
      </c>
      <c r="AA1018" t="s">
        <v>8415</v>
      </c>
      <c r="AB1018" s="221" t="str">
        <f>_xlfn.IFNA(IF(Table[[#This Row],[Programme Partner]]&lt;&gt;Table[[#This Row],[Implementing Partner]],CONCATENATE(Table[[#This Row],[Programme Partner]],"-",Table[[#This Row],[Implementing Partner]]),Table[[#This Row],[Programme Partner]]),"")</f>
        <v>SCI</v>
      </c>
    </row>
    <row r="1019" spans="1:28" ht="14.4" customHeight="1">
      <c r="A1019" s="183">
        <v>1066</v>
      </c>
      <c r="B1019" s="195" t="s">
        <v>5234</v>
      </c>
      <c r="C1019" s="198" t="s">
        <v>5234</v>
      </c>
      <c r="D1019" s="197" t="s">
        <v>8343</v>
      </c>
      <c r="E1019" s="195" t="s">
        <v>27</v>
      </c>
      <c r="F1019" s="195" t="s">
        <v>8011</v>
      </c>
      <c r="G1019" s="213" t="s">
        <v>8355</v>
      </c>
      <c r="H1019" s="195" t="str">
        <f>IFERROR(VLOOKUP(Table[[#This Row],[Activity Details of Assistance]],WHAT!E:F,2,FALSE),"")</f>
        <v># of water network</v>
      </c>
      <c r="I1019" s="195"/>
      <c r="J1019">
        <v>1</v>
      </c>
      <c r="K1019" t="s">
        <v>8280</v>
      </c>
      <c r="L1019" s="214" t="s">
        <v>13</v>
      </c>
      <c r="M1019" s="214" t="s">
        <v>14</v>
      </c>
      <c r="N1019" s="195" t="s">
        <v>307</v>
      </c>
      <c r="O1019" s="195" t="s">
        <v>1599</v>
      </c>
      <c r="P1019" s="195" t="s">
        <v>4726</v>
      </c>
      <c r="Q1019" s="236">
        <v>44620</v>
      </c>
      <c r="R1019" s="236">
        <v>44652</v>
      </c>
      <c r="S1019" t="s">
        <v>8452</v>
      </c>
      <c r="T1019" s="196"/>
      <c r="U1019" s="196"/>
      <c r="V1019" s="196"/>
      <c r="W1019" s="196"/>
      <c r="X1019"/>
      <c r="Y1019" t="s">
        <v>8414</v>
      </c>
      <c r="Z1019">
        <v>1708521596</v>
      </c>
      <c r="AA1019" t="s">
        <v>8415</v>
      </c>
      <c r="AB1019" s="221" t="str">
        <f>_xlfn.IFNA(IF(Table[[#This Row],[Programme Partner]]&lt;&gt;Table[[#This Row],[Implementing Partner]],CONCATENATE(Table[[#This Row],[Programme Partner]],"-",Table[[#This Row],[Implementing Partner]]),Table[[#This Row],[Programme Partner]]),"")</f>
        <v>SCI</v>
      </c>
    </row>
    <row r="1020" spans="1:28" ht="14.4" customHeight="1">
      <c r="A1020" s="183">
        <v>1067</v>
      </c>
      <c r="B1020" s="195" t="s">
        <v>5234</v>
      </c>
      <c r="C1020" s="198" t="s">
        <v>5234</v>
      </c>
      <c r="D1020" s="197" t="s">
        <v>8343</v>
      </c>
      <c r="E1020" s="195" t="s">
        <v>27</v>
      </c>
      <c r="F1020" s="195" t="s">
        <v>8012</v>
      </c>
      <c r="G1020" s="195" t="s">
        <v>8585</v>
      </c>
      <c r="H1020" s="195" t="str">
        <f>IFERROR(VLOOKUP(Table[[#This Row],[Activity Details of Assistance]],WHAT!E:F,2,FALSE),"")</f>
        <v xml:space="preserve"># of door </v>
      </c>
      <c r="I1020" s="195"/>
      <c r="J1020">
        <v>3</v>
      </c>
      <c r="K1020" t="s">
        <v>8280</v>
      </c>
      <c r="L1020" s="214" t="s">
        <v>13</v>
      </c>
      <c r="M1020" s="214" t="s">
        <v>14</v>
      </c>
      <c r="N1020" s="195" t="s">
        <v>307</v>
      </c>
      <c r="O1020" s="195" t="s">
        <v>1599</v>
      </c>
      <c r="P1020" s="195" t="s">
        <v>4726</v>
      </c>
      <c r="Q1020" s="236">
        <v>44620</v>
      </c>
      <c r="R1020" s="236">
        <v>44652</v>
      </c>
      <c r="S1020" t="s">
        <v>8452</v>
      </c>
      <c r="T1020" s="196"/>
      <c r="U1020" s="196"/>
      <c r="V1020" s="196"/>
      <c r="W1020" s="196"/>
      <c r="X1020"/>
      <c r="Y1020" t="s">
        <v>8414</v>
      </c>
      <c r="Z1020">
        <v>1708521596</v>
      </c>
      <c r="AA1020" t="s">
        <v>8415</v>
      </c>
      <c r="AB1020" s="221" t="str">
        <f>_xlfn.IFNA(IF(Table[[#This Row],[Programme Partner]]&lt;&gt;Table[[#This Row],[Implementing Partner]],CONCATENATE(Table[[#This Row],[Programme Partner]],"-",Table[[#This Row],[Implementing Partner]]),Table[[#This Row],[Programme Partner]]),"")</f>
        <v>SCI</v>
      </c>
    </row>
    <row r="1021" spans="1:28" ht="14.4" customHeight="1">
      <c r="A1021" s="183">
        <v>1068</v>
      </c>
      <c r="B1021" s="195" t="s">
        <v>5234</v>
      </c>
      <c r="C1021" s="198" t="s">
        <v>5234</v>
      </c>
      <c r="D1021" s="197" t="s">
        <v>8343</v>
      </c>
      <c r="E1021" s="195" t="s">
        <v>27</v>
      </c>
      <c r="F1021" s="195" t="s">
        <v>8012</v>
      </c>
      <c r="G1021" s="195" t="s">
        <v>8586</v>
      </c>
      <c r="H1021" s="195" t="str">
        <f>IFERROR(VLOOKUP(Table[[#This Row],[Activity Details of Assistance]],WHAT!E:F,2,FALSE),"")</f>
        <v># of door</v>
      </c>
      <c r="I1021" s="195"/>
      <c r="J1021">
        <v>23</v>
      </c>
      <c r="K1021" t="s">
        <v>8280</v>
      </c>
      <c r="L1021" s="214" t="s">
        <v>13</v>
      </c>
      <c r="M1021" s="214" t="s">
        <v>14</v>
      </c>
      <c r="N1021" s="195" t="s">
        <v>307</v>
      </c>
      <c r="O1021" s="195" t="s">
        <v>1599</v>
      </c>
      <c r="P1021" s="195" t="s">
        <v>4726</v>
      </c>
      <c r="Q1021" s="236">
        <v>44620</v>
      </c>
      <c r="R1021" s="236">
        <v>44652</v>
      </c>
      <c r="S1021" t="s">
        <v>8452</v>
      </c>
      <c r="T1021" s="196"/>
      <c r="U1021" s="196"/>
      <c r="V1021" s="196"/>
      <c r="W1021" s="196"/>
      <c r="X1021"/>
      <c r="Y1021" t="s">
        <v>8414</v>
      </c>
      <c r="Z1021">
        <v>1708521596</v>
      </c>
      <c r="AA1021" t="s">
        <v>8415</v>
      </c>
      <c r="AB1021" s="221" t="str">
        <f>_xlfn.IFNA(IF(Table[[#This Row],[Programme Partner]]&lt;&gt;Table[[#This Row],[Implementing Partner]],CONCATENATE(Table[[#This Row],[Programme Partner]],"-",Table[[#This Row],[Implementing Partner]]),Table[[#This Row],[Programme Partner]]),"")</f>
        <v>SCI</v>
      </c>
    </row>
    <row r="1022" spans="1:28" ht="14.4" customHeight="1">
      <c r="A1022" s="183">
        <v>1069</v>
      </c>
      <c r="B1022" s="195" t="s">
        <v>5234</v>
      </c>
      <c r="C1022" s="198" t="s">
        <v>5234</v>
      </c>
      <c r="D1022" s="197" t="s">
        <v>8343</v>
      </c>
      <c r="E1022" s="195" t="s">
        <v>27</v>
      </c>
      <c r="F1022" s="195" t="s">
        <v>8012</v>
      </c>
      <c r="G1022" s="195" t="s">
        <v>8357</v>
      </c>
      <c r="H1022" s="195" t="str">
        <f>IFERROR(VLOOKUP(Table[[#This Row],[Activity Details of Assistance]],WHAT!E:F,2,FALSE),"")</f>
        <v># of door</v>
      </c>
      <c r="I1022" s="195"/>
      <c r="J1022">
        <v>43</v>
      </c>
      <c r="K1022" t="s">
        <v>8280</v>
      </c>
      <c r="L1022" s="214" t="s">
        <v>13</v>
      </c>
      <c r="M1022" s="214" t="s">
        <v>14</v>
      </c>
      <c r="N1022" s="195" t="s">
        <v>307</v>
      </c>
      <c r="O1022" s="195" t="s">
        <v>1599</v>
      </c>
      <c r="P1022" s="195" t="s">
        <v>4726</v>
      </c>
      <c r="Q1022" s="236">
        <v>44620</v>
      </c>
      <c r="R1022" s="236">
        <v>44652</v>
      </c>
      <c r="S1022" t="s">
        <v>8452</v>
      </c>
      <c r="T1022" s="196"/>
      <c r="U1022" s="196"/>
      <c r="V1022" s="196"/>
      <c r="W1022" s="196"/>
      <c r="X1022"/>
      <c r="Y1022" t="s">
        <v>8414</v>
      </c>
      <c r="Z1022">
        <v>1708521596</v>
      </c>
      <c r="AA1022" t="s">
        <v>8415</v>
      </c>
      <c r="AB1022" s="221" t="str">
        <f>_xlfn.IFNA(IF(Table[[#This Row],[Programme Partner]]&lt;&gt;Table[[#This Row],[Implementing Partner]],CONCATENATE(Table[[#This Row],[Programme Partner]],"-",Table[[#This Row],[Implementing Partner]]),Table[[#This Row],[Programme Partner]]),"")</f>
        <v>SCI</v>
      </c>
    </row>
    <row r="1023" spans="1:28" ht="14.4" customHeight="1">
      <c r="A1023" s="183">
        <v>1070</v>
      </c>
      <c r="B1023" s="195" t="s">
        <v>5234</v>
      </c>
      <c r="C1023" s="198" t="s">
        <v>5234</v>
      </c>
      <c r="D1023" s="197" t="s">
        <v>8343</v>
      </c>
      <c r="E1023" s="195" t="s">
        <v>27</v>
      </c>
      <c r="F1023" s="195" t="s">
        <v>8013</v>
      </c>
      <c r="G1023" s="213" t="s">
        <v>8314</v>
      </c>
      <c r="H1023" s="195" t="str">
        <f>IFERROR(VLOOKUP(Table[[#This Row],[Activity Details of Assistance]],WHAT!E:F,2,FALSE),"")</f>
        <v># of HP sessions at HH level</v>
      </c>
      <c r="I1023" s="195"/>
      <c r="J1023">
        <v>300</v>
      </c>
      <c r="K1023" t="s">
        <v>8280</v>
      </c>
      <c r="L1023" s="214" t="s">
        <v>13</v>
      </c>
      <c r="M1023" s="214" t="s">
        <v>14</v>
      </c>
      <c r="N1023" s="195" t="s">
        <v>307</v>
      </c>
      <c r="O1023" s="195" t="s">
        <v>1599</v>
      </c>
      <c r="P1023" s="195" t="s">
        <v>4726</v>
      </c>
      <c r="Q1023" s="236">
        <v>44620</v>
      </c>
      <c r="R1023" s="236">
        <v>44652</v>
      </c>
      <c r="S1023" t="s">
        <v>8452</v>
      </c>
      <c r="T1023" s="196"/>
      <c r="U1023" s="196"/>
      <c r="V1023" s="196"/>
      <c r="W1023" s="196"/>
      <c r="X1023"/>
      <c r="Y1023" t="s">
        <v>8414</v>
      </c>
      <c r="Z1023">
        <v>1708521596</v>
      </c>
      <c r="AA1023" t="s">
        <v>8415</v>
      </c>
      <c r="AB1023" s="221" t="str">
        <f>_xlfn.IFNA(IF(Table[[#This Row],[Programme Partner]]&lt;&gt;Table[[#This Row],[Implementing Partner]],CONCATENATE(Table[[#This Row],[Programme Partner]],"-",Table[[#This Row],[Implementing Partner]]),Table[[#This Row],[Programme Partner]]),"")</f>
        <v>SCI</v>
      </c>
    </row>
    <row r="1024" spans="1:28" ht="14.4" customHeight="1">
      <c r="A1024" s="183">
        <v>1071</v>
      </c>
      <c r="B1024" s="195" t="s">
        <v>5234</v>
      </c>
      <c r="C1024" s="198" t="s">
        <v>5234</v>
      </c>
      <c r="D1024" s="197" t="s">
        <v>8343</v>
      </c>
      <c r="E1024" s="195" t="s">
        <v>27</v>
      </c>
      <c r="F1024" s="195" t="s">
        <v>8014</v>
      </c>
      <c r="G1024" s="213" t="s">
        <v>8358</v>
      </c>
      <c r="H1024" s="195" t="str">
        <f>IFERROR(VLOOKUP(Table[[#This Row],[Activity Details of Assistance]],WHAT!E:F,2,FALSE),"")</f>
        <v># of campaign per camp </v>
      </c>
      <c r="I1024" s="195"/>
      <c r="J1024">
        <v>2</v>
      </c>
      <c r="K1024" t="s">
        <v>8280</v>
      </c>
      <c r="L1024" s="214" t="s">
        <v>13</v>
      </c>
      <c r="M1024" s="214" t="s">
        <v>14</v>
      </c>
      <c r="N1024" s="195" t="s">
        <v>307</v>
      </c>
      <c r="O1024" s="195" t="s">
        <v>1599</v>
      </c>
      <c r="P1024" s="195" t="s">
        <v>4726</v>
      </c>
      <c r="Q1024" s="236">
        <v>44620</v>
      </c>
      <c r="R1024" s="236">
        <v>44652</v>
      </c>
      <c r="S1024" t="s">
        <v>8452</v>
      </c>
      <c r="T1024" s="196"/>
      <c r="U1024" s="196"/>
      <c r="V1024" s="196"/>
      <c r="W1024" s="196"/>
      <c r="X1024"/>
      <c r="Y1024" t="s">
        <v>8414</v>
      </c>
      <c r="Z1024">
        <v>1708521596</v>
      </c>
      <c r="AA1024" t="s">
        <v>8415</v>
      </c>
      <c r="AB1024" s="221" t="str">
        <f>_xlfn.IFNA(IF(Table[[#This Row],[Programme Partner]]&lt;&gt;Table[[#This Row],[Implementing Partner]],CONCATENATE(Table[[#This Row],[Programme Partner]],"-",Table[[#This Row],[Implementing Partner]]),Table[[#This Row],[Programme Partner]]),"")</f>
        <v>SCI</v>
      </c>
    </row>
    <row r="1025" spans="1:28" ht="14.4" customHeight="1">
      <c r="A1025" s="183">
        <v>1072</v>
      </c>
      <c r="B1025" s="195" t="s">
        <v>5242</v>
      </c>
      <c r="C1025" s="198" t="s">
        <v>5242</v>
      </c>
      <c r="D1025" s="197" t="s">
        <v>8459</v>
      </c>
      <c r="E1025" s="195" t="s">
        <v>27</v>
      </c>
      <c r="F1025" s="195" t="s">
        <v>8011</v>
      </c>
      <c r="G1025" t="s">
        <v>8019</v>
      </c>
      <c r="H1025" s="195" t="str">
        <f>IFERROR(VLOOKUP(Table[[#This Row],[Activity Details of Assistance]],WHAT!E:F,2,FALSE),"")</f>
        <v>N/A</v>
      </c>
      <c r="I1025" s="195"/>
      <c r="J1025">
        <v>24</v>
      </c>
      <c r="K1025" t="s">
        <v>8280</v>
      </c>
      <c r="L1025" s="214" t="s">
        <v>13</v>
      </c>
      <c r="M1025" s="214" t="s">
        <v>14</v>
      </c>
      <c r="N1025" s="195" t="s">
        <v>307</v>
      </c>
      <c r="O1025" s="195" t="s">
        <v>307</v>
      </c>
      <c r="P1025" s="195" t="s">
        <v>8220</v>
      </c>
      <c r="Q1025" s="236">
        <v>44620</v>
      </c>
      <c r="R1025" s="236">
        <v>44743</v>
      </c>
      <c r="S1025" s="291" t="s">
        <v>8590</v>
      </c>
      <c r="T1025" s="196"/>
      <c r="U1025" s="196"/>
      <c r="V1025" s="196"/>
      <c r="W1025" s="196"/>
      <c r="X1025" s="197" t="s">
        <v>8377</v>
      </c>
      <c r="Y1025" t="s">
        <v>8476</v>
      </c>
      <c r="Z1025" t="s">
        <v>8477</v>
      </c>
      <c r="AA1025" t="s">
        <v>8478</v>
      </c>
      <c r="AB1025" s="221" t="str">
        <f>_xlfn.IFNA(IF(Table[[#This Row],[Programme Partner]]&lt;&gt;Table[[#This Row],[Implementing Partner]],CONCATENATE(Table[[#This Row],[Programme Partner]],"-",Table[[#This Row],[Implementing Partner]]),Table[[#This Row],[Programme Partner]]),"")</f>
        <v>SI</v>
      </c>
    </row>
    <row r="1026" spans="1:28" ht="14.4" customHeight="1">
      <c r="A1026" s="183">
        <v>1073</v>
      </c>
      <c r="B1026" s="195" t="s">
        <v>5242</v>
      </c>
      <c r="C1026" s="198" t="s">
        <v>5242</v>
      </c>
      <c r="D1026" s="197" t="s">
        <v>8459</v>
      </c>
      <c r="E1026" s="195" t="s">
        <v>27</v>
      </c>
      <c r="F1026" s="195" t="s">
        <v>8011</v>
      </c>
      <c r="G1026" t="s">
        <v>8019</v>
      </c>
      <c r="H1026" s="195" t="str">
        <f>IFERROR(VLOOKUP(Table[[#This Row],[Activity Details of Assistance]],WHAT!E:F,2,FALSE),"")</f>
        <v>N/A</v>
      </c>
      <c r="I1026" s="195"/>
      <c r="J1026">
        <v>5</v>
      </c>
      <c r="K1026" t="s">
        <v>8280</v>
      </c>
      <c r="L1026" s="214" t="s">
        <v>13</v>
      </c>
      <c r="M1026" s="214" t="s">
        <v>14</v>
      </c>
      <c r="N1026" s="195" t="s">
        <v>307</v>
      </c>
      <c r="O1026" s="195" t="s">
        <v>1599</v>
      </c>
      <c r="P1026" s="195" t="s">
        <v>4717</v>
      </c>
      <c r="Q1026" s="236">
        <v>44620</v>
      </c>
      <c r="R1026" s="236">
        <v>44743</v>
      </c>
      <c r="S1026" t="s">
        <v>8452</v>
      </c>
      <c r="T1026" s="196"/>
      <c r="U1026" s="196"/>
      <c r="V1026" s="196"/>
      <c r="W1026" s="196"/>
      <c r="X1026" s="197" t="s">
        <v>8377</v>
      </c>
      <c r="Y1026" t="s">
        <v>8476</v>
      </c>
      <c r="Z1026">
        <v>1707081868</v>
      </c>
      <c r="AA1026" t="s">
        <v>8478</v>
      </c>
      <c r="AB1026" s="221" t="str">
        <f>_xlfn.IFNA(IF(Table[[#This Row],[Programme Partner]]&lt;&gt;Table[[#This Row],[Implementing Partner]],CONCATENATE(Table[[#This Row],[Programme Partner]],"-",Table[[#This Row],[Implementing Partner]]),Table[[#This Row],[Programme Partner]]),"")</f>
        <v>SI</v>
      </c>
    </row>
    <row r="1027" spans="1:28" ht="14.4" customHeight="1">
      <c r="A1027" s="183">
        <v>1074</v>
      </c>
      <c r="B1027" s="195" t="s">
        <v>8323</v>
      </c>
      <c r="C1027" s="198" t="s">
        <v>8323</v>
      </c>
      <c r="D1027" s="197" t="s">
        <v>8524</v>
      </c>
      <c r="E1027" s="195" t="s">
        <v>27</v>
      </c>
      <c r="F1027" s="195" t="s">
        <v>8012</v>
      </c>
      <c r="G1027" s="195" t="s">
        <v>8585</v>
      </c>
      <c r="H1027" s="195" t="str">
        <f>IFERROR(VLOOKUP(Table[[#This Row],[Activity Details of Assistance]],WHAT!E:F,2,FALSE),"")</f>
        <v xml:space="preserve"># of door </v>
      </c>
      <c r="I1027" s="195"/>
      <c r="J1027">
        <v>1</v>
      </c>
      <c r="K1027" t="s">
        <v>8280</v>
      </c>
      <c r="L1027" s="214" t="s">
        <v>13</v>
      </c>
      <c r="M1027" s="214" t="s">
        <v>14</v>
      </c>
      <c r="N1027" s="195" t="s">
        <v>307</v>
      </c>
      <c r="O1027" s="195" t="s">
        <v>1599</v>
      </c>
      <c r="P1027" s="195" t="s">
        <v>8198</v>
      </c>
      <c r="Q1027" s="236">
        <v>44620</v>
      </c>
      <c r="R1027" s="236">
        <v>44774</v>
      </c>
      <c r="S1027" s="291" t="s">
        <v>8590</v>
      </c>
      <c r="T1027" s="196"/>
      <c r="U1027" s="196"/>
      <c r="V1027" s="196"/>
      <c r="W1027" s="196"/>
      <c r="X1027"/>
      <c r="Y1027" t="s">
        <v>8328</v>
      </c>
      <c r="Z1027" t="s">
        <v>8479</v>
      </c>
      <c r="AA1027" t="s">
        <v>8329</v>
      </c>
      <c r="AB1027" s="221" t="str">
        <f>_xlfn.IFNA(IF(Table[[#This Row],[Programme Partner]]&lt;&gt;Table[[#This Row],[Implementing Partner]],CONCATENATE(Table[[#This Row],[Programme Partner]],"-",Table[[#This Row],[Implementing Partner]]),Table[[#This Row],[Programme Partner]]),"")</f>
        <v>TDH</v>
      </c>
    </row>
    <row r="1028" spans="1:28" ht="14.4" customHeight="1">
      <c r="A1028" s="183">
        <v>1075</v>
      </c>
      <c r="B1028" s="195" t="s">
        <v>8323</v>
      </c>
      <c r="C1028" s="198" t="s">
        <v>8323</v>
      </c>
      <c r="D1028" s="197" t="s">
        <v>8524</v>
      </c>
      <c r="E1028" s="195" t="s">
        <v>27</v>
      </c>
      <c r="F1028" s="195" t="s">
        <v>8012</v>
      </c>
      <c r="G1028" s="213" t="s">
        <v>8359</v>
      </c>
      <c r="H1028" s="195" t="str">
        <f>IFERROR(VLOOKUP(Table[[#This Row],[Activity Details of Assistance]],WHAT!E:F,2,FALSE),"")</f>
        <v># of FSM Site</v>
      </c>
      <c r="I1028" s="195"/>
      <c r="J1028">
        <v>1</v>
      </c>
      <c r="K1028" t="s">
        <v>8280</v>
      </c>
      <c r="L1028" s="214" t="s">
        <v>13</v>
      </c>
      <c r="M1028" s="214" t="s">
        <v>14</v>
      </c>
      <c r="N1028" s="195" t="s">
        <v>307</v>
      </c>
      <c r="O1028" s="195" t="s">
        <v>1599</v>
      </c>
      <c r="P1028" s="195" t="s">
        <v>8198</v>
      </c>
      <c r="Q1028" s="236">
        <v>44620</v>
      </c>
      <c r="R1028" s="236">
        <v>44774</v>
      </c>
      <c r="S1028" s="291" t="s">
        <v>8590</v>
      </c>
      <c r="T1028" s="196"/>
      <c r="U1028" s="196"/>
      <c r="V1028" s="196"/>
      <c r="W1028" s="196"/>
      <c r="X1028"/>
      <c r="Y1028" t="s">
        <v>8328</v>
      </c>
      <c r="Z1028" t="s">
        <v>8479</v>
      </c>
      <c r="AA1028" t="s">
        <v>8329</v>
      </c>
      <c r="AB1028" s="221" t="str">
        <f>_xlfn.IFNA(IF(Table[[#This Row],[Programme Partner]]&lt;&gt;Table[[#This Row],[Implementing Partner]],CONCATENATE(Table[[#This Row],[Programme Partner]],"-",Table[[#This Row],[Implementing Partner]]),Table[[#This Row],[Programme Partner]]),"")</f>
        <v>TDH</v>
      </c>
    </row>
    <row r="1029" spans="1:28" ht="14.4" customHeight="1">
      <c r="A1029" s="183">
        <v>1076</v>
      </c>
      <c r="B1029" s="195" t="s">
        <v>8323</v>
      </c>
      <c r="C1029" s="198" t="s">
        <v>8323</v>
      </c>
      <c r="D1029" s="212" t="s">
        <v>8524</v>
      </c>
      <c r="E1029" s="195" t="s">
        <v>27</v>
      </c>
      <c r="F1029" s="195" t="s">
        <v>8012</v>
      </c>
      <c r="G1029" s="213" t="s">
        <v>8357</v>
      </c>
      <c r="H1029" s="195" t="str">
        <f>IFERROR(VLOOKUP(Table[[#This Row],[Activity Details of Assistance]],WHAT!E:F,2,FALSE),"")</f>
        <v># of door</v>
      </c>
      <c r="I1029" s="195"/>
      <c r="J1029">
        <v>13</v>
      </c>
      <c r="K1029" t="s">
        <v>8280</v>
      </c>
      <c r="L1029" s="214" t="s">
        <v>13</v>
      </c>
      <c r="M1029" s="214" t="s">
        <v>14</v>
      </c>
      <c r="N1029" s="195" t="s">
        <v>307</v>
      </c>
      <c r="O1029" s="195" t="s">
        <v>1599</v>
      </c>
      <c r="P1029" s="195" t="s">
        <v>8198</v>
      </c>
      <c r="Q1029" s="236">
        <v>44620</v>
      </c>
      <c r="R1029" s="236">
        <v>44774</v>
      </c>
      <c r="S1029" s="291" t="s">
        <v>8590</v>
      </c>
      <c r="T1029" s="196"/>
      <c r="U1029" s="196"/>
      <c r="V1029" s="196"/>
      <c r="W1029" s="196"/>
      <c r="X1029"/>
      <c r="Y1029" t="s">
        <v>8328</v>
      </c>
      <c r="Z1029" t="s">
        <v>8479</v>
      </c>
      <c r="AA1029" t="s">
        <v>8329</v>
      </c>
      <c r="AB1029" s="221" t="str">
        <f>_xlfn.IFNA(IF(Table[[#This Row],[Programme Partner]]&lt;&gt;Table[[#This Row],[Implementing Partner]],CONCATENATE(Table[[#This Row],[Programme Partner]],"-",Table[[#This Row],[Implementing Partner]]),Table[[#This Row],[Programme Partner]]),"")</f>
        <v>TDH</v>
      </c>
    </row>
    <row r="1030" spans="1:28" ht="14.4" customHeight="1">
      <c r="A1030" s="183">
        <v>1077</v>
      </c>
      <c r="B1030" s="195" t="s">
        <v>8323</v>
      </c>
      <c r="C1030" s="198" t="s">
        <v>8323</v>
      </c>
      <c r="D1030" s="212" t="s">
        <v>8524</v>
      </c>
      <c r="E1030" s="195" t="s">
        <v>27</v>
      </c>
      <c r="F1030" s="195" t="s">
        <v>8013</v>
      </c>
      <c r="G1030" s="213" t="s">
        <v>8314</v>
      </c>
      <c r="H1030" s="195" t="str">
        <f>IFERROR(VLOOKUP(Table[[#This Row],[Activity Details of Assistance]],WHAT!E:F,2,FALSE),"")</f>
        <v># of HP sessions at HH level</v>
      </c>
      <c r="I1030" s="195"/>
      <c r="J1030">
        <v>38</v>
      </c>
      <c r="K1030" t="s">
        <v>8280</v>
      </c>
      <c r="L1030" s="214" t="s">
        <v>13</v>
      </c>
      <c r="M1030" s="214" t="s">
        <v>14</v>
      </c>
      <c r="N1030" s="195" t="s">
        <v>307</v>
      </c>
      <c r="O1030" s="195" t="s">
        <v>1599</v>
      </c>
      <c r="P1030" s="195" t="s">
        <v>8198</v>
      </c>
      <c r="Q1030" s="236">
        <v>44620</v>
      </c>
      <c r="R1030" s="236">
        <v>44774</v>
      </c>
      <c r="S1030" s="291" t="s">
        <v>8590</v>
      </c>
      <c r="T1030" s="196"/>
      <c r="U1030" s="196"/>
      <c r="V1030" s="196"/>
      <c r="W1030" s="196"/>
      <c r="X1030"/>
      <c r="Y1030" t="s">
        <v>8328</v>
      </c>
      <c r="Z1030" t="s">
        <v>8479</v>
      </c>
      <c r="AA1030" t="s">
        <v>8329</v>
      </c>
      <c r="AB1030" s="221" t="str">
        <f>_xlfn.IFNA(IF(Table[[#This Row],[Programme Partner]]&lt;&gt;Table[[#This Row],[Implementing Partner]],CONCATENATE(Table[[#This Row],[Programme Partner]],"-",Table[[#This Row],[Implementing Partner]]),Table[[#This Row],[Programme Partner]]),"")</f>
        <v>TDH</v>
      </c>
    </row>
    <row r="1031" spans="1:28" ht="14.4" customHeight="1">
      <c r="A1031" s="183">
        <v>1078</v>
      </c>
      <c r="B1031" s="195" t="s">
        <v>8323</v>
      </c>
      <c r="C1031" s="198" t="s">
        <v>8323</v>
      </c>
      <c r="D1031" s="212" t="s">
        <v>8524</v>
      </c>
      <c r="E1031" s="195" t="s">
        <v>27</v>
      </c>
      <c r="F1031" s="195" t="s">
        <v>8014</v>
      </c>
      <c r="G1031" s="213" t="s">
        <v>8361</v>
      </c>
      <c r="H1031" s="195" t="str">
        <f>IFERROR(VLOOKUP(Table[[#This Row],[Activity Details of Assistance]],WHAT!E:F,2,FALSE),"")</f>
        <v># of plant</v>
      </c>
      <c r="I1031" s="195"/>
      <c r="J1031">
        <v>1</v>
      </c>
      <c r="K1031" t="s">
        <v>8280</v>
      </c>
      <c r="L1031" s="214" t="s">
        <v>13</v>
      </c>
      <c r="M1031" s="214" t="s">
        <v>14</v>
      </c>
      <c r="N1031" s="195" t="s">
        <v>307</v>
      </c>
      <c r="O1031" s="195" t="s">
        <v>1599</v>
      </c>
      <c r="P1031" s="195" t="s">
        <v>8198</v>
      </c>
      <c r="Q1031" s="236">
        <v>44620</v>
      </c>
      <c r="R1031" s="236">
        <v>44774</v>
      </c>
      <c r="S1031" s="291" t="s">
        <v>8590</v>
      </c>
      <c r="T1031" s="196"/>
      <c r="U1031" s="196"/>
      <c r="V1031" s="196"/>
      <c r="W1031" s="196"/>
      <c r="X1031"/>
      <c r="Y1031" t="s">
        <v>8328</v>
      </c>
      <c r="Z1031" t="s">
        <v>8479</v>
      </c>
      <c r="AA1031" t="s">
        <v>8329</v>
      </c>
      <c r="AB1031" s="221" t="str">
        <f>_xlfn.IFNA(IF(Table[[#This Row],[Programme Partner]]&lt;&gt;Table[[#This Row],[Implementing Partner]],CONCATENATE(Table[[#This Row],[Programme Partner]],"-",Table[[#This Row],[Implementing Partner]]),Table[[#This Row],[Programme Partner]]),"")</f>
        <v>TDH</v>
      </c>
    </row>
    <row r="1032" spans="1:28" ht="14.4" customHeight="1">
      <c r="A1032" s="183">
        <v>1079</v>
      </c>
      <c r="B1032" s="195" t="s">
        <v>8323</v>
      </c>
      <c r="C1032" s="198" t="s">
        <v>8350</v>
      </c>
      <c r="D1032" s="212" t="s">
        <v>5260</v>
      </c>
      <c r="E1032" s="195" t="s">
        <v>27</v>
      </c>
      <c r="F1032" s="195" t="s">
        <v>8013</v>
      </c>
      <c r="G1032" s="213" t="s">
        <v>8314</v>
      </c>
      <c r="H1032" s="195" t="str">
        <f>IFERROR(VLOOKUP(Table[[#This Row],[Activity Details of Assistance]],WHAT!E:F,2,FALSE),"")</f>
        <v># of HP sessions at HH level</v>
      </c>
      <c r="I1032" s="195"/>
      <c r="J1032">
        <v>150</v>
      </c>
      <c r="K1032" t="s">
        <v>8280</v>
      </c>
      <c r="L1032" s="214" t="s">
        <v>13</v>
      </c>
      <c r="M1032" s="214" t="s">
        <v>14</v>
      </c>
      <c r="N1032" s="195" t="s">
        <v>307</v>
      </c>
      <c r="O1032" s="195" t="s">
        <v>1599</v>
      </c>
      <c r="P1032" s="195" t="s">
        <v>4723</v>
      </c>
      <c r="Q1032" s="236">
        <v>44620</v>
      </c>
      <c r="R1032" s="236">
        <v>44774</v>
      </c>
      <c r="S1032" t="s">
        <v>8452</v>
      </c>
      <c r="T1032" s="196"/>
      <c r="U1032" s="196"/>
      <c r="V1032" s="196"/>
      <c r="W1032" s="196"/>
      <c r="X1032"/>
      <c r="Y1032" t="s">
        <v>8434</v>
      </c>
      <c r="Z1032">
        <v>1711139169</v>
      </c>
      <c r="AA1032" t="s">
        <v>8461</v>
      </c>
      <c r="AB1032" s="221" t="str">
        <f>_xlfn.IFNA(IF(Table[[#This Row],[Programme Partner]]&lt;&gt;Table[[#This Row],[Implementing Partner]],CONCATENATE(Table[[#This Row],[Programme Partner]],"-",Table[[#This Row],[Implementing Partner]]),Table[[#This Row],[Programme Partner]]),"")</f>
        <v>TDH-AGRAJATTRA</v>
      </c>
    </row>
    <row r="1033" spans="1:28" ht="14.4" customHeight="1">
      <c r="A1033" s="183">
        <v>1080</v>
      </c>
      <c r="B1033" s="195" t="s">
        <v>8323</v>
      </c>
      <c r="C1033" s="198" t="s">
        <v>8323</v>
      </c>
      <c r="D1033" s="212" t="s">
        <v>8524</v>
      </c>
      <c r="E1033" s="195" t="s">
        <v>27</v>
      </c>
      <c r="F1033" s="195" t="s">
        <v>8012</v>
      </c>
      <c r="G1033" s="195" t="s">
        <v>8585</v>
      </c>
      <c r="H1033" s="195" t="str">
        <f>IFERROR(VLOOKUP(Table[[#This Row],[Activity Details of Assistance]],WHAT!E:F,2,FALSE),"")</f>
        <v xml:space="preserve"># of door </v>
      </c>
      <c r="I1033" s="195"/>
      <c r="J1033">
        <v>1</v>
      </c>
      <c r="K1033" t="s">
        <v>8280</v>
      </c>
      <c r="L1033" s="214" t="s">
        <v>13</v>
      </c>
      <c r="M1033" s="214" t="s">
        <v>14</v>
      </c>
      <c r="N1033" s="195" t="s">
        <v>307</v>
      </c>
      <c r="O1033" s="195" t="s">
        <v>1599</v>
      </c>
      <c r="P1033" s="195" t="s">
        <v>4723</v>
      </c>
      <c r="Q1033" s="236">
        <v>44620</v>
      </c>
      <c r="R1033" s="236">
        <v>44774</v>
      </c>
      <c r="S1033" t="s">
        <v>8452</v>
      </c>
      <c r="T1033" s="196"/>
      <c r="U1033" s="196"/>
      <c r="V1033" s="196"/>
      <c r="W1033" s="196"/>
      <c r="X1033"/>
      <c r="Y1033" t="s">
        <v>8328</v>
      </c>
      <c r="Z1033" t="s">
        <v>8479</v>
      </c>
      <c r="AA1033" t="s">
        <v>8329</v>
      </c>
      <c r="AB1033" s="221" t="str">
        <f>_xlfn.IFNA(IF(Table[[#This Row],[Programme Partner]]&lt;&gt;Table[[#This Row],[Implementing Partner]],CONCATENATE(Table[[#This Row],[Programme Partner]],"-",Table[[#This Row],[Implementing Partner]]),Table[[#This Row],[Programme Partner]]),"")</f>
        <v>TDH</v>
      </c>
    </row>
    <row r="1034" spans="1:28" ht="14.4" customHeight="1">
      <c r="A1034" s="183">
        <v>1081</v>
      </c>
      <c r="B1034" s="195" t="s">
        <v>8323</v>
      </c>
      <c r="C1034" s="198" t="s">
        <v>8323</v>
      </c>
      <c r="D1034" s="212" t="s">
        <v>8524</v>
      </c>
      <c r="E1034" s="195" t="s">
        <v>27</v>
      </c>
      <c r="F1034" s="195" t="s">
        <v>8012</v>
      </c>
      <c r="G1034" s="213" t="s">
        <v>8359</v>
      </c>
      <c r="H1034" s="195" t="str">
        <f>IFERROR(VLOOKUP(Table[[#This Row],[Activity Details of Assistance]],WHAT!E:F,2,FALSE),"")</f>
        <v># of FSM Site</v>
      </c>
      <c r="I1034" s="195"/>
      <c r="J1034">
        <v>1</v>
      </c>
      <c r="K1034" t="s">
        <v>8280</v>
      </c>
      <c r="L1034" s="214" t="s">
        <v>13</v>
      </c>
      <c r="M1034" s="214" t="s">
        <v>14</v>
      </c>
      <c r="N1034" s="195" t="s">
        <v>307</v>
      </c>
      <c r="O1034" s="195" t="s">
        <v>1599</v>
      </c>
      <c r="P1034" s="195" t="s">
        <v>4723</v>
      </c>
      <c r="Q1034" s="236">
        <v>44620</v>
      </c>
      <c r="R1034" s="236">
        <v>44774</v>
      </c>
      <c r="S1034" t="s">
        <v>8452</v>
      </c>
      <c r="T1034" s="196"/>
      <c r="U1034" s="196"/>
      <c r="V1034" s="196"/>
      <c r="W1034" s="196"/>
      <c r="X1034"/>
      <c r="Y1034" t="s">
        <v>8328</v>
      </c>
      <c r="Z1034" t="s">
        <v>8479</v>
      </c>
      <c r="AA1034" t="s">
        <v>8329</v>
      </c>
      <c r="AB1034" s="221" t="str">
        <f>_xlfn.IFNA(IF(Table[[#This Row],[Programme Partner]]&lt;&gt;Table[[#This Row],[Implementing Partner]],CONCATENATE(Table[[#This Row],[Programme Partner]],"-",Table[[#This Row],[Implementing Partner]]),Table[[#This Row],[Programme Partner]]),"")</f>
        <v>TDH</v>
      </c>
    </row>
    <row r="1035" spans="1:28" ht="14.4" customHeight="1">
      <c r="A1035" s="183">
        <v>1082</v>
      </c>
      <c r="B1035" s="195" t="s">
        <v>8323</v>
      </c>
      <c r="C1035" s="198" t="s">
        <v>8323</v>
      </c>
      <c r="D1035" s="212" t="s">
        <v>8524</v>
      </c>
      <c r="E1035" s="195" t="s">
        <v>27</v>
      </c>
      <c r="F1035" s="195" t="s">
        <v>8012</v>
      </c>
      <c r="G1035" s="213" t="s">
        <v>8356</v>
      </c>
      <c r="H1035" s="195" t="str">
        <f>IFERROR(VLOOKUP(Table[[#This Row],[Activity Details of Assistance]],WHAT!E:F,2,FALSE),"")</f>
        <v># of FSM Site</v>
      </c>
      <c r="I1035" s="195"/>
      <c r="J1035">
        <v>1</v>
      </c>
      <c r="K1035" t="s">
        <v>8280</v>
      </c>
      <c r="L1035" s="214" t="s">
        <v>13</v>
      </c>
      <c r="M1035" s="214" t="s">
        <v>14</v>
      </c>
      <c r="N1035" s="195" t="s">
        <v>307</v>
      </c>
      <c r="O1035" s="195" t="s">
        <v>1599</v>
      </c>
      <c r="P1035" s="195" t="s">
        <v>4723</v>
      </c>
      <c r="Q1035" s="236">
        <v>44620</v>
      </c>
      <c r="R1035" s="236">
        <v>44774</v>
      </c>
      <c r="S1035" t="s">
        <v>8452</v>
      </c>
      <c r="T1035" s="196"/>
      <c r="U1035" s="196"/>
      <c r="V1035" s="196"/>
      <c r="W1035" s="196"/>
      <c r="X1035"/>
      <c r="Y1035" t="s">
        <v>8328</v>
      </c>
      <c r="Z1035" t="s">
        <v>8479</v>
      </c>
      <c r="AA1035" t="s">
        <v>8329</v>
      </c>
      <c r="AB1035" s="221" t="str">
        <f>_xlfn.IFNA(IF(Table[[#This Row],[Programme Partner]]&lt;&gt;Table[[#This Row],[Implementing Partner]],CONCATENATE(Table[[#This Row],[Programme Partner]],"-",Table[[#This Row],[Implementing Partner]]),Table[[#This Row],[Programme Partner]]),"")</f>
        <v>TDH</v>
      </c>
    </row>
    <row r="1036" spans="1:28" ht="14.4" customHeight="1">
      <c r="A1036" s="183">
        <v>1083</v>
      </c>
      <c r="B1036" s="195" t="s">
        <v>8323</v>
      </c>
      <c r="C1036" s="198" t="s">
        <v>8323</v>
      </c>
      <c r="D1036" s="212" t="s">
        <v>8524</v>
      </c>
      <c r="E1036" s="195" t="s">
        <v>27</v>
      </c>
      <c r="F1036" s="195" t="s">
        <v>8012</v>
      </c>
      <c r="G1036" s="195" t="s">
        <v>8439</v>
      </c>
      <c r="H1036" s="195" t="str">
        <f>IFERROR(VLOOKUP(Table[[#This Row],[Activity Details of Assistance]],WHAT!E:F,2,FALSE),"")</f>
        <v># of door</v>
      </c>
      <c r="I1036" s="195"/>
      <c r="J1036">
        <v>30</v>
      </c>
      <c r="K1036" t="s">
        <v>8280</v>
      </c>
      <c r="L1036" s="214" t="s">
        <v>13</v>
      </c>
      <c r="M1036" s="214" t="s">
        <v>14</v>
      </c>
      <c r="N1036" s="195" t="s">
        <v>307</v>
      </c>
      <c r="O1036" s="195" t="s">
        <v>1599</v>
      </c>
      <c r="P1036" s="195" t="s">
        <v>4723</v>
      </c>
      <c r="Q1036" s="236">
        <v>44620</v>
      </c>
      <c r="R1036" s="236">
        <v>44774</v>
      </c>
      <c r="S1036" t="s">
        <v>8452</v>
      </c>
      <c r="T1036" s="196"/>
      <c r="U1036" s="196"/>
      <c r="V1036" s="196"/>
      <c r="W1036" s="196"/>
      <c r="X1036"/>
      <c r="Y1036" t="s">
        <v>8328</v>
      </c>
      <c r="Z1036" t="s">
        <v>8479</v>
      </c>
      <c r="AA1036" t="s">
        <v>8329</v>
      </c>
      <c r="AB1036" s="221" t="str">
        <f>_xlfn.IFNA(IF(Table[[#This Row],[Programme Partner]]&lt;&gt;Table[[#This Row],[Implementing Partner]],CONCATENATE(Table[[#This Row],[Programme Partner]],"-",Table[[#This Row],[Implementing Partner]]),Table[[#This Row],[Programme Partner]]),"")</f>
        <v>TDH</v>
      </c>
    </row>
    <row r="1037" spans="1:28" ht="14.4" customHeight="1">
      <c r="A1037" s="183">
        <v>1084</v>
      </c>
      <c r="B1037" s="195" t="s">
        <v>8323</v>
      </c>
      <c r="C1037" s="198" t="s">
        <v>8323</v>
      </c>
      <c r="D1037" s="212" t="s">
        <v>8524</v>
      </c>
      <c r="E1037" s="195" t="s">
        <v>27</v>
      </c>
      <c r="F1037" s="195" t="s">
        <v>8012</v>
      </c>
      <c r="G1037" s="213" t="s">
        <v>8362</v>
      </c>
      <c r="H1037" s="195" t="str">
        <f>IFERROR(VLOOKUP(Table[[#This Row],[Activity Details of Assistance]],WHAT!E:F,2,FALSE),"")</f>
        <v># of door</v>
      </c>
      <c r="I1037" s="195"/>
      <c r="J1037">
        <v>10</v>
      </c>
      <c r="K1037" t="s">
        <v>8280</v>
      </c>
      <c r="L1037" s="214" t="s">
        <v>13</v>
      </c>
      <c r="M1037" s="214" t="s">
        <v>14</v>
      </c>
      <c r="N1037" s="195" t="s">
        <v>307</v>
      </c>
      <c r="O1037" s="195" t="s">
        <v>1599</v>
      </c>
      <c r="P1037" s="195" t="s">
        <v>4723</v>
      </c>
      <c r="Q1037" s="236">
        <v>44620</v>
      </c>
      <c r="R1037" s="236">
        <v>44774</v>
      </c>
      <c r="S1037" t="s">
        <v>8452</v>
      </c>
      <c r="T1037" s="196"/>
      <c r="U1037" s="196"/>
      <c r="V1037" s="196"/>
      <c r="W1037" s="196"/>
      <c r="X1037"/>
      <c r="Y1037" t="s">
        <v>8328</v>
      </c>
      <c r="Z1037" t="s">
        <v>8479</v>
      </c>
      <c r="AA1037" t="s">
        <v>8329</v>
      </c>
      <c r="AB1037" s="221" t="str">
        <f>_xlfn.IFNA(IF(Table[[#This Row],[Programme Partner]]&lt;&gt;Table[[#This Row],[Implementing Partner]],CONCATENATE(Table[[#This Row],[Programme Partner]],"-",Table[[#This Row],[Implementing Partner]]),Table[[#This Row],[Programme Partner]]),"")</f>
        <v>TDH</v>
      </c>
    </row>
    <row r="1038" spans="1:28" ht="14.4" customHeight="1">
      <c r="A1038" s="183">
        <v>1085</v>
      </c>
      <c r="B1038" s="195" t="s">
        <v>8323</v>
      </c>
      <c r="C1038" s="198" t="s">
        <v>8323</v>
      </c>
      <c r="D1038" s="212" t="s">
        <v>8524</v>
      </c>
      <c r="E1038" s="195" t="s">
        <v>27</v>
      </c>
      <c r="F1038" s="195" t="s">
        <v>8012</v>
      </c>
      <c r="G1038" s="213" t="s">
        <v>8367</v>
      </c>
      <c r="H1038" s="195" t="str">
        <f>IFERROR(VLOOKUP(Table[[#This Row],[Activity Details of Assistance]],WHAT!E:F,2,FALSE),"")</f>
        <v># of door</v>
      </c>
      <c r="I1038" s="195"/>
      <c r="J1038">
        <v>4</v>
      </c>
      <c r="K1038" t="s">
        <v>8280</v>
      </c>
      <c r="L1038" s="214" t="s">
        <v>13</v>
      </c>
      <c r="M1038" s="214" t="s">
        <v>14</v>
      </c>
      <c r="N1038" s="195" t="s">
        <v>307</v>
      </c>
      <c r="O1038" s="195" t="s">
        <v>1599</v>
      </c>
      <c r="P1038" s="195" t="s">
        <v>4723</v>
      </c>
      <c r="Q1038" s="236">
        <v>44620</v>
      </c>
      <c r="R1038" s="236">
        <v>44774</v>
      </c>
      <c r="S1038" t="s">
        <v>8452</v>
      </c>
      <c r="T1038" s="196"/>
      <c r="U1038" s="196"/>
      <c r="V1038" s="196"/>
      <c r="W1038" s="196"/>
      <c r="X1038"/>
      <c r="Y1038" t="s">
        <v>8328</v>
      </c>
      <c r="Z1038" t="s">
        <v>8479</v>
      </c>
      <c r="AA1038" t="s">
        <v>8329</v>
      </c>
      <c r="AB1038" s="221" t="str">
        <f>_xlfn.IFNA(IF(Table[[#This Row],[Programme Partner]]&lt;&gt;Table[[#This Row],[Implementing Partner]],CONCATENATE(Table[[#This Row],[Programme Partner]],"-",Table[[#This Row],[Implementing Partner]]),Table[[#This Row],[Programme Partner]]),"")</f>
        <v>TDH</v>
      </c>
    </row>
    <row r="1039" spans="1:28" ht="14.4" customHeight="1">
      <c r="A1039" s="183">
        <v>1086</v>
      </c>
      <c r="B1039" s="195" t="s">
        <v>8323</v>
      </c>
      <c r="C1039" s="198" t="s">
        <v>8323</v>
      </c>
      <c r="D1039" s="212" t="s">
        <v>8524</v>
      </c>
      <c r="E1039" s="195" t="s">
        <v>27</v>
      </c>
      <c r="F1039" s="195" t="s">
        <v>8012</v>
      </c>
      <c r="G1039" s="213" t="s">
        <v>8357</v>
      </c>
      <c r="H1039" s="195" t="str">
        <f>IFERROR(VLOOKUP(Table[[#This Row],[Activity Details of Assistance]],WHAT!E:F,2,FALSE),"")</f>
        <v># of door</v>
      </c>
      <c r="I1039" s="195"/>
      <c r="J1039">
        <v>48</v>
      </c>
      <c r="K1039" t="s">
        <v>8280</v>
      </c>
      <c r="L1039" s="214" t="s">
        <v>13</v>
      </c>
      <c r="M1039" s="214" t="s">
        <v>14</v>
      </c>
      <c r="N1039" s="195" t="s">
        <v>307</v>
      </c>
      <c r="O1039" s="195" t="s">
        <v>1599</v>
      </c>
      <c r="P1039" s="195" t="s">
        <v>4723</v>
      </c>
      <c r="Q1039" s="236">
        <v>44620</v>
      </c>
      <c r="R1039" s="236">
        <v>44774</v>
      </c>
      <c r="S1039" t="s">
        <v>8452</v>
      </c>
      <c r="T1039" s="196"/>
      <c r="U1039" s="196"/>
      <c r="V1039" s="196"/>
      <c r="W1039" s="196"/>
      <c r="X1039"/>
      <c r="Y1039" t="s">
        <v>8328</v>
      </c>
      <c r="Z1039" t="s">
        <v>8479</v>
      </c>
      <c r="AA1039" t="s">
        <v>8329</v>
      </c>
      <c r="AB1039" s="221" t="str">
        <f>_xlfn.IFNA(IF(Table[[#This Row],[Programme Partner]]&lt;&gt;Table[[#This Row],[Implementing Partner]],CONCATENATE(Table[[#This Row],[Programme Partner]],"-",Table[[#This Row],[Implementing Partner]]),Table[[#This Row],[Programme Partner]]),"")</f>
        <v>TDH</v>
      </c>
    </row>
    <row r="1040" spans="1:28" ht="14.4" customHeight="1">
      <c r="A1040" s="183">
        <v>1087</v>
      </c>
      <c r="B1040" s="195" t="s">
        <v>8323</v>
      </c>
      <c r="C1040" s="198" t="s">
        <v>8323</v>
      </c>
      <c r="D1040" s="212" t="s">
        <v>8524</v>
      </c>
      <c r="E1040" s="195" t="s">
        <v>27</v>
      </c>
      <c r="F1040" t="s">
        <v>8013</v>
      </c>
      <c r="G1040" s="213" t="s">
        <v>8314</v>
      </c>
      <c r="H1040" s="195" t="str">
        <f>IFERROR(VLOOKUP(Table[[#This Row],[Activity Details of Assistance]],WHAT!E:F,2,FALSE),"")</f>
        <v># of HP sessions at HH level</v>
      </c>
      <c r="I1040" s="195"/>
      <c r="J1040">
        <v>138</v>
      </c>
      <c r="K1040" t="s">
        <v>8280</v>
      </c>
      <c r="L1040" s="214" t="s">
        <v>13</v>
      </c>
      <c r="M1040" s="214" t="s">
        <v>14</v>
      </c>
      <c r="N1040" s="195" t="s">
        <v>307</v>
      </c>
      <c r="O1040" s="195" t="s">
        <v>1599</v>
      </c>
      <c r="P1040" s="195" t="s">
        <v>4723</v>
      </c>
      <c r="Q1040" s="236">
        <v>44620</v>
      </c>
      <c r="R1040" s="236">
        <v>44774</v>
      </c>
      <c r="S1040" t="s">
        <v>8452</v>
      </c>
      <c r="T1040" s="196"/>
      <c r="U1040" s="196"/>
      <c r="V1040" s="196"/>
      <c r="W1040" s="196"/>
      <c r="X1040"/>
      <c r="Y1040" t="s">
        <v>8328</v>
      </c>
      <c r="Z1040" t="s">
        <v>8479</v>
      </c>
      <c r="AA1040" t="s">
        <v>8329</v>
      </c>
      <c r="AB1040" s="221" t="str">
        <f>_xlfn.IFNA(IF(Table[[#This Row],[Programme Partner]]&lt;&gt;Table[[#This Row],[Implementing Partner]],CONCATENATE(Table[[#This Row],[Programme Partner]],"-",Table[[#This Row],[Implementing Partner]]),Table[[#This Row],[Programme Partner]]),"")</f>
        <v>TDH</v>
      </c>
    </row>
    <row r="1041" spans="1:28" ht="14.4" customHeight="1">
      <c r="A1041" s="183">
        <v>1088</v>
      </c>
      <c r="B1041" s="195" t="s">
        <v>8323</v>
      </c>
      <c r="C1041" s="198" t="s">
        <v>8323</v>
      </c>
      <c r="D1041" s="212" t="s">
        <v>8524</v>
      </c>
      <c r="E1041" s="195" t="s">
        <v>27</v>
      </c>
      <c r="F1041" s="195" t="s">
        <v>8014</v>
      </c>
      <c r="G1041" s="213" t="s">
        <v>8361</v>
      </c>
      <c r="H1041" s="195" t="str">
        <f>IFERROR(VLOOKUP(Table[[#This Row],[Activity Details of Assistance]],WHAT!E:F,2,FALSE),"")</f>
        <v># of plant</v>
      </c>
      <c r="I1041" s="195"/>
      <c r="J1041">
        <v>1</v>
      </c>
      <c r="K1041" t="s">
        <v>8280</v>
      </c>
      <c r="L1041" s="214" t="s">
        <v>13</v>
      </c>
      <c r="M1041" s="214" t="s">
        <v>14</v>
      </c>
      <c r="N1041" s="195" t="s">
        <v>307</v>
      </c>
      <c r="O1041" s="195" t="s">
        <v>1599</v>
      </c>
      <c r="P1041" s="195" t="s">
        <v>4723</v>
      </c>
      <c r="Q1041" s="236">
        <v>44620</v>
      </c>
      <c r="R1041" s="236">
        <v>44774</v>
      </c>
      <c r="S1041" t="s">
        <v>8452</v>
      </c>
      <c r="T1041" s="196"/>
      <c r="U1041" s="196"/>
      <c r="V1041" s="196"/>
      <c r="W1041" s="196"/>
      <c r="X1041"/>
      <c r="Y1041" t="s">
        <v>8328</v>
      </c>
      <c r="Z1041" t="s">
        <v>8479</v>
      </c>
      <c r="AA1041" t="s">
        <v>8329</v>
      </c>
      <c r="AB1041" s="221" t="str">
        <f>_xlfn.IFNA(IF(Table[[#This Row],[Programme Partner]]&lt;&gt;Table[[#This Row],[Implementing Partner]],CONCATENATE(Table[[#This Row],[Programme Partner]],"-",Table[[#This Row],[Implementing Partner]]),Table[[#This Row],[Programme Partner]]),"")</f>
        <v>TDH</v>
      </c>
    </row>
    <row r="1042" spans="1:28" ht="14.4" customHeight="1">
      <c r="A1042" s="183">
        <v>1089</v>
      </c>
      <c r="B1042" s="195" t="s">
        <v>8323</v>
      </c>
      <c r="C1042" s="198" t="s">
        <v>8323</v>
      </c>
      <c r="D1042" s="212" t="s">
        <v>8524</v>
      </c>
      <c r="E1042" s="195" t="s">
        <v>27</v>
      </c>
      <c r="F1042" s="195" t="s">
        <v>8012</v>
      </c>
      <c r="G1042" s="195" t="s">
        <v>8359</v>
      </c>
      <c r="H1042" s="195" t="str">
        <f>IFERROR(VLOOKUP(Table[[#This Row],[Activity Details of Assistance]],WHAT!E:F,2,FALSE),"")</f>
        <v># of FSM Site</v>
      </c>
      <c r="I1042" s="195"/>
      <c r="J1042">
        <v>1</v>
      </c>
      <c r="K1042" t="s">
        <v>8280</v>
      </c>
      <c r="L1042" s="214" t="s">
        <v>13</v>
      </c>
      <c r="M1042" s="214" t="s">
        <v>14</v>
      </c>
      <c r="N1042" s="195" t="s">
        <v>307</v>
      </c>
      <c r="O1042" s="195" t="s">
        <v>1599</v>
      </c>
      <c r="P1042" s="195" t="s">
        <v>4726</v>
      </c>
      <c r="Q1042" s="236">
        <v>44620</v>
      </c>
      <c r="R1042" s="236">
        <v>44774</v>
      </c>
      <c r="S1042" t="s">
        <v>8452</v>
      </c>
      <c r="T1042" s="196"/>
      <c r="U1042" s="196"/>
      <c r="V1042" s="196"/>
      <c r="W1042" s="196"/>
      <c r="X1042"/>
      <c r="Y1042" t="s">
        <v>8328</v>
      </c>
      <c r="Z1042" t="s">
        <v>8479</v>
      </c>
      <c r="AA1042" t="s">
        <v>8329</v>
      </c>
      <c r="AB1042" s="221" t="str">
        <f>_xlfn.IFNA(IF(Table[[#This Row],[Programme Partner]]&lt;&gt;Table[[#This Row],[Implementing Partner]],CONCATENATE(Table[[#This Row],[Programme Partner]],"-",Table[[#This Row],[Implementing Partner]]),Table[[#This Row],[Programme Partner]]),"")</f>
        <v>TDH</v>
      </c>
    </row>
    <row r="1043" spans="1:28" ht="14.4" customHeight="1">
      <c r="A1043" s="183">
        <v>1090</v>
      </c>
      <c r="B1043" s="195" t="s">
        <v>8323</v>
      </c>
      <c r="C1043" s="198" t="s">
        <v>8323</v>
      </c>
      <c r="D1043" s="212" t="s">
        <v>8524</v>
      </c>
      <c r="E1043" s="195" t="s">
        <v>27</v>
      </c>
      <c r="F1043" s="195" t="s">
        <v>8012</v>
      </c>
      <c r="G1043" s="213" t="s">
        <v>8356</v>
      </c>
      <c r="H1043" s="195" t="str">
        <f>IFERROR(VLOOKUP(Table[[#This Row],[Activity Details of Assistance]],WHAT!E:F,2,FALSE),"")</f>
        <v># of FSM Site</v>
      </c>
      <c r="I1043" s="195"/>
      <c r="J1043">
        <v>1</v>
      </c>
      <c r="K1043" t="s">
        <v>8280</v>
      </c>
      <c r="L1043" s="214" t="s">
        <v>13</v>
      </c>
      <c r="M1043" s="214" t="s">
        <v>14</v>
      </c>
      <c r="N1043" s="195" t="s">
        <v>307</v>
      </c>
      <c r="O1043" s="195" t="s">
        <v>1599</v>
      </c>
      <c r="P1043" s="195" t="s">
        <v>4726</v>
      </c>
      <c r="Q1043" s="236">
        <v>44620</v>
      </c>
      <c r="R1043" s="236">
        <v>44774</v>
      </c>
      <c r="S1043" t="s">
        <v>8452</v>
      </c>
      <c r="T1043" s="196"/>
      <c r="U1043" s="196"/>
      <c r="V1043" s="196"/>
      <c r="W1043" s="196"/>
      <c r="X1043"/>
      <c r="Y1043" t="s">
        <v>8328</v>
      </c>
      <c r="Z1043" t="s">
        <v>8479</v>
      </c>
      <c r="AA1043" t="s">
        <v>8329</v>
      </c>
      <c r="AB1043" s="221" t="str">
        <f>_xlfn.IFNA(IF(Table[[#This Row],[Programme Partner]]&lt;&gt;Table[[#This Row],[Implementing Partner]],CONCATENATE(Table[[#This Row],[Programme Partner]],"-",Table[[#This Row],[Implementing Partner]]),Table[[#This Row],[Programme Partner]]),"")</f>
        <v>TDH</v>
      </c>
    </row>
    <row r="1044" spans="1:28" ht="14.4" customHeight="1">
      <c r="A1044" s="183">
        <v>1091</v>
      </c>
      <c r="B1044" s="212" t="s">
        <v>8685</v>
      </c>
      <c r="C1044" s="198" t="s">
        <v>5024</v>
      </c>
      <c r="D1044" s="212" t="s">
        <v>5406</v>
      </c>
      <c r="E1044" s="195" t="s">
        <v>27</v>
      </c>
      <c r="F1044" s="195" t="s">
        <v>8011</v>
      </c>
      <c r="G1044" s="213" t="s">
        <v>8017</v>
      </c>
      <c r="H1044" s="195" t="str">
        <f>IFERROR(VLOOKUP(Table[[#This Row],[Activity Details of Assistance]],WHAT!E:F,2,FALSE),"")</f>
        <v># cubic meters / day</v>
      </c>
      <c r="I1044" s="195"/>
      <c r="J1044">
        <v>25</v>
      </c>
      <c r="K1044" t="s">
        <v>8280</v>
      </c>
      <c r="L1044" s="214" t="s">
        <v>13</v>
      </c>
      <c r="M1044" s="214" t="s">
        <v>14</v>
      </c>
      <c r="N1044" s="195" t="s">
        <v>309</v>
      </c>
      <c r="O1044" s="195" t="s">
        <v>1606</v>
      </c>
      <c r="P1044" s="195" t="s">
        <v>4654</v>
      </c>
      <c r="Q1044" s="236">
        <v>44620</v>
      </c>
      <c r="R1044" s="236">
        <v>44896</v>
      </c>
      <c r="S1044" t="s">
        <v>8452</v>
      </c>
      <c r="T1044" s="196"/>
      <c r="U1044" s="196"/>
      <c r="V1044" s="196"/>
      <c r="W1044" s="196"/>
      <c r="X1044"/>
      <c r="Y1044" t="s">
        <v>8326</v>
      </c>
      <c r="Z1044">
        <v>1628407101</v>
      </c>
      <c r="AA1044" t="s">
        <v>8327</v>
      </c>
      <c r="AB1044" s="221" t="str">
        <f>_xlfn.IFNA(IF(Table[[#This Row],[Programme Partner]]&lt;&gt;Table[[#This Row],[Implementing Partner]],CONCATENATE(Table[[#This Row],[Programme Partner]],"-",Table[[#This Row],[Implementing Partner]]),Table[[#This Row],[Programme Partner]]),"")</f>
        <v>Turkish RC-BDRCS</v>
      </c>
    </row>
    <row r="1045" spans="1:28" ht="14.4" customHeight="1">
      <c r="A1045" s="183">
        <v>1092</v>
      </c>
      <c r="B1045" s="212" t="s">
        <v>8685</v>
      </c>
      <c r="C1045" s="198" t="s">
        <v>5024</v>
      </c>
      <c r="D1045" s="212" t="s">
        <v>5406</v>
      </c>
      <c r="E1045" s="195" t="s">
        <v>27</v>
      </c>
      <c r="F1045" s="195" t="s">
        <v>8011</v>
      </c>
      <c r="G1045" s="195" t="s">
        <v>8017</v>
      </c>
      <c r="H1045" s="195" t="str">
        <f>IFERROR(VLOOKUP(Table[[#This Row],[Activity Details of Assistance]],WHAT!E:F,2,FALSE),"")</f>
        <v># cubic meters / day</v>
      </c>
      <c r="I1045" s="195"/>
      <c r="J1045">
        <v>25</v>
      </c>
      <c r="K1045" t="s">
        <v>8280</v>
      </c>
      <c r="L1045" s="214" t="s">
        <v>13</v>
      </c>
      <c r="M1045" s="214" t="s">
        <v>14</v>
      </c>
      <c r="N1045" s="195" t="s">
        <v>309</v>
      </c>
      <c r="O1045" s="195" t="s">
        <v>1606</v>
      </c>
      <c r="P1045" s="195" t="s">
        <v>4670</v>
      </c>
      <c r="Q1045" s="236">
        <v>44620</v>
      </c>
      <c r="R1045" s="236">
        <v>44896</v>
      </c>
      <c r="S1045" t="s">
        <v>8452</v>
      </c>
      <c r="T1045" s="196"/>
      <c r="U1045" s="196"/>
      <c r="V1045" s="196"/>
      <c r="W1045" s="196"/>
      <c r="X1045"/>
      <c r="Y1045" t="s">
        <v>8326</v>
      </c>
      <c r="Z1045">
        <v>1628407101</v>
      </c>
      <c r="AA1045" t="s">
        <v>8327</v>
      </c>
      <c r="AB1045" s="221" t="str">
        <f>_xlfn.IFNA(IF(Table[[#This Row],[Programme Partner]]&lt;&gt;Table[[#This Row],[Implementing Partner]],CONCATENATE(Table[[#This Row],[Programme Partner]],"-",Table[[#This Row],[Implementing Partner]]),Table[[#This Row],[Programme Partner]]),"")</f>
        <v>Turkish RC-BDRCS</v>
      </c>
    </row>
    <row r="1046" spans="1:28" ht="14.4" customHeight="1">
      <c r="A1046" s="183">
        <v>1093</v>
      </c>
      <c r="B1046" s="212" t="s">
        <v>8685</v>
      </c>
      <c r="C1046" s="198" t="s">
        <v>5024</v>
      </c>
      <c r="D1046" s="212" t="s">
        <v>5406</v>
      </c>
      <c r="E1046" s="195" t="s">
        <v>27</v>
      </c>
      <c r="F1046" s="195" t="s">
        <v>8012</v>
      </c>
      <c r="G1046" s="213" t="s">
        <v>8365</v>
      </c>
      <c r="H1046" s="195" t="str">
        <f>IFERROR(VLOOKUP(Table[[#This Row],[Activity Details of Assistance]],WHAT!E:F,2,FALSE),"")</f>
        <v># of door</v>
      </c>
      <c r="I1046" s="195"/>
      <c r="J1046">
        <v>6</v>
      </c>
      <c r="K1046" t="s">
        <v>8280</v>
      </c>
      <c r="L1046" s="214" t="s">
        <v>13</v>
      </c>
      <c r="M1046" s="214" t="s">
        <v>14</v>
      </c>
      <c r="N1046" s="195" t="s">
        <v>309</v>
      </c>
      <c r="O1046" s="195" t="s">
        <v>1606</v>
      </c>
      <c r="P1046" s="195" t="s">
        <v>4670</v>
      </c>
      <c r="Q1046" s="236">
        <v>44620</v>
      </c>
      <c r="R1046" s="236">
        <v>44896</v>
      </c>
      <c r="S1046" t="s">
        <v>8452</v>
      </c>
      <c r="T1046" s="196"/>
      <c r="U1046" s="196"/>
      <c r="V1046" s="196"/>
      <c r="W1046" s="196"/>
      <c r="X1046"/>
      <c r="Y1046" t="s">
        <v>8326</v>
      </c>
      <c r="Z1046">
        <v>1628407101</v>
      </c>
      <c r="AA1046" t="s">
        <v>8327</v>
      </c>
      <c r="AB1046" s="221" t="str">
        <f>_xlfn.IFNA(IF(Table[[#This Row],[Programme Partner]]&lt;&gt;Table[[#This Row],[Implementing Partner]],CONCATENATE(Table[[#This Row],[Programme Partner]],"-",Table[[#This Row],[Implementing Partner]]),Table[[#This Row],[Programme Partner]]),"")</f>
        <v>Turkish RC-BDRCS</v>
      </c>
    </row>
    <row r="1047" spans="1:28" ht="14.4" customHeight="1">
      <c r="A1047" s="183">
        <v>1094</v>
      </c>
      <c r="B1047" s="212" t="s">
        <v>8685</v>
      </c>
      <c r="C1047" s="198" t="s">
        <v>5024</v>
      </c>
      <c r="D1047" s="212" t="s">
        <v>5406</v>
      </c>
      <c r="E1047" s="195" t="s">
        <v>27</v>
      </c>
      <c r="F1047" s="195" t="s">
        <v>8012</v>
      </c>
      <c r="G1047" s="195" t="s">
        <v>8585</v>
      </c>
      <c r="H1047" s="195" t="str">
        <f>IFERROR(VLOOKUP(Table[[#This Row],[Activity Details of Assistance]],WHAT!E:F,2,FALSE),"")</f>
        <v xml:space="preserve"># of door </v>
      </c>
      <c r="I1047" s="195"/>
      <c r="J1047">
        <v>210</v>
      </c>
      <c r="K1047" t="s">
        <v>8280</v>
      </c>
      <c r="L1047" s="214" t="s">
        <v>13</v>
      </c>
      <c r="M1047" s="214" t="s">
        <v>14</v>
      </c>
      <c r="N1047" s="195" t="s">
        <v>309</v>
      </c>
      <c r="O1047" s="195" t="s">
        <v>1606</v>
      </c>
      <c r="P1047" s="195" t="s">
        <v>4670</v>
      </c>
      <c r="Q1047" s="236">
        <v>44620</v>
      </c>
      <c r="R1047" s="236">
        <v>44896</v>
      </c>
      <c r="S1047" t="s">
        <v>8452</v>
      </c>
      <c r="T1047" s="196"/>
      <c r="U1047" s="196"/>
      <c r="V1047" s="196"/>
      <c r="W1047" s="196"/>
      <c r="X1047"/>
      <c r="Y1047" t="s">
        <v>8326</v>
      </c>
      <c r="Z1047">
        <v>1628407101</v>
      </c>
      <c r="AA1047" t="s">
        <v>8327</v>
      </c>
      <c r="AB1047" s="221" t="str">
        <f>_xlfn.IFNA(IF(Table[[#This Row],[Programme Partner]]&lt;&gt;Table[[#This Row],[Implementing Partner]],CONCATENATE(Table[[#This Row],[Programme Partner]],"-",Table[[#This Row],[Implementing Partner]]),Table[[#This Row],[Programme Partner]]),"")</f>
        <v>Turkish RC-BDRCS</v>
      </c>
    </row>
    <row r="1048" spans="1:28" ht="14.4" customHeight="1">
      <c r="A1048" s="183">
        <v>1095</v>
      </c>
      <c r="B1048" s="212" t="s">
        <v>8685</v>
      </c>
      <c r="C1048" s="198" t="s">
        <v>5024</v>
      </c>
      <c r="D1048" s="212" t="s">
        <v>5406</v>
      </c>
      <c r="E1048" s="195" t="s">
        <v>27</v>
      </c>
      <c r="F1048" s="195" t="s">
        <v>8012</v>
      </c>
      <c r="G1048" s="213" t="s">
        <v>8356</v>
      </c>
      <c r="H1048" s="195" t="str">
        <f>IFERROR(VLOOKUP(Table[[#This Row],[Activity Details of Assistance]],WHAT!E:F,2,FALSE),"")</f>
        <v># of FSM Site</v>
      </c>
      <c r="I1048" s="195"/>
      <c r="J1048">
        <v>1</v>
      </c>
      <c r="K1048" t="s">
        <v>8280</v>
      </c>
      <c r="L1048" s="214" t="s">
        <v>13</v>
      </c>
      <c r="M1048" s="214" t="s">
        <v>14</v>
      </c>
      <c r="N1048" s="195" t="s">
        <v>309</v>
      </c>
      <c r="O1048" s="195" t="s">
        <v>1606</v>
      </c>
      <c r="P1048" s="195" t="s">
        <v>4670</v>
      </c>
      <c r="Q1048" s="236">
        <v>44620</v>
      </c>
      <c r="R1048" s="236">
        <v>44896</v>
      </c>
      <c r="S1048" t="s">
        <v>8452</v>
      </c>
      <c r="T1048" s="196"/>
      <c r="U1048" s="196"/>
      <c r="V1048" s="196"/>
      <c r="W1048" s="196"/>
      <c r="X1048"/>
      <c r="Y1048" t="s">
        <v>8326</v>
      </c>
      <c r="Z1048">
        <v>1628407101</v>
      </c>
      <c r="AA1048" t="s">
        <v>8327</v>
      </c>
      <c r="AB1048" s="221" t="str">
        <f>_xlfn.IFNA(IF(Table[[#This Row],[Programme Partner]]&lt;&gt;Table[[#This Row],[Implementing Partner]],CONCATENATE(Table[[#This Row],[Programme Partner]],"-",Table[[#This Row],[Implementing Partner]]),Table[[#This Row],[Programme Partner]]),"")</f>
        <v>Turkish RC-BDRCS</v>
      </c>
    </row>
    <row r="1049" spans="1:28" ht="14.4" customHeight="1">
      <c r="A1049" s="183">
        <v>1096</v>
      </c>
      <c r="B1049" s="212" t="s">
        <v>8685</v>
      </c>
      <c r="C1049" s="198" t="s">
        <v>5024</v>
      </c>
      <c r="D1049" s="212" t="s">
        <v>5406</v>
      </c>
      <c r="E1049" s="195" t="s">
        <v>27</v>
      </c>
      <c r="F1049" s="195" t="s">
        <v>8012</v>
      </c>
      <c r="G1049" t="s">
        <v>8354</v>
      </c>
      <c r="H1049" s="195" t="str">
        <f>IFERROR(VLOOKUP(Table[[#This Row],[Activity Details of Assistance]],WHAT!E:F,2,FALSE),"")</f>
        <v># of door</v>
      </c>
      <c r="I1049" s="195"/>
      <c r="J1049">
        <v>17</v>
      </c>
      <c r="K1049" t="s">
        <v>8280</v>
      </c>
      <c r="L1049" s="214" t="s">
        <v>13</v>
      </c>
      <c r="M1049" s="214" t="s">
        <v>14</v>
      </c>
      <c r="N1049" s="195" t="s">
        <v>309</v>
      </c>
      <c r="O1049" s="195" t="s">
        <v>1606</v>
      </c>
      <c r="P1049" s="195" t="s">
        <v>4670</v>
      </c>
      <c r="Q1049" s="236">
        <v>44620</v>
      </c>
      <c r="R1049" s="236">
        <v>44896</v>
      </c>
      <c r="S1049" t="s">
        <v>8452</v>
      </c>
      <c r="T1049" s="196"/>
      <c r="U1049" s="196"/>
      <c r="V1049" s="196"/>
      <c r="W1049" s="196"/>
      <c r="X1049"/>
      <c r="Y1049" t="s">
        <v>8326</v>
      </c>
      <c r="Z1049">
        <v>1628407101</v>
      </c>
      <c r="AA1049" t="s">
        <v>8327</v>
      </c>
      <c r="AB1049" s="221" t="str">
        <f>_xlfn.IFNA(IF(Table[[#This Row],[Programme Partner]]&lt;&gt;Table[[#This Row],[Implementing Partner]],CONCATENATE(Table[[#This Row],[Programme Partner]],"-",Table[[#This Row],[Implementing Partner]]),Table[[#This Row],[Programme Partner]]),"")</f>
        <v>Turkish RC-BDRCS</v>
      </c>
    </row>
    <row r="1050" spans="1:28" ht="14.4" customHeight="1">
      <c r="A1050" s="183">
        <v>1097</v>
      </c>
      <c r="B1050" s="212" t="s">
        <v>8685</v>
      </c>
      <c r="C1050" s="198" t="s">
        <v>5024</v>
      </c>
      <c r="D1050" s="212" t="s">
        <v>5406</v>
      </c>
      <c r="E1050" s="195" t="s">
        <v>27</v>
      </c>
      <c r="F1050" s="195" t="s">
        <v>8012</v>
      </c>
      <c r="G1050" s="213" t="s">
        <v>8367</v>
      </c>
      <c r="H1050" s="195" t="str">
        <f>IFERROR(VLOOKUP(Table[[#This Row],[Activity Details of Assistance]],WHAT!E:F,2,FALSE),"")</f>
        <v># of door</v>
      </c>
      <c r="I1050" s="195"/>
      <c r="J1050">
        <v>2</v>
      </c>
      <c r="K1050" t="s">
        <v>8280</v>
      </c>
      <c r="L1050" s="214" t="s">
        <v>13</v>
      </c>
      <c r="M1050" s="214" t="s">
        <v>14</v>
      </c>
      <c r="N1050" s="195" t="s">
        <v>309</v>
      </c>
      <c r="O1050" s="195" t="s">
        <v>1606</v>
      </c>
      <c r="P1050" s="195" t="s">
        <v>4670</v>
      </c>
      <c r="Q1050" s="236">
        <v>44620</v>
      </c>
      <c r="R1050" s="236">
        <v>44896</v>
      </c>
      <c r="S1050" t="s">
        <v>8452</v>
      </c>
      <c r="T1050" s="196"/>
      <c r="U1050" s="196"/>
      <c r="V1050" s="196"/>
      <c r="W1050" s="196"/>
      <c r="X1050"/>
      <c r="Y1050" t="s">
        <v>8326</v>
      </c>
      <c r="Z1050">
        <v>1628407101</v>
      </c>
      <c r="AA1050" t="s">
        <v>8327</v>
      </c>
      <c r="AB1050" s="221" t="str">
        <f>_xlfn.IFNA(IF(Table[[#This Row],[Programme Partner]]&lt;&gt;Table[[#This Row],[Implementing Partner]],CONCATENATE(Table[[#This Row],[Programme Partner]],"-",Table[[#This Row],[Implementing Partner]]),Table[[#This Row],[Programme Partner]]),"")</f>
        <v>Turkish RC-BDRCS</v>
      </c>
    </row>
    <row r="1051" spans="1:28" ht="14.4" customHeight="1">
      <c r="A1051" s="183">
        <v>1098</v>
      </c>
      <c r="B1051" s="212" t="s">
        <v>8685</v>
      </c>
      <c r="C1051" s="198" t="s">
        <v>5024</v>
      </c>
      <c r="D1051" s="212" t="s">
        <v>5406</v>
      </c>
      <c r="E1051" s="195" t="s">
        <v>27</v>
      </c>
      <c r="F1051" s="195" t="s">
        <v>8012</v>
      </c>
      <c r="G1051" s="195" t="s">
        <v>8586</v>
      </c>
      <c r="H1051" s="195" t="str">
        <f>IFERROR(VLOOKUP(Table[[#This Row],[Activity Details of Assistance]],WHAT!E:F,2,FALSE),"")</f>
        <v># of door</v>
      </c>
      <c r="I1051" s="195"/>
      <c r="J1051">
        <v>464</v>
      </c>
      <c r="K1051" t="s">
        <v>8280</v>
      </c>
      <c r="L1051" s="214" t="s">
        <v>13</v>
      </c>
      <c r="M1051" s="214" t="s">
        <v>14</v>
      </c>
      <c r="N1051" s="195" t="s">
        <v>309</v>
      </c>
      <c r="O1051" s="195" t="s">
        <v>1606</v>
      </c>
      <c r="P1051" s="195" t="s">
        <v>4670</v>
      </c>
      <c r="Q1051" s="236">
        <v>44620</v>
      </c>
      <c r="R1051" s="236">
        <v>44896</v>
      </c>
      <c r="S1051" t="s">
        <v>8452</v>
      </c>
      <c r="T1051" s="196"/>
      <c r="U1051" s="196"/>
      <c r="V1051" s="196"/>
      <c r="W1051" s="196"/>
      <c r="X1051"/>
      <c r="Y1051" t="s">
        <v>8326</v>
      </c>
      <c r="Z1051">
        <v>1628407101</v>
      </c>
      <c r="AA1051" t="s">
        <v>8327</v>
      </c>
      <c r="AB1051" s="221" t="str">
        <f>_xlfn.IFNA(IF(Table[[#This Row],[Programme Partner]]&lt;&gt;Table[[#This Row],[Implementing Partner]],CONCATENATE(Table[[#This Row],[Programme Partner]],"-",Table[[#This Row],[Implementing Partner]]),Table[[#This Row],[Programme Partner]]),"")</f>
        <v>Turkish RC-BDRCS</v>
      </c>
    </row>
    <row r="1052" spans="1:28" ht="14.4" customHeight="1">
      <c r="A1052" s="183">
        <v>1099</v>
      </c>
      <c r="B1052" s="212" t="s">
        <v>8685</v>
      </c>
      <c r="C1052" s="198" t="s">
        <v>5024</v>
      </c>
      <c r="D1052" s="212" t="s">
        <v>5406</v>
      </c>
      <c r="E1052" s="195" t="s">
        <v>27</v>
      </c>
      <c r="F1052" s="195" t="s">
        <v>8012</v>
      </c>
      <c r="G1052" s="195" t="s">
        <v>8357</v>
      </c>
      <c r="H1052" s="195" t="str">
        <f>IFERROR(VLOOKUP(Table[[#This Row],[Activity Details of Assistance]],WHAT!E:F,2,FALSE),"")</f>
        <v># of door</v>
      </c>
      <c r="I1052" s="195"/>
      <c r="J1052">
        <v>188</v>
      </c>
      <c r="K1052" t="s">
        <v>8280</v>
      </c>
      <c r="L1052" s="214" t="s">
        <v>13</v>
      </c>
      <c r="M1052" s="214" t="s">
        <v>14</v>
      </c>
      <c r="N1052" s="195" t="s">
        <v>309</v>
      </c>
      <c r="O1052" s="195" t="s">
        <v>1606</v>
      </c>
      <c r="P1052" s="195" t="s">
        <v>4670</v>
      </c>
      <c r="Q1052" s="236">
        <v>44620</v>
      </c>
      <c r="R1052" s="236">
        <v>44896</v>
      </c>
      <c r="S1052" t="s">
        <v>8452</v>
      </c>
      <c r="T1052" s="196"/>
      <c r="U1052" s="196"/>
      <c r="V1052" s="196"/>
      <c r="W1052" s="196"/>
      <c r="X1052"/>
      <c r="Y1052" t="s">
        <v>8326</v>
      </c>
      <c r="Z1052">
        <v>1628407101</v>
      </c>
      <c r="AA1052" t="s">
        <v>8327</v>
      </c>
      <c r="AB1052" s="221" t="str">
        <f>_xlfn.IFNA(IF(Table[[#This Row],[Programme Partner]]&lt;&gt;Table[[#This Row],[Implementing Partner]],CONCATENATE(Table[[#This Row],[Programme Partner]],"-",Table[[#This Row],[Implementing Partner]]),Table[[#This Row],[Programme Partner]]),"")</f>
        <v>Turkish RC-BDRCS</v>
      </c>
    </row>
    <row r="1053" spans="1:28" ht="14.4" customHeight="1">
      <c r="A1053" s="183">
        <v>1100</v>
      </c>
      <c r="B1053" s="212" t="s">
        <v>8685</v>
      </c>
      <c r="C1053" s="198" t="s">
        <v>5024</v>
      </c>
      <c r="D1053" s="212" t="s">
        <v>5406</v>
      </c>
      <c r="E1053" s="195" t="s">
        <v>27</v>
      </c>
      <c r="F1053" s="195" t="s">
        <v>8011</v>
      </c>
      <c r="G1053" s="195" t="s">
        <v>8584</v>
      </c>
      <c r="H1053" s="195" t="str">
        <f>IFERROR(VLOOKUP(Table[[#This Row],[Activity Details of Assistance]],WHAT!E:F,2,FALSE),"")</f>
        <v># of tube well</v>
      </c>
      <c r="I1053" s="195"/>
      <c r="J1053">
        <v>8</v>
      </c>
      <c r="K1053" t="s">
        <v>8280</v>
      </c>
      <c r="L1053" s="214" t="s">
        <v>13</v>
      </c>
      <c r="M1053" s="214" t="s">
        <v>14</v>
      </c>
      <c r="N1053" s="195" t="s">
        <v>309</v>
      </c>
      <c r="O1053" s="195" t="s">
        <v>1606</v>
      </c>
      <c r="P1053" s="195" t="s">
        <v>4668</v>
      </c>
      <c r="Q1053" s="236">
        <v>44620</v>
      </c>
      <c r="R1053" s="236">
        <v>44896</v>
      </c>
      <c r="S1053" t="s">
        <v>8452</v>
      </c>
      <c r="T1053" s="196"/>
      <c r="U1053" s="196"/>
      <c r="V1053" s="196"/>
      <c r="W1053" s="196"/>
      <c r="X1053"/>
      <c r="Y1053" t="s">
        <v>8326</v>
      </c>
      <c r="Z1053">
        <v>1628407101</v>
      </c>
      <c r="AA1053" t="s">
        <v>8327</v>
      </c>
      <c r="AB1053" s="221" t="str">
        <f>_xlfn.IFNA(IF(Table[[#This Row],[Programme Partner]]&lt;&gt;Table[[#This Row],[Implementing Partner]],CONCATENATE(Table[[#This Row],[Programme Partner]],"-",Table[[#This Row],[Implementing Partner]]),Table[[#This Row],[Programme Partner]]),"")</f>
        <v>Turkish RC-BDRCS</v>
      </c>
    </row>
    <row r="1054" spans="1:28" ht="14.4" customHeight="1">
      <c r="A1054" s="183">
        <v>1101</v>
      </c>
      <c r="B1054" s="212" t="s">
        <v>8685</v>
      </c>
      <c r="C1054" s="198" t="s">
        <v>5024</v>
      </c>
      <c r="D1054" s="212" t="s">
        <v>5406</v>
      </c>
      <c r="E1054" s="195" t="s">
        <v>27</v>
      </c>
      <c r="F1054" s="195" t="s">
        <v>8011</v>
      </c>
      <c r="G1054" s="195" t="s">
        <v>8017</v>
      </c>
      <c r="H1054" s="195" t="str">
        <f>IFERROR(VLOOKUP(Table[[#This Row],[Activity Details of Assistance]],WHAT!E:F,2,FALSE),"")</f>
        <v># cubic meters / day</v>
      </c>
      <c r="I1054" s="195"/>
      <c r="J1054">
        <v>140</v>
      </c>
      <c r="K1054" t="s">
        <v>8280</v>
      </c>
      <c r="L1054" s="214" t="s">
        <v>13</v>
      </c>
      <c r="M1054" s="214" t="s">
        <v>14</v>
      </c>
      <c r="N1054" s="195" t="s">
        <v>309</v>
      </c>
      <c r="O1054" s="195" t="s">
        <v>1606</v>
      </c>
      <c r="P1054" s="195" t="s">
        <v>4668</v>
      </c>
      <c r="Q1054" s="236">
        <v>44620</v>
      </c>
      <c r="R1054" s="236">
        <v>44896</v>
      </c>
      <c r="S1054" t="s">
        <v>8452</v>
      </c>
      <c r="T1054" s="196"/>
      <c r="U1054" s="196"/>
      <c r="V1054" s="196"/>
      <c r="W1054" s="196"/>
      <c r="X1054"/>
      <c r="Y1054" t="s">
        <v>8326</v>
      </c>
      <c r="Z1054">
        <v>1628407101</v>
      </c>
      <c r="AA1054" t="s">
        <v>8327</v>
      </c>
      <c r="AB1054" s="221" t="str">
        <f>_xlfn.IFNA(IF(Table[[#This Row],[Programme Partner]]&lt;&gt;Table[[#This Row],[Implementing Partner]],CONCATENATE(Table[[#This Row],[Programme Partner]],"-",Table[[#This Row],[Implementing Partner]]),Table[[#This Row],[Programme Partner]]),"")</f>
        <v>Turkish RC-BDRCS</v>
      </c>
    </row>
    <row r="1055" spans="1:28" ht="14.4" customHeight="1">
      <c r="A1055" s="183">
        <v>1102</v>
      </c>
      <c r="B1055" s="212" t="s">
        <v>8685</v>
      </c>
      <c r="C1055" s="198" t="s">
        <v>5024</v>
      </c>
      <c r="D1055" s="212" t="s">
        <v>5406</v>
      </c>
      <c r="E1055" s="195" t="s">
        <v>27</v>
      </c>
      <c r="F1055" s="195" t="s">
        <v>8012</v>
      </c>
      <c r="G1055" s="213" t="s">
        <v>8365</v>
      </c>
      <c r="H1055" s="195" t="str">
        <f>IFERROR(VLOOKUP(Table[[#This Row],[Activity Details of Assistance]],WHAT!E:F,2,FALSE),"")</f>
        <v># of door</v>
      </c>
      <c r="I1055" s="195"/>
      <c r="J1055">
        <v>33</v>
      </c>
      <c r="K1055" t="s">
        <v>8280</v>
      </c>
      <c r="L1055" s="214" t="s">
        <v>13</v>
      </c>
      <c r="M1055" s="214" t="s">
        <v>14</v>
      </c>
      <c r="N1055" s="195" t="s">
        <v>309</v>
      </c>
      <c r="O1055" s="195" t="s">
        <v>1606</v>
      </c>
      <c r="P1055" s="195" t="s">
        <v>4668</v>
      </c>
      <c r="Q1055" s="236">
        <v>44620</v>
      </c>
      <c r="R1055" s="236">
        <v>44896</v>
      </c>
      <c r="S1055" t="s">
        <v>8452</v>
      </c>
      <c r="T1055" s="196"/>
      <c r="U1055" s="196"/>
      <c r="V1055" s="196"/>
      <c r="W1055" s="196"/>
      <c r="X1055"/>
      <c r="Y1055" t="s">
        <v>8326</v>
      </c>
      <c r="Z1055">
        <v>1628407101</v>
      </c>
      <c r="AA1055" t="s">
        <v>8327</v>
      </c>
      <c r="AB1055" s="221" t="str">
        <f>_xlfn.IFNA(IF(Table[[#This Row],[Programme Partner]]&lt;&gt;Table[[#This Row],[Implementing Partner]],CONCATENATE(Table[[#This Row],[Programme Partner]],"-",Table[[#This Row],[Implementing Partner]]),Table[[#This Row],[Programme Partner]]),"")</f>
        <v>Turkish RC-BDRCS</v>
      </c>
    </row>
    <row r="1056" spans="1:28" ht="14.4" customHeight="1">
      <c r="A1056" s="183">
        <v>1103</v>
      </c>
      <c r="B1056" s="212" t="s">
        <v>8685</v>
      </c>
      <c r="C1056" s="198" t="s">
        <v>5024</v>
      </c>
      <c r="D1056" s="212" t="s">
        <v>5406</v>
      </c>
      <c r="E1056" s="195" t="s">
        <v>27</v>
      </c>
      <c r="F1056" s="195" t="s">
        <v>8012</v>
      </c>
      <c r="G1056" s="213" t="s">
        <v>8354</v>
      </c>
      <c r="H1056" s="195" t="str">
        <f>IFERROR(VLOOKUP(Table[[#This Row],[Activity Details of Assistance]],WHAT!E:F,2,FALSE),"")</f>
        <v># of door</v>
      </c>
      <c r="I1056" s="195"/>
      <c r="J1056">
        <v>33</v>
      </c>
      <c r="K1056" t="s">
        <v>8280</v>
      </c>
      <c r="L1056" s="214" t="s">
        <v>13</v>
      </c>
      <c r="M1056" s="214" t="s">
        <v>14</v>
      </c>
      <c r="N1056" s="195" t="s">
        <v>309</v>
      </c>
      <c r="O1056" s="195" t="s">
        <v>1606</v>
      </c>
      <c r="P1056" s="195" t="s">
        <v>4668</v>
      </c>
      <c r="Q1056" s="236">
        <v>44620</v>
      </c>
      <c r="R1056" s="236">
        <v>44896</v>
      </c>
      <c r="S1056" t="s">
        <v>8452</v>
      </c>
      <c r="T1056" s="196"/>
      <c r="U1056" s="196"/>
      <c r="V1056" s="196"/>
      <c r="W1056" s="196"/>
      <c r="X1056"/>
      <c r="Y1056" t="s">
        <v>8326</v>
      </c>
      <c r="Z1056">
        <v>1628407101</v>
      </c>
      <c r="AA1056" t="s">
        <v>8327</v>
      </c>
      <c r="AB1056" s="221" t="str">
        <f>_xlfn.IFNA(IF(Table[[#This Row],[Programme Partner]]&lt;&gt;Table[[#This Row],[Implementing Partner]],CONCATENATE(Table[[#This Row],[Programme Partner]],"-",Table[[#This Row],[Implementing Partner]]),Table[[#This Row],[Programme Partner]]),"")</f>
        <v>Turkish RC-BDRCS</v>
      </c>
    </row>
    <row r="1057" spans="1:28" ht="14.4" customHeight="1">
      <c r="A1057" s="183">
        <v>1104</v>
      </c>
      <c r="B1057" s="212" t="s">
        <v>8685</v>
      </c>
      <c r="C1057" s="198" t="s">
        <v>5024</v>
      </c>
      <c r="D1057" s="212" t="s">
        <v>5406</v>
      </c>
      <c r="E1057" s="195" t="s">
        <v>27</v>
      </c>
      <c r="F1057" s="195" t="s">
        <v>8012</v>
      </c>
      <c r="G1057" s="213" t="s">
        <v>8367</v>
      </c>
      <c r="H1057" s="195" t="str">
        <f>IFERROR(VLOOKUP(Table[[#This Row],[Activity Details of Assistance]],WHAT!E:F,2,FALSE),"")</f>
        <v># of door</v>
      </c>
      <c r="I1057" s="195"/>
      <c r="J1057">
        <v>65</v>
      </c>
      <c r="K1057" t="s">
        <v>8280</v>
      </c>
      <c r="L1057" s="214" t="s">
        <v>13</v>
      </c>
      <c r="M1057" s="214" t="s">
        <v>14</v>
      </c>
      <c r="N1057" s="195" t="s">
        <v>309</v>
      </c>
      <c r="O1057" s="195" t="s">
        <v>1606</v>
      </c>
      <c r="P1057" s="195" t="s">
        <v>4668</v>
      </c>
      <c r="Q1057" s="236">
        <v>44620</v>
      </c>
      <c r="R1057" s="236">
        <v>44896</v>
      </c>
      <c r="S1057" t="s">
        <v>8452</v>
      </c>
      <c r="T1057" s="196"/>
      <c r="U1057" s="196"/>
      <c r="V1057" s="196"/>
      <c r="W1057" s="196"/>
      <c r="X1057"/>
      <c r="Y1057" t="s">
        <v>8326</v>
      </c>
      <c r="Z1057">
        <v>1628407101</v>
      </c>
      <c r="AA1057" t="s">
        <v>8327</v>
      </c>
      <c r="AB1057" s="221" t="str">
        <f>_xlfn.IFNA(IF(Table[[#This Row],[Programme Partner]]&lt;&gt;Table[[#This Row],[Implementing Partner]],CONCATENATE(Table[[#This Row],[Programme Partner]],"-",Table[[#This Row],[Implementing Partner]]),Table[[#This Row],[Programme Partner]]),"")</f>
        <v>Turkish RC-BDRCS</v>
      </c>
    </row>
    <row r="1058" spans="1:28" ht="14.4" customHeight="1">
      <c r="A1058" s="183">
        <v>1105</v>
      </c>
      <c r="B1058" s="212" t="s">
        <v>8685</v>
      </c>
      <c r="C1058" s="198" t="s">
        <v>5024</v>
      </c>
      <c r="D1058" s="212" t="s">
        <v>5406</v>
      </c>
      <c r="E1058" s="195" t="s">
        <v>27</v>
      </c>
      <c r="F1058" s="195" t="s">
        <v>8012</v>
      </c>
      <c r="G1058" s="195" t="s">
        <v>8586</v>
      </c>
      <c r="H1058" s="195" t="str">
        <f>IFERROR(VLOOKUP(Table[[#This Row],[Activity Details of Assistance]],WHAT!E:F,2,FALSE),"")</f>
        <v># of door</v>
      </c>
      <c r="I1058" s="195"/>
      <c r="J1058">
        <v>5</v>
      </c>
      <c r="K1058" t="s">
        <v>8280</v>
      </c>
      <c r="L1058" s="214" t="s">
        <v>13</v>
      </c>
      <c r="M1058" s="214" t="s">
        <v>14</v>
      </c>
      <c r="N1058" s="195" t="s">
        <v>309</v>
      </c>
      <c r="O1058" s="195" t="s">
        <v>1606</v>
      </c>
      <c r="P1058" s="195" t="s">
        <v>4668</v>
      </c>
      <c r="Q1058" s="236">
        <v>44620</v>
      </c>
      <c r="R1058" s="236">
        <v>44896</v>
      </c>
      <c r="S1058" t="s">
        <v>8452</v>
      </c>
      <c r="T1058" s="196"/>
      <c r="U1058" s="196"/>
      <c r="V1058" s="196"/>
      <c r="W1058" s="196"/>
      <c r="X1058"/>
      <c r="Y1058" t="s">
        <v>8326</v>
      </c>
      <c r="Z1058">
        <v>1628407101</v>
      </c>
      <c r="AA1058" t="s">
        <v>8327</v>
      </c>
      <c r="AB1058" s="221" t="str">
        <f>_xlfn.IFNA(IF(Table[[#This Row],[Programme Partner]]&lt;&gt;Table[[#This Row],[Implementing Partner]],CONCATENATE(Table[[#This Row],[Programme Partner]],"-",Table[[#This Row],[Implementing Partner]]),Table[[#This Row],[Programme Partner]]),"")</f>
        <v>Turkish RC-BDRCS</v>
      </c>
    </row>
    <row r="1059" spans="1:28" ht="14.4" customHeight="1">
      <c r="A1059" s="183">
        <v>1106</v>
      </c>
      <c r="B1059" s="212" t="s">
        <v>8685</v>
      </c>
      <c r="C1059" s="198" t="s">
        <v>5024</v>
      </c>
      <c r="D1059" s="212" t="s">
        <v>5406</v>
      </c>
      <c r="E1059" s="195" t="s">
        <v>27</v>
      </c>
      <c r="F1059" s="195" t="s">
        <v>8012</v>
      </c>
      <c r="G1059" t="s">
        <v>8019</v>
      </c>
      <c r="H1059" s="195" t="str">
        <f>IFERROR(VLOOKUP(Table[[#This Row],[Activity Details of Assistance]],WHAT!E:F,2,FALSE),"")</f>
        <v>N/A</v>
      </c>
      <c r="I1059" s="195"/>
      <c r="J1059">
        <v>250</v>
      </c>
      <c r="K1059" t="s">
        <v>8280</v>
      </c>
      <c r="L1059" s="214" t="s">
        <v>13</v>
      </c>
      <c r="M1059" s="214" t="s">
        <v>14</v>
      </c>
      <c r="N1059" s="195" t="s">
        <v>309</v>
      </c>
      <c r="O1059" s="195" t="s">
        <v>1606</v>
      </c>
      <c r="P1059" s="195" t="s">
        <v>4668</v>
      </c>
      <c r="Q1059" s="236">
        <v>44620</v>
      </c>
      <c r="R1059" s="236">
        <v>44896</v>
      </c>
      <c r="S1059" t="s">
        <v>8452</v>
      </c>
      <c r="T1059" s="196"/>
      <c r="U1059" s="196"/>
      <c r="V1059" s="196"/>
      <c r="W1059" s="196"/>
      <c r="X1059" t="s">
        <v>8500</v>
      </c>
      <c r="Y1059" t="s">
        <v>8326</v>
      </c>
      <c r="Z1059">
        <v>1628407101</v>
      </c>
      <c r="AA1059" t="s">
        <v>8327</v>
      </c>
      <c r="AB1059" s="221" t="str">
        <f>_xlfn.IFNA(IF(Table[[#This Row],[Programme Partner]]&lt;&gt;Table[[#This Row],[Implementing Partner]],CONCATENATE(Table[[#This Row],[Programme Partner]],"-",Table[[#This Row],[Implementing Partner]]),Table[[#This Row],[Programme Partner]]),"")</f>
        <v>Turkish RC-BDRCS</v>
      </c>
    </row>
    <row r="1060" spans="1:28" ht="14.4" customHeight="1">
      <c r="A1060" s="183">
        <v>1107</v>
      </c>
      <c r="B1060" s="212" t="s">
        <v>8685</v>
      </c>
      <c r="C1060" s="198" t="s">
        <v>5024</v>
      </c>
      <c r="D1060" s="212" t="s">
        <v>5406</v>
      </c>
      <c r="E1060" s="195" t="s">
        <v>27</v>
      </c>
      <c r="F1060" s="195" t="s">
        <v>8013</v>
      </c>
      <c r="G1060" s="213" t="s">
        <v>8313</v>
      </c>
      <c r="H1060" s="195" t="str">
        <f>IFERROR(VLOOKUP(Table[[#This Row],[Activity Details of Assistance]],WHAT!E:F,2,FALSE),"")</f>
        <v># of HP sessions at community level</v>
      </c>
      <c r="I1060" s="195"/>
      <c r="J1060">
        <v>540</v>
      </c>
      <c r="K1060" t="s">
        <v>8280</v>
      </c>
      <c r="L1060" s="214" t="s">
        <v>13</v>
      </c>
      <c r="M1060" s="214" t="s">
        <v>14</v>
      </c>
      <c r="N1060" s="195" t="s">
        <v>309</v>
      </c>
      <c r="O1060" s="195" t="s">
        <v>1606</v>
      </c>
      <c r="P1060" s="195" t="s">
        <v>4668</v>
      </c>
      <c r="Q1060" s="236">
        <v>44620</v>
      </c>
      <c r="R1060" s="236">
        <v>44896</v>
      </c>
      <c r="S1060" t="s">
        <v>8452</v>
      </c>
      <c r="T1060" s="196"/>
      <c r="U1060" s="196"/>
      <c r="V1060" s="196"/>
      <c r="W1060" s="196"/>
      <c r="X1060"/>
      <c r="Y1060" t="s">
        <v>8326</v>
      </c>
      <c r="Z1060">
        <v>1628407101</v>
      </c>
      <c r="AA1060" t="s">
        <v>8327</v>
      </c>
      <c r="AB1060" s="221" t="str">
        <f>_xlfn.IFNA(IF(Table[[#This Row],[Programme Partner]]&lt;&gt;Table[[#This Row],[Implementing Partner]],CONCATENATE(Table[[#This Row],[Programme Partner]],"-",Table[[#This Row],[Implementing Partner]]),Table[[#This Row],[Programme Partner]]),"")</f>
        <v>Turkish RC-BDRCS</v>
      </c>
    </row>
    <row r="1061" spans="1:28" ht="14.4" customHeight="1">
      <c r="A1061" s="183">
        <v>1108</v>
      </c>
      <c r="B1061" s="212" t="s">
        <v>8685</v>
      </c>
      <c r="C1061" s="198" t="s">
        <v>5024</v>
      </c>
      <c r="D1061" s="212" t="s">
        <v>5406</v>
      </c>
      <c r="E1061" s="195" t="s">
        <v>27</v>
      </c>
      <c r="F1061" s="195" t="s">
        <v>8013</v>
      </c>
      <c r="G1061" s="195" t="s">
        <v>8314</v>
      </c>
      <c r="H1061" s="195" t="str">
        <f>IFERROR(VLOOKUP(Table[[#This Row],[Activity Details of Assistance]],WHAT!E:F,2,FALSE),"")</f>
        <v># of HP sessions at HH level</v>
      </c>
      <c r="I1061" s="195"/>
      <c r="J1061">
        <v>2700</v>
      </c>
      <c r="K1061" t="s">
        <v>8280</v>
      </c>
      <c r="L1061" s="214" t="s">
        <v>13</v>
      </c>
      <c r="M1061" s="214" t="s">
        <v>14</v>
      </c>
      <c r="N1061" s="195" t="s">
        <v>309</v>
      </c>
      <c r="O1061" s="195" t="s">
        <v>1606</v>
      </c>
      <c r="P1061" s="195" t="s">
        <v>4668</v>
      </c>
      <c r="Q1061" s="236">
        <v>44620</v>
      </c>
      <c r="R1061" s="236">
        <v>44896</v>
      </c>
      <c r="S1061" t="s">
        <v>8452</v>
      </c>
      <c r="T1061" s="196"/>
      <c r="U1061" s="196"/>
      <c r="V1061" s="196"/>
      <c r="W1061" s="196"/>
      <c r="X1061"/>
      <c r="Y1061" t="s">
        <v>8326</v>
      </c>
      <c r="Z1061">
        <v>1628407101</v>
      </c>
      <c r="AA1061" t="s">
        <v>8327</v>
      </c>
      <c r="AB1061" s="221" t="str">
        <f>_xlfn.IFNA(IF(Table[[#This Row],[Programme Partner]]&lt;&gt;Table[[#This Row],[Implementing Partner]],CONCATENATE(Table[[#This Row],[Programme Partner]],"-",Table[[#This Row],[Implementing Partner]]),Table[[#This Row],[Programme Partner]]),"")</f>
        <v>Turkish RC-BDRCS</v>
      </c>
    </row>
    <row r="1062" spans="1:28" ht="14.4" customHeight="1">
      <c r="A1062" s="183">
        <v>1109</v>
      </c>
      <c r="B1062" s="212" t="s">
        <v>8685</v>
      </c>
      <c r="C1062" s="198" t="s">
        <v>5024</v>
      </c>
      <c r="D1062" s="212" t="s">
        <v>5406</v>
      </c>
      <c r="E1062" s="195" t="s">
        <v>27</v>
      </c>
      <c r="F1062" s="195" t="s">
        <v>8011</v>
      </c>
      <c r="G1062" s="213" t="s">
        <v>8353</v>
      </c>
      <c r="H1062" s="195" t="str">
        <f>IFERROR(VLOOKUP(Table[[#This Row],[Activity Details of Assistance]],WHAT!E:F,2,FALSE),"")</f>
        <v># of tube well</v>
      </c>
      <c r="I1062" s="195"/>
      <c r="J1062">
        <v>6</v>
      </c>
      <c r="K1062" t="s">
        <v>8280</v>
      </c>
      <c r="L1062" s="214" t="s">
        <v>13</v>
      </c>
      <c r="M1062" s="214" t="s">
        <v>14</v>
      </c>
      <c r="N1062" s="195" t="s">
        <v>309</v>
      </c>
      <c r="O1062" s="195" t="s">
        <v>1606</v>
      </c>
      <c r="P1062" s="195" t="s">
        <v>4656</v>
      </c>
      <c r="Q1062" s="236">
        <v>44620</v>
      </c>
      <c r="R1062" s="236">
        <v>44896</v>
      </c>
      <c r="S1062" t="s">
        <v>8452</v>
      </c>
      <c r="T1062" s="196"/>
      <c r="U1062" s="196"/>
      <c r="V1062" s="196"/>
      <c r="W1062" s="196"/>
      <c r="X1062"/>
      <c r="Y1062" t="s">
        <v>8326</v>
      </c>
      <c r="Z1062">
        <v>1628407101</v>
      </c>
      <c r="AA1062" t="s">
        <v>8327</v>
      </c>
      <c r="AB1062" s="221" t="str">
        <f>_xlfn.IFNA(IF(Table[[#This Row],[Programme Partner]]&lt;&gt;Table[[#This Row],[Implementing Partner]],CONCATENATE(Table[[#This Row],[Programme Partner]],"-",Table[[#This Row],[Implementing Partner]]),Table[[#This Row],[Programme Partner]]),"")</f>
        <v>Turkish RC-BDRCS</v>
      </c>
    </row>
    <row r="1063" spans="1:28" ht="14.4" customHeight="1">
      <c r="A1063" s="183">
        <v>1110</v>
      </c>
      <c r="B1063" s="212" t="s">
        <v>8685</v>
      </c>
      <c r="C1063" s="198" t="s">
        <v>5024</v>
      </c>
      <c r="D1063" s="212" t="s">
        <v>5406</v>
      </c>
      <c r="E1063" s="195" t="s">
        <v>27</v>
      </c>
      <c r="F1063" s="195" t="s">
        <v>8011</v>
      </c>
      <c r="G1063" s="213" t="s">
        <v>8017</v>
      </c>
      <c r="H1063" s="195" t="str">
        <f>IFERROR(VLOOKUP(Table[[#This Row],[Activity Details of Assistance]],WHAT!E:F,2,FALSE),"")</f>
        <v># cubic meters / day</v>
      </c>
      <c r="I1063" s="195"/>
      <c r="J1063">
        <v>40</v>
      </c>
      <c r="K1063" t="s">
        <v>8280</v>
      </c>
      <c r="L1063" s="214" t="s">
        <v>13</v>
      </c>
      <c r="M1063" s="214" t="s">
        <v>14</v>
      </c>
      <c r="N1063" s="195" t="s">
        <v>309</v>
      </c>
      <c r="O1063" s="195" t="s">
        <v>1606</v>
      </c>
      <c r="P1063" s="195" t="s">
        <v>4656</v>
      </c>
      <c r="Q1063" s="236">
        <v>44620</v>
      </c>
      <c r="R1063" s="236">
        <v>44896</v>
      </c>
      <c r="S1063" t="s">
        <v>8452</v>
      </c>
      <c r="T1063" s="196"/>
      <c r="U1063" s="196"/>
      <c r="V1063" s="196"/>
      <c r="W1063" s="196"/>
      <c r="X1063"/>
      <c r="Y1063" t="s">
        <v>8326</v>
      </c>
      <c r="Z1063">
        <v>1628407101</v>
      </c>
      <c r="AA1063" t="s">
        <v>8327</v>
      </c>
      <c r="AB1063" s="221" t="str">
        <f>_xlfn.IFNA(IF(Table[[#This Row],[Programme Partner]]&lt;&gt;Table[[#This Row],[Implementing Partner]],CONCATENATE(Table[[#This Row],[Programme Partner]],"-",Table[[#This Row],[Implementing Partner]]),Table[[#This Row],[Programme Partner]]),"")</f>
        <v>Turkish RC-BDRCS</v>
      </c>
    </row>
    <row r="1064" spans="1:28" ht="14.4" customHeight="1">
      <c r="A1064" s="183">
        <v>1111</v>
      </c>
      <c r="B1064" s="195" t="s">
        <v>5268</v>
      </c>
      <c r="C1064" s="198" t="s">
        <v>5033</v>
      </c>
      <c r="D1064" s="197" t="s">
        <v>8460</v>
      </c>
      <c r="E1064" s="195" t="s">
        <v>27</v>
      </c>
      <c r="F1064" s="195" t="s">
        <v>8014</v>
      </c>
      <c r="G1064" s="213" t="s">
        <v>8361</v>
      </c>
      <c r="H1064" s="195" t="str">
        <f>IFERROR(VLOOKUP(Table[[#This Row],[Activity Details of Assistance]],WHAT!E:F,2,FALSE),"")</f>
        <v># of plant</v>
      </c>
      <c r="I1064" s="195"/>
      <c r="J1064">
        <v>1</v>
      </c>
      <c r="K1064" t="s">
        <v>8280</v>
      </c>
      <c r="L1064" s="214" t="s">
        <v>13</v>
      </c>
      <c r="M1064" s="214" t="s">
        <v>14</v>
      </c>
      <c r="N1064" s="195" t="s">
        <v>307</v>
      </c>
      <c r="O1064" s="195" t="s">
        <v>1602</v>
      </c>
      <c r="P1064" s="195" t="s">
        <v>8303</v>
      </c>
      <c r="Q1064" s="236">
        <v>44620</v>
      </c>
      <c r="R1064" s="236">
        <v>44713</v>
      </c>
      <c r="S1064" s="291" t="s">
        <v>8590</v>
      </c>
      <c r="T1064" s="196"/>
      <c r="U1064" s="196"/>
      <c r="V1064" s="196"/>
      <c r="W1064" s="196"/>
      <c r="X1064"/>
      <c r="Y1064" t="s">
        <v>8480</v>
      </c>
      <c r="Z1064">
        <v>1960166946</v>
      </c>
      <c r="AA1064" t="s">
        <v>8481</v>
      </c>
      <c r="AB1064" s="221" t="str">
        <f>_xlfn.IFNA(IF(Table[[#This Row],[Programme Partner]]&lt;&gt;Table[[#This Row],[Implementing Partner]],CONCATENATE(Table[[#This Row],[Programme Partner]],"-",Table[[#This Row],[Implementing Partner]]),Table[[#This Row],[Programme Partner]]),"")</f>
        <v>UNDP-BRAC</v>
      </c>
    </row>
    <row r="1065" spans="1:28" ht="14.4" customHeight="1">
      <c r="A1065" s="183">
        <v>1112</v>
      </c>
      <c r="B1065" s="195" t="s">
        <v>5268</v>
      </c>
      <c r="C1065" s="198" t="s">
        <v>5033</v>
      </c>
      <c r="D1065" s="197" t="s">
        <v>8460</v>
      </c>
      <c r="E1065" s="195" t="s">
        <v>27</v>
      </c>
      <c r="F1065" s="195" t="s">
        <v>8014</v>
      </c>
      <c r="G1065" s="213" t="s">
        <v>8358</v>
      </c>
      <c r="H1065" s="195" t="str">
        <f>IFERROR(VLOOKUP(Table[[#This Row],[Activity Details of Assistance]],WHAT!E:F,2,FALSE),"")</f>
        <v># of campaign per camp </v>
      </c>
      <c r="I1065" s="195"/>
      <c r="J1065">
        <v>1</v>
      </c>
      <c r="K1065" t="s">
        <v>8280</v>
      </c>
      <c r="L1065" s="214" t="s">
        <v>13</v>
      </c>
      <c r="M1065" s="214" t="s">
        <v>14</v>
      </c>
      <c r="N1065" s="195" t="s">
        <v>307</v>
      </c>
      <c r="O1065" s="195" t="s">
        <v>1599</v>
      </c>
      <c r="P1065" s="195" t="s">
        <v>8198</v>
      </c>
      <c r="Q1065" s="236">
        <v>44620</v>
      </c>
      <c r="R1065" s="236">
        <v>44713</v>
      </c>
      <c r="S1065" s="291" t="s">
        <v>8590</v>
      </c>
      <c r="T1065" s="196"/>
      <c r="U1065" s="196"/>
      <c r="V1065" s="196"/>
      <c r="W1065" s="196"/>
      <c r="X1065"/>
      <c r="Y1065" t="s">
        <v>8480</v>
      </c>
      <c r="Z1065">
        <v>1960166946</v>
      </c>
      <c r="AA1065" t="s">
        <v>8481</v>
      </c>
      <c r="AB1065" s="221" t="str">
        <f>_xlfn.IFNA(IF(Table[[#This Row],[Programme Partner]]&lt;&gt;Table[[#This Row],[Implementing Partner]],CONCATENATE(Table[[#This Row],[Programme Partner]],"-",Table[[#This Row],[Implementing Partner]]),Table[[#This Row],[Programme Partner]]),"")</f>
        <v>UNDP-BRAC</v>
      </c>
    </row>
    <row r="1066" spans="1:28" ht="14.4" customHeight="1">
      <c r="A1066" s="183">
        <v>1113</v>
      </c>
      <c r="B1066" s="195" t="s">
        <v>5268</v>
      </c>
      <c r="C1066" s="198" t="s">
        <v>5033</v>
      </c>
      <c r="D1066" s="197" t="s">
        <v>8460</v>
      </c>
      <c r="E1066" s="195" t="s">
        <v>27</v>
      </c>
      <c r="F1066" s="195" t="s">
        <v>8014</v>
      </c>
      <c r="G1066" s="195" t="s">
        <v>8358</v>
      </c>
      <c r="H1066" s="195" t="str">
        <f>IFERROR(VLOOKUP(Table[[#This Row],[Activity Details of Assistance]],WHAT!E:F,2,FALSE),"")</f>
        <v># of campaign per camp </v>
      </c>
      <c r="I1066" s="195"/>
      <c r="J1066">
        <v>1</v>
      </c>
      <c r="K1066" t="s">
        <v>8280</v>
      </c>
      <c r="L1066" s="214" t="s">
        <v>13</v>
      </c>
      <c r="M1066" s="214" t="s">
        <v>14</v>
      </c>
      <c r="N1066" s="195" t="s">
        <v>307</v>
      </c>
      <c r="O1066" s="195" t="s">
        <v>1179</v>
      </c>
      <c r="P1066" s="195" t="s">
        <v>8264</v>
      </c>
      <c r="Q1066" s="236">
        <v>44620</v>
      </c>
      <c r="R1066" s="236">
        <v>44713</v>
      </c>
      <c r="S1066" s="291" t="s">
        <v>8590</v>
      </c>
      <c r="T1066" s="196"/>
      <c r="U1066" s="196"/>
      <c r="V1066" s="196"/>
      <c r="W1066" s="196"/>
      <c r="X1066"/>
      <c r="Y1066" t="s">
        <v>8480</v>
      </c>
      <c r="Z1066">
        <v>1960166946</v>
      </c>
      <c r="AA1066" t="s">
        <v>8481</v>
      </c>
      <c r="AB1066" s="221" t="str">
        <f>_xlfn.IFNA(IF(Table[[#This Row],[Programme Partner]]&lt;&gt;Table[[#This Row],[Implementing Partner]],CONCATENATE(Table[[#This Row],[Programme Partner]],"-",Table[[#This Row],[Implementing Partner]]),Table[[#This Row],[Programme Partner]]),"")</f>
        <v>UNDP-BRAC</v>
      </c>
    </row>
    <row r="1067" spans="1:28" ht="14.4" customHeight="1">
      <c r="A1067" s="183">
        <v>1114</v>
      </c>
      <c r="B1067" s="195" t="s">
        <v>5268</v>
      </c>
      <c r="C1067" s="198" t="s">
        <v>5033</v>
      </c>
      <c r="D1067" s="197" t="s">
        <v>8460</v>
      </c>
      <c r="E1067" s="195" t="s">
        <v>27</v>
      </c>
      <c r="F1067" s="195" t="s">
        <v>8014</v>
      </c>
      <c r="G1067" s="213" t="s">
        <v>8358</v>
      </c>
      <c r="H1067" s="195" t="str">
        <f>IFERROR(VLOOKUP(Table[[#This Row],[Activity Details of Assistance]],WHAT!E:F,2,FALSE),"")</f>
        <v># of campaign per camp </v>
      </c>
      <c r="I1067" s="195"/>
      <c r="J1067">
        <v>1</v>
      </c>
      <c r="K1067" t="s">
        <v>8280</v>
      </c>
      <c r="L1067" s="214" t="s">
        <v>13</v>
      </c>
      <c r="M1067" s="214" t="s">
        <v>14</v>
      </c>
      <c r="N1067" s="195" t="s">
        <v>307</v>
      </c>
      <c r="O1067" s="195" t="s">
        <v>1603</v>
      </c>
      <c r="P1067" s="195" t="s">
        <v>8241</v>
      </c>
      <c r="Q1067" s="236">
        <v>44620</v>
      </c>
      <c r="R1067" s="236">
        <v>44713</v>
      </c>
      <c r="S1067" s="291" t="s">
        <v>8590</v>
      </c>
      <c r="T1067" s="196"/>
      <c r="U1067" s="196"/>
      <c r="V1067" s="196"/>
      <c r="W1067" s="196"/>
      <c r="X1067"/>
      <c r="Y1067" t="s">
        <v>8480</v>
      </c>
      <c r="Z1067">
        <v>1960166946</v>
      </c>
      <c r="AA1067" t="s">
        <v>8481</v>
      </c>
      <c r="AB1067" s="221" t="str">
        <f>_xlfn.IFNA(IF(Table[[#This Row],[Programme Partner]]&lt;&gt;Table[[#This Row],[Implementing Partner]],CONCATENATE(Table[[#This Row],[Programme Partner]],"-",Table[[#This Row],[Implementing Partner]]),Table[[#This Row],[Programme Partner]]),"")</f>
        <v>UNDP-BRAC</v>
      </c>
    </row>
    <row r="1068" spans="1:28" ht="14.4" customHeight="1">
      <c r="A1068" s="183">
        <v>1115</v>
      </c>
      <c r="B1068" s="195" t="s">
        <v>5268</v>
      </c>
      <c r="C1068" s="198" t="s">
        <v>5033</v>
      </c>
      <c r="D1068" s="197" t="s">
        <v>8460</v>
      </c>
      <c r="E1068" s="195" t="s">
        <v>27</v>
      </c>
      <c r="F1068" s="195" t="s">
        <v>8014</v>
      </c>
      <c r="G1068" s="195" t="s">
        <v>8358</v>
      </c>
      <c r="H1068" s="195" t="str">
        <f>IFERROR(VLOOKUP(Table[[#This Row],[Activity Details of Assistance]],WHAT!E:F,2,FALSE),"")</f>
        <v># of campaign per camp </v>
      </c>
      <c r="I1068" s="195"/>
      <c r="J1068">
        <v>1</v>
      </c>
      <c r="K1068" t="s">
        <v>8280</v>
      </c>
      <c r="L1068" s="214" t="s">
        <v>13</v>
      </c>
      <c r="M1068" s="214" t="s">
        <v>14</v>
      </c>
      <c r="N1068" s="195" t="s">
        <v>309</v>
      </c>
      <c r="O1068" s="195" t="s">
        <v>1607</v>
      </c>
      <c r="P1068" s="195" t="s">
        <v>8211</v>
      </c>
      <c r="Q1068" s="236">
        <v>44620</v>
      </c>
      <c r="R1068" s="236">
        <v>44713</v>
      </c>
      <c r="S1068" s="291" t="s">
        <v>8590</v>
      </c>
      <c r="T1068" s="196"/>
      <c r="U1068" s="196"/>
      <c r="V1068" s="196"/>
      <c r="W1068" s="196"/>
      <c r="X1068"/>
      <c r="Y1068" t="s">
        <v>8480</v>
      </c>
      <c r="Z1068">
        <v>1960166946</v>
      </c>
      <c r="AA1068" t="s">
        <v>8481</v>
      </c>
      <c r="AB1068" s="221" t="str">
        <f>_xlfn.IFNA(IF(Table[[#This Row],[Programme Partner]]&lt;&gt;Table[[#This Row],[Implementing Partner]],CONCATENATE(Table[[#This Row],[Programme Partner]],"-",Table[[#This Row],[Implementing Partner]]),Table[[#This Row],[Programme Partner]]),"")</f>
        <v>UNDP-BRAC</v>
      </c>
    </row>
    <row r="1069" spans="1:28" ht="14.4" customHeight="1">
      <c r="A1069" s="183">
        <v>1116</v>
      </c>
      <c r="B1069" s="195" t="s">
        <v>5268</v>
      </c>
      <c r="C1069" s="198" t="s">
        <v>5033</v>
      </c>
      <c r="D1069" s="197" t="s">
        <v>8460</v>
      </c>
      <c r="E1069" s="195" t="s">
        <v>27</v>
      </c>
      <c r="F1069" s="195" t="s">
        <v>8014</v>
      </c>
      <c r="G1069" s="213" t="s">
        <v>8358</v>
      </c>
      <c r="H1069" s="195" t="str">
        <f>IFERROR(VLOOKUP(Table[[#This Row],[Activity Details of Assistance]],WHAT!E:F,2,FALSE),"")</f>
        <v># of campaign per camp </v>
      </c>
      <c r="I1069" s="195"/>
      <c r="J1069">
        <v>1</v>
      </c>
      <c r="K1069" t="s">
        <v>8280</v>
      </c>
      <c r="L1069" s="214" t="s">
        <v>13</v>
      </c>
      <c r="M1069" s="214" t="s">
        <v>14</v>
      </c>
      <c r="N1069" s="195" t="s">
        <v>309</v>
      </c>
      <c r="O1069" s="195" t="s">
        <v>1606</v>
      </c>
      <c r="P1069" s="195" t="s">
        <v>8208</v>
      </c>
      <c r="Q1069" s="236">
        <v>44620</v>
      </c>
      <c r="R1069" s="236">
        <v>44713</v>
      </c>
      <c r="S1069" s="291" t="s">
        <v>8590</v>
      </c>
      <c r="T1069" s="196"/>
      <c r="U1069" s="196"/>
      <c r="V1069" s="196"/>
      <c r="W1069" s="196"/>
      <c r="X1069"/>
      <c r="Y1069" t="s">
        <v>8480</v>
      </c>
      <c r="Z1069">
        <v>1960166946</v>
      </c>
      <c r="AA1069" t="s">
        <v>8481</v>
      </c>
      <c r="AB1069" s="221" t="str">
        <f>_xlfn.IFNA(IF(Table[[#This Row],[Programme Partner]]&lt;&gt;Table[[#This Row],[Implementing Partner]],CONCATENATE(Table[[#This Row],[Programme Partner]],"-",Table[[#This Row],[Implementing Partner]]),Table[[#This Row],[Programme Partner]]),"")</f>
        <v>UNDP-BRAC</v>
      </c>
    </row>
    <row r="1070" spans="1:28" ht="14.4" customHeight="1">
      <c r="A1070" s="183">
        <v>1117</v>
      </c>
      <c r="B1070" s="195" t="s">
        <v>5268</v>
      </c>
      <c r="C1070" s="198" t="s">
        <v>5033</v>
      </c>
      <c r="D1070" s="197" t="s">
        <v>8460</v>
      </c>
      <c r="E1070" s="195" t="s">
        <v>27</v>
      </c>
      <c r="F1070" s="195" t="s">
        <v>8014</v>
      </c>
      <c r="G1070" s="213" t="s">
        <v>8361</v>
      </c>
      <c r="H1070" s="195" t="str">
        <f>IFERROR(VLOOKUP(Table[[#This Row],[Activity Details of Assistance]],WHAT!E:F,2,FALSE),"")</f>
        <v># of plant</v>
      </c>
      <c r="I1070" s="195"/>
      <c r="J1070">
        <v>1</v>
      </c>
      <c r="K1070" t="s">
        <v>8280</v>
      </c>
      <c r="L1070" s="214" t="s">
        <v>13</v>
      </c>
      <c r="M1070" s="214" t="s">
        <v>14</v>
      </c>
      <c r="N1070" s="195" t="s">
        <v>307</v>
      </c>
      <c r="O1070" s="195" t="s">
        <v>1602</v>
      </c>
      <c r="P1070" s="195" t="s">
        <v>8303</v>
      </c>
      <c r="Q1070" s="236">
        <v>44620</v>
      </c>
      <c r="R1070" s="236">
        <v>44713</v>
      </c>
      <c r="S1070" s="291" t="s">
        <v>8590</v>
      </c>
      <c r="T1070" s="196"/>
      <c r="U1070" s="196"/>
      <c r="V1070" s="196"/>
      <c r="W1070" s="196"/>
      <c r="X1070"/>
      <c r="Y1070" t="s">
        <v>8480</v>
      </c>
      <c r="Z1070">
        <v>1960166946</v>
      </c>
      <c r="AA1070" t="s">
        <v>8481</v>
      </c>
      <c r="AB1070" s="221" t="str">
        <f>_xlfn.IFNA(IF(Table[[#This Row],[Programme Partner]]&lt;&gt;Table[[#This Row],[Implementing Partner]],CONCATENATE(Table[[#This Row],[Programme Partner]],"-",Table[[#This Row],[Implementing Partner]]),Table[[#This Row],[Programme Partner]]),"")</f>
        <v>UNDP-BRAC</v>
      </c>
    </row>
    <row r="1071" spans="1:28" ht="14.4" customHeight="1">
      <c r="A1071" s="183">
        <v>1118</v>
      </c>
      <c r="B1071" s="195" t="s">
        <v>5268</v>
      </c>
      <c r="C1071" s="198" t="s">
        <v>5033</v>
      </c>
      <c r="D1071" s="197" t="s">
        <v>8460</v>
      </c>
      <c r="E1071" s="195" t="s">
        <v>27</v>
      </c>
      <c r="F1071" s="195" t="s">
        <v>8014</v>
      </c>
      <c r="G1071" s="213" t="s">
        <v>8358</v>
      </c>
      <c r="H1071" s="195" t="str">
        <f>IFERROR(VLOOKUP(Table[[#This Row],[Activity Details of Assistance]],WHAT!E:F,2,FALSE),"")</f>
        <v># of campaign per camp </v>
      </c>
      <c r="I1071" s="195"/>
      <c r="J1071">
        <v>1</v>
      </c>
      <c r="K1071" t="s">
        <v>8280</v>
      </c>
      <c r="L1071" s="214" t="s">
        <v>13</v>
      </c>
      <c r="M1071" s="214" t="s">
        <v>14</v>
      </c>
      <c r="N1071" s="195" t="s">
        <v>307</v>
      </c>
      <c r="O1071" s="195" t="s">
        <v>1599</v>
      </c>
      <c r="P1071" s="195" t="s">
        <v>8198</v>
      </c>
      <c r="Q1071" s="236">
        <v>44620</v>
      </c>
      <c r="R1071" s="236">
        <v>44713</v>
      </c>
      <c r="S1071" s="291" t="s">
        <v>8590</v>
      </c>
      <c r="T1071" s="196"/>
      <c r="U1071" s="196"/>
      <c r="V1071" s="196"/>
      <c r="W1071" s="196"/>
      <c r="X1071"/>
      <c r="Y1071" t="s">
        <v>8480</v>
      </c>
      <c r="Z1071">
        <v>1960166946</v>
      </c>
      <c r="AA1071" t="s">
        <v>8481</v>
      </c>
      <c r="AB1071" s="221" t="str">
        <f>_xlfn.IFNA(IF(Table[[#This Row],[Programme Partner]]&lt;&gt;Table[[#This Row],[Implementing Partner]],CONCATENATE(Table[[#This Row],[Programme Partner]],"-",Table[[#This Row],[Implementing Partner]]),Table[[#This Row],[Programme Partner]]),"")</f>
        <v>UNDP-BRAC</v>
      </c>
    </row>
    <row r="1072" spans="1:28" ht="14.4" customHeight="1">
      <c r="A1072" s="183">
        <v>1119</v>
      </c>
      <c r="B1072" s="195" t="s">
        <v>5268</v>
      </c>
      <c r="C1072" s="198" t="s">
        <v>5033</v>
      </c>
      <c r="D1072" s="197" t="s">
        <v>8460</v>
      </c>
      <c r="E1072" s="195" t="s">
        <v>27</v>
      </c>
      <c r="F1072" s="195" t="s">
        <v>8014</v>
      </c>
      <c r="G1072" s="195" t="s">
        <v>8358</v>
      </c>
      <c r="H1072" s="195" t="str">
        <f>IFERROR(VLOOKUP(Table[[#This Row],[Activity Details of Assistance]],WHAT!E:F,2,FALSE),"")</f>
        <v># of campaign per camp </v>
      </c>
      <c r="I1072" s="195"/>
      <c r="J1072">
        <v>1</v>
      </c>
      <c r="K1072" t="s">
        <v>8280</v>
      </c>
      <c r="L1072" s="214" t="s">
        <v>13</v>
      </c>
      <c r="M1072" s="214" t="s">
        <v>14</v>
      </c>
      <c r="N1072" s="195" t="s">
        <v>307</v>
      </c>
      <c r="O1072" s="195" t="s">
        <v>1179</v>
      </c>
      <c r="P1072" s="195" t="s">
        <v>8264</v>
      </c>
      <c r="Q1072" s="236">
        <v>44620</v>
      </c>
      <c r="R1072" s="236">
        <v>44713</v>
      </c>
      <c r="S1072" s="291" t="s">
        <v>8590</v>
      </c>
      <c r="T1072" s="196"/>
      <c r="U1072" s="196"/>
      <c r="V1072" s="196"/>
      <c r="W1072" s="196"/>
      <c r="X1072"/>
      <c r="Y1072" t="s">
        <v>8480</v>
      </c>
      <c r="Z1072">
        <v>1960166946</v>
      </c>
      <c r="AA1072" t="s">
        <v>8481</v>
      </c>
      <c r="AB1072" s="221" t="str">
        <f>_xlfn.IFNA(IF(Table[[#This Row],[Programme Partner]]&lt;&gt;Table[[#This Row],[Implementing Partner]],CONCATENATE(Table[[#This Row],[Programme Partner]],"-",Table[[#This Row],[Implementing Partner]]),Table[[#This Row],[Programme Partner]]),"")</f>
        <v>UNDP-BRAC</v>
      </c>
    </row>
    <row r="1073" spans="1:28" ht="14.4" customHeight="1">
      <c r="A1073" s="183">
        <v>1120</v>
      </c>
      <c r="B1073" s="195" t="s">
        <v>5268</v>
      </c>
      <c r="C1073" s="198" t="s">
        <v>5033</v>
      </c>
      <c r="D1073" s="197" t="s">
        <v>8460</v>
      </c>
      <c r="E1073" s="195" t="s">
        <v>27</v>
      </c>
      <c r="F1073" s="195" t="s">
        <v>8014</v>
      </c>
      <c r="G1073" s="195" t="s">
        <v>8358</v>
      </c>
      <c r="H1073" s="195" t="str">
        <f>IFERROR(VLOOKUP(Table[[#This Row],[Activity Details of Assistance]],WHAT!E:F,2,FALSE),"")</f>
        <v># of campaign per camp </v>
      </c>
      <c r="I1073" s="195"/>
      <c r="J1073">
        <v>1</v>
      </c>
      <c r="K1073" t="s">
        <v>8280</v>
      </c>
      <c r="L1073" s="214" t="s">
        <v>13</v>
      </c>
      <c r="M1073" s="214" t="s">
        <v>14</v>
      </c>
      <c r="N1073" s="195" t="s">
        <v>307</v>
      </c>
      <c r="O1073" s="195" t="s">
        <v>1603</v>
      </c>
      <c r="P1073" s="195" t="s">
        <v>8241</v>
      </c>
      <c r="Q1073" s="236">
        <v>44620</v>
      </c>
      <c r="R1073" s="236">
        <v>44713</v>
      </c>
      <c r="S1073" s="291" t="s">
        <v>8590</v>
      </c>
      <c r="T1073" s="196"/>
      <c r="U1073" s="196"/>
      <c r="V1073" s="196"/>
      <c r="W1073" s="196"/>
      <c r="X1073"/>
      <c r="Y1073" t="s">
        <v>8480</v>
      </c>
      <c r="Z1073">
        <v>1960166946</v>
      </c>
      <c r="AA1073" t="s">
        <v>8481</v>
      </c>
      <c r="AB1073" s="221" t="str">
        <f>_xlfn.IFNA(IF(Table[[#This Row],[Programme Partner]]&lt;&gt;Table[[#This Row],[Implementing Partner]],CONCATENATE(Table[[#This Row],[Programme Partner]],"-",Table[[#This Row],[Implementing Partner]]),Table[[#This Row],[Programme Partner]]),"")</f>
        <v>UNDP-BRAC</v>
      </c>
    </row>
    <row r="1074" spans="1:28" ht="14.4" customHeight="1">
      <c r="A1074" s="183">
        <v>1121</v>
      </c>
      <c r="B1074" s="195" t="s">
        <v>5268</v>
      </c>
      <c r="C1074" s="198" t="s">
        <v>5033</v>
      </c>
      <c r="D1074" s="197" t="s">
        <v>8460</v>
      </c>
      <c r="E1074" s="195" t="s">
        <v>27</v>
      </c>
      <c r="F1074" s="195" t="s">
        <v>8014</v>
      </c>
      <c r="G1074" s="213" t="s">
        <v>8358</v>
      </c>
      <c r="H1074" s="195" t="str">
        <f>IFERROR(VLOOKUP(Table[[#This Row],[Activity Details of Assistance]],WHAT!E:F,2,FALSE),"")</f>
        <v># of campaign per camp </v>
      </c>
      <c r="I1074" s="195"/>
      <c r="J1074">
        <v>1</v>
      </c>
      <c r="K1074" t="s">
        <v>8280</v>
      </c>
      <c r="L1074" s="214" t="s">
        <v>13</v>
      </c>
      <c r="M1074" s="214" t="s">
        <v>14</v>
      </c>
      <c r="N1074" s="195" t="s">
        <v>309</v>
      </c>
      <c r="O1074" s="195" t="s">
        <v>1607</v>
      </c>
      <c r="P1074" s="195" t="s">
        <v>8211</v>
      </c>
      <c r="Q1074" s="236">
        <v>44620</v>
      </c>
      <c r="R1074" s="236">
        <v>44713</v>
      </c>
      <c r="S1074" s="291" t="s">
        <v>8590</v>
      </c>
      <c r="T1074" s="196"/>
      <c r="U1074" s="196"/>
      <c r="V1074" s="196"/>
      <c r="W1074" s="196"/>
      <c r="X1074"/>
      <c r="Y1074" t="s">
        <v>8480</v>
      </c>
      <c r="Z1074">
        <v>1960166946</v>
      </c>
      <c r="AA1074" t="s">
        <v>8481</v>
      </c>
      <c r="AB1074" s="221" t="str">
        <f>_xlfn.IFNA(IF(Table[[#This Row],[Programme Partner]]&lt;&gt;Table[[#This Row],[Implementing Partner]],CONCATENATE(Table[[#This Row],[Programme Partner]],"-",Table[[#This Row],[Implementing Partner]]),Table[[#This Row],[Programme Partner]]),"")</f>
        <v>UNDP-BRAC</v>
      </c>
    </row>
    <row r="1075" spans="1:28" ht="14.4" customHeight="1">
      <c r="A1075" s="183">
        <v>1122</v>
      </c>
      <c r="B1075" s="195" t="s">
        <v>5268</v>
      </c>
      <c r="C1075" s="198" t="s">
        <v>5033</v>
      </c>
      <c r="D1075" s="197" t="s">
        <v>8460</v>
      </c>
      <c r="E1075" s="195" t="s">
        <v>27</v>
      </c>
      <c r="F1075" s="195" t="s">
        <v>8014</v>
      </c>
      <c r="G1075" s="213" t="s">
        <v>8358</v>
      </c>
      <c r="H1075" s="195" t="str">
        <f>IFERROR(VLOOKUP(Table[[#This Row],[Activity Details of Assistance]],WHAT!E:F,2,FALSE),"")</f>
        <v># of campaign per camp </v>
      </c>
      <c r="I1075" s="195"/>
      <c r="J1075">
        <v>1</v>
      </c>
      <c r="K1075" t="s">
        <v>8280</v>
      </c>
      <c r="L1075" s="214" t="s">
        <v>13</v>
      </c>
      <c r="M1075" s="214" t="s">
        <v>14</v>
      </c>
      <c r="N1075" s="195" t="s">
        <v>309</v>
      </c>
      <c r="O1075" s="195" t="s">
        <v>1606</v>
      </c>
      <c r="P1075" s="195" t="s">
        <v>8208</v>
      </c>
      <c r="Q1075" s="236">
        <v>44620</v>
      </c>
      <c r="R1075" s="236">
        <v>44713</v>
      </c>
      <c r="S1075" s="291" t="s">
        <v>8590</v>
      </c>
      <c r="T1075" s="196"/>
      <c r="U1075" s="196"/>
      <c r="V1075" s="196"/>
      <c r="W1075" s="196"/>
      <c r="X1075"/>
      <c r="Y1075" t="s">
        <v>8480</v>
      </c>
      <c r="Z1075">
        <v>1960166946</v>
      </c>
      <c r="AA1075" t="s">
        <v>8481</v>
      </c>
      <c r="AB1075" s="221" t="str">
        <f>_xlfn.IFNA(IF(Table[[#This Row],[Programme Partner]]&lt;&gt;Table[[#This Row],[Implementing Partner]],CONCATENATE(Table[[#This Row],[Programme Partner]],"-",Table[[#This Row],[Implementing Partner]]),Table[[#This Row],[Programme Partner]]),"")</f>
        <v>UNDP-BRAC</v>
      </c>
    </row>
    <row r="1076" spans="1:28" ht="14.4" customHeight="1">
      <c r="A1076" s="183">
        <v>1123</v>
      </c>
      <c r="B1076" s="195" t="s">
        <v>5268</v>
      </c>
      <c r="C1076" s="198" t="s">
        <v>5033</v>
      </c>
      <c r="D1076" s="197" t="s">
        <v>8460</v>
      </c>
      <c r="E1076" s="195" t="s">
        <v>27</v>
      </c>
      <c r="F1076" s="195" t="s">
        <v>8014</v>
      </c>
      <c r="G1076" s="213" t="s">
        <v>8361</v>
      </c>
      <c r="H1076" s="195" t="str">
        <f>IFERROR(VLOOKUP(Table[[#This Row],[Activity Details of Assistance]],WHAT!E:F,2,FALSE),"")</f>
        <v># of plant</v>
      </c>
      <c r="I1076" s="195"/>
      <c r="J1076">
        <v>1</v>
      </c>
      <c r="K1076" t="s">
        <v>8280</v>
      </c>
      <c r="L1076" s="214" t="s">
        <v>13</v>
      </c>
      <c r="M1076" s="214" t="s">
        <v>14</v>
      </c>
      <c r="N1076" s="195" t="s">
        <v>309</v>
      </c>
      <c r="O1076" s="195" t="s">
        <v>1606</v>
      </c>
      <c r="P1076" s="195" t="s">
        <v>4680</v>
      </c>
      <c r="Q1076" s="236">
        <v>44620</v>
      </c>
      <c r="R1076" s="236">
        <v>44713</v>
      </c>
      <c r="S1076" t="s">
        <v>8452</v>
      </c>
      <c r="T1076" s="196"/>
      <c r="U1076" s="196"/>
      <c r="V1076" s="196"/>
      <c r="W1076" s="196"/>
      <c r="X1076"/>
      <c r="Y1076" t="s">
        <v>8480</v>
      </c>
      <c r="Z1076">
        <v>1960166946</v>
      </c>
      <c r="AA1076" t="s">
        <v>8481</v>
      </c>
      <c r="AB1076" s="221" t="str">
        <f>_xlfn.IFNA(IF(Table[[#This Row],[Programme Partner]]&lt;&gt;Table[[#This Row],[Implementing Partner]],CONCATENATE(Table[[#This Row],[Programme Partner]],"-",Table[[#This Row],[Implementing Partner]]),Table[[#This Row],[Programme Partner]]),"")</f>
        <v>UNDP-BRAC</v>
      </c>
    </row>
    <row r="1077" spans="1:28" ht="14.4" customHeight="1">
      <c r="A1077" s="183">
        <v>1124</v>
      </c>
      <c r="B1077" s="195" t="s">
        <v>5268</v>
      </c>
      <c r="C1077" s="198" t="s">
        <v>5033</v>
      </c>
      <c r="D1077" s="212" t="s">
        <v>8460</v>
      </c>
      <c r="E1077" s="195" t="s">
        <v>27</v>
      </c>
      <c r="F1077" s="195" t="s">
        <v>8014</v>
      </c>
      <c r="G1077" s="213" t="s">
        <v>8361</v>
      </c>
      <c r="H1077" s="195" t="str">
        <f>IFERROR(VLOOKUP(Table[[#This Row],[Activity Details of Assistance]],WHAT!E:F,2,FALSE),"")</f>
        <v># of plant</v>
      </c>
      <c r="I1077" s="195"/>
      <c r="J1077">
        <v>1</v>
      </c>
      <c r="K1077" t="s">
        <v>8280</v>
      </c>
      <c r="L1077" s="214" t="s">
        <v>13</v>
      </c>
      <c r="M1077" s="214" t="s">
        <v>14</v>
      </c>
      <c r="N1077" s="195" t="s">
        <v>309</v>
      </c>
      <c r="O1077" s="195" t="s">
        <v>1606</v>
      </c>
      <c r="P1077" s="195" t="s">
        <v>4680</v>
      </c>
      <c r="Q1077" s="236">
        <v>44620</v>
      </c>
      <c r="R1077" s="236">
        <v>44713</v>
      </c>
      <c r="S1077" t="s">
        <v>8452</v>
      </c>
      <c r="T1077" s="196"/>
      <c r="U1077" s="196"/>
      <c r="V1077" s="196"/>
      <c r="W1077" s="196"/>
      <c r="X1077"/>
      <c r="Y1077" t="s">
        <v>8480</v>
      </c>
      <c r="Z1077">
        <v>1960166946</v>
      </c>
      <c r="AA1077" t="s">
        <v>8481</v>
      </c>
      <c r="AB1077" s="221" t="str">
        <f>_xlfn.IFNA(IF(Table[[#This Row],[Programme Partner]]&lt;&gt;Table[[#This Row],[Implementing Partner]],CONCATENATE(Table[[#This Row],[Programme Partner]],"-",Table[[#This Row],[Implementing Partner]]),Table[[#This Row],[Programme Partner]]),"")</f>
        <v>UNDP-BRAC</v>
      </c>
    </row>
    <row r="1078" spans="1:28" ht="14.4" customHeight="1">
      <c r="A1078" s="183">
        <v>1177</v>
      </c>
      <c r="B1078" s="195" t="s">
        <v>5275</v>
      </c>
      <c r="C1078" s="198" t="s">
        <v>8453</v>
      </c>
      <c r="D1078" s="212" t="s">
        <v>5275</v>
      </c>
      <c r="E1078" s="195" t="s">
        <v>27</v>
      </c>
      <c r="F1078" s="195" t="s">
        <v>8012</v>
      </c>
      <c r="G1078" t="s">
        <v>8366</v>
      </c>
      <c r="H1078" s="195" t="str">
        <f>IFERROR(VLOOKUP(Table[[#This Row],[Activity Details of Assistance]],WHAT!E:F,2,FALSE),"")</f>
        <v xml:space="preserve"># of door </v>
      </c>
      <c r="I1078" s="195"/>
      <c r="J1078">
        <v>4</v>
      </c>
      <c r="K1078" t="s">
        <v>8280</v>
      </c>
      <c r="L1078" s="214" t="s">
        <v>13</v>
      </c>
      <c r="M1078" s="214" t="s">
        <v>14</v>
      </c>
      <c r="N1078" s="195" t="s">
        <v>307</v>
      </c>
      <c r="O1078" s="195" t="s">
        <v>1603</v>
      </c>
      <c r="P1078" s="195" t="s">
        <v>4685</v>
      </c>
      <c r="Q1078" s="236">
        <v>44620</v>
      </c>
      <c r="R1078" s="236">
        <v>44621</v>
      </c>
      <c r="S1078" t="s">
        <v>8452</v>
      </c>
      <c r="T1078" s="196"/>
      <c r="U1078" s="196"/>
      <c r="V1078" s="196"/>
      <c r="W1078" s="196"/>
      <c r="X1078"/>
      <c r="Y1078" t="s">
        <v>8291</v>
      </c>
      <c r="Z1078">
        <v>1620257766</v>
      </c>
      <c r="AA1078" t="s">
        <v>8292</v>
      </c>
      <c r="AB1078" s="221" t="str">
        <f>_xlfn.IFNA(IF(Table[[#This Row],[Programme Partner]]&lt;&gt;Table[[#This Row],[Implementing Partner]],CONCATENATE(Table[[#This Row],[Programme Partner]],"-",Table[[#This Row],[Implementing Partner]]),Table[[#This Row],[Programme Partner]]),"")</f>
        <v>UNICEF-OXFAM</v>
      </c>
    </row>
    <row r="1079" spans="1:28" ht="14.4" customHeight="1">
      <c r="A1079" s="183">
        <v>1178</v>
      </c>
      <c r="B1079" s="195" t="s">
        <v>5275</v>
      </c>
      <c r="C1079" s="198" t="s">
        <v>8453</v>
      </c>
      <c r="D1079" s="212" t="s">
        <v>5275</v>
      </c>
      <c r="E1079" s="195" t="s">
        <v>27</v>
      </c>
      <c r="F1079" s="195" t="s">
        <v>8012</v>
      </c>
      <c r="G1079" s="195" t="s">
        <v>8585</v>
      </c>
      <c r="H1079" s="195" t="str">
        <f>IFERROR(VLOOKUP(Table[[#This Row],[Activity Details of Assistance]],WHAT!E:F,2,FALSE),"")</f>
        <v xml:space="preserve"># of door </v>
      </c>
      <c r="I1079" s="195"/>
      <c r="J1079">
        <v>23</v>
      </c>
      <c r="K1079" t="s">
        <v>8280</v>
      </c>
      <c r="L1079" s="214" t="s">
        <v>13</v>
      </c>
      <c r="M1079" s="214" t="s">
        <v>14</v>
      </c>
      <c r="N1079" s="195" t="s">
        <v>307</v>
      </c>
      <c r="O1079" s="195" t="s">
        <v>1603</v>
      </c>
      <c r="P1079" s="195" t="s">
        <v>4685</v>
      </c>
      <c r="Q1079" s="236">
        <v>44620</v>
      </c>
      <c r="R1079" s="236">
        <v>44621</v>
      </c>
      <c r="S1079" t="s">
        <v>8452</v>
      </c>
      <c r="T1079" s="196"/>
      <c r="U1079" s="196"/>
      <c r="V1079" s="196"/>
      <c r="W1079" s="196"/>
      <c r="X1079"/>
      <c r="Y1079" t="s">
        <v>8291</v>
      </c>
      <c r="Z1079">
        <v>1620257766</v>
      </c>
      <c r="AA1079" t="s">
        <v>8292</v>
      </c>
      <c r="AB1079" s="221" t="str">
        <f>_xlfn.IFNA(IF(Table[[#This Row],[Programme Partner]]&lt;&gt;Table[[#This Row],[Implementing Partner]],CONCATENATE(Table[[#This Row],[Programme Partner]],"-",Table[[#This Row],[Implementing Partner]]),Table[[#This Row],[Programme Partner]]),"")</f>
        <v>UNICEF-OXFAM</v>
      </c>
    </row>
    <row r="1080" spans="1:28" ht="14.4" customHeight="1">
      <c r="A1080" s="183">
        <v>1179</v>
      </c>
      <c r="B1080" s="195" t="s">
        <v>5275</v>
      </c>
      <c r="C1080" s="198" t="s">
        <v>8453</v>
      </c>
      <c r="D1080" s="212" t="s">
        <v>5275</v>
      </c>
      <c r="E1080" s="195" t="s">
        <v>27</v>
      </c>
      <c r="F1080" s="195" t="s">
        <v>8012</v>
      </c>
      <c r="G1080" s="195" t="s">
        <v>8367</v>
      </c>
      <c r="H1080" s="195" t="str">
        <f>IFERROR(VLOOKUP(Table[[#This Row],[Activity Details of Assistance]],WHAT!E:F,2,FALSE),"")</f>
        <v># of door</v>
      </c>
      <c r="I1080" s="195"/>
      <c r="J1080">
        <v>2</v>
      </c>
      <c r="K1080" t="s">
        <v>8280</v>
      </c>
      <c r="L1080" s="214" t="s">
        <v>13</v>
      </c>
      <c r="M1080" s="214" t="s">
        <v>14</v>
      </c>
      <c r="N1080" s="195" t="s">
        <v>307</v>
      </c>
      <c r="O1080" s="195" t="s">
        <v>1603</v>
      </c>
      <c r="P1080" s="195" t="s">
        <v>4685</v>
      </c>
      <c r="Q1080" s="236">
        <v>44620</v>
      </c>
      <c r="R1080" s="236">
        <v>44621</v>
      </c>
      <c r="S1080" t="s">
        <v>8452</v>
      </c>
      <c r="T1080" s="196"/>
      <c r="U1080" s="196"/>
      <c r="V1080" s="196"/>
      <c r="W1080" s="196"/>
      <c r="X1080"/>
      <c r="Y1080" t="s">
        <v>8291</v>
      </c>
      <c r="Z1080">
        <v>1620257766</v>
      </c>
      <c r="AA1080" t="s">
        <v>8292</v>
      </c>
      <c r="AB1080" s="221" t="str">
        <f>_xlfn.IFNA(IF(Table[[#This Row],[Programme Partner]]&lt;&gt;Table[[#This Row],[Implementing Partner]],CONCATENATE(Table[[#This Row],[Programme Partner]],"-",Table[[#This Row],[Implementing Partner]]),Table[[#This Row],[Programme Partner]]),"")</f>
        <v>UNICEF-OXFAM</v>
      </c>
    </row>
    <row r="1081" spans="1:28" ht="14.4" customHeight="1">
      <c r="A1081" s="183">
        <v>1180</v>
      </c>
      <c r="B1081" s="195" t="s">
        <v>5275</v>
      </c>
      <c r="C1081" s="198" t="s">
        <v>8453</v>
      </c>
      <c r="D1081" s="212" t="s">
        <v>5275</v>
      </c>
      <c r="E1081" s="195" t="s">
        <v>27</v>
      </c>
      <c r="F1081" s="195" t="s">
        <v>8012</v>
      </c>
      <c r="G1081" s="213" t="s">
        <v>8357</v>
      </c>
      <c r="H1081" s="195" t="str">
        <f>IFERROR(VLOOKUP(Table[[#This Row],[Activity Details of Assistance]],WHAT!E:F,2,FALSE),"")</f>
        <v># of door</v>
      </c>
      <c r="I1081" s="195"/>
      <c r="J1081">
        <v>397</v>
      </c>
      <c r="K1081" t="s">
        <v>8280</v>
      </c>
      <c r="L1081" s="214" t="s">
        <v>13</v>
      </c>
      <c r="M1081" s="214" t="s">
        <v>14</v>
      </c>
      <c r="N1081" s="195" t="s">
        <v>307</v>
      </c>
      <c r="O1081" s="195" t="s">
        <v>1603</v>
      </c>
      <c r="P1081" s="195" t="s">
        <v>4685</v>
      </c>
      <c r="Q1081" s="236">
        <v>44620</v>
      </c>
      <c r="R1081" s="236">
        <v>44621</v>
      </c>
      <c r="S1081" t="s">
        <v>8452</v>
      </c>
      <c r="T1081" s="196"/>
      <c r="U1081" s="196"/>
      <c r="V1081" s="196"/>
      <c r="W1081" s="196"/>
      <c r="X1081"/>
      <c r="Y1081" t="s">
        <v>8291</v>
      </c>
      <c r="Z1081">
        <v>1620257766</v>
      </c>
      <c r="AA1081" t="s">
        <v>8292</v>
      </c>
      <c r="AB1081" s="221" t="str">
        <f>_xlfn.IFNA(IF(Table[[#This Row],[Programme Partner]]&lt;&gt;Table[[#This Row],[Implementing Partner]],CONCATENATE(Table[[#This Row],[Programme Partner]],"-",Table[[#This Row],[Implementing Partner]]),Table[[#This Row],[Programme Partner]]),"")</f>
        <v>UNICEF-OXFAM</v>
      </c>
    </row>
    <row r="1082" spans="1:28" ht="14.4" customHeight="1">
      <c r="A1082" s="183">
        <v>1181</v>
      </c>
      <c r="B1082" s="195" t="s">
        <v>5275</v>
      </c>
      <c r="C1082" s="198" t="s">
        <v>8453</v>
      </c>
      <c r="D1082" s="212" t="s">
        <v>5275</v>
      </c>
      <c r="E1082" s="195" t="s">
        <v>27</v>
      </c>
      <c r="F1082" s="195" t="s">
        <v>8013</v>
      </c>
      <c r="G1082" s="213" t="s">
        <v>8313</v>
      </c>
      <c r="H1082" s="195" t="str">
        <f>IFERROR(VLOOKUP(Table[[#This Row],[Activity Details of Assistance]],WHAT!E:F,2,FALSE),"")</f>
        <v># of HP sessions at community level</v>
      </c>
      <c r="I1082" s="195"/>
      <c r="J1082">
        <v>184</v>
      </c>
      <c r="K1082" t="s">
        <v>8280</v>
      </c>
      <c r="L1082" s="214" t="s">
        <v>13</v>
      </c>
      <c r="M1082" s="214" t="s">
        <v>14</v>
      </c>
      <c r="N1082" s="195" t="s">
        <v>307</v>
      </c>
      <c r="O1082" s="195" t="s">
        <v>1603</v>
      </c>
      <c r="P1082" s="195" t="s">
        <v>4685</v>
      </c>
      <c r="Q1082" s="236">
        <v>44620</v>
      </c>
      <c r="R1082" s="236">
        <v>44621</v>
      </c>
      <c r="S1082" t="s">
        <v>8452</v>
      </c>
      <c r="T1082" s="196"/>
      <c r="U1082" s="196"/>
      <c r="V1082" s="196"/>
      <c r="W1082" s="196"/>
      <c r="X1082"/>
      <c r="Y1082" t="s">
        <v>8291</v>
      </c>
      <c r="Z1082">
        <v>1620257766</v>
      </c>
      <c r="AA1082" t="s">
        <v>8292</v>
      </c>
      <c r="AB1082" s="221" t="str">
        <f>_xlfn.IFNA(IF(Table[[#This Row],[Programme Partner]]&lt;&gt;Table[[#This Row],[Implementing Partner]],CONCATENATE(Table[[#This Row],[Programme Partner]],"-",Table[[#This Row],[Implementing Partner]]),Table[[#This Row],[Programme Partner]]),"")</f>
        <v>UNICEF-OXFAM</v>
      </c>
    </row>
    <row r="1083" spans="1:28" ht="14.4" customHeight="1">
      <c r="A1083" s="183">
        <v>1182</v>
      </c>
      <c r="B1083" s="195" t="s">
        <v>5275</v>
      </c>
      <c r="C1083" s="198" t="s">
        <v>5184</v>
      </c>
      <c r="D1083" s="212" t="s">
        <v>5275</v>
      </c>
      <c r="E1083" s="195" t="s">
        <v>27</v>
      </c>
      <c r="F1083" s="195" t="s">
        <v>8011</v>
      </c>
      <c r="G1083" s="195" t="s">
        <v>8584</v>
      </c>
      <c r="H1083" s="195" t="str">
        <f>IFERROR(VLOOKUP(Table[[#This Row],[Activity Details of Assistance]],WHAT!E:F,2,FALSE),"")</f>
        <v># of tube well</v>
      </c>
      <c r="I1083" s="195"/>
      <c r="J1083">
        <v>108</v>
      </c>
      <c r="K1083" t="s">
        <v>8280</v>
      </c>
      <c r="L1083" s="214" t="s">
        <v>13</v>
      </c>
      <c r="M1083" s="214" t="s">
        <v>14</v>
      </c>
      <c r="N1083" s="195" t="s">
        <v>309</v>
      </c>
      <c r="O1083" s="195" t="s">
        <v>1606</v>
      </c>
      <c r="P1083" s="195" t="s">
        <v>6481</v>
      </c>
      <c r="Q1083" s="236">
        <v>44620</v>
      </c>
      <c r="R1083" s="236">
        <v>44927</v>
      </c>
      <c r="S1083" t="s">
        <v>8452</v>
      </c>
      <c r="T1083" s="196"/>
      <c r="U1083" s="196"/>
      <c r="V1083" s="196"/>
      <c r="W1083" s="196"/>
      <c r="X1083"/>
      <c r="Y1083" t="s">
        <v>8288</v>
      </c>
      <c r="Z1083">
        <v>8801712003560</v>
      </c>
      <c r="AA1083" t="s">
        <v>8289</v>
      </c>
      <c r="AB1083" s="221" t="str">
        <f>_xlfn.IFNA(IF(Table[[#This Row],[Programme Partner]]&lt;&gt;Table[[#This Row],[Implementing Partner]],CONCATENATE(Table[[#This Row],[Programme Partner]],"-",Table[[#This Row],[Implementing Partner]]),Table[[#This Row],[Programme Partner]]),"")</f>
        <v>UNICEF-NGOF</v>
      </c>
    </row>
    <row r="1084" spans="1:28" ht="14.4" customHeight="1">
      <c r="A1084" s="183">
        <v>1183</v>
      </c>
      <c r="B1084" s="195" t="s">
        <v>5275</v>
      </c>
      <c r="C1084" s="198" t="s">
        <v>5184</v>
      </c>
      <c r="D1084" s="212" t="s">
        <v>5275</v>
      </c>
      <c r="E1084" s="195" t="s">
        <v>27</v>
      </c>
      <c r="F1084" s="195" t="s">
        <v>8011</v>
      </c>
      <c r="G1084" s="213" t="s">
        <v>8325</v>
      </c>
      <c r="H1084" s="195" t="str">
        <f>IFERROR(VLOOKUP(Table[[#This Row],[Activity Details of Assistance]],WHAT!E:F,2,FALSE),"")</f>
        <v># of tube well</v>
      </c>
      <c r="I1084" s="195"/>
      <c r="J1084">
        <v>2</v>
      </c>
      <c r="K1084" t="s">
        <v>8280</v>
      </c>
      <c r="L1084" s="214" t="s">
        <v>13</v>
      </c>
      <c r="M1084" s="214" t="s">
        <v>14</v>
      </c>
      <c r="N1084" s="195" t="s">
        <v>309</v>
      </c>
      <c r="O1084" s="195" t="s">
        <v>1606</v>
      </c>
      <c r="P1084" s="195" t="s">
        <v>6481</v>
      </c>
      <c r="Q1084" s="236">
        <v>44620</v>
      </c>
      <c r="R1084" s="236">
        <v>44927</v>
      </c>
      <c r="S1084" t="s">
        <v>8452</v>
      </c>
      <c r="T1084" s="196"/>
      <c r="U1084" s="196"/>
      <c r="V1084" s="196"/>
      <c r="W1084" s="196"/>
      <c r="X1084"/>
      <c r="Y1084" t="s">
        <v>8288</v>
      </c>
      <c r="Z1084">
        <v>8801712003560</v>
      </c>
      <c r="AA1084" t="s">
        <v>8289</v>
      </c>
      <c r="AB1084" s="221" t="str">
        <f>_xlfn.IFNA(IF(Table[[#This Row],[Programme Partner]]&lt;&gt;Table[[#This Row],[Implementing Partner]],CONCATENATE(Table[[#This Row],[Programme Partner]],"-",Table[[#This Row],[Implementing Partner]]),Table[[#This Row],[Programme Partner]]),"")</f>
        <v>UNICEF-NGOF</v>
      </c>
    </row>
    <row r="1085" spans="1:28" ht="14.4" customHeight="1">
      <c r="A1085" s="183">
        <v>1184</v>
      </c>
      <c r="B1085" s="195" t="s">
        <v>5275</v>
      </c>
      <c r="C1085" s="198" t="s">
        <v>5184</v>
      </c>
      <c r="D1085" s="212" t="s">
        <v>5275</v>
      </c>
      <c r="E1085" s="195" t="s">
        <v>27</v>
      </c>
      <c r="F1085" s="195" t="s">
        <v>8011</v>
      </c>
      <c r="G1085" s="213" t="s">
        <v>8355</v>
      </c>
      <c r="H1085" s="195" t="str">
        <f>IFERROR(VLOOKUP(Table[[#This Row],[Activity Details of Assistance]],WHAT!E:F,2,FALSE),"")</f>
        <v># of water network</v>
      </c>
      <c r="I1085" s="195"/>
      <c r="J1085">
        <v>5</v>
      </c>
      <c r="K1085" t="s">
        <v>8280</v>
      </c>
      <c r="L1085" s="214" t="s">
        <v>13</v>
      </c>
      <c r="M1085" s="214" t="s">
        <v>14</v>
      </c>
      <c r="N1085" s="195" t="s">
        <v>309</v>
      </c>
      <c r="O1085" s="195" t="s">
        <v>1606</v>
      </c>
      <c r="P1085" s="195" t="s">
        <v>6481</v>
      </c>
      <c r="Q1085" s="236">
        <v>44620</v>
      </c>
      <c r="R1085" s="236">
        <v>44927</v>
      </c>
      <c r="S1085" t="s">
        <v>8452</v>
      </c>
      <c r="T1085" s="196"/>
      <c r="U1085" s="196"/>
      <c r="V1085" s="196"/>
      <c r="W1085" s="196"/>
      <c r="X1085"/>
      <c r="Y1085" t="s">
        <v>8288</v>
      </c>
      <c r="Z1085">
        <v>8801712003560</v>
      </c>
      <c r="AA1085" t="s">
        <v>8289</v>
      </c>
      <c r="AB1085" s="221" t="str">
        <f>_xlfn.IFNA(IF(Table[[#This Row],[Programme Partner]]&lt;&gt;Table[[#This Row],[Implementing Partner]],CONCATENATE(Table[[#This Row],[Programme Partner]],"-",Table[[#This Row],[Implementing Partner]]),Table[[#This Row],[Programme Partner]]),"")</f>
        <v>UNICEF-NGOF</v>
      </c>
    </row>
    <row r="1086" spans="1:28" ht="14.4" customHeight="1">
      <c r="A1086" s="183">
        <v>1185</v>
      </c>
      <c r="B1086" s="195" t="s">
        <v>5275</v>
      </c>
      <c r="C1086" s="198" t="s">
        <v>5184</v>
      </c>
      <c r="D1086" s="212" t="s">
        <v>5275</v>
      </c>
      <c r="E1086" s="195" t="s">
        <v>27</v>
      </c>
      <c r="F1086" s="195" t="s">
        <v>8011</v>
      </c>
      <c r="G1086" s="213" t="s">
        <v>8318</v>
      </c>
      <c r="H1086" s="195" t="str">
        <f>IFERROR(VLOOKUP(Table[[#This Row],[Activity Details of Assistance]],WHAT!E:F,2,FALSE),"")</f>
        <v># of household</v>
      </c>
      <c r="I1086" s="195"/>
      <c r="J1086">
        <v>924</v>
      </c>
      <c r="K1086" t="s">
        <v>8280</v>
      </c>
      <c r="L1086" s="214" t="s">
        <v>13</v>
      </c>
      <c r="M1086" s="214" t="s">
        <v>14</v>
      </c>
      <c r="N1086" s="195" t="s">
        <v>309</v>
      </c>
      <c r="O1086" s="195" t="s">
        <v>1606</v>
      </c>
      <c r="P1086" s="195" t="s">
        <v>6481</v>
      </c>
      <c r="Q1086" s="236">
        <v>44620</v>
      </c>
      <c r="R1086" s="236">
        <v>44927</v>
      </c>
      <c r="S1086" t="s">
        <v>8452</v>
      </c>
      <c r="T1086" s="196"/>
      <c r="U1086" s="196"/>
      <c r="V1086" s="196"/>
      <c r="W1086" s="196"/>
      <c r="X1086"/>
      <c r="Y1086" t="s">
        <v>8288</v>
      </c>
      <c r="Z1086">
        <v>8801712003560</v>
      </c>
      <c r="AA1086" t="s">
        <v>8289</v>
      </c>
      <c r="AB1086" s="221" t="str">
        <f>_xlfn.IFNA(IF(Table[[#This Row],[Programme Partner]]&lt;&gt;Table[[#This Row],[Implementing Partner]],CONCATENATE(Table[[#This Row],[Programme Partner]],"-",Table[[#This Row],[Implementing Partner]]),Table[[#This Row],[Programme Partner]]),"")</f>
        <v>UNICEF-NGOF</v>
      </c>
    </row>
    <row r="1087" spans="1:28" ht="14.4" customHeight="1">
      <c r="A1087" s="183">
        <v>1186</v>
      </c>
      <c r="B1087" s="195" t="s">
        <v>5275</v>
      </c>
      <c r="C1087" s="198" t="s">
        <v>5184</v>
      </c>
      <c r="D1087" s="212" t="s">
        <v>5275</v>
      </c>
      <c r="E1087" s="195" t="s">
        <v>27</v>
      </c>
      <c r="F1087" s="195" t="s">
        <v>8011</v>
      </c>
      <c r="G1087" s="213" t="s">
        <v>8584</v>
      </c>
      <c r="H1087" s="195" t="str">
        <f>IFERROR(VLOOKUP(Table[[#This Row],[Activity Details of Assistance]],WHAT!E:F,2,FALSE),"")</f>
        <v># of tube well</v>
      </c>
      <c r="I1087" s="195"/>
      <c r="J1087">
        <v>2</v>
      </c>
      <c r="K1087" t="s">
        <v>8280</v>
      </c>
      <c r="L1087" s="214" t="s">
        <v>13</v>
      </c>
      <c r="M1087" s="214" t="s">
        <v>14</v>
      </c>
      <c r="N1087" s="195" t="s">
        <v>309</v>
      </c>
      <c r="O1087" s="195" t="s">
        <v>1606</v>
      </c>
      <c r="P1087" s="195" t="s">
        <v>6481</v>
      </c>
      <c r="Q1087" s="236">
        <v>44620</v>
      </c>
      <c r="R1087" s="236">
        <v>44927</v>
      </c>
      <c r="S1087" t="s">
        <v>8452</v>
      </c>
      <c r="T1087" s="196"/>
      <c r="U1087" s="196"/>
      <c r="V1087" s="196"/>
      <c r="W1087" s="196"/>
      <c r="X1087"/>
      <c r="Y1087" t="s">
        <v>8288</v>
      </c>
      <c r="Z1087">
        <v>8801712003560</v>
      </c>
      <c r="AA1087" t="s">
        <v>8289</v>
      </c>
      <c r="AB1087" s="221" t="str">
        <f>_xlfn.IFNA(IF(Table[[#This Row],[Programme Partner]]&lt;&gt;Table[[#This Row],[Implementing Partner]],CONCATENATE(Table[[#This Row],[Programme Partner]],"-",Table[[#This Row],[Implementing Partner]]),Table[[#This Row],[Programme Partner]]),"")</f>
        <v>UNICEF-NGOF</v>
      </c>
    </row>
    <row r="1088" spans="1:28" ht="14.4" customHeight="1">
      <c r="A1088" s="183">
        <v>1187</v>
      </c>
      <c r="B1088" s="195" t="s">
        <v>5275</v>
      </c>
      <c r="C1088" s="198" t="s">
        <v>5184</v>
      </c>
      <c r="D1088" s="212" t="s">
        <v>5275</v>
      </c>
      <c r="E1088" s="195" t="s">
        <v>27</v>
      </c>
      <c r="F1088" s="195" t="s">
        <v>8012</v>
      </c>
      <c r="G1088" s="213" t="s">
        <v>8366</v>
      </c>
      <c r="H1088" s="195" t="str">
        <f>IFERROR(VLOOKUP(Table[[#This Row],[Activity Details of Assistance]],WHAT!E:F,2,FALSE),"")</f>
        <v xml:space="preserve"># of door </v>
      </c>
      <c r="I1088" s="195"/>
      <c r="J1088">
        <v>2</v>
      </c>
      <c r="K1088" t="s">
        <v>8280</v>
      </c>
      <c r="L1088" s="214" t="s">
        <v>13</v>
      </c>
      <c r="M1088" s="214" t="s">
        <v>14</v>
      </c>
      <c r="N1088" s="195" t="s">
        <v>309</v>
      </c>
      <c r="O1088" s="195" t="s">
        <v>1606</v>
      </c>
      <c r="P1088" s="195" t="s">
        <v>6481</v>
      </c>
      <c r="Q1088" s="236">
        <v>44620</v>
      </c>
      <c r="R1088" s="236">
        <v>44927</v>
      </c>
      <c r="S1088" t="s">
        <v>8452</v>
      </c>
      <c r="T1088" s="196"/>
      <c r="U1088" s="196"/>
      <c r="V1088" s="196"/>
      <c r="W1088" s="196"/>
      <c r="X1088"/>
      <c r="Y1088" t="s">
        <v>8288</v>
      </c>
      <c r="Z1088">
        <v>8801712003560</v>
      </c>
      <c r="AA1088" t="s">
        <v>8289</v>
      </c>
      <c r="AB1088" s="221" t="str">
        <f>_xlfn.IFNA(IF(Table[[#This Row],[Programme Partner]]&lt;&gt;Table[[#This Row],[Implementing Partner]],CONCATENATE(Table[[#This Row],[Programme Partner]],"-",Table[[#This Row],[Implementing Partner]]),Table[[#This Row],[Programme Partner]]),"")</f>
        <v>UNICEF-NGOF</v>
      </c>
    </row>
    <row r="1089" spans="1:28" ht="14.4" customHeight="1">
      <c r="A1089" s="183">
        <v>1188</v>
      </c>
      <c r="B1089" s="195" t="s">
        <v>5275</v>
      </c>
      <c r="C1089" s="198" t="s">
        <v>5184</v>
      </c>
      <c r="D1089" s="212" t="s">
        <v>5275</v>
      </c>
      <c r="E1089" s="195" t="s">
        <v>27</v>
      </c>
      <c r="F1089" s="195" t="s">
        <v>8012</v>
      </c>
      <c r="G1089" s="195" t="s">
        <v>8585</v>
      </c>
      <c r="H1089" s="195" t="str">
        <f>IFERROR(VLOOKUP(Table[[#This Row],[Activity Details of Assistance]],WHAT!E:F,2,FALSE),"")</f>
        <v xml:space="preserve"># of door </v>
      </c>
      <c r="I1089" s="195"/>
      <c r="J1089">
        <v>38</v>
      </c>
      <c r="K1089" t="s">
        <v>8280</v>
      </c>
      <c r="L1089" s="214" t="s">
        <v>13</v>
      </c>
      <c r="M1089" s="214" t="s">
        <v>14</v>
      </c>
      <c r="N1089" s="195" t="s">
        <v>309</v>
      </c>
      <c r="O1089" s="195" t="s">
        <v>1606</v>
      </c>
      <c r="P1089" s="195" t="s">
        <v>6481</v>
      </c>
      <c r="Q1089" s="236">
        <v>44620</v>
      </c>
      <c r="R1089" s="236">
        <v>44927</v>
      </c>
      <c r="S1089" t="s">
        <v>8452</v>
      </c>
      <c r="T1089" s="196"/>
      <c r="U1089" s="196"/>
      <c r="V1089" s="196"/>
      <c r="W1089" s="196"/>
      <c r="X1089"/>
      <c r="Y1089" t="s">
        <v>8288</v>
      </c>
      <c r="Z1089">
        <v>8801712003560</v>
      </c>
      <c r="AA1089" t="s">
        <v>8289</v>
      </c>
      <c r="AB1089" s="221" t="str">
        <f>_xlfn.IFNA(IF(Table[[#This Row],[Programme Partner]]&lt;&gt;Table[[#This Row],[Implementing Partner]],CONCATENATE(Table[[#This Row],[Programme Partner]],"-",Table[[#This Row],[Implementing Partner]]),Table[[#This Row],[Programme Partner]]),"")</f>
        <v>UNICEF-NGOF</v>
      </c>
    </row>
    <row r="1090" spans="1:28" ht="14.4" customHeight="1">
      <c r="A1090" s="183">
        <v>1189</v>
      </c>
      <c r="B1090" s="195" t="s">
        <v>5275</v>
      </c>
      <c r="C1090" s="198" t="s">
        <v>5184</v>
      </c>
      <c r="D1090" s="212" t="s">
        <v>5275</v>
      </c>
      <c r="E1090" s="195" t="s">
        <v>27</v>
      </c>
      <c r="F1090" s="195" t="s">
        <v>8012</v>
      </c>
      <c r="G1090" s="213" t="s">
        <v>8359</v>
      </c>
      <c r="H1090" s="195" t="str">
        <f>IFERROR(VLOOKUP(Table[[#This Row],[Activity Details of Assistance]],WHAT!E:F,2,FALSE),"")</f>
        <v># of FSM Site</v>
      </c>
      <c r="I1090" s="195"/>
      <c r="J1090">
        <v>5</v>
      </c>
      <c r="K1090" t="s">
        <v>8280</v>
      </c>
      <c r="L1090" s="214" t="s">
        <v>13</v>
      </c>
      <c r="M1090" s="214" t="s">
        <v>14</v>
      </c>
      <c r="N1090" s="195" t="s">
        <v>309</v>
      </c>
      <c r="O1090" s="195" t="s">
        <v>1606</v>
      </c>
      <c r="P1090" s="195" t="s">
        <v>6481</v>
      </c>
      <c r="Q1090" s="236">
        <v>44620</v>
      </c>
      <c r="R1090" s="236">
        <v>44927</v>
      </c>
      <c r="S1090" t="s">
        <v>8452</v>
      </c>
      <c r="T1090" s="196"/>
      <c r="U1090" s="196"/>
      <c r="V1090" s="196"/>
      <c r="W1090" s="196"/>
      <c r="X1090"/>
      <c r="Y1090" t="s">
        <v>8288</v>
      </c>
      <c r="Z1090">
        <v>8801712003560</v>
      </c>
      <c r="AA1090" t="s">
        <v>8289</v>
      </c>
      <c r="AB1090" s="221" t="str">
        <f>_xlfn.IFNA(IF(Table[[#This Row],[Programme Partner]]&lt;&gt;Table[[#This Row],[Implementing Partner]],CONCATENATE(Table[[#This Row],[Programme Partner]],"-",Table[[#This Row],[Implementing Partner]]),Table[[#This Row],[Programme Partner]]),"")</f>
        <v>UNICEF-NGOF</v>
      </c>
    </row>
    <row r="1091" spans="1:28" ht="14.4" customHeight="1">
      <c r="A1091" s="183">
        <v>1190</v>
      </c>
      <c r="B1091" s="195" t="s">
        <v>5275</v>
      </c>
      <c r="C1091" s="198" t="s">
        <v>5184</v>
      </c>
      <c r="D1091" s="212" t="s">
        <v>5275</v>
      </c>
      <c r="E1091" s="195" t="s">
        <v>27</v>
      </c>
      <c r="F1091" s="195" t="s">
        <v>8012</v>
      </c>
      <c r="G1091" s="195" t="s">
        <v>8356</v>
      </c>
      <c r="H1091" s="195" t="str">
        <f>IFERROR(VLOOKUP(Table[[#This Row],[Activity Details of Assistance]],WHAT!E:F,2,FALSE),"")</f>
        <v># of FSM Site</v>
      </c>
      <c r="I1091" s="195"/>
      <c r="J1091">
        <v>1</v>
      </c>
      <c r="K1091" t="s">
        <v>8280</v>
      </c>
      <c r="L1091" s="214" t="s">
        <v>13</v>
      </c>
      <c r="M1091" s="214" t="s">
        <v>14</v>
      </c>
      <c r="N1091" s="195" t="s">
        <v>309</v>
      </c>
      <c r="O1091" s="195" t="s">
        <v>1606</v>
      </c>
      <c r="P1091" s="195" t="s">
        <v>6481</v>
      </c>
      <c r="Q1091" s="236">
        <v>44620</v>
      </c>
      <c r="R1091" s="236">
        <v>44927</v>
      </c>
      <c r="S1091" t="s">
        <v>8452</v>
      </c>
      <c r="T1091" s="196"/>
      <c r="U1091" s="196"/>
      <c r="V1091" s="196"/>
      <c r="W1091" s="196"/>
      <c r="X1091"/>
      <c r="Y1091" t="s">
        <v>8288</v>
      </c>
      <c r="Z1091">
        <v>8801712003560</v>
      </c>
      <c r="AA1091" t="s">
        <v>8289</v>
      </c>
      <c r="AB1091" s="221" t="str">
        <f>_xlfn.IFNA(IF(Table[[#This Row],[Programme Partner]]&lt;&gt;Table[[#This Row],[Implementing Partner]],CONCATENATE(Table[[#This Row],[Programme Partner]],"-",Table[[#This Row],[Implementing Partner]]),Table[[#This Row],[Programme Partner]]),"")</f>
        <v>UNICEF-NGOF</v>
      </c>
    </row>
    <row r="1092" spans="1:28" ht="14.4" customHeight="1">
      <c r="A1092" s="183">
        <v>1191</v>
      </c>
      <c r="B1092" s="195" t="s">
        <v>5275</v>
      </c>
      <c r="C1092" s="198" t="s">
        <v>5184</v>
      </c>
      <c r="D1092" s="212" t="s">
        <v>5275</v>
      </c>
      <c r="E1092" s="195" t="s">
        <v>27</v>
      </c>
      <c r="F1092" s="195" t="s">
        <v>8012</v>
      </c>
      <c r="G1092" s="213" t="s">
        <v>8367</v>
      </c>
      <c r="H1092" s="195" t="str">
        <f>IFERROR(VLOOKUP(Table[[#This Row],[Activity Details of Assistance]],WHAT!E:F,2,FALSE),"")</f>
        <v># of door</v>
      </c>
      <c r="I1092" s="195"/>
      <c r="J1092">
        <v>2</v>
      </c>
      <c r="K1092" t="s">
        <v>8280</v>
      </c>
      <c r="L1092" s="214" t="s">
        <v>13</v>
      </c>
      <c r="M1092" s="214" t="s">
        <v>14</v>
      </c>
      <c r="N1092" s="195" t="s">
        <v>309</v>
      </c>
      <c r="O1092" s="195" t="s">
        <v>1606</v>
      </c>
      <c r="P1092" s="195" t="s">
        <v>6481</v>
      </c>
      <c r="Q1092" s="236">
        <v>44620</v>
      </c>
      <c r="R1092" s="236">
        <v>44927</v>
      </c>
      <c r="S1092" t="s">
        <v>8452</v>
      </c>
      <c r="T1092" s="196"/>
      <c r="U1092" s="196"/>
      <c r="V1092" s="196"/>
      <c r="W1092" s="196"/>
      <c r="X1092"/>
      <c r="Y1092" t="s">
        <v>8288</v>
      </c>
      <c r="Z1092">
        <v>8801712003560</v>
      </c>
      <c r="AA1092" t="s">
        <v>8289</v>
      </c>
      <c r="AB1092" s="221" t="str">
        <f>_xlfn.IFNA(IF(Table[[#This Row],[Programme Partner]]&lt;&gt;Table[[#This Row],[Implementing Partner]],CONCATENATE(Table[[#This Row],[Programme Partner]],"-",Table[[#This Row],[Implementing Partner]]),Table[[#This Row],[Programme Partner]]),"")</f>
        <v>UNICEF-NGOF</v>
      </c>
    </row>
    <row r="1093" spans="1:28" ht="14.4" customHeight="1">
      <c r="A1093" s="183">
        <v>1192</v>
      </c>
      <c r="B1093" s="195" t="s">
        <v>5275</v>
      </c>
      <c r="C1093" s="198" t="s">
        <v>5184</v>
      </c>
      <c r="D1093" s="212" t="s">
        <v>5275</v>
      </c>
      <c r="E1093" s="195" t="s">
        <v>27</v>
      </c>
      <c r="F1093" s="195" t="s">
        <v>8012</v>
      </c>
      <c r="G1093" s="213" t="s">
        <v>8357</v>
      </c>
      <c r="H1093" s="195" t="str">
        <f>IFERROR(VLOOKUP(Table[[#This Row],[Activity Details of Assistance]],WHAT!E:F,2,FALSE),"")</f>
        <v># of door</v>
      </c>
      <c r="I1093" s="195"/>
      <c r="J1093">
        <v>694</v>
      </c>
      <c r="K1093" t="s">
        <v>8280</v>
      </c>
      <c r="L1093" s="214" t="s">
        <v>13</v>
      </c>
      <c r="M1093" s="214" t="s">
        <v>14</v>
      </c>
      <c r="N1093" s="195" t="s">
        <v>309</v>
      </c>
      <c r="O1093" s="195" t="s">
        <v>1606</v>
      </c>
      <c r="P1093" s="195" t="s">
        <v>6481</v>
      </c>
      <c r="Q1093" s="236">
        <v>44620</v>
      </c>
      <c r="R1093" s="236">
        <v>44927</v>
      </c>
      <c r="S1093" t="s">
        <v>8452</v>
      </c>
      <c r="T1093" s="196"/>
      <c r="U1093" s="196"/>
      <c r="V1093" s="196"/>
      <c r="W1093" s="196"/>
      <c r="X1093"/>
      <c r="Y1093" t="s">
        <v>8288</v>
      </c>
      <c r="Z1093">
        <v>8801712003560</v>
      </c>
      <c r="AA1093" t="s">
        <v>8289</v>
      </c>
      <c r="AB1093" s="221" t="str">
        <f>_xlfn.IFNA(IF(Table[[#This Row],[Programme Partner]]&lt;&gt;Table[[#This Row],[Implementing Partner]],CONCATENATE(Table[[#This Row],[Programme Partner]],"-",Table[[#This Row],[Implementing Partner]]),Table[[#This Row],[Programme Partner]]),"")</f>
        <v>UNICEF-NGOF</v>
      </c>
    </row>
    <row r="1094" spans="1:28" ht="14.4" customHeight="1">
      <c r="A1094" s="183">
        <v>1193</v>
      </c>
      <c r="B1094" s="195" t="s">
        <v>5275</v>
      </c>
      <c r="C1094" s="198" t="s">
        <v>5184</v>
      </c>
      <c r="D1094" s="212" t="s">
        <v>5275</v>
      </c>
      <c r="E1094" s="195" t="s">
        <v>27</v>
      </c>
      <c r="F1094" s="195" t="s">
        <v>8012</v>
      </c>
      <c r="G1094" t="s">
        <v>8019</v>
      </c>
      <c r="H1094" s="195" t="str">
        <f>IFERROR(VLOOKUP(Table[[#This Row],[Activity Details of Assistance]],WHAT!E:F,2,FALSE),"")</f>
        <v>N/A</v>
      </c>
      <c r="I1094" s="195"/>
      <c r="J1094">
        <v>205</v>
      </c>
      <c r="K1094" t="s">
        <v>8280</v>
      </c>
      <c r="L1094" s="214" t="s">
        <v>13</v>
      </c>
      <c r="M1094" s="214" t="s">
        <v>14</v>
      </c>
      <c r="N1094" s="195" t="s">
        <v>309</v>
      </c>
      <c r="O1094" s="195" t="s">
        <v>1606</v>
      </c>
      <c r="P1094" s="195" t="s">
        <v>6481</v>
      </c>
      <c r="Q1094" s="236">
        <v>44620</v>
      </c>
      <c r="R1094" s="236">
        <v>44927</v>
      </c>
      <c r="S1094" t="s">
        <v>8452</v>
      </c>
      <c r="T1094" s="196"/>
      <c r="U1094" s="196"/>
      <c r="V1094" s="196"/>
      <c r="W1094" s="196"/>
      <c r="X1094" t="s">
        <v>8503</v>
      </c>
      <c r="Y1094" t="s">
        <v>8288</v>
      </c>
      <c r="Z1094">
        <v>8801712003560</v>
      </c>
      <c r="AA1094" t="s">
        <v>8289</v>
      </c>
      <c r="AB1094" s="221" t="str">
        <f>_xlfn.IFNA(IF(Table[[#This Row],[Programme Partner]]&lt;&gt;Table[[#This Row],[Implementing Partner]],CONCATENATE(Table[[#This Row],[Programme Partner]],"-",Table[[#This Row],[Implementing Partner]]),Table[[#This Row],[Programme Partner]]),"")</f>
        <v>UNICEF-NGOF</v>
      </c>
    </row>
    <row r="1095" spans="1:28" ht="14.4" customHeight="1">
      <c r="A1095" s="183">
        <v>1194</v>
      </c>
      <c r="B1095" s="195" t="s">
        <v>5275</v>
      </c>
      <c r="C1095" s="198" t="s">
        <v>5184</v>
      </c>
      <c r="D1095" s="212" t="s">
        <v>5275</v>
      </c>
      <c r="E1095" s="195" t="s">
        <v>27</v>
      </c>
      <c r="F1095" s="195" t="s">
        <v>8013</v>
      </c>
      <c r="G1095" s="213" t="s">
        <v>8314</v>
      </c>
      <c r="H1095" s="195" t="str">
        <f>IFERROR(VLOOKUP(Table[[#This Row],[Activity Details of Assistance]],WHAT!E:F,2,FALSE),"")</f>
        <v># of HP sessions at HH level</v>
      </c>
      <c r="I1095" s="195"/>
      <c r="J1095">
        <v>4532</v>
      </c>
      <c r="K1095" t="s">
        <v>8280</v>
      </c>
      <c r="L1095" s="214" t="s">
        <v>13</v>
      </c>
      <c r="M1095" s="214" t="s">
        <v>14</v>
      </c>
      <c r="N1095" s="195" t="s">
        <v>309</v>
      </c>
      <c r="O1095" s="195" t="s">
        <v>1606</v>
      </c>
      <c r="P1095" s="195" t="s">
        <v>6481</v>
      </c>
      <c r="Q1095" s="236">
        <v>44620</v>
      </c>
      <c r="R1095" s="236">
        <v>44927</v>
      </c>
      <c r="S1095" t="s">
        <v>8452</v>
      </c>
      <c r="T1095" s="196"/>
      <c r="U1095" s="196"/>
      <c r="V1095" s="196"/>
      <c r="W1095" s="196"/>
      <c r="X1095"/>
      <c r="Y1095" t="s">
        <v>8288</v>
      </c>
      <c r="Z1095">
        <v>8801712003560</v>
      </c>
      <c r="AA1095" t="s">
        <v>8289</v>
      </c>
      <c r="AB1095" s="221" t="str">
        <f>_xlfn.IFNA(IF(Table[[#This Row],[Programme Partner]]&lt;&gt;Table[[#This Row],[Implementing Partner]],CONCATENATE(Table[[#This Row],[Programme Partner]],"-",Table[[#This Row],[Implementing Partner]]),Table[[#This Row],[Programme Partner]]),"")</f>
        <v>UNICEF-NGOF</v>
      </c>
    </row>
    <row r="1096" spans="1:28" ht="14.4" customHeight="1">
      <c r="A1096" s="183">
        <v>1195</v>
      </c>
      <c r="B1096" s="195" t="s">
        <v>5275</v>
      </c>
      <c r="C1096" s="198" t="s">
        <v>5184</v>
      </c>
      <c r="D1096" s="212" t="s">
        <v>5275</v>
      </c>
      <c r="E1096" s="195" t="s">
        <v>27</v>
      </c>
      <c r="F1096" s="195" t="s">
        <v>8013</v>
      </c>
      <c r="G1096" t="s">
        <v>8019</v>
      </c>
      <c r="H1096" s="195" t="str">
        <f>IFERROR(VLOOKUP(Table[[#This Row],[Activity Details of Assistance]],WHAT!E:F,2,FALSE),"")</f>
        <v>N/A</v>
      </c>
      <c r="I1096" s="195"/>
      <c r="J1096">
        <v>390</v>
      </c>
      <c r="K1096" t="s">
        <v>8280</v>
      </c>
      <c r="L1096" s="214" t="s">
        <v>13</v>
      </c>
      <c r="M1096" s="214" t="s">
        <v>14</v>
      </c>
      <c r="N1096" s="195" t="s">
        <v>309</v>
      </c>
      <c r="O1096" s="195" t="s">
        <v>1606</v>
      </c>
      <c r="P1096" s="195" t="s">
        <v>6481</v>
      </c>
      <c r="Q1096" s="236">
        <v>44620</v>
      </c>
      <c r="R1096" s="236">
        <v>44927</v>
      </c>
      <c r="S1096" t="s">
        <v>8452</v>
      </c>
      <c r="T1096" s="196"/>
      <c r="U1096" s="196"/>
      <c r="V1096" s="196"/>
      <c r="W1096" s="196"/>
      <c r="X1096" t="s">
        <v>8504</v>
      </c>
      <c r="Y1096" t="s">
        <v>8288</v>
      </c>
      <c r="Z1096">
        <v>8801712003560</v>
      </c>
      <c r="AA1096" t="s">
        <v>8289</v>
      </c>
      <c r="AB1096" s="221" t="str">
        <f>_xlfn.IFNA(IF(Table[[#This Row],[Programme Partner]]&lt;&gt;Table[[#This Row],[Implementing Partner]],CONCATENATE(Table[[#This Row],[Programme Partner]],"-",Table[[#This Row],[Implementing Partner]]),Table[[#This Row],[Programme Partner]]),"")</f>
        <v>UNICEF-NGOF</v>
      </c>
    </row>
    <row r="1097" spans="1:28" ht="14.4" customHeight="1">
      <c r="A1097" s="183">
        <v>1196</v>
      </c>
      <c r="B1097" s="195" t="s">
        <v>5275</v>
      </c>
      <c r="C1097" s="198" t="s">
        <v>5184</v>
      </c>
      <c r="D1097" s="212" t="s">
        <v>5275</v>
      </c>
      <c r="E1097" s="195" t="s">
        <v>27</v>
      </c>
      <c r="F1097" s="195" t="s">
        <v>8014</v>
      </c>
      <c r="G1097" s="213" t="s">
        <v>8361</v>
      </c>
      <c r="H1097" s="195" t="str">
        <f>IFERROR(VLOOKUP(Table[[#This Row],[Activity Details of Assistance]],WHAT!E:F,2,FALSE),"")</f>
        <v># of plant</v>
      </c>
      <c r="I1097" s="195"/>
      <c r="J1097">
        <v>5</v>
      </c>
      <c r="K1097" t="s">
        <v>8280</v>
      </c>
      <c r="L1097" s="214" t="s">
        <v>13</v>
      </c>
      <c r="M1097" s="214" t="s">
        <v>14</v>
      </c>
      <c r="N1097" s="195" t="s">
        <v>309</v>
      </c>
      <c r="O1097" s="195" t="s">
        <v>1606</v>
      </c>
      <c r="P1097" s="195" t="s">
        <v>6481</v>
      </c>
      <c r="Q1097" s="236">
        <v>44620</v>
      </c>
      <c r="R1097" s="236">
        <v>44927</v>
      </c>
      <c r="S1097" t="s">
        <v>8452</v>
      </c>
      <c r="T1097" s="196"/>
      <c r="U1097" s="196"/>
      <c r="V1097" s="196"/>
      <c r="W1097" s="196"/>
      <c r="X1097"/>
      <c r="Y1097" t="s">
        <v>8288</v>
      </c>
      <c r="Z1097">
        <v>8801712003560</v>
      </c>
      <c r="AA1097" t="s">
        <v>8289</v>
      </c>
      <c r="AB1097" s="221" t="str">
        <f>_xlfn.IFNA(IF(Table[[#This Row],[Programme Partner]]&lt;&gt;Table[[#This Row],[Implementing Partner]],CONCATENATE(Table[[#This Row],[Programme Partner]],"-",Table[[#This Row],[Implementing Partner]]),Table[[#This Row],[Programme Partner]]),"")</f>
        <v>UNICEF-NGOF</v>
      </c>
    </row>
    <row r="1098" spans="1:28" ht="14.4" customHeight="1">
      <c r="A1098" s="183">
        <v>1197</v>
      </c>
      <c r="B1098" s="195" t="s">
        <v>5275</v>
      </c>
      <c r="C1098" s="198" t="s">
        <v>5184</v>
      </c>
      <c r="D1098" s="212" t="s">
        <v>5275</v>
      </c>
      <c r="E1098" s="195" t="s">
        <v>27</v>
      </c>
      <c r="F1098" s="195" t="s">
        <v>8014</v>
      </c>
      <c r="G1098" t="s">
        <v>8019</v>
      </c>
      <c r="H1098" s="195" t="str">
        <f>IFERROR(VLOOKUP(Table[[#This Row],[Activity Details of Assistance]],WHAT!E:F,2,FALSE),"")</f>
        <v>N/A</v>
      </c>
      <c r="I1098" s="195"/>
      <c r="J1098">
        <v>3962</v>
      </c>
      <c r="K1098" t="s">
        <v>8280</v>
      </c>
      <c r="L1098" s="214" t="s">
        <v>13</v>
      </c>
      <c r="M1098" s="214" t="s">
        <v>14</v>
      </c>
      <c r="N1098" s="195" t="s">
        <v>309</v>
      </c>
      <c r="O1098" s="195" t="s">
        <v>1606</v>
      </c>
      <c r="P1098" s="195" t="s">
        <v>6481</v>
      </c>
      <c r="Q1098" s="236">
        <v>44620</v>
      </c>
      <c r="R1098" s="236">
        <v>44927</v>
      </c>
      <c r="S1098" t="s">
        <v>8452</v>
      </c>
      <c r="T1098" s="196"/>
      <c r="U1098" s="196"/>
      <c r="V1098" s="196"/>
      <c r="W1098" s="196"/>
      <c r="X1098" t="s">
        <v>8505</v>
      </c>
      <c r="Y1098" t="s">
        <v>8288</v>
      </c>
      <c r="Z1098">
        <v>8801712003560</v>
      </c>
      <c r="AA1098" t="s">
        <v>8289</v>
      </c>
      <c r="AB1098" s="221" t="str">
        <f>_xlfn.IFNA(IF(Table[[#This Row],[Programme Partner]]&lt;&gt;Table[[#This Row],[Implementing Partner]],CONCATENATE(Table[[#This Row],[Programme Partner]],"-",Table[[#This Row],[Implementing Partner]]),Table[[#This Row],[Programme Partner]]),"")</f>
        <v>UNICEF-NGOF</v>
      </c>
    </row>
    <row r="1099" spans="1:28" ht="14.4" customHeight="1">
      <c r="A1099" s="183">
        <v>1198</v>
      </c>
      <c r="B1099" s="195" t="s">
        <v>5275</v>
      </c>
      <c r="C1099" s="198" t="s">
        <v>5184</v>
      </c>
      <c r="D1099" s="212" t="s">
        <v>5275</v>
      </c>
      <c r="E1099" s="195" t="s">
        <v>27</v>
      </c>
      <c r="F1099" s="195" t="s">
        <v>8011</v>
      </c>
      <c r="G1099" s="195" t="s">
        <v>8584</v>
      </c>
      <c r="H1099" s="195" t="str">
        <f>IFERROR(VLOOKUP(Table[[#This Row],[Activity Details of Assistance]],WHAT!E:F,2,FALSE),"")</f>
        <v># of tube well</v>
      </c>
      <c r="I1099" s="195"/>
      <c r="J1099">
        <v>74</v>
      </c>
      <c r="K1099" t="s">
        <v>8280</v>
      </c>
      <c r="L1099" s="214" t="s">
        <v>13</v>
      </c>
      <c r="M1099" s="214" t="s">
        <v>14</v>
      </c>
      <c r="N1099" s="195" t="s">
        <v>309</v>
      </c>
      <c r="O1099" s="195" t="s">
        <v>1606</v>
      </c>
      <c r="P1099" s="195" t="s">
        <v>5887</v>
      </c>
      <c r="Q1099" s="236">
        <v>44620</v>
      </c>
      <c r="R1099" s="236">
        <v>44927</v>
      </c>
      <c r="S1099" t="s">
        <v>8452</v>
      </c>
      <c r="T1099" s="196"/>
      <c r="U1099" s="196"/>
      <c r="V1099" s="196"/>
      <c r="W1099" s="196"/>
      <c r="X1099"/>
      <c r="Y1099" t="s">
        <v>8288</v>
      </c>
      <c r="Z1099">
        <v>8801712003560</v>
      </c>
      <c r="AA1099" t="s">
        <v>8289</v>
      </c>
      <c r="AB1099" s="221" t="str">
        <f>_xlfn.IFNA(IF(Table[[#This Row],[Programme Partner]]&lt;&gt;Table[[#This Row],[Implementing Partner]],CONCATENATE(Table[[#This Row],[Programme Partner]],"-",Table[[#This Row],[Implementing Partner]]),Table[[#This Row],[Programme Partner]]),"")</f>
        <v>UNICEF-NGOF</v>
      </c>
    </row>
    <row r="1100" spans="1:28" ht="14.4" customHeight="1">
      <c r="A1100" s="183">
        <v>1199</v>
      </c>
      <c r="B1100" s="195" t="s">
        <v>5275</v>
      </c>
      <c r="C1100" s="198" t="s">
        <v>5184</v>
      </c>
      <c r="D1100" s="212" t="s">
        <v>5275</v>
      </c>
      <c r="E1100" s="195" t="s">
        <v>27</v>
      </c>
      <c r="F1100" s="195" t="s">
        <v>8011</v>
      </c>
      <c r="G1100" s="213" t="s">
        <v>8355</v>
      </c>
      <c r="H1100" s="195" t="str">
        <f>IFERROR(VLOOKUP(Table[[#This Row],[Activity Details of Assistance]],WHAT!E:F,2,FALSE),"")</f>
        <v># of water network</v>
      </c>
      <c r="I1100" s="195"/>
      <c r="J1100">
        <v>11</v>
      </c>
      <c r="K1100" t="s">
        <v>8280</v>
      </c>
      <c r="L1100" s="214" t="s">
        <v>13</v>
      </c>
      <c r="M1100" s="214" t="s">
        <v>14</v>
      </c>
      <c r="N1100" s="195" t="s">
        <v>309</v>
      </c>
      <c r="O1100" s="195" t="s">
        <v>1606</v>
      </c>
      <c r="P1100" s="195" t="s">
        <v>5887</v>
      </c>
      <c r="Q1100" s="236">
        <v>44620</v>
      </c>
      <c r="R1100" s="236">
        <v>44927</v>
      </c>
      <c r="S1100" t="s">
        <v>8452</v>
      </c>
      <c r="T1100" s="196"/>
      <c r="U1100" s="196"/>
      <c r="V1100" s="196"/>
      <c r="W1100" s="196"/>
      <c r="X1100"/>
      <c r="Y1100" t="s">
        <v>8288</v>
      </c>
      <c r="Z1100">
        <v>8801712003560</v>
      </c>
      <c r="AA1100" t="s">
        <v>8289</v>
      </c>
      <c r="AB1100" s="221" t="str">
        <f>_xlfn.IFNA(IF(Table[[#This Row],[Programme Partner]]&lt;&gt;Table[[#This Row],[Implementing Partner]],CONCATENATE(Table[[#This Row],[Programme Partner]],"-",Table[[#This Row],[Implementing Partner]]),Table[[#This Row],[Programme Partner]]),"")</f>
        <v>UNICEF-NGOF</v>
      </c>
    </row>
    <row r="1101" spans="1:28" ht="14.4" customHeight="1">
      <c r="A1101" s="183">
        <v>1200</v>
      </c>
      <c r="B1101" s="195" t="s">
        <v>5275</v>
      </c>
      <c r="C1101" s="198" t="s">
        <v>5184</v>
      </c>
      <c r="D1101" s="212" t="s">
        <v>5275</v>
      </c>
      <c r="E1101" s="195" t="s">
        <v>27</v>
      </c>
      <c r="F1101" s="195" t="s">
        <v>8011</v>
      </c>
      <c r="G1101" s="213" t="s">
        <v>8318</v>
      </c>
      <c r="H1101" s="195" t="str">
        <f>IFERROR(VLOOKUP(Table[[#This Row],[Activity Details of Assistance]],WHAT!E:F,2,FALSE),"")</f>
        <v># of household</v>
      </c>
      <c r="I1101" s="195"/>
      <c r="J1101">
        <v>1647</v>
      </c>
      <c r="K1101" t="s">
        <v>8280</v>
      </c>
      <c r="L1101" s="214" t="s">
        <v>13</v>
      </c>
      <c r="M1101" s="214" t="s">
        <v>14</v>
      </c>
      <c r="N1101" s="195" t="s">
        <v>309</v>
      </c>
      <c r="O1101" s="195" t="s">
        <v>1606</v>
      </c>
      <c r="P1101" s="195" t="s">
        <v>5887</v>
      </c>
      <c r="Q1101" s="236">
        <v>44620</v>
      </c>
      <c r="R1101" s="236">
        <v>44927</v>
      </c>
      <c r="S1101" t="s">
        <v>8452</v>
      </c>
      <c r="T1101" s="196"/>
      <c r="U1101" s="196"/>
      <c r="V1101" s="196"/>
      <c r="W1101" s="196"/>
      <c r="X1101"/>
      <c r="Y1101" t="s">
        <v>8288</v>
      </c>
      <c r="Z1101">
        <v>8801712003560</v>
      </c>
      <c r="AA1101" t="s">
        <v>8289</v>
      </c>
      <c r="AB1101" s="221" t="str">
        <f>_xlfn.IFNA(IF(Table[[#This Row],[Programme Partner]]&lt;&gt;Table[[#This Row],[Implementing Partner]],CONCATENATE(Table[[#This Row],[Programme Partner]],"-",Table[[#This Row],[Implementing Partner]]),Table[[#This Row],[Programme Partner]]),"")</f>
        <v>UNICEF-NGOF</v>
      </c>
    </row>
    <row r="1102" spans="1:28" ht="14.4" customHeight="1">
      <c r="A1102" s="183">
        <v>1201</v>
      </c>
      <c r="B1102" s="195" t="s">
        <v>5275</v>
      </c>
      <c r="C1102" s="198" t="s">
        <v>5184</v>
      </c>
      <c r="D1102" s="212" t="s">
        <v>5275</v>
      </c>
      <c r="E1102" s="195" t="s">
        <v>27</v>
      </c>
      <c r="F1102" s="195" t="s">
        <v>8011</v>
      </c>
      <c r="G1102" s="195" t="s">
        <v>8584</v>
      </c>
      <c r="H1102" s="195" t="str">
        <f>IFERROR(VLOOKUP(Table[[#This Row],[Activity Details of Assistance]],WHAT!E:F,2,FALSE),"")</f>
        <v># of tube well</v>
      </c>
      <c r="I1102" s="195"/>
      <c r="J1102">
        <v>6</v>
      </c>
      <c r="K1102" t="s">
        <v>8280</v>
      </c>
      <c r="L1102" s="214" t="s">
        <v>13</v>
      </c>
      <c r="M1102" s="214" t="s">
        <v>14</v>
      </c>
      <c r="N1102" s="195" t="s">
        <v>309</v>
      </c>
      <c r="O1102" s="195" t="s">
        <v>1606</v>
      </c>
      <c r="P1102" s="195" t="s">
        <v>5887</v>
      </c>
      <c r="Q1102" s="236">
        <v>44620</v>
      </c>
      <c r="R1102" s="236">
        <v>44927</v>
      </c>
      <c r="S1102" t="s">
        <v>8452</v>
      </c>
      <c r="T1102" s="196"/>
      <c r="U1102" s="196"/>
      <c r="V1102" s="196"/>
      <c r="W1102" s="196"/>
      <c r="X1102"/>
      <c r="Y1102" t="s">
        <v>8288</v>
      </c>
      <c r="Z1102">
        <v>8801712003560</v>
      </c>
      <c r="AA1102" t="s">
        <v>8289</v>
      </c>
      <c r="AB1102" s="221" t="str">
        <f>_xlfn.IFNA(IF(Table[[#This Row],[Programme Partner]]&lt;&gt;Table[[#This Row],[Implementing Partner]],CONCATENATE(Table[[#This Row],[Programme Partner]],"-",Table[[#This Row],[Implementing Partner]]),Table[[#This Row],[Programme Partner]]),"")</f>
        <v>UNICEF-NGOF</v>
      </c>
    </row>
    <row r="1103" spans="1:28" ht="14.4" customHeight="1">
      <c r="A1103" s="183">
        <v>1202</v>
      </c>
      <c r="B1103" s="195" t="s">
        <v>5275</v>
      </c>
      <c r="C1103" s="198" t="s">
        <v>5184</v>
      </c>
      <c r="D1103" s="212" t="s">
        <v>5275</v>
      </c>
      <c r="E1103" s="195" t="s">
        <v>27</v>
      </c>
      <c r="F1103" s="195" t="s">
        <v>8012</v>
      </c>
      <c r="G1103" s="213" t="s">
        <v>8366</v>
      </c>
      <c r="H1103" s="195" t="str">
        <f>IFERROR(VLOOKUP(Table[[#This Row],[Activity Details of Assistance]],WHAT!E:F,2,FALSE),"")</f>
        <v xml:space="preserve"># of door </v>
      </c>
      <c r="I1103" s="195"/>
      <c r="J1103">
        <v>13</v>
      </c>
      <c r="K1103" t="s">
        <v>8280</v>
      </c>
      <c r="L1103" s="214" t="s">
        <v>13</v>
      </c>
      <c r="M1103" s="214" t="s">
        <v>14</v>
      </c>
      <c r="N1103" s="195" t="s">
        <v>309</v>
      </c>
      <c r="O1103" s="195" t="s">
        <v>1606</v>
      </c>
      <c r="P1103" s="195" t="s">
        <v>5887</v>
      </c>
      <c r="Q1103" s="236">
        <v>44620</v>
      </c>
      <c r="R1103" s="236">
        <v>44927</v>
      </c>
      <c r="S1103" t="s">
        <v>8452</v>
      </c>
      <c r="T1103" s="196"/>
      <c r="U1103" s="196"/>
      <c r="V1103" s="196"/>
      <c r="W1103" s="196"/>
      <c r="X1103"/>
      <c r="Y1103" t="s">
        <v>8288</v>
      </c>
      <c r="Z1103">
        <v>8801712003560</v>
      </c>
      <c r="AA1103" t="s">
        <v>8289</v>
      </c>
      <c r="AB1103" s="221" t="str">
        <f>_xlfn.IFNA(IF(Table[[#This Row],[Programme Partner]]&lt;&gt;Table[[#This Row],[Implementing Partner]],CONCATENATE(Table[[#This Row],[Programme Partner]],"-",Table[[#This Row],[Implementing Partner]]),Table[[#This Row],[Programme Partner]]),"")</f>
        <v>UNICEF-NGOF</v>
      </c>
    </row>
    <row r="1104" spans="1:28" ht="14.4" customHeight="1">
      <c r="A1104" s="183">
        <v>1203</v>
      </c>
      <c r="B1104" s="195" t="s">
        <v>5275</v>
      </c>
      <c r="C1104" s="198" t="s">
        <v>5184</v>
      </c>
      <c r="D1104" s="212" t="s">
        <v>5275</v>
      </c>
      <c r="E1104" s="195" t="s">
        <v>27</v>
      </c>
      <c r="F1104" s="195" t="s">
        <v>8012</v>
      </c>
      <c r="G1104" s="195" t="s">
        <v>8585</v>
      </c>
      <c r="H1104" s="195" t="str">
        <f>IFERROR(VLOOKUP(Table[[#This Row],[Activity Details of Assistance]],WHAT!E:F,2,FALSE),"")</f>
        <v xml:space="preserve"># of door </v>
      </c>
      <c r="I1104" s="195"/>
      <c r="J1104">
        <v>21</v>
      </c>
      <c r="K1104" t="s">
        <v>8280</v>
      </c>
      <c r="L1104" s="214" t="s">
        <v>13</v>
      </c>
      <c r="M1104" s="214" t="s">
        <v>14</v>
      </c>
      <c r="N1104" s="195" t="s">
        <v>309</v>
      </c>
      <c r="O1104" s="195" t="s">
        <v>1606</v>
      </c>
      <c r="P1104" s="195" t="s">
        <v>5887</v>
      </c>
      <c r="Q1104" s="236">
        <v>44620</v>
      </c>
      <c r="R1104" s="236">
        <v>44927</v>
      </c>
      <c r="S1104" t="s">
        <v>8452</v>
      </c>
      <c r="T1104" s="196"/>
      <c r="U1104" s="196"/>
      <c r="V1104" s="196"/>
      <c r="W1104" s="196"/>
      <c r="X1104"/>
      <c r="Y1104" t="s">
        <v>8288</v>
      </c>
      <c r="Z1104">
        <v>8801712003560</v>
      </c>
      <c r="AA1104" t="s">
        <v>8289</v>
      </c>
      <c r="AB1104" s="221" t="str">
        <f>_xlfn.IFNA(IF(Table[[#This Row],[Programme Partner]]&lt;&gt;Table[[#This Row],[Implementing Partner]],CONCATENATE(Table[[#This Row],[Programme Partner]],"-",Table[[#This Row],[Implementing Partner]]),Table[[#This Row],[Programme Partner]]),"")</f>
        <v>UNICEF-NGOF</v>
      </c>
    </row>
    <row r="1105" spans="1:28" ht="14.4" customHeight="1">
      <c r="A1105" s="183">
        <v>1204</v>
      </c>
      <c r="B1105" s="195" t="s">
        <v>5275</v>
      </c>
      <c r="C1105" s="198" t="s">
        <v>5184</v>
      </c>
      <c r="D1105" s="212" t="s">
        <v>5275</v>
      </c>
      <c r="E1105" s="195" t="s">
        <v>27</v>
      </c>
      <c r="F1105" s="195" t="s">
        <v>8012</v>
      </c>
      <c r="G1105" s="195" t="s">
        <v>8359</v>
      </c>
      <c r="H1105" s="195" t="str">
        <f>IFERROR(VLOOKUP(Table[[#This Row],[Activity Details of Assistance]],WHAT!E:F,2,FALSE),"")</f>
        <v># of FSM Site</v>
      </c>
      <c r="I1105" s="195"/>
      <c r="J1105">
        <v>9</v>
      </c>
      <c r="K1105" t="s">
        <v>8280</v>
      </c>
      <c r="L1105" s="214" t="s">
        <v>13</v>
      </c>
      <c r="M1105" s="214" t="s">
        <v>14</v>
      </c>
      <c r="N1105" s="195" t="s">
        <v>309</v>
      </c>
      <c r="O1105" s="195" t="s">
        <v>1606</v>
      </c>
      <c r="P1105" s="195" t="s">
        <v>5887</v>
      </c>
      <c r="Q1105" s="236">
        <v>44620</v>
      </c>
      <c r="R1105" s="236">
        <v>44927</v>
      </c>
      <c r="S1105" t="s">
        <v>8452</v>
      </c>
      <c r="T1105" s="196"/>
      <c r="U1105" s="196"/>
      <c r="V1105" s="196"/>
      <c r="W1105" s="196"/>
      <c r="X1105"/>
      <c r="Y1105" t="s">
        <v>8288</v>
      </c>
      <c r="Z1105">
        <v>8801712003560</v>
      </c>
      <c r="AA1105" t="s">
        <v>8289</v>
      </c>
      <c r="AB1105" s="221" t="str">
        <f>_xlfn.IFNA(IF(Table[[#This Row],[Programme Partner]]&lt;&gt;Table[[#This Row],[Implementing Partner]],CONCATENATE(Table[[#This Row],[Programme Partner]],"-",Table[[#This Row],[Implementing Partner]]),Table[[#This Row],[Programme Partner]]),"")</f>
        <v>UNICEF-NGOF</v>
      </c>
    </row>
    <row r="1106" spans="1:28" ht="14.4" customHeight="1">
      <c r="A1106" s="183">
        <v>1205</v>
      </c>
      <c r="B1106" s="195" t="s">
        <v>5275</v>
      </c>
      <c r="C1106" s="198" t="s">
        <v>5184</v>
      </c>
      <c r="D1106" s="212" t="s">
        <v>5275</v>
      </c>
      <c r="E1106" s="195" t="s">
        <v>27</v>
      </c>
      <c r="F1106" s="195" t="s">
        <v>8012</v>
      </c>
      <c r="G1106" s="213" t="s">
        <v>8356</v>
      </c>
      <c r="H1106" s="195" t="str">
        <f>IFERROR(VLOOKUP(Table[[#This Row],[Activity Details of Assistance]],WHAT!E:F,2,FALSE),"")</f>
        <v># of FSM Site</v>
      </c>
      <c r="I1106" s="195"/>
      <c r="J1106">
        <v>2</v>
      </c>
      <c r="K1106" t="s">
        <v>8280</v>
      </c>
      <c r="L1106" s="214" t="s">
        <v>13</v>
      </c>
      <c r="M1106" s="214" t="s">
        <v>14</v>
      </c>
      <c r="N1106" s="195" t="s">
        <v>309</v>
      </c>
      <c r="O1106" s="195" t="s">
        <v>1606</v>
      </c>
      <c r="P1106" s="195" t="s">
        <v>5887</v>
      </c>
      <c r="Q1106" s="236">
        <v>44620</v>
      </c>
      <c r="R1106" s="236">
        <v>44927</v>
      </c>
      <c r="S1106" t="s">
        <v>8452</v>
      </c>
      <c r="T1106" s="196"/>
      <c r="U1106" s="196"/>
      <c r="V1106" s="196"/>
      <c r="W1106" s="196"/>
      <c r="X1106"/>
      <c r="Y1106" t="s">
        <v>8288</v>
      </c>
      <c r="Z1106">
        <v>8801712003560</v>
      </c>
      <c r="AA1106" t="s">
        <v>8289</v>
      </c>
      <c r="AB1106" s="221" t="str">
        <f>_xlfn.IFNA(IF(Table[[#This Row],[Programme Partner]]&lt;&gt;Table[[#This Row],[Implementing Partner]],CONCATENATE(Table[[#This Row],[Programme Partner]],"-",Table[[#This Row],[Implementing Partner]]),Table[[#This Row],[Programme Partner]]),"")</f>
        <v>UNICEF-NGOF</v>
      </c>
    </row>
    <row r="1107" spans="1:28" ht="14.4" customHeight="1">
      <c r="A1107" s="183">
        <v>1206</v>
      </c>
      <c r="B1107" s="195" t="s">
        <v>5275</v>
      </c>
      <c r="C1107" s="198" t="s">
        <v>5184</v>
      </c>
      <c r="D1107" s="212" t="s">
        <v>5275</v>
      </c>
      <c r="E1107" s="195" t="s">
        <v>27</v>
      </c>
      <c r="F1107" s="195" t="s">
        <v>8012</v>
      </c>
      <c r="G1107" s="213" t="s">
        <v>8367</v>
      </c>
      <c r="H1107" s="195" t="str">
        <f>IFERROR(VLOOKUP(Table[[#This Row],[Activity Details of Assistance]],WHAT!E:F,2,FALSE),"")</f>
        <v># of door</v>
      </c>
      <c r="I1107" s="195"/>
      <c r="J1107">
        <v>6</v>
      </c>
      <c r="K1107" t="s">
        <v>8280</v>
      </c>
      <c r="L1107" s="214" t="s">
        <v>13</v>
      </c>
      <c r="M1107" s="214" t="s">
        <v>14</v>
      </c>
      <c r="N1107" s="195" t="s">
        <v>309</v>
      </c>
      <c r="O1107" s="195" t="s">
        <v>1606</v>
      </c>
      <c r="P1107" s="195" t="s">
        <v>5887</v>
      </c>
      <c r="Q1107" s="236">
        <v>44620</v>
      </c>
      <c r="R1107" s="236">
        <v>44927</v>
      </c>
      <c r="S1107" t="s">
        <v>8452</v>
      </c>
      <c r="T1107" s="196"/>
      <c r="U1107" s="196"/>
      <c r="V1107" s="196"/>
      <c r="W1107" s="196"/>
      <c r="X1107"/>
      <c r="Y1107" t="s">
        <v>8288</v>
      </c>
      <c r="Z1107">
        <v>8801712003560</v>
      </c>
      <c r="AA1107" t="s">
        <v>8289</v>
      </c>
      <c r="AB1107" s="221" t="str">
        <f>_xlfn.IFNA(IF(Table[[#This Row],[Programme Partner]]&lt;&gt;Table[[#This Row],[Implementing Partner]],CONCATENATE(Table[[#This Row],[Programme Partner]],"-",Table[[#This Row],[Implementing Partner]]),Table[[#This Row],[Programme Partner]]),"")</f>
        <v>UNICEF-NGOF</v>
      </c>
    </row>
    <row r="1108" spans="1:28" ht="14.4" customHeight="1">
      <c r="A1108" s="183">
        <v>1207</v>
      </c>
      <c r="B1108" s="195" t="s">
        <v>5275</v>
      </c>
      <c r="C1108" s="198" t="s">
        <v>5184</v>
      </c>
      <c r="D1108" s="212" t="s">
        <v>5275</v>
      </c>
      <c r="E1108" s="195" t="s">
        <v>27</v>
      </c>
      <c r="F1108" s="195" t="s">
        <v>8012</v>
      </c>
      <c r="G1108" s="213" t="s">
        <v>8357</v>
      </c>
      <c r="H1108" s="195" t="str">
        <f>IFERROR(VLOOKUP(Table[[#This Row],[Activity Details of Assistance]],WHAT!E:F,2,FALSE),"")</f>
        <v># of door</v>
      </c>
      <c r="I1108" s="195"/>
      <c r="J1108">
        <v>1293</v>
      </c>
      <c r="K1108" t="s">
        <v>8280</v>
      </c>
      <c r="L1108" s="214" t="s">
        <v>13</v>
      </c>
      <c r="M1108" s="214" t="s">
        <v>14</v>
      </c>
      <c r="N1108" s="195" t="s">
        <v>309</v>
      </c>
      <c r="O1108" s="195" t="s">
        <v>1606</v>
      </c>
      <c r="P1108" s="195" t="s">
        <v>5887</v>
      </c>
      <c r="Q1108" s="236">
        <v>44620</v>
      </c>
      <c r="R1108" s="236">
        <v>44927</v>
      </c>
      <c r="S1108" t="s">
        <v>8452</v>
      </c>
      <c r="T1108" s="196"/>
      <c r="U1108" s="196"/>
      <c r="V1108" s="196"/>
      <c r="W1108" s="196"/>
      <c r="X1108"/>
      <c r="Y1108" t="s">
        <v>8288</v>
      </c>
      <c r="Z1108">
        <v>8801712003560</v>
      </c>
      <c r="AA1108" t="s">
        <v>8289</v>
      </c>
      <c r="AB1108" s="221" t="str">
        <f>_xlfn.IFNA(IF(Table[[#This Row],[Programme Partner]]&lt;&gt;Table[[#This Row],[Implementing Partner]],CONCATENATE(Table[[#This Row],[Programme Partner]],"-",Table[[#This Row],[Implementing Partner]]),Table[[#This Row],[Programme Partner]]),"")</f>
        <v>UNICEF-NGOF</v>
      </c>
    </row>
    <row r="1109" spans="1:28" ht="14.4" customHeight="1">
      <c r="A1109" s="183">
        <v>1208</v>
      </c>
      <c r="B1109" s="195" t="s">
        <v>5275</v>
      </c>
      <c r="C1109" s="198" t="s">
        <v>5184</v>
      </c>
      <c r="D1109" s="212" t="s">
        <v>5275</v>
      </c>
      <c r="E1109" s="195" t="s">
        <v>27</v>
      </c>
      <c r="F1109" s="195" t="s">
        <v>8013</v>
      </c>
      <c r="G1109" t="s">
        <v>8442</v>
      </c>
      <c r="H1109" s="195" t="str">
        <f>IFERROR(VLOOKUP(Table[[#This Row],[Activity Details of Assistance]],WHAT!E:F,2,FALSE),"")</f>
        <v># of facilities</v>
      </c>
      <c r="I1109" s="195"/>
      <c r="J1109">
        <v>353</v>
      </c>
      <c r="K1109" t="s">
        <v>8280</v>
      </c>
      <c r="L1109" s="214" t="s">
        <v>13</v>
      </c>
      <c r="M1109" s="214" t="s">
        <v>14</v>
      </c>
      <c r="N1109" s="195" t="s">
        <v>309</v>
      </c>
      <c r="O1109" s="195" t="s">
        <v>1606</v>
      </c>
      <c r="P1109" s="195" t="s">
        <v>5887</v>
      </c>
      <c r="Q1109" s="236">
        <v>44620</v>
      </c>
      <c r="R1109" s="236">
        <v>44927</v>
      </c>
      <c r="S1109" t="s">
        <v>8452</v>
      </c>
      <c r="T1109" s="196"/>
      <c r="U1109" s="196"/>
      <c r="V1109" s="196"/>
      <c r="W1109" s="196"/>
      <c r="X1109" t="s">
        <v>8506</v>
      </c>
      <c r="Y1109" t="s">
        <v>8288</v>
      </c>
      <c r="Z1109">
        <v>8801712003560</v>
      </c>
      <c r="AA1109" t="s">
        <v>8289</v>
      </c>
      <c r="AB1109" s="221" t="str">
        <f>_xlfn.IFNA(IF(Table[[#This Row],[Programme Partner]]&lt;&gt;Table[[#This Row],[Implementing Partner]],CONCATENATE(Table[[#This Row],[Programme Partner]],"-",Table[[#This Row],[Implementing Partner]]),Table[[#This Row],[Programme Partner]]),"")</f>
        <v>UNICEF-NGOF</v>
      </c>
    </row>
    <row r="1110" spans="1:28" ht="14.4" customHeight="1">
      <c r="A1110" s="183">
        <v>1209</v>
      </c>
      <c r="B1110" s="195" t="s">
        <v>5275</v>
      </c>
      <c r="C1110" s="198" t="s">
        <v>5184</v>
      </c>
      <c r="D1110" s="212" t="s">
        <v>5275</v>
      </c>
      <c r="E1110" s="195" t="s">
        <v>27</v>
      </c>
      <c r="F1110" s="195" t="s">
        <v>8013</v>
      </c>
      <c r="G1110" t="s">
        <v>8314</v>
      </c>
      <c r="H1110" s="195" t="str">
        <f>IFERROR(VLOOKUP(Table[[#This Row],[Activity Details of Assistance]],WHAT!E:F,2,FALSE),"")</f>
        <v># of HP sessions at HH level</v>
      </c>
      <c r="I1110" s="195"/>
      <c r="J1110">
        <v>5270</v>
      </c>
      <c r="K1110" t="s">
        <v>8280</v>
      </c>
      <c r="L1110" s="214" t="s">
        <v>13</v>
      </c>
      <c r="M1110" s="214" t="s">
        <v>14</v>
      </c>
      <c r="N1110" s="195" t="s">
        <v>309</v>
      </c>
      <c r="O1110" s="195" t="s">
        <v>1606</v>
      </c>
      <c r="P1110" s="195" t="s">
        <v>5887</v>
      </c>
      <c r="Q1110" s="236">
        <v>44620</v>
      </c>
      <c r="R1110" s="236">
        <v>44927</v>
      </c>
      <c r="S1110" t="s">
        <v>8452</v>
      </c>
      <c r="T1110" s="196"/>
      <c r="U1110" s="196"/>
      <c r="V1110" s="196"/>
      <c r="W1110" s="196"/>
      <c r="X1110"/>
      <c r="Y1110" t="s">
        <v>8288</v>
      </c>
      <c r="Z1110">
        <v>8801712003560</v>
      </c>
      <c r="AA1110" t="s">
        <v>8289</v>
      </c>
      <c r="AB1110" s="221" t="str">
        <f>_xlfn.IFNA(IF(Table[[#This Row],[Programme Partner]]&lt;&gt;Table[[#This Row],[Implementing Partner]],CONCATENATE(Table[[#This Row],[Programme Partner]],"-",Table[[#This Row],[Implementing Partner]]),Table[[#This Row],[Programme Partner]]),"")</f>
        <v>UNICEF-NGOF</v>
      </c>
    </row>
    <row r="1111" spans="1:28" ht="14.4" customHeight="1">
      <c r="A1111" s="183">
        <v>1210</v>
      </c>
      <c r="B1111" s="195" t="s">
        <v>5275</v>
      </c>
      <c r="C1111" s="198" t="s">
        <v>5184</v>
      </c>
      <c r="D1111" s="212" t="s">
        <v>5275</v>
      </c>
      <c r="E1111" s="195" t="s">
        <v>27</v>
      </c>
      <c r="F1111" s="195" t="s">
        <v>8013</v>
      </c>
      <c r="G1111" t="s">
        <v>8019</v>
      </c>
      <c r="H1111" s="195" t="str">
        <f>IFERROR(VLOOKUP(Table[[#This Row],[Activity Details of Assistance]],WHAT!E:F,2,FALSE),"")</f>
        <v>N/A</v>
      </c>
      <c r="I1111" s="195"/>
      <c r="J1111">
        <v>670</v>
      </c>
      <c r="K1111" t="s">
        <v>8280</v>
      </c>
      <c r="L1111" s="214" t="s">
        <v>13</v>
      </c>
      <c r="M1111" s="214" t="s">
        <v>14</v>
      </c>
      <c r="N1111" s="195" t="s">
        <v>309</v>
      </c>
      <c r="O1111" s="195" t="s">
        <v>1606</v>
      </c>
      <c r="P1111" s="195" t="s">
        <v>5887</v>
      </c>
      <c r="Q1111" s="236">
        <v>44620</v>
      </c>
      <c r="R1111" s="236">
        <v>44927</v>
      </c>
      <c r="S1111" t="s">
        <v>8452</v>
      </c>
      <c r="T1111" s="196"/>
      <c r="U1111" s="196"/>
      <c r="V1111" s="196"/>
      <c r="W1111" s="196"/>
      <c r="X1111" t="s">
        <v>8507</v>
      </c>
      <c r="Y1111" t="s">
        <v>8288</v>
      </c>
      <c r="Z1111">
        <v>8801712003560</v>
      </c>
      <c r="AA1111" t="s">
        <v>8289</v>
      </c>
      <c r="AB1111" s="221" t="str">
        <f>_xlfn.IFNA(IF(Table[[#This Row],[Programme Partner]]&lt;&gt;Table[[#This Row],[Implementing Partner]],CONCATENATE(Table[[#This Row],[Programme Partner]],"-",Table[[#This Row],[Implementing Partner]]),Table[[#This Row],[Programme Partner]]),"")</f>
        <v>UNICEF-NGOF</v>
      </c>
    </row>
    <row r="1112" spans="1:28" ht="14.4" customHeight="1">
      <c r="A1112" s="183">
        <v>1211</v>
      </c>
      <c r="B1112" s="195" t="s">
        <v>5275</v>
      </c>
      <c r="C1112" s="198" t="s">
        <v>5184</v>
      </c>
      <c r="D1112" s="212" t="s">
        <v>5275</v>
      </c>
      <c r="E1112" s="195" t="s">
        <v>27</v>
      </c>
      <c r="F1112" s="195" t="s">
        <v>8014</v>
      </c>
      <c r="G1112" s="195" t="s">
        <v>8361</v>
      </c>
      <c r="H1112" s="195" t="str">
        <f>IFERROR(VLOOKUP(Table[[#This Row],[Activity Details of Assistance]],WHAT!E:F,2,FALSE),"")</f>
        <v># of plant</v>
      </c>
      <c r="I1112" s="195"/>
      <c r="J1112">
        <v>5</v>
      </c>
      <c r="K1112" t="s">
        <v>8280</v>
      </c>
      <c r="L1112" s="214" t="s">
        <v>13</v>
      </c>
      <c r="M1112" s="214" t="s">
        <v>14</v>
      </c>
      <c r="N1112" s="195" t="s">
        <v>309</v>
      </c>
      <c r="O1112" s="195" t="s">
        <v>1606</v>
      </c>
      <c r="P1112" s="195" t="s">
        <v>5887</v>
      </c>
      <c r="Q1112" s="236">
        <v>44620</v>
      </c>
      <c r="R1112" s="236">
        <v>44927</v>
      </c>
      <c r="S1112" t="s">
        <v>8452</v>
      </c>
      <c r="T1112" s="196"/>
      <c r="U1112" s="196"/>
      <c r="V1112" s="196"/>
      <c r="W1112" s="196"/>
      <c r="X1112"/>
      <c r="Y1112" t="s">
        <v>8288</v>
      </c>
      <c r="Z1112">
        <v>8801712003560</v>
      </c>
      <c r="AA1112" t="s">
        <v>8289</v>
      </c>
      <c r="AB1112" s="221" t="str">
        <f>_xlfn.IFNA(IF(Table[[#This Row],[Programme Partner]]&lt;&gt;Table[[#This Row],[Implementing Partner]],CONCATENATE(Table[[#This Row],[Programme Partner]],"-",Table[[#This Row],[Implementing Partner]]),Table[[#This Row],[Programme Partner]]),"")</f>
        <v>UNICEF-NGOF</v>
      </c>
    </row>
    <row r="1113" spans="1:28" ht="14.4" customHeight="1">
      <c r="A1113" s="183">
        <v>1212</v>
      </c>
      <c r="B1113" s="195" t="s">
        <v>5275</v>
      </c>
      <c r="C1113" s="198" t="s">
        <v>5184</v>
      </c>
      <c r="D1113" s="212" t="s">
        <v>5275</v>
      </c>
      <c r="E1113" s="195" t="s">
        <v>27</v>
      </c>
      <c r="F1113" s="195" t="s">
        <v>8014</v>
      </c>
      <c r="G1113" t="s">
        <v>8019</v>
      </c>
      <c r="H1113" s="195" t="str">
        <f>IFERROR(VLOOKUP(Table[[#This Row],[Activity Details of Assistance]],WHAT!E:F,2,FALSE),"")</f>
        <v>N/A</v>
      </c>
      <c r="I1113" s="195"/>
      <c r="J1113">
        <v>5251</v>
      </c>
      <c r="K1113" t="s">
        <v>8280</v>
      </c>
      <c r="L1113" s="214" t="s">
        <v>13</v>
      </c>
      <c r="M1113" s="214" t="s">
        <v>14</v>
      </c>
      <c r="N1113" s="195" t="s">
        <v>309</v>
      </c>
      <c r="O1113" s="195" t="s">
        <v>1606</v>
      </c>
      <c r="P1113" s="195" t="s">
        <v>5887</v>
      </c>
      <c r="Q1113" s="236">
        <v>44620</v>
      </c>
      <c r="R1113" s="236">
        <v>44927</v>
      </c>
      <c r="S1113" t="s">
        <v>8452</v>
      </c>
      <c r="T1113" s="196"/>
      <c r="U1113" s="196"/>
      <c r="V1113" s="196"/>
      <c r="W1113" s="196"/>
      <c r="X1113" t="s">
        <v>8404</v>
      </c>
      <c r="Y1113" t="s">
        <v>8288</v>
      </c>
      <c r="Z1113">
        <v>8801712003560</v>
      </c>
      <c r="AA1113" t="s">
        <v>8289</v>
      </c>
      <c r="AB1113" s="221" t="str">
        <f>_xlfn.IFNA(IF(Table[[#This Row],[Programme Partner]]&lt;&gt;Table[[#This Row],[Implementing Partner]],CONCATENATE(Table[[#This Row],[Programme Partner]],"-",Table[[#This Row],[Implementing Partner]]),Table[[#This Row],[Programme Partner]]),"")</f>
        <v>UNICEF-NGOF</v>
      </c>
    </row>
    <row r="1114" spans="1:28" ht="14.4" customHeight="1">
      <c r="A1114" s="183">
        <v>1213</v>
      </c>
      <c r="B1114" s="195" t="s">
        <v>5275</v>
      </c>
      <c r="C1114" s="198" t="s">
        <v>5280</v>
      </c>
      <c r="D1114" s="212" t="s">
        <v>5275</v>
      </c>
      <c r="E1114" s="195" t="s">
        <v>27</v>
      </c>
      <c r="F1114" s="195" t="s">
        <v>8011</v>
      </c>
      <c r="G1114" s="195" t="s">
        <v>8584</v>
      </c>
      <c r="H1114" s="195" t="str">
        <f>IFERROR(VLOOKUP(Table[[#This Row],[Activity Details of Assistance]],WHAT!E:F,2,FALSE),"")</f>
        <v># of tube well</v>
      </c>
      <c r="I1114" s="195"/>
      <c r="J1114">
        <v>329</v>
      </c>
      <c r="K1114" t="s">
        <v>8280</v>
      </c>
      <c r="L1114" s="214" t="s">
        <v>13</v>
      </c>
      <c r="M1114" s="214" t="s">
        <v>14</v>
      </c>
      <c r="N1114" s="195" t="s">
        <v>309</v>
      </c>
      <c r="O1114" s="195" t="s">
        <v>1606</v>
      </c>
      <c r="P1114" s="195" t="s">
        <v>6475</v>
      </c>
      <c r="Q1114" s="236">
        <v>44620</v>
      </c>
      <c r="R1114" s="236">
        <v>44593</v>
      </c>
      <c r="S1114" t="s">
        <v>8452</v>
      </c>
      <c r="T1114" s="196"/>
      <c r="U1114" s="196"/>
      <c r="V1114" s="196"/>
      <c r="W1114" s="196"/>
      <c r="X1114"/>
      <c r="Y1114" t="s">
        <v>8301</v>
      </c>
      <c r="Z1114">
        <v>1686793411</v>
      </c>
      <c r="AA1114" t="s">
        <v>8302</v>
      </c>
      <c r="AB1114" s="221" t="str">
        <f>_xlfn.IFNA(IF(Table[[#This Row],[Programme Partner]]&lt;&gt;Table[[#This Row],[Implementing Partner]],CONCATENATE(Table[[#This Row],[Programme Partner]],"-",Table[[#This Row],[Implementing Partner]]),Table[[#This Row],[Programme Partner]]),"")</f>
        <v>UNICEF-VERC</v>
      </c>
    </row>
    <row r="1115" spans="1:28" ht="14.4" customHeight="1">
      <c r="A1115" s="183">
        <v>1214</v>
      </c>
      <c r="B1115" s="195" t="s">
        <v>5275</v>
      </c>
      <c r="C1115" s="198" t="s">
        <v>5280</v>
      </c>
      <c r="D1115" s="212" t="s">
        <v>5275</v>
      </c>
      <c r="E1115" s="195" t="s">
        <v>27</v>
      </c>
      <c r="F1115" s="195" t="s">
        <v>8011</v>
      </c>
      <c r="G1115" s="213" t="s">
        <v>8355</v>
      </c>
      <c r="H1115" s="195" t="str">
        <f>IFERROR(VLOOKUP(Table[[#This Row],[Activity Details of Assistance]],WHAT!E:F,2,FALSE),"")</f>
        <v># of water network</v>
      </c>
      <c r="I1115" s="195"/>
      <c r="J1115">
        <v>4</v>
      </c>
      <c r="K1115" t="s">
        <v>8280</v>
      </c>
      <c r="L1115" s="214" t="s">
        <v>13</v>
      </c>
      <c r="M1115" s="214" t="s">
        <v>14</v>
      </c>
      <c r="N1115" s="195" t="s">
        <v>309</v>
      </c>
      <c r="O1115" s="195" t="s">
        <v>1606</v>
      </c>
      <c r="P1115" s="195" t="s">
        <v>6475</v>
      </c>
      <c r="Q1115" s="236">
        <v>44620</v>
      </c>
      <c r="R1115" s="236">
        <v>44593</v>
      </c>
      <c r="S1115" t="s">
        <v>8452</v>
      </c>
      <c r="T1115" s="196"/>
      <c r="U1115" s="196"/>
      <c r="V1115" s="196"/>
      <c r="W1115" s="196"/>
      <c r="X1115"/>
      <c r="Y1115" t="s">
        <v>8301</v>
      </c>
      <c r="Z1115">
        <v>1686793411</v>
      </c>
      <c r="AA1115" t="s">
        <v>8302</v>
      </c>
      <c r="AB1115" s="221" t="str">
        <f>_xlfn.IFNA(IF(Table[[#This Row],[Programme Partner]]&lt;&gt;Table[[#This Row],[Implementing Partner]],CONCATENATE(Table[[#This Row],[Programme Partner]],"-",Table[[#This Row],[Implementing Partner]]),Table[[#This Row],[Programme Partner]]),"")</f>
        <v>UNICEF-VERC</v>
      </c>
    </row>
    <row r="1116" spans="1:28" ht="14.4" customHeight="1">
      <c r="A1116" s="183">
        <v>1215</v>
      </c>
      <c r="B1116" s="195" t="s">
        <v>5275</v>
      </c>
      <c r="C1116" s="198" t="s">
        <v>5280</v>
      </c>
      <c r="D1116" s="212" t="s">
        <v>5275</v>
      </c>
      <c r="E1116" s="195" t="s">
        <v>27</v>
      </c>
      <c r="F1116" s="195" t="s">
        <v>8011</v>
      </c>
      <c r="G1116" s="213" t="s">
        <v>8318</v>
      </c>
      <c r="H1116" s="195" t="str">
        <f>IFERROR(VLOOKUP(Table[[#This Row],[Activity Details of Assistance]],WHAT!E:F,2,FALSE),"")</f>
        <v># of household</v>
      </c>
      <c r="I1116" s="195"/>
      <c r="J1116">
        <v>2462</v>
      </c>
      <c r="K1116" t="s">
        <v>8280</v>
      </c>
      <c r="L1116" s="214" t="s">
        <v>13</v>
      </c>
      <c r="M1116" s="214" t="s">
        <v>14</v>
      </c>
      <c r="N1116" s="195" t="s">
        <v>309</v>
      </c>
      <c r="O1116" s="195" t="s">
        <v>1606</v>
      </c>
      <c r="P1116" s="195" t="s">
        <v>6475</v>
      </c>
      <c r="Q1116" s="236">
        <v>44620</v>
      </c>
      <c r="R1116" s="236">
        <v>44593</v>
      </c>
      <c r="S1116" t="s">
        <v>8452</v>
      </c>
      <c r="T1116" s="196"/>
      <c r="U1116" s="196"/>
      <c r="V1116" s="196"/>
      <c r="W1116" s="196"/>
      <c r="X1116"/>
      <c r="Y1116" t="s">
        <v>8301</v>
      </c>
      <c r="Z1116">
        <v>1686793411</v>
      </c>
      <c r="AA1116" t="s">
        <v>8302</v>
      </c>
      <c r="AB1116" s="221" t="str">
        <f>_xlfn.IFNA(IF(Table[[#This Row],[Programme Partner]]&lt;&gt;Table[[#This Row],[Implementing Partner]],CONCATENATE(Table[[#This Row],[Programme Partner]],"-",Table[[#This Row],[Implementing Partner]]),Table[[#This Row],[Programme Partner]]),"")</f>
        <v>UNICEF-VERC</v>
      </c>
    </row>
    <row r="1117" spans="1:28" ht="14.4" customHeight="1">
      <c r="A1117" s="183">
        <v>1216</v>
      </c>
      <c r="B1117" s="195" t="s">
        <v>5275</v>
      </c>
      <c r="C1117" s="198" t="s">
        <v>5280</v>
      </c>
      <c r="D1117" s="212" t="s">
        <v>5275</v>
      </c>
      <c r="E1117" s="195" t="s">
        <v>27</v>
      </c>
      <c r="F1117" s="195" t="s">
        <v>8012</v>
      </c>
      <c r="G1117" s="195" t="s">
        <v>8585</v>
      </c>
      <c r="H1117" s="195" t="str">
        <f>IFERROR(VLOOKUP(Table[[#This Row],[Activity Details of Assistance]],WHAT!E:F,2,FALSE),"")</f>
        <v xml:space="preserve"># of door </v>
      </c>
      <c r="I1117" s="195"/>
      <c r="J1117">
        <v>72</v>
      </c>
      <c r="K1117" t="s">
        <v>8280</v>
      </c>
      <c r="L1117" s="214" t="s">
        <v>13</v>
      </c>
      <c r="M1117" s="214" t="s">
        <v>14</v>
      </c>
      <c r="N1117" s="195" t="s">
        <v>309</v>
      </c>
      <c r="O1117" s="195" t="s">
        <v>1606</v>
      </c>
      <c r="P1117" s="195" t="s">
        <v>6475</v>
      </c>
      <c r="Q1117" s="236">
        <v>44620</v>
      </c>
      <c r="R1117" s="236">
        <v>44593</v>
      </c>
      <c r="S1117" t="s">
        <v>8452</v>
      </c>
      <c r="T1117" s="196"/>
      <c r="U1117" s="196"/>
      <c r="V1117" s="196"/>
      <c r="W1117" s="196"/>
      <c r="X1117"/>
      <c r="Y1117" t="s">
        <v>8301</v>
      </c>
      <c r="Z1117">
        <v>1686793411</v>
      </c>
      <c r="AA1117" t="s">
        <v>8302</v>
      </c>
      <c r="AB1117" s="221" t="str">
        <f>_xlfn.IFNA(IF(Table[[#This Row],[Programme Partner]]&lt;&gt;Table[[#This Row],[Implementing Partner]],CONCATENATE(Table[[#This Row],[Programme Partner]],"-",Table[[#This Row],[Implementing Partner]]),Table[[#This Row],[Programme Partner]]),"")</f>
        <v>UNICEF-VERC</v>
      </c>
    </row>
    <row r="1118" spans="1:28" ht="14.4" customHeight="1">
      <c r="A1118" s="183">
        <v>1217</v>
      </c>
      <c r="B1118" s="195" t="s">
        <v>5275</v>
      </c>
      <c r="C1118" s="198" t="s">
        <v>5280</v>
      </c>
      <c r="D1118" s="212" t="s">
        <v>5275</v>
      </c>
      <c r="E1118" s="195" t="s">
        <v>27</v>
      </c>
      <c r="F1118" s="195" t="s">
        <v>8012</v>
      </c>
      <c r="G1118" s="213" t="s">
        <v>8359</v>
      </c>
      <c r="H1118" s="195" t="str">
        <f>IFERROR(VLOOKUP(Table[[#This Row],[Activity Details of Assistance]],WHAT!E:F,2,FALSE),"")</f>
        <v># of FSM Site</v>
      </c>
      <c r="I1118" s="195"/>
      <c r="J1118">
        <v>6</v>
      </c>
      <c r="K1118" t="s">
        <v>8280</v>
      </c>
      <c r="L1118" s="214" t="s">
        <v>13</v>
      </c>
      <c r="M1118" s="214" t="s">
        <v>14</v>
      </c>
      <c r="N1118" s="195" t="s">
        <v>309</v>
      </c>
      <c r="O1118" s="195" t="s">
        <v>1606</v>
      </c>
      <c r="P1118" s="195" t="s">
        <v>6475</v>
      </c>
      <c r="Q1118" s="236">
        <v>44620</v>
      </c>
      <c r="R1118" s="236">
        <v>44593</v>
      </c>
      <c r="S1118" t="s">
        <v>8452</v>
      </c>
      <c r="T1118" s="196"/>
      <c r="U1118" s="196"/>
      <c r="V1118" s="196"/>
      <c r="W1118" s="196"/>
      <c r="X1118"/>
      <c r="Y1118" t="s">
        <v>8301</v>
      </c>
      <c r="Z1118">
        <v>1686793411</v>
      </c>
      <c r="AA1118" t="s">
        <v>8302</v>
      </c>
      <c r="AB1118" s="221" t="str">
        <f>_xlfn.IFNA(IF(Table[[#This Row],[Programme Partner]]&lt;&gt;Table[[#This Row],[Implementing Partner]],CONCATENATE(Table[[#This Row],[Programme Partner]],"-",Table[[#This Row],[Implementing Partner]]),Table[[#This Row],[Programme Partner]]),"")</f>
        <v>UNICEF-VERC</v>
      </c>
    </row>
    <row r="1119" spans="1:28" ht="14.4" customHeight="1">
      <c r="A1119" s="183">
        <v>1218</v>
      </c>
      <c r="B1119" s="195" t="s">
        <v>5275</v>
      </c>
      <c r="C1119" s="198" t="s">
        <v>5280</v>
      </c>
      <c r="D1119" s="212" t="s">
        <v>5275</v>
      </c>
      <c r="E1119" s="195" t="s">
        <v>27</v>
      </c>
      <c r="F1119" s="195" t="s">
        <v>8012</v>
      </c>
      <c r="G1119" t="s">
        <v>8356</v>
      </c>
      <c r="H1119" s="195" t="str">
        <f>IFERROR(VLOOKUP(Table[[#This Row],[Activity Details of Assistance]],WHAT!E:F,2,FALSE),"")</f>
        <v># of FSM Site</v>
      </c>
      <c r="I1119" s="195"/>
      <c r="J1119">
        <v>3</v>
      </c>
      <c r="K1119" t="s">
        <v>8280</v>
      </c>
      <c r="L1119" s="214" t="s">
        <v>13</v>
      </c>
      <c r="M1119" s="214" t="s">
        <v>14</v>
      </c>
      <c r="N1119" s="195" t="s">
        <v>309</v>
      </c>
      <c r="O1119" s="195" t="s">
        <v>1606</v>
      </c>
      <c r="P1119" s="195" t="s">
        <v>6475</v>
      </c>
      <c r="Q1119" s="236">
        <v>44620</v>
      </c>
      <c r="R1119" s="236">
        <v>44593</v>
      </c>
      <c r="S1119" t="s">
        <v>8452</v>
      </c>
      <c r="T1119" s="196"/>
      <c r="U1119" s="196"/>
      <c r="V1119" s="196"/>
      <c r="W1119" s="196"/>
      <c r="X1119"/>
      <c r="Y1119" t="s">
        <v>8301</v>
      </c>
      <c r="Z1119">
        <v>1686793411</v>
      </c>
      <c r="AA1119" t="s">
        <v>8302</v>
      </c>
      <c r="AB1119" s="221" t="str">
        <f>_xlfn.IFNA(IF(Table[[#This Row],[Programme Partner]]&lt;&gt;Table[[#This Row],[Implementing Partner]],CONCATENATE(Table[[#This Row],[Programme Partner]],"-",Table[[#This Row],[Implementing Partner]]),Table[[#This Row],[Programme Partner]]),"")</f>
        <v>UNICEF-VERC</v>
      </c>
    </row>
    <row r="1120" spans="1:28" ht="14.4" customHeight="1">
      <c r="A1120" s="183">
        <v>1219</v>
      </c>
      <c r="B1120" s="195" t="s">
        <v>5275</v>
      </c>
      <c r="C1120" s="198" t="s">
        <v>5280</v>
      </c>
      <c r="D1120" s="212" t="s">
        <v>5275</v>
      </c>
      <c r="E1120" s="195" t="s">
        <v>27</v>
      </c>
      <c r="F1120" s="195" t="s">
        <v>8012</v>
      </c>
      <c r="G1120" s="213" t="s">
        <v>8367</v>
      </c>
      <c r="H1120" s="195" t="str">
        <f>IFERROR(VLOOKUP(Table[[#This Row],[Activity Details of Assistance]],WHAT!E:F,2,FALSE),"")</f>
        <v># of door</v>
      </c>
      <c r="I1120" s="195"/>
      <c r="J1120">
        <v>32</v>
      </c>
      <c r="K1120" t="s">
        <v>8280</v>
      </c>
      <c r="L1120" s="214" t="s">
        <v>13</v>
      </c>
      <c r="M1120" s="214" t="s">
        <v>14</v>
      </c>
      <c r="N1120" s="195" t="s">
        <v>309</v>
      </c>
      <c r="O1120" s="195" t="s">
        <v>1606</v>
      </c>
      <c r="P1120" s="195" t="s">
        <v>6475</v>
      </c>
      <c r="Q1120" s="236">
        <v>44620</v>
      </c>
      <c r="R1120" s="236">
        <v>44593</v>
      </c>
      <c r="S1120" t="s">
        <v>8452</v>
      </c>
      <c r="T1120" s="196"/>
      <c r="U1120" s="196"/>
      <c r="V1120" s="196"/>
      <c r="W1120" s="196"/>
      <c r="X1120"/>
      <c r="Y1120" t="s">
        <v>8301</v>
      </c>
      <c r="Z1120">
        <v>1686793411</v>
      </c>
      <c r="AA1120" t="s">
        <v>8302</v>
      </c>
      <c r="AB1120" s="221" t="str">
        <f>_xlfn.IFNA(IF(Table[[#This Row],[Programme Partner]]&lt;&gt;Table[[#This Row],[Implementing Partner]],CONCATENATE(Table[[#This Row],[Programme Partner]],"-",Table[[#This Row],[Implementing Partner]]),Table[[#This Row],[Programme Partner]]),"")</f>
        <v>UNICEF-VERC</v>
      </c>
    </row>
    <row r="1121" spans="1:28" ht="14.4" customHeight="1">
      <c r="A1121" s="183">
        <v>1220</v>
      </c>
      <c r="B1121" s="195" t="s">
        <v>5275</v>
      </c>
      <c r="C1121" s="198" t="s">
        <v>5280</v>
      </c>
      <c r="D1121" s="212" t="s">
        <v>5275</v>
      </c>
      <c r="E1121" s="195" t="s">
        <v>27</v>
      </c>
      <c r="F1121" s="195" t="s">
        <v>8012</v>
      </c>
      <c r="G1121" s="195" t="s">
        <v>8586</v>
      </c>
      <c r="H1121" s="195" t="str">
        <f>IFERROR(VLOOKUP(Table[[#This Row],[Activity Details of Assistance]],WHAT!E:F,2,FALSE),"")</f>
        <v># of door</v>
      </c>
      <c r="I1121" s="195"/>
      <c r="J1121">
        <v>186</v>
      </c>
      <c r="K1121" t="s">
        <v>8280</v>
      </c>
      <c r="L1121" s="214" t="s">
        <v>13</v>
      </c>
      <c r="M1121" s="214" t="s">
        <v>14</v>
      </c>
      <c r="N1121" s="195" t="s">
        <v>309</v>
      </c>
      <c r="O1121" s="195" t="s">
        <v>1606</v>
      </c>
      <c r="P1121" s="195" t="s">
        <v>6475</v>
      </c>
      <c r="Q1121" s="236">
        <v>44620</v>
      </c>
      <c r="R1121" s="236">
        <v>44593</v>
      </c>
      <c r="S1121" t="s">
        <v>8452</v>
      </c>
      <c r="T1121" s="196"/>
      <c r="U1121" s="196"/>
      <c r="V1121" s="196"/>
      <c r="W1121" s="196"/>
      <c r="X1121"/>
      <c r="Y1121" t="s">
        <v>8301</v>
      </c>
      <c r="Z1121">
        <v>1686793411</v>
      </c>
      <c r="AA1121" t="s">
        <v>8302</v>
      </c>
      <c r="AB1121" s="221" t="str">
        <f>_xlfn.IFNA(IF(Table[[#This Row],[Programme Partner]]&lt;&gt;Table[[#This Row],[Implementing Partner]],CONCATENATE(Table[[#This Row],[Programme Partner]],"-",Table[[#This Row],[Implementing Partner]]),Table[[#This Row],[Programme Partner]]),"")</f>
        <v>UNICEF-VERC</v>
      </c>
    </row>
    <row r="1122" spans="1:28" ht="14.4" customHeight="1">
      <c r="A1122" s="183">
        <v>1221</v>
      </c>
      <c r="B1122" s="195" t="s">
        <v>5275</v>
      </c>
      <c r="C1122" s="198" t="s">
        <v>5280</v>
      </c>
      <c r="D1122" s="212" t="s">
        <v>5275</v>
      </c>
      <c r="E1122" s="195" t="s">
        <v>27</v>
      </c>
      <c r="F1122" s="195" t="s">
        <v>8012</v>
      </c>
      <c r="G1122" s="213" t="s">
        <v>8357</v>
      </c>
      <c r="H1122" s="195" t="str">
        <f>IFERROR(VLOOKUP(Table[[#This Row],[Activity Details of Assistance]],WHAT!E:F,2,FALSE),"")</f>
        <v># of door</v>
      </c>
      <c r="I1122" s="195"/>
      <c r="J1122">
        <v>715</v>
      </c>
      <c r="K1122" t="s">
        <v>8280</v>
      </c>
      <c r="L1122" s="214" t="s">
        <v>13</v>
      </c>
      <c r="M1122" s="214" t="s">
        <v>14</v>
      </c>
      <c r="N1122" s="195" t="s">
        <v>309</v>
      </c>
      <c r="O1122" s="195" t="s">
        <v>1606</v>
      </c>
      <c r="P1122" s="195" t="s">
        <v>6475</v>
      </c>
      <c r="Q1122" s="236">
        <v>44620</v>
      </c>
      <c r="R1122" s="236">
        <v>44593</v>
      </c>
      <c r="S1122" t="s">
        <v>8452</v>
      </c>
      <c r="T1122" s="196"/>
      <c r="U1122" s="196"/>
      <c r="V1122" s="196"/>
      <c r="W1122" s="196"/>
      <c r="X1122"/>
      <c r="Y1122" t="s">
        <v>8301</v>
      </c>
      <c r="Z1122">
        <v>1686793411</v>
      </c>
      <c r="AA1122" t="s">
        <v>8302</v>
      </c>
      <c r="AB1122" s="221" t="str">
        <f>_xlfn.IFNA(IF(Table[[#This Row],[Programme Partner]]&lt;&gt;Table[[#This Row],[Implementing Partner]],CONCATENATE(Table[[#This Row],[Programme Partner]],"-",Table[[#This Row],[Implementing Partner]]),Table[[#This Row],[Programme Partner]]),"")</f>
        <v>UNICEF-VERC</v>
      </c>
    </row>
    <row r="1123" spans="1:28" ht="14.4" customHeight="1">
      <c r="A1123" s="183">
        <v>1222</v>
      </c>
      <c r="B1123" s="195" t="s">
        <v>5275</v>
      </c>
      <c r="C1123" s="198" t="s">
        <v>5280</v>
      </c>
      <c r="D1123" s="212" t="s">
        <v>5275</v>
      </c>
      <c r="E1123" s="195" t="s">
        <v>27</v>
      </c>
      <c r="F1123" s="195" t="s">
        <v>8013</v>
      </c>
      <c r="G1123" s="213" t="s">
        <v>8313</v>
      </c>
      <c r="H1123" s="195" t="str">
        <f>IFERROR(VLOOKUP(Table[[#This Row],[Activity Details of Assistance]],WHAT!E:F,2,FALSE),"")</f>
        <v># of HP sessions at community level</v>
      </c>
      <c r="I1123" s="195"/>
      <c r="J1123">
        <v>456</v>
      </c>
      <c r="K1123" t="s">
        <v>8280</v>
      </c>
      <c r="L1123" s="214" t="s">
        <v>13</v>
      </c>
      <c r="M1123" s="214" t="s">
        <v>14</v>
      </c>
      <c r="N1123" s="195" t="s">
        <v>309</v>
      </c>
      <c r="O1123" s="195" t="s">
        <v>1606</v>
      </c>
      <c r="P1123" s="195" t="s">
        <v>6475</v>
      </c>
      <c r="Q1123" s="236">
        <v>44620</v>
      </c>
      <c r="R1123" s="236">
        <v>44593</v>
      </c>
      <c r="S1123" t="s">
        <v>8452</v>
      </c>
      <c r="T1123" s="196"/>
      <c r="U1123" s="196"/>
      <c r="V1123" s="196"/>
      <c r="W1123" s="196"/>
      <c r="X1123"/>
      <c r="Y1123" t="s">
        <v>8301</v>
      </c>
      <c r="Z1123">
        <v>1686793411</v>
      </c>
      <c r="AA1123" t="s">
        <v>8302</v>
      </c>
      <c r="AB1123" s="221" t="str">
        <f>_xlfn.IFNA(IF(Table[[#This Row],[Programme Partner]]&lt;&gt;Table[[#This Row],[Implementing Partner]],CONCATENATE(Table[[#This Row],[Programme Partner]],"-",Table[[#This Row],[Implementing Partner]]),Table[[#This Row],[Programme Partner]]),"")</f>
        <v>UNICEF-VERC</v>
      </c>
    </row>
    <row r="1124" spans="1:28" ht="14.4" customHeight="1">
      <c r="A1124" s="183">
        <v>1223</v>
      </c>
      <c r="B1124" s="195" t="s">
        <v>5275</v>
      </c>
      <c r="C1124" s="198" t="s">
        <v>5280</v>
      </c>
      <c r="D1124" s="212" t="s">
        <v>5275</v>
      </c>
      <c r="E1124" s="195" t="s">
        <v>27</v>
      </c>
      <c r="F1124" s="195" t="s">
        <v>8013</v>
      </c>
      <c r="G1124" s="195" t="s">
        <v>8314</v>
      </c>
      <c r="H1124" s="195" t="str">
        <f>IFERROR(VLOOKUP(Table[[#This Row],[Activity Details of Assistance]],WHAT!E:F,2,FALSE),"")</f>
        <v># of HP sessions at HH level</v>
      </c>
      <c r="I1124" s="195"/>
      <c r="J1124">
        <v>4525</v>
      </c>
      <c r="K1124" t="s">
        <v>8280</v>
      </c>
      <c r="L1124" s="214" t="s">
        <v>13</v>
      </c>
      <c r="M1124" s="214" t="s">
        <v>14</v>
      </c>
      <c r="N1124" s="195" t="s">
        <v>309</v>
      </c>
      <c r="O1124" s="195" t="s">
        <v>1606</v>
      </c>
      <c r="P1124" s="195" t="s">
        <v>6475</v>
      </c>
      <c r="Q1124" s="236">
        <v>44620</v>
      </c>
      <c r="R1124" s="236">
        <v>44593</v>
      </c>
      <c r="S1124" t="s">
        <v>8452</v>
      </c>
      <c r="T1124" s="196"/>
      <c r="U1124" s="196"/>
      <c r="V1124" s="196"/>
      <c r="W1124" s="196"/>
      <c r="X1124"/>
      <c r="Y1124" t="s">
        <v>8301</v>
      </c>
      <c r="Z1124">
        <v>1686793411</v>
      </c>
      <c r="AA1124" t="s">
        <v>8302</v>
      </c>
      <c r="AB1124" s="221" t="str">
        <f>_xlfn.IFNA(IF(Table[[#This Row],[Programme Partner]]&lt;&gt;Table[[#This Row],[Implementing Partner]],CONCATENATE(Table[[#This Row],[Programme Partner]],"-",Table[[#This Row],[Implementing Partner]]),Table[[#This Row],[Programme Partner]]),"")</f>
        <v>UNICEF-VERC</v>
      </c>
    </row>
    <row r="1125" spans="1:28" ht="14.4" customHeight="1">
      <c r="A1125" s="183">
        <v>1224</v>
      </c>
      <c r="B1125" s="195" t="s">
        <v>5275</v>
      </c>
      <c r="C1125" s="198" t="s">
        <v>5280</v>
      </c>
      <c r="D1125" s="212" t="s">
        <v>5275</v>
      </c>
      <c r="E1125" s="195" t="s">
        <v>27</v>
      </c>
      <c r="F1125" s="195" t="s">
        <v>8011</v>
      </c>
      <c r="G1125" s="195" t="s">
        <v>8584</v>
      </c>
      <c r="H1125" s="195" t="str">
        <f>IFERROR(VLOOKUP(Table[[#This Row],[Activity Details of Assistance]],WHAT!E:F,2,FALSE),"")</f>
        <v># of tube well</v>
      </c>
      <c r="I1125" s="195"/>
      <c r="J1125">
        <v>321</v>
      </c>
      <c r="K1125" t="s">
        <v>8280</v>
      </c>
      <c r="L1125" s="214" t="s">
        <v>13</v>
      </c>
      <c r="M1125" s="214" t="s">
        <v>14</v>
      </c>
      <c r="N1125" s="195" t="s">
        <v>309</v>
      </c>
      <c r="O1125" s="195" t="s">
        <v>1606</v>
      </c>
      <c r="P1125" s="195" t="s">
        <v>6482</v>
      </c>
      <c r="Q1125" s="236">
        <v>44620</v>
      </c>
      <c r="R1125" s="236">
        <v>44593</v>
      </c>
      <c r="S1125" t="s">
        <v>8452</v>
      </c>
      <c r="T1125" s="196"/>
      <c r="U1125" s="196"/>
      <c r="V1125" s="196"/>
      <c r="W1125" s="196"/>
      <c r="X1125"/>
      <c r="Y1125" t="s">
        <v>8301</v>
      </c>
      <c r="Z1125">
        <v>1686793411</v>
      </c>
      <c r="AA1125" t="s">
        <v>8302</v>
      </c>
      <c r="AB1125" s="221" t="str">
        <f>_xlfn.IFNA(IF(Table[[#This Row],[Programme Partner]]&lt;&gt;Table[[#This Row],[Implementing Partner]],CONCATENATE(Table[[#This Row],[Programme Partner]],"-",Table[[#This Row],[Implementing Partner]]),Table[[#This Row],[Programme Partner]]),"")</f>
        <v>UNICEF-VERC</v>
      </c>
    </row>
    <row r="1126" spans="1:28" ht="14.4" customHeight="1">
      <c r="A1126" s="183">
        <v>1225</v>
      </c>
      <c r="B1126" s="195" t="s">
        <v>5275</v>
      </c>
      <c r="C1126" s="198" t="s">
        <v>5280</v>
      </c>
      <c r="D1126" s="212" t="s">
        <v>5275</v>
      </c>
      <c r="E1126" s="195" t="s">
        <v>27</v>
      </c>
      <c r="F1126" s="195" t="s">
        <v>8011</v>
      </c>
      <c r="G1126" s="213" t="s">
        <v>8355</v>
      </c>
      <c r="H1126" s="195" t="str">
        <f>IFERROR(VLOOKUP(Table[[#This Row],[Activity Details of Assistance]],WHAT!E:F,2,FALSE),"")</f>
        <v># of water network</v>
      </c>
      <c r="I1126" s="195"/>
      <c r="J1126">
        <v>4</v>
      </c>
      <c r="K1126" t="s">
        <v>8280</v>
      </c>
      <c r="L1126" s="214" t="s">
        <v>13</v>
      </c>
      <c r="M1126" s="214" t="s">
        <v>14</v>
      </c>
      <c r="N1126" s="195" t="s">
        <v>309</v>
      </c>
      <c r="O1126" s="195" t="s">
        <v>1606</v>
      </c>
      <c r="P1126" s="195" t="s">
        <v>6482</v>
      </c>
      <c r="Q1126" s="236">
        <v>44620</v>
      </c>
      <c r="R1126" s="236">
        <v>44593</v>
      </c>
      <c r="S1126" t="s">
        <v>8452</v>
      </c>
      <c r="T1126" s="196"/>
      <c r="U1126" s="196"/>
      <c r="V1126" s="196"/>
      <c r="W1126" s="196"/>
      <c r="X1126"/>
      <c r="Y1126" t="s">
        <v>8301</v>
      </c>
      <c r="Z1126">
        <v>1686793411</v>
      </c>
      <c r="AA1126" t="s">
        <v>8302</v>
      </c>
      <c r="AB1126" s="221" t="str">
        <f>_xlfn.IFNA(IF(Table[[#This Row],[Programme Partner]]&lt;&gt;Table[[#This Row],[Implementing Partner]],CONCATENATE(Table[[#This Row],[Programme Partner]],"-",Table[[#This Row],[Implementing Partner]]),Table[[#This Row],[Programme Partner]]),"")</f>
        <v>UNICEF-VERC</v>
      </c>
    </row>
    <row r="1127" spans="1:28" ht="14.4" customHeight="1">
      <c r="A1127" s="183">
        <v>1226</v>
      </c>
      <c r="B1127" s="195" t="s">
        <v>5275</v>
      </c>
      <c r="C1127" s="198" t="s">
        <v>5280</v>
      </c>
      <c r="D1127" s="212" t="s">
        <v>5275</v>
      </c>
      <c r="E1127" s="195" t="s">
        <v>27</v>
      </c>
      <c r="F1127" s="195" t="s">
        <v>8012</v>
      </c>
      <c r="G1127" s="213" t="s">
        <v>8366</v>
      </c>
      <c r="H1127" s="195" t="str">
        <f>IFERROR(VLOOKUP(Table[[#This Row],[Activity Details of Assistance]],WHAT!E:F,2,FALSE),"")</f>
        <v xml:space="preserve"># of door </v>
      </c>
      <c r="I1127" s="195"/>
      <c r="J1127">
        <v>10</v>
      </c>
      <c r="K1127" t="s">
        <v>8280</v>
      </c>
      <c r="L1127" s="214" t="s">
        <v>13</v>
      </c>
      <c r="M1127" s="214" t="s">
        <v>14</v>
      </c>
      <c r="N1127" s="195" t="s">
        <v>309</v>
      </c>
      <c r="O1127" s="195" t="s">
        <v>1606</v>
      </c>
      <c r="P1127" s="195" t="s">
        <v>6482</v>
      </c>
      <c r="Q1127" s="236">
        <v>44620</v>
      </c>
      <c r="R1127" s="236">
        <v>44593</v>
      </c>
      <c r="S1127" t="s">
        <v>8452</v>
      </c>
      <c r="T1127" s="196"/>
      <c r="U1127" s="196"/>
      <c r="V1127" s="196"/>
      <c r="W1127" s="196"/>
      <c r="X1127"/>
      <c r="Y1127" t="s">
        <v>8301</v>
      </c>
      <c r="Z1127">
        <v>1686793411</v>
      </c>
      <c r="AA1127" t="s">
        <v>8302</v>
      </c>
      <c r="AB1127" s="221" t="str">
        <f>_xlfn.IFNA(IF(Table[[#This Row],[Programme Partner]]&lt;&gt;Table[[#This Row],[Implementing Partner]],CONCATENATE(Table[[#This Row],[Programme Partner]],"-",Table[[#This Row],[Implementing Partner]]),Table[[#This Row],[Programme Partner]]),"")</f>
        <v>UNICEF-VERC</v>
      </c>
    </row>
    <row r="1128" spans="1:28" ht="14.4" customHeight="1">
      <c r="A1128" s="183">
        <v>1227</v>
      </c>
      <c r="B1128" s="195" t="s">
        <v>5275</v>
      </c>
      <c r="C1128" s="198" t="s">
        <v>5280</v>
      </c>
      <c r="D1128" s="212" t="s">
        <v>5275</v>
      </c>
      <c r="E1128" s="195" t="s">
        <v>27</v>
      </c>
      <c r="F1128" s="195" t="s">
        <v>8012</v>
      </c>
      <c r="G1128" s="195" t="s">
        <v>8585</v>
      </c>
      <c r="H1128" s="195" t="str">
        <f>IFERROR(VLOOKUP(Table[[#This Row],[Activity Details of Assistance]],WHAT!E:F,2,FALSE),"")</f>
        <v xml:space="preserve"># of door </v>
      </c>
      <c r="I1128" s="195"/>
      <c r="J1128">
        <v>105</v>
      </c>
      <c r="K1128" t="s">
        <v>8280</v>
      </c>
      <c r="L1128" s="214" t="s">
        <v>13</v>
      </c>
      <c r="M1128" s="214" t="s">
        <v>14</v>
      </c>
      <c r="N1128" s="195" t="s">
        <v>309</v>
      </c>
      <c r="O1128" s="195" t="s">
        <v>1606</v>
      </c>
      <c r="P1128" s="195" t="s">
        <v>6482</v>
      </c>
      <c r="Q1128" s="236">
        <v>44620</v>
      </c>
      <c r="R1128" s="236">
        <v>44593</v>
      </c>
      <c r="S1128" t="s">
        <v>8452</v>
      </c>
      <c r="T1128" s="196"/>
      <c r="U1128" s="196"/>
      <c r="V1128" s="196"/>
      <c r="W1128" s="196"/>
      <c r="X1128"/>
      <c r="Y1128" t="s">
        <v>8301</v>
      </c>
      <c r="Z1128">
        <v>1686793411</v>
      </c>
      <c r="AA1128" t="s">
        <v>8302</v>
      </c>
      <c r="AB1128" s="221" t="str">
        <f>_xlfn.IFNA(IF(Table[[#This Row],[Programme Partner]]&lt;&gt;Table[[#This Row],[Implementing Partner]],CONCATENATE(Table[[#This Row],[Programme Partner]],"-",Table[[#This Row],[Implementing Partner]]),Table[[#This Row],[Programme Partner]]),"")</f>
        <v>UNICEF-VERC</v>
      </c>
    </row>
    <row r="1129" spans="1:28" ht="14.4" customHeight="1">
      <c r="A1129" s="183">
        <v>1228</v>
      </c>
      <c r="B1129" s="195" t="s">
        <v>5275</v>
      </c>
      <c r="C1129" s="198" t="s">
        <v>5280</v>
      </c>
      <c r="D1129" s="212" t="s">
        <v>5275</v>
      </c>
      <c r="E1129" s="195" t="s">
        <v>27</v>
      </c>
      <c r="F1129" s="195" t="s">
        <v>8012</v>
      </c>
      <c r="G1129" s="213" t="s">
        <v>8359</v>
      </c>
      <c r="H1129" s="195" t="str">
        <f>IFERROR(VLOOKUP(Table[[#This Row],[Activity Details of Assistance]],WHAT!E:F,2,FALSE),"")</f>
        <v># of FSM Site</v>
      </c>
      <c r="I1129" s="195"/>
      <c r="J1129">
        <v>7</v>
      </c>
      <c r="K1129" t="s">
        <v>8280</v>
      </c>
      <c r="L1129" s="214" t="s">
        <v>13</v>
      </c>
      <c r="M1129" s="214" t="s">
        <v>14</v>
      </c>
      <c r="N1129" s="195" t="s">
        <v>309</v>
      </c>
      <c r="O1129" s="195" t="s">
        <v>1606</v>
      </c>
      <c r="P1129" s="195" t="s">
        <v>6482</v>
      </c>
      <c r="Q1129" s="236">
        <v>44620</v>
      </c>
      <c r="R1129" s="236">
        <v>44593</v>
      </c>
      <c r="S1129" t="s">
        <v>8452</v>
      </c>
      <c r="T1129" s="196"/>
      <c r="U1129" s="196"/>
      <c r="V1129" s="196"/>
      <c r="W1129" s="196"/>
      <c r="X1129"/>
      <c r="Y1129" t="s">
        <v>8301</v>
      </c>
      <c r="Z1129">
        <v>1686793411</v>
      </c>
      <c r="AA1129" t="s">
        <v>8302</v>
      </c>
      <c r="AB1129" s="221" t="str">
        <f>_xlfn.IFNA(IF(Table[[#This Row],[Programme Partner]]&lt;&gt;Table[[#This Row],[Implementing Partner]],CONCATENATE(Table[[#This Row],[Programme Partner]],"-",Table[[#This Row],[Implementing Partner]]),Table[[#This Row],[Programme Partner]]),"")</f>
        <v>UNICEF-VERC</v>
      </c>
    </row>
    <row r="1130" spans="1:28" ht="14.4" customHeight="1">
      <c r="A1130" s="183">
        <v>1229</v>
      </c>
      <c r="B1130" s="195" t="s">
        <v>5275</v>
      </c>
      <c r="C1130" s="198" t="s">
        <v>5280</v>
      </c>
      <c r="D1130" s="212" t="s">
        <v>5275</v>
      </c>
      <c r="E1130" s="195" t="s">
        <v>27</v>
      </c>
      <c r="F1130" s="195" t="s">
        <v>8012</v>
      </c>
      <c r="G1130" s="213" t="s">
        <v>8356</v>
      </c>
      <c r="H1130" s="195" t="str">
        <f>IFERROR(VLOOKUP(Table[[#This Row],[Activity Details of Assistance]],WHAT!E:F,2,FALSE),"")</f>
        <v># of FSM Site</v>
      </c>
      <c r="I1130" s="195"/>
      <c r="J1130">
        <v>5</v>
      </c>
      <c r="K1130" t="s">
        <v>8280</v>
      </c>
      <c r="L1130" s="214" t="s">
        <v>13</v>
      </c>
      <c r="M1130" s="214" t="s">
        <v>14</v>
      </c>
      <c r="N1130" s="195" t="s">
        <v>309</v>
      </c>
      <c r="O1130" s="195" t="s">
        <v>1606</v>
      </c>
      <c r="P1130" s="195" t="s">
        <v>6482</v>
      </c>
      <c r="Q1130" s="236">
        <v>44620</v>
      </c>
      <c r="R1130" s="236">
        <v>44593</v>
      </c>
      <c r="S1130" t="s">
        <v>8452</v>
      </c>
      <c r="T1130" s="196"/>
      <c r="U1130" s="196"/>
      <c r="V1130" s="196"/>
      <c r="W1130" s="196"/>
      <c r="X1130"/>
      <c r="Y1130" t="s">
        <v>8301</v>
      </c>
      <c r="Z1130">
        <v>1686793411</v>
      </c>
      <c r="AA1130" t="s">
        <v>8302</v>
      </c>
      <c r="AB1130" s="221" t="str">
        <f>_xlfn.IFNA(IF(Table[[#This Row],[Programme Partner]]&lt;&gt;Table[[#This Row],[Implementing Partner]],CONCATENATE(Table[[#This Row],[Programme Partner]],"-",Table[[#This Row],[Implementing Partner]]),Table[[#This Row],[Programme Partner]]),"")</f>
        <v>UNICEF-VERC</v>
      </c>
    </row>
    <row r="1131" spans="1:28" ht="14.4" customHeight="1">
      <c r="A1131" s="183">
        <v>1230</v>
      </c>
      <c r="B1131" s="195" t="s">
        <v>5275</v>
      </c>
      <c r="C1131" s="198" t="s">
        <v>5280</v>
      </c>
      <c r="D1131" s="212" t="s">
        <v>5275</v>
      </c>
      <c r="E1131" s="195" t="s">
        <v>27</v>
      </c>
      <c r="F1131" s="195" t="s">
        <v>8012</v>
      </c>
      <c r="G1131" s="213" t="s">
        <v>8372</v>
      </c>
      <c r="H1131" s="195" t="str">
        <f>IFERROR(VLOOKUP(Table[[#This Row],[Activity Details of Assistance]],WHAT!E:F,2,FALSE),"")</f>
        <v># of door</v>
      </c>
      <c r="I1131" s="195"/>
      <c r="J1131">
        <v>21</v>
      </c>
      <c r="K1131" t="s">
        <v>8280</v>
      </c>
      <c r="L1131" s="214" t="s">
        <v>13</v>
      </c>
      <c r="M1131" s="214" t="s">
        <v>14</v>
      </c>
      <c r="N1131" s="195" t="s">
        <v>309</v>
      </c>
      <c r="O1131" s="195" t="s">
        <v>1606</v>
      </c>
      <c r="P1131" s="195" t="s">
        <v>6482</v>
      </c>
      <c r="Q1131" s="236">
        <v>44620</v>
      </c>
      <c r="R1131" s="236">
        <v>44593</v>
      </c>
      <c r="S1131" t="s">
        <v>8452</v>
      </c>
      <c r="T1131" s="196"/>
      <c r="U1131" s="196"/>
      <c r="V1131" s="196"/>
      <c r="W1131" s="196"/>
      <c r="X1131"/>
      <c r="Y1131" t="s">
        <v>8301</v>
      </c>
      <c r="Z1131">
        <v>1686793411</v>
      </c>
      <c r="AA1131" t="s">
        <v>8302</v>
      </c>
      <c r="AB1131" s="221" t="str">
        <f>_xlfn.IFNA(IF(Table[[#This Row],[Programme Partner]]&lt;&gt;Table[[#This Row],[Implementing Partner]],CONCATENATE(Table[[#This Row],[Programme Partner]],"-",Table[[#This Row],[Implementing Partner]]),Table[[#This Row],[Programme Partner]]),"")</f>
        <v>UNICEF-VERC</v>
      </c>
    </row>
    <row r="1132" spans="1:28" ht="14.4" customHeight="1">
      <c r="A1132" s="183">
        <v>1231</v>
      </c>
      <c r="B1132" s="195" t="s">
        <v>5275</v>
      </c>
      <c r="C1132" s="198" t="s">
        <v>5280</v>
      </c>
      <c r="D1132" s="212" t="s">
        <v>5275</v>
      </c>
      <c r="E1132" s="195" t="s">
        <v>27</v>
      </c>
      <c r="F1132" s="195" t="s">
        <v>8012</v>
      </c>
      <c r="G1132" s="195" t="s">
        <v>8367</v>
      </c>
      <c r="H1132" s="195" t="str">
        <f>IFERROR(VLOOKUP(Table[[#This Row],[Activity Details of Assistance]],WHAT!E:F,2,FALSE),"")</f>
        <v># of door</v>
      </c>
      <c r="I1132" s="195"/>
      <c r="J1132">
        <v>36</v>
      </c>
      <c r="K1132" t="s">
        <v>8280</v>
      </c>
      <c r="L1132" s="214" t="s">
        <v>13</v>
      </c>
      <c r="M1132" s="214" t="s">
        <v>14</v>
      </c>
      <c r="N1132" s="195" t="s">
        <v>309</v>
      </c>
      <c r="O1132" s="195" t="s">
        <v>1606</v>
      </c>
      <c r="P1132" s="195" t="s">
        <v>6482</v>
      </c>
      <c r="Q1132" s="236">
        <v>44620</v>
      </c>
      <c r="R1132" s="236">
        <v>44593</v>
      </c>
      <c r="S1132" t="s">
        <v>8452</v>
      </c>
      <c r="T1132" s="196"/>
      <c r="U1132" s="196"/>
      <c r="V1132" s="196"/>
      <c r="W1132" s="196"/>
      <c r="X1132"/>
      <c r="Y1132" t="s">
        <v>8301</v>
      </c>
      <c r="Z1132">
        <v>1686793411</v>
      </c>
      <c r="AA1132" t="s">
        <v>8302</v>
      </c>
      <c r="AB1132" s="221" t="str">
        <f>_xlfn.IFNA(IF(Table[[#This Row],[Programme Partner]]&lt;&gt;Table[[#This Row],[Implementing Partner]],CONCATENATE(Table[[#This Row],[Programme Partner]],"-",Table[[#This Row],[Implementing Partner]]),Table[[#This Row],[Programme Partner]]),"")</f>
        <v>UNICEF-VERC</v>
      </c>
    </row>
    <row r="1133" spans="1:28" ht="14.4" customHeight="1">
      <c r="A1133" s="183">
        <v>1232</v>
      </c>
      <c r="B1133" s="195" t="s">
        <v>5275</v>
      </c>
      <c r="C1133" s="198" t="s">
        <v>5280</v>
      </c>
      <c r="D1133" s="212" t="s">
        <v>5275</v>
      </c>
      <c r="E1133" s="195" t="s">
        <v>27</v>
      </c>
      <c r="F1133" s="195" t="s">
        <v>8012</v>
      </c>
      <c r="G1133" s="195" t="s">
        <v>8586</v>
      </c>
      <c r="H1133" s="195" t="str">
        <f>IFERROR(VLOOKUP(Table[[#This Row],[Activity Details of Assistance]],WHAT!E:F,2,FALSE),"")</f>
        <v># of door</v>
      </c>
      <c r="I1133" s="195"/>
      <c r="J1133">
        <v>574</v>
      </c>
      <c r="K1133" t="s">
        <v>8280</v>
      </c>
      <c r="L1133" s="214" t="s">
        <v>13</v>
      </c>
      <c r="M1133" s="214" t="s">
        <v>14</v>
      </c>
      <c r="N1133" s="195" t="s">
        <v>309</v>
      </c>
      <c r="O1133" s="195" t="s">
        <v>1606</v>
      </c>
      <c r="P1133" s="195" t="s">
        <v>6482</v>
      </c>
      <c r="Q1133" s="236">
        <v>44620</v>
      </c>
      <c r="R1133" s="236">
        <v>44593</v>
      </c>
      <c r="S1133" t="s">
        <v>8452</v>
      </c>
      <c r="T1133" s="196"/>
      <c r="U1133" s="196"/>
      <c r="V1133" s="196"/>
      <c r="W1133" s="196"/>
      <c r="X1133"/>
      <c r="Y1133" t="s">
        <v>8301</v>
      </c>
      <c r="Z1133">
        <v>1686793411</v>
      </c>
      <c r="AA1133" t="s">
        <v>8302</v>
      </c>
      <c r="AB1133" s="221" t="str">
        <f>_xlfn.IFNA(IF(Table[[#This Row],[Programme Partner]]&lt;&gt;Table[[#This Row],[Implementing Partner]],CONCATENATE(Table[[#This Row],[Programme Partner]],"-",Table[[#This Row],[Implementing Partner]]),Table[[#This Row],[Programme Partner]]),"")</f>
        <v>UNICEF-VERC</v>
      </c>
    </row>
    <row r="1134" spans="1:28" ht="14.4" customHeight="1">
      <c r="A1134" s="183">
        <v>1233</v>
      </c>
      <c r="B1134" s="195" t="s">
        <v>5275</v>
      </c>
      <c r="C1134" s="198" t="s">
        <v>5280</v>
      </c>
      <c r="D1134" s="212" t="s">
        <v>5275</v>
      </c>
      <c r="E1134" s="195" t="s">
        <v>27</v>
      </c>
      <c r="F1134" s="195" t="s">
        <v>8012</v>
      </c>
      <c r="G1134" s="213" t="s">
        <v>8357</v>
      </c>
      <c r="H1134" s="195" t="str">
        <f>IFERROR(VLOOKUP(Table[[#This Row],[Activity Details of Assistance]],WHAT!E:F,2,FALSE),"")</f>
        <v># of door</v>
      </c>
      <c r="I1134" s="195"/>
      <c r="J1134">
        <v>805</v>
      </c>
      <c r="K1134" t="s">
        <v>8280</v>
      </c>
      <c r="L1134" s="214" t="s">
        <v>13</v>
      </c>
      <c r="M1134" s="214" t="s">
        <v>14</v>
      </c>
      <c r="N1134" s="195" t="s">
        <v>309</v>
      </c>
      <c r="O1134" s="195" t="s">
        <v>1606</v>
      </c>
      <c r="P1134" s="195" t="s">
        <v>6482</v>
      </c>
      <c r="Q1134" s="236">
        <v>44620</v>
      </c>
      <c r="R1134" s="236">
        <v>44593</v>
      </c>
      <c r="S1134" t="s">
        <v>8452</v>
      </c>
      <c r="T1134" s="196"/>
      <c r="U1134" s="196"/>
      <c r="V1134" s="196"/>
      <c r="W1134" s="196"/>
      <c r="X1134"/>
      <c r="Y1134" t="s">
        <v>8301</v>
      </c>
      <c r="Z1134">
        <v>1686793411</v>
      </c>
      <c r="AA1134" t="s">
        <v>8302</v>
      </c>
      <c r="AB1134" s="221" t="str">
        <f>_xlfn.IFNA(IF(Table[[#This Row],[Programme Partner]]&lt;&gt;Table[[#This Row],[Implementing Partner]],CONCATENATE(Table[[#This Row],[Programme Partner]],"-",Table[[#This Row],[Implementing Partner]]),Table[[#This Row],[Programme Partner]]),"")</f>
        <v>UNICEF-VERC</v>
      </c>
    </row>
    <row r="1135" spans="1:28" ht="14.4" customHeight="1">
      <c r="A1135" s="183">
        <v>1234</v>
      </c>
      <c r="B1135" s="195" t="s">
        <v>5275</v>
      </c>
      <c r="C1135" s="198" t="s">
        <v>5280</v>
      </c>
      <c r="D1135" s="212" t="s">
        <v>5275</v>
      </c>
      <c r="E1135" s="195" t="s">
        <v>27</v>
      </c>
      <c r="F1135" s="195" t="s">
        <v>8013</v>
      </c>
      <c r="G1135" s="195" t="s">
        <v>8313</v>
      </c>
      <c r="H1135" s="195" t="str">
        <f>IFERROR(VLOOKUP(Table[[#This Row],[Activity Details of Assistance]],WHAT!E:F,2,FALSE),"")</f>
        <v># of HP sessions at community level</v>
      </c>
      <c r="I1135" s="195"/>
      <c r="J1135">
        <v>451</v>
      </c>
      <c r="K1135" t="s">
        <v>8280</v>
      </c>
      <c r="L1135" s="214" t="s">
        <v>13</v>
      </c>
      <c r="M1135" s="214" t="s">
        <v>14</v>
      </c>
      <c r="N1135" s="195" t="s">
        <v>309</v>
      </c>
      <c r="O1135" s="195" t="s">
        <v>1606</v>
      </c>
      <c r="P1135" s="195" t="s">
        <v>6482</v>
      </c>
      <c r="Q1135" s="236">
        <v>44620</v>
      </c>
      <c r="R1135" s="236">
        <v>44593</v>
      </c>
      <c r="S1135" t="s">
        <v>8452</v>
      </c>
      <c r="T1135" s="196"/>
      <c r="U1135" s="196"/>
      <c r="V1135" s="196"/>
      <c r="W1135" s="196"/>
      <c r="X1135"/>
      <c r="Y1135" t="s">
        <v>8301</v>
      </c>
      <c r="Z1135">
        <v>1686793411</v>
      </c>
      <c r="AA1135" t="s">
        <v>8302</v>
      </c>
      <c r="AB1135" s="221" t="str">
        <f>_xlfn.IFNA(IF(Table[[#This Row],[Programme Partner]]&lt;&gt;Table[[#This Row],[Implementing Partner]],CONCATENATE(Table[[#This Row],[Programme Partner]],"-",Table[[#This Row],[Implementing Partner]]),Table[[#This Row],[Programme Partner]]),"")</f>
        <v>UNICEF-VERC</v>
      </c>
    </row>
    <row r="1136" spans="1:28" ht="14.4" customHeight="1">
      <c r="A1136" s="183">
        <v>1235</v>
      </c>
      <c r="B1136" s="195" t="s">
        <v>5275</v>
      </c>
      <c r="C1136" s="198" t="s">
        <v>5280</v>
      </c>
      <c r="D1136" s="212" t="s">
        <v>5275</v>
      </c>
      <c r="E1136" s="195" t="s">
        <v>27</v>
      </c>
      <c r="F1136" s="195" t="s">
        <v>8013</v>
      </c>
      <c r="G1136" s="213" t="s">
        <v>8314</v>
      </c>
      <c r="H1136" s="195" t="str">
        <f>IFERROR(VLOOKUP(Table[[#This Row],[Activity Details of Assistance]],WHAT!E:F,2,FALSE),"")</f>
        <v># of HP sessions at HH level</v>
      </c>
      <c r="I1136" s="195"/>
      <c r="J1136">
        <v>4783</v>
      </c>
      <c r="K1136" t="s">
        <v>8280</v>
      </c>
      <c r="L1136" s="214" t="s">
        <v>13</v>
      </c>
      <c r="M1136" s="214" t="s">
        <v>14</v>
      </c>
      <c r="N1136" s="195" t="s">
        <v>309</v>
      </c>
      <c r="O1136" s="195" t="s">
        <v>1606</v>
      </c>
      <c r="P1136" s="195" t="s">
        <v>6482</v>
      </c>
      <c r="Q1136" s="236">
        <v>44620</v>
      </c>
      <c r="R1136" s="236">
        <v>44593</v>
      </c>
      <c r="S1136" t="s">
        <v>8452</v>
      </c>
      <c r="T1136" s="196"/>
      <c r="U1136" s="196"/>
      <c r="V1136" s="196"/>
      <c r="W1136" s="196"/>
      <c r="X1136"/>
      <c r="Y1136" t="s">
        <v>8301</v>
      </c>
      <c r="Z1136">
        <v>1686793411</v>
      </c>
      <c r="AA1136" t="s">
        <v>8302</v>
      </c>
      <c r="AB1136" s="221" t="str">
        <f>_xlfn.IFNA(IF(Table[[#This Row],[Programme Partner]]&lt;&gt;Table[[#This Row],[Implementing Partner]],CONCATENATE(Table[[#This Row],[Programme Partner]],"-",Table[[#This Row],[Implementing Partner]]),Table[[#This Row],[Programme Partner]]),"")</f>
        <v>UNICEF-VERC</v>
      </c>
    </row>
    <row r="1137" spans="1:28" ht="14.4" customHeight="1">
      <c r="A1137" s="183">
        <v>1236</v>
      </c>
      <c r="B1137" s="195" t="s">
        <v>5275</v>
      </c>
      <c r="C1137" s="198" t="s">
        <v>5280</v>
      </c>
      <c r="D1137" s="212" t="s">
        <v>5275</v>
      </c>
      <c r="E1137" s="195" t="s">
        <v>27</v>
      </c>
      <c r="F1137" s="195" t="s">
        <v>8014</v>
      </c>
      <c r="G1137" s="213" t="s">
        <v>8361</v>
      </c>
      <c r="H1137" s="195" t="str">
        <f>IFERROR(VLOOKUP(Table[[#This Row],[Activity Details of Assistance]],WHAT!E:F,2,FALSE),"")</f>
        <v># of plant</v>
      </c>
      <c r="I1137" s="195"/>
      <c r="J1137">
        <v>2</v>
      </c>
      <c r="K1137" t="s">
        <v>8280</v>
      </c>
      <c r="L1137" s="214" t="s">
        <v>13</v>
      </c>
      <c r="M1137" s="214" t="s">
        <v>14</v>
      </c>
      <c r="N1137" s="195" t="s">
        <v>309</v>
      </c>
      <c r="O1137" s="195" t="s">
        <v>1606</v>
      </c>
      <c r="P1137" s="195" t="s">
        <v>6482</v>
      </c>
      <c r="Q1137" s="236">
        <v>44620</v>
      </c>
      <c r="R1137" s="236">
        <v>44593</v>
      </c>
      <c r="S1137" t="s">
        <v>8452</v>
      </c>
      <c r="T1137" s="196"/>
      <c r="U1137" s="196"/>
      <c r="V1137" s="196"/>
      <c r="W1137" s="196"/>
      <c r="X1137"/>
      <c r="Y1137" t="s">
        <v>8301</v>
      </c>
      <c r="Z1137">
        <v>1686793411</v>
      </c>
      <c r="AA1137" t="s">
        <v>8302</v>
      </c>
      <c r="AB1137" s="221" t="str">
        <f>_xlfn.IFNA(IF(Table[[#This Row],[Programme Partner]]&lt;&gt;Table[[#This Row],[Implementing Partner]],CONCATENATE(Table[[#This Row],[Programme Partner]],"-",Table[[#This Row],[Implementing Partner]]),Table[[#This Row],[Programme Partner]]),"")</f>
        <v>UNICEF-VERC</v>
      </c>
    </row>
    <row r="1138" spans="1:28" ht="14.4" customHeight="1">
      <c r="A1138" s="183">
        <v>1237</v>
      </c>
      <c r="B1138" s="195" t="s">
        <v>5275</v>
      </c>
      <c r="C1138" s="198" t="s">
        <v>5087</v>
      </c>
      <c r="D1138" s="212" t="s">
        <v>5275</v>
      </c>
      <c r="E1138" s="195" t="s">
        <v>27</v>
      </c>
      <c r="F1138" s="195" t="s">
        <v>8011</v>
      </c>
      <c r="G1138" s="195" t="s">
        <v>8584</v>
      </c>
      <c r="H1138" s="195" t="str">
        <f>IFERROR(VLOOKUP(Table[[#This Row],[Activity Details of Assistance]],WHAT!E:F,2,FALSE),"")</f>
        <v># of tube well</v>
      </c>
      <c r="I1138" s="195"/>
      <c r="J1138">
        <v>79</v>
      </c>
      <c r="K1138" t="s">
        <v>8280</v>
      </c>
      <c r="L1138" s="214" t="s">
        <v>13</v>
      </c>
      <c r="M1138" s="214" t="s">
        <v>14</v>
      </c>
      <c r="N1138" s="195" t="s">
        <v>309</v>
      </c>
      <c r="O1138" s="195" t="s">
        <v>1606</v>
      </c>
      <c r="P1138" s="195" t="s">
        <v>4665</v>
      </c>
      <c r="Q1138" s="236">
        <v>44620</v>
      </c>
      <c r="R1138" s="236">
        <v>44593</v>
      </c>
      <c r="S1138" t="s">
        <v>8452</v>
      </c>
      <c r="T1138" s="196"/>
      <c r="U1138" s="196"/>
      <c r="V1138" s="196"/>
      <c r="W1138" s="196"/>
      <c r="X1138"/>
      <c r="Y1138" t="s">
        <v>8338</v>
      </c>
      <c r="Z1138">
        <v>1757266614</v>
      </c>
      <c r="AA1138" t="s">
        <v>8339</v>
      </c>
      <c r="AB1138" s="221" t="str">
        <f>_xlfn.IFNA(IF(Table[[#This Row],[Programme Partner]]&lt;&gt;Table[[#This Row],[Implementing Partner]],CONCATENATE(Table[[#This Row],[Programme Partner]],"-",Table[[#This Row],[Implementing Partner]]),Table[[#This Row],[Programme Partner]]),"")</f>
        <v>UNICEF-DSK</v>
      </c>
    </row>
    <row r="1139" spans="1:28" ht="14.4" customHeight="1">
      <c r="A1139" s="183">
        <v>1238</v>
      </c>
      <c r="B1139" s="195" t="s">
        <v>5275</v>
      </c>
      <c r="C1139" s="198" t="s">
        <v>5087</v>
      </c>
      <c r="D1139" s="212" t="s">
        <v>5275</v>
      </c>
      <c r="E1139" s="195" t="s">
        <v>27</v>
      </c>
      <c r="F1139" s="195" t="s">
        <v>8011</v>
      </c>
      <c r="G1139" s="213" t="s">
        <v>8355</v>
      </c>
      <c r="H1139" s="195" t="str">
        <f>IFERROR(VLOOKUP(Table[[#This Row],[Activity Details of Assistance]],WHAT!E:F,2,FALSE),"")</f>
        <v># of water network</v>
      </c>
      <c r="I1139" s="195"/>
      <c r="J1139">
        <v>3</v>
      </c>
      <c r="K1139" t="s">
        <v>8280</v>
      </c>
      <c r="L1139" s="214" t="s">
        <v>13</v>
      </c>
      <c r="M1139" s="214" t="s">
        <v>14</v>
      </c>
      <c r="N1139" s="195" t="s">
        <v>309</v>
      </c>
      <c r="O1139" s="195" t="s">
        <v>1606</v>
      </c>
      <c r="P1139" s="195" t="s">
        <v>4665</v>
      </c>
      <c r="Q1139" s="236">
        <v>44620</v>
      </c>
      <c r="R1139" s="236">
        <v>44593</v>
      </c>
      <c r="S1139" t="s">
        <v>8452</v>
      </c>
      <c r="T1139" s="196"/>
      <c r="U1139" s="196"/>
      <c r="V1139" s="196"/>
      <c r="W1139" s="196"/>
      <c r="X1139"/>
      <c r="Y1139" t="s">
        <v>8338</v>
      </c>
      <c r="Z1139">
        <v>1757266614</v>
      </c>
      <c r="AA1139" t="s">
        <v>8339</v>
      </c>
      <c r="AB1139" s="221" t="str">
        <f>_xlfn.IFNA(IF(Table[[#This Row],[Programme Partner]]&lt;&gt;Table[[#This Row],[Implementing Partner]],CONCATENATE(Table[[#This Row],[Programme Partner]],"-",Table[[#This Row],[Implementing Partner]]),Table[[#This Row],[Programme Partner]]),"")</f>
        <v>UNICEF-DSK</v>
      </c>
    </row>
    <row r="1140" spans="1:28" ht="14.4" customHeight="1">
      <c r="A1140" s="183">
        <v>1239</v>
      </c>
      <c r="B1140" s="195" t="s">
        <v>5275</v>
      </c>
      <c r="C1140" s="198" t="s">
        <v>5087</v>
      </c>
      <c r="D1140" s="212" t="s">
        <v>5275</v>
      </c>
      <c r="E1140" s="195" t="s">
        <v>27</v>
      </c>
      <c r="F1140" s="195" t="s">
        <v>8011</v>
      </c>
      <c r="G1140" s="213" t="s">
        <v>8318</v>
      </c>
      <c r="H1140" s="195" t="str">
        <f>IFERROR(VLOOKUP(Table[[#This Row],[Activity Details of Assistance]],WHAT!E:F,2,FALSE),"")</f>
        <v># of household</v>
      </c>
      <c r="I1140" s="195"/>
      <c r="J1140">
        <v>54</v>
      </c>
      <c r="K1140" t="s">
        <v>8280</v>
      </c>
      <c r="L1140" s="214" t="s">
        <v>13</v>
      </c>
      <c r="M1140" s="214" t="s">
        <v>14</v>
      </c>
      <c r="N1140" s="195" t="s">
        <v>309</v>
      </c>
      <c r="O1140" s="195" t="s">
        <v>1606</v>
      </c>
      <c r="P1140" s="195" t="s">
        <v>4665</v>
      </c>
      <c r="Q1140" s="236">
        <v>44620</v>
      </c>
      <c r="R1140" s="236">
        <v>44593</v>
      </c>
      <c r="S1140" t="s">
        <v>8452</v>
      </c>
      <c r="T1140" s="196"/>
      <c r="U1140" s="196"/>
      <c r="V1140" s="196"/>
      <c r="W1140" s="196"/>
      <c r="X1140"/>
      <c r="Y1140" t="s">
        <v>8338</v>
      </c>
      <c r="Z1140">
        <v>1757266614</v>
      </c>
      <c r="AA1140" t="s">
        <v>8339</v>
      </c>
      <c r="AB1140" s="221" t="str">
        <f>_xlfn.IFNA(IF(Table[[#This Row],[Programme Partner]]&lt;&gt;Table[[#This Row],[Implementing Partner]],CONCATENATE(Table[[#This Row],[Programme Partner]],"-",Table[[#This Row],[Implementing Partner]]),Table[[#This Row],[Programme Partner]]),"")</f>
        <v>UNICEF-DSK</v>
      </c>
    </row>
    <row r="1141" spans="1:28" ht="14.4" customHeight="1">
      <c r="A1141" s="183">
        <v>1240</v>
      </c>
      <c r="B1141" s="195" t="s">
        <v>5275</v>
      </c>
      <c r="C1141" s="198" t="s">
        <v>5087</v>
      </c>
      <c r="D1141" s="212" t="s">
        <v>5275</v>
      </c>
      <c r="E1141" s="195" t="s">
        <v>27</v>
      </c>
      <c r="F1141" s="195" t="s">
        <v>8012</v>
      </c>
      <c r="G1141" s="195" t="s">
        <v>8585</v>
      </c>
      <c r="H1141" s="195" t="str">
        <f>IFERROR(VLOOKUP(Table[[#This Row],[Activity Details of Assistance]],WHAT!E:F,2,FALSE),"")</f>
        <v xml:space="preserve"># of door </v>
      </c>
      <c r="I1141" s="195"/>
      <c r="J1141">
        <v>39</v>
      </c>
      <c r="K1141" t="s">
        <v>8280</v>
      </c>
      <c r="L1141" s="214" t="s">
        <v>13</v>
      </c>
      <c r="M1141" s="214" t="s">
        <v>14</v>
      </c>
      <c r="N1141" s="195" t="s">
        <v>309</v>
      </c>
      <c r="O1141" s="195" t="s">
        <v>1606</v>
      </c>
      <c r="P1141" s="195" t="s">
        <v>4665</v>
      </c>
      <c r="Q1141" s="236">
        <v>44620</v>
      </c>
      <c r="R1141" s="236">
        <v>44593</v>
      </c>
      <c r="S1141" t="s">
        <v>8452</v>
      </c>
      <c r="T1141" s="196"/>
      <c r="U1141" s="196"/>
      <c r="V1141" s="196"/>
      <c r="W1141" s="196"/>
      <c r="X1141"/>
      <c r="Y1141" t="s">
        <v>8338</v>
      </c>
      <c r="Z1141">
        <v>1757266614</v>
      </c>
      <c r="AA1141" t="s">
        <v>8339</v>
      </c>
      <c r="AB1141" s="221" t="str">
        <f>_xlfn.IFNA(IF(Table[[#This Row],[Programme Partner]]&lt;&gt;Table[[#This Row],[Implementing Partner]],CONCATENATE(Table[[#This Row],[Programme Partner]],"-",Table[[#This Row],[Implementing Partner]]),Table[[#This Row],[Programme Partner]]),"")</f>
        <v>UNICEF-DSK</v>
      </c>
    </row>
    <row r="1142" spans="1:28" ht="14.4" customHeight="1">
      <c r="A1142" s="183">
        <v>1241</v>
      </c>
      <c r="B1142" s="195" t="s">
        <v>5275</v>
      </c>
      <c r="C1142" s="198" t="s">
        <v>5087</v>
      </c>
      <c r="D1142" s="212" t="s">
        <v>5275</v>
      </c>
      <c r="E1142" s="195" t="s">
        <v>27</v>
      </c>
      <c r="F1142" s="195" t="s">
        <v>8012</v>
      </c>
      <c r="G1142" s="213" t="s">
        <v>8359</v>
      </c>
      <c r="H1142" s="195" t="str">
        <f>IFERROR(VLOOKUP(Table[[#This Row],[Activity Details of Assistance]],WHAT!E:F,2,FALSE),"")</f>
        <v># of FSM Site</v>
      </c>
      <c r="I1142" s="195"/>
      <c r="J1142">
        <v>4</v>
      </c>
      <c r="K1142" t="s">
        <v>8280</v>
      </c>
      <c r="L1142" s="214" t="s">
        <v>13</v>
      </c>
      <c r="M1142" s="214" t="s">
        <v>14</v>
      </c>
      <c r="N1142" s="195" t="s">
        <v>309</v>
      </c>
      <c r="O1142" s="195" t="s">
        <v>1606</v>
      </c>
      <c r="P1142" s="195" t="s">
        <v>4665</v>
      </c>
      <c r="Q1142" s="236">
        <v>44620</v>
      </c>
      <c r="R1142" s="236">
        <v>44593</v>
      </c>
      <c r="S1142" t="s">
        <v>8452</v>
      </c>
      <c r="T1142" s="196"/>
      <c r="U1142" s="196"/>
      <c r="V1142" s="196"/>
      <c r="W1142" s="196"/>
      <c r="X1142"/>
      <c r="Y1142" t="s">
        <v>8338</v>
      </c>
      <c r="Z1142">
        <v>1757266614</v>
      </c>
      <c r="AA1142" t="s">
        <v>8339</v>
      </c>
      <c r="AB1142" s="221" t="str">
        <f>_xlfn.IFNA(IF(Table[[#This Row],[Programme Partner]]&lt;&gt;Table[[#This Row],[Implementing Partner]],CONCATENATE(Table[[#This Row],[Programme Partner]],"-",Table[[#This Row],[Implementing Partner]]),Table[[#This Row],[Programme Partner]]),"")</f>
        <v>UNICEF-DSK</v>
      </c>
    </row>
    <row r="1143" spans="1:28" ht="14.4" customHeight="1">
      <c r="A1143" s="183">
        <v>1242</v>
      </c>
      <c r="B1143" s="195" t="s">
        <v>5275</v>
      </c>
      <c r="C1143" s="198" t="s">
        <v>5087</v>
      </c>
      <c r="D1143" s="212" t="s">
        <v>5275</v>
      </c>
      <c r="E1143" s="195" t="s">
        <v>27</v>
      </c>
      <c r="F1143" s="195" t="s">
        <v>8012</v>
      </c>
      <c r="G1143" s="213" t="s">
        <v>8356</v>
      </c>
      <c r="H1143" s="195" t="str">
        <f>IFERROR(VLOOKUP(Table[[#This Row],[Activity Details of Assistance]],WHAT!E:F,2,FALSE),"")</f>
        <v># of FSM Site</v>
      </c>
      <c r="I1143" s="195"/>
      <c r="J1143">
        <v>1</v>
      </c>
      <c r="K1143" t="s">
        <v>8280</v>
      </c>
      <c r="L1143" s="214" t="s">
        <v>13</v>
      </c>
      <c r="M1143" s="214" t="s">
        <v>14</v>
      </c>
      <c r="N1143" s="195" t="s">
        <v>309</v>
      </c>
      <c r="O1143" s="195" t="s">
        <v>1606</v>
      </c>
      <c r="P1143" s="195" t="s">
        <v>4665</v>
      </c>
      <c r="Q1143" s="236">
        <v>44620</v>
      </c>
      <c r="R1143" s="236">
        <v>44593</v>
      </c>
      <c r="S1143" t="s">
        <v>8452</v>
      </c>
      <c r="T1143" s="196"/>
      <c r="U1143" s="196"/>
      <c r="V1143" s="196"/>
      <c r="W1143" s="196"/>
      <c r="X1143"/>
      <c r="Y1143" t="s">
        <v>8338</v>
      </c>
      <c r="Z1143">
        <v>1757266614</v>
      </c>
      <c r="AA1143" t="s">
        <v>8339</v>
      </c>
      <c r="AB1143" s="221" t="str">
        <f>_xlfn.IFNA(IF(Table[[#This Row],[Programme Partner]]&lt;&gt;Table[[#This Row],[Implementing Partner]],CONCATENATE(Table[[#This Row],[Programme Partner]],"-",Table[[#This Row],[Implementing Partner]]),Table[[#This Row],[Programme Partner]]),"")</f>
        <v>UNICEF-DSK</v>
      </c>
    </row>
    <row r="1144" spans="1:28" ht="14.4" customHeight="1">
      <c r="A1144" s="183">
        <v>1243</v>
      </c>
      <c r="B1144" s="195" t="s">
        <v>5275</v>
      </c>
      <c r="C1144" s="198" t="s">
        <v>5087</v>
      </c>
      <c r="D1144" s="212" t="s">
        <v>5275</v>
      </c>
      <c r="E1144" s="195" t="s">
        <v>27</v>
      </c>
      <c r="F1144" s="195" t="s">
        <v>8012</v>
      </c>
      <c r="G1144" s="195" t="s">
        <v>8586</v>
      </c>
      <c r="H1144" s="195" t="str">
        <f>IFERROR(VLOOKUP(Table[[#This Row],[Activity Details of Assistance]],WHAT!E:F,2,FALSE),"")</f>
        <v># of door</v>
      </c>
      <c r="I1144" s="195"/>
      <c r="J1144">
        <v>43</v>
      </c>
      <c r="K1144" t="s">
        <v>8280</v>
      </c>
      <c r="L1144" s="214" t="s">
        <v>13</v>
      </c>
      <c r="M1144" s="214" t="s">
        <v>14</v>
      </c>
      <c r="N1144" s="195" t="s">
        <v>309</v>
      </c>
      <c r="O1144" s="195" t="s">
        <v>1606</v>
      </c>
      <c r="P1144" s="195" t="s">
        <v>4665</v>
      </c>
      <c r="Q1144" s="236">
        <v>44620</v>
      </c>
      <c r="R1144" s="236">
        <v>44593</v>
      </c>
      <c r="S1144" t="s">
        <v>8452</v>
      </c>
      <c r="T1144" s="196"/>
      <c r="U1144" s="196"/>
      <c r="V1144" s="196"/>
      <c r="W1144" s="196"/>
      <c r="X1144"/>
      <c r="Y1144" t="s">
        <v>8338</v>
      </c>
      <c r="Z1144">
        <v>1757266614</v>
      </c>
      <c r="AA1144" t="s">
        <v>8339</v>
      </c>
      <c r="AB1144" s="221" t="str">
        <f>_xlfn.IFNA(IF(Table[[#This Row],[Programme Partner]]&lt;&gt;Table[[#This Row],[Implementing Partner]],CONCATENATE(Table[[#This Row],[Programme Partner]],"-",Table[[#This Row],[Implementing Partner]]),Table[[#This Row],[Programme Partner]]),"")</f>
        <v>UNICEF-DSK</v>
      </c>
    </row>
    <row r="1145" spans="1:28" ht="14.4" customHeight="1">
      <c r="A1145" s="183">
        <v>1244</v>
      </c>
      <c r="B1145" s="195" t="s">
        <v>5275</v>
      </c>
      <c r="C1145" s="198" t="s">
        <v>5087</v>
      </c>
      <c r="D1145" s="212" t="s">
        <v>5275</v>
      </c>
      <c r="E1145" s="195" t="s">
        <v>27</v>
      </c>
      <c r="F1145" s="195" t="s">
        <v>8012</v>
      </c>
      <c r="G1145" s="213" t="s">
        <v>8357</v>
      </c>
      <c r="H1145" s="195" t="str">
        <f>IFERROR(VLOOKUP(Table[[#This Row],[Activity Details of Assistance]],WHAT!E:F,2,FALSE),"")</f>
        <v># of door</v>
      </c>
      <c r="I1145" s="195"/>
      <c r="J1145">
        <v>257</v>
      </c>
      <c r="K1145" t="s">
        <v>8280</v>
      </c>
      <c r="L1145" s="214" t="s">
        <v>13</v>
      </c>
      <c r="M1145" s="214" t="s">
        <v>14</v>
      </c>
      <c r="N1145" s="195" t="s">
        <v>309</v>
      </c>
      <c r="O1145" s="195" t="s">
        <v>1606</v>
      </c>
      <c r="P1145" s="195" t="s">
        <v>4665</v>
      </c>
      <c r="Q1145" s="236">
        <v>44620</v>
      </c>
      <c r="R1145" s="236">
        <v>44593</v>
      </c>
      <c r="S1145" t="s">
        <v>8452</v>
      </c>
      <c r="T1145" s="196"/>
      <c r="U1145" s="196"/>
      <c r="V1145" s="196"/>
      <c r="W1145" s="196"/>
      <c r="X1145"/>
      <c r="Y1145" t="s">
        <v>8338</v>
      </c>
      <c r="Z1145">
        <v>1757266614</v>
      </c>
      <c r="AA1145" t="s">
        <v>8339</v>
      </c>
      <c r="AB1145" s="221" t="str">
        <f>_xlfn.IFNA(IF(Table[[#This Row],[Programme Partner]]&lt;&gt;Table[[#This Row],[Implementing Partner]],CONCATENATE(Table[[#This Row],[Programme Partner]],"-",Table[[#This Row],[Implementing Partner]]),Table[[#This Row],[Programme Partner]]),"")</f>
        <v>UNICEF-DSK</v>
      </c>
    </row>
    <row r="1146" spans="1:28" ht="14.4" customHeight="1">
      <c r="A1146" s="183">
        <v>1245</v>
      </c>
      <c r="B1146" s="195" t="s">
        <v>5275</v>
      </c>
      <c r="C1146" s="198" t="s">
        <v>5087</v>
      </c>
      <c r="D1146" s="212" t="s">
        <v>5275</v>
      </c>
      <c r="E1146" s="195" t="s">
        <v>27</v>
      </c>
      <c r="F1146" s="195" t="s">
        <v>8013</v>
      </c>
      <c r="G1146" s="213" t="s">
        <v>8313</v>
      </c>
      <c r="H1146" s="195" t="str">
        <f>IFERROR(VLOOKUP(Table[[#This Row],[Activity Details of Assistance]],WHAT!E:F,2,FALSE),"")</f>
        <v># of HP sessions at community level</v>
      </c>
      <c r="I1146" s="195"/>
      <c r="J1146">
        <v>118</v>
      </c>
      <c r="K1146" t="s">
        <v>8280</v>
      </c>
      <c r="L1146" s="214" t="s">
        <v>13</v>
      </c>
      <c r="M1146" s="214" t="s">
        <v>14</v>
      </c>
      <c r="N1146" s="195" t="s">
        <v>309</v>
      </c>
      <c r="O1146" s="195" t="s">
        <v>1606</v>
      </c>
      <c r="P1146" s="195" t="s">
        <v>4665</v>
      </c>
      <c r="Q1146" s="236">
        <v>44620</v>
      </c>
      <c r="R1146" s="236">
        <v>44593</v>
      </c>
      <c r="S1146" t="s">
        <v>8452</v>
      </c>
      <c r="T1146" s="196"/>
      <c r="U1146" s="196"/>
      <c r="V1146" s="196"/>
      <c r="W1146" s="196"/>
      <c r="X1146"/>
      <c r="Y1146" t="s">
        <v>8338</v>
      </c>
      <c r="Z1146">
        <v>1757266614</v>
      </c>
      <c r="AA1146" t="s">
        <v>8339</v>
      </c>
      <c r="AB1146" s="221" t="str">
        <f>_xlfn.IFNA(IF(Table[[#This Row],[Programme Partner]]&lt;&gt;Table[[#This Row],[Implementing Partner]],CONCATENATE(Table[[#This Row],[Programme Partner]],"-",Table[[#This Row],[Implementing Partner]]),Table[[#This Row],[Programme Partner]]),"")</f>
        <v>UNICEF-DSK</v>
      </c>
    </row>
    <row r="1147" spans="1:28" ht="14.4" customHeight="1">
      <c r="A1147" s="183">
        <v>1246</v>
      </c>
      <c r="B1147" s="195" t="s">
        <v>5275</v>
      </c>
      <c r="C1147" s="198" t="s">
        <v>5087</v>
      </c>
      <c r="D1147" s="212" t="s">
        <v>5275</v>
      </c>
      <c r="E1147" s="195" t="s">
        <v>27</v>
      </c>
      <c r="F1147" s="195" t="s">
        <v>8013</v>
      </c>
      <c r="G1147" s="195" t="s">
        <v>8374</v>
      </c>
      <c r="H1147" s="195" t="str">
        <f>IFERROR(VLOOKUP(Table[[#This Row],[Activity Details of Assistance]],WHAT!E:F,2,FALSE),"")</f>
        <v># of HP sessions at institution level</v>
      </c>
      <c r="I1147" s="195"/>
      <c r="J1147">
        <v>14</v>
      </c>
      <c r="K1147" t="s">
        <v>8280</v>
      </c>
      <c r="L1147" s="214" t="s">
        <v>13</v>
      </c>
      <c r="M1147" s="214" t="s">
        <v>14</v>
      </c>
      <c r="N1147" s="195" t="s">
        <v>309</v>
      </c>
      <c r="O1147" s="195" t="s">
        <v>1606</v>
      </c>
      <c r="P1147" s="195" t="s">
        <v>4665</v>
      </c>
      <c r="Q1147" s="236">
        <v>44620</v>
      </c>
      <c r="R1147" s="236">
        <v>44593</v>
      </c>
      <c r="S1147" t="s">
        <v>8452</v>
      </c>
      <c r="T1147" s="196"/>
      <c r="U1147" s="196"/>
      <c r="V1147" s="196"/>
      <c r="W1147" s="196"/>
      <c r="X1147"/>
      <c r="Y1147" t="s">
        <v>8338</v>
      </c>
      <c r="Z1147">
        <v>1757266614</v>
      </c>
      <c r="AA1147" t="s">
        <v>8339</v>
      </c>
      <c r="AB1147" s="221" t="str">
        <f>_xlfn.IFNA(IF(Table[[#This Row],[Programme Partner]]&lt;&gt;Table[[#This Row],[Implementing Partner]],CONCATENATE(Table[[#This Row],[Programme Partner]],"-",Table[[#This Row],[Implementing Partner]]),Table[[#This Row],[Programme Partner]]),"")</f>
        <v>UNICEF-DSK</v>
      </c>
    </row>
    <row r="1148" spans="1:28" ht="14.4" customHeight="1">
      <c r="A1148" s="183">
        <v>1247</v>
      </c>
      <c r="B1148" s="195" t="s">
        <v>5275</v>
      </c>
      <c r="C1148" s="198" t="s">
        <v>5087</v>
      </c>
      <c r="D1148" s="212" t="s">
        <v>5275</v>
      </c>
      <c r="E1148" s="195" t="s">
        <v>27</v>
      </c>
      <c r="F1148" s="195" t="s">
        <v>8014</v>
      </c>
      <c r="G1148" t="s">
        <v>8019</v>
      </c>
      <c r="H1148" s="195" t="str">
        <f>IFERROR(VLOOKUP(Table[[#This Row],[Activity Details of Assistance]],WHAT!E:F,2,FALSE),"")</f>
        <v>N/A</v>
      </c>
      <c r="I1148" s="195"/>
      <c r="J1148">
        <v>1</v>
      </c>
      <c r="K1148" t="s">
        <v>8280</v>
      </c>
      <c r="L1148" s="214" t="s">
        <v>13</v>
      </c>
      <c r="M1148" s="214" t="s">
        <v>14</v>
      </c>
      <c r="N1148" s="195" t="s">
        <v>309</v>
      </c>
      <c r="O1148" s="195" t="s">
        <v>1606</v>
      </c>
      <c r="P1148" s="195" t="s">
        <v>4665</v>
      </c>
      <c r="Q1148" s="236">
        <v>44620</v>
      </c>
      <c r="R1148" s="236">
        <v>44593</v>
      </c>
      <c r="S1148" t="s">
        <v>8452</v>
      </c>
      <c r="T1148" s="196"/>
      <c r="U1148" s="196"/>
      <c r="V1148" s="196"/>
      <c r="W1148" s="196"/>
      <c r="X1148" t="s">
        <v>8508</v>
      </c>
      <c r="Y1148" t="s">
        <v>8338</v>
      </c>
      <c r="Z1148">
        <v>1757266614</v>
      </c>
      <c r="AA1148" t="s">
        <v>8339</v>
      </c>
      <c r="AB1148" s="221" t="str">
        <f>_xlfn.IFNA(IF(Table[[#This Row],[Programme Partner]]&lt;&gt;Table[[#This Row],[Implementing Partner]],CONCATENATE(Table[[#This Row],[Programme Partner]],"-",Table[[#This Row],[Implementing Partner]]),Table[[#This Row],[Programme Partner]]),"")</f>
        <v>UNICEF-DSK</v>
      </c>
    </row>
    <row r="1149" spans="1:28" ht="14.4" customHeight="1">
      <c r="A1149" s="183">
        <v>1248</v>
      </c>
      <c r="B1149" s="195" t="s">
        <v>5275</v>
      </c>
      <c r="C1149" s="198" t="s">
        <v>5087</v>
      </c>
      <c r="D1149" s="212" t="s">
        <v>5275</v>
      </c>
      <c r="E1149" s="195" t="s">
        <v>27</v>
      </c>
      <c r="F1149" s="195" t="s">
        <v>8012</v>
      </c>
      <c r="G1149" s="195" t="s">
        <v>8585</v>
      </c>
      <c r="H1149" s="195" t="str">
        <f>IFERROR(VLOOKUP(Table[[#This Row],[Activity Details of Assistance]],WHAT!E:F,2,FALSE),"")</f>
        <v xml:space="preserve"># of door </v>
      </c>
      <c r="I1149" s="195"/>
      <c r="J1149">
        <v>9</v>
      </c>
      <c r="K1149" t="s">
        <v>8280</v>
      </c>
      <c r="L1149" s="214" t="s">
        <v>13</v>
      </c>
      <c r="M1149" s="214" t="s">
        <v>14</v>
      </c>
      <c r="N1149" s="195" t="s">
        <v>307</v>
      </c>
      <c r="O1149" s="195" t="s">
        <v>1603</v>
      </c>
      <c r="P1149" s="195" t="s">
        <v>4685</v>
      </c>
      <c r="Q1149" s="236">
        <v>44620</v>
      </c>
      <c r="R1149" s="236">
        <v>44593</v>
      </c>
      <c r="S1149" t="s">
        <v>8452</v>
      </c>
      <c r="T1149" s="196"/>
      <c r="U1149" s="196"/>
      <c r="V1149" s="196"/>
      <c r="W1149" s="196"/>
      <c r="X1149"/>
      <c r="Y1149" t="s">
        <v>8338</v>
      </c>
      <c r="Z1149">
        <v>1757266614</v>
      </c>
      <c r="AA1149" t="s">
        <v>8339</v>
      </c>
      <c r="AB1149" s="221" t="str">
        <f>_xlfn.IFNA(IF(Table[[#This Row],[Programme Partner]]&lt;&gt;Table[[#This Row],[Implementing Partner]],CONCATENATE(Table[[#This Row],[Programme Partner]],"-",Table[[#This Row],[Implementing Partner]]),Table[[#This Row],[Programme Partner]]),"")</f>
        <v>UNICEF-DSK</v>
      </c>
    </row>
    <row r="1150" spans="1:28" ht="14.4" customHeight="1">
      <c r="A1150" s="183">
        <v>1249</v>
      </c>
      <c r="B1150" s="195" t="s">
        <v>5275</v>
      </c>
      <c r="C1150" s="198" t="s">
        <v>5087</v>
      </c>
      <c r="D1150" s="212" t="s">
        <v>5275</v>
      </c>
      <c r="E1150" s="195" t="s">
        <v>27</v>
      </c>
      <c r="F1150" s="195" t="s">
        <v>8012</v>
      </c>
      <c r="G1150" s="195" t="s">
        <v>8359</v>
      </c>
      <c r="H1150" s="195" t="str">
        <f>IFERROR(VLOOKUP(Table[[#This Row],[Activity Details of Assistance]],WHAT!E:F,2,FALSE),"")</f>
        <v># of FSM Site</v>
      </c>
      <c r="I1150" s="195"/>
      <c r="J1150">
        <v>3</v>
      </c>
      <c r="K1150" t="s">
        <v>8280</v>
      </c>
      <c r="L1150" s="214" t="s">
        <v>13</v>
      </c>
      <c r="M1150" s="214" t="s">
        <v>14</v>
      </c>
      <c r="N1150" s="195" t="s">
        <v>307</v>
      </c>
      <c r="O1150" s="195" t="s">
        <v>1603</v>
      </c>
      <c r="P1150" s="195" t="s">
        <v>4685</v>
      </c>
      <c r="Q1150" s="236">
        <v>44620</v>
      </c>
      <c r="R1150" s="236">
        <v>44593</v>
      </c>
      <c r="S1150" t="s">
        <v>8452</v>
      </c>
      <c r="T1150" s="196"/>
      <c r="U1150" s="196"/>
      <c r="V1150" s="196"/>
      <c r="W1150" s="196"/>
      <c r="X1150"/>
      <c r="Y1150" t="s">
        <v>8338</v>
      </c>
      <c r="Z1150">
        <v>1757266614</v>
      </c>
      <c r="AA1150" t="s">
        <v>8339</v>
      </c>
      <c r="AB1150" s="221" t="str">
        <f>_xlfn.IFNA(IF(Table[[#This Row],[Programme Partner]]&lt;&gt;Table[[#This Row],[Implementing Partner]],CONCATENATE(Table[[#This Row],[Programme Partner]],"-",Table[[#This Row],[Implementing Partner]]),Table[[#This Row],[Programme Partner]]),"")</f>
        <v>UNICEF-DSK</v>
      </c>
    </row>
    <row r="1151" spans="1:28" ht="14.4" customHeight="1">
      <c r="A1151" s="183">
        <v>1250</v>
      </c>
      <c r="B1151" s="195" t="s">
        <v>5275</v>
      </c>
      <c r="C1151" s="198" t="s">
        <v>5087</v>
      </c>
      <c r="D1151" s="212" t="s">
        <v>5275</v>
      </c>
      <c r="E1151" s="195" t="s">
        <v>27</v>
      </c>
      <c r="F1151" s="195" t="s">
        <v>8012</v>
      </c>
      <c r="G1151" s="213" t="s">
        <v>8356</v>
      </c>
      <c r="H1151" s="195" t="str">
        <f>IFERROR(VLOOKUP(Table[[#This Row],[Activity Details of Assistance]],WHAT!E:F,2,FALSE),"")</f>
        <v># of FSM Site</v>
      </c>
      <c r="I1151" s="195"/>
      <c r="J1151">
        <v>2</v>
      </c>
      <c r="K1151" t="s">
        <v>8280</v>
      </c>
      <c r="L1151" s="214" t="s">
        <v>13</v>
      </c>
      <c r="M1151" s="214" t="s">
        <v>14</v>
      </c>
      <c r="N1151" s="195" t="s">
        <v>307</v>
      </c>
      <c r="O1151" s="195" t="s">
        <v>1603</v>
      </c>
      <c r="P1151" s="195" t="s">
        <v>4685</v>
      </c>
      <c r="Q1151" s="236">
        <v>44620</v>
      </c>
      <c r="R1151" s="236">
        <v>44593</v>
      </c>
      <c r="S1151" t="s">
        <v>8452</v>
      </c>
      <c r="T1151" s="196"/>
      <c r="U1151" s="196"/>
      <c r="V1151" s="196"/>
      <c r="W1151" s="196"/>
      <c r="X1151"/>
      <c r="Y1151" t="s">
        <v>8338</v>
      </c>
      <c r="Z1151">
        <v>1757266614</v>
      </c>
      <c r="AA1151" t="s">
        <v>8339</v>
      </c>
      <c r="AB1151" s="221" t="str">
        <f>_xlfn.IFNA(IF(Table[[#This Row],[Programme Partner]]&lt;&gt;Table[[#This Row],[Implementing Partner]],CONCATENATE(Table[[#This Row],[Programme Partner]],"-",Table[[#This Row],[Implementing Partner]]),Table[[#This Row],[Programme Partner]]),"")</f>
        <v>UNICEF-DSK</v>
      </c>
    </row>
    <row r="1152" spans="1:28" ht="14.4" customHeight="1">
      <c r="A1152" s="183">
        <v>1251</v>
      </c>
      <c r="B1152" s="195" t="s">
        <v>5275</v>
      </c>
      <c r="C1152" s="198" t="s">
        <v>5087</v>
      </c>
      <c r="D1152" s="212" t="s">
        <v>5275</v>
      </c>
      <c r="E1152" s="195" t="s">
        <v>27</v>
      </c>
      <c r="F1152" s="195" t="s">
        <v>8012</v>
      </c>
      <c r="G1152" s="195" t="s">
        <v>8586</v>
      </c>
      <c r="H1152" s="195" t="str">
        <f>IFERROR(VLOOKUP(Table[[#This Row],[Activity Details of Assistance]],WHAT!E:F,2,FALSE),"")</f>
        <v># of door</v>
      </c>
      <c r="I1152" s="195"/>
      <c r="J1152">
        <v>36</v>
      </c>
      <c r="K1152" t="s">
        <v>8280</v>
      </c>
      <c r="L1152" s="214" t="s">
        <v>13</v>
      </c>
      <c r="M1152" s="214" t="s">
        <v>14</v>
      </c>
      <c r="N1152" s="195" t="s">
        <v>307</v>
      </c>
      <c r="O1152" s="195" t="s">
        <v>1603</v>
      </c>
      <c r="P1152" s="195" t="s">
        <v>4685</v>
      </c>
      <c r="Q1152" s="236">
        <v>44620</v>
      </c>
      <c r="R1152" s="236">
        <v>44593</v>
      </c>
      <c r="S1152" t="s">
        <v>8452</v>
      </c>
      <c r="T1152" s="196"/>
      <c r="U1152" s="196"/>
      <c r="V1152" s="196"/>
      <c r="W1152" s="196"/>
      <c r="X1152"/>
      <c r="Y1152" t="s">
        <v>8338</v>
      </c>
      <c r="Z1152">
        <v>1757266614</v>
      </c>
      <c r="AA1152" t="s">
        <v>8339</v>
      </c>
      <c r="AB1152" s="221" t="str">
        <f>_xlfn.IFNA(IF(Table[[#This Row],[Programme Partner]]&lt;&gt;Table[[#This Row],[Implementing Partner]],CONCATENATE(Table[[#This Row],[Programme Partner]],"-",Table[[#This Row],[Implementing Partner]]),Table[[#This Row],[Programme Partner]]),"")</f>
        <v>UNICEF-DSK</v>
      </c>
    </row>
    <row r="1153" spans="1:28" ht="14.4" customHeight="1">
      <c r="A1153" s="183">
        <v>1252</v>
      </c>
      <c r="B1153" s="195" t="s">
        <v>5275</v>
      </c>
      <c r="C1153" s="198" t="s">
        <v>5087</v>
      </c>
      <c r="D1153" s="212" t="s">
        <v>5275</v>
      </c>
      <c r="E1153" s="195" t="s">
        <v>27</v>
      </c>
      <c r="F1153" s="195" t="s">
        <v>8012</v>
      </c>
      <c r="G1153" s="213" t="s">
        <v>8357</v>
      </c>
      <c r="H1153" s="195" t="str">
        <f>IFERROR(VLOOKUP(Table[[#This Row],[Activity Details of Assistance]],WHAT!E:F,2,FALSE),"")</f>
        <v># of door</v>
      </c>
      <c r="I1153" s="195"/>
      <c r="J1153">
        <v>197</v>
      </c>
      <c r="K1153" t="s">
        <v>8280</v>
      </c>
      <c r="L1153" s="214" t="s">
        <v>13</v>
      </c>
      <c r="M1153" s="214" t="s">
        <v>14</v>
      </c>
      <c r="N1153" s="195" t="s">
        <v>307</v>
      </c>
      <c r="O1153" s="195" t="s">
        <v>1603</v>
      </c>
      <c r="P1153" s="195" t="s">
        <v>4685</v>
      </c>
      <c r="Q1153" s="236">
        <v>44620</v>
      </c>
      <c r="R1153" s="236">
        <v>44593</v>
      </c>
      <c r="S1153" t="s">
        <v>8452</v>
      </c>
      <c r="T1153" s="196"/>
      <c r="U1153" s="196"/>
      <c r="V1153" s="196"/>
      <c r="W1153" s="196"/>
      <c r="X1153"/>
      <c r="Y1153" t="s">
        <v>8338</v>
      </c>
      <c r="Z1153">
        <v>1757266614</v>
      </c>
      <c r="AA1153" t="s">
        <v>8339</v>
      </c>
      <c r="AB1153" s="221" t="str">
        <f>_xlfn.IFNA(IF(Table[[#This Row],[Programme Partner]]&lt;&gt;Table[[#This Row],[Implementing Partner]],CONCATENATE(Table[[#This Row],[Programme Partner]],"-",Table[[#This Row],[Implementing Partner]]),Table[[#This Row],[Programme Partner]]),"")</f>
        <v>UNICEF-DSK</v>
      </c>
    </row>
    <row r="1154" spans="1:28" ht="14.4" customHeight="1">
      <c r="A1154" s="183">
        <v>1253</v>
      </c>
      <c r="B1154" s="195" t="s">
        <v>5275</v>
      </c>
      <c r="C1154" s="198" t="s">
        <v>5087</v>
      </c>
      <c r="D1154" s="212" t="s">
        <v>5275</v>
      </c>
      <c r="E1154" s="195" t="s">
        <v>27</v>
      </c>
      <c r="F1154" s="195" t="s">
        <v>8013</v>
      </c>
      <c r="G1154" s="213" t="s">
        <v>8313</v>
      </c>
      <c r="H1154" s="195" t="str">
        <f>IFERROR(VLOOKUP(Table[[#This Row],[Activity Details of Assistance]],WHAT!E:F,2,FALSE),"")</f>
        <v># of HP sessions at community level</v>
      </c>
      <c r="I1154" s="195"/>
      <c r="J1154">
        <v>102</v>
      </c>
      <c r="K1154" t="s">
        <v>8280</v>
      </c>
      <c r="L1154" s="214" t="s">
        <v>13</v>
      </c>
      <c r="M1154" s="214" t="s">
        <v>14</v>
      </c>
      <c r="N1154" s="195" t="s">
        <v>307</v>
      </c>
      <c r="O1154" s="195" t="s">
        <v>1603</v>
      </c>
      <c r="P1154" s="195" t="s">
        <v>4685</v>
      </c>
      <c r="Q1154" s="236">
        <v>44620</v>
      </c>
      <c r="R1154" s="236">
        <v>44593</v>
      </c>
      <c r="S1154" t="s">
        <v>8452</v>
      </c>
      <c r="T1154" s="196"/>
      <c r="U1154" s="196"/>
      <c r="V1154" s="196"/>
      <c r="W1154" s="196"/>
      <c r="X1154"/>
      <c r="Y1154" t="s">
        <v>8338</v>
      </c>
      <c r="Z1154">
        <v>1757266614</v>
      </c>
      <c r="AA1154" t="s">
        <v>8339</v>
      </c>
      <c r="AB1154" s="221" t="str">
        <f>_xlfn.IFNA(IF(Table[[#This Row],[Programme Partner]]&lt;&gt;Table[[#This Row],[Implementing Partner]],CONCATENATE(Table[[#This Row],[Programme Partner]],"-",Table[[#This Row],[Implementing Partner]]),Table[[#This Row],[Programme Partner]]),"")</f>
        <v>UNICEF-DSK</v>
      </c>
    </row>
    <row r="1155" spans="1:28" ht="14.4" customHeight="1">
      <c r="A1155" s="183">
        <v>1254</v>
      </c>
      <c r="B1155" s="195" t="s">
        <v>5275</v>
      </c>
      <c r="C1155" s="198" t="s">
        <v>5087</v>
      </c>
      <c r="D1155" s="212" t="s">
        <v>5275</v>
      </c>
      <c r="E1155" s="195" t="s">
        <v>27</v>
      </c>
      <c r="F1155" s="195" t="s">
        <v>8013</v>
      </c>
      <c r="G1155" s="213" t="s">
        <v>8374</v>
      </c>
      <c r="H1155" s="195" t="str">
        <f>IFERROR(VLOOKUP(Table[[#This Row],[Activity Details of Assistance]],WHAT!E:F,2,FALSE),"")</f>
        <v># of HP sessions at institution level</v>
      </c>
      <c r="I1155" s="195"/>
      <c r="J1155">
        <v>11</v>
      </c>
      <c r="K1155" t="s">
        <v>8280</v>
      </c>
      <c r="L1155" s="214" t="s">
        <v>13</v>
      </c>
      <c r="M1155" s="214" t="s">
        <v>14</v>
      </c>
      <c r="N1155" s="195" t="s">
        <v>307</v>
      </c>
      <c r="O1155" s="195" t="s">
        <v>1603</v>
      </c>
      <c r="P1155" s="195" t="s">
        <v>4685</v>
      </c>
      <c r="Q1155" s="236">
        <v>44620</v>
      </c>
      <c r="R1155" s="236">
        <v>44593</v>
      </c>
      <c r="S1155" t="s">
        <v>8452</v>
      </c>
      <c r="T1155" s="196"/>
      <c r="U1155" s="196"/>
      <c r="V1155" s="196"/>
      <c r="W1155" s="196"/>
      <c r="X1155"/>
      <c r="Y1155" t="s">
        <v>8338</v>
      </c>
      <c r="Z1155">
        <v>1757266614</v>
      </c>
      <c r="AA1155" t="s">
        <v>8339</v>
      </c>
      <c r="AB1155" s="221" t="str">
        <f>_xlfn.IFNA(IF(Table[[#This Row],[Programme Partner]]&lt;&gt;Table[[#This Row],[Implementing Partner]],CONCATENATE(Table[[#This Row],[Programme Partner]],"-",Table[[#This Row],[Implementing Partner]]),Table[[#This Row],[Programme Partner]]),"")</f>
        <v>UNICEF-DSK</v>
      </c>
    </row>
    <row r="1156" spans="1:28" ht="14.4" customHeight="1">
      <c r="A1156" s="183">
        <v>1255</v>
      </c>
      <c r="B1156" s="195" t="s">
        <v>5275</v>
      </c>
      <c r="C1156" s="198" t="s">
        <v>5300</v>
      </c>
      <c r="D1156" s="212" t="s">
        <v>5275</v>
      </c>
      <c r="E1156" s="195" t="s">
        <v>27</v>
      </c>
      <c r="F1156" s="195" t="s">
        <v>8011</v>
      </c>
      <c r="G1156" s="195" t="s">
        <v>8584</v>
      </c>
      <c r="H1156" s="195" t="str">
        <f>IFERROR(VLOOKUP(Table[[#This Row],[Activity Details of Assistance]],WHAT!E:F,2,FALSE),"")</f>
        <v># of tube well</v>
      </c>
      <c r="I1156" s="195"/>
      <c r="J1156">
        <v>122</v>
      </c>
      <c r="K1156" t="s">
        <v>8280</v>
      </c>
      <c r="L1156" s="214" t="s">
        <v>13</v>
      </c>
      <c r="M1156" s="214" t="s">
        <v>14</v>
      </c>
      <c r="N1156" s="195" t="s">
        <v>309</v>
      </c>
      <c r="O1156" s="195" t="s">
        <v>1606</v>
      </c>
      <c r="P1156" s="195" t="s">
        <v>5887</v>
      </c>
      <c r="Q1156" s="236">
        <v>44620</v>
      </c>
      <c r="R1156" s="236">
        <v>44621</v>
      </c>
      <c r="S1156" t="s">
        <v>8452</v>
      </c>
      <c r="T1156" s="196"/>
      <c r="U1156" s="196"/>
      <c r="V1156" s="196"/>
      <c r="W1156" s="196"/>
      <c r="X1156"/>
      <c r="Y1156" t="s">
        <v>8310</v>
      </c>
      <c r="Z1156">
        <v>1679210106</v>
      </c>
      <c r="AA1156" t="s">
        <v>8311</v>
      </c>
      <c r="AB1156" s="221" t="str">
        <f>_xlfn.IFNA(IF(Table[[#This Row],[Programme Partner]]&lt;&gt;Table[[#This Row],[Implementing Partner]],CONCATENATE(Table[[#This Row],[Programme Partner]],"-",Table[[#This Row],[Implementing Partner]]),Table[[#This Row],[Programme Partner]]),"")</f>
        <v>UNICEF-WVI</v>
      </c>
    </row>
    <row r="1157" spans="1:28" ht="14.4" customHeight="1">
      <c r="A1157" s="183">
        <v>1256</v>
      </c>
      <c r="B1157" s="195" t="s">
        <v>5275</v>
      </c>
      <c r="C1157" s="198" t="s">
        <v>5300</v>
      </c>
      <c r="D1157" s="212" t="s">
        <v>5275</v>
      </c>
      <c r="E1157" s="195" t="s">
        <v>27</v>
      </c>
      <c r="F1157" s="195" t="s">
        <v>8011</v>
      </c>
      <c r="G1157" s="213" t="s">
        <v>8355</v>
      </c>
      <c r="H1157" s="195" t="str">
        <f>IFERROR(VLOOKUP(Table[[#This Row],[Activity Details of Assistance]],WHAT!E:F,2,FALSE),"")</f>
        <v># of water network</v>
      </c>
      <c r="I1157" s="195"/>
      <c r="J1157">
        <v>1</v>
      </c>
      <c r="K1157" t="s">
        <v>8280</v>
      </c>
      <c r="L1157" s="214" t="s">
        <v>13</v>
      </c>
      <c r="M1157" s="214" t="s">
        <v>14</v>
      </c>
      <c r="N1157" s="195" t="s">
        <v>309</v>
      </c>
      <c r="O1157" s="195" t="s">
        <v>1606</v>
      </c>
      <c r="P1157" s="195" t="s">
        <v>5887</v>
      </c>
      <c r="Q1157" s="236">
        <v>44620</v>
      </c>
      <c r="R1157" s="236">
        <v>44621</v>
      </c>
      <c r="S1157" t="s">
        <v>8452</v>
      </c>
      <c r="T1157" s="196"/>
      <c r="U1157" s="196"/>
      <c r="V1157" s="196"/>
      <c r="W1157" s="196"/>
      <c r="X1157"/>
      <c r="Y1157" t="s">
        <v>8310</v>
      </c>
      <c r="Z1157">
        <v>1679210106</v>
      </c>
      <c r="AA1157" t="s">
        <v>8311</v>
      </c>
      <c r="AB1157" s="221" t="str">
        <f>_xlfn.IFNA(IF(Table[[#This Row],[Programme Partner]]&lt;&gt;Table[[#This Row],[Implementing Partner]],CONCATENATE(Table[[#This Row],[Programme Partner]],"-",Table[[#This Row],[Implementing Partner]]),Table[[#This Row],[Programme Partner]]),"")</f>
        <v>UNICEF-WVI</v>
      </c>
    </row>
    <row r="1158" spans="1:28" ht="14.4" customHeight="1">
      <c r="A1158" s="183">
        <v>1257</v>
      </c>
      <c r="B1158" s="195" t="s">
        <v>5275</v>
      </c>
      <c r="C1158" s="198" t="s">
        <v>5300</v>
      </c>
      <c r="D1158" s="212" t="s">
        <v>5275</v>
      </c>
      <c r="E1158" s="195" t="s">
        <v>27</v>
      </c>
      <c r="F1158" s="195" t="s">
        <v>8012</v>
      </c>
      <c r="G1158" s="195" t="s">
        <v>8585</v>
      </c>
      <c r="H1158" s="195" t="str">
        <f>IFERROR(VLOOKUP(Table[[#This Row],[Activity Details of Assistance]],WHAT!E:F,2,FALSE),"")</f>
        <v xml:space="preserve"># of door </v>
      </c>
      <c r="I1158" s="195"/>
      <c r="J1158">
        <v>10</v>
      </c>
      <c r="K1158" t="s">
        <v>8280</v>
      </c>
      <c r="L1158" s="214" t="s">
        <v>13</v>
      </c>
      <c r="M1158" s="214" t="s">
        <v>14</v>
      </c>
      <c r="N1158" s="195" t="s">
        <v>309</v>
      </c>
      <c r="O1158" s="195" t="s">
        <v>1606</v>
      </c>
      <c r="P1158" s="195" t="s">
        <v>5887</v>
      </c>
      <c r="Q1158" s="236">
        <v>44620</v>
      </c>
      <c r="R1158" s="236">
        <v>44621</v>
      </c>
      <c r="S1158" t="s">
        <v>8452</v>
      </c>
      <c r="T1158" s="196"/>
      <c r="U1158" s="196"/>
      <c r="V1158" s="196"/>
      <c r="W1158" s="196"/>
      <c r="X1158"/>
      <c r="Y1158" t="s">
        <v>8310</v>
      </c>
      <c r="Z1158">
        <v>1679210106</v>
      </c>
      <c r="AA1158" t="s">
        <v>8311</v>
      </c>
      <c r="AB1158" s="221" t="str">
        <f>_xlfn.IFNA(IF(Table[[#This Row],[Programme Partner]]&lt;&gt;Table[[#This Row],[Implementing Partner]],CONCATENATE(Table[[#This Row],[Programme Partner]],"-",Table[[#This Row],[Implementing Partner]]),Table[[#This Row],[Programme Partner]]),"")</f>
        <v>UNICEF-WVI</v>
      </c>
    </row>
    <row r="1159" spans="1:28" ht="14.4" customHeight="1">
      <c r="A1159" s="183">
        <v>1258</v>
      </c>
      <c r="B1159" s="195" t="s">
        <v>5275</v>
      </c>
      <c r="C1159" s="198" t="s">
        <v>5300</v>
      </c>
      <c r="D1159" s="212" t="s">
        <v>5275</v>
      </c>
      <c r="E1159" s="195" t="s">
        <v>27</v>
      </c>
      <c r="F1159" s="195" t="s">
        <v>8012</v>
      </c>
      <c r="G1159" s="213" t="s">
        <v>8359</v>
      </c>
      <c r="H1159" s="195" t="str">
        <f>IFERROR(VLOOKUP(Table[[#This Row],[Activity Details of Assistance]],WHAT!E:F,2,FALSE),"")</f>
        <v># of FSM Site</v>
      </c>
      <c r="I1159" s="195"/>
      <c r="J1159">
        <v>6</v>
      </c>
      <c r="K1159" t="s">
        <v>8280</v>
      </c>
      <c r="L1159" s="214" t="s">
        <v>13</v>
      </c>
      <c r="M1159" s="214" t="s">
        <v>14</v>
      </c>
      <c r="N1159" s="195" t="s">
        <v>309</v>
      </c>
      <c r="O1159" s="195" t="s">
        <v>1606</v>
      </c>
      <c r="P1159" s="195" t="s">
        <v>5887</v>
      </c>
      <c r="Q1159" s="236">
        <v>44620</v>
      </c>
      <c r="R1159" s="236">
        <v>44621</v>
      </c>
      <c r="S1159" t="s">
        <v>8452</v>
      </c>
      <c r="T1159" s="196"/>
      <c r="U1159" s="196"/>
      <c r="V1159" s="196"/>
      <c r="W1159" s="196"/>
      <c r="X1159"/>
      <c r="Y1159" t="s">
        <v>8310</v>
      </c>
      <c r="Z1159">
        <v>1679210106</v>
      </c>
      <c r="AA1159" t="s">
        <v>8311</v>
      </c>
      <c r="AB1159" s="221" t="str">
        <f>_xlfn.IFNA(IF(Table[[#This Row],[Programme Partner]]&lt;&gt;Table[[#This Row],[Implementing Partner]],CONCATENATE(Table[[#This Row],[Programme Partner]],"-",Table[[#This Row],[Implementing Partner]]),Table[[#This Row],[Programme Partner]]),"")</f>
        <v>UNICEF-WVI</v>
      </c>
    </row>
    <row r="1160" spans="1:28" ht="14.4" customHeight="1">
      <c r="A1160" s="183">
        <v>1259</v>
      </c>
      <c r="B1160" s="195" t="s">
        <v>5275</v>
      </c>
      <c r="C1160" s="198" t="s">
        <v>5300</v>
      </c>
      <c r="D1160" s="212" t="s">
        <v>5275</v>
      </c>
      <c r="E1160" s="195" t="s">
        <v>27</v>
      </c>
      <c r="F1160" s="195" t="s">
        <v>8012</v>
      </c>
      <c r="G1160" s="195" t="s">
        <v>8586</v>
      </c>
      <c r="H1160" s="195" t="str">
        <f>IFERROR(VLOOKUP(Table[[#This Row],[Activity Details of Assistance]],WHAT!E:F,2,FALSE),"")</f>
        <v># of door</v>
      </c>
      <c r="I1160" s="195"/>
      <c r="J1160">
        <v>17</v>
      </c>
      <c r="K1160" t="s">
        <v>8280</v>
      </c>
      <c r="L1160" s="214" t="s">
        <v>13</v>
      </c>
      <c r="M1160" s="214" t="s">
        <v>14</v>
      </c>
      <c r="N1160" s="195" t="s">
        <v>309</v>
      </c>
      <c r="O1160" s="195" t="s">
        <v>1606</v>
      </c>
      <c r="P1160" s="195" t="s">
        <v>5887</v>
      </c>
      <c r="Q1160" s="236">
        <v>44620</v>
      </c>
      <c r="R1160" s="236">
        <v>44621</v>
      </c>
      <c r="S1160" t="s">
        <v>8452</v>
      </c>
      <c r="T1160" s="196"/>
      <c r="U1160" s="196"/>
      <c r="V1160" s="196"/>
      <c r="W1160" s="196"/>
      <c r="X1160"/>
      <c r="Y1160" t="s">
        <v>8310</v>
      </c>
      <c r="Z1160">
        <v>1679210106</v>
      </c>
      <c r="AA1160" t="s">
        <v>8311</v>
      </c>
      <c r="AB1160" s="221" t="str">
        <f>_xlfn.IFNA(IF(Table[[#This Row],[Programme Partner]]&lt;&gt;Table[[#This Row],[Implementing Partner]],CONCATENATE(Table[[#This Row],[Programme Partner]],"-",Table[[#This Row],[Implementing Partner]]),Table[[#This Row],[Programme Partner]]),"")</f>
        <v>UNICEF-WVI</v>
      </c>
    </row>
    <row r="1161" spans="1:28" ht="14.4" customHeight="1">
      <c r="A1161" s="183">
        <v>1260</v>
      </c>
      <c r="B1161" s="195" t="s">
        <v>5275</v>
      </c>
      <c r="C1161" s="198" t="s">
        <v>5300</v>
      </c>
      <c r="D1161" s="212" t="s">
        <v>5275</v>
      </c>
      <c r="E1161" s="195" t="s">
        <v>27</v>
      </c>
      <c r="F1161" s="195" t="s">
        <v>8012</v>
      </c>
      <c r="G1161" s="213" t="s">
        <v>8357</v>
      </c>
      <c r="H1161" s="195" t="str">
        <f>IFERROR(VLOOKUP(Table[[#This Row],[Activity Details of Assistance]],WHAT!E:F,2,FALSE),"")</f>
        <v># of door</v>
      </c>
      <c r="I1161" s="195"/>
      <c r="J1161">
        <v>162</v>
      </c>
      <c r="K1161" t="s">
        <v>8280</v>
      </c>
      <c r="L1161" s="214" t="s">
        <v>13</v>
      </c>
      <c r="M1161" s="214" t="s">
        <v>14</v>
      </c>
      <c r="N1161" s="195" t="s">
        <v>309</v>
      </c>
      <c r="O1161" s="195" t="s">
        <v>1606</v>
      </c>
      <c r="P1161" s="195" t="s">
        <v>5887</v>
      </c>
      <c r="Q1161" s="236">
        <v>44620</v>
      </c>
      <c r="R1161" s="236">
        <v>44621</v>
      </c>
      <c r="S1161" t="s">
        <v>8452</v>
      </c>
      <c r="T1161" s="196"/>
      <c r="U1161" s="196"/>
      <c r="V1161" s="196"/>
      <c r="W1161" s="196"/>
      <c r="X1161"/>
      <c r="Y1161" t="s">
        <v>8310</v>
      </c>
      <c r="Z1161">
        <v>1679210106</v>
      </c>
      <c r="AA1161" t="s">
        <v>8311</v>
      </c>
      <c r="AB1161" s="221" t="str">
        <f>_xlfn.IFNA(IF(Table[[#This Row],[Programme Partner]]&lt;&gt;Table[[#This Row],[Implementing Partner]],CONCATENATE(Table[[#This Row],[Programme Partner]],"-",Table[[#This Row],[Implementing Partner]]),Table[[#This Row],[Programme Partner]]),"")</f>
        <v>UNICEF-WVI</v>
      </c>
    </row>
    <row r="1162" spans="1:28" ht="14.4" customHeight="1">
      <c r="A1162" s="183">
        <v>1261</v>
      </c>
      <c r="B1162" s="195" t="s">
        <v>5275</v>
      </c>
      <c r="C1162" s="198" t="s">
        <v>5300</v>
      </c>
      <c r="D1162" s="212" t="s">
        <v>5275</v>
      </c>
      <c r="E1162" s="195" t="s">
        <v>27</v>
      </c>
      <c r="F1162" s="195" t="s">
        <v>8013</v>
      </c>
      <c r="G1162" s="213" t="s">
        <v>8313</v>
      </c>
      <c r="H1162" s="195" t="str">
        <f>IFERROR(VLOOKUP(Table[[#This Row],[Activity Details of Assistance]],WHAT!E:F,2,FALSE),"")</f>
        <v># of HP sessions at community level</v>
      </c>
      <c r="I1162" s="195"/>
      <c r="J1162">
        <v>142</v>
      </c>
      <c r="K1162" t="s">
        <v>8280</v>
      </c>
      <c r="L1162" s="214" t="s">
        <v>13</v>
      </c>
      <c r="M1162" s="214" t="s">
        <v>14</v>
      </c>
      <c r="N1162" s="195" t="s">
        <v>309</v>
      </c>
      <c r="O1162" s="195" t="s">
        <v>1606</v>
      </c>
      <c r="P1162" s="195" t="s">
        <v>5887</v>
      </c>
      <c r="Q1162" s="236">
        <v>44620</v>
      </c>
      <c r="R1162" s="236">
        <v>44621</v>
      </c>
      <c r="S1162" t="s">
        <v>8452</v>
      </c>
      <c r="T1162" s="196"/>
      <c r="U1162" s="196"/>
      <c r="V1162" s="196"/>
      <c r="W1162" s="196"/>
      <c r="X1162"/>
      <c r="Y1162" t="s">
        <v>8310</v>
      </c>
      <c r="Z1162">
        <v>1679210106</v>
      </c>
      <c r="AA1162" t="s">
        <v>8311</v>
      </c>
      <c r="AB1162" s="221" t="str">
        <f>_xlfn.IFNA(IF(Table[[#This Row],[Programme Partner]]&lt;&gt;Table[[#This Row],[Implementing Partner]],CONCATENATE(Table[[#This Row],[Programme Partner]],"-",Table[[#This Row],[Implementing Partner]]),Table[[#This Row],[Programme Partner]]),"")</f>
        <v>UNICEF-WVI</v>
      </c>
    </row>
    <row r="1163" spans="1:28" ht="14.4" customHeight="1">
      <c r="A1163" s="183">
        <v>1262</v>
      </c>
      <c r="B1163" s="195" t="s">
        <v>5275</v>
      </c>
      <c r="C1163" s="198" t="s">
        <v>5300</v>
      </c>
      <c r="D1163" s="212" t="s">
        <v>5275</v>
      </c>
      <c r="E1163" s="195" t="s">
        <v>27</v>
      </c>
      <c r="F1163" s="195" t="s">
        <v>8013</v>
      </c>
      <c r="G1163" s="213" t="s">
        <v>8314</v>
      </c>
      <c r="H1163" s="195" t="str">
        <f>IFERROR(VLOOKUP(Table[[#This Row],[Activity Details of Assistance]],WHAT!E:F,2,FALSE),"")</f>
        <v># of HP sessions at HH level</v>
      </c>
      <c r="I1163" s="195"/>
      <c r="J1163">
        <v>120</v>
      </c>
      <c r="K1163" t="s">
        <v>8280</v>
      </c>
      <c r="L1163" s="214" t="s">
        <v>13</v>
      </c>
      <c r="M1163" s="214" t="s">
        <v>14</v>
      </c>
      <c r="N1163" s="195" t="s">
        <v>309</v>
      </c>
      <c r="O1163" s="195" t="s">
        <v>1606</v>
      </c>
      <c r="P1163" s="195" t="s">
        <v>5887</v>
      </c>
      <c r="Q1163" s="236">
        <v>44620</v>
      </c>
      <c r="R1163" s="236">
        <v>44621</v>
      </c>
      <c r="S1163" t="s">
        <v>8452</v>
      </c>
      <c r="T1163" s="196"/>
      <c r="U1163" s="196"/>
      <c r="V1163" s="196"/>
      <c r="W1163" s="196"/>
      <c r="X1163"/>
      <c r="Y1163" t="s">
        <v>8310</v>
      </c>
      <c r="Z1163">
        <v>1679210106</v>
      </c>
      <c r="AA1163" t="s">
        <v>8311</v>
      </c>
      <c r="AB1163" s="221" t="str">
        <f>_xlfn.IFNA(IF(Table[[#This Row],[Programme Partner]]&lt;&gt;Table[[#This Row],[Implementing Partner]],CONCATENATE(Table[[#This Row],[Programme Partner]],"-",Table[[#This Row],[Implementing Partner]]),Table[[#This Row],[Programme Partner]]),"")</f>
        <v>UNICEF-WVI</v>
      </c>
    </row>
    <row r="1164" spans="1:28" ht="14.4" customHeight="1">
      <c r="A1164" s="183">
        <v>1263</v>
      </c>
      <c r="B1164" s="195" t="s">
        <v>5275</v>
      </c>
      <c r="C1164" s="198" t="s">
        <v>5300</v>
      </c>
      <c r="D1164" s="212" t="s">
        <v>5275</v>
      </c>
      <c r="E1164" s="195" t="s">
        <v>27</v>
      </c>
      <c r="F1164" s="195" t="s">
        <v>8011</v>
      </c>
      <c r="G1164" s="195" t="s">
        <v>8584</v>
      </c>
      <c r="H1164" s="195" t="str">
        <f>IFERROR(VLOOKUP(Table[[#This Row],[Activity Details of Assistance]],WHAT!E:F,2,FALSE),"")</f>
        <v># of tube well</v>
      </c>
      <c r="I1164" s="195"/>
      <c r="J1164">
        <v>121</v>
      </c>
      <c r="K1164" t="s">
        <v>8280</v>
      </c>
      <c r="L1164" s="214" t="s">
        <v>13</v>
      </c>
      <c r="M1164" s="214" t="s">
        <v>14</v>
      </c>
      <c r="N1164" s="195" t="s">
        <v>309</v>
      </c>
      <c r="O1164" s="195" t="s">
        <v>1606</v>
      </c>
      <c r="P1164" s="195" t="s">
        <v>6475</v>
      </c>
      <c r="Q1164" s="236">
        <v>44620</v>
      </c>
      <c r="R1164" s="236">
        <v>44621</v>
      </c>
      <c r="S1164" t="s">
        <v>8452</v>
      </c>
      <c r="T1164" s="196"/>
      <c r="U1164" s="196"/>
      <c r="V1164" s="196"/>
      <c r="W1164" s="196"/>
      <c r="X1164"/>
      <c r="Y1164" t="s">
        <v>8310</v>
      </c>
      <c r="Z1164">
        <v>1679210106</v>
      </c>
      <c r="AA1164" t="s">
        <v>8311</v>
      </c>
      <c r="AB1164" s="221" t="str">
        <f>_xlfn.IFNA(IF(Table[[#This Row],[Programme Partner]]&lt;&gt;Table[[#This Row],[Implementing Partner]],CONCATENATE(Table[[#This Row],[Programme Partner]],"-",Table[[#This Row],[Implementing Partner]]),Table[[#This Row],[Programme Partner]]),"")</f>
        <v>UNICEF-WVI</v>
      </c>
    </row>
    <row r="1165" spans="1:28" ht="14.4" customHeight="1">
      <c r="A1165" s="183">
        <v>1264</v>
      </c>
      <c r="B1165" s="195" t="s">
        <v>5275</v>
      </c>
      <c r="C1165" s="198" t="s">
        <v>5300</v>
      </c>
      <c r="D1165" s="212" t="s">
        <v>5275</v>
      </c>
      <c r="E1165" s="195" t="s">
        <v>27</v>
      </c>
      <c r="F1165" s="195" t="s">
        <v>8011</v>
      </c>
      <c r="G1165" s="213" t="s">
        <v>8355</v>
      </c>
      <c r="H1165" s="195" t="str">
        <f>IFERROR(VLOOKUP(Table[[#This Row],[Activity Details of Assistance]],WHAT!E:F,2,FALSE),"")</f>
        <v># of water network</v>
      </c>
      <c r="I1165" s="195"/>
      <c r="J1165">
        <v>2</v>
      </c>
      <c r="K1165" t="s">
        <v>8280</v>
      </c>
      <c r="L1165" s="214" t="s">
        <v>13</v>
      </c>
      <c r="M1165" s="214" t="s">
        <v>14</v>
      </c>
      <c r="N1165" s="195" t="s">
        <v>309</v>
      </c>
      <c r="O1165" s="195" t="s">
        <v>1606</v>
      </c>
      <c r="P1165" s="195" t="s">
        <v>6475</v>
      </c>
      <c r="Q1165" s="236">
        <v>44620</v>
      </c>
      <c r="R1165" s="236">
        <v>44621</v>
      </c>
      <c r="S1165" t="s">
        <v>8452</v>
      </c>
      <c r="T1165" s="196"/>
      <c r="U1165" s="196"/>
      <c r="V1165" s="196"/>
      <c r="W1165" s="196"/>
      <c r="X1165"/>
      <c r="Y1165" t="s">
        <v>8310</v>
      </c>
      <c r="Z1165">
        <v>1679210106</v>
      </c>
      <c r="AA1165" t="s">
        <v>8311</v>
      </c>
      <c r="AB1165" s="221" t="str">
        <f>_xlfn.IFNA(IF(Table[[#This Row],[Programme Partner]]&lt;&gt;Table[[#This Row],[Implementing Partner]],CONCATENATE(Table[[#This Row],[Programme Partner]],"-",Table[[#This Row],[Implementing Partner]]),Table[[#This Row],[Programme Partner]]),"")</f>
        <v>UNICEF-WVI</v>
      </c>
    </row>
    <row r="1166" spans="1:28" ht="14.4" customHeight="1">
      <c r="A1166" s="183">
        <v>1265</v>
      </c>
      <c r="B1166" s="195" t="s">
        <v>5275</v>
      </c>
      <c r="C1166" s="198" t="s">
        <v>5300</v>
      </c>
      <c r="D1166" s="212" t="s">
        <v>5275</v>
      </c>
      <c r="E1166" s="195" t="s">
        <v>27</v>
      </c>
      <c r="F1166" s="195" t="s">
        <v>8012</v>
      </c>
      <c r="G1166" s="213" t="s">
        <v>8366</v>
      </c>
      <c r="H1166" s="195" t="str">
        <f>IFERROR(VLOOKUP(Table[[#This Row],[Activity Details of Assistance]],WHAT!E:F,2,FALSE),"")</f>
        <v xml:space="preserve"># of door </v>
      </c>
      <c r="I1166" s="195"/>
      <c r="J1166">
        <v>4</v>
      </c>
      <c r="K1166" t="s">
        <v>8280</v>
      </c>
      <c r="L1166" s="214" t="s">
        <v>13</v>
      </c>
      <c r="M1166" s="214" t="s">
        <v>14</v>
      </c>
      <c r="N1166" s="195" t="s">
        <v>309</v>
      </c>
      <c r="O1166" s="195" t="s">
        <v>1606</v>
      </c>
      <c r="P1166" s="195" t="s">
        <v>6475</v>
      </c>
      <c r="Q1166" s="236">
        <v>44620</v>
      </c>
      <c r="R1166" s="236">
        <v>44621</v>
      </c>
      <c r="S1166" t="s">
        <v>8452</v>
      </c>
      <c r="T1166" s="196"/>
      <c r="U1166" s="196"/>
      <c r="V1166" s="196"/>
      <c r="W1166" s="196"/>
      <c r="X1166"/>
      <c r="Y1166" t="s">
        <v>8310</v>
      </c>
      <c r="Z1166">
        <v>1679210106</v>
      </c>
      <c r="AA1166" t="s">
        <v>8311</v>
      </c>
      <c r="AB1166" s="221" t="str">
        <f>_xlfn.IFNA(IF(Table[[#This Row],[Programme Partner]]&lt;&gt;Table[[#This Row],[Implementing Partner]],CONCATENATE(Table[[#This Row],[Programme Partner]],"-",Table[[#This Row],[Implementing Partner]]),Table[[#This Row],[Programme Partner]]),"")</f>
        <v>UNICEF-WVI</v>
      </c>
    </row>
    <row r="1167" spans="1:28" ht="14.4" customHeight="1">
      <c r="A1167" s="183">
        <v>1266</v>
      </c>
      <c r="B1167" s="195" t="s">
        <v>5275</v>
      </c>
      <c r="C1167" s="198" t="s">
        <v>5300</v>
      </c>
      <c r="D1167" s="212" t="s">
        <v>5275</v>
      </c>
      <c r="E1167" s="195" t="s">
        <v>27</v>
      </c>
      <c r="F1167" s="195" t="s">
        <v>8012</v>
      </c>
      <c r="G1167" s="195" t="s">
        <v>8585</v>
      </c>
      <c r="H1167" s="195" t="str">
        <f>IFERROR(VLOOKUP(Table[[#This Row],[Activity Details of Assistance]],WHAT!E:F,2,FALSE),"")</f>
        <v xml:space="preserve"># of door </v>
      </c>
      <c r="I1167" s="195"/>
      <c r="J1167">
        <v>20</v>
      </c>
      <c r="K1167" t="s">
        <v>8280</v>
      </c>
      <c r="L1167" s="214" t="s">
        <v>13</v>
      </c>
      <c r="M1167" s="214" t="s">
        <v>14</v>
      </c>
      <c r="N1167" s="195" t="s">
        <v>309</v>
      </c>
      <c r="O1167" s="195" t="s">
        <v>1606</v>
      </c>
      <c r="P1167" s="195" t="s">
        <v>6475</v>
      </c>
      <c r="Q1167" s="236">
        <v>44620</v>
      </c>
      <c r="R1167" s="236">
        <v>44621</v>
      </c>
      <c r="S1167" t="s">
        <v>8452</v>
      </c>
      <c r="T1167" s="196"/>
      <c r="U1167" s="196"/>
      <c r="V1167" s="196"/>
      <c r="W1167" s="196"/>
      <c r="X1167"/>
      <c r="Y1167" t="s">
        <v>8310</v>
      </c>
      <c r="Z1167">
        <v>1679210106</v>
      </c>
      <c r="AA1167" t="s">
        <v>8311</v>
      </c>
      <c r="AB1167" s="221" t="str">
        <f>_xlfn.IFNA(IF(Table[[#This Row],[Programme Partner]]&lt;&gt;Table[[#This Row],[Implementing Partner]],CONCATENATE(Table[[#This Row],[Programme Partner]],"-",Table[[#This Row],[Implementing Partner]]),Table[[#This Row],[Programme Partner]]),"")</f>
        <v>UNICEF-WVI</v>
      </c>
    </row>
    <row r="1168" spans="1:28" ht="14.4" customHeight="1">
      <c r="A1168" s="183">
        <v>1267</v>
      </c>
      <c r="B1168" s="195" t="s">
        <v>5275</v>
      </c>
      <c r="C1168" s="198" t="s">
        <v>5300</v>
      </c>
      <c r="D1168" s="212" t="s">
        <v>5275</v>
      </c>
      <c r="E1168" s="195" t="s">
        <v>27</v>
      </c>
      <c r="F1168" s="195" t="s">
        <v>8012</v>
      </c>
      <c r="G1168" s="213" t="s">
        <v>8359</v>
      </c>
      <c r="H1168" s="195" t="str">
        <f>IFERROR(VLOOKUP(Table[[#This Row],[Activity Details of Assistance]],WHAT!E:F,2,FALSE),"")</f>
        <v># of FSM Site</v>
      </c>
      <c r="I1168" s="195"/>
      <c r="J1168">
        <v>2</v>
      </c>
      <c r="K1168" t="s">
        <v>8280</v>
      </c>
      <c r="L1168" s="214" t="s">
        <v>13</v>
      </c>
      <c r="M1168" s="214" t="s">
        <v>14</v>
      </c>
      <c r="N1168" s="195" t="s">
        <v>309</v>
      </c>
      <c r="O1168" s="195" t="s">
        <v>1606</v>
      </c>
      <c r="P1168" s="195" t="s">
        <v>6475</v>
      </c>
      <c r="Q1168" s="236">
        <v>44620</v>
      </c>
      <c r="R1168" s="236">
        <v>44621</v>
      </c>
      <c r="S1168" t="s">
        <v>8452</v>
      </c>
      <c r="T1168" s="196"/>
      <c r="U1168" s="196"/>
      <c r="V1168" s="196"/>
      <c r="W1168" s="196"/>
      <c r="X1168"/>
      <c r="Y1168" t="s">
        <v>8310</v>
      </c>
      <c r="Z1168">
        <v>1679210106</v>
      </c>
      <c r="AA1168" t="s">
        <v>8311</v>
      </c>
      <c r="AB1168" s="221" t="str">
        <f>_xlfn.IFNA(IF(Table[[#This Row],[Programme Partner]]&lt;&gt;Table[[#This Row],[Implementing Partner]],CONCATENATE(Table[[#This Row],[Programme Partner]],"-",Table[[#This Row],[Implementing Partner]]),Table[[#This Row],[Programme Partner]]),"")</f>
        <v>UNICEF-WVI</v>
      </c>
    </row>
    <row r="1169" spans="1:28" ht="14.4" customHeight="1">
      <c r="A1169" s="183">
        <v>1268</v>
      </c>
      <c r="B1169" s="195" t="s">
        <v>5275</v>
      </c>
      <c r="C1169" s="198" t="s">
        <v>5300</v>
      </c>
      <c r="D1169" s="212" t="s">
        <v>5275</v>
      </c>
      <c r="E1169" s="195" t="s">
        <v>27</v>
      </c>
      <c r="F1169" s="195" t="s">
        <v>8012</v>
      </c>
      <c r="G1169" s="213" t="s">
        <v>8367</v>
      </c>
      <c r="H1169" s="195" t="str">
        <f>IFERROR(VLOOKUP(Table[[#This Row],[Activity Details of Assistance]],WHAT!E:F,2,FALSE),"")</f>
        <v># of door</v>
      </c>
      <c r="I1169" s="195"/>
      <c r="J1169">
        <v>14</v>
      </c>
      <c r="K1169" t="s">
        <v>8280</v>
      </c>
      <c r="L1169" s="214" t="s">
        <v>13</v>
      </c>
      <c r="M1169" s="214" t="s">
        <v>14</v>
      </c>
      <c r="N1169" s="195" t="s">
        <v>309</v>
      </c>
      <c r="O1169" s="195" t="s">
        <v>1606</v>
      </c>
      <c r="P1169" s="195" t="s">
        <v>6475</v>
      </c>
      <c r="Q1169" s="236">
        <v>44620</v>
      </c>
      <c r="R1169" s="236">
        <v>44621</v>
      </c>
      <c r="S1169" t="s">
        <v>8452</v>
      </c>
      <c r="T1169" s="196"/>
      <c r="U1169" s="196"/>
      <c r="V1169" s="196"/>
      <c r="W1169" s="196"/>
      <c r="X1169"/>
      <c r="Y1169" t="s">
        <v>8310</v>
      </c>
      <c r="Z1169">
        <v>1679210106</v>
      </c>
      <c r="AA1169" t="s">
        <v>8311</v>
      </c>
      <c r="AB1169" s="221" t="str">
        <f>_xlfn.IFNA(IF(Table[[#This Row],[Programme Partner]]&lt;&gt;Table[[#This Row],[Implementing Partner]],CONCATENATE(Table[[#This Row],[Programme Partner]],"-",Table[[#This Row],[Implementing Partner]]),Table[[#This Row],[Programme Partner]]),"")</f>
        <v>UNICEF-WVI</v>
      </c>
    </row>
    <row r="1170" spans="1:28" ht="14.4" customHeight="1">
      <c r="A1170" s="183">
        <v>1269</v>
      </c>
      <c r="B1170" s="195" t="s">
        <v>5275</v>
      </c>
      <c r="C1170" s="198" t="s">
        <v>5300</v>
      </c>
      <c r="D1170" s="212" t="s">
        <v>5275</v>
      </c>
      <c r="E1170" s="195" t="s">
        <v>27</v>
      </c>
      <c r="F1170" s="195" t="s">
        <v>8012</v>
      </c>
      <c r="G1170" s="195" t="s">
        <v>8586</v>
      </c>
      <c r="H1170" s="195" t="str">
        <f>IFERROR(VLOOKUP(Table[[#This Row],[Activity Details of Assistance]],WHAT!E:F,2,FALSE),"")</f>
        <v># of door</v>
      </c>
      <c r="I1170" s="195"/>
      <c r="J1170">
        <v>41</v>
      </c>
      <c r="K1170" t="s">
        <v>8280</v>
      </c>
      <c r="L1170" s="214" t="s">
        <v>13</v>
      </c>
      <c r="M1170" s="214" t="s">
        <v>14</v>
      </c>
      <c r="N1170" s="195" t="s">
        <v>309</v>
      </c>
      <c r="O1170" s="195" t="s">
        <v>1606</v>
      </c>
      <c r="P1170" s="195" t="s">
        <v>6475</v>
      </c>
      <c r="Q1170" s="236">
        <v>44620</v>
      </c>
      <c r="R1170" s="236">
        <v>44621</v>
      </c>
      <c r="S1170" t="s">
        <v>8452</v>
      </c>
      <c r="T1170" s="196"/>
      <c r="U1170" s="196"/>
      <c r="V1170" s="196"/>
      <c r="W1170" s="196"/>
      <c r="X1170"/>
      <c r="Y1170" t="s">
        <v>8310</v>
      </c>
      <c r="Z1170">
        <v>1679210106</v>
      </c>
      <c r="AA1170" t="s">
        <v>8311</v>
      </c>
      <c r="AB1170" s="221" t="str">
        <f>_xlfn.IFNA(IF(Table[[#This Row],[Programme Partner]]&lt;&gt;Table[[#This Row],[Implementing Partner]],CONCATENATE(Table[[#This Row],[Programme Partner]],"-",Table[[#This Row],[Implementing Partner]]),Table[[#This Row],[Programme Partner]]),"")</f>
        <v>UNICEF-WVI</v>
      </c>
    </row>
    <row r="1171" spans="1:28" ht="14.4" customHeight="1">
      <c r="A1171" s="183">
        <v>1270</v>
      </c>
      <c r="B1171" s="195" t="s">
        <v>5275</v>
      </c>
      <c r="C1171" s="198" t="s">
        <v>5300</v>
      </c>
      <c r="D1171" s="212" t="s">
        <v>5275</v>
      </c>
      <c r="E1171" s="195" t="s">
        <v>27</v>
      </c>
      <c r="F1171" s="195" t="s">
        <v>8012</v>
      </c>
      <c r="G1171" s="213" t="s">
        <v>8357</v>
      </c>
      <c r="H1171" s="195" t="str">
        <f>IFERROR(VLOOKUP(Table[[#This Row],[Activity Details of Assistance]],WHAT!E:F,2,FALSE),"")</f>
        <v># of door</v>
      </c>
      <c r="I1171" s="195"/>
      <c r="J1171">
        <v>175</v>
      </c>
      <c r="K1171" t="s">
        <v>8280</v>
      </c>
      <c r="L1171" s="214" t="s">
        <v>13</v>
      </c>
      <c r="M1171" s="214" t="s">
        <v>14</v>
      </c>
      <c r="N1171" s="195" t="s">
        <v>309</v>
      </c>
      <c r="O1171" s="195" t="s">
        <v>1606</v>
      </c>
      <c r="P1171" s="195" t="s">
        <v>6475</v>
      </c>
      <c r="Q1171" s="236">
        <v>44620</v>
      </c>
      <c r="R1171" s="236">
        <v>44621</v>
      </c>
      <c r="S1171" t="s">
        <v>8452</v>
      </c>
      <c r="T1171" s="196"/>
      <c r="U1171" s="196"/>
      <c r="V1171" s="196"/>
      <c r="W1171" s="196"/>
      <c r="X1171"/>
      <c r="Y1171" t="s">
        <v>8310</v>
      </c>
      <c r="Z1171">
        <v>1679210106</v>
      </c>
      <c r="AA1171" t="s">
        <v>8311</v>
      </c>
      <c r="AB1171" s="221" t="str">
        <f>_xlfn.IFNA(IF(Table[[#This Row],[Programme Partner]]&lt;&gt;Table[[#This Row],[Implementing Partner]],CONCATENATE(Table[[#This Row],[Programme Partner]],"-",Table[[#This Row],[Implementing Partner]]),Table[[#This Row],[Programme Partner]]),"")</f>
        <v>UNICEF-WVI</v>
      </c>
    </row>
    <row r="1172" spans="1:28" ht="14.4" customHeight="1">
      <c r="A1172" s="183">
        <v>1271</v>
      </c>
      <c r="B1172" s="195" t="s">
        <v>5275</v>
      </c>
      <c r="C1172" s="198" t="s">
        <v>5300</v>
      </c>
      <c r="D1172" s="212" t="s">
        <v>5275</v>
      </c>
      <c r="E1172" s="195" t="s">
        <v>27</v>
      </c>
      <c r="F1172" s="195" t="s">
        <v>8013</v>
      </c>
      <c r="G1172" s="195" t="s">
        <v>8313</v>
      </c>
      <c r="H1172" s="195" t="str">
        <f>IFERROR(VLOOKUP(Table[[#This Row],[Activity Details of Assistance]],WHAT!E:F,2,FALSE),"")</f>
        <v># of HP sessions at community level</v>
      </c>
      <c r="I1172" s="195"/>
      <c r="J1172">
        <v>377</v>
      </c>
      <c r="K1172" t="s">
        <v>8280</v>
      </c>
      <c r="L1172" s="214" t="s">
        <v>13</v>
      </c>
      <c r="M1172" s="214" t="s">
        <v>14</v>
      </c>
      <c r="N1172" s="195" t="s">
        <v>309</v>
      </c>
      <c r="O1172" s="195" t="s">
        <v>1606</v>
      </c>
      <c r="P1172" s="195" t="s">
        <v>6475</v>
      </c>
      <c r="Q1172" s="236">
        <v>44620</v>
      </c>
      <c r="R1172" s="236">
        <v>44621</v>
      </c>
      <c r="S1172" t="s">
        <v>8452</v>
      </c>
      <c r="T1172" s="196"/>
      <c r="U1172" s="196"/>
      <c r="V1172" s="196"/>
      <c r="W1172" s="196"/>
      <c r="X1172"/>
      <c r="Y1172" t="s">
        <v>8310</v>
      </c>
      <c r="Z1172">
        <v>1679210106</v>
      </c>
      <c r="AA1172" t="s">
        <v>8311</v>
      </c>
      <c r="AB1172" s="221" t="str">
        <f>_xlfn.IFNA(IF(Table[[#This Row],[Programme Partner]]&lt;&gt;Table[[#This Row],[Implementing Partner]],CONCATENATE(Table[[#This Row],[Programme Partner]],"-",Table[[#This Row],[Implementing Partner]]),Table[[#This Row],[Programme Partner]]),"")</f>
        <v>UNICEF-WVI</v>
      </c>
    </row>
    <row r="1173" spans="1:28" ht="14.4" customHeight="1">
      <c r="A1173" s="183">
        <v>1272</v>
      </c>
      <c r="B1173" s="195" t="s">
        <v>5275</v>
      </c>
      <c r="C1173" s="198" t="s">
        <v>5300</v>
      </c>
      <c r="D1173" s="212" t="s">
        <v>5275</v>
      </c>
      <c r="E1173" s="195" t="s">
        <v>27</v>
      </c>
      <c r="F1173" s="195" t="s">
        <v>8013</v>
      </c>
      <c r="G1173" s="213" t="s">
        <v>8314</v>
      </c>
      <c r="H1173" s="195" t="str">
        <f>IFERROR(VLOOKUP(Table[[#This Row],[Activity Details of Assistance]],WHAT!E:F,2,FALSE),"")</f>
        <v># of HP sessions at HH level</v>
      </c>
      <c r="I1173" s="195"/>
      <c r="J1173">
        <v>353</v>
      </c>
      <c r="K1173" t="s">
        <v>8280</v>
      </c>
      <c r="L1173" s="214" t="s">
        <v>13</v>
      </c>
      <c r="M1173" s="214" t="s">
        <v>14</v>
      </c>
      <c r="N1173" s="195" t="s">
        <v>309</v>
      </c>
      <c r="O1173" s="195" t="s">
        <v>1606</v>
      </c>
      <c r="P1173" s="195" t="s">
        <v>6475</v>
      </c>
      <c r="Q1173" s="236">
        <v>44620</v>
      </c>
      <c r="R1173" s="236">
        <v>44621</v>
      </c>
      <c r="S1173" t="s">
        <v>8452</v>
      </c>
      <c r="T1173" s="196"/>
      <c r="U1173" s="196"/>
      <c r="V1173" s="196"/>
      <c r="W1173" s="196"/>
      <c r="X1173"/>
      <c r="Y1173" t="s">
        <v>8310</v>
      </c>
      <c r="Z1173">
        <v>1679210106</v>
      </c>
      <c r="AA1173" t="s">
        <v>8311</v>
      </c>
      <c r="AB1173" s="221" t="str">
        <f>_xlfn.IFNA(IF(Table[[#This Row],[Programme Partner]]&lt;&gt;Table[[#This Row],[Implementing Partner]],CONCATENATE(Table[[#This Row],[Programme Partner]],"-",Table[[#This Row],[Implementing Partner]]),Table[[#This Row],[Programme Partner]]),"")</f>
        <v>UNICEF-WVI</v>
      </c>
    </row>
    <row r="1174" spans="1:28" ht="14.4" customHeight="1">
      <c r="A1174" s="183">
        <v>1273</v>
      </c>
      <c r="B1174" s="195" t="s">
        <v>5275</v>
      </c>
      <c r="C1174" s="198" t="s">
        <v>5300</v>
      </c>
      <c r="D1174" s="212" t="s">
        <v>5275</v>
      </c>
      <c r="E1174" s="195" t="s">
        <v>27</v>
      </c>
      <c r="F1174" s="195" t="s">
        <v>8014</v>
      </c>
      <c r="G1174" s="213" t="s">
        <v>8361</v>
      </c>
      <c r="H1174" s="195" t="str">
        <f>IFERROR(VLOOKUP(Table[[#This Row],[Activity Details of Assistance]],WHAT!E:F,2,FALSE),"")</f>
        <v># of plant</v>
      </c>
      <c r="I1174" s="195"/>
      <c r="J1174">
        <v>1</v>
      </c>
      <c r="K1174" t="s">
        <v>8280</v>
      </c>
      <c r="L1174" s="214" t="s">
        <v>13</v>
      </c>
      <c r="M1174" s="214" t="s">
        <v>14</v>
      </c>
      <c r="N1174" s="195" t="s">
        <v>309</v>
      </c>
      <c r="O1174" s="195" t="s">
        <v>1606</v>
      </c>
      <c r="P1174" s="195" t="s">
        <v>6475</v>
      </c>
      <c r="Q1174" s="236">
        <v>44620</v>
      </c>
      <c r="R1174" s="236">
        <v>44621</v>
      </c>
      <c r="S1174" t="s">
        <v>8452</v>
      </c>
      <c r="T1174" s="196"/>
      <c r="U1174" s="196"/>
      <c r="V1174" s="196"/>
      <c r="W1174" s="196"/>
      <c r="X1174"/>
      <c r="Y1174" t="s">
        <v>8310</v>
      </c>
      <c r="Z1174">
        <v>1679210106</v>
      </c>
      <c r="AA1174" t="s">
        <v>8311</v>
      </c>
      <c r="AB1174" s="221" t="str">
        <f>_xlfn.IFNA(IF(Table[[#This Row],[Programme Partner]]&lt;&gt;Table[[#This Row],[Implementing Partner]],CONCATENATE(Table[[#This Row],[Programme Partner]],"-",Table[[#This Row],[Implementing Partner]]),Table[[#This Row],[Programme Partner]]),"")</f>
        <v>UNICEF-WVI</v>
      </c>
    </row>
    <row r="1175" spans="1:28" ht="14.4" customHeight="1">
      <c r="A1175" s="183">
        <v>1274</v>
      </c>
      <c r="B1175" s="195" t="s">
        <v>5275</v>
      </c>
      <c r="C1175" s="198" t="s">
        <v>5300</v>
      </c>
      <c r="D1175" s="212" t="s">
        <v>5275</v>
      </c>
      <c r="E1175" s="195" t="s">
        <v>27</v>
      </c>
      <c r="F1175" s="195" t="s">
        <v>8011</v>
      </c>
      <c r="G1175" s="195" t="s">
        <v>8584</v>
      </c>
      <c r="H1175" s="195" t="str">
        <f>IFERROR(VLOOKUP(Table[[#This Row],[Activity Details of Assistance]],WHAT!E:F,2,FALSE),"")</f>
        <v># of tube well</v>
      </c>
      <c r="I1175" s="195"/>
      <c r="J1175">
        <v>45</v>
      </c>
      <c r="K1175" t="s">
        <v>8280</v>
      </c>
      <c r="L1175" s="214" t="s">
        <v>13</v>
      </c>
      <c r="M1175" s="214" t="s">
        <v>14</v>
      </c>
      <c r="N1175" s="195" t="s">
        <v>309</v>
      </c>
      <c r="O1175" s="195" t="s">
        <v>1606</v>
      </c>
      <c r="P1175" s="195" t="s">
        <v>4662</v>
      </c>
      <c r="Q1175" s="236">
        <v>44620</v>
      </c>
      <c r="R1175" s="236">
        <v>44621</v>
      </c>
      <c r="S1175" t="s">
        <v>8452</v>
      </c>
      <c r="T1175" s="196"/>
      <c r="U1175" s="196"/>
      <c r="V1175" s="196"/>
      <c r="W1175" s="196"/>
      <c r="X1175"/>
      <c r="Y1175" t="s">
        <v>8310</v>
      </c>
      <c r="Z1175">
        <v>1679210106</v>
      </c>
      <c r="AA1175" t="s">
        <v>8311</v>
      </c>
      <c r="AB1175" s="221" t="str">
        <f>_xlfn.IFNA(IF(Table[[#This Row],[Programme Partner]]&lt;&gt;Table[[#This Row],[Implementing Partner]],CONCATENATE(Table[[#This Row],[Programme Partner]],"-",Table[[#This Row],[Implementing Partner]]),Table[[#This Row],[Programme Partner]]),"")</f>
        <v>UNICEF-WVI</v>
      </c>
    </row>
    <row r="1176" spans="1:28" ht="14.4" customHeight="1">
      <c r="A1176" s="183">
        <v>1275</v>
      </c>
      <c r="B1176" s="195" t="s">
        <v>5275</v>
      </c>
      <c r="C1176" s="198" t="s">
        <v>5300</v>
      </c>
      <c r="D1176" s="212" t="s">
        <v>5275</v>
      </c>
      <c r="E1176" s="195" t="s">
        <v>27</v>
      </c>
      <c r="F1176" s="195" t="s">
        <v>8011</v>
      </c>
      <c r="G1176" s="195" t="s">
        <v>8355</v>
      </c>
      <c r="H1176" s="195" t="str">
        <f>IFERROR(VLOOKUP(Table[[#This Row],[Activity Details of Assistance]],WHAT!E:F,2,FALSE),"")</f>
        <v># of water network</v>
      </c>
      <c r="I1176" s="195"/>
      <c r="J1176">
        <v>3</v>
      </c>
      <c r="K1176" t="s">
        <v>8280</v>
      </c>
      <c r="L1176" s="214" t="s">
        <v>13</v>
      </c>
      <c r="M1176" s="214" t="s">
        <v>14</v>
      </c>
      <c r="N1176" s="195" t="s">
        <v>309</v>
      </c>
      <c r="O1176" s="195" t="s">
        <v>1606</v>
      </c>
      <c r="P1176" s="195" t="s">
        <v>4662</v>
      </c>
      <c r="Q1176" s="236">
        <v>44620</v>
      </c>
      <c r="R1176" s="236">
        <v>44621</v>
      </c>
      <c r="S1176" t="s">
        <v>8452</v>
      </c>
      <c r="T1176" s="196"/>
      <c r="U1176" s="196"/>
      <c r="V1176" s="196"/>
      <c r="W1176" s="196"/>
      <c r="X1176"/>
      <c r="Y1176" t="s">
        <v>8310</v>
      </c>
      <c r="Z1176">
        <v>1679210106</v>
      </c>
      <c r="AA1176" t="s">
        <v>8311</v>
      </c>
      <c r="AB1176" s="221" t="str">
        <f>_xlfn.IFNA(IF(Table[[#This Row],[Programme Partner]]&lt;&gt;Table[[#This Row],[Implementing Partner]],CONCATENATE(Table[[#This Row],[Programme Partner]],"-",Table[[#This Row],[Implementing Partner]]),Table[[#This Row],[Programme Partner]]),"")</f>
        <v>UNICEF-WVI</v>
      </c>
    </row>
    <row r="1177" spans="1:28" ht="14.4" customHeight="1">
      <c r="A1177" s="183">
        <v>1276</v>
      </c>
      <c r="B1177" s="195" t="s">
        <v>5275</v>
      </c>
      <c r="C1177" s="198" t="s">
        <v>5300</v>
      </c>
      <c r="D1177" s="212" t="s">
        <v>5275</v>
      </c>
      <c r="E1177" s="195" t="s">
        <v>27</v>
      </c>
      <c r="F1177" s="195" t="s">
        <v>8012</v>
      </c>
      <c r="G1177" s="195" t="s">
        <v>8585</v>
      </c>
      <c r="H1177" s="195" t="str">
        <f>IFERROR(VLOOKUP(Table[[#This Row],[Activity Details of Assistance]],WHAT!E:F,2,FALSE),"")</f>
        <v xml:space="preserve"># of door </v>
      </c>
      <c r="I1177" s="195"/>
      <c r="J1177">
        <v>6</v>
      </c>
      <c r="K1177" t="s">
        <v>8280</v>
      </c>
      <c r="L1177" s="214" t="s">
        <v>13</v>
      </c>
      <c r="M1177" s="214" t="s">
        <v>14</v>
      </c>
      <c r="N1177" s="195" t="s">
        <v>309</v>
      </c>
      <c r="O1177" s="195" t="s">
        <v>1606</v>
      </c>
      <c r="P1177" s="195" t="s">
        <v>4662</v>
      </c>
      <c r="Q1177" s="236">
        <v>44620</v>
      </c>
      <c r="R1177" s="236">
        <v>44621</v>
      </c>
      <c r="S1177" t="s">
        <v>8452</v>
      </c>
      <c r="T1177" s="196"/>
      <c r="U1177" s="196"/>
      <c r="V1177" s="196"/>
      <c r="W1177" s="196"/>
      <c r="X1177"/>
      <c r="Y1177" t="s">
        <v>8310</v>
      </c>
      <c r="Z1177">
        <v>1679210106</v>
      </c>
      <c r="AA1177" t="s">
        <v>8311</v>
      </c>
      <c r="AB1177" s="221" t="str">
        <f>_xlfn.IFNA(IF(Table[[#This Row],[Programme Partner]]&lt;&gt;Table[[#This Row],[Implementing Partner]],CONCATENATE(Table[[#This Row],[Programme Partner]],"-",Table[[#This Row],[Implementing Partner]]),Table[[#This Row],[Programme Partner]]),"")</f>
        <v>UNICEF-WVI</v>
      </c>
    </row>
    <row r="1178" spans="1:28" ht="14.4" customHeight="1">
      <c r="A1178" s="183">
        <v>1277</v>
      </c>
      <c r="B1178" s="195" t="s">
        <v>5275</v>
      </c>
      <c r="C1178" s="198" t="s">
        <v>5300</v>
      </c>
      <c r="D1178" s="212" t="s">
        <v>5275</v>
      </c>
      <c r="E1178" s="195" t="s">
        <v>27</v>
      </c>
      <c r="F1178" s="195" t="s">
        <v>8012</v>
      </c>
      <c r="G1178" s="213" t="s">
        <v>8359</v>
      </c>
      <c r="H1178" s="195" t="str">
        <f>IFERROR(VLOOKUP(Table[[#This Row],[Activity Details of Assistance]],WHAT!E:F,2,FALSE),"")</f>
        <v># of FSM Site</v>
      </c>
      <c r="I1178" s="195"/>
      <c r="J1178">
        <v>9</v>
      </c>
      <c r="K1178" t="s">
        <v>8280</v>
      </c>
      <c r="L1178" s="214" t="s">
        <v>13</v>
      </c>
      <c r="M1178" s="214" t="s">
        <v>14</v>
      </c>
      <c r="N1178" s="195" t="s">
        <v>309</v>
      </c>
      <c r="O1178" s="195" t="s">
        <v>1606</v>
      </c>
      <c r="P1178" s="195" t="s">
        <v>4662</v>
      </c>
      <c r="Q1178" s="236">
        <v>44620</v>
      </c>
      <c r="R1178" s="236">
        <v>44621</v>
      </c>
      <c r="S1178" t="s">
        <v>8452</v>
      </c>
      <c r="T1178" s="196"/>
      <c r="U1178" s="196"/>
      <c r="V1178" s="196"/>
      <c r="W1178" s="196"/>
      <c r="X1178"/>
      <c r="Y1178" t="s">
        <v>8310</v>
      </c>
      <c r="Z1178">
        <v>1679210106</v>
      </c>
      <c r="AA1178" t="s">
        <v>8311</v>
      </c>
      <c r="AB1178" s="221" t="str">
        <f>_xlfn.IFNA(IF(Table[[#This Row],[Programme Partner]]&lt;&gt;Table[[#This Row],[Implementing Partner]],CONCATENATE(Table[[#This Row],[Programme Partner]],"-",Table[[#This Row],[Implementing Partner]]),Table[[#This Row],[Programme Partner]]),"")</f>
        <v>UNICEF-WVI</v>
      </c>
    </row>
    <row r="1179" spans="1:28" ht="14.4" customHeight="1">
      <c r="A1179" s="183">
        <v>1278</v>
      </c>
      <c r="B1179" s="195" t="s">
        <v>5275</v>
      </c>
      <c r="C1179" s="198" t="s">
        <v>5300</v>
      </c>
      <c r="D1179" s="212" t="s">
        <v>5275</v>
      </c>
      <c r="E1179" s="195" t="s">
        <v>27</v>
      </c>
      <c r="F1179" s="195" t="s">
        <v>8012</v>
      </c>
      <c r="G1179" s="213" t="s">
        <v>8438</v>
      </c>
      <c r="H1179" s="195" t="str">
        <f>IFERROR(VLOOKUP(Table[[#This Row],[Activity Details of Assistance]],WHAT!E:F,2,FALSE),"")</f>
        <v># of FSM Site</v>
      </c>
      <c r="I1179" s="195"/>
      <c r="J1179">
        <v>209</v>
      </c>
      <c r="K1179" t="s">
        <v>8280</v>
      </c>
      <c r="L1179" s="214" t="s">
        <v>13</v>
      </c>
      <c r="M1179" s="214" t="s">
        <v>14</v>
      </c>
      <c r="N1179" s="195" t="s">
        <v>309</v>
      </c>
      <c r="O1179" s="195" t="s">
        <v>1606</v>
      </c>
      <c r="P1179" s="195" t="s">
        <v>4662</v>
      </c>
      <c r="Q1179" s="236">
        <v>44620</v>
      </c>
      <c r="R1179" s="236">
        <v>44621</v>
      </c>
      <c r="S1179" t="s">
        <v>8452</v>
      </c>
      <c r="T1179" s="196"/>
      <c r="U1179" s="196"/>
      <c r="V1179" s="196"/>
      <c r="W1179" s="196"/>
      <c r="X1179"/>
      <c r="Y1179" t="s">
        <v>8310</v>
      </c>
      <c r="Z1179">
        <v>1679210106</v>
      </c>
      <c r="AA1179" t="s">
        <v>8311</v>
      </c>
      <c r="AB1179" s="221" t="str">
        <f>_xlfn.IFNA(IF(Table[[#This Row],[Programme Partner]]&lt;&gt;Table[[#This Row],[Implementing Partner]],CONCATENATE(Table[[#This Row],[Programme Partner]],"-",Table[[#This Row],[Implementing Partner]]),Table[[#This Row],[Programme Partner]]),"")</f>
        <v>UNICEF-WVI</v>
      </c>
    </row>
    <row r="1180" spans="1:28" ht="14.4" customHeight="1">
      <c r="A1180" s="183">
        <v>1279</v>
      </c>
      <c r="B1180" s="195" t="s">
        <v>5275</v>
      </c>
      <c r="C1180" s="198" t="s">
        <v>5300</v>
      </c>
      <c r="D1180" s="212" t="s">
        <v>5275</v>
      </c>
      <c r="E1180" s="195" t="s">
        <v>27</v>
      </c>
      <c r="F1180" s="195" t="s">
        <v>8013</v>
      </c>
      <c r="G1180" s="213" t="s">
        <v>8313</v>
      </c>
      <c r="H1180" s="195" t="str">
        <f>IFERROR(VLOOKUP(Table[[#This Row],[Activity Details of Assistance]],WHAT!E:F,2,FALSE),"")</f>
        <v># of HP sessions at community level</v>
      </c>
      <c r="I1180" s="195"/>
      <c r="J1180">
        <v>450</v>
      </c>
      <c r="K1180" t="s">
        <v>8280</v>
      </c>
      <c r="L1180" s="214" t="s">
        <v>13</v>
      </c>
      <c r="M1180" s="214" t="s">
        <v>14</v>
      </c>
      <c r="N1180" s="195" t="s">
        <v>309</v>
      </c>
      <c r="O1180" s="195" t="s">
        <v>1606</v>
      </c>
      <c r="P1180" s="195" t="s">
        <v>4662</v>
      </c>
      <c r="Q1180" s="236">
        <v>44620</v>
      </c>
      <c r="R1180" s="236">
        <v>44621</v>
      </c>
      <c r="S1180" t="s">
        <v>8452</v>
      </c>
      <c r="T1180" s="196"/>
      <c r="U1180" s="196"/>
      <c r="V1180" s="196"/>
      <c r="W1180" s="196"/>
      <c r="X1180"/>
      <c r="Y1180" t="s">
        <v>8310</v>
      </c>
      <c r="Z1180">
        <v>1679210106</v>
      </c>
      <c r="AA1180" t="s">
        <v>8311</v>
      </c>
      <c r="AB1180" s="221" t="str">
        <f>_xlfn.IFNA(IF(Table[[#This Row],[Programme Partner]]&lt;&gt;Table[[#This Row],[Implementing Partner]],CONCATENATE(Table[[#This Row],[Programme Partner]],"-",Table[[#This Row],[Implementing Partner]]),Table[[#This Row],[Programme Partner]]),"")</f>
        <v>UNICEF-WVI</v>
      </c>
    </row>
    <row r="1181" spans="1:28" ht="14.4" customHeight="1">
      <c r="A1181" s="183">
        <v>1280</v>
      </c>
      <c r="B1181" s="195" t="s">
        <v>5275</v>
      </c>
      <c r="C1181" s="198" t="s">
        <v>5300</v>
      </c>
      <c r="D1181" s="212" t="s">
        <v>5275</v>
      </c>
      <c r="E1181" s="195" t="s">
        <v>27</v>
      </c>
      <c r="F1181" s="195" t="s">
        <v>8014</v>
      </c>
      <c r="G1181" s="213" t="s">
        <v>8361</v>
      </c>
      <c r="H1181" s="195" t="str">
        <f>IFERROR(VLOOKUP(Table[[#This Row],[Activity Details of Assistance]],WHAT!E:F,2,FALSE),"")</f>
        <v># of plant</v>
      </c>
      <c r="I1181" s="195"/>
      <c r="J1181">
        <v>1</v>
      </c>
      <c r="K1181" t="s">
        <v>8280</v>
      </c>
      <c r="L1181" s="214" t="s">
        <v>13</v>
      </c>
      <c r="M1181" s="214" t="s">
        <v>14</v>
      </c>
      <c r="N1181" s="195" t="s">
        <v>309</v>
      </c>
      <c r="O1181" s="195" t="s">
        <v>1606</v>
      </c>
      <c r="P1181" s="195" t="s">
        <v>4662</v>
      </c>
      <c r="Q1181" s="236">
        <v>44620</v>
      </c>
      <c r="R1181" s="236">
        <v>44621</v>
      </c>
      <c r="S1181" t="s">
        <v>8452</v>
      </c>
      <c r="T1181" s="196"/>
      <c r="U1181" s="196"/>
      <c r="V1181" s="196"/>
      <c r="W1181" s="196"/>
      <c r="X1181"/>
      <c r="Y1181" t="s">
        <v>8310</v>
      </c>
      <c r="Z1181">
        <v>1679210106</v>
      </c>
      <c r="AA1181" t="s">
        <v>8311</v>
      </c>
      <c r="AB1181" s="221" t="str">
        <f>_xlfn.IFNA(IF(Table[[#This Row],[Programme Partner]]&lt;&gt;Table[[#This Row],[Implementing Partner]],CONCATENATE(Table[[#This Row],[Programme Partner]],"-",Table[[#This Row],[Implementing Partner]]),Table[[#This Row],[Programme Partner]]),"")</f>
        <v>UNICEF-WVI</v>
      </c>
    </row>
    <row r="1182" spans="1:28" ht="14.4" customHeight="1">
      <c r="A1182" s="183">
        <v>1281</v>
      </c>
      <c r="B1182" s="195" t="s">
        <v>8306</v>
      </c>
      <c r="C1182" s="198" t="s">
        <v>8306</v>
      </c>
      <c r="D1182" s="212" t="s">
        <v>5261</v>
      </c>
      <c r="E1182" s="195" t="s">
        <v>27</v>
      </c>
      <c r="F1182" t="s">
        <v>8013</v>
      </c>
      <c r="G1182" s="213" t="s">
        <v>8317</v>
      </c>
      <c r="H1182" s="195" t="str">
        <f>IFERROR(VLOOKUP(Table[[#This Row],[Activity Details of Assistance]],WHAT!E:F,2,FALSE),"")</f>
        <v># of estimated persons reached by mass-media campaign</v>
      </c>
      <c r="I1182" s="195"/>
      <c r="J1182">
        <v>335</v>
      </c>
      <c r="K1182" t="s">
        <v>8280</v>
      </c>
      <c r="L1182" s="214" t="s">
        <v>13</v>
      </c>
      <c r="M1182" s="214" t="s">
        <v>14</v>
      </c>
      <c r="N1182" s="195" t="s">
        <v>309</v>
      </c>
      <c r="O1182" s="195" t="s">
        <v>1606</v>
      </c>
      <c r="P1182" s="195" t="s">
        <v>6386</v>
      </c>
      <c r="Q1182" s="236">
        <v>44620</v>
      </c>
      <c r="R1182" s="236">
        <v>44593</v>
      </c>
      <c r="S1182" t="s">
        <v>8452</v>
      </c>
      <c r="T1182" s="196"/>
      <c r="U1182" s="196"/>
      <c r="V1182" s="196"/>
      <c r="W1182" s="196"/>
      <c r="X1182"/>
      <c r="Y1182" t="s">
        <v>8307</v>
      </c>
      <c r="Z1182">
        <v>1782093386</v>
      </c>
      <c r="AA1182" t="s">
        <v>8308</v>
      </c>
      <c r="AB1182" s="221" t="str">
        <f>_xlfn.IFNA(IF(Table[[#This Row],[Programme Partner]]&lt;&gt;Table[[#This Row],[Implementing Partner]],CONCATENATE(Table[[#This Row],[Programme Partner]],"-",Table[[#This Row],[Implementing Partner]]),Table[[#This Row],[Programme Partner]]),"")</f>
        <v>WCB</v>
      </c>
    </row>
    <row r="1183" spans="1:28" ht="14.4" customHeight="1">
      <c r="A1183" s="183">
        <v>1282</v>
      </c>
      <c r="B1183" s="195" t="s">
        <v>8306</v>
      </c>
      <c r="C1183" s="198" t="s">
        <v>8306</v>
      </c>
      <c r="D1183" s="212" t="s">
        <v>5261</v>
      </c>
      <c r="E1183" s="195" t="s">
        <v>27</v>
      </c>
      <c r="F1183" s="195" t="s">
        <v>8013</v>
      </c>
      <c r="G1183" t="s">
        <v>8019</v>
      </c>
      <c r="H1183" s="195" t="str">
        <f>IFERROR(VLOOKUP(Table[[#This Row],[Activity Details of Assistance]],WHAT!E:F,2,FALSE),"")</f>
        <v>N/A</v>
      </c>
      <c r="I1183" s="195"/>
      <c r="J1183">
        <v>108</v>
      </c>
      <c r="K1183" t="s">
        <v>8280</v>
      </c>
      <c r="L1183" s="214" t="s">
        <v>13</v>
      </c>
      <c r="M1183" s="214" t="s">
        <v>14</v>
      </c>
      <c r="N1183" s="195" t="s">
        <v>309</v>
      </c>
      <c r="O1183" s="195" t="s">
        <v>1606</v>
      </c>
      <c r="P1183" s="195" t="s">
        <v>6386</v>
      </c>
      <c r="Q1183" s="236">
        <v>44620</v>
      </c>
      <c r="R1183" s="236">
        <v>44593</v>
      </c>
      <c r="S1183" t="s">
        <v>8452</v>
      </c>
      <c r="T1183" s="196"/>
      <c r="U1183" s="196"/>
      <c r="V1183" s="196"/>
      <c r="W1183" s="196"/>
      <c r="X1183" t="s">
        <v>8509</v>
      </c>
      <c r="Y1183" t="s">
        <v>8307</v>
      </c>
      <c r="Z1183">
        <v>1782093386</v>
      </c>
      <c r="AA1183" t="s">
        <v>8308</v>
      </c>
      <c r="AB1183" s="221" t="str">
        <f>_xlfn.IFNA(IF(Table[[#This Row],[Programme Partner]]&lt;&gt;Table[[#This Row],[Implementing Partner]],CONCATENATE(Table[[#This Row],[Programme Partner]],"-",Table[[#This Row],[Implementing Partner]]),Table[[#This Row],[Programme Partner]]),"")</f>
        <v>WCB</v>
      </c>
    </row>
    <row r="1184" spans="1:28" ht="14.4" customHeight="1">
      <c r="A1184" s="183">
        <v>1283</v>
      </c>
      <c r="B1184" s="195" t="s">
        <v>5292</v>
      </c>
      <c r="C1184" s="198" t="s">
        <v>5009</v>
      </c>
      <c r="D1184" s="212" t="s">
        <v>8352</v>
      </c>
      <c r="E1184" s="195" t="s">
        <v>27</v>
      </c>
      <c r="F1184" s="195" t="s">
        <v>8011</v>
      </c>
      <c r="G1184" s="213" t="s">
        <v>8017</v>
      </c>
      <c r="H1184" s="195" t="str">
        <f>IFERROR(VLOOKUP(Table[[#This Row],[Activity Details of Assistance]],WHAT!E:F,2,FALSE),"")</f>
        <v># cubic meters / day</v>
      </c>
      <c r="I1184" s="195"/>
      <c r="J1184">
        <v>110</v>
      </c>
      <c r="K1184" t="s">
        <v>8280</v>
      </c>
      <c r="L1184" s="214" t="s">
        <v>13</v>
      </c>
      <c r="M1184" s="214" t="s">
        <v>14</v>
      </c>
      <c r="N1184" s="195" t="s">
        <v>307</v>
      </c>
      <c r="O1184" s="195" t="s">
        <v>1599</v>
      </c>
      <c r="P1184" s="195" t="s">
        <v>4717</v>
      </c>
      <c r="Q1184" s="236">
        <v>44620</v>
      </c>
      <c r="R1184" s="236">
        <v>44621</v>
      </c>
      <c r="S1184" t="s">
        <v>8452</v>
      </c>
      <c r="T1184" s="196"/>
      <c r="U1184" s="196"/>
      <c r="V1184" s="196"/>
      <c r="W1184" s="196"/>
      <c r="X1184"/>
      <c r="Y1184" t="s">
        <v>8283</v>
      </c>
      <c r="Z1184">
        <v>1714567162</v>
      </c>
      <c r="AA1184" t="s">
        <v>8284</v>
      </c>
      <c r="AB1184" s="221" t="str">
        <f>_xlfn.IFNA(IF(Table[[#This Row],[Programme Partner]]&lt;&gt;Table[[#This Row],[Implementing Partner]],CONCATENATE(Table[[#This Row],[Programme Partner]],"-",Table[[#This Row],[Implementing Partner]]),Table[[#This Row],[Programme Partner]]),"")</f>
        <v>WHH-ANANDO</v>
      </c>
    </row>
    <row r="1185" spans="1:28" ht="14.4" customHeight="1">
      <c r="A1185" s="183">
        <v>1284</v>
      </c>
      <c r="B1185" s="195" t="s">
        <v>5292</v>
      </c>
      <c r="C1185" s="198" t="s">
        <v>5009</v>
      </c>
      <c r="D1185" s="212" t="s">
        <v>8352</v>
      </c>
      <c r="E1185" s="195" t="s">
        <v>27</v>
      </c>
      <c r="F1185" s="195" t="s">
        <v>8011</v>
      </c>
      <c r="G1185" s="195" t="s">
        <v>8355</v>
      </c>
      <c r="H1185" s="195" t="str">
        <f>IFERROR(VLOOKUP(Table[[#This Row],[Activity Details of Assistance]],WHAT!E:F,2,FALSE),"")</f>
        <v># of water network</v>
      </c>
      <c r="I1185" s="195"/>
      <c r="J1185">
        <v>5</v>
      </c>
      <c r="K1185" t="s">
        <v>8280</v>
      </c>
      <c r="L1185" s="214" t="s">
        <v>13</v>
      </c>
      <c r="M1185" s="214" t="s">
        <v>14</v>
      </c>
      <c r="N1185" s="195" t="s">
        <v>307</v>
      </c>
      <c r="O1185" s="195" t="s">
        <v>1599</v>
      </c>
      <c r="P1185" s="195" t="s">
        <v>4717</v>
      </c>
      <c r="Q1185" s="236">
        <v>44620</v>
      </c>
      <c r="R1185" s="236">
        <v>44621</v>
      </c>
      <c r="S1185" t="s">
        <v>8452</v>
      </c>
      <c r="T1185" s="196"/>
      <c r="U1185" s="196"/>
      <c r="V1185" s="196"/>
      <c r="W1185" s="196"/>
      <c r="X1185"/>
      <c r="Y1185" t="s">
        <v>8283</v>
      </c>
      <c r="Z1185">
        <v>1714567162</v>
      </c>
      <c r="AA1185" t="s">
        <v>8284</v>
      </c>
      <c r="AB1185" s="221" t="str">
        <f>_xlfn.IFNA(IF(Table[[#This Row],[Programme Partner]]&lt;&gt;Table[[#This Row],[Implementing Partner]],CONCATENATE(Table[[#This Row],[Programme Partner]],"-",Table[[#This Row],[Implementing Partner]]),Table[[#This Row],[Programme Partner]]),"")</f>
        <v>WHH-ANANDO</v>
      </c>
    </row>
    <row r="1186" spans="1:28" ht="14.4" customHeight="1">
      <c r="A1186" s="183">
        <v>1285</v>
      </c>
      <c r="B1186" s="195" t="s">
        <v>5292</v>
      </c>
      <c r="C1186" s="198" t="s">
        <v>5009</v>
      </c>
      <c r="D1186" s="212" t="s">
        <v>8352</v>
      </c>
      <c r="E1186" s="195" t="s">
        <v>27</v>
      </c>
      <c r="F1186" s="195" t="s">
        <v>8011</v>
      </c>
      <c r="G1186" t="s">
        <v>8019</v>
      </c>
      <c r="H1186" s="195" t="str">
        <f>IFERROR(VLOOKUP(Table[[#This Row],[Activity Details of Assistance]],WHAT!E:F,2,FALSE),"")</f>
        <v>N/A</v>
      </c>
      <c r="I1186" s="195"/>
      <c r="J1186">
        <v>1</v>
      </c>
      <c r="K1186" t="s">
        <v>8280</v>
      </c>
      <c r="L1186" s="214" t="s">
        <v>13</v>
      </c>
      <c r="M1186" s="214" t="s">
        <v>14</v>
      </c>
      <c r="N1186" s="195" t="s">
        <v>307</v>
      </c>
      <c r="O1186" s="195" t="s">
        <v>1599</v>
      </c>
      <c r="P1186" s="195" t="s">
        <v>4717</v>
      </c>
      <c r="Q1186" s="236">
        <v>44620</v>
      </c>
      <c r="R1186" s="236">
        <v>44621</v>
      </c>
      <c r="S1186" t="s">
        <v>8452</v>
      </c>
      <c r="T1186" s="196"/>
      <c r="U1186" s="196"/>
      <c r="V1186" s="196"/>
      <c r="W1186" s="196"/>
      <c r="X1186" t="s">
        <v>8545</v>
      </c>
      <c r="Y1186" t="s">
        <v>8283</v>
      </c>
      <c r="Z1186">
        <v>1714567162</v>
      </c>
      <c r="AA1186" t="s">
        <v>8284</v>
      </c>
      <c r="AB1186" s="221" t="str">
        <f>_xlfn.IFNA(IF(Table[[#This Row],[Programme Partner]]&lt;&gt;Table[[#This Row],[Implementing Partner]],CONCATENATE(Table[[#This Row],[Programme Partner]],"-",Table[[#This Row],[Implementing Partner]]),Table[[#This Row],[Programme Partner]]),"")</f>
        <v>WHH-ANANDO</v>
      </c>
    </row>
    <row r="1187" spans="1:28" ht="14.4" customHeight="1">
      <c r="A1187" s="183">
        <v>1286</v>
      </c>
      <c r="B1187" s="195" t="s">
        <v>5292</v>
      </c>
      <c r="C1187" s="198" t="s">
        <v>5009</v>
      </c>
      <c r="D1187" s="212" t="s">
        <v>8352</v>
      </c>
      <c r="E1187" s="195" t="s">
        <v>27</v>
      </c>
      <c r="F1187" s="195" t="s">
        <v>8012</v>
      </c>
      <c r="G1187" s="213" t="s">
        <v>8365</v>
      </c>
      <c r="H1187" s="195" t="str">
        <f>IFERROR(VLOOKUP(Table[[#This Row],[Activity Details of Assistance]],WHAT!E:F,2,FALSE),"")</f>
        <v># of door</v>
      </c>
      <c r="I1187" s="195"/>
      <c r="J1187">
        <v>7</v>
      </c>
      <c r="K1187" t="s">
        <v>8280</v>
      </c>
      <c r="L1187" s="214" t="s">
        <v>13</v>
      </c>
      <c r="M1187" s="214" t="s">
        <v>14</v>
      </c>
      <c r="N1187" s="195" t="s">
        <v>307</v>
      </c>
      <c r="O1187" s="195" t="s">
        <v>1599</v>
      </c>
      <c r="P1187" s="195" t="s">
        <v>4717</v>
      </c>
      <c r="Q1187" s="236">
        <v>44620</v>
      </c>
      <c r="R1187" s="236">
        <v>44621</v>
      </c>
      <c r="S1187" t="s">
        <v>8452</v>
      </c>
      <c r="T1187" s="196"/>
      <c r="U1187" s="196"/>
      <c r="V1187" s="196"/>
      <c r="W1187" s="196"/>
      <c r="X1187"/>
      <c r="Y1187" t="s">
        <v>8283</v>
      </c>
      <c r="Z1187">
        <v>1714567162</v>
      </c>
      <c r="AA1187" t="s">
        <v>8284</v>
      </c>
      <c r="AB1187" s="221" t="str">
        <f>_xlfn.IFNA(IF(Table[[#This Row],[Programme Partner]]&lt;&gt;Table[[#This Row],[Implementing Partner]],CONCATENATE(Table[[#This Row],[Programme Partner]],"-",Table[[#This Row],[Implementing Partner]]),Table[[#This Row],[Programme Partner]]),"")</f>
        <v>WHH-ANANDO</v>
      </c>
    </row>
    <row r="1188" spans="1:28" ht="14.4" customHeight="1">
      <c r="A1188" s="183">
        <v>1287</v>
      </c>
      <c r="B1188" s="195" t="s">
        <v>5292</v>
      </c>
      <c r="C1188" s="198" t="s">
        <v>5009</v>
      </c>
      <c r="D1188" s="212" t="s">
        <v>8352</v>
      </c>
      <c r="E1188" s="195" t="s">
        <v>27</v>
      </c>
      <c r="F1188" s="195" t="s">
        <v>8012</v>
      </c>
      <c r="G1188" s="195" t="s">
        <v>8585</v>
      </c>
      <c r="H1188" s="195" t="str">
        <f>IFERROR(VLOOKUP(Table[[#This Row],[Activity Details of Assistance]],WHAT!E:F,2,FALSE),"")</f>
        <v xml:space="preserve"># of door </v>
      </c>
      <c r="I1188" s="195"/>
      <c r="J1188">
        <v>52</v>
      </c>
      <c r="K1188" t="s">
        <v>8280</v>
      </c>
      <c r="L1188" s="214" t="s">
        <v>13</v>
      </c>
      <c r="M1188" s="214" t="s">
        <v>14</v>
      </c>
      <c r="N1188" s="195" t="s">
        <v>307</v>
      </c>
      <c r="O1188" s="195" t="s">
        <v>1599</v>
      </c>
      <c r="P1188" s="195" t="s">
        <v>4717</v>
      </c>
      <c r="Q1188" s="236">
        <v>44620</v>
      </c>
      <c r="R1188" s="236">
        <v>44621</v>
      </c>
      <c r="S1188" t="s">
        <v>8452</v>
      </c>
      <c r="T1188" s="196"/>
      <c r="U1188" s="196"/>
      <c r="V1188" s="196"/>
      <c r="W1188" s="196"/>
      <c r="X1188"/>
      <c r="Y1188" t="s">
        <v>8283</v>
      </c>
      <c r="Z1188">
        <v>1714567162</v>
      </c>
      <c r="AA1188" t="s">
        <v>8284</v>
      </c>
      <c r="AB1188" s="221" t="str">
        <f>_xlfn.IFNA(IF(Table[[#This Row],[Programme Partner]]&lt;&gt;Table[[#This Row],[Implementing Partner]],CONCATENATE(Table[[#This Row],[Programme Partner]],"-",Table[[#This Row],[Implementing Partner]]),Table[[#This Row],[Programme Partner]]),"")</f>
        <v>WHH-ANANDO</v>
      </c>
    </row>
    <row r="1189" spans="1:28" ht="14.4" customHeight="1">
      <c r="A1189" s="183">
        <v>1288</v>
      </c>
      <c r="B1189" s="195" t="s">
        <v>5292</v>
      </c>
      <c r="C1189" s="198" t="s">
        <v>5009</v>
      </c>
      <c r="D1189" s="212" t="s">
        <v>8352</v>
      </c>
      <c r="E1189" s="195" t="s">
        <v>27</v>
      </c>
      <c r="F1189" s="195" t="s">
        <v>8012</v>
      </c>
      <c r="G1189" s="213" t="s">
        <v>8359</v>
      </c>
      <c r="H1189" s="195" t="str">
        <f>IFERROR(VLOOKUP(Table[[#This Row],[Activity Details of Assistance]],WHAT!E:F,2,FALSE),"")</f>
        <v># of FSM Site</v>
      </c>
      <c r="I1189" s="195"/>
      <c r="J1189">
        <v>1</v>
      </c>
      <c r="K1189" t="s">
        <v>8280</v>
      </c>
      <c r="L1189" s="214" t="s">
        <v>13</v>
      </c>
      <c r="M1189" s="214" t="s">
        <v>14</v>
      </c>
      <c r="N1189" s="195" t="s">
        <v>307</v>
      </c>
      <c r="O1189" s="195" t="s">
        <v>1599</v>
      </c>
      <c r="P1189" s="195" t="s">
        <v>4717</v>
      </c>
      <c r="Q1189" s="236">
        <v>44620</v>
      </c>
      <c r="R1189" s="236">
        <v>44621</v>
      </c>
      <c r="S1189" t="s">
        <v>8452</v>
      </c>
      <c r="T1189" s="196"/>
      <c r="U1189" s="196"/>
      <c r="V1189" s="196"/>
      <c r="W1189" s="196"/>
      <c r="X1189"/>
      <c r="Y1189" t="s">
        <v>8283</v>
      </c>
      <c r="Z1189">
        <v>1714567162</v>
      </c>
      <c r="AA1189" t="s">
        <v>8284</v>
      </c>
      <c r="AB1189" s="221" t="str">
        <f>_xlfn.IFNA(IF(Table[[#This Row],[Programme Partner]]&lt;&gt;Table[[#This Row],[Implementing Partner]],CONCATENATE(Table[[#This Row],[Programme Partner]],"-",Table[[#This Row],[Implementing Partner]]),Table[[#This Row],[Programme Partner]]),"")</f>
        <v>WHH-ANANDO</v>
      </c>
    </row>
    <row r="1190" spans="1:28" ht="14.4" customHeight="1">
      <c r="A1190" s="183">
        <v>1289</v>
      </c>
      <c r="B1190" s="195" t="s">
        <v>5292</v>
      </c>
      <c r="C1190" s="198" t="s">
        <v>5009</v>
      </c>
      <c r="D1190" s="212" t="s">
        <v>8352</v>
      </c>
      <c r="E1190" s="195" t="s">
        <v>27</v>
      </c>
      <c r="F1190" s="195" t="s">
        <v>8012</v>
      </c>
      <c r="G1190" s="213" t="s">
        <v>8356</v>
      </c>
      <c r="H1190" s="195" t="str">
        <f>IFERROR(VLOOKUP(Table[[#This Row],[Activity Details of Assistance]],WHAT!E:F,2,FALSE),"")</f>
        <v># of FSM Site</v>
      </c>
      <c r="I1190" s="195"/>
      <c r="J1190">
        <v>1</v>
      </c>
      <c r="K1190" t="s">
        <v>8280</v>
      </c>
      <c r="L1190" s="214" t="s">
        <v>13</v>
      </c>
      <c r="M1190" s="214" t="s">
        <v>14</v>
      </c>
      <c r="N1190" s="195" t="s">
        <v>307</v>
      </c>
      <c r="O1190" s="195" t="s">
        <v>1599</v>
      </c>
      <c r="P1190" s="195" t="s">
        <v>4717</v>
      </c>
      <c r="Q1190" s="236">
        <v>44620</v>
      </c>
      <c r="R1190" s="236">
        <v>44621</v>
      </c>
      <c r="S1190" t="s">
        <v>8452</v>
      </c>
      <c r="T1190" s="196"/>
      <c r="U1190" s="196"/>
      <c r="V1190" s="196"/>
      <c r="W1190" s="196"/>
      <c r="X1190"/>
      <c r="Y1190" t="s">
        <v>8283</v>
      </c>
      <c r="Z1190">
        <v>1714567162</v>
      </c>
      <c r="AA1190" t="s">
        <v>8284</v>
      </c>
      <c r="AB1190" s="221" t="str">
        <f>_xlfn.IFNA(IF(Table[[#This Row],[Programme Partner]]&lt;&gt;Table[[#This Row],[Implementing Partner]],CONCATENATE(Table[[#This Row],[Programme Partner]],"-",Table[[#This Row],[Implementing Partner]]),Table[[#This Row],[Programme Partner]]),"")</f>
        <v>WHH-ANANDO</v>
      </c>
    </row>
    <row r="1191" spans="1:28" ht="14.4" customHeight="1">
      <c r="A1191" s="183">
        <v>1290</v>
      </c>
      <c r="B1191" s="195" t="s">
        <v>5292</v>
      </c>
      <c r="C1191" s="198" t="s">
        <v>5009</v>
      </c>
      <c r="D1191" s="212" t="s">
        <v>8352</v>
      </c>
      <c r="E1191" s="195" t="s">
        <v>27</v>
      </c>
      <c r="F1191" s="195" t="s">
        <v>8012</v>
      </c>
      <c r="G1191" s="213" t="s">
        <v>8354</v>
      </c>
      <c r="H1191" s="195" t="str">
        <f>IFERROR(VLOOKUP(Table[[#This Row],[Activity Details of Assistance]],WHAT!E:F,2,FALSE),"")</f>
        <v># of door</v>
      </c>
      <c r="I1191" s="195"/>
      <c r="J1191">
        <v>10</v>
      </c>
      <c r="K1191" t="s">
        <v>8280</v>
      </c>
      <c r="L1191" s="214" t="s">
        <v>13</v>
      </c>
      <c r="M1191" s="214" t="s">
        <v>14</v>
      </c>
      <c r="N1191" s="195" t="s">
        <v>307</v>
      </c>
      <c r="O1191" s="195" t="s">
        <v>1599</v>
      </c>
      <c r="P1191" s="195" t="s">
        <v>4717</v>
      </c>
      <c r="Q1191" s="236">
        <v>44620</v>
      </c>
      <c r="R1191" s="236">
        <v>44621</v>
      </c>
      <c r="S1191" t="s">
        <v>8452</v>
      </c>
      <c r="T1191" s="196"/>
      <c r="U1191" s="196"/>
      <c r="V1191" s="196"/>
      <c r="W1191" s="196"/>
      <c r="X1191"/>
      <c r="Y1191" t="s">
        <v>8283</v>
      </c>
      <c r="Z1191">
        <v>1714567162</v>
      </c>
      <c r="AA1191" t="s">
        <v>8284</v>
      </c>
      <c r="AB1191" s="221" t="str">
        <f>_xlfn.IFNA(IF(Table[[#This Row],[Programme Partner]]&lt;&gt;Table[[#This Row],[Implementing Partner]],CONCATENATE(Table[[#This Row],[Programme Partner]],"-",Table[[#This Row],[Implementing Partner]]),Table[[#This Row],[Programme Partner]]),"")</f>
        <v>WHH-ANANDO</v>
      </c>
    </row>
    <row r="1192" spans="1:28" ht="14.4" customHeight="1">
      <c r="A1192" s="183">
        <v>1291</v>
      </c>
      <c r="B1192" s="195" t="s">
        <v>5292</v>
      </c>
      <c r="C1192" s="198" t="s">
        <v>5009</v>
      </c>
      <c r="D1192" s="212" t="s">
        <v>8352</v>
      </c>
      <c r="E1192" s="195" t="s">
        <v>27</v>
      </c>
      <c r="F1192" s="195" t="s">
        <v>8012</v>
      </c>
      <c r="G1192" s="213" t="s">
        <v>8367</v>
      </c>
      <c r="H1192" s="195" t="str">
        <f>IFERROR(VLOOKUP(Table[[#This Row],[Activity Details of Assistance]],WHAT!E:F,2,FALSE),"")</f>
        <v># of door</v>
      </c>
      <c r="I1192" s="195"/>
      <c r="J1192">
        <v>1</v>
      </c>
      <c r="K1192" t="s">
        <v>8280</v>
      </c>
      <c r="L1192" s="214" t="s">
        <v>13</v>
      </c>
      <c r="M1192" s="214" t="s">
        <v>14</v>
      </c>
      <c r="N1192" s="195" t="s">
        <v>307</v>
      </c>
      <c r="O1192" s="195" t="s">
        <v>1599</v>
      </c>
      <c r="P1192" s="195" t="s">
        <v>4717</v>
      </c>
      <c r="Q1192" s="236">
        <v>44620</v>
      </c>
      <c r="R1192" s="236">
        <v>44621</v>
      </c>
      <c r="S1192" t="s">
        <v>8452</v>
      </c>
      <c r="T1192" s="196"/>
      <c r="U1192" s="196"/>
      <c r="V1192" s="196"/>
      <c r="W1192" s="196"/>
      <c r="X1192"/>
      <c r="Y1192" t="s">
        <v>8283</v>
      </c>
      <c r="Z1192">
        <v>1714567162</v>
      </c>
      <c r="AA1192" t="s">
        <v>8284</v>
      </c>
      <c r="AB1192" s="221" t="str">
        <f>_xlfn.IFNA(IF(Table[[#This Row],[Programme Partner]]&lt;&gt;Table[[#This Row],[Implementing Partner]],CONCATENATE(Table[[#This Row],[Programme Partner]],"-",Table[[#This Row],[Implementing Partner]]),Table[[#This Row],[Programme Partner]]),"")</f>
        <v>WHH-ANANDO</v>
      </c>
    </row>
    <row r="1193" spans="1:28" ht="14.4" customHeight="1">
      <c r="A1193" s="183">
        <v>1292</v>
      </c>
      <c r="B1193" s="195" t="s">
        <v>5292</v>
      </c>
      <c r="C1193" s="198" t="s">
        <v>5009</v>
      </c>
      <c r="D1193" s="212" t="s">
        <v>8352</v>
      </c>
      <c r="E1193" s="195" t="s">
        <v>27</v>
      </c>
      <c r="F1193" s="195" t="s">
        <v>8012</v>
      </c>
      <c r="G1193" s="195" t="s">
        <v>8586</v>
      </c>
      <c r="H1193" s="195" t="str">
        <f>IFERROR(VLOOKUP(Table[[#This Row],[Activity Details of Assistance]],WHAT!E:F,2,FALSE),"")</f>
        <v># of door</v>
      </c>
      <c r="I1193" s="195"/>
      <c r="J1193">
        <v>85</v>
      </c>
      <c r="K1193" t="s">
        <v>8280</v>
      </c>
      <c r="L1193" s="214" t="s">
        <v>13</v>
      </c>
      <c r="M1193" s="214" t="s">
        <v>14</v>
      </c>
      <c r="N1193" s="195" t="s">
        <v>307</v>
      </c>
      <c r="O1193" s="195" t="s">
        <v>1599</v>
      </c>
      <c r="P1193" s="195" t="s">
        <v>4717</v>
      </c>
      <c r="Q1193" s="236">
        <v>44620</v>
      </c>
      <c r="R1193" s="236">
        <v>44621</v>
      </c>
      <c r="S1193" t="s">
        <v>8452</v>
      </c>
      <c r="T1193" s="196"/>
      <c r="U1193" s="196"/>
      <c r="V1193" s="196"/>
      <c r="W1193" s="196"/>
      <c r="X1193"/>
      <c r="Y1193" t="s">
        <v>8283</v>
      </c>
      <c r="Z1193">
        <v>1714567162</v>
      </c>
      <c r="AA1193" t="s">
        <v>8284</v>
      </c>
      <c r="AB1193" s="221" t="str">
        <f>_xlfn.IFNA(IF(Table[[#This Row],[Programme Partner]]&lt;&gt;Table[[#This Row],[Implementing Partner]],CONCATENATE(Table[[#This Row],[Programme Partner]],"-",Table[[#This Row],[Implementing Partner]]),Table[[#This Row],[Programme Partner]]),"")</f>
        <v>WHH-ANANDO</v>
      </c>
    </row>
    <row r="1194" spans="1:28" ht="14.4" customHeight="1">
      <c r="A1194" s="183">
        <v>1293</v>
      </c>
      <c r="B1194" s="195" t="s">
        <v>5292</v>
      </c>
      <c r="C1194" s="198" t="s">
        <v>5009</v>
      </c>
      <c r="D1194" s="212" t="s">
        <v>8352</v>
      </c>
      <c r="E1194" s="195" t="s">
        <v>27</v>
      </c>
      <c r="F1194" s="195" t="s">
        <v>8012</v>
      </c>
      <c r="G1194" s="213" t="s">
        <v>8357</v>
      </c>
      <c r="H1194" s="195" t="str">
        <f>IFERROR(VLOOKUP(Table[[#This Row],[Activity Details of Assistance]],WHAT!E:F,2,FALSE),"")</f>
        <v># of door</v>
      </c>
      <c r="I1194" s="195"/>
      <c r="J1194">
        <v>100</v>
      </c>
      <c r="K1194" t="s">
        <v>8280</v>
      </c>
      <c r="L1194" s="214" t="s">
        <v>13</v>
      </c>
      <c r="M1194" s="214" t="s">
        <v>14</v>
      </c>
      <c r="N1194" s="195" t="s">
        <v>307</v>
      </c>
      <c r="O1194" s="195" t="s">
        <v>1599</v>
      </c>
      <c r="P1194" s="195" t="s">
        <v>4717</v>
      </c>
      <c r="Q1194" s="236">
        <v>44620</v>
      </c>
      <c r="R1194" s="236">
        <v>44621</v>
      </c>
      <c r="S1194" t="s">
        <v>8452</v>
      </c>
      <c r="T1194" s="196"/>
      <c r="U1194" s="196"/>
      <c r="V1194" s="196"/>
      <c r="W1194" s="196"/>
      <c r="X1194"/>
      <c r="Y1194" t="s">
        <v>8283</v>
      </c>
      <c r="Z1194">
        <v>1714567162</v>
      </c>
      <c r="AA1194" t="s">
        <v>8284</v>
      </c>
      <c r="AB1194" s="221" t="str">
        <f>_xlfn.IFNA(IF(Table[[#This Row],[Programme Partner]]&lt;&gt;Table[[#This Row],[Implementing Partner]],CONCATENATE(Table[[#This Row],[Programme Partner]],"-",Table[[#This Row],[Implementing Partner]]),Table[[#This Row],[Programme Partner]]),"")</f>
        <v>WHH-ANANDO</v>
      </c>
    </row>
    <row r="1195" spans="1:28" ht="14.4" customHeight="1">
      <c r="A1195" s="183">
        <v>1294</v>
      </c>
      <c r="B1195" s="195" t="s">
        <v>5292</v>
      </c>
      <c r="C1195" s="198" t="s">
        <v>5009</v>
      </c>
      <c r="D1195" s="212" t="s">
        <v>8352</v>
      </c>
      <c r="E1195" s="195" t="s">
        <v>27</v>
      </c>
      <c r="F1195" s="195" t="s">
        <v>8013</v>
      </c>
      <c r="G1195" s="213" t="s">
        <v>8313</v>
      </c>
      <c r="H1195" s="195" t="str">
        <f>IFERROR(VLOOKUP(Table[[#This Row],[Activity Details of Assistance]],WHAT!E:F,2,FALSE),"")</f>
        <v># of HP sessions at community level</v>
      </c>
      <c r="I1195" s="195"/>
      <c r="J1195">
        <v>410</v>
      </c>
      <c r="K1195" t="s">
        <v>8280</v>
      </c>
      <c r="L1195" s="214" t="s">
        <v>13</v>
      </c>
      <c r="M1195" s="214" t="s">
        <v>14</v>
      </c>
      <c r="N1195" s="195" t="s">
        <v>307</v>
      </c>
      <c r="O1195" s="195" t="s">
        <v>1599</v>
      </c>
      <c r="P1195" s="195" t="s">
        <v>4717</v>
      </c>
      <c r="Q1195" s="236">
        <v>44620</v>
      </c>
      <c r="R1195" s="236">
        <v>44621</v>
      </c>
      <c r="S1195" t="s">
        <v>8452</v>
      </c>
      <c r="T1195" s="196"/>
      <c r="U1195" s="196"/>
      <c r="V1195" s="196"/>
      <c r="W1195" s="196"/>
      <c r="X1195"/>
      <c r="Y1195" t="s">
        <v>8283</v>
      </c>
      <c r="Z1195">
        <v>1714567162</v>
      </c>
      <c r="AA1195" t="s">
        <v>8284</v>
      </c>
      <c r="AB1195" s="221" t="str">
        <f>_xlfn.IFNA(IF(Table[[#This Row],[Programme Partner]]&lt;&gt;Table[[#This Row],[Implementing Partner]],CONCATENATE(Table[[#This Row],[Programme Partner]],"-",Table[[#This Row],[Implementing Partner]]),Table[[#This Row],[Programme Partner]]),"")</f>
        <v>WHH-ANANDO</v>
      </c>
    </row>
    <row r="1196" spans="1:28" ht="14.4" customHeight="1">
      <c r="A1196" s="183">
        <v>1295</v>
      </c>
      <c r="B1196" s="195" t="s">
        <v>5292</v>
      </c>
      <c r="C1196" s="198" t="s">
        <v>5009</v>
      </c>
      <c r="D1196" s="212" t="s">
        <v>8352</v>
      </c>
      <c r="E1196" s="195" t="s">
        <v>27</v>
      </c>
      <c r="F1196" s="195" t="s">
        <v>8013</v>
      </c>
      <c r="G1196" t="s">
        <v>8314</v>
      </c>
      <c r="H1196" s="195" t="str">
        <f>IFERROR(VLOOKUP(Table[[#This Row],[Activity Details of Assistance]],WHAT!E:F,2,FALSE),"")</f>
        <v># of HP sessions at HH level</v>
      </c>
      <c r="I1196" s="195"/>
      <c r="J1196">
        <v>2036</v>
      </c>
      <c r="K1196" t="s">
        <v>8280</v>
      </c>
      <c r="L1196" s="214" t="s">
        <v>13</v>
      </c>
      <c r="M1196" s="214" t="s">
        <v>14</v>
      </c>
      <c r="N1196" s="195" t="s">
        <v>307</v>
      </c>
      <c r="O1196" s="195" t="s">
        <v>1599</v>
      </c>
      <c r="P1196" s="195" t="s">
        <v>4717</v>
      </c>
      <c r="Q1196" s="236">
        <v>44620</v>
      </c>
      <c r="R1196" s="236">
        <v>44621</v>
      </c>
      <c r="S1196" t="s">
        <v>8452</v>
      </c>
      <c r="T1196" s="196"/>
      <c r="U1196" s="196"/>
      <c r="V1196" s="196"/>
      <c r="W1196" s="196"/>
      <c r="X1196"/>
      <c r="Y1196" t="s">
        <v>8283</v>
      </c>
      <c r="Z1196">
        <v>1714567162</v>
      </c>
      <c r="AA1196" t="s">
        <v>8284</v>
      </c>
      <c r="AB1196" s="221" t="str">
        <f>_xlfn.IFNA(IF(Table[[#This Row],[Programme Partner]]&lt;&gt;Table[[#This Row],[Implementing Partner]],CONCATENATE(Table[[#This Row],[Programme Partner]],"-",Table[[#This Row],[Implementing Partner]]),Table[[#This Row],[Programme Partner]]),"")</f>
        <v>WHH-ANANDO</v>
      </c>
    </row>
    <row r="1197" spans="1:28" ht="14.4" customHeight="1">
      <c r="A1197" s="183">
        <v>1296</v>
      </c>
      <c r="B1197" s="195" t="s">
        <v>5292</v>
      </c>
      <c r="C1197" s="198" t="s">
        <v>5009</v>
      </c>
      <c r="D1197" s="212" t="s">
        <v>8352</v>
      </c>
      <c r="E1197" s="195" t="s">
        <v>27</v>
      </c>
      <c r="F1197" s="195" t="s">
        <v>8013</v>
      </c>
      <c r="G1197" s="213" t="s">
        <v>8317</v>
      </c>
      <c r="H1197" s="195" t="str">
        <f>IFERROR(VLOOKUP(Table[[#This Row],[Activity Details of Assistance]],WHAT!E:F,2,FALSE),"")</f>
        <v># of estimated persons reached by mass-media campaign</v>
      </c>
      <c r="I1197" s="195"/>
      <c r="J1197">
        <v>13</v>
      </c>
      <c r="K1197" t="s">
        <v>8280</v>
      </c>
      <c r="L1197" s="214" t="s">
        <v>13</v>
      </c>
      <c r="M1197" s="214" t="s">
        <v>14</v>
      </c>
      <c r="N1197" s="195" t="s">
        <v>307</v>
      </c>
      <c r="O1197" s="195" t="s">
        <v>1599</v>
      </c>
      <c r="P1197" s="195" t="s">
        <v>4717</v>
      </c>
      <c r="Q1197" s="236">
        <v>44620</v>
      </c>
      <c r="R1197" s="236">
        <v>44621</v>
      </c>
      <c r="S1197" t="s">
        <v>8452</v>
      </c>
      <c r="T1197" s="196"/>
      <c r="U1197" s="196"/>
      <c r="V1197" s="196"/>
      <c r="W1197" s="196"/>
      <c r="X1197"/>
      <c r="Y1197" t="s">
        <v>8283</v>
      </c>
      <c r="Z1197">
        <v>1714567162</v>
      </c>
      <c r="AA1197" t="s">
        <v>8284</v>
      </c>
      <c r="AB1197" s="221" t="str">
        <f>_xlfn.IFNA(IF(Table[[#This Row],[Programme Partner]]&lt;&gt;Table[[#This Row],[Implementing Partner]],CONCATENATE(Table[[#This Row],[Programme Partner]],"-",Table[[#This Row],[Implementing Partner]]),Table[[#This Row],[Programme Partner]]),"")</f>
        <v>WHH-ANANDO</v>
      </c>
    </row>
    <row r="1198" spans="1:28" ht="14.4" customHeight="1">
      <c r="A1198" s="183">
        <v>1297</v>
      </c>
      <c r="B1198" s="195" t="s">
        <v>5292</v>
      </c>
      <c r="C1198" s="198" t="s">
        <v>5009</v>
      </c>
      <c r="D1198" s="212" t="s">
        <v>8352</v>
      </c>
      <c r="E1198" s="195" t="s">
        <v>27</v>
      </c>
      <c r="F1198" s="195" t="s">
        <v>8013</v>
      </c>
      <c r="G1198" s="195" t="s">
        <v>8369</v>
      </c>
      <c r="H1198" s="195" t="str">
        <f>IFERROR(VLOOKUP(Table[[#This Row],[Activity Details of Assistance]],WHAT!E:F,2,FALSE),"")</f>
        <v># of female in reproductive age</v>
      </c>
      <c r="I1198" s="195"/>
      <c r="J1198">
        <v>1376</v>
      </c>
      <c r="K1198" t="s">
        <v>8280</v>
      </c>
      <c r="L1198" s="214" t="s">
        <v>13</v>
      </c>
      <c r="M1198" s="214" t="s">
        <v>14</v>
      </c>
      <c r="N1198" s="195" t="s">
        <v>307</v>
      </c>
      <c r="O1198" s="195" t="s">
        <v>1599</v>
      </c>
      <c r="P1198" s="195" t="s">
        <v>4717</v>
      </c>
      <c r="Q1198" s="236">
        <v>44620</v>
      </c>
      <c r="R1198" s="236">
        <v>44621</v>
      </c>
      <c r="S1198" t="s">
        <v>8452</v>
      </c>
      <c r="T1198" s="196"/>
      <c r="U1198" s="196"/>
      <c r="V1198" s="196"/>
      <c r="W1198" s="196"/>
      <c r="X1198"/>
      <c r="Y1198" t="s">
        <v>8283</v>
      </c>
      <c r="Z1198">
        <v>1714567162</v>
      </c>
      <c r="AA1198" t="s">
        <v>8284</v>
      </c>
      <c r="AB1198" s="221" t="str">
        <f>_xlfn.IFNA(IF(Table[[#This Row],[Programme Partner]]&lt;&gt;Table[[#This Row],[Implementing Partner]],CONCATENATE(Table[[#This Row],[Programme Partner]],"-",Table[[#This Row],[Implementing Partner]]),Table[[#This Row],[Programme Partner]]),"")</f>
        <v>WHH-ANANDO</v>
      </c>
    </row>
    <row r="1199" spans="1:28" ht="14.4" customHeight="1">
      <c r="A1199" s="183">
        <v>1298</v>
      </c>
      <c r="B1199" s="195" t="s">
        <v>5292</v>
      </c>
      <c r="C1199" s="198" t="s">
        <v>5009</v>
      </c>
      <c r="D1199" s="212" t="s">
        <v>8352</v>
      </c>
      <c r="E1199" s="195" t="s">
        <v>27</v>
      </c>
      <c r="F1199" s="195" t="s">
        <v>8014</v>
      </c>
      <c r="G1199" s="195" t="s">
        <v>8358</v>
      </c>
      <c r="H1199" s="195" t="str">
        <f>IFERROR(VLOOKUP(Table[[#This Row],[Activity Details of Assistance]],WHAT!E:F,2,FALSE),"")</f>
        <v># of campaign per camp </v>
      </c>
      <c r="I1199" s="195"/>
      <c r="J1199">
        <v>6</v>
      </c>
      <c r="K1199" t="s">
        <v>8280</v>
      </c>
      <c r="L1199" s="214" t="s">
        <v>13</v>
      </c>
      <c r="M1199" s="214" t="s">
        <v>14</v>
      </c>
      <c r="N1199" s="195" t="s">
        <v>307</v>
      </c>
      <c r="O1199" s="195" t="s">
        <v>1599</v>
      </c>
      <c r="P1199" s="195" t="s">
        <v>4717</v>
      </c>
      <c r="Q1199" s="236">
        <v>44620</v>
      </c>
      <c r="R1199" s="236">
        <v>44621</v>
      </c>
      <c r="S1199" t="s">
        <v>8452</v>
      </c>
      <c r="T1199" s="196"/>
      <c r="U1199" s="196"/>
      <c r="V1199" s="196"/>
      <c r="W1199" s="196"/>
      <c r="X1199"/>
      <c r="Y1199" t="s">
        <v>8283</v>
      </c>
      <c r="Z1199">
        <v>1714567162</v>
      </c>
      <c r="AA1199" t="s">
        <v>8284</v>
      </c>
      <c r="AB1199" s="221" t="str">
        <f>_xlfn.IFNA(IF(Table[[#This Row],[Programme Partner]]&lt;&gt;Table[[#This Row],[Implementing Partner]],CONCATENATE(Table[[#This Row],[Programme Partner]],"-",Table[[#This Row],[Implementing Partner]]),Table[[#This Row],[Programme Partner]]),"")</f>
        <v>WHH-ANANDO</v>
      </c>
    </row>
    <row r="1200" spans="1:28" ht="14.4" customHeight="1">
      <c r="A1200" s="183">
        <v>1299</v>
      </c>
      <c r="B1200" s="195" t="s">
        <v>5292</v>
      </c>
      <c r="C1200" s="198" t="s">
        <v>5009</v>
      </c>
      <c r="D1200" s="212" t="s">
        <v>8352</v>
      </c>
      <c r="E1200" s="195" t="s">
        <v>27</v>
      </c>
      <c r="F1200" s="195" t="s">
        <v>8014</v>
      </c>
      <c r="G1200" s="213" t="s">
        <v>8243</v>
      </c>
      <c r="H1200" s="195" t="str">
        <f>IFERROR(VLOOKUP(Table[[#This Row],[Activity Details of Assistance]],WHAT!E:F,2,FALSE),"")</f>
        <v># of pit</v>
      </c>
      <c r="I1200" s="195"/>
      <c r="J1200">
        <v>41</v>
      </c>
      <c r="K1200" t="s">
        <v>8280</v>
      </c>
      <c r="L1200" s="214" t="s">
        <v>13</v>
      </c>
      <c r="M1200" s="214" t="s">
        <v>14</v>
      </c>
      <c r="N1200" s="195" t="s">
        <v>307</v>
      </c>
      <c r="O1200" s="195" t="s">
        <v>1599</v>
      </c>
      <c r="P1200" s="195" t="s">
        <v>4717</v>
      </c>
      <c r="Q1200" s="236">
        <v>44620</v>
      </c>
      <c r="R1200" s="236">
        <v>44621</v>
      </c>
      <c r="S1200" t="s">
        <v>8452</v>
      </c>
      <c r="T1200" s="196"/>
      <c r="U1200" s="196"/>
      <c r="V1200" s="196"/>
      <c r="W1200" s="196"/>
      <c r="X1200"/>
      <c r="Y1200" t="s">
        <v>8283</v>
      </c>
      <c r="Z1200">
        <v>1714567162</v>
      </c>
      <c r="AA1200" t="s">
        <v>8284</v>
      </c>
      <c r="AB1200" s="221" t="str">
        <f>_xlfn.IFNA(IF(Table[[#This Row],[Programme Partner]]&lt;&gt;Table[[#This Row],[Implementing Partner]],CONCATENATE(Table[[#This Row],[Programme Partner]],"-",Table[[#This Row],[Implementing Partner]]),Table[[#This Row],[Programme Partner]]),"")</f>
        <v>WHH-ANANDO</v>
      </c>
    </row>
    <row r="1201" spans="1:28" ht="14.4" customHeight="1">
      <c r="A1201" s="183">
        <v>1300</v>
      </c>
      <c r="B1201" s="195" t="s">
        <v>5292</v>
      </c>
      <c r="C1201" s="198" t="s">
        <v>5009</v>
      </c>
      <c r="D1201" s="212" t="s">
        <v>8352</v>
      </c>
      <c r="E1201" s="195" t="s">
        <v>27</v>
      </c>
      <c r="F1201" s="195" t="s">
        <v>8014</v>
      </c>
      <c r="G1201" s="213" t="s">
        <v>8361</v>
      </c>
      <c r="H1201" s="195" t="str">
        <f>IFERROR(VLOOKUP(Table[[#This Row],[Activity Details of Assistance]],WHAT!E:F,2,FALSE),"")</f>
        <v># of plant</v>
      </c>
      <c r="I1201" s="195"/>
      <c r="J1201">
        <v>1</v>
      </c>
      <c r="K1201" t="s">
        <v>8280</v>
      </c>
      <c r="L1201" s="214" t="s">
        <v>13</v>
      </c>
      <c r="M1201" s="214" t="s">
        <v>14</v>
      </c>
      <c r="N1201" s="195" t="s">
        <v>307</v>
      </c>
      <c r="O1201" s="195" t="s">
        <v>1599</v>
      </c>
      <c r="P1201" s="195" t="s">
        <v>4717</v>
      </c>
      <c r="Q1201" s="236">
        <v>44620</v>
      </c>
      <c r="R1201" s="236">
        <v>44621</v>
      </c>
      <c r="S1201" t="s">
        <v>8452</v>
      </c>
      <c r="T1201" s="196"/>
      <c r="U1201" s="196"/>
      <c r="V1201" s="196"/>
      <c r="W1201" s="196"/>
      <c r="X1201"/>
      <c r="Y1201" t="s">
        <v>8283</v>
      </c>
      <c r="Z1201">
        <v>1714567162</v>
      </c>
      <c r="AA1201" t="s">
        <v>8284</v>
      </c>
      <c r="AB1201" s="221" t="str">
        <f>_xlfn.IFNA(IF(Table[[#This Row],[Programme Partner]]&lt;&gt;Table[[#This Row],[Implementing Partner]],CONCATENATE(Table[[#This Row],[Programme Partner]],"-",Table[[#This Row],[Implementing Partner]]),Table[[#This Row],[Programme Partner]]),"")</f>
        <v>WHH-ANANDO</v>
      </c>
    </row>
    <row r="1202" spans="1:28" ht="14.4" customHeight="1">
      <c r="A1202" s="183">
        <v>1301</v>
      </c>
      <c r="B1202" s="195" t="s">
        <v>5292</v>
      </c>
      <c r="C1202" s="198" t="s">
        <v>5009</v>
      </c>
      <c r="D1202" s="212" t="s">
        <v>8352</v>
      </c>
      <c r="E1202" s="195" t="s">
        <v>27</v>
      </c>
      <c r="F1202" s="195" t="s">
        <v>8014</v>
      </c>
      <c r="G1202" s="213" t="s">
        <v>8375</v>
      </c>
      <c r="H1202" s="195" t="str">
        <f>IFERROR(VLOOKUP(Table[[#This Row],[Activity Details of Assistance]],WHAT!E:F,2,FALSE),"")</f>
        <v># of 10L bin</v>
      </c>
      <c r="I1202" s="195"/>
      <c r="J1202">
        <v>200</v>
      </c>
      <c r="K1202" t="s">
        <v>8280</v>
      </c>
      <c r="L1202" s="214" t="s">
        <v>13</v>
      </c>
      <c r="M1202" s="214" t="s">
        <v>14</v>
      </c>
      <c r="N1202" s="195" t="s">
        <v>307</v>
      </c>
      <c r="O1202" s="195" t="s">
        <v>1599</v>
      </c>
      <c r="P1202" s="195" t="s">
        <v>4717</v>
      </c>
      <c r="Q1202" s="236">
        <v>44620</v>
      </c>
      <c r="R1202" s="236">
        <v>44621</v>
      </c>
      <c r="S1202" t="s">
        <v>8452</v>
      </c>
      <c r="T1202" s="196"/>
      <c r="U1202" s="196"/>
      <c r="V1202" s="196"/>
      <c r="W1202" s="196"/>
      <c r="X1202"/>
      <c r="Y1202" t="s">
        <v>8283</v>
      </c>
      <c r="Z1202">
        <v>1714567162</v>
      </c>
      <c r="AA1202" t="s">
        <v>8284</v>
      </c>
      <c r="AB1202" s="221" t="str">
        <f>_xlfn.IFNA(IF(Table[[#This Row],[Programme Partner]]&lt;&gt;Table[[#This Row],[Implementing Partner]],CONCATENATE(Table[[#This Row],[Programme Partner]],"-",Table[[#This Row],[Implementing Partner]]),Table[[#This Row],[Programme Partner]]),"")</f>
        <v>WHH-ANANDO</v>
      </c>
    </row>
    <row r="1203" spans="1:28" ht="14.4" customHeight="1">
      <c r="A1203" s="183">
        <v>1302</v>
      </c>
      <c r="B1203" s="195" t="s">
        <v>5292</v>
      </c>
      <c r="C1203" s="198" t="s">
        <v>5009</v>
      </c>
      <c r="D1203" s="212" t="s">
        <v>8352</v>
      </c>
      <c r="E1203" s="195" t="s">
        <v>27</v>
      </c>
      <c r="F1203" s="195" t="s">
        <v>8011</v>
      </c>
      <c r="G1203" s="213" t="s">
        <v>8017</v>
      </c>
      <c r="H1203" s="195" t="str">
        <f>IFERROR(VLOOKUP(Table[[#This Row],[Activity Details of Assistance]],WHAT!E:F,2,FALSE),"")</f>
        <v># cubic meters / day</v>
      </c>
      <c r="I1203" s="195"/>
      <c r="J1203">
        <v>100</v>
      </c>
      <c r="K1203" t="s">
        <v>8280</v>
      </c>
      <c r="L1203" s="214" t="s">
        <v>13</v>
      </c>
      <c r="M1203" s="214" t="s">
        <v>14</v>
      </c>
      <c r="N1203" s="195" t="s">
        <v>307</v>
      </c>
      <c r="O1203" s="195" t="s">
        <v>1599</v>
      </c>
      <c r="P1203" s="195" t="s">
        <v>4726</v>
      </c>
      <c r="Q1203" s="236">
        <v>44620</v>
      </c>
      <c r="R1203" s="236">
        <v>44621</v>
      </c>
      <c r="S1203" t="s">
        <v>8452</v>
      </c>
      <c r="T1203" s="196"/>
      <c r="U1203" s="196"/>
      <c r="V1203" s="196"/>
      <c r="W1203" s="196"/>
      <c r="X1203"/>
      <c r="Y1203" t="s">
        <v>8283</v>
      </c>
      <c r="Z1203">
        <v>1714567162</v>
      </c>
      <c r="AA1203" t="s">
        <v>8284</v>
      </c>
      <c r="AB1203" s="221" t="str">
        <f>_xlfn.IFNA(IF(Table[[#This Row],[Programme Partner]]&lt;&gt;Table[[#This Row],[Implementing Partner]],CONCATENATE(Table[[#This Row],[Programme Partner]],"-",Table[[#This Row],[Implementing Partner]]),Table[[#This Row],[Programme Partner]]),"")</f>
        <v>WHH-ANANDO</v>
      </c>
    </row>
    <row r="1204" spans="1:28" ht="14.4" customHeight="1">
      <c r="A1204" s="183">
        <v>1303</v>
      </c>
      <c r="B1204" s="195" t="s">
        <v>5292</v>
      </c>
      <c r="C1204" s="198" t="s">
        <v>5009</v>
      </c>
      <c r="D1204" s="212" t="s">
        <v>8352</v>
      </c>
      <c r="E1204" s="195" t="s">
        <v>27</v>
      </c>
      <c r="F1204" s="195" t="s">
        <v>8011</v>
      </c>
      <c r="G1204" s="195" t="s">
        <v>8355</v>
      </c>
      <c r="H1204" s="195" t="str">
        <f>IFERROR(VLOOKUP(Table[[#This Row],[Activity Details of Assistance]],WHAT!E:F,2,FALSE),"")</f>
        <v># of water network</v>
      </c>
      <c r="I1204" s="195"/>
      <c r="J1204">
        <v>8</v>
      </c>
      <c r="K1204" t="s">
        <v>8280</v>
      </c>
      <c r="L1204" s="214" t="s">
        <v>13</v>
      </c>
      <c r="M1204" s="214" t="s">
        <v>14</v>
      </c>
      <c r="N1204" s="195" t="s">
        <v>307</v>
      </c>
      <c r="O1204" s="195" t="s">
        <v>1599</v>
      </c>
      <c r="P1204" s="195" t="s">
        <v>4726</v>
      </c>
      <c r="Q1204" s="236">
        <v>44620</v>
      </c>
      <c r="R1204" s="236">
        <v>44621</v>
      </c>
      <c r="S1204" t="s">
        <v>8452</v>
      </c>
      <c r="T1204" s="196"/>
      <c r="U1204" s="196"/>
      <c r="V1204" s="196"/>
      <c r="W1204" s="196"/>
      <c r="X1204"/>
      <c r="Y1204" t="s">
        <v>8283</v>
      </c>
      <c r="Z1204">
        <v>1714567162</v>
      </c>
      <c r="AA1204" t="s">
        <v>8284</v>
      </c>
      <c r="AB1204" s="221" t="str">
        <f>_xlfn.IFNA(IF(Table[[#This Row],[Programme Partner]]&lt;&gt;Table[[#This Row],[Implementing Partner]],CONCATENATE(Table[[#This Row],[Programme Partner]],"-",Table[[#This Row],[Implementing Partner]]),Table[[#This Row],[Programme Partner]]),"")</f>
        <v>WHH-ANANDO</v>
      </c>
    </row>
    <row r="1205" spans="1:28" ht="14.4" customHeight="1">
      <c r="A1205" s="183">
        <v>1304</v>
      </c>
      <c r="B1205" s="195" t="s">
        <v>5292</v>
      </c>
      <c r="C1205" s="198" t="s">
        <v>5009</v>
      </c>
      <c r="D1205" s="212" t="s">
        <v>8352</v>
      </c>
      <c r="E1205" s="195" t="s">
        <v>27</v>
      </c>
      <c r="F1205" s="195" t="s">
        <v>8011</v>
      </c>
      <c r="G1205" t="s">
        <v>8019</v>
      </c>
      <c r="H1205" s="195" t="str">
        <f>IFERROR(VLOOKUP(Table[[#This Row],[Activity Details of Assistance]],WHAT!E:F,2,FALSE),"")</f>
        <v>N/A</v>
      </c>
      <c r="I1205" s="195"/>
      <c r="J1205">
        <v>4</v>
      </c>
      <c r="K1205" t="s">
        <v>8280</v>
      </c>
      <c r="L1205" s="214" t="s">
        <v>13</v>
      </c>
      <c r="M1205" s="214" t="s">
        <v>14</v>
      </c>
      <c r="N1205" s="195" t="s">
        <v>307</v>
      </c>
      <c r="O1205" s="195" t="s">
        <v>1599</v>
      </c>
      <c r="P1205" s="195" t="s">
        <v>4726</v>
      </c>
      <c r="Q1205" s="236">
        <v>44620</v>
      </c>
      <c r="R1205" s="236">
        <v>44621</v>
      </c>
      <c r="S1205" t="s">
        <v>8452</v>
      </c>
      <c r="T1205" s="196"/>
      <c r="U1205" s="196"/>
      <c r="V1205" s="196"/>
      <c r="W1205" s="196"/>
      <c r="X1205" t="s">
        <v>8545</v>
      </c>
      <c r="Y1205" t="s">
        <v>8283</v>
      </c>
      <c r="Z1205">
        <v>1714567162</v>
      </c>
      <c r="AA1205" t="s">
        <v>8284</v>
      </c>
      <c r="AB1205" s="221" t="str">
        <f>_xlfn.IFNA(IF(Table[[#This Row],[Programme Partner]]&lt;&gt;Table[[#This Row],[Implementing Partner]],CONCATENATE(Table[[#This Row],[Programme Partner]],"-",Table[[#This Row],[Implementing Partner]]),Table[[#This Row],[Programme Partner]]),"")</f>
        <v>WHH-ANANDO</v>
      </c>
    </row>
    <row r="1206" spans="1:28" ht="14.4" customHeight="1">
      <c r="A1206" s="183">
        <v>1305</v>
      </c>
      <c r="B1206" s="195" t="s">
        <v>5292</v>
      </c>
      <c r="C1206" s="198" t="s">
        <v>5009</v>
      </c>
      <c r="D1206" s="212" t="s">
        <v>8352</v>
      </c>
      <c r="E1206" s="195" t="s">
        <v>27</v>
      </c>
      <c r="F1206" s="195" t="s">
        <v>8012</v>
      </c>
      <c r="G1206" s="213" t="s">
        <v>8365</v>
      </c>
      <c r="H1206" s="195" t="str">
        <f>IFERROR(VLOOKUP(Table[[#This Row],[Activity Details of Assistance]],WHAT!E:F,2,FALSE),"")</f>
        <v># of door</v>
      </c>
      <c r="I1206" s="195"/>
      <c r="J1206">
        <v>49</v>
      </c>
      <c r="K1206" t="s">
        <v>8280</v>
      </c>
      <c r="L1206" s="214" t="s">
        <v>13</v>
      </c>
      <c r="M1206" s="214" t="s">
        <v>14</v>
      </c>
      <c r="N1206" s="195" t="s">
        <v>307</v>
      </c>
      <c r="O1206" s="195" t="s">
        <v>1599</v>
      </c>
      <c r="P1206" s="195" t="s">
        <v>4726</v>
      </c>
      <c r="Q1206" s="236">
        <v>44620</v>
      </c>
      <c r="R1206" s="236">
        <v>44621</v>
      </c>
      <c r="S1206" t="s">
        <v>8452</v>
      </c>
      <c r="T1206" s="196"/>
      <c r="U1206" s="196"/>
      <c r="V1206" s="196"/>
      <c r="W1206" s="196"/>
      <c r="X1206"/>
      <c r="Y1206" t="s">
        <v>8283</v>
      </c>
      <c r="Z1206">
        <v>1714567162</v>
      </c>
      <c r="AA1206" t="s">
        <v>8284</v>
      </c>
      <c r="AB1206" s="221" t="str">
        <f>_xlfn.IFNA(IF(Table[[#This Row],[Programme Partner]]&lt;&gt;Table[[#This Row],[Implementing Partner]],CONCATENATE(Table[[#This Row],[Programme Partner]],"-",Table[[#This Row],[Implementing Partner]]),Table[[#This Row],[Programme Partner]]),"")</f>
        <v>WHH-ANANDO</v>
      </c>
    </row>
    <row r="1207" spans="1:28" ht="14.4" customHeight="1">
      <c r="A1207" s="183">
        <v>1306</v>
      </c>
      <c r="B1207" s="195" t="s">
        <v>5292</v>
      </c>
      <c r="C1207" s="198" t="s">
        <v>5009</v>
      </c>
      <c r="D1207" s="212" t="s">
        <v>8352</v>
      </c>
      <c r="E1207" s="195" t="s">
        <v>27</v>
      </c>
      <c r="F1207" s="195" t="s">
        <v>8012</v>
      </c>
      <c r="G1207" s="213" t="s">
        <v>8366</v>
      </c>
      <c r="H1207" s="195" t="str">
        <f>IFERROR(VLOOKUP(Table[[#This Row],[Activity Details of Assistance]],WHAT!E:F,2,FALSE),"")</f>
        <v xml:space="preserve"># of door </v>
      </c>
      <c r="I1207" s="195"/>
      <c r="J1207">
        <v>2</v>
      </c>
      <c r="K1207" t="s">
        <v>8280</v>
      </c>
      <c r="L1207" s="214" t="s">
        <v>13</v>
      </c>
      <c r="M1207" s="214" t="s">
        <v>14</v>
      </c>
      <c r="N1207" s="195" t="s">
        <v>307</v>
      </c>
      <c r="O1207" s="195" t="s">
        <v>1599</v>
      </c>
      <c r="P1207" s="195" t="s">
        <v>4726</v>
      </c>
      <c r="Q1207" s="236">
        <v>44620</v>
      </c>
      <c r="R1207" s="236">
        <v>44621</v>
      </c>
      <c r="S1207" t="s">
        <v>8452</v>
      </c>
      <c r="T1207" s="196"/>
      <c r="U1207" s="196"/>
      <c r="V1207" s="196"/>
      <c r="W1207" s="196"/>
      <c r="X1207"/>
      <c r="Y1207" t="s">
        <v>8283</v>
      </c>
      <c r="Z1207">
        <v>1714567162</v>
      </c>
      <c r="AA1207" t="s">
        <v>8284</v>
      </c>
      <c r="AB1207" s="221" t="str">
        <f>_xlfn.IFNA(IF(Table[[#This Row],[Programme Partner]]&lt;&gt;Table[[#This Row],[Implementing Partner]],CONCATENATE(Table[[#This Row],[Programme Partner]],"-",Table[[#This Row],[Implementing Partner]]),Table[[#This Row],[Programme Partner]]),"")</f>
        <v>WHH-ANANDO</v>
      </c>
    </row>
    <row r="1208" spans="1:28" ht="14.4" customHeight="1">
      <c r="A1208" s="183">
        <v>1307</v>
      </c>
      <c r="B1208" s="195" t="s">
        <v>5292</v>
      </c>
      <c r="C1208" s="198" t="s">
        <v>5009</v>
      </c>
      <c r="D1208" s="212" t="s">
        <v>8352</v>
      </c>
      <c r="E1208" s="195" t="s">
        <v>27</v>
      </c>
      <c r="F1208" s="195" t="s">
        <v>8012</v>
      </c>
      <c r="G1208" s="195" t="s">
        <v>8585</v>
      </c>
      <c r="H1208" s="195" t="str">
        <f>IFERROR(VLOOKUP(Table[[#This Row],[Activity Details of Assistance]],WHAT!E:F,2,FALSE),"")</f>
        <v xml:space="preserve"># of door </v>
      </c>
      <c r="I1208" s="195"/>
      <c r="J1208">
        <v>50</v>
      </c>
      <c r="K1208" t="s">
        <v>8280</v>
      </c>
      <c r="L1208" s="214" t="s">
        <v>13</v>
      </c>
      <c r="M1208" s="214" t="s">
        <v>14</v>
      </c>
      <c r="N1208" s="195" t="s">
        <v>307</v>
      </c>
      <c r="O1208" s="195" t="s">
        <v>1599</v>
      </c>
      <c r="P1208" s="195" t="s">
        <v>4726</v>
      </c>
      <c r="Q1208" s="236">
        <v>44620</v>
      </c>
      <c r="R1208" s="236">
        <v>44621</v>
      </c>
      <c r="S1208" t="s">
        <v>8452</v>
      </c>
      <c r="T1208" s="196"/>
      <c r="U1208" s="196"/>
      <c r="V1208" s="196"/>
      <c r="W1208" s="196"/>
      <c r="X1208"/>
      <c r="Y1208" t="s">
        <v>8283</v>
      </c>
      <c r="Z1208">
        <v>1714567162</v>
      </c>
      <c r="AA1208" t="s">
        <v>8284</v>
      </c>
      <c r="AB1208" s="221" t="str">
        <f>_xlfn.IFNA(IF(Table[[#This Row],[Programme Partner]]&lt;&gt;Table[[#This Row],[Implementing Partner]],CONCATENATE(Table[[#This Row],[Programme Partner]],"-",Table[[#This Row],[Implementing Partner]]),Table[[#This Row],[Programme Partner]]),"")</f>
        <v>WHH-ANANDO</v>
      </c>
    </row>
    <row r="1209" spans="1:28" ht="14.4" customHeight="1">
      <c r="A1209" s="183">
        <v>1308</v>
      </c>
      <c r="B1209" s="195" t="s">
        <v>5292</v>
      </c>
      <c r="C1209" s="198" t="s">
        <v>5009</v>
      </c>
      <c r="D1209" s="212" t="s">
        <v>8352</v>
      </c>
      <c r="E1209" s="195" t="s">
        <v>27</v>
      </c>
      <c r="F1209" s="195" t="s">
        <v>8012</v>
      </c>
      <c r="G1209" s="213" t="s">
        <v>8354</v>
      </c>
      <c r="H1209" s="195" t="str">
        <f>IFERROR(VLOOKUP(Table[[#This Row],[Activity Details of Assistance]],WHAT!E:F,2,FALSE),"")</f>
        <v># of door</v>
      </c>
      <c r="I1209" s="195"/>
      <c r="J1209">
        <v>66</v>
      </c>
      <c r="K1209" t="s">
        <v>8280</v>
      </c>
      <c r="L1209" s="214" t="s">
        <v>13</v>
      </c>
      <c r="M1209" s="214" t="s">
        <v>14</v>
      </c>
      <c r="N1209" s="195" t="s">
        <v>307</v>
      </c>
      <c r="O1209" s="195" t="s">
        <v>1599</v>
      </c>
      <c r="P1209" s="195" t="s">
        <v>4726</v>
      </c>
      <c r="Q1209" s="236">
        <v>44620</v>
      </c>
      <c r="R1209" s="236">
        <v>44621</v>
      </c>
      <c r="S1209" t="s">
        <v>8452</v>
      </c>
      <c r="T1209" s="196"/>
      <c r="U1209" s="196"/>
      <c r="V1209" s="196"/>
      <c r="W1209" s="196"/>
      <c r="X1209"/>
      <c r="Y1209" t="s">
        <v>8283</v>
      </c>
      <c r="Z1209">
        <v>1714567162</v>
      </c>
      <c r="AA1209" t="s">
        <v>8284</v>
      </c>
      <c r="AB1209" s="221" t="str">
        <f>_xlfn.IFNA(IF(Table[[#This Row],[Programme Partner]]&lt;&gt;Table[[#This Row],[Implementing Partner]],CONCATENATE(Table[[#This Row],[Programme Partner]],"-",Table[[#This Row],[Implementing Partner]]),Table[[#This Row],[Programme Partner]]),"")</f>
        <v>WHH-ANANDO</v>
      </c>
    </row>
    <row r="1210" spans="1:28" ht="14.4" customHeight="1">
      <c r="A1210" s="183">
        <v>1309</v>
      </c>
      <c r="B1210" s="195" t="s">
        <v>5292</v>
      </c>
      <c r="C1210" s="198" t="s">
        <v>5009</v>
      </c>
      <c r="D1210" s="212" t="s">
        <v>8352</v>
      </c>
      <c r="E1210" s="195" t="s">
        <v>27</v>
      </c>
      <c r="F1210" s="195" t="s">
        <v>8012</v>
      </c>
      <c r="G1210" s="213" t="s">
        <v>8367</v>
      </c>
      <c r="H1210" s="195" t="str">
        <f>IFERROR(VLOOKUP(Table[[#This Row],[Activity Details of Assistance]],WHAT!E:F,2,FALSE),"")</f>
        <v># of door</v>
      </c>
      <c r="I1210" s="195"/>
      <c r="J1210">
        <v>3</v>
      </c>
      <c r="K1210" t="s">
        <v>8280</v>
      </c>
      <c r="L1210" s="214" t="s">
        <v>13</v>
      </c>
      <c r="M1210" s="214" t="s">
        <v>14</v>
      </c>
      <c r="N1210" s="195" t="s">
        <v>307</v>
      </c>
      <c r="O1210" s="195" t="s">
        <v>1599</v>
      </c>
      <c r="P1210" s="195" t="s">
        <v>4726</v>
      </c>
      <c r="Q1210" s="236">
        <v>44620</v>
      </c>
      <c r="R1210" s="236">
        <v>44621</v>
      </c>
      <c r="S1210" t="s">
        <v>8452</v>
      </c>
      <c r="T1210" s="196"/>
      <c r="U1210" s="196"/>
      <c r="V1210" s="196"/>
      <c r="W1210" s="196"/>
      <c r="X1210"/>
      <c r="Y1210" t="s">
        <v>8283</v>
      </c>
      <c r="Z1210">
        <v>1714567162</v>
      </c>
      <c r="AA1210" t="s">
        <v>8284</v>
      </c>
      <c r="AB1210" s="221" t="str">
        <f>_xlfn.IFNA(IF(Table[[#This Row],[Programme Partner]]&lt;&gt;Table[[#This Row],[Implementing Partner]],CONCATENATE(Table[[#This Row],[Programme Partner]],"-",Table[[#This Row],[Implementing Partner]]),Table[[#This Row],[Programme Partner]]),"")</f>
        <v>WHH-ANANDO</v>
      </c>
    </row>
    <row r="1211" spans="1:28" ht="14.4" customHeight="1">
      <c r="A1211" s="183">
        <v>1310</v>
      </c>
      <c r="B1211" s="195" t="s">
        <v>5292</v>
      </c>
      <c r="C1211" s="198" t="s">
        <v>5009</v>
      </c>
      <c r="D1211" s="212" t="s">
        <v>8352</v>
      </c>
      <c r="E1211" s="195" t="s">
        <v>27</v>
      </c>
      <c r="F1211" s="195" t="s">
        <v>8012</v>
      </c>
      <c r="G1211" s="195" t="s">
        <v>8586</v>
      </c>
      <c r="H1211" s="195" t="str">
        <f>IFERROR(VLOOKUP(Table[[#This Row],[Activity Details of Assistance]],WHAT!E:F,2,FALSE),"")</f>
        <v># of door</v>
      </c>
      <c r="I1211" s="195"/>
      <c r="J1211">
        <v>90</v>
      </c>
      <c r="K1211" t="s">
        <v>8280</v>
      </c>
      <c r="L1211" s="214" t="s">
        <v>13</v>
      </c>
      <c r="M1211" s="214" t="s">
        <v>14</v>
      </c>
      <c r="N1211" s="195" t="s">
        <v>307</v>
      </c>
      <c r="O1211" s="195" t="s">
        <v>1599</v>
      </c>
      <c r="P1211" s="195" t="s">
        <v>4726</v>
      </c>
      <c r="Q1211" s="236">
        <v>44620</v>
      </c>
      <c r="R1211" s="236">
        <v>44621</v>
      </c>
      <c r="S1211" t="s">
        <v>8452</v>
      </c>
      <c r="T1211" s="196"/>
      <c r="U1211" s="196"/>
      <c r="V1211" s="196"/>
      <c r="W1211" s="196"/>
      <c r="X1211"/>
      <c r="Y1211" t="s">
        <v>8283</v>
      </c>
      <c r="Z1211">
        <v>1714567162</v>
      </c>
      <c r="AA1211" t="s">
        <v>8284</v>
      </c>
      <c r="AB1211" s="221" t="str">
        <f>_xlfn.IFNA(IF(Table[[#This Row],[Programme Partner]]&lt;&gt;Table[[#This Row],[Implementing Partner]],CONCATENATE(Table[[#This Row],[Programme Partner]],"-",Table[[#This Row],[Implementing Partner]]),Table[[#This Row],[Programme Partner]]),"")</f>
        <v>WHH-ANANDO</v>
      </c>
    </row>
    <row r="1212" spans="1:28" ht="14.4" customHeight="1">
      <c r="A1212" s="183">
        <v>1311</v>
      </c>
      <c r="B1212" s="195" t="s">
        <v>5292</v>
      </c>
      <c r="C1212" s="198" t="s">
        <v>5009</v>
      </c>
      <c r="D1212" s="212" t="s">
        <v>8352</v>
      </c>
      <c r="E1212" s="195" t="s">
        <v>27</v>
      </c>
      <c r="F1212" s="195" t="s">
        <v>8012</v>
      </c>
      <c r="G1212" s="213" t="s">
        <v>8357</v>
      </c>
      <c r="H1212" s="195" t="str">
        <f>IFERROR(VLOOKUP(Table[[#This Row],[Activity Details of Assistance]],WHAT!E:F,2,FALSE),"")</f>
        <v># of door</v>
      </c>
      <c r="I1212" s="195"/>
      <c r="J1212">
        <v>228</v>
      </c>
      <c r="K1212" t="s">
        <v>8280</v>
      </c>
      <c r="L1212" s="214" t="s">
        <v>13</v>
      </c>
      <c r="M1212" s="214" t="s">
        <v>14</v>
      </c>
      <c r="N1212" s="195" t="s">
        <v>307</v>
      </c>
      <c r="O1212" s="195" t="s">
        <v>1599</v>
      </c>
      <c r="P1212" s="195" t="s">
        <v>4726</v>
      </c>
      <c r="Q1212" s="236">
        <v>44620</v>
      </c>
      <c r="R1212" s="236">
        <v>44621</v>
      </c>
      <c r="S1212" t="s">
        <v>8452</v>
      </c>
      <c r="T1212" s="196"/>
      <c r="U1212" s="196"/>
      <c r="V1212" s="196"/>
      <c r="W1212" s="196"/>
      <c r="X1212"/>
      <c r="Y1212" t="s">
        <v>8283</v>
      </c>
      <c r="Z1212">
        <v>1714567162</v>
      </c>
      <c r="AA1212" t="s">
        <v>8284</v>
      </c>
      <c r="AB1212" s="221" t="str">
        <f>_xlfn.IFNA(IF(Table[[#This Row],[Programme Partner]]&lt;&gt;Table[[#This Row],[Implementing Partner]],CONCATENATE(Table[[#This Row],[Programme Partner]],"-",Table[[#This Row],[Implementing Partner]]),Table[[#This Row],[Programme Partner]]),"")</f>
        <v>WHH-ANANDO</v>
      </c>
    </row>
    <row r="1213" spans="1:28" ht="14.4" customHeight="1">
      <c r="A1213" s="183">
        <v>1312</v>
      </c>
      <c r="B1213" s="195" t="s">
        <v>5292</v>
      </c>
      <c r="C1213" s="198" t="s">
        <v>5009</v>
      </c>
      <c r="D1213" s="212" t="s">
        <v>8352</v>
      </c>
      <c r="E1213" s="195" t="s">
        <v>27</v>
      </c>
      <c r="F1213" s="195" t="s">
        <v>8013</v>
      </c>
      <c r="G1213" s="213" t="s">
        <v>8313</v>
      </c>
      <c r="H1213" s="195" t="str">
        <f>IFERROR(VLOOKUP(Table[[#This Row],[Activity Details of Assistance]],WHAT!E:F,2,FALSE),"")</f>
        <v># of HP sessions at community level</v>
      </c>
      <c r="I1213" s="195"/>
      <c r="J1213">
        <v>704</v>
      </c>
      <c r="K1213" t="s">
        <v>8280</v>
      </c>
      <c r="L1213" s="214" t="s">
        <v>13</v>
      </c>
      <c r="M1213" s="214" t="s">
        <v>14</v>
      </c>
      <c r="N1213" s="195" t="s">
        <v>307</v>
      </c>
      <c r="O1213" s="195" t="s">
        <v>1599</v>
      </c>
      <c r="P1213" s="195" t="s">
        <v>4726</v>
      </c>
      <c r="Q1213" s="236">
        <v>44620</v>
      </c>
      <c r="R1213" s="236">
        <v>44621</v>
      </c>
      <c r="S1213" t="s">
        <v>8452</v>
      </c>
      <c r="T1213" s="196"/>
      <c r="U1213" s="196"/>
      <c r="V1213" s="196"/>
      <c r="W1213" s="196"/>
      <c r="X1213"/>
      <c r="Y1213" t="s">
        <v>8283</v>
      </c>
      <c r="Z1213">
        <v>1714567162</v>
      </c>
      <c r="AA1213" t="s">
        <v>8284</v>
      </c>
      <c r="AB1213" s="221" t="str">
        <f>_xlfn.IFNA(IF(Table[[#This Row],[Programme Partner]]&lt;&gt;Table[[#This Row],[Implementing Partner]],CONCATENATE(Table[[#This Row],[Programme Partner]],"-",Table[[#This Row],[Implementing Partner]]),Table[[#This Row],[Programme Partner]]),"")</f>
        <v>WHH-ANANDO</v>
      </c>
    </row>
    <row r="1214" spans="1:28" ht="14.4" customHeight="1">
      <c r="A1214" s="183">
        <v>1313</v>
      </c>
      <c r="B1214" s="195" t="s">
        <v>5292</v>
      </c>
      <c r="C1214" s="198" t="s">
        <v>5009</v>
      </c>
      <c r="D1214" s="212" t="s">
        <v>8352</v>
      </c>
      <c r="E1214" s="195" t="s">
        <v>27</v>
      </c>
      <c r="F1214" s="195" t="s">
        <v>8013</v>
      </c>
      <c r="G1214" s="195" t="s">
        <v>8314</v>
      </c>
      <c r="H1214" s="195" t="str">
        <f>IFERROR(VLOOKUP(Table[[#This Row],[Activity Details of Assistance]],WHAT!E:F,2,FALSE),"")</f>
        <v># of HP sessions at HH level</v>
      </c>
      <c r="I1214" s="195"/>
      <c r="J1214">
        <v>2704</v>
      </c>
      <c r="K1214" t="s">
        <v>8280</v>
      </c>
      <c r="L1214" s="214" t="s">
        <v>13</v>
      </c>
      <c r="M1214" s="214" t="s">
        <v>14</v>
      </c>
      <c r="N1214" s="195" t="s">
        <v>307</v>
      </c>
      <c r="O1214" s="195" t="s">
        <v>1599</v>
      </c>
      <c r="P1214" s="195" t="s">
        <v>4726</v>
      </c>
      <c r="Q1214" s="236">
        <v>44620</v>
      </c>
      <c r="R1214" s="236">
        <v>44621</v>
      </c>
      <c r="S1214" t="s">
        <v>8452</v>
      </c>
      <c r="T1214" s="196"/>
      <c r="U1214" s="196"/>
      <c r="V1214" s="196"/>
      <c r="W1214" s="196"/>
      <c r="X1214"/>
      <c r="Y1214" t="s">
        <v>8283</v>
      </c>
      <c r="Z1214">
        <v>1714567162</v>
      </c>
      <c r="AA1214" t="s">
        <v>8284</v>
      </c>
      <c r="AB1214" s="221" t="str">
        <f>_xlfn.IFNA(IF(Table[[#This Row],[Programme Partner]]&lt;&gt;Table[[#This Row],[Implementing Partner]],CONCATENATE(Table[[#This Row],[Programme Partner]],"-",Table[[#This Row],[Implementing Partner]]),Table[[#This Row],[Programme Partner]]),"")</f>
        <v>WHH-ANANDO</v>
      </c>
    </row>
    <row r="1215" spans="1:28" ht="14.4" customHeight="1">
      <c r="A1215" s="183">
        <v>1314</v>
      </c>
      <c r="B1215" s="195" t="s">
        <v>5292</v>
      </c>
      <c r="C1215" s="198" t="s">
        <v>5009</v>
      </c>
      <c r="D1215" s="212" t="s">
        <v>8352</v>
      </c>
      <c r="E1215" s="195" t="s">
        <v>27</v>
      </c>
      <c r="F1215" s="195" t="s">
        <v>8013</v>
      </c>
      <c r="G1215" s="213" t="s">
        <v>8317</v>
      </c>
      <c r="H1215" s="195" t="str">
        <f>IFERROR(VLOOKUP(Table[[#This Row],[Activity Details of Assistance]],WHAT!E:F,2,FALSE),"")</f>
        <v># of estimated persons reached by mass-media campaign</v>
      </c>
      <c r="I1215" s="195"/>
      <c r="J1215">
        <v>112</v>
      </c>
      <c r="K1215" t="s">
        <v>8280</v>
      </c>
      <c r="L1215" s="214" t="s">
        <v>13</v>
      </c>
      <c r="M1215" s="214" t="s">
        <v>14</v>
      </c>
      <c r="N1215" s="195" t="s">
        <v>307</v>
      </c>
      <c r="O1215" s="195" t="s">
        <v>1599</v>
      </c>
      <c r="P1215" s="195" t="s">
        <v>4726</v>
      </c>
      <c r="Q1215" s="236">
        <v>44620</v>
      </c>
      <c r="R1215" s="236">
        <v>44621</v>
      </c>
      <c r="S1215" t="s">
        <v>8452</v>
      </c>
      <c r="T1215" s="196"/>
      <c r="U1215" s="196"/>
      <c r="V1215" s="196"/>
      <c r="W1215" s="196"/>
      <c r="X1215"/>
      <c r="Y1215" t="s">
        <v>8283</v>
      </c>
      <c r="Z1215">
        <v>1714567162</v>
      </c>
      <c r="AA1215" t="s">
        <v>8284</v>
      </c>
      <c r="AB1215" s="221" t="str">
        <f>_xlfn.IFNA(IF(Table[[#This Row],[Programme Partner]]&lt;&gt;Table[[#This Row],[Implementing Partner]],CONCATENATE(Table[[#This Row],[Programme Partner]],"-",Table[[#This Row],[Implementing Partner]]),Table[[#This Row],[Programme Partner]]),"")</f>
        <v>WHH-ANANDO</v>
      </c>
    </row>
    <row r="1216" spans="1:28" ht="14.4" customHeight="1">
      <c r="A1216" s="183">
        <v>1315</v>
      </c>
      <c r="B1216" s="195" t="s">
        <v>5292</v>
      </c>
      <c r="C1216" s="198" t="s">
        <v>5009</v>
      </c>
      <c r="D1216" s="212" t="s">
        <v>8352</v>
      </c>
      <c r="E1216" s="195" t="s">
        <v>27</v>
      </c>
      <c r="F1216" s="195" t="s">
        <v>8013</v>
      </c>
      <c r="G1216" t="s">
        <v>8019</v>
      </c>
      <c r="H1216" s="195" t="str">
        <f>IFERROR(VLOOKUP(Table[[#This Row],[Activity Details of Assistance]],WHAT!E:F,2,FALSE),"")</f>
        <v>N/A</v>
      </c>
      <c r="I1216" s="195"/>
      <c r="J1216">
        <v>75</v>
      </c>
      <c r="K1216" t="s">
        <v>8280</v>
      </c>
      <c r="L1216" s="214" t="s">
        <v>13</v>
      </c>
      <c r="M1216" s="214" t="s">
        <v>14</v>
      </c>
      <c r="N1216" s="195" t="s">
        <v>307</v>
      </c>
      <c r="O1216" s="195" t="s">
        <v>1599</v>
      </c>
      <c r="P1216" s="195" t="s">
        <v>4726</v>
      </c>
      <c r="Q1216" s="236">
        <v>44620</v>
      </c>
      <c r="R1216" s="236">
        <v>44621</v>
      </c>
      <c r="S1216" t="s">
        <v>8452</v>
      </c>
      <c r="T1216" s="196"/>
      <c r="U1216" s="196"/>
      <c r="V1216" s="196"/>
      <c r="W1216" s="196"/>
      <c r="X1216" t="s">
        <v>8510</v>
      </c>
      <c r="Y1216" t="s">
        <v>8283</v>
      </c>
      <c r="Z1216">
        <v>1714567162</v>
      </c>
      <c r="AA1216" t="s">
        <v>8284</v>
      </c>
      <c r="AB1216" s="221" t="str">
        <f>_xlfn.IFNA(IF(Table[[#This Row],[Programme Partner]]&lt;&gt;Table[[#This Row],[Implementing Partner]],CONCATENATE(Table[[#This Row],[Programme Partner]],"-",Table[[#This Row],[Implementing Partner]]),Table[[#This Row],[Programme Partner]]),"")</f>
        <v>WHH-ANANDO</v>
      </c>
    </row>
    <row r="1217" spans="1:28" ht="14.4" customHeight="1">
      <c r="A1217" s="183">
        <v>1316</v>
      </c>
      <c r="B1217" s="195" t="s">
        <v>5292</v>
      </c>
      <c r="C1217" s="198" t="s">
        <v>5009</v>
      </c>
      <c r="D1217" s="212" t="s">
        <v>8352</v>
      </c>
      <c r="E1217" s="195" t="s">
        <v>27</v>
      </c>
      <c r="F1217" s="195" t="s">
        <v>8014</v>
      </c>
      <c r="G1217" s="213" t="s">
        <v>8358</v>
      </c>
      <c r="H1217" s="195" t="str">
        <f>IFERROR(VLOOKUP(Table[[#This Row],[Activity Details of Assistance]],WHAT!E:F,2,FALSE),"")</f>
        <v># of campaign per camp </v>
      </c>
      <c r="I1217" s="195"/>
      <c r="J1217">
        <v>21</v>
      </c>
      <c r="K1217" t="s">
        <v>8280</v>
      </c>
      <c r="L1217" s="214" t="s">
        <v>13</v>
      </c>
      <c r="M1217" s="214" t="s">
        <v>14</v>
      </c>
      <c r="N1217" s="195" t="s">
        <v>307</v>
      </c>
      <c r="O1217" s="195" t="s">
        <v>1599</v>
      </c>
      <c r="P1217" s="195" t="s">
        <v>4726</v>
      </c>
      <c r="Q1217" s="236">
        <v>44620</v>
      </c>
      <c r="R1217" s="236">
        <v>44621</v>
      </c>
      <c r="S1217" t="s">
        <v>8452</v>
      </c>
      <c r="T1217" s="196"/>
      <c r="U1217" s="196"/>
      <c r="V1217" s="196"/>
      <c r="W1217" s="196"/>
      <c r="X1217"/>
      <c r="Y1217" t="s">
        <v>8283</v>
      </c>
      <c r="Z1217">
        <v>1714567162</v>
      </c>
      <c r="AA1217" t="s">
        <v>8284</v>
      </c>
      <c r="AB1217" s="221" t="str">
        <f>_xlfn.IFNA(IF(Table[[#This Row],[Programme Partner]]&lt;&gt;Table[[#This Row],[Implementing Partner]],CONCATENATE(Table[[#This Row],[Programme Partner]],"-",Table[[#This Row],[Implementing Partner]]),Table[[#This Row],[Programme Partner]]),"")</f>
        <v>WHH-ANANDO</v>
      </c>
    </row>
    <row r="1218" spans="1:28" ht="14.4" customHeight="1">
      <c r="A1218" s="183">
        <v>1317</v>
      </c>
      <c r="B1218" s="195" t="s">
        <v>5292</v>
      </c>
      <c r="C1218" s="198" t="s">
        <v>5009</v>
      </c>
      <c r="D1218" s="212" t="s">
        <v>8352</v>
      </c>
      <c r="E1218" s="195" t="s">
        <v>27</v>
      </c>
      <c r="F1218" s="195" t="s">
        <v>8014</v>
      </c>
      <c r="G1218" s="213" t="s">
        <v>8243</v>
      </c>
      <c r="H1218" s="195" t="str">
        <f>IFERROR(VLOOKUP(Table[[#This Row],[Activity Details of Assistance]],WHAT!E:F,2,FALSE),"")</f>
        <v># of pit</v>
      </c>
      <c r="I1218" s="195"/>
      <c r="J1218">
        <v>50</v>
      </c>
      <c r="K1218" t="s">
        <v>8280</v>
      </c>
      <c r="L1218" s="214" t="s">
        <v>13</v>
      </c>
      <c r="M1218" s="214" t="s">
        <v>14</v>
      </c>
      <c r="N1218" s="195" t="s">
        <v>307</v>
      </c>
      <c r="O1218" s="195" t="s">
        <v>1599</v>
      </c>
      <c r="P1218" s="195" t="s">
        <v>4726</v>
      </c>
      <c r="Q1218" s="236">
        <v>44620</v>
      </c>
      <c r="R1218" s="236">
        <v>44621</v>
      </c>
      <c r="S1218" t="s">
        <v>8452</v>
      </c>
      <c r="T1218" s="196"/>
      <c r="U1218" s="196"/>
      <c r="V1218" s="196"/>
      <c r="W1218" s="196"/>
      <c r="X1218"/>
      <c r="Y1218" t="s">
        <v>8283</v>
      </c>
      <c r="Z1218">
        <v>1714567162</v>
      </c>
      <c r="AA1218" t="s">
        <v>8284</v>
      </c>
      <c r="AB1218" s="221" t="str">
        <f>_xlfn.IFNA(IF(Table[[#This Row],[Programme Partner]]&lt;&gt;Table[[#This Row],[Implementing Partner]],CONCATENATE(Table[[#This Row],[Programme Partner]],"-",Table[[#This Row],[Implementing Partner]]),Table[[#This Row],[Programme Partner]]),"")</f>
        <v>WHH-ANANDO</v>
      </c>
    </row>
    <row r="1219" spans="1:28" ht="14.4" customHeight="1">
      <c r="A1219" s="183">
        <v>1318</v>
      </c>
      <c r="B1219" s="195" t="s">
        <v>5292</v>
      </c>
      <c r="C1219" s="198" t="s">
        <v>5009</v>
      </c>
      <c r="D1219" s="212" t="s">
        <v>8352</v>
      </c>
      <c r="E1219" s="195" t="s">
        <v>27</v>
      </c>
      <c r="F1219" s="195" t="s">
        <v>8014</v>
      </c>
      <c r="G1219" s="213" t="s">
        <v>8361</v>
      </c>
      <c r="H1219" s="195" t="str">
        <f>IFERROR(VLOOKUP(Table[[#This Row],[Activity Details of Assistance]],WHAT!E:F,2,FALSE),"")</f>
        <v># of plant</v>
      </c>
      <c r="I1219" s="195"/>
      <c r="J1219">
        <v>1</v>
      </c>
      <c r="K1219" t="s">
        <v>8280</v>
      </c>
      <c r="L1219" s="214" t="s">
        <v>13</v>
      </c>
      <c r="M1219" s="214" t="s">
        <v>14</v>
      </c>
      <c r="N1219" s="195" t="s">
        <v>307</v>
      </c>
      <c r="O1219" s="195" t="s">
        <v>1599</v>
      </c>
      <c r="P1219" s="195" t="s">
        <v>4726</v>
      </c>
      <c r="Q1219" s="236">
        <v>44620</v>
      </c>
      <c r="R1219" s="236">
        <v>44621</v>
      </c>
      <c r="S1219" t="s">
        <v>8452</v>
      </c>
      <c r="T1219" s="196"/>
      <c r="U1219" s="196"/>
      <c r="V1219" s="196"/>
      <c r="W1219" s="196"/>
      <c r="X1219"/>
      <c r="Y1219" t="s">
        <v>8283</v>
      </c>
      <c r="Z1219">
        <v>1714567162</v>
      </c>
      <c r="AA1219" t="s">
        <v>8284</v>
      </c>
      <c r="AB1219" s="221" t="str">
        <f>_xlfn.IFNA(IF(Table[[#This Row],[Programme Partner]]&lt;&gt;Table[[#This Row],[Implementing Partner]],CONCATENATE(Table[[#This Row],[Programme Partner]],"-",Table[[#This Row],[Implementing Partner]]),Table[[#This Row],[Programme Partner]]),"")</f>
        <v>WHH-ANANDO</v>
      </c>
    </row>
    <row r="1220" spans="1:28" ht="14.4" customHeight="1">
      <c r="A1220" s="183">
        <v>1319</v>
      </c>
      <c r="B1220" s="195" t="s">
        <v>5300</v>
      </c>
      <c r="C1220" s="198" t="s">
        <v>5300</v>
      </c>
      <c r="D1220" s="212" t="s">
        <v>7014</v>
      </c>
      <c r="E1220" s="195" t="s">
        <v>27</v>
      </c>
      <c r="F1220" s="195" t="s">
        <v>8011</v>
      </c>
      <c r="G1220" s="195" t="s">
        <v>8584</v>
      </c>
      <c r="H1220" s="195" t="str">
        <f>IFERROR(VLOOKUP(Table[[#This Row],[Activity Details of Assistance]],WHAT!E:F,2,FALSE),"")</f>
        <v># of tube well</v>
      </c>
      <c r="I1220" s="195"/>
      <c r="J1220">
        <v>120</v>
      </c>
      <c r="K1220" t="s">
        <v>8280</v>
      </c>
      <c r="L1220" s="214" t="s">
        <v>13</v>
      </c>
      <c r="M1220" s="214" t="s">
        <v>14</v>
      </c>
      <c r="N1220" s="195" t="s">
        <v>309</v>
      </c>
      <c r="O1220" s="195" t="s">
        <v>1606</v>
      </c>
      <c r="P1220" s="195" t="s">
        <v>17</v>
      </c>
      <c r="Q1220" s="236">
        <v>44620</v>
      </c>
      <c r="R1220" s="236">
        <v>44743</v>
      </c>
      <c r="S1220" t="s">
        <v>8452</v>
      </c>
      <c r="T1220" s="196"/>
      <c r="U1220" s="196"/>
      <c r="V1220" s="196"/>
      <c r="W1220" s="196"/>
      <c r="X1220"/>
      <c r="Y1220" t="s">
        <v>8310</v>
      </c>
      <c r="Z1220">
        <v>1679210106</v>
      </c>
      <c r="AA1220" t="s">
        <v>8311</v>
      </c>
      <c r="AB1220" s="221" t="str">
        <f>_xlfn.IFNA(IF(Table[[#This Row],[Programme Partner]]&lt;&gt;Table[[#This Row],[Implementing Partner]],CONCATENATE(Table[[#This Row],[Programme Partner]],"-",Table[[#This Row],[Implementing Partner]]),Table[[#This Row],[Programme Partner]]),"")</f>
        <v>WVI</v>
      </c>
    </row>
    <row r="1221" spans="1:28" ht="14.4" customHeight="1">
      <c r="A1221" s="183">
        <v>1320</v>
      </c>
      <c r="B1221" s="195" t="s">
        <v>5300</v>
      </c>
      <c r="C1221" s="198" t="s">
        <v>5300</v>
      </c>
      <c r="D1221" s="212" t="s">
        <v>7014</v>
      </c>
      <c r="E1221" s="195" t="s">
        <v>27</v>
      </c>
      <c r="F1221" s="195" t="s">
        <v>8012</v>
      </c>
      <c r="G1221" s="195" t="s">
        <v>8585</v>
      </c>
      <c r="H1221" s="195" t="str">
        <f>IFERROR(VLOOKUP(Table[[#This Row],[Activity Details of Assistance]],WHAT!E:F,2,FALSE),"")</f>
        <v xml:space="preserve"># of door </v>
      </c>
      <c r="I1221" s="195"/>
      <c r="J1221">
        <v>17</v>
      </c>
      <c r="K1221" t="s">
        <v>8280</v>
      </c>
      <c r="L1221" s="214" t="s">
        <v>13</v>
      </c>
      <c r="M1221" s="214" t="s">
        <v>14</v>
      </c>
      <c r="N1221" s="195" t="s">
        <v>309</v>
      </c>
      <c r="O1221" s="195" t="s">
        <v>1606</v>
      </c>
      <c r="P1221" s="195" t="s">
        <v>17</v>
      </c>
      <c r="Q1221" s="236">
        <v>44620</v>
      </c>
      <c r="R1221" s="236">
        <v>44743</v>
      </c>
      <c r="S1221" t="s">
        <v>8452</v>
      </c>
      <c r="T1221" s="196"/>
      <c r="U1221" s="196"/>
      <c r="V1221" s="196"/>
      <c r="W1221" s="196"/>
      <c r="X1221"/>
      <c r="Y1221" t="s">
        <v>8310</v>
      </c>
      <c r="Z1221">
        <v>1679210106</v>
      </c>
      <c r="AA1221" t="s">
        <v>8311</v>
      </c>
      <c r="AB1221" s="221" t="str">
        <f>_xlfn.IFNA(IF(Table[[#This Row],[Programme Partner]]&lt;&gt;Table[[#This Row],[Implementing Partner]],CONCATENATE(Table[[#This Row],[Programme Partner]],"-",Table[[#This Row],[Implementing Partner]]),Table[[#This Row],[Programme Partner]]),"")</f>
        <v>WVI</v>
      </c>
    </row>
    <row r="1222" spans="1:28" ht="14.4" customHeight="1">
      <c r="A1222" s="183">
        <v>1321</v>
      </c>
      <c r="B1222" s="195" t="s">
        <v>5300</v>
      </c>
      <c r="C1222" s="198" t="s">
        <v>5300</v>
      </c>
      <c r="D1222" s="212" t="s">
        <v>7014</v>
      </c>
      <c r="E1222" s="195" t="s">
        <v>27</v>
      </c>
      <c r="F1222" s="195" t="s">
        <v>8012</v>
      </c>
      <c r="G1222" s="213" t="s">
        <v>8356</v>
      </c>
      <c r="H1222" s="195" t="str">
        <f>IFERROR(VLOOKUP(Table[[#This Row],[Activity Details of Assistance]],WHAT!E:F,2,FALSE),"")</f>
        <v># of FSM Site</v>
      </c>
      <c r="I1222" s="195"/>
      <c r="J1222">
        <v>7</v>
      </c>
      <c r="K1222" t="s">
        <v>8280</v>
      </c>
      <c r="L1222" s="214" t="s">
        <v>13</v>
      </c>
      <c r="M1222" s="214" t="s">
        <v>14</v>
      </c>
      <c r="N1222" s="195" t="s">
        <v>309</v>
      </c>
      <c r="O1222" s="195" t="s">
        <v>1606</v>
      </c>
      <c r="P1222" s="195" t="s">
        <v>17</v>
      </c>
      <c r="Q1222" s="236">
        <v>44620</v>
      </c>
      <c r="R1222" s="236">
        <v>44743</v>
      </c>
      <c r="S1222" t="s">
        <v>8452</v>
      </c>
      <c r="T1222" s="196"/>
      <c r="U1222" s="196"/>
      <c r="V1222" s="196"/>
      <c r="W1222" s="196"/>
      <c r="X1222"/>
      <c r="Y1222" t="s">
        <v>8310</v>
      </c>
      <c r="Z1222">
        <v>1679210106</v>
      </c>
      <c r="AA1222" t="s">
        <v>8311</v>
      </c>
      <c r="AB1222" s="221" t="str">
        <f>_xlfn.IFNA(IF(Table[[#This Row],[Programme Partner]]&lt;&gt;Table[[#This Row],[Implementing Partner]],CONCATENATE(Table[[#This Row],[Programme Partner]],"-",Table[[#This Row],[Implementing Partner]]),Table[[#This Row],[Programme Partner]]),"")</f>
        <v>WVI</v>
      </c>
    </row>
    <row r="1223" spans="1:28" ht="14.4" customHeight="1">
      <c r="A1223" s="183">
        <v>1322</v>
      </c>
      <c r="B1223" s="195" t="s">
        <v>5300</v>
      </c>
      <c r="C1223" s="198" t="s">
        <v>5300</v>
      </c>
      <c r="D1223" s="212" t="s">
        <v>7014</v>
      </c>
      <c r="E1223" s="195" t="s">
        <v>27</v>
      </c>
      <c r="F1223" s="195" t="s">
        <v>8012</v>
      </c>
      <c r="G1223" s="195" t="s">
        <v>8586</v>
      </c>
      <c r="H1223" s="195" t="str">
        <f>IFERROR(VLOOKUP(Table[[#This Row],[Activity Details of Assistance]],WHAT!E:F,2,FALSE),"")</f>
        <v># of door</v>
      </c>
      <c r="I1223" s="195"/>
      <c r="J1223">
        <v>112</v>
      </c>
      <c r="K1223" t="s">
        <v>8280</v>
      </c>
      <c r="L1223" s="214" t="s">
        <v>13</v>
      </c>
      <c r="M1223" s="214" t="s">
        <v>14</v>
      </c>
      <c r="N1223" s="195" t="s">
        <v>309</v>
      </c>
      <c r="O1223" s="195" t="s">
        <v>1606</v>
      </c>
      <c r="P1223" s="195" t="s">
        <v>17</v>
      </c>
      <c r="Q1223" s="236">
        <v>44620</v>
      </c>
      <c r="R1223" s="236">
        <v>44743</v>
      </c>
      <c r="S1223" t="s">
        <v>8452</v>
      </c>
      <c r="T1223" s="196"/>
      <c r="U1223" s="196"/>
      <c r="V1223" s="196"/>
      <c r="W1223" s="196"/>
      <c r="X1223"/>
      <c r="Y1223" t="s">
        <v>8310</v>
      </c>
      <c r="Z1223">
        <v>1679210106</v>
      </c>
      <c r="AA1223" t="s">
        <v>8311</v>
      </c>
      <c r="AB1223" s="221" t="str">
        <f>_xlfn.IFNA(IF(Table[[#This Row],[Programme Partner]]&lt;&gt;Table[[#This Row],[Implementing Partner]],CONCATENATE(Table[[#This Row],[Programme Partner]],"-",Table[[#This Row],[Implementing Partner]]),Table[[#This Row],[Programme Partner]]),"")</f>
        <v>WVI</v>
      </c>
    </row>
    <row r="1224" spans="1:28" ht="14.4" customHeight="1">
      <c r="A1224" s="183">
        <v>1323</v>
      </c>
      <c r="B1224" s="195" t="s">
        <v>5300</v>
      </c>
      <c r="C1224" s="198" t="s">
        <v>5300</v>
      </c>
      <c r="D1224" s="212" t="s">
        <v>7014</v>
      </c>
      <c r="E1224" s="195" t="s">
        <v>27</v>
      </c>
      <c r="F1224" s="195" t="s">
        <v>8012</v>
      </c>
      <c r="G1224" t="s">
        <v>8357</v>
      </c>
      <c r="H1224" s="195" t="str">
        <f>IFERROR(VLOOKUP(Table[[#This Row],[Activity Details of Assistance]],WHAT!E:F,2,FALSE),"")</f>
        <v># of door</v>
      </c>
      <c r="I1224" s="195"/>
      <c r="J1224">
        <v>328</v>
      </c>
      <c r="K1224" t="s">
        <v>8280</v>
      </c>
      <c r="L1224" s="214" t="s">
        <v>13</v>
      </c>
      <c r="M1224" s="214" t="s">
        <v>14</v>
      </c>
      <c r="N1224" s="195" t="s">
        <v>309</v>
      </c>
      <c r="O1224" s="195" t="s">
        <v>1606</v>
      </c>
      <c r="P1224" s="195" t="s">
        <v>17</v>
      </c>
      <c r="Q1224" s="236">
        <v>44620</v>
      </c>
      <c r="R1224" s="236">
        <v>44743</v>
      </c>
      <c r="S1224" t="s">
        <v>8452</v>
      </c>
      <c r="T1224" s="196"/>
      <c r="U1224" s="196"/>
      <c r="V1224" s="196"/>
      <c r="W1224" s="196"/>
      <c r="X1224"/>
      <c r="Y1224" t="s">
        <v>8310</v>
      </c>
      <c r="Z1224">
        <v>1679210106</v>
      </c>
      <c r="AA1224" t="s">
        <v>8311</v>
      </c>
      <c r="AB1224" s="221" t="str">
        <f>_xlfn.IFNA(IF(Table[[#This Row],[Programme Partner]]&lt;&gt;Table[[#This Row],[Implementing Partner]],CONCATENATE(Table[[#This Row],[Programme Partner]],"-",Table[[#This Row],[Implementing Partner]]),Table[[#This Row],[Programme Partner]]),"")</f>
        <v>WVI</v>
      </c>
    </row>
    <row r="1225" spans="1:28" ht="14.4" customHeight="1">
      <c r="A1225" s="183">
        <v>1324</v>
      </c>
      <c r="B1225" s="195" t="s">
        <v>5300</v>
      </c>
      <c r="C1225" s="198" t="s">
        <v>5300</v>
      </c>
      <c r="D1225" s="212" t="s">
        <v>7014</v>
      </c>
      <c r="E1225" s="195" t="s">
        <v>27</v>
      </c>
      <c r="F1225" s="195" t="s">
        <v>8013</v>
      </c>
      <c r="G1225" s="213" t="s">
        <v>8313</v>
      </c>
      <c r="H1225" s="195" t="str">
        <f>IFERROR(VLOOKUP(Table[[#This Row],[Activity Details of Assistance]],WHAT!E:F,2,FALSE),"")</f>
        <v># of HP sessions at community level</v>
      </c>
      <c r="I1225" s="195"/>
      <c r="J1225">
        <v>2362</v>
      </c>
      <c r="K1225" t="s">
        <v>8280</v>
      </c>
      <c r="L1225" s="214" t="s">
        <v>13</v>
      </c>
      <c r="M1225" s="214" t="s">
        <v>14</v>
      </c>
      <c r="N1225" s="195" t="s">
        <v>309</v>
      </c>
      <c r="O1225" s="195" t="s">
        <v>1606</v>
      </c>
      <c r="P1225" s="195" t="s">
        <v>17</v>
      </c>
      <c r="Q1225" s="236">
        <v>44620</v>
      </c>
      <c r="R1225" s="236">
        <v>44743</v>
      </c>
      <c r="S1225" t="s">
        <v>8452</v>
      </c>
      <c r="T1225" s="196"/>
      <c r="U1225" s="196"/>
      <c r="V1225" s="196"/>
      <c r="W1225" s="196"/>
      <c r="X1225"/>
      <c r="Y1225" t="s">
        <v>8310</v>
      </c>
      <c r="Z1225">
        <v>1679210106</v>
      </c>
      <c r="AA1225" t="s">
        <v>8311</v>
      </c>
      <c r="AB1225" s="221" t="str">
        <f>_xlfn.IFNA(IF(Table[[#This Row],[Programme Partner]]&lt;&gt;Table[[#This Row],[Implementing Partner]],CONCATENATE(Table[[#This Row],[Programme Partner]],"-",Table[[#This Row],[Implementing Partner]]),Table[[#This Row],[Programme Partner]]),"")</f>
        <v>WVI</v>
      </c>
    </row>
    <row r="1226" spans="1:28" ht="14.4" customHeight="1">
      <c r="A1226" s="183">
        <v>1325</v>
      </c>
      <c r="B1226" s="195" t="s">
        <v>5300</v>
      </c>
      <c r="C1226" s="198" t="s">
        <v>5300</v>
      </c>
      <c r="D1226" s="212" t="s">
        <v>7014</v>
      </c>
      <c r="E1226" s="195" t="s">
        <v>27</v>
      </c>
      <c r="F1226" s="195" t="s">
        <v>8013</v>
      </c>
      <c r="G1226" s="213" t="s">
        <v>8314</v>
      </c>
      <c r="H1226" s="195" t="str">
        <f>IFERROR(VLOOKUP(Table[[#This Row],[Activity Details of Assistance]],WHAT!E:F,2,FALSE),"")</f>
        <v># of HP sessions at HH level</v>
      </c>
      <c r="I1226" s="195"/>
      <c r="J1226">
        <v>1362</v>
      </c>
      <c r="K1226" t="s">
        <v>8280</v>
      </c>
      <c r="L1226" s="214" t="s">
        <v>13</v>
      </c>
      <c r="M1226" s="214" t="s">
        <v>14</v>
      </c>
      <c r="N1226" s="195" t="s">
        <v>309</v>
      </c>
      <c r="O1226" s="195" t="s">
        <v>1606</v>
      </c>
      <c r="P1226" s="195" t="s">
        <v>17</v>
      </c>
      <c r="Q1226" s="236">
        <v>44620</v>
      </c>
      <c r="R1226" s="236">
        <v>44743</v>
      </c>
      <c r="S1226" t="s">
        <v>8452</v>
      </c>
      <c r="T1226" s="196"/>
      <c r="U1226" s="196"/>
      <c r="V1226" s="196"/>
      <c r="W1226" s="196"/>
      <c r="X1226"/>
      <c r="Y1226" t="s">
        <v>8310</v>
      </c>
      <c r="Z1226">
        <v>1679210106</v>
      </c>
      <c r="AA1226" t="s">
        <v>8311</v>
      </c>
      <c r="AB1226" s="221" t="str">
        <f>_xlfn.IFNA(IF(Table[[#This Row],[Programme Partner]]&lt;&gt;Table[[#This Row],[Implementing Partner]],CONCATENATE(Table[[#This Row],[Programme Partner]],"-",Table[[#This Row],[Implementing Partner]]),Table[[#This Row],[Programme Partner]]),"")</f>
        <v>WVI</v>
      </c>
    </row>
    <row r="1227" spans="1:28" ht="14.4" customHeight="1">
      <c r="A1227" s="183">
        <v>1326</v>
      </c>
      <c r="B1227" s="195" t="s">
        <v>5300</v>
      </c>
      <c r="C1227" s="198" t="s">
        <v>5300</v>
      </c>
      <c r="D1227" s="212" t="s">
        <v>7014</v>
      </c>
      <c r="E1227" s="195" t="s">
        <v>27</v>
      </c>
      <c r="F1227" s="195" t="s">
        <v>8014</v>
      </c>
      <c r="G1227" t="s">
        <v>8361</v>
      </c>
      <c r="H1227" s="195" t="str">
        <f>IFERROR(VLOOKUP(Table[[#This Row],[Activity Details of Assistance]],WHAT!E:F,2,FALSE),"")</f>
        <v># of plant</v>
      </c>
      <c r="I1227" s="195"/>
      <c r="J1227">
        <v>1</v>
      </c>
      <c r="K1227" t="s">
        <v>8280</v>
      </c>
      <c r="L1227" s="214" t="s">
        <v>13</v>
      </c>
      <c r="M1227" s="214" t="s">
        <v>14</v>
      </c>
      <c r="N1227" s="195" t="s">
        <v>309</v>
      </c>
      <c r="O1227" s="195" t="s">
        <v>1606</v>
      </c>
      <c r="P1227" s="195" t="s">
        <v>17</v>
      </c>
      <c r="Q1227" s="236">
        <v>44620</v>
      </c>
      <c r="R1227" s="236">
        <v>44743</v>
      </c>
      <c r="S1227" t="s">
        <v>8452</v>
      </c>
      <c r="T1227" s="196"/>
      <c r="U1227" s="196"/>
      <c r="V1227" s="196"/>
      <c r="W1227" s="196"/>
      <c r="X1227"/>
      <c r="Y1227" t="s">
        <v>8310</v>
      </c>
      <c r="Z1227">
        <v>1679210106</v>
      </c>
      <c r="AA1227" t="s">
        <v>8311</v>
      </c>
      <c r="AB1227" s="221" t="str">
        <f>_xlfn.IFNA(IF(Table[[#This Row],[Programme Partner]]&lt;&gt;Table[[#This Row],[Implementing Partner]],CONCATENATE(Table[[#This Row],[Programme Partner]],"-",Table[[#This Row],[Implementing Partner]]),Table[[#This Row],[Programme Partner]]),"")</f>
        <v>WVI</v>
      </c>
    </row>
    <row r="1228" spans="1:28" ht="14.4" customHeight="1">
      <c r="A1228" s="183">
        <v>1327</v>
      </c>
      <c r="B1228" s="195" t="s">
        <v>5300</v>
      </c>
      <c r="C1228" s="198" t="s">
        <v>5300</v>
      </c>
      <c r="D1228" s="212" t="s">
        <v>8348</v>
      </c>
      <c r="E1228" s="195" t="s">
        <v>27</v>
      </c>
      <c r="F1228" s="195" t="s">
        <v>8011</v>
      </c>
      <c r="G1228" s="195" t="s">
        <v>8584</v>
      </c>
      <c r="H1228" s="195" t="str">
        <f>IFERROR(VLOOKUP(Table[[#This Row],[Activity Details of Assistance]],WHAT!E:F,2,FALSE),"")</f>
        <v># of tube well</v>
      </c>
      <c r="I1228" s="195"/>
      <c r="J1228">
        <v>32</v>
      </c>
      <c r="K1228" t="s">
        <v>8280</v>
      </c>
      <c r="L1228" s="214" t="s">
        <v>13</v>
      </c>
      <c r="M1228" s="214" t="s">
        <v>14</v>
      </c>
      <c r="N1228" s="195" t="s">
        <v>309</v>
      </c>
      <c r="O1228" s="195" t="s">
        <v>1606</v>
      </c>
      <c r="P1228" s="195" t="s">
        <v>4656</v>
      </c>
      <c r="Q1228" s="236">
        <v>44620</v>
      </c>
      <c r="R1228" s="236">
        <v>44621</v>
      </c>
      <c r="S1228" t="s">
        <v>8452</v>
      </c>
      <c r="T1228" s="196"/>
      <c r="U1228" s="196"/>
      <c r="V1228" s="196"/>
      <c r="W1228" s="196"/>
      <c r="X1228"/>
      <c r="Y1228" t="s">
        <v>8310</v>
      </c>
      <c r="Z1228">
        <v>1679210106</v>
      </c>
      <c r="AA1228" t="s">
        <v>8311</v>
      </c>
      <c r="AB1228" s="221" t="str">
        <f>_xlfn.IFNA(IF(Table[[#This Row],[Programme Partner]]&lt;&gt;Table[[#This Row],[Implementing Partner]],CONCATENATE(Table[[#This Row],[Programme Partner]],"-",Table[[#This Row],[Implementing Partner]]),Table[[#This Row],[Programme Partner]]),"")</f>
        <v>WVI</v>
      </c>
    </row>
    <row r="1229" spans="1:28" ht="14.4" customHeight="1">
      <c r="A1229" s="183">
        <v>1328</v>
      </c>
      <c r="B1229" s="195" t="s">
        <v>5300</v>
      </c>
      <c r="C1229" s="198" t="s">
        <v>5300</v>
      </c>
      <c r="D1229" s="212" t="s">
        <v>8348</v>
      </c>
      <c r="E1229" s="195" t="s">
        <v>27</v>
      </c>
      <c r="F1229" s="195" t="s">
        <v>8012</v>
      </c>
      <c r="G1229" s="195" t="s">
        <v>8585</v>
      </c>
      <c r="H1229" s="195" t="str">
        <f>IFERROR(VLOOKUP(Table[[#This Row],[Activity Details of Assistance]],WHAT!E:F,2,FALSE),"")</f>
        <v xml:space="preserve"># of door </v>
      </c>
      <c r="I1229" s="195"/>
      <c r="J1229">
        <v>30</v>
      </c>
      <c r="K1229" t="s">
        <v>8280</v>
      </c>
      <c r="L1229" s="214" t="s">
        <v>13</v>
      </c>
      <c r="M1229" s="214" t="s">
        <v>14</v>
      </c>
      <c r="N1229" s="195" t="s">
        <v>309</v>
      </c>
      <c r="O1229" s="195" t="s">
        <v>1606</v>
      </c>
      <c r="P1229" s="195" t="s">
        <v>4656</v>
      </c>
      <c r="Q1229" s="236">
        <v>44620</v>
      </c>
      <c r="R1229" s="236">
        <v>44621</v>
      </c>
      <c r="S1229" t="s">
        <v>8452</v>
      </c>
      <c r="T1229" s="196"/>
      <c r="U1229" s="196"/>
      <c r="V1229" s="196"/>
      <c r="W1229" s="196"/>
      <c r="X1229"/>
      <c r="Y1229" t="s">
        <v>8310</v>
      </c>
      <c r="Z1229">
        <v>1679210106</v>
      </c>
      <c r="AA1229" t="s">
        <v>8311</v>
      </c>
      <c r="AB1229" s="221" t="str">
        <f>_xlfn.IFNA(IF(Table[[#This Row],[Programme Partner]]&lt;&gt;Table[[#This Row],[Implementing Partner]],CONCATENATE(Table[[#This Row],[Programme Partner]],"-",Table[[#This Row],[Implementing Partner]]),Table[[#This Row],[Programme Partner]]),"")</f>
        <v>WVI</v>
      </c>
    </row>
    <row r="1230" spans="1:28" ht="14.4" customHeight="1">
      <c r="A1230" s="183">
        <v>1329</v>
      </c>
      <c r="B1230" s="195" t="s">
        <v>5300</v>
      </c>
      <c r="C1230" s="198" t="s">
        <v>5300</v>
      </c>
      <c r="D1230" s="212" t="s">
        <v>8348</v>
      </c>
      <c r="E1230" s="195" t="s">
        <v>27</v>
      </c>
      <c r="F1230" s="195" t="s">
        <v>8012</v>
      </c>
      <c r="G1230" s="195" t="s">
        <v>8586</v>
      </c>
      <c r="H1230" s="195" t="str">
        <f>IFERROR(VLOOKUP(Table[[#This Row],[Activity Details of Assistance]],WHAT!E:F,2,FALSE),"")</f>
        <v># of door</v>
      </c>
      <c r="I1230" s="195"/>
      <c r="J1230">
        <v>47</v>
      </c>
      <c r="K1230" t="s">
        <v>8280</v>
      </c>
      <c r="L1230" s="214" t="s">
        <v>13</v>
      </c>
      <c r="M1230" s="214" t="s">
        <v>14</v>
      </c>
      <c r="N1230" s="195" t="s">
        <v>309</v>
      </c>
      <c r="O1230" s="195" t="s">
        <v>1606</v>
      </c>
      <c r="P1230" s="195" t="s">
        <v>4656</v>
      </c>
      <c r="Q1230" s="236">
        <v>44620</v>
      </c>
      <c r="R1230" s="236">
        <v>44621</v>
      </c>
      <c r="S1230" t="s">
        <v>8452</v>
      </c>
      <c r="T1230" s="196"/>
      <c r="U1230" s="196"/>
      <c r="V1230" s="196"/>
      <c r="W1230" s="196"/>
      <c r="X1230"/>
      <c r="Y1230" t="s">
        <v>8310</v>
      </c>
      <c r="Z1230">
        <v>1679210106</v>
      </c>
      <c r="AA1230" t="s">
        <v>8311</v>
      </c>
      <c r="AB1230" s="221" t="str">
        <f>_xlfn.IFNA(IF(Table[[#This Row],[Programme Partner]]&lt;&gt;Table[[#This Row],[Implementing Partner]],CONCATENATE(Table[[#This Row],[Programme Partner]],"-",Table[[#This Row],[Implementing Partner]]),Table[[#This Row],[Programme Partner]]),"")</f>
        <v>WVI</v>
      </c>
    </row>
    <row r="1231" spans="1:28" ht="14.4" customHeight="1">
      <c r="A1231" s="183">
        <v>1330</v>
      </c>
      <c r="B1231" s="195" t="s">
        <v>5300</v>
      </c>
      <c r="C1231" s="198" t="s">
        <v>5300</v>
      </c>
      <c r="D1231" s="212" t="s">
        <v>8348</v>
      </c>
      <c r="E1231" s="195" t="s">
        <v>27</v>
      </c>
      <c r="F1231" s="195" t="s">
        <v>8012</v>
      </c>
      <c r="G1231" s="213" t="s">
        <v>8357</v>
      </c>
      <c r="H1231" s="195" t="str">
        <f>IFERROR(VLOOKUP(Table[[#This Row],[Activity Details of Assistance]],WHAT!E:F,2,FALSE),"")</f>
        <v># of door</v>
      </c>
      <c r="I1231" s="195"/>
      <c r="J1231">
        <v>60</v>
      </c>
      <c r="K1231" t="s">
        <v>8280</v>
      </c>
      <c r="L1231" s="214" t="s">
        <v>13</v>
      </c>
      <c r="M1231" s="214" t="s">
        <v>14</v>
      </c>
      <c r="N1231" s="195" t="s">
        <v>309</v>
      </c>
      <c r="O1231" s="195" t="s">
        <v>1606</v>
      </c>
      <c r="P1231" s="195" t="s">
        <v>4656</v>
      </c>
      <c r="Q1231" s="236">
        <v>44620</v>
      </c>
      <c r="R1231" s="236">
        <v>44621</v>
      </c>
      <c r="S1231" t="s">
        <v>8452</v>
      </c>
      <c r="T1231" s="196"/>
      <c r="U1231" s="196"/>
      <c r="V1231" s="196"/>
      <c r="W1231" s="196"/>
      <c r="X1231"/>
      <c r="Y1231" t="s">
        <v>8310</v>
      </c>
      <c r="Z1231">
        <v>1679210106</v>
      </c>
      <c r="AA1231" t="s">
        <v>8311</v>
      </c>
      <c r="AB1231" s="221" t="str">
        <f>_xlfn.IFNA(IF(Table[[#This Row],[Programme Partner]]&lt;&gt;Table[[#This Row],[Implementing Partner]],CONCATENATE(Table[[#This Row],[Programme Partner]],"-",Table[[#This Row],[Implementing Partner]]),Table[[#This Row],[Programme Partner]]),"")</f>
        <v>WVI</v>
      </c>
    </row>
    <row r="1232" spans="1:28" ht="14.4" customHeight="1">
      <c r="A1232" s="183">
        <v>1331</v>
      </c>
      <c r="B1232" s="195" t="s">
        <v>5300</v>
      </c>
      <c r="C1232" s="198" t="s">
        <v>5026</v>
      </c>
      <c r="D1232" s="212" t="s">
        <v>7014</v>
      </c>
      <c r="E1232" s="195" t="s">
        <v>27</v>
      </c>
      <c r="F1232" s="195" t="s">
        <v>8012</v>
      </c>
      <c r="G1232" s="195" t="s">
        <v>8586</v>
      </c>
      <c r="H1232" s="195" t="str">
        <f>IFERROR(VLOOKUP(Table[[#This Row],[Activity Details of Assistance]],WHAT!E:F,2,FALSE),"")</f>
        <v># of door</v>
      </c>
      <c r="I1232" s="195"/>
      <c r="J1232">
        <v>15</v>
      </c>
      <c r="K1232" t="s">
        <v>8280</v>
      </c>
      <c r="L1232" s="214" t="s">
        <v>13</v>
      </c>
      <c r="M1232" s="214" t="s">
        <v>14</v>
      </c>
      <c r="N1232" s="195" t="s">
        <v>309</v>
      </c>
      <c r="O1232" s="195" t="s">
        <v>1606</v>
      </c>
      <c r="P1232" s="195" t="s">
        <v>4656</v>
      </c>
      <c r="Q1232" s="236">
        <v>44620</v>
      </c>
      <c r="R1232" s="236">
        <v>44713</v>
      </c>
      <c r="S1232" t="s">
        <v>8452</v>
      </c>
      <c r="T1232" s="196"/>
      <c r="U1232" s="196"/>
      <c r="V1232" s="196"/>
      <c r="W1232" s="196"/>
      <c r="X1232"/>
      <c r="Y1232" t="s">
        <v>8310</v>
      </c>
      <c r="Z1232">
        <v>1679210106</v>
      </c>
      <c r="AA1232" t="s">
        <v>8311</v>
      </c>
      <c r="AB1232" s="221" t="str">
        <f>_xlfn.IFNA(IF(Table[[#This Row],[Programme Partner]]&lt;&gt;Table[[#This Row],[Implementing Partner]],CONCATENATE(Table[[#This Row],[Programme Partner]],"-",Table[[#This Row],[Implementing Partner]]),Table[[#This Row],[Programme Partner]]),"")</f>
        <v>WVI-BGS</v>
      </c>
    </row>
    <row r="1233" spans="1:28" ht="14.4" customHeight="1">
      <c r="A1233" s="183">
        <v>1332</v>
      </c>
      <c r="B1233" s="195" t="s">
        <v>5300</v>
      </c>
      <c r="C1233" s="198" t="s">
        <v>5026</v>
      </c>
      <c r="D1233" s="212" t="s">
        <v>7014</v>
      </c>
      <c r="E1233" s="195" t="s">
        <v>27</v>
      </c>
      <c r="F1233" s="195" t="s">
        <v>8013</v>
      </c>
      <c r="G1233" s="213" t="s">
        <v>8314</v>
      </c>
      <c r="H1233" s="195" t="str">
        <f>IFERROR(VLOOKUP(Table[[#This Row],[Activity Details of Assistance]],WHAT!E:F,2,FALSE),"")</f>
        <v># of HP sessions at HH level</v>
      </c>
      <c r="I1233" s="195"/>
      <c r="J1233">
        <v>570</v>
      </c>
      <c r="K1233" t="s">
        <v>8280</v>
      </c>
      <c r="L1233" s="214" t="s">
        <v>13</v>
      </c>
      <c r="M1233" s="214" t="s">
        <v>14</v>
      </c>
      <c r="N1233" s="195" t="s">
        <v>309</v>
      </c>
      <c r="O1233" s="195" t="s">
        <v>1606</v>
      </c>
      <c r="P1233" s="195" t="s">
        <v>4656</v>
      </c>
      <c r="Q1233" s="236">
        <v>44620</v>
      </c>
      <c r="R1233" s="236">
        <v>44713</v>
      </c>
      <c r="S1233" t="s">
        <v>8452</v>
      </c>
      <c r="T1233" s="196"/>
      <c r="U1233" s="196"/>
      <c r="V1233" s="196"/>
      <c r="W1233" s="196"/>
      <c r="X1233"/>
      <c r="Y1233" t="s">
        <v>8310</v>
      </c>
      <c r="Z1233">
        <v>1679210106</v>
      </c>
      <c r="AA1233" t="s">
        <v>8311</v>
      </c>
      <c r="AB1233" s="221" t="str">
        <f>_xlfn.IFNA(IF(Table[[#This Row],[Programme Partner]]&lt;&gt;Table[[#This Row],[Implementing Partner]],CONCATENATE(Table[[#This Row],[Programme Partner]],"-",Table[[#This Row],[Implementing Partner]]),Table[[#This Row],[Programme Partner]]),"")</f>
        <v>WVI-BGS</v>
      </c>
    </row>
    <row r="1234" spans="1:28" ht="14.4" customHeight="1">
      <c r="A1234" s="183">
        <v>1333</v>
      </c>
      <c r="B1234" s="195" t="s">
        <v>5084</v>
      </c>
      <c r="C1234" s="198" t="s">
        <v>5084</v>
      </c>
      <c r="D1234" s="212" t="s">
        <v>8345</v>
      </c>
      <c r="E1234" s="195" t="s">
        <v>27</v>
      </c>
      <c r="F1234" s="195" t="s">
        <v>8012</v>
      </c>
      <c r="G1234" s="213" t="s">
        <v>8372</v>
      </c>
      <c r="H1234" s="195" t="str">
        <f>IFERROR(VLOOKUP(Table[[#This Row],[Activity Details of Assistance]],WHAT!E:F,2,FALSE),"")</f>
        <v># of door</v>
      </c>
      <c r="I1234" s="195"/>
      <c r="J1234">
        <v>497</v>
      </c>
      <c r="K1234" t="s">
        <v>8280</v>
      </c>
      <c r="L1234" s="214" t="s">
        <v>13</v>
      </c>
      <c r="M1234" s="214" t="s">
        <v>14</v>
      </c>
      <c r="N1234" s="195" t="s">
        <v>309</v>
      </c>
      <c r="O1234" s="195" t="s">
        <v>1606</v>
      </c>
      <c r="P1234" s="195" t="s">
        <v>5887</v>
      </c>
      <c r="Q1234" s="236">
        <v>44620</v>
      </c>
      <c r="R1234" s="236">
        <v>44593</v>
      </c>
      <c r="S1234" t="s">
        <v>8452</v>
      </c>
      <c r="T1234" s="196"/>
      <c r="U1234" s="196"/>
      <c r="V1234" s="196"/>
      <c r="W1234" s="196"/>
      <c r="X1234"/>
      <c r="Y1234" t="s">
        <v>8418</v>
      </c>
      <c r="Z1234">
        <v>8801720071252</v>
      </c>
      <c r="AA1234" t="s">
        <v>8419</v>
      </c>
      <c r="AB1234" s="221" t="str">
        <f>_xlfn.IFNA(IF(Table[[#This Row],[Programme Partner]]&lt;&gt;Table[[#This Row],[Implementing Partner]],CONCATENATE(Table[[#This Row],[Programme Partner]],"-",Table[[#This Row],[Implementing Partner]]),Table[[#This Row],[Programme Partner]]),"")</f>
        <v>DPHE</v>
      </c>
    </row>
    <row r="1235" spans="1:28" ht="14.4" customHeight="1">
      <c r="A1235" s="183">
        <v>1334</v>
      </c>
      <c r="B1235" s="195" t="s">
        <v>5084</v>
      </c>
      <c r="C1235" s="198" t="s">
        <v>5084</v>
      </c>
      <c r="D1235" s="212" t="s">
        <v>8345</v>
      </c>
      <c r="E1235" s="195" t="s">
        <v>27</v>
      </c>
      <c r="F1235" s="195" t="s">
        <v>8012</v>
      </c>
      <c r="G1235" s="213" t="s">
        <v>8372</v>
      </c>
      <c r="H1235" s="195" t="str">
        <f>IFERROR(VLOOKUP(Table[[#This Row],[Activity Details of Assistance]],WHAT!E:F,2,FALSE),"")</f>
        <v># of door</v>
      </c>
      <c r="I1235" s="195"/>
      <c r="J1235">
        <v>121</v>
      </c>
      <c r="K1235" t="s">
        <v>8280</v>
      </c>
      <c r="L1235" s="214" t="s">
        <v>13</v>
      </c>
      <c r="M1235" s="214" t="s">
        <v>14</v>
      </c>
      <c r="N1235" s="195" t="s">
        <v>309</v>
      </c>
      <c r="O1235" s="195" t="s">
        <v>1606</v>
      </c>
      <c r="P1235" s="195" t="s">
        <v>17</v>
      </c>
      <c r="Q1235" s="236">
        <v>44620</v>
      </c>
      <c r="R1235" s="236">
        <v>44593</v>
      </c>
      <c r="S1235" t="s">
        <v>8452</v>
      </c>
      <c r="T1235" s="196"/>
      <c r="U1235" s="196"/>
      <c r="V1235" s="196"/>
      <c r="W1235" s="196"/>
      <c r="X1235"/>
      <c r="Y1235" t="s">
        <v>8418</v>
      </c>
      <c r="Z1235">
        <v>8801720071252</v>
      </c>
      <c r="AA1235" t="s">
        <v>8419</v>
      </c>
      <c r="AB1235" s="221" t="str">
        <f>_xlfn.IFNA(IF(Table[[#This Row],[Programme Partner]]&lt;&gt;Table[[#This Row],[Implementing Partner]],CONCATENATE(Table[[#This Row],[Programme Partner]],"-",Table[[#This Row],[Implementing Partner]]),Table[[#This Row],[Programme Partner]]),"")</f>
        <v>DPHE</v>
      </c>
    </row>
    <row r="1236" spans="1:28" ht="14.4" customHeight="1">
      <c r="A1236" s="183">
        <v>1335</v>
      </c>
      <c r="B1236" s="195" t="s">
        <v>6074</v>
      </c>
      <c r="C1236" s="198" t="s">
        <v>5179</v>
      </c>
      <c r="D1236" s="212" t="s">
        <v>8343</v>
      </c>
      <c r="E1236" s="195" t="s">
        <v>27</v>
      </c>
      <c r="F1236" s="195" t="s">
        <v>8011</v>
      </c>
      <c r="G1236" s="213" t="s">
        <v>8353</v>
      </c>
      <c r="H1236" s="195" t="str">
        <f>IFERROR(VLOOKUP(Table[[#This Row],[Activity Details of Assistance]],WHAT!E:F,2,FALSE),"")</f>
        <v># of tube well</v>
      </c>
      <c r="I1236" s="195"/>
      <c r="J1236">
        <v>8</v>
      </c>
      <c r="K1236" t="s">
        <v>8280</v>
      </c>
      <c r="L1236" s="214" t="s">
        <v>13</v>
      </c>
      <c r="M1236" s="214" t="s">
        <v>14</v>
      </c>
      <c r="N1236" s="195" t="s">
        <v>307</v>
      </c>
      <c r="O1236" s="195" t="s">
        <v>1603</v>
      </c>
      <c r="P1236" s="195" t="s">
        <v>8241</v>
      </c>
      <c r="Q1236" s="236">
        <v>44651</v>
      </c>
      <c r="R1236" s="236">
        <v>44835</v>
      </c>
      <c r="S1236" s="291" t="s">
        <v>8590</v>
      </c>
      <c r="T1236" s="196"/>
      <c r="U1236" s="196"/>
      <c r="V1236" s="196"/>
      <c r="W1236" s="196"/>
      <c r="X1236"/>
      <c r="Y1236" t="s">
        <v>8472</v>
      </c>
      <c r="Z1236">
        <v>1630979409</v>
      </c>
      <c r="AA1236" t="s">
        <v>8473</v>
      </c>
      <c r="AB1236" s="221" t="str">
        <f>_xlfn.IFNA(IF(Table[[#This Row],[Programme Partner]]&lt;&gt;Table[[#This Row],[Implementing Partner]],CONCATENATE(Table[[#This Row],[Programme Partner]],"-",Table[[#This Row],[Implementing Partner]]),Table[[#This Row],[Programme Partner]]),"")</f>
        <v>IVY Japan-Mukti Cox's Bazar</v>
      </c>
    </row>
    <row r="1237" spans="1:28" ht="14.4" customHeight="1">
      <c r="A1237" s="183">
        <v>1336</v>
      </c>
      <c r="B1237" s="195" t="s">
        <v>6074</v>
      </c>
      <c r="C1237" s="198" t="s">
        <v>5179</v>
      </c>
      <c r="D1237" s="212" t="s">
        <v>8343</v>
      </c>
      <c r="E1237" s="195" t="s">
        <v>27</v>
      </c>
      <c r="F1237" s="195" t="s">
        <v>8011</v>
      </c>
      <c r="G1237" s="195" t="s">
        <v>8584</v>
      </c>
      <c r="H1237" s="195" t="str">
        <f>IFERROR(VLOOKUP(Table[[#This Row],[Activity Details of Assistance]],WHAT!E:F,2,FALSE),"")</f>
        <v># of tube well</v>
      </c>
      <c r="I1237" s="195"/>
      <c r="J1237">
        <v>8</v>
      </c>
      <c r="K1237" t="s">
        <v>8280</v>
      </c>
      <c r="L1237" s="214" t="s">
        <v>13</v>
      </c>
      <c r="M1237" s="214" t="s">
        <v>14</v>
      </c>
      <c r="N1237" s="195" t="s">
        <v>307</v>
      </c>
      <c r="O1237" s="195" t="s">
        <v>1603</v>
      </c>
      <c r="P1237" s="195" t="s">
        <v>8241</v>
      </c>
      <c r="Q1237" s="236">
        <v>44651</v>
      </c>
      <c r="R1237" s="236">
        <v>44835</v>
      </c>
      <c r="S1237" s="291" t="s">
        <v>8590</v>
      </c>
      <c r="T1237" s="196"/>
      <c r="U1237" s="196"/>
      <c r="V1237" s="196"/>
      <c r="W1237" s="196"/>
      <c r="X1237"/>
      <c r="Y1237" t="s">
        <v>8472</v>
      </c>
      <c r="Z1237">
        <v>1630979409</v>
      </c>
      <c r="AA1237" t="s">
        <v>8473</v>
      </c>
      <c r="AB1237" s="221" t="str">
        <f>_xlfn.IFNA(IF(Table[[#This Row],[Programme Partner]]&lt;&gt;Table[[#This Row],[Implementing Partner]],CONCATENATE(Table[[#This Row],[Programme Partner]],"-",Table[[#This Row],[Implementing Partner]]),Table[[#This Row],[Programme Partner]]),"")</f>
        <v>IVY Japan-Mukti Cox's Bazar</v>
      </c>
    </row>
    <row r="1238" spans="1:28" ht="14.4" customHeight="1">
      <c r="A1238" s="183">
        <v>1337</v>
      </c>
      <c r="B1238" s="195" t="s">
        <v>6074</v>
      </c>
      <c r="C1238" s="198" t="s">
        <v>5179</v>
      </c>
      <c r="D1238" s="212" t="s">
        <v>8343</v>
      </c>
      <c r="E1238" s="195" t="s">
        <v>27</v>
      </c>
      <c r="F1238" s="195" t="s">
        <v>8013</v>
      </c>
      <c r="G1238" t="s">
        <v>8019</v>
      </c>
      <c r="H1238" s="195" t="str">
        <f>IFERROR(VLOOKUP(Table[[#This Row],[Activity Details of Assistance]],WHAT!E:F,2,FALSE),"")</f>
        <v>N/A</v>
      </c>
      <c r="I1238" s="195"/>
      <c r="J1238">
        <v>1</v>
      </c>
      <c r="K1238" t="s">
        <v>8280</v>
      </c>
      <c r="L1238" s="214" t="s">
        <v>13</v>
      </c>
      <c r="M1238" s="214" t="s">
        <v>14</v>
      </c>
      <c r="N1238" s="195" t="s">
        <v>307</v>
      </c>
      <c r="O1238" s="195" t="s">
        <v>1603</v>
      </c>
      <c r="P1238" s="195" t="s">
        <v>8241</v>
      </c>
      <c r="Q1238" s="236">
        <v>44651</v>
      </c>
      <c r="R1238" s="236">
        <v>44835</v>
      </c>
      <c r="S1238" s="291" t="s">
        <v>8590</v>
      </c>
      <c r="T1238" s="196"/>
      <c r="U1238" s="196"/>
      <c r="V1238" s="196"/>
      <c r="W1238" s="196"/>
      <c r="X1238"/>
      <c r="Y1238" t="s">
        <v>8472</v>
      </c>
      <c r="Z1238">
        <v>1630979409</v>
      </c>
      <c r="AA1238" t="s">
        <v>8473</v>
      </c>
      <c r="AB1238" s="221" t="str">
        <f>_xlfn.IFNA(IF(Table[[#This Row],[Programme Partner]]&lt;&gt;Table[[#This Row],[Implementing Partner]],CONCATENATE(Table[[#This Row],[Programme Partner]],"-",Table[[#This Row],[Implementing Partner]]),Table[[#This Row],[Programme Partner]]),"")</f>
        <v>IVY Japan-Mukti Cox's Bazar</v>
      </c>
    </row>
    <row r="1239" spans="1:28" ht="14.4" customHeight="1">
      <c r="A1239" s="183">
        <v>1338</v>
      </c>
      <c r="B1239" s="195" t="s">
        <v>5182</v>
      </c>
      <c r="C1239" s="198" t="s">
        <v>5184</v>
      </c>
      <c r="D1239" s="212" t="s">
        <v>8282</v>
      </c>
      <c r="E1239" s="195" t="s">
        <v>27</v>
      </c>
      <c r="F1239" s="195" t="s">
        <v>8011</v>
      </c>
      <c r="G1239" t="s">
        <v>8355</v>
      </c>
      <c r="H1239" s="195" t="str">
        <f>IFERROR(VLOOKUP(Table[[#This Row],[Activity Details of Assistance]],WHAT!E:F,2,FALSE),"")</f>
        <v># of water network</v>
      </c>
      <c r="I1239" s="195"/>
      <c r="J1239">
        <v>4</v>
      </c>
      <c r="K1239" t="s">
        <v>8280</v>
      </c>
      <c r="L1239" s="214" t="s">
        <v>13</v>
      </c>
      <c r="M1239" s="214" t="s">
        <v>14</v>
      </c>
      <c r="N1239" s="195" t="s">
        <v>307</v>
      </c>
      <c r="O1239" s="195" t="s">
        <v>1599</v>
      </c>
      <c r="P1239" s="195" t="s">
        <v>4720</v>
      </c>
      <c r="Q1239" s="236">
        <v>44651</v>
      </c>
      <c r="R1239" s="236">
        <v>44896</v>
      </c>
      <c r="S1239" t="s">
        <v>8452</v>
      </c>
      <c r="T1239" s="196"/>
      <c r="U1239" s="196"/>
      <c r="V1239" s="196"/>
      <c r="W1239" s="196"/>
      <c r="X1239"/>
      <c r="Y1239" t="s">
        <v>8474</v>
      </c>
      <c r="Z1239">
        <v>1613114224</v>
      </c>
      <c r="AA1239" t="s">
        <v>8475</v>
      </c>
      <c r="AB1239" s="221" t="str">
        <f>_xlfn.IFNA(IF(Table[[#This Row],[Programme Partner]]&lt;&gt;Table[[#This Row],[Implementing Partner]],CONCATENATE(Table[[#This Row],[Programme Partner]],"-",Table[[#This Row],[Implementing Partner]]),Table[[#This Row],[Programme Partner]]),"")</f>
        <v>NCA-NGOF</v>
      </c>
    </row>
    <row r="1240" spans="1:28" ht="14.4" customHeight="1">
      <c r="A1240" s="183">
        <v>1339</v>
      </c>
      <c r="B1240" s="195" t="s">
        <v>5182</v>
      </c>
      <c r="C1240" s="198" t="s">
        <v>5184</v>
      </c>
      <c r="D1240" s="212" t="s">
        <v>8282</v>
      </c>
      <c r="E1240" s="195" t="s">
        <v>27</v>
      </c>
      <c r="F1240" s="195" t="s">
        <v>8011</v>
      </c>
      <c r="G1240" t="s">
        <v>8019</v>
      </c>
      <c r="H1240" s="195" t="str">
        <f>IFERROR(VLOOKUP(Table[[#This Row],[Activity Details of Assistance]],WHAT!E:F,2,FALSE),"")</f>
        <v>N/A</v>
      </c>
      <c r="I1240" s="195"/>
      <c r="J1240">
        <v>3</v>
      </c>
      <c r="K1240" t="s">
        <v>8280</v>
      </c>
      <c r="L1240" s="214" t="s">
        <v>13</v>
      </c>
      <c r="M1240" s="214" t="s">
        <v>14</v>
      </c>
      <c r="N1240" s="195" t="s">
        <v>307</v>
      </c>
      <c r="O1240" s="195" t="s">
        <v>1599</v>
      </c>
      <c r="P1240" s="195" t="s">
        <v>4720</v>
      </c>
      <c r="Q1240" s="236">
        <v>44651</v>
      </c>
      <c r="R1240" s="236">
        <v>44896</v>
      </c>
      <c r="S1240" t="s">
        <v>8452</v>
      </c>
      <c r="T1240" s="196"/>
      <c r="U1240" s="196"/>
      <c r="V1240" s="196"/>
      <c r="W1240" s="196"/>
      <c r="X1240"/>
      <c r="Y1240" t="s">
        <v>8474</v>
      </c>
      <c r="Z1240">
        <v>1613114224</v>
      </c>
      <c r="AA1240" t="s">
        <v>8475</v>
      </c>
      <c r="AB1240" s="221" t="str">
        <f>_xlfn.IFNA(IF(Table[[#This Row],[Programme Partner]]&lt;&gt;Table[[#This Row],[Implementing Partner]],CONCATENATE(Table[[#This Row],[Programme Partner]],"-",Table[[#This Row],[Implementing Partner]]),Table[[#This Row],[Programme Partner]]),"")</f>
        <v>NCA-NGOF</v>
      </c>
    </row>
    <row r="1241" spans="1:28" ht="14.4" customHeight="1">
      <c r="A1241" s="183">
        <v>1340</v>
      </c>
      <c r="B1241" s="195" t="s">
        <v>5182</v>
      </c>
      <c r="C1241" s="198" t="s">
        <v>5184</v>
      </c>
      <c r="D1241" s="212" t="s">
        <v>8282</v>
      </c>
      <c r="E1241" s="195" t="s">
        <v>27</v>
      </c>
      <c r="F1241" s="195" t="s">
        <v>8012</v>
      </c>
      <c r="G1241" s="195" t="s">
        <v>8585</v>
      </c>
      <c r="H1241" s="195" t="str">
        <f>IFERROR(VLOOKUP(Table[[#This Row],[Activity Details of Assistance]],WHAT!E:F,2,FALSE),"")</f>
        <v xml:space="preserve"># of door </v>
      </c>
      <c r="I1241" s="195"/>
      <c r="J1241">
        <v>8</v>
      </c>
      <c r="K1241" t="s">
        <v>8280</v>
      </c>
      <c r="L1241" s="214" t="s">
        <v>13</v>
      </c>
      <c r="M1241" s="214" t="s">
        <v>14</v>
      </c>
      <c r="N1241" s="195" t="s">
        <v>307</v>
      </c>
      <c r="O1241" s="195" t="s">
        <v>1599</v>
      </c>
      <c r="P1241" s="195" t="s">
        <v>4720</v>
      </c>
      <c r="Q1241" s="236">
        <v>44651</v>
      </c>
      <c r="R1241" s="236">
        <v>44896</v>
      </c>
      <c r="S1241" t="s">
        <v>8452</v>
      </c>
      <c r="T1241" s="196"/>
      <c r="U1241" s="196"/>
      <c r="V1241" s="196"/>
      <c r="W1241" s="196"/>
      <c r="X1241"/>
      <c r="Y1241" t="s">
        <v>8474</v>
      </c>
      <c r="Z1241">
        <v>1613114224</v>
      </c>
      <c r="AA1241" t="s">
        <v>8475</v>
      </c>
      <c r="AB1241" s="221" t="str">
        <f>_xlfn.IFNA(IF(Table[[#This Row],[Programme Partner]]&lt;&gt;Table[[#This Row],[Implementing Partner]],CONCATENATE(Table[[#This Row],[Programme Partner]],"-",Table[[#This Row],[Implementing Partner]]),Table[[#This Row],[Programme Partner]]),"")</f>
        <v>NCA-NGOF</v>
      </c>
    </row>
    <row r="1242" spans="1:28" ht="14.4" customHeight="1">
      <c r="A1242" s="183">
        <v>1341</v>
      </c>
      <c r="B1242" s="195" t="s">
        <v>5182</v>
      </c>
      <c r="C1242" s="198" t="s">
        <v>5184</v>
      </c>
      <c r="D1242" s="212" t="s">
        <v>8282</v>
      </c>
      <c r="E1242" s="195" t="s">
        <v>27</v>
      </c>
      <c r="F1242" s="195" t="s">
        <v>8012</v>
      </c>
      <c r="G1242" s="195" t="s">
        <v>8359</v>
      </c>
      <c r="H1242" s="195" t="str">
        <f>IFERROR(VLOOKUP(Table[[#This Row],[Activity Details of Assistance]],WHAT!E:F,2,FALSE),"")</f>
        <v># of FSM Site</v>
      </c>
      <c r="I1242" s="195"/>
      <c r="J1242">
        <v>1</v>
      </c>
      <c r="K1242" t="s">
        <v>8280</v>
      </c>
      <c r="L1242" s="214" t="s">
        <v>13</v>
      </c>
      <c r="M1242" s="214" t="s">
        <v>14</v>
      </c>
      <c r="N1242" s="195" t="s">
        <v>307</v>
      </c>
      <c r="O1242" s="195" t="s">
        <v>1599</v>
      </c>
      <c r="P1242" s="195" t="s">
        <v>4720</v>
      </c>
      <c r="Q1242" s="236">
        <v>44651</v>
      </c>
      <c r="R1242" s="236">
        <v>44896</v>
      </c>
      <c r="S1242" t="s">
        <v>8452</v>
      </c>
      <c r="T1242" s="196"/>
      <c r="U1242" s="196"/>
      <c r="V1242" s="196"/>
      <c r="W1242" s="196"/>
      <c r="X1242"/>
      <c r="Y1242" t="s">
        <v>8474</v>
      </c>
      <c r="Z1242">
        <v>1613114224</v>
      </c>
      <c r="AA1242" t="s">
        <v>8475</v>
      </c>
      <c r="AB1242" s="221" t="str">
        <f>_xlfn.IFNA(IF(Table[[#This Row],[Programme Partner]]&lt;&gt;Table[[#This Row],[Implementing Partner]],CONCATENATE(Table[[#This Row],[Programme Partner]],"-",Table[[#This Row],[Implementing Partner]]),Table[[#This Row],[Programme Partner]]),"")</f>
        <v>NCA-NGOF</v>
      </c>
    </row>
    <row r="1243" spans="1:28" ht="14.4" customHeight="1">
      <c r="A1243" s="183">
        <v>1342</v>
      </c>
      <c r="B1243" s="195" t="s">
        <v>5182</v>
      </c>
      <c r="C1243" s="198" t="s">
        <v>5184</v>
      </c>
      <c r="D1243" s="212" t="s">
        <v>8282</v>
      </c>
      <c r="E1243" s="195" t="s">
        <v>27</v>
      </c>
      <c r="F1243" s="195" t="s">
        <v>8012</v>
      </c>
      <c r="G1243" s="195" t="s">
        <v>8586</v>
      </c>
      <c r="H1243" s="195" t="str">
        <f>IFERROR(VLOOKUP(Table[[#This Row],[Activity Details of Assistance]],WHAT!E:F,2,FALSE),"")</f>
        <v># of door</v>
      </c>
      <c r="I1243" s="195"/>
      <c r="J1243">
        <v>18</v>
      </c>
      <c r="K1243" t="s">
        <v>8280</v>
      </c>
      <c r="L1243" s="214" t="s">
        <v>13</v>
      </c>
      <c r="M1243" s="214" t="s">
        <v>14</v>
      </c>
      <c r="N1243" s="195" t="s">
        <v>307</v>
      </c>
      <c r="O1243" s="195" t="s">
        <v>1599</v>
      </c>
      <c r="P1243" s="195" t="s">
        <v>4720</v>
      </c>
      <c r="Q1243" s="236">
        <v>44651</v>
      </c>
      <c r="R1243" s="236">
        <v>44896</v>
      </c>
      <c r="S1243" t="s">
        <v>8452</v>
      </c>
      <c r="T1243" s="196"/>
      <c r="U1243" s="196"/>
      <c r="V1243" s="196"/>
      <c r="W1243" s="196"/>
      <c r="X1243"/>
      <c r="Y1243" t="s">
        <v>8474</v>
      </c>
      <c r="Z1243">
        <v>1613114224</v>
      </c>
      <c r="AA1243" t="s">
        <v>8475</v>
      </c>
      <c r="AB1243" s="221" t="str">
        <f>_xlfn.IFNA(IF(Table[[#This Row],[Programme Partner]]&lt;&gt;Table[[#This Row],[Implementing Partner]],CONCATENATE(Table[[#This Row],[Programme Partner]],"-",Table[[#This Row],[Implementing Partner]]),Table[[#This Row],[Programme Partner]]),"")</f>
        <v>NCA-NGOF</v>
      </c>
    </row>
    <row r="1244" spans="1:28" ht="14.4" customHeight="1">
      <c r="A1244" s="183">
        <v>1343</v>
      </c>
      <c r="B1244" s="195" t="s">
        <v>5182</v>
      </c>
      <c r="C1244" s="198" t="s">
        <v>5184</v>
      </c>
      <c r="D1244" s="212" t="s">
        <v>8282</v>
      </c>
      <c r="E1244" s="195" t="s">
        <v>27</v>
      </c>
      <c r="F1244" s="195" t="s">
        <v>8013</v>
      </c>
      <c r="G1244" s="213" t="s">
        <v>8314</v>
      </c>
      <c r="H1244" s="195" t="str">
        <f>IFERROR(VLOOKUP(Table[[#This Row],[Activity Details of Assistance]],WHAT!E:F,2,FALSE),"")</f>
        <v># of HP sessions at HH level</v>
      </c>
      <c r="I1244" s="195"/>
      <c r="J1244">
        <v>2389</v>
      </c>
      <c r="K1244" t="s">
        <v>8280</v>
      </c>
      <c r="L1244" s="214" t="s">
        <v>13</v>
      </c>
      <c r="M1244" s="214" t="s">
        <v>14</v>
      </c>
      <c r="N1244" s="195" t="s">
        <v>307</v>
      </c>
      <c r="O1244" s="195" t="s">
        <v>1599</v>
      </c>
      <c r="P1244" s="195" t="s">
        <v>4720</v>
      </c>
      <c r="Q1244" s="236">
        <v>44651</v>
      </c>
      <c r="R1244" s="236">
        <v>44896</v>
      </c>
      <c r="S1244" t="s">
        <v>8452</v>
      </c>
      <c r="T1244" s="196"/>
      <c r="U1244" s="196"/>
      <c r="V1244" s="196"/>
      <c r="W1244" s="196"/>
      <c r="X1244"/>
      <c r="Y1244" t="s">
        <v>8474</v>
      </c>
      <c r="Z1244">
        <v>1613114224</v>
      </c>
      <c r="AA1244" t="s">
        <v>8475</v>
      </c>
      <c r="AB1244" s="221" t="str">
        <f>_xlfn.IFNA(IF(Table[[#This Row],[Programme Partner]]&lt;&gt;Table[[#This Row],[Implementing Partner]],CONCATENATE(Table[[#This Row],[Programme Partner]],"-",Table[[#This Row],[Implementing Partner]]),Table[[#This Row],[Programme Partner]]),"")</f>
        <v>NCA-NGOF</v>
      </c>
    </row>
    <row r="1245" spans="1:28" ht="14.4" customHeight="1">
      <c r="A1245" s="183">
        <v>1344</v>
      </c>
      <c r="B1245" s="195" t="s">
        <v>5182</v>
      </c>
      <c r="C1245" s="198" t="s">
        <v>5184</v>
      </c>
      <c r="D1245" s="212" t="s">
        <v>8282</v>
      </c>
      <c r="E1245" s="195" t="s">
        <v>27</v>
      </c>
      <c r="F1245" s="195" t="s">
        <v>8013</v>
      </c>
      <c r="G1245" s="213" t="s">
        <v>8317</v>
      </c>
      <c r="H1245" s="195" t="str">
        <f>IFERROR(VLOOKUP(Table[[#This Row],[Activity Details of Assistance]],WHAT!E:F,2,FALSE),"")</f>
        <v># of estimated persons reached by mass-media campaign</v>
      </c>
      <c r="I1245" s="195"/>
      <c r="J1245">
        <v>1</v>
      </c>
      <c r="K1245" t="s">
        <v>8280</v>
      </c>
      <c r="L1245" s="214" t="s">
        <v>13</v>
      </c>
      <c r="M1245" s="214" t="s">
        <v>14</v>
      </c>
      <c r="N1245" s="195" t="s">
        <v>307</v>
      </c>
      <c r="O1245" s="195" t="s">
        <v>1599</v>
      </c>
      <c r="P1245" s="195" t="s">
        <v>4720</v>
      </c>
      <c r="Q1245" s="236">
        <v>44651</v>
      </c>
      <c r="R1245" s="236">
        <v>44896</v>
      </c>
      <c r="S1245" t="s">
        <v>8452</v>
      </c>
      <c r="T1245" s="196"/>
      <c r="U1245" s="196"/>
      <c r="V1245" s="196"/>
      <c r="W1245" s="196"/>
      <c r="X1245"/>
      <c r="Y1245" t="s">
        <v>8474</v>
      </c>
      <c r="Z1245">
        <v>1613114224</v>
      </c>
      <c r="AA1245" t="s">
        <v>8475</v>
      </c>
      <c r="AB1245" s="221" t="str">
        <f>_xlfn.IFNA(IF(Table[[#This Row],[Programme Partner]]&lt;&gt;Table[[#This Row],[Implementing Partner]],CONCATENATE(Table[[#This Row],[Programme Partner]],"-",Table[[#This Row],[Implementing Partner]]),Table[[#This Row],[Programme Partner]]),"")</f>
        <v>NCA-NGOF</v>
      </c>
    </row>
    <row r="1246" spans="1:28" ht="14.4" customHeight="1">
      <c r="A1246" s="183">
        <v>1345</v>
      </c>
      <c r="B1246" s="195" t="s">
        <v>5182</v>
      </c>
      <c r="C1246" s="198" t="s">
        <v>5184</v>
      </c>
      <c r="D1246" s="212" t="s">
        <v>8282</v>
      </c>
      <c r="E1246" s="195" t="s">
        <v>27</v>
      </c>
      <c r="F1246" s="195" t="s">
        <v>8013</v>
      </c>
      <c r="G1246" s="195" t="s">
        <v>8314</v>
      </c>
      <c r="H1246" s="195" t="str">
        <f>IFERROR(VLOOKUP(Table[[#This Row],[Activity Details of Assistance]],WHAT!E:F,2,FALSE),"")</f>
        <v># of HP sessions at HH level</v>
      </c>
      <c r="I1246" s="195"/>
      <c r="J1246">
        <v>3997</v>
      </c>
      <c r="K1246" t="s">
        <v>8280</v>
      </c>
      <c r="L1246" s="214" t="s">
        <v>13</v>
      </c>
      <c r="M1246" s="214" t="s">
        <v>14</v>
      </c>
      <c r="N1246" s="195" t="s">
        <v>307</v>
      </c>
      <c r="O1246" s="195" t="s">
        <v>1599</v>
      </c>
      <c r="P1246" s="195" t="s">
        <v>8198</v>
      </c>
      <c r="Q1246" s="236">
        <v>44651</v>
      </c>
      <c r="R1246" s="236">
        <v>44896</v>
      </c>
      <c r="S1246" s="291" t="s">
        <v>8590</v>
      </c>
      <c r="T1246" s="196"/>
      <c r="U1246" s="196"/>
      <c r="V1246" s="196"/>
      <c r="W1246" s="196"/>
      <c r="X1246"/>
      <c r="Y1246" t="s">
        <v>8474</v>
      </c>
      <c r="Z1246">
        <v>1613114224</v>
      </c>
      <c r="AA1246" t="s">
        <v>8475</v>
      </c>
      <c r="AB1246" s="221" t="str">
        <f>_xlfn.IFNA(IF(Table[[#This Row],[Programme Partner]]&lt;&gt;Table[[#This Row],[Implementing Partner]],CONCATENATE(Table[[#This Row],[Programme Partner]],"-",Table[[#This Row],[Implementing Partner]]),Table[[#This Row],[Programme Partner]]),"")</f>
        <v>NCA-NGOF</v>
      </c>
    </row>
    <row r="1247" spans="1:28" ht="14.4" customHeight="1">
      <c r="A1247" s="183">
        <v>1346</v>
      </c>
      <c r="B1247" s="195" t="s">
        <v>5039</v>
      </c>
      <c r="C1247" s="198" t="s">
        <v>5087</v>
      </c>
      <c r="D1247" s="212" t="s">
        <v>8342</v>
      </c>
      <c r="E1247" s="195" t="s">
        <v>27</v>
      </c>
      <c r="F1247" s="195" t="s">
        <v>8011</v>
      </c>
      <c r="G1247" s="213" t="s">
        <v>8353</v>
      </c>
      <c r="H1247" s="195" t="str">
        <f>IFERROR(VLOOKUP(Table[[#This Row],[Activity Details of Assistance]],WHAT!E:F,2,FALSE),"")</f>
        <v># of tube well</v>
      </c>
      <c r="I1247" s="195"/>
      <c r="J1247">
        <v>4</v>
      </c>
      <c r="K1247" t="s">
        <v>8280</v>
      </c>
      <c r="L1247" s="214" t="s">
        <v>13</v>
      </c>
      <c r="M1247" s="214" t="s">
        <v>14</v>
      </c>
      <c r="N1247" s="195" t="s">
        <v>309</v>
      </c>
      <c r="O1247" s="195" t="s">
        <v>1608</v>
      </c>
      <c r="P1247" s="195" t="s">
        <v>8212</v>
      </c>
      <c r="Q1247" s="236">
        <v>44651</v>
      </c>
      <c r="R1247" s="236">
        <v>44682</v>
      </c>
      <c r="S1247" s="291" t="s">
        <v>8590</v>
      </c>
      <c r="T1247" s="196"/>
      <c r="U1247" s="196"/>
      <c r="V1247" s="196"/>
      <c r="W1247" s="196"/>
      <c r="X1247"/>
      <c r="Y1247" t="s">
        <v>8412</v>
      </c>
      <c r="Z1247">
        <v>8801712837770</v>
      </c>
      <c r="AA1247" t="s">
        <v>8413</v>
      </c>
      <c r="AB1247" s="221" t="str">
        <f>_xlfn.IFNA(IF(Table[[#This Row],[Programme Partner]]&lt;&gt;Table[[#This Row],[Implementing Partner]],CONCATENATE(Table[[#This Row],[Programme Partner]],"-",Table[[#This Row],[Implementing Partner]]),Table[[#This Row],[Programme Partner]]),"")</f>
        <v>CARE-DSK</v>
      </c>
    </row>
    <row r="1248" spans="1:28" ht="14.4" customHeight="1">
      <c r="A1248" s="183">
        <v>1347</v>
      </c>
      <c r="B1248" s="195" t="s">
        <v>5039</v>
      </c>
      <c r="C1248" s="198" t="s">
        <v>5087</v>
      </c>
      <c r="D1248" s="212" t="s">
        <v>8342</v>
      </c>
      <c r="E1248" s="195" t="s">
        <v>27</v>
      </c>
      <c r="F1248" s="195" t="s">
        <v>8012</v>
      </c>
      <c r="G1248" s="213" t="s">
        <v>8354</v>
      </c>
      <c r="H1248" s="195" t="str">
        <f>IFERROR(VLOOKUP(Table[[#This Row],[Activity Details of Assistance]],WHAT!E:F,2,FALSE),"")</f>
        <v># of door</v>
      </c>
      <c r="I1248" s="195"/>
      <c r="J1248">
        <v>21</v>
      </c>
      <c r="K1248" t="s">
        <v>8280</v>
      </c>
      <c r="L1248" s="214" t="s">
        <v>13</v>
      </c>
      <c r="M1248" s="214" t="s">
        <v>14</v>
      </c>
      <c r="N1248" s="195" t="s">
        <v>309</v>
      </c>
      <c r="O1248" s="195" t="s">
        <v>1608</v>
      </c>
      <c r="P1248" s="195" t="s">
        <v>8212</v>
      </c>
      <c r="Q1248" s="236">
        <v>44651</v>
      </c>
      <c r="R1248" s="236">
        <v>44682</v>
      </c>
      <c r="S1248" s="291" t="s">
        <v>8590</v>
      </c>
      <c r="T1248" s="196"/>
      <c r="U1248" s="196"/>
      <c r="V1248" s="196"/>
      <c r="W1248" s="196"/>
      <c r="X1248"/>
      <c r="Y1248" t="s">
        <v>8412</v>
      </c>
      <c r="Z1248">
        <v>8801712837770</v>
      </c>
      <c r="AA1248" t="s">
        <v>8413</v>
      </c>
      <c r="AB1248" s="221" t="str">
        <f>_xlfn.IFNA(IF(Table[[#This Row],[Programme Partner]]&lt;&gt;Table[[#This Row],[Implementing Partner]],CONCATENATE(Table[[#This Row],[Programme Partner]],"-",Table[[#This Row],[Implementing Partner]]),Table[[#This Row],[Programme Partner]]),"")</f>
        <v>CARE-DSK</v>
      </c>
    </row>
    <row r="1249" spans="1:28" ht="14.4" customHeight="1">
      <c r="A1249" s="183">
        <v>1348</v>
      </c>
      <c r="B1249" s="195" t="s">
        <v>5039</v>
      </c>
      <c r="C1249" s="198" t="s">
        <v>5087</v>
      </c>
      <c r="D1249" s="212" t="s">
        <v>8342</v>
      </c>
      <c r="E1249" s="195" t="s">
        <v>27</v>
      </c>
      <c r="F1249" s="195" t="s">
        <v>8013</v>
      </c>
      <c r="G1249" s="213" t="s">
        <v>8314</v>
      </c>
      <c r="H1249" s="195" t="str">
        <f>IFERROR(VLOOKUP(Table[[#This Row],[Activity Details of Assistance]],WHAT!E:F,2,FALSE),"")</f>
        <v># of HP sessions at HH level</v>
      </c>
      <c r="I1249" s="195"/>
      <c r="J1249">
        <v>70</v>
      </c>
      <c r="K1249" t="s">
        <v>8280</v>
      </c>
      <c r="L1249" s="214" t="s">
        <v>13</v>
      </c>
      <c r="M1249" s="214" t="s">
        <v>14</v>
      </c>
      <c r="N1249" s="195" t="s">
        <v>309</v>
      </c>
      <c r="O1249" s="195" t="s">
        <v>1608</v>
      </c>
      <c r="P1249" s="195" t="s">
        <v>8212</v>
      </c>
      <c r="Q1249" s="236">
        <v>44651</v>
      </c>
      <c r="R1249" s="236">
        <v>44682</v>
      </c>
      <c r="S1249" s="291" t="s">
        <v>8590</v>
      </c>
      <c r="T1249" s="196"/>
      <c r="U1249" s="196"/>
      <c r="V1249" s="196"/>
      <c r="W1249" s="196"/>
      <c r="X1249"/>
      <c r="Y1249" t="s">
        <v>8412</v>
      </c>
      <c r="Z1249">
        <v>8801712837770</v>
      </c>
      <c r="AA1249" t="s">
        <v>8413</v>
      </c>
      <c r="AB1249" s="221" t="str">
        <f>_xlfn.IFNA(IF(Table[[#This Row],[Programme Partner]]&lt;&gt;Table[[#This Row],[Implementing Partner]],CONCATENATE(Table[[#This Row],[Programme Partner]],"-",Table[[#This Row],[Implementing Partner]]),Table[[#This Row],[Programme Partner]]),"")</f>
        <v>CARE-DSK</v>
      </c>
    </row>
    <row r="1250" spans="1:28" ht="14.4" customHeight="1">
      <c r="A1250" s="183">
        <v>1349</v>
      </c>
      <c r="B1250" t="s">
        <v>5035</v>
      </c>
      <c r="C1250" s="198" t="s">
        <v>5087</v>
      </c>
      <c r="D1250" s="212" t="s">
        <v>8511</v>
      </c>
      <c r="E1250" s="195" t="s">
        <v>27</v>
      </c>
      <c r="F1250" s="195" t="s">
        <v>8011</v>
      </c>
      <c r="G1250" s="195" t="s">
        <v>8584</v>
      </c>
      <c r="H1250" s="195" t="str">
        <f>IFERROR(VLOOKUP(Table[[#This Row],[Activity Details of Assistance]],WHAT!E:F,2,FALSE),"")</f>
        <v># of tube well</v>
      </c>
      <c r="I1250" s="195"/>
      <c r="J1250">
        <v>4</v>
      </c>
      <c r="K1250" t="s">
        <v>8280</v>
      </c>
      <c r="L1250" s="214" t="s">
        <v>13</v>
      </c>
      <c r="M1250" s="214" t="s">
        <v>14</v>
      </c>
      <c r="N1250" s="195" t="s">
        <v>309</v>
      </c>
      <c r="O1250" s="195" t="s">
        <v>1606</v>
      </c>
      <c r="P1250" s="195" t="s">
        <v>4662</v>
      </c>
      <c r="Q1250" s="236">
        <v>44651</v>
      </c>
      <c r="R1250" s="236">
        <v>44743</v>
      </c>
      <c r="S1250" t="s">
        <v>8452</v>
      </c>
      <c r="T1250" s="196"/>
      <c r="U1250" s="196"/>
      <c r="V1250" s="196"/>
      <c r="W1250" s="196"/>
      <c r="X1250"/>
      <c r="Y1250" t="s">
        <v>8467</v>
      </c>
      <c r="Z1250">
        <v>1714495950</v>
      </c>
      <c r="AA1250" t="s">
        <v>8468</v>
      </c>
      <c r="AB1250" s="221" t="str">
        <f>_xlfn.IFNA(IF(Table[[#This Row],[Programme Partner]]&lt;&gt;Table[[#This Row],[Implementing Partner]],CONCATENATE(Table[[#This Row],[Programme Partner]],"-",Table[[#This Row],[Implementing Partner]]),Table[[#This Row],[Programme Partner]]),"")</f>
        <v>CA-DSK</v>
      </c>
    </row>
    <row r="1251" spans="1:28" ht="14.4" customHeight="1">
      <c r="A1251" s="183">
        <v>1350</v>
      </c>
      <c r="B1251" t="s">
        <v>5035</v>
      </c>
      <c r="C1251" s="198" t="s">
        <v>5087</v>
      </c>
      <c r="D1251" s="212" t="s">
        <v>8511</v>
      </c>
      <c r="E1251" s="195" t="s">
        <v>27</v>
      </c>
      <c r="F1251" s="195" t="s">
        <v>8011</v>
      </c>
      <c r="G1251" s="213" t="s">
        <v>8355</v>
      </c>
      <c r="H1251" s="195" t="str">
        <f>IFERROR(VLOOKUP(Table[[#This Row],[Activity Details of Assistance]],WHAT!E:F,2,FALSE),"")</f>
        <v># of water network</v>
      </c>
      <c r="I1251" s="195"/>
      <c r="J1251">
        <v>4</v>
      </c>
      <c r="K1251" t="s">
        <v>8280</v>
      </c>
      <c r="L1251" s="214" t="s">
        <v>13</v>
      </c>
      <c r="M1251" s="214" t="s">
        <v>14</v>
      </c>
      <c r="N1251" s="195" t="s">
        <v>309</v>
      </c>
      <c r="O1251" s="195" t="s">
        <v>1606</v>
      </c>
      <c r="P1251" s="195" t="s">
        <v>4662</v>
      </c>
      <c r="Q1251" s="236">
        <v>44651</v>
      </c>
      <c r="R1251" s="236">
        <v>44743</v>
      </c>
      <c r="S1251" t="s">
        <v>8452</v>
      </c>
      <c r="T1251" s="196"/>
      <c r="U1251" s="196"/>
      <c r="V1251" s="196"/>
      <c r="W1251" s="196"/>
      <c r="X1251"/>
      <c r="Y1251" t="s">
        <v>8467</v>
      </c>
      <c r="Z1251">
        <v>1714495950</v>
      </c>
      <c r="AA1251" t="s">
        <v>8468</v>
      </c>
      <c r="AB1251" s="221" t="str">
        <f>_xlfn.IFNA(IF(Table[[#This Row],[Programme Partner]]&lt;&gt;Table[[#This Row],[Implementing Partner]],CONCATENATE(Table[[#This Row],[Programme Partner]],"-",Table[[#This Row],[Implementing Partner]]),Table[[#This Row],[Programme Partner]]),"")</f>
        <v>CA-DSK</v>
      </c>
    </row>
    <row r="1252" spans="1:28" ht="14.4" customHeight="1">
      <c r="A1252" s="183">
        <v>1351</v>
      </c>
      <c r="B1252" t="s">
        <v>5035</v>
      </c>
      <c r="C1252" s="198" t="s">
        <v>5087</v>
      </c>
      <c r="D1252" s="212" t="s">
        <v>8511</v>
      </c>
      <c r="E1252" s="195" t="s">
        <v>27</v>
      </c>
      <c r="F1252" s="195" t="s">
        <v>8012</v>
      </c>
      <c r="G1252" s="195" t="s">
        <v>8585</v>
      </c>
      <c r="H1252" s="195" t="str">
        <f>IFERROR(VLOOKUP(Table[[#This Row],[Activity Details of Assistance]],WHAT!E:F,2,FALSE),"")</f>
        <v xml:space="preserve"># of door </v>
      </c>
      <c r="I1252" s="195"/>
      <c r="J1252">
        <v>10</v>
      </c>
      <c r="K1252" t="s">
        <v>8280</v>
      </c>
      <c r="L1252" s="214" t="s">
        <v>13</v>
      </c>
      <c r="M1252" s="214" t="s">
        <v>14</v>
      </c>
      <c r="N1252" s="195" t="s">
        <v>309</v>
      </c>
      <c r="O1252" s="195" t="s">
        <v>1606</v>
      </c>
      <c r="P1252" s="195" t="s">
        <v>4662</v>
      </c>
      <c r="Q1252" s="236">
        <v>44651</v>
      </c>
      <c r="R1252" s="236">
        <v>44743</v>
      </c>
      <c r="S1252" t="s">
        <v>8452</v>
      </c>
      <c r="T1252" s="196"/>
      <c r="U1252" s="196"/>
      <c r="V1252" s="196"/>
      <c r="W1252" s="196"/>
      <c r="X1252"/>
      <c r="Y1252" t="s">
        <v>8467</v>
      </c>
      <c r="Z1252">
        <v>1714495950</v>
      </c>
      <c r="AA1252" t="s">
        <v>8468</v>
      </c>
      <c r="AB1252" s="221" t="str">
        <f>_xlfn.IFNA(IF(Table[[#This Row],[Programme Partner]]&lt;&gt;Table[[#This Row],[Implementing Partner]],CONCATENATE(Table[[#This Row],[Programme Partner]],"-",Table[[#This Row],[Implementing Partner]]),Table[[#This Row],[Programme Partner]]),"")</f>
        <v>CA-DSK</v>
      </c>
    </row>
    <row r="1253" spans="1:28" ht="14.4" customHeight="1">
      <c r="A1253" s="183">
        <v>1352</v>
      </c>
      <c r="B1253" t="s">
        <v>5035</v>
      </c>
      <c r="C1253" s="198" t="s">
        <v>5087</v>
      </c>
      <c r="D1253" s="212" t="s">
        <v>8511</v>
      </c>
      <c r="E1253" s="195" t="s">
        <v>27</v>
      </c>
      <c r="F1253" s="195" t="s">
        <v>8012</v>
      </c>
      <c r="G1253" s="195" t="s">
        <v>8359</v>
      </c>
      <c r="H1253" s="195" t="str">
        <f>IFERROR(VLOOKUP(Table[[#This Row],[Activity Details of Assistance]],WHAT!E:F,2,FALSE),"")</f>
        <v># of FSM Site</v>
      </c>
      <c r="I1253" s="195"/>
      <c r="J1253">
        <v>4</v>
      </c>
      <c r="K1253" t="s">
        <v>8280</v>
      </c>
      <c r="L1253" s="214" t="s">
        <v>13</v>
      </c>
      <c r="M1253" s="214" t="s">
        <v>14</v>
      </c>
      <c r="N1253" s="195" t="s">
        <v>309</v>
      </c>
      <c r="O1253" s="195" t="s">
        <v>1606</v>
      </c>
      <c r="P1253" s="195" t="s">
        <v>4662</v>
      </c>
      <c r="Q1253" s="236">
        <v>44651</v>
      </c>
      <c r="R1253" s="236">
        <v>44743</v>
      </c>
      <c r="S1253" t="s">
        <v>8452</v>
      </c>
      <c r="T1253" s="196"/>
      <c r="U1253" s="196"/>
      <c r="V1253" s="196"/>
      <c r="W1253" s="196"/>
      <c r="X1253"/>
      <c r="Y1253" t="s">
        <v>8467</v>
      </c>
      <c r="Z1253">
        <v>1714495950</v>
      </c>
      <c r="AA1253" t="s">
        <v>8468</v>
      </c>
      <c r="AB1253" s="221" t="str">
        <f>_xlfn.IFNA(IF(Table[[#This Row],[Programme Partner]]&lt;&gt;Table[[#This Row],[Implementing Partner]],CONCATENATE(Table[[#This Row],[Programme Partner]],"-",Table[[#This Row],[Implementing Partner]]),Table[[#This Row],[Programme Partner]]),"")</f>
        <v>CA-DSK</v>
      </c>
    </row>
    <row r="1254" spans="1:28" ht="14.4" customHeight="1">
      <c r="A1254" s="183">
        <v>1353</v>
      </c>
      <c r="B1254" t="s">
        <v>5035</v>
      </c>
      <c r="C1254" s="198" t="s">
        <v>5087</v>
      </c>
      <c r="D1254" s="212" t="s">
        <v>8511</v>
      </c>
      <c r="E1254" s="195" t="s">
        <v>27</v>
      </c>
      <c r="F1254" s="195" t="s">
        <v>8012</v>
      </c>
      <c r="G1254" s="213" t="s">
        <v>8356</v>
      </c>
      <c r="H1254" s="195" t="str">
        <f>IFERROR(VLOOKUP(Table[[#This Row],[Activity Details of Assistance]],WHAT!E:F,2,FALSE),"")</f>
        <v># of FSM Site</v>
      </c>
      <c r="I1254" s="195"/>
      <c r="J1254">
        <v>4</v>
      </c>
      <c r="K1254" t="s">
        <v>8280</v>
      </c>
      <c r="L1254" s="214" t="s">
        <v>13</v>
      </c>
      <c r="M1254" s="214" t="s">
        <v>14</v>
      </c>
      <c r="N1254" s="195" t="s">
        <v>309</v>
      </c>
      <c r="O1254" s="195" t="s">
        <v>1606</v>
      </c>
      <c r="P1254" s="195" t="s">
        <v>4662</v>
      </c>
      <c r="Q1254" s="236">
        <v>44651</v>
      </c>
      <c r="R1254" s="236">
        <v>44743</v>
      </c>
      <c r="S1254" t="s">
        <v>8452</v>
      </c>
      <c r="T1254" s="196"/>
      <c r="U1254" s="196"/>
      <c r="V1254" s="196"/>
      <c r="W1254" s="196"/>
      <c r="X1254"/>
      <c r="Y1254" t="s">
        <v>8467</v>
      </c>
      <c r="Z1254">
        <v>1714495950</v>
      </c>
      <c r="AA1254" t="s">
        <v>8468</v>
      </c>
      <c r="AB1254" s="221" t="str">
        <f>_xlfn.IFNA(IF(Table[[#This Row],[Programme Partner]]&lt;&gt;Table[[#This Row],[Implementing Partner]],CONCATENATE(Table[[#This Row],[Programme Partner]],"-",Table[[#This Row],[Implementing Partner]]),Table[[#This Row],[Programme Partner]]),"")</f>
        <v>CA-DSK</v>
      </c>
    </row>
    <row r="1255" spans="1:28" ht="14.4" customHeight="1">
      <c r="A1255" s="183">
        <v>1354</v>
      </c>
      <c r="B1255" t="s">
        <v>5035</v>
      </c>
      <c r="C1255" s="198" t="s">
        <v>5087</v>
      </c>
      <c r="D1255" s="212" t="s">
        <v>8511</v>
      </c>
      <c r="E1255" s="195" t="s">
        <v>27</v>
      </c>
      <c r="F1255" s="195" t="s">
        <v>8012</v>
      </c>
      <c r="G1255" s="195" t="s">
        <v>8586</v>
      </c>
      <c r="H1255" s="195" t="str">
        <f>IFERROR(VLOOKUP(Table[[#This Row],[Activity Details of Assistance]],WHAT!E:F,2,FALSE),"")</f>
        <v># of door</v>
      </c>
      <c r="I1255" s="195"/>
      <c r="J1255">
        <v>10</v>
      </c>
      <c r="K1255" t="s">
        <v>8280</v>
      </c>
      <c r="L1255" s="214" t="s">
        <v>13</v>
      </c>
      <c r="M1255" s="214" t="s">
        <v>14</v>
      </c>
      <c r="N1255" s="195" t="s">
        <v>309</v>
      </c>
      <c r="O1255" s="195" t="s">
        <v>1606</v>
      </c>
      <c r="P1255" s="195" t="s">
        <v>4662</v>
      </c>
      <c r="Q1255" s="236">
        <v>44651</v>
      </c>
      <c r="R1255" s="236">
        <v>44743</v>
      </c>
      <c r="S1255" t="s">
        <v>8452</v>
      </c>
      <c r="T1255" s="196"/>
      <c r="U1255" s="196"/>
      <c r="V1255" s="196"/>
      <c r="W1255" s="196"/>
      <c r="X1255"/>
      <c r="Y1255" t="s">
        <v>8467</v>
      </c>
      <c r="Z1255">
        <v>1714495950</v>
      </c>
      <c r="AA1255" t="s">
        <v>8468</v>
      </c>
      <c r="AB1255" s="221" t="str">
        <f>_xlfn.IFNA(IF(Table[[#This Row],[Programme Partner]]&lt;&gt;Table[[#This Row],[Implementing Partner]],CONCATENATE(Table[[#This Row],[Programme Partner]],"-",Table[[#This Row],[Implementing Partner]]),Table[[#This Row],[Programme Partner]]),"")</f>
        <v>CA-DSK</v>
      </c>
    </row>
    <row r="1256" spans="1:28" ht="14.4" customHeight="1">
      <c r="A1256" s="183">
        <v>1355</v>
      </c>
      <c r="B1256" t="s">
        <v>5035</v>
      </c>
      <c r="C1256" s="198" t="s">
        <v>5087</v>
      </c>
      <c r="D1256" s="212" t="s">
        <v>8511</v>
      </c>
      <c r="E1256" s="195" t="s">
        <v>27</v>
      </c>
      <c r="F1256" s="195" t="s">
        <v>8012</v>
      </c>
      <c r="G1256" s="213" t="s">
        <v>8357</v>
      </c>
      <c r="H1256" s="195" t="str">
        <f>IFERROR(VLOOKUP(Table[[#This Row],[Activity Details of Assistance]],WHAT!E:F,2,FALSE),"")</f>
        <v># of door</v>
      </c>
      <c r="I1256" s="195"/>
      <c r="J1256">
        <v>149</v>
      </c>
      <c r="K1256" t="s">
        <v>8280</v>
      </c>
      <c r="L1256" s="214" t="s">
        <v>13</v>
      </c>
      <c r="M1256" s="214" t="s">
        <v>14</v>
      </c>
      <c r="N1256" s="195" t="s">
        <v>309</v>
      </c>
      <c r="O1256" s="195" t="s">
        <v>1606</v>
      </c>
      <c r="P1256" s="195" t="s">
        <v>4662</v>
      </c>
      <c r="Q1256" s="236">
        <v>44651</v>
      </c>
      <c r="R1256" s="236">
        <v>44743</v>
      </c>
      <c r="S1256" t="s">
        <v>8452</v>
      </c>
      <c r="T1256" s="196"/>
      <c r="U1256" s="196"/>
      <c r="V1256" s="196"/>
      <c r="W1256" s="196"/>
      <c r="X1256"/>
      <c r="Y1256" t="s">
        <v>8467</v>
      </c>
      <c r="Z1256">
        <v>1714495950</v>
      </c>
      <c r="AA1256" t="s">
        <v>8468</v>
      </c>
      <c r="AB1256" s="221" t="str">
        <f>_xlfn.IFNA(IF(Table[[#This Row],[Programme Partner]]&lt;&gt;Table[[#This Row],[Implementing Partner]],CONCATENATE(Table[[#This Row],[Programme Partner]],"-",Table[[#This Row],[Implementing Partner]]),Table[[#This Row],[Programme Partner]]),"")</f>
        <v>CA-DSK</v>
      </c>
    </row>
    <row r="1257" spans="1:28" ht="14.4" customHeight="1">
      <c r="A1257" s="183">
        <v>1356</v>
      </c>
      <c r="B1257" t="s">
        <v>5035</v>
      </c>
      <c r="C1257" s="198" t="s">
        <v>5087</v>
      </c>
      <c r="D1257" s="212" t="s">
        <v>8511</v>
      </c>
      <c r="E1257" s="195" t="s">
        <v>27</v>
      </c>
      <c r="F1257" s="195" t="s">
        <v>8013</v>
      </c>
      <c r="G1257" s="213" t="s">
        <v>8314</v>
      </c>
      <c r="H1257" s="195" t="str">
        <f>IFERROR(VLOOKUP(Table[[#This Row],[Activity Details of Assistance]],WHAT!E:F,2,FALSE),"")</f>
        <v># of HP sessions at HH level</v>
      </c>
      <c r="I1257" s="195"/>
      <c r="J1257">
        <v>110</v>
      </c>
      <c r="K1257" t="s">
        <v>8280</v>
      </c>
      <c r="L1257" s="214" t="s">
        <v>13</v>
      </c>
      <c r="M1257" s="214" t="s">
        <v>14</v>
      </c>
      <c r="N1257" s="195" t="s">
        <v>309</v>
      </c>
      <c r="O1257" s="195" t="s">
        <v>1606</v>
      </c>
      <c r="P1257" s="195" t="s">
        <v>4662</v>
      </c>
      <c r="Q1257" s="236">
        <v>44651</v>
      </c>
      <c r="R1257" s="236">
        <v>44743</v>
      </c>
      <c r="S1257" t="s">
        <v>8452</v>
      </c>
      <c r="T1257" s="196"/>
      <c r="U1257" s="196"/>
      <c r="V1257" s="196"/>
      <c r="W1257" s="196"/>
      <c r="X1257"/>
      <c r="Y1257" t="s">
        <v>8467</v>
      </c>
      <c r="Z1257">
        <v>1714495950</v>
      </c>
      <c r="AA1257" t="s">
        <v>8468</v>
      </c>
      <c r="AB1257" s="221" t="str">
        <f>_xlfn.IFNA(IF(Table[[#This Row],[Programme Partner]]&lt;&gt;Table[[#This Row],[Implementing Partner]],CONCATENATE(Table[[#This Row],[Programme Partner]],"-",Table[[#This Row],[Implementing Partner]]),Table[[#This Row],[Programme Partner]]),"")</f>
        <v>CA-DSK</v>
      </c>
    </row>
    <row r="1258" spans="1:28" ht="14.4" customHeight="1">
      <c r="A1258" s="183">
        <v>1357</v>
      </c>
      <c r="B1258" t="s">
        <v>5035</v>
      </c>
      <c r="C1258" s="198" t="s">
        <v>5087</v>
      </c>
      <c r="D1258" s="212" t="s">
        <v>8511</v>
      </c>
      <c r="E1258" s="195" t="s">
        <v>27</v>
      </c>
      <c r="F1258" s="195" t="s">
        <v>8014</v>
      </c>
      <c r="G1258" s="195" t="s">
        <v>8361</v>
      </c>
      <c r="H1258" s="195" t="str">
        <f>IFERROR(VLOOKUP(Table[[#This Row],[Activity Details of Assistance]],WHAT!E:F,2,FALSE),"")</f>
        <v># of plant</v>
      </c>
      <c r="I1258" s="195"/>
      <c r="J1258">
        <v>1</v>
      </c>
      <c r="K1258" t="s">
        <v>8280</v>
      </c>
      <c r="L1258" s="214" t="s">
        <v>13</v>
      </c>
      <c r="M1258" s="214" t="s">
        <v>14</v>
      </c>
      <c r="N1258" s="195" t="s">
        <v>309</v>
      </c>
      <c r="O1258" s="195" t="s">
        <v>1606</v>
      </c>
      <c r="P1258" s="195" t="s">
        <v>4662</v>
      </c>
      <c r="Q1258" s="236">
        <v>44651</v>
      </c>
      <c r="R1258" s="236">
        <v>44743</v>
      </c>
      <c r="S1258" t="s">
        <v>8452</v>
      </c>
      <c r="T1258" s="196"/>
      <c r="U1258" s="196"/>
      <c r="V1258" s="196"/>
      <c r="W1258" s="196"/>
      <c r="X1258"/>
      <c r="Y1258" t="s">
        <v>8467</v>
      </c>
      <c r="Z1258">
        <v>1714495950</v>
      </c>
      <c r="AA1258" t="s">
        <v>8468</v>
      </c>
      <c r="AB1258" s="221" t="str">
        <f>_xlfn.IFNA(IF(Table[[#This Row],[Programme Partner]]&lt;&gt;Table[[#This Row],[Implementing Partner]],CONCATENATE(Table[[#This Row],[Programme Partner]],"-",Table[[#This Row],[Implementing Partner]]),Table[[#This Row],[Programme Partner]]),"")</f>
        <v>CA-DSK</v>
      </c>
    </row>
    <row r="1259" spans="1:28" ht="14.4" customHeight="1">
      <c r="A1259" s="183">
        <v>1358</v>
      </c>
      <c r="B1259" s="195" t="s">
        <v>5148</v>
      </c>
      <c r="C1259" s="198" t="s">
        <v>5087</v>
      </c>
      <c r="D1259" s="212" t="s">
        <v>6017</v>
      </c>
      <c r="E1259" s="195" t="s">
        <v>27</v>
      </c>
      <c r="F1259" s="195" t="s">
        <v>8011</v>
      </c>
      <c r="G1259" s="213" t="s">
        <v>8355</v>
      </c>
      <c r="H1259" s="195" t="str">
        <f>IFERROR(VLOOKUP(Table[[#This Row],[Activity Details of Assistance]],WHAT!E:F,2,FALSE),"")</f>
        <v># of water network</v>
      </c>
      <c r="I1259" s="195"/>
      <c r="J1259">
        <v>15</v>
      </c>
      <c r="K1259" t="s">
        <v>8280</v>
      </c>
      <c r="L1259" s="214" t="s">
        <v>13</v>
      </c>
      <c r="M1259" s="214" t="s">
        <v>14</v>
      </c>
      <c r="N1259" s="195" t="s">
        <v>307</v>
      </c>
      <c r="O1259" s="195" t="s">
        <v>1599</v>
      </c>
      <c r="P1259" s="195" t="s">
        <v>4717</v>
      </c>
      <c r="Q1259" s="236">
        <v>44651</v>
      </c>
      <c r="R1259" s="236">
        <v>44652</v>
      </c>
      <c r="S1259" t="s">
        <v>8452</v>
      </c>
      <c r="T1259" s="196"/>
      <c r="U1259" s="196"/>
      <c r="V1259" s="196"/>
      <c r="W1259" s="196"/>
      <c r="X1259"/>
      <c r="Y1259" t="s">
        <v>8293</v>
      </c>
      <c r="Z1259">
        <v>1737538933</v>
      </c>
      <c r="AA1259" t="s">
        <v>8294</v>
      </c>
      <c r="AB1259" s="221" t="str">
        <f>_xlfn.IFNA(IF(Table[[#This Row],[Programme Partner]]&lt;&gt;Table[[#This Row],[Implementing Partner]],CONCATENATE(Table[[#This Row],[Programme Partner]],"-",Table[[#This Row],[Implementing Partner]]),Table[[#This Row],[Programme Partner]]),"")</f>
        <v>IOM-DSK</v>
      </c>
    </row>
    <row r="1260" spans="1:28" ht="14.4" customHeight="1">
      <c r="A1260" s="183">
        <v>1359</v>
      </c>
      <c r="B1260" s="195" t="s">
        <v>5148</v>
      </c>
      <c r="C1260" s="198" t="s">
        <v>5087</v>
      </c>
      <c r="D1260" s="212" t="s">
        <v>6017</v>
      </c>
      <c r="E1260" s="195" t="s">
        <v>27</v>
      </c>
      <c r="F1260" s="195" t="s">
        <v>8011</v>
      </c>
      <c r="G1260" t="s">
        <v>8019</v>
      </c>
      <c r="H1260" s="195" t="str">
        <f>IFERROR(VLOOKUP(Table[[#This Row],[Activity Details of Assistance]],WHAT!E:F,2,FALSE),"")</f>
        <v>N/A</v>
      </c>
      <c r="I1260" s="195"/>
      <c r="J1260">
        <v>344</v>
      </c>
      <c r="K1260" t="s">
        <v>8280</v>
      </c>
      <c r="L1260" s="214" t="s">
        <v>13</v>
      </c>
      <c r="M1260" s="214" t="s">
        <v>14</v>
      </c>
      <c r="N1260" s="195" t="s">
        <v>307</v>
      </c>
      <c r="O1260" s="195" t="s">
        <v>1599</v>
      </c>
      <c r="P1260" s="195" t="s">
        <v>4717</v>
      </c>
      <c r="Q1260" s="236">
        <v>44651</v>
      </c>
      <c r="R1260" s="236">
        <v>44652</v>
      </c>
      <c r="S1260" t="s">
        <v>8452</v>
      </c>
      <c r="T1260" s="196"/>
      <c r="U1260" s="196"/>
      <c r="V1260" s="196"/>
      <c r="W1260" s="196"/>
      <c r="X1260"/>
      <c r="Y1260" t="s">
        <v>8293</v>
      </c>
      <c r="Z1260">
        <v>1737538933</v>
      </c>
      <c r="AA1260" t="s">
        <v>8294</v>
      </c>
      <c r="AB1260" s="221" t="str">
        <f>_xlfn.IFNA(IF(Table[[#This Row],[Programme Partner]]&lt;&gt;Table[[#This Row],[Implementing Partner]],CONCATENATE(Table[[#This Row],[Programme Partner]],"-",Table[[#This Row],[Implementing Partner]]),Table[[#This Row],[Programme Partner]]),"")</f>
        <v>IOM-DSK</v>
      </c>
    </row>
    <row r="1261" spans="1:28" ht="14.4" customHeight="1">
      <c r="A1261" s="183">
        <v>1360</v>
      </c>
      <c r="B1261" s="195" t="s">
        <v>5148</v>
      </c>
      <c r="C1261" s="198" t="s">
        <v>5087</v>
      </c>
      <c r="D1261" s="212" t="s">
        <v>6017</v>
      </c>
      <c r="E1261" s="195" t="s">
        <v>27</v>
      </c>
      <c r="F1261" s="195" t="s">
        <v>8012</v>
      </c>
      <c r="G1261" s="195" t="s">
        <v>8585</v>
      </c>
      <c r="H1261" s="195" t="str">
        <f>IFERROR(VLOOKUP(Table[[#This Row],[Activity Details of Assistance]],WHAT!E:F,2,FALSE),"")</f>
        <v xml:space="preserve"># of door </v>
      </c>
      <c r="I1261" s="195"/>
      <c r="J1261">
        <v>15</v>
      </c>
      <c r="K1261" t="s">
        <v>8280</v>
      </c>
      <c r="L1261" s="214" t="s">
        <v>13</v>
      </c>
      <c r="M1261" s="214" t="s">
        <v>14</v>
      </c>
      <c r="N1261" s="195" t="s">
        <v>307</v>
      </c>
      <c r="O1261" s="195" t="s">
        <v>1599</v>
      </c>
      <c r="P1261" s="195" t="s">
        <v>4717</v>
      </c>
      <c r="Q1261" s="236">
        <v>44651</v>
      </c>
      <c r="R1261" s="236">
        <v>44652</v>
      </c>
      <c r="S1261" t="s">
        <v>8452</v>
      </c>
      <c r="T1261" s="196"/>
      <c r="U1261" s="196"/>
      <c r="V1261" s="196"/>
      <c r="W1261" s="196"/>
      <c r="X1261"/>
      <c r="Y1261" t="s">
        <v>8293</v>
      </c>
      <c r="Z1261">
        <v>1737538933</v>
      </c>
      <c r="AA1261" t="s">
        <v>8294</v>
      </c>
      <c r="AB1261" s="221" t="str">
        <f>_xlfn.IFNA(IF(Table[[#This Row],[Programme Partner]]&lt;&gt;Table[[#This Row],[Implementing Partner]],CONCATENATE(Table[[#This Row],[Programme Partner]],"-",Table[[#This Row],[Implementing Partner]]),Table[[#This Row],[Programme Partner]]),"")</f>
        <v>IOM-DSK</v>
      </c>
    </row>
    <row r="1262" spans="1:28" ht="14.4" customHeight="1">
      <c r="A1262" s="183">
        <v>1361</v>
      </c>
      <c r="B1262" s="195" t="s">
        <v>5148</v>
      </c>
      <c r="C1262" s="198" t="s">
        <v>5087</v>
      </c>
      <c r="D1262" s="212" t="s">
        <v>6017</v>
      </c>
      <c r="E1262" s="195" t="s">
        <v>27</v>
      </c>
      <c r="F1262" s="195" t="s">
        <v>8012</v>
      </c>
      <c r="G1262" s="213" t="s">
        <v>8359</v>
      </c>
      <c r="H1262" s="195" t="str">
        <f>IFERROR(VLOOKUP(Table[[#This Row],[Activity Details of Assistance]],WHAT!E:F,2,FALSE),"")</f>
        <v># of FSM Site</v>
      </c>
      <c r="I1262" s="195"/>
      <c r="J1262">
        <v>2</v>
      </c>
      <c r="K1262" t="s">
        <v>8280</v>
      </c>
      <c r="L1262" s="214" t="s">
        <v>13</v>
      </c>
      <c r="M1262" s="214" t="s">
        <v>14</v>
      </c>
      <c r="N1262" s="195" t="s">
        <v>307</v>
      </c>
      <c r="O1262" s="195" t="s">
        <v>1599</v>
      </c>
      <c r="P1262" s="195" t="s">
        <v>4717</v>
      </c>
      <c r="Q1262" s="236">
        <v>44651</v>
      </c>
      <c r="R1262" s="236">
        <v>44652</v>
      </c>
      <c r="S1262" t="s">
        <v>8452</v>
      </c>
      <c r="T1262" s="196"/>
      <c r="U1262" s="196"/>
      <c r="V1262" s="196"/>
      <c r="W1262" s="196"/>
      <c r="X1262"/>
      <c r="Y1262" t="s">
        <v>8293</v>
      </c>
      <c r="Z1262">
        <v>1737538933</v>
      </c>
      <c r="AA1262" t="s">
        <v>8294</v>
      </c>
      <c r="AB1262" s="221" t="str">
        <f>_xlfn.IFNA(IF(Table[[#This Row],[Programme Partner]]&lt;&gt;Table[[#This Row],[Implementing Partner]],CONCATENATE(Table[[#This Row],[Programme Partner]],"-",Table[[#This Row],[Implementing Partner]]),Table[[#This Row],[Programme Partner]]),"")</f>
        <v>IOM-DSK</v>
      </c>
    </row>
    <row r="1263" spans="1:28" ht="14.4" customHeight="1">
      <c r="A1263" s="183">
        <v>1362</v>
      </c>
      <c r="B1263" s="195" t="s">
        <v>5148</v>
      </c>
      <c r="C1263" s="198" t="s">
        <v>5087</v>
      </c>
      <c r="D1263" s="212" t="s">
        <v>6017</v>
      </c>
      <c r="E1263" s="195" t="s">
        <v>27</v>
      </c>
      <c r="F1263" s="195" t="s">
        <v>8012</v>
      </c>
      <c r="G1263" s="195" t="s">
        <v>8586</v>
      </c>
      <c r="H1263" s="195" t="str">
        <f>IFERROR(VLOOKUP(Table[[#This Row],[Activity Details of Assistance]],WHAT!E:F,2,FALSE),"")</f>
        <v># of door</v>
      </c>
      <c r="I1263" s="195"/>
      <c r="J1263">
        <v>28</v>
      </c>
      <c r="K1263" t="s">
        <v>8280</v>
      </c>
      <c r="L1263" s="214" t="s">
        <v>13</v>
      </c>
      <c r="M1263" s="214" t="s">
        <v>14</v>
      </c>
      <c r="N1263" s="195" t="s">
        <v>307</v>
      </c>
      <c r="O1263" s="195" t="s">
        <v>1599</v>
      </c>
      <c r="P1263" s="195" t="s">
        <v>4717</v>
      </c>
      <c r="Q1263" s="236">
        <v>44651</v>
      </c>
      <c r="R1263" s="236">
        <v>44652</v>
      </c>
      <c r="S1263" t="s">
        <v>8452</v>
      </c>
      <c r="T1263" s="196"/>
      <c r="U1263" s="196"/>
      <c r="V1263" s="196"/>
      <c r="W1263" s="196"/>
      <c r="X1263"/>
      <c r="Y1263" t="s">
        <v>8293</v>
      </c>
      <c r="Z1263">
        <v>1737538933</v>
      </c>
      <c r="AA1263" t="s">
        <v>8294</v>
      </c>
      <c r="AB1263" s="221" t="str">
        <f>_xlfn.IFNA(IF(Table[[#This Row],[Programme Partner]]&lt;&gt;Table[[#This Row],[Implementing Partner]],CONCATENATE(Table[[#This Row],[Programme Partner]],"-",Table[[#This Row],[Implementing Partner]]),Table[[#This Row],[Programme Partner]]),"")</f>
        <v>IOM-DSK</v>
      </c>
    </row>
    <row r="1264" spans="1:28" ht="14.4" customHeight="1">
      <c r="A1264" s="183">
        <v>1363</v>
      </c>
      <c r="B1264" s="195" t="s">
        <v>5148</v>
      </c>
      <c r="C1264" s="198" t="s">
        <v>5087</v>
      </c>
      <c r="D1264" s="212" t="s">
        <v>6017</v>
      </c>
      <c r="E1264" s="195" t="s">
        <v>27</v>
      </c>
      <c r="F1264" s="195" t="s">
        <v>8012</v>
      </c>
      <c r="G1264" s="213" t="s">
        <v>8357</v>
      </c>
      <c r="H1264" s="195" t="str">
        <f>IFERROR(VLOOKUP(Table[[#This Row],[Activity Details of Assistance]],WHAT!E:F,2,FALSE),"")</f>
        <v># of door</v>
      </c>
      <c r="I1264" s="195"/>
      <c r="J1264">
        <v>661</v>
      </c>
      <c r="K1264" t="s">
        <v>8280</v>
      </c>
      <c r="L1264" s="214" t="s">
        <v>13</v>
      </c>
      <c r="M1264" s="214" t="s">
        <v>14</v>
      </c>
      <c r="N1264" s="195" t="s">
        <v>307</v>
      </c>
      <c r="O1264" s="195" t="s">
        <v>1599</v>
      </c>
      <c r="P1264" s="195" t="s">
        <v>4717</v>
      </c>
      <c r="Q1264" s="236">
        <v>44651</v>
      </c>
      <c r="R1264" s="236">
        <v>44652</v>
      </c>
      <c r="S1264" t="s">
        <v>8452</v>
      </c>
      <c r="T1264" s="196"/>
      <c r="U1264" s="196"/>
      <c r="V1264" s="196"/>
      <c r="W1264" s="196"/>
      <c r="X1264"/>
      <c r="Y1264" t="s">
        <v>8293</v>
      </c>
      <c r="Z1264">
        <v>1737538933</v>
      </c>
      <c r="AA1264" t="s">
        <v>8294</v>
      </c>
      <c r="AB1264" s="221" t="str">
        <f>_xlfn.IFNA(IF(Table[[#This Row],[Programme Partner]]&lt;&gt;Table[[#This Row],[Implementing Partner]],CONCATENATE(Table[[#This Row],[Programme Partner]],"-",Table[[#This Row],[Implementing Partner]]),Table[[#This Row],[Programme Partner]]),"")</f>
        <v>IOM-DSK</v>
      </c>
    </row>
    <row r="1265" spans="1:28" ht="14.4" customHeight="1">
      <c r="A1265" s="183">
        <v>1364</v>
      </c>
      <c r="B1265" s="195" t="s">
        <v>5148</v>
      </c>
      <c r="C1265" s="198" t="s">
        <v>5087</v>
      </c>
      <c r="D1265" s="212" t="s">
        <v>6017</v>
      </c>
      <c r="E1265" s="195" t="s">
        <v>27</v>
      </c>
      <c r="F1265" s="195" t="s">
        <v>8013</v>
      </c>
      <c r="G1265" s="213" t="s">
        <v>8360</v>
      </c>
      <c r="H1265" s="195" t="str">
        <f>IFERROR(VLOOKUP(Table[[#This Row],[Activity Details of Assistance]],WHAT!E:F,2,FALSE),"")</f>
        <v># of household</v>
      </c>
      <c r="I1265" s="195"/>
      <c r="J1265">
        <v>3699</v>
      </c>
      <c r="K1265" t="s">
        <v>8280</v>
      </c>
      <c r="L1265" s="214" t="s">
        <v>13</v>
      </c>
      <c r="M1265" s="214" t="s">
        <v>14</v>
      </c>
      <c r="N1265" s="195" t="s">
        <v>307</v>
      </c>
      <c r="O1265" s="195" t="s">
        <v>1599</v>
      </c>
      <c r="P1265" s="195" t="s">
        <v>4717</v>
      </c>
      <c r="Q1265" s="236">
        <v>44651</v>
      </c>
      <c r="R1265" s="236">
        <v>44652</v>
      </c>
      <c r="S1265" t="s">
        <v>8452</v>
      </c>
      <c r="T1265" s="196"/>
      <c r="U1265" s="196"/>
      <c r="V1265" s="196"/>
      <c r="W1265" s="196"/>
      <c r="X1265"/>
      <c r="Y1265" t="s">
        <v>8293</v>
      </c>
      <c r="Z1265">
        <v>1737538933</v>
      </c>
      <c r="AA1265" t="s">
        <v>8294</v>
      </c>
      <c r="AB1265" s="221" t="str">
        <f>_xlfn.IFNA(IF(Table[[#This Row],[Programme Partner]]&lt;&gt;Table[[#This Row],[Implementing Partner]],CONCATENATE(Table[[#This Row],[Programme Partner]],"-",Table[[#This Row],[Implementing Partner]]),Table[[#This Row],[Programme Partner]]),"")</f>
        <v>IOM-DSK</v>
      </c>
    </row>
    <row r="1266" spans="1:28" ht="14.4" customHeight="1">
      <c r="A1266" s="183">
        <v>1365</v>
      </c>
      <c r="B1266" s="195" t="s">
        <v>5148</v>
      </c>
      <c r="C1266" s="198" t="s">
        <v>5087</v>
      </c>
      <c r="D1266" s="212" t="s">
        <v>6017</v>
      </c>
      <c r="E1266" s="195" t="s">
        <v>27</v>
      </c>
      <c r="F1266" s="195" t="s">
        <v>8013</v>
      </c>
      <c r="G1266" s="195" t="s">
        <v>8369</v>
      </c>
      <c r="H1266" s="195" t="str">
        <f>IFERROR(VLOOKUP(Table[[#This Row],[Activity Details of Assistance]],WHAT!E:F,2,FALSE),"")</f>
        <v># of female in reproductive age</v>
      </c>
      <c r="I1266" s="195"/>
      <c r="J1266">
        <v>4</v>
      </c>
      <c r="K1266" t="s">
        <v>8280</v>
      </c>
      <c r="L1266" s="214" t="s">
        <v>13</v>
      </c>
      <c r="M1266" s="214" t="s">
        <v>14</v>
      </c>
      <c r="N1266" s="195" t="s">
        <v>307</v>
      </c>
      <c r="O1266" s="195" t="s">
        <v>1599</v>
      </c>
      <c r="P1266" s="195" t="s">
        <v>4717</v>
      </c>
      <c r="Q1266" s="236">
        <v>44651</v>
      </c>
      <c r="R1266" s="236">
        <v>44652</v>
      </c>
      <c r="S1266" t="s">
        <v>8452</v>
      </c>
      <c r="T1266" s="196"/>
      <c r="U1266" s="196"/>
      <c r="V1266" s="196"/>
      <c r="W1266" s="196"/>
      <c r="X1266"/>
      <c r="Y1266" t="s">
        <v>8293</v>
      </c>
      <c r="Z1266">
        <v>1737538933</v>
      </c>
      <c r="AA1266" t="s">
        <v>8294</v>
      </c>
      <c r="AB1266" s="221" t="str">
        <f>_xlfn.IFNA(IF(Table[[#This Row],[Programme Partner]]&lt;&gt;Table[[#This Row],[Implementing Partner]],CONCATENATE(Table[[#This Row],[Programme Partner]],"-",Table[[#This Row],[Implementing Partner]]),Table[[#This Row],[Programme Partner]]),"")</f>
        <v>IOM-DSK</v>
      </c>
    </row>
    <row r="1267" spans="1:28" ht="14.4" customHeight="1">
      <c r="A1267" s="183">
        <v>1366</v>
      </c>
      <c r="B1267" s="195" t="s">
        <v>5148</v>
      </c>
      <c r="C1267" s="198" t="s">
        <v>5087</v>
      </c>
      <c r="D1267" s="212" t="s">
        <v>6017</v>
      </c>
      <c r="E1267" s="195" t="s">
        <v>27</v>
      </c>
      <c r="F1267" s="195" t="s">
        <v>8013</v>
      </c>
      <c r="G1267" t="s">
        <v>8019</v>
      </c>
      <c r="H1267" s="195" t="str">
        <f>IFERROR(VLOOKUP(Table[[#This Row],[Activity Details of Assistance]],WHAT!E:F,2,FALSE),"")</f>
        <v>N/A</v>
      </c>
      <c r="I1267" s="195"/>
      <c r="J1267">
        <v>1368</v>
      </c>
      <c r="K1267" t="s">
        <v>8280</v>
      </c>
      <c r="L1267" s="214" t="s">
        <v>13</v>
      </c>
      <c r="M1267" s="214" t="s">
        <v>14</v>
      </c>
      <c r="N1267" s="195" t="s">
        <v>307</v>
      </c>
      <c r="O1267" s="195" t="s">
        <v>1599</v>
      </c>
      <c r="P1267" s="195" t="s">
        <v>4717</v>
      </c>
      <c r="Q1267" s="236">
        <v>44651</v>
      </c>
      <c r="R1267" s="236">
        <v>44652</v>
      </c>
      <c r="S1267" t="s">
        <v>8452</v>
      </c>
      <c r="T1267" s="196"/>
      <c r="U1267" s="196"/>
      <c r="V1267" s="196"/>
      <c r="W1267" s="196"/>
      <c r="X1267"/>
      <c r="Y1267" t="s">
        <v>8293</v>
      </c>
      <c r="Z1267">
        <v>1737538933</v>
      </c>
      <c r="AA1267" t="s">
        <v>8294</v>
      </c>
      <c r="AB1267" s="221" t="str">
        <f>_xlfn.IFNA(IF(Table[[#This Row],[Programme Partner]]&lt;&gt;Table[[#This Row],[Implementing Partner]],CONCATENATE(Table[[#This Row],[Programme Partner]],"-",Table[[#This Row],[Implementing Partner]]),Table[[#This Row],[Programme Partner]]),"")</f>
        <v>IOM-DSK</v>
      </c>
    </row>
    <row r="1268" spans="1:28" ht="14.4" customHeight="1">
      <c r="A1268" s="183">
        <v>1367</v>
      </c>
      <c r="B1268" s="195" t="s">
        <v>5148</v>
      </c>
      <c r="C1268" s="198" t="s">
        <v>5087</v>
      </c>
      <c r="D1268" s="212" t="s">
        <v>6017</v>
      </c>
      <c r="E1268" s="195" t="s">
        <v>27</v>
      </c>
      <c r="F1268" s="195" t="s">
        <v>8014</v>
      </c>
      <c r="G1268" s="213" t="s">
        <v>8358</v>
      </c>
      <c r="H1268" s="195" t="str">
        <f>IFERROR(VLOOKUP(Table[[#This Row],[Activity Details of Assistance]],WHAT!E:F,2,FALSE),"")</f>
        <v># of campaign per camp </v>
      </c>
      <c r="I1268" s="195"/>
      <c r="J1268">
        <v>20</v>
      </c>
      <c r="K1268" t="s">
        <v>8280</v>
      </c>
      <c r="L1268" s="214" t="s">
        <v>13</v>
      </c>
      <c r="M1268" s="214" t="s">
        <v>14</v>
      </c>
      <c r="N1268" s="195" t="s">
        <v>307</v>
      </c>
      <c r="O1268" s="195" t="s">
        <v>1599</v>
      </c>
      <c r="P1268" s="195" t="s">
        <v>4717</v>
      </c>
      <c r="Q1268" s="236">
        <v>44651</v>
      </c>
      <c r="R1268" s="236">
        <v>44652</v>
      </c>
      <c r="S1268" t="s">
        <v>8452</v>
      </c>
      <c r="T1268" s="196"/>
      <c r="U1268" s="196"/>
      <c r="V1268" s="196"/>
      <c r="W1268" s="196"/>
      <c r="X1268"/>
      <c r="Y1268" t="s">
        <v>8293</v>
      </c>
      <c r="Z1268">
        <v>1737538933</v>
      </c>
      <c r="AA1268" t="s">
        <v>8294</v>
      </c>
      <c r="AB1268" s="221" t="str">
        <f>_xlfn.IFNA(IF(Table[[#This Row],[Programme Partner]]&lt;&gt;Table[[#This Row],[Implementing Partner]],CONCATENATE(Table[[#This Row],[Programme Partner]],"-",Table[[#This Row],[Implementing Partner]]),Table[[#This Row],[Programme Partner]]),"")</f>
        <v>IOM-DSK</v>
      </c>
    </row>
    <row r="1269" spans="1:28" ht="14.4" customHeight="1">
      <c r="A1269" s="183">
        <v>1368</v>
      </c>
      <c r="B1269" s="195" t="s">
        <v>5148</v>
      </c>
      <c r="C1269" s="198" t="s">
        <v>5087</v>
      </c>
      <c r="D1269" s="212" t="s">
        <v>6017</v>
      </c>
      <c r="E1269" s="195" t="s">
        <v>27</v>
      </c>
      <c r="F1269" s="195" t="s">
        <v>8014</v>
      </c>
      <c r="G1269" s="195" t="s">
        <v>8361</v>
      </c>
      <c r="H1269" s="195" t="str">
        <f>IFERROR(VLOOKUP(Table[[#This Row],[Activity Details of Assistance]],WHAT!E:F,2,FALSE),"")</f>
        <v># of plant</v>
      </c>
      <c r="I1269" s="195"/>
      <c r="J1269">
        <v>2</v>
      </c>
      <c r="K1269" t="s">
        <v>8280</v>
      </c>
      <c r="L1269" s="214" t="s">
        <v>13</v>
      </c>
      <c r="M1269" s="214" t="s">
        <v>14</v>
      </c>
      <c r="N1269" s="195" t="s">
        <v>307</v>
      </c>
      <c r="O1269" s="195" t="s">
        <v>1599</v>
      </c>
      <c r="P1269" s="195" t="s">
        <v>4717</v>
      </c>
      <c r="Q1269" s="236">
        <v>44651</v>
      </c>
      <c r="R1269" s="236">
        <v>44652</v>
      </c>
      <c r="S1269" t="s">
        <v>8452</v>
      </c>
      <c r="T1269" s="196"/>
      <c r="U1269" s="196"/>
      <c r="V1269" s="196"/>
      <c r="W1269" s="196"/>
      <c r="X1269"/>
      <c r="Y1269" t="s">
        <v>8293</v>
      </c>
      <c r="Z1269">
        <v>1737538933</v>
      </c>
      <c r="AA1269" t="s">
        <v>8294</v>
      </c>
      <c r="AB1269" s="221" t="str">
        <f>_xlfn.IFNA(IF(Table[[#This Row],[Programme Partner]]&lt;&gt;Table[[#This Row],[Implementing Partner]],CONCATENATE(Table[[#This Row],[Programme Partner]],"-",Table[[#This Row],[Implementing Partner]]),Table[[#This Row],[Programme Partner]]),"")</f>
        <v>IOM-DSK</v>
      </c>
    </row>
    <row r="1270" spans="1:28" ht="14.4" customHeight="1">
      <c r="A1270" s="183">
        <v>1369</v>
      </c>
      <c r="B1270" s="195" t="s">
        <v>5148</v>
      </c>
      <c r="C1270" s="198" t="s">
        <v>5087</v>
      </c>
      <c r="D1270" s="212" t="s">
        <v>6017</v>
      </c>
      <c r="E1270" s="195" t="s">
        <v>27</v>
      </c>
      <c r="F1270" s="195" t="s">
        <v>8012</v>
      </c>
      <c r="G1270" s="195" t="s">
        <v>8585</v>
      </c>
      <c r="H1270" s="195" t="str">
        <f>IFERROR(VLOOKUP(Table[[#This Row],[Activity Details of Assistance]],WHAT!E:F,2,FALSE),"")</f>
        <v xml:space="preserve"># of door </v>
      </c>
      <c r="I1270" s="195"/>
      <c r="J1270">
        <v>7</v>
      </c>
      <c r="K1270" t="s">
        <v>8280</v>
      </c>
      <c r="L1270" s="214" t="s">
        <v>13</v>
      </c>
      <c r="M1270" s="214" t="s">
        <v>14</v>
      </c>
      <c r="N1270" s="195" t="s">
        <v>307</v>
      </c>
      <c r="O1270" s="195" t="s">
        <v>1599</v>
      </c>
      <c r="P1270" s="195" t="s">
        <v>4720</v>
      </c>
      <c r="Q1270" s="236">
        <v>44651</v>
      </c>
      <c r="R1270" s="236">
        <v>44652</v>
      </c>
      <c r="S1270" t="s">
        <v>8452</v>
      </c>
      <c r="T1270" s="196"/>
      <c r="U1270" s="196"/>
      <c r="V1270" s="196"/>
      <c r="W1270" s="196"/>
      <c r="X1270"/>
      <c r="Y1270" t="s">
        <v>8293</v>
      </c>
      <c r="Z1270">
        <v>1737538933</v>
      </c>
      <c r="AA1270" t="s">
        <v>8294</v>
      </c>
      <c r="AB1270" s="221" t="str">
        <f>_xlfn.IFNA(IF(Table[[#This Row],[Programme Partner]]&lt;&gt;Table[[#This Row],[Implementing Partner]],CONCATENATE(Table[[#This Row],[Programme Partner]],"-",Table[[#This Row],[Implementing Partner]]),Table[[#This Row],[Programme Partner]]),"")</f>
        <v>IOM-DSK</v>
      </c>
    </row>
    <row r="1271" spans="1:28" ht="14.4" customHeight="1">
      <c r="A1271" s="183">
        <v>1370</v>
      </c>
      <c r="B1271" s="195" t="s">
        <v>5148</v>
      </c>
      <c r="C1271" s="198" t="s">
        <v>5087</v>
      </c>
      <c r="D1271" s="212" t="s">
        <v>6017</v>
      </c>
      <c r="E1271" s="195" t="s">
        <v>27</v>
      </c>
      <c r="F1271" s="195" t="s">
        <v>8012</v>
      </c>
      <c r="G1271" s="195" t="s">
        <v>8586</v>
      </c>
      <c r="H1271" s="195" t="str">
        <f>IFERROR(VLOOKUP(Table[[#This Row],[Activity Details of Assistance]],WHAT!E:F,2,FALSE),"")</f>
        <v># of door</v>
      </c>
      <c r="I1271" s="195"/>
      <c r="J1271">
        <v>20</v>
      </c>
      <c r="K1271" t="s">
        <v>8280</v>
      </c>
      <c r="L1271" s="214" t="s">
        <v>13</v>
      </c>
      <c r="M1271" s="214" t="s">
        <v>14</v>
      </c>
      <c r="N1271" s="195" t="s">
        <v>307</v>
      </c>
      <c r="O1271" s="195" t="s">
        <v>1599</v>
      </c>
      <c r="P1271" s="195" t="s">
        <v>4720</v>
      </c>
      <c r="Q1271" s="236">
        <v>44651</v>
      </c>
      <c r="R1271" s="236">
        <v>44652</v>
      </c>
      <c r="S1271" t="s">
        <v>8452</v>
      </c>
      <c r="T1271" s="196"/>
      <c r="U1271" s="196"/>
      <c r="V1271" s="196"/>
      <c r="W1271" s="196"/>
      <c r="X1271"/>
      <c r="Y1271" t="s">
        <v>8293</v>
      </c>
      <c r="Z1271">
        <v>1737538933</v>
      </c>
      <c r="AA1271" t="s">
        <v>8294</v>
      </c>
      <c r="AB1271" s="221" t="str">
        <f>_xlfn.IFNA(IF(Table[[#This Row],[Programme Partner]]&lt;&gt;Table[[#This Row],[Implementing Partner]],CONCATENATE(Table[[#This Row],[Programme Partner]],"-",Table[[#This Row],[Implementing Partner]]),Table[[#This Row],[Programme Partner]]),"")</f>
        <v>IOM-DSK</v>
      </c>
    </row>
    <row r="1272" spans="1:28" ht="14.4" customHeight="1">
      <c r="A1272" s="183">
        <v>1371</v>
      </c>
      <c r="B1272" s="195" t="s">
        <v>5148</v>
      </c>
      <c r="C1272" s="198" t="s">
        <v>5087</v>
      </c>
      <c r="D1272" s="212" t="s">
        <v>6017</v>
      </c>
      <c r="E1272" s="195" t="s">
        <v>27</v>
      </c>
      <c r="F1272" s="195" t="s">
        <v>8012</v>
      </c>
      <c r="G1272" s="213" t="s">
        <v>8357</v>
      </c>
      <c r="H1272" s="195" t="str">
        <f>IFERROR(VLOOKUP(Table[[#This Row],[Activity Details of Assistance]],WHAT!E:F,2,FALSE),"")</f>
        <v># of door</v>
      </c>
      <c r="I1272" s="195"/>
      <c r="J1272">
        <v>177</v>
      </c>
      <c r="K1272" t="s">
        <v>8280</v>
      </c>
      <c r="L1272" s="214" t="s">
        <v>13</v>
      </c>
      <c r="M1272" s="214" t="s">
        <v>14</v>
      </c>
      <c r="N1272" s="195" t="s">
        <v>307</v>
      </c>
      <c r="O1272" s="195" t="s">
        <v>1599</v>
      </c>
      <c r="P1272" s="195" t="s">
        <v>4720</v>
      </c>
      <c r="Q1272" s="236">
        <v>44651</v>
      </c>
      <c r="R1272" s="236">
        <v>44652</v>
      </c>
      <c r="S1272" t="s">
        <v>8452</v>
      </c>
      <c r="T1272" s="196"/>
      <c r="U1272" s="196"/>
      <c r="V1272" s="196"/>
      <c r="W1272" s="196"/>
      <c r="X1272"/>
      <c r="Y1272" t="s">
        <v>8293</v>
      </c>
      <c r="Z1272">
        <v>1737538933</v>
      </c>
      <c r="AA1272" t="s">
        <v>8294</v>
      </c>
      <c r="AB1272" s="221" t="str">
        <f>_xlfn.IFNA(IF(Table[[#This Row],[Programme Partner]]&lt;&gt;Table[[#This Row],[Implementing Partner]],CONCATENATE(Table[[#This Row],[Programme Partner]],"-",Table[[#This Row],[Implementing Partner]]),Table[[#This Row],[Programme Partner]]),"")</f>
        <v>IOM-DSK</v>
      </c>
    </row>
    <row r="1273" spans="1:28" ht="14.4" customHeight="1">
      <c r="A1273" s="183">
        <v>1372</v>
      </c>
      <c r="B1273" s="195" t="s">
        <v>5148</v>
      </c>
      <c r="C1273" s="198" t="s">
        <v>5087</v>
      </c>
      <c r="D1273" s="212" t="s">
        <v>6017</v>
      </c>
      <c r="E1273" s="195" t="s">
        <v>27</v>
      </c>
      <c r="F1273" s="195" t="s">
        <v>8013</v>
      </c>
      <c r="G1273" s="213" t="s">
        <v>8360</v>
      </c>
      <c r="H1273" s="195" t="str">
        <f>IFERROR(VLOOKUP(Table[[#This Row],[Activity Details of Assistance]],WHAT!E:F,2,FALSE),"")</f>
        <v># of household</v>
      </c>
      <c r="I1273" s="195"/>
      <c r="J1273">
        <v>597</v>
      </c>
      <c r="K1273" t="s">
        <v>8280</v>
      </c>
      <c r="L1273" s="214" t="s">
        <v>13</v>
      </c>
      <c r="M1273" s="214" t="s">
        <v>14</v>
      </c>
      <c r="N1273" s="195" t="s">
        <v>307</v>
      </c>
      <c r="O1273" s="195" t="s">
        <v>1599</v>
      </c>
      <c r="P1273" s="195" t="s">
        <v>4720</v>
      </c>
      <c r="Q1273" s="236">
        <v>44651</v>
      </c>
      <c r="R1273" s="236">
        <v>44652</v>
      </c>
      <c r="S1273" t="s">
        <v>8452</v>
      </c>
      <c r="T1273" s="196"/>
      <c r="U1273" s="196"/>
      <c r="V1273" s="196"/>
      <c r="W1273" s="196"/>
      <c r="X1273"/>
      <c r="Y1273" t="s">
        <v>8293</v>
      </c>
      <c r="Z1273">
        <v>1737538933</v>
      </c>
      <c r="AA1273" t="s">
        <v>8294</v>
      </c>
      <c r="AB1273" s="221" t="str">
        <f>_xlfn.IFNA(IF(Table[[#This Row],[Programme Partner]]&lt;&gt;Table[[#This Row],[Implementing Partner]],CONCATENATE(Table[[#This Row],[Programme Partner]],"-",Table[[#This Row],[Implementing Partner]]),Table[[#This Row],[Programme Partner]]),"")</f>
        <v>IOM-DSK</v>
      </c>
    </row>
    <row r="1274" spans="1:28" ht="14.4" customHeight="1">
      <c r="A1274" s="183">
        <v>1373</v>
      </c>
      <c r="B1274" s="195" t="s">
        <v>5148</v>
      </c>
      <c r="C1274" s="198" t="s">
        <v>5087</v>
      </c>
      <c r="D1274" s="212" t="s">
        <v>6017</v>
      </c>
      <c r="E1274" s="195" t="s">
        <v>27</v>
      </c>
      <c r="F1274" s="195" t="s">
        <v>8013</v>
      </c>
      <c r="G1274" t="s">
        <v>8019</v>
      </c>
      <c r="H1274" s="195" t="str">
        <f>IFERROR(VLOOKUP(Table[[#This Row],[Activity Details of Assistance]],WHAT!E:F,2,FALSE),"")</f>
        <v>N/A</v>
      </c>
      <c r="I1274" s="195"/>
      <c r="J1274">
        <v>271</v>
      </c>
      <c r="K1274" t="s">
        <v>8280</v>
      </c>
      <c r="L1274" s="214" t="s">
        <v>13</v>
      </c>
      <c r="M1274" s="214" t="s">
        <v>14</v>
      </c>
      <c r="N1274" s="195" t="s">
        <v>307</v>
      </c>
      <c r="O1274" s="195" t="s">
        <v>1599</v>
      </c>
      <c r="P1274" s="195" t="s">
        <v>4720</v>
      </c>
      <c r="Q1274" s="236">
        <v>44651</v>
      </c>
      <c r="R1274" s="236">
        <v>44652</v>
      </c>
      <c r="S1274" t="s">
        <v>8452</v>
      </c>
      <c r="T1274" s="196"/>
      <c r="U1274" s="196"/>
      <c r="V1274" s="196"/>
      <c r="W1274" s="196"/>
      <c r="X1274"/>
      <c r="Y1274" t="s">
        <v>8293</v>
      </c>
      <c r="Z1274">
        <v>1737538933</v>
      </c>
      <c r="AA1274" t="s">
        <v>8294</v>
      </c>
      <c r="AB1274" s="221" t="str">
        <f>_xlfn.IFNA(IF(Table[[#This Row],[Programme Partner]]&lt;&gt;Table[[#This Row],[Implementing Partner]],CONCATENATE(Table[[#This Row],[Programme Partner]],"-",Table[[#This Row],[Implementing Partner]]),Table[[#This Row],[Programme Partner]]),"")</f>
        <v>IOM-DSK</v>
      </c>
    </row>
    <row r="1275" spans="1:28" ht="14.4" customHeight="1">
      <c r="A1275" s="183">
        <v>1374</v>
      </c>
      <c r="B1275" s="195" t="s">
        <v>5148</v>
      </c>
      <c r="C1275" s="198" t="s">
        <v>5087</v>
      </c>
      <c r="D1275" s="212" t="s">
        <v>6017</v>
      </c>
      <c r="E1275" s="195" t="s">
        <v>27</v>
      </c>
      <c r="F1275" s="195" t="s">
        <v>8014</v>
      </c>
      <c r="G1275" s="213" t="s">
        <v>8358</v>
      </c>
      <c r="H1275" s="195" t="str">
        <f>IFERROR(VLOOKUP(Table[[#This Row],[Activity Details of Assistance]],WHAT!E:F,2,FALSE),"")</f>
        <v># of campaign per camp </v>
      </c>
      <c r="I1275" s="195"/>
      <c r="J1275">
        <v>3</v>
      </c>
      <c r="K1275" t="s">
        <v>8280</v>
      </c>
      <c r="L1275" s="214" t="s">
        <v>13</v>
      </c>
      <c r="M1275" s="214" t="s">
        <v>14</v>
      </c>
      <c r="N1275" s="195" t="s">
        <v>307</v>
      </c>
      <c r="O1275" s="195" t="s">
        <v>1599</v>
      </c>
      <c r="P1275" s="195" t="s">
        <v>4720</v>
      </c>
      <c r="Q1275" s="236">
        <v>44651</v>
      </c>
      <c r="R1275" s="236">
        <v>44652</v>
      </c>
      <c r="S1275" t="s">
        <v>8452</v>
      </c>
      <c r="T1275" s="196"/>
      <c r="U1275" s="196"/>
      <c r="V1275" s="196"/>
      <c r="W1275" s="196"/>
      <c r="X1275"/>
      <c r="Y1275" t="s">
        <v>8293</v>
      </c>
      <c r="Z1275">
        <v>1737538933</v>
      </c>
      <c r="AA1275" t="s">
        <v>8294</v>
      </c>
      <c r="AB1275" s="221" t="str">
        <f>_xlfn.IFNA(IF(Table[[#This Row],[Programme Partner]]&lt;&gt;Table[[#This Row],[Implementing Partner]],CONCATENATE(Table[[#This Row],[Programme Partner]],"-",Table[[#This Row],[Implementing Partner]]),Table[[#This Row],[Programme Partner]]),"")</f>
        <v>IOM-DSK</v>
      </c>
    </row>
    <row r="1276" spans="1:28" ht="14.4" customHeight="1">
      <c r="A1276" s="183">
        <v>1375</v>
      </c>
      <c r="B1276" s="195" t="s">
        <v>5143</v>
      </c>
      <c r="C1276" s="198" t="s">
        <v>5024</v>
      </c>
      <c r="D1276" s="212" t="s">
        <v>5143</v>
      </c>
      <c r="E1276" s="195" t="s">
        <v>27</v>
      </c>
      <c r="F1276" s="195" t="s">
        <v>8011</v>
      </c>
      <c r="G1276" s="195" t="s">
        <v>8584</v>
      </c>
      <c r="H1276" s="195" t="str">
        <f>IFERROR(VLOOKUP(Table[[#This Row],[Activity Details of Assistance]],WHAT!E:F,2,FALSE),"")</f>
        <v># of tube well</v>
      </c>
      <c r="I1276" s="195"/>
      <c r="J1276">
        <v>103</v>
      </c>
      <c r="K1276" t="s">
        <v>8280</v>
      </c>
      <c r="L1276" s="214" t="s">
        <v>13</v>
      </c>
      <c r="M1276" s="214" t="s">
        <v>14</v>
      </c>
      <c r="N1276" s="195" t="s">
        <v>309</v>
      </c>
      <c r="O1276" s="195" t="s">
        <v>1606</v>
      </c>
      <c r="P1276" s="195" t="s">
        <v>4672</v>
      </c>
      <c r="Q1276" s="236">
        <v>44651</v>
      </c>
      <c r="R1276" s="236">
        <v>44896</v>
      </c>
      <c r="S1276" t="s">
        <v>8452</v>
      </c>
      <c r="T1276" s="196"/>
      <c r="U1276" s="196"/>
      <c r="V1276" s="196"/>
      <c r="W1276" s="196"/>
      <c r="X1276"/>
      <c r="Y1276" t="s">
        <v>8326</v>
      </c>
      <c r="Z1276">
        <v>1628407101</v>
      </c>
      <c r="AA1276" t="s">
        <v>8327</v>
      </c>
      <c r="AB1276" s="221" t="str">
        <f>_xlfn.IFNA(IF(Table[[#This Row],[Programme Partner]]&lt;&gt;Table[[#This Row],[Implementing Partner]],CONCATENATE(Table[[#This Row],[Programme Partner]],"-",Table[[#This Row],[Implementing Partner]]),Table[[#This Row],[Programme Partner]]),"")</f>
        <v>IFRC-BDRCS</v>
      </c>
    </row>
    <row r="1277" spans="1:28" ht="14.4" customHeight="1">
      <c r="A1277" s="183">
        <v>1376</v>
      </c>
      <c r="B1277" s="195" t="s">
        <v>5143</v>
      </c>
      <c r="C1277" s="198" t="s">
        <v>5024</v>
      </c>
      <c r="D1277" s="212" t="s">
        <v>5143</v>
      </c>
      <c r="E1277" s="195" t="s">
        <v>27</v>
      </c>
      <c r="F1277" s="195" t="s">
        <v>8012</v>
      </c>
      <c r="G1277" s="195" t="s">
        <v>8585</v>
      </c>
      <c r="H1277" s="195" t="str">
        <f>IFERROR(VLOOKUP(Table[[#This Row],[Activity Details of Assistance]],WHAT!E:F,2,FALSE),"")</f>
        <v xml:space="preserve"># of door </v>
      </c>
      <c r="I1277" s="195"/>
      <c r="J1277">
        <v>21</v>
      </c>
      <c r="K1277" t="s">
        <v>8280</v>
      </c>
      <c r="L1277" s="214" t="s">
        <v>13</v>
      </c>
      <c r="M1277" s="214" t="s">
        <v>14</v>
      </c>
      <c r="N1277" s="195" t="s">
        <v>309</v>
      </c>
      <c r="O1277" s="195" t="s">
        <v>1606</v>
      </c>
      <c r="P1277" s="195" t="s">
        <v>4672</v>
      </c>
      <c r="Q1277" s="236">
        <v>44651</v>
      </c>
      <c r="R1277" s="236">
        <v>44896</v>
      </c>
      <c r="S1277" t="s">
        <v>8452</v>
      </c>
      <c r="T1277" s="196"/>
      <c r="U1277" s="196"/>
      <c r="V1277" s="196"/>
      <c r="W1277" s="196"/>
      <c r="X1277"/>
      <c r="Y1277" t="s">
        <v>8326</v>
      </c>
      <c r="Z1277">
        <v>1628407101</v>
      </c>
      <c r="AA1277" t="s">
        <v>8327</v>
      </c>
      <c r="AB1277" s="221" t="str">
        <f>_xlfn.IFNA(IF(Table[[#This Row],[Programme Partner]]&lt;&gt;Table[[#This Row],[Implementing Partner]],CONCATENATE(Table[[#This Row],[Programme Partner]],"-",Table[[#This Row],[Implementing Partner]]),Table[[#This Row],[Programme Partner]]),"")</f>
        <v>IFRC-BDRCS</v>
      </c>
    </row>
    <row r="1278" spans="1:28" ht="14.4" customHeight="1">
      <c r="A1278" s="183">
        <v>1377</v>
      </c>
      <c r="B1278" s="195" t="s">
        <v>5143</v>
      </c>
      <c r="C1278" s="198" t="s">
        <v>5024</v>
      </c>
      <c r="D1278" s="212" t="s">
        <v>5143</v>
      </c>
      <c r="E1278" s="195" t="s">
        <v>27</v>
      </c>
      <c r="F1278" s="195" t="s">
        <v>8012</v>
      </c>
      <c r="G1278" s="195" t="s">
        <v>8359</v>
      </c>
      <c r="H1278" s="195" t="str">
        <f>IFERROR(VLOOKUP(Table[[#This Row],[Activity Details of Assistance]],WHAT!E:F,2,FALSE),"")</f>
        <v># of FSM Site</v>
      </c>
      <c r="I1278" s="195"/>
      <c r="J1278">
        <v>1</v>
      </c>
      <c r="K1278" t="s">
        <v>8280</v>
      </c>
      <c r="L1278" s="214" t="s">
        <v>13</v>
      </c>
      <c r="M1278" s="214" t="s">
        <v>14</v>
      </c>
      <c r="N1278" s="195" t="s">
        <v>309</v>
      </c>
      <c r="O1278" s="195" t="s">
        <v>1606</v>
      </c>
      <c r="P1278" s="195" t="s">
        <v>4672</v>
      </c>
      <c r="Q1278" s="236">
        <v>44651</v>
      </c>
      <c r="R1278" s="236">
        <v>44896</v>
      </c>
      <c r="S1278" t="s">
        <v>8452</v>
      </c>
      <c r="T1278" s="196"/>
      <c r="U1278" s="196"/>
      <c r="V1278" s="196"/>
      <c r="W1278" s="196"/>
      <c r="X1278"/>
      <c r="Y1278" t="s">
        <v>8326</v>
      </c>
      <c r="Z1278">
        <v>1628407101</v>
      </c>
      <c r="AA1278" t="s">
        <v>8327</v>
      </c>
      <c r="AB1278" s="221" t="str">
        <f>_xlfn.IFNA(IF(Table[[#This Row],[Programme Partner]]&lt;&gt;Table[[#This Row],[Implementing Partner]],CONCATENATE(Table[[#This Row],[Programme Partner]],"-",Table[[#This Row],[Implementing Partner]]),Table[[#This Row],[Programme Partner]]),"")</f>
        <v>IFRC-BDRCS</v>
      </c>
    </row>
    <row r="1279" spans="1:28" ht="14.4" customHeight="1">
      <c r="A1279" s="183">
        <v>1378</v>
      </c>
      <c r="B1279" s="195" t="s">
        <v>5143</v>
      </c>
      <c r="C1279" s="198" t="s">
        <v>5024</v>
      </c>
      <c r="D1279" s="212" t="s">
        <v>5143</v>
      </c>
      <c r="E1279" s="195" t="s">
        <v>27</v>
      </c>
      <c r="F1279" s="195" t="s">
        <v>8012</v>
      </c>
      <c r="G1279" s="195" t="s">
        <v>8586</v>
      </c>
      <c r="H1279" s="195" t="str">
        <f>IFERROR(VLOOKUP(Table[[#This Row],[Activity Details of Assistance]],WHAT!E:F,2,FALSE),"")</f>
        <v># of door</v>
      </c>
      <c r="I1279" s="195"/>
      <c r="J1279">
        <v>47</v>
      </c>
      <c r="K1279" t="s">
        <v>8280</v>
      </c>
      <c r="L1279" s="214" t="s">
        <v>13</v>
      </c>
      <c r="M1279" s="214" t="s">
        <v>14</v>
      </c>
      <c r="N1279" s="195" t="s">
        <v>309</v>
      </c>
      <c r="O1279" s="195" t="s">
        <v>1606</v>
      </c>
      <c r="P1279" s="195" t="s">
        <v>4672</v>
      </c>
      <c r="Q1279" s="236">
        <v>44651</v>
      </c>
      <c r="R1279" s="236">
        <v>44896</v>
      </c>
      <c r="S1279" t="s">
        <v>8452</v>
      </c>
      <c r="T1279" s="196"/>
      <c r="U1279" s="196"/>
      <c r="V1279" s="196"/>
      <c r="W1279" s="196"/>
      <c r="X1279"/>
      <c r="Y1279" t="s">
        <v>8326</v>
      </c>
      <c r="Z1279">
        <v>1628407101</v>
      </c>
      <c r="AA1279" t="s">
        <v>8327</v>
      </c>
      <c r="AB1279" s="221" t="str">
        <f>_xlfn.IFNA(IF(Table[[#This Row],[Programme Partner]]&lt;&gt;Table[[#This Row],[Implementing Partner]],CONCATENATE(Table[[#This Row],[Programme Partner]],"-",Table[[#This Row],[Implementing Partner]]),Table[[#This Row],[Programme Partner]]),"")</f>
        <v>IFRC-BDRCS</v>
      </c>
    </row>
    <row r="1280" spans="1:28" ht="14.4" customHeight="1">
      <c r="A1280" s="183">
        <v>1379</v>
      </c>
      <c r="B1280" s="195" t="s">
        <v>5143</v>
      </c>
      <c r="C1280" s="198" t="s">
        <v>5024</v>
      </c>
      <c r="D1280" s="212" t="s">
        <v>5143</v>
      </c>
      <c r="E1280" s="195" t="s">
        <v>27</v>
      </c>
      <c r="F1280" s="195" t="s">
        <v>8012</v>
      </c>
      <c r="G1280" s="213" t="s">
        <v>8357</v>
      </c>
      <c r="H1280" s="195" t="str">
        <f>IFERROR(VLOOKUP(Table[[#This Row],[Activity Details of Assistance]],WHAT!E:F,2,FALSE),"")</f>
        <v># of door</v>
      </c>
      <c r="I1280" s="195"/>
      <c r="J1280">
        <v>121</v>
      </c>
      <c r="K1280" t="s">
        <v>8280</v>
      </c>
      <c r="L1280" s="214" t="s">
        <v>13</v>
      </c>
      <c r="M1280" s="214" t="s">
        <v>14</v>
      </c>
      <c r="N1280" s="195" t="s">
        <v>309</v>
      </c>
      <c r="O1280" s="195" t="s">
        <v>1606</v>
      </c>
      <c r="P1280" s="195" t="s">
        <v>4672</v>
      </c>
      <c r="Q1280" s="236">
        <v>44651</v>
      </c>
      <c r="R1280" s="236">
        <v>44896</v>
      </c>
      <c r="S1280" t="s">
        <v>8452</v>
      </c>
      <c r="T1280" s="196"/>
      <c r="U1280" s="196"/>
      <c r="V1280" s="196"/>
      <c r="W1280" s="196"/>
      <c r="X1280"/>
      <c r="Y1280" t="s">
        <v>8326</v>
      </c>
      <c r="Z1280">
        <v>1628407101</v>
      </c>
      <c r="AA1280" t="s">
        <v>8327</v>
      </c>
      <c r="AB1280" s="221" t="str">
        <f>_xlfn.IFNA(IF(Table[[#This Row],[Programme Partner]]&lt;&gt;Table[[#This Row],[Implementing Partner]],CONCATENATE(Table[[#This Row],[Programme Partner]],"-",Table[[#This Row],[Implementing Partner]]),Table[[#This Row],[Programme Partner]]),"")</f>
        <v>IFRC-BDRCS</v>
      </c>
    </row>
    <row r="1281" spans="1:28" ht="14.4" customHeight="1">
      <c r="A1281" s="183">
        <v>1380</v>
      </c>
      <c r="B1281" s="212" t="s">
        <v>8684</v>
      </c>
      <c r="C1281" s="198" t="s">
        <v>5024</v>
      </c>
      <c r="D1281" s="212" t="s">
        <v>5110</v>
      </c>
      <c r="E1281" s="195" t="s">
        <v>27</v>
      </c>
      <c r="F1281" s="195" t="s">
        <v>8011</v>
      </c>
      <c r="G1281" s="195" t="s">
        <v>8584</v>
      </c>
      <c r="H1281" s="195" t="str">
        <f>IFERROR(VLOOKUP(Table[[#This Row],[Activity Details of Assistance]],WHAT!E:F,2,FALSE),"")</f>
        <v># of tube well</v>
      </c>
      <c r="I1281" s="195"/>
      <c r="J1281">
        <v>71</v>
      </c>
      <c r="K1281" t="s">
        <v>8280</v>
      </c>
      <c r="L1281" s="214" t="s">
        <v>13</v>
      </c>
      <c r="M1281" s="214" t="s">
        <v>14</v>
      </c>
      <c r="N1281" s="195" t="s">
        <v>309</v>
      </c>
      <c r="O1281" s="195" t="s">
        <v>1606</v>
      </c>
      <c r="P1281" s="195" t="s">
        <v>4656</v>
      </c>
      <c r="Q1281" s="236">
        <v>44651</v>
      </c>
      <c r="R1281" s="236">
        <v>44896</v>
      </c>
      <c r="S1281" t="s">
        <v>8452</v>
      </c>
      <c r="T1281" s="196"/>
      <c r="U1281" s="196"/>
      <c r="V1281" s="196"/>
      <c r="W1281" s="196"/>
      <c r="X1281"/>
      <c r="Y1281" t="s">
        <v>8326</v>
      </c>
      <c r="Z1281">
        <v>1628407101</v>
      </c>
      <c r="AA1281" t="s">
        <v>8327</v>
      </c>
      <c r="AB1281" s="221" t="str">
        <f>_xlfn.IFNA(IF(Table[[#This Row],[Programme Partner]]&lt;&gt;Table[[#This Row],[Implementing Partner]],CONCATENATE(Table[[#This Row],[Programme Partner]],"-",Table[[#This Row],[Implementing Partner]]),Table[[#This Row],[Programme Partner]]),"")</f>
        <v>German RC-BDRCS</v>
      </c>
    </row>
    <row r="1282" spans="1:28" ht="14.4" customHeight="1">
      <c r="A1282" s="183">
        <v>1381</v>
      </c>
      <c r="B1282" s="212" t="s">
        <v>8684</v>
      </c>
      <c r="C1282" s="198" t="s">
        <v>5024</v>
      </c>
      <c r="D1282" s="212" t="s">
        <v>5110</v>
      </c>
      <c r="E1282" s="195" t="s">
        <v>27</v>
      </c>
      <c r="F1282" s="195" t="s">
        <v>8011</v>
      </c>
      <c r="G1282" t="s">
        <v>8017</v>
      </c>
      <c r="H1282" s="195" t="str">
        <f>IFERROR(VLOOKUP(Table[[#This Row],[Activity Details of Assistance]],WHAT!E:F,2,FALSE),"")</f>
        <v># cubic meters / day</v>
      </c>
      <c r="I1282" s="195"/>
      <c r="J1282">
        <v>70</v>
      </c>
      <c r="K1282" t="s">
        <v>8280</v>
      </c>
      <c r="L1282" s="214" t="s">
        <v>13</v>
      </c>
      <c r="M1282" s="214" t="s">
        <v>14</v>
      </c>
      <c r="N1282" s="195" t="s">
        <v>309</v>
      </c>
      <c r="O1282" s="195" t="s">
        <v>1606</v>
      </c>
      <c r="P1282" s="195" t="s">
        <v>4656</v>
      </c>
      <c r="Q1282" s="236">
        <v>44651</v>
      </c>
      <c r="R1282" s="236">
        <v>44896</v>
      </c>
      <c r="S1282" t="s">
        <v>8452</v>
      </c>
      <c r="T1282" s="196"/>
      <c r="U1282" s="196"/>
      <c r="V1282" s="196"/>
      <c r="W1282" s="196"/>
      <c r="X1282"/>
      <c r="Y1282" t="s">
        <v>8326</v>
      </c>
      <c r="Z1282">
        <v>1628407101</v>
      </c>
      <c r="AA1282" t="s">
        <v>8327</v>
      </c>
      <c r="AB1282" s="221" t="str">
        <f>_xlfn.IFNA(IF(Table[[#This Row],[Programme Partner]]&lt;&gt;Table[[#This Row],[Implementing Partner]],CONCATENATE(Table[[#This Row],[Programme Partner]],"-",Table[[#This Row],[Implementing Partner]]),Table[[#This Row],[Programme Partner]]),"")</f>
        <v>German RC-BDRCS</v>
      </c>
    </row>
    <row r="1283" spans="1:28" ht="14.4" customHeight="1">
      <c r="A1283" s="183">
        <v>1382</v>
      </c>
      <c r="B1283" s="212" t="s">
        <v>8684</v>
      </c>
      <c r="C1283" s="198" t="s">
        <v>5024</v>
      </c>
      <c r="D1283" s="212" t="s">
        <v>5110</v>
      </c>
      <c r="E1283" s="195" t="s">
        <v>27</v>
      </c>
      <c r="F1283" s="195" t="s">
        <v>8012</v>
      </c>
      <c r="G1283" s="195" t="s">
        <v>8585</v>
      </c>
      <c r="H1283" s="195" t="str">
        <f>IFERROR(VLOOKUP(Table[[#This Row],[Activity Details of Assistance]],WHAT!E:F,2,FALSE),"")</f>
        <v xml:space="preserve"># of door </v>
      </c>
      <c r="I1283" s="195"/>
      <c r="J1283">
        <v>23</v>
      </c>
      <c r="K1283" t="s">
        <v>8280</v>
      </c>
      <c r="L1283" s="214" t="s">
        <v>13</v>
      </c>
      <c r="M1283" s="214" t="s">
        <v>14</v>
      </c>
      <c r="N1283" s="195" t="s">
        <v>309</v>
      </c>
      <c r="O1283" s="195" t="s">
        <v>1606</v>
      </c>
      <c r="P1283" s="195" t="s">
        <v>4656</v>
      </c>
      <c r="Q1283" s="236">
        <v>44651</v>
      </c>
      <c r="R1283" s="236">
        <v>44896</v>
      </c>
      <c r="S1283" t="s">
        <v>8452</v>
      </c>
      <c r="T1283" s="196"/>
      <c r="U1283" s="196"/>
      <c r="V1283" s="196"/>
      <c r="W1283" s="196"/>
      <c r="X1283"/>
      <c r="Y1283" t="s">
        <v>8326</v>
      </c>
      <c r="Z1283">
        <v>1628407101</v>
      </c>
      <c r="AA1283" t="s">
        <v>8327</v>
      </c>
      <c r="AB1283" s="221" t="str">
        <f>_xlfn.IFNA(IF(Table[[#This Row],[Programme Partner]]&lt;&gt;Table[[#This Row],[Implementing Partner]],CONCATENATE(Table[[#This Row],[Programme Partner]],"-",Table[[#This Row],[Implementing Partner]]),Table[[#This Row],[Programme Partner]]),"")</f>
        <v>German RC-BDRCS</v>
      </c>
    </row>
    <row r="1284" spans="1:28" ht="14.4" customHeight="1">
      <c r="A1284" s="183">
        <v>1383</v>
      </c>
      <c r="B1284" s="212" t="s">
        <v>8684</v>
      </c>
      <c r="C1284" s="198" t="s">
        <v>5024</v>
      </c>
      <c r="D1284" s="212" t="s">
        <v>5110</v>
      </c>
      <c r="E1284" s="195" t="s">
        <v>27</v>
      </c>
      <c r="F1284" s="195" t="s">
        <v>8012</v>
      </c>
      <c r="G1284" s="195" t="s">
        <v>8586</v>
      </c>
      <c r="H1284" s="195" t="str">
        <f>IFERROR(VLOOKUP(Table[[#This Row],[Activity Details of Assistance]],WHAT!E:F,2,FALSE),"")</f>
        <v># of door</v>
      </c>
      <c r="I1284" s="195"/>
      <c r="J1284">
        <v>49</v>
      </c>
      <c r="K1284" t="s">
        <v>8280</v>
      </c>
      <c r="L1284" s="214" t="s">
        <v>13</v>
      </c>
      <c r="M1284" s="214" t="s">
        <v>14</v>
      </c>
      <c r="N1284" s="195" t="s">
        <v>309</v>
      </c>
      <c r="O1284" s="195" t="s">
        <v>1606</v>
      </c>
      <c r="P1284" s="195" t="s">
        <v>4656</v>
      </c>
      <c r="Q1284" s="236">
        <v>44651</v>
      </c>
      <c r="R1284" s="236">
        <v>44896</v>
      </c>
      <c r="S1284" t="s">
        <v>8452</v>
      </c>
      <c r="T1284" s="196"/>
      <c r="U1284" s="196"/>
      <c r="V1284" s="196"/>
      <c r="W1284" s="196"/>
      <c r="X1284"/>
      <c r="Y1284" t="s">
        <v>8326</v>
      </c>
      <c r="Z1284">
        <v>1628407101</v>
      </c>
      <c r="AA1284" t="s">
        <v>8327</v>
      </c>
      <c r="AB1284" s="221" t="str">
        <f>_xlfn.IFNA(IF(Table[[#This Row],[Programme Partner]]&lt;&gt;Table[[#This Row],[Implementing Partner]],CONCATENATE(Table[[#This Row],[Programme Partner]],"-",Table[[#This Row],[Implementing Partner]]),Table[[#This Row],[Programme Partner]]),"")</f>
        <v>German RC-BDRCS</v>
      </c>
    </row>
    <row r="1285" spans="1:28" ht="14.4" customHeight="1">
      <c r="A1285" s="183">
        <v>1384</v>
      </c>
      <c r="B1285" s="212" t="s">
        <v>8684</v>
      </c>
      <c r="C1285" s="198" t="s">
        <v>5024</v>
      </c>
      <c r="D1285" s="212" t="s">
        <v>5110</v>
      </c>
      <c r="E1285" s="195" t="s">
        <v>27</v>
      </c>
      <c r="F1285" s="195" t="s">
        <v>8012</v>
      </c>
      <c r="G1285" s="195" t="s">
        <v>8357</v>
      </c>
      <c r="H1285" s="195" t="str">
        <f>IFERROR(VLOOKUP(Table[[#This Row],[Activity Details of Assistance]],WHAT!E:F,2,FALSE),"")</f>
        <v># of door</v>
      </c>
      <c r="I1285" s="195"/>
      <c r="J1285">
        <v>232</v>
      </c>
      <c r="K1285" t="s">
        <v>8280</v>
      </c>
      <c r="L1285" s="214" t="s">
        <v>13</v>
      </c>
      <c r="M1285" s="214" t="s">
        <v>14</v>
      </c>
      <c r="N1285" s="195" t="s">
        <v>309</v>
      </c>
      <c r="O1285" s="195" t="s">
        <v>1606</v>
      </c>
      <c r="P1285" s="195" t="s">
        <v>4656</v>
      </c>
      <c r="Q1285" s="236">
        <v>44651</v>
      </c>
      <c r="R1285" s="236">
        <v>44896</v>
      </c>
      <c r="S1285" t="s">
        <v>8452</v>
      </c>
      <c r="T1285" s="196"/>
      <c r="U1285" s="196"/>
      <c r="V1285" s="196"/>
      <c r="W1285" s="196"/>
      <c r="X1285"/>
      <c r="Y1285" t="s">
        <v>8326</v>
      </c>
      <c r="Z1285">
        <v>1628407101</v>
      </c>
      <c r="AA1285" t="s">
        <v>8327</v>
      </c>
      <c r="AB1285" s="221" t="str">
        <f>_xlfn.IFNA(IF(Table[[#This Row],[Programme Partner]]&lt;&gt;Table[[#This Row],[Implementing Partner]],CONCATENATE(Table[[#This Row],[Programme Partner]],"-",Table[[#This Row],[Implementing Partner]]),Table[[#This Row],[Programme Partner]]),"")</f>
        <v>German RC-BDRCS</v>
      </c>
    </row>
    <row r="1286" spans="1:28" ht="14.4" customHeight="1">
      <c r="A1286" s="183">
        <v>1385</v>
      </c>
      <c r="B1286" s="212" t="s">
        <v>8684</v>
      </c>
      <c r="C1286" s="198" t="s">
        <v>5024</v>
      </c>
      <c r="D1286" s="212" t="s">
        <v>5110</v>
      </c>
      <c r="E1286" s="195" t="s">
        <v>27</v>
      </c>
      <c r="F1286" s="195" t="s">
        <v>8013</v>
      </c>
      <c r="G1286" s="213" t="s">
        <v>8313</v>
      </c>
      <c r="H1286" s="195" t="str">
        <f>IFERROR(VLOOKUP(Table[[#This Row],[Activity Details of Assistance]],WHAT!E:F,2,FALSE),"")</f>
        <v># of HP sessions at community level</v>
      </c>
      <c r="I1286" s="195"/>
      <c r="J1286">
        <v>1157</v>
      </c>
      <c r="K1286" t="s">
        <v>8280</v>
      </c>
      <c r="L1286" s="214" t="s">
        <v>13</v>
      </c>
      <c r="M1286" s="214" t="s">
        <v>14</v>
      </c>
      <c r="N1286" s="195" t="s">
        <v>309</v>
      </c>
      <c r="O1286" s="195" t="s">
        <v>1606</v>
      </c>
      <c r="P1286" s="195" t="s">
        <v>4656</v>
      </c>
      <c r="Q1286" s="236">
        <v>44651</v>
      </c>
      <c r="R1286" s="236">
        <v>44896</v>
      </c>
      <c r="S1286" t="s">
        <v>8452</v>
      </c>
      <c r="T1286" s="196"/>
      <c r="U1286" s="196"/>
      <c r="V1286" s="196"/>
      <c r="W1286" s="196"/>
      <c r="X1286"/>
      <c r="Y1286" t="s">
        <v>8326</v>
      </c>
      <c r="Z1286">
        <v>1628407101</v>
      </c>
      <c r="AA1286" t="s">
        <v>8327</v>
      </c>
      <c r="AB1286" s="221" t="str">
        <f>_xlfn.IFNA(IF(Table[[#This Row],[Programme Partner]]&lt;&gt;Table[[#This Row],[Implementing Partner]],CONCATENATE(Table[[#This Row],[Programme Partner]],"-",Table[[#This Row],[Implementing Partner]]),Table[[#This Row],[Programme Partner]]),"")</f>
        <v>German RC-BDRCS</v>
      </c>
    </row>
    <row r="1287" spans="1:28" ht="14.4" customHeight="1">
      <c r="A1287" s="183">
        <v>1386</v>
      </c>
      <c r="B1287" s="212" t="s">
        <v>8684</v>
      </c>
      <c r="C1287" s="198" t="s">
        <v>5024</v>
      </c>
      <c r="D1287" s="212" t="s">
        <v>5110</v>
      </c>
      <c r="E1287" s="195" t="s">
        <v>27</v>
      </c>
      <c r="F1287" s="195" t="s">
        <v>8013</v>
      </c>
      <c r="G1287" s="213" t="s">
        <v>8314</v>
      </c>
      <c r="H1287" s="195" t="str">
        <f>IFERROR(VLOOKUP(Table[[#This Row],[Activity Details of Assistance]],WHAT!E:F,2,FALSE),"")</f>
        <v># of HP sessions at HH level</v>
      </c>
      <c r="I1287" s="195"/>
      <c r="J1287">
        <v>1470</v>
      </c>
      <c r="K1287" t="s">
        <v>8280</v>
      </c>
      <c r="L1287" s="214" t="s">
        <v>13</v>
      </c>
      <c r="M1287" s="214" t="s">
        <v>14</v>
      </c>
      <c r="N1287" s="195" t="s">
        <v>309</v>
      </c>
      <c r="O1287" s="195" t="s">
        <v>1606</v>
      </c>
      <c r="P1287" s="195" t="s">
        <v>4656</v>
      </c>
      <c r="Q1287" s="236">
        <v>44651</v>
      </c>
      <c r="R1287" s="236">
        <v>44896</v>
      </c>
      <c r="S1287" t="s">
        <v>8452</v>
      </c>
      <c r="T1287" s="196"/>
      <c r="U1287" s="196"/>
      <c r="V1287" s="196"/>
      <c r="W1287" s="196"/>
      <c r="X1287"/>
      <c r="Y1287" t="s">
        <v>8326</v>
      </c>
      <c r="Z1287">
        <v>1628407101</v>
      </c>
      <c r="AA1287" t="s">
        <v>8327</v>
      </c>
      <c r="AB1287" s="221" t="str">
        <f>_xlfn.IFNA(IF(Table[[#This Row],[Programme Partner]]&lt;&gt;Table[[#This Row],[Implementing Partner]],CONCATENATE(Table[[#This Row],[Programme Partner]],"-",Table[[#This Row],[Implementing Partner]]),Table[[#This Row],[Programme Partner]]),"")</f>
        <v>German RC-BDRCS</v>
      </c>
    </row>
    <row r="1288" spans="1:28" ht="14.4" customHeight="1">
      <c r="A1288" s="183">
        <v>1387</v>
      </c>
      <c r="B1288" s="212" t="s">
        <v>8684</v>
      </c>
      <c r="C1288" s="198" t="s">
        <v>5024</v>
      </c>
      <c r="D1288" s="212" t="s">
        <v>5110</v>
      </c>
      <c r="E1288" s="195" t="s">
        <v>27</v>
      </c>
      <c r="F1288" s="195" t="s">
        <v>8011</v>
      </c>
      <c r="G1288" s="195" t="s">
        <v>8584</v>
      </c>
      <c r="H1288" s="195" t="str">
        <f>IFERROR(VLOOKUP(Table[[#This Row],[Activity Details of Assistance]],WHAT!E:F,2,FALSE),"")</f>
        <v># of tube well</v>
      </c>
      <c r="I1288" s="195"/>
      <c r="J1288">
        <v>6</v>
      </c>
      <c r="K1288" t="s">
        <v>8280</v>
      </c>
      <c r="L1288" s="214" t="s">
        <v>13</v>
      </c>
      <c r="M1288" s="214" t="s">
        <v>14</v>
      </c>
      <c r="N1288" s="195" t="s">
        <v>309</v>
      </c>
      <c r="O1288" s="195" t="s">
        <v>1606</v>
      </c>
      <c r="P1288" s="195" t="s">
        <v>4670</v>
      </c>
      <c r="Q1288" s="236">
        <v>44651</v>
      </c>
      <c r="R1288" s="236">
        <v>44896</v>
      </c>
      <c r="S1288" t="s">
        <v>8452</v>
      </c>
      <c r="T1288" s="196"/>
      <c r="U1288" s="196"/>
      <c r="V1288" s="196"/>
      <c r="W1288" s="196"/>
      <c r="X1288"/>
      <c r="Y1288" t="s">
        <v>8326</v>
      </c>
      <c r="Z1288">
        <v>1628407101</v>
      </c>
      <c r="AA1288" t="s">
        <v>8327</v>
      </c>
      <c r="AB1288" s="221" t="str">
        <f>_xlfn.IFNA(IF(Table[[#This Row],[Programme Partner]]&lt;&gt;Table[[#This Row],[Implementing Partner]],CONCATENATE(Table[[#This Row],[Programme Partner]],"-",Table[[#This Row],[Implementing Partner]]),Table[[#This Row],[Programme Partner]]),"")</f>
        <v>German RC-BDRCS</v>
      </c>
    </row>
    <row r="1289" spans="1:28" ht="14.4" customHeight="1">
      <c r="A1289" s="183">
        <v>1388</v>
      </c>
      <c r="B1289" s="212" t="s">
        <v>8684</v>
      </c>
      <c r="C1289" s="198" t="s">
        <v>5024</v>
      </c>
      <c r="D1289" s="212" t="s">
        <v>5110</v>
      </c>
      <c r="E1289" s="195" t="s">
        <v>27</v>
      </c>
      <c r="F1289" s="195" t="s">
        <v>8011</v>
      </c>
      <c r="G1289" s="213" t="s">
        <v>8017</v>
      </c>
      <c r="H1289" s="195" t="str">
        <f>IFERROR(VLOOKUP(Table[[#This Row],[Activity Details of Assistance]],WHAT!E:F,2,FALSE),"")</f>
        <v># cubic meters / day</v>
      </c>
      <c r="I1289" s="195"/>
      <c r="J1289">
        <v>60</v>
      </c>
      <c r="K1289" t="s">
        <v>8280</v>
      </c>
      <c r="L1289" s="214" t="s">
        <v>13</v>
      </c>
      <c r="M1289" s="214" t="s">
        <v>14</v>
      </c>
      <c r="N1289" s="195" t="s">
        <v>309</v>
      </c>
      <c r="O1289" s="195" t="s">
        <v>1606</v>
      </c>
      <c r="P1289" s="195" t="s">
        <v>4670</v>
      </c>
      <c r="Q1289" s="236">
        <v>44651</v>
      </c>
      <c r="R1289" s="236">
        <v>44896</v>
      </c>
      <c r="S1289" t="s">
        <v>8452</v>
      </c>
      <c r="T1289" s="196"/>
      <c r="U1289" s="196"/>
      <c r="V1289" s="196"/>
      <c r="W1289" s="196"/>
      <c r="X1289"/>
      <c r="Y1289" t="s">
        <v>8326</v>
      </c>
      <c r="Z1289">
        <v>1628407101</v>
      </c>
      <c r="AA1289" t="s">
        <v>8327</v>
      </c>
      <c r="AB1289" s="221" t="str">
        <f>_xlfn.IFNA(IF(Table[[#This Row],[Programme Partner]]&lt;&gt;Table[[#This Row],[Implementing Partner]],CONCATENATE(Table[[#This Row],[Programme Partner]],"-",Table[[#This Row],[Implementing Partner]]),Table[[#This Row],[Programme Partner]]),"")</f>
        <v>German RC-BDRCS</v>
      </c>
    </row>
    <row r="1290" spans="1:28" ht="14.4" customHeight="1">
      <c r="A1290" s="183">
        <v>1389</v>
      </c>
      <c r="B1290" s="212" t="s">
        <v>8684</v>
      </c>
      <c r="C1290" s="198" t="s">
        <v>5024</v>
      </c>
      <c r="D1290" s="212" t="s">
        <v>5110</v>
      </c>
      <c r="E1290" s="195" t="s">
        <v>27</v>
      </c>
      <c r="F1290" s="195" t="s">
        <v>8012</v>
      </c>
      <c r="G1290" s="195" t="s">
        <v>8586</v>
      </c>
      <c r="H1290" s="195" t="str">
        <f>IFERROR(VLOOKUP(Table[[#This Row],[Activity Details of Assistance]],WHAT!E:F,2,FALSE),"")</f>
        <v># of door</v>
      </c>
      <c r="I1290" s="195"/>
      <c r="J1290">
        <v>20</v>
      </c>
      <c r="K1290" t="s">
        <v>8280</v>
      </c>
      <c r="L1290" s="214" t="s">
        <v>13</v>
      </c>
      <c r="M1290" s="214" t="s">
        <v>14</v>
      </c>
      <c r="N1290" s="195" t="s">
        <v>309</v>
      </c>
      <c r="O1290" s="195" t="s">
        <v>1606</v>
      </c>
      <c r="P1290" s="195" t="s">
        <v>4670</v>
      </c>
      <c r="Q1290" s="236">
        <v>44651</v>
      </c>
      <c r="R1290" s="236">
        <v>44896</v>
      </c>
      <c r="S1290" t="s">
        <v>8452</v>
      </c>
      <c r="T1290" s="196"/>
      <c r="U1290" s="196"/>
      <c r="V1290" s="196"/>
      <c r="W1290" s="196"/>
      <c r="X1290"/>
      <c r="Y1290" t="s">
        <v>8326</v>
      </c>
      <c r="Z1290">
        <v>1628407101</v>
      </c>
      <c r="AA1290" t="s">
        <v>8327</v>
      </c>
      <c r="AB1290" s="221" t="str">
        <f>_xlfn.IFNA(IF(Table[[#This Row],[Programme Partner]]&lt;&gt;Table[[#This Row],[Implementing Partner]],CONCATENATE(Table[[#This Row],[Programme Partner]],"-",Table[[#This Row],[Implementing Partner]]),Table[[#This Row],[Programme Partner]]),"")</f>
        <v>German RC-BDRCS</v>
      </c>
    </row>
    <row r="1291" spans="1:28" ht="14.4" customHeight="1">
      <c r="A1291" s="183">
        <v>1390</v>
      </c>
      <c r="B1291" s="212" t="s">
        <v>8684</v>
      </c>
      <c r="C1291" s="198" t="s">
        <v>5024</v>
      </c>
      <c r="D1291" s="212" t="s">
        <v>5110</v>
      </c>
      <c r="E1291" s="195" t="s">
        <v>27</v>
      </c>
      <c r="F1291" s="195" t="s">
        <v>8012</v>
      </c>
      <c r="G1291" s="213" t="s">
        <v>8357</v>
      </c>
      <c r="H1291" s="195" t="str">
        <f>IFERROR(VLOOKUP(Table[[#This Row],[Activity Details of Assistance]],WHAT!E:F,2,FALSE),"")</f>
        <v># of door</v>
      </c>
      <c r="I1291" s="195"/>
      <c r="J1291">
        <v>82</v>
      </c>
      <c r="K1291" t="s">
        <v>8280</v>
      </c>
      <c r="L1291" s="214" t="s">
        <v>13</v>
      </c>
      <c r="M1291" s="214" t="s">
        <v>14</v>
      </c>
      <c r="N1291" s="195" t="s">
        <v>309</v>
      </c>
      <c r="O1291" s="195" t="s">
        <v>1606</v>
      </c>
      <c r="P1291" s="195" t="s">
        <v>4670</v>
      </c>
      <c r="Q1291" s="236">
        <v>44651</v>
      </c>
      <c r="R1291" s="236">
        <v>44896</v>
      </c>
      <c r="S1291" t="s">
        <v>8452</v>
      </c>
      <c r="T1291" s="196"/>
      <c r="U1291" s="196"/>
      <c r="V1291" s="196"/>
      <c r="W1291" s="196"/>
      <c r="X1291"/>
      <c r="Y1291" t="s">
        <v>8326</v>
      </c>
      <c r="Z1291">
        <v>1628407101</v>
      </c>
      <c r="AA1291" t="s">
        <v>8327</v>
      </c>
      <c r="AB1291" s="221" t="str">
        <f>_xlfn.IFNA(IF(Table[[#This Row],[Programme Partner]]&lt;&gt;Table[[#This Row],[Implementing Partner]],CONCATENATE(Table[[#This Row],[Programme Partner]],"-",Table[[#This Row],[Implementing Partner]]),Table[[#This Row],[Programme Partner]]),"")</f>
        <v>German RC-BDRCS</v>
      </c>
    </row>
    <row r="1292" spans="1:28" ht="14.4" customHeight="1">
      <c r="A1292" s="183">
        <v>1391</v>
      </c>
      <c r="B1292" s="212" t="s">
        <v>8684</v>
      </c>
      <c r="C1292" s="198" t="s">
        <v>5024</v>
      </c>
      <c r="D1292" s="212" t="s">
        <v>5110</v>
      </c>
      <c r="E1292" s="195" t="s">
        <v>27</v>
      </c>
      <c r="F1292" s="195" t="s">
        <v>8013</v>
      </c>
      <c r="G1292" s="213" t="s">
        <v>8313</v>
      </c>
      <c r="H1292" s="195" t="str">
        <f>IFERROR(VLOOKUP(Table[[#This Row],[Activity Details of Assistance]],WHAT!E:F,2,FALSE),"")</f>
        <v># of HP sessions at community level</v>
      </c>
      <c r="I1292" s="195"/>
      <c r="J1292">
        <v>797</v>
      </c>
      <c r="K1292" t="s">
        <v>8280</v>
      </c>
      <c r="L1292" s="214" t="s">
        <v>13</v>
      </c>
      <c r="M1292" s="214" t="s">
        <v>14</v>
      </c>
      <c r="N1292" s="195" t="s">
        <v>309</v>
      </c>
      <c r="O1292" s="195" t="s">
        <v>1606</v>
      </c>
      <c r="P1292" s="195" t="s">
        <v>4670</v>
      </c>
      <c r="Q1292" s="236">
        <v>44651</v>
      </c>
      <c r="R1292" s="236">
        <v>44896</v>
      </c>
      <c r="S1292" t="s">
        <v>8452</v>
      </c>
      <c r="T1292" s="196"/>
      <c r="U1292" s="196"/>
      <c r="V1292" s="196"/>
      <c r="W1292" s="196"/>
      <c r="X1292"/>
      <c r="Y1292" t="s">
        <v>8326</v>
      </c>
      <c r="Z1292">
        <v>1628407101</v>
      </c>
      <c r="AA1292" t="s">
        <v>8327</v>
      </c>
      <c r="AB1292" s="221" t="str">
        <f>_xlfn.IFNA(IF(Table[[#This Row],[Programme Partner]]&lt;&gt;Table[[#This Row],[Implementing Partner]],CONCATENATE(Table[[#This Row],[Programme Partner]],"-",Table[[#This Row],[Implementing Partner]]),Table[[#This Row],[Programme Partner]]),"")</f>
        <v>German RC-BDRCS</v>
      </c>
    </row>
    <row r="1293" spans="1:28" ht="14.4" customHeight="1">
      <c r="A1293" s="183">
        <v>1392</v>
      </c>
      <c r="B1293" s="212" t="s">
        <v>8684</v>
      </c>
      <c r="C1293" s="198" t="s">
        <v>5024</v>
      </c>
      <c r="D1293" s="212" t="s">
        <v>5110</v>
      </c>
      <c r="E1293" s="195" t="s">
        <v>27</v>
      </c>
      <c r="F1293" s="195" t="s">
        <v>8013</v>
      </c>
      <c r="G1293" t="s">
        <v>8314</v>
      </c>
      <c r="H1293" s="195" t="str">
        <f>IFERROR(VLOOKUP(Table[[#This Row],[Activity Details of Assistance]],WHAT!E:F,2,FALSE),"")</f>
        <v># of HP sessions at HH level</v>
      </c>
      <c r="I1293" s="195"/>
      <c r="J1293">
        <v>2405</v>
      </c>
      <c r="K1293" t="s">
        <v>8280</v>
      </c>
      <c r="L1293" s="214" t="s">
        <v>13</v>
      </c>
      <c r="M1293" s="214" t="s">
        <v>14</v>
      </c>
      <c r="N1293" s="195" t="s">
        <v>309</v>
      </c>
      <c r="O1293" s="195" t="s">
        <v>1606</v>
      </c>
      <c r="P1293" s="195" t="s">
        <v>4670</v>
      </c>
      <c r="Q1293" s="236">
        <v>44651</v>
      </c>
      <c r="R1293" s="236">
        <v>44896</v>
      </c>
      <c r="S1293" t="s">
        <v>8452</v>
      </c>
      <c r="T1293" s="196"/>
      <c r="U1293" s="196"/>
      <c r="V1293" s="196"/>
      <c r="W1293" s="196"/>
      <c r="X1293"/>
      <c r="Y1293" t="s">
        <v>8326</v>
      </c>
      <c r="Z1293">
        <v>1628407101</v>
      </c>
      <c r="AA1293" t="s">
        <v>8327</v>
      </c>
      <c r="AB1293" s="221" t="str">
        <f>_xlfn.IFNA(IF(Table[[#This Row],[Programme Partner]]&lt;&gt;Table[[#This Row],[Implementing Partner]],CONCATENATE(Table[[#This Row],[Programme Partner]],"-",Table[[#This Row],[Implementing Partner]]),Table[[#This Row],[Programme Partner]]),"")</f>
        <v>German RC-BDRCS</v>
      </c>
    </row>
    <row r="1294" spans="1:28" ht="14.4" customHeight="1">
      <c r="A1294" s="183">
        <v>1393</v>
      </c>
      <c r="B1294" s="195" t="s">
        <v>5143</v>
      </c>
      <c r="C1294" s="198" t="s">
        <v>5024</v>
      </c>
      <c r="D1294" s="212" t="s">
        <v>5143</v>
      </c>
      <c r="E1294" s="195" t="s">
        <v>27</v>
      </c>
      <c r="F1294" s="195" t="s">
        <v>8011</v>
      </c>
      <c r="G1294" s="213" t="s">
        <v>8017</v>
      </c>
      <c r="H1294" s="195" t="str">
        <f>IFERROR(VLOOKUP(Table[[#This Row],[Activity Details of Assistance]],WHAT!E:F,2,FALSE),"")</f>
        <v># cubic meters / day</v>
      </c>
      <c r="I1294" s="195"/>
      <c r="J1294">
        <v>345</v>
      </c>
      <c r="K1294" t="s">
        <v>8280</v>
      </c>
      <c r="L1294" s="214" t="s">
        <v>13</v>
      </c>
      <c r="M1294" s="214" t="s">
        <v>14</v>
      </c>
      <c r="N1294" s="195" t="s">
        <v>309</v>
      </c>
      <c r="O1294" s="195" t="s">
        <v>1606</v>
      </c>
      <c r="P1294" s="195" t="s">
        <v>20</v>
      </c>
      <c r="Q1294" s="236">
        <v>44651</v>
      </c>
      <c r="R1294" s="236">
        <v>44896</v>
      </c>
      <c r="S1294" t="s">
        <v>8452</v>
      </c>
      <c r="T1294" s="196"/>
      <c r="U1294" s="196"/>
      <c r="V1294" s="196"/>
      <c r="W1294" s="196"/>
      <c r="X1294"/>
      <c r="Y1294" t="s">
        <v>8326</v>
      </c>
      <c r="Z1294">
        <v>1628407101</v>
      </c>
      <c r="AA1294" t="s">
        <v>8327</v>
      </c>
      <c r="AB1294" s="221" t="str">
        <f>_xlfn.IFNA(IF(Table[[#This Row],[Programme Partner]]&lt;&gt;Table[[#This Row],[Implementing Partner]],CONCATENATE(Table[[#This Row],[Programme Partner]],"-",Table[[#This Row],[Implementing Partner]]),Table[[#This Row],[Programme Partner]]),"")</f>
        <v>IFRC-BDRCS</v>
      </c>
    </row>
    <row r="1295" spans="1:28" ht="14.4" customHeight="1">
      <c r="A1295" s="183">
        <v>1394</v>
      </c>
      <c r="B1295" s="195" t="s">
        <v>5143</v>
      </c>
      <c r="C1295" s="198" t="s">
        <v>5024</v>
      </c>
      <c r="D1295" s="212" t="s">
        <v>5143</v>
      </c>
      <c r="E1295" s="195" t="s">
        <v>27</v>
      </c>
      <c r="F1295" s="195" t="s">
        <v>8013</v>
      </c>
      <c r="G1295" s="195" t="s">
        <v>8313</v>
      </c>
      <c r="H1295" s="195" t="str">
        <f>IFERROR(VLOOKUP(Table[[#This Row],[Activity Details of Assistance]],WHAT!E:F,2,FALSE),"")</f>
        <v># of HP sessions at community level</v>
      </c>
      <c r="I1295" s="195"/>
      <c r="J1295">
        <v>1244</v>
      </c>
      <c r="K1295" t="s">
        <v>8280</v>
      </c>
      <c r="L1295" s="214" t="s">
        <v>13</v>
      </c>
      <c r="M1295" s="214" t="s">
        <v>14</v>
      </c>
      <c r="N1295" s="195" t="s">
        <v>309</v>
      </c>
      <c r="O1295" s="195" t="s">
        <v>1606</v>
      </c>
      <c r="P1295" s="195" t="s">
        <v>20</v>
      </c>
      <c r="Q1295" s="236">
        <v>44651</v>
      </c>
      <c r="R1295" s="236">
        <v>44896</v>
      </c>
      <c r="S1295" t="s">
        <v>8452</v>
      </c>
      <c r="T1295" s="196"/>
      <c r="U1295" s="196"/>
      <c r="V1295" s="196"/>
      <c r="W1295" s="196"/>
      <c r="X1295"/>
      <c r="Y1295" t="s">
        <v>8326</v>
      </c>
      <c r="Z1295">
        <v>1628407101</v>
      </c>
      <c r="AA1295" t="s">
        <v>8327</v>
      </c>
      <c r="AB1295" s="221" t="str">
        <f>_xlfn.IFNA(IF(Table[[#This Row],[Programme Partner]]&lt;&gt;Table[[#This Row],[Implementing Partner]],CONCATENATE(Table[[#This Row],[Programme Partner]],"-",Table[[#This Row],[Implementing Partner]]),Table[[#This Row],[Programme Partner]]),"")</f>
        <v>IFRC-BDRCS</v>
      </c>
    </row>
    <row r="1296" spans="1:28" ht="14.4" customHeight="1">
      <c r="A1296" s="183">
        <v>1395</v>
      </c>
      <c r="B1296" s="195" t="s">
        <v>5084</v>
      </c>
      <c r="C1296" s="198" t="s">
        <v>5084</v>
      </c>
      <c r="D1296" s="197" t="s">
        <v>5061</v>
      </c>
      <c r="E1296" s="195" t="s">
        <v>27</v>
      </c>
      <c r="F1296" s="195" t="s">
        <v>8011</v>
      </c>
      <c r="G1296" s="213" t="s">
        <v>8353</v>
      </c>
      <c r="H1296" s="195" t="str">
        <f>IFERROR(VLOOKUP(Table[[#This Row],[Activity Details of Assistance]],WHAT!E:F,2,FALSE),"")</f>
        <v># of tube well</v>
      </c>
      <c r="I1296" s="195"/>
      <c r="J1296">
        <v>2</v>
      </c>
      <c r="K1296" t="s">
        <v>8280</v>
      </c>
      <c r="L1296" s="214" t="s">
        <v>13</v>
      </c>
      <c r="M1296" s="214" t="s">
        <v>14</v>
      </c>
      <c r="N1296" s="195" t="s">
        <v>307</v>
      </c>
      <c r="O1296" s="195" t="s">
        <v>1599</v>
      </c>
      <c r="P1296" s="195" t="s">
        <v>8198</v>
      </c>
      <c r="Q1296" s="236">
        <v>44651</v>
      </c>
      <c r="R1296" s="236">
        <v>44621</v>
      </c>
      <c r="S1296" s="291" t="s">
        <v>8590</v>
      </c>
      <c r="T1296" s="196"/>
      <c r="U1296" s="196"/>
      <c r="V1296" s="196"/>
      <c r="W1296" s="196"/>
      <c r="X1296"/>
      <c r="Y1296" t="s">
        <v>8418</v>
      </c>
      <c r="Z1296">
        <v>8801720071252</v>
      </c>
      <c r="AA1296" t="s">
        <v>8419</v>
      </c>
      <c r="AB1296" s="221" t="str">
        <f>_xlfn.IFNA(IF(Table[[#This Row],[Programme Partner]]&lt;&gt;Table[[#This Row],[Implementing Partner]],CONCATENATE(Table[[#This Row],[Programme Partner]],"-",Table[[#This Row],[Implementing Partner]]),Table[[#This Row],[Programme Partner]]),"")</f>
        <v>DPHE</v>
      </c>
    </row>
    <row r="1297" spans="1:28" ht="14.4" customHeight="1">
      <c r="A1297" s="183">
        <v>1396</v>
      </c>
      <c r="B1297" s="195" t="s">
        <v>5084</v>
      </c>
      <c r="C1297" s="198" t="s">
        <v>5084</v>
      </c>
      <c r="D1297" s="197" t="s">
        <v>5061</v>
      </c>
      <c r="E1297" s="195" t="s">
        <v>27</v>
      </c>
      <c r="F1297" s="195" t="s">
        <v>8011</v>
      </c>
      <c r="G1297" s="213" t="s">
        <v>8353</v>
      </c>
      <c r="H1297" s="195" t="str">
        <f>IFERROR(VLOOKUP(Table[[#This Row],[Activity Details of Assistance]],WHAT!E:F,2,FALSE),"")</f>
        <v># of tube well</v>
      </c>
      <c r="I1297" s="195"/>
      <c r="J1297">
        <v>1</v>
      </c>
      <c r="K1297" t="s">
        <v>8280</v>
      </c>
      <c r="L1297" s="214" t="s">
        <v>13</v>
      </c>
      <c r="M1297" s="214" t="s">
        <v>14</v>
      </c>
      <c r="N1297" s="195" t="s">
        <v>309</v>
      </c>
      <c r="O1297" s="195" t="s">
        <v>1606</v>
      </c>
      <c r="P1297" s="195" t="s">
        <v>8208</v>
      </c>
      <c r="Q1297" s="236">
        <v>44651</v>
      </c>
      <c r="R1297" s="236">
        <v>44621</v>
      </c>
      <c r="S1297" s="291" t="s">
        <v>8590</v>
      </c>
      <c r="T1297" s="196"/>
      <c r="U1297" s="196"/>
      <c r="V1297" s="196"/>
      <c r="W1297" s="196"/>
      <c r="X1297"/>
      <c r="Y1297" t="s">
        <v>8418</v>
      </c>
      <c r="Z1297">
        <v>8801720071252</v>
      </c>
      <c r="AA1297" t="s">
        <v>8419</v>
      </c>
      <c r="AB1297" s="221" t="str">
        <f>_xlfn.IFNA(IF(Table[[#This Row],[Programme Partner]]&lt;&gt;Table[[#This Row],[Implementing Partner]],CONCATENATE(Table[[#This Row],[Programme Partner]],"-",Table[[#This Row],[Implementing Partner]]),Table[[#This Row],[Programme Partner]]),"")</f>
        <v>DPHE</v>
      </c>
    </row>
    <row r="1298" spans="1:28" ht="14.4" customHeight="1">
      <c r="A1298" s="183">
        <v>1397</v>
      </c>
      <c r="B1298" s="195" t="s">
        <v>5084</v>
      </c>
      <c r="C1298" s="198" t="s">
        <v>5084</v>
      </c>
      <c r="D1298" s="197" t="s">
        <v>5061</v>
      </c>
      <c r="E1298" s="195" t="s">
        <v>27</v>
      </c>
      <c r="F1298" s="195" t="s">
        <v>8011</v>
      </c>
      <c r="G1298" s="213" t="s">
        <v>8353</v>
      </c>
      <c r="H1298" s="195" t="str">
        <f>IFERROR(VLOOKUP(Table[[#This Row],[Activity Details of Assistance]],WHAT!E:F,2,FALSE),"")</f>
        <v># of tube well</v>
      </c>
      <c r="I1298" s="195"/>
      <c r="J1298">
        <v>2</v>
      </c>
      <c r="K1298" t="s">
        <v>8280</v>
      </c>
      <c r="L1298" s="214" t="s">
        <v>13</v>
      </c>
      <c r="M1298" s="214" t="s">
        <v>14</v>
      </c>
      <c r="N1298" s="195" t="s">
        <v>307</v>
      </c>
      <c r="O1298" s="195" t="s">
        <v>1602</v>
      </c>
      <c r="P1298" s="195" t="s">
        <v>8303</v>
      </c>
      <c r="Q1298" s="236">
        <v>44651</v>
      </c>
      <c r="R1298" s="236">
        <v>44621</v>
      </c>
      <c r="S1298" s="291" t="s">
        <v>8590</v>
      </c>
      <c r="T1298" s="196"/>
      <c r="U1298" s="196"/>
      <c r="V1298" s="196"/>
      <c r="W1298" s="196"/>
      <c r="X1298"/>
      <c r="Y1298" t="s">
        <v>8418</v>
      </c>
      <c r="Z1298">
        <v>8801720071252</v>
      </c>
      <c r="AA1298" t="s">
        <v>8419</v>
      </c>
      <c r="AB1298" s="221" t="str">
        <f>_xlfn.IFNA(IF(Table[[#This Row],[Programme Partner]]&lt;&gt;Table[[#This Row],[Implementing Partner]],CONCATENATE(Table[[#This Row],[Programme Partner]],"-",Table[[#This Row],[Implementing Partner]]),Table[[#This Row],[Programme Partner]]),"")</f>
        <v>DPHE</v>
      </c>
    </row>
    <row r="1299" spans="1:28" ht="14.4" customHeight="1">
      <c r="A1299" s="183">
        <v>1398</v>
      </c>
      <c r="B1299" s="195" t="s">
        <v>5084</v>
      </c>
      <c r="C1299" s="198" t="s">
        <v>5084</v>
      </c>
      <c r="D1299" s="197" t="s">
        <v>5061</v>
      </c>
      <c r="E1299" s="195" t="s">
        <v>27</v>
      </c>
      <c r="F1299" s="195" t="s">
        <v>8011</v>
      </c>
      <c r="G1299" s="213" t="s">
        <v>8353</v>
      </c>
      <c r="H1299" s="195" t="str">
        <f>IFERROR(VLOOKUP(Table[[#This Row],[Activity Details of Assistance]],WHAT!E:F,2,FALSE),"")</f>
        <v># of tube well</v>
      </c>
      <c r="I1299" s="195"/>
      <c r="J1299">
        <v>1</v>
      </c>
      <c r="K1299" t="s">
        <v>8280</v>
      </c>
      <c r="L1299" s="214" t="s">
        <v>13</v>
      </c>
      <c r="M1299" s="214" t="s">
        <v>14</v>
      </c>
      <c r="N1299" s="195" t="s">
        <v>307</v>
      </c>
      <c r="O1299" s="195" t="s">
        <v>1603</v>
      </c>
      <c r="P1299" s="195" t="s">
        <v>8241</v>
      </c>
      <c r="Q1299" s="236">
        <v>44651</v>
      </c>
      <c r="R1299" s="236">
        <v>44621</v>
      </c>
      <c r="S1299" s="291" t="s">
        <v>8590</v>
      </c>
      <c r="T1299" s="196"/>
      <c r="U1299" s="196"/>
      <c r="V1299" s="196"/>
      <c r="W1299" s="196"/>
      <c r="X1299"/>
      <c r="Y1299" t="s">
        <v>8418</v>
      </c>
      <c r="Z1299">
        <v>8801720071252</v>
      </c>
      <c r="AA1299" t="s">
        <v>8419</v>
      </c>
      <c r="AB1299" s="221" t="str">
        <f>_xlfn.IFNA(IF(Table[[#This Row],[Programme Partner]]&lt;&gt;Table[[#This Row],[Implementing Partner]],CONCATENATE(Table[[#This Row],[Programme Partner]],"-",Table[[#This Row],[Implementing Partner]]),Table[[#This Row],[Programme Partner]]),"")</f>
        <v>DPHE</v>
      </c>
    </row>
    <row r="1300" spans="1:28" ht="14.4" customHeight="1">
      <c r="A1300" s="183">
        <v>1399</v>
      </c>
      <c r="B1300" s="195" t="s">
        <v>5084</v>
      </c>
      <c r="C1300" s="198" t="s">
        <v>5084</v>
      </c>
      <c r="D1300" s="197" t="s">
        <v>5061</v>
      </c>
      <c r="E1300" s="195" t="s">
        <v>27</v>
      </c>
      <c r="F1300" s="195" t="s">
        <v>8011</v>
      </c>
      <c r="G1300" s="213" t="s">
        <v>8353</v>
      </c>
      <c r="H1300" s="195" t="str">
        <f>IFERROR(VLOOKUP(Table[[#This Row],[Activity Details of Assistance]],WHAT!E:F,2,FALSE),"")</f>
        <v># of tube well</v>
      </c>
      <c r="I1300" s="195"/>
      <c r="J1300">
        <v>1</v>
      </c>
      <c r="K1300" t="s">
        <v>8280</v>
      </c>
      <c r="L1300" s="214" t="s">
        <v>13</v>
      </c>
      <c r="M1300" s="214" t="s">
        <v>14</v>
      </c>
      <c r="N1300" s="195" t="s">
        <v>307</v>
      </c>
      <c r="O1300" s="195" t="s">
        <v>1179</v>
      </c>
      <c r="P1300" s="195" t="s">
        <v>8264</v>
      </c>
      <c r="Q1300" s="236">
        <v>44651</v>
      </c>
      <c r="R1300" s="236">
        <v>44621</v>
      </c>
      <c r="S1300" s="291" t="s">
        <v>8590</v>
      </c>
      <c r="T1300" s="196"/>
      <c r="U1300" s="196"/>
      <c r="V1300" s="196"/>
      <c r="W1300" s="196"/>
      <c r="X1300"/>
      <c r="Y1300" t="s">
        <v>8418</v>
      </c>
      <c r="Z1300">
        <v>8801720071252</v>
      </c>
      <c r="AA1300" t="s">
        <v>8419</v>
      </c>
      <c r="AB1300" s="221" t="str">
        <f>_xlfn.IFNA(IF(Table[[#This Row],[Programme Partner]]&lt;&gt;Table[[#This Row],[Implementing Partner]],CONCATENATE(Table[[#This Row],[Programme Partner]],"-",Table[[#This Row],[Implementing Partner]]),Table[[#This Row],[Programme Partner]]),"")</f>
        <v>DPHE</v>
      </c>
    </row>
    <row r="1301" spans="1:28" ht="14.4" customHeight="1">
      <c r="A1301" s="183">
        <v>1400</v>
      </c>
      <c r="B1301" s="212" t="s">
        <v>6314</v>
      </c>
      <c r="C1301" s="198" t="s">
        <v>5024</v>
      </c>
      <c r="D1301" s="212" t="s">
        <v>5796</v>
      </c>
      <c r="E1301" s="195" t="s">
        <v>27</v>
      </c>
      <c r="F1301" s="195" t="s">
        <v>8011</v>
      </c>
      <c r="G1301" s="213" t="s">
        <v>8017</v>
      </c>
      <c r="H1301" s="195" t="str">
        <f>IFERROR(VLOOKUP(Table[[#This Row],[Activity Details of Assistance]],WHAT!E:F,2,FALSE),"")</f>
        <v># cubic meters / day</v>
      </c>
      <c r="I1301" s="195"/>
      <c r="J1301">
        <v>253</v>
      </c>
      <c r="K1301" t="s">
        <v>8280</v>
      </c>
      <c r="L1301" s="214" t="s">
        <v>13</v>
      </c>
      <c r="M1301" s="214" t="s">
        <v>14</v>
      </c>
      <c r="N1301" s="195" t="s">
        <v>309</v>
      </c>
      <c r="O1301" s="195" t="s">
        <v>1606</v>
      </c>
      <c r="P1301" s="195" t="s">
        <v>4670</v>
      </c>
      <c r="Q1301" s="236">
        <v>44651</v>
      </c>
      <c r="R1301" s="236">
        <v>44896</v>
      </c>
      <c r="S1301" t="s">
        <v>8452</v>
      </c>
      <c r="T1301" s="196"/>
      <c r="U1301" s="196"/>
      <c r="V1301" s="196"/>
      <c r="W1301" s="196"/>
      <c r="X1301"/>
      <c r="Y1301" t="s">
        <v>8326</v>
      </c>
      <c r="Z1301">
        <v>1628407101</v>
      </c>
      <c r="AA1301" t="s">
        <v>8327</v>
      </c>
      <c r="AB1301" s="221" t="str">
        <f>_xlfn.IFNA(IF(Table[[#This Row],[Programme Partner]]&lt;&gt;Table[[#This Row],[Implementing Partner]],CONCATENATE(Table[[#This Row],[Programme Partner]],"-",Table[[#This Row],[Implementing Partner]]),Table[[#This Row],[Programme Partner]]),"")</f>
        <v>Swedish RC-BDRCS</v>
      </c>
    </row>
    <row r="1302" spans="1:28" ht="14.4" customHeight="1">
      <c r="A1302" s="183">
        <v>1401</v>
      </c>
      <c r="B1302" s="212" t="s">
        <v>6314</v>
      </c>
      <c r="C1302" s="198" t="s">
        <v>5024</v>
      </c>
      <c r="D1302" s="212" t="s">
        <v>5796</v>
      </c>
      <c r="E1302" s="195" t="s">
        <v>27</v>
      </c>
      <c r="F1302" s="195" t="s">
        <v>8012</v>
      </c>
      <c r="G1302" s="195" t="s">
        <v>8585</v>
      </c>
      <c r="H1302" s="195" t="str">
        <f>IFERROR(VLOOKUP(Table[[#This Row],[Activity Details of Assistance]],WHAT!E:F,2,FALSE),"")</f>
        <v xml:space="preserve"># of door </v>
      </c>
      <c r="I1302" s="195"/>
      <c r="J1302">
        <v>76</v>
      </c>
      <c r="K1302" t="s">
        <v>8280</v>
      </c>
      <c r="L1302" s="214" t="s">
        <v>13</v>
      </c>
      <c r="M1302" s="214" t="s">
        <v>14</v>
      </c>
      <c r="N1302" s="195" t="s">
        <v>309</v>
      </c>
      <c r="O1302" s="195" t="s">
        <v>1606</v>
      </c>
      <c r="P1302" s="195" t="s">
        <v>4670</v>
      </c>
      <c r="Q1302" s="236">
        <v>44651</v>
      </c>
      <c r="R1302" s="236">
        <v>44896</v>
      </c>
      <c r="S1302" t="s">
        <v>8452</v>
      </c>
      <c r="T1302" s="196"/>
      <c r="U1302" s="196"/>
      <c r="V1302" s="196"/>
      <c r="W1302" s="196"/>
      <c r="X1302"/>
      <c r="Y1302" t="s">
        <v>8326</v>
      </c>
      <c r="Z1302">
        <v>1628407101</v>
      </c>
      <c r="AA1302" t="s">
        <v>8327</v>
      </c>
      <c r="AB1302" s="221" t="str">
        <f>_xlfn.IFNA(IF(Table[[#This Row],[Programme Partner]]&lt;&gt;Table[[#This Row],[Implementing Partner]],CONCATENATE(Table[[#This Row],[Programme Partner]],"-",Table[[#This Row],[Implementing Partner]]),Table[[#This Row],[Programme Partner]]),"")</f>
        <v>Swedish RC-BDRCS</v>
      </c>
    </row>
    <row r="1303" spans="1:28" ht="14.4" customHeight="1">
      <c r="A1303" s="183">
        <v>1402</v>
      </c>
      <c r="B1303" s="212" t="s">
        <v>6314</v>
      </c>
      <c r="C1303" s="198" t="s">
        <v>5024</v>
      </c>
      <c r="D1303" s="212" t="s">
        <v>5796</v>
      </c>
      <c r="E1303" s="195" t="s">
        <v>27</v>
      </c>
      <c r="F1303" s="195" t="s">
        <v>8012</v>
      </c>
      <c r="G1303" s="213" t="s">
        <v>8354</v>
      </c>
      <c r="H1303" s="195" t="str">
        <f>IFERROR(VLOOKUP(Table[[#This Row],[Activity Details of Assistance]],WHAT!E:F,2,FALSE),"")</f>
        <v># of door</v>
      </c>
      <c r="I1303" s="195"/>
      <c r="J1303">
        <v>7</v>
      </c>
      <c r="K1303" t="s">
        <v>8280</v>
      </c>
      <c r="L1303" s="214" t="s">
        <v>13</v>
      </c>
      <c r="M1303" s="214" t="s">
        <v>14</v>
      </c>
      <c r="N1303" s="195" t="s">
        <v>309</v>
      </c>
      <c r="O1303" s="195" t="s">
        <v>1606</v>
      </c>
      <c r="P1303" s="195" t="s">
        <v>4670</v>
      </c>
      <c r="Q1303" s="236">
        <v>44651</v>
      </c>
      <c r="R1303" s="236">
        <v>44896</v>
      </c>
      <c r="S1303" t="s">
        <v>8452</v>
      </c>
      <c r="T1303" s="196"/>
      <c r="U1303" s="196"/>
      <c r="V1303" s="196"/>
      <c r="W1303" s="196"/>
      <c r="X1303"/>
      <c r="Y1303" t="s">
        <v>8326</v>
      </c>
      <c r="Z1303">
        <v>1628407101</v>
      </c>
      <c r="AA1303" t="s">
        <v>8327</v>
      </c>
      <c r="AB1303" s="221" t="str">
        <f>_xlfn.IFNA(IF(Table[[#This Row],[Programme Partner]]&lt;&gt;Table[[#This Row],[Implementing Partner]],CONCATENATE(Table[[#This Row],[Programme Partner]],"-",Table[[#This Row],[Implementing Partner]]),Table[[#This Row],[Programme Partner]]),"")</f>
        <v>Swedish RC-BDRCS</v>
      </c>
    </row>
    <row r="1304" spans="1:28" ht="14.4" customHeight="1">
      <c r="A1304" s="183">
        <v>1403</v>
      </c>
      <c r="B1304" s="212" t="s">
        <v>6314</v>
      </c>
      <c r="C1304" s="198" t="s">
        <v>5024</v>
      </c>
      <c r="D1304" s="212" t="s">
        <v>5796</v>
      </c>
      <c r="E1304" s="195" t="s">
        <v>27</v>
      </c>
      <c r="F1304" s="195" t="s">
        <v>8012</v>
      </c>
      <c r="G1304" s="195" t="s">
        <v>8586</v>
      </c>
      <c r="H1304" s="195" t="str">
        <f>IFERROR(VLOOKUP(Table[[#This Row],[Activity Details of Assistance]],WHAT!E:F,2,FALSE),"")</f>
        <v># of door</v>
      </c>
      <c r="I1304" s="195"/>
      <c r="J1304">
        <v>180</v>
      </c>
      <c r="K1304" t="s">
        <v>8280</v>
      </c>
      <c r="L1304" s="214" t="s">
        <v>13</v>
      </c>
      <c r="M1304" s="214" t="s">
        <v>14</v>
      </c>
      <c r="N1304" s="195" t="s">
        <v>309</v>
      </c>
      <c r="O1304" s="195" t="s">
        <v>1606</v>
      </c>
      <c r="P1304" s="195" t="s">
        <v>4670</v>
      </c>
      <c r="Q1304" s="236">
        <v>44651</v>
      </c>
      <c r="R1304" s="236">
        <v>44896</v>
      </c>
      <c r="S1304" t="s">
        <v>8452</v>
      </c>
      <c r="T1304" s="196"/>
      <c r="U1304" s="196"/>
      <c r="V1304" s="196"/>
      <c r="W1304" s="196"/>
      <c r="X1304"/>
      <c r="Y1304" t="s">
        <v>8326</v>
      </c>
      <c r="Z1304">
        <v>1628407101</v>
      </c>
      <c r="AA1304" t="s">
        <v>8327</v>
      </c>
      <c r="AB1304" s="221" t="str">
        <f>_xlfn.IFNA(IF(Table[[#This Row],[Programme Partner]]&lt;&gt;Table[[#This Row],[Implementing Partner]],CONCATENATE(Table[[#This Row],[Programme Partner]],"-",Table[[#This Row],[Implementing Partner]]),Table[[#This Row],[Programme Partner]]),"")</f>
        <v>Swedish RC-BDRCS</v>
      </c>
    </row>
    <row r="1305" spans="1:28" ht="14.4" customHeight="1">
      <c r="A1305" s="183">
        <v>1404</v>
      </c>
      <c r="B1305" s="212" t="s">
        <v>6314</v>
      </c>
      <c r="C1305" s="198" t="s">
        <v>5024</v>
      </c>
      <c r="D1305" s="212" t="s">
        <v>5796</v>
      </c>
      <c r="E1305" s="195" t="s">
        <v>27</v>
      </c>
      <c r="F1305" s="195" t="s">
        <v>8012</v>
      </c>
      <c r="G1305" s="213" t="s">
        <v>8357</v>
      </c>
      <c r="H1305" s="195" t="str">
        <f>IFERROR(VLOOKUP(Table[[#This Row],[Activity Details of Assistance]],WHAT!E:F,2,FALSE),"")</f>
        <v># of door</v>
      </c>
      <c r="I1305" s="195"/>
      <c r="J1305">
        <v>140</v>
      </c>
      <c r="K1305" t="s">
        <v>8280</v>
      </c>
      <c r="L1305" s="214" t="s">
        <v>13</v>
      </c>
      <c r="M1305" s="214" t="s">
        <v>14</v>
      </c>
      <c r="N1305" s="195" t="s">
        <v>309</v>
      </c>
      <c r="O1305" s="195" t="s">
        <v>1606</v>
      </c>
      <c r="P1305" s="195" t="s">
        <v>4670</v>
      </c>
      <c r="Q1305" s="236">
        <v>44651</v>
      </c>
      <c r="R1305" s="236">
        <v>44896</v>
      </c>
      <c r="S1305" t="s">
        <v>8452</v>
      </c>
      <c r="T1305" s="196"/>
      <c r="U1305" s="196"/>
      <c r="V1305" s="196"/>
      <c r="W1305" s="196"/>
      <c r="X1305"/>
      <c r="Y1305" t="s">
        <v>8326</v>
      </c>
      <c r="Z1305">
        <v>1628407101</v>
      </c>
      <c r="AA1305" t="s">
        <v>8327</v>
      </c>
      <c r="AB1305" s="221" t="str">
        <f>_xlfn.IFNA(IF(Table[[#This Row],[Programme Partner]]&lt;&gt;Table[[#This Row],[Implementing Partner]],CONCATENATE(Table[[#This Row],[Programme Partner]],"-",Table[[#This Row],[Implementing Partner]]),Table[[#This Row],[Programme Partner]]),"")</f>
        <v>Swedish RC-BDRCS</v>
      </c>
    </row>
    <row r="1306" spans="1:28" ht="14.4" customHeight="1">
      <c r="A1306" s="183">
        <v>1405</v>
      </c>
      <c r="B1306" s="212" t="s">
        <v>6314</v>
      </c>
      <c r="C1306" s="198" t="s">
        <v>5024</v>
      </c>
      <c r="D1306" s="212" t="s">
        <v>5796</v>
      </c>
      <c r="E1306" s="195" t="s">
        <v>27</v>
      </c>
      <c r="F1306" s="195" t="s">
        <v>8013</v>
      </c>
      <c r="G1306" s="195" t="s">
        <v>8440</v>
      </c>
      <c r="H1306" s="195" t="str">
        <f>IFERROR(VLOOKUP(Table[[#This Row],[Activity Details of Assistance]],WHAT!E:F,2,FALSE),"")</f>
        <v># of laundry facility</v>
      </c>
      <c r="I1306" s="195"/>
      <c r="J1306">
        <v>6</v>
      </c>
      <c r="K1306" t="s">
        <v>8280</v>
      </c>
      <c r="L1306" s="214" t="s">
        <v>13</v>
      </c>
      <c r="M1306" s="214" t="s">
        <v>14</v>
      </c>
      <c r="N1306" s="195" t="s">
        <v>309</v>
      </c>
      <c r="O1306" s="195" t="s">
        <v>1606</v>
      </c>
      <c r="P1306" s="195" t="s">
        <v>4670</v>
      </c>
      <c r="Q1306" s="236">
        <v>44651</v>
      </c>
      <c r="R1306" s="236">
        <v>44896</v>
      </c>
      <c r="S1306" t="s">
        <v>8452</v>
      </c>
      <c r="T1306" s="196"/>
      <c r="U1306" s="196"/>
      <c r="V1306" s="196"/>
      <c r="W1306" s="196"/>
      <c r="X1306"/>
      <c r="Y1306" t="s">
        <v>8326</v>
      </c>
      <c r="Z1306">
        <v>1628407101</v>
      </c>
      <c r="AA1306" t="s">
        <v>8327</v>
      </c>
      <c r="AB1306" s="221" t="str">
        <f>_xlfn.IFNA(IF(Table[[#This Row],[Programme Partner]]&lt;&gt;Table[[#This Row],[Implementing Partner]],CONCATENATE(Table[[#This Row],[Programme Partner]],"-",Table[[#This Row],[Implementing Partner]]),Table[[#This Row],[Programme Partner]]),"")</f>
        <v>Swedish RC-BDRCS</v>
      </c>
    </row>
    <row r="1307" spans="1:28" ht="14.4" customHeight="1">
      <c r="A1307" s="183">
        <v>1406</v>
      </c>
      <c r="B1307" s="212" t="s">
        <v>6314</v>
      </c>
      <c r="C1307" s="198" t="s">
        <v>5024</v>
      </c>
      <c r="D1307" s="212" t="s">
        <v>5796</v>
      </c>
      <c r="E1307" s="195" t="s">
        <v>27</v>
      </c>
      <c r="F1307" s="195" t="s">
        <v>8013</v>
      </c>
      <c r="G1307" s="213" t="s">
        <v>8313</v>
      </c>
      <c r="H1307" s="195" t="str">
        <f>IFERROR(VLOOKUP(Table[[#This Row],[Activity Details of Assistance]],WHAT!E:F,2,FALSE),"")</f>
        <v># of HP sessions at community level</v>
      </c>
      <c r="I1307" s="195"/>
      <c r="J1307">
        <v>5</v>
      </c>
      <c r="K1307" t="s">
        <v>8280</v>
      </c>
      <c r="L1307" s="214" t="s">
        <v>13</v>
      </c>
      <c r="M1307" s="214" t="s">
        <v>14</v>
      </c>
      <c r="N1307" s="195" t="s">
        <v>309</v>
      </c>
      <c r="O1307" s="195" t="s">
        <v>1606</v>
      </c>
      <c r="P1307" s="195" t="s">
        <v>4670</v>
      </c>
      <c r="Q1307" s="236">
        <v>44651</v>
      </c>
      <c r="R1307" s="236">
        <v>44896</v>
      </c>
      <c r="S1307" t="s">
        <v>8452</v>
      </c>
      <c r="T1307" s="196"/>
      <c r="U1307" s="196"/>
      <c r="V1307" s="196"/>
      <c r="W1307" s="196"/>
      <c r="X1307"/>
      <c r="Y1307" t="s">
        <v>8326</v>
      </c>
      <c r="Z1307">
        <v>1628407101</v>
      </c>
      <c r="AA1307" t="s">
        <v>8327</v>
      </c>
      <c r="AB1307" s="221" t="str">
        <f>_xlfn.IFNA(IF(Table[[#This Row],[Programme Partner]]&lt;&gt;Table[[#This Row],[Implementing Partner]],CONCATENATE(Table[[#This Row],[Programme Partner]],"-",Table[[#This Row],[Implementing Partner]]),Table[[#This Row],[Programme Partner]]),"")</f>
        <v>Swedish RC-BDRCS</v>
      </c>
    </row>
    <row r="1308" spans="1:28" ht="14.4" customHeight="1">
      <c r="A1308" s="183">
        <v>1407</v>
      </c>
      <c r="B1308" s="212" t="s">
        <v>6314</v>
      </c>
      <c r="C1308" s="198" t="s">
        <v>5024</v>
      </c>
      <c r="D1308" s="212" t="s">
        <v>5796</v>
      </c>
      <c r="E1308" s="195" t="s">
        <v>27</v>
      </c>
      <c r="F1308" s="195" t="s">
        <v>8013</v>
      </c>
      <c r="G1308" s="213" t="s">
        <v>8314</v>
      </c>
      <c r="H1308" s="195" t="str">
        <f>IFERROR(VLOOKUP(Table[[#This Row],[Activity Details of Assistance]],WHAT!E:F,2,FALSE),"")</f>
        <v># of HP sessions at HH level</v>
      </c>
      <c r="I1308" s="195"/>
      <c r="J1308">
        <v>3567</v>
      </c>
      <c r="K1308" t="s">
        <v>8280</v>
      </c>
      <c r="L1308" s="214" t="s">
        <v>13</v>
      </c>
      <c r="M1308" s="214" t="s">
        <v>14</v>
      </c>
      <c r="N1308" s="195" t="s">
        <v>309</v>
      </c>
      <c r="O1308" s="195" t="s">
        <v>1606</v>
      </c>
      <c r="P1308" s="195" t="s">
        <v>4670</v>
      </c>
      <c r="Q1308" s="236">
        <v>44651</v>
      </c>
      <c r="R1308" s="236">
        <v>44896</v>
      </c>
      <c r="S1308" t="s">
        <v>8452</v>
      </c>
      <c r="T1308" s="196"/>
      <c r="U1308" s="196"/>
      <c r="V1308" s="196"/>
      <c r="W1308" s="196"/>
      <c r="X1308"/>
      <c r="Y1308" t="s">
        <v>8326</v>
      </c>
      <c r="Z1308">
        <v>1628407101</v>
      </c>
      <c r="AA1308" t="s">
        <v>8327</v>
      </c>
      <c r="AB1308" s="221" t="str">
        <f>_xlfn.IFNA(IF(Table[[#This Row],[Programme Partner]]&lt;&gt;Table[[#This Row],[Implementing Partner]],CONCATENATE(Table[[#This Row],[Programme Partner]],"-",Table[[#This Row],[Implementing Partner]]),Table[[#This Row],[Programme Partner]]),"")</f>
        <v>Swedish RC-BDRCS</v>
      </c>
    </row>
    <row r="1309" spans="1:28" ht="14.4" customHeight="1">
      <c r="A1309" s="183">
        <v>1408</v>
      </c>
      <c r="B1309" s="212" t="s">
        <v>8685</v>
      </c>
      <c r="C1309" s="198" t="s">
        <v>5024</v>
      </c>
      <c r="D1309" s="212" t="s">
        <v>5406</v>
      </c>
      <c r="E1309" s="195" t="s">
        <v>27</v>
      </c>
      <c r="F1309" s="195" t="s">
        <v>8013</v>
      </c>
      <c r="G1309" s="213" t="s">
        <v>8314</v>
      </c>
      <c r="H1309" s="195" t="str">
        <f>IFERROR(VLOOKUP(Table[[#This Row],[Activity Details of Assistance]],WHAT!E:F,2,FALSE),"")</f>
        <v># of HP sessions at HH level</v>
      </c>
      <c r="I1309" s="195"/>
      <c r="J1309">
        <v>889</v>
      </c>
      <c r="K1309" t="s">
        <v>8280</v>
      </c>
      <c r="L1309" s="214" t="s">
        <v>13</v>
      </c>
      <c r="M1309" s="214" t="s">
        <v>14</v>
      </c>
      <c r="N1309" s="195" t="s">
        <v>309</v>
      </c>
      <c r="O1309" s="195" t="s">
        <v>1606</v>
      </c>
      <c r="P1309" s="195" t="s">
        <v>4668</v>
      </c>
      <c r="Q1309" s="236">
        <v>44651</v>
      </c>
      <c r="R1309" s="236">
        <v>44896</v>
      </c>
      <c r="S1309" t="s">
        <v>8452</v>
      </c>
      <c r="T1309" s="196"/>
      <c r="U1309" s="196"/>
      <c r="V1309" s="196"/>
      <c r="W1309" s="196"/>
      <c r="X1309"/>
      <c r="Y1309" t="s">
        <v>8326</v>
      </c>
      <c r="Z1309">
        <v>1628407101</v>
      </c>
      <c r="AA1309" t="s">
        <v>8327</v>
      </c>
      <c r="AB1309" s="221" t="str">
        <f>_xlfn.IFNA(IF(Table[[#This Row],[Programme Partner]]&lt;&gt;Table[[#This Row],[Implementing Partner]],CONCATENATE(Table[[#This Row],[Programme Partner]],"-",Table[[#This Row],[Implementing Partner]]),Table[[#This Row],[Programme Partner]]),"")</f>
        <v>Turkish RC-BDRCS</v>
      </c>
    </row>
    <row r="1310" spans="1:28" ht="14.4" customHeight="1">
      <c r="A1310" s="183">
        <v>1409</v>
      </c>
      <c r="B1310" t="s">
        <v>5035</v>
      </c>
      <c r="C1310" s="198" t="s">
        <v>5087</v>
      </c>
      <c r="D1310" s="197" t="s">
        <v>8347</v>
      </c>
      <c r="E1310" s="195" t="s">
        <v>27</v>
      </c>
      <c r="F1310" s="195" t="s">
        <v>8012</v>
      </c>
      <c r="G1310" s="195" t="s">
        <v>8586</v>
      </c>
      <c r="H1310" s="195" t="str">
        <f>IFERROR(VLOOKUP(Table[[#This Row],[Activity Details of Assistance]],WHAT!E:F,2,FALSE),"")</f>
        <v># of door</v>
      </c>
      <c r="I1310" s="195"/>
      <c r="J1310">
        <v>21</v>
      </c>
      <c r="K1310" t="s">
        <v>8280</v>
      </c>
      <c r="L1310" s="214" t="s">
        <v>13</v>
      </c>
      <c r="M1310" s="214" t="s">
        <v>14</v>
      </c>
      <c r="N1310" s="195" t="s">
        <v>309</v>
      </c>
      <c r="O1310" s="195" t="s">
        <v>1606</v>
      </c>
      <c r="P1310" s="195" t="s">
        <v>4659</v>
      </c>
      <c r="Q1310" s="236">
        <v>44651</v>
      </c>
      <c r="R1310" s="236">
        <v>44652</v>
      </c>
      <c r="S1310" t="s">
        <v>8452</v>
      </c>
      <c r="T1310" s="196"/>
      <c r="U1310" s="196"/>
      <c r="V1310" s="196"/>
      <c r="W1310" s="196"/>
      <c r="X1310"/>
      <c r="Y1310" t="s">
        <v>8431</v>
      </c>
      <c r="Z1310">
        <v>1826201879</v>
      </c>
      <c r="AA1310" t="s">
        <v>8432</v>
      </c>
      <c r="AB1310" s="221" t="str">
        <f>_xlfn.IFNA(IF(Table[[#This Row],[Programme Partner]]&lt;&gt;Table[[#This Row],[Implementing Partner]],CONCATENATE(Table[[#This Row],[Programme Partner]],"-",Table[[#This Row],[Implementing Partner]]),Table[[#This Row],[Programme Partner]]),"")</f>
        <v>CA-DSK</v>
      </c>
    </row>
    <row r="1311" spans="1:28" ht="14.4" customHeight="1">
      <c r="A1311" s="183">
        <v>1410</v>
      </c>
      <c r="B1311" t="s">
        <v>5035</v>
      </c>
      <c r="C1311" s="198" t="s">
        <v>5087</v>
      </c>
      <c r="D1311" s="197" t="s">
        <v>8347</v>
      </c>
      <c r="E1311" s="195" t="s">
        <v>27</v>
      </c>
      <c r="F1311" s="195" t="s">
        <v>8013</v>
      </c>
      <c r="G1311" s="195" t="s">
        <v>8363</v>
      </c>
      <c r="H1311" s="195" t="str">
        <f>IFERROR(VLOOKUP(Table[[#This Row],[Activity Details of Assistance]],WHAT!E:F,2,FALSE),"")</f>
        <v># of household</v>
      </c>
      <c r="I1311" s="195"/>
      <c r="J1311">
        <v>259</v>
      </c>
      <c r="K1311" t="s">
        <v>8280</v>
      </c>
      <c r="L1311" s="214" t="s">
        <v>13</v>
      </c>
      <c r="M1311" s="214" t="s">
        <v>14</v>
      </c>
      <c r="N1311" s="195" t="s">
        <v>309</v>
      </c>
      <c r="O1311" s="195" t="s">
        <v>1606</v>
      </c>
      <c r="P1311" s="195" t="s">
        <v>4659</v>
      </c>
      <c r="Q1311" s="236">
        <v>44651</v>
      </c>
      <c r="R1311" s="236">
        <v>44652</v>
      </c>
      <c r="S1311" t="s">
        <v>8452</v>
      </c>
      <c r="T1311" s="196"/>
      <c r="U1311" s="196"/>
      <c r="V1311" s="196"/>
      <c r="W1311" s="196"/>
      <c r="X1311"/>
      <c r="Y1311" t="s">
        <v>8431</v>
      </c>
      <c r="Z1311">
        <v>1826201879</v>
      </c>
      <c r="AA1311" t="s">
        <v>8432</v>
      </c>
      <c r="AB1311" s="221" t="str">
        <f>_xlfn.IFNA(IF(Table[[#This Row],[Programme Partner]]&lt;&gt;Table[[#This Row],[Implementing Partner]],CONCATENATE(Table[[#This Row],[Programme Partner]],"-",Table[[#This Row],[Implementing Partner]]),Table[[#This Row],[Programme Partner]]),"")</f>
        <v>CA-DSK</v>
      </c>
    </row>
    <row r="1312" spans="1:28" ht="14.4" customHeight="1">
      <c r="A1312" s="183">
        <v>1411</v>
      </c>
      <c r="B1312" t="s">
        <v>5035</v>
      </c>
      <c r="C1312" s="198" t="s">
        <v>5087</v>
      </c>
      <c r="D1312" s="197" t="s">
        <v>8347</v>
      </c>
      <c r="E1312" s="195" t="s">
        <v>27</v>
      </c>
      <c r="F1312" s="195" t="s">
        <v>8013</v>
      </c>
      <c r="G1312" s="213" t="s">
        <v>8360</v>
      </c>
      <c r="H1312" s="195" t="str">
        <f>IFERROR(VLOOKUP(Table[[#This Row],[Activity Details of Assistance]],WHAT!E:F,2,FALSE),"")</f>
        <v># of household</v>
      </c>
      <c r="I1312" s="195"/>
      <c r="J1312">
        <v>259</v>
      </c>
      <c r="K1312" t="s">
        <v>8280</v>
      </c>
      <c r="L1312" s="214" t="s">
        <v>13</v>
      </c>
      <c r="M1312" s="214" t="s">
        <v>14</v>
      </c>
      <c r="N1312" s="195" t="s">
        <v>309</v>
      </c>
      <c r="O1312" s="195" t="s">
        <v>1606</v>
      </c>
      <c r="P1312" s="195" t="s">
        <v>4659</v>
      </c>
      <c r="Q1312" s="236">
        <v>44651</v>
      </c>
      <c r="R1312" s="236">
        <v>44652</v>
      </c>
      <c r="S1312" t="s">
        <v>8452</v>
      </c>
      <c r="T1312" s="196"/>
      <c r="U1312" s="196"/>
      <c r="V1312" s="196"/>
      <c r="W1312" s="196"/>
      <c r="X1312"/>
      <c r="Y1312" t="s">
        <v>8431</v>
      </c>
      <c r="Z1312">
        <v>1826201879</v>
      </c>
      <c r="AA1312" t="s">
        <v>8432</v>
      </c>
      <c r="AB1312" s="221" t="str">
        <f>_xlfn.IFNA(IF(Table[[#This Row],[Programme Partner]]&lt;&gt;Table[[#This Row],[Implementing Partner]],CONCATENATE(Table[[#This Row],[Programme Partner]],"-",Table[[#This Row],[Implementing Partner]]),Table[[#This Row],[Programme Partner]]),"")</f>
        <v>CA-DSK</v>
      </c>
    </row>
    <row r="1313" spans="1:28" ht="14.4" customHeight="1">
      <c r="A1313" s="183">
        <v>1412</v>
      </c>
      <c r="B1313" t="s">
        <v>5035</v>
      </c>
      <c r="C1313" s="198" t="s">
        <v>5087</v>
      </c>
      <c r="D1313" s="197" t="s">
        <v>8347</v>
      </c>
      <c r="E1313" s="195" t="s">
        <v>27</v>
      </c>
      <c r="F1313" s="195" t="s">
        <v>8012</v>
      </c>
      <c r="G1313" s="213" t="s">
        <v>8356</v>
      </c>
      <c r="H1313" s="195" t="str">
        <f>IFERROR(VLOOKUP(Table[[#This Row],[Activity Details of Assistance]],WHAT!E:F,2,FALSE),"")</f>
        <v># of FSM Site</v>
      </c>
      <c r="I1313" s="195"/>
      <c r="J1313">
        <v>2</v>
      </c>
      <c r="K1313" t="s">
        <v>8280</v>
      </c>
      <c r="L1313" s="214" t="s">
        <v>13</v>
      </c>
      <c r="M1313" s="214" t="s">
        <v>14</v>
      </c>
      <c r="N1313" s="195" t="s">
        <v>309</v>
      </c>
      <c r="O1313" s="195" t="s">
        <v>1606</v>
      </c>
      <c r="P1313" s="195" t="s">
        <v>4662</v>
      </c>
      <c r="Q1313" s="236">
        <v>44651</v>
      </c>
      <c r="R1313" s="236">
        <v>44652</v>
      </c>
      <c r="S1313" t="s">
        <v>8452</v>
      </c>
      <c r="T1313" s="196"/>
      <c r="U1313" s="196"/>
      <c r="V1313" s="196"/>
      <c r="W1313" s="196"/>
      <c r="X1313"/>
      <c r="Y1313" t="s">
        <v>8431</v>
      </c>
      <c r="Z1313">
        <v>1826201879</v>
      </c>
      <c r="AA1313" t="s">
        <v>8432</v>
      </c>
      <c r="AB1313" s="221" t="str">
        <f>_xlfn.IFNA(IF(Table[[#This Row],[Programme Partner]]&lt;&gt;Table[[#This Row],[Implementing Partner]],CONCATENATE(Table[[#This Row],[Programme Partner]],"-",Table[[#This Row],[Implementing Partner]]),Table[[#This Row],[Programme Partner]]),"")</f>
        <v>CA-DSK</v>
      </c>
    </row>
    <row r="1314" spans="1:28" ht="14.4" customHeight="1">
      <c r="A1314" s="183">
        <v>1413</v>
      </c>
      <c r="B1314" t="s">
        <v>5035</v>
      </c>
      <c r="C1314" s="198" t="s">
        <v>5087</v>
      </c>
      <c r="D1314" s="197" t="s">
        <v>8347</v>
      </c>
      <c r="E1314" s="195" t="s">
        <v>27</v>
      </c>
      <c r="F1314" s="195" t="s">
        <v>8012</v>
      </c>
      <c r="G1314" s="195" t="s">
        <v>8586</v>
      </c>
      <c r="H1314" s="195" t="str">
        <f>IFERROR(VLOOKUP(Table[[#This Row],[Activity Details of Assistance]],WHAT!E:F,2,FALSE),"")</f>
        <v># of door</v>
      </c>
      <c r="I1314" s="195"/>
      <c r="J1314">
        <v>32</v>
      </c>
      <c r="K1314" t="s">
        <v>8280</v>
      </c>
      <c r="L1314" s="214" t="s">
        <v>13</v>
      </c>
      <c r="M1314" s="214" t="s">
        <v>14</v>
      </c>
      <c r="N1314" s="195" t="s">
        <v>309</v>
      </c>
      <c r="O1314" s="195" t="s">
        <v>1606</v>
      </c>
      <c r="P1314" s="195" t="s">
        <v>4662</v>
      </c>
      <c r="Q1314" s="236">
        <v>44651</v>
      </c>
      <c r="R1314" s="236">
        <v>44652</v>
      </c>
      <c r="S1314" t="s">
        <v>8452</v>
      </c>
      <c r="T1314" s="196"/>
      <c r="U1314" s="196"/>
      <c r="V1314" s="196"/>
      <c r="W1314" s="196"/>
      <c r="X1314"/>
      <c r="Y1314" t="s">
        <v>8431</v>
      </c>
      <c r="Z1314">
        <v>1826201879</v>
      </c>
      <c r="AA1314" t="s">
        <v>8432</v>
      </c>
      <c r="AB1314" s="221" t="str">
        <f>_xlfn.IFNA(IF(Table[[#This Row],[Programme Partner]]&lt;&gt;Table[[#This Row],[Implementing Partner]],CONCATENATE(Table[[#This Row],[Programme Partner]],"-",Table[[#This Row],[Implementing Partner]]),Table[[#This Row],[Programme Partner]]),"")</f>
        <v>CA-DSK</v>
      </c>
    </row>
    <row r="1315" spans="1:28" ht="14.4" customHeight="1">
      <c r="A1315" s="183">
        <v>1414</v>
      </c>
      <c r="B1315" t="s">
        <v>5035</v>
      </c>
      <c r="C1315" s="198" t="s">
        <v>5087</v>
      </c>
      <c r="D1315" s="197" t="s">
        <v>8347</v>
      </c>
      <c r="E1315" s="195" t="s">
        <v>27</v>
      </c>
      <c r="F1315" s="195" t="s">
        <v>8012</v>
      </c>
      <c r="G1315" s="213" t="s">
        <v>8357</v>
      </c>
      <c r="H1315" s="195" t="str">
        <f>IFERROR(VLOOKUP(Table[[#This Row],[Activity Details of Assistance]],WHAT!E:F,2,FALSE),"")</f>
        <v># of door</v>
      </c>
      <c r="I1315" s="195"/>
      <c r="J1315">
        <v>56</v>
      </c>
      <c r="K1315" t="s">
        <v>8280</v>
      </c>
      <c r="L1315" s="214" t="s">
        <v>13</v>
      </c>
      <c r="M1315" s="214" t="s">
        <v>14</v>
      </c>
      <c r="N1315" s="195" t="s">
        <v>309</v>
      </c>
      <c r="O1315" s="195" t="s">
        <v>1606</v>
      </c>
      <c r="P1315" s="195" t="s">
        <v>4662</v>
      </c>
      <c r="Q1315" s="236">
        <v>44651</v>
      </c>
      <c r="R1315" s="236">
        <v>44652</v>
      </c>
      <c r="S1315" t="s">
        <v>8452</v>
      </c>
      <c r="T1315" s="196"/>
      <c r="U1315" s="196"/>
      <c r="V1315" s="196"/>
      <c r="W1315" s="196"/>
      <c r="X1315"/>
      <c r="Y1315" t="s">
        <v>8431</v>
      </c>
      <c r="Z1315">
        <v>1826201879</v>
      </c>
      <c r="AA1315" t="s">
        <v>8432</v>
      </c>
      <c r="AB1315" s="221" t="str">
        <f>_xlfn.IFNA(IF(Table[[#This Row],[Programme Partner]]&lt;&gt;Table[[#This Row],[Implementing Partner]],CONCATENATE(Table[[#This Row],[Programme Partner]],"-",Table[[#This Row],[Implementing Partner]]),Table[[#This Row],[Programme Partner]]),"")</f>
        <v>CA-DSK</v>
      </c>
    </row>
    <row r="1316" spans="1:28" ht="14.4" customHeight="1">
      <c r="A1316" s="183">
        <v>1415</v>
      </c>
      <c r="B1316" t="s">
        <v>5035</v>
      </c>
      <c r="C1316" s="198" t="s">
        <v>5087</v>
      </c>
      <c r="D1316" s="197" t="s">
        <v>8347</v>
      </c>
      <c r="E1316" s="195" t="s">
        <v>27</v>
      </c>
      <c r="F1316" s="195" t="s">
        <v>8013</v>
      </c>
      <c r="G1316" s="213" t="s">
        <v>8363</v>
      </c>
      <c r="H1316" s="195" t="str">
        <f>IFERROR(VLOOKUP(Table[[#This Row],[Activity Details of Assistance]],WHAT!E:F,2,FALSE),"")</f>
        <v># of household</v>
      </c>
      <c r="I1316" s="195"/>
      <c r="J1316">
        <v>259</v>
      </c>
      <c r="K1316" t="s">
        <v>8280</v>
      </c>
      <c r="L1316" s="214" t="s">
        <v>13</v>
      </c>
      <c r="M1316" s="214" t="s">
        <v>14</v>
      </c>
      <c r="N1316" s="195" t="s">
        <v>309</v>
      </c>
      <c r="O1316" s="195" t="s">
        <v>1606</v>
      </c>
      <c r="P1316" s="195" t="s">
        <v>4662</v>
      </c>
      <c r="Q1316" s="236">
        <v>44651</v>
      </c>
      <c r="R1316" s="236">
        <v>44652</v>
      </c>
      <c r="S1316" t="s">
        <v>8452</v>
      </c>
      <c r="T1316" s="196"/>
      <c r="U1316" s="196"/>
      <c r="V1316" s="196"/>
      <c r="W1316" s="196"/>
      <c r="X1316"/>
      <c r="Y1316" t="s">
        <v>8431</v>
      </c>
      <c r="Z1316">
        <v>1826201879</v>
      </c>
      <c r="AA1316" t="s">
        <v>8432</v>
      </c>
      <c r="AB1316" s="221" t="str">
        <f>_xlfn.IFNA(IF(Table[[#This Row],[Programme Partner]]&lt;&gt;Table[[#This Row],[Implementing Partner]],CONCATENATE(Table[[#This Row],[Programme Partner]],"-",Table[[#This Row],[Implementing Partner]]),Table[[#This Row],[Programme Partner]]),"")</f>
        <v>CA-DSK</v>
      </c>
    </row>
    <row r="1317" spans="1:28" ht="14.4" customHeight="1">
      <c r="A1317" s="183">
        <v>1416</v>
      </c>
      <c r="B1317" t="s">
        <v>5035</v>
      </c>
      <c r="C1317" s="198" t="s">
        <v>5087</v>
      </c>
      <c r="D1317" s="197" t="s">
        <v>8347</v>
      </c>
      <c r="E1317" s="195" t="s">
        <v>27</v>
      </c>
      <c r="F1317" s="195" t="s">
        <v>8013</v>
      </c>
      <c r="G1317" s="213" t="s">
        <v>8360</v>
      </c>
      <c r="H1317" s="195" t="str">
        <f>IFERROR(VLOOKUP(Table[[#This Row],[Activity Details of Assistance]],WHAT!E:F,2,FALSE),"")</f>
        <v># of household</v>
      </c>
      <c r="I1317" s="195"/>
      <c r="J1317">
        <v>259</v>
      </c>
      <c r="K1317" t="s">
        <v>8280</v>
      </c>
      <c r="L1317" s="214" t="s">
        <v>13</v>
      </c>
      <c r="M1317" s="214" t="s">
        <v>14</v>
      </c>
      <c r="N1317" s="195" t="s">
        <v>309</v>
      </c>
      <c r="O1317" s="195" t="s">
        <v>1606</v>
      </c>
      <c r="P1317" s="195" t="s">
        <v>4662</v>
      </c>
      <c r="Q1317" s="236">
        <v>44651</v>
      </c>
      <c r="R1317" s="236">
        <v>44652</v>
      </c>
      <c r="S1317" t="s">
        <v>8452</v>
      </c>
      <c r="T1317" s="196"/>
      <c r="U1317" s="196"/>
      <c r="V1317" s="196"/>
      <c r="W1317" s="196"/>
      <c r="X1317"/>
      <c r="Y1317" t="s">
        <v>8431</v>
      </c>
      <c r="Z1317">
        <v>1826201879</v>
      </c>
      <c r="AA1317" t="s">
        <v>8432</v>
      </c>
      <c r="AB1317" s="221" t="str">
        <f>_xlfn.IFNA(IF(Table[[#This Row],[Programme Partner]]&lt;&gt;Table[[#This Row],[Implementing Partner]],CONCATENATE(Table[[#This Row],[Programme Partner]],"-",Table[[#This Row],[Implementing Partner]]),Table[[#This Row],[Programme Partner]]),"")</f>
        <v>CA-DSK</v>
      </c>
    </row>
    <row r="1318" spans="1:28" ht="14.4" customHeight="1">
      <c r="A1318" s="183">
        <v>1417</v>
      </c>
      <c r="B1318" t="s">
        <v>5035</v>
      </c>
      <c r="C1318" s="198" t="s">
        <v>5087</v>
      </c>
      <c r="D1318" s="197" t="s">
        <v>8347</v>
      </c>
      <c r="E1318" s="195" t="s">
        <v>27</v>
      </c>
      <c r="F1318" t="s">
        <v>8012</v>
      </c>
      <c r="G1318" s="195" t="s">
        <v>8586</v>
      </c>
      <c r="H1318" s="195" t="str">
        <f>IFERROR(VLOOKUP(Table[[#This Row],[Activity Details of Assistance]],WHAT!E:F,2,FALSE),"")</f>
        <v># of door</v>
      </c>
      <c r="I1318" s="195"/>
      <c r="J1318">
        <v>35</v>
      </c>
      <c r="K1318" t="s">
        <v>8280</v>
      </c>
      <c r="L1318" s="214" t="s">
        <v>13</v>
      </c>
      <c r="M1318" s="214" t="s">
        <v>14</v>
      </c>
      <c r="N1318" s="195" t="s">
        <v>305</v>
      </c>
      <c r="O1318" s="195" t="s">
        <v>1589</v>
      </c>
      <c r="P1318" s="195" t="s">
        <v>8258</v>
      </c>
      <c r="Q1318" s="236">
        <v>44651</v>
      </c>
      <c r="R1318" s="236">
        <v>44652</v>
      </c>
      <c r="S1318" t="s">
        <v>8589</v>
      </c>
      <c r="T1318" s="196"/>
      <c r="U1318" s="196"/>
      <c r="V1318" s="196"/>
      <c r="W1318" s="196"/>
      <c r="X1318"/>
      <c r="Y1318" t="s">
        <v>8431</v>
      </c>
      <c r="Z1318">
        <v>1826201879</v>
      </c>
      <c r="AA1318" t="s">
        <v>8432</v>
      </c>
      <c r="AB1318" s="221" t="str">
        <f>_xlfn.IFNA(IF(Table[[#This Row],[Programme Partner]]&lt;&gt;Table[[#This Row],[Implementing Partner]],CONCATENATE(Table[[#This Row],[Programme Partner]],"-",Table[[#This Row],[Implementing Partner]]),Table[[#This Row],[Programme Partner]]),"")</f>
        <v>CA-DSK</v>
      </c>
    </row>
    <row r="1319" spans="1:28" ht="14.4" customHeight="1">
      <c r="A1319" s="183">
        <v>1418</v>
      </c>
      <c r="B1319" t="s">
        <v>5035</v>
      </c>
      <c r="C1319" s="198" t="s">
        <v>5087</v>
      </c>
      <c r="D1319" s="197" t="s">
        <v>8347</v>
      </c>
      <c r="E1319" s="195" t="s">
        <v>27</v>
      </c>
      <c r="F1319" s="195" t="s">
        <v>8013</v>
      </c>
      <c r="G1319" s="213" t="s">
        <v>8363</v>
      </c>
      <c r="H1319" s="195" t="str">
        <f>IFERROR(VLOOKUP(Table[[#This Row],[Activity Details of Assistance]],WHAT!E:F,2,FALSE),"")</f>
        <v># of household</v>
      </c>
      <c r="I1319" s="195"/>
      <c r="J1319">
        <v>222</v>
      </c>
      <c r="K1319" t="s">
        <v>8280</v>
      </c>
      <c r="L1319" s="214" t="s">
        <v>13</v>
      </c>
      <c r="M1319" s="214" t="s">
        <v>14</v>
      </c>
      <c r="N1319" s="195" t="s">
        <v>305</v>
      </c>
      <c r="O1319" s="195" t="s">
        <v>1589</v>
      </c>
      <c r="P1319" s="195" t="s">
        <v>8258</v>
      </c>
      <c r="Q1319" s="236">
        <v>44651</v>
      </c>
      <c r="R1319" s="236">
        <v>44652</v>
      </c>
      <c r="S1319" t="s">
        <v>8589</v>
      </c>
      <c r="T1319" s="196"/>
      <c r="U1319" s="196"/>
      <c r="V1319" s="196"/>
      <c r="W1319" s="196"/>
      <c r="X1319"/>
      <c r="Y1319" t="s">
        <v>8431</v>
      </c>
      <c r="Z1319">
        <v>1826201879</v>
      </c>
      <c r="AA1319" t="s">
        <v>8432</v>
      </c>
      <c r="AB1319" s="221" t="str">
        <f>_xlfn.IFNA(IF(Table[[#This Row],[Programme Partner]]&lt;&gt;Table[[#This Row],[Implementing Partner]],CONCATENATE(Table[[#This Row],[Programme Partner]],"-",Table[[#This Row],[Implementing Partner]]),Table[[#This Row],[Programme Partner]]),"")</f>
        <v>CA-DSK</v>
      </c>
    </row>
    <row r="1320" spans="1:28" ht="14.4" customHeight="1">
      <c r="A1320" s="183">
        <v>1419</v>
      </c>
      <c r="B1320" t="s">
        <v>5035</v>
      </c>
      <c r="C1320" s="198" t="s">
        <v>5087</v>
      </c>
      <c r="D1320" s="197" t="s">
        <v>8347</v>
      </c>
      <c r="E1320" s="195" t="s">
        <v>27</v>
      </c>
      <c r="F1320" t="s">
        <v>8013</v>
      </c>
      <c r="G1320" s="213" t="s">
        <v>8360</v>
      </c>
      <c r="H1320" s="195" t="str">
        <f>IFERROR(VLOOKUP(Table[[#This Row],[Activity Details of Assistance]],WHAT!E:F,2,FALSE),"")</f>
        <v># of household</v>
      </c>
      <c r="I1320" s="195"/>
      <c r="J1320">
        <v>222</v>
      </c>
      <c r="K1320" t="s">
        <v>8280</v>
      </c>
      <c r="L1320" s="214" t="s">
        <v>13</v>
      </c>
      <c r="M1320" s="214" t="s">
        <v>14</v>
      </c>
      <c r="N1320" s="195" t="s">
        <v>305</v>
      </c>
      <c r="O1320" s="195" t="s">
        <v>1589</v>
      </c>
      <c r="P1320" s="195" t="s">
        <v>8258</v>
      </c>
      <c r="Q1320" s="236">
        <v>44651</v>
      </c>
      <c r="R1320" s="236">
        <v>44652</v>
      </c>
      <c r="S1320" t="s">
        <v>8589</v>
      </c>
      <c r="T1320" s="196"/>
      <c r="U1320" s="196"/>
      <c r="V1320" s="196"/>
      <c r="W1320" s="196"/>
      <c r="X1320"/>
      <c r="Y1320" t="s">
        <v>8431</v>
      </c>
      <c r="Z1320">
        <v>1826201879</v>
      </c>
      <c r="AA1320" t="s">
        <v>8432</v>
      </c>
      <c r="AB1320" s="221" t="str">
        <f>_xlfn.IFNA(IF(Table[[#This Row],[Programme Partner]]&lt;&gt;Table[[#This Row],[Implementing Partner]],CONCATENATE(Table[[#This Row],[Programme Partner]],"-",Table[[#This Row],[Implementing Partner]]),Table[[#This Row],[Programme Partner]]),"")</f>
        <v>CA-DSK</v>
      </c>
    </row>
    <row r="1321" spans="1:28" ht="14.4" customHeight="1">
      <c r="A1321" s="183">
        <v>1420</v>
      </c>
      <c r="B1321" s="195" t="s">
        <v>5275</v>
      </c>
      <c r="C1321" s="198" t="s">
        <v>5280</v>
      </c>
      <c r="D1321" s="197" t="s">
        <v>5275</v>
      </c>
      <c r="E1321" s="195" t="s">
        <v>27</v>
      </c>
      <c r="F1321" s="195" t="s">
        <v>8011</v>
      </c>
      <c r="G1321" s="195" t="s">
        <v>8584</v>
      </c>
      <c r="H1321" s="195" t="str">
        <f>IFERROR(VLOOKUP(Table[[#This Row],[Activity Details of Assistance]],WHAT!E:F,2,FALSE),"")</f>
        <v># of tube well</v>
      </c>
      <c r="I1321" s="195"/>
      <c r="J1321">
        <v>497</v>
      </c>
      <c r="K1321" t="s">
        <v>8280</v>
      </c>
      <c r="L1321" s="214" t="s">
        <v>13</v>
      </c>
      <c r="M1321" s="214" t="s">
        <v>14</v>
      </c>
      <c r="N1321" s="195" t="s">
        <v>309</v>
      </c>
      <c r="O1321" s="195" t="s">
        <v>1606</v>
      </c>
      <c r="P1321" s="195" t="s">
        <v>6482</v>
      </c>
      <c r="Q1321" s="236">
        <v>44651</v>
      </c>
      <c r="R1321" s="236">
        <v>44682</v>
      </c>
      <c r="S1321" t="s">
        <v>8452</v>
      </c>
      <c r="T1321" s="196"/>
      <c r="U1321" s="196"/>
      <c r="V1321" s="196"/>
      <c r="W1321" s="196"/>
      <c r="X1321"/>
      <c r="Y1321" t="s">
        <v>8301</v>
      </c>
      <c r="Z1321">
        <v>1686793411</v>
      </c>
      <c r="AA1321" t="s">
        <v>8302</v>
      </c>
      <c r="AB1321" s="221" t="str">
        <f>_xlfn.IFNA(IF(Table[[#This Row],[Programme Partner]]&lt;&gt;Table[[#This Row],[Implementing Partner]],CONCATENATE(Table[[#This Row],[Programme Partner]],"-",Table[[#This Row],[Implementing Partner]]),Table[[#This Row],[Programme Partner]]),"")</f>
        <v>UNICEF-VERC</v>
      </c>
    </row>
    <row r="1322" spans="1:28" ht="14.4" customHeight="1">
      <c r="A1322" s="183">
        <v>1421</v>
      </c>
      <c r="B1322" s="195" t="s">
        <v>5275</v>
      </c>
      <c r="C1322" s="198" t="s">
        <v>5280</v>
      </c>
      <c r="D1322" s="197" t="s">
        <v>5275</v>
      </c>
      <c r="E1322" s="195" t="s">
        <v>27</v>
      </c>
      <c r="F1322" s="195" t="s">
        <v>8011</v>
      </c>
      <c r="G1322" s="213" t="s">
        <v>8355</v>
      </c>
      <c r="H1322" s="195" t="str">
        <f>IFERROR(VLOOKUP(Table[[#This Row],[Activity Details of Assistance]],WHAT!E:F,2,FALSE),"")</f>
        <v># of water network</v>
      </c>
      <c r="I1322" s="195"/>
      <c r="J1322">
        <v>6</v>
      </c>
      <c r="K1322" t="s">
        <v>8280</v>
      </c>
      <c r="L1322" s="214" t="s">
        <v>13</v>
      </c>
      <c r="M1322" s="214" t="s">
        <v>14</v>
      </c>
      <c r="N1322" s="195" t="s">
        <v>309</v>
      </c>
      <c r="O1322" s="195" t="s">
        <v>1606</v>
      </c>
      <c r="P1322" s="195" t="s">
        <v>6482</v>
      </c>
      <c r="Q1322" s="236">
        <v>44651</v>
      </c>
      <c r="R1322" s="236">
        <v>44682</v>
      </c>
      <c r="S1322" t="s">
        <v>8452</v>
      </c>
      <c r="T1322" s="196"/>
      <c r="U1322" s="196"/>
      <c r="V1322" s="196"/>
      <c r="W1322" s="196"/>
      <c r="X1322"/>
      <c r="Y1322" t="s">
        <v>8301</v>
      </c>
      <c r="Z1322">
        <v>1686793411</v>
      </c>
      <c r="AA1322" t="s">
        <v>8302</v>
      </c>
      <c r="AB1322" s="221" t="str">
        <f>_xlfn.IFNA(IF(Table[[#This Row],[Programme Partner]]&lt;&gt;Table[[#This Row],[Implementing Partner]],CONCATENATE(Table[[#This Row],[Programme Partner]],"-",Table[[#This Row],[Implementing Partner]]),Table[[#This Row],[Programme Partner]]),"")</f>
        <v>UNICEF-VERC</v>
      </c>
    </row>
    <row r="1323" spans="1:28" ht="14.4" customHeight="1">
      <c r="A1323" s="183">
        <v>1422</v>
      </c>
      <c r="B1323" s="195" t="s">
        <v>5275</v>
      </c>
      <c r="C1323" s="198" t="s">
        <v>5280</v>
      </c>
      <c r="D1323" s="197" t="s">
        <v>5275</v>
      </c>
      <c r="E1323" s="195" t="s">
        <v>27</v>
      </c>
      <c r="F1323" s="195" t="s">
        <v>8012</v>
      </c>
      <c r="G1323" s="213" t="s">
        <v>8365</v>
      </c>
      <c r="H1323" s="195" t="str">
        <f>IFERROR(VLOOKUP(Table[[#This Row],[Activity Details of Assistance]],WHAT!E:F,2,FALSE),"")</f>
        <v># of door</v>
      </c>
      <c r="I1323" s="195"/>
      <c r="J1323">
        <v>24</v>
      </c>
      <c r="K1323" t="s">
        <v>8280</v>
      </c>
      <c r="L1323" s="214" t="s">
        <v>13</v>
      </c>
      <c r="M1323" s="214" t="s">
        <v>14</v>
      </c>
      <c r="N1323" s="195" t="s">
        <v>309</v>
      </c>
      <c r="O1323" s="195" t="s">
        <v>1606</v>
      </c>
      <c r="P1323" s="195" t="s">
        <v>6482</v>
      </c>
      <c r="Q1323" s="236">
        <v>44651</v>
      </c>
      <c r="R1323" s="236">
        <v>44682</v>
      </c>
      <c r="S1323" t="s">
        <v>8452</v>
      </c>
      <c r="T1323" s="196"/>
      <c r="U1323" s="196"/>
      <c r="V1323" s="196"/>
      <c r="W1323" s="196"/>
      <c r="X1323"/>
      <c r="Y1323" t="s">
        <v>8301</v>
      </c>
      <c r="Z1323">
        <v>1686793411</v>
      </c>
      <c r="AA1323" t="s">
        <v>8302</v>
      </c>
      <c r="AB1323" s="221" t="str">
        <f>_xlfn.IFNA(IF(Table[[#This Row],[Programme Partner]]&lt;&gt;Table[[#This Row],[Implementing Partner]],CONCATENATE(Table[[#This Row],[Programme Partner]],"-",Table[[#This Row],[Implementing Partner]]),Table[[#This Row],[Programme Partner]]),"")</f>
        <v>UNICEF-VERC</v>
      </c>
    </row>
    <row r="1324" spans="1:28" ht="14.4" customHeight="1">
      <c r="A1324" s="183">
        <v>1423</v>
      </c>
      <c r="B1324" s="195" t="s">
        <v>5275</v>
      </c>
      <c r="C1324" s="198" t="s">
        <v>5280</v>
      </c>
      <c r="D1324" s="197" t="s">
        <v>5275</v>
      </c>
      <c r="E1324" s="195" t="s">
        <v>27</v>
      </c>
      <c r="F1324" s="195" t="s">
        <v>8012</v>
      </c>
      <c r="G1324" s="213" t="s">
        <v>8373</v>
      </c>
      <c r="H1324" s="195" t="str">
        <f>IFERROR(VLOOKUP(Table[[#This Row],[Activity Details of Assistance]],WHAT!E:F,2,FALSE),"")</f>
        <v xml:space="preserve"># of door </v>
      </c>
      <c r="I1324" s="195"/>
      <c r="J1324">
        <v>24</v>
      </c>
      <c r="K1324" t="s">
        <v>8280</v>
      </c>
      <c r="L1324" s="214" t="s">
        <v>13</v>
      </c>
      <c r="M1324" s="214" t="s">
        <v>14</v>
      </c>
      <c r="N1324" s="195" t="s">
        <v>309</v>
      </c>
      <c r="O1324" s="195" t="s">
        <v>1606</v>
      </c>
      <c r="P1324" s="195" t="s">
        <v>6482</v>
      </c>
      <c r="Q1324" s="236">
        <v>44651</v>
      </c>
      <c r="R1324" s="236">
        <v>44682</v>
      </c>
      <c r="S1324" t="s">
        <v>8452</v>
      </c>
      <c r="T1324" s="196"/>
      <c r="U1324" s="196"/>
      <c r="V1324" s="196"/>
      <c r="W1324" s="196"/>
      <c r="X1324"/>
      <c r="Y1324" t="s">
        <v>8301</v>
      </c>
      <c r="Z1324">
        <v>1686793411</v>
      </c>
      <c r="AA1324" t="s">
        <v>8302</v>
      </c>
      <c r="AB1324" s="221" t="str">
        <f>_xlfn.IFNA(IF(Table[[#This Row],[Programme Partner]]&lt;&gt;Table[[#This Row],[Implementing Partner]],CONCATENATE(Table[[#This Row],[Programme Partner]],"-",Table[[#This Row],[Implementing Partner]]),Table[[#This Row],[Programme Partner]]),"")</f>
        <v>UNICEF-VERC</v>
      </c>
    </row>
    <row r="1325" spans="1:28" ht="14.4" customHeight="1">
      <c r="A1325" s="183">
        <v>1424</v>
      </c>
      <c r="B1325" s="195" t="s">
        <v>5275</v>
      </c>
      <c r="C1325" s="198" t="s">
        <v>5280</v>
      </c>
      <c r="D1325" s="197" t="s">
        <v>5275</v>
      </c>
      <c r="E1325" s="195" t="s">
        <v>27</v>
      </c>
      <c r="F1325" s="195" t="s">
        <v>8012</v>
      </c>
      <c r="G1325" s="213" t="s">
        <v>8359</v>
      </c>
      <c r="H1325" s="195" t="str">
        <f>IFERROR(VLOOKUP(Table[[#This Row],[Activity Details of Assistance]],WHAT!E:F,2,FALSE),"")</f>
        <v># of FSM Site</v>
      </c>
      <c r="I1325" s="195"/>
      <c r="J1325">
        <v>12</v>
      </c>
      <c r="K1325" t="s">
        <v>8280</v>
      </c>
      <c r="L1325" s="214" t="s">
        <v>13</v>
      </c>
      <c r="M1325" s="214" t="s">
        <v>14</v>
      </c>
      <c r="N1325" s="195" t="s">
        <v>309</v>
      </c>
      <c r="O1325" s="195" t="s">
        <v>1606</v>
      </c>
      <c r="P1325" s="195" t="s">
        <v>6482</v>
      </c>
      <c r="Q1325" s="236">
        <v>44651</v>
      </c>
      <c r="R1325" s="236">
        <v>44682</v>
      </c>
      <c r="S1325" t="s">
        <v>8452</v>
      </c>
      <c r="T1325" s="196"/>
      <c r="U1325" s="196"/>
      <c r="V1325" s="196"/>
      <c r="W1325" s="196"/>
      <c r="X1325"/>
      <c r="Y1325" t="s">
        <v>8301</v>
      </c>
      <c r="Z1325">
        <v>1686793411</v>
      </c>
      <c r="AA1325" t="s">
        <v>8302</v>
      </c>
      <c r="AB1325" s="221" t="str">
        <f>_xlfn.IFNA(IF(Table[[#This Row],[Programme Partner]]&lt;&gt;Table[[#This Row],[Implementing Partner]],CONCATENATE(Table[[#This Row],[Programme Partner]],"-",Table[[#This Row],[Implementing Partner]]),Table[[#This Row],[Programme Partner]]),"")</f>
        <v>UNICEF-VERC</v>
      </c>
    </row>
    <row r="1326" spans="1:28" ht="14.4" customHeight="1">
      <c r="A1326" s="183">
        <v>1425</v>
      </c>
      <c r="B1326" s="195" t="s">
        <v>5275</v>
      </c>
      <c r="C1326" s="198" t="s">
        <v>5280</v>
      </c>
      <c r="D1326" s="197" t="s">
        <v>5275</v>
      </c>
      <c r="E1326" s="195" t="s">
        <v>27</v>
      </c>
      <c r="F1326" s="195" t="s">
        <v>8012</v>
      </c>
      <c r="G1326" s="195" t="s">
        <v>8372</v>
      </c>
      <c r="H1326" s="195" t="str">
        <f>IFERROR(VLOOKUP(Table[[#This Row],[Activity Details of Assistance]],WHAT!E:F,2,FALSE),"")</f>
        <v># of door</v>
      </c>
      <c r="I1326" s="195"/>
      <c r="J1326">
        <v>30</v>
      </c>
      <c r="K1326" t="s">
        <v>8280</v>
      </c>
      <c r="L1326" s="214" t="s">
        <v>13</v>
      </c>
      <c r="M1326" s="214" t="s">
        <v>14</v>
      </c>
      <c r="N1326" s="195" t="s">
        <v>309</v>
      </c>
      <c r="O1326" s="195" t="s">
        <v>1606</v>
      </c>
      <c r="P1326" s="195" t="s">
        <v>6482</v>
      </c>
      <c r="Q1326" s="236">
        <v>44651</v>
      </c>
      <c r="R1326" s="236">
        <v>44682</v>
      </c>
      <c r="S1326" t="s">
        <v>8452</v>
      </c>
      <c r="T1326" s="196"/>
      <c r="U1326" s="196"/>
      <c r="V1326" s="196"/>
      <c r="W1326" s="196"/>
      <c r="X1326"/>
      <c r="Y1326" t="s">
        <v>8301</v>
      </c>
      <c r="Z1326">
        <v>1686793411</v>
      </c>
      <c r="AA1326" t="s">
        <v>8302</v>
      </c>
      <c r="AB1326" s="221" t="str">
        <f>_xlfn.IFNA(IF(Table[[#This Row],[Programme Partner]]&lt;&gt;Table[[#This Row],[Implementing Partner]],CONCATENATE(Table[[#This Row],[Programme Partner]],"-",Table[[#This Row],[Implementing Partner]]),Table[[#This Row],[Programme Partner]]),"")</f>
        <v>UNICEF-VERC</v>
      </c>
    </row>
    <row r="1327" spans="1:28" ht="14.4" customHeight="1">
      <c r="A1327" s="183">
        <v>1426</v>
      </c>
      <c r="B1327" s="195" t="s">
        <v>5275</v>
      </c>
      <c r="C1327" s="198" t="s">
        <v>5280</v>
      </c>
      <c r="D1327" s="197" t="s">
        <v>5275</v>
      </c>
      <c r="E1327" s="195" t="s">
        <v>27</v>
      </c>
      <c r="F1327" s="195" t="s">
        <v>8012</v>
      </c>
      <c r="G1327" s="213" t="s">
        <v>8367</v>
      </c>
      <c r="H1327" s="195" t="str">
        <f>IFERROR(VLOOKUP(Table[[#This Row],[Activity Details of Assistance]],WHAT!E:F,2,FALSE),"")</f>
        <v># of door</v>
      </c>
      <c r="I1327" s="195"/>
      <c r="J1327">
        <v>33</v>
      </c>
      <c r="K1327" t="s">
        <v>8280</v>
      </c>
      <c r="L1327" s="214" t="s">
        <v>13</v>
      </c>
      <c r="M1327" s="214" t="s">
        <v>14</v>
      </c>
      <c r="N1327" s="195" t="s">
        <v>309</v>
      </c>
      <c r="O1327" s="195" t="s">
        <v>1606</v>
      </c>
      <c r="P1327" s="195" t="s">
        <v>6482</v>
      </c>
      <c r="Q1327" s="236">
        <v>44651</v>
      </c>
      <c r="R1327" s="236">
        <v>44682</v>
      </c>
      <c r="S1327" t="s">
        <v>8452</v>
      </c>
      <c r="T1327" s="196"/>
      <c r="U1327" s="196"/>
      <c r="V1327" s="196"/>
      <c r="W1327" s="196"/>
      <c r="X1327"/>
      <c r="Y1327" t="s">
        <v>8301</v>
      </c>
      <c r="Z1327">
        <v>1686793411</v>
      </c>
      <c r="AA1327" t="s">
        <v>8302</v>
      </c>
      <c r="AB1327" s="221" t="str">
        <f>_xlfn.IFNA(IF(Table[[#This Row],[Programme Partner]]&lt;&gt;Table[[#This Row],[Implementing Partner]],CONCATENATE(Table[[#This Row],[Programme Partner]],"-",Table[[#This Row],[Implementing Partner]]),Table[[#This Row],[Programme Partner]]),"")</f>
        <v>UNICEF-VERC</v>
      </c>
    </row>
    <row r="1328" spans="1:28" ht="14.4" customHeight="1">
      <c r="A1328" s="183">
        <v>1427</v>
      </c>
      <c r="B1328" s="195" t="s">
        <v>5275</v>
      </c>
      <c r="C1328" s="198" t="s">
        <v>5280</v>
      </c>
      <c r="D1328" s="197" t="s">
        <v>5275</v>
      </c>
      <c r="E1328" s="195" t="s">
        <v>27</v>
      </c>
      <c r="F1328" s="195" t="s">
        <v>8012</v>
      </c>
      <c r="G1328" s="195" t="s">
        <v>8586</v>
      </c>
      <c r="H1328" s="195" t="str">
        <f>IFERROR(VLOOKUP(Table[[#This Row],[Activity Details of Assistance]],WHAT!E:F,2,FALSE),"")</f>
        <v># of door</v>
      </c>
      <c r="I1328" s="195"/>
      <c r="J1328">
        <v>5</v>
      </c>
      <c r="K1328" t="s">
        <v>8280</v>
      </c>
      <c r="L1328" s="214" t="s">
        <v>13</v>
      </c>
      <c r="M1328" s="214" t="s">
        <v>14</v>
      </c>
      <c r="N1328" s="195" t="s">
        <v>309</v>
      </c>
      <c r="O1328" s="195" t="s">
        <v>1606</v>
      </c>
      <c r="P1328" s="195" t="s">
        <v>6482</v>
      </c>
      <c r="Q1328" s="236">
        <v>44651</v>
      </c>
      <c r="R1328" s="236">
        <v>44682</v>
      </c>
      <c r="S1328" t="s">
        <v>8452</v>
      </c>
      <c r="T1328" s="196"/>
      <c r="U1328" s="196"/>
      <c r="V1328" s="196"/>
      <c r="W1328" s="196"/>
      <c r="X1328"/>
      <c r="Y1328" t="s">
        <v>8301</v>
      </c>
      <c r="Z1328">
        <v>1686793411</v>
      </c>
      <c r="AA1328" t="s">
        <v>8302</v>
      </c>
      <c r="AB1328" s="221" t="str">
        <f>_xlfn.IFNA(IF(Table[[#This Row],[Programme Partner]]&lt;&gt;Table[[#This Row],[Implementing Partner]],CONCATENATE(Table[[#This Row],[Programme Partner]],"-",Table[[#This Row],[Implementing Partner]]),Table[[#This Row],[Programme Partner]]),"")</f>
        <v>UNICEF-VERC</v>
      </c>
    </row>
    <row r="1329" spans="1:28" ht="14.4" customHeight="1">
      <c r="A1329" s="183">
        <v>1428</v>
      </c>
      <c r="B1329" s="195" t="s">
        <v>5275</v>
      </c>
      <c r="C1329" s="198" t="s">
        <v>5280</v>
      </c>
      <c r="D1329" s="197" t="s">
        <v>5275</v>
      </c>
      <c r="E1329" s="195" t="s">
        <v>27</v>
      </c>
      <c r="F1329" s="195" t="s">
        <v>8012</v>
      </c>
      <c r="G1329" s="195" t="s">
        <v>8357</v>
      </c>
      <c r="H1329" s="195" t="str">
        <f>IFERROR(VLOOKUP(Table[[#This Row],[Activity Details of Assistance]],WHAT!E:F,2,FALSE),"")</f>
        <v># of door</v>
      </c>
      <c r="I1329" s="195"/>
      <c r="J1329">
        <v>1229</v>
      </c>
      <c r="K1329" t="s">
        <v>8280</v>
      </c>
      <c r="L1329" s="214" t="s">
        <v>13</v>
      </c>
      <c r="M1329" s="214" t="s">
        <v>14</v>
      </c>
      <c r="N1329" s="195" t="s">
        <v>309</v>
      </c>
      <c r="O1329" s="195" t="s">
        <v>1606</v>
      </c>
      <c r="P1329" s="195" t="s">
        <v>6482</v>
      </c>
      <c r="Q1329" s="236">
        <v>44651</v>
      </c>
      <c r="R1329" s="236">
        <v>44682</v>
      </c>
      <c r="S1329" t="s">
        <v>8452</v>
      </c>
      <c r="T1329" s="196"/>
      <c r="U1329" s="196"/>
      <c r="V1329" s="196"/>
      <c r="W1329" s="196"/>
      <c r="X1329"/>
      <c r="Y1329" t="s">
        <v>8301</v>
      </c>
      <c r="Z1329">
        <v>1686793411</v>
      </c>
      <c r="AA1329" t="s">
        <v>8302</v>
      </c>
      <c r="AB1329" s="221" t="str">
        <f>_xlfn.IFNA(IF(Table[[#This Row],[Programme Partner]]&lt;&gt;Table[[#This Row],[Implementing Partner]],CONCATENATE(Table[[#This Row],[Programme Partner]],"-",Table[[#This Row],[Implementing Partner]]),Table[[#This Row],[Programme Partner]]),"")</f>
        <v>UNICEF-VERC</v>
      </c>
    </row>
    <row r="1330" spans="1:28" ht="14.4" customHeight="1">
      <c r="A1330" s="183">
        <v>1429</v>
      </c>
      <c r="B1330" s="195" t="s">
        <v>5275</v>
      </c>
      <c r="C1330" s="198" t="s">
        <v>5280</v>
      </c>
      <c r="D1330" s="197" t="s">
        <v>5275</v>
      </c>
      <c r="E1330" s="195" t="s">
        <v>27</v>
      </c>
      <c r="F1330" s="195" t="s">
        <v>8013</v>
      </c>
      <c r="G1330" s="213" t="s">
        <v>8314</v>
      </c>
      <c r="H1330" s="195" t="str">
        <f>IFERROR(VLOOKUP(Table[[#This Row],[Activity Details of Assistance]],WHAT!E:F,2,FALSE),"")</f>
        <v># of HP sessions at HH level</v>
      </c>
      <c r="I1330" s="195"/>
      <c r="J1330">
        <v>6574</v>
      </c>
      <c r="K1330" t="s">
        <v>8280</v>
      </c>
      <c r="L1330" s="214" t="s">
        <v>13</v>
      </c>
      <c r="M1330" s="214" t="s">
        <v>14</v>
      </c>
      <c r="N1330" s="195" t="s">
        <v>309</v>
      </c>
      <c r="O1330" s="195" t="s">
        <v>1606</v>
      </c>
      <c r="P1330" s="195" t="s">
        <v>6482</v>
      </c>
      <c r="Q1330" s="236">
        <v>44651</v>
      </c>
      <c r="R1330" s="236">
        <v>44682</v>
      </c>
      <c r="S1330" t="s">
        <v>8452</v>
      </c>
      <c r="T1330" s="196"/>
      <c r="U1330" s="196"/>
      <c r="V1330" s="196"/>
      <c r="W1330" s="196"/>
      <c r="X1330"/>
      <c r="Y1330" t="s">
        <v>8301</v>
      </c>
      <c r="Z1330">
        <v>1686793411</v>
      </c>
      <c r="AA1330" t="s">
        <v>8302</v>
      </c>
      <c r="AB1330" s="221" t="str">
        <f>_xlfn.IFNA(IF(Table[[#This Row],[Programme Partner]]&lt;&gt;Table[[#This Row],[Implementing Partner]],CONCATENATE(Table[[#This Row],[Programme Partner]],"-",Table[[#This Row],[Implementing Partner]]),Table[[#This Row],[Programme Partner]]),"")</f>
        <v>UNICEF-VERC</v>
      </c>
    </row>
    <row r="1331" spans="1:28" ht="14.4" customHeight="1">
      <c r="A1331" s="183">
        <v>1430</v>
      </c>
      <c r="B1331" s="195" t="s">
        <v>5275</v>
      </c>
      <c r="C1331" s="198" t="s">
        <v>5280</v>
      </c>
      <c r="D1331" s="197" t="s">
        <v>5275</v>
      </c>
      <c r="E1331" s="195" t="s">
        <v>27</v>
      </c>
      <c r="F1331" s="195" t="s">
        <v>8014</v>
      </c>
      <c r="G1331" s="213" t="s">
        <v>8361</v>
      </c>
      <c r="H1331" s="195" t="str">
        <f>IFERROR(VLOOKUP(Table[[#This Row],[Activity Details of Assistance]],WHAT!E:F,2,FALSE),"")</f>
        <v># of plant</v>
      </c>
      <c r="I1331" s="195"/>
      <c r="J1331">
        <v>2</v>
      </c>
      <c r="K1331" t="s">
        <v>8280</v>
      </c>
      <c r="L1331" s="214" t="s">
        <v>13</v>
      </c>
      <c r="M1331" s="214" t="s">
        <v>14</v>
      </c>
      <c r="N1331" s="195" t="s">
        <v>309</v>
      </c>
      <c r="O1331" s="195" t="s">
        <v>1606</v>
      </c>
      <c r="P1331" s="195" t="s">
        <v>6482</v>
      </c>
      <c r="Q1331" s="236">
        <v>44651</v>
      </c>
      <c r="R1331" s="236">
        <v>44682</v>
      </c>
      <c r="S1331" t="s">
        <v>8452</v>
      </c>
      <c r="T1331" s="196"/>
      <c r="U1331" s="196"/>
      <c r="V1331" s="196"/>
      <c r="W1331" s="196"/>
      <c r="X1331"/>
      <c r="Y1331" t="s">
        <v>8301</v>
      </c>
      <c r="Z1331">
        <v>1686793411</v>
      </c>
      <c r="AA1331" t="s">
        <v>8302</v>
      </c>
      <c r="AB1331" s="221" t="str">
        <f>_xlfn.IFNA(IF(Table[[#This Row],[Programme Partner]]&lt;&gt;Table[[#This Row],[Implementing Partner]],CONCATENATE(Table[[#This Row],[Programme Partner]],"-",Table[[#This Row],[Implementing Partner]]),Table[[#This Row],[Programme Partner]]),"")</f>
        <v>UNICEF-VERC</v>
      </c>
    </row>
    <row r="1332" spans="1:28" ht="14.4" customHeight="1">
      <c r="A1332" s="183">
        <v>1431</v>
      </c>
      <c r="B1332" s="195" t="s">
        <v>5148</v>
      </c>
      <c r="C1332" s="198" t="s">
        <v>5238</v>
      </c>
      <c r="D1332" s="197" t="s">
        <v>8324</v>
      </c>
      <c r="E1332" s="195" t="s">
        <v>27</v>
      </c>
      <c r="F1332" s="195" t="s">
        <v>8011</v>
      </c>
      <c r="G1332" s="195" t="s">
        <v>8584</v>
      </c>
      <c r="H1332" s="195" t="str">
        <f>IFERROR(VLOOKUP(Table[[#This Row],[Activity Details of Assistance]],WHAT!E:F,2,FALSE),"")</f>
        <v># of tube well</v>
      </c>
      <c r="I1332" s="195"/>
      <c r="J1332">
        <v>235</v>
      </c>
      <c r="K1332" t="s">
        <v>8280</v>
      </c>
      <c r="L1332" s="214" t="s">
        <v>13</v>
      </c>
      <c r="M1332" s="214" t="s">
        <v>14</v>
      </c>
      <c r="N1332" s="195" t="s">
        <v>309</v>
      </c>
      <c r="O1332" s="195" t="s">
        <v>1606</v>
      </c>
      <c r="P1332" s="195" t="s">
        <v>4656</v>
      </c>
      <c r="Q1332" s="236">
        <v>44651</v>
      </c>
      <c r="R1332" s="236">
        <v>44805</v>
      </c>
      <c r="S1332" t="s">
        <v>8452</v>
      </c>
      <c r="T1332" s="196"/>
      <c r="U1332" s="196"/>
      <c r="V1332" s="196"/>
      <c r="W1332" s="196"/>
      <c r="X1332"/>
      <c r="Y1332" t="s">
        <v>8335</v>
      </c>
      <c r="Z1332">
        <v>1840742077</v>
      </c>
      <c r="AA1332" t="s">
        <v>8336</v>
      </c>
      <c r="AB1332" s="221" t="str">
        <f>_xlfn.IFNA(IF(Table[[#This Row],[Programme Partner]]&lt;&gt;Table[[#This Row],[Implementing Partner]],CONCATENATE(Table[[#This Row],[Programme Partner]],"-",Table[[#This Row],[Implementing Partner]]),Table[[#This Row],[Programme Partner]]),"")</f>
        <v>IOM-SHED</v>
      </c>
    </row>
    <row r="1333" spans="1:28" ht="14.4" customHeight="1">
      <c r="A1333" s="183">
        <v>1432</v>
      </c>
      <c r="B1333" s="195" t="s">
        <v>5148</v>
      </c>
      <c r="C1333" s="198" t="s">
        <v>5238</v>
      </c>
      <c r="D1333" s="197" t="s">
        <v>8324</v>
      </c>
      <c r="E1333" s="195" t="s">
        <v>27</v>
      </c>
      <c r="F1333" s="195" t="s">
        <v>8011</v>
      </c>
      <c r="G1333" s="213" t="s">
        <v>8325</v>
      </c>
      <c r="H1333" s="195" t="str">
        <f>IFERROR(VLOOKUP(Table[[#This Row],[Activity Details of Assistance]],WHAT!E:F,2,FALSE),"")</f>
        <v># of tube well</v>
      </c>
      <c r="I1333" s="195"/>
      <c r="J1333">
        <v>3</v>
      </c>
      <c r="K1333" t="s">
        <v>8280</v>
      </c>
      <c r="L1333" s="214" t="s">
        <v>13</v>
      </c>
      <c r="M1333" s="214" t="s">
        <v>14</v>
      </c>
      <c r="N1333" s="195" t="s">
        <v>309</v>
      </c>
      <c r="O1333" s="195" t="s">
        <v>1606</v>
      </c>
      <c r="P1333" s="195" t="s">
        <v>4656</v>
      </c>
      <c r="Q1333" s="236">
        <v>44651</v>
      </c>
      <c r="R1333" s="236">
        <v>44805</v>
      </c>
      <c r="S1333" t="s">
        <v>8452</v>
      </c>
      <c r="T1333" s="196"/>
      <c r="U1333" s="196"/>
      <c r="V1333" s="196"/>
      <c r="W1333" s="196"/>
      <c r="X1333"/>
      <c r="Y1333" t="s">
        <v>8335</v>
      </c>
      <c r="Z1333">
        <v>1840742077</v>
      </c>
      <c r="AA1333" t="s">
        <v>8336</v>
      </c>
      <c r="AB1333" s="221" t="str">
        <f>_xlfn.IFNA(IF(Table[[#This Row],[Programme Partner]]&lt;&gt;Table[[#This Row],[Implementing Partner]],CONCATENATE(Table[[#This Row],[Programme Partner]],"-",Table[[#This Row],[Implementing Partner]]),Table[[#This Row],[Programme Partner]]),"")</f>
        <v>IOM-SHED</v>
      </c>
    </row>
    <row r="1334" spans="1:28" ht="14.4" customHeight="1">
      <c r="A1334" s="183">
        <v>1433</v>
      </c>
      <c r="B1334" s="195" t="s">
        <v>5148</v>
      </c>
      <c r="C1334" s="198" t="s">
        <v>5238</v>
      </c>
      <c r="D1334" s="197" t="s">
        <v>8324</v>
      </c>
      <c r="E1334" s="195" t="s">
        <v>27</v>
      </c>
      <c r="F1334" s="195" t="s">
        <v>8011</v>
      </c>
      <c r="G1334" s="213" t="s">
        <v>8017</v>
      </c>
      <c r="H1334" s="195" t="str">
        <f>IFERROR(VLOOKUP(Table[[#This Row],[Activity Details of Assistance]],WHAT!E:F,2,FALSE),"")</f>
        <v># cubic meters / day</v>
      </c>
      <c r="I1334" s="195"/>
      <c r="J1334">
        <v>180</v>
      </c>
      <c r="K1334" t="s">
        <v>8280</v>
      </c>
      <c r="L1334" s="214" t="s">
        <v>13</v>
      </c>
      <c r="M1334" s="214" t="s">
        <v>14</v>
      </c>
      <c r="N1334" s="195" t="s">
        <v>309</v>
      </c>
      <c r="O1334" s="195" t="s">
        <v>1606</v>
      </c>
      <c r="P1334" s="195" t="s">
        <v>4656</v>
      </c>
      <c r="Q1334" s="236">
        <v>44651</v>
      </c>
      <c r="R1334" s="236">
        <v>44805</v>
      </c>
      <c r="S1334" t="s">
        <v>8452</v>
      </c>
      <c r="T1334" s="196"/>
      <c r="U1334" s="196"/>
      <c r="V1334" s="196"/>
      <c r="W1334" s="196"/>
      <c r="X1334"/>
      <c r="Y1334" t="s">
        <v>8335</v>
      </c>
      <c r="Z1334">
        <v>1840742077</v>
      </c>
      <c r="AA1334" t="s">
        <v>8336</v>
      </c>
      <c r="AB1334" s="221" t="str">
        <f>_xlfn.IFNA(IF(Table[[#This Row],[Programme Partner]]&lt;&gt;Table[[#This Row],[Implementing Partner]],CONCATENATE(Table[[#This Row],[Programme Partner]],"-",Table[[#This Row],[Implementing Partner]]),Table[[#This Row],[Programme Partner]]),"")</f>
        <v>IOM-SHED</v>
      </c>
    </row>
    <row r="1335" spans="1:28" ht="14.4" customHeight="1">
      <c r="A1335" s="183">
        <v>1434</v>
      </c>
      <c r="B1335" s="195" t="s">
        <v>5148</v>
      </c>
      <c r="C1335" s="198" t="s">
        <v>5238</v>
      </c>
      <c r="D1335" s="197" t="s">
        <v>8324</v>
      </c>
      <c r="E1335" s="195" t="s">
        <v>27</v>
      </c>
      <c r="F1335" s="195" t="s">
        <v>8011</v>
      </c>
      <c r="G1335" s="213" t="s">
        <v>8355</v>
      </c>
      <c r="H1335" s="195" t="str">
        <f>IFERROR(VLOOKUP(Table[[#This Row],[Activity Details of Assistance]],WHAT!E:F,2,FALSE),"")</f>
        <v># of water network</v>
      </c>
      <c r="I1335" s="195"/>
      <c r="J1335">
        <v>24</v>
      </c>
      <c r="K1335" t="s">
        <v>8280</v>
      </c>
      <c r="L1335" s="214" t="s">
        <v>13</v>
      </c>
      <c r="M1335" s="214" t="s">
        <v>14</v>
      </c>
      <c r="N1335" s="195" t="s">
        <v>309</v>
      </c>
      <c r="O1335" s="195" t="s">
        <v>1606</v>
      </c>
      <c r="P1335" s="195" t="s">
        <v>4656</v>
      </c>
      <c r="Q1335" s="236">
        <v>44651</v>
      </c>
      <c r="R1335" s="236">
        <v>44805</v>
      </c>
      <c r="S1335" t="s">
        <v>8452</v>
      </c>
      <c r="T1335" s="196"/>
      <c r="U1335" s="196"/>
      <c r="V1335" s="196"/>
      <c r="W1335" s="196"/>
      <c r="X1335" s="222"/>
      <c r="Y1335" t="s">
        <v>8335</v>
      </c>
      <c r="Z1335">
        <v>1840742077</v>
      </c>
      <c r="AA1335" t="s">
        <v>8336</v>
      </c>
      <c r="AB1335" s="221" t="str">
        <f>_xlfn.IFNA(IF(Table[[#This Row],[Programme Partner]]&lt;&gt;Table[[#This Row],[Implementing Partner]],CONCATENATE(Table[[#This Row],[Programme Partner]],"-",Table[[#This Row],[Implementing Partner]]),Table[[#This Row],[Programme Partner]]),"")</f>
        <v>IOM-SHED</v>
      </c>
    </row>
    <row r="1336" spans="1:28" ht="14.4" customHeight="1">
      <c r="A1336" s="183">
        <v>1435</v>
      </c>
      <c r="B1336" s="195" t="s">
        <v>5148</v>
      </c>
      <c r="C1336" s="198" t="s">
        <v>5238</v>
      </c>
      <c r="D1336" s="197" t="s">
        <v>8324</v>
      </c>
      <c r="E1336" s="195" t="s">
        <v>27</v>
      </c>
      <c r="F1336" t="s">
        <v>8011</v>
      </c>
      <c r="G1336" s="213" t="s">
        <v>8318</v>
      </c>
      <c r="H1336" s="195" t="str">
        <f>IFERROR(VLOOKUP(Table[[#This Row],[Activity Details of Assistance]],WHAT!E:F,2,FALSE),"")</f>
        <v># of household</v>
      </c>
      <c r="I1336" s="195"/>
      <c r="J1336">
        <v>20</v>
      </c>
      <c r="K1336" t="s">
        <v>8280</v>
      </c>
      <c r="L1336" s="214" t="s">
        <v>13</v>
      </c>
      <c r="M1336" s="214" t="s">
        <v>14</v>
      </c>
      <c r="N1336" s="195" t="s">
        <v>309</v>
      </c>
      <c r="O1336" s="195" t="s">
        <v>1606</v>
      </c>
      <c r="P1336" s="195" t="s">
        <v>4656</v>
      </c>
      <c r="Q1336" s="236">
        <v>44651</v>
      </c>
      <c r="R1336" s="236">
        <v>44805</v>
      </c>
      <c r="S1336" t="s">
        <v>8452</v>
      </c>
      <c r="T1336" s="196"/>
      <c r="U1336" s="196"/>
      <c r="V1336" s="196"/>
      <c r="W1336" s="196"/>
      <c r="X1336" s="222"/>
      <c r="Y1336" t="s">
        <v>8335</v>
      </c>
      <c r="Z1336">
        <v>1840742077</v>
      </c>
      <c r="AA1336" t="s">
        <v>8336</v>
      </c>
      <c r="AB1336" s="221" t="str">
        <f>_xlfn.IFNA(IF(Table[[#This Row],[Programme Partner]]&lt;&gt;Table[[#This Row],[Implementing Partner]],CONCATENATE(Table[[#This Row],[Programme Partner]],"-",Table[[#This Row],[Implementing Partner]]),Table[[#This Row],[Programme Partner]]),"")</f>
        <v>IOM-SHED</v>
      </c>
    </row>
    <row r="1337" spans="1:28" ht="14.4" customHeight="1">
      <c r="A1337" s="183">
        <v>1436</v>
      </c>
      <c r="B1337" s="195" t="s">
        <v>5148</v>
      </c>
      <c r="C1337" s="198" t="s">
        <v>5238</v>
      </c>
      <c r="D1337" s="197" t="s">
        <v>8324</v>
      </c>
      <c r="E1337" s="195" t="s">
        <v>27</v>
      </c>
      <c r="F1337" s="195" t="s">
        <v>8012</v>
      </c>
      <c r="G1337" s="195" t="s">
        <v>8585</v>
      </c>
      <c r="H1337" s="195" t="str">
        <f>IFERROR(VLOOKUP(Table[[#This Row],[Activity Details of Assistance]],WHAT!E:F,2,FALSE),"")</f>
        <v xml:space="preserve"># of door </v>
      </c>
      <c r="I1337" s="195"/>
      <c r="J1337">
        <v>49</v>
      </c>
      <c r="K1337" t="s">
        <v>8280</v>
      </c>
      <c r="L1337" s="214" t="s">
        <v>13</v>
      </c>
      <c r="M1337" s="214" t="s">
        <v>14</v>
      </c>
      <c r="N1337" s="195" t="s">
        <v>309</v>
      </c>
      <c r="O1337" s="195" t="s">
        <v>1606</v>
      </c>
      <c r="P1337" s="195" t="s">
        <v>4656</v>
      </c>
      <c r="Q1337" s="236">
        <v>44651</v>
      </c>
      <c r="R1337" s="236">
        <v>44805</v>
      </c>
      <c r="S1337" t="s">
        <v>8452</v>
      </c>
      <c r="T1337" s="196"/>
      <c r="U1337" s="196"/>
      <c r="V1337" s="196"/>
      <c r="W1337" s="196"/>
      <c r="X1337" s="222"/>
      <c r="Y1337" t="s">
        <v>8335</v>
      </c>
      <c r="Z1337">
        <v>1840742077</v>
      </c>
      <c r="AA1337" t="s">
        <v>8336</v>
      </c>
      <c r="AB1337" s="221" t="str">
        <f>_xlfn.IFNA(IF(Table[[#This Row],[Programme Partner]]&lt;&gt;Table[[#This Row],[Implementing Partner]],CONCATENATE(Table[[#This Row],[Programme Partner]],"-",Table[[#This Row],[Implementing Partner]]),Table[[#This Row],[Programme Partner]]),"")</f>
        <v>IOM-SHED</v>
      </c>
    </row>
    <row r="1338" spans="1:28" ht="14.4" customHeight="1">
      <c r="A1338" s="183">
        <v>1437</v>
      </c>
      <c r="B1338" s="195" t="s">
        <v>5148</v>
      </c>
      <c r="C1338" s="198" t="s">
        <v>5238</v>
      </c>
      <c r="D1338" s="212" t="s">
        <v>8324</v>
      </c>
      <c r="E1338" s="195" t="s">
        <v>27</v>
      </c>
      <c r="F1338" s="195" t="s">
        <v>8012</v>
      </c>
      <c r="G1338" t="s">
        <v>8356</v>
      </c>
      <c r="H1338" s="195" t="str">
        <f>IFERROR(VLOOKUP(Table[[#This Row],[Activity Details of Assistance]],WHAT!E:F,2,FALSE),"")</f>
        <v># of FSM Site</v>
      </c>
      <c r="I1338" s="195"/>
      <c r="J1338">
        <v>3</v>
      </c>
      <c r="K1338" t="s">
        <v>8280</v>
      </c>
      <c r="L1338" s="214" t="s">
        <v>13</v>
      </c>
      <c r="M1338" s="214" t="s">
        <v>14</v>
      </c>
      <c r="N1338" s="195" t="s">
        <v>309</v>
      </c>
      <c r="O1338" s="195" t="s">
        <v>1606</v>
      </c>
      <c r="P1338" s="195" t="s">
        <v>4656</v>
      </c>
      <c r="Q1338" s="236">
        <v>44651</v>
      </c>
      <c r="R1338" s="236">
        <v>44805</v>
      </c>
      <c r="S1338" t="s">
        <v>8452</v>
      </c>
      <c r="T1338" s="196"/>
      <c r="U1338" s="196"/>
      <c r="V1338" s="196"/>
      <c r="W1338" s="196"/>
      <c r="X1338" s="222"/>
      <c r="Y1338" t="s">
        <v>8335</v>
      </c>
      <c r="Z1338">
        <v>1840742077</v>
      </c>
      <c r="AA1338" t="s">
        <v>8336</v>
      </c>
      <c r="AB1338" s="221" t="str">
        <f>_xlfn.IFNA(IF(Table[[#This Row],[Programme Partner]]&lt;&gt;Table[[#This Row],[Implementing Partner]],CONCATENATE(Table[[#This Row],[Programme Partner]],"-",Table[[#This Row],[Implementing Partner]]),Table[[#This Row],[Programme Partner]]),"")</f>
        <v>IOM-SHED</v>
      </c>
    </row>
    <row r="1339" spans="1:28" ht="14.4" customHeight="1">
      <c r="A1339" s="183">
        <v>1438</v>
      </c>
      <c r="B1339" s="195" t="s">
        <v>5148</v>
      </c>
      <c r="C1339" s="198" t="s">
        <v>5238</v>
      </c>
      <c r="D1339" s="212" t="s">
        <v>8324</v>
      </c>
      <c r="E1339" s="195" t="s">
        <v>27</v>
      </c>
      <c r="F1339" s="195" t="s">
        <v>8012</v>
      </c>
      <c r="G1339" s="195" t="s">
        <v>8367</v>
      </c>
      <c r="H1339" s="195" t="str">
        <f>IFERROR(VLOOKUP(Table[[#This Row],[Activity Details of Assistance]],WHAT!E:F,2,FALSE),"")</f>
        <v># of door</v>
      </c>
      <c r="I1339" s="195"/>
      <c r="J1339">
        <v>1</v>
      </c>
      <c r="K1339" t="s">
        <v>8280</v>
      </c>
      <c r="L1339" s="214" t="s">
        <v>13</v>
      </c>
      <c r="M1339" s="214" t="s">
        <v>14</v>
      </c>
      <c r="N1339" s="195" t="s">
        <v>309</v>
      </c>
      <c r="O1339" s="195" t="s">
        <v>1606</v>
      </c>
      <c r="P1339" s="195" t="s">
        <v>4656</v>
      </c>
      <c r="Q1339" s="236">
        <v>44651</v>
      </c>
      <c r="R1339" s="236">
        <v>44805</v>
      </c>
      <c r="S1339" t="s">
        <v>8452</v>
      </c>
      <c r="T1339" s="196"/>
      <c r="U1339" s="196"/>
      <c r="V1339" s="196"/>
      <c r="W1339" s="196"/>
      <c r="X1339" s="222"/>
      <c r="Y1339" t="s">
        <v>8335</v>
      </c>
      <c r="Z1339">
        <v>1840742077</v>
      </c>
      <c r="AA1339" t="s">
        <v>8336</v>
      </c>
      <c r="AB1339" s="221" t="str">
        <f>_xlfn.IFNA(IF(Table[[#This Row],[Programme Partner]]&lt;&gt;Table[[#This Row],[Implementing Partner]],CONCATENATE(Table[[#This Row],[Programme Partner]],"-",Table[[#This Row],[Implementing Partner]]),Table[[#This Row],[Programme Partner]]),"")</f>
        <v>IOM-SHED</v>
      </c>
    </row>
    <row r="1340" spans="1:28" ht="14.4" customHeight="1">
      <c r="A1340" s="183">
        <v>1439</v>
      </c>
      <c r="B1340" s="195" t="s">
        <v>5148</v>
      </c>
      <c r="C1340" s="198" t="s">
        <v>5238</v>
      </c>
      <c r="D1340" s="212" t="s">
        <v>8324</v>
      </c>
      <c r="E1340" s="195" t="s">
        <v>27</v>
      </c>
      <c r="F1340" s="195" t="s">
        <v>8012</v>
      </c>
      <c r="G1340" s="195" t="s">
        <v>8586</v>
      </c>
      <c r="H1340" s="195" t="str">
        <f>IFERROR(VLOOKUP(Table[[#This Row],[Activity Details of Assistance]],WHAT!E:F,2,FALSE),"")</f>
        <v># of door</v>
      </c>
      <c r="I1340" s="195"/>
      <c r="J1340">
        <v>125</v>
      </c>
      <c r="K1340" t="s">
        <v>8280</v>
      </c>
      <c r="L1340" s="214" t="s">
        <v>13</v>
      </c>
      <c r="M1340" s="214" t="s">
        <v>14</v>
      </c>
      <c r="N1340" s="195" t="s">
        <v>309</v>
      </c>
      <c r="O1340" s="195" t="s">
        <v>1606</v>
      </c>
      <c r="P1340" s="195" t="s">
        <v>4656</v>
      </c>
      <c r="Q1340" s="236">
        <v>44651</v>
      </c>
      <c r="R1340" s="236">
        <v>44805</v>
      </c>
      <c r="S1340" t="s">
        <v>8452</v>
      </c>
      <c r="T1340" s="196"/>
      <c r="U1340" s="196"/>
      <c r="V1340" s="196"/>
      <c r="W1340" s="196"/>
      <c r="X1340" s="222"/>
      <c r="Y1340" t="s">
        <v>8335</v>
      </c>
      <c r="Z1340">
        <v>1840742077</v>
      </c>
      <c r="AA1340" t="s">
        <v>8336</v>
      </c>
      <c r="AB1340" s="221" t="str">
        <f>_xlfn.IFNA(IF(Table[[#This Row],[Programme Partner]]&lt;&gt;Table[[#This Row],[Implementing Partner]],CONCATENATE(Table[[#This Row],[Programme Partner]],"-",Table[[#This Row],[Implementing Partner]]),Table[[#This Row],[Programme Partner]]),"")</f>
        <v>IOM-SHED</v>
      </c>
    </row>
    <row r="1341" spans="1:28" ht="14.4" customHeight="1">
      <c r="A1341" s="183">
        <v>1440</v>
      </c>
      <c r="B1341" s="195" t="s">
        <v>5148</v>
      </c>
      <c r="C1341" s="198" t="s">
        <v>5238</v>
      </c>
      <c r="D1341" s="212" t="s">
        <v>8324</v>
      </c>
      <c r="E1341" s="195" t="s">
        <v>27</v>
      </c>
      <c r="F1341" s="195" t="s">
        <v>8012</v>
      </c>
      <c r="G1341" s="195" t="s">
        <v>8357</v>
      </c>
      <c r="H1341" s="195" t="str">
        <f>IFERROR(VLOOKUP(Table[[#This Row],[Activity Details of Assistance]],WHAT!E:F,2,FALSE),"")</f>
        <v># of door</v>
      </c>
      <c r="I1341" s="195"/>
      <c r="J1341">
        <v>177</v>
      </c>
      <c r="K1341" t="s">
        <v>8280</v>
      </c>
      <c r="L1341" s="214" t="s">
        <v>13</v>
      </c>
      <c r="M1341" s="214" t="s">
        <v>14</v>
      </c>
      <c r="N1341" s="195" t="s">
        <v>309</v>
      </c>
      <c r="O1341" s="195" t="s">
        <v>1606</v>
      </c>
      <c r="P1341" s="195" t="s">
        <v>4656</v>
      </c>
      <c r="Q1341" s="236">
        <v>44651</v>
      </c>
      <c r="R1341" s="236">
        <v>44805</v>
      </c>
      <c r="S1341" t="s">
        <v>8452</v>
      </c>
      <c r="T1341" s="196"/>
      <c r="U1341" s="196"/>
      <c r="V1341" s="196"/>
      <c r="W1341" s="196"/>
      <c r="X1341" s="222"/>
      <c r="Y1341" t="s">
        <v>8335</v>
      </c>
      <c r="Z1341">
        <v>1840742077</v>
      </c>
      <c r="AA1341" t="s">
        <v>8336</v>
      </c>
      <c r="AB1341" s="221" t="str">
        <f>_xlfn.IFNA(IF(Table[[#This Row],[Programme Partner]]&lt;&gt;Table[[#This Row],[Implementing Partner]],CONCATENATE(Table[[#This Row],[Programme Partner]],"-",Table[[#This Row],[Implementing Partner]]),Table[[#This Row],[Programme Partner]]),"")</f>
        <v>IOM-SHED</v>
      </c>
    </row>
    <row r="1342" spans="1:28" ht="14.4" customHeight="1">
      <c r="A1342" s="183">
        <v>1441</v>
      </c>
      <c r="B1342" s="195" t="s">
        <v>5148</v>
      </c>
      <c r="C1342" s="198" t="s">
        <v>5238</v>
      </c>
      <c r="D1342" s="212" t="s">
        <v>8324</v>
      </c>
      <c r="E1342" s="195" t="s">
        <v>27</v>
      </c>
      <c r="F1342" s="195" t="s">
        <v>8013</v>
      </c>
      <c r="G1342" s="213" t="s">
        <v>8314</v>
      </c>
      <c r="H1342" s="195" t="str">
        <f>IFERROR(VLOOKUP(Table[[#This Row],[Activity Details of Assistance]],WHAT!E:F,2,FALSE),"")</f>
        <v># of HP sessions at HH level</v>
      </c>
      <c r="I1342" s="195"/>
      <c r="J1342">
        <v>46</v>
      </c>
      <c r="K1342" t="s">
        <v>8280</v>
      </c>
      <c r="L1342" s="214" t="s">
        <v>13</v>
      </c>
      <c r="M1342" s="214" t="s">
        <v>14</v>
      </c>
      <c r="N1342" s="195" t="s">
        <v>309</v>
      </c>
      <c r="O1342" s="195" t="s">
        <v>1606</v>
      </c>
      <c r="P1342" s="195" t="s">
        <v>4656</v>
      </c>
      <c r="Q1342" s="236">
        <v>44651</v>
      </c>
      <c r="R1342" s="236">
        <v>44805</v>
      </c>
      <c r="S1342" t="s">
        <v>8452</v>
      </c>
      <c r="T1342" s="196"/>
      <c r="U1342" s="196"/>
      <c r="V1342" s="196"/>
      <c r="W1342" s="196"/>
      <c r="X1342" s="222"/>
      <c r="Y1342" t="s">
        <v>8335</v>
      </c>
      <c r="Z1342">
        <v>1840742077</v>
      </c>
      <c r="AA1342" t="s">
        <v>8336</v>
      </c>
      <c r="AB1342" s="221" t="str">
        <f>_xlfn.IFNA(IF(Table[[#This Row],[Programme Partner]]&lt;&gt;Table[[#This Row],[Implementing Partner]],CONCATENATE(Table[[#This Row],[Programme Partner]],"-",Table[[#This Row],[Implementing Partner]]),Table[[#This Row],[Programme Partner]]),"")</f>
        <v>IOM-SHED</v>
      </c>
    </row>
    <row r="1343" spans="1:28" ht="14.4" customHeight="1">
      <c r="A1343" s="183">
        <v>1442</v>
      </c>
      <c r="B1343" s="195" t="s">
        <v>5148</v>
      </c>
      <c r="C1343" s="198" t="s">
        <v>5238</v>
      </c>
      <c r="D1343" s="212" t="s">
        <v>8324</v>
      </c>
      <c r="E1343" s="195" t="s">
        <v>27</v>
      </c>
      <c r="F1343" s="195" t="s">
        <v>8013</v>
      </c>
      <c r="G1343" s="213" t="s">
        <v>8363</v>
      </c>
      <c r="H1343" s="195" t="str">
        <f>IFERROR(VLOOKUP(Table[[#This Row],[Activity Details of Assistance]],WHAT!E:F,2,FALSE),"")</f>
        <v># of household</v>
      </c>
      <c r="I1343" s="195"/>
      <c r="J1343">
        <v>7976</v>
      </c>
      <c r="K1343" t="s">
        <v>8280</v>
      </c>
      <c r="L1343" s="214" t="s">
        <v>13</v>
      </c>
      <c r="M1343" s="214" t="s">
        <v>14</v>
      </c>
      <c r="N1343" s="195" t="s">
        <v>309</v>
      </c>
      <c r="O1343" s="195" t="s">
        <v>1606</v>
      </c>
      <c r="P1343" s="195" t="s">
        <v>4656</v>
      </c>
      <c r="Q1343" s="236">
        <v>44651</v>
      </c>
      <c r="R1343" s="236">
        <v>44805</v>
      </c>
      <c r="S1343" t="s">
        <v>8452</v>
      </c>
      <c r="T1343" s="196"/>
      <c r="U1343" s="196"/>
      <c r="V1343" s="196"/>
      <c r="W1343" s="196"/>
      <c r="X1343" s="222"/>
      <c r="Y1343" t="s">
        <v>8335</v>
      </c>
      <c r="Z1343">
        <v>1840742077</v>
      </c>
      <c r="AA1343" t="s">
        <v>8336</v>
      </c>
      <c r="AB1343" s="221" t="str">
        <f>_xlfn.IFNA(IF(Table[[#This Row],[Programme Partner]]&lt;&gt;Table[[#This Row],[Implementing Partner]],CONCATENATE(Table[[#This Row],[Programme Partner]],"-",Table[[#This Row],[Implementing Partner]]),Table[[#This Row],[Programme Partner]]),"")</f>
        <v>IOM-SHED</v>
      </c>
    </row>
    <row r="1344" spans="1:28" ht="14.4" customHeight="1">
      <c r="A1344" s="183">
        <v>1443</v>
      </c>
      <c r="B1344" s="195" t="s">
        <v>5148</v>
      </c>
      <c r="C1344" s="198" t="s">
        <v>5238</v>
      </c>
      <c r="D1344" s="212" t="s">
        <v>8324</v>
      </c>
      <c r="E1344" s="195" t="s">
        <v>27</v>
      </c>
      <c r="F1344" s="195" t="s">
        <v>8014</v>
      </c>
      <c r="G1344" s="213" t="s">
        <v>8358</v>
      </c>
      <c r="H1344" s="195" t="str">
        <f>IFERROR(VLOOKUP(Table[[#This Row],[Activity Details of Assistance]],WHAT!E:F,2,FALSE),"")</f>
        <v># of campaign per camp </v>
      </c>
      <c r="I1344" s="195"/>
      <c r="J1344">
        <v>1</v>
      </c>
      <c r="K1344" t="s">
        <v>8280</v>
      </c>
      <c r="L1344" s="214" t="s">
        <v>13</v>
      </c>
      <c r="M1344" s="214" t="s">
        <v>14</v>
      </c>
      <c r="N1344" s="195" t="s">
        <v>309</v>
      </c>
      <c r="O1344" s="195" t="s">
        <v>1606</v>
      </c>
      <c r="P1344" s="195" t="s">
        <v>4656</v>
      </c>
      <c r="Q1344" s="236">
        <v>44651</v>
      </c>
      <c r="R1344" s="236">
        <v>44805</v>
      </c>
      <c r="S1344" t="s">
        <v>8452</v>
      </c>
      <c r="T1344" s="196"/>
      <c r="U1344" s="196"/>
      <c r="V1344" s="196"/>
      <c r="W1344" s="196"/>
      <c r="X1344" s="222"/>
      <c r="Y1344" t="s">
        <v>8335</v>
      </c>
      <c r="Z1344">
        <v>1840742077</v>
      </c>
      <c r="AA1344" t="s">
        <v>8336</v>
      </c>
      <c r="AB1344" s="221" t="str">
        <f>_xlfn.IFNA(IF(Table[[#This Row],[Programme Partner]]&lt;&gt;Table[[#This Row],[Implementing Partner]],CONCATENATE(Table[[#This Row],[Programme Partner]],"-",Table[[#This Row],[Implementing Partner]]),Table[[#This Row],[Programme Partner]]),"")</f>
        <v>IOM-SHED</v>
      </c>
    </row>
    <row r="1345" spans="1:33" ht="14.4" customHeight="1">
      <c r="A1345" s="183">
        <v>1444</v>
      </c>
      <c r="B1345" s="195" t="s">
        <v>5148</v>
      </c>
      <c r="C1345" s="198" t="s">
        <v>5238</v>
      </c>
      <c r="D1345" s="212" t="s">
        <v>8324</v>
      </c>
      <c r="E1345" s="195" t="s">
        <v>27</v>
      </c>
      <c r="F1345" s="195" t="s">
        <v>8014</v>
      </c>
      <c r="G1345" s="213" t="s">
        <v>8361</v>
      </c>
      <c r="H1345" s="195" t="str">
        <f>IFERROR(VLOOKUP(Table[[#This Row],[Activity Details of Assistance]],WHAT!E:F,2,FALSE),"")</f>
        <v># of plant</v>
      </c>
      <c r="I1345" s="195"/>
      <c r="J1345">
        <v>1</v>
      </c>
      <c r="K1345" t="s">
        <v>8280</v>
      </c>
      <c r="L1345" s="214" t="s">
        <v>13</v>
      </c>
      <c r="M1345" s="214" t="s">
        <v>14</v>
      </c>
      <c r="N1345" s="195" t="s">
        <v>309</v>
      </c>
      <c r="O1345" s="195" t="s">
        <v>1606</v>
      </c>
      <c r="P1345" s="195" t="s">
        <v>4656</v>
      </c>
      <c r="Q1345" s="236">
        <v>44651</v>
      </c>
      <c r="R1345" s="236">
        <v>44805</v>
      </c>
      <c r="S1345" t="s">
        <v>8452</v>
      </c>
      <c r="T1345" s="196"/>
      <c r="U1345" s="196"/>
      <c r="V1345" s="196"/>
      <c r="W1345" s="196"/>
      <c r="X1345" s="222"/>
      <c r="Y1345" t="s">
        <v>8335</v>
      </c>
      <c r="Z1345">
        <v>1840742077</v>
      </c>
      <c r="AA1345" t="s">
        <v>8336</v>
      </c>
      <c r="AB1345" s="221" t="str">
        <f>_xlfn.IFNA(IF(Table[[#This Row],[Programme Partner]]&lt;&gt;Table[[#This Row],[Implementing Partner]],CONCATENATE(Table[[#This Row],[Programme Partner]],"-",Table[[#This Row],[Implementing Partner]]),Table[[#This Row],[Programme Partner]]),"")</f>
        <v>IOM-SHED</v>
      </c>
    </row>
    <row r="1346" spans="1:33" ht="14.4" customHeight="1">
      <c r="A1346" s="183">
        <v>1445</v>
      </c>
      <c r="B1346" s="195" t="s">
        <v>5148</v>
      </c>
      <c r="C1346" s="198" t="s">
        <v>5238</v>
      </c>
      <c r="D1346" s="197" t="s">
        <v>8324</v>
      </c>
      <c r="E1346" s="195" t="s">
        <v>27</v>
      </c>
      <c r="F1346" s="195" t="s">
        <v>8014</v>
      </c>
      <c r="G1346" t="s">
        <v>8375</v>
      </c>
      <c r="H1346" s="195" t="str">
        <f>IFERROR(VLOOKUP(Table[[#This Row],[Activity Details of Assistance]],WHAT!E:F,2,FALSE),"")</f>
        <v># of 10L bin</v>
      </c>
      <c r="I1346" s="195"/>
      <c r="J1346">
        <v>1993</v>
      </c>
      <c r="K1346" t="s">
        <v>8280</v>
      </c>
      <c r="L1346" s="214" t="s">
        <v>13</v>
      </c>
      <c r="M1346" s="214" t="s">
        <v>14</v>
      </c>
      <c r="N1346" s="195" t="s">
        <v>309</v>
      </c>
      <c r="O1346" s="195" t="s">
        <v>1606</v>
      </c>
      <c r="P1346" s="195" t="s">
        <v>4656</v>
      </c>
      <c r="Q1346" s="236">
        <v>44651</v>
      </c>
      <c r="R1346" s="236">
        <v>44805</v>
      </c>
      <c r="S1346" t="s">
        <v>8452</v>
      </c>
      <c r="T1346" s="196"/>
      <c r="U1346" s="196"/>
      <c r="V1346" s="196"/>
      <c r="W1346" s="196"/>
      <c r="X1346" s="222"/>
      <c r="Y1346" t="s">
        <v>8335</v>
      </c>
      <c r="Z1346">
        <v>1840742077</v>
      </c>
      <c r="AA1346" t="s">
        <v>8336</v>
      </c>
      <c r="AB1346" s="221" t="str">
        <f>_xlfn.IFNA(IF(Table[[#This Row],[Programme Partner]]&lt;&gt;Table[[#This Row],[Implementing Partner]],CONCATENATE(Table[[#This Row],[Programme Partner]],"-",Table[[#This Row],[Implementing Partner]]),Table[[#This Row],[Programme Partner]]),"")</f>
        <v>IOM-SHED</v>
      </c>
    </row>
    <row r="1347" spans="1:33" ht="14.4" customHeight="1">
      <c r="A1347" s="183">
        <v>1446</v>
      </c>
      <c r="B1347" s="195" t="s">
        <v>5148</v>
      </c>
      <c r="C1347" s="198" t="s">
        <v>5238</v>
      </c>
      <c r="D1347" s="197" t="s">
        <v>8514</v>
      </c>
      <c r="E1347" s="195" t="s">
        <v>27</v>
      </c>
      <c r="F1347" s="195" t="s">
        <v>8011</v>
      </c>
      <c r="G1347" s="195" t="s">
        <v>8584</v>
      </c>
      <c r="H1347" s="195" t="str">
        <f>IFERROR(VLOOKUP(Table[[#This Row],[Activity Details of Assistance]],WHAT!E:F,2,FALSE),"")</f>
        <v># of tube well</v>
      </c>
      <c r="I1347" s="195"/>
      <c r="J1347">
        <v>61</v>
      </c>
      <c r="K1347" t="s">
        <v>8280</v>
      </c>
      <c r="L1347" s="214" t="s">
        <v>13</v>
      </c>
      <c r="M1347" s="214" t="s">
        <v>14</v>
      </c>
      <c r="N1347" s="195" t="s">
        <v>309</v>
      </c>
      <c r="O1347" s="195" t="s">
        <v>1606</v>
      </c>
      <c r="P1347" s="195" t="s">
        <v>6479</v>
      </c>
      <c r="Q1347" s="236">
        <v>44651</v>
      </c>
      <c r="R1347" s="236">
        <v>44805</v>
      </c>
      <c r="S1347" t="s">
        <v>8452</v>
      </c>
      <c r="T1347" s="196"/>
      <c r="U1347" s="196"/>
      <c r="V1347" s="196"/>
      <c r="W1347" s="196"/>
      <c r="X1347" s="222"/>
      <c r="Y1347" t="s">
        <v>8335</v>
      </c>
      <c r="Z1347">
        <v>1840742077</v>
      </c>
      <c r="AA1347" t="s">
        <v>8336</v>
      </c>
      <c r="AB1347" s="221" t="str">
        <f>_xlfn.IFNA(IF(Table[[#This Row],[Programme Partner]]&lt;&gt;Table[[#This Row],[Implementing Partner]],CONCATENATE(Table[[#This Row],[Programme Partner]],"-",Table[[#This Row],[Implementing Partner]]),Table[[#This Row],[Programme Partner]]),"")</f>
        <v>IOM-SHED</v>
      </c>
    </row>
    <row r="1348" spans="1:33" ht="14.4" customHeight="1">
      <c r="A1348" s="183">
        <v>1447</v>
      </c>
      <c r="B1348" s="195" t="s">
        <v>5148</v>
      </c>
      <c r="C1348" s="198" t="s">
        <v>5238</v>
      </c>
      <c r="D1348" s="197" t="s">
        <v>8514</v>
      </c>
      <c r="E1348" s="195" t="s">
        <v>27</v>
      </c>
      <c r="F1348" s="195" t="s">
        <v>8012</v>
      </c>
      <c r="G1348" s="195" t="s">
        <v>8366</v>
      </c>
      <c r="H1348" s="195" t="str">
        <f>IFERROR(VLOOKUP(Table[[#This Row],[Activity Details of Assistance]],WHAT!E:F,2,FALSE),"")</f>
        <v xml:space="preserve"># of door </v>
      </c>
      <c r="I1348" s="195"/>
      <c r="J1348">
        <v>5</v>
      </c>
      <c r="K1348" t="s">
        <v>8280</v>
      </c>
      <c r="L1348" s="214" t="s">
        <v>13</v>
      </c>
      <c r="M1348" s="214" t="s">
        <v>14</v>
      </c>
      <c r="N1348" s="195" t="s">
        <v>309</v>
      </c>
      <c r="O1348" s="195" t="s">
        <v>1606</v>
      </c>
      <c r="P1348" s="195" t="s">
        <v>6479</v>
      </c>
      <c r="Q1348" s="236">
        <v>44651</v>
      </c>
      <c r="R1348" s="236">
        <v>44805</v>
      </c>
      <c r="S1348" t="s">
        <v>8452</v>
      </c>
      <c r="T1348" s="196"/>
      <c r="U1348" s="196"/>
      <c r="V1348" s="196"/>
      <c r="W1348" s="196"/>
      <c r="X1348" s="222"/>
      <c r="Y1348" t="s">
        <v>8335</v>
      </c>
      <c r="Z1348">
        <v>1840742077</v>
      </c>
      <c r="AA1348" t="s">
        <v>8336</v>
      </c>
      <c r="AB1348" s="221" t="str">
        <f>_xlfn.IFNA(IF(Table[[#This Row],[Programme Partner]]&lt;&gt;Table[[#This Row],[Implementing Partner]],CONCATENATE(Table[[#This Row],[Programme Partner]],"-",Table[[#This Row],[Implementing Partner]]),Table[[#This Row],[Programme Partner]]),"")</f>
        <v>IOM-SHED</v>
      </c>
    </row>
    <row r="1349" spans="1:33" ht="14.4" customHeight="1">
      <c r="A1349" s="183">
        <v>1448</v>
      </c>
      <c r="B1349" s="195" t="s">
        <v>5148</v>
      </c>
      <c r="C1349" s="198" t="s">
        <v>5238</v>
      </c>
      <c r="D1349" s="197" t="s">
        <v>8514</v>
      </c>
      <c r="E1349" s="195" t="s">
        <v>27</v>
      </c>
      <c r="F1349" s="195" t="s">
        <v>8012</v>
      </c>
      <c r="G1349" s="195" t="s">
        <v>8585</v>
      </c>
      <c r="H1349" s="195" t="str">
        <f>IFERROR(VLOOKUP(Table[[#This Row],[Activity Details of Assistance]],WHAT!E:F,2,FALSE),"")</f>
        <v xml:space="preserve"># of door </v>
      </c>
      <c r="I1349" s="195"/>
      <c r="J1349">
        <v>17</v>
      </c>
      <c r="K1349" t="s">
        <v>8280</v>
      </c>
      <c r="L1349" s="214" t="s">
        <v>13</v>
      </c>
      <c r="M1349" s="214" t="s">
        <v>14</v>
      </c>
      <c r="N1349" s="195" t="s">
        <v>309</v>
      </c>
      <c r="O1349" s="195" t="s">
        <v>1606</v>
      </c>
      <c r="P1349" s="195" t="s">
        <v>6479</v>
      </c>
      <c r="Q1349" s="236">
        <v>44651</v>
      </c>
      <c r="R1349" s="236">
        <v>44805</v>
      </c>
      <c r="S1349" t="s">
        <v>8452</v>
      </c>
      <c r="T1349" s="196"/>
      <c r="U1349" s="196"/>
      <c r="V1349" s="196"/>
      <c r="W1349" s="196"/>
      <c r="X1349" s="222"/>
      <c r="Y1349" t="s">
        <v>8335</v>
      </c>
      <c r="Z1349">
        <v>1840742077</v>
      </c>
      <c r="AA1349" t="s">
        <v>8336</v>
      </c>
      <c r="AB1349" s="221" t="str">
        <f>_xlfn.IFNA(IF(Table[[#This Row],[Programme Partner]]&lt;&gt;Table[[#This Row],[Implementing Partner]],CONCATENATE(Table[[#This Row],[Programme Partner]],"-",Table[[#This Row],[Implementing Partner]]),Table[[#This Row],[Programme Partner]]),"")</f>
        <v>IOM-SHED</v>
      </c>
    </row>
    <row r="1350" spans="1:33" ht="14.4" customHeight="1">
      <c r="A1350" s="183">
        <v>1449</v>
      </c>
      <c r="B1350" s="195" t="s">
        <v>5148</v>
      </c>
      <c r="C1350" s="198" t="s">
        <v>5238</v>
      </c>
      <c r="D1350" s="212" t="s">
        <v>8514</v>
      </c>
      <c r="E1350" s="195" t="s">
        <v>27</v>
      </c>
      <c r="F1350" s="195" t="s">
        <v>8012</v>
      </c>
      <c r="G1350" s="195" t="s">
        <v>8356</v>
      </c>
      <c r="H1350" s="195" t="str">
        <f>IFERROR(VLOOKUP(Table[[#This Row],[Activity Details of Assistance]],WHAT!E:F,2,FALSE),"")</f>
        <v># of FSM Site</v>
      </c>
      <c r="I1350" s="195"/>
      <c r="J1350">
        <v>18</v>
      </c>
      <c r="K1350" t="s">
        <v>8280</v>
      </c>
      <c r="L1350" s="214" t="s">
        <v>13</v>
      </c>
      <c r="M1350" s="214" t="s">
        <v>14</v>
      </c>
      <c r="N1350" s="195" t="s">
        <v>309</v>
      </c>
      <c r="O1350" s="195" t="s">
        <v>1606</v>
      </c>
      <c r="P1350" s="195" t="s">
        <v>6479</v>
      </c>
      <c r="Q1350" s="236">
        <v>44651</v>
      </c>
      <c r="R1350" s="236">
        <v>44805</v>
      </c>
      <c r="S1350" t="s">
        <v>8452</v>
      </c>
      <c r="T1350" s="196"/>
      <c r="U1350" s="196"/>
      <c r="V1350" s="196"/>
      <c r="W1350" s="196"/>
      <c r="X1350" s="222"/>
      <c r="Y1350" t="s">
        <v>8335</v>
      </c>
      <c r="Z1350">
        <v>1840742077</v>
      </c>
      <c r="AA1350" t="s">
        <v>8336</v>
      </c>
      <c r="AB1350" s="221" t="str">
        <f>_xlfn.IFNA(IF(Table[[#This Row],[Programme Partner]]&lt;&gt;Table[[#This Row],[Implementing Partner]],CONCATENATE(Table[[#This Row],[Programme Partner]],"-",Table[[#This Row],[Implementing Partner]]),Table[[#This Row],[Programme Partner]]),"")</f>
        <v>IOM-SHED</v>
      </c>
    </row>
    <row r="1351" spans="1:33" ht="14.4" customHeight="1">
      <c r="A1351" s="183">
        <v>1450</v>
      </c>
      <c r="B1351" s="215" t="s">
        <v>5148</v>
      </c>
      <c r="C1351" s="216" t="s">
        <v>5238</v>
      </c>
      <c r="D1351" s="217" t="s">
        <v>8514</v>
      </c>
      <c r="E1351" s="215" t="s">
        <v>27</v>
      </c>
      <c r="F1351" s="195" t="s">
        <v>8012</v>
      </c>
      <c r="G1351" s="195" t="s">
        <v>8586</v>
      </c>
      <c r="H1351" s="215" t="str">
        <f>IFERROR(VLOOKUP(Table[[#This Row],[Activity Details of Assistance]],WHAT!E:F,2,FALSE),"")</f>
        <v># of door</v>
      </c>
      <c r="I1351" s="215"/>
      <c r="J1351">
        <v>48</v>
      </c>
      <c r="K1351" t="s">
        <v>8280</v>
      </c>
      <c r="L1351" s="214" t="s">
        <v>13</v>
      </c>
      <c r="M1351" s="219" t="s">
        <v>14</v>
      </c>
      <c r="N1351" s="215" t="s">
        <v>309</v>
      </c>
      <c r="O1351" s="215" t="s">
        <v>1606</v>
      </c>
      <c r="P1351" s="215" t="s">
        <v>6479</v>
      </c>
      <c r="Q1351" s="236">
        <v>44651</v>
      </c>
      <c r="R1351" s="236">
        <v>44805</v>
      </c>
      <c r="S1351" t="s">
        <v>8452</v>
      </c>
      <c r="T1351" s="220"/>
      <c r="U1351" s="220"/>
      <c r="V1351" s="220"/>
      <c r="W1351" s="220"/>
      <c r="X1351" s="222"/>
      <c r="Y1351" t="s">
        <v>8335</v>
      </c>
      <c r="Z1351">
        <v>1840742077</v>
      </c>
      <c r="AA1351" t="s">
        <v>8336</v>
      </c>
      <c r="AB1351" s="221" t="str">
        <f>_xlfn.IFNA(IF(Table[[#This Row],[Programme Partner]]&lt;&gt;Table[[#This Row],[Implementing Partner]],CONCATENATE(Table[[#This Row],[Programme Partner]],"-",Table[[#This Row],[Implementing Partner]]),Table[[#This Row],[Programme Partner]]),"")</f>
        <v>IOM-SHED</v>
      </c>
    </row>
    <row r="1352" spans="1:33" ht="14.4" customHeight="1">
      <c r="A1352" s="183">
        <v>1451</v>
      </c>
      <c r="B1352" s="195" t="s">
        <v>5148</v>
      </c>
      <c r="C1352" s="198" t="s">
        <v>5238</v>
      </c>
      <c r="D1352" s="212" t="s">
        <v>8514</v>
      </c>
      <c r="E1352" s="195" t="s">
        <v>27</v>
      </c>
      <c r="F1352" s="195" t="s">
        <v>8012</v>
      </c>
      <c r="G1352" s="213" t="s">
        <v>8357</v>
      </c>
      <c r="H1352" s="195" t="str">
        <f>IFERROR(VLOOKUP(Table[[#This Row],[Activity Details of Assistance]],WHAT!E:F,2,FALSE),"")</f>
        <v># of door</v>
      </c>
      <c r="I1352" s="195"/>
      <c r="J1352" s="195">
        <v>131</v>
      </c>
      <c r="K1352" t="s">
        <v>8280</v>
      </c>
      <c r="L1352" s="214" t="s">
        <v>13</v>
      </c>
      <c r="M1352" s="214" t="s">
        <v>14</v>
      </c>
      <c r="N1352" s="195" t="s">
        <v>309</v>
      </c>
      <c r="O1352" s="195" t="s">
        <v>1606</v>
      </c>
      <c r="P1352" s="195" t="s">
        <v>6479</v>
      </c>
      <c r="Q1352" s="237">
        <v>44651</v>
      </c>
      <c r="R1352" s="241">
        <v>44805</v>
      </c>
      <c r="S1352" t="s">
        <v>8452</v>
      </c>
      <c r="T1352" s="196"/>
      <c r="U1352" s="196"/>
      <c r="V1352" s="196"/>
      <c r="W1352" s="196"/>
      <c r="X1352" s="222"/>
      <c r="Y1352" t="s">
        <v>8335</v>
      </c>
      <c r="Z1352" s="223">
        <v>1840742077</v>
      </c>
      <c r="AA1352" t="s">
        <v>8336</v>
      </c>
      <c r="AB1352" s="188" t="str">
        <f>_xlfn.IFNA(IF(Table[[#This Row],[Programme Partner]]&lt;&gt;Table[[#This Row],[Implementing Partner]],CONCATENATE(Table[[#This Row],[Programme Partner]],"-",Table[[#This Row],[Implementing Partner]]),Table[[#This Row],[Programme Partner]]),"")</f>
        <v>IOM-SHED</v>
      </c>
      <c r="AC1352" s="189"/>
      <c r="AD1352" s="189"/>
      <c r="AE1352" s="190"/>
      <c r="AF1352" s="190"/>
      <c r="AG1352" s="191"/>
    </row>
    <row r="1353" spans="1:33" ht="14.4" customHeight="1">
      <c r="A1353" s="183">
        <v>1452</v>
      </c>
      <c r="B1353" s="215" t="s">
        <v>5148</v>
      </c>
      <c r="C1353" s="216" t="s">
        <v>5238</v>
      </c>
      <c r="D1353" s="217" t="s">
        <v>8514</v>
      </c>
      <c r="E1353" s="215" t="s">
        <v>27</v>
      </c>
      <c r="F1353" s="215" t="s">
        <v>8013</v>
      </c>
      <c r="G1353" s="218" t="s">
        <v>8314</v>
      </c>
      <c r="H1353" s="215" t="str">
        <f>IFERROR(VLOOKUP(Table[[#This Row],[Activity Details of Assistance]],WHAT!E:F,2,FALSE),"")</f>
        <v># of HP sessions at HH level</v>
      </c>
      <c r="I1353" s="215"/>
      <c r="J1353" s="215">
        <v>51</v>
      </c>
      <c r="K1353" t="s">
        <v>8280</v>
      </c>
      <c r="L1353" s="219" t="s">
        <v>13</v>
      </c>
      <c r="M1353" s="219" t="s">
        <v>14</v>
      </c>
      <c r="N1353" s="215" t="s">
        <v>309</v>
      </c>
      <c r="O1353" s="215" t="s">
        <v>1606</v>
      </c>
      <c r="P1353" s="215" t="s">
        <v>6479</v>
      </c>
      <c r="Q1353" s="237">
        <v>44651</v>
      </c>
      <c r="R1353" s="242">
        <v>44805</v>
      </c>
      <c r="S1353" t="s">
        <v>8452</v>
      </c>
      <c r="T1353" s="220"/>
      <c r="U1353" s="220"/>
      <c r="V1353" s="220"/>
      <c r="W1353" s="220"/>
      <c r="X1353" s="222"/>
      <c r="Y1353" t="s">
        <v>8335</v>
      </c>
      <c r="Z1353" s="223">
        <v>1840742077</v>
      </c>
      <c r="AA1353" t="s">
        <v>8336</v>
      </c>
      <c r="AB1353" s="188" t="str">
        <f>_xlfn.IFNA(IF(Table[[#This Row],[Programme Partner]]&lt;&gt;Table[[#This Row],[Implementing Partner]],CONCATENATE(Table[[#This Row],[Programme Partner]],"-",Table[[#This Row],[Implementing Partner]]),Table[[#This Row],[Programme Partner]]),"")</f>
        <v>IOM-SHED</v>
      </c>
      <c r="AC1353" s="189"/>
      <c r="AD1353" s="189"/>
      <c r="AE1353" s="190"/>
      <c r="AF1353" s="190"/>
      <c r="AG1353" s="191"/>
    </row>
    <row r="1354" spans="1:33" ht="14.4" customHeight="1">
      <c r="A1354" s="183">
        <v>1453</v>
      </c>
      <c r="B1354" s="224" t="s">
        <v>5148</v>
      </c>
      <c r="C1354" s="225" t="s">
        <v>5238</v>
      </c>
      <c r="D1354" s="197" t="s">
        <v>8514</v>
      </c>
      <c r="E1354" s="215" t="s">
        <v>27</v>
      </c>
      <c r="F1354" s="224" t="s">
        <v>8014</v>
      </c>
      <c r="G1354" t="s">
        <v>8358</v>
      </c>
      <c r="H1354" s="224" t="str">
        <f>IFERROR(VLOOKUP(Table[[#This Row],[Activity Details of Assistance]],WHAT!E:F,2,FALSE),"")</f>
        <v># of campaign per camp </v>
      </c>
      <c r="I1354" s="224"/>
      <c r="J1354">
        <v>16</v>
      </c>
      <c r="K1354" t="s">
        <v>8280</v>
      </c>
      <c r="L1354" s="219" t="s">
        <v>13</v>
      </c>
      <c r="M1354" t="s">
        <v>14</v>
      </c>
      <c r="N1354" t="s">
        <v>309</v>
      </c>
      <c r="O1354" t="s">
        <v>1606</v>
      </c>
      <c r="P1354" t="s">
        <v>6479</v>
      </c>
      <c r="Q1354" s="236">
        <v>44651</v>
      </c>
      <c r="R1354" s="236">
        <v>44805</v>
      </c>
      <c r="S1354" t="s">
        <v>8452</v>
      </c>
      <c r="T1354" s="227"/>
      <c r="U1354" s="227"/>
      <c r="V1354" s="227"/>
      <c r="W1354" s="227"/>
      <c r="X1354" s="228"/>
      <c r="Y1354" t="s">
        <v>8335</v>
      </c>
      <c r="Z1354">
        <v>1840742077</v>
      </c>
      <c r="AA1354" t="s">
        <v>8336</v>
      </c>
      <c r="AB1354" s="233" t="str">
        <f>_xlfn.IFNA(IF(Table[[#This Row],[Programme Partner]]&lt;&gt;Table[[#This Row],[Implementing Partner]],CONCATENATE(Table[[#This Row],[Programme Partner]],"-",Table[[#This Row],[Implementing Partner]]),Table[[#This Row],[Programme Partner]]),"")</f>
        <v>IOM-SHED</v>
      </c>
      <c r="AC1354" s="189"/>
      <c r="AD1354" s="189"/>
      <c r="AE1354" s="190"/>
      <c r="AF1354" s="190"/>
      <c r="AG1354" s="191"/>
    </row>
    <row r="1355" spans="1:33" ht="14.4" customHeight="1">
      <c r="A1355" s="183">
        <v>1454</v>
      </c>
      <c r="B1355" s="224" t="s">
        <v>5148</v>
      </c>
      <c r="C1355" s="225" t="s">
        <v>5238</v>
      </c>
      <c r="D1355" s="197" t="s">
        <v>8514</v>
      </c>
      <c r="E1355" s="215" t="s">
        <v>27</v>
      </c>
      <c r="F1355" s="224" t="s">
        <v>8014</v>
      </c>
      <c r="G1355" t="s">
        <v>8375</v>
      </c>
      <c r="H1355" s="224" t="str">
        <f>IFERROR(VLOOKUP(Table[[#This Row],[Activity Details of Assistance]],WHAT!E:F,2,FALSE),"")</f>
        <v># of 10L bin</v>
      </c>
      <c r="I1355" s="224"/>
      <c r="J1355">
        <v>2949</v>
      </c>
      <c r="K1355" t="s">
        <v>8280</v>
      </c>
      <c r="L1355" s="219" t="s">
        <v>13</v>
      </c>
      <c r="M1355" t="s">
        <v>14</v>
      </c>
      <c r="N1355" t="s">
        <v>309</v>
      </c>
      <c r="O1355" t="s">
        <v>1606</v>
      </c>
      <c r="P1355" t="s">
        <v>6479</v>
      </c>
      <c r="Q1355" s="236">
        <v>44651</v>
      </c>
      <c r="R1355" s="236">
        <v>44805</v>
      </c>
      <c r="S1355" t="s">
        <v>8452</v>
      </c>
      <c r="T1355" s="227"/>
      <c r="U1355" s="227"/>
      <c r="V1355" s="227"/>
      <c r="W1355" s="227"/>
      <c r="X1355" s="228"/>
      <c r="Y1355" t="s">
        <v>8335</v>
      </c>
      <c r="Z1355">
        <v>1840742077</v>
      </c>
      <c r="AA1355" t="s">
        <v>8336</v>
      </c>
      <c r="AB1355" s="233" t="str">
        <f>_xlfn.IFNA(IF(Table[[#This Row],[Programme Partner]]&lt;&gt;Table[[#This Row],[Implementing Partner]],CONCATENATE(Table[[#This Row],[Programme Partner]],"-",Table[[#This Row],[Implementing Partner]]),Table[[#This Row],[Programme Partner]]),"")</f>
        <v>IOM-SHED</v>
      </c>
    </row>
    <row r="1356" spans="1:33" ht="14.4" customHeight="1">
      <c r="A1356" s="183">
        <v>1455</v>
      </c>
      <c r="B1356" s="224" t="s">
        <v>5148</v>
      </c>
      <c r="C1356" s="225" t="s">
        <v>5238</v>
      </c>
      <c r="D1356" s="197" t="s">
        <v>8324</v>
      </c>
      <c r="E1356" s="215" t="s">
        <v>27</v>
      </c>
      <c r="F1356" s="224" t="s">
        <v>8011</v>
      </c>
      <c r="G1356" s="195" t="s">
        <v>8584</v>
      </c>
      <c r="H1356" s="224" t="str">
        <f>IFERROR(VLOOKUP(Table[[#This Row],[Activity Details of Assistance]],WHAT!E:F,2,FALSE),"")</f>
        <v># of tube well</v>
      </c>
      <c r="I1356" s="224"/>
      <c r="J1356">
        <v>43</v>
      </c>
      <c r="K1356" t="s">
        <v>8280</v>
      </c>
      <c r="L1356" s="219" t="s">
        <v>13</v>
      </c>
      <c r="M1356" t="s">
        <v>14</v>
      </c>
      <c r="N1356" t="s">
        <v>309</v>
      </c>
      <c r="O1356" t="s">
        <v>1606</v>
      </c>
      <c r="P1356" t="s">
        <v>4678</v>
      </c>
      <c r="Q1356" s="236">
        <v>44651</v>
      </c>
      <c r="R1356" s="236">
        <v>44805</v>
      </c>
      <c r="S1356" t="s">
        <v>8452</v>
      </c>
      <c r="T1356" s="227"/>
      <c r="U1356" s="227"/>
      <c r="V1356" s="227"/>
      <c r="W1356" s="227"/>
      <c r="X1356" s="228"/>
      <c r="Y1356" t="s">
        <v>8335</v>
      </c>
      <c r="Z1356">
        <v>1840742077</v>
      </c>
      <c r="AA1356" t="s">
        <v>8336</v>
      </c>
      <c r="AB1356" s="233" t="str">
        <f>_xlfn.IFNA(IF(Table[[#This Row],[Programme Partner]]&lt;&gt;Table[[#This Row],[Implementing Partner]],CONCATENATE(Table[[#This Row],[Programme Partner]],"-",Table[[#This Row],[Implementing Partner]]),Table[[#This Row],[Programme Partner]]),"")</f>
        <v>IOM-SHED</v>
      </c>
    </row>
    <row r="1357" spans="1:33" ht="14.4" customHeight="1">
      <c r="A1357" s="183">
        <v>1456</v>
      </c>
      <c r="B1357" s="224" t="s">
        <v>5148</v>
      </c>
      <c r="C1357" s="225" t="s">
        <v>5238</v>
      </c>
      <c r="D1357" s="226" t="s">
        <v>8324</v>
      </c>
      <c r="E1357" s="215" t="s">
        <v>27</v>
      </c>
      <c r="F1357" s="224" t="s">
        <v>8012</v>
      </c>
      <c r="G1357" s="195" t="s">
        <v>8585</v>
      </c>
      <c r="H1357" s="224" t="str">
        <f>IFERROR(VLOOKUP(Table[[#This Row],[Activity Details of Assistance]],WHAT!E:F,2,FALSE),"")</f>
        <v xml:space="preserve"># of door </v>
      </c>
      <c r="I1357" s="224"/>
      <c r="J1357">
        <v>19</v>
      </c>
      <c r="K1357" t="s">
        <v>8280</v>
      </c>
      <c r="L1357" s="219" t="s">
        <v>13</v>
      </c>
      <c r="M1357" t="s">
        <v>14</v>
      </c>
      <c r="N1357" t="s">
        <v>309</v>
      </c>
      <c r="O1357" t="s">
        <v>1606</v>
      </c>
      <c r="P1357" t="s">
        <v>4678</v>
      </c>
      <c r="Q1357" s="236">
        <v>44651</v>
      </c>
      <c r="R1357" s="236">
        <v>44805</v>
      </c>
      <c r="S1357" t="s">
        <v>8452</v>
      </c>
      <c r="T1357" s="227"/>
      <c r="U1357" s="227"/>
      <c r="V1357" s="227"/>
      <c r="W1357" s="227"/>
      <c r="X1357" s="228"/>
      <c r="Y1357" t="s">
        <v>8335</v>
      </c>
      <c r="Z1357">
        <v>1840742077</v>
      </c>
      <c r="AA1357" t="s">
        <v>8336</v>
      </c>
      <c r="AB1357" s="233" t="str">
        <f>_xlfn.IFNA(IF(Table[[#This Row],[Programme Partner]]&lt;&gt;Table[[#This Row],[Implementing Partner]],CONCATENATE(Table[[#This Row],[Programme Partner]],"-",Table[[#This Row],[Implementing Partner]]),Table[[#This Row],[Programme Partner]]),"")</f>
        <v>IOM-SHED</v>
      </c>
    </row>
    <row r="1358" spans="1:33" ht="14.4" customHeight="1">
      <c r="A1358" s="183">
        <v>1457</v>
      </c>
      <c r="B1358" s="224" t="s">
        <v>5148</v>
      </c>
      <c r="C1358" s="225" t="s">
        <v>5238</v>
      </c>
      <c r="D1358" s="226" t="s">
        <v>8324</v>
      </c>
      <c r="E1358" s="215" t="s">
        <v>27</v>
      </c>
      <c r="F1358" s="224" t="s">
        <v>8012</v>
      </c>
      <c r="G1358" s="195" t="s">
        <v>8586</v>
      </c>
      <c r="H1358" s="224" t="str">
        <f>IFERROR(VLOOKUP(Table[[#This Row],[Activity Details of Assistance]],WHAT!E:F,2,FALSE),"")</f>
        <v># of door</v>
      </c>
      <c r="I1358" s="224"/>
      <c r="J1358">
        <v>26</v>
      </c>
      <c r="K1358" t="s">
        <v>8280</v>
      </c>
      <c r="L1358" s="219" t="s">
        <v>13</v>
      </c>
      <c r="M1358" t="s">
        <v>14</v>
      </c>
      <c r="N1358" t="s">
        <v>309</v>
      </c>
      <c r="O1358" t="s">
        <v>1606</v>
      </c>
      <c r="P1358" t="s">
        <v>4678</v>
      </c>
      <c r="Q1358" s="236">
        <v>44651</v>
      </c>
      <c r="R1358" s="236">
        <v>44805</v>
      </c>
      <c r="S1358" t="s">
        <v>8452</v>
      </c>
      <c r="T1358" s="227"/>
      <c r="U1358" s="227"/>
      <c r="V1358" s="227"/>
      <c r="W1358" s="227"/>
      <c r="X1358" s="228"/>
      <c r="Y1358" t="s">
        <v>8335</v>
      </c>
      <c r="Z1358">
        <v>1840742077</v>
      </c>
      <c r="AA1358" t="s">
        <v>8336</v>
      </c>
      <c r="AB1358" s="233" t="str">
        <f>_xlfn.IFNA(IF(Table[[#This Row],[Programme Partner]]&lt;&gt;Table[[#This Row],[Implementing Partner]],CONCATENATE(Table[[#This Row],[Programme Partner]],"-",Table[[#This Row],[Implementing Partner]]),Table[[#This Row],[Programme Partner]]),"")</f>
        <v>IOM-SHED</v>
      </c>
    </row>
    <row r="1359" spans="1:33" ht="14.4" customHeight="1">
      <c r="A1359" s="183">
        <v>1458</v>
      </c>
      <c r="B1359" s="224" t="s">
        <v>5148</v>
      </c>
      <c r="C1359" s="225" t="s">
        <v>5238</v>
      </c>
      <c r="D1359" s="226" t="s">
        <v>8324</v>
      </c>
      <c r="E1359" s="215" t="s">
        <v>27</v>
      </c>
      <c r="F1359" s="224" t="s">
        <v>8012</v>
      </c>
      <c r="G1359" s="195" t="s">
        <v>8357</v>
      </c>
      <c r="H1359" s="224" t="str">
        <f>IFERROR(VLOOKUP(Table[[#This Row],[Activity Details of Assistance]],WHAT!E:F,2,FALSE),"")</f>
        <v># of door</v>
      </c>
      <c r="I1359" s="224"/>
      <c r="J1359">
        <v>18</v>
      </c>
      <c r="K1359" t="s">
        <v>8280</v>
      </c>
      <c r="L1359" s="219" t="s">
        <v>13</v>
      </c>
      <c r="M1359" t="s">
        <v>14</v>
      </c>
      <c r="N1359" t="s">
        <v>309</v>
      </c>
      <c r="O1359" t="s">
        <v>1606</v>
      </c>
      <c r="P1359" t="s">
        <v>4678</v>
      </c>
      <c r="Q1359" s="236">
        <v>44651</v>
      </c>
      <c r="R1359" s="236">
        <v>44805</v>
      </c>
      <c r="S1359" t="s">
        <v>8452</v>
      </c>
      <c r="T1359" s="227"/>
      <c r="U1359" s="227"/>
      <c r="V1359" s="227"/>
      <c r="W1359" s="227"/>
      <c r="X1359" s="228"/>
      <c r="Y1359" t="s">
        <v>8335</v>
      </c>
      <c r="Z1359">
        <v>1840742077</v>
      </c>
      <c r="AA1359" t="s">
        <v>8336</v>
      </c>
      <c r="AB1359" s="233" t="str">
        <f>_xlfn.IFNA(IF(Table[[#This Row],[Programme Partner]]&lt;&gt;Table[[#This Row],[Implementing Partner]],CONCATENATE(Table[[#This Row],[Programme Partner]],"-",Table[[#This Row],[Implementing Partner]]),Table[[#This Row],[Programme Partner]]),"")</f>
        <v>IOM-SHED</v>
      </c>
    </row>
    <row r="1360" spans="1:33" ht="14.4" customHeight="1">
      <c r="A1360" s="183">
        <v>1459</v>
      </c>
      <c r="B1360" s="224" t="s">
        <v>5148</v>
      </c>
      <c r="C1360" s="225" t="s">
        <v>5238</v>
      </c>
      <c r="D1360" s="226" t="s">
        <v>8324</v>
      </c>
      <c r="E1360" s="215" t="s">
        <v>27</v>
      </c>
      <c r="F1360" s="224" t="s">
        <v>8013</v>
      </c>
      <c r="G1360" t="s">
        <v>8314</v>
      </c>
      <c r="H1360" s="224" t="str">
        <f>IFERROR(VLOOKUP(Table[[#This Row],[Activity Details of Assistance]],WHAT!E:F,2,FALSE),"")</f>
        <v># of HP sessions at HH level</v>
      </c>
      <c r="I1360" s="224"/>
      <c r="J1360">
        <v>17</v>
      </c>
      <c r="K1360" t="s">
        <v>8280</v>
      </c>
      <c r="L1360" s="219" t="s">
        <v>13</v>
      </c>
      <c r="M1360" t="s">
        <v>14</v>
      </c>
      <c r="N1360" t="s">
        <v>309</v>
      </c>
      <c r="O1360" t="s">
        <v>1606</v>
      </c>
      <c r="P1360" t="s">
        <v>4678</v>
      </c>
      <c r="Q1360" s="236">
        <v>44651</v>
      </c>
      <c r="R1360" s="236">
        <v>44805</v>
      </c>
      <c r="S1360" t="s">
        <v>8452</v>
      </c>
      <c r="T1360" s="227"/>
      <c r="U1360" s="227"/>
      <c r="V1360" s="227"/>
      <c r="W1360" s="227"/>
      <c r="X1360" s="228"/>
      <c r="Y1360" t="s">
        <v>8335</v>
      </c>
      <c r="Z1360">
        <v>1840742077</v>
      </c>
      <c r="AA1360" t="s">
        <v>8336</v>
      </c>
      <c r="AB1360" s="233" t="str">
        <f>_xlfn.IFNA(IF(Table[[#This Row],[Programme Partner]]&lt;&gt;Table[[#This Row],[Implementing Partner]],CONCATENATE(Table[[#This Row],[Programme Partner]],"-",Table[[#This Row],[Implementing Partner]]),Table[[#This Row],[Programme Partner]]),"")</f>
        <v>IOM-SHED</v>
      </c>
    </row>
    <row r="1361" spans="1:28" ht="14.4" customHeight="1">
      <c r="A1361" s="183">
        <v>1460</v>
      </c>
      <c r="B1361" s="224" t="s">
        <v>5148</v>
      </c>
      <c r="C1361" s="225" t="s">
        <v>5238</v>
      </c>
      <c r="D1361" s="226" t="s">
        <v>8324</v>
      </c>
      <c r="E1361" s="215" t="s">
        <v>27</v>
      </c>
      <c r="F1361" s="224" t="s">
        <v>8013</v>
      </c>
      <c r="G1361" s="195" t="s">
        <v>8363</v>
      </c>
      <c r="H1361" s="224" t="str">
        <f>IFERROR(VLOOKUP(Table[[#This Row],[Activity Details of Assistance]],WHAT!E:F,2,FALSE),"")</f>
        <v># of household</v>
      </c>
      <c r="I1361" s="224"/>
      <c r="J1361">
        <v>46</v>
      </c>
      <c r="K1361" t="s">
        <v>8280</v>
      </c>
      <c r="L1361" s="219" t="s">
        <v>13</v>
      </c>
      <c r="M1361" t="s">
        <v>14</v>
      </c>
      <c r="N1361" t="s">
        <v>309</v>
      </c>
      <c r="O1361" t="s">
        <v>1606</v>
      </c>
      <c r="P1361" t="s">
        <v>4678</v>
      </c>
      <c r="Q1361" s="236">
        <v>44651</v>
      </c>
      <c r="R1361" s="236">
        <v>44805</v>
      </c>
      <c r="S1361" t="s">
        <v>8452</v>
      </c>
      <c r="T1361" s="227"/>
      <c r="U1361" s="227"/>
      <c r="V1361" s="227"/>
      <c r="W1361" s="227"/>
      <c r="X1361" s="228"/>
      <c r="Y1361" t="s">
        <v>8335</v>
      </c>
      <c r="Z1361">
        <v>1840742077</v>
      </c>
      <c r="AA1361" t="s">
        <v>8336</v>
      </c>
      <c r="AB1361" s="233" t="str">
        <f>_xlfn.IFNA(IF(Table[[#This Row],[Programme Partner]]&lt;&gt;Table[[#This Row],[Implementing Partner]],CONCATENATE(Table[[#This Row],[Programme Partner]],"-",Table[[#This Row],[Implementing Partner]]),Table[[#This Row],[Programme Partner]]),"")</f>
        <v>IOM-SHED</v>
      </c>
    </row>
    <row r="1362" spans="1:28" ht="14.4" customHeight="1">
      <c r="A1362" s="183">
        <v>1461</v>
      </c>
      <c r="B1362" s="224" t="s">
        <v>5148</v>
      </c>
      <c r="C1362" s="225" t="s">
        <v>5238</v>
      </c>
      <c r="D1362" s="226" t="s">
        <v>8324</v>
      </c>
      <c r="E1362" s="215" t="s">
        <v>27</v>
      </c>
      <c r="F1362" s="224" t="s">
        <v>8014</v>
      </c>
      <c r="G1362" t="s">
        <v>8375</v>
      </c>
      <c r="H1362" s="224" t="str">
        <f>IFERROR(VLOOKUP(Table[[#This Row],[Activity Details of Assistance]],WHAT!E:F,2,FALSE),"")</f>
        <v># of 10L bin</v>
      </c>
      <c r="I1362" s="224"/>
      <c r="J1362">
        <v>608</v>
      </c>
      <c r="K1362" t="s">
        <v>8280</v>
      </c>
      <c r="L1362" s="219" t="s">
        <v>13</v>
      </c>
      <c r="M1362" t="s">
        <v>14</v>
      </c>
      <c r="N1362" t="s">
        <v>309</v>
      </c>
      <c r="O1362" t="s">
        <v>1606</v>
      </c>
      <c r="P1362" t="s">
        <v>4678</v>
      </c>
      <c r="Q1362" s="236">
        <v>44651</v>
      </c>
      <c r="R1362" s="236">
        <v>44805</v>
      </c>
      <c r="S1362" t="s">
        <v>8452</v>
      </c>
      <c r="T1362" s="227"/>
      <c r="U1362" s="227"/>
      <c r="V1362" s="227"/>
      <c r="W1362" s="227"/>
      <c r="X1362" s="228"/>
      <c r="Y1362" t="s">
        <v>8335</v>
      </c>
      <c r="Z1362">
        <v>1840742077</v>
      </c>
      <c r="AA1362" t="s">
        <v>8336</v>
      </c>
      <c r="AB1362" s="233" t="str">
        <f>_xlfn.IFNA(IF(Table[[#This Row],[Programme Partner]]&lt;&gt;Table[[#This Row],[Implementing Partner]],CONCATENATE(Table[[#This Row],[Programme Partner]],"-",Table[[#This Row],[Implementing Partner]]),Table[[#This Row],[Programme Partner]]),"")</f>
        <v>IOM-SHED</v>
      </c>
    </row>
    <row r="1363" spans="1:28" ht="14.4" customHeight="1">
      <c r="A1363" s="183">
        <v>1462</v>
      </c>
      <c r="B1363" s="224" t="s">
        <v>5148</v>
      </c>
      <c r="C1363" s="225" t="s">
        <v>5238</v>
      </c>
      <c r="D1363" s="226" t="s">
        <v>8324</v>
      </c>
      <c r="E1363" s="215" t="s">
        <v>27</v>
      </c>
      <c r="F1363" s="224" t="s">
        <v>8011</v>
      </c>
      <c r="G1363" s="195" t="s">
        <v>8584</v>
      </c>
      <c r="H1363" s="224" t="str">
        <f>IFERROR(VLOOKUP(Table[[#This Row],[Activity Details of Assistance]],WHAT!E:F,2,FALSE),"")</f>
        <v># of tube well</v>
      </c>
      <c r="I1363" s="224"/>
      <c r="J1363">
        <v>61</v>
      </c>
      <c r="K1363" t="s">
        <v>8280</v>
      </c>
      <c r="L1363" s="219" t="s">
        <v>13</v>
      </c>
      <c r="M1363" t="s">
        <v>14</v>
      </c>
      <c r="N1363" t="s">
        <v>309</v>
      </c>
      <c r="O1363" t="s">
        <v>1606</v>
      </c>
      <c r="P1363" t="s">
        <v>4680</v>
      </c>
      <c r="Q1363" s="236">
        <v>44651</v>
      </c>
      <c r="R1363" s="236">
        <v>44805</v>
      </c>
      <c r="S1363" t="s">
        <v>8452</v>
      </c>
      <c r="T1363" s="227"/>
      <c r="U1363" s="227"/>
      <c r="V1363" s="227"/>
      <c r="W1363" s="227"/>
      <c r="X1363" s="228"/>
      <c r="Y1363" t="s">
        <v>8335</v>
      </c>
      <c r="Z1363">
        <v>1840742077</v>
      </c>
      <c r="AA1363" t="s">
        <v>8336</v>
      </c>
      <c r="AB1363" s="233" t="str">
        <f>_xlfn.IFNA(IF(Table[[#This Row],[Programme Partner]]&lt;&gt;Table[[#This Row],[Implementing Partner]],CONCATENATE(Table[[#This Row],[Programme Partner]],"-",Table[[#This Row],[Implementing Partner]]),Table[[#This Row],[Programme Partner]]),"")</f>
        <v>IOM-SHED</v>
      </c>
    </row>
    <row r="1364" spans="1:28" ht="14.4" customHeight="1">
      <c r="A1364" s="183">
        <v>1463</v>
      </c>
      <c r="B1364" s="224" t="s">
        <v>5148</v>
      </c>
      <c r="C1364" s="225" t="s">
        <v>5238</v>
      </c>
      <c r="D1364" s="226" t="s">
        <v>8324</v>
      </c>
      <c r="E1364" s="215" t="s">
        <v>27</v>
      </c>
      <c r="F1364" s="224" t="s">
        <v>8011</v>
      </c>
      <c r="G1364" t="s">
        <v>8017</v>
      </c>
      <c r="H1364" s="224" t="str">
        <f>IFERROR(VLOOKUP(Table[[#This Row],[Activity Details of Assistance]],WHAT!E:F,2,FALSE),"")</f>
        <v># cubic meters / day</v>
      </c>
      <c r="I1364" s="224"/>
      <c r="J1364">
        <v>80</v>
      </c>
      <c r="K1364" t="s">
        <v>8280</v>
      </c>
      <c r="L1364" s="219" t="s">
        <v>13</v>
      </c>
      <c r="M1364" t="s">
        <v>14</v>
      </c>
      <c r="N1364" t="s">
        <v>309</v>
      </c>
      <c r="O1364" t="s">
        <v>1606</v>
      </c>
      <c r="P1364" t="s">
        <v>4680</v>
      </c>
      <c r="Q1364" s="236">
        <v>44651</v>
      </c>
      <c r="R1364" s="236">
        <v>44805</v>
      </c>
      <c r="S1364" t="s">
        <v>8452</v>
      </c>
      <c r="T1364" s="227"/>
      <c r="U1364" s="227"/>
      <c r="V1364" s="227"/>
      <c r="W1364" s="227"/>
      <c r="X1364" s="228"/>
      <c r="Y1364" t="s">
        <v>8335</v>
      </c>
      <c r="Z1364">
        <v>1840742077</v>
      </c>
      <c r="AA1364" t="s">
        <v>8336</v>
      </c>
      <c r="AB1364" s="233" t="str">
        <f>_xlfn.IFNA(IF(Table[[#This Row],[Programme Partner]]&lt;&gt;Table[[#This Row],[Implementing Partner]],CONCATENATE(Table[[#This Row],[Programme Partner]],"-",Table[[#This Row],[Implementing Partner]]),Table[[#This Row],[Programme Partner]]),"")</f>
        <v>IOM-SHED</v>
      </c>
    </row>
    <row r="1365" spans="1:28" ht="14.4" customHeight="1">
      <c r="A1365" s="183">
        <v>1464</v>
      </c>
      <c r="B1365" s="224" t="s">
        <v>5148</v>
      </c>
      <c r="C1365" s="225" t="s">
        <v>5238</v>
      </c>
      <c r="D1365" s="226" t="s">
        <v>8324</v>
      </c>
      <c r="E1365" s="215" t="s">
        <v>27</v>
      </c>
      <c r="F1365" s="224" t="s">
        <v>8011</v>
      </c>
      <c r="G1365" t="s">
        <v>8355</v>
      </c>
      <c r="H1365" s="224" t="str">
        <f>IFERROR(VLOOKUP(Table[[#This Row],[Activity Details of Assistance]],WHAT!E:F,2,FALSE),"")</f>
        <v># of water network</v>
      </c>
      <c r="I1365" s="224"/>
      <c r="J1365">
        <v>13</v>
      </c>
      <c r="K1365" t="s">
        <v>8280</v>
      </c>
      <c r="L1365" s="219" t="s">
        <v>13</v>
      </c>
      <c r="M1365" t="s">
        <v>14</v>
      </c>
      <c r="N1365" t="s">
        <v>309</v>
      </c>
      <c r="O1365" t="s">
        <v>1606</v>
      </c>
      <c r="P1365" t="s">
        <v>4680</v>
      </c>
      <c r="Q1365" s="236">
        <v>44651</v>
      </c>
      <c r="R1365" s="236">
        <v>44805</v>
      </c>
      <c r="S1365" t="s">
        <v>8452</v>
      </c>
      <c r="T1365" s="227"/>
      <c r="U1365" s="227"/>
      <c r="V1365" s="227"/>
      <c r="W1365" s="227"/>
      <c r="X1365" s="228"/>
      <c r="Y1365" t="s">
        <v>8335</v>
      </c>
      <c r="Z1365">
        <v>1840742077</v>
      </c>
      <c r="AA1365" t="s">
        <v>8336</v>
      </c>
      <c r="AB1365" s="233" t="str">
        <f>_xlfn.IFNA(IF(Table[[#This Row],[Programme Partner]]&lt;&gt;Table[[#This Row],[Implementing Partner]],CONCATENATE(Table[[#This Row],[Programme Partner]],"-",Table[[#This Row],[Implementing Partner]]),Table[[#This Row],[Programme Partner]]),"")</f>
        <v>IOM-SHED</v>
      </c>
    </row>
    <row r="1366" spans="1:28" ht="14.4" customHeight="1">
      <c r="A1366" s="183">
        <v>1465</v>
      </c>
      <c r="B1366" s="224" t="s">
        <v>5148</v>
      </c>
      <c r="C1366" s="225" t="s">
        <v>5238</v>
      </c>
      <c r="D1366" s="226" t="s">
        <v>8324</v>
      </c>
      <c r="E1366" s="215" t="s">
        <v>27</v>
      </c>
      <c r="F1366" s="224" t="s">
        <v>8012</v>
      </c>
      <c r="G1366" s="195" t="s">
        <v>8585</v>
      </c>
      <c r="H1366" s="224" t="str">
        <f>IFERROR(VLOOKUP(Table[[#This Row],[Activity Details of Assistance]],WHAT!E:F,2,FALSE),"")</f>
        <v xml:space="preserve"># of door </v>
      </c>
      <c r="I1366" s="224"/>
      <c r="J1366">
        <v>15</v>
      </c>
      <c r="K1366" t="s">
        <v>8280</v>
      </c>
      <c r="L1366" s="219" t="s">
        <v>13</v>
      </c>
      <c r="M1366" t="s">
        <v>14</v>
      </c>
      <c r="N1366" t="s">
        <v>309</v>
      </c>
      <c r="O1366" t="s">
        <v>1606</v>
      </c>
      <c r="P1366" t="s">
        <v>4680</v>
      </c>
      <c r="Q1366" s="236">
        <v>44651</v>
      </c>
      <c r="R1366" s="236">
        <v>44805</v>
      </c>
      <c r="S1366" t="s">
        <v>8452</v>
      </c>
      <c r="T1366" s="227"/>
      <c r="U1366" s="227"/>
      <c r="V1366" s="227"/>
      <c r="W1366" s="227"/>
      <c r="X1366" s="228"/>
      <c r="Y1366" t="s">
        <v>8335</v>
      </c>
      <c r="Z1366">
        <v>1840742077</v>
      </c>
      <c r="AA1366" t="s">
        <v>8336</v>
      </c>
      <c r="AB1366" s="233" t="str">
        <f>_xlfn.IFNA(IF(Table[[#This Row],[Programme Partner]]&lt;&gt;Table[[#This Row],[Implementing Partner]],CONCATENATE(Table[[#This Row],[Programme Partner]],"-",Table[[#This Row],[Implementing Partner]]),Table[[#This Row],[Programme Partner]]),"")</f>
        <v>IOM-SHED</v>
      </c>
    </row>
    <row r="1367" spans="1:28" ht="14.4" customHeight="1">
      <c r="A1367" s="183">
        <v>1466</v>
      </c>
      <c r="B1367" s="224" t="s">
        <v>5148</v>
      </c>
      <c r="C1367" s="225" t="s">
        <v>5238</v>
      </c>
      <c r="D1367" s="226" t="s">
        <v>8324</v>
      </c>
      <c r="E1367" s="215" t="s">
        <v>27</v>
      </c>
      <c r="F1367" s="224" t="s">
        <v>8012</v>
      </c>
      <c r="G1367" t="s">
        <v>8356</v>
      </c>
      <c r="H1367" s="224" t="str">
        <f>IFERROR(VLOOKUP(Table[[#This Row],[Activity Details of Assistance]],WHAT!E:F,2,FALSE),"")</f>
        <v># of FSM Site</v>
      </c>
      <c r="I1367" s="224"/>
      <c r="J1367">
        <v>2</v>
      </c>
      <c r="K1367" t="s">
        <v>8280</v>
      </c>
      <c r="L1367" s="219" t="s">
        <v>13</v>
      </c>
      <c r="M1367" t="s">
        <v>14</v>
      </c>
      <c r="N1367" t="s">
        <v>309</v>
      </c>
      <c r="O1367" t="s">
        <v>1606</v>
      </c>
      <c r="P1367" t="s">
        <v>4680</v>
      </c>
      <c r="Q1367" s="236">
        <v>44651</v>
      </c>
      <c r="R1367" s="236">
        <v>44805</v>
      </c>
      <c r="S1367" t="s">
        <v>8452</v>
      </c>
      <c r="T1367" s="227"/>
      <c r="U1367" s="227"/>
      <c r="V1367" s="227"/>
      <c r="W1367" s="227"/>
      <c r="X1367" s="228"/>
      <c r="Y1367" t="s">
        <v>8335</v>
      </c>
      <c r="Z1367">
        <v>1840742077</v>
      </c>
      <c r="AA1367" t="s">
        <v>8336</v>
      </c>
      <c r="AB1367" s="233" t="str">
        <f>_xlfn.IFNA(IF(Table[[#This Row],[Programme Partner]]&lt;&gt;Table[[#This Row],[Implementing Partner]],CONCATENATE(Table[[#This Row],[Programme Partner]],"-",Table[[#This Row],[Implementing Partner]]),Table[[#This Row],[Programme Partner]]),"")</f>
        <v>IOM-SHED</v>
      </c>
    </row>
    <row r="1368" spans="1:28" ht="14.4" customHeight="1">
      <c r="A1368" s="183">
        <v>1467</v>
      </c>
      <c r="B1368" s="202" t="s">
        <v>5148</v>
      </c>
      <c r="C1368" s="225" t="s">
        <v>5238</v>
      </c>
      <c r="D1368" s="212" t="s">
        <v>8324</v>
      </c>
      <c r="E1368" s="215" t="s">
        <v>27</v>
      </c>
      <c r="F1368" s="224" t="s">
        <v>8012</v>
      </c>
      <c r="G1368" s="195" t="s">
        <v>8586</v>
      </c>
      <c r="H1368" s="224" t="str">
        <f>IFERROR(VLOOKUP(Table[[#This Row],[Activity Details of Assistance]],WHAT!E:F,2,FALSE),"")</f>
        <v># of door</v>
      </c>
      <c r="I1368" s="224"/>
      <c r="J1368">
        <v>75</v>
      </c>
      <c r="K1368" t="s">
        <v>8280</v>
      </c>
      <c r="L1368" s="219" t="s">
        <v>13</v>
      </c>
      <c r="M1368" t="s">
        <v>14</v>
      </c>
      <c r="N1368" t="s">
        <v>309</v>
      </c>
      <c r="O1368" t="s">
        <v>1606</v>
      </c>
      <c r="P1368" t="s">
        <v>4680</v>
      </c>
      <c r="Q1368" s="236">
        <v>44651</v>
      </c>
      <c r="R1368" s="236">
        <v>44805</v>
      </c>
      <c r="S1368" t="s">
        <v>8452</v>
      </c>
      <c r="T1368" s="227"/>
      <c r="U1368" s="227"/>
      <c r="V1368" s="227"/>
      <c r="W1368" s="227"/>
      <c r="X1368" s="228"/>
      <c r="Y1368" t="s">
        <v>8335</v>
      </c>
      <c r="Z1368">
        <v>1840742077</v>
      </c>
      <c r="AA1368" t="s">
        <v>8336</v>
      </c>
      <c r="AB1368" s="233" t="str">
        <f>_xlfn.IFNA(IF(Table[[#This Row],[Programme Partner]]&lt;&gt;Table[[#This Row],[Implementing Partner]],CONCATENATE(Table[[#This Row],[Programme Partner]],"-",Table[[#This Row],[Implementing Partner]]),Table[[#This Row],[Programme Partner]]),"")</f>
        <v>IOM-SHED</v>
      </c>
    </row>
    <row r="1369" spans="1:28" ht="14.4" customHeight="1">
      <c r="A1369" s="183">
        <v>1468</v>
      </c>
      <c r="B1369" s="202" t="s">
        <v>5148</v>
      </c>
      <c r="C1369" s="225" t="s">
        <v>5238</v>
      </c>
      <c r="D1369" s="212" t="s">
        <v>8324</v>
      </c>
      <c r="E1369" s="215" t="s">
        <v>27</v>
      </c>
      <c r="F1369" s="224" t="s">
        <v>8012</v>
      </c>
      <c r="G1369" t="s">
        <v>8357</v>
      </c>
      <c r="H1369" s="224" t="str">
        <f>IFERROR(VLOOKUP(Table[[#This Row],[Activity Details of Assistance]],WHAT!E:F,2,FALSE),"")</f>
        <v># of door</v>
      </c>
      <c r="I1369" s="224"/>
      <c r="J1369">
        <v>34</v>
      </c>
      <c r="K1369" t="s">
        <v>8280</v>
      </c>
      <c r="L1369" s="219" t="s">
        <v>13</v>
      </c>
      <c r="M1369" t="s">
        <v>14</v>
      </c>
      <c r="N1369" t="s">
        <v>309</v>
      </c>
      <c r="O1369" t="s">
        <v>1606</v>
      </c>
      <c r="P1369" t="s">
        <v>4680</v>
      </c>
      <c r="Q1369" s="236">
        <v>44651</v>
      </c>
      <c r="R1369" s="236">
        <v>44805</v>
      </c>
      <c r="S1369" t="s">
        <v>8452</v>
      </c>
      <c r="T1369" s="227"/>
      <c r="U1369" s="227"/>
      <c r="V1369" s="227"/>
      <c r="W1369" s="227"/>
      <c r="X1369" s="228"/>
      <c r="Y1369" t="s">
        <v>8335</v>
      </c>
      <c r="Z1369">
        <v>1840742077</v>
      </c>
      <c r="AA1369" t="s">
        <v>8336</v>
      </c>
      <c r="AB1369" s="233" t="str">
        <f>_xlfn.IFNA(IF(Table[[#This Row],[Programme Partner]]&lt;&gt;Table[[#This Row],[Implementing Partner]],CONCATENATE(Table[[#This Row],[Programme Partner]],"-",Table[[#This Row],[Implementing Partner]]),Table[[#This Row],[Programme Partner]]),"")</f>
        <v>IOM-SHED</v>
      </c>
    </row>
    <row r="1370" spans="1:28" ht="14.4" customHeight="1">
      <c r="A1370" s="183">
        <v>1469</v>
      </c>
      <c r="B1370" s="202" t="s">
        <v>5148</v>
      </c>
      <c r="C1370" s="225" t="s">
        <v>5238</v>
      </c>
      <c r="D1370" s="212" t="s">
        <v>8324</v>
      </c>
      <c r="E1370" s="215" t="s">
        <v>27</v>
      </c>
      <c r="F1370" s="224" t="s">
        <v>8013</v>
      </c>
      <c r="G1370" s="195" t="s">
        <v>8314</v>
      </c>
      <c r="H1370" s="224" t="str">
        <f>IFERROR(VLOOKUP(Table[[#This Row],[Activity Details of Assistance]],WHAT!E:F,2,FALSE),"")</f>
        <v># of HP sessions at HH level</v>
      </c>
      <c r="I1370" s="224"/>
      <c r="J1370">
        <v>24</v>
      </c>
      <c r="K1370" t="s">
        <v>8280</v>
      </c>
      <c r="L1370" s="219" t="s">
        <v>13</v>
      </c>
      <c r="M1370" t="s">
        <v>14</v>
      </c>
      <c r="N1370" t="s">
        <v>309</v>
      </c>
      <c r="O1370" t="s">
        <v>1606</v>
      </c>
      <c r="P1370" t="s">
        <v>4680</v>
      </c>
      <c r="Q1370" s="236">
        <v>44651</v>
      </c>
      <c r="R1370" s="236">
        <v>44805</v>
      </c>
      <c r="S1370" t="s">
        <v>8452</v>
      </c>
      <c r="T1370" s="227"/>
      <c r="U1370" s="227"/>
      <c r="V1370" s="227"/>
      <c r="W1370" s="227"/>
      <c r="X1370" s="228"/>
      <c r="Y1370" t="s">
        <v>8335</v>
      </c>
      <c r="Z1370">
        <v>1840742077</v>
      </c>
      <c r="AA1370" t="s">
        <v>8336</v>
      </c>
      <c r="AB1370" s="233" t="str">
        <f>_xlfn.IFNA(IF(Table[[#This Row],[Programme Partner]]&lt;&gt;Table[[#This Row],[Implementing Partner]],CONCATENATE(Table[[#This Row],[Programme Partner]],"-",Table[[#This Row],[Implementing Partner]]),Table[[#This Row],[Programme Partner]]),"")</f>
        <v>IOM-SHED</v>
      </c>
    </row>
    <row r="1371" spans="1:28" ht="14.4" customHeight="1">
      <c r="A1371" s="183">
        <v>1470</v>
      </c>
      <c r="B1371" s="202" t="s">
        <v>5148</v>
      </c>
      <c r="C1371" s="225" t="s">
        <v>5238</v>
      </c>
      <c r="D1371" s="212" t="s">
        <v>8324</v>
      </c>
      <c r="E1371" s="215" t="s">
        <v>27</v>
      </c>
      <c r="F1371" s="224" t="s">
        <v>8013</v>
      </c>
      <c r="G1371" t="s">
        <v>8363</v>
      </c>
      <c r="H1371" s="224" t="str">
        <f>IFERROR(VLOOKUP(Table[[#This Row],[Activity Details of Assistance]],WHAT!E:F,2,FALSE),"")</f>
        <v># of household</v>
      </c>
      <c r="I1371" s="224"/>
      <c r="J1371">
        <v>822</v>
      </c>
      <c r="K1371" t="s">
        <v>8280</v>
      </c>
      <c r="L1371" s="219" t="s">
        <v>13</v>
      </c>
      <c r="M1371" t="s">
        <v>14</v>
      </c>
      <c r="N1371" t="s">
        <v>309</v>
      </c>
      <c r="O1371" t="s">
        <v>1606</v>
      </c>
      <c r="P1371" t="s">
        <v>4680</v>
      </c>
      <c r="Q1371" s="236">
        <v>44651</v>
      </c>
      <c r="R1371" s="236">
        <v>44805</v>
      </c>
      <c r="S1371" t="s">
        <v>8452</v>
      </c>
      <c r="T1371" s="227"/>
      <c r="U1371" s="227"/>
      <c r="V1371" s="227"/>
      <c r="W1371" s="227"/>
      <c r="X1371" s="228"/>
      <c r="Y1371" t="s">
        <v>8335</v>
      </c>
      <c r="Z1371">
        <v>1840742077</v>
      </c>
      <c r="AA1371" t="s">
        <v>8336</v>
      </c>
      <c r="AB1371" s="233" t="str">
        <f>_xlfn.IFNA(IF(Table[[#This Row],[Programme Partner]]&lt;&gt;Table[[#This Row],[Implementing Partner]],CONCATENATE(Table[[#This Row],[Programme Partner]],"-",Table[[#This Row],[Implementing Partner]]),Table[[#This Row],[Programme Partner]]),"")</f>
        <v>IOM-SHED</v>
      </c>
    </row>
    <row r="1372" spans="1:28" ht="14.4" customHeight="1">
      <c r="A1372" s="183">
        <v>1471</v>
      </c>
      <c r="B1372" s="202" t="s">
        <v>5148</v>
      </c>
      <c r="C1372" s="225" t="s">
        <v>5238</v>
      </c>
      <c r="D1372" s="212" t="s">
        <v>8324</v>
      </c>
      <c r="E1372" s="215" t="s">
        <v>27</v>
      </c>
      <c r="F1372" s="224" t="s">
        <v>8014</v>
      </c>
      <c r="G1372" t="s">
        <v>8375</v>
      </c>
      <c r="H1372" s="224" t="str">
        <f>IFERROR(VLOOKUP(Table[[#This Row],[Activity Details of Assistance]],WHAT!E:F,2,FALSE),"")</f>
        <v># of 10L bin</v>
      </c>
      <c r="I1372" s="224"/>
      <c r="J1372">
        <v>375</v>
      </c>
      <c r="K1372" t="s">
        <v>8280</v>
      </c>
      <c r="L1372" s="219" t="s">
        <v>13</v>
      </c>
      <c r="M1372" t="s">
        <v>14</v>
      </c>
      <c r="N1372" t="s">
        <v>309</v>
      </c>
      <c r="O1372" t="s">
        <v>1606</v>
      </c>
      <c r="P1372" t="s">
        <v>4680</v>
      </c>
      <c r="Q1372" s="236">
        <v>44651</v>
      </c>
      <c r="R1372" s="236">
        <v>44805</v>
      </c>
      <c r="S1372" t="s">
        <v>8452</v>
      </c>
      <c r="T1372" s="227"/>
      <c r="U1372" s="227"/>
      <c r="V1372" s="227"/>
      <c r="W1372" s="227"/>
      <c r="X1372" s="228"/>
      <c r="Y1372" t="s">
        <v>8335</v>
      </c>
      <c r="Z1372">
        <v>1840742077</v>
      </c>
      <c r="AA1372" t="s">
        <v>8336</v>
      </c>
      <c r="AB1372" s="233" t="str">
        <f>_xlfn.IFNA(IF(Table[[#This Row],[Programme Partner]]&lt;&gt;Table[[#This Row],[Implementing Partner]],CONCATENATE(Table[[#This Row],[Programme Partner]],"-",Table[[#This Row],[Implementing Partner]]),Table[[#This Row],[Programme Partner]]),"")</f>
        <v>IOM-SHED</v>
      </c>
    </row>
    <row r="1373" spans="1:28" ht="14.4" customHeight="1">
      <c r="A1373" s="183">
        <v>1472</v>
      </c>
      <c r="B1373" s="202" t="s">
        <v>5148</v>
      </c>
      <c r="C1373" s="225" t="s">
        <v>5238</v>
      </c>
      <c r="D1373" s="212" t="s">
        <v>8324</v>
      </c>
      <c r="E1373" s="215" t="s">
        <v>27</v>
      </c>
      <c r="F1373" s="224" t="s">
        <v>8013</v>
      </c>
      <c r="G1373" s="195" t="s">
        <v>8314</v>
      </c>
      <c r="H1373" s="224" t="str">
        <f>IFERROR(VLOOKUP(Table[[#This Row],[Activity Details of Assistance]],WHAT!E:F,2,FALSE),"")</f>
        <v># of HP sessions at HH level</v>
      </c>
      <c r="I1373" s="224"/>
      <c r="J1373">
        <v>96</v>
      </c>
      <c r="K1373" t="s">
        <v>8280</v>
      </c>
      <c r="L1373" s="219" t="s">
        <v>13</v>
      </c>
      <c r="M1373" t="s">
        <v>14</v>
      </c>
      <c r="N1373" t="s">
        <v>309</v>
      </c>
      <c r="O1373" t="s">
        <v>1606</v>
      </c>
      <c r="P1373" t="s">
        <v>8208</v>
      </c>
      <c r="Q1373" s="236">
        <v>44651</v>
      </c>
      <c r="R1373" s="236">
        <v>44805</v>
      </c>
      <c r="S1373" s="291" t="s">
        <v>8590</v>
      </c>
      <c r="T1373" s="227"/>
      <c r="U1373" s="227"/>
      <c r="V1373" s="227"/>
      <c r="W1373" s="227"/>
      <c r="X1373" s="228"/>
      <c r="Y1373" t="s">
        <v>8335</v>
      </c>
      <c r="Z1373">
        <v>1840742077</v>
      </c>
      <c r="AA1373" t="s">
        <v>8336</v>
      </c>
      <c r="AB1373" s="233" t="str">
        <f>_xlfn.IFNA(IF(Table[[#This Row],[Programme Partner]]&lt;&gt;Table[[#This Row],[Implementing Partner]],CONCATENATE(Table[[#This Row],[Programme Partner]],"-",Table[[#This Row],[Implementing Partner]]),Table[[#This Row],[Programme Partner]]),"")</f>
        <v>IOM-SHED</v>
      </c>
    </row>
    <row r="1374" spans="1:28" ht="14.4" customHeight="1">
      <c r="A1374" s="183">
        <v>1473</v>
      </c>
      <c r="B1374" s="202" t="s">
        <v>5148</v>
      </c>
      <c r="C1374" s="225" t="s">
        <v>5238</v>
      </c>
      <c r="D1374" s="212" t="s">
        <v>8324</v>
      </c>
      <c r="E1374" s="215" t="s">
        <v>27</v>
      </c>
      <c r="F1374" s="224" t="s">
        <v>8013</v>
      </c>
      <c r="G1374" t="s">
        <v>8314</v>
      </c>
      <c r="H1374" s="224" t="str">
        <f>IFERROR(VLOOKUP(Table[[#This Row],[Activity Details of Assistance]],WHAT!E:F,2,FALSE),"")</f>
        <v># of HP sessions at HH level</v>
      </c>
      <c r="I1374" s="224"/>
      <c r="J1374">
        <v>124</v>
      </c>
      <c r="K1374" t="s">
        <v>8280</v>
      </c>
      <c r="L1374" s="219" t="s">
        <v>13</v>
      </c>
      <c r="M1374" t="s">
        <v>14</v>
      </c>
      <c r="N1374" t="s">
        <v>309</v>
      </c>
      <c r="O1374" t="s">
        <v>1607</v>
      </c>
      <c r="P1374" t="s">
        <v>8211</v>
      </c>
      <c r="Q1374" s="236">
        <v>44651</v>
      </c>
      <c r="R1374" s="236">
        <v>44805</v>
      </c>
      <c r="S1374" s="291" t="s">
        <v>8590</v>
      </c>
      <c r="T1374" s="227"/>
      <c r="U1374" s="227"/>
      <c r="V1374" s="227"/>
      <c r="W1374" s="227"/>
      <c r="X1374" s="228"/>
      <c r="Y1374" t="s">
        <v>8335</v>
      </c>
      <c r="Z1374">
        <v>1840742077</v>
      </c>
      <c r="AA1374" t="s">
        <v>8336</v>
      </c>
      <c r="AB1374" s="233" t="str">
        <f>_xlfn.IFNA(IF(Table[[#This Row],[Programme Partner]]&lt;&gt;Table[[#This Row],[Implementing Partner]],CONCATENATE(Table[[#This Row],[Programme Partner]],"-",Table[[#This Row],[Implementing Partner]]),Table[[#This Row],[Programme Partner]]),"")</f>
        <v>IOM-SHED</v>
      </c>
    </row>
    <row r="1375" spans="1:28" ht="14.4" customHeight="1">
      <c r="A1375" s="183">
        <v>1474</v>
      </c>
      <c r="B1375" s="202" t="s">
        <v>8306</v>
      </c>
      <c r="C1375" s="225" t="s">
        <v>8306</v>
      </c>
      <c r="D1375" s="212" t="s">
        <v>5261</v>
      </c>
      <c r="E1375" s="215" t="s">
        <v>27</v>
      </c>
      <c r="F1375" s="224" t="s">
        <v>8013</v>
      </c>
      <c r="G1375" t="s">
        <v>8317</v>
      </c>
      <c r="H1375" s="224" t="str">
        <f>IFERROR(VLOOKUP(Table[[#This Row],[Activity Details of Assistance]],WHAT!E:F,2,FALSE),"")</f>
        <v># of estimated persons reached by mass-media campaign</v>
      </c>
      <c r="I1375" s="224"/>
      <c r="J1375">
        <v>277</v>
      </c>
      <c r="K1375" t="s">
        <v>8280</v>
      </c>
      <c r="L1375" s="219" t="s">
        <v>13</v>
      </c>
      <c r="M1375" t="s">
        <v>14</v>
      </c>
      <c r="N1375" t="s">
        <v>309</v>
      </c>
      <c r="O1375" t="s">
        <v>1606</v>
      </c>
      <c r="P1375" t="s">
        <v>6386</v>
      </c>
      <c r="Q1375" s="236">
        <v>44651</v>
      </c>
      <c r="R1375" s="236">
        <v>44621</v>
      </c>
      <c r="S1375" t="s">
        <v>8452</v>
      </c>
      <c r="T1375" s="227"/>
      <c r="U1375" s="227"/>
      <c r="V1375" s="227"/>
      <c r="W1375" s="227"/>
      <c r="X1375" s="228"/>
      <c r="Y1375" t="s">
        <v>8307</v>
      </c>
      <c r="Z1375">
        <v>1782093386</v>
      </c>
      <c r="AA1375" t="s">
        <v>8515</v>
      </c>
      <c r="AB1375" s="233" t="str">
        <f>_xlfn.IFNA(IF(Table[[#This Row],[Programme Partner]]&lt;&gt;Table[[#This Row],[Implementing Partner]],CONCATENATE(Table[[#This Row],[Programme Partner]],"-",Table[[#This Row],[Implementing Partner]]),Table[[#This Row],[Programme Partner]]),"")</f>
        <v>WCB</v>
      </c>
    </row>
    <row r="1376" spans="1:28" ht="14.4" customHeight="1">
      <c r="A1376" s="183">
        <v>1475</v>
      </c>
      <c r="B1376" s="202" t="s">
        <v>8306</v>
      </c>
      <c r="C1376" s="225" t="s">
        <v>8306</v>
      </c>
      <c r="D1376" s="212" t="s">
        <v>5261</v>
      </c>
      <c r="E1376" s="215" t="s">
        <v>27</v>
      </c>
      <c r="F1376" s="224" t="s">
        <v>8013</v>
      </c>
      <c r="G1376" t="s">
        <v>8019</v>
      </c>
      <c r="H1376" s="224" t="str">
        <f>IFERROR(VLOOKUP(Table[[#This Row],[Activity Details of Assistance]],WHAT!E:F,2,FALSE),"")</f>
        <v>N/A</v>
      </c>
      <c r="I1376" s="224"/>
      <c r="J1376">
        <v>14</v>
      </c>
      <c r="K1376" t="s">
        <v>8280</v>
      </c>
      <c r="L1376" s="219" t="s">
        <v>13</v>
      </c>
      <c r="M1376" t="s">
        <v>14</v>
      </c>
      <c r="N1376" t="s">
        <v>309</v>
      </c>
      <c r="O1376" t="s">
        <v>1606</v>
      </c>
      <c r="P1376" t="s">
        <v>6386</v>
      </c>
      <c r="Q1376" s="236">
        <v>44651</v>
      </c>
      <c r="R1376" s="236">
        <v>44621</v>
      </c>
      <c r="S1376" t="s">
        <v>8452</v>
      </c>
      <c r="T1376" s="227"/>
      <c r="U1376" s="227"/>
      <c r="V1376" s="227"/>
      <c r="W1376" s="227"/>
      <c r="X1376" s="228"/>
      <c r="Y1376" t="s">
        <v>8307</v>
      </c>
      <c r="Z1376">
        <v>1782093386</v>
      </c>
      <c r="AA1376" t="s">
        <v>8515</v>
      </c>
      <c r="AB1376" s="233" t="str">
        <f>_xlfn.IFNA(IF(Table[[#This Row],[Programme Partner]]&lt;&gt;Table[[#This Row],[Implementing Partner]],CONCATENATE(Table[[#This Row],[Programme Partner]],"-",Table[[#This Row],[Implementing Partner]]),Table[[#This Row],[Programme Partner]]),"")</f>
        <v>WCB</v>
      </c>
    </row>
    <row r="1377" spans="1:28" ht="14.4" customHeight="1">
      <c r="A1377" s="183">
        <v>1476</v>
      </c>
      <c r="B1377" s="224" t="s">
        <v>5148</v>
      </c>
      <c r="C1377" s="225" t="s">
        <v>5033</v>
      </c>
      <c r="D1377" s="226" t="s">
        <v>5148</v>
      </c>
      <c r="E1377" s="215" t="s">
        <v>27</v>
      </c>
      <c r="F1377" s="224" t="s">
        <v>8011</v>
      </c>
      <c r="G1377" s="195" t="s">
        <v>8584</v>
      </c>
      <c r="H1377" s="224" t="str">
        <f>IFERROR(VLOOKUP(Table[[#This Row],[Activity Details of Assistance]],WHAT!E:F,2,FALSE),"")</f>
        <v># of tube well</v>
      </c>
      <c r="I1377" s="224"/>
      <c r="J1377">
        <v>167</v>
      </c>
      <c r="K1377" t="s">
        <v>8280</v>
      </c>
      <c r="L1377" s="219" t="s">
        <v>13</v>
      </c>
      <c r="M1377" t="s">
        <v>14</v>
      </c>
      <c r="N1377" t="s">
        <v>309</v>
      </c>
      <c r="O1377" t="s">
        <v>1606</v>
      </c>
      <c r="P1377" t="s">
        <v>17</v>
      </c>
      <c r="Q1377" s="236">
        <v>44651</v>
      </c>
      <c r="R1377" s="236">
        <v>44652</v>
      </c>
      <c r="S1377" t="s">
        <v>8452</v>
      </c>
      <c r="T1377" s="227"/>
      <c r="U1377" s="227"/>
      <c r="V1377" s="227"/>
      <c r="W1377" s="227"/>
      <c r="X1377" s="228"/>
      <c r="Y1377" t="s">
        <v>8304</v>
      </c>
      <c r="Z1377">
        <v>1833301502</v>
      </c>
      <c r="AA1377" t="s">
        <v>8305</v>
      </c>
      <c r="AB1377" s="233" t="str">
        <f>_xlfn.IFNA(IF(Table[[#This Row],[Programme Partner]]&lt;&gt;Table[[#This Row],[Implementing Partner]],CONCATENATE(Table[[#This Row],[Programme Partner]],"-",Table[[#This Row],[Implementing Partner]]),Table[[#This Row],[Programme Partner]]),"")</f>
        <v>IOM-BRAC</v>
      </c>
    </row>
    <row r="1378" spans="1:28" ht="14.4" customHeight="1">
      <c r="A1378" s="183">
        <v>1477</v>
      </c>
      <c r="B1378" s="224" t="s">
        <v>5148</v>
      </c>
      <c r="C1378" s="225" t="s">
        <v>5033</v>
      </c>
      <c r="D1378" s="226" t="s">
        <v>5148</v>
      </c>
      <c r="E1378" s="215" t="s">
        <v>27</v>
      </c>
      <c r="F1378" s="224" t="s">
        <v>8011</v>
      </c>
      <c r="G1378" t="s">
        <v>8325</v>
      </c>
      <c r="H1378" s="224" t="str">
        <f>IFERROR(VLOOKUP(Table[[#This Row],[Activity Details of Assistance]],WHAT!E:F,2,FALSE),"")</f>
        <v># of tube well</v>
      </c>
      <c r="I1378" s="224"/>
      <c r="J1378">
        <v>1</v>
      </c>
      <c r="K1378" t="s">
        <v>8280</v>
      </c>
      <c r="L1378" s="219" t="s">
        <v>13</v>
      </c>
      <c r="M1378" t="s">
        <v>14</v>
      </c>
      <c r="N1378" t="s">
        <v>309</v>
      </c>
      <c r="O1378" t="s">
        <v>1606</v>
      </c>
      <c r="P1378" t="s">
        <v>17</v>
      </c>
      <c r="Q1378" s="236">
        <v>44651</v>
      </c>
      <c r="R1378" s="236">
        <v>44652</v>
      </c>
      <c r="S1378" t="s">
        <v>8452</v>
      </c>
      <c r="T1378" s="227"/>
      <c r="U1378" s="227"/>
      <c r="V1378" s="227"/>
      <c r="W1378" s="227"/>
      <c r="X1378" s="228"/>
      <c r="Y1378" t="s">
        <v>8304</v>
      </c>
      <c r="Z1378">
        <v>1833301502</v>
      </c>
      <c r="AA1378" t="s">
        <v>8305</v>
      </c>
      <c r="AB1378" s="233" t="str">
        <f>_xlfn.IFNA(IF(Table[[#This Row],[Programme Partner]]&lt;&gt;Table[[#This Row],[Implementing Partner]],CONCATENATE(Table[[#This Row],[Programme Partner]],"-",Table[[#This Row],[Implementing Partner]]),Table[[#This Row],[Programme Partner]]),"")</f>
        <v>IOM-BRAC</v>
      </c>
    </row>
    <row r="1379" spans="1:28" ht="14.4" customHeight="1">
      <c r="A1379" s="183">
        <v>1478</v>
      </c>
      <c r="B1379" s="224" t="s">
        <v>5148</v>
      </c>
      <c r="C1379" s="225" t="s">
        <v>5033</v>
      </c>
      <c r="D1379" s="226" t="s">
        <v>5148</v>
      </c>
      <c r="E1379" s="215" t="s">
        <v>27</v>
      </c>
      <c r="F1379" s="224" t="s">
        <v>8011</v>
      </c>
      <c r="G1379" t="s">
        <v>8019</v>
      </c>
      <c r="H1379" s="224" t="str">
        <f>IFERROR(VLOOKUP(Table[[#This Row],[Activity Details of Assistance]],WHAT!E:F,2,FALSE),"")</f>
        <v>N/A</v>
      </c>
      <c r="I1379" s="224"/>
      <c r="J1379">
        <v>30</v>
      </c>
      <c r="K1379" t="s">
        <v>8280</v>
      </c>
      <c r="L1379" s="219" t="s">
        <v>13</v>
      </c>
      <c r="M1379" t="s">
        <v>14</v>
      </c>
      <c r="N1379" t="s">
        <v>309</v>
      </c>
      <c r="O1379" t="s">
        <v>1606</v>
      </c>
      <c r="P1379" t="s">
        <v>17</v>
      </c>
      <c r="Q1379" s="236">
        <v>44651</v>
      </c>
      <c r="R1379" s="236">
        <v>44652</v>
      </c>
      <c r="S1379" t="s">
        <v>8452</v>
      </c>
      <c r="T1379" s="227"/>
      <c r="U1379" s="227"/>
      <c r="V1379" s="227"/>
      <c r="W1379" s="227"/>
      <c r="X1379" s="228"/>
      <c r="Y1379" t="s">
        <v>8304</v>
      </c>
      <c r="Z1379">
        <v>1833301502</v>
      </c>
      <c r="AA1379" t="s">
        <v>8305</v>
      </c>
      <c r="AB1379" s="233" t="str">
        <f>_xlfn.IFNA(IF(Table[[#This Row],[Programme Partner]]&lt;&gt;Table[[#This Row],[Implementing Partner]],CONCATENATE(Table[[#This Row],[Programme Partner]],"-",Table[[#This Row],[Implementing Partner]]),Table[[#This Row],[Programme Partner]]),"")</f>
        <v>IOM-BRAC</v>
      </c>
    </row>
    <row r="1380" spans="1:28" ht="14.4" customHeight="1">
      <c r="A1380" s="183">
        <v>1479</v>
      </c>
      <c r="B1380" s="224" t="s">
        <v>5148</v>
      </c>
      <c r="C1380" s="225" t="s">
        <v>5033</v>
      </c>
      <c r="D1380" s="226" t="s">
        <v>5148</v>
      </c>
      <c r="E1380" s="215" t="s">
        <v>27</v>
      </c>
      <c r="F1380" s="224" t="s">
        <v>8012</v>
      </c>
      <c r="G1380" s="195" t="s">
        <v>8585</v>
      </c>
      <c r="H1380" s="224" t="str">
        <f>IFERROR(VLOOKUP(Table[[#This Row],[Activity Details of Assistance]],WHAT!E:F,2,FALSE),"")</f>
        <v xml:space="preserve"># of door </v>
      </c>
      <c r="I1380" s="224"/>
      <c r="J1380">
        <v>28</v>
      </c>
      <c r="K1380" t="s">
        <v>8280</v>
      </c>
      <c r="L1380" s="219" t="s">
        <v>13</v>
      </c>
      <c r="M1380" t="s">
        <v>14</v>
      </c>
      <c r="N1380" t="s">
        <v>309</v>
      </c>
      <c r="O1380" t="s">
        <v>1606</v>
      </c>
      <c r="P1380" t="s">
        <v>17</v>
      </c>
      <c r="Q1380" s="236">
        <v>44651</v>
      </c>
      <c r="R1380" s="236">
        <v>44652</v>
      </c>
      <c r="S1380" t="s">
        <v>8452</v>
      </c>
      <c r="T1380" s="227"/>
      <c r="U1380" s="227"/>
      <c r="V1380" s="227"/>
      <c r="W1380" s="227"/>
      <c r="X1380" s="228"/>
      <c r="Y1380" t="s">
        <v>8304</v>
      </c>
      <c r="Z1380">
        <v>1833301502</v>
      </c>
      <c r="AA1380" t="s">
        <v>8305</v>
      </c>
      <c r="AB1380" s="233" t="str">
        <f>_xlfn.IFNA(IF(Table[[#This Row],[Programme Partner]]&lt;&gt;Table[[#This Row],[Implementing Partner]],CONCATENATE(Table[[#This Row],[Programme Partner]],"-",Table[[#This Row],[Implementing Partner]]),Table[[#This Row],[Programme Partner]]),"")</f>
        <v>IOM-BRAC</v>
      </c>
    </row>
    <row r="1381" spans="1:28" ht="14.4" customHeight="1">
      <c r="A1381" s="183">
        <v>1480</v>
      </c>
      <c r="B1381" s="224" t="s">
        <v>5148</v>
      </c>
      <c r="C1381" s="225" t="s">
        <v>5033</v>
      </c>
      <c r="D1381" s="226" t="s">
        <v>5148</v>
      </c>
      <c r="E1381" s="215" t="s">
        <v>27</v>
      </c>
      <c r="F1381" s="224" t="s">
        <v>8012</v>
      </c>
      <c r="G1381" s="195" t="s">
        <v>8359</v>
      </c>
      <c r="H1381" s="224" t="str">
        <f>IFERROR(VLOOKUP(Table[[#This Row],[Activity Details of Assistance]],WHAT!E:F,2,FALSE),"")</f>
        <v># of FSM Site</v>
      </c>
      <c r="I1381" s="224"/>
      <c r="J1381">
        <v>4</v>
      </c>
      <c r="K1381" t="s">
        <v>8280</v>
      </c>
      <c r="L1381" s="219" t="s">
        <v>13</v>
      </c>
      <c r="M1381" t="s">
        <v>14</v>
      </c>
      <c r="N1381" t="s">
        <v>309</v>
      </c>
      <c r="O1381" t="s">
        <v>1606</v>
      </c>
      <c r="P1381" t="s">
        <v>17</v>
      </c>
      <c r="Q1381" s="236">
        <v>44651</v>
      </c>
      <c r="R1381" s="236">
        <v>44652</v>
      </c>
      <c r="S1381" t="s">
        <v>8452</v>
      </c>
      <c r="T1381" s="227"/>
      <c r="U1381" s="227"/>
      <c r="V1381" s="227"/>
      <c r="W1381" s="227"/>
      <c r="X1381" s="228"/>
      <c r="Y1381" t="s">
        <v>8304</v>
      </c>
      <c r="Z1381">
        <v>1833301502</v>
      </c>
      <c r="AA1381" t="s">
        <v>8305</v>
      </c>
      <c r="AB1381" s="233" t="str">
        <f>_xlfn.IFNA(IF(Table[[#This Row],[Programme Partner]]&lt;&gt;Table[[#This Row],[Implementing Partner]],CONCATENATE(Table[[#This Row],[Programme Partner]],"-",Table[[#This Row],[Implementing Partner]]),Table[[#This Row],[Programme Partner]]),"")</f>
        <v>IOM-BRAC</v>
      </c>
    </row>
    <row r="1382" spans="1:28" ht="14.4" customHeight="1">
      <c r="A1382" s="183">
        <v>1481</v>
      </c>
      <c r="B1382" s="224" t="s">
        <v>5148</v>
      </c>
      <c r="C1382" s="225" t="s">
        <v>5033</v>
      </c>
      <c r="D1382" s="226" t="s">
        <v>5148</v>
      </c>
      <c r="E1382" s="215" t="s">
        <v>27</v>
      </c>
      <c r="F1382" s="224" t="s">
        <v>8012</v>
      </c>
      <c r="G1382" t="s">
        <v>8367</v>
      </c>
      <c r="H1382" s="224" t="str">
        <f>IFERROR(VLOOKUP(Table[[#This Row],[Activity Details of Assistance]],WHAT!E:F,2,FALSE),"")</f>
        <v># of door</v>
      </c>
      <c r="I1382" s="224"/>
      <c r="J1382">
        <v>1</v>
      </c>
      <c r="K1382" t="s">
        <v>8280</v>
      </c>
      <c r="L1382" s="219" t="s">
        <v>13</v>
      </c>
      <c r="M1382" t="s">
        <v>14</v>
      </c>
      <c r="N1382" t="s">
        <v>309</v>
      </c>
      <c r="O1382" t="s">
        <v>1606</v>
      </c>
      <c r="P1382" t="s">
        <v>17</v>
      </c>
      <c r="Q1382" s="236">
        <v>44651</v>
      </c>
      <c r="R1382" s="236">
        <v>44652</v>
      </c>
      <c r="S1382" t="s">
        <v>8452</v>
      </c>
      <c r="T1382" s="227"/>
      <c r="U1382" s="227"/>
      <c r="V1382" s="227"/>
      <c r="W1382" s="227"/>
      <c r="X1382" s="228"/>
      <c r="Y1382" t="s">
        <v>8304</v>
      </c>
      <c r="Z1382">
        <v>1833301502</v>
      </c>
      <c r="AA1382" t="s">
        <v>8305</v>
      </c>
      <c r="AB1382" s="233" t="str">
        <f>_xlfn.IFNA(IF(Table[[#This Row],[Programme Partner]]&lt;&gt;Table[[#This Row],[Implementing Partner]],CONCATENATE(Table[[#This Row],[Programme Partner]],"-",Table[[#This Row],[Implementing Partner]]),Table[[#This Row],[Programme Partner]]),"")</f>
        <v>IOM-BRAC</v>
      </c>
    </row>
    <row r="1383" spans="1:28" ht="14.4" customHeight="1">
      <c r="A1383" s="183">
        <v>1482</v>
      </c>
      <c r="B1383" s="224" t="s">
        <v>5148</v>
      </c>
      <c r="C1383" s="225" t="s">
        <v>5033</v>
      </c>
      <c r="D1383" s="226" t="s">
        <v>5148</v>
      </c>
      <c r="E1383" s="215" t="s">
        <v>27</v>
      </c>
      <c r="F1383" s="224" t="s">
        <v>8012</v>
      </c>
      <c r="G1383" s="195" t="s">
        <v>8586</v>
      </c>
      <c r="H1383" s="224" t="str">
        <f>IFERROR(VLOOKUP(Table[[#This Row],[Activity Details of Assistance]],WHAT!E:F,2,FALSE),"")</f>
        <v># of door</v>
      </c>
      <c r="I1383" s="224"/>
      <c r="J1383">
        <v>133</v>
      </c>
      <c r="K1383" t="s">
        <v>8280</v>
      </c>
      <c r="L1383" s="219" t="s">
        <v>13</v>
      </c>
      <c r="M1383" t="s">
        <v>14</v>
      </c>
      <c r="N1383" t="s">
        <v>309</v>
      </c>
      <c r="O1383" t="s">
        <v>1606</v>
      </c>
      <c r="P1383" t="s">
        <v>17</v>
      </c>
      <c r="Q1383" s="236">
        <v>44651</v>
      </c>
      <c r="R1383" s="236">
        <v>44652</v>
      </c>
      <c r="S1383" t="s">
        <v>8452</v>
      </c>
      <c r="T1383" s="227"/>
      <c r="U1383" s="227"/>
      <c r="V1383" s="227"/>
      <c r="W1383" s="227"/>
      <c r="X1383" s="228"/>
      <c r="Y1383" t="s">
        <v>8304</v>
      </c>
      <c r="Z1383">
        <v>1833301502</v>
      </c>
      <c r="AA1383" t="s">
        <v>8305</v>
      </c>
      <c r="AB1383" s="233" t="str">
        <f>_xlfn.IFNA(IF(Table[[#This Row],[Programme Partner]]&lt;&gt;Table[[#This Row],[Implementing Partner]],CONCATENATE(Table[[#This Row],[Programme Partner]],"-",Table[[#This Row],[Implementing Partner]]),Table[[#This Row],[Programme Partner]]),"")</f>
        <v>IOM-BRAC</v>
      </c>
    </row>
    <row r="1384" spans="1:28" ht="14.4" customHeight="1">
      <c r="A1384" s="183">
        <v>1483</v>
      </c>
      <c r="B1384" s="224" t="s">
        <v>5148</v>
      </c>
      <c r="C1384" s="225" t="s">
        <v>5033</v>
      </c>
      <c r="D1384" s="226" t="s">
        <v>5148</v>
      </c>
      <c r="E1384" s="215" t="s">
        <v>27</v>
      </c>
      <c r="F1384" s="224" t="s">
        <v>8012</v>
      </c>
      <c r="G1384" t="s">
        <v>8357</v>
      </c>
      <c r="H1384" s="224" t="str">
        <f>IFERROR(VLOOKUP(Table[[#This Row],[Activity Details of Assistance]],WHAT!E:F,2,FALSE),"")</f>
        <v># of door</v>
      </c>
      <c r="I1384" s="224"/>
      <c r="J1384">
        <v>124</v>
      </c>
      <c r="K1384" t="s">
        <v>8280</v>
      </c>
      <c r="L1384" s="219" t="s">
        <v>13</v>
      </c>
      <c r="M1384" t="s">
        <v>14</v>
      </c>
      <c r="N1384" t="s">
        <v>309</v>
      </c>
      <c r="O1384" t="s">
        <v>1606</v>
      </c>
      <c r="P1384" t="s">
        <v>17</v>
      </c>
      <c r="Q1384" s="236">
        <v>44651</v>
      </c>
      <c r="R1384" s="236">
        <v>44652</v>
      </c>
      <c r="S1384" t="s">
        <v>8452</v>
      </c>
      <c r="T1384" s="227"/>
      <c r="U1384" s="227"/>
      <c r="V1384" s="227"/>
      <c r="W1384" s="227"/>
      <c r="X1384" s="228"/>
      <c r="Y1384" t="s">
        <v>8304</v>
      </c>
      <c r="Z1384">
        <v>1833301502</v>
      </c>
      <c r="AA1384" t="s">
        <v>8305</v>
      </c>
      <c r="AB1384" s="233" t="str">
        <f>_xlfn.IFNA(IF(Table[[#This Row],[Programme Partner]]&lt;&gt;Table[[#This Row],[Implementing Partner]],CONCATENATE(Table[[#This Row],[Programme Partner]],"-",Table[[#This Row],[Implementing Partner]]),Table[[#This Row],[Programme Partner]]),"")</f>
        <v>IOM-BRAC</v>
      </c>
    </row>
    <row r="1385" spans="1:28" ht="14.4" customHeight="1">
      <c r="A1385" s="183">
        <v>1484</v>
      </c>
      <c r="B1385" s="224" t="s">
        <v>5148</v>
      </c>
      <c r="C1385" s="225" t="s">
        <v>5033</v>
      </c>
      <c r="D1385" s="226" t="s">
        <v>5148</v>
      </c>
      <c r="E1385" s="215" t="s">
        <v>27</v>
      </c>
      <c r="F1385" s="224" t="s">
        <v>8012</v>
      </c>
      <c r="G1385" t="s">
        <v>8019</v>
      </c>
      <c r="H1385" s="224" t="str">
        <f>IFERROR(VLOOKUP(Table[[#This Row],[Activity Details of Assistance]],WHAT!E:F,2,FALSE),"")</f>
        <v>N/A</v>
      </c>
      <c r="I1385" s="224"/>
      <c r="J1385">
        <v>3</v>
      </c>
      <c r="K1385" t="s">
        <v>8280</v>
      </c>
      <c r="L1385" s="219" t="s">
        <v>13</v>
      </c>
      <c r="M1385" t="s">
        <v>14</v>
      </c>
      <c r="N1385" t="s">
        <v>309</v>
      </c>
      <c r="O1385" t="s">
        <v>1606</v>
      </c>
      <c r="P1385" t="s">
        <v>17</v>
      </c>
      <c r="Q1385" s="236">
        <v>44651</v>
      </c>
      <c r="R1385" s="236">
        <v>44652</v>
      </c>
      <c r="S1385" t="s">
        <v>8452</v>
      </c>
      <c r="T1385" s="227"/>
      <c r="U1385" s="227"/>
      <c r="V1385" s="227"/>
      <c r="W1385" s="227"/>
      <c r="X1385" s="228"/>
      <c r="Y1385" t="s">
        <v>8304</v>
      </c>
      <c r="Z1385">
        <v>1833301502</v>
      </c>
      <c r="AA1385" t="s">
        <v>8305</v>
      </c>
      <c r="AB1385" s="233" t="str">
        <f>_xlfn.IFNA(IF(Table[[#This Row],[Programme Partner]]&lt;&gt;Table[[#This Row],[Implementing Partner]],CONCATENATE(Table[[#This Row],[Programme Partner]],"-",Table[[#This Row],[Implementing Partner]]),Table[[#This Row],[Programme Partner]]),"")</f>
        <v>IOM-BRAC</v>
      </c>
    </row>
    <row r="1386" spans="1:28" ht="14.4" customHeight="1">
      <c r="A1386" s="183">
        <v>1485</v>
      </c>
      <c r="B1386" s="224" t="s">
        <v>5148</v>
      </c>
      <c r="C1386" s="225" t="s">
        <v>5033</v>
      </c>
      <c r="D1386" s="226" t="s">
        <v>5148</v>
      </c>
      <c r="E1386" s="215" t="s">
        <v>27</v>
      </c>
      <c r="F1386" s="224" t="s">
        <v>8013</v>
      </c>
      <c r="G1386" t="s">
        <v>8314</v>
      </c>
      <c r="H1386" s="224" t="str">
        <f>IFERROR(VLOOKUP(Table[[#This Row],[Activity Details of Assistance]],WHAT!E:F,2,FALSE),"")</f>
        <v># of HP sessions at HH level</v>
      </c>
      <c r="I1386" s="224"/>
      <c r="J1386">
        <v>86</v>
      </c>
      <c r="K1386" t="s">
        <v>8280</v>
      </c>
      <c r="L1386" s="219" t="s">
        <v>13</v>
      </c>
      <c r="M1386" t="s">
        <v>14</v>
      </c>
      <c r="N1386" t="s">
        <v>309</v>
      </c>
      <c r="O1386" t="s">
        <v>1606</v>
      </c>
      <c r="P1386" t="s">
        <v>17</v>
      </c>
      <c r="Q1386" s="236">
        <v>44651</v>
      </c>
      <c r="R1386" s="236">
        <v>44652</v>
      </c>
      <c r="S1386" t="s">
        <v>8452</v>
      </c>
      <c r="T1386" s="227"/>
      <c r="U1386" s="227"/>
      <c r="V1386" s="227"/>
      <c r="W1386" s="227"/>
      <c r="X1386" s="228"/>
      <c r="Y1386" t="s">
        <v>8304</v>
      </c>
      <c r="Z1386">
        <v>1833301502</v>
      </c>
      <c r="AA1386" t="s">
        <v>8305</v>
      </c>
      <c r="AB1386" s="233" t="str">
        <f>_xlfn.IFNA(IF(Table[[#This Row],[Programme Partner]]&lt;&gt;Table[[#This Row],[Implementing Partner]],CONCATENATE(Table[[#This Row],[Programme Partner]],"-",Table[[#This Row],[Implementing Partner]]),Table[[#This Row],[Programme Partner]]),"")</f>
        <v>IOM-BRAC</v>
      </c>
    </row>
    <row r="1387" spans="1:28" ht="14.4" customHeight="1">
      <c r="A1387" s="183">
        <v>1486</v>
      </c>
      <c r="B1387" s="224" t="s">
        <v>5148</v>
      </c>
      <c r="C1387" s="225" t="s">
        <v>5033</v>
      </c>
      <c r="D1387" s="226" t="s">
        <v>5148</v>
      </c>
      <c r="E1387" s="215" t="s">
        <v>27</v>
      </c>
      <c r="F1387" s="224" t="s">
        <v>8013</v>
      </c>
      <c r="G1387" t="s">
        <v>8360</v>
      </c>
      <c r="H1387" s="224" t="str">
        <f>IFERROR(VLOOKUP(Table[[#This Row],[Activity Details of Assistance]],WHAT!E:F,2,FALSE),"")</f>
        <v># of household</v>
      </c>
      <c r="I1387" s="224"/>
      <c r="J1387">
        <v>6973</v>
      </c>
      <c r="K1387" t="s">
        <v>8280</v>
      </c>
      <c r="L1387" s="219" t="s">
        <v>13</v>
      </c>
      <c r="M1387" t="s">
        <v>14</v>
      </c>
      <c r="N1387" t="s">
        <v>309</v>
      </c>
      <c r="O1387" t="s">
        <v>1606</v>
      </c>
      <c r="P1387" t="s">
        <v>17</v>
      </c>
      <c r="Q1387" s="236">
        <v>44651</v>
      </c>
      <c r="R1387" s="236">
        <v>44652</v>
      </c>
      <c r="S1387" t="s">
        <v>8452</v>
      </c>
      <c r="T1387" s="227"/>
      <c r="U1387" s="227"/>
      <c r="V1387" s="227"/>
      <c r="W1387" s="227"/>
      <c r="X1387" s="228"/>
      <c r="Y1387" t="s">
        <v>8304</v>
      </c>
      <c r="Z1387">
        <v>1833301502</v>
      </c>
      <c r="AA1387" t="s">
        <v>8305</v>
      </c>
      <c r="AB1387" s="233" t="str">
        <f>_xlfn.IFNA(IF(Table[[#This Row],[Programme Partner]]&lt;&gt;Table[[#This Row],[Implementing Partner]],CONCATENATE(Table[[#This Row],[Programme Partner]],"-",Table[[#This Row],[Implementing Partner]]),Table[[#This Row],[Programme Partner]]),"")</f>
        <v>IOM-BRAC</v>
      </c>
    </row>
    <row r="1388" spans="1:28" ht="14.4" customHeight="1">
      <c r="A1388" s="183">
        <v>1487</v>
      </c>
      <c r="B1388" s="224" t="s">
        <v>5148</v>
      </c>
      <c r="C1388" s="225" t="s">
        <v>5033</v>
      </c>
      <c r="D1388" s="226" t="s">
        <v>5148</v>
      </c>
      <c r="E1388" s="215" t="s">
        <v>27</v>
      </c>
      <c r="F1388" s="224" t="s">
        <v>8013</v>
      </c>
      <c r="G1388" t="s">
        <v>8019</v>
      </c>
      <c r="H1388" s="224" t="str">
        <f>IFERROR(VLOOKUP(Table[[#This Row],[Activity Details of Assistance]],WHAT!E:F,2,FALSE),"")</f>
        <v>N/A</v>
      </c>
      <c r="I1388" s="224"/>
      <c r="J1388">
        <v>6977</v>
      </c>
      <c r="K1388" t="s">
        <v>8280</v>
      </c>
      <c r="L1388" s="219" t="s">
        <v>13</v>
      </c>
      <c r="M1388" t="s">
        <v>14</v>
      </c>
      <c r="N1388" t="s">
        <v>309</v>
      </c>
      <c r="O1388" t="s">
        <v>1606</v>
      </c>
      <c r="P1388" t="s">
        <v>17</v>
      </c>
      <c r="Q1388" s="236">
        <v>44651</v>
      </c>
      <c r="R1388" s="236">
        <v>44652</v>
      </c>
      <c r="S1388" t="s">
        <v>8452</v>
      </c>
      <c r="T1388" s="227"/>
      <c r="U1388" s="227"/>
      <c r="V1388" s="227"/>
      <c r="W1388" s="227"/>
      <c r="X1388" s="228"/>
      <c r="Y1388" t="s">
        <v>8304</v>
      </c>
      <c r="Z1388">
        <v>1833301502</v>
      </c>
      <c r="AA1388" t="s">
        <v>8305</v>
      </c>
      <c r="AB1388" s="233" t="str">
        <f>_xlfn.IFNA(IF(Table[[#This Row],[Programme Partner]]&lt;&gt;Table[[#This Row],[Implementing Partner]],CONCATENATE(Table[[#This Row],[Programme Partner]],"-",Table[[#This Row],[Implementing Partner]]),Table[[#This Row],[Programme Partner]]),"")</f>
        <v>IOM-BRAC</v>
      </c>
    </row>
    <row r="1389" spans="1:28" ht="14.4" customHeight="1">
      <c r="A1389" s="183">
        <v>1488</v>
      </c>
      <c r="B1389" s="224" t="s">
        <v>5148</v>
      </c>
      <c r="C1389" s="225" t="s">
        <v>5033</v>
      </c>
      <c r="D1389" s="226" t="s">
        <v>5148</v>
      </c>
      <c r="E1389" s="215" t="s">
        <v>27</v>
      </c>
      <c r="F1389" s="224" t="s">
        <v>8014</v>
      </c>
      <c r="G1389" s="195" t="s">
        <v>8358</v>
      </c>
      <c r="H1389" s="224" t="str">
        <f>IFERROR(VLOOKUP(Table[[#This Row],[Activity Details of Assistance]],WHAT!E:F,2,FALSE),"")</f>
        <v># of campaign per camp </v>
      </c>
      <c r="I1389" s="224"/>
      <c r="J1389">
        <v>1</v>
      </c>
      <c r="K1389" t="s">
        <v>8280</v>
      </c>
      <c r="L1389" s="219" t="s">
        <v>13</v>
      </c>
      <c r="M1389" t="s">
        <v>14</v>
      </c>
      <c r="N1389" t="s">
        <v>309</v>
      </c>
      <c r="O1389" t="s">
        <v>1606</v>
      </c>
      <c r="P1389" t="s">
        <v>17</v>
      </c>
      <c r="Q1389" s="236">
        <v>44651</v>
      </c>
      <c r="R1389" s="236">
        <v>44652</v>
      </c>
      <c r="S1389" t="s">
        <v>8452</v>
      </c>
      <c r="T1389" s="227"/>
      <c r="U1389" s="227"/>
      <c r="V1389" s="227"/>
      <c r="W1389" s="227"/>
      <c r="X1389" s="228"/>
      <c r="Y1389" t="s">
        <v>8304</v>
      </c>
      <c r="Z1389">
        <v>1833301502</v>
      </c>
      <c r="AA1389" t="s">
        <v>8305</v>
      </c>
      <c r="AB1389" s="233" t="str">
        <f>_xlfn.IFNA(IF(Table[[#This Row],[Programme Partner]]&lt;&gt;Table[[#This Row],[Implementing Partner]],CONCATENATE(Table[[#This Row],[Programme Partner]],"-",Table[[#This Row],[Implementing Partner]]),Table[[#This Row],[Programme Partner]]),"")</f>
        <v>IOM-BRAC</v>
      </c>
    </row>
    <row r="1390" spans="1:28" ht="14.4" customHeight="1">
      <c r="A1390" s="183">
        <v>1489</v>
      </c>
      <c r="B1390" s="224" t="s">
        <v>5148</v>
      </c>
      <c r="C1390" s="225" t="s">
        <v>5033</v>
      </c>
      <c r="D1390" s="226" t="s">
        <v>5148</v>
      </c>
      <c r="E1390" s="215" t="s">
        <v>27</v>
      </c>
      <c r="F1390" s="224" t="s">
        <v>8014</v>
      </c>
      <c r="G1390" t="s">
        <v>8361</v>
      </c>
      <c r="H1390" s="224" t="str">
        <f>IFERROR(VLOOKUP(Table[[#This Row],[Activity Details of Assistance]],WHAT!E:F,2,FALSE),"")</f>
        <v># of plant</v>
      </c>
      <c r="I1390" s="224"/>
      <c r="J1390">
        <v>3</v>
      </c>
      <c r="K1390" t="s">
        <v>8280</v>
      </c>
      <c r="L1390" s="219" t="s">
        <v>13</v>
      </c>
      <c r="M1390" t="s">
        <v>14</v>
      </c>
      <c r="N1390" t="s">
        <v>309</v>
      </c>
      <c r="O1390" t="s">
        <v>1606</v>
      </c>
      <c r="P1390" t="s">
        <v>17</v>
      </c>
      <c r="Q1390" s="236">
        <v>44651</v>
      </c>
      <c r="R1390" s="236">
        <v>44652</v>
      </c>
      <c r="S1390" t="s">
        <v>8452</v>
      </c>
      <c r="T1390" s="227"/>
      <c r="U1390" s="227"/>
      <c r="V1390" s="227"/>
      <c r="W1390" s="227"/>
      <c r="X1390" s="228"/>
      <c r="Y1390" t="s">
        <v>8304</v>
      </c>
      <c r="Z1390">
        <v>1833301502</v>
      </c>
      <c r="AA1390" t="s">
        <v>8305</v>
      </c>
      <c r="AB1390" s="233" t="str">
        <f>_xlfn.IFNA(IF(Table[[#This Row],[Programme Partner]]&lt;&gt;Table[[#This Row],[Implementing Partner]],CONCATENATE(Table[[#This Row],[Programme Partner]],"-",Table[[#This Row],[Implementing Partner]]),Table[[#This Row],[Programme Partner]]),"")</f>
        <v>IOM-BRAC</v>
      </c>
    </row>
    <row r="1391" spans="1:28" ht="14.4" customHeight="1">
      <c r="A1391" s="183">
        <v>1490</v>
      </c>
      <c r="B1391" s="224" t="s">
        <v>5148</v>
      </c>
      <c r="C1391" s="225" t="s">
        <v>5033</v>
      </c>
      <c r="D1391" s="226" t="s">
        <v>5148</v>
      </c>
      <c r="E1391" s="215" t="s">
        <v>27</v>
      </c>
      <c r="F1391" s="224" t="s">
        <v>8014</v>
      </c>
      <c r="G1391" t="s">
        <v>8375</v>
      </c>
      <c r="H1391" s="224" t="str">
        <f>IFERROR(VLOOKUP(Table[[#This Row],[Activity Details of Assistance]],WHAT!E:F,2,FALSE),"")</f>
        <v># of 10L bin</v>
      </c>
      <c r="I1391" s="224"/>
      <c r="J1391">
        <v>4813</v>
      </c>
      <c r="K1391" t="s">
        <v>8280</v>
      </c>
      <c r="L1391" s="219" t="s">
        <v>13</v>
      </c>
      <c r="M1391" t="s">
        <v>14</v>
      </c>
      <c r="N1391" t="s">
        <v>309</v>
      </c>
      <c r="O1391" t="s">
        <v>1606</v>
      </c>
      <c r="P1391" t="s">
        <v>17</v>
      </c>
      <c r="Q1391" s="236">
        <v>44651</v>
      </c>
      <c r="R1391" s="236">
        <v>44652</v>
      </c>
      <c r="S1391" t="s">
        <v>8452</v>
      </c>
      <c r="T1391" s="227"/>
      <c r="U1391" s="227"/>
      <c r="V1391" s="227"/>
      <c r="W1391" s="227"/>
      <c r="X1391" s="228"/>
      <c r="Y1391" t="s">
        <v>8304</v>
      </c>
      <c r="Z1391">
        <v>1833301502</v>
      </c>
      <c r="AA1391" t="s">
        <v>8305</v>
      </c>
      <c r="AB1391" s="233" t="str">
        <f>_xlfn.IFNA(IF(Table[[#This Row],[Programme Partner]]&lt;&gt;Table[[#This Row],[Implementing Partner]],CONCATENATE(Table[[#This Row],[Programme Partner]],"-",Table[[#This Row],[Implementing Partner]]),Table[[#This Row],[Programme Partner]]),"")</f>
        <v>IOM-BRAC</v>
      </c>
    </row>
    <row r="1392" spans="1:28" ht="14.4" customHeight="1">
      <c r="A1392" s="183">
        <v>1491</v>
      </c>
      <c r="B1392" s="224" t="s">
        <v>5044</v>
      </c>
      <c r="C1392" s="225" t="s">
        <v>5044</v>
      </c>
      <c r="D1392" s="226" t="s">
        <v>8281</v>
      </c>
      <c r="E1392" s="215" t="s">
        <v>27</v>
      </c>
      <c r="F1392" s="224" t="s">
        <v>8011</v>
      </c>
      <c r="G1392" t="s">
        <v>8355</v>
      </c>
      <c r="H1392" s="224" t="str">
        <f>IFERROR(VLOOKUP(Table[[#This Row],[Activity Details of Assistance]],WHAT!E:F,2,FALSE),"")</f>
        <v># of water network</v>
      </c>
      <c r="I1392" s="224"/>
      <c r="J1392">
        <v>1</v>
      </c>
      <c r="K1392" t="s">
        <v>8280</v>
      </c>
      <c r="L1392" s="219" t="s">
        <v>13</v>
      </c>
      <c r="M1392" t="s">
        <v>14</v>
      </c>
      <c r="N1392" t="s">
        <v>4732</v>
      </c>
      <c r="O1392" t="s">
        <v>1563</v>
      </c>
      <c r="P1392" t="s">
        <v>8227</v>
      </c>
      <c r="Q1392" s="236">
        <v>44651</v>
      </c>
      <c r="R1392" s="236">
        <v>44774</v>
      </c>
      <c r="S1392" t="s">
        <v>8589</v>
      </c>
      <c r="T1392" s="227"/>
      <c r="U1392" s="227"/>
      <c r="V1392" s="227"/>
      <c r="W1392" s="227"/>
      <c r="X1392" s="228"/>
      <c r="Y1392" t="s">
        <v>8286</v>
      </c>
      <c r="Z1392">
        <v>8801751364802</v>
      </c>
      <c r="AA1392" t="s">
        <v>8287</v>
      </c>
      <c r="AB1392" s="233" t="str">
        <f>_xlfn.IFNA(IF(Table[[#This Row],[Programme Partner]]&lt;&gt;Table[[#This Row],[Implementing Partner]],CONCATENATE(Table[[#This Row],[Programme Partner]],"-",Table[[#This Row],[Implementing Partner]]),Table[[#This Row],[Programme Partner]]),"")</f>
        <v>CCDB</v>
      </c>
    </row>
    <row r="1393" spans="1:28" ht="14.4" customHeight="1">
      <c r="A1393" s="183">
        <v>1492</v>
      </c>
      <c r="B1393" s="224" t="s">
        <v>5044</v>
      </c>
      <c r="C1393" s="225" t="s">
        <v>5044</v>
      </c>
      <c r="D1393" s="226" t="s">
        <v>8281</v>
      </c>
      <c r="E1393" s="215" t="s">
        <v>27</v>
      </c>
      <c r="F1393" s="224" t="s">
        <v>8012</v>
      </c>
      <c r="G1393" t="s">
        <v>8357</v>
      </c>
      <c r="H1393" s="224" t="str">
        <f>IFERROR(VLOOKUP(Table[[#This Row],[Activity Details of Assistance]],WHAT!E:F,2,FALSE),"")</f>
        <v># of door</v>
      </c>
      <c r="I1393" s="224"/>
      <c r="J1393">
        <v>84</v>
      </c>
      <c r="K1393" t="s">
        <v>8280</v>
      </c>
      <c r="L1393" s="219" t="s">
        <v>13</v>
      </c>
      <c r="M1393" t="s">
        <v>14</v>
      </c>
      <c r="N1393" t="s">
        <v>309</v>
      </c>
      <c r="O1393" t="s">
        <v>1606</v>
      </c>
      <c r="P1393" t="s">
        <v>6477</v>
      </c>
      <c r="Q1393" s="236">
        <v>44651</v>
      </c>
      <c r="R1393" s="236">
        <v>44774</v>
      </c>
      <c r="S1393" t="s">
        <v>8452</v>
      </c>
      <c r="T1393" s="227"/>
      <c r="U1393" s="227"/>
      <c r="V1393" s="227"/>
      <c r="W1393" s="227"/>
      <c r="X1393" s="228"/>
      <c r="Y1393" t="s">
        <v>8286</v>
      </c>
      <c r="Z1393">
        <v>8801751364802</v>
      </c>
      <c r="AA1393" t="s">
        <v>8287</v>
      </c>
      <c r="AB1393" s="233" t="str">
        <f>_xlfn.IFNA(IF(Table[[#This Row],[Programme Partner]]&lt;&gt;Table[[#This Row],[Implementing Partner]],CONCATENATE(Table[[#This Row],[Programme Partner]],"-",Table[[#This Row],[Implementing Partner]]),Table[[#This Row],[Programme Partner]]),"")</f>
        <v>CCDB</v>
      </c>
    </row>
    <row r="1394" spans="1:28" ht="14.4" customHeight="1">
      <c r="A1394" s="183">
        <v>1493</v>
      </c>
      <c r="B1394" s="224" t="s">
        <v>5044</v>
      </c>
      <c r="C1394" s="225" t="s">
        <v>5044</v>
      </c>
      <c r="D1394" s="226" t="s">
        <v>8281</v>
      </c>
      <c r="E1394" s="215" t="s">
        <v>27</v>
      </c>
      <c r="F1394" s="224" t="s">
        <v>8014</v>
      </c>
      <c r="G1394" t="s">
        <v>8358</v>
      </c>
      <c r="H1394" s="224" t="str">
        <f>IFERROR(VLOOKUP(Table[[#This Row],[Activity Details of Assistance]],WHAT!E:F,2,FALSE),"")</f>
        <v># of campaign per camp </v>
      </c>
      <c r="I1394" s="224"/>
      <c r="J1394">
        <v>1</v>
      </c>
      <c r="K1394" t="s">
        <v>8280</v>
      </c>
      <c r="L1394" s="219" t="s">
        <v>13</v>
      </c>
      <c r="M1394" t="s">
        <v>14</v>
      </c>
      <c r="N1394" t="s">
        <v>309</v>
      </c>
      <c r="O1394" t="s">
        <v>1606</v>
      </c>
      <c r="P1394" t="s">
        <v>6477</v>
      </c>
      <c r="Q1394" s="236">
        <v>44651</v>
      </c>
      <c r="R1394" s="236">
        <v>44774</v>
      </c>
      <c r="S1394" t="s">
        <v>8452</v>
      </c>
      <c r="T1394" s="227"/>
      <c r="U1394" s="227"/>
      <c r="V1394" s="227"/>
      <c r="W1394" s="227"/>
      <c r="X1394" s="228"/>
      <c r="Y1394" t="s">
        <v>8286</v>
      </c>
      <c r="Z1394">
        <v>8801751364802</v>
      </c>
      <c r="AA1394" t="s">
        <v>8287</v>
      </c>
      <c r="AB1394" s="233" t="str">
        <f>_xlfn.IFNA(IF(Table[[#This Row],[Programme Partner]]&lt;&gt;Table[[#This Row],[Implementing Partner]],CONCATENATE(Table[[#This Row],[Programme Partner]],"-",Table[[#This Row],[Implementing Partner]]),Table[[#This Row],[Programme Partner]]),"")</f>
        <v>CCDB</v>
      </c>
    </row>
    <row r="1395" spans="1:28" ht="14.4" customHeight="1">
      <c r="A1395" s="183">
        <v>1494</v>
      </c>
      <c r="B1395" s="224" t="s">
        <v>5234</v>
      </c>
      <c r="C1395" s="225" t="s">
        <v>5234</v>
      </c>
      <c r="D1395" s="226" t="s">
        <v>8343</v>
      </c>
      <c r="E1395" s="215" t="s">
        <v>27</v>
      </c>
      <c r="F1395" s="224" t="s">
        <v>8011</v>
      </c>
      <c r="G1395" s="195" t="s">
        <v>8584</v>
      </c>
      <c r="H1395" s="224" t="str">
        <f>IFERROR(VLOOKUP(Table[[#This Row],[Activity Details of Assistance]],WHAT!E:F,2,FALSE),"")</f>
        <v># of tube well</v>
      </c>
      <c r="I1395" s="224"/>
      <c r="J1395">
        <v>25</v>
      </c>
      <c r="K1395" t="s">
        <v>8280</v>
      </c>
      <c r="L1395" s="219" t="s">
        <v>13</v>
      </c>
      <c r="M1395" t="s">
        <v>14</v>
      </c>
      <c r="N1395" t="s">
        <v>309</v>
      </c>
      <c r="O1395" t="s">
        <v>1606</v>
      </c>
      <c r="P1395" t="s">
        <v>4668</v>
      </c>
      <c r="Q1395" s="236">
        <v>44651</v>
      </c>
      <c r="R1395" s="236">
        <v>44652</v>
      </c>
      <c r="S1395" t="s">
        <v>8452</v>
      </c>
      <c r="T1395" s="227"/>
      <c r="U1395" s="227"/>
      <c r="V1395" s="227"/>
      <c r="W1395" s="227"/>
      <c r="X1395" s="228"/>
      <c r="Y1395" t="s">
        <v>8414</v>
      </c>
      <c r="Z1395">
        <v>1708521596</v>
      </c>
      <c r="AA1395" t="s">
        <v>8415</v>
      </c>
      <c r="AB1395" s="233" t="str">
        <f>_xlfn.IFNA(IF(Table[[#This Row],[Programme Partner]]&lt;&gt;Table[[#This Row],[Implementing Partner]],CONCATENATE(Table[[#This Row],[Programme Partner]],"-",Table[[#This Row],[Implementing Partner]]),Table[[#This Row],[Programme Partner]]),"")</f>
        <v>SCI</v>
      </c>
    </row>
    <row r="1396" spans="1:28" ht="14.4" customHeight="1">
      <c r="A1396" s="183">
        <v>1495</v>
      </c>
      <c r="B1396" s="224" t="s">
        <v>5234</v>
      </c>
      <c r="C1396" s="225" t="s">
        <v>5234</v>
      </c>
      <c r="D1396" s="226" t="s">
        <v>8343</v>
      </c>
      <c r="E1396" s="215" t="s">
        <v>27</v>
      </c>
      <c r="F1396" s="224" t="s">
        <v>8011</v>
      </c>
      <c r="G1396" t="s">
        <v>8355</v>
      </c>
      <c r="H1396" s="224" t="str">
        <f>IFERROR(VLOOKUP(Table[[#This Row],[Activity Details of Assistance]],WHAT!E:F,2,FALSE),"")</f>
        <v># of water network</v>
      </c>
      <c r="I1396" s="224"/>
      <c r="J1396">
        <v>1</v>
      </c>
      <c r="K1396" t="s">
        <v>8280</v>
      </c>
      <c r="L1396" s="219" t="s">
        <v>13</v>
      </c>
      <c r="M1396" t="s">
        <v>14</v>
      </c>
      <c r="N1396" t="s">
        <v>309</v>
      </c>
      <c r="O1396" t="s">
        <v>1606</v>
      </c>
      <c r="P1396" t="s">
        <v>4668</v>
      </c>
      <c r="Q1396" s="236">
        <v>44651</v>
      </c>
      <c r="R1396" s="236">
        <v>44652</v>
      </c>
      <c r="S1396" t="s">
        <v>8452</v>
      </c>
      <c r="T1396" s="227"/>
      <c r="U1396" s="227"/>
      <c r="V1396" s="227"/>
      <c r="W1396" s="227"/>
      <c r="X1396" s="228"/>
      <c r="Y1396" t="s">
        <v>8414</v>
      </c>
      <c r="Z1396">
        <v>1708521596</v>
      </c>
      <c r="AA1396" t="s">
        <v>8415</v>
      </c>
      <c r="AB1396" s="233" t="str">
        <f>_xlfn.IFNA(IF(Table[[#This Row],[Programme Partner]]&lt;&gt;Table[[#This Row],[Implementing Partner]],CONCATENATE(Table[[#This Row],[Programme Partner]],"-",Table[[#This Row],[Implementing Partner]]),Table[[#This Row],[Programme Partner]]),"")</f>
        <v>SCI</v>
      </c>
    </row>
    <row r="1397" spans="1:28" ht="14.4" customHeight="1">
      <c r="A1397" s="183">
        <v>1496</v>
      </c>
      <c r="B1397" s="224" t="s">
        <v>5234</v>
      </c>
      <c r="C1397" s="225" t="s">
        <v>5234</v>
      </c>
      <c r="D1397" s="226" t="s">
        <v>8343</v>
      </c>
      <c r="E1397" s="215" t="s">
        <v>27</v>
      </c>
      <c r="F1397" s="224" t="s">
        <v>8012</v>
      </c>
      <c r="G1397" s="195" t="s">
        <v>8373</v>
      </c>
      <c r="H1397" s="224" t="str">
        <f>IFERROR(VLOOKUP(Table[[#This Row],[Activity Details of Assistance]],WHAT!E:F,2,FALSE),"")</f>
        <v xml:space="preserve"># of door </v>
      </c>
      <c r="I1397" s="224"/>
      <c r="J1397">
        <v>11</v>
      </c>
      <c r="K1397" t="s">
        <v>8280</v>
      </c>
      <c r="L1397" s="219" t="s">
        <v>13</v>
      </c>
      <c r="M1397" t="s">
        <v>14</v>
      </c>
      <c r="N1397" t="s">
        <v>309</v>
      </c>
      <c r="O1397" t="s">
        <v>1606</v>
      </c>
      <c r="P1397" t="s">
        <v>4668</v>
      </c>
      <c r="Q1397" s="236">
        <v>44651</v>
      </c>
      <c r="R1397" s="236">
        <v>44652</v>
      </c>
      <c r="S1397" t="s">
        <v>8452</v>
      </c>
      <c r="T1397" s="227"/>
      <c r="U1397" s="227"/>
      <c r="V1397" s="227"/>
      <c r="W1397" s="227"/>
      <c r="X1397" s="228"/>
      <c r="Y1397" t="s">
        <v>8414</v>
      </c>
      <c r="Z1397">
        <v>1708521596</v>
      </c>
      <c r="AA1397" t="s">
        <v>8415</v>
      </c>
      <c r="AB1397" s="233" t="str">
        <f>_xlfn.IFNA(IF(Table[[#This Row],[Programme Partner]]&lt;&gt;Table[[#This Row],[Implementing Partner]],CONCATENATE(Table[[#This Row],[Programme Partner]],"-",Table[[#This Row],[Implementing Partner]]),Table[[#This Row],[Programme Partner]]),"")</f>
        <v>SCI</v>
      </c>
    </row>
    <row r="1398" spans="1:28" ht="14.4" customHeight="1">
      <c r="A1398" s="183">
        <v>1497</v>
      </c>
      <c r="B1398" s="224" t="s">
        <v>5234</v>
      </c>
      <c r="C1398" s="225" t="s">
        <v>5234</v>
      </c>
      <c r="D1398" s="226" t="s">
        <v>8343</v>
      </c>
      <c r="E1398" s="215" t="s">
        <v>27</v>
      </c>
      <c r="F1398" s="224" t="s">
        <v>8012</v>
      </c>
      <c r="G1398" s="195" t="s">
        <v>8585</v>
      </c>
      <c r="H1398" s="224" t="str">
        <f>IFERROR(VLOOKUP(Table[[#This Row],[Activity Details of Assistance]],WHAT!E:F,2,FALSE),"")</f>
        <v xml:space="preserve"># of door </v>
      </c>
      <c r="I1398" s="224"/>
      <c r="J1398">
        <v>2</v>
      </c>
      <c r="K1398" t="s">
        <v>8280</v>
      </c>
      <c r="L1398" s="219" t="s">
        <v>13</v>
      </c>
      <c r="M1398" t="s">
        <v>14</v>
      </c>
      <c r="N1398" t="s">
        <v>309</v>
      </c>
      <c r="O1398" t="s">
        <v>1606</v>
      </c>
      <c r="P1398" t="s">
        <v>4668</v>
      </c>
      <c r="Q1398" s="236">
        <v>44651</v>
      </c>
      <c r="R1398" s="236">
        <v>44652</v>
      </c>
      <c r="S1398" t="s">
        <v>8452</v>
      </c>
      <c r="T1398" s="227"/>
      <c r="U1398" s="227"/>
      <c r="V1398" s="227"/>
      <c r="W1398" s="227"/>
      <c r="X1398" s="228"/>
      <c r="Y1398" t="s">
        <v>8414</v>
      </c>
      <c r="Z1398">
        <v>1708521596</v>
      </c>
      <c r="AA1398" t="s">
        <v>8415</v>
      </c>
      <c r="AB1398" s="233" t="str">
        <f>_xlfn.IFNA(IF(Table[[#This Row],[Programme Partner]]&lt;&gt;Table[[#This Row],[Implementing Partner]],CONCATENATE(Table[[#This Row],[Programme Partner]],"-",Table[[#This Row],[Implementing Partner]]),Table[[#This Row],[Programme Partner]]),"")</f>
        <v>SCI</v>
      </c>
    </row>
    <row r="1399" spans="1:28" ht="14.4" customHeight="1">
      <c r="A1399" s="183">
        <v>1498</v>
      </c>
      <c r="B1399" t="s">
        <v>5234</v>
      </c>
      <c r="C1399" s="225" t="s">
        <v>5234</v>
      </c>
      <c r="D1399" s="226" t="s">
        <v>8343</v>
      </c>
      <c r="E1399" s="215" t="s">
        <v>27</v>
      </c>
      <c r="F1399" s="224" t="s">
        <v>8012</v>
      </c>
      <c r="G1399" t="s">
        <v>8372</v>
      </c>
      <c r="H1399" s="224" t="str">
        <f>IFERROR(VLOOKUP(Table[[#This Row],[Activity Details of Assistance]],WHAT!E:F,2,FALSE),"")</f>
        <v># of door</v>
      </c>
      <c r="I1399" s="224"/>
      <c r="J1399">
        <v>11</v>
      </c>
      <c r="K1399" t="s">
        <v>8280</v>
      </c>
      <c r="L1399" s="219" t="s">
        <v>13</v>
      </c>
      <c r="M1399" t="s">
        <v>14</v>
      </c>
      <c r="N1399" t="s">
        <v>309</v>
      </c>
      <c r="O1399" t="s">
        <v>1606</v>
      </c>
      <c r="P1399" t="s">
        <v>4668</v>
      </c>
      <c r="Q1399" s="236">
        <v>44651</v>
      </c>
      <c r="R1399" s="236">
        <v>44652</v>
      </c>
      <c r="S1399" t="s">
        <v>8452</v>
      </c>
      <c r="T1399" s="227"/>
      <c r="U1399" s="227"/>
      <c r="V1399" s="227"/>
      <c r="W1399" s="227"/>
      <c r="X1399" s="228"/>
      <c r="Y1399" t="s">
        <v>8414</v>
      </c>
      <c r="Z1399">
        <v>1708521596</v>
      </c>
      <c r="AA1399" t="s">
        <v>8415</v>
      </c>
      <c r="AB1399" s="233" t="str">
        <f>_xlfn.IFNA(IF(Table[[#This Row],[Programme Partner]]&lt;&gt;Table[[#This Row],[Implementing Partner]],CONCATENATE(Table[[#This Row],[Programme Partner]],"-",Table[[#This Row],[Implementing Partner]]),Table[[#This Row],[Programme Partner]]),"")</f>
        <v>SCI</v>
      </c>
    </row>
    <row r="1400" spans="1:28" ht="14.4" customHeight="1">
      <c r="A1400" s="183">
        <v>1499</v>
      </c>
      <c r="B1400" t="s">
        <v>5234</v>
      </c>
      <c r="C1400" s="225" t="s">
        <v>5234</v>
      </c>
      <c r="D1400" s="226" t="s">
        <v>8343</v>
      </c>
      <c r="E1400" s="215" t="s">
        <v>27</v>
      </c>
      <c r="F1400" s="224" t="s">
        <v>8012</v>
      </c>
      <c r="G1400" s="195" t="s">
        <v>8586</v>
      </c>
      <c r="H1400" s="224" t="str">
        <f>IFERROR(VLOOKUP(Table[[#This Row],[Activity Details of Assistance]],WHAT!E:F,2,FALSE),"")</f>
        <v># of door</v>
      </c>
      <c r="I1400" s="224"/>
      <c r="J1400">
        <v>6</v>
      </c>
      <c r="K1400" t="s">
        <v>8280</v>
      </c>
      <c r="L1400" s="219" t="s">
        <v>13</v>
      </c>
      <c r="M1400" t="s">
        <v>14</v>
      </c>
      <c r="N1400" t="s">
        <v>309</v>
      </c>
      <c r="O1400" t="s">
        <v>1606</v>
      </c>
      <c r="P1400" t="s">
        <v>4668</v>
      </c>
      <c r="Q1400" s="236">
        <v>44651</v>
      </c>
      <c r="R1400" s="236">
        <v>44652</v>
      </c>
      <c r="S1400" t="s">
        <v>8452</v>
      </c>
      <c r="T1400" s="227"/>
      <c r="U1400" s="227"/>
      <c r="V1400" s="227"/>
      <c r="W1400" s="227"/>
      <c r="X1400" s="228"/>
      <c r="Y1400" t="s">
        <v>8414</v>
      </c>
      <c r="Z1400">
        <v>1708521596</v>
      </c>
      <c r="AA1400" t="s">
        <v>8415</v>
      </c>
      <c r="AB1400" s="233" t="str">
        <f>_xlfn.IFNA(IF(Table[[#This Row],[Programme Partner]]&lt;&gt;Table[[#This Row],[Implementing Partner]],CONCATENATE(Table[[#This Row],[Programme Partner]],"-",Table[[#This Row],[Implementing Partner]]),Table[[#This Row],[Programme Partner]]),"")</f>
        <v>SCI</v>
      </c>
    </row>
    <row r="1401" spans="1:28" ht="14.4" customHeight="1">
      <c r="A1401" s="183">
        <v>1500</v>
      </c>
      <c r="B1401" t="s">
        <v>5234</v>
      </c>
      <c r="C1401" s="225" t="s">
        <v>5234</v>
      </c>
      <c r="D1401" s="226" t="s">
        <v>8343</v>
      </c>
      <c r="E1401" s="215" t="s">
        <v>27</v>
      </c>
      <c r="F1401" s="224" t="s">
        <v>8012</v>
      </c>
      <c r="G1401" s="195" t="s">
        <v>8357</v>
      </c>
      <c r="H1401" s="224" t="str">
        <f>IFERROR(VLOOKUP(Table[[#This Row],[Activity Details of Assistance]],WHAT!E:F,2,FALSE),"")</f>
        <v># of door</v>
      </c>
      <c r="I1401" s="224"/>
      <c r="J1401">
        <v>8</v>
      </c>
      <c r="K1401" t="s">
        <v>8280</v>
      </c>
      <c r="L1401" s="219" t="s">
        <v>13</v>
      </c>
      <c r="M1401" t="s">
        <v>14</v>
      </c>
      <c r="N1401" t="s">
        <v>309</v>
      </c>
      <c r="O1401" t="s">
        <v>1606</v>
      </c>
      <c r="P1401" t="s">
        <v>4668</v>
      </c>
      <c r="Q1401" s="236">
        <v>44651</v>
      </c>
      <c r="R1401" s="236">
        <v>44652</v>
      </c>
      <c r="S1401" t="s">
        <v>8452</v>
      </c>
      <c r="T1401" s="227"/>
      <c r="U1401" s="227"/>
      <c r="V1401" s="227"/>
      <c r="W1401" s="227"/>
      <c r="X1401" s="228"/>
      <c r="Y1401" t="s">
        <v>8414</v>
      </c>
      <c r="Z1401">
        <v>1708521596</v>
      </c>
      <c r="AA1401" t="s">
        <v>8415</v>
      </c>
      <c r="AB1401" s="233" t="str">
        <f>_xlfn.IFNA(IF(Table[[#This Row],[Programme Partner]]&lt;&gt;Table[[#This Row],[Implementing Partner]],CONCATENATE(Table[[#This Row],[Programme Partner]],"-",Table[[#This Row],[Implementing Partner]]),Table[[#This Row],[Programme Partner]]),"")</f>
        <v>SCI</v>
      </c>
    </row>
    <row r="1402" spans="1:28" ht="14.4" customHeight="1">
      <c r="A1402" s="183">
        <v>1501</v>
      </c>
      <c r="B1402" t="s">
        <v>5234</v>
      </c>
      <c r="C1402" s="225" t="s">
        <v>5234</v>
      </c>
      <c r="D1402" s="226" t="s">
        <v>8343</v>
      </c>
      <c r="E1402" s="215" t="s">
        <v>27</v>
      </c>
      <c r="F1402" s="224" t="s">
        <v>8013</v>
      </c>
      <c r="G1402" s="195" t="s">
        <v>8314</v>
      </c>
      <c r="H1402" s="224" t="str">
        <f>IFERROR(VLOOKUP(Table[[#This Row],[Activity Details of Assistance]],WHAT!E:F,2,FALSE),"")</f>
        <v># of HP sessions at HH level</v>
      </c>
      <c r="I1402" s="224"/>
      <c r="J1402">
        <v>85</v>
      </c>
      <c r="K1402" t="s">
        <v>8280</v>
      </c>
      <c r="L1402" s="219" t="s">
        <v>13</v>
      </c>
      <c r="M1402" t="s">
        <v>14</v>
      </c>
      <c r="N1402" t="s">
        <v>309</v>
      </c>
      <c r="O1402" t="s">
        <v>1606</v>
      </c>
      <c r="P1402" t="s">
        <v>4668</v>
      </c>
      <c r="Q1402" s="236">
        <v>44651</v>
      </c>
      <c r="R1402" s="236">
        <v>44652</v>
      </c>
      <c r="S1402" t="s">
        <v>8452</v>
      </c>
      <c r="T1402" s="227"/>
      <c r="U1402" s="227"/>
      <c r="V1402" s="227"/>
      <c r="W1402" s="227"/>
      <c r="X1402" s="228"/>
      <c r="Y1402" t="s">
        <v>8414</v>
      </c>
      <c r="Z1402">
        <v>1708521596</v>
      </c>
      <c r="AA1402" t="s">
        <v>8415</v>
      </c>
      <c r="AB1402" s="233" t="str">
        <f>_xlfn.IFNA(IF(Table[[#This Row],[Programme Partner]]&lt;&gt;Table[[#This Row],[Implementing Partner]],CONCATENATE(Table[[#This Row],[Programme Partner]],"-",Table[[#This Row],[Implementing Partner]]),Table[[#This Row],[Programme Partner]]),"")</f>
        <v>SCI</v>
      </c>
    </row>
    <row r="1403" spans="1:28" ht="14.4" customHeight="1">
      <c r="A1403" s="183">
        <v>1502</v>
      </c>
      <c r="B1403" t="s">
        <v>5234</v>
      </c>
      <c r="C1403" s="225" t="s">
        <v>5234</v>
      </c>
      <c r="D1403" s="226" t="s">
        <v>8343</v>
      </c>
      <c r="E1403" s="215" t="s">
        <v>27</v>
      </c>
      <c r="F1403" s="224" t="s">
        <v>8014</v>
      </c>
      <c r="G1403" t="s">
        <v>8358</v>
      </c>
      <c r="H1403" s="224" t="str">
        <f>IFERROR(VLOOKUP(Table[[#This Row],[Activity Details of Assistance]],WHAT!E:F,2,FALSE),"")</f>
        <v># of campaign per camp </v>
      </c>
      <c r="I1403" s="224"/>
      <c r="J1403">
        <v>3</v>
      </c>
      <c r="K1403" t="s">
        <v>8280</v>
      </c>
      <c r="L1403" s="219" t="s">
        <v>13</v>
      </c>
      <c r="M1403" t="s">
        <v>14</v>
      </c>
      <c r="N1403" t="s">
        <v>309</v>
      </c>
      <c r="O1403" t="s">
        <v>1606</v>
      </c>
      <c r="P1403" t="s">
        <v>4668</v>
      </c>
      <c r="Q1403" s="236">
        <v>44651</v>
      </c>
      <c r="R1403" s="236">
        <v>44652</v>
      </c>
      <c r="S1403" t="s">
        <v>8452</v>
      </c>
      <c r="T1403" s="227"/>
      <c r="U1403" s="227"/>
      <c r="V1403" s="227"/>
      <c r="W1403" s="227"/>
      <c r="X1403" s="228"/>
      <c r="Y1403" t="s">
        <v>8414</v>
      </c>
      <c r="Z1403">
        <v>1708521596</v>
      </c>
      <c r="AA1403" t="s">
        <v>8415</v>
      </c>
      <c r="AB1403" s="233" t="str">
        <f>_xlfn.IFNA(IF(Table[[#This Row],[Programme Partner]]&lt;&gt;Table[[#This Row],[Implementing Partner]],CONCATENATE(Table[[#This Row],[Programme Partner]],"-",Table[[#This Row],[Implementing Partner]]),Table[[#This Row],[Programme Partner]]),"")</f>
        <v>SCI</v>
      </c>
    </row>
    <row r="1404" spans="1:28" ht="14.4" customHeight="1">
      <c r="A1404" s="183">
        <v>1503</v>
      </c>
      <c r="B1404" t="s">
        <v>5234</v>
      </c>
      <c r="C1404" s="225" t="s">
        <v>5234</v>
      </c>
      <c r="D1404" s="226" t="s">
        <v>8343</v>
      </c>
      <c r="E1404" s="215" t="s">
        <v>27</v>
      </c>
      <c r="F1404" s="224" t="s">
        <v>8011</v>
      </c>
      <c r="G1404" t="s">
        <v>8325</v>
      </c>
      <c r="H1404" s="224" t="str">
        <f>IFERROR(VLOOKUP(Table[[#This Row],[Activity Details of Assistance]],WHAT!E:F,2,FALSE),"")</f>
        <v># of tube well</v>
      </c>
      <c r="I1404" s="224"/>
      <c r="J1404">
        <v>12</v>
      </c>
      <c r="K1404" t="s">
        <v>8280</v>
      </c>
      <c r="L1404" s="219" t="s">
        <v>13</v>
      </c>
      <c r="M1404" t="s">
        <v>14</v>
      </c>
      <c r="N1404" t="s">
        <v>309</v>
      </c>
      <c r="O1404" t="s">
        <v>1606</v>
      </c>
      <c r="P1404" t="s">
        <v>4678</v>
      </c>
      <c r="Q1404" s="236">
        <v>44651</v>
      </c>
      <c r="R1404" s="236">
        <v>44652</v>
      </c>
      <c r="S1404" t="s">
        <v>8452</v>
      </c>
      <c r="T1404" s="227"/>
      <c r="U1404" s="227"/>
      <c r="V1404" s="227"/>
      <c r="W1404" s="227"/>
      <c r="X1404" s="228"/>
      <c r="Y1404" t="s">
        <v>8414</v>
      </c>
      <c r="Z1404">
        <v>1708521596</v>
      </c>
      <c r="AA1404" t="s">
        <v>8415</v>
      </c>
      <c r="AB1404" s="233" t="str">
        <f>_xlfn.IFNA(IF(Table[[#This Row],[Programme Partner]]&lt;&gt;Table[[#This Row],[Implementing Partner]],CONCATENATE(Table[[#This Row],[Programme Partner]],"-",Table[[#This Row],[Implementing Partner]]),Table[[#This Row],[Programme Partner]]),"")</f>
        <v>SCI</v>
      </c>
    </row>
    <row r="1405" spans="1:28" ht="14.4" customHeight="1">
      <c r="A1405" s="183">
        <v>1504</v>
      </c>
      <c r="B1405" t="s">
        <v>5234</v>
      </c>
      <c r="C1405" s="225" t="s">
        <v>5234</v>
      </c>
      <c r="D1405" s="226" t="s">
        <v>8343</v>
      </c>
      <c r="E1405" s="215" t="s">
        <v>27</v>
      </c>
      <c r="F1405" s="224" t="s">
        <v>8012</v>
      </c>
      <c r="G1405" s="195" t="s">
        <v>8585</v>
      </c>
      <c r="H1405" s="224" t="str">
        <f>IFERROR(VLOOKUP(Table[[#This Row],[Activity Details of Assistance]],WHAT!E:F,2,FALSE),"")</f>
        <v xml:space="preserve"># of door </v>
      </c>
      <c r="I1405" s="224"/>
      <c r="J1405">
        <v>3</v>
      </c>
      <c r="K1405" t="s">
        <v>8280</v>
      </c>
      <c r="L1405" s="219" t="s">
        <v>13</v>
      </c>
      <c r="M1405" t="s">
        <v>14</v>
      </c>
      <c r="N1405" t="s">
        <v>309</v>
      </c>
      <c r="O1405" t="s">
        <v>1606</v>
      </c>
      <c r="P1405" t="s">
        <v>4678</v>
      </c>
      <c r="Q1405" s="236">
        <v>44651</v>
      </c>
      <c r="R1405" s="236">
        <v>44652</v>
      </c>
      <c r="S1405" t="s">
        <v>8452</v>
      </c>
      <c r="T1405" s="227"/>
      <c r="U1405" s="227"/>
      <c r="V1405" s="227"/>
      <c r="W1405" s="227"/>
      <c r="X1405" s="228"/>
      <c r="Y1405" t="s">
        <v>8414</v>
      </c>
      <c r="Z1405">
        <v>1708521596</v>
      </c>
      <c r="AA1405" t="s">
        <v>8415</v>
      </c>
      <c r="AB1405" s="233" t="str">
        <f>_xlfn.IFNA(IF(Table[[#This Row],[Programme Partner]]&lt;&gt;Table[[#This Row],[Implementing Partner]],CONCATENATE(Table[[#This Row],[Programme Partner]],"-",Table[[#This Row],[Implementing Partner]]),Table[[#This Row],[Programme Partner]]),"")</f>
        <v>SCI</v>
      </c>
    </row>
    <row r="1406" spans="1:28" ht="14.4" customHeight="1">
      <c r="A1406" s="183">
        <v>1505</v>
      </c>
      <c r="B1406" t="s">
        <v>5234</v>
      </c>
      <c r="C1406" s="225" t="s">
        <v>5234</v>
      </c>
      <c r="D1406" s="226" t="s">
        <v>8343</v>
      </c>
      <c r="E1406" s="215" t="s">
        <v>27</v>
      </c>
      <c r="F1406" s="224" t="s">
        <v>8012</v>
      </c>
      <c r="G1406" t="s">
        <v>8359</v>
      </c>
      <c r="H1406" s="224" t="str">
        <f>IFERROR(VLOOKUP(Table[[#This Row],[Activity Details of Assistance]],WHAT!E:F,2,FALSE),"")</f>
        <v># of FSM Site</v>
      </c>
      <c r="I1406" s="224"/>
      <c r="J1406">
        <v>1</v>
      </c>
      <c r="K1406" t="s">
        <v>8280</v>
      </c>
      <c r="L1406" s="219" t="s">
        <v>13</v>
      </c>
      <c r="M1406" t="s">
        <v>14</v>
      </c>
      <c r="N1406" t="s">
        <v>309</v>
      </c>
      <c r="O1406" t="s">
        <v>1606</v>
      </c>
      <c r="P1406" t="s">
        <v>4678</v>
      </c>
      <c r="Q1406" s="236">
        <v>44651</v>
      </c>
      <c r="R1406" s="236">
        <v>44652</v>
      </c>
      <c r="S1406" t="s">
        <v>8452</v>
      </c>
      <c r="T1406" s="227"/>
      <c r="U1406" s="227"/>
      <c r="V1406" s="227"/>
      <c r="W1406" s="227"/>
      <c r="X1406" s="228"/>
      <c r="Y1406" t="s">
        <v>8414</v>
      </c>
      <c r="Z1406">
        <v>1708521596</v>
      </c>
      <c r="AA1406" t="s">
        <v>8415</v>
      </c>
      <c r="AB1406" s="233" t="str">
        <f>_xlfn.IFNA(IF(Table[[#This Row],[Programme Partner]]&lt;&gt;Table[[#This Row],[Implementing Partner]],CONCATENATE(Table[[#This Row],[Programme Partner]],"-",Table[[#This Row],[Implementing Partner]]),Table[[#This Row],[Programme Partner]]),"")</f>
        <v>SCI</v>
      </c>
    </row>
    <row r="1407" spans="1:28" ht="14.4" customHeight="1">
      <c r="A1407" s="183">
        <v>1506</v>
      </c>
      <c r="B1407" t="s">
        <v>5234</v>
      </c>
      <c r="C1407" s="225" t="s">
        <v>5234</v>
      </c>
      <c r="D1407" s="226" t="s">
        <v>8343</v>
      </c>
      <c r="E1407" s="215" t="s">
        <v>27</v>
      </c>
      <c r="F1407" s="224" t="s">
        <v>8012</v>
      </c>
      <c r="G1407" s="195" t="s">
        <v>8586</v>
      </c>
      <c r="H1407" s="224" t="str">
        <f>IFERROR(VLOOKUP(Table[[#This Row],[Activity Details of Assistance]],WHAT!E:F,2,FALSE),"")</f>
        <v># of door</v>
      </c>
      <c r="I1407" s="224"/>
      <c r="J1407">
        <v>15</v>
      </c>
      <c r="K1407" t="s">
        <v>8280</v>
      </c>
      <c r="L1407" s="219" t="s">
        <v>13</v>
      </c>
      <c r="M1407" t="s">
        <v>14</v>
      </c>
      <c r="N1407" t="s">
        <v>309</v>
      </c>
      <c r="O1407" t="s">
        <v>1606</v>
      </c>
      <c r="P1407" t="s">
        <v>4678</v>
      </c>
      <c r="Q1407" s="236">
        <v>44651</v>
      </c>
      <c r="R1407" s="236">
        <v>44652</v>
      </c>
      <c r="S1407" t="s">
        <v>8452</v>
      </c>
      <c r="T1407" s="227"/>
      <c r="U1407" s="227"/>
      <c r="V1407" s="227"/>
      <c r="W1407" s="227"/>
      <c r="X1407" s="228"/>
      <c r="Y1407" t="s">
        <v>8414</v>
      </c>
      <c r="Z1407">
        <v>1708521596</v>
      </c>
      <c r="AA1407" t="s">
        <v>8415</v>
      </c>
      <c r="AB1407" s="233" t="str">
        <f>_xlfn.IFNA(IF(Table[[#This Row],[Programme Partner]]&lt;&gt;Table[[#This Row],[Implementing Partner]],CONCATENATE(Table[[#This Row],[Programme Partner]],"-",Table[[#This Row],[Implementing Partner]]),Table[[#This Row],[Programme Partner]]),"")</f>
        <v>SCI</v>
      </c>
    </row>
    <row r="1408" spans="1:28" ht="14.4" customHeight="1">
      <c r="A1408" s="183">
        <v>1507</v>
      </c>
      <c r="B1408" t="s">
        <v>5234</v>
      </c>
      <c r="C1408" s="225" t="s">
        <v>5234</v>
      </c>
      <c r="D1408" s="226" t="s">
        <v>8343</v>
      </c>
      <c r="E1408" s="215" t="s">
        <v>27</v>
      </c>
      <c r="F1408" s="224" t="s">
        <v>8012</v>
      </c>
      <c r="G1408" s="195" t="s">
        <v>8357</v>
      </c>
      <c r="H1408" s="224" t="str">
        <f>IFERROR(VLOOKUP(Table[[#This Row],[Activity Details of Assistance]],WHAT!E:F,2,FALSE),"")</f>
        <v># of door</v>
      </c>
      <c r="I1408" s="224"/>
      <c r="J1408">
        <v>15</v>
      </c>
      <c r="K1408" t="s">
        <v>8280</v>
      </c>
      <c r="L1408" s="219" t="s">
        <v>13</v>
      </c>
      <c r="M1408" t="s">
        <v>14</v>
      </c>
      <c r="N1408" t="s">
        <v>309</v>
      </c>
      <c r="O1408" t="s">
        <v>1606</v>
      </c>
      <c r="P1408" t="s">
        <v>4678</v>
      </c>
      <c r="Q1408" s="236">
        <v>44651</v>
      </c>
      <c r="R1408" s="236">
        <v>44652</v>
      </c>
      <c r="S1408" t="s">
        <v>8452</v>
      </c>
      <c r="T1408" s="227"/>
      <c r="U1408" s="227"/>
      <c r="V1408" s="227"/>
      <c r="W1408" s="227"/>
      <c r="X1408" s="228"/>
      <c r="Y1408" t="s">
        <v>8414</v>
      </c>
      <c r="Z1408">
        <v>1708521596</v>
      </c>
      <c r="AA1408" t="s">
        <v>8415</v>
      </c>
      <c r="AB1408" s="233" t="str">
        <f>_xlfn.IFNA(IF(Table[[#This Row],[Programme Partner]]&lt;&gt;Table[[#This Row],[Implementing Partner]],CONCATENATE(Table[[#This Row],[Programme Partner]],"-",Table[[#This Row],[Implementing Partner]]),Table[[#This Row],[Programme Partner]]),"")</f>
        <v>SCI</v>
      </c>
    </row>
    <row r="1409" spans="1:28" ht="14.4" customHeight="1">
      <c r="A1409" s="183">
        <v>1508</v>
      </c>
      <c r="B1409" t="s">
        <v>5234</v>
      </c>
      <c r="C1409" s="225" t="s">
        <v>5234</v>
      </c>
      <c r="D1409" s="226" t="s">
        <v>8343</v>
      </c>
      <c r="E1409" s="215" t="s">
        <v>27</v>
      </c>
      <c r="F1409" s="224" t="s">
        <v>8013</v>
      </c>
      <c r="G1409" t="s">
        <v>8314</v>
      </c>
      <c r="H1409" s="224" t="str">
        <f>IFERROR(VLOOKUP(Table[[#This Row],[Activity Details of Assistance]],WHAT!E:F,2,FALSE),"")</f>
        <v># of HP sessions at HH level</v>
      </c>
      <c r="I1409" s="224"/>
      <c r="J1409">
        <v>100</v>
      </c>
      <c r="K1409" t="s">
        <v>8280</v>
      </c>
      <c r="L1409" s="219" t="s">
        <v>13</v>
      </c>
      <c r="M1409" t="s">
        <v>14</v>
      </c>
      <c r="N1409" t="s">
        <v>309</v>
      </c>
      <c r="O1409" t="s">
        <v>1606</v>
      </c>
      <c r="P1409" t="s">
        <v>4678</v>
      </c>
      <c r="Q1409" s="236">
        <v>44651</v>
      </c>
      <c r="R1409" s="236">
        <v>44652</v>
      </c>
      <c r="S1409" t="s">
        <v>8452</v>
      </c>
      <c r="T1409" s="227"/>
      <c r="U1409" s="227"/>
      <c r="V1409" s="227"/>
      <c r="W1409" s="227"/>
      <c r="X1409" s="228"/>
      <c r="Y1409" t="s">
        <v>8414</v>
      </c>
      <c r="Z1409">
        <v>1708521596</v>
      </c>
      <c r="AA1409" t="s">
        <v>8415</v>
      </c>
      <c r="AB1409" s="233" t="str">
        <f>_xlfn.IFNA(IF(Table[[#This Row],[Programme Partner]]&lt;&gt;Table[[#This Row],[Implementing Partner]],CONCATENATE(Table[[#This Row],[Programme Partner]],"-",Table[[#This Row],[Implementing Partner]]),Table[[#This Row],[Programme Partner]]),"")</f>
        <v>SCI</v>
      </c>
    </row>
    <row r="1410" spans="1:28" ht="14.4" customHeight="1">
      <c r="A1410" s="183">
        <v>1509</v>
      </c>
      <c r="B1410" t="s">
        <v>5234</v>
      </c>
      <c r="C1410" s="225" t="s">
        <v>5234</v>
      </c>
      <c r="D1410" s="226" t="s">
        <v>8343</v>
      </c>
      <c r="E1410" s="215" t="s">
        <v>27</v>
      </c>
      <c r="F1410" s="224" t="s">
        <v>8014</v>
      </c>
      <c r="G1410" t="s">
        <v>8358</v>
      </c>
      <c r="H1410" s="224" t="str">
        <f>IFERROR(VLOOKUP(Table[[#This Row],[Activity Details of Assistance]],WHAT!E:F,2,FALSE),"")</f>
        <v># of campaign per camp </v>
      </c>
      <c r="I1410" s="224"/>
      <c r="J1410">
        <v>3</v>
      </c>
      <c r="K1410" t="s">
        <v>8280</v>
      </c>
      <c r="L1410" s="219" t="s">
        <v>13</v>
      </c>
      <c r="M1410" t="s">
        <v>14</v>
      </c>
      <c r="N1410" t="s">
        <v>309</v>
      </c>
      <c r="O1410" t="s">
        <v>1606</v>
      </c>
      <c r="P1410" t="s">
        <v>4678</v>
      </c>
      <c r="Q1410" s="236">
        <v>44651</v>
      </c>
      <c r="R1410" s="236">
        <v>44652</v>
      </c>
      <c r="S1410" t="s">
        <v>8452</v>
      </c>
      <c r="T1410" s="227"/>
      <c r="U1410" s="227"/>
      <c r="V1410" s="227"/>
      <c r="W1410" s="227"/>
      <c r="X1410" s="228"/>
      <c r="Y1410" t="s">
        <v>8414</v>
      </c>
      <c r="Z1410">
        <v>1708521596</v>
      </c>
      <c r="AA1410" t="s">
        <v>8415</v>
      </c>
      <c r="AB1410" s="233" t="str">
        <f>_xlfn.IFNA(IF(Table[[#This Row],[Programme Partner]]&lt;&gt;Table[[#This Row],[Implementing Partner]],CONCATENATE(Table[[#This Row],[Programme Partner]],"-",Table[[#This Row],[Implementing Partner]]),Table[[#This Row],[Programme Partner]]),"")</f>
        <v>SCI</v>
      </c>
    </row>
    <row r="1411" spans="1:28" ht="14.4" customHeight="1">
      <c r="A1411" s="183">
        <v>1510</v>
      </c>
      <c r="B1411" t="s">
        <v>5234</v>
      </c>
      <c r="C1411" s="225" t="s">
        <v>5234</v>
      </c>
      <c r="D1411" s="226" t="s">
        <v>8343</v>
      </c>
      <c r="E1411" s="215" t="s">
        <v>27</v>
      </c>
      <c r="F1411" s="224" t="s">
        <v>8011</v>
      </c>
      <c r="G1411" t="s">
        <v>8355</v>
      </c>
      <c r="H1411" s="224" t="str">
        <f>IFERROR(VLOOKUP(Table[[#This Row],[Activity Details of Assistance]],WHAT!E:F,2,FALSE),"")</f>
        <v># of water network</v>
      </c>
      <c r="I1411" s="224"/>
      <c r="J1411">
        <v>1</v>
      </c>
      <c r="K1411" t="s">
        <v>8280</v>
      </c>
      <c r="L1411" s="219" t="s">
        <v>13</v>
      </c>
      <c r="M1411" t="s">
        <v>14</v>
      </c>
      <c r="N1411" t="s">
        <v>307</v>
      </c>
      <c r="O1411" t="s">
        <v>1599</v>
      </c>
      <c r="P1411" t="s">
        <v>4720</v>
      </c>
      <c r="Q1411" s="236">
        <v>44651</v>
      </c>
      <c r="R1411" s="236">
        <v>44652</v>
      </c>
      <c r="S1411" t="s">
        <v>8452</v>
      </c>
      <c r="T1411" s="227"/>
      <c r="U1411" s="227"/>
      <c r="V1411" s="227"/>
      <c r="W1411" s="227"/>
      <c r="X1411" s="228"/>
      <c r="Y1411" t="s">
        <v>8414</v>
      </c>
      <c r="Z1411">
        <v>1708521596</v>
      </c>
      <c r="AA1411" t="s">
        <v>8415</v>
      </c>
      <c r="AB1411" s="233" t="str">
        <f>_xlfn.IFNA(IF(Table[[#This Row],[Programme Partner]]&lt;&gt;Table[[#This Row],[Implementing Partner]],CONCATENATE(Table[[#This Row],[Programme Partner]],"-",Table[[#This Row],[Implementing Partner]]),Table[[#This Row],[Programme Partner]]),"")</f>
        <v>SCI</v>
      </c>
    </row>
    <row r="1412" spans="1:28" ht="14.4" customHeight="1">
      <c r="A1412" s="183">
        <v>1511</v>
      </c>
      <c r="B1412" s="224" t="s">
        <v>5234</v>
      </c>
      <c r="C1412" s="225" t="s">
        <v>5234</v>
      </c>
      <c r="D1412" s="226" t="s">
        <v>8343</v>
      </c>
      <c r="E1412" s="215" t="s">
        <v>27</v>
      </c>
      <c r="F1412" s="224" t="s">
        <v>8012</v>
      </c>
      <c r="G1412" s="195" t="s">
        <v>8585</v>
      </c>
      <c r="H1412" s="224" t="str">
        <f>IFERROR(VLOOKUP(Table[[#This Row],[Activity Details of Assistance]],WHAT!E:F,2,FALSE),"")</f>
        <v xml:space="preserve"># of door </v>
      </c>
      <c r="I1412" s="224"/>
      <c r="J1412">
        <v>3</v>
      </c>
      <c r="K1412" t="s">
        <v>8280</v>
      </c>
      <c r="L1412" s="219" t="s">
        <v>13</v>
      </c>
      <c r="M1412" t="s">
        <v>14</v>
      </c>
      <c r="N1412" t="s">
        <v>307</v>
      </c>
      <c r="O1412" t="s">
        <v>1599</v>
      </c>
      <c r="P1412" t="s">
        <v>4720</v>
      </c>
      <c r="Q1412" s="236">
        <v>44651</v>
      </c>
      <c r="R1412" s="236">
        <v>44652</v>
      </c>
      <c r="S1412" t="s">
        <v>8452</v>
      </c>
      <c r="T1412" s="227"/>
      <c r="U1412" s="227"/>
      <c r="V1412" s="227"/>
      <c r="W1412" s="227"/>
      <c r="X1412" s="228"/>
      <c r="Y1412" t="s">
        <v>8414</v>
      </c>
      <c r="Z1412">
        <v>1708521596</v>
      </c>
      <c r="AA1412" t="s">
        <v>8415</v>
      </c>
      <c r="AB1412" s="233" t="str">
        <f>_xlfn.IFNA(IF(Table[[#This Row],[Programme Partner]]&lt;&gt;Table[[#This Row],[Implementing Partner]],CONCATENATE(Table[[#This Row],[Programme Partner]],"-",Table[[#This Row],[Implementing Partner]]),Table[[#This Row],[Programme Partner]]),"")</f>
        <v>SCI</v>
      </c>
    </row>
    <row r="1413" spans="1:28" ht="14.4" customHeight="1">
      <c r="A1413" s="183">
        <v>1512</v>
      </c>
      <c r="B1413" s="224" t="s">
        <v>5234</v>
      </c>
      <c r="C1413" s="225" t="s">
        <v>5234</v>
      </c>
      <c r="D1413" s="226" t="s">
        <v>8343</v>
      </c>
      <c r="E1413" s="215" t="s">
        <v>27</v>
      </c>
      <c r="F1413" s="224" t="s">
        <v>8012</v>
      </c>
      <c r="G1413" t="s">
        <v>8359</v>
      </c>
      <c r="H1413" s="224" t="str">
        <f>IFERROR(VLOOKUP(Table[[#This Row],[Activity Details of Assistance]],WHAT!E:F,2,FALSE),"")</f>
        <v># of FSM Site</v>
      </c>
      <c r="I1413" s="224"/>
      <c r="J1413">
        <v>1</v>
      </c>
      <c r="K1413" t="s">
        <v>8280</v>
      </c>
      <c r="L1413" s="219" t="s">
        <v>13</v>
      </c>
      <c r="M1413" t="s">
        <v>14</v>
      </c>
      <c r="N1413" t="s">
        <v>307</v>
      </c>
      <c r="O1413" t="s">
        <v>1599</v>
      </c>
      <c r="P1413" t="s">
        <v>4720</v>
      </c>
      <c r="Q1413" s="236">
        <v>44651</v>
      </c>
      <c r="R1413" s="236">
        <v>44652</v>
      </c>
      <c r="S1413" t="s">
        <v>8452</v>
      </c>
      <c r="T1413" s="227"/>
      <c r="U1413" s="227"/>
      <c r="V1413" s="227"/>
      <c r="W1413" s="227"/>
      <c r="X1413" s="228"/>
      <c r="Y1413" t="s">
        <v>8414</v>
      </c>
      <c r="Z1413">
        <v>1708521596</v>
      </c>
      <c r="AA1413" t="s">
        <v>8415</v>
      </c>
      <c r="AB1413" s="233" t="str">
        <f>_xlfn.IFNA(IF(Table[[#This Row],[Programme Partner]]&lt;&gt;Table[[#This Row],[Implementing Partner]],CONCATENATE(Table[[#This Row],[Programme Partner]],"-",Table[[#This Row],[Implementing Partner]]),Table[[#This Row],[Programme Partner]]),"")</f>
        <v>SCI</v>
      </c>
    </row>
    <row r="1414" spans="1:28" ht="14.4" customHeight="1">
      <c r="A1414" s="183">
        <v>1513</v>
      </c>
      <c r="B1414" s="224" t="s">
        <v>5234</v>
      </c>
      <c r="C1414" s="225" t="s">
        <v>5234</v>
      </c>
      <c r="D1414" s="197" t="s">
        <v>8343</v>
      </c>
      <c r="E1414" s="215" t="s">
        <v>27</v>
      </c>
      <c r="F1414" s="224" t="s">
        <v>8012</v>
      </c>
      <c r="G1414" s="195" t="s">
        <v>8586</v>
      </c>
      <c r="H1414" s="224" t="str">
        <f>IFERROR(VLOOKUP(Table[[#This Row],[Activity Details of Assistance]],WHAT!E:F,2,FALSE),"")</f>
        <v># of door</v>
      </c>
      <c r="I1414" s="224"/>
      <c r="J1414">
        <v>18</v>
      </c>
      <c r="K1414" t="s">
        <v>8280</v>
      </c>
      <c r="L1414" s="219" t="s">
        <v>13</v>
      </c>
      <c r="M1414" t="s">
        <v>14</v>
      </c>
      <c r="N1414" t="s">
        <v>307</v>
      </c>
      <c r="O1414" t="s">
        <v>1599</v>
      </c>
      <c r="P1414" t="s">
        <v>4720</v>
      </c>
      <c r="Q1414" s="236">
        <v>44651</v>
      </c>
      <c r="R1414" s="236">
        <v>44652</v>
      </c>
      <c r="S1414" t="s">
        <v>8452</v>
      </c>
      <c r="T1414" s="227"/>
      <c r="U1414" s="227"/>
      <c r="V1414" s="227"/>
      <c r="W1414" s="227"/>
      <c r="X1414" s="228"/>
      <c r="Y1414" t="s">
        <v>8414</v>
      </c>
      <c r="Z1414">
        <v>1708521596</v>
      </c>
      <c r="AA1414" t="s">
        <v>8415</v>
      </c>
      <c r="AB1414" s="233" t="str">
        <f>_xlfn.IFNA(IF(Table[[#This Row],[Programme Partner]]&lt;&gt;Table[[#This Row],[Implementing Partner]],CONCATENATE(Table[[#This Row],[Programme Partner]],"-",Table[[#This Row],[Implementing Partner]]),Table[[#This Row],[Programme Partner]]),"")</f>
        <v>SCI</v>
      </c>
    </row>
    <row r="1415" spans="1:28" ht="14.4" customHeight="1">
      <c r="A1415" s="183">
        <v>1514</v>
      </c>
      <c r="B1415" s="224" t="s">
        <v>5234</v>
      </c>
      <c r="C1415" s="225" t="s">
        <v>5234</v>
      </c>
      <c r="D1415" s="197" t="s">
        <v>8343</v>
      </c>
      <c r="E1415" s="215" t="s">
        <v>27</v>
      </c>
      <c r="F1415" s="224" t="s">
        <v>8012</v>
      </c>
      <c r="G1415" t="s">
        <v>8357</v>
      </c>
      <c r="H1415" s="224" t="str">
        <f>IFERROR(VLOOKUP(Table[[#This Row],[Activity Details of Assistance]],WHAT!E:F,2,FALSE),"")</f>
        <v># of door</v>
      </c>
      <c r="I1415" s="224"/>
      <c r="J1415">
        <v>27</v>
      </c>
      <c r="K1415" t="s">
        <v>8280</v>
      </c>
      <c r="L1415" s="219" t="s">
        <v>13</v>
      </c>
      <c r="M1415" t="s">
        <v>14</v>
      </c>
      <c r="N1415" t="s">
        <v>307</v>
      </c>
      <c r="O1415" t="s">
        <v>1599</v>
      </c>
      <c r="P1415" t="s">
        <v>4720</v>
      </c>
      <c r="Q1415" s="236">
        <v>44651</v>
      </c>
      <c r="R1415" s="236">
        <v>44652</v>
      </c>
      <c r="S1415" t="s">
        <v>8452</v>
      </c>
      <c r="T1415" s="227"/>
      <c r="U1415" s="227"/>
      <c r="V1415" s="227"/>
      <c r="W1415" s="227"/>
      <c r="X1415" s="228"/>
      <c r="Y1415" t="s">
        <v>8414</v>
      </c>
      <c r="Z1415">
        <v>1708521596</v>
      </c>
      <c r="AA1415" t="s">
        <v>8415</v>
      </c>
      <c r="AB1415" s="233" t="str">
        <f>_xlfn.IFNA(IF(Table[[#This Row],[Programme Partner]]&lt;&gt;Table[[#This Row],[Implementing Partner]],CONCATENATE(Table[[#This Row],[Programme Partner]],"-",Table[[#This Row],[Implementing Partner]]),Table[[#This Row],[Programme Partner]]),"")</f>
        <v>SCI</v>
      </c>
    </row>
    <row r="1416" spans="1:28" ht="14.4" customHeight="1">
      <c r="A1416" s="183">
        <v>1515</v>
      </c>
      <c r="B1416" s="224" t="s">
        <v>5234</v>
      </c>
      <c r="C1416" s="225" t="s">
        <v>5234</v>
      </c>
      <c r="D1416" s="197" t="s">
        <v>8343</v>
      </c>
      <c r="E1416" s="215" t="s">
        <v>27</v>
      </c>
      <c r="F1416" s="224" t="s">
        <v>8013</v>
      </c>
      <c r="G1416" t="s">
        <v>8314</v>
      </c>
      <c r="H1416" s="224" t="str">
        <f>IFERROR(VLOOKUP(Table[[#This Row],[Activity Details of Assistance]],WHAT!E:F,2,FALSE),"")</f>
        <v># of HP sessions at HH level</v>
      </c>
      <c r="I1416" s="224"/>
      <c r="J1416">
        <v>150</v>
      </c>
      <c r="K1416" t="s">
        <v>8280</v>
      </c>
      <c r="L1416" s="219" t="s">
        <v>13</v>
      </c>
      <c r="M1416" t="s">
        <v>14</v>
      </c>
      <c r="N1416" t="s">
        <v>307</v>
      </c>
      <c r="O1416" t="s">
        <v>1599</v>
      </c>
      <c r="P1416" t="s">
        <v>4720</v>
      </c>
      <c r="Q1416" s="236">
        <v>44651</v>
      </c>
      <c r="R1416" s="236">
        <v>44652</v>
      </c>
      <c r="S1416" t="s">
        <v>8452</v>
      </c>
      <c r="T1416" s="227"/>
      <c r="U1416" s="227"/>
      <c r="V1416" s="227"/>
      <c r="W1416" s="227"/>
      <c r="X1416" s="228"/>
      <c r="Y1416" t="s">
        <v>8414</v>
      </c>
      <c r="Z1416">
        <v>1708521596</v>
      </c>
      <c r="AA1416" t="s">
        <v>8415</v>
      </c>
      <c r="AB1416" s="233" t="str">
        <f>_xlfn.IFNA(IF(Table[[#This Row],[Programme Partner]]&lt;&gt;Table[[#This Row],[Implementing Partner]],CONCATENATE(Table[[#This Row],[Programme Partner]],"-",Table[[#This Row],[Implementing Partner]]),Table[[#This Row],[Programme Partner]]),"")</f>
        <v>SCI</v>
      </c>
    </row>
    <row r="1417" spans="1:28" ht="14.4" customHeight="1">
      <c r="A1417" s="183">
        <v>1516</v>
      </c>
      <c r="B1417" s="224" t="s">
        <v>5234</v>
      </c>
      <c r="C1417" s="225" t="s">
        <v>5234</v>
      </c>
      <c r="D1417" s="197" t="s">
        <v>8343</v>
      </c>
      <c r="E1417" s="215" t="s">
        <v>27</v>
      </c>
      <c r="F1417" s="224" t="s">
        <v>8014</v>
      </c>
      <c r="G1417" t="s">
        <v>8358</v>
      </c>
      <c r="H1417" s="224" t="str">
        <f>IFERROR(VLOOKUP(Table[[#This Row],[Activity Details of Assistance]],WHAT!E:F,2,FALSE),"")</f>
        <v># of campaign per camp </v>
      </c>
      <c r="I1417" s="224"/>
      <c r="J1417">
        <v>2</v>
      </c>
      <c r="K1417" t="s">
        <v>8280</v>
      </c>
      <c r="L1417" s="219" t="s">
        <v>13</v>
      </c>
      <c r="M1417" t="s">
        <v>14</v>
      </c>
      <c r="N1417" t="s">
        <v>307</v>
      </c>
      <c r="O1417" t="s">
        <v>1599</v>
      </c>
      <c r="P1417" t="s">
        <v>4720</v>
      </c>
      <c r="Q1417" s="236">
        <v>44651</v>
      </c>
      <c r="R1417" s="236">
        <v>44652</v>
      </c>
      <c r="S1417" t="s">
        <v>8452</v>
      </c>
      <c r="T1417" s="227"/>
      <c r="U1417" s="227"/>
      <c r="V1417" s="227"/>
      <c r="W1417" s="227"/>
      <c r="X1417" s="228"/>
      <c r="Y1417" t="s">
        <v>8414</v>
      </c>
      <c r="Z1417">
        <v>1708521596</v>
      </c>
      <c r="AA1417" t="s">
        <v>8415</v>
      </c>
      <c r="AB1417" s="233" t="str">
        <f>_xlfn.IFNA(IF(Table[[#This Row],[Programme Partner]]&lt;&gt;Table[[#This Row],[Implementing Partner]],CONCATENATE(Table[[#This Row],[Programme Partner]],"-",Table[[#This Row],[Implementing Partner]]),Table[[#This Row],[Programme Partner]]),"")</f>
        <v>SCI</v>
      </c>
    </row>
    <row r="1418" spans="1:28" ht="14.4" customHeight="1">
      <c r="A1418" s="183">
        <v>1517</v>
      </c>
      <c r="B1418" s="224" t="s">
        <v>5148</v>
      </c>
      <c r="C1418" s="225" t="s">
        <v>8341</v>
      </c>
      <c r="D1418" s="197" t="s">
        <v>5148</v>
      </c>
      <c r="E1418" s="215" t="s">
        <v>27</v>
      </c>
      <c r="F1418" s="224" t="s">
        <v>8011</v>
      </c>
      <c r="G1418" s="195" t="s">
        <v>8584</v>
      </c>
      <c r="H1418" s="224" t="str">
        <f>IFERROR(VLOOKUP(Table[[#This Row],[Activity Details of Assistance]],WHAT!E:F,2,FALSE),"")</f>
        <v># of tube well</v>
      </c>
      <c r="I1418" s="224"/>
      <c r="J1418">
        <v>180</v>
      </c>
      <c r="K1418" t="s">
        <v>8280</v>
      </c>
      <c r="L1418" s="219" t="s">
        <v>13</v>
      </c>
      <c r="M1418" t="s">
        <v>14</v>
      </c>
      <c r="N1418" t="s">
        <v>309</v>
      </c>
      <c r="O1418" t="s">
        <v>1606</v>
      </c>
      <c r="P1418" t="s">
        <v>4654</v>
      </c>
      <c r="Q1418" s="236">
        <v>44651</v>
      </c>
      <c r="R1418" s="236">
        <v>44621</v>
      </c>
      <c r="S1418" t="s">
        <v>8452</v>
      </c>
      <c r="T1418" s="227"/>
      <c r="U1418" s="227"/>
      <c r="V1418" s="227"/>
      <c r="W1418" s="227"/>
      <c r="X1418" s="228"/>
      <c r="Y1418" t="s">
        <v>8340</v>
      </c>
      <c r="Z1418">
        <v>1849719196</v>
      </c>
      <c r="AA1418" t="s">
        <v>8290</v>
      </c>
      <c r="AB1418" s="233" t="str">
        <f>_xlfn.IFNA(IF(Table[[#This Row],[Programme Partner]]&lt;&gt;Table[[#This Row],[Implementing Partner]],CONCATENATE(Table[[#This Row],[Programme Partner]],"-",Table[[#This Row],[Implementing Partner]]),Table[[#This Row],[Programme Partner]]),"")</f>
        <v>IOM-SHUSHILAN</v>
      </c>
    </row>
    <row r="1419" spans="1:28" ht="14.4" customHeight="1">
      <c r="A1419" s="183">
        <v>1518</v>
      </c>
      <c r="B1419" s="224" t="s">
        <v>5148</v>
      </c>
      <c r="C1419" s="225" t="s">
        <v>8341</v>
      </c>
      <c r="D1419" s="212" t="s">
        <v>5148</v>
      </c>
      <c r="E1419" s="215" t="s">
        <v>27</v>
      </c>
      <c r="F1419" s="224" t="s">
        <v>8011</v>
      </c>
      <c r="G1419" t="s">
        <v>8355</v>
      </c>
      <c r="H1419" s="224" t="str">
        <f>IFERROR(VLOOKUP(Table[[#This Row],[Activity Details of Assistance]],WHAT!E:F,2,FALSE),"")</f>
        <v># of water network</v>
      </c>
      <c r="I1419" s="224"/>
      <c r="J1419">
        <v>1</v>
      </c>
      <c r="K1419" t="s">
        <v>8280</v>
      </c>
      <c r="L1419" s="219" t="s">
        <v>13</v>
      </c>
      <c r="M1419" t="s">
        <v>14</v>
      </c>
      <c r="N1419" t="s">
        <v>309</v>
      </c>
      <c r="O1419" t="s">
        <v>1606</v>
      </c>
      <c r="P1419" t="s">
        <v>4654</v>
      </c>
      <c r="Q1419" s="236">
        <v>44651</v>
      </c>
      <c r="R1419" s="236">
        <v>44621</v>
      </c>
      <c r="S1419" t="s">
        <v>8452</v>
      </c>
      <c r="T1419" s="227"/>
      <c r="U1419" s="227"/>
      <c r="V1419" s="227"/>
      <c r="W1419" s="227"/>
      <c r="X1419" s="228"/>
      <c r="Y1419" t="s">
        <v>8340</v>
      </c>
      <c r="Z1419">
        <v>1849719196</v>
      </c>
      <c r="AA1419" t="s">
        <v>8290</v>
      </c>
      <c r="AB1419" s="233" t="str">
        <f>_xlfn.IFNA(IF(Table[[#This Row],[Programme Partner]]&lt;&gt;Table[[#This Row],[Implementing Partner]],CONCATENATE(Table[[#This Row],[Programme Partner]],"-",Table[[#This Row],[Implementing Partner]]),Table[[#This Row],[Programme Partner]]),"")</f>
        <v>IOM-SHUSHILAN</v>
      </c>
    </row>
    <row r="1420" spans="1:28" ht="14.4" customHeight="1">
      <c r="A1420" s="183">
        <v>1519</v>
      </c>
      <c r="B1420" s="224" t="s">
        <v>5148</v>
      </c>
      <c r="C1420" s="225" t="s">
        <v>8341</v>
      </c>
      <c r="D1420" s="212" t="s">
        <v>5148</v>
      </c>
      <c r="E1420" s="215" t="s">
        <v>27</v>
      </c>
      <c r="F1420" s="224" t="s">
        <v>8011</v>
      </c>
      <c r="G1420" t="s">
        <v>8019</v>
      </c>
      <c r="H1420" s="224" t="str">
        <f>IFERROR(VLOOKUP(Table[[#This Row],[Activity Details of Assistance]],WHAT!E:F,2,FALSE),"")</f>
        <v>N/A</v>
      </c>
      <c r="I1420" s="224"/>
      <c r="J1420">
        <v>328</v>
      </c>
      <c r="K1420" t="s">
        <v>8280</v>
      </c>
      <c r="L1420" s="219" t="s">
        <v>13</v>
      </c>
      <c r="M1420" t="s">
        <v>14</v>
      </c>
      <c r="N1420" t="s">
        <v>309</v>
      </c>
      <c r="O1420" t="s">
        <v>1606</v>
      </c>
      <c r="P1420" t="s">
        <v>4654</v>
      </c>
      <c r="Q1420" s="236">
        <v>44651</v>
      </c>
      <c r="R1420" s="236">
        <v>44621</v>
      </c>
      <c r="S1420" t="s">
        <v>8452</v>
      </c>
      <c r="T1420" s="227"/>
      <c r="U1420" s="227"/>
      <c r="V1420" s="227"/>
      <c r="W1420" s="227"/>
      <c r="X1420" s="228"/>
      <c r="Y1420" t="s">
        <v>8340</v>
      </c>
      <c r="Z1420">
        <v>1849719196</v>
      </c>
      <c r="AA1420" t="s">
        <v>8290</v>
      </c>
      <c r="AB1420" s="233" t="str">
        <f>_xlfn.IFNA(IF(Table[[#This Row],[Programme Partner]]&lt;&gt;Table[[#This Row],[Implementing Partner]],CONCATENATE(Table[[#This Row],[Programme Partner]],"-",Table[[#This Row],[Implementing Partner]]),Table[[#This Row],[Programme Partner]]),"")</f>
        <v>IOM-SHUSHILAN</v>
      </c>
    </row>
    <row r="1421" spans="1:28" ht="14.4" customHeight="1">
      <c r="A1421" s="183">
        <v>1520</v>
      </c>
      <c r="B1421" s="224" t="s">
        <v>5148</v>
      </c>
      <c r="C1421" s="225" t="s">
        <v>8341</v>
      </c>
      <c r="D1421" s="212" t="s">
        <v>5148</v>
      </c>
      <c r="E1421" s="215" t="s">
        <v>27</v>
      </c>
      <c r="F1421" s="224" t="s">
        <v>8012</v>
      </c>
      <c r="G1421" s="195" t="s">
        <v>8585</v>
      </c>
      <c r="H1421" s="224" t="str">
        <f>IFERROR(VLOOKUP(Table[[#This Row],[Activity Details of Assistance]],WHAT!E:F,2,FALSE),"")</f>
        <v xml:space="preserve"># of door </v>
      </c>
      <c r="I1421" s="224"/>
      <c r="J1421">
        <v>44</v>
      </c>
      <c r="K1421" t="s">
        <v>8280</v>
      </c>
      <c r="L1421" s="219" t="s">
        <v>13</v>
      </c>
      <c r="M1421" t="s">
        <v>14</v>
      </c>
      <c r="N1421" t="s">
        <v>309</v>
      </c>
      <c r="O1421" t="s">
        <v>1606</v>
      </c>
      <c r="P1421" t="s">
        <v>4654</v>
      </c>
      <c r="Q1421" s="236">
        <v>44651</v>
      </c>
      <c r="R1421" s="236">
        <v>44621</v>
      </c>
      <c r="S1421" t="s">
        <v>8452</v>
      </c>
      <c r="T1421" s="227"/>
      <c r="U1421" s="227"/>
      <c r="V1421" s="227"/>
      <c r="W1421" s="227"/>
      <c r="X1421" s="228"/>
      <c r="Y1421" t="s">
        <v>8340</v>
      </c>
      <c r="Z1421">
        <v>1849719196</v>
      </c>
      <c r="AA1421" t="s">
        <v>8290</v>
      </c>
      <c r="AB1421" s="233" t="str">
        <f>_xlfn.IFNA(IF(Table[[#This Row],[Programme Partner]]&lt;&gt;Table[[#This Row],[Implementing Partner]],CONCATENATE(Table[[#This Row],[Programme Partner]],"-",Table[[#This Row],[Implementing Partner]]),Table[[#This Row],[Programme Partner]]),"")</f>
        <v>IOM-SHUSHILAN</v>
      </c>
    </row>
    <row r="1422" spans="1:28" ht="14.4" customHeight="1">
      <c r="A1422" s="183">
        <v>1521</v>
      </c>
      <c r="B1422" s="224" t="s">
        <v>5148</v>
      </c>
      <c r="C1422" s="225" t="s">
        <v>8341</v>
      </c>
      <c r="D1422" s="212" t="s">
        <v>5148</v>
      </c>
      <c r="E1422" s="215" t="s">
        <v>27</v>
      </c>
      <c r="F1422" s="224" t="s">
        <v>8012</v>
      </c>
      <c r="G1422" s="195" t="s">
        <v>8359</v>
      </c>
      <c r="H1422" s="224" t="str">
        <f>IFERROR(VLOOKUP(Table[[#This Row],[Activity Details of Assistance]],WHAT!E:F,2,FALSE),"")</f>
        <v># of FSM Site</v>
      </c>
      <c r="I1422" s="224"/>
      <c r="J1422">
        <v>2</v>
      </c>
      <c r="K1422" t="s">
        <v>8280</v>
      </c>
      <c r="L1422" s="219" t="s">
        <v>13</v>
      </c>
      <c r="M1422" t="s">
        <v>14</v>
      </c>
      <c r="N1422" t="s">
        <v>309</v>
      </c>
      <c r="O1422" t="s">
        <v>1606</v>
      </c>
      <c r="P1422" t="s">
        <v>4654</v>
      </c>
      <c r="Q1422" s="236">
        <v>44651</v>
      </c>
      <c r="R1422" s="236">
        <v>44621</v>
      </c>
      <c r="S1422" t="s">
        <v>8452</v>
      </c>
      <c r="T1422" s="227"/>
      <c r="U1422" s="227"/>
      <c r="V1422" s="227"/>
      <c r="W1422" s="227"/>
      <c r="X1422" s="228"/>
      <c r="Y1422" t="s">
        <v>8340</v>
      </c>
      <c r="Z1422">
        <v>1849719196</v>
      </c>
      <c r="AA1422" t="s">
        <v>8290</v>
      </c>
      <c r="AB1422" s="233" t="str">
        <f>_xlfn.IFNA(IF(Table[[#This Row],[Programme Partner]]&lt;&gt;Table[[#This Row],[Implementing Partner]],CONCATENATE(Table[[#This Row],[Programme Partner]],"-",Table[[#This Row],[Implementing Partner]]),Table[[#This Row],[Programme Partner]]),"")</f>
        <v>IOM-SHUSHILAN</v>
      </c>
    </row>
    <row r="1423" spans="1:28" ht="14.4" customHeight="1">
      <c r="A1423" s="183">
        <v>1522</v>
      </c>
      <c r="B1423" s="224" t="s">
        <v>5148</v>
      </c>
      <c r="C1423" s="225" t="s">
        <v>8341</v>
      </c>
      <c r="D1423" s="212" t="s">
        <v>5148</v>
      </c>
      <c r="E1423" s="215" t="s">
        <v>27</v>
      </c>
      <c r="F1423" s="224" t="s">
        <v>8012</v>
      </c>
      <c r="G1423" s="195" t="s">
        <v>8586</v>
      </c>
      <c r="H1423" s="224" t="str">
        <f>IFERROR(VLOOKUP(Table[[#This Row],[Activity Details of Assistance]],WHAT!E:F,2,FALSE),"")</f>
        <v># of door</v>
      </c>
      <c r="I1423" s="224"/>
      <c r="J1423">
        <v>83</v>
      </c>
      <c r="K1423" t="s">
        <v>8280</v>
      </c>
      <c r="L1423" s="219" t="s">
        <v>13</v>
      </c>
      <c r="M1423" t="s">
        <v>14</v>
      </c>
      <c r="N1423" t="s">
        <v>309</v>
      </c>
      <c r="O1423" t="s">
        <v>1606</v>
      </c>
      <c r="P1423" t="s">
        <v>4654</v>
      </c>
      <c r="Q1423" s="236">
        <v>44651</v>
      </c>
      <c r="R1423" s="236">
        <v>44621</v>
      </c>
      <c r="S1423" t="s">
        <v>8452</v>
      </c>
      <c r="T1423" s="227"/>
      <c r="U1423" s="227"/>
      <c r="V1423" s="227"/>
      <c r="W1423" s="227"/>
      <c r="X1423" s="228"/>
      <c r="Y1423" t="s">
        <v>8340</v>
      </c>
      <c r="Z1423">
        <v>1849719196</v>
      </c>
      <c r="AA1423" t="s">
        <v>8290</v>
      </c>
      <c r="AB1423" s="233" t="str">
        <f>_xlfn.IFNA(IF(Table[[#This Row],[Programme Partner]]&lt;&gt;Table[[#This Row],[Implementing Partner]],CONCATENATE(Table[[#This Row],[Programme Partner]],"-",Table[[#This Row],[Implementing Partner]]),Table[[#This Row],[Programme Partner]]),"")</f>
        <v>IOM-SHUSHILAN</v>
      </c>
    </row>
    <row r="1424" spans="1:28" ht="14.4" customHeight="1">
      <c r="A1424" s="183">
        <v>1523</v>
      </c>
      <c r="B1424" s="224" t="s">
        <v>5148</v>
      </c>
      <c r="C1424" s="225" t="s">
        <v>8341</v>
      </c>
      <c r="D1424" s="212" t="s">
        <v>5148</v>
      </c>
      <c r="E1424" s="215" t="s">
        <v>27</v>
      </c>
      <c r="F1424" s="224" t="s">
        <v>8012</v>
      </c>
      <c r="G1424" t="s">
        <v>8357</v>
      </c>
      <c r="H1424" s="224" t="str">
        <f>IFERROR(VLOOKUP(Table[[#This Row],[Activity Details of Assistance]],WHAT!E:F,2,FALSE),"")</f>
        <v># of door</v>
      </c>
      <c r="I1424" s="224"/>
      <c r="J1424">
        <v>316</v>
      </c>
      <c r="K1424" t="s">
        <v>8280</v>
      </c>
      <c r="L1424" s="219" t="s">
        <v>13</v>
      </c>
      <c r="M1424" t="s">
        <v>14</v>
      </c>
      <c r="N1424" t="s">
        <v>309</v>
      </c>
      <c r="O1424" t="s">
        <v>1606</v>
      </c>
      <c r="P1424" t="s">
        <v>4654</v>
      </c>
      <c r="Q1424" s="236">
        <v>44651</v>
      </c>
      <c r="R1424" s="236">
        <v>44621</v>
      </c>
      <c r="S1424" t="s">
        <v>8452</v>
      </c>
      <c r="T1424" s="227"/>
      <c r="U1424" s="227"/>
      <c r="V1424" s="227"/>
      <c r="W1424" s="227"/>
      <c r="X1424" s="228"/>
      <c r="Y1424" t="s">
        <v>8340</v>
      </c>
      <c r="Z1424">
        <v>1849719196</v>
      </c>
      <c r="AA1424" t="s">
        <v>8290</v>
      </c>
      <c r="AB1424" s="233" t="str">
        <f>_xlfn.IFNA(IF(Table[[#This Row],[Programme Partner]]&lt;&gt;Table[[#This Row],[Implementing Partner]],CONCATENATE(Table[[#This Row],[Programme Partner]],"-",Table[[#This Row],[Implementing Partner]]),Table[[#This Row],[Programme Partner]]),"")</f>
        <v>IOM-SHUSHILAN</v>
      </c>
    </row>
    <row r="1425" spans="1:28" ht="14.4" customHeight="1">
      <c r="A1425" s="183">
        <v>1524</v>
      </c>
      <c r="B1425" s="224" t="s">
        <v>5148</v>
      </c>
      <c r="C1425" s="225" t="s">
        <v>8341</v>
      </c>
      <c r="D1425" s="212" t="s">
        <v>5148</v>
      </c>
      <c r="E1425" s="215" t="s">
        <v>27</v>
      </c>
      <c r="F1425" s="224" t="s">
        <v>8013</v>
      </c>
      <c r="G1425" t="s">
        <v>8314</v>
      </c>
      <c r="H1425" s="224" t="str">
        <f>IFERROR(VLOOKUP(Table[[#This Row],[Activity Details of Assistance]],WHAT!E:F,2,FALSE),"")</f>
        <v># of HP sessions at HH level</v>
      </c>
      <c r="I1425" s="224"/>
      <c r="J1425">
        <v>7185</v>
      </c>
      <c r="K1425" t="s">
        <v>8280</v>
      </c>
      <c r="L1425" s="219" t="s">
        <v>13</v>
      </c>
      <c r="M1425" t="s">
        <v>14</v>
      </c>
      <c r="N1425" t="s">
        <v>309</v>
      </c>
      <c r="O1425" t="s">
        <v>1606</v>
      </c>
      <c r="P1425" t="s">
        <v>4654</v>
      </c>
      <c r="Q1425" s="236">
        <v>44651</v>
      </c>
      <c r="R1425" s="236">
        <v>44621</v>
      </c>
      <c r="S1425" t="s">
        <v>8452</v>
      </c>
      <c r="T1425" s="227"/>
      <c r="U1425" s="227"/>
      <c r="V1425" s="227"/>
      <c r="W1425" s="227"/>
      <c r="X1425" s="228"/>
      <c r="Y1425" t="s">
        <v>8340</v>
      </c>
      <c r="Z1425">
        <v>1849719196</v>
      </c>
      <c r="AA1425" t="s">
        <v>8290</v>
      </c>
      <c r="AB1425" s="233" t="str">
        <f>_xlfn.IFNA(IF(Table[[#This Row],[Programme Partner]]&lt;&gt;Table[[#This Row],[Implementing Partner]],CONCATENATE(Table[[#This Row],[Programme Partner]],"-",Table[[#This Row],[Implementing Partner]]),Table[[#This Row],[Programme Partner]]),"")</f>
        <v>IOM-SHUSHILAN</v>
      </c>
    </row>
    <row r="1426" spans="1:28" ht="14.4" customHeight="1">
      <c r="A1426" s="183">
        <v>1525</v>
      </c>
      <c r="B1426" s="224" t="s">
        <v>5148</v>
      </c>
      <c r="C1426" s="225" t="s">
        <v>8341</v>
      </c>
      <c r="D1426" s="212" t="s">
        <v>5148</v>
      </c>
      <c r="E1426" s="215" t="s">
        <v>27</v>
      </c>
      <c r="F1426" s="224" t="s">
        <v>8013</v>
      </c>
      <c r="G1426" t="s">
        <v>8360</v>
      </c>
      <c r="H1426" s="224" t="str">
        <f>IFERROR(VLOOKUP(Table[[#This Row],[Activity Details of Assistance]],WHAT!E:F,2,FALSE),"")</f>
        <v># of household</v>
      </c>
      <c r="I1426" s="224"/>
      <c r="J1426">
        <v>5569</v>
      </c>
      <c r="K1426" t="s">
        <v>8280</v>
      </c>
      <c r="L1426" s="219" t="s">
        <v>13</v>
      </c>
      <c r="M1426" t="s">
        <v>14</v>
      </c>
      <c r="N1426" t="s">
        <v>309</v>
      </c>
      <c r="O1426" t="s">
        <v>1606</v>
      </c>
      <c r="P1426" t="s">
        <v>4654</v>
      </c>
      <c r="Q1426" s="236">
        <v>44651</v>
      </c>
      <c r="R1426" s="236">
        <v>44621</v>
      </c>
      <c r="S1426" t="s">
        <v>8452</v>
      </c>
      <c r="T1426" s="227"/>
      <c r="U1426" s="227"/>
      <c r="V1426" s="227"/>
      <c r="W1426" s="227"/>
      <c r="X1426" s="228"/>
      <c r="Y1426" t="s">
        <v>8340</v>
      </c>
      <c r="Z1426">
        <v>1849719196</v>
      </c>
      <c r="AA1426" t="s">
        <v>8290</v>
      </c>
      <c r="AB1426" s="233" t="str">
        <f>_xlfn.IFNA(IF(Table[[#This Row],[Programme Partner]]&lt;&gt;Table[[#This Row],[Implementing Partner]],CONCATENATE(Table[[#This Row],[Programme Partner]],"-",Table[[#This Row],[Implementing Partner]]),Table[[#This Row],[Programme Partner]]),"")</f>
        <v>IOM-SHUSHILAN</v>
      </c>
    </row>
    <row r="1427" spans="1:28" ht="14.4" customHeight="1">
      <c r="A1427" s="183">
        <v>1526</v>
      </c>
      <c r="B1427" s="195" t="s">
        <v>5148</v>
      </c>
      <c r="C1427" s="225" t="s">
        <v>8341</v>
      </c>
      <c r="D1427" s="266" t="s">
        <v>5148</v>
      </c>
      <c r="E1427" s="215" t="s">
        <v>27</v>
      </c>
      <c r="F1427" s="224" t="s">
        <v>8013</v>
      </c>
      <c r="G1427" t="s">
        <v>8369</v>
      </c>
      <c r="H1427" s="224" t="str">
        <f>IFERROR(VLOOKUP(Table[[#This Row],[Activity Details of Assistance]],WHAT!E:F,2,FALSE),"")</f>
        <v># of female in reproductive age</v>
      </c>
      <c r="I1427" s="224"/>
      <c r="J1427">
        <v>8588</v>
      </c>
      <c r="K1427" t="s">
        <v>8280</v>
      </c>
      <c r="L1427" s="219" t="s">
        <v>13</v>
      </c>
      <c r="M1427" t="s">
        <v>14</v>
      </c>
      <c r="N1427" t="s">
        <v>309</v>
      </c>
      <c r="O1427" t="s">
        <v>1606</v>
      </c>
      <c r="P1427" t="s">
        <v>4654</v>
      </c>
      <c r="Q1427" s="236">
        <v>44651</v>
      </c>
      <c r="R1427" s="236">
        <v>44621</v>
      </c>
      <c r="S1427" t="s">
        <v>8452</v>
      </c>
      <c r="T1427" s="227"/>
      <c r="U1427" s="227"/>
      <c r="V1427" s="227"/>
      <c r="W1427" s="227"/>
      <c r="X1427" s="228"/>
      <c r="Y1427" t="s">
        <v>8340</v>
      </c>
      <c r="Z1427">
        <v>1849719196</v>
      </c>
      <c r="AA1427" t="s">
        <v>8290</v>
      </c>
      <c r="AB1427" s="233" t="str">
        <f>_xlfn.IFNA(IF(Table[[#This Row],[Programme Partner]]&lt;&gt;Table[[#This Row],[Implementing Partner]],CONCATENATE(Table[[#This Row],[Programme Partner]],"-",Table[[#This Row],[Implementing Partner]]),Table[[#This Row],[Programme Partner]]),"")</f>
        <v>IOM-SHUSHILAN</v>
      </c>
    </row>
    <row r="1428" spans="1:28" ht="14.4" customHeight="1">
      <c r="A1428" s="183">
        <v>1527</v>
      </c>
      <c r="B1428" s="202" t="s">
        <v>5148</v>
      </c>
      <c r="C1428" s="225" t="s">
        <v>8341</v>
      </c>
      <c r="D1428" s="212" t="s">
        <v>5148</v>
      </c>
      <c r="E1428" s="215" t="s">
        <v>27</v>
      </c>
      <c r="F1428" s="224" t="s">
        <v>8014</v>
      </c>
      <c r="G1428" s="195" t="s">
        <v>8361</v>
      </c>
      <c r="H1428" s="224" t="str">
        <f>IFERROR(VLOOKUP(Table[[#This Row],[Activity Details of Assistance]],WHAT!E:F,2,FALSE),"")</f>
        <v># of plant</v>
      </c>
      <c r="I1428" s="224"/>
      <c r="J1428">
        <v>3</v>
      </c>
      <c r="K1428" t="s">
        <v>8280</v>
      </c>
      <c r="L1428" s="219" t="s">
        <v>13</v>
      </c>
      <c r="M1428" t="s">
        <v>14</v>
      </c>
      <c r="N1428" t="s">
        <v>309</v>
      </c>
      <c r="O1428" t="s">
        <v>1606</v>
      </c>
      <c r="P1428" t="s">
        <v>4654</v>
      </c>
      <c r="Q1428" s="236">
        <v>44651</v>
      </c>
      <c r="R1428" s="236">
        <v>44621</v>
      </c>
      <c r="S1428" t="s">
        <v>8452</v>
      </c>
      <c r="T1428" s="227"/>
      <c r="U1428" s="227"/>
      <c r="V1428" s="227"/>
      <c r="W1428" s="227"/>
      <c r="X1428" s="228"/>
      <c r="Y1428" t="s">
        <v>8340</v>
      </c>
      <c r="Z1428">
        <v>1849719196</v>
      </c>
      <c r="AA1428" t="s">
        <v>8290</v>
      </c>
      <c r="AB1428" s="233" t="str">
        <f>_xlfn.IFNA(IF(Table[[#This Row],[Programme Partner]]&lt;&gt;Table[[#This Row],[Implementing Partner]],CONCATENATE(Table[[#This Row],[Programme Partner]],"-",Table[[#This Row],[Implementing Partner]]),Table[[#This Row],[Programme Partner]]),"")</f>
        <v>IOM-SHUSHILAN</v>
      </c>
    </row>
    <row r="1429" spans="1:28" ht="14.4" customHeight="1">
      <c r="A1429" s="183">
        <v>1528</v>
      </c>
      <c r="B1429" s="202" t="s">
        <v>5148</v>
      </c>
      <c r="C1429" s="225" t="s">
        <v>8341</v>
      </c>
      <c r="D1429" s="212" t="s">
        <v>5148</v>
      </c>
      <c r="E1429" s="215" t="s">
        <v>27</v>
      </c>
      <c r="F1429" s="224" t="s">
        <v>8014</v>
      </c>
      <c r="G1429" t="s">
        <v>8364</v>
      </c>
      <c r="H1429" s="224" t="str">
        <f>IFERROR(VLOOKUP(Table[[#This Row],[Activity Details of Assistance]],WHAT!E:F,2,FALSE),"")</f>
        <v># of 80L/120L bin</v>
      </c>
      <c r="I1429" s="224"/>
      <c r="J1429">
        <v>2</v>
      </c>
      <c r="K1429" t="s">
        <v>8280</v>
      </c>
      <c r="L1429" s="219" t="s">
        <v>13</v>
      </c>
      <c r="M1429" t="s">
        <v>14</v>
      </c>
      <c r="N1429" t="s">
        <v>309</v>
      </c>
      <c r="O1429" t="s">
        <v>1606</v>
      </c>
      <c r="P1429" t="s">
        <v>4654</v>
      </c>
      <c r="Q1429" s="236">
        <v>44651</v>
      </c>
      <c r="R1429" s="236">
        <v>44621</v>
      </c>
      <c r="S1429" t="s">
        <v>8452</v>
      </c>
      <c r="T1429" s="227"/>
      <c r="U1429" s="227"/>
      <c r="V1429" s="227"/>
      <c r="W1429" s="227"/>
      <c r="X1429" s="228"/>
      <c r="Y1429" t="s">
        <v>8340</v>
      </c>
      <c r="Z1429">
        <v>1849719196</v>
      </c>
      <c r="AA1429" t="s">
        <v>8290</v>
      </c>
      <c r="AB1429" s="233" t="str">
        <f>_xlfn.IFNA(IF(Table[[#This Row],[Programme Partner]]&lt;&gt;Table[[#This Row],[Implementing Partner]],CONCATENATE(Table[[#This Row],[Programme Partner]],"-",Table[[#This Row],[Implementing Partner]]),Table[[#This Row],[Programme Partner]]),"")</f>
        <v>IOM-SHUSHILAN</v>
      </c>
    </row>
    <row r="1430" spans="1:28" ht="14.4" customHeight="1">
      <c r="A1430" s="183">
        <v>1529</v>
      </c>
      <c r="B1430" s="202" t="s">
        <v>5234</v>
      </c>
      <c r="C1430" s="225" t="s">
        <v>5234</v>
      </c>
      <c r="D1430" s="212" t="s">
        <v>8343</v>
      </c>
      <c r="E1430" s="215" t="s">
        <v>27</v>
      </c>
      <c r="F1430" s="224" t="s">
        <v>8011</v>
      </c>
      <c r="G1430" t="s">
        <v>8355</v>
      </c>
      <c r="H1430" s="224" t="str">
        <f>IFERROR(VLOOKUP(Table[[#This Row],[Activity Details of Assistance]],WHAT!E:F,2,FALSE),"")</f>
        <v># of water network</v>
      </c>
      <c r="I1430" s="224"/>
      <c r="J1430">
        <v>1</v>
      </c>
      <c r="K1430" t="s">
        <v>8280</v>
      </c>
      <c r="L1430" s="219" t="s">
        <v>13</v>
      </c>
      <c r="M1430" t="s">
        <v>14</v>
      </c>
      <c r="N1430" t="s">
        <v>307</v>
      </c>
      <c r="O1430" t="s">
        <v>1599</v>
      </c>
      <c r="P1430" t="s">
        <v>4726</v>
      </c>
      <c r="Q1430" s="236">
        <v>44651</v>
      </c>
      <c r="R1430" s="236">
        <v>44652</v>
      </c>
      <c r="S1430" t="s">
        <v>8452</v>
      </c>
      <c r="T1430" s="227"/>
      <c r="U1430" s="227"/>
      <c r="V1430" s="227"/>
      <c r="W1430" s="227"/>
      <c r="X1430" s="228"/>
      <c r="Y1430" t="s">
        <v>8414</v>
      </c>
      <c r="Z1430">
        <v>1708521596</v>
      </c>
      <c r="AA1430" t="s">
        <v>8415</v>
      </c>
      <c r="AB1430" s="233" t="str">
        <f>_xlfn.IFNA(IF(Table[[#This Row],[Programme Partner]]&lt;&gt;Table[[#This Row],[Implementing Partner]],CONCATENATE(Table[[#This Row],[Programme Partner]],"-",Table[[#This Row],[Implementing Partner]]),Table[[#This Row],[Programme Partner]]),"")</f>
        <v>SCI</v>
      </c>
    </row>
    <row r="1431" spans="1:28" ht="14.4" customHeight="1">
      <c r="A1431" s="183">
        <v>1530</v>
      </c>
      <c r="B1431" s="202" t="s">
        <v>5234</v>
      </c>
      <c r="C1431" s="225" t="s">
        <v>5234</v>
      </c>
      <c r="D1431" s="212" t="s">
        <v>8343</v>
      </c>
      <c r="E1431" s="215" t="s">
        <v>27</v>
      </c>
      <c r="F1431" s="224" t="s">
        <v>8012</v>
      </c>
      <c r="G1431" s="195" t="s">
        <v>8585</v>
      </c>
      <c r="H1431" s="224" t="str">
        <f>IFERROR(VLOOKUP(Table[[#This Row],[Activity Details of Assistance]],WHAT!E:F,2,FALSE),"")</f>
        <v xml:space="preserve"># of door </v>
      </c>
      <c r="I1431" s="224"/>
      <c r="J1431">
        <v>2</v>
      </c>
      <c r="K1431" t="s">
        <v>8280</v>
      </c>
      <c r="L1431" s="219" t="s">
        <v>13</v>
      </c>
      <c r="M1431" t="s">
        <v>14</v>
      </c>
      <c r="N1431" t="s">
        <v>307</v>
      </c>
      <c r="O1431" t="s">
        <v>1599</v>
      </c>
      <c r="P1431" t="s">
        <v>4726</v>
      </c>
      <c r="Q1431" s="236">
        <v>44651</v>
      </c>
      <c r="R1431" s="236">
        <v>44652</v>
      </c>
      <c r="S1431" t="s">
        <v>8452</v>
      </c>
      <c r="T1431" s="227"/>
      <c r="U1431" s="227"/>
      <c r="V1431" s="227"/>
      <c r="W1431" s="227"/>
      <c r="X1431" s="228"/>
      <c r="Y1431" t="s">
        <v>8414</v>
      </c>
      <c r="Z1431">
        <v>1708521596</v>
      </c>
      <c r="AA1431" t="s">
        <v>8415</v>
      </c>
      <c r="AB1431" s="233" t="str">
        <f>_xlfn.IFNA(IF(Table[[#This Row],[Programme Partner]]&lt;&gt;Table[[#This Row],[Implementing Partner]],CONCATENATE(Table[[#This Row],[Programme Partner]],"-",Table[[#This Row],[Implementing Partner]]),Table[[#This Row],[Programme Partner]]),"")</f>
        <v>SCI</v>
      </c>
    </row>
    <row r="1432" spans="1:28" ht="14.4" customHeight="1">
      <c r="A1432" s="183">
        <v>1531</v>
      </c>
      <c r="B1432" s="202" t="s">
        <v>5234</v>
      </c>
      <c r="C1432" s="225" t="s">
        <v>5234</v>
      </c>
      <c r="D1432" s="212" t="s">
        <v>8343</v>
      </c>
      <c r="E1432" s="215" t="s">
        <v>27</v>
      </c>
      <c r="F1432" s="224" t="s">
        <v>8012</v>
      </c>
      <c r="G1432" s="195" t="s">
        <v>8586</v>
      </c>
      <c r="H1432" s="224" t="str">
        <f>IFERROR(VLOOKUP(Table[[#This Row],[Activity Details of Assistance]],WHAT!E:F,2,FALSE),"")</f>
        <v># of door</v>
      </c>
      <c r="I1432" s="224"/>
      <c r="J1432">
        <v>21</v>
      </c>
      <c r="K1432" t="s">
        <v>8280</v>
      </c>
      <c r="L1432" s="219" t="s">
        <v>13</v>
      </c>
      <c r="M1432" t="s">
        <v>14</v>
      </c>
      <c r="N1432" t="s">
        <v>307</v>
      </c>
      <c r="O1432" t="s">
        <v>1599</v>
      </c>
      <c r="P1432" t="s">
        <v>4726</v>
      </c>
      <c r="Q1432" s="236">
        <v>44651</v>
      </c>
      <c r="R1432" s="236">
        <v>44652</v>
      </c>
      <c r="S1432" t="s">
        <v>8452</v>
      </c>
      <c r="T1432" s="227"/>
      <c r="U1432" s="227"/>
      <c r="V1432" s="227"/>
      <c r="W1432" s="227"/>
      <c r="X1432" s="228"/>
      <c r="Y1432" t="s">
        <v>8414</v>
      </c>
      <c r="Z1432">
        <v>1708521596</v>
      </c>
      <c r="AA1432" t="s">
        <v>8415</v>
      </c>
      <c r="AB1432" s="233" t="str">
        <f>_xlfn.IFNA(IF(Table[[#This Row],[Programme Partner]]&lt;&gt;Table[[#This Row],[Implementing Partner]],CONCATENATE(Table[[#This Row],[Programme Partner]],"-",Table[[#This Row],[Implementing Partner]]),Table[[#This Row],[Programme Partner]]),"")</f>
        <v>SCI</v>
      </c>
    </row>
    <row r="1433" spans="1:28" ht="14.4" customHeight="1">
      <c r="A1433" s="183">
        <v>1532</v>
      </c>
      <c r="B1433" s="202" t="s">
        <v>5234</v>
      </c>
      <c r="C1433" s="225" t="s">
        <v>5234</v>
      </c>
      <c r="D1433" s="212" t="s">
        <v>8343</v>
      </c>
      <c r="E1433" s="215" t="s">
        <v>27</v>
      </c>
      <c r="F1433" s="224" t="s">
        <v>8012</v>
      </c>
      <c r="G1433" t="s">
        <v>8357</v>
      </c>
      <c r="H1433" s="224" t="str">
        <f>IFERROR(VLOOKUP(Table[[#This Row],[Activity Details of Assistance]],WHAT!E:F,2,FALSE),"")</f>
        <v># of door</v>
      </c>
      <c r="I1433" s="224"/>
      <c r="J1433">
        <v>20</v>
      </c>
      <c r="K1433" t="s">
        <v>8280</v>
      </c>
      <c r="L1433" s="219" t="s">
        <v>13</v>
      </c>
      <c r="M1433" t="s">
        <v>14</v>
      </c>
      <c r="N1433" t="s">
        <v>307</v>
      </c>
      <c r="O1433" t="s">
        <v>1599</v>
      </c>
      <c r="P1433" t="s">
        <v>4726</v>
      </c>
      <c r="Q1433" s="236">
        <v>44651</v>
      </c>
      <c r="R1433" s="236">
        <v>44652</v>
      </c>
      <c r="S1433" t="s">
        <v>8452</v>
      </c>
      <c r="T1433" s="227"/>
      <c r="U1433" s="227"/>
      <c r="V1433" s="227"/>
      <c r="W1433" s="227"/>
      <c r="X1433" s="228"/>
      <c r="Y1433" t="s">
        <v>8414</v>
      </c>
      <c r="Z1433">
        <v>1708521596</v>
      </c>
      <c r="AA1433" t="s">
        <v>8415</v>
      </c>
      <c r="AB1433" s="233" t="str">
        <f>_xlfn.IFNA(IF(Table[[#This Row],[Programme Partner]]&lt;&gt;Table[[#This Row],[Implementing Partner]],CONCATENATE(Table[[#This Row],[Programme Partner]],"-",Table[[#This Row],[Implementing Partner]]),Table[[#This Row],[Programme Partner]]),"")</f>
        <v>SCI</v>
      </c>
    </row>
    <row r="1434" spans="1:28" ht="14.4" customHeight="1">
      <c r="A1434" s="183">
        <v>1533</v>
      </c>
      <c r="B1434" s="202" t="s">
        <v>5234</v>
      </c>
      <c r="C1434" s="225" t="s">
        <v>5234</v>
      </c>
      <c r="D1434" s="212" t="s">
        <v>8343</v>
      </c>
      <c r="E1434" s="215" t="s">
        <v>27</v>
      </c>
      <c r="F1434" s="224" t="s">
        <v>8013</v>
      </c>
      <c r="G1434" t="s">
        <v>8314</v>
      </c>
      <c r="H1434" s="224" t="str">
        <f>IFERROR(VLOOKUP(Table[[#This Row],[Activity Details of Assistance]],WHAT!E:F,2,FALSE),"")</f>
        <v># of HP sessions at HH level</v>
      </c>
      <c r="I1434" s="224"/>
      <c r="J1434">
        <v>100</v>
      </c>
      <c r="K1434" t="s">
        <v>8280</v>
      </c>
      <c r="L1434" s="219" t="s">
        <v>13</v>
      </c>
      <c r="M1434" t="s">
        <v>14</v>
      </c>
      <c r="N1434" t="s">
        <v>307</v>
      </c>
      <c r="O1434" t="s">
        <v>1599</v>
      </c>
      <c r="P1434" t="s">
        <v>4726</v>
      </c>
      <c r="Q1434" s="236">
        <v>44651</v>
      </c>
      <c r="R1434" s="236">
        <v>44652</v>
      </c>
      <c r="S1434" t="s">
        <v>8452</v>
      </c>
      <c r="T1434" s="227"/>
      <c r="U1434" s="227"/>
      <c r="V1434" s="227"/>
      <c r="W1434" s="227"/>
      <c r="X1434" s="228"/>
      <c r="Y1434" t="s">
        <v>8414</v>
      </c>
      <c r="Z1434">
        <v>1708521596</v>
      </c>
      <c r="AA1434" t="s">
        <v>8415</v>
      </c>
      <c r="AB1434" s="233" t="str">
        <f>_xlfn.IFNA(IF(Table[[#This Row],[Programme Partner]]&lt;&gt;Table[[#This Row],[Implementing Partner]],CONCATENATE(Table[[#This Row],[Programme Partner]],"-",Table[[#This Row],[Implementing Partner]]),Table[[#This Row],[Programme Partner]]),"")</f>
        <v>SCI</v>
      </c>
    </row>
    <row r="1435" spans="1:28" ht="14.4" customHeight="1">
      <c r="A1435" s="183">
        <v>1534</v>
      </c>
      <c r="B1435" s="202" t="s">
        <v>5234</v>
      </c>
      <c r="C1435" s="225" t="s">
        <v>5234</v>
      </c>
      <c r="D1435" s="212" t="s">
        <v>8343</v>
      </c>
      <c r="E1435" s="215" t="s">
        <v>27</v>
      </c>
      <c r="F1435" s="224" t="s">
        <v>8014</v>
      </c>
      <c r="G1435" t="s">
        <v>8358</v>
      </c>
      <c r="H1435" s="224" t="str">
        <f>IFERROR(VLOOKUP(Table[[#This Row],[Activity Details of Assistance]],WHAT!E:F,2,FALSE),"")</f>
        <v># of campaign per camp </v>
      </c>
      <c r="I1435" s="224"/>
      <c r="J1435">
        <v>2</v>
      </c>
      <c r="K1435" t="s">
        <v>8280</v>
      </c>
      <c r="L1435" s="219" t="s">
        <v>13</v>
      </c>
      <c r="M1435" t="s">
        <v>14</v>
      </c>
      <c r="N1435" t="s">
        <v>307</v>
      </c>
      <c r="O1435" t="s">
        <v>1599</v>
      </c>
      <c r="P1435" t="s">
        <v>4726</v>
      </c>
      <c r="Q1435" s="236">
        <v>44651</v>
      </c>
      <c r="R1435" s="236">
        <v>44652</v>
      </c>
      <c r="S1435" t="s">
        <v>8452</v>
      </c>
      <c r="T1435" s="227"/>
      <c r="U1435" s="227"/>
      <c r="V1435" s="227"/>
      <c r="W1435" s="227"/>
      <c r="X1435" s="228"/>
      <c r="Y1435" t="s">
        <v>8414</v>
      </c>
      <c r="Z1435">
        <v>1708521596</v>
      </c>
      <c r="AA1435" t="s">
        <v>8415</v>
      </c>
      <c r="AB1435" s="233" t="str">
        <f>_xlfn.IFNA(IF(Table[[#This Row],[Programme Partner]]&lt;&gt;Table[[#This Row],[Implementing Partner]],CONCATENATE(Table[[#This Row],[Programme Partner]],"-",Table[[#This Row],[Implementing Partner]]),Table[[#This Row],[Programme Partner]]),"")</f>
        <v>SCI</v>
      </c>
    </row>
    <row r="1436" spans="1:28" ht="14.4" customHeight="1">
      <c r="A1436" s="183">
        <v>1535</v>
      </c>
      <c r="B1436" s="202" t="s">
        <v>5234</v>
      </c>
      <c r="C1436" s="225" t="s">
        <v>5234</v>
      </c>
      <c r="D1436" s="212" t="s">
        <v>8343</v>
      </c>
      <c r="E1436" s="215" t="s">
        <v>27</v>
      </c>
      <c r="F1436" s="224" t="s">
        <v>8014</v>
      </c>
      <c r="G1436" s="195" t="s">
        <v>8361</v>
      </c>
      <c r="H1436" s="224" t="str">
        <f>IFERROR(VLOOKUP(Table[[#This Row],[Activity Details of Assistance]],WHAT!E:F,2,FALSE),"")</f>
        <v># of plant</v>
      </c>
      <c r="I1436" s="224"/>
      <c r="J1436">
        <v>1</v>
      </c>
      <c r="K1436" t="s">
        <v>8280</v>
      </c>
      <c r="L1436" s="219" t="s">
        <v>13</v>
      </c>
      <c r="M1436" t="s">
        <v>14</v>
      </c>
      <c r="N1436" t="s">
        <v>307</v>
      </c>
      <c r="O1436" t="s">
        <v>1599</v>
      </c>
      <c r="P1436" t="s">
        <v>4726</v>
      </c>
      <c r="Q1436" s="236">
        <v>44651</v>
      </c>
      <c r="R1436" s="236">
        <v>44652</v>
      </c>
      <c r="S1436" t="s">
        <v>8452</v>
      </c>
      <c r="T1436" s="227"/>
      <c r="U1436" s="227"/>
      <c r="V1436" s="227"/>
      <c r="W1436" s="227"/>
      <c r="X1436" s="228"/>
      <c r="Y1436" t="s">
        <v>8414</v>
      </c>
      <c r="Z1436">
        <v>1708521596</v>
      </c>
      <c r="AA1436" t="s">
        <v>8415</v>
      </c>
      <c r="AB1436" s="233" t="str">
        <f>_xlfn.IFNA(IF(Table[[#This Row],[Programme Partner]]&lt;&gt;Table[[#This Row],[Implementing Partner]],CONCATENATE(Table[[#This Row],[Programme Partner]],"-",Table[[#This Row],[Implementing Partner]]),Table[[#This Row],[Programme Partner]]),"")</f>
        <v>SCI</v>
      </c>
    </row>
    <row r="1437" spans="1:28" ht="14.4" customHeight="1">
      <c r="A1437" s="183">
        <v>1536</v>
      </c>
      <c r="B1437" s="202" t="s">
        <v>5148</v>
      </c>
      <c r="C1437" s="225" t="s">
        <v>5184</v>
      </c>
      <c r="D1437" s="212" t="s">
        <v>5148</v>
      </c>
      <c r="E1437" s="215" t="s">
        <v>27</v>
      </c>
      <c r="F1437" s="224" t="s">
        <v>8011</v>
      </c>
      <c r="G1437" s="195" t="s">
        <v>8584</v>
      </c>
      <c r="H1437" s="224" t="str">
        <f>IFERROR(VLOOKUP(Table[[#This Row],[Activity Details of Assistance]],WHAT!E:F,2,FALSE),"")</f>
        <v># of tube well</v>
      </c>
      <c r="I1437" s="224"/>
      <c r="J1437">
        <v>309</v>
      </c>
      <c r="K1437" t="s">
        <v>8280</v>
      </c>
      <c r="L1437" s="219" t="s">
        <v>13</v>
      </c>
      <c r="M1437" t="s">
        <v>14</v>
      </c>
      <c r="N1437" t="s">
        <v>309</v>
      </c>
      <c r="O1437" t="s">
        <v>1606</v>
      </c>
      <c r="P1437" t="s">
        <v>5868</v>
      </c>
      <c r="Q1437" s="236">
        <v>44651</v>
      </c>
      <c r="R1437" s="236">
        <v>44621</v>
      </c>
      <c r="S1437" t="s">
        <v>8452</v>
      </c>
      <c r="T1437" s="227"/>
      <c r="U1437" s="227"/>
      <c r="V1437" s="227"/>
      <c r="W1437" s="227"/>
      <c r="X1437" s="228"/>
      <c r="Y1437" t="s">
        <v>8471</v>
      </c>
      <c r="Z1437">
        <v>1683360887</v>
      </c>
      <c r="AA1437" t="s">
        <v>8312</v>
      </c>
      <c r="AB1437" s="233" t="str">
        <f>_xlfn.IFNA(IF(Table[[#This Row],[Programme Partner]]&lt;&gt;Table[[#This Row],[Implementing Partner]],CONCATENATE(Table[[#This Row],[Programme Partner]],"-",Table[[#This Row],[Implementing Partner]]),Table[[#This Row],[Programme Partner]]),"")</f>
        <v>IOM-NGOF</v>
      </c>
    </row>
    <row r="1438" spans="1:28" ht="14.4" customHeight="1">
      <c r="A1438" s="183">
        <v>1537</v>
      </c>
      <c r="B1438" s="202" t="s">
        <v>5148</v>
      </c>
      <c r="C1438" s="225" t="s">
        <v>5184</v>
      </c>
      <c r="D1438" s="212" t="s">
        <v>5148</v>
      </c>
      <c r="E1438" s="215" t="s">
        <v>27</v>
      </c>
      <c r="F1438" s="224" t="s">
        <v>8011</v>
      </c>
      <c r="G1438" t="s">
        <v>8325</v>
      </c>
      <c r="H1438" s="224" t="str">
        <f>IFERROR(VLOOKUP(Table[[#This Row],[Activity Details of Assistance]],WHAT!E:F,2,FALSE),"")</f>
        <v># of tube well</v>
      </c>
      <c r="I1438" s="224"/>
      <c r="J1438">
        <v>10</v>
      </c>
      <c r="K1438" t="s">
        <v>8280</v>
      </c>
      <c r="L1438" s="219" t="s">
        <v>13</v>
      </c>
      <c r="M1438" t="s">
        <v>14</v>
      </c>
      <c r="N1438" t="s">
        <v>309</v>
      </c>
      <c r="O1438" t="s">
        <v>1606</v>
      </c>
      <c r="P1438" t="s">
        <v>5868</v>
      </c>
      <c r="Q1438" s="236">
        <v>44651</v>
      </c>
      <c r="R1438" s="236">
        <v>44621</v>
      </c>
      <c r="S1438" t="s">
        <v>8452</v>
      </c>
      <c r="T1438" s="227"/>
      <c r="U1438" s="227"/>
      <c r="V1438" s="227"/>
      <c r="W1438" s="227"/>
      <c r="X1438" s="228"/>
      <c r="Y1438" t="s">
        <v>8471</v>
      </c>
      <c r="Z1438">
        <v>1683360887</v>
      </c>
      <c r="AA1438" t="s">
        <v>8312</v>
      </c>
      <c r="AB1438" s="233" t="str">
        <f>_xlfn.IFNA(IF(Table[[#This Row],[Programme Partner]]&lt;&gt;Table[[#This Row],[Implementing Partner]],CONCATENATE(Table[[#This Row],[Programme Partner]],"-",Table[[#This Row],[Implementing Partner]]),Table[[#This Row],[Programme Partner]]),"")</f>
        <v>IOM-NGOF</v>
      </c>
    </row>
    <row r="1439" spans="1:28" ht="14.4" customHeight="1">
      <c r="A1439" s="183">
        <v>1538</v>
      </c>
      <c r="B1439" s="224" t="s">
        <v>5148</v>
      </c>
      <c r="C1439" s="225" t="s">
        <v>5184</v>
      </c>
      <c r="D1439" s="226" t="s">
        <v>5148</v>
      </c>
      <c r="E1439" s="215" t="s">
        <v>27</v>
      </c>
      <c r="F1439" s="224" t="s">
        <v>8011</v>
      </c>
      <c r="G1439" t="s">
        <v>8318</v>
      </c>
      <c r="H1439" s="224" t="str">
        <f>IFERROR(VLOOKUP(Table[[#This Row],[Activity Details of Assistance]],WHAT!E:F,2,FALSE),"")</f>
        <v># of household</v>
      </c>
      <c r="I1439" s="224"/>
      <c r="J1439">
        <f>42480/200</f>
        <v>212.4</v>
      </c>
      <c r="K1439" t="s">
        <v>8280</v>
      </c>
      <c r="L1439" s="219" t="s">
        <v>13</v>
      </c>
      <c r="M1439" t="s">
        <v>14</v>
      </c>
      <c r="N1439" t="s">
        <v>309</v>
      </c>
      <c r="O1439" t="s">
        <v>1606</v>
      </c>
      <c r="P1439" t="s">
        <v>5868</v>
      </c>
      <c r="Q1439" s="236">
        <v>44651</v>
      </c>
      <c r="R1439" s="236">
        <v>44621</v>
      </c>
      <c r="S1439" t="s">
        <v>8452</v>
      </c>
      <c r="T1439" s="227"/>
      <c r="U1439" s="227"/>
      <c r="V1439" s="227"/>
      <c r="W1439" s="227"/>
      <c r="X1439" s="228"/>
      <c r="Y1439" t="s">
        <v>8471</v>
      </c>
      <c r="Z1439">
        <v>1683360887</v>
      </c>
      <c r="AA1439" t="s">
        <v>8312</v>
      </c>
      <c r="AB1439" s="233" t="str">
        <f>_xlfn.IFNA(IF(Table[[#This Row],[Programme Partner]]&lt;&gt;Table[[#This Row],[Implementing Partner]],CONCATENATE(Table[[#This Row],[Programme Partner]],"-",Table[[#This Row],[Implementing Partner]]),Table[[#This Row],[Programme Partner]]),"")</f>
        <v>IOM-NGOF</v>
      </c>
    </row>
    <row r="1440" spans="1:28" ht="14.4" customHeight="1">
      <c r="A1440" s="183">
        <v>1539</v>
      </c>
      <c r="B1440" s="224" t="s">
        <v>5148</v>
      </c>
      <c r="C1440" s="225" t="s">
        <v>5184</v>
      </c>
      <c r="D1440" s="226" t="s">
        <v>5148</v>
      </c>
      <c r="E1440" s="215" t="s">
        <v>27</v>
      </c>
      <c r="F1440" s="224" t="s">
        <v>8011</v>
      </c>
      <c r="G1440" t="s">
        <v>8019</v>
      </c>
      <c r="H1440" s="224" t="str">
        <f>IFERROR(VLOOKUP(Table[[#This Row],[Activity Details of Assistance]],WHAT!E:F,2,FALSE),"")</f>
        <v>N/A</v>
      </c>
      <c r="I1440" s="224"/>
      <c r="J1440">
        <v>1433</v>
      </c>
      <c r="K1440" t="s">
        <v>8280</v>
      </c>
      <c r="L1440" s="219" t="s">
        <v>13</v>
      </c>
      <c r="M1440" t="s">
        <v>14</v>
      </c>
      <c r="N1440" t="s">
        <v>309</v>
      </c>
      <c r="O1440" t="s">
        <v>1606</v>
      </c>
      <c r="P1440" t="s">
        <v>5868</v>
      </c>
      <c r="Q1440" s="236">
        <v>44651</v>
      </c>
      <c r="R1440" s="236">
        <v>44621</v>
      </c>
      <c r="S1440" t="s">
        <v>8452</v>
      </c>
      <c r="T1440" s="227"/>
      <c r="U1440" s="227"/>
      <c r="V1440" s="227"/>
      <c r="W1440" s="227"/>
      <c r="X1440" s="228"/>
      <c r="Y1440" t="s">
        <v>8471</v>
      </c>
      <c r="Z1440">
        <v>1683360887</v>
      </c>
      <c r="AA1440" t="s">
        <v>8312</v>
      </c>
      <c r="AB1440" s="233" t="str">
        <f>_xlfn.IFNA(IF(Table[[#This Row],[Programme Partner]]&lt;&gt;Table[[#This Row],[Implementing Partner]],CONCATENATE(Table[[#This Row],[Programme Partner]],"-",Table[[#This Row],[Implementing Partner]]),Table[[#This Row],[Programme Partner]]),"")</f>
        <v>IOM-NGOF</v>
      </c>
    </row>
    <row r="1441" spans="1:28" ht="14.4" customHeight="1">
      <c r="A1441" s="183">
        <v>1540</v>
      </c>
      <c r="B1441" s="224" t="s">
        <v>5148</v>
      </c>
      <c r="C1441" s="225" t="s">
        <v>5184</v>
      </c>
      <c r="D1441" s="226" t="s">
        <v>5148</v>
      </c>
      <c r="E1441" s="215" t="s">
        <v>27</v>
      </c>
      <c r="F1441" s="224" t="s">
        <v>8012</v>
      </c>
      <c r="G1441" s="195" t="s">
        <v>8585</v>
      </c>
      <c r="H1441" s="224" t="str">
        <f>IFERROR(VLOOKUP(Table[[#This Row],[Activity Details of Assistance]],WHAT!E:F,2,FALSE),"")</f>
        <v xml:space="preserve"># of door </v>
      </c>
      <c r="I1441" s="224"/>
      <c r="J1441">
        <v>46</v>
      </c>
      <c r="K1441" t="s">
        <v>8280</v>
      </c>
      <c r="L1441" s="219" t="s">
        <v>13</v>
      </c>
      <c r="M1441" t="s">
        <v>14</v>
      </c>
      <c r="N1441" t="s">
        <v>309</v>
      </c>
      <c r="O1441" t="s">
        <v>1606</v>
      </c>
      <c r="P1441" t="s">
        <v>5868</v>
      </c>
      <c r="Q1441" s="236">
        <v>44651</v>
      </c>
      <c r="R1441" s="236">
        <v>44621</v>
      </c>
      <c r="S1441" t="s">
        <v>8452</v>
      </c>
      <c r="T1441" s="227"/>
      <c r="U1441" s="227"/>
      <c r="V1441" s="227"/>
      <c r="W1441" s="227"/>
      <c r="X1441" s="228"/>
      <c r="Y1441" t="s">
        <v>8471</v>
      </c>
      <c r="Z1441">
        <v>1683360887</v>
      </c>
      <c r="AA1441" t="s">
        <v>8312</v>
      </c>
      <c r="AB1441" s="233" t="str">
        <f>_xlfn.IFNA(IF(Table[[#This Row],[Programme Partner]]&lt;&gt;Table[[#This Row],[Implementing Partner]],CONCATENATE(Table[[#This Row],[Programme Partner]],"-",Table[[#This Row],[Implementing Partner]]),Table[[#This Row],[Programme Partner]]),"")</f>
        <v>IOM-NGOF</v>
      </c>
    </row>
    <row r="1442" spans="1:28" ht="14.4" customHeight="1">
      <c r="A1442" s="183">
        <v>1541</v>
      </c>
      <c r="B1442" s="224" t="s">
        <v>5148</v>
      </c>
      <c r="C1442" s="225" t="s">
        <v>5184</v>
      </c>
      <c r="D1442" s="226" t="s">
        <v>5148</v>
      </c>
      <c r="E1442" s="215" t="s">
        <v>27</v>
      </c>
      <c r="F1442" s="224" t="s">
        <v>8012</v>
      </c>
      <c r="G1442" t="s">
        <v>8359</v>
      </c>
      <c r="H1442" s="224" t="str">
        <f>IFERROR(VLOOKUP(Table[[#This Row],[Activity Details of Assistance]],WHAT!E:F,2,FALSE),"")</f>
        <v># of FSM Site</v>
      </c>
      <c r="I1442" s="224"/>
      <c r="J1442">
        <v>9</v>
      </c>
      <c r="K1442" t="s">
        <v>8280</v>
      </c>
      <c r="L1442" s="219" t="s">
        <v>13</v>
      </c>
      <c r="M1442" t="s">
        <v>14</v>
      </c>
      <c r="N1442" t="s">
        <v>309</v>
      </c>
      <c r="O1442" t="s">
        <v>1606</v>
      </c>
      <c r="P1442" t="s">
        <v>5868</v>
      </c>
      <c r="Q1442" s="236">
        <v>44651</v>
      </c>
      <c r="R1442" s="236">
        <v>44621</v>
      </c>
      <c r="S1442" t="s">
        <v>8452</v>
      </c>
      <c r="T1442" s="227"/>
      <c r="U1442" s="227"/>
      <c r="V1442" s="227"/>
      <c r="W1442" s="227"/>
      <c r="X1442" s="228"/>
      <c r="Y1442" t="s">
        <v>8471</v>
      </c>
      <c r="Z1442">
        <v>1683360887</v>
      </c>
      <c r="AA1442" t="s">
        <v>8312</v>
      </c>
      <c r="AB1442" s="233" t="str">
        <f>_xlfn.IFNA(IF(Table[[#This Row],[Programme Partner]]&lt;&gt;Table[[#This Row],[Implementing Partner]],CONCATENATE(Table[[#This Row],[Programme Partner]],"-",Table[[#This Row],[Implementing Partner]]),Table[[#This Row],[Programme Partner]]),"")</f>
        <v>IOM-NGOF</v>
      </c>
    </row>
    <row r="1443" spans="1:28" ht="14.4" customHeight="1">
      <c r="A1443" s="183">
        <v>1542</v>
      </c>
      <c r="B1443" s="224" t="s">
        <v>5148</v>
      </c>
      <c r="C1443" s="225" t="s">
        <v>5184</v>
      </c>
      <c r="D1443" s="226" t="s">
        <v>5148</v>
      </c>
      <c r="E1443" s="215" t="s">
        <v>27</v>
      </c>
      <c r="F1443" s="224" t="s">
        <v>8012</v>
      </c>
      <c r="G1443" s="195" t="s">
        <v>8586</v>
      </c>
      <c r="H1443" s="224" t="str">
        <f>IFERROR(VLOOKUP(Table[[#This Row],[Activity Details of Assistance]],WHAT!E:F,2,FALSE),"")</f>
        <v># of door</v>
      </c>
      <c r="I1443" s="224"/>
      <c r="J1443">
        <v>371</v>
      </c>
      <c r="K1443" t="s">
        <v>8280</v>
      </c>
      <c r="L1443" s="219" t="s">
        <v>13</v>
      </c>
      <c r="M1443" t="s">
        <v>14</v>
      </c>
      <c r="N1443" t="s">
        <v>309</v>
      </c>
      <c r="O1443" t="s">
        <v>1606</v>
      </c>
      <c r="P1443" t="s">
        <v>5868</v>
      </c>
      <c r="Q1443" s="236">
        <v>44651</v>
      </c>
      <c r="R1443" s="236">
        <v>44621</v>
      </c>
      <c r="S1443" t="s">
        <v>8452</v>
      </c>
      <c r="T1443" s="227"/>
      <c r="U1443" s="227"/>
      <c r="V1443" s="227"/>
      <c r="W1443" s="227"/>
      <c r="X1443" s="228"/>
      <c r="Y1443" t="s">
        <v>8471</v>
      </c>
      <c r="Z1443">
        <v>1683360887</v>
      </c>
      <c r="AA1443" t="s">
        <v>8312</v>
      </c>
      <c r="AB1443" s="233" t="str">
        <f>_xlfn.IFNA(IF(Table[[#This Row],[Programme Partner]]&lt;&gt;Table[[#This Row],[Implementing Partner]],CONCATENATE(Table[[#This Row],[Programme Partner]],"-",Table[[#This Row],[Implementing Partner]]),Table[[#This Row],[Programme Partner]]),"")</f>
        <v>IOM-NGOF</v>
      </c>
    </row>
    <row r="1444" spans="1:28" ht="14.4" customHeight="1">
      <c r="A1444" s="183">
        <v>1543</v>
      </c>
      <c r="B1444" s="224" t="s">
        <v>5148</v>
      </c>
      <c r="C1444" s="225" t="s">
        <v>5184</v>
      </c>
      <c r="D1444" s="226" t="s">
        <v>5148</v>
      </c>
      <c r="E1444" s="215" t="s">
        <v>27</v>
      </c>
      <c r="F1444" s="224" t="s">
        <v>8012</v>
      </c>
      <c r="G1444" t="s">
        <v>8357</v>
      </c>
      <c r="H1444" s="224" t="str">
        <f>IFERROR(VLOOKUP(Table[[#This Row],[Activity Details of Assistance]],WHAT!E:F,2,FALSE),"")</f>
        <v># of door</v>
      </c>
      <c r="I1444" s="224"/>
      <c r="J1444">
        <v>357</v>
      </c>
      <c r="K1444" t="s">
        <v>8280</v>
      </c>
      <c r="L1444" s="219" t="s">
        <v>13</v>
      </c>
      <c r="M1444" t="s">
        <v>14</v>
      </c>
      <c r="N1444" t="s">
        <v>309</v>
      </c>
      <c r="O1444" t="s">
        <v>1606</v>
      </c>
      <c r="P1444" t="s">
        <v>5868</v>
      </c>
      <c r="Q1444" s="236">
        <v>44651</v>
      </c>
      <c r="R1444" s="236">
        <v>44621</v>
      </c>
      <c r="S1444" t="s">
        <v>8452</v>
      </c>
      <c r="T1444" s="227"/>
      <c r="U1444" s="227"/>
      <c r="V1444" s="227"/>
      <c r="W1444" s="227"/>
      <c r="X1444" s="228"/>
      <c r="Y1444" t="s">
        <v>8471</v>
      </c>
      <c r="Z1444">
        <v>1683360887</v>
      </c>
      <c r="AA1444" t="s">
        <v>8312</v>
      </c>
      <c r="AB1444" s="233" t="str">
        <f>_xlfn.IFNA(IF(Table[[#This Row],[Programme Partner]]&lt;&gt;Table[[#This Row],[Implementing Partner]],CONCATENATE(Table[[#This Row],[Programme Partner]],"-",Table[[#This Row],[Implementing Partner]]),Table[[#This Row],[Programme Partner]]),"")</f>
        <v>IOM-NGOF</v>
      </c>
    </row>
    <row r="1445" spans="1:28" ht="14.4" customHeight="1">
      <c r="A1445" s="183">
        <v>1544</v>
      </c>
      <c r="B1445" s="224" t="s">
        <v>5148</v>
      </c>
      <c r="C1445" s="225" t="s">
        <v>5184</v>
      </c>
      <c r="D1445" s="226" t="s">
        <v>5148</v>
      </c>
      <c r="E1445" s="215" t="s">
        <v>27</v>
      </c>
      <c r="F1445" s="224" t="s">
        <v>8013</v>
      </c>
      <c r="G1445" t="s">
        <v>8360</v>
      </c>
      <c r="H1445" s="224" t="str">
        <f>IFERROR(VLOOKUP(Table[[#This Row],[Activity Details of Assistance]],WHAT!E:F,2,FALSE),"")</f>
        <v># of household</v>
      </c>
      <c r="I1445" s="224"/>
      <c r="J1445">
        <v>8821</v>
      </c>
      <c r="K1445" t="s">
        <v>8280</v>
      </c>
      <c r="L1445" s="219" t="s">
        <v>13</v>
      </c>
      <c r="M1445" t="s">
        <v>14</v>
      </c>
      <c r="N1445" t="s">
        <v>309</v>
      </c>
      <c r="O1445" t="s">
        <v>1606</v>
      </c>
      <c r="P1445" t="s">
        <v>5868</v>
      </c>
      <c r="Q1445" s="236">
        <v>44651</v>
      </c>
      <c r="R1445" s="236">
        <v>44621</v>
      </c>
      <c r="S1445" t="s">
        <v>8452</v>
      </c>
      <c r="T1445" s="227"/>
      <c r="U1445" s="227"/>
      <c r="V1445" s="227"/>
      <c r="W1445" s="227"/>
      <c r="X1445" s="228"/>
      <c r="Y1445" t="s">
        <v>8471</v>
      </c>
      <c r="Z1445">
        <v>1683360887</v>
      </c>
      <c r="AA1445" t="s">
        <v>8312</v>
      </c>
      <c r="AB1445" s="233" t="str">
        <f>_xlfn.IFNA(IF(Table[[#This Row],[Programme Partner]]&lt;&gt;Table[[#This Row],[Implementing Partner]],CONCATENATE(Table[[#This Row],[Programme Partner]],"-",Table[[#This Row],[Implementing Partner]]),Table[[#This Row],[Programme Partner]]),"")</f>
        <v>IOM-NGOF</v>
      </c>
    </row>
    <row r="1446" spans="1:28" ht="14.4" customHeight="1">
      <c r="A1446" s="183">
        <v>1545</v>
      </c>
      <c r="B1446" s="224" t="s">
        <v>5148</v>
      </c>
      <c r="C1446" s="225" t="s">
        <v>5184</v>
      </c>
      <c r="D1446" s="226" t="s">
        <v>5148</v>
      </c>
      <c r="E1446" s="215" t="s">
        <v>27</v>
      </c>
      <c r="F1446" s="224" t="s">
        <v>8013</v>
      </c>
      <c r="G1446" s="195" t="s">
        <v>8316</v>
      </c>
      <c r="H1446" s="224" t="str">
        <f>IFERROR(VLOOKUP(Table[[#This Row],[Activity Details of Assistance]],WHAT!E:F,2,FALSE),"")</f>
        <v># of household</v>
      </c>
      <c r="I1446" s="224"/>
      <c r="J1446">
        <v>3930</v>
      </c>
      <c r="K1446" t="s">
        <v>8280</v>
      </c>
      <c r="L1446" s="219" t="s">
        <v>13</v>
      </c>
      <c r="M1446" t="s">
        <v>14</v>
      </c>
      <c r="N1446" t="s">
        <v>309</v>
      </c>
      <c r="O1446" t="s">
        <v>1606</v>
      </c>
      <c r="P1446" t="s">
        <v>5868</v>
      </c>
      <c r="Q1446" s="236">
        <v>44651</v>
      </c>
      <c r="R1446" s="236">
        <v>44621</v>
      </c>
      <c r="S1446" t="s">
        <v>8452</v>
      </c>
      <c r="T1446" s="227"/>
      <c r="U1446" s="227"/>
      <c r="V1446" s="227"/>
      <c r="W1446" s="227"/>
      <c r="X1446" s="228"/>
      <c r="Y1446" t="s">
        <v>8471</v>
      </c>
      <c r="Z1446">
        <v>1683360887</v>
      </c>
      <c r="AA1446" t="s">
        <v>8312</v>
      </c>
      <c r="AB1446" s="233" t="str">
        <f>_xlfn.IFNA(IF(Table[[#This Row],[Programme Partner]]&lt;&gt;Table[[#This Row],[Implementing Partner]],CONCATENATE(Table[[#This Row],[Programme Partner]],"-",Table[[#This Row],[Implementing Partner]]),Table[[#This Row],[Programme Partner]]),"")</f>
        <v>IOM-NGOF</v>
      </c>
    </row>
    <row r="1447" spans="1:28" ht="14.4" customHeight="1">
      <c r="A1447" s="183">
        <v>1546</v>
      </c>
      <c r="B1447" s="224" t="s">
        <v>5148</v>
      </c>
      <c r="C1447" s="225" t="s">
        <v>5184</v>
      </c>
      <c r="D1447" s="226" t="s">
        <v>5148</v>
      </c>
      <c r="E1447" s="215" t="s">
        <v>27</v>
      </c>
      <c r="F1447" s="224" t="s">
        <v>8013</v>
      </c>
      <c r="G1447" t="s">
        <v>8019</v>
      </c>
      <c r="H1447" s="224" t="str">
        <f>IFERROR(VLOOKUP(Table[[#This Row],[Activity Details of Assistance]],WHAT!E:F,2,FALSE),"")</f>
        <v>N/A</v>
      </c>
      <c r="I1447" s="224"/>
      <c r="J1447">
        <v>510</v>
      </c>
      <c r="K1447" t="s">
        <v>8280</v>
      </c>
      <c r="L1447" s="219" t="s">
        <v>13</v>
      </c>
      <c r="M1447" t="s">
        <v>14</v>
      </c>
      <c r="N1447" t="s">
        <v>309</v>
      </c>
      <c r="O1447" t="s">
        <v>1606</v>
      </c>
      <c r="P1447" t="s">
        <v>5868</v>
      </c>
      <c r="Q1447" s="236">
        <v>44651</v>
      </c>
      <c r="R1447" s="236">
        <v>44621</v>
      </c>
      <c r="S1447" t="s">
        <v>8452</v>
      </c>
      <c r="T1447" s="227"/>
      <c r="U1447" s="227"/>
      <c r="V1447" s="227"/>
      <c r="W1447" s="227"/>
      <c r="X1447" s="228"/>
      <c r="Y1447" t="s">
        <v>8471</v>
      </c>
      <c r="Z1447">
        <v>1683360887</v>
      </c>
      <c r="AA1447" t="s">
        <v>8312</v>
      </c>
      <c r="AB1447" s="233" t="str">
        <f>_xlfn.IFNA(IF(Table[[#This Row],[Programme Partner]]&lt;&gt;Table[[#This Row],[Implementing Partner]],CONCATENATE(Table[[#This Row],[Programme Partner]],"-",Table[[#This Row],[Implementing Partner]]),Table[[#This Row],[Programme Partner]]),"")</f>
        <v>IOM-NGOF</v>
      </c>
    </row>
    <row r="1448" spans="1:28" ht="14.4" customHeight="1">
      <c r="A1448" s="183">
        <v>1547</v>
      </c>
      <c r="B1448" s="224" t="s">
        <v>5148</v>
      </c>
      <c r="C1448" s="225" t="s">
        <v>5184</v>
      </c>
      <c r="D1448" s="226" t="s">
        <v>5148</v>
      </c>
      <c r="E1448" s="215" t="s">
        <v>27</v>
      </c>
      <c r="F1448" s="224" t="s">
        <v>8014</v>
      </c>
      <c r="G1448" t="s">
        <v>8358</v>
      </c>
      <c r="H1448" s="224" t="str">
        <f>IFERROR(VLOOKUP(Table[[#This Row],[Activity Details of Assistance]],WHAT!E:F,2,FALSE),"")</f>
        <v># of campaign per camp </v>
      </c>
      <c r="I1448" s="224"/>
      <c r="J1448">
        <v>1</v>
      </c>
      <c r="K1448" t="s">
        <v>8280</v>
      </c>
      <c r="L1448" s="219" t="s">
        <v>13</v>
      </c>
      <c r="M1448" t="s">
        <v>14</v>
      </c>
      <c r="N1448" t="s">
        <v>309</v>
      </c>
      <c r="O1448" t="s">
        <v>1606</v>
      </c>
      <c r="P1448" t="s">
        <v>5868</v>
      </c>
      <c r="Q1448" s="236">
        <v>44651</v>
      </c>
      <c r="R1448" s="236">
        <v>44621</v>
      </c>
      <c r="S1448" t="s">
        <v>8452</v>
      </c>
      <c r="T1448" s="227"/>
      <c r="U1448" s="227"/>
      <c r="V1448" s="227"/>
      <c r="W1448" s="227"/>
      <c r="X1448" s="228"/>
      <c r="Y1448" t="s">
        <v>8471</v>
      </c>
      <c r="Z1448">
        <v>1683360887</v>
      </c>
      <c r="AA1448" t="s">
        <v>8312</v>
      </c>
      <c r="AB1448" s="233" t="str">
        <f>_xlfn.IFNA(IF(Table[[#This Row],[Programme Partner]]&lt;&gt;Table[[#This Row],[Implementing Partner]],CONCATENATE(Table[[#This Row],[Programme Partner]],"-",Table[[#This Row],[Implementing Partner]]),Table[[#This Row],[Programme Partner]]),"")</f>
        <v>IOM-NGOF</v>
      </c>
    </row>
    <row r="1449" spans="1:28" ht="14.4" customHeight="1">
      <c r="A1449" s="183">
        <v>1548</v>
      </c>
      <c r="B1449" s="224" t="s">
        <v>5087</v>
      </c>
      <c r="C1449" s="225" t="s">
        <v>5087</v>
      </c>
      <c r="D1449" s="226" t="s">
        <v>5148</v>
      </c>
      <c r="E1449" s="215" t="s">
        <v>27</v>
      </c>
      <c r="F1449" s="224" t="s">
        <v>8011</v>
      </c>
      <c r="G1449" s="195" t="s">
        <v>8584</v>
      </c>
      <c r="H1449" s="224" t="str">
        <f>IFERROR(VLOOKUP(Table[[#This Row],[Activity Details of Assistance]],WHAT!E:F,2,FALSE),"")</f>
        <v># of tube well</v>
      </c>
      <c r="I1449" s="224"/>
      <c r="J1449">
        <v>154</v>
      </c>
      <c r="K1449" t="s">
        <v>8280</v>
      </c>
      <c r="L1449" s="219" t="s">
        <v>13</v>
      </c>
      <c r="M1449" t="s">
        <v>14</v>
      </c>
      <c r="N1449" t="s">
        <v>309</v>
      </c>
      <c r="O1449" t="s">
        <v>1606</v>
      </c>
      <c r="P1449" t="s">
        <v>4670</v>
      </c>
      <c r="Q1449" s="236">
        <v>44651</v>
      </c>
      <c r="R1449" s="236">
        <v>44805</v>
      </c>
      <c r="S1449" t="s">
        <v>8452</v>
      </c>
      <c r="T1449" s="227"/>
      <c r="U1449" s="227"/>
      <c r="V1449" s="227"/>
      <c r="W1449" s="227"/>
      <c r="X1449" s="228"/>
      <c r="Y1449" t="s">
        <v>8337</v>
      </c>
      <c r="Z1449">
        <v>1845101021</v>
      </c>
      <c r="AA1449" t="s">
        <v>8297</v>
      </c>
      <c r="AB1449" s="233" t="str">
        <f>_xlfn.IFNA(IF(Table[[#This Row],[Programme Partner]]&lt;&gt;Table[[#This Row],[Implementing Partner]],CONCATENATE(Table[[#This Row],[Programme Partner]],"-",Table[[#This Row],[Implementing Partner]]),Table[[#This Row],[Programme Partner]]),"")</f>
        <v>DSK</v>
      </c>
    </row>
    <row r="1450" spans="1:28" ht="14.4" customHeight="1">
      <c r="A1450" s="183">
        <v>1549</v>
      </c>
      <c r="B1450" s="224" t="s">
        <v>5087</v>
      </c>
      <c r="C1450" s="225" t="s">
        <v>5087</v>
      </c>
      <c r="D1450" s="226" t="s">
        <v>5148</v>
      </c>
      <c r="E1450" s="215" t="s">
        <v>27</v>
      </c>
      <c r="F1450" s="224" t="s">
        <v>8011</v>
      </c>
      <c r="G1450" t="s">
        <v>8355</v>
      </c>
      <c r="H1450" s="224" t="str">
        <f>IFERROR(VLOOKUP(Table[[#This Row],[Activity Details of Assistance]],WHAT!E:F,2,FALSE),"")</f>
        <v># of water network</v>
      </c>
      <c r="I1450" s="224"/>
      <c r="J1450">
        <v>1</v>
      </c>
      <c r="K1450" t="s">
        <v>8280</v>
      </c>
      <c r="L1450" s="219" t="s">
        <v>13</v>
      </c>
      <c r="M1450" t="s">
        <v>14</v>
      </c>
      <c r="N1450" t="s">
        <v>309</v>
      </c>
      <c r="O1450" t="s">
        <v>1606</v>
      </c>
      <c r="P1450" t="s">
        <v>4670</v>
      </c>
      <c r="Q1450" s="236">
        <v>44651</v>
      </c>
      <c r="R1450" s="236">
        <v>44805</v>
      </c>
      <c r="S1450" t="s">
        <v>8452</v>
      </c>
      <c r="T1450" s="227"/>
      <c r="U1450" s="227"/>
      <c r="V1450" s="227"/>
      <c r="W1450" s="227"/>
      <c r="X1450" s="228"/>
      <c r="Y1450" t="s">
        <v>8337</v>
      </c>
      <c r="Z1450">
        <v>1845101021</v>
      </c>
      <c r="AA1450" t="s">
        <v>8297</v>
      </c>
      <c r="AB1450" s="233" t="str">
        <f>_xlfn.IFNA(IF(Table[[#This Row],[Programme Partner]]&lt;&gt;Table[[#This Row],[Implementing Partner]],CONCATENATE(Table[[#This Row],[Programme Partner]],"-",Table[[#This Row],[Implementing Partner]]),Table[[#This Row],[Programme Partner]]),"")</f>
        <v>DSK</v>
      </c>
    </row>
    <row r="1451" spans="1:28" ht="14.4" customHeight="1">
      <c r="A1451" s="183">
        <v>1550</v>
      </c>
      <c r="B1451" s="224" t="s">
        <v>5087</v>
      </c>
      <c r="C1451" s="225" t="s">
        <v>5087</v>
      </c>
      <c r="D1451" s="226" t="s">
        <v>5148</v>
      </c>
      <c r="E1451" s="215" t="s">
        <v>27</v>
      </c>
      <c r="F1451" s="224" t="s">
        <v>8012</v>
      </c>
      <c r="G1451" s="195" t="s">
        <v>8585</v>
      </c>
      <c r="H1451" s="224" t="str">
        <f>IFERROR(VLOOKUP(Table[[#This Row],[Activity Details of Assistance]],WHAT!E:F,2,FALSE),"")</f>
        <v xml:space="preserve"># of door </v>
      </c>
      <c r="I1451" s="224"/>
      <c r="J1451">
        <v>90</v>
      </c>
      <c r="K1451" t="s">
        <v>8280</v>
      </c>
      <c r="L1451" s="219" t="s">
        <v>13</v>
      </c>
      <c r="M1451" t="s">
        <v>14</v>
      </c>
      <c r="N1451" t="s">
        <v>309</v>
      </c>
      <c r="O1451" t="s">
        <v>1606</v>
      </c>
      <c r="P1451" t="s">
        <v>4670</v>
      </c>
      <c r="Q1451" s="236">
        <v>44651</v>
      </c>
      <c r="R1451" s="236">
        <v>44805</v>
      </c>
      <c r="S1451" t="s">
        <v>8452</v>
      </c>
      <c r="T1451" s="227"/>
      <c r="U1451" s="227"/>
      <c r="V1451" s="227"/>
      <c r="W1451" s="227"/>
      <c r="X1451" s="228"/>
      <c r="Y1451" t="s">
        <v>8337</v>
      </c>
      <c r="Z1451">
        <v>1845101021</v>
      </c>
      <c r="AA1451" t="s">
        <v>8297</v>
      </c>
      <c r="AB1451" s="233" t="str">
        <f>_xlfn.IFNA(IF(Table[[#This Row],[Programme Partner]]&lt;&gt;Table[[#This Row],[Implementing Partner]],CONCATENATE(Table[[#This Row],[Programme Partner]],"-",Table[[#This Row],[Implementing Partner]]),Table[[#This Row],[Programme Partner]]),"")</f>
        <v>DSK</v>
      </c>
    </row>
    <row r="1452" spans="1:28" ht="14.4" customHeight="1">
      <c r="A1452" s="183">
        <v>1551</v>
      </c>
      <c r="B1452" s="224" t="s">
        <v>5087</v>
      </c>
      <c r="C1452" s="225" t="s">
        <v>5087</v>
      </c>
      <c r="D1452" s="226" t="s">
        <v>5148</v>
      </c>
      <c r="E1452" s="215" t="s">
        <v>27</v>
      </c>
      <c r="F1452" s="224" t="s">
        <v>8012</v>
      </c>
      <c r="G1452" t="s">
        <v>8359</v>
      </c>
      <c r="H1452" s="224" t="str">
        <f>IFERROR(VLOOKUP(Table[[#This Row],[Activity Details of Assistance]],WHAT!E:F,2,FALSE),"")</f>
        <v># of FSM Site</v>
      </c>
      <c r="I1452" s="224"/>
      <c r="J1452">
        <v>10</v>
      </c>
      <c r="K1452" t="s">
        <v>8280</v>
      </c>
      <c r="L1452" s="219" t="s">
        <v>13</v>
      </c>
      <c r="M1452" t="s">
        <v>14</v>
      </c>
      <c r="N1452" t="s">
        <v>309</v>
      </c>
      <c r="O1452" t="s">
        <v>1606</v>
      </c>
      <c r="P1452" t="s">
        <v>4670</v>
      </c>
      <c r="Q1452" s="236">
        <v>44651</v>
      </c>
      <c r="R1452" s="236">
        <v>44805</v>
      </c>
      <c r="S1452" t="s">
        <v>8452</v>
      </c>
      <c r="T1452" s="227"/>
      <c r="U1452" s="227"/>
      <c r="V1452" s="227"/>
      <c r="W1452" s="227"/>
      <c r="X1452" s="228"/>
      <c r="Y1452" t="s">
        <v>8337</v>
      </c>
      <c r="Z1452">
        <v>1845101021</v>
      </c>
      <c r="AA1452" t="s">
        <v>8297</v>
      </c>
      <c r="AB1452" s="233" t="str">
        <f>_xlfn.IFNA(IF(Table[[#This Row],[Programme Partner]]&lt;&gt;Table[[#This Row],[Implementing Partner]],CONCATENATE(Table[[#This Row],[Programme Partner]],"-",Table[[#This Row],[Implementing Partner]]),Table[[#This Row],[Programme Partner]]),"")</f>
        <v>DSK</v>
      </c>
    </row>
    <row r="1453" spans="1:28" ht="14.4" customHeight="1">
      <c r="A1453" s="183">
        <v>1552</v>
      </c>
      <c r="B1453" s="224" t="s">
        <v>5087</v>
      </c>
      <c r="C1453" s="225" t="s">
        <v>5087</v>
      </c>
      <c r="D1453" s="226" t="s">
        <v>5148</v>
      </c>
      <c r="E1453" s="215" t="s">
        <v>27</v>
      </c>
      <c r="F1453" s="224" t="s">
        <v>8012</v>
      </c>
      <c r="G1453" t="s">
        <v>8356</v>
      </c>
      <c r="H1453" s="224" t="str">
        <f>IFERROR(VLOOKUP(Table[[#This Row],[Activity Details of Assistance]],WHAT!E:F,2,FALSE),"")</f>
        <v># of FSM Site</v>
      </c>
      <c r="I1453" s="224"/>
      <c r="J1453">
        <v>3</v>
      </c>
      <c r="K1453" t="s">
        <v>8280</v>
      </c>
      <c r="L1453" s="219" t="s">
        <v>13</v>
      </c>
      <c r="M1453" t="s">
        <v>14</v>
      </c>
      <c r="N1453" t="s">
        <v>309</v>
      </c>
      <c r="O1453" t="s">
        <v>1606</v>
      </c>
      <c r="P1453" t="s">
        <v>4670</v>
      </c>
      <c r="Q1453" s="236">
        <v>44651</v>
      </c>
      <c r="R1453" s="236">
        <v>44805</v>
      </c>
      <c r="S1453" t="s">
        <v>8452</v>
      </c>
      <c r="T1453" s="227"/>
      <c r="U1453" s="227"/>
      <c r="V1453" s="227"/>
      <c r="W1453" s="227"/>
      <c r="X1453" s="228"/>
      <c r="Y1453" t="s">
        <v>8337</v>
      </c>
      <c r="Z1453">
        <v>1845101021</v>
      </c>
      <c r="AA1453" t="s">
        <v>8297</v>
      </c>
      <c r="AB1453" s="233" t="str">
        <f>_xlfn.IFNA(IF(Table[[#This Row],[Programme Partner]]&lt;&gt;Table[[#This Row],[Implementing Partner]],CONCATENATE(Table[[#This Row],[Programme Partner]],"-",Table[[#This Row],[Implementing Partner]]),Table[[#This Row],[Programme Partner]]),"")</f>
        <v>DSK</v>
      </c>
    </row>
    <row r="1454" spans="1:28" ht="14.4" customHeight="1">
      <c r="A1454" s="183">
        <v>1553</v>
      </c>
      <c r="B1454" s="224" t="s">
        <v>5087</v>
      </c>
      <c r="C1454" s="225" t="s">
        <v>5087</v>
      </c>
      <c r="D1454" s="226" t="s">
        <v>5148</v>
      </c>
      <c r="E1454" s="215" t="s">
        <v>27</v>
      </c>
      <c r="F1454" s="224" t="s">
        <v>8012</v>
      </c>
      <c r="G1454" s="195" t="s">
        <v>8586</v>
      </c>
      <c r="H1454" s="224" t="str">
        <f>IFERROR(VLOOKUP(Table[[#This Row],[Activity Details of Assistance]],WHAT!E:F,2,FALSE),"")</f>
        <v># of door</v>
      </c>
      <c r="I1454" s="224"/>
      <c r="J1454">
        <v>127</v>
      </c>
      <c r="K1454" t="s">
        <v>8280</v>
      </c>
      <c r="L1454" s="219" t="s">
        <v>13</v>
      </c>
      <c r="M1454" t="s">
        <v>14</v>
      </c>
      <c r="N1454" t="s">
        <v>309</v>
      </c>
      <c r="O1454" t="s">
        <v>1606</v>
      </c>
      <c r="P1454" t="s">
        <v>4670</v>
      </c>
      <c r="Q1454" s="236">
        <v>44651</v>
      </c>
      <c r="R1454" s="236">
        <v>44805</v>
      </c>
      <c r="S1454" t="s">
        <v>8452</v>
      </c>
      <c r="T1454" s="227"/>
      <c r="U1454" s="227"/>
      <c r="V1454" s="227"/>
      <c r="W1454" s="227"/>
      <c r="X1454" s="228"/>
      <c r="Y1454" t="s">
        <v>8337</v>
      </c>
      <c r="Z1454">
        <v>1845101021</v>
      </c>
      <c r="AA1454" t="s">
        <v>8297</v>
      </c>
      <c r="AB1454" s="233" t="str">
        <f>_xlfn.IFNA(IF(Table[[#This Row],[Programme Partner]]&lt;&gt;Table[[#This Row],[Implementing Partner]],CONCATENATE(Table[[#This Row],[Programme Partner]],"-",Table[[#This Row],[Implementing Partner]]),Table[[#This Row],[Programme Partner]]),"")</f>
        <v>DSK</v>
      </c>
    </row>
    <row r="1455" spans="1:28" ht="14.4" customHeight="1">
      <c r="A1455" s="183">
        <v>1554</v>
      </c>
      <c r="B1455" s="224" t="s">
        <v>5087</v>
      </c>
      <c r="C1455" s="225" t="s">
        <v>5087</v>
      </c>
      <c r="D1455" s="226" t="s">
        <v>5148</v>
      </c>
      <c r="E1455" s="215" t="s">
        <v>27</v>
      </c>
      <c r="F1455" s="224" t="s">
        <v>8012</v>
      </c>
      <c r="G1455" s="195" t="s">
        <v>8357</v>
      </c>
      <c r="H1455" s="224" t="str">
        <f>IFERROR(VLOOKUP(Table[[#This Row],[Activity Details of Assistance]],WHAT!E:F,2,FALSE),"")</f>
        <v># of door</v>
      </c>
      <c r="I1455" s="224"/>
      <c r="J1455">
        <v>117</v>
      </c>
      <c r="K1455" t="s">
        <v>8280</v>
      </c>
      <c r="L1455" s="219" t="s">
        <v>13</v>
      </c>
      <c r="M1455" t="s">
        <v>14</v>
      </c>
      <c r="N1455" t="s">
        <v>309</v>
      </c>
      <c r="O1455" t="s">
        <v>1606</v>
      </c>
      <c r="P1455" t="s">
        <v>4670</v>
      </c>
      <c r="Q1455" s="236">
        <v>44651</v>
      </c>
      <c r="R1455" s="236">
        <v>44805</v>
      </c>
      <c r="S1455" t="s">
        <v>8452</v>
      </c>
      <c r="T1455" s="227"/>
      <c r="U1455" s="227"/>
      <c r="V1455" s="227"/>
      <c r="W1455" s="227"/>
      <c r="X1455" s="228"/>
      <c r="Y1455" t="s">
        <v>8337</v>
      </c>
      <c r="Z1455">
        <v>1845101021</v>
      </c>
      <c r="AA1455" t="s">
        <v>8297</v>
      </c>
      <c r="AB1455" s="233" t="str">
        <f>_xlfn.IFNA(IF(Table[[#This Row],[Programme Partner]]&lt;&gt;Table[[#This Row],[Implementing Partner]],CONCATENATE(Table[[#This Row],[Programme Partner]],"-",Table[[#This Row],[Implementing Partner]]),Table[[#This Row],[Programme Partner]]),"")</f>
        <v>DSK</v>
      </c>
    </row>
    <row r="1456" spans="1:28" ht="14.4" customHeight="1">
      <c r="A1456" s="183">
        <v>1555</v>
      </c>
      <c r="B1456" s="224" t="s">
        <v>5087</v>
      </c>
      <c r="C1456" s="225" t="s">
        <v>5087</v>
      </c>
      <c r="D1456" s="226" t="s">
        <v>5148</v>
      </c>
      <c r="E1456" s="215" t="s">
        <v>27</v>
      </c>
      <c r="F1456" s="224" t="s">
        <v>8013</v>
      </c>
      <c r="G1456" t="s">
        <v>8317</v>
      </c>
      <c r="H1456" s="224" t="str">
        <f>IFERROR(VLOOKUP(Table[[#This Row],[Activity Details of Assistance]],WHAT!E:F,2,FALSE),"")</f>
        <v># of estimated persons reached by mass-media campaign</v>
      </c>
      <c r="I1456" s="224"/>
      <c r="J1456">
        <v>3</v>
      </c>
      <c r="K1456" t="s">
        <v>8280</v>
      </c>
      <c r="L1456" s="219" t="s">
        <v>13</v>
      </c>
      <c r="M1456" t="s">
        <v>14</v>
      </c>
      <c r="N1456" t="s">
        <v>309</v>
      </c>
      <c r="O1456" t="s">
        <v>1606</v>
      </c>
      <c r="P1456" t="s">
        <v>4670</v>
      </c>
      <c r="Q1456" s="236">
        <v>44651</v>
      </c>
      <c r="R1456" s="236">
        <v>44805</v>
      </c>
      <c r="S1456" t="s">
        <v>8452</v>
      </c>
      <c r="T1456" s="227"/>
      <c r="U1456" s="227"/>
      <c r="V1456" s="227"/>
      <c r="W1456" s="227"/>
      <c r="X1456" s="228"/>
      <c r="Y1456" t="s">
        <v>8337</v>
      </c>
      <c r="Z1456">
        <v>1845101021</v>
      </c>
      <c r="AA1456" t="s">
        <v>8297</v>
      </c>
      <c r="AB1456" s="233" t="str">
        <f>_xlfn.IFNA(IF(Table[[#This Row],[Programme Partner]]&lt;&gt;Table[[#This Row],[Implementing Partner]],CONCATENATE(Table[[#This Row],[Programme Partner]],"-",Table[[#This Row],[Implementing Partner]]),Table[[#This Row],[Programme Partner]]),"")</f>
        <v>DSK</v>
      </c>
    </row>
    <row r="1457" spans="1:28" ht="14.4" customHeight="1">
      <c r="A1457" s="183">
        <v>1556</v>
      </c>
      <c r="B1457" s="224" t="s">
        <v>5087</v>
      </c>
      <c r="C1457" s="225" t="s">
        <v>5087</v>
      </c>
      <c r="D1457" s="226" t="s">
        <v>5148</v>
      </c>
      <c r="E1457" s="215" t="s">
        <v>27</v>
      </c>
      <c r="F1457" s="224" t="s">
        <v>8013</v>
      </c>
      <c r="G1457" t="s">
        <v>8360</v>
      </c>
      <c r="H1457" s="224" t="str">
        <f>IFERROR(VLOOKUP(Table[[#This Row],[Activity Details of Assistance]],WHAT!E:F,2,FALSE),"")</f>
        <v># of household</v>
      </c>
      <c r="I1457" s="224"/>
      <c r="J1457">
        <v>3042</v>
      </c>
      <c r="K1457" t="s">
        <v>8280</v>
      </c>
      <c r="L1457" s="219" t="s">
        <v>13</v>
      </c>
      <c r="M1457" t="s">
        <v>14</v>
      </c>
      <c r="N1457" t="s">
        <v>309</v>
      </c>
      <c r="O1457" t="s">
        <v>1606</v>
      </c>
      <c r="P1457" t="s">
        <v>4670</v>
      </c>
      <c r="Q1457" s="236">
        <v>44651</v>
      </c>
      <c r="R1457" s="236">
        <v>44805</v>
      </c>
      <c r="S1457" t="s">
        <v>8452</v>
      </c>
      <c r="T1457" s="227"/>
      <c r="U1457" s="227"/>
      <c r="V1457" s="227"/>
      <c r="W1457" s="227"/>
      <c r="X1457" s="228"/>
      <c r="Y1457" t="s">
        <v>8337</v>
      </c>
      <c r="Z1457">
        <v>1845101021</v>
      </c>
      <c r="AA1457" t="s">
        <v>8297</v>
      </c>
      <c r="AB1457" s="233" t="str">
        <f>_xlfn.IFNA(IF(Table[[#This Row],[Programme Partner]]&lt;&gt;Table[[#This Row],[Implementing Partner]],CONCATENATE(Table[[#This Row],[Programme Partner]],"-",Table[[#This Row],[Implementing Partner]]),Table[[#This Row],[Programme Partner]]),"")</f>
        <v>DSK</v>
      </c>
    </row>
    <row r="1458" spans="1:28" ht="14.4" customHeight="1">
      <c r="A1458" s="183">
        <v>1557</v>
      </c>
      <c r="B1458" s="224" t="s">
        <v>5087</v>
      </c>
      <c r="C1458" s="225" t="s">
        <v>5087</v>
      </c>
      <c r="D1458" s="226" t="s">
        <v>5148</v>
      </c>
      <c r="E1458" s="215" t="s">
        <v>27</v>
      </c>
      <c r="F1458" s="224" t="s">
        <v>8014</v>
      </c>
      <c r="G1458" s="195" t="s">
        <v>8358</v>
      </c>
      <c r="H1458" s="224" t="str">
        <f>IFERROR(VLOOKUP(Table[[#This Row],[Activity Details of Assistance]],WHAT!E:F,2,FALSE),"")</f>
        <v># of campaign per camp </v>
      </c>
      <c r="I1458" s="224"/>
      <c r="J1458">
        <v>13</v>
      </c>
      <c r="K1458" t="s">
        <v>8280</v>
      </c>
      <c r="L1458" s="219" t="s">
        <v>13</v>
      </c>
      <c r="M1458" t="s">
        <v>14</v>
      </c>
      <c r="N1458" t="s">
        <v>309</v>
      </c>
      <c r="O1458" t="s">
        <v>1606</v>
      </c>
      <c r="P1458" t="s">
        <v>4670</v>
      </c>
      <c r="Q1458" s="236">
        <v>44651</v>
      </c>
      <c r="R1458" s="236">
        <v>44805</v>
      </c>
      <c r="S1458" t="s">
        <v>8452</v>
      </c>
      <c r="T1458" s="227"/>
      <c r="U1458" s="227"/>
      <c r="V1458" s="227"/>
      <c r="W1458" s="227"/>
      <c r="X1458" s="228"/>
      <c r="Y1458" t="s">
        <v>8337</v>
      </c>
      <c r="Z1458">
        <v>1845101021</v>
      </c>
      <c r="AA1458" t="s">
        <v>8297</v>
      </c>
      <c r="AB1458" s="233" t="str">
        <f>_xlfn.IFNA(IF(Table[[#This Row],[Programme Partner]]&lt;&gt;Table[[#This Row],[Implementing Partner]],CONCATENATE(Table[[#This Row],[Programme Partner]],"-",Table[[#This Row],[Implementing Partner]]),Table[[#This Row],[Programme Partner]]),"")</f>
        <v>DSK</v>
      </c>
    </row>
    <row r="1459" spans="1:28" ht="14.4" customHeight="1">
      <c r="A1459" s="183">
        <v>1558</v>
      </c>
      <c r="B1459" s="224" t="s">
        <v>5087</v>
      </c>
      <c r="C1459" s="225" t="s">
        <v>5087</v>
      </c>
      <c r="D1459" s="226" t="s">
        <v>5148</v>
      </c>
      <c r="E1459" s="215" t="s">
        <v>27</v>
      </c>
      <c r="F1459" s="224" t="s">
        <v>8014</v>
      </c>
      <c r="G1459" t="s">
        <v>8361</v>
      </c>
      <c r="H1459" s="224" t="str">
        <f>IFERROR(VLOOKUP(Table[[#This Row],[Activity Details of Assistance]],WHAT!E:F,2,FALSE),"")</f>
        <v># of plant</v>
      </c>
      <c r="I1459" s="224"/>
      <c r="J1459">
        <v>1</v>
      </c>
      <c r="K1459" t="s">
        <v>8280</v>
      </c>
      <c r="L1459" s="219" t="s">
        <v>13</v>
      </c>
      <c r="M1459" t="s">
        <v>14</v>
      </c>
      <c r="N1459" t="s">
        <v>309</v>
      </c>
      <c r="O1459" t="s">
        <v>1606</v>
      </c>
      <c r="P1459" t="s">
        <v>4670</v>
      </c>
      <c r="Q1459" s="236">
        <v>44651</v>
      </c>
      <c r="R1459" s="236">
        <v>44805</v>
      </c>
      <c r="S1459" t="s">
        <v>8452</v>
      </c>
      <c r="T1459" s="227"/>
      <c r="U1459" s="227"/>
      <c r="V1459" s="227"/>
      <c r="W1459" s="227"/>
      <c r="X1459" s="228"/>
      <c r="Y1459" t="s">
        <v>8337</v>
      </c>
      <c r="Z1459">
        <v>1845101021</v>
      </c>
      <c r="AA1459" t="s">
        <v>8297</v>
      </c>
      <c r="AB1459" s="233" t="str">
        <f>_xlfn.IFNA(IF(Table[[#This Row],[Programme Partner]]&lt;&gt;Table[[#This Row],[Implementing Partner]],CONCATENATE(Table[[#This Row],[Programme Partner]],"-",Table[[#This Row],[Implementing Partner]]),Table[[#This Row],[Programme Partner]]),"")</f>
        <v>DSK</v>
      </c>
    </row>
    <row r="1460" spans="1:28" ht="14.4" customHeight="1">
      <c r="A1460" s="183">
        <v>1559</v>
      </c>
      <c r="B1460" s="224" t="s">
        <v>5087</v>
      </c>
      <c r="C1460" s="225" t="s">
        <v>5087</v>
      </c>
      <c r="D1460" s="226" t="s">
        <v>5148</v>
      </c>
      <c r="E1460" s="215" t="s">
        <v>27</v>
      </c>
      <c r="F1460" s="224" t="s">
        <v>8011</v>
      </c>
      <c r="G1460" s="195" t="s">
        <v>8584</v>
      </c>
      <c r="H1460" s="224" t="str">
        <f>IFERROR(VLOOKUP(Table[[#This Row],[Activity Details of Assistance]],WHAT!E:F,2,FALSE),"")</f>
        <v># of tube well</v>
      </c>
      <c r="I1460" s="224"/>
      <c r="J1460">
        <v>334</v>
      </c>
      <c r="K1460" t="s">
        <v>8280</v>
      </c>
      <c r="L1460" s="219" t="s">
        <v>13</v>
      </c>
      <c r="M1460" t="s">
        <v>14</v>
      </c>
      <c r="N1460" t="s">
        <v>309</v>
      </c>
      <c r="O1460" t="s">
        <v>1606</v>
      </c>
      <c r="P1460" t="s">
        <v>4672</v>
      </c>
      <c r="Q1460" s="236">
        <v>44651</v>
      </c>
      <c r="R1460" s="236">
        <v>44805</v>
      </c>
      <c r="S1460" t="s">
        <v>8452</v>
      </c>
      <c r="T1460" s="227"/>
      <c r="U1460" s="227"/>
      <c r="V1460" s="227"/>
      <c r="W1460" s="227"/>
      <c r="X1460" s="228"/>
      <c r="Y1460" t="s">
        <v>8337</v>
      </c>
      <c r="Z1460">
        <v>1845101021</v>
      </c>
      <c r="AA1460" t="s">
        <v>8297</v>
      </c>
      <c r="AB1460" s="233" t="str">
        <f>_xlfn.IFNA(IF(Table[[#This Row],[Programme Partner]]&lt;&gt;Table[[#This Row],[Implementing Partner]],CONCATENATE(Table[[#This Row],[Programme Partner]],"-",Table[[#This Row],[Implementing Partner]]),Table[[#This Row],[Programme Partner]]),"")</f>
        <v>DSK</v>
      </c>
    </row>
    <row r="1461" spans="1:28" ht="14.4" customHeight="1">
      <c r="A1461" s="183">
        <v>1560</v>
      </c>
      <c r="B1461" s="224" t="s">
        <v>5087</v>
      </c>
      <c r="C1461" s="225" t="s">
        <v>5087</v>
      </c>
      <c r="D1461" s="226" t="s">
        <v>5148</v>
      </c>
      <c r="E1461" s="215" t="s">
        <v>27</v>
      </c>
      <c r="F1461" s="224" t="s">
        <v>8011</v>
      </c>
      <c r="G1461" t="s">
        <v>8355</v>
      </c>
      <c r="H1461" s="224" t="str">
        <f>IFERROR(VLOOKUP(Table[[#This Row],[Activity Details of Assistance]],WHAT!E:F,2,FALSE),"")</f>
        <v># of water network</v>
      </c>
      <c r="I1461" s="224"/>
      <c r="J1461">
        <v>5</v>
      </c>
      <c r="K1461" t="s">
        <v>8280</v>
      </c>
      <c r="L1461" s="219" t="s">
        <v>13</v>
      </c>
      <c r="M1461" t="s">
        <v>14</v>
      </c>
      <c r="N1461" t="s">
        <v>309</v>
      </c>
      <c r="O1461" t="s">
        <v>1606</v>
      </c>
      <c r="P1461" t="s">
        <v>4672</v>
      </c>
      <c r="Q1461" s="236">
        <v>44651</v>
      </c>
      <c r="R1461" s="236">
        <v>44805</v>
      </c>
      <c r="S1461" t="s">
        <v>8452</v>
      </c>
      <c r="T1461" s="227"/>
      <c r="U1461" s="227"/>
      <c r="V1461" s="227"/>
      <c r="W1461" s="227"/>
      <c r="X1461" s="228"/>
      <c r="Y1461" t="s">
        <v>8337</v>
      </c>
      <c r="Z1461">
        <v>1845101021</v>
      </c>
      <c r="AA1461" t="s">
        <v>8297</v>
      </c>
      <c r="AB1461" s="233" t="str">
        <f>_xlfn.IFNA(IF(Table[[#This Row],[Programme Partner]]&lt;&gt;Table[[#This Row],[Implementing Partner]],CONCATENATE(Table[[#This Row],[Programme Partner]],"-",Table[[#This Row],[Implementing Partner]]),Table[[#This Row],[Programme Partner]]),"")</f>
        <v>DSK</v>
      </c>
    </row>
    <row r="1462" spans="1:28" ht="14.4" customHeight="1">
      <c r="A1462" s="183">
        <v>1561</v>
      </c>
      <c r="B1462" s="224" t="s">
        <v>5087</v>
      </c>
      <c r="C1462" s="225" t="s">
        <v>5087</v>
      </c>
      <c r="D1462" s="226" t="s">
        <v>5148</v>
      </c>
      <c r="E1462" s="215" t="s">
        <v>27</v>
      </c>
      <c r="F1462" s="224" t="s">
        <v>8012</v>
      </c>
      <c r="G1462" s="195" t="s">
        <v>8585</v>
      </c>
      <c r="H1462" s="224" t="str">
        <f>IFERROR(VLOOKUP(Table[[#This Row],[Activity Details of Assistance]],WHAT!E:F,2,FALSE),"")</f>
        <v xml:space="preserve"># of door </v>
      </c>
      <c r="I1462" s="224"/>
      <c r="J1462">
        <v>233</v>
      </c>
      <c r="K1462" t="s">
        <v>8280</v>
      </c>
      <c r="L1462" s="219" t="s">
        <v>13</v>
      </c>
      <c r="M1462" t="s">
        <v>14</v>
      </c>
      <c r="N1462" t="s">
        <v>309</v>
      </c>
      <c r="O1462" t="s">
        <v>1606</v>
      </c>
      <c r="P1462" t="s">
        <v>4672</v>
      </c>
      <c r="Q1462" s="236">
        <v>44651</v>
      </c>
      <c r="R1462" s="236">
        <v>44805</v>
      </c>
      <c r="S1462" t="s">
        <v>8452</v>
      </c>
      <c r="T1462" s="227"/>
      <c r="U1462" s="227"/>
      <c r="V1462" s="227"/>
      <c r="W1462" s="227"/>
      <c r="X1462" s="228"/>
      <c r="Y1462" t="s">
        <v>8337</v>
      </c>
      <c r="Z1462">
        <v>1845101021</v>
      </c>
      <c r="AA1462" t="s">
        <v>8297</v>
      </c>
      <c r="AB1462" s="233" t="str">
        <f>_xlfn.IFNA(IF(Table[[#This Row],[Programme Partner]]&lt;&gt;Table[[#This Row],[Implementing Partner]],CONCATENATE(Table[[#This Row],[Programme Partner]],"-",Table[[#This Row],[Implementing Partner]]),Table[[#This Row],[Programme Partner]]),"")</f>
        <v>DSK</v>
      </c>
    </row>
    <row r="1463" spans="1:28" ht="14.4" customHeight="1">
      <c r="A1463" s="183">
        <v>1562</v>
      </c>
      <c r="B1463" s="224" t="s">
        <v>5087</v>
      </c>
      <c r="C1463" s="225" t="s">
        <v>5087</v>
      </c>
      <c r="D1463" s="226" t="s">
        <v>5148</v>
      </c>
      <c r="E1463" s="215" t="s">
        <v>27</v>
      </c>
      <c r="F1463" s="224" t="s">
        <v>8012</v>
      </c>
      <c r="G1463" t="s">
        <v>8359</v>
      </c>
      <c r="H1463" s="224" t="str">
        <f>IFERROR(VLOOKUP(Table[[#This Row],[Activity Details of Assistance]],WHAT!E:F,2,FALSE),"")</f>
        <v># of FSM Site</v>
      </c>
      <c r="I1463" s="224"/>
      <c r="J1463">
        <v>1</v>
      </c>
      <c r="K1463" t="s">
        <v>8280</v>
      </c>
      <c r="L1463" s="219" t="s">
        <v>13</v>
      </c>
      <c r="M1463" t="s">
        <v>14</v>
      </c>
      <c r="N1463" t="s">
        <v>309</v>
      </c>
      <c r="O1463" t="s">
        <v>1606</v>
      </c>
      <c r="P1463" t="s">
        <v>4672</v>
      </c>
      <c r="Q1463" s="236">
        <v>44651</v>
      </c>
      <c r="R1463" s="236">
        <v>44805</v>
      </c>
      <c r="S1463" t="s">
        <v>8452</v>
      </c>
      <c r="T1463" s="227"/>
      <c r="U1463" s="227"/>
      <c r="V1463" s="227"/>
      <c r="W1463" s="227"/>
      <c r="X1463" s="228"/>
      <c r="Y1463" t="s">
        <v>8337</v>
      </c>
      <c r="Z1463">
        <v>1845101021</v>
      </c>
      <c r="AA1463" t="s">
        <v>8297</v>
      </c>
      <c r="AB1463" s="233" t="str">
        <f>_xlfn.IFNA(IF(Table[[#This Row],[Programme Partner]]&lt;&gt;Table[[#This Row],[Implementing Partner]],CONCATENATE(Table[[#This Row],[Programme Partner]],"-",Table[[#This Row],[Implementing Partner]]),Table[[#This Row],[Programme Partner]]),"")</f>
        <v>DSK</v>
      </c>
    </row>
    <row r="1464" spans="1:28" ht="14.4" customHeight="1">
      <c r="A1464" s="183">
        <v>1563</v>
      </c>
      <c r="B1464" s="224" t="s">
        <v>5087</v>
      </c>
      <c r="C1464" s="225" t="s">
        <v>5087</v>
      </c>
      <c r="D1464" s="226" t="s">
        <v>5148</v>
      </c>
      <c r="E1464" s="215" t="s">
        <v>27</v>
      </c>
      <c r="F1464" s="224" t="s">
        <v>8012</v>
      </c>
      <c r="G1464" s="195" t="s">
        <v>8586</v>
      </c>
      <c r="H1464" s="224" t="str">
        <f>IFERROR(VLOOKUP(Table[[#This Row],[Activity Details of Assistance]],WHAT!E:F,2,FALSE),"")</f>
        <v># of door</v>
      </c>
      <c r="I1464" s="224"/>
      <c r="J1464">
        <v>214</v>
      </c>
      <c r="K1464" t="s">
        <v>8280</v>
      </c>
      <c r="L1464" s="219" t="s">
        <v>13</v>
      </c>
      <c r="M1464" t="s">
        <v>14</v>
      </c>
      <c r="N1464" t="s">
        <v>309</v>
      </c>
      <c r="O1464" t="s">
        <v>1606</v>
      </c>
      <c r="P1464" t="s">
        <v>4672</v>
      </c>
      <c r="Q1464" s="236">
        <v>44651</v>
      </c>
      <c r="R1464" s="236">
        <v>44805</v>
      </c>
      <c r="S1464" t="s">
        <v>8452</v>
      </c>
      <c r="T1464" s="227"/>
      <c r="U1464" s="227"/>
      <c r="V1464" s="227"/>
      <c r="W1464" s="227"/>
      <c r="X1464" s="228"/>
      <c r="Y1464" t="s">
        <v>8337</v>
      </c>
      <c r="Z1464">
        <v>1845101021</v>
      </c>
      <c r="AA1464" t="s">
        <v>8297</v>
      </c>
      <c r="AB1464" s="233" t="str">
        <f>_xlfn.IFNA(IF(Table[[#This Row],[Programme Partner]]&lt;&gt;Table[[#This Row],[Implementing Partner]],CONCATENATE(Table[[#This Row],[Programme Partner]],"-",Table[[#This Row],[Implementing Partner]]),Table[[#This Row],[Programme Partner]]),"")</f>
        <v>DSK</v>
      </c>
    </row>
    <row r="1465" spans="1:28" ht="14.4" customHeight="1">
      <c r="A1465" s="183">
        <v>1564</v>
      </c>
      <c r="B1465" s="224" t="s">
        <v>5087</v>
      </c>
      <c r="C1465" s="225" t="s">
        <v>5087</v>
      </c>
      <c r="D1465" s="226" t="s">
        <v>5148</v>
      </c>
      <c r="E1465" s="215" t="s">
        <v>27</v>
      </c>
      <c r="F1465" s="224" t="s">
        <v>8012</v>
      </c>
      <c r="G1465" t="s">
        <v>8357</v>
      </c>
      <c r="H1465" s="224" t="str">
        <f>IFERROR(VLOOKUP(Table[[#This Row],[Activity Details of Assistance]],WHAT!E:F,2,FALSE),"")</f>
        <v># of door</v>
      </c>
      <c r="I1465" s="224"/>
      <c r="J1465">
        <v>257</v>
      </c>
      <c r="K1465" t="s">
        <v>8280</v>
      </c>
      <c r="L1465" s="219" t="s">
        <v>13</v>
      </c>
      <c r="M1465" t="s">
        <v>14</v>
      </c>
      <c r="N1465" t="s">
        <v>309</v>
      </c>
      <c r="O1465" t="s">
        <v>1606</v>
      </c>
      <c r="P1465" t="s">
        <v>4672</v>
      </c>
      <c r="Q1465" s="236">
        <v>44651</v>
      </c>
      <c r="R1465" s="236">
        <v>44805</v>
      </c>
      <c r="S1465" t="s">
        <v>8452</v>
      </c>
      <c r="T1465" s="227"/>
      <c r="U1465" s="227"/>
      <c r="V1465" s="227"/>
      <c r="W1465" s="227"/>
      <c r="X1465" s="228"/>
      <c r="Y1465" t="s">
        <v>8337</v>
      </c>
      <c r="Z1465">
        <v>1845101021</v>
      </c>
      <c r="AA1465" t="s">
        <v>8297</v>
      </c>
      <c r="AB1465" s="233" t="str">
        <f>_xlfn.IFNA(IF(Table[[#This Row],[Programme Partner]]&lt;&gt;Table[[#This Row],[Implementing Partner]],CONCATENATE(Table[[#This Row],[Programme Partner]],"-",Table[[#This Row],[Implementing Partner]]),Table[[#This Row],[Programme Partner]]),"")</f>
        <v>DSK</v>
      </c>
    </row>
    <row r="1466" spans="1:28" ht="14.4" customHeight="1">
      <c r="A1466" s="183">
        <v>1565</v>
      </c>
      <c r="B1466" s="224" t="s">
        <v>5087</v>
      </c>
      <c r="C1466" s="225" t="s">
        <v>5087</v>
      </c>
      <c r="D1466" s="226" t="s">
        <v>5148</v>
      </c>
      <c r="E1466" s="215" t="s">
        <v>27</v>
      </c>
      <c r="F1466" s="224" t="s">
        <v>8013</v>
      </c>
      <c r="G1466" t="s">
        <v>8317</v>
      </c>
      <c r="H1466" s="224" t="str">
        <f>IFERROR(VLOOKUP(Table[[#This Row],[Activity Details of Assistance]],WHAT!E:F,2,FALSE),"")</f>
        <v># of estimated persons reached by mass-media campaign</v>
      </c>
      <c r="I1466" s="224"/>
      <c r="J1466">
        <v>4</v>
      </c>
      <c r="K1466" t="s">
        <v>8280</v>
      </c>
      <c r="L1466" s="219" t="s">
        <v>13</v>
      </c>
      <c r="M1466" t="s">
        <v>14</v>
      </c>
      <c r="N1466" t="s">
        <v>309</v>
      </c>
      <c r="O1466" t="s">
        <v>1606</v>
      </c>
      <c r="P1466" t="s">
        <v>4672</v>
      </c>
      <c r="Q1466" s="236">
        <v>44651</v>
      </c>
      <c r="R1466" s="236">
        <v>44805</v>
      </c>
      <c r="S1466" t="s">
        <v>8452</v>
      </c>
      <c r="T1466" s="227"/>
      <c r="U1466" s="227"/>
      <c r="V1466" s="227"/>
      <c r="W1466" s="227"/>
      <c r="X1466" s="228"/>
      <c r="Y1466" t="s">
        <v>8337</v>
      </c>
      <c r="Z1466">
        <v>1845101021</v>
      </c>
      <c r="AA1466" t="s">
        <v>8297</v>
      </c>
      <c r="AB1466" s="233" t="str">
        <f>_xlfn.IFNA(IF(Table[[#This Row],[Programme Partner]]&lt;&gt;Table[[#This Row],[Implementing Partner]],CONCATENATE(Table[[#This Row],[Programme Partner]],"-",Table[[#This Row],[Implementing Partner]]),Table[[#This Row],[Programme Partner]]),"")</f>
        <v>DSK</v>
      </c>
    </row>
    <row r="1467" spans="1:28" ht="14.4" customHeight="1">
      <c r="A1467" s="183">
        <v>1566</v>
      </c>
      <c r="B1467" s="224" t="s">
        <v>5087</v>
      </c>
      <c r="C1467" s="225" t="s">
        <v>5087</v>
      </c>
      <c r="D1467" s="226" t="s">
        <v>5148</v>
      </c>
      <c r="E1467" s="215" t="s">
        <v>27</v>
      </c>
      <c r="F1467" s="224" t="s">
        <v>8013</v>
      </c>
      <c r="G1467" s="195" t="s">
        <v>8360</v>
      </c>
      <c r="H1467" s="224" t="str">
        <f>IFERROR(VLOOKUP(Table[[#This Row],[Activity Details of Assistance]],WHAT!E:F,2,FALSE),"")</f>
        <v># of household</v>
      </c>
      <c r="I1467" s="224"/>
      <c r="J1467">
        <v>4908</v>
      </c>
      <c r="K1467" t="s">
        <v>8280</v>
      </c>
      <c r="L1467" s="219" t="s">
        <v>13</v>
      </c>
      <c r="M1467" t="s">
        <v>14</v>
      </c>
      <c r="N1467" t="s">
        <v>309</v>
      </c>
      <c r="O1467" t="s">
        <v>1606</v>
      </c>
      <c r="P1467" t="s">
        <v>4672</v>
      </c>
      <c r="Q1467" s="236">
        <v>44651</v>
      </c>
      <c r="R1467" s="236">
        <v>44805</v>
      </c>
      <c r="S1467" t="s">
        <v>8452</v>
      </c>
      <c r="T1467" s="227"/>
      <c r="U1467" s="227"/>
      <c r="V1467" s="227"/>
      <c r="W1467" s="227"/>
      <c r="X1467" s="228"/>
      <c r="Y1467" t="s">
        <v>8337</v>
      </c>
      <c r="Z1467">
        <v>1845101021</v>
      </c>
      <c r="AA1467" t="s">
        <v>8297</v>
      </c>
      <c r="AB1467" s="233" t="str">
        <f>_xlfn.IFNA(IF(Table[[#This Row],[Programme Partner]]&lt;&gt;Table[[#This Row],[Implementing Partner]],CONCATENATE(Table[[#This Row],[Programme Partner]],"-",Table[[#This Row],[Implementing Partner]]),Table[[#This Row],[Programme Partner]]),"")</f>
        <v>DSK</v>
      </c>
    </row>
    <row r="1468" spans="1:28" ht="14.4" customHeight="1">
      <c r="A1468" s="183">
        <v>1567</v>
      </c>
      <c r="B1468" s="224" t="s">
        <v>5087</v>
      </c>
      <c r="C1468" s="225" t="s">
        <v>5087</v>
      </c>
      <c r="D1468" s="226" t="s">
        <v>5148</v>
      </c>
      <c r="E1468" s="215" t="s">
        <v>27</v>
      </c>
      <c r="F1468" s="224" t="s">
        <v>8013</v>
      </c>
      <c r="G1468" t="s">
        <v>8368</v>
      </c>
      <c r="H1468" s="224" t="str">
        <f>IFERROR(VLOOKUP(Table[[#This Row],[Activity Details of Assistance]],WHAT!E:F,2,FALSE),"")</f>
        <v># of household</v>
      </c>
      <c r="I1468" s="224"/>
      <c r="J1468">
        <v>4908</v>
      </c>
      <c r="K1468" t="s">
        <v>8280</v>
      </c>
      <c r="L1468" s="219" t="s">
        <v>13</v>
      </c>
      <c r="M1468" t="s">
        <v>14</v>
      </c>
      <c r="N1468" t="s">
        <v>309</v>
      </c>
      <c r="O1468" t="s">
        <v>1606</v>
      </c>
      <c r="P1468" t="s">
        <v>4672</v>
      </c>
      <c r="Q1468" s="236">
        <v>44651</v>
      </c>
      <c r="R1468" s="236">
        <v>44805</v>
      </c>
      <c r="S1468" t="s">
        <v>8452</v>
      </c>
      <c r="T1468" s="227"/>
      <c r="U1468" s="227"/>
      <c r="V1468" s="227"/>
      <c r="W1468" s="227"/>
      <c r="X1468" s="228"/>
      <c r="Y1468" t="s">
        <v>8337</v>
      </c>
      <c r="Z1468">
        <v>1845101021</v>
      </c>
      <c r="AA1468" t="s">
        <v>8297</v>
      </c>
      <c r="AB1468" s="233" t="str">
        <f>_xlfn.IFNA(IF(Table[[#This Row],[Programme Partner]]&lt;&gt;Table[[#This Row],[Implementing Partner]],CONCATENATE(Table[[#This Row],[Programme Partner]],"-",Table[[#This Row],[Implementing Partner]]),Table[[#This Row],[Programme Partner]]),"")</f>
        <v>DSK</v>
      </c>
    </row>
    <row r="1469" spans="1:28" ht="14.4" customHeight="1">
      <c r="A1469" s="183">
        <v>1568</v>
      </c>
      <c r="B1469" s="224" t="s">
        <v>5087</v>
      </c>
      <c r="C1469" s="225" t="s">
        <v>5087</v>
      </c>
      <c r="D1469" s="226" t="s">
        <v>5148</v>
      </c>
      <c r="E1469" s="215" t="s">
        <v>27</v>
      </c>
      <c r="F1469" s="224" t="s">
        <v>8014</v>
      </c>
      <c r="G1469" s="195" t="s">
        <v>8358</v>
      </c>
      <c r="H1469" s="224" t="str">
        <f>IFERROR(VLOOKUP(Table[[#This Row],[Activity Details of Assistance]],WHAT!E:F,2,FALSE),"")</f>
        <v># of campaign per camp </v>
      </c>
      <c r="I1469" s="224"/>
      <c r="J1469">
        <v>18</v>
      </c>
      <c r="K1469" t="s">
        <v>8280</v>
      </c>
      <c r="L1469" s="219" t="s">
        <v>13</v>
      </c>
      <c r="M1469" t="s">
        <v>14</v>
      </c>
      <c r="N1469" t="s">
        <v>309</v>
      </c>
      <c r="O1469" t="s">
        <v>1606</v>
      </c>
      <c r="P1469" t="s">
        <v>4672</v>
      </c>
      <c r="Q1469" s="236">
        <v>44651</v>
      </c>
      <c r="R1469" s="236">
        <v>44805</v>
      </c>
      <c r="S1469" t="s">
        <v>8452</v>
      </c>
      <c r="T1469" s="227"/>
      <c r="U1469" s="227"/>
      <c r="V1469" s="227"/>
      <c r="W1469" s="227"/>
      <c r="X1469" s="228"/>
      <c r="Y1469" t="s">
        <v>8337</v>
      </c>
      <c r="Z1469">
        <v>1845101021</v>
      </c>
      <c r="AA1469" t="s">
        <v>8297</v>
      </c>
      <c r="AB1469" s="233" t="str">
        <f>_xlfn.IFNA(IF(Table[[#This Row],[Programme Partner]]&lt;&gt;Table[[#This Row],[Implementing Partner]],CONCATENATE(Table[[#This Row],[Programme Partner]],"-",Table[[#This Row],[Implementing Partner]]),Table[[#This Row],[Programme Partner]]),"")</f>
        <v>DSK</v>
      </c>
    </row>
    <row r="1470" spans="1:28" ht="14.4" customHeight="1">
      <c r="A1470" s="183">
        <v>1569</v>
      </c>
      <c r="B1470" s="224" t="s">
        <v>5087</v>
      </c>
      <c r="C1470" s="225" t="s">
        <v>5087</v>
      </c>
      <c r="D1470" s="226" t="s">
        <v>5148</v>
      </c>
      <c r="E1470" s="215" t="s">
        <v>27</v>
      </c>
      <c r="F1470" s="224" t="s">
        <v>8014</v>
      </c>
      <c r="G1470" t="s">
        <v>8361</v>
      </c>
      <c r="H1470" s="224" t="str">
        <f>IFERROR(VLOOKUP(Table[[#This Row],[Activity Details of Assistance]],WHAT!E:F,2,FALSE),"")</f>
        <v># of plant</v>
      </c>
      <c r="I1470" s="224"/>
      <c r="J1470">
        <v>2</v>
      </c>
      <c r="K1470" t="s">
        <v>8280</v>
      </c>
      <c r="L1470" s="219" t="s">
        <v>13</v>
      </c>
      <c r="M1470" t="s">
        <v>14</v>
      </c>
      <c r="N1470" t="s">
        <v>309</v>
      </c>
      <c r="O1470" t="s">
        <v>1606</v>
      </c>
      <c r="P1470" t="s">
        <v>4672</v>
      </c>
      <c r="Q1470" s="236">
        <v>44651</v>
      </c>
      <c r="R1470" s="236">
        <v>44805</v>
      </c>
      <c r="S1470" t="s">
        <v>8452</v>
      </c>
      <c r="T1470" s="227"/>
      <c r="U1470" s="227"/>
      <c r="V1470" s="227"/>
      <c r="W1470" s="227"/>
      <c r="X1470" s="228"/>
      <c r="Y1470" t="s">
        <v>8337</v>
      </c>
      <c r="Z1470">
        <v>1845101021</v>
      </c>
      <c r="AA1470" t="s">
        <v>8297</v>
      </c>
      <c r="AB1470" s="233" t="str">
        <f>_xlfn.IFNA(IF(Table[[#This Row],[Programme Partner]]&lt;&gt;Table[[#This Row],[Implementing Partner]],CONCATENATE(Table[[#This Row],[Programme Partner]],"-",Table[[#This Row],[Implementing Partner]]),Table[[#This Row],[Programme Partner]]),"")</f>
        <v>DSK</v>
      </c>
    </row>
    <row r="1471" spans="1:28" ht="14.4" customHeight="1">
      <c r="A1471" s="183">
        <v>1570</v>
      </c>
      <c r="B1471" s="224" t="s">
        <v>5137</v>
      </c>
      <c r="C1471" t="s">
        <v>5137</v>
      </c>
      <c r="D1471" s="226" t="s">
        <v>5236</v>
      </c>
      <c r="E1471" s="215" t="s">
        <v>27</v>
      </c>
      <c r="F1471" s="224" t="s">
        <v>8013</v>
      </c>
      <c r="G1471" t="s">
        <v>8314</v>
      </c>
      <c r="H1471" s="224" t="str">
        <f>IFERROR(VLOOKUP(Table[[#This Row],[Activity Details of Assistance]],WHAT!E:F,2,FALSE),"")</f>
        <v># of HP sessions at HH level</v>
      </c>
      <c r="I1471" s="224"/>
      <c r="J1471">
        <v>127</v>
      </c>
      <c r="K1471" t="s">
        <v>8280</v>
      </c>
      <c r="L1471" s="219" t="s">
        <v>13</v>
      </c>
      <c r="M1471" t="s">
        <v>14</v>
      </c>
      <c r="N1471" t="s">
        <v>307</v>
      </c>
      <c r="O1471" t="s">
        <v>1603</v>
      </c>
      <c r="P1471" t="s">
        <v>8241</v>
      </c>
      <c r="Q1471" s="236">
        <v>44651</v>
      </c>
      <c r="R1471" s="236">
        <v>44866</v>
      </c>
      <c r="S1471" s="291" t="s">
        <v>8590</v>
      </c>
      <c r="T1471" s="227"/>
      <c r="U1471" s="227"/>
      <c r="V1471" s="227"/>
      <c r="W1471" s="227"/>
      <c r="X1471" s="228"/>
      <c r="Y1471" t="s">
        <v>8425</v>
      </c>
      <c r="Z1471">
        <v>1714119199</v>
      </c>
      <c r="AA1471" t="s">
        <v>8424</v>
      </c>
      <c r="AB1471" s="233" t="str">
        <f>_xlfn.IFNA(IF(Table[[#This Row],[Programme Partner]]&lt;&gt;Table[[#This Row],[Implementing Partner]],CONCATENATE(Table[[#This Row],[Programme Partner]],"-",Table[[#This Row],[Implementing Partner]]),Table[[#This Row],[Programme Partner]]),"")</f>
        <v>HYSAWA</v>
      </c>
    </row>
    <row r="1472" spans="1:28" ht="14.4" customHeight="1">
      <c r="A1472" s="183">
        <v>1571</v>
      </c>
      <c r="B1472" s="224" t="s">
        <v>5268</v>
      </c>
      <c r="C1472" s="225" t="s">
        <v>5033</v>
      </c>
      <c r="D1472" s="226" t="s">
        <v>8460</v>
      </c>
      <c r="E1472" s="215" t="s">
        <v>27</v>
      </c>
      <c r="F1472" s="224" t="s">
        <v>8014</v>
      </c>
      <c r="G1472" t="s">
        <v>8361</v>
      </c>
      <c r="H1472" s="224" t="str">
        <f>IFERROR(VLOOKUP(Table[[#This Row],[Activity Details of Assistance]],WHAT!E:F,2,FALSE),"")</f>
        <v># of plant</v>
      </c>
      <c r="I1472" s="224"/>
      <c r="J1472">
        <v>1</v>
      </c>
      <c r="K1472" t="s">
        <v>8280</v>
      </c>
      <c r="L1472" s="219" t="s">
        <v>13</v>
      </c>
      <c r="M1472" t="s">
        <v>14</v>
      </c>
      <c r="N1472" t="s">
        <v>307</v>
      </c>
      <c r="O1472" t="s">
        <v>1602</v>
      </c>
      <c r="P1472" t="s">
        <v>8303</v>
      </c>
      <c r="Q1472" s="236">
        <v>44651</v>
      </c>
      <c r="R1472" s="236">
        <v>44713</v>
      </c>
      <c r="S1472" s="291" t="s">
        <v>8590</v>
      </c>
      <c r="T1472" s="227"/>
      <c r="U1472" s="227"/>
      <c r="V1472" s="227"/>
      <c r="W1472" s="227"/>
      <c r="X1472" s="228"/>
      <c r="Y1472" t="s">
        <v>8480</v>
      </c>
      <c r="Z1472">
        <v>1960166946</v>
      </c>
      <c r="AA1472" t="s">
        <v>8481</v>
      </c>
      <c r="AB1472" s="233" t="str">
        <f>_xlfn.IFNA(IF(Table[[#This Row],[Programme Partner]]&lt;&gt;Table[[#This Row],[Implementing Partner]],CONCATENATE(Table[[#This Row],[Programme Partner]],"-",Table[[#This Row],[Implementing Partner]]),Table[[#This Row],[Programme Partner]]),"")</f>
        <v>UNDP-BRAC</v>
      </c>
    </row>
    <row r="1473" spans="1:28" ht="14.4" customHeight="1">
      <c r="A1473" s="183">
        <v>1572</v>
      </c>
      <c r="B1473" s="224" t="s">
        <v>5268</v>
      </c>
      <c r="C1473" s="225" t="s">
        <v>5033</v>
      </c>
      <c r="D1473" s="226" t="s">
        <v>8460</v>
      </c>
      <c r="E1473" s="215" t="s">
        <v>27</v>
      </c>
      <c r="F1473" s="224" t="s">
        <v>8014</v>
      </c>
      <c r="G1473" t="s">
        <v>8358</v>
      </c>
      <c r="H1473" s="224" t="str">
        <f>IFERROR(VLOOKUP(Table[[#This Row],[Activity Details of Assistance]],WHAT!E:F,2,FALSE),"")</f>
        <v># of campaign per camp </v>
      </c>
      <c r="I1473" s="224"/>
      <c r="J1473">
        <v>1</v>
      </c>
      <c r="K1473" t="s">
        <v>8280</v>
      </c>
      <c r="L1473" s="219" t="s">
        <v>13</v>
      </c>
      <c r="M1473" t="s">
        <v>14</v>
      </c>
      <c r="N1473" t="s">
        <v>307</v>
      </c>
      <c r="O1473" t="s">
        <v>1599</v>
      </c>
      <c r="P1473" t="s">
        <v>8198</v>
      </c>
      <c r="Q1473" s="236">
        <v>44651</v>
      </c>
      <c r="R1473" s="236">
        <v>44713</v>
      </c>
      <c r="S1473" s="291" t="s">
        <v>8590</v>
      </c>
      <c r="T1473" s="227"/>
      <c r="U1473" s="227"/>
      <c r="V1473" s="227"/>
      <c r="W1473" s="227"/>
      <c r="X1473" s="228"/>
      <c r="Y1473" t="s">
        <v>8480</v>
      </c>
      <c r="Z1473">
        <v>1960166946</v>
      </c>
      <c r="AA1473" t="s">
        <v>8481</v>
      </c>
      <c r="AB1473" s="233" t="str">
        <f>_xlfn.IFNA(IF(Table[[#This Row],[Programme Partner]]&lt;&gt;Table[[#This Row],[Implementing Partner]],CONCATENATE(Table[[#This Row],[Programme Partner]],"-",Table[[#This Row],[Implementing Partner]]),Table[[#This Row],[Programme Partner]]),"")</f>
        <v>UNDP-BRAC</v>
      </c>
    </row>
    <row r="1474" spans="1:28" ht="14.4" customHeight="1">
      <c r="A1474" s="183">
        <v>1573</v>
      </c>
      <c r="B1474" s="224" t="s">
        <v>5268</v>
      </c>
      <c r="C1474" s="225" t="s">
        <v>5033</v>
      </c>
      <c r="D1474" s="226" t="s">
        <v>8460</v>
      </c>
      <c r="E1474" s="215" t="s">
        <v>27</v>
      </c>
      <c r="F1474" s="224" t="s">
        <v>8014</v>
      </c>
      <c r="G1474" t="s">
        <v>8358</v>
      </c>
      <c r="H1474" s="224" t="str">
        <f>IFERROR(VLOOKUP(Table[[#This Row],[Activity Details of Assistance]],WHAT!E:F,2,FALSE),"")</f>
        <v># of campaign per camp </v>
      </c>
      <c r="I1474" s="224"/>
      <c r="J1474">
        <v>1</v>
      </c>
      <c r="K1474" t="s">
        <v>8280</v>
      </c>
      <c r="L1474" s="219" t="s">
        <v>13</v>
      </c>
      <c r="M1474" t="s">
        <v>14</v>
      </c>
      <c r="N1474" t="s">
        <v>307</v>
      </c>
      <c r="O1474" t="s">
        <v>1603</v>
      </c>
      <c r="P1474" t="s">
        <v>8241</v>
      </c>
      <c r="Q1474" s="236">
        <v>44651</v>
      </c>
      <c r="R1474" s="236">
        <v>44713</v>
      </c>
      <c r="S1474" s="291" t="s">
        <v>8590</v>
      </c>
      <c r="T1474" s="227"/>
      <c r="U1474" s="227"/>
      <c r="V1474" s="227"/>
      <c r="W1474" s="227"/>
      <c r="X1474" s="228"/>
      <c r="Y1474" t="s">
        <v>8480</v>
      </c>
      <c r="Z1474">
        <v>1960166946</v>
      </c>
      <c r="AA1474" t="s">
        <v>8481</v>
      </c>
      <c r="AB1474" s="233" t="str">
        <f>_xlfn.IFNA(IF(Table[[#This Row],[Programme Partner]]&lt;&gt;Table[[#This Row],[Implementing Partner]],CONCATENATE(Table[[#This Row],[Programme Partner]],"-",Table[[#This Row],[Implementing Partner]]),Table[[#This Row],[Programme Partner]]),"")</f>
        <v>UNDP-BRAC</v>
      </c>
    </row>
    <row r="1475" spans="1:28" ht="14.4" customHeight="1">
      <c r="A1475" s="183">
        <v>1574</v>
      </c>
      <c r="B1475" s="224" t="s">
        <v>5148</v>
      </c>
      <c r="C1475" s="225" t="s">
        <v>4993</v>
      </c>
      <c r="D1475" s="226" t="s">
        <v>5148</v>
      </c>
      <c r="E1475" s="215" t="s">
        <v>27</v>
      </c>
      <c r="F1475" s="224" t="s">
        <v>8011</v>
      </c>
      <c r="G1475" s="195" t="s">
        <v>8584</v>
      </c>
      <c r="H1475" s="224" t="str">
        <f>IFERROR(VLOOKUP(Table[[#This Row],[Activity Details of Assistance]],WHAT!E:F,2,FALSE),"")</f>
        <v># of tube well</v>
      </c>
      <c r="I1475" s="224"/>
      <c r="J1475">
        <v>206</v>
      </c>
      <c r="K1475" t="s">
        <v>8280</v>
      </c>
      <c r="L1475" s="219" t="s">
        <v>13</v>
      </c>
      <c r="M1475" t="s">
        <v>14</v>
      </c>
      <c r="N1475" t="s">
        <v>309</v>
      </c>
      <c r="O1475" t="s">
        <v>1606</v>
      </c>
      <c r="P1475" t="s">
        <v>20</v>
      </c>
      <c r="Q1475" s="236">
        <v>44651</v>
      </c>
      <c r="R1475" s="236">
        <v>44805</v>
      </c>
      <c r="S1475" t="s">
        <v>8452</v>
      </c>
      <c r="T1475" s="227"/>
      <c r="U1475" s="227"/>
      <c r="V1475" s="227"/>
      <c r="W1475" s="227"/>
      <c r="X1475" s="228"/>
      <c r="Y1475" t="s">
        <v>8309</v>
      </c>
      <c r="Z1475">
        <v>1813213381</v>
      </c>
      <c r="AA1475" t="s">
        <v>8285</v>
      </c>
      <c r="AB1475" s="233" t="str">
        <f>_xlfn.IFNA(IF(Table[[#This Row],[Programme Partner]]&lt;&gt;Table[[#This Row],[Implementing Partner]],CONCATENATE(Table[[#This Row],[Programme Partner]],"-",Table[[#This Row],[Implementing Partner]]),Table[[#This Row],[Programme Partner]]),"")</f>
        <v>IOM-ACF</v>
      </c>
    </row>
    <row r="1476" spans="1:28" ht="14.4" customHeight="1">
      <c r="A1476" s="183">
        <v>1575</v>
      </c>
      <c r="B1476" s="224" t="s">
        <v>5148</v>
      </c>
      <c r="C1476" s="225" t="s">
        <v>4993</v>
      </c>
      <c r="D1476" s="226" t="s">
        <v>5148</v>
      </c>
      <c r="E1476" s="215" t="s">
        <v>27</v>
      </c>
      <c r="F1476" s="224" t="s">
        <v>8012</v>
      </c>
      <c r="G1476" s="195" t="s">
        <v>8585</v>
      </c>
      <c r="H1476" s="224" t="str">
        <f>IFERROR(VLOOKUP(Table[[#This Row],[Activity Details of Assistance]],WHAT!E:F,2,FALSE),"")</f>
        <v xml:space="preserve"># of door </v>
      </c>
      <c r="I1476" s="224"/>
      <c r="J1476">
        <v>194</v>
      </c>
      <c r="K1476" t="s">
        <v>8280</v>
      </c>
      <c r="L1476" s="219" t="s">
        <v>13</v>
      </c>
      <c r="M1476" t="s">
        <v>14</v>
      </c>
      <c r="N1476" t="s">
        <v>309</v>
      </c>
      <c r="O1476" t="s">
        <v>1606</v>
      </c>
      <c r="P1476" t="s">
        <v>20</v>
      </c>
      <c r="Q1476" s="236">
        <v>44651</v>
      </c>
      <c r="R1476" s="236">
        <v>44805</v>
      </c>
      <c r="S1476" t="s">
        <v>8452</v>
      </c>
      <c r="T1476" s="227"/>
      <c r="U1476" s="227"/>
      <c r="V1476" s="227"/>
      <c r="W1476" s="227"/>
      <c r="X1476" s="228"/>
      <c r="Y1476" t="s">
        <v>8309</v>
      </c>
      <c r="Z1476">
        <v>1813213381</v>
      </c>
      <c r="AA1476" t="s">
        <v>8285</v>
      </c>
      <c r="AB1476" s="233" t="str">
        <f>_xlfn.IFNA(IF(Table[[#This Row],[Programme Partner]]&lt;&gt;Table[[#This Row],[Implementing Partner]],CONCATENATE(Table[[#This Row],[Programme Partner]],"-",Table[[#This Row],[Implementing Partner]]),Table[[#This Row],[Programme Partner]]),"")</f>
        <v>IOM-ACF</v>
      </c>
    </row>
    <row r="1477" spans="1:28" ht="14.4" customHeight="1">
      <c r="A1477" s="183">
        <v>1576</v>
      </c>
      <c r="B1477" s="224" t="s">
        <v>5148</v>
      </c>
      <c r="C1477" s="225" t="s">
        <v>4993</v>
      </c>
      <c r="D1477" s="226" t="s">
        <v>5148</v>
      </c>
      <c r="E1477" s="215" t="s">
        <v>27</v>
      </c>
      <c r="F1477" s="224" t="s">
        <v>8012</v>
      </c>
      <c r="G1477" t="s">
        <v>8359</v>
      </c>
      <c r="H1477" s="224" t="str">
        <f>IFERROR(VLOOKUP(Table[[#This Row],[Activity Details of Assistance]],WHAT!E:F,2,FALSE),"")</f>
        <v># of FSM Site</v>
      </c>
      <c r="I1477" s="224"/>
      <c r="J1477">
        <v>7</v>
      </c>
      <c r="K1477" t="s">
        <v>8280</v>
      </c>
      <c r="L1477" s="219" t="s">
        <v>13</v>
      </c>
      <c r="M1477" t="s">
        <v>14</v>
      </c>
      <c r="N1477" t="s">
        <v>309</v>
      </c>
      <c r="O1477" t="s">
        <v>1606</v>
      </c>
      <c r="P1477" t="s">
        <v>20</v>
      </c>
      <c r="Q1477" s="236">
        <v>44651</v>
      </c>
      <c r="R1477" s="236">
        <v>44805</v>
      </c>
      <c r="S1477" t="s">
        <v>8452</v>
      </c>
      <c r="T1477" s="227"/>
      <c r="U1477" s="227"/>
      <c r="V1477" s="227"/>
      <c r="W1477" s="227"/>
      <c r="X1477" s="228"/>
      <c r="Y1477" t="s">
        <v>8309</v>
      </c>
      <c r="Z1477">
        <v>1813213381</v>
      </c>
      <c r="AA1477" t="s">
        <v>8285</v>
      </c>
      <c r="AB1477" s="233" t="str">
        <f>_xlfn.IFNA(IF(Table[[#This Row],[Programme Partner]]&lt;&gt;Table[[#This Row],[Implementing Partner]],CONCATENATE(Table[[#This Row],[Programme Partner]],"-",Table[[#This Row],[Implementing Partner]]),Table[[#This Row],[Programme Partner]]),"")</f>
        <v>IOM-ACF</v>
      </c>
    </row>
    <row r="1478" spans="1:28" ht="14.4" customHeight="1">
      <c r="A1478" s="183">
        <v>1577</v>
      </c>
      <c r="B1478" s="224" t="s">
        <v>5148</v>
      </c>
      <c r="C1478" s="225" t="s">
        <v>4993</v>
      </c>
      <c r="D1478" s="226" t="s">
        <v>5148</v>
      </c>
      <c r="E1478" s="215" t="s">
        <v>27</v>
      </c>
      <c r="F1478" s="224" t="s">
        <v>8012</v>
      </c>
      <c r="G1478" t="s">
        <v>8356</v>
      </c>
      <c r="H1478" s="224" t="str">
        <f>IFERROR(VLOOKUP(Table[[#This Row],[Activity Details of Assistance]],WHAT!E:F,2,FALSE),"")</f>
        <v># of FSM Site</v>
      </c>
      <c r="I1478" s="224"/>
      <c r="J1478">
        <v>1</v>
      </c>
      <c r="K1478" t="s">
        <v>8280</v>
      </c>
      <c r="L1478" s="219" t="s">
        <v>13</v>
      </c>
      <c r="M1478" t="s">
        <v>14</v>
      </c>
      <c r="N1478" t="s">
        <v>309</v>
      </c>
      <c r="O1478" t="s">
        <v>1606</v>
      </c>
      <c r="P1478" t="s">
        <v>20</v>
      </c>
      <c r="Q1478" s="236">
        <v>44651</v>
      </c>
      <c r="R1478" s="236">
        <v>44805</v>
      </c>
      <c r="S1478" t="s">
        <v>8452</v>
      </c>
      <c r="T1478" s="227"/>
      <c r="U1478" s="227"/>
      <c r="V1478" s="227"/>
      <c r="W1478" s="227"/>
      <c r="X1478" s="228"/>
      <c r="Y1478" t="s">
        <v>8309</v>
      </c>
      <c r="Z1478">
        <v>1813213381</v>
      </c>
      <c r="AA1478" t="s">
        <v>8285</v>
      </c>
      <c r="AB1478" s="233" t="str">
        <f>_xlfn.IFNA(IF(Table[[#This Row],[Programme Partner]]&lt;&gt;Table[[#This Row],[Implementing Partner]],CONCATENATE(Table[[#This Row],[Programme Partner]],"-",Table[[#This Row],[Implementing Partner]]),Table[[#This Row],[Programme Partner]]),"")</f>
        <v>IOM-ACF</v>
      </c>
    </row>
    <row r="1479" spans="1:28" ht="14.4" customHeight="1">
      <c r="A1479" s="183">
        <v>1578</v>
      </c>
      <c r="B1479" s="224" t="s">
        <v>5148</v>
      </c>
      <c r="C1479" s="225" t="s">
        <v>4993</v>
      </c>
      <c r="D1479" s="226" t="s">
        <v>5148</v>
      </c>
      <c r="E1479" s="215" t="s">
        <v>27</v>
      </c>
      <c r="F1479" s="224" t="s">
        <v>8012</v>
      </c>
      <c r="G1479" s="195" t="s">
        <v>8586</v>
      </c>
      <c r="H1479" s="224" t="str">
        <f>IFERROR(VLOOKUP(Table[[#This Row],[Activity Details of Assistance]],WHAT!E:F,2,FALSE),"")</f>
        <v># of door</v>
      </c>
      <c r="I1479" s="224"/>
      <c r="J1479">
        <v>373</v>
      </c>
      <c r="K1479" t="s">
        <v>8280</v>
      </c>
      <c r="L1479" s="219" t="s">
        <v>13</v>
      </c>
      <c r="M1479" t="s">
        <v>14</v>
      </c>
      <c r="N1479" t="s">
        <v>309</v>
      </c>
      <c r="O1479" t="s">
        <v>1606</v>
      </c>
      <c r="P1479" t="s">
        <v>20</v>
      </c>
      <c r="Q1479" s="236">
        <v>44651</v>
      </c>
      <c r="R1479" s="236">
        <v>44805</v>
      </c>
      <c r="S1479" t="s">
        <v>8452</v>
      </c>
      <c r="T1479" s="227"/>
      <c r="U1479" s="227"/>
      <c r="V1479" s="227"/>
      <c r="W1479" s="227"/>
      <c r="X1479" s="228"/>
      <c r="Y1479" t="s">
        <v>8309</v>
      </c>
      <c r="Z1479">
        <v>1813213381</v>
      </c>
      <c r="AA1479" t="s">
        <v>8285</v>
      </c>
      <c r="AB1479" s="233" t="str">
        <f>_xlfn.IFNA(IF(Table[[#This Row],[Programme Partner]]&lt;&gt;Table[[#This Row],[Implementing Partner]],CONCATENATE(Table[[#This Row],[Programme Partner]],"-",Table[[#This Row],[Implementing Partner]]),Table[[#This Row],[Programme Partner]]),"")</f>
        <v>IOM-ACF</v>
      </c>
    </row>
    <row r="1480" spans="1:28" ht="14.4" customHeight="1">
      <c r="A1480" s="183">
        <v>1579</v>
      </c>
      <c r="B1480" s="224" t="s">
        <v>5148</v>
      </c>
      <c r="C1480" s="225" t="s">
        <v>4993</v>
      </c>
      <c r="D1480" s="226" t="s">
        <v>5148</v>
      </c>
      <c r="E1480" s="215" t="s">
        <v>27</v>
      </c>
      <c r="F1480" s="224" t="s">
        <v>8012</v>
      </c>
      <c r="G1480" t="s">
        <v>8357</v>
      </c>
      <c r="H1480" s="224" t="str">
        <f>IFERROR(VLOOKUP(Table[[#This Row],[Activity Details of Assistance]],WHAT!E:F,2,FALSE),"")</f>
        <v># of door</v>
      </c>
      <c r="I1480" s="224"/>
      <c r="J1480">
        <v>359</v>
      </c>
      <c r="K1480" t="s">
        <v>8280</v>
      </c>
      <c r="L1480" s="219" t="s">
        <v>13</v>
      </c>
      <c r="M1480" t="s">
        <v>14</v>
      </c>
      <c r="N1480" t="s">
        <v>309</v>
      </c>
      <c r="O1480" t="s">
        <v>1606</v>
      </c>
      <c r="P1480" t="s">
        <v>20</v>
      </c>
      <c r="Q1480" s="236">
        <v>44651</v>
      </c>
      <c r="R1480" s="236">
        <v>44805</v>
      </c>
      <c r="S1480" t="s">
        <v>8452</v>
      </c>
      <c r="T1480" s="227"/>
      <c r="U1480" s="227"/>
      <c r="V1480" s="227"/>
      <c r="W1480" s="227"/>
      <c r="X1480" s="228"/>
      <c r="Y1480" t="s">
        <v>8309</v>
      </c>
      <c r="Z1480">
        <v>1813213381</v>
      </c>
      <c r="AA1480" t="s">
        <v>8285</v>
      </c>
      <c r="AB1480" s="233" t="str">
        <f>_xlfn.IFNA(IF(Table[[#This Row],[Programme Partner]]&lt;&gt;Table[[#This Row],[Implementing Partner]],CONCATENATE(Table[[#This Row],[Programme Partner]],"-",Table[[#This Row],[Implementing Partner]]),Table[[#This Row],[Programme Partner]]),"")</f>
        <v>IOM-ACF</v>
      </c>
    </row>
    <row r="1481" spans="1:28" ht="14.4" customHeight="1">
      <c r="A1481" s="183">
        <v>1580</v>
      </c>
      <c r="B1481" s="224" t="s">
        <v>5148</v>
      </c>
      <c r="C1481" s="225" t="s">
        <v>4993</v>
      </c>
      <c r="D1481" s="226" t="s">
        <v>5148</v>
      </c>
      <c r="E1481" s="215" t="s">
        <v>27</v>
      </c>
      <c r="F1481" s="224" t="s">
        <v>8013</v>
      </c>
      <c r="G1481" t="s">
        <v>8317</v>
      </c>
      <c r="H1481" s="224" t="str">
        <f>IFERROR(VLOOKUP(Table[[#This Row],[Activity Details of Assistance]],WHAT!E:F,2,FALSE),"")</f>
        <v># of estimated persons reached by mass-media campaign</v>
      </c>
      <c r="I1481" s="224"/>
      <c r="J1481">
        <v>1</v>
      </c>
      <c r="K1481" t="s">
        <v>8280</v>
      </c>
      <c r="L1481" s="219" t="s">
        <v>13</v>
      </c>
      <c r="M1481" t="s">
        <v>14</v>
      </c>
      <c r="N1481" t="s">
        <v>309</v>
      </c>
      <c r="O1481" t="s">
        <v>1606</v>
      </c>
      <c r="P1481" t="s">
        <v>20</v>
      </c>
      <c r="Q1481" s="236">
        <v>44651</v>
      </c>
      <c r="R1481" s="236">
        <v>44805</v>
      </c>
      <c r="S1481" t="s">
        <v>8452</v>
      </c>
      <c r="T1481" s="227"/>
      <c r="U1481" s="227"/>
      <c r="V1481" s="227"/>
      <c r="W1481" s="227"/>
      <c r="X1481" s="228"/>
      <c r="Y1481" t="s">
        <v>8309</v>
      </c>
      <c r="Z1481">
        <v>1813213381</v>
      </c>
      <c r="AA1481" t="s">
        <v>8285</v>
      </c>
      <c r="AB1481" s="233" t="str">
        <f>_xlfn.IFNA(IF(Table[[#This Row],[Programme Partner]]&lt;&gt;Table[[#This Row],[Implementing Partner]],CONCATENATE(Table[[#This Row],[Programme Partner]],"-",Table[[#This Row],[Implementing Partner]]),Table[[#This Row],[Programme Partner]]),"")</f>
        <v>IOM-ACF</v>
      </c>
    </row>
    <row r="1482" spans="1:28" ht="14.4" customHeight="1">
      <c r="A1482" s="183">
        <v>1581</v>
      </c>
      <c r="B1482" s="224" t="s">
        <v>5148</v>
      </c>
      <c r="C1482" s="225" t="s">
        <v>4993</v>
      </c>
      <c r="D1482" s="226" t="s">
        <v>5148</v>
      </c>
      <c r="E1482" s="215" t="s">
        <v>27</v>
      </c>
      <c r="F1482" s="224" t="s">
        <v>8013</v>
      </c>
      <c r="G1482" t="s">
        <v>8360</v>
      </c>
      <c r="H1482" s="224" t="str">
        <f>IFERROR(VLOOKUP(Table[[#This Row],[Activity Details of Assistance]],WHAT!E:F,2,FALSE),"")</f>
        <v># of household</v>
      </c>
      <c r="I1482" s="224"/>
      <c r="J1482">
        <v>1401</v>
      </c>
      <c r="K1482" t="s">
        <v>8280</v>
      </c>
      <c r="L1482" s="219" t="s">
        <v>13</v>
      </c>
      <c r="M1482" t="s">
        <v>14</v>
      </c>
      <c r="N1482" t="s">
        <v>309</v>
      </c>
      <c r="O1482" t="s">
        <v>1606</v>
      </c>
      <c r="P1482" t="s">
        <v>20</v>
      </c>
      <c r="Q1482" s="236">
        <v>44651</v>
      </c>
      <c r="R1482" s="236">
        <v>44805</v>
      </c>
      <c r="S1482" t="s">
        <v>8452</v>
      </c>
      <c r="T1482" s="227"/>
      <c r="U1482" s="227"/>
      <c r="V1482" s="227"/>
      <c r="W1482" s="227"/>
      <c r="X1482" s="228"/>
      <c r="Y1482" t="s">
        <v>8309</v>
      </c>
      <c r="Z1482">
        <v>1813213381</v>
      </c>
      <c r="AA1482" t="s">
        <v>8285</v>
      </c>
      <c r="AB1482" s="233" t="str">
        <f>_xlfn.IFNA(IF(Table[[#This Row],[Programme Partner]]&lt;&gt;Table[[#This Row],[Implementing Partner]],CONCATENATE(Table[[#This Row],[Programme Partner]],"-",Table[[#This Row],[Implementing Partner]]),Table[[#This Row],[Programme Partner]]),"")</f>
        <v>IOM-ACF</v>
      </c>
    </row>
    <row r="1483" spans="1:28" ht="14.4" customHeight="1">
      <c r="A1483" s="183">
        <v>1582</v>
      </c>
      <c r="B1483" s="224" t="s">
        <v>5148</v>
      </c>
      <c r="C1483" s="225" t="s">
        <v>4993</v>
      </c>
      <c r="D1483" s="226" t="s">
        <v>5148</v>
      </c>
      <c r="E1483" s="215" t="s">
        <v>27</v>
      </c>
      <c r="F1483" s="224" t="s">
        <v>8014</v>
      </c>
      <c r="G1483" t="s">
        <v>8358</v>
      </c>
      <c r="H1483" s="224" t="str">
        <f>IFERROR(VLOOKUP(Table[[#This Row],[Activity Details of Assistance]],WHAT!E:F,2,FALSE),"")</f>
        <v># of campaign per camp </v>
      </c>
      <c r="I1483" s="224"/>
      <c r="J1483">
        <v>1</v>
      </c>
      <c r="K1483" t="s">
        <v>8280</v>
      </c>
      <c r="L1483" s="219" t="s">
        <v>13</v>
      </c>
      <c r="M1483" t="s">
        <v>14</v>
      </c>
      <c r="N1483" t="s">
        <v>309</v>
      </c>
      <c r="O1483" t="s">
        <v>1606</v>
      </c>
      <c r="P1483" t="s">
        <v>20</v>
      </c>
      <c r="Q1483" s="236">
        <v>44651</v>
      </c>
      <c r="R1483" s="236">
        <v>44805</v>
      </c>
      <c r="S1483" t="s">
        <v>8452</v>
      </c>
      <c r="T1483" s="227"/>
      <c r="U1483" s="227"/>
      <c r="V1483" s="227"/>
      <c r="W1483" s="227"/>
      <c r="X1483" s="228"/>
      <c r="Y1483" t="s">
        <v>8309</v>
      </c>
      <c r="Z1483">
        <v>1813213381</v>
      </c>
      <c r="AA1483" t="s">
        <v>8285</v>
      </c>
      <c r="AB1483" s="233" t="str">
        <f>_xlfn.IFNA(IF(Table[[#This Row],[Programme Partner]]&lt;&gt;Table[[#This Row],[Implementing Partner]],CONCATENATE(Table[[#This Row],[Programme Partner]],"-",Table[[#This Row],[Implementing Partner]]),Table[[#This Row],[Programme Partner]]),"")</f>
        <v>IOM-ACF</v>
      </c>
    </row>
    <row r="1484" spans="1:28" ht="14.4" customHeight="1">
      <c r="A1484" s="183">
        <v>1583</v>
      </c>
      <c r="B1484" s="224" t="s">
        <v>5148</v>
      </c>
      <c r="C1484" s="225" t="s">
        <v>4993</v>
      </c>
      <c r="D1484" s="226" t="s">
        <v>5148</v>
      </c>
      <c r="E1484" s="215" t="s">
        <v>27</v>
      </c>
      <c r="F1484" s="224" t="s">
        <v>8014</v>
      </c>
      <c r="G1484" s="195" t="s">
        <v>8361</v>
      </c>
      <c r="H1484" s="224" t="str">
        <f>IFERROR(VLOOKUP(Table[[#This Row],[Activity Details of Assistance]],WHAT!E:F,2,FALSE),"")</f>
        <v># of plant</v>
      </c>
      <c r="I1484" s="224"/>
      <c r="J1484">
        <v>2</v>
      </c>
      <c r="K1484" t="s">
        <v>8280</v>
      </c>
      <c r="L1484" s="219" t="s">
        <v>13</v>
      </c>
      <c r="M1484" t="s">
        <v>14</v>
      </c>
      <c r="N1484" t="s">
        <v>309</v>
      </c>
      <c r="O1484" t="s">
        <v>1606</v>
      </c>
      <c r="P1484" t="s">
        <v>20</v>
      </c>
      <c r="Q1484" s="236">
        <v>44651</v>
      </c>
      <c r="R1484" s="236">
        <v>44805</v>
      </c>
      <c r="S1484" t="s">
        <v>8452</v>
      </c>
      <c r="T1484" s="227"/>
      <c r="U1484" s="227"/>
      <c r="V1484" s="227"/>
      <c r="W1484" s="227"/>
      <c r="X1484" s="228"/>
      <c r="Y1484" t="s">
        <v>8309</v>
      </c>
      <c r="Z1484">
        <v>1813213381</v>
      </c>
      <c r="AA1484" t="s">
        <v>8285</v>
      </c>
      <c r="AB1484" s="233" t="str">
        <f>_xlfn.IFNA(IF(Table[[#This Row],[Programme Partner]]&lt;&gt;Table[[#This Row],[Implementing Partner]],CONCATENATE(Table[[#This Row],[Programme Partner]],"-",Table[[#This Row],[Implementing Partner]]),Table[[#This Row],[Programme Partner]]),"")</f>
        <v>IOM-ACF</v>
      </c>
    </row>
    <row r="1485" spans="1:28" ht="14.4" customHeight="1">
      <c r="A1485" s="183">
        <v>1584</v>
      </c>
      <c r="B1485" s="224" t="s">
        <v>5268</v>
      </c>
      <c r="C1485" s="225" t="s">
        <v>5033</v>
      </c>
      <c r="D1485" s="226" t="s">
        <v>8460</v>
      </c>
      <c r="E1485" s="215" t="s">
        <v>27</v>
      </c>
      <c r="F1485" s="224" t="s">
        <v>8014</v>
      </c>
      <c r="G1485" t="s">
        <v>8358</v>
      </c>
      <c r="H1485" s="224" t="str">
        <f>IFERROR(VLOOKUP(Table[[#This Row],[Activity Details of Assistance]],WHAT!E:F,2,FALSE),"")</f>
        <v># of campaign per camp </v>
      </c>
      <c r="I1485" s="224"/>
      <c r="J1485">
        <v>1</v>
      </c>
      <c r="K1485" t="s">
        <v>8280</v>
      </c>
      <c r="L1485" s="219" t="s">
        <v>13</v>
      </c>
      <c r="M1485" t="s">
        <v>14</v>
      </c>
      <c r="N1485" t="s">
        <v>307</v>
      </c>
      <c r="O1485" t="s">
        <v>1179</v>
      </c>
      <c r="P1485" t="s">
        <v>8264</v>
      </c>
      <c r="Q1485" s="236">
        <v>44651</v>
      </c>
      <c r="R1485" s="236">
        <v>44713</v>
      </c>
      <c r="S1485" s="291" t="s">
        <v>8590</v>
      </c>
      <c r="T1485" s="227"/>
      <c r="U1485" s="227"/>
      <c r="V1485" s="227"/>
      <c r="W1485" s="227"/>
      <c r="X1485" s="228"/>
      <c r="Y1485" t="s">
        <v>8480</v>
      </c>
      <c r="Z1485">
        <v>1960166946</v>
      </c>
      <c r="AA1485" t="s">
        <v>8481</v>
      </c>
      <c r="AB1485" s="233" t="str">
        <f>_xlfn.IFNA(IF(Table[[#This Row],[Programme Partner]]&lt;&gt;Table[[#This Row],[Implementing Partner]],CONCATENATE(Table[[#This Row],[Programme Partner]],"-",Table[[#This Row],[Implementing Partner]]),Table[[#This Row],[Programme Partner]]),"")</f>
        <v>UNDP-BRAC</v>
      </c>
    </row>
    <row r="1486" spans="1:28" ht="14.4" customHeight="1">
      <c r="A1486" s="183">
        <v>1585</v>
      </c>
      <c r="B1486" s="224" t="s">
        <v>5268</v>
      </c>
      <c r="C1486" s="225" t="s">
        <v>5033</v>
      </c>
      <c r="D1486" s="226" t="s">
        <v>8460</v>
      </c>
      <c r="E1486" s="215" t="s">
        <v>27</v>
      </c>
      <c r="F1486" s="224" t="s">
        <v>8014</v>
      </c>
      <c r="G1486" s="195" t="s">
        <v>8358</v>
      </c>
      <c r="H1486" s="224" t="str">
        <f>IFERROR(VLOOKUP(Table[[#This Row],[Activity Details of Assistance]],WHAT!E:F,2,FALSE),"")</f>
        <v># of campaign per camp </v>
      </c>
      <c r="I1486" s="224"/>
      <c r="J1486">
        <v>1</v>
      </c>
      <c r="K1486" t="s">
        <v>8280</v>
      </c>
      <c r="L1486" s="219" t="s">
        <v>13</v>
      </c>
      <c r="M1486" t="s">
        <v>14</v>
      </c>
      <c r="N1486" t="s">
        <v>309</v>
      </c>
      <c r="O1486" t="s">
        <v>1606</v>
      </c>
      <c r="P1486" t="s">
        <v>8208</v>
      </c>
      <c r="Q1486" s="236">
        <v>44651</v>
      </c>
      <c r="R1486" s="236">
        <v>44713</v>
      </c>
      <c r="S1486" s="291" t="s">
        <v>8590</v>
      </c>
      <c r="T1486" s="227"/>
      <c r="U1486" s="227"/>
      <c r="V1486" s="227"/>
      <c r="W1486" s="227"/>
      <c r="X1486" s="228"/>
      <c r="Y1486" t="s">
        <v>8480</v>
      </c>
      <c r="Z1486">
        <v>1960166946</v>
      </c>
      <c r="AA1486" t="s">
        <v>8481</v>
      </c>
      <c r="AB1486" s="233" t="str">
        <f>_xlfn.IFNA(IF(Table[[#This Row],[Programme Partner]]&lt;&gt;Table[[#This Row],[Implementing Partner]],CONCATENATE(Table[[#This Row],[Programme Partner]],"-",Table[[#This Row],[Implementing Partner]]),Table[[#This Row],[Programme Partner]]),"")</f>
        <v>UNDP-BRAC</v>
      </c>
    </row>
    <row r="1487" spans="1:28" ht="14.4" customHeight="1">
      <c r="A1487" s="183">
        <v>1586</v>
      </c>
      <c r="B1487" s="224" t="s">
        <v>5268</v>
      </c>
      <c r="C1487" s="225" t="s">
        <v>5033</v>
      </c>
      <c r="D1487" s="226" t="s">
        <v>8460</v>
      </c>
      <c r="E1487" s="215" t="s">
        <v>27</v>
      </c>
      <c r="F1487" s="224" t="s">
        <v>8014</v>
      </c>
      <c r="G1487" t="s">
        <v>8361</v>
      </c>
      <c r="H1487" s="224" t="str">
        <f>IFERROR(VLOOKUP(Table[[#This Row],[Activity Details of Assistance]],WHAT!E:F,2,FALSE),"")</f>
        <v># of plant</v>
      </c>
      <c r="I1487" s="224"/>
      <c r="J1487">
        <v>1</v>
      </c>
      <c r="K1487" t="s">
        <v>8280</v>
      </c>
      <c r="L1487" s="219" t="s">
        <v>13</v>
      </c>
      <c r="M1487" t="s">
        <v>14</v>
      </c>
      <c r="N1487" t="s">
        <v>309</v>
      </c>
      <c r="O1487" t="s">
        <v>1606</v>
      </c>
      <c r="P1487" t="s">
        <v>4680</v>
      </c>
      <c r="Q1487" s="236">
        <v>44651</v>
      </c>
      <c r="R1487" s="236">
        <v>44713</v>
      </c>
      <c r="S1487" t="s">
        <v>8452</v>
      </c>
      <c r="T1487" s="227"/>
      <c r="U1487" s="227"/>
      <c r="V1487" s="227"/>
      <c r="W1487" s="227"/>
      <c r="X1487" s="228"/>
      <c r="Y1487" t="s">
        <v>8480</v>
      </c>
      <c r="Z1487">
        <v>1960166946</v>
      </c>
      <c r="AA1487" t="s">
        <v>8481</v>
      </c>
      <c r="AB1487" s="233" t="str">
        <f>_xlfn.IFNA(IF(Table[[#This Row],[Programme Partner]]&lt;&gt;Table[[#This Row],[Implementing Partner]],CONCATENATE(Table[[#This Row],[Programme Partner]],"-",Table[[#This Row],[Implementing Partner]]),Table[[#This Row],[Programme Partner]]),"")</f>
        <v>UNDP-BRAC</v>
      </c>
    </row>
    <row r="1488" spans="1:28" ht="14.4" customHeight="1">
      <c r="A1488" s="183">
        <v>1587</v>
      </c>
      <c r="B1488" s="224" t="s">
        <v>5137</v>
      </c>
      <c r="C1488" t="s">
        <v>5137</v>
      </c>
      <c r="D1488" s="226" t="s">
        <v>5236</v>
      </c>
      <c r="E1488" s="215" t="s">
        <v>27</v>
      </c>
      <c r="F1488" s="224" t="s">
        <v>8013</v>
      </c>
      <c r="G1488" t="s">
        <v>8314</v>
      </c>
      <c r="H1488" s="224" t="str">
        <f>IFERROR(VLOOKUP(Table[[#This Row],[Activity Details of Assistance]],WHAT!E:F,2,FALSE),"")</f>
        <v># of HP sessions at HH level</v>
      </c>
      <c r="I1488" s="224"/>
      <c r="J1488">
        <v>173</v>
      </c>
      <c r="K1488" t="s">
        <v>8280</v>
      </c>
      <c r="L1488" s="219" t="s">
        <v>13</v>
      </c>
      <c r="M1488" t="s">
        <v>14</v>
      </c>
      <c r="N1488" t="s">
        <v>309</v>
      </c>
      <c r="O1488" t="s">
        <v>1604</v>
      </c>
      <c r="P1488" t="s">
        <v>8209</v>
      </c>
      <c r="Q1488" s="236">
        <v>44651</v>
      </c>
      <c r="R1488" s="236">
        <v>44866</v>
      </c>
      <c r="S1488" s="291" t="s">
        <v>8590</v>
      </c>
      <c r="T1488" s="227"/>
      <c r="U1488" s="227"/>
      <c r="V1488" s="227"/>
      <c r="W1488" s="227"/>
      <c r="X1488" s="228"/>
      <c r="Y1488" t="s">
        <v>8425</v>
      </c>
      <c r="Z1488">
        <v>1714119199</v>
      </c>
      <c r="AA1488" t="s">
        <v>8424</v>
      </c>
      <c r="AB1488" s="233" t="str">
        <f>_xlfn.IFNA(IF(Table[[#This Row],[Programme Partner]]&lt;&gt;Table[[#This Row],[Implementing Partner]],CONCATENATE(Table[[#This Row],[Programme Partner]],"-",Table[[#This Row],[Implementing Partner]]),Table[[#This Row],[Programme Partner]]),"")</f>
        <v>HYSAWA</v>
      </c>
    </row>
    <row r="1489" spans="1:28" ht="14.4" customHeight="1">
      <c r="A1489" s="183">
        <v>1588</v>
      </c>
      <c r="B1489" s="224" t="s">
        <v>5137</v>
      </c>
      <c r="C1489" t="s">
        <v>5137</v>
      </c>
      <c r="D1489" s="226" t="s">
        <v>5236</v>
      </c>
      <c r="E1489" s="215" t="s">
        <v>27</v>
      </c>
      <c r="F1489" s="224" t="s">
        <v>8013</v>
      </c>
      <c r="G1489" t="s">
        <v>8314</v>
      </c>
      <c r="H1489" s="224" t="str">
        <f>IFERROR(VLOOKUP(Table[[#This Row],[Activity Details of Assistance]],WHAT!E:F,2,FALSE),"")</f>
        <v># of HP sessions at HH level</v>
      </c>
      <c r="I1489" s="224"/>
      <c r="J1489">
        <v>181</v>
      </c>
      <c r="K1489" t="s">
        <v>8280</v>
      </c>
      <c r="L1489" s="219" t="s">
        <v>13</v>
      </c>
      <c r="M1489" t="s">
        <v>14</v>
      </c>
      <c r="N1489" t="s">
        <v>309</v>
      </c>
      <c r="O1489" t="s">
        <v>1605</v>
      </c>
      <c r="P1489" t="s">
        <v>8210</v>
      </c>
      <c r="Q1489" s="236">
        <v>44651</v>
      </c>
      <c r="R1489" s="236">
        <v>44866</v>
      </c>
      <c r="S1489" s="291" t="s">
        <v>8590</v>
      </c>
      <c r="T1489" s="227"/>
      <c r="U1489" s="227"/>
      <c r="V1489" s="227"/>
      <c r="W1489" s="227"/>
      <c r="X1489" s="228"/>
      <c r="Y1489" t="s">
        <v>8425</v>
      </c>
      <c r="Z1489">
        <v>1714119199</v>
      </c>
      <c r="AA1489" t="s">
        <v>8424</v>
      </c>
      <c r="AB1489" s="233" t="str">
        <f>_xlfn.IFNA(IF(Table[[#This Row],[Programme Partner]]&lt;&gt;Table[[#This Row],[Implementing Partner]],CONCATENATE(Table[[#This Row],[Programme Partner]],"-",Table[[#This Row],[Implementing Partner]]),Table[[#This Row],[Programme Partner]]),"")</f>
        <v>HYSAWA</v>
      </c>
    </row>
    <row r="1490" spans="1:28" ht="14.4" customHeight="1">
      <c r="A1490" s="183">
        <v>1589</v>
      </c>
      <c r="B1490" s="224" t="s">
        <v>5268</v>
      </c>
      <c r="C1490" s="225" t="s">
        <v>5033</v>
      </c>
      <c r="D1490" s="226" t="s">
        <v>8460</v>
      </c>
      <c r="E1490" s="215" t="s">
        <v>27</v>
      </c>
      <c r="F1490" s="224" t="s">
        <v>8014</v>
      </c>
      <c r="G1490" t="s">
        <v>8358</v>
      </c>
      <c r="H1490" s="224" t="str">
        <f>IFERROR(VLOOKUP(Table[[#This Row],[Activity Details of Assistance]],WHAT!E:F,2,FALSE),"")</f>
        <v># of campaign per camp </v>
      </c>
      <c r="I1490" s="224"/>
      <c r="J1490">
        <v>1</v>
      </c>
      <c r="K1490" t="s">
        <v>8280</v>
      </c>
      <c r="L1490" s="219" t="s">
        <v>13</v>
      </c>
      <c r="M1490" t="s">
        <v>14</v>
      </c>
      <c r="N1490" t="s">
        <v>309</v>
      </c>
      <c r="O1490" t="s">
        <v>1607</v>
      </c>
      <c r="P1490" t="s">
        <v>8211</v>
      </c>
      <c r="Q1490" s="236">
        <v>44651</v>
      </c>
      <c r="R1490" s="236">
        <v>44713</v>
      </c>
      <c r="S1490" s="291" t="s">
        <v>8590</v>
      </c>
      <c r="T1490" s="227"/>
      <c r="U1490" s="227"/>
      <c r="V1490" s="227"/>
      <c r="W1490" s="227"/>
      <c r="X1490" s="228"/>
      <c r="Y1490" t="s">
        <v>8480</v>
      </c>
      <c r="Z1490">
        <v>1960166946</v>
      </c>
      <c r="AA1490" t="s">
        <v>8481</v>
      </c>
      <c r="AB1490" s="233" t="str">
        <f>_xlfn.IFNA(IF(Table[[#This Row],[Programme Partner]]&lt;&gt;Table[[#This Row],[Implementing Partner]],CONCATENATE(Table[[#This Row],[Programme Partner]],"-",Table[[#This Row],[Implementing Partner]]),Table[[#This Row],[Programme Partner]]),"")</f>
        <v>UNDP-BRAC</v>
      </c>
    </row>
    <row r="1491" spans="1:28" ht="14.4" customHeight="1">
      <c r="A1491" s="183">
        <v>1590</v>
      </c>
      <c r="B1491" s="224" t="s">
        <v>5137</v>
      </c>
      <c r="C1491" t="s">
        <v>5137</v>
      </c>
      <c r="D1491" s="226" t="s">
        <v>5236</v>
      </c>
      <c r="E1491" s="215" t="s">
        <v>27</v>
      </c>
      <c r="F1491" s="224" t="s">
        <v>8013</v>
      </c>
      <c r="G1491" t="s">
        <v>8314</v>
      </c>
      <c r="H1491" s="224" t="str">
        <f>IFERROR(VLOOKUP(Table[[#This Row],[Activity Details of Assistance]],WHAT!E:F,2,FALSE),"")</f>
        <v># of HP sessions at HH level</v>
      </c>
      <c r="I1491" s="224"/>
      <c r="J1491">
        <v>159</v>
      </c>
      <c r="K1491" t="s">
        <v>8280</v>
      </c>
      <c r="L1491" s="219" t="s">
        <v>13</v>
      </c>
      <c r="M1491" t="s">
        <v>14</v>
      </c>
      <c r="N1491" t="s">
        <v>309</v>
      </c>
      <c r="O1491" t="s">
        <v>1606</v>
      </c>
      <c r="P1491" t="s">
        <v>8208</v>
      </c>
      <c r="Q1491" s="236">
        <v>44651</v>
      </c>
      <c r="R1491" s="236">
        <v>44866</v>
      </c>
      <c r="S1491" s="291" t="s">
        <v>8590</v>
      </c>
      <c r="T1491" s="227"/>
      <c r="U1491" s="227"/>
      <c r="V1491" s="227"/>
      <c r="W1491" s="227"/>
      <c r="X1491" s="228"/>
      <c r="Y1491" t="s">
        <v>8425</v>
      </c>
      <c r="Z1491">
        <v>1714119199</v>
      </c>
      <c r="AA1491" t="s">
        <v>8424</v>
      </c>
      <c r="AB1491" s="233" t="str">
        <f>_xlfn.IFNA(IF(Table[[#This Row],[Programme Partner]]&lt;&gt;Table[[#This Row],[Implementing Partner]],CONCATENATE(Table[[#This Row],[Programme Partner]],"-",Table[[#This Row],[Implementing Partner]]),Table[[#This Row],[Programme Partner]]),"")</f>
        <v>HYSAWA</v>
      </c>
    </row>
    <row r="1492" spans="1:28" ht="14.4" customHeight="1">
      <c r="A1492" s="183">
        <v>1591</v>
      </c>
      <c r="B1492" s="224" t="s">
        <v>5137</v>
      </c>
      <c r="C1492" t="s">
        <v>5137</v>
      </c>
      <c r="D1492" s="226" t="s">
        <v>5236</v>
      </c>
      <c r="E1492" s="215" t="s">
        <v>27</v>
      </c>
      <c r="F1492" s="224" t="s">
        <v>8013</v>
      </c>
      <c r="G1492" t="s">
        <v>8314</v>
      </c>
      <c r="H1492" s="224" t="str">
        <f>IFERROR(VLOOKUP(Table[[#This Row],[Activity Details of Assistance]],WHAT!E:F,2,FALSE),"")</f>
        <v># of HP sessions at HH level</v>
      </c>
      <c r="I1492" s="224"/>
      <c r="J1492">
        <v>224</v>
      </c>
      <c r="K1492" t="s">
        <v>8280</v>
      </c>
      <c r="L1492" s="219" t="s">
        <v>13</v>
      </c>
      <c r="M1492" t="s">
        <v>14</v>
      </c>
      <c r="N1492" t="s">
        <v>309</v>
      </c>
      <c r="O1492" t="s">
        <v>1607</v>
      </c>
      <c r="P1492" t="s">
        <v>8211</v>
      </c>
      <c r="Q1492" s="236">
        <v>44651</v>
      </c>
      <c r="R1492" s="236">
        <v>44866</v>
      </c>
      <c r="S1492" s="291" t="s">
        <v>8590</v>
      </c>
      <c r="T1492" s="227"/>
      <c r="U1492" s="227"/>
      <c r="V1492" s="227"/>
      <c r="W1492" s="227"/>
      <c r="X1492" s="228"/>
      <c r="Y1492" t="s">
        <v>8425</v>
      </c>
      <c r="Z1492">
        <v>1714119199</v>
      </c>
      <c r="AA1492" t="s">
        <v>8424</v>
      </c>
      <c r="AB1492" s="233" t="str">
        <f>_xlfn.IFNA(IF(Table[[#This Row],[Programme Partner]]&lt;&gt;Table[[#This Row],[Implementing Partner]],CONCATENATE(Table[[#This Row],[Programme Partner]],"-",Table[[#This Row],[Implementing Partner]]),Table[[#This Row],[Programme Partner]]),"")</f>
        <v>HYSAWA</v>
      </c>
    </row>
    <row r="1493" spans="1:28" ht="14.4" customHeight="1">
      <c r="A1493" s="183">
        <v>1592</v>
      </c>
      <c r="B1493" s="224" t="s">
        <v>5137</v>
      </c>
      <c r="C1493" t="s">
        <v>5137</v>
      </c>
      <c r="D1493" s="226" t="s">
        <v>5236</v>
      </c>
      <c r="E1493" s="215" t="s">
        <v>27</v>
      </c>
      <c r="F1493" s="224" t="s">
        <v>8013</v>
      </c>
      <c r="G1493" t="s">
        <v>8314</v>
      </c>
      <c r="H1493" s="224" t="str">
        <f>IFERROR(VLOOKUP(Table[[#This Row],[Activity Details of Assistance]],WHAT!E:F,2,FALSE),"")</f>
        <v># of HP sessions at HH level</v>
      </c>
      <c r="I1493" s="224"/>
      <c r="J1493">
        <v>100</v>
      </c>
      <c r="K1493" t="s">
        <v>8280</v>
      </c>
      <c r="L1493" s="219" t="s">
        <v>13</v>
      </c>
      <c r="M1493" t="s">
        <v>14</v>
      </c>
      <c r="N1493" t="s">
        <v>309</v>
      </c>
      <c r="O1493" t="s">
        <v>1608</v>
      </c>
      <c r="P1493" t="s">
        <v>8212</v>
      </c>
      <c r="Q1493" s="236">
        <v>44651</v>
      </c>
      <c r="R1493" s="236">
        <v>44866</v>
      </c>
      <c r="S1493" s="291" t="s">
        <v>8590</v>
      </c>
      <c r="T1493" s="227"/>
      <c r="U1493" s="227"/>
      <c r="V1493" s="227"/>
      <c r="W1493" s="227"/>
      <c r="X1493" s="228"/>
      <c r="Y1493" t="s">
        <v>8425</v>
      </c>
      <c r="Z1493">
        <v>1714119199</v>
      </c>
      <c r="AA1493" t="s">
        <v>8424</v>
      </c>
      <c r="AB1493" s="233" t="str">
        <f>_xlfn.IFNA(IF(Table[[#This Row],[Programme Partner]]&lt;&gt;Table[[#This Row],[Implementing Partner]],CONCATENATE(Table[[#This Row],[Programme Partner]],"-",Table[[#This Row],[Implementing Partner]]),Table[[#This Row],[Programme Partner]]),"")</f>
        <v>HYSAWA</v>
      </c>
    </row>
    <row r="1494" spans="1:28" ht="14.4" customHeight="1">
      <c r="A1494" s="183">
        <v>1593</v>
      </c>
      <c r="B1494" s="224" t="s">
        <v>5137</v>
      </c>
      <c r="C1494" t="s">
        <v>5137</v>
      </c>
      <c r="D1494" s="226" t="s">
        <v>5236</v>
      </c>
      <c r="E1494" s="215" t="s">
        <v>27</v>
      </c>
      <c r="F1494" s="224" t="s">
        <v>8013</v>
      </c>
      <c r="G1494" t="s">
        <v>8314</v>
      </c>
      <c r="H1494" s="224" t="str">
        <f>IFERROR(VLOOKUP(Table[[#This Row],[Activity Details of Assistance]],WHAT!E:F,2,FALSE),"")</f>
        <v># of HP sessions at HH level</v>
      </c>
      <c r="I1494" s="224"/>
      <c r="J1494">
        <v>159</v>
      </c>
      <c r="K1494" t="s">
        <v>8280</v>
      </c>
      <c r="L1494" s="219" t="s">
        <v>13</v>
      </c>
      <c r="M1494" t="s">
        <v>14</v>
      </c>
      <c r="N1494" t="s">
        <v>307</v>
      </c>
      <c r="O1494" t="s">
        <v>1179</v>
      </c>
      <c r="P1494" t="s">
        <v>8264</v>
      </c>
      <c r="Q1494" s="236">
        <v>44651</v>
      </c>
      <c r="R1494" s="236">
        <v>44866</v>
      </c>
      <c r="S1494" s="291" t="s">
        <v>8590</v>
      </c>
      <c r="T1494" s="227"/>
      <c r="U1494" s="227"/>
      <c r="V1494" s="227"/>
      <c r="W1494" s="227"/>
      <c r="X1494" s="228"/>
      <c r="Y1494" t="s">
        <v>8425</v>
      </c>
      <c r="Z1494">
        <v>1714119199</v>
      </c>
      <c r="AA1494" t="s">
        <v>8424</v>
      </c>
      <c r="AB1494" s="233" t="str">
        <f>_xlfn.IFNA(IF(Table[[#This Row],[Programme Partner]]&lt;&gt;Table[[#This Row],[Implementing Partner]],CONCATENATE(Table[[#This Row],[Programme Partner]],"-",Table[[#This Row],[Implementing Partner]]),Table[[#This Row],[Programme Partner]]),"")</f>
        <v>HYSAWA</v>
      </c>
    </row>
    <row r="1495" spans="1:28" ht="14.4" customHeight="1">
      <c r="A1495" s="183">
        <v>1594</v>
      </c>
      <c r="B1495" s="224" t="s">
        <v>5292</v>
      </c>
      <c r="C1495" s="225" t="s">
        <v>5009</v>
      </c>
      <c r="D1495" s="226" t="s">
        <v>8352</v>
      </c>
      <c r="E1495" s="215" t="s">
        <v>27</v>
      </c>
      <c r="F1495" s="224" t="s">
        <v>8011</v>
      </c>
      <c r="G1495" t="s">
        <v>8017</v>
      </c>
      <c r="H1495" s="224" t="str">
        <f>IFERROR(VLOOKUP(Table[[#This Row],[Activity Details of Assistance]],WHAT!E:F,2,FALSE),"")</f>
        <v># cubic meters / day</v>
      </c>
      <c r="I1495" s="224"/>
      <c r="J1495">
        <v>100</v>
      </c>
      <c r="K1495" t="s">
        <v>8280</v>
      </c>
      <c r="L1495" s="219" t="s">
        <v>13</v>
      </c>
      <c r="M1495" t="s">
        <v>14</v>
      </c>
      <c r="N1495" t="s">
        <v>307</v>
      </c>
      <c r="O1495" t="s">
        <v>1599</v>
      </c>
      <c r="P1495" t="s">
        <v>4717</v>
      </c>
      <c r="Q1495" s="236">
        <v>44651</v>
      </c>
      <c r="R1495" s="236">
        <v>44652</v>
      </c>
      <c r="S1495" t="s">
        <v>8452</v>
      </c>
      <c r="T1495" s="227"/>
      <c r="U1495" s="227"/>
      <c r="V1495" s="227"/>
      <c r="W1495" s="227"/>
      <c r="X1495" s="228"/>
      <c r="Y1495" t="s">
        <v>8283</v>
      </c>
      <c r="Z1495">
        <v>1714567162</v>
      </c>
      <c r="AA1495" t="s">
        <v>8284</v>
      </c>
      <c r="AB1495" s="233" t="str">
        <f>_xlfn.IFNA(IF(Table[[#This Row],[Programme Partner]]&lt;&gt;Table[[#This Row],[Implementing Partner]],CONCATENATE(Table[[#This Row],[Programme Partner]],"-",Table[[#This Row],[Implementing Partner]]),Table[[#This Row],[Programme Partner]]),"")</f>
        <v>WHH-ANANDO</v>
      </c>
    </row>
    <row r="1496" spans="1:28" ht="14.4" customHeight="1">
      <c r="A1496" s="183">
        <v>1595</v>
      </c>
      <c r="B1496" s="224" t="s">
        <v>5292</v>
      </c>
      <c r="C1496" s="225" t="s">
        <v>5009</v>
      </c>
      <c r="D1496" s="226" t="s">
        <v>8352</v>
      </c>
      <c r="E1496" s="215" t="s">
        <v>27</v>
      </c>
      <c r="F1496" s="224" t="s">
        <v>8011</v>
      </c>
      <c r="G1496" t="s">
        <v>8355</v>
      </c>
      <c r="H1496" s="224" t="str">
        <f>IFERROR(VLOOKUP(Table[[#This Row],[Activity Details of Assistance]],WHAT!E:F,2,FALSE),"")</f>
        <v># of water network</v>
      </c>
      <c r="I1496" s="224"/>
      <c r="J1496">
        <v>7</v>
      </c>
      <c r="K1496" t="s">
        <v>8280</v>
      </c>
      <c r="L1496" s="219" t="s">
        <v>13</v>
      </c>
      <c r="M1496" t="s">
        <v>14</v>
      </c>
      <c r="N1496" t="s">
        <v>307</v>
      </c>
      <c r="O1496" t="s">
        <v>1599</v>
      </c>
      <c r="P1496" t="s">
        <v>4717</v>
      </c>
      <c r="Q1496" s="236">
        <v>44651</v>
      </c>
      <c r="R1496" s="236">
        <v>44652</v>
      </c>
      <c r="S1496" t="s">
        <v>8452</v>
      </c>
      <c r="T1496" s="227"/>
      <c r="U1496" s="227"/>
      <c r="V1496" s="227"/>
      <c r="W1496" s="227"/>
      <c r="X1496" s="228"/>
      <c r="Y1496" t="s">
        <v>8283</v>
      </c>
      <c r="Z1496">
        <v>1714567162</v>
      </c>
      <c r="AA1496" t="s">
        <v>8284</v>
      </c>
      <c r="AB1496" s="233" t="str">
        <f>_xlfn.IFNA(IF(Table[[#This Row],[Programme Partner]]&lt;&gt;Table[[#This Row],[Implementing Partner]],CONCATENATE(Table[[#This Row],[Programme Partner]],"-",Table[[#This Row],[Implementing Partner]]),Table[[#This Row],[Programme Partner]]),"")</f>
        <v>WHH-ANANDO</v>
      </c>
    </row>
    <row r="1497" spans="1:28" ht="14.4" customHeight="1">
      <c r="A1497" s="183">
        <v>1596</v>
      </c>
      <c r="B1497" s="224" t="s">
        <v>5292</v>
      </c>
      <c r="C1497" s="225" t="s">
        <v>5009</v>
      </c>
      <c r="D1497" s="226" t="s">
        <v>8352</v>
      </c>
      <c r="E1497" s="215" t="s">
        <v>27</v>
      </c>
      <c r="F1497" s="224" t="s">
        <v>8012</v>
      </c>
      <c r="G1497" s="195" t="s">
        <v>8585</v>
      </c>
      <c r="H1497" s="224" t="str">
        <f>IFERROR(VLOOKUP(Table[[#This Row],[Activity Details of Assistance]],WHAT!E:F,2,FALSE),"")</f>
        <v xml:space="preserve"># of door </v>
      </c>
      <c r="I1497" s="224"/>
      <c r="J1497">
        <v>52</v>
      </c>
      <c r="K1497" t="s">
        <v>8280</v>
      </c>
      <c r="L1497" s="219" t="s">
        <v>13</v>
      </c>
      <c r="M1497" t="s">
        <v>14</v>
      </c>
      <c r="N1497" t="s">
        <v>307</v>
      </c>
      <c r="O1497" t="s">
        <v>1599</v>
      </c>
      <c r="P1497" t="s">
        <v>4717</v>
      </c>
      <c r="Q1497" s="236">
        <v>44651</v>
      </c>
      <c r="R1497" s="236">
        <v>44652</v>
      </c>
      <c r="S1497" t="s">
        <v>8452</v>
      </c>
      <c r="T1497" s="227"/>
      <c r="U1497" s="227"/>
      <c r="V1497" s="227"/>
      <c r="W1497" s="227"/>
      <c r="X1497" s="228"/>
      <c r="Y1497" t="s">
        <v>8283</v>
      </c>
      <c r="Z1497">
        <v>1714567162</v>
      </c>
      <c r="AA1497" t="s">
        <v>8284</v>
      </c>
      <c r="AB1497" s="233" t="str">
        <f>_xlfn.IFNA(IF(Table[[#This Row],[Programme Partner]]&lt;&gt;Table[[#This Row],[Implementing Partner]],CONCATENATE(Table[[#This Row],[Programme Partner]],"-",Table[[#This Row],[Implementing Partner]]),Table[[#This Row],[Programme Partner]]),"")</f>
        <v>WHH-ANANDO</v>
      </c>
    </row>
    <row r="1498" spans="1:28" ht="14.4" customHeight="1">
      <c r="A1498" s="183">
        <v>1597</v>
      </c>
      <c r="B1498" s="224" t="s">
        <v>5292</v>
      </c>
      <c r="C1498" s="225" t="s">
        <v>5009</v>
      </c>
      <c r="D1498" s="226" t="s">
        <v>8352</v>
      </c>
      <c r="E1498" s="215" t="s">
        <v>27</v>
      </c>
      <c r="F1498" s="224" t="s">
        <v>8012</v>
      </c>
      <c r="G1498" s="195" t="s">
        <v>8586</v>
      </c>
      <c r="H1498" s="224" t="str">
        <f>IFERROR(VLOOKUP(Table[[#This Row],[Activity Details of Assistance]],WHAT!E:F,2,FALSE),"")</f>
        <v># of door</v>
      </c>
      <c r="I1498" s="224"/>
      <c r="J1498">
        <v>90</v>
      </c>
      <c r="K1498" t="s">
        <v>8280</v>
      </c>
      <c r="L1498" s="219" t="s">
        <v>13</v>
      </c>
      <c r="M1498" t="s">
        <v>14</v>
      </c>
      <c r="N1498" t="s">
        <v>307</v>
      </c>
      <c r="O1498" t="s">
        <v>1599</v>
      </c>
      <c r="P1498" t="s">
        <v>4717</v>
      </c>
      <c r="Q1498" s="236">
        <v>44651</v>
      </c>
      <c r="R1498" s="236">
        <v>44652</v>
      </c>
      <c r="S1498" t="s">
        <v>8452</v>
      </c>
      <c r="T1498" s="227"/>
      <c r="U1498" s="227"/>
      <c r="V1498" s="227"/>
      <c r="W1498" s="227"/>
      <c r="X1498" s="228"/>
      <c r="Y1498" t="s">
        <v>8283</v>
      </c>
      <c r="Z1498">
        <v>1714567162</v>
      </c>
      <c r="AA1498" t="s">
        <v>8284</v>
      </c>
      <c r="AB1498" s="233" t="str">
        <f>_xlfn.IFNA(IF(Table[[#This Row],[Programme Partner]]&lt;&gt;Table[[#This Row],[Implementing Partner]],CONCATENATE(Table[[#This Row],[Programme Partner]],"-",Table[[#This Row],[Implementing Partner]]),Table[[#This Row],[Programme Partner]]),"")</f>
        <v>WHH-ANANDO</v>
      </c>
    </row>
    <row r="1499" spans="1:28" ht="14.4" customHeight="1">
      <c r="A1499" s="183">
        <v>1598</v>
      </c>
      <c r="B1499" s="224" t="s">
        <v>5292</v>
      </c>
      <c r="C1499" s="225" t="s">
        <v>5009</v>
      </c>
      <c r="D1499" s="226" t="s">
        <v>8352</v>
      </c>
      <c r="E1499" s="215" t="s">
        <v>27</v>
      </c>
      <c r="F1499" s="224" t="s">
        <v>8012</v>
      </c>
      <c r="G1499" t="s">
        <v>8357</v>
      </c>
      <c r="H1499" s="224" t="str">
        <f>IFERROR(VLOOKUP(Table[[#This Row],[Activity Details of Assistance]],WHAT!E:F,2,FALSE),"")</f>
        <v># of door</v>
      </c>
      <c r="I1499" s="224"/>
      <c r="J1499">
        <v>68</v>
      </c>
      <c r="K1499" t="s">
        <v>8280</v>
      </c>
      <c r="L1499" s="219" t="s">
        <v>13</v>
      </c>
      <c r="M1499" t="s">
        <v>14</v>
      </c>
      <c r="N1499" t="s">
        <v>307</v>
      </c>
      <c r="O1499" t="s">
        <v>1599</v>
      </c>
      <c r="P1499" t="s">
        <v>4717</v>
      </c>
      <c r="Q1499" s="236">
        <v>44651</v>
      </c>
      <c r="R1499" s="236">
        <v>44652</v>
      </c>
      <c r="S1499" t="s">
        <v>8452</v>
      </c>
      <c r="T1499" s="227"/>
      <c r="U1499" s="227"/>
      <c r="V1499" s="227"/>
      <c r="W1499" s="227"/>
      <c r="X1499" s="228"/>
      <c r="Y1499" t="s">
        <v>8283</v>
      </c>
      <c r="Z1499">
        <v>1714567162</v>
      </c>
      <c r="AA1499" t="s">
        <v>8284</v>
      </c>
      <c r="AB1499" s="233" t="str">
        <f>_xlfn.IFNA(IF(Table[[#This Row],[Programme Partner]]&lt;&gt;Table[[#This Row],[Implementing Partner]],CONCATENATE(Table[[#This Row],[Programme Partner]],"-",Table[[#This Row],[Implementing Partner]]),Table[[#This Row],[Programme Partner]]),"")</f>
        <v>WHH-ANANDO</v>
      </c>
    </row>
    <row r="1500" spans="1:28" ht="14.4" customHeight="1">
      <c r="A1500" s="183">
        <v>1599</v>
      </c>
      <c r="B1500" s="224" t="s">
        <v>5292</v>
      </c>
      <c r="C1500" s="225" t="s">
        <v>5009</v>
      </c>
      <c r="D1500" s="226" t="s">
        <v>8352</v>
      </c>
      <c r="E1500" s="215" t="s">
        <v>27</v>
      </c>
      <c r="F1500" s="224" t="s">
        <v>8012</v>
      </c>
      <c r="G1500" t="s">
        <v>8019</v>
      </c>
      <c r="H1500" s="224" t="str">
        <f>IFERROR(VLOOKUP(Table[[#This Row],[Activity Details of Assistance]],WHAT!E:F,2,FALSE),"")</f>
        <v>N/A</v>
      </c>
      <c r="I1500" s="224"/>
      <c r="J1500">
        <v>70</v>
      </c>
      <c r="K1500" t="s">
        <v>8280</v>
      </c>
      <c r="L1500" s="219" t="s">
        <v>13</v>
      </c>
      <c r="M1500" t="s">
        <v>14</v>
      </c>
      <c r="N1500" t="s">
        <v>307</v>
      </c>
      <c r="O1500" t="s">
        <v>1599</v>
      </c>
      <c r="P1500" t="s">
        <v>4717</v>
      </c>
      <c r="Q1500" s="236">
        <v>44651</v>
      </c>
      <c r="R1500" s="236">
        <v>44652</v>
      </c>
      <c r="S1500" t="s">
        <v>8452</v>
      </c>
      <c r="T1500" s="227"/>
      <c r="U1500" s="227"/>
      <c r="V1500" s="227"/>
      <c r="W1500" s="227"/>
      <c r="X1500" s="228"/>
      <c r="Y1500" t="s">
        <v>8283</v>
      </c>
      <c r="Z1500">
        <v>1714567162</v>
      </c>
      <c r="AA1500" t="s">
        <v>8284</v>
      </c>
      <c r="AB1500" s="233" t="str">
        <f>_xlfn.IFNA(IF(Table[[#This Row],[Programme Partner]]&lt;&gt;Table[[#This Row],[Implementing Partner]],CONCATENATE(Table[[#This Row],[Programme Partner]],"-",Table[[#This Row],[Implementing Partner]]),Table[[#This Row],[Programme Partner]]),"")</f>
        <v>WHH-ANANDO</v>
      </c>
    </row>
    <row r="1501" spans="1:28" ht="14.4" customHeight="1">
      <c r="A1501" s="183">
        <v>1600</v>
      </c>
      <c r="B1501" s="224" t="s">
        <v>5292</v>
      </c>
      <c r="C1501" s="225" t="s">
        <v>5009</v>
      </c>
      <c r="D1501" s="226" t="s">
        <v>8352</v>
      </c>
      <c r="E1501" s="215" t="s">
        <v>27</v>
      </c>
      <c r="F1501" s="224" t="s">
        <v>8013</v>
      </c>
      <c r="G1501" s="195" t="s">
        <v>8313</v>
      </c>
      <c r="H1501" s="224" t="str">
        <f>IFERROR(VLOOKUP(Table[[#This Row],[Activity Details of Assistance]],WHAT!E:F,2,FALSE),"")</f>
        <v># of HP sessions at community level</v>
      </c>
      <c r="I1501" s="224"/>
      <c r="J1501">
        <v>427</v>
      </c>
      <c r="K1501" t="s">
        <v>8280</v>
      </c>
      <c r="L1501" s="219" t="s">
        <v>13</v>
      </c>
      <c r="M1501" t="s">
        <v>14</v>
      </c>
      <c r="N1501" t="s">
        <v>307</v>
      </c>
      <c r="O1501" t="s">
        <v>1599</v>
      </c>
      <c r="P1501" t="s">
        <v>4717</v>
      </c>
      <c r="Q1501" s="236">
        <v>44651</v>
      </c>
      <c r="R1501" s="236">
        <v>44652</v>
      </c>
      <c r="S1501" t="s">
        <v>8452</v>
      </c>
      <c r="T1501" s="227"/>
      <c r="U1501" s="227"/>
      <c r="V1501" s="227"/>
      <c r="W1501" s="227"/>
      <c r="X1501" s="228"/>
      <c r="Y1501" t="s">
        <v>8283</v>
      </c>
      <c r="Z1501">
        <v>1714567162</v>
      </c>
      <c r="AA1501" t="s">
        <v>8284</v>
      </c>
      <c r="AB1501" s="233" t="str">
        <f>_xlfn.IFNA(IF(Table[[#This Row],[Programme Partner]]&lt;&gt;Table[[#This Row],[Implementing Partner]],CONCATENATE(Table[[#This Row],[Programme Partner]],"-",Table[[#This Row],[Implementing Partner]]),Table[[#This Row],[Programme Partner]]),"")</f>
        <v>WHH-ANANDO</v>
      </c>
    </row>
    <row r="1502" spans="1:28" ht="14.4" customHeight="1">
      <c r="A1502" s="183">
        <v>1601</v>
      </c>
      <c r="B1502" s="224" t="s">
        <v>5292</v>
      </c>
      <c r="C1502" s="225" t="s">
        <v>5009</v>
      </c>
      <c r="D1502" s="226" t="s">
        <v>8352</v>
      </c>
      <c r="E1502" s="215" t="s">
        <v>27</v>
      </c>
      <c r="F1502" s="224" t="s">
        <v>8013</v>
      </c>
      <c r="G1502" t="s">
        <v>8314</v>
      </c>
      <c r="H1502" s="224" t="str">
        <f>IFERROR(VLOOKUP(Table[[#This Row],[Activity Details of Assistance]],WHAT!E:F,2,FALSE),"")</f>
        <v># of HP sessions at HH level</v>
      </c>
      <c r="I1502" s="224"/>
      <c r="J1502">
        <v>2036</v>
      </c>
      <c r="K1502" t="s">
        <v>8280</v>
      </c>
      <c r="L1502" s="219" t="s">
        <v>13</v>
      </c>
      <c r="M1502" t="s">
        <v>14</v>
      </c>
      <c r="N1502" t="s">
        <v>307</v>
      </c>
      <c r="O1502" t="s">
        <v>1599</v>
      </c>
      <c r="P1502" t="s">
        <v>4717</v>
      </c>
      <c r="Q1502" s="236">
        <v>44651</v>
      </c>
      <c r="R1502" s="236">
        <v>44652</v>
      </c>
      <c r="S1502" t="s">
        <v>8452</v>
      </c>
      <c r="T1502" s="227"/>
      <c r="U1502" s="227"/>
      <c r="V1502" s="227"/>
      <c r="W1502" s="227"/>
      <c r="X1502" s="228"/>
      <c r="Y1502" t="s">
        <v>8283</v>
      </c>
      <c r="Z1502">
        <v>1714567162</v>
      </c>
      <c r="AA1502" t="s">
        <v>8284</v>
      </c>
      <c r="AB1502" s="233" t="str">
        <f>_xlfn.IFNA(IF(Table[[#This Row],[Programme Partner]]&lt;&gt;Table[[#This Row],[Implementing Partner]],CONCATENATE(Table[[#This Row],[Programme Partner]],"-",Table[[#This Row],[Implementing Partner]]),Table[[#This Row],[Programme Partner]]),"")</f>
        <v>WHH-ANANDO</v>
      </c>
    </row>
    <row r="1503" spans="1:28" ht="14.4" customHeight="1">
      <c r="A1503" s="183">
        <v>1602</v>
      </c>
      <c r="B1503" s="224" t="s">
        <v>5292</v>
      </c>
      <c r="C1503" s="225" t="s">
        <v>5009</v>
      </c>
      <c r="D1503" s="226" t="s">
        <v>8352</v>
      </c>
      <c r="E1503" s="215" t="s">
        <v>27</v>
      </c>
      <c r="F1503" s="224" t="s">
        <v>8013</v>
      </c>
      <c r="G1503" t="s">
        <v>8317</v>
      </c>
      <c r="H1503" s="224" t="str">
        <f>IFERROR(VLOOKUP(Table[[#This Row],[Activity Details of Assistance]],WHAT!E:F,2,FALSE),"")</f>
        <v># of estimated persons reached by mass-media campaign</v>
      </c>
      <c r="I1503" s="224"/>
      <c r="J1503">
        <v>29</v>
      </c>
      <c r="K1503" t="s">
        <v>8280</v>
      </c>
      <c r="L1503" s="219" t="s">
        <v>13</v>
      </c>
      <c r="M1503" t="s">
        <v>14</v>
      </c>
      <c r="N1503" t="s">
        <v>307</v>
      </c>
      <c r="O1503" t="s">
        <v>1599</v>
      </c>
      <c r="P1503" t="s">
        <v>4717</v>
      </c>
      <c r="Q1503" s="236">
        <v>44651</v>
      </c>
      <c r="R1503" s="236">
        <v>44652</v>
      </c>
      <c r="S1503" t="s">
        <v>8452</v>
      </c>
      <c r="T1503" s="227"/>
      <c r="U1503" s="227"/>
      <c r="V1503" s="227"/>
      <c r="W1503" s="227"/>
      <c r="X1503" s="228"/>
      <c r="Y1503" t="s">
        <v>8283</v>
      </c>
      <c r="Z1503">
        <v>1714567162</v>
      </c>
      <c r="AA1503" t="s">
        <v>8284</v>
      </c>
      <c r="AB1503" s="233" t="str">
        <f>_xlfn.IFNA(IF(Table[[#This Row],[Programme Partner]]&lt;&gt;Table[[#This Row],[Implementing Partner]],CONCATENATE(Table[[#This Row],[Programme Partner]],"-",Table[[#This Row],[Implementing Partner]]),Table[[#This Row],[Programme Partner]]),"")</f>
        <v>WHH-ANANDO</v>
      </c>
    </row>
    <row r="1504" spans="1:28" ht="14.4" customHeight="1">
      <c r="A1504" s="183">
        <v>1603</v>
      </c>
      <c r="B1504" s="224" t="s">
        <v>5292</v>
      </c>
      <c r="C1504" s="225" t="s">
        <v>5009</v>
      </c>
      <c r="D1504" s="226" t="s">
        <v>8352</v>
      </c>
      <c r="E1504" s="215" t="s">
        <v>27</v>
      </c>
      <c r="F1504" s="224" t="s">
        <v>8013</v>
      </c>
      <c r="G1504" t="s">
        <v>8019</v>
      </c>
      <c r="H1504" s="224" t="str">
        <f>IFERROR(VLOOKUP(Table[[#This Row],[Activity Details of Assistance]],WHAT!E:F,2,FALSE),"")</f>
        <v>N/A</v>
      </c>
      <c r="I1504" s="224"/>
      <c r="J1504">
        <v>1</v>
      </c>
      <c r="K1504" t="s">
        <v>8280</v>
      </c>
      <c r="L1504" s="219" t="s">
        <v>13</v>
      </c>
      <c r="M1504" t="s">
        <v>14</v>
      </c>
      <c r="N1504" t="s">
        <v>307</v>
      </c>
      <c r="O1504" t="s">
        <v>1599</v>
      </c>
      <c r="P1504" t="s">
        <v>4717</v>
      </c>
      <c r="Q1504" s="236">
        <v>44651</v>
      </c>
      <c r="R1504" s="236">
        <v>44652</v>
      </c>
      <c r="S1504" t="s">
        <v>8452</v>
      </c>
      <c r="T1504" s="227"/>
      <c r="U1504" s="227"/>
      <c r="V1504" s="227"/>
      <c r="W1504" s="227"/>
      <c r="X1504" s="228"/>
      <c r="Y1504" t="s">
        <v>8283</v>
      </c>
      <c r="Z1504">
        <v>1714567162</v>
      </c>
      <c r="AA1504" t="s">
        <v>8284</v>
      </c>
      <c r="AB1504" s="233" t="str">
        <f>_xlfn.IFNA(IF(Table[[#This Row],[Programme Partner]]&lt;&gt;Table[[#This Row],[Implementing Partner]],CONCATENATE(Table[[#This Row],[Programme Partner]],"-",Table[[#This Row],[Implementing Partner]]),Table[[#This Row],[Programme Partner]]),"")</f>
        <v>WHH-ANANDO</v>
      </c>
    </row>
    <row r="1505" spans="1:28" ht="14.4" customHeight="1">
      <c r="A1505" s="183">
        <v>1604</v>
      </c>
      <c r="B1505" s="224" t="s">
        <v>5292</v>
      </c>
      <c r="C1505" s="225" t="s">
        <v>5009</v>
      </c>
      <c r="D1505" s="226" t="s">
        <v>8352</v>
      </c>
      <c r="E1505" s="215" t="s">
        <v>27</v>
      </c>
      <c r="F1505" s="224" t="s">
        <v>8014</v>
      </c>
      <c r="G1505" t="s">
        <v>8361</v>
      </c>
      <c r="H1505" s="224" t="str">
        <f>IFERROR(VLOOKUP(Table[[#This Row],[Activity Details of Assistance]],WHAT!E:F,2,FALSE),"")</f>
        <v># of plant</v>
      </c>
      <c r="I1505" s="224"/>
      <c r="J1505">
        <v>1</v>
      </c>
      <c r="K1505" t="s">
        <v>8280</v>
      </c>
      <c r="L1505" s="219" t="s">
        <v>13</v>
      </c>
      <c r="M1505" t="s">
        <v>14</v>
      </c>
      <c r="N1505" t="s">
        <v>307</v>
      </c>
      <c r="O1505" t="s">
        <v>1599</v>
      </c>
      <c r="P1505" t="s">
        <v>4717</v>
      </c>
      <c r="Q1505" s="236">
        <v>44651</v>
      </c>
      <c r="R1505" s="236">
        <v>44652</v>
      </c>
      <c r="S1505" t="s">
        <v>8452</v>
      </c>
      <c r="T1505" s="227"/>
      <c r="U1505" s="227"/>
      <c r="V1505" s="227"/>
      <c r="W1505" s="227"/>
      <c r="X1505" s="228"/>
      <c r="Y1505" t="s">
        <v>8283</v>
      </c>
      <c r="Z1505">
        <v>1714567162</v>
      </c>
      <c r="AA1505" t="s">
        <v>8284</v>
      </c>
      <c r="AB1505" s="233" t="str">
        <f>_xlfn.IFNA(IF(Table[[#This Row],[Programme Partner]]&lt;&gt;Table[[#This Row],[Implementing Partner]],CONCATENATE(Table[[#This Row],[Programme Partner]],"-",Table[[#This Row],[Implementing Partner]]),Table[[#This Row],[Programme Partner]]),"")</f>
        <v>WHH-ANANDO</v>
      </c>
    </row>
    <row r="1506" spans="1:28" ht="14.4" customHeight="1">
      <c r="A1506" s="183">
        <v>1605</v>
      </c>
      <c r="B1506" s="224" t="s">
        <v>5084</v>
      </c>
      <c r="C1506" s="225" t="s">
        <v>5084</v>
      </c>
      <c r="D1506" s="226" t="s">
        <v>8345</v>
      </c>
      <c r="E1506" s="215" t="s">
        <v>27</v>
      </c>
      <c r="F1506" s="224" t="s">
        <v>8012</v>
      </c>
      <c r="G1506" t="s">
        <v>8354</v>
      </c>
      <c r="H1506" s="224" t="str">
        <f>IFERROR(VLOOKUP(Table[[#This Row],[Activity Details of Assistance]],WHAT!E:F,2,FALSE),"")</f>
        <v># of door</v>
      </c>
      <c r="I1506" s="224"/>
      <c r="J1506">
        <v>8</v>
      </c>
      <c r="K1506" t="s">
        <v>8280</v>
      </c>
      <c r="L1506" s="219" t="s">
        <v>13</v>
      </c>
      <c r="M1506" t="s">
        <v>14</v>
      </c>
      <c r="N1506" t="s">
        <v>309</v>
      </c>
      <c r="O1506" t="s">
        <v>1606</v>
      </c>
      <c r="P1506" t="s">
        <v>6397</v>
      </c>
      <c r="Q1506" s="236">
        <v>44651</v>
      </c>
      <c r="R1506" s="236">
        <v>44621</v>
      </c>
      <c r="S1506" t="s">
        <v>8452</v>
      </c>
      <c r="T1506" s="227"/>
      <c r="U1506" s="227"/>
      <c r="V1506" s="227"/>
      <c r="W1506" s="227"/>
      <c r="X1506" s="228"/>
      <c r="Y1506" t="s">
        <v>8418</v>
      </c>
      <c r="Z1506">
        <v>8801720071252</v>
      </c>
      <c r="AA1506" t="s">
        <v>8419</v>
      </c>
      <c r="AB1506" s="233" t="str">
        <f>_xlfn.IFNA(IF(Table[[#This Row],[Programme Partner]]&lt;&gt;Table[[#This Row],[Implementing Partner]],CONCATENATE(Table[[#This Row],[Programme Partner]],"-",Table[[#This Row],[Implementing Partner]]),Table[[#This Row],[Programme Partner]]),"")</f>
        <v>DPHE</v>
      </c>
    </row>
    <row r="1507" spans="1:28" ht="14.4" customHeight="1">
      <c r="A1507" s="183">
        <v>1606</v>
      </c>
      <c r="B1507" s="224" t="s">
        <v>5084</v>
      </c>
      <c r="C1507" s="225" t="s">
        <v>5084</v>
      </c>
      <c r="D1507" s="226" t="s">
        <v>8345</v>
      </c>
      <c r="E1507" s="215" t="s">
        <v>27</v>
      </c>
      <c r="F1507" s="224" t="s">
        <v>8012</v>
      </c>
      <c r="G1507" t="s">
        <v>8354</v>
      </c>
      <c r="H1507" s="224" t="str">
        <f>IFERROR(VLOOKUP(Table[[#This Row],[Activity Details of Assistance]],WHAT!E:F,2,FALSE),"")</f>
        <v># of door</v>
      </c>
      <c r="I1507" s="224"/>
      <c r="J1507">
        <v>4</v>
      </c>
      <c r="K1507" t="s">
        <v>8280</v>
      </c>
      <c r="L1507" s="219" t="s">
        <v>13</v>
      </c>
      <c r="M1507" t="s">
        <v>14</v>
      </c>
      <c r="N1507" t="s">
        <v>309</v>
      </c>
      <c r="O1507" t="s">
        <v>1606</v>
      </c>
      <c r="P1507" t="s">
        <v>6479</v>
      </c>
      <c r="Q1507" s="236">
        <v>44651</v>
      </c>
      <c r="R1507" s="236">
        <v>44621</v>
      </c>
      <c r="S1507" t="s">
        <v>8452</v>
      </c>
      <c r="T1507" s="227"/>
      <c r="U1507" s="227"/>
      <c r="V1507" s="227"/>
      <c r="W1507" s="227"/>
      <c r="X1507" s="228"/>
      <c r="Y1507" t="s">
        <v>8418</v>
      </c>
      <c r="Z1507">
        <v>8801720071252</v>
      </c>
      <c r="AA1507" t="s">
        <v>8419</v>
      </c>
      <c r="AB1507" s="233" t="str">
        <f>_xlfn.IFNA(IF(Table[[#This Row],[Programme Partner]]&lt;&gt;Table[[#This Row],[Implementing Partner]],CONCATENATE(Table[[#This Row],[Programme Partner]],"-",Table[[#This Row],[Implementing Partner]]),Table[[#This Row],[Programme Partner]]),"")</f>
        <v>DPHE</v>
      </c>
    </row>
    <row r="1508" spans="1:28" ht="14.4" customHeight="1">
      <c r="A1508" s="183">
        <v>1607</v>
      </c>
      <c r="B1508" s="224" t="s">
        <v>5292</v>
      </c>
      <c r="C1508" s="225" t="s">
        <v>5009</v>
      </c>
      <c r="D1508" s="226" t="s">
        <v>8352</v>
      </c>
      <c r="E1508" s="215" t="s">
        <v>27</v>
      </c>
      <c r="F1508" s="224" t="s">
        <v>8011</v>
      </c>
      <c r="G1508" t="s">
        <v>8017</v>
      </c>
      <c r="H1508" s="224" t="str">
        <f>IFERROR(VLOOKUP(Table[[#This Row],[Activity Details of Assistance]],WHAT!E:F,2,FALSE),"")</f>
        <v># cubic meters / day</v>
      </c>
      <c r="I1508" s="224"/>
      <c r="J1508">
        <v>100</v>
      </c>
      <c r="K1508" t="s">
        <v>8280</v>
      </c>
      <c r="L1508" s="219" t="s">
        <v>13</v>
      </c>
      <c r="M1508" t="s">
        <v>14</v>
      </c>
      <c r="N1508" t="s">
        <v>307</v>
      </c>
      <c r="O1508" t="s">
        <v>1599</v>
      </c>
      <c r="P1508" t="s">
        <v>4726</v>
      </c>
      <c r="Q1508" s="236">
        <v>44651</v>
      </c>
      <c r="R1508" s="236">
        <v>44652</v>
      </c>
      <c r="S1508" t="s">
        <v>8452</v>
      </c>
      <c r="T1508" s="227"/>
      <c r="U1508" s="227"/>
      <c r="V1508" s="227"/>
      <c r="W1508" s="227"/>
      <c r="X1508" s="228"/>
      <c r="Y1508" t="s">
        <v>8283</v>
      </c>
      <c r="Z1508">
        <v>1714567162</v>
      </c>
      <c r="AA1508" t="s">
        <v>8284</v>
      </c>
      <c r="AB1508" s="233" t="str">
        <f>_xlfn.IFNA(IF(Table[[#This Row],[Programme Partner]]&lt;&gt;Table[[#This Row],[Implementing Partner]],CONCATENATE(Table[[#This Row],[Programme Partner]],"-",Table[[#This Row],[Implementing Partner]]),Table[[#This Row],[Programme Partner]]),"")</f>
        <v>WHH-ANANDO</v>
      </c>
    </row>
    <row r="1509" spans="1:28" ht="14.4" customHeight="1">
      <c r="A1509" s="183">
        <v>1608</v>
      </c>
      <c r="B1509" s="224" t="s">
        <v>5292</v>
      </c>
      <c r="C1509" s="225" t="s">
        <v>5009</v>
      </c>
      <c r="D1509" s="226" t="s">
        <v>8352</v>
      </c>
      <c r="E1509" s="215" t="s">
        <v>27</v>
      </c>
      <c r="F1509" s="224" t="s">
        <v>8011</v>
      </c>
      <c r="G1509" t="s">
        <v>8355</v>
      </c>
      <c r="H1509" s="224" t="str">
        <f>IFERROR(VLOOKUP(Table[[#This Row],[Activity Details of Assistance]],WHAT!E:F,2,FALSE),"")</f>
        <v># of water network</v>
      </c>
      <c r="I1509" s="224"/>
      <c r="J1509">
        <v>6</v>
      </c>
      <c r="K1509" t="s">
        <v>8280</v>
      </c>
      <c r="L1509" s="219" t="s">
        <v>13</v>
      </c>
      <c r="M1509" t="s">
        <v>14</v>
      </c>
      <c r="N1509" t="s">
        <v>307</v>
      </c>
      <c r="O1509" t="s">
        <v>1599</v>
      </c>
      <c r="P1509" t="s">
        <v>4726</v>
      </c>
      <c r="Q1509" s="236">
        <v>44651</v>
      </c>
      <c r="R1509" s="236">
        <v>44652</v>
      </c>
      <c r="S1509" t="s">
        <v>8452</v>
      </c>
      <c r="T1509" s="227"/>
      <c r="U1509" s="227"/>
      <c r="V1509" s="227"/>
      <c r="W1509" s="227"/>
      <c r="X1509" s="228"/>
      <c r="Y1509" t="s">
        <v>8283</v>
      </c>
      <c r="Z1509">
        <v>1714567162</v>
      </c>
      <c r="AA1509" t="s">
        <v>8284</v>
      </c>
      <c r="AB1509" s="233" t="str">
        <f>_xlfn.IFNA(IF(Table[[#This Row],[Programme Partner]]&lt;&gt;Table[[#This Row],[Implementing Partner]],CONCATENATE(Table[[#This Row],[Programme Partner]],"-",Table[[#This Row],[Implementing Partner]]),Table[[#This Row],[Programme Partner]]),"")</f>
        <v>WHH-ANANDO</v>
      </c>
    </row>
    <row r="1510" spans="1:28" ht="14.4" customHeight="1">
      <c r="A1510" s="183">
        <v>1609</v>
      </c>
      <c r="B1510" s="224" t="s">
        <v>5292</v>
      </c>
      <c r="C1510" s="225" t="s">
        <v>5009</v>
      </c>
      <c r="D1510" s="226" t="s">
        <v>8352</v>
      </c>
      <c r="E1510" s="215" t="s">
        <v>27</v>
      </c>
      <c r="F1510" s="224" t="s">
        <v>8012</v>
      </c>
      <c r="G1510" s="195" t="s">
        <v>8585</v>
      </c>
      <c r="H1510" s="224" t="str">
        <f>IFERROR(VLOOKUP(Table[[#This Row],[Activity Details of Assistance]],WHAT!E:F,2,FALSE),"")</f>
        <v xml:space="preserve"># of door </v>
      </c>
      <c r="I1510" s="224"/>
      <c r="J1510">
        <v>54</v>
      </c>
      <c r="K1510" t="s">
        <v>8280</v>
      </c>
      <c r="L1510" s="219" t="s">
        <v>13</v>
      </c>
      <c r="M1510" t="s">
        <v>14</v>
      </c>
      <c r="N1510" t="s">
        <v>307</v>
      </c>
      <c r="O1510" t="s">
        <v>1599</v>
      </c>
      <c r="P1510" t="s">
        <v>4726</v>
      </c>
      <c r="Q1510" s="236">
        <v>44651</v>
      </c>
      <c r="R1510" s="236">
        <v>44652</v>
      </c>
      <c r="S1510" t="s">
        <v>8452</v>
      </c>
      <c r="T1510" s="227"/>
      <c r="U1510" s="227"/>
      <c r="V1510" s="227"/>
      <c r="W1510" s="227"/>
      <c r="X1510" s="228"/>
      <c r="Y1510" t="s">
        <v>8283</v>
      </c>
      <c r="Z1510">
        <v>1714567162</v>
      </c>
      <c r="AA1510" t="s">
        <v>8284</v>
      </c>
      <c r="AB1510" s="233" t="str">
        <f>_xlfn.IFNA(IF(Table[[#This Row],[Programme Partner]]&lt;&gt;Table[[#This Row],[Implementing Partner]],CONCATENATE(Table[[#This Row],[Programme Partner]],"-",Table[[#This Row],[Implementing Partner]]),Table[[#This Row],[Programme Partner]]),"")</f>
        <v>WHH-ANANDO</v>
      </c>
    </row>
    <row r="1511" spans="1:28" ht="14.4" customHeight="1">
      <c r="A1511" s="183">
        <v>1610</v>
      </c>
      <c r="B1511" s="224" t="s">
        <v>5292</v>
      </c>
      <c r="C1511" s="225" t="s">
        <v>5009</v>
      </c>
      <c r="D1511" s="226" t="s">
        <v>8352</v>
      </c>
      <c r="E1511" s="215" t="s">
        <v>27</v>
      </c>
      <c r="F1511" s="224" t="s">
        <v>8012</v>
      </c>
      <c r="G1511" s="195" t="s">
        <v>8586</v>
      </c>
      <c r="H1511" s="224" t="str">
        <f>IFERROR(VLOOKUP(Table[[#This Row],[Activity Details of Assistance]],WHAT!E:F,2,FALSE),"")</f>
        <v># of door</v>
      </c>
      <c r="I1511" s="224"/>
      <c r="J1511">
        <v>104</v>
      </c>
      <c r="K1511" t="s">
        <v>8280</v>
      </c>
      <c r="L1511" s="219" t="s">
        <v>13</v>
      </c>
      <c r="M1511" t="s">
        <v>14</v>
      </c>
      <c r="N1511" t="s">
        <v>307</v>
      </c>
      <c r="O1511" t="s">
        <v>1599</v>
      </c>
      <c r="P1511" t="s">
        <v>4726</v>
      </c>
      <c r="Q1511" s="236">
        <v>44651</v>
      </c>
      <c r="R1511" s="236">
        <v>44652</v>
      </c>
      <c r="S1511" t="s">
        <v>8452</v>
      </c>
      <c r="T1511" s="227"/>
      <c r="U1511" s="227"/>
      <c r="V1511" s="227"/>
      <c r="W1511" s="227"/>
      <c r="X1511" s="228"/>
      <c r="Y1511" t="s">
        <v>8283</v>
      </c>
      <c r="Z1511">
        <v>1714567162</v>
      </c>
      <c r="AA1511" t="s">
        <v>8284</v>
      </c>
      <c r="AB1511" s="233" t="str">
        <f>_xlfn.IFNA(IF(Table[[#This Row],[Programme Partner]]&lt;&gt;Table[[#This Row],[Implementing Partner]],CONCATENATE(Table[[#This Row],[Programme Partner]],"-",Table[[#This Row],[Implementing Partner]]),Table[[#This Row],[Programme Partner]]),"")</f>
        <v>WHH-ANANDO</v>
      </c>
    </row>
    <row r="1512" spans="1:28" ht="14.4" customHeight="1">
      <c r="A1512" s="183">
        <v>1611</v>
      </c>
      <c r="B1512" s="224" t="s">
        <v>5292</v>
      </c>
      <c r="C1512" s="225" t="s">
        <v>5009</v>
      </c>
      <c r="D1512" s="226" t="s">
        <v>8352</v>
      </c>
      <c r="E1512" s="215" t="s">
        <v>27</v>
      </c>
      <c r="F1512" s="224" t="s">
        <v>8012</v>
      </c>
      <c r="G1512" t="s">
        <v>8357</v>
      </c>
      <c r="H1512" s="224" t="str">
        <f>IFERROR(VLOOKUP(Table[[#This Row],[Activity Details of Assistance]],WHAT!E:F,2,FALSE),"")</f>
        <v># of door</v>
      </c>
      <c r="I1512" s="224"/>
      <c r="J1512">
        <v>240</v>
      </c>
      <c r="K1512" t="s">
        <v>8280</v>
      </c>
      <c r="L1512" s="219" t="s">
        <v>13</v>
      </c>
      <c r="M1512" t="s">
        <v>14</v>
      </c>
      <c r="N1512" t="s">
        <v>307</v>
      </c>
      <c r="O1512" t="s">
        <v>1599</v>
      </c>
      <c r="P1512" t="s">
        <v>4726</v>
      </c>
      <c r="Q1512" s="236">
        <v>44651</v>
      </c>
      <c r="R1512" s="236">
        <v>44652</v>
      </c>
      <c r="S1512" t="s">
        <v>8452</v>
      </c>
      <c r="T1512" s="227"/>
      <c r="U1512" s="227"/>
      <c r="V1512" s="227"/>
      <c r="W1512" s="227"/>
      <c r="X1512" s="228"/>
      <c r="Y1512" t="s">
        <v>8283</v>
      </c>
      <c r="Z1512">
        <v>1714567162</v>
      </c>
      <c r="AA1512" t="s">
        <v>8284</v>
      </c>
      <c r="AB1512" s="233" t="str">
        <f>_xlfn.IFNA(IF(Table[[#This Row],[Programme Partner]]&lt;&gt;Table[[#This Row],[Implementing Partner]],CONCATENATE(Table[[#This Row],[Programme Partner]],"-",Table[[#This Row],[Implementing Partner]]),Table[[#This Row],[Programme Partner]]),"")</f>
        <v>WHH-ANANDO</v>
      </c>
    </row>
    <row r="1513" spans="1:28" ht="14.4" customHeight="1">
      <c r="A1513" s="183">
        <v>1612</v>
      </c>
      <c r="B1513" s="224" t="s">
        <v>5292</v>
      </c>
      <c r="C1513" s="225" t="s">
        <v>5009</v>
      </c>
      <c r="D1513" s="197" t="s">
        <v>8352</v>
      </c>
      <c r="E1513" s="215" t="s">
        <v>27</v>
      </c>
      <c r="F1513" s="224" t="s">
        <v>8012</v>
      </c>
      <c r="G1513" t="s">
        <v>8019</v>
      </c>
      <c r="H1513" s="224" t="str">
        <f>IFERROR(VLOOKUP(Table[[#This Row],[Activity Details of Assistance]],WHAT!E:F,2,FALSE),"")</f>
        <v>N/A</v>
      </c>
      <c r="I1513" s="224"/>
      <c r="J1513">
        <v>93</v>
      </c>
      <c r="K1513" t="s">
        <v>8280</v>
      </c>
      <c r="L1513" s="219" t="s">
        <v>13</v>
      </c>
      <c r="M1513" t="s">
        <v>14</v>
      </c>
      <c r="N1513" t="s">
        <v>307</v>
      </c>
      <c r="O1513" t="s">
        <v>1599</v>
      </c>
      <c r="P1513" t="s">
        <v>4726</v>
      </c>
      <c r="Q1513" s="236">
        <v>44651</v>
      </c>
      <c r="R1513" s="236">
        <v>44652</v>
      </c>
      <c r="S1513" t="s">
        <v>8452</v>
      </c>
      <c r="T1513" s="227"/>
      <c r="U1513" s="227"/>
      <c r="V1513" s="227"/>
      <c r="W1513" s="227"/>
      <c r="X1513" s="228"/>
      <c r="Y1513" t="s">
        <v>8283</v>
      </c>
      <c r="Z1513">
        <v>1714567162</v>
      </c>
      <c r="AA1513" t="s">
        <v>8284</v>
      </c>
      <c r="AB1513" s="233" t="str">
        <f>_xlfn.IFNA(IF(Table[[#This Row],[Programme Partner]]&lt;&gt;Table[[#This Row],[Implementing Partner]],CONCATENATE(Table[[#This Row],[Programme Partner]],"-",Table[[#This Row],[Implementing Partner]]),Table[[#This Row],[Programme Partner]]),"")</f>
        <v>WHH-ANANDO</v>
      </c>
    </row>
    <row r="1514" spans="1:28" ht="14.4" customHeight="1">
      <c r="A1514" s="183">
        <v>1613</v>
      </c>
      <c r="B1514" s="224" t="s">
        <v>5292</v>
      </c>
      <c r="C1514" s="225" t="s">
        <v>5009</v>
      </c>
      <c r="D1514" s="197" t="s">
        <v>8352</v>
      </c>
      <c r="E1514" s="215" t="s">
        <v>27</v>
      </c>
      <c r="F1514" s="224" t="s">
        <v>8013</v>
      </c>
      <c r="G1514" t="s">
        <v>8313</v>
      </c>
      <c r="H1514" s="224" t="str">
        <f>IFERROR(VLOOKUP(Table[[#This Row],[Activity Details of Assistance]],WHAT!E:F,2,FALSE),"")</f>
        <v># of HP sessions at community level</v>
      </c>
      <c r="I1514" s="224"/>
      <c r="J1514">
        <v>752</v>
      </c>
      <c r="K1514" t="s">
        <v>8280</v>
      </c>
      <c r="L1514" s="219" t="s">
        <v>13</v>
      </c>
      <c r="M1514" t="s">
        <v>14</v>
      </c>
      <c r="N1514" t="s">
        <v>307</v>
      </c>
      <c r="O1514" t="s">
        <v>1599</v>
      </c>
      <c r="P1514" t="s">
        <v>4726</v>
      </c>
      <c r="Q1514" s="236">
        <v>44651</v>
      </c>
      <c r="R1514" s="236">
        <v>44652</v>
      </c>
      <c r="S1514" t="s">
        <v>8452</v>
      </c>
      <c r="T1514" s="227"/>
      <c r="U1514" s="227"/>
      <c r="V1514" s="227"/>
      <c r="W1514" s="227"/>
      <c r="X1514" s="228"/>
      <c r="Y1514" t="s">
        <v>8283</v>
      </c>
      <c r="Z1514">
        <v>1714567162</v>
      </c>
      <c r="AA1514" t="s">
        <v>8284</v>
      </c>
      <c r="AB1514" s="233" t="str">
        <f>_xlfn.IFNA(IF(Table[[#This Row],[Programme Partner]]&lt;&gt;Table[[#This Row],[Implementing Partner]],CONCATENATE(Table[[#This Row],[Programme Partner]],"-",Table[[#This Row],[Implementing Partner]]),Table[[#This Row],[Programme Partner]]),"")</f>
        <v>WHH-ANANDO</v>
      </c>
    </row>
    <row r="1515" spans="1:28" ht="14.4" customHeight="1">
      <c r="A1515" s="183">
        <v>1614</v>
      </c>
      <c r="B1515" s="224" t="s">
        <v>5292</v>
      </c>
      <c r="C1515" s="225" t="s">
        <v>5009</v>
      </c>
      <c r="D1515" s="197" t="s">
        <v>8352</v>
      </c>
      <c r="E1515" s="215" t="s">
        <v>27</v>
      </c>
      <c r="F1515" s="224" t="s">
        <v>8013</v>
      </c>
      <c r="G1515" t="s">
        <v>8314</v>
      </c>
      <c r="H1515" s="224" t="str">
        <f>IFERROR(VLOOKUP(Table[[#This Row],[Activity Details of Assistance]],WHAT!E:F,2,FALSE),"")</f>
        <v># of HP sessions at HH level</v>
      </c>
      <c r="I1515" s="224"/>
      <c r="J1515">
        <v>2704</v>
      </c>
      <c r="K1515" t="s">
        <v>8280</v>
      </c>
      <c r="L1515" s="219" t="s">
        <v>13</v>
      </c>
      <c r="M1515" t="s">
        <v>14</v>
      </c>
      <c r="N1515" t="s">
        <v>307</v>
      </c>
      <c r="O1515" t="s">
        <v>1599</v>
      </c>
      <c r="P1515" t="s">
        <v>4726</v>
      </c>
      <c r="Q1515" s="236">
        <v>44651</v>
      </c>
      <c r="R1515" s="236">
        <v>44652</v>
      </c>
      <c r="S1515" t="s">
        <v>8452</v>
      </c>
      <c r="T1515" s="227"/>
      <c r="U1515" s="227"/>
      <c r="V1515" s="227"/>
      <c r="W1515" s="227"/>
      <c r="X1515" s="228"/>
      <c r="Y1515" t="s">
        <v>8283</v>
      </c>
      <c r="Z1515">
        <v>1714567162</v>
      </c>
      <c r="AA1515" t="s">
        <v>8284</v>
      </c>
      <c r="AB1515" s="233" t="str">
        <f>_xlfn.IFNA(IF(Table[[#This Row],[Programme Partner]]&lt;&gt;Table[[#This Row],[Implementing Partner]],CONCATENATE(Table[[#This Row],[Programme Partner]],"-",Table[[#This Row],[Implementing Partner]]),Table[[#This Row],[Programme Partner]]),"")</f>
        <v>WHH-ANANDO</v>
      </c>
    </row>
    <row r="1516" spans="1:28" ht="14.4" customHeight="1">
      <c r="A1516" s="183">
        <v>1615</v>
      </c>
      <c r="B1516" s="224" t="s">
        <v>5292</v>
      </c>
      <c r="C1516" s="225" t="s">
        <v>5009</v>
      </c>
      <c r="D1516" s="197" t="s">
        <v>8352</v>
      </c>
      <c r="E1516" s="215" t="s">
        <v>27</v>
      </c>
      <c r="F1516" s="224" t="s">
        <v>8013</v>
      </c>
      <c r="G1516" s="195" t="s">
        <v>8317</v>
      </c>
      <c r="H1516" s="224" t="str">
        <f>IFERROR(VLOOKUP(Table[[#This Row],[Activity Details of Assistance]],WHAT!E:F,2,FALSE),"")</f>
        <v># of estimated persons reached by mass-media campaign</v>
      </c>
      <c r="I1516" s="224"/>
      <c r="J1516">
        <v>20</v>
      </c>
      <c r="K1516" t="s">
        <v>8280</v>
      </c>
      <c r="L1516" s="219" t="s">
        <v>13</v>
      </c>
      <c r="M1516" t="s">
        <v>14</v>
      </c>
      <c r="N1516" t="s">
        <v>307</v>
      </c>
      <c r="O1516" t="s">
        <v>1599</v>
      </c>
      <c r="P1516" t="s">
        <v>4726</v>
      </c>
      <c r="Q1516" s="236">
        <v>44651</v>
      </c>
      <c r="R1516" s="236">
        <v>44652</v>
      </c>
      <c r="S1516" t="s">
        <v>8452</v>
      </c>
      <c r="T1516" s="227"/>
      <c r="U1516" s="227"/>
      <c r="V1516" s="227"/>
      <c r="W1516" s="227"/>
      <c r="X1516" s="228"/>
      <c r="Y1516" t="s">
        <v>8283</v>
      </c>
      <c r="Z1516">
        <v>1714567162</v>
      </c>
      <c r="AA1516" t="s">
        <v>8284</v>
      </c>
      <c r="AB1516" s="233" t="str">
        <f>_xlfn.IFNA(IF(Table[[#This Row],[Programme Partner]]&lt;&gt;Table[[#This Row],[Implementing Partner]],CONCATENATE(Table[[#This Row],[Programme Partner]],"-",Table[[#This Row],[Implementing Partner]]),Table[[#This Row],[Programme Partner]]),"")</f>
        <v>WHH-ANANDO</v>
      </c>
    </row>
    <row r="1517" spans="1:28" ht="14.4" customHeight="1">
      <c r="A1517" s="183">
        <v>1616</v>
      </c>
      <c r="B1517" s="224" t="s">
        <v>5292</v>
      </c>
      <c r="C1517" s="225" t="s">
        <v>5009</v>
      </c>
      <c r="D1517" s="197" t="s">
        <v>8352</v>
      </c>
      <c r="E1517" s="215" t="s">
        <v>27</v>
      </c>
      <c r="F1517" s="224" t="s">
        <v>8013</v>
      </c>
      <c r="G1517" t="s">
        <v>8019</v>
      </c>
      <c r="H1517" s="224" t="str">
        <f>IFERROR(VLOOKUP(Table[[#This Row],[Activity Details of Assistance]],WHAT!E:F,2,FALSE),"")</f>
        <v>N/A</v>
      </c>
      <c r="I1517" s="224"/>
      <c r="J1517">
        <v>103</v>
      </c>
      <c r="K1517" t="s">
        <v>8280</v>
      </c>
      <c r="L1517" s="219" t="s">
        <v>13</v>
      </c>
      <c r="M1517" t="s">
        <v>14</v>
      </c>
      <c r="N1517" t="s">
        <v>307</v>
      </c>
      <c r="O1517" t="s">
        <v>1599</v>
      </c>
      <c r="P1517" t="s">
        <v>4726</v>
      </c>
      <c r="Q1517" s="236">
        <v>44651</v>
      </c>
      <c r="R1517" s="236">
        <v>44652</v>
      </c>
      <c r="S1517" t="s">
        <v>8452</v>
      </c>
      <c r="T1517" s="227"/>
      <c r="U1517" s="227"/>
      <c r="V1517" s="227"/>
      <c r="W1517" s="227"/>
      <c r="X1517" s="228"/>
      <c r="Y1517" t="s">
        <v>8283</v>
      </c>
      <c r="Z1517">
        <v>1714567162</v>
      </c>
      <c r="AA1517" t="s">
        <v>8284</v>
      </c>
      <c r="AB1517" s="233" t="str">
        <f>_xlfn.IFNA(IF(Table[[#This Row],[Programme Partner]]&lt;&gt;Table[[#This Row],[Implementing Partner]],CONCATENATE(Table[[#This Row],[Programme Partner]],"-",Table[[#This Row],[Implementing Partner]]),Table[[#This Row],[Programme Partner]]),"")</f>
        <v>WHH-ANANDO</v>
      </c>
    </row>
    <row r="1518" spans="1:28" ht="14.4" customHeight="1">
      <c r="A1518" s="183">
        <v>1617</v>
      </c>
      <c r="B1518" s="224" t="s">
        <v>5292</v>
      </c>
      <c r="C1518" s="225" t="s">
        <v>5009</v>
      </c>
      <c r="D1518" s="197" t="s">
        <v>8352</v>
      </c>
      <c r="E1518" s="215" t="s">
        <v>27</v>
      </c>
      <c r="F1518" s="224" t="s">
        <v>8014</v>
      </c>
      <c r="G1518" s="195" t="s">
        <v>8358</v>
      </c>
      <c r="H1518" s="224" t="str">
        <f>IFERROR(VLOOKUP(Table[[#This Row],[Activity Details of Assistance]],WHAT!E:F,2,FALSE),"")</f>
        <v># of campaign per camp </v>
      </c>
      <c r="I1518" s="224"/>
      <c r="J1518">
        <v>20</v>
      </c>
      <c r="K1518" t="s">
        <v>8280</v>
      </c>
      <c r="L1518" s="219" t="s">
        <v>13</v>
      </c>
      <c r="M1518" t="s">
        <v>14</v>
      </c>
      <c r="N1518" t="s">
        <v>307</v>
      </c>
      <c r="O1518" t="s">
        <v>1599</v>
      </c>
      <c r="P1518" t="s">
        <v>4726</v>
      </c>
      <c r="Q1518" s="236">
        <v>44651</v>
      </c>
      <c r="R1518" s="236">
        <v>44652</v>
      </c>
      <c r="S1518" t="s">
        <v>8452</v>
      </c>
      <c r="T1518" s="227"/>
      <c r="U1518" s="227"/>
      <c r="V1518" s="227"/>
      <c r="W1518" s="227"/>
      <c r="X1518" s="228"/>
      <c r="Y1518" t="s">
        <v>8283</v>
      </c>
      <c r="Z1518">
        <v>1714567162</v>
      </c>
      <c r="AA1518" t="s">
        <v>8284</v>
      </c>
      <c r="AB1518" s="233" t="str">
        <f>_xlfn.IFNA(IF(Table[[#This Row],[Programme Partner]]&lt;&gt;Table[[#This Row],[Implementing Partner]],CONCATENATE(Table[[#This Row],[Programme Partner]],"-",Table[[#This Row],[Implementing Partner]]),Table[[#This Row],[Programme Partner]]),"")</f>
        <v>WHH-ANANDO</v>
      </c>
    </row>
    <row r="1519" spans="1:28" ht="14.4" customHeight="1">
      <c r="A1519" s="183">
        <v>1618</v>
      </c>
      <c r="B1519" s="224" t="s">
        <v>5292</v>
      </c>
      <c r="C1519" s="225" t="s">
        <v>5009</v>
      </c>
      <c r="D1519" s="197" t="s">
        <v>8352</v>
      </c>
      <c r="E1519" s="215" t="s">
        <v>27</v>
      </c>
      <c r="F1519" s="224" t="s">
        <v>8014</v>
      </c>
      <c r="G1519" t="s">
        <v>8361</v>
      </c>
      <c r="H1519" s="224" t="str">
        <f>IFERROR(VLOOKUP(Table[[#This Row],[Activity Details of Assistance]],WHAT!E:F,2,FALSE),"")</f>
        <v># of plant</v>
      </c>
      <c r="I1519" s="224"/>
      <c r="J1519">
        <v>1</v>
      </c>
      <c r="K1519" t="s">
        <v>8280</v>
      </c>
      <c r="L1519" s="219" t="s">
        <v>13</v>
      </c>
      <c r="M1519" t="s">
        <v>14</v>
      </c>
      <c r="N1519" t="s">
        <v>307</v>
      </c>
      <c r="O1519" t="s">
        <v>1599</v>
      </c>
      <c r="P1519" t="s">
        <v>4726</v>
      </c>
      <c r="Q1519" s="236">
        <v>44651</v>
      </c>
      <c r="R1519" s="236">
        <v>44652</v>
      </c>
      <c r="S1519" t="s">
        <v>8452</v>
      </c>
      <c r="T1519" s="227"/>
      <c r="U1519" s="227"/>
      <c r="V1519" s="227"/>
      <c r="W1519" s="227"/>
      <c r="X1519" s="228"/>
      <c r="Y1519" t="s">
        <v>8283</v>
      </c>
      <c r="Z1519">
        <v>1714567162</v>
      </c>
      <c r="AA1519" t="s">
        <v>8284</v>
      </c>
      <c r="AB1519" s="233" t="str">
        <f>_xlfn.IFNA(IF(Table[[#This Row],[Programme Partner]]&lt;&gt;Table[[#This Row],[Implementing Partner]],CONCATENATE(Table[[#This Row],[Programme Partner]],"-",Table[[#This Row],[Implementing Partner]]),Table[[#This Row],[Programme Partner]]),"")</f>
        <v>WHH-ANANDO</v>
      </c>
    </row>
    <row r="1520" spans="1:28" ht="14.4" customHeight="1">
      <c r="A1520" s="183">
        <v>1619</v>
      </c>
      <c r="B1520" s="224" t="s">
        <v>5084</v>
      </c>
      <c r="C1520" s="225" t="s">
        <v>5084</v>
      </c>
      <c r="D1520" s="197" t="s">
        <v>8345</v>
      </c>
      <c r="E1520" s="215" t="s">
        <v>27</v>
      </c>
      <c r="F1520" s="224" t="s">
        <v>8012</v>
      </c>
      <c r="G1520" t="s">
        <v>8354</v>
      </c>
      <c r="H1520" s="224" t="str">
        <f>IFERROR(VLOOKUP(Table[[#This Row],[Activity Details of Assistance]],WHAT!E:F,2,FALSE),"")</f>
        <v># of door</v>
      </c>
      <c r="I1520" s="224"/>
      <c r="J1520">
        <v>3</v>
      </c>
      <c r="K1520" t="s">
        <v>8280</v>
      </c>
      <c r="L1520" s="219" t="s">
        <v>13</v>
      </c>
      <c r="M1520" t="s">
        <v>14</v>
      </c>
      <c r="N1520" t="s">
        <v>309</v>
      </c>
      <c r="O1520" t="s">
        <v>1606</v>
      </c>
      <c r="P1520" t="s">
        <v>6385</v>
      </c>
      <c r="Q1520" s="236">
        <v>44651</v>
      </c>
      <c r="R1520" s="236">
        <v>44621</v>
      </c>
      <c r="S1520" t="s">
        <v>8452</v>
      </c>
      <c r="T1520" s="227"/>
      <c r="U1520" s="227"/>
      <c r="V1520" s="227"/>
      <c r="W1520" s="227"/>
      <c r="X1520" s="228"/>
      <c r="Y1520" t="s">
        <v>8418</v>
      </c>
      <c r="Z1520">
        <v>8801720071252</v>
      </c>
      <c r="AA1520" t="s">
        <v>8419</v>
      </c>
      <c r="AB1520" s="233" t="str">
        <f>_xlfn.IFNA(IF(Table[[#This Row],[Programme Partner]]&lt;&gt;Table[[#This Row],[Implementing Partner]],CONCATENATE(Table[[#This Row],[Programme Partner]],"-",Table[[#This Row],[Implementing Partner]]),Table[[#This Row],[Programme Partner]]),"")</f>
        <v>DPHE</v>
      </c>
    </row>
    <row r="1521" spans="1:28" ht="14.4" customHeight="1">
      <c r="A1521" s="183">
        <v>1620</v>
      </c>
      <c r="B1521" s="224" t="s">
        <v>5084</v>
      </c>
      <c r="C1521" s="225" t="s">
        <v>5084</v>
      </c>
      <c r="D1521" s="197" t="s">
        <v>8345</v>
      </c>
      <c r="E1521" s="215" t="s">
        <v>27</v>
      </c>
      <c r="F1521" s="224" t="s">
        <v>8012</v>
      </c>
      <c r="G1521" t="s">
        <v>8354</v>
      </c>
      <c r="H1521" s="224" t="str">
        <f>IFERROR(VLOOKUP(Table[[#This Row],[Activity Details of Assistance]],WHAT!E:F,2,FALSE),"")</f>
        <v># of door</v>
      </c>
      <c r="I1521" s="224"/>
      <c r="J1521">
        <v>4</v>
      </c>
      <c r="K1521" t="s">
        <v>8280</v>
      </c>
      <c r="L1521" s="219" t="s">
        <v>13</v>
      </c>
      <c r="M1521" t="s">
        <v>14</v>
      </c>
      <c r="N1521" t="s">
        <v>309</v>
      </c>
      <c r="O1521" t="s">
        <v>1606</v>
      </c>
      <c r="P1521" t="s">
        <v>6386</v>
      </c>
      <c r="Q1521" s="236">
        <v>44651</v>
      </c>
      <c r="R1521" s="236">
        <v>44621</v>
      </c>
      <c r="S1521" t="s">
        <v>8452</v>
      </c>
      <c r="T1521" s="227"/>
      <c r="U1521" s="227"/>
      <c r="V1521" s="227"/>
      <c r="W1521" s="227"/>
      <c r="X1521" s="228"/>
      <c r="Y1521" t="s">
        <v>8418</v>
      </c>
      <c r="Z1521">
        <v>8801720071252</v>
      </c>
      <c r="AA1521" t="s">
        <v>8419</v>
      </c>
      <c r="AB1521" s="233" t="str">
        <f>_xlfn.IFNA(IF(Table[[#This Row],[Programme Partner]]&lt;&gt;Table[[#This Row],[Implementing Partner]],CONCATENATE(Table[[#This Row],[Programme Partner]],"-",Table[[#This Row],[Implementing Partner]]),Table[[#This Row],[Programme Partner]]),"")</f>
        <v>DPHE</v>
      </c>
    </row>
    <row r="1522" spans="1:28" ht="14.4" customHeight="1">
      <c r="A1522" s="183">
        <v>1621</v>
      </c>
      <c r="B1522" s="224" t="s">
        <v>5084</v>
      </c>
      <c r="C1522" s="225" t="s">
        <v>5084</v>
      </c>
      <c r="D1522" s="197" t="s">
        <v>8345</v>
      </c>
      <c r="E1522" s="215" t="s">
        <v>27</v>
      </c>
      <c r="F1522" s="224" t="s">
        <v>8012</v>
      </c>
      <c r="G1522" t="s">
        <v>8354</v>
      </c>
      <c r="H1522" s="224" t="str">
        <f>IFERROR(VLOOKUP(Table[[#This Row],[Activity Details of Assistance]],WHAT!E:F,2,FALSE),"")</f>
        <v># of door</v>
      </c>
      <c r="I1522" s="224"/>
      <c r="J1522">
        <v>4</v>
      </c>
      <c r="K1522" t="s">
        <v>8280</v>
      </c>
      <c r="L1522" s="219" t="s">
        <v>13</v>
      </c>
      <c r="M1522" t="s">
        <v>14</v>
      </c>
      <c r="N1522" t="s">
        <v>309</v>
      </c>
      <c r="O1522" t="s">
        <v>1606</v>
      </c>
      <c r="P1522" t="s">
        <v>6480</v>
      </c>
      <c r="Q1522" s="236">
        <v>44651</v>
      </c>
      <c r="R1522" s="236">
        <v>44621</v>
      </c>
      <c r="S1522" t="s">
        <v>8452</v>
      </c>
      <c r="T1522" s="227"/>
      <c r="U1522" s="227"/>
      <c r="V1522" s="227"/>
      <c r="W1522" s="227"/>
      <c r="X1522" s="228"/>
      <c r="Y1522" t="s">
        <v>8418</v>
      </c>
      <c r="Z1522">
        <v>8801720071252</v>
      </c>
      <c r="AA1522" t="s">
        <v>8419</v>
      </c>
      <c r="AB1522" s="233" t="str">
        <f>_xlfn.IFNA(IF(Table[[#This Row],[Programme Partner]]&lt;&gt;Table[[#This Row],[Implementing Partner]],CONCATENATE(Table[[#This Row],[Programme Partner]],"-",Table[[#This Row],[Implementing Partner]]),Table[[#This Row],[Programme Partner]]),"")</f>
        <v>DPHE</v>
      </c>
    </row>
    <row r="1523" spans="1:28" ht="14.4" customHeight="1">
      <c r="A1523" s="183">
        <v>1622</v>
      </c>
      <c r="B1523" s="224" t="s">
        <v>5084</v>
      </c>
      <c r="C1523" s="225" t="s">
        <v>5084</v>
      </c>
      <c r="D1523" s="197" t="s">
        <v>8345</v>
      </c>
      <c r="E1523" s="215" t="s">
        <v>27</v>
      </c>
      <c r="F1523" s="224" t="s">
        <v>8012</v>
      </c>
      <c r="G1523" s="195" t="s">
        <v>8354</v>
      </c>
      <c r="H1523" s="224" t="str">
        <f>IFERROR(VLOOKUP(Table[[#This Row],[Activity Details of Assistance]],WHAT!E:F,2,FALSE),"")</f>
        <v># of door</v>
      </c>
      <c r="I1523" s="224"/>
      <c r="J1523">
        <v>2</v>
      </c>
      <c r="K1523" t="s">
        <v>8280</v>
      </c>
      <c r="L1523" s="219" t="s">
        <v>13</v>
      </c>
      <c r="M1523" t="s">
        <v>14</v>
      </c>
      <c r="N1523" t="s">
        <v>309</v>
      </c>
      <c r="O1523" t="s">
        <v>1607</v>
      </c>
      <c r="P1523" t="s">
        <v>4710</v>
      </c>
      <c r="Q1523" s="236">
        <v>44651</v>
      </c>
      <c r="R1523" s="236">
        <v>44621</v>
      </c>
      <c r="S1523" t="s">
        <v>8452</v>
      </c>
      <c r="T1523" s="227"/>
      <c r="U1523" s="227"/>
      <c r="V1523" s="227"/>
      <c r="W1523" s="227"/>
      <c r="X1523" s="228"/>
      <c r="Y1523" t="s">
        <v>8418</v>
      </c>
      <c r="Z1523">
        <v>8801720071252</v>
      </c>
      <c r="AA1523" t="s">
        <v>8419</v>
      </c>
      <c r="AB1523" s="233" t="str">
        <f>_xlfn.IFNA(IF(Table[[#This Row],[Programme Partner]]&lt;&gt;Table[[#This Row],[Implementing Partner]],CONCATENATE(Table[[#This Row],[Programme Partner]],"-",Table[[#This Row],[Implementing Partner]]),Table[[#This Row],[Programme Partner]]),"")</f>
        <v>DPHE</v>
      </c>
    </row>
    <row r="1524" spans="1:28" ht="14.4" customHeight="1">
      <c r="A1524" s="183">
        <v>1623</v>
      </c>
      <c r="B1524" s="224" t="s">
        <v>5084</v>
      </c>
      <c r="C1524" s="225" t="s">
        <v>5084</v>
      </c>
      <c r="D1524" s="197" t="s">
        <v>8345</v>
      </c>
      <c r="E1524" s="215" t="s">
        <v>27</v>
      </c>
      <c r="F1524" s="224" t="s">
        <v>8012</v>
      </c>
      <c r="G1524" t="s">
        <v>8354</v>
      </c>
      <c r="H1524" s="224" t="str">
        <f>IFERROR(VLOOKUP(Table[[#This Row],[Activity Details of Assistance]],WHAT!E:F,2,FALSE),"")</f>
        <v># of door</v>
      </c>
      <c r="I1524" s="224"/>
      <c r="J1524">
        <v>10</v>
      </c>
      <c r="K1524" t="s">
        <v>8280</v>
      </c>
      <c r="L1524" s="219" t="s">
        <v>13</v>
      </c>
      <c r="M1524" t="s">
        <v>14</v>
      </c>
      <c r="N1524" t="s">
        <v>309</v>
      </c>
      <c r="O1524" t="s">
        <v>1606</v>
      </c>
      <c r="P1524" t="s">
        <v>4662</v>
      </c>
      <c r="Q1524" s="236">
        <v>44651</v>
      </c>
      <c r="R1524" s="236">
        <v>44621</v>
      </c>
      <c r="S1524" t="s">
        <v>8452</v>
      </c>
      <c r="T1524" s="227"/>
      <c r="U1524" s="227"/>
      <c r="V1524" s="227"/>
      <c r="W1524" s="227"/>
      <c r="X1524" s="228"/>
      <c r="Y1524" t="s">
        <v>8418</v>
      </c>
      <c r="Z1524">
        <v>8801720071252</v>
      </c>
      <c r="AA1524" t="s">
        <v>8469</v>
      </c>
      <c r="AB1524" s="233" t="str">
        <f>_xlfn.IFNA(IF(Table[[#This Row],[Programme Partner]]&lt;&gt;Table[[#This Row],[Implementing Partner]],CONCATENATE(Table[[#This Row],[Programme Partner]],"-",Table[[#This Row],[Implementing Partner]]),Table[[#This Row],[Programme Partner]]),"")</f>
        <v>DPHE</v>
      </c>
    </row>
    <row r="1525" spans="1:28" ht="14.4" customHeight="1">
      <c r="A1525" s="183">
        <v>1624</v>
      </c>
      <c r="B1525" s="224" t="s">
        <v>5084</v>
      </c>
      <c r="C1525" s="225" t="s">
        <v>5084</v>
      </c>
      <c r="D1525" s="197" t="s">
        <v>8345</v>
      </c>
      <c r="E1525" s="215" t="s">
        <v>27</v>
      </c>
      <c r="F1525" s="224" t="s">
        <v>8012</v>
      </c>
      <c r="G1525" s="195" t="s">
        <v>8362</v>
      </c>
      <c r="H1525" s="224" t="str">
        <f>IFERROR(VLOOKUP(Table[[#This Row],[Activity Details of Assistance]],WHAT!E:F,2,FALSE),"")</f>
        <v># of door</v>
      </c>
      <c r="I1525" s="224"/>
      <c r="J1525">
        <v>1</v>
      </c>
      <c r="K1525" t="s">
        <v>8280</v>
      </c>
      <c r="L1525" s="219" t="s">
        <v>13</v>
      </c>
      <c r="M1525" t="s">
        <v>14</v>
      </c>
      <c r="N1525" t="s">
        <v>309</v>
      </c>
      <c r="O1525" t="s">
        <v>1606</v>
      </c>
      <c r="P1525" t="s">
        <v>4678</v>
      </c>
      <c r="Q1525" s="236">
        <v>44651</v>
      </c>
      <c r="R1525" s="236">
        <v>44621</v>
      </c>
      <c r="S1525" t="s">
        <v>8452</v>
      </c>
      <c r="T1525" s="227"/>
      <c r="U1525" s="227"/>
      <c r="V1525" s="227"/>
      <c r="W1525" s="227"/>
      <c r="X1525" s="228"/>
      <c r="Y1525" t="s">
        <v>8418</v>
      </c>
      <c r="Z1525">
        <v>8801720071252</v>
      </c>
      <c r="AA1525" t="s">
        <v>8419</v>
      </c>
      <c r="AB1525" s="233" t="str">
        <f>_xlfn.IFNA(IF(Table[[#This Row],[Programme Partner]]&lt;&gt;Table[[#This Row],[Implementing Partner]],CONCATENATE(Table[[#This Row],[Programme Partner]],"-",Table[[#This Row],[Implementing Partner]]),Table[[#This Row],[Programme Partner]]),"")</f>
        <v>DPHE</v>
      </c>
    </row>
    <row r="1526" spans="1:28" ht="14.4" customHeight="1">
      <c r="A1526" s="183">
        <v>1625</v>
      </c>
      <c r="B1526" s="224" t="s">
        <v>5084</v>
      </c>
      <c r="C1526" s="225" t="s">
        <v>5084</v>
      </c>
      <c r="D1526" s="197" t="s">
        <v>8345</v>
      </c>
      <c r="E1526" s="215" t="s">
        <v>27</v>
      </c>
      <c r="F1526" s="224" t="s">
        <v>8012</v>
      </c>
      <c r="G1526" t="s">
        <v>8372</v>
      </c>
      <c r="H1526" s="224" t="str">
        <f>IFERROR(VLOOKUP(Table[[#This Row],[Activity Details of Assistance]],WHAT!E:F,2,FALSE),"")</f>
        <v># of door</v>
      </c>
      <c r="I1526" s="224"/>
      <c r="J1526">
        <v>2</v>
      </c>
      <c r="K1526" t="s">
        <v>8280</v>
      </c>
      <c r="L1526" s="219" t="s">
        <v>13</v>
      </c>
      <c r="M1526" t="s">
        <v>14</v>
      </c>
      <c r="N1526" t="s">
        <v>309</v>
      </c>
      <c r="O1526" t="s">
        <v>1606</v>
      </c>
      <c r="P1526" t="s">
        <v>4678</v>
      </c>
      <c r="Q1526" s="236">
        <v>44651</v>
      </c>
      <c r="R1526" s="236">
        <v>44621</v>
      </c>
      <c r="S1526" t="s">
        <v>8452</v>
      </c>
      <c r="T1526" s="227"/>
      <c r="U1526" s="227"/>
      <c r="V1526" s="227"/>
      <c r="W1526" s="227"/>
      <c r="X1526" s="228"/>
      <c r="Y1526" t="s">
        <v>8418</v>
      </c>
      <c r="Z1526">
        <v>8801720071252</v>
      </c>
      <c r="AA1526" t="s">
        <v>8419</v>
      </c>
      <c r="AB1526" s="233" t="str">
        <f>_xlfn.IFNA(IF(Table[[#This Row],[Programme Partner]]&lt;&gt;Table[[#This Row],[Implementing Partner]],CONCATENATE(Table[[#This Row],[Programme Partner]],"-",Table[[#This Row],[Implementing Partner]]),Table[[#This Row],[Programme Partner]]),"")</f>
        <v>DPHE</v>
      </c>
    </row>
    <row r="1527" spans="1:28" ht="14.4" customHeight="1">
      <c r="A1527" s="183">
        <v>1626</v>
      </c>
      <c r="B1527" s="224" t="s">
        <v>5084</v>
      </c>
      <c r="C1527" s="225" t="s">
        <v>5084</v>
      </c>
      <c r="D1527" s="197" t="s">
        <v>8345</v>
      </c>
      <c r="E1527" s="215" t="s">
        <v>27</v>
      </c>
      <c r="F1527" s="224" t="s">
        <v>8012</v>
      </c>
      <c r="G1527" t="s">
        <v>8354</v>
      </c>
      <c r="H1527" s="224" t="str">
        <f>IFERROR(VLOOKUP(Table[[#This Row],[Activity Details of Assistance]],WHAT!E:F,2,FALSE),"")</f>
        <v># of door</v>
      </c>
      <c r="I1527" s="224"/>
      <c r="J1527">
        <v>2</v>
      </c>
      <c r="K1527" t="s">
        <v>8280</v>
      </c>
      <c r="L1527" s="219" t="s">
        <v>13</v>
      </c>
      <c r="M1527" t="s">
        <v>14</v>
      </c>
      <c r="N1527" t="s">
        <v>309</v>
      </c>
      <c r="O1527" t="s">
        <v>1606</v>
      </c>
      <c r="P1527" t="s">
        <v>4678</v>
      </c>
      <c r="Q1527" s="236">
        <v>44651</v>
      </c>
      <c r="R1527" s="236">
        <v>44621</v>
      </c>
      <c r="S1527" t="s">
        <v>8452</v>
      </c>
      <c r="T1527" s="227"/>
      <c r="U1527" s="227"/>
      <c r="V1527" s="227"/>
      <c r="W1527" s="227"/>
      <c r="X1527" s="228"/>
      <c r="Y1527" t="s">
        <v>8418</v>
      </c>
      <c r="Z1527">
        <v>8801720071252</v>
      </c>
      <c r="AA1527" t="s">
        <v>8419</v>
      </c>
      <c r="AB1527" s="233" t="str">
        <f>_xlfn.IFNA(IF(Table[[#This Row],[Programme Partner]]&lt;&gt;Table[[#This Row],[Implementing Partner]],CONCATENATE(Table[[#This Row],[Programme Partner]],"-",Table[[#This Row],[Implementing Partner]]),Table[[#This Row],[Programme Partner]]),"")</f>
        <v>DPHE</v>
      </c>
    </row>
    <row r="1528" spans="1:28" ht="14.4" customHeight="1">
      <c r="A1528" s="183">
        <v>1627</v>
      </c>
      <c r="B1528" s="224" t="s">
        <v>5268</v>
      </c>
      <c r="C1528" s="225" t="s">
        <v>5033</v>
      </c>
      <c r="D1528" s="197" t="s">
        <v>8460</v>
      </c>
      <c r="E1528" s="215" t="s">
        <v>27</v>
      </c>
      <c r="F1528" s="224" t="s">
        <v>8014</v>
      </c>
      <c r="G1528" t="s">
        <v>8358</v>
      </c>
      <c r="H1528" s="224" t="str">
        <f>IFERROR(VLOOKUP(Table[[#This Row],[Activity Details of Assistance]],WHAT!E:F,2,FALSE),"")</f>
        <v># of campaign per camp </v>
      </c>
      <c r="I1528" s="224"/>
      <c r="J1528">
        <v>1</v>
      </c>
      <c r="K1528" t="s">
        <v>8280</v>
      </c>
      <c r="L1528" s="219" t="s">
        <v>13</v>
      </c>
      <c r="M1528" t="s">
        <v>14</v>
      </c>
      <c r="N1528" t="s">
        <v>309</v>
      </c>
      <c r="O1528" t="s">
        <v>1604</v>
      </c>
      <c r="P1528" t="s">
        <v>8209</v>
      </c>
      <c r="Q1528" s="236">
        <v>44651</v>
      </c>
      <c r="R1528" s="236">
        <v>44713</v>
      </c>
      <c r="S1528" s="291" t="s">
        <v>8590</v>
      </c>
      <c r="T1528" s="227"/>
      <c r="U1528" s="227"/>
      <c r="V1528" s="227"/>
      <c r="W1528" s="227"/>
      <c r="X1528" s="228"/>
      <c r="Y1528" t="s">
        <v>8480</v>
      </c>
      <c r="Z1528">
        <v>1960166946</v>
      </c>
      <c r="AA1528" t="s">
        <v>8481</v>
      </c>
      <c r="AB1528" s="233" t="str">
        <f>_xlfn.IFNA(IF(Table[[#This Row],[Programme Partner]]&lt;&gt;Table[[#This Row],[Implementing Partner]],CONCATENATE(Table[[#This Row],[Programme Partner]],"-",Table[[#This Row],[Implementing Partner]]),Table[[#This Row],[Programme Partner]]),"")</f>
        <v>UNDP-BRAC</v>
      </c>
    </row>
    <row r="1529" spans="1:28" ht="14.4" customHeight="1">
      <c r="A1529" s="183">
        <v>1628</v>
      </c>
      <c r="B1529" s="224" t="s">
        <v>8346</v>
      </c>
      <c r="C1529" s="225" t="s">
        <v>8346</v>
      </c>
      <c r="D1529" s="197" t="s">
        <v>5058</v>
      </c>
      <c r="E1529" s="215" t="s">
        <v>27</v>
      </c>
      <c r="F1529" s="224" t="s">
        <v>8011</v>
      </c>
      <c r="G1529" s="195" t="s">
        <v>8584</v>
      </c>
      <c r="H1529" s="224" t="str">
        <f>IFERROR(VLOOKUP(Table[[#This Row],[Activity Details of Assistance]],WHAT!E:F,2,FALSE),"")</f>
        <v># of tube well</v>
      </c>
      <c r="I1529" s="224"/>
      <c r="J1529">
        <v>46</v>
      </c>
      <c r="K1529" t="s">
        <v>8280</v>
      </c>
      <c r="L1529" s="219" t="s">
        <v>13</v>
      </c>
      <c r="M1529" t="s">
        <v>14</v>
      </c>
      <c r="N1529" t="s">
        <v>309</v>
      </c>
      <c r="O1529" t="s">
        <v>1606</v>
      </c>
      <c r="P1529" t="s">
        <v>6478</v>
      </c>
      <c r="Q1529" s="236">
        <v>44651</v>
      </c>
      <c r="R1529" s="236">
        <v>44713</v>
      </c>
      <c r="S1529" t="s">
        <v>8452</v>
      </c>
      <c r="T1529" s="227"/>
      <c r="U1529" s="227"/>
      <c r="V1529" s="227"/>
      <c r="W1529" s="227"/>
      <c r="X1529" s="228"/>
      <c r="Y1529" t="s">
        <v>8516</v>
      </c>
      <c r="Z1529">
        <v>1882052535</v>
      </c>
      <c r="AA1529" t="s">
        <v>8517</v>
      </c>
      <c r="AB1529" s="233" t="str">
        <f>_xlfn.IFNA(IF(Table[[#This Row],[Programme Partner]]&lt;&gt;Table[[#This Row],[Implementing Partner]],CONCATENATE(Table[[#This Row],[Programme Partner]],"-",Table[[#This Row],[Implementing Partner]]),Table[[#This Row],[Programme Partner]]),"")</f>
        <v>GREEN HILL</v>
      </c>
    </row>
    <row r="1530" spans="1:28" ht="14.4" customHeight="1">
      <c r="A1530" s="183">
        <v>1629</v>
      </c>
      <c r="B1530" s="224" t="s">
        <v>8346</v>
      </c>
      <c r="C1530" s="225" t="s">
        <v>8346</v>
      </c>
      <c r="D1530" s="197" t="s">
        <v>5058</v>
      </c>
      <c r="E1530" s="215" t="s">
        <v>27</v>
      </c>
      <c r="F1530" s="224" t="s">
        <v>8011</v>
      </c>
      <c r="G1530" s="195" t="s">
        <v>8318</v>
      </c>
      <c r="H1530" s="224" t="str">
        <f>IFERROR(VLOOKUP(Table[[#This Row],[Activity Details of Assistance]],WHAT!E:F,2,FALSE),"")</f>
        <v># of household</v>
      </c>
      <c r="I1530" s="224"/>
      <c r="J1530">
        <v>250</v>
      </c>
      <c r="K1530" t="s">
        <v>8280</v>
      </c>
      <c r="L1530" s="219" t="s">
        <v>13</v>
      </c>
      <c r="M1530" t="s">
        <v>14</v>
      </c>
      <c r="N1530" t="s">
        <v>309</v>
      </c>
      <c r="O1530" t="s">
        <v>1606</v>
      </c>
      <c r="P1530" t="s">
        <v>6478</v>
      </c>
      <c r="Q1530" s="236">
        <v>44651</v>
      </c>
      <c r="R1530" s="236">
        <v>44713</v>
      </c>
      <c r="S1530" t="s">
        <v>8452</v>
      </c>
      <c r="T1530" s="227"/>
      <c r="U1530" s="227"/>
      <c r="V1530" s="227"/>
      <c r="W1530" s="227"/>
      <c r="X1530" s="228"/>
      <c r="Y1530" t="s">
        <v>8516</v>
      </c>
      <c r="Z1530">
        <v>1882052535</v>
      </c>
      <c r="AA1530" t="s">
        <v>8517</v>
      </c>
      <c r="AB1530" s="233" t="str">
        <f>_xlfn.IFNA(IF(Table[[#This Row],[Programme Partner]]&lt;&gt;Table[[#This Row],[Implementing Partner]],CONCATENATE(Table[[#This Row],[Programme Partner]],"-",Table[[#This Row],[Implementing Partner]]),Table[[#This Row],[Programme Partner]]),"")</f>
        <v>GREEN HILL</v>
      </c>
    </row>
    <row r="1531" spans="1:28" ht="14.4" customHeight="1">
      <c r="A1531" s="183">
        <v>1630</v>
      </c>
      <c r="B1531" s="224" t="s">
        <v>8346</v>
      </c>
      <c r="C1531" s="225" t="s">
        <v>8346</v>
      </c>
      <c r="D1531" s="197" t="s">
        <v>5058</v>
      </c>
      <c r="E1531" s="215" t="s">
        <v>27</v>
      </c>
      <c r="F1531" s="224" t="s">
        <v>8012</v>
      </c>
      <c r="G1531" s="195" t="s">
        <v>8585</v>
      </c>
      <c r="H1531" s="224" t="str">
        <f>IFERROR(VLOOKUP(Table[[#This Row],[Activity Details of Assistance]],WHAT!E:F,2,FALSE),"")</f>
        <v xml:space="preserve"># of door </v>
      </c>
      <c r="I1531" s="224"/>
      <c r="J1531">
        <v>14</v>
      </c>
      <c r="K1531" t="s">
        <v>8280</v>
      </c>
      <c r="L1531" s="219" t="s">
        <v>13</v>
      </c>
      <c r="M1531" t="s">
        <v>14</v>
      </c>
      <c r="N1531" t="s">
        <v>309</v>
      </c>
      <c r="O1531" t="s">
        <v>1606</v>
      </c>
      <c r="P1531" t="s">
        <v>6478</v>
      </c>
      <c r="Q1531" s="236">
        <v>44651</v>
      </c>
      <c r="R1531" s="236">
        <v>44713</v>
      </c>
      <c r="S1531" t="s">
        <v>8452</v>
      </c>
      <c r="T1531" s="227"/>
      <c r="U1531" s="227"/>
      <c r="V1531" s="227"/>
      <c r="W1531" s="227"/>
      <c r="X1531" s="228"/>
      <c r="Y1531" t="s">
        <v>8516</v>
      </c>
      <c r="Z1531">
        <v>1882052535</v>
      </c>
      <c r="AA1531" t="s">
        <v>8517</v>
      </c>
      <c r="AB1531" s="233" t="str">
        <f>_xlfn.IFNA(IF(Table[[#This Row],[Programme Partner]]&lt;&gt;Table[[#This Row],[Implementing Partner]],CONCATENATE(Table[[#This Row],[Programme Partner]],"-",Table[[#This Row],[Implementing Partner]]),Table[[#This Row],[Programme Partner]]),"")</f>
        <v>GREEN HILL</v>
      </c>
    </row>
    <row r="1532" spans="1:28" ht="14.4" customHeight="1">
      <c r="A1532" s="183">
        <v>1631</v>
      </c>
      <c r="B1532" s="224" t="s">
        <v>8346</v>
      </c>
      <c r="C1532" s="225" t="s">
        <v>8346</v>
      </c>
      <c r="D1532" s="197" t="s">
        <v>5058</v>
      </c>
      <c r="E1532" s="215" t="s">
        <v>27</v>
      </c>
      <c r="F1532" s="224" t="s">
        <v>8012</v>
      </c>
      <c r="G1532" s="195" t="s">
        <v>8586</v>
      </c>
      <c r="H1532" s="224" t="str">
        <f>IFERROR(VLOOKUP(Table[[#This Row],[Activity Details of Assistance]],WHAT!E:F,2,FALSE),"")</f>
        <v># of door</v>
      </c>
      <c r="I1532" s="224"/>
      <c r="J1532">
        <v>23</v>
      </c>
      <c r="K1532" t="s">
        <v>8280</v>
      </c>
      <c r="L1532" s="219" t="s">
        <v>13</v>
      </c>
      <c r="M1532" t="s">
        <v>14</v>
      </c>
      <c r="N1532" t="s">
        <v>309</v>
      </c>
      <c r="O1532" t="s">
        <v>1606</v>
      </c>
      <c r="P1532" t="s">
        <v>6478</v>
      </c>
      <c r="Q1532" s="236">
        <v>44651</v>
      </c>
      <c r="R1532" s="236">
        <v>44713</v>
      </c>
      <c r="S1532" t="s">
        <v>8452</v>
      </c>
      <c r="T1532" s="227"/>
      <c r="U1532" s="227"/>
      <c r="V1532" s="227"/>
      <c r="W1532" s="227"/>
      <c r="X1532" s="228"/>
      <c r="Y1532" t="s">
        <v>8516</v>
      </c>
      <c r="Z1532">
        <v>1882052535</v>
      </c>
      <c r="AA1532" t="s">
        <v>8517</v>
      </c>
      <c r="AB1532" s="233" t="str">
        <f>_xlfn.IFNA(IF(Table[[#This Row],[Programme Partner]]&lt;&gt;Table[[#This Row],[Implementing Partner]],CONCATENATE(Table[[#This Row],[Programme Partner]],"-",Table[[#This Row],[Implementing Partner]]),Table[[#This Row],[Programme Partner]]),"")</f>
        <v>GREEN HILL</v>
      </c>
    </row>
    <row r="1533" spans="1:28" ht="14.4" customHeight="1">
      <c r="A1533" s="183">
        <v>1632</v>
      </c>
      <c r="B1533" s="224" t="s">
        <v>8346</v>
      </c>
      <c r="C1533" s="225" t="s">
        <v>8346</v>
      </c>
      <c r="D1533" s="197" t="s">
        <v>5058</v>
      </c>
      <c r="E1533" s="215" t="s">
        <v>27</v>
      </c>
      <c r="F1533" s="224" t="s">
        <v>8012</v>
      </c>
      <c r="G1533" t="s">
        <v>8357</v>
      </c>
      <c r="H1533" s="224" t="str">
        <f>IFERROR(VLOOKUP(Table[[#This Row],[Activity Details of Assistance]],WHAT!E:F,2,FALSE),"")</f>
        <v># of door</v>
      </c>
      <c r="I1533" s="224"/>
      <c r="J1533">
        <v>48</v>
      </c>
      <c r="K1533" t="s">
        <v>8280</v>
      </c>
      <c r="L1533" s="219" t="s">
        <v>13</v>
      </c>
      <c r="M1533" t="s">
        <v>14</v>
      </c>
      <c r="N1533" t="s">
        <v>309</v>
      </c>
      <c r="O1533" t="s">
        <v>1606</v>
      </c>
      <c r="P1533" t="s">
        <v>6478</v>
      </c>
      <c r="Q1533" s="236">
        <v>44651</v>
      </c>
      <c r="R1533" s="236">
        <v>44713</v>
      </c>
      <c r="S1533" t="s">
        <v>8452</v>
      </c>
      <c r="T1533" s="227"/>
      <c r="U1533" s="227"/>
      <c r="V1533" s="227"/>
      <c r="W1533" s="227"/>
      <c r="X1533" s="228"/>
      <c r="Y1533" t="s">
        <v>8516</v>
      </c>
      <c r="Z1533">
        <v>1882052535</v>
      </c>
      <c r="AA1533" t="s">
        <v>8517</v>
      </c>
      <c r="AB1533" s="233" t="str">
        <f>_xlfn.IFNA(IF(Table[[#This Row],[Programme Partner]]&lt;&gt;Table[[#This Row],[Implementing Partner]],CONCATENATE(Table[[#This Row],[Programme Partner]],"-",Table[[#This Row],[Implementing Partner]]),Table[[#This Row],[Programme Partner]]),"")</f>
        <v>GREEN HILL</v>
      </c>
    </row>
    <row r="1534" spans="1:28" ht="14.4" customHeight="1">
      <c r="A1534" s="183">
        <v>1633</v>
      </c>
      <c r="B1534" s="224" t="s">
        <v>8346</v>
      </c>
      <c r="C1534" s="225" t="s">
        <v>8346</v>
      </c>
      <c r="D1534" s="197" t="s">
        <v>5058</v>
      </c>
      <c r="E1534" s="215" t="s">
        <v>27</v>
      </c>
      <c r="F1534" s="224" t="s">
        <v>8013</v>
      </c>
      <c r="G1534" t="s">
        <v>8313</v>
      </c>
      <c r="H1534" s="224" t="str">
        <f>IFERROR(VLOOKUP(Table[[#This Row],[Activity Details of Assistance]],WHAT!E:F,2,FALSE),"")</f>
        <v># of HP sessions at community level</v>
      </c>
      <c r="I1534" s="224"/>
      <c r="J1534">
        <v>86</v>
      </c>
      <c r="K1534" t="s">
        <v>8280</v>
      </c>
      <c r="L1534" s="219" t="s">
        <v>13</v>
      </c>
      <c r="M1534" t="s">
        <v>14</v>
      </c>
      <c r="N1534" t="s">
        <v>309</v>
      </c>
      <c r="O1534" t="s">
        <v>1606</v>
      </c>
      <c r="P1534" t="s">
        <v>6478</v>
      </c>
      <c r="Q1534" s="236">
        <v>44651</v>
      </c>
      <c r="R1534" s="236">
        <v>44713</v>
      </c>
      <c r="S1534" t="s">
        <v>8452</v>
      </c>
      <c r="T1534" s="227"/>
      <c r="U1534" s="227"/>
      <c r="V1534" s="227"/>
      <c r="W1534" s="227"/>
      <c r="X1534" s="228"/>
      <c r="Y1534" t="s">
        <v>8516</v>
      </c>
      <c r="Z1534">
        <v>1882052535</v>
      </c>
      <c r="AA1534" t="s">
        <v>8517</v>
      </c>
      <c r="AB1534" s="233" t="str">
        <f>_xlfn.IFNA(IF(Table[[#This Row],[Programme Partner]]&lt;&gt;Table[[#This Row],[Implementing Partner]],CONCATENATE(Table[[#This Row],[Programme Partner]],"-",Table[[#This Row],[Implementing Partner]]),Table[[#This Row],[Programme Partner]]),"")</f>
        <v>GREEN HILL</v>
      </c>
    </row>
    <row r="1535" spans="1:28" ht="14.4" customHeight="1">
      <c r="A1535" s="183">
        <v>1634</v>
      </c>
      <c r="B1535" s="224" t="s">
        <v>8346</v>
      </c>
      <c r="C1535" s="225" t="s">
        <v>8346</v>
      </c>
      <c r="D1535" s="197" t="s">
        <v>5058</v>
      </c>
      <c r="E1535" s="215" t="s">
        <v>27</v>
      </c>
      <c r="F1535" s="224" t="s">
        <v>8013</v>
      </c>
      <c r="G1535" t="s">
        <v>8314</v>
      </c>
      <c r="H1535" s="224" t="str">
        <f>IFERROR(VLOOKUP(Table[[#This Row],[Activity Details of Assistance]],WHAT!E:F,2,FALSE),"")</f>
        <v># of HP sessions at HH level</v>
      </c>
      <c r="I1535" s="224"/>
      <c r="J1535">
        <v>4936</v>
      </c>
      <c r="K1535" t="s">
        <v>8280</v>
      </c>
      <c r="L1535" s="219" t="s">
        <v>13</v>
      </c>
      <c r="M1535" t="s">
        <v>14</v>
      </c>
      <c r="N1535" t="s">
        <v>309</v>
      </c>
      <c r="O1535" t="s">
        <v>1606</v>
      </c>
      <c r="P1535" t="s">
        <v>6478</v>
      </c>
      <c r="Q1535" s="236">
        <v>44651</v>
      </c>
      <c r="R1535" s="236">
        <v>44713</v>
      </c>
      <c r="S1535" t="s">
        <v>8452</v>
      </c>
      <c r="T1535" s="227"/>
      <c r="U1535" s="227"/>
      <c r="V1535" s="227"/>
      <c r="W1535" s="227"/>
      <c r="X1535" s="228"/>
      <c r="Y1535" t="s">
        <v>8516</v>
      </c>
      <c r="Z1535">
        <v>1882052535</v>
      </c>
      <c r="AA1535" t="s">
        <v>8517</v>
      </c>
      <c r="AB1535" s="233" t="str">
        <f>_xlfn.IFNA(IF(Table[[#This Row],[Programme Partner]]&lt;&gt;Table[[#This Row],[Implementing Partner]],CONCATENATE(Table[[#This Row],[Programme Partner]],"-",Table[[#This Row],[Implementing Partner]]),Table[[#This Row],[Programme Partner]]),"")</f>
        <v>GREEN HILL</v>
      </c>
    </row>
    <row r="1536" spans="1:28" ht="14.4" customHeight="1">
      <c r="A1536" s="183">
        <v>1635</v>
      </c>
      <c r="B1536" s="224" t="s">
        <v>8346</v>
      </c>
      <c r="C1536" s="225" t="s">
        <v>8346</v>
      </c>
      <c r="D1536" s="197" t="s">
        <v>5058</v>
      </c>
      <c r="E1536" s="215" t="s">
        <v>27</v>
      </c>
      <c r="F1536" s="224" t="s">
        <v>8014</v>
      </c>
      <c r="G1536" t="s">
        <v>8358</v>
      </c>
      <c r="H1536" s="224" t="str">
        <f>IFERROR(VLOOKUP(Table[[#This Row],[Activity Details of Assistance]],WHAT!E:F,2,FALSE),"")</f>
        <v># of campaign per camp </v>
      </c>
      <c r="I1536" s="224"/>
      <c r="J1536">
        <v>1</v>
      </c>
      <c r="K1536" t="s">
        <v>8280</v>
      </c>
      <c r="L1536" s="219" t="s">
        <v>13</v>
      </c>
      <c r="M1536" t="s">
        <v>14</v>
      </c>
      <c r="N1536" t="s">
        <v>309</v>
      </c>
      <c r="O1536" t="s">
        <v>1606</v>
      </c>
      <c r="P1536" t="s">
        <v>6478</v>
      </c>
      <c r="Q1536" s="236">
        <v>44651</v>
      </c>
      <c r="R1536" s="236">
        <v>44713</v>
      </c>
      <c r="S1536" t="s">
        <v>8452</v>
      </c>
      <c r="T1536" s="227"/>
      <c r="U1536" s="227"/>
      <c r="V1536" s="227"/>
      <c r="W1536" s="227"/>
      <c r="X1536" s="228"/>
      <c r="Y1536" t="s">
        <v>8516</v>
      </c>
      <c r="Z1536">
        <v>1882052535</v>
      </c>
      <c r="AA1536" t="s">
        <v>8517</v>
      </c>
      <c r="AB1536" s="233" t="str">
        <f>_xlfn.IFNA(IF(Table[[#This Row],[Programme Partner]]&lt;&gt;Table[[#This Row],[Implementing Partner]],CONCATENATE(Table[[#This Row],[Programme Partner]],"-",Table[[#This Row],[Implementing Partner]]),Table[[#This Row],[Programme Partner]]),"")</f>
        <v>GREEN HILL</v>
      </c>
    </row>
    <row r="1537" spans="1:28" ht="14.4" customHeight="1">
      <c r="A1537" s="183">
        <v>1636</v>
      </c>
      <c r="B1537" s="224" t="s">
        <v>8346</v>
      </c>
      <c r="C1537" s="225" t="s">
        <v>8346</v>
      </c>
      <c r="D1537" s="197" t="s">
        <v>5058</v>
      </c>
      <c r="E1537" s="215" t="s">
        <v>27</v>
      </c>
      <c r="F1537" s="224" t="s">
        <v>8011</v>
      </c>
      <c r="G1537" s="195" t="s">
        <v>8584</v>
      </c>
      <c r="H1537" s="224" t="str">
        <f>IFERROR(VLOOKUP(Table[[#This Row],[Activity Details of Assistance]],WHAT!E:F,2,FALSE),"")</f>
        <v># of tube well</v>
      </c>
      <c r="I1537" s="224"/>
      <c r="J1537">
        <v>48</v>
      </c>
      <c r="K1537" t="s">
        <v>8280</v>
      </c>
      <c r="L1537" s="219" t="s">
        <v>13</v>
      </c>
      <c r="M1537" t="s">
        <v>14</v>
      </c>
      <c r="N1537" t="s">
        <v>309</v>
      </c>
      <c r="O1537" t="s">
        <v>1606</v>
      </c>
      <c r="P1537" t="s">
        <v>4668</v>
      </c>
      <c r="Q1537" s="236">
        <v>44651</v>
      </c>
      <c r="R1537" s="236">
        <v>44713</v>
      </c>
      <c r="S1537" t="s">
        <v>8452</v>
      </c>
      <c r="T1537" s="227"/>
      <c r="U1537" s="227"/>
      <c r="V1537" s="227"/>
      <c r="W1537" s="227"/>
      <c r="X1537" s="228"/>
      <c r="Y1537" t="s">
        <v>8428</v>
      </c>
      <c r="Z1537">
        <v>1882052535</v>
      </c>
      <c r="AA1537" t="s">
        <v>8517</v>
      </c>
      <c r="AB1537" s="233" t="str">
        <f>_xlfn.IFNA(IF(Table[[#This Row],[Programme Partner]]&lt;&gt;Table[[#This Row],[Implementing Partner]],CONCATENATE(Table[[#This Row],[Programme Partner]],"-",Table[[#This Row],[Implementing Partner]]),Table[[#This Row],[Programme Partner]]),"")</f>
        <v>GREEN HILL</v>
      </c>
    </row>
    <row r="1538" spans="1:28" ht="14.4" customHeight="1">
      <c r="A1538" s="183">
        <v>1637</v>
      </c>
      <c r="B1538" s="224" t="s">
        <v>8346</v>
      </c>
      <c r="C1538" s="225" t="s">
        <v>8346</v>
      </c>
      <c r="D1538" s="197" t="s">
        <v>5058</v>
      </c>
      <c r="E1538" s="215" t="s">
        <v>27</v>
      </c>
      <c r="F1538" s="224" t="s">
        <v>8011</v>
      </c>
      <c r="G1538" t="s">
        <v>8318</v>
      </c>
      <c r="H1538" s="224" t="str">
        <f>IFERROR(VLOOKUP(Table[[#This Row],[Activity Details of Assistance]],WHAT!E:F,2,FALSE),"")</f>
        <v># of household</v>
      </c>
      <c r="I1538" s="224"/>
      <c r="J1538">
        <v>310</v>
      </c>
      <c r="K1538" t="s">
        <v>8280</v>
      </c>
      <c r="L1538" s="219" t="s">
        <v>13</v>
      </c>
      <c r="M1538" t="s">
        <v>14</v>
      </c>
      <c r="N1538" t="s">
        <v>309</v>
      </c>
      <c r="O1538" t="s">
        <v>1606</v>
      </c>
      <c r="P1538" t="s">
        <v>4668</v>
      </c>
      <c r="Q1538" s="236">
        <v>44651</v>
      </c>
      <c r="R1538" s="236">
        <v>44713</v>
      </c>
      <c r="S1538" t="s">
        <v>8452</v>
      </c>
      <c r="T1538" s="227"/>
      <c r="U1538" s="227"/>
      <c r="V1538" s="227"/>
      <c r="W1538" s="227"/>
      <c r="X1538" s="228"/>
      <c r="Y1538" t="s">
        <v>8428</v>
      </c>
      <c r="Z1538">
        <v>1882052535</v>
      </c>
      <c r="AA1538" t="s">
        <v>8517</v>
      </c>
      <c r="AB1538" s="233" t="str">
        <f>_xlfn.IFNA(IF(Table[[#This Row],[Programme Partner]]&lt;&gt;Table[[#This Row],[Implementing Partner]],CONCATENATE(Table[[#This Row],[Programme Partner]],"-",Table[[#This Row],[Implementing Partner]]),Table[[#This Row],[Programme Partner]]),"")</f>
        <v>GREEN HILL</v>
      </c>
    </row>
    <row r="1539" spans="1:28" ht="14.4" customHeight="1">
      <c r="A1539" s="183">
        <v>1638</v>
      </c>
      <c r="B1539" s="224" t="s">
        <v>8346</v>
      </c>
      <c r="C1539" s="225" t="s">
        <v>8346</v>
      </c>
      <c r="D1539" s="197" t="s">
        <v>5058</v>
      </c>
      <c r="E1539" s="215" t="s">
        <v>27</v>
      </c>
      <c r="F1539" s="224" t="s">
        <v>8012</v>
      </c>
      <c r="G1539" s="195" t="s">
        <v>8586</v>
      </c>
      <c r="H1539" s="224" t="str">
        <f>IFERROR(VLOOKUP(Table[[#This Row],[Activity Details of Assistance]],WHAT!E:F,2,FALSE),"")</f>
        <v># of door</v>
      </c>
      <c r="I1539" s="224"/>
      <c r="J1539">
        <v>20</v>
      </c>
      <c r="K1539" t="s">
        <v>8280</v>
      </c>
      <c r="L1539" s="219" t="s">
        <v>13</v>
      </c>
      <c r="M1539" t="s">
        <v>14</v>
      </c>
      <c r="N1539" t="s">
        <v>309</v>
      </c>
      <c r="O1539" t="s">
        <v>1606</v>
      </c>
      <c r="P1539" t="s">
        <v>4668</v>
      </c>
      <c r="Q1539" s="236">
        <v>44651</v>
      </c>
      <c r="R1539" s="236">
        <v>44713</v>
      </c>
      <c r="S1539" t="s">
        <v>8452</v>
      </c>
      <c r="T1539" s="227"/>
      <c r="U1539" s="227"/>
      <c r="V1539" s="227"/>
      <c r="W1539" s="227"/>
      <c r="X1539" s="228"/>
      <c r="Y1539" t="s">
        <v>8428</v>
      </c>
      <c r="Z1539">
        <v>1882052535</v>
      </c>
      <c r="AA1539" t="s">
        <v>8517</v>
      </c>
      <c r="AB1539" s="233" t="str">
        <f>_xlfn.IFNA(IF(Table[[#This Row],[Programme Partner]]&lt;&gt;Table[[#This Row],[Implementing Partner]],CONCATENATE(Table[[#This Row],[Programme Partner]],"-",Table[[#This Row],[Implementing Partner]]),Table[[#This Row],[Programme Partner]]),"")</f>
        <v>GREEN HILL</v>
      </c>
    </row>
    <row r="1540" spans="1:28" ht="14.4" customHeight="1">
      <c r="A1540" s="183">
        <v>1639</v>
      </c>
      <c r="B1540" s="224" t="s">
        <v>8346</v>
      </c>
      <c r="C1540" s="225" t="s">
        <v>8346</v>
      </c>
      <c r="D1540" s="197" t="s">
        <v>5058</v>
      </c>
      <c r="E1540" s="215" t="s">
        <v>27</v>
      </c>
      <c r="F1540" s="224" t="s">
        <v>8012</v>
      </c>
      <c r="G1540" t="s">
        <v>8357</v>
      </c>
      <c r="H1540" s="224" t="str">
        <f>IFERROR(VLOOKUP(Table[[#This Row],[Activity Details of Assistance]],WHAT!E:F,2,FALSE),"")</f>
        <v># of door</v>
      </c>
      <c r="I1540" s="224"/>
      <c r="J1540">
        <v>20</v>
      </c>
      <c r="K1540" t="s">
        <v>8280</v>
      </c>
      <c r="L1540" s="219" t="s">
        <v>13</v>
      </c>
      <c r="M1540" t="s">
        <v>14</v>
      </c>
      <c r="N1540" t="s">
        <v>309</v>
      </c>
      <c r="O1540" t="s">
        <v>1606</v>
      </c>
      <c r="P1540" t="s">
        <v>4668</v>
      </c>
      <c r="Q1540" s="236">
        <v>44651</v>
      </c>
      <c r="R1540" s="236">
        <v>44713</v>
      </c>
      <c r="S1540" t="s">
        <v>8452</v>
      </c>
      <c r="T1540" s="227"/>
      <c r="U1540" s="227"/>
      <c r="V1540" s="227"/>
      <c r="W1540" s="227"/>
      <c r="X1540" s="228"/>
      <c r="Y1540" t="s">
        <v>8428</v>
      </c>
      <c r="Z1540">
        <v>1882052535</v>
      </c>
      <c r="AA1540" t="s">
        <v>8517</v>
      </c>
      <c r="AB1540" s="233" t="str">
        <f>_xlfn.IFNA(IF(Table[[#This Row],[Programme Partner]]&lt;&gt;Table[[#This Row],[Implementing Partner]],CONCATENATE(Table[[#This Row],[Programme Partner]],"-",Table[[#This Row],[Implementing Partner]]),Table[[#This Row],[Programme Partner]]),"")</f>
        <v>GREEN HILL</v>
      </c>
    </row>
    <row r="1541" spans="1:28" ht="14.4" customHeight="1">
      <c r="A1541" s="183">
        <v>1640</v>
      </c>
      <c r="B1541" s="224" t="s">
        <v>8346</v>
      </c>
      <c r="C1541" s="225" t="s">
        <v>8346</v>
      </c>
      <c r="D1541" s="197" t="s">
        <v>5058</v>
      </c>
      <c r="E1541" s="215" t="s">
        <v>27</v>
      </c>
      <c r="F1541" s="224" t="s">
        <v>8013</v>
      </c>
      <c r="G1541" s="195" t="s">
        <v>8313</v>
      </c>
      <c r="H1541" s="224" t="str">
        <f>IFERROR(VLOOKUP(Table[[#This Row],[Activity Details of Assistance]],WHAT!E:F,2,FALSE),"")</f>
        <v># of HP sessions at community level</v>
      </c>
      <c r="I1541" s="224"/>
      <c r="J1541">
        <v>35</v>
      </c>
      <c r="K1541" t="s">
        <v>8280</v>
      </c>
      <c r="L1541" s="219" t="s">
        <v>13</v>
      </c>
      <c r="M1541" t="s">
        <v>14</v>
      </c>
      <c r="N1541" t="s">
        <v>309</v>
      </c>
      <c r="O1541" t="s">
        <v>1606</v>
      </c>
      <c r="P1541" t="s">
        <v>4668</v>
      </c>
      <c r="Q1541" s="236">
        <v>44651</v>
      </c>
      <c r="R1541" s="236">
        <v>44713</v>
      </c>
      <c r="S1541" t="s">
        <v>8452</v>
      </c>
      <c r="T1541" s="227"/>
      <c r="U1541" s="227"/>
      <c r="V1541" s="227"/>
      <c r="W1541" s="227"/>
      <c r="X1541" s="228"/>
      <c r="Y1541" t="s">
        <v>8428</v>
      </c>
      <c r="Z1541">
        <v>1882052535</v>
      </c>
      <c r="AA1541" t="s">
        <v>8517</v>
      </c>
      <c r="AB1541" s="233" t="str">
        <f>_xlfn.IFNA(IF(Table[[#This Row],[Programme Partner]]&lt;&gt;Table[[#This Row],[Implementing Partner]],CONCATENATE(Table[[#This Row],[Programme Partner]],"-",Table[[#This Row],[Implementing Partner]]),Table[[#This Row],[Programme Partner]]),"")</f>
        <v>GREEN HILL</v>
      </c>
    </row>
    <row r="1542" spans="1:28" ht="14.4" customHeight="1">
      <c r="A1542" s="183">
        <v>1641</v>
      </c>
      <c r="B1542" s="224" t="s">
        <v>8346</v>
      </c>
      <c r="C1542" s="225" t="s">
        <v>8346</v>
      </c>
      <c r="D1542" s="197" t="s">
        <v>5058</v>
      </c>
      <c r="E1542" s="215" t="s">
        <v>27</v>
      </c>
      <c r="F1542" s="224" t="s">
        <v>8013</v>
      </c>
      <c r="G1542" t="s">
        <v>8314</v>
      </c>
      <c r="H1542" s="224" t="str">
        <f>IFERROR(VLOOKUP(Table[[#This Row],[Activity Details of Assistance]],WHAT!E:F,2,FALSE),"")</f>
        <v># of HP sessions at HH level</v>
      </c>
      <c r="I1542" s="224"/>
      <c r="J1542">
        <v>1009</v>
      </c>
      <c r="K1542" t="s">
        <v>8280</v>
      </c>
      <c r="L1542" s="219" t="s">
        <v>13</v>
      </c>
      <c r="M1542" t="s">
        <v>14</v>
      </c>
      <c r="N1542" t="s">
        <v>309</v>
      </c>
      <c r="O1542" t="s">
        <v>1606</v>
      </c>
      <c r="P1542" t="s">
        <v>4668</v>
      </c>
      <c r="Q1542" s="236">
        <v>44651</v>
      </c>
      <c r="R1542" s="236">
        <v>44713</v>
      </c>
      <c r="S1542" t="s">
        <v>8452</v>
      </c>
      <c r="T1542" s="227"/>
      <c r="U1542" s="227"/>
      <c r="V1542" s="227"/>
      <c r="W1542" s="227"/>
      <c r="X1542" s="228"/>
      <c r="Y1542" t="s">
        <v>8428</v>
      </c>
      <c r="Z1542">
        <v>1882052535</v>
      </c>
      <c r="AA1542" t="s">
        <v>8517</v>
      </c>
      <c r="AB1542" s="233" t="str">
        <f>_xlfn.IFNA(IF(Table[[#This Row],[Programme Partner]]&lt;&gt;Table[[#This Row],[Implementing Partner]],CONCATENATE(Table[[#This Row],[Programme Partner]],"-",Table[[#This Row],[Implementing Partner]]),Table[[#This Row],[Programme Partner]]),"")</f>
        <v>GREEN HILL</v>
      </c>
    </row>
    <row r="1543" spans="1:28" ht="14.4" customHeight="1">
      <c r="A1543" s="183">
        <v>1654</v>
      </c>
      <c r="B1543" s="224" t="s">
        <v>8346</v>
      </c>
      <c r="C1543" s="225" t="s">
        <v>8346</v>
      </c>
      <c r="D1543" s="197" t="s">
        <v>5058</v>
      </c>
      <c r="E1543" s="215" t="s">
        <v>27</v>
      </c>
      <c r="F1543" s="224" t="s">
        <v>8011</v>
      </c>
      <c r="G1543" s="195" t="s">
        <v>8584</v>
      </c>
      <c r="H1543" s="224" t="str">
        <f>IFERROR(VLOOKUP(Table[[#This Row],[Activity Details of Assistance]],WHAT!E:F,2,FALSE),"")</f>
        <v># of tube well</v>
      </c>
      <c r="I1543" s="224"/>
      <c r="J1543">
        <v>71</v>
      </c>
      <c r="K1543" t="s">
        <v>8280</v>
      </c>
      <c r="L1543" s="219" t="s">
        <v>13</v>
      </c>
      <c r="M1543" t="s">
        <v>14</v>
      </c>
      <c r="N1543" t="s">
        <v>309</v>
      </c>
      <c r="O1543" t="s">
        <v>1606</v>
      </c>
      <c r="P1543" t="s">
        <v>6386</v>
      </c>
      <c r="Q1543" s="236">
        <v>44651</v>
      </c>
      <c r="R1543" s="236">
        <v>44713</v>
      </c>
      <c r="S1543" t="s">
        <v>8452</v>
      </c>
      <c r="T1543" s="227"/>
      <c r="U1543" s="227"/>
      <c r="V1543" s="227"/>
      <c r="W1543" s="227"/>
      <c r="X1543" s="228"/>
      <c r="Y1543" t="s">
        <v>8428</v>
      </c>
      <c r="Z1543">
        <v>1882052535</v>
      </c>
      <c r="AA1543" t="s">
        <v>8517</v>
      </c>
      <c r="AB1543" s="233" t="str">
        <f>_xlfn.IFNA(IF(Table[[#This Row],[Programme Partner]]&lt;&gt;Table[[#This Row],[Implementing Partner]],CONCATENATE(Table[[#This Row],[Programme Partner]],"-",Table[[#This Row],[Implementing Partner]]),Table[[#This Row],[Programme Partner]]),"")</f>
        <v>GREEN HILL</v>
      </c>
    </row>
    <row r="1544" spans="1:28" ht="14.4" customHeight="1">
      <c r="A1544" s="183">
        <v>1655</v>
      </c>
      <c r="B1544" s="224" t="s">
        <v>8346</v>
      </c>
      <c r="C1544" s="225" t="s">
        <v>8346</v>
      </c>
      <c r="D1544" s="197" t="s">
        <v>5058</v>
      </c>
      <c r="E1544" s="215" t="s">
        <v>27</v>
      </c>
      <c r="F1544" s="224" t="s">
        <v>8011</v>
      </c>
      <c r="G1544" t="s">
        <v>8318</v>
      </c>
      <c r="H1544" s="224" t="str">
        <f>IFERROR(VLOOKUP(Table[[#This Row],[Activity Details of Assistance]],WHAT!E:F,2,FALSE),"")</f>
        <v># of household</v>
      </c>
      <c r="I1544" s="224"/>
      <c r="J1544">
        <v>700</v>
      </c>
      <c r="K1544" t="s">
        <v>8280</v>
      </c>
      <c r="L1544" s="219" t="s">
        <v>13</v>
      </c>
      <c r="M1544" t="s">
        <v>14</v>
      </c>
      <c r="N1544" t="s">
        <v>309</v>
      </c>
      <c r="O1544" t="s">
        <v>1606</v>
      </c>
      <c r="P1544" t="s">
        <v>6386</v>
      </c>
      <c r="Q1544" s="236">
        <v>44651</v>
      </c>
      <c r="R1544" s="236">
        <v>44713</v>
      </c>
      <c r="S1544" t="s">
        <v>8452</v>
      </c>
      <c r="T1544" s="227"/>
      <c r="U1544" s="227"/>
      <c r="V1544" s="227"/>
      <c r="W1544" s="227"/>
      <c r="X1544" s="228"/>
      <c r="Y1544" t="s">
        <v>8428</v>
      </c>
      <c r="Z1544">
        <v>1882052535</v>
      </c>
      <c r="AA1544" t="s">
        <v>8517</v>
      </c>
      <c r="AB1544" s="233" t="str">
        <f>_xlfn.IFNA(IF(Table[[#This Row],[Programme Partner]]&lt;&gt;Table[[#This Row],[Implementing Partner]],CONCATENATE(Table[[#This Row],[Programme Partner]],"-",Table[[#This Row],[Implementing Partner]]),Table[[#This Row],[Programme Partner]]),"")</f>
        <v>GREEN HILL</v>
      </c>
    </row>
    <row r="1545" spans="1:28" ht="14.4" customHeight="1">
      <c r="A1545" s="183">
        <v>1656</v>
      </c>
      <c r="B1545" s="224" t="s">
        <v>8346</v>
      </c>
      <c r="C1545" s="225" t="s">
        <v>8346</v>
      </c>
      <c r="D1545" s="197" t="s">
        <v>5058</v>
      </c>
      <c r="E1545" s="215" t="s">
        <v>27</v>
      </c>
      <c r="F1545" s="224" t="s">
        <v>8011</v>
      </c>
      <c r="G1545" t="s">
        <v>8019</v>
      </c>
      <c r="H1545" s="224" t="str">
        <f>IFERROR(VLOOKUP(Table[[#This Row],[Activity Details of Assistance]],WHAT!E:F,2,FALSE),"")</f>
        <v>N/A</v>
      </c>
      <c r="I1545" s="224"/>
      <c r="J1545">
        <v>7</v>
      </c>
      <c r="K1545" t="s">
        <v>8280</v>
      </c>
      <c r="L1545" s="219" t="s">
        <v>13</v>
      </c>
      <c r="M1545" t="s">
        <v>14</v>
      </c>
      <c r="N1545" t="s">
        <v>309</v>
      </c>
      <c r="O1545" t="s">
        <v>1606</v>
      </c>
      <c r="P1545" t="s">
        <v>6386</v>
      </c>
      <c r="Q1545" s="236">
        <v>44651</v>
      </c>
      <c r="R1545" s="236">
        <v>44713</v>
      </c>
      <c r="S1545" t="s">
        <v>8452</v>
      </c>
      <c r="T1545" s="227"/>
      <c r="U1545" s="227"/>
      <c r="V1545" s="227"/>
      <c r="W1545" s="227"/>
      <c r="X1545" s="228"/>
      <c r="Y1545" t="s">
        <v>8428</v>
      </c>
      <c r="Z1545">
        <v>1882052535</v>
      </c>
      <c r="AA1545" t="s">
        <v>8517</v>
      </c>
      <c r="AB1545" s="233" t="str">
        <f>_xlfn.IFNA(IF(Table[[#This Row],[Programme Partner]]&lt;&gt;Table[[#This Row],[Implementing Partner]],CONCATENATE(Table[[#This Row],[Programme Partner]],"-",Table[[#This Row],[Implementing Partner]]),Table[[#This Row],[Programme Partner]]),"")</f>
        <v>GREEN HILL</v>
      </c>
    </row>
    <row r="1546" spans="1:28" ht="14.4" customHeight="1">
      <c r="A1546" s="183">
        <v>1657</v>
      </c>
      <c r="B1546" s="224" t="s">
        <v>8346</v>
      </c>
      <c r="C1546" s="225" t="s">
        <v>8346</v>
      </c>
      <c r="D1546" s="197" t="s">
        <v>5058</v>
      </c>
      <c r="E1546" s="215" t="s">
        <v>27</v>
      </c>
      <c r="F1546" s="224" t="s">
        <v>8012</v>
      </c>
      <c r="G1546" s="195" t="s">
        <v>8586</v>
      </c>
      <c r="H1546" s="224" t="str">
        <f>IFERROR(VLOOKUP(Table[[#This Row],[Activity Details of Assistance]],WHAT!E:F,2,FALSE),"")</f>
        <v># of door</v>
      </c>
      <c r="I1546" s="224"/>
      <c r="J1546">
        <v>14</v>
      </c>
      <c r="K1546" t="s">
        <v>8280</v>
      </c>
      <c r="L1546" s="219" t="s">
        <v>13</v>
      </c>
      <c r="M1546" t="s">
        <v>14</v>
      </c>
      <c r="N1546" t="s">
        <v>309</v>
      </c>
      <c r="O1546" t="s">
        <v>1606</v>
      </c>
      <c r="P1546" t="s">
        <v>6386</v>
      </c>
      <c r="Q1546" s="236">
        <v>44651</v>
      </c>
      <c r="R1546" s="236">
        <v>44713</v>
      </c>
      <c r="S1546" t="s">
        <v>8452</v>
      </c>
      <c r="T1546" s="227"/>
      <c r="U1546" s="227"/>
      <c r="V1546" s="227"/>
      <c r="W1546" s="227"/>
      <c r="X1546" s="228"/>
      <c r="Y1546" t="s">
        <v>8428</v>
      </c>
      <c r="Z1546">
        <v>1882052535</v>
      </c>
      <c r="AA1546" t="s">
        <v>8517</v>
      </c>
      <c r="AB1546" s="233" t="str">
        <f>_xlfn.IFNA(IF(Table[[#This Row],[Programme Partner]]&lt;&gt;Table[[#This Row],[Implementing Partner]],CONCATENATE(Table[[#This Row],[Programme Partner]],"-",Table[[#This Row],[Implementing Partner]]),Table[[#This Row],[Programme Partner]]),"")</f>
        <v>GREEN HILL</v>
      </c>
    </row>
    <row r="1547" spans="1:28" ht="14.4" customHeight="1">
      <c r="A1547" s="183">
        <v>1658</v>
      </c>
      <c r="B1547" s="224" t="s">
        <v>8346</v>
      </c>
      <c r="C1547" s="225" t="s">
        <v>8346</v>
      </c>
      <c r="D1547" s="197" t="s">
        <v>5058</v>
      </c>
      <c r="E1547" s="215" t="s">
        <v>27</v>
      </c>
      <c r="F1547" s="224" t="s">
        <v>8013</v>
      </c>
      <c r="G1547" s="195" t="s">
        <v>8313</v>
      </c>
      <c r="H1547" s="224" t="str">
        <f>IFERROR(VLOOKUP(Table[[#This Row],[Activity Details of Assistance]],WHAT!E:F,2,FALSE),"")</f>
        <v># of HP sessions at community level</v>
      </c>
      <c r="I1547" s="224"/>
      <c r="J1547">
        <v>8</v>
      </c>
      <c r="K1547" t="s">
        <v>8280</v>
      </c>
      <c r="L1547" s="219" t="s">
        <v>13</v>
      </c>
      <c r="M1547" t="s">
        <v>14</v>
      </c>
      <c r="N1547" t="s">
        <v>309</v>
      </c>
      <c r="O1547" t="s">
        <v>1606</v>
      </c>
      <c r="P1547" t="s">
        <v>6386</v>
      </c>
      <c r="Q1547" s="236">
        <v>44651</v>
      </c>
      <c r="R1547" s="236">
        <v>44713</v>
      </c>
      <c r="S1547" t="s">
        <v>8452</v>
      </c>
      <c r="T1547" s="227"/>
      <c r="U1547" s="227"/>
      <c r="V1547" s="227"/>
      <c r="W1547" s="227"/>
      <c r="X1547" s="228"/>
      <c r="Y1547" t="s">
        <v>8428</v>
      </c>
      <c r="Z1547">
        <v>1882052535</v>
      </c>
      <c r="AA1547" t="s">
        <v>8517</v>
      </c>
      <c r="AB1547" s="233" t="str">
        <f>_xlfn.IFNA(IF(Table[[#This Row],[Programme Partner]]&lt;&gt;Table[[#This Row],[Implementing Partner]],CONCATENATE(Table[[#This Row],[Programme Partner]],"-",Table[[#This Row],[Implementing Partner]]),Table[[#This Row],[Programme Partner]]),"")</f>
        <v>GREEN HILL</v>
      </c>
    </row>
    <row r="1548" spans="1:28" ht="14.4" customHeight="1">
      <c r="A1548" s="183">
        <v>1659</v>
      </c>
      <c r="B1548" s="224" t="s">
        <v>8346</v>
      </c>
      <c r="C1548" s="225" t="s">
        <v>8346</v>
      </c>
      <c r="D1548" s="197" t="s">
        <v>5058</v>
      </c>
      <c r="E1548" s="215" t="s">
        <v>27</v>
      </c>
      <c r="F1548" s="224" t="s">
        <v>8013</v>
      </c>
      <c r="G1548" t="s">
        <v>8314</v>
      </c>
      <c r="H1548" s="224" t="str">
        <f>IFERROR(VLOOKUP(Table[[#This Row],[Activity Details of Assistance]],WHAT!E:F,2,FALSE),"")</f>
        <v># of HP sessions at HH level</v>
      </c>
      <c r="I1548" s="224"/>
      <c r="J1548">
        <v>954</v>
      </c>
      <c r="K1548" t="s">
        <v>8280</v>
      </c>
      <c r="L1548" s="219" t="s">
        <v>13</v>
      </c>
      <c r="M1548" t="s">
        <v>14</v>
      </c>
      <c r="N1548" t="s">
        <v>309</v>
      </c>
      <c r="O1548" t="s">
        <v>1606</v>
      </c>
      <c r="P1548" t="s">
        <v>6386</v>
      </c>
      <c r="Q1548" s="236">
        <v>44651</v>
      </c>
      <c r="R1548" s="236">
        <v>44713</v>
      </c>
      <c r="S1548" t="s">
        <v>8452</v>
      </c>
      <c r="T1548" s="227"/>
      <c r="U1548" s="227"/>
      <c r="V1548" s="227"/>
      <c r="W1548" s="227"/>
      <c r="X1548" s="228"/>
      <c r="Y1548" t="s">
        <v>8428</v>
      </c>
      <c r="Z1548">
        <v>1882052535</v>
      </c>
      <c r="AA1548" t="s">
        <v>8517</v>
      </c>
      <c r="AB1548" s="233" t="str">
        <f>_xlfn.IFNA(IF(Table[[#This Row],[Programme Partner]]&lt;&gt;Table[[#This Row],[Implementing Partner]],CONCATENATE(Table[[#This Row],[Programme Partner]],"-",Table[[#This Row],[Implementing Partner]]),Table[[#This Row],[Programme Partner]]),"")</f>
        <v>GREEN HILL</v>
      </c>
    </row>
    <row r="1549" spans="1:28" ht="14.4" customHeight="1">
      <c r="A1549" s="183">
        <v>1660</v>
      </c>
      <c r="B1549" s="224" t="s">
        <v>8346</v>
      </c>
      <c r="C1549" s="225" t="s">
        <v>8346</v>
      </c>
      <c r="D1549" s="197" t="s">
        <v>5058</v>
      </c>
      <c r="E1549" s="215" t="s">
        <v>27</v>
      </c>
      <c r="F1549" s="224" t="s">
        <v>8014</v>
      </c>
      <c r="G1549" s="195" t="s">
        <v>8358</v>
      </c>
      <c r="H1549" s="224" t="str">
        <f>IFERROR(VLOOKUP(Table[[#This Row],[Activity Details of Assistance]],WHAT!E:F,2,FALSE),"")</f>
        <v># of campaign per camp </v>
      </c>
      <c r="I1549" s="224"/>
      <c r="J1549">
        <v>1</v>
      </c>
      <c r="K1549" t="s">
        <v>8280</v>
      </c>
      <c r="L1549" s="219" t="s">
        <v>13</v>
      </c>
      <c r="M1549" t="s">
        <v>14</v>
      </c>
      <c r="N1549" t="s">
        <v>309</v>
      </c>
      <c r="O1549" t="s">
        <v>1606</v>
      </c>
      <c r="P1549" t="s">
        <v>6386</v>
      </c>
      <c r="Q1549" s="236">
        <v>44651</v>
      </c>
      <c r="R1549" s="236">
        <v>44713</v>
      </c>
      <c r="S1549" t="s">
        <v>8452</v>
      </c>
      <c r="T1549" s="227"/>
      <c r="U1549" s="227"/>
      <c r="V1549" s="227"/>
      <c r="W1549" s="227"/>
      <c r="X1549" s="228"/>
      <c r="Y1549" t="s">
        <v>8428</v>
      </c>
      <c r="Z1549">
        <v>1882052535</v>
      </c>
      <c r="AA1549" t="s">
        <v>8517</v>
      </c>
      <c r="AB1549" s="233" t="str">
        <f>_xlfn.IFNA(IF(Table[[#This Row],[Programme Partner]]&lt;&gt;Table[[#This Row],[Implementing Partner]],CONCATENATE(Table[[#This Row],[Programme Partner]],"-",Table[[#This Row],[Implementing Partner]]),Table[[#This Row],[Programme Partner]]),"")</f>
        <v>GREEN HILL</v>
      </c>
    </row>
    <row r="1550" spans="1:28" ht="14.4" customHeight="1">
      <c r="A1550" s="183">
        <v>1692</v>
      </c>
      <c r="B1550" s="224" t="s">
        <v>8346</v>
      </c>
      <c r="C1550" s="225" t="s">
        <v>8346</v>
      </c>
      <c r="D1550" s="197" t="s">
        <v>5058</v>
      </c>
      <c r="E1550" s="215" t="s">
        <v>27</v>
      </c>
      <c r="F1550" s="224" t="s">
        <v>8011</v>
      </c>
      <c r="G1550" t="s">
        <v>8355</v>
      </c>
      <c r="H1550" s="224" t="str">
        <f>IFERROR(VLOOKUP(Table[[#This Row],[Activity Details of Assistance]],WHAT!E:F,2,FALSE),"")</f>
        <v># of water network</v>
      </c>
      <c r="I1550" s="224"/>
      <c r="J1550">
        <v>1</v>
      </c>
      <c r="K1550" t="s">
        <v>8280</v>
      </c>
      <c r="L1550" s="219" t="s">
        <v>13</v>
      </c>
      <c r="M1550" t="s">
        <v>14</v>
      </c>
      <c r="N1550" t="s">
        <v>4732</v>
      </c>
      <c r="O1550" t="s">
        <v>1563</v>
      </c>
      <c r="P1550" t="s">
        <v>8227</v>
      </c>
      <c r="Q1550" s="236">
        <v>44651</v>
      </c>
      <c r="R1550" s="236">
        <v>44713</v>
      </c>
      <c r="S1550" t="s">
        <v>8589</v>
      </c>
      <c r="T1550" s="227"/>
      <c r="U1550" s="227"/>
      <c r="V1550" s="227"/>
      <c r="W1550" s="227"/>
      <c r="X1550" s="228"/>
      <c r="Y1550" t="s">
        <v>8428</v>
      </c>
      <c r="Z1550">
        <v>1882052535</v>
      </c>
      <c r="AA1550" t="s">
        <v>8517</v>
      </c>
      <c r="AB1550" s="233" t="str">
        <f>_xlfn.IFNA(IF(Table[[#This Row],[Programme Partner]]&lt;&gt;Table[[#This Row],[Implementing Partner]],CONCATENATE(Table[[#This Row],[Programme Partner]],"-",Table[[#This Row],[Implementing Partner]]),Table[[#This Row],[Programme Partner]]),"")</f>
        <v>GREEN HILL</v>
      </c>
    </row>
    <row r="1551" spans="1:28" ht="14.4" customHeight="1">
      <c r="A1551" s="183">
        <v>1693</v>
      </c>
      <c r="B1551" s="224" t="s">
        <v>8346</v>
      </c>
      <c r="C1551" s="225" t="s">
        <v>8346</v>
      </c>
      <c r="D1551" s="197" t="s">
        <v>5058</v>
      </c>
      <c r="E1551" s="215" t="s">
        <v>27</v>
      </c>
      <c r="F1551" s="224" t="s">
        <v>8011</v>
      </c>
      <c r="G1551" t="s">
        <v>8019</v>
      </c>
      <c r="H1551" s="224" t="str">
        <f>IFERROR(VLOOKUP(Table[[#This Row],[Activity Details of Assistance]],WHAT!E:F,2,FALSE),"")</f>
        <v>N/A</v>
      </c>
      <c r="I1551" s="224"/>
      <c r="J1551">
        <v>18</v>
      </c>
      <c r="K1551" t="s">
        <v>8280</v>
      </c>
      <c r="L1551" s="219" t="s">
        <v>13</v>
      </c>
      <c r="M1551" t="s">
        <v>14</v>
      </c>
      <c r="N1551" t="s">
        <v>4732</v>
      </c>
      <c r="O1551" t="s">
        <v>1563</v>
      </c>
      <c r="P1551" t="s">
        <v>8227</v>
      </c>
      <c r="Q1551" s="236">
        <v>44651</v>
      </c>
      <c r="R1551" s="236">
        <v>44713</v>
      </c>
      <c r="S1551" t="s">
        <v>8589</v>
      </c>
      <c r="T1551" s="227"/>
      <c r="U1551" s="227"/>
      <c r="V1551" s="227"/>
      <c r="W1551" s="227"/>
      <c r="X1551" s="228"/>
      <c r="Y1551" t="s">
        <v>8428</v>
      </c>
      <c r="Z1551">
        <v>1882052535</v>
      </c>
      <c r="AA1551" t="s">
        <v>8517</v>
      </c>
      <c r="AB1551" s="233" t="str">
        <f>_xlfn.IFNA(IF(Table[[#This Row],[Programme Partner]]&lt;&gt;Table[[#This Row],[Implementing Partner]],CONCATENATE(Table[[#This Row],[Programme Partner]],"-",Table[[#This Row],[Implementing Partner]]),Table[[#This Row],[Programme Partner]]),"")</f>
        <v>GREEN HILL</v>
      </c>
    </row>
    <row r="1552" spans="1:28" ht="14.4" customHeight="1">
      <c r="A1552" s="183">
        <v>1717</v>
      </c>
      <c r="B1552" s="224" t="s">
        <v>5148</v>
      </c>
      <c r="C1552" s="225" t="s">
        <v>5148</v>
      </c>
      <c r="D1552" s="226" t="s">
        <v>8525</v>
      </c>
      <c r="E1552" s="215" t="s">
        <v>27</v>
      </c>
      <c r="F1552" s="224" t="s">
        <v>8011</v>
      </c>
      <c r="G1552" t="s">
        <v>8353</v>
      </c>
      <c r="H1552" s="224" t="str">
        <f>IFERROR(VLOOKUP(Table[[#This Row],[Activity Details of Assistance]],WHAT!E:F,2,FALSE),"")</f>
        <v># of tube well</v>
      </c>
      <c r="I1552" s="224"/>
      <c r="J1552">
        <v>59</v>
      </c>
      <c r="K1552" t="s">
        <v>8280</v>
      </c>
      <c r="L1552" s="219" t="s">
        <v>13</v>
      </c>
      <c r="M1552" t="s">
        <v>14</v>
      </c>
      <c r="N1552" t="s">
        <v>309</v>
      </c>
      <c r="O1552" t="s">
        <v>1606</v>
      </c>
      <c r="P1552" t="s">
        <v>8208</v>
      </c>
      <c r="Q1552" s="236">
        <v>44651</v>
      </c>
      <c r="R1552" s="236">
        <v>44621</v>
      </c>
      <c r="S1552" s="291" t="s">
        <v>8590</v>
      </c>
      <c r="T1552" s="227"/>
      <c r="U1552" s="227"/>
      <c r="V1552" s="227"/>
      <c r="W1552" s="227"/>
      <c r="X1552" s="228"/>
      <c r="Y1552" t="s">
        <v>8293</v>
      </c>
      <c r="Z1552">
        <v>1737538933</v>
      </c>
      <c r="AA1552" t="s">
        <v>8294</v>
      </c>
      <c r="AB1552" s="233" t="str">
        <f>_xlfn.IFNA(IF(Table[[#This Row],[Programme Partner]]&lt;&gt;Table[[#This Row],[Implementing Partner]],CONCATENATE(Table[[#This Row],[Programme Partner]],"-",Table[[#This Row],[Implementing Partner]]),Table[[#This Row],[Programme Partner]]),"")</f>
        <v>IOM</v>
      </c>
    </row>
    <row r="1553" spans="1:28" ht="14.4" customHeight="1">
      <c r="A1553" s="183">
        <v>1718</v>
      </c>
      <c r="B1553" s="224" t="s">
        <v>5148</v>
      </c>
      <c r="C1553" s="225" t="s">
        <v>5148</v>
      </c>
      <c r="D1553" s="226" t="s">
        <v>8525</v>
      </c>
      <c r="E1553" s="215" t="s">
        <v>27</v>
      </c>
      <c r="F1553" s="224" t="s">
        <v>8012</v>
      </c>
      <c r="G1553" s="195" t="s">
        <v>8354</v>
      </c>
      <c r="H1553" s="224" t="str">
        <f>IFERROR(VLOOKUP(Table[[#This Row],[Activity Details of Assistance]],WHAT!E:F,2,FALSE),"")</f>
        <v># of door</v>
      </c>
      <c r="I1553" s="224"/>
      <c r="J1553">
        <v>304</v>
      </c>
      <c r="K1553" t="s">
        <v>8280</v>
      </c>
      <c r="L1553" s="219" t="s">
        <v>13</v>
      </c>
      <c r="M1553" t="s">
        <v>14</v>
      </c>
      <c r="N1553" t="s">
        <v>309</v>
      </c>
      <c r="O1553" t="s">
        <v>1606</v>
      </c>
      <c r="P1553" t="s">
        <v>8208</v>
      </c>
      <c r="Q1553" s="236">
        <v>44651</v>
      </c>
      <c r="R1553" s="236">
        <v>44621</v>
      </c>
      <c r="S1553" s="291" t="s">
        <v>8590</v>
      </c>
      <c r="T1553" s="227"/>
      <c r="U1553" s="227"/>
      <c r="V1553" s="227"/>
      <c r="W1553" s="227"/>
      <c r="X1553" s="228"/>
      <c r="Y1553" t="s">
        <v>8293</v>
      </c>
      <c r="Z1553">
        <v>1737538933</v>
      </c>
      <c r="AA1553" t="s">
        <v>8294</v>
      </c>
      <c r="AB1553" s="233" t="str">
        <f>_xlfn.IFNA(IF(Table[[#This Row],[Programme Partner]]&lt;&gt;Table[[#This Row],[Implementing Partner]],CONCATENATE(Table[[#This Row],[Programme Partner]],"-",Table[[#This Row],[Implementing Partner]]),Table[[#This Row],[Programme Partner]]),"")</f>
        <v>IOM</v>
      </c>
    </row>
    <row r="1554" spans="1:28" ht="14.4" customHeight="1">
      <c r="A1554" s="183">
        <v>1719</v>
      </c>
      <c r="B1554" s="224" t="s">
        <v>5148</v>
      </c>
      <c r="C1554" s="225" t="s">
        <v>5148</v>
      </c>
      <c r="D1554" s="226" t="s">
        <v>8525</v>
      </c>
      <c r="E1554" s="215" t="s">
        <v>27</v>
      </c>
      <c r="F1554" s="224" t="s">
        <v>8011</v>
      </c>
      <c r="G1554" t="s">
        <v>8353</v>
      </c>
      <c r="H1554" s="224" t="str">
        <f>IFERROR(VLOOKUP(Table[[#This Row],[Activity Details of Assistance]],WHAT!E:F,2,FALSE),"")</f>
        <v># of tube well</v>
      </c>
      <c r="I1554" s="224"/>
      <c r="J1554">
        <v>27</v>
      </c>
      <c r="K1554" t="s">
        <v>8280</v>
      </c>
      <c r="L1554" s="219" t="s">
        <v>13</v>
      </c>
      <c r="M1554" t="s">
        <v>14</v>
      </c>
      <c r="N1554" t="s">
        <v>307</v>
      </c>
      <c r="O1554" t="s">
        <v>1599</v>
      </c>
      <c r="P1554" t="s">
        <v>8198</v>
      </c>
      <c r="Q1554" s="236">
        <v>44651</v>
      </c>
      <c r="R1554" s="236">
        <v>44621</v>
      </c>
      <c r="S1554" s="291" t="s">
        <v>8590</v>
      </c>
      <c r="T1554" s="227"/>
      <c r="U1554" s="227"/>
      <c r="V1554" s="227"/>
      <c r="W1554" s="227"/>
      <c r="X1554" s="228"/>
      <c r="Y1554" t="s">
        <v>8293</v>
      </c>
      <c r="Z1554">
        <v>1737538933</v>
      </c>
      <c r="AA1554" t="s">
        <v>8294</v>
      </c>
      <c r="AB1554" s="233" t="str">
        <f>_xlfn.IFNA(IF(Table[[#This Row],[Programme Partner]]&lt;&gt;Table[[#This Row],[Implementing Partner]],CONCATENATE(Table[[#This Row],[Programme Partner]],"-",Table[[#This Row],[Implementing Partner]]),Table[[#This Row],[Programme Partner]]),"")</f>
        <v>IOM</v>
      </c>
    </row>
    <row r="1555" spans="1:28" ht="14.4" customHeight="1">
      <c r="A1555" s="183">
        <v>1720</v>
      </c>
      <c r="B1555" s="224" t="s">
        <v>5148</v>
      </c>
      <c r="C1555" s="225" t="s">
        <v>5148</v>
      </c>
      <c r="D1555" s="226" t="s">
        <v>8525</v>
      </c>
      <c r="E1555" s="215" t="s">
        <v>27</v>
      </c>
      <c r="F1555" s="224" t="s">
        <v>8012</v>
      </c>
      <c r="G1555" t="s">
        <v>8354</v>
      </c>
      <c r="H1555" s="224" t="str">
        <f>IFERROR(VLOOKUP(Table[[#This Row],[Activity Details of Assistance]],WHAT!E:F,2,FALSE),"")</f>
        <v># of door</v>
      </c>
      <c r="I1555" s="224"/>
      <c r="J1555">
        <v>162</v>
      </c>
      <c r="K1555" t="s">
        <v>8280</v>
      </c>
      <c r="L1555" s="219" t="s">
        <v>13</v>
      </c>
      <c r="M1555" t="s">
        <v>14</v>
      </c>
      <c r="N1555" t="s">
        <v>307</v>
      </c>
      <c r="O1555" t="s">
        <v>1599</v>
      </c>
      <c r="P1555" t="s">
        <v>8198</v>
      </c>
      <c r="Q1555" s="236">
        <v>44651</v>
      </c>
      <c r="R1555" s="236">
        <v>44621</v>
      </c>
      <c r="S1555" s="291" t="s">
        <v>8590</v>
      </c>
      <c r="T1555" s="227"/>
      <c r="U1555" s="227"/>
      <c r="V1555" s="227"/>
      <c r="W1555" s="227"/>
      <c r="X1555" s="228"/>
      <c r="Y1555" t="s">
        <v>8293</v>
      </c>
      <c r="Z1555">
        <v>1737538933</v>
      </c>
      <c r="AA1555" t="s">
        <v>8294</v>
      </c>
      <c r="AB1555" s="233" t="str">
        <f>_xlfn.IFNA(IF(Table[[#This Row],[Programme Partner]]&lt;&gt;Table[[#This Row],[Implementing Partner]],CONCATENATE(Table[[#This Row],[Programme Partner]],"-",Table[[#This Row],[Implementing Partner]]),Table[[#This Row],[Programme Partner]]),"")</f>
        <v>IOM</v>
      </c>
    </row>
    <row r="1556" spans="1:28" ht="14.4" customHeight="1">
      <c r="A1556" s="183">
        <v>1721</v>
      </c>
      <c r="B1556" s="224" t="s">
        <v>5148</v>
      </c>
      <c r="C1556" s="225" t="s">
        <v>5148</v>
      </c>
      <c r="D1556" s="226" t="s">
        <v>8525</v>
      </c>
      <c r="E1556" s="215" t="s">
        <v>27</v>
      </c>
      <c r="F1556" s="224" t="s">
        <v>8012</v>
      </c>
      <c r="G1556" t="s">
        <v>8354</v>
      </c>
      <c r="H1556" s="224" t="str">
        <f>IFERROR(VLOOKUP(Table[[#This Row],[Activity Details of Assistance]],WHAT!E:F,2,FALSE),"")</f>
        <v># of door</v>
      </c>
      <c r="I1556" s="224"/>
      <c r="J1556">
        <v>444</v>
      </c>
      <c r="K1556" t="s">
        <v>8280</v>
      </c>
      <c r="L1556" s="219" t="s">
        <v>13</v>
      </c>
      <c r="M1556" t="s">
        <v>14</v>
      </c>
      <c r="N1556" t="s">
        <v>307</v>
      </c>
      <c r="O1556" t="s">
        <v>1600</v>
      </c>
      <c r="P1556" t="s">
        <v>8265</v>
      </c>
      <c r="Q1556" s="236">
        <v>44651</v>
      </c>
      <c r="R1556" s="236">
        <v>44621</v>
      </c>
      <c r="S1556" s="291" t="s">
        <v>8590</v>
      </c>
      <c r="T1556" s="227"/>
      <c r="U1556" s="227"/>
      <c r="V1556" s="227"/>
      <c r="W1556" s="227"/>
      <c r="X1556" s="228"/>
      <c r="Y1556" t="s">
        <v>8293</v>
      </c>
      <c r="Z1556">
        <v>1737538933</v>
      </c>
      <c r="AA1556" t="s">
        <v>8294</v>
      </c>
      <c r="AB1556" s="233" t="str">
        <f>_xlfn.IFNA(IF(Table[[#This Row],[Programme Partner]]&lt;&gt;Table[[#This Row],[Implementing Partner]],CONCATENATE(Table[[#This Row],[Programme Partner]],"-",Table[[#This Row],[Implementing Partner]]),Table[[#This Row],[Programme Partner]]),"")</f>
        <v>IOM</v>
      </c>
    </row>
    <row r="1557" spans="1:28" ht="14.4" customHeight="1">
      <c r="A1557" s="183">
        <v>1722</v>
      </c>
      <c r="B1557" s="224" t="s">
        <v>5275</v>
      </c>
      <c r="C1557" s="225" t="s">
        <v>5087</v>
      </c>
      <c r="D1557" s="226" t="s">
        <v>5275</v>
      </c>
      <c r="E1557" s="215" t="s">
        <v>27</v>
      </c>
      <c r="F1557" s="224" t="s">
        <v>8011</v>
      </c>
      <c r="G1557" t="s">
        <v>8355</v>
      </c>
      <c r="H1557" s="224" t="str">
        <f>IFERROR(VLOOKUP(Table[[#This Row],[Activity Details of Assistance]],WHAT!E:F,2,FALSE),"")</f>
        <v># of water network</v>
      </c>
      <c r="I1557" s="224"/>
      <c r="J1557">
        <v>1</v>
      </c>
      <c r="K1557" t="s">
        <v>8280</v>
      </c>
      <c r="L1557" s="219" t="s">
        <v>13</v>
      </c>
      <c r="M1557" t="s">
        <v>14</v>
      </c>
      <c r="N1557" t="s">
        <v>307</v>
      </c>
      <c r="O1557" t="s">
        <v>1603</v>
      </c>
      <c r="P1557" t="s">
        <v>4685</v>
      </c>
      <c r="Q1557" s="236">
        <v>44651</v>
      </c>
      <c r="R1557" s="236">
        <v>44958</v>
      </c>
      <c r="S1557" t="s">
        <v>8452</v>
      </c>
      <c r="T1557" s="227"/>
      <c r="U1557" s="227"/>
      <c r="V1557" s="227"/>
      <c r="W1557" s="227"/>
      <c r="X1557" s="228"/>
      <c r="Y1557" t="s">
        <v>8338</v>
      </c>
      <c r="Z1557">
        <v>1718551768</v>
      </c>
      <c r="AA1557" t="s">
        <v>8339</v>
      </c>
      <c r="AB1557" s="233" t="str">
        <f>_xlfn.IFNA(IF(Table[[#This Row],[Programme Partner]]&lt;&gt;Table[[#This Row],[Implementing Partner]],CONCATENATE(Table[[#This Row],[Programme Partner]],"-",Table[[#This Row],[Implementing Partner]]),Table[[#This Row],[Programme Partner]]),"")</f>
        <v>UNICEF-DSK</v>
      </c>
    </row>
    <row r="1558" spans="1:28" ht="14.4" customHeight="1">
      <c r="A1558" s="183">
        <v>1723</v>
      </c>
      <c r="B1558" s="224" t="s">
        <v>5275</v>
      </c>
      <c r="C1558" s="225" t="s">
        <v>5087</v>
      </c>
      <c r="D1558" s="226" t="s">
        <v>5275</v>
      </c>
      <c r="E1558" s="215" t="s">
        <v>27</v>
      </c>
      <c r="F1558" s="224" t="s">
        <v>8012</v>
      </c>
      <c r="G1558" s="195" t="s">
        <v>8585</v>
      </c>
      <c r="H1558" s="224" t="str">
        <f>IFERROR(VLOOKUP(Table[[#This Row],[Activity Details of Assistance]],WHAT!E:F,2,FALSE),"")</f>
        <v xml:space="preserve"># of door </v>
      </c>
      <c r="I1558" s="224"/>
      <c r="J1558">
        <v>16</v>
      </c>
      <c r="K1558" t="s">
        <v>8280</v>
      </c>
      <c r="L1558" s="219" t="s">
        <v>13</v>
      </c>
      <c r="M1558" t="s">
        <v>14</v>
      </c>
      <c r="N1558" t="s">
        <v>307</v>
      </c>
      <c r="O1558" t="s">
        <v>1603</v>
      </c>
      <c r="P1558" t="s">
        <v>4685</v>
      </c>
      <c r="Q1558" s="236">
        <v>44651</v>
      </c>
      <c r="R1558" s="236">
        <v>44958</v>
      </c>
      <c r="S1558" t="s">
        <v>8452</v>
      </c>
      <c r="T1558" s="227"/>
      <c r="U1558" s="227"/>
      <c r="V1558" s="227"/>
      <c r="W1558" s="227"/>
      <c r="X1558" s="228"/>
      <c r="Y1558" t="s">
        <v>8338</v>
      </c>
      <c r="Z1558">
        <v>1718551768</v>
      </c>
      <c r="AA1558" t="s">
        <v>8339</v>
      </c>
      <c r="AB1558" s="233" t="str">
        <f>_xlfn.IFNA(IF(Table[[#This Row],[Programme Partner]]&lt;&gt;Table[[#This Row],[Implementing Partner]],CONCATENATE(Table[[#This Row],[Programme Partner]],"-",Table[[#This Row],[Implementing Partner]]),Table[[#This Row],[Programme Partner]]),"")</f>
        <v>UNICEF-DSK</v>
      </c>
    </row>
    <row r="1559" spans="1:28" ht="14.4" customHeight="1">
      <c r="A1559" s="183">
        <v>1724</v>
      </c>
      <c r="B1559" s="224" t="s">
        <v>5275</v>
      </c>
      <c r="C1559" s="225" t="s">
        <v>5087</v>
      </c>
      <c r="D1559" s="226" t="s">
        <v>5275</v>
      </c>
      <c r="E1559" s="215" t="s">
        <v>27</v>
      </c>
      <c r="F1559" s="224" t="s">
        <v>8012</v>
      </c>
      <c r="G1559" t="s">
        <v>8359</v>
      </c>
      <c r="H1559" s="224" t="str">
        <f>IFERROR(VLOOKUP(Table[[#This Row],[Activity Details of Assistance]],WHAT!E:F,2,FALSE),"")</f>
        <v># of FSM Site</v>
      </c>
      <c r="I1559" s="224"/>
      <c r="J1559">
        <v>3</v>
      </c>
      <c r="K1559" t="s">
        <v>8280</v>
      </c>
      <c r="L1559" s="219" t="s">
        <v>13</v>
      </c>
      <c r="M1559" t="s">
        <v>14</v>
      </c>
      <c r="N1559" t="s">
        <v>307</v>
      </c>
      <c r="O1559" t="s">
        <v>1603</v>
      </c>
      <c r="P1559" t="s">
        <v>4685</v>
      </c>
      <c r="Q1559" s="236">
        <v>44651</v>
      </c>
      <c r="R1559" s="236">
        <v>44958</v>
      </c>
      <c r="S1559" t="s">
        <v>8452</v>
      </c>
      <c r="T1559" s="227"/>
      <c r="U1559" s="227"/>
      <c r="V1559" s="227"/>
      <c r="W1559" s="227"/>
      <c r="X1559" s="228"/>
      <c r="Y1559" t="s">
        <v>8338</v>
      </c>
      <c r="Z1559">
        <v>1718551768</v>
      </c>
      <c r="AA1559" t="s">
        <v>8339</v>
      </c>
      <c r="AB1559" s="233" t="str">
        <f>_xlfn.IFNA(IF(Table[[#This Row],[Programme Partner]]&lt;&gt;Table[[#This Row],[Implementing Partner]],CONCATENATE(Table[[#This Row],[Programme Partner]],"-",Table[[#This Row],[Implementing Partner]]),Table[[#This Row],[Programme Partner]]),"")</f>
        <v>UNICEF-DSK</v>
      </c>
    </row>
    <row r="1560" spans="1:28" ht="14.4" customHeight="1">
      <c r="A1560" s="183">
        <v>1725</v>
      </c>
      <c r="B1560" s="224" t="s">
        <v>5275</v>
      </c>
      <c r="C1560" s="225" t="s">
        <v>5087</v>
      </c>
      <c r="D1560" s="226" t="s">
        <v>5275</v>
      </c>
      <c r="E1560" s="215" t="s">
        <v>27</v>
      </c>
      <c r="F1560" s="224" t="s">
        <v>8012</v>
      </c>
      <c r="G1560" t="s">
        <v>8356</v>
      </c>
      <c r="H1560" s="224" t="str">
        <f>IFERROR(VLOOKUP(Table[[#This Row],[Activity Details of Assistance]],WHAT!E:F,2,FALSE),"")</f>
        <v># of FSM Site</v>
      </c>
      <c r="I1560" s="224"/>
      <c r="J1560">
        <v>1</v>
      </c>
      <c r="K1560" t="s">
        <v>8280</v>
      </c>
      <c r="L1560" s="219" t="s">
        <v>13</v>
      </c>
      <c r="M1560" t="s">
        <v>14</v>
      </c>
      <c r="N1560" t="s">
        <v>307</v>
      </c>
      <c r="O1560" t="s">
        <v>1603</v>
      </c>
      <c r="P1560" t="s">
        <v>4685</v>
      </c>
      <c r="Q1560" s="236">
        <v>44651</v>
      </c>
      <c r="R1560" s="236">
        <v>44958</v>
      </c>
      <c r="S1560" t="s">
        <v>8452</v>
      </c>
      <c r="T1560" s="227"/>
      <c r="U1560" s="227"/>
      <c r="V1560" s="227"/>
      <c r="W1560" s="227"/>
      <c r="X1560" s="228"/>
      <c r="Y1560" t="s">
        <v>8338</v>
      </c>
      <c r="Z1560">
        <v>1718551768</v>
      </c>
      <c r="AA1560" t="s">
        <v>8339</v>
      </c>
      <c r="AB1560" s="233" t="str">
        <f>_xlfn.IFNA(IF(Table[[#This Row],[Programme Partner]]&lt;&gt;Table[[#This Row],[Implementing Partner]],CONCATENATE(Table[[#This Row],[Programme Partner]],"-",Table[[#This Row],[Implementing Partner]]),Table[[#This Row],[Programme Partner]]),"")</f>
        <v>UNICEF-DSK</v>
      </c>
    </row>
    <row r="1561" spans="1:28" ht="14.4" customHeight="1">
      <c r="A1561" s="183">
        <v>1726</v>
      </c>
      <c r="B1561" s="224" t="s">
        <v>5275</v>
      </c>
      <c r="C1561" s="225" t="s">
        <v>5087</v>
      </c>
      <c r="D1561" s="226" t="s">
        <v>5275</v>
      </c>
      <c r="E1561" s="215" t="s">
        <v>27</v>
      </c>
      <c r="F1561" s="224" t="s">
        <v>8012</v>
      </c>
      <c r="G1561" s="195" t="s">
        <v>8586</v>
      </c>
      <c r="H1561" s="224" t="str">
        <f>IFERROR(VLOOKUP(Table[[#This Row],[Activity Details of Assistance]],WHAT!E:F,2,FALSE),"")</f>
        <v># of door</v>
      </c>
      <c r="I1561" s="224"/>
      <c r="J1561">
        <v>50</v>
      </c>
      <c r="K1561" t="s">
        <v>8280</v>
      </c>
      <c r="L1561" s="219" t="s">
        <v>13</v>
      </c>
      <c r="M1561" t="s">
        <v>14</v>
      </c>
      <c r="N1561" t="s">
        <v>307</v>
      </c>
      <c r="O1561" t="s">
        <v>1603</v>
      </c>
      <c r="P1561" t="s">
        <v>4685</v>
      </c>
      <c r="Q1561" s="236">
        <v>44651</v>
      </c>
      <c r="R1561" s="236">
        <v>44958</v>
      </c>
      <c r="S1561" t="s">
        <v>8452</v>
      </c>
      <c r="T1561" s="227"/>
      <c r="U1561" s="227"/>
      <c r="V1561" s="227"/>
      <c r="W1561" s="227"/>
      <c r="X1561" s="228"/>
      <c r="Y1561" t="s">
        <v>8338</v>
      </c>
      <c r="Z1561">
        <v>1718551768</v>
      </c>
      <c r="AA1561" t="s">
        <v>8339</v>
      </c>
      <c r="AB1561" s="233" t="str">
        <f>_xlfn.IFNA(IF(Table[[#This Row],[Programme Partner]]&lt;&gt;Table[[#This Row],[Implementing Partner]],CONCATENATE(Table[[#This Row],[Programme Partner]],"-",Table[[#This Row],[Implementing Partner]]),Table[[#This Row],[Programme Partner]]),"")</f>
        <v>UNICEF-DSK</v>
      </c>
    </row>
    <row r="1562" spans="1:28" ht="14.4" customHeight="1">
      <c r="A1562" s="183">
        <v>1727</v>
      </c>
      <c r="B1562" s="224" t="s">
        <v>5275</v>
      </c>
      <c r="C1562" s="225" t="s">
        <v>5087</v>
      </c>
      <c r="D1562" s="226" t="s">
        <v>5275</v>
      </c>
      <c r="E1562" s="215" t="s">
        <v>27</v>
      </c>
      <c r="F1562" s="224" t="s">
        <v>8012</v>
      </c>
      <c r="G1562" t="s">
        <v>8357</v>
      </c>
      <c r="H1562" s="224" t="str">
        <f>IFERROR(VLOOKUP(Table[[#This Row],[Activity Details of Assistance]],WHAT!E:F,2,FALSE),"")</f>
        <v># of door</v>
      </c>
      <c r="I1562" s="224"/>
      <c r="J1562">
        <v>201</v>
      </c>
      <c r="K1562" t="s">
        <v>8280</v>
      </c>
      <c r="L1562" s="219" t="s">
        <v>13</v>
      </c>
      <c r="M1562" t="s">
        <v>14</v>
      </c>
      <c r="N1562" t="s">
        <v>307</v>
      </c>
      <c r="O1562" t="s">
        <v>1603</v>
      </c>
      <c r="P1562" t="s">
        <v>4685</v>
      </c>
      <c r="Q1562" s="236">
        <v>44651</v>
      </c>
      <c r="R1562" s="236">
        <v>44958</v>
      </c>
      <c r="S1562" t="s">
        <v>8452</v>
      </c>
      <c r="T1562" s="227"/>
      <c r="U1562" s="227"/>
      <c r="V1562" s="227"/>
      <c r="W1562" s="227"/>
      <c r="X1562" s="228"/>
      <c r="Y1562" t="s">
        <v>8338</v>
      </c>
      <c r="Z1562">
        <v>1718551768</v>
      </c>
      <c r="AA1562" t="s">
        <v>8339</v>
      </c>
      <c r="AB1562" s="233" t="str">
        <f>_xlfn.IFNA(IF(Table[[#This Row],[Programme Partner]]&lt;&gt;Table[[#This Row],[Implementing Partner]],CONCATENATE(Table[[#This Row],[Programme Partner]],"-",Table[[#This Row],[Implementing Partner]]),Table[[#This Row],[Programme Partner]]),"")</f>
        <v>UNICEF-DSK</v>
      </c>
    </row>
    <row r="1563" spans="1:28" ht="14.4" customHeight="1">
      <c r="A1563" s="183">
        <v>1728</v>
      </c>
      <c r="B1563" s="224" t="s">
        <v>5275</v>
      </c>
      <c r="C1563" s="225" t="s">
        <v>5087</v>
      </c>
      <c r="D1563" s="226" t="s">
        <v>5275</v>
      </c>
      <c r="E1563" s="215" t="s">
        <v>27</v>
      </c>
      <c r="F1563" s="224" t="s">
        <v>8013</v>
      </c>
      <c r="G1563" t="s">
        <v>8313</v>
      </c>
      <c r="H1563" s="224" t="str">
        <f>IFERROR(VLOOKUP(Table[[#This Row],[Activity Details of Assistance]],WHAT!E:F,2,FALSE),"")</f>
        <v># of HP sessions at community level</v>
      </c>
      <c r="I1563" s="224"/>
      <c r="J1563">
        <v>98</v>
      </c>
      <c r="K1563" t="s">
        <v>8280</v>
      </c>
      <c r="L1563" s="219" t="s">
        <v>13</v>
      </c>
      <c r="M1563" t="s">
        <v>14</v>
      </c>
      <c r="N1563" t="s">
        <v>307</v>
      </c>
      <c r="O1563" t="s">
        <v>1603</v>
      </c>
      <c r="P1563" t="s">
        <v>4685</v>
      </c>
      <c r="Q1563" s="236">
        <v>44651</v>
      </c>
      <c r="R1563" s="236">
        <v>44958</v>
      </c>
      <c r="S1563" t="s">
        <v>8452</v>
      </c>
      <c r="T1563" s="227"/>
      <c r="U1563" s="227"/>
      <c r="V1563" s="227"/>
      <c r="W1563" s="227"/>
      <c r="X1563" s="228"/>
      <c r="Y1563" t="s">
        <v>8338</v>
      </c>
      <c r="Z1563">
        <v>1718551768</v>
      </c>
      <c r="AA1563" t="s">
        <v>8339</v>
      </c>
      <c r="AB1563" s="233" t="str">
        <f>_xlfn.IFNA(IF(Table[[#This Row],[Programme Partner]]&lt;&gt;Table[[#This Row],[Implementing Partner]],CONCATENATE(Table[[#This Row],[Programme Partner]],"-",Table[[#This Row],[Implementing Partner]]),Table[[#This Row],[Programme Partner]]),"")</f>
        <v>UNICEF-DSK</v>
      </c>
    </row>
    <row r="1564" spans="1:28" ht="14.4" customHeight="1">
      <c r="A1564" s="183">
        <v>1729</v>
      </c>
      <c r="B1564" s="224" t="s">
        <v>5275</v>
      </c>
      <c r="C1564" s="225" t="s">
        <v>5087</v>
      </c>
      <c r="D1564" s="226" t="s">
        <v>5275</v>
      </c>
      <c r="E1564" s="215" t="s">
        <v>27</v>
      </c>
      <c r="F1564" s="224" t="s">
        <v>8013</v>
      </c>
      <c r="G1564" t="s">
        <v>8317</v>
      </c>
      <c r="H1564" s="224" t="str">
        <f>IFERROR(VLOOKUP(Table[[#This Row],[Activity Details of Assistance]],WHAT!E:F,2,FALSE),"")</f>
        <v># of estimated persons reached by mass-media campaign</v>
      </c>
      <c r="I1564" s="224"/>
      <c r="J1564">
        <v>2</v>
      </c>
      <c r="K1564" t="s">
        <v>8280</v>
      </c>
      <c r="L1564" s="219" t="s">
        <v>13</v>
      </c>
      <c r="M1564" t="s">
        <v>14</v>
      </c>
      <c r="N1564" t="s">
        <v>307</v>
      </c>
      <c r="O1564" t="s">
        <v>1603</v>
      </c>
      <c r="P1564" t="s">
        <v>4685</v>
      </c>
      <c r="Q1564" s="236">
        <v>44651</v>
      </c>
      <c r="R1564" s="236">
        <v>44958</v>
      </c>
      <c r="S1564" t="s">
        <v>8452</v>
      </c>
      <c r="T1564" s="227"/>
      <c r="U1564" s="227"/>
      <c r="V1564" s="227"/>
      <c r="W1564" s="227"/>
      <c r="X1564" s="228"/>
      <c r="Y1564" t="s">
        <v>8338</v>
      </c>
      <c r="Z1564">
        <v>1718551768</v>
      </c>
      <c r="AA1564" t="s">
        <v>8339</v>
      </c>
      <c r="AB1564" s="233" t="str">
        <f>_xlfn.IFNA(IF(Table[[#This Row],[Programme Partner]]&lt;&gt;Table[[#This Row],[Implementing Partner]],CONCATENATE(Table[[#This Row],[Programme Partner]],"-",Table[[#This Row],[Implementing Partner]]),Table[[#This Row],[Programme Partner]]),"")</f>
        <v>UNICEF-DSK</v>
      </c>
    </row>
    <row r="1565" spans="1:28" ht="14.4" customHeight="1">
      <c r="A1565" s="183">
        <v>1730</v>
      </c>
      <c r="B1565" s="224" t="s">
        <v>5275</v>
      </c>
      <c r="C1565" s="225" t="s">
        <v>5087</v>
      </c>
      <c r="D1565" s="226" t="s">
        <v>5275</v>
      </c>
      <c r="E1565" s="215" t="s">
        <v>27</v>
      </c>
      <c r="F1565" s="224" t="s">
        <v>8014</v>
      </c>
      <c r="G1565" s="195" t="s">
        <v>8361</v>
      </c>
      <c r="H1565" s="224" t="str">
        <f>IFERROR(VLOOKUP(Table[[#This Row],[Activity Details of Assistance]],WHAT!E:F,2,FALSE),"")</f>
        <v># of plant</v>
      </c>
      <c r="I1565" s="224"/>
      <c r="J1565">
        <v>1</v>
      </c>
      <c r="K1565" t="s">
        <v>8280</v>
      </c>
      <c r="L1565" s="219" t="s">
        <v>13</v>
      </c>
      <c r="M1565" t="s">
        <v>14</v>
      </c>
      <c r="N1565" t="s">
        <v>307</v>
      </c>
      <c r="O1565" t="s">
        <v>1603</v>
      </c>
      <c r="P1565" t="s">
        <v>4685</v>
      </c>
      <c r="Q1565" s="236">
        <v>44651</v>
      </c>
      <c r="R1565" s="236">
        <v>44958</v>
      </c>
      <c r="S1565" t="s">
        <v>8452</v>
      </c>
      <c r="T1565" s="227"/>
      <c r="U1565" s="227"/>
      <c r="V1565" s="227"/>
      <c r="W1565" s="227"/>
      <c r="X1565" s="228"/>
      <c r="Y1565" t="s">
        <v>8338</v>
      </c>
      <c r="Z1565">
        <v>1718551768</v>
      </c>
      <c r="AA1565" t="s">
        <v>8339</v>
      </c>
      <c r="AB1565" s="233" t="str">
        <f>_xlfn.IFNA(IF(Table[[#This Row],[Programme Partner]]&lt;&gt;Table[[#This Row],[Implementing Partner]],CONCATENATE(Table[[#This Row],[Programme Partner]],"-",Table[[#This Row],[Implementing Partner]]),Table[[#This Row],[Programme Partner]]),"")</f>
        <v>UNICEF-DSK</v>
      </c>
    </row>
    <row r="1566" spans="1:28" ht="14.4" customHeight="1">
      <c r="A1566" s="183">
        <v>1731</v>
      </c>
      <c r="B1566" s="224" t="s">
        <v>8031</v>
      </c>
      <c r="C1566" s="225" t="s">
        <v>8031</v>
      </c>
      <c r="D1566" s="197" t="s">
        <v>8639</v>
      </c>
      <c r="E1566" s="215" t="s">
        <v>27</v>
      </c>
      <c r="F1566" s="224" t="s">
        <v>8011</v>
      </c>
      <c r="G1566" t="s">
        <v>8019</v>
      </c>
      <c r="H1566" s="224" t="str">
        <f>IFERROR(VLOOKUP(Table[[#This Row],[Activity Details of Assistance]],WHAT!E:F,2,FALSE),"")</f>
        <v>N/A</v>
      </c>
      <c r="I1566" s="224"/>
      <c r="J1566">
        <v>21400</v>
      </c>
      <c r="K1566" t="s">
        <v>8280</v>
      </c>
      <c r="L1566" s="219" t="s">
        <v>13</v>
      </c>
      <c r="M1566" t="s">
        <v>14</v>
      </c>
      <c r="N1566" t="s">
        <v>307</v>
      </c>
      <c r="O1566" t="s">
        <v>1599</v>
      </c>
      <c r="P1566" t="s">
        <v>8198</v>
      </c>
      <c r="Q1566" s="236">
        <v>44651</v>
      </c>
      <c r="R1566" s="236">
        <v>44866</v>
      </c>
      <c r="S1566" s="291" t="s">
        <v>8590</v>
      </c>
      <c r="T1566" s="227"/>
      <c r="U1566" s="227"/>
      <c r="V1566" s="227"/>
      <c r="W1566" s="227"/>
      <c r="X1566" s="228"/>
      <c r="Y1566" t="s">
        <v>8295</v>
      </c>
      <c r="Z1566">
        <v>8801712024697</v>
      </c>
      <c r="AA1566" t="s">
        <v>8296</v>
      </c>
      <c r="AB1566" s="233" t="str">
        <f>_xlfn.IFNA(IF(Table[[#This Row],[Programme Partner]]&lt;&gt;Table[[#This Row],[Implementing Partner]],CONCATENATE(Table[[#This Row],[Programme Partner]],"-",Table[[#This Row],[Implementing Partner]]),Table[[#This Row],[Programme Partner]]),"")</f>
        <v>NABOLOK</v>
      </c>
    </row>
    <row r="1567" spans="1:28" ht="14.4" customHeight="1">
      <c r="A1567" s="183">
        <v>1732</v>
      </c>
      <c r="B1567" s="224" t="s">
        <v>8031</v>
      </c>
      <c r="C1567" s="225" t="s">
        <v>8031</v>
      </c>
      <c r="D1567" s="197" t="s">
        <v>8639</v>
      </c>
      <c r="E1567" s="215" t="s">
        <v>27</v>
      </c>
      <c r="F1567" s="224" t="s">
        <v>8012</v>
      </c>
      <c r="G1567" s="195" t="s">
        <v>8586</v>
      </c>
      <c r="H1567" s="224" t="str">
        <f>IFERROR(VLOOKUP(Table[[#This Row],[Activity Details of Assistance]],WHAT!E:F,2,FALSE),"")</f>
        <v># of door</v>
      </c>
      <c r="I1567" s="224"/>
      <c r="J1567">
        <v>27</v>
      </c>
      <c r="K1567" t="s">
        <v>8280</v>
      </c>
      <c r="L1567" s="219" t="s">
        <v>13</v>
      </c>
      <c r="M1567" t="s">
        <v>14</v>
      </c>
      <c r="N1567" t="s">
        <v>307</v>
      </c>
      <c r="O1567" t="s">
        <v>1599</v>
      </c>
      <c r="P1567" t="s">
        <v>8198</v>
      </c>
      <c r="Q1567" s="236">
        <v>44651</v>
      </c>
      <c r="R1567" s="236">
        <v>44866</v>
      </c>
      <c r="S1567" s="291" t="s">
        <v>8590</v>
      </c>
      <c r="T1567" s="227"/>
      <c r="U1567" s="227"/>
      <c r="V1567" s="227"/>
      <c r="W1567" s="227"/>
      <c r="X1567" s="228"/>
      <c r="Y1567" t="s">
        <v>8295</v>
      </c>
      <c r="Z1567">
        <v>8801712024697</v>
      </c>
      <c r="AA1567" t="s">
        <v>8296</v>
      </c>
      <c r="AB1567" s="233" t="str">
        <f>_xlfn.IFNA(IF(Table[[#This Row],[Programme Partner]]&lt;&gt;Table[[#This Row],[Implementing Partner]],CONCATENATE(Table[[#This Row],[Programme Partner]],"-",Table[[#This Row],[Implementing Partner]]),Table[[#This Row],[Programme Partner]]),"")</f>
        <v>NABOLOK</v>
      </c>
    </row>
    <row r="1568" spans="1:28" ht="14.4" customHeight="1">
      <c r="A1568" s="183">
        <v>1733</v>
      </c>
      <c r="B1568" s="224" t="s">
        <v>8031</v>
      </c>
      <c r="C1568" s="225" t="s">
        <v>8031</v>
      </c>
      <c r="D1568" s="197" t="s">
        <v>8639</v>
      </c>
      <c r="E1568" s="215" t="s">
        <v>27</v>
      </c>
      <c r="F1568" s="224" t="s">
        <v>8012</v>
      </c>
      <c r="G1568" t="s">
        <v>8357</v>
      </c>
      <c r="H1568" s="224" t="str">
        <f>IFERROR(VLOOKUP(Table[[#This Row],[Activity Details of Assistance]],WHAT!E:F,2,FALSE),"")</f>
        <v># of door</v>
      </c>
      <c r="I1568" s="224"/>
      <c r="J1568">
        <v>5</v>
      </c>
      <c r="K1568" t="s">
        <v>8280</v>
      </c>
      <c r="L1568" s="219" t="s">
        <v>13</v>
      </c>
      <c r="M1568" t="s">
        <v>14</v>
      </c>
      <c r="N1568" t="s">
        <v>307</v>
      </c>
      <c r="O1568" t="s">
        <v>1599</v>
      </c>
      <c r="P1568" t="s">
        <v>8198</v>
      </c>
      <c r="Q1568" s="236">
        <v>44651</v>
      </c>
      <c r="R1568" s="236">
        <v>44866</v>
      </c>
      <c r="S1568" s="291" t="s">
        <v>8590</v>
      </c>
      <c r="T1568" s="227"/>
      <c r="U1568" s="227"/>
      <c r="V1568" s="227"/>
      <c r="W1568" s="227"/>
      <c r="X1568" s="228"/>
      <c r="Y1568" t="s">
        <v>8295</v>
      </c>
      <c r="Z1568">
        <v>8801712024697</v>
      </c>
      <c r="AA1568" t="s">
        <v>8296</v>
      </c>
      <c r="AB1568" s="233" t="str">
        <f>_xlfn.IFNA(IF(Table[[#This Row],[Programme Partner]]&lt;&gt;Table[[#This Row],[Implementing Partner]],CONCATENATE(Table[[#This Row],[Programme Partner]],"-",Table[[#This Row],[Implementing Partner]]),Table[[#This Row],[Programme Partner]]),"")</f>
        <v>NABOLOK</v>
      </c>
    </row>
    <row r="1569" spans="1:28" ht="14.4" customHeight="1">
      <c r="A1569" s="183">
        <v>1734</v>
      </c>
      <c r="B1569" s="224" t="s">
        <v>5148</v>
      </c>
      <c r="C1569" s="225" t="s">
        <v>5148</v>
      </c>
      <c r="D1569" s="226" t="s">
        <v>8523</v>
      </c>
      <c r="E1569" s="215" t="s">
        <v>27</v>
      </c>
      <c r="F1569" s="224" t="s">
        <v>8012</v>
      </c>
      <c r="G1569" t="s">
        <v>8019</v>
      </c>
      <c r="H1569" s="224" t="str">
        <f>IFERROR(VLOOKUP(Table[[#This Row],[Activity Details of Assistance]],WHAT!E:F,2,FALSE),"")</f>
        <v>N/A</v>
      </c>
      <c r="I1569" s="224"/>
      <c r="J1569">
        <v>35</v>
      </c>
      <c r="K1569" t="s">
        <v>8280</v>
      </c>
      <c r="L1569" s="219" t="s">
        <v>13</v>
      </c>
      <c r="M1569" t="s">
        <v>14</v>
      </c>
      <c r="N1569" t="s">
        <v>309</v>
      </c>
      <c r="O1569" t="s">
        <v>1606</v>
      </c>
      <c r="P1569" t="s">
        <v>5868</v>
      </c>
      <c r="Q1569" s="236">
        <v>44651</v>
      </c>
      <c r="R1569" s="236">
        <v>44621</v>
      </c>
      <c r="S1569" t="s">
        <v>8452</v>
      </c>
      <c r="T1569" s="227"/>
      <c r="U1569" s="227"/>
      <c r="V1569" s="227"/>
      <c r="W1569" s="227"/>
      <c r="X1569" s="228"/>
      <c r="Y1569" t="s">
        <v>8293</v>
      </c>
      <c r="Z1569">
        <v>1737538933</v>
      </c>
      <c r="AA1569" t="s">
        <v>8294</v>
      </c>
      <c r="AB1569" s="233" t="str">
        <f>_xlfn.IFNA(IF(Table[[#This Row],[Programme Partner]]&lt;&gt;Table[[#This Row],[Implementing Partner]],CONCATENATE(Table[[#This Row],[Programme Partner]],"-",Table[[#This Row],[Implementing Partner]]),Table[[#This Row],[Programme Partner]]),"")</f>
        <v>IOM</v>
      </c>
    </row>
    <row r="1570" spans="1:28" ht="14.4" customHeight="1">
      <c r="A1570" s="183">
        <v>1735</v>
      </c>
      <c r="B1570" s="224" t="s">
        <v>5137</v>
      </c>
      <c r="C1570" t="s">
        <v>5137</v>
      </c>
      <c r="D1570" s="226" t="s">
        <v>5236</v>
      </c>
      <c r="E1570" s="215" t="s">
        <v>27</v>
      </c>
      <c r="F1570" s="224" t="s">
        <v>8013</v>
      </c>
      <c r="G1570" t="s">
        <v>8314</v>
      </c>
      <c r="H1570" s="224" t="str">
        <f>IFERROR(VLOOKUP(Table[[#This Row],[Activity Details of Assistance]],WHAT!E:F,2,FALSE),"")</f>
        <v># of HP sessions at HH level</v>
      </c>
      <c r="I1570" s="224"/>
      <c r="J1570">
        <v>159</v>
      </c>
      <c r="K1570" t="s">
        <v>8280</v>
      </c>
      <c r="L1570" s="219" t="s">
        <v>13</v>
      </c>
      <c r="M1570" t="s">
        <v>14</v>
      </c>
      <c r="N1570" t="s">
        <v>307</v>
      </c>
      <c r="O1570" t="s">
        <v>1179</v>
      </c>
      <c r="P1570" t="s">
        <v>8264</v>
      </c>
      <c r="Q1570" s="236">
        <v>44651</v>
      </c>
      <c r="R1570" s="236">
        <v>44866</v>
      </c>
      <c r="S1570" s="291" t="s">
        <v>8590</v>
      </c>
      <c r="T1570" s="227"/>
      <c r="U1570" s="227"/>
      <c r="V1570" s="227"/>
      <c r="W1570" s="227"/>
      <c r="X1570" s="228"/>
      <c r="Y1570" t="s">
        <v>8425</v>
      </c>
      <c r="Z1570">
        <v>1714119199</v>
      </c>
      <c r="AA1570" t="s">
        <v>8424</v>
      </c>
      <c r="AB1570" s="233" t="str">
        <f>_xlfn.IFNA(IF(Table[[#This Row],[Programme Partner]]&lt;&gt;Table[[#This Row],[Implementing Partner]],CONCATENATE(Table[[#This Row],[Programme Partner]],"-",Table[[#This Row],[Implementing Partner]]),Table[[#This Row],[Programme Partner]]),"")</f>
        <v>HYSAWA</v>
      </c>
    </row>
    <row r="1571" spans="1:28" ht="14.4" customHeight="1">
      <c r="A1571" s="183">
        <v>1736</v>
      </c>
      <c r="B1571" s="224" t="s">
        <v>5137</v>
      </c>
      <c r="C1571" t="s">
        <v>5137</v>
      </c>
      <c r="D1571" s="226" t="s">
        <v>5236</v>
      </c>
      <c r="E1571" s="215" t="s">
        <v>27</v>
      </c>
      <c r="F1571" s="224" t="s">
        <v>8013</v>
      </c>
      <c r="G1571" t="s">
        <v>8314</v>
      </c>
      <c r="H1571" s="224" t="str">
        <f>IFERROR(VLOOKUP(Table[[#This Row],[Activity Details of Assistance]],WHAT!E:F,2,FALSE),"")</f>
        <v># of HP sessions at HH level</v>
      </c>
      <c r="I1571" s="224"/>
      <c r="J1571">
        <v>108</v>
      </c>
      <c r="K1571" t="s">
        <v>8280</v>
      </c>
      <c r="L1571" s="219" t="s">
        <v>13</v>
      </c>
      <c r="M1571" t="s">
        <v>14</v>
      </c>
      <c r="N1571" t="s">
        <v>307</v>
      </c>
      <c r="O1571" t="s">
        <v>1599</v>
      </c>
      <c r="P1571" t="s">
        <v>8198</v>
      </c>
      <c r="Q1571" s="236">
        <v>44651</v>
      </c>
      <c r="R1571" s="236">
        <v>44866</v>
      </c>
      <c r="S1571" s="291" t="s">
        <v>8590</v>
      </c>
      <c r="T1571" s="227"/>
      <c r="U1571" s="227"/>
      <c r="V1571" s="227"/>
      <c r="W1571" s="227"/>
      <c r="X1571" s="228"/>
      <c r="Y1571" t="s">
        <v>8425</v>
      </c>
      <c r="Z1571">
        <v>1714119199</v>
      </c>
      <c r="AA1571" t="s">
        <v>8424</v>
      </c>
      <c r="AB1571" s="233" t="str">
        <f>_xlfn.IFNA(IF(Table[[#This Row],[Programme Partner]]&lt;&gt;Table[[#This Row],[Implementing Partner]],CONCATENATE(Table[[#This Row],[Programme Partner]],"-",Table[[#This Row],[Implementing Partner]]),Table[[#This Row],[Programme Partner]]),"")</f>
        <v>HYSAWA</v>
      </c>
    </row>
    <row r="1572" spans="1:28" ht="14.4" customHeight="1">
      <c r="A1572" s="183">
        <v>1737</v>
      </c>
      <c r="B1572" s="224" t="s">
        <v>8031</v>
      </c>
      <c r="C1572" s="225" t="s">
        <v>8031</v>
      </c>
      <c r="D1572" s="197" t="s">
        <v>8639</v>
      </c>
      <c r="E1572" s="215" t="s">
        <v>27</v>
      </c>
      <c r="F1572" s="224" t="s">
        <v>8011</v>
      </c>
      <c r="G1572" t="s">
        <v>8017</v>
      </c>
      <c r="H1572" s="224" t="str">
        <f>IFERROR(VLOOKUP(Table[[#This Row],[Activity Details of Assistance]],WHAT!E:F,2,FALSE),"")</f>
        <v># cubic meters / day</v>
      </c>
      <c r="I1572" s="224"/>
      <c r="J1572">
        <v>2</v>
      </c>
      <c r="K1572" t="s">
        <v>8280</v>
      </c>
      <c r="L1572" s="219" t="s">
        <v>13</v>
      </c>
      <c r="M1572" t="s">
        <v>14</v>
      </c>
      <c r="N1572" t="s">
        <v>307</v>
      </c>
      <c r="O1572" t="s">
        <v>1599</v>
      </c>
      <c r="P1572" t="s">
        <v>4723</v>
      </c>
      <c r="Q1572" s="236">
        <v>44651</v>
      </c>
      <c r="R1572" s="236">
        <v>44866</v>
      </c>
      <c r="S1572" t="s">
        <v>8452</v>
      </c>
      <c r="T1572" s="227"/>
      <c r="U1572" s="227"/>
      <c r="V1572" s="227"/>
      <c r="W1572" s="227"/>
      <c r="X1572" s="228"/>
      <c r="Y1572" t="s">
        <v>8295</v>
      </c>
      <c r="Z1572">
        <v>8801712024697</v>
      </c>
      <c r="AA1572" t="s">
        <v>8296</v>
      </c>
      <c r="AB1572" s="233" t="str">
        <f>_xlfn.IFNA(IF(Table[[#This Row],[Programme Partner]]&lt;&gt;Table[[#This Row],[Implementing Partner]],CONCATENATE(Table[[#This Row],[Programme Partner]],"-",Table[[#This Row],[Implementing Partner]]),Table[[#This Row],[Programme Partner]]),"")</f>
        <v>NABOLOK</v>
      </c>
    </row>
    <row r="1573" spans="1:28" ht="14.4" customHeight="1">
      <c r="A1573" s="183">
        <v>1738</v>
      </c>
      <c r="B1573" s="224" t="s">
        <v>8031</v>
      </c>
      <c r="C1573" s="225" t="s">
        <v>8031</v>
      </c>
      <c r="D1573" s="197" t="s">
        <v>8639</v>
      </c>
      <c r="E1573" s="215" t="s">
        <v>27</v>
      </c>
      <c r="F1573" s="224" t="s">
        <v>8011</v>
      </c>
      <c r="G1573" t="s">
        <v>8019</v>
      </c>
      <c r="H1573" s="224" t="str">
        <f>IFERROR(VLOOKUP(Table[[#This Row],[Activity Details of Assistance]],WHAT!E:F,2,FALSE),"")</f>
        <v>N/A</v>
      </c>
      <c r="I1573" s="224"/>
      <c r="J1573">
        <v>72500</v>
      </c>
      <c r="K1573" t="s">
        <v>8280</v>
      </c>
      <c r="L1573" s="219" t="s">
        <v>13</v>
      </c>
      <c r="M1573" t="s">
        <v>14</v>
      </c>
      <c r="N1573" t="s">
        <v>307</v>
      </c>
      <c r="O1573" t="s">
        <v>1599</v>
      </c>
      <c r="P1573" t="s">
        <v>4723</v>
      </c>
      <c r="Q1573" s="236">
        <v>44651</v>
      </c>
      <c r="R1573" s="236">
        <v>44866</v>
      </c>
      <c r="S1573" t="s">
        <v>8452</v>
      </c>
      <c r="T1573" s="227"/>
      <c r="U1573" s="227"/>
      <c r="V1573" s="227"/>
      <c r="W1573" s="227"/>
      <c r="X1573" s="228"/>
      <c r="Y1573" t="s">
        <v>8295</v>
      </c>
      <c r="Z1573">
        <v>8801712024697</v>
      </c>
      <c r="AA1573" t="s">
        <v>8296</v>
      </c>
      <c r="AB1573" s="233" t="str">
        <f>_xlfn.IFNA(IF(Table[[#This Row],[Programme Partner]]&lt;&gt;Table[[#This Row],[Implementing Partner]],CONCATENATE(Table[[#This Row],[Programme Partner]],"-",Table[[#This Row],[Implementing Partner]]),Table[[#This Row],[Programme Partner]]),"")</f>
        <v>NABOLOK</v>
      </c>
    </row>
    <row r="1574" spans="1:28" ht="14.4" customHeight="1">
      <c r="A1574" s="183">
        <v>1739</v>
      </c>
      <c r="B1574" s="224" t="s">
        <v>8031</v>
      </c>
      <c r="C1574" s="225" t="s">
        <v>8031</v>
      </c>
      <c r="D1574" s="197" t="s">
        <v>8639</v>
      </c>
      <c r="E1574" s="215" t="s">
        <v>27</v>
      </c>
      <c r="F1574" s="224" t="s">
        <v>8012</v>
      </c>
      <c r="G1574" s="195" t="s">
        <v>8585</v>
      </c>
      <c r="H1574" s="224" t="str">
        <f>IFERROR(VLOOKUP(Table[[#This Row],[Activity Details of Assistance]],WHAT!E:F,2,FALSE),"")</f>
        <v xml:space="preserve"># of door </v>
      </c>
      <c r="I1574" s="224"/>
      <c r="J1574">
        <v>61</v>
      </c>
      <c r="K1574" t="s">
        <v>8280</v>
      </c>
      <c r="L1574" s="219" t="s">
        <v>13</v>
      </c>
      <c r="M1574" t="s">
        <v>14</v>
      </c>
      <c r="N1574" t="s">
        <v>307</v>
      </c>
      <c r="O1574" t="s">
        <v>1599</v>
      </c>
      <c r="P1574" t="s">
        <v>4723</v>
      </c>
      <c r="Q1574" s="236">
        <v>44651</v>
      </c>
      <c r="R1574" s="236">
        <v>44866</v>
      </c>
      <c r="S1574" t="s">
        <v>8452</v>
      </c>
      <c r="T1574" s="227"/>
      <c r="U1574" s="227"/>
      <c r="V1574" s="227"/>
      <c r="W1574" s="227"/>
      <c r="X1574" s="228"/>
      <c r="Y1574" t="s">
        <v>8295</v>
      </c>
      <c r="Z1574">
        <v>8801712024697</v>
      </c>
      <c r="AA1574" t="s">
        <v>8296</v>
      </c>
      <c r="AB1574" s="233" t="str">
        <f>_xlfn.IFNA(IF(Table[[#This Row],[Programme Partner]]&lt;&gt;Table[[#This Row],[Implementing Partner]],CONCATENATE(Table[[#This Row],[Programme Partner]],"-",Table[[#This Row],[Implementing Partner]]),Table[[#This Row],[Programme Partner]]),"")</f>
        <v>NABOLOK</v>
      </c>
    </row>
    <row r="1575" spans="1:28" ht="14.4" customHeight="1">
      <c r="A1575" s="183">
        <v>1740</v>
      </c>
      <c r="B1575" s="224" t="s">
        <v>8031</v>
      </c>
      <c r="C1575" s="225" t="s">
        <v>8031</v>
      </c>
      <c r="D1575" s="197" t="s">
        <v>8639</v>
      </c>
      <c r="E1575" s="215" t="s">
        <v>27</v>
      </c>
      <c r="F1575" s="224" t="s">
        <v>8012</v>
      </c>
      <c r="G1575" t="s">
        <v>8359</v>
      </c>
      <c r="H1575" s="224" t="str">
        <f>IFERROR(VLOOKUP(Table[[#This Row],[Activity Details of Assistance]],WHAT!E:F,2,FALSE),"")</f>
        <v># of FSM Site</v>
      </c>
      <c r="I1575" s="224"/>
      <c r="J1575">
        <v>2</v>
      </c>
      <c r="K1575" t="s">
        <v>8280</v>
      </c>
      <c r="L1575" s="219" t="s">
        <v>13</v>
      </c>
      <c r="M1575" t="s">
        <v>14</v>
      </c>
      <c r="N1575" t="s">
        <v>307</v>
      </c>
      <c r="O1575" t="s">
        <v>1599</v>
      </c>
      <c r="P1575" t="s">
        <v>4723</v>
      </c>
      <c r="Q1575" s="236">
        <v>44651</v>
      </c>
      <c r="R1575" s="236">
        <v>44866</v>
      </c>
      <c r="S1575" t="s">
        <v>8452</v>
      </c>
      <c r="T1575" s="227"/>
      <c r="U1575" s="227"/>
      <c r="V1575" s="227"/>
      <c r="W1575" s="227"/>
      <c r="X1575" s="228"/>
      <c r="Y1575" t="s">
        <v>8295</v>
      </c>
      <c r="Z1575">
        <v>8801712024697</v>
      </c>
      <c r="AA1575" t="s">
        <v>8296</v>
      </c>
      <c r="AB1575" s="233" t="str">
        <f>_xlfn.IFNA(IF(Table[[#This Row],[Programme Partner]]&lt;&gt;Table[[#This Row],[Implementing Partner]],CONCATENATE(Table[[#This Row],[Programme Partner]],"-",Table[[#This Row],[Implementing Partner]]),Table[[#This Row],[Programme Partner]]),"")</f>
        <v>NABOLOK</v>
      </c>
    </row>
    <row r="1576" spans="1:28" ht="14.4" customHeight="1">
      <c r="A1576" s="183">
        <v>1741</v>
      </c>
      <c r="B1576" s="224" t="s">
        <v>8031</v>
      </c>
      <c r="C1576" s="225" t="s">
        <v>8031</v>
      </c>
      <c r="D1576" s="197" t="s">
        <v>8639</v>
      </c>
      <c r="E1576" s="215" t="s">
        <v>27</v>
      </c>
      <c r="F1576" s="224" t="s">
        <v>8012</v>
      </c>
      <c r="G1576" s="195" t="s">
        <v>8586</v>
      </c>
      <c r="H1576" s="224" t="str">
        <f>IFERROR(VLOOKUP(Table[[#This Row],[Activity Details of Assistance]],WHAT!E:F,2,FALSE),"")</f>
        <v># of door</v>
      </c>
      <c r="I1576" s="224"/>
      <c r="J1576">
        <v>86</v>
      </c>
      <c r="K1576" t="s">
        <v>8280</v>
      </c>
      <c r="L1576" s="219" t="s">
        <v>13</v>
      </c>
      <c r="M1576" t="s">
        <v>14</v>
      </c>
      <c r="N1576" t="s">
        <v>307</v>
      </c>
      <c r="O1576" t="s">
        <v>1599</v>
      </c>
      <c r="P1576" t="s">
        <v>4723</v>
      </c>
      <c r="Q1576" s="236">
        <v>44651</v>
      </c>
      <c r="R1576" s="236">
        <v>44866</v>
      </c>
      <c r="S1576" t="s">
        <v>8452</v>
      </c>
      <c r="T1576" s="227"/>
      <c r="U1576" s="227"/>
      <c r="V1576" s="227"/>
      <c r="W1576" s="227"/>
      <c r="X1576" s="228"/>
      <c r="Y1576" t="s">
        <v>8295</v>
      </c>
      <c r="Z1576">
        <v>8801712024697</v>
      </c>
      <c r="AA1576" t="s">
        <v>8296</v>
      </c>
      <c r="AB1576" s="233" t="str">
        <f>_xlfn.IFNA(IF(Table[[#This Row],[Programme Partner]]&lt;&gt;Table[[#This Row],[Implementing Partner]],CONCATENATE(Table[[#This Row],[Programme Partner]],"-",Table[[#This Row],[Implementing Partner]]),Table[[#This Row],[Programme Partner]]),"")</f>
        <v>NABOLOK</v>
      </c>
    </row>
    <row r="1577" spans="1:28" ht="14.4" customHeight="1">
      <c r="A1577" s="183">
        <v>1742</v>
      </c>
      <c r="B1577" s="224" t="s">
        <v>8031</v>
      </c>
      <c r="C1577" s="225" t="s">
        <v>8031</v>
      </c>
      <c r="D1577" s="197" t="s">
        <v>8639</v>
      </c>
      <c r="E1577" s="215" t="s">
        <v>27</v>
      </c>
      <c r="F1577" s="224" t="s">
        <v>8012</v>
      </c>
      <c r="G1577" t="s">
        <v>8357</v>
      </c>
      <c r="H1577" s="224" t="str">
        <f>IFERROR(VLOOKUP(Table[[#This Row],[Activity Details of Assistance]],WHAT!E:F,2,FALSE),"")</f>
        <v># of door</v>
      </c>
      <c r="I1577" s="224"/>
      <c r="J1577">
        <v>52</v>
      </c>
      <c r="K1577" t="s">
        <v>8280</v>
      </c>
      <c r="L1577" s="219" t="s">
        <v>13</v>
      </c>
      <c r="M1577" t="s">
        <v>14</v>
      </c>
      <c r="N1577" t="s">
        <v>307</v>
      </c>
      <c r="O1577" t="s">
        <v>1599</v>
      </c>
      <c r="P1577" t="s">
        <v>4723</v>
      </c>
      <c r="Q1577" s="236">
        <v>44651</v>
      </c>
      <c r="R1577" s="236">
        <v>44866</v>
      </c>
      <c r="S1577" t="s">
        <v>8452</v>
      </c>
      <c r="T1577" s="227"/>
      <c r="U1577" s="227"/>
      <c r="V1577" s="227"/>
      <c r="W1577" s="227"/>
      <c r="X1577" s="228"/>
      <c r="Y1577" t="s">
        <v>8295</v>
      </c>
      <c r="Z1577">
        <v>8801712024697</v>
      </c>
      <c r="AA1577" t="s">
        <v>8296</v>
      </c>
      <c r="AB1577" s="233" t="str">
        <f>_xlfn.IFNA(IF(Table[[#This Row],[Programme Partner]]&lt;&gt;Table[[#This Row],[Implementing Partner]],CONCATENATE(Table[[#This Row],[Programme Partner]],"-",Table[[#This Row],[Implementing Partner]]),Table[[#This Row],[Programme Partner]]),"")</f>
        <v>NABOLOK</v>
      </c>
    </row>
    <row r="1578" spans="1:28" ht="14.4" customHeight="1">
      <c r="A1578" s="183">
        <v>1743</v>
      </c>
      <c r="B1578" s="224" t="s">
        <v>8031</v>
      </c>
      <c r="C1578" s="225" t="s">
        <v>8031</v>
      </c>
      <c r="D1578" s="197" t="s">
        <v>8639</v>
      </c>
      <c r="E1578" s="215" t="s">
        <v>27</v>
      </c>
      <c r="F1578" s="224" t="s">
        <v>8013</v>
      </c>
      <c r="G1578" t="s">
        <v>8313</v>
      </c>
      <c r="H1578" s="224" t="str">
        <f>IFERROR(VLOOKUP(Table[[#This Row],[Activity Details of Assistance]],WHAT!E:F,2,FALSE),"")</f>
        <v># of HP sessions at community level</v>
      </c>
      <c r="I1578" s="224"/>
      <c r="J1578">
        <v>180</v>
      </c>
      <c r="K1578" t="s">
        <v>8280</v>
      </c>
      <c r="L1578" s="219" t="s">
        <v>13</v>
      </c>
      <c r="M1578" t="s">
        <v>14</v>
      </c>
      <c r="N1578" t="s">
        <v>307</v>
      </c>
      <c r="O1578" t="s">
        <v>1599</v>
      </c>
      <c r="P1578" t="s">
        <v>4723</v>
      </c>
      <c r="Q1578" s="236">
        <v>44651</v>
      </c>
      <c r="R1578" s="236">
        <v>44866</v>
      </c>
      <c r="S1578" t="s">
        <v>8452</v>
      </c>
      <c r="T1578" s="227"/>
      <c r="U1578" s="227"/>
      <c r="V1578" s="227"/>
      <c r="W1578" s="227"/>
      <c r="X1578" s="228"/>
      <c r="Y1578" t="s">
        <v>8295</v>
      </c>
      <c r="Z1578">
        <v>8801712024697</v>
      </c>
      <c r="AA1578" t="s">
        <v>8296</v>
      </c>
      <c r="AB1578" s="233" t="str">
        <f>_xlfn.IFNA(IF(Table[[#This Row],[Programme Partner]]&lt;&gt;Table[[#This Row],[Implementing Partner]],CONCATENATE(Table[[#This Row],[Programme Partner]],"-",Table[[#This Row],[Implementing Partner]]),Table[[#This Row],[Programme Partner]]),"")</f>
        <v>NABOLOK</v>
      </c>
    </row>
    <row r="1579" spans="1:28" ht="14.4" customHeight="1">
      <c r="A1579" s="183">
        <v>1744</v>
      </c>
      <c r="B1579" s="224" t="s">
        <v>8031</v>
      </c>
      <c r="C1579" s="225" t="s">
        <v>8031</v>
      </c>
      <c r="D1579" s="197" t="s">
        <v>8639</v>
      </c>
      <c r="E1579" s="215" t="s">
        <v>27</v>
      </c>
      <c r="F1579" s="224" t="s">
        <v>8013</v>
      </c>
      <c r="G1579" s="195" t="s">
        <v>8314</v>
      </c>
      <c r="H1579" s="224" t="str">
        <f>IFERROR(VLOOKUP(Table[[#This Row],[Activity Details of Assistance]],WHAT!E:F,2,FALSE),"")</f>
        <v># of HP sessions at HH level</v>
      </c>
      <c r="I1579" s="224"/>
      <c r="J1579">
        <v>1800</v>
      </c>
      <c r="K1579" t="s">
        <v>8280</v>
      </c>
      <c r="L1579" s="219" t="s">
        <v>13</v>
      </c>
      <c r="M1579" t="s">
        <v>14</v>
      </c>
      <c r="N1579" t="s">
        <v>307</v>
      </c>
      <c r="O1579" t="s">
        <v>1599</v>
      </c>
      <c r="P1579" t="s">
        <v>4723</v>
      </c>
      <c r="Q1579" s="236">
        <v>44651</v>
      </c>
      <c r="R1579" s="236">
        <v>44866</v>
      </c>
      <c r="S1579" t="s">
        <v>8452</v>
      </c>
      <c r="T1579" s="227"/>
      <c r="U1579" s="227"/>
      <c r="V1579" s="227"/>
      <c r="W1579" s="227"/>
      <c r="X1579" s="228"/>
      <c r="Y1579" t="s">
        <v>8295</v>
      </c>
      <c r="Z1579">
        <v>8801712024697</v>
      </c>
      <c r="AA1579" t="s">
        <v>8296</v>
      </c>
      <c r="AB1579" s="233" t="str">
        <f>_xlfn.IFNA(IF(Table[[#This Row],[Programme Partner]]&lt;&gt;Table[[#This Row],[Implementing Partner]],CONCATENATE(Table[[#This Row],[Programme Partner]],"-",Table[[#This Row],[Implementing Partner]]),Table[[#This Row],[Programme Partner]]),"")</f>
        <v>NABOLOK</v>
      </c>
    </row>
    <row r="1580" spans="1:28" ht="14.4" customHeight="1">
      <c r="A1580" s="183">
        <v>1745</v>
      </c>
      <c r="B1580" s="224" t="s">
        <v>8031</v>
      </c>
      <c r="C1580" s="225" t="s">
        <v>8031</v>
      </c>
      <c r="D1580" s="197" t="s">
        <v>8639</v>
      </c>
      <c r="E1580" s="215" t="s">
        <v>27</v>
      </c>
      <c r="F1580" s="224" t="s">
        <v>8014</v>
      </c>
      <c r="G1580" s="195" t="s">
        <v>8358</v>
      </c>
      <c r="H1580" s="224" t="str">
        <f>IFERROR(VLOOKUP(Table[[#This Row],[Activity Details of Assistance]],WHAT!E:F,2,FALSE),"")</f>
        <v># of campaign per camp </v>
      </c>
      <c r="I1580" s="224"/>
      <c r="J1580">
        <v>4</v>
      </c>
      <c r="K1580" t="s">
        <v>8280</v>
      </c>
      <c r="L1580" s="219" t="s">
        <v>13</v>
      </c>
      <c r="M1580" t="s">
        <v>14</v>
      </c>
      <c r="N1580" t="s">
        <v>307</v>
      </c>
      <c r="O1580" t="s">
        <v>1599</v>
      </c>
      <c r="P1580" t="s">
        <v>4723</v>
      </c>
      <c r="Q1580" s="236">
        <v>44651</v>
      </c>
      <c r="R1580" s="236">
        <v>44866</v>
      </c>
      <c r="S1580" t="s">
        <v>8452</v>
      </c>
      <c r="T1580" s="227"/>
      <c r="U1580" s="227"/>
      <c r="V1580" s="227"/>
      <c r="W1580" s="227"/>
      <c r="X1580" s="228"/>
      <c r="Y1580" t="s">
        <v>8295</v>
      </c>
      <c r="Z1580">
        <v>8801712024697</v>
      </c>
      <c r="AA1580" t="s">
        <v>8296</v>
      </c>
      <c r="AB1580" s="233" t="str">
        <f>_xlfn.IFNA(IF(Table[[#This Row],[Programme Partner]]&lt;&gt;Table[[#This Row],[Implementing Partner]],CONCATENATE(Table[[#This Row],[Programme Partner]],"-",Table[[#This Row],[Implementing Partner]]),Table[[#This Row],[Programme Partner]]),"")</f>
        <v>NABOLOK</v>
      </c>
    </row>
    <row r="1581" spans="1:28" ht="14.4" customHeight="1">
      <c r="A1581" s="183">
        <v>1746</v>
      </c>
      <c r="B1581" s="224" t="s">
        <v>5137</v>
      </c>
      <c r="C1581" t="s">
        <v>5137</v>
      </c>
      <c r="D1581" s="197" t="s">
        <v>5236</v>
      </c>
      <c r="E1581" s="215" t="s">
        <v>27</v>
      </c>
      <c r="F1581" s="224" t="s">
        <v>8013</v>
      </c>
      <c r="G1581" t="s">
        <v>8440</v>
      </c>
      <c r="H1581" s="224" t="str">
        <f>IFERROR(VLOOKUP(Table[[#This Row],[Activity Details of Assistance]],WHAT!E:F,2,FALSE),"")</f>
        <v># of laundry facility</v>
      </c>
      <c r="I1581" s="224"/>
      <c r="J1581">
        <v>50</v>
      </c>
      <c r="K1581" t="s">
        <v>8280</v>
      </c>
      <c r="L1581" s="219" t="s">
        <v>13</v>
      </c>
      <c r="M1581" t="s">
        <v>14</v>
      </c>
      <c r="N1581" t="s">
        <v>307</v>
      </c>
      <c r="O1581" t="s">
        <v>1600</v>
      </c>
      <c r="P1581" t="s">
        <v>8265</v>
      </c>
      <c r="Q1581" s="236">
        <v>44651</v>
      </c>
      <c r="R1581" s="236">
        <v>44866</v>
      </c>
      <c r="S1581" s="291" t="s">
        <v>8590</v>
      </c>
      <c r="T1581" s="227"/>
      <c r="U1581" s="227"/>
      <c r="V1581" s="227"/>
      <c r="W1581" s="227"/>
      <c r="X1581" s="228"/>
      <c r="Y1581" t="s">
        <v>8425</v>
      </c>
      <c r="Z1581">
        <v>1714119199</v>
      </c>
      <c r="AA1581" t="s">
        <v>8424</v>
      </c>
      <c r="AB1581" s="233" t="str">
        <f>_xlfn.IFNA(IF(Table[[#This Row],[Programme Partner]]&lt;&gt;Table[[#This Row],[Implementing Partner]],CONCATENATE(Table[[#This Row],[Programme Partner]],"-",Table[[#This Row],[Implementing Partner]]),Table[[#This Row],[Programme Partner]]),"")</f>
        <v>HYSAWA</v>
      </c>
    </row>
    <row r="1582" spans="1:28" ht="14.4" customHeight="1">
      <c r="A1582" s="183">
        <v>1747</v>
      </c>
      <c r="B1582" s="224" t="s">
        <v>5137</v>
      </c>
      <c r="C1582" t="s">
        <v>5137</v>
      </c>
      <c r="D1582" s="197" t="s">
        <v>5236</v>
      </c>
      <c r="E1582" s="215" t="s">
        <v>27</v>
      </c>
      <c r="F1582" s="224" t="s">
        <v>8013</v>
      </c>
      <c r="G1582" t="s">
        <v>8314</v>
      </c>
      <c r="H1582" s="224" t="str">
        <f>IFERROR(VLOOKUP(Table[[#This Row],[Activity Details of Assistance]],WHAT!E:F,2,FALSE),"")</f>
        <v># of HP sessions at HH level</v>
      </c>
      <c r="I1582" s="224"/>
      <c r="J1582">
        <v>136</v>
      </c>
      <c r="K1582" t="s">
        <v>8280</v>
      </c>
      <c r="L1582" s="219" t="s">
        <v>13</v>
      </c>
      <c r="M1582" t="s">
        <v>14</v>
      </c>
      <c r="N1582" t="s">
        <v>307</v>
      </c>
      <c r="O1582" t="s">
        <v>1600</v>
      </c>
      <c r="P1582" t="s">
        <v>8265</v>
      </c>
      <c r="Q1582" s="236">
        <v>44651</v>
      </c>
      <c r="R1582" s="236">
        <v>44866</v>
      </c>
      <c r="S1582" s="291" t="s">
        <v>8590</v>
      </c>
      <c r="T1582" s="227"/>
      <c r="U1582" s="227"/>
      <c r="V1582" s="227"/>
      <c r="W1582" s="227"/>
      <c r="X1582" s="228"/>
      <c r="Y1582" t="s">
        <v>8425</v>
      </c>
      <c r="Z1582">
        <v>1714119199</v>
      </c>
      <c r="AA1582" t="s">
        <v>8424</v>
      </c>
      <c r="AB1582" s="233" t="str">
        <f>_xlfn.IFNA(IF(Table[[#This Row],[Programme Partner]]&lt;&gt;Table[[#This Row],[Implementing Partner]],CONCATENATE(Table[[#This Row],[Programme Partner]],"-",Table[[#This Row],[Implementing Partner]]),Table[[#This Row],[Programme Partner]]),"")</f>
        <v>HYSAWA</v>
      </c>
    </row>
    <row r="1583" spans="1:28" ht="14.4" customHeight="1">
      <c r="A1583" s="183">
        <v>1748</v>
      </c>
      <c r="B1583" s="224" t="s">
        <v>5137</v>
      </c>
      <c r="C1583" t="s">
        <v>5137</v>
      </c>
      <c r="D1583" s="197" t="s">
        <v>5236</v>
      </c>
      <c r="E1583" s="215" t="s">
        <v>27</v>
      </c>
      <c r="F1583" s="224" t="s">
        <v>8013</v>
      </c>
      <c r="G1583" t="s">
        <v>8314</v>
      </c>
      <c r="H1583" s="224" t="str">
        <f>IFERROR(VLOOKUP(Table[[#This Row],[Activity Details of Assistance]],WHAT!E:F,2,FALSE),"")</f>
        <v># of HP sessions at HH level</v>
      </c>
      <c r="I1583" s="224"/>
      <c r="J1583">
        <v>143</v>
      </c>
      <c r="K1583" t="s">
        <v>8280</v>
      </c>
      <c r="L1583" s="219" t="s">
        <v>13</v>
      </c>
      <c r="M1583" t="s">
        <v>14</v>
      </c>
      <c r="N1583" t="s">
        <v>307</v>
      </c>
      <c r="O1583" t="s">
        <v>1602</v>
      </c>
      <c r="P1583" t="s">
        <v>8303</v>
      </c>
      <c r="Q1583" s="236">
        <v>44651</v>
      </c>
      <c r="R1583" s="236">
        <v>44866</v>
      </c>
      <c r="S1583" s="291" t="s">
        <v>8590</v>
      </c>
      <c r="T1583" s="227"/>
      <c r="U1583" s="227"/>
      <c r="V1583" s="227"/>
      <c r="W1583" s="227"/>
      <c r="X1583" s="228"/>
      <c r="Y1583" t="s">
        <v>8425</v>
      </c>
      <c r="Z1583">
        <v>1714119199</v>
      </c>
      <c r="AA1583" t="s">
        <v>8424</v>
      </c>
      <c r="AB1583" s="233" t="str">
        <f>_xlfn.IFNA(IF(Table[[#This Row],[Programme Partner]]&lt;&gt;Table[[#This Row],[Implementing Partner]],CONCATENATE(Table[[#This Row],[Programme Partner]],"-",Table[[#This Row],[Implementing Partner]]),Table[[#This Row],[Programme Partner]]),"")</f>
        <v>HYSAWA</v>
      </c>
    </row>
    <row r="1584" spans="1:28" ht="14.4" customHeight="1">
      <c r="A1584" s="183">
        <v>1749</v>
      </c>
      <c r="B1584" s="224" t="s">
        <v>5040</v>
      </c>
      <c r="C1584" s="225" t="s">
        <v>5040</v>
      </c>
      <c r="D1584" s="197" t="s">
        <v>8457</v>
      </c>
      <c r="E1584" s="215" t="s">
        <v>27</v>
      </c>
      <c r="F1584" s="224" t="s">
        <v>8011</v>
      </c>
      <c r="G1584" s="195" t="s">
        <v>8584</v>
      </c>
      <c r="H1584" s="224" t="str">
        <f>IFERROR(VLOOKUP(Table[[#This Row],[Activity Details of Assistance]],WHAT!E:F,2,FALSE),"")</f>
        <v># of tube well</v>
      </c>
      <c r="I1584" s="224"/>
      <c r="J1584">
        <v>47</v>
      </c>
      <c r="K1584" t="s">
        <v>8280</v>
      </c>
      <c r="L1584" s="219" t="s">
        <v>13</v>
      </c>
      <c r="M1584" t="s">
        <v>14</v>
      </c>
      <c r="N1584" t="s">
        <v>309</v>
      </c>
      <c r="O1584" t="s">
        <v>1606</v>
      </c>
      <c r="P1584" t="s">
        <v>6386</v>
      </c>
      <c r="Q1584" s="236">
        <v>44651</v>
      </c>
      <c r="R1584" s="236">
        <v>45078</v>
      </c>
      <c r="S1584" t="s">
        <v>8452</v>
      </c>
      <c r="T1584" s="227"/>
      <c r="U1584" s="227"/>
      <c r="V1584" s="227"/>
      <c r="W1584" s="227"/>
      <c r="X1584" s="228"/>
      <c r="Y1584" t="s">
        <v>8512</v>
      </c>
      <c r="Z1584">
        <v>1722524747</v>
      </c>
      <c r="AA1584" t="s">
        <v>8433</v>
      </c>
      <c r="AB1584" s="233" t="str">
        <f>_xlfn.IFNA(IF(Table[[#This Row],[Programme Partner]]&lt;&gt;Table[[#This Row],[Implementing Partner]],CONCATENATE(Table[[#This Row],[Programme Partner]],"-",Table[[#This Row],[Implementing Partner]]),Table[[#This Row],[Programme Partner]]),"")</f>
        <v>Caritas</v>
      </c>
    </row>
    <row r="1585" spans="1:28" ht="14.4" customHeight="1">
      <c r="A1585" s="183">
        <v>1750</v>
      </c>
      <c r="B1585" s="224" t="s">
        <v>5040</v>
      </c>
      <c r="C1585" s="225" t="s">
        <v>5040</v>
      </c>
      <c r="D1585" s="197" t="s">
        <v>8457</v>
      </c>
      <c r="E1585" s="215" t="s">
        <v>27</v>
      </c>
      <c r="F1585" s="224" t="s">
        <v>8011</v>
      </c>
      <c r="G1585" t="s">
        <v>8019</v>
      </c>
      <c r="H1585" s="224" t="str">
        <f>IFERROR(VLOOKUP(Table[[#This Row],[Activity Details of Assistance]],WHAT!E:F,2,FALSE),"")</f>
        <v>N/A</v>
      </c>
      <c r="I1585" s="224"/>
      <c r="J1585">
        <v>35</v>
      </c>
      <c r="K1585" t="s">
        <v>8280</v>
      </c>
      <c r="L1585" s="219" t="s">
        <v>13</v>
      </c>
      <c r="M1585" t="s">
        <v>14</v>
      </c>
      <c r="N1585" t="s">
        <v>309</v>
      </c>
      <c r="O1585" t="s">
        <v>1606</v>
      </c>
      <c r="P1585" t="s">
        <v>6386</v>
      </c>
      <c r="Q1585" s="236">
        <v>44651</v>
      </c>
      <c r="R1585" s="236">
        <v>45078</v>
      </c>
      <c r="S1585" t="s">
        <v>8452</v>
      </c>
      <c r="T1585" s="227"/>
      <c r="U1585" s="227"/>
      <c r="V1585" s="227"/>
      <c r="W1585" s="227"/>
      <c r="X1585" s="228"/>
      <c r="Y1585" t="s">
        <v>8512</v>
      </c>
      <c r="Z1585">
        <v>1722524747</v>
      </c>
      <c r="AA1585" t="s">
        <v>8433</v>
      </c>
      <c r="AB1585" s="233" t="str">
        <f>_xlfn.IFNA(IF(Table[[#This Row],[Programme Partner]]&lt;&gt;Table[[#This Row],[Implementing Partner]],CONCATENATE(Table[[#This Row],[Programme Partner]],"-",Table[[#This Row],[Implementing Partner]]),Table[[#This Row],[Programme Partner]]),"")</f>
        <v>Caritas</v>
      </c>
    </row>
    <row r="1586" spans="1:28" ht="14.4" customHeight="1">
      <c r="A1586" s="183">
        <v>1751</v>
      </c>
      <c r="B1586" s="224" t="s">
        <v>5040</v>
      </c>
      <c r="C1586" s="225" t="s">
        <v>5040</v>
      </c>
      <c r="D1586" s="197" t="s">
        <v>8457</v>
      </c>
      <c r="E1586" s="215" t="s">
        <v>27</v>
      </c>
      <c r="F1586" s="224" t="s">
        <v>8012</v>
      </c>
      <c r="G1586" s="195" t="s">
        <v>8585</v>
      </c>
      <c r="H1586" s="224" t="str">
        <f>IFERROR(VLOOKUP(Table[[#This Row],[Activity Details of Assistance]],WHAT!E:F,2,FALSE),"")</f>
        <v xml:space="preserve"># of door </v>
      </c>
      <c r="I1586" s="224"/>
      <c r="J1586">
        <v>3</v>
      </c>
      <c r="K1586" t="s">
        <v>8280</v>
      </c>
      <c r="L1586" s="219" t="s">
        <v>13</v>
      </c>
      <c r="M1586" t="s">
        <v>14</v>
      </c>
      <c r="N1586" t="s">
        <v>309</v>
      </c>
      <c r="O1586" t="s">
        <v>1606</v>
      </c>
      <c r="P1586" t="s">
        <v>6386</v>
      </c>
      <c r="Q1586" s="236">
        <v>44651</v>
      </c>
      <c r="R1586" s="236">
        <v>45078</v>
      </c>
      <c r="S1586" t="s">
        <v>8452</v>
      </c>
      <c r="T1586" s="227"/>
      <c r="U1586" s="227"/>
      <c r="V1586" s="227"/>
      <c r="W1586" s="227"/>
      <c r="X1586" s="228"/>
      <c r="Y1586" t="s">
        <v>8512</v>
      </c>
      <c r="Z1586">
        <v>1722524747</v>
      </c>
      <c r="AA1586" t="s">
        <v>8433</v>
      </c>
      <c r="AB1586" s="233" t="str">
        <f>_xlfn.IFNA(IF(Table[[#This Row],[Programme Partner]]&lt;&gt;Table[[#This Row],[Implementing Partner]],CONCATENATE(Table[[#This Row],[Programme Partner]],"-",Table[[#This Row],[Implementing Partner]]),Table[[#This Row],[Programme Partner]]),"")</f>
        <v>Caritas</v>
      </c>
    </row>
    <row r="1587" spans="1:28" ht="14.4" customHeight="1">
      <c r="A1587" s="183">
        <v>1752</v>
      </c>
      <c r="B1587" s="224" t="s">
        <v>5040</v>
      </c>
      <c r="C1587" s="225" t="s">
        <v>5040</v>
      </c>
      <c r="D1587" s="197" t="s">
        <v>8457</v>
      </c>
      <c r="E1587" s="215" t="s">
        <v>27</v>
      </c>
      <c r="F1587" s="224" t="s">
        <v>8012</v>
      </c>
      <c r="G1587" s="195" t="s">
        <v>8586</v>
      </c>
      <c r="H1587" s="224" t="str">
        <f>IFERROR(VLOOKUP(Table[[#This Row],[Activity Details of Assistance]],WHAT!E:F,2,FALSE),"")</f>
        <v># of door</v>
      </c>
      <c r="I1587" s="224"/>
      <c r="J1587">
        <v>7</v>
      </c>
      <c r="K1587" t="s">
        <v>8280</v>
      </c>
      <c r="L1587" s="219" t="s">
        <v>13</v>
      </c>
      <c r="M1587" t="s">
        <v>14</v>
      </c>
      <c r="N1587" t="s">
        <v>309</v>
      </c>
      <c r="O1587" t="s">
        <v>1606</v>
      </c>
      <c r="P1587" t="s">
        <v>6386</v>
      </c>
      <c r="Q1587" s="236">
        <v>44651</v>
      </c>
      <c r="R1587" s="236">
        <v>45078</v>
      </c>
      <c r="S1587" t="s">
        <v>8452</v>
      </c>
      <c r="T1587" s="227"/>
      <c r="U1587" s="227"/>
      <c r="V1587" s="227"/>
      <c r="W1587" s="227"/>
      <c r="X1587" s="228"/>
      <c r="Y1587" t="s">
        <v>8512</v>
      </c>
      <c r="Z1587">
        <v>1722524747</v>
      </c>
      <c r="AA1587" t="s">
        <v>8433</v>
      </c>
      <c r="AB1587" s="233" t="str">
        <f>_xlfn.IFNA(IF(Table[[#This Row],[Programme Partner]]&lt;&gt;Table[[#This Row],[Implementing Partner]],CONCATENATE(Table[[#This Row],[Programme Partner]],"-",Table[[#This Row],[Implementing Partner]]),Table[[#This Row],[Programme Partner]]),"")</f>
        <v>Caritas</v>
      </c>
    </row>
    <row r="1588" spans="1:28" ht="14.4" customHeight="1">
      <c r="A1588" s="183">
        <v>1753</v>
      </c>
      <c r="B1588" s="224" t="s">
        <v>5040</v>
      </c>
      <c r="C1588" s="225" t="s">
        <v>5040</v>
      </c>
      <c r="D1588" s="226" t="s">
        <v>8457</v>
      </c>
      <c r="E1588" s="215" t="s">
        <v>27</v>
      </c>
      <c r="F1588" s="224" t="s">
        <v>8012</v>
      </c>
      <c r="G1588" t="s">
        <v>8019</v>
      </c>
      <c r="H1588" s="224" t="str">
        <f>IFERROR(VLOOKUP(Table[[#This Row],[Activity Details of Assistance]],WHAT!E:F,2,FALSE),"")</f>
        <v>N/A</v>
      </c>
      <c r="I1588" s="224"/>
      <c r="J1588">
        <v>49</v>
      </c>
      <c r="K1588" t="s">
        <v>8280</v>
      </c>
      <c r="L1588" s="219" t="s">
        <v>13</v>
      </c>
      <c r="M1588" t="s">
        <v>14</v>
      </c>
      <c r="N1588" t="s">
        <v>309</v>
      </c>
      <c r="O1588" t="s">
        <v>1606</v>
      </c>
      <c r="P1588" t="s">
        <v>6386</v>
      </c>
      <c r="Q1588" s="236">
        <v>44651</v>
      </c>
      <c r="R1588" s="236">
        <v>45078</v>
      </c>
      <c r="S1588" t="s">
        <v>8452</v>
      </c>
      <c r="T1588" s="227"/>
      <c r="U1588" s="227"/>
      <c r="V1588" s="227"/>
      <c r="W1588" s="227"/>
      <c r="X1588" s="228"/>
      <c r="Y1588" t="s">
        <v>8512</v>
      </c>
      <c r="Z1588">
        <v>1722524747</v>
      </c>
      <c r="AA1588" t="s">
        <v>8433</v>
      </c>
      <c r="AB1588" s="233" t="str">
        <f>_xlfn.IFNA(IF(Table[[#This Row],[Programme Partner]]&lt;&gt;Table[[#This Row],[Implementing Partner]],CONCATENATE(Table[[#This Row],[Programme Partner]],"-",Table[[#This Row],[Implementing Partner]]),Table[[#This Row],[Programme Partner]]),"")</f>
        <v>Caritas</v>
      </c>
    </row>
    <row r="1589" spans="1:28" ht="14.4" customHeight="1">
      <c r="A1589" s="183">
        <v>1754</v>
      </c>
      <c r="B1589" s="224" t="s">
        <v>5040</v>
      </c>
      <c r="C1589" s="225" t="s">
        <v>5040</v>
      </c>
      <c r="D1589" s="226" t="s">
        <v>8457</v>
      </c>
      <c r="E1589" s="215" t="s">
        <v>27</v>
      </c>
      <c r="F1589" s="224" t="s">
        <v>8013</v>
      </c>
      <c r="G1589" t="s">
        <v>8313</v>
      </c>
      <c r="H1589" s="224" t="str">
        <f>IFERROR(VLOOKUP(Table[[#This Row],[Activity Details of Assistance]],WHAT!E:F,2,FALSE),"")</f>
        <v># of HP sessions at community level</v>
      </c>
      <c r="I1589" s="224"/>
      <c r="J1589">
        <v>20</v>
      </c>
      <c r="K1589" t="s">
        <v>8280</v>
      </c>
      <c r="L1589" s="219" t="s">
        <v>13</v>
      </c>
      <c r="M1589" t="s">
        <v>14</v>
      </c>
      <c r="N1589" t="s">
        <v>309</v>
      </c>
      <c r="O1589" t="s">
        <v>1606</v>
      </c>
      <c r="P1589" t="s">
        <v>6386</v>
      </c>
      <c r="Q1589" s="236">
        <v>44651</v>
      </c>
      <c r="R1589" s="236">
        <v>45078</v>
      </c>
      <c r="S1589" t="s">
        <v>8452</v>
      </c>
      <c r="T1589" s="227"/>
      <c r="U1589" s="227"/>
      <c r="V1589" s="227"/>
      <c r="W1589" s="227"/>
      <c r="X1589" s="228"/>
      <c r="Y1589" t="s">
        <v>8512</v>
      </c>
      <c r="Z1589">
        <v>1722524747</v>
      </c>
      <c r="AA1589" t="s">
        <v>8433</v>
      </c>
      <c r="AB1589" s="233" t="str">
        <f>_xlfn.IFNA(IF(Table[[#This Row],[Programme Partner]]&lt;&gt;Table[[#This Row],[Implementing Partner]],CONCATENATE(Table[[#This Row],[Programme Partner]],"-",Table[[#This Row],[Implementing Partner]]),Table[[#This Row],[Programme Partner]]),"")</f>
        <v>Caritas</v>
      </c>
    </row>
    <row r="1590" spans="1:28" ht="14.4" customHeight="1">
      <c r="A1590" s="183">
        <v>1755</v>
      </c>
      <c r="B1590" s="224" t="s">
        <v>5040</v>
      </c>
      <c r="C1590" s="225" t="s">
        <v>5040</v>
      </c>
      <c r="D1590" s="226" t="s">
        <v>8457</v>
      </c>
      <c r="E1590" s="215" t="s">
        <v>27</v>
      </c>
      <c r="F1590" s="224" t="s">
        <v>8013</v>
      </c>
      <c r="G1590" t="s">
        <v>8314</v>
      </c>
      <c r="H1590" s="224" t="str">
        <f>IFERROR(VLOOKUP(Table[[#This Row],[Activity Details of Assistance]],WHAT!E:F,2,FALSE),"")</f>
        <v># of HP sessions at HH level</v>
      </c>
      <c r="I1590" s="224"/>
      <c r="J1590">
        <v>500</v>
      </c>
      <c r="K1590" t="s">
        <v>8280</v>
      </c>
      <c r="L1590" s="219" t="s">
        <v>13</v>
      </c>
      <c r="M1590" t="s">
        <v>14</v>
      </c>
      <c r="N1590" t="s">
        <v>309</v>
      </c>
      <c r="O1590" t="s">
        <v>1606</v>
      </c>
      <c r="P1590" t="s">
        <v>6386</v>
      </c>
      <c r="Q1590" s="236">
        <v>44651</v>
      </c>
      <c r="R1590" s="236">
        <v>45078</v>
      </c>
      <c r="S1590" t="s">
        <v>8452</v>
      </c>
      <c r="T1590" s="227"/>
      <c r="U1590" s="227"/>
      <c r="V1590" s="227"/>
      <c r="W1590" s="227"/>
      <c r="X1590" s="228"/>
      <c r="Y1590" t="s">
        <v>8512</v>
      </c>
      <c r="Z1590">
        <v>1722524747</v>
      </c>
      <c r="AA1590" t="s">
        <v>8433</v>
      </c>
      <c r="AB1590" s="233" t="str">
        <f>_xlfn.IFNA(IF(Table[[#This Row],[Programme Partner]]&lt;&gt;Table[[#This Row],[Implementing Partner]],CONCATENATE(Table[[#This Row],[Programme Partner]],"-",Table[[#This Row],[Implementing Partner]]),Table[[#This Row],[Programme Partner]]),"")</f>
        <v>Caritas</v>
      </c>
    </row>
    <row r="1591" spans="1:28" ht="14.4" customHeight="1">
      <c r="A1591" s="183">
        <v>1756</v>
      </c>
      <c r="B1591" s="224" t="s">
        <v>5040</v>
      </c>
      <c r="C1591" s="225" t="s">
        <v>5040</v>
      </c>
      <c r="D1591" s="226" t="s">
        <v>8457</v>
      </c>
      <c r="E1591" s="215" t="s">
        <v>27</v>
      </c>
      <c r="F1591" s="224" t="s">
        <v>8013</v>
      </c>
      <c r="G1591" t="s">
        <v>8019</v>
      </c>
      <c r="H1591" s="224" t="str">
        <f>IFERROR(VLOOKUP(Table[[#This Row],[Activity Details of Assistance]],WHAT!E:F,2,FALSE),"")</f>
        <v>N/A</v>
      </c>
      <c r="I1591" s="224"/>
      <c r="J1591">
        <v>394</v>
      </c>
      <c r="K1591" t="s">
        <v>8280</v>
      </c>
      <c r="L1591" s="219" t="s">
        <v>13</v>
      </c>
      <c r="M1591" t="s">
        <v>14</v>
      </c>
      <c r="N1591" t="s">
        <v>309</v>
      </c>
      <c r="O1591" t="s">
        <v>1606</v>
      </c>
      <c r="P1591" t="s">
        <v>6386</v>
      </c>
      <c r="Q1591" s="236">
        <v>44651</v>
      </c>
      <c r="R1591" s="236">
        <v>45078</v>
      </c>
      <c r="S1591" t="s">
        <v>8452</v>
      </c>
      <c r="T1591" s="227"/>
      <c r="U1591" s="227"/>
      <c r="V1591" s="227"/>
      <c r="W1591" s="227"/>
      <c r="X1591" s="228"/>
      <c r="Y1591" t="s">
        <v>8512</v>
      </c>
      <c r="Z1591">
        <v>1722524747</v>
      </c>
      <c r="AA1591" t="s">
        <v>8433</v>
      </c>
      <c r="AB1591" s="233" t="str">
        <f>_xlfn.IFNA(IF(Table[[#This Row],[Programme Partner]]&lt;&gt;Table[[#This Row],[Implementing Partner]],CONCATENATE(Table[[#This Row],[Programme Partner]],"-",Table[[#This Row],[Implementing Partner]]),Table[[#This Row],[Programme Partner]]),"")</f>
        <v>Caritas</v>
      </c>
    </row>
    <row r="1592" spans="1:28" ht="14.4" customHeight="1">
      <c r="A1592" s="183">
        <v>1757</v>
      </c>
      <c r="B1592" s="224" t="s">
        <v>5040</v>
      </c>
      <c r="C1592" s="225" t="s">
        <v>5040</v>
      </c>
      <c r="D1592" s="226" t="s">
        <v>8457</v>
      </c>
      <c r="E1592" s="215" t="s">
        <v>27</v>
      </c>
      <c r="F1592" s="224" t="s">
        <v>8014</v>
      </c>
      <c r="G1592" t="s">
        <v>8358</v>
      </c>
      <c r="H1592" s="224" t="str">
        <f>IFERROR(VLOOKUP(Table[[#This Row],[Activity Details of Assistance]],WHAT!E:F,2,FALSE),"")</f>
        <v># of campaign per camp </v>
      </c>
      <c r="I1592" s="224"/>
      <c r="J1592">
        <v>7</v>
      </c>
      <c r="K1592" t="s">
        <v>8280</v>
      </c>
      <c r="L1592" s="219" t="s">
        <v>13</v>
      </c>
      <c r="M1592" t="s">
        <v>14</v>
      </c>
      <c r="N1592" t="s">
        <v>309</v>
      </c>
      <c r="O1592" t="s">
        <v>1606</v>
      </c>
      <c r="P1592" t="s">
        <v>6386</v>
      </c>
      <c r="Q1592" s="236">
        <v>44651</v>
      </c>
      <c r="R1592" s="236">
        <v>45078</v>
      </c>
      <c r="S1592" t="s">
        <v>8452</v>
      </c>
      <c r="T1592" s="227"/>
      <c r="U1592" s="227"/>
      <c r="V1592" s="227"/>
      <c r="W1592" s="227"/>
      <c r="X1592" s="228"/>
      <c r="Y1592" t="s">
        <v>8512</v>
      </c>
      <c r="Z1592">
        <v>1722524747</v>
      </c>
      <c r="AA1592" t="s">
        <v>8433</v>
      </c>
      <c r="AB1592" s="233" t="str">
        <f>_xlfn.IFNA(IF(Table[[#This Row],[Programme Partner]]&lt;&gt;Table[[#This Row],[Implementing Partner]],CONCATENATE(Table[[#This Row],[Programme Partner]],"-",Table[[#This Row],[Implementing Partner]]),Table[[#This Row],[Programme Partner]]),"")</f>
        <v>Caritas</v>
      </c>
    </row>
    <row r="1593" spans="1:28" ht="14.4" customHeight="1">
      <c r="A1593" s="183">
        <v>1758</v>
      </c>
      <c r="B1593" s="224" t="s">
        <v>5137</v>
      </c>
      <c r="C1593" t="s">
        <v>5137</v>
      </c>
      <c r="D1593" s="226" t="s">
        <v>5236</v>
      </c>
      <c r="E1593" s="215" t="s">
        <v>27</v>
      </c>
      <c r="F1593" s="224" t="s">
        <v>8013</v>
      </c>
      <c r="G1593" t="s">
        <v>8314</v>
      </c>
      <c r="H1593" s="224" t="str">
        <f>IFERROR(VLOOKUP(Table[[#This Row],[Activity Details of Assistance]],WHAT!E:F,2,FALSE),"")</f>
        <v># of HP sessions at HH level</v>
      </c>
      <c r="I1593" s="224"/>
      <c r="J1593">
        <v>184</v>
      </c>
      <c r="K1593" t="s">
        <v>8280</v>
      </c>
      <c r="L1593" s="219" t="s">
        <v>13</v>
      </c>
      <c r="M1593" t="s">
        <v>14</v>
      </c>
      <c r="N1593" t="s">
        <v>307</v>
      </c>
      <c r="O1593" t="s">
        <v>307</v>
      </c>
      <c r="P1593" t="s">
        <v>8220</v>
      </c>
      <c r="Q1593" s="236">
        <v>44651</v>
      </c>
      <c r="R1593" s="236">
        <v>44866</v>
      </c>
      <c r="S1593" s="291" t="s">
        <v>8590</v>
      </c>
      <c r="T1593" s="227"/>
      <c r="U1593" s="227"/>
      <c r="V1593" s="227"/>
      <c r="W1593" s="227"/>
      <c r="X1593" s="228"/>
      <c r="Y1593" t="s">
        <v>8425</v>
      </c>
      <c r="Z1593">
        <v>1714119199</v>
      </c>
      <c r="AA1593" t="s">
        <v>8424</v>
      </c>
      <c r="AB1593" s="233" t="str">
        <f>_xlfn.IFNA(IF(Table[[#This Row],[Programme Partner]]&lt;&gt;Table[[#This Row],[Implementing Partner]],CONCATENATE(Table[[#This Row],[Programme Partner]],"-",Table[[#This Row],[Implementing Partner]]),Table[[#This Row],[Programme Partner]]),"")</f>
        <v>HYSAWA</v>
      </c>
    </row>
    <row r="1594" spans="1:28" ht="14.4" customHeight="1">
      <c r="A1594" s="183">
        <v>1759</v>
      </c>
      <c r="B1594" s="224" t="s">
        <v>5137</v>
      </c>
      <c r="C1594" t="s">
        <v>5137</v>
      </c>
      <c r="D1594" s="226" t="s">
        <v>5236</v>
      </c>
      <c r="E1594" s="215" t="s">
        <v>27</v>
      </c>
      <c r="F1594" s="224" t="s">
        <v>8013</v>
      </c>
      <c r="G1594" t="s">
        <v>8314</v>
      </c>
      <c r="H1594" s="224" t="str">
        <f>IFERROR(VLOOKUP(Table[[#This Row],[Activity Details of Assistance]],WHAT!E:F,2,FALSE),"")</f>
        <v># of HP sessions at HH level</v>
      </c>
      <c r="I1594" s="224"/>
      <c r="J1594">
        <v>148</v>
      </c>
      <c r="K1594" t="s">
        <v>8280</v>
      </c>
      <c r="L1594" s="219" t="s">
        <v>13</v>
      </c>
      <c r="M1594" t="s">
        <v>14</v>
      </c>
      <c r="N1594" t="s">
        <v>307</v>
      </c>
      <c r="O1594" t="s">
        <v>1603</v>
      </c>
      <c r="P1594" t="s">
        <v>8241</v>
      </c>
      <c r="Q1594" s="236">
        <v>44651</v>
      </c>
      <c r="R1594" s="236">
        <v>44866</v>
      </c>
      <c r="S1594" s="291" t="s">
        <v>8590</v>
      </c>
      <c r="T1594" s="227"/>
      <c r="U1594" s="227"/>
      <c r="V1594" s="227"/>
      <c r="W1594" s="227"/>
      <c r="X1594" s="228"/>
      <c r="Y1594" t="s">
        <v>8425</v>
      </c>
      <c r="Z1594">
        <v>1714119199</v>
      </c>
      <c r="AA1594" t="s">
        <v>8424</v>
      </c>
      <c r="AB1594" s="233" t="str">
        <f>_xlfn.IFNA(IF(Table[[#This Row],[Programme Partner]]&lt;&gt;Table[[#This Row],[Implementing Partner]],CONCATENATE(Table[[#This Row],[Programme Partner]],"-",Table[[#This Row],[Implementing Partner]]),Table[[#This Row],[Programme Partner]]),"")</f>
        <v>HYSAWA</v>
      </c>
    </row>
    <row r="1595" spans="1:28" ht="14.4" customHeight="1">
      <c r="A1595" s="183">
        <v>1760</v>
      </c>
      <c r="B1595" s="224" t="s">
        <v>5275</v>
      </c>
      <c r="C1595" s="225" t="s">
        <v>5184</v>
      </c>
      <c r="D1595" s="226" t="s">
        <v>5275</v>
      </c>
      <c r="E1595" s="215" t="s">
        <v>27</v>
      </c>
      <c r="F1595" s="224" t="s">
        <v>8011</v>
      </c>
      <c r="G1595" s="195" t="s">
        <v>8584</v>
      </c>
      <c r="H1595" s="224" t="str">
        <f>IFERROR(VLOOKUP(Table[[#This Row],[Activity Details of Assistance]],WHAT!E:F,2,FALSE),"")</f>
        <v># of tube well</v>
      </c>
      <c r="I1595" s="224"/>
      <c r="J1595">
        <v>76</v>
      </c>
      <c r="K1595" t="s">
        <v>8280</v>
      </c>
      <c r="L1595" s="219" t="s">
        <v>13</v>
      </c>
      <c r="M1595" t="s">
        <v>14</v>
      </c>
      <c r="N1595" t="s">
        <v>309</v>
      </c>
      <c r="O1595" t="s">
        <v>1606</v>
      </c>
      <c r="P1595" t="s">
        <v>6481</v>
      </c>
      <c r="Q1595" s="236">
        <v>44651</v>
      </c>
      <c r="R1595" s="236">
        <v>44927</v>
      </c>
      <c r="S1595" t="s">
        <v>8452</v>
      </c>
      <c r="T1595" s="227"/>
      <c r="U1595" s="227"/>
      <c r="V1595" s="227"/>
      <c r="W1595" s="227"/>
      <c r="X1595" s="228"/>
      <c r="Y1595" t="s">
        <v>8518</v>
      </c>
      <c r="Z1595">
        <v>8801712003560</v>
      </c>
      <c r="AA1595" t="s">
        <v>8289</v>
      </c>
      <c r="AB1595" s="233" t="str">
        <f>_xlfn.IFNA(IF(Table[[#This Row],[Programme Partner]]&lt;&gt;Table[[#This Row],[Implementing Partner]],CONCATENATE(Table[[#This Row],[Programme Partner]],"-",Table[[#This Row],[Implementing Partner]]),Table[[#This Row],[Programme Partner]]),"")</f>
        <v>UNICEF-NGOF</v>
      </c>
    </row>
    <row r="1596" spans="1:28" ht="14.4" customHeight="1">
      <c r="A1596" s="183">
        <v>1761</v>
      </c>
      <c r="B1596" s="224" t="s">
        <v>5275</v>
      </c>
      <c r="C1596" s="225" t="s">
        <v>5184</v>
      </c>
      <c r="D1596" s="226" t="s">
        <v>5275</v>
      </c>
      <c r="E1596" s="215" t="s">
        <v>27</v>
      </c>
      <c r="F1596" s="224" t="s">
        <v>8011</v>
      </c>
      <c r="G1596" s="195" t="s">
        <v>8355</v>
      </c>
      <c r="H1596" s="224" t="str">
        <f>IFERROR(VLOOKUP(Table[[#This Row],[Activity Details of Assistance]],WHAT!E:F,2,FALSE),"")</f>
        <v># of water network</v>
      </c>
      <c r="I1596" s="224"/>
      <c r="J1596">
        <v>5</v>
      </c>
      <c r="K1596" t="s">
        <v>8280</v>
      </c>
      <c r="L1596" s="219" t="s">
        <v>13</v>
      </c>
      <c r="M1596" t="s">
        <v>14</v>
      </c>
      <c r="N1596" t="s">
        <v>309</v>
      </c>
      <c r="O1596" t="s">
        <v>1606</v>
      </c>
      <c r="P1596" t="s">
        <v>6481</v>
      </c>
      <c r="Q1596" s="236">
        <v>44651</v>
      </c>
      <c r="R1596" s="236">
        <v>44927</v>
      </c>
      <c r="S1596" t="s">
        <v>8452</v>
      </c>
      <c r="T1596" s="227"/>
      <c r="U1596" s="227"/>
      <c r="V1596" s="227"/>
      <c r="W1596" s="227"/>
      <c r="X1596" s="228"/>
      <c r="Y1596" t="s">
        <v>8518</v>
      </c>
      <c r="Z1596">
        <v>8801712003560</v>
      </c>
      <c r="AA1596" t="s">
        <v>8289</v>
      </c>
      <c r="AB1596" s="233" t="str">
        <f>_xlfn.IFNA(IF(Table[[#This Row],[Programme Partner]]&lt;&gt;Table[[#This Row],[Implementing Partner]],CONCATENATE(Table[[#This Row],[Programme Partner]],"-",Table[[#This Row],[Implementing Partner]]),Table[[#This Row],[Programme Partner]]),"")</f>
        <v>UNICEF-NGOF</v>
      </c>
    </row>
    <row r="1597" spans="1:28" ht="14.4" customHeight="1">
      <c r="A1597" s="183">
        <v>1762</v>
      </c>
      <c r="B1597" s="224" t="s">
        <v>5275</v>
      </c>
      <c r="C1597" s="225" t="s">
        <v>5184</v>
      </c>
      <c r="D1597" s="226" t="s">
        <v>5275</v>
      </c>
      <c r="E1597" s="215" t="s">
        <v>27</v>
      </c>
      <c r="F1597" s="224" t="s">
        <v>8011</v>
      </c>
      <c r="G1597" t="s">
        <v>8019</v>
      </c>
      <c r="H1597" s="224" t="str">
        <f>IFERROR(VLOOKUP(Table[[#This Row],[Activity Details of Assistance]],WHAT!E:F,2,FALSE),"")</f>
        <v>N/A</v>
      </c>
      <c r="I1597" s="224"/>
      <c r="J1597">
        <v>9</v>
      </c>
      <c r="K1597" t="s">
        <v>8280</v>
      </c>
      <c r="L1597" s="219" t="s">
        <v>13</v>
      </c>
      <c r="M1597" t="s">
        <v>14</v>
      </c>
      <c r="N1597" t="s">
        <v>309</v>
      </c>
      <c r="O1597" t="s">
        <v>1606</v>
      </c>
      <c r="P1597" t="s">
        <v>6481</v>
      </c>
      <c r="Q1597" s="236">
        <v>44651</v>
      </c>
      <c r="R1597" s="236">
        <v>44927</v>
      </c>
      <c r="S1597" t="s">
        <v>8452</v>
      </c>
      <c r="T1597" s="227"/>
      <c r="U1597" s="227"/>
      <c r="V1597" s="227"/>
      <c r="W1597" s="227"/>
      <c r="X1597" s="228"/>
      <c r="Y1597" t="s">
        <v>8518</v>
      </c>
      <c r="Z1597">
        <v>8801712003560</v>
      </c>
      <c r="AA1597" t="s">
        <v>8289</v>
      </c>
      <c r="AB1597" s="233" t="str">
        <f>_xlfn.IFNA(IF(Table[[#This Row],[Programme Partner]]&lt;&gt;Table[[#This Row],[Implementing Partner]],CONCATENATE(Table[[#This Row],[Programme Partner]],"-",Table[[#This Row],[Implementing Partner]]),Table[[#This Row],[Programme Partner]]),"")</f>
        <v>UNICEF-NGOF</v>
      </c>
    </row>
    <row r="1598" spans="1:28" ht="14.4" customHeight="1">
      <c r="A1598" s="183">
        <v>1763</v>
      </c>
      <c r="B1598" s="224" t="s">
        <v>5275</v>
      </c>
      <c r="C1598" s="225" t="s">
        <v>5184</v>
      </c>
      <c r="D1598" s="226" t="s">
        <v>5275</v>
      </c>
      <c r="E1598" s="215" t="s">
        <v>27</v>
      </c>
      <c r="F1598" s="224" t="s">
        <v>8012</v>
      </c>
      <c r="G1598" t="s">
        <v>8366</v>
      </c>
      <c r="H1598" s="224" t="str">
        <f>IFERROR(VLOOKUP(Table[[#This Row],[Activity Details of Assistance]],WHAT!E:F,2,FALSE),"")</f>
        <v xml:space="preserve"># of door </v>
      </c>
      <c r="I1598" s="224"/>
      <c r="J1598">
        <v>3</v>
      </c>
      <c r="K1598" t="s">
        <v>8280</v>
      </c>
      <c r="L1598" s="219" t="s">
        <v>13</v>
      </c>
      <c r="M1598" t="s">
        <v>14</v>
      </c>
      <c r="N1598" t="s">
        <v>309</v>
      </c>
      <c r="O1598" t="s">
        <v>1606</v>
      </c>
      <c r="P1598" t="s">
        <v>6481</v>
      </c>
      <c r="Q1598" s="236">
        <v>44651</v>
      </c>
      <c r="R1598" s="236">
        <v>44927</v>
      </c>
      <c r="S1598" t="s">
        <v>8452</v>
      </c>
      <c r="T1598" s="227"/>
      <c r="U1598" s="227"/>
      <c r="V1598" s="227"/>
      <c r="W1598" s="227"/>
      <c r="X1598" s="228"/>
      <c r="Y1598" t="s">
        <v>8518</v>
      </c>
      <c r="Z1598">
        <v>8801712003560</v>
      </c>
      <c r="AA1598" t="s">
        <v>8289</v>
      </c>
      <c r="AB1598" s="233" t="str">
        <f>_xlfn.IFNA(IF(Table[[#This Row],[Programme Partner]]&lt;&gt;Table[[#This Row],[Implementing Partner]],CONCATENATE(Table[[#This Row],[Programme Partner]],"-",Table[[#This Row],[Implementing Partner]]),Table[[#This Row],[Programme Partner]]),"")</f>
        <v>UNICEF-NGOF</v>
      </c>
    </row>
    <row r="1599" spans="1:28" ht="14.4" customHeight="1">
      <c r="A1599" s="183">
        <v>1764</v>
      </c>
      <c r="B1599" s="224" t="s">
        <v>5275</v>
      </c>
      <c r="C1599" s="225" t="s">
        <v>5184</v>
      </c>
      <c r="D1599" s="226" t="s">
        <v>5275</v>
      </c>
      <c r="E1599" s="215" t="s">
        <v>27</v>
      </c>
      <c r="F1599" s="224" t="s">
        <v>8012</v>
      </c>
      <c r="G1599" s="195" t="s">
        <v>8585</v>
      </c>
      <c r="H1599" s="224" t="str">
        <f>IFERROR(VLOOKUP(Table[[#This Row],[Activity Details of Assistance]],WHAT!E:F,2,FALSE),"")</f>
        <v xml:space="preserve"># of door </v>
      </c>
      <c r="I1599" s="224"/>
      <c r="J1599">
        <v>62</v>
      </c>
      <c r="K1599" t="s">
        <v>8280</v>
      </c>
      <c r="L1599" s="219" t="s">
        <v>13</v>
      </c>
      <c r="M1599" t="s">
        <v>14</v>
      </c>
      <c r="N1599" t="s">
        <v>309</v>
      </c>
      <c r="O1599" t="s">
        <v>1606</v>
      </c>
      <c r="P1599" t="s">
        <v>6481</v>
      </c>
      <c r="Q1599" s="236">
        <v>44651</v>
      </c>
      <c r="R1599" s="236">
        <v>44927</v>
      </c>
      <c r="S1599" t="s">
        <v>8452</v>
      </c>
      <c r="T1599" s="227"/>
      <c r="U1599" s="227"/>
      <c r="V1599" s="227"/>
      <c r="W1599" s="227"/>
      <c r="X1599" s="228"/>
      <c r="Y1599" t="s">
        <v>8518</v>
      </c>
      <c r="Z1599">
        <v>8801712003560</v>
      </c>
      <c r="AA1599" t="s">
        <v>8289</v>
      </c>
      <c r="AB1599" s="233" t="str">
        <f>_xlfn.IFNA(IF(Table[[#This Row],[Programme Partner]]&lt;&gt;Table[[#This Row],[Implementing Partner]],CONCATENATE(Table[[#This Row],[Programme Partner]],"-",Table[[#This Row],[Implementing Partner]]),Table[[#This Row],[Programme Partner]]),"")</f>
        <v>UNICEF-NGOF</v>
      </c>
    </row>
    <row r="1600" spans="1:28" ht="14.4" customHeight="1">
      <c r="A1600" s="183">
        <v>1765</v>
      </c>
      <c r="B1600" s="224" t="s">
        <v>5275</v>
      </c>
      <c r="C1600" s="225" t="s">
        <v>5184</v>
      </c>
      <c r="D1600" s="226" t="s">
        <v>5275</v>
      </c>
      <c r="E1600" s="215" t="s">
        <v>27</v>
      </c>
      <c r="F1600" s="224" t="s">
        <v>8012</v>
      </c>
      <c r="G1600" t="s">
        <v>8359</v>
      </c>
      <c r="H1600" s="224" t="str">
        <f>IFERROR(VLOOKUP(Table[[#This Row],[Activity Details of Assistance]],WHAT!E:F,2,FALSE),"")</f>
        <v># of FSM Site</v>
      </c>
      <c r="I1600" s="224"/>
      <c r="J1600">
        <v>5</v>
      </c>
      <c r="K1600" t="s">
        <v>8280</v>
      </c>
      <c r="L1600" s="219" t="s">
        <v>13</v>
      </c>
      <c r="M1600" t="s">
        <v>14</v>
      </c>
      <c r="N1600" t="s">
        <v>309</v>
      </c>
      <c r="O1600" t="s">
        <v>1606</v>
      </c>
      <c r="P1600" t="s">
        <v>6481</v>
      </c>
      <c r="Q1600" s="236">
        <v>44651</v>
      </c>
      <c r="R1600" s="236">
        <v>44927</v>
      </c>
      <c r="S1600" t="s">
        <v>8452</v>
      </c>
      <c r="T1600" s="227"/>
      <c r="U1600" s="227"/>
      <c r="V1600" s="227"/>
      <c r="W1600" s="227"/>
      <c r="X1600" s="228"/>
      <c r="Y1600" t="s">
        <v>8518</v>
      </c>
      <c r="Z1600">
        <v>8801712003560</v>
      </c>
      <c r="AA1600" t="s">
        <v>8289</v>
      </c>
      <c r="AB1600" s="233" t="str">
        <f>_xlfn.IFNA(IF(Table[[#This Row],[Programme Partner]]&lt;&gt;Table[[#This Row],[Implementing Partner]],CONCATENATE(Table[[#This Row],[Programme Partner]],"-",Table[[#This Row],[Implementing Partner]]),Table[[#This Row],[Programme Partner]]),"")</f>
        <v>UNICEF-NGOF</v>
      </c>
    </row>
    <row r="1601" spans="1:28" ht="14.4" customHeight="1">
      <c r="A1601" s="183">
        <v>1766</v>
      </c>
      <c r="B1601" s="224" t="s">
        <v>5275</v>
      </c>
      <c r="C1601" s="225" t="s">
        <v>5184</v>
      </c>
      <c r="D1601" s="226" t="s">
        <v>5275</v>
      </c>
      <c r="E1601" s="215" t="s">
        <v>27</v>
      </c>
      <c r="F1601" s="224" t="s">
        <v>8012</v>
      </c>
      <c r="G1601" t="s">
        <v>8356</v>
      </c>
      <c r="H1601" s="224" t="str">
        <f>IFERROR(VLOOKUP(Table[[#This Row],[Activity Details of Assistance]],WHAT!E:F,2,FALSE),"")</f>
        <v># of FSM Site</v>
      </c>
      <c r="I1601" s="224"/>
      <c r="J1601">
        <v>5</v>
      </c>
      <c r="K1601" t="s">
        <v>8280</v>
      </c>
      <c r="L1601" s="219" t="s">
        <v>13</v>
      </c>
      <c r="M1601" t="s">
        <v>14</v>
      </c>
      <c r="N1601" t="s">
        <v>309</v>
      </c>
      <c r="O1601" t="s">
        <v>1606</v>
      </c>
      <c r="P1601" t="s">
        <v>6481</v>
      </c>
      <c r="Q1601" s="236">
        <v>44651</v>
      </c>
      <c r="R1601" s="236">
        <v>44927</v>
      </c>
      <c r="S1601" t="s">
        <v>8452</v>
      </c>
      <c r="T1601" s="227"/>
      <c r="U1601" s="227"/>
      <c r="V1601" s="227"/>
      <c r="W1601" s="227"/>
      <c r="X1601" s="228"/>
      <c r="Y1601" t="s">
        <v>8518</v>
      </c>
      <c r="Z1601">
        <v>8801712003560</v>
      </c>
      <c r="AA1601" t="s">
        <v>8289</v>
      </c>
      <c r="AB1601" s="233" t="str">
        <f>_xlfn.IFNA(IF(Table[[#This Row],[Programme Partner]]&lt;&gt;Table[[#This Row],[Implementing Partner]],CONCATENATE(Table[[#This Row],[Programme Partner]],"-",Table[[#This Row],[Implementing Partner]]),Table[[#This Row],[Programme Partner]]),"")</f>
        <v>UNICEF-NGOF</v>
      </c>
    </row>
    <row r="1602" spans="1:28" ht="14.4" customHeight="1">
      <c r="A1602" s="183">
        <v>1767</v>
      </c>
      <c r="B1602" s="224" t="s">
        <v>5275</v>
      </c>
      <c r="C1602" s="225" t="s">
        <v>5184</v>
      </c>
      <c r="D1602" s="226" t="s">
        <v>5275</v>
      </c>
      <c r="E1602" s="215" t="s">
        <v>27</v>
      </c>
      <c r="F1602" s="224" t="s">
        <v>8012</v>
      </c>
      <c r="G1602" t="s">
        <v>8367</v>
      </c>
      <c r="H1602" s="224" t="str">
        <f>IFERROR(VLOOKUP(Table[[#This Row],[Activity Details of Assistance]],WHAT!E:F,2,FALSE),"")</f>
        <v># of door</v>
      </c>
      <c r="I1602" s="224"/>
      <c r="J1602">
        <v>4</v>
      </c>
      <c r="K1602" t="s">
        <v>8280</v>
      </c>
      <c r="L1602" s="219" t="s">
        <v>13</v>
      </c>
      <c r="M1602" t="s">
        <v>14</v>
      </c>
      <c r="N1602" t="s">
        <v>309</v>
      </c>
      <c r="O1602" t="s">
        <v>1606</v>
      </c>
      <c r="P1602" t="s">
        <v>6481</v>
      </c>
      <c r="Q1602" s="236">
        <v>44651</v>
      </c>
      <c r="R1602" s="236">
        <v>44927</v>
      </c>
      <c r="S1602" t="s">
        <v>8452</v>
      </c>
      <c r="T1602" s="227"/>
      <c r="U1602" s="227"/>
      <c r="V1602" s="227"/>
      <c r="W1602" s="227"/>
      <c r="X1602" s="228"/>
      <c r="Y1602" t="s">
        <v>8518</v>
      </c>
      <c r="Z1602">
        <v>8801712003560</v>
      </c>
      <c r="AA1602" t="s">
        <v>8289</v>
      </c>
      <c r="AB1602" s="233" t="str">
        <f>_xlfn.IFNA(IF(Table[[#This Row],[Programme Partner]]&lt;&gt;Table[[#This Row],[Implementing Partner]],CONCATENATE(Table[[#This Row],[Programme Partner]],"-",Table[[#This Row],[Implementing Partner]]),Table[[#This Row],[Programme Partner]]),"")</f>
        <v>UNICEF-NGOF</v>
      </c>
    </row>
    <row r="1603" spans="1:28" ht="14.4" customHeight="1">
      <c r="A1603" s="183">
        <v>1768</v>
      </c>
      <c r="B1603" s="224" t="s">
        <v>5275</v>
      </c>
      <c r="C1603" s="225" t="s">
        <v>5184</v>
      </c>
      <c r="D1603" s="226" t="s">
        <v>5275</v>
      </c>
      <c r="E1603" s="215" t="s">
        <v>27</v>
      </c>
      <c r="F1603" s="224" t="s">
        <v>8012</v>
      </c>
      <c r="G1603" s="195" t="s">
        <v>8586</v>
      </c>
      <c r="H1603" s="224" t="str">
        <f>IFERROR(VLOOKUP(Table[[#This Row],[Activity Details of Assistance]],WHAT!E:F,2,FALSE),"")</f>
        <v># of door</v>
      </c>
      <c r="I1603" s="224"/>
      <c r="J1603">
        <v>219</v>
      </c>
      <c r="K1603" t="s">
        <v>8280</v>
      </c>
      <c r="L1603" s="219" t="s">
        <v>13</v>
      </c>
      <c r="M1603" t="s">
        <v>14</v>
      </c>
      <c r="N1603" t="s">
        <v>309</v>
      </c>
      <c r="O1603" t="s">
        <v>1606</v>
      </c>
      <c r="P1603" t="s">
        <v>6481</v>
      </c>
      <c r="Q1603" s="236">
        <v>44651</v>
      </c>
      <c r="R1603" s="236">
        <v>44927</v>
      </c>
      <c r="S1603" t="s">
        <v>8452</v>
      </c>
      <c r="T1603" s="227"/>
      <c r="U1603" s="227"/>
      <c r="V1603" s="227"/>
      <c r="W1603" s="227"/>
      <c r="X1603" s="228"/>
      <c r="Y1603" t="s">
        <v>8518</v>
      </c>
      <c r="Z1603">
        <v>8801712003560</v>
      </c>
      <c r="AA1603" t="s">
        <v>8289</v>
      </c>
      <c r="AB1603" s="233" t="str">
        <f>_xlfn.IFNA(IF(Table[[#This Row],[Programme Partner]]&lt;&gt;Table[[#This Row],[Implementing Partner]],CONCATENATE(Table[[#This Row],[Programme Partner]],"-",Table[[#This Row],[Implementing Partner]]),Table[[#This Row],[Programme Partner]]),"")</f>
        <v>UNICEF-NGOF</v>
      </c>
    </row>
    <row r="1604" spans="1:28" ht="14.4" customHeight="1">
      <c r="A1604" s="183">
        <v>1769</v>
      </c>
      <c r="B1604" s="224" t="s">
        <v>5275</v>
      </c>
      <c r="C1604" s="225" t="s">
        <v>5184</v>
      </c>
      <c r="D1604" s="226" t="s">
        <v>5275</v>
      </c>
      <c r="E1604" s="215" t="s">
        <v>27</v>
      </c>
      <c r="F1604" s="224" t="s">
        <v>8012</v>
      </c>
      <c r="G1604" t="s">
        <v>8357</v>
      </c>
      <c r="H1604" s="224" t="str">
        <f>IFERROR(VLOOKUP(Table[[#This Row],[Activity Details of Assistance]],WHAT!E:F,2,FALSE),"")</f>
        <v># of door</v>
      </c>
      <c r="I1604" s="224"/>
      <c r="J1604">
        <v>743</v>
      </c>
      <c r="K1604" t="s">
        <v>8280</v>
      </c>
      <c r="L1604" s="219" t="s">
        <v>13</v>
      </c>
      <c r="M1604" t="s">
        <v>14</v>
      </c>
      <c r="N1604" t="s">
        <v>309</v>
      </c>
      <c r="O1604" t="s">
        <v>1606</v>
      </c>
      <c r="P1604" t="s">
        <v>6481</v>
      </c>
      <c r="Q1604" s="236">
        <v>44651</v>
      </c>
      <c r="R1604" s="236">
        <v>44927</v>
      </c>
      <c r="S1604" t="s">
        <v>8452</v>
      </c>
      <c r="T1604" s="227"/>
      <c r="U1604" s="227"/>
      <c r="V1604" s="227"/>
      <c r="W1604" s="227"/>
      <c r="X1604" s="228"/>
      <c r="Y1604" t="s">
        <v>8518</v>
      </c>
      <c r="Z1604">
        <v>8801712003560</v>
      </c>
      <c r="AA1604" t="s">
        <v>8289</v>
      </c>
      <c r="AB1604" s="233" t="str">
        <f>_xlfn.IFNA(IF(Table[[#This Row],[Programme Partner]]&lt;&gt;Table[[#This Row],[Implementing Partner]],CONCATENATE(Table[[#This Row],[Programme Partner]],"-",Table[[#This Row],[Implementing Partner]]),Table[[#This Row],[Programme Partner]]),"")</f>
        <v>UNICEF-NGOF</v>
      </c>
    </row>
    <row r="1605" spans="1:28" ht="14.4" customHeight="1">
      <c r="A1605" s="183">
        <v>1770</v>
      </c>
      <c r="B1605" s="224" t="s">
        <v>5275</v>
      </c>
      <c r="C1605" s="225" t="s">
        <v>5184</v>
      </c>
      <c r="D1605" s="226" t="s">
        <v>5275</v>
      </c>
      <c r="E1605" s="215" t="s">
        <v>27</v>
      </c>
      <c r="F1605" s="224" t="s">
        <v>8012</v>
      </c>
      <c r="G1605" t="s">
        <v>8019</v>
      </c>
      <c r="H1605" s="224" t="str">
        <f>IFERROR(VLOOKUP(Table[[#This Row],[Activity Details of Assistance]],WHAT!E:F,2,FALSE),"")</f>
        <v>N/A</v>
      </c>
      <c r="I1605" s="224"/>
      <c r="J1605">
        <v>76</v>
      </c>
      <c r="K1605" t="s">
        <v>8280</v>
      </c>
      <c r="L1605" s="219" t="s">
        <v>13</v>
      </c>
      <c r="M1605" t="s">
        <v>14</v>
      </c>
      <c r="N1605" t="s">
        <v>309</v>
      </c>
      <c r="O1605" t="s">
        <v>1606</v>
      </c>
      <c r="P1605" t="s">
        <v>6481</v>
      </c>
      <c r="Q1605" s="236">
        <v>44651</v>
      </c>
      <c r="R1605" s="236">
        <v>44927</v>
      </c>
      <c r="S1605" t="s">
        <v>8452</v>
      </c>
      <c r="T1605" s="227"/>
      <c r="U1605" s="227"/>
      <c r="V1605" s="227"/>
      <c r="W1605" s="227"/>
      <c r="X1605" s="228"/>
      <c r="Y1605" t="s">
        <v>8518</v>
      </c>
      <c r="Z1605">
        <v>8801712003560</v>
      </c>
      <c r="AA1605" t="s">
        <v>8289</v>
      </c>
      <c r="AB1605" s="233" t="str">
        <f>_xlfn.IFNA(IF(Table[[#This Row],[Programme Partner]]&lt;&gt;Table[[#This Row],[Implementing Partner]],CONCATENATE(Table[[#This Row],[Programme Partner]],"-",Table[[#This Row],[Implementing Partner]]),Table[[#This Row],[Programme Partner]]),"")</f>
        <v>UNICEF-NGOF</v>
      </c>
    </row>
    <row r="1606" spans="1:28" ht="14.4" customHeight="1">
      <c r="A1606" s="183">
        <v>1771</v>
      </c>
      <c r="B1606" s="224" t="s">
        <v>5275</v>
      </c>
      <c r="C1606" s="225" t="s">
        <v>5184</v>
      </c>
      <c r="D1606" s="226" t="s">
        <v>5275</v>
      </c>
      <c r="E1606" s="215" t="s">
        <v>27</v>
      </c>
      <c r="F1606" s="224" t="s">
        <v>8013</v>
      </c>
      <c r="G1606" t="s">
        <v>8314</v>
      </c>
      <c r="H1606" s="224" t="str">
        <f>IFERROR(VLOOKUP(Table[[#This Row],[Activity Details of Assistance]],WHAT!E:F,2,FALSE),"")</f>
        <v># of HP sessions at HH level</v>
      </c>
      <c r="I1606" s="224"/>
      <c r="J1606">
        <v>4968</v>
      </c>
      <c r="K1606" t="s">
        <v>8280</v>
      </c>
      <c r="L1606" s="219" t="s">
        <v>13</v>
      </c>
      <c r="M1606" t="s">
        <v>14</v>
      </c>
      <c r="N1606" t="s">
        <v>309</v>
      </c>
      <c r="O1606" t="s">
        <v>1606</v>
      </c>
      <c r="P1606" t="s">
        <v>6481</v>
      </c>
      <c r="Q1606" s="236">
        <v>44651</v>
      </c>
      <c r="R1606" s="236">
        <v>44927</v>
      </c>
      <c r="S1606" t="s">
        <v>8452</v>
      </c>
      <c r="T1606" s="227"/>
      <c r="U1606" s="227"/>
      <c r="V1606" s="227"/>
      <c r="W1606" s="227"/>
      <c r="X1606" s="228"/>
      <c r="Y1606" t="s">
        <v>8518</v>
      </c>
      <c r="Z1606">
        <v>8801712003560</v>
      </c>
      <c r="AA1606" t="s">
        <v>8289</v>
      </c>
      <c r="AB1606" s="233" t="str">
        <f>_xlfn.IFNA(IF(Table[[#This Row],[Programme Partner]]&lt;&gt;Table[[#This Row],[Implementing Partner]],CONCATENATE(Table[[#This Row],[Programme Partner]],"-",Table[[#This Row],[Implementing Partner]]),Table[[#This Row],[Programme Partner]]),"")</f>
        <v>UNICEF-NGOF</v>
      </c>
    </row>
    <row r="1607" spans="1:28" ht="14.4" customHeight="1">
      <c r="A1607" s="183">
        <v>1772</v>
      </c>
      <c r="B1607" s="224" t="s">
        <v>5275</v>
      </c>
      <c r="C1607" s="225" t="s">
        <v>5184</v>
      </c>
      <c r="D1607" s="226" t="s">
        <v>5275</v>
      </c>
      <c r="E1607" s="215" t="s">
        <v>27</v>
      </c>
      <c r="F1607" s="224" t="s">
        <v>8013</v>
      </c>
      <c r="G1607" t="s">
        <v>8019</v>
      </c>
      <c r="H1607" s="224" t="str">
        <f>IFERROR(VLOOKUP(Table[[#This Row],[Activity Details of Assistance]],WHAT!E:F,2,FALSE),"")</f>
        <v>N/A</v>
      </c>
      <c r="I1607" s="224"/>
      <c r="J1607">
        <v>395</v>
      </c>
      <c r="K1607" t="s">
        <v>8280</v>
      </c>
      <c r="L1607" s="219" t="s">
        <v>13</v>
      </c>
      <c r="M1607" t="s">
        <v>14</v>
      </c>
      <c r="N1607" t="s">
        <v>309</v>
      </c>
      <c r="O1607" t="s">
        <v>1606</v>
      </c>
      <c r="P1607" t="s">
        <v>6481</v>
      </c>
      <c r="Q1607" s="236">
        <v>44651</v>
      </c>
      <c r="R1607" s="236">
        <v>44927</v>
      </c>
      <c r="S1607" t="s">
        <v>8452</v>
      </c>
      <c r="T1607" s="227"/>
      <c r="U1607" s="227"/>
      <c r="V1607" s="227"/>
      <c r="W1607" s="227"/>
      <c r="X1607" s="228"/>
      <c r="Y1607" t="s">
        <v>8518</v>
      </c>
      <c r="Z1607">
        <v>8801712003560</v>
      </c>
      <c r="AA1607" t="s">
        <v>8289</v>
      </c>
      <c r="AB1607" s="233" t="str">
        <f>_xlfn.IFNA(IF(Table[[#This Row],[Programme Partner]]&lt;&gt;Table[[#This Row],[Implementing Partner]],CONCATENATE(Table[[#This Row],[Programme Partner]],"-",Table[[#This Row],[Implementing Partner]]),Table[[#This Row],[Programme Partner]]),"")</f>
        <v>UNICEF-NGOF</v>
      </c>
    </row>
    <row r="1608" spans="1:28" ht="14.4" customHeight="1">
      <c r="A1608" s="183">
        <v>1773</v>
      </c>
      <c r="B1608" s="224" t="s">
        <v>5275</v>
      </c>
      <c r="C1608" s="225" t="s">
        <v>5184</v>
      </c>
      <c r="D1608" s="226" t="s">
        <v>5275</v>
      </c>
      <c r="E1608" s="215" t="s">
        <v>27</v>
      </c>
      <c r="F1608" s="224" t="s">
        <v>8014</v>
      </c>
      <c r="G1608" t="s">
        <v>8361</v>
      </c>
      <c r="H1608" s="224" t="str">
        <f>IFERROR(VLOOKUP(Table[[#This Row],[Activity Details of Assistance]],WHAT!E:F,2,FALSE),"")</f>
        <v># of plant</v>
      </c>
      <c r="I1608" s="224"/>
      <c r="J1608">
        <v>5</v>
      </c>
      <c r="K1608" t="s">
        <v>8280</v>
      </c>
      <c r="L1608" s="219" t="s">
        <v>13</v>
      </c>
      <c r="M1608" t="s">
        <v>14</v>
      </c>
      <c r="N1608" t="s">
        <v>309</v>
      </c>
      <c r="O1608" t="s">
        <v>1606</v>
      </c>
      <c r="P1608" t="s">
        <v>6481</v>
      </c>
      <c r="Q1608" s="236">
        <v>44651</v>
      </c>
      <c r="R1608" s="236">
        <v>44927</v>
      </c>
      <c r="S1608" t="s">
        <v>8452</v>
      </c>
      <c r="T1608" s="227"/>
      <c r="U1608" s="227"/>
      <c r="V1608" s="227"/>
      <c r="W1608" s="227"/>
      <c r="X1608" s="228"/>
      <c r="Y1608" t="s">
        <v>8518</v>
      </c>
      <c r="Z1608">
        <v>8801712003560</v>
      </c>
      <c r="AA1608" t="s">
        <v>8289</v>
      </c>
      <c r="AB1608" s="233" t="str">
        <f>_xlfn.IFNA(IF(Table[[#This Row],[Programme Partner]]&lt;&gt;Table[[#This Row],[Implementing Partner]],CONCATENATE(Table[[#This Row],[Programme Partner]],"-",Table[[#This Row],[Implementing Partner]]),Table[[#This Row],[Programme Partner]]),"")</f>
        <v>UNICEF-NGOF</v>
      </c>
    </row>
    <row r="1609" spans="1:28" ht="14.4" customHeight="1">
      <c r="A1609" s="183">
        <v>1774</v>
      </c>
      <c r="B1609" s="224" t="s">
        <v>5275</v>
      </c>
      <c r="C1609" s="225" t="s">
        <v>5184</v>
      </c>
      <c r="D1609" s="197" t="s">
        <v>5275</v>
      </c>
      <c r="E1609" s="215" t="s">
        <v>27</v>
      </c>
      <c r="F1609" s="224" t="s">
        <v>8011</v>
      </c>
      <c r="G1609" s="195" t="s">
        <v>8584</v>
      </c>
      <c r="H1609" s="224" t="str">
        <f>IFERROR(VLOOKUP(Table[[#This Row],[Activity Details of Assistance]],WHAT!E:F,2,FALSE),"")</f>
        <v># of tube well</v>
      </c>
      <c r="I1609" s="224"/>
      <c r="J1609">
        <v>102</v>
      </c>
      <c r="K1609" t="s">
        <v>8280</v>
      </c>
      <c r="L1609" s="219" t="s">
        <v>13</v>
      </c>
      <c r="M1609" t="s">
        <v>14</v>
      </c>
      <c r="N1609" t="s">
        <v>309</v>
      </c>
      <c r="O1609" t="s">
        <v>1606</v>
      </c>
      <c r="P1609" t="s">
        <v>5887</v>
      </c>
      <c r="Q1609" s="236">
        <v>44651</v>
      </c>
      <c r="R1609" s="236">
        <v>44927</v>
      </c>
      <c r="S1609" t="s">
        <v>8452</v>
      </c>
      <c r="T1609" s="227"/>
      <c r="U1609" s="227"/>
      <c r="V1609" s="227"/>
      <c r="W1609" s="227"/>
      <c r="X1609" s="228"/>
      <c r="Y1609" t="s">
        <v>8518</v>
      </c>
      <c r="Z1609">
        <v>8801712003560</v>
      </c>
      <c r="AA1609" t="s">
        <v>8289</v>
      </c>
      <c r="AB1609" s="233" t="str">
        <f>_xlfn.IFNA(IF(Table[[#This Row],[Programme Partner]]&lt;&gt;Table[[#This Row],[Implementing Partner]],CONCATENATE(Table[[#This Row],[Programme Partner]],"-",Table[[#This Row],[Implementing Partner]]),Table[[#This Row],[Programme Partner]]),"")</f>
        <v>UNICEF-NGOF</v>
      </c>
    </row>
    <row r="1610" spans="1:28" ht="14.4" customHeight="1">
      <c r="A1610" s="183">
        <v>1775</v>
      </c>
      <c r="B1610" s="224" t="s">
        <v>5275</v>
      </c>
      <c r="C1610" s="225" t="s">
        <v>5184</v>
      </c>
      <c r="D1610" s="197" t="s">
        <v>5275</v>
      </c>
      <c r="E1610" s="215" t="s">
        <v>27</v>
      </c>
      <c r="F1610" s="224" t="s">
        <v>8011</v>
      </c>
      <c r="G1610" t="s">
        <v>8355</v>
      </c>
      <c r="H1610" s="224" t="str">
        <f>IFERROR(VLOOKUP(Table[[#This Row],[Activity Details of Assistance]],WHAT!E:F,2,FALSE),"")</f>
        <v># of water network</v>
      </c>
      <c r="I1610" s="224"/>
      <c r="J1610">
        <v>12</v>
      </c>
      <c r="K1610" t="s">
        <v>8280</v>
      </c>
      <c r="L1610" s="219" t="s">
        <v>13</v>
      </c>
      <c r="M1610" t="s">
        <v>14</v>
      </c>
      <c r="N1610" t="s">
        <v>309</v>
      </c>
      <c r="O1610" t="s">
        <v>1606</v>
      </c>
      <c r="P1610" t="s">
        <v>5887</v>
      </c>
      <c r="Q1610" s="236">
        <v>44651</v>
      </c>
      <c r="R1610" s="236">
        <v>44927</v>
      </c>
      <c r="S1610" t="s">
        <v>8452</v>
      </c>
      <c r="T1610" s="227"/>
      <c r="U1610" s="227"/>
      <c r="V1610" s="227"/>
      <c r="W1610" s="227"/>
      <c r="X1610" s="228"/>
      <c r="Y1610" t="s">
        <v>8518</v>
      </c>
      <c r="Z1610">
        <v>8801712003560</v>
      </c>
      <c r="AA1610" t="s">
        <v>8289</v>
      </c>
      <c r="AB1610" s="233" t="str">
        <f>_xlfn.IFNA(IF(Table[[#This Row],[Programme Partner]]&lt;&gt;Table[[#This Row],[Implementing Partner]],CONCATENATE(Table[[#This Row],[Programme Partner]],"-",Table[[#This Row],[Implementing Partner]]),Table[[#This Row],[Programme Partner]]),"")</f>
        <v>UNICEF-NGOF</v>
      </c>
    </row>
    <row r="1611" spans="1:28" ht="14.4" customHeight="1">
      <c r="A1611" s="183">
        <v>1776</v>
      </c>
      <c r="B1611" s="224" t="s">
        <v>5275</v>
      </c>
      <c r="C1611" s="225" t="s">
        <v>5184</v>
      </c>
      <c r="D1611" s="197" t="s">
        <v>5275</v>
      </c>
      <c r="E1611" s="215" t="s">
        <v>27</v>
      </c>
      <c r="F1611" s="224" t="s">
        <v>8011</v>
      </c>
      <c r="G1611" t="s">
        <v>8019</v>
      </c>
      <c r="H1611" s="224" t="str">
        <f>IFERROR(VLOOKUP(Table[[#This Row],[Activity Details of Assistance]],WHAT!E:F,2,FALSE),"")</f>
        <v>N/A</v>
      </c>
      <c r="I1611" s="224"/>
      <c r="J1611">
        <v>2</v>
      </c>
      <c r="K1611" t="s">
        <v>8280</v>
      </c>
      <c r="L1611" s="219" t="s">
        <v>13</v>
      </c>
      <c r="M1611" t="s">
        <v>14</v>
      </c>
      <c r="N1611" t="s">
        <v>309</v>
      </c>
      <c r="O1611" t="s">
        <v>1606</v>
      </c>
      <c r="P1611" t="s">
        <v>5887</v>
      </c>
      <c r="Q1611" s="236">
        <v>44651</v>
      </c>
      <c r="R1611" s="236">
        <v>44927</v>
      </c>
      <c r="S1611" t="s">
        <v>8452</v>
      </c>
      <c r="T1611" s="227"/>
      <c r="U1611" s="227"/>
      <c r="V1611" s="227"/>
      <c r="W1611" s="227"/>
      <c r="X1611" s="228"/>
      <c r="Y1611" t="s">
        <v>8518</v>
      </c>
      <c r="Z1611">
        <v>8801712003560</v>
      </c>
      <c r="AA1611" t="s">
        <v>8289</v>
      </c>
      <c r="AB1611" s="233" t="str">
        <f>_xlfn.IFNA(IF(Table[[#This Row],[Programme Partner]]&lt;&gt;Table[[#This Row],[Implementing Partner]],CONCATENATE(Table[[#This Row],[Programme Partner]],"-",Table[[#This Row],[Implementing Partner]]),Table[[#This Row],[Programme Partner]]),"")</f>
        <v>UNICEF-NGOF</v>
      </c>
    </row>
    <row r="1612" spans="1:28" ht="14.4" customHeight="1">
      <c r="A1612" s="183">
        <v>1777</v>
      </c>
      <c r="B1612" s="224" t="s">
        <v>5275</v>
      </c>
      <c r="C1612" s="225" t="s">
        <v>5184</v>
      </c>
      <c r="D1612" s="197" t="s">
        <v>5275</v>
      </c>
      <c r="E1612" s="215" t="s">
        <v>27</v>
      </c>
      <c r="F1612" s="224" t="s">
        <v>8012</v>
      </c>
      <c r="G1612" s="195" t="s">
        <v>8366</v>
      </c>
      <c r="H1612" s="224" t="str">
        <f>IFERROR(VLOOKUP(Table[[#This Row],[Activity Details of Assistance]],WHAT!E:F,2,FALSE),"")</f>
        <v xml:space="preserve"># of door </v>
      </c>
      <c r="I1612" s="224"/>
      <c r="J1612">
        <v>2</v>
      </c>
      <c r="K1612" t="s">
        <v>8280</v>
      </c>
      <c r="L1612" s="219" t="s">
        <v>13</v>
      </c>
      <c r="M1612" t="s">
        <v>14</v>
      </c>
      <c r="N1612" t="s">
        <v>309</v>
      </c>
      <c r="O1612" t="s">
        <v>1606</v>
      </c>
      <c r="P1612" t="s">
        <v>5887</v>
      </c>
      <c r="Q1612" s="236">
        <v>44651</v>
      </c>
      <c r="R1612" s="236">
        <v>44927</v>
      </c>
      <c r="S1612" t="s">
        <v>8452</v>
      </c>
      <c r="T1612" s="227"/>
      <c r="U1612" s="227"/>
      <c r="V1612" s="227"/>
      <c r="W1612" s="227"/>
      <c r="X1612" s="228"/>
      <c r="Y1612" t="s">
        <v>8518</v>
      </c>
      <c r="Z1612">
        <v>8801712003560</v>
      </c>
      <c r="AA1612" t="s">
        <v>8289</v>
      </c>
      <c r="AB1612" s="233" t="str">
        <f>_xlfn.IFNA(IF(Table[[#This Row],[Programme Partner]]&lt;&gt;Table[[#This Row],[Implementing Partner]],CONCATENATE(Table[[#This Row],[Programme Partner]],"-",Table[[#This Row],[Implementing Partner]]),Table[[#This Row],[Programme Partner]]),"")</f>
        <v>UNICEF-NGOF</v>
      </c>
    </row>
    <row r="1613" spans="1:28" ht="14.4" customHeight="1">
      <c r="A1613" s="183">
        <v>1778</v>
      </c>
      <c r="B1613" s="224" t="s">
        <v>5275</v>
      </c>
      <c r="C1613" s="225" t="s">
        <v>5184</v>
      </c>
      <c r="D1613" s="197" t="s">
        <v>5275</v>
      </c>
      <c r="E1613" s="215" t="s">
        <v>27</v>
      </c>
      <c r="F1613" s="224" t="s">
        <v>8012</v>
      </c>
      <c r="G1613" s="195" t="s">
        <v>8585</v>
      </c>
      <c r="H1613" s="224" t="str">
        <f>IFERROR(VLOOKUP(Table[[#This Row],[Activity Details of Assistance]],WHAT!E:F,2,FALSE),"")</f>
        <v xml:space="preserve"># of door </v>
      </c>
      <c r="I1613" s="224"/>
      <c r="J1613">
        <v>34</v>
      </c>
      <c r="K1613" t="s">
        <v>8280</v>
      </c>
      <c r="L1613" s="219" t="s">
        <v>13</v>
      </c>
      <c r="M1613" t="s">
        <v>14</v>
      </c>
      <c r="N1613" t="s">
        <v>309</v>
      </c>
      <c r="O1613" t="s">
        <v>1606</v>
      </c>
      <c r="P1613" t="s">
        <v>5887</v>
      </c>
      <c r="Q1613" s="236">
        <v>44651</v>
      </c>
      <c r="R1613" s="236">
        <v>44927</v>
      </c>
      <c r="S1613" t="s">
        <v>8452</v>
      </c>
      <c r="T1613" s="227"/>
      <c r="U1613" s="227"/>
      <c r="V1613" s="227"/>
      <c r="W1613" s="227"/>
      <c r="X1613" s="228"/>
      <c r="Y1613" t="s">
        <v>8518</v>
      </c>
      <c r="Z1613">
        <v>8801712003560</v>
      </c>
      <c r="AA1613" t="s">
        <v>8289</v>
      </c>
      <c r="AB1613" s="233" t="str">
        <f>_xlfn.IFNA(IF(Table[[#This Row],[Programme Partner]]&lt;&gt;Table[[#This Row],[Implementing Partner]],CONCATENATE(Table[[#This Row],[Programme Partner]],"-",Table[[#This Row],[Implementing Partner]]),Table[[#This Row],[Programme Partner]]),"")</f>
        <v>UNICEF-NGOF</v>
      </c>
    </row>
    <row r="1614" spans="1:28" ht="14.4" customHeight="1">
      <c r="A1614" s="183">
        <v>1779</v>
      </c>
      <c r="B1614" s="224" t="s">
        <v>5275</v>
      </c>
      <c r="C1614" s="225" t="s">
        <v>5184</v>
      </c>
      <c r="D1614" s="197" t="s">
        <v>5275</v>
      </c>
      <c r="E1614" s="215" t="s">
        <v>27</v>
      </c>
      <c r="F1614" s="224" t="s">
        <v>8012</v>
      </c>
      <c r="G1614" t="s">
        <v>8359</v>
      </c>
      <c r="H1614" s="224" t="str">
        <f>IFERROR(VLOOKUP(Table[[#This Row],[Activity Details of Assistance]],WHAT!E:F,2,FALSE),"")</f>
        <v># of FSM Site</v>
      </c>
      <c r="I1614" s="224"/>
      <c r="J1614">
        <v>15</v>
      </c>
      <c r="K1614" t="s">
        <v>8280</v>
      </c>
      <c r="L1614" s="219" t="s">
        <v>13</v>
      </c>
      <c r="M1614" t="s">
        <v>14</v>
      </c>
      <c r="N1614" t="s">
        <v>309</v>
      </c>
      <c r="O1614" t="s">
        <v>1606</v>
      </c>
      <c r="P1614" t="s">
        <v>5887</v>
      </c>
      <c r="Q1614" s="236">
        <v>44651</v>
      </c>
      <c r="R1614" s="236">
        <v>44927</v>
      </c>
      <c r="S1614" t="s">
        <v>8452</v>
      </c>
      <c r="T1614" s="227"/>
      <c r="U1614" s="227"/>
      <c r="V1614" s="227"/>
      <c r="W1614" s="227"/>
      <c r="X1614" s="228"/>
      <c r="Y1614" t="s">
        <v>8518</v>
      </c>
      <c r="Z1614">
        <v>8801712003560</v>
      </c>
      <c r="AA1614" t="s">
        <v>8289</v>
      </c>
      <c r="AB1614" s="233" t="str">
        <f>_xlfn.IFNA(IF(Table[[#This Row],[Programme Partner]]&lt;&gt;Table[[#This Row],[Implementing Partner]],CONCATENATE(Table[[#This Row],[Programme Partner]],"-",Table[[#This Row],[Implementing Partner]]),Table[[#This Row],[Programme Partner]]),"")</f>
        <v>UNICEF-NGOF</v>
      </c>
    </row>
    <row r="1615" spans="1:28" ht="14.4" customHeight="1">
      <c r="A1615" s="183">
        <v>1780</v>
      </c>
      <c r="B1615" s="224" t="s">
        <v>5275</v>
      </c>
      <c r="C1615" s="225" t="s">
        <v>5184</v>
      </c>
      <c r="D1615" s="197" t="s">
        <v>5275</v>
      </c>
      <c r="E1615" s="215" t="s">
        <v>27</v>
      </c>
      <c r="F1615" s="224" t="s">
        <v>8012</v>
      </c>
      <c r="G1615" t="s">
        <v>8367</v>
      </c>
      <c r="H1615" s="224" t="str">
        <f>IFERROR(VLOOKUP(Table[[#This Row],[Activity Details of Assistance]],WHAT!E:F,2,FALSE),"")</f>
        <v># of door</v>
      </c>
      <c r="I1615" s="224"/>
      <c r="J1615">
        <v>3</v>
      </c>
      <c r="K1615" t="s">
        <v>8280</v>
      </c>
      <c r="L1615" s="219" t="s">
        <v>13</v>
      </c>
      <c r="M1615" t="s">
        <v>14</v>
      </c>
      <c r="N1615" t="s">
        <v>309</v>
      </c>
      <c r="O1615" t="s">
        <v>1606</v>
      </c>
      <c r="P1615" t="s">
        <v>5887</v>
      </c>
      <c r="Q1615" s="236">
        <v>44651</v>
      </c>
      <c r="R1615" s="236">
        <v>44927</v>
      </c>
      <c r="S1615" t="s">
        <v>8452</v>
      </c>
      <c r="T1615" s="227"/>
      <c r="U1615" s="227"/>
      <c r="V1615" s="227"/>
      <c r="W1615" s="227"/>
      <c r="X1615" s="228"/>
      <c r="Y1615" t="s">
        <v>8518</v>
      </c>
      <c r="Z1615">
        <v>8801712003560</v>
      </c>
      <c r="AA1615" t="s">
        <v>8289</v>
      </c>
      <c r="AB1615" s="233" t="str">
        <f>_xlfn.IFNA(IF(Table[[#This Row],[Programme Partner]]&lt;&gt;Table[[#This Row],[Implementing Partner]],CONCATENATE(Table[[#This Row],[Programme Partner]],"-",Table[[#This Row],[Implementing Partner]]),Table[[#This Row],[Programme Partner]]),"")</f>
        <v>UNICEF-NGOF</v>
      </c>
    </row>
    <row r="1616" spans="1:28" ht="14.4" customHeight="1">
      <c r="A1616" s="183">
        <v>1781</v>
      </c>
      <c r="B1616" s="224" t="s">
        <v>5275</v>
      </c>
      <c r="C1616" s="225" t="s">
        <v>5184</v>
      </c>
      <c r="D1616" s="197" t="s">
        <v>5275</v>
      </c>
      <c r="E1616" s="215" t="s">
        <v>27</v>
      </c>
      <c r="F1616" s="224" t="s">
        <v>8012</v>
      </c>
      <c r="G1616" s="195" t="s">
        <v>8586</v>
      </c>
      <c r="H1616" s="224" t="str">
        <f>IFERROR(VLOOKUP(Table[[#This Row],[Activity Details of Assistance]],WHAT!E:F,2,FALSE),"")</f>
        <v># of door</v>
      </c>
      <c r="I1616" s="224"/>
      <c r="J1616">
        <v>139</v>
      </c>
      <c r="K1616" t="s">
        <v>8280</v>
      </c>
      <c r="L1616" s="219" t="s">
        <v>13</v>
      </c>
      <c r="M1616" t="s">
        <v>14</v>
      </c>
      <c r="N1616" t="s">
        <v>309</v>
      </c>
      <c r="O1616" t="s">
        <v>1606</v>
      </c>
      <c r="P1616" t="s">
        <v>5887</v>
      </c>
      <c r="Q1616" s="236">
        <v>44651</v>
      </c>
      <c r="R1616" s="236">
        <v>44927</v>
      </c>
      <c r="S1616" t="s">
        <v>8452</v>
      </c>
      <c r="T1616" s="227"/>
      <c r="U1616" s="227"/>
      <c r="V1616" s="227"/>
      <c r="W1616" s="227"/>
      <c r="X1616" s="228"/>
      <c r="Y1616" t="s">
        <v>8518</v>
      </c>
      <c r="Z1616">
        <v>8801712003560</v>
      </c>
      <c r="AA1616" t="s">
        <v>8289</v>
      </c>
      <c r="AB1616" s="233" t="str">
        <f>_xlfn.IFNA(IF(Table[[#This Row],[Programme Partner]]&lt;&gt;Table[[#This Row],[Implementing Partner]],CONCATENATE(Table[[#This Row],[Programme Partner]],"-",Table[[#This Row],[Implementing Partner]]),Table[[#This Row],[Programme Partner]]),"")</f>
        <v>UNICEF-NGOF</v>
      </c>
    </row>
    <row r="1617" spans="1:28" ht="14.4" customHeight="1">
      <c r="A1617" s="183">
        <v>1782</v>
      </c>
      <c r="B1617" s="224" t="s">
        <v>5275</v>
      </c>
      <c r="C1617" s="225" t="s">
        <v>5184</v>
      </c>
      <c r="D1617" s="197" t="s">
        <v>5275</v>
      </c>
      <c r="E1617" s="215" t="s">
        <v>27</v>
      </c>
      <c r="F1617" s="224" t="s">
        <v>8012</v>
      </c>
      <c r="G1617" t="s">
        <v>8357</v>
      </c>
      <c r="H1617" s="224" t="str">
        <f>IFERROR(VLOOKUP(Table[[#This Row],[Activity Details of Assistance]],WHAT!E:F,2,FALSE),"")</f>
        <v># of door</v>
      </c>
      <c r="I1617" s="224"/>
      <c r="J1617">
        <v>1601</v>
      </c>
      <c r="K1617" t="s">
        <v>8280</v>
      </c>
      <c r="L1617" s="219" t="s">
        <v>13</v>
      </c>
      <c r="M1617" t="s">
        <v>14</v>
      </c>
      <c r="N1617" t="s">
        <v>309</v>
      </c>
      <c r="O1617" t="s">
        <v>1606</v>
      </c>
      <c r="P1617" t="s">
        <v>5887</v>
      </c>
      <c r="Q1617" s="236">
        <v>44651</v>
      </c>
      <c r="R1617" s="236">
        <v>44927</v>
      </c>
      <c r="S1617" t="s">
        <v>8452</v>
      </c>
      <c r="T1617" s="227"/>
      <c r="U1617" s="227"/>
      <c r="V1617" s="227"/>
      <c r="W1617" s="227"/>
      <c r="X1617" s="228"/>
      <c r="Y1617" t="s">
        <v>8518</v>
      </c>
      <c r="Z1617">
        <v>8801712003560</v>
      </c>
      <c r="AA1617" t="s">
        <v>8289</v>
      </c>
      <c r="AB1617" s="233" t="str">
        <f>_xlfn.IFNA(IF(Table[[#This Row],[Programme Partner]]&lt;&gt;Table[[#This Row],[Implementing Partner]],CONCATENATE(Table[[#This Row],[Programme Partner]],"-",Table[[#This Row],[Implementing Partner]]),Table[[#This Row],[Programme Partner]]),"")</f>
        <v>UNICEF-NGOF</v>
      </c>
    </row>
    <row r="1618" spans="1:28" ht="14.4" customHeight="1">
      <c r="A1618" s="183">
        <v>1783</v>
      </c>
      <c r="B1618" s="224" t="s">
        <v>5275</v>
      </c>
      <c r="C1618" s="225" t="s">
        <v>5184</v>
      </c>
      <c r="D1618" s="197" t="s">
        <v>5275</v>
      </c>
      <c r="E1618" s="215" t="s">
        <v>27</v>
      </c>
      <c r="F1618" s="224" t="s">
        <v>8012</v>
      </c>
      <c r="G1618" t="s">
        <v>8019</v>
      </c>
      <c r="H1618" s="224" t="str">
        <f>IFERROR(VLOOKUP(Table[[#This Row],[Activity Details of Assistance]],WHAT!E:F,2,FALSE),"")</f>
        <v>N/A</v>
      </c>
      <c r="I1618" s="224"/>
      <c r="J1618">
        <v>69</v>
      </c>
      <c r="K1618" t="s">
        <v>8280</v>
      </c>
      <c r="L1618" s="219" t="s">
        <v>13</v>
      </c>
      <c r="M1618" t="s">
        <v>14</v>
      </c>
      <c r="N1618" t="s">
        <v>309</v>
      </c>
      <c r="O1618" t="s">
        <v>1606</v>
      </c>
      <c r="P1618" t="s">
        <v>5887</v>
      </c>
      <c r="Q1618" s="236">
        <v>44651</v>
      </c>
      <c r="R1618" s="236">
        <v>44927</v>
      </c>
      <c r="S1618" t="s">
        <v>8452</v>
      </c>
      <c r="T1618" s="227"/>
      <c r="U1618" s="227"/>
      <c r="V1618" s="227"/>
      <c r="W1618" s="227"/>
      <c r="X1618" s="228"/>
      <c r="Y1618" t="s">
        <v>8518</v>
      </c>
      <c r="Z1618">
        <v>8801712003560</v>
      </c>
      <c r="AA1618" t="s">
        <v>8289</v>
      </c>
      <c r="AB1618" s="233" t="str">
        <f>_xlfn.IFNA(IF(Table[[#This Row],[Programme Partner]]&lt;&gt;Table[[#This Row],[Implementing Partner]],CONCATENATE(Table[[#This Row],[Programme Partner]],"-",Table[[#This Row],[Implementing Partner]]),Table[[#This Row],[Programme Partner]]),"")</f>
        <v>UNICEF-NGOF</v>
      </c>
    </row>
    <row r="1619" spans="1:28" ht="14.4" customHeight="1">
      <c r="A1619" s="183">
        <v>1784</v>
      </c>
      <c r="B1619" s="224" t="s">
        <v>5275</v>
      </c>
      <c r="C1619" s="225" t="s">
        <v>5184</v>
      </c>
      <c r="D1619" s="197" t="s">
        <v>5275</v>
      </c>
      <c r="E1619" s="215" t="s">
        <v>27</v>
      </c>
      <c r="F1619" s="224" t="s">
        <v>8013</v>
      </c>
      <c r="G1619" t="s">
        <v>8314</v>
      </c>
      <c r="H1619" s="224" t="str">
        <f>IFERROR(VLOOKUP(Table[[#This Row],[Activity Details of Assistance]],WHAT!E:F,2,FALSE),"")</f>
        <v># of HP sessions at HH level</v>
      </c>
      <c r="I1619" s="224"/>
      <c r="J1619">
        <v>6146</v>
      </c>
      <c r="K1619" t="s">
        <v>8280</v>
      </c>
      <c r="L1619" s="219" t="s">
        <v>13</v>
      </c>
      <c r="M1619" t="s">
        <v>14</v>
      </c>
      <c r="N1619" t="s">
        <v>309</v>
      </c>
      <c r="O1619" t="s">
        <v>1606</v>
      </c>
      <c r="P1619" t="s">
        <v>5887</v>
      </c>
      <c r="Q1619" s="236">
        <v>44651</v>
      </c>
      <c r="R1619" s="236">
        <v>44927</v>
      </c>
      <c r="S1619" t="s">
        <v>8452</v>
      </c>
      <c r="T1619" s="227"/>
      <c r="U1619" s="227"/>
      <c r="V1619" s="227"/>
      <c r="W1619" s="227"/>
      <c r="X1619" s="228"/>
      <c r="Y1619" t="s">
        <v>8518</v>
      </c>
      <c r="Z1619">
        <v>8801712003560</v>
      </c>
      <c r="AA1619" t="s">
        <v>8289</v>
      </c>
      <c r="AB1619" s="233" t="str">
        <f>_xlfn.IFNA(IF(Table[[#This Row],[Programme Partner]]&lt;&gt;Table[[#This Row],[Implementing Partner]],CONCATENATE(Table[[#This Row],[Programme Partner]],"-",Table[[#This Row],[Implementing Partner]]),Table[[#This Row],[Programme Partner]]),"")</f>
        <v>UNICEF-NGOF</v>
      </c>
    </row>
    <row r="1620" spans="1:28" ht="14.4" customHeight="1">
      <c r="A1620" s="183">
        <v>1785</v>
      </c>
      <c r="B1620" s="224" t="s">
        <v>5275</v>
      </c>
      <c r="C1620" s="225" t="s">
        <v>5184</v>
      </c>
      <c r="D1620" s="197" t="s">
        <v>5275</v>
      </c>
      <c r="E1620" s="215" t="s">
        <v>27</v>
      </c>
      <c r="F1620" s="224" t="s">
        <v>8013</v>
      </c>
      <c r="G1620" t="s">
        <v>8019</v>
      </c>
      <c r="H1620" s="224" t="str">
        <f>IFERROR(VLOOKUP(Table[[#This Row],[Activity Details of Assistance]],WHAT!E:F,2,FALSE),"")</f>
        <v>N/A</v>
      </c>
      <c r="I1620" s="224"/>
      <c r="J1620">
        <v>732</v>
      </c>
      <c r="K1620" t="s">
        <v>8280</v>
      </c>
      <c r="L1620" s="219" t="s">
        <v>13</v>
      </c>
      <c r="M1620" t="s">
        <v>14</v>
      </c>
      <c r="N1620" t="s">
        <v>309</v>
      </c>
      <c r="O1620" t="s">
        <v>1606</v>
      </c>
      <c r="P1620" t="s">
        <v>5887</v>
      </c>
      <c r="Q1620" s="236">
        <v>44651</v>
      </c>
      <c r="R1620" s="236">
        <v>44927</v>
      </c>
      <c r="S1620" t="s">
        <v>8452</v>
      </c>
      <c r="T1620" s="227"/>
      <c r="U1620" s="227"/>
      <c r="V1620" s="227"/>
      <c r="W1620" s="227"/>
      <c r="X1620" s="228"/>
      <c r="Y1620" t="s">
        <v>8518</v>
      </c>
      <c r="Z1620">
        <v>8801712003560</v>
      </c>
      <c r="AA1620" t="s">
        <v>8289</v>
      </c>
      <c r="AB1620" s="233" t="str">
        <f>_xlfn.IFNA(IF(Table[[#This Row],[Programme Partner]]&lt;&gt;Table[[#This Row],[Implementing Partner]],CONCATENATE(Table[[#This Row],[Programme Partner]],"-",Table[[#This Row],[Implementing Partner]]),Table[[#This Row],[Programme Partner]]),"")</f>
        <v>UNICEF-NGOF</v>
      </c>
    </row>
    <row r="1621" spans="1:28" ht="14.4" customHeight="1">
      <c r="A1621" s="183">
        <v>1786</v>
      </c>
      <c r="B1621" s="224" t="s">
        <v>5275</v>
      </c>
      <c r="C1621" s="225" t="s">
        <v>5184</v>
      </c>
      <c r="D1621" s="226" t="s">
        <v>5275</v>
      </c>
      <c r="E1621" s="215" t="s">
        <v>27</v>
      </c>
      <c r="F1621" s="224" t="s">
        <v>8014</v>
      </c>
      <c r="G1621" t="s">
        <v>8361</v>
      </c>
      <c r="H1621" s="224" t="str">
        <f>IFERROR(VLOOKUP(Table[[#This Row],[Activity Details of Assistance]],WHAT!E:F,2,FALSE),"")</f>
        <v># of plant</v>
      </c>
      <c r="I1621" s="224"/>
      <c r="J1621">
        <v>5</v>
      </c>
      <c r="K1621" t="s">
        <v>8280</v>
      </c>
      <c r="L1621" s="219" t="s">
        <v>13</v>
      </c>
      <c r="M1621" t="s">
        <v>14</v>
      </c>
      <c r="N1621" t="s">
        <v>309</v>
      </c>
      <c r="O1621" t="s">
        <v>1606</v>
      </c>
      <c r="P1621" t="s">
        <v>5887</v>
      </c>
      <c r="Q1621" s="236">
        <v>44651</v>
      </c>
      <c r="R1621" s="236">
        <v>44927</v>
      </c>
      <c r="S1621" t="s">
        <v>8452</v>
      </c>
      <c r="T1621" s="227"/>
      <c r="U1621" s="227"/>
      <c r="V1621" s="227"/>
      <c r="W1621" s="227"/>
      <c r="X1621" s="228"/>
      <c r="Y1621" t="s">
        <v>8518</v>
      </c>
      <c r="Z1621">
        <v>8801712003560</v>
      </c>
      <c r="AA1621" t="s">
        <v>8289</v>
      </c>
      <c r="AB1621" s="233" t="str">
        <f>_xlfn.IFNA(IF(Table[[#This Row],[Programme Partner]]&lt;&gt;Table[[#This Row],[Implementing Partner]],CONCATENATE(Table[[#This Row],[Programme Partner]],"-",Table[[#This Row],[Implementing Partner]]),Table[[#This Row],[Programme Partner]]),"")</f>
        <v>UNICEF-NGOF</v>
      </c>
    </row>
    <row r="1622" spans="1:28" ht="14.4" customHeight="1">
      <c r="A1622" s="183">
        <v>1787</v>
      </c>
      <c r="B1622" s="224" t="s">
        <v>8031</v>
      </c>
      <c r="C1622" s="225" t="s">
        <v>8031</v>
      </c>
      <c r="D1622" s="197" t="s">
        <v>8639</v>
      </c>
      <c r="E1622" s="215" t="s">
        <v>27</v>
      </c>
      <c r="F1622" s="224" t="s">
        <v>8011</v>
      </c>
      <c r="G1622" t="s">
        <v>8019</v>
      </c>
      <c r="H1622" s="224" t="str">
        <f>IFERROR(VLOOKUP(Table[[#This Row],[Activity Details of Assistance]],WHAT!E:F,2,FALSE),"")</f>
        <v>N/A</v>
      </c>
      <c r="I1622" s="224"/>
      <c r="J1622">
        <v>30000</v>
      </c>
      <c r="K1622" t="s">
        <v>8280</v>
      </c>
      <c r="L1622" s="219" t="s">
        <v>13</v>
      </c>
      <c r="M1622" t="s">
        <v>14</v>
      </c>
      <c r="N1622" t="s">
        <v>307</v>
      </c>
      <c r="O1622" t="s">
        <v>1599</v>
      </c>
      <c r="P1622" t="s">
        <v>4720</v>
      </c>
      <c r="Q1622" s="236">
        <v>44651</v>
      </c>
      <c r="R1622" s="236">
        <v>44866</v>
      </c>
      <c r="S1622" t="s">
        <v>8452</v>
      </c>
      <c r="T1622" s="227"/>
      <c r="U1622" s="227"/>
      <c r="V1622" s="227"/>
      <c r="W1622" s="227"/>
      <c r="X1622" s="228"/>
      <c r="Y1622" t="s">
        <v>8295</v>
      </c>
      <c r="Z1622">
        <v>8801712024697</v>
      </c>
      <c r="AA1622" t="s">
        <v>8296</v>
      </c>
      <c r="AB1622" s="233" t="str">
        <f>_xlfn.IFNA(IF(Table[[#This Row],[Programme Partner]]&lt;&gt;Table[[#This Row],[Implementing Partner]],CONCATENATE(Table[[#This Row],[Programme Partner]],"-",Table[[#This Row],[Implementing Partner]]),Table[[#This Row],[Programme Partner]]),"")</f>
        <v>NABOLOK</v>
      </c>
    </row>
    <row r="1623" spans="1:28" ht="14.4" customHeight="1">
      <c r="A1623" s="183">
        <v>1788</v>
      </c>
      <c r="B1623" s="224" t="s">
        <v>8031</v>
      </c>
      <c r="C1623" s="225" t="s">
        <v>8031</v>
      </c>
      <c r="D1623" s="197" t="s">
        <v>8639</v>
      </c>
      <c r="E1623" s="215" t="s">
        <v>27</v>
      </c>
      <c r="F1623" s="224" t="s">
        <v>8011</v>
      </c>
      <c r="G1623" t="s">
        <v>8019</v>
      </c>
      <c r="H1623" s="224" t="str">
        <f>IFERROR(VLOOKUP(Table[[#This Row],[Activity Details of Assistance]],WHAT!E:F,2,FALSE),"")</f>
        <v>N/A</v>
      </c>
      <c r="I1623" s="224"/>
      <c r="J1623">
        <v>115000</v>
      </c>
      <c r="K1623" t="s">
        <v>8280</v>
      </c>
      <c r="L1623" s="219" t="s">
        <v>13</v>
      </c>
      <c r="M1623" t="s">
        <v>14</v>
      </c>
      <c r="N1623" t="s">
        <v>307</v>
      </c>
      <c r="O1623" t="s">
        <v>1599</v>
      </c>
      <c r="P1623" t="s">
        <v>4717</v>
      </c>
      <c r="Q1623" s="236">
        <v>44651</v>
      </c>
      <c r="R1623" s="236">
        <v>44866</v>
      </c>
      <c r="S1623" t="s">
        <v>8452</v>
      </c>
      <c r="T1623" s="227"/>
      <c r="U1623" s="227"/>
      <c r="V1623" s="227"/>
      <c r="W1623" s="227"/>
      <c r="X1623" s="228"/>
      <c r="Y1623" t="s">
        <v>8295</v>
      </c>
      <c r="Z1623">
        <v>8801712024697</v>
      </c>
      <c r="AA1623" t="s">
        <v>8296</v>
      </c>
      <c r="AB1623" s="233" t="str">
        <f>_xlfn.IFNA(IF(Table[[#This Row],[Programme Partner]]&lt;&gt;Table[[#This Row],[Implementing Partner]],CONCATENATE(Table[[#This Row],[Programme Partner]],"-",Table[[#This Row],[Implementing Partner]]),Table[[#This Row],[Programme Partner]]),"")</f>
        <v>NABOLOK</v>
      </c>
    </row>
    <row r="1624" spans="1:28" ht="14.4" customHeight="1">
      <c r="A1624" s="183">
        <v>1789</v>
      </c>
      <c r="B1624" s="224" t="s">
        <v>8031</v>
      </c>
      <c r="C1624" s="225" t="s">
        <v>8031</v>
      </c>
      <c r="D1624" s="197" t="s">
        <v>8639</v>
      </c>
      <c r="E1624" s="215" t="s">
        <v>27</v>
      </c>
      <c r="F1624" s="224" t="s">
        <v>8012</v>
      </c>
      <c r="G1624" s="195" t="s">
        <v>8585</v>
      </c>
      <c r="H1624" s="224" t="str">
        <f>IFERROR(VLOOKUP(Table[[#This Row],[Activity Details of Assistance]],WHAT!E:F,2,FALSE),"")</f>
        <v xml:space="preserve"># of door </v>
      </c>
      <c r="I1624" s="224"/>
      <c r="J1624">
        <v>51</v>
      </c>
      <c r="K1624" t="s">
        <v>8280</v>
      </c>
      <c r="L1624" s="219" t="s">
        <v>13</v>
      </c>
      <c r="M1624" t="s">
        <v>14</v>
      </c>
      <c r="N1624" t="s">
        <v>307</v>
      </c>
      <c r="O1624" t="s">
        <v>1599</v>
      </c>
      <c r="P1624" t="s">
        <v>4717</v>
      </c>
      <c r="Q1624" s="236">
        <v>44651</v>
      </c>
      <c r="R1624" s="236">
        <v>44866</v>
      </c>
      <c r="S1624" t="s">
        <v>8452</v>
      </c>
      <c r="T1624" s="227"/>
      <c r="U1624" s="227"/>
      <c r="V1624" s="227"/>
      <c r="W1624" s="227"/>
      <c r="X1624" s="228"/>
      <c r="Y1624" t="s">
        <v>8295</v>
      </c>
      <c r="Z1624">
        <v>8801712024697</v>
      </c>
      <c r="AA1624" t="s">
        <v>8296</v>
      </c>
      <c r="AB1624" s="233" t="str">
        <f>_xlfn.IFNA(IF(Table[[#This Row],[Programme Partner]]&lt;&gt;Table[[#This Row],[Implementing Partner]],CONCATENATE(Table[[#This Row],[Programme Partner]],"-",Table[[#This Row],[Implementing Partner]]),Table[[#This Row],[Programme Partner]]),"")</f>
        <v>NABOLOK</v>
      </c>
    </row>
    <row r="1625" spans="1:28" ht="14.4" customHeight="1">
      <c r="A1625" s="183">
        <v>1790</v>
      </c>
      <c r="B1625" s="224" t="s">
        <v>8031</v>
      </c>
      <c r="C1625" s="225" t="s">
        <v>8031</v>
      </c>
      <c r="D1625" s="197" t="s">
        <v>8639</v>
      </c>
      <c r="E1625" s="215" t="s">
        <v>27</v>
      </c>
      <c r="F1625" s="224" t="s">
        <v>8012</v>
      </c>
      <c r="G1625" t="s">
        <v>8359</v>
      </c>
      <c r="H1625" s="224" t="str">
        <f>IFERROR(VLOOKUP(Table[[#This Row],[Activity Details of Assistance]],WHAT!E:F,2,FALSE),"")</f>
        <v># of FSM Site</v>
      </c>
      <c r="I1625" s="224"/>
      <c r="J1625">
        <v>3</v>
      </c>
      <c r="K1625" t="s">
        <v>8280</v>
      </c>
      <c r="L1625" s="219" t="s">
        <v>13</v>
      </c>
      <c r="M1625" t="s">
        <v>14</v>
      </c>
      <c r="N1625" t="s">
        <v>307</v>
      </c>
      <c r="O1625" t="s">
        <v>1599</v>
      </c>
      <c r="P1625" t="s">
        <v>4717</v>
      </c>
      <c r="Q1625" s="236">
        <v>44651</v>
      </c>
      <c r="R1625" s="236">
        <v>44866</v>
      </c>
      <c r="S1625" t="s">
        <v>8452</v>
      </c>
      <c r="T1625" s="227"/>
      <c r="U1625" s="227"/>
      <c r="V1625" s="227"/>
      <c r="W1625" s="227"/>
      <c r="X1625" s="228"/>
      <c r="Y1625" t="s">
        <v>8295</v>
      </c>
      <c r="Z1625">
        <v>8801712024697</v>
      </c>
      <c r="AA1625" t="s">
        <v>8296</v>
      </c>
      <c r="AB1625" s="233" t="str">
        <f>_xlfn.IFNA(IF(Table[[#This Row],[Programme Partner]]&lt;&gt;Table[[#This Row],[Implementing Partner]],CONCATENATE(Table[[#This Row],[Programme Partner]],"-",Table[[#This Row],[Implementing Partner]]),Table[[#This Row],[Programme Partner]]),"")</f>
        <v>NABOLOK</v>
      </c>
    </row>
    <row r="1626" spans="1:28" ht="14.4" customHeight="1">
      <c r="A1626" s="183">
        <v>1791</v>
      </c>
      <c r="B1626" s="224" t="s">
        <v>8031</v>
      </c>
      <c r="C1626" s="225" t="s">
        <v>8031</v>
      </c>
      <c r="D1626" s="197" t="s">
        <v>8639</v>
      </c>
      <c r="E1626" s="215" t="s">
        <v>27</v>
      </c>
      <c r="F1626" s="224" t="s">
        <v>8012</v>
      </c>
      <c r="G1626" t="s">
        <v>8354</v>
      </c>
      <c r="H1626" s="224" t="str">
        <f>IFERROR(VLOOKUP(Table[[#This Row],[Activity Details of Assistance]],WHAT!E:F,2,FALSE),"")</f>
        <v># of door</v>
      </c>
      <c r="I1626" s="224"/>
      <c r="J1626">
        <v>1</v>
      </c>
      <c r="K1626" t="s">
        <v>8280</v>
      </c>
      <c r="L1626" s="219" t="s">
        <v>13</v>
      </c>
      <c r="M1626" t="s">
        <v>14</v>
      </c>
      <c r="N1626" t="s">
        <v>307</v>
      </c>
      <c r="O1626" t="s">
        <v>1599</v>
      </c>
      <c r="P1626" t="s">
        <v>4717</v>
      </c>
      <c r="Q1626" s="236">
        <v>44651</v>
      </c>
      <c r="R1626" s="236">
        <v>44866</v>
      </c>
      <c r="S1626" t="s">
        <v>8452</v>
      </c>
      <c r="T1626" s="227"/>
      <c r="U1626" s="227"/>
      <c r="V1626" s="227"/>
      <c r="W1626" s="227"/>
      <c r="X1626" s="228"/>
      <c r="Y1626" t="s">
        <v>8295</v>
      </c>
      <c r="Z1626">
        <v>8801712024697</v>
      </c>
      <c r="AA1626" t="s">
        <v>8296</v>
      </c>
      <c r="AB1626" s="233" t="str">
        <f>_xlfn.IFNA(IF(Table[[#This Row],[Programme Partner]]&lt;&gt;Table[[#This Row],[Implementing Partner]],CONCATENATE(Table[[#This Row],[Programme Partner]],"-",Table[[#This Row],[Implementing Partner]]),Table[[#This Row],[Programme Partner]]),"")</f>
        <v>NABOLOK</v>
      </c>
    </row>
    <row r="1627" spans="1:28" ht="14.4" customHeight="1">
      <c r="A1627" s="183">
        <v>1792</v>
      </c>
      <c r="B1627" s="224" t="s">
        <v>8031</v>
      </c>
      <c r="C1627" s="225" t="s">
        <v>8031</v>
      </c>
      <c r="D1627" s="197" t="s">
        <v>8639</v>
      </c>
      <c r="E1627" s="215" t="s">
        <v>27</v>
      </c>
      <c r="F1627" s="224" t="s">
        <v>8012</v>
      </c>
      <c r="G1627" s="195" t="s">
        <v>8586</v>
      </c>
      <c r="H1627" s="224" t="str">
        <f>IFERROR(VLOOKUP(Table[[#This Row],[Activity Details of Assistance]],WHAT!E:F,2,FALSE),"")</f>
        <v># of door</v>
      </c>
      <c r="I1627" s="224"/>
      <c r="J1627">
        <v>316</v>
      </c>
      <c r="K1627" t="s">
        <v>8280</v>
      </c>
      <c r="L1627" s="219" t="s">
        <v>13</v>
      </c>
      <c r="M1627" t="s">
        <v>14</v>
      </c>
      <c r="N1627" t="s">
        <v>307</v>
      </c>
      <c r="O1627" t="s">
        <v>1599</v>
      </c>
      <c r="P1627" t="s">
        <v>4717</v>
      </c>
      <c r="Q1627" s="236">
        <v>44651</v>
      </c>
      <c r="R1627" s="236">
        <v>44866</v>
      </c>
      <c r="S1627" t="s">
        <v>8452</v>
      </c>
      <c r="T1627" s="227"/>
      <c r="U1627" s="227"/>
      <c r="V1627" s="227"/>
      <c r="W1627" s="227"/>
      <c r="X1627" s="228"/>
      <c r="Y1627" t="s">
        <v>8295</v>
      </c>
      <c r="Z1627">
        <v>8801712024697</v>
      </c>
      <c r="AA1627" t="s">
        <v>8296</v>
      </c>
      <c r="AB1627" s="233" t="str">
        <f>_xlfn.IFNA(IF(Table[[#This Row],[Programme Partner]]&lt;&gt;Table[[#This Row],[Implementing Partner]],CONCATENATE(Table[[#This Row],[Programme Partner]],"-",Table[[#This Row],[Implementing Partner]]),Table[[#This Row],[Programme Partner]]),"")</f>
        <v>NABOLOK</v>
      </c>
    </row>
    <row r="1628" spans="1:28" ht="14.4" customHeight="1">
      <c r="A1628" s="183">
        <v>1793</v>
      </c>
      <c r="B1628" s="224" t="s">
        <v>8031</v>
      </c>
      <c r="C1628" s="225" t="s">
        <v>8031</v>
      </c>
      <c r="D1628" s="197" t="s">
        <v>8639</v>
      </c>
      <c r="E1628" s="215" t="s">
        <v>27</v>
      </c>
      <c r="F1628" s="224" t="s">
        <v>8012</v>
      </c>
      <c r="G1628" t="s">
        <v>8357</v>
      </c>
      <c r="H1628" s="224" t="str">
        <f>IFERROR(VLOOKUP(Table[[#This Row],[Activity Details of Assistance]],WHAT!E:F,2,FALSE),"")</f>
        <v># of door</v>
      </c>
      <c r="I1628" s="224"/>
      <c r="J1628">
        <v>82</v>
      </c>
      <c r="K1628" t="s">
        <v>8280</v>
      </c>
      <c r="L1628" s="219" t="s">
        <v>13</v>
      </c>
      <c r="M1628" t="s">
        <v>14</v>
      </c>
      <c r="N1628" t="s">
        <v>307</v>
      </c>
      <c r="O1628" t="s">
        <v>1599</v>
      </c>
      <c r="P1628" t="s">
        <v>4717</v>
      </c>
      <c r="Q1628" s="236">
        <v>44651</v>
      </c>
      <c r="R1628" s="236">
        <v>44866</v>
      </c>
      <c r="S1628" t="s">
        <v>8452</v>
      </c>
      <c r="T1628" s="227"/>
      <c r="U1628" s="227"/>
      <c r="V1628" s="227"/>
      <c r="W1628" s="227"/>
      <c r="X1628" s="228"/>
      <c r="Y1628" t="s">
        <v>8295</v>
      </c>
      <c r="Z1628">
        <v>8801712024697</v>
      </c>
      <c r="AA1628" t="s">
        <v>8296</v>
      </c>
      <c r="AB1628" s="233" t="str">
        <f>_xlfn.IFNA(IF(Table[[#This Row],[Programme Partner]]&lt;&gt;Table[[#This Row],[Implementing Partner]],CONCATENATE(Table[[#This Row],[Programme Partner]],"-",Table[[#This Row],[Implementing Partner]]),Table[[#This Row],[Programme Partner]]),"")</f>
        <v>NABOLOK</v>
      </c>
    </row>
    <row r="1629" spans="1:28" ht="14.4" customHeight="1">
      <c r="A1629" s="183">
        <v>1794</v>
      </c>
      <c r="B1629" s="224" t="s">
        <v>8031</v>
      </c>
      <c r="C1629" s="225" t="s">
        <v>8031</v>
      </c>
      <c r="D1629" s="197" t="s">
        <v>8639</v>
      </c>
      <c r="E1629" s="215" t="s">
        <v>27</v>
      </c>
      <c r="F1629" s="224" t="s">
        <v>8013</v>
      </c>
      <c r="G1629" t="s">
        <v>8313</v>
      </c>
      <c r="H1629" s="224" t="str">
        <f>IFERROR(VLOOKUP(Table[[#This Row],[Activity Details of Assistance]],WHAT!E:F,2,FALSE),"")</f>
        <v># of HP sessions at community level</v>
      </c>
      <c r="I1629" s="224"/>
      <c r="J1629">
        <v>850</v>
      </c>
      <c r="K1629" t="s">
        <v>8280</v>
      </c>
      <c r="L1629" s="219" t="s">
        <v>13</v>
      </c>
      <c r="M1629" t="s">
        <v>14</v>
      </c>
      <c r="N1629" t="s">
        <v>307</v>
      </c>
      <c r="O1629" t="s">
        <v>1599</v>
      </c>
      <c r="P1629" t="s">
        <v>4717</v>
      </c>
      <c r="Q1629" s="236">
        <v>44651</v>
      </c>
      <c r="R1629" s="236">
        <v>44866</v>
      </c>
      <c r="S1629" t="s">
        <v>8452</v>
      </c>
      <c r="T1629" s="227"/>
      <c r="U1629" s="227"/>
      <c r="V1629" s="227"/>
      <c r="W1629" s="227"/>
      <c r="X1629" s="228"/>
      <c r="Y1629" t="s">
        <v>8295</v>
      </c>
      <c r="Z1629">
        <v>8801712024697</v>
      </c>
      <c r="AA1629" t="s">
        <v>8296</v>
      </c>
      <c r="AB1629" s="233" t="str">
        <f>_xlfn.IFNA(IF(Table[[#This Row],[Programme Partner]]&lt;&gt;Table[[#This Row],[Implementing Partner]],CONCATENATE(Table[[#This Row],[Programme Partner]],"-",Table[[#This Row],[Implementing Partner]]),Table[[#This Row],[Programme Partner]]),"")</f>
        <v>NABOLOK</v>
      </c>
    </row>
    <row r="1630" spans="1:28" ht="14.4" customHeight="1">
      <c r="A1630" s="183">
        <v>1795</v>
      </c>
      <c r="B1630" s="224" t="s">
        <v>8031</v>
      </c>
      <c r="C1630" s="225" t="s">
        <v>8031</v>
      </c>
      <c r="D1630" s="197" t="s">
        <v>8639</v>
      </c>
      <c r="E1630" s="215" t="s">
        <v>27</v>
      </c>
      <c r="F1630" s="224" t="s">
        <v>8013</v>
      </c>
      <c r="G1630" t="s">
        <v>8314</v>
      </c>
      <c r="H1630" s="224" t="str">
        <f>IFERROR(VLOOKUP(Table[[#This Row],[Activity Details of Assistance]],WHAT!E:F,2,FALSE),"")</f>
        <v># of HP sessions at HH level</v>
      </c>
      <c r="I1630" s="224"/>
      <c r="J1630">
        <v>1632</v>
      </c>
      <c r="K1630" t="s">
        <v>8280</v>
      </c>
      <c r="L1630" s="219" t="s">
        <v>13</v>
      </c>
      <c r="M1630" t="s">
        <v>14</v>
      </c>
      <c r="N1630" t="s">
        <v>307</v>
      </c>
      <c r="O1630" t="s">
        <v>1599</v>
      </c>
      <c r="P1630" t="s">
        <v>4717</v>
      </c>
      <c r="Q1630" s="236">
        <v>44651</v>
      </c>
      <c r="R1630" s="236">
        <v>44866</v>
      </c>
      <c r="S1630" t="s">
        <v>8452</v>
      </c>
      <c r="T1630" s="227"/>
      <c r="U1630" s="227"/>
      <c r="V1630" s="227"/>
      <c r="W1630" s="227"/>
      <c r="X1630" s="228"/>
      <c r="Y1630" t="s">
        <v>8295</v>
      </c>
      <c r="Z1630">
        <v>8801712024697</v>
      </c>
      <c r="AA1630" t="s">
        <v>8296</v>
      </c>
      <c r="AB1630" s="233" t="str">
        <f>_xlfn.IFNA(IF(Table[[#This Row],[Programme Partner]]&lt;&gt;Table[[#This Row],[Implementing Partner]],CONCATENATE(Table[[#This Row],[Programme Partner]],"-",Table[[#This Row],[Implementing Partner]]),Table[[#This Row],[Programme Partner]]),"")</f>
        <v>NABOLOK</v>
      </c>
    </row>
    <row r="1631" spans="1:28" ht="14.4" customHeight="1">
      <c r="A1631" s="183">
        <v>1796</v>
      </c>
      <c r="B1631" s="224" t="s">
        <v>8031</v>
      </c>
      <c r="C1631" s="225" t="s">
        <v>8031</v>
      </c>
      <c r="D1631" s="197" t="s">
        <v>8639</v>
      </c>
      <c r="E1631" s="215" t="s">
        <v>27</v>
      </c>
      <c r="F1631" s="224" t="s">
        <v>8013</v>
      </c>
      <c r="G1631" t="s">
        <v>8360</v>
      </c>
      <c r="H1631" s="224" t="str">
        <f>IFERROR(VLOOKUP(Table[[#This Row],[Activity Details of Assistance]],WHAT!E:F,2,FALSE),"")</f>
        <v># of household</v>
      </c>
      <c r="I1631" s="224"/>
      <c r="J1631">
        <v>171</v>
      </c>
      <c r="K1631" t="s">
        <v>8280</v>
      </c>
      <c r="L1631" s="219" t="s">
        <v>13</v>
      </c>
      <c r="M1631" t="s">
        <v>14</v>
      </c>
      <c r="N1631" t="s">
        <v>307</v>
      </c>
      <c r="O1631" t="s">
        <v>1599</v>
      </c>
      <c r="P1631" t="s">
        <v>4717</v>
      </c>
      <c r="Q1631" s="236">
        <v>44651</v>
      </c>
      <c r="R1631" s="236">
        <v>44866</v>
      </c>
      <c r="S1631" t="s">
        <v>8452</v>
      </c>
      <c r="T1631" s="227"/>
      <c r="U1631" s="227"/>
      <c r="V1631" s="227"/>
      <c r="W1631" s="227"/>
      <c r="X1631" s="228"/>
      <c r="Y1631" t="s">
        <v>8295</v>
      </c>
      <c r="Z1631">
        <v>8801712024697</v>
      </c>
      <c r="AA1631" t="s">
        <v>8296</v>
      </c>
      <c r="AB1631" s="233" t="str">
        <f>_xlfn.IFNA(IF(Table[[#This Row],[Programme Partner]]&lt;&gt;Table[[#This Row],[Implementing Partner]],CONCATENATE(Table[[#This Row],[Programme Partner]],"-",Table[[#This Row],[Implementing Partner]]),Table[[#This Row],[Programme Partner]]),"")</f>
        <v>NABOLOK</v>
      </c>
    </row>
    <row r="1632" spans="1:28" ht="14.4" customHeight="1">
      <c r="A1632" s="183">
        <v>1797</v>
      </c>
      <c r="B1632" s="224" t="s">
        <v>8031</v>
      </c>
      <c r="C1632" s="225" t="s">
        <v>8031</v>
      </c>
      <c r="D1632" s="197" t="s">
        <v>8639</v>
      </c>
      <c r="E1632" s="215" t="s">
        <v>27</v>
      </c>
      <c r="F1632" s="224" t="s">
        <v>8014</v>
      </c>
      <c r="G1632" t="s">
        <v>8358</v>
      </c>
      <c r="H1632" s="224" t="str">
        <f>IFERROR(VLOOKUP(Table[[#This Row],[Activity Details of Assistance]],WHAT!E:F,2,FALSE),"")</f>
        <v># of campaign per camp </v>
      </c>
      <c r="I1632" s="224"/>
      <c r="J1632">
        <v>4</v>
      </c>
      <c r="K1632" t="s">
        <v>8280</v>
      </c>
      <c r="L1632" s="219" t="s">
        <v>13</v>
      </c>
      <c r="M1632" t="s">
        <v>14</v>
      </c>
      <c r="N1632" t="s">
        <v>307</v>
      </c>
      <c r="O1632" t="s">
        <v>1599</v>
      </c>
      <c r="P1632" t="s">
        <v>4717</v>
      </c>
      <c r="Q1632" s="236">
        <v>44651</v>
      </c>
      <c r="R1632" s="236">
        <v>44866</v>
      </c>
      <c r="S1632" t="s">
        <v>8452</v>
      </c>
      <c r="T1632" s="227"/>
      <c r="U1632" s="227"/>
      <c r="V1632" s="227"/>
      <c r="W1632" s="227"/>
      <c r="X1632" s="228"/>
      <c r="Y1632" t="s">
        <v>8295</v>
      </c>
      <c r="Z1632">
        <v>8801712024697</v>
      </c>
      <c r="AA1632" t="s">
        <v>8296</v>
      </c>
      <c r="AB1632" s="233" t="str">
        <f>_xlfn.IFNA(IF(Table[[#This Row],[Programme Partner]]&lt;&gt;Table[[#This Row],[Implementing Partner]],CONCATENATE(Table[[#This Row],[Programme Partner]],"-",Table[[#This Row],[Implementing Partner]]),Table[[#This Row],[Programme Partner]]),"")</f>
        <v>NABOLOK</v>
      </c>
    </row>
    <row r="1633" spans="1:28" ht="14.4" customHeight="1">
      <c r="A1633" s="183">
        <v>1798</v>
      </c>
      <c r="B1633" s="224" t="s">
        <v>8031</v>
      </c>
      <c r="C1633" s="225" t="s">
        <v>8031</v>
      </c>
      <c r="D1633" s="197" t="s">
        <v>8639</v>
      </c>
      <c r="E1633" s="215" t="s">
        <v>27</v>
      </c>
      <c r="F1633" s="224" t="s">
        <v>8014</v>
      </c>
      <c r="G1633" t="s">
        <v>8361</v>
      </c>
      <c r="H1633" s="224" t="str">
        <f>IFERROR(VLOOKUP(Table[[#This Row],[Activity Details of Assistance]],WHAT!E:F,2,FALSE),"")</f>
        <v># of plant</v>
      </c>
      <c r="I1633" s="224"/>
      <c r="J1633">
        <v>1</v>
      </c>
      <c r="K1633" t="s">
        <v>8280</v>
      </c>
      <c r="L1633" s="219" t="s">
        <v>13</v>
      </c>
      <c r="M1633" t="s">
        <v>14</v>
      </c>
      <c r="N1633" t="s">
        <v>307</v>
      </c>
      <c r="O1633" t="s">
        <v>1599</v>
      </c>
      <c r="P1633" t="s">
        <v>4717</v>
      </c>
      <c r="Q1633" s="236">
        <v>44651</v>
      </c>
      <c r="R1633" s="236">
        <v>44866</v>
      </c>
      <c r="S1633" t="s">
        <v>8452</v>
      </c>
      <c r="T1633" s="227"/>
      <c r="U1633" s="227"/>
      <c r="V1633" s="227"/>
      <c r="W1633" s="227"/>
      <c r="X1633" s="228"/>
      <c r="Y1633" t="s">
        <v>8295</v>
      </c>
      <c r="Z1633">
        <v>8801712024697</v>
      </c>
      <c r="AA1633" t="s">
        <v>8296</v>
      </c>
      <c r="AB1633" s="233" t="str">
        <f>_xlfn.IFNA(IF(Table[[#This Row],[Programme Partner]]&lt;&gt;Table[[#This Row],[Implementing Partner]],CONCATENATE(Table[[#This Row],[Programme Partner]],"-",Table[[#This Row],[Implementing Partner]]),Table[[#This Row],[Programme Partner]]),"")</f>
        <v>NABOLOK</v>
      </c>
    </row>
    <row r="1634" spans="1:28" ht="14.4" customHeight="1">
      <c r="A1634" s="183">
        <v>1799</v>
      </c>
      <c r="B1634" s="224" t="s">
        <v>5040</v>
      </c>
      <c r="C1634" s="225" t="s">
        <v>5040</v>
      </c>
      <c r="D1634" s="226" t="s">
        <v>8457</v>
      </c>
      <c r="E1634" s="215" t="s">
        <v>27</v>
      </c>
      <c r="F1634" s="224" t="s">
        <v>8011</v>
      </c>
      <c r="G1634" s="195" t="s">
        <v>8584</v>
      </c>
      <c r="H1634" s="224" t="str">
        <f>IFERROR(VLOOKUP(Table[[#This Row],[Activity Details of Assistance]],WHAT!E:F,2,FALSE),"")</f>
        <v># of tube well</v>
      </c>
      <c r="I1634" s="224"/>
      <c r="J1634">
        <v>35</v>
      </c>
      <c r="K1634" t="s">
        <v>8280</v>
      </c>
      <c r="L1634" s="219" t="s">
        <v>13</v>
      </c>
      <c r="M1634" t="s">
        <v>14</v>
      </c>
      <c r="N1634" t="s">
        <v>309</v>
      </c>
      <c r="O1634" t="s">
        <v>1606</v>
      </c>
      <c r="P1634" t="s">
        <v>4668</v>
      </c>
      <c r="Q1634" s="236">
        <v>44651</v>
      </c>
      <c r="R1634" s="236">
        <v>45078</v>
      </c>
      <c r="S1634" t="s">
        <v>8452</v>
      </c>
      <c r="T1634" s="227"/>
      <c r="U1634" s="227"/>
      <c r="V1634" s="227"/>
      <c r="W1634" s="227"/>
      <c r="X1634" s="228"/>
      <c r="Y1634" t="s">
        <v>8512</v>
      </c>
      <c r="Z1634">
        <v>1722524747</v>
      </c>
      <c r="AA1634" t="s">
        <v>8433</v>
      </c>
      <c r="AB1634" s="233" t="str">
        <f>_xlfn.IFNA(IF(Table[[#This Row],[Programme Partner]]&lt;&gt;Table[[#This Row],[Implementing Partner]],CONCATENATE(Table[[#This Row],[Programme Partner]],"-",Table[[#This Row],[Implementing Partner]]),Table[[#This Row],[Programme Partner]]),"")</f>
        <v>Caritas</v>
      </c>
    </row>
    <row r="1635" spans="1:28" ht="14.4" customHeight="1">
      <c r="A1635" s="183">
        <v>1800</v>
      </c>
      <c r="B1635" s="224" t="s">
        <v>5040</v>
      </c>
      <c r="C1635" s="225" t="s">
        <v>5040</v>
      </c>
      <c r="D1635" s="226" t="s">
        <v>8457</v>
      </c>
      <c r="E1635" s="215" t="s">
        <v>27</v>
      </c>
      <c r="F1635" s="224" t="s">
        <v>8011</v>
      </c>
      <c r="G1635" t="s">
        <v>8019</v>
      </c>
      <c r="H1635" s="224" t="str">
        <f>IFERROR(VLOOKUP(Table[[#This Row],[Activity Details of Assistance]],WHAT!E:F,2,FALSE),"")</f>
        <v>N/A</v>
      </c>
      <c r="I1635" s="224"/>
      <c r="J1635">
        <v>35</v>
      </c>
      <c r="K1635" t="s">
        <v>8280</v>
      </c>
      <c r="L1635" s="219" t="s">
        <v>13</v>
      </c>
      <c r="M1635" t="s">
        <v>14</v>
      </c>
      <c r="N1635" t="s">
        <v>309</v>
      </c>
      <c r="O1635" t="s">
        <v>1606</v>
      </c>
      <c r="P1635" t="s">
        <v>4668</v>
      </c>
      <c r="Q1635" s="236">
        <v>44651</v>
      </c>
      <c r="R1635" s="236">
        <v>45078</v>
      </c>
      <c r="S1635" t="s">
        <v>8452</v>
      </c>
      <c r="T1635" s="227"/>
      <c r="U1635" s="227"/>
      <c r="V1635" s="227"/>
      <c r="W1635" s="227"/>
      <c r="X1635" s="228"/>
      <c r="Y1635" t="s">
        <v>8512</v>
      </c>
      <c r="Z1635">
        <v>1722524747</v>
      </c>
      <c r="AA1635" t="s">
        <v>8433</v>
      </c>
      <c r="AB1635" s="233" t="str">
        <f>_xlfn.IFNA(IF(Table[[#This Row],[Programme Partner]]&lt;&gt;Table[[#This Row],[Implementing Partner]],CONCATENATE(Table[[#This Row],[Programme Partner]],"-",Table[[#This Row],[Implementing Partner]]),Table[[#This Row],[Programme Partner]]),"")</f>
        <v>Caritas</v>
      </c>
    </row>
    <row r="1636" spans="1:28" ht="14.4" customHeight="1">
      <c r="A1636" s="183">
        <v>1801</v>
      </c>
      <c r="B1636" s="224" t="s">
        <v>5040</v>
      </c>
      <c r="C1636" s="225" t="s">
        <v>5040</v>
      </c>
      <c r="D1636" s="226" t="s">
        <v>8457</v>
      </c>
      <c r="E1636" s="215" t="s">
        <v>27</v>
      </c>
      <c r="F1636" s="224" t="s">
        <v>8012</v>
      </c>
      <c r="G1636" s="195" t="s">
        <v>8585</v>
      </c>
      <c r="H1636" s="224" t="str">
        <f>IFERROR(VLOOKUP(Table[[#This Row],[Activity Details of Assistance]],WHAT!E:F,2,FALSE),"")</f>
        <v xml:space="preserve"># of door </v>
      </c>
      <c r="I1636" s="224"/>
      <c r="J1636">
        <v>3</v>
      </c>
      <c r="K1636" t="s">
        <v>8280</v>
      </c>
      <c r="L1636" s="219" t="s">
        <v>13</v>
      </c>
      <c r="M1636" t="s">
        <v>14</v>
      </c>
      <c r="N1636" t="s">
        <v>309</v>
      </c>
      <c r="O1636" t="s">
        <v>1606</v>
      </c>
      <c r="P1636" t="s">
        <v>4668</v>
      </c>
      <c r="Q1636" s="236">
        <v>44651</v>
      </c>
      <c r="R1636" s="236">
        <v>45078</v>
      </c>
      <c r="S1636" t="s">
        <v>8452</v>
      </c>
      <c r="T1636" s="227"/>
      <c r="U1636" s="227"/>
      <c r="V1636" s="227"/>
      <c r="W1636" s="227"/>
      <c r="X1636" s="228"/>
      <c r="Y1636" t="s">
        <v>8512</v>
      </c>
      <c r="Z1636">
        <v>1722524747</v>
      </c>
      <c r="AA1636" t="s">
        <v>8433</v>
      </c>
      <c r="AB1636" s="233" t="str">
        <f>_xlfn.IFNA(IF(Table[[#This Row],[Programme Partner]]&lt;&gt;Table[[#This Row],[Implementing Partner]],CONCATENATE(Table[[#This Row],[Programme Partner]],"-",Table[[#This Row],[Implementing Partner]]),Table[[#This Row],[Programme Partner]]),"")</f>
        <v>Caritas</v>
      </c>
    </row>
    <row r="1637" spans="1:28" ht="14.4" customHeight="1">
      <c r="A1637" s="183">
        <v>1802</v>
      </c>
      <c r="B1637" s="224" t="s">
        <v>5040</v>
      </c>
      <c r="C1637" s="225" t="s">
        <v>5040</v>
      </c>
      <c r="D1637" s="226" t="s">
        <v>8457</v>
      </c>
      <c r="E1637" s="215" t="s">
        <v>27</v>
      </c>
      <c r="F1637" s="224" t="s">
        <v>8012</v>
      </c>
      <c r="G1637" s="195" t="s">
        <v>8586</v>
      </c>
      <c r="H1637" s="224" t="str">
        <f>IFERROR(VLOOKUP(Table[[#This Row],[Activity Details of Assistance]],WHAT!E:F,2,FALSE),"")</f>
        <v># of door</v>
      </c>
      <c r="I1637" s="224"/>
      <c r="J1637">
        <v>3</v>
      </c>
      <c r="K1637" t="s">
        <v>8280</v>
      </c>
      <c r="L1637" s="219" t="s">
        <v>13</v>
      </c>
      <c r="M1637" t="s">
        <v>14</v>
      </c>
      <c r="N1637" t="s">
        <v>309</v>
      </c>
      <c r="O1637" t="s">
        <v>1606</v>
      </c>
      <c r="P1637" t="s">
        <v>4668</v>
      </c>
      <c r="Q1637" s="236">
        <v>44651</v>
      </c>
      <c r="R1637" s="236">
        <v>45078</v>
      </c>
      <c r="S1637" t="s">
        <v>8452</v>
      </c>
      <c r="T1637" s="227"/>
      <c r="U1637" s="227"/>
      <c r="V1637" s="227"/>
      <c r="W1637" s="227"/>
      <c r="X1637" s="228"/>
      <c r="Y1637" t="s">
        <v>8512</v>
      </c>
      <c r="Z1637">
        <v>1722524747</v>
      </c>
      <c r="AA1637" t="s">
        <v>8433</v>
      </c>
      <c r="AB1637" s="233" t="str">
        <f>_xlfn.IFNA(IF(Table[[#This Row],[Programme Partner]]&lt;&gt;Table[[#This Row],[Implementing Partner]],CONCATENATE(Table[[#This Row],[Programme Partner]],"-",Table[[#This Row],[Implementing Partner]]),Table[[#This Row],[Programme Partner]]),"")</f>
        <v>Caritas</v>
      </c>
    </row>
    <row r="1638" spans="1:28" ht="14.4" customHeight="1">
      <c r="A1638" s="183">
        <v>1803</v>
      </c>
      <c r="B1638" s="224" t="s">
        <v>5040</v>
      </c>
      <c r="C1638" s="225" t="s">
        <v>5040</v>
      </c>
      <c r="D1638" s="226" t="s">
        <v>8457</v>
      </c>
      <c r="E1638" s="215" t="s">
        <v>27</v>
      </c>
      <c r="F1638" s="224" t="s">
        <v>8012</v>
      </c>
      <c r="G1638" t="s">
        <v>8357</v>
      </c>
      <c r="H1638" s="224" t="str">
        <f>IFERROR(VLOOKUP(Table[[#This Row],[Activity Details of Assistance]],WHAT!E:F,2,FALSE),"")</f>
        <v># of door</v>
      </c>
      <c r="I1638" s="224"/>
      <c r="J1638">
        <v>87</v>
      </c>
      <c r="K1638" t="s">
        <v>8280</v>
      </c>
      <c r="L1638" s="219" t="s">
        <v>13</v>
      </c>
      <c r="M1638" t="s">
        <v>14</v>
      </c>
      <c r="N1638" t="s">
        <v>309</v>
      </c>
      <c r="O1638" t="s">
        <v>1606</v>
      </c>
      <c r="P1638" t="s">
        <v>4668</v>
      </c>
      <c r="Q1638" s="236">
        <v>44651</v>
      </c>
      <c r="R1638" s="236">
        <v>45078</v>
      </c>
      <c r="S1638" t="s">
        <v>8452</v>
      </c>
      <c r="T1638" s="227"/>
      <c r="U1638" s="227"/>
      <c r="V1638" s="227"/>
      <c r="W1638" s="227"/>
      <c r="X1638" s="228"/>
      <c r="Y1638" t="s">
        <v>8512</v>
      </c>
      <c r="Z1638">
        <v>1722524747</v>
      </c>
      <c r="AA1638" t="s">
        <v>8433</v>
      </c>
      <c r="AB1638" s="233" t="str">
        <f>_xlfn.IFNA(IF(Table[[#This Row],[Programme Partner]]&lt;&gt;Table[[#This Row],[Implementing Partner]],CONCATENATE(Table[[#This Row],[Programme Partner]],"-",Table[[#This Row],[Implementing Partner]]),Table[[#This Row],[Programme Partner]]),"")</f>
        <v>Caritas</v>
      </c>
    </row>
    <row r="1639" spans="1:28" ht="14.4" customHeight="1">
      <c r="A1639" s="183">
        <v>1804</v>
      </c>
      <c r="B1639" s="224" t="s">
        <v>5040</v>
      </c>
      <c r="C1639" s="225" t="s">
        <v>5040</v>
      </c>
      <c r="D1639" s="226" t="s">
        <v>8457</v>
      </c>
      <c r="E1639" s="215" t="s">
        <v>27</v>
      </c>
      <c r="F1639" s="224" t="s">
        <v>8013</v>
      </c>
      <c r="G1639" t="s">
        <v>8314</v>
      </c>
      <c r="H1639" s="224" t="str">
        <f>IFERROR(VLOOKUP(Table[[#This Row],[Activity Details of Assistance]],WHAT!E:F,2,FALSE),"")</f>
        <v># of HP sessions at HH level</v>
      </c>
      <c r="I1639" s="224"/>
      <c r="J1639">
        <v>300</v>
      </c>
      <c r="K1639" t="s">
        <v>8280</v>
      </c>
      <c r="L1639" s="219" t="s">
        <v>13</v>
      </c>
      <c r="M1639" t="s">
        <v>14</v>
      </c>
      <c r="N1639" t="s">
        <v>309</v>
      </c>
      <c r="O1639" t="s">
        <v>1606</v>
      </c>
      <c r="P1639" t="s">
        <v>4668</v>
      </c>
      <c r="Q1639" s="236">
        <v>44651</v>
      </c>
      <c r="R1639" s="236">
        <v>45078</v>
      </c>
      <c r="S1639" t="s">
        <v>8452</v>
      </c>
      <c r="T1639" s="227"/>
      <c r="U1639" s="227"/>
      <c r="V1639" s="227"/>
      <c r="W1639" s="227"/>
      <c r="X1639" s="228"/>
      <c r="Y1639" t="s">
        <v>8512</v>
      </c>
      <c r="Z1639">
        <v>1722524747</v>
      </c>
      <c r="AA1639" t="s">
        <v>8433</v>
      </c>
      <c r="AB1639" s="233" t="str">
        <f>_xlfn.IFNA(IF(Table[[#This Row],[Programme Partner]]&lt;&gt;Table[[#This Row],[Implementing Partner]],CONCATENATE(Table[[#This Row],[Programme Partner]],"-",Table[[#This Row],[Implementing Partner]]),Table[[#This Row],[Programme Partner]]),"")</f>
        <v>Caritas</v>
      </c>
    </row>
    <row r="1640" spans="1:28" ht="14.4" customHeight="1">
      <c r="A1640" s="183">
        <v>1805</v>
      </c>
      <c r="B1640" s="224" t="s">
        <v>5040</v>
      </c>
      <c r="C1640" s="225" t="s">
        <v>5040</v>
      </c>
      <c r="D1640" s="226" t="s">
        <v>8457</v>
      </c>
      <c r="E1640" s="215" t="s">
        <v>27</v>
      </c>
      <c r="F1640" s="224" t="s">
        <v>8013</v>
      </c>
      <c r="G1640" t="s">
        <v>8019</v>
      </c>
      <c r="H1640" s="224" t="str">
        <f>IFERROR(VLOOKUP(Table[[#This Row],[Activity Details of Assistance]],WHAT!E:F,2,FALSE),"")</f>
        <v>N/A</v>
      </c>
      <c r="I1640" s="224"/>
      <c r="J1640">
        <v>483</v>
      </c>
      <c r="K1640" t="s">
        <v>8280</v>
      </c>
      <c r="L1640" s="219" t="s">
        <v>13</v>
      </c>
      <c r="M1640" t="s">
        <v>14</v>
      </c>
      <c r="N1640" t="s">
        <v>309</v>
      </c>
      <c r="O1640" t="s">
        <v>1606</v>
      </c>
      <c r="P1640" t="s">
        <v>4668</v>
      </c>
      <c r="Q1640" s="236">
        <v>44651</v>
      </c>
      <c r="R1640" s="236">
        <v>45078</v>
      </c>
      <c r="S1640" t="s">
        <v>8452</v>
      </c>
      <c r="T1640" s="227"/>
      <c r="U1640" s="227"/>
      <c r="V1640" s="227"/>
      <c r="W1640" s="227"/>
      <c r="X1640" s="228"/>
      <c r="Y1640" t="s">
        <v>8512</v>
      </c>
      <c r="Z1640">
        <v>1722524747</v>
      </c>
      <c r="AA1640" t="s">
        <v>8433</v>
      </c>
      <c r="AB1640" s="233" t="str">
        <f>_xlfn.IFNA(IF(Table[[#This Row],[Programme Partner]]&lt;&gt;Table[[#This Row],[Implementing Partner]],CONCATENATE(Table[[#This Row],[Programme Partner]],"-",Table[[#This Row],[Implementing Partner]]),Table[[#This Row],[Programme Partner]]),"")</f>
        <v>Caritas</v>
      </c>
    </row>
    <row r="1641" spans="1:28" ht="14.4" customHeight="1">
      <c r="A1641" s="183">
        <v>1806</v>
      </c>
      <c r="B1641" s="224" t="s">
        <v>5040</v>
      </c>
      <c r="C1641" s="225" t="s">
        <v>5040</v>
      </c>
      <c r="D1641" s="226" t="s">
        <v>8457</v>
      </c>
      <c r="E1641" s="215" t="s">
        <v>27</v>
      </c>
      <c r="F1641" s="224" t="s">
        <v>8014</v>
      </c>
      <c r="G1641" t="s">
        <v>8358</v>
      </c>
      <c r="H1641" s="224" t="str">
        <f>IFERROR(VLOOKUP(Table[[#This Row],[Activity Details of Assistance]],WHAT!E:F,2,FALSE),"")</f>
        <v># of campaign per camp </v>
      </c>
      <c r="I1641" s="224"/>
      <c r="J1641">
        <v>3</v>
      </c>
      <c r="K1641" t="s">
        <v>8280</v>
      </c>
      <c r="L1641" s="219" t="s">
        <v>13</v>
      </c>
      <c r="M1641" t="s">
        <v>14</v>
      </c>
      <c r="N1641" t="s">
        <v>309</v>
      </c>
      <c r="O1641" t="s">
        <v>1606</v>
      </c>
      <c r="P1641" t="s">
        <v>4668</v>
      </c>
      <c r="Q1641" s="236">
        <v>44651</v>
      </c>
      <c r="R1641" s="236">
        <v>45078</v>
      </c>
      <c r="S1641" t="s">
        <v>8452</v>
      </c>
      <c r="T1641" s="227"/>
      <c r="U1641" s="227"/>
      <c r="V1641" s="227"/>
      <c r="W1641" s="227"/>
      <c r="X1641" s="228"/>
      <c r="Y1641" t="s">
        <v>8512</v>
      </c>
      <c r="Z1641">
        <v>1722524747</v>
      </c>
      <c r="AA1641" t="s">
        <v>8433</v>
      </c>
      <c r="AB1641" s="233" t="str">
        <f>_xlfn.IFNA(IF(Table[[#This Row],[Programme Partner]]&lt;&gt;Table[[#This Row],[Implementing Partner]],CONCATENATE(Table[[#This Row],[Programme Partner]],"-",Table[[#This Row],[Implementing Partner]]),Table[[#This Row],[Programme Partner]]),"")</f>
        <v>Caritas</v>
      </c>
    </row>
    <row r="1642" spans="1:28" ht="14.4" customHeight="1">
      <c r="A1642" s="183">
        <v>1807</v>
      </c>
      <c r="B1642" s="224" t="s">
        <v>5040</v>
      </c>
      <c r="C1642" s="225" t="s">
        <v>5040</v>
      </c>
      <c r="D1642" s="226" t="s">
        <v>8349</v>
      </c>
      <c r="E1642" s="215" t="s">
        <v>27</v>
      </c>
      <c r="F1642" s="224" t="s">
        <v>8011</v>
      </c>
      <c r="G1642" s="195" t="s">
        <v>8584</v>
      </c>
      <c r="H1642" s="224" t="str">
        <f>IFERROR(VLOOKUP(Table[[#This Row],[Activity Details of Assistance]],WHAT!E:F,2,FALSE),"")</f>
        <v># of tube well</v>
      </c>
      <c r="I1642" s="224"/>
      <c r="J1642">
        <v>21</v>
      </c>
      <c r="K1642" t="s">
        <v>8280</v>
      </c>
      <c r="L1642" s="219" t="s">
        <v>13</v>
      </c>
      <c r="M1642" t="s">
        <v>14</v>
      </c>
      <c r="N1642" t="s">
        <v>309</v>
      </c>
      <c r="O1642" t="s">
        <v>1606</v>
      </c>
      <c r="P1642" t="s">
        <v>6386</v>
      </c>
      <c r="Q1642" s="236">
        <v>44651</v>
      </c>
      <c r="R1642" s="236">
        <v>45078</v>
      </c>
      <c r="S1642" t="s">
        <v>8452</v>
      </c>
      <c r="T1642" s="227"/>
      <c r="U1642" s="227"/>
      <c r="V1642" s="227"/>
      <c r="W1642" s="227"/>
      <c r="X1642" s="228"/>
      <c r="Y1642" t="s">
        <v>8512</v>
      </c>
      <c r="Z1642">
        <v>1722524747</v>
      </c>
      <c r="AA1642" t="s">
        <v>8433</v>
      </c>
      <c r="AB1642" s="233" t="str">
        <f>_xlfn.IFNA(IF(Table[[#This Row],[Programme Partner]]&lt;&gt;Table[[#This Row],[Implementing Partner]],CONCATENATE(Table[[#This Row],[Programme Partner]],"-",Table[[#This Row],[Implementing Partner]]),Table[[#This Row],[Programme Partner]]),"")</f>
        <v>Caritas</v>
      </c>
    </row>
    <row r="1643" spans="1:28" ht="14.4" customHeight="1">
      <c r="A1643" s="183">
        <v>1808</v>
      </c>
      <c r="B1643" s="224" t="s">
        <v>5040</v>
      </c>
      <c r="C1643" s="225" t="s">
        <v>5040</v>
      </c>
      <c r="D1643" s="226" t="s">
        <v>8349</v>
      </c>
      <c r="E1643" s="215" t="s">
        <v>27</v>
      </c>
      <c r="F1643" s="224" t="s">
        <v>8012</v>
      </c>
      <c r="G1643" s="195" t="s">
        <v>8586</v>
      </c>
      <c r="H1643" s="224" t="str">
        <f>IFERROR(VLOOKUP(Table[[#This Row],[Activity Details of Assistance]],WHAT!E:F,2,FALSE),"")</f>
        <v># of door</v>
      </c>
      <c r="I1643" s="224"/>
      <c r="J1643">
        <v>3</v>
      </c>
      <c r="K1643" t="s">
        <v>8280</v>
      </c>
      <c r="L1643" s="219" t="s">
        <v>13</v>
      </c>
      <c r="M1643" t="s">
        <v>14</v>
      </c>
      <c r="N1643" t="s">
        <v>309</v>
      </c>
      <c r="O1643" t="s">
        <v>1606</v>
      </c>
      <c r="P1643" t="s">
        <v>6386</v>
      </c>
      <c r="Q1643" s="236">
        <v>44651</v>
      </c>
      <c r="R1643" s="236">
        <v>45078</v>
      </c>
      <c r="S1643" t="s">
        <v>8452</v>
      </c>
      <c r="T1643" s="227"/>
      <c r="U1643" s="227"/>
      <c r="V1643" s="227"/>
      <c r="W1643" s="227"/>
      <c r="X1643" s="228"/>
      <c r="Y1643" t="s">
        <v>8512</v>
      </c>
      <c r="Z1643">
        <v>1722524747</v>
      </c>
      <c r="AA1643" t="s">
        <v>8433</v>
      </c>
      <c r="AB1643" s="233" t="str">
        <f>_xlfn.IFNA(IF(Table[[#This Row],[Programme Partner]]&lt;&gt;Table[[#This Row],[Implementing Partner]],CONCATENATE(Table[[#This Row],[Programme Partner]],"-",Table[[#This Row],[Implementing Partner]]),Table[[#This Row],[Programme Partner]]),"")</f>
        <v>Caritas</v>
      </c>
    </row>
    <row r="1644" spans="1:28" ht="14.4" customHeight="1">
      <c r="A1644" s="183">
        <v>1809</v>
      </c>
      <c r="B1644" s="224" t="s">
        <v>5040</v>
      </c>
      <c r="C1644" s="225" t="s">
        <v>5040</v>
      </c>
      <c r="D1644" s="226" t="s">
        <v>8349</v>
      </c>
      <c r="E1644" s="215" t="s">
        <v>27</v>
      </c>
      <c r="F1644" s="224" t="s">
        <v>8013</v>
      </c>
      <c r="G1644" t="s">
        <v>8314</v>
      </c>
      <c r="H1644" s="224" t="str">
        <f>IFERROR(VLOOKUP(Table[[#This Row],[Activity Details of Assistance]],WHAT!E:F,2,FALSE),"")</f>
        <v># of HP sessions at HH level</v>
      </c>
      <c r="I1644" s="224"/>
      <c r="J1644">
        <v>210</v>
      </c>
      <c r="K1644" t="s">
        <v>8280</v>
      </c>
      <c r="L1644" s="219" t="s">
        <v>13</v>
      </c>
      <c r="M1644" t="s">
        <v>14</v>
      </c>
      <c r="N1644" t="s">
        <v>309</v>
      </c>
      <c r="O1644" t="s">
        <v>1606</v>
      </c>
      <c r="P1644" t="s">
        <v>6386</v>
      </c>
      <c r="Q1644" s="236">
        <v>44651</v>
      </c>
      <c r="R1644" s="236">
        <v>45078</v>
      </c>
      <c r="S1644" t="s">
        <v>8452</v>
      </c>
      <c r="T1644" s="227"/>
      <c r="U1644" s="227"/>
      <c r="V1644" s="227"/>
      <c r="W1644" s="227"/>
      <c r="X1644" s="228"/>
      <c r="Y1644" t="s">
        <v>8512</v>
      </c>
      <c r="Z1644">
        <v>1722524747</v>
      </c>
      <c r="AA1644" t="s">
        <v>8433</v>
      </c>
      <c r="AB1644" s="233" t="str">
        <f>_xlfn.IFNA(IF(Table[[#This Row],[Programme Partner]]&lt;&gt;Table[[#This Row],[Implementing Partner]],CONCATENATE(Table[[#This Row],[Programme Partner]],"-",Table[[#This Row],[Implementing Partner]]),Table[[#This Row],[Programme Partner]]),"")</f>
        <v>Caritas</v>
      </c>
    </row>
    <row r="1645" spans="1:28" ht="14.4" customHeight="1">
      <c r="A1645" s="183">
        <v>1810</v>
      </c>
      <c r="B1645" s="224" t="s">
        <v>5040</v>
      </c>
      <c r="C1645" s="225" t="s">
        <v>5040</v>
      </c>
      <c r="D1645" s="226" t="s">
        <v>8349</v>
      </c>
      <c r="E1645" s="215" t="s">
        <v>27</v>
      </c>
      <c r="F1645" s="224" t="s">
        <v>8013</v>
      </c>
      <c r="G1645" t="s">
        <v>8019</v>
      </c>
      <c r="H1645" s="224" t="str">
        <f>IFERROR(VLOOKUP(Table[[#This Row],[Activity Details of Assistance]],WHAT!E:F,2,FALSE),"")</f>
        <v>N/A</v>
      </c>
      <c r="I1645" s="224"/>
      <c r="J1645">
        <v>250</v>
      </c>
      <c r="K1645" t="s">
        <v>8280</v>
      </c>
      <c r="L1645" s="219" t="s">
        <v>13</v>
      </c>
      <c r="M1645" t="s">
        <v>14</v>
      </c>
      <c r="N1645" t="s">
        <v>309</v>
      </c>
      <c r="O1645" t="s">
        <v>1606</v>
      </c>
      <c r="P1645" t="s">
        <v>6386</v>
      </c>
      <c r="Q1645" s="236">
        <v>44651</v>
      </c>
      <c r="R1645" s="236">
        <v>45078</v>
      </c>
      <c r="S1645" t="s">
        <v>8452</v>
      </c>
      <c r="T1645" s="227"/>
      <c r="U1645" s="227"/>
      <c r="V1645" s="227"/>
      <c r="W1645" s="227"/>
      <c r="X1645" s="228"/>
      <c r="Y1645" t="s">
        <v>8512</v>
      </c>
      <c r="Z1645">
        <v>1722524747</v>
      </c>
      <c r="AA1645" t="s">
        <v>8433</v>
      </c>
      <c r="AB1645" s="233" t="str">
        <f>_xlfn.IFNA(IF(Table[[#This Row],[Programme Partner]]&lt;&gt;Table[[#This Row],[Implementing Partner]],CONCATENATE(Table[[#This Row],[Programme Partner]],"-",Table[[#This Row],[Implementing Partner]]),Table[[#This Row],[Programme Partner]]),"")</f>
        <v>Caritas</v>
      </c>
    </row>
    <row r="1646" spans="1:28" ht="14.4" customHeight="1">
      <c r="A1646" s="183">
        <v>1811</v>
      </c>
      <c r="B1646" s="224" t="s">
        <v>5040</v>
      </c>
      <c r="C1646" s="225" t="s">
        <v>5040</v>
      </c>
      <c r="D1646" s="226" t="s">
        <v>8349</v>
      </c>
      <c r="E1646" s="215" t="s">
        <v>27</v>
      </c>
      <c r="F1646" s="224" t="s">
        <v>8014</v>
      </c>
      <c r="G1646" t="s">
        <v>8358</v>
      </c>
      <c r="H1646" s="224" t="str">
        <f>IFERROR(VLOOKUP(Table[[#This Row],[Activity Details of Assistance]],WHAT!E:F,2,FALSE),"")</f>
        <v># of campaign per camp </v>
      </c>
      <c r="I1646" s="224"/>
      <c r="J1646">
        <v>5</v>
      </c>
      <c r="K1646" t="s">
        <v>8280</v>
      </c>
      <c r="L1646" s="219" t="s">
        <v>13</v>
      </c>
      <c r="M1646" t="s">
        <v>14</v>
      </c>
      <c r="N1646" t="s">
        <v>309</v>
      </c>
      <c r="O1646" t="s">
        <v>1606</v>
      </c>
      <c r="P1646" t="s">
        <v>6386</v>
      </c>
      <c r="Q1646" s="236">
        <v>44651</v>
      </c>
      <c r="R1646" s="236">
        <v>45078</v>
      </c>
      <c r="S1646" t="s">
        <v>8452</v>
      </c>
      <c r="T1646" s="227"/>
      <c r="U1646" s="227"/>
      <c r="V1646" s="227"/>
      <c r="W1646" s="227"/>
      <c r="X1646" s="228"/>
      <c r="Y1646" t="s">
        <v>8512</v>
      </c>
      <c r="Z1646">
        <v>1722524747</v>
      </c>
      <c r="AA1646" t="s">
        <v>8433</v>
      </c>
      <c r="AB1646" s="233" t="str">
        <f>_xlfn.IFNA(IF(Table[[#This Row],[Programme Partner]]&lt;&gt;Table[[#This Row],[Implementing Partner]],CONCATENATE(Table[[#This Row],[Programme Partner]],"-",Table[[#This Row],[Implementing Partner]]),Table[[#This Row],[Programme Partner]]),"")</f>
        <v>Caritas</v>
      </c>
    </row>
    <row r="1647" spans="1:28" ht="14.4" customHeight="1">
      <c r="A1647" s="183">
        <v>1812</v>
      </c>
      <c r="B1647" s="224" t="s">
        <v>5242</v>
      </c>
      <c r="C1647" s="225" t="s">
        <v>5242</v>
      </c>
      <c r="D1647" s="226" t="s">
        <v>8459</v>
      </c>
      <c r="E1647" s="215" t="s">
        <v>27</v>
      </c>
      <c r="F1647" s="224" t="s">
        <v>8013</v>
      </c>
      <c r="G1647" t="s">
        <v>8313</v>
      </c>
      <c r="H1647" s="224" t="str">
        <f>IFERROR(VLOOKUP(Table[[#This Row],[Activity Details of Assistance]],WHAT!E:F,2,FALSE),"")</f>
        <v># of HP sessions at community level</v>
      </c>
      <c r="I1647" s="224"/>
      <c r="J1647">
        <v>16</v>
      </c>
      <c r="K1647" t="s">
        <v>8280</v>
      </c>
      <c r="L1647" s="219" t="s">
        <v>13</v>
      </c>
      <c r="M1647" t="s">
        <v>14</v>
      </c>
      <c r="N1647" t="s">
        <v>307</v>
      </c>
      <c r="O1647" t="s">
        <v>1603</v>
      </c>
      <c r="P1647" t="s">
        <v>8241</v>
      </c>
      <c r="Q1647" s="236">
        <v>44651</v>
      </c>
      <c r="R1647" s="236">
        <v>44743</v>
      </c>
      <c r="S1647" s="291" t="s">
        <v>8590</v>
      </c>
      <c r="T1647" s="227"/>
      <c r="U1647" s="227"/>
      <c r="V1647" s="227"/>
      <c r="W1647" s="227"/>
      <c r="X1647" s="228"/>
      <c r="Y1647" t="s">
        <v>8476</v>
      </c>
      <c r="Z1647">
        <v>1707081868</v>
      </c>
      <c r="AA1647" t="s">
        <v>8478</v>
      </c>
      <c r="AB1647" s="233" t="str">
        <f>_xlfn.IFNA(IF(Table[[#This Row],[Programme Partner]]&lt;&gt;Table[[#This Row],[Implementing Partner]],CONCATENATE(Table[[#This Row],[Programme Partner]],"-",Table[[#This Row],[Implementing Partner]]),Table[[#This Row],[Programme Partner]]),"")</f>
        <v>SI</v>
      </c>
    </row>
    <row r="1648" spans="1:28" ht="14.4" customHeight="1">
      <c r="A1648" s="183">
        <v>1813</v>
      </c>
      <c r="B1648" s="224" t="s">
        <v>5040</v>
      </c>
      <c r="C1648" s="225" t="s">
        <v>5040</v>
      </c>
      <c r="D1648" s="226" t="s">
        <v>8349</v>
      </c>
      <c r="E1648" s="215" t="s">
        <v>27</v>
      </c>
      <c r="F1648" s="224" t="s">
        <v>8011</v>
      </c>
      <c r="G1648" s="195" t="s">
        <v>8584</v>
      </c>
      <c r="H1648" s="224" t="str">
        <f>IFERROR(VLOOKUP(Table[[#This Row],[Activity Details of Assistance]],WHAT!E:F,2,FALSE),"")</f>
        <v># of tube well</v>
      </c>
      <c r="I1648" s="224"/>
      <c r="J1648">
        <v>19</v>
      </c>
      <c r="K1648" t="s">
        <v>8280</v>
      </c>
      <c r="L1648" s="219" t="s">
        <v>13</v>
      </c>
      <c r="M1648" t="s">
        <v>14</v>
      </c>
      <c r="N1648" t="s">
        <v>309</v>
      </c>
      <c r="O1648" t="s">
        <v>1606</v>
      </c>
      <c r="P1648" t="s">
        <v>4668</v>
      </c>
      <c r="Q1648" s="236">
        <v>44651</v>
      </c>
      <c r="R1648" s="236">
        <v>45078</v>
      </c>
      <c r="S1648" t="s">
        <v>8452</v>
      </c>
      <c r="T1648" s="227"/>
      <c r="U1648" s="227"/>
      <c r="V1648" s="227"/>
      <c r="W1648" s="227"/>
      <c r="X1648" s="228"/>
      <c r="Y1648" t="s">
        <v>8512</v>
      </c>
      <c r="Z1648">
        <v>1722524747</v>
      </c>
      <c r="AA1648" t="s">
        <v>8433</v>
      </c>
      <c r="AB1648" s="233" t="str">
        <f>_xlfn.IFNA(IF(Table[[#This Row],[Programme Partner]]&lt;&gt;Table[[#This Row],[Implementing Partner]],CONCATENATE(Table[[#This Row],[Programme Partner]],"-",Table[[#This Row],[Implementing Partner]]),Table[[#This Row],[Programme Partner]]),"")</f>
        <v>Caritas</v>
      </c>
    </row>
    <row r="1649" spans="1:28" ht="14.4" customHeight="1">
      <c r="A1649" s="183">
        <v>1814</v>
      </c>
      <c r="B1649" s="224" t="s">
        <v>5040</v>
      </c>
      <c r="C1649" s="225" t="s">
        <v>5040</v>
      </c>
      <c r="D1649" s="226" t="s">
        <v>8349</v>
      </c>
      <c r="E1649" s="215" t="s">
        <v>27</v>
      </c>
      <c r="F1649" s="224" t="s">
        <v>8012</v>
      </c>
      <c r="G1649" s="195" t="s">
        <v>8586</v>
      </c>
      <c r="H1649" s="224" t="str">
        <f>IFERROR(VLOOKUP(Table[[#This Row],[Activity Details of Assistance]],WHAT!E:F,2,FALSE),"")</f>
        <v># of door</v>
      </c>
      <c r="I1649" s="224"/>
      <c r="J1649">
        <v>1</v>
      </c>
      <c r="K1649" t="s">
        <v>8280</v>
      </c>
      <c r="L1649" s="219" t="s">
        <v>13</v>
      </c>
      <c r="M1649" t="s">
        <v>14</v>
      </c>
      <c r="N1649" t="s">
        <v>309</v>
      </c>
      <c r="O1649" t="s">
        <v>1606</v>
      </c>
      <c r="P1649" t="s">
        <v>4668</v>
      </c>
      <c r="Q1649" s="236">
        <v>44651</v>
      </c>
      <c r="R1649" s="236">
        <v>45078</v>
      </c>
      <c r="S1649" t="s">
        <v>8452</v>
      </c>
      <c r="T1649" s="227"/>
      <c r="U1649" s="227"/>
      <c r="V1649" s="227"/>
      <c r="W1649" s="227"/>
      <c r="X1649" s="228"/>
      <c r="Y1649" t="s">
        <v>8512</v>
      </c>
      <c r="Z1649">
        <v>1722524747</v>
      </c>
      <c r="AA1649" t="s">
        <v>8433</v>
      </c>
      <c r="AB1649" s="233" t="str">
        <f>_xlfn.IFNA(IF(Table[[#This Row],[Programme Partner]]&lt;&gt;Table[[#This Row],[Implementing Partner]],CONCATENATE(Table[[#This Row],[Programme Partner]],"-",Table[[#This Row],[Implementing Partner]]),Table[[#This Row],[Programme Partner]]),"")</f>
        <v>Caritas</v>
      </c>
    </row>
    <row r="1650" spans="1:28" ht="14.4" customHeight="1">
      <c r="A1650" s="183">
        <v>1815</v>
      </c>
      <c r="B1650" s="224" t="s">
        <v>5040</v>
      </c>
      <c r="C1650" s="225" t="s">
        <v>5040</v>
      </c>
      <c r="D1650" s="226" t="s">
        <v>8349</v>
      </c>
      <c r="E1650" s="215" t="s">
        <v>27</v>
      </c>
      <c r="F1650" s="224" t="s">
        <v>8013</v>
      </c>
      <c r="G1650" t="s">
        <v>8314</v>
      </c>
      <c r="H1650" s="224" t="str">
        <f>IFERROR(VLOOKUP(Table[[#This Row],[Activity Details of Assistance]],WHAT!E:F,2,FALSE),"")</f>
        <v># of HP sessions at HH level</v>
      </c>
      <c r="I1650" s="224"/>
      <c r="J1650">
        <v>260</v>
      </c>
      <c r="K1650" t="s">
        <v>8280</v>
      </c>
      <c r="L1650" s="219" t="s">
        <v>13</v>
      </c>
      <c r="M1650" t="s">
        <v>14</v>
      </c>
      <c r="N1650" t="s">
        <v>309</v>
      </c>
      <c r="O1650" t="s">
        <v>1606</v>
      </c>
      <c r="P1650" t="s">
        <v>4668</v>
      </c>
      <c r="Q1650" s="236">
        <v>44651</v>
      </c>
      <c r="R1650" s="236">
        <v>45078</v>
      </c>
      <c r="S1650" t="s">
        <v>8452</v>
      </c>
      <c r="T1650" s="227"/>
      <c r="U1650" s="227"/>
      <c r="V1650" s="227"/>
      <c r="W1650" s="227"/>
      <c r="X1650" s="228"/>
      <c r="Y1650" t="s">
        <v>8512</v>
      </c>
      <c r="Z1650">
        <v>1722524747</v>
      </c>
      <c r="AA1650" t="s">
        <v>8433</v>
      </c>
      <c r="AB1650" s="233" t="str">
        <f>_xlfn.IFNA(IF(Table[[#This Row],[Programme Partner]]&lt;&gt;Table[[#This Row],[Implementing Partner]],CONCATENATE(Table[[#This Row],[Programme Partner]],"-",Table[[#This Row],[Implementing Partner]]),Table[[#This Row],[Programme Partner]]),"")</f>
        <v>Caritas</v>
      </c>
    </row>
    <row r="1651" spans="1:28" ht="14.4" customHeight="1">
      <c r="A1651" s="183">
        <v>1816</v>
      </c>
      <c r="B1651" s="224" t="s">
        <v>5040</v>
      </c>
      <c r="C1651" s="225" t="s">
        <v>5040</v>
      </c>
      <c r="D1651" s="226" t="s">
        <v>8349</v>
      </c>
      <c r="E1651" s="215" t="s">
        <v>27</v>
      </c>
      <c r="F1651" s="224" t="s">
        <v>8014</v>
      </c>
      <c r="G1651" t="s">
        <v>8358</v>
      </c>
      <c r="H1651" s="224" t="str">
        <f>IFERROR(VLOOKUP(Table[[#This Row],[Activity Details of Assistance]],WHAT!E:F,2,FALSE),"")</f>
        <v># of campaign per camp </v>
      </c>
      <c r="I1651" s="224"/>
      <c r="J1651">
        <v>2</v>
      </c>
      <c r="K1651" t="s">
        <v>8280</v>
      </c>
      <c r="L1651" s="219" t="s">
        <v>13</v>
      </c>
      <c r="M1651" t="s">
        <v>14</v>
      </c>
      <c r="N1651" t="s">
        <v>309</v>
      </c>
      <c r="O1651" t="s">
        <v>1606</v>
      </c>
      <c r="P1651" t="s">
        <v>4668</v>
      </c>
      <c r="Q1651" s="236">
        <v>44651</v>
      </c>
      <c r="R1651" s="236">
        <v>45078</v>
      </c>
      <c r="S1651" t="s">
        <v>8452</v>
      </c>
      <c r="T1651" s="227"/>
      <c r="U1651" s="227"/>
      <c r="V1651" s="227"/>
      <c r="W1651" s="227"/>
      <c r="X1651" s="228"/>
      <c r="Y1651" t="s">
        <v>8512</v>
      </c>
      <c r="Z1651">
        <v>1722524747</v>
      </c>
      <c r="AA1651" t="s">
        <v>8433</v>
      </c>
      <c r="AB1651" s="233" t="str">
        <f>_xlfn.IFNA(IF(Table[[#This Row],[Programme Partner]]&lt;&gt;Table[[#This Row],[Implementing Partner]],CONCATENATE(Table[[#This Row],[Programme Partner]],"-",Table[[#This Row],[Implementing Partner]]),Table[[#This Row],[Programme Partner]]),"")</f>
        <v>Caritas</v>
      </c>
    </row>
    <row r="1652" spans="1:28" ht="14.4" customHeight="1">
      <c r="A1652" s="183">
        <v>1817</v>
      </c>
      <c r="B1652" s="224" t="s">
        <v>5275</v>
      </c>
      <c r="C1652" s="225" t="s">
        <v>5033</v>
      </c>
      <c r="D1652" s="226" t="s">
        <v>5275</v>
      </c>
      <c r="E1652" s="215" t="s">
        <v>27</v>
      </c>
      <c r="F1652" s="224" t="s">
        <v>8011</v>
      </c>
      <c r="G1652" s="195" t="s">
        <v>8584</v>
      </c>
      <c r="H1652" s="224" t="str">
        <f>IFERROR(VLOOKUP(Table[[#This Row],[Activity Details of Assistance]],WHAT!E:F,2,FALSE),"")</f>
        <v># of tube well</v>
      </c>
      <c r="I1652" s="224"/>
      <c r="J1652">
        <v>2</v>
      </c>
      <c r="K1652" t="s">
        <v>8280</v>
      </c>
      <c r="L1652" s="219" t="s">
        <v>13</v>
      </c>
      <c r="M1652" t="s">
        <v>14</v>
      </c>
      <c r="N1652" t="s">
        <v>309</v>
      </c>
      <c r="O1652" t="s">
        <v>1606</v>
      </c>
      <c r="P1652" t="s">
        <v>4659</v>
      </c>
      <c r="Q1652" s="236">
        <v>44651</v>
      </c>
      <c r="R1652" s="236">
        <v>44896</v>
      </c>
      <c r="S1652" t="s">
        <v>8452</v>
      </c>
      <c r="T1652" s="227"/>
      <c r="U1652" s="227"/>
      <c r="V1652" s="227"/>
      <c r="W1652" s="227"/>
      <c r="X1652" s="228"/>
      <c r="Y1652" t="s">
        <v>8519</v>
      </c>
      <c r="Z1652">
        <v>1847456486</v>
      </c>
      <c r="AA1652" t="s">
        <v>8520</v>
      </c>
      <c r="AB1652" s="233" t="str">
        <f>_xlfn.IFNA(IF(Table[[#This Row],[Programme Partner]]&lt;&gt;Table[[#This Row],[Implementing Partner]],CONCATENATE(Table[[#This Row],[Programme Partner]],"-",Table[[#This Row],[Implementing Partner]]),Table[[#This Row],[Programme Partner]]),"")</f>
        <v>UNICEF-BRAC</v>
      </c>
    </row>
    <row r="1653" spans="1:28" ht="14.4" customHeight="1">
      <c r="A1653" s="183">
        <v>1818</v>
      </c>
      <c r="B1653" s="224" t="s">
        <v>5275</v>
      </c>
      <c r="C1653" s="225" t="s">
        <v>5033</v>
      </c>
      <c r="D1653" s="226" t="s">
        <v>5275</v>
      </c>
      <c r="E1653" s="215" t="s">
        <v>27</v>
      </c>
      <c r="F1653" s="224" t="s">
        <v>8011</v>
      </c>
      <c r="G1653" t="s">
        <v>8325</v>
      </c>
      <c r="H1653" s="224" t="str">
        <f>IFERROR(VLOOKUP(Table[[#This Row],[Activity Details of Assistance]],WHAT!E:F,2,FALSE),"")</f>
        <v># of tube well</v>
      </c>
      <c r="I1653" s="224"/>
      <c r="J1653">
        <v>7</v>
      </c>
      <c r="K1653" t="s">
        <v>8280</v>
      </c>
      <c r="L1653" s="219" t="s">
        <v>13</v>
      </c>
      <c r="M1653" t="s">
        <v>14</v>
      </c>
      <c r="N1653" t="s">
        <v>309</v>
      </c>
      <c r="O1653" t="s">
        <v>1606</v>
      </c>
      <c r="P1653" t="s">
        <v>4659</v>
      </c>
      <c r="Q1653" s="236">
        <v>44651</v>
      </c>
      <c r="R1653" s="236">
        <v>44896</v>
      </c>
      <c r="S1653" t="s">
        <v>8452</v>
      </c>
      <c r="T1653" s="227"/>
      <c r="U1653" s="227"/>
      <c r="V1653" s="227"/>
      <c r="W1653" s="227"/>
      <c r="X1653" s="228"/>
      <c r="Y1653" t="s">
        <v>8519</v>
      </c>
      <c r="Z1653">
        <v>1847456486</v>
      </c>
      <c r="AA1653" t="s">
        <v>8520</v>
      </c>
      <c r="AB1653" s="233" t="str">
        <f>_xlfn.IFNA(IF(Table[[#This Row],[Programme Partner]]&lt;&gt;Table[[#This Row],[Implementing Partner]],CONCATENATE(Table[[#This Row],[Programme Partner]],"-",Table[[#This Row],[Implementing Partner]]),Table[[#This Row],[Programme Partner]]),"")</f>
        <v>UNICEF-BRAC</v>
      </c>
    </row>
    <row r="1654" spans="1:28" ht="14.4" customHeight="1">
      <c r="A1654" s="183">
        <v>1819</v>
      </c>
      <c r="B1654" s="224" t="s">
        <v>5275</v>
      </c>
      <c r="C1654" s="225" t="s">
        <v>5033</v>
      </c>
      <c r="D1654" s="226" t="s">
        <v>5275</v>
      </c>
      <c r="E1654" s="215" t="s">
        <v>27</v>
      </c>
      <c r="F1654" s="224" t="s">
        <v>8011</v>
      </c>
      <c r="G1654" t="s">
        <v>8019</v>
      </c>
      <c r="H1654" s="224" t="str">
        <f>IFERROR(VLOOKUP(Table[[#This Row],[Activity Details of Assistance]],WHAT!E:F,2,FALSE),"")</f>
        <v>N/A</v>
      </c>
      <c r="I1654" s="224"/>
      <c r="J1654">
        <v>4765</v>
      </c>
      <c r="K1654" t="s">
        <v>8280</v>
      </c>
      <c r="L1654" s="219" t="s">
        <v>13</v>
      </c>
      <c r="M1654" t="s">
        <v>14</v>
      </c>
      <c r="N1654" t="s">
        <v>309</v>
      </c>
      <c r="O1654" t="s">
        <v>1606</v>
      </c>
      <c r="P1654" t="s">
        <v>4659</v>
      </c>
      <c r="Q1654" s="236">
        <v>44651</v>
      </c>
      <c r="R1654" s="236">
        <v>44896</v>
      </c>
      <c r="S1654" t="s">
        <v>8452</v>
      </c>
      <c r="T1654" s="227"/>
      <c r="U1654" s="227"/>
      <c r="V1654" s="227"/>
      <c r="W1654" s="227"/>
      <c r="X1654" s="228"/>
      <c r="Y1654" t="s">
        <v>8519</v>
      </c>
      <c r="Z1654">
        <v>1847456486</v>
      </c>
      <c r="AA1654" t="s">
        <v>8520</v>
      </c>
      <c r="AB1654" s="233" t="str">
        <f>_xlfn.IFNA(IF(Table[[#This Row],[Programme Partner]]&lt;&gt;Table[[#This Row],[Implementing Partner]],CONCATENATE(Table[[#This Row],[Programme Partner]],"-",Table[[#This Row],[Implementing Partner]]),Table[[#This Row],[Programme Partner]]),"")</f>
        <v>UNICEF-BRAC</v>
      </c>
    </row>
    <row r="1655" spans="1:28" ht="14.4" customHeight="1">
      <c r="A1655" s="183">
        <v>1820</v>
      </c>
      <c r="B1655" s="224" t="s">
        <v>5275</v>
      </c>
      <c r="C1655" s="225" t="s">
        <v>5033</v>
      </c>
      <c r="D1655" s="226" t="s">
        <v>5275</v>
      </c>
      <c r="E1655" s="215" t="s">
        <v>27</v>
      </c>
      <c r="F1655" s="224" t="s">
        <v>8012</v>
      </c>
      <c r="G1655" t="s">
        <v>8357</v>
      </c>
      <c r="H1655" s="224" t="str">
        <f>IFERROR(VLOOKUP(Table[[#This Row],[Activity Details of Assistance]],WHAT!E:F,2,FALSE),"")</f>
        <v># of door</v>
      </c>
      <c r="I1655" s="224"/>
      <c r="J1655">
        <v>461</v>
      </c>
      <c r="K1655" t="s">
        <v>8280</v>
      </c>
      <c r="L1655" s="219" t="s">
        <v>13</v>
      </c>
      <c r="M1655" t="s">
        <v>14</v>
      </c>
      <c r="N1655" t="s">
        <v>309</v>
      </c>
      <c r="O1655" t="s">
        <v>1606</v>
      </c>
      <c r="P1655" t="s">
        <v>4659</v>
      </c>
      <c r="Q1655" s="236">
        <v>44651</v>
      </c>
      <c r="R1655" s="236">
        <v>44896</v>
      </c>
      <c r="S1655" t="s">
        <v>8452</v>
      </c>
      <c r="T1655" s="227"/>
      <c r="U1655" s="227"/>
      <c r="V1655" s="227"/>
      <c r="W1655" s="227"/>
      <c r="X1655" s="228"/>
      <c r="Y1655" t="s">
        <v>8519</v>
      </c>
      <c r="Z1655">
        <v>1847456486</v>
      </c>
      <c r="AA1655" t="s">
        <v>8520</v>
      </c>
      <c r="AB1655" s="233" t="str">
        <f>_xlfn.IFNA(IF(Table[[#This Row],[Programme Partner]]&lt;&gt;Table[[#This Row],[Implementing Partner]],CONCATENATE(Table[[#This Row],[Programme Partner]],"-",Table[[#This Row],[Implementing Partner]]),Table[[#This Row],[Programme Partner]]),"")</f>
        <v>UNICEF-BRAC</v>
      </c>
    </row>
    <row r="1656" spans="1:28" ht="14.4" customHeight="1">
      <c r="A1656" s="183">
        <v>1821</v>
      </c>
      <c r="B1656" s="224" t="s">
        <v>5275</v>
      </c>
      <c r="C1656" s="225" t="s">
        <v>5033</v>
      </c>
      <c r="D1656" s="226" t="s">
        <v>5275</v>
      </c>
      <c r="E1656" s="215" t="s">
        <v>27</v>
      </c>
      <c r="F1656" s="224" t="s">
        <v>8013</v>
      </c>
      <c r="G1656" s="195" t="s">
        <v>8314</v>
      </c>
      <c r="H1656" s="224" t="str">
        <f>IFERROR(VLOOKUP(Table[[#This Row],[Activity Details of Assistance]],WHAT!E:F,2,FALSE),"")</f>
        <v># of HP sessions at HH level</v>
      </c>
      <c r="I1656" s="224"/>
      <c r="J1656">
        <v>570</v>
      </c>
      <c r="K1656" t="s">
        <v>8280</v>
      </c>
      <c r="L1656" s="219" t="s">
        <v>13</v>
      </c>
      <c r="M1656" t="s">
        <v>14</v>
      </c>
      <c r="N1656" t="s">
        <v>309</v>
      </c>
      <c r="O1656" t="s">
        <v>1606</v>
      </c>
      <c r="P1656" t="s">
        <v>4659</v>
      </c>
      <c r="Q1656" s="236">
        <v>44651</v>
      </c>
      <c r="R1656" s="236">
        <v>44896</v>
      </c>
      <c r="S1656" t="s">
        <v>8452</v>
      </c>
      <c r="T1656" s="227"/>
      <c r="U1656" s="227"/>
      <c r="V1656" s="227"/>
      <c r="W1656" s="227"/>
      <c r="X1656" s="228"/>
      <c r="Y1656" t="s">
        <v>8519</v>
      </c>
      <c r="Z1656">
        <v>1847456486</v>
      </c>
      <c r="AA1656" t="s">
        <v>8520</v>
      </c>
      <c r="AB1656" s="233" t="str">
        <f>_xlfn.IFNA(IF(Table[[#This Row],[Programme Partner]]&lt;&gt;Table[[#This Row],[Implementing Partner]],CONCATENATE(Table[[#This Row],[Programme Partner]],"-",Table[[#This Row],[Implementing Partner]]),Table[[#This Row],[Programme Partner]]),"")</f>
        <v>UNICEF-BRAC</v>
      </c>
    </row>
    <row r="1657" spans="1:28" ht="14.4" customHeight="1">
      <c r="A1657" s="183">
        <v>1822</v>
      </c>
      <c r="B1657" s="224" t="s">
        <v>5275</v>
      </c>
      <c r="C1657" s="225" t="s">
        <v>5033</v>
      </c>
      <c r="D1657" s="226" t="s">
        <v>5275</v>
      </c>
      <c r="E1657" s="215" t="s">
        <v>27</v>
      </c>
      <c r="F1657" s="224" t="s">
        <v>8014</v>
      </c>
      <c r="G1657" s="195" t="s">
        <v>8358</v>
      </c>
      <c r="H1657" s="224" t="str">
        <f>IFERROR(VLOOKUP(Table[[#This Row],[Activity Details of Assistance]],WHAT!E:F,2,FALSE),"")</f>
        <v># of campaign per camp </v>
      </c>
      <c r="I1657" s="224"/>
      <c r="J1657">
        <v>1</v>
      </c>
      <c r="K1657" t="s">
        <v>8280</v>
      </c>
      <c r="L1657" s="219" t="s">
        <v>13</v>
      </c>
      <c r="M1657" t="s">
        <v>14</v>
      </c>
      <c r="N1657" t="s">
        <v>309</v>
      </c>
      <c r="O1657" t="s">
        <v>1606</v>
      </c>
      <c r="P1657" t="s">
        <v>4659</v>
      </c>
      <c r="Q1657" s="236">
        <v>44651</v>
      </c>
      <c r="R1657" s="236">
        <v>44896</v>
      </c>
      <c r="S1657" t="s">
        <v>8452</v>
      </c>
      <c r="T1657" s="227"/>
      <c r="U1657" s="227"/>
      <c r="V1657" s="227"/>
      <c r="W1657" s="227"/>
      <c r="X1657" s="228"/>
      <c r="Y1657" t="s">
        <v>8519</v>
      </c>
      <c r="Z1657">
        <v>1847456486</v>
      </c>
      <c r="AA1657" t="s">
        <v>8520</v>
      </c>
      <c r="AB1657" s="233" t="str">
        <f>_xlfn.IFNA(IF(Table[[#This Row],[Programme Partner]]&lt;&gt;Table[[#This Row],[Implementing Partner]],CONCATENATE(Table[[#This Row],[Programme Partner]],"-",Table[[#This Row],[Implementing Partner]]),Table[[#This Row],[Programme Partner]]),"")</f>
        <v>UNICEF-BRAC</v>
      </c>
    </row>
    <row r="1658" spans="1:28" ht="14.4" customHeight="1">
      <c r="A1658" s="183">
        <v>1823</v>
      </c>
      <c r="B1658" s="224" t="s">
        <v>8323</v>
      </c>
      <c r="C1658" s="225" t="s">
        <v>8323</v>
      </c>
      <c r="D1658" s="226" t="s">
        <v>8524</v>
      </c>
      <c r="E1658" s="215" t="s">
        <v>27</v>
      </c>
      <c r="F1658" s="224" t="s">
        <v>8012</v>
      </c>
      <c r="G1658" s="195" t="s">
        <v>8585</v>
      </c>
      <c r="H1658" s="224" t="str">
        <f>IFERROR(VLOOKUP(Table[[#This Row],[Activity Details of Assistance]],WHAT!E:F,2,FALSE),"")</f>
        <v xml:space="preserve"># of door </v>
      </c>
      <c r="I1658" s="224"/>
      <c r="J1658">
        <v>4</v>
      </c>
      <c r="K1658" t="s">
        <v>8280</v>
      </c>
      <c r="L1658" s="219" t="s">
        <v>13</v>
      </c>
      <c r="M1658" t="s">
        <v>14</v>
      </c>
      <c r="N1658" t="s">
        <v>307</v>
      </c>
      <c r="O1658" t="s">
        <v>1599</v>
      </c>
      <c r="P1658" t="s">
        <v>4723</v>
      </c>
      <c r="Q1658" s="236">
        <v>44651</v>
      </c>
      <c r="R1658" s="236">
        <v>44774</v>
      </c>
      <c r="S1658" t="s">
        <v>8452</v>
      </c>
      <c r="T1658" s="227"/>
      <c r="U1658" s="227"/>
      <c r="V1658" s="227"/>
      <c r="W1658" s="227"/>
      <c r="X1658" s="228"/>
      <c r="Y1658" t="s">
        <v>8328</v>
      </c>
      <c r="Z1658">
        <v>1712651648</v>
      </c>
      <c r="AA1658" t="s">
        <v>8329</v>
      </c>
      <c r="AB1658" s="233" t="str">
        <f>_xlfn.IFNA(IF(Table[[#This Row],[Programme Partner]]&lt;&gt;Table[[#This Row],[Implementing Partner]],CONCATENATE(Table[[#This Row],[Programme Partner]],"-",Table[[#This Row],[Implementing Partner]]),Table[[#This Row],[Programme Partner]]),"")</f>
        <v>TDH</v>
      </c>
    </row>
    <row r="1659" spans="1:28" ht="14.4" customHeight="1">
      <c r="A1659" s="183">
        <v>1824</v>
      </c>
      <c r="B1659" s="224" t="s">
        <v>8323</v>
      </c>
      <c r="C1659" s="225" t="s">
        <v>8323</v>
      </c>
      <c r="D1659" s="226" t="s">
        <v>8524</v>
      </c>
      <c r="E1659" s="215" t="s">
        <v>27</v>
      </c>
      <c r="F1659" s="224" t="s">
        <v>8012</v>
      </c>
      <c r="G1659" t="s">
        <v>8359</v>
      </c>
      <c r="H1659" s="224" t="str">
        <f>IFERROR(VLOOKUP(Table[[#This Row],[Activity Details of Assistance]],WHAT!E:F,2,FALSE),"")</f>
        <v># of FSM Site</v>
      </c>
      <c r="I1659" s="224"/>
      <c r="J1659">
        <v>1</v>
      </c>
      <c r="K1659" t="s">
        <v>8280</v>
      </c>
      <c r="L1659" s="219" t="s">
        <v>13</v>
      </c>
      <c r="M1659" t="s">
        <v>14</v>
      </c>
      <c r="N1659" t="s">
        <v>307</v>
      </c>
      <c r="O1659" t="s">
        <v>1599</v>
      </c>
      <c r="P1659" t="s">
        <v>4723</v>
      </c>
      <c r="Q1659" s="236">
        <v>44651</v>
      </c>
      <c r="R1659" s="236">
        <v>44774</v>
      </c>
      <c r="S1659" t="s">
        <v>8452</v>
      </c>
      <c r="T1659" s="227"/>
      <c r="U1659" s="227"/>
      <c r="V1659" s="227"/>
      <c r="W1659" s="227"/>
      <c r="X1659" s="228"/>
      <c r="Y1659" t="s">
        <v>8328</v>
      </c>
      <c r="Z1659">
        <v>1712651648</v>
      </c>
      <c r="AA1659" t="s">
        <v>8329</v>
      </c>
      <c r="AB1659" s="233" t="str">
        <f>_xlfn.IFNA(IF(Table[[#This Row],[Programme Partner]]&lt;&gt;Table[[#This Row],[Implementing Partner]],CONCATENATE(Table[[#This Row],[Programme Partner]],"-",Table[[#This Row],[Implementing Partner]]),Table[[#This Row],[Programme Partner]]),"")</f>
        <v>TDH</v>
      </c>
    </row>
    <row r="1660" spans="1:28" ht="14.4" customHeight="1">
      <c r="A1660" s="183">
        <v>1825</v>
      </c>
      <c r="B1660" s="224" t="s">
        <v>8323</v>
      </c>
      <c r="C1660" s="225" t="s">
        <v>8323</v>
      </c>
      <c r="D1660" s="226" t="s">
        <v>8524</v>
      </c>
      <c r="E1660" s="215" t="s">
        <v>27</v>
      </c>
      <c r="F1660" s="224" t="s">
        <v>8012</v>
      </c>
      <c r="G1660" t="s">
        <v>8354</v>
      </c>
      <c r="H1660" s="224" t="str">
        <f>IFERROR(VLOOKUP(Table[[#This Row],[Activity Details of Assistance]],WHAT!E:F,2,FALSE),"")</f>
        <v># of door</v>
      </c>
      <c r="I1660" s="224"/>
      <c r="J1660">
        <v>21</v>
      </c>
      <c r="K1660" t="s">
        <v>8280</v>
      </c>
      <c r="L1660" s="219" t="s">
        <v>13</v>
      </c>
      <c r="M1660" t="s">
        <v>14</v>
      </c>
      <c r="N1660" t="s">
        <v>307</v>
      </c>
      <c r="O1660" t="s">
        <v>1599</v>
      </c>
      <c r="P1660" t="s">
        <v>4723</v>
      </c>
      <c r="Q1660" s="236">
        <v>44651</v>
      </c>
      <c r="R1660" s="236">
        <v>44774</v>
      </c>
      <c r="S1660" t="s">
        <v>8452</v>
      </c>
      <c r="T1660" s="227"/>
      <c r="U1660" s="227"/>
      <c r="V1660" s="227"/>
      <c r="W1660" s="227"/>
      <c r="X1660" s="228"/>
      <c r="Y1660" t="s">
        <v>8328</v>
      </c>
      <c r="Z1660">
        <v>1712651648</v>
      </c>
      <c r="AA1660" t="s">
        <v>8329</v>
      </c>
      <c r="AB1660" s="233" t="str">
        <f>_xlfn.IFNA(IF(Table[[#This Row],[Programme Partner]]&lt;&gt;Table[[#This Row],[Implementing Partner]],CONCATENATE(Table[[#This Row],[Programme Partner]],"-",Table[[#This Row],[Implementing Partner]]),Table[[#This Row],[Programme Partner]]),"")</f>
        <v>TDH</v>
      </c>
    </row>
    <row r="1661" spans="1:28" ht="14.4" customHeight="1">
      <c r="A1661" s="183">
        <v>1826</v>
      </c>
      <c r="B1661" s="224" t="s">
        <v>8323</v>
      </c>
      <c r="C1661" s="225" t="s">
        <v>8323</v>
      </c>
      <c r="D1661" s="226" t="s">
        <v>8524</v>
      </c>
      <c r="E1661" s="215" t="s">
        <v>27</v>
      </c>
      <c r="F1661" s="224" t="s">
        <v>8012</v>
      </c>
      <c r="G1661" s="195" t="s">
        <v>8586</v>
      </c>
      <c r="H1661" s="224" t="str">
        <f>IFERROR(VLOOKUP(Table[[#This Row],[Activity Details of Assistance]],WHAT!E:F,2,FALSE),"")</f>
        <v># of door</v>
      </c>
      <c r="I1661" s="224"/>
      <c r="J1661">
        <v>5</v>
      </c>
      <c r="K1661" t="s">
        <v>8280</v>
      </c>
      <c r="L1661" s="219" t="s">
        <v>13</v>
      </c>
      <c r="M1661" t="s">
        <v>14</v>
      </c>
      <c r="N1661" t="s">
        <v>307</v>
      </c>
      <c r="O1661" t="s">
        <v>1599</v>
      </c>
      <c r="P1661" t="s">
        <v>4723</v>
      </c>
      <c r="Q1661" s="236">
        <v>44651</v>
      </c>
      <c r="R1661" s="236">
        <v>44774</v>
      </c>
      <c r="S1661" t="s">
        <v>8452</v>
      </c>
      <c r="T1661" s="227"/>
      <c r="U1661" s="227"/>
      <c r="V1661" s="227"/>
      <c r="W1661" s="227"/>
      <c r="X1661" s="228"/>
      <c r="Y1661" t="s">
        <v>8328</v>
      </c>
      <c r="Z1661">
        <v>1712651648</v>
      </c>
      <c r="AA1661" t="s">
        <v>8329</v>
      </c>
      <c r="AB1661" s="233" t="str">
        <f>_xlfn.IFNA(IF(Table[[#This Row],[Programme Partner]]&lt;&gt;Table[[#This Row],[Implementing Partner]],CONCATENATE(Table[[#This Row],[Programme Partner]],"-",Table[[#This Row],[Implementing Partner]]),Table[[#This Row],[Programme Partner]]),"")</f>
        <v>TDH</v>
      </c>
    </row>
    <row r="1662" spans="1:28" ht="14.4" customHeight="1">
      <c r="A1662" s="183">
        <v>1827</v>
      </c>
      <c r="B1662" s="224" t="s">
        <v>8323</v>
      </c>
      <c r="C1662" s="225" t="s">
        <v>8323</v>
      </c>
      <c r="D1662" s="226" t="s">
        <v>8524</v>
      </c>
      <c r="E1662" s="215" t="s">
        <v>27</v>
      </c>
      <c r="F1662" s="224" t="s">
        <v>8012</v>
      </c>
      <c r="G1662" t="s">
        <v>8357</v>
      </c>
      <c r="H1662" s="224" t="str">
        <f>IFERROR(VLOOKUP(Table[[#This Row],[Activity Details of Assistance]],WHAT!E:F,2,FALSE),"")</f>
        <v># of door</v>
      </c>
      <c r="I1662" s="224"/>
      <c r="J1662">
        <v>49</v>
      </c>
      <c r="K1662" t="s">
        <v>8280</v>
      </c>
      <c r="L1662" s="219" t="s">
        <v>13</v>
      </c>
      <c r="M1662" t="s">
        <v>14</v>
      </c>
      <c r="N1662" t="s">
        <v>307</v>
      </c>
      <c r="O1662" t="s">
        <v>1599</v>
      </c>
      <c r="P1662" t="s">
        <v>4723</v>
      </c>
      <c r="Q1662" s="236">
        <v>44651</v>
      </c>
      <c r="R1662" s="236">
        <v>44774</v>
      </c>
      <c r="S1662" t="s">
        <v>8452</v>
      </c>
      <c r="T1662" s="227"/>
      <c r="U1662" s="227"/>
      <c r="V1662" s="227"/>
      <c r="W1662" s="227"/>
      <c r="X1662" s="228"/>
      <c r="Y1662" t="s">
        <v>8328</v>
      </c>
      <c r="Z1662">
        <v>1712651648</v>
      </c>
      <c r="AA1662" t="s">
        <v>8329</v>
      </c>
      <c r="AB1662" s="233" t="str">
        <f>_xlfn.IFNA(IF(Table[[#This Row],[Programme Partner]]&lt;&gt;Table[[#This Row],[Implementing Partner]],CONCATENATE(Table[[#This Row],[Programme Partner]],"-",Table[[#This Row],[Implementing Partner]]),Table[[#This Row],[Programme Partner]]),"")</f>
        <v>TDH</v>
      </c>
    </row>
    <row r="1663" spans="1:28" ht="14.4" customHeight="1">
      <c r="A1663" s="183">
        <v>1828</v>
      </c>
      <c r="B1663" t="s">
        <v>8323</v>
      </c>
      <c r="C1663" t="s">
        <v>8323</v>
      </c>
      <c r="D1663" s="197" t="s">
        <v>8524</v>
      </c>
      <c r="E1663" s="215" t="s">
        <v>27</v>
      </c>
      <c r="F1663" s="224" t="s">
        <v>8013</v>
      </c>
      <c r="G1663" t="s">
        <v>8314</v>
      </c>
      <c r="H1663" s="224" t="str">
        <f>IFERROR(VLOOKUP(Table[[#This Row],[Activity Details of Assistance]],WHAT!E:F,2,FALSE),"")</f>
        <v># of HP sessions at HH level</v>
      </c>
      <c r="I1663" s="224"/>
      <c r="J1663">
        <v>162</v>
      </c>
      <c r="K1663" t="s">
        <v>8280</v>
      </c>
      <c r="L1663" s="219" t="s">
        <v>13</v>
      </c>
      <c r="M1663" t="s">
        <v>14</v>
      </c>
      <c r="N1663" t="s">
        <v>307</v>
      </c>
      <c r="O1663" t="s">
        <v>1599</v>
      </c>
      <c r="P1663" t="s">
        <v>4723</v>
      </c>
      <c r="Q1663" s="236">
        <v>44651</v>
      </c>
      <c r="R1663" s="236">
        <v>44774</v>
      </c>
      <c r="S1663" t="s">
        <v>8452</v>
      </c>
      <c r="T1663" s="227"/>
      <c r="U1663" s="227"/>
      <c r="V1663" s="227"/>
      <c r="W1663" s="227"/>
      <c r="X1663" s="228"/>
      <c r="Y1663" t="s">
        <v>8328</v>
      </c>
      <c r="Z1663">
        <v>1712651648</v>
      </c>
      <c r="AA1663" t="s">
        <v>8329</v>
      </c>
      <c r="AB1663" s="233" t="str">
        <f>_xlfn.IFNA(IF(Table[[#This Row],[Programme Partner]]&lt;&gt;Table[[#This Row],[Implementing Partner]],CONCATENATE(Table[[#This Row],[Programme Partner]],"-",Table[[#This Row],[Implementing Partner]]),Table[[#This Row],[Programme Partner]]),"")</f>
        <v>TDH</v>
      </c>
    </row>
    <row r="1664" spans="1:28" ht="14.4" customHeight="1">
      <c r="A1664" s="183">
        <v>1829</v>
      </c>
      <c r="B1664" t="s">
        <v>8323</v>
      </c>
      <c r="C1664" t="s">
        <v>8323</v>
      </c>
      <c r="D1664" s="197" t="s">
        <v>8524</v>
      </c>
      <c r="E1664" s="215" t="s">
        <v>27</v>
      </c>
      <c r="F1664" s="224" t="s">
        <v>8013</v>
      </c>
      <c r="G1664" t="s">
        <v>8369</v>
      </c>
      <c r="H1664" s="224" t="str">
        <f>IFERROR(VLOOKUP(Table[[#This Row],[Activity Details of Assistance]],WHAT!E:F,2,FALSE),"")</f>
        <v># of female in reproductive age</v>
      </c>
      <c r="I1664" s="224"/>
      <c r="J1664">
        <v>712</v>
      </c>
      <c r="K1664" t="s">
        <v>8280</v>
      </c>
      <c r="L1664" s="219" t="s">
        <v>13</v>
      </c>
      <c r="M1664" t="s">
        <v>14</v>
      </c>
      <c r="N1664" t="s">
        <v>307</v>
      </c>
      <c r="O1664" t="s">
        <v>1599</v>
      </c>
      <c r="P1664" t="s">
        <v>4723</v>
      </c>
      <c r="Q1664" s="236">
        <v>44651</v>
      </c>
      <c r="R1664" s="236">
        <v>44774</v>
      </c>
      <c r="S1664" t="s">
        <v>8452</v>
      </c>
      <c r="T1664" s="227"/>
      <c r="U1664" s="227"/>
      <c r="V1664" s="227"/>
      <c r="W1664" s="227"/>
      <c r="X1664" s="228"/>
      <c r="Y1664" t="s">
        <v>8328</v>
      </c>
      <c r="Z1664">
        <v>1712651648</v>
      </c>
      <c r="AA1664" t="s">
        <v>8329</v>
      </c>
      <c r="AB1664" s="233" t="str">
        <f>_xlfn.IFNA(IF(Table[[#This Row],[Programme Partner]]&lt;&gt;Table[[#This Row],[Implementing Partner]],CONCATENATE(Table[[#This Row],[Programme Partner]],"-",Table[[#This Row],[Implementing Partner]]),Table[[#This Row],[Programme Partner]]),"")</f>
        <v>TDH</v>
      </c>
    </row>
    <row r="1665" spans="1:28" ht="14.4" customHeight="1">
      <c r="A1665" s="183">
        <v>1830</v>
      </c>
      <c r="B1665" t="s">
        <v>8323</v>
      </c>
      <c r="C1665" t="s">
        <v>8323</v>
      </c>
      <c r="D1665" s="197" t="s">
        <v>8524</v>
      </c>
      <c r="E1665" s="215" t="s">
        <v>27</v>
      </c>
      <c r="F1665" s="224" t="s">
        <v>8014</v>
      </c>
      <c r="G1665" s="195" t="s">
        <v>8243</v>
      </c>
      <c r="H1665" s="224" t="str">
        <f>IFERROR(VLOOKUP(Table[[#This Row],[Activity Details of Assistance]],WHAT!E:F,2,FALSE),"")</f>
        <v># of pit</v>
      </c>
      <c r="I1665" s="224"/>
      <c r="J1665">
        <v>11</v>
      </c>
      <c r="K1665" t="s">
        <v>8280</v>
      </c>
      <c r="L1665" s="219" t="s">
        <v>13</v>
      </c>
      <c r="M1665" t="s">
        <v>14</v>
      </c>
      <c r="N1665" t="s">
        <v>307</v>
      </c>
      <c r="O1665" t="s">
        <v>1599</v>
      </c>
      <c r="P1665" t="s">
        <v>4723</v>
      </c>
      <c r="Q1665" s="236">
        <v>44651</v>
      </c>
      <c r="R1665" s="236">
        <v>44774</v>
      </c>
      <c r="S1665" t="s">
        <v>8452</v>
      </c>
      <c r="T1665" s="227"/>
      <c r="U1665" s="227"/>
      <c r="V1665" s="227"/>
      <c r="W1665" s="227"/>
      <c r="X1665" s="228"/>
      <c r="Y1665" t="s">
        <v>8328</v>
      </c>
      <c r="Z1665">
        <v>1712651648</v>
      </c>
      <c r="AA1665" t="s">
        <v>8329</v>
      </c>
      <c r="AB1665" s="233" t="str">
        <f>_xlfn.IFNA(IF(Table[[#This Row],[Programme Partner]]&lt;&gt;Table[[#This Row],[Implementing Partner]],CONCATENATE(Table[[#This Row],[Programme Partner]],"-",Table[[#This Row],[Implementing Partner]]),Table[[#This Row],[Programme Partner]]),"")</f>
        <v>TDH</v>
      </c>
    </row>
    <row r="1666" spans="1:28" ht="14.4" customHeight="1">
      <c r="A1666" s="183">
        <v>1831</v>
      </c>
      <c r="B1666" t="s">
        <v>8323</v>
      </c>
      <c r="C1666" t="s">
        <v>8323</v>
      </c>
      <c r="D1666" s="197" t="s">
        <v>8524</v>
      </c>
      <c r="E1666" s="215" t="s">
        <v>27</v>
      </c>
      <c r="F1666" s="224" t="s">
        <v>8014</v>
      </c>
      <c r="G1666" s="195" t="s">
        <v>8361</v>
      </c>
      <c r="H1666" s="224" t="str">
        <f>IFERROR(VLOOKUP(Table[[#This Row],[Activity Details of Assistance]],WHAT!E:F,2,FALSE),"")</f>
        <v># of plant</v>
      </c>
      <c r="I1666" s="224"/>
      <c r="J1666">
        <v>1</v>
      </c>
      <c r="K1666" t="s">
        <v>8280</v>
      </c>
      <c r="L1666" s="219" t="s">
        <v>13</v>
      </c>
      <c r="M1666" t="s">
        <v>14</v>
      </c>
      <c r="N1666" t="s">
        <v>307</v>
      </c>
      <c r="O1666" t="s">
        <v>1599</v>
      </c>
      <c r="P1666" t="s">
        <v>4723</v>
      </c>
      <c r="Q1666" s="236">
        <v>44651</v>
      </c>
      <c r="R1666" s="236">
        <v>44774</v>
      </c>
      <c r="S1666" t="s">
        <v>8452</v>
      </c>
      <c r="T1666" s="227"/>
      <c r="U1666" s="227"/>
      <c r="V1666" s="227"/>
      <c r="W1666" s="227"/>
      <c r="X1666" s="228"/>
      <c r="Y1666" t="s">
        <v>8328</v>
      </c>
      <c r="Z1666">
        <v>1712651648</v>
      </c>
      <c r="AA1666" t="s">
        <v>8329</v>
      </c>
      <c r="AB1666" s="233" t="str">
        <f>_xlfn.IFNA(IF(Table[[#This Row],[Programme Partner]]&lt;&gt;Table[[#This Row],[Implementing Partner]],CONCATENATE(Table[[#This Row],[Programme Partner]],"-",Table[[#This Row],[Implementing Partner]]),Table[[#This Row],[Programme Partner]]),"")</f>
        <v>TDH</v>
      </c>
    </row>
    <row r="1667" spans="1:28" ht="14.4" customHeight="1">
      <c r="A1667" s="183">
        <v>1832</v>
      </c>
      <c r="B1667" t="s">
        <v>8323</v>
      </c>
      <c r="C1667" t="s">
        <v>8323</v>
      </c>
      <c r="D1667" s="197" t="s">
        <v>8524</v>
      </c>
      <c r="E1667" s="215" t="s">
        <v>27</v>
      </c>
      <c r="F1667" s="224" t="s">
        <v>8014</v>
      </c>
      <c r="G1667" t="s">
        <v>8375</v>
      </c>
      <c r="H1667" s="224" t="str">
        <f>IFERROR(VLOOKUP(Table[[#This Row],[Activity Details of Assistance]],WHAT!E:F,2,FALSE),"")</f>
        <v># of 10L bin</v>
      </c>
      <c r="I1667" s="224"/>
      <c r="J1667">
        <v>723</v>
      </c>
      <c r="K1667" t="s">
        <v>8280</v>
      </c>
      <c r="L1667" s="219" t="s">
        <v>13</v>
      </c>
      <c r="M1667" t="s">
        <v>14</v>
      </c>
      <c r="N1667" t="s">
        <v>307</v>
      </c>
      <c r="O1667" t="s">
        <v>1599</v>
      </c>
      <c r="P1667" t="s">
        <v>4723</v>
      </c>
      <c r="Q1667" s="236">
        <v>44651</v>
      </c>
      <c r="R1667" s="236">
        <v>44774</v>
      </c>
      <c r="S1667" t="s">
        <v>8452</v>
      </c>
      <c r="T1667" s="227"/>
      <c r="U1667" s="227"/>
      <c r="V1667" s="227"/>
      <c r="W1667" s="227"/>
      <c r="X1667" s="228"/>
      <c r="Y1667" t="s">
        <v>8328</v>
      </c>
      <c r="Z1667">
        <v>1712651648</v>
      </c>
      <c r="AA1667" t="s">
        <v>8329</v>
      </c>
      <c r="AB1667" s="233" t="str">
        <f>_xlfn.IFNA(IF(Table[[#This Row],[Programme Partner]]&lt;&gt;Table[[#This Row],[Implementing Partner]],CONCATENATE(Table[[#This Row],[Programme Partner]],"-",Table[[#This Row],[Implementing Partner]]),Table[[#This Row],[Programme Partner]]),"")</f>
        <v>TDH</v>
      </c>
    </row>
    <row r="1668" spans="1:28" ht="14.4" customHeight="1">
      <c r="A1668" s="183">
        <v>1833</v>
      </c>
      <c r="B1668" t="s">
        <v>8323</v>
      </c>
      <c r="C1668" t="s">
        <v>8323</v>
      </c>
      <c r="D1668" s="197" t="s">
        <v>8524</v>
      </c>
      <c r="E1668" s="215" t="s">
        <v>27</v>
      </c>
      <c r="F1668" s="224" t="s">
        <v>8012</v>
      </c>
      <c r="G1668" t="s">
        <v>8359</v>
      </c>
      <c r="H1668" s="224" t="str">
        <f>IFERROR(VLOOKUP(Table[[#This Row],[Activity Details of Assistance]],WHAT!E:F,2,FALSE),"")</f>
        <v># of FSM Site</v>
      </c>
      <c r="I1668" s="224"/>
      <c r="J1668">
        <v>1</v>
      </c>
      <c r="K1668" t="s">
        <v>8280</v>
      </c>
      <c r="L1668" s="219" t="s">
        <v>13</v>
      </c>
      <c r="M1668" t="s">
        <v>14</v>
      </c>
      <c r="N1668" t="s">
        <v>307</v>
      </c>
      <c r="O1668" t="s">
        <v>1599</v>
      </c>
      <c r="P1668" t="s">
        <v>4726</v>
      </c>
      <c r="Q1668" s="236">
        <v>44651</v>
      </c>
      <c r="R1668" s="236">
        <v>44774</v>
      </c>
      <c r="S1668" t="s">
        <v>8452</v>
      </c>
      <c r="T1668" s="227"/>
      <c r="U1668" s="227"/>
      <c r="V1668" s="227"/>
      <c r="W1668" s="227"/>
      <c r="X1668" s="228"/>
      <c r="Y1668" t="s">
        <v>8328</v>
      </c>
      <c r="Z1668">
        <v>1712651648</v>
      </c>
      <c r="AA1668" t="s">
        <v>8329</v>
      </c>
      <c r="AB1668" s="233" t="str">
        <f>_xlfn.IFNA(IF(Table[[#This Row],[Programme Partner]]&lt;&gt;Table[[#This Row],[Implementing Partner]],CONCATENATE(Table[[#This Row],[Programme Partner]],"-",Table[[#This Row],[Implementing Partner]]),Table[[#This Row],[Programme Partner]]),"")</f>
        <v>TDH</v>
      </c>
    </row>
    <row r="1669" spans="1:28" ht="14.4" customHeight="1">
      <c r="A1669" s="183">
        <v>1834</v>
      </c>
      <c r="B1669" t="s">
        <v>8323</v>
      </c>
      <c r="C1669" t="s">
        <v>8323</v>
      </c>
      <c r="D1669" s="197" t="s">
        <v>8524</v>
      </c>
      <c r="E1669" s="215" t="s">
        <v>27</v>
      </c>
      <c r="F1669" s="224" t="s">
        <v>8012</v>
      </c>
      <c r="G1669" t="s">
        <v>8357</v>
      </c>
      <c r="H1669" s="224" t="str">
        <f>IFERROR(VLOOKUP(Table[[#This Row],[Activity Details of Assistance]],WHAT!E:F,2,FALSE),"")</f>
        <v># of door</v>
      </c>
      <c r="I1669" s="224"/>
      <c r="J1669">
        <v>26</v>
      </c>
      <c r="K1669" t="s">
        <v>8280</v>
      </c>
      <c r="L1669" s="219" t="s">
        <v>13</v>
      </c>
      <c r="M1669" t="s">
        <v>14</v>
      </c>
      <c r="N1669" t="s">
        <v>307</v>
      </c>
      <c r="O1669" t="s">
        <v>1599</v>
      </c>
      <c r="P1669" t="s">
        <v>4726</v>
      </c>
      <c r="Q1669" s="236">
        <v>44651</v>
      </c>
      <c r="R1669" s="236">
        <v>44774</v>
      </c>
      <c r="S1669" t="s">
        <v>8452</v>
      </c>
      <c r="T1669" s="227"/>
      <c r="U1669" s="227"/>
      <c r="V1669" s="227"/>
      <c r="W1669" s="227"/>
      <c r="X1669" s="228"/>
      <c r="Y1669" t="s">
        <v>8328</v>
      </c>
      <c r="Z1669">
        <v>1712651648</v>
      </c>
      <c r="AA1669" t="s">
        <v>8329</v>
      </c>
      <c r="AB1669" s="233" t="str">
        <f>_xlfn.IFNA(IF(Table[[#This Row],[Programme Partner]]&lt;&gt;Table[[#This Row],[Implementing Partner]],CONCATENATE(Table[[#This Row],[Programme Partner]],"-",Table[[#This Row],[Implementing Partner]]),Table[[#This Row],[Programme Partner]]),"")</f>
        <v>TDH</v>
      </c>
    </row>
    <row r="1670" spans="1:28" ht="14.4" customHeight="1">
      <c r="A1670" s="183">
        <v>1835</v>
      </c>
      <c r="B1670" t="s">
        <v>4993</v>
      </c>
      <c r="C1670" t="s">
        <v>5137</v>
      </c>
      <c r="D1670" s="197" t="s">
        <v>6017</v>
      </c>
      <c r="E1670" s="215" t="s">
        <v>27</v>
      </c>
      <c r="F1670" s="224" t="s">
        <v>8011</v>
      </c>
      <c r="G1670" s="195" t="s">
        <v>8584</v>
      </c>
      <c r="H1670" s="224" t="str">
        <f>IFERROR(VLOOKUP(Table[[#This Row],[Activity Details of Assistance]],WHAT!E:F,2,FALSE),"")</f>
        <v># of tube well</v>
      </c>
      <c r="I1670" s="224"/>
      <c r="J1670">
        <v>31</v>
      </c>
      <c r="K1670" t="s">
        <v>8280</v>
      </c>
      <c r="L1670" s="219" t="s">
        <v>13</v>
      </c>
      <c r="M1670" t="s">
        <v>14</v>
      </c>
      <c r="N1670" t="s">
        <v>309</v>
      </c>
      <c r="O1670" t="s">
        <v>1606</v>
      </c>
      <c r="P1670" t="s">
        <v>6477</v>
      </c>
      <c r="Q1670" s="236">
        <v>44651</v>
      </c>
      <c r="R1670" s="236">
        <v>44621</v>
      </c>
      <c r="S1670" t="s">
        <v>8452</v>
      </c>
      <c r="T1670" s="227"/>
      <c r="U1670" s="227"/>
      <c r="V1670" s="227"/>
      <c r="W1670" s="227"/>
      <c r="X1670" s="228"/>
      <c r="Y1670" t="s">
        <v>8309</v>
      </c>
      <c r="Z1670">
        <v>1813213381</v>
      </c>
      <c r="AA1670" t="s">
        <v>8285</v>
      </c>
      <c r="AB1670" s="233" t="str">
        <f>_xlfn.IFNA(IF(Table[[#This Row],[Programme Partner]]&lt;&gt;Table[[#This Row],[Implementing Partner]],CONCATENATE(Table[[#This Row],[Programme Partner]],"-",Table[[#This Row],[Implementing Partner]]),Table[[#This Row],[Programme Partner]]),"")</f>
        <v>ACF-HYSAWA</v>
      </c>
    </row>
    <row r="1671" spans="1:28" ht="14.4" customHeight="1">
      <c r="A1671" s="183">
        <v>1836</v>
      </c>
      <c r="B1671" t="s">
        <v>4993</v>
      </c>
      <c r="C1671" t="s">
        <v>5137</v>
      </c>
      <c r="D1671" s="197" t="s">
        <v>6017</v>
      </c>
      <c r="E1671" s="215" t="s">
        <v>27</v>
      </c>
      <c r="F1671" s="224" t="s">
        <v>8011</v>
      </c>
      <c r="G1671" t="s">
        <v>8019</v>
      </c>
      <c r="H1671" s="224" t="str">
        <f>IFERROR(VLOOKUP(Table[[#This Row],[Activity Details of Assistance]],WHAT!E:F,2,FALSE),"")</f>
        <v>N/A</v>
      </c>
      <c r="I1671" s="224"/>
      <c r="J1671">
        <v>1734</v>
      </c>
      <c r="K1671" t="s">
        <v>8280</v>
      </c>
      <c r="L1671" s="219" t="s">
        <v>13</v>
      </c>
      <c r="M1671" t="s">
        <v>14</v>
      </c>
      <c r="N1671" t="s">
        <v>309</v>
      </c>
      <c r="O1671" t="s">
        <v>1606</v>
      </c>
      <c r="P1671" t="s">
        <v>6477</v>
      </c>
      <c r="Q1671" s="236">
        <v>44651</v>
      </c>
      <c r="R1671" s="236">
        <v>44621</v>
      </c>
      <c r="S1671" t="s">
        <v>8452</v>
      </c>
      <c r="T1671" s="227"/>
      <c r="U1671" s="227"/>
      <c r="V1671" s="227"/>
      <c r="W1671" s="227"/>
      <c r="X1671" s="228"/>
      <c r="Y1671" t="s">
        <v>8309</v>
      </c>
      <c r="Z1671">
        <v>1813213381</v>
      </c>
      <c r="AA1671" t="s">
        <v>8285</v>
      </c>
      <c r="AB1671" s="233" t="str">
        <f>_xlfn.IFNA(IF(Table[[#This Row],[Programme Partner]]&lt;&gt;Table[[#This Row],[Implementing Partner]],CONCATENATE(Table[[#This Row],[Programme Partner]],"-",Table[[#This Row],[Implementing Partner]]),Table[[#This Row],[Programme Partner]]),"")</f>
        <v>ACF-HYSAWA</v>
      </c>
    </row>
    <row r="1672" spans="1:28" ht="14.4" customHeight="1">
      <c r="A1672" s="183">
        <v>1837</v>
      </c>
      <c r="B1672" t="s">
        <v>4993</v>
      </c>
      <c r="C1672" t="s">
        <v>5137</v>
      </c>
      <c r="D1672" s="197" t="s">
        <v>6017</v>
      </c>
      <c r="E1672" s="215" t="s">
        <v>27</v>
      </c>
      <c r="F1672" s="224" t="s">
        <v>8012</v>
      </c>
      <c r="G1672" s="195" t="s">
        <v>8585</v>
      </c>
      <c r="H1672" s="224" t="str">
        <f>IFERROR(VLOOKUP(Table[[#This Row],[Activity Details of Assistance]],WHAT!E:F,2,FALSE),"")</f>
        <v xml:space="preserve"># of door </v>
      </c>
      <c r="I1672" s="224"/>
      <c r="J1672">
        <v>44</v>
      </c>
      <c r="K1672" t="s">
        <v>8280</v>
      </c>
      <c r="L1672" s="219" t="s">
        <v>13</v>
      </c>
      <c r="M1672" t="s">
        <v>14</v>
      </c>
      <c r="N1672" t="s">
        <v>309</v>
      </c>
      <c r="O1672" t="s">
        <v>1606</v>
      </c>
      <c r="P1672" t="s">
        <v>6477</v>
      </c>
      <c r="Q1672" s="236">
        <v>44651</v>
      </c>
      <c r="R1672" s="236">
        <v>44621</v>
      </c>
      <c r="S1672" t="s">
        <v>8452</v>
      </c>
      <c r="T1672" s="227"/>
      <c r="U1672" s="227"/>
      <c r="V1672" s="227"/>
      <c r="W1672" s="227"/>
      <c r="X1672" s="228"/>
      <c r="Y1672" t="s">
        <v>8309</v>
      </c>
      <c r="Z1672">
        <v>1813213381</v>
      </c>
      <c r="AA1672" t="s">
        <v>8285</v>
      </c>
      <c r="AB1672" s="233" t="str">
        <f>_xlfn.IFNA(IF(Table[[#This Row],[Programme Partner]]&lt;&gt;Table[[#This Row],[Implementing Partner]],CONCATENATE(Table[[#This Row],[Programme Partner]],"-",Table[[#This Row],[Implementing Partner]]),Table[[#This Row],[Programme Partner]]),"")</f>
        <v>ACF-HYSAWA</v>
      </c>
    </row>
    <row r="1673" spans="1:28" ht="14.4" customHeight="1">
      <c r="A1673" s="183">
        <v>1838</v>
      </c>
      <c r="B1673" t="s">
        <v>4993</v>
      </c>
      <c r="C1673" t="s">
        <v>5137</v>
      </c>
      <c r="D1673" s="197" t="s">
        <v>6017</v>
      </c>
      <c r="E1673" s="215" t="s">
        <v>27</v>
      </c>
      <c r="F1673" s="224" t="s">
        <v>8012</v>
      </c>
      <c r="G1673" s="195" t="s">
        <v>8586</v>
      </c>
      <c r="H1673" s="224" t="str">
        <f>IFERROR(VLOOKUP(Table[[#This Row],[Activity Details of Assistance]],WHAT!E:F,2,FALSE),"")</f>
        <v># of door</v>
      </c>
      <c r="I1673" s="224"/>
      <c r="J1673">
        <v>94</v>
      </c>
      <c r="K1673" t="s">
        <v>8280</v>
      </c>
      <c r="L1673" s="219" t="s">
        <v>13</v>
      </c>
      <c r="M1673" t="s">
        <v>14</v>
      </c>
      <c r="N1673" t="s">
        <v>309</v>
      </c>
      <c r="O1673" t="s">
        <v>1606</v>
      </c>
      <c r="P1673" t="s">
        <v>6477</v>
      </c>
      <c r="Q1673" s="236">
        <v>44651</v>
      </c>
      <c r="R1673" s="236">
        <v>44621</v>
      </c>
      <c r="S1673" t="s">
        <v>8452</v>
      </c>
      <c r="T1673" s="227"/>
      <c r="U1673" s="227"/>
      <c r="V1673" s="227"/>
      <c r="W1673" s="227"/>
      <c r="X1673" s="228"/>
      <c r="Y1673" t="s">
        <v>8309</v>
      </c>
      <c r="Z1673">
        <v>1813213381</v>
      </c>
      <c r="AA1673" t="s">
        <v>8285</v>
      </c>
      <c r="AB1673" s="233" t="str">
        <f>_xlfn.IFNA(IF(Table[[#This Row],[Programme Partner]]&lt;&gt;Table[[#This Row],[Implementing Partner]],CONCATENATE(Table[[#This Row],[Programme Partner]],"-",Table[[#This Row],[Implementing Partner]]),Table[[#This Row],[Programme Partner]]),"")</f>
        <v>ACF-HYSAWA</v>
      </c>
    </row>
    <row r="1674" spans="1:28" ht="14.4" customHeight="1">
      <c r="A1674" s="183">
        <v>1839</v>
      </c>
      <c r="B1674" t="s">
        <v>4993</v>
      </c>
      <c r="C1674" t="s">
        <v>5137</v>
      </c>
      <c r="D1674" s="197" t="s">
        <v>6017</v>
      </c>
      <c r="E1674" s="215" t="s">
        <v>27</v>
      </c>
      <c r="F1674" s="224" t="s">
        <v>8012</v>
      </c>
      <c r="G1674" t="s">
        <v>8357</v>
      </c>
      <c r="H1674" s="224" t="str">
        <f>IFERROR(VLOOKUP(Table[[#This Row],[Activity Details of Assistance]],WHAT!E:F,2,FALSE),"")</f>
        <v># of door</v>
      </c>
      <c r="I1674" s="224"/>
      <c r="J1674">
        <v>145</v>
      </c>
      <c r="K1674" t="s">
        <v>8280</v>
      </c>
      <c r="L1674" s="219" t="s">
        <v>13</v>
      </c>
      <c r="M1674" t="s">
        <v>14</v>
      </c>
      <c r="N1674" t="s">
        <v>309</v>
      </c>
      <c r="O1674" t="s">
        <v>1606</v>
      </c>
      <c r="P1674" t="s">
        <v>6477</v>
      </c>
      <c r="Q1674" s="236">
        <v>44651</v>
      </c>
      <c r="R1674" s="236">
        <v>44621</v>
      </c>
      <c r="S1674" t="s">
        <v>8452</v>
      </c>
      <c r="T1674" s="227"/>
      <c r="U1674" s="227"/>
      <c r="V1674" s="227"/>
      <c r="W1674" s="227"/>
      <c r="X1674" s="228"/>
      <c r="Y1674" t="s">
        <v>8309</v>
      </c>
      <c r="Z1674">
        <v>1813213381</v>
      </c>
      <c r="AA1674" t="s">
        <v>8285</v>
      </c>
      <c r="AB1674" s="233" t="str">
        <f>_xlfn.IFNA(IF(Table[[#This Row],[Programme Partner]]&lt;&gt;Table[[#This Row],[Implementing Partner]],CONCATENATE(Table[[#This Row],[Programme Partner]],"-",Table[[#This Row],[Implementing Partner]]),Table[[#This Row],[Programme Partner]]),"")</f>
        <v>ACF-HYSAWA</v>
      </c>
    </row>
    <row r="1675" spans="1:28" ht="14.4" customHeight="1">
      <c r="A1675" s="183">
        <v>1840</v>
      </c>
      <c r="B1675" t="s">
        <v>4993</v>
      </c>
      <c r="C1675" t="s">
        <v>5137</v>
      </c>
      <c r="D1675" s="197" t="s">
        <v>6017</v>
      </c>
      <c r="E1675" s="215" t="s">
        <v>27</v>
      </c>
      <c r="F1675" s="224" t="s">
        <v>8012</v>
      </c>
      <c r="G1675" t="s">
        <v>8019</v>
      </c>
      <c r="H1675" s="224" t="str">
        <f>IFERROR(VLOOKUP(Table[[#This Row],[Activity Details of Assistance]],WHAT!E:F,2,FALSE),"")</f>
        <v>N/A</v>
      </c>
      <c r="I1675" s="224"/>
      <c r="J1675">
        <v>55</v>
      </c>
      <c r="K1675" t="s">
        <v>8280</v>
      </c>
      <c r="L1675" s="219" t="s">
        <v>13</v>
      </c>
      <c r="M1675" t="s">
        <v>14</v>
      </c>
      <c r="N1675" t="s">
        <v>309</v>
      </c>
      <c r="O1675" t="s">
        <v>1606</v>
      </c>
      <c r="P1675" t="s">
        <v>6477</v>
      </c>
      <c r="Q1675" s="236">
        <v>44651</v>
      </c>
      <c r="R1675" s="236">
        <v>44621</v>
      </c>
      <c r="S1675" t="s">
        <v>8452</v>
      </c>
      <c r="T1675" s="227"/>
      <c r="U1675" s="227"/>
      <c r="V1675" s="227"/>
      <c r="W1675" s="227"/>
      <c r="X1675" s="228"/>
      <c r="Y1675" t="s">
        <v>8309</v>
      </c>
      <c r="Z1675">
        <v>1813213381</v>
      </c>
      <c r="AA1675" t="s">
        <v>8285</v>
      </c>
      <c r="AB1675" s="233" t="str">
        <f>_xlfn.IFNA(IF(Table[[#This Row],[Programme Partner]]&lt;&gt;Table[[#This Row],[Implementing Partner]],CONCATENATE(Table[[#This Row],[Programme Partner]],"-",Table[[#This Row],[Implementing Partner]]),Table[[#This Row],[Programme Partner]]),"")</f>
        <v>ACF-HYSAWA</v>
      </c>
    </row>
    <row r="1676" spans="1:28" ht="14.4" customHeight="1">
      <c r="A1676" s="183">
        <v>1841</v>
      </c>
      <c r="B1676" t="s">
        <v>4993</v>
      </c>
      <c r="C1676" t="s">
        <v>5137</v>
      </c>
      <c r="D1676" s="197" t="s">
        <v>6017</v>
      </c>
      <c r="E1676" s="215" t="s">
        <v>27</v>
      </c>
      <c r="F1676" s="224" t="s">
        <v>8013</v>
      </c>
      <c r="G1676" t="s">
        <v>8313</v>
      </c>
      <c r="H1676" s="224" t="str">
        <f>IFERROR(VLOOKUP(Table[[#This Row],[Activity Details of Assistance]],WHAT!E:F,2,FALSE),"")</f>
        <v># of HP sessions at community level</v>
      </c>
      <c r="I1676" s="224"/>
      <c r="J1676">
        <v>140</v>
      </c>
      <c r="K1676" t="s">
        <v>8280</v>
      </c>
      <c r="L1676" s="219" t="s">
        <v>13</v>
      </c>
      <c r="M1676" t="s">
        <v>14</v>
      </c>
      <c r="N1676" t="s">
        <v>309</v>
      </c>
      <c r="O1676" t="s">
        <v>1606</v>
      </c>
      <c r="P1676" t="s">
        <v>6477</v>
      </c>
      <c r="Q1676" s="236">
        <v>44651</v>
      </c>
      <c r="R1676" s="236">
        <v>44621</v>
      </c>
      <c r="S1676" t="s">
        <v>8452</v>
      </c>
      <c r="T1676" s="227"/>
      <c r="U1676" s="227"/>
      <c r="V1676" s="227"/>
      <c r="W1676" s="227"/>
      <c r="X1676" s="228"/>
      <c r="Y1676" t="s">
        <v>8309</v>
      </c>
      <c r="Z1676">
        <v>1813213381</v>
      </c>
      <c r="AA1676" t="s">
        <v>8285</v>
      </c>
      <c r="AB1676" s="233" t="str">
        <f>_xlfn.IFNA(IF(Table[[#This Row],[Programme Partner]]&lt;&gt;Table[[#This Row],[Implementing Partner]],CONCATENATE(Table[[#This Row],[Programme Partner]],"-",Table[[#This Row],[Implementing Partner]]),Table[[#This Row],[Programme Partner]]),"")</f>
        <v>ACF-HYSAWA</v>
      </c>
    </row>
    <row r="1677" spans="1:28" ht="14.4" customHeight="1">
      <c r="A1677" s="183">
        <v>1842</v>
      </c>
      <c r="B1677" s="224" t="s">
        <v>4993</v>
      </c>
      <c r="C1677" s="225" t="s">
        <v>5137</v>
      </c>
      <c r="D1677" s="226" t="s">
        <v>6017</v>
      </c>
      <c r="E1677" s="215" t="s">
        <v>27</v>
      </c>
      <c r="F1677" s="224" t="s">
        <v>8013</v>
      </c>
      <c r="G1677" t="s">
        <v>8314</v>
      </c>
      <c r="H1677" s="224" t="str">
        <f>IFERROR(VLOOKUP(Table[[#This Row],[Activity Details of Assistance]],WHAT!E:F,2,FALSE),"")</f>
        <v># of HP sessions at HH level</v>
      </c>
      <c r="I1677" s="224"/>
      <c r="J1677">
        <v>1685</v>
      </c>
      <c r="K1677" t="s">
        <v>8280</v>
      </c>
      <c r="L1677" s="219" t="s">
        <v>13</v>
      </c>
      <c r="M1677" t="s">
        <v>14</v>
      </c>
      <c r="N1677" t="s">
        <v>309</v>
      </c>
      <c r="O1677" t="s">
        <v>1606</v>
      </c>
      <c r="P1677" t="s">
        <v>6477</v>
      </c>
      <c r="Q1677" s="236">
        <v>44651</v>
      </c>
      <c r="R1677" s="236">
        <v>44621</v>
      </c>
      <c r="S1677" t="s">
        <v>8452</v>
      </c>
      <c r="T1677" s="227"/>
      <c r="U1677" s="227"/>
      <c r="V1677" s="227"/>
      <c r="W1677" s="227"/>
      <c r="X1677" s="228"/>
      <c r="Y1677" t="s">
        <v>8309</v>
      </c>
      <c r="Z1677">
        <v>1813213381</v>
      </c>
      <c r="AA1677" t="s">
        <v>8285</v>
      </c>
      <c r="AB1677" s="233" t="str">
        <f>_xlfn.IFNA(IF(Table[[#This Row],[Programme Partner]]&lt;&gt;Table[[#This Row],[Implementing Partner]],CONCATENATE(Table[[#This Row],[Programme Partner]],"-",Table[[#This Row],[Implementing Partner]]),Table[[#This Row],[Programme Partner]]),"")</f>
        <v>ACF-HYSAWA</v>
      </c>
    </row>
    <row r="1678" spans="1:28" ht="14.4" customHeight="1">
      <c r="A1678" s="183">
        <v>1843</v>
      </c>
      <c r="B1678" s="224" t="s">
        <v>4993</v>
      </c>
      <c r="C1678" s="225" t="s">
        <v>5137</v>
      </c>
      <c r="D1678" s="226" t="s">
        <v>6017</v>
      </c>
      <c r="E1678" s="215" t="s">
        <v>27</v>
      </c>
      <c r="F1678" s="224" t="s">
        <v>8013</v>
      </c>
      <c r="G1678" t="s">
        <v>8019</v>
      </c>
      <c r="H1678" s="224" t="str">
        <f>IFERROR(VLOOKUP(Table[[#This Row],[Activity Details of Assistance]],WHAT!E:F,2,FALSE),"")</f>
        <v>N/A</v>
      </c>
      <c r="I1678" s="224"/>
      <c r="J1678">
        <v>32</v>
      </c>
      <c r="K1678" t="s">
        <v>8280</v>
      </c>
      <c r="L1678" s="219" t="s">
        <v>13</v>
      </c>
      <c r="M1678" t="s">
        <v>14</v>
      </c>
      <c r="N1678" t="s">
        <v>309</v>
      </c>
      <c r="O1678" t="s">
        <v>1606</v>
      </c>
      <c r="P1678" t="s">
        <v>6477</v>
      </c>
      <c r="Q1678" s="236">
        <v>44651</v>
      </c>
      <c r="R1678" s="236">
        <v>44621</v>
      </c>
      <c r="S1678" t="s">
        <v>8452</v>
      </c>
      <c r="T1678" s="227"/>
      <c r="U1678" s="227"/>
      <c r="V1678" s="227"/>
      <c r="W1678" s="227"/>
      <c r="X1678" s="228"/>
      <c r="Y1678" t="s">
        <v>8309</v>
      </c>
      <c r="Z1678">
        <v>1813213381</v>
      </c>
      <c r="AA1678" t="s">
        <v>8285</v>
      </c>
      <c r="AB1678" s="233" t="str">
        <f>_xlfn.IFNA(IF(Table[[#This Row],[Programme Partner]]&lt;&gt;Table[[#This Row],[Implementing Partner]],CONCATENATE(Table[[#This Row],[Programme Partner]],"-",Table[[#This Row],[Implementing Partner]]),Table[[#This Row],[Programme Partner]]),"")</f>
        <v>ACF-HYSAWA</v>
      </c>
    </row>
    <row r="1679" spans="1:28" ht="14.4" customHeight="1">
      <c r="A1679" s="183">
        <v>1844</v>
      </c>
      <c r="B1679" s="224" t="s">
        <v>4993</v>
      </c>
      <c r="C1679" s="225" t="s">
        <v>5137</v>
      </c>
      <c r="D1679" s="226" t="s">
        <v>6017</v>
      </c>
      <c r="E1679" s="215" t="s">
        <v>27</v>
      </c>
      <c r="F1679" s="224" t="s">
        <v>8014</v>
      </c>
      <c r="G1679" t="s">
        <v>8358</v>
      </c>
      <c r="H1679" s="224" t="str">
        <f>IFERROR(VLOOKUP(Table[[#This Row],[Activity Details of Assistance]],WHAT!E:F,2,FALSE),"")</f>
        <v># of campaign per camp </v>
      </c>
      <c r="I1679" s="224"/>
      <c r="J1679">
        <v>1</v>
      </c>
      <c r="K1679" t="s">
        <v>8280</v>
      </c>
      <c r="L1679" s="219" t="s">
        <v>13</v>
      </c>
      <c r="M1679" t="s">
        <v>14</v>
      </c>
      <c r="N1679" t="s">
        <v>309</v>
      </c>
      <c r="O1679" t="s">
        <v>1606</v>
      </c>
      <c r="P1679" t="s">
        <v>6477</v>
      </c>
      <c r="Q1679" s="236">
        <v>44651</v>
      </c>
      <c r="R1679" s="236">
        <v>44621</v>
      </c>
      <c r="S1679" t="s">
        <v>8452</v>
      </c>
      <c r="T1679" s="227"/>
      <c r="U1679" s="227"/>
      <c r="V1679" s="227"/>
      <c r="W1679" s="227"/>
      <c r="X1679" s="228"/>
      <c r="Y1679" t="s">
        <v>8309</v>
      </c>
      <c r="Z1679">
        <v>1813213381</v>
      </c>
      <c r="AA1679" t="s">
        <v>8285</v>
      </c>
      <c r="AB1679" s="233" t="str">
        <f>_xlfn.IFNA(IF(Table[[#This Row],[Programme Partner]]&lt;&gt;Table[[#This Row],[Implementing Partner]],CONCATENATE(Table[[#This Row],[Programme Partner]],"-",Table[[#This Row],[Implementing Partner]]),Table[[#This Row],[Programme Partner]]),"")</f>
        <v>ACF-HYSAWA</v>
      </c>
    </row>
    <row r="1680" spans="1:28" ht="14.4" customHeight="1">
      <c r="A1680" s="183">
        <v>1845</v>
      </c>
      <c r="B1680" s="224" t="s">
        <v>4993</v>
      </c>
      <c r="C1680" s="225" t="s">
        <v>4993</v>
      </c>
      <c r="D1680" s="226" t="s">
        <v>6017</v>
      </c>
      <c r="E1680" s="215" t="s">
        <v>27</v>
      </c>
      <c r="F1680" s="224" t="s">
        <v>8011</v>
      </c>
      <c r="G1680" s="195" t="s">
        <v>8584</v>
      </c>
      <c r="H1680" s="224" t="str">
        <f>IFERROR(VLOOKUP(Table[[#This Row],[Activity Details of Assistance]],WHAT!E:F,2,FALSE),"")</f>
        <v># of tube well</v>
      </c>
      <c r="I1680" s="224"/>
      <c r="J1680">
        <v>18</v>
      </c>
      <c r="K1680" t="s">
        <v>8280</v>
      </c>
      <c r="L1680" s="219" t="s">
        <v>13</v>
      </c>
      <c r="M1680" t="s">
        <v>14</v>
      </c>
      <c r="N1680" t="s">
        <v>309</v>
      </c>
      <c r="O1680" t="s">
        <v>1606</v>
      </c>
      <c r="P1680" t="s">
        <v>6477</v>
      </c>
      <c r="Q1680" s="236">
        <v>44651</v>
      </c>
      <c r="R1680" s="236">
        <v>44621</v>
      </c>
      <c r="S1680" t="s">
        <v>8452</v>
      </c>
      <c r="T1680" s="227"/>
      <c r="U1680" s="227"/>
      <c r="V1680" s="227"/>
      <c r="W1680" s="227"/>
      <c r="X1680" s="228"/>
      <c r="Y1680" t="s">
        <v>8309</v>
      </c>
      <c r="Z1680">
        <v>1813213381</v>
      </c>
      <c r="AA1680" t="s">
        <v>8285</v>
      </c>
      <c r="AB1680" s="233" t="str">
        <f>_xlfn.IFNA(IF(Table[[#This Row],[Programme Partner]]&lt;&gt;Table[[#This Row],[Implementing Partner]],CONCATENATE(Table[[#This Row],[Programme Partner]],"-",Table[[#This Row],[Implementing Partner]]),Table[[#This Row],[Programme Partner]]),"")</f>
        <v>ACF</v>
      </c>
    </row>
    <row r="1681" spans="1:28" ht="14.4" customHeight="1">
      <c r="A1681" s="183">
        <v>1846</v>
      </c>
      <c r="B1681" s="224" t="s">
        <v>4993</v>
      </c>
      <c r="C1681" s="225" t="s">
        <v>4993</v>
      </c>
      <c r="D1681" s="226" t="s">
        <v>6017</v>
      </c>
      <c r="E1681" s="215" t="s">
        <v>27</v>
      </c>
      <c r="F1681" s="224" t="s">
        <v>8011</v>
      </c>
      <c r="G1681" t="s">
        <v>8318</v>
      </c>
      <c r="H1681" s="224" t="str">
        <f>IFERROR(VLOOKUP(Table[[#This Row],[Activity Details of Assistance]],WHAT!E:F,2,FALSE),"")</f>
        <v># of household</v>
      </c>
      <c r="I1681" s="224"/>
      <c r="J1681">
        <v>370</v>
      </c>
      <c r="K1681" t="s">
        <v>8280</v>
      </c>
      <c r="L1681" s="219" t="s">
        <v>13</v>
      </c>
      <c r="M1681" t="s">
        <v>14</v>
      </c>
      <c r="N1681" t="s">
        <v>309</v>
      </c>
      <c r="O1681" t="s">
        <v>1606</v>
      </c>
      <c r="P1681" t="s">
        <v>6477</v>
      </c>
      <c r="Q1681" s="236">
        <v>44651</v>
      </c>
      <c r="R1681" s="236">
        <v>44621</v>
      </c>
      <c r="S1681" t="s">
        <v>8452</v>
      </c>
      <c r="T1681" s="227"/>
      <c r="U1681" s="227"/>
      <c r="V1681" s="227"/>
      <c r="W1681" s="227"/>
      <c r="X1681" s="228"/>
      <c r="Y1681" t="s">
        <v>8309</v>
      </c>
      <c r="Z1681">
        <v>1813213381</v>
      </c>
      <c r="AA1681" t="s">
        <v>8285</v>
      </c>
      <c r="AB1681" s="233" t="str">
        <f>_xlfn.IFNA(IF(Table[[#This Row],[Programme Partner]]&lt;&gt;Table[[#This Row],[Implementing Partner]],CONCATENATE(Table[[#This Row],[Programme Partner]],"-",Table[[#This Row],[Implementing Partner]]),Table[[#This Row],[Programme Partner]]),"")</f>
        <v>ACF</v>
      </c>
    </row>
    <row r="1682" spans="1:28" ht="14.4" customHeight="1">
      <c r="A1682" s="183">
        <v>1847</v>
      </c>
      <c r="B1682" s="224" t="s">
        <v>4993</v>
      </c>
      <c r="C1682" s="225" t="s">
        <v>4993</v>
      </c>
      <c r="D1682" s="226" t="s">
        <v>6017</v>
      </c>
      <c r="E1682" s="215" t="s">
        <v>27</v>
      </c>
      <c r="F1682" s="224" t="s">
        <v>8011</v>
      </c>
      <c r="G1682" t="s">
        <v>8019</v>
      </c>
      <c r="H1682" s="224" t="str">
        <f>IFERROR(VLOOKUP(Table[[#This Row],[Activity Details of Assistance]],WHAT!E:F,2,FALSE),"")</f>
        <v>N/A</v>
      </c>
      <c r="I1682" s="224"/>
      <c r="J1682">
        <v>114</v>
      </c>
      <c r="K1682" t="s">
        <v>8280</v>
      </c>
      <c r="L1682" s="219" t="s">
        <v>13</v>
      </c>
      <c r="M1682" t="s">
        <v>14</v>
      </c>
      <c r="N1682" t="s">
        <v>309</v>
      </c>
      <c r="O1682" t="s">
        <v>1606</v>
      </c>
      <c r="P1682" t="s">
        <v>6477</v>
      </c>
      <c r="Q1682" s="236">
        <v>44651</v>
      </c>
      <c r="R1682" s="236">
        <v>44621</v>
      </c>
      <c r="S1682" t="s">
        <v>8452</v>
      </c>
      <c r="T1682" s="227"/>
      <c r="U1682" s="227"/>
      <c r="V1682" s="227"/>
      <c r="W1682" s="227"/>
      <c r="X1682" s="228"/>
      <c r="Y1682" t="s">
        <v>8309</v>
      </c>
      <c r="Z1682">
        <v>1813213381</v>
      </c>
      <c r="AA1682" t="s">
        <v>8285</v>
      </c>
      <c r="AB1682" s="233" t="str">
        <f>_xlfn.IFNA(IF(Table[[#This Row],[Programme Partner]]&lt;&gt;Table[[#This Row],[Implementing Partner]],CONCATENATE(Table[[#This Row],[Programme Partner]],"-",Table[[#This Row],[Implementing Partner]]),Table[[#This Row],[Programme Partner]]),"")</f>
        <v>ACF</v>
      </c>
    </row>
    <row r="1683" spans="1:28" ht="14.4" customHeight="1">
      <c r="A1683" s="183">
        <v>1848</v>
      </c>
      <c r="B1683" s="224" t="s">
        <v>4993</v>
      </c>
      <c r="C1683" s="225" t="s">
        <v>4993</v>
      </c>
      <c r="D1683" s="226" t="s">
        <v>6017</v>
      </c>
      <c r="E1683" s="215" t="s">
        <v>27</v>
      </c>
      <c r="F1683" s="224" t="s">
        <v>8012</v>
      </c>
      <c r="G1683" s="195" t="s">
        <v>8585</v>
      </c>
      <c r="H1683" s="224" t="str">
        <f>IFERROR(VLOOKUP(Table[[#This Row],[Activity Details of Assistance]],WHAT!E:F,2,FALSE),"")</f>
        <v xml:space="preserve"># of door </v>
      </c>
      <c r="I1683" s="224"/>
      <c r="J1683">
        <v>21</v>
      </c>
      <c r="K1683" t="s">
        <v>8280</v>
      </c>
      <c r="L1683" s="219" t="s">
        <v>13</v>
      </c>
      <c r="M1683" t="s">
        <v>14</v>
      </c>
      <c r="N1683" t="s">
        <v>309</v>
      </c>
      <c r="O1683" t="s">
        <v>1606</v>
      </c>
      <c r="P1683" t="s">
        <v>6477</v>
      </c>
      <c r="Q1683" s="236">
        <v>44651</v>
      </c>
      <c r="R1683" s="236">
        <v>44621</v>
      </c>
      <c r="S1683" t="s">
        <v>8452</v>
      </c>
      <c r="T1683" s="227"/>
      <c r="U1683" s="227"/>
      <c r="V1683" s="227"/>
      <c r="W1683" s="227"/>
      <c r="X1683" s="228"/>
      <c r="Y1683" t="s">
        <v>8309</v>
      </c>
      <c r="Z1683">
        <v>1813213381</v>
      </c>
      <c r="AA1683" t="s">
        <v>8285</v>
      </c>
      <c r="AB1683" s="233" t="str">
        <f>_xlfn.IFNA(IF(Table[[#This Row],[Programme Partner]]&lt;&gt;Table[[#This Row],[Implementing Partner]],CONCATENATE(Table[[#This Row],[Programme Partner]],"-",Table[[#This Row],[Implementing Partner]]),Table[[#This Row],[Programme Partner]]),"")</f>
        <v>ACF</v>
      </c>
    </row>
    <row r="1684" spans="1:28" ht="14.4" customHeight="1">
      <c r="A1684" s="183">
        <v>1849</v>
      </c>
      <c r="B1684" s="224" t="s">
        <v>4993</v>
      </c>
      <c r="C1684" s="225" t="s">
        <v>4993</v>
      </c>
      <c r="D1684" s="226" t="s">
        <v>6017</v>
      </c>
      <c r="E1684" s="215" t="s">
        <v>27</v>
      </c>
      <c r="F1684" s="224" t="s">
        <v>8012</v>
      </c>
      <c r="G1684" t="s">
        <v>8359</v>
      </c>
      <c r="H1684" s="224" t="str">
        <f>IFERROR(VLOOKUP(Table[[#This Row],[Activity Details of Assistance]],WHAT!E:F,2,FALSE),"")</f>
        <v># of FSM Site</v>
      </c>
      <c r="I1684" s="224"/>
      <c r="J1684">
        <v>1</v>
      </c>
      <c r="K1684" t="s">
        <v>8280</v>
      </c>
      <c r="L1684" s="219" t="s">
        <v>13</v>
      </c>
      <c r="M1684" t="s">
        <v>14</v>
      </c>
      <c r="N1684" t="s">
        <v>309</v>
      </c>
      <c r="O1684" t="s">
        <v>1606</v>
      </c>
      <c r="P1684" t="s">
        <v>6477</v>
      </c>
      <c r="Q1684" s="236">
        <v>44651</v>
      </c>
      <c r="R1684" s="236">
        <v>44621</v>
      </c>
      <c r="S1684" t="s">
        <v>8452</v>
      </c>
      <c r="T1684" s="227"/>
      <c r="U1684" s="227"/>
      <c r="V1684" s="227"/>
      <c r="W1684" s="227"/>
      <c r="X1684" s="228"/>
      <c r="Y1684" t="s">
        <v>8309</v>
      </c>
      <c r="Z1684">
        <v>1813213381</v>
      </c>
      <c r="AA1684" t="s">
        <v>8285</v>
      </c>
      <c r="AB1684" s="233" t="str">
        <f>_xlfn.IFNA(IF(Table[[#This Row],[Programme Partner]]&lt;&gt;Table[[#This Row],[Implementing Partner]],CONCATENATE(Table[[#This Row],[Programme Partner]],"-",Table[[#This Row],[Implementing Partner]]),Table[[#This Row],[Programme Partner]]),"")</f>
        <v>ACF</v>
      </c>
    </row>
    <row r="1685" spans="1:28" ht="14.4" customHeight="1">
      <c r="A1685" s="183">
        <v>1850</v>
      </c>
      <c r="B1685" s="224" t="s">
        <v>4993</v>
      </c>
      <c r="C1685" s="225" t="s">
        <v>4993</v>
      </c>
      <c r="D1685" s="226" t="s">
        <v>6017</v>
      </c>
      <c r="E1685" s="215" t="s">
        <v>27</v>
      </c>
      <c r="F1685" s="224" t="s">
        <v>8012</v>
      </c>
      <c r="G1685" s="195" t="s">
        <v>8586</v>
      </c>
      <c r="H1685" s="224" t="str">
        <f>IFERROR(VLOOKUP(Table[[#This Row],[Activity Details of Assistance]],WHAT!E:F,2,FALSE),"")</f>
        <v># of door</v>
      </c>
      <c r="I1685" s="224"/>
      <c r="J1685">
        <v>43</v>
      </c>
      <c r="K1685" t="s">
        <v>8280</v>
      </c>
      <c r="L1685" s="219" t="s">
        <v>13</v>
      </c>
      <c r="M1685" t="s">
        <v>14</v>
      </c>
      <c r="N1685" t="s">
        <v>309</v>
      </c>
      <c r="O1685" t="s">
        <v>1606</v>
      </c>
      <c r="P1685" t="s">
        <v>6477</v>
      </c>
      <c r="Q1685" s="236">
        <v>44651</v>
      </c>
      <c r="R1685" s="236">
        <v>44621</v>
      </c>
      <c r="S1685" t="s">
        <v>8452</v>
      </c>
      <c r="T1685" s="227"/>
      <c r="U1685" s="227"/>
      <c r="V1685" s="227"/>
      <c r="W1685" s="227"/>
      <c r="X1685" s="228"/>
      <c r="Y1685" t="s">
        <v>8309</v>
      </c>
      <c r="Z1685">
        <v>1813213381</v>
      </c>
      <c r="AA1685" t="s">
        <v>8285</v>
      </c>
      <c r="AB1685" s="233" t="str">
        <f>_xlfn.IFNA(IF(Table[[#This Row],[Programme Partner]]&lt;&gt;Table[[#This Row],[Implementing Partner]],CONCATENATE(Table[[#This Row],[Programme Partner]],"-",Table[[#This Row],[Implementing Partner]]),Table[[#This Row],[Programme Partner]]),"")</f>
        <v>ACF</v>
      </c>
    </row>
    <row r="1686" spans="1:28" ht="14.4" customHeight="1">
      <c r="A1686" s="183">
        <v>1851</v>
      </c>
      <c r="B1686" s="224" t="s">
        <v>4993</v>
      </c>
      <c r="C1686" s="225" t="s">
        <v>4993</v>
      </c>
      <c r="D1686" s="226" t="s">
        <v>6017</v>
      </c>
      <c r="E1686" s="215" t="s">
        <v>27</v>
      </c>
      <c r="F1686" s="224" t="s">
        <v>8012</v>
      </c>
      <c r="G1686" t="s">
        <v>8357</v>
      </c>
      <c r="H1686" s="224" t="str">
        <f>IFERROR(VLOOKUP(Table[[#This Row],[Activity Details of Assistance]],WHAT!E:F,2,FALSE),"")</f>
        <v># of door</v>
      </c>
      <c r="I1686" s="224"/>
      <c r="J1686">
        <v>55</v>
      </c>
      <c r="K1686" t="s">
        <v>8280</v>
      </c>
      <c r="L1686" s="219" t="s">
        <v>13</v>
      </c>
      <c r="M1686" t="s">
        <v>14</v>
      </c>
      <c r="N1686" t="s">
        <v>309</v>
      </c>
      <c r="O1686" t="s">
        <v>1606</v>
      </c>
      <c r="P1686" t="s">
        <v>6477</v>
      </c>
      <c r="Q1686" s="236">
        <v>44651</v>
      </c>
      <c r="R1686" s="236">
        <v>44621</v>
      </c>
      <c r="S1686" t="s">
        <v>8452</v>
      </c>
      <c r="T1686" s="227"/>
      <c r="U1686" s="227"/>
      <c r="V1686" s="227"/>
      <c r="W1686" s="227"/>
      <c r="X1686" s="228"/>
      <c r="Y1686" t="s">
        <v>8309</v>
      </c>
      <c r="Z1686">
        <v>1813213381</v>
      </c>
      <c r="AA1686" t="s">
        <v>8285</v>
      </c>
      <c r="AB1686" s="233" t="str">
        <f>_xlfn.IFNA(IF(Table[[#This Row],[Programme Partner]]&lt;&gt;Table[[#This Row],[Implementing Partner]],CONCATENATE(Table[[#This Row],[Programme Partner]],"-",Table[[#This Row],[Implementing Partner]]),Table[[#This Row],[Programme Partner]]),"")</f>
        <v>ACF</v>
      </c>
    </row>
    <row r="1687" spans="1:28" ht="14.4" customHeight="1">
      <c r="A1687" s="183">
        <v>1852</v>
      </c>
      <c r="B1687" s="224" t="s">
        <v>4993</v>
      </c>
      <c r="C1687" s="225" t="s">
        <v>4993</v>
      </c>
      <c r="D1687" s="226" t="s">
        <v>6017</v>
      </c>
      <c r="E1687" s="215" t="s">
        <v>27</v>
      </c>
      <c r="F1687" s="224" t="s">
        <v>8013</v>
      </c>
      <c r="G1687" t="s">
        <v>8313</v>
      </c>
      <c r="H1687" s="224" t="str">
        <f>IFERROR(VLOOKUP(Table[[#This Row],[Activity Details of Assistance]],WHAT!E:F,2,FALSE),"")</f>
        <v># of HP sessions at community level</v>
      </c>
      <c r="I1687" s="224"/>
      <c r="J1687">
        <v>334</v>
      </c>
      <c r="K1687" t="s">
        <v>8280</v>
      </c>
      <c r="L1687" s="219" t="s">
        <v>13</v>
      </c>
      <c r="M1687" t="s">
        <v>14</v>
      </c>
      <c r="N1687" t="s">
        <v>309</v>
      </c>
      <c r="O1687" t="s">
        <v>1606</v>
      </c>
      <c r="P1687" t="s">
        <v>6477</v>
      </c>
      <c r="Q1687" s="236">
        <v>44651</v>
      </c>
      <c r="R1687" s="236">
        <v>44621</v>
      </c>
      <c r="S1687" t="s">
        <v>8452</v>
      </c>
      <c r="T1687" s="227"/>
      <c r="U1687" s="227"/>
      <c r="V1687" s="227"/>
      <c r="W1687" s="227"/>
      <c r="X1687" s="228"/>
      <c r="Y1687" t="s">
        <v>8309</v>
      </c>
      <c r="Z1687">
        <v>1813213381</v>
      </c>
      <c r="AA1687" t="s">
        <v>8285</v>
      </c>
      <c r="AB1687" s="233" t="str">
        <f>_xlfn.IFNA(IF(Table[[#This Row],[Programme Partner]]&lt;&gt;Table[[#This Row],[Implementing Partner]],CONCATENATE(Table[[#This Row],[Programme Partner]],"-",Table[[#This Row],[Implementing Partner]]),Table[[#This Row],[Programme Partner]]),"")</f>
        <v>ACF</v>
      </c>
    </row>
    <row r="1688" spans="1:28" ht="14.4" customHeight="1">
      <c r="A1688" s="183">
        <v>1853</v>
      </c>
      <c r="B1688" s="224" t="s">
        <v>4993</v>
      </c>
      <c r="C1688" s="225" t="s">
        <v>4993</v>
      </c>
      <c r="D1688" s="226" t="s">
        <v>6017</v>
      </c>
      <c r="E1688" s="215" t="s">
        <v>27</v>
      </c>
      <c r="F1688" s="224" t="s">
        <v>8013</v>
      </c>
      <c r="G1688" t="s">
        <v>8314</v>
      </c>
      <c r="H1688" s="224" t="str">
        <f>IFERROR(VLOOKUP(Table[[#This Row],[Activity Details of Assistance]],WHAT!E:F,2,FALSE),"")</f>
        <v># of HP sessions at HH level</v>
      </c>
      <c r="I1688" s="224"/>
      <c r="J1688">
        <v>845</v>
      </c>
      <c r="K1688" t="s">
        <v>8280</v>
      </c>
      <c r="L1688" s="219" t="s">
        <v>13</v>
      </c>
      <c r="M1688" t="s">
        <v>14</v>
      </c>
      <c r="N1688" t="s">
        <v>309</v>
      </c>
      <c r="O1688" t="s">
        <v>1606</v>
      </c>
      <c r="P1688" t="s">
        <v>6477</v>
      </c>
      <c r="Q1688" s="236">
        <v>44651</v>
      </c>
      <c r="R1688" s="236">
        <v>44621</v>
      </c>
      <c r="S1688" t="s">
        <v>8452</v>
      </c>
      <c r="T1688" s="227"/>
      <c r="U1688" s="227"/>
      <c r="V1688" s="227"/>
      <c r="W1688" s="227"/>
      <c r="X1688" s="228"/>
      <c r="Y1688" t="s">
        <v>8309</v>
      </c>
      <c r="Z1688">
        <v>1813213381</v>
      </c>
      <c r="AA1688" t="s">
        <v>8285</v>
      </c>
      <c r="AB1688" s="233" t="str">
        <f>_xlfn.IFNA(IF(Table[[#This Row],[Programme Partner]]&lt;&gt;Table[[#This Row],[Implementing Partner]],CONCATENATE(Table[[#This Row],[Programme Partner]],"-",Table[[#This Row],[Implementing Partner]]),Table[[#This Row],[Programme Partner]]),"")</f>
        <v>ACF</v>
      </c>
    </row>
    <row r="1689" spans="1:28" ht="14.4" customHeight="1">
      <c r="A1689" s="183">
        <v>1854</v>
      </c>
      <c r="B1689" t="s">
        <v>4993</v>
      </c>
      <c r="C1689" t="s">
        <v>4993</v>
      </c>
      <c r="D1689" s="197" t="s">
        <v>6017</v>
      </c>
      <c r="E1689" s="215" t="s">
        <v>27</v>
      </c>
      <c r="F1689" s="224" t="s">
        <v>8013</v>
      </c>
      <c r="G1689" t="s">
        <v>8019</v>
      </c>
      <c r="H1689" s="224" t="str">
        <f>IFERROR(VLOOKUP(Table[[#This Row],[Activity Details of Assistance]],WHAT!E:F,2,FALSE),"")</f>
        <v>N/A</v>
      </c>
      <c r="I1689" s="224"/>
      <c r="J1689">
        <v>40</v>
      </c>
      <c r="K1689" t="s">
        <v>8280</v>
      </c>
      <c r="L1689" s="219" t="s">
        <v>13</v>
      </c>
      <c r="M1689" t="s">
        <v>14</v>
      </c>
      <c r="N1689" t="s">
        <v>309</v>
      </c>
      <c r="O1689" t="s">
        <v>1606</v>
      </c>
      <c r="P1689" t="s">
        <v>6477</v>
      </c>
      <c r="Q1689" s="236">
        <v>44651</v>
      </c>
      <c r="R1689" s="236">
        <v>44621</v>
      </c>
      <c r="S1689" t="s">
        <v>8452</v>
      </c>
      <c r="T1689" s="227"/>
      <c r="U1689" s="227"/>
      <c r="V1689" s="227"/>
      <c r="W1689" s="227"/>
      <c r="X1689" s="228"/>
      <c r="Y1689" t="s">
        <v>8309</v>
      </c>
      <c r="Z1689">
        <v>1813213381</v>
      </c>
      <c r="AA1689" t="s">
        <v>8285</v>
      </c>
      <c r="AB1689" s="233" t="str">
        <f>_xlfn.IFNA(IF(Table[[#This Row],[Programme Partner]]&lt;&gt;Table[[#This Row],[Implementing Partner]],CONCATENATE(Table[[#This Row],[Programme Partner]],"-",Table[[#This Row],[Implementing Partner]]),Table[[#This Row],[Programme Partner]]),"")</f>
        <v>ACF</v>
      </c>
    </row>
    <row r="1690" spans="1:28" ht="14.4" customHeight="1">
      <c r="A1690" s="183">
        <v>1855</v>
      </c>
      <c r="B1690" t="s">
        <v>4993</v>
      </c>
      <c r="C1690" t="s">
        <v>4993</v>
      </c>
      <c r="D1690" s="197" t="s">
        <v>6017</v>
      </c>
      <c r="E1690" s="215" t="s">
        <v>27</v>
      </c>
      <c r="F1690" s="224" t="s">
        <v>8014</v>
      </c>
      <c r="G1690" t="s">
        <v>8358</v>
      </c>
      <c r="H1690" s="224" t="str">
        <f>IFERROR(VLOOKUP(Table[[#This Row],[Activity Details of Assistance]],WHAT!E:F,2,FALSE),"")</f>
        <v># of campaign per camp </v>
      </c>
      <c r="I1690" s="224"/>
      <c r="J1690">
        <v>1</v>
      </c>
      <c r="K1690" t="s">
        <v>8280</v>
      </c>
      <c r="L1690" s="219" t="s">
        <v>13</v>
      </c>
      <c r="M1690" t="s">
        <v>14</v>
      </c>
      <c r="N1690" t="s">
        <v>309</v>
      </c>
      <c r="O1690" t="s">
        <v>1606</v>
      </c>
      <c r="P1690" t="s">
        <v>6477</v>
      </c>
      <c r="Q1690" s="236">
        <v>44651</v>
      </c>
      <c r="R1690" s="236">
        <v>44621</v>
      </c>
      <c r="S1690" t="s">
        <v>8452</v>
      </c>
      <c r="T1690" s="227"/>
      <c r="U1690" s="227"/>
      <c r="V1690" s="227"/>
      <c r="W1690" s="227"/>
      <c r="X1690" s="228"/>
      <c r="Y1690" t="s">
        <v>8309</v>
      </c>
      <c r="Z1690">
        <v>1813213381</v>
      </c>
      <c r="AA1690" t="s">
        <v>8285</v>
      </c>
      <c r="AB1690" s="233" t="str">
        <f>_xlfn.IFNA(IF(Table[[#This Row],[Programme Partner]]&lt;&gt;Table[[#This Row],[Implementing Partner]],CONCATENATE(Table[[#This Row],[Programme Partner]],"-",Table[[#This Row],[Implementing Partner]]),Table[[#This Row],[Programme Partner]]),"")</f>
        <v>ACF</v>
      </c>
    </row>
    <row r="1691" spans="1:28" ht="14.4" customHeight="1">
      <c r="A1691" s="183">
        <v>1856</v>
      </c>
      <c r="B1691" t="s">
        <v>4993</v>
      </c>
      <c r="C1691" t="s">
        <v>4993</v>
      </c>
      <c r="D1691" s="197" t="s">
        <v>6032</v>
      </c>
      <c r="E1691" s="215" t="s">
        <v>27</v>
      </c>
      <c r="F1691" s="224" t="s">
        <v>8011</v>
      </c>
      <c r="G1691" s="195" t="s">
        <v>8584</v>
      </c>
      <c r="H1691" s="224" t="str">
        <f>IFERROR(VLOOKUP(Table[[#This Row],[Activity Details of Assistance]],WHAT!E:F,2,FALSE),"")</f>
        <v># of tube well</v>
      </c>
      <c r="I1691" s="224"/>
      <c r="J1691">
        <v>14</v>
      </c>
      <c r="K1691" t="s">
        <v>8280</v>
      </c>
      <c r="L1691" s="219" t="s">
        <v>13</v>
      </c>
      <c r="M1691" t="s">
        <v>14</v>
      </c>
      <c r="N1691" t="s">
        <v>309</v>
      </c>
      <c r="O1691" t="s">
        <v>1606</v>
      </c>
      <c r="P1691" t="s">
        <v>6477</v>
      </c>
      <c r="Q1691" s="236">
        <v>44651</v>
      </c>
      <c r="R1691" s="236">
        <v>44896</v>
      </c>
      <c r="S1691" t="s">
        <v>8452</v>
      </c>
      <c r="T1691" s="227"/>
      <c r="U1691" s="227"/>
      <c r="V1691" s="227"/>
      <c r="W1691" s="227"/>
      <c r="X1691" s="228"/>
      <c r="Y1691" t="s">
        <v>8309</v>
      </c>
      <c r="Z1691">
        <v>1813213381</v>
      </c>
      <c r="AA1691" t="s">
        <v>8285</v>
      </c>
      <c r="AB1691" s="233" t="str">
        <f>_xlfn.IFNA(IF(Table[[#This Row],[Programme Partner]]&lt;&gt;Table[[#This Row],[Implementing Partner]],CONCATENATE(Table[[#This Row],[Programme Partner]],"-",Table[[#This Row],[Implementing Partner]]),Table[[#This Row],[Programme Partner]]),"")</f>
        <v>ACF</v>
      </c>
    </row>
    <row r="1692" spans="1:28" ht="14.4" customHeight="1">
      <c r="A1692" s="183">
        <v>1857</v>
      </c>
      <c r="B1692" t="s">
        <v>4993</v>
      </c>
      <c r="C1692" t="s">
        <v>4993</v>
      </c>
      <c r="D1692" s="197" t="s">
        <v>6032</v>
      </c>
      <c r="E1692" s="215" t="s">
        <v>27</v>
      </c>
      <c r="F1692" s="224" t="s">
        <v>8011</v>
      </c>
      <c r="G1692" s="195" t="s">
        <v>8318</v>
      </c>
      <c r="H1692" s="224" t="str">
        <f>IFERROR(VLOOKUP(Table[[#This Row],[Activity Details of Assistance]],WHAT!E:F,2,FALSE),"")</f>
        <v># of household</v>
      </c>
      <c r="I1692" s="224"/>
      <c r="J1692">
        <v>380</v>
      </c>
      <c r="K1692" t="s">
        <v>8280</v>
      </c>
      <c r="L1692" s="219" t="s">
        <v>13</v>
      </c>
      <c r="M1692" t="s">
        <v>14</v>
      </c>
      <c r="N1692" t="s">
        <v>309</v>
      </c>
      <c r="O1692" t="s">
        <v>1606</v>
      </c>
      <c r="P1692" t="s">
        <v>6477</v>
      </c>
      <c r="Q1692" s="236">
        <v>44651</v>
      </c>
      <c r="R1692" s="236">
        <v>44896</v>
      </c>
      <c r="S1692" t="s">
        <v>8452</v>
      </c>
      <c r="T1692" s="227"/>
      <c r="U1692" s="227"/>
      <c r="V1692" s="227"/>
      <c r="W1692" s="227"/>
      <c r="X1692" s="228"/>
      <c r="Y1692" t="s">
        <v>8309</v>
      </c>
      <c r="Z1692">
        <v>1813213381</v>
      </c>
      <c r="AA1692" t="s">
        <v>8285</v>
      </c>
      <c r="AB1692" s="233" t="str">
        <f>_xlfn.IFNA(IF(Table[[#This Row],[Programme Partner]]&lt;&gt;Table[[#This Row],[Implementing Partner]],CONCATENATE(Table[[#This Row],[Programme Partner]],"-",Table[[#This Row],[Implementing Partner]]),Table[[#This Row],[Programme Partner]]),"")</f>
        <v>ACF</v>
      </c>
    </row>
    <row r="1693" spans="1:28" ht="14.4" customHeight="1">
      <c r="A1693" s="183">
        <v>1858</v>
      </c>
      <c r="B1693" t="s">
        <v>4993</v>
      </c>
      <c r="C1693" t="s">
        <v>4993</v>
      </c>
      <c r="D1693" s="197" t="s">
        <v>6032</v>
      </c>
      <c r="E1693" s="215" t="s">
        <v>27</v>
      </c>
      <c r="F1693" s="224" t="s">
        <v>8011</v>
      </c>
      <c r="G1693" t="s">
        <v>8019</v>
      </c>
      <c r="H1693" s="224" t="str">
        <f>IFERROR(VLOOKUP(Table[[#This Row],[Activity Details of Assistance]],WHAT!E:F,2,FALSE),"")</f>
        <v>N/A</v>
      </c>
      <c r="I1693" s="224"/>
      <c r="J1693">
        <v>668</v>
      </c>
      <c r="K1693" t="s">
        <v>8280</v>
      </c>
      <c r="L1693" s="219" t="s">
        <v>13</v>
      </c>
      <c r="M1693" t="s">
        <v>14</v>
      </c>
      <c r="N1693" t="s">
        <v>309</v>
      </c>
      <c r="O1693" t="s">
        <v>1606</v>
      </c>
      <c r="P1693" t="s">
        <v>6477</v>
      </c>
      <c r="Q1693" s="236">
        <v>44651</v>
      </c>
      <c r="R1693" s="236">
        <v>44896</v>
      </c>
      <c r="S1693" t="s">
        <v>8452</v>
      </c>
      <c r="T1693" s="227"/>
      <c r="U1693" s="227"/>
      <c r="V1693" s="227"/>
      <c r="W1693" s="227"/>
      <c r="X1693" s="228"/>
      <c r="Y1693" t="s">
        <v>8309</v>
      </c>
      <c r="Z1693">
        <v>1813213381</v>
      </c>
      <c r="AA1693" t="s">
        <v>8285</v>
      </c>
      <c r="AB1693" s="233" t="str">
        <f>_xlfn.IFNA(IF(Table[[#This Row],[Programme Partner]]&lt;&gt;Table[[#This Row],[Implementing Partner]],CONCATENATE(Table[[#This Row],[Programme Partner]],"-",Table[[#This Row],[Implementing Partner]]),Table[[#This Row],[Programme Partner]]),"")</f>
        <v>ACF</v>
      </c>
    </row>
    <row r="1694" spans="1:28" ht="14.4" customHeight="1">
      <c r="A1694" s="183">
        <v>1859</v>
      </c>
      <c r="B1694" t="s">
        <v>4993</v>
      </c>
      <c r="C1694" t="s">
        <v>4993</v>
      </c>
      <c r="D1694" s="197" t="s">
        <v>6032</v>
      </c>
      <c r="E1694" s="215" t="s">
        <v>27</v>
      </c>
      <c r="F1694" s="224" t="s">
        <v>8012</v>
      </c>
      <c r="G1694" s="195" t="s">
        <v>8585</v>
      </c>
      <c r="H1694" s="224" t="str">
        <f>IFERROR(VLOOKUP(Table[[#This Row],[Activity Details of Assistance]],WHAT!E:F,2,FALSE),"")</f>
        <v xml:space="preserve"># of door </v>
      </c>
      <c r="I1694" s="224"/>
      <c r="J1694">
        <v>28</v>
      </c>
      <c r="K1694" t="s">
        <v>8280</v>
      </c>
      <c r="L1694" s="219" t="s">
        <v>13</v>
      </c>
      <c r="M1694" t="s">
        <v>14</v>
      </c>
      <c r="N1694" t="s">
        <v>309</v>
      </c>
      <c r="O1694" t="s">
        <v>1606</v>
      </c>
      <c r="P1694" t="s">
        <v>6477</v>
      </c>
      <c r="Q1694" s="236">
        <v>44651</v>
      </c>
      <c r="R1694" s="236">
        <v>44896</v>
      </c>
      <c r="S1694" t="s">
        <v>8452</v>
      </c>
      <c r="T1694" s="227"/>
      <c r="U1694" s="227"/>
      <c r="V1694" s="227"/>
      <c r="W1694" s="227"/>
      <c r="X1694" s="228"/>
      <c r="Y1694" t="s">
        <v>8309</v>
      </c>
      <c r="Z1694">
        <v>1813213381</v>
      </c>
      <c r="AA1694" t="s">
        <v>8285</v>
      </c>
      <c r="AB1694" s="233" t="str">
        <f>_xlfn.IFNA(IF(Table[[#This Row],[Programme Partner]]&lt;&gt;Table[[#This Row],[Implementing Partner]],CONCATENATE(Table[[#This Row],[Programme Partner]],"-",Table[[#This Row],[Implementing Partner]]),Table[[#This Row],[Programme Partner]]),"")</f>
        <v>ACF</v>
      </c>
    </row>
    <row r="1695" spans="1:28" ht="14.4" customHeight="1">
      <c r="A1695" s="183">
        <v>1860</v>
      </c>
      <c r="B1695" t="s">
        <v>4993</v>
      </c>
      <c r="C1695" t="s">
        <v>4993</v>
      </c>
      <c r="D1695" s="197" t="s">
        <v>6032</v>
      </c>
      <c r="E1695" s="215" t="s">
        <v>27</v>
      </c>
      <c r="F1695" s="224" t="s">
        <v>8012</v>
      </c>
      <c r="G1695" s="195" t="s">
        <v>8586</v>
      </c>
      <c r="H1695" s="224" t="str">
        <f>IFERROR(VLOOKUP(Table[[#This Row],[Activity Details of Assistance]],WHAT!E:F,2,FALSE),"")</f>
        <v># of door</v>
      </c>
      <c r="I1695" s="224"/>
      <c r="J1695">
        <v>44</v>
      </c>
      <c r="K1695" t="s">
        <v>8280</v>
      </c>
      <c r="L1695" s="219" t="s">
        <v>13</v>
      </c>
      <c r="M1695" t="s">
        <v>14</v>
      </c>
      <c r="N1695" t="s">
        <v>309</v>
      </c>
      <c r="O1695" t="s">
        <v>1606</v>
      </c>
      <c r="P1695" t="s">
        <v>6477</v>
      </c>
      <c r="Q1695" s="236">
        <v>44651</v>
      </c>
      <c r="R1695" s="236">
        <v>44896</v>
      </c>
      <c r="S1695" t="s">
        <v>8452</v>
      </c>
      <c r="T1695" s="227"/>
      <c r="U1695" s="227"/>
      <c r="V1695" s="227"/>
      <c r="W1695" s="227"/>
      <c r="X1695" s="228"/>
      <c r="Y1695" t="s">
        <v>8309</v>
      </c>
      <c r="Z1695">
        <v>1813213381</v>
      </c>
      <c r="AA1695" t="s">
        <v>8285</v>
      </c>
      <c r="AB1695" s="233" t="str">
        <f>_xlfn.IFNA(IF(Table[[#This Row],[Programme Partner]]&lt;&gt;Table[[#This Row],[Implementing Partner]],CONCATENATE(Table[[#This Row],[Programme Partner]],"-",Table[[#This Row],[Implementing Partner]]),Table[[#This Row],[Programme Partner]]),"")</f>
        <v>ACF</v>
      </c>
    </row>
    <row r="1696" spans="1:28" ht="14.4" customHeight="1">
      <c r="A1696" s="183">
        <v>1861</v>
      </c>
      <c r="B1696" s="224" t="s">
        <v>4993</v>
      </c>
      <c r="C1696" s="225" t="s">
        <v>4993</v>
      </c>
      <c r="D1696" s="226" t="s">
        <v>6032</v>
      </c>
      <c r="E1696" s="215" t="s">
        <v>27</v>
      </c>
      <c r="F1696" s="224" t="s">
        <v>8012</v>
      </c>
      <c r="G1696" t="s">
        <v>8357</v>
      </c>
      <c r="H1696" s="224" t="str">
        <f>IFERROR(VLOOKUP(Table[[#This Row],[Activity Details of Assistance]],WHAT!E:F,2,FALSE),"")</f>
        <v># of door</v>
      </c>
      <c r="I1696" s="224"/>
      <c r="J1696">
        <v>63</v>
      </c>
      <c r="K1696" t="s">
        <v>8280</v>
      </c>
      <c r="L1696" s="219" t="s">
        <v>13</v>
      </c>
      <c r="M1696" t="s">
        <v>14</v>
      </c>
      <c r="N1696" t="s">
        <v>309</v>
      </c>
      <c r="O1696" t="s">
        <v>1606</v>
      </c>
      <c r="P1696" t="s">
        <v>6477</v>
      </c>
      <c r="Q1696" s="236">
        <v>44651</v>
      </c>
      <c r="R1696" s="236">
        <v>44896</v>
      </c>
      <c r="S1696" t="s">
        <v>8452</v>
      </c>
      <c r="T1696" s="227"/>
      <c r="U1696" s="227"/>
      <c r="V1696" s="227"/>
      <c r="W1696" s="227"/>
      <c r="X1696" s="228"/>
      <c r="Y1696" t="s">
        <v>8309</v>
      </c>
      <c r="Z1696">
        <v>1813213381</v>
      </c>
      <c r="AA1696" t="s">
        <v>8285</v>
      </c>
      <c r="AB1696" s="233" t="str">
        <f>_xlfn.IFNA(IF(Table[[#This Row],[Programme Partner]]&lt;&gt;Table[[#This Row],[Implementing Partner]],CONCATENATE(Table[[#This Row],[Programme Partner]],"-",Table[[#This Row],[Implementing Partner]]),Table[[#This Row],[Programme Partner]]),"")</f>
        <v>ACF</v>
      </c>
    </row>
    <row r="1697" spans="1:28" ht="14.4" customHeight="1">
      <c r="A1697" s="183">
        <v>1862</v>
      </c>
      <c r="B1697" s="224" t="s">
        <v>4993</v>
      </c>
      <c r="C1697" s="225" t="s">
        <v>4993</v>
      </c>
      <c r="D1697" s="226" t="s">
        <v>6032</v>
      </c>
      <c r="E1697" s="215" t="s">
        <v>27</v>
      </c>
      <c r="F1697" s="224" t="s">
        <v>8013</v>
      </c>
      <c r="G1697" t="s">
        <v>8313</v>
      </c>
      <c r="H1697" s="224" t="str">
        <f>IFERROR(VLOOKUP(Table[[#This Row],[Activity Details of Assistance]],WHAT!E:F,2,FALSE),"")</f>
        <v># of HP sessions at community level</v>
      </c>
      <c r="I1697" s="224"/>
      <c r="J1697">
        <v>418</v>
      </c>
      <c r="K1697" t="s">
        <v>8280</v>
      </c>
      <c r="L1697" s="219" t="s">
        <v>13</v>
      </c>
      <c r="M1697" t="s">
        <v>14</v>
      </c>
      <c r="N1697" t="s">
        <v>309</v>
      </c>
      <c r="O1697" t="s">
        <v>1606</v>
      </c>
      <c r="P1697" t="s">
        <v>6477</v>
      </c>
      <c r="Q1697" s="236">
        <v>44651</v>
      </c>
      <c r="R1697" s="236">
        <v>44896</v>
      </c>
      <c r="S1697" t="s">
        <v>8452</v>
      </c>
      <c r="T1697" s="227"/>
      <c r="U1697" s="227"/>
      <c r="V1697" s="227"/>
      <c r="W1697" s="227"/>
      <c r="X1697" s="228"/>
      <c r="Y1697" t="s">
        <v>8309</v>
      </c>
      <c r="Z1697">
        <v>1813213381</v>
      </c>
      <c r="AA1697" t="s">
        <v>8285</v>
      </c>
      <c r="AB1697" s="233" t="str">
        <f>_xlfn.IFNA(IF(Table[[#This Row],[Programme Partner]]&lt;&gt;Table[[#This Row],[Implementing Partner]],CONCATENATE(Table[[#This Row],[Programme Partner]],"-",Table[[#This Row],[Implementing Partner]]),Table[[#This Row],[Programme Partner]]),"")</f>
        <v>ACF</v>
      </c>
    </row>
    <row r="1698" spans="1:28" ht="14.4" customHeight="1">
      <c r="A1698" s="183">
        <v>1863</v>
      </c>
      <c r="B1698" s="224" t="s">
        <v>4993</v>
      </c>
      <c r="C1698" s="225" t="s">
        <v>4993</v>
      </c>
      <c r="D1698" s="226" t="s">
        <v>6032</v>
      </c>
      <c r="E1698" s="215" t="s">
        <v>27</v>
      </c>
      <c r="F1698" s="224" t="s">
        <v>8013</v>
      </c>
      <c r="G1698" s="195" t="s">
        <v>8314</v>
      </c>
      <c r="H1698" s="224" t="str">
        <f>IFERROR(VLOOKUP(Table[[#This Row],[Activity Details of Assistance]],WHAT!E:F,2,FALSE),"")</f>
        <v># of HP sessions at HH level</v>
      </c>
      <c r="I1698" s="224"/>
      <c r="J1698">
        <v>847</v>
      </c>
      <c r="K1698" t="s">
        <v>8280</v>
      </c>
      <c r="L1698" s="219" t="s">
        <v>13</v>
      </c>
      <c r="M1698" t="s">
        <v>14</v>
      </c>
      <c r="N1698" t="s">
        <v>309</v>
      </c>
      <c r="O1698" t="s">
        <v>1606</v>
      </c>
      <c r="P1698" t="s">
        <v>6477</v>
      </c>
      <c r="Q1698" s="236">
        <v>44651</v>
      </c>
      <c r="R1698" s="236">
        <v>44896</v>
      </c>
      <c r="S1698" t="s">
        <v>8452</v>
      </c>
      <c r="T1698" s="227"/>
      <c r="U1698" s="227"/>
      <c r="V1698" s="227"/>
      <c r="W1698" s="227"/>
      <c r="X1698" s="228"/>
      <c r="Y1698" t="s">
        <v>8309</v>
      </c>
      <c r="Z1698">
        <v>1813213381</v>
      </c>
      <c r="AA1698" t="s">
        <v>8285</v>
      </c>
      <c r="AB1698" s="233" t="str">
        <f>_xlfn.IFNA(IF(Table[[#This Row],[Programme Partner]]&lt;&gt;Table[[#This Row],[Implementing Partner]],CONCATENATE(Table[[#This Row],[Programme Partner]],"-",Table[[#This Row],[Implementing Partner]]),Table[[#This Row],[Programme Partner]]),"")</f>
        <v>ACF</v>
      </c>
    </row>
    <row r="1699" spans="1:28" ht="14.4" customHeight="1">
      <c r="A1699" s="183">
        <v>1864</v>
      </c>
      <c r="B1699" s="224" t="s">
        <v>4993</v>
      </c>
      <c r="C1699" s="225" t="s">
        <v>4993</v>
      </c>
      <c r="D1699" s="226" t="s">
        <v>6032</v>
      </c>
      <c r="E1699" s="215" t="s">
        <v>27</v>
      </c>
      <c r="F1699" s="224" t="s">
        <v>8013</v>
      </c>
      <c r="G1699" t="s">
        <v>8019</v>
      </c>
      <c r="H1699" s="224" t="str">
        <f>IFERROR(VLOOKUP(Table[[#This Row],[Activity Details of Assistance]],WHAT!E:F,2,FALSE),"")</f>
        <v>N/A</v>
      </c>
      <c r="I1699" s="224"/>
      <c r="J1699">
        <v>40</v>
      </c>
      <c r="K1699" t="s">
        <v>8280</v>
      </c>
      <c r="L1699" s="219" t="s">
        <v>13</v>
      </c>
      <c r="M1699" t="s">
        <v>14</v>
      </c>
      <c r="N1699" t="s">
        <v>309</v>
      </c>
      <c r="O1699" t="s">
        <v>1606</v>
      </c>
      <c r="P1699" t="s">
        <v>6477</v>
      </c>
      <c r="Q1699" s="236">
        <v>44651</v>
      </c>
      <c r="R1699" s="236">
        <v>44896</v>
      </c>
      <c r="S1699" t="s">
        <v>8452</v>
      </c>
      <c r="T1699" s="227"/>
      <c r="U1699" s="227"/>
      <c r="V1699" s="227"/>
      <c r="W1699" s="227"/>
      <c r="X1699" s="228"/>
      <c r="Y1699" t="s">
        <v>8309</v>
      </c>
      <c r="Z1699">
        <v>1813213381</v>
      </c>
      <c r="AA1699" t="s">
        <v>8285</v>
      </c>
      <c r="AB1699" s="233" t="str">
        <f>_xlfn.IFNA(IF(Table[[#This Row],[Programme Partner]]&lt;&gt;Table[[#This Row],[Implementing Partner]],CONCATENATE(Table[[#This Row],[Programme Partner]],"-",Table[[#This Row],[Implementing Partner]]),Table[[#This Row],[Programme Partner]]),"")</f>
        <v>ACF</v>
      </c>
    </row>
    <row r="1700" spans="1:28" ht="14.4" customHeight="1">
      <c r="A1700" s="183">
        <v>1865</v>
      </c>
      <c r="B1700" s="224" t="s">
        <v>4993</v>
      </c>
      <c r="C1700" s="225" t="s">
        <v>4993</v>
      </c>
      <c r="D1700" s="226" t="s">
        <v>6017</v>
      </c>
      <c r="E1700" s="215" t="s">
        <v>27</v>
      </c>
      <c r="F1700" s="224" t="s">
        <v>8011</v>
      </c>
      <c r="G1700" s="195" t="s">
        <v>8584</v>
      </c>
      <c r="H1700" s="224" t="str">
        <f>IFERROR(VLOOKUP(Table[[#This Row],[Activity Details of Assistance]],WHAT!E:F,2,FALSE),"")</f>
        <v># of tube well</v>
      </c>
      <c r="I1700" s="224"/>
      <c r="J1700">
        <v>21</v>
      </c>
      <c r="K1700" t="s">
        <v>8280</v>
      </c>
      <c r="L1700" s="219" t="s">
        <v>13</v>
      </c>
      <c r="M1700" t="s">
        <v>14</v>
      </c>
      <c r="N1700" t="s">
        <v>309</v>
      </c>
      <c r="O1700" t="s">
        <v>1606</v>
      </c>
      <c r="P1700" t="s">
        <v>6397</v>
      </c>
      <c r="Q1700" s="236">
        <v>44651</v>
      </c>
      <c r="R1700" s="236">
        <v>44621</v>
      </c>
      <c r="S1700" t="s">
        <v>8452</v>
      </c>
      <c r="T1700" s="227"/>
      <c r="U1700" s="227"/>
      <c r="V1700" s="227"/>
      <c r="W1700" s="227"/>
      <c r="X1700" s="228"/>
      <c r="Y1700" t="s">
        <v>8309</v>
      </c>
      <c r="Z1700">
        <v>1813213381</v>
      </c>
      <c r="AA1700" t="s">
        <v>8285</v>
      </c>
      <c r="AB1700" s="233" t="str">
        <f>_xlfn.IFNA(IF(Table[[#This Row],[Programme Partner]]&lt;&gt;Table[[#This Row],[Implementing Partner]],CONCATENATE(Table[[#This Row],[Programme Partner]],"-",Table[[#This Row],[Implementing Partner]]),Table[[#This Row],[Programme Partner]]),"")</f>
        <v>ACF</v>
      </c>
    </row>
    <row r="1701" spans="1:28" ht="14.4" customHeight="1">
      <c r="A1701" s="183">
        <v>1866</v>
      </c>
      <c r="B1701" s="224" t="s">
        <v>4993</v>
      </c>
      <c r="C1701" s="225" t="s">
        <v>4993</v>
      </c>
      <c r="D1701" s="226" t="s">
        <v>6017</v>
      </c>
      <c r="E1701" s="215" t="s">
        <v>27</v>
      </c>
      <c r="F1701" s="224" t="s">
        <v>8011</v>
      </c>
      <c r="G1701" t="s">
        <v>8019</v>
      </c>
      <c r="H1701" s="224" t="str">
        <f>IFERROR(VLOOKUP(Table[[#This Row],[Activity Details of Assistance]],WHAT!E:F,2,FALSE),"")</f>
        <v>N/A</v>
      </c>
      <c r="I1701" s="224"/>
      <c r="J1701">
        <v>74</v>
      </c>
      <c r="K1701" t="s">
        <v>8280</v>
      </c>
      <c r="L1701" s="219" t="s">
        <v>13</v>
      </c>
      <c r="M1701" t="s">
        <v>14</v>
      </c>
      <c r="N1701" t="s">
        <v>309</v>
      </c>
      <c r="O1701" t="s">
        <v>1606</v>
      </c>
      <c r="P1701" t="s">
        <v>6397</v>
      </c>
      <c r="Q1701" s="236">
        <v>44651</v>
      </c>
      <c r="R1701" s="236">
        <v>44621</v>
      </c>
      <c r="S1701" t="s">
        <v>8452</v>
      </c>
      <c r="T1701" s="227"/>
      <c r="U1701" s="227"/>
      <c r="V1701" s="227"/>
      <c r="W1701" s="227"/>
      <c r="X1701" s="228"/>
      <c r="Y1701" t="s">
        <v>8309</v>
      </c>
      <c r="Z1701">
        <v>1813213381</v>
      </c>
      <c r="AA1701" t="s">
        <v>8285</v>
      </c>
      <c r="AB1701" s="233" t="str">
        <f>_xlfn.IFNA(IF(Table[[#This Row],[Programme Partner]]&lt;&gt;Table[[#This Row],[Implementing Partner]],CONCATENATE(Table[[#This Row],[Programme Partner]],"-",Table[[#This Row],[Implementing Partner]]),Table[[#This Row],[Programme Partner]]),"")</f>
        <v>ACF</v>
      </c>
    </row>
    <row r="1702" spans="1:28" ht="14.4" customHeight="1">
      <c r="A1702" s="183">
        <v>1867</v>
      </c>
      <c r="B1702" s="224" t="s">
        <v>4993</v>
      </c>
      <c r="C1702" s="225" t="s">
        <v>4993</v>
      </c>
      <c r="D1702" s="226" t="s">
        <v>6017</v>
      </c>
      <c r="E1702" s="215" t="s">
        <v>27</v>
      </c>
      <c r="F1702" s="224" t="s">
        <v>8012</v>
      </c>
      <c r="G1702" s="195" t="s">
        <v>8585</v>
      </c>
      <c r="H1702" s="224" t="str">
        <f>IFERROR(VLOOKUP(Table[[#This Row],[Activity Details of Assistance]],WHAT!E:F,2,FALSE),"")</f>
        <v xml:space="preserve"># of door </v>
      </c>
      <c r="I1702" s="224"/>
      <c r="J1702">
        <v>30</v>
      </c>
      <c r="K1702" t="s">
        <v>8280</v>
      </c>
      <c r="L1702" s="219" t="s">
        <v>13</v>
      </c>
      <c r="M1702" t="s">
        <v>14</v>
      </c>
      <c r="N1702" t="s">
        <v>309</v>
      </c>
      <c r="O1702" t="s">
        <v>1606</v>
      </c>
      <c r="P1702" t="s">
        <v>6397</v>
      </c>
      <c r="Q1702" s="236">
        <v>44651</v>
      </c>
      <c r="R1702" s="236">
        <v>44621</v>
      </c>
      <c r="S1702" t="s">
        <v>8452</v>
      </c>
      <c r="T1702" s="227"/>
      <c r="U1702" s="227"/>
      <c r="V1702" s="227"/>
      <c r="W1702" s="227"/>
      <c r="X1702" s="228"/>
      <c r="Y1702" t="s">
        <v>8309</v>
      </c>
      <c r="Z1702">
        <v>1813213381</v>
      </c>
      <c r="AA1702" t="s">
        <v>8285</v>
      </c>
      <c r="AB1702" s="233" t="str">
        <f>_xlfn.IFNA(IF(Table[[#This Row],[Programme Partner]]&lt;&gt;Table[[#This Row],[Implementing Partner]],CONCATENATE(Table[[#This Row],[Programme Partner]],"-",Table[[#This Row],[Implementing Partner]]),Table[[#This Row],[Programme Partner]]),"")</f>
        <v>ACF</v>
      </c>
    </row>
    <row r="1703" spans="1:28" ht="14.4" customHeight="1">
      <c r="A1703" s="183">
        <v>1868</v>
      </c>
      <c r="B1703" s="224" t="s">
        <v>4993</v>
      </c>
      <c r="C1703" s="225" t="s">
        <v>4993</v>
      </c>
      <c r="D1703" s="226" t="s">
        <v>6017</v>
      </c>
      <c r="E1703" s="215" t="s">
        <v>27</v>
      </c>
      <c r="F1703" s="224" t="s">
        <v>8012</v>
      </c>
      <c r="G1703" t="s">
        <v>8359</v>
      </c>
      <c r="H1703" s="224" t="str">
        <f>IFERROR(VLOOKUP(Table[[#This Row],[Activity Details of Assistance]],WHAT!E:F,2,FALSE),"")</f>
        <v># of FSM Site</v>
      </c>
      <c r="I1703" s="224"/>
      <c r="J1703">
        <v>3</v>
      </c>
      <c r="K1703" t="s">
        <v>8280</v>
      </c>
      <c r="L1703" s="219" t="s">
        <v>13</v>
      </c>
      <c r="M1703" t="s">
        <v>14</v>
      </c>
      <c r="N1703" t="s">
        <v>309</v>
      </c>
      <c r="O1703" t="s">
        <v>1606</v>
      </c>
      <c r="P1703" t="s">
        <v>6397</v>
      </c>
      <c r="Q1703" s="236">
        <v>44651</v>
      </c>
      <c r="R1703" s="236">
        <v>44621</v>
      </c>
      <c r="S1703" t="s">
        <v>8452</v>
      </c>
      <c r="T1703" s="227"/>
      <c r="U1703" s="227"/>
      <c r="V1703" s="227"/>
      <c r="W1703" s="227"/>
      <c r="X1703" s="228"/>
      <c r="Y1703" t="s">
        <v>8309</v>
      </c>
      <c r="Z1703">
        <v>1813213381</v>
      </c>
      <c r="AA1703" t="s">
        <v>8285</v>
      </c>
      <c r="AB1703" s="233" t="str">
        <f>_xlfn.IFNA(IF(Table[[#This Row],[Programme Partner]]&lt;&gt;Table[[#This Row],[Implementing Partner]],CONCATENATE(Table[[#This Row],[Programme Partner]],"-",Table[[#This Row],[Implementing Partner]]),Table[[#This Row],[Programme Partner]]),"")</f>
        <v>ACF</v>
      </c>
    </row>
    <row r="1704" spans="1:28" ht="14.4" customHeight="1">
      <c r="A1704" s="183">
        <v>1869</v>
      </c>
      <c r="B1704" s="224" t="s">
        <v>4993</v>
      </c>
      <c r="C1704" s="225" t="s">
        <v>4993</v>
      </c>
      <c r="D1704" s="226" t="s">
        <v>6017</v>
      </c>
      <c r="E1704" s="215" t="s">
        <v>27</v>
      </c>
      <c r="F1704" s="224" t="s">
        <v>8012</v>
      </c>
      <c r="G1704" t="s">
        <v>8356</v>
      </c>
      <c r="H1704" s="224" t="str">
        <f>IFERROR(VLOOKUP(Table[[#This Row],[Activity Details of Assistance]],WHAT!E:F,2,FALSE),"")</f>
        <v># of FSM Site</v>
      </c>
      <c r="I1704" s="224"/>
      <c r="J1704">
        <v>1</v>
      </c>
      <c r="K1704" t="s">
        <v>8280</v>
      </c>
      <c r="L1704" s="219" t="s">
        <v>13</v>
      </c>
      <c r="M1704" t="s">
        <v>14</v>
      </c>
      <c r="N1704" t="s">
        <v>309</v>
      </c>
      <c r="O1704" t="s">
        <v>1606</v>
      </c>
      <c r="P1704" t="s">
        <v>6397</v>
      </c>
      <c r="Q1704" s="236">
        <v>44651</v>
      </c>
      <c r="R1704" s="236">
        <v>44621</v>
      </c>
      <c r="S1704" t="s">
        <v>8452</v>
      </c>
      <c r="T1704" s="227"/>
      <c r="U1704" s="227"/>
      <c r="V1704" s="227"/>
      <c r="W1704" s="227"/>
      <c r="X1704" s="228"/>
      <c r="Y1704" t="s">
        <v>8309</v>
      </c>
      <c r="Z1704">
        <v>1813213381</v>
      </c>
      <c r="AA1704" t="s">
        <v>8285</v>
      </c>
      <c r="AB1704" s="233" t="str">
        <f>_xlfn.IFNA(IF(Table[[#This Row],[Programme Partner]]&lt;&gt;Table[[#This Row],[Implementing Partner]],CONCATENATE(Table[[#This Row],[Programme Partner]],"-",Table[[#This Row],[Implementing Partner]]),Table[[#This Row],[Programme Partner]]),"")</f>
        <v>ACF</v>
      </c>
    </row>
    <row r="1705" spans="1:28" ht="14.4" customHeight="1">
      <c r="A1705" s="183">
        <v>1870</v>
      </c>
      <c r="B1705" s="224" t="s">
        <v>4993</v>
      </c>
      <c r="C1705" s="225" t="s">
        <v>4993</v>
      </c>
      <c r="D1705" s="226" t="s">
        <v>6017</v>
      </c>
      <c r="E1705" s="215" t="s">
        <v>27</v>
      </c>
      <c r="F1705" s="224" t="s">
        <v>8012</v>
      </c>
      <c r="G1705" s="195" t="s">
        <v>8586</v>
      </c>
      <c r="H1705" s="224" t="str">
        <f>IFERROR(VLOOKUP(Table[[#This Row],[Activity Details of Assistance]],WHAT!E:F,2,FALSE),"")</f>
        <v># of door</v>
      </c>
      <c r="I1705" s="224"/>
      <c r="J1705">
        <v>27</v>
      </c>
      <c r="K1705" t="s">
        <v>8280</v>
      </c>
      <c r="L1705" s="219" t="s">
        <v>13</v>
      </c>
      <c r="M1705" t="s">
        <v>14</v>
      </c>
      <c r="N1705" t="s">
        <v>309</v>
      </c>
      <c r="O1705" t="s">
        <v>1606</v>
      </c>
      <c r="P1705" t="s">
        <v>6397</v>
      </c>
      <c r="Q1705" s="236">
        <v>44651</v>
      </c>
      <c r="R1705" s="236">
        <v>44621</v>
      </c>
      <c r="S1705" t="s">
        <v>8452</v>
      </c>
      <c r="T1705" s="227"/>
      <c r="U1705" s="227"/>
      <c r="V1705" s="227"/>
      <c r="W1705" s="227"/>
      <c r="X1705" s="228"/>
      <c r="Y1705" t="s">
        <v>8309</v>
      </c>
      <c r="Z1705">
        <v>1813213381</v>
      </c>
      <c r="AA1705" t="s">
        <v>8285</v>
      </c>
      <c r="AB1705" s="233" t="str">
        <f>_xlfn.IFNA(IF(Table[[#This Row],[Programme Partner]]&lt;&gt;Table[[#This Row],[Implementing Partner]],CONCATENATE(Table[[#This Row],[Programme Partner]],"-",Table[[#This Row],[Implementing Partner]]),Table[[#This Row],[Programme Partner]]),"")</f>
        <v>ACF</v>
      </c>
    </row>
    <row r="1706" spans="1:28" ht="14.4" customHeight="1">
      <c r="A1706" s="183">
        <v>1871</v>
      </c>
      <c r="B1706" s="224" t="s">
        <v>4993</v>
      </c>
      <c r="C1706" s="225" t="s">
        <v>4993</v>
      </c>
      <c r="D1706" s="226" t="s">
        <v>6017</v>
      </c>
      <c r="E1706" s="215" t="s">
        <v>27</v>
      </c>
      <c r="F1706" s="224" t="s">
        <v>8012</v>
      </c>
      <c r="G1706" t="s">
        <v>8357</v>
      </c>
      <c r="H1706" s="224" t="str">
        <f>IFERROR(VLOOKUP(Table[[#This Row],[Activity Details of Assistance]],WHAT!E:F,2,FALSE),"")</f>
        <v># of door</v>
      </c>
      <c r="I1706" s="224"/>
      <c r="J1706">
        <v>92</v>
      </c>
      <c r="K1706" t="s">
        <v>8280</v>
      </c>
      <c r="L1706" s="219" t="s">
        <v>13</v>
      </c>
      <c r="M1706" t="s">
        <v>14</v>
      </c>
      <c r="N1706" t="s">
        <v>309</v>
      </c>
      <c r="O1706" t="s">
        <v>1606</v>
      </c>
      <c r="P1706" t="s">
        <v>6397</v>
      </c>
      <c r="Q1706" s="236">
        <v>44651</v>
      </c>
      <c r="R1706" s="236">
        <v>44621</v>
      </c>
      <c r="S1706" t="s">
        <v>8452</v>
      </c>
      <c r="T1706" s="227"/>
      <c r="U1706" s="227"/>
      <c r="V1706" s="227"/>
      <c r="W1706" s="227"/>
      <c r="X1706" s="228"/>
      <c r="Y1706" t="s">
        <v>8309</v>
      </c>
      <c r="Z1706">
        <v>1813213381</v>
      </c>
      <c r="AA1706" t="s">
        <v>8285</v>
      </c>
      <c r="AB1706" s="233" t="str">
        <f>_xlfn.IFNA(IF(Table[[#This Row],[Programme Partner]]&lt;&gt;Table[[#This Row],[Implementing Partner]],CONCATENATE(Table[[#This Row],[Programme Partner]],"-",Table[[#This Row],[Implementing Partner]]),Table[[#This Row],[Programme Partner]]),"")</f>
        <v>ACF</v>
      </c>
    </row>
    <row r="1707" spans="1:28" ht="14.4" customHeight="1">
      <c r="A1707" s="183">
        <v>1872</v>
      </c>
      <c r="B1707" s="224" t="s">
        <v>4993</v>
      </c>
      <c r="C1707" s="225" t="s">
        <v>4993</v>
      </c>
      <c r="D1707" s="226" t="s">
        <v>6017</v>
      </c>
      <c r="E1707" s="215" t="s">
        <v>27</v>
      </c>
      <c r="F1707" s="224" t="s">
        <v>8012</v>
      </c>
      <c r="G1707" t="s">
        <v>8019</v>
      </c>
      <c r="H1707" s="224" t="str">
        <f>IFERROR(VLOOKUP(Table[[#This Row],[Activity Details of Assistance]],WHAT!E:F,2,FALSE),"")</f>
        <v>N/A</v>
      </c>
      <c r="I1707" s="224"/>
      <c r="J1707">
        <v>3</v>
      </c>
      <c r="K1707" t="s">
        <v>8280</v>
      </c>
      <c r="L1707" s="219" t="s">
        <v>13</v>
      </c>
      <c r="M1707" t="s">
        <v>14</v>
      </c>
      <c r="N1707" t="s">
        <v>309</v>
      </c>
      <c r="O1707" t="s">
        <v>1606</v>
      </c>
      <c r="P1707" t="s">
        <v>6397</v>
      </c>
      <c r="Q1707" s="236">
        <v>44651</v>
      </c>
      <c r="R1707" s="236">
        <v>44621</v>
      </c>
      <c r="S1707" t="s">
        <v>8452</v>
      </c>
      <c r="T1707" s="227"/>
      <c r="U1707" s="227"/>
      <c r="V1707" s="227"/>
      <c r="W1707" s="227"/>
      <c r="X1707" s="228"/>
      <c r="Y1707" t="s">
        <v>8309</v>
      </c>
      <c r="Z1707">
        <v>1813213381</v>
      </c>
      <c r="AA1707" t="s">
        <v>8285</v>
      </c>
      <c r="AB1707" s="233" t="str">
        <f>_xlfn.IFNA(IF(Table[[#This Row],[Programme Partner]]&lt;&gt;Table[[#This Row],[Implementing Partner]],CONCATENATE(Table[[#This Row],[Programme Partner]],"-",Table[[#This Row],[Implementing Partner]]),Table[[#This Row],[Programme Partner]]),"")</f>
        <v>ACF</v>
      </c>
    </row>
    <row r="1708" spans="1:28" ht="14.4" customHeight="1">
      <c r="A1708" s="183">
        <v>1873</v>
      </c>
      <c r="B1708" s="224" t="s">
        <v>4993</v>
      </c>
      <c r="C1708" s="225" t="s">
        <v>4993</v>
      </c>
      <c r="D1708" s="226" t="s">
        <v>6017</v>
      </c>
      <c r="E1708" s="215" t="s">
        <v>27</v>
      </c>
      <c r="F1708" s="224" t="s">
        <v>8013</v>
      </c>
      <c r="G1708" t="s">
        <v>8313</v>
      </c>
      <c r="H1708" s="224" t="str">
        <f>IFERROR(VLOOKUP(Table[[#This Row],[Activity Details of Assistance]],WHAT!E:F,2,FALSE),"")</f>
        <v># of HP sessions at community level</v>
      </c>
      <c r="I1708" s="224"/>
      <c r="J1708">
        <v>309</v>
      </c>
      <c r="K1708" t="s">
        <v>8280</v>
      </c>
      <c r="L1708" s="219" t="s">
        <v>13</v>
      </c>
      <c r="M1708" t="s">
        <v>14</v>
      </c>
      <c r="N1708" t="s">
        <v>309</v>
      </c>
      <c r="O1708" t="s">
        <v>1606</v>
      </c>
      <c r="P1708" t="s">
        <v>6397</v>
      </c>
      <c r="Q1708" s="236">
        <v>44651</v>
      </c>
      <c r="R1708" s="236">
        <v>44621</v>
      </c>
      <c r="S1708" t="s">
        <v>8452</v>
      </c>
      <c r="T1708" s="227"/>
      <c r="U1708" s="227"/>
      <c r="V1708" s="227"/>
      <c r="W1708" s="227"/>
      <c r="X1708" s="228"/>
      <c r="Y1708" t="s">
        <v>8309</v>
      </c>
      <c r="Z1708">
        <v>1813213381</v>
      </c>
      <c r="AA1708" t="s">
        <v>8285</v>
      </c>
      <c r="AB1708" s="233" t="str">
        <f>_xlfn.IFNA(IF(Table[[#This Row],[Programme Partner]]&lt;&gt;Table[[#This Row],[Implementing Partner]],CONCATENATE(Table[[#This Row],[Programme Partner]],"-",Table[[#This Row],[Implementing Partner]]),Table[[#This Row],[Programme Partner]]),"")</f>
        <v>ACF</v>
      </c>
    </row>
    <row r="1709" spans="1:28" ht="14.4" customHeight="1">
      <c r="A1709" s="183">
        <v>1874</v>
      </c>
      <c r="B1709" s="224" t="s">
        <v>4993</v>
      </c>
      <c r="C1709" s="225" t="s">
        <v>4993</v>
      </c>
      <c r="D1709" s="226" t="s">
        <v>6017</v>
      </c>
      <c r="E1709" s="215" t="s">
        <v>27</v>
      </c>
      <c r="F1709" s="224" t="s">
        <v>8013</v>
      </c>
      <c r="G1709" t="s">
        <v>8314</v>
      </c>
      <c r="H1709" s="224" t="str">
        <f>IFERROR(VLOOKUP(Table[[#This Row],[Activity Details of Assistance]],WHAT!E:F,2,FALSE),"")</f>
        <v># of HP sessions at HH level</v>
      </c>
      <c r="I1709" s="224"/>
      <c r="J1709">
        <v>776</v>
      </c>
      <c r="K1709" t="s">
        <v>8280</v>
      </c>
      <c r="L1709" s="219" t="s">
        <v>13</v>
      </c>
      <c r="M1709" t="s">
        <v>14</v>
      </c>
      <c r="N1709" t="s">
        <v>309</v>
      </c>
      <c r="O1709" t="s">
        <v>1606</v>
      </c>
      <c r="P1709" t="s">
        <v>6397</v>
      </c>
      <c r="Q1709" s="236">
        <v>44651</v>
      </c>
      <c r="R1709" s="236">
        <v>44621</v>
      </c>
      <c r="S1709" t="s">
        <v>8452</v>
      </c>
      <c r="T1709" s="227"/>
      <c r="U1709" s="227"/>
      <c r="V1709" s="227"/>
      <c r="W1709" s="227"/>
      <c r="X1709" s="228"/>
      <c r="Y1709" t="s">
        <v>8309</v>
      </c>
      <c r="Z1709">
        <v>1813213381</v>
      </c>
      <c r="AA1709" t="s">
        <v>8285</v>
      </c>
      <c r="AB1709" s="233" t="str">
        <f>_xlfn.IFNA(IF(Table[[#This Row],[Programme Partner]]&lt;&gt;Table[[#This Row],[Implementing Partner]],CONCATENATE(Table[[#This Row],[Programme Partner]],"-",Table[[#This Row],[Implementing Partner]]),Table[[#This Row],[Programme Partner]]),"")</f>
        <v>ACF</v>
      </c>
    </row>
    <row r="1710" spans="1:28" ht="14.4" customHeight="1">
      <c r="A1710" s="183">
        <v>1875</v>
      </c>
      <c r="B1710" s="224" t="s">
        <v>4993</v>
      </c>
      <c r="C1710" s="225" t="s">
        <v>4993</v>
      </c>
      <c r="D1710" s="226" t="s">
        <v>6017</v>
      </c>
      <c r="E1710" s="215" t="s">
        <v>27</v>
      </c>
      <c r="F1710" s="224" t="s">
        <v>8013</v>
      </c>
      <c r="G1710" t="s">
        <v>8019</v>
      </c>
      <c r="H1710" s="224" t="str">
        <f>IFERROR(VLOOKUP(Table[[#This Row],[Activity Details of Assistance]],WHAT!E:F,2,FALSE),"")</f>
        <v>N/A</v>
      </c>
      <c r="I1710" s="224"/>
      <c r="J1710">
        <v>36</v>
      </c>
      <c r="K1710" t="s">
        <v>8280</v>
      </c>
      <c r="L1710" s="219" t="s">
        <v>13</v>
      </c>
      <c r="M1710" t="s">
        <v>14</v>
      </c>
      <c r="N1710" t="s">
        <v>309</v>
      </c>
      <c r="O1710" t="s">
        <v>1606</v>
      </c>
      <c r="P1710" t="s">
        <v>6397</v>
      </c>
      <c r="Q1710" s="236">
        <v>44651</v>
      </c>
      <c r="R1710" s="236">
        <v>44621</v>
      </c>
      <c r="S1710" t="s">
        <v>8452</v>
      </c>
      <c r="T1710" s="227"/>
      <c r="U1710" s="227"/>
      <c r="V1710" s="227"/>
      <c r="W1710" s="227"/>
      <c r="X1710" s="228"/>
      <c r="Y1710" t="s">
        <v>8309</v>
      </c>
      <c r="Z1710">
        <v>1813213381</v>
      </c>
      <c r="AA1710" t="s">
        <v>8285</v>
      </c>
      <c r="AB1710" s="233" t="str">
        <f>_xlfn.IFNA(IF(Table[[#This Row],[Programme Partner]]&lt;&gt;Table[[#This Row],[Implementing Partner]],CONCATENATE(Table[[#This Row],[Programme Partner]],"-",Table[[#This Row],[Implementing Partner]]),Table[[#This Row],[Programme Partner]]),"")</f>
        <v>ACF</v>
      </c>
    </row>
    <row r="1711" spans="1:28" ht="14.4" customHeight="1">
      <c r="A1711" s="183">
        <v>1876</v>
      </c>
      <c r="B1711" s="224" t="s">
        <v>4993</v>
      </c>
      <c r="C1711" s="225" t="s">
        <v>4993</v>
      </c>
      <c r="D1711" s="226" t="s">
        <v>6032</v>
      </c>
      <c r="E1711" s="215" t="s">
        <v>27</v>
      </c>
      <c r="F1711" s="224" t="s">
        <v>8011</v>
      </c>
      <c r="G1711" s="195" t="s">
        <v>8584</v>
      </c>
      <c r="H1711" s="224" t="str">
        <f>IFERROR(VLOOKUP(Table[[#This Row],[Activity Details of Assistance]],WHAT!E:F,2,FALSE),"")</f>
        <v># of tube well</v>
      </c>
      <c r="I1711" s="224"/>
      <c r="J1711">
        <v>13</v>
      </c>
      <c r="K1711" t="s">
        <v>8280</v>
      </c>
      <c r="L1711" s="219" t="s">
        <v>13</v>
      </c>
      <c r="M1711" t="s">
        <v>14</v>
      </c>
      <c r="N1711" t="s">
        <v>309</v>
      </c>
      <c r="O1711" t="s">
        <v>1606</v>
      </c>
      <c r="P1711" t="s">
        <v>6397</v>
      </c>
      <c r="Q1711" s="236">
        <v>44651</v>
      </c>
      <c r="R1711" s="236">
        <v>44896</v>
      </c>
      <c r="S1711" t="s">
        <v>8452</v>
      </c>
      <c r="T1711" s="227"/>
      <c r="U1711" s="227"/>
      <c r="V1711" s="227"/>
      <c r="W1711" s="227"/>
      <c r="X1711" s="228"/>
      <c r="Y1711" t="s">
        <v>8309</v>
      </c>
      <c r="Z1711">
        <v>1813213381</v>
      </c>
      <c r="AA1711" t="s">
        <v>8285</v>
      </c>
      <c r="AB1711" s="233" t="str">
        <f>_xlfn.IFNA(IF(Table[[#This Row],[Programme Partner]]&lt;&gt;Table[[#This Row],[Implementing Partner]],CONCATENATE(Table[[#This Row],[Programme Partner]],"-",Table[[#This Row],[Implementing Partner]]),Table[[#This Row],[Programme Partner]]),"")</f>
        <v>ACF</v>
      </c>
    </row>
    <row r="1712" spans="1:28" ht="14.4" customHeight="1">
      <c r="A1712" s="183">
        <v>1877</v>
      </c>
      <c r="B1712" s="224" t="s">
        <v>4993</v>
      </c>
      <c r="C1712" s="225" t="s">
        <v>4993</v>
      </c>
      <c r="D1712" s="226" t="s">
        <v>6032</v>
      </c>
      <c r="E1712" s="215" t="s">
        <v>27</v>
      </c>
      <c r="F1712" s="224" t="s">
        <v>8011</v>
      </c>
      <c r="G1712" t="s">
        <v>8019</v>
      </c>
      <c r="H1712" s="224" t="str">
        <f>IFERROR(VLOOKUP(Table[[#This Row],[Activity Details of Assistance]],WHAT!E:F,2,FALSE),"")</f>
        <v>N/A</v>
      </c>
      <c r="I1712" s="224"/>
      <c r="J1712">
        <v>21</v>
      </c>
      <c r="K1712" t="s">
        <v>8280</v>
      </c>
      <c r="L1712" s="219" t="s">
        <v>13</v>
      </c>
      <c r="M1712" t="s">
        <v>14</v>
      </c>
      <c r="N1712" t="s">
        <v>309</v>
      </c>
      <c r="O1712" t="s">
        <v>1606</v>
      </c>
      <c r="P1712" t="s">
        <v>6397</v>
      </c>
      <c r="Q1712" s="236">
        <v>44651</v>
      </c>
      <c r="R1712" s="236">
        <v>44896</v>
      </c>
      <c r="S1712" t="s">
        <v>8452</v>
      </c>
      <c r="T1712" s="227"/>
      <c r="U1712" s="227"/>
      <c r="V1712" s="227"/>
      <c r="W1712" s="227"/>
      <c r="X1712" s="228"/>
      <c r="Y1712" t="s">
        <v>8309</v>
      </c>
      <c r="Z1712">
        <v>1813213381</v>
      </c>
      <c r="AA1712" t="s">
        <v>8285</v>
      </c>
      <c r="AB1712" s="233" t="str">
        <f>_xlfn.IFNA(IF(Table[[#This Row],[Programme Partner]]&lt;&gt;Table[[#This Row],[Implementing Partner]],CONCATENATE(Table[[#This Row],[Programme Partner]],"-",Table[[#This Row],[Implementing Partner]]),Table[[#This Row],[Programme Partner]]),"")</f>
        <v>ACF</v>
      </c>
    </row>
    <row r="1713" spans="1:28" ht="14.4" customHeight="1">
      <c r="A1713" s="183">
        <v>1878</v>
      </c>
      <c r="B1713" s="224" t="s">
        <v>4993</v>
      </c>
      <c r="C1713" s="225" t="s">
        <v>4993</v>
      </c>
      <c r="D1713" s="226" t="s">
        <v>6032</v>
      </c>
      <c r="E1713" s="215" t="s">
        <v>27</v>
      </c>
      <c r="F1713" s="224" t="s">
        <v>8012</v>
      </c>
      <c r="G1713" s="195" t="s">
        <v>8585</v>
      </c>
      <c r="H1713" s="224" t="str">
        <f>IFERROR(VLOOKUP(Table[[#This Row],[Activity Details of Assistance]],WHAT!E:F,2,FALSE),"")</f>
        <v xml:space="preserve"># of door </v>
      </c>
      <c r="I1713" s="224"/>
      <c r="J1713">
        <v>16</v>
      </c>
      <c r="K1713" t="s">
        <v>8280</v>
      </c>
      <c r="L1713" s="219" t="s">
        <v>13</v>
      </c>
      <c r="M1713" t="s">
        <v>14</v>
      </c>
      <c r="N1713" t="s">
        <v>309</v>
      </c>
      <c r="O1713" t="s">
        <v>1606</v>
      </c>
      <c r="P1713" t="s">
        <v>6397</v>
      </c>
      <c r="Q1713" s="236">
        <v>44651</v>
      </c>
      <c r="R1713" s="236">
        <v>44896</v>
      </c>
      <c r="S1713" t="s">
        <v>8452</v>
      </c>
      <c r="T1713" s="227"/>
      <c r="U1713" s="227"/>
      <c r="V1713" s="227"/>
      <c r="W1713" s="227"/>
      <c r="X1713" s="228"/>
      <c r="Y1713" t="s">
        <v>8309</v>
      </c>
      <c r="Z1713">
        <v>1813213381</v>
      </c>
      <c r="AA1713" t="s">
        <v>8285</v>
      </c>
      <c r="AB1713" s="233" t="str">
        <f>_xlfn.IFNA(IF(Table[[#This Row],[Programme Partner]]&lt;&gt;Table[[#This Row],[Implementing Partner]],CONCATENATE(Table[[#This Row],[Programme Partner]],"-",Table[[#This Row],[Implementing Partner]]),Table[[#This Row],[Programme Partner]]),"")</f>
        <v>ACF</v>
      </c>
    </row>
    <row r="1714" spans="1:28" ht="14.4" customHeight="1">
      <c r="A1714" s="183">
        <v>1879</v>
      </c>
      <c r="B1714" s="224" t="s">
        <v>4993</v>
      </c>
      <c r="C1714" s="225" t="s">
        <v>4993</v>
      </c>
      <c r="D1714" s="226" t="s">
        <v>6032</v>
      </c>
      <c r="E1714" s="215" t="s">
        <v>27</v>
      </c>
      <c r="F1714" s="224" t="s">
        <v>8012</v>
      </c>
      <c r="G1714" t="s">
        <v>8359</v>
      </c>
      <c r="H1714" s="224" t="str">
        <f>IFERROR(VLOOKUP(Table[[#This Row],[Activity Details of Assistance]],WHAT!E:F,2,FALSE),"")</f>
        <v># of FSM Site</v>
      </c>
      <c r="I1714" s="224"/>
      <c r="J1714">
        <v>2</v>
      </c>
      <c r="K1714" t="s">
        <v>8280</v>
      </c>
      <c r="L1714" s="219" t="s">
        <v>13</v>
      </c>
      <c r="M1714" t="s">
        <v>14</v>
      </c>
      <c r="N1714" t="s">
        <v>309</v>
      </c>
      <c r="O1714" t="s">
        <v>1606</v>
      </c>
      <c r="P1714" t="s">
        <v>6397</v>
      </c>
      <c r="Q1714" s="236">
        <v>44651</v>
      </c>
      <c r="R1714" s="236">
        <v>44896</v>
      </c>
      <c r="S1714" t="s">
        <v>8452</v>
      </c>
      <c r="T1714" s="227"/>
      <c r="U1714" s="227"/>
      <c r="V1714" s="227"/>
      <c r="W1714" s="227"/>
      <c r="X1714" s="228"/>
      <c r="Y1714" t="s">
        <v>8309</v>
      </c>
      <c r="Z1714">
        <v>1813213381</v>
      </c>
      <c r="AA1714" t="s">
        <v>8285</v>
      </c>
      <c r="AB1714" s="233" t="str">
        <f>_xlfn.IFNA(IF(Table[[#This Row],[Programme Partner]]&lt;&gt;Table[[#This Row],[Implementing Partner]],CONCATENATE(Table[[#This Row],[Programme Partner]],"-",Table[[#This Row],[Implementing Partner]]),Table[[#This Row],[Programme Partner]]),"")</f>
        <v>ACF</v>
      </c>
    </row>
    <row r="1715" spans="1:28" ht="14.4" customHeight="1">
      <c r="A1715" s="183">
        <v>1880</v>
      </c>
      <c r="B1715" s="224" t="s">
        <v>4993</v>
      </c>
      <c r="C1715" s="225" t="s">
        <v>4993</v>
      </c>
      <c r="D1715" s="226" t="s">
        <v>6032</v>
      </c>
      <c r="E1715" s="215" t="s">
        <v>27</v>
      </c>
      <c r="F1715" s="224" t="s">
        <v>8012</v>
      </c>
      <c r="G1715" s="195" t="s">
        <v>8586</v>
      </c>
      <c r="H1715" s="224" t="str">
        <f>IFERROR(VLOOKUP(Table[[#This Row],[Activity Details of Assistance]],WHAT!E:F,2,FALSE),"")</f>
        <v># of door</v>
      </c>
      <c r="I1715" s="224"/>
      <c r="J1715">
        <v>31</v>
      </c>
      <c r="K1715" t="s">
        <v>8280</v>
      </c>
      <c r="L1715" s="219" t="s">
        <v>13</v>
      </c>
      <c r="M1715" t="s">
        <v>14</v>
      </c>
      <c r="N1715" t="s">
        <v>309</v>
      </c>
      <c r="O1715" t="s">
        <v>1606</v>
      </c>
      <c r="P1715" t="s">
        <v>6397</v>
      </c>
      <c r="Q1715" s="236">
        <v>44651</v>
      </c>
      <c r="R1715" s="236">
        <v>44896</v>
      </c>
      <c r="S1715" t="s">
        <v>8452</v>
      </c>
      <c r="T1715" s="227"/>
      <c r="U1715" s="227"/>
      <c r="V1715" s="227"/>
      <c r="W1715" s="227"/>
      <c r="X1715" s="228"/>
      <c r="Y1715" t="s">
        <v>8309</v>
      </c>
      <c r="Z1715">
        <v>1813213381</v>
      </c>
      <c r="AA1715" t="s">
        <v>8285</v>
      </c>
      <c r="AB1715" s="233" t="str">
        <f>_xlfn.IFNA(IF(Table[[#This Row],[Programme Partner]]&lt;&gt;Table[[#This Row],[Implementing Partner]],CONCATENATE(Table[[#This Row],[Programme Partner]],"-",Table[[#This Row],[Implementing Partner]]),Table[[#This Row],[Programme Partner]]),"")</f>
        <v>ACF</v>
      </c>
    </row>
    <row r="1716" spans="1:28" ht="14.4" customHeight="1">
      <c r="A1716" s="183">
        <v>1881</v>
      </c>
      <c r="B1716" s="224" t="s">
        <v>4993</v>
      </c>
      <c r="C1716" s="225" t="s">
        <v>4993</v>
      </c>
      <c r="D1716" s="226" t="s">
        <v>6032</v>
      </c>
      <c r="E1716" s="215" t="s">
        <v>27</v>
      </c>
      <c r="F1716" s="224" t="s">
        <v>8012</v>
      </c>
      <c r="G1716" t="s">
        <v>8357</v>
      </c>
      <c r="H1716" s="224" t="str">
        <f>IFERROR(VLOOKUP(Table[[#This Row],[Activity Details of Assistance]],WHAT!E:F,2,FALSE),"")</f>
        <v># of door</v>
      </c>
      <c r="I1716" s="224"/>
      <c r="J1716">
        <v>101</v>
      </c>
      <c r="K1716" t="s">
        <v>8280</v>
      </c>
      <c r="L1716" s="219" t="s">
        <v>13</v>
      </c>
      <c r="M1716" t="s">
        <v>14</v>
      </c>
      <c r="N1716" t="s">
        <v>309</v>
      </c>
      <c r="O1716" t="s">
        <v>1606</v>
      </c>
      <c r="P1716" t="s">
        <v>6397</v>
      </c>
      <c r="Q1716" s="236">
        <v>44651</v>
      </c>
      <c r="R1716" s="236">
        <v>44896</v>
      </c>
      <c r="S1716" t="s">
        <v>8452</v>
      </c>
      <c r="T1716" s="227"/>
      <c r="U1716" s="227"/>
      <c r="V1716" s="227"/>
      <c r="W1716" s="227"/>
      <c r="X1716" s="228"/>
      <c r="Y1716" t="s">
        <v>8309</v>
      </c>
      <c r="Z1716">
        <v>1813213381</v>
      </c>
      <c r="AA1716" t="s">
        <v>8285</v>
      </c>
      <c r="AB1716" s="233" t="str">
        <f>_xlfn.IFNA(IF(Table[[#This Row],[Programme Partner]]&lt;&gt;Table[[#This Row],[Implementing Partner]],CONCATENATE(Table[[#This Row],[Programme Partner]],"-",Table[[#This Row],[Implementing Partner]]),Table[[#This Row],[Programme Partner]]),"")</f>
        <v>ACF</v>
      </c>
    </row>
    <row r="1717" spans="1:28" ht="14.4" customHeight="1">
      <c r="A1717" s="183">
        <v>1882</v>
      </c>
      <c r="B1717" s="224" t="s">
        <v>4993</v>
      </c>
      <c r="C1717" s="225" t="s">
        <v>4993</v>
      </c>
      <c r="D1717" s="226" t="s">
        <v>6032</v>
      </c>
      <c r="E1717" s="215" t="s">
        <v>27</v>
      </c>
      <c r="F1717" s="224" t="s">
        <v>8013</v>
      </c>
      <c r="G1717" t="s">
        <v>8313</v>
      </c>
      <c r="H1717" s="224" t="str">
        <f>IFERROR(VLOOKUP(Table[[#This Row],[Activity Details of Assistance]],WHAT!E:F,2,FALSE),"")</f>
        <v># of HP sessions at community level</v>
      </c>
      <c r="I1717" s="224"/>
      <c r="J1717">
        <v>381</v>
      </c>
      <c r="K1717" t="s">
        <v>8280</v>
      </c>
      <c r="L1717" s="219" t="s">
        <v>13</v>
      </c>
      <c r="M1717" t="s">
        <v>14</v>
      </c>
      <c r="N1717" t="s">
        <v>309</v>
      </c>
      <c r="O1717" t="s">
        <v>1606</v>
      </c>
      <c r="P1717" t="s">
        <v>6397</v>
      </c>
      <c r="Q1717" s="236">
        <v>44651</v>
      </c>
      <c r="R1717" s="236">
        <v>44896</v>
      </c>
      <c r="S1717" t="s">
        <v>8452</v>
      </c>
      <c r="T1717" s="227"/>
      <c r="U1717" s="227"/>
      <c r="V1717" s="227"/>
      <c r="W1717" s="227"/>
      <c r="X1717" s="228"/>
      <c r="Y1717" t="s">
        <v>8309</v>
      </c>
      <c r="Z1717">
        <v>1813213381</v>
      </c>
      <c r="AA1717" t="s">
        <v>8285</v>
      </c>
      <c r="AB1717" s="233" t="str">
        <f>_xlfn.IFNA(IF(Table[[#This Row],[Programme Partner]]&lt;&gt;Table[[#This Row],[Implementing Partner]],CONCATENATE(Table[[#This Row],[Programme Partner]],"-",Table[[#This Row],[Implementing Partner]]),Table[[#This Row],[Programme Partner]]),"")</f>
        <v>ACF</v>
      </c>
    </row>
    <row r="1718" spans="1:28" ht="14.4" customHeight="1">
      <c r="A1718" s="183">
        <v>1883</v>
      </c>
      <c r="B1718" s="224" t="s">
        <v>4993</v>
      </c>
      <c r="C1718" s="225" t="s">
        <v>4993</v>
      </c>
      <c r="D1718" s="226" t="s">
        <v>6032</v>
      </c>
      <c r="E1718" s="215" t="s">
        <v>27</v>
      </c>
      <c r="F1718" s="224" t="s">
        <v>8013</v>
      </c>
      <c r="G1718" t="s">
        <v>8314</v>
      </c>
      <c r="H1718" s="224" t="str">
        <f>IFERROR(VLOOKUP(Table[[#This Row],[Activity Details of Assistance]],WHAT!E:F,2,FALSE),"")</f>
        <v># of HP sessions at HH level</v>
      </c>
      <c r="I1718" s="224"/>
      <c r="J1718">
        <v>776</v>
      </c>
      <c r="K1718" t="s">
        <v>8280</v>
      </c>
      <c r="L1718" s="219" t="s">
        <v>13</v>
      </c>
      <c r="M1718" t="s">
        <v>14</v>
      </c>
      <c r="N1718" t="s">
        <v>309</v>
      </c>
      <c r="O1718" t="s">
        <v>1606</v>
      </c>
      <c r="P1718" t="s">
        <v>6397</v>
      </c>
      <c r="Q1718" s="236">
        <v>44651</v>
      </c>
      <c r="R1718" s="236">
        <v>44896</v>
      </c>
      <c r="S1718" t="s">
        <v>8452</v>
      </c>
      <c r="T1718" s="227"/>
      <c r="U1718" s="227"/>
      <c r="V1718" s="227"/>
      <c r="W1718" s="227"/>
      <c r="X1718" s="228"/>
      <c r="Y1718" t="s">
        <v>8309</v>
      </c>
      <c r="Z1718">
        <v>1813213381</v>
      </c>
      <c r="AA1718" t="s">
        <v>8285</v>
      </c>
      <c r="AB1718" s="233" t="str">
        <f>_xlfn.IFNA(IF(Table[[#This Row],[Programme Partner]]&lt;&gt;Table[[#This Row],[Implementing Partner]],CONCATENATE(Table[[#This Row],[Programme Partner]],"-",Table[[#This Row],[Implementing Partner]]),Table[[#This Row],[Programme Partner]]),"")</f>
        <v>ACF</v>
      </c>
    </row>
    <row r="1719" spans="1:28" ht="14.4" customHeight="1">
      <c r="A1719" s="183">
        <v>1884</v>
      </c>
      <c r="B1719" s="224" t="s">
        <v>4993</v>
      </c>
      <c r="C1719" s="225" t="s">
        <v>4993</v>
      </c>
      <c r="D1719" s="226" t="s">
        <v>6032</v>
      </c>
      <c r="E1719" s="215" t="s">
        <v>27</v>
      </c>
      <c r="F1719" s="224" t="s">
        <v>8013</v>
      </c>
      <c r="G1719" t="s">
        <v>8019</v>
      </c>
      <c r="H1719" s="224" t="str">
        <f>IFERROR(VLOOKUP(Table[[#This Row],[Activity Details of Assistance]],WHAT!E:F,2,FALSE),"")</f>
        <v>N/A</v>
      </c>
      <c r="I1719" s="224"/>
      <c r="J1719">
        <v>36</v>
      </c>
      <c r="K1719" t="s">
        <v>8280</v>
      </c>
      <c r="L1719" s="219" t="s">
        <v>13</v>
      </c>
      <c r="M1719" t="s">
        <v>14</v>
      </c>
      <c r="N1719" t="s">
        <v>309</v>
      </c>
      <c r="O1719" t="s">
        <v>1606</v>
      </c>
      <c r="P1719" t="s">
        <v>6397</v>
      </c>
      <c r="Q1719" s="236">
        <v>44651</v>
      </c>
      <c r="R1719" s="236">
        <v>44896</v>
      </c>
      <c r="S1719" t="s">
        <v>8452</v>
      </c>
      <c r="T1719" s="227"/>
      <c r="U1719" s="227"/>
      <c r="V1719" s="227"/>
      <c r="W1719" s="227"/>
      <c r="X1719" s="228"/>
      <c r="Y1719" t="s">
        <v>8309</v>
      </c>
      <c r="Z1719">
        <v>1813213381</v>
      </c>
      <c r="AA1719" t="s">
        <v>8285</v>
      </c>
      <c r="AB1719" s="233" t="str">
        <f>_xlfn.IFNA(IF(Table[[#This Row],[Programme Partner]]&lt;&gt;Table[[#This Row],[Implementing Partner]],CONCATENATE(Table[[#This Row],[Programme Partner]],"-",Table[[#This Row],[Implementing Partner]]),Table[[#This Row],[Programme Partner]]),"")</f>
        <v>ACF</v>
      </c>
    </row>
    <row r="1720" spans="1:28" ht="14.4" customHeight="1">
      <c r="A1720" s="183">
        <v>1885</v>
      </c>
      <c r="B1720" s="224" t="s">
        <v>5033</v>
      </c>
      <c r="C1720" s="225" t="s">
        <v>5033</v>
      </c>
      <c r="D1720" s="226" t="s">
        <v>7014</v>
      </c>
      <c r="E1720" s="215" t="s">
        <v>27</v>
      </c>
      <c r="F1720" s="224" t="s">
        <v>8011</v>
      </c>
      <c r="G1720" s="195" t="s">
        <v>8355</v>
      </c>
      <c r="H1720" s="224" t="str">
        <f>IFERROR(VLOOKUP(Table[[#This Row],[Activity Details of Assistance]],WHAT!E:F,2,FALSE),"")</f>
        <v># of water network</v>
      </c>
      <c r="I1720" s="224"/>
      <c r="J1720">
        <v>3</v>
      </c>
      <c r="K1720" t="s">
        <v>8280</v>
      </c>
      <c r="L1720" s="219" t="s">
        <v>13</v>
      </c>
      <c r="M1720" t="s">
        <v>14</v>
      </c>
      <c r="N1720" t="s">
        <v>307</v>
      </c>
      <c r="O1720" t="s">
        <v>1599</v>
      </c>
      <c r="P1720" t="s">
        <v>4720</v>
      </c>
      <c r="Q1720" s="236">
        <v>44651</v>
      </c>
      <c r="R1720" s="236">
        <v>44896</v>
      </c>
      <c r="S1720" t="s">
        <v>8452</v>
      </c>
      <c r="T1720" s="227"/>
      <c r="U1720" s="227"/>
      <c r="V1720" s="227"/>
      <c r="W1720" s="227"/>
      <c r="X1720" s="228"/>
      <c r="Y1720" t="s">
        <v>8465</v>
      </c>
      <c r="Z1720">
        <v>1847456331</v>
      </c>
      <c r="AA1720" t="s">
        <v>8466</v>
      </c>
      <c r="AB1720" s="233" t="str">
        <f>_xlfn.IFNA(IF(Table[[#This Row],[Programme Partner]]&lt;&gt;Table[[#This Row],[Implementing Partner]],CONCATENATE(Table[[#This Row],[Programme Partner]],"-",Table[[#This Row],[Implementing Partner]]),Table[[#This Row],[Programme Partner]]),"")</f>
        <v>BRAC</v>
      </c>
    </row>
    <row r="1721" spans="1:28" ht="14.4" customHeight="1">
      <c r="A1721" s="183">
        <v>1886</v>
      </c>
      <c r="B1721" s="224" t="s">
        <v>5033</v>
      </c>
      <c r="C1721" s="225" t="s">
        <v>5033</v>
      </c>
      <c r="D1721" s="226" t="s">
        <v>7014</v>
      </c>
      <c r="E1721" s="215" t="s">
        <v>27</v>
      </c>
      <c r="F1721" s="224" t="s">
        <v>8012</v>
      </c>
      <c r="G1721" s="195" t="s">
        <v>8356</v>
      </c>
      <c r="H1721" s="224" t="str">
        <f>IFERROR(VLOOKUP(Table[[#This Row],[Activity Details of Assistance]],WHAT!E:F,2,FALSE),"")</f>
        <v># of FSM Site</v>
      </c>
      <c r="I1721" s="224"/>
      <c r="J1721">
        <v>1</v>
      </c>
      <c r="K1721" t="s">
        <v>8280</v>
      </c>
      <c r="L1721" s="219" t="s">
        <v>13</v>
      </c>
      <c r="M1721" t="s">
        <v>14</v>
      </c>
      <c r="N1721" t="s">
        <v>307</v>
      </c>
      <c r="O1721" t="s">
        <v>1599</v>
      </c>
      <c r="P1721" t="s">
        <v>4720</v>
      </c>
      <c r="Q1721" s="236">
        <v>44651</v>
      </c>
      <c r="R1721" s="236">
        <v>44896</v>
      </c>
      <c r="S1721" t="s">
        <v>8452</v>
      </c>
      <c r="T1721" s="227"/>
      <c r="U1721" s="227"/>
      <c r="V1721" s="227"/>
      <c r="W1721" s="227"/>
      <c r="X1721" s="228"/>
      <c r="Y1721" t="s">
        <v>8465</v>
      </c>
      <c r="Z1721">
        <v>1847456331</v>
      </c>
      <c r="AA1721" t="s">
        <v>8466</v>
      </c>
      <c r="AB1721" s="233" t="str">
        <f>_xlfn.IFNA(IF(Table[[#This Row],[Programme Partner]]&lt;&gt;Table[[#This Row],[Implementing Partner]],CONCATENATE(Table[[#This Row],[Programme Partner]],"-",Table[[#This Row],[Implementing Partner]]),Table[[#This Row],[Programme Partner]]),"")</f>
        <v>BRAC</v>
      </c>
    </row>
    <row r="1722" spans="1:28" ht="14.4" customHeight="1">
      <c r="A1722" s="183">
        <v>1887</v>
      </c>
      <c r="B1722" s="224" t="s">
        <v>5033</v>
      </c>
      <c r="C1722" s="225" t="s">
        <v>5033</v>
      </c>
      <c r="D1722" s="226" t="s">
        <v>7014</v>
      </c>
      <c r="E1722" s="215" t="s">
        <v>27</v>
      </c>
      <c r="F1722" s="224" t="s">
        <v>8012</v>
      </c>
      <c r="G1722" t="s">
        <v>8357</v>
      </c>
      <c r="H1722" s="224" t="str">
        <f>IFERROR(VLOOKUP(Table[[#This Row],[Activity Details of Assistance]],WHAT!E:F,2,FALSE),"")</f>
        <v># of door</v>
      </c>
      <c r="I1722" s="224"/>
      <c r="J1722">
        <v>26</v>
      </c>
      <c r="K1722" t="s">
        <v>8280</v>
      </c>
      <c r="L1722" s="219" t="s">
        <v>13</v>
      </c>
      <c r="M1722" t="s">
        <v>14</v>
      </c>
      <c r="N1722" t="s">
        <v>307</v>
      </c>
      <c r="O1722" t="s">
        <v>1599</v>
      </c>
      <c r="P1722" t="s">
        <v>4720</v>
      </c>
      <c r="Q1722" s="236">
        <v>44651</v>
      </c>
      <c r="R1722" s="236">
        <v>44896</v>
      </c>
      <c r="S1722" t="s">
        <v>8452</v>
      </c>
      <c r="T1722" s="227"/>
      <c r="U1722" s="227"/>
      <c r="V1722" s="227"/>
      <c r="W1722" s="227"/>
      <c r="X1722" s="228"/>
      <c r="Y1722" t="s">
        <v>8465</v>
      </c>
      <c r="Z1722">
        <v>1847456331</v>
      </c>
      <c r="AA1722" t="s">
        <v>8466</v>
      </c>
      <c r="AB1722" s="233" t="str">
        <f>_xlfn.IFNA(IF(Table[[#This Row],[Programme Partner]]&lt;&gt;Table[[#This Row],[Implementing Partner]],CONCATENATE(Table[[#This Row],[Programme Partner]],"-",Table[[#This Row],[Implementing Partner]]),Table[[#This Row],[Programme Partner]]),"")</f>
        <v>BRAC</v>
      </c>
    </row>
    <row r="1723" spans="1:28" ht="14.4" customHeight="1">
      <c r="A1723" s="183">
        <v>1888</v>
      </c>
      <c r="B1723" s="224" t="s">
        <v>5033</v>
      </c>
      <c r="C1723" s="225" t="s">
        <v>5033</v>
      </c>
      <c r="D1723" s="226" t="s">
        <v>7014</v>
      </c>
      <c r="E1723" s="215" t="s">
        <v>27</v>
      </c>
      <c r="F1723" s="224" t="s">
        <v>8013</v>
      </c>
      <c r="G1723" t="s">
        <v>8314</v>
      </c>
      <c r="H1723" s="224" t="str">
        <f>IFERROR(VLOOKUP(Table[[#This Row],[Activity Details of Assistance]],WHAT!E:F,2,FALSE),"")</f>
        <v># of HP sessions at HH level</v>
      </c>
      <c r="I1723" s="224"/>
      <c r="J1723">
        <v>978</v>
      </c>
      <c r="K1723" t="s">
        <v>8280</v>
      </c>
      <c r="L1723" s="219" t="s">
        <v>13</v>
      </c>
      <c r="M1723" t="s">
        <v>14</v>
      </c>
      <c r="N1723" t="s">
        <v>307</v>
      </c>
      <c r="O1723" t="s">
        <v>1599</v>
      </c>
      <c r="P1723" t="s">
        <v>4720</v>
      </c>
      <c r="Q1723" s="236">
        <v>44651</v>
      </c>
      <c r="R1723" s="236">
        <v>44896</v>
      </c>
      <c r="S1723" t="s">
        <v>8452</v>
      </c>
      <c r="T1723" s="227"/>
      <c r="U1723" s="227"/>
      <c r="V1723" s="227"/>
      <c r="W1723" s="227"/>
      <c r="X1723" s="228"/>
      <c r="Y1723" t="s">
        <v>8465</v>
      </c>
      <c r="Z1723">
        <v>1847456331</v>
      </c>
      <c r="AA1723" t="s">
        <v>8466</v>
      </c>
      <c r="AB1723" s="233" t="str">
        <f>_xlfn.IFNA(IF(Table[[#This Row],[Programme Partner]]&lt;&gt;Table[[#This Row],[Implementing Partner]],CONCATENATE(Table[[#This Row],[Programme Partner]],"-",Table[[#This Row],[Implementing Partner]]),Table[[#This Row],[Programme Partner]]),"")</f>
        <v>BRAC</v>
      </c>
    </row>
    <row r="1724" spans="1:28" ht="14.4" customHeight="1">
      <c r="A1724" s="183">
        <v>1889</v>
      </c>
      <c r="B1724" s="224" t="s">
        <v>5033</v>
      </c>
      <c r="C1724" s="225" t="s">
        <v>5033</v>
      </c>
      <c r="D1724" s="226" t="s">
        <v>7014</v>
      </c>
      <c r="E1724" s="215" t="s">
        <v>27</v>
      </c>
      <c r="F1724" s="224" t="s">
        <v>8013</v>
      </c>
      <c r="G1724" t="s">
        <v>8360</v>
      </c>
      <c r="H1724" s="224" t="str">
        <f>IFERROR(VLOOKUP(Table[[#This Row],[Activity Details of Assistance]],WHAT!E:F,2,FALSE),"")</f>
        <v># of household</v>
      </c>
      <c r="I1724" s="224"/>
      <c r="J1724">
        <v>299</v>
      </c>
      <c r="K1724" t="s">
        <v>8280</v>
      </c>
      <c r="L1724" s="219" t="s">
        <v>13</v>
      </c>
      <c r="M1724" t="s">
        <v>14</v>
      </c>
      <c r="N1724" t="s">
        <v>307</v>
      </c>
      <c r="O1724" t="s">
        <v>1599</v>
      </c>
      <c r="P1724" t="s">
        <v>4720</v>
      </c>
      <c r="Q1724" s="236">
        <v>44651</v>
      </c>
      <c r="R1724" s="236">
        <v>44896</v>
      </c>
      <c r="S1724" t="s">
        <v>8452</v>
      </c>
      <c r="T1724" s="227"/>
      <c r="U1724" s="227"/>
      <c r="V1724" s="227"/>
      <c r="W1724" s="227"/>
      <c r="X1724" s="228"/>
      <c r="Y1724" t="s">
        <v>8465</v>
      </c>
      <c r="Z1724">
        <v>1847456331</v>
      </c>
      <c r="AA1724" t="s">
        <v>8466</v>
      </c>
      <c r="AB1724" s="233" t="str">
        <f>_xlfn.IFNA(IF(Table[[#This Row],[Programme Partner]]&lt;&gt;Table[[#This Row],[Implementing Partner]],CONCATENATE(Table[[#This Row],[Programme Partner]],"-",Table[[#This Row],[Implementing Partner]]),Table[[#This Row],[Programme Partner]]),"")</f>
        <v>BRAC</v>
      </c>
    </row>
    <row r="1725" spans="1:28" ht="14.4" customHeight="1">
      <c r="A1725" s="183">
        <v>1890</v>
      </c>
      <c r="B1725" s="224" t="s">
        <v>5033</v>
      </c>
      <c r="C1725" s="225" t="s">
        <v>5033</v>
      </c>
      <c r="D1725" s="226" t="s">
        <v>7014</v>
      </c>
      <c r="E1725" s="215" t="s">
        <v>27</v>
      </c>
      <c r="F1725" s="224" t="s">
        <v>8014</v>
      </c>
      <c r="G1725" t="s">
        <v>8358</v>
      </c>
      <c r="H1725" s="224" t="str">
        <f>IFERROR(VLOOKUP(Table[[#This Row],[Activity Details of Assistance]],WHAT!E:F,2,FALSE),"")</f>
        <v># of campaign per camp </v>
      </c>
      <c r="I1725" s="224"/>
      <c r="J1725">
        <v>1</v>
      </c>
      <c r="K1725" t="s">
        <v>8280</v>
      </c>
      <c r="L1725" s="219" t="s">
        <v>13</v>
      </c>
      <c r="M1725" t="s">
        <v>14</v>
      </c>
      <c r="N1725" t="s">
        <v>307</v>
      </c>
      <c r="O1725" t="s">
        <v>1599</v>
      </c>
      <c r="P1725" t="s">
        <v>4720</v>
      </c>
      <c r="Q1725" s="236">
        <v>44651</v>
      </c>
      <c r="R1725" s="236">
        <v>44896</v>
      </c>
      <c r="S1725" t="s">
        <v>8452</v>
      </c>
      <c r="T1725" s="227"/>
      <c r="U1725" s="227"/>
      <c r="V1725" s="227"/>
      <c r="W1725" s="227"/>
      <c r="X1725" s="228"/>
      <c r="Y1725" t="s">
        <v>8465</v>
      </c>
      <c r="Z1725">
        <v>1847456331</v>
      </c>
      <c r="AA1725" t="s">
        <v>8466</v>
      </c>
      <c r="AB1725" s="233" t="str">
        <f>_xlfn.IFNA(IF(Table[[#This Row],[Programme Partner]]&lt;&gt;Table[[#This Row],[Implementing Partner]],CONCATENATE(Table[[#This Row],[Programme Partner]],"-",Table[[#This Row],[Implementing Partner]]),Table[[#This Row],[Programme Partner]]),"")</f>
        <v>BRAC</v>
      </c>
    </row>
    <row r="1726" spans="1:28" ht="14.4" customHeight="1">
      <c r="A1726" s="183">
        <v>1891</v>
      </c>
      <c r="B1726" s="224" t="s">
        <v>5033</v>
      </c>
      <c r="C1726" s="225" t="s">
        <v>5033</v>
      </c>
      <c r="D1726" s="226" t="s">
        <v>7014</v>
      </c>
      <c r="E1726" s="215" t="s">
        <v>27</v>
      </c>
      <c r="F1726" s="224" t="s">
        <v>8011</v>
      </c>
      <c r="G1726" t="s">
        <v>8017</v>
      </c>
      <c r="H1726" s="224" t="str">
        <f>IFERROR(VLOOKUP(Table[[#This Row],[Activity Details of Assistance]],WHAT!E:F,2,FALSE),"")</f>
        <v># cubic meters / day</v>
      </c>
      <c r="I1726" s="224"/>
      <c r="J1726">
        <v>10</v>
      </c>
      <c r="K1726" t="s">
        <v>8280</v>
      </c>
      <c r="L1726" s="219" t="s">
        <v>13</v>
      </c>
      <c r="M1726" t="s">
        <v>14</v>
      </c>
      <c r="N1726" t="s">
        <v>307</v>
      </c>
      <c r="O1726" t="s">
        <v>1599</v>
      </c>
      <c r="P1726" t="s">
        <v>4723</v>
      </c>
      <c r="Q1726" s="236">
        <v>44651</v>
      </c>
      <c r="R1726" s="236">
        <v>44896</v>
      </c>
      <c r="S1726" t="s">
        <v>8452</v>
      </c>
      <c r="T1726" s="227"/>
      <c r="U1726" s="227"/>
      <c r="V1726" s="227"/>
      <c r="W1726" s="227"/>
      <c r="X1726" s="228"/>
      <c r="Y1726" t="s">
        <v>8465</v>
      </c>
      <c r="Z1726">
        <v>1847456331</v>
      </c>
      <c r="AA1726" t="s">
        <v>8466</v>
      </c>
      <c r="AB1726" s="233" t="str">
        <f>_xlfn.IFNA(IF(Table[[#This Row],[Programme Partner]]&lt;&gt;Table[[#This Row],[Implementing Partner]],CONCATENATE(Table[[#This Row],[Programme Partner]],"-",Table[[#This Row],[Implementing Partner]]),Table[[#This Row],[Programme Partner]]),"")</f>
        <v>BRAC</v>
      </c>
    </row>
    <row r="1727" spans="1:28" ht="14.4" customHeight="1">
      <c r="A1727" s="183">
        <v>1892</v>
      </c>
      <c r="B1727" t="s">
        <v>5033</v>
      </c>
      <c r="C1727" t="s">
        <v>5033</v>
      </c>
      <c r="D1727" s="197" t="s">
        <v>7014</v>
      </c>
      <c r="E1727" s="215" t="s">
        <v>27</v>
      </c>
      <c r="F1727" s="224" t="s">
        <v>8011</v>
      </c>
      <c r="G1727" t="s">
        <v>8017</v>
      </c>
      <c r="H1727" s="224" t="str">
        <f>IFERROR(VLOOKUP(Table[[#This Row],[Activity Details of Assistance]],WHAT!E:F,2,FALSE),"")</f>
        <v># cubic meters / day</v>
      </c>
      <c r="I1727" s="224"/>
      <c r="J1727">
        <v>10</v>
      </c>
      <c r="K1727" t="s">
        <v>8280</v>
      </c>
      <c r="L1727" s="219" t="s">
        <v>13</v>
      </c>
      <c r="M1727" t="s">
        <v>14</v>
      </c>
      <c r="N1727" t="s">
        <v>307</v>
      </c>
      <c r="O1727" t="s">
        <v>1599</v>
      </c>
      <c r="P1727" t="s">
        <v>4726</v>
      </c>
      <c r="Q1727" s="236">
        <v>44651</v>
      </c>
      <c r="R1727" s="236">
        <v>44896</v>
      </c>
      <c r="S1727" t="s">
        <v>8452</v>
      </c>
      <c r="T1727" s="227"/>
      <c r="U1727" s="227"/>
      <c r="V1727" s="227"/>
      <c r="W1727" s="227"/>
      <c r="X1727" s="228"/>
      <c r="Y1727" t="s">
        <v>8465</v>
      </c>
      <c r="Z1727">
        <v>1847456331</v>
      </c>
      <c r="AA1727" t="s">
        <v>8466</v>
      </c>
      <c r="AB1727" s="233" t="str">
        <f>_xlfn.IFNA(IF(Table[[#This Row],[Programme Partner]]&lt;&gt;Table[[#This Row],[Implementing Partner]],CONCATENATE(Table[[#This Row],[Programme Partner]],"-",Table[[#This Row],[Implementing Partner]]),Table[[#This Row],[Programme Partner]]),"")</f>
        <v>BRAC</v>
      </c>
    </row>
    <row r="1728" spans="1:28" ht="14.4" customHeight="1">
      <c r="A1728" s="183">
        <v>1893</v>
      </c>
      <c r="B1728" t="s">
        <v>5033</v>
      </c>
      <c r="C1728" t="s">
        <v>5033</v>
      </c>
      <c r="D1728" s="197" t="s">
        <v>7014</v>
      </c>
      <c r="E1728" s="215" t="s">
        <v>27</v>
      </c>
      <c r="F1728" s="224" t="s">
        <v>8013</v>
      </c>
      <c r="G1728" t="s">
        <v>8314</v>
      </c>
      <c r="H1728" s="224" t="str">
        <f>IFERROR(VLOOKUP(Table[[#This Row],[Activity Details of Assistance]],WHAT!E:F,2,FALSE),"")</f>
        <v># of HP sessions at HH level</v>
      </c>
      <c r="I1728" s="224"/>
      <c r="J1728">
        <v>750</v>
      </c>
      <c r="K1728" t="s">
        <v>8280</v>
      </c>
      <c r="L1728" s="219" t="s">
        <v>13</v>
      </c>
      <c r="M1728" t="s">
        <v>14</v>
      </c>
      <c r="N1728" t="s">
        <v>309</v>
      </c>
      <c r="O1728" t="s">
        <v>1607</v>
      </c>
      <c r="P1728" t="s">
        <v>8211</v>
      </c>
      <c r="Q1728" s="236">
        <v>44651</v>
      </c>
      <c r="R1728" s="236">
        <v>44896</v>
      </c>
      <c r="S1728" s="291" t="s">
        <v>8590</v>
      </c>
      <c r="T1728" s="227"/>
      <c r="U1728" s="227"/>
      <c r="V1728" s="227"/>
      <c r="W1728" s="227"/>
      <c r="X1728" s="228"/>
      <c r="Y1728" t="s">
        <v>8465</v>
      </c>
      <c r="Z1728">
        <v>1847456331</v>
      </c>
      <c r="AA1728" t="s">
        <v>8466</v>
      </c>
      <c r="AB1728" s="233" t="str">
        <f>_xlfn.IFNA(IF(Table[[#This Row],[Programme Partner]]&lt;&gt;Table[[#This Row],[Implementing Partner]],CONCATENATE(Table[[#This Row],[Programme Partner]],"-",Table[[#This Row],[Implementing Partner]]),Table[[#This Row],[Programme Partner]]),"")</f>
        <v>BRAC</v>
      </c>
    </row>
    <row r="1729" spans="1:28" ht="14.4" customHeight="1">
      <c r="A1729" s="183">
        <v>1894</v>
      </c>
      <c r="B1729" s="224" t="s">
        <v>5039</v>
      </c>
      <c r="C1729" s="225" t="s">
        <v>5039</v>
      </c>
      <c r="D1729" s="226" t="s">
        <v>5275</v>
      </c>
      <c r="E1729" s="215" t="s">
        <v>27</v>
      </c>
      <c r="F1729" s="224" t="s">
        <v>8011</v>
      </c>
      <c r="G1729" s="195" t="s">
        <v>8584</v>
      </c>
      <c r="H1729" s="224" t="str">
        <f>IFERROR(VLOOKUP(Table[[#This Row],[Activity Details of Assistance]],WHAT!E:F,2,FALSE),"")</f>
        <v># of tube well</v>
      </c>
      <c r="I1729" s="224"/>
      <c r="J1729">
        <v>90</v>
      </c>
      <c r="K1729" t="s">
        <v>8280</v>
      </c>
      <c r="L1729" s="219" t="s">
        <v>13</v>
      </c>
      <c r="M1729" t="s">
        <v>14</v>
      </c>
      <c r="N1729" t="s">
        <v>309</v>
      </c>
      <c r="O1729" t="s">
        <v>1606</v>
      </c>
      <c r="P1729" t="s">
        <v>4662</v>
      </c>
      <c r="Q1729" s="236">
        <v>44651</v>
      </c>
      <c r="R1729" s="236">
        <v>45323</v>
      </c>
      <c r="S1729" t="s">
        <v>8452</v>
      </c>
      <c r="T1729" s="227"/>
      <c r="U1729" s="227"/>
      <c r="V1729" s="227"/>
      <c r="W1729" s="227"/>
      <c r="X1729" s="228"/>
      <c r="Y1729" t="s">
        <v>8521</v>
      </c>
      <c r="Z1729">
        <v>1777773726</v>
      </c>
      <c r="AA1729" t="s">
        <v>8522</v>
      </c>
      <c r="AB1729" s="233" t="str">
        <f>_xlfn.IFNA(IF(Table[[#This Row],[Programme Partner]]&lt;&gt;Table[[#This Row],[Implementing Partner]],CONCATENATE(Table[[#This Row],[Programme Partner]],"-",Table[[#This Row],[Implementing Partner]]),Table[[#This Row],[Programme Partner]]),"")</f>
        <v>CARE</v>
      </c>
    </row>
    <row r="1730" spans="1:28" ht="14.4" customHeight="1">
      <c r="A1730" s="183">
        <v>1895</v>
      </c>
      <c r="B1730" s="224" t="s">
        <v>5039</v>
      </c>
      <c r="C1730" s="225" t="s">
        <v>5039</v>
      </c>
      <c r="D1730" s="226" t="s">
        <v>5275</v>
      </c>
      <c r="E1730" s="215" t="s">
        <v>27</v>
      </c>
      <c r="F1730" s="224" t="s">
        <v>8011</v>
      </c>
      <c r="G1730" t="s">
        <v>8355</v>
      </c>
      <c r="H1730" s="224" t="str">
        <f>IFERROR(VLOOKUP(Table[[#This Row],[Activity Details of Assistance]],WHAT!E:F,2,FALSE),"")</f>
        <v># of water network</v>
      </c>
      <c r="I1730" s="224"/>
      <c r="J1730">
        <v>14</v>
      </c>
      <c r="K1730" t="s">
        <v>8280</v>
      </c>
      <c r="L1730" s="219" t="s">
        <v>13</v>
      </c>
      <c r="M1730" t="s">
        <v>14</v>
      </c>
      <c r="N1730" t="s">
        <v>309</v>
      </c>
      <c r="O1730" t="s">
        <v>1606</v>
      </c>
      <c r="P1730" t="s">
        <v>4662</v>
      </c>
      <c r="Q1730" s="236">
        <v>44651</v>
      </c>
      <c r="R1730" s="236">
        <v>45323</v>
      </c>
      <c r="S1730" t="s">
        <v>8452</v>
      </c>
      <c r="T1730" s="227"/>
      <c r="U1730" s="227"/>
      <c r="V1730" s="227"/>
      <c r="W1730" s="227"/>
      <c r="X1730" s="228"/>
      <c r="Y1730" t="s">
        <v>8521</v>
      </c>
      <c r="Z1730">
        <v>1777773726</v>
      </c>
      <c r="AA1730" t="s">
        <v>8522</v>
      </c>
      <c r="AB1730" s="233" t="str">
        <f>_xlfn.IFNA(IF(Table[[#This Row],[Programme Partner]]&lt;&gt;Table[[#This Row],[Implementing Partner]],CONCATENATE(Table[[#This Row],[Programme Partner]],"-",Table[[#This Row],[Implementing Partner]]),Table[[#This Row],[Programme Partner]]),"")</f>
        <v>CARE</v>
      </c>
    </row>
    <row r="1731" spans="1:28" ht="14.4" customHeight="1">
      <c r="A1731" s="183">
        <v>1896</v>
      </c>
      <c r="B1731" s="224" t="s">
        <v>5039</v>
      </c>
      <c r="C1731" s="225" t="s">
        <v>5039</v>
      </c>
      <c r="D1731" s="226" t="s">
        <v>5275</v>
      </c>
      <c r="E1731" s="215" t="s">
        <v>27</v>
      </c>
      <c r="F1731" s="224" t="s">
        <v>8012</v>
      </c>
      <c r="G1731" s="195" t="s">
        <v>8585</v>
      </c>
      <c r="H1731" s="224" t="str">
        <f>IFERROR(VLOOKUP(Table[[#This Row],[Activity Details of Assistance]],WHAT!E:F,2,FALSE),"")</f>
        <v xml:space="preserve"># of door </v>
      </c>
      <c r="I1731" s="224"/>
      <c r="J1731">
        <v>1611</v>
      </c>
      <c r="K1731" t="s">
        <v>8280</v>
      </c>
      <c r="L1731" s="219" t="s">
        <v>13</v>
      </c>
      <c r="M1731" t="s">
        <v>14</v>
      </c>
      <c r="N1731" t="s">
        <v>309</v>
      </c>
      <c r="O1731" t="s">
        <v>1606</v>
      </c>
      <c r="P1731" t="s">
        <v>4662</v>
      </c>
      <c r="Q1731" s="236">
        <v>44651</v>
      </c>
      <c r="R1731" s="236">
        <v>45323</v>
      </c>
      <c r="S1731" t="s">
        <v>8452</v>
      </c>
      <c r="T1731" s="227"/>
      <c r="U1731" s="227"/>
      <c r="V1731" s="227"/>
      <c r="W1731" s="227"/>
      <c r="X1731" s="228"/>
      <c r="Y1731" t="s">
        <v>8521</v>
      </c>
      <c r="Z1731">
        <v>1777773726</v>
      </c>
      <c r="AA1731" t="s">
        <v>8522</v>
      </c>
      <c r="AB1731" s="233" t="str">
        <f>_xlfn.IFNA(IF(Table[[#This Row],[Programme Partner]]&lt;&gt;Table[[#This Row],[Implementing Partner]],CONCATENATE(Table[[#This Row],[Programme Partner]],"-",Table[[#This Row],[Implementing Partner]]),Table[[#This Row],[Programme Partner]]),"")</f>
        <v>CARE</v>
      </c>
    </row>
    <row r="1732" spans="1:28" ht="14.4" customHeight="1">
      <c r="A1732" s="183">
        <v>1897</v>
      </c>
      <c r="B1732" s="224" t="s">
        <v>5039</v>
      </c>
      <c r="C1732" s="225" t="s">
        <v>5039</v>
      </c>
      <c r="D1732" s="226" t="s">
        <v>5275</v>
      </c>
      <c r="E1732" s="215" t="s">
        <v>27</v>
      </c>
      <c r="F1732" s="224" t="s">
        <v>8012</v>
      </c>
      <c r="G1732" s="195" t="s">
        <v>8586</v>
      </c>
      <c r="H1732" s="224" t="str">
        <f>IFERROR(VLOOKUP(Table[[#This Row],[Activity Details of Assistance]],WHAT!E:F,2,FALSE),"")</f>
        <v># of door</v>
      </c>
      <c r="I1732" s="224"/>
      <c r="J1732">
        <v>2899</v>
      </c>
      <c r="K1732" t="s">
        <v>8280</v>
      </c>
      <c r="L1732" s="219" t="s">
        <v>13</v>
      </c>
      <c r="M1732" t="s">
        <v>14</v>
      </c>
      <c r="N1732" t="s">
        <v>309</v>
      </c>
      <c r="O1732" t="s">
        <v>1606</v>
      </c>
      <c r="P1732" t="s">
        <v>4662</v>
      </c>
      <c r="Q1732" s="236">
        <v>44651</v>
      </c>
      <c r="R1732" s="236">
        <v>45323</v>
      </c>
      <c r="S1732" t="s">
        <v>8452</v>
      </c>
      <c r="T1732" s="227"/>
      <c r="U1732" s="227"/>
      <c r="V1732" s="227"/>
      <c r="W1732" s="227"/>
      <c r="X1732" s="228"/>
      <c r="Y1732" t="s">
        <v>8521</v>
      </c>
      <c r="Z1732">
        <v>1777773726</v>
      </c>
      <c r="AA1732" t="s">
        <v>8522</v>
      </c>
      <c r="AB1732" s="233" t="str">
        <f>_xlfn.IFNA(IF(Table[[#This Row],[Programme Partner]]&lt;&gt;Table[[#This Row],[Implementing Partner]],CONCATENATE(Table[[#This Row],[Programme Partner]],"-",Table[[#This Row],[Implementing Partner]]),Table[[#This Row],[Programme Partner]]),"")</f>
        <v>CARE</v>
      </c>
    </row>
    <row r="1733" spans="1:28" ht="14.4" customHeight="1">
      <c r="A1733" s="183">
        <v>1898</v>
      </c>
      <c r="B1733" s="224" t="s">
        <v>5039</v>
      </c>
      <c r="C1733" s="225" t="s">
        <v>5039</v>
      </c>
      <c r="D1733" s="226" t="s">
        <v>5275</v>
      </c>
      <c r="E1733" s="215" t="s">
        <v>27</v>
      </c>
      <c r="F1733" s="224" t="s">
        <v>8012</v>
      </c>
      <c r="G1733" t="s">
        <v>8357</v>
      </c>
      <c r="H1733" s="224" t="str">
        <f>IFERROR(VLOOKUP(Table[[#This Row],[Activity Details of Assistance]],WHAT!E:F,2,FALSE),"")</f>
        <v># of door</v>
      </c>
      <c r="I1733" s="224"/>
      <c r="J1733">
        <v>1455</v>
      </c>
      <c r="K1733" t="s">
        <v>8280</v>
      </c>
      <c r="L1733" s="219" t="s">
        <v>13</v>
      </c>
      <c r="M1733" t="s">
        <v>14</v>
      </c>
      <c r="N1733" t="s">
        <v>309</v>
      </c>
      <c r="O1733" t="s">
        <v>1606</v>
      </c>
      <c r="P1733" t="s">
        <v>4662</v>
      </c>
      <c r="Q1733" s="236">
        <v>44651</v>
      </c>
      <c r="R1733" s="236">
        <v>45323</v>
      </c>
      <c r="S1733" t="s">
        <v>8452</v>
      </c>
      <c r="T1733" s="227"/>
      <c r="U1733" s="227"/>
      <c r="V1733" s="227"/>
      <c r="W1733" s="227"/>
      <c r="X1733" s="228"/>
      <c r="Y1733" t="s">
        <v>8521</v>
      </c>
      <c r="Z1733">
        <v>1777773726</v>
      </c>
      <c r="AA1733" t="s">
        <v>8522</v>
      </c>
      <c r="AB1733" s="233" t="str">
        <f>_xlfn.IFNA(IF(Table[[#This Row],[Programme Partner]]&lt;&gt;Table[[#This Row],[Implementing Partner]],CONCATENATE(Table[[#This Row],[Programme Partner]],"-",Table[[#This Row],[Implementing Partner]]),Table[[#This Row],[Programme Partner]]),"")</f>
        <v>CARE</v>
      </c>
    </row>
    <row r="1734" spans="1:28" ht="14.4" customHeight="1">
      <c r="A1734" s="183">
        <v>1899</v>
      </c>
      <c r="B1734" s="224" t="s">
        <v>5039</v>
      </c>
      <c r="C1734" s="225" t="s">
        <v>5039</v>
      </c>
      <c r="D1734" s="226" t="s">
        <v>5275</v>
      </c>
      <c r="E1734" s="215" t="s">
        <v>27</v>
      </c>
      <c r="F1734" s="224" t="s">
        <v>8014</v>
      </c>
      <c r="G1734" t="s">
        <v>8361</v>
      </c>
      <c r="H1734" s="224" t="str">
        <f>IFERROR(VLOOKUP(Table[[#This Row],[Activity Details of Assistance]],WHAT!E:F,2,FALSE),"")</f>
        <v># of plant</v>
      </c>
      <c r="I1734" s="224"/>
      <c r="J1734">
        <v>1</v>
      </c>
      <c r="K1734" t="s">
        <v>8280</v>
      </c>
      <c r="L1734" s="219" t="s">
        <v>13</v>
      </c>
      <c r="M1734" t="s">
        <v>14</v>
      </c>
      <c r="N1734" t="s">
        <v>309</v>
      </c>
      <c r="O1734" t="s">
        <v>1606</v>
      </c>
      <c r="P1734" t="s">
        <v>4662</v>
      </c>
      <c r="Q1734" s="236">
        <v>44651</v>
      </c>
      <c r="R1734" s="236">
        <v>45323</v>
      </c>
      <c r="S1734" t="s">
        <v>8452</v>
      </c>
      <c r="T1734" s="227"/>
      <c r="U1734" s="227"/>
      <c r="V1734" s="227"/>
      <c r="W1734" s="227"/>
      <c r="X1734" s="228"/>
      <c r="Y1734" t="s">
        <v>8521</v>
      </c>
      <c r="Z1734">
        <v>1777773726</v>
      </c>
      <c r="AA1734" t="s">
        <v>8522</v>
      </c>
      <c r="AB1734" s="233" t="str">
        <f>_xlfn.IFNA(IF(Table[[#This Row],[Programme Partner]]&lt;&gt;Table[[#This Row],[Implementing Partner]],CONCATENATE(Table[[#This Row],[Programme Partner]],"-",Table[[#This Row],[Implementing Partner]]),Table[[#This Row],[Programme Partner]]),"")</f>
        <v>CARE</v>
      </c>
    </row>
    <row r="1735" spans="1:28" ht="14.4" customHeight="1">
      <c r="A1735" s="183">
        <v>1900</v>
      </c>
      <c r="B1735" s="224" t="s">
        <v>5039</v>
      </c>
      <c r="C1735" s="225" t="s">
        <v>5039</v>
      </c>
      <c r="D1735" s="226" t="s">
        <v>5275</v>
      </c>
      <c r="E1735" s="215" t="s">
        <v>27</v>
      </c>
      <c r="F1735" s="224" t="s">
        <v>8011</v>
      </c>
      <c r="G1735" s="195" t="s">
        <v>8584</v>
      </c>
      <c r="H1735" s="224" t="str">
        <f>IFERROR(VLOOKUP(Table[[#This Row],[Activity Details of Assistance]],WHAT!E:F,2,FALSE),"")</f>
        <v># of tube well</v>
      </c>
      <c r="I1735" s="224"/>
      <c r="J1735">
        <v>31</v>
      </c>
      <c r="K1735" t="s">
        <v>8280</v>
      </c>
      <c r="L1735" s="219" t="s">
        <v>13</v>
      </c>
      <c r="M1735" t="s">
        <v>14</v>
      </c>
      <c r="N1735" t="s">
        <v>309</v>
      </c>
      <c r="O1735" t="s">
        <v>1606</v>
      </c>
      <c r="P1735" t="s">
        <v>4665</v>
      </c>
      <c r="Q1735" s="236">
        <v>44651</v>
      </c>
      <c r="R1735" s="236">
        <v>45323</v>
      </c>
      <c r="S1735" t="s">
        <v>8452</v>
      </c>
      <c r="T1735" s="227"/>
      <c r="U1735" s="227"/>
      <c r="V1735" s="227"/>
      <c r="W1735" s="227"/>
      <c r="X1735" s="228"/>
      <c r="Y1735" t="s">
        <v>8521</v>
      </c>
      <c r="Z1735">
        <v>1777773726</v>
      </c>
      <c r="AA1735" t="s">
        <v>8522</v>
      </c>
      <c r="AB1735" s="233" t="str">
        <f>_xlfn.IFNA(IF(Table[[#This Row],[Programme Partner]]&lt;&gt;Table[[#This Row],[Implementing Partner]],CONCATENATE(Table[[#This Row],[Programme Partner]],"-",Table[[#This Row],[Implementing Partner]]),Table[[#This Row],[Programme Partner]]),"")</f>
        <v>CARE</v>
      </c>
    </row>
    <row r="1736" spans="1:28" ht="14.4" customHeight="1">
      <c r="A1736" s="183">
        <v>1901</v>
      </c>
      <c r="B1736" s="224" t="s">
        <v>5039</v>
      </c>
      <c r="C1736" s="225" t="s">
        <v>5039</v>
      </c>
      <c r="D1736" s="226" t="s">
        <v>5275</v>
      </c>
      <c r="E1736" s="215" t="s">
        <v>27</v>
      </c>
      <c r="F1736" s="224" t="s">
        <v>8011</v>
      </c>
      <c r="G1736" t="s">
        <v>8355</v>
      </c>
      <c r="H1736" s="224" t="str">
        <f>IFERROR(VLOOKUP(Table[[#This Row],[Activity Details of Assistance]],WHAT!E:F,2,FALSE),"")</f>
        <v># of water network</v>
      </c>
      <c r="I1736" s="224"/>
      <c r="J1736">
        <v>4</v>
      </c>
      <c r="K1736" t="s">
        <v>8280</v>
      </c>
      <c r="L1736" s="219" t="s">
        <v>13</v>
      </c>
      <c r="M1736" t="s">
        <v>14</v>
      </c>
      <c r="N1736" t="s">
        <v>309</v>
      </c>
      <c r="O1736" t="s">
        <v>1606</v>
      </c>
      <c r="P1736" t="s">
        <v>4665</v>
      </c>
      <c r="Q1736" s="236">
        <v>44651</v>
      </c>
      <c r="R1736" s="236">
        <v>45323</v>
      </c>
      <c r="S1736" t="s">
        <v>8452</v>
      </c>
      <c r="T1736" s="227"/>
      <c r="U1736" s="227"/>
      <c r="V1736" s="227"/>
      <c r="W1736" s="227"/>
      <c r="X1736" s="228"/>
      <c r="Y1736" t="s">
        <v>8521</v>
      </c>
      <c r="Z1736">
        <v>1777773726</v>
      </c>
      <c r="AA1736" t="s">
        <v>8522</v>
      </c>
      <c r="AB1736" s="233" t="str">
        <f>_xlfn.IFNA(IF(Table[[#This Row],[Programme Partner]]&lt;&gt;Table[[#This Row],[Implementing Partner]],CONCATENATE(Table[[#This Row],[Programme Partner]],"-",Table[[#This Row],[Implementing Partner]]),Table[[#This Row],[Programme Partner]]),"")</f>
        <v>CARE</v>
      </c>
    </row>
    <row r="1737" spans="1:28" ht="14.4" customHeight="1">
      <c r="A1737" s="183">
        <v>1902</v>
      </c>
      <c r="B1737" s="224" t="s">
        <v>5039</v>
      </c>
      <c r="C1737" s="225" t="s">
        <v>5039</v>
      </c>
      <c r="D1737" s="226" t="s">
        <v>5275</v>
      </c>
      <c r="E1737" s="215" t="s">
        <v>27</v>
      </c>
      <c r="F1737" s="224" t="s">
        <v>8012</v>
      </c>
      <c r="G1737" s="195" t="s">
        <v>8585</v>
      </c>
      <c r="H1737" s="224" t="str">
        <f>IFERROR(VLOOKUP(Table[[#This Row],[Activity Details of Assistance]],WHAT!E:F,2,FALSE),"")</f>
        <v xml:space="preserve"># of door </v>
      </c>
      <c r="I1737" s="224"/>
      <c r="J1737">
        <v>38</v>
      </c>
      <c r="K1737" t="s">
        <v>8280</v>
      </c>
      <c r="L1737" s="219" t="s">
        <v>13</v>
      </c>
      <c r="M1737" t="s">
        <v>14</v>
      </c>
      <c r="N1737" t="s">
        <v>309</v>
      </c>
      <c r="O1737" t="s">
        <v>1606</v>
      </c>
      <c r="P1737" t="s">
        <v>4665</v>
      </c>
      <c r="Q1737" s="236">
        <v>44651</v>
      </c>
      <c r="R1737" s="236">
        <v>45323</v>
      </c>
      <c r="S1737" t="s">
        <v>8452</v>
      </c>
      <c r="T1737" s="227"/>
      <c r="U1737" s="227"/>
      <c r="V1737" s="227"/>
      <c r="W1737" s="227"/>
      <c r="X1737" s="228"/>
      <c r="Y1737" t="s">
        <v>8521</v>
      </c>
      <c r="Z1737">
        <v>1777773726</v>
      </c>
      <c r="AA1737" t="s">
        <v>8522</v>
      </c>
      <c r="AB1737" s="233" t="str">
        <f>_xlfn.IFNA(IF(Table[[#This Row],[Programme Partner]]&lt;&gt;Table[[#This Row],[Implementing Partner]],CONCATENATE(Table[[#This Row],[Programme Partner]],"-",Table[[#This Row],[Implementing Partner]]),Table[[#This Row],[Programme Partner]]),"")</f>
        <v>CARE</v>
      </c>
    </row>
    <row r="1738" spans="1:28" ht="14.4" customHeight="1">
      <c r="A1738" s="183">
        <v>1903</v>
      </c>
      <c r="B1738" s="224" t="s">
        <v>5039</v>
      </c>
      <c r="C1738" s="225" t="s">
        <v>5039</v>
      </c>
      <c r="D1738" s="226" t="s">
        <v>5275</v>
      </c>
      <c r="E1738" s="215" t="s">
        <v>27</v>
      </c>
      <c r="F1738" s="224" t="s">
        <v>8012</v>
      </c>
      <c r="G1738" t="s">
        <v>8359</v>
      </c>
      <c r="H1738" s="224" t="str">
        <f>IFERROR(VLOOKUP(Table[[#This Row],[Activity Details of Assistance]],WHAT!E:F,2,FALSE),"")</f>
        <v># of FSM Site</v>
      </c>
      <c r="I1738" s="224"/>
      <c r="J1738">
        <v>7</v>
      </c>
      <c r="K1738" t="s">
        <v>8280</v>
      </c>
      <c r="L1738" s="219" t="s">
        <v>13</v>
      </c>
      <c r="M1738" t="s">
        <v>14</v>
      </c>
      <c r="N1738" t="s">
        <v>309</v>
      </c>
      <c r="O1738" t="s">
        <v>1606</v>
      </c>
      <c r="P1738" t="s">
        <v>4665</v>
      </c>
      <c r="Q1738" s="236">
        <v>44651</v>
      </c>
      <c r="R1738" s="236">
        <v>45323</v>
      </c>
      <c r="S1738" t="s">
        <v>8452</v>
      </c>
      <c r="T1738" s="227"/>
      <c r="U1738" s="227"/>
      <c r="V1738" s="227"/>
      <c r="W1738" s="227"/>
      <c r="X1738" s="228"/>
      <c r="Y1738" t="s">
        <v>8521</v>
      </c>
      <c r="Z1738">
        <v>1777773726</v>
      </c>
      <c r="AA1738" t="s">
        <v>8522</v>
      </c>
      <c r="AB1738" s="233" t="str">
        <f>_xlfn.IFNA(IF(Table[[#This Row],[Programme Partner]]&lt;&gt;Table[[#This Row],[Implementing Partner]],CONCATENATE(Table[[#This Row],[Programme Partner]],"-",Table[[#This Row],[Implementing Partner]]),Table[[#This Row],[Programme Partner]]),"")</f>
        <v>CARE</v>
      </c>
    </row>
    <row r="1739" spans="1:28" ht="14.4" customHeight="1">
      <c r="A1739" s="183">
        <v>1904</v>
      </c>
      <c r="B1739" s="224" t="s">
        <v>5039</v>
      </c>
      <c r="C1739" s="225" t="s">
        <v>5039</v>
      </c>
      <c r="D1739" s="226" t="s">
        <v>5275</v>
      </c>
      <c r="E1739" s="215" t="s">
        <v>27</v>
      </c>
      <c r="F1739" s="224" t="s">
        <v>8012</v>
      </c>
      <c r="G1739" s="195" t="s">
        <v>8586</v>
      </c>
      <c r="H1739" s="224" t="str">
        <f>IFERROR(VLOOKUP(Table[[#This Row],[Activity Details of Assistance]],WHAT!E:F,2,FALSE),"")</f>
        <v># of door</v>
      </c>
      <c r="I1739" s="224"/>
      <c r="J1739">
        <v>40</v>
      </c>
      <c r="K1739" t="s">
        <v>8280</v>
      </c>
      <c r="L1739" s="219" t="s">
        <v>13</v>
      </c>
      <c r="M1739" t="s">
        <v>14</v>
      </c>
      <c r="N1739" t="s">
        <v>309</v>
      </c>
      <c r="O1739" t="s">
        <v>1606</v>
      </c>
      <c r="P1739" t="s">
        <v>4665</v>
      </c>
      <c r="Q1739" s="236">
        <v>44651</v>
      </c>
      <c r="R1739" s="236">
        <v>45323</v>
      </c>
      <c r="S1739" t="s">
        <v>8452</v>
      </c>
      <c r="T1739" s="227"/>
      <c r="U1739" s="227"/>
      <c r="V1739" s="227"/>
      <c r="W1739" s="227"/>
      <c r="X1739" s="228"/>
      <c r="Y1739" t="s">
        <v>8521</v>
      </c>
      <c r="Z1739">
        <v>1777773726</v>
      </c>
      <c r="AA1739" t="s">
        <v>8522</v>
      </c>
      <c r="AB1739" s="233" t="str">
        <f>_xlfn.IFNA(IF(Table[[#This Row],[Programme Partner]]&lt;&gt;Table[[#This Row],[Implementing Partner]],CONCATENATE(Table[[#This Row],[Programme Partner]],"-",Table[[#This Row],[Implementing Partner]]),Table[[#This Row],[Programme Partner]]),"")</f>
        <v>CARE</v>
      </c>
    </row>
    <row r="1740" spans="1:28" ht="14.4" customHeight="1">
      <c r="A1740" s="183">
        <v>1905</v>
      </c>
      <c r="B1740" s="224" t="s">
        <v>5275</v>
      </c>
      <c r="C1740" s="225" t="s">
        <v>8453</v>
      </c>
      <c r="D1740" s="226" t="s">
        <v>5275</v>
      </c>
      <c r="E1740" s="215" t="s">
        <v>27</v>
      </c>
      <c r="F1740" s="224" t="s">
        <v>8012</v>
      </c>
      <c r="G1740" t="s">
        <v>8373</v>
      </c>
      <c r="H1740" s="224" t="str">
        <f>IFERROR(VLOOKUP(Table[[#This Row],[Activity Details of Assistance]],WHAT!E:F,2,FALSE),"")</f>
        <v xml:space="preserve"># of door </v>
      </c>
      <c r="I1740" s="224"/>
      <c r="J1740">
        <v>12</v>
      </c>
      <c r="K1740" t="s">
        <v>8280</v>
      </c>
      <c r="L1740" s="219" t="s">
        <v>13</v>
      </c>
      <c r="M1740" t="s">
        <v>14</v>
      </c>
      <c r="N1740" t="s">
        <v>307</v>
      </c>
      <c r="O1740" t="s">
        <v>1603</v>
      </c>
      <c r="P1740" t="s">
        <v>4685</v>
      </c>
      <c r="Q1740" s="236">
        <v>44651</v>
      </c>
      <c r="R1740" s="236">
        <v>44621</v>
      </c>
      <c r="S1740" t="s">
        <v>8452</v>
      </c>
      <c r="T1740" s="227"/>
      <c r="U1740" s="227"/>
      <c r="V1740" s="227"/>
      <c r="W1740" s="227"/>
      <c r="X1740" s="228"/>
      <c r="Y1740" t="s">
        <v>8291</v>
      </c>
      <c r="Z1740">
        <v>1620257766</v>
      </c>
      <c r="AA1740" t="s">
        <v>8292</v>
      </c>
      <c r="AB1740" s="233" t="str">
        <f>_xlfn.IFNA(IF(Table[[#This Row],[Programme Partner]]&lt;&gt;Table[[#This Row],[Implementing Partner]],CONCATENATE(Table[[#This Row],[Programme Partner]],"-",Table[[#This Row],[Implementing Partner]]),Table[[#This Row],[Programme Partner]]),"")</f>
        <v>UNICEF-OXFAM</v>
      </c>
    </row>
    <row r="1741" spans="1:28" ht="14.4" customHeight="1">
      <c r="A1741" s="183">
        <v>1906</v>
      </c>
      <c r="B1741" s="224" t="s">
        <v>5275</v>
      </c>
      <c r="C1741" s="225" t="s">
        <v>8453</v>
      </c>
      <c r="D1741" s="226" t="s">
        <v>5275</v>
      </c>
      <c r="E1741" s="215" t="s">
        <v>27</v>
      </c>
      <c r="F1741" s="224" t="s">
        <v>8012</v>
      </c>
      <c r="G1741" s="195" t="s">
        <v>8585</v>
      </c>
      <c r="H1741" s="224" t="str">
        <f>IFERROR(VLOOKUP(Table[[#This Row],[Activity Details of Assistance]],WHAT!E:F,2,FALSE),"")</f>
        <v xml:space="preserve"># of door </v>
      </c>
      <c r="I1741" s="224"/>
      <c r="J1741">
        <v>2</v>
      </c>
      <c r="K1741" t="s">
        <v>8280</v>
      </c>
      <c r="L1741" s="219" t="s">
        <v>13</v>
      </c>
      <c r="M1741" t="s">
        <v>14</v>
      </c>
      <c r="N1741" t="s">
        <v>307</v>
      </c>
      <c r="O1741" t="s">
        <v>1603</v>
      </c>
      <c r="P1741" t="s">
        <v>4685</v>
      </c>
      <c r="Q1741" s="236">
        <v>44651</v>
      </c>
      <c r="R1741" s="236">
        <v>44621</v>
      </c>
      <c r="S1741" t="s">
        <v>8452</v>
      </c>
      <c r="T1741" s="227"/>
      <c r="U1741" s="227"/>
      <c r="V1741" s="227"/>
      <c r="W1741" s="227"/>
      <c r="X1741" s="228"/>
      <c r="Y1741" t="s">
        <v>8291</v>
      </c>
      <c r="Z1741">
        <v>1620257766</v>
      </c>
      <c r="AA1741" t="s">
        <v>8292</v>
      </c>
      <c r="AB1741" s="233" t="str">
        <f>_xlfn.IFNA(IF(Table[[#This Row],[Programme Partner]]&lt;&gt;Table[[#This Row],[Implementing Partner]],CONCATENATE(Table[[#This Row],[Programme Partner]],"-",Table[[#This Row],[Implementing Partner]]),Table[[#This Row],[Programme Partner]]),"")</f>
        <v>UNICEF-OXFAM</v>
      </c>
    </row>
    <row r="1742" spans="1:28" ht="14.4" customHeight="1">
      <c r="A1742" s="183">
        <v>1907</v>
      </c>
      <c r="B1742" s="224" t="s">
        <v>5275</v>
      </c>
      <c r="C1742" s="225" t="s">
        <v>8453</v>
      </c>
      <c r="D1742" s="226" t="s">
        <v>5275</v>
      </c>
      <c r="E1742" s="215" t="s">
        <v>27</v>
      </c>
      <c r="F1742" s="224" t="s">
        <v>8012</v>
      </c>
      <c r="G1742" t="s">
        <v>8354</v>
      </c>
      <c r="H1742" s="224" t="str">
        <f>IFERROR(VLOOKUP(Table[[#This Row],[Activity Details of Assistance]],WHAT!E:F,2,FALSE),"")</f>
        <v># of door</v>
      </c>
      <c r="I1742" s="224"/>
      <c r="J1742">
        <v>25</v>
      </c>
      <c r="K1742" t="s">
        <v>8280</v>
      </c>
      <c r="L1742" s="219" t="s">
        <v>13</v>
      </c>
      <c r="M1742" t="s">
        <v>14</v>
      </c>
      <c r="N1742" t="s">
        <v>307</v>
      </c>
      <c r="O1742" t="s">
        <v>1603</v>
      </c>
      <c r="P1742" t="s">
        <v>4685</v>
      </c>
      <c r="Q1742" s="236">
        <v>44651</v>
      </c>
      <c r="R1742" s="236">
        <v>44621</v>
      </c>
      <c r="S1742" t="s">
        <v>8452</v>
      </c>
      <c r="T1742" s="227"/>
      <c r="U1742" s="227"/>
      <c r="V1742" s="227"/>
      <c r="W1742" s="227"/>
      <c r="X1742" s="228"/>
      <c r="Y1742" t="s">
        <v>8291</v>
      </c>
      <c r="Z1742">
        <v>1620257766</v>
      </c>
      <c r="AA1742" t="s">
        <v>8292</v>
      </c>
      <c r="AB1742" s="233" t="str">
        <f>_xlfn.IFNA(IF(Table[[#This Row],[Programme Partner]]&lt;&gt;Table[[#This Row],[Implementing Partner]],CONCATENATE(Table[[#This Row],[Programme Partner]],"-",Table[[#This Row],[Implementing Partner]]),Table[[#This Row],[Programme Partner]]),"")</f>
        <v>UNICEF-OXFAM</v>
      </c>
    </row>
    <row r="1743" spans="1:28" ht="14.4" customHeight="1">
      <c r="A1743" s="183">
        <v>1908</v>
      </c>
      <c r="B1743" s="224" t="s">
        <v>5275</v>
      </c>
      <c r="C1743" s="225" t="s">
        <v>8453</v>
      </c>
      <c r="D1743" s="226" t="s">
        <v>5275</v>
      </c>
      <c r="E1743" s="215" t="s">
        <v>27</v>
      </c>
      <c r="F1743" s="224" t="s">
        <v>8012</v>
      </c>
      <c r="G1743" s="195" t="s">
        <v>8586</v>
      </c>
      <c r="H1743" s="224" t="str">
        <f>IFERROR(VLOOKUP(Table[[#This Row],[Activity Details of Assistance]],WHAT!E:F,2,FALSE),"")</f>
        <v># of door</v>
      </c>
      <c r="I1743" s="224"/>
      <c r="J1743">
        <v>96</v>
      </c>
      <c r="K1743" t="s">
        <v>8280</v>
      </c>
      <c r="L1743" s="219" t="s">
        <v>13</v>
      </c>
      <c r="M1743" t="s">
        <v>14</v>
      </c>
      <c r="N1743" t="s">
        <v>307</v>
      </c>
      <c r="O1743" t="s">
        <v>1603</v>
      </c>
      <c r="P1743" t="s">
        <v>4685</v>
      </c>
      <c r="Q1743" s="236">
        <v>44651</v>
      </c>
      <c r="R1743" s="236">
        <v>44621</v>
      </c>
      <c r="S1743" t="s">
        <v>8452</v>
      </c>
      <c r="T1743" s="227"/>
      <c r="U1743" s="227"/>
      <c r="V1743" s="227"/>
      <c r="W1743" s="227"/>
      <c r="X1743" s="228"/>
      <c r="Y1743" t="s">
        <v>8291</v>
      </c>
      <c r="Z1743">
        <v>1620257766</v>
      </c>
      <c r="AA1743" t="s">
        <v>8292</v>
      </c>
      <c r="AB1743" s="233" t="str">
        <f>_xlfn.IFNA(IF(Table[[#This Row],[Programme Partner]]&lt;&gt;Table[[#This Row],[Implementing Partner]],CONCATENATE(Table[[#This Row],[Programme Partner]],"-",Table[[#This Row],[Implementing Partner]]),Table[[#This Row],[Programme Partner]]),"")</f>
        <v>UNICEF-OXFAM</v>
      </c>
    </row>
    <row r="1744" spans="1:28" ht="14.4" customHeight="1">
      <c r="A1744" s="183">
        <v>1909</v>
      </c>
      <c r="B1744" s="224" t="s">
        <v>5275</v>
      </c>
      <c r="C1744" s="225" t="s">
        <v>8453</v>
      </c>
      <c r="D1744" s="226" t="s">
        <v>5275</v>
      </c>
      <c r="E1744" s="215" t="s">
        <v>27</v>
      </c>
      <c r="F1744" s="224" t="s">
        <v>8012</v>
      </c>
      <c r="G1744" t="s">
        <v>8357</v>
      </c>
      <c r="H1744" s="224" t="str">
        <f>IFERROR(VLOOKUP(Table[[#This Row],[Activity Details of Assistance]],WHAT!E:F,2,FALSE),"")</f>
        <v># of door</v>
      </c>
      <c r="I1744" s="224"/>
      <c r="J1744">
        <v>322</v>
      </c>
      <c r="K1744" t="s">
        <v>8280</v>
      </c>
      <c r="L1744" s="219" t="s">
        <v>13</v>
      </c>
      <c r="M1744" t="s">
        <v>14</v>
      </c>
      <c r="N1744" t="s">
        <v>307</v>
      </c>
      <c r="O1744" t="s">
        <v>1603</v>
      </c>
      <c r="P1744" t="s">
        <v>4685</v>
      </c>
      <c r="Q1744" s="236">
        <v>44651</v>
      </c>
      <c r="R1744" s="236">
        <v>44621</v>
      </c>
      <c r="S1744" t="s">
        <v>8452</v>
      </c>
      <c r="T1744" s="227"/>
      <c r="U1744" s="227"/>
      <c r="V1744" s="227"/>
      <c r="W1744" s="227"/>
      <c r="X1744" s="228"/>
      <c r="Y1744" t="s">
        <v>8291</v>
      </c>
      <c r="Z1744">
        <v>1620257766</v>
      </c>
      <c r="AA1744" t="s">
        <v>8292</v>
      </c>
      <c r="AB1744" s="233" t="str">
        <f>_xlfn.IFNA(IF(Table[[#This Row],[Programme Partner]]&lt;&gt;Table[[#This Row],[Implementing Partner]],CONCATENATE(Table[[#This Row],[Programme Partner]],"-",Table[[#This Row],[Implementing Partner]]),Table[[#This Row],[Programme Partner]]),"")</f>
        <v>UNICEF-OXFAM</v>
      </c>
    </row>
    <row r="1745" spans="1:28" ht="14.4" customHeight="1">
      <c r="A1745" s="183">
        <v>1910</v>
      </c>
      <c r="B1745" s="224" t="s">
        <v>5275</v>
      </c>
      <c r="C1745" s="225" t="s">
        <v>8453</v>
      </c>
      <c r="D1745" s="226" t="s">
        <v>5275</v>
      </c>
      <c r="E1745" s="215" t="s">
        <v>27</v>
      </c>
      <c r="F1745" s="224" t="s">
        <v>8013</v>
      </c>
      <c r="G1745" s="195" t="s">
        <v>8313</v>
      </c>
      <c r="H1745" s="224" t="str">
        <f>IFERROR(VLOOKUP(Table[[#This Row],[Activity Details of Assistance]],WHAT!E:F,2,FALSE),"")</f>
        <v># of HP sessions at community level</v>
      </c>
      <c r="I1745" s="224"/>
      <c r="J1745">
        <v>152</v>
      </c>
      <c r="K1745" t="s">
        <v>8280</v>
      </c>
      <c r="L1745" s="219" t="s">
        <v>13</v>
      </c>
      <c r="M1745" t="s">
        <v>14</v>
      </c>
      <c r="N1745" t="s">
        <v>307</v>
      </c>
      <c r="O1745" t="s">
        <v>1603</v>
      </c>
      <c r="P1745" t="s">
        <v>4685</v>
      </c>
      <c r="Q1745" s="236">
        <v>44651</v>
      </c>
      <c r="R1745" s="236">
        <v>44621</v>
      </c>
      <c r="S1745" t="s">
        <v>8452</v>
      </c>
      <c r="T1745" s="227"/>
      <c r="U1745" s="227"/>
      <c r="V1745" s="227"/>
      <c r="W1745" s="227"/>
      <c r="X1745" s="228"/>
      <c r="Y1745" t="s">
        <v>8291</v>
      </c>
      <c r="Z1745">
        <v>1620257766</v>
      </c>
      <c r="AA1745" t="s">
        <v>8292</v>
      </c>
      <c r="AB1745" s="233" t="str">
        <f>_xlfn.IFNA(IF(Table[[#This Row],[Programme Partner]]&lt;&gt;Table[[#This Row],[Implementing Partner]],CONCATENATE(Table[[#This Row],[Programme Partner]],"-",Table[[#This Row],[Implementing Partner]]),Table[[#This Row],[Programme Partner]]),"")</f>
        <v>UNICEF-OXFAM</v>
      </c>
    </row>
    <row r="1746" spans="1:28" ht="14.4" customHeight="1">
      <c r="A1746" s="183">
        <v>1911</v>
      </c>
      <c r="B1746" s="224" t="s">
        <v>5275</v>
      </c>
      <c r="C1746" s="225" t="s">
        <v>5300</v>
      </c>
      <c r="D1746" s="226" t="s">
        <v>5275</v>
      </c>
      <c r="E1746" s="215" t="s">
        <v>27</v>
      </c>
      <c r="F1746" s="224" t="s">
        <v>8011</v>
      </c>
      <c r="G1746" s="195" t="s">
        <v>8584</v>
      </c>
      <c r="H1746" s="224" t="str">
        <f>IFERROR(VLOOKUP(Table[[#This Row],[Activity Details of Assistance]],WHAT!E:F,2,FALSE),"")</f>
        <v># of tube well</v>
      </c>
      <c r="I1746" s="224"/>
      <c r="J1746">
        <v>190</v>
      </c>
      <c r="K1746" t="s">
        <v>8280</v>
      </c>
      <c r="L1746" s="219" t="s">
        <v>13</v>
      </c>
      <c r="M1746" t="s">
        <v>14</v>
      </c>
      <c r="N1746" t="s">
        <v>309</v>
      </c>
      <c r="O1746" t="s">
        <v>1606</v>
      </c>
      <c r="P1746" t="s">
        <v>6475</v>
      </c>
      <c r="Q1746" s="236">
        <v>44651</v>
      </c>
      <c r="R1746" s="236">
        <v>44986</v>
      </c>
      <c r="S1746" t="s">
        <v>8452</v>
      </c>
      <c r="T1746" s="227"/>
      <c r="U1746" s="227"/>
      <c r="V1746" s="227"/>
      <c r="W1746" s="227"/>
      <c r="X1746" s="228"/>
      <c r="Y1746" t="s">
        <v>8310</v>
      </c>
      <c r="Z1746">
        <v>1679210106</v>
      </c>
      <c r="AA1746" t="s">
        <v>8311</v>
      </c>
      <c r="AB1746" s="233" t="str">
        <f>_xlfn.IFNA(IF(Table[[#This Row],[Programme Partner]]&lt;&gt;Table[[#This Row],[Implementing Partner]],CONCATENATE(Table[[#This Row],[Programme Partner]],"-",Table[[#This Row],[Implementing Partner]]),Table[[#This Row],[Programme Partner]]),"")</f>
        <v>UNICEF-WVI</v>
      </c>
    </row>
    <row r="1747" spans="1:28" ht="14.4" customHeight="1">
      <c r="A1747" s="183">
        <v>1912</v>
      </c>
      <c r="B1747" s="224" t="s">
        <v>5275</v>
      </c>
      <c r="C1747" s="225" t="s">
        <v>5300</v>
      </c>
      <c r="D1747" s="226" t="s">
        <v>5275</v>
      </c>
      <c r="E1747" s="215" t="s">
        <v>27</v>
      </c>
      <c r="F1747" s="224" t="s">
        <v>8011</v>
      </c>
      <c r="G1747" t="s">
        <v>8355</v>
      </c>
      <c r="H1747" s="224" t="str">
        <f>IFERROR(VLOOKUP(Table[[#This Row],[Activity Details of Assistance]],WHAT!E:F,2,FALSE),"")</f>
        <v># of water network</v>
      </c>
      <c r="I1747" s="224"/>
      <c r="J1747">
        <v>8</v>
      </c>
      <c r="K1747" t="s">
        <v>8280</v>
      </c>
      <c r="L1747" s="219" t="s">
        <v>13</v>
      </c>
      <c r="M1747" t="s">
        <v>14</v>
      </c>
      <c r="N1747" t="s">
        <v>309</v>
      </c>
      <c r="O1747" t="s">
        <v>1606</v>
      </c>
      <c r="P1747" t="s">
        <v>6475</v>
      </c>
      <c r="Q1747" s="236">
        <v>44651</v>
      </c>
      <c r="R1747" s="236">
        <v>44986</v>
      </c>
      <c r="S1747" t="s">
        <v>8452</v>
      </c>
      <c r="T1747" s="227"/>
      <c r="U1747" s="227"/>
      <c r="V1747" s="227"/>
      <c r="W1747" s="227"/>
      <c r="X1747" s="228"/>
      <c r="Y1747" t="s">
        <v>8310</v>
      </c>
      <c r="Z1747">
        <v>1679210106</v>
      </c>
      <c r="AA1747" t="s">
        <v>8311</v>
      </c>
      <c r="AB1747" s="233" t="str">
        <f>_xlfn.IFNA(IF(Table[[#This Row],[Programme Partner]]&lt;&gt;Table[[#This Row],[Implementing Partner]],CONCATENATE(Table[[#This Row],[Programme Partner]],"-",Table[[#This Row],[Implementing Partner]]),Table[[#This Row],[Programme Partner]]),"")</f>
        <v>UNICEF-WVI</v>
      </c>
    </row>
    <row r="1748" spans="1:28" ht="14.4" customHeight="1">
      <c r="A1748" s="183">
        <v>1913</v>
      </c>
      <c r="B1748" s="224" t="s">
        <v>5275</v>
      </c>
      <c r="C1748" s="225" t="s">
        <v>5300</v>
      </c>
      <c r="D1748" s="226" t="s">
        <v>5275</v>
      </c>
      <c r="E1748" s="215" t="s">
        <v>27</v>
      </c>
      <c r="F1748" s="224" t="s">
        <v>8012</v>
      </c>
      <c r="G1748" s="195" t="s">
        <v>8585</v>
      </c>
      <c r="H1748" s="224" t="str">
        <f>IFERROR(VLOOKUP(Table[[#This Row],[Activity Details of Assistance]],WHAT!E:F,2,FALSE),"")</f>
        <v xml:space="preserve"># of door </v>
      </c>
      <c r="I1748" s="224"/>
      <c r="J1748">
        <v>23</v>
      </c>
      <c r="K1748" t="s">
        <v>8280</v>
      </c>
      <c r="L1748" s="219" t="s">
        <v>13</v>
      </c>
      <c r="M1748" t="s">
        <v>14</v>
      </c>
      <c r="N1748" t="s">
        <v>309</v>
      </c>
      <c r="O1748" t="s">
        <v>1606</v>
      </c>
      <c r="P1748" t="s">
        <v>6475</v>
      </c>
      <c r="Q1748" s="236">
        <v>44651</v>
      </c>
      <c r="R1748" s="236">
        <v>44986</v>
      </c>
      <c r="S1748" t="s">
        <v>8452</v>
      </c>
      <c r="T1748" s="227"/>
      <c r="U1748" s="227"/>
      <c r="V1748" s="227"/>
      <c r="W1748" s="227"/>
      <c r="X1748" s="228"/>
      <c r="Y1748" t="s">
        <v>8310</v>
      </c>
      <c r="Z1748">
        <v>1679210106</v>
      </c>
      <c r="AA1748" t="s">
        <v>8311</v>
      </c>
      <c r="AB1748" s="233" t="str">
        <f>_xlfn.IFNA(IF(Table[[#This Row],[Programme Partner]]&lt;&gt;Table[[#This Row],[Implementing Partner]],CONCATENATE(Table[[#This Row],[Programme Partner]],"-",Table[[#This Row],[Implementing Partner]]),Table[[#This Row],[Programme Partner]]),"")</f>
        <v>UNICEF-WVI</v>
      </c>
    </row>
    <row r="1749" spans="1:28" ht="14.4" customHeight="1">
      <c r="A1749" s="183">
        <v>1914</v>
      </c>
      <c r="B1749" s="224" t="s">
        <v>5275</v>
      </c>
      <c r="C1749" s="225" t="s">
        <v>5300</v>
      </c>
      <c r="D1749" s="226" t="s">
        <v>5275</v>
      </c>
      <c r="E1749" s="215" t="s">
        <v>27</v>
      </c>
      <c r="F1749" s="224" t="s">
        <v>8012</v>
      </c>
      <c r="G1749" t="s">
        <v>8359</v>
      </c>
      <c r="H1749" s="224" t="str">
        <f>IFERROR(VLOOKUP(Table[[#This Row],[Activity Details of Assistance]],WHAT!E:F,2,FALSE),"")</f>
        <v># of FSM Site</v>
      </c>
      <c r="I1749" s="224"/>
      <c r="J1749">
        <v>8</v>
      </c>
      <c r="K1749" t="s">
        <v>8280</v>
      </c>
      <c r="L1749" s="219" t="s">
        <v>13</v>
      </c>
      <c r="M1749" t="s">
        <v>14</v>
      </c>
      <c r="N1749" t="s">
        <v>309</v>
      </c>
      <c r="O1749" t="s">
        <v>1606</v>
      </c>
      <c r="P1749" t="s">
        <v>6475</v>
      </c>
      <c r="Q1749" s="236">
        <v>44651</v>
      </c>
      <c r="R1749" s="236">
        <v>44986</v>
      </c>
      <c r="S1749" t="s">
        <v>8452</v>
      </c>
      <c r="T1749" s="227"/>
      <c r="U1749" s="227"/>
      <c r="V1749" s="227"/>
      <c r="W1749" s="227"/>
      <c r="X1749" s="228"/>
      <c r="Y1749" t="s">
        <v>8310</v>
      </c>
      <c r="Z1749">
        <v>1679210106</v>
      </c>
      <c r="AA1749" t="s">
        <v>8311</v>
      </c>
      <c r="AB1749" s="233" t="str">
        <f>_xlfn.IFNA(IF(Table[[#This Row],[Programme Partner]]&lt;&gt;Table[[#This Row],[Implementing Partner]],CONCATENATE(Table[[#This Row],[Programme Partner]],"-",Table[[#This Row],[Implementing Partner]]),Table[[#This Row],[Programme Partner]]),"")</f>
        <v>UNICEF-WVI</v>
      </c>
    </row>
    <row r="1750" spans="1:28" ht="14.4" customHeight="1">
      <c r="A1750" s="183">
        <v>1915</v>
      </c>
      <c r="B1750" s="224" t="s">
        <v>5275</v>
      </c>
      <c r="C1750" s="225" t="s">
        <v>5300</v>
      </c>
      <c r="D1750" s="226" t="s">
        <v>5275</v>
      </c>
      <c r="E1750" s="215" t="s">
        <v>27</v>
      </c>
      <c r="F1750" s="224" t="s">
        <v>8012</v>
      </c>
      <c r="G1750" t="s">
        <v>8367</v>
      </c>
      <c r="H1750" s="224" t="str">
        <f>IFERROR(VLOOKUP(Table[[#This Row],[Activity Details of Assistance]],WHAT!E:F,2,FALSE),"")</f>
        <v># of door</v>
      </c>
      <c r="I1750" s="224"/>
      <c r="J1750">
        <v>2</v>
      </c>
      <c r="K1750" t="s">
        <v>8280</v>
      </c>
      <c r="L1750" s="219" t="s">
        <v>13</v>
      </c>
      <c r="M1750" t="s">
        <v>14</v>
      </c>
      <c r="N1750" t="s">
        <v>309</v>
      </c>
      <c r="O1750" t="s">
        <v>1606</v>
      </c>
      <c r="P1750" t="s">
        <v>6475</v>
      </c>
      <c r="Q1750" s="236">
        <v>44651</v>
      </c>
      <c r="R1750" s="236">
        <v>44986</v>
      </c>
      <c r="S1750" t="s">
        <v>8452</v>
      </c>
      <c r="T1750" s="227"/>
      <c r="U1750" s="227"/>
      <c r="V1750" s="227"/>
      <c r="W1750" s="227"/>
      <c r="X1750" s="228"/>
      <c r="Y1750" t="s">
        <v>8310</v>
      </c>
      <c r="Z1750">
        <v>1679210106</v>
      </c>
      <c r="AA1750" t="s">
        <v>8311</v>
      </c>
      <c r="AB1750" s="233" t="str">
        <f>_xlfn.IFNA(IF(Table[[#This Row],[Programme Partner]]&lt;&gt;Table[[#This Row],[Implementing Partner]],CONCATENATE(Table[[#This Row],[Programme Partner]],"-",Table[[#This Row],[Implementing Partner]]),Table[[#This Row],[Programme Partner]]),"")</f>
        <v>UNICEF-WVI</v>
      </c>
    </row>
    <row r="1751" spans="1:28" ht="14.4" customHeight="1">
      <c r="A1751" s="183">
        <v>1916</v>
      </c>
      <c r="B1751" s="224" t="s">
        <v>5275</v>
      </c>
      <c r="C1751" s="225" t="s">
        <v>5300</v>
      </c>
      <c r="D1751" s="226" t="s">
        <v>5275</v>
      </c>
      <c r="E1751" s="215" t="s">
        <v>27</v>
      </c>
      <c r="F1751" s="224" t="s">
        <v>8012</v>
      </c>
      <c r="G1751" s="195" t="s">
        <v>8586</v>
      </c>
      <c r="H1751" s="224" t="str">
        <f>IFERROR(VLOOKUP(Table[[#This Row],[Activity Details of Assistance]],WHAT!E:F,2,FALSE),"")</f>
        <v># of door</v>
      </c>
      <c r="I1751" s="224"/>
      <c r="J1751">
        <v>88</v>
      </c>
      <c r="K1751" t="s">
        <v>8280</v>
      </c>
      <c r="L1751" s="219" t="s">
        <v>13</v>
      </c>
      <c r="M1751" t="s">
        <v>14</v>
      </c>
      <c r="N1751" t="s">
        <v>309</v>
      </c>
      <c r="O1751" t="s">
        <v>1606</v>
      </c>
      <c r="P1751" t="s">
        <v>6475</v>
      </c>
      <c r="Q1751" s="236">
        <v>44651</v>
      </c>
      <c r="R1751" s="236">
        <v>44986</v>
      </c>
      <c r="S1751" t="s">
        <v>8452</v>
      </c>
      <c r="T1751" s="227"/>
      <c r="U1751" s="227"/>
      <c r="V1751" s="227"/>
      <c r="W1751" s="227"/>
      <c r="X1751" s="228"/>
      <c r="Y1751" t="s">
        <v>8310</v>
      </c>
      <c r="Z1751">
        <v>1679210106</v>
      </c>
      <c r="AA1751" t="s">
        <v>8311</v>
      </c>
      <c r="AB1751" s="233" t="str">
        <f>_xlfn.IFNA(IF(Table[[#This Row],[Programme Partner]]&lt;&gt;Table[[#This Row],[Implementing Partner]],CONCATENATE(Table[[#This Row],[Programme Partner]],"-",Table[[#This Row],[Implementing Partner]]),Table[[#This Row],[Programme Partner]]),"")</f>
        <v>UNICEF-WVI</v>
      </c>
    </row>
    <row r="1752" spans="1:28" ht="14.4" customHeight="1">
      <c r="A1752" s="183">
        <v>1917</v>
      </c>
      <c r="B1752" s="224" t="s">
        <v>5275</v>
      </c>
      <c r="C1752" s="225" t="s">
        <v>5300</v>
      </c>
      <c r="D1752" s="226" t="s">
        <v>5275</v>
      </c>
      <c r="E1752" s="215" t="s">
        <v>27</v>
      </c>
      <c r="F1752" s="224" t="s">
        <v>8012</v>
      </c>
      <c r="G1752" t="s">
        <v>8357</v>
      </c>
      <c r="H1752" s="224" t="str">
        <f>IFERROR(VLOOKUP(Table[[#This Row],[Activity Details of Assistance]],WHAT!E:F,2,FALSE),"")</f>
        <v># of door</v>
      </c>
      <c r="I1752" s="224"/>
      <c r="J1752">
        <v>456</v>
      </c>
      <c r="K1752" t="s">
        <v>8280</v>
      </c>
      <c r="L1752" s="219" t="s">
        <v>13</v>
      </c>
      <c r="M1752" t="s">
        <v>14</v>
      </c>
      <c r="N1752" t="s">
        <v>309</v>
      </c>
      <c r="O1752" t="s">
        <v>1606</v>
      </c>
      <c r="P1752" t="s">
        <v>6475</v>
      </c>
      <c r="Q1752" s="236">
        <v>44651</v>
      </c>
      <c r="R1752" s="236">
        <v>44986</v>
      </c>
      <c r="S1752" t="s">
        <v>8452</v>
      </c>
      <c r="T1752" s="227"/>
      <c r="U1752" s="227"/>
      <c r="V1752" s="227"/>
      <c r="W1752" s="227"/>
      <c r="X1752" s="228"/>
      <c r="Y1752" t="s">
        <v>8310</v>
      </c>
      <c r="Z1752">
        <v>1679210106</v>
      </c>
      <c r="AA1752" t="s">
        <v>8311</v>
      </c>
      <c r="AB1752" s="233" t="str">
        <f>_xlfn.IFNA(IF(Table[[#This Row],[Programme Partner]]&lt;&gt;Table[[#This Row],[Implementing Partner]],CONCATENATE(Table[[#This Row],[Programme Partner]],"-",Table[[#This Row],[Implementing Partner]]),Table[[#This Row],[Programme Partner]]),"")</f>
        <v>UNICEF-WVI</v>
      </c>
    </row>
    <row r="1753" spans="1:28" ht="14.4" customHeight="1">
      <c r="A1753" s="183">
        <v>1918</v>
      </c>
      <c r="B1753" s="224" t="s">
        <v>5275</v>
      </c>
      <c r="C1753" s="225" t="s">
        <v>5300</v>
      </c>
      <c r="D1753" s="226" t="s">
        <v>5275</v>
      </c>
      <c r="E1753" s="215" t="s">
        <v>27</v>
      </c>
      <c r="F1753" s="224" t="s">
        <v>8013</v>
      </c>
      <c r="G1753" t="s">
        <v>8313</v>
      </c>
      <c r="H1753" s="224" t="str">
        <f>IFERROR(VLOOKUP(Table[[#This Row],[Activity Details of Assistance]],WHAT!E:F,2,FALSE),"")</f>
        <v># of HP sessions at community level</v>
      </c>
      <c r="I1753" s="224"/>
      <c r="J1753">
        <v>527</v>
      </c>
      <c r="K1753" t="s">
        <v>8280</v>
      </c>
      <c r="L1753" s="219" t="s">
        <v>13</v>
      </c>
      <c r="M1753" t="s">
        <v>14</v>
      </c>
      <c r="N1753" t="s">
        <v>309</v>
      </c>
      <c r="O1753" t="s">
        <v>1606</v>
      </c>
      <c r="P1753" t="s">
        <v>6475</v>
      </c>
      <c r="Q1753" s="236">
        <v>44651</v>
      </c>
      <c r="R1753" s="236">
        <v>44986</v>
      </c>
      <c r="S1753" t="s">
        <v>8452</v>
      </c>
      <c r="T1753" s="227"/>
      <c r="U1753" s="227"/>
      <c r="V1753" s="227"/>
      <c r="W1753" s="227"/>
      <c r="X1753" s="228"/>
      <c r="Y1753" t="s">
        <v>8310</v>
      </c>
      <c r="Z1753">
        <v>1679210106</v>
      </c>
      <c r="AA1753" t="s">
        <v>8311</v>
      </c>
      <c r="AB1753" s="233" t="str">
        <f>_xlfn.IFNA(IF(Table[[#This Row],[Programme Partner]]&lt;&gt;Table[[#This Row],[Implementing Partner]],CONCATENATE(Table[[#This Row],[Programme Partner]],"-",Table[[#This Row],[Implementing Partner]]),Table[[#This Row],[Programme Partner]]),"")</f>
        <v>UNICEF-WVI</v>
      </c>
    </row>
    <row r="1754" spans="1:28" ht="14.4" customHeight="1">
      <c r="A1754" s="183">
        <v>1919</v>
      </c>
      <c r="B1754" s="224" t="s">
        <v>5275</v>
      </c>
      <c r="C1754" s="225" t="s">
        <v>5300</v>
      </c>
      <c r="D1754" s="226" t="s">
        <v>5275</v>
      </c>
      <c r="E1754" s="215" t="s">
        <v>27</v>
      </c>
      <c r="F1754" s="224" t="s">
        <v>8013</v>
      </c>
      <c r="G1754" t="s">
        <v>8314</v>
      </c>
      <c r="H1754" s="224" t="str">
        <f>IFERROR(VLOOKUP(Table[[#This Row],[Activity Details of Assistance]],WHAT!E:F,2,FALSE),"")</f>
        <v># of HP sessions at HH level</v>
      </c>
      <c r="I1754" s="224"/>
      <c r="J1754">
        <v>1648</v>
      </c>
      <c r="K1754" t="s">
        <v>8280</v>
      </c>
      <c r="L1754" s="219" t="s">
        <v>13</v>
      </c>
      <c r="M1754" t="s">
        <v>14</v>
      </c>
      <c r="N1754" t="s">
        <v>309</v>
      </c>
      <c r="O1754" t="s">
        <v>1606</v>
      </c>
      <c r="P1754" t="s">
        <v>6475</v>
      </c>
      <c r="Q1754" s="236">
        <v>44651</v>
      </c>
      <c r="R1754" s="236">
        <v>44986</v>
      </c>
      <c r="S1754" t="s">
        <v>8452</v>
      </c>
      <c r="T1754" s="227"/>
      <c r="U1754" s="227"/>
      <c r="V1754" s="227"/>
      <c r="W1754" s="227"/>
      <c r="X1754" s="228"/>
      <c r="Y1754" t="s">
        <v>8310</v>
      </c>
      <c r="Z1754">
        <v>1679210106</v>
      </c>
      <c r="AA1754" t="s">
        <v>8311</v>
      </c>
      <c r="AB1754" s="233" t="str">
        <f>_xlfn.IFNA(IF(Table[[#This Row],[Programme Partner]]&lt;&gt;Table[[#This Row],[Implementing Partner]],CONCATENATE(Table[[#This Row],[Programme Partner]],"-",Table[[#This Row],[Implementing Partner]]),Table[[#This Row],[Programme Partner]]),"")</f>
        <v>UNICEF-WVI</v>
      </c>
    </row>
    <row r="1755" spans="1:28" ht="14.4" customHeight="1">
      <c r="A1755" s="183">
        <v>1920</v>
      </c>
      <c r="B1755" s="224" t="s">
        <v>5275</v>
      </c>
      <c r="C1755" s="225" t="s">
        <v>5300</v>
      </c>
      <c r="D1755" s="226" t="s">
        <v>5275</v>
      </c>
      <c r="E1755" s="215" t="s">
        <v>27</v>
      </c>
      <c r="F1755" s="224" t="s">
        <v>8014</v>
      </c>
      <c r="G1755" t="s">
        <v>8361</v>
      </c>
      <c r="H1755" s="224" t="str">
        <f>IFERROR(VLOOKUP(Table[[#This Row],[Activity Details of Assistance]],WHAT!E:F,2,FALSE),"")</f>
        <v># of plant</v>
      </c>
      <c r="I1755" s="224"/>
      <c r="J1755">
        <v>4</v>
      </c>
      <c r="K1755" t="s">
        <v>8280</v>
      </c>
      <c r="L1755" s="219" t="s">
        <v>13</v>
      </c>
      <c r="M1755" t="s">
        <v>14</v>
      </c>
      <c r="N1755" t="s">
        <v>309</v>
      </c>
      <c r="O1755" t="s">
        <v>1606</v>
      </c>
      <c r="P1755" t="s">
        <v>6475</v>
      </c>
      <c r="Q1755" s="236">
        <v>44651</v>
      </c>
      <c r="R1755" s="236">
        <v>44986</v>
      </c>
      <c r="S1755" t="s">
        <v>8452</v>
      </c>
      <c r="T1755" s="227"/>
      <c r="U1755" s="227"/>
      <c r="V1755" s="227"/>
      <c r="W1755" s="227"/>
      <c r="X1755" s="228"/>
      <c r="Y1755" t="s">
        <v>8310</v>
      </c>
      <c r="Z1755">
        <v>1679210106</v>
      </c>
      <c r="AA1755" t="s">
        <v>8311</v>
      </c>
      <c r="AB1755" s="233" t="str">
        <f>_xlfn.IFNA(IF(Table[[#This Row],[Programme Partner]]&lt;&gt;Table[[#This Row],[Implementing Partner]],CONCATENATE(Table[[#This Row],[Programme Partner]],"-",Table[[#This Row],[Implementing Partner]]),Table[[#This Row],[Programme Partner]]),"")</f>
        <v>UNICEF-WVI</v>
      </c>
    </row>
    <row r="1756" spans="1:28" ht="14.4" customHeight="1">
      <c r="A1756" s="183">
        <v>1921</v>
      </c>
      <c r="B1756" t="s">
        <v>5035</v>
      </c>
      <c r="C1756" s="225" t="s">
        <v>5087</v>
      </c>
      <c r="D1756" s="197" t="s">
        <v>8347</v>
      </c>
      <c r="E1756" s="215" t="s">
        <v>27</v>
      </c>
      <c r="F1756" s="224" t="s">
        <v>8011</v>
      </c>
      <c r="G1756" s="195" t="s">
        <v>8584</v>
      </c>
      <c r="H1756" s="224" t="str">
        <f>IFERROR(VLOOKUP(Table[[#This Row],[Activity Details of Assistance]],WHAT!E:F,2,FALSE),"")</f>
        <v># of tube well</v>
      </c>
      <c r="I1756" s="224"/>
      <c r="J1756">
        <v>4</v>
      </c>
      <c r="K1756" t="s">
        <v>8280</v>
      </c>
      <c r="L1756" s="219" t="s">
        <v>13</v>
      </c>
      <c r="M1756" t="s">
        <v>14</v>
      </c>
      <c r="N1756" t="s">
        <v>309</v>
      </c>
      <c r="O1756" t="s">
        <v>1606</v>
      </c>
      <c r="P1756" t="s">
        <v>4662</v>
      </c>
      <c r="Q1756" s="236">
        <v>44681</v>
      </c>
      <c r="R1756" s="236">
        <v>44743</v>
      </c>
      <c r="S1756" t="s">
        <v>8452</v>
      </c>
      <c r="T1756" s="227"/>
      <c r="U1756" s="227"/>
      <c r="V1756" s="227"/>
      <c r="W1756" s="227"/>
      <c r="X1756" s="228"/>
      <c r="Y1756" t="s">
        <v>8467</v>
      </c>
      <c r="Z1756">
        <v>1714495950</v>
      </c>
      <c r="AA1756" t="s">
        <v>8468</v>
      </c>
      <c r="AB1756" s="233" t="str">
        <f>_xlfn.IFNA(IF(Table[[#This Row],[Programme Partner]]&lt;&gt;Table[[#This Row],[Implementing Partner]],CONCATENATE(Table[[#This Row],[Programme Partner]],"-",Table[[#This Row],[Implementing Partner]]),Table[[#This Row],[Programme Partner]]),"")</f>
        <v>CA-DSK</v>
      </c>
    </row>
    <row r="1757" spans="1:28" ht="14.4" customHeight="1">
      <c r="A1757" s="183">
        <v>1922</v>
      </c>
      <c r="B1757" t="s">
        <v>5035</v>
      </c>
      <c r="C1757" s="225" t="s">
        <v>5087</v>
      </c>
      <c r="D1757" s="197" t="s">
        <v>8347</v>
      </c>
      <c r="E1757" s="215" t="s">
        <v>27</v>
      </c>
      <c r="F1757" s="224" t="s">
        <v>8011</v>
      </c>
      <c r="G1757" t="s">
        <v>8017</v>
      </c>
      <c r="H1757" s="224" t="str">
        <f>IFERROR(VLOOKUP(Table[[#This Row],[Activity Details of Assistance]],WHAT!E:F,2,FALSE),"")</f>
        <v># cubic meters / day</v>
      </c>
      <c r="I1757" s="224"/>
      <c r="J1757">
        <v>40</v>
      </c>
      <c r="K1757" t="s">
        <v>8280</v>
      </c>
      <c r="L1757" s="219" t="s">
        <v>13</v>
      </c>
      <c r="M1757" t="s">
        <v>14</v>
      </c>
      <c r="N1757" t="s">
        <v>309</v>
      </c>
      <c r="O1757" t="s">
        <v>1606</v>
      </c>
      <c r="P1757" t="s">
        <v>4662</v>
      </c>
      <c r="Q1757" s="236">
        <v>44681</v>
      </c>
      <c r="R1757" s="236">
        <v>44743</v>
      </c>
      <c r="S1757" t="s">
        <v>8452</v>
      </c>
      <c r="T1757" s="227"/>
      <c r="U1757" s="227"/>
      <c r="V1757" s="227"/>
      <c r="W1757" s="227"/>
      <c r="X1757" s="228"/>
      <c r="Y1757" t="s">
        <v>8467</v>
      </c>
      <c r="Z1757">
        <v>1714495950</v>
      </c>
      <c r="AA1757" t="s">
        <v>8468</v>
      </c>
      <c r="AB1757" s="233" t="str">
        <f>_xlfn.IFNA(IF(Table[[#This Row],[Programme Partner]]&lt;&gt;Table[[#This Row],[Implementing Partner]],CONCATENATE(Table[[#This Row],[Programme Partner]],"-",Table[[#This Row],[Implementing Partner]]),Table[[#This Row],[Programme Partner]]),"")</f>
        <v>CA-DSK</v>
      </c>
    </row>
    <row r="1758" spans="1:28" ht="14.4" customHeight="1">
      <c r="A1758" s="183">
        <v>1923</v>
      </c>
      <c r="B1758" t="s">
        <v>5035</v>
      </c>
      <c r="C1758" s="225" t="s">
        <v>5087</v>
      </c>
      <c r="D1758" s="197" t="s">
        <v>8347</v>
      </c>
      <c r="E1758" s="215" t="s">
        <v>27</v>
      </c>
      <c r="F1758" s="224" t="s">
        <v>8011</v>
      </c>
      <c r="G1758" s="195" t="s">
        <v>8355</v>
      </c>
      <c r="H1758" s="224" t="str">
        <f>IFERROR(VLOOKUP(Table[[#This Row],[Activity Details of Assistance]],WHAT!E:F,2,FALSE),"")</f>
        <v># of water network</v>
      </c>
      <c r="I1758" s="224"/>
      <c r="J1758">
        <v>4</v>
      </c>
      <c r="K1758" t="s">
        <v>8280</v>
      </c>
      <c r="L1758" s="219" t="s">
        <v>13</v>
      </c>
      <c r="M1758" t="s">
        <v>14</v>
      </c>
      <c r="N1758" t="s">
        <v>309</v>
      </c>
      <c r="O1758" t="s">
        <v>1606</v>
      </c>
      <c r="P1758" t="s">
        <v>4662</v>
      </c>
      <c r="Q1758" s="236">
        <v>44681</v>
      </c>
      <c r="R1758" s="236">
        <v>44743</v>
      </c>
      <c r="S1758" t="s">
        <v>8452</v>
      </c>
      <c r="T1758" s="227"/>
      <c r="U1758" s="227"/>
      <c r="V1758" s="227"/>
      <c r="W1758" s="227"/>
      <c r="X1758" s="228"/>
      <c r="Y1758" t="s">
        <v>8467</v>
      </c>
      <c r="Z1758">
        <v>1714495950</v>
      </c>
      <c r="AA1758" t="s">
        <v>8468</v>
      </c>
      <c r="AB1758" s="233" t="str">
        <f>_xlfn.IFNA(IF(Table[[#This Row],[Programme Partner]]&lt;&gt;Table[[#This Row],[Implementing Partner]],CONCATENATE(Table[[#This Row],[Programme Partner]],"-",Table[[#This Row],[Implementing Partner]]),Table[[#This Row],[Programme Partner]]),"")</f>
        <v>CA-DSK</v>
      </c>
    </row>
    <row r="1759" spans="1:28" ht="14.4" customHeight="1">
      <c r="A1759" s="183">
        <v>1924</v>
      </c>
      <c r="B1759" s="224" t="s">
        <v>5148</v>
      </c>
      <c r="C1759" s="225" t="s">
        <v>5238</v>
      </c>
      <c r="D1759" s="197" t="s">
        <v>8324</v>
      </c>
      <c r="E1759" s="215" t="s">
        <v>27</v>
      </c>
      <c r="F1759" s="224" t="s">
        <v>8012</v>
      </c>
      <c r="G1759" t="s">
        <v>8365</v>
      </c>
      <c r="H1759" s="224" t="str">
        <f>IFERROR(VLOOKUP(Table[[#This Row],[Activity Details of Assistance]],WHAT!E:F,2,FALSE),"")</f>
        <v># of door</v>
      </c>
      <c r="I1759" s="224"/>
      <c r="J1759">
        <v>1</v>
      </c>
      <c r="K1759" t="s">
        <v>8280</v>
      </c>
      <c r="L1759" s="219" t="s">
        <v>13</v>
      </c>
      <c r="M1759" t="s">
        <v>14</v>
      </c>
      <c r="N1759" t="s">
        <v>309</v>
      </c>
      <c r="O1759" t="s">
        <v>1606</v>
      </c>
      <c r="P1759" t="s">
        <v>4680</v>
      </c>
      <c r="Q1759" s="236">
        <v>44681</v>
      </c>
      <c r="R1759" s="236">
        <v>44805</v>
      </c>
      <c r="S1759" t="s">
        <v>8452</v>
      </c>
      <c r="T1759" s="227"/>
      <c r="U1759" s="227"/>
      <c r="V1759" s="227"/>
      <c r="W1759" s="227"/>
      <c r="X1759" s="228"/>
      <c r="Y1759" t="s">
        <v>8335</v>
      </c>
      <c r="Z1759">
        <v>1840742077</v>
      </c>
      <c r="AA1759" t="s">
        <v>8336</v>
      </c>
      <c r="AB1759" s="233" t="str">
        <f>_xlfn.IFNA(IF(Table[[#This Row],[Programme Partner]]&lt;&gt;Table[[#This Row],[Implementing Partner]],CONCATENATE(Table[[#This Row],[Programme Partner]],"-",Table[[#This Row],[Implementing Partner]]),Table[[#This Row],[Programme Partner]]),"")</f>
        <v>IOM-SHED</v>
      </c>
    </row>
    <row r="1760" spans="1:28" ht="14.4" customHeight="1">
      <c r="A1760" s="183">
        <v>1925</v>
      </c>
      <c r="B1760" s="224" t="s">
        <v>5275</v>
      </c>
      <c r="C1760" s="225" t="s">
        <v>5280</v>
      </c>
      <c r="D1760" s="226" t="s">
        <v>5275</v>
      </c>
      <c r="E1760" s="215" t="s">
        <v>27</v>
      </c>
      <c r="F1760" s="224" t="s">
        <v>8012</v>
      </c>
      <c r="G1760" t="s">
        <v>8365</v>
      </c>
      <c r="H1760" s="224" t="str">
        <f>IFERROR(VLOOKUP(Table[[#This Row],[Activity Details of Assistance]],WHAT!E:F,2,FALSE),"")</f>
        <v># of door</v>
      </c>
      <c r="I1760" s="224"/>
      <c r="J1760">
        <v>36</v>
      </c>
      <c r="K1760" t="s">
        <v>8280</v>
      </c>
      <c r="L1760" s="219" t="s">
        <v>13</v>
      </c>
      <c r="M1760" t="s">
        <v>14</v>
      </c>
      <c r="N1760" t="s">
        <v>309</v>
      </c>
      <c r="O1760" t="s">
        <v>1606</v>
      </c>
      <c r="P1760" t="s">
        <v>6482</v>
      </c>
      <c r="Q1760" s="236">
        <v>44681</v>
      </c>
      <c r="R1760" s="236">
        <v>44682</v>
      </c>
      <c r="S1760" t="s">
        <v>8452</v>
      </c>
      <c r="T1760" s="227"/>
      <c r="U1760" s="227"/>
      <c r="V1760" s="227"/>
      <c r="W1760" s="227"/>
      <c r="X1760" s="228"/>
      <c r="Y1760" t="s">
        <v>8301</v>
      </c>
      <c r="Z1760">
        <v>1686793411</v>
      </c>
      <c r="AA1760" t="s">
        <v>8302</v>
      </c>
      <c r="AB1760" s="233" t="str">
        <f>_xlfn.IFNA(IF(Table[[#This Row],[Programme Partner]]&lt;&gt;Table[[#This Row],[Implementing Partner]],CONCATENATE(Table[[#This Row],[Programme Partner]],"-",Table[[#This Row],[Implementing Partner]]),Table[[#This Row],[Programme Partner]]),"")</f>
        <v>UNICEF-VERC</v>
      </c>
    </row>
    <row r="1761" spans="1:28" ht="14.4" customHeight="1">
      <c r="A1761" s="183">
        <v>1926</v>
      </c>
      <c r="B1761" s="224" t="s">
        <v>5275</v>
      </c>
      <c r="C1761" t="s">
        <v>5280</v>
      </c>
      <c r="D1761" s="226" t="s">
        <v>5275</v>
      </c>
      <c r="E1761" s="215" t="s">
        <v>27</v>
      </c>
      <c r="F1761" s="224" t="s">
        <v>8012</v>
      </c>
      <c r="G1761" t="s">
        <v>8366</v>
      </c>
      <c r="H1761" s="224" t="str">
        <f>IFERROR(VLOOKUP(Table[[#This Row],[Activity Details of Assistance]],WHAT!E:F,2,FALSE),"")</f>
        <v xml:space="preserve"># of door </v>
      </c>
      <c r="I1761" s="224"/>
      <c r="J1761">
        <v>8</v>
      </c>
      <c r="K1761" t="s">
        <v>8280</v>
      </c>
      <c r="L1761" s="219" t="s">
        <v>13</v>
      </c>
      <c r="M1761" t="s">
        <v>14</v>
      </c>
      <c r="N1761" t="s">
        <v>309</v>
      </c>
      <c r="O1761" t="s">
        <v>1606</v>
      </c>
      <c r="P1761" t="s">
        <v>6482</v>
      </c>
      <c r="Q1761" s="236">
        <v>44681</v>
      </c>
      <c r="R1761" s="236">
        <v>44682</v>
      </c>
      <c r="S1761" t="s">
        <v>8452</v>
      </c>
      <c r="T1761" s="227"/>
      <c r="U1761" s="227"/>
      <c r="V1761" s="227"/>
      <c r="W1761" s="227"/>
      <c r="X1761" s="228"/>
      <c r="Y1761" t="s">
        <v>8301</v>
      </c>
      <c r="Z1761">
        <v>1686793411</v>
      </c>
      <c r="AA1761" t="s">
        <v>8302</v>
      </c>
      <c r="AB1761" s="233" t="str">
        <f>_xlfn.IFNA(IF(Table[[#This Row],[Programme Partner]]&lt;&gt;Table[[#This Row],[Implementing Partner]],CONCATENATE(Table[[#This Row],[Programme Partner]],"-",Table[[#This Row],[Implementing Partner]]),Table[[#This Row],[Programme Partner]]),"")</f>
        <v>UNICEF-VERC</v>
      </c>
    </row>
    <row r="1762" spans="1:28" ht="14.4" customHeight="1">
      <c r="A1762" s="183">
        <v>1927</v>
      </c>
      <c r="B1762" t="s">
        <v>5035</v>
      </c>
      <c r="C1762" t="s">
        <v>5087</v>
      </c>
      <c r="D1762" s="197" t="s">
        <v>8347</v>
      </c>
      <c r="E1762" s="215" t="s">
        <v>27</v>
      </c>
      <c r="F1762" s="224" t="s">
        <v>8013</v>
      </c>
      <c r="G1762" t="s">
        <v>8314</v>
      </c>
      <c r="H1762" s="224" t="str">
        <f>IFERROR(VLOOKUP(Table[[#This Row],[Activity Details of Assistance]],WHAT!E:F,2,FALSE),"")</f>
        <v># of HP sessions at HH level</v>
      </c>
      <c r="I1762" s="224"/>
      <c r="J1762">
        <v>40</v>
      </c>
      <c r="K1762" t="s">
        <v>8280</v>
      </c>
      <c r="L1762" s="219" t="s">
        <v>13</v>
      </c>
      <c r="M1762" t="s">
        <v>14</v>
      </c>
      <c r="N1762" t="s">
        <v>309</v>
      </c>
      <c r="O1762" t="s">
        <v>1606</v>
      </c>
      <c r="P1762" t="s">
        <v>4662</v>
      </c>
      <c r="Q1762" s="236">
        <v>44681</v>
      </c>
      <c r="R1762" s="236">
        <v>44743</v>
      </c>
      <c r="S1762" t="s">
        <v>8452</v>
      </c>
      <c r="T1762" s="227"/>
      <c r="U1762" s="227"/>
      <c r="V1762" s="227"/>
      <c r="W1762" s="227"/>
      <c r="X1762" s="228"/>
      <c r="Y1762" t="s">
        <v>8467</v>
      </c>
      <c r="Z1762">
        <v>1714495950</v>
      </c>
      <c r="AA1762" t="s">
        <v>8468</v>
      </c>
      <c r="AB1762" s="233" t="str">
        <f>_xlfn.IFNA(IF(Table[[#This Row],[Programme Partner]]&lt;&gt;Table[[#This Row],[Implementing Partner]],CONCATENATE(Table[[#This Row],[Programme Partner]],"-",Table[[#This Row],[Implementing Partner]]),Table[[#This Row],[Programme Partner]]),"")</f>
        <v>CA-DSK</v>
      </c>
    </row>
    <row r="1763" spans="1:28" ht="14.4" customHeight="1">
      <c r="A1763" s="183">
        <v>1928</v>
      </c>
      <c r="B1763" t="s">
        <v>5035</v>
      </c>
      <c r="C1763" s="225" t="s">
        <v>5087</v>
      </c>
      <c r="D1763" s="197" t="s">
        <v>8347</v>
      </c>
      <c r="E1763" s="215" t="s">
        <v>27</v>
      </c>
      <c r="F1763" s="224" t="s">
        <v>8014</v>
      </c>
      <c r="G1763" t="s">
        <v>8361</v>
      </c>
      <c r="H1763" s="224" t="str">
        <f>IFERROR(VLOOKUP(Table[[#This Row],[Activity Details of Assistance]],WHAT!E:F,2,FALSE),"")</f>
        <v># of plant</v>
      </c>
      <c r="I1763" s="224"/>
      <c r="J1763">
        <v>1</v>
      </c>
      <c r="K1763" t="s">
        <v>8280</v>
      </c>
      <c r="L1763" s="219" t="s">
        <v>13</v>
      </c>
      <c r="M1763" t="s">
        <v>14</v>
      </c>
      <c r="N1763" t="s">
        <v>309</v>
      </c>
      <c r="O1763" t="s">
        <v>1606</v>
      </c>
      <c r="P1763" t="s">
        <v>4662</v>
      </c>
      <c r="Q1763" s="236">
        <v>44681</v>
      </c>
      <c r="R1763" s="236">
        <v>44743</v>
      </c>
      <c r="S1763" t="s">
        <v>8452</v>
      </c>
      <c r="T1763" s="227"/>
      <c r="U1763" s="227"/>
      <c r="V1763" s="227"/>
      <c r="W1763" s="227"/>
      <c r="X1763" s="228"/>
      <c r="Y1763" t="s">
        <v>8467</v>
      </c>
      <c r="Z1763">
        <v>1714495950</v>
      </c>
      <c r="AA1763" t="s">
        <v>8468</v>
      </c>
      <c r="AB1763" s="233" t="str">
        <f>_xlfn.IFNA(IF(Table[[#This Row],[Programme Partner]]&lt;&gt;Table[[#This Row],[Implementing Partner]],CONCATENATE(Table[[#This Row],[Programme Partner]],"-",Table[[#This Row],[Implementing Partner]]),Table[[#This Row],[Programme Partner]]),"")</f>
        <v>CA-DSK</v>
      </c>
    </row>
    <row r="1764" spans="1:28" ht="14.4" customHeight="1">
      <c r="A1764" s="183">
        <v>1929</v>
      </c>
      <c r="B1764" s="224" t="s">
        <v>5182</v>
      </c>
      <c r="C1764" s="225" t="s">
        <v>5184</v>
      </c>
      <c r="D1764" s="197" t="s">
        <v>8282</v>
      </c>
      <c r="E1764" s="215" t="s">
        <v>27</v>
      </c>
      <c r="F1764" s="224" t="s">
        <v>8011</v>
      </c>
      <c r="G1764" t="s">
        <v>8355</v>
      </c>
      <c r="H1764" s="224" t="str">
        <f>IFERROR(VLOOKUP(Table[[#This Row],[Activity Details of Assistance]],WHAT!E:F,2,FALSE),"")</f>
        <v># of water network</v>
      </c>
      <c r="I1764" s="224"/>
      <c r="J1764">
        <v>4</v>
      </c>
      <c r="K1764" t="s">
        <v>8280</v>
      </c>
      <c r="L1764" s="219" t="s">
        <v>13</v>
      </c>
      <c r="M1764" t="s">
        <v>14</v>
      </c>
      <c r="N1764" t="s">
        <v>307</v>
      </c>
      <c r="O1764" t="s">
        <v>1599</v>
      </c>
      <c r="P1764" t="s">
        <v>4720</v>
      </c>
      <c r="Q1764" s="236">
        <v>44681</v>
      </c>
      <c r="R1764" s="236">
        <v>44896</v>
      </c>
      <c r="S1764" t="s">
        <v>8452</v>
      </c>
      <c r="T1764" s="227"/>
      <c r="U1764" s="227"/>
      <c r="V1764" s="227"/>
      <c r="W1764" s="227"/>
      <c r="X1764" s="228"/>
      <c r="Y1764" t="s">
        <v>8474</v>
      </c>
      <c r="Z1764">
        <v>1613114224</v>
      </c>
      <c r="AA1764" t="s">
        <v>8475</v>
      </c>
      <c r="AB1764" s="233" t="str">
        <f>_xlfn.IFNA(IF(Table[[#This Row],[Programme Partner]]&lt;&gt;Table[[#This Row],[Implementing Partner]],CONCATENATE(Table[[#This Row],[Programme Partner]],"-",Table[[#This Row],[Implementing Partner]]),Table[[#This Row],[Programme Partner]]),"")</f>
        <v>NCA-NGOF</v>
      </c>
    </row>
    <row r="1765" spans="1:28" ht="14.4" customHeight="1">
      <c r="A1765" s="183">
        <v>1930</v>
      </c>
      <c r="B1765" s="224" t="s">
        <v>5182</v>
      </c>
      <c r="C1765" s="225" t="s">
        <v>5184</v>
      </c>
      <c r="D1765" s="197" t="s">
        <v>8282</v>
      </c>
      <c r="E1765" s="215" t="s">
        <v>27</v>
      </c>
      <c r="F1765" s="224" t="s">
        <v>8013</v>
      </c>
      <c r="G1765" s="195" t="s">
        <v>8314</v>
      </c>
      <c r="H1765" s="224" t="str">
        <f>IFERROR(VLOOKUP(Table[[#This Row],[Activity Details of Assistance]],WHAT!E:F,2,FALSE),"")</f>
        <v># of HP sessions at HH level</v>
      </c>
      <c r="I1765" s="224"/>
      <c r="J1765">
        <v>3099</v>
      </c>
      <c r="K1765" t="s">
        <v>8280</v>
      </c>
      <c r="L1765" s="219" t="s">
        <v>13</v>
      </c>
      <c r="M1765" t="s">
        <v>14</v>
      </c>
      <c r="N1765" t="s">
        <v>307</v>
      </c>
      <c r="O1765" t="s">
        <v>1599</v>
      </c>
      <c r="P1765" t="s">
        <v>4720</v>
      </c>
      <c r="Q1765" s="236">
        <v>44681</v>
      </c>
      <c r="R1765" s="236">
        <v>44896</v>
      </c>
      <c r="S1765" t="s">
        <v>8452</v>
      </c>
      <c r="T1765" s="227"/>
      <c r="U1765" s="227"/>
      <c r="V1765" s="227"/>
      <c r="W1765" s="227"/>
      <c r="X1765" s="228"/>
      <c r="Y1765" t="s">
        <v>8474</v>
      </c>
      <c r="Z1765">
        <v>1613114224</v>
      </c>
      <c r="AA1765" t="s">
        <v>8475</v>
      </c>
      <c r="AB1765" s="233" t="str">
        <f>_xlfn.IFNA(IF(Table[[#This Row],[Programme Partner]]&lt;&gt;Table[[#This Row],[Implementing Partner]],CONCATENATE(Table[[#This Row],[Programme Partner]],"-",Table[[#This Row],[Implementing Partner]]),Table[[#This Row],[Programme Partner]]),"")</f>
        <v>NCA-NGOF</v>
      </c>
    </row>
    <row r="1766" spans="1:28" ht="14.4" customHeight="1">
      <c r="A1766" s="183">
        <v>1931</v>
      </c>
      <c r="B1766" s="224" t="s">
        <v>5182</v>
      </c>
      <c r="C1766" s="225" t="s">
        <v>5184</v>
      </c>
      <c r="D1766" s="197" t="s">
        <v>8282</v>
      </c>
      <c r="E1766" s="215" t="s">
        <v>27</v>
      </c>
      <c r="F1766" s="224" t="s">
        <v>8013</v>
      </c>
      <c r="G1766" t="s">
        <v>8314</v>
      </c>
      <c r="H1766" s="224" t="str">
        <f>IFERROR(VLOOKUP(Table[[#This Row],[Activity Details of Assistance]],WHAT!E:F,2,FALSE),"")</f>
        <v># of HP sessions at HH level</v>
      </c>
      <c r="I1766" s="224"/>
      <c r="J1766">
        <v>3276</v>
      </c>
      <c r="K1766" t="s">
        <v>8280</v>
      </c>
      <c r="L1766" s="219" t="s">
        <v>13</v>
      </c>
      <c r="M1766" t="s">
        <v>14</v>
      </c>
      <c r="N1766" t="s">
        <v>307</v>
      </c>
      <c r="O1766" t="s">
        <v>1599</v>
      </c>
      <c r="P1766" t="s">
        <v>8198</v>
      </c>
      <c r="Q1766" s="236">
        <v>44681</v>
      </c>
      <c r="R1766" s="236">
        <v>44896</v>
      </c>
      <c r="S1766" s="291" t="s">
        <v>8590</v>
      </c>
      <c r="T1766" s="227"/>
      <c r="U1766" s="227"/>
      <c r="V1766" s="227"/>
      <c r="W1766" s="227"/>
      <c r="X1766" s="228"/>
      <c r="Y1766" t="s">
        <v>8474</v>
      </c>
      <c r="Z1766">
        <v>1613114224</v>
      </c>
      <c r="AA1766" t="s">
        <v>8475</v>
      </c>
      <c r="AB1766" s="233" t="str">
        <f>_xlfn.IFNA(IF(Table[[#This Row],[Programme Partner]]&lt;&gt;Table[[#This Row],[Implementing Partner]],CONCATENATE(Table[[#This Row],[Programme Partner]],"-",Table[[#This Row],[Implementing Partner]]),Table[[#This Row],[Programme Partner]]),"")</f>
        <v>NCA-NGOF</v>
      </c>
    </row>
    <row r="1767" spans="1:28" ht="14.4" customHeight="1">
      <c r="A1767" s="183">
        <v>1932</v>
      </c>
      <c r="B1767" s="224" t="s">
        <v>5039</v>
      </c>
      <c r="C1767" s="225" t="s">
        <v>5039</v>
      </c>
      <c r="D1767" s="197" t="s">
        <v>5275</v>
      </c>
      <c r="E1767" s="215" t="s">
        <v>27</v>
      </c>
      <c r="F1767" s="224" t="s">
        <v>8011</v>
      </c>
      <c r="G1767" s="195" t="s">
        <v>8584</v>
      </c>
      <c r="H1767" s="224" t="str">
        <f>IFERROR(VLOOKUP(Table[[#This Row],[Activity Details of Assistance]],WHAT!E:F,2,FALSE),"")</f>
        <v># of tube well</v>
      </c>
      <c r="I1767" s="224"/>
      <c r="J1767">
        <v>200</v>
      </c>
      <c r="K1767" t="s">
        <v>8280</v>
      </c>
      <c r="L1767" s="219" t="s">
        <v>13</v>
      </c>
      <c r="M1767" t="s">
        <v>14</v>
      </c>
      <c r="N1767" t="s">
        <v>309</v>
      </c>
      <c r="O1767" t="s">
        <v>1606</v>
      </c>
      <c r="P1767" t="s">
        <v>4662</v>
      </c>
      <c r="Q1767" s="236">
        <v>44681</v>
      </c>
      <c r="R1767" s="236">
        <v>44958</v>
      </c>
      <c r="S1767" t="s">
        <v>8452</v>
      </c>
      <c r="T1767" s="227"/>
      <c r="U1767" s="227"/>
      <c r="V1767" s="227"/>
      <c r="W1767" s="227"/>
      <c r="X1767" s="228"/>
      <c r="Y1767" t="s">
        <v>8521</v>
      </c>
      <c r="Z1767">
        <v>1777773726</v>
      </c>
      <c r="AA1767" t="s">
        <v>8522</v>
      </c>
      <c r="AB1767" s="233" t="str">
        <f>_xlfn.IFNA(IF(Table[[#This Row],[Programme Partner]]&lt;&gt;Table[[#This Row],[Implementing Partner]],CONCATENATE(Table[[#This Row],[Programme Partner]],"-",Table[[#This Row],[Implementing Partner]]),Table[[#This Row],[Programme Partner]]),"")</f>
        <v>CARE</v>
      </c>
    </row>
    <row r="1768" spans="1:28" ht="14.4" customHeight="1">
      <c r="A1768" s="183">
        <v>1933</v>
      </c>
      <c r="B1768" s="224" t="s">
        <v>5039</v>
      </c>
      <c r="C1768" s="225" t="s">
        <v>5039</v>
      </c>
      <c r="D1768" s="197" t="s">
        <v>5275</v>
      </c>
      <c r="E1768" s="215" t="s">
        <v>27</v>
      </c>
      <c r="F1768" s="224" t="s">
        <v>8011</v>
      </c>
      <c r="G1768" t="s">
        <v>8355</v>
      </c>
      <c r="H1768" s="224" t="str">
        <f>IFERROR(VLOOKUP(Table[[#This Row],[Activity Details of Assistance]],WHAT!E:F,2,FALSE),"")</f>
        <v># of water network</v>
      </c>
      <c r="I1768" s="224"/>
      <c r="J1768">
        <v>14</v>
      </c>
      <c r="K1768" t="s">
        <v>8280</v>
      </c>
      <c r="L1768" s="219" t="s">
        <v>13</v>
      </c>
      <c r="M1768" t="s">
        <v>14</v>
      </c>
      <c r="N1768" t="s">
        <v>309</v>
      </c>
      <c r="O1768" t="s">
        <v>1606</v>
      </c>
      <c r="P1768" t="s">
        <v>4662</v>
      </c>
      <c r="Q1768" s="236">
        <v>44681</v>
      </c>
      <c r="R1768" s="236">
        <v>44958</v>
      </c>
      <c r="S1768" t="s">
        <v>8452</v>
      </c>
      <c r="T1768" s="227"/>
      <c r="U1768" s="227"/>
      <c r="V1768" s="227"/>
      <c r="W1768" s="227"/>
      <c r="X1768" s="228"/>
      <c r="Y1768" t="s">
        <v>8521</v>
      </c>
      <c r="Z1768">
        <v>1777773726</v>
      </c>
      <c r="AA1768" t="s">
        <v>8522</v>
      </c>
      <c r="AB1768" s="233" t="str">
        <f>_xlfn.IFNA(IF(Table[[#This Row],[Programme Partner]]&lt;&gt;Table[[#This Row],[Implementing Partner]],CONCATENATE(Table[[#This Row],[Programme Partner]],"-",Table[[#This Row],[Implementing Partner]]),Table[[#This Row],[Programme Partner]]),"")</f>
        <v>CARE</v>
      </c>
    </row>
    <row r="1769" spans="1:28" ht="14.4" customHeight="1">
      <c r="A1769" s="183">
        <v>1934</v>
      </c>
      <c r="B1769" t="s">
        <v>5035</v>
      </c>
      <c r="C1769" s="225" t="s">
        <v>5087</v>
      </c>
      <c r="D1769" s="197" t="s">
        <v>8347</v>
      </c>
      <c r="E1769" s="215" t="s">
        <v>27</v>
      </c>
      <c r="F1769" s="224" t="s">
        <v>8012</v>
      </c>
      <c r="G1769" s="195" t="s">
        <v>8585</v>
      </c>
      <c r="H1769" s="224" t="str">
        <f>IFERROR(VLOOKUP(Table[[#This Row],[Activity Details of Assistance]],WHAT!E:F,2,FALSE),"")</f>
        <v xml:space="preserve"># of door </v>
      </c>
      <c r="I1769" s="224"/>
      <c r="J1769">
        <v>12</v>
      </c>
      <c r="K1769" t="s">
        <v>8280</v>
      </c>
      <c r="L1769" s="219" t="s">
        <v>13</v>
      </c>
      <c r="M1769" t="s">
        <v>14</v>
      </c>
      <c r="N1769" t="s">
        <v>309</v>
      </c>
      <c r="O1769" t="s">
        <v>1606</v>
      </c>
      <c r="P1769" t="s">
        <v>4662</v>
      </c>
      <c r="Q1769" s="236">
        <v>44681</v>
      </c>
      <c r="R1769" s="236">
        <v>44743</v>
      </c>
      <c r="S1769" t="s">
        <v>8452</v>
      </c>
      <c r="T1769" s="227"/>
      <c r="U1769" s="227"/>
      <c r="V1769" s="227"/>
      <c r="W1769" s="227"/>
      <c r="X1769" s="228"/>
      <c r="Y1769" t="s">
        <v>8467</v>
      </c>
      <c r="Z1769">
        <v>1714495950</v>
      </c>
      <c r="AA1769" t="s">
        <v>8468</v>
      </c>
      <c r="AB1769" s="233" t="str">
        <f>_xlfn.IFNA(IF(Table[[#This Row],[Programme Partner]]&lt;&gt;Table[[#This Row],[Implementing Partner]],CONCATENATE(Table[[#This Row],[Programme Partner]],"-",Table[[#This Row],[Implementing Partner]]),Table[[#This Row],[Programme Partner]]),"")</f>
        <v>CA-DSK</v>
      </c>
    </row>
    <row r="1770" spans="1:28" ht="14.4" customHeight="1">
      <c r="A1770" s="183">
        <v>1935</v>
      </c>
      <c r="B1770" s="224" t="s">
        <v>5039</v>
      </c>
      <c r="C1770" s="225" t="s">
        <v>5039</v>
      </c>
      <c r="D1770" s="197" t="s">
        <v>5275</v>
      </c>
      <c r="E1770" s="215" t="s">
        <v>27</v>
      </c>
      <c r="F1770" s="224" t="s">
        <v>8012</v>
      </c>
      <c r="G1770" s="195" t="s">
        <v>8585</v>
      </c>
      <c r="H1770" s="224" t="str">
        <f>IFERROR(VLOOKUP(Table[[#This Row],[Activity Details of Assistance]],WHAT!E:F,2,FALSE),"")</f>
        <v xml:space="preserve"># of door </v>
      </c>
      <c r="I1770" s="224"/>
      <c r="J1770">
        <v>62</v>
      </c>
      <c r="K1770" t="s">
        <v>8280</v>
      </c>
      <c r="L1770" s="219" t="s">
        <v>13</v>
      </c>
      <c r="M1770" t="s">
        <v>14</v>
      </c>
      <c r="N1770" t="s">
        <v>309</v>
      </c>
      <c r="O1770" t="s">
        <v>1606</v>
      </c>
      <c r="P1770" t="s">
        <v>4662</v>
      </c>
      <c r="Q1770" s="236">
        <v>44681</v>
      </c>
      <c r="R1770" s="236">
        <v>44958</v>
      </c>
      <c r="S1770" t="s">
        <v>8452</v>
      </c>
      <c r="T1770" s="227"/>
      <c r="U1770" s="227"/>
      <c r="V1770" s="227"/>
      <c r="W1770" s="227"/>
      <c r="X1770" s="228"/>
      <c r="Y1770" t="s">
        <v>8521</v>
      </c>
      <c r="Z1770">
        <v>1777773726</v>
      </c>
      <c r="AA1770" t="s">
        <v>8522</v>
      </c>
      <c r="AB1770" s="233" t="str">
        <f>_xlfn.IFNA(IF(Table[[#This Row],[Programme Partner]]&lt;&gt;Table[[#This Row],[Implementing Partner]],CONCATENATE(Table[[#This Row],[Programme Partner]],"-",Table[[#This Row],[Implementing Partner]]),Table[[#This Row],[Programme Partner]]),"")</f>
        <v>CARE</v>
      </c>
    </row>
    <row r="1771" spans="1:28" ht="14.4" customHeight="1">
      <c r="A1771" s="183">
        <v>1936</v>
      </c>
      <c r="B1771" s="224" t="s">
        <v>5039</v>
      </c>
      <c r="C1771" s="225" t="s">
        <v>5039</v>
      </c>
      <c r="D1771" s="197" t="s">
        <v>5275</v>
      </c>
      <c r="E1771" s="215" t="s">
        <v>27</v>
      </c>
      <c r="F1771" s="224" t="s">
        <v>8012</v>
      </c>
      <c r="G1771" s="195" t="s">
        <v>8585</v>
      </c>
      <c r="H1771" s="224" t="str">
        <f>IFERROR(VLOOKUP(Table[[#This Row],[Activity Details of Assistance]],WHAT!E:F,2,FALSE),"")</f>
        <v xml:space="preserve"># of door </v>
      </c>
      <c r="I1771" s="224"/>
      <c r="J1771">
        <v>50</v>
      </c>
      <c r="K1771" t="s">
        <v>8280</v>
      </c>
      <c r="L1771" s="219" t="s">
        <v>13</v>
      </c>
      <c r="M1771" t="s">
        <v>14</v>
      </c>
      <c r="N1771" t="s">
        <v>309</v>
      </c>
      <c r="O1771" t="s">
        <v>1606</v>
      </c>
      <c r="P1771" t="s">
        <v>4665</v>
      </c>
      <c r="Q1771" s="236">
        <v>44681</v>
      </c>
      <c r="R1771" s="236">
        <v>44958</v>
      </c>
      <c r="S1771" t="s">
        <v>8452</v>
      </c>
      <c r="T1771" s="227"/>
      <c r="U1771" s="227"/>
      <c r="V1771" s="227"/>
      <c r="W1771" s="227"/>
      <c r="X1771" s="228"/>
      <c r="Y1771" t="s">
        <v>8521</v>
      </c>
      <c r="Z1771">
        <v>1777773726</v>
      </c>
      <c r="AA1771" t="s">
        <v>8522</v>
      </c>
      <c r="AB1771" s="233" t="str">
        <f>_xlfn.IFNA(IF(Table[[#This Row],[Programme Partner]]&lt;&gt;Table[[#This Row],[Implementing Partner]],CONCATENATE(Table[[#This Row],[Programme Partner]],"-",Table[[#This Row],[Implementing Partner]]),Table[[#This Row],[Programme Partner]]),"")</f>
        <v>CARE</v>
      </c>
    </row>
    <row r="1772" spans="1:28" ht="14.4" customHeight="1">
      <c r="A1772" s="183">
        <v>1937</v>
      </c>
      <c r="B1772" s="224" t="s">
        <v>5148</v>
      </c>
      <c r="C1772" t="s">
        <v>5238</v>
      </c>
      <c r="D1772" s="226" t="s">
        <v>8324</v>
      </c>
      <c r="E1772" s="215" t="s">
        <v>27</v>
      </c>
      <c r="F1772" s="224" t="s">
        <v>8012</v>
      </c>
      <c r="G1772" s="195" t="s">
        <v>8585</v>
      </c>
      <c r="H1772" s="224" t="str">
        <f>IFERROR(VLOOKUP(Table[[#This Row],[Activity Details of Assistance]],WHAT!E:F,2,FALSE),"")</f>
        <v xml:space="preserve"># of door </v>
      </c>
      <c r="I1772" s="224"/>
      <c r="J1772">
        <v>49</v>
      </c>
      <c r="K1772" t="s">
        <v>8280</v>
      </c>
      <c r="L1772" s="219" t="s">
        <v>13</v>
      </c>
      <c r="M1772" t="s">
        <v>14</v>
      </c>
      <c r="N1772" t="s">
        <v>309</v>
      </c>
      <c r="O1772" t="s">
        <v>1606</v>
      </c>
      <c r="P1772" t="s">
        <v>4656</v>
      </c>
      <c r="Q1772" s="236">
        <v>44681</v>
      </c>
      <c r="R1772" s="236">
        <v>44805</v>
      </c>
      <c r="S1772" t="s">
        <v>8452</v>
      </c>
      <c r="T1772" s="227"/>
      <c r="U1772" s="227"/>
      <c r="V1772" s="227"/>
      <c r="W1772" s="227"/>
      <c r="X1772" s="228"/>
      <c r="Y1772" t="s">
        <v>8335</v>
      </c>
      <c r="Z1772">
        <v>1840742077</v>
      </c>
      <c r="AA1772" t="s">
        <v>8336</v>
      </c>
      <c r="AB1772" s="233" t="str">
        <f>_xlfn.IFNA(IF(Table[[#This Row],[Programme Partner]]&lt;&gt;Table[[#This Row],[Implementing Partner]],CONCATENATE(Table[[#This Row],[Programme Partner]],"-",Table[[#This Row],[Implementing Partner]]),Table[[#This Row],[Programme Partner]]),"")</f>
        <v>IOM-SHED</v>
      </c>
    </row>
    <row r="1773" spans="1:28" ht="14.4" customHeight="1">
      <c r="A1773" s="183">
        <v>1938</v>
      </c>
      <c r="B1773" s="224" t="s">
        <v>5039</v>
      </c>
      <c r="C1773" t="s">
        <v>5039</v>
      </c>
      <c r="D1773" s="226" t="s">
        <v>5275</v>
      </c>
      <c r="E1773" s="215" t="s">
        <v>27</v>
      </c>
      <c r="F1773" s="224" t="s">
        <v>8013</v>
      </c>
      <c r="G1773" t="s">
        <v>8313</v>
      </c>
      <c r="H1773" s="224" t="str">
        <f>IFERROR(VLOOKUP(Table[[#This Row],[Activity Details of Assistance]],WHAT!E:F,2,FALSE),"")</f>
        <v># of HP sessions at community level</v>
      </c>
      <c r="I1773" s="224"/>
      <c r="J1773">
        <v>67</v>
      </c>
      <c r="K1773" t="s">
        <v>8280</v>
      </c>
      <c r="L1773" s="219" t="s">
        <v>13</v>
      </c>
      <c r="M1773" t="s">
        <v>14</v>
      </c>
      <c r="N1773" t="s">
        <v>309</v>
      </c>
      <c r="O1773" t="s">
        <v>1606</v>
      </c>
      <c r="P1773" t="s">
        <v>4662</v>
      </c>
      <c r="Q1773" s="236">
        <v>44681</v>
      </c>
      <c r="R1773" s="236">
        <v>44958</v>
      </c>
      <c r="S1773" t="s">
        <v>8452</v>
      </c>
      <c r="T1773" s="227"/>
      <c r="U1773" s="227"/>
      <c r="V1773" s="227"/>
      <c r="W1773" s="227"/>
      <c r="X1773" s="228"/>
      <c r="Y1773" t="s">
        <v>8521</v>
      </c>
      <c r="Z1773">
        <v>1777773726</v>
      </c>
      <c r="AA1773" t="s">
        <v>8522</v>
      </c>
      <c r="AB1773" s="233" t="str">
        <f>_xlfn.IFNA(IF(Table[[#This Row],[Programme Partner]]&lt;&gt;Table[[#This Row],[Implementing Partner]],CONCATENATE(Table[[#This Row],[Programme Partner]],"-",Table[[#This Row],[Implementing Partner]]),Table[[#This Row],[Programme Partner]]),"")</f>
        <v>CARE</v>
      </c>
    </row>
    <row r="1774" spans="1:28" ht="14.4" customHeight="1">
      <c r="A1774" s="183">
        <v>1939</v>
      </c>
      <c r="B1774" s="224" t="s">
        <v>5039</v>
      </c>
      <c r="C1774" t="s">
        <v>5039</v>
      </c>
      <c r="D1774" s="226" t="s">
        <v>5275</v>
      </c>
      <c r="E1774" s="215" t="s">
        <v>27</v>
      </c>
      <c r="F1774" s="224" t="s">
        <v>8013</v>
      </c>
      <c r="G1774" t="s">
        <v>8314</v>
      </c>
      <c r="H1774" s="224" t="str">
        <f>IFERROR(VLOOKUP(Table[[#This Row],[Activity Details of Assistance]],WHAT!E:F,2,FALSE),"")</f>
        <v># of HP sessions at HH level</v>
      </c>
      <c r="I1774" s="224"/>
      <c r="J1774">
        <v>93</v>
      </c>
      <c r="K1774" t="s">
        <v>8280</v>
      </c>
      <c r="L1774" s="219" t="s">
        <v>13</v>
      </c>
      <c r="M1774" t="s">
        <v>14</v>
      </c>
      <c r="N1774" t="s">
        <v>309</v>
      </c>
      <c r="O1774" t="s">
        <v>1606</v>
      </c>
      <c r="P1774" t="s">
        <v>4662</v>
      </c>
      <c r="Q1774" s="236">
        <v>44681</v>
      </c>
      <c r="R1774" s="236">
        <v>44958</v>
      </c>
      <c r="S1774" t="s">
        <v>8452</v>
      </c>
      <c r="T1774" s="227"/>
      <c r="U1774" s="227"/>
      <c r="V1774" s="227"/>
      <c r="W1774" s="227"/>
      <c r="X1774" s="228"/>
      <c r="Y1774" t="s">
        <v>8521</v>
      </c>
      <c r="Z1774">
        <v>1777773726</v>
      </c>
      <c r="AA1774" t="s">
        <v>8522</v>
      </c>
      <c r="AB1774" s="233" t="str">
        <f>_xlfn.IFNA(IF(Table[[#This Row],[Programme Partner]]&lt;&gt;Table[[#This Row],[Implementing Partner]],CONCATENATE(Table[[#This Row],[Programme Partner]],"-",Table[[#This Row],[Implementing Partner]]),Table[[#This Row],[Programme Partner]]),"")</f>
        <v>CARE</v>
      </c>
    </row>
    <row r="1775" spans="1:28" ht="14.4" customHeight="1">
      <c r="A1775" s="183">
        <v>1940</v>
      </c>
      <c r="B1775" s="224" t="s">
        <v>5039</v>
      </c>
      <c r="C1775" s="225" t="s">
        <v>5039</v>
      </c>
      <c r="D1775" s="226" t="s">
        <v>5275</v>
      </c>
      <c r="E1775" s="215" t="s">
        <v>27</v>
      </c>
      <c r="F1775" s="224" t="s">
        <v>8011</v>
      </c>
      <c r="G1775" s="195" t="s">
        <v>8584</v>
      </c>
      <c r="H1775" s="224" t="str">
        <f>IFERROR(VLOOKUP(Table[[#This Row],[Activity Details of Assistance]],WHAT!E:F,2,FALSE),"")</f>
        <v># of tube well</v>
      </c>
      <c r="I1775" s="224"/>
      <c r="J1775">
        <v>42</v>
      </c>
      <c r="K1775" t="s">
        <v>8280</v>
      </c>
      <c r="L1775" s="219" t="s">
        <v>13</v>
      </c>
      <c r="M1775" t="s">
        <v>14</v>
      </c>
      <c r="N1775" t="s">
        <v>309</v>
      </c>
      <c r="O1775" t="s">
        <v>1606</v>
      </c>
      <c r="P1775" t="s">
        <v>4665</v>
      </c>
      <c r="Q1775" s="236">
        <v>44681</v>
      </c>
      <c r="R1775" s="236">
        <v>44958</v>
      </c>
      <c r="S1775" t="s">
        <v>8452</v>
      </c>
      <c r="T1775" s="227"/>
      <c r="U1775" s="227"/>
      <c r="V1775" s="227"/>
      <c r="W1775" s="227"/>
      <c r="X1775" s="228"/>
      <c r="Y1775" t="s">
        <v>8521</v>
      </c>
      <c r="Z1775">
        <v>1777773726</v>
      </c>
      <c r="AA1775" t="s">
        <v>8522</v>
      </c>
      <c r="AB1775" s="233" t="str">
        <f>_xlfn.IFNA(IF(Table[[#This Row],[Programme Partner]]&lt;&gt;Table[[#This Row],[Implementing Partner]],CONCATENATE(Table[[#This Row],[Programme Partner]],"-",Table[[#This Row],[Implementing Partner]]),Table[[#This Row],[Programme Partner]]),"")</f>
        <v>CARE</v>
      </c>
    </row>
    <row r="1776" spans="1:28" ht="14.4" customHeight="1">
      <c r="A1776" s="183">
        <v>1941</v>
      </c>
      <c r="B1776" s="224" t="s">
        <v>5039</v>
      </c>
      <c r="C1776" s="225" t="s">
        <v>5039</v>
      </c>
      <c r="D1776" s="226" t="s">
        <v>5275</v>
      </c>
      <c r="E1776" s="215" t="s">
        <v>27</v>
      </c>
      <c r="F1776" s="224" t="s">
        <v>8011</v>
      </c>
      <c r="G1776" t="s">
        <v>8355</v>
      </c>
      <c r="H1776" s="224" t="str">
        <f>IFERROR(VLOOKUP(Table[[#This Row],[Activity Details of Assistance]],WHAT!E:F,2,FALSE),"")</f>
        <v># of water network</v>
      </c>
      <c r="I1776" s="224"/>
      <c r="J1776">
        <v>4</v>
      </c>
      <c r="K1776" t="s">
        <v>8280</v>
      </c>
      <c r="L1776" s="219" t="s">
        <v>13</v>
      </c>
      <c r="M1776" t="s">
        <v>14</v>
      </c>
      <c r="N1776" t="s">
        <v>309</v>
      </c>
      <c r="O1776" t="s">
        <v>1606</v>
      </c>
      <c r="P1776" t="s">
        <v>4665</v>
      </c>
      <c r="Q1776" s="236">
        <v>44681</v>
      </c>
      <c r="R1776" s="236">
        <v>44958</v>
      </c>
      <c r="S1776" t="s">
        <v>8452</v>
      </c>
      <c r="T1776" s="227"/>
      <c r="U1776" s="227"/>
      <c r="V1776" s="227"/>
      <c r="W1776" s="227"/>
      <c r="X1776" s="228"/>
      <c r="Y1776" t="s">
        <v>8521</v>
      </c>
      <c r="Z1776">
        <v>1777773726</v>
      </c>
      <c r="AA1776" t="s">
        <v>8522</v>
      </c>
      <c r="AB1776" s="233" t="str">
        <f>_xlfn.IFNA(IF(Table[[#This Row],[Programme Partner]]&lt;&gt;Table[[#This Row],[Implementing Partner]],CONCATENATE(Table[[#This Row],[Programme Partner]],"-",Table[[#This Row],[Implementing Partner]]),Table[[#This Row],[Programme Partner]]),"")</f>
        <v>CARE</v>
      </c>
    </row>
    <row r="1777" spans="1:28" ht="14.4" customHeight="1">
      <c r="A1777" s="183">
        <v>1942</v>
      </c>
      <c r="B1777" s="224" t="s">
        <v>5148</v>
      </c>
      <c r="C1777" s="225" t="s">
        <v>5238</v>
      </c>
      <c r="D1777" s="226" t="s">
        <v>8514</v>
      </c>
      <c r="E1777" s="215" t="s">
        <v>27</v>
      </c>
      <c r="F1777" s="224" t="s">
        <v>8012</v>
      </c>
      <c r="G1777" s="195" t="s">
        <v>8585</v>
      </c>
      <c r="H1777" s="224" t="str">
        <f>IFERROR(VLOOKUP(Table[[#This Row],[Activity Details of Assistance]],WHAT!E:F,2,FALSE),"")</f>
        <v xml:space="preserve"># of door </v>
      </c>
      <c r="I1777" s="224"/>
      <c r="J1777">
        <v>4</v>
      </c>
      <c r="K1777" t="s">
        <v>8280</v>
      </c>
      <c r="L1777" s="219" t="s">
        <v>13</v>
      </c>
      <c r="M1777" t="s">
        <v>14</v>
      </c>
      <c r="N1777" t="s">
        <v>309</v>
      </c>
      <c r="O1777" t="s">
        <v>1606</v>
      </c>
      <c r="P1777" t="s">
        <v>6479</v>
      </c>
      <c r="Q1777" s="236">
        <v>44681</v>
      </c>
      <c r="R1777" s="236">
        <v>44896</v>
      </c>
      <c r="S1777" t="s">
        <v>8452</v>
      </c>
      <c r="T1777" s="227"/>
      <c r="U1777" s="227"/>
      <c r="V1777" s="227"/>
      <c r="W1777" s="227"/>
      <c r="X1777" s="228"/>
      <c r="Y1777" t="s">
        <v>8335</v>
      </c>
      <c r="Z1777">
        <v>1840742077</v>
      </c>
      <c r="AA1777" t="s">
        <v>8336</v>
      </c>
      <c r="AB1777" s="233" t="str">
        <f>_xlfn.IFNA(IF(Table[[#This Row],[Programme Partner]]&lt;&gt;Table[[#This Row],[Implementing Partner]],CONCATENATE(Table[[#This Row],[Programme Partner]],"-",Table[[#This Row],[Implementing Partner]]),Table[[#This Row],[Programme Partner]]),"")</f>
        <v>IOM-SHED</v>
      </c>
    </row>
    <row r="1778" spans="1:28" ht="14.4" customHeight="1">
      <c r="A1778" s="183">
        <v>1943</v>
      </c>
      <c r="B1778" s="224" t="s">
        <v>5148</v>
      </c>
      <c r="C1778" s="225" t="s">
        <v>5238</v>
      </c>
      <c r="D1778" s="226" t="s">
        <v>8324</v>
      </c>
      <c r="E1778" s="215" t="s">
        <v>27</v>
      </c>
      <c r="F1778" s="224" t="s">
        <v>8012</v>
      </c>
      <c r="G1778" s="195" t="s">
        <v>8585</v>
      </c>
      <c r="H1778" s="224" t="str">
        <f>IFERROR(VLOOKUP(Table[[#This Row],[Activity Details of Assistance]],WHAT!E:F,2,FALSE),"")</f>
        <v xml:space="preserve"># of door </v>
      </c>
      <c r="I1778" s="224"/>
      <c r="J1778">
        <v>18</v>
      </c>
      <c r="K1778" t="s">
        <v>8280</v>
      </c>
      <c r="L1778" s="219" t="s">
        <v>13</v>
      </c>
      <c r="M1778" t="s">
        <v>14</v>
      </c>
      <c r="N1778" t="s">
        <v>309</v>
      </c>
      <c r="O1778" t="s">
        <v>1606</v>
      </c>
      <c r="P1778" t="s">
        <v>4678</v>
      </c>
      <c r="Q1778" s="236">
        <v>44681</v>
      </c>
      <c r="R1778" s="236">
        <v>44805</v>
      </c>
      <c r="S1778" t="s">
        <v>8452</v>
      </c>
      <c r="T1778" s="227"/>
      <c r="U1778" s="227"/>
      <c r="V1778" s="227"/>
      <c r="W1778" s="227"/>
      <c r="X1778" s="228"/>
      <c r="Y1778" t="s">
        <v>8335</v>
      </c>
      <c r="Z1778">
        <v>1840742077</v>
      </c>
      <c r="AA1778" t="s">
        <v>8336</v>
      </c>
      <c r="AB1778" s="233" t="str">
        <f>_xlfn.IFNA(IF(Table[[#This Row],[Programme Partner]]&lt;&gt;Table[[#This Row],[Implementing Partner]],CONCATENATE(Table[[#This Row],[Programme Partner]],"-",Table[[#This Row],[Implementing Partner]]),Table[[#This Row],[Programme Partner]]),"")</f>
        <v>IOM-SHED</v>
      </c>
    </row>
    <row r="1779" spans="1:28" ht="14.4" customHeight="1">
      <c r="A1779" s="183">
        <v>1944</v>
      </c>
      <c r="B1779" s="224" t="s">
        <v>5148</v>
      </c>
      <c r="C1779" s="225" t="s">
        <v>5238</v>
      </c>
      <c r="D1779" s="226" t="s">
        <v>8324</v>
      </c>
      <c r="E1779" s="215" t="s">
        <v>27</v>
      </c>
      <c r="F1779" s="224" t="s">
        <v>8012</v>
      </c>
      <c r="G1779" s="195" t="s">
        <v>8585</v>
      </c>
      <c r="H1779" s="224" t="str">
        <f>IFERROR(VLOOKUP(Table[[#This Row],[Activity Details of Assistance]],WHAT!E:F,2,FALSE),"")</f>
        <v xml:space="preserve"># of door </v>
      </c>
      <c r="I1779" s="224"/>
      <c r="J1779">
        <v>48</v>
      </c>
      <c r="K1779" t="s">
        <v>8280</v>
      </c>
      <c r="L1779" s="219" t="s">
        <v>13</v>
      </c>
      <c r="M1779" t="s">
        <v>14</v>
      </c>
      <c r="N1779" t="s">
        <v>309</v>
      </c>
      <c r="O1779" t="s">
        <v>1606</v>
      </c>
      <c r="P1779" t="s">
        <v>4680</v>
      </c>
      <c r="Q1779" s="236">
        <v>44681</v>
      </c>
      <c r="R1779" s="236">
        <v>44805</v>
      </c>
      <c r="S1779" t="s">
        <v>8452</v>
      </c>
      <c r="T1779" s="227"/>
      <c r="U1779" s="227"/>
      <c r="V1779" s="227"/>
      <c r="W1779" s="227"/>
      <c r="X1779" s="228"/>
      <c r="Y1779" t="s">
        <v>8335</v>
      </c>
      <c r="Z1779">
        <v>1840742077</v>
      </c>
      <c r="AA1779" t="s">
        <v>8336</v>
      </c>
      <c r="AB1779" s="233" t="str">
        <f>_xlfn.IFNA(IF(Table[[#This Row],[Programme Partner]]&lt;&gt;Table[[#This Row],[Implementing Partner]],CONCATENATE(Table[[#This Row],[Programme Partner]],"-",Table[[#This Row],[Implementing Partner]]),Table[[#This Row],[Programme Partner]]),"")</f>
        <v>IOM-SHED</v>
      </c>
    </row>
    <row r="1780" spans="1:28" ht="14.4" customHeight="1">
      <c r="A1780" s="183">
        <v>1945</v>
      </c>
      <c r="B1780" s="224" t="s">
        <v>8031</v>
      </c>
      <c r="C1780" s="225" t="s">
        <v>8031</v>
      </c>
      <c r="D1780" s="197" t="s">
        <v>8639</v>
      </c>
      <c r="E1780" s="215" t="s">
        <v>27</v>
      </c>
      <c r="F1780" s="224" t="s">
        <v>8012</v>
      </c>
      <c r="G1780" s="195" t="s">
        <v>8585</v>
      </c>
      <c r="H1780" s="224" t="str">
        <f>IFERROR(VLOOKUP(Table[[#This Row],[Activity Details of Assistance]],WHAT!E:F,2,FALSE),"")</f>
        <v xml:space="preserve"># of door </v>
      </c>
      <c r="I1780" s="224"/>
      <c r="J1780">
        <v>61</v>
      </c>
      <c r="K1780" t="s">
        <v>8280</v>
      </c>
      <c r="L1780" s="219" t="s">
        <v>13</v>
      </c>
      <c r="M1780" t="s">
        <v>14</v>
      </c>
      <c r="N1780" t="s">
        <v>307</v>
      </c>
      <c r="O1780" t="s">
        <v>1599</v>
      </c>
      <c r="P1780" t="s">
        <v>4723</v>
      </c>
      <c r="Q1780" s="236">
        <v>44681</v>
      </c>
      <c r="R1780" s="236">
        <v>44866</v>
      </c>
      <c r="S1780" t="s">
        <v>8452</v>
      </c>
      <c r="T1780" s="227"/>
      <c r="U1780" s="227"/>
      <c r="V1780" s="227"/>
      <c r="W1780" s="227"/>
      <c r="X1780" s="228"/>
      <c r="Y1780" t="s">
        <v>8295</v>
      </c>
      <c r="Z1780">
        <v>8801710000000</v>
      </c>
      <c r="AA1780" t="s">
        <v>8296</v>
      </c>
      <c r="AB1780" s="233" t="str">
        <f>_xlfn.IFNA(IF(Table[[#This Row],[Programme Partner]]&lt;&gt;Table[[#This Row],[Implementing Partner]],CONCATENATE(Table[[#This Row],[Programme Partner]],"-",Table[[#This Row],[Implementing Partner]]),Table[[#This Row],[Programme Partner]]),"")</f>
        <v>NABOLOK</v>
      </c>
    </row>
    <row r="1781" spans="1:28" ht="14.4" customHeight="1">
      <c r="A1781" s="183">
        <v>1946</v>
      </c>
      <c r="B1781" s="224" t="s">
        <v>5148</v>
      </c>
      <c r="C1781" s="225" t="s">
        <v>5033</v>
      </c>
      <c r="D1781" s="226" t="s">
        <v>5148</v>
      </c>
      <c r="E1781" s="215" t="s">
        <v>27</v>
      </c>
      <c r="F1781" s="224" t="s">
        <v>8012</v>
      </c>
      <c r="G1781" s="195" t="s">
        <v>8585</v>
      </c>
      <c r="H1781" s="224" t="str">
        <f>IFERROR(VLOOKUP(Table[[#This Row],[Activity Details of Assistance]],WHAT!E:F,2,FALSE),"")</f>
        <v xml:space="preserve"># of door </v>
      </c>
      <c r="I1781" s="224"/>
      <c r="J1781">
        <v>40</v>
      </c>
      <c r="K1781" t="s">
        <v>8280</v>
      </c>
      <c r="L1781" s="219" t="s">
        <v>13</v>
      </c>
      <c r="M1781" t="s">
        <v>14</v>
      </c>
      <c r="N1781" t="s">
        <v>309</v>
      </c>
      <c r="O1781" t="s">
        <v>1606</v>
      </c>
      <c r="P1781" t="s">
        <v>17</v>
      </c>
      <c r="Q1781" s="236">
        <v>44681</v>
      </c>
      <c r="R1781" s="236">
        <v>44682</v>
      </c>
      <c r="S1781" t="s">
        <v>8452</v>
      </c>
      <c r="T1781" s="227"/>
      <c r="U1781" s="227"/>
      <c r="V1781" s="227"/>
      <c r="W1781" s="227"/>
      <c r="X1781" s="228"/>
      <c r="Y1781" t="s">
        <v>8304</v>
      </c>
      <c r="Z1781">
        <v>1833301502</v>
      </c>
      <c r="AA1781" t="s">
        <v>8305</v>
      </c>
      <c r="AB1781" s="233" t="str">
        <f>_xlfn.IFNA(IF(Table[[#This Row],[Programme Partner]]&lt;&gt;Table[[#This Row],[Implementing Partner]],CONCATENATE(Table[[#This Row],[Programme Partner]],"-",Table[[#This Row],[Implementing Partner]]),Table[[#This Row],[Programme Partner]]),"")</f>
        <v>IOM-BRAC</v>
      </c>
    </row>
    <row r="1782" spans="1:28" ht="14.4" customHeight="1">
      <c r="A1782" s="183">
        <v>1947</v>
      </c>
      <c r="B1782" s="224" t="s">
        <v>5039</v>
      </c>
      <c r="C1782" s="225" t="s">
        <v>5039</v>
      </c>
      <c r="D1782" s="226" t="s">
        <v>5275</v>
      </c>
      <c r="E1782" s="215" t="s">
        <v>27</v>
      </c>
      <c r="F1782" s="224" t="s">
        <v>8013</v>
      </c>
      <c r="G1782" t="s">
        <v>8313</v>
      </c>
      <c r="H1782" s="224" t="str">
        <f>IFERROR(VLOOKUP(Table[[#This Row],[Activity Details of Assistance]],WHAT!E:F,2,FALSE),"")</f>
        <v># of HP sessions at community level</v>
      </c>
      <c r="I1782" s="224"/>
      <c r="J1782">
        <v>28</v>
      </c>
      <c r="K1782" t="s">
        <v>8280</v>
      </c>
      <c r="L1782" s="219" t="s">
        <v>13</v>
      </c>
      <c r="M1782" t="s">
        <v>14</v>
      </c>
      <c r="N1782" t="s">
        <v>309</v>
      </c>
      <c r="O1782" t="s">
        <v>1606</v>
      </c>
      <c r="P1782" t="s">
        <v>4665</v>
      </c>
      <c r="Q1782" s="236">
        <v>44681</v>
      </c>
      <c r="R1782" s="236">
        <v>44958</v>
      </c>
      <c r="S1782" t="s">
        <v>8452</v>
      </c>
      <c r="T1782" s="227"/>
      <c r="U1782" s="227"/>
      <c r="V1782" s="227"/>
      <c r="W1782" s="227"/>
      <c r="X1782" s="228"/>
      <c r="Y1782" t="s">
        <v>8521</v>
      </c>
      <c r="Z1782">
        <v>1777773726</v>
      </c>
      <c r="AA1782" t="s">
        <v>8522</v>
      </c>
      <c r="AB1782" s="233" t="str">
        <f>_xlfn.IFNA(IF(Table[[#This Row],[Programme Partner]]&lt;&gt;Table[[#This Row],[Implementing Partner]],CONCATENATE(Table[[#This Row],[Programme Partner]],"-",Table[[#This Row],[Implementing Partner]]),Table[[#This Row],[Programme Partner]]),"")</f>
        <v>CARE</v>
      </c>
    </row>
    <row r="1783" spans="1:28" ht="14.4" customHeight="1">
      <c r="A1783" s="183">
        <v>1948</v>
      </c>
      <c r="B1783" s="224" t="s">
        <v>5039</v>
      </c>
      <c r="C1783" s="225" t="s">
        <v>5039</v>
      </c>
      <c r="D1783" s="226" t="s">
        <v>5275</v>
      </c>
      <c r="E1783" s="215" t="s">
        <v>27</v>
      </c>
      <c r="F1783" s="224" t="s">
        <v>8014</v>
      </c>
      <c r="G1783" t="s">
        <v>8361</v>
      </c>
      <c r="H1783" s="224" t="str">
        <f>IFERROR(VLOOKUP(Table[[#This Row],[Activity Details of Assistance]],WHAT!E:F,2,FALSE),"")</f>
        <v># of plant</v>
      </c>
      <c r="I1783" s="224"/>
      <c r="J1783">
        <v>1</v>
      </c>
      <c r="K1783" t="s">
        <v>8280</v>
      </c>
      <c r="L1783" s="219" t="s">
        <v>13</v>
      </c>
      <c r="M1783" t="s">
        <v>14</v>
      </c>
      <c r="N1783" t="s">
        <v>309</v>
      </c>
      <c r="O1783" t="s">
        <v>1606</v>
      </c>
      <c r="P1783" t="s">
        <v>4665</v>
      </c>
      <c r="Q1783" s="236">
        <v>44681</v>
      </c>
      <c r="R1783" s="236">
        <v>44958</v>
      </c>
      <c r="S1783" t="s">
        <v>8452</v>
      </c>
      <c r="T1783" s="227"/>
      <c r="U1783" s="227"/>
      <c r="V1783" s="227"/>
      <c r="W1783" s="227"/>
      <c r="X1783" s="228"/>
      <c r="Y1783" t="s">
        <v>8521</v>
      </c>
      <c r="Z1783">
        <v>1777773726</v>
      </c>
      <c r="AA1783" t="s">
        <v>8522</v>
      </c>
      <c r="AB1783" s="233" t="str">
        <f>_xlfn.IFNA(IF(Table[[#This Row],[Programme Partner]]&lt;&gt;Table[[#This Row],[Implementing Partner]],CONCATENATE(Table[[#This Row],[Programme Partner]],"-",Table[[#This Row],[Implementing Partner]]),Table[[#This Row],[Programme Partner]]),"")</f>
        <v>CARE</v>
      </c>
    </row>
    <row r="1784" spans="1:28" ht="14.4" customHeight="1">
      <c r="A1784" s="183">
        <v>1949</v>
      </c>
      <c r="B1784" s="224" t="s">
        <v>5148</v>
      </c>
      <c r="C1784" t="s">
        <v>5238</v>
      </c>
      <c r="D1784" s="226" t="s">
        <v>8324</v>
      </c>
      <c r="E1784" s="215" t="s">
        <v>27</v>
      </c>
      <c r="F1784" s="224" t="s">
        <v>8011</v>
      </c>
      <c r="G1784" s="195" t="s">
        <v>8584</v>
      </c>
      <c r="H1784" s="224" t="str">
        <f>IFERROR(VLOOKUP(Table[[#This Row],[Activity Details of Assistance]],WHAT!E:F,2,FALSE),"")</f>
        <v># of tube well</v>
      </c>
      <c r="I1784" s="224"/>
      <c r="J1784">
        <v>212</v>
      </c>
      <c r="K1784" t="s">
        <v>8280</v>
      </c>
      <c r="L1784" s="219" t="s">
        <v>13</v>
      </c>
      <c r="M1784" t="s">
        <v>14</v>
      </c>
      <c r="N1784" t="s">
        <v>309</v>
      </c>
      <c r="O1784" t="s">
        <v>1606</v>
      </c>
      <c r="P1784" t="s">
        <v>4656</v>
      </c>
      <c r="Q1784" s="236">
        <v>44681</v>
      </c>
      <c r="R1784" s="236">
        <v>44805</v>
      </c>
      <c r="S1784" t="s">
        <v>8452</v>
      </c>
      <c r="T1784" s="227"/>
      <c r="U1784" s="227"/>
      <c r="V1784" s="227"/>
      <c r="W1784" s="227"/>
      <c r="X1784" s="228"/>
      <c r="Y1784" t="s">
        <v>8335</v>
      </c>
      <c r="Z1784">
        <v>1840742077</v>
      </c>
      <c r="AA1784" t="s">
        <v>8336</v>
      </c>
      <c r="AB1784" s="233" t="str">
        <f>_xlfn.IFNA(IF(Table[[#This Row],[Programme Partner]]&lt;&gt;Table[[#This Row],[Implementing Partner]],CONCATENATE(Table[[#This Row],[Programme Partner]],"-",Table[[#This Row],[Implementing Partner]]),Table[[#This Row],[Programme Partner]]),"")</f>
        <v>IOM-SHED</v>
      </c>
    </row>
    <row r="1785" spans="1:28" ht="14.4" customHeight="1">
      <c r="A1785" s="183">
        <v>1950</v>
      </c>
      <c r="B1785" s="224" t="s">
        <v>5148</v>
      </c>
      <c r="C1785" t="s">
        <v>5238</v>
      </c>
      <c r="D1785" s="226" t="s">
        <v>8324</v>
      </c>
      <c r="E1785" s="215" t="s">
        <v>27</v>
      </c>
      <c r="F1785" s="224" t="s">
        <v>8011</v>
      </c>
      <c r="G1785" t="s">
        <v>8017</v>
      </c>
      <c r="H1785" s="224" t="str">
        <f>IFERROR(VLOOKUP(Table[[#This Row],[Activity Details of Assistance]],WHAT!E:F,2,FALSE),"")</f>
        <v># cubic meters / day</v>
      </c>
      <c r="I1785" s="224"/>
      <c r="J1785">
        <v>180</v>
      </c>
      <c r="K1785" t="s">
        <v>8280</v>
      </c>
      <c r="L1785" s="219" t="s">
        <v>13</v>
      </c>
      <c r="M1785" t="s">
        <v>14</v>
      </c>
      <c r="N1785" t="s">
        <v>309</v>
      </c>
      <c r="O1785" t="s">
        <v>1606</v>
      </c>
      <c r="P1785" t="s">
        <v>4656</v>
      </c>
      <c r="Q1785" s="236">
        <v>44681</v>
      </c>
      <c r="R1785" s="236">
        <v>44805</v>
      </c>
      <c r="S1785" t="s">
        <v>8452</v>
      </c>
      <c r="T1785" s="227"/>
      <c r="U1785" s="227"/>
      <c r="V1785" s="227"/>
      <c r="W1785" s="227"/>
      <c r="X1785" s="228"/>
      <c r="Y1785" t="s">
        <v>8335</v>
      </c>
      <c r="Z1785">
        <v>1840742077</v>
      </c>
      <c r="AA1785" t="s">
        <v>8336</v>
      </c>
      <c r="AB1785" s="233" t="str">
        <f>_xlfn.IFNA(IF(Table[[#This Row],[Programme Partner]]&lt;&gt;Table[[#This Row],[Implementing Partner]],CONCATENATE(Table[[#This Row],[Programme Partner]],"-",Table[[#This Row],[Implementing Partner]]),Table[[#This Row],[Programme Partner]]),"")</f>
        <v>IOM-SHED</v>
      </c>
    </row>
    <row r="1786" spans="1:28" ht="14.4" customHeight="1">
      <c r="A1786" s="183">
        <v>1951</v>
      </c>
      <c r="B1786" s="224" t="s">
        <v>5148</v>
      </c>
      <c r="C1786" s="225" t="s">
        <v>5238</v>
      </c>
      <c r="D1786" s="226" t="s">
        <v>8324</v>
      </c>
      <c r="E1786" s="215" t="s">
        <v>27</v>
      </c>
      <c r="F1786" s="224" t="s">
        <v>8011</v>
      </c>
      <c r="G1786" t="s">
        <v>8355</v>
      </c>
      <c r="H1786" s="224" t="str">
        <f>IFERROR(VLOOKUP(Table[[#This Row],[Activity Details of Assistance]],WHAT!E:F,2,FALSE),"")</f>
        <v># of water network</v>
      </c>
      <c r="I1786" s="224"/>
      <c r="J1786">
        <v>25</v>
      </c>
      <c r="K1786" t="s">
        <v>8280</v>
      </c>
      <c r="L1786" s="219" t="s">
        <v>13</v>
      </c>
      <c r="M1786" t="s">
        <v>14</v>
      </c>
      <c r="N1786" t="s">
        <v>309</v>
      </c>
      <c r="O1786" t="s">
        <v>1606</v>
      </c>
      <c r="P1786" t="s">
        <v>4656</v>
      </c>
      <c r="Q1786" s="236">
        <v>44681</v>
      </c>
      <c r="R1786" s="236">
        <v>44805</v>
      </c>
      <c r="S1786" t="s">
        <v>8452</v>
      </c>
      <c r="T1786" s="227"/>
      <c r="U1786" s="227"/>
      <c r="V1786" s="227"/>
      <c r="W1786" s="227"/>
      <c r="X1786" s="228"/>
      <c r="Y1786" t="s">
        <v>8335</v>
      </c>
      <c r="Z1786">
        <v>1840742077</v>
      </c>
      <c r="AA1786" t="s">
        <v>8336</v>
      </c>
      <c r="AB1786" s="233" t="str">
        <f>_xlfn.IFNA(IF(Table[[#This Row],[Programme Partner]]&lt;&gt;Table[[#This Row],[Implementing Partner]],CONCATENATE(Table[[#This Row],[Programme Partner]],"-",Table[[#This Row],[Implementing Partner]]),Table[[#This Row],[Programme Partner]]),"")</f>
        <v>IOM-SHED</v>
      </c>
    </row>
    <row r="1787" spans="1:28" ht="14.4" customHeight="1">
      <c r="A1787" s="183">
        <v>1952</v>
      </c>
      <c r="B1787" s="224" t="s">
        <v>8031</v>
      </c>
      <c r="C1787" s="225" t="s">
        <v>8031</v>
      </c>
      <c r="D1787" s="197" t="s">
        <v>8639</v>
      </c>
      <c r="E1787" s="215" t="s">
        <v>27</v>
      </c>
      <c r="F1787" s="224" t="s">
        <v>8012</v>
      </c>
      <c r="G1787" s="195" t="s">
        <v>8585</v>
      </c>
      <c r="H1787" s="224" t="str">
        <f>IFERROR(VLOOKUP(Table[[#This Row],[Activity Details of Assistance]],WHAT!E:F,2,FALSE),"")</f>
        <v xml:space="preserve"># of door </v>
      </c>
      <c r="I1787" s="224"/>
      <c r="J1787">
        <v>51</v>
      </c>
      <c r="K1787" t="s">
        <v>8280</v>
      </c>
      <c r="L1787" s="219" t="s">
        <v>13</v>
      </c>
      <c r="M1787" t="s">
        <v>14</v>
      </c>
      <c r="N1787" t="s">
        <v>307</v>
      </c>
      <c r="O1787" t="s">
        <v>1599</v>
      </c>
      <c r="P1787" t="s">
        <v>4717</v>
      </c>
      <c r="Q1787" s="236">
        <v>44681</v>
      </c>
      <c r="R1787" s="236">
        <v>44866</v>
      </c>
      <c r="S1787" t="s">
        <v>8452</v>
      </c>
      <c r="T1787" s="227"/>
      <c r="U1787" s="227"/>
      <c r="V1787" s="227"/>
      <c r="W1787" s="227"/>
      <c r="X1787" s="228"/>
      <c r="Y1787" t="s">
        <v>8295</v>
      </c>
      <c r="Z1787">
        <v>8801710000000</v>
      </c>
      <c r="AA1787" t="s">
        <v>8296</v>
      </c>
      <c r="AB1787" s="233" t="str">
        <f>_xlfn.IFNA(IF(Table[[#This Row],[Programme Partner]]&lt;&gt;Table[[#This Row],[Implementing Partner]],CONCATENATE(Table[[#This Row],[Programme Partner]],"-",Table[[#This Row],[Implementing Partner]]),Table[[#This Row],[Programme Partner]]),"")</f>
        <v>NABOLOK</v>
      </c>
    </row>
    <row r="1788" spans="1:28" ht="14.4" customHeight="1">
      <c r="A1788" s="183">
        <v>1953</v>
      </c>
      <c r="B1788" s="224" t="s">
        <v>5087</v>
      </c>
      <c r="C1788" s="225" t="s">
        <v>5087</v>
      </c>
      <c r="D1788" s="226" t="s">
        <v>5148</v>
      </c>
      <c r="E1788" s="215" t="s">
        <v>27</v>
      </c>
      <c r="F1788" s="224" t="s">
        <v>8012</v>
      </c>
      <c r="G1788" s="195" t="s">
        <v>8585</v>
      </c>
      <c r="H1788" s="224" t="str">
        <f>IFERROR(VLOOKUP(Table[[#This Row],[Activity Details of Assistance]],WHAT!E:F,2,FALSE),"")</f>
        <v xml:space="preserve"># of door </v>
      </c>
      <c r="I1788" s="224"/>
      <c r="J1788">
        <v>78</v>
      </c>
      <c r="K1788" t="s">
        <v>8280</v>
      </c>
      <c r="L1788" s="219" t="s">
        <v>13</v>
      </c>
      <c r="M1788" t="s">
        <v>14</v>
      </c>
      <c r="N1788" t="s">
        <v>309</v>
      </c>
      <c r="O1788" t="s">
        <v>1606</v>
      </c>
      <c r="P1788" t="s">
        <v>4670</v>
      </c>
      <c r="Q1788" s="236">
        <v>44681</v>
      </c>
      <c r="R1788" s="236">
        <v>44805</v>
      </c>
      <c r="S1788" t="s">
        <v>8452</v>
      </c>
      <c r="T1788" s="227"/>
      <c r="U1788" s="227"/>
      <c r="V1788" s="227"/>
      <c r="W1788" s="227"/>
      <c r="X1788" s="228"/>
      <c r="Y1788" t="s">
        <v>8337</v>
      </c>
      <c r="Z1788">
        <v>1845101021</v>
      </c>
      <c r="AA1788" t="s">
        <v>8297</v>
      </c>
      <c r="AB1788" s="233" t="str">
        <f>_xlfn.IFNA(IF(Table[[#This Row],[Programme Partner]]&lt;&gt;Table[[#This Row],[Implementing Partner]],CONCATENATE(Table[[#This Row],[Programme Partner]],"-",Table[[#This Row],[Implementing Partner]]),Table[[#This Row],[Programme Partner]]),"")</f>
        <v>DSK</v>
      </c>
    </row>
    <row r="1789" spans="1:28" ht="14.4" customHeight="1">
      <c r="A1789" s="183">
        <v>1954</v>
      </c>
      <c r="B1789" s="224" t="s">
        <v>5087</v>
      </c>
      <c r="C1789" s="225" t="s">
        <v>5087</v>
      </c>
      <c r="D1789" s="226" t="s">
        <v>5148</v>
      </c>
      <c r="E1789" s="215" t="s">
        <v>27</v>
      </c>
      <c r="F1789" s="224" t="s">
        <v>8012</v>
      </c>
      <c r="G1789" s="195" t="s">
        <v>8585</v>
      </c>
      <c r="H1789" s="224" t="str">
        <f>IFERROR(VLOOKUP(Table[[#This Row],[Activity Details of Assistance]],WHAT!E:F,2,FALSE),"")</f>
        <v xml:space="preserve"># of door </v>
      </c>
      <c r="I1789" s="224"/>
      <c r="J1789">
        <v>184</v>
      </c>
      <c r="K1789" t="s">
        <v>8280</v>
      </c>
      <c r="L1789" s="219" t="s">
        <v>13</v>
      </c>
      <c r="M1789" t="s">
        <v>14</v>
      </c>
      <c r="N1789" t="s">
        <v>309</v>
      </c>
      <c r="O1789" t="s">
        <v>1606</v>
      </c>
      <c r="P1789" t="s">
        <v>4672</v>
      </c>
      <c r="Q1789" s="236">
        <v>44681</v>
      </c>
      <c r="R1789" s="236">
        <v>44805</v>
      </c>
      <c r="S1789" t="s">
        <v>8452</v>
      </c>
      <c r="T1789" s="227"/>
      <c r="U1789" s="227"/>
      <c r="V1789" s="227"/>
      <c r="W1789" s="227"/>
      <c r="X1789" s="228"/>
      <c r="Y1789" t="s">
        <v>8337</v>
      </c>
      <c r="Z1789">
        <v>1845101021</v>
      </c>
      <c r="AA1789" t="s">
        <v>8297</v>
      </c>
      <c r="AB1789" s="233" t="str">
        <f>_xlfn.IFNA(IF(Table[[#This Row],[Programme Partner]]&lt;&gt;Table[[#This Row],[Implementing Partner]],CONCATENATE(Table[[#This Row],[Programme Partner]],"-",Table[[#This Row],[Implementing Partner]]),Table[[#This Row],[Programme Partner]]),"")</f>
        <v>DSK</v>
      </c>
    </row>
    <row r="1790" spans="1:28" ht="14.4" customHeight="1">
      <c r="A1790" s="183">
        <v>1955</v>
      </c>
      <c r="B1790" s="224" t="s">
        <v>5148</v>
      </c>
      <c r="C1790" s="225" t="s">
        <v>5184</v>
      </c>
      <c r="D1790" s="226" t="s">
        <v>5148</v>
      </c>
      <c r="E1790" s="215" t="s">
        <v>27</v>
      </c>
      <c r="F1790" s="224" t="s">
        <v>8012</v>
      </c>
      <c r="G1790" s="195" t="s">
        <v>8585</v>
      </c>
      <c r="H1790" s="224" t="str">
        <f>IFERROR(VLOOKUP(Table[[#This Row],[Activity Details of Assistance]],WHAT!E:F,2,FALSE),"")</f>
        <v xml:space="preserve"># of door </v>
      </c>
      <c r="I1790" s="224"/>
      <c r="J1790">
        <v>34</v>
      </c>
      <c r="K1790" t="s">
        <v>8280</v>
      </c>
      <c r="L1790" s="219" t="s">
        <v>13</v>
      </c>
      <c r="M1790" t="s">
        <v>14</v>
      </c>
      <c r="N1790" t="s">
        <v>309</v>
      </c>
      <c r="O1790" t="s">
        <v>1606</v>
      </c>
      <c r="P1790" t="s">
        <v>5868</v>
      </c>
      <c r="Q1790" s="236">
        <v>44681</v>
      </c>
      <c r="R1790" s="236">
        <v>44652</v>
      </c>
      <c r="S1790" t="s">
        <v>8452</v>
      </c>
      <c r="T1790" s="227"/>
      <c r="U1790" s="227"/>
      <c r="V1790" s="227"/>
      <c r="W1790" s="227"/>
      <c r="X1790" s="228"/>
      <c r="Y1790" t="s">
        <v>8471</v>
      </c>
      <c r="Z1790">
        <v>1683360887</v>
      </c>
      <c r="AA1790" t="s">
        <v>8312</v>
      </c>
      <c r="AB1790" s="233" t="str">
        <f>_xlfn.IFNA(IF(Table[[#This Row],[Programme Partner]]&lt;&gt;Table[[#This Row],[Implementing Partner]],CONCATENATE(Table[[#This Row],[Programme Partner]],"-",Table[[#This Row],[Implementing Partner]]),Table[[#This Row],[Programme Partner]]),"")</f>
        <v>IOM-NGOF</v>
      </c>
    </row>
    <row r="1791" spans="1:28" ht="14.4" customHeight="1">
      <c r="A1791" s="183">
        <v>1956</v>
      </c>
      <c r="B1791" s="224" t="s">
        <v>5148</v>
      </c>
      <c r="C1791" s="225" t="s">
        <v>5238</v>
      </c>
      <c r="D1791" s="226" t="s">
        <v>8324</v>
      </c>
      <c r="E1791" s="215" t="s">
        <v>27</v>
      </c>
      <c r="F1791" s="224" t="s">
        <v>8013</v>
      </c>
      <c r="G1791" t="s">
        <v>8314</v>
      </c>
      <c r="H1791" s="224" t="str">
        <f>IFERROR(VLOOKUP(Table[[#This Row],[Activity Details of Assistance]],WHAT!E:F,2,FALSE),"")</f>
        <v># of HP sessions at HH level</v>
      </c>
      <c r="I1791" s="224"/>
      <c r="J1791">
        <v>26</v>
      </c>
      <c r="K1791" t="s">
        <v>8280</v>
      </c>
      <c r="L1791" s="219" t="s">
        <v>13</v>
      </c>
      <c r="M1791" t="s">
        <v>14</v>
      </c>
      <c r="N1791" t="s">
        <v>309</v>
      </c>
      <c r="O1791" t="s">
        <v>1606</v>
      </c>
      <c r="P1791" t="s">
        <v>4656</v>
      </c>
      <c r="Q1791" s="236">
        <v>44681</v>
      </c>
      <c r="R1791" s="236">
        <v>44805</v>
      </c>
      <c r="S1791" t="s">
        <v>8452</v>
      </c>
      <c r="T1791" s="227"/>
      <c r="U1791" s="227"/>
      <c r="V1791" s="227"/>
      <c r="W1791" s="227"/>
      <c r="X1791" s="228"/>
      <c r="Y1791" t="s">
        <v>8335</v>
      </c>
      <c r="Z1791">
        <v>1840742077</v>
      </c>
      <c r="AA1791" t="s">
        <v>8336</v>
      </c>
      <c r="AB1791" s="233" t="str">
        <f>_xlfn.IFNA(IF(Table[[#This Row],[Programme Partner]]&lt;&gt;Table[[#This Row],[Implementing Partner]],CONCATENATE(Table[[#This Row],[Programme Partner]],"-",Table[[#This Row],[Implementing Partner]]),Table[[#This Row],[Programme Partner]]),"")</f>
        <v>IOM-SHED</v>
      </c>
    </row>
    <row r="1792" spans="1:28" ht="14.4" customHeight="1">
      <c r="A1792" s="183">
        <v>1957</v>
      </c>
      <c r="B1792" s="224" t="s">
        <v>5148</v>
      </c>
      <c r="C1792" s="225" t="s">
        <v>5238</v>
      </c>
      <c r="D1792" s="226" t="s">
        <v>8324</v>
      </c>
      <c r="E1792" s="215" t="s">
        <v>27</v>
      </c>
      <c r="F1792" s="224" t="s">
        <v>8013</v>
      </c>
      <c r="G1792" t="s">
        <v>8360</v>
      </c>
      <c r="H1792" s="224" t="str">
        <f>IFERROR(VLOOKUP(Table[[#This Row],[Activity Details of Assistance]],WHAT!E:F,2,FALSE),"")</f>
        <v># of household</v>
      </c>
      <c r="I1792" s="224"/>
      <c r="J1792">
        <v>395</v>
      </c>
      <c r="K1792" t="s">
        <v>8280</v>
      </c>
      <c r="L1792" s="219" t="s">
        <v>13</v>
      </c>
      <c r="M1792" t="s">
        <v>14</v>
      </c>
      <c r="N1792" t="s">
        <v>309</v>
      </c>
      <c r="O1792" t="s">
        <v>1606</v>
      </c>
      <c r="P1792" t="s">
        <v>4656</v>
      </c>
      <c r="Q1792" s="236">
        <v>44681</v>
      </c>
      <c r="R1792" s="236">
        <v>44805</v>
      </c>
      <c r="S1792" t="s">
        <v>8452</v>
      </c>
      <c r="T1792" s="227"/>
      <c r="U1792" s="227"/>
      <c r="V1792" s="227"/>
      <c r="W1792" s="227"/>
      <c r="X1792" s="228" t="s">
        <v>8536</v>
      </c>
      <c r="Y1792" t="s">
        <v>8335</v>
      </c>
      <c r="Z1792">
        <v>1840742077</v>
      </c>
      <c r="AA1792" t="s">
        <v>8336</v>
      </c>
      <c r="AB1792" s="233" t="str">
        <f>_xlfn.IFNA(IF(Table[[#This Row],[Programme Partner]]&lt;&gt;Table[[#This Row],[Implementing Partner]],CONCATENATE(Table[[#This Row],[Programme Partner]],"-",Table[[#This Row],[Implementing Partner]]),Table[[#This Row],[Programme Partner]]),"")</f>
        <v>IOM-SHED</v>
      </c>
    </row>
    <row r="1793" spans="1:28" ht="14.4" customHeight="1">
      <c r="A1793" s="183">
        <v>1958</v>
      </c>
      <c r="B1793" s="224" t="s">
        <v>5148</v>
      </c>
      <c r="C1793" s="225" t="s">
        <v>5238</v>
      </c>
      <c r="D1793" s="226" t="s">
        <v>8324</v>
      </c>
      <c r="E1793" s="215" t="s">
        <v>27</v>
      </c>
      <c r="F1793" s="224" t="s">
        <v>8014</v>
      </c>
      <c r="G1793" t="s">
        <v>8358</v>
      </c>
      <c r="H1793" s="224" t="str">
        <f>IFERROR(VLOOKUP(Table[[#This Row],[Activity Details of Assistance]],WHAT!E:F,2,FALSE),"")</f>
        <v># of campaign per camp </v>
      </c>
      <c r="I1793" s="224"/>
      <c r="J1793">
        <v>1</v>
      </c>
      <c r="K1793" t="s">
        <v>8280</v>
      </c>
      <c r="L1793" s="219" t="s">
        <v>13</v>
      </c>
      <c r="M1793" t="s">
        <v>14</v>
      </c>
      <c r="N1793" t="s">
        <v>309</v>
      </c>
      <c r="O1793" t="s">
        <v>1606</v>
      </c>
      <c r="P1793" t="s">
        <v>4656</v>
      </c>
      <c r="Q1793" s="236">
        <v>44681</v>
      </c>
      <c r="R1793" s="236">
        <v>44805</v>
      </c>
      <c r="S1793" t="s">
        <v>8452</v>
      </c>
      <c r="T1793" s="227"/>
      <c r="U1793" s="227"/>
      <c r="V1793" s="227"/>
      <c r="W1793" s="227"/>
      <c r="X1793" s="228"/>
      <c r="Y1793" t="s">
        <v>8335</v>
      </c>
      <c r="Z1793">
        <v>1840742077</v>
      </c>
      <c r="AA1793" t="s">
        <v>8336</v>
      </c>
      <c r="AB1793" s="233" t="str">
        <f>_xlfn.IFNA(IF(Table[[#This Row],[Programme Partner]]&lt;&gt;Table[[#This Row],[Implementing Partner]],CONCATENATE(Table[[#This Row],[Programme Partner]],"-",Table[[#This Row],[Implementing Partner]]),Table[[#This Row],[Programme Partner]]),"")</f>
        <v>IOM-SHED</v>
      </c>
    </row>
    <row r="1794" spans="1:28" ht="14.4" customHeight="1">
      <c r="A1794" s="183">
        <v>1959</v>
      </c>
      <c r="B1794" s="224" t="s">
        <v>5148</v>
      </c>
      <c r="C1794" s="225" t="s">
        <v>5238</v>
      </c>
      <c r="D1794" s="226" t="s">
        <v>8514</v>
      </c>
      <c r="E1794" s="215" t="s">
        <v>27</v>
      </c>
      <c r="F1794" s="224" t="s">
        <v>8011</v>
      </c>
      <c r="G1794" s="195" t="s">
        <v>8584</v>
      </c>
      <c r="H1794" s="224" t="str">
        <f>IFERROR(VLOOKUP(Table[[#This Row],[Activity Details of Assistance]],WHAT!E:F,2,FALSE),"")</f>
        <v># of tube well</v>
      </c>
      <c r="I1794" s="224"/>
      <c r="J1794">
        <v>71</v>
      </c>
      <c r="K1794" t="s">
        <v>8280</v>
      </c>
      <c r="L1794" s="219" t="s">
        <v>13</v>
      </c>
      <c r="M1794" t="s">
        <v>14</v>
      </c>
      <c r="N1794" t="s">
        <v>309</v>
      </c>
      <c r="O1794" t="s">
        <v>1606</v>
      </c>
      <c r="P1794" t="s">
        <v>6479</v>
      </c>
      <c r="Q1794" s="236">
        <v>44681</v>
      </c>
      <c r="R1794" s="236">
        <v>44896</v>
      </c>
      <c r="S1794" t="s">
        <v>8452</v>
      </c>
      <c r="T1794" s="227"/>
      <c r="U1794" s="227"/>
      <c r="V1794" s="227"/>
      <c r="W1794" s="227"/>
      <c r="X1794" s="228"/>
      <c r="Y1794" t="s">
        <v>8335</v>
      </c>
      <c r="Z1794">
        <v>1840742077</v>
      </c>
      <c r="AA1794" t="s">
        <v>8336</v>
      </c>
      <c r="AB1794" s="233" t="str">
        <f>_xlfn.IFNA(IF(Table[[#This Row],[Programme Partner]]&lt;&gt;Table[[#This Row],[Implementing Partner]],CONCATENATE(Table[[#This Row],[Programme Partner]],"-",Table[[#This Row],[Implementing Partner]]),Table[[#This Row],[Programme Partner]]),"")</f>
        <v>IOM-SHED</v>
      </c>
    </row>
    <row r="1795" spans="1:28" ht="14.4" customHeight="1">
      <c r="A1795" s="183">
        <v>1960</v>
      </c>
      <c r="B1795" s="224" t="s">
        <v>5275</v>
      </c>
      <c r="C1795" s="225" t="s">
        <v>5033</v>
      </c>
      <c r="D1795" s="226" t="s">
        <v>5275</v>
      </c>
      <c r="E1795" s="215" t="s">
        <v>27</v>
      </c>
      <c r="F1795" s="224" t="s">
        <v>8012</v>
      </c>
      <c r="G1795" s="195" t="s">
        <v>8585</v>
      </c>
      <c r="H1795" s="224" t="str">
        <f>IFERROR(VLOOKUP(Table[[#This Row],[Activity Details of Assistance]],WHAT!E:F,2,FALSE),"")</f>
        <v xml:space="preserve"># of door </v>
      </c>
      <c r="I1795" s="224"/>
      <c r="J1795">
        <v>2</v>
      </c>
      <c r="K1795" t="s">
        <v>8280</v>
      </c>
      <c r="L1795" s="219" t="s">
        <v>13</v>
      </c>
      <c r="M1795" t="s">
        <v>14</v>
      </c>
      <c r="N1795" t="s">
        <v>309</v>
      </c>
      <c r="O1795" t="s">
        <v>1606</v>
      </c>
      <c r="P1795" t="s">
        <v>4659</v>
      </c>
      <c r="Q1795" s="236">
        <v>44681</v>
      </c>
      <c r="R1795" s="236">
        <v>44958</v>
      </c>
      <c r="S1795" t="s">
        <v>8452</v>
      </c>
      <c r="T1795" s="227"/>
      <c r="U1795" s="227"/>
      <c r="V1795" s="227"/>
      <c r="W1795" s="227"/>
      <c r="X1795" s="228"/>
      <c r="Y1795" t="s">
        <v>8519</v>
      </c>
      <c r="Z1795">
        <v>1847456486</v>
      </c>
      <c r="AA1795" t="s">
        <v>8520</v>
      </c>
      <c r="AB1795" s="233" t="str">
        <f>_xlfn.IFNA(IF(Table[[#This Row],[Programme Partner]]&lt;&gt;Table[[#This Row],[Implementing Partner]],CONCATENATE(Table[[#This Row],[Programme Partner]],"-",Table[[#This Row],[Implementing Partner]]),Table[[#This Row],[Programme Partner]]),"")</f>
        <v>UNICEF-BRAC</v>
      </c>
    </row>
    <row r="1796" spans="1:28" ht="14.4" customHeight="1">
      <c r="A1796" s="183">
        <v>1961</v>
      </c>
      <c r="B1796" s="224" t="s">
        <v>5148</v>
      </c>
      <c r="C1796" s="225" t="s">
        <v>8341</v>
      </c>
      <c r="D1796" s="226" t="s">
        <v>5148</v>
      </c>
      <c r="E1796" s="215" t="s">
        <v>27</v>
      </c>
      <c r="F1796" s="224" t="s">
        <v>8012</v>
      </c>
      <c r="G1796" s="195" t="s">
        <v>8585</v>
      </c>
      <c r="H1796" s="224" t="str">
        <f>IFERROR(VLOOKUP(Table[[#This Row],[Activity Details of Assistance]],WHAT!E:F,2,FALSE),"")</f>
        <v xml:space="preserve"># of door </v>
      </c>
      <c r="I1796" s="224"/>
      <c r="J1796">
        <v>29</v>
      </c>
      <c r="K1796" t="s">
        <v>8280</v>
      </c>
      <c r="L1796" s="219" t="s">
        <v>13</v>
      </c>
      <c r="M1796" t="s">
        <v>14</v>
      </c>
      <c r="N1796" t="s">
        <v>309</v>
      </c>
      <c r="O1796" t="s">
        <v>1606</v>
      </c>
      <c r="P1796" t="s">
        <v>4654</v>
      </c>
      <c r="Q1796" s="236">
        <v>44681</v>
      </c>
      <c r="R1796" s="236">
        <v>44805</v>
      </c>
      <c r="S1796" t="s">
        <v>8452</v>
      </c>
      <c r="T1796" s="227"/>
      <c r="U1796" s="227"/>
      <c r="V1796" s="227"/>
      <c r="W1796" s="227"/>
      <c r="X1796" s="228"/>
      <c r="Y1796" t="s">
        <v>8340</v>
      </c>
      <c r="Z1796">
        <v>1849719196</v>
      </c>
      <c r="AA1796" t="s">
        <v>8290</v>
      </c>
      <c r="AB1796" s="233" t="str">
        <f>_xlfn.IFNA(IF(Table[[#This Row],[Programme Partner]]&lt;&gt;Table[[#This Row],[Implementing Partner]],CONCATENATE(Table[[#This Row],[Programme Partner]],"-",Table[[#This Row],[Implementing Partner]]),Table[[#This Row],[Programme Partner]]),"")</f>
        <v>IOM-SHUSHILAN</v>
      </c>
    </row>
    <row r="1797" spans="1:28" ht="14.4" customHeight="1">
      <c r="A1797" s="183">
        <v>1962</v>
      </c>
      <c r="B1797" s="224" t="s">
        <v>8526</v>
      </c>
      <c r="C1797" s="225" t="s">
        <v>8526</v>
      </c>
      <c r="D1797" s="197" t="s">
        <v>5058</v>
      </c>
      <c r="E1797" s="215" t="s">
        <v>27</v>
      </c>
      <c r="F1797" s="224" t="s">
        <v>8012</v>
      </c>
      <c r="G1797" s="195" t="s">
        <v>8585</v>
      </c>
      <c r="H1797" s="224" t="str">
        <f>IFERROR(VLOOKUP(Table[[#This Row],[Activity Details of Assistance]],WHAT!E:F,2,FALSE),"")</f>
        <v xml:space="preserve"># of door </v>
      </c>
      <c r="I1797" s="224"/>
      <c r="J1797">
        <v>50</v>
      </c>
      <c r="K1797" t="s">
        <v>8280</v>
      </c>
      <c r="L1797" s="219" t="s">
        <v>13</v>
      </c>
      <c r="M1797" t="s">
        <v>14</v>
      </c>
      <c r="N1797" t="s">
        <v>309</v>
      </c>
      <c r="O1797" t="s">
        <v>1606</v>
      </c>
      <c r="P1797" t="s">
        <v>6478</v>
      </c>
      <c r="Q1797" s="236">
        <v>44681</v>
      </c>
      <c r="R1797" s="236">
        <v>44713</v>
      </c>
      <c r="S1797" t="s">
        <v>8452</v>
      </c>
      <c r="T1797" s="227"/>
      <c r="U1797" s="227"/>
      <c r="V1797" s="227"/>
      <c r="W1797" s="227"/>
      <c r="X1797" s="228"/>
      <c r="Y1797" t="s">
        <v>8428</v>
      </c>
      <c r="Z1797">
        <v>1882052535</v>
      </c>
      <c r="AA1797" t="s">
        <v>8517</v>
      </c>
      <c r="AB1797" s="233" t="str">
        <f>_xlfn.IFNA(IF(Table[[#This Row],[Programme Partner]]&lt;&gt;Table[[#This Row],[Implementing Partner]],CONCATENATE(Table[[#This Row],[Programme Partner]],"-",Table[[#This Row],[Implementing Partner]]),Table[[#This Row],[Programme Partner]]),"")</f>
        <v>Green Hill</v>
      </c>
    </row>
    <row r="1798" spans="1:28" ht="14.4" customHeight="1">
      <c r="A1798" s="183">
        <v>1963</v>
      </c>
      <c r="B1798" s="224" t="s">
        <v>8526</v>
      </c>
      <c r="C1798" s="225" t="s">
        <v>8526</v>
      </c>
      <c r="D1798" s="197" t="s">
        <v>5058</v>
      </c>
      <c r="E1798" s="215" t="s">
        <v>27</v>
      </c>
      <c r="F1798" s="224" t="s">
        <v>8012</v>
      </c>
      <c r="G1798" s="195" t="s">
        <v>8585</v>
      </c>
      <c r="H1798" s="224" t="str">
        <f>IFERROR(VLOOKUP(Table[[#This Row],[Activity Details of Assistance]],WHAT!E:F,2,FALSE),"")</f>
        <v xml:space="preserve"># of door </v>
      </c>
      <c r="I1798" s="224"/>
      <c r="J1798">
        <v>24</v>
      </c>
      <c r="K1798" t="s">
        <v>8280</v>
      </c>
      <c r="L1798" s="219" t="s">
        <v>13</v>
      </c>
      <c r="M1798" t="s">
        <v>14</v>
      </c>
      <c r="N1798" t="s">
        <v>309</v>
      </c>
      <c r="O1798" t="s">
        <v>1606</v>
      </c>
      <c r="P1798" t="s">
        <v>6386</v>
      </c>
      <c r="Q1798" s="236">
        <v>44681</v>
      </c>
      <c r="R1798" s="236">
        <v>44713</v>
      </c>
      <c r="S1798" t="s">
        <v>8452</v>
      </c>
      <c r="T1798" s="227"/>
      <c r="U1798" s="227"/>
      <c r="V1798" s="227"/>
      <c r="W1798" s="227"/>
      <c r="X1798" s="228"/>
      <c r="Y1798" t="s">
        <v>8428</v>
      </c>
      <c r="Z1798">
        <v>1882052535</v>
      </c>
      <c r="AA1798" t="s">
        <v>8517</v>
      </c>
      <c r="AB1798" s="233" t="str">
        <f>_xlfn.IFNA(IF(Table[[#This Row],[Programme Partner]]&lt;&gt;Table[[#This Row],[Implementing Partner]],CONCATENATE(Table[[#This Row],[Programme Partner]],"-",Table[[#This Row],[Implementing Partner]]),Table[[#This Row],[Programme Partner]]),"")</f>
        <v>Green Hill</v>
      </c>
    </row>
    <row r="1799" spans="1:28" ht="14.4" customHeight="1">
      <c r="A1799" s="183">
        <v>1964</v>
      </c>
      <c r="B1799" s="224" t="s">
        <v>8526</v>
      </c>
      <c r="C1799" s="225" t="s">
        <v>8526</v>
      </c>
      <c r="D1799" s="197" t="s">
        <v>5058</v>
      </c>
      <c r="E1799" s="215" t="s">
        <v>27</v>
      </c>
      <c r="F1799" s="224" t="s">
        <v>8012</v>
      </c>
      <c r="G1799" s="195" t="s">
        <v>8585</v>
      </c>
      <c r="H1799" s="224" t="str">
        <f>IFERROR(VLOOKUP(Table[[#This Row],[Activity Details of Assistance]],WHAT!E:F,2,FALSE),"")</f>
        <v xml:space="preserve"># of door </v>
      </c>
      <c r="I1799" s="224"/>
      <c r="J1799">
        <v>19</v>
      </c>
      <c r="K1799" t="s">
        <v>8280</v>
      </c>
      <c r="L1799" s="219" t="s">
        <v>13</v>
      </c>
      <c r="M1799" t="s">
        <v>14</v>
      </c>
      <c r="N1799" t="s">
        <v>309</v>
      </c>
      <c r="O1799" t="s">
        <v>1606</v>
      </c>
      <c r="P1799" t="s">
        <v>4668</v>
      </c>
      <c r="Q1799" s="236">
        <v>44681</v>
      </c>
      <c r="R1799" s="236">
        <v>44713</v>
      </c>
      <c r="S1799" t="s">
        <v>8452</v>
      </c>
      <c r="T1799" s="227"/>
      <c r="U1799" s="227"/>
      <c r="V1799" s="227"/>
      <c r="W1799" s="227"/>
      <c r="X1799" s="228"/>
      <c r="Y1799" t="s">
        <v>8428</v>
      </c>
      <c r="Z1799">
        <v>1882052535</v>
      </c>
      <c r="AA1799" t="s">
        <v>8517</v>
      </c>
      <c r="AB1799" s="233" t="str">
        <f>_xlfn.IFNA(IF(Table[[#This Row],[Programme Partner]]&lt;&gt;Table[[#This Row],[Implementing Partner]],CONCATENATE(Table[[#This Row],[Programme Partner]],"-",Table[[#This Row],[Implementing Partner]]),Table[[#This Row],[Programme Partner]]),"")</f>
        <v>Green Hill</v>
      </c>
    </row>
    <row r="1800" spans="1:28" ht="14.4" customHeight="1">
      <c r="A1800" s="183">
        <v>1965</v>
      </c>
      <c r="B1800" s="224" t="s">
        <v>5148</v>
      </c>
      <c r="C1800" s="225" t="s">
        <v>5238</v>
      </c>
      <c r="D1800" s="226" t="s">
        <v>8514</v>
      </c>
      <c r="E1800" s="215" t="s">
        <v>27</v>
      </c>
      <c r="F1800" s="224" t="s">
        <v>8013</v>
      </c>
      <c r="G1800" t="s">
        <v>8314</v>
      </c>
      <c r="H1800" s="224" t="str">
        <f>IFERROR(VLOOKUP(Table[[#This Row],[Activity Details of Assistance]],WHAT!E:F,2,FALSE),"")</f>
        <v># of HP sessions at HH level</v>
      </c>
      <c r="I1800" s="224"/>
      <c r="J1800">
        <v>117</v>
      </c>
      <c r="K1800" t="s">
        <v>8280</v>
      </c>
      <c r="L1800" s="219" t="s">
        <v>13</v>
      </c>
      <c r="M1800" t="s">
        <v>14</v>
      </c>
      <c r="N1800" t="s">
        <v>309</v>
      </c>
      <c r="O1800" t="s">
        <v>1606</v>
      </c>
      <c r="P1800" t="s">
        <v>6479</v>
      </c>
      <c r="Q1800" s="236">
        <v>44681</v>
      </c>
      <c r="R1800" s="236">
        <v>44896</v>
      </c>
      <c r="S1800" t="s">
        <v>8452</v>
      </c>
      <c r="T1800" s="227"/>
      <c r="U1800" s="227"/>
      <c r="V1800" s="227"/>
      <c r="W1800" s="227"/>
      <c r="X1800" s="228"/>
      <c r="Y1800" t="s">
        <v>8335</v>
      </c>
      <c r="Z1800">
        <v>1840742077</v>
      </c>
      <c r="AA1800" t="s">
        <v>8336</v>
      </c>
      <c r="AB1800" s="233" t="str">
        <f>_xlfn.IFNA(IF(Table[[#This Row],[Programme Partner]]&lt;&gt;Table[[#This Row],[Implementing Partner]],CONCATENATE(Table[[#This Row],[Programme Partner]],"-",Table[[#This Row],[Implementing Partner]]),Table[[#This Row],[Programme Partner]]),"")</f>
        <v>IOM-SHED</v>
      </c>
    </row>
    <row r="1801" spans="1:28" ht="14.4" customHeight="1">
      <c r="A1801" s="183">
        <v>1966</v>
      </c>
      <c r="B1801" s="224" t="s">
        <v>5148</v>
      </c>
      <c r="C1801" s="225" t="s">
        <v>5238</v>
      </c>
      <c r="D1801" s="226" t="s">
        <v>8514</v>
      </c>
      <c r="E1801" s="215" t="s">
        <v>27</v>
      </c>
      <c r="F1801" s="224" t="s">
        <v>8014</v>
      </c>
      <c r="G1801" t="s">
        <v>8358</v>
      </c>
      <c r="H1801" s="224" t="str">
        <f>IFERROR(VLOOKUP(Table[[#This Row],[Activity Details of Assistance]],WHAT!E:F,2,FALSE),"")</f>
        <v># of campaign per camp </v>
      </c>
      <c r="I1801" s="224"/>
      <c r="J1801">
        <v>17</v>
      </c>
      <c r="K1801" t="s">
        <v>8280</v>
      </c>
      <c r="L1801" s="219" t="s">
        <v>13</v>
      </c>
      <c r="M1801" t="s">
        <v>14</v>
      </c>
      <c r="N1801" t="s">
        <v>309</v>
      </c>
      <c r="O1801" t="s">
        <v>1606</v>
      </c>
      <c r="P1801" t="s">
        <v>6479</v>
      </c>
      <c r="Q1801" s="236">
        <v>44681</v>
      </c>
      <c r="R1801" s="236">
        <v>44896</v>
      </c>
      <c r="S1801" t="s">
        <v>8452</v>
      </c>
      <c r="T1801" s="227"/>
      <c r="U1801" s="227"/>
      <c r="V1801" s="227"/>
      <c r="W1801" s="227"/>
      <c r="X1801" s="228"/>
      <c r="Y1801" t="s">
        <v>8335</v>
      </c>
      <c r="Z1801">
        <v>1840742077</v>
      </c>
      <c r="AA1801" t="s">
        <v>8336</v>
      </c>
      <c r="AB1801" s="233" t="str">
        <f>_xlfn.IFNA(IF(Table[[#This Row],[Programme Partner]]&lt;&gt;Table[[#This Row],[Implementing Partner]],CONCATENATE(Table[[#This Row],[Programme Partner]],"-",Table[[#This Row],[Implementing Partner]]),Table[[#This Row],[Programme Partner]]),"")</f>
        <v>IOM-SHED</v>
      </c>
    </row>
    <row r="1802" spans="1:28" ht="14.4" customHeight="1">
      <c r="A1802" s="183">
        <v>1967</v>
      </c>
      <c r="B1802" s="224" t="s">
        <v>5148</v>
      </c>
      <c r="C1802" s="225" t="s">
        <v>5238</v>
      </c>
      <c r="D1802" s="226" t="s">
        <v>8324</v>
      </c>
      <c r="E1802" s="215" t="s">
        <v>27</v>
      </c>
      <c r="F1802" s="224" t="s">
        <v>8011</v>
      </c>
      <c r="G1802" s="195" t="s">
        <v>8584</v>
      </c>
      <c r="H1802" s="224" t="str">
        <f>IFERROR(VLOOKUP(Table[[#This Row],[Activity Details of Assistance]],WHAT!E:F,2,FALSE),"")</f>
        <v># of tube well</v>
      </c>
      <c r="I1802" s="224"/>
      <c r="J1802">
        <v>55</v>
      </c>
      <c r="K1802" t="s">
        <v>8280</v>
      </c>
      <c r="L1802" s="219" t="s">
        <v>13</v>
      </c>
      <c r="M1802" t="s">
        <v>14</v>
      </c>
      <c r="N1802" t="s">
        <v>309</v>
      </c>
      <c r="O1802" t="s">
        <v>1606</v>
      </c>
      <c r="P1802" t="s">
        <v>4678</v>
      </c>
      <c r="Q1802" s="236">
        <v>44681</v>
      </c>
      <c r="R1802" s="236">
        <v>44805</v>
      </c>
      <c r="S1802" t="s">
        <v>8452</v>
      </c>
      <c r="T1802" s="227"/>
      <c r="U1802" s="227"/>
      <c r="V1802" s="227"/>
      <c r="W1802" s="227"/>
      <c r="X1802" s="228"/>
      <c r="Y1802" t="s">
        <v>8335</v>
      </c>
      <c r="Z1802">
        <v>1840742077</v>
      </c>
      <c r="AA1802" t="s">
        <v>8336</v>
      </c>
      <c r="AB1802" s="233" t="str">
        <f>_xlfn.IFNA(IF(Table[[#This Row],[Programme Partner]]&lt;&gt;Table[[#This Row],[Implementing Partner]],CONCATENATE(Table[[#This Row],[Programme Partner]],"-",Table[[#This Row],[Implementing Partner]]),Table[[#This Row],[Programme Partner]]),"")</f>
        <v>IOM-SHED</v>
      </c>
    </row>
    <row r="1803" spans="1:28" ht="14.4" customHeight="1">
      <c r="A1803" s="183">
        <v>1968</v>
      </c>
      <c r="B1803" s="224" t="s">
        <v>5275</v>
      </c>
      <c r="C1803" s="225" t="s">
        <v>5087</v>
      </c>
      <c r="D1803" s="226" t="s">
        <v>5275</v>
      </c>
      <c r="E1803" s="215" t="s">
        <v>27</v>
      </c>
      <c r="F1803" s="224" t="s">
        <v>8012</v>
      </c>
      <c r="G1803" s="195" t="s">
        <v>8585</v>
      </c>
      <c r="H1803" s="224" t="str">
        <f>IFERROR(VLOOKUP(Table[[#This Row],[Activity Details of Assistance]],WHAT!E:F,2,FALSE),"")</f>
        <v xml:space="preserve"># of door </v>
      </c>
      <c r="I1803" s="224"/>
      <c r="J1803">
        <v>35</v>
      </c>
      <c r="K1803" t="s">
        <v>8280</v>
      </c>
      <c r="L1803" s="219" t="s">
        <v>13</v>
      </c>
      <c r="M1803" t="s">
        <v>14</v>
      </c>
      <c r="N1803" t="s">
        <v>307</v>
      </c>
      <c r="O1803" t="s">
        <v>1603</v>
      </c>
      <c r="P1803" t="s">
        <v>4685</v>
      </c>
      <c r="Q1803" s="236">
        <v>44681</v>
      </c>
      <c r="R1803" s="236">
        <v>44958</v>
      </c>
      <c r="S1803" t="s">
        <v>8452</v>
      </c>
      <c r="T1803" s="227"/>
      <c r="U1803" s="227"/>
      <c r="V1803" s="227"/>
      <c r="W1803" s="227"/>
      <c r="X1803" s="228"/>
      <c r="Y1803" t="s">
        <v>8338</v>
      </c>
      <c r="Z1803">
        <v>1757266614</v>
      </c>
      <c r="AA1803" t="s">
        <v>8339</v>
      </c>
      <c r="AB1803" s="233" t="str">
        <f>_xlfn.IFNA(IF(Table[[#This Row],[Programme Partner]]&lt;&gt;Table[[#This Row],[Implementing Partner]],CONCATENATE(Table[[#This Row],[Programme Partner]],"-",Table[[#This Row],[Implementing Partner]]),Table[[#This Row],[Programme Partner]]),"")</f>
        <v>UNICEF-DSK</v>
      </c>
    </row>
    <row r="1804" spans="1:28" ht="14.4" customHeight="1">
      <c r="A1804" s="183">
        <v>1969</v>
      </c>
      <c r="B1804" s="224" t="s">
        <v>5148</v>
      </c>
      <c r="C1804" s="225" t="s">
        <v>4993</v>
      </c>
      <c r="D1804" s="226" t="s">
        <v>8324</v>
      </c>
      <c r="E1804" s="215" t="s">
        <v>27</v>
      </c>
      <c r="F1804" s="224" t="s">
        <v>8012</v>
      </c>
      <c r="G1804" s="195" t="s">
        <v>8585</v>
      </c>
      <c r="H1804" s="224" t="str">
        <f>IFERROR(VLOOKUP(Table[[#This Row],[Activity Details of Assistance]],WHAT!E:F,2,FALSE),"")</f>
        <v xml:space="preserve"># of door </v>
      </c>
      <c r="I1804" s="224"/>
      <c r="J1804">
        <v>75</v>
      </c>
      <c r="K1804" t="s">
        <v>8280</v>
      </c>
      <c r="L1804" s="219" t="s">
        <v>13</v>
      </c>
      <c r="M1804" t="s">
        <v>14</v>
      </c>
      <c r="N1804" t="s">
        <v>309</v>
      </c>
      <c r="O1804" t="s">
        <v>1606</v>
      </c>
      <c r="P1804" t="s">
        <v>20</v>
      </c>
      <c r="Q1804" s="236">
        <v>44681</v>
      </c>
      <c r="R1804" s="236">
        <v>44805</v>
      </c>
      <c r="S1804" t="s">
        <v>8452</v>
      </c>
      <c r="T1804" s="227"/>
      <c r="U1804" s="227"/>
      <c r="V1804" s="227"/>
      <c r="W1804" s="227"/>
      <c r="X1804" s="228"/>
      <c r="Y1804" t="s">
        <v>8309</v>
      </c>
      <c r="Z1804">
        <v>1813213381</v>
      </c>
      <c r="AA1804" t="s">
        <v>8285</v>
      </c>
      <c r="AB1804" s="233" t="str">
        <f>_xlfn.IFNA(IF(Table[[#This Row],[Programme Partner]]&lt;&gt;Table[[#This Row],[Implementing Partner]],CONCATENATE(Table[[#This Row],[Programme Partner]],"-",Table[[#This Row],[Implementing Partner]]),Table[[#This Row],[Programme Partner]]),"")</f>
        <v>IOM-ACF</v>
      </c>
    </row>
    <row r="1805" spans="1:28" ht="14.4" customHeight="1">
      <c r="A1805" s="183">
        <v>1970</v>
      </c>
      <c r="B1805" s="224" t="s">
        <v>5275</v>
      </c>
      <c r="C1805" s="225" t="s">
        <v>5280</v>
      </c>
      <c r="D1805" s="226" t="s">
        <v>5275</v>
      </c>
      <c r="E1805" s="215" t="s">
        <v>27</v>
      </c>
      <c r="F1805" s="224" t="s">
        <v>8012</v>
      </c>
      <c r="G1805" s="195" t="s">
        <v>8585</v>
      </c>
      <c r="H1805" s="224" t="str">
        <f>IFERROR(VLOOKUP(Table[[#This Row],[Activity Details of Assistance]],WHAT!E:F,2,FALSE),"")</f>
        <v xml:space="preserve"># of door </v>
      </c>
      <c r="I1805" s="224"/>
      <c r="J1805">
        <v>148</v>
      </c>
      <c r="K1805" t="s">
        <v>8280</v>
      </c>
      <c r="L1805" s="219" t="s">
        <v>13</v>
      </c>
      <c r="M1805" t="s">
        <v>14</v>
      </c>
      <c r="N1805" t="s">
        <v>309</v>
      </c>
      <c r="O1805" t="s">
        <v>1606</v>
      </c>
      <c r="P1805" t="s">
        <v>6482</v>
      </c>
      <c r="Q1805" s="236">
        <v>44681</v>
      </c>
      <c r="R1805" s="236">
        <v>44682</v>
      </c>
      <c r="S1805" t="s">
        <v>8452</v>
      </c>
      <c r="T1805" s="227"/>
      <c r="U1805" s="227"/>
      <c r="V1805" s="227"/>
      <c r="W1805" s="227"/>
      <c r="X1805" s="228"/>
      <c r="Y1805" t="s">
        <v>8301</v>
      </c>
      <c r="Z1805">
        <v>1686793411</v>
      </c>
      <c r="AA1805" t="s">
        <v>8302</v>
      </c>
      <c r="AB1805" s="233" t="str">
        <f>_xlfn.IFNA(IF(Table[[#This Row],[Programme Partner]]&lt;&gt;Table[[#This Row],[Implementing Partner]],CONCATENATE(Table[[#This Row],[Programme Partner]],"-",Table[[#This Row],[Implementing Partner]]),Table[[#This Row],[Programme Partner]]),"")</f>
        <v>UNICEF-VERC</v>
      </c>
    </row>
    <row r="1806" spans="1:28" ht="14.4" customHeight="1">
      <c r="A1806" s="183">
        <v>1971</v>
      </c>
      <c r="B1806" s="224" t="s">
        <v>5275</v>
      </c>
      <c r="C1806" s="225" t="s">
        <v>5184</v>
      </c>
      <c r="D1806" s="226" t="s">
        <v>5275</v>
      </c>
      <c r="E1806" s="215" t="s">
        <v>27</v>
      </c>
      <c r="F1806" s="224" t="s">
        <v>8012</v>
      </c>
      <c r="G1806" s="195" t="s">
        <v>8585</v>
      </c>
      <c r="H1806" s="224" t="str">
        <f>IFERROR(VLOOKUP(Table[[#This Row],[Activity Details of Assistance]],WHAT!E:F,2,FALSE),"")</f>
        <v xml:space="preserve"># of door </v>
      </c>
      <c r="I1806" s="224"/>
      <c r="J1806">
        <v>35</v>
      </c>
      <c r="K1806" t="s">
        <v>8280</v>
      </c>
      <c r="L1806" s="219" t="s">
        <v>13</v>
      </c>
      <c r="M1806" t="s">
        <v>14</v>
      </c>
      <c r="N1806" t="s">
        <v>309</v>
      </c>
      <c r="O1806" t="s">
        <v>1606</v>
      </c>
      <c r="P1806" t="s">
        <v>6481</v>
      </c>
      <c r="Q1806" s="236">
        <v>44681</v>
      </c>
      <c r="R1806" s="236">
        <v>44927</v>
      </c>
      <c r="S1806" t="s">
        <v>8452</v>
      </c>
      <c r="T1806" s="227"/>
      <c r="U1806" s="227"/>
      <c r="V1806" s="227"/>
      <c r="W1806" s="227"/>
      <c r="X1806" s="228"/>
      <c r="Y1806" t="s">
        <v>8518</v>
      </c>
      <c r="Z1806">
        <v>8801710000000</v>
      </c>
      <c r="AA1806" t="s">
        <v>8289</v>
      </c>
      <c r="AB1806" s="233" t="str">
        <f>_xlfn.IFNA(IF(Table[[#This Row],[Programme Partner]]&lt;&gt;Table[[#This Row],[Implementing Partner]],CONCATENATE(Table[[#This Row],[Programme Partner]],"-",Table[[#This Row],[Implementing Partner]]),Table[[#This Row],[Programme Partner]]),"")</f>
        <v>UNICEF-NGOF</v>
      </c>
    </row>
    <row r="1807" spans="1:28" ht="14.4" customHeight="1">
      <c r="A1807" s="183">
        <v>1972</v>
      </c>
      <c r="B1807" s="224" t="s">
        <v>5148</v>
      </c>
      <c r="C1807" s="225" t="s">
        <v>5238</v>
      </c>
      <c r="D1807" s="226" t="s">
        <v>8324</v>
      </c>
      <c r="E1807" s="215" t="s">
        <v>27</v>
      </c>
      <c r="F1807" s="224" t="s">
        <v>8013</v>
      </c>
      <c r="G1807" s="195" t="s">
        <v>8314</v>
      </c>
      <c r="H1807" s="224" t="str">
        <f>IFERROR(VLOOKUP(Table[[#This Row],[Activity Details of Assistance]],WHAT!E:F,2,FALSE),"")</f>
        <v># of HP sessions at HH level</v>
      </c>
      <c r="I1807" s="224"/>
      <c r="J1807">
        <v>15</v>
      </c>
      <c r="K1807" t="s">
        <v>8280</v>
      </c>
      <c r="L1807" s="219" t="s">
        <v>13</v>
      </c>
      <c r="M1807" t="s">
        <v>14</v>
      </c>
      <c r="N1807" t="s">
        <v>309</v>
      </c>
      <c r="O1807" t="s">
        <v>1606</v>
      </c>
      <c r="P1807" t="s">
        <v>4678</v>
      </c>
      <c r="Q1807" s="236">
        <v>44681</v>
      </c>
      <c r="R1807" s="236">
        <v>44805</v>
      </c>
      <c r="S1807" t="s">
        <v>8452</v>
      </c>
      <c r="T1807" s="227"/>
      <c r="U1807" s="227"/>
      <c r="V1807" s="227"/>
      <c r="W1807" s="227"/>
      <c r="X1807" s="228"/>
      <c r="Y1807" t="s">
        <v>8335</v>
      </c>
      <c r="Z1807">
        <v>1840742077</v>
      </c>
      <c r="AA1807" t="s">
        <v>8336</v>
      </c>
      <c r="AB1807" s="233" t="str">
        <f>_xlfn.IFNA(IF(Table[[#This Row],[Programme Partner]]&lt;&gt;Table[[#This Row],[Implementing Partner]],CONCATENATE(Table[[#This Row],[Programme Partner]],"-",Table[[#This Row],[Implementing Partner]]),Table[[#This Row],[Programme Partner]]),"")</f>
        <v>IOM-SHED</v>
      </c>
    </row>
    <row r="1808" spans="1:28" ht="14.4" customHeight="1">
      <c r="A1808" s="183">
        <v>1973</v>
      </c>
      <c r="B1808" s="224" t="s">
        <v>5148</v>
      </c>
      <c r="C1808" s="225" t="s">
        <v>5238</v>
      </c>
      <c r="D1808" s="226" t="s">
        <v>8324</v>
      </c>
      <c r="E1808" s="215" t="s">
        <v>27</v>
      </c>
      <c r="F1808" s="224" t="s">
        <v>8013</v>
      </c>
      <c r="G1808" t="s">
        <v>8360</v>
      </c>
      <c r="H1808" s="224" t="str">
        <f>IFERROR(VLOOKUP(Table[[#This Row],[Activity Details of Assistance]],WHAT!E:F,2,FALSE),"")</f>
        <v># of household</v>
      </c>
      <c r="I1808" s="224"/>
      <c r="J1808">
        <v>125</v>
      </c>
      <c r="K1808" t="s">
        <v>8280</v>
      </c>
      <c r="L1808" s="219" t="s">
        <v>13</v>
      </c>
      <c r="M1808" t="s">
        <v>14</v>
      </c>
      <c r="N1808" t="s">
        <v>309</v>
      </c>
      <c r="O1808" t="s">
        <v>1606</v>
      </c>
      <c r="P1808" t="s">
        <v>4678</v>
      </c>
      <c r="Q1808" s="236">
        <v>44681</v>
      </c>
      <c r="R1808" s="236">
        <v>44805</v>
      </c>
      <c r="S1808" t="s">
        <v>8452</v>
      </c>
      <c r="T1808" s="227"/>
      <c r="U1808" s="227"/>
      <c r="V1808" s="227"/>
      <c r="W1808" s="227"/>
      <c r="X1808" s="228" t="s">
        <v>8537</v>
      </c>
      <c r="Y1808" t="s">
        <v>8335</v>
      </c>
      <c r="Z1808">
        <v>1840742077</v>
      </c>
      <c r="AA1808" t="s">
        <v>8336</v>
      </c>
      <c r="AB1808" s="233" t="str">
        <f>_xlfn.IFNA(IF(Table[[#This Row],[Programme Partner]]&lt;&gt;Table[[#This Row],[Implementing Partner]],CONCATENATE(Table[[#This Row],[Programme Partner]],"-",Table[[#This Row],[Implementing Partner]]),Table[[#This Row],[Programme Partner]]),"")</f>
        <v>IOM-SHED</v>
      </c>
    </row>
    <row r="1809" spans="1:28" ht="14.4" customHeight="1">
      <c r="A1809" s="183">
        <v>1974</v>
      </c>
      <c r="B1809" s="224" t="s">
        <v>5148</v>
      </c>
      <c r="C1809" s="225" t="s">
        <v>5238</v>
      </c>
      <c r="D1809" s="226" t="s">
        <v>8324</v>
      </c>
      <c r="E1809" s="215" t="s">
        <v>27</v>
      </c>
      <c r="F1809" s="224" t="s">
        <v>8014</v>
      </c>
      <c r="G1809" t="s">
        <v>8358</v>
      </c>
      <c r="H1809" s="224" t="str">
        <f>IFERROR(VLOOKUP(Table[[#This Row],[Activity Details of Assistance]],WHAT!E:F,2,FALSE),"")</f>
        <v># of campaign per camp </v>
      </c>
      <c r="I1809" s="224"/>
      <c r="J1809">
        <v>1</v>
      </c>
      <c r="K1809" t="s">
        <v>8280</v>
      </c>
      <c r="L1809" s="219" t="s">
        <v>13</v>
      </c>
      <c r="M1809" t="s">
        <v>14</v>
      </c>
      <c r="N1809" t="s">
        <v>309</v>
      </c>
      <c r="O1809" t="s">
        <v>1606</v>
      </c>
      <c r="P1809" t="s">
        <v>4678</v>
      </c>
      <c r="Q1809" s="236">
        <v>44681</v>
      </c>
      <c r="R1809" s="236">
        <v>44805</v>
      </c>
      <c r="S1809" t="s">
        <v>8452</v>
      </c>
      <c r="T1809" s="227"/>
      <c r="U1809" s="227"/>
      <c r="V1809" s="227"/>
      <c r="W1809" s="227"/>
      <c r="X1809" s="228"/>
      <c r="Y1809" t="s">
        <v>8335</v>
      </c>
      <c r="Z1809">
        <v>1840742077</v>
      </c>
      <c r="AA1809" t="s">
        <v>8336</v>
      </c>
      <c r="AB1809" s="233" t="str">
        <f>_xlfn.IFNA(IF(Table[[#This Row],[Programme Partner]]&lt;&gt;Table[[#This Row],[Implementing Partner]],CONCATENATE(Table[[#This Row],[Programme Partner]],"-",Table[[#This Row],[Implementing Partner]]),Table[[#This Row],[Programme Partner]]),"")</f>
        <v>IOM-SHED</v>
      </c>
    </row>
    <row r="1810" spans="1:28" ht="14.4" customHeight="1">
      <c r="A1810" s="183">
        <v>1975</v>
      </c>
      <c r="B1810" s="224" t="s">
        <v>5148</v>
      </c>
      <c r="C1810" s="225" t="s">
        <v>5238</v>
      </c>
      <c r="D1810" s="226" t="s">
        <v>8324</v>
      </c>
      <c r="E1810" s="215" t="s">
        <v>27</v>
      </c>
      <c r="F1810" s="224" t="s">
        <v>8011</v>
      </c>
      <c r="G1810" s="195" t="s">
        <v>8584</v>
      </c>
      <c r="H1810" s="224" t="str">
        <f>IFERROR(VLOOKUP(Table[[#This Row],[Activity Details of Assistance]],WHAT!E:F,2,FALSE),"")</f>
        <v># of tube well</v>
      </c>
      <c r="I1810" s="224"/>
      <c r="J1810">
        <v>76</v>
      </c>
      <c r="K1810" t="s">
        <v>8280</v>
      </c>
      <c r="L1810" s="219" t="s">
        <v>13</v>
      </c>
      <c r="M1810" t="s">
        <v>14</v>
      </c>
      <c r="N1810" t="s">
        <v>309</v>
      </c>
      <c r="O1810" t="s">
        <v>1606</v>
      </c>
      <c r="P1810" t="s">
        <v>4680</v>
      </c>
      <c r="Q1810" s="236">
        <v>44681</v>
      </c>
      <c r="R1810" s="236">
        <v>44805</v>
      </c>
      <c r="S1810" t="s">
        <v>8452</v>
      </c>
      <c r="T1810" s="227"/>
      <c r="U1810" s="227"/>
      <c r="V1810" s="227"/>
      <c r="W1810" s="227"/>
      <c r="X1810" s="228"/>
      <c r="Y1810" t="s">
        <v>8335</v>
      </c>
      <c r="Z1810">
        <v>1840742077</v>
      </c>
      <c r="AA1810" t="s">
        <v>8336</v>
      </c>
      <c r="AB1810" s="233" t="str">
        <f>_xlfn.IFNA(IF(Table[[#This Row],[Programme Partner]]&lt;&gt;Table[[#This Row],[Implementing Partner]],CONCATENATE(Table[[#This Row],[Programme Partner]],"-",Table[[#This Row],[Implementing Partner]]),Table[[#This Row],[Programme Partner]]),"")</f>
        <v>IOM-SHED</v>
      </c>
    </row>
    <row r="1811" spans="1:28" ht="14.4" customHeight="1">
      <c r="A1811" s="183">
        <v>1976</v>
      </c>
      <c r="B1811" s="224" t="s">
        <v>5148</v>
      </c>
      <c r="C1811" s="225" t="s">
        <v>5238</v>
      </c>
      <c r="D1811" s="226" t="s">
        <v>8324</v>
      </c>
      <c r="E1811" s="215" t="s">
        <v>27</v>
      </c>
      <c r="F1811" s="224" t="s">
        <v>8011</v>
      </c>
      <c r="G1811" t="s">
        <v>8017</v>
      </c>
      <c r="H1811" s="224" t="str">
        <f>IFERROR(VLOOKUP(Table[[#This Row],[Activity Details of Assistance]],WHAT!E:F,2,FALSE),"")</f>
        <v># cubic meters / day</v>
      </c>
      <c r="I1811" s="224"/>
      <c r="J1811">
        <v>90</v>
      </c>
      <c r="K1811" t="s">
        <v>8280</v>
      </c>
      <c r="L1811" s="219" t="s">
        <v>13</v>
      </c>
      <c r="M1811" t="s">
        <v>14</v>
      </c>
      <c r="N1811" t="s">
        <v>309</v>
      </c>
      <c r="O1811" t="s">
        <v>1606</v>
      </c>
      <c r="P1811" t="s">
        <v>4680</v>
      </c>
      <c r="Q1811" s="236">
        <v>44681</v>
      </c>
      <c r="R1811" s="236">
        <v>44805</v>
      </c>
      <c r="S1811" t="s">
        <v>8452</v>
      </c>
      <c r="T1811" s="227"/>
      <c r="U1811" s="227"/>
      <c r="V1811" s="227"/>
      <c r="W1811" s="227"/>
      <c r="X1811" s="228"/>
      <c r="Y1811" t="s">
        <v>8335</v>
      </c>
      <c r="Z1811">
        <v>1840742077</v>
      </c>
      <c r="AA1811" t="s">
        <v>8336</v>
      </c>
      <c r="AB1811" s="233" t="str">
        <f>_xlfn.IFNA(IF(Table[[#This Row],[Programme Partner]]&lt;&gt;Table[[#This Row],[Implementing Partner]],CONCATENATE(Table[[#This Row],[Programme Partner]],"-",Table[[#This Row],[Implementing Partner]]),Table[[#This Row],[Programme Partner]]),"")</f>
        <v>IOM-SHED</v>
      </c>
    </row>
    <row r="1812" spans="1:28" ht="14.4" customHeight="1">
      <c r="A1812" s="183">
        <v>1977</v>
      </c>
      <c r="B1812" s="224" t="s">
        <v>5148</v>
      </c>
      <c r="C1812" s="225" t="s">
        <v>5238</v>
      </c>
      <c r="D1812" s="226" t="s">
        <v>8324</v>
      </c>
      <c r="E1812" s="215" t="s">
        <v>27</v>
      </c>
      <c r="F1812" s="224" t="s">
        <v>8011</v>
      </c>
      <c r="G1812" t="s">
        <v>8019</v>
      </c>
      <c r="H1812" s="224" t="str">
        <f>IFERROR(VLOOKUP(Table[[#This Row],[Activity Details of Assistance]],WHAT!E:F,2,FALSE),"")</f>
        <v>N/A</v>
      </c>
      <c r="I1812" s="224"/>
      <c r="J1812">
        <v>21</v>
      </c>
      <c r="K1812" t="s">
        <v>8280</v>
      </c>
      <c r="L1812" s="219" t="s">
        <v>13</v>
      </c>
      <c r="M1812" t="s">
        <v>14</v>
      </c>
      <c r="N1812" t="s">
        <v>309</v>
      </c>
      <c r="O1812" t="s">
        <v>1606</v>
      </c>
      <c r="P1812" t="s">
        <v>4680</v>
      </c>
      <c r="Q1812" s="236">
        <v>44681</v>
      </c>
      <c r="R1812" s="236">
        <v>44805</v>
      </c>
      <c r="S1812" t="s">
        <v>8452</v>
      </c>
      <c r="T1812" s="227"/>
      <c r="U1812" s="227"/>
      <c r="V1812" s="227"/>
      <c r="W1812" s="227"/>
      <c r="X1812" t="s">
        <v>8545</v>
      </c>
      <c r="Y1812" t="s">
        <v>8335</v>
      </c>
      <c r="Z1812">
        <v>1840742077</v>
      </c>
      <c r="AA1812" t="s">
        <v>8336</v>
      </c>
      <c r="AB1812" s="233" t="str">
        <f>_xlfn.IFNA(IF(Table[[#This Row],[Programme Partner]]&lt;&gt;Table[[#This Row],[Implementing Partner]],CONCATENATE(Table[[#This Row],[Programme Partner]],"-",Table[[#This Row],[Implementing Partner]]),Table[[#This Row],[Programme Partner]]),"")</f>
        <v>IOM-SHED</v>
      </c>
    </row>
    <row r="1813" spans="1:28" ht="14.4" customHeight="1">
      <c r="A1813" s="183">
        <v>1978</v>
      </c>
      <c r="B1813" s="224" t="s">
        <v>5275</v>
      </c>
      <c r="C1813" s="225" t="s">
        <v>5184</v>
      </c>
      <c r="D1813" s="197" t="s">
        <v>5275</v>
      </c>
      <c r="E1813" s="215" t="s">
        <v>27</v>
      </c>
      <c r="F1813" s="224" t="s">
        <v>8012</v>
      </c>
      <c r="G1813" s="195" t="s">
        <v>8585</v>
      </c>
      <c r="H1813" s="224" t="str">
        <f>IFERROR(VLOOKUP(Table[[#This Row],[Activity Details of Assistance]],WHAT!E:F,2,FALSE),"")</f>
        <v xml:space="preserve"># of door </v>
      </c>
      <c r="I1813" s="224"/>
      <c r="J1813">
        <v>60</v>
      </c>
      <c r="K1813" t="s">
        <v>8280</v>
      </c>
      <c r="L1813" s="219" t="s">
        <v>13</v>
      </c>
      <c r="M1813" t="s">
        <v>14</v>
      </c>
      <c r="N1813" t="s">
        <v>309</v>
      </c>
      <c r="O1813" t="s">
        <v>1606</v>
      </c>
      <c r="P1813" t="s">
        <v>5887</v>
      </c>
      <c r="Q1813" s="236">
        <v>44681</v>
      </c>
      <c r="R1813" s="236">
        <v>44927</v>
      </c>
      <c r="S1813" t="s">
        <v>8452</v>
      </c>
      <c r="T1813" s="227"/>
      <c r="U1813" s="227"/>
      <c r="V1813" s="227"/>
      <c r="W1813" s="227"/>
      <c r="X1813" s="228"/>
      <c r="Y1813" t="s">
        <v>8518</v>
      </c>
      <c r="Z1813">
        <v>8801710000000</v>
      </c>
      <c r="AA1813" t="s">
        <v>8289</v>
      </c>
      <c r="AB1813" s="233" t="str">
        <f>_xlfn.IFNA(IF(Table[[#This Row],[Programme Partner]]&lt;&gt;Table[[#This Row],[Implementing Partner]],CONCATENATE(Table[[#This Row],[Programme Partner]],"-",Table[[#This Row],[Implementing Partner]]),Table[[#This Row],[Programme Partner]]),"")</f>
        <v>UNICEF-NGOF</v>
      </c>
    </row>
    <row r="1814" spans="1:28" ht="14.4" customHeight="1">
      <c r="A1814" s="183">
        <v>1979</v>
      </c>
      <c r="B1814" s="224" t="s">
        <v>5234</v>
      </c>
      <c r="C1814" s="225" t="s">
        <v>5234</v>
      </c>
      <c r="D1814" s="197" t="s">
        <v>8343</v>
      </c>
      <c r="E1814" s="215" t="s">
        <v>27</v>
      </c>
      <c r="F1814" s="224" t="s">
        <v>8012</v>
      </c>
      <c r="G1814" s="195" t="s">
        <v>8585</v>
      </c>
      <c r="H1814" s="224" t="str">
        <f>IFERROR(VLOOKUP(Table[[#This Row],[Activity Details of Assistance]],WHAT!E:F,2,FALSE),"")</f>
        <v xml:space="preserve"># of door </v>
      </c>
      <c r="I1814" s="224"/>
      <c r="J1814">
        <v>2</v>
      </c>
      <c r="K1814" t="s">
        <v>8280</v>
      </c>
      <c r="L1814" s="219" t="s">
        <v>13</v>
      </c>
      <c r="M1814" t="s">
        <v>14</v>
      </c>
      <c r="N1814" t="s">
        <v>309</v>
      </c>
      <c r="O1814" t="s">
        <v>1606</v>
      </c>
      <c r="P1814" t="s">
        <v>4668</v>
      </c>
      <c r="Q1814" s="236">
        <v>44681</v>
      </c>
      <c r="R1814" s="236">
        <v>44652</v>
      </c>
      <c r="S1814" t="s">
        <v>8452</v>
      </c>
      <c r="T1814" s="227"/>
      <c r="U1814" s="227"/>
      <c r="V1814" s="227"/>
      <c r="W1814" s="227"/>
      <c r="X1814" s="228"/>
      <c r="Y1814" t="s">
        <v>8414</v>
      </c>
      <c r="Z1814">
        <v>1708521596</v>
      </c>
      <c r="AA1814" t="s">
        <v>8415</v>
      </c>
      <c r="AB1814" s="233" t="str">
        <f>_xlfn.IFNA(IF(Table[[#This Row],[Programme Partner]]&lt;&gt;Table[[#This Row],[Implementing Partner]],CONCATENATE(Table[[#This Row],[Programme Partner]],"-",Table[[#This Row],[Implementing Partner]]),Table[[#This Row],[Programme Partner]]),"")</f>
        <v>SCI</v>
      </c>
    </row>
    <row r="1815" spans="1:28" ht="14.4" customHeight="1">
      <c r="A1815" s="183">
        <v>1980</v>
      </c>
      <c r="B1815" s="224" t="s">
        <v>5148</v>
      </c>
      <c r="C1815" s="225" t="s">
        <v>5238</v>
      </c>
      <c r="D1815" s="197" t="s">
        <v>8324</v>
      </c>
      <c r="E1815" s="215" t="s">
        <v>27</v>
      </c>
      <c r="F1815" s="224" t="s">
        <v>8013</v>
      </c>
      <c r="G1815" s="195" t="s">
        <v>8314</v>
      </c>
      <c r="H1815" s="224" t="str">
        <f>IFERROR(VLOOKUP(Table[[#This Row],[Activity Details of Assistance]],WHAT!E:F,2,FALSE),"")</f>
        <v># of HP sessions at HH level</v>
      </c>
      <c r="I1815" s="224"/>
      <c r="J1815">
        <v>30</v>
      </c>
      <c r="K1815" t="s">
        <v>8280</v>
      </c>
      <c r="L1815" s="219" t="s">
        <v>13</v>
      </c>
      <c r="M1815" t="s">
        <v>14</v>
      </c>
      <c r="N1815" t="s">
        <v>309</v>
      </c>
      <c r="O1815" t="s">
        <v>1606</v>
      </c>
      <c r="P1815" t="s">
        <v>4680</v>
      </c>
      <c r="Q1815" s="236">
        <v>44681</v>
      </c>
      <c r="R1815" s="236">
        <v>44805</v>
      </c>
      <c r="S1815" t="s">
        <v>8452</v>
      </c>
      <c r="T1815" s="227"/>
      <c r="U1815" s="227"/>
      <c r="V1815" s="227"/>
      <c r="W1815" s="227"/>
      <c r="X1815" s="228"/>
      <c r="Y1815" t="s">
        <v>8335</v>
      </c>
      <c r="Z1815">
        <v>1840742077</v>
      </c>
      <c r="AA1815" t="s">
        <v>8336</v>
      </c>
      <c r="AB1815" s="233" t="str">
        <f>_xlfn.IFNA(IF(Table[[#This Row],[Programme Partner]]&lt;&gt;Table[[#This Row],[Implementing Partner]],CONCATENATE(Table[[#This Row],[Programme Partner]],"-",Table[[#This Row],[Implementing Partner]]),Table[[#This Row],[Programme Partner]]),"")</f>
        <v>IOM-SHED</v>
      </c>
    </row>
    <row r="1816" spans="1:28" ht="14.4" customHeight="1">
      <c r="A1816" s="183">
        <v>1981</v>
      </c>
      <c r="B1816" s="224" t="s">
        <v>5148</v>
      </c>
      <c r="C1816" s="225" t="s">
        <v>5238</v>
      </c>
      <c r="D1816" s="197" t="s">
        <v>8324</v>
      </c>
      <c r="E1816" s="215" t="s">
        <v>27</v>
      </c>
      <c r="F1816" s="224" t="s">
        <v>8013</v>
      </c>
      <c r="G1816" t="s">
        <v>8360</v>
      </c>
      <c r="H1816" s="224" t="str">
        <f>IFERROR(VLOOKUP(Table[[#This Row],[Activity Details of Assistance]],WHAT!E:F,2,FALSE),"")</f>
        <v># of household</v>
      </c>
      <c r="I1816" s="224"/>
      <c r="J1816">
        <f>1547/13</f>
        <v>119</v>
      </c>
      <c r="K1816" t="s">
        <v>8280</v>
      </c>
      <c r="L1816" s="219" t="s">
        <v>13</v>
      </c>
      <c r="M1816" t="s">
        <v>14</v>
      </c>
      <c r="N1816" t="s">
        <v>309</v>
      </c>
      <c r="O1816" t="s">
        <v>1606</v>
      </c>
      <c r="P1816" t="s">
        <v>4680</v>
      </c>
      <c r="Q1816" s="236">
        <v>44681</v>
      </c>
      <c r="R1816" s="236">
        <v>44805</v>
      </c>
      <c r="S1816" t="s">
        <v>8452</v>
      </c>
      <c r="T1816" s="227"/>
      <c r="U1816" s="227"/>
      <c r="V1816" s="227"/>
      <c r="W1816" s="227"/>
      <c r="X1816" s="228" t="s">
        <v>8538</v>
      </c>
      <c r="Y1816" t="s">
        <v>8335</v>
      </c>
      <c r="Z1816">
        <v>1840742077</v>
      </c>
      <c r="AA1816" t="s">
        <v>8336</v>
      </c>
      <c r="AB1816" s="233" t="str">
        <f>_xlfn.IFNA(IF(Table[[#This Row],[Programme Partner]]&lt;&gt;Table[[#This Row],[Implementing Partner]],CONCATENATE(Table[[#This Row],[Programme Partner]],"-",Table[[#This Row],[Implementing Partner]]),Table[[#This Row],[Programme Partner]]),"")</f>
        <v>IOM-SHED</v>
      </c>
    </row>
    <row r="1817" spans="1:28" ht="14.4" customHeight="1">
      <c r="A1817" s="183">
        <v>1982</v>
      </c>
      <c r="B1817" s="224" t="s">
        <v>5148</v>
      </c>
      <c r="C1817" s="225" t="s">
        <v>5238</v>
      </c>
      <c r="D1817" s="197" t="s">
        <v>8324</v>
      </c>
      <c r="E1817" s="215" t="s">
        <v>27</v>
      </c>
      <c r="F1817" s="224" t="s">
        <v>8014</v>
      </c>
      <c r="G1817" t="s">
        <v>8358</v>
      </c>
      <c r="H1817" s="224" t="str">
        <f>IFERROR(VLOOKUP(Table[[#This Row],[Activity Details of Assistance]],WHAT!E:F,2,FALSE),"")</f>
        <v># of campaign per camp </v>
      </c>
      <c r="I1817" s="224"/>
      <c r="J1817">
        <v>1</v>
      </c>
      <c r="K1817" t="s">
        <v>8280</v>
      </c>
      <c r="L1817" s="219" t="s">
        <v>13</v>
      </c>
      <c r="M1817" t="s">
        <v>14</v>
      </c>
      <c r="N1817" t="s">
        <v>309</v>
      </c>
      <c r="O1817" t="s">
        <v>1606</v>
      </c>
      <c r="P1817" t="s">
        <v>4680</v>
      </c>
      <c r="Q1817" s="236">
        <v>44681</v>
      </c>
      <c r="R1817" s="236">
        <v>44805</v>
      </c>
      <c r="S1817" t="s">
        <v>8452</v>
      </c>
      <c r="T1817" s="227"/>
      <c r="U1817" s="227"/>
      <c r="V1817" s="227"/>
      <c r="W1817" s="227"/>
      <c r="X1817" s="228"/>
      <c r="Y1817" t="s">
        <v>8335</v>
      </c>
      <c r="Z1817">
        <v>1840742077</v>
      </c>
      <c r="AA1817" t="s">
        <v>8336</v>
      </c>
      <c r="AB1817" s="233" t="str">
        <f>_xlfn.IFNA(IF(Table[[#This Row],[Programme Partner]]&lt;&gt;Table[[#This Row],[Implementing Partner]],CONCATENATE(Table[[#This Row],[Programme Partner]],"-",Table[[#This Row],[Implementing Partner]]),Table[[#This Row],[Programme Partner]]),"")</f>
        <v>IOM-SHED</v>
      </c>
    </row>
    <row r="1818" spans="1:28" ht="14.4" customHeight="1">
      <c r="A1818" s="183">
        <v>1983</v>
      </c>
      <c r="B1818" s="224" t="s">
        <v>5148</v>
      </c>
      <c r="C1818" s="225" t="s">
        <v>5238</v>
      </c>
      <c r="D1818" s="197" t="s">
        <v>8324</v>
      </c>
      <c r="E1818" s="215" t="s">
        <v>27</v>
      </c>
      <c r="F1818" s="224" t="s">
        <v>8013</v>
      </c>
      <c r="G1818" s="195" t="s">
        <v>8314</v>
      </c>
      <c r="H1818" s="224" t="str">
        <f>IFERROR(VLOOKUP(Table[[#This Row],[Activity Details of Assistance]],WHAT!E:F,2,FALSE),"")</f>
        <v># of HP sessions at HH level</v>
      </c>
      <c r="I1818" s="224"/>
      <c r="J1818">
        <v>97</v>
      </c>
      <c r="K1818" t="s">
        <v>8280</v>
      </c>
      <c r="L1818" s="219" t="s">
        <v>13</v>
      </c>
      <c r="M1818" t="s">
        <v>14</v>
      </c>
      <c r="N1818" t="s">
        <v>309</v>
      </c>
      <c r="O1818" t="s">
        <v>1607</v>
      </c>
      <c r="P1818" t="s">
        <v>8211</v>
      </c>
      <c r="Q1818" s="236">
        <v>44681</v>
      </c>
      <c r="R1818" s="236">
        <v>44805</v>
      </c>
      <c r="S1818" s="291" t="s">
        <v>8590</v>
      </c>
      <c r="T1818" s="227"/>
      <c r="U1818" s="227"/>
      <c r="V1818" s="227"/>
      <c r="W1818" s="227"/>
      <c r="X1818" s="228"/>
      <c r="Y1818" t="s">
        <v>8335</v>
      </c>
      <c r="Z1818">
        <v>1840742077</v>
      </c>
      <c r="AA1818" t="s">
        <v>8336</v>
      </c>
      <c r="AB1818" s="233" t="str">
        <f>_xlfn.IFNA(IF(Table[[#This Row],[Programme Partner]]&lt;&gt;Table[[#This Row],[Implementing Partner]],CONCATENATE(Table[[#This Row],[Programme Partner]],"-",Table[[#This Row],[Implementing Partner]]),Table[[#This Row],[Programme Partner]]),"")</f>
        <v>IOM-SHED</v>
      </c>
    </row>
    <row r="1819" spans="1:28" ht="14.4" customHeight="1">
      <c r="A1819" s="183">
        <v>1984</v>
      </c>
      <c r="B1819" s="224" t="s">
        <v>5148</v>
      </c>
      <c r="C1819" s="225" t="s">
        <v>5238</v>
      </c>
      <c r="D1819" s="197" t="s">
        <v>8324</v>
      </c>
      <c r="E1819" s="215" t="s">
        <v>27</v>
      </c>
      <c r="F1819" s="224" t="s">
        <v>8013</v>
      </c>
      <c r="G1819" t="s">
        <v>8314</v>
      </c>
      <c r="H1819" s="224" t="str">
        <f>IFERROR(VLOOKUP(Table[[#This Row],[Activity Details of Assistance]],WHAT!E:F,2,FALSE),"")</f>
        <v># of HP sessions at HH level</v>
      </c>
      <c r="I1819" s="224"/>
      <c r="J1819">
        <v>97</v>
      </c>
      <c r="K1819" t="s">
        <v>8280</v>
      </c>
      <c r="L1819" s="219" t="s">
        <v>13</v>
      </c>
      <c r="M1819" t="s">
        <v>14</v>
      </c>
      <c r="N1819" t="s">
        <v>309</v>
      </c>
      <c r="O1819" t="s">
        <v>1606</v>
      </c>
      <c r="P1819" t="s">
        <v>8208</v>
      </c>
      <c r="Q1819" s="236">
        <v>44681</v>
      </c>
      <c r="R1819" s="236">
        <v>44805</v>
      </c>
      <c r="S1819" s="291" t="s">
        <v>8590</v>
      </c>
      <c r="T1819" s="227"/>
      <c r="U1819" s="227"/>
      <c r="V1819" s="227"/>
      <c r="W1819" s="227"/>
      <c r="X1819" s="228"/>
      <c r="Y1819" t="s">
        <v>8335</v>
      </c>
      <c r="Z1819">
        <v>1840742077</v>
      </c>
      <c r="AA1819" t="s">
        <v>8336</v>
      </c>
      <c r="AB1819" s="233" t="str">
        <f>_xlfn.IFNA(IF(Table[[#This Row],[Programme Partner]]&lt;&gt;Table[[#This Row],[Implementing Partner]],CONCATENATE(Table[[#This Row],[Programme Partner]],"-",Table[[#This Row],[Implementing Partner]]),Table[[#This Row],[Programme Partner]]),"")</f>
        <v>IOM-SHED</v>
      </c>
    </row>
    <row r="1820" spans="1:28" ht="14.4" customHeight="1">
      <c r="A1820" s="183">
        <v>1985</v>
      </c>
      <c r="B1820" s="224" t="s">
        <v>8558</v>
      </c>
      <c r="C1820" s="225" t="s">
        <v>5087</v>
      </c>
      <c r="D1820" s="197" t="s">
        <v>8342</v>
      </c>
      <c r="E1820" s="215" t="s">
        <v>27</v>
      </c>
      <c r="F1820" s="224" t="s">
        <v>8013</v>
      </c>
      <c r="G1820" t="s">
        <v>8314</v>
      </c>
      <c r="H1820" s="224" t="str">
        <f>IFERROR(VLOOKUP(Table[[#This Row],[Activity Details of Assistance]],WHAT!E:F,2,FALSE),"")</f>
        <v># of HP sessions at HH level</v>
      </c>
      <c r="I1820" s="224"/>
      <c r="J1820">
        <v>63</v>
      </c>
      <c r="K1820" t="s">
        <v>8280</v>
      </c>
      <c r="L1820" s="219" t="s">
        <v>13</v>
      </c>
      <c r="M1820" t="s">
        <v>14</v>
      </c>
      <c r="N1820" t="s">
        <v>309</v>
      </c>
      <c r="O1820" t="s">
        <v>1608</v>
      </c>
      <c r="P1820" t="s">
        <v>8212</v>
      </c>
      <c r="Q1820" s="236">
        <v>44681</v>
      </c>
      <c r="R1820" s="236">
        <v>44682</v>
      </c>
      <c r="S1820" s="291" t="s">
        <v>8590</v>
      </c>
      <c r="T1820" s="227"/>
      <c r="U1820" s="227"/>
      <c r="V1820" s="227"/>
      <c r="W1820" s="227"/>
      <c r="X1820" s="228"/>
      <c r="Y1820" t="s">
        <v>8527</v>
      </c>
      <c r="Z1820">
        <v>1858716664</v>
      </c>
      <c r="AA1820" t="s">
        <v>8528</v>
      </c>
      <c r="AB1820" s="233" t="str">
        <f>_xlfn.IFNA(IF(Table[[#This Row],[Programme Partner]]&lt;&gt;Table[[#This Row],[Implementing Partner]],CONCATENATE(Table[[#This Row],[Programme Partner]],"-",Table[[#This Row],[Implementing Partner]]),Table[[#This Row],[Programme Partner]]),"")</f>
        <v>Care-DSK</v>
      </c>
    </row>
    <row r="1821" spans="1:28" ht="14.4" customHeight="1">
      <c r="A1821" s="183">
        <v>1986</v>
      </c>
      <c r="B1821" s="224" t="s">
        <v>5033</v>
      </c>
      <c r="C1821" s="225" t="s">
        <v>5033</v>
      </c>
      <c r="D1821" s="197" t="s">
        <v>7014</v>
      </c>
      <c r="E1821" s="215" t="s">
        <v>27</v>
      </c>
      <c r="F1821" s="224" t="s">
        <v>8011</v>
      </c>
      <c r="G1821" t="s">
        <v>8355</v>
      </c>
      <c r="H1821" s="224" t="str">
        <f>IFERROR(VLOOKUP(Table[[#This Row],[Activity Details of Assistance]],WHAT!E:F,2,FALSE),"")</f>
        <v># of water network</v>
      </c>
      <c r="I1821" s="224"/>
      <c r="J1821">
        <v>3</v>
      </c>
      <c r="K1821" t="s">
        <v>8280</v>
      </c>
      <c r="L1821" s="219" t="s">
        <v>13</v>
      </c>
      <c r="M1821" t="s">
        <v>14</v>
      </c>
      <c r="N1821" t="s">
        <v>307</v>
      </c>
      <c r="O1821" t="s">
        <v>1599</v>
      </c>
      <c r="P1821" t="s">
        <v>4720</v>
      </c>
      <c r="Q1821" s="236">
        <v>44681</v>
      </c>
      <c r="R1821" s="236">
        <v>44896</v>
      </c>
      <c r="S1821" t="s">
        <v>8452</v>
      </c>
      <c r="T1821" s="227"/>
      <c r="U1821" s="227"/>
      <c r="V1821" s="227"/>
      <c r="W1821" s="227"/>
      <c r="X1821" s="228"/>
      <c r="Y1821" t="s">
        <v>8465</v>
      </c>
      <c r="Z1821">
        <v>1847456331</v>
      </c>
      <c r="AA1821" t="s">
        <v>8466</v>
      </c>
      <c r="AB1821" s="233" t="str">
        <f>_xlfn.IFNA(IF(Table[[#This Row],[Programme Partner]]&lt;&gt;Table[[#This Row],[Implementing Partner]],CONCATENATE(Table[[#This Row],[Programme Partner]],"-",Table[[#This Row],[Implementing Partner]]),Table[[#This Row],[Programme Partner]]),"")</f>
        <v>BRAC</v>
      </c>
    </row>
    <row r="1822" spans="1:28" ht="14.4" customHeight="1">
      <c r="A1822" s="183">
        <v>1987</v>
      </c>
      <c r="B1822" s="224" t="s">
        <v>5033</v>
      </c>
      <c r="C1822" s="225" t="s">
        <v>5033</v>
      </c>
      <c r="D1822" s="197" t="s">
        <v>7014</v>
      </c>
      <c r="E1822" s="215" t="s">
        <v>27</v>
      </c>
      <c r="F1822" s="224" t="s">
        <v>8013</v>
      </c>
      <c r="G1822" t="s">
        <v>8314</v>
      </c>
      <c r="H1822" s="224" t="str">
        <f>IFERROR(VLOOKUP(Table[[#This Row],[Activity Details of Assistance]],WHAT!E:F,2,FALSE),"")</f>
        <v># of HP sessions at HH level</v>
      </c>
      <c r="I1822" s="224"/>
      <c r="J1822">
        <v>65</v>
      </c>
      <c r="K1822" t="s">
        <v>8280</v>
      </c>
      <c r="L1822" s="219" t="s">
        <v>13</v>
      </c>
      <c r="M1822" t="s">
        <v>14</v>
      </c>
      <c r="N1822" t="s">
        <v>307</v>
      </c>
      <c r="O1822" t="s">
        <v>1599</v>
      </c>
      <c r="P1822" t="s">
        <v>4720</v>
      </c>
      <c r="Q1822" s="236">
        <v>44681</v>
      </c>
      <c r="R1822" s="236">
        <v>44896</v>
      </c>
      <c r="S1822" t="s">
        <v>8452</v>
      </c>
      <c r="T1822" s="227"/>
      <c r="U1822" s="227"/>
      <c r="V1822" s="227"/>
      <c r="W1822" s="227"/>
      <c r="X1822" s="228"/>
      <c r="Y1822" t="s">
        <v>8465</v>
      </c>
      <c r="Z1822">
        <v>1847456331</v>
      </c>
      <c r="AA1822" t="s">
        <v>8466</v>
      </c>
      <c r="AB1822" s="233" t="str">
        <f>_xlfn.IFNA(IF(Table[[#This Row],[Programme Partner]]&lt;&gt;Table[[#This Row],[Implementing Partner]],CONCATENATE(Table[[#This Row],[Programme Partner]],"-",Table[[#This Row],[Implementing Partner]]),Table[[#This Row],[Programme Partner]]),"")</f>
        <v>BRAC</v>
      </c>
    </row>
    <row r="1823" spans="1:28" ht="14.4" customHeight="1">
      <c r="A1823" s="183">
        <v>1988</v>
      </c>
      <c r="B1823" s="224" t="s">
        <v>5033</v>
      </c>
      <c r="C1823" s="225" t="s">
        <v>5033</v>
      </c>
      <c r="D1823" s="197" t="s">
        <v>7014</v>
      </c>
      <c r="E1823" s="215" t="s">
        <v>27</v>
      </c>
      <c r="F1823" s="224" t="s">
        <v>8013</v>
      </c>
      <c r="G1823" t="s">
        <v>8360</v>
      </c>
      <c r="H1823" s="224" t="str">
        <f>IFERROR(VLOOKUP(Table[[#This Row],[Activity Details of Assistance]],WHAT!E:F,2,FALSE),"")</f>
        <v># of household</v>
      </c>
      <c r="I1823" s="224"/>
      <c r="J1823">
        <v>313</v>
      </c>
      <c r="K1823" t="s">
        <v>8280</v>
      </c>
      <c r="L1823" s="219" t="s">
        <v>13</v>
      </c>
      <c r="M1823" t="s">
        <v>14</v>
      </c>
      <c r="N1823" t="s">
        <v>307</v>
      </c>
      <c r="O1823" t="s">
        <v>1599</v>
      </c>
      <c r="P1823" t="s">
        <v>4720</v>
      </c>
      <c r="Q1823" s="236">
        <v>44681</v>
      </c>
      <c r="R1823" s="236">
        <v>44896</v>
      </c>
      <c r="S1823" t="s">
        <v>8452</v>
      </c>
      <c r="T1823" s="227"/>
      <c r="U1823" s="227"/>
      <c r="V1823" s="227"/>
      <c r="W1823" s="227"/>
      <c r="X1823" s="228"/>
      <c r="Y1823" t="s">
        <v>8465</v>
      </c>
      <c r="Z1823">
        <v>1847456331</v>
      </c>
      <c r="AA1823" t="s">
        <v>8466</v>
      </c>
      <c r="AB1823" s="233" t="str">
        <f>_xlfn.IFNA(IF(Table[[#This Row],[Programme Partner]]&lt;&gt;Table[[#This Row],[Implementing Partner]],CONCATENATE(Table[[#This Row],[Programme Partner]],"-",Table[[#This Row],[Implementing Partner]]),Table[[#This Row],[Programme Partner]]),"")</f>
        <v>BRAC</v>
      </c>
    </row>
    <row r="1824" spans="1:28" ht="14.4" customHeight="1">
      <c r="A1824" s="183">
        <v>1989</v>
      </c>
      <c r="B1824" s="224" t="s">
        <v>5033</v>
      </c>
      <c r="C1824" s="225" t="s">
        <v>5033</v>
      </c>
      <c r="D1824" s="197" t="s">
        <v>7014</v>
      </c>
      <c r="E1824" s="215" t="s">
        <v>27</v>
      </c>
      <c r="F1824" s="224" t="s">
        <v>8013</v>
      </c>
      <c r="G1824" t="s">
        <v>8314</v>
      </c>
      <c r="H1824" s="224" t="str">
        <f>IFERROR(VLOOKUP(Table[[#This Row],[Activity Details of Assistance]],WHAT!E:F,2,FALSE),"")</f>
        <v># of HP sessions at HH level</v>
      </c>
      <c r="I1824" s="224"/>
      <c r="J1824">
        <v>37</v>
      </c>
      <c r="K1824" t="s">
        <v>8280</v>
      </c>
      <c r="L1824" s="219" t="s">
        <v>13</v>
      </c>
      <c r="M1824" t="s">
        <v>14</v>
      </c>
      <c r="N1824" t="s">
        <v>309</v>
      </c>
      <c r="O1824" t="s">
        <v>1607</v>
      </c>
      <c r="P1824" t="s">
        <v>8211</v>
      </c>
      <c r="Q1824" s="236">
        <v>44681</v>
      </c>
      <c r="R1824" s="236">
        <v>44896</v>
      </c>
      <c r="S1824" s="291" t="s">
        <v>8590</v>
      </c>
      <c r="T1824" s="227"/>
      <c r="U1824" s="227"/>
      <c r="V1824" s="227"/>
      <c r="W1824" s="227"/>
      <c r="X1824" s="228"/>
      <c r="Y1824" t="s">
        <v>8465</v>
      </c>
      <c r="Z1824">
        <v>1847456331</v>
      </c>
      <c r="AA1824" t="s">
        <v>8466</v>
      </c>
      <c r="AB1824" s="233" t="str">
        <f>_xlfn.IFNA(IF(Table[[#This Row],[Programme Partner]]&lt;&gt;Table[[#This Row],[Implementing Partner]],CONCATENATE(Table[[#This Row],[Programme Partner]],"-",Table[[#This Row],[Implementing Partner]]),Table[[#This Row],[Programme Partner]]),"")</f>
        <v>BRAC</v>
      </c>
    </row>
    <row r="1825" spans="1:28" ht="14.4" customHeight="1">
      <c r="A1825" s="183">
        <v>1990</v>
      </c>
      <c r="B1825" s="224" t="s">
        <v>5033</v>
      </c>
      <c r="C1825" s="225" t="s">
        <v>5033</v>
      </c>
      <c r="D1825" s="226" t="s">
        <v>7014</v>
      </c>
      <c r="E1825" s="215" t="s">
        <v>27</v>
      </c>
      <c r="F1825" s="224" t="s">
        <v>8014</v>
      </c>
      <c r="G1825" t="s">
        <v>8445</v>
      </c>
      <c r="H1825" s="224" t="str">
        <f>IFERROR(VLOOKUP(Table[[#This Row],[Activity Details of Assistance]],WHAT!E:F,2,FALSE),"")</f>
        <v># of plant</v>
      </c>
      <c r="I1825" s="224"/>
      <c r="J1825">
        <v>1</v>
      </c>
      <c r="K1825" t="s">
        <v>8280</v>
      </c>
      <c r="L1825" s="219" t="s">
        <v>13</v>
      </c>
      <c r="M1825" t="s">
        <v>14</v>
      </c>
      <c r="N1825" t="s">
        <v>309</v>
      </c>
      <c r="O1825" t="s">
        <v>1607</v>
      </c>
      <c r="P1825" t="s">
        <v>8211</v>
      </c>
      <c r="Q1825" s="236">
        <v>44681</v>
      </c>
      <c r="R1825" s="236">
        <v>44896</v>
      </c>
      <c r="S1825" s="291" t="s">
        <v>8590</v>
      </c>
      <c r="T1825" s="227"/>
      <c r="U1825" s="227"/>
      <c r="V1825" s="227"/>
      <c r="W1825" s="227"/>
      <c r="X1825" s="228"/>
      <c r="Y1825" t="s">
        <v>8465</v>
      </c>
      <c r="Z1825">
        <v>1847456331</v>
      </c>
      <c r="AA1825" t="s">
        <v>8466</v>
      </c>
      <c r="AB1825" s="233" t="str">
        <f>_xlfn.IFNA(IF(Table[[#This Row],[Programme Partner]]&lt;&gt;Table[[#This Row],[Implementing Partner]],CONCATENATE(Table[[#This Row],[Programme Partner]],"-",Table[[#This Row],[Implementing Partner]]),Table[[#This Row],[Programme Partner]]),"")</f>
        <v>BRAC</v>
      </c>
    </row>
    <row r="1826" spans="1:28" ht="14.4" customHeight="1">
      <c r="A1826" s="183">
        <v>1991</v>
      </c>
      <c r="B1826" s="224" t="s">
        <v>5033</v>
      </c>
      <c r="C1826" s="225" t="s">
        <v>5033</v>
      </c>
      <c r="D1826" s="226" t="s">
        <v>7014</v>
      </c>
      <c r="E1826" s="215" t="s">
        <v>27</v>
      </c>
      <c r="F1826" s="224" t="s">
        <v>8011</v>
      </c>
      <c r="G1826" t="s">
        <v>8017</v>
      </c>
      <c r="H1826" s="224" t="str">
        <f>IFERROR(VLOOKUP(Table[[#This Row],[Activity Details of Assistance]],WHAT!E:F,2,FALSE),"")</f>
        <v># cubic meters / day</v>
      </c>
      <c r="I1826" s="224"/>
      <c r="J1826">
        <v>10</v>
      </c>
      <c r="K1826" t="s">
        <v>8280</v>
      </c>
      <c r="L1826" s="219" t="s">
        <v>13</v>
      </c>
      <c r="M1826" t="s">
        <v>14</v>
      </c>
      <c r="N1826" t="s">
        <v>307</v>
      </c>
      <c r="O1826" t="s">
        <v>1599</v>
      </c>
      <c r="P1826" t="s">
        <v>4723</v>
      </c>
      <c r="Q1826" s="236">
        <v>44681</v>
      </c>
      <c r="R1826" s="236">
        <v>44896</v>
      </c>
      <c r="S1826" t="s">
        <v>8452</v>
      </c>
      <c r="T1826" s="227"/>
      <c r="U1826" s="227"/>
      <c r="V1826" s="227"/>
      <c r="W1826" s="227"/>
      <c r="X1826" s="228"/>
      <c r="Y1826" t="s">
        <v>8465</v>
      </c>
      <c r="Z1826">
        <v>1847456331</v>
      </c>
      <c r="AA1826" t="s">
        <v>8466</v>
      </c>
      <c r="AB1826" s="233" t="str">
        <f>_xlfn.IFNA(IF(Table[[#This Row],[Programme Partner]]&lt;&gt;Table[[#This Row],[Implementing Partner]],CONCATENATE(Table[[#This Row],[Programme Partner]],"-",Table[[#This Row],[Implementing Partner]]),Table[[#This Row],[Programme Partner]]),"")</f>
        <v>BRAC</v>
      </c>
    </row>
    <row r="1827" spans="1:28" ht="14.4" customHeight="1">
      <c r="A1827" s="183">
        <v>1992</v>
      </c>
      <c r="B1827" s="224" t="s">
        <v>5033</v>
      </c>
      <c r="C1827" s="225" t="s">
        <v>5033</v>
      </c>
      <c r="D1827" s="226" t="s">
        <v>7014</v>
      </c>
      <c r="E1827" s="215" t="s">
        <v>27</v>
      </c>
      <c r="F1827" s="224" t="s">
        <v>8014</v>
      </c>
      <c r="G1827" s="195" t="s">
        <v>8358</v>
      </c>
      <c r="H1827" s="224" t="str">
        <f>IFERROR(VLOOKUP(Table[[#This Row],[Activity Details of Assistance]],WHAT!E:F,2,FALSE),"")</f>
        <v># of campaign per camp </v>
      </c>
      <c r="I1827" s="224"/>
      <c r="J1827">
        <v>1</v>
      </c>
      <c r="K1827" t="s">
        <v>8280</v>
      </c>
      <c r="L1827" s="219" t="s">
        <v>13</v>
      </c>
      <c r="M1827" t="s">
        <v>14</v>
      </c>
      <c r="N1827" t="s">
        <v>307</v>
      </c>
      <c r="O1827" t="s">
        <v>1599</v>
      </c>
      <c r="P1827" t="s">
        <v>4723</v>
      </c>
      <c r="Q1827" s="236">
        <v>44681</v>
      </c>
      <c r="R1827" s="236">
        <v>44896</v>
      </c>
      <c r="S1827" t="s">
        <v>8452</v>
      </c>
      <c r="T1827" s="227"/>
      <c r="U1827" s="227"/>
      <c r="V1827" s="227"/>
      <c r="W1827" s="227"/>
      <c r="X1827" s="228"/>
      <c r="Y1827" t="s">
        <v>8465</v>
      </c>
      <c r="Z1827">
        <v>1847456331</v>
      </c>
      <c r="AA1827" t="s">
        <v>8466</v>
      </c>
      <c r="AB1827" s="233" t="str">
        <f>_xlfn.IFNA(IF(Table[[#This Row],[Programme Partner]]&lt;&gt;Table[[#This Row],[Implementing Partner]],CONCATENATE(Table[[#This Row],[Programme Partner]],"-",Table[[#This Row],[Implementing Partner]]),Table[[#This Row],[Programme Partner]]),"")</f>
        <v>BRAC</v>
      </c>
    </row>
    <row r="1828" spans="1:28" ht="14.4" customHeight="1">
      <c r="A1828" s="183">
        <v>1993</v>
      </c>
      <c r="B1828" s="224" t="s">
        <v>5033</v>
      </c>
      <c r="C1828" s="225" t="s">
        <v>5033</v>
      </c>
      <c r="D1828" s="226" t="s">
        <v>7014</v>
      </c>
      <c r="E1828" s="215" t="s">
        <v>27</v>
      </c>
      <c r="F1828" s="224" t="s">
        <v>8011</v>
      </c>
      <c r="G1828" s="195" t="s">
        <v>8017</v>
      </c>
      <c r="H1828" s="224" t="str">
        <f>IFERROR(VLOOKUP(Table[[#This Row],[Activity Details of Assistance]],WHAT!E:F,2,FALSE),"")</f>
        <v># cubic meters / day</v>
      </c>
      <c r="I1828" s="224"/>
      <c r="J1828">
        <v>10</v>
      </c>
      <c r="K1828" t="s">
        <v>8280</v>
      </c>
      <c r="L1828" s="219" t="s">
        <v>13</v>
      </c>
      <c r="M1828" t="s">
        <v>14</v>
      </c>
      <c r="N1828" t="s">
        <v>307</v>
      </c>
      <c r="O1828" t="s">
        <v>1599</v>
      </c>
      <c r="P1828" t="s">
        <v>4726</v>
      </c>
      <c r="Q1828" s="236">
        <v>44681</v>
      </c>
      <c r="R1828" s="236">
        <v>44896</v>
      </c>
      <c r="S1828" t="s">
        <v>8452</v>
      </c>
      <c r="T1828" s="227"/>
      <c r="U1828" s="227"/>
      <c r="V1828" s="227"/>
      <c r="W1828" s="227"/>
      <c r="X1828" s="228"/>
      <c r="Y1828" t="s">
        <v>8465</v>
      </c>
      <c r="Z1828">
        <v>1847456331</v>
      </c>
      <c r="AA1828" t="s">
        <v>8466</v>
      </c>
      <c r="AB1828" s="233" t="str">
        <f>_xlfn.IFNA(IF(Table[[#This Row],[Programme Partner]]&lt;&gt;Table[[#This Row],[Implementing Partner]],CONCATENATE(Table[[#This Row],[Programme Partner]],"-",Table[[#This Row],[Implementing Partner]]),Table[[#This Row],[Programme Partner]]),"")</f>
        <v>BRAC</v>
      </c>
    </row>
    <row r="1829" spans="1:28" ht="14.4" customHeight="1">
      <c r="A1829" s="183">
        <v>1994</v>
      </c>
      <c r="B1829" s="224" t="s">
        <v>8031</v>
      </c>
      <c r="C1829" s="225" t="s">
        <v>8031</v>
      </c>
      <c r="D1829" s="197" t="s">
        <v>8639</v>
      </c>
      <c r="E1829" s="215" t="s">
        <v>27</v>
      </c>
      <c r="F1829" s="224" t="s">
        <v>8011</v>
      </c>
      <c r="G1829" t="s">
        <v>8019</v>
      </c>
      <c r="H1829" s="224" t="str">
        <f>IFERROR(VLOOKUP(Table[[#This Row],[Activity Details of Assistance]],WHAT!E:F,2,FALSE),"")</f>
        <v>N/A</v>
      </c>
      <c r="I1829" s="224"/>
      <c r="J1829">
        <v>10000</v>
      </c>
      <c r="K1829" t="s">
        <v>8280</v>
      </c>
      <c r="L1829" s="219" t="s">
        <v>13</v>
      </c>
      <c r="M1829" t="s">
        <v>14</v>
      </c>
      <c r="N1829" t="s">
        <v>307</v>
      </c>
      <c r="O1829" t="s">
        <v>1599</v>
      </c>
      <c r="P1829" t="s">
        <v>8198</v>
      </c>
      <c r="Q1829" s="236">
        <v>44681</v>
      </c>
      <c r="R1829" s="236">
        <v>44866</v>
      </c>
      <c r="S1829" s="291" t="s">
        <v>8590</v>
      </c>
      <c r="T1829" s="227"/>
      <c r="U1829" s="227"/>
      <c r="V1829" s="227"/>
      <c r="W1829" s="227"/>
      <c r="X1829" s="228" t="s">
        <v>8383</v>
      </c>
      <c r="Y1829" t="s">
        <v>8295</v>
      </c>
      <c r="Z1829">
        <v>8801710000000</v>
      </c>
      <c r="AA1829" t="s">
        <v>8296</v>
      </c>
      <c r="AB1829" s="233" t="str">
        <f>_xlfn.IFNA(IF(Table[[#This Row],[Programme Partner]]&lt;&gt;Table[[#This Row],[Implementing Partner]],CONCATENATE(Table[[#This Row],[Programme Partner]],"-",Table[[#This Row],[Implementing Partner]]),Table[[#This Row],[Programme Partner]]),"")</f>
        <v>NABOLOK</v>
      </c>
    </row>
    <row r="1830" spans="1:28" ht="14.4" customHeight="1">
      <c r="A1830" s="183">
        <v>1995</v>
      </c>
      <c r="B1830" s="224" t="s">
        <v>5234</v>
      </c>
      <c r="C1830" s="225" t="s">
        <v>5234</v>
      </c>
      <c r="D1830" s="226" t="s">
        <v>8343</v>
      </c>
      <c r="E1830" s="215" t="s">
        <v>27</v>
      </c>
      <c r="F1830" s="224" t="s">
        <v>8012</v>
      </c>
      <c r="G1830" s="195" t="s">
        <v>8585</v>
      </c>
      <c r="H1830" s="224" t="str">
        <f>IFERROR(VLOOKUP(Table[[#This Row],[Activity Details of Assistance]],WHAT!E:F,2,FALSE),"")</f>
        <v xml:space="preserve"># of door </v>
      </c>
      <c r="I1830" s="224"/>
      <c r="J1830">
        <v>2</v>
      </c>
      <c r="K1830" t="s">
        <v>8280</v>
      </c>
      <c r="L1830" s="219" t="s">
        <v>13</v>
      </c>
      <c r="M1830" t="s">
        <v>14</v>
      </c>
      <c r="N1830" t="s">
        <v>309</v>
      </c>
      <c r="O1830" t="s">
        <v>1606</v>
      </c>
      <c r="P1830" t="s">
        <v>4678</v>
      </c>
      <c r="Q1830" s="236">
        <v>44681</v>
      </c>
      <c r="R1830" s="236">
        <v>44652</v>
      </c>
      <c r="S1830" t="s">
        <v>8452</v>
      </c>
      <c r="T1830" s="227"/>
      <c r="U1830" s="227"/>
      <c r="V1830" s="227"/>
      <c r="W1830" s="227"/>
      <c r="X1830" s="228"/>
      <c r="Y1830" t="s">
        <v>8414</v>
      </c>
      <c r="Z1830">
        <v>1708521596</v>
      </c>
      <c r="AA1830" t="s">
        <v>8415</v>
      </c>
      <c r="AB1830" s="233" t="str">
        <f>_xlfn.IFNA(IF(Table[[#This Row],[Programme Partner]]&lt;&gt;Table[[#This Row],[Implementing Partner]],CONCATENATE(Table[[#This Row],[Programme Partner]],"-",Table[[#This Row],[Implementing Partner]]),Table[[#This Row],[Programme Partner]]),"")</f>
        <v>SCI</v>
      </c>
    </row>
    <row r="1831" spans="1:28" ht="14.4" customHeight="1">
      <c r="A1831" s="183">
        <v>1996</v>
      </c>
      <c r="B1831" s="224" t="s">
        <v>5234</v>
      </c>
      <c r="C1831" s="225" t="s">
        <v>5234</v>
      </c>
      <c r="D1831" s="226" t="s">
        <v>8343</v>
      </c>
      <c r="E1831" s="215" t="s">
        <v>27</v>
      </c>
      <c r="F1831" s="224" t="s">
        <v>8012</v>
      </c>
      <c r="G1831" s="195" t="s">
        <v>8585</v>
      </c>
      <c r="H1831" s="224" t="str">
        <f>IFERROR(VLOOKUP(Table[[#This Row],[Activity Details of Assistance]],WHAT!E:F,2,FALSE),"")</f>
        <v xml:space="preserve"># of door </v>
      </c>
      <c r="I1831" s="224"/>
      <c r="J1831">
        <v>2</v>
      </c>
      <c r="K1831" t="s">
        <v>8280</v>
      </c>
      <c r="L1831" s="219" t="s">
        <v>13</v>
      </c>
      <c r="M1831" t="s">
        <v>14</v>
      </c>
      <c r="N1831" t="s">
        <v>307</v>
      </c>
      <c r="O1831" t="s">
        <v>1599</v>
      </c>
      <c r="P1831" t="s">
        <v>4720</v>
      </c>
      <c r="Q1831" s="236">
        <v>44681</v>
      </c>
      <c r="R1831" s="236">
        <v>44652</v>
      </c>
      <c r="S1831" t="s">
        <v>8452</v>
      </c>
      <c r="T1831" s="227"/>
      <c r="U1831" s="227"/>
      <c r="V1831" s="227"/>
      <c r="W1831" s="227"/>
      <c r="X1831" s="228"/>
      <c r="Y1831" t="s">
        <v>8414</v>
      </c>
      <c r="Z1831">
        <v>1708521596</v>
      </c>
      <c r="AA1831" t="s">
        <v>8415</v>
      </c>
      <c r="AB1831" s="233" t="str">
        <f>_xlfn.IFNA(IF(Table[[#This Row],[Programme Partner]]&lt;&gt;Table[[#This Row],[Implementing Partner]],CONCATENATE(Table[[#This Row],[Programme Partner]],"-",Table[[#This Row],[Implementing Partner]]),Table[[#This Row],[Programme Partner]]),"")</f>
        <v>SCI</v>
      </c>
    </row>
    <row r="1832" spans="1:28" ht="14.4" customHeight="1">
      <c r="A1832" s="183">
        <v>1997</v>
      </c>
      <c r="B1832" s="224" t="s">
        <v>8031</v>
      </c>
      <c r="C1832" s="225" t="s">
        <v>8031</v>
      </c>
      <c r="D1832" s="197" t="s">
        <v>8639</v>
      </c>
      <c r="E1832" s="215" t="s">
        <v>27</v>
      </c>
      <c r="F1832" s="224" t="s">
        <v>8011</v>
      </c>
      <c r="G1832" t="s">
        <v>8019</v>
      </c>
      <c r="H1832" s="224" t="str">
        <f>IFERROR(VLOOKUP(Table[[#This Row],[Activity Details of Assistance]],WHAT!E:F,2,FALSE),"")</f>
        <v>N/A</v>
      </c>
      <c r="I1832" s="224"/>
      <c r="J1832">
        <v>40000</v>
      </c>
      <c r="K1832" t="s">
        <v>8280</v>
      </c>
      <c r="L1832" s="219" t="s">
        <v>13</v>
      </c>
      <c r="M1832" t="s">
        <v>14</v>
      </c>
      <c r="N1832" t="s">
        <v>307</v>
      </c>
      <c r="O1832" t="s">
        <v>1599</v>
      </c>
      <c r="P1832" t="s">
        <v>4720</v>
      </c>
      <c r="Q1832" s="236">
        <v>44681</v>
      </c>
      <c r="R1832" s="236">
        <v>44866</v>
      </c>
      <c r="S1832" t="s">
        <v>8452</v>
      </c>
      <c r="T1832" s="227"/>
      <c r="U1832" s="227"/>
      <c r="V1832" s="227"/>
      <c r="W1832" s="227"/>
      <c r="X1832" s="228" t="s">
        <v>8539</v>
      </c>
      <c r="Y1832" t="s">
        <v>8295</v>
      </c>
      <c r="Z1832">
        <v>8801710000000</v>
      </c>
      <c r="AA1832" t="s">
        <v>8296</v>
      </c>
      <c r="AB1832" s="233" t="str">
        <f>_xlfn.IFNA(IF(Table[[#This Row],[Programme Partner]]&lt;&gt;Table[[#This Row],[Implementing Partner]],CONCATENATE(Table[[#This Row],[Programme Partner]],"-",Table[[#This Row],[Implementing Partner]]),Table[[#This Row],[Programme Partner]]),"")</f>
        <v>NABOLOK</v>
      </c>
    </row>
    <row r="1833" spans="1:28" ht="14.4" customHeight="1">
      <c r="A1833" s="183">
        <v>1998</v>
      </c>
      <c r="B1833" s="224" t="s">
        <v>8031</v>
      </c>
      <c r="C1833" s="225" t="s">
        <v>8031</v>
      </c>
      <c r="D1833" s="197" t="s">
        <v>8639</v>
      </c>
      <c r="E1833" s="215" t="s">
        <v>27</v>
      </c>
      <c r="F1833" s="224" t="s">
        <v>8011</v>
      </c>
      <c r="G1833" t="s">
        <v>8019</v>
      </c>
      <c r="H1833" s="224" t="str">
        <f>IFERROR(VLOOKUP(Table[[#This Row],[Activity Details of Assistance]],WHAT!E:F,2,FALSE),"")</f>
        <v>N/A</v>
      </c>
      <c r="I1833" s="224"/>
      <c r="J1833">
        <v>55000</v>
      </c>
      <c r="K1833" t="s">
        <v>8280</v>
      </c>
      <c r="L1833" s="219" t="s">
        <v>13</v>
      </c>
      <c r="M1833" t="s">
        <v>14</v>
      </c>
      <c r="N1833" t="s">
        <v>307</v>
      </c>
      <c r="O1833" t="s">
        <v>1599</v>
      </c>
      <c r="P1833" t="s">
        <v>4723</v>
      </c>
      <c r="Q1833" s="236">
        <v>44681</v>
      </c>
      <c r="R1833" s="236">
        <v>44866</v>
      </c>
      <c r="S1833" t="s">
        <v>8452</v>
      </c>
      <c r="T1833" s="227"/>
      <c r="U1833" s="227"/>
      <c r="V1833" s="227"/>
      <c r="W1833" s="227"/>
      <c r="X1833" s="228" t="s">
        <v>8383</v>
      </c>
      <c r="Y1833" t="s">
        <v>8295</v>
      </c>
      <c r="Z1833">
        <v>8801710000000</v>
      </c>
      <c r="AA1833" t="s">
        <v>8296</v>
      </c>
      <c r="AB1833" s="233" t="str">
        <f>_xlfn.IFNA(IF(Table[[#This Row],[Programme Partner]]&lt;&gt;Table[[#This Row],[Implementing Partner]],CONCATENATE(Table[[#This Row],[Programme Partner]],"-",Table[[#This Row],[Implementing Partner]]),Table[[#This Row],[Programme Partner]]),"")</f>
        <v>NABOLOK</v>
      </c>
    </row>
    <row r="1834" spans="1:28" ht="14.4" customHeight="1">
      <c r="A1834" s="183">
        <v>1999</v>
      </c>
      <c r="B1834" s="224" t="s">
        <v>5234</v>
      </c>
      <c r="C1834" s="225" t="s">
        <v>5234</v>
      </c>
      <c r="D1834" s="197" t="s">
        <v>8343</v>
      </c>
      <c r="E1834" s="215" t="s">
        <v>27</v>
      </c>
      <c r="F1834" s="224" t="s">
        <v>8012</v>
      </c>
      <c r="G1834" s="195" t="s">
        <v>8585</v>
      </c>
      <c r="H1834" s="224" t="str">
        <f>IFERROR(VLOOKUP(Table[[#This Row],[Activity Details of Assistance]],WHAT!E:F,2,FALSE),"")</f>
        <v xml:space="preserve"># of door </v>
      </c>
      <c r="I1834" s="224"/>
      <c r="J1834">
        <v>2</v>
      </c>
      <c r="K1834" t="s">
        <v>8280</v>
      </c>
      <c r="L1834" s="219" t="s">
        <v>13</v>
      </c>
      <c r="M1834" t="s">
        <v>14</v>
      </c>
      <c r="N1834" t="s">
        <v>307</v>
      </c>
      <c r="O1834" t="s">
        <v>1599</v>
      </c>
      <c r="P1834" t="s">
        <v>4726</v>
      </c>
      <c r="Q1834" s="236">
        <v>44681</v>
      </c>
      <c r="R1834" s="236">
        <v>44652</v>
      </c>
      <c r="S1834" t="s">
        <v>8452</v>
      </c>
      <c r="T1834" s="227"/>
      <c r="U1834" s="227"/>
      <c r="V1834" s="227"/>
      <c r="W1834" s="227"/>
      <c r="X1834" s="228"/>
      <c r="Y1834" t="s">
        <v>8414</v>
      </c>
      <c r="Z1834">
        <v>1708521596</v>
      </c>
      <c r="AA1834" t="s">
        <v>8415</v>
      </c>
      <c r="AB1834" s="233" t="str">
        <f>_xlfn.IFNA(IF(Table[[#This Row],[Programme Partner]]&lt;&gt;Table[[#This Row],[Implementing Partner]],CONCATENATE(Table[[#This Row],[Programme Partner]],"-",Table[[#This Row],[Implementing Partner]]),Table[[#This Row],[Programme Partner]]),"")</f>
        <v>SCI</v>
      </c>
    </row>
    <row r="1835" spans="1:28" ht="14.4" customHeight="1">
      <c r="A1835" s="183">
        <v>2002</v>
      </c>
      <c r="B1835" s="224" t="s">
        <v>5044</v>
      </c>
      <c r="C1835" s="225" t="s">
        <v>5044</v>
      </c>
      <c r="D1835" s="197" t="s">
        <v>8281</v>
      </c>
      <c r="E1835" s="215" t="s">
        <v>27</v>
      </c>
      <c r="F1835" s="224" t="s">
        <v>8012</v>
      </c>
      <c r="G1835" s="195" t="s">
        <v>8585</v>
      </c>
      <c r="H1835" s="224" t="str">
        <f>IFERROR(VLOOKUP(Table[[#This Row],[Activity Details of Assistance]],WHAT!E:F,2,FALSE),"")</f>
        <v xml:space="preserve"># of door </v>
      </c>
      <c r="I1835" s="224"/>
      <c r="J1835">
        <v>1</v>
      </c>
      <c r="K1835" t="s">
        <v>8280</v>
      </c>
      <c r="L1835" s="219" t="s">
        <v>13</v>
      </c>
      <c r="M1835" t="s">
        <v>14</v>
      </c>
      <c r="N1835" t="s">
        <v>309</v>
      </c>
      <c r="O1835" t="s">
        <v>1606</v>
      </c>
      <c r="P1835" t="s">
        <v>6477</v>
      </c>
      <c r="Q1835" s="236">
        <v>44681</v>
      </c>
      <c r="R1835" s="236">
        <v>44774</v>
      </c>
      <c r="S1835" t="s">
        <v>8452</v>
      </c>
      <c r="T1835" s="227"/>
      <c r="U1835" s="227"/>
      <c r="V1835" s="227"/>
      <c r="W1835" s="227"/>
      <c r="X1835" s="228"/>
      <c r="Y1835" t="s">
        <v>8286</v>
      </c>
      <c r="Z1835">
        <v>1751364802</v>
      </c>
      <c r="AA1835" t="s">
        <v>8287</v>
      </c>
      <c r="AB1835" s="233" t="str">
        <f>_xlfn.IFNA(IF(Table[[#This Row],[Programme Partner]]&lt;&gt;Table[[#This Row],[Implementing Partner]],CONCATENATE(Table[[#This Row],[Programme Partner]],"-",Table[[#This Row],[Implementing Partner]]),Table[[#This Row],[Programme Partner]]),"")</f>
        <v>CCDB</v>
      </c>
    </row>
    <row r="1836" spans="1:28" ht="14.4" customHeight="1">
      <c r="A1836" s="183">
        <v>2003</v>
      </c>
      <c r="B1836" s="224" t="s">
        <v>8031</v>
      </c>
      <c r="C1836" s="225" t="s">
        <v>8031</v>
      </c>
      <c r="D1836" s="197" t="s">
        <v>8639</v>
      </c>
      <c r="E1836" s="215" t="s">
        <v>27</v>
      </c>
      <c r="F1836" s="224" t="s">
        <v>8013</v>
      </c>
      <c r="G1836" t="s">
        <v>8313</v>
      </c>
      <c r="H1836" s="224" t="str">
        <f>IFERROR(VLOOKUP(Table[[#This Row],[Activity Details of Assistance]],WHAT!E:F,2,FALSE),"")</f>
        <v># of HP sessions at community level</v>
      </c>
      <c r="I1836" s="224"/>
      <c r="J1836">
        <v>180</v>
      </c>
      <c r="K1836" t="s">
        <v>8280</v>
      </c>
      <c r="L1836" s="219" t="s">
        <v>13</v>
      </c>
      <c r="M1836" t="s">
        <v>14</v>
      </c>
      <c r="N1836" t="s">
        <v>307</v>
      </c>
      <c r="O1836" t="s">
        <v>1599</v>
      </c>
      <c r="P1836" t="s">
        <v>4723</v>
      </c>
      <c r="Q1836" s="236">
        <v>44681</v>
      </c>
      <c r="R1836" s="236">
        <v>44866</v>
      </c>
      <c r="S1836" t="s">
        <v>8452</v>
      </c>
      <c r="T1836" s="227"/>
      <c r="U1836" s="227"/>
      <c r="V1836" s="227"/>
      <c r="W1836" s="227"/>
      <c r="X1836" s="228"/>
      <c r="Y1836" t="s">
        <v>8295</v>
      </c>
      <c r="Z1836">
        <v>8801710000000</v>
      </c>
      <c r="AA1836" t="s">
        <v>8296</v>
      </c>
      <c r="AB1836" s="233" t="str">
        <f>_xlfn.IFNA(IF(Table[[#This Row],[Programme Partner]]&lt;&gt;Table[[#This Row],[Implementing Partner]],CONCATENATE(Table[[#This Row],[Programme Partner]],"-",Table[[#This Row],[Implementing Partner]]),Table[[#This Row],[Programme Partner]]),"")</f>
        <v>NABOLOK</v>
      </c>
    </row>
    <row r="1837" spans="1:28" ht="14.4" customHeight="1">
      <c r="A1837" s="183">
        <v>2004</v>
      </c>
      <c r="B1837" s="224" t="s">
        <v>8031</v>
      </c>
      <c r="C1837" s="225" t="s">
        <v>8031</v>
      </c>
      <c r="D1837" s="197" t="s">
        <v>8639</v>
      </c>
      <c r="E1837" s="215" t="s">
        <v>27</v>
      </c>
      <c r="F1837" s="224" t="s">
        <v>8013</v>
      </c>
      <c r="G1837" t="s">
        <v>8314</v>
      </c>
      <c r="H1837" s="224" t="str">
        <f>IFERROR(VLOOKUP(Table[[#This Row],[Activity Details of Assistance]],WHAT!E:F,2,FALSE),"")</f>
        <v># of HP sessions at HH level</v>
      </c>
      <c r="I1837" s="224"/>
      <c r="J1837">
        <v>1160</v>
      </c>
      <c r="K1837" t="s">
        <v>8280</v>
      </c>
      <c r="L1837" s="219" t="s">
        <v>13</v>
      </c>
      <c r="M1837" t="s">
        <v>14</v>
      </c>
      <c r="N1837" t="s">
        <v>307</v>
      </c>
      <c r="O1837" t="s">
        <v>1599</v>
      </c>
      <c r="P1837" t="s">
        <v>4723</v>
      </c>
      <c r="Q1837" s="236">
        <v>44681</v>
      </c>
      <c r="R1837" s="236">
        <v>44866</v>
      </c>
      <c r="S1837" t="s">
        <v>8452</v>
      </c>
      <c r="T1837" s="227"/>
      <c r="U1837" s="227"/>
      <c r="V1837" s="227"/>
      <c r="W1837" s="227"/>
      <c r="X1837" s="228"/>
      <c r="Y1837" t="s">
        <v>8295</v>
      </c>
      <c r="Z1837">
        <v>8801710000000</v>
      </c>
      <c r="AA1837" t="s">
        <v>8296</v>
      </c>
      <c r="AB1837" s="233" t="str">
        <f>_xlfn.IFNA(IF(Table[[#This Row],[Programme Partner]]&lt;&gt;Table[[#This Row],[Implementing Partner]],CONCATENATE(Table[[#This Row],[Programme Partner]],"-",Table[[#This Row],[Implementing Partner]]),Table[[#This Row],[Programme Partner]]),"")</f>
        <v>NABOLOK</v>
      </c>
    </row>
    <row r="1838" spans="1:28" ht="14.4" customHeight="1">
      <c r="A1838" s="183">
        <v>2005</v>
      </c>
      <c r="B1838" s="224" t="s">
        <v>8031</v>
      </c>
      <c r="C1838" s="225" t="s">
        <v>8031</v>
      </c>
      <c r="D1838" s="197" t="s">
        <v>8639</v>
      </c>
      <c r="E1838" s="215" t="s">
        <v>27</v>
      </c>
      <c r="F1838" s="224" t="s">
        <v>8014</v>
      </c>
      <c r="G1838" s="195" t="s">
        <v>8358</v>
      </c>
      <c r="H1838" s="224" t="str">
        <f>IFERROR(VLOOKUP(Table[[#This Row],[Activity Details of Assistance]],WHAT!E:F,2,FALSE),"")</f>
        <v># of campaign per camp </v>
      </c>
      <c r="I1838" s="224"/>
      <c r="J1838">
        <v>4</v>
      </c>
      <c r="K1838" t="s">
        <v>8280</v>
      </c>
      <c r="L1838" s="219" t="s">
        <v>13</v>
      </c>
      <c r="M1838" t="s">
        <v>14</v>
      </c>
      <c r="N1838" t="s">
        <v>307</v>
      </c>
      <c r="O1838" t="s">
        <v>1599</v>
      </c>
      <c r="P1838" t="s">
        <v>4723</v>
      </c>
      <c r="Q1838" s="236">
        <v>44681</v>
      </c>
      <c r="R1838" s="236">
        <v>44866</v>
      </c>
      <c r="S1838" t="s">
        <v>8452</v>
      </c>
      <c r="T1838" s="227"/>
      <c r="U1838" s="227"/>
      <c r="V1838" s="227"/>
      <c r="W1838" s="227"/>
      <c r="X1838" s="228"/>
      <c r="Y1838" t="s">
        <v>8295</v>
      </c>
      <c r="Z1838">
        <v>8801710000000</v>
      </c>
      <c r="AA1838" t="s">
        <v>8296</v>
      </c>
      <c r="AB1838" s="233" t="str">
        <f>_xlfn.IFNA(IF(Table[[#This Row],[Programme Partner]]&lt;&gt;Table[[#This Row],[Implementing Partner]],CONCATENATE(Table[[#This Row],[Programme Partner]],"-",Table[[#This Row],[Implementing Partner]]),Table[[#This Row],[Programme Partner]]),"")</f>
        <v>NABOLOK</v>
      </c>
    </row>
    <row r="1839" spans="1:28" ht="14.4" customHeight="1">
      <c r="A1839" s="183">
        <v>2006</v>
      </c>
      <c r="B1839" s="224" t="s">
        <v>5137</v>
      </c>
      <c r="C1839" t="s">
        <v>5137</v>
      </c>
      <c r="D1839" s="197" t="s">
        <v>5236</v>
      </c>
      <c r="E1839" s="215" t="s">
        <v>27</v>
      </c>
      <c r="F1839" s="224" t="s">
        <v>8013</v>
      </c>
      <c r="G1839" t="s">
        <v>8314</v>
      </c>
      <c r="H1839" s="224" t="str">
        <f>IFERROR(VLOOKUP(Table[[#This Row],[Activity Details of Assistance]],WHAT!E:F,2,FALSE),"")</f>
        <v># of HP sessions at HH level</v>
      </c>
      <c r="I1839" s="224"/>
      <c r="J1839">
        <v>198</v>
      </c>
      <c r="K1839" t="s">
        <v>8280</v>
      </c>
      <c r="L1839" s="219" t="s">
        <v>13</v>
      </c>
      <c r="M1839" t="s">
        <v>14</v>
      </c>
      <c r="N1839" t="s">
        <v>309</v>
      </c>
      <c r="O1839" t="s">
        <v>1604</v>
      </c>
      <c r="P1839" t="s">
        <v>8209</v>
      </c>
      <c r="Q1839" s="236">
        <v>44681</v>
      </c>
      <c r="R1839" s="236">
        <v>44866</v>
      </c>
      <c r="S1839" s="291" t="s">
        <v>8590</v>
      </c>
      <c r="T1839" s="227"/>
      <c r="U1839" s="227"/>
      <c r="V1839" s="227"/>
      <c r="W1839" s="227"/>
      <c r="X1839" s="228"/>
      <c r="Y1839" t="s">
        <v>8529</v>
      </c>
      <c r="Z1839">
        <v>1714119199</v>
      </c>
      <c r="AA1839" t="s">
        <v>8424</v>
      </c>
      <c r="AB1839" s="233" t="str">
        <f>_xlfn.IFNA(IF(Table[[#This Row],[Programme Partner]]&lt;&gt;Table[[#This Row],[Implementing Partner]],CONCATENATE(Table[[#This Row],[Programme Partner]],"-",Table[[#This Row],[Implementing Partner]]),Table[[#This Row],[Programme Partner]]),"")</f>
        <v>HYSAWA</v>
      </c>
    </row>
    <row r="1840" spans="1:28" ht="14.4" customHeight="1">
      <c r="A1840" s="183">
        <v>2007</v>
      </c>
      <c r="B1840" s="224" t="s">
        <v>5137</v>
      </c>
      <c r="C1840" t="s">
        <v>5137</v>
      </c>
      <c r="D1840" s="197" t="s">
        <v>5236</v>
      </c>
      <c r="E1840" s="215" t="s">
        <v>27</v>
      </c>
      <c r="F1840" s="224" t="s">
        <v>8013</v>
      </c>
      <c r="G1840" t="s">
        <v>8314</v>
      </c>
      <c r="H1840" s="224" t="str">
        <f>IFERROR(VLOOKUP(Table[[#This Row],[Activity Details of Assistance]],WHAT!E:F,2,FALSE),"")</f>
        <v># of HP sessions at HH level</v>
      </c>
      <c r="I1840" s="224"/>
      <c r="J1840">
        <v>117</v>
      </c>
      <c r="K1840" t="s">
        <v>8280</v>
      </c>
      <c r="L1840" s="219" t="s">
        <v>13</v>
      </c>
      <c r="M1840" t="s">
        <v>14</v>
      </c>
      <c r="N1840" t="s">
        <v>309</v>
      </c>
      <c r="O1840" t="s">
        <v>1605</v>
      </c>
      <c r="P1840" t="s">
        <v>8210</v>
      </c>
      <c r="Q1840" s="236">
        <v>44681</v>
      </c>
      <c r="R1840" s="236">
        <v>44866</v>
      </c>
      <c r="S1840" s="291" t="s">
        <v>8590</v>
      </c>
      <c r="T1840" s="227"/>
      <c r="U1840" s="227"/>
      <c r="V1840" s="227"/>
      <c r="W1840" s="227"/>
      <c r="X1840" s="228"/>
      <c r="Y1840" t="s">
        <v>8529</v>
      </c>
      <c r="Z1840">
        <v>1714119199</v>
      </c>
      <c r="AA1840" t="s">
        <v>8424</v>
      </c>
      <c r="AB1840" s="233" t="str">
        <f>_xlfn.IFNA(IF(Table[[#This Row],[Programme Partner]]&lt;&gt;Table[[#This Row],[Implementing Partner]],CONCATENATE(Table[[#This Row],[Programme Partner]],"-",Table[[#This Row],[Implementing Partner]]),Table[[#This Row],[Programme Partner]]),"")</f>
        <v>HYSAWA</v>
      </c>
    </row>
    <row r="1841" spans="1:28" ht="14.4" customHeight="1">
      <c r="A1841" s="183">
        <v>2008</v>
      </c>
      <c r="B1841" s="224" t="s">
        <v>5148</v>
      </c>
      <c r="C1841" s="225" t="s">
        <v>5033</v>
      </c>
      <c r="D1841" s="226" t="s">
        <v>5148</v>
      </c>
      <c r="E1841" s="215" t="s">
        <v>27</v>
      </c>
      <c r="F1841" s="224" t="s">
        <v>8011</v>
      </c>
      <c r="G1841" s="195" t="s">
        <v>8584</v>
      </c>
      <c r="H1841" s="224" t="str">
        <f>IFERROR(VLOOKUP(Table[[#This Row],[Activity Details of Assistance]],WHAT!E:F,2,FALSE),"")</f>
        <v># of tube well</v>
      </c>
      <c r="I1841" s="224"/>
      <c r="J1841">
        <v>126</v>
      </c>
      <c r="K1841" t="s">
        <v>8280</v>
      </c>
      <c r="L1841" s="219" t="s">
        <v>13</v>
      </c>
      <c r="M1841" t="s">
        <v>14</v>
      </c>
      <c r="N1841" t="s">
        <v>309</v>
      </c>
      <c r="O1841" t="s">
        <v>1606</v>
      </c>
      <c r="P1841" t="s">
        <v>17</v>
      </c>
      <c r="Q1841" s="236">
        <v>44681</v>
      </c>
      <c r="R1841" s="236">
        <v>44682</v>
      </c>
      <c r="S1841" t="s">
        <v>8452</v>
      </c>
      <c r="T1841" s="227"/>
      <c r="U1841" s="227"/>
      <c r="V1841" s="227"/>
      <c r="W1841" s="227"/>
      <c r="X1841" s="228"/>
      <c r="Y1841" t="s">
        <v>8304</v>
      </c>
      <c r="Z1841">
        <v>1833301502</v>
      </c>
      <c r="AA1841" t="s">
        <v>8305</v>
      </c>
      <c r="AB1841" s="233" t="str">
        <f>_xlfn.IFNA(IF(Table[[#This Row],[Programme Partner]]&lt;&gt;Table[[#This Row],[Implementing Partner]],CONCATENATE(Table[[#This Row],[Programme Partner]],"-",Table[[#This Row],[Implementing Partner]]),Table[[#This Row],[Programme Partner]]),"")</f>
        <v>IOM-BRAC</v>
      </c>
    </row>
    <row r="1842" spans="1:28" ht="14.4" customHeight="1">
      <c r="A1842" s="183">
        <v>2009</v>
      </c>
      <c r="B1842" s="224" t="s">
        <v>5148</v>
      </c>
      <c r="C1842" s="225" t="s">
        <v>5033</v>
      </c>
      <c r="D1842" s="226" t="s">
        <v>5148</v>
      </c>
      <c r="E1842" s="215" t="s">
        <v>27</v>
      </c>
      <c r="F1842" s="224" t="s">
        <v>8011</v>
      </c>
      <c r="G1842" t="s">
        <v>8325</v>
      </c>
      <c r="H1842" s="224" t="str">
        <f>IFERROR(VLOOKUP(Table[[#This Row],[Activity Details of Assistance]],WHAT!E:F,2,FALSE),"")</f>
        <v># of tube well</v>
      </c>
      <c r="I1842" s="224"/>
      <c r="J1842">
        <v>1</v>
      </c>
      <c r="K1842" t="s">
        <v>8280</v>
      </c>
      <c r="L1842" s="219" t="s">
        <v>13</v>
      </c>
      <c r="M1842" t="s">
        <v>14</v>
      </c>
      <c r="N1842" t="s">
        <v>309</v>
      </c>
      <c r="O1842" t="s">
        <v>1606</v>
      </c>
      <c r="P1842" t="s">
        <v>17</v>
      </c>
      <c r="Q1842" s="236">
        <v>44681</v>
      </c>
      <c r="R1842" s="236">
        <v>44682</v>
      </c>
      <c r="S1842" t="s">
        <v>8452</v>
      </c>
      <c r="T1842" s="227"/>
      <c r="U1842" s="227"/>
      <c r="V1842" s="227"/>
      <c r="W1842" s="227"/>
      <c r="X1842" s="228"/>
      <c r="Y1842" t="s">
        <v>8304</v>
      </c>
      <c r="Z1842">
        <v>1833301502</v>
      </c>
      <c r="AA1842" t="s">
        <v>8305</v>
      </c>
      <c r="AB1842" s="233" t="str">
        <f>_xlfn.IFNA(IF(Table[[#This Row],[Programme Partner]]&lt;&gt;Table[[#This Row],[Implementing Partner]],CONCATENATE(Table[[#This Row],[Programme Partner]],"-",Table[[#This Row],[Implementing Partner]]),Table[[#This Row],[Programme Partner]]),"")</f>
        <v>IOM-BRAC</v>
      </c>
    </row>
    <row r="1843" spans="1:28" ht="14.4" customHeight="1">
      <c r="A1843" s="183">
        <v>2010</v>
      </c>
      <c r="B1843" s="224" t="s">
        <v>5148</v>
      </c>
      <c r="C1843" s="225" t="s">
        <v>5033</v>
      </c>
      <c r="D1843" s="226" t="s">
        <v>5148</v>
      </c>
      <c r="E1843" s="215" t="s">
        <v>27</v>
      </c>
      <c r="F1843" s="224" t="s">
        <v>8011</v>
      </c>
      <c r="G1843" s="213" t="s">
        <v>8584</v>
      </c>
      <c r="H1843" s="224" t="str">
        <f>IFERROR(VLOOKUP(Table[[#This Row],[Activity Details of Assistance]],WHAT!E:F,2,FALSE),"")</f>
        <v># of tube well</v>
      </c>
      <c r="I1843" s="224"/>
      <c r="J1843">
        <v>20</v>
      </c>
      <c r="K1843" t="s">
        <v>8280</v>
      </c>
      <c r="L1843" s="219" t="s">
        <v>13</v>
      </c>
      <c r="M1843" t="s">
        <v>14</v>
      </c>
      <c r="N1843" t="s">
        <v>309</v>
      </c>
      <c r="O1843" t="s">
        <v>1606</v>
      </c>
      <c r="P1843" t="s">
        <v>17</v>
      </c>
      <c r="Q1843" s="236">
        <v>44681</v>
      </c>
      <c r="R1843" s="236">
        <v>44682</v>
      </c>
      <c r="S1843" t="s">
        <v>8452</v>
      </c>
      <c r="T1843" s="227"/>
      <c r="U1843" s="227"/>
      <c r="V1843" s="227"/>
      <c r="W1843" s="227"/>
      <c r="X1843" s="228"/>
      <c r="Y1843" t="s">
        <v>8304</v>
      </c>
      <c r="Z1843">
        <v>1833301502</v>
      </c>
      <c r="AA1843" t="s">
        <v>8305</v>
      </c>
      <c r="AB1843" s="233" t="str">
        <f>_xlfn.IFNA(IF(Table[[#This Row],[Programme Partner]]&lt;&gt;Table[[#This Row],[Implementing Partner]],CONCATENATE(Table[[#This Row],[Programme Partner]],"-",Table[[#This Row],[Implementing Partner]]),Table[[#This Row],[Programme Partner]]),"")</f>
        <v>IOM-BRAC</v>
      </c>
    </row>
    <row r="1844" spans="1:28" ht="14.4" customHeight="1">
      <c r="A1844" s="183">
        <v>2014</v>
      </c>
      <c r="B1844" s="224" t="s">
        <v>5148</v>
      </c>
      <c r="C1844" s="225" t="s">
        <v>5033</v>
      </c>
      <c r="D1844" s="197" t="s">
        <v>5148</v>
      </c>
      <c r="E1844" s="215" t="s">
        <v>27</v>
      </c>
      <c r="F1844" s="224" t="s">
        <v>8013</v>
      </c>
      <c r="G1844" s="195" t="s">
        <v>8314</v>
      </c>
      <c r="H1844" s="224" t="str">
        <f>IFERROR(VLOOKUP(Table[[#This Row],[Activity Details of Assistance]],WHAT!E:F,2,FALSE),"")</f>
        <v># of HP sessions at HH level</v>
      </c>
      <c r="I1844" s="224"/>
      <c r="J1844">
        <v>42</v>
      </c>
      <c r="K1844" t="s">
        <v>8280</v>
      </c>
      <c r="L1844" s="219" t="s">
        <v>13</v>
      </c>
      <c r="M1844" t="s">
        <v>14</v>
      </c>
      <c r="N1844" t="s">
        <v>309</v>
      </c>
      <c r="O1844" t="s">
        <v>1606</v>
      </c>
      <c r="P1844" t="s">
        <v>17</v>
      </c>
      <c r="Q1844" s="236">
        <v>44681</v>
      </c>
      <c r="R1844" s="236">
        <v>44682</v>
      </c>
      <c r="S1844" t="s">
        <v>8452</v>
      </c>
      <c r="T1844" s="227"/>
      <c r="U1844" s="227"/>
      <c r="V1844" s="227"/>
      <c r="W1844" s="227"/>
      <c r="X1844" s="228"/>
      <c r="Y1844" t="s">
        <v>8304</v>
      </c>
      <c r="Z1844">
        <v>1833301502</v>
      </c>
      <c r="AA1844" t="s">
        <v>8305</v>
      </c>
      <c r="AB1844" s="233" t="str">
        <f>_xlfn.IFNA(IF(Table[[#This Row],[Programme Partner]]&lt;&gt;Table[[#This Row],[Implementing Partner]],CONCATENATE(Table[[#This Row],[Programme Partner]],"-",Table[[#This Row],[Implementing Partner]]),Table[[#This Row],[Programme Partner]]),"")</f>
        <v>IOM-BRAC</v>
      </c>
    </row>
    <row r="1845" spans="1:28" ht="14.4" customHeight="1">
      <c r="A1845" s="183">
        <v>2015</v>
      </c>
      <c r="B1845" s="224" t="s">
        <v>5148</v>
      </c>
      <c r="C1845" s="225" t="s">
        <v>5033</v>
      </c>
      <c r="D1845" s="197" t="s">
        <v>5148</v>
      </c>
      <c r="E1845" s="215" t="s">
        <v>27</v>
      </c>
      <c r="F1845" s="224" t="s">
        <v>8013</v>
      </c>
      <c r="G1845" t="s">
        <v>8360</v>
      </c>
      <c r="H1845" s="224" t="str">
        <f>IFERROR(VLOOKUP(Table[[#This Row],[Activity Details of Assistance]],WHAT!E:F,2,FALSE),"")</f>
        <v># of household</v>
      </c>
      <c r="I1845" s="224"/>
      <c r="J1845">
        <v>6972</v>
      </c>
      <c r="K1845" t="s">
        <v>8280</v>
      </c>
      <c r="L1845" s="219" t="s">
        <v>13</v>
      </c>
      <c r="M1845" t="s">
        <v>14</v>
      </c>
      <c r="N1845" t="s">
        <v>309</v>
      </c>
      <c r="O1845" t="s">
        <v>1606</v>
      </c>
      <c r="P1845" t="s">
        <v>17</v>
      </c>
      <c r="Q1845" s="236">
        <v>44681</v>
      </c>
      <c r="R1845" s="236">
        <v>44682</v>
      </c>
      <c r="S1845" t="s">
        <v>8452</v>
      </c>
      <c r="T1845" s="227"/>
      <c r="U1845" s="227"/>
      <c r="V1845" s="227"/>
      <c r="W1845" s="227"/>
      <c r="X1845" s="228"/>
      <c r="Y1845" t="s">
        <v>8304</v>
      </c>
      <c r="Z1845">
        <v>1833301502</v>
      </c>
      <c r="AA1845" t="s">
        <v>8305</v>
      </c>
      <c r="AB1845" s="233" t="str">
        <f>_xlfn.IFNA(IF(Table[[#This Row],[Programme Partner]]&lt;&gt;Table[[#This Row],[Implementing Partner]],CONCATENATE(Table[[#This Row],[Programme Partner]],"-",Table[[#This Row],[Implementing Partner]]),Table[[#This Row],[Programme Partner]]),"")</f>
        <v>IOM-BRAC</v>
      </c>
    </row>
    <row r="1846" spans="1:28" ht="14.4" customHeight="1">
      <c r="A1846" s="183">
        <v>2016</v>
      </c>
      <c r="B1846" s="224" t="s">
        <v>5148</v>
      </c>
      <c r="C1846" s="225" t="s">
        <v>5033</v>
      </c>
      <c r="D1846" s="197" t="s">
        <v>5148</v>
      </c>
      <c r="E1846" s="215" t="s">
        <v>27</v>
      </c>
      <c r="F1846" s="224" t="s">
        <v>8013</v>
      </c>
      <c r="G1846" t="s">
        <v>8369</v>
      </c>
      <c r="H1846" s="224" t="str">
        <f>IFERROR(VLOOKUP(Table[[#This Row],[Activity Details of Assistance]],WHAT!E:F,2,FALSE),"")</f>
        <v># of female in reproductive age</v>
      </c>
      <c r="I1846" s="224"/>
      <c r="J1846">
        <v>10116</v>
      </c>
      <c r="K1846" t="s">
        <v>8280</v>
      </c>
      <c r="L1846" s="219" t="s">
        <v>13</v>
      </c>
      <c r="M1846" t="s">
        <v>14</v>
      </c>
      <c r="N1846" t="s">
        <v>309</v>
      </c>
      <c r="O1846" t="s">
        <v>1606</v>
      </c>
      <c r="P1846" t="s">
        <v>17</v>
      </c>
      <c r="Q1846" s="236">
        <v>44681</v>
      </c>
      <c r="R1846" s="236">
        <v>44682</v>
      </c>
      <c r="S1846" t="s">
        <v>8452</v>
      </c>
      <c r="T1846" s="227"/>
      <c r="U1846" s="227"/>
      <c r="V1846" s="227"/>
      <c r="W1846" s="227"/>
      <c r="X1846" s="228"/>
      <c r="Y1846" t="s">
        <v>8304</v>
      </c>
      <c r="Z1846">
        <v>1833301502</v>
      </c>
      <c r="AA1846" t="s">
        <v>8305</v>
      </c>
      <c r="AB1846" s="233" t="str">
        <f>_xlfn.IFNA(IF(Table[[#This Row],[Programme Partner]]&lt;&gt;Table[[#This Row],[Implementing Partner]],CONCATENATE(Table[[#This Row],[Programme Partner]],"-",Table[[#This Row],[Implementing Partner]]),Table[[#This Row],[Programme Partner]]),"")</f>
        <v>IOM-BRAC</v>
      </c>
    </row>
    <row r="1847" spans="1:28" ht="14.4" customHeight="1">
      <c r="A1847" s="183">
        <v>2017</v>
      </c>
      <c r="B1847" s="224" t="s">
        <v>5148</v>
      </c>
      <c r="C1847" s="225" t="s">
        <v>5033</v>
      </c>
      <c r="D1847" s="197" t="s">
        <v>5148</v>
      </c>
      <c r="E1847" s="215" t="s">
        <v>27</v>
      </c>
      <c r="F1847" s="224" t="s">
        <v>8013</v>
      </c>
      <c r="G1847" t="s">
        <v>8019</v>
      </c>
      <c r="H1847" s="224" t="str">
        <f>IFERROR(VLOOKUP(Table[[#This Row],[Activity Details of Assistance]],WHAT!E:F,2,FALSE),"")</f>
        <v>N/A</v>
      </c>
      <c r="I1847" s="224"/>
      <c r="J1847">
        <v>7140</v>
      </c>
      <c r="K1847" t="s">
        <v>8280</v>
      </c>
      <c r="L1847" s="219" t="s">
        <v>13</v>
      </c>
      <c r="M1847" t="s">
        <v>14</v>
      </c>
      <c r="N1847" t="s">
        <v>309</v>
      </c>
      <c r="O1847" t="s">
        <v>1606</v>
      </c>
      <c r="P1847" t="s">
        <v>17</v>
      </c>
      <c r="Q1847" s="236">
        <v>44681</v>
      </c>
      <c r="R1847" s="236">
        <v>44682</v>
      </c>
      <c r="S1847" t="s">
        <v>8452</v>
      </c>
      <c r="T1847" s="227"/>
      <c r="U1847" s="227"/>
      <c r="V1847" s="227"/>
      <c r="W1847" s="227"/>
      <c r="X1847" s="228" t="s">
        <v>8541</v>
      </c>
      <c r="Y1847" t="s">
        <v>8304</v>
      </c>
      <c r="Z1847">
        <v>1833301502</v>
      </c>
      <c r="AA1847" t="s">
        <v>8305</v>
      </c>
      <c r="AB1847" s="233" t="str">
        <f>_xlfn.IFNA(IF(Table[[#This Row],[Programme Partner]]&lt;&gt;Table[[#This Row],[Implementing Partner]],CONCATENATE(Table[[#This Row],[Programme Partner]],"-",Table[[#This Row],[Implementing Partner]]),Table[[#This Row],[Programme Partner]]),"")</f>
        <v>IOM-BRAC</v>
      </c>
    </row>
    <row r="1848" spans="1:28" ht="14.4" customHeight="1">
      <c r="A1848" s="183">
        <v>2018</v>
      </c>
      <c r="B1848" s="224" t="s">
        <v>5148</v>
      </c>
      <c r="C1848" s="225" t="s">
        <v>5033</v>
      </c>
      <c r="D1848" s="197" t="s">
        <v>5148</v>
      </c>
      <c r="E1848" s="215" t="s">
        <v>27</v>
      </c>
      <c r="F1848" s="224" t="s">
        <v>8014</v>
      </c>
      <c r="G1848" t="s">
        <v>8358</v>
      </c>
      <c r="H1848" s="224" t="str">
        <f>IFERROR(VLOOKUP(Table[[#This Row],[Activity Details of Assistance]],WHAT!E:F,2,FALSE),"")</f>
        <v># of campaign per camp </v>
      </c>
      <c r="I1848" s="224"/>
      <c r="J1848">
        <v>1</v>
      </c>
      <c r="K1848" t="s">
        <v>8280</v>
      </c>
      <c r="L1848" s="219" t="s">
        <v>13</v>
      </c>
      <c r="M1848" t="s">
        <v>14</v>
      </c>
      <c r="N1848" t="s">
        <v>309</v>
      </c>
      <c r="O1848" t="s">
        <v>1606</v>
      </c>
      <c r="P1848" t="s">
        <v>17</v>
      </c>
      <c r="Q1848" s="236">
        <v>44681</v>
      </c>
      <c r="R1848" s="236">
        <v>44682</v>
      </c>
      <c r="S1848" t="s">
        <v>8452</v>
      </c>
      <c r="T1848" s="227"/>
      <c r="U1848" s="227"/>
      <c r="V1848" s="227"/>
      <c r="W1848" s="227"/>
      <c r="X1848" s="228"/>
      <c r="Y1848" t="s">
        <v>8304</v>
      </c>
      <c r="Z1848">
        <v>1833301502</v>
      </c>
      <c r="AA1848" t="s">
        <v>8305</v>
      </c>
      <c r="AB1848" s="233" t="str">
        <f>_xlfn.IFNA(IF(Table[[#This Row],[Programme Partner]]&lt;&gt;Table[[#This Row],[Implementing Partner]],CONCATENATE(Table[[#This Row],[Programme Partner]],"-",Table[[#This Row],[Implementing Partner]]),Table[[#This Row],[Programme Partner]]),"")</f>
        <v>IOM-BRAC</v>
      </c>
    </row>
    <row r="1849" spans="1:28" ht="14.4" customHeight="1">
      <c r="A1849" s="183">
        <v>2019</v>
      </c>
      <c r="B1849" s="224" t="s">
        <v>5148</v>
      </c>
      <c r="C1849" s="225" t="s">
        <v>5033</v>
      </c>
      <c r="D1849" s="197" t="s">
        <v>5148</v>
      </c>
      <c r="E1849" s="215" t="s">
        <v>27</v>
      </c>
      <c r="F1849" s="224" t="s">
        <v>8014</v>
      </c>
      <c r="G1849" t="s">
        <v>8019</v>
      </c>
      <c r="H1849" s="224" t="str">
        <f>IFERROR(VLOOKUP(Table[[#This Row],[Activity Details of Assistance]],WHAT!E:F,2,FALSE),"")</f>
        <v>N/A</v>
      </c>
      <c r="I1849" s="224"/>
      <c r="J1849">
        <v>24216</v>
      </c>
      <c r="K1849" t="s">
        <v>8280</v>
      </c>
      <c r="L1849" s="219" t="s">
        <v>13</v>
      </c>
      <c r="M1849" t="s">
        <v>14</v>
      </c>
      <c r="N1849" t="s">
        <v>309</v>
      </c>
      <c r="O1849" t="s">
        <v>1606</v>
      </c>
      <c r="P1849" t="s">
        <v>17</v>
      </c>
      <c r="Q1849" s="236">
        <v>44681</v>
      </c>
      <c r="R1849" s="236">
        <v>44682</v>
      </c>
      <c r="S1849" t="s">
        <v>8452</v>
      </c>
      <c r="T1849" s="227"/>
      <c r="U1849" s="227"/>
      <c r="V1849" s="227"/>
      <c r="W1849" s="227"/>
      <c r="X1849" s="228" t="s">
        <v>8542</v>
      </c>
      <c r="Y1849" t="s">
        <v>8304</v>
      </c>
      <c r="Z1849">
        <v>1833301502</v>
      </c>
      <c r="AA1849" t="s">
        <v>8305</v>
      </c>
      <c r="AB1849" s="233" t="str">
        <f>_xlfn.IFNA(IF(Table[[#This Row],[Programme Partner]]&lt;&gt;Table[[#This Row],[Implementing Partner]],CONCATENATE(Table[[#This Row],[Programme Partner]],"-",Table[[#This Row],[Implementing Partner]]),Table[[#This Row],[Programme Partner]]),"")</f>
        <v>IOM-BRAC</v>
      </c>
    </row>
    <row r="1850" spans="1:28" ht="14.4" customHeight="1">
      <c r="A1850" s="183">
        <v>2020</v>
      </c>
      <c r="B1850" s="224" t="s">
        <v>8031</v>
      </c>
      <c r="C1850" s="225" t="s">
        <v>8031</v>
      </c>
      <c r="D1850" s="197" t="s">
        <v>8639</v>
      </c>
      <c r="E1850" s="215" t="s">
        <v>27</v>
      </c>
      <c r="F1850" s="224" t="s">
        <v>8011</v>
      </c>
      <c r="G1850" t="s">
        <v>8019</v>
      </c>
      <c r="H1850" s="224" t="str">
        <f>IFERROR(VLOOKUP(Table[[#This Row],[Activity Details of Assistance]],WHAT!E:F,2,FALSE),"")</f>
        <v>N/A</v>
      </c>
      <c r="I1850" s="224"/>
      <c r="J1850">
        <v>140000</v>
      </c>
      <c r="K1850" t="s">
        <v>8280</v>
      </c>
      <c r="L1850" s="219" t="s">
        <v>13</v>
      </c>
      <c r="M1850" t="s">
        <v>14</v>
      </c>
      <c r="N1850" t="s">
        <v>307</v>
      </c>
      <c r="O1850" t="s">
        <v>1599</v>
      </c>
      <c r="P1850" t="s">
        <v>4717</v>
      </c>
      <c r="Q1850" s="236">
        <v>44681</v>
      </c>
      <c r="R1850" s="236">
        <v>44866</v>
      </c>
      <c r="S1850" t="s">
        <v>8452</v>
      </c>
      <c r="T1850" s="227"/>
      <c r="U1850" s="227"/>
      <c r="V1850" s="227"/>
      <c r="W1850" s="227"/>
      <c r="X1850" s="228" t="s">
        <v>8539</v>
      </c>
      <c r="Y1850" t="s">
        <v>8295</v>
      </c>
      <c r="Z1850">
        <v>8801710000000</v>
      </c>
      <c r="AA1850" t="s">
        <v>8296</v>
      </c>
      <c r="AB1850" s="233" t="str">
        <f>_xlfn.IFNA(IF(Table[[#This Row],[Programme Partner]]&lt;&gt;Table[[#This Row],[Implementing Partner]],CONCATENATE(Table[[#This Row],[Programme Partner]],"-",Table[[#This Row],[Implementing Partner]]),Table[[#This Row],[Programme Partner]]),"")</f>
        <v>NABOLOK</v>
      </c>
    </row>
    <row r="1851" spans="1:28" ht="14.4" customHeight="1">
      <c r="A1851" s="183">
        <v>2022</v>
      </c>
      <c r="B1851" s="224" t="s">
        <v>4993</v>
      </c>
      <c r="C1851" s="225" t="s">
        <v>4993</v>
      </c>
      <c r="D1851" s="197" t="s">
        <v>6032</v>
      </c>
      <c r="E1851" s="215" t="s">
        <v>27</v>
      </c>
      <c r="F1851" s="224" t="s">
        <v>8012</v>
      </c>
      <c r="G1851" s="195" t="s">
        <v>8585</v>
      </c>
      <c r="H1851" s="224" t="str">
        <f>IFERROR(VLOOKUP(Table[[#This Row],[Activity Details of Assistance]],WHAT!E:F,2,FALSE),"")</f>
        <v xml:space="preserve"># of door </v>
      </c>
      <c r="I1851" s="224"/>
      <c r="J1851">
        <v>26</v>
      </c>
      <c r="K1851" t="s">
        <v>8280</v>
      </c>
      <c r="L1851" s="219" t="s">
        <v>13</v>
      </c>
      <c r="M1851" t="s">
        <v>14</v>
      </c>
      <c r="N1851" t="s">
        <v>309</v>
      </c>
      <c r="O1851" t="s">
        <v>1607</v>
      </c>
      <c r="P1851" t="s">
        <v>4710</v>
      </c>
      <c r="Q1851" s="236">
        <v>44681</v>
      </c>
      <c r="R1851" s="236">
        <v>44805</v>
      </c>
      <c r="S1851" t="s">
        <v>8452</v>
      </c>
      <c r="T1851" s="227"/>
      <c r="U1851" s="227"/>
      <c r="V1851" s="227"/>
      <c r="W1851" s="227"/>
      <c r="X1851" s="228"/>
      <c r="Y1851" t="s">
        <v>8532</v>
      </c>
      <c r="Z1851">
        <v>1886245011</v>
      </c>
      <c r="AA1851" t="s">
        <v>8533</v>
      </c>
      <c r="AB1851" s="233" t="str">
        <f>_xlfn.IFNA(IF(Table[[#This Row],[Programme Partner]]&lt;&gt;Table[[#This Row],[Implementing Partner]],CONCATENATE(Table[[#This Row],[Programme Partner]],"-",Table[[#This Row],[Implementing Partner]]),Table[[#This Row],[Programme Partner]]),"")</f>
        <v>ACF</v>
      </c>
    </row>
    <row r="1852" spans="1:28" ht="14.4" customHeight="1">
      <c r="A1852" s="183">
        <v>2023</v>
      </c>
      <c r="B1852" s="224" t="s">
        <v>5040</v>
      </c>
      <c r="C1852" s="225" t="s">
        <v>5040</v>
      </c>
      <c r="D1852" s="197" t="s">
        <v>8349</v>
      </c>
      <c r="E1852" s="215" t="s">
        <v>27</v>
      </c>
      <c r="F1852" s="224" t="s">
        <v>8012</v>
      </c>
      <c r="G1852" s="195" t="s">
        <v>8585</v>
      </c>
      <c r="H1852" s="224" t="str">
        <f>IFERROR(VLOOKUP(Table[[#This Row],[Activity Details of Assistance]],WHAT!E:F,2,FALSE),"")</f>
        <v xml:space="preserve"># of door </v>
      </c>
      <c r="I1852" s="224"/>
      <c r="J1852">
        <v>4</v>
      </c>
      <c r="K1852" t="s">
        <v>8280</v>
      </c>
      <c r="L1852" s="219" t="s">
        <v>13</v>
      </c>
      <c r="M1852" t="s">
        <v>14</v>
      </c>
      <c r="N1852" t="s">
        <v>309</v>
      </c>
      <c r="O1852" t="s">
        <v>1606</v>
      </c>
      <c r="P1852" t="s">
        <v>6386</v>
      </c>
      <c r="Q1852" s="236">
        <v>44681</v>
      </c>
      <c r="R1852" s="236">
        <v>45078</v>
      </c>
      <c r="S1852" t="s">
        <v>8452</v>
      </c>
      <c r="T1852" s="227"/>
      <c r="U1852" s="227"/>
      <c r="V1852" s="227"/>
      <c r="W1852" s="227"/>
      <c r="X1852" s="228"/>
      <c r="Y1852" t="s">
        <v>8512</v>
      </c>
      <c r="Z1852">
        <v>1722524747</v>
      </c>
      <c r="AA1852" t="s">
        <v>8433</v>
      </c>
      <c r="AB1852" s="233" t="str">
        <f>_xlfn.IFNA(IF(Table[[#This Row],[Programme Partner]]&lt;&gt;Table[[#This Row],[Implementing Partner]],CONCATENATE(Table[[#This Row],[Programme Partner]],"-",Table[[#This Row],[Implementing Partner]]),Table[[#This Row],[Programme Partner]]),"")</f>
        <v>Caritas</v>
      </c>
    </row>
    <row r="1853" spans="1:28" ht="14.4" customHeight="1">
      <c r="A1853" s="183">
        <v>2024</v>
      </c>
      <c r="B1853" s="224" t="s">
        <v>5275</v>
      </c>
      <c r="C1853" s="225" t="s">
        <v>5300</v>
      </c>
      <c r="D1853" s="197" t="s">
        <v>5275</v>
      </c>
      <c r="E1853" s="215" t="s">
        <v>27</v>
      </c>
      <c r="F1853" s="224" t="s">
        <v>8012</v>
      </c>
      <c r="G1853" s="195" t="s">
        <v>8585</v>
      </c>
      <c r="H1853" s="224" t="str">
        <f>IFERROR(VLOOKUP(Table[[#This Row],[Activity Details of Assistance]],WHAT!E:F,2,FALSE),"")</f>
        <v xml:space="preserve"># of door </v>
      </c>
      <c r="I1853" s="224"/>
      <c r="J1853">
        <v>47</v>
      </c>
      <c r="K1853" t="s">
        <v>8280</v>
      </c>
      <c r="L1853" s="219" t="s">
        <v>13</v>
      </c>
      <c r="M1853" t="s">
        <v>14</v>
      </c>
      <c r="N1853" t="s">
        <v>309</v>
      </c>
      <c r="O1853" t="s">
        <v>1606</v>
      </c>
      <c r="P1853" t="s">
        <v>6475</v>
      </c>
      <c r="Q1853" s="236">
        <v>44681</v>
      </c>
      <c r="R1853" s="236">
        <v>45017</v>
      </c>
      <c r="S1853" t="s">
        <v>8452</v>
      </c>
      <c r="T1853" s="227"/>
      <c r="U1853" s="227"/>
      <c r="V1853" s="227"/>
      <c r="W1853" s="227"/>
      <c r="X1853" s="228"/>
      <c r="Y1853" t="s">
        <v>8310</v>
      </c>
      <c r="Z1853">
        <v>1679210106</v>
      </c>
      <c r="AA1853" t="s">
        <v>8311</v>
      </c>
      <c r="AB1853" s="233" t="str">
        <f>_xlfn.IFNA(IF(Table[[#This Row],[Programme Partner]]&lt;&gt;Table[[#This Row],[Implementing Partner]],CONCATENATE(Table[[#This Row],[Programme Partner]],"-",Table[[#This Row],[Implementing Partner]]),Table[[#This Row],[Programme Partner]]),"")</f>
        <v>UNICEF-WVI</v>
      </c>
    </row>
    <row r="1854" spans="1:28" ht="14.4" customHeight="1">
      <c r="A1854" s="183">
        <v>2025</v>
      </c>
      <c r="B1854" s="224" t="s">
        <v>8031</v>
      </c>
      <c r="C1854" s="225" t="s">
        <v>8031</v>
      </c>
      <c r="D1854" s="197" t="s">
        <v>8639</v>
      </c>
      <c r="E1854" s="215" t="s">
        <v>27</v>
      </c>
      <c r="F1854" s="224" t="s">
        <v>8013</v>
      </c>
      <c r="G1854" t="s">
        <v>8313</v>
      </c>
      <c r="H1854" s="224" t="str">
        <f>IFERROR(VLOOKUP(Table[[#This Row],[Activity Details of Assistance]],WHAT!E:F,2,FALSE),"")</f>
        <v># of HP sessions at community level</v>
      </c>
      <c r="I1854" s="224"/>
      <c r="J1854">
        <v>360</v>
      </c>
      <c r="K1854" t="s">
        <v>8280</v>
      </c>
      <c r="L1854" s="219" t="s">
        <v>13</v>
      </c>
      <c r="M1854" t="s">
        <v>14</v>
      </c>
      <c r="N1854" t="s">
        <v>307</v>
      </c>
      <c r="O1854" t="s">
        <v>1599</v>
      </c>
      <c r="P1854" t="s">
        <v>4717</v>
      </c>
      <c r="Q1854" s="236">
        <v>44681</v>
      </c>
      <c r="R1854" s="236">
        <v>44866</v>
      </c>
      <c r="S1854" t="s">
        <v>8452</v>
      </c>
      <c r="T1854" s="227"/>
      <c r="U1854" s="227"/>
      <c r="V1854" s="227"/>
      <c r="W1854" s="227"/>
      <c r="X1854" s="228"/>
      <c r="Y1854" t="s">
        <v>8295</v>
      </c>
      <c r="Z1854">
        <v>8801710000000</v>
      </c>
      <c r="AA1854" t="s">
        <v>8296</v>
      </c>
      <c r="AB1854" s="233" t="str">
        <f>_xlfn.IFNA(IF(Table[[#This Row],[Programme Partner]]&lt;&gt;Table[[#This Row],[Implementing Partner]],CONCATENATE(Table[[#This Row],[Programme Partner]],"-",Table[[#This Row],[Implementing Partner]]),Table[[#This Row],[Programme Partner]]),"")</f>
        <v>NABOLOK</v>
      </c>
    </row>
    <row r="1855" spans="1:28" ht="14.4" customHeight="1">
      <c r="A1855" s="183">
        <v>2026</v>
      </c>
      <c r="B1855" s="224" t="s">
        <v>8031</v>
      </c>
      <c r="C1855" s="225" t="s">
        <v>8031</v>
      </c>
      <c r="D1855" s="197" t="s">
        <v>8639</v>
      </c>
      <c r="E1855" s="215" t="s">
        <v>27</v>
      </c>
      <c r="F1855" s="224" t="s">
        <v>8013</v>
      </c>
      <c r="G1855" t="s">
        <v>8314</v>
      </c>
      <c r="H1855" s="224" t="str">
        <f>IFERROR(VLOOKUP(Table[[#This Row],[Activity Details of Assistance]],WHAT!E:F,2,FALSE),"")</f>
        <v># of HP sessions at HH level</v>
      </c>
      <c r="I1855" s="224"/>
      <c r="J1855">
        <v>2200</v>
      </c>
      <c r="K1855" t="s">
        <v>8280</v>
      </c>
      <c r="L1855" s="219" t="s">
        <v>13</v>
      </c>
      <c r="M1855" t="s">
        <v>14</v>
      </c>
      <c r="N1855" t="s">
        <v>307</v>
      </c>
      <c r="O1855" t="s">
        <v>1599</v>
      </c>
      <c r="P1855" t="s">
        <v>4717</v>
      </c>
      <c r="Q1855" s="236">
        <v>44681</v>
      </c>
      <c r="R1855" s="236">
        <v>44866</v>
      </c>
      <c r="S1855" t="s">
        <v>8452</v>
      </c>
      <c r="T1855" s="227"/>
      <c r="U1855" s="227"/>
      <c r="V1855" s="227"/>
      <c r="W1855" s="227"/>
      <c r="X1855" s="228"/>
      <c r="Y1855" t="s">
        <v>8295</v>
      </c>
      <c r="Z1855">
        <v>8801710000000</v>
      </c>
      <c r="AA1855" t="s">
        <v>8296</v>
      </c>
      <c r="AB1855" s="233" t="str">
        <f>_xlfn.IFNA(IF(Table[[#This Row],[Programme Partner]]&lt;&gt;Table[[#This Row],[Implementing Partner]],CONCATENATE(Table[[#This Row],[Programme Partner]],"-",Table[[#This Row],[Implementing Partner]]),Table[[#This Row],[Programme Partner]]),"")</f>
        <v>NABOLOK</v>
      </c>
    </row>
    <row r="1856" spans="1:28" ht="14.4" customHeight="1">
      <c r="A1856" s="183">
        <v>2027</v>
      </c>
      <c r="B1856" s="224" t="s">
        <v>8031</v>
      </c>
      <c r="C1856" s="225" t="s">
        <v>8031</v>
      </c>
      <c r="D1856" s="197" t="s">
        <v>8639</v>
      </c>
      <c r="E1856" s="215" t="s">
        <v>27</v>
      </c>
      <c r="F1856" s="224" t="s">
        <v>8013</v>
      </c>
      <c r="G1856" t="s">
        <v>8360</v>
      </c>
      <c r="H1856" s="224" t="str">
        <f>IFERROR(VLOOKUP(Table[[#This Row],[Activity Details of Assistance]],WHAT!E:F,2,FALSE),"")</f>
        <v># of household</v>
      </c>
      <c r="I1856" s="224"/>
      <c r="J1856">
        <v>1196</v>
      </c>
      <c r="K1856" t="s">
        <v>8280</v>
      </c>
      <c r="L1856" s="219" t="s">
        <v>13</v>
      </c>
      <c r="M1856" t="s">
        <v>14</v>
      </c>
      <c r="N1856" t="s">
        <v>307</v>
      </c>
      <c r="O1856" t="s">
        <v>1599</v>
      </c>
      <c r="P1856" t="s">
        <v>4717</v>
      </c>
      <c r="Q1856" s="236">
        <v>44681</v>
      </c>
      <c r="R1856" s="236">
        <v>44866</v>
      </c>
      <c r="S1856" t="s">
        <v>8452</v>
      </c>
      <c r="T1856" s="227"/>
      <c r="U1856" s="227"/>
      <c r="V1856" s="227"/>
      <c r="W1856" s="227"/>
      <c r="X1856" s="228"/>
      <c r="Y1856" t="s">
        <v>8295</v>
      </c>
      <c r="Z1856">
        <v>8801710000000</v>
      </c>
      <c r="AA1856" t="s">
        <v>8296</v>
      </c>
      <c r="AB1856" s="233" t="str">
        <f>_xlfn.IFNA(IF(Table[[#This Row],[Programme Partner]]&lt;&gt;Table[[#This Row],[Implementing Partner]],CONCATENATE(Table[[#This Row],[Programme Partner]],"-",Table[[#This Row],[Implementing Partner]]),Table[[#This Row],[Programme Partner]]),"")</f>
        <v>NABOLOK</v>
      </c>
    </row>
    <row r="1857" spans="1:28" ht="14.4" customHeight="1">
      <c r="A1857" s="183">
        <v>2028</v>
      </c>
      <c r="B1857" s="224" t="s">
        <v>8031</v>
      </c>
      <c r="C1857" s="225" t="s">
        <v>8031</v>
      </c>
      <c r="D1857" s="197" t="s">
        <v>8639</v>
      </c>
      <c r="E1857" s="215" t="s">
        <v>27</v>
      </c>
      <c r="F1857" s="224" t="s">
        <v>8014</v>
      </c>
      <c r="G1857" s="195" t="s">
        <v>8358</v>
      </c>
      <c r="H1857" s="224" t="str">
        <f>IFERROR(VLOOKUP(Table[[#This Row],[Activity Details of Assistance]],WHAT!E:F,2,FALSE),"")</f>
        <v># of campaign per camp </v>
      </c>
      <c r="I1857" s="224"/>
      <c r="J1857">
        <v>4</v>
      </c>
      <c r="K1857" t="s">
        <v>8280</v>
      </c>
      <c r="L1857" s="219" t="s">
        <v>13</v>
      </c>
      <c r="M1857" t="s">
        <v>14</v>
      </c>
      <c r="N1857" t="s">
        <v>307</v>
      </c>
      <c r="O1857" t="s">
        <v>1599</v>
      </c>
      <c r="P1857" t="s">
        <v>4717</v>
      </c>
      <c r="Q1857" s="236">
        <v>44681</v>
      </c>
      <c r="R1857" s="236">
        <v>44866</v>
      </c>
      <c r="S1857" t="s">
        <v>8452</v>
      </c>
      <c r="T1857" s="227"/>
      <c r="U1857" s="227"/>
      <c r="V1857" s="227"/>
      <c r="W1857" s="227"/>
      <c r="X1857" s="228"/>
      <c r="Y1857" t="s">
        <v>8295</v>
      </c>
      <c r="Z1857">
        <v>8801710000000</v>
      </c>
      <c r="AA1857" t="s">
        <v>8296</v>
      </c>
      <c r="AB1857" s="233" t="str">
        <f>_xlfn.IFNA(IF(Table[[#This Row],[Programme Partner]]&lt;&gt;Table[[#This Row],[Implementing Partner]],CONCATENATE(Table[[#This Row],[Programme Partner]],"-",Table[[#This Row],[Implementing Partner]]),Table[[#This Row],[Programme Partner]]),"")</f>
        <v>NABOLOK</v>
      </c>
    </row>
    <row r="1858" spans="1:28" ht="14.4" customHeight="1">
      <c r="A1858" s="183">
        <v>2029</v>
      </c>
      <c r="B1858" s="224" t="s">
        <v>8031</v>
      </c>
      <c r="C1858" s="225" t="s">
        <v>8031</v>
      </c>
      <c r="D1858" s="197" t="s">
        <v>8639</v>
      </c>
      <c r="E1858" s="215" t="s">
        <v>27</v>
      </c>
      <c r="F1858" s="224" t="s">
        <v>8014</v>
      </c>
      <c r="G1858" s="195" t="s">
        <v>8361</v>
      </c>
      <c r="H1858" s="224" t="str">
        <f>IFERROR(VLOOKUP(Table[[#This Row],[Activity Details of Assistance]],WHAT!E:F,2,FALSE),"")</f>
        <v># of plant</v>
      </c>
      <c r="I1858" s="224"/>
      <c r="J1858">
        <v>1</v>
      </c>
      <c r="K1858" t="s">
        <v>8280</v>
      </c>
      <c r="L1858" s="219" t="s">
        <v>13</v>
      </c>
      <c r="M1858" t="s">
        <v>14</v>
      </c>
      <c r="N1858" t="s">
        <v>307</v>
      </c>
      <c r="O1858" t="s">
        <v>1599</v>
      </c>
      <c r="P1858" t="s">
        <v>4717</v>
      </c>
      <c r="Q1858" s="236">
        <v>44681</v>
      </c>
      <c r="R1858" s="236">
        <v>44866</v>
      </c>
      <c r="S1858" t="s">
        <v>8452</v>
      </c>
      <c r="T1858" s="227"/>
      <c r="U1858" s="227"/>
      <c r="V1858" s="227"/>
      <c r="W1858" s="227"/>
      <c r="X1858" s="228"/>
      <c r="Y1858" t="s">
        <v>8295</v>
      </c>
      <c r="Z1858">
        <v>8801710000000</v>
      </c>
      <c r="AA1858" t="s">
        <v>8296</v>
      </c>
      <c r="AB1858" s="233" t="str">
        <f>_xlfn.IFNA(IF(Table[[#This Row],[Programme Partner]]&lt;&gt;Table[[#This Row],[Implementing Partner]],CONCATENATE(Table[[#This Row],[Programme Partner]],"-",Table[[#This Row],[Implementing Partner]]),Table[[#This Row],[Programme Partner]]),"")</f>
        <v>NABOLOK</v>
      </c>
    </row>
    <row r="1859" spans="1:28" ht="14.4" customHeight="1">
      <c r="A1859" s="183">
        <v>2030</v>
      </c>
      <c r="B1859" s="224" t="s">
        <v>5137</v>
      </c>
      <c r="C1859" t="s">
        <v>5137</v>
      </c>
      <c r="D1859" s="226" t="s">
        <v>5236</v>
      </c>
      <c r="E1859" s="215" t="s">
        <v>27</v>
      </c>
      <c r="F1859" s="224" t="s">
        <v>8013</v>
      </c>
      <c r="G1859" t="s">
        <v>8314</v>
      </c>
      <c r="H1859" s="224" t="str">
        <f>IFERROR(VLOOKUP(Table[[#This Row],[Activity Details of Assistance]],WHAT!E:F,2,FALSE),"")</f>
        <v># of HP sessions at HH level</v>
      </c>
      <c r="I1859" s="224"/>
      <c r="J1859">
        <v>86</v>
      </c>
      <c r="K1859" t="s">
        <v>8280</v>
      </c>
      <c r="L1859" s="219" t="s">
        <v>13</v>
      </c>
      <c r="M1859" t="s">
        <v>14</v>
      </c>
      <c r="N1859" t="s">
        <v>309</v>
      </c>
      <c r="O1859" t="s">
        <v>1606</v>
      </c>
      <c r="P1859" t="s">
        <v>8208</v>
      </c>
      <c r="Q1859" s="236">
        <v>44681</v>
      </c>
      <c r="R1859" s="236">
        <v>44866</v>
      </c>
      <c r="S1859" s="291" t="s">
        <v>8590</v>
      </c>
      <c r="T1859" s="227"/>
      <c r="U1859" s="227"/>
      <c r="V1859" s="227"/>
      <c r="W1859" s="227"/>
      <c r="X1859" s="228"/>
      <c r="Y1859" t="s">
        <v>8529</v>
      </c>
      <c r="Z1859">
        <v>1714119199</v>
      </c>
      <c r="AA1859" t="s">
        <v>8424</v>
      </c>
      <c r="AB1859" s="233" t="str">
        <f>_xlfn.IFNA(IF(Table[[#This Row],[Programme Partner]]&lt;&gt;Table[[#This Row],[Implementing Partner]],CONCATENATE(Table[[#This Row],[Programme Partner]],"-",Table[[#This Row],[Implementing Partner]]),Table[[#This Row],[Programme Partner]]),"")</f>
        <v>HYSAWA</v>
      </c>
    </row>
    <row r="1860" spans="1:28" ht="14.4" customHeight="1">
      <c r="A1860" s="183">
        <v>2031</v>
      </c>
      <c r="B1860" s="224" t="s">
        <v>5137</v>
      </c>
      <c r="C1860" t="s">
        <v>5137</v>
      </c>
      <c r="D1860" s="226" t="s">
        <v>5236</v>
      </c>
      <c r="E1860" s="215" t="s">
        <v>27</v>
      </c>
      <c r="F1860" s="224" t="s">
        <v>8013</v>
      </c>
      <c r="G1860" t="s">
        <v>8314</v>
      </c>
      <c r="H1860" s="224" t="str">
        <f>IFERROR(VLOOKUP(Table[[#This Row],[Activity Details of Assistance]],WHAT!E:F,2,FALSE),"")</f>
        <v># of HP sessions at HH level</v>
      </c>
      <c r="I1860" s="224"/>
      <c r="J1860">
        <v>88</v>
      </c>
      <c r="K1860" t="s">
        <v>8280</v>
      </c>
      <c r="L1860" s="219" t="s">
        <v>13</v>
      </c>
      <c r="M1860" t="s">
        <v>14</v>
      </c>
      <c r="N1860" t="s">
        <v>309</v>
      </c>
      <c r="O1860" t="s">
        <v>1607</v>
      </c>
      <c r="P1860" t="s">
        <v>8211</v>
      </c>
      <c r="Q1860" s="236">
        <v>44681</v>
      </c>
      <c r="R1860" s="236">
        <v>44866</v>
      </c>
      <c r="S1860" s="291" t="s">
        <v>8590</v>
      </c>
      <c r="T1860" s="227"/>
      <c r="U1860" s="227"/>
      <c r="V1860" s="227"/>
      <c r="W1860" s="227"/>
      <c r="X1860" s="228"/>
      <c r="Y1860" t="s">
        <v>8529</v>
      </c>
      <c r="Z1860">
        <v>1714119199</v>
      </c>
      <c r="AA1860" t="s">
        <v>8424</v>
      </c>
      <c r="AB1860" s="233" t="str">
        <f>_xlfn.IFNA(IF(Table[[#This Row],[Programme Partner]]&lt;&gt;Table[[#This Row],[Implementing Partner]],CONCATENATE(Table[[#This Row],[Programme Partner]],"-",Table[[#This Row],[Implementing Partner]]),Table[[#This Row],[Programme Partner]]),"")</f>
        <v>HYSAWA</v>
      </c>
    </row>
    <row r="1861" spans="1:28" ht="14.4" customHeight="1">
      <c r="A1861" s="183">
        <v>2032</v>
      </c>
      <c r="B1861" s="224" t="s">
        <v>5137</v>
      </c>
      <c r="C1861" t="s">
        <v>5137</v>
      </c>
      <c r="D1861" s="226" t="s">
        <v>5236</v>
      </c>
      <c r="E1861" s="215" t="s">
        <v>27</v>
      </c>
      <c r="F1861" s="224" t="s">
        <v>8013</v>
      </c>
      <c r="G1861" t="s">
        <v>8314</v>
      </c>
      <c r="H1861" s="224" t="str">
        <f>IFERROR(VLOOKUP(Table[[#This Row],[Activity Details of Assistance]],WHAT!E:F,2,FALSE),"")</f>
        <v># of HP sessions at HH level</v>
      </c>
      <c r="I1861" s="224"/>
      <c r="J1861">
        <v>129</v>
      </c>
      <c r="K1861" t="s">
        <v>8280</v>
      </c>
      <c r="L1861" s="219" t="s">
        <v>13</v>
      </c>
      <c r="M1861" t="s">
        <v>14</v>
      </c>
      <c r="N1861" t="s">
        <v>309</v>
      </c>
      <c r="O1861" t="s">
        <v>1608</v>
      </c>
      <c r="P1861" t="s">
        <v>8212</v>
      </c>
      <c r="Q1861" s="236">
        <v>44681</v>
      </c>
      <c r="R1861" s="236">
        <v>44866</v>
      </c>
      <c r="S1861" s="291" t="s">
        <v>8590</v>
      </c>
      <c r="T1861" s="227"/>
      <c r="U1861" s="227"/>
      <c r="V1861" s="227"/>
      <c r="W1861" s="227"/>
      <c r="X1861" s="228"/>
      <c r="Y1861" t="s">
        <v>8529</v>
      </c>
      <c r="Z1861">
        <v>1714119199</v>
      </c>
      <c r="AA1861" t="s">
        <v>8424</v>
      </c>
      <c r="AB1861" s="233" t="str">
        <f>_xlfn.IFNA(IF(Table[[#This Row],[Programme Partner]]&lt;&gt;Table[[#This Row],[Implementing Partner]],CONCATENATE(Table[[#This Row],[Programme Partner]],"-",Table[[#This Row],[Implementing Partner]]),Table[[#This Row],[Programme Partner]]),"")</f>
        <v>HYSAWA</v>
      </c>
    </row>
    <row r="1862" spans="1:28" ht="14.4" customHeight="1">
      <c r="A1862" s="183">
        <v>2033</v>
      </c>
      <c r="B1862" s="224" t="s">
        <v>5137</v>
      </c>
      <c r="C1862" t="s">
        <v>5137</v>
      </c>
      <c r="D1862" s="226" t="s">
        <v>5236</v>
      </c>
      <c r="E1862" s="215" t="s">
        <v>27</v>
      </c>
      <c r="F1862" s="224" t="s">
        <v>8013</v>
      </c>
      <c r="G1862" t="s">
        <v>8314</v>
      </c>
      <c r="H1862" s="224" t="str">
        <f>IFERROR(VLOOKUP(Table[[#This Row],[Activity Details of Assistance]],WHAT!E:F,2,FALSE),"")</f>
        <v># of HP sessions at HH level</v>
      </c>
      <c r="I1862" s="224"/>
      <c r="J1862">
        <v>35</v>
      </c>
      <c r="K1862" t="s">
        <v>8280</v>
      </c>
      <c r="L1862" s="219" t="s">
        <v>13</v>
      </c>
      <c r="M1862" t="s">
        <v>14</v>
      </c>
      <c r="N1862" t="s">
        <v>307</v>
      </c>
      <c r="O1862" t="s">
        <v>1179</v>
      </c>
      <c r="P1862" t="s">
        <v>8264</v>
      </c>
      <c r="Q1862" s="236">
        <v>44681</v>
      </c>
      <c r="R1862" s="236">
        <v>44866</v>
      </c>
      <c r="S1862" s="291" t="s">
        <v>8590</v>
      </c>
      <c r="T1862" s="227"/>
      <c r="U1862" s="227"/>
      <c r="V1862" s="227"/>
      <c r="W1862" s="227"/>
      <c r="X1862" s="228"/>
      <c r="Y1862" t="s">
        <v>8529</v>
      </c>
      <c r="Z1862">
        <v>1714119199</v>
      </c>
      <c r="AA1862" t="s">
        <v>8424</v>
      </c>
      <c r="AB1862" s="233" t="str">
        <f>_xlfn.IFNA(IF(Table[[#This Row],[Programme Partner]]&lt;&gt;Table[[#This Row],[Implementing Partner]],CONCATENATE(Table[[#This Row],[Programme Partner]],"-",Table[[#This Row],[Implementing Partner]]),Table[[#This Row],[Programme Partner]]),"")</f>
        <v>HYSAWA</v>
      </c>
    </row>
    <row r="1863" spans="1:28" ht="14.4" customHeight="1">
      <c r="A1863" s="183">
        <v>2034</v>
      </c>
      <c r="B1863" s="224" t="s">
        <v>5137</v>
      </c>
      <c r="C1863" t="s">
        <v>5137</v>
      </c>
      <c r="D1863" s="226" t="s">
        <v>5236</v>
      </c>
      <c r="E1863" s="215" t="s">
        <v>27</v>
      </c>
      <c r="F1863" s="224" t="s">
        <v>8013</v>
      </c>
      <c r="G1863" t="s">
        <v>8314</v>
      </c>
      <c r="H1863" s="224" t="str">
        <f>IFERROR(VLOOKUP(Table[[#This Row],[Activity Details of Assistance]],WHAT!E:F,2,FALSE),"")</f>
        <v># of HP sessions at HH level</v>
      </c>
      <c r="I1863" s="224"/>
      <c r="J1863">
        <v>130</v>
      </c>
      <c r="K1863" t="s">
        <v>8280</v>
      </c>
      <c r="L1863" s="219" t="s">
        <v>13</v>
      </c>
      <c r="M1863" t="s">
        <v>14</v>
      </c>
      <c r="N1863" t="s">
        <v>307</v>
      </c>
      <c r="O1863" t="s">
        <v>1599</v>
      </c>
      <c r="P1863" t="s">
        <v>8198</v>
      </c>
      <c r="Q1863" s="236">
        <v>44681</v>
      </c>
      <c r="R1863" s="236">
        <v>44866</v>
      </c>
      <c r="S1863" s="291" t="s">
        <v>8590</v>
      </c>
      <c r="T1863" s="227"/>
      <c r="U1863" s="227"/>
      <c r="V1863" s="227"/>
      <c r="W1863" s="227"/>
      <c r="X1863" s="228"/>
      <c r="Y1863" t="s">
        <v>8529</v>
      </c>
      <c r="Z1863">
        <v>1714119199</v>
      </c>
      <c r="AA1863" t="s">
        <v>8424</v>
      </c>
      <c r="AB1863" s="233" t="str">
        <f>_xlfn.IFNA(IF(Table[[#This Row],[Programme Partner]]&lt;&gt;Table[[#This Row],[Implementing Partner]],CONCATENATE(Table[[#This Row],[Programme Partner]],"-",Table[[#This Row],[Implementing Partner]]),Table[[#This Row],[Programme Partner]]),"")</f>
        <v>HYSAWA</v>
      </c>
    </row>
    <row r="1864" spans="1:28" ht="14.4" customHeight="1">
      <c r="A1864" s="183">
        <v>2035</v>
      </c>
      <c r="B1864" s="224" t="s">
        <v>5137</v>
      </c>
      <c r="C1864" t="s">
        <v>5137</v>
      </c>
      <c r="D1864" s="226" t="s">
        <v>5236</v>
      </c>
      <c r="E1864" s="215" t="s">
        <v>27</v>
      </c>
      <c r="F1864" s="224" t="s">
        <v>8013</v>
      </c>
      <c r="G1864" t="s">
        <v>8314</v>
      </c>
      <c r="H1864" s="224" t="str">
        <f>IFERROR(VLOOKUP(Table[[#This Row],[Activity Details of Assistance]],WHAT!E:F,2,FALSE),"")</f>
        <v># of HP sessions at HH level</v>
      </c>
      <c r="I1864" s="224"/>
      <c r="J1864">
        <v>82</v>
      </c>
      <c r="K1864" t="s">
        <v>8280</v>
      </c>
      <c r="L1864" s="219" t="s">
        <v>13</v>
      </c>
      <c r="M1864" t="s">
        <v>14</v>
      </c>
      <c r="N1864" t="s">
        <v>307</v>
      </c>
      <c r="O1864" t="s">
        <v>1600</v>
      </c>
      <c r="P1864" t="s">
        <v>8265</v>
      </c>
      <c r="Q1864" s="236">
        <v>44681</v>
      </c>
      <c r="R1864" s="236">
        <v>44866</v>
      </c>
      <c r="S1864" s="291" t="s">
        <v>8590</v>
      </c>
      <c r="T1864" s="227"/>
      <c r="U1864" s="227"/>
      <c r="V1864" s="227"/>
      <c r="W1864" s="227"/>
      <c r="X1864" s="228"/>
      <c r="Y1864" t="s">
        <v>8529</v>
      </c>
      <c r="Z1864">
        <v>1714119199</v>
      </c>
      <c r="AA1864" t="s">
        <v>8424</v>
      </c>
      <c r="AB1864" s="233" t="str">
        <f>_xlfn.IFNA(IF(Table[[#This Row],[Programme Partner]]&lt;&gt;Table[[#This Row],[Implementing Partner]],CONCATENATE(Table[[#This Row],[Programme Partner]],"-",Table[[#This Row],[Implementing Partner]]),Table[[#This Row],[Programme Partner]]),"")</f>
        <v>HYSAWA</v>
      </c>
    </row>
    <row r="1865" spans="1:28" ht="14.4" customHeight="1">
      <c r="A1865" s="183">
        <v>2036</v>
      </c>
      <c r="B1865" s="224" t="s">
        <v>5137</v>
      </c>
      <c r="C1865" t="s">
        <v>5137</v>
      </c>
      <c r="D1865" s="226" t="s">
        <v>5236</v>
      </c>
      <c r="E1865" s="215" t="s">
        <v>27</v>
      </c>
      <c r="F1865" s="224" t="s">
        <v>8013</v>
      </c>
      <c r="G1865" t="s">
        <v>8314</v>
      </c>
      <c r="H1865" s="224" t="str">
        <f>IFERROR(VLOOKUP(Table[[#This Row],[Activity Details of Assistance]],WHAT!E:F,2,FALSE),"")</f>
        <v># of HP sessions at HH level</v>
      </c>
      <c r="I1865" s="224"/>
      <c r="J1865">
        <v>20</v>
      </c>
      <c r="K1865" t="s">
        <v>8280</v>
      </c>
      <c r="L1865" s="219" t="s">
        <v>13</v>
      </c>
      <c r="M1865" t="s">
        <v>14</v>
      </c>
      <c r="N1865" t="s">
        <v>307</v>
      </c>
      <c r="O1865" t="s">
        <v>1602</v>
      </c>
      <c r="P1865" t="s">
        <v>8303</v>
      </c>
      <c r="Q1865" s="236">
        <v>44681</v>
      </c>
      <c r="R1865" s="236">
        <v>44866</v>
      </c>
      <c r="S1865" s="291" t="s">
        <v>8590</v>
      </c>
      <c r="T1865" s="227"/>
      <c r="U1865" s="227"/>
      <c r="V1865" s="227"/>
      <c r="W1865" s="227"/>
      <c r="X1865" s="228"/>
      <c r="Y1865" t="s">
        <v>8529</v>
      </c>
      <c r="Z1865">
        <v>1714119199</v>
      </c>
      <c r="AA1865" t="s">
        <v>8424</v>
      </c>
      <c r="AB1865" s="233" t="str">
        <f>_xlfn.IFNA(IF(Table[[#This Row],[Programme Partner]]&lt;&gt;Table[[#This Row],[Implementing Partner]],CONCATENATE(Table[[#This Row],[Programme Partner]],"-",Table[[#This Row],[Implementing Partner]]),Table[[#This Row],[Programme Partner]]),"")</f>
        <v>HYSAWA</v>
      </c>
    </row>
    <row r="1866" spans="1:28" ht="14.4" customHeight="1">
      <c r="A1866" s="183">
        <v>2037</v>
      </c>
      <c r="B1866" s="224" t="s">
        <v>5137</v>
      </c>
      <c r="C1866" t="s">
        <v>5137</v>
      </c>
      <c r="D1866" s="226" t="s">
        <v>5236</v>
      </c>
      <c r="E1866" s="215" t="s">
        <v>27</v>
      </c>
      <c r="F1866" s="224" t="s">
        <v>8013</v>
      </c>
      <c r="G1866" t="s">
        <v>8314</v>
      </c>
      <c r="H1866" s="224" t="str">
        <f>IFERROR(VLOOKUP(Table[[#This Row],[Activity Details of Assistance]],WHAT!E:F,2,FALSE),"")</f>
        <v># of HP sessions at HH level</v>
      </c>
      <c r="I1866" s="224"/>
      <c r="J1866">
        <v>88</v>
      </c>
      <c r="K1866" t="s">
        <v>8280</v>
      </c>
      <c r="L1866" s="219" t="s">
        <v>13</v>
      </c>
      <c r="M1866" t="s">
        <v>14</v>
      </c>
      <c r="N1866" t="s">
        <v>307</v>
      </c>
      <c r="O1866" t="s">
        <v>307</v>
      </c>
      <c r="P1866" t="s">
        <v>8220</v>
      </c>
      <c r="Q1866" s="236">
        <v>44681</v>
      </c>
      <c r="R1866" s="236">
        <v>44866</v>
      </c>
      <c r="S1866" s="291" t="s">
        <v>8590</v>
      </c>
      <c r="T1866" s="227"/>
      <c r="U1866" s="227"/>
      <c r="V1866" s="227"/>
      <c r="W1866" s="227"/>
      <c r="X1866" s="228"/>
      <c r="Y1866" t="s">
        <v>8529</v>
      </c>
      <c r="Z1866">
        <v>1714119199</v>
      </c>
      <c r="AA1866" t="s">
        <v>8424</v>
      </c>
      <c r="AB1866" s="233" t="str">
        <f>_xlfn.IFNA(IF(Table[[#This Row],[Programme Partner]]&lt;&gt;Table[[#This Row],[Implementing Partner]],CONCATENATE(Table[[#This Row],[Programme Partner]],"-",Table[[#This Row],[Implementing Partner]]),Table[[#This Row],[Programme Partner]]),"")</f>
        <v>HYSAWA</v>
      </c>
    </row>
    <row r="1867" spans="1:28" ht="14.4" customHeight="1">
      <c r="A1867" s="183">
        <v>2038</v>
      </c>
      <c r="B1867" s="224" t="s">
        <v>5137</v>
      </c>
      <c r="C1867" t="s">
        <v>5137</v>
      </c>
      <c r="D1867" s="226" t="s">
        <v>5236</v>
      </c>
      <c r="E1867" s="215" t="s">
        <v>27</v>
      </c>
      <c r="F1867" s="224" t="s">
        <v>8013</v>
      </c>
      <c r="G1867" t="s">
        <v>8314</v>
      </c>
      <c r="H1867" s="224" t="str">
        <f>IFERROR(VLOOKUP(Table[[#This Row],[Activity Details of Assistance]],WHAT!E:F,2,FALSE),"")</f>
        <v># of HP sessions at HH level</v>
      </c>
      <c r="I1867" s="224"/>
      <c r="J1867">
        <v>62</v>
      </c>
      <c r="K1867" t="s">
        <v>8280</v>
      </c>
      <c r="L1867" s="219" t="s">
        <v>13</v>
      </c>
      <c r="M1867" t="s">
        <v>14</v>
      </c>
      <c r="N1867" t="s">
        <v>307</v>
      </c>
      <c r="O1867" t="s">
        <v>1603</v>
      </c>
      <c r="P1867" t="s">
        <v>8241</v>
      </c>
      <c r="Q1867" s="236">
        <v>44681</v>
      </c>
      <c r="R1867" s="236">
        <v>44866</v>
      </c>
      <c r="S1867" s="291" t="s">
        <v>8590</v>
      </c>
      <c r="T1867" s="227"/>
      <c r="U1867" s="227"/>
      <c r="V1867" s="227"/>
      <c r="W1867" s="227"/>
      <c r="X1867" s="228"/>
      <c r="Y1867" t="s">
        <v>8529</v>
      </c>
      <c r="Z1867">
        <v>1714119199</v>
      </c>
      <c r="AA1867" t="s">
        <v>8424</v>
      </c>
      <c r="AB1867" s="233" t="str">
        <f>_xlfn.IFNA(IF(Table[[#This Row],[Programme Partner]]&lt;&gt;Table[[#This Row],[Implementing Partner]],CONCATENATE(Table[[#This Row],[Programme Partner]],"-",Table[[#This Row],[Implementing Partner]]),Table[[#This Row],[Programme Partner]]),"")</f>
        <v>HYSAWA</v>
      </c>
    </row>
    <row r="1868" spans="1:28" ht="14.4" customHeight="1">
      <c r="A1868" s="183">
        <v>2039</v>
      </c>
      <c r="B1868" s="224" t="s">
        <v>6074</v>
      </c>
      <c r="C1868" s="225" t="s">
        <v>5179</v>
      </c>
      <c r="D1868" s="226" t="s">
        <v>8343</v>
      </c>
      <c r="E1868" s="215" t="s">
        <v>27</v>
      </c>
      <c r="F1868" s="224" t="s">
        <v>8011</v>
      </c>
      <c r="G1868" s="195" t="s">
        <v>8353</v>
      </c>
      <c r="H1868" s="224" t="str">
        <f>IFERROR(VLOOKUP(Table[[#This Row],[Activity Details of Assistance]],WHAT!E:F,2,FALSE),"")</f>
        <v># of tube well</v>
      </c>
      <c r="I1868" s="224"/>
      <c r="J1868">
        <v>8</v>
      </c>
      <c r="K1868" t="s">
        <v>8280</v>
      </c>
      <c r="L1868" s="219" t="s">
        <v>13</v>
      </c>
      <c r="M1868" t="s">
        <v>14</v>
      </c>
      <c r="N1868" t="s">
        <v>307</v>
      </c>
      <c r="O1868" t="s">
        <v>1603</v>
      </c>
      <c r="P1868" t="s">
        <v>8241</v>
      </c>
      <c r="Q1868" s="236">
        <v>44651</v>
      </c>
      <c r="R1868" s="236">
        <v>44835</v>
      </c>
      <c r="S1868" s="291" t="s">
        <v>8590</v>
      </c>
      <c r="T1868" s="227"/>
      <c r="U1868" s="227"/>
      <c r="V1868" s="227"/>
      <c r="W1868" s="227"/>
      <c r="X1868" s="228"/>
      <c r="Y1868" t="s">
        <v>8472</v>
      </c>
      <c r="Z1868">
        <v>1630979409</v>
      </c>
      <c r="AA1868" t="s">
        <v>8473</v>
      </c>
      <c r="AB1868" s="233" t="str">
        <f>_xlfn.IFNA(IF(Table[[#This Row],[Programme Partner]]&lt;&gt;Table[[#This Row],[Implementing Partner]],CONCATENATE(Table[[#This Row],[Programme Partner]],"-",Table[[#This Row],[Implementing Partner]]),Table[[#This Row],[Programme Partner]]),"")</f>
        <v>IVY Japan-Mukti Cox's Bazar</v>
      </c>
    </row>
    <row r="1869" spans="1:28" ht="14.4" customHeight="1">
      <c r="A1869" s="183">
        <v>2040</v>
      </c>
      <c r="B1869" s="224" t="s">
        <v>6074</v>
      </c>
      <c r="C1869" s="225" t="s">
        <v>5179</v>
      </c>
      <c r="D1869" s="226" t="s">
        <v>8343</v>
      </c>
      <c r="E1869" s="215" t="s">
        <v>27</v>
      </c>
      <c r="F1869" s="224" t="s">
        <v>8011</v>
      </c>
      <c r="G1869" s="195" t="s">
        <v>8584</v>
      </c>
      <c r="H1869" s="224" t="str">
        <f>IFERROR(VLOOKUP(Table[[#This Row],[Activity Details of Assistance]],WHAT!E:F,2,FALSE),"")</f>
        <v># of tube well</v>
      </c>
      <c r="I1869" s="224"/>
      <c r="J1869">
        <v>8</v>
      </c>
      <c r="K1869" t="s">
        <v>8280</v>
      </c>
      <c r="L1869" s="219" t="s">
        <v>13</v>
      </c>
      <c r="M1869" t="s">
        <v>14</v>
      </c>
      <c r="N1869" t="s">
        <v>307</v>
      </c>
      <c r="O1869" t="s">
        <v>1603</v>
      </c>
      <c r="P1869" t="s">
        <v>8241</v>
      </c>
      <c r="Q1869" s="236">
        <v>44651</v>
      </c>
      <c r="R1869" s="236">
        <v>44835</v>
      </c>
      <c r="S1869" s="291" t="s">
        <v>8590</v>
      </c>
      <c r="T1869" s="227"/>
      <c r="U1869" s="227"/>
      <c r="V1869" s="227"/>
      <c r="W1869" s="227"/>
      <c r="X1869" s="228"/>
      <c r="Y1869" t="s">
        <v>8472</v>
      </c>
      <c r="Z1869">
        <v>1630979409</v>
      </c>
      <c r="AA1869" t="s">
        <v>8473</v>
      </c>
      <c r="AB1869" s="233" t="str">
        <f>_xlfn.IFNA(IF(Table[[#This Row],[Programme Partner]]&lt;&gt;Table[[#This Row],[Implementing Partner]],CONCATENATE(Table[[#This Row],[Programme Partner]],"-",Table[[#This Row],[Implementing Partner]]),Table[[#This Row],[Programme Partner]]),"")</f>
        <v>IVY Japan-Mukti Cox's Bazar</v>
      </c>
    </row>
    <row r="1870" spans="1:28" ht="14.4" customHeight="1">
      <c r="A1870" s="183">
        <v>2041</v>
      </c>
      <c r="B1870" s="224" t="s">
        <v>6074</v>
      </c>
      <c r="C1870" s="225" t="s">
        <v>5179</v>
      </c>
      <c r="D1870" s="226" t="s">
        <v>8343</v>
      </c>
      <c r="E1870" s="215" t="s">
        <v>27</v>
      </c>
      <c r="F1870" s="224" t="s">
        <v>8011</v>
      </c>
      <c r="G1870" t="s">
        <v>8019</v>
      </c>
      <c r="H1870" s="224" t="str">
        <f>IFERROR(VLOOKUP(Table[[#This Row],[Activity Details of Assistance]],WHAT!E:F,2,FALSE),"")</f>
        <v>N/A</v>
      </c>
      <c r="I1870" s="224"/>
      <c r="J1870">
        <v>8</v>
      </c>
      <c r="K1870" t="s">
        <v>8280</v>
      </c>
      <c r="L1870" s="219" t="s">
        <v>13</v>
      </c>
      <c r="M1870" t="s">
        <v>14</v>
      </c>
      <c r="N1870" t="s">
        <v>307</v>
      </c>
      <c r="O1870" t="s">
        <v>1603</v>
      </c>
      <c r="P1870" t="s">
        <v>8241</v>
      </c>
      <c r="Q1870" s="236">
        <v>44651</v>
      </c>
      <c r="R1870" s="236">
        <v>44835</v>
      </c>
      <c r="S1870" s="291" t="s">
        <v>8590</v>
      </c>
      <c r="T1870" s="227"/>
      <c r="U1870" s="227"/>
      <c r="V1870" s="227"/>
      <c r="W1870" s="227"/>
      <c r="X1870" s="228" t="s">
        <v>8543</v>
      </c>
      <c r="Y1870" t="s">
        <v>8472</v>
      </c>
      <c r="Z1870">
        <v>1630979409</v>
      </c>
      <c r="AA1870" t="s">
        <v>8473</v>
      </c>
      <c r="AB1870" s="233" t="str">
        <f>_xlfn.IFNA(IF(Table[[#This Row],[Programme Partner]]&lt;&gt;Table[[#This Row],[Implementing Partner]],CONCATENATE(Table[[#This Row],[Programme Partner]],"-",Table[[#This Row],[Implementing Partner]]),Table[[#This Row],[Programme Partner]]),"")</f>
        <v>IVY Japan-Mukti Cox's Bazar</v>
      </c>
    </row>
    <row r="1871" spans="1:28" ht="14.4" customHeight="1">
      <c r="A1871" s="183">
        <v>2042</v>
      </c>
      <c r="B1871" s="224" t="s">
        <v>6074</v>
      </c>
      <c r="C1871" s="225" t="s">
        <v>5179</v>
      </c>
      <c r="D1871" s="226" t="s">
        <v>8343</v>
      </c>
      <c r="E1871" s="215" t="s">
        <v>27</v>
      </c>
      <c r="F1871" s="224" t="s">
        <v>8013</v>
      </c>
      <c r="G1871" t="s">
        <v>8313</v>
      </c>
      <c r="H1871" s="224" t="str">
        <f>IFERROR(VLOOKUP(Table[[#This Row],[Activity Details of Assistance]],WHAT!E:F,2,FALSE),"")</f>
        <v># of HP sessions at community level</v>
      </c>
      <c r="I1871" s="224"/>
      <c r="J1871">
        <v>8</v>
      </c>
      <c r="K1871" t="s">
        <v>8280</v>
      </c>
      <c r="L1871" s="219" t="s">
        <v>13</v>
      </c>
      <c r="M1871" t="s">
        <v>14</v>
      </c>
      <c r="N1871" t="s">
        <v>307</v>
      </c>
      <c r="O1871" t="s">
        <v>1603</v>
      </c>
      <c r="P1871" t="s">
        <v>8241</v>
      </c>
      <c r="Q1871" s="236">
        <v>44651</v>
      </c>
      <c r="R1871" s="236">
        <v>44835</v>
      </c>
      <c r="S1871" s="291" t="s">
        <v>8590</v>
      </c>
      <c r="T1871" s="227"/>
      <c r="U1871" s="227"/>
      <c r="V1871" s="227"/>
      <c r="W1871" s="227"/>
      <c r="X1871" s="228"/>
      <c r="Y1871" t="s">
        <v>8472</v>
      </c>
      <c r="Z1871">
        <v>1630979409</v>
      </c>
      <c r="AA1871" t="s">
        <v>8473</v>
      </c>
      <c r="AB1871" s="233" t="str">
        <f>_xlfn.IFNA(IF(Table[[#This Row],[Programme Partner]]&lt;&gt;Table[[#This Row],[Implementing Partner]],CONCATENATE(Table[[#This Row],[Programme Partner]],"-",Table[[#This Row],[Implementing Partner]]),Table[[#This Row],[Programme Partner]]),"")</f>
        <v>IVY Japan-Mukti Cox's Bazar</v>
      </c>
    </row>
    <row r="1872" spans="1:28" ht="14.4" customHeight="1">
      <c r="A1872" s="183">
        <v>2043</v>
      </c>
      <c r="B1872" s="224" t="s">
        <v>5087</v>
      </c>
      <c r="C1872" s="225" t="s">
        <v>5087</v>
      </c>
      <c r="D1872" s="226" t="s">
        <v>5148</v>
      </c>
      <c r="E1872" s="215" t="s">
        <v>27</v>
      </c>
      <c r="F1872" s="224" t="s">
        <v>8011</v>
      </c>
      <c r="G1872" s="195" t="s">
        <v>8584</v>
      </c>
      <c r="H1872" s="224" t="str">
        <f>IFERROR(VLOOKUP(Table[[#This Row],[Activity Details of Assistance]],WHAT!E:F,2,FALSE),"")</f>
        <v># of tube well</v>
      </c>
      <c r="I1872" s="224"/>
      <c r="J1872">
        <v>138</v>
      </c>
      <c r="K1872" t="s">
        <v>8280</v>
      </c>
      <c r="L1872" s="219" t="s">
        <v>13</v>
      </c>
      <c r="M1872" t="s">
        <v>14</v>
      </c>
      <c r="N1872" t="s">
        <v>309</v>
      </c>
      <c r="O1872" t="s">
        <v>1606</v>
      </c>
      <c r="P1872" t="s">
        <v>4670</v>
      </c>
      <c r="Q1872" s="236">
        <v>44681</v>
      </c>
      <c r="R1872" s="236">
        <v>44805</v>
      </c>
      <c r="S1872" t="s">
        <v>8452</v>
      </c>
      <c r="T1872" s="227"/>
      <c r="U1872" s="227"/>
      <c r="V1872" s="227"/>
      <c r="W1872" s="227"/>
      <c r="X1872" s="228"/>
      <c r="Y1872" t="s">
        <v>8337</v>
      </c>
      <c r="Z1872">
        <v>1845101021</v>
      </c>
      <c r="AA1872" t="s">
        <v>8297</v>
      </c>
      <c r="AB1872" s="233" t="str">
        <f>_xlfn.IFNA(IF(Table[[#This Row],[Programme Partner]]&lt;&gt;Table[[#This Row],[Implementing Partner]],CONCATENATE(Table[[#This Row],[Programme Partner]],"-",Table[[#This Row],[Implementing Partner]]),Table[[#This Row],[Programme Partner]]),"")</f>
        <v>DSK</v>
      </c>
    </row>
    <row r="1873" spans="1:28" ht="14.4" customHeight="1">
      <c r="A1873" s="183">
        <v>2044</v>
      </c>
      <c r="B1873" s="224" t="s">
        <v>5087</v>
      </c>
      <c r="C1873" s="225" t="s">
        <v>5087</v>
      </c>
      <c r="D1873" s="226" t="s">
        <v>5148</v>
      </c>
      <c r="E1873" s="215" t="s">
        <v>27</v>
      </c>
      <c r="F1873" s="224" t="s">
        <v>8011</v>
      </c>
      <c r="G1873" t="s">
        <v>8355</v>
      </c>
      <c r="H1873" s="224" t="str">
        <f>IFERROR(VLOOKUP(Table[[#This Row],[Activity Details of Assistance]],WHAT!E:F,2,FALSE),"")</f>
        <v># of water network</v>
      </c>
      <c r="I1873" s="224"/>
      <c r="J1873">
        <v>2</v>
      </c>
      <c r="K1873" t="s">
        <v>8280</v>
      </c>
      <c r="L1873" s="219" t="s">
        <v>13</v>
      </c>
      <c r="M1873" t="s">
        <v>14</v>
      </c>
      <c r="N1873" t="s">
        <v>309</v>
      </c>
      <c r="O1873" t="s">
        <v>1606</v>
      </c>
      <c r="P1873" t="s">
        <v>4670</v>
      </c>
      <c r="Q1873" s="236">
        <v>44681</v>
      </c>
      <c r="R1873" s="236">
        <v>44805</v>
      </c>
      <c r="S1873" t="s">
        <v>8452</v>
      </c>
      <c r="T1873" s="227"/>
      <c r="U1873" s="227"/>
      <c r="V1873" s="227"/>
      <c r="W1873" s="227"/>
      <c r="X1873" s="228"/>
      <c r="Y1873" t="s">
        <v>8337</v>
      </c>
      <c r="Z1873">
        <v>1845101021</v>
      </c>
      <c r="AA1873" t="s">
        <v>8297</v>
      </c>
      <c r="AB1873" s="233" t="str">
        <f>_xlfn.IFNA(IF(Table[[#This Row],[Programme Partner]]&lt;&gt;Table[[#This Row],[Implementing Partner]],CONCATENATE(Table[[#This Row],[Programme Partner]],"-",Table[[#This Row],[Implementing Partner]]),Table[[#This Row],[Programme Partner]]),"")</f>
        <v>DSK</v>
      </c>
    </row>
    <row r="1874" spans="1:28" ht="14.4" customHeight="1">
      <c r="A1874" s="183">
        <v>2045</v>
      </c>
      <c r="B1874" s="224" t="s">
        <v>5292</v>
      </c>
      <c r="C1874" s="225" t="s">
        <v>5009</v>
      </c>
      <c r="D1874" s="226" t="s">
        <v>8581</v>
      </c>
      <c r="E1874" s="215" t="s">
        <v>27</v>
      </c>
      <c r="F1874" s="224" t="s">
        <v>8012</v>
      </c>
      <c r="G1874" s="195" t="s">
        <v>8585</v>
      </c>
      <c r="H1874" s="224" t="str">
        <f>IFERROR(VLOOKUP(Table[[#This Row],[Activity Details of Assistance]],WHAT!E:F,2,FALSE),"")</f>
        <v xml:space="preserve"># of door </v>
      </c>
      <c r="I1874" s="224"/>
      <c r="J1874">
        <v>55</v>
      </c>
      <c r="K1874" t="s">
        <v>8280</v>
      </c>
      <c r="L1874" s="219" t="s">
        <v>13</v>
      </c>
      <c r="M1874" t="s">
        <v>14</v>
      </c>
      <c r="N1874" t="s">
        <v>307</v>
      </c>
      <c r="O1874" t="s">
        <v>1599</v>
      </c>
      <c r="P1874" t="s">
        <v>4717</v>
      </c>
      <c r="Q1874" s="236">
        <v>44681</v>
      </c>
      <c r="R1874" s="236">
        <v>44682</v>
      </c>
      <c r="S1874" t="s">
        <v>8452</v>
      </c>
      <c r="T1874" s="227"/>
      <c r="U1874" s="227"/>
      <c r="V1874" s="227"/>
      <c r="W1874" s="227"/>
      <c r="X1874" s="228"/>
      <c r="Y1874" t="s">
        <v>8283</v>
      </c>
      <c r="Z1874">
        <v>1714567162</v>
      </c>
      <c r="AA1874" t="s">
        <v>8284</v>
      </c>
      <c r="AB1874" s="233" t="str">
        <f>_xlfn.IFNA(IF(Table[[#This Row],[Programme Partner]]&lt;&gt;Table[[#This Row],[Implementing Partner]],CONCATENATE(Table[[#This Row],[Programme Partner]],"-",Table[[#This Row],[Implementing Partner]]),Table[[#This Row],[Programme Partner]]),"")</f>
        <v>WHH-ANANDO</v>
      </c>
    </row>
    <row r="1875" spans="1:28" ht="14.4" customHeight="1">
      <c r="A1875" s="183">
        <v>2046</v>
      </c>
      <c r="B1875" s="224" t="s">
        <v>5292</v>
      </c>
      <c r="C1875" s="225" t="s">
        <v>5009</v>
      </c>
      <c r="D1875" s="226" t="s">
        <v>8581</v>
      </c>
      <c r="E1875" s="215" t="s">
        <v>27</v>
      </c>
      <c r="F1875" s="224" t="s">
        <v>8012</v>
      </c>
      <c r="G1875" s="195" t="s">
        <v>8585</v>
      </c>
      <c r="H1875" s="224" t="str">
        <f>IFERROR(VLOOKUP(Table[[#This Row],[Activity Details of Assistance]],WHAT!E:F,2,FALSE),"")</f>
        <v xml:space="preserve"># of door </v>
      </c>
      <c r="I1875" s="224"/>
      <c r="J1875">
        <v>43</v>
      </c>
      <c r="K1875" t="s">
        <v>8280</v>
      </c>
      <c r="L1875" s="219" t="s">
        <v>13</v>
      </c>
      <c r="M1875" t="s">
        <v>14</v>
      </c>
      <c r="N1875" t="s">
        <v>307</v>
      </c>
      <c r="O1875" t="s">
        <v>1599</v>
      </c>
      <c r="P1875" t="s">
        <v>4726</v>
      </c>
      <c r="Q1875" s="236">
        <v>44681</v>
      </c>
      <c r="R1875" s="236">
        <v>44682</v>
      </c>
      <c r="S1875" t="s">
        <v>8452</v>
      </c>
      <c r="T1875" s="227"/>
      <c r="U1875" s="227"/>
      <c r="V1875" s="227"/>
      <c r="W1875" s="227"/>
      <c r="X1875" s="228"/>
      <c r="Y1875" t="s">
        <v>8283</v>
      </c>
      <c r="Z1875">
        <v>1714567162</v>
      </c>
      <c r="AA1875" t="s">
        <v>8284</v>
      </c>
      <c r="AB1875" s="233" t="str">
        <f>_xlfn.IFNA(IF(Table[[#This Row],[Programme Partner]]&lt;&gt;Table[[#This Row],[Implementing Partner]],CONCATENATE(Table[[#This Row],[Programme Partner]],"-",Table[[#This Row],[Implementing Partner]]),Table[[#This Row],[Programme Partner]]),"")</f>
        <v>WHH-ANANDO</v>
      </c>
    </row>
    <row r="1876" spans="1:28" ht="14.4" customHeight="1">
      <c r="A1876" s="183">
        <v>2047</v>
      </c>
      <c r="B1876" s="224" t="s">
        <v>5040</v>
      </c>
      <c r="C1876" s="225" t="s">
        <v>5040</v>
      </c>
      <c r="D1876" s="226" t="s">
        <v>8457</v>
      </c>
      <c r="E1876" s="215" t="s">
        <v>27</v>
      </c>
      <c r="F1876" s="224" t="s">
        <v>8012</v>
      </c>
      <c r="G1876" t="s">
        <v>8370</v>
      </c>
      <c r="H1876" s="224" t="str">
        <f>IFERROR(VLOOKUP(Table[[#This Row],[Activity Details of Assistance]],WHAT!E:F,2,FALSE),"")</f>
        <v xml:space="preserve"># of door </v>
      </c>
      <c r="I1876" s="224"/>
      <c r="J1876">
        <v>7</v>
      </c>
      <c r="K1876" t="s">
        <v>8280</v>
      </c>
      <c r="L1876" s="219" t="s">
        <v>13</v>
      </c>
      <c r="M1876" t="s">
        <v>14</v>
      </c>
      <c r="N1876" t="s">
        <v>309</v>
      </c>
      <c r="O1876" t="s">
        <v>1606</v>
      </c>
      <c r="P1876" t="s">
        <v>6386</v>
      </c>
      <c r="Q1876" s="236">
        <v>44681</v>
      </c>
      <c r="R1876" s="236">
        <v>45078</v>
      </c>
      <c r="S1876" t="s">
        <v>8452</v>
      </c>
      <c r="T1876" s="227"/>
      <c r="U1876" s="227"/>
      <c r="V1876" s="227"/>
      <c r="W1876" s="227"/>
      <c r="X1876" s="228"/>
      <c r="Y1876" t="s">
        <v>8512</v>
      </c>
      <c r="Z1876">
        <v>1722524747</v>
      </c>
      <c r="AA1876" t="s">
        <v>8433</v>
      </c>
      <c r="AB1876" s="233" t="str">
        <f>_xlfn.IFNA(IF(Table[[#This Row],[Programme Partner]]&lt;&gt;Table[[#This Row],[Implementing Partner]],CONCATENATE(Table[[#This Row],[Programme Partner]],"-",Table[[#This Row],[Implementing Partner]]),Table[[#This Row],[Programme Partner]]),"")</f>
        <v>Caritas</v>
      </c>
    </row>
    <row r="1877" spans="1:28" ht="14.4" customHeight="1">
      <c r="A1877" s="183">
        <v>2048</v>
      </c>
      <c r="B1877" s="224" t="s">
        <v>5275</v>
      </c>
      <c r="C1877" s="225" t="s">
        <v>5280</v>
      </c>
      <c r="D1877" s="226" t="s">
        <v>5275</v>
      </c>
      <c r="E1877" s="215" t="s">
        <v>27</v>
      </c>
      <c r="F1877" s="224" t="s">
        <v>8012</v>
      </c>
      <c r="G1877" t="s">
        <v>8362</v>
      </c>
      <c r="H1877" s="224" t="str">
        <f>IFERROR(VLOOKUP(Table[[#This Row],[Activity Details of Assistance]],WHAT!E:F,2,FALSE),"")</f>
        <v># of door</v>
      </c>
      <c r="I1877" s="224"/>
      <c r="J1877">
        <v>69</v>
      </c>
      <c r="K1877" t="s">
        <v>8280</v>
      </c>
      <c r="L1877" s="219" t="s">
        <v>13</v>
      </c>
      <c r="M1877" t="s">
        <v>14</v>
      </c>
      <c r="N1877" t="s">
        <v>309</v>
      </c>
      <c r="O1877" t="s">
        <v>1606</v>
      </c>
      <c r="P1877" t="s">
        <v>6482</v>
      </c>
      <c r="Q1877" s="236">
        <v>44681</v>
      </c>
      <c r="R1877" s="236">
        <v>44682</v>
      </c>
      <c r="S1877" t="s">
        <v>8452</v>
      </c>
      <c r="T1877" s="227"/>
      <c r="U1877" s="227"/>
      <c r="V1877" s="227"/>
      <c r="W1877" s="227"/>
      <c r="X1877" s="228"/>
      <c r="Y1877" t="s">
        <v>8301</v>
      </c>
      <c r="Z1877">
        <v>1686793411</v>
      </c>
      <c r="AA1877" t="s">
        <v>8302</v>
      </c>
      <c r="AB1877" s="233" t="str">
        <f>_xlfn.IFNA(IF(Table[[#This Row],[Programme Partner]]&lt;&gt;Table[[#This Row],[Implementing Partner]],CONCATENATE(Table[[#This Row],[Programme Partner]],"-",Table[[#This Row],[Implementing Partner]]),Table[[#This Row],[Programme Partner]]),"")</f>
        <v>UNICEF-VERC</v>
      </c>
    </row>
    <row r="1878" spans="1:28" ht="14.4" customHeight="1">
      <c r="A1878" s="183">
        <v>2049</v>
      </c>
      <c r="B1878" s="224" t="s">
        <v>5087</v>
      </c>
      <c r="C1878" s="225" t="s">
        <v>5087</v>
      </c>
      <c r="D1878" s="226" t="s">
        <v>5148</v>
      </c>
      <c r="E1878" s="215" t="s">
        <v>27</v>
      </c>
      <c r="F1878" s="224" t="s">
        <v>8013</v>
      </c>
      <c r="G1878" t="s">
        <v>8317</v>
      </c>
      <c r="H1878" s="224" t="str">
        <f>IFERROR(VLOOKUP(Table[[#This Row],[Activity Details of Assistance]],WHAT!E:F,2,FALSE),"")</f>
        <v># of estimated persons reached by mass-media campaign</v>
      </c>
      <c r="I1878" s="224"/>
      <c r="J1878">
        <v>3</v>
      </c>
      <c r="K1878" t="s">
        <v>8280</v>
      </c>
      <c r="L1878" s="219" t="s">
        <v>13</v>
      </c>
      <c r="M1878" t="s">
        <v>14</v>
      </c>
      <c r="N1878" t="s">
        <v>309</v>
      </c>
      <c r="O1878" t="s">
        <v>1606</v>
      </c>
      <c r="P1878" t="s">
        <v>4670</v>
      </c>
      <c r="Q1878" s="236">
        <v>44681</v>
      </c>
      <c r="R1878" s="236">
        <v>44805</v>
      </c>
      <c r="S1878" t="s">
        <v>8452</v>
      </c>
      <c r="T1878" s="227"/>
      <c r="U1878" s="227"/>
      <c r="V1878" s="227"/>
      <c r="W1878" s="227"/>
      <c r="X1878" s="228"/>
      <c r="Y1878" t="s">
        <v>8337</v>
      </c>
      <c r="Z1878">
        <v>1845101021</v>
      </c>
      <c r="AA1878" t="s">
        <v>8297</v>
      </c>
      <c r="AB1878" s="233" t="str">
        <f>_xlfn.IFNA(IF(Table[[#This Row],[Programme Partner]]&lt;&gt;Table[[#This Row],[Implementing Partner]],CONCATENATE(Table[[#This Row],[Programme Partner]],"-",Table[[#This Row],[Implementing Partner]]),Table[[#This Row],[Programme Partner]]),"")</f>
        <v>DSK</v>
      </c>
    </row>
    <row r="1879" spans="1:28" ht="14.4" customHeight="1">
      <c r="A1879" s="183">
        <v>2050</v>
      </c>
      <c r="B1879" s="224" t="s">
        <v>5087</v>
      </c>
      <c r="C1879" s="225" t="s">
        <v>5087</v>
      </c>
      <c r="D1879" s="226" t="s">
        <v>5148</v>
      </c>
      <c r="E1879" s="215" t="s">
        <v>27</v>
      </c>
      <c r="F1879" s="224" t="s">
        <v>8013</v>
      </c>
      <c r="G1879" s="195" t="s">
        <v>8360</v>
      </c>
      <c r="H1879" s="224" t="str">
        <f>IFERROR(VLOOKUP(Table[[#This Row],[Activity Details of Assistance]],WHAT!E:F,2,FALSE),"")</f>
        <v># of household</v>
      </c>
      <c r="I1879" s="224"/>
      <c r="J1879">
        <v>3042</v>
      </c>
      <c r="K1879" t="s">
        <v>8280</v>
      </c>
      <c r="L1879" s="219" t="s">
        <v>13</v>
      </c>
      <c r="M1879" t="s">
        <v>14</v>
      </c>
      <c r="N1879" t="s">
        <v>309</v>
      </c>
      <c r="O1879" t="s">
        <v>1606</v>
      </c>
      <c r="P1879" t="s">
        <v>4670</v>
      </c>
      <c r="Q1879" s="236">
        <v>44681</v>
      </c>
      <c r="R1879" s="236">
        <v>44805</v>
      </c>
      <c r="S1879" t="s">
        <v>8452</v>
      </c>
      <c r="T1879" s="227"/>
      <c r="U1879" s="227"/>
      <c r="V1879" s="227"/>
      <c r="W1879" s="227"/>
      <c r="X1879" s="228"/>
      <c r="Y1879" t="s">
        <v>8337</v>
      </c>
      <c r="Z1879">
        <v>1845101021</v>
      </c>
      <c r="AA1879" t="s">
        <v>8297</v>
      </c>
      <c r="AB1879" s="233" t="str">
        <f>_xlfn.IFNA(IF(Table[[#This Row],[Programme Partner]]&lt;&gt;Table[[#This Row],[Implementing Partner]],CONCATENATE(Table[[#This Row],[Programme Partner]],"-",Table[[#This Row],[Implementing Partner]]),Table[[#This Row],[Programme Partner]]),"")</f>
        <v>DSK</v>
      </c>
    </row>
    <row r="1880" spans="1:28" ht="14.4" customHeight="1">
      <c r="A1880" s="183">
        <v>2051</v>
      </c>
      <c r="B1880" s="224" t="s">
        <v>5087</v>
      </c>
      <c r="C1880" s="225" t="s">
        <v>5087</v>
      </c>
      <c r="D1880" s="226" t="s">
        <v>5148</v>
      </c>
      <c r="E1880" s="215" t="s">
        <v>27</v>
      </c>
      <c r="F1880" s="224" t="s">
        <v>8013</v>
      </c>
      <c r="G1880" s="195" t="s">
        <v>8369</v>
      </c>
      <c r="H1880" s="224" t="str">
        <f>IFERROR(VLOOKUP(Table[[#This Row],[Activity Details of Assistance]],WHAT!E:F,2,FALSE),"")</f>
        <v># of female in reproductive age</v>
      </c>
      <c r="I1880" s="224"/>
      <c r="J1880">
        <v>4000</v>
      </c>
      <c r="K1880" t="s">
        <v>8280</v>
      </c>
      <c r="L1880" s="219" t="s">
        <v>13</v>
      </c>
      <c r="M1880" t="s">
        <v>14</v>
      </c>
      <c r="N1880" t="s">
        <v>309</v>
      </c>
      <c r="O1880" t="s">
        <v>1606</v>
      </c>
      <c r="P1880" t="s">
        <v>4670</v>
      </c>
      <c r="Q1880" s="236">
        <v>44681</v>
      </c>
      <c r="R1880" s="236">
        <v>44805</v>
      </c>
      <c r="S1880" t="s">
        <v>8452</v>
      </c>
      <c r="T1880" s="227"/>
      <c r="U1880" s="227"/>
      <c r="V1880" s="227"/>
      <c r="W1880" s="227"/>
      <c r="X1880" s="228"/>
      <c r="Y1880" t="s">
        <v>8337</v>
      </c>
      <c r="Z1880">
        <v>1845101021</v>
      </c>
      <c r="AA1880" t="s">
        <v>8297</v>
      </c>
      <c r="AB1880" s="233" t="str">
        <f>_xlfn.IFNA(IF(Table[[#This Row],[Programme Partner]]&lt;&gt;Table[[#This Row],[Implementing Partner]],CONCATENATE(Table[[#This Row],[Programme Partner]],"-",Table[[#This Row],[Implementing Partner]]),Table[[#This Row],[Programme Partner]]),"")</f>
        <v>DSK</v>
      </c>
    </row>
    <row r="1881" spans="1:28" ht="14.4" customHeight="1">
      <c r="A1881" s="183">
        <v>2052</v>
      </c>
      <c r="B1881" s="224" t="s">
        <v>5087</v>
      </c>
      <c r="C1881" s="225" t="s">
        <v>5087</v>
      </c>
      <c r="D1881" s="226" t="s">
        <v>5148</v>
      </c>
      <c r="E1881" s="215" t="s">
        <v>27</v>
      </c>
      <c r="F1881" s="224" t="s">
        <v>8014</v>
      </c>
      <c r="G1881" t="s">
        <v>8358</v>
      </c>
      <c r="H1881" s="224" t="str">
        <f>IFERROR(VLOOKUP(Table[[#This Row],[Activity Details of Assistance]],WHAT!E:F,2,FALSE),"")</f>
        <v># of campaign per camp </v>
      </c>
      <c r="I1881" s="224"/>
      <c r="J1881">
        <v>14</v>
      </c>
      <c r="K1881" t="s">
        <v>8280</v>
      </c>
      <c r="L1881" s="219" t="s">
        <v>13</v>
      </c>
      <c r="M1881" t="s">
        <v>14</v>
      </c>
      <c r="N1881" t="s">
        <v>309</v>
      </c>
      <c r="O1881" t="s">
        <v>1606</v>
      </c>
      <c r="P1881" t="s">
        <v>4670</v>
      </c>
      <c r="Q1881" s="236">
        <v>44681</v>
      </c>
      <c r="R1881" s="236">
        <v>44805</v>
      </c>
      <c r="S1881" t="s">
        <v>8452</v>
      </c>
      <c r="T1881" s="227"/>
      <c r="U1881" s="227"/>
      <c r="V1881" s="227"/>
      <c r="W1881" s="227"/>
      <c r="X1881" s="228"/>
      <c r="Y1881" t="s">
        <v>8337</v>
      </c>
      <c r="Z1881">
        <v>1845101021</v>
      </c>
      <c r="AA1881" t="s">
        <v>8297</v>
      </c>
      <c r="AB1881" s="233" t="str">
        <f>_xlfn.IFNA(IF(Table[[#This Row],[Programme Partner]]&lt;&gt;Table[[#This Row],[Implementing Partner]],CONCATENATE(Table[[#This Row],[Programme Partner]],"-",Table[[#This Row],[Implementing Partner]]),Table[[#This Row],[Programme Partner]]),"")</f>
        <v>DSK</v>
      </c>
    </row>
    <row r="1882" spans="1:28" ht="14.4" customHeight="1">
      <c r="A1882" s="183">
        <v>2053</v>
      </c>
      <c r="B1882" s="224" t="s">
        <v>5087</v>
      </c>
      <c r="C1882" s="225" t="s">
        <v>5087</v>
      </c>
      <c r="D1882" s="226" t="s">
        <v>5148</v>
      </c>
      <c r="E1882" s="215" t="s">
        <v>27</v>
      </c>
      <c r="F1882" s="224" t="s">
        <v>8014</v>
      </c>
      <c r="G1882" t="s">
        <v>8361</v>
      </c>
      <c r="H1882" s="224" t="str">
        <f>IFERROR(VLOOKUP(Table[[#This Row],[Activity Details of Assistance]],WHAT!E:F,2,FALSE),"")</f>
        <v># of plant</v>
      </c>
      <c r="I1882" s="224"/>
      <c r="J1882">
        <v>1</v>
      </c>
      <c r="K1882" t="s">
        <v>8280</v>
      </c>
      <c r="L1882" s="219" t="s">
        <v>13</v>
      </c>
      <c r="M1882" t="s">
        <v>14</v>
      </c>
      <c r="N1882" t="s">
        <v>309</v>
      </c>
      <c r="O1882" t="s">
        <v>1606</v>
      </c>
      <c r="P1882" t="s">
        <v>4670</v>
      </c>
      <c r="Q1882" s="236">
        <v>44681</v>
      </c>
      <c r="R1882" s="236">
        <v>44805</v>
      </c>
      <c r="S1882" t="s">
        <v>8452</v>
      </c>
      <c r="T1882" s="227"/>
      <c r="U1882" s="227"/>
      <c r="V1882" s="227"/>
      <c r="W1882" s="227"/>
      <c r="X1882" s="228"/>
      <c r="Y1882" t="s">
        <v>8337</v>
      </c>
      <c r="Z1882">
        <v>1845101021</v>
      </c>
      <c r="AA1882" t="s">
        <v>8297</v>
      </c>
      <c r="AB1882" s="233" t="str">
        <f>_xlfn.IFNA(IF(Table[[#This Row],[Programme Partner]]&lt;&gt;Table[[#This Row],[Implementing Partner]],CONCATENATE(Table[[#This Row],[Programme Partner]],"-",Table[[#This Row],[Implementing Partner]]),Table[[#This Row],[Programme Partner]]),"")</f>
        <v>DSK</v>
      </c>
    </row>
    <row r="1883" spans="1:28" ht="14.4" customHeight="1">
      <c r="A1883" s="183">
        <v>2054</v>
      </c>
      <c r="B1883" s="224" t="s">
        <v>5087</v>
      </c>
      <c r="C1883" s="225" t="s">
        <v>5087</v>
      </c>
      <c r="D1883" s="226" t="s">
        <v>5148</v>
      </c>
      <c r="E1883" s="215" t="s">
        <v>27</v>
      </c>
      <c r="F1883" s="224" t="s">
        <v>8011</v>
      </c>
      <c r="G1883" s="195" t="s">
        <v>8584</v>
      </c>
      <c r="H1883" s="224" t="str">
        <f>IFERROR(VLOOKUP(Table[[#This Row],[Activity Details of Assistance]],WHAT!E:F,2,FALSE),"")</f>
        <v># of tube well</v>
      </c>
      <c r="I1883" s="224"/>
      <c r="J1883">
        <v>290</v>
      </c>
      <c r="K1883" t="s">
        <v>8280</v>
      </c>
      <c r="L1883" s="219" t="s">
        <v>13</v>
      </c>
      <c r="M1883" t="s">
        <v>14</v>
      </c>
      <c r="N1883" t="s">
        <v>309</v>
      </c>
      <c r="O1883" t="s">
        <v>1606</v>
      </c>
      <c r="P1883" t="s">
        <v>4672</v>
      </c>
      <c r="Q1883" s="236">
        <v>44681</v>
      </c>
      <c r="R1883" s="236">
        <v>44805</v>
      </c>
      <c r="S1883" t="s">
        <v>8452</v>
      </c>
      <c r="T1883" s="227"/>
      <c r="U1883" s="227"/>
      <c r="V1883" s="227"/>
      <c r="W1883" s="227"/>
      <c r="X1883" s="228"/>
      <c r="Y1883" t="s">
        <v>8337</v>
      </c>
      <c r="Z1883">
        <v>1845101021</v>
      </c>
      <c r="AA1883" t="s">
        <v>8297</v>
      </c>
      <c r="AB1883" s="233" t="str">
        <f>_xlfn.IFNA(IF(Table[[#This Row],[Programme Partner]]&lt;&gt;Table[[#This Row],[Implementing Partner]],CONCATENATE(Table[[#This Row],[Programme Partner]],"-",Table[[#This Row],[Implementing Partner]]),Table[[#This Row],[Programme Partner]]),"")</f>
        <v>DSK</v>
      </c>
    </row>
    <row r="1884" spans="1:28" ht="14.4" customHeight="1">
      <c r="A1884" s="183">
        <v>2055</v>
      </c>
      <c r="B1884" s="224" t="s">
        <v>5087</v>
      </c>
      <c r="C1884" s="225" t="s">
        <v>5087</v>
      </c>
      <c r="D1884" s="226" t="s">
        <v>5148</v>
      </c>
      <c r="E1884" s="215" t="s">
        <v>27</v>
      </c>
      <c r="F1884" s="224" t="s">
        <v>8011</v>
      </c>
      <c r="G1884" t="s">
        <v>8355</v>
      </c>
      <c r="H1884" s="224" t="str">
        <f>IFERROR(VLOOKUP(Table[[#This Row],[Activity Details of Assistance]],WHAT!E:F,2,FALSE),"")</f>
        <v># of water network</v>
      </c>
      <c r="I1884" s="224"/>
      <c r="J1884">
        <v>5</v>
      </c>
      <c r="K1884" t="s">
        <v>8280</v>
      </c>
      <c r="L1884" s="219" t="s">
        <v>13</v>
      </c>
      <c r="M1884" t="s">
        <v>14</v>
      </c>
      <c r="N1884" t="s">
        <v>309</v>
      </c>
      <c r="O1884" t="s">
        <v>1606</v>
      </c>
      <c r="P1884" t="s">
        <v>4672</v>
      </c>
      <c r="Q1884" s="236">
        <v>44681</v>
      </c>
      <c r="R1884" s="236">
        <v>44805</v>
      </c>
      <c r="S1884" t="s">
        <v>8452</v>
      </c>
      <c r="T1884" s="227"/>
      <c r="U1884" s="227"/>
      <c r="V1884" s="227"/>
      <c r="W1884" s="227"/>
      <c r="X1884" s="228"/>
      <c r="Y1884" t="s">
        <v>8337</v>
      </c>
      <c r="Z1884">
        <v>1845101021</v>
      </c>
      <c r="AA1884" t="s">
        <v>8297</v>
      </c>
      <c r="AB1884" s="233" t="str">
        <f>_xlfn.IFNA(IF(Table[[#This Row],[Programme Partner]]&lt;&gt;Table[[#This Row],[Implementing Partner]],CONCATENATE(Table[[#This Row],[Programme Partner]],"-",Table[[#This Row],[Implementing Partner]]),Table[[#This Row],[Programme Partner]]),"")</f>
        <v>DSK</v>
      </c>
    </row>
    <row r="1885" spans="1:28" ht="14.4" customHeight="1">
      <c r="A1885" s="183">
        <v>2056</v>
      </c>
      <c r="B1885" s="224" t="s">
        <v>8031</v>
      </c>
      <c r="C1885" s="225" t="s">
        <v>8031</v>
      </c>
      <c r="D1885" s="197" t="s">
        <v>8639</v>
      </c>
      <c r="E1885" s="215" t="s">
        <v>27</v>
      </c>
      <c r="F1885" s="224" t="s">
        <v>8012</v>
      </c>
      <c r="G1885" t="s">
        <v>8438</v>
      </c>
      <c r="H1885" s="224" t="str">
        <f>IFERROR(VLOOKUP(Table[[#This Row],[Activity Details of Assistance]],WHAT!E:F,2,FALSE),"")</f>
        <v># of FSM Site</v>
      </c>
      <c r="I1885" s="224"/>
      <c r="J1885">
        <v>1</v>
      </c>
      <c r="K1885" t="s">
        <v>8280</v>
      </c>
      <c r="L1885" s="219" t="s">
        <v>13</v>
      </c>
      <c r="M1885" t="s">
        <v>14</v>
      </c>
      <c r="N1885" t="s">
        <v>307</v>
      </c>
      <c r="O1885" t="s">
        <v>1599</v>
      </c>
      <c r="P1885" t="s">
        <v>4723</v>
      </c>
      <c r="Q1885" s="236">
        <v>44681</v>
      </c>
      <c r="R1885" s="236">
        <v>44866</v>
      </c>
      <c r="S1885" t="s">
        <v>8452</v>
      </c>
      <c r="T1885" s="227"/>
      <c r="U1885" s="227"/>
      <c r="V1885" s="227"/>
      <c r="W1885" s="227"/>
      <c r="X1885" s="228"/>
      <c r="Y1885" t="s">
        <v>8295</v>
      </c>
      <c r="Z1885">
        <v>8801710000000</v>
      </c>
      <c r="AA1885" t="s">
        <v>8296</v>
      </c>
      <c r="AB1885" s="233" t="str">
        <f>_xlfn.IFNA(IF(Table[[#This Row],[Programme Partner]]&lt;&gt;Table[[#This Row],[Implementing Partner]],CONCATENATE(Table[[#This Row],[Programme Partner]],"-",Table[[#This Row],[Implementing Partner]]),Table[[#This Row],[Programme Partner]]),"")</f>
        <v>NABOLOK</v>
      </c>
    </row>
    <row r="1886" spans="1:28" ht="14.4" customHeight="1">
      <c r="A1886" s="183">
        <v>2057</v>
      </c>
      <c r="B1886" t="s">
        <v>5035</v>
      </c>
      <c r="C1886" s="225" t="s">
        <v>5087</v>
      </c>
      <c r="D1886" s="197" t="s">
        <v>8347</v>
      </c>
      <c r="E1886" s="215" t="s">
        <v>27</v>
      </c>
      <c r="F1886" s="224" t="s">
        <v>8012</v>
      </c>
      <c r="G1886" t="s">
        <v>8356</v>
      </c>
      <c r="H1886" s="224" t="str">
        <f>IFERROR(VLOOKUP(Table[[#This Row],[Activity Details of Assistance]],WHAT!E:F,2,FALSE),"")</f>
        <v># of FSM Site</v>
      </c>
      <c r="I1886" s="224"/>
      <c r="J1886">
        <v>4</v>
      </c>
      <c r="K1886" t="s">
        <v>8280</v>
      </c>
      <c r="L1886" s="219" t="s">
        <v>13</v>
      </c>
      <c r="M1886" t="s">
        <v>14</v>
      </c>
      <c r="N1886" t="s">
        <v>309</v>
      </c>
      <c r="O1886" t="s">
        <v>1606</v>
      </c>
      <c r="P1886" t="s">
        <v>4662</v>
      </c>
      <c r="Q1886" s="236">
        <v>44681</v>
      </c>
      <c r="R1886" s="236">
        <v>44743</v>
      </c>
      <c r="S1886" t="s">
        <v>8452</v>
      </c>
      <c r="T1886" s="227"/>
      <c r="U1886" s="227"/>
      <c r="V1886" s="227"/>
      <c r="W1886" s="227"/>
      <c r="X1886" s="228"/>
      <c r="Y1886" t="s">
        <v>8467</v>
      </c>
      <c r="Z1886">
        <v>1714495950</v>
      </c>
      <c r="AA1886" t="s">
        <v>8468</v>
      </c>
      <c r="AB1886" s="233" t="str">
        <f>_xlfn.IFNA(IF(Table[[#This Row],[Programme Partner]]&lt;&gt;Table[[#This Row],[Implementing Partner]],CONCATENATE(Table[[#This Row],[Programme Partner]],"-",Table[[#This Row],[Implementing Partner]]),Table[[#This Row],[Programme Partner]]),"")</f>
        <v>CA-DSK</v>
      </c>
    </row>
    <row r="1887" spans="1:28" ht="14.4" customHeight="1">
      <c r="A1887" s="183">
        <v>2058</v>
      </c>
      <c r="B1887" s="224" t="s">
        <v>5039</v>
      </c>
      <c r="C1887" s="225" t="s">
        <v>5039</v>
      </c>
      <c r="D1887" s="226" t="s">
        <v>5275</v>
      </c>
      <c r="E1887" s="215" t="s">
        <v>27</v>
      </c>
      <c r="F1887" s="224" t="s">
        <v>8012</v>
      </c>
      <c r="G1887" s="195" t="s">
        <v>8356</v>
      </c>
      <c r="H1887" s="224" t="str">
        <f>IFERROR(VLOOKUP(Table[[#This Row],[Activity Details of Assistance]],WHAT!E:F,2,FALSE),"")</f>
        <v># of FSM Site</v>
      </c>
      <c r="I1887" s="224"/>
      <c r="J1887">
        <v>1</v>
      </c>
      <c r="K1887" t="s">
        <v>8280</v>
      </c>
      <c r="L1887" s="219" t="s">
        <v>13</v>
      </c>
      <c r="M1887" t="s">
        <v>14</v>
      </c>
      <c r="N1887" t="s">
        <v>309</v>
      </c>
      <c r="O1887" t="s">
        <v>1606</v>
      </c>
      <c r="P1887" t="s">
        <v>4665</v>
      </c>
      <c r="Q1887" s="236">
        <v>44681</v>
      </c>
      <c r="R1887" s="236">
        <v>44958</v>
      </c>
      <c r="S1887" t="s">
        <v>8452</v>
      </c>
      <c r="T1887" s="227"/>
      <c r="U1887" s="227"/>
      <c r="V1887" s="227"/>
      <c r="W1887" s="227"/>
      <c r="X1887" s="228"/>
      <c r="Y1887" t="s">
        <v>8521</v>
      </c>
      <c r="Z1887">
        <v>1777773726</v>
      </c>
      <c r="AA1887" t="s">
        <v>8522</v>
      </c>
      <c r="AB1887" s="233" t="str">
        <f>_xlfn.IFNA(IF(Table[[#This Row],[Programme Partner]]&lt;&gt;Table[[#This Row],[Implementing Partner]],CONCATENATE(Table[[#This Row],[Programme Partner]],"-",Table[[#This Row],[Implementing Partner]]),Table[[#This Row],[Programme Partner]]),"")</f>
        <v>CARE</v>
      </c>
    </row>
    <row r="1888" spans="1:28" ht="14.4" customHeight="1">
      <c r="A1888" s="183">
        <v>2059</v>
      </c>
      <c r="B1888" s="224" t="s">
        <v>5087</v>
      </c>
      <c r="C1888" s="225" t="s">
        <v>5087</v>
      </c>
      <c r="D1888" s="226" t="s">
        <v>5148</v>
      </c>
      <c r="E1888" s="215" t="s">
        <v>27</v>
      </c>
      <c r="F1888" s="224" t="s">
        <v>8013</v>
      </c>
      <c r="G1888" t="s">
        <v>8317</v>
      </c>
      <c r="H1888" s="224" t="str">
        <f>IFERROR(VLOOKUP(Table[[#This Row],[Activity Details of Assistance]],WHAT!E:F,2,FALSE),"")</f>
        <v># of estimated persons reached by mass-media campaign</v>
      </c>
      <c r="I1888" s="224"/>
      <c r="J1888">
        <v>5</v>
      </c>
      <c r="K1888" t="s">
        <v>8280</v>
      </c>
      <c r="L1888" s="219" t="s">
        <v>13</v>
      </c>
      <c r="M1888" t="s">
        <v>14</v>
      </c>
      <c r="N1888" t="s">
        <v>309</v>
      </c>
      <c r="O1888" t="s">
        <v>1606</v>
      </c>
      <c r="P1888" t="s">
        <v>4672</v>
      </c>
      <c r="Q1888" s="236">
        <v>44681</v>
      </c>
      <c r="R1888" s="236">
        <v>44805</v>
      </c>
      <c r="S1888" t="s">
        <v>8452</v>
      </c>
      <c r="T1888" s="227"/>
      <c r="U1888" s="227"/>
      <c r="V1888" s="227"/>
      <c r="W1888" s="227"/>
      <c r="X1888" s="228"/>
      <c r="Y1888" t="s">
        <v>8337</v>
      </c>
      <c r="Z1888">
        <v>1845101021</v>
      </c>
      <c r="AA1888" t="s">
        <v>8297</v>
      </c>
      <c r="AB1888" s="233" t="str">
        <f>_xlfn.IFNA(IF(Table[[#This Row],[Programme Partner]]&lt;&gt;Table[[#This Row],[Implementing Partner]],CONCATENATE(Table[[#This Row],[Programme Partner]],"-",Table[[#This Row],[Implementing Partner]]),Table[[#This Row],[Programme Partner]]),"")</f>
        <v>DSK</v>
      </c>
    </row>
    <row r="1889" spans="1:28" ht="14.4" customHeight="1">
      <c r="A1889" s="183">
        <v>2060</v>
      </c>
      <c r="B1889" s="224" t="s">
        <v>5087</v>
      </c>
      <c r="C1889" s="225" t="s">
        <v>5087</v>
      </c>
      <c r="D1889" s="226" t="s">
        <v>5148</v>
      </c>
      <c r="E1889" s="215" t="s">
        <v>27</v>
      </c>
      <c r="F1889" s="224" t="s">
        <v>8014</v>
      </c>
      <c r="G1889" t="s">
        <v>8358</v>
      </c>
      <c r="H1889" s="224" t="str">
        <f>IFERROR(VLOOKUP(Table[[#This Row],[Activity Details of Assistance]],WHAT!E:F,2,FALSE),"")</f>
        <v># of campaign per camp </v>
      </c>
      <c r="I1889" s="224"/>
      <c r="J1889">
        <v>18</v>
      </c>
      <c r="K1889" t="s">
        <v>8280</v>
      </c>
      <c r="L1889" s="219" t="s">
        <v>13</v>
      </c>
      <c r="M1889" t="s">
        <v>14</v>
      </c>
      <c r="N1889" t="s">
        <v>309</v>
      </c>
      <c r="O1889" t="s">
        <v>1606</v>
      </c>
      <c r="P1889" t="s">
        <v>4672</v>
      </c>
      <c r="Q1889" s="236">
        <v>44681</v>
      </c>
      <c r="R1889" s="236">
        <v>44805</v>
      </c>
      <c r="S1889" t="s">
        <v>8452</v>
      </c>
      <c r="T1889" s="227"/>
      <c r="U1889" s="227"/>
      <c r="V1889" s="227"/>
      <c r="W1889" s="227"/>
      <c r="X1889" s="228"/>
      <c r="Y1889" t="s">
        <v>8337</v>
      </c>
      <c r="Z1889">
        <v>1845101021</v>
      </c>
      <c r="AA1889" t="s">
        <v>8297</v>
      </c>
      <c r="AB1889" s="233" t="str">
        <f>_xlfn.IFNA(IF(Table[[#This Row],[Programme Partner]]&lt;&gt;Table[[#This Row],[Implementing Partner]],CONCATENATE(Table[[#This Row],[Programme Partner]],"-",Table[[#This Row],[Implementing Partner]]),Table[[#This Row],[Programme Partner]]),"")</f>
        <v>DSK</v>
      </c>
    </row>
    <row r="1890" spans="1:28" ht="14.4" customHeight="1">
      <c r="A1890" s="183">
        <v>2061</v>
      </c>
      <c r="B1890" s="224" t="s">
        <v>5087</v>
      </c>
      <c r="C1890" s="225" t="s">
        <v>5087</v>
      </c>
      <c r="D1890" s="226" t="s">
        <v>5148</v>
      </c>
      <c r="E1890" s="215" t="s">
        <v>27</v>
      </c>
      <c r="F1890" s="224" t="s">
        <v>8014</v>
      </c>
      <c r="G1890" s="195" t="s">
        <v>8361</v>
      </c>
      <c r="H1890" s="224" t="str">
        <f>IFERROR(VLOOKUP(Table[[#This Row],[Activity Details of Assistance]],WHAT!E:F,2,FALSE),"")</f>
        <v># of plant</v>
      </c>
      <c r="I1890" s="224"/>
      <c r="J1890">
        <v>2</v>
      </c>
      <c r="K1890" t="s">
        <v>8280</v>
      </c>
      <c r="L1890" s="219" t="s">
        <v>13</v>
      </c>
      <c r="M1890" t="s">
        <v>14</v>
      </c>
      <c r="N1890" t="s">
        <v>309</v>
      </c>
      <c r="O1890" t="s">
        <v>1606</v>
      </c>
      <c r="P1890" t="s">
        <v>4672</v>
      </c>
      <c r="Q1890" s="236">
        <v>44681</v>
      </c>
      <c r="R1890" s="236">
        <v>44805</v>
      </c>
      <c r="S1890" t="s">
        <v>8452</v>
      </c>
      <c r="T1890" s="227"/>
      <c r="U1890" s="227"/>
      <c r="V1890" s="227"/>
      <c r="W1890" s="227"/>
      <c r="X1890" s="228"/>
      <c r="Y1890" t="s">
        <v>8337</v>
      </c>
      <c r="Z1890">
        <v>1845101021</v>
      </c>
      <c r="AA1890" t="s">
        <v>8297</v>
      </c>
      <c r="AB1890" s="233" t="str">
        <f>_xlfn.IFNA(IF(Table[[#This Row],[Programme Partner]]&lt;&gt;Table[[#This Row],[Implementing Partner]],CONCATENATE(Table[[#This Row],[Programme Partner]],"-",Table[[#This Row],[Implementing Partner]]),Table[[#This Row],[Programme Partner]]),"")</f>
        <v>DSK</v>
      </c>
    </row>
    <row r="1891" spans="1:28" ht="14.4" customHeight="1">
      <c r="A1891" s="183">
        <v>2062</v>
      </c>
      <c r="B1891" s="224" t="s">
        <v>4986</v>
      </c>
      <c r="C1891" s="225" t="s">
        <v>4986</v>
      </c>
      <c r="D1891" s="226" t="s">
        <v>8638</v>
      </c>
      <c r="E1891" s="215" t="s">
        <v>27</v>
      </c>
      <c r="F1891" s="224" t="s">
        <v>8013</v>
      </c>
      <c r="G1891" t="s">
        <v>8313</v>
      </c>
      <c r="H1891" s="224" t="str">
        <f>IFERROR(VLOOKUP(Table[[#This Row],[Activity Details of Assistance]],WHAT!E:F,2,FALSE),"")</f>
        <v># of HP sessions at community level</v>
      </c>
      <c r="I1891" s="224"/>
      <c r="J1891">
        <v>5</v>
      </c>
      <c r="K1891" t="s">
        <v>8280</v>
      </c>
      <c r="L1891" s="219" t="s">
        <v>13</v>
      </c>
      <c r="M1891" t="s">
        <v>14</v>
      </c>
      <c r="N1891" t="s">
        <v>4732</v>
      </c>
      <c r="O1891" t="s">
        <v>1560</v>
      </c>
      <c r="P1891" t="s">
        <v>8224</v>
      </c>
      <c r="Q1891" s="236">
        <v>44681</v>
      </c>
      <c r="R1891" s="236">
        <v>44896</v>
      </c>
      <c r="S1891" t="s">
        <v>8589</v>
      </c>
      <c r="T1891" s="227"/>
      <c r="U1891" s="227"/>
      <c r="V1891" s="227"/>
      <c r="W1891" s="227"/>
      <c r="X1891" s="228"/>
      <c r="Y1891" t="s">
        <v>8530</v>
      </c>
      <c r="Z1891">
        <v>1816087524</v>
      </c>
      <c r="AA1891" t="s">
        <v>8531</v>
      </c>
      <c r="AB1891" s="233" t="str">
        <f>_xlfn.IFNA(IF(Table[[#This Row],[Programme Partner]]&lt;&gt;Table[[#This Row],[Implementing Partner]],CONCATENATE(Table[[#This Row],[Programme Partner]],"-",Table[[#This Row],[Implementing Partner]]),Table[[#This Row],[Programme Partner]]),"")</f>
        <v>AAB</v>
      </c>
    </row>
    <row r="1892" spans="1:28" ht="14.4" customHeight="1">
      <c r="A1892" s="183">
        <v>2063</v>
      </c>
      <c r="B1892" s="224" t="s">
        <v>5148</v>
      </c>
      <c r="C1892" s="225" t="s">
        <v>5184</v>
      </c>
      <c r="D1892" s="226" t="s">
        <v>5148</v>
      </c>
      <c r="E1892" s="215" t="s">
        <v>27</v>
      </c>
      <c r="F1892" s="224" t="s">
        <v>8011</v>
      </c>
      <c r="G1892" s="195" t="s">
        <v>8584</v>
      </c>
      <c r="H1892" s="224" t="str">
        <f>IFERROR(VLOOKUP(Table[[#This Row],[Activity Details of Assistance]],WHAT!E:F,2,FALSE),"")</f>
        <v># of tube well</v>
      </c>
      <c r="I1892" s="224"/>
      <c r="J1892">
        <v>331</v>
      </c>
      <c r="K1892" t="s">
        <v>8280</v>
      </c>
      <c r="L1892" s="219" t="s">
        <v>13</v>
      </c>
      <c r="M1892" t="s">
        <v>14</v>
      </c>
      <c r="N1892" t="s">
        <v>309</v>
      </c>
      <c r="O1892" t="s">
        <v>1606</v>
      </c>
      <c r="P1892" t="s">
        <v>5868</v>
      </c>
      <c r="Q1892" s="236">
        <v>44681</v>
      </c>
      <c r="R1892" s="236">
        <v>44652</v>
      </c>
      <c r="S1892" t="s">
        <v>8452</v>
      </c>
      <c r="T1892" s="227"/>
      <c r="U1892" s="227"/>
      <c r="V1892" s="227"/>
      <c r="W1892" s="227"/>
      <c r="X1892" s="228"/>
      <c r="Y1892" t="s">
        <v>8471</v>
      </c>
      <c r="Z1892">
        <v>1683360887</v>
      </c>
      <c r="AA1892" t="s">
        <v>8312</v>
      </c>
      <c r="AB1892" s="233" t="str">
        <f>_xlfn.IFNA(IF(Table[[#This Row],[Programme Partner]]&lt;&gt;Table[[#This Row],[Implementing Partner]],CONCATENATE(Table[[#This Row],[Programme Partner]],"-",Table[[#This Row],[Implementing Partner]]),Table[[#This Row],[Programme Partner]]),"")</f>
        <v>IOM-NGOF</v>
      </c>
    </row>
    <row r="1893" spans="1:28" ht="14.4" customHeight="1">
      <c r="A1893" s="183">
        <v>2064</v>
      </c>
      <c r="B1893" s="224" t="s">
        <v>5148</v>
      </c>
      <c r="C1893" s="225" t="s">
        <v>5184</v>
      </c>
      <c r="D1893" s="226" t="s">
        <v>5148</v>
      </c>
      <c r="E1893" s="215" t="s">
        <v>27</v>
      </c>
      <c r="F1893" s="224" t="s">
        <v>8011</v>
      </c>
      <c r="G1893" t="s">
        <v>8318</v>
      </c>
      <c r="H1893" s="224" t="str">
        <f>IFERROR(VLOOKUP(Table[[#This Row],[Activity Details of Assistance]],WHAT!E:F,2,FALSE),"")</f>
        <v># of household</v>
      </c>
      <c r="I1893" s="224"/>
      <c r="J1893">
        <v>354</v>
      </c>
      <c r="K1893" t="s">
        <v>8280</v>
      </c>
      <c r="L1893" s="219" t="s">
        <v>13</v>
      </c>
      <c r="M1893" t="s">
        <v>14</v>
      </c>
      <c r="N1893" t="s">
        <v>309</v>
      </c>
      <c r="O1893" t="s">
        <v>1606</v>
      </c>
      <c r="P1893" t="s">
        <v>5868</v>
      </c>
      <c r="Q1893" s="236">
        <v>44681</v>
      </c>
      <c r="R1893" s="236">
        <v>44652</v>
      </c>
      <c r="S1893" t="s">
        <v>8452</v>
      </c>
      <c r="T1893" s="227"/>
      <c r="U1893" s="227"/>
      <c r="V1893" s="227"/>
      <c r="W1893" s="227"/>
      <c r="X1893" s="228"/>
      <c r="Y1893" t="s">
        <v>8471</v>
      </c>
      <c r="Z1893">
        <v>1683360887</v>
      </c>
      <c r="AA1893" t="s">
        <v>8312</v>
      </c>
      <c r="AB1893" s="233" t="str">
        <f>_xlfn.IFNA(IF(Table[[#This Row],[Programme Partner]]&lt;&gt;Table[[#This Row],[Implementing Partner]],CONCATENATE(Table[[#This Row],[Programme Partner]],"-",Table[[#This Row],[Implementing Partner]]),Table[[#This Row],[Programme Partner]]),"")</f>
        <v>IOM-NGOF</v>
      </c>
    </row>
    <row r="1894" spans="1:28" ht="14.4" customHeight="1">
      <c r="A1894" s="183">
        <v>2065</v>
      </c>
      <c r="B1894" s="224" t="s">
        <v>5148</v>
      </c>
      <c r="C1894" s="225" t="s">
        <v>5184</v>
      </c>
      <c r="D1894" s="226" t="s">
        <v>5148</v>
      </c>
      <c r="E1894" s="215" t="s">
        <v>27</v>
      </c>
      <c r="F1894" s="224" t="s">
        <v>8011</v>
      </c>
      <c r="G1894" t="s">
        <v>8019</v>
      </c>
      <c r="H1894" s="224" t="str">
        <f>IFERROR(VLOOKUP(Table[[#This Row],[Activity Details of Assistance]],WHAT!E:F,2,FALSE),"")</f>
        <v>N/A</v>
      </c>
      <c r="I1894" s="224"/>
      <c r="J1894">
        <v>63</v>
      </c>
      <c r="K1894" t="s">
        <v>8280</v>
      </c>
      <c r="L1894" s="219" t="s">
        <v>13</v>
      </c>
      <c r="M1894" t="s">
        <v>14</v>
      </c>
      <c r="N1894" t="s">
        <v>309</v>
      </c>
      <c r="O1894" t="s">
        <v>1606</v>
      </c>
      <c r="P1894" t="s">
        <v>5868</v>
      </c>
      <c r="Q1894" s="236">
        <v>44681</v>
      </c>
      <c r="R1894" s="236">
        <v>44652</v>
      </c>
      <c r="S1894" t="s">
        <v>8452</v>
      </c>
      <c r="T1894" s="227"/>
      <c r="U1894" s="227"/>
      <c r="V1894" s="227"/>
      <c r="W1894" s="227"/>
      <c r="X1894" s="197" t="s">
        <v>8377</v>
      </c>
      <c r="Y1894" t="s">
        <v>8471</v>
      </c>
      <c r="Z1894">
        <v>1683360887</v>
      </c>
      <c r="AA1894" t="s">
        <v>8312</v>
      </c>
      <c r="AB1894" s="233" t="str">
        <f>_xlfn.IFNA(IF(Table[[#This Row],[Programme Partner]]&lt;&gt;Table[[#This Row],[Implementing Partner]],CONCATENATE(Table[[#This Row],[Programme Partner]],"-",Table[[#This Row],[Implementing Partner]]),Table[[#This Row],[Programme Partner]]),"")</f>
        <v>IOM-NGOF</v>
      </c>
    </row>
    <row r="1895" spans="1:28" ht="14.4" customHeight="1">
      <c r="A1895" s="183">
        <v>2066</v>
      </c>
      <c r="B1895" s="224" t="s">
        <v>5148</v>
      </c>
      <c r="C1895" s="225" t="s">
        <v>5238</v>
      </c>
      <c r="D1895" s="226" t="s">
        <v>8324</v>
      </c>
      <c r="E1895" s="215" t="s">
        <v>27</v>
      </c>
      <c r="F1895" s="224" t="s">
        <v>8012</v>
      </c>
      <c r="G1895" t="s">
        <v>8356</v>
      </c>
      <c r="H1895" s="224" t="str">
        <f>IFERROR(VLOOKUP(Table[[#This Row],[Activity Details of Assistance]],WHAT!E:F,2,FALSE),"")</f>
        <v># of FSM Site</v>
      </c>
      <c r="I1895" s="224"/>
      <c r="J1895">
        <v>1</v>
      </c>
      <c r="K1895" t="s">
        <v>8280</v>
      </c>
      <c r="L1895" s="219" t="s">
        <v>13</v>
      </c>
      <c r="M1895" t="s">
        <v>14</v>
      </c>
      <c r="N1895" t="s">
        <v>309</v>
      </c>
      <c r="O1895" t="s">
        <v>1606</v>
      </c>
      <c r="P1895" t="s">
        <v>4656</v>
      </c>
      <c r="Q1895" s="236">
        <v>44681</v>
      </c>
      <c r="R1895" s="236">
        <v>44805</v>
      </c>
      <c r="S1895" t="s">
        <v>8452</v>
      </c>
      <c r="T1895" s="227"/>
      <c r="U1895" s="227"/>
      <c r="V1895" s="227"/>
      <c r="W1895" s="227"/>
      <c r="X1895" s="228"/>
      <c r="Y1895" t="s">
        <v>8335</v>
      </c>
      <c r="Z1895">
        <v>1840742077</v>
      </c>
      <c r="AA1895" t="s">
        <v>8336</v>
      </c>
      <c r="AB1895" s="233" t="str">
        <f>_xlfn.IFNA(IF(Table[[#This Row],[Programme Partner]]&lt;&gt;Table[[#This Row],[Implementing Partner]],CONCATENATE(Table[[#This Row],[Programme Partner]],"-",Table[[#This Row],[Implementing Partner]]),Table[[#This Row],[Programme Partner]]),"")</f>
        <v>IOM-SHED</v>
      </c>
    </row>
    <row r="1896" spans="1:28" ht="14.4" customHeight="1">
      <c r="A1896" s="183">
        <v>2067</v>
      </c>
      <c r="B1896" s="224" t="s">
        <v>5148</v>
      </c>
      <c r="C1896" s="225" t="s">
        <v>5238</v>
      </c>
      <c r="D1896" s="226" t="s">
        <v>8514</v>
      </c>
      <c r="E1896" s="215" t="s">
        <v>27</v>
      </c>
      <c r="F1896" s="224" t="s">
        <v>8012</v>
      </c>
      <c r="G1896" t="s">
        <v>8356</v>
      </c>
      <c r="H1896" s="224" t="str">
        <f>IFERROR(VLOOKUP(Table[[#This Row],[Activity Details of Assistance]],WHAT!E:F,2,FALSE),"")</f>
        <v># of FSM Site</v>
      </c>
      <c r="I1896" s="224"/>
      <c r="J1896">
        <v>9</v>
      </c>
      <c r="K1896" t="s">
        <v>8280</v>
      </c>
      <c r="L1896" s="219" t="s">
        <v>13</v>
      </c>
      <c r="M1896" t="s">
        <v>14</v>
      </c>
      <c r="N1896" t="s">
        <v>309</v>
      </c>
      <c r="O1896" t="s">
        <v>1606</v>
      </c>
      <c r="P1896" t="s">
        <v>6479</v>
      </c>
      <c r="Q1896" s="236">
        <v>44681</v>
      </c>
      <c r="R1896" s="236">
        <v>44896</v>
      </c>
      <c r="S1896" t="s">
        <v>8452</v>
      </c>
      <c r="T1896" s="227"/>
      <c r="U1896" s="227"/>
      <c r="V1896" s="227"/>
      <c r="W1896" s="227"/>
      <c r="X1896" s="228"/>
      <c r="Y1896" t="s">
        <v>8335</v>
      </c>
      <c r="Z1896">
        <v>1840742077</v>
      </c>
      <c r="AA1896" t="s">
        <v>8336</v>
      </c>
      <c r="AB1896" s="233" t="str">
        <f>_xlfn.IFNA(IF(Table[[#This Row],[Programme Partner]]&lt;&gt;Table[[#This Row],[Implementing Partner]],CONCATENATE(Table[[#This Row],[Programme Partner]],"-",Table[[#This Row],[Implementing Partner]]),Table[[#This Row],[Programme Partner]]),"")</f>
        <v>IOM-SHED</v>
      </c>
    </row>
    <row r="1897" spans="1:28" ht="14.4" customHeight="1">
      <c r="A1897" s="183">
        <v>2068</v>
      </c>
      <c r="B1897" s="224" t="s">
        <v>5148</v>
      </c>
      <c r="C1897" s="225" t="s">
        <v>5238</v>
      </c>
      <c r="D1897" s="226" t="s">
        <v>8324</v>
      </c>
      <c r="E1897" s="215" t="s">
        <v>27</v>
      </c>
      <c r="F1897" s="224" t="s">
        <v>8012</v>
      </c>
      <c r="G1897" t="s">
        <v>8356</v>
      </c>
      <c r="H1897" s="224" t="str">
        <f>IFERROR(VLOOKUP(Table[[#This Row],[Activity Details of Assistance]],WHAT!E:F,2,FALSE),"")</f>
        <v># of FSM Site</v>
      </c>
      <c r="I1897" s="224"/>
      <c r="J1897">
        <v>7</v>
      </c>
      <c r="K1897" t="s">
        <v>8280</v>
      </c>
      <c r="L1897" s="219" t="s">
        <v>13</v>
      </c>
      <c r="M1897" t="s">
        <v>14</v>
      </c>
      <c r="N1897" t="s">
        <v>309</v>
      </c>
      <c r="O1897" t="s">
        <v>1606</v>
      </c>
      <c r="P1897" t="s">
        <v>4678</v>
      </c>
      <c r="Q1897" s="236">
        <v>44681</v>
      </c>
      <c r="R1897" s="236">
        <v>44805</v>
      </c>
      <c r="S1897" t="s">
        <v>8452</v>
      </c>
      <c r="T1897" s="227"/>
      <c r="U1897" s="227"/>
      <c r="V1897" s="227"/>
      <c r="W1897" s="227"/>
      <c r="X1897" s="228"/>
      <c r="Y1897" t="s">
        <v>8335</v>
      </c>
      <c r="Z1897">
        <v>1840742077</v>
      </c>
      <c r="AA1897" t="s">
        <v>8336</v>
      </c>
      <c r="AB1897" s="233" t="str">
        <f>_xlfn.IFNA(IF(Table[[#This Row],[Programme Partner]]&lt;&gt;Table[[#This Row],[Implementing Partner]],CONCATENATE(Table[[#This Row],[Programme Partner]],"-",Table[[#This Row],[Implementing Partner]]),Table[[#This Row],[Programme Partner]]),"")</f>
        <v>IOM-SHED</v>
      </c>
    </row>
    <row r="1898" spans="1:28" ht="14.4" customHeight="1">
      <c r="A1898" s="183">
        <v>2069</v>
      </c>
      <c r="B1898" s="224" t="s">
        <v>5148</v>
      </c>
      <c r="C1898" s="225" t="s">
        <v>5238</v>
      </c>
      <c r="D1898" s="226" t="s">
        <v>8324</v>
      </c>
      <c r="E1898" s="215" t="s">
        <v>27</v>
      </c>
      <c r="F1898" s="224" t="s">
        <v>8012</v>
      </c>
      <c r="G1898" s="195" t="s">
        <v>8356</v>
      </c>
      <c r="H1898" s="224" t="str">
        <f>IFERROR(VLOOKUP(Table[[#This Row],[Activity Details of Assistance]],WHAT!E:F,2,FALSE),"")</f>
        <v># of FSM Site</v>
      </c>
      <c r="I1898" s="224"/>
      <c r="J1898">
        <v>9</v>
      </c>
      <c r="K1898" t="s">
        <v>8280</v>
      </c>
      <c r="L1898" s="219" t="s">
        <v>13</v>
      </c>
      <c r="M1898" t="s">
        <v>14</v>
      </c>
      <c r="N1898" t="s">
        <v>309</v>
      </c>
      <c r="O1898" t="s">
        <v>1606</v>
      </c>
      <c r="P1898" t="s">
        <v>4680</v>
      </c>
      <c r="Q1898" s="236">
        <v>44681</v>
      </c>
      <c r="R1898" s="236">
        <v>44805</v>
      </c>
      <c r="S1898" t="s">
        <v>8452</v>
      </c>
      <c r="T1898" s="227"/>
      <c r="U1898" s="227"/>
      <c r="V1898" s="227"/>
      <c r="W1898" s="227"/>
      <c r="X1898" s="228"/>
      <c r="Y1898" t="s">
        <v>8335</v>
      </c>
      <c r="Z1898">
        <v>1840742077</v>
      </c>
      <c r="AA1898" t="s">
        <v>8336</v>
      </c>
      <c r="AB1898" s="233" t="str">
        <f>_xlfn.IFNA(IF(Table[[#This Row],[Programme Partner]]&lt;&gt;Table[[#This Row],[Implementing Partner]],CONCATENATE(Table[[#This Row],[Programme Partner]],"-",Table[[#This Row],[Implementing Partner]]),Table[[#This Row],[Programme Partner]]),"")</f>
        <v>IOM-SHED</v>
      </c>
    </row>
    <row r="1899" spans="1:28" ht="14.4" customHeight="1">
      <c r="A1899" s="183">
        <v>2070</v>
      </c>
      <c r="B1899" s="224" t="s">
        <v>5148</v>
      </c>
      <c r="C1899" s="225" t="s">
        <v>5184</v>
      </c>
      <c r="D1899" s="226" t="s">
        <v>5148</v>
      </c>
      <c r="E1899" s="215" t="s">
        <v>27</v>
      </c>
      <c r="F1899" s="224" t="s">
        <v>8013</v>
      </c>
      <c r="G1899" t="s">
        <v>8360</v>
      </c>
      <c r="H1899" s="224" t="str">
        <f>IFERROR(VLOOKUP(Table[[#This Row],[Activity Details of Assistance]],WHAT!E:F,2,FALSE),"")</f>
        <v># of household</v>
      </c>
      <c r="I1899" s="224"/>
      <c r="J1899">
        <v>8821</v>
      </c>
      <c r="K1899" t="s">
        <v>8280</v>
      </c>
      <c r="L1899" s="219" t="s">
        <v>13</v>
      </c>
      <c r="M1899" t="s">
        <v>14</v>
      </c>
      <c r="N1899" t="s">
        <v>309</v>
      </c>
      <c r="O1899" t="s">
        <v>1606</v>
      </c>
      <c r="P1899" t="s">
        <v>5868</v>
      </c>
      <c r="Q1899" s="236">
        <v>44681</v>
      </c>
      <c r="R1899" s="236">
        <v>44652</v>
      </c>
      <c r="S1899" t="s">
        <v>8452</v>
      </c>
      <c r="T1899" s="227"/>
      <c r="U1899" s="227"/>
      <c r="V1899" s="227"/>
      <c r="W1899" s="227"/>
      <c r="X1899" s="228"/>
      <c r="Y1899" t="s">
        <v>8471</v>
      </c>
      <c r="Z1899">
        <v>1683360887</v>
      </c>
      <c r="AA1899" t="s">
        <v>8312</v>
      </c>
      <c r="AB1899" s="233" t="str">
        <f>_xlfn.IFNA(IF(Table[[#This Row],[Programme Partner]]&lt;&gt;Table[[#This Row],[Implementing Partner]],CONCATENATE(Table[[#This Row],[Programme Partner]],"-",Table[[#This Row],[Implementing Partner]]),Table[[#This Row],[Programme Partner]]),"")</f>
        <v>IOM-NGOF</v>
      </c>
    </row>
    <row r="1900" spans="1:28" ht="14.4" customHeight="1">
      <c r="A1900" s="183">
        <v>2071</v>
      </c>
      <c r="B1900" s="224" t="s">
        <v>5148</v>
      </c>
      <c r="C1900" s="225" t="s">
        <v>5184</v>
      </c>
      <c r="D1900" s="226" t="s">
        <v>5148</v>
      </c>
      <c r="E1900" s="215" t="s">
        <v>27</v>
      </c>
      <c r="F1900" s="224" t="s">
        <v>8013</v>
      </c>
      <c r="G1900" s="195" t="s">
        <v>8369</v>
      </c>
      <c r="H1900" s="224" t="str">
        <f>IFERROR(VLOOKUP(Table[[#This Row],[Activity Details of Assistance]],WHAT!E:F,2,FALSE),"")</f>
        <v># of female in reproductive age</v>
      </c>
      <c r="I1900" s="224"/>
      <c r="J1900">
        <v>12163</v>
      </c>
      <c r="K1900" t="s">
        <v>8280</v>
      </c>
      <c r="L1900" s="219" t="s">
        <v>13</v>
      </c>
      <c r="M1900" t="s">
        <v>14</v>
      </c>
      <c r="N1900" t="s">
        <v>309</v>
      </c>
      <c r="O1900" t="s">
        <v>1606</v>
      </c>
      <c r="P1900" t="s">
        <v>5868</v>
      </c>
      <c r="Q1900" s="236">
        <v>44681</v>
      </c>
      <c r="R1900" s="236">
        <v>44652</v>
      </c>
      <c r="S1900" t="s">
        <v>8452</v>
      </c>
      <c r="T1900" s="227"/>
      <c r="U1900" s="227"/>
      <c r="V1900" s="227"/>
      <c r="W1900" s="227"/>
      <c r="X1900" s="228"/>
      <c r="Y1900" t="s">
        <v>8471</v>
      </c>
      <c r="Z1900">
        <v>1683360887</v>
      </c>
      <c r="AA1900" t="s">
        <v>8312</v>
      </c>
      <c r="AB1900" s="233" t="str">
        <f>_xlfn.IFNA(IF(Table[[#This Row],[Programme Partner]]&lt;&gt;Table[[#This Row],[Implementing Partner]],CONCATENATE(Table[[#This Row],[Programme Partner]],"-",Table[[#This Row],[Implementing Partner]]),Table[[#This Row],[Programme Partner]]),"")</f>
        <v>IOM-NGOF</v>
      </c>
    </row>
    <row r="1901" spans="1:28" ht="14.4" customHeight="1">
      <c r="A1901" s="183">
        <v>2072</v>
      </c>
      <c r="B1901" s="224" t="s">
        <v>5148</v>
      </c>
      <c r="C1901" s="225" t="s">
        <v>5184</v>
      </c>
      <c r="D1901" s="226" t="s">
        <v>5148</v>
      </c>
      <c r="E1901" s="215" t="s">
        <v>27</v>
      </c>
      <c r="F1901" s="224" t="s">
        <v>8013</v>
      </c>
      <c r="G1901" t="s">
        <v>8019</v>
      </c>
      <c r="H1901" s="224" t="str">
        <f>IFERROR(VLOOKUP(Table[[#This Row],[Activity Details of Assistance]],WHAT!E:F,2,FALSE),"")</f>
        <v>N/A</v>
      </c>
      <c r="I1901" s="224"/>
      <c r="J1901">
        <v>204</v>
      </c>
      <c r="K1901" t="s">
        <v>8280</v>
      </c>
      <c r="L1901" s="219" t="s">
        <v>13</v>
      </c>
      <c r="M1901" t="s">
        <v>14</v>
      </c>
      <c r="N1901" t="s">
        <v>309</v>
      </c>
      <c r="O1901" t="s">
        <v>1606</v>
      </c>
      <c r="P1901" t="s">
        <v>5868</v>
      </c>
      <c r="Q1901" s="236">
        <v>44681</v>
      </c>
      <c r="R1901" s="236">
        <v>44652</v>
      </c>
      <c r="S1901" t="s">
        <v>8452</v>
      </c>
      <c r="T1901" s="227"/>
      <c r="U1901" s="227"/>
      <c r="V1901" s="227"/>
      <c r="W1901" s="227"/>
      <c r="X1901" s="228" t="s">
        <v>8544</v>
      </c>
      <c r="Y1901" t="s">
        <v>8471</v>
      </c>
      <c r="Z1901">
        <v>1683360887</v>
      </c>
      <c r="AA1901" t="s">
        <v>8312</v>
      </c>
      <c r="AB1901" s="233" t="str">
        <f>_xlfn.IFNA(IF(Table[[#This Row],[Programme Partner]]&lt;&gt;Table[[#This Row],[Implementing Partner]],CONCATENATE(Table[[#This Row],[Programme Partner]],"-",Table[[#This Row],[Implementing Partner]]),Table[[#This Row],[Programme Partner]]),"")</f>
        <v>IOM-NGOF</v>
      </c>
    </row>
    <row r="1902" spans="1:28" ht="14.4" customHeight="1">
      <c r="A1902" s="183">
        <v>2073</v>
      </c>
      <c r="B1902" s="224" t="s">
        <v>5148</v>
      </c>
      <c r="C1902" s="225" t="s">
        <v>5184</v>
      </c>
      <c r="D1902" s="226" t="s">
        <v>5148</v>
      </c>
      <c r="E1902" s="215" t="s">
        <v>27</v>
      </c>
      <c r="F1902" s="224" t="s">
        <v>8014</v>
      </c>
      <c r="G1902" t="s">
        <v>8358</v>
      </c>
      <c r="H1902" s="224" t="str">
        <f>IFERROR(VLOOKUP(Table[[#This Row],[Activity Details of Assistance]],WHAT!E:F,2,FALSE),"")</f>
        <v># of campaign per camp </v>
      </c>
      <c r="I1902" s="224"/>
      <c r="J1902">
        <v>1</v>
      </c>
      <c r="K1902" t="s">
        <v>8280</v>
      </c>
      <c r="L1902" s="219" t="s">
        <v>13</v>
      </c>
      <c r="M1902" t="s">
        <v>14</v>
      </c>
      <c r="N1902" t="s">
        <v>309</v>
      </c>
      <c r="O1902" t="s">
        <v>1606</v>
      </c>
      <c r="P1902" t="s">
        <v>5868</v>
      </c>
      <c r="Q1902" s="236">
        <v>44681</v>
      </c>
      <c r="R1902" s="236">
        <v>44652</v>
      </c>
      <c r="S1902" t="s">
        <v>8452</v>
      </c>
      <c r="T1902" s="227"/>
      <c r="U1902" s="227"/>
      <c r="V1902" s="227"/>
      <c r="W1902" s="227"/>
      <c r="X1902" s="228"/>
      <c r="Y1902" t="s">
        <v>8471</v>
      </c>
      <c r="Z1902">
        <v>1683360887</v>
      </c>
      <c r="AA1902" t="s">
        <v>8312</v>
      </c>
      <c r="AB1902" s="233" t="str">
        <f>_xlfn.IFNA(IF(Table[[#This Row],[Programme Partner]]&lt;&gt;Table[[#This Row],[Implementing Partner]],CONCATENATE(Table[[#This Row],[Programme Partner]],"-",Table[[#This Row],[Implementing Partner]]),Table[[#This Row],[Programme Partner]]),"")</f>
        <v>IOM-NGOF</v>
      </c>
    </row>
    <row r="1903" spans="1:28" ht="14.4" customHeight="1">
      <c r="A1903" s="183">
        <v>2074</v>
      </c>
      <c r="B1903" s="224" t="s">
        <v>5148</v>
      </c>
      <c r="C1903" s="225" t="s">
        <v>5184</v>
      </c>
      <c r="D1903" s="226" t="s">
        <v>5148</v>
      </c>
      <c r="E1903" s="215" t="s">
        <v>27</v>
      </c>
      <c r="F1903" s="224" t="s">
        <v>8014</v>
      </c>
      <c r="G1903" t="s">
        <v>8361</v>
      </c>
      <c r="H1903" s="224" t="str">
        <f>IFERROR(VLOOKUP(Table[[#This Row],[Activity Details of Assistance]],WHAT!E:F,2,FALSE),"")</f>
        <v># of plant</v>
      </c>
      <c r="I1903" s="224"/>
      <c r="J1903">
        <v>3</v>
      </c>
      <c r="K1903" t="s">
        <v>8280</v>
      </c>
      <c r="L1903" s="219" t="s">
        <v>13</v>
      </c>
      <c r="M1903" t="s">
        <v>14</v>
      </c>
      <c r="N1903" t="s">
        <v>309</v>
      </c>
      <c r="O1903" t="s">
        <v>1606</v>
      </c>
      <c r="P1903" t="s">
        <v>5868</v>
      </c>
      <c r="Q1903" s="236">
        <v>44681</v>
      </c>
      <c r="R1903" s="236">
        <v>44652</v>
      </c>
      <c r="S1903" t="s">
        <v>8452</v>
      </c>
      <c r="T1903" s="227"/>
      <c r="U1903" s="227"/>
      <c r="V1903" s="227"/>
      <c r="W1903" s="227"/>
      <c r="X1903" s="228"/>
      <c r="Y1903" t="s">
        <v>8471</v>
      </c>
      <c r="Z1903">
        <v>1683360887</v>
      </c>
      <c r="AA1903" t="s">
        <v>8312</v>
      </c>
      <c r="AB1903" s="233" t="str">
        <f>_xlfn.IFNA(IF(Table[[#This Row],[Programme Partner]]&lt;&gt;Table[[#This Row],[Implementing Partner]],CONCATENATE(Table[[#This Row],[Programme Partner]],"-",Table[[#This Row],[Implementing Partner]]),Table[[#This Row],[Programme Partner]]),"")</f>
        <v>IOM-NGOF</v>
      </c>
    </row>
    <row r="1904" spans="1:28" ht="14.4" customHeight="1">
      <c r="A1904" s="183">
        <v>2075</v>
      </c>
      <c r="B1904" s="224" t="s">
        <v>5275</v>
      </c>
      <c r="C1904" s="225" t="s">
        <v>5033</v>
      </c>
      <c r="D1904" s="226" t="s">
        <v>5275</v>
      </c>
      <c r="E1904" s="215" t="s">
        <v>27</v>
      </c>
      <c r="F1904" s="224" t="s">
        <v>8011</v>
      </c>
      <c r="G1904" s="195" t="s">
        <v>8584</v>
      </c>
      <c r="H1904" s="224" t="str">
        <f>IFERROR(VLOOKUP(Table[[#This Row],[Activity Details of Assistance]],WHAT!E:F,2,FALSE),"")</f>
        <v># of tube well</v>
      </c>
      <c r="I1904" s="224"/>
      <c r="J1904">
        <v>216</v>
      </c>
      <c r="K1904" t="s">
        <v>8280</v>
      </c>
      <c r="L1904" s="219" t="s">
        <v>13</v>
      </c>
      <c r="M1904" t="s">
        <v>14</v>
      </c>
      <c r="N1904" t="s">
        <v>309</v>
      </c>
      <c r="O1904" t="s">
        <v>1606</v>
      </c>
      <c r="P1904" t="s">
        <v>4659</v>
      </c>
      <c r="Q1904" s="236">
        <v>44681</v>
      </c>
      <c r="R1904" s="236">
        <v>44958</v>
      </c>
      <c r="S1904" t="s">
        <v>8452</v>
      </c>
      <c r="T1904" s="227"/>
      <c r="U1904" s="227"/>
      <c r="V1904" s="227"/>
      <c r="W1904" s="227"/>
      <c r="X1904" s="228"/>
      <c r="Y1904" t="s">
        <v>8519</v>
      </c>
      <c r="Z1904">
        <v>1847456486</v>
      </c>
      <c r="AA1904" t="s">
        <v>8520</v>
      </c>
      <c r="AB1904" s="233" t="str">
        <f>_xlfn.IFNA(IF(Table[[#This Row],[Programme Partner]]&lt;&gt;Table[[#This Row],[Implementing Partner]],CONCATENATE(Table[[#This Row],[Programme Partner]],"-",Table[[#This Row],[Implementing Partner]]),Table[[#This Row],[Programme Partner]]),"")</f>
        <v>UNICEF-BRAC</v>
      </c>
    </row>
    <row r="1905" spans="1:28" ht="14.4" customHeight="1">
      <c r="A1905" s="183">
        <v>2076</v>
      </c>
      <c r="B1905" s="224" t="s">
        <v>5087</v>
      </c>
      <c r="C1905" s="225" t="s">
        <v>5087</v>
      </c>
      <c r="D1905" s="226" t="s">
        <v>5148</v>
      </c>
      <c r="E1905" s="215" t="s">
        <v>27</v>
      </c>
      <c r="F1905" s="224" t="s">
        <v>8012</v>
      </c>
      <c r="G1905" t="s">
        <v>8356</v>
      </c>
      <c r="H1905" s="224" t="str">
        <f>IFERROR(VLOOKUP(Table[[#This Row],[Activity Details of Assistance]],WHAT!E:F,2,FALSE),"")</f>
        <v># of FSM Site</v>
      </c>
      <c r="I1905" s="224"/>
      <c r="J1905">
        <v>3</v>
      </c>
      <c r="K1905" t="s">
        <v>8280</v>
      </c>
      <c r="L1905" s="219" t="s">
        <v>13</v>
      </c>
      <c r="M1905" t="s">
        <v>14</v>
      </c>
      <c r="N1905" t="s">
        <v>309</v>
      </c>
      <c r="O1905" t="s">
        <v>1606</v>
      </c>
      <c r="P1905" t="s">
        <v>4670</v>
      </c>
      <c r="Q1905" s="236">
        <v>44681</v>
      </c>
      <c r="R1905" s="236">
        <v>44805</v>
      </c>
      <c r="S1905" t="s">
        <v>8452</v>
      </c>
      <c r="T1905" s="227"/>
      <c r="U1905" s="227"/>
      <c r="V1905" s="227"/>
      <c r="W1905" s="227"/>
      <c r="X1905" s="228"/>
      <c r="Y1905" t="s">
        <v>8337</v>
      </c>
      <c r="Z1905">
        <v>1845101021</v>
      </c>
      <c r="AA1905" t="s">
        <v>8297</v>
      </c>
      <c r="AB1905" s="233" t="str">
        <f>_xlfn.IFNA(IF(Table[[#This Row],[Programme Partner]]&lt;&gt;Table[[#This Row],[Implementing Partner]],CONCATENATE(Table[[#This Row],[Programme Partner]],"-",Table[[#This Row],[Implementing Partner]]),Table[[#This Row],[Programme Partner]]),"")</f>
        <v>DSK</v>
      </c>
    </row>
    <row r="1906" spans="1:28" ht="14.4" customHeight="1">
      <c r="A1906" s="183">
        <v>2077</v>
      </c>
      <c r="B1906" s="224" t="s">
        <v>5148</v>
      </c>
      <c r="C1906" s="225" t="s">
        <v>8341</v>
      </c>
      <c r="D1906" s="226" t="s">
        <v>5148</v>
      </c>
      <c r="E1906" s="215" t="s">
        <v>27</v>
      </c>
      <c r="F1906" s="224" t="s">
        <v>8012</v>
      </c>
      <c r="G1906" t="s">
        <v>8356</v>
      </c>
      <c r="H1906" s="224" t="str">
        <f>IFERROR(VLOOKUP(Table[[#This Row],[Activity Details of Assistance]],WHAT!E:F,2,FALSE),"")</f>
        <v># of FSM Site</v>
      </c>
      <c r="I1906" s="224"/>
      <c r="J1906">
        <v>3</v>
      </c>
      <c r="K1906" t="s">
        <v>8280</v>
      </c>
      <c r="L1906" s="219" t="s">
        <v>13</v>
      </c>
      <c r="M1906" t="s">
        <v>14</v>
      </c>
      <c r="N1906" t="s">
        <v>309</v>
      </c>
      <c r="O1906" t="s">
        <v>1606</v>
      </c>
      <c r="P1906" t="s">
        <v>4654</v>
      </c>
      <c r="Q1906" s="236">
        <v>44681</v>
      </c>
      <c r="R1906" s="236">
        <v>44805</v>
      </c>
      <c r="S1906" t="s">
        <v>8452</v>
      </c>
      <c r="T1906" s="227"/>
      <c r="U1906" s="227"/>
      <c r="V1906" s="227"/>
      <c r="W1906" s="227"/>
      <c r="X1906" s="228"/>
      <c r="Y1906" t="s">
        <v>8340</v>
      </c>
      <c r="Z1906">
        <v>1849719196</v>
      </c>
      <c r="AA1906" t="s">
        <v>8290</v>
      </c>
      <c r="AB1906" s="233" t="str">
        <f>_xlfn.IFNA(IF(Table[[#This Row],[Programme Partner]]&lt;&gt;Table[[#This Row],[Implementing Partner]],CONCATENATE(Table[[#This Row],[Programme Partner]],"-",Table[[#This Row],[Implementing Partner]]),Table[[#This Row],[Programme Partner]]),"")</f>
        <v>IOM-SHUSHILAN</v>
      </c>
    </row>
    <row r="1907" spans="1:28" ht="14.4" customHeight="1">
      <c r="A1907" s="183">
        <v>2078</v>
      </c>
      <c r="B1907" s="224" t="s">
        <v>5275</v>
      </c>
      <c r="C1907" s="225" t="s">
        <v>5087</v>
      </c>
      <c r="D1907" s="226" t="s">
        <v>5275</v>
      </c>
      <c r="E1907" s="215" t="s">
        <v>27</v>
      </c>
      <c r="F1907" s="224" t="s">
        <v>8012</v>
      </c>
      <c r="G1907" t="s">
        <v>8356</v>
      </c>
      <c r="H1907" s="224" t="str">
        <f>IFERROR(VLOOKUP(Table[[#This Row],[Activity Details of Assistance]],WHAT!E:F,2,FALSE),"")</f>
        <v># of FSM Site</v>
      </c>
      <c r="I1907" s="224"/>
      <c r="J1907">
        <v>1</v>
      </c>
      <c r="K1907" t="s">
        <v>8280</v>
      </c>
      <c r="L1907" s="219" t="s">
        <v>13</v>
      </c>
      <c r="M1907" t="s">
        <v>14</v>
      </c>
      <c r="N1907" t="s">
        <v>307</v>
      </c>
      <c r="O1907" t="s">
        <v>1603</v>
      </c>
      <c r="P1907" t="s">
        <v>4685</v>
      </c>
      <c r="Q1907" s="236">
        <v>44681</v>
      </c>
      <c r="R1907" s="236">
        <v>44958</v>
      </c>
      <c r="S1907" t="s">
        <v>8452</v>
      </c>
      <c r="T1907" s="227"/>
      <c r="U1907" s="227"/>
      <c r="V1907" s="227"/>
      <c r="W1907" s="227"/>
      <c r="X1907" s="228"/>
      <c r="Y1907" t="s">
        <v>8338</v>
      </c>
      <c r="Z1907">
        <v>1757266614</v>
      </c>
      <c r="AA1907" t="s">
        <v>8339</v>
      </c>
      <c r="AB1907" s="233" t="str">
        <f>_xlfn.IFNA(IF(Table[[#This Row],[Programme Partner]]&lt;&gt;Table[[#This Row],[Implementing Partner]],CONCATENATE(Table[[#This Row],[Programme Partner]],"-",Table[[#This Row],[Implementing Partner]]),Table[[#This Row],[Programme Partner]]),"")</f>
        <v>UNICEF-DSK</v>
      </c>
    </row>
    <row r="1908" spans="1:28" ht="14.4" customHeight="1">
      <c r="A1908" s="183">
        <v>2079</v>
      </c>
      <c r="B1908" s="224" t="s">
        <v>5275</v>
      </c>
      <c r="C1908" s="225" t="s">
        <v>5033</v>
      </c>
      <c r="D1908" s="226" t="s">
        <v>5275</v>
      </c>
      <c r="E1908" s="215" t="s">
        <v>27</v>
      </c>
      <c r="F1908" s="224" t="s">
        <v>8013</v>
      </c>
      <c r="G1908" t="s">
        <v>8314</v>
      </c>
      <c r="H1908" s="224" t="str">
        <f>IFERROR(VLOOKUP(Table[[#This Row],[Activity Details of Assistance]],WHAT!E:F,2,FALSE),"")</f>
        <v># of HP sessions at HH level</v>
      </c>
      <c r="I1908" s="224"/>
      <c r="J1908">
        <v>7160</v>
      </c>
      <c r="K1908" t="s">
        <v>8280</v>
      </c>
      <c r="L1908" s="219" t="s">
        <v>13</v>
      </c>
      <c r="M1908" t="s">
        <v>14</v>
      </c>
      <c r="N1908" t="s">
        <v>309</v>
      </c>
      <c r="O1908" t="s">
        <v>1606</v>
      </c>
      <c r="P1908" t="s">
        <v>4659</v>
      </c>
      <c r="Q1908" s="236">
        <v>44681</v>
      </c>
      <c r="R1908" s="236">
        <v>44958</v>
      </c>
      <c r="S1908" t="s">
        <v>8452</v>
      </c>
      <c r="T1908" s="227"/>
      <c r="U1908" s="227"/>
      <c r="V1908" s="227"/>
      <c r="W1908" s="227"/>
      <c r="X1908" s="228"/>
      <c r="Y1908" t="s">
        <v>8519</v>
      </c>
      <c r="Z1908">
        <v>1847456486</v>
      </c>
      <c r="AA1908" t="s">
        <v>8520</v>
      </c>
      <c r="AB1908" s="233" t="str">
        <f>_xlfn.IFNA(IF(Table[[#This Row],[Programme Partner]]&lt;&gt;Table[[#This Row],[Implementing Partner]],CONCATENATE(Table[[#This Row],[Programme Partner]],"-",Table[[#This Row],[Implementing Partner]]),Table[[#This Row],[Programme Partner]]),"")</f>
        <v>UNICEF-BRAC</v>
      </c>
    </row>
    <row r="1909" spans="1:28" ht="14.4" customHeight="1">
      <c r="A1909" s="183">
        <v>2080</v>
      </c>
      <c r="B1909" s="224" t="s">
        <v>5148</v>
      </c>
      <c r="C1909" s="225" t="s">
        <v>8341</v>
      </c>
      <c r="D1909" s="226" t="s">
        <v>5148</v>
      </c>
      <c r="E1909" s="215" t="s">
        <v>27</v>
      </c>
      <c r="F1909" s="224" t="s">
        <v>8011</v>
      </c>
      <c r="G1909" s="195" t="s">
        <v>8584</v>
      </c>
      <c r="H1909" s="224" t="str">
        <f>IFERROR(VLOOKUP(Table[[#This Row],[Activity Details of Assistance]],WHAT!E:F,2,FALSE),"")</f>
        <v># of tube well</v>
      </c>
      <c r="I1909" s="224"/>
      <c r="J1909">
        <v>139</v>
      </c>
      <c r="K1909" t="s">
        <v>8280</v>
      </c>
      <c r="L1909" s="219" t="s">
        <v>13</v>
      </c>
      <c r="M1909" t="s">
        <v>14</v>
      </c>
      <c r="N1909" t="s">
        <v>309</v>
      </c>
      <c r="O1909" t="s">
        <v>1606</v>
      </c>
      <c r="P1909" t="s">
        <v>4654</v>
      </c>
      <c r="Q1909" s="236">
        <v>44681</v>
      </c>
      <c r="R1909" s="236">
        <v>44805</v>
      </c>
      <c r="S1909" t="s">
        <v>8452</v>
      </c>
      <c r="T1909" s="227"/>
      <c r="U1909" s="227"/>
      <c r="V1909" s="227"/>
      <c r="W1909" s="227"/>
      <c r="X1909" s="228"/>
      <c r="Y1909" t="s">
        <v>8340</v>
      </c>
      <c r="Z1909">
        <v>1849719196</v>
      </c>
      <c r="AA1909" t="s">
        <v>8290</v>
      </c>
      <c r="AB1909" s="233" t="str">
        <f>_xlfn.IFNA(IF(Table[[#This Row],[Programme Partner]]&lt;&gt;Table[[#This Row],[Implementing Partner]],CONCATENATE(Table[[#This Row],[Programme Partner]],"-",Table[[#This Row],[Implementing Partner]]),Table[[#This Row],[Programme Partner]]),"")</f>
        <v>IOM-SHUSHILAN</v>
      </c>
    </row>
    <row r="1910" spans="1:28" ht="14.4" customHeight="1">
      <c r="A1910" s="183">
        <v>2081</v>
      </c>
      <c r="B1910" s="224" t="s">
        <v>5148</v>
      </c>
      <c r="C1910" s="225" t="s">
        <v>8341</v>
      </c>
      <c r="D1910" s="226" t="s">
        <v>5148</v>
      </c>
      <c r="E1910" s="215" t="s">
        <v>27</v>
      </c>
      <c r="F1910" s="224" t="s">
        <v>8011</v>
      </c>
      <c r="G1910" t="s">
        <v>8355</v>
      </c>
      <c r="H1910" s="224" t="str">
        <f>IFERROR(VLOOKUP(Table[[#This Row],[Activity Details of Assistance]],WHAT!E:F,2,FALSE),"")</f>
        <v># of water network</v>
      </c>
      <c r="I1910" s="224"/>
      <c r="J1910">
        <v>1</v>
      </c>
      <c r="K1910" t="s">
        <v>8280</v>
      </c>
      <c r="L1910" s="219" t="s">
        <v>13</v>
      </c>
      <c r="M1910" t="s">
        <v>14</v>
      </c>
      <c r="N1910" t="s">
        <v>309</v>
      </c>
      <c r="O1910" t="s">
        <v>1606</v>
      </c>
      <c r="P1910" t="s">
        <v>4654</v>
      </c>
      <c r="Q1910" s="236">
        <v>44681</v>
      </c>
      <c r="R1910" s="236">
        <v>44805</v>
      </c>
      <c r="S1910" t="s">
        <v>8452</v>
      </c>
      <c r="T1910" s="227"/>
      <c r="U1910" s="227"/>
      <c r="V1910" s="227"/>
      <c r="W1910" s="227"/>
      <c r="X1910" s="228"/>
      <c r="Y1910" t="s">
        <v>8340</v>
      </c>
      <c r="Z1910">
        <v>1849719196</v>
      </c>
      <c r="AA1910" t="s">
        <v>8290</v>
      </c>
      <c r="AB1910" s="233" t="str">
        <f>_xlfn.IFNA(IF(Table[[#This Row],[Programme Partner]]&lt;&gt;Table[[#This Row],[Implementing Partner]],CONCATENATE(Table[[#This Row],[Programme Partner]],"-",Table[[#This Row],[Implementing Partner]]),Table[[#This Row],[Programme Partner]]),"")</f>
        <v>IOM-SHUSHILAN</v>
      </c>
    </row>
    <row r="1911" spans="1:28" ht="14.4" customHeight="1">
      <c r="A1911" s="183">
        <v>2082</v>
      </c>
      <c r="B1911" s="224" t="s">
        <v>5275</v>
      </c>
      <c r="C1911" s="225" t="s">
        <v>5280</v>
      </c>
      <c r="D1911" s="226" t="s">
        <v>5275</v>
      </c>
      <c r="E1911" s="215" t="s">
        <v>27</v>
      </c>
      <c r="F1911" s="224" t="s">
        <v>8012</v>
      </c>
      <c r="G1911" t="s">
        <v>8356</v>
      </c>
      <c r="H1911" s="224" t="str">
        <f>IFERROR(VLOOKUP(Table[[#This Row],[Activity Details of Assistance]],WHAT!E:F,2,FALSE),"")</f>
        <v># of FSM Site</v>
      </c>
      <c r="I1911" s="224"/>
      <c r="J1911">
        <v>4</v>
      </c>
      <c r="K1911" t="s">
        <v>8280</v>
      </c>
      <c r="L1911" s="219" t="s">
        <v>13</v>
      </c>
      <c r="M1911" t="s">
        <v>14</v>
      </c>
      <c r="N1911" t="s">
        <v>309</v>
      </c>
      <c r="O1911" t="s">
        <v>1606</v>
      </c>
      <c r="P1911" t="s">
        <v>6482</v>
      </c>
      <c r="Q1911" s="236">
        <v>44681</v>
      </c>
      <c r="R1911" s="236">
        <v>44682</v>
      </c>
      <c r="S1911" t="s">
        <v>8452</v>
      </c>
      <c r="T1911" s="227"/>
      <c r="U1911" s="227"/>
      <c r="V1911" s="227"/>
      <c r="W1911" s="227"/>
      <c r="X1911" s="228"/>
      <c r="Y1911" t="s">
        <v>8301</v>
      </c>
      <c r="Z1911">
        <v>1686793411</v>
      </c>
      <c r="AA1911" t="s">
        <v>8302</v>
      </c>
      <c r="AB1911" s="233" t="str">
        <f>_xlfn.IFNA(IF(Table[[#This Row],[Programme Partner]]&lt;&gt;Table[[#This Row],[Implementing Partner]],CONCATENATE(Table[[#This Row],[Programme Partner]],"-",Table[[#This Row],[Implementing Partner]]),Table[[#This Row],[Programme Partner]]),"")</f>
        <v>UNICEF-VERC</v>
      </c>
    </row>
    <row r="1912" spans="1:28" ht="14.4" customHeight="1">
      <c r="A1912" s="183">
        <v>2083</v>
      </c>
      <c r="B1912" s="224" t="s">
        <v>5275</v>
      </c>
      <c r="C1912" s="225" t="s">
        <v>5184</v>
      </c>
      <c r="D1912" s="226" t="s">
        <v>5275</v>
      </c>
      <c r="E1912" s="215" t="s">
        <v>27</v>
      </c>
      <c r="F1912" s="224" t="s">
        <v>8012</v>
      </c>
      <c r="G1912" t="s">
        <v>8356</v>
      </c>
      <c r="H1912" s="224" t="str">
        <f>IFERROR(VLOOKUP(Table[[#This Row],[Activity Details of Assistance]],WHAT!E:F,2,FALSE),"")</f>
        <v># of FSM Site</v>
      </c>
      <c r="I1912" s="224"/>
      <c r="J1912">
        <v>4</v>
      </c>
      <c r="K1912" t="s">
        <v>8280</v>
      </c>
      <c r="L1912" s="219" t="s">
        <v>13</v>
      </c>
      <c r="M1912" t="s">
        <v>14</v>
      </c>
      <c r="N1912" t="s">
        <v>309</v>
      </c>
      <c r="O1912" t="s">
        <v>1606</v>
      </c>
      <c r="P1912" t="s">
        <v>6481</v>
      </c>
      <c r="Q1912" s="236">
        <v>44681</v>
      </c>
      <c r="R1912" s="236">
        <v>44927</v>
      </c>
      <c r="S1912" t="s">
        <v>8452</v>
      </c>
      <c r="T1912" s="227"/>
      <c r="U1912" s="227"/>
      <c r="V1912" s="227"/>
      <c r="W1912" s="227"/>
      <c r="X1912" s="228"/>
      <c r="Y1912" t="s">
        <v>8518</v>
      </c>
      <c r="Z1912">
        <v>8801710000000</v>
      </c>
      <c r="AA1912" t="s">
        <v>8289</v>
      </c>
      <c r="AB1912" s="233" t="str">
        <f>_xlfn.IFNA(IF(Table[[#This Row],[Programme Partner]]&lt;&gt;Table[[#This Row],[Implementing Partner]],CONCATENATE(Table[[#This Row],[Programme Partner]],"-",Table[[#This Row],[Implementing Partner]]),Table[[#This Row],[Programme Partner]]),"")</f>
        <v>UNICEF-NGOF</v>
      </c>
    </row>
    <row r="1913" spans="1:28" ht="14.4" customHeight="1">
      <c r="A1913" s="183">
        <v>2084</v>
      </c>
      <c r="B1913" s="224" t="s">
        <v>5275</v>
      </c>
      <c r="C1913" s="225" t="s">
        <v>5184</v>
      </c>
      <c r="D1913" s="226" t="s">
        <v>5275</v>
      </c>
      <c r="E1913" s="215" t="s">
        <v>27</v>
      </c>
      <c r="F1913" s="224" t="s">
        <v>8012</v>
      </c>
      <c r="G1913" t="s">
        <v>8356</v>
      </c>
      <c r="H1913" s="224" t="str">
        <f>IFERROR(VLOOKUP(Table[[#This Row],[Activity Details of Assistance]],WHAT!E:F,2,FALSE),"")</f>
        <v># of FSM Site</v>
      </c>
      <c r="I1913" s="224"/>
      <c r="J1913">
        <v>1</v>
      </c>
      <c r="K1913" t="s">
        <v>8280</v>
      </c>
      <c r="L1913" s="219" t="s">
        <v>13</v>
      </c>
      <c r="M1913" t="s">
        <v>14</v>
      </c>
      <c r="N1913" t="s">
        <v>309</v>
      </c>
      <c r="O1913" t="s">
        <v>1606</v>
      </c>
      <c r="P1913" t="s">
        <v>5887</v>
      </c>
      <c r="Q1913" s="236">
        <v>44681</v>
      </c>
      <c r="R1913" s="236">
        <v>44927</v>
      </c>
      <c r="S1913" t="s">
        <v>8452</v>
      </c>
      <c r="T1913" s="227"/>
      <c r="U1913" s="227"/>
      <c r="V1913" s="227"/>
      <c r="W1913" s="227"/>
      <c r="X1913" s="228"/>
      <c r="Y1913" t="s">
        <v>8518</v>
      </c>
      <c r="Z1913">
        <v>8801710000000</v>
      </c>
      <c r="AA1913" t="s">
        <v>8289</v>
      </c>
      <c r="AB1913" s="233" t="str">
        <f>_xlfn.IFNA(IF(Table[[#This Row],[Programme Partner]]&lt;&gt;Table[[#This Row],[Implementing Partner]],CONCATENATE(Table[[#This Row],[Programme Partner]],"-",Table[[#This Row],[Implementing Partner]]),Table[[#This Row],[Programme Partner]]),"")</f>
        <v>UNICEF-NGOF</v>
      </c>
    </row>
    <row r="1914" spans="1:28" ht="14.4" customHeight="1">
      <c r="A1914" s="183">
        <v>2085</v>
      </c>
      <c r="B1914" s="224" t="s">
        <v>5148</v>
      </c>
      <c r="C1914" s="225" t="s">
        <v>8341</v>
      </c>
      <c r="D1914" s="226" t="s">
        <v>5148</v>
      </c>
      <c r="E1914" s="215" t="s">
        <v>27</v>
      </c>
      <c r="F1914" s="224" t="s">
        <v>8013</v>
      </c>
      <c r="G1914" t="s">
        <v>8360</v>
      </c>
      <c r="H1914" s="224" t="str">
        <f>IFERROR(VLOOKUP(Table[[#This Row],[Activity Details of Assistance]],WHAT!E:F,2,FALSE),"")</f>
        <v># of household</v>
      </c>
      <c r="I1914" s="224"/>
      <c r="J1914">
        <v>5572</v>
      </c>
      <c r="K1914" t="s">
        <v>8280</v>
      </c>
      <c r="L1914" s="219" t="s">
        <v>13</v>
      </c>
      <c r="M1914" t="s">
        <v>14</v>
      </c>
      <c r="N1914" t="s">
        <v>309</v>
      </c>
      <c r="O1914" t="s">
        <v>1606</v>
      </c>
      <c r="P1914" t="s">
        <v>4654</v>
      </c>
      <c r="Q1914" s="236">
        <v>44681</v>
      </c>
      <c r="R1914" s="236">
        <v>44805</v>
      </c>
      <c r="S1914" t="s">
        <v>8452</v>
      </c>
      <c r="T1914" s="227"/>
      <c r="U1914" s="227"/>
      <c r="V1914" s="227"/>
      <c r="W1914" s="227"/>
      <c r="X1914" s="228"/>
      <c r="Y1914" t="s">
        <v>8340</v>
      </c>
      <c r="Z1914">
        <v>1849719196</v>
      </c>
      <c r="AA1914" t="s">
        <v>8290</v>
      </c>
      <c r="AB1914" s="233" t="str">
        <f>_xlfn.IFNA(IF(Table[[#This Row],[Programme Partner]]&lt;&gt;Table[[#This Row],[Implementing Partner]],CONCATENATE(Table[[#This Row],[Programme Partner]],"-",Table[[#This Row],[Implementing Partner]]),Table[[#This Row],[Programme Partner]]),"")</f>
        <v>IOM-SHUSHILAN</v>
      </c>
    </row>
    <row r="1915" spans="1:28" ht="14.4" customHeight="1">
      <c r="A1915" s="183">
        <v>2086</v>
      </c>
      <c r="B1915" s="224" t="s">
        <v>5148</v>
      </c>
      <c r="C1915" s="225" t="s">
        <v>8341</v>
      </c>
      <c r="D1915" s="226" t="s">
        <v>5148</v>
      </c>
      <c r="E1915" s="215" t="s">
        <v>27</v>
      </c>
      <c r="F1915" s="224" t="s">
        <v>8013</v>
      </c>
      <c r="G1915" t="s">
        <v>8369</v>
      </c>
      <c r="H1915" s="224" t="str">
        <f>IFERROR(VLOOKUP(Table[[#This Row],[Activity Details of Assistance]],WHAT!E:F,2,FALSE),"")</f>
        <v># of female in reproductive age</v>
      </c>
      <c r="I1915" s="224"/>
      <c r="J1915">
        <v>74</v>
      </c>
      <c r="K1915" t="s">
        <v>8280</v>
      </c>
      <c r="L1915" s="219" t="s">
        <v>13</v>
      </c>
      <c r="M1915" t="s">
        <v>14</v>
      </c>
      <c r="N1915" t="s">
        <v>309</v>
      </c>
      <c r="O1915" t="s">
        <v>1606</v>
      </c>
      <c r="P1915" t="s">
        <v>4654</v>
      </c>
      <c r="Q1915" s="236">
        <v>44681</v>
      </c>
      <c r="R1915" s="236">
        <v>44805</v>
      </c>
      <c r="S1915" t="s">
        <v>8452</v>
      </c>
      <c r="T1915" s="227"/>
      <c r="U1915" s="227"/>
      <c r="V1915" s="227"/>
      <c r="W1915" s="227"/>
      <c r="X1915" s="228"/>
      <c r="Y1915" t="s">
        <v>8340</v>
      </c>
      <c r="Z1915">
        <v>1849719196</v>
      </c>
      <c r="AA1915" t="s">
        <v>8290</v>
      </c>
      <c r="AB1915" s="233" t="str">
        <f>_xlfn.IFNA(IF(Table[[#This Row],[Programme Partner]]&lt;&gt;Table[[#This Row],[Implementing Partner]],CONCATENATE(Table[[#This Row],[Programme Partner]],"-",Table[[#This Row],[Implementing Partner]]),Table[[#This Row],[Programme Partner]]),"")</f>
        <v>IOM-SHUSHILAN</v>
      </c>
    </row>
    <row r="1916" spans="1:28" ht="14.4" customHeight="1">
      <c r="A1916" s="183">
        <v>2087</v>
      </c>
      <c r="B1916" s="224" t="s">
        <v>5148</v>
      </c>
      <c r="C1916" s="225" t="s">
        <v>8341</v>
      </c>
      <c r="D1916" s="226" t="s">
        <v>5148</v>
      </c>
      <c r="E1916" s="215" t="s">
        <v>27</v>
      </c>
      <c r="F1916" s="224" t="s">
        <v>8014</v>
      </c>
      <c r="G1916" s="195" t="s">
        <v>8361</v>
      </c>
      <c r="H1916" s="224" t="str">
        <f>IFERROR(VLOOKUP(Table[[#This Row],[Activity Details of Assistance]],WHAT!E:F,2,FALSE),"")</f>
        <v># of plant</v>
      </c>
      <c r="I1916" s="224"/>
      <c r="J1916">
        <v>3</v>
      </c>
      <c r="K1916" t="s">
        <v>8280</v>
      </c>
      <c r="L1916" s="219" t="s">
        <v>13</v>
      </c>
      <c r="M1916" t="s">
        <v>14</v>
      </c>
      <c r="N1916" t="s">
        <v>309</v>
      </c>
      <c r="O1916" t="s">
        <v>1606</v>
      </c>
      <c r="P1916" t="s">
        <v>4654</v>
      </c>
      <c r="Q1916" s="236">
        <v>44681</v>
      </c>
      <c r="R1916" s="236">
        <v>44805</v>
      </c>
      <c r="S1916" t="s">
        <v>8452</v>
      </c>
      <c r="T1916" s="227"/>
      <c r="U1916" s="227"/>
      <c r="V1916" s="227"/>
      <c r="W1916" s="227"/>
      <c r="X1916" s="228"/>
      <c r="Y1916" t="s">
        <v>8340</v>
      </c>
      <c r="Z1916">
        <v>1849719196</v>
      </c>
      <c r="AA1916" t="s">
        <v>8290</v>
      </c>
      <c r="AB1916" s="233" t="str">
        <f>_xlfn.IFNA(IF(Table[[#This Row],[Programme Partner]]&lt;&gt;Table[[#This Row],[Implementing Partner]],CONCATENATE(Table[[#This Row],[Programme Partner]],"-",Table[[#This Row],[Implementing Partner]]),Table[[#This Row],[Programme Partner]]),"")</f>
        <v>IOM-SHUSHILAN</v>
      </c>
    </row>
    <row r="1917" spans="1:28" ht="14.4" customHeight="1">
      <c r="A1917" s="183">
        <v>2088</v>
      </c>
      <c r="B1917" s="224" t="s">
        <v>8526</v>
      </c>
      <c r="C1917" s="225" t="s">
        <v>8526</v>
      </c>
      <c r="D1917" s="197" t="s">
        <v>5058</v>
      </c>
      <c r="E1917" s="215" t="s">
        <v>27</v>
      </c>
      <c r="F1917" s="224" t="s">
        <v>8011</v>
      </c>
      <c r="G1917" s="195" t="s">
        <v>8584</v>
      </c>
      <c r="H1917" s="224" t="str">
        <f>IFERROR(VLOOKUP(Table[[#This Row],[Activity Details of Assistance]],WHAT!E:F,2,FALSE),"")</f>
        <v># of tube well</v>
      </c>
      <c r="I1917" s="224"/>
      <c r="J1917">
        <v>40</v>
      </c>
      <c r="K1917" t="s">
        <v>8280</v>
      </c>
      <c r="L1917" s="219" t="s">
        <v>13</v>
      </c>
      <c r="M1917" t="s">
        <v>14</v>
      </c>
      <c r="N1917" t="s">
        <v>309</v>
      </c>
      <c r="O1917" t="s">
        <v>1606</v>
      </c>
      <c r="P1917" t="s">
        <v>6478</v>
      </c>
      <c r="Q1917" s="236">
        <v>44681</v>
      </c>
      <c r="R1917" s="236">
        <v>44713</v>
      </c>
      <c r="S1917" t="s">
        <v>8452</v>
      </c>
      <c r="T1917" s="227"/>
      <c r="U1917" s="227"/>
      <c r="V1917" s="227"/>
      <c r="W1917" s="227"/>
      <c r="X1917" s="228"/>
      <c r="Y1917" t="s">
        <v>8428</v>
      </c>
      <c r="Z1917">
        <v>1882052535</v>
      </c>
      <c r="AA1917" t="s">
        <v>8517</v>
      </c>
      <c r="AB1917" s="233" t="str">
        <f>_xlfn.IFNA(IF(Table[[#This Row],[Programme Partner]]&lt;&gt;Table[[#This Row],[Implementing Partner]],CONCATENATE(Table[[#This Row],[Programme Partner]],"-",Table[[#This Row],[Implementing Partner]]),Table[[#This Row],[Programme Partner]]),"")</f>
        <v>Green Hill</v>
      </c>
    </row>
    <row r="1918" spans="1:28" ht="14.4" customHeight="1">
      <c r="A1918" s="183">
        <v>2089</v>
      </c>
      <c r="B1918" s="224" t="s">
        <v>8526</v>
      </c>
      <c r="C1918" s="225" t="s">
        <v>8526</v>
      </c>
      <c r="D1918" s="197" t="s">
        <v>5058</v>
      </c>
      <c r="E1918" s="215" t="s">
        <v>27</v>
      </c>
      <c r="F1918" s="224" t="s">
        <v>8013</v>
      </c>
      <c r="G1918" t="s">
        <v>8313</v>
      </c>
      <c r="H1918" s="224" t="str">
        <f>IFERROR(VLOOKUP(Table[[#This Row],[Activity Details of Assistance]],WHAT!E:F,2,FALSE),"")</f>
        <v># of HP sessions at community level</v>
      </c>
      <c r="I1918" s="224"/>
      <c r="J1918">
        <v>93</v>
      </c>
      <c r="K1918" t="s">
        <v>8280</v>
      </c>
      <c r="L1918" s="219" t="s">
        <v>13</v>
      </c>
      <c r="M1918" t="s">
        <v>14</v>
      </c>
      <c r="N1918" t="s">
        <v>309</v>
      </c>
      <c r="O1918" t="s">
        <v>1606</v>
      </c>
      <c r="P1918" t="s">
        <v>6478</v>
      </c>
      <c r="Q1918" s="236">
        <v>44681</v>
      </c>
      <c r="R1918" s="236">
        <v>44713</v>
      </c>
      <c r="S1918" t="s">
        <v>8452</v>
      </c>
      <c r="T1918" s="227"/>
      <c r="U1918" s="227"/>
      <c r="V1918" s="227"/>
      <c r="W1918" s="227"/>
      <c r="X1918" s="228"/>
      <c r="Y1918" t="s">
        <v>8428</v>
      </c>
      <c r="Z1918">
        <v>1882052535</v>
      </c>
      <c r="AA1918" t="s">
        <v>8517</v>
      </c>
      <c r="AB1918" s="233" t="str">
        <f>_xlfn.IFNA(IF(Table[[#This Row],[Programme Partner]]&lt;&gt;Table[[#This Row],[Implementing Partner]],CONCATENATE(Table[[#This Row],[Programme Partner]],"-",Table[[#This Row],[Implementing Partner]]),Table[[#This Row],[Programme Partner]]),"")</f>
        <v>Green Hill</v>
      </c>
    </row>
    <row r="1919" spans="1:28" ht="14.4" customHeight="1">
      <c r="A1919" s="183">
        <v>2090</v>
      </c>
      <c r="B1919" s="224" t="s">
        <v>8526</v>
      </c>
      <c r="C1919" s="225" t="s">
        <v>8526</v>
      </c>
      <c r="D1919" s="197" t="s">
        <v>5058</v>
      </c>
      <c r="E1919" s="215" t="s">
        <v>27</v>
      </c>
      <c r="F1919" s="224" t="s">
        <v>8013</v>
      </c>
      <c r="G1919" t="s">
        <v>8314</v>
      </c>
      <c r="H1919" s="224" t="str">
        <f>IFERROR(VLOOKUP(Table[[#This Row],[Activity Details of Assistance]],WHAT!E:F,2,FALSE),"")</f>
        <v># of HP sessions at HH level</v>
      </c>
      <c r="I1919" s="224"/>
      <c r="J1919">
        <v>4432</v>
      </c>
      <c r="K1919" t="s">
        <v>8280</v>
      </c>
      <c r="L1919" s="219" t="s">
        <v>13</v>
      </c>
      <c r="M1919" t="s">
        <v>14</v>
      </c>
      <c r="N1919" t="s">
        <v>309</v>
      </c>
      <c r="O1919" t="s">
        <v>1606</v>
      </c>
      <c r="P1919" t="s">
        <v>6478</v>
      </c>
      <c r="Q1919" s="236">
        <v>44681</v>
      </c>
      <c r="R1919" s="236">
        <v>44713</v>
      </c>
      <c r="S1919" t="s">
        <v>8452</v>
      </c>
      <c r="T1919" s="227"/>
      <c r="U1919" s="227"/>
      <c r="V1919" s="227"/>
      <c r="W1919" s="227"/>
      <c r="X1919" s="228"/>
      <c r="Y1919" t="s">
        <v>8428</v>
      </c>
      <c r="Z1919">
        <v>1882052535</v>
      </c>
      <c r="AA1919" t="s">
        <v>8517</v>
      </c>
      <c r="AB1919" s="233" t="str">
        <f>_xlfn.IFNA(IF(Table[[#This Row],[Programme Partner]]&lt;&gt;Table[[#This Row],[Implementing Partner]],CONCATENATE(Table[[#This Row],[Programme Partner]],"-",Table[[#This Row],[Implementing Partner]]),Table[[#This Row],[Programme Partner]]),"")</f>
        <v>Green Hill</v>
      </c>
    </row>
    <row r="1920" spans="1:28" ht="14.4" customHeight="1">
      <c r="A1920" s="183">
        <v>2091</v>
      </c>
      <c r="B1920" s="224" t="s">
        <v>8526</v>
      </c>
      <c r="C1920" s="225" t="s">
        <v>8526</v>
      </c>
      <c r="D1920" s="197" t="s">
        <v>5058</v>
      </c>
      <c r="E1920" s="215" t="s">
        <v>27</v>
      </c>
      <c r="F1920" s="224" t="s">
        <v>8011</v>
      </c>
      <c r="G1920" s="195" t="s">
        <v>8584</v>
      </c>
      <c r="H1920" s="224" t="str">
        <f>IFERROR(VLOOKUP(Table[[#This Row],[Activity Details of Assistance]],WHAT!E:F,2,FALSE),"")</f>
        <v># of tube well</v>
      </c>
      <c r="I1920" s="224"/>
      <c r="J1920">
        <v>78</v>
      </c>
      <c r="K1920" t="s">
        <v>8280</v>
      </c>
      <c r="L1920" s="219" t="s">
        <v>13</v>
      </c>
      <c r="M1920" t="s">
        <v>14</v>
      </c>
      <c r="N1920" t="s">
        <v>309</v>
      </c>
      <c r="O1920" t="s">
        <v>1606</v>
      </c>
      <c r="P1920" t="s">
        <v>6386</v>
      </c>
      <c r="Q1920" s="236">
        <v>44681</v>
      </c>
      <c r="R1920" s="236">
        <v>44713</v>
      </c>
      <c r="S1920" t="s">
        <v>8452</v>
      </c>
      <c r="T1920" s="227"/>
      <c r="U1920" s="227"/>
      <c r="V1920" s="227"/>
      <c r="W1920" s="227"/>
      <c r="X1920" s="228"/>
      <c r="Y1920" t="s">
        <v>8428</v>
      </c>
      <c r="Z1920">
        <v>1882052535</v>
      </c>
      <c r="AA1920" t="s">
        <v>8517</v>
      </c>
      <c r="AB1920" s="233" t="str">
        <f>_xlfn.IFNA(IF(Table[[#This Row],[Programme Partner]]&lt;&gt;Table[[#This Row],[Implementing Partner]],CONCATENATE(Table[[#This Row],[Programme Partner]],"-",Table[[#This Row],[Implementing Partner]]),Table[[#This Row],[Programme Partner]]),"")</f>
        <v>Green Hill</v>
      </c>
    </row>
    <row r="1921" spans="1:28" ht="14.4" customHeight="1">
      <c r="A1921" s="183">
        <v>2092</v>
      </c>
      <c r="B1921" t="s">
        <v>5035</v>
      </c>
      <c r="C1921" s="225" t="s">
        <v>5087</v>
      </c>
      <c r="D1921" s="197" t="s">
        <v>8347</v>
      </c>
      <c r="E1921" s="215" t="s">
        <v>27</v>
      </c>
      <c r="F1921" s="224" t="s">
        <v>8012</v>
      </c>
      <c r="G1921" t="s">
        <v>8356</v>
      </c>
      <c r="H1921" s="224" t="str">
        <f>IFERROR(VLOOKUP(Table[[#This Row],[Activity Details of Assistance]],WHAT!E:F,2,FALSE),"")</f>
        <v># of FSM Site</v>
      </c>
      <c r="I1921" s="224"/>
      <c r="J1921">
        <v>2</v>
      </c>
      <c r="K1921" t="s">
        <v>8280</v>
      </c>
      <c r="L1921" s="219" t="s">
        <v>13</v>
      </c>
      <c r="M1921" t="s">
        <v>14</v>
      </c>
      <c r="N1921" t="s">
        <v>309</v>
      </c>
      <c r="O1921" t="s">
        <v>1606</v>
      </c>
      <c r="P1921" t="s">
        <v>4662</v>
      </c>
      <c r="Q1921" s="236">
        <v>44681</v>
      </c>
      <c r="R1921" s="236">
        <v>44652</v>
      </c>
      <c r="S1921" t="s">
        <v>8452</v>
      </c>
      <c r="T1921" s="227"/>
      <c r="U1921" s="227"/>
      <c r="V1921" s="227"/>
      <c r="W1921" s="227"/>
      <c r="X1921" s="228"/>
      <c r="Y1921" t="s">
        <v>8431</v>
      </c>
      <c r="Z1921">
        <v>1826201879</v>
      </c>
      <c r="AA1921" t="s">
        <v>8432</v>
      </c>
      <c r="AB1921" s="233" t="str">
        <f>_xlfn.IFNA(IF(Table[[#This Row],[Programme Partner]]&lt;&gt;Table[[#This Row],[Implementing Partner]],CONCATENATE(Table[[#This Row],[Programme Partner]],"-",Table[[#This Row],[Implementing Partner]]),Table[[#This Row],[Programme Partner]]),"")</f>
        <v>CA-DSK</v>
      </c>
    </row>
    <row r="1922" spans="1:28" ht="14.4" customHeight="1">
      <c r="A1922" s="183">
        <v>2093</v>
      </c>
      <c r="B1922" t="s">
        <v>5035</v>
      </c>
      <c r="C1922" s="225" t="s">
        <v>5087</v>
      </c>
      <c r="D1922" s="197" t="s">
        <v>8347</v>
      </c>
      <c r="E1922" s="215" t="s">
        <v>27</v>
      </c>
      <c r="F1922" s="224" t="s">
        <v>8012</v>
      </c>
      <c r="G1922" s="195" t="s">
        <v>8359</v>
      </c>
      <c r="H1922" s="224" t="str">
        <f>IFERROR(VLOOKUP(Table[[#This Row],[Activity Details of Assistance]],WHAT!E:F,2,FALSE),"")</f>
        <v># of FSM Site</v>
      </c>
      <c r="I1922" s="224"/>
      <c r="J1922">
        <v>4</v>
      </c>
      <c r="K1922" t="s">
        <v>8280</v>
      </c>
      <c r="L1922" s="219" t="s">
        <v>13</v>
      </c>
      <c r="M1922" t="s">
        <v>14</v>
      </c>
      <c r="N1922" t="s">
        <v>309</v>
      </c>
      <c r="O1922" t="s">
        <v>1606</v>
      </c>
      <c r="P1922" t="s">
        <v>4662</v>
      </c>
      <c r="Q1922" s="236">
        <v>44681</v>
      </c>
      <c r="R1922" s="236">
        <v>44743</v>
      </c>
      <c r="S1922" t="s">
        <v>8452</v>
      </c>
      <c r="T1922" s="227"/>
      <c r="U1922" s="227"/>
      <c r="V1922" s="227"/>
      <c r="W1922" s="227"/>
      <c r="X1922" s="228"/>
      <c r="Y1922" t="s">
        <v>8467</v>
      </c>
      <c r="Z1922">
        <v>1714495950</v>
      </c>
      <c r="AA1922" t="s">
        <v>8468</v>
      </c>
      <c r="AB1922" s="233" t="str">
        <f>_xlfn.IFNA(IF(Table[[#This Row],[Programme Partner]]&lt;&gt;Table[[#This Row],[Implementing Partner]],CONCATENATE(Table[[#This Row],[Programme Partner]],"-",Table[[#This Row],[Implementing Partner]]),Table[[#This Row],[Programme Partner]]),"")</f>
        <v>CA-DSK</v>
      </c>
    </row>
    <row r="1923" spans="1:28" ht="14.4" customHeight="1">
      <c r="A1923" s="183">
        <v>2094</v>
      </c>
      <c r="B1923" s="224" t="s">
        <v>5039</v>
      </c>
      <c r="C1923" s="225" t="s">
        <v>5039</v>
      </c>
      <c r="D1923" s="226" t="s">
        <v>5275</v>
      </c>
      <c r="E1923" s="215" t="s">
        <v>27</v>
      </c>
      <c r="F1923" s="224" t="s">
        <v>8012</v>
      </c>
      <c r="G1923" t="s">
        <v>8359</v>
      </c>
      <c r="H1923" s="224" t="str">
        <f>IFERROR(VLOOKUP(Table[[#This Row],[Activity Details of Assistance]],WHAT!E:F,2,FALSE),"")</f>
        <v># of FSM Site</v>
      </c>
      <c r="I1923" s="224"/>
      <c r="J1923">
        <v>18</v>
      </c>
      <c r="K1923" t="s">
        <v>8280</v>
      </c>
      <c r="L1923" s="219" t="s">
        <v>13</v>
      </c>
      <c r="M1923" t="s">
        <v>14</v>
      </c>
      <c r="N1923" t="s">
        <v>309</v>
      </c>
      <c r="O1923" t="s">
        <v>1606</v>
      </c>
      <c r="P1923" t="s">
        <v>4662</v>
      </c>
      <c r="Q1923" s="236">
        <v>44681</v>
      </c>
      <c r="R1923" s="236">
        <v>44958</v>
      </c>
      <c r="S1923" t="s">
        <v>8452</v>
      </c>
      <c r="T1923" s="227"/>
      <c r="U1923" s="227"/>
      <c r="V1923" s="227"/>
      <c r="W1923" s="227"/>
      <c r="X1923" s="228"/>
      <c r="Y1923" t="s">
        <v>8521</v>
      </c>
      <c r="Z1923">
        <v>1777773726</v>
      </c>
      <c r="AA1923" t="s">
        <v>8522</v>
      </c>
      <c r="AB1923" s="233" t="str">
        <f>_xlfn.IFNA(IF(Table[[#This Row],[Programme Partner]]&lt;&gt;Table[[#This Row],[Implementing Partner]],CONCATENATE(Table[[#This Row],[Programme Partner]],"-",Table[[#This Row],[Implementing Partner]]),Table[[#This Row],[Programme Partner]]),"")</f>
        <v>CARE</v>
      </c>
    </row>
    <row r="1924" spans="1:28" ht="14.4" customHeight="1">
      <c r="A1924" s="183">
        <v>2095</v>
      </c>
      <c r="B1924" s="224" t="s">
        <v>8526</v>
      </c>
      <c r="C1924" s="225" t="s">
        <v>8526</v>
      </c>
      <c r="D1924" s="197" t="s">
        <v>5058</v>
      </c>
      <c r="E1924" s="215" t="s">
        <v>27</v>
      </c>
      <c r="F1924" s="224" t="s">
        <v>8013</v>
      </c>
      <c r="G1924" s="195" t="s">
        <v>8313</v>
      </c>
      <c r="H1924" s="224" t="str">
        <f>IFERROR(VLOOKUP(Table[[#This Row],[Activity Details of Assistance]],WHAT!E:F,2,FALSE),"")</f>
        <v># of HP sessions at community level</v>
      </c>
      <c r="I1924" s="224"/>
      <c r="J1924">
        <v>14</v>
      </c>
      <c r="K1924" t="s">
        <v>8280</v>
      </c>
      <c r="L1924" s="219" t="s">
        <v>13</v>
      </c>
      <c r="M1924" t="s">
        <v>14</v>
      </c>
      <c r="N1924" t="s">
        <v>309</v>
      </c>
      <c r="O1924" t="s">
        <v>1606</v>
      </c>
      <c r="P1924" t="s">
        <v>6386</v>
      </c>
      <c r="Q1924" s="236">
        <v>44681</v>
      </c>
      <c r="R1924" s="236">
        <v>44713</v>
      </c>
      <c r="S1924" t="s">
        <v>8452</v>
      </c>
      <c r="T1924" s="227"/>
      <c r="U1924" s="227"/>
      <c r="V1924" s="227"/>
      <c r="W1924" s="227"/>
      <c r="X1924" s="228"/>
      <c r="Y1924" t="s">
        <v>8428</v>
      </c>
      <c r="Z1924">
        <v>1882052535</v>
      </c>
      <c r="AA1924" t="s">
        <v>8517</v>
      </c>
      <c r="AB1924" s="233" t="str">
        <f>_xlfn.IFNA(IF(Table[[#This Row],[Programme Partner]]&lt;&gt;Table[[#This Row],[Implementing Partner]],CONCATENATE(Table[[#This Row],[Programme Partner]],"-",Table[[#This Row],[Implementing Partner]]),Table[[#This Row],[Programme Partner]]),"")</f>
        <v>Green Hill</v>
      </c>
    </row>
    <row r="1925" spans="1:28" ht="14.4" customHeight="1">
      <c r="A1925" s="183">
        <v>2096</v>
      </c>
      <c r="B1925" s="224" t="s">
        <v>8526</v>
      </c>
      <c r="C1925" s="225" t="s">
        <v>8526</v>
      </c>
      <c r="D1925" s="197" t="s">
        <v>5058</v>
      </c>
      <c r="E1925" s="215" t="s">
        <v>27</v>
      </c>
      <c r="F1925" s="224" t="s">
        <v>8013</v>
      </c>
      <c r="G1925" t="s">
        <v>8314</v>
      </c>
      <c r="H1925" s="224" t="str">
        <f>IFERROR(VLOOKUP(Table[[#This Row],[Activity Details of Assistance]],WHAT!E:F,2,FALSE),"")</f>
        <v># of HP sessions at HH level</v>
      </c>
      <c r="I1925" s="224"/>
      <c r="J1925">
        <v>568</v>
      </c>
      <c r="K1925" t="s">
        <v>8280</v>
      </c>
      <c r="L1925" s="219" t="s">
        <v>13</v>
      </c>
      <c r="M1925" t="s">
        <v>14</v>
      </c>
      <c r="N1925" t="s">
        <v>309</v>
      </c>
      <c r="O1925" t="s">
        <v>1606</v>
      </c>
      <c r="P1925" t="s">
        <v>6386</v>
      </c>
      <c r="Q1925" s="236">
        <v>44681</v>
      </c>
      <c r="R1925" s="236">
        <v>44713</v>
      </c>
      <c r="S1925" t="s">
        <v>8452</v>
      </c>
      <c r="T1925" s="227"/>
      <c r="U1925" s="227"/>
      <c r="V1925" s="227"/>
      <c r="W1925" s="227"/>
      <c r="X1925" s="228"/>
      <c r="Y1925" t="s">
        <v>8428</v>
      </c>
      <c r="Z1925">
        <v>1882052535</v>
      </c>
      <c r="AA1925" t="s">
        <v>8517</v>
      </c>
      <c r="AB1925" s="233" t="str">
        <f>_xlfn.IFNA(IF(Table[[#This Row],[Programme Partner]]&lt;&gt;Table[[#This Row],[Implementing Partner]],CONCATENATE(Table[[#This Row],[Programme Partner]],"-",Table[[#This Row],[Implementing Partner]]),Table[[#This Row],[Programme Partner]]),"")</f>
        <v>Green Hill</v>
      </c>
    </row>
    <row r="1926" spans="1:28" ht="14.4" customHeight="1">
      <c r="A1926" s="183">
        <v>2097</v>
      </c>
      <c r="B1926" s="224" t="s">
        <v>8526</v>
      </c>
      <c r="C1926" s="225" t="s">
        <v>8526</v>
      </c>
      <c r="D1926" s="197" t="s">
        <v>5058</v>
      </c>
      <c r="E1926" s="215" t="s">
        <v>27</v>
      </c>
      <c r="F1926" s="224" t="s">
        <v>8011</v>
      </c>
      <c r="G1926" s="195" t="s">
        <v>8584</v>
      </c>
      <c r="H1926" s="224" t="str">
        <f>IFERROR(VLOOKUP(Table[[#This Row],[Activity Details of Assistance]],WHAT!E:F,2,FALSE),"")</f>
        <v># of tube well</v>
      </c>
      <c r="I1926" s="224"/>
      <c r="J1926">
        <v>42</v>
      </c>
      <c r="K1926" t="s">
        <v>8280</v>
      </c>
      <c r="L1926" s="219" t="s">
        <v>13</v>
      </c>
      <c r="M1926" t="s">
        <v>14</v>
      </c>
      <c r="N1926" t="s">
        <v>309</v>
      </c>
      <c r="O1926" t="s">
        <v>1606</v>
      </c>
      <c r="P1926" t="s">
        <v>4668</v>
      </c>
      <c r="Q1926" s="236">
        <v>44681</v>
      </c>
      <c r="R1926" s="236">
        <v>44713</v>
      </c>
      <c r="S1926" t="s">
        <v>8452</v>
      </c>
      <c r="T1926" s="227"/>
      <c r="U1926" s="227"/>
      <c r="V1926" s="227"/>
      <c r="W1926" s="227"/>
      <c r="X1926" s="228"/>
      <c r="Y1926" t="s">
        <v>8428</v>
      </c>
      <c r="Z1926">
        <v>1882052535</v>
      </c>
      <c r="AA1926" t="s">
        <v>8517</v>
      </c>
      <c r="AB1926" s="233" t="str">
        <f>_xlfn.IFNA(IF(Table[[#This Row],[Programme Partner]]&lt;&gt;Table[[#This Row],[Implementing Partner]],CONCATENATE(Table[[#This Row],[Programme Partner]],"-",Table[[#This Row],[Implementing Partner]]),Table[[#This Row],[Programme Partner]]),"")</f>
        <v>Green Hill</v>
      </c>
    </row>
    <row r="1927" spans="1:28" ht="14.4" customHeight="1">
      <c r="A1927" s="183">
        <v>2098</v>
      </c>
      <c r="B1927" s="224" t="s">
        <v>5039</v>
      </c>
      <c r="C1927" s="225" t="s">
        <v>5039</v>
      </c>
      <c r="D1927" s="226" t="s">
        <v>5275</v>
      </c>
      <c r="E1927" s="215" t="s">
        <v>27</v>
      </c>
      <c r="F1927" s="224" t="s">
        <v>8012</v>
      </c>
      <c r="G1927" t="s">
        <v>8359</v>
      </c>
      <c r="H1927" s="224" t="str">
        <f>IFERROR(VLOOKUP(Table[[#This Row],[Activity Details of Assistance]],WHAT!E:F,2,FALSE),"")</f>
        <v># of FSM Site</v>
      </c>
      <c r="I1927" s="224"/>
      <c r="J1927">
        <v>7</v>
      </c>
      <c r="K1927" t="s">
        <v>8280</v>
      </c>
      <c r="L1927" s="219" t="s">
        <v>13</v>
      </c>
      <c r="M1927" t="s">
        <v>14</v>
      </c>
      <c r="N1927" t="s">
        <v>309</v>
      </c>
      <c r="O1927" t="s">
        <v>1606</v>
      </c>
      <c r="P1927" t="s">
        <v>4665</v>
      </c>
      <c r="Q1927" s="236">
        <v>44681</v>
      </c>
      <c r="R1927" s="236">
        <v>44958</v>
      </c>
      <c r="S1927" t="s">
        <v>8452</v>
      </c>
      <c r="T1927" s="227"/>
      <c r="U1927" s="227"/>
      <c r="V1927" s="227"/>
      <c r="W1927" s="227"/>
      <c r="X1927" s="228"/>
      <c r="Y1927" t="s">
        <v>8521</v>
      </c>
      <c r="Z1927">
        <v>1777773726</v>
      </c>
      <c r="AA1927" t="s">
        <v>8522</v>
      </c>
      <c r="AB1927" s="233" t="str">
        <f>_xlfn.IFNA(IF(Table[[#This Row],[Programme Partner]]&lt;&gt;Table[[#This Row],[Implementing Partner]],CONCATENATE(Table[[#This Row],[Programme Partner]],"-",Table[[#This Row],[Implementing Partner]]),Table[[#This Row],[Programme Partner]]),"")</f>
        <v>CARE</v>
      </c>
    </row>
    <row r="1928" spans="1:28" ht="14.4" customHeight="1">
      <c r="A1928" s="183">
        <v>2099</v>
      </c>
      <c r="B1928" s="224" t="s">
        <v>8031</v>
      </c>
      <c r="C1928" s="225" t="s">
        <v>8031</v>
      </c>
      <c r="D1928" s="197" t="s">
        <v>8639</v>
      </c>
      <c r="E1928" s="215" t="s">
        <v>27</v>
      </c>
      <c r="F1928" s="224" t="s">
        <v>8012</v>
      </c>
      <c r="G1928" s="195" t="s">
        <v>8359</v>
      </c>
      <c r="H1928" s="224" t="str">
        <f>IFERROR(VLOOKUP(Table[[#This Row],[Activity Details of Assistance]],WHAT!E:F,2,FALSE),"")</f>
        <v># of FSM Site</v>
      </c>
      <c r="I1928" s="224"/>
      <c r="J1928">
        <v>1</v>
      </c>
      <c r="K1928" t="s">
        <v>8280</v>
      </c>
      <c r="L1928" s="219" t="s">
        <v>13</v>
      </c>
      <c r="M1928" t="s">
        <v>14</v>
      </c>
      <c r="N1928" t="s">
        <v>307</v>
      </c>
      <c r="O1928" t="s">
        <v>1599</v>
      </c>
      <c r="P1928" t="s">
        <v>4723</v>
      </c>
      <c r="Q1928" s="236">
        <v>44681</v>
      </c>
      <c r="R1928" s="236">
        <v>44866</v>
      </c>
      <c r="S1928" t="s">
        <v>8452</v>
      </c>
      <c r="T1928" s="227"/>
      <c r="U1928" s="227"/>
      <c r="V1928" s="227"/>
      <c r="W1928" s="227"/>
      <c r="X1928" s="228"/>
      <c r="Y1928" t="s">
        <v>8295</v>
      </c>
      <c r="Z1928">
        <v>8801710000000</v>
      </c>
      <c r="AA1928" t="s">
        <v>8296</v>
      </c>
      <c r="AB1928" s="233" t="str">
        <f>_xlfn.IFNA(IF(Table[[#This Row],[Programme Partner]]&lt;&gt;Table[[#This Row],[Implementing Partner]],CONCATENATE(Table[[#This Row],[Programme Partner]],"-",Table[[#This Row],[Implementing Partner]]),Table[[#This Row],[Programme Partner]]),"")</f>
        <v>NABOLOK</v>
      </c>
    </row>
    <row r="1929" spans="1:28" ht="14.4" customHeight="1">
      <c r="A1929" s="183">
        <v>2100</v>
      </c>
      <c r="B1929" s="224" t="s">
        <v>8031</v>
      </c>
      <c r="C1929" s="225" t="s">
        <v>8031</v>
      </c>
      <c r="D1929" s="197" t="s">
        <v>8639</v>
      </c>
      <c r="E1929" s="215" t="s">
        <v>27</v>
      </c>
      <c r="F1929" s="224" t="s">
        <v>8012</v>
      </c>
      <c r="G1929" t="s">
        <v>8359</v>
      </c>
      <c r="H1929" s="224" t="str">
        <f>IFERROR(VLOOKUP(Table[[#This Row],[Activity Details of Assistance]],WHAT!E:F,2,FALSE),"")</f>
        <v># of FSM Site</v>
      </c>
      <c r="I1929" s="224"/>
      <c r="J1929">
        <v>3</v>
      </c>
      <c r="K1929" t="s">
        <v>8280</v>
      </c>
      <c r="L1929" s="219" t="s">
        <v>13</v>
      </c>
      <c r="M1929" t="s">
        <v>14</v>
      </c>
      <c r="N1929" t="s">
        <v>307</v>
      </c>
      <c r="O1929" t="s">
        <v>1599</v>
      </c>
      <c r="P1929" t="s">
        <v>4717</v>
      </c>
      <c r="Q1929" s="236">
        <v>44681</v>
      </c>
      <c r="R1929" s="236">
        <v>44866</v>
      </c>
      <c r="S1929" t="s">
        <v>8452</v>
      </c>
      <c r="T1929" s="227"/>
      <c r="U1929" s="227"/>
      <c r="V1929" s="227"/>
      <c r="W1929" s="227"/>
      <c r="X1929" s="228"/>
      <c r="Y1929" t="s">
        <v>8295</v>
      </c>
      <c r="Z1929">
        <v>8801710000000</v>
      </c>
      <c r="AA1929" t="s">
        <v>8296</v>
      </c>
      <c r="AB1929" s="233" t="str">
        <f>_xlfn.IFNA(IF(Table[[#This Row],[Programme Partner]]&lt;&gt;Table[[#This Row],[Implementing Partner]],CONCATENATE(Table[[#This Row],[Programme Partner]],"-",Table[[#This Row],[Implementing Partner]]),Table[[#This Row],[Programme Partner]]),"")</f>
        <v>NABOLOK</v>
      </c>
    </row>
    <row r="1930" spans="1:28" ht="14.4" customHeight="1">
      <c r="A1930" s="183">
        <v>2101</v>
      </c>
      <c r="B1930" s="224" t="s">
        <v>8526</v>
      </c>
      <c r="C1930" s="225" t="s">
        <v>8526</v>
      </c>
      <c r="D1930" s="197" t="s">
        <v>5058</v>
      </c>
      <c r="E1930" s="215" t="s">
        <v>27</v>
      </c>
      <c r="F1930" s="224" t="s">
        <v>8013</v>
      </c>
      <c r="G1930" t="s">
        <v>8313</v>
      </c>
      <c r="H1930" s="224" t="str">
        <f>IFERROR(VLOOKUP(Table[[#This Row],[Activity Details of Assistance]],WHAT!E:F,2,FALSE),"")</f>
        <v># of HP sessions at community level</v>
      </c>
      <c r="I1930" s="224"/>
      <c r="J1930">
        <v>9</v>
      </c>
      <c r="K1930" t="s">
        <v>8280</v>
      </c>
      <c r="L1930" s="219" t="s">
        <v>13</v>
      </c>
      <c r="M1930" t="s">
        <v>14</v>
      </c>
      <c r="N1930" t="s">
        <v>309</v>
      </c>
      <c r="O1930" t="s">
        <v>1606</v>
      </c>
      <c r="P1930" t="s">
        <v>4668</v>
      </c>
      <c r="Q1930" s="236">
        <v>44681</v>
      </c>
      <c r="R1930" s="236">
        <v>44713</v>
      </c>
      <c r="S1930" t="s">
        <v>8452</v>
      </c>
      <c r="T1930" s="227"/>
      <c r="U1930" s="227"/>
      <c r="V1930" s="227"/>
      <c r="W1930" s="227"/>
      <c r="X1930" s="228"/>
      <c r="Y1930" t="s">
        <v>8428</v>
      </c>
      <c r="Z1930">
        <v>1882052535</v>
      </c>
      <c r="AA1930" t="s">
        <v>8517</v>
      </c>
      <c r="AB1930" s="233" t="str">
        <f>_xlfn.IFNA(IF(Table[[#This Row],[Programme Partner]]&lt;&gt;Table[[#This Row],[Implementing Partner]],CONCATENATE(Table[[#This Row],[Programme Partner]],"-",Table[[#This Row],[Implementing Partner]]),Table[[#This Row],[Programme Partner]]),"")</f>
        <v>Green Hill</v>
      </c>
    </row>
    <row r="1931" spans="1:28" ht="14.4" customHeight="1">
      <c r="A1931" s="183">
        <v>2102</v>
      </c>
      <c r="B1931" s="224" t="s">
        <v>8526</v>
      </c>
      <c r="C1931" s="225" t="s">
        <v>8526</v>
      </c>
      <c r="D1931" s="197" t="s">
        <v>5058</v>
      </c>
      <c r="E1931" s="215" t="s">
        <v>27</v>
      </c>
      <c r="F1931" s="224" t="s">
        <v>8013</v>
      </c>
      <c r="G1931" t="s">
        <v>8314</v>
      </c>
      <c r="H1931" s="224" t="str">
        <f>IFERROR(VLOOKUP(Table[[#This Row],[Activity Details of Assistance]],WHAT!E:F,2,FALSE),"")</f>
        <v># of HP sessions at HH level</v>
      </c>
      <c r="I1931" s="224"/>
      <c r="J1931">
        <v>792</v>
      </c>
      <c r="K1931" t="s">
        <v>8280</v>
      </c>
      <c r="L1931" s="219" t="s">
        <v>13</v>
      </c>
      <c r="M1931" t="s">
        <v>14</v>
      </c>
      <c r="N1931" t="s">
        <v>309</v>
      </c>
      <c r="O1931" t="s">
        <v>1606</v>
      </c>
      <c r="P1931" t="s">
        <v>4668</v>
      </c>
      <c r="Q1931" s="236">
        <v>44681</v>
      </c>
      <c r="R1931" s="236">
        <v>44713</v>
      </c>
      <c r="S1931" t="s">
        <v>8452</v>
      </c>
      <c r="T1931" s="227"/>
      <c r="U1931" s="227"/>
      <c r="V1931" s="227"/>
      <c r="W1931" s="227"/>
      <c r="X1931" s="228"/>
      <c r="Y1931" t="s">
        <v>8428</v>
      </c>
      <c r="Z1931">
        <v>1882052535</v>
      </c>
      <c r="AA1931" t="s">
        <v>8517</v>
      </c>
      <c r="AB1931" s="233" t="str">
        <f>_xlfn.IFNA(IF(Table[[#This Row],[Programme Partner]]&lt;&gt;Table[[#This Row],[Implementing Partner]],CONCATENATE(Table[[#This Row],[Programme Partner]],"-",Table[[#This Row],[Implementing Partner]]),Table[[#This Row],[Programme Partner]]),"")</f>
        <v>Green Hill</v>
      </c>
    </row>
    <row r="1932" spans="1:28" ht="14.4" customHeight="1">
      <c r="A1932" s="183">
        <v>2103</v>
      </c>
      <c r="B1932" s="224" t="s">
        <v>8526</v>
      </c>
      <c r="C1932" s="225" t="s">
        <v>8526</v>
      </c>
      <c r="D1932" s="197" t="s">
        <v>5058</v>
      </c>
      <c r="E1932" s="215" t="s">
        <v>27</v>
      </c>
      <c r="F1932" s="224" t="s">
        <v>8011</v>
      </c>
      <c r="G1932" t="s">
        <v>8355</v>
      </c>
      <c r="H1932" s="224" t="str">
        <f>IFERROR(VLOOKUP(Table[[#This Row],[Activity Details of Assistance]],WHAT!E:F,2,FALSE),"")</f>
        <v># of water network</v>
      </c>
      <c r="I1932" s="224"/>
      <c r="J1932">
        <v>1</v>
      </c>
      <c r="K1932" t="s">
        <v>8280</v>
      </c>
      <c r="L1932" s="219" t="s">
        <v>13</v>
      </c>
      <c r="M1932" t="s">
        <v>14</v>
      </c>
      <c r="N1932" t="s">
        <v>4732</v>
      </c>
      <c r="O1932" t="s">
        <v>1563</v>
      </c>
      <c r="P1932" t="s">
        <v>8227</v>
      </c>
      <c r="Q1932" s="236">
        <v>44681</v>
      </c>
      <c r="R1932" s="236">
        <v>44713</v>
      </c>
      <c r="S1932" t="s">
        <v>8589</v>
      </c>
      <c r="T1932" s="227"/>
      <c r="U1932" s="227"/>
      <c r="V1932" s="227"/>
      <c r="W1932" s="227"/>
      <c r="X1932" s="228"/>
      <c r="Y1932" t="s">
        <v>8428</v>
      </c>
      <c r="Z1932">
        <v>1882052535</v>
      </c>
      <c r="AA1932" t="s">
        <v>8517</v>
      </c>
      <c r="AB1932" s="233" t="str">
        <f>_xlfn.IFNA(IF(Table[[#This Row],[Programme Partner]]&lt;&gt;Table[[#This Row],[Implementing Partner]],CONCATENATE(Table[[#This Row],[Programme Partner]],"-",Table[[#This Row],[Implementing Partner]]),Table[[#This Row],[Programme Partner]]),"")</f>
        <v>Green Hill</v>
      </c>
    </row>
    <row r="1933" spans="1:28" ht="14.4" customHeight="1">
      <c r="A1933" s="183">
        <v>2104</v>
      </c>
      <c r="B1933" s="224" t="s">
        <v>8526</v>
      </c>
      <c r="C1933" s="225" t="s">
        <v>8526</v>
      </c>
      <c r="D1933" s="197" t="s">
        <v>5058</v>
      </c>
      <c r="E1933" s="215" t="s">
        <v>27</v>
      </c>
      <c r="F1933" s="224" t="s">
        <v>8013</v>
      </c>
      <c r="G1933" s="195" t="s">
        <v>8313</v>
      </c>
      <c r="H1933" s="224" t="str">
        <f>IFERROR(VLOOKUP(Table[[#This Row],[Activity Details of Assistance]],WHAT!E:F,2,FALSE),"")</f>
        <v># of HP sessions at community level</v>
      </c>
      <c r="I1933" s="224"/>
      <c r="J1933">
        <v>2</v>
      </c>
      <c r="K1933" t="s">
        <v>8280</v>
      </c>
      <c r="L1933" s="219" t="s">
        <v>13</v>
      </c>
      <c r="M1933" t="s">
        <v>14</v>
      </c>
      <c r="N1933" t="s">
        <v>4732</v>
      </c>
      <c r="O1933" t="s">
        <v>1563</v>
      </c>
      <c r="P1933" t="s">
        <v>8227</v>
      </c>
      <c r="Q1933" s="236">
        <v>44681</v>
      </c>
      <c r="R1933" s="236">
        <v>44713</v>
      </c>
      <c r="S1933" t="s">
        <v>8589</v>
      </c>
      <c r="T1933" s="227"/>
      <c r="U1933" s="227"/>
      <c r="V1933" s="227"/>
      <c r="W1933" s="227"/>
      <c r="X1933" s="228"/>
      <c r="Y1933" t="s">
        <v>8428</v>
      </c>
      <c r="Z1933">
        <v>1882052535</v>
      </c>
      <c r="AA1933" t="s">
        <v>8517</v>
      </c>
      <c r="AB1933" s="233" t="str">
        <f>_xlfn.IFNA(IF(Table[[#This Row],[Programme Partner]]&lt;&gt;Table[[#This Row],[Implementing Partner]],CONCATENATE(Table[[#This Row],[Programme Partner]],"-",Table[[#This Row],[Implementing Partner]]),Table[[#This Row],[Programme Partner]]),"")</f>
        <v>Green Hill</v>
      </c>
    </row>
    <row r="1934" spans="1:28" ht="14.4" customHeight="1">
      <c r="A1934" s="183">
        <v>2105</v>
      </c>
      <c r="B1934" s="224" t="s">
        <v>8526</v>
      </c>
      <c r="C1934" s="225" t="s">
        <v>8526</v>
      </c>
      <c r="D1934" s="197" t="s">
        <v>5058</v>
      </c>
      <c r="E1934" s="215" t="s">
        <v>27</v>
      </c>
      <c r="F1934" s="224" t="s">
        <v>8013</v>
      </c>
      <c r="G1934" t="s">
        <v>8314</v>
      </c>
      <c r="H1934" s="224" t="str">
        <f>IFERROR(VLOOKUP(Table[[#This Row],[Activity Details of Assistance]],WHAT!E:F,2,FALSE),"")</f>
        <v># of HP sessions at HH level</v>
      </c>
      <c r="I1934" s="224"/>
      <c r="J1934">
        <v>504</v>
      </c>
      <c r="K1934" t="s">
        <v>8280</v>
      </c>
      <c r="L1934" s="219" t="s">
        <v>13</v>
      </c>
      <c r="M1934" t="s">
        <v>14</v>
      </c>
      <c r="N1934" t="s">
        <v>4732</v>
      </c>
      <c r="O1934" t="s">
        <v>1563</v>
      </c>
      <c r="P1934" t="s">
        <v>8227</v>
      </c>
      <c r="Q1934" s="236">
        <v>44681</v>
      </c>
      <c r="R1934" s="236">
        <v>44713</v>
      </c>
      <c r="S1934" t="s">
        <v>8589</v>
      </c>
      <c r="T1934" s="227"/>
      <c r="U1934" s="227"/>
      <c r="V1934" s="227"/>
      <c r="W1934" s="227"/>
      <c r="X1934" s="228"/>
      <c r="Y1934" t="s">
        <v>8428</v>
      </c>
      <c r="Z1934">
        <v>1882052535</v>
      </c>
      <c r="AA1934" t="s">
        <v>8517</v>
      </c>
      <c r="AB1934" s="233" t="str">
        <f>_xlfn.IFNA(IF(Table[[#This Row],[Programme Partner]]&lt;&gt;Table[[#This Row],[Implementing Partner]],CONCATENATE(Table[[#This Row],[Programme Partner]],"-",Table[[#This Row],[Implementing Partner]]),Table[[#This Row],[Programme Partner]]),"")</f>
        <v>Green Hill</v>
      </c>
    </row>
    <row r="1935" spans="1:28" ht="14.4" customHeight="1">
      <c r="A1935" s="183">
        <v>2106</v>
      </c>
      <c r="B1935" s="224" t="s">
        <v>5275</v>
      </c>
      <c r="C1935" s="225" t="s">
        <v>5087</v>
      </c>
      <c r="D1935" s="226" t="s">
        <v>5275</v>
      </c>
      <c r="E1935" s="215" t="s">
        <v>27</v>
      </c>
      <c r="F1935" s="224" t="s">
        <v>8011</v>
      </c>
      <c r="G1935" t="s">
        <v>8355</v>
      </c>
      <c r="H1935" s="224" t="str">
        <f>IFERROR(VLOOKUP(Table[[#This Row],[Activity Details of Assistance]],WHAT!E:F,2,FALSE),"")</f>
        <v># of water network</v>
      </c>
      <c r="I1935" s="224"/>
      <c r="J1935">
        <v>1</v>
      </c>
      <c r="K1935" t="s">
        <v>8280</v>
      </c>
      <c r="L1935" s="219" t="s">
        <v>13</v>
      </c>
      <c r="M1935" t="s">
        <v>14</v>
      </c>
      <c r="N1935" t="s">
        <v>307</v>
      </c>
      <c r="O1935" t="s">
        <v>1603</v>
      </c>
      <c r="P1935" t="s">
        <v>4685</v>
      </c>
      <c r="Q1935" s="236">
        <v>44681</v>
      </c>
      <c r="R1935" s="236">
        <v>44958</v>
      </c>
      <c r="S1935" t="s">
        <v>8452</v>
      </c>
      <c r="T1935" s="227"/>
      <c r="U1935" s="227"/>
      <c r="V1935" s="227"/>
      <c r="W1935" s="227"/>
      <c r="X1935" s="228"/>
      <c r="Y1935" t="s">
        <v>8338</v>
      </c>
      <c r="Z1935">
        <v>1757266614</v>
      </c>
      <c r="AA1935" t="s">
        <v>8339</v>
      </c>
      <c r="AB1935" s="233" t="str">
        <f>_xlfn.IFNA(IF(Table[[#This Row],[Programme Partner]]&lt;&gt;Table[[#This Row],[Implementing Partner]],CONCATENATE(Table[[#This Row],[Programme Partner]],"-",Table[[#This Row],[Implementing Partner]]),Table[[#This Row],[Programme Partner]]),"")</f>
        <v>UNICEF-DSK</v>
      </c>
    </row>
    <row r="1936" spans="1:28" ht="14.4" customHeight="1">
      <c r="A1936" s="183">
        <v>2107</v>
      </c>
      <c r="B1936" s="224" t="s">
        <v>5087</v>
      </c>
      <c r="C1936" s="225" t="s">
        <v>5087</v>
      </c>
      <c r="D1936" s="226" t="s">
        <v>5148</v>
      </c>
      <c r="E1936" s="215" t="s">
        <v>27</v>
      </c>
      <c r="F1936" s="224" t="s">
        <v>8012</v>
      </c>
      <c r="G1936" s="195" t="s">
        <v>8359</v>
      </c>
      <c r="H1936" s="224" t="str">
        <f>IFERROR(VLOOKUP(Table[[#This Row],[Activity Details of Assistance]],WHAT!E:F,2,FALSE),"")</f>
        <v># of FSM Site</v>
      </c>
      <c r="I1936" s="224"/>
      <c r="J1936">
        <v>10</v>
      </c>
      <c r="K1936" t="s">
        <v>8280</v>
      </c>
      <c r="L1936" s="219" t="s">
        <v>13</v>
      </c>
      <c r="M1936" t="s">
        <v>14</v>
      </c>
      <c r="N1936" t="s">
        <v>309</v>
      </c>
      <c r="O1936" t="s">
        <v>1606</v>
      </c>
      <c r="P1936" t="s">
        <v>4670</v>
      </c>
      <c r="Q1936" s="236">
        <v>44681</v>
      </c>
      <c r="R1936" s="236">
        <v>44805</v>
      </c>
      <c r="S1936" t="s">
        <v>8452</v>
      </c>
      <c r="T1936" s="227"/>
      <c r="U1936" s="227"/>
      <c r="V1936" s="227"/>
      <c r="W1936" s="227"/>
      <c r="X1936" s="228"/>
      <c r="Y1936" t="s">
        <v>8337</v>
      </c>
      <c r="Z1936">
        <v>1845101021</v>
      </c>
      <c r="AA1936" t="s">
        <v>8297</v>
      </c>
      <c r="AB1936" s="233" t="str">
        <f>_xlfn.IFNA(IF(Table[[#This Row],[Programme Partner]]&lt;&gt;Table[[#This Row],[Implementing Partner]],CONCATENATE(Table[[#This Row],[Programme Partner]],"-",Table[[#This Row],[Implementing Partner]]),Table[[#This Row],[Programme Partner]]),"")</f>
        <v>DSK</v>
      </c>
    </row>
    <row r="1937" spans="1:33" ht="14.4" customHeight="1">
      <c r="A1937" s="183">
        <v>2108</v>
      </c>
      <c r="B1937" s="224" t="s">
        <v>5087</v>
      </c>
      <c r="C1937" s="225" t="s">
        <v>5087</v>
      </c>
      <c r="D1937" s="226" t="s">
        <v>5148</v>
      </c>
      <c r="E1937" s="215" t="s">
        <v>27</v>
      </c>
      <c r="F1937" s="224" t="s">
        <v>8012</v>
      </c>
      <c r="G1937" t="s">
        <v>8359</v>
      </c>
      <c r="H1937" s="224" t="str">
        <f>IFERROR(VLOOKUP(Table[[#This Row],[Activity Details of Assistance]],WHAT!E:F,2,FALSE),"")</f>
        <v># of FSM Site</v>
      </c>
      <c r="I1937" s="224"/>
      <c r="J1937">
        <v>1</v>
      </c>
      <c r="K1937" t="s">
        <v>8280</v>
      </c>
      <c r="L1937" s="219" t="s">
        <v>13</v>
      </c>
      <c r="M1937" t="s">
        <v>14</v>
      </c>
      <c r="N1937" t="s">
        <v>309</v>
      </c>
      <c r="O1937" t="s">
        <v>1606</v>
      </c>
      <c r="P1937" t="s">
        <v>4672</v>
      </c>
      <c r="Q1937" s="236">
        <v>44681</v>
      </c>
      <c r="R1937" s="236">
        <v>44805</v>
      </c>
      <c r="S1937" t="s">
        <v>8452</v>
      </c>
      <c r="T1937" s="227"/>
      <c r="U1937" s="227"/>
      <c r="V1937" s="227"/>
      <c r="W1937" s="227"/>
      <c r="X1937" s="228"/>
      <c r="Y1937" t="s">
        <v>8337</v>
      </c>
      <c r="Z1937">
        <v>1845101021</v>
      </c>
      <c r="AA1937" t="s">
        <v>8297</v>
      </c>
      <c r="AB1937" s="233" t="str">
        <f>_xlfn.IFNA(IF(Table[[#This Row],[Programme Partner]]&lt;&gt;Table[[#This Row],[Implementing Partner]],CONCATENATE(Table[[#This Row],[Programme Partner]],"-",Table[[#This Row],[Implementing Partner]]),Table[[#This Row],[Programme Partner]]),"")</f>
        <v>DSK</v>
      </c>
    </row>
    <row r="1938" spans="1:33" ht="14.4" customHeight="1">
      <c r="A1938" s="183">
        <v>2109</v>
      </c>
      <c r="B1938" s="224" t="s">
        <v>5148</v>
      </c>
      <c r="C1938" s="225" t="s">
        <v>5184</v>
      </c>
      <c r="D1938" s="226" t="s">
        <v>5148</v>
      </c>
      <c r="E1938" s="215" t="s">
        <v>27</v>
      </c>
      <c r="F1938" s="224" t="s">
        <v>8012</v>
      </c>
      <c r="G1938" t="s">
        <v>8359</v>
      </c>
      <c r="H1938" s="224" t="str">
        <f>IFERROR(VLOOKUP(Table[[#This Row],[Activity Details of Assistance]],WHAT!E:F,2,FALSE),"")</f>
        <v># of FSM Site</v>
      </c>
      <c r="I1938" s="224"/>
      <c r="J1938">
        <v>9</v>
      </c>
      <c r="K1938" t="s">
        <v>8280</v>
      </c>
      <c r="L1938" s="219" t="s">
        <v>13</v>
      </c>
      <c r="M1938" t="s">
        <v>14</v>
      </c>
      <c r="N1938" t="s">
        <v>309</v>
      </c>
      <c r="O1938" t="s">
        <v>1606</v>
      </c>
      <c r="P1938" t="s">
        <v>5868</v>
      </c>
      <c r="Q1938" s="236">
        <v>44681</v>
      </c>
      <c r="R1938" s="236">
        <v>44652</v>
      </c>
      <c r="S1938" t="s">
        <v>8452</v>
      </c>
      <c r="T1938" s="227"/>
      <c r="U1938" s="227"/>
      <c r="V1938" s="227"/>
      <c r="W1938" s="227"/>
      <c r="X1938" s="228"/>
      <c r="Y1938" t="s">
        <v>8471</v>
      </c>
      <c r="Z1938">
        <v>1683360887</v>
      </c>
      <c r="AA1938" t="s">
        <v>8312</v>
      </c>
      <c r="AB1938" s="233" t="str">
        <f>_xlfn.IFNA(IF(Table[[#This Row],[Programme Partner]]&lt;&gt;Table[[#This Row],[Implementing Partner]],CONCATENATE(Table[[#This Row],[Programme Partner]],"-",Table[[#This Row],[Implementing Partner]]),Table[[#This Row],[Programme Partner]]),"")</f>
        <v>IOM-NGOF</v>
      </c>
    </row>
    <row r="1939" spans="1:33" ht="14.4" customHeight="1">
      <c r="A1939" s="183">
        <v>2110</v>
      </c>
      <c r="B1939" s="224" t="s">
        <v>5148</v>
      </c>
      <c r="C1939" s="225" t="s">
        <v>8341</v>
      </c>
      <c r="D1939" s="226" t="s">
        <v>5148</v>
      </c>
      <c r="E1939" s="215" t="s">
        <v>27</v>
      </c>
      <c r="F1939" s="224" t="s">
        <v>8012</v>
      </c>
      <c r="G1939" t="s">
        <v>8359</v>
      </c>
      <c r="H1939" s="224" t="str">
        <f>IFERROR(VLOOKUP(Table[[#This Row],[Activity Details of Assistance]],WHAT!E:F,2,FALSE),"")</f>
        <v># of FSM Site</v>
      </c>
      <c r="I1939" s="224"/>
      <c r="J1939">
        <v>2</v>
      </c>
      <c r="K1939" t="s">
        <v>8280</v>
      </c>
      <c r="L1939" s="219" t="s">
        <v>13</v>
      </c>
      <c r="M1939" t="s">
        <v>14</v>
      </c>
      <c r="N1939" t="s">
        <v>309</v>
      </c>
      <c r="O1939" t="s">
        <v>1606</v>
      </c>
      <c r="P1939" t="s">
        <v>4654</v>
      </c>
      <c r="Q1939" s="236">
        <v>44681</v>
      </c>
      <c r="R1939" s="236">
        <v>44805</v>
      </c>
      <c r="S1939" t="s">
        <v>8452</v>
      </c>
      <c r="T1939" s="227"/>
      <c r="U1939" s="227"/>
      <c r="V1939" s="227"/>
      <c r="W1939" s="227"/>
      <c r="X1939" s="228"/>
      <c r="Y1939" t="s">
        <v>8340</v>
      </c>
      <c r="Z1939">
        <v>1849719196</v>
      </c>
      <c r="AA1939" t="s">
        <v>8290</v>
      </c>
      <c r="AB1939" s="233" t="str">
        <f>_xlfn.IFNA(IF(Table[[#This Row],[Programme Partner]]&lt;&gt;Table[[#This Row],[Implementing Partner]],CONCATENATE(Table[[#This Row],[Programme Partner]],"-",Table[[#This Row],[Implementing Partner]]),Table[[#This Row],[Programme Partner]]),"")</f>
        <v>IOM-SHUSHILAN</v>
      </c>
    </row>
    <row r="1940" spans="1:33" ht="14.4" customHeight="1">
      <c r="A1940" s="183">
        <v>2111</v>
      </c>
      <c r="B1940" s="229" t="s">
        <v>5275</v>
      </c>
      <c r="C1940" s="230" t="s">
        <v>5087</v>
      </c>
      <c r="D1940" s="231" t="s">
        <v>5275</v>
      </c>
      <c r="E1940" s="215" t="s">
        <v>27</v>
      </c>
      <c r="F1940" s="224" t="s">
        <v>8012</v>
      </c>
      <c r="G1940" t="s">
        <v>8359</v>
      </c>
      <c r="H1940" s="229" t="str">
        <f>IFERROR(VLOOKUP(Table[[#This Row],[Activity Details of Assistance]],WHAT!E:F,2,FALSE),"")</f>
        <v># of FSM Site</v>
      </c>
      <c r="I1940" s="229"/>
      <c r="J1940">
        <v>3</v>
      </c>
      <c r="K1940" t="s">
        <v>8280</v>
      </c>
      <c r="L1940" s="219" t="s">
        <v>13</v>
      </c>
      <c r="M1940" t="s">
        <v>14</v>
      </c>
      <c r="N1940" t="s">
        <v>307</v>
      </c>
      <c r="O1940" t="s">
        <v>1603</v>
      </c>
      <c r="P1940" t="s">
        <v>4685</v>
      </c>
      <c r="Q1940" s="236">
        <v>44681</v>
      </c>
      <c r="R1940" s="236">
        <v>44958</v>
      </c>
      <c r="S1940" t="s">
        <v>8452</v>
      </c>
      <c r="T1940" s="232"/>
      <c r="U1940" s="232"/>
      <c r="V1940" s="232"/>
      <c r="W1940" s="232"/>
      <c r="X1940" s="228"/>
      <c r="Y1940" t="s">
        <v>8338</v>
      </c>
      <c r="Z1940">
        <v>1757266614</v>
      </c>
      <c r="AA1940" t="s">
        <v>8339</v>
      </c>
      <c r="AB1940" s="233" t="str">
        <f>_xlfn.IFNA(IF(Table[[#This Row],[Programme Partner]]&lt;&gt;Table[[#This Row],[Implementing Partner]],CONCATENATE(Table[[#This Row],[Programme Partner]],"-",Table[[#This Row],[Implementing Partner]]),Table[[#This Row],[Programme Partner]]),"")</f>
        <v>UNICEF-DSK</v>
      </c>
    </row>
    <row r="1941" spans="1:33" ht="14.4" customHeight="1">
      <c r="A1941" s="183">
        <v>2112</v>
      </c>
      <c r="B1941" s="202" t="s">
        <v>5275</v>
      </c>
      <c r="C1941" s="225" t="s">
        <v>5087</v>
      </c>
      <c r="D1941" s="212" t="s">
        <v>5275</v>
      </c>
      <c r="E1941" s="215" t="s">
        <v>27</v>
      </c>
      <c r="F1941" s="224" t="s">
        <v>8013</v>
      </c>
      <c r="G1941" t="s">
        <v>8313</v>
      </c>
      <c r="H1941" s="224" t="str">
        <f>IFERROR(VLOOKUP(Table[[#This Row],[Activity Details of Assistance]],WHAT!E:F,2,FALSE),"")</f>
        <v># of HP sessions at community level</v>
      </c>
      <c r="I1941" s="224"/>
      <c r="J1941">
        <v>128</v>
      </c>
      <c r="K1941" t="s">
        <v>8280</v>
      </c>
      <c r="L1941" s="219" t="s">
        <v>13</v>
      </c>
      <c r="M1941" t="s">
        <v>14</v>
      </c>
      <c r="N1941" t="s">
        <v>307</v>
      </c>
      <c r="O1941" t="s">
        <v>1603</v>
      </c>
      <c r="P1941" t="s">
        <v>4685</v>
      </c>
      <c r="Q1941" s="236">
        <v>44681</v>
      </c>
      <c r="R1941" s="236">
        <v>44958</v>
      </c>
      <c r="S1941" t="s">
        <v>8452</v>
      </c>
      <c r="T1941" s="227"/>
      <c r="U1941" s="227"/>
      <c r="V1941" s="227"/>
      <c r="W1941" s="227"/>
      <c r="X1941"/>
      <c r="Y1941" t="s">
        <v>8338</v>
      </c>
      <c r="Z1941">
        <v>1757266614</v>
      </c>
      <c r="AA1941" t="s">
        <v>8339</v>
      </c>
      <c r="AB1941" s="233" t="str">
        <f>_xlfn.IFNA(IF(Table[[#This Row],[Programme Partner]]&lt;&gt;Table[[#This Row],[Implementing Partner]],CONCATENATE(Table[[#This Row],[Programme Partner]],"-",Table[[#This Row],[Implementing Partner]]),Table[[#This Row],[Programme Partner]]),"")</f>
        <v>UNICEF-DSK</v>
      </c>
      <c r="AC1941" s="189"/>
      <c r="AD1941" s="189"/>
      <c r="AE1941" s="190"/>
      <c r="AF1941" s="190"/>
      <c r="AG1941" s="191"/>
    </row>
    <row r="1942" spans="1:33" ht="14.4" customHeight="1">
      <c r="A1942" s="183">
        <v>2113</v>
      </c>
      <c r="B1942" s="202" t="s">
        <v>5275</v>
      </c>
      <c r="C1942" s="225" t="s">
        <v>5087</v>
      </c>
      <c r="D1942" s="212" t="s">
        <v>5275</v>
      </c>
      <c r="E1942" s="215" t="s">
        <v>27</v>
      </c>
      <c r="F1942" s="224" t="s">
        <v>8013</v>
      </c>
      <c r="G1942" t="s">
        <v>8314</v>
      </c>
      <c r="H1942" s="224" t="str">
        <f>IFERROR(VLOOKUP(Table[[#This Row],[Activity Details of Assistance]],WHAT!E:F,2,FALSE),"")</f>
        <v># of HP sessions at HH level</v>
      </c>
      <c r="I1942" s="224"/>
      <c r="J1942">
        <v>720</v>
      </c>
      <c r="K1942" t="s">
        <v>8280</v>
      </c>
      <c r="L1942" s="219" t="s">
        <v>13</v>
      </c>
      <c r="M1942" t="s">
        <v>14</v>
      </c>
      <c r="N1942" t="s">
        <v>307</v>
      </c>
      <c r="O1942" t="s">
        <v>1603</v>
      </c>
      <c r="P1942" t="s">
        <v>4685</v>
      </c>
      <c r="Q1942" s="236">
        <v>44681</v>
      </c>
      <c r="R1942" s="236">
        <v>44958</v>
      </c>
      <c r="S1942" t="s">
        <v>8452</v>
      </c>
      <c r="T1942" s="227"/>
      <c r="U1942" s="227"/>
      <c r="V1942" s="227"/>
      <c r="W1942" s="227"/>
      <c r="X1942"/>
      <c r="Y1942" t="s">
        <v>8338</v>
      </c>
      <c r="Z1942">
        <v>1757266614</v>
      </c>
      <c r="AA1942" t="s">
        <v>8339</v>
      </c>
      <c r="AB1942" s="233" t="str">
        <f>_xlfn.IFNA(IF(Table[[#This Row],[Programme Partner]]&lt;&gt;Table[[#This Row],[Implementing Partner]],CONCATENATE(Table[[#This Row],[Programme Partner]],"-",Table[[#This Row],[Implementing Partner]]),Table[[#This Row],[Programme Partner]]),"")</f>
        <v>UNICEF-DSK</v>
      </c>
    </row>
    <row r="1943" spans="1:33" ht="14.4" customHeight="1">
      <c r="A1943" s="183">
        <v>2114</v>
      </c>
      <c r="B1943" s="202" t="s">
        <v>5148</v>
      </c>
      <c r="C1943" s="225" t="s">
        <v>4993</v>
      </c>
      <c r="D1943" s="212" t="s">
        <v>8324</v>
      </c>
      <c r="E1943" s="215" t="s">
        <v>27</v>
      </c>
      <c r="F1943" s="224" t="s">
        <v>8011</v>
      </c>
      <c r="G1943" s="195" t="s">
        <v>8584</v>
      </c>
      <c r="H1943" s="224" t="str">
        <f>IFERROR(VLOOKUP(Table[[#This Row],[Activity Details of Assistance]],WHAT!E:F,2,FALSE),"")</f>
        <v># of tube well</v>
      </c>
      <c r="I1943" s="224"/>
      <c r="J1943">
        <v>144</v>
      </c>
      <c r="K1943" t="s">
        <v>8280</v>
      </c>
      <c r="L1943" s="219" t="s">
        <v>13</v>
      </c>
      <c r="M1943" t="s">
        <v>14</v>
      </c>
      <c r="N1943" t="s">
        <v>309</v>
      </c>
      <c r="O1943" t="s">
        <v>1606</v>
      </c>
      <c r="P1943" t="s">
        <v>20</v>
      </c>
      <c r="Q1943" s="236">
        <v>44681</v>
      </c>
      <c r="R1943" s="236">
        <v>44805</v>
      </c>
      <c r="S1943" t="s">
        <v>8452</v>
      </c>
      <c r="T1943" s="227"/>
      <c r="U1943" s="227"/>
      <c r="V1943" s="227"/>
      <c r="W1943" s="227"/>
      <c r="X1943"/>
      <c r="Y1943" t="s">
        <v>8309</v>
      </c>
      <c r="Z1943">
        <v>1813213381</v>
      </c>
      <c r="AA1943" t="s">
        <v>8285</v>
      </c>
      <c r="AB1943" s="233" t="str">
        <f>_xlfn.IFNA(IF(Table[[#This Row],[Programme Partner]]&lt;&gt;Table[[#This Row],[Implementing Partner]],CONCATENATE(Table[[#This Row],[Programme Partner]],"-",Table[[#This Row],[Implementing Partner]]),Table[[#This Row],[Programme Partner]]),"")</f>
        <v>IOM-ACF</v>
      </c>
    </row>
    <row r="1944" spans="1:33" ht="14.4" customHeight="1">
      <c r="A1944" s="183">
        <v>2115</v>
      </c>
      <c r="B1944" s="224" t="s">
        <v>5148</v>
      </c>
      <c r="C1944" s="225" t="s">
        <v>4993</v>
      </c>
      <c r="D1944" s="226" t="s">
        <v>8324</v>
      </c>
      <c r="E1944" s="215" t="s">
        <v>27</v>
      </c>
      <c r="F1944" s="224" t="s">
        <v>8012</v>
      </c>
      <c r="G1944" t="s">
        <v>8359</v>
      </c>
      <c r="H1944" s="224" t="str">
        <f>IFERROR(VLOOKUP(Table[[#This Row],[Activity Details of Assistance]],WHAT!E:F,2,FALSE),"")</f>
        <v># of FSM Site</v>
      </c>
      <c r="I1944" s="224"/>
      <c r="J1944">
        <v>7</v>
      </c>
      <c r="K1944" t="s">
        <v>8280</v>
      </c>
      <c r="L1944" s="219" t="s">
        <v>13</v>
      </c>
      <c r="M1944" t="s">
        <v>14</v>
      </c>
      <c r="N1944" t="s">
        <v>309</v>
      </c>
      <c r="O1944" t="s">
        <v>1606</v>
      </c>
      <c r="P1944" t="s">
        <v>20</v>
      </c>
      <c r="Q1944" s="236">
        <v>44681</v>
      </c>
      <c r="R1944" s="236">
        <v>44805</v>
      </c>
      <c r="S1944" t="s">
        <v>8452</v>
      </c>
      <c r="T1944" s="227"/>
      <c r="U1944" s="227"/>
      <c r="V1944" s="227"/>
      <c r="W1944" s="227"/>
      <c r="X1944"/>
      <c r="Y1944" t="s">
        <v>8309</v>
      </c>
      <c r="Z1944">
        <v>1813213381</v>
      </c>
      <c r="AA1944" t="s">
        <v>8285</v>
      </c>
      <c r="AB1944" s="233" t="str">
        <f>_xlfn.IFNA(IF(Table[[#This Row],[Programme Partner]]&lt;&gt;Table[[#This Row],[Implementing Partner]],CONCATENATE(Table[[#This Row],[Programme Partner]],"-",Table[[#This Row],[Implementing Partner]]),Table[[#This Row],[Programme Partner]]),"")</f>
        <v>IOM-ACF</v>
      </c>
    </row>
    <row r="1945" spans="1:33" ht="14.4" customHeight="1">
      <c r="A1945" s="183">
        <v>2116</v>
      </c>
      <c r="B1945" s="224" t="s">
        <v>5275</v>
      </c>
      <c r="C1945" s="225" t="s">
        <v>5280</v>
      </c>
      <c r="D1945" s="226" t="s">
        <v>5275</v>
      </c>
      <c r="E1945" s="215" t="s">
        <v>27</v>
      </c>
      <c r="F1945" s="224" t="s">
        <v>8012</v>
      </c>
      <c r="G1945" t="s">
        <v>8359</v>
      </c>
      <c r="H1945" s="224" t="str">
        <f>IFERROR(VLOOKUP(Table[[#This Row],[Activity Details of Assistance]],WHAT!E:F,2,FALSE),"")</f>
        <v># of FSM Site</v>
      </c>
      <c r="I1945" s="224"/>
      <c r="J1945">
        <v>12</v>
      </c>
      <c r="K1945" t="s">
        <v>8280</v>
      </c>
      <c r="L1945" s="219" t="s">
        <v>13</v>
      </c>
      <c r="M1945" t="s">
        <v>14</v>
      </c>
      <c r="N1945" t="s">
        <v>309</v>
      </c>
      <c r="O1945" t="s">
        <v>1606</v>
      </c>
      <c r="P1945" t="s">
        <v>6482</v>
      </c>
      <c r="Q1945" s="236">
        <v>44681</v>
      </c>
      <c r="R1945" s="236">
        <v>44682</v>
      </c>
      <c r="S1945" t="s">
        <v>8452</v>
      </c>
      <c r="T1945" s="227"/>
      <c r="U1945" s="227"/>
      <c r="V1945" s="227"/>
      <c r="W1945" s="227"/>
      <c r="X1945"/>
      <c r="Y1945" t="s">
        <v>8301</v>
      </c>
      <c r="Z1945">
        <v>1686793411</v>
      </c>
      <c r="AA1945" t="s">
        <v>8302</v>
      </c>
      <c r="AB1945" s="233" t="str">
        <f>_xlfn.IFNA(IF(Table[[#This Row],[Programme Partner]]&lt;&gt;Table[[#This Row],[Implementing Partner]],CONCATENATE(Table[[#This Row],[Programme Partner]],"-",Table[[#This Row],[Implementing Partner]]),Table[[#This Row],[Programme Partner]]),"")</f>
        <v>UNICEF-VERC</v>
      </c>
    </row>
    <row r="1946" spans="1:33" ht="14.4" customHeight="1">
      <c r="A1946" s="183">
        <v>2117</v>
      </c>
      <c r="B1946" s="224" t="s">
        <v>5275</v>
      </c>
      <c r="C1946" s="225" t="s">
        <v>5184</v>
      </c>
      <c r="D1946" s="226" t="s">
        <v>5275</v>
      </c>
      <c r="E1946" s="215" t="s">
        <v>27</v>
      </c>
      <c r="F1946" s="224" t="s">
        <v>8012</v>
      </c>
      <c r="G1946" t="s">
        <v>8359</v>
      </c>
      <c r="H1946" s="224" t="str">
        <f>IFERROR(VLOOKUP(Table[[#This Row],[Activity Details of Assistance]],WHAT!E:F,2,FALSE),"")</f>
        <v># of FSM Site</v>
      </c>
      <c r="I1946" s="224"/>
      <c r="J1946">
        <v>5</v>
      </c>
      <c r="K1946" t="s">
        <v>8280</v>
      </c>
      <c r="L1946" s="219" t="s">
        <v>13</v>
      </c>
      <c r="M1946" t="s">
        <v>14</v>
      </c>
      <c r="N1946" t="s">
        <v>309</v>
      </c>
      <c r="O1946" t="s">
        <v>1606</v>
      </c>
      <c r="P1946" t="s">
        <v>6481</v>
      </c>
      <c r="Q1946" s="236">
        <v>44681</v>
      </c>
      <c r="R1946" s="236">
        <v>44927</v>
      </c>
      <c r="S1946" t="s">
        <v>8452</v>
      </c>
      <c r="T1946" s="227"/>
      <c r="U1946" s="227"/>
      <c r="V1946" s="227"/>
      <c r="W1946" s="227"/>
      <c r="X1946"/>
      <c r="Y1946" t="s">
        <v>8518</v>
      </c>
      <c r="Z1946">
        <v>8801710000000</v>
      </c>
      <c r="AA1946" t="s">
        <v>8289</v>
      </c>
      <c r="AB1946" s="233" t="str">
        <f>_xlfn.IFNA(IF(Table[[#This Row],[Programme Partner]]&lt;&gt;Table[[#This Row],[Implementing Partner]],CONCATENATE(Table[[#This Row],[Programme Partner]],"-",Table[[#This Row],[Implementing Partner]]),Table[[#This Row],[Programme Partner]]),"")</f>
        <v>UNICEF-NGOF</v>
      </c>
    </row>
    <row r="1947" spans="1:33" ht="14.4" customHeight="1">
      <c r="A1947" s="183">
        <v>2118</v>
      </c>
      <c r="B1947" s="224" t="s">
        <v>5148</v>
      </c>
      <c r="C1947" s="225" t="s">
        <v>4993</v>
      </c>
      <c r="D1947" s="226" t="s">
        <v>8324</v>
      </c>
      <c r="E1947" s="215" t="s">
        <v>27</v>
      </c>
      <c r="F1947" s="224" t="s">
        <v>8013</v>
      </c>
      <c r="G1947" t="s">
        <v>8363</v>
      </c>
      <c r="H1947" s="224" t="str">
        <f>IFERROR(VLOOKUP(Table[[#This Row],[Activity Details of Assistance]],WHAT!E:F,2,FALSE),"")</f>
        <v># of household</v>
      </c>
      <c r="I1947" s="224"/>
      <c r="J1947">
        <v>4696</v>
      </c>
      <c r="K1947" t="s">
        <v>8280</v>
      </c>
      <c r="L1947" s="219" t="s">
        <v>13</v>
      </c>
      <c r="M1947" t="s">
        <v>14</v>
      </c>
      <c r="N1947" t="s">
        <v>309</v>
      </c>
      <c r="O1947" t="s">
        <v>1606</v>
      </c>
      <c r="P1947" t="s">
        <v>20</v>
      </c>
      <c r="Q1947" s="236">
        <v>44681</v>
      </c>
      <c r="R1947" s="236">
        <v>44805</v>
      </c>
      <c r="S1947" t="s">
        <v>8452</v>
      </c>
      <c r="T1947" s="227"/>
      <c r="U1947" s="227"/>
      <c r="V1947" s="227"/>
      <c r="W1947" s="227"/>
      <c r="X1947"/>
      <c r="Y1947" t="s">
        <v>8309</v>
      </c>
      <c r="Z1947">
        <v>1813213381</v>
      </c>
      <c r="AA1947" t="s">
        <v>8285</v>
      </c>
      <c r="AB1947" s="233" t="str">
        <f>_xlfn.IFNA(IF(Table[[#This Row],[Programme Partner]]&lt;&gt;Table[[#This Row],[Implementing Partner]],CONCATENATE(Table[[#This Row],[Programme Partner]],"-",Table[[#This Row],[Implementing Partner]]),Table[[#This Row],[Programme Partner]]),"")</f>
        <v>IOM-ACF</v>
      </c>
    </row>
    <row r="1948" spans="1:33" ht="14.4" customHeight="1">
      <c r="A1948" s="183">
        <v>2119</v>
      </c>
      <c r="B1948" s="224" t="s">
        <v>5148</v>
      </c>
      <c r="C1948" s="225" t="s">
        <v>4993</v>
      </c>
      <c r="D1948" s="226" t="s">
        <v>8324</v>
      </c>
      <c r="E1948" s="215" t="s">
        <v>27</v>
      </c>
      <c r="F1948" s="224" t="s">
        <v>8013</v>
      </c>
      <c r="G1948" t="s">
        <v>8360</v>
      </c>
      <c r="H1948" s="224" t="str">
        <f>IFERROR(VLOOKUP(Table[[#This Row],[Activity Details of Assistance]],WHAT!E:F,2,FALSE),"")</f>
        <v># of household</v>
      </c>
      <c r="I1948" s="224"/>
      <c r="J1948">
        <v>4696</v>
      </c>
      <c r="K1948" t="s">
        <v>8280</v>
      </c>
      <c r="L1948" s="219" t="s">
        <v>13</v>
      </c>
      <c r="M1948" t="s">
        <v>14</v>
      </c>
      <c r="N1948" t="s">
        <v>309</v>
      </c>
      <c r="O1948" t="s">
        <v>1606</v>
      </c>
      <c r="P1948" t="s">
        <v>20</v>
      </c>
      <c r="Q1948" s="236">
        <v>44681</v>
      </c>
      <c r="R1948" s="236">
        <v>44805</v>
      </c>
      <c r="S1948" t="s">
        <v>8452</v>
      </c>
      <c r="T1948" s="227"/>
      <c r="U1948" s="227"/>
      <c r="V1948" s="227"/>
      <c r="W1948" s="227"/>
      <c r="X1948"/>
      <c r="Y1948" t="s">
        <v>8309</v>
      </c>
      <c r="Z1948">
        <v>1813213381</v>
      </c>
      <c r="AA1948" t="s">
        <v>8285</v>
      </c>
      <c r="AB1948" s="233" t="str">
        <f>_xlfn.IFNA(IF(Table[[#This Row],[Programme Partner]]&lt;&gt;Table[[#This Row],[Implementing Partner]],CONCATENATE(Table[[#This Row],[Programme Partner]],"-",Table[[#This Row],[Implementing Partner]]),Table[[#This Row],[Programme Partner]]),"")</f>
        <v>IOM-ACF</v>
      </c>
    </row>
    <row r="1949" spans="1:33" ht="14.4" customHeight="1">
      <c r="A1949" s="183">
        <v>2120</v>
      </c>
      <c r="B1949" s="202" t="s">
        <v>5148</v>
      </c>
      <c r="C1949" s="225" t="s">
        <v>4993</v>
      </c>
      <c r="D1949" s="212" t="s">
        <v>8324</v>
      </c>
      <c r="E1949" s="215" t="s">
        <v>27</v>
      </c>
      <c r="F1949" s="224" t="s">
        <v>8013</v>
      </c>
      <c r="G1949" t="s">
        <v>8369</v>
      </c>
      <c r="H1949" s="224" t="str">
        <f>IFERROR(VLOOKUP(Table[[#This Row],[Activity Details of Assistance]],WHAT!E:F,2,FALSE),"")</f>
        <v># of female in reproductive age</v>
      </c>
      <c r="I1949" s="224"/>
      <c r="J1949">
        <v>3309</v>
      </c>
      <c r="K1949" t="s">
        <v>8280</v>
      </c>
      <c r="L1949" s="219" t="s">
        <v>13</v>
      </c>
      <c r="M1949" t="s">
        <v>14</v>
      </c>
      <c r="N1949" t="s">
        <v>309</v>
      </c>
      <c r="O1949" t="s">
        <v>1606</v>
      </c>
      <c r="P1949" t="s">
        <v>20</v>
      </c>
      <c r="Q1949" s="236">
        <v>44681</v>
      </c>
      <c r="R1949" s="236">
        <v>44805</v>
      </c>
      <c r="S1949" t="s">
        <v>8452</v>
      </c>
      <c r="T1949" s="227"/>
      <c r="U1949" s="227"/>
      <c r="V1949" s="227"/>
      <c r="W1949" s="227"/>
      <c r="X1949"/>
      <c r="Y1949" t="s">
        <v>8309</v>
      </c>
      <c r="Z1949">
        <v>1813213381</v>
      </c>
      <c r="AA1949" t="s">
        <v>8285</v>
      </c>
      <c r="AB1949" s="233" t="str">
        <f>_xlfn.IFNA(IF(Table[[#This Row],[Programme Partner]]&lt;&gt;Table[[#This Row],[Implementing Partner]],CONCATENATE(Table[[#This Row],[Programme Partner]],"-",Table[[#This Row],[Implementing Partner]]),Table[[#This Row],[Programme Partner]]),"")</f>
        <v>IOM-ACF</v>
      </c>
    </row>
    <row r="1950" spans="1:33" ht="14.4" customHeight="1">
      <c r="A1950" s="183">
        <v>2121</v>
      </c>
      <c r="B1950" s="202" t="s">
        <v>5148</v>
      </c>
      <c r="C1950" s="225" t="s">
        <v>4993</v>
      </c>
      <c r="D1950" s="212" t="s">
        <v>8324</v>
      </c>
      <c r="E1950" s="215" t="s">
        <v>27</v>
      </c>
      <c r="F1950" s="224" t="s">
        <v>8014</v>
      </c>
      <c r="G1950" t="s">
        <v>8358</v>
      </c>
      <c r="H1950" s="224" t="str">
        <f>IFERROR(VLOOKUP(Table[[#This Row],[Activity Details of Assistance]],WHAT!E:F,2,FALSE),"")</f>
        <v># of campaign per camp </v>
      </c>
      <c r="I1950" s="224"/>
      <c r="J1950">
        <v>546</v>
      </c>
      <c r="K1950" t="s">
        <v>8280</v>
      </c>
      <c r="L1950" s="219" t="s">
        <v>13</v>
      </c>
      <c r="M1950" t="s">
        <v>14</v>
      </c>
      <c r="N1950" t="s">
        <v>309</v>
      </c>
      <c r="O1950" t="s">
        <v>1606</v>
      </c>
      <c r="P1950" t="s">
        <v>20</v>
      </c>
      <c r="Q1950" s="236">
        <v>44681</v>
      </c>
      <c r="R1950" s="236">
        <v>44805</v>
      </c>
      <c r="S1950" t="s">
        <v>8452</v>
      </c>
      <c r="T1950" s="227"/>
      <c r="U1950" s="227"/>
      <c r="V1950" s="227"/>
      <c r="W1950" s="227"/>
      <c r="X1950"/>
      <c r="Y1950" t="s">
        <v>8309</v>
      </c>
      <c r="Z1950">
        <v>1813213381</v>
      </c>
      <c r="AA1950" t="s">
        <v>8285</v>
      </c>
      <c r="AB1950" s="233" t="str">
        <f>_xlfn.IFNA(IF(Table[[#This Row],[Programme Partner]]&lt;&gt;Table[[#This Row],[Implementing Partner]],CONCATENATE(Table[[#This Row],[Programme Partner]],"-",Table[[#This Row],[Implementing Partner]]),Table[[#This Row],[Programme Partner]]),"")</f>
        <v>IOM-ACF</v>
      </c>
    </row>
    <row r="1951" spans="1:33" ht="14.4" customHeight="1">
      <c r="A1951" s="183">
        <v>2122</v>
      </c>
      <c r="B1951" s="224" t="s">
        <v>5148</v>
      </c>
      <c r="C1951" s="225" t="s">
        <v>4993</v>
      </c>
      <c r="D1951" s="226" t="s">
        <v>8324</v>
      </c>
      <c r="E1951" s="215" t="s">
        <v>27</v>
      </c>
      <c r="F1951" s="224" t="s">
        <v>8014</v>
      </c>
      <c r="G1951" t="s">
        <v>8361</v>
      </c>
      <c r="H1951" s="224" t="str">
        <f>IFERROR(VLOOKUP(Table[[#This Row],[Activity Details of Assistance]],WHAT!E:F,2,FALSE),"")</f>
        <v># of plant</v>
      </c>
      <c r="I1951" s="224"/>
      <c r="J1951">
        <v>2</v>
      </c>
      <c r="K1951" t="s">
        <v>8280</v>
      </c>
      <c r="L1951" s="219" t="s">
        <v>13</v>
      </c>
      <c r="M1951" t="s">
        <v>14</v>
      </c>
      <c r="N1951" t="s">
        <v>309</v>
      </c>
      <c r="O1951" t="s">
        <v>1606</v>
      </c>
      <c r="P1951" t="s">
        <v>20</v>
      </c>
      <c r="Q1951" s="236">
        <v>44681</v>
      </c>
      <c r="R1951" s="236">
        <v>44805</v>
      </c>
      <c r="S1951" t="s">
        <v>8452</v>
      </c>
      <c r="T1951" s="227"/>
      <c r="U1951" s="227"/>
      <c r="V1951" s="227"/>
      <c r="W1951" s="227"/>
      <c r="X1951"/>
      <c r="Y1951" t="s">
        <v>8309</v>
      </c>
      <c r="Z1951">
        <v>1813213381</v>
      </c>
      <c r="AA1951" t="s">
        <v>8285</v>
      </c>
      <c r="AB1951" s="233" t="str">
        <f>_xlfn.IFNA(IF(Table[[#This Row],[Programme Partner]]&lt;&gt;Table[[#This Row],[Implementing Partner]],CONCATENATE(Table[[#This Row],[Programme Partner]],"-",Table[[#This Row],[Implementing Partner]]),Table[[#This Row],[Programme Partner]]),"")</f>
        <v>IOM-ACF</v>
      </c>
    </row>
    <row r="1952" spans="1:33" ht="14.4" customHeight="1">
      <c r="A1952" s="183">
        <v>2123</v>
      </c>
      <c r="B1952" s="224" t="s">
        <v>5275</v>
      </c>
      <c r="C1952" s="225" t="s">
        <v>5280</v>
      </c>
      <c r="D1952" s="226" t="s">
        <v>5275</v>
      </c>
      <c r="E1952" s="215" t="s">
        <v>27</v>
      </c>
      <c r="F1952" s="224" t="s">
        <v>8011</v>
      </c>
      <c r="G1952" s="195" t="s">
        <v>8584</v>
      </c>
      <c r="H1952" s="224" t="str">
        <f>IFERROR(VLOOKUP(Table[[#This Row],[Activity Details of Assistance]],WHAT!E:F,2,FALSE),"")</f>
        <v># of tube well</v>
      </c>
      <c r="I1952" s="224"/>
      <c r="J1952">
        <v>596</v>
      </c>
      <c r="K1952" t="s">
        <v>8280</v>
      </c>
      <c r="L1952" s="219" t="s">
        <v>13</v>
      </c>
      <c r="M1952" t="s">
        <v>14</v>
      </c>
      <c r="N1952" t="s">
        <v>309</v>
      </c>
      <c r="O1952" t="s">
        <v>1606</v>
      </c>
      <c r="P1952" t="s">
        <v>6482</v>
      </c>
      <c r="Q1952" s="236">
        <v>44681</v>
      </c>
      <c r="R1952" s="236">
        <v>44682</v>
      </c>
      <c r="S1952" t="s">
        <v>8452</v>
      </c>
      <c r="T1952" s="227"/>
      <c r="U1952" s="227"/>
      <c r="V1952" s="227"/>
      <c r="W1952" s="227"/>
      <c r="X1952"/>
      <c r="Y1952" t="s">
        <v>8301</v>
      </c>
      <c r="Z1952">
        <v>1686793411</v>
      </c>
      <c r="AA1952" t="s">
        <v>8302</v>
      </c>
      <c r="AB1952" s="233" t="str">
        <f>_xlfn.IFNA(IF(Table[[#This Row],[Programme Partner]]&lt;&gt;Table[[#This Row],[Implementing Partner]],CONCATENATE(Table[[#This Row],[Programme Partner]],"-",Table[[#This Row],[Implementing Partner]]),Table[[#This Row],[Programme Partner]]),"")</f>
        <v>UNICEF-VERC</v>
      </c>
    </row>
    <row r="1953" spans="1:28" ht="14.4" customHeight="1">
      <c r="A1953" s="183">
        <v>2124</v>
      </c>
      <c r="B1953" s="224" t="s">
        <v>5275</v>
      </c>
      <c r="C1953" s="225" t="s">
        <v>5280</v>
      </c>
      <c r="D1953" s="226" t="s">
        <v>5275</v>
      </c>
      <c r="E1953" s="215" t="s">
        <v>27</v>
      </c>
      <c r="F1953" s="224" t="s">
        <v>8011</v>
      </c>
      <c r="G1953" t="s">
        <v>8355</v>
      </c>
      <c r="H1953" s="224" t="str">
        <f>IFERROR(VLOOKUP(Table[[#This Row],[Activity Details of Assistance]],WHAT!E:F,2,FALSE),"")</f>
        <v># of water network</v>
      </c>
      <c r="I1953" s="224"/>
      <c r="J1953">
        <v>6</v>
      </c>
      <c r="K1953" t="s">
        <v>8280</v>
      </c>
      <c r="L1953" s="219" t="s">
        <v>13</v>
      </c>
      <c r="M1953" t="s">
        <v>14</v>
      </c>
      <c r="N1953" t="s">
        <v>309</v>
      </c>
      <c r="O1953" t="s">
        <v>1606</v>
      </c>
      <c r="P1953" t="s">
        <v>6482</v>
      </c>
      <c r="Q1953" s="236">
        <v>44681</v>
      </c>
      <c r="R1953" s="236">
        <v>44682</v>
      </c>
      <c r="S1953" t="s">
        <v>8452</v>
      </c>
      <c r="T1953" s="227"/>
      <c r="U1953" s="227"/>
      <c r="V1953" s="227"/>
      <c r="W1953" s="227"/>
      <c r="X1953"/>
      <c r="Y1953" t="s">
        <v>8301</v>
      </c>
      <c r="Z1953">
        <v>1686793411</v>
      </c>
      <c r="AA1953" t="s">
        <v>8302</v>
      </c>
      <c r="AB1953" s="233" t="str">
        <f>_xlfn.IFNA(IF(Table[[#This Row],[Programme Partner]]&lt;&gt;Table[[#This Row],[Implementing Partner]],CONCATENATE(Table[[#This Row],[Programme Partner]],"-",Table[[#This Row],[Implementing Partner]]),Table[[#This Row],[Programme Partner]]),"")</f>
        <v>UNICEF-VERC</v>
      </c>
    </row>
    <row r="1954" spans="1:28" ht="14.4" customHeight="1">
      <c r="A1954" s="183">
        <v>2125</v>
      </c>
      <c r="B1954" s="224" t="s">
        <v>5275</v>
      </c>
      <c r="C1954" s="225" t="s">
        <v>5184</v>
      </c>
      <c r="D1954" s="226" t="s">
        <v>5275</v>
      </c>
      <c r="E1954" s="215" t="s">
        <v>27</v>
      </c>
      <c r="F1954" s="224" t="s">
        <v>8012</v>
      </c>
      <c r="G1954" t="s">
        <v>8359</v>
      </c>
      <c r="H1954" s="224" t="str">
        <f>IFERROR(VLOOKUP(Table[[#This Row],[Activity Details of Assistance]],WHAT!E:F,2,FALSE),"")</f>
        <v># of FSM Site</v>
      </c>
      <c r="I1954" s="224"/>
      <c r="J1954">
        <v>15</v>
      </c>
      <c r="K1954" t="s">
        <v>8280</v>
      </c>
      <c r="L1954" s="219" t="s">
        <v>13</v>
      </c>
      <c r="M1954" t="s">
        <v>14</v>
      </c>
      <c r="N1954" t="s">
        <v>309</v>
      </c>
      <c r="O1954" t="s">
        <v>1606</v>
      </c>
      <c r="P1954" t="s">
        <v>5887</v>
      </c>
      <c r="Q1954" s="236">
        <v>44681</v>
      </c>
      <c r="R1954" s="236">
        <v>44927</v>
      </c>
      <c r="S1954" t="s">
        <v>8452</v>
      </c>
      <c r="T1954" s="227"/>
      <c r="U1954" s="227"/>
      <c r="V1954" s="227"/>
      <c r="W1954" s="227"/>
      <c r="X1954"/>
      <c r="Y1954" t="s">
        <v>8518</v>
      </c>
      <c r="Z1954">
        <v>8801710000000</v>
      </c>
      <c r="AA1954" s="246" t="s">
        <v>8289</v>
      </c>
      <c r="AB1954" s="233" t="str">
        <f>_xlfn.IFNA(IF(Table[[#This Row],[Programme Partner]]&lt;&gt;Table[[#This Row],[Implementing Partner]],CONCATENATE(Table[[#This Row],[Programme Partner]],"-",Table[[#This Row],[Implementing Partner]]),Table[[#This Row],[Programme Partner]]),"")</f>
        <v>UNICEF-NGOF</v>
      </c>
    </row>
    <row r="1955" spans="1:28" ht="14.4" customHeight="1">
      <c r="A1955" s="183">
        <v>2126</v>
      </c>
      <c r="B1955" s="224" t="s">
        <v>5234</v>
      </c>
      <c r="C1955" s="225" t="s">
        <v>5234</v>
      </c>
      <c r="D1955" s="226" t="s">
        <v>8343</v>
      </c>
      <c r="E1955" s="215" t="s">
        <v>27</v>
      </c>
      <c r="F1955" s="224" t="s">
        <v>8012</v>
      </c>
      <c r="G1955" t="s">
        <v>8359</v>
      </c>
      <c r="H1955" s="224" t="str">
        <f>IFERROR(VLOOKUP(Table[[#This Row],[Activity Details of Assistance]],WHAT!E:F,2,FALSE),"")</f>
        <v># of FSM Site</v>
      </c>
      <c r="I1955" s="224"/>
      <c r="J1955">
        <v>1</v>
      </c>
      <c r="K1955" t="s">
        <v>8280</v>
      </c>
      <c r="L1955" s="219" t="s">
        <v>13</v>
      </c>
      <c r="M1955" t="s">
        <v>14</v>
      </c>
      <c r="N1955" t="s">
        <v>309</v>
      </c>
      <c r="O1955" t="s">
        <v>1606</v>
      </c>
      <c r="P1955" t="s">
        <v>4678</v>
      </c>
      <c r="Q1955" s="236">
        <v>44681</v>
      </c>
      <c r="R1955" s="236">
        <v>44652</v>
      </c>
      <c r="S1955" t="s">
        <v>8452</v>
      </c>
      <c r="T1955" s="227"/>
      <c r="U1955" s="227"/>
      <c r="V1955" s="227"/>
      <c r="W1955" s="227"/>
      <c r="X1955"/>
      <c r="Y1955" t="s">
        <v>8414</v>
      </c>
      <c r="Z1955">
        <v>1708521596</v>
      </c>
      <c r="AA1955" t="s">
        <v>8415</v>
      </c>
      <c r="AB1955" s="233" t="str">
        <f>_xlfn.IFNA(IF(Table[[#This Row],[Programme Partner]]&lt;&gt;Table[[#This Row],[Implementing Partner]],CONCATENATE(Table[[#This Row],[Programme Partner]],"-",Table[[#This Row],[Implementing Partner]]),Table[[#This Row],[Programme Partner]]),"")</f>
        <v>SCI</v>
      </c>
    </row>
    <row r="1956" spans="1:28" ht="14.4" customHeight="1">
      <c r="A1956" s="183">
        <v>2127</v>
      </c>
      <c r="B1956" s="224" t="s">
        <v>5234</v>
      </c>
      <c r="C1956" s="225" t="s">
        <v>5234</v>
      </c>
      <c r="D1956" s="226" t="s">
        <v>8343</v>
      </c>
      <c r="E1956" s="215" t="s">
        <v>27</v>
      </c>
      <c r="F1956" s="224" t="s">
        <v>8012</v>
      </c>
      <c r="G1956" t="s">
        <v>8359</v>
      </c>
      <c r="H1956" s="224" t="str">
        <f>IFERROR(VLOOKUP(Table[[#This Row],[Activity Details of Assistance]],WHAT!E:F,2,FALSE),"")</f>
        <v># of FSM Site</v>
      </c>
      <c r="I1956" s="224"/>
      <c r="J1956">
        <v>1</v>
      </c>
      <c r="K1956" t="s">
        <v>8280</v>
      </c>
      <c r="L1956" s="219" t="s">
        <v>13</v>
      </c>
      <c r="M1956" t="s">
        <v>14</v>
      </c>
      <c r="N1956" t="s">
        <v>307</v>
      </c>
      <c r="O1956" t="s">
        <v>1599</v>
      </c>
      <c r="P1956" t="s">
        <v>4720</v>
      </c>
      <c r="Q1956" s="236">
        <v>44681</v>
      </c>
      <c r="R1956" s="236">
        <v>44652</v>
      </c>
      <c r="S1956" t="s">
        <v>8452</v>
      </c>
      <c r="T1956" s="227"/>
      <c r="U1956" s="227"/>
      <c r="V1956" s="227"/>
      <c r="W1956" s="227"/>
      <c r="X1956"/>
      <c r="Y1956" t="s">
        <v>8414</v>
      </c>
      <c r="Z1956">
        <v>1708521596</v>
      </c>
      <c r="AA1956" t="s">
        <v>8415</v>
      </c>
      <c r="AB1956" s="233" t="str">
        <f>_xlfn.IFNA(IF(Table[[#This Row],[Programme Partner]]&lt;&gt;Table[[#This Row],[Implementing Partner]],CONCATENATE(Table[[#This Row],[Programme Partner]],"-",Table[[#This Row],[Implementing Partner]]),Table[[#This Row],[Programme Partner]]),"")</f>
        <v>SCI</v>
      </c>
    </row>
    <row r="1957" spans="1:28" ht="14.4" customHeight="1">
      <c r="A1957" s="183">
        <v>2130</v>
      </c>
      <c r="B1957" s="224" t="s">
        <v>5275</v>
      </c>
      <c r="C1957" s="225" t="s">
        <v>5280</v>
      </c>
      <c r="D1957" s="226" t="s">
        <v>5275</v>
      </c>
      <c r="E1957" s="215" t="s">
        <v>27</v>
      </c>
      <c r="F1957" s="224" t="s">
        <v>8014</v>
      </c>
      <c r="G1957" s="195" t="s">
        <v>8361</v>
      </c>
      <c r="H1957" s="224" t="str">
        <f>IFERROR(VLOOKUP(Table[[#This Row],[Activity Details of Assistance]],WHAT!E:F,2,FALSE),"")</f>
        <v># of plant</v>
      </c>
      <c r="I1957" s="224"/>
      <c r="J1957">
        <v>2</v>
      </c>
      <c r="K1957" t="s">
        <v>8280</v>
      </c>
      <c r="L1957" s="219" t="s">
        <v>13</v>
      </c>
      <c r="M1957" t="s">
        <v>14</v>
      </c>
      <c r="N1957" t="s">
        <v>309</v>
      </c>
      <c r="O1957" t="s">
        <v>1606</v>
      </c>
      <c r="P1957" t="s">
        <v>6482</v>
      </c>
      <c r="Q1957" s="236">
        <v>44681</v>
      </c>
      <c r="R1957" s="236">
        <v>44682</v>
      </c>
      <c r="S1957" t="s">
        <v>8452</v>
      </c>
      <c r="T1957" s="227"/>
      <c r="U1957" s="227"/>
      <c r="V1957" s="227"/>
      <c r="W1957" s="227"/>
      <c r="X1957"/>
      <c r="Y1957" t="s">
        <v>8301</v>
      </c>
      <c r="Z1957">
        <v>1686793411</v>
      </c>
      <c r="AA1957" t="s">
        <v>8302</v>
      </c>
      <c r="AB1957" s="233" t="str">
        <f>_xlfn.IFNA(IF(Table[[#This Row],[Programme Partner]]&lt;&gt;Table[[#This Row],[Implementing Partner]],CONCATENATE(Table[[#This Row],[Programme Partner]],"-",Table[[#This Row],[Implementing Partner]]),Table[[#This Row],[Programme Partner]]),"")</f>
        <v>UNICEF-VERC</v>
      </c>
    </row>
    <row r="1958" spans="1:28" ht="14.4" customHeight="1">
      <c r="A1958" s="183">
        <v>2131</v>
      </c>
      <c r="B1958" s="224" t="s">
        <v>5275</v>
      </c>
      <c r="C1958" s="225" t="s">
        <v>5184</v>
      </c>
      <c r="D1958" s="226" t="s">
        <v>5275</v>
      </c>
      <c r="E1958" s="215" t="s">
        <v>27</v>
      </c>
      <c r="F1958" s="224" t="s">
        <v>8011</v>
      </c>
      <c r="G1958" s="195" t="s">
        <v>8584</v>
      </c>
      <c r="H1958" s="224" t="str">
        <f>IFERROR(VLOOKUP(Table[[#This Row],[Activity Details of Assistance]],WHAT!E:F,2,FALSE),"")</f>
        <v># of tube well</v>
      </c>
      <c r="I1958" s="224"/>
      <c r="J1958">
        <v>143</v>
      </c>
      <c r="K1958" t="s">
        <v>8280</v>
      </c>
      <c r="L1958" s="219" t="s">
        <v>13</v>
      </c>
      <c r="M1958" t="s">
        <v>14</v>
      </c>
      <c r="N1958" t="s">
        <v>309</v>
      </c>
      <c r="O1958" t="s">
        <v>1606</v>
      </c>
      <c r="P1958" t="s">
        <v>6481</v>
      </c>
      <c r="Q1958" s="236">
        <v>44681</v>
      </c>
      <c r="R1958" s="236">
        <v>44927</v>
      </c>
      <c r="S1958" t="s">
        <v>8452</v>
      </c>
      <c r="T1958" s="227"/>
      <c r="U1958" s="227"/>
      <c r="V1958" s="227"/>
      <c r="W1958" s="227"/>
      <c r="X1958"/>
      <c r="Y1958" t="s">
        <v>8518</v>
      </c>
      <c r="Z1958">
        <v>8801710000000</v>
      </c>
      <c r="AA1958" t="s">
        <v>8289</v>
      </c>
      <c r="AB1958" s="233" t="str">
        <f>_xlfn.IFNA(IF(Table[[#This Row],[Programme Partner]]&lt;&gt;Table[[#This Row],[Implementing Partner]],CONCATENATE(Table[[#This Row],[Programme Partner]],"-",Table[[#This Row],[Implementing Partner]]),Table[[#This Row],[Programme Partner]]),"")</f>
        <v>UNICEF-NGOF</v>
      </c>
    </row>
    <row r="1959" spans="1:28" ht="14.4" customHeight="1">
      <c r="A1959" s="183">
        <v>2132</v>
      </c>
      <c r="B1959" s="224" t="s">
        <v>5275</v>
      </c>
      <c r="C1959" s="225" t="s">
        <v>5184</v>
      </c>
      <c r="D1959" s="226" t="s">
        <v>5275</v>
      </c>
      <c r="E1959" s="215" t="s">
        <v>27</v>
      </c>
      <c r="F1959" s="224" t="s">
        <v>8011</v>
      </c>
      <c r="G1959" t="s">
        <v>8355</v>
      </c>
      <c r="H1959" s="224" t="str">
        <f>IFERROR(VLOOKUP(Table[[#This Row],[Activity Details of Assistance]],WHAT!E:F,2,FALSE),"")</f>
        <v># of water network</v>
      </c>
      <c r="I1959" s="224"/>
      <c r="J1959">
        <v>6</v>
      </c>
      <c r="K1959" t="s">
        <v>8280</v>
      </c>
      <c r="L1959" s="219" t="s">
        <v>13</v>
      </c>
      <c r="M1959" t="s">
        <v>14</v>
      </c>
      <c r="N1959" t="s">
        <v>309</v>
      </c>
      <c r="O1959" t="s">
        <v>1606</v>
      </c>
      <c r="P1959" t="s">
        <v>6481</v>
      </c>
      <c r="Q1959" s="236">
        <v>44681</v>
      </c>
      <c r="R1959" s="236">
        <v>44927</v>
      </c>
      <c r="S1959" t="s">
        <v>8452</v>
      </c>
      <c r="T1959" s="227"/>
      <c r="U1959" s="227"/>
      <c r="V1959" s="227"/>
      <c r="W1959" s="227"/>
      <c r="X1959"/>
      <c r="Y1959" t="s">
        <v>8518</v>
      </c>
      <c r="Z1959">
        <v>8801710000000</v>
      </c>
      <c r="AA1959" t="s">
        <v>8289</v>
      </c>
      <c r="AB1959" s="233" t="str">
        <f>_xlfn.IFNA(IF(Table[[#This Row],[Programme Partner]]&lt;&gt;Table[[#This Row],[Implementing Partner]],CONCATENATE(Table[[#This Row],[Programme Partner]],"-",Table[[#This Row],[Implementing Partner]]),Table[[#This Row],[Programme Partner]]),"")</f>
        <v>UNICEF-NGOF</v>
      </c>
    </row>
    <row r="1960" spans="1:28" ht="14.4" customHeight="1">
      <c r="A1960" s="183">
        <v>2133</v>
      </c>
      <c r="B1960" s="224" t="s">
        <v>5275</v>
      </c>
      <c r="C1960" s="225" t="s">
        <v>5184</v>
      </c>
      <c r="D1960" s="226" t="s">
        <v>5275</v>
      </c>
      <c r="E1960" s="215" t="s">
        <v>27</v>
      </c>
      <c r="F1960" s="224" t="s">
        <v>8011</v>
      </c>
      <c r="G1960" t="s">
        <v>8019</v>
      </c>
      <c r="H1960" s="224" t="str">
        <f>IFERROR(VLOOKUP(Table[[#This Row],[Activity Details of Assistance]],WHAT!E:F,2,FALSE),"")</f>
        <v>N/A</v>
      </c>
      <c r="I1960" s="224"/>
      <c r="J1960">
        <v>7</v>
      </c>
      <c r="K1960" t="s">
        <v>8280</v>
      </c>
      <c r="L1960" s="219" t="s">
        <v>13</v>
      </c>
      <c r="M1960" t="s">
        <v>14</v>
      </c>
      <c r="N1960" t="s">
        <v>309</v>
      </c>
      <c r="O1960" t="s">
        <v>1606</v>
      </c>
      <c r="P1960" t="s">
        <v>6481</v>
      </c>
      <c r="Q1960" s="236">
        <v>44681</v>
      </c>
      <c r="R1960" s="236">
        <v>44927</v>
      </c>
      <c r="S1960" t="s">
        <v>8452</v>
      </c>
      <c r="T1960" s="227"/>
      <c r="U1960" s="227"/>
      <c r="V1960" s="227"/>
      <c r="W1960" s="227"/>
      <c r="X1960" t="s">
        <v>8545</v>
      </c>
      <c r="Y1960" t="s">
        <v>8518</v>
      </c>
      <c r="Z1960">
        <v>8801710000000</v>
      </c>
      <c r="AA1960" t="s">
        <v>8289</v>
      </c>
      <c r="AB1960" s="233" t="str">
        <f>_xlfn.IFNA(IF(Table[[#This Row],[Programme Partner]]&lt;&gt;Table[[#This Row],[Implementing Partner]],CONCATENATE(Table[[#This Row],[Programme Partner]],"-",Table[[#This Row],[Implementing Partner]]),Table[[#This Row],[Programme Partner]]),"")</f>
        <v>UNICEF-NGOF</v>
      </c>
    </row>
    <row r="1961" spans="1:28" ht="14.4" customHeight="1">
      <c r="A1961" s="183">
        <v>2136</v>
      </c>
      <c r="B1961" s="224" t="s">
        <v>4993</v>
      </c>
      <c r="C1961" s="225" t="s">
        <v>4993</v>
      </c>
      <c r="D1961" s="226" t="s">
        <v>6032</v>
      </c>
      <c r="E1961" s="215" t="s">
        <v>27</v>
      </c>
      <c r="F1961" s="224" t="s">
        <v>8012</v>
      </c>
      <c r="G1961" s="195" t="s">
        <v>8359</v>
      </c>
      <c r="H1961" s="224" t="str">
        <f>IFERROR(VLOOKUP(Table[[#This Row],[Activity Details of Assistance]],WHAT!E:F,2,FALSE),"")</f>
        <v># of FSM Site</v>
      </c>
      <c r="I1961" s="224"/>
      <c r="J1961">
        <v>5</v>
      </c>
      <c r="K1961" t="s">
        <v>8280</v>
      </c>
      <c r="L1961" s="219" t="s">
        <v>13</v>
      </c>
      <c r="M1961" t="s">
        <v>14</v>
      </c>
      <c r="N1961" t="s">
        <v>309</v>
      </c>
      <c r="O1961" t="s">
        <v>1607</v>
      </c>
      <c r="P1961" t="s">
        <v>4710</v>
      </c>
      <c r="Q1961" s="236">
        <v>44681</v>
      </c>
      <c r="R1961" s="236">
        <v>44805</v>
      </c>
      <c r="S1961" t="s">
        <v>8452</v>
      </c>
      <c r="T1961" s="227"/>
      <c r="U1961" s="227"/>
      <c r="V1961" s="227"/>
      <c r="W1961" s="227"/>
      <c r="X1961"/>
      <c r="Y1961" t="s">
        <v>8532</v>
      </c>
      <c r="Z1961">
        <v>1886245011</v>
      </c>
      <c r="AA1961" t="s">
        <v>8533</v>
      </c>
      <c r="AB1961" s="233" t="str">
        <f>_xlfn.IFNA(IF(Table[[#This Row],[Programme Partner]]&lt;&gt;Table[[#This Row],[Implementing Partner]],CONCATENATE(Table[[#This Row],[Programme Partner]],"-",Table[[#This Row],[Implementing Partner]]),Table[[#This Row],[Programme Partner]]),"")</f>
        <v>ACF</v>
      </c>
    </row>
    <row r="1962" spans="1:28" ht="14.4" customHeight="1">
      <c r="A1962" s="183">
        <v>2137</v>
      </c>
      <c r="B1962" s="224" t="s">
        <v>5275</v>
      </c>
      <c r="C1962" s="225" t="s">
        <v>5300</v>
      </c>
      <c r="D1962" s="226" t="s">
        <v>5275</v>
      </c>
      <c r="E1962" s="215" t="s">
        <v>27</v>
      </c>
      <c r="F1962" s="224" t="s">
        <v>8012</v>
      </c>
      <c r="G1962" s="195" t="s">
        <v>8359</v>
      </c>
      <c r="H1962" s="224" t="str">
        <f>IFERROR(VLOOKUP(Table[[#This Row],[Activity Details of Assistance]],WHAT!E:F,2,FALSE),"")</f>
        <v># of FSM Site</v>
      </c>
      <c r="I1962" s="224"/>
      <c r="J1962">
        <v>8</v>
      </c>
      <c r="K1962" t="s">
        <v>8280</v>
      </c>
      <c r="L1962" s="219" t="s">
        <v>13</v>
      </c>
      <c r="M1962" t="s">
        <v>14</v>
      </c>
      <c r="N1962" t="s">
        <v>309</v>
      </c>
      <c r="O1962" t="s">
        <v>1606</v>
      </c>
      <c r="P1962" t="s">
        <v>6475</v>
      </c>
      <c r="Q1962" s="236">
        <v>44681</v>
      </c>
      <c r="R1962" s="236">
        <v>45017</v>
      </c>
      <c r="S1962" t="s">
        <v>8452</v>
      </c>
      <c r="T1962" s="227"/>
      <c r="U1962" s="227"/>
      <c r="V1962" s="227"/>
      <c r="W1962" s="227"/>
      <c r="X1962"/>
      <c r="Y1962" t="s">
        <v>8310</v>
      </c>
      <c r="Z1962">
        <v>1679210106</v>
      </c>
      <c r="AA1962" t="s">
        <v>8311</v>
      </c>
      <c r="AB1962" s="233" t="str">
        <f>_xlfn.IFNA(IF(Table[[#This Row],[Programme Partner]]&lt;&gt;Table[[#This Row],[Implementing Partner]],CONCATENATE(Table[[#This Row],[Programme Partner]],"-",Table[[#This Row],[Implementing Partner]]),Table[[#This Row],[Programme Partner]]),"")</f>
        <v>UNICEF-WVI</v>
      </c>
    </row>
    <row r="1963" spans="1:28" ht="14.4" customHeight="1">
      <c r="A1963" s="183">
        <v>2138</v>
      </c>
      <c r="B1963" s="224" t="s">
        <v>5275</v>
      </c>
      <c r="C1963" s="225" t="s">
        <v>5280</v>
      </c>
      <c r="D1963" s="226" t="s">
        <v>5275</v>
      </c>
      <c r="E1963" s="215" t="s">
        <v>27</v>
      </c>
      <c r="F1963" s="224" t="s">
        <v>8012</v>
      </c>
      <c r="G1963" s="195" t="s">
        <v>8373</v>
      </c>
      <c r="H1963" s="224" t="str">
        <f>IFERROR(VLOOKUP(Table[[#This Row],[Activity Details of Assistance]],WHAT!E:F,2,FALSE),"")</f>
        <v xml:space="preserve"># of door </v>
      </c>
      <c r="I1963" s="224"/>
      <c r="J1963">
        <v>36</v>
      </c>
      <c r="K1963" t="s">
        <v>8280</v>
      </c>
      <c r="L1963" s="219" t="s">
        <v>13</v>
      </c>
      <c r="M1963" t="s">
        <v>14</v>
      </c>
      <c r="N1963" t="s">
        <v>309</v>
      </c>
      <c r="O1963" t="s">
        <v>1606</v>
      </c>
      <c r="P1963" t="s">
        <v>6482</v>
      </c>
      <c r="Q1963" s="236">
        <v>44681</v>
      </c>
      <c r="R1963" s="236">
        <v>44682</v>
      </c>
      <c r="S1963" t="s">
        <v>8452</v>
      </c>
      <c r="T1963" s="227"/>
      <c r="U1963" s="227"/>
      <c r="V1963" s="227"/>
      <c r="W1963" s="227"/>
      <c r="X1963"/>
      <c r="Y1963" t="s">
        <v>8301</v>
      </c>
      <c r="Z1963">
        <v>1686793411</v>
      </c>
      <c r="AA1963" t="s">
        <v>8302</v>
      </c>
      <c r="AB1963" s="233" t="str">
        <f>_xlfn.IFNA(IF(Table[[#This Row],[Programme Partner]]&lt;&gt;Table[[#This Row],[Implementing Partner]],CONCATENATE(Table[[#This Row],[Programme Partner]],"-",Table[[#This Row],[Implementing Partner]]),Table[[#This Row],[Programme Partner]]),"")</f>
        <v>UNICEF-VERC</v>
      </c>
    </row>
    <row r="1964" spans="1:28" ht="14.4" customHeight="1">
      <c r="A1964" s="183">
        <v>2139</v>
      </c>
      <c r="B1964" s="224" t="s">
        <v>5148</v>
      </c>
      <c r="C1964" s="225" t="s">
        <v>5238</v>
      </c>
      <c r="D1964" s="197" t="s">
        <v>8514</v>
      </c>
      <c r="E1964" s="215" t="s">
        <v>27</v>
      </c>
      <c r="F1964" s="224" t="s">
        <v>8012</v>
      </c>
      <c r="G1964" s="195" t="s">
        <v>8367</v>
      </c>
      <c r="H1964" s="224" t="str">
        <f>IFERROR(VLOOKUP(Table[[#This Row],[Activity Details of Assistance]],WHAT!E:F,2,FALSE),"")</f>
        <v># of door</v>
      </c>
      <c r="I1964" s="224"/>
      <c r="J1964">
        <v>1</v>
      </c>
      <c r="K1964" t="s">
        <v>8280</v>
      </c>
      <c r="L1964" s="219" t="s">
        <v>13</v>
      </c>
      <c r="M1964" t="s">
        <v>14</v>
      </c>
      <c r="N1964" t="s">
        <v>309</v>
      </c>
      <c r="O1964" t="s">
        <v>1606</v>
      </c>
      <c r="P1964" t="s">
        <v>6479</v>
      </c>
      <c r="Q1964" s="236">
        <v>44681</v>
      </c>
      <c r="R1964" s="236">
        <v>44896</v>
      </c>
      <c r="S1964" t="s">
        <v>8452</v>
      </c>
      <c r="T1964" s="227"/>
      <c r="U1964" s="227"/>
      <c r="V1964" s="227"/>
      <c r="W1964" s="227"/>
      <c r="X1964"/>
      <c r="Y1964" t="s">
        <v>8335</v>
      </c>
      <c r="Z1964">
        <v>1840742077</v>
      </c>
      <c r="AA1964" t="s">
        <v>8336</v>
      </c>
      <c r="AB1964" s="233" t="str">
        <f>_xlfn.IFNA(IF(Table[[#This Row],[Programme Partner]]&lt;&gt;Table[[#This Row],[Implementing Partner]],CONCATENATE(Table[[#This Row],[Programme Partner]],"-",Table[[#This Row],[Implementing Partner]]),Table[[#This Row],[Programme Partner]]),"")</f>
        <v>IOM-SHED</v>
      </c>
    </row>
    <row r="1965" spans="1:28" ht="14.4" customHeight="1">
      <c r="A1965" s="183">
        <v>2140</v>
      </c>
      <c r="B1965" s="224" t="s">
        <v>5275</v>
      </c>
      <c r="C1965" s="225" t="s">
        <v>5184</v>
      </c>
      <c r="D1965" s="226" t="s">
        <v>5275</v>
      </c>
      <c r="E1965" s="215" t="s">
        <v>27</v>
      </c>
      <c r="F1965" s="224" t="s">
        <v>8013</v>
      </c>
      <c r="G1965" s="195" t="s">
        <v>8314</v>
      </c>
      <c r="H1965" s="224" t="str">
        <f>IFERROR(VLOOKUP(Table[[#This Row],[Activity Details of Assistance]],WHAT!E:F,2,FALSE),"")</f>
        <v># of HP sessions at HH level</v>
      </c>
      <c r="I1965" s="224"/>
      <c r="J1965">
        <v>4551</v>
      </c>
      <c r="K1965" t="s">
        <v>8280</v>
      </c>
      <c r="L1965" s="219" t="s">
        <v>13</v>
      </c>
      <c r="M1965" t="s">
        <v>14</v>
      </c>
      <c r="N1965" t="s">
        <v>309</v>
      </c>
      <c r="O1965" t="s">
        <v>1606</v>
      </c>
      <c r="P1965" t="s">
        <v>6481</v>
      </c>
      <c r="Q1965" s="236">
        <v>44681</v>
      </c>
      <c r="R1965" s="236">
        <v>44927</v>
      </c>
      <c r="S1965" t="s">
        <v>8452</v>
      </c>
      <c r="T1965" s="227"/>
      <c r="U1965" s="227"/>
      <c r="V1965" s="227"/>
      <c r="W1965" s="227"/>
      <c r="X1965"/>
      <c r="Y1965" t="s">
        <v>8518</v>
      </c>
      <c r="Z1965">
        <v>8801710000000</v>
      </c>
      <c r="AA1965" t="s">
        <v>8289</v>
      </c>
      <c r="AB1965" s="233" t="str">
        <f>_xlfn.IFNA(IF(Table[[#This Row],[Programme Partner]]&lt;&gt;Table[[#This Row],[Implementing Partner]],CONCATENATE(Table[[#This Row],[Programme Partner]],"-",Table[[#This Row],[Implementing Partner]]),Table[[#This Row],[Programme Partner]]),"")</f>
        <v>UNICEF-NGOF</v>
      </c>
    </row>
    <row r="1966" spans="1:28" ht="14.4" customHeight="1">
      <c r="A1966" s="183">
        <v>2141</v>
      </c>
      <c r="B1966" s="224" t="s">
        <v>5275</v>
      </c>
      <c r="C1966" s="225" t="s">
        <v>5184</v>
      </c>
      <c r="D1966" s="226" t="s">
        <v>5275</v>
      </c>
      <c r="E1966" s="215" t="s">
        <v>27</v>
      </c>
      <c r="F1966" s="224" t="s">
        <v>8013</v>
      </c>
      <c r="G1966" t="s">
        <v>8315</v>
      </c>
      <c r="H1966" s="224" t="str">
        <f>IFERROR(VLOOKUP(Table[[#This Row],[Activity Details of Assistance]],WHAT!E:F,2,FALSE),"")</f>
        <v># of handwashing station</v>
      </c>
      <c r="I1966" s="224"/>
      <c r="J1966">
        <v>50</v>
      </c>
      <c r="K1966" t="s">
        <v>8280</v>
      </c>
      <c r="L1966" s="219" t="s">
        <v>13</v>
      </c>
      <c r="M1966" t="s">
        <v>14</v>
      </c>
      <c r="N1966" t="s">
        <v>309</v>
      </c>
      <c r="O1966" t="s">
        <v>1606</v>
      </c>
      <c r="P1966" t="s">
        <v>6481</v>
      </c>
      <c r="Q1966" s="236">
        <v>44681</v>
      </c>
      <c r="R1966" s="236">
        <v>44927</v>
      </c>
      <c r="S1966" t="s">
        <v>8452</v>
      </c>
      <c r="T1966" s="227"/>
      <c r="U1966" s="227"/>
      <c r="V1966" s="227"/>
      <c r="W1966" s="227"/>
      <c r="X1966"/>
      <c r="Y1966" t="s">
        <v>8518</v>
      </c>
      <c r="Z1966">
        <v>8801710000000</v>
      </c>
      <c r="AA1966" t="s">
        <v>8289</v>
      </c>
      <c r="AB1966" s="233" t="str">
        <f>_xlfn.IFNA(IF(Table[[#This Row],[Programme Partner]]&lt;&gt;Table[[#This Row],[Implementing Partner]],CONCATENATE(Table[[#This Row],[Programme Partner]],"-",Table[[#This Row],[Implementing Partner]]),Table[[#This Row],[Programme Partner]]),"")</f>
        <v>UNICEF-NGOF</v>
      </c>
    </row>
    <row r="1967" spans="1:28" ht="14.4" customHeight="1">
      <c r="A1967" s="183">
        <v>2142</v>
      </c>
      <c r="B1967" s="224" t="s">
        <v>5275</v>
      </c>
      <c r="C1967" s="225" t="s">
        <v>5184</v>
      </c>
      <c r="D1967" s="226" t="s">
        <v>5275</v>
      </c>
      <c r="E1967" s="215" t="s">
        <v>27</v>
      </c>
      <c r="F1967" s="224" t="s">
        <v>8013</v>
      </c>
      <c r="G1967" t="s">
        <v>8019</v>
      </c>
      <c r="H1967" s="224" t="str">
        <f>IFERROR(VLOOKUP(Table[[#This Row],[Activity Details of Assistance]],WHAT!E:F,2,FALSE),"")</f>
        <v>N/A</v>
      </c>
      <c r="I1967" s="224"/>
      <c r="J1967">
        <v>381</v>
      </c>
      <c r="K1967" t="s">
        <v>8280</v>
      </c>
      <c r="L1967" s="219" t="s">
        <v>13</v>
      </c>
      <c r="M1967" t="s">
        <v>14</v>
      </c>
      <c r="N1967" t="s">
        <v>309</v>
      </c>
      <c r="O1967" t="s">
        <v>1606</v>
      </c>
      <c r="P1967" t="s">
        <v>6481</v>
      </c>
      <c r="Q1967" s="236">
        <v>44681</v>
      </c>
      <c r="R1967" s="236">
        <v>44927</v>
      </c>
      <c r="S1967" t="s">
        <v>8452</v>
      </c>
      <c r="T1967" s="227"/>
      <c r="U1967" s="227"/>
      <c r="V1967" s="227"/>
      <c r="W1967" s="227"/>
      <c r="X1967" t="s">
        <v>8547</v>
      </c>
      <c r="Y1967" t="s">
        <v>8518</v>
      </c>
      <c r="Z1967">
        <v>8801710000000</v>
      </c>
      <c r="AA1967" t="s">
        <v>8289</v>
      </c>
      <c r="AB1967" s="233" t="str">
        <f>_xlfn.IFNA(IF(Table[[#This Row],[Programme Partner]]&lt;&gt;Table[[#This Row],[Implementing Partner]],CONCATENATE(Table[[#This Row],[Programme Partner]],"-",Table[[#This Row],[Implementing Partner]]),Table[[#This Row],[Programme Partner]]),"")</f>
        <v>UNICEF-NGOF</v>
      </c>
    </row>
    <row r="1968" spans="1:28" ht="14.4" customHeight="1">
      <c r="A1968" s="183">
        <v>2143</v>
      </c>
      <c r="B1968" s="224" t="s">
        <v>5275</v>
      </c>
      <c r="C1968" s="225" t="s">
        <v>5184</v>
      </c>
      <c r="D1968" s="226" t="s">
        <v>5275</v>
      </c>
      <c r="E1968" s="215" t="s">
        <v>27</v>
      </c>
      <c r="F1968" s="224" t="s">
        <v>8014</v>
      </c>
      <c r="G1968" t="s">
        <v>8361</v>
      </c>
      <c r="H1968" s="224" t="str">
        <f>IFERROR(VLOOKUP(Table[[#This Row],[Activity Details of Assistance]],WHAT!E:F,2,FALSE),"")</f>
        <v># of plant</v>
      </c>
      <c r="I1968" s="224"/>
      <c r="J1968">
        <v>5</v>
      </c>
      <c r="K1968" t="s">
        <v>8280</v>
      </c>
      <c r="L1968" s="219" t="s">
        <v>13</v>
      </c>
      <c r="M1968" t="s">
        <v>14</v>
      </c>
      <c r="N1968" t="s">
        <v>309</v>
      </c>
      <c r="O1968" t="s">
        <v>1606</v>
      </c>
      <c r="P1968" t="s">
        <v>6481</v>
      </c>
      <c r="Q1968" s="236">
        <v>44681</v>
      </c>
      <c r="R1968" s="236">
        <v>44927</v>
      </c>
      <c r="S1968" t="s">
        <v>8452</v>
      </c>
      <c r="T1968" s="227"/>
      <c r="U1968" s="227"/>
      <c r="V1968" s="227"/>
      <c r="W1968" s="227"/>
      <c r="X1968"/>
      <c r="Y1968" t="s">
        <v>8518</v>
      </c>
      <c r="Z1968">
        <v>8801710000000</v>
      </c>
      <c r="AA1968" t="s">
        <v>8289</v>
      </c>
      <c r="AB1968" s="233" t="str">
        <f>_xlfn.IFNA(IF(Table[[#This Row],[Programme Partner]]&lt;&gt;Table[[#This Row],[Implementing Partner]],CONCATENATE(Table[[#This Row],[Programme Partner]],"-",Table[[#This Row],[Implementing Partner]]),Table[[#This Row],[Programme Partner]]),"")</f>
        <v>UNICEF-NGOF</v>
      </c>
    </row>
    <row r="1969" spans="1:28" ht="14.4" customHeight="1">
      <c r="A1969" s="183">
        <v>2144</v>
      </c>
      <c r="B1969" s="224" t="s">
        <v>5275</v>
      </c>
      <c r="C1969" s="225" t="s">
        <v>5184</v>
      </c>
      <c r="D1969" s="226" t="s">
        <v>5275</v>
      </c>
      <c r="E1969" s="215" t="s">
        <v>27</v>
      </c>
      <c r="F1969" s="224" t="s">
        <v>8014</v>
      </c>
      <c r="G1969" t="s">
        <v>8019</v>
      </c>
      <c r="H1969" s="224" t="str">
        <f>IFERROR(VLOOKUP(Table[[#This Row],[Activity Details of Assistance]],WHAT!E:F,2,FALSE),"")</f>
        <v>N/A</v>
      </c>
      <c r="I1969" s="224"/>
      <c r="J1969">
        <v>4172</v>
      </c>
      <c r="K1969" t="s">
        <v>8280</v>
      </c>
      <c r="L1969" s="219" t="s">
        <v>13</v>
      </c>
      <c r="M1969" t="s">
        <v>14</v>
      </c>
      <c r="N1969" t="s">
        <v>309</v>
      </c>
      <c r="O1969" t="s">
        <v>1606</v>
      </c>
      <c r="P1969" t="s">
        <v>6481</v>
      </c>
      <c r="Q1969" s="236">
        <v>44681</v>
      </c>
      <c r="R1969" s="236">
        <v>44927</v>
      </c>
      <c r="S1969" t="s">
        <v>8452</v>
      </c>
      <c r="T1969" s="227"/>
      <c r="U1969" s="227"/>
      <c r="V1969" s="227"/>
      <c r="W1969" s="227"/>
      <c r="X1969" t="s">
        <v>8505</v>
      </c>
      <c r="Y1969" t="s">
        <v>8518</v>
      </c>
      <c r="Z1969">
        <v>8801710000000</v>
      </c>
      <c r="AA1969" t="s">
        <v>8289</v>
      </c>
      <c r="AB1969" s="233" t="str">
        <f>_xlfn.IFNA(IF(Table[[#This Row],[Programme Partner]]&lt;&gt;Table[[#This Row],[Implementing Partner]],CONCATENATE(Table[[#This Row],[Programme Partner]],"-",Table[[#This Row],[Implementing Partner]]),Table[[#This Row],[Programme Partner]]),"")</f>
        <v>UNICEF-NGOF</v>
      </c>
    </row>
    <row r="1970" spans="1:28" ht="14.4" customHeight="1">
      <c r="A1970" s="183">
        <v>2145</v>
      </c>
      <c r="B1970" s="224" t="s">
        <v>5275</v>
      </c>
      <c r="C1970" s="225" t="s">
        <v>5280</v>
      </c>
      <c r="D1970" s="226" t="s">
        <v>5275</v>
      </c>
      <c r="E1970" s="215" t="s">
        <v>27</v>
      </c>
      <c r="F1970" s="224" t="s">
        <v>8012</v>
      </c>
      <c r="G1970" t="s">
        <v>8367</v>
      </c>
      <c r="H1970" s="224" t="str">
        <f>IFERROR(VLOOKUP(Table[[#This Row],[Activity Details of Assistance]],WHAT!E:F,2,FALSE),"")</f>
        <v># of door</v>
      </c>
      <c r="I1970" s="224"/>
      <c r="J1970">
        <v>33</v>
      </c>
      <c r="K1970" t="s">
        <v>8280</v>
      </c>
      <c r="L1970" s="219" t="s">
        <v>13</v>
      </c>
      <c r="M1970" t="s">
        <v>14</v>
      </c>
      <c r="N1970" t="s">
        <v>309</v>
      </c>
      <c r="O1970" t="s">
        <v>1606</v>
      </c>
      <c r="P1970" t="s">
        <v>6482</v>
      </c>
      <c r="Q1970" s="236">
        <v>44681</v>
      </c>
      <c r="R1970" s="236">
        <v>44682</v>
      </c>
      <c r="S1970" t="s">
        <v>8452</v>
      </c>
      <c r="T1970" s="227"/>
      <c r="U1970" s="227"/>
      <c r="V1970" s="227"/>
      <c r="W1970" s="227"/>
      <c r="X1970"/>
      <c r="Y1970" t="s">
        <v>8301</v>
      </c>
      <c r="Z1970">
        <v>1686793411</v>
      </c>
      <c r="AA1970" t="s">
        <v>8302</v>
      </c>
      <c r="AB1970" s="233" t="str">
        <f>_xlfn.IFNA(IF(Table[[#This Row],[Programme Partner]]&lt;&gt;Table[[#This Row],[Implementing Partner]],CONCATENATE(Table[[#This Row],[Programme Partner]],"-",Table[[#This Row],[Implementing Partner]]),Table[[#This Row],[Programme Partner]]),"")</f>
        <v>UNICEF-VERC</v>
      </c>
    </row>
    <row r="1971" spans="1:28" ht="14.4" customHeight="1">
      <c r="A1971" s="183">
        <v>2146</v>
      </c>
      <c r="B1971" s="224" t="s">
        <v>5275</v>
      </c>
      <c r="C1971" s="225" t="s">
        <v>5184</v>
      </c>
      <c r="D1971" s="197" t="s">
        <v>5275</v>
      </c>
      <c r="E1971" s="215" t="s">
        <v>27</v>
      </c>
      <c r="F1971" s="224" t="s">
        <v>8012</v>
      </c>
      <c r="G1971" s="195" t="s">
        <v>8367</v>
      </c>
      <c r="H1971" s="224" t="str">
        <f>IFERROR(VLOOKUP(Table[[#This Row],[Activity Details of Assistance]],WHAT!E:F,2,FALSE),"")</f>
        <v># of door</v>
      </c>
      <c r="I1971" s="224"/>
      <c r="J1971">
        <v>1</v>
      </c>
      <c r="K1971" t="s">
        <v>8280</v>
      </c>
      <c r="L1971" s="219" t="s">
        <v>13</v>
      </c>
      <c r="M1971" t="s">
        <v>14</v>
      </c>
      <c r="N1971" t="s">
        <v>309</v>
      </c>
      <c r="O1971" t="s">
        <v>1606</v>
      </c>
      <c r="P1971" t="s">
        <v>5887</v>
      </c>
      <c r="Q1971" s="236">
        <v>44681</v>
      </c>
      <c r="R1971" s="236">
        <v>44927</v>
      </c>
      <c r="S1971" t="s">
        <v>8452</v>
      </c>
      <c r="T1971" s="227"/>
      <c r="U1971" s="227"/>
      <c r="V1971" s="227"/>
      <c r="W1971" s="227"/>
      <c r="X1971"/>
      <c r="Y1971" t="s">
        <v>8518</v>
      </c>
      <c r="Z1971">
        <v>8801710000000</v>
      </c>
      <c r="AA1971" t="s">
        <v>8289</v>
      </c>
      <c r="AB1971" s="233" t="str">
        <f>_xlfn.IFNA(IF(Table[[#This Row],[Programme Partner]]&lt;&gt;Table[[#This Row],[Implementing Partner]],CONCATENATE(Table[[#This Row],[Programme Partner]],"-",Table[[#This Row],[Implementing Partner]]),Table[[#This Row],[Programme Partner]]),"")</f>
        <v>UNICEF-NGOF</v>
      </c>
    </row>
    <row r="1972" spans="1:28" ht="14.4" customHeight="1">
      <c r="A1972" s="183">
        <v>2147</v>
      </c>
      <c r="B1972" t="s">
        <v>5035</v>
      </c>
      <c r="C1972" s="225" t="s">
        <v>5087</v>
      </c>
      <c r="D1972" s="197" t="s">
        <v>8347</v>
      </c>
      <c r="E1972" s="215" t="s">
        <v>27</v>
      </c>
      <c r="F1972" s="224" t="s">
        <v>8012</v>
      </c>
      <c r="G1972" s="195" t="s">
        <v>8357</v>
      </c>
      <c r="H1972" s="224" t="str">
        <f>IFERROR(VLOOKUP(Table[[#This Row],[Activity Details of Assistance]],WHAT!E:F,2,FALSE),"")</f>
        <v># of door</v>
      </c>
      <c r="I1972" s="224"/>
      <c r="J1972">
        <v>199</v>
      </c>
      <c r="K1972" t="s">
        <v>8280</v>
      </c>
      <c r="L1972" s="219" t="s">
        <v>13</v>
      </c>
      <c r="M1972" t="s">
        <v>14</v>
      </c>
      <c r="N1972" t="s">
        <v>309</v>
      </c>
      <c r="O1972" t="s">
        <v>1606</v>
      </c>
      <c r="P1972" t="s">
        <v>4662</v>
      </c>
      <c r="Q1972" s="236">
        <v>44681</v>
      </c>
      <c r="R1972" s="236">
        <v>44743</v>
      </c>
      <c r="S1972" t="s">
        <v>8452</v>
      </c>
      <c r="T1972" s="227"/>
      <c r="U1972" s="227"/>
      <c r="V1972" s="227"/>
      <c r="W1972" s="227"/>
      <c r="X1972"/>
      <c r="Y1972" t="s">
        <v>8467</v>
      </c>
      <c r="Z1972">
        <v>1714495950</v>
      </c>
      <c r="AA1972" t="s">
        <v>8468</v>
      </c>
      <c r="AB1972" s="233" t="str">
        <f>_xlfn.IFNA(IF(Table[[#This Row],[Programme Partner]]&lt;&gt;Table[[#This Row],[Implementing Partner]],CONCATENATE(Table[[#This Row],[Programme Partner]],"-",Table[[#This Row],[Implementing Partner]]),Table[[#This Row],[Programme Partner]]),"")</f>
        <v>CA-DSK</v>
      </c>
    </row>
    <row r="1973" spans="1:28" ht="14.4" customHeight="1">
      <c r="A1973" s="183">
        <v>2148</v>
      </c>
      <c r="B1973" s="224" t="s">
        <v>5039</v>
      </c>
      <c r="C1973" s="225" t="s">
        <v>5039</v>
      </c>
      <c r="D1973" s="226" t="s">
        <v>5275</v>
      </c>
      <c r="E1973" s="215" t="s">
        <v>27</v>
      </c>
      <c r="F1973" s="224" t="s">
        <v>8012</v>
      </c>
      <c r="G1973" s="195" t="s">
        <v>8357</v>
      </c>
      <c r="H1973" s="224" t="str">
        <f>IFERROR(VLOOKUP(Table[[#This Row],[Activity Details of Assistance]],WHAT!E:F,2,FALSE),"")</f>
        <v># of door</v>
      </c>
      <c r="I1973" s="224"/>
      <c r="J1973">
        <v>1195</v>
      </c>
      <c r="K1973" t="s">
        <v>8280</v>
      </c>
      <c r="L1973" s="219" t="s">
        <v>13</v>
      </c>
      <c r="M1973" t="s">
        <v>14</v>
      </c>
      <c r="N1973" t="s">
        <v>309</v>
      </c>
      <c r="O1973" t="s">
        <v>1606</v>
      </c>
      <c r="P1973" t="s">
        <v>4662</v>
      </c>
      <c r="Q1973" s="236">
        <v>44681</v>
      </c>
      <c r="R1973" s="236">
        <v>44958</v>
      </c>
      <c r="S1973" t="s">
        <v>8452</v>
      </c>
      <c r="T1973" s="227"/>
      <c r="U1973" s="227"/>
      <c r="V1973" s="227"/>
      <c r="W1973" s="227"/>
      <c r="X1973"/>
      <c r="Y1973" t="s">
        <v>8521</v>
      </c>
      <c r="Z1973">
        <v>1777773726</v>
      </c>
      <c r="AA1973" t="s">
        <v>8522</v>
      </c>
      <c r="AB1973" s="233" t="str">
        <f>_xlfn.IFNA(IF(Table[[#This Row],[Programme Partner]]&lt;&gt;Table[[#This Row],[Implementing Partner]],CONCATENATE(Table[[#This Row],[Programme Partner]],"-",Table[[#This Row],[Implementing Partner]]),Table[[#This Row],[Programme Partner]]),"")</f>
        <v>CARE</v>
      </c>
    </row>
    <row r="1974" spans="1:28" ht="14.4" customHeight="1">
      <c r="A1974" s="183">
        <v>2149</v>
      </c>
      <c r="B1974" s="224" t="s">
        <v>5039</v>
      </c>
      <c r="C1974" s="225" t="s">
        <v>5039</v>
      </c>
      <c r="D1974" s="226" t="s">
        <v>5275</v>
      </c>
      <c r="E1974" s="215" t="s">
        <v>27</v>
      </c>
      <c r="F1974" s="224" t="s">
        <v>8012</v>
      </c>
      <c r="G1974" s="195" t="s">
        <v>8357</v>
      </c>
      <c r="H1974" s="224" t="str">
        <f>IFERROR(VLOOKUP(Table[[#This Row],[Activity Details of Assistance]],WHAT!E:F,2,FALSE),"")</f>
        <v># of door</v>
      </c>
      <c r="I1974" s="224"/>
      <c r="J1974">
        <v>1195</v>
      </c>
      <c r="K1974" t="s">
        <v>8280</v>
      </c>
      <c r="L1974" s="219" t="s">
        <v>13</v>
      </c>
      <c r="M1974" t="s">
        <v>14</v>
      </c>
      <c r="N1974" t="s">
        <v>309</v>
      </c>
      <c r="O1974" t="s">
        <v>1606</v>
      </c>
      <c r="P1974" t="s">
        <v>4665</v>
      </c>
      <c r="Q1974" s="236">
        <v>44681</v>
      </c>
      <c r="R1974" s="236">
        <v>44958</v>
      </c>
      <c r="S1974" t="s">
        <v>8452</v>
      </c>
      <c r="T1974" s="227"/>
      <c r="U1974" s="227"/>
      <c r="V1974" s="227"/>
      <c r="W1974" s="227"/>
      <c r="X1974"/>
      <c r="Y1974" t="s">
        <v>8521</v>
      </c>
      <c r="Z1974">
        <v>1777773726</v>
      </c>
      <c r="AA1974" t="s">
        <v>8522</v>
      </c>
      <c r="AB1974" s="233" t="str">
        <f>_xlfn.IFNA(IF(Table[[#This Row],[Programme Partner]]&lt;&gt;Table[[#This Row],[Implementing Partner]],CONCATENATE(Table[[#This Row],[Programme Partner]],"-",Table[[#This Row],[Implementing Partner]]),Table[[#This Row],[Programme Partner]]),"")</f>
        <v>CARE</v>
      </c>
    </row>
    <row r="1975" spans="1:28" ht="14.4" customHeight="1">
      <c r="A1975" s="183">
        <v>2150</v>
      </c>
      <c r="B1975" s="224" t="s">
        <v>5148</v>
      </c>
      <c r="C1975" s="225" t="s">
        <v>5238</v>
      </c>
      <c r="D1975" s="226" t="s">
        <v>8324</v>
      </c>
      <c r="E1975" s="215" t="s">
        <v>27</v>
      </c>
      <c r="F1975" s="224" t="s">
        <v>8012</v>
      </c>
      <c r="G1975" t="s">
        <v>8357</v>
      </c>
      <c r="H1975" s="224" t="str">
        <f>IFERROR(VLOOKUP(Table[[#This Row],[Activity Details of Assistance]],WHAT!E:F,2,FALSE),"")</f>
        <v># of door</v>
      </c>
      <c r="I1975" s="224"/>
      <c r="J1975">
        <v>181</v>
      </c>
      <c r="K1975" t="s">
        <v>8280</v>
      </c>
      <c r="L1975" s="219" t="s">
        <v>13</v>
      </c>
      <c r="M1975" t="s">
        <v>14</v>
      </c>
      <c r="N1975" t="s">
        <v>309</v>
      </c>
      <c r="O1975" t="s">
        <v>1606</v>
      </c>
      <c r="P1975" t="s">
        <v>4656</v>
      </c>
      <c r="Q1975" s="236">
        <v>44681</v>
      </c>
      <c r="R1975" s="236">
        <v>44805</v>
      </c>
      <c r="S1975" t="s">
        <v>8452</v>
      </c>
      <c r="T1975" s="227"/>
      <c r="U1975" s="227"/>
      <c r="V1975" s="227"/>
      <c r="W1975" s="227"/>
      <c r="X1975"/>
      <c r="Y1975" t="s">
        <v>8335</v>
      </c>
      <c r="Z1975">
        <v>1840742077</v>
      </c>
      <c r="AA1975" t="s">
        <v>8336</v>
      </c>
      <c r="AB1975" s="233" t="str">
        <f>_xlfn.IFNA(IF(Table[[#This Row],[Programme Partner]]&lt;&gt;Table[[#This Row],[Implementing Partner]],CONCATENATE(Table[[#This Row],[Programme Partner]],"-",Table[[#This Row],[Implementing Partner]]),Table[[#This Row],[Programme Partner]]),"")</f>
        <v>IOM-SHED</v>
      </c>
    </row>
    <row r="1976" spans="1:28" ht="14.4" customHeight="1">
      <c r="A1976" s="183">
        <v>2151</v>
      </c>
      <c r="B1976" s="224" t="s">
        <v>5275</v>
      </c>
      <c r="C1976" s="225" t="s">
        <v>5184</v>
      </c>
      <c r="D1976" s="226" t="s">
        <v>5275</v>
      </c>
      <c r="E1976" s="215" t="s">
        <v>27</v>
      </c>
      <c r="F1976" s="224" t="s">
        <v>8011</v>
      </c>
      <c r="G1976" s="195" t="s">
        <v>8584</v>
      </c>
      <c r="H1976" s="224" t="str">
        <f>IFERROR(VLOOKUP(Table[[#This Row],[Activity Details of Assistance]],WHAT!E:F,2,FALSE),"")</f>
        <v># of tube well</v>
      </c>
      <c r="I1976" s="224"/>
      <c r="J1976">
        <v>242</v>
      </c>
      <c r="K1976" t="s">
        <v>8280</v>
      </c>
      <c r="L1976" s="219" t="s">
        <v>13</v>
      </c>
      <c r="M1976" t="s">
        <v>14</v>
      </c>
      <c r="N1976" t="s">
        <v>309</v>
      </c>
      <c r="O1976" t="s">
        <v>1606</v>
      </c>
      <c r="P1976" t="s">
        <v>5887</v>
      </c>
      <c r="Q1976" s="236">
        <v>44681</v>
      </c>
      <c r="R1976" s="236">
        <v>44927</v>
      </c>
      <c r="S1976" t="s">
        <v>8452</v>
      </c>
      <c r="T1976" s="227"/>
      <c r="U1976" s="227"/>
      <c r="V1976" s="227"/>
      <c r="W1976" s="227"/>
      <c r="X1976"/>
      <c r="Y1976" t="s">
        <v>8518</v>
      </c>
      <c r="Z1976">
        <v>8801710000000</v>
      </c>
      <c r="AA1976" t="s">
        <v>8289</v>
      </c>
      <c r="AB1976" s="233" t="str">
        <f>_xlfn.IFNA(IF(Table[[#This Row],[Programme Partner]]&lt;&gt;Table[[#This Row],[Implementing Partner]],CONCATENATE(Table[[#This Row],[Programme Partner]],"-",Table[[#This Row],[Implementing Partner]]),Table[[#This Row],[Programme Partner]]),"")</f>
        <v>UNICEF-NGOF</v>
      </c>
    </row>
    <row r="1977" spans="1:28" ht="14.4" customHeight="1">
      <c r="A1977" s="183">
        <v>2152</v>
      </c>
      <c r="B1977" s="224" t="s">
        <v>5275</v>
      </c>
      <c r="C1977" s="225" t="s">
        <v>5184</v>
      </c>
      <c r="D1977" s="226" t="s">
        <v>5275</v>
      </c>
      <c r="E1977" s="215" t="s">
        <v>27</v>
      </c>
      <c r="F1977" s="224" t="s">
        <v>8011</v>
      </c>
      <c r="G1977" t="s">
        <v>8355</v>
      </c>
      <c r="H1977" s="224" t="str">
        <f>IFERROR(VLOOKUP(Table[[#This Row],[Activity Details of Assistance]],WHAT!E:F,2,FALSE),"")</f>
        <v># of water network</v>
      </c>
      <c r="I1977" s="224"/>
      <c r="J1977">
        <v>12</v>
      </c>
      <c r="K1977" t="s">
        <v>8280</v>
      </c>
      <c r="L1977" s="219" t="s">
        <v>13</v>
      </c>
      <c r="M1977" t="s">
        <v>14</v>
      </c>
      <c r="N1977" t="s">
        <v>309</v>
      </c>
      <c r="O1977" t="s">
        <v>1606</v>
      </c>
      <c r="P1977" t="s">
        <v>5887</v>
      </c>
      <c r="Q1977" s="236">
        <v>44681</v>
      </c>
      <c r="R1977" s="236">
        <v>44927</v>
      </c>
      <c r="S1977" t="s">
        <v>8452</v>
      </c>
      <c r="T1977" s="227"/>
      <c r="U1977" s="227"/>
      <c r="V1977" s="227"/>
      <c r="W1977" s="227"/>
      <c r="X1977"/>
      <c r="Y1977" t="s">
        <v>8518</v>
      </c>
      <c r="Z1977">
        <v>8801710000000</v>
      </c>
      <c r="AA1977" t="s">
        <v>8289</v>
      </c>
      <c r="AB1977" s="233" t="str">
        <f>_xlfn.IFNA(IF(Table[[#This Row],[Programme Partner]]&lt;&gt;Table[[#This Row],[Implementing Partner]],CONCATENATE(Table[[#This Row],[Programme Partner]],"-",Table[[#This Row],[Implementing Partner]]),Table[[#This Row],[Programme Partner]]),"")</f>
        <v>UNICEF-NGOF</v>
      </c>
    </row>
    <row r="1978" spans="1:28" ht="14.4" customHeight="1">
      <c r="A1978" s="183">
        <v>2153</v>
      </c>
      <c r="B1978" s="224" t="s">
        <v>5275</v>
      </c>
      <c r="C1978" s="225" t="s">
        <v>5184</v>
      </c>
      <c r="D1978" s="226" t="s">
        <v>5275</v>
      </c>
      <c r="E1978" s="215" t="s">
        <v>27</v>
      </c>
      <c r="F1978" s="224" t="s">
        <v>8011</v>
      </c>
      <c r="G1978" s="213" t="s">
        <v>8584</v>
      </c>
      <c r="H1978" s="224" t="str">
        <f>IFERROR(VLOOKUP(Table[[#This Row],[Activity Details of Assistance]],WHAT!E:F,2,FALSE),"")</f>
        <v># of tube well</v>
      </c>
      <c r="I1978" s="224"/>
      <c r="J1978">
        <v>6</v>
      </c>
      <c r="K1978" t="s">
        <v>8280</v>
      </c>
      <c r="L1978" s="219" t="s">
        <v>13</v>
      </c>
      <c r="M1978" t="s">
        <v>14</v>
      </c>
      <c r="N1978" t="s">
        <v>309</v>
      </c>
      <c r="O1978" t="s">
        <v>1606</v>
      </c>
      <c r="P1978" t="s">
        <v>5887</v>
      </c>
      <c r="Q1978" s="236">
        <v>44681</v>
      </c>
      <c r="R1978" s="236">
        <v>44927</v>
      </c>
      <c r="S1978" t="s">
        <v>8452</v>
      </c>
      <c r="T1978" s="227"/>
      <c r="U1978" s="227"/>
      <c r="V1978" s="227"/>
      <c r="W1978" s="227"/>
      <c r="X1978"/>
      <c r="Y1978" t="s">
        <v>8518</v>
      </c>
      <c r="Z1978">
        <v>8801710000000</v>
      </c>
      <c r="AA1978" t="s">
        <v>8289</v>
      </c>
      <c r="AB1978" s="233" t="str">
        <f>_xlfn.IFNA(IF(Table[[#This Row],[Programme Partner]]&lt;&gt;Table[[#This Row],[Implementing Partner]],CONCATENATE(Table[[#This Row],[Programme Partner]],"-",Table[[#This Row],[Implementing Partner]]),Table[[#This Row],[Programme Partner]]),"")</f>
        <v>UNICEF-NGOF</v>
      </c>
    </row>
    <row r="1979" spans="1:28" ht="14.4" customHeight="1">
      <c r="A1979" s="183">
        <v>2154</v>
      </c>
      <c r="B1979" s="224" t="s">
        <v>5148</v>
      </c>
      <c r="C1979" s="225" t="s">
        <v>5238</v>
      </c>
      <c r="D1979" s="226" t="s">
        <v>8514</v>
      </c>
      <c r="E1979" s="215" t="s">
        <v>27</v>
      </c>
      <c r="F1979" s="224" t="s">
        <v>8012</v>
      </c>
      <c r="G1979" s="195" t="s">
        <v>8357</v>
      </c>
      <c r="H1979" s="224" t="str">
        <f>IFERROR(VLOOKUP(Table[[#This Row],[Activity Details of Assistance]],WHAT!E:F,2,FALSE),"")</f>
        <v># of door</v>
      </c>
      <c r="I1979" s="224"/>
      <c r="J1979">
        <v>128</v>
      </c>
      <c r="K1979" t="s">
        <v>8280</v>
      </c>
      <c r="L1979" s="219" t="s">
        <v>13</v>
      </c>
      <c r="M1979" t="s">
        <v>14</v>
      </c>
      <c r="N1979" t="s">
        <v>309</v>
      </c>
      <c r="O1979" t="s">
        <v>1606</v>
      </c>
      <c r="P1979" t="s">
        <v>6479</v>
      </c>
      <c r="Q1979" s="236">
        <v>44681</v>
      </c>
      <c r="R1979" s="236">
        <v>44896</v>
      </c>
      <c r="S1979" t="s">
        <v>8452</v>
      </c>
      <c r="T1979" s="227"/>
      <c r="U1979" s="227"/>
      <c r="V1979" s="227"/>
      <c r="W1979" s="227"/>
      <c r="X1979"/>
      <c r="Y1979" t="s">
        <v>8335</v>
      </c>
      <c r="Z1979">
        <v>1840742077</v>
      </c>
      <c r="AA1979" t="s">
        <v>8336</v>
      </c>
      <c r="AB1979" s="233" t="str">
        <f>_xlfn.IFNA(IF(Table[[#This Row],[Programme Partner]]&lt;&gt;Table[[#This Row],[Implementing Partner]],CONCATENATE(Table[[#This Row],[Programme Partner]],"-",Table[[#This Row],[Implementing Partner]]),Table[[#This Row],[Programme Partner]]),"")</f>
        <v>IOM-SHED</v>
      </c>
    </row>
    <row r="1980" spans="1:28" ht="14.4" customHeight="1">
      <c r="A1980" s="183">
        <v>2155</v>
      </c>
      <c r="B1980" s="224" t="s">
        <v>5148</v>
      </c>
      <c r="C1980" s="225" t="s">
        <v>5238</v>
      </c>
      <c r="D1980" s="226" t="s">
        <v>8324</v>
      </c>
      <c r="E1980" s="215" t="s">
        <v>27</v>
      </c>
      <c r="F1980" s="224" t="s">
        <v>8012</v>
      </c>
      <c r="G1980" s="195" t="s">
        <v>8357</v>
      </c>
      <c r="H1980" s="224" t="str">
        <f>IFERROR(VLOOKUP(Table[[#This Row],[Activity Details of Assistance]],WHAT!E:F,2,FALSE),"")</f>
        <v># of door</v>
      </c>
      <c r="I1980" s="224"/>
      <c r="J1980">
        <v>8</v>
      </c>
      <c r="K1980" t="s">
        <v>8280</v>
      </c>
      <c r="L1980" s="219" t="s">
        <v>13</v>
      </c>
      <c r="M1980" t="s">
        <v>14</v>
      </c>
      <c r="N1980" t="s">
        <v>309</v>
      </c>
      <c r="O1980" t="s">
        <v>1606</v>
      </c>
      <c r="P1980" t="s">
        <v>4678</v>
      </c>
      <c r="Q1980" s="236">
        <v>44681</v>
      </c>
      <c r="R1980" s="236">
        <v>44805</v>
      </c>
      <c r="S1980" t="s">
        <v>8452</v>
      </c>
      <c r="T1980" s="227"/>
      <c r="U1980" s="227"/>
      <c r="V1980" s="227"/>
      <c r="W1980" s="227"/>
      <c r="X1980"/>
      <c r="Y1980" t="s">
        <v>8335</v>
      </c>
      <c r="Z1980">
        <v>1840742077</v>
      </c>
      <c r="AA1980" t="s">
        <v>8336</v>
      </c>
      <c r="AB1980" s="233" t="str">
        <f>_xlfn.IFNA(IF(Table[[#This Row],[Programme Partner]]&lt;&gt;Table[[#This Row],[Implementing Partner]],CONCATENATE(Table[[#This Row],[Programme Partner]],"-",Table[[#This Row],[Implementing Partner]]),Table[[#This Row],[Programme Partner]]),"")</f>
        <v>IOM-SHED</v>
      </c>
    </row>
    <row r="1981" spans="1:28" ht="14.4" customHeight="1">
      <c r="A1981" s="183">
        <v>2156</v>
      </c>
      <c r="B1981" s="224" t="s">
        <v>5148</v>
      </c>
      <c r="C1981" s="225" t="s">
        <v>5238</v>
      </c>
      <c r="D1981" s="197" t="s">
        <v>8324</v>
      </c>
      <c r="E1981" s="215" t="s">
        <v>27</v>
      </c>
      <c r="F1981" s="224" t="s">
        <v>8012</v>
      </c>
      <c r="G1981" s="195" t="s">
        <v>8357</v>
      </c>
      <c r="H1981" s="224" t="str">
        <f>IFERROR(VLOOKUP(Table[[#This Row],[Activity Details of Assistance]],WHAT!E:F,2,FALSE),"")</f>
        <v># of door</v>
      </c>
      <c r="I1981" s="224"/>
      <c r="J1981">
        <v>19</v>
      </c>
      <c r="K1981" t="s">
        <v>8280</v>
      </c>
      <c r="L1981" s="219" t="s">
        <v>13</v>
      </c>
      <c r="M1981" t="s">
        <v>14</v>
      </c>
      <c r="N1981" t="s">
        <v>309</v>
      </c>
      <c r="O1981" t="s">
        <v>1606</v>
      </c>
      <c r="P1981" t="s">
        <v>4680</v>
      </c>
      <c r="Q1981" s="236">
        <v>44681</v>
      </c>
      <c r="R1981" s="236">
        <v>44805</v>
      </c>
      <c r="S1981" t="s">
        <v>8452</v>
      </c>
      <c r="T1981" s="227"/>
      <c r="U1981" s="227"/>
      <c r="V1981" s="227"/>
      <c r="W1981" s="227"/>
      <c r="X1981"/>
      <c r="Y1981" t="s">
        <v>8335</v>
      </c>
      <c r="Z1981">
        <v>1840742077</v>
      </c>
      <c r="AA1981" t="s">
        <v>8336</v>
      </c>
      <c r="AB1981" s="233" t="str">
        <f>_xlfn.IFNA(IF(Table[[#This Row],[Programme Partner]]&lt;&gt;Table[[#This Row],[Implementing Partner]],CONCATENATE(Table[[#This Row],[Programme Partner]],"-",Table[[#This Row],[Implementing Partner]]),Table[[#This Row],[Programme Partner]]),"")</f>
        <v>IOM-SHED</v>
      </c>
    </row>
    <row r="1982" spans="1:28" ht="14.4" customHeight="1">
      <c r="A1982" s="183">
        <v>2157</v>
      </c>
      <c r="B1982" s="224" t="s">
        <v>5033</v>
      </c>
      <c r="C1982" s="225" t="s">
        <v>5033</v>
      </c>
      <c r="D1982" s="197" t="s">
        <v>7014</v>
      </c>
      <c r="E1982" s="215" t="s">
        <v>27</v>
      </c>
      <c r="F1982" s="224" t="s">
        <v>8012</v>
      </c>
      <c r="G1982" s="195" t="s">
        <v>8357</v>
      </c>
      <c r="H1982" s="224" t="str">
        <f>IFERROR(VLOOKUP(Table[[#This Row],[Activity Details of Assistance]],WHAT!E:F,2,FALSE),"")</f>
        <v># of door</v>
      </c>
      <c r="I1982" s="224"/>
      <c r="J1982">
        <v>5</v>
      </c>
      <c r="K1982" t="s">
        <v>8280</v>
      </c>
      <c r="L1982" s="219" t="s">
        <v>13</v>
      </c>
      <c r="M1982" t="s">
        <v>14</v>
      </c>
      <c r="N1982" t="s">
        <v>307</v>
      </c>
      <c r="O1982" t="s">
        <v>1599</v>
      </c>
      <c r="P1982" t="s">
        <v>4720</v>
      </c>
      <c r="Q1982" s="236">
        <v>44681</v>
      </c>
      <c r="R1982" s="236">
        <v>44896</v>
      </c>
      <c r="S1982" t="s">
        <v>8452</v>
      </c>
      <c r="T1982" s="227"/>
      <c r="U1982" s="227"/>
      <c r="V1982" s="227"/>
      <c r="W1982" s="227"/>
      <c r="X1982"/>
      <c r="Y1982" t="s">
        <v>8465</v>
      </c>
      <c r="Z1982">
        <v>1847456331</v>
      </c>
      <c r="AA1982" t="s">
        <v>8466</v>
      </c>
      <c r="AB1982" s="233" t="str">
        <f>_xlfn.IFNA(IF(Table[[#This Row],[Programme Partner]]&lt;&gt;Table[[#This Row],[Implementing Partner]],CONCATENATE(Table[[#This Row],[Programme Partner]],"-",Table[[#This Row],[Implementing Partner]]),Table[[#This Row],[Programme Partner]]),"")</f>
        <v>BRAC</v>
      </c>
    </row>
    <row r="1983" spans="1:28" ht="14.4" customHeight="1">
      <c r="A1983" s="183">
        <v>2158</v>
      </c>
      <c r="B1983" s="224" t="s">
        <v>8031</v>
      </c>
      <c r="C1983" s="225" t="s">
        <v>8031</v>
      </c>
      <c r="D1983" s="197" t="s">
        <v>8639</v>
      </c>
      <c r="E1983" s="215" t="s">
        <v>27</v>
      </c>
      <c r="F1983" s="224" t="s">
        <v>8012</v>
      </c>
      <c r="G1983" s="195" t="s">
        <v>8357</v>
      </c>
      <c r="H1983" s="224" t="str">
        <f>IFERROR(VLOOKUP(Table[[#This Row],[Activity Details of Assistance]],WHAT!E:F,2,FALSE),"")</f>
        <v># of door</v>
      </c>
      <c r="I1983" s="224"/>
      <c r="J1983">
        <v>5</v>
      </c>
      <c r="K1983" t="s">
        <v>8280</v>
      </c>
      <c r="L1983" s="219" t="s">
        <v>13</v>
      </c>
      <c r="M1983" t="s">
        <v>14</v>
      </c>
      <c r="N1983" t="s">
        <v>307</v>
      </c>
      <c r="O1983" t="s">
        <v>1599</v>
      </c>
      <c r="P1983" t="s">
        <v>8198</v>
      </c>
      <c r="Q1983" s="236">
        <v>44681</v>
      </c>
      <c r="R1983" s="236">
        <v>44866</v>
      </c>
      <c r="S1983" s="291" t="s">
        <v>8590</v>
      </c>
      <c r="T1983" s="227"/>
      <c r="U1983" s="227"/>
      <c r="V1983" s="227"/>
      <c r="W1983" s="227"/>
      <c r="X1983"/>
      <c r="Y1983" t="s">
        <v>8295</v>
      </c>
      <c r="Z1983">
        <v>8801710000000</v>
      </c>
      <c r="AA1983" t="s">
        <v>8296</v>
      </c>
      <c r="AB1983" s="233" t="str">
        <f>_xlfn.IFNA(IF(Table[[#This Row],[Programme Partner]]&lt;&gt;Table[[#This Row],[Implementing Partner]],CONCATENATE(Table[[#This Row],[Programme Partner]],"-",Table[[#This Row],[Implementing Partner]]),Table[[#This Row],[Programme Partner]]),"")</f>
        <v>NABOLOK</v>
      </c>
    </row>
    <row r="1984" spans="1:28" ht="14.4" customHeight="1">
      <c r="A1984" s="183">
        <v>2159</v>
      </c>
      <c r="B1984" s="224" t="s">
        <v>8031</v>
      </c>
      <c r="C1984" s="225" t="s">
        <v>8031</v>
      </c>
      <c r="D1984" s="197" t="s">
        <v>8639</v>
      </c>
      <c r="E1984" s="215" t="s">
        <v>27</v>
      </c>
      <c r="F1984" s="224" t="s">
        <v>8012</v>
      </c>
      <c r="G1984" t="s">
        <v>8357</v>
      </c>
      <c r="H1984" s="224" t="str">
        <f>IFERROR(VLOOKUP(Table[[#This Row],[Activity Details of Assistance]],WHAT!E:F,2,FALSE),"")</f>
        <v># of door</v>
      </c>
      <c r="I1984" s="224"/>
      <c r="J1984">
        <v>51</v>
      </c>
      <c r="K1984" t="s">
        <v>8280</v>
      </c>
      <c r="L1984" s="219" t="s">
        <v>13</v>
      </c>
      <c r="M1984" t="s">
        <v>14</v>
      </c>
      <c r="N1984" t="s">
        <v>307</v>
      </c>
      <c r="O1984" t="s">
        <v>1599</v>
      </c>
      <c r="P1984" t="s">
        <v>4723</v>
      </c>
      <c r="Q1984" s="236">
        <v>44681</v>
      </c>
      <c r="R1984" s="236">
        <v>44866</v>
      </c>
      <c r="S1984" t="s">
        <v>8452</v>
      </c>
      <c r="T1984" s="227"/>
      <c r="U1984" s="227"/>
      <c r="V1984" s="227"/>
      <c r="W1984" s="227"/>
      <c r="X1984"/>
      <c r="Y1984" t="s">
        <v>8295</v>
      </c>
      <c r="Z1984">
        <v>8801710000000</v>
      </c>
      <c r="AA1984" t="s">
        <v>8296</v>
      </c>
      <c r="AB1984" s="233" t="str">
        <f>_xlfn.IFNA(IF(Table[[#This Row],[Programme Partner]]&lt;&gt;Table[[#This Row],[Implementing Partner]],CONCATENATE(Table[[#This Row],[Programme Partner]],"-",Table[[#This Row],[Implementing Partner]]),Table[[#This Row],[Programme Partner]]),"")</f>
        <v>NABOLOK</v>
      </c>
    </row>
    <row r="1985" spans="1:28" ht="14.4" customHeight="1">
      <c r="A1985" s="183">
        <v>2160</v>
      </c>
      <c r="B1985" s="224" t="s">
        <v>5148</v>
      </c>
      <c r="C1985" s="225" t="s">
        <v>5033</v>
      </c>
      <c r="D1985" s="226" t="s">
        <v>5148</v>
      </c>
      <c r="E1985" s="215" t="s">
        <v>27</v>
      </c>
      <c r="F1985" s="224" t="s">
        <v>8012</v>
      </c>
      <c r="G1985" t="s">
        <v>8357</v>
      </c>
      <c r="H1985" s="224" t="str">
        <f>IFERROR(VLOOKUP(Table[[#This Row],[Activity Details of Assistance]],WHAT!E:F,2,FALSE),"")</f>
        <v># of door</v>
      </c>
      <c r="I1985" s="224"/>
      <c r="J1985">
        <v>94</v>
      </c>
      <c r="K1985" t="s">
        <v>8280</v>
      </c>
      <c r="L1985" s="219" t="s">
        <v>13</v>
      </c>
      <c r="M1985" t="s">
        <v>14</v>
      </c>
      <c r="N1985" t="s">
        <v>309</v>
      </c>
      <c r="O1985" t="s">
        <v>1606</v>
      </c>
      <c r="P1985" t="s">
        <v>17</v>
      </c>
      <c r="Q1985" s="236">
        <v>44681</v>
      </c>
      <c r="R1985" s="236">
        <v>44682</v>
      </c>
      <c r="S1985" t="s">
        <v>8452</v>
      </c>
      <c r="T1985" s="227"/>
      <c r="U1985" s="227"/>
      <c r="V1985" s="227"/>
      <c r="W1985" s="227"/>
      <c r="X1985"/>
      <c r="Y1985" t="s">
        <v>8304</v>
      </c>
      <c r="Z1985">
        <v>1833301502</v>
      </c>
      <c r="AA1985" t="s">
        <v>8305</v>
      </c>
      <c r="AB1985" s="233" t="str">
        <f>_xlfn.IFNA(IF(Table[[#This Row],[Programme Partner]]&lt;&gt;Table[[#This Row],[Implementing Partner]],CONCATENATE(Table[[#This Row],[Programme Partner]],"-",Table[[#This Row],[Implementing Partner]]),Table[[#This Row],[Programme Partner]]),"")</f>
        <v>IOM-BRAC</v>
      </c>
    </row>
    <row r="1986" spans="1:28" ht="14.4" customHeight="1">
      <c r="A1986" s="183">
        <v>2161</v>
      </c>
      <c r="B1986" s="224" t="s">
        <v>5275</v>
      </c>
      <c r="C1986" s="225" t="s">
        <v>5184</v>
      </c>
      <c r="D1986" s="226" t="s">
        <v>5275</v>
      </c>
      <c r="E1986" s="215" t="s">
        <v>27</v>
      </c>
      <c r="F1986" s="224" t="s">
        <v>8013</v>
      </c>
      <c r="G1986" t="s">
        <v>8314</v>
      </c>
      <c r="H1986" s="224" t="str">
        <f>IFERROR(VLOOKUP(Table[[#This Row],[Activity Details of Assistance]],WHAT!E:F,2,FALSE),"")</f>
        <v># of HP sessions at HH level</v>
      </c>
      <c r="I1986" s="224"/>
      <c r="J1986">
        <v>6126</v>
      </c>
      <c r="K1986" t="s">
        <v>8280</v>
      </c>
      <c r="L1986" s="219" t="s">
        <v>13</v>
      </c>
      <c r="M1986" t="s">
        <v>14</v>
      </c>
      <c r="N1986" t="s">
        <v>309</v>
      </c>
      <c r="O1986" t="s">
        <v>1606</v>
      </c>
      <c r="P1986" t="s">
        <v>5887</v>
      </c>
      <c r="Q1986" s="236">
        <v>44681</v>
      </c>
      <c r="R1986" s="236">
        <v>44927</v>
      </c>
      <c r="S1986" t="s">
        <v>8452</v>
      </c>
      <c r="T1986" s="227"/>
      <c r="U1986" s="227"/>
      <c r="V1986" s="227"/>
      <c r="W1986" s="227"/>
      <c r="X1986"/>
      <c r="Y1986" t="s">
        <v>8518</v>
      </c>
      <c r="Z1986">
        <v>8801710000000</v>
      </c>
      <c r="AA1986" t="s">
        <v>8289</v>
      </c>
      <c r="AB1986" s="233" t="str">
        <f>_xlfn.IFNA(IF(Table[[#This Row],[Programme Partner]]&lt;&gt;Table[[#This Row],[Implementing Partner]],CONCATENATE(Table[[#This Row],[Programme Partner]],"-",Table[[#This Row],[Implementing Partner]]),Table[[#This Row],[Programme Partner]]),"")</f>
        <v>UNICEF-NGOF</v>
      </c>
    </row>
    <row r="1987" spans="1:28" ht="14.4" customHeight="1">
      <c r="A1987" s="183">
        <v>2162</v>
      </c>
      <c r="B1987" s="224" t="s">
        <v>5275</v>
      </c>
      <c r="C1987" s="225" t="s">
        <v>5184</v>
      </c>
      <c r="D1987" s="226" t="s">
        <v>5275</v>
      </c>
      <c r="E1987" s="215" t="s">
        <v>27</v>
      </c>
      <c r="F1987" s="224" t="s">
        <v>8013</v>
      </c>
      <c r="G1987" s="195" t="s">
        <v>8315</v>
      </c>
      <c r="H1987" s="224" t="str">
        <f>IFERROR(VLOOKUP(Table[[#This Row],[Activity Details of Assistance]],WHAT!E:F,2,FALSE),"")</f>
        <v># of handwashing station</v>
      </c>
      <c r="I1987" s="224"/>
      <c r="J1987">
        <v>50</v>
      </c>
      <c r="K1987" t="s">
        <v>8280</v>
      </c>
      <c r="L1987" s="219" t="s">
        <v>13</v>
      </c>
      <c r="M1987" t="s">
        <v>14</v>
      </c>
      <c r="N1987" t="s">
        <v>309</v>
      </c>
      <c r="O1987" t="s">
        <v>1606</v>
      </c>
      <c r="P1987" t="s">
        <v>5887</v>
      </c>
      <c r="Q1987" s="236">
        <v>44681</v>
      </c>
      <c r="R1987" s="236">
        <v>44927</v>
      </c>
      <c r="S1987" t="s">
        <v>8452</v>
      </c>
      <c r="T1987" s="227"/>
      <c r="U1987" s="227"/>
      <c r="V1987" s="227"/>
      <c r="W1987" s="227"/>
      <c r="X1987"/>
      <c r="Y1987" t="s">
        <v>8518</v>
      </c>
      <c r="Z1987">
        <v>8801710000000</v>
      </c>
      <c r="AA1987" t="s">
        <v>8289</v>
      </c>
      <c r="AB1987" s="233" t="str">
        <f>_xlfn.IFNA(IF(Table[[#This Row],[Programme Partner]]&lt;&gt;Table[[#This Row],[Implementing Partner]],CONCATENATE(Table[[#This Row],[Programme Partner]],"-",Table[[#This Row],[Implementing Partner]]),Table[[#This Row],[Programme Partner]]),"")</f>
        <v>UNICEF-NGOF</v>
      </c>
    </row>
    <row r="1988" spans="1:28" ht="14.4" customHeight="1">
      <c r="A1988" s="183">
        <v>2163</v>
      </c>
      <c r="B1988" s="224" t="s">
        <v>5275</v>
      </c>
      <c r="C1988" s="225" t="s">
        <v>5184</v>
      </c>
      <c r="D1988" s="226" t="s">
        <v>5275</v>
      </c>
      <c r="E1988" s="215" t="s">
        <v>27</v>
      </c>
      <c r="F1988" s="224" t="s">
        <v>8013</v>
      </c>
      <c r="G1988" t="s">
        <v>8019</v>
      </c>
      <c r="H1988" s="224" t="str">
        <f>IFERROR(VLOOKUP(Table[[#This Row],[Activity Details of Assistance]],WHAT!E:F,2,FALSE),"")</f>
        <v>N/A</v>
      </c>
      <c r="I1988" s="224"/>
      <c r="J1988">
        <v>746</v>
      </c>
      <c r="K1988" t="s">
        <v>8280</v>
      </c>
      <c r="L1988" s="219" t="s">
        <v>13</v>
      </c>
      <c r="M1988" t="s">
        <v>14</v>
      </c>
      <c r="N1988" t="s">
        <v>309</v>
      </c>
      <c r="O1988" t="s">
        <v>1606</v>
      </c>
      <c r="P1988" t="s">
        <v>5887</v>
      </c>
      <c r="Q1988" s="236">
        <v>44681</v>
      </c>
      <c r="R1988" s="236">
        <v>44927</v>
      </c>
      <c r="S1988" t="s">
        <v>8452</v>
      </c>
      <c r="T1988" s="227"/>
      <c r="U1988" s="227"/>
      <c r="V1988" s="227"/>
      <c r="W1988" s="227"/>
      <c r="X1988" t="s">
        <v>8547</v>
      </c>
      <c r="Y1988" t="s">
        <v>8518</v>
      </c>
      <c r="Z1988">
        <v>8801710000000</v>
      </c>
      <c r="AA1988" t="s">
        <v>8289</v>
      </c>
      <c r="AB1988" s="233" t="str">
        <f>_xlfn.IFNA(IF(Table[[#This Row],[Programme Partner]]&lt;&gt;Table[[#This Row],[Implementing Partner]],CONCATENATE(Table[[#This Row],[Programme Partner]],"-",Table[[#This Row],[Implementing Partner]]),Table[[#This Row],[Programme Partner]]),"")</f>
        <v>UNICEF-NGOF</v>
      </c>
    </row>
    <row r="1989" spans="1:28" ht="14.4" customHeight="1">
      <c r="A1989" s="183">
        <v>2164</v>
      </c>
      <c r="B1989" s="224" t="s">
        <v>5275</v>
      </c>
      <c r="C1989" s="225" t="s">
        <v>5184</v>
      </c>
      <c r="D1989" s="226" t="s">
        <v>5275</v>
      </c>
      <c r="E1989" s="215" t="s">
        <v>27</v>
      </c>
      <c r="F1989" s="224" t="s">
        <v>8014</v>
      </c>
      <c r="G1989" s="195" t="s">
        <v>8361</v>
      </c>
      <c r="H1989" s="224" t="str">
        <f>IFERROR(VLOOKUP(Table[[#This Row],[Activity Details of Assistance]],WHAT!E:F,2,FALSE),"")</f>
        <v># of plant</v>
      </c>
      <c r="I1989" s="224"/>
      <c r="J1989">
        <v>5</v>
      </c>
      <c r="K1989" t="s">
        <v>8280</v>
      </c>
      <c r="L1989" s="219" t="s">
        <v>13</v>
      </c>
      <c r="M1989" t="s">
        <v>14</v>
      </c>
      <c r="N1989" t="s">
        <v>309</v>
      </c>
      <c r="O1989" t="s">
        <v>1606</v>
      </c>
      <c r="P1989" t="s">
        <v>5887</v>
      </c>
      <c r="Q1989" s="236">
        <v>44681</v>
      </c>
      <c r="R1989" s="236">
        <v>44927</v>
      </c>
      <c r="S1989" t="s">
        <v>8452</v>
      </c>
      <c r="T1989" s="227"/>
      <c r="U1989" s="227"/>
      <c r="V1989" s="227"/>
      <c r="W1989" s="227"/>
      <c r="X1989"/>
      <c r="Y1989" t="s">
        <v>8518</v>
      </c>
      <c r="Z1989">
        <v>8801710000000</v>
      </c>
      <c r="AA1989" t="s">
        <v>8289</v>
      </c>
      <c r="AB1989" s="233" t="str">
        <f>_xlfn.IFNA(IF(Table[[#This Row],[Programme Partner]]&lt;&gt;Table[[#This Row],[Implementing Partner]],CONCATENATE(Table[[#This Row],[Programme Partner]],"-",Table[[#This Row],[Implementing Partner]]),Table[[#This Row],[Programme Partner]]),"")</f>
        <v>UNICEF-NGOF</v>
      </c>
    </row>
    <row r="1990" spans="1:28" ht="14.4" customHeight="1">
      <c r="A1990" s="183">
        <v>2165</v>
      </c>
      <c r="B1990" s="224" t="s">
        <v>5275</v>
      </c>
      <c r="C1990" s="225" t="s">
        <v>5184</v>
      </c>
      <c r="D1990" s="226" t="s">
        <v>5275</v>
      </c>
      <c r="E1990" s="215" t="s">
        <v>27</v>
      </c>
      <c r="F1990" s="224" t="s">
        <v>8014</v>
      </c>
      <c r="G1990" t="s">
        <v>8019</v>
      </c>
      <c r="H1990" s="224" t="str">
        <f>IFERROR(VLOOKUP(Table[[#This Row],[Activity Details of Assistance]],WHAT!E:F,2,FALSE),"")</f>
        <v>N/A</v>
      </c>
      <c r="I1990" s="224"/>
      <c r="J1990">
        <v>5893</v>
      </c>
      <c r="K1990" t="s">
        <v>8280</v>
      </c>
      <c r="L1990" s="219" t="s">
        <v>13</v>
      </c>
      <c r="M1990" t="s">
        <v>14</v>
      </c>
      <c r="N1990" t="s">
        <v>309</v>
      </c>
      <c r="O1990" t="s">
        <v>1606</v>
      </c>
      <c r="P1990" t="s">
        <v>5887</v>
      </c>
      <c r="Q1990" s="236">
        <v>44681</v>
      </c>
      <c r="R1990" s="236">
        <v>44927</v>
      </c>
      <c r="S1990" t="s">
        <v>8452</v>
      </c>
      <c r="T1990" s="227"/>
      <c r="U1990" s="227"/>
      <c r="V1990" s="227"/>
      <c r="W1990" s="227"/>
      <c r="X1990" t="s">
        <v>8549</v>
      </c>
      <c r="Y1990" t="s">
        <v>8518</v>
      </c>
      <c r="Z1990">
        <v>8801710000000</v>
      </c>
      <c r="AA1990" t="s">
        <v>8289</v>
      </c>
      <c r="AB1990" s="233" t="str">
        <f>_xlfn.IFNA(IF(Table[[#This Row],[Programme Partner]]&lt;&gt;Table[[#This Row],[Implementing Partner]],CONCATENATE(Table[[#This Row],[Programme Partner]],"-",Table[[#This Row],[Implementing Partner]]),Table[[#This Row],[Programme Partner]]),"")</f>
        <v>UNICEF-NGOF</v>
      </c>
    </row>
    <row r="1991" spans="1:28" ht="14.4" customHeight="1">
      <c r="A1991" s="183">
        <v>2166</v>
      </c>
      <c r="B1991" s="224" t="s">
        <v>8031</v>
      </c>
      <c r="C1991" s="225" t="s">
        <v>8031</v>
      </c>
      <c r="D1991" s="197" t="s">
        <v>8639</v>
      </c>
      <c r="E1991" s="215" t="s">
        <v>27</v>
      </c>
      <c r="F1991" s="224" t="s">
        <v>8012</v>
      </c>
      <c r="G1991" t="s">
        <v>8357</v>
      </c>
      <c r="H1991" s="224" t="str">
        <f>IFERROR(VLOOKUP(Table[[#This Row],[Activity Details of Assistance]],WHAT!E:F,2,FALSE),"")</f>
        <v># of door</v>
      </c>
      <c r="I1991" s="224"/>
      <c r="J1991">
        <v>88</v>
      </c>
      <c r="K1991" t="s">
        <v>8280</v>
      </c>
      <c r="L1991" s="219" t="s">
        <v>13</v>
      </c>
      <c r="M1991" t="s">
        <v>14</v>
      </c>
      <c r="N1991" t="s">
        <v>307</v>
      </c>
      <c r="O1991" t="s">
        <v>1599</v>
      </c>
      <c r="P1991" t="s">
        <v>4717</v>
      </c>
      <c r="Q1991" s="236">
        <v>44681</v>
      </c>
      <c r="R1991" s="236">
        <v>44866</v>
      </c>
      <c r="S1991" t="s">
        <v>8452</v>
      </c>
      <c r="T1991" s="227"/>
      <c r="U1991" s="227"/>
      <c r="V1991" s="227"/>
      <c r="W1991" s="227"/>
      <c r="X1991"/>
      <c r="Y1991" t="s">
        <v>8295</v>
      </c>
      <c r="Z1991">
        <v>8801710000000</v>
      </c>
      <c r="AA1991" t="s">
        <v>8296</v>
      </c>
      <c r="AB1991" s="233" t="str">
        <f>_xlfn.IFNA(IF(Table[[#This Row],[Programme Partner]]&lt;&gt;Table[[#This Row],[Implementing Partner]],CONCATENATE(Table[[#This Row],[Programme Partner]],"-",Table[[#This Row],[Implementing Partner]]),Table[[#This Row],[Programme Partner]]),"")</f>
        <v>NABOLOK</v>
      </c>
    </row>
    <row r="1992" spans="1:28" ht="14.4" customHeight="1">
      <c r="A1992" s="183">
        <v>2167</v>
      </c>
      <c r="B1992" s="224" t="s">
        <v>5087</v>
      </c>
      <c r="C1992" s="225" t="s">
        <v>5087</v>
      </c>
      <c r="D1992" s="226" t="s">
        <v>5148</v>
      </c>
      <c r="E1992" s="215" t="s">
        <v>27</v>
      </c>
      <c r="F1992" s="224" t="s">
        <v>8012</v>
      </c>
      <c r="G1992" t="s">
        <v>8357</v>
      </c>
      <c r="H1992" s="224" t="str">
        <f>IFERROR(VLOOKUP(Table[[#This Row],[Activity Details of Assistance]],WHAT!E:F,2,FALSE),"")</f>
        <v># of door</v>
      </c>
      <c r="I1992" s="224"/>
      <c r="J1992">
        <v>101</v>
      </c>
      <c r="K1992" t="s">
        <v>8280</v>
      </c>
      <c r="L1992" s="219" t="s">
        <v>13</v>
      </c>
      <c r="M1992" t="s">
        <v>14</v>
      </c>
      <c r="N1992" t="s">
        <v>309</v>
      </c>
      <c r="O1992" t="s">
        <v>1606</v>
      </c>
      <c r="P1992" t="s">
        <v>4670</v>
      </c>
      <c r="Q1992" s="236">
        <v>44681</v>
      </c>
      <c r="R1992" s="236">
        <v>44805</v>
      </c>
      <c r="S1992" t="s">
        <v>8452</v>
      </c>
      <c r="T1992" s="227"/>
      <c r="U1992" s="227"/>
      <c r="V1992" s="227"/>
      <c r="W1992" s="227"/>
      <c r="X1992"/>
      <c r="Y1992" t="s">
        <v>8337</v>
      </c>
      <c r="Z1992">
        <v>1845101021</v>
      </c>
      <c r="AA1992" t="s">
        <v>8297</v>
      </c>
      <c r="AB1992" s="233" t="str">
        <f>_xlfn.IFNA(IF(Table[[#This Row],[Programme Partner]]&lt;&gt;Table[[#This Row],[Implementing Partner]],CONCATENATE(Table[[#This Row],[Programme Partner]],"-",Table[[#This Row],[Implementing Partner]]),Table[[#This Row],[Programme Partner]]),"")</f>
        <v>DSK</v>
      </c>
    </row>
    <row r="1993" spans="1:28" ht="14.4" customHeight="1">
      <c r="A1993" s="183">
        <v>2168</v>
      </c>
      <c r="B1993" s="224" t="s">
        <v>5087</v>
      </c>
      <c r="C1993" s="225" t="s">
        <v>5087</v>
      </c>
      <c r="D1993" s="226" t="s">
        <v>5148</v>
      </c>
      <c r="E1993" s="215" t="s">
        <v>27</v>
      </c>
      <c r="F1993" s="224" t="s">
        <v>8012</v>
      </c>
      <c r="G1993" t="s">
        <v>8357</v>
      </c>
      <c r="H1993" s="224" t="str">
        <f>IFERROR(VLOOKUP(Table[[#This Row],[Activity Details of Assistance]],WHAT!E:F,2,FALSE),"")</f>
        <v># of door</v>
      </c>
      <c r="I1993" s="224"/>
      <c r="J1993">
        <v>223</v>
      </c>
      <c r="K1993" t="s">
        <v>8280</v>
      </c>
      <c r="L1993" s="219" t="s">
        <v>13</v>
      </c>
      <c r="M1993" t="s">
        <v>14</v>
      </c>
      <c r="N1993" t="s">
        <v>309</v>
      </c>
      <c r="O1993" t="s">
        <v>1606</v>
      </c>
      <c r="P1993" t="s">
        <v>4672</v>
      </c>
      <c r="Q1993" s="236">
        <v>44681</v>
      </c>
      <c r="R1993" s="236">
        <v>44805</v>
      </c>
      <c r="S1993" t="s">
        <v>8452</v>
      </c>
      <c r="T1993" s="227"/>
      <c r="U1993" s="227"/>
      <c r="V1993" s="227"/>
      <c r="W1993" s="227"/>
      <c r="X1993"/>
      <c r="Y1993" t="s">
        <v>8337</v>
      </c>
      <c r="Z1993">
        <v>1845101021</v>
      </c>
      <c r="AA1993" t="s">
        <v>8297</v>
      </c>
      <c r="AB1993" s="233" t="str">
        <f>_xlfn.IFNA(IF(Table[[#This Row],[Programme Partner]]&lt;&gt;Table[[#This Row],[Implementing Partner]],CONCATENATE(Table[[#This Row],[Programme Partner]],"-",Table[[#This Row],[Implementing Partner]]),Table[[#This Row],[Programme Partner]]),"")</f>
        <v>DSK</v>
      </c>
    </row>
    <row r="1994" spans="1:28" ht="14.4" customHeight="1">
      <c r="A1994" s="183">
        <v>2169</v>
      </c>
      <c r="B1994" s="224" t="s">
        <v>5148</v>
      </c>
      <c r="C1994" s="225" t="s">
        <v>5184</v>
      </c>
      <c r="D1994" s="226" t="s">
        <v>5148</v>
      </c>
      <c r="E1994" s="215" t="s">
        <v>27</v>
      </c>
      <c r="F1994" s="224" t="s">
        <v>8012</v>
      </c>
      <c r="G1994" t="s">
        <v>8357</v>
      </c>
      <c r="H1994" s="224" t="str">
        <f>IFERROR(VLOOKUP(Table[[#This Row],[Activity Details of Assistance]],WHAT!E:F,2,FALSE),"")</f>
        <v># of door</v>
      </c>
      <c r="I1994" s="224"/>
      <c r="J1994">
        <v>355</v>
      </c>
      <c r="K1994" t="s">
        <v>8280</v>
      </c>
      <c r="L1994" s="219" t="s">
        <v>13</v>
      </c>
      <c r="M1994" t="s">
        <v>14</v>
      </c>
      <c r="N1994" t="s">
        <v>309</v>
      </c>
      <c r="O1994" t="s">
        <v>1606</v>
      </c>
      <c r="P1994" t="s">
        <v>5868</v>
      </c>
      <c r="Q1994" s="236">
        <v>44681</v>
      </c>
      <c r="R1994" s="236">
        <v>44652</v>
      </c>
      <c r="S1994" t="s">
        <v>8452</v>
      </c>
      <c r="T1994" s="227"/>
      <c r="U1994" s="227"/>
      <c r="V1994" s="227"/>
      <c r="W1994" s="227"/>
      <c r="X1994"/>
      <c r="Y1994" t="s">
        <v>8471</v>
      </c>
      <c r="Z1994">
        <v>1683360887</v>
      </c>
      <c r="AA1994" t="s">
        <v>8312</v>
      </c>
      <c r="AB1994" s="233" t="str">
        <f>_xlfn.IFNA(IF(Table[[#This Row],[Programme Partner]]&lt;&gt;Table[[#This Row],[Implementing Partner]],CONCATENATE(Table[[#This Row],[Programme Partner]],"-",Table[[#This Row],[Implementing Partner]]),Table[[#This Row],[Programme Partner]]),"")</f>
        <v>IOM-NGOF</v>
      </c>
    </row>
    <row r="1995" spans="1:28" ht="14.4" customHeight="1">
      <c r="A1995" s="183">
        <v>2170</v>
      </c>
      <c r="B1995" s="224" t="s">
        <v>5275</v>
      </c>
      <c r="C1995" s="225" t="s">
        <v>5033</v>
      </c>
      <c r="D1995" s="226" t="s">
        <v>5275</v>
      </c>
      <c r="E1995" s="215" t="s">
        <v>27</v>
      </c>
      <c r="F1995" s="224" t="s">
        <v>8012</v>
      </c>
      <c r="G1995" t="s">
        <v>8357</v>
      </c>
      <c r="H1995" s="224" t="str">
        <f>IFERROR(VLOOKUP(Table[[#This Row],[Activity Details of Assistance]],WHAT!E:F,2,FALSE),"")</f>
        <v># of door</v>
      </c>
      <c r="I1995" s="224"/>
      <c r="J1995">
        <v>1042</v>
      </c>
      <c r="K1995" t="s">
        <v>8280</v>
      </c>
      <c r="L1995" s="219" t="s">
        <v>13</v>
      </c>
      <c r="M1995" t="s">
        <v>14</v>
      </c>
      <c r="N1995" t="s">
        <v>309</v>
      </c>
      <c r="O1995" t="s">
        <v>1606</v>
      </c>
      <c r="P1995" t="s">
        <v>4659</v>
      </c>
      <c r="Q1995" s="236">
        <v>44681</v>
      </c>
      <c r="R1995" s="236">
        <v>44958</v>
      </c>
      <c r="S1995" t="s">
        <v>8452</v>
      </c>
      <c r="T1995" s="227"/>
      <c r="U1995" s="227"/>
      <c r="V1995" s="227"/>
      <c r="W1995" s="227"/>
      <c r="X1995"/>
      <c r="Y1995" t="s">
        <v>8519</v>
      </c>
      <c r="Z1995">
        <v>1847456486</v>
      </c>
      <c r="AA1995" t="s">
        <v>8520</v>
      </c>
      <c r="AB1995" s="233" t="str">
        <f>_xlfn.IFNA(IF(Table[[#This Row],[Programme Partner]]&lt;&gt;Table[[#This Row],[Implementing Partner]],CONCATENATE(Table[[#This Row],[Programme Partner]],"-",Table[[#This Row],[Implementing Partner]]),Table[[#This Row],[Programme Partner]]),"")</f>
        <v>UNICEF-BRAC</v>
      </c>
    </row>
    <row r="1996" spans="1:28" ht="14.4" customHeight="1">
      <c r="A1996" s="183">
        <v>2171</v>
      </c>
      <c r="B1996" s="224" t="s">
        <v>5148</v>
      </c>
      <c r="C1996" s="225" t="s">
        <v>8341</v>
      </c>
      <c r="D1996" s="226" t="s">
        <v>5148</v>
      </c>
      <c r="E1996" s="215" t="s">
        <v>27</v>
      </c>
      <c r="F1996" s="224" t="s">
        <v>8012</v>
      </c>
      <c r="G1996" s="195" t="s">
        <v>8357</v>
      </c>
      <c r="H1996" s="224" t="str">
        <f>IFERROR(VLOOKUP(Table[[#This Row],[Activity Details of Assistance]],WHAT!E:F,2,FALSE),"")</f>
        <v># of door</v>
      </c>
      <c r="I1996" s="224"/>
      <c r="J1996">
        <v>240</v>
      </c>
      <c r="K1996" t="s">
        <v>8280</v>
      </c>
      <c r="L1996" s="219" t="s">
        <v>13</v>
      </c>
      <c r="M1996" t="s">
        <v>14</v>
      </c>
      <c r="N1996" t="s">
        <v>309</v>
      </c>
      <c r="O1996" t="s">
        <v>1606</v>
      </c>
      <c r="P1996" t="s">
        <v>4654</v>
      </c>
      <c r="Q1996" s="236">
        <v>44681</v>
      </c>
      <c r="R1996" s="236">
        <v>44805</v>
      </c>
      <c r="S1996" t="s">
        <v>8452</v>
      </c>
      <c r="T1996" s="227"/>
      <c r="U1996" s="227"/>
      <c r="V1996" s="227"/>
      <c r="W1996" s="227"/>
      <c r="X1996"/>
      <c r="Y1996" t="s">
        <v>8340</v>
      </c>
      <c r="Z1996">
        <v>1849719196</v>
      </c>
      <c r="AA1996" t="s">
        <v>8290</v>
      </c>
      <c r="AB1996" s="233" t="str">
        <f>_xlfn.IFNA(IF(Table[[#This Row],[Programme Partner]]&lt;&gt;Table[[#This Row],[Implementing Partner]],CONCATENATE(Table[[#This Row],[Programme Partner]],"-",Table[[#This Row],[Implementing Partner]]),Table[[#This Row],[Programme Partner]]),"")</f>
        <v>IOM-SHUSHILAN</v>
      </c>
    </row>
    <row r="1997" spans="1:28" ht="14.4" customHeight="1">
      <c r="A1997" s="183">
        <v>2172</v>
      </c>
      <c r="B1997" s="224" t="s">
        <v>8526</v>
      </c>
      <c r="C1997" s="225" t="s">
        <v>8526</v>
      </c>
      <c r="D1997" s="197" t="s">
        <v>5058</v>
      </c>
      <c r="E1997" s="215" t="s">
        <v>27</v>
      </c>
      <c r="F1997" s="224" t="s">
        <v>8012</v>
      </c>
      <c r="G1997" s="195" t="s">
        <v>8357</v>
      </c>
      <c r="H1997" s="224" t="str">
        <f>IFERROR(VLOOKUP(Table[[#This Row],[Activity Details of Assistance]],WHAT!E:F,2,FALSE),"")</f>
        <v># of door</v>
      </c>
      <c r="I1997" s="224"/>
      <c r="J1997">
        <v>44</v>
      </c>
      <c r="K1997" t="s">
        <v>8280</v>
      </c>
      <c r="L1997" s="219" t="s">
        <v>13</v>
      </c>
      <c r="M1997" t="s">
        <v>14</v>
      </c>
      <c r="N1997" t="s">
        <v>309</v>
      </c>
      <c r="O1997" t="s">
        <v>1606</v>
      </c>
      <c r="P1997" t="s">
        <v>6478</v>
      </c>
      <c r="Q1997" s="236">
        <v>44681</v>
      </c>
      <c r="R1997" s="236">
        <v>44713</v>
      </c>
      <c r="S1997" t="s">
        <v>8452</v>
      </c>
      <c r="T1997" s="227"/>
      <c r="U1997" s="227"/>
      <c r="V1997" s="227"/>
      <c r="W1997" s="227"/>
      <c r="X1997"/>
      <c r="Y1997" t="s">
        <v>8428</v>
      </c>
      <c r="Z1997">
        <v>1882052535</v>
      </c>
      <c r="AA1997" t="s">
        <v>8517</v>
      </c>
      <c r="AB1997" s="233" t="str">
        <f>_xlfn.IFNA(IF(Table[[#This Row],[Programme Partner]]&lt;&gt;Table[[#This Row],[Implementing Partner]],CONCATENATE(Table[[#This Row],[Programme Partner]],"-",Table[[#This Row],[Implementing Partner]]),Table[[#This Row],[Programme Partner]]),"")</f>
        <v>Green Hill</v>
      </c>
    </row>
    <row r="1998" spans="1:28" ht="14.4" customHeight="1">
      <c r="A1998" s="183">
        <v>2173</v>
      </c>
      <c r="B1998" s="224" t="s">
        <v>8526</v>
      </c>
      <c r="C1998" s="225" t="s">
        <v>8526</v>
      </c>
      <c r="D1998" s="197" t="s">
        <v>5058</v>
      </c>
      <c r="E1998" s="215" t="s">
        <v>27</v>
      </c>
      <c r="F1998" s="224" t="s">
        <v>8012</v>
      </c>
      <c r="G1998" s="195" t="s">
        <v>8357</v>
      </c>
      <c r="H1998" s="224" t="str">
        <f>IFERROR(VLOOKUP(Table[[#This Row],[Activity Details of Assistance]],WHAT!E:F,2,FALSE),"")</f>
        <v># of door</v>
      </c>
      <c r="I1998" s="224"/>
      <c r="J1998">
        <v>8</v>
      </c>
      <c r="K1998" t="s">
        <v>8280</v>
      </c>
      <c r="L1998" s="219" t="s">
        <v>13</v>
      </c>
      <c r="M1998" t="s">
        <v>14</v>
      </c>
      <c r="N1998" t="s">
        <v>309</v>
      </c>
      <c r="O1998" t="s">
        <v>1606</v>
      </c>
      <c r="P1998" t="s">
        <v>6386</v>
      </c>
      <c r="Q1998" s="236">
        <v>44681</v>
      </c>
      <c r="R1998" s="236">
        <v>44713</v>
      </c>
      <c r="S1998" t="s">
        <v>8452</v>
      </c>
      <c r="T1998" s="227"/>
      <c r="U1998" s="227"/>
      <c r="V1998" s="227"/>
      <c r="W1998" s="227"/>
      <c r="X1998"/>
      <c r="Y1998" t="s">
        <v>8428</v>
      </c>
      <c r="Z1998">
        <v>1882052535</v>
      </c>
      <c r="AA1998" t="s">
        <v>8517</v>
      </c>
      <c r="AB1998" s="233" t="str">
        <f>_xlfn.IFNA(IF(Table[[#This Row],[Programme Partner]]&lt;&gt;Table[[#This Row],[Implementing Partner]],CONCATENATE(Table[[#This Row],[Programme Partner]],"-",Table[[#This Row],[Implementing Partner]]),Table[[#This Row],[Programme Partner]]),"")</f>
        <v>Green Hill</v>
      </c>
    </row>
    <row r="1999" spans="1:28" ht="14.4" customHeight="1">
      <c r="A1999" s="183">
        <v>2174</v>
      </c>
      <c r="B1999" s="224" t="s">
        <v>8526</v>
      </c>
      <c r="C1999" s="225" t="s">
        <v>8526</v>
      </c>
      <c r="D1999" s="197" t="s">
        <v>5058</v>
      </c>
      <c r="E1999" s="215" t="s">
        <v>27</v>
      </c>
      <c r="F1999" s="224" t="s">
        <v>8012</v>
      </c>
      <c r="G1999" s="195" t="s">
        <v>8357</v>
      </c>
      <c r="H1999" s="224" t="str">
        <f>IFERROR(VLOOKUP(Table[[#This Row],[Activity Details of Assistance]],WHAT!E:F,2,FALSE),"")</f>
        <v># of door</v>
      </c>
      <c r="I1999" s="224"/>
      <c r="J1999">
        <v>14</v>
      </c>
      <c r="K1999" t="s">
        <v>8280</v>
      </c>
      <c r="L1999" s="219" t="s">
        <v>13</v>
      </c>
      <c r="M1999" t="s">
        <v>14</v>
      </c>
      <c r="N1999" t="s">
        <v>309</v>
      </c>
      <c r="O1999" t="s">
        <v>1606</v>
      </c>
      <c r="P1999" t="s">
        <v>4668</v>
      </c>
      <c r="Q1999" s="236">
        <v>44681</v>
      </c>
      <c r="R1999" s="236">
        <v>44713</v>
      </c>
      <c r="S1999" t="s">
        <v>8452</v>
      </c>
      <c r="T1999" s="227"/>
      <c r="U1999" s="227"/>
      <c r="V1999" s="227"/>
      <c r="W1999" s="227"/>
      <c r="X1999"/>
      <c r="Y1999" t="s">
        <v>8428</v>
      </c>
      <c r="Z1999">
        <v>1882052535</v>
      </c>
      <c r="AA1999" t="s">
        <v>8517</v>
      </c>
      <c r="AB1999" s="233" t="str">
        <f>_xlfn.IFNA(IF(Table[[#This Row],[Programme Partner]]&lt;&gt;Table[[#This Row],[Implementing Partner]],CONCATENATE(Table[[#This Row],[Programme Partner]],"-",Table[[#This Row],[Implementing Partner]]),Table[[#This Row],[Programme Partner]]),"")</f>
        <v>Green Hill</v>
      </c>
    </row>
    <row r="2000" spans="1:28" ht="14.4" customHeight="1">
      <c r="A2000" s="183">
        <v>2175</v>
      </c>
      <c r="B2000" s="224" t="s">
        <v>5275</v>
      </c>
      <c r="C2000" s="225" t="s">
        <v>5087</v>
      </c>
      <c r="D2000" s="226" t="s">
        <v>5275</v>
      </c>
      <c r="E2000" s="215" t="s">
        <v>27</v>
      </c>
      <c r="F2000" s="224" t="s">
        <v>8012</v>
      </c>
      <c r="G2000" s="195" t="s">
        <v>8357</v>
      </c>
      <c r="H2000" s="224" t="str">
        <f>IFERROR(VLOOKUP(Table[[#This Row],[Activity Details of Assistance]],WHAT!E:F,2,FALSE),"")</f>
        <v># of door</v>
      </c>
      <c r="I2000" s="224"/>
      <c r="J2000">
        <v>364</v>
      </c>
      <c r="K2000" t="s">
        <v>8280</v>
      </c>
      <c r="L2000" s="219" t="s">
        <v>13</v>
      </c>
      <c r="M2000" t="s">
        <v>14</v>
      </c>
      <c r="N2000" t="s">
        <v>307</v>
      </c>
      <c r="O2000" t="s">
        <v>1603</v>
      </c>
      <c r="P2000" t="s">
        <v>4685</v>
      </c>
      <c r="Q2000" s="236">
        <v>44681</v>
      </c>
      <c r="R2000" s="236">
        <v>44958</v>
      </c>
      <c r="S2000" t="s">
        <v>8452</v>
      </c>
      <c r="T2000" s="227"/>
      <c r="U2000" s="227"/>
      <c r="V2000" s="227"/>
      <c r="W2000" s="227"/>
      <c r="X2000"/>
      <c r="Y2000" t="s">
        <v>8338</v>
      </c>
      <c r="Z2000">
        <v>1757266614</v>
      </c>
      <c r="AA2000" t="s">
        <v>8339</v>
      </c>
      <c r="AB2000" s="233" t="str">
        <f>_xlfn.IFNA(IF(Table[[#This Row],[Programme Partner]]&lt;&gt;Table[[#This Row],[Implementing Partner]],CONCATENATE(Table[[#This Row],[Programme Partner]],"-",Table[[#This Row],[Implementing Partner]]),Table[[#This Row],[Programme Partner]]),"")</f>
        <v>UNICEF-DSK</v>
      </c>
    </row>
    <row r="2001" spans="1:28" ht="14.4" customHeight="1">
      <c r="A2001" s="183">
        <v>2176</v>
      </c>
      <c r="B2001" s="224" t="s">
        <v>5148</v>
      </c>
      <c r="C2001" s="225" t="s">
        <v>4993</v>
      </c>
      <c r="D2001" s="226" t="s">
        <v>8324</v>
      </c>
      <c r="E2001" s="215" t="s">
        <v>27</v>
      </c>
      <c r="F2001" s="224" t="s">
        <v>8012</v>
      </c>
      <c r="G2001" t="s">
        <v>8357</v>
      </c>
      <c r="H2001" s="224" t="str">
        <f>IFERROR(VLOOKUP(Table[[#This Row],[Activity Details of Assistance]],WHAT!E:F,2,FALSE),"")</f>
        <v># of door</v>
      </c>
      <c r="I2001" s="224"/>
      <c r="J2001">
        <v>698</v>
      </c>
      <c r="K2001" t="s">
        <v>8280</v>
      </c>
      <c r="L2001" s="219" t="s">
        <v>13</v>
      </c>
      <c r="M2001" t="s">
        <v>14</v>
      </c>
      <c r="N2001" t="s">
        <v>309</v>
      </c>
      <c r="O2001" t="s">
        <v>1606</v>
      </c>
      <c r="P2001" t="s">
        <v>20</v>
      </c>
      <c r="Q2001" s="236">
        <v>44681</v>
      </c>
      <c r="R2001" s="236">
        <v>44805</v>
      </c>
      <c r="S2001" t="s">
        <v>8452</v>
      </c>
      <c r="T2001" s="227"/>
      <c r="U2001" s="227"/>
      <c r="V2001" s="227"/>
      <c r="W2001" s="227"/>
      <c r="X2001"/>
      <c r="Y2001" t="s">
        <v>8309</v>
      </c>
      <c r="Z2001">
        <v>1813213381</v>
      </c>
      <c r="AA2001" t="s">
        <v>8285</v>
      </c>
      <c r="AB2001" s="233" t="str">
        <f>_xlfn.IFNA(IF(Table[[#This Row],[Programme Partner]]&lt;&gt;Table[[#This Row],[Implementing Partner]],CONCATENATE(Table[[#This Row],[Programme Partner]],"-",Table[[#This Row],[Implementing Partner]]),Table[[#This Row],[Programme Partner]]),"")</f>
        <v>IOM-ACF</v>
      </c>
    </row>
    <row r="2002" spans="1:28" ht="14.4" customHeight="1">
      <c r="A2002" s="183">
        <v>2177</v>
      </c>
      <c r="B2002" s="224" t="s">
        <v>5234</v>
      </c>
      <c r="C2002" s="225" t="s">
        <v>5234</v>
      </c>
      <c r="D2002" s="226" t="s">
        <v>8343</v>
      </c>
      <c r="E2002" s="215" t="s">
        <v>27</v>
      </c>
      <c r="F2002" s="224" t="s">
        <v>8011</v>
      </c>
      <c r="G2002" s="195" t="s">
        <v>8584</v>
      </c>
      <c r="H2002" s="224" t="str">
        <f>IFERROR(VLOOKUP(Table[[#This Row],[Activity Details of Assistance]],WHAT!E:F,2,FALSE),"")</f>
        <v># of tube well</v>
      </c>
      <c r="I2002" s="224"/>
      <c r="J2002">
        <v>30</v>
      </c>
      <c r="K2002" t="s">
        <v>8280</v>
      </c>
      <c r="L2002" s="219" t="s">
        <v>13</v>
      </c>
      <c r="M2002" t="s">
        <v>14</v>
      </c>
      <c r="N2002" t="s">
        <v>309</v>
      </c>
      <c r="O2002" t="s">
        <v>1606</v>
      </c>
      <c r="P2002" t="s">
        <v>4668</v>
      </c>
      <c r="Q2002" s="236">
        <v>44681</v>
      </c>
      <c r="R2002" s="236">
        <v>44652</v>
      </c>
      <c r="S2002" t="s">
        <v>8452</v>
      </c>
      <c r="T2002" s="227"/>
      <c r="U2002" s="227"/>
      <c r="V2002" s="227"/>
      <c r="W2002" s="227"/>
      <c r="X2002"/>
      <c r="Y2002" t="s">
        <v>8414</v>
      </c>
      <c r="Z2002">
        <v>1708521596</v>
      </c>
      <c r="AA2002" t="s">
        <v>8415</v>
      </c>
      <c r="AB2002" s="233" t="str">
        <f>_xlfn.IFNA(IF(Table[[#This Row],[Programme Partner]]&lt;&gt;Table[[#This Row],[Implementing Partner]],CONCATENATE(Table[[#This Row],[Programme Partner]],"-",Table[[#This Row],[Implementing Partner]]),Table[[#This Row],[Programme Partner]]),"")</f>
        <v>SCI</v>
      </c>
    </row>
    <row r="2003" spans="1:28" ht="14.4" customHeight="1">
      <c r="A2003" s="183">
        <v>2178</v>
      </c>
      <c r="B2003" s="224" t="s">
        <v>5234</v>
      </c>
      <c r="C2003" s="225" t="s">
        <v>5234</v>
      </c>
      <c r="D2003" s="226" t="s">
        <v>8343</v>
      </c>
      <c r="E2003" s="215" t="s">
        <v>27</v>
      </c>
      <c r="F2003" s="224" t="s">
        <v>8011</v>
      </c>
      <c r="G2003" t="s">
        <v>8355</v>
      </c>
      <c r="H2003" s="224" t="str">
        <f>IFERROR(VLOOKUP(Table[[#This Row],[Activity Details of Assistance]],WHAT!E:F,2,FALSE),"")</f>
        <v># of water network</v>
      </c>
      <c r="I2003" s="224"/>
      <c r="J2003">
        <v>1</v>
      </c>
      <c r="K2003" t="s">
        <v>8280</v>
      </c>
      <c r="L2003" s="219" t="s">
        <v>13</v>
      </c>
      <c r="M2003" t="s">
        <v>14</v>
      </c>
      <c r="N2003" t="s">
        <v>309</v>
      </c>
      <c r="O2003" t="s">
        <v>1606</v>
      </c>
      <c r="P2003" t="s">
        <v>4668</v>
      </c>
      <c r="Q2003" s="236">
        <v>44681</v>
      </c>
      <c r="R2003" s="236">
        <v>44652</v>
      </c>
      <c r="S2003" t="s">
        <v>8452</v>
      </c>
      <c r="T2003" s="227"/>
      <c r="U2003" s="227"/>
      <c r="V2003" s="227"/>
      <c r="W2003" s="227"/>
      <c r="X2003"/>
      <c r="Y2003" t="s">
        <v>8414</v>
      </c>
      <c r="Z2003">
        <v>1708521596</v>
      </c>
      <c r="AA2003" t="s">
        <v>8415</v>
      </c>
      <c r="AB2003" s="233" t="str">
        <f>_xlfn.IFNA(IF(Table[[#This Row],[Programme Partner]]&lt;&gt;Table[[#This Row],[Implementing Partner]],CONCATENATE(Table[[#This Row],[Programme Partner]],"-",Table[[#This Row],[Implementing Partner]]),Table[[#This Row],[Programme Partner]]),"")</f>
        <v>SCI</v>
      </c>
    </row>
    <row r="2004" spans="1:28" ht="14.4" customHeight="1">
      <c r="A2004" s="183">
        <v>2179</v>
      </c>
      <c r="B2004" s="224" t="s">
        <v>5275</v>
      </c>
      <c r="C2004" s="225" t="s">
        <v>5280</v>
      </c>
      <c r="D2004" s="226" t="s">
        <v>5275</v>
      </c>
      <c r="E2004" s="215" t="s">
        <v>27</v>
      </c>
      <c r="F2004" s="224" t="s">
        <v>8012</v>
      </c>
      <c r="G2004" t="s">
        <v>8357</v>
      </c>
      <c r="H2004" s="224" t="str">
        <f>IFERROR(VLOOKUP(Table[[#This Row],[Activity Details of Assistance]],WHAT!E:F,2,FALSE),"")</f>
        <v># of door</v>
      </c>
      <c r="I2004" s="224"/>
      <c r="J2004">
        <v>1090</v>
      </c>
      <c r="K2004" t="s">
        <v>8280</v>
      </c>
      <c r="L2004" s="219" t="s">
        <v>13</v>
      </c>
      <c r="M2004" t="s">
        <v>14</v>
      </c>
      <c r="N2004" t="s">
        <v>309</v>
      </c>
      <c r="O2004" t="s">
        <v>1606</v>
      </c>
      <c r="P2004" t="s">
        <v>6482</v>
      </c>
      <c r="Q2004" s="236">
        <v>44681</v>
      </c>
      <c r="R2004" s="236">
        <v>44682</v>
      </c>
      <c r="S2004" t="s">
        <v>8452</v>
      </c>
      <c r="T2004" s="227"/>
      <c r="U2004" s="227"/>
      <c r="V2004" s="227"/>
      <c r="W2004" s="227"/>
      <c r="X2004"/>
      <c r="Y2004" t="s">
        <v>8301</v>
      </c>
      <c r="Z2004">
        <v>1686793411</v>
      </c>
      <c r="AA2004" t="s">
        <v>8302</v>
      </c>
      <c r="AB2004" s="233" t="str">
        <f>_xlfn.IFNA(IF(Table[[#This Row],[Programme Partner]]&lt;&gt;Table[[#This Row],[Implementing Partner]],CONCATENATE(Table[[#This Row],[Programme Partner]],"-",Table[[#This Row],[Implementing Partner]]),Table[[#This Row],[Programme Partner]]),"")</f>
        <v>UNICEF-VERC</v>
      </c>
    </row>
    <row r="2005" spans="1:28" ht="14.4" customHeight="1">
      <c r="A2005" s="183">
        <v>2180</v>
      </c>
      <c r="B2005" s="224" t="s">
        <v>5275</v>
      </c>
      <c r="C2005" s="225" t="s">
        <v>5184</v>
      </c>
      <c r="D2005" s="226" t="s">
        <v>5275</v>
      </c>
      <c r="E2005" s="215" t="s">
        <v>27</v>
      </c>
      <c r="F2005" s="224" t="s">
        <v>8012</v>
      </c>
      <c r="G2005" t="s">
        <v>8357</v>
      </c>
      <c r="H2005" s="224" t="str">
        <f>IFERROR(VLOOKUP(Table[[#This Row],[Activity Details of Assistance]],WHAT!E:F,2,FALSE),"")</f>
        <v># of door</v>
      </c>
      <c r="I2005" s="224"/>
      <c r="J2005">
        <v>674</v>
      </c>
      <c r="K2005" t="s">
        <v>8280</v>
      </c>
      <c r="L2005" s="219" t="s">
        <v>13</v>
      </c>
      <c r="M2005" t="s">
        <v>14</v>
      </c>
      <c r="N2005" t="s">
        <v>309</v>
      </c>
      <c r="O2005" t="s">
        <v>1606</v>
      </c>
      <c r="P2005" t="s">
        <v>6481</v>
      </c>
      <c r="Q2005" s="236">
        <v>44681</v>
      </c>
      <c r="R2005" s="236">
        <v>44927</v>
      </c>
      <c r="S2005" t="s">
        <v>8452</v>
      </c>
      <c r="T2005" s="227"/>
      <c r="U2005" s="227"/>
      <c r="V2005" s="227"/>
      <c r="W2005" s="227"/>
      <c r="X2005"/>
      <c r="Y2005" t="s">
        <v>8518</v>
      </c>
      <c r="Z2005">
        <v>8801710000000</v>
      </c>
      <c r="AA2005" t="s">
        <v>8289</v>
      </c>
      <c r="AB2005" s="233" t="str">
        <f>_xlfn.IFNA(IF(Table[[#This Row],[Programme Partner]]&lt;&gt;Table[[#This Row],[Implementing Partner]],CONCATENATE(Table[[#This Row],[Programme Partner]],"-",Table[[#This Row],[Implementing Partner]]),Table[[#This Row],[Programme Partner]]),"")</f>
        <v>UNICEF-NGOF</v>
      </c>
    </row>
    <row r="2006" spans="1:28" ht="14.4" customHeight="1">
      <c r="A2006" s="183">
        <v>2181</v>
      </c>
      <c r="B2006" s="224" t="s">
        <v>5234</v>
      </c>
      <c r="C2006" s="225" t="s">
        <v>5234</v>
      </c>
      <c r="D2006" s="226" t="s">
        <v>8343</v>
      </c>
      <c r="E2006" s="215" t="s">
        <v>27</v>
      </c>
      <c r="F2006" s="224" t="s">
        <v>8013</v>
      </c>
      <c r="G2006" t="s">
        <v>8314</v>
      </c>
      <c r="H2006" s="224" t="str">
        <f>IFERROR(VLOOKUP(Table[[#This Row],[Activity Details of Assistance]],WHAT!E:F,2,FALSE),"")</f>
        <v># of HP sessions at HH level</v>
      </c>
      <c r="I2006" s="224"/>
      <c r="J2006">
        <v>170</v>
      </c>
      <c r="K2006" t="s">
        <v>8280</v>
      </c>
      <c r="L2006" s="219" t="s">
        <v>13</v>
      </c>
      <c r="M2006" t="s">
        <v>14</v>
      </c>
      <c r="N2006" t="s">
        <v>309</v>
      </c>
      <c r="O2006" t="s">
        <v>1606</v>
      </c>
      <c r="P2006" t="s">
        <v>4668</v>
      </c>
      <c r="Q2006" s="236">
        <v>44681</v>
      </c>
      <c r="R2006" s="236">
        <v>44652</v>
      </c>
      <c r="S2006" t="s">
        <v>8452</v>
      </c>
      <c r="T2006" s="227"/>
      <c r="U2006" s="227"/>
      <c r="V2006" s="227"/>
      <c r="W2006" s="227"/>
      <c r="X2006"/>
      <c r="Y2006" t="s">
        <v>8414</v>
      </c>
      <c r="Z2006">
        <v>1708521596</v>
      </c>
      <c r="AA2006" t="s">
        <v>8415</v>
      </c>
      <c r="AB2006" s="233" t="str">
        <f>_xlfn.IFNA(IF(Table[[#This Row],[Programme Partner]]&lt;&gt;Table[[#This Row],[Implementing Partner]],CONCATENATE(Table[[#This Row],[Programme Partner]],"-",Table[[#This Row],[Implementing Partner]]),Table[[#This Row],[Programme Partner]]),"")</f>
        <v>SCI</v>
      </c>
    </row>
    <row r="2007" spans="1:28" ht="14.4" customHeight="1">
      <c r="A2007" s="183">
        <v>2182</v>
      </c>
      <c r="B2007" s="224" t="s">
        <v>5234</v>
      </c>
      <c r="C2007" s="225" t="s">
        <v>5234</v>
      </c>
      <c r="D2007" s="226" t="s">
        <v>8343</v>
      </c>
      <c r="E2007" s="215" t="s">
        <v>27</v>
      </c>
      <c r="F2007" s="224" t="s">
        <v>8014</v>
      </c>
      <c r="G2007" t="s">
        <v>8358</v>
      </c>
      <c r="H2007" s="224" t="str">
        <f>IFERROR(VLOOKUP(Table[[#This Row],[Activity Details of Assistance]],WHAT!E:F,2,FALSE),"")</f>
        <v># of campaign per camp </v>
      </c>
      <c r="I2007" s="224"/>
      <c r="J2007">
        <v>2</v>
      </c>
      <c r="K2007" t="s">
        <v>8280</v>
      </c>
      <c r="L2007" s="219" t="s">
        <v>13</v>
      </c>
      <c r="M2007" t="s">
        <v>14</v>
      </c>
      <c r="N2007" t="s">
        <v>309</v>
      </c>
      <c r="O2007" t="s">
        <v>1606</v>
      </c>
      <c r="P2007" t="s">
        <v>4668</v>
      </c>
      <c r="Q2007" s="236">
        <v>44681</v>
      </c>
      <c r="R2007" s="236">
        <v>44652</v>
      </c>
      <c r="S2007" t="s">
        <v>8452</v>
      </c>
      <c r="T2007" s="227"/>
      <c r="U2007" s="227"/>
      <c r="V2007" s="227"/>
      <c r="W2007" s="227"/>
      <c r="X2007"/>
      <c r="Y2007" t="s">
        <v>8414</v>
      </c>
      <c r="Z2007">
        <v>1708521596</v>
      </c>
      <c r="AA2007" t="s">
        <v>8415</v>
      </c>
      <c r="AB2007" s="233" t="str">
        <f>_xlfn.IFNA(IF(Table[[#This Row],[Programme Partner]]&lt;&gt;Table[[#This Row],[Implementing Partner]],CONCATENATE(Table[[#This Row],[Programme Partner]],"-",Table[[#This Row],[Implementing Partner]]),Table[[#This Row],[Programme Partner]]),"")</f>
        <v>SCI</v>
      </c>
    </row>
    <row r="2008" spans="1:28" ht="14.4" customHeight="1">
      <c r="A2008" s="183">
        <v>2183</v>
      </c>
      <c r="B2008" s="224" t="s">
        <v>5275</v>
      </c>
      <c r="C2008" s="225" t="s">
        <v>5184</v>
      </c>
      <c r="D2008" s="226" t="s">
        <v>5275</v>
      </c>
      <c r="E2008" s="215" t="s">
        <v>27</v>
      </c>
      <c r="F2008" s="224" t="s">
        <v>8012</v>
      </c>
      <c r="G2008" s="195" t="s">
        <v>8357</v>
      </c>
      <c r="H2008" s="224" t="str">
        <f>IFERROR(VLOOKUP(Table[[#This Row],[Activity Details of Assistance]],WHAT!E:F,2,FALSE),"")</f>
        <v># of door</v>
      </c>
      <c r="I2008" s="224"/>
      <c r="J2008">
        <v>1393</v>
      </c>
      <c r="K2008" t="s">
        <v>8280</v>
      </c>
      <c r="L2008" s="219" t="s">
        <v>13</v>
      </c>
      <c r="M2008" t="s">
        <v>14</v>
      </c>
      <c r="N2008" t="s">
        <v>309</v>
      </c>
      <c r="O2008" t="s">
        <v>1606</v>
      </c>
      <c r="P2008" t="s">
        <v>5887</v>
      </c>
      <c r="Q2008" s="236">
        <v>44681</v>
      </c>
      <c r="R2008" s="236">
        <v>44927</v>
      </c>
      <c r="S2008" t="s">
        <v>8452</v>
      </c>
      <c r="T2008" s="227"/>
      <c r="U2008" s="227"/>
      <c r="V2008" s="227"/>
      <c r="W2008" s="227"/>
      <c r="X2008"/>
      <c r="Y2008" t="s">
        <v>8518</v>
      </c>
      <c r="Z2008">
        <v>8801710000000</v>
      </c>
      <c r="AA2008" t="s">
        <v>8289</v>
      </c>
      <c r="AB2008" s="233" t="str">
        <f>_xlfn.IFNA(IF(Table[[#This Row],[Programme Partner]]&lt;&gt;Table[[#This Row],[Implementing Partner]],CONCATENATE(Table[[#This Row],[Programme Partner]],"-",Table[[#This Row],[Implementing Partner]]),Table[[#This Row],[Programme Partner]]),"")</f>
        <v>UNICEF-NGOF</v>
      </c>
    </row>
    <row r="2009" spans="1:28" ht="14.4" customHeight="1">
      <c r="A2009" s="183">
        <v>2184</v>
      </c>
      <c r="B2009" s="224" t="s">
        <v>5234</v>
      </c>
      <c r="C2009" s="225" t="s">
        <v>5234</v>
      </c>
      <c r="D2009" s="226" t="s">
        <v>8343</v>
      </c>
      <c r="E2009" s="215" t="s">
        <v>27</v>
      </c>
      <c r="F2009" s="224" t="s">
        <v>8011</v>
      </c>
      <c r="G2009" s="195" t="s">
        <v>8584</v>
      </c>
      <c r="H2009" s="224" t="str">
        <f>IFERROR(VLOOKUP(Table[[#This Row],[Activity Details of Assistance]],WHAT!E:F,2,FALSE),"")</f>
        <v># of tube well</v>
      </c>
      <c r="I2009" s="224"/>
      <c r="J2009">
        <v>16</v>
      </c>
      <c r="K2009" t="s">
        <v>8280</v>
      </c>
      <c r="L2009" s="219" t="s">
        <v>13</v>
      </c>
      <c r="M2009" t="s">
        <v>14</v>
      </c>
      <c r="N2009" t="s">
        <v>309</v>
      </c>
      <c r="O2009" t="s">
        <v>1606</v>
      </c>
      <c r="P2009" t="s">
        <v>4678</v>
      </c>
      <c r="Q2009" s="236">
        <v>44681</v>
      </c>
      <c r="R2009" s="236">
        <v>44652</v>
      </c>
      <c r="S2009" t="s">
        <v>8452</v>
      </c>
      <c r="T2009" s="227"/>
      <c r="U2009" s="227"/>
      <c r="V2009" s="227"/>
      <c r="W2009" s="227"/>
      <c r="X2009"/>
      <c r="Y2009" t="s">
        <v>8414</v>
      </c>
      <c r="Z2009">
        <v>1708521596</v>
      </c>
      <c r="AA2009" t="s">
        <v>8415</v>
      </c>
      <c r="AB2009" s="233" t="str">
        <f>_xlfn.IFNA(IF(Table[[#This Row],[Programme Partner]]&lt;&gt;Table[[#This Row],[Implementing Partner]],CONCATENATE(Table[[#This Row],[Programme Partner]],"-",Table[[#This Row],[Implementing Partner]]),Table[[#This Row],[Programme Partner]]),"")</f>
        <v>SCI</v>
      </c>
    </row>
    <row r="2010" spans="1:28" ht="14.4" customHeight="1">
      <c r="A2010" s="183">
        <v>2185</v>
      </c>
      <c r="B2010" s="224" t="s">
        <v>5234</v>
      </c>
      <c r="C2010" s="225" t="s">
        <v>5234</v>
      </c>
      <c r="D2010" s="226" t="s">
        <v>8343</v>
      </c>
      <c r="E2010" s="215" t="s">
        <v>27</v>
      </c>
      <c r="F2010" s="224" t="s">
        <v>8012</v>
      </c>
      <c r="G2010" t="s">
        <v>8357</v>
      </c>
      <c r="H2010" s="224" t="str">
        <f>IFERROR(VLOOKUP(Table[[#This Row],[Activity Details of Assistance]],WHAT!E:F,2,FALSE),"")</f>
        <v># of door</v>
      </c>
      <c r="I2010" s="224"/>
      <c r="J2010">
        <v>9</v>
      </c>
      <c r="K2010" t="s">
        <v>8280</v>
      </c>
      <c r="L2010" s="219" t="s">
        <v>13</v>
      </c>
      <c r="M2010" t="s">
        <v>14</v>
      </c>
      <c r="N2010" t="s">
        <v>309</v>
      </c>
      <c r="O2010" t="s">
        <v>1606</v>
      </c>
      <c r="P2010" t="s">
        <v>4668</v>
      </c>
      <c r="Q2010" s="236">
        <v>44681</v>
      </c>
      <c r="R2010" s="236">
        <v>44652</v>
      </c>
      <c r="S2010" t="s">
        <v>8452</v>
      </c>
      <c r="T2010" s="227"/>
      <c r="U2010" s="227"/>
      <c r="V2010" s="227"/>
      <c r="W2010" s="227"/>
      <c r="X2010"/>
      <c r="Y2010" t="s">
        <v>8414</v>
      </c>
      <c r="Z2010">
        <v>1708521596</v>
      </c>
      <c r="AA2010" t="s">
        <v>8415</v>
      </c>
      <c r="AB2010" s="233" t="str">
        <f>_xlfn.IFNA(IF(Table[[#This Row],[Programme Partner]]&lt;&gt;Table[[#This Row],[Implementing Partner]],CONCATENATE(Table[[#This Row],[Programme Partner]],"-",Table[[#This Row],[Implementing Partner]]),Table[[#This Row],[Programme Partner]]),"")</f>
        <v>SCI</v>
      </c>
    </row>
    <row r="2011" spans="1:28" ht="14.4" customHeight="1">
      <c r="A2011" s="183">
        <v>2186</v>
      </c>
      <c r="B2011" s="224" t="s">
        <v>5234</v>
      </c>
      <c r="C2011" s="225" t="s">
        <v>5234</v>
      </c>
      <c r="D2011" s="226" t="s">
        <v>8343</v>
      </c>
      <c r="E2011" s="215" t="s">
        <v>27</v>
      </c>
      <c r="F2011" s="224" t="s">
        <v>8012</v>
      </c>
      <c r="G2011" t="s">
        <v>8357</v>
      </c>
      <c r="H2011" s="224" t="str">
        <f>IFERROR(VLOOKUP(Table[[#This Row],[Activity Details of Assistance]],WHAT!E:F,2,FALSE),"")</f>
        <v># of door</v>
      </c>
      <c r="I2011" s="224"/>
      <c r="J2011">
        <v>5</v>
      </c>
      <c r="K2011" t="s">
        <v>8280</v>
      </c>
      <c r="L2011" s="219" t="s">
        <v>13</v>
      </c>
      <c r="M2011" t="s">
        <v>14</v>
      </c>
      <c r="N2011" t="s">
        <v>309</v>
      </c>
      <c r="O2011" t="s">
        <v>1606</v>
      </c>
      <c r="P2011" t="s">
        <v>4678</v>
      </c>
      <c r="Q2011" s="236">
        <v>44681</v>
      </c>
      <c r="R2011" s="236">
        <v>44652</v>
      </c>
      <c r="S2011" t="s">
        <v>8452</v>
      </c>
      <c r="T2011" s="227"/>
      <c r="U2011" s="227"/>
      <c r="V2011" s="227"/>
      <c r="W2011" s="227"/>
      <c r="X2011"/>
      <c r="Y2011" t="s">
        <v>8414</v>
      </c>
      <c r="Z2011">
        <v>1708521596</v>
      </c>
      <c r="AA2011" t="s">
        <v>8415</v>
      </c>
      <c r="AB2011" s="233" t="str">
        <f>_xlfn.IFNA(IF(Table[[#This Row],[Programme Partner]]&lt;&gt;Table[[#This Row],[Implementing Partner]],CONCATENATE(Table[[#This Row],[Programme Partner]],"-",Table[[#This Row],[Implementing Partner]]),Table[[#This Row],[Programme Partner]]),"")</f>
        <v>SCI</v>
      </c>
    </row>
    <row r="2012" spans="1:28" ht="14.4" customHeight="1">
      <c r="A2012" s="183">
        <v>2187</v>
      </c>
      <c r="B2012" s="224" t="s">
        <v>5234</v>
      </c>
      <c r="C2012" s="225" t="s">
        <v>5234</v>
      </c>
      <c r="D2012" s="226" t="s">
        <v>8343</v>
      </c>
      <c r="E2012" s="215" t="s">
        <v>27</v>
      </c>
      <c r="F2012" s="224" t="s">
        <v>8012</v>
      </c>
      <c r="G2012" t="s">
        <v>8357</v>
      </c>
      <c r="H2012" s="224" t="str">
        <f>IFERROR(VLOOKUP(Table[[#This Row],[Activity Details of Assistance]],WHAT!E:F,2,FALSE),"")</f>
        <v># of door</v>
      </c>
      <c r="I2012" s="224"/>
      <c r="J2012">
        <v>16</v>
      </c>
      <c r="K2012" t="s">
        <v>8280</v>
      </c>
      <c r="L2012" s="219" t="s">
        <v>13</v>
      </c>
      <c r="M2012" t="s">
        <v>14</v>
      </c>
      <c r="N2012" t="s">
        <v>307</v>
      </c>
      <c r="O2012" t="s">
        <v>1599</v>
      </c>
      <c r="P2012" t="s">
        <v>4720</v>
      </c>
      <c r="Q2012" s="236">
        <v>44681</v>
      </c>
      <c r="R2012" s="236">
        <v>44652</v>
      </c>
      <c r="S2012" t="s">
        <v>8452</v>
      </c>
      <c r="T2012" s="227"/>
      <c r="U2012" s="227"/>
      <c r="V2012" s="227"/>
      <c r="W2012" s="227"/>
      <c r="X2012"/>
      <c r="Y2012" t="s">
        <v>8414</v>
      </c>
      <c r="Z2012">
        <v>1708521596</v>
      </c>
      <c r="AA2012" t="s">
        <v>8415</v>
      </c>
      <c r="AB2012" s="233" t="str">
        <f>_xlfn.IFNA(IF(Table[[#This Row],[Programme Partner]]&lt;&gt;Table[[#This Row],[Implementing Partner]],CONCATENATE(Table[[#This Row],[Programme Partner]],"-",Table[[#This Row],[Implementing Partner]]),Table[[#This Row],[Programme Partner]]),"")</f>
        <v>SCI</v>
      </c>
    </row>
    <row r="2013" spans="1:28" ht="14.4" customHeight="1">
      <c r="A2013" s="183">
        <v>2188</v>
      </c>
      <c r="B2013" s="224" t="s">
        <v>5234</v>
      </c>
      <c r="C2013" s="225" t="s">
        <v>5234</v>
      </c>
      <c r="D2013" s="226" t="s">
        <v>8343</v>
      </c>
      <c r="E2013" s="215" t="s">
        <v>27</v>
      </c>
      <c r="F2013" s="224" t="s">
        <v>8013</v>
      </c>
      <c r="G2013" t="s">
        <v>8314</v>
      </c>
      <c r="H2013" s="224" t="str">
        <f>IFERROR(VLOOKUP(Table[[#This Row],[Activity Details of Assistance]],WHAT!E:F,2,FALSE),"")</f>
        <v># of HP sessions at HH level</v>
      </c>
      <c r="I2013" s="224"/>
      <c r="J2013">
        <v>160</v>
      </c>
      <c r="K2013" t="s">
        <v>8280</v>
      </c>
      <c r="L2013" s="219" t="s">
        <v>13</v>
      </c>
      <c r="M2013" t="s">
        <v>14</v>
      </c>
      <c r="N2013" t="s">
        <v>309</v>
      </c>
      <c r="O2013" t="s">
        <v>1606</v>
      </c>
      <c r="P2013" t="s">
        <v>4678</v>
      </c>
      <c r="Q2013" s="236">
        <v>44681</v>
      </c>
      <c r="R2013" s="236">
        <v>44652</v>
      </c>
      <c r="S2013" t="s">
        <v>8452</v>
      </c>
      <c r="T2013" s="227"/>
      <c r="U2013" s="227"/>
      <c r="V2013" s="227"/>
      <c r="W2013" s="227"/>
      <c r="X2013"/>
      <c r="Y2013" t="s">
        <v>8414</v>
      </c>
      <c r="Z2013">
        <v>1708521596</v>
      </c>
      <c r="AA2013" t="s">
        <v>8415</v>
      </c>
      <c r="AB2013" s="233" t="str">
        <f>_xlfn.IFNA(IF(Table[[#This Row],[Programme Partner]]&lt;&gt;Table[[#This Row],[Implementing Partner]],CONCATENATE(Table[[#This Row],[Programme Partner]],"-",Table[[#This Row],[Implementing Partner]]),Table[[#This Row],[Programme Partner]]),"")</f>
        <v>SCI</v>
      </c>
    </row>
    <row r="2014" spans="1:28" ht="14.4" customHeight="1">
      <c r="A2014" s="183">
        <v>2189</v>
      </c>
      <c r="B2014" s="224" t="s">
        <v>5234</v>
      </c>
      <c r="C2014" s="225" t="s">
        <v>5234</v>
      </c>
      <c r="D2014" s="226" t="s">
        <v>8343</v>
      </c>
      <c r="E2014" s="215" t="s">
        <v>27</v>
      </c>
      <c r="F2014" s="224" t="s">
        <v>8014</v>
      </c>
      <c r="G2014" t="s">
        <v>8358</v>
      </c>
      <c r="H2014" s="224" t="str">
        <f>IFERROR(VLOOKUP(Table[[#This Row],[Activity Details of Assistance]],WHAT!E:F,2,FALSE),"")</f>
        <v># of campaign per camp </v>
      </c>
      <c r="I2014" s="224"/>
      <c r="J2014">
        <v>2</v>
      </c>
      <c r="K2014" t="s">
        <v>8280</v>
      </c>
      <c r="L2014" s="219" t="s">
        <v>13</v>
      </c>
      <c r="M2014" t="s">
        <v>14</v>
      </c>
      <c r="N2014" t="s">
        <v>309</v>
      </c>
      <c r="O2014" t="s">
        <v>1606</v>
      </c>
      <c r="P2014" t="s">
        <v>4678</v>
      </c>
      <c r="Q2014" s="236">
        <v>44681</v>
      </c>
      <c r="R2014" s="236">
        <v>44652</v>
      </c>
      <c r="S2014" t="s">
        <v>8452</v>
      </c>
      <c r="T2014" s="227"/>
      <c r="U2014" s="227"/>
      <c r="V2014" s="227"/>
      <c r="W2014" s="227"/>
      <c r="X2014"/>
      <c r="Y2014" t="s">
        <v>8414</v>
      </c>
      <c r="Z2014">
        <v>1708521596</v>
      </c>
      <c r="AA2014" t="s">
        <v>8415</v>
      </c>
      <c r="AB2014" s="233" t="str">
        <f>_xlfn.IFNA(IF(Table[[#This Row],[Programme Partner]]&lt;&gt;Table[[#This Row],[Implementing Partner]],CONCATENATE(Table[[#This Row],[Programme Partner]],"-",Table[[#This Row],[Implementing Partner]]),Table[[#This Row],[Programme Partner]]),"")</f>
        <v>SCI</v>
      </c>
    </row>
    <row r="2015" spans="1:28" ht="14.4" customHeight="1">
      <c r="A2015" s="183">
        <v>2190</v>
      </c>
      <c r="B2015" s="224" t="s">
        <v>5234</v>
      </c>
      <c r="C2015" s="225" t="s">
        <v>5234</v>
      </c>
      <c r="D2015" s="226" t="s">
        <v>8343</v>
      </c>
      <c r="E2015" s="215" t="s">
        <v>27</v>
      </c>
      <c r="F2015" s="224" t="s">
        <v>8011</v>
      </c>
      <c r="G2015" t="s">
        <v>8355</v>
      </c>
      <c r="H2015" s="224" t="str">
        <f>IFERROR(VLOOKUP(Table[[#This Row],[Activity Details of Assistance]],WHAT!E:F,2,FALSE),"")</f>
        <v># of water network</v>
      </c>
      <c r="I2015" s="224"/>
      <c r="J2015">
        <v>1</v>
      </c>
      <c r="K2015" t="s">
        <v>8280</v>
      </c>
      <c r="L2015" s="219" t="s">
        <v>13</v>
      </c>
      <c r="M2015" t="s">
        <v>14</v>
      </c>
      <c r="N2015" t="s">
        <v>307</v>
      </c>
      <c r="O2015" t="s">
        <v>1599</v>
      </c>
      <c r="P2015" t="s">
        <v>4720</v>
      </c>
      <c r="Q2015" s="236">
        <v>44681</v>
      </c>
      <c r="R2015" s="236">
        <v>44652</v>
      </c>
      <c r="S2015" t="s">
        <v>8452</v>
      </c>
      <c r="T2015" s="227"/>
      <c r="U2015" s="227"/>
      <c r="V2015" s="227"/>
      <c r="W2015" s="227"/>
      <c r="X2015"/>
      <c r="Y2015" t="s">
        <v>8414</v>
      </c>
      <c r="Z2015">
        <v>1708521596</v>
      </c>
      <c r="AA2015" t="s">
        <v>8415</v>
      </c>
      <c r="AB2015" s="233" t="str">
        <f>_xlfn.IFNA(IF(Table[[#This Row],[Programme Partner]]&lt;&gt;Table[[#This Row],[Implementing Partner]],CONCATENATE(Table[[#This Row],[Programme Partner]],"-",Table[[#This Row],[Implementing Partner]]),Table[[#This Row],[Programme Partner]]),"")</f>
        <v>SCI</v>
      </c>
    </row>
    <row r="2016" spans="1:28" ht="14.4">
      <c r="A2016" s="183">
        <v>2191</v>
      </c>
      <c r="B2016" s="224" t="s">
        <v>5234</v>
      </c>
      <c r="C2016" s="225" t="s">
        <v>5234</v>
      </c>
      <c r="D2016" s="197" t="s">
        <v>8343</v>
      </c>
      <c r="E2016" s="215" t="s">
        <v>27</v>
      </c>
      <c r="F2016" s="224" t="s">
        <v>8012</v>
      </c>
      <c r="G2016" t="s">
        <v>8357</v>
      </c>
      <c r="H2016" s="224" t="str">
        <f>IFERROR(VLOOKUP(Table[[#This Row],[Activity Details of Assistance]],WHAT!E:F,2,FALSE),"")</f>
        <v># of door</v>
      </c>
      <c r="I2016" s="224"/>
      <c r="J2016">
        <v>20</v>
      </c>
      <c r="K2016" t="s">
        <v>8280</v>
      </c>
      <c r="L2016" s="219" t="s">
        <v>13</v>
      </c>
      <c r="M2016" t="s">
        <v>14</v>
      </c>
      <c r="N2016" t="s">
        <v>307</v>
      </c>
      <c r="O2016" t="s">
        <v>1599</v>
      </c>
      <c r="P2016" t="s">
        <v>4726</v>
      </c>
      <c r="Q2016" s="236">
        <v>44681</v>
      </c>
      <c r="R2016" s="236">
        <v>44652</v>
      </c>
      <c r="S2016" t="s">
        <v>8452</v>
      </c>
      <c r="T2016" s="227"/>
      <c r="U2016" s="227"/>
      <c r="V2016" s="227"/>
      <c r="W2016" s="227"/>
      <c r="X2016"/>
      <c r="Y2016" t="s">
        <v>8414</v>
      </c>
      <c r="Z2016">
        <v>1708521596</v>
      </c>
      <c r="AA2016" t="s">
        <v>8415</v>
      </c>
      <c r="AB2016" s="233" t="str">
        <f>_xlfn.IFNA(IF(Table[[#This Row],[Programme Partner]]&lt;&gt;Table[[#This Row],[Implementing Partner]],CONCATENATE(Table[[#This Row],[Programme Partner]],"-",Table[[#This Row],[Implementing Partner]]),Table[[#This Row],[Programme Partner]]),"")</f>
        <v>SCI</v>
      </c>
    </row>
    <row r="2017" spans="1:28" ht="14.4">
      <c r="A2017" s="183">
        <v>2194</v>
      </c>
      <c r="B2017" s="224" t="s">
        <v>5234</v>
      </c>
      <c r="C2017" s="225" t="s">
        <v>5234</v>
      </c>
      <c r="D2017" s="197" t="s">
        <v>8343</v>
      </c>
      <c r="E2017" s="215" t="s">
        <v>27</v>
      </c>
      <c r="F2017" s="224" t="s">
        <v>8013</v>
      </c>
      <c r="G2017" t="s">
        <v>8314</v>
      </c>
      <c r="H2017" s="224" t="str">
        <f>IFERROR(VLOOKUP(Table[[#This Row],[Activity Details of Assistance]],WHAT!E:F,2,FALSE),"")</f>
        <v># of HP sessions at HH level</v>
      </c>
      <c r="I2017" s="224"/>
      <c r="J2017">
        <v>220</v>
      </c>
      <c r="K2017" t="s">
        <v>8280</v>
      </c>
      <c r="L2017" s="219" t="s">
        <v>13</v>
      </c>
      <c r="M2017" t="s">
        <v>14</v>
      </c>
      <c r="N2017" t="s">
        <v>307</v>
      </c>
      <c r="O2017" t="s">
        <v>1599</v>
      </c>
      <c r="P2017" t="s">
        <v>4720</v>
      </c>
      <c r="Q2017" s="236">
        <v>44681</v>
      </c>
      <c r="R2017" s="236">
        <v>44652</v>
      </c>
      <c r="S2017" t="s">
        <v>8452</v>
      </c>
      <c r="T2017" s="227"/>
      <c r="U2017" s="227"/>
      <c r="V2017" s="227"/>
      <c r="W2017" s="227"/>
      <c r="X2017"/>
      <c r="Y2017" t="s">
        <v>8414</v>
      </c>
      <c r="Z2017">
        <v>1708521596</v>
      </c>
      <c r="AA2017" t="s">
        <v>8415</v>
      </c>
      <c r="AB2017" s="233" t="str">
        <f>_xlfn.IFNA(IF(Table[[#This Row],[Programme Partner]]&lt;&gt;Table[[#This Row],[Implementing Partner]],CONCATENATE(Table[[#This Row],[Programme Partner]],"-",Table[[#This Row],[Implementing Partner]]),Table[[#This Row],[Programme Partner]]),"")</f>
        <v>SCI</v>
      </c>
    </row>
    <row r="2018" spans="1:28" ht="14.4">
      <c r="A2018" s="183">
        <v>2195</v>
      </c>
      <c r="B2018" s="224" t="s">
        <v>5234</v>
      </c>
      <c r="C2018" s="225" t="s">
        <v>5234</v>
      </c>
      <c r="D2018" s="197" t="s">
        <v>8343</v>
      </c>
      <c r="E2018" s="215" t="s">
        <v>27</v>
      </c>
      <c r="F2018" s="224" t="s">
        <v>8014</v>
      </c>
      <c r="G2018" t="s">
        <v>8358</v>
      </c>
      <c r="H2018" s="224" t="str">
        <f>IFERROR(VLOOKUP(Table[[#This Row],[Activity Details of Assistance]],WHAT!E:F,2,FALSE),"")</f>
        <v># of campaign per camp </v>
      </c>
      <c r="I2018" s="224"/>
      <c r="J2018">
        <v>3</v>
      </c>
      <c r="K2018" t="s">
        <v>8280</v>
      </c>
      <c r="L2018" s="219" t="s">
        <v>13</v>
      </c>
      <c r="M2018" t="s">
        <v>14</v>
      </c>
      <c r="N2018" t="s">
        <v>307</v>
      </c>
      <c r="O2018" t="s">
        <v>1599</v>
      </c>
      <c r="P2018" t="s">
        <v>4720</v>
      </c>
      <c r="Q2018" s="236">
        <v>44681</v>
      </c>
      <c r="R2018" s="236">
        <v>44652</v>
      </c>
      <c r="S2018" t="s">
        <v>8452</v>
      </c>
      <c r="T2018" s="227"/>
      <c r="U2018" s="227"/>
      <c r="V2018" s="227"/>
      <c r="W2018" s="227"/>
      <c r="X2018"/>
      <c r="Y2018" t="s">
        <v>8414</v>
      </c>
      <c r="Z2018">
        <v>1708521596</v>
      </c>
      <c r="AA2018" t="s">
        <v>8415</v>
      </c>
      <c r="AB2018" s="233" t="str">
        <f>_xlfn.IFNA(IF(Table[[#This Row],[Programme Partner]]&lt;&gt;Table[[#This Row],[Implementing Partner]],CONCATENATE(Table[[#This Row],[Programme Partner]],"-",Table[[#This Row],[Implementing Partner]]),Table[[#This Row],[Programme Partner]]),"")</f>
        <v>SCI</v>
      </c>
    </row>
    <row r="2019" spans="1:28" ht="14.4">
      <c r="A2019" s="183">
        <v>2196</v>
      </c>
      <c r="B2019" s="224" t="s">
        <v>5234</v>
      </c>
      <c r="C2019" s="225" t="s">
        <v>5234</v>
      </c>
      <c r="D2019" s="245" t="s">
        <v>8343</v>
      </c>
      <c r="E2019" s="215" t="s">
        <v>27</v>
      </c>
      <c r="F2019" s="224" t="s">
        <v>8011</v>
      </c>
      <c r="G2019" s="195" t="s">
        <v>8355</v>
      </c>
      <c r="H2019" s="224" t="str">
        <f>IFERROR(VLOOKUP(Table[[#This Row],[Activity Details of Assistance]],WHAT!E:F,2,FALSE),"")</f>
        <v># of water network</v>
      </c>
      <c r="I2019" s="224"/>
      <c r="J2019">
        <v>1</v>
      </c>
      <c r="K2019" t="s">
        <v>8280</v>
      </c>
      <c r="L2019" s="219" t="s">
        <v>13</v>
      </c>
      <c r="M2019" t="s">
        <v>14</v>
      </c>
      <c r="N2019" t="s">
        <v>307</v>
      </c>
      <c r="O2019" t="s">
        <v>1599</v>
      </c>
      <c r="P2019" t="s">
        <v>4726</v>
      </c>
      <c r="Q2019" s="236">
        <v>44681</v>
      </c>
      <c r="R2019" s="236">
        <v>44652</v>
      </c>
      <c r="S2019" t="s">
        <v>8452</v>
      </c>
      <c r="T2019" s="227"/>
      <c r="U2019" s="227"/>
      <c r="V2019" s="227"/>
      <c r="W2019" s="227"/>
      <c r="X2019"/>
      <c r="Y2019" t="s">
        <v>8414</v>
      </c>
      <c r="Z2019">
        <v>1708521596</v>
      </c>
      <c r="AA2019" t="s">
        <v>8415</v>
      </c>
      <c r="AB2019" s="233" t="str">
        <f>_xlfn.IFNA(IF(Table[[#This Row],[Programme Partner]]&lt;&gt;Table[[#This Row],[Implementing Partner]],CONCATENATE(Table[[#This Row],[Programme Partner]],"-",Table[[#This Row],[Implementing Partner]]),Table[[#This Row],[Programme Partner]]),"")</f>
        <v>SCI</v>
      </c>
    </row>
    <row r="2020" spans="1:28" ht="14.4">
      <c r="A2020" s="183">
        <v>2197</v>
      </c>
      <c r="B2020" s="224" t="s">
        <v>5044</v>
      </c>
      <c r="C2020" s="225" t="s">
        <v>5044</v>
      </c>
      <c r="D2020" s="245" t="s">
        <v>8281</v>
      </c>
      <c r="E2020" s="215" t="s">
        <v>27</v>
      </c>
      <c r="F2020" s="224" t="s">
        <v>8012</v>
      </c>
      <c r="G2020" s="195" t="s">
        <v>8357</v>
      </c>
      <c r="H2020" s="224" t="str">
        <f>IFERROR(VLOOKUP(Table[[#This Row],[Activity Details of Assistance]],WHAT!E:F,2,FALSE),"")</f>
        <v># of door</v>
      </c>
      <c r="I2020" s="224"/>
      <c r="J2020">
        <v>69</v>
      </c>
      <c r="K2020" t="s">
        <v>8280</v>
      </c>
      <c r="L2020" s="219" t="s">
        <v>13</v>
      </c>
      <c r="M2020" t="s">
        <v>14</v>
      </c>
      <c r="N2020" t="s">
        <v>309</v>
      </c>
      <c r="O2020" t="s">
        <v>1606</v>
      </c>
      <c r="P2020" t="s">
        <v>6477</v>
      </c>
      <c r="Q2020" s="236">
        <v>44681</v>
      </c>
      <c r="R2020" s="236">
        <v>44774</v>
      </c>
      <c r="S2020" t="s">
        <v>8452</v>
      </c>
      <c r="T2020" s="227"/>
      <c r="U2020" s="227"/>
      <c r="V2020" s="227"/>
      <c r="W2020" s="227"/>
      <c r="X2020"/>
      <c r="Y2020" t="s">
        <v>8286</v>
      </c>
      <c r="Z2020">
        <v>1751364802</v>
      </c>
      <c r="AA2020" t="s">
        <v>8287</v>
      </c>
      <c r="AB2020" s="233" t="str">
        <f>_xlfn.IFNA(IF(Table[[#This Row],[Programme Partner]]&lt;&gt;Table[[#This Row],[Implementing Partner]],CONCATENATE(Table[[#This Row],[Programme Partner]],"-",Table[[#This Row],[Implementing Partner]]),Table[[#This Row],[Programme Partner]]),"")</f>
        <v>CCDB</v>
      </c>
    </row>
    <row r="2021" spans="1:28" ht="14.4">
      <c r="A2021" s="183">
        <v>2198</v>
      </c>
      <c r="B2021" s="224" t="s">
        <v>5044</v>
      </c>
      <c r="C2021" s="225" t="s">
        <v>5044</v>
      </c>
      <c r="D2021" s="245" t="s">
        <v>8281</v>
      </c>
      <c r="E2021" s="215" t="s">
        <v>27</v>
      </c>
      <c r="F2021" s="224" t="s">
        <v>8012</v>
      </c>
      <c r="G2021" s="195" t="s">
        <v>8357</v>
      </c>
      <c r="H2021" s="224" t="str">
        <f>IFERROR(VLOOKUP(Table[[#This Row],[Activity Details of Assistance]],WHAT!E:F,2,FALSE),"")</f>
        <v># of door</v>
      </c>
      <c r="I2021" s="224"/>
      <c r="J2021">
        <v>65</v>
      </c>
      <c r="K2021" t="s">
        <v>8280</v>
      </c>
      <c r="L2021" s="219" t="s">
        <v>13</v>
      </c>
      <c r="M2021" t="s">
        <v>14</v>
      </c>
      <c r="N2021" t="s">
        <v>309</v>
      </c>
      <c r="O2021" t="s">
        <v>1606</v>
      </c>
      <c r="P2021" t="s">
        <v>6478</v>
      </c>
      <c r="Q2021" s="236">
        <v>44681</v>
      </c>
      <c r="R2021" s="236">
        <v>44774</v>
      </c>
      <c r="S2021" t="s">
        <v>8452</v>
      </c>
      <c r="T2021" s="227"/>
      <c r="U2021" s="227"/>
      <c r="V2021" s="227"/>
      <c r="W2021" s="227"/>
      <c r="X2021"/>
      <c r="Y2021" t="s">
        <v>8286</v>
      </c>
      <c r="Z2021">
        <v>1751364802</v>
      </c>
      <c r="AA2021" t="s">
        <v>8287</v>
      </c>
      <c r="AB2021" s="233" t="str">
        <f>_xlfn.IFNA(IF(Table[[#This Row],[Programme Partner]]&lt;&gt;Table[[#This Row],[Implementing Partner]],CONCATENATE(Table[[#This Row],[Programme Partner]],"-",Table[[#This Row],[Implementing Partner]]),Table[[#This Row],[Programme Partner]]),"")</f>
        <v>CCDB</v>
      </c>
    </row>
    <row r="2022" spans="1:28" ht="14.4">
      <c r="A2022" s="183">
        <v>2199</v>
      </c>
      <c r="B2022" s="224" t="s">
        <v>5234</v>
      </c>
      <c r="C2022" s="225" t="s">
        <v>5234</v>
      </c>
      <c r="D2022" s="245" t="s">
        <v>8343</v>
      </c>
      <c r="E2022" s="215" t="s">
        <v>27</v>
      </c>
      <c r="F2022" s="224" t="s">
        <v>8013</v>
      </c>
      <c r="G2022" s="195" t="s">
        <v>8314</v>
      </c>
      <c r="H2022" s="224" t="str">
        <f>IFERROR(VLOOKUP(Table[[#This Row],[Activity Details of Assistance]],WHAT!E:F,2,FALSE),"")</f>
        <v># of HP sessions at HH level</v>
      </c>
      <c r="I2022" s="224"/>
      <c r="J2022">
        <v>180</v>
      </c>
      <c r="K2022" t="s">
        <v>8280</v>
      </c>
      <c r="L2022" s="219" t="s">
        <v>13</v>
      </c>
      <c r="M2022" t="s">
        <v>14</v>
      </c>
      <c r="N2022" t="s">
        <v>307</v>
      </c>
      <c r="O2022" t="s">
        <v>1599</v>
      </c>
      <c r="P2022" t="s">
        <v>4726</v>
      </c>
      <c r="Q2022" s="236">
        <v>44681</v>
      </c>
      <c r="R2022" s="236">
        <v>44652</v>
      </c>
      <c r="S2022" t="s">
        <v>8452</v>
      </c>
      <c r="T2022" s="227"/>
      <c r="U2022" s="227"/>
      <c r="V2022" s="227"/>
      <c r="W2022" s="227"/>
      <c r="X2022"/>
      <c r="Y2022" t="s">
        <v>8414</v>
      </c>
      <c r="Z2022">
        <v>1708521596</v>
      </c>
      <c r="AA2022" t="s">
        <v>8415</v>
      </c>
      <c r="AB2022" s="233" t="str">
        <f>_xlfn.IFNA(IF(Table[[#This Row],[Programme Partner]]&lt;&gt;Table[[#This Row],[Implementing Partner]],CONCATENATE(Table[[#This Row],[Programme Partner]],"-",Table[[#This Row],[Implementing Partner]]),Table[[#This Row],[Programme Partner]]),"")</f>
        <v>SCI</v>
      </c>
    </row>
    <row r="2023" spans="1:28" ht="14.4">
      <c r="A2023" s="183">
        <v>2200</v>
      </c>
      <c r="B2023" s="224" t="s">
        <v>5234</v>
      </c>
      <c r="C2023" s="225" t="s">
        <v>5234</v>
      </c>
      <c r="D2023" s="245" t="s">
        <v>8343</v>
      </c>
      <c r="E2023" s="215" t="s">
        <v>27</v>
      </c>
      <c r="F2023" s="224" t="s">
        <v>8014</v>
      </c>
      <c r="G2023" s="195" t="s">
        <v>8358</v>
      </c>
      <c r="H2023" s="224" t="str">
        <f>IFERROR(VLOOKUP(Table[[#This Row],[Activity Details of Assistance]],WHAT!E:F,2,FALSE),"")</f>
        <v># of campaign per camp </v>
      </c>
      <c r="I2023" s="224"/>
      <c r="J2023">
        <v>3</v>
      </c>
      <c r="K2023" t="s">
        <v>8280</v>
      </c>
      <c r="L2023" s="219" t="s">
        <v>13</v>
      </c>
      <c r="M2023" t="s">
        <v>14</v>
      </c>
      <c r="N2023" t="s">
        <v>307</v>
      </c>
      <c r="O2023" t="s">
        <v>1599</v>
      </c>
      <c r="P2023" t="s">
        <v>4726</v>
      </c>
      <c r="Q2023" s="236">
        <v>44681</v>
      </c>
      <c r="R2023" s="236">
        <v>44652</v>
      </c>
      <c r="S2023" t="s">
        <v>8452</v>
      </c>
      <c r="T2023" s="227"/>
      <c r="U2023" s="227"/>
      <c r="V2023" s="227"/>
      <c r="W2023" s="227"/>
      <c r="X2023"/>
      <c r="Y2023" t="s">
        <v>8414</v>
      </c>
      <c r="Z2023">
        <v>1708521596</v>
      </c>
      <c r="AA2023" t="s">
        <v>8415</v>
      </c>
      <c r="AB2023" s="233" t="str">
        <f>_xlfn.IFNA(IF(Table[[#This Row],[Programme Partner]]&lt;&gt;Table[[#This Row],[Implementing Partner]],CONCATENATE(Table[[#This Row],[Programme Partner]],"-",Table[[#This Row],[Implementing Partner]]),Table[[#This Row],[Programme Partner]]),"")</f>
        <v>SCI</v>
      </c>
    </row>
    <row r="2024" spans="1:28" ht="14.4">
      <c r="A2024" s="183">
        <v>2201</v>
      </c>
      <c r="B2024" s="224" t="s">
        <v>5234</v>
      </c>
      <c r="C2024" s="225" t="s">
        <v>5234</v>
      </c>
      <c r="D2024" s="197" t="s">
        <v>8343</v>
      </c>
      <c r="E2024" s="215" t="s">
        <v>27</v>
      </c>
      <c r="F2024" s="224" t="s">
        <v>8014</v>
      </c>
      <c r="G2024" t="s">
        <v>8361</v>
      </c>
      <c r="H2024" s="224" t="str">
        <f>IFERROR(VLOOKUP(Table[[#This Row],[Activity Details of Assistance]],WHAT!E:F,2,FALSE),"")</f>
        <v># of plant</v>
      </c>
      <c r="I2024" s="224"/>
      <c r="J2024">
        <v>1</v>
      </c>
      <c r="K2024" t="s">
        <v>8280</v>
      </c>
      <c r="L2024" s="219" t="s">
        <v>13</v>
      </c>
      <c r="M2024" t="s">
        <v>14</v>
      </c>
      <c r="N2024" t="s">
        <v>307</v>
      </c>
      <c r="O2024" t="s">
        <v>1599</v>
      </c>
      <c r="P2024" t="s">
        <v>4726</v>
      </c>
      <c r="Q2024" s="236">
        <v>44681</v>
      </c>
      <c r="R2024" s="236">
        <v>44652</v>
      </c>
      <c r="S2024" t="s">
        <v>8452</v>
      </c>
      <c r="T2024" s="227"/>
      <c r="U2024" s="227"/>
      <c r="V2024" s="227"/>
      <c r="W2024" s="227"/>
      <c r="X2024"/>
      <c r="Y2024" t="s">
        <v>8414</v>
      </c>
      <c r="Z2024">
        <v>1708521596</v>
      </c>
      <c r="AA2024" t="s">
        <v>8415</v>
      </c>
      <c r="AB2024" s="233" t="str">
        <f>_xlfn.IFNA(IF(Table[[#This Row],[Programme Partner]]&lt;&gt;Table[[#This Row],[Implementing Partner]],CONCATENATE(Table[[#This Row],[Programme Partner]],"-",Table[[#This Row],[Implementing Partner]]),Table[[#This Row],[Programme Partner]]),"")</f>
        <v>SCI</v>
      </c>
    </row>
    <row r="2025" spans="1:28" ht="14.4" customHeight="1">
      <c r="A2025" s="183">
        <v>2206</v>
      </c>
      <c r="B2025" t="s">
        <v>5035</v>
      </c>
      <c r="C2025" s="225" t="s">
        <v>5087</v>
      </c>
      <c r="D2025" s="197" t="s">
        <v>8347</v>
      </c>
      <c r="E2025" s="215" t="s">
        <v>27</v>
      </c>
      <c r="F2025" s="224" t="s">
        <v>8012</v>
      </c>
      <c r="G2025" t="s">
        <v>8357</v>
      </c>
      <c r="H2025" s="224" t="str">
        <f>IFERROR(VLOOKUP(Table[[#This Row],[Activity Details of Assistance]],WHAT!E:F,2,FALSE),"")</f>
        <v># of door</v>
      </c>
      <c r="I2025" s="224"/>
      <c r="J2025">
        <v>74</v>
      </c>
      <c r="K2025" t="s">
        <v>8280</v>
      </c>
      <c r="L2025" s="219" t="s">
        <v>13</v>
      </c>
      <c r="M2025" t="s">
        <v>14</v>
      </c>
      <c r="N2025" t="s">
        <v>309</v>
      </c>
      <c r="O2025" t="s">
        <v>1606</v>
      </c>
      <c r="P2025" t="s">
        <v>4662</v>
      </c>
      <c r="Q2025" s="236">
        <v>44681</v>
      </c>
      <c r="R2025" s="236">
        <v>44652</v>
      </c>
      <c r="S2025" t="s">
        <v>8452</v>
      </c>
      <c r="T2025" s="227"/>
      <c r="U2025" s="227"/>
      <c r="V2025" s="227"/>
      <c r="W2025" s="227"/>
      <c r="X2025"/>
      <c r="Y2025" t="s">
        <v>8431</v>
      </c>
      <c r="Z2025">
        <v>1826201879</v>
      </c>
      <c r="AA2025" t="s">
        <v>8432</v>
      </c>
      <c r="AB2025" s="233" t="str">
        <f>_xlfn.IFNA(IF(Table[[#This Row],[Programme Partner]]&lt;&gt;Table[[#This Row],[Implementing Partner]],CONCATENATE(Table[[#This Row],[Programme Partner]],"-",Table[[#This Row],[Implementing Partner]]),Table[[#This Row],[Programme Partner]]),"")</f>
        <v>CA-DSK</v>
      </c>
    </row>
    <row r="2026" spans="1:28" ht="14.4" customHeight="1">
      <c r="A2026" s="183">
        <v>2207</v>
      </c>
      <c r="B2026" s="224" t="s">
        <v>4993</v>
      </c>
      <c r="C2026" s="225" t="s">
        <v>4993</v>
      </c>
      <c r="D2026" s="226" t="s">
        <v>6032</v>
      </c>
      <c r="E2026" s="215" t="s">
        <v>27</v>
      </c>
      <c r="F2026" s="224" t="s">
        <v>8012</v>
      </c>
      <c r="G2026" t="s">
        <v>8357</v>
      </c>
      <c r="H2026" s="224" t="str">
        <f>IFERROR(VLOOKUP(Table[[#This Row],[Activity Details of Assistance]],WHAT!E:F,2,FALSE),"")</f>
        <v># of door</v>
      </c>
      <c r="I2026" s="224"/>
      <c r="J2026">
        <v>228</v>
      </c>
      <c r="K2026" t="s">
        <v>8280</v>
      </c>
      <c r="L2026" s="219" t="s">
        <v>13</v>
      </c>
      <c r="M2026" t="s">
        <v>14</v>
      </c>
      <c r="N2026" t="s">
        <v>309</v>
      </c>
      <c r="O2026" t="s">
        <v>1607</v>
      </c>
      <c r="P2026" t="s">
        <v>4710</v>
      </c>
      <c r="Q2026" s="236">
        <v>44681</v>
      </c>
      <c r="R2026" s="236">
        <v>44805</v>
      </c>
      <c r="S2026" t="s">
        <v>8452</v>
      </c>
      <c r="T2026" s="227"/>
      <c r="U2026" s="227"/>
      <c r="V2026" s="227"/>
      <c r="W2026" s="227"/>
      <c r="X2026"/>
      <c r="Y2026" t="s">
        <v>8532</v>
      </c>
      <c r="Z2026">
        <v>1886245011</v>
      </c>
      <c r="AA2026" t="s">
        <v>8533</v>
      </c>
      <c r="AB2026" s="233" t="str">
        <f>_xlfn.IFNA(IF(Table[[#This Row],[Programme Partner]]&lt;&gt;Table[[#This Row],[Implementing Partner]],CONCATENATE(Table[[#This Row],[Programme Partner]],"-",Table[[#This Row],[Implementing Partner]]),Table[[#This Row],[Programme Partner]]),"")</f>
        <v>ACF</v>
      </c>
    </row>
    <row r="2027" spans="1:28" ht="14.4" customHeight="1">
      <c r="A2027" s="183">
        <v>2210</v>
      </c>
      <c r="B2027" s="224" t="s">
        <v>5040</v>
      </c>
      <c r="C2027" s="225" t="s">
        <v>5040</v>
      </c>
      <c r="D2027" s="226" t="s">
        <v>8457</v>
      </c>
      <c r="E2027" s="215" t="s">
        <v>27</v>
      </c>
      <c r="F2027" s="224" t="s">
        <v>8012</v>
      </c>
      <c r="G2027" s="195" t="s">
        <v>8357</v>
      </c>
      <c r="H2027" s="224" t="str">
        <f>IFERROR(VLOOKUP(Table[[#This Row],[Activity Details of Assistance]],WHAT!E:F,2,FALSE),"")</f>
        <v># of door</v>
      </c>
      <c r="I2027" s="224"/>
      <c r="J2027">
        <v>50</v>
      </c>
      <c r="K2027" t="s">
        <v>8280</v>
      </c>
      <c r="L2027" s="219" t="s">
        <v>13</v>
      </c>
      <c r="M2027" t="s">
        <v>14</v>
      </c>
      <c r="N2027" t="s">
        <v>309</v>
      </c>
      <c r="O2027" t="s">
        <v>1606</v>
      </c>
      <c r="P2027" t="s">
        <v>4668</v>
      </c>
      <c r="Q2027" s="236">
        <v>44681</v>
      </c>
      <c r="R2027" s="236">
        <v>45078</v>
      </c>
      <c r="S2027" t="s">
        <v>8452</v>
      </c>
      <c r="T2027" s="227"/>
      <c r="U2027" s="227"/>
      <c r="V2027" s="227"/>
      <c r="W2027" s="227"/>
      <c r="X2027"/>
      <c r="Y2027" t="s">
        <v>8512</v>
      </c>
      <c r="Z2027">
        <v>1722524747</v>
      </c>
      <c r="AA2027" t="s">
        <v>8433</v>
      </c>
      <c r="AB2027" s="233" t="str">
        <f>_xlfn.IFNA(IF(Table[[#This Row],[Programme Partner]]&lt;&gt;Table[[#This Row],[Implementing Partner]],CONCATENATE(Table[[#This Row],[Programme Partner]],"-",Table[[#This Row],[Implementing Partner]]),Table[[#This Row],[Programme Partner]]),"")</f>
        <v>Caritas</v>
      </c>
    </row>
    <row r="2028" spans="1:28" ht="14.4" customHeight="1">
      <c r="A2028" s="183">
        <v>2211</v>
      </c>
      <c r="B2028" s="224" t="s">
        <v>5275</v>
      </c>
      <c r="C2028" s="225" t="s">
        <v>5300</v>
      </c>
      <c r="D2028" s="226" t="s">
        <v>5275</v>
      </c>
      <c r="E2028" s="215" t="s">
        <v>27</v>
      </c>
      <c r="F2028" s="224" t="s">
        <v>8012</v>
      </c>
      <c r="G2028" s="195" t="s">
        <v>8357</v>
      </c>
      <c r="H2028" s="224" t="str">
        <f>IFERROR(VLOOKUP(Table[[#This Row],[Activity Details of Assistance]],WHAT!E:F,2,FALSE),"")</f>
        <v># of door</v>
      </c>
      <c r="I2028" s="224"/>
      <c r="J2028">
        <v>396</v>
      </c>
      <c r="K2028" t="s">
        <v>8280</v>
      </c>
      <c r="L2028" s="219" t="s">
        <v>13</v>
      </c>
      <c r="M2028" t="s">
        <v>14</v>
      </c>
      <c r="N2028" t="s">
        <v>309</v>
      </c>
      <c r="O2028" t="s">
        <v>1606</v>
      </c>
      <c r="P2028" t="s">
        <v>6475</v>
      </c>
      <c r="Q2028" s="236">
        <v>44681</v>
      </c>
      <c r="R2028" s="236">
        <v>45017</v>
      </c>
      <c r="S2028" t="s">
        <v>8452</v>
      </c>
      <c r="T2028" s="227"/>
      <c r="U2028" s="227"/>
      <c r="V2028" s="227"/>
      <c r="W2028" s="227"/>
      <c r="X2028"/>
      <c r="Y2028" t="s">
        <v>8310</v>
      </c>
      <c r="Z2028">
        <v>1679210106</v>
      </c>
      <c r="AA2028" t="s">
        <v>8311</v>
      </c>
      <c r="AB2028" s="233" t="str">
        <f>_xlfn.IFNA(IF(Table[[#This Row],[Programme Partner]]&lt;&gt;Table[[#This Row],[Implementing Partner]],CONCATENATE(Table[[#This Row],[Programme Partner]],"-",Table[[#This Row],[Implementing Partner]]),Table[[#This Row],[Programme Partner]]),"")</f>
        <v>UNICEF-WVI</v>
      </c>
    </row>
    <row r="2029" spans="1:28" ht="14.4" customHeight="1">
      <c r="A2029" s="183">
        <v>2212</v>
      </c>
      <c r="B2029" s="224" t="s">
        <v>5292</v>
      </c>
      <c r="C2029" s="225" t="s">
        <v>5009</v>
      </c>
      <c r="D2029" s="226" t="s">
        <v>8581</v>
      </c>
      <c r="E2029" s="215" t="s">
        <v>27</v>
      </c>
      <c r="F2029" s="224" t="s">
        <v>8012</v>
      </c>
      <c r="G2029" s="195" t="s">
        <v>8357</v>
      </c>
      <c r="H2029" s="224" t="str">
        <f>IFERROR(VLOOKUP(Table[[#This Row],[Activity Details of Assistance]],WHAT!E:F,2,FALSE),"")</f>
        <v># of door</v>
      </c>
      <c r="I2029" s="224"/>
      <c r="J2029">
        <v>226</v>
      </c>
      <c r="K2029" t="s">
        <v>8280</v>
      </c>
      <c r="L2029" s="219" t="s">
        <v>13</v>
      </c>
      <c r="M2029" t="s">
        <v>14</v>
      </c>
      <c r="N2029" t="s">
        <v>307</v>
      </c>
      <c r="O2029" t="s">
        <v>1599</v>
      </c>
      <c r="P2029" t="s">
        <v>4726</v>
      </c>
      <c r="Q2029" s="236">
        <v>44681</v>
      </c>
      <c r="R2029" s="236">
        <v>44682</v>
      </c>
      <c r="S2029" t="s">
        <v>8452</v>
      </c>
      <c r="T2029" s="227"/>
      <c r="U2029" s="227"/>
      <c r="V2029" s="227"/>
      <c r="W2029" s="227"/>
      <c r="X2029"/>
      <c r="Y2029" t="s">
        <v>8283</v>
      </c>
      <c r="Z2029">
        <v>1714567162</v>
      </c>
      <c r="AA2029" t="s">
        <v>8284</v>
      </c>
      <c r="AB2029" s="233" t="str">
        <f>_xlfn.IFNA(IF(Table[[#This Row],[Programme Partner]]&lt;&gt;Table[[#This Row],[Implementing Partner]],CONCATENATE(Table[[#This Row],[Programme Partner]],"-",Table[[#This Row],[Implementing Partner]]),Table[[#This Row],[Programme Partner]]),"")</f>
        <v>WHH-ANANDO</v>
      </c>
    </row>
    <row r="2030" spans="1:28" ht="14.4" customHeight="1">
      <c r="A2030" s="183">
        <v>2213</v>
      </c>
      <c r="B2030" t="s">
        <v>5035</v>
      </c>
      <c r="C2030" s="225" t="s">
        <v>5087</v>
      </c>
      <c r="D2030" s="197" t="s">
        <v>8347</v>
      </c>
      <c r="E2030" s="215" t="s">
        <v>27</v>
      </c>
      <c r="F2030" s="224" t="s">
        <v>8012</v>
      </c>
      <c r="G2030" s="195" t="s">
        <v>8586</v>
      </c>
      <c r="H2030" s="224" t="str">
        <f>IFERROR(VLOOKUP(Table[[#This Row],[Activity Details of Assistance]],WHAT!E:F,2,FALSE),"")</f>
        <v># of door</v>
      </c>
      <c r="I2030" s="224"/>
      <c r="J2030">
        <v>11</v>
      </c>
      <c r="K2030" t="s">
        <v>8280</v>
      </c>
      <c r="L2030" s="219" t="s">
        <v>13</v>
      </c>
      <c r="M2030" t="s">
        <v>14</v>
      </c>
      <c r="N2030" t="s">
        <v>309</v>
      </c>
      <c r="O2030" t="s">
        <v>1606</v>
      </c>
      <c r="P2030" t="s">
        <v>4662</v>
      </c>
      <c r="Q2030" s="236">
        <v>44681</v>
      </c>
      <c r="R2030" s="236">
        <v>44743</v>
      </c>
      <c r="S2030" t="s">
        <v>8452</v>
      </c>
      <c r="T2030" s="227"/>
      <c r="U2030" s="227"/>
      <c r="V2030" s="227"/>
      <c r="W2030" s="227"/>
      <c r="X2030"/>
      <c r="Y2030" t="s">
        <v>8467</v>
      </c>
      <c r="Z2030">
        <v>1714495950</v>
      </c>
      <c r="AA2030" t="s">
        <v>8468</v>
      </c>
      <c r="AB2030" s="233" t="str">
        <f>_xlfn.IFNA(IF(Table[[#This Row],[Programme Partner]]&lt;&gt;Table[[#This Row],[Implementing Partner]],CONCATENATE(Table[[#This Row],[Programme Partner]],"-",Table[[#This Row],[Implementing Partner]]),Table[[#This Row],[Programme Partner]]),"")</f>
        <v>CA-DSK</v>
      </c>
    </row>
    <row r="2031" spans="1:28" ht="14.4">
      <c r="A2031" s="183">
        <v>2221</v>
      </c>
      <c r="B2031" s="224" t="s">
        <v>5039</v>
      </c>
      <c r="C2031" s="225" t="s">
        <v>5039</v>
      </c>
      <c r="D2031" s="245" t="s">
        <v>5275</v>
      </c>
      <c r="E2031" s="215" t="s">
        <v>27</v>
      </c>
      <c r="F2031" s="224" t="s">
        <v>8012</v>
      </c>
      <c r="G2031" s="195" t="s">
        <v>8586</v>
      </c>
      <c r="H2031" s="224" t="str">
        <f>IFERROR(VLOOKUP(Table[[#This Row],[Activity Details of Assistance]],WHAT!E:F,2,FALSE),"")</f>
        <v># of door</v>
      </c>
      <c r="I2031" s="224"/>
      <c r="J2031">
        <v>233</v>
      </c>
      <c r="K2031" t="s">
        <v>8280</v>
      </c>
      <c r="L2031" s="219" t="s">
        <v>13</v>
      </c>
      <c r="M2031" t="s">
        <v>14</v>
      </c>
      <c r="N2031" t="s">
        <v>309</v>
      </c>
      <c r="O2031" t="s">
        <v>1606</v>
      </c>
      <c r="P2031" t="s">
        <v>4662</v>
      </c>
      <c r="Q2031" s="236">
        <v>44681</v>
      </c>
      <c r="R2031" s="236">
        <v>44958</v>
      </c>
      <c r="S2031" t="s">
        <v>8452</v>
      </c>
      <c r="T2031" s="227"/>
      <c r="U2031" s="227"/>
      <c r="V2031" s="227"/>
      <c r="W2031" s="227"/>
      <c r="X2031"/>
      <c r="Y2031" t="s">
        <v>8521</v>
      </c>
      <c r="Z2031">
        <v>1777773726</v>
      </c>
      <c r="AA2031" t="s">
        <v>8522</v>
      </c>
      <c r="AB2031" s="233" t="str">
        <f>_xlfn.IFNA(IF(Table[[#This Row],[Programme Partner]]&lt;&gt;Table[[#This Row],[Implementing Partner]],CONCATENATE(Table[[#This Row],[Programme Partner]],"-",Table[[#This Row],[Implementing Partner]]),Table[[#This Row],[Programme Partner]]),"")</f>
        <v>CARE</v>
      </c>
    </row>
    <row r="2032" spans="1:28" ht="14.4">
      <c r="A2032" s="183">
        <v>2222</v>
      </c>
      <c r="B2032" s="224" t="s">
        <v>5039</v>
      </c>
      <c r="C2032" s="225" t="s">
        <v>5039</v>
      </c>
      <c r="D2032" s="197" t="s">
        <v>5275</v>
      </c>
      <c r="E2032" s="215" t="s">
        <v>27</v>
      </c>
      <c r="F2032" s="224" t="s">
        <v>8012</v>
      </c>
      <c r="G2032" s="195" t="s">
        <v>8586</v>
      </c>
      <c r="H2032" s="224" t="str">
        <f>IFERROR(VLOOKUP(Table[[#This Row],[Activity Details of Assistance]],WHAT!E:F,2,FALSE),"")</f>
        <v># of door</v>
      </c>
      <c r="I2032" s="224"/>
      <c r="J2032">
        <v>83</v>
      </c>
      <c r="K2032" t="s">
        <v>8280</v>
      </c>
      <c r="L2032" s="219" t="s">
        <v>13</v>
      </c>
      <c r="M2032" t="s">
        <v>14</v>
      </c>
      <c r="N2032" t="s">
        <v>309</v>
      </c>
      <c r="O2032" t="s">
        <v>1606</v>
      </c>
      <c r="P2032" t="s">
        <v>4665</v>
      </c>
      <c r="Q2032" s="236">
        <v>44681</v>
      </c>
      <c r="R2032" s="236">
        <v>44958</v>
      </c>
      <c r="S2032" t="s">
        <v>8452</v>
      </c>
      <c r="T2032" s="227"/>
      <c r="U2032" s="227"/>
      <c r="V2032" s="227"/>
      <c r="W2032" s="227"/>
      <c r="X2032"/>
      <c r="Y2032" t="s">
        <v>8521</v>
      </c>
      <c r="Z2032">
        <v>1777773726</v>
      </c>
      <c r="AA2032" t="s">
        <v>8522</v>
      </c>
      <c r="AB2032" s="233" t="str">
        <f>_xlfn.IFNA(IF(Table[[#This Row],[Programme Partner]]&lt;&gt;Table[[#This Row],[Implementing Partner]],CONCATENATE(Table[[#This Row],[Programme Partner]],"-",Table[[#This Row],[Implementing Partner]]),Table[[#This Row],[Programme Partner]]),"")</f>
        <v>CARE</v>
      </c>
    </row>
    <row r="2033" spans="1:28" ht="14.4">
      <c r="A2033" s="183">
        <v>2223</v>
      </c>
      <c r="B2033" s="224" t="s">
        <v>5148</v>
      </c>
      <c r="C2033" s="225" t="s">
        <v>5238</v>
      </c>
      <c r="D2033" s="245" t="s">
        <v>8324</v>
      </c>
      <c r="E2033" s="215" t="s">
        <v>27</v>
      </c>
      <c r="F2033" s="224" t="s">
        <v>8012</v>
      </c>
      <c r="G2033" s="195" t="s">
        <v>8586</v>
      </c>
      <c r="H2033" s="224" t="str">
        <f>IFERROR(VLOOKUP(Table[[#This Row],[Activity Details of Assistance]],WHAT!E:F,2,FALSE),"")</f>
        <v># of door</v>
      </c>
      <c r="I2033" s="224"/>
      <c r="J2033">
        <v>124</v>
      </c>
      <c r="K2033" t="s">
        <v>8280</v>
      </c>
      <c r="L2033" s="219" t="s">
        <v>13</v>
      </c>
      <c r="M2033" t="s">
        <v>14</v>
      </c>
      <c r="N2033" t="s">
        <v>309</v>
      </c>
      <c r="O2033" t="s">
        <v>1606</v>
      </c>
      <c r="P2033" t="s">
        <v>4656</v>
      </c>
      <c r="Q2033" s="236">
        <v>44681</v>
      </c>
      <c r="R2033" s="236">
        <v>44805</v>
      </c>
      <c r="S2033" t="s">
        <v>8452</v>
      </c>
      <c r="T2033" s="227"/>
      <c r="U2033" s="227"/>
      <c r="V2033" s="227"/>
      <c r="W2033" s="227"/>
      <c r="X2033"/>
      <c r="Y2033" t="s">
        <v>8335</v>
      </c>
      <c r="Z2033">
        <v>1840742077</v>
      </c>
      <c r="AA2033" t="s">
        <v>8336</v>
      </c>
      <c r="AB2033" s="233" t="str">
        <f>_xlfn.IFNA(IF(Table[[#This Row],[Programme Partner]]&lt;&gt;Table[[#This Row],[Implementing Partner]],CONCATENATE(Table[[#This Row],[Programme Partner]],"-",Table[[#This Row],[Implementing Partner]]),Table[[#This Row],[Programme Partner]]),"")</f>
        <v>IOM-SHED</v>
      </c>
    </row>
    <row r="2034" spans="1:28" ht="14.4">
      <c r="A2034" s="183">
        <v>2224</v>
      </c>
      <c r="B2034" s="224" t="s">
        <v>5148</v>
      </c>
      <c r="C2034" s="225" t="s">
        <v>5238</v>
      </c>
      <c r="D2034" s="197" t="s">
        <v>8514</v>
      </c>
      <c r="E2034" s="215" t="s">
        <v>27</v>
      </c>
      <c r="F2034" s="224" t="s">
        <v>8012</v>
      </c>
      <c r="G2034" s="195" t="s">
        <v>8586</v>
      </c>
      <c r="H2034" s="224" t="str">
        <f>IFERROR(VLOOKUP(Table[[#This Row],[Activity Details of Assistance]],WHAT!E:F,2,FALSE),"")</f>
        <v># of door</v>
      </c>
      <c r="I2034" s="224"/>
      <c r="J2034">
        <v>39</v>
      </c>
      <c r="K2034" t="s">
        <v>8280</v>
      </c>
      <c r="L2034" s="219" t="s">
        <v>13</v>
      </c>
      <c r="M2034" t="s">
        <v>14</v>
      </c>
      <c r="N2034" t="s">
        <v>309</v>
      </c>
      <c r="O2034" t="s">
        <v>1606</v>
      </c>
      <c r="P2034" t="s">
        <v>6479</v>
      </c>
      <c r="Q2034" s="236">
        <v>44681</v>
      </c>
      <c r="R2034" s="236">
        <v>44896</v>
      </c>
      <c r="S2034" t="s">
        <v>8452</v>
      </c>
      <c r="T2034" s="227"/>
      <c r="U2034" s="227"/>
      <c r="V2034" s="227"/>
      <c r="W2034" s="227"/>
      <c r="X2034"/>
      <c r="Y2034" t="s">
        <v>8335</v>
      </c>
      <c r="Z2034">
        <v>1840742077</v>
      </c>
      <c r="AA2034" t="s">
        <v>8336</v>
      </c>
      <c r="AB2034" s="233" t="str">
        <f>_xlfn.IFNA(IF(Table[[#This Row],[Programme Partner]]&lt;&gt;Table[[#This Row],[Implementing Partner]],CONCATENATE(Table[[#This Row],[Programme Partner]],"-",Table[[#This Row],[Implementing Partner]]),Table[[#This Row],[Programme Partner]]),"")</f>
        <v>IOM-SHED</v>
      </c>
    </row>
    <row r="2035" spans="1:28" ht="14.4" customHeight="1">
      <c r="A2035" s="183">
        <v>2229</v>
      </c>
      <c r="B2035" s="224" t="s">
        <v>5044</v>
      </c>
      <c r="C2035" t="s">
        <v>5044</v>
      </c>
      <c r="D2035" s="226" t="s">
        <v>8281</v>
      </c>
      <c r="E2035" s="215" t="s">
        <v>27</v>
      </c>
      <c r="F2035" s="224" t="s">
        <v>8012</v>
      </c>
      <c r="G2035" t="s">
        <v>8357</v>
      </c>
      <c r="H2035" s="224" t="str">
        <f>IFERROR(VLOOKUP(Table[[#This Row],[Activity Details of Assistance]],WHAT!E:F,2,FALSE),"")</f>
        <v># of door</v>
      </c>
      <c r="I2035" s="224"/>
      <c r="J2035">
        <v>82</v>
      </c>
      <c r="K2035" t="s">
        <v>8280</v>
      </c>
      <c r="L2035" s="219" t="s">
        <v>13</v>
      </c>
      <c r="M2035" t="s">
        <v>14</v>
      </c>
      <c r="N2035" t="s">
        <v>309</v>
      </c>
      <c r="O2035" t="s">
        <v>1606</v>
      </c>
      <c r="P2035" t="s">
        <v>6478</v>
      </c>
      <c r="Q2035" s="236">
        <v>44651</v>
      </c>
      <c r="R2035" s="236">
        <v>44774</v>
      </c>
      <c r="S2035" t="s">
        <v>8452</v>
      </c>
      <c r="T2035" s="227"/>
      <c r="U2035" s="227"/>
      <c r="V2035" s="227"/>
      <c r="W2035" s="227"/>
      <c r="X2035"/>
      <c r="Y2035" t="s">
        <v>8286</v>
      </c>
      <c r="Z2035">
        <v>8801750000000</v>
      </c>
      <c r="AA2035" t="s">
        <v>8287</v>
      </c>
      <c r="AB2035" s="233" t="str">
        <f>_xlfn.IFNA(IF(Table[[#This Row],[Programme Partner]]&lt;&gt;Table[[#This Row],[Implementing Partner]],CONCATENATE(Table[[#This Row],[Programme Partner]],"-",Table[[#This Row],[Implementing Partner]]),Table[[#This Row],[Programme Partner]]),"")</f>
        <v>CCDB</v>
      </c>
    </row>
    <row r="2036" spans="1:28" ht="14.4" customHeight="1">
      <c r="A2036" s="183">
        <v>2230</v>
      </c>
      <c r="B2036" s="224" t="s">
        <v>5044</v>
      </c>
      <c r="C2036" t="s">
        <v>5044</v>
      </c>
      <c r="D2036" s="226" t="s">
        <v>8281</v>
      </c>
      <c r="E2036" s="215" t="s">
        <v>27</v>
      </c>
      <c r="F2036" s="224" t="s">
        <v>8014</v>
      </c>
      <c r="G2036" t="s">
        <v>8358</v>
      </c>
      <c r="H2036" s="224" t="str">
        <f>IFERROR(VLOOKUP(Table[[#This Row],[Activity Details of Assistance]],WHAT!E:F,2,FALSE),"")</f>
        <v># of campaign per camp </v>
      </c>
      <c r="I2036" s="224"/>
      <c r="J2036">
        <v>1</v>
      </c>
      <c r="K2036" t="s">
        <v>8280</v>
      </c>
      <c r="L2036" s="219" t="s">
        <v>13</v>
      </c>
      <c r="M2036" t="s">
        <v>14</v>
      </c>
      <c r="N2036" t="s">
        <v>309</v>
      </c>
      <c r="O2036" t="s">
        <v>1606</v>
      </c>
      <c r="P2036" t="s">
        <v>6478</v>
      </c>
      <c r="Q2036" s="236">
        <v>44651</v>
      </c>
      <c r="R2036" s="236">
        <v>44774</v>
      </c>
      <c r="S2036" t="s">
        <v>8452</v>
      </c>
      <c r="T2036" s="227"/>
      <c r="U2036" s="227"/>
      <c r="V2036" s="227"/>
      <c r="W2036" s="227"/>
      <c r="X2036"/>
      <c r="Y2036" t="s">
        <v>8286</v>
      </c>
      <c r="Z2036">
        <v>8801750000000</v>
      </c>
      <c r="AA2036" t="s">
        <v>8287</v>
      </c>
      <c r="AB2036" s="233" t="str">
        <f>_xlfn.IFNA(IF(Table[[#This Row],[Programme Partner]]&lt;&gt;Table[[#This Row],[Implementing Partner]],CONCATENATE(Table[[#This Row],[Programme Partner]],"-",Table[[#This Row],[Implementing Partner]]),Table[[#This Row],[Programme Partner]]),"")</f>
        <v>CCDB</v>
      </c>
    </row>
    <row r="2037" spans="1:28" ht="14.4" customHeight="1">
      <c r="A2037" s="183">
        <v>2231</v>
      </c>
      <c r="B2037" s="224" t="s">
        <v>5044</v>
      </c>
      <c r="C2037" t="s">
        <v>5044</v>
      </c>
      <c r="D2037" s="226" t="s">
        <v>8281</v>
      </c>
      <c r="E2037" s="215" t="s">
        <v>27</v>
      </c>
      <c r="F2037" s="224" t="s">
        <v>8014</v>
      </c>
      <c r="G2037" t="s">
        <v>8019</v>
      </c>
      <c r="H2037" s="224" t="str">
        <f>IFERROR(VLOOKUP(Table[[#This Row],[Activity Details of Assistance]],WHAT!E:F,2,FALSE),"")</f>
        <v>N/A</v>
      </c>
      <c r="I2037" s="224"/>
      <c r="J2037">
        <v>308</v>
      </c>
      <c r="K2037" t="s">
        <v>8280</v>
      </c>
      <c r="L2037" s="219" t="s">
        <v>13</v>
      </c>
      <c r="M2037" t="s">
        <v>14</v>
      </c>
      <c r="N2037" t="s">
        <v>309</v>
      </c>
      <c r="O2037" t="s">
        <v>1606</v>
      </c>
      <c r="P2037" t="s">
        <v>6478</v>
      </c>
      <c r="Q2037" s="236">
        <v>44651</v>
      </c>
      <c r="R2037" s="236">
        <v>44774</v>
      </c>
      <c r="S2037" t="s">
        <v>8452</v>
      </c>
      <c r="T2037" s="227"/>
      <c r="U2037" s="227"/>
      <c r="V2037" s="227"/>
      <c r="W2037" s="227"/>
      <c r="X2037" t="s">
        <v>8551</v>
      </c>
      <c r="Y2037" t="s">
        <v>8286</v>
      </c>
      <c r="Z2037">
        <v>8801750000000</v>
      </c>
      <c r="AA2037" t="s">
        <v>8287</v>
      </c>
      <c r="AB2037" s="233" t="str">
        <f>_xlfn.IFNA(IF(Table[[#This Row],[Programme Partner]]&lt;&gt;Table[[#This Row],[Implementing Partner]],CONCATENATE(Table[[#This Row],[Programme Partner]],"-",Table[[#This Row],[Implementing Partner]]),Table[[#This Row],[Programme Partner]]),"")</f>
        <v>CCDB</v>
      </c>
    </row>
    <row r="2038" spans="1:28" ht="14.4" customHeight="1">
      <c r="A2038" s="183">
        <v>2232</v>
      </c>
      <c r="B2038" s="224" t="s">
        <v>5148</v>
      </c>
      <c r="C2038" t="s">
        <v>5238</v>
      </c>
      <c r="D2038" s="226" t="s">
        <v>8324</v>
      </c>
      <c r="E2038" s="215" t="s">
        <v>27</v>
      </c>
      <c r="F2038" s="224" t="s">
        <v>8012</v>
      </c>
      <c r="G2038" s="195" t="s">
        <v>8586</v>
      </c>
      <c r="H2038" s="224" t="str">
        <f>IFERROR(VLOOKUP(Table[[#This Row],[Activity Details of Assistance]],WHAT!E:F,2,FALSE),"")</f>
        <v># of door</v>
      </c>
      <c r="I2038" s="224"/>
      <c r="J2038">
        <v>44</v>
      </c>
      <c r="K2038" t="s">
        <v>8280</v>
      </c>
      <c r="L2038" s="219" t="s">
        <v>13</v>
      </c>
      <c r="M2038" t="s">
        <v>14</v>
      </c>
      <c r="N2038" t="s">
        <v>309</v>
      </c>
      <c r="O2038" t="s">
        <v>1606</v>
      </c>
      <c r="P2038" t="s">
        <v>4678</v>
      </c>
      <c r="Q2038" s="236">
        <v>44681</v>
      </c>
      <c r="R2038" s="236">
        <v>44805</v>
      </c>
      <c r="S2038" t="s">
        <v>8452</v>
      </c>
      <c r="T2038" s="227"/>
      <c r="U2038" s="227"/>
      <c r="V2038" s="227"/>
      <c r="W2038" s="227"/>
      <c r="X2038"/>
      <c r="Y2038" t="s">
        <v>8335</v>
      </c>
      <c r="Z2038">
        <v>1840742077</v>
      </c>
      <c r="AA2038" t="s">
        <v>8336</v>
      </c>
      <c r="AB2038" s="233" t="str">
        <f>_xlfn.IFNA(IF(Table[[#This Row],[Programme Partner]]&lt;&gt;Table[[#This Row],[Implementing Partner]],CONCATENATE(Table[[#This Row],[Programme Partner]],"-",Table[[#This Row],[Implementing Partner]]),Table[[#This Row],[Programme Partner]]),"")</f>
        <v>IOM-SHED</v>
      </c>
    </row>
    <row r="2039" spans="1:28" ht="14.4" customHeight="1">
      <c r="A2039" s="183">
        <v>2233</v>
      </c>
      <c r="B2039" s="224" t="s">
        <v>5148</v>
      </c>
      <c r="C2039" t="s">
        <v>5238</v>
      </c>
      <c r="D2039" s="226" t="s">
        <v>8324</v>
      </c>
      <c r="E2039" s="215" t="s">
        <v>27</v>
      </c>
      <c r="F2039" s="224" t="s">
        <v>8012</v>
      </c>
      <c r="G2039" s="195" t="s">
        <v>8586</v>
      </c>
      <c r="H2039" s="224" t="str">
        <f>IFERROR(VLOOKUP(Table[[#This Row],[Activity Details of Assistance]],WHAT!E:F,2,FALSE),"")</f>
        <v># of door</v>
      </c>
      <c r="I2039" s="224"/>
      <c r="J2039">
        <v>60</v>
      </c>
      <c r="K2039" t="s">
        <v>8280</v>
      </c>
      <c r="L2039" s="219" t="s">
        <v>13</v>
      </c>
      <c r="M2039" t="s">
        <v>14</v>
      </c>
      <c r="N2039" t="s">
        <v>309</v>
      </c>
      <c r="O2039" t="s">
        <v>1606</v>
      </c>
      <c r="P2039" t="s">
        <v>4680</v>
      </c>
      <c r="Q2039" s="236">
        <v>44681</v>
      </c>
      <c r="R2039" s="236">
        <v>44805</v>
      </c>
      <c r="S2039" t="s">
        <v>8452</v>
      </c>
      <c r="T2039" s="227"/>
      <c r="U2039" s="227"/>
      <c r="V2039" s="227"/>
      <c r="W2039" s="227"/>
      <c r="X2039"/>
      <c r="Y2039" t="s">
        <v>8335</v>
      </c>
      <c r="Z2039">
        <v>1840742077</v>
      </c>
      <c r="AA2039" t="s">
        <v>8336</v>
      </c>
      <c r="AB2039" s="233" t="str">
        <f>_xlfn.IFNA(IF(Table[[#This Row],[Programme Partner]]&lt;&gt;Table[[#This Row],[Implementing Partner]],CONCATENATE(Table[[#This Row],[Programme Partner]],"-",Table[[#This Row],[Implementing Partner]]),Table[[#This Row],[Programme Partner]]),"")</f>
        <v>IOM-SHED</v>
      </c>
    </row>
    <row r="2040" spans="1:28" ht="14.4" customHeight="1">
      <c r="A2040" s="183">
        <v>2234</v>
      </c>
      <c r="B2040" s="224" t="s">
        <v>8031</v>
      </c>
      <c r="C2040" t="s">
        <v>8031</v>
      </c>
      <c r="D2040" s="197" t="s">
        <v>8639</v>
      </c>
      <c r="E2040" s="215" t="s">
        <v>27</v>
      </c>
      <c r="F2040" s="224" t="s">
        <v>8012</v>
      </c>
      <c r="G2040" s="195" t="s">
        <v>8586</v>
      </c>
      <c r="H2040" s="224" t="str">
        <f>IFERROR(VLOOKUP(Table[[#This Row],[Activity Details of Assistance]],WHAT!E:F,2,FALSE),"")</f>
        <v># of door</v>
      </c>
      <c r="I2040" s="224"/>
      <c r="J2040">
        <v>27</v>
      </c>
      <c r="K2040" t="s">
        <v>8280</v>
      </c>
      <c r="L2040" s="219" t="s">
        <v>13</v>
      </c>
      <c r="M2040" t="s">
        <v>14</v>
      </c>
      <c r="N2040" t="s">
        <v>307</v>
      </c>
      <c r="O2040" t="s">
        <v>1599</v>
      </c>
      <c r="P2040" t="s">
        <v>8198</v>
      </c>
      <c r="Q2040" s="236">
        <v>44681</v>
      </c>
      <c r="R2040" s="236">
        <v>44866</v>
      </c>
      <c r="S2040" s="291" t="s">
        <v>8590</v>
      </c>
      <c r="T2040" s="227"/>
      <c r="U2040" s="227"/>
      <c r="V2040" s="227"/>
      <c r="W2040" s="227"/>
      <c r="X2040"/>
      <c r="Y2040" t="s">
        <v>8295</v>
      </c>
      <c r="Z2040">
        <v>8801710000000</v>
      </c>
      <c r="AA2040" t="s">
        <v>8296</v>
      </c>
      <c r="AB2040" s="233" t="str">
        <f>_xlfn.IFNA(IF(Table[[#This Row],[Programme Partner]]&lt;&gt;Table[[#This Row],[Implementing Partner]],CONCATENATE(Table[[#This Row],[Programme Partner]],"-",Table[[#This Row],[Implementing Partner]]),Table[[#This Row],[Programme Partner]]),"")</f>
        <v>NABOLOK</v>
      </c>
    </row>
    <row r="2041" spans="1:28" ht="14.4" customHeight="1">
      <c r="A2041" s="183">
        <v>2235</v>
      </c>
      <c r="B2041" s="224" t="s">
        <v>5044</v>
      </c>
      <c r="C2041" t="s">
        <v>5044</v>
      </c>
      <c r="D2041" s="226" t="s">
        <v>8281</v>
      </c>
      <c r="E2041" s="215" t="s">
        <v>27</v>
      </c>
      <c r="F2041" s="224" t="s">
        <v>8014</v>
      </c>
      <c r="G2041" t="s">
        <v>8019</v>
      </c>
      <c r="H2041" s="224" t="str">
        <f>IFERROR(VLOOKUP(Table[[#This Row],[Activity Details of Assistance]],WHAT!E:F,2,FALSE),"")</f>
        <v>N/A</v>
      </c>
      <c r="I2041" s="224"/>
      <c r="J2041">
        <v>462</v>
      </c>
      <c r="K2041" t="s">
        <v>8280</v>
      </c>
      <c r="L2041" s="219" t="s">
        <v>13</v>
      </c>
      <c r="M2041" t="s">
        <v>14</v>
      </c>
      <c r="N2041" t="s">
        <v>309</v>
      </c>
      <c r="O2041" t="s">
        <v>1606</v>
      </c>
      <c r="P2041" t="s">
        <v>6477</v>
      </c>
      <c r="Q2041" s="236">
        <v>44681</v>
      </c>
      <c r="R2041" s="236">
        <v>44774</v>
      </c>
      <c r="S2041" t="s">
        <v>8452</v>
      </c>
      <c r="T2041" s="227"/>
      <c r="U2041" s="227"/>
      <c r="V2041" s="227"/>
      <c r="W2041" s="227"/>
      <c r="X2041" t="s">
        <v>8552</v>
      </c>
      <c r="Y2041" t="s">
        <v>8286</v>
      </c>
      <c r="Z2041">
        <v>1751364802</v>
      </c>
      <c r="AA2041" t="s">
        <v>8287</v>
      </c>
      <c r="AB2041" s="233" t="str">
        <f>_xlfn.IFNA(IF(Table[[#This Row],[Programme Partner]]&lt;&gt;Table[[#This Row],[Implementing Partner]],CONCATENATE(Table[[#This Row],[Programme Partner]],"-",Table[[#This Row],[Implementing Partner]]),Table[[#This Row],[Programme Partner]]),"")</f>
        <v>CCDB</v>
      </c>
    </row>
    <row r="2042" spans="1:28" ht="14.4" customHeight="1">
      <c r="A2042" s="183">
        <v>2236</v>
      </c>
      <c r="B2042" s="224" t="s">
        <v>5044</v>
      </c>
      <c r="C2042" t="s">
        <v>5044</v>
      </c>
      <c r="D2042" s="226" t="s">
        <v>8281</v>
      </c>
      <c r="E2042" s="215" t="s">
        <v>27</v>
      </c>
      <c r="F2042" s="224" t="s">
        <v>8011</v>
      </c>
      <c r="G2042" s="195" t="s">
        <v>8584</v>
      </c>
      <c r="H2042" s="224" t="str">
        <f>IFERROR(VLOOKUP(Table[[#This Row],[Activity Details of Assistance]],WHAT!E:F,2,FALSE),"")</f>
        <v># of tube well</v>
      </c>
      <c r="I2042" s="224"/>
      <c r="J2042">
        <v>4</v>
      </c>
      <c r="K2042" t="s">
        <v>8280</v>
      </c>
      <c r="L2042" s="219" t="s">
        <v>13</v>
      </c>
      <c r="M2042" t="s">
        <v>14</v>
      </c>
      <c r="N2042" t="s">
        <v>309</v>
      </c>
      <c r="O2042" t="s">
        <v>1606</v>
      </c>
      <c r="P2042" t="s">
        <v>6478</v>
      </c>
      <c r="Q2042" s="236">
        <v>44681</v>
      </c>
      <c r="R2042" s="236">
        <v>44774</v>
      </c>
      <c r="S2042" t="s">
        <v>8452</v>
      </c>
      <c r="T2042" s="227"/>
      <c r="U2042" s="227"/>
      <c r="V2042" s="227"/>
      <c r="W2042" s="227"/>
      <c r="X2042"/>
      <c r="Y2042" t="s">
        <v>8286</v>
      </c>
      <c r="Z2042">
        <v>1751364802</v>
      </c>
      <c r="AA2042" t="s">
        <v>8287</v>
      </c>
      <c r="AB2042" s="233" t="str">
        <f>_xlfn.IFNA(IF(Table[[#This Row],[Programme Partner]]&lt;&gt;Table[[#This Row],[Implementing Partner]],CONCATENATE(Table[[#This Row],[Programme Partner]],"-",Table[[#This Row],[Implementing Partner]]),Table[[#This Row],[Programme Partner]]),"")</f>
        <v>CCDB</v>
      </c>
    </row>
    <row r="2043" spans="1:28" ht="14.4" customHeight="1">
      <c r="A2043" s="183">
        <v>2237</v>
      </c>
      <c r="B2043" s="224" t="s">
        <v>8031</v>
      </c>
      <c r="C2043" t="s">
        <v>8031</v>
      </c>
      <c r="D2043" s="197" t="s">
        <v>8639</v>
      </c>
      <c r="E2043" s="215" t="s">
        <v>27</v>
      </c>
      <c r="F2043" s="224" t="s">
        <v>8012</v>
      </c>
      <c r="G2043" s="195" t="s">
        <v>8586</v>
      </c>
      <c r="H2043" s="224" t="str">
        <f>IFERROR(VLOOKUP(Table[[#This Row],[Activity Details of Assistance]],WHAT!E:F,2,FALSE),"")</f>
        <v># of door</v>
      </c>
      <c r="I2043" s="224"/>
      <c r="J2043">
        <v>86</v>
      </c>
      <c r="K2043" t="s">
        <v>8280</v>
      </c>
      <c r="L2043" s="219" t="s">
        <v>13</v>
      </c>
      <c r="M2043" t="s">
        <v>14</v>
      </c>
      <c r="N2043" t="s">
        <v>307</v>
      </c>
      <c r="O2043" t="s">
        <v>1599</v>
      </c>
      <c r="P2043" t="s">
        <v>4723</v>
      </c>
      <c r="Q2043" s="236">
        <v>44681</v>
      </c>
      <c r="R2043" s="236">
        <v>44866</v>
      </c>
      <c r="S2043" t="s">
        <v>8452</v>
      </c>
      <c r="T2043" s="227"/>
      <c r="U2043" s="227"/>
      <c r="V2043" s="227"/>
      <c r="W2043" s="227"/>
      <c r="X2043"/>
      <c r="Y2043" t="s">
        <v>8295</v>
      </c>
      <c r="Z2043">
        <v>8801710000000</v>
      </c>
      <c r="AA2043" t="s">
        <v>8296</v>
      </c>
      <c r="AB2043" s="233" t="str">
        <f>_xlfn.IFNA(IF(Table[[#This Row],[Programme Partner]]&lt;&gt;Table[[#This Row],[Implementing Partner]],CONCATENATE(Table[[#This Row],[Programme Partner]],"-",Table[[#This Row],[Implementing Partner]]),Table[[#This Row],[Programme Partner]]),"")</f>
        <v>NABOLOK</v>
      </c>
    </row>
    <row r="2044" spans="1:28" ht="14.4" customHeight="1">
      <c r="A2044" s="183">
        <v>2238</v>
      </c>
      <c r="B2044" s="224" t="s">
        <v>5148</v>
      </c>
      <c r="C2044" s="225" t="s">
        <v>5033</v>
      </c>
      <c r="D2044" s="226" t="s">
        <v>5148</v>
      </c>
      <c r="E2044" s="215" t="s">
        <v>27</v>
      </c>
      <c r="F2044" s="224" t="s">
        <v>8012</v>
      </c>
      <c r="G2044" s="195" t="s">
        <v>8586</v>
      </c>
      <c r="H2044" s="224" t="str">
        <f>IFERROR(VLOOKUP(Table[[#This Row],[Activity Details of Assistance]],WHAT!E:F,2,FALSE),"")</f>
        <v># of door</v>
      </c>
      <c r="I2044" s="224"/>
      <c r="J2044">
        <v>154</v>
      </c>
      <c r="K2044" t="s">
        <v>8280</v>
      </c>
      <c r="L2044" s="219" t="s">
        <v>13</v>
      </c>
      <c r="M2044" t="s">
        <v>14</v>
      </c>
      <c r="N2044" t="s">
        <v>309</v>
      </c>
      <c r="O2044" t="s">
        <v>1606</v>
      </c>
      <c r="P2044" t="s">
        <v>17</v>
      </c>
      <c r="Q2044" s="236">
        <v>44681</v>
      </c>
      <c r="R2044" s="236">
        <v>44682</v>
      </c>
      <c r="S2044" t="s">
        <v>8452</v>
      </c>
      <c r="T2044" s="227"/>
      <c r="U2044" s="227"/>
      <c r="V2044" s="227"/>
      <c r="W2044" s="227"/>
      <c r="X2044"/>
      <c r="Y2044" t="s">
        <v>8304</v>
      </c>
      <c r="Z2044">
        <v>1833301502</v>
      </c>
      <c r="AA2044" t="s">
        <v>8305</v>
      </c>
      <c r="AB2044" s="233" t="str">
        <f>_xlfn.IFNA(IF(Table[[#This Row],[Programme Partner]]&lt;&gt;Table[[#This Row],[Implementing Partner]],CONCATENATE(Table[[#This Row],[Programme Partner]],"-",Table[[#This Row],[Implementing Partner]]),Table[[#This Row],[Programme Partner]]),"")</f>
        <v>IOM-BRAC</v>
      </c>
    </row>
    <row r="2045" spans="1:28" ht="14.4" customHeight="1">
      <c r="A2045" s="183">
        <v>2239</v>
      </c>
      <c r="B2045" s="224" t="s">
        <v>5044</v>
      </c>
      <c r="C2045" s="225" t="s">
        <v>5044</v>
      </c>
      <c r="D2045" s="226" t="s">
        <v>8281</v>
      </c>
      <c r="E2045" s="215" t="s">
        <v>27</v>
      </c>
      <c r="F2045" s="224" t="s">
        <v>8014</v>
      </c>
      <c r="G2045" t="s">
        <v>8019</v>
      </c>
      <c r="H2045" s="224" t="str">
        <f>IFERROR(VLOOKUP(Table[[#This Row],[Activity Details of Assistance]],WHAT!E:F,2,FALSE),"")</f>
        <v>N/A</v>
      </c>
      <c r="I2045" s="224"/>
      <c r="J2045">
        <v>308</v>
      </c>
      <c r="K2045" t="s">
        <v>8280</v>
      </c>
      <c r="L2045" s="219" t="s">
        <v>13</v>
      </c>
      <c r="M2045" t="s">
        <v>14</v>
      </c>
      <c r="N2045" t="s">
        <v>309</v>
      </c>
      <c r="O2045" t="s">
        <v>1606</v>
      </c>
      <c r="P2045" t="s">
        <v>6478</v>
      </c>
      <c r="Q2045" s="236">
        <v>44681</v>
      </c>
      <c r="R2045" s="236">
        <v>44774</v>
      </c>
      <c r="S2045" t="s">
        <v>8452</v>
      </c>
      <c r="T2045" s="227"/>
      <c r="U2045" s="227"/>
      <c r="V2045" s="227"/>
      <c r="W2045" s="227"/>
      <c r="X2045" t="s">
        <v>8553</v>
      </c>
      <c r="Y2045" t="s">
        <v>8286</v>
      </c>
      <c r="Z2045">
        <v>1751364802</v>
      </c>
      <c r="AA2045" t="s">
        <v>8287</v>
      </c>
      <c r="AB2045" s="233" t="str">
        <f>_xlfn.IFNA(IF(Table[[#This Row],[Programme Partner]]&lt;&gt;Table[[#This Row],[Implementing Partner]],CONCATENATE(Table[[#This Row],[Programme Partner]],"-",Table[[#This Row],[Implementing Partner]]),Table[[#This Row],[Programme Partner]]),"")</f>
        <v>CCDB</v>
      </c>
    </row>
    <row r="2046" spans="1:28" ht="14.4" customHeight="1">
      <c r="A2046" s="183">
        <v>2240</v>
      </c>
      <c r="B2046" s="224" t="s">
        <v>8031</v>
      </c>
      <c r="C2046" s="225" t="s">
        <v>8031</v>
      </c>
      <c r="D2046" s="197" t="s">
        <v>8639</v>
      </c>
      <c r="E2046" s="215" t="s">
        <v>27</v>
      </c>
      <c r="F2046" s="224" t="s">
        <v>8012</v>
      </c>
      <c r="G2046" s="195" t="s">
        <v>8586</v>
      </c>
      <c r="H2046" s="224" t="str">
        <f>IFERROR(VLOOKUP(Table[[#This Row],[Activity Details of Assistance]],WHAT!E:F,2,FALSE),"")</f>
        <v># of door</v>
      </c>
      <c r="I2046" s="224"/>
      <c r="J2046">
        <v>316</v>
      </c>
      <c r="K2046" t="s">
        <v>8280</v>
      </c>
      <c r="L2046" s="219" t="s">
        <v>13</v>
      </c>
      <c r="M2046" t="s">
        <v>14</v>
      </c>
      <c r="N2046" t="s">
        <v>307</v>
      </c>
      <c r="O2046" t="s">
        <v>1599</v>
      </c>
      <c r="P2046" t="s">
        <v>4717</v>
      </c>
      <c r="Q2046" s="236">
        <v>44681</v>
      </c>
      <c r="R2046" s="236">
        <v>44866</v>
      </c>
      <c r="S2046" t="s">
        <v>8452</v>
      </c>
      <c r="T2046" s="227"/>
      <c r="U2046" s="227"/>
      <c r="V2046" s="227"/>
      <c r="W2046" s="227"/>
      <c r="X2046"/>
      <c r="Y2046" t="s">
        <v>8295</v>
      </c>
      <c r="Z2046">
        <v>8801710000000</v>
      </c>
      <c r="AA2046" t="s">
        <v>8296</v>
      </c>
      <c r="AB2046" s="233" t="str">
        <f>_xlfn.IFNA(IF(Table[[#This Row],[Programme Partner]]&lt;&gt;Table[[#This Row],[Implementing Partner]],CONCATENATE(Table[[#This Row],[Programme Partner]],"-",Table[[#This Row],[Implementing Partner]]),Table[[#This Row],[Programme Partner]]),"")</f>
        <v>NABOLOK</v>
      </c>
    </row>
    <row r="2047" spans="1:28" ht="14.4" customHeight="1">
      <c r="A2047" s="183">
        <v>2241</v>
      </c>
      <c r="B2047" s="224" t="s">
        <v>5087</v>
      </c>
      <c r="C2047" s="225" t="s">
        <v>5087</v>
      </c>
      <c r="D2047" s="226" t="s">
        <v>5148</v>
      </c>
      <c r="E2047" s="215" t="s">
        <v>27</v>
      </c>
      <c r="F2047" s="224" t="s">
        <v>8012</v>
      </c>
      <c r="G2047" s="195" t="s">
        <v>8586</v>
      </c>
      <c r="H2047" s="224" t="str">
        <f>IFERROR(VLOOKUP(Table[[#This Row],[Activity Details of Assistance]],WHAT!E:F,2,FALSE),"")</f>
        <v># of door</v>
      </c>
      <c r="I2047" s="224"/>
      <c r="J2047">
        <v>109</v>
      </c>
      <c r="K2047" t="s">
        <v>8280</v>
      </c>
      <c r="L2047" s="219" t="s">
        <v>13</v>
      </c>
      <c r="M2047" t="s">
        <v>14</v>
      </c>
      <c r="N2047" t="s">
        <v>309</v>
      </c>
      <c r="O2047" t="s">
        <v>1606</v>
      </c>
      <c r="P2047" t="s">
        <v>4670</v>
      </c>
      <c r="Q2047" s="236">
        <v>44681</v>
      </c>
      <c r="R2047" s="236">
        <v>44805</v>
      </c>
      <c r="S2047" t="s">
        <v>8452</v>
      </c>
      <c r="T2047" s="227"/>
      <c r="U2047" s="227"/>
      <c r="V2047" s="227"/>
      <c r="W2047" s="227"/>
      <c r="X2047"/>
      <c r="Y2047" t="s">
        <v>8337</v>
      </c>
      <c r="Z2047">
        <v>1845101021</v>
      </c>
      <c r="AA2047" t="s">
        <v>8297</v>
      </c>
      <c r="AB2047" s="233" t="str">
        <f>_xlfn.IFNA(IF(Table[[#This Row],[Programme Partner]]&lt;&gt;Table[[#This Row],[Implementing Partner]],CONCATENATE(Table[[#This Row],[Programme Partner]],"-",Table[[#This Row],[Implementing Partner]]),Table[[#This Row],[Programme Partner]]),"")</f>
        <v>DSK</v>
      </c>
    </row>
    <row r="2048" spans="1:28" ht="14.4" customHeight="1">
      <c r="A2048" s="183">
        <v>2242</v>
      </c>
      <c r="B2048" s="224" t="s">
        <v>5087</v>
      </c>
      <c r="C2048" s="225" t="s">
        <v>5087</v>
      </c>
      <c r="D2048" s="226" t="s">
        <v>5148</v>
      </c>
      <c r="E2048" s="215" t="s">
        <v>27</v>
      </c>
      <c r="F2048" s="224" t="s">
        <v>8012</v>
      </c>
      <c r="G2048" s="195" t="s">
        <v>8586</v>
      </c>
      <c r="H2048" s="224" t="str">
        <f>IFERROR(VLOOKUP(Table[[#This Row],[Activity Details of Assistance]],WHAT!E:F,2,FALSE),"")</f>
        <v># of door</v>
      </c>
      <c r="I2048" s="224"/>
      <c r="J2048">
        <v>161</v>
      </c>
      <c r="K2048" t="s">
        <v>8280</v>
      </c>
      <c r="L2048" s="219" t="s">
        <v>13</v>
      </c>
      <c r="M2048" t="s">
        <v>14</v>
      </c>
      <c r="N2048" t="s">
        <v>309</v>
      </c>
      <c r="O2048" t="s">
        <v>1606</v>
      </c>
      <c r="P2048" t="s">
        <v>4672</v>
      </c>
      <c r="Q2048" s="236">
        <v>44681</v>
      </c>
      <c r="R2048" s="236">
        <v>44805</v>
      </c>
      <c r="S2048" t="s">
        <v>8452</v>
      </c>
      <c r="T2048" s="227"/>
      <c r="U2048" s="227"/>
      <c r="V2048" s="227"/>
      <c r="W2048" s="227"/>
      <c r="X2048"/>
      <c r="Y2048" t="s">
        <v>8337</v>
      </c>
      <c r="Z2048">
        <v>1845101021</v>
      </c>
      <c r="AA2048" t="s">
        <v>8297</v>
      </c>
      <c r="AB2048" s="233" t="str">
        <f>_xlfn.IFNA(IF(Table[[#This Row],[Programme Partner]]&lt;&gt;Table[[#This Row],[Implementing Partner]],CONCATENATE(Table[[#This Row],[Programme Partner]],"-",Table[[#This Row],[Implementing Partner]]),Table[[#This Row],[Programme Partner]]),"")</f>
        <v>DSK</v>
      </c>
    </row>
    <row r="2049" spans="1:28" ht="14.4" customHeight="1">
      <c r="A2049" s="183">
        <v>2243</v>
      </c>
      <c r="B2049" s="224" t="s">
        <v>5148</v>
      </c>
      <c r="C2049" s="225" t="s">
        <v>5184</v>
      </c>
      <c r="D2049" s="226" t="s">
        <v>5148</v>
      </c>
      <c r="E2049" s="215" t="s">
        <v>27</v>
      </c>
      <c r="F2049" s="224" t="s">
        <v>8012</v>
      </c>
      <c r="G2049" s="195" t="s">
        <v>8586</v>
      </c>
      <c r="H2049" s="224" t="str">
        <f>IFERROR(VLOOKUP(Table[[#This Row],[Activity Details of Assistance]],WHAT!E:F,2,FALSE),"")</f>
        <v># of door</v>
      </c>
      <c r="I2049" s="224"/>
      <c r="J2049">
        <v>273</v>
      </c>
      <c r="K2049" t="s">
        <v>8280</v>
      </c>
      <c r="L2049" s="219" t="s">
        <v>13</v>
      </c>
      <c r="M2049" t="s">
        <v>14</v>
      </c>
      <c r="N2049" t="s">
        <v>309</v>
      </c>
      <c r="O2049" t="s">
        <v>1606</v>
      </c>
      <c r="P2049" t="s">
        <v>5868</v>
      </c>
      <c r="Q2049" s="236">
        <v>44681</v>
      </c>
      <c r="R2049" s="236">
        <v>44652</v>
      </c>
      <c r="S2049" t="s">
        <v>8452</v>
      </c>
      <c r="T2049" s="227"/>
      <c r="U2049" s="227"/>
      <c r="V2049" s="227"/>
      <c r="W2049" s="227"/>
      <c r="X2049"/>
      <c r="Y2049" t="s">
        <v>8471</v>
      </c>
      <c r="Z2049">
        <v>1683360887</v>
      </c>
      <c r="AA2049" t="s">
        <v>8312</v>
      </c>
      <c r="AB2049" s="233" t="str">
        <f>_xlfn.IFNA(IF(Table[[#This Row],[Programme Partner]]&lt;&gt;Table[[#This Row],[Implementing Partner]],CONCATENATE(Table[[#This Row],[Programme Partner]],"-",Table[[#This Row],[Implementing Partner]]),Table[[#This Row],[Programme Partner]]),"")</f>
        <v>IOM-NGOF</v>
      </c>
    </row>
    <row r="2050" spans="1:28" ht="14.4" customHeight="1">
      <c r="A2050" s="183">
        <v>2244</v>
      </c>
      <c r="B2050" s="224" t="s">
        <v>5275</v>
      </c>
      <c r="C2050" s="225" t="s">
        <v>5033</v>
      </c>
      <c r="D2050" s="212" t="s">
        <v>5275</v>
      </c>
      <c r="E2050" s="215" t="s">
        <v>27</v>
      </c>
      <c r="F2050" s="224" t="s">
        <v>8012</v>
      </c>
      <c r="G2050" s="195" t="s">
        <v>8586</v>
      </c>
      <c r="H2050" s="224" t="str">
        <f>IFERROR(VLOOKUP(Table[[#This Row],[Activity Details of Assistance]],WHAT!E:F,2,FALSE),"")</f>
        <v># of door</v>
      </c>
      <c r="I2050" s="224"/>
      <c r="J2050">
        <v>146</v>
      </c>
      <c r="K2050" t="s">
        <v>8280</v>
      </c>
      <c r="L2050" s="219" t="s">
        <v>13</v>
      </c>
      <c r="M2050" t="s">
        <v>14</v>
      </c>
      <c r="N2050" t="s">
        <v>309</v>
      </c>
      <c r="O2050" t="s">
        <v>1606</v>
      </c>
      <c r="P2050" t="s">
        <v>4659</v>
      </c>
      <c r="Q2050" s="236">
        <v>44681</v>
      </c>
      <c r="R2050" s="236">
        <v>44958</v>
      </c>
      <c r="S2050" t="s">
        <v>8452</v>
      </c>
      <c r="T2050" s="227"/>
      <c r="U2050" s="227"/>
      <c r="V2050" s="227"/>
      <c r="W2050" s="227"/>
      <c r="X2050"/>
      <c r="Y2050" t="s">
        <v>8519</v>
      </c>
      <c r="Z2050">
        <v>1847456486</v>
      </c>
      <c r="AA2050" t="s">
        <v>8520</v>
      </c>
      <c r="AB2050" s="233" t="str">
        <f>_xlfn.IFNA(IF(Table[[#This Row],[Programme Partner]]&lt;&gt;Table[[#This Row],[Implementing Partner]],CONCATENATE(Table[[#This Row],[Programme Partner]],"-",Table[[#This Row],[Implementing Partner]]),Table[[#This Row],[Programme Partner]]),"")</f>
        <v>UNICEF-BRAC</v>
      </c>
    </row>
    <row r="2051" spans="1:28" ht="14.4" customHeight="1">
      <c r="A2051" s="183">
        <v>2245</v>
      </c>
      <c r="B2051" s="224" t="s">
        <v>5148</v>
      </c>
      <c r="C2051" s="225" t="s">
        <v>8341</v>
      </c>
      <c r="D2051" s="212" t="s">
        <v>5148</v>
      </c>
      <c r="E2051" s="215" t="s">
        <v>27</v>
      </c>
      <c r="F2051" s="224" t="s">
        <v>8012</v>
      </c>
      <c r="G2051" s="195" t="s">
        <v>8586</v>
      </c>
      <c r="H2051" s="224" t="str">
        <f>IFERROR(VLOOKUP(Table[[#This Row],[Activity Details of Assistance]],WHAT!E:F,2,FALSE),"")</f>
        <v># of door</v>
      </c>
      <c r="I2051" s="224"/>
      <c r="J2051">
        <v>58</v>
      </c>
      <c r="K2051" t="s">
        <v>8280</v>
      </c>
      <c r="L2051" s="219" t="s">
        <v>13</v>
      </c>
      <c r="M2051" t="s">
        <v>14</v>
      </c>
      <c r="N2051" t="s">
        <v>309</v>
      </c>
      <c r="O2051" t="s">
        <v>1606</v>
      </c>
      <c r="P2051" t="s">
        <v>4654</v>
      </c>
      <c r="Q2051" s="236">
        <v>44681</v>
      </c>
      <c r="R2051" s="236">
        <v>44805</v>
      </c>
      <c r="S2051" t="s">
        <v>8452</v>
      </c>
      <c r="T2051" s="227"/>
      <c r="U2051" s="227"/>
      <c r="V2051" s="227"/>
      <c r="W2051" s="227"/>
      <c r="X2051"/>
      <c r="Y2051" t="s">
        <v>8340</v>
      </c>
      <c r="Z2051">
        <v>1849719196</v>
      </c>
      <c r="AA2051" t="s">
        <v>8290</v>
      </c>
      <c r="AB2051" s="233" t="str">
        <f>_xlfn.IFNA(IF(Table[[#This Row],[Programme Partner]]&lt;&gt;Table[[#This Row],[Implementing Partner]],CONCATENATE(Table[[#This Row],[Programme Partner]],"-",Table[[#This Row],[Implementing Partner]]),Table[[#This Row],[Programme Partner]]),"")</f>
        <v>IOM-SHUSHILAN</v>
      </c>
    </row>
    <row r="2052" spans="1:28" ht="14.4" customHeight="1">
      <c r="A2052" s="183">
        <v>2246</v>
      </c>
      <c r="B2052" s="224" t="s">
        <v>8526</v>
      </c>
      <c r="C2052" s="225" t="s">
        <v>8526</v>
      </c>
      <c r="D2052" s="197" t="s">
        <v>5058</v>
      </c>
      <c r="E2052" s="215" t="s">
        <v>27</v>
      </c>
      <c r="F2052" s="224" t="s">
        <v>8012</v>
      </c>
      <c r="G2052" s="195" t="s">
        <v>8586</v>
      </c>
      <c r="H2052" s="224" t="str">
        <f>IFERROR(VLOOKUP(Table[[#This Row],[Activity Details of Assistance]],WHAT!E:F,2,FALSE),"")</f>
        <v># of door</v>
      </c>
      <c r="I2052" s="224"/>
      <c r="J2052">
        <v>70</v>
      </c>
      <c r="K2052" t="s">
        <v>8280</v>
      </c>
      <c r="L2052" s="219" t="s">
        <v>13</v>
      </c>
      <c r="M2052" t="s">
        <v>14</v>
      </c>
      <c r="N2052" t="s">
        <v>309</v>
      </c>
      <c r="O2052" t="s">
        <v>1606</v>
      </c>
      <c r="P2052" t="s">
        <v>6478</v>
      </c>
      <c r="Q2052" s="236">
        <v>44681</v>
      </c>
      <c r="R2052" s="236">
        <v>44713</v>
      </c>
      <c r="S2052" t="s">
        <v>8452</v>
      </c>
      <c r="T2052" s="227"/>
      <c r="U2052" s="227"/>
      <c r="V2052" s="227"/>
      <c r="W2052" s="227"/>
      <c r="X2052"/>
      <c r="Y2052" t="s">
        <v>8428</v>
      </c>
      <c r="Z2052">
        <v>1882052535</v>
      </c>
      <c r="AA2052" t="s">
        <v>8517</v>
      </c>
      <c r="AB2052" s="233" t="str">
        <f>_xlfn.IFNA(IF(Table[[#This Row],[Programme Partner]]&lt;&gt;Table[[#This Row],[Implementing Partner]],CONCATENATE(Table[[#This Row],[Programme Partner]],"-",Table[[#This Row],[Implementing Partner]]),Table[[#This Row],[Programme Partner]]),"")</f>
        <v>Green Hill</v>
      </c>
    </row>
    <row r="2053" spans="1:28" ht="14.4" customHeight="1">
      <c r="A2053" s="183">
        <v>2247</v>
      </c>
      <c r="B2053" s="224" t="s">
        <v>8526</v>
      </c>
      <c r="C2053" s="225" t="s">
        <v>8526</v>
      </c>
      <c r="D2053" s="197" t="s">
        <v>5058</v>
      </c>
      <c r="E2053" s="215" t="s">
        <v>27</v>
      </c>
      <c r="F2053" s="224" t="s">
        <v>8012</v>
      </c>
      <c r="G2053" s="195" t="s">
        <v>8586</v>
      </c>
      <c r="H2053" s="224" t="str">
        <f>IFERROR(VLOOKUP(Table[[#This Row],[Activity Details of Assistance]],WHAT!E:F,2,FALSE),"")</f>
        <v># of door</v>
      </c>
      <c r="I2053" s="224"/>
      <c r="J2053">
        <v>89</v>
      </c>
      <c r="K2053" t="s">
        <v>8280</v>
      </c>
      <c r="L2053" s="219" t="s">
        <v>13</v>
      </c>
      <c r="M2053" t="s">
        <v>14</v>
      </c>
      <c r="N2053" t="s">
        <v>309</v>
      </c>
      <c r="O2053" t="s">
        <v>1606</v>
      </c>
      <c r="P2053" t="s">
        <v>6386</v>
      </c>
      <c r="Q2053" s="236">
        <v>44681</v>
      </c>
      <c r="R2053" s="236">
        <v>44713</v>
      </c>
      <c r="S2053" t="s">
        <v>8452</v>
      </c>
      <c r="T2053" s="227"/>
      <c r="U2053" s="227"/>
      <c r="V2053" s="227"/>
      <c r="W2053" s="227"/>
      <c r="X2053"/>
      <c r="Y2053" t="s">
        <v>8428</v>
      </c>
      <c r="Z2053">
        <v>1882052535</v>
      </c>
      <c r="AA2053" t="s">
        <v>8517</v>
      </c>
      <c r="AB2053" s="233" t="str">
        <f>_xlfn.IFNA(IF(Table[[#This Row],[Programme Partner]]&lt;&gt;Table[[#This Row],[Implementing Partner]],CONCATENATE(Table[[#This Row],[Programme Partner]],"-",Table[[#This Row],[Implementing Partner]]),Table[[#This Row],[Programme Partner]]),"")</f>
        <v>Green Hill</v>
      </c>
    </row>
    <row r="2054" spans="1:28" ht="14.4" customHeight="1">
      <c r="A2054" s="183">
        <v>2248</v>
      </c>
      <c r="B2054" s="224" t="s">
        <v>8526</v>
      </c>
      <c r="C2054" s="225" t="s">
        <v>8526</v>
      </c>
      <c r="D2054" s="197" t="s">
        <v>5058</v>
      </c>
      <c r="E2054" s="215" t="s">
        <v>27</v>
      </c>
      <c r="F2054" s="224" t="s">
        <v>8012</v>
      </c>
      <c r="G2054" s="195" t="s">
        <v>8586</v>
      </c>
      <c r="H2054" s="224" t="str">
        <f>IFERROR(VLOOKUP(Table[[#This Row],[Activity Details of Assistance]],WHAT!E:F,2,FALSE),"")</f>
        <v># of door</v>
      </c>
      <c r="I2054" s="224"/>
      <c r="J2054">
        <v>22</v>
      </c>
      <c r="K2054" t="s">
        <v>8280</v>
      </c>
      <c r="L2054" s="219" t="s">
        <v>13</v>
      </c>
      <c r="M2054" t="s">
        <v>14</v>
      </c>
      <c r="N2054" t="s">
        <v>309</v>
      </c>
      <c r="O2054" t="s">
        <v>1606</v>
      </c>
      <c r="P2054" t="s">
        <v>4668</v>
      </c>
      <c r="Q2054" s="236">
        <v>44681</v>
      </c>
      <c r="R2054" s="236">
        <v>44713</v>
      </c>
      <c r="S2054" t="s">
        <v>8452</v>
      </c>
      <c r="T2054" s="227"/>
      <c r="U2054" s="227"/>
      <c r="V2054" s="227"/>
      <c r="W2054" s="227"/>
      <c r="X2054"/>
      <c r="Y2054" t="s">
        <v>8428</v>
      </c>
      <c r="Z2054">
        <v>1882052535</v>
      </c>
      <c r="AA2054" t="s">
        <v>8517</v>
      </c>
      <c r="AB2054" s="233" t="str">
        <f>_xlfn.IFNA(IF(Table[[#This Row],[Programme Partner]]&lt;&gt;Table[[#This Row],[Implementing Partner]],CONCATENATE(Table[[#This Row],[Programme Partner]],"-",Table[[#This Row],[Implementing Partner]]),Table[[#This Row],[Programme Partner]]),"")</f>
        <v>Green Hill</v>
      </c>
    </row>
    <row r="2055" spans="1:28" ht="14.4" customHeight="1">
      <c r="A2055" s="183">
        <v>2250</v>
      </c>
      <c r="B2055" s="224" t="s">
        <v>5275</v>
      </c>
      <c r="C2055" s="225" t="s">
        <v>5087</v>
      </c>
      <c r="D2055" s="226" t="s">
        <v>5275</v>
      </c>
      <c r="E2055" s="215" t="s">
        <v>27</v>
      </c>
      <c r="F2055" s="224" t="s">
        <v>8012</v>
      </c>
      <c r="G2055" s="195" t="s">
        <v>8586</v>
      </c>
      <c r="H2055" s="224" t="str">
        <f>IFERROR(VLOOKUP(Table[[#This Row],[Activity Details of Assistance]],WHAT!E:F,2,FALSE),"")</f>
        <v># of door</v>
      </c>
      <c r="I2055" s="224"/>
      <c r="J2055">
        <v>90</v>
      </c>
      <c r="K2055" t="s">
        <v>8280</v>
      </c>
      <c r="L2055" s="219" t="s">
        <v>13</v>
      </c>
      <c r="M2055" t="s">
        <v>14</v>
      </c>
      <c r="N2055" t="s">
        <v>307</v>
      </c>
      <c r="O2055" t="s">
        <v>1603</v>
      </c>
      <c r="P2055" t="s">
        <v>4685</v>
      </c>
      <c r="Q2055" s="236">
        <v>44681</v>
      </c>
      <c r="R2055" s="236">
        <v>44958</v>
      </c>
      <c r="S2055" t="s">
        <v>8452</v>
      </c>
      <c r="T2055" s="227"/>
      <c r="U2055" s="227"/>
      <c r="V2055" s="227"/>
      <c r="W2055" s="227"/>
      <c r="X2055"/>
      <c r="Y2055" t="s">
        <v>8338</v>
      </c>
      <c r="Z2055">
        <v>1757266614</v>
      </c>
      <c r="AA2055" t="s">
        <v>8339</v>
      </c>
      <c r="AB2055" s="233" t="str">
        <f>_xlfn.IFNA(IF(Table[[#This Row],[Programme Partner]]&lt;&gt;Table[[#This Row],[Implementing Partner]],CONCATENATE(Table[[#This Row],[Programme Partner]],"-",Table[[#This Row],[Implementing Partner]]),Table[[#This Row],[Programme Partner]]),"")</f>
        <v>UNICEF-DSK</v>
      </c>
    </row>
    <row r="2056" spans="1:28" ht="14.4" customHeight="1">
      <c r="A2056" s="183">
        <v>2251</v>
      </c>
      <c r="B2056" s="224" t="s">
        <v>5148</v>
      </c>
      <c r="C2056" s="225" t="s">
        <v>4993</v>
      </c>
      <c r="D2056" s="226" t="s">
        <v>8324</v>
      </c>
      <c r="E2056" s="215" t="s">
        <v>27</v>
      </c>
      <c r="F2056" s="224" t="s">
        <v>8012</v>
      </c>
      <c r="G2056" s="195" t="s">
        <v>8586</v>
      </c>
      <c r="H2056" s="224" t="str">
        <f>IFERROR(VLOOKUP(Table[[#This Row],[Activity Details of Assistance]],WHAT!E:F,2,FALSE),"")</f>
        <v># of door</v>
      </c>
      <c r="I2056" s="224"/>
      <c r="J2056">
        <v>163</v>
      </c>
      <c r="K2056" t="s">
        <v>8280</v>
      </c>
      <c r="L2056" s="219" t="s">
        <v>13</v>
      </c>
      <c r="M2056" t="s">
        <v>14</v>
      </c>
      <c r="N2056" t="s">
        <v>309</v>
      </c>
      <c r="O2056" t="s">
        <v>1606</v>
      </c>
      <c r="P2056" t="s">
        <v>20</v>
      </c>
      <c r="Q2056" s="236">
        <v>44681</v>
      </c>
      <c r="R2056" s="236">
        <v>44805</v>
      </c>
      <c r="S2056" t="s">
        <v>8452</v>
      </c>
      <c r="T2056" s="227"/>
      <c r="U2056" s="227"/>
      <c r="V2056" s="227"/>
      <c r="W2056" s="227"/>
      <c r="X2056"/>
      <c r="Y2056" t="s">
        <v>8309</v>
      </c>
      <c r="Z2056">
        <v>1813213381</v>
      </c>
      <c r="AA2056" t="s">
        <v>8285</v>
      </c>
      <c r="AB2056" s="233" t="str">
        <f>_xlfn.IFNA(IF(Table[[#This Row],[Programme Partner]]&lt;&gt;Table[[#This Row],[Implementing Partner]],CONCATENATE(Table[[#This Row],[Programme Partner]],"-",Table[[#This Row],[Implementing Partner]]),Table[[#This Row],[Programme Partner]]),"")</f>
        <v>IOM-ACF</v>
      </c>
    </row>
    <row r="2057" spans="1:28" ht="14.4" customHeight="1">
      <c r="A2057" s="183">
        <v>2252</v>
      </c>
      <c r="B2057" s="224" t="s">
        <v>5275</v>
      </c>
      <c r="C2057" s="225" t="s">
        <v>5280</v>
      </c>
      <c r="D2057" s="226" t="s">
        <v>5275</v>
      </c>
      <c r="E2057" s="215" t="s">
        <v>27</v>
      </c>
      <c r="F2057" s="224" t="s">
        <v>8012</v>
      </c>
      <c r="G2057" s="195" t="s">
        <v>8586</v>
      </c>
      <c r="H2057" s="224" t="str">
        <f>IFERROR(VLOOKUP(Table[[#This Row],[Activity Details of Assistance]],WHAT!E:F,2,FALSE),"")</f>
        <v># of door</v>
      </c>
      <c r="I2057" s="224"/>
      <c r="J2057">
        <v>425</v>
      </c>
      <c r="K2057" t="s">
        <v>8280</v>
      </c>
      <c r="L2057" s="219" t="s">
        <v>13</v>
      </c>
      <c r="M2057" t="s">
        <v>14</v>
      </c>
      <c r="N2057" t="s">
        <v>309</v>
      </c>
      <c r="O2057" t="s">
        <v>1606</v>
      </c>
      <c r="P2057" t="s">
        <v>6482</v>
      </c>
      <c r="Q2057" s="236">
        <v>44681</v>
      </c>
      <c r="R2057" s="236">
        <v>44682</v>
      </c>
      <c r="S2057" t="s">
        <v>8452</v>
      </c>
      <c r="T2057" s="227"/>
      <c r="U2057" s="227"/>
      <c r="V2057" s="227"/>
      <c r="W2057" s="227"/>
      <c r="X2057"/>
      <c r="Y2057" t="s">
        <v>8301</v>
      </c>
      <c r="Z2057">
        <v>1686793411</v>
      </c>
      <c r="AA2057" t="s">
        <v>8302</v>
      </c>
      <c r="AB2057" s="233" t="str">
        <f>_xlfn.IFNA(IF(Table[[#This Row],[Programme Partner]]&lt;&gt;Table[[#This Row],[Implementing Partner]],CONCATENATE(Table[[#This Row],[Programme Partner]],"-",Table[[#This Row],[Implementing Partner]]),Table[[#This Row],[Programme Partner]]),"")</f>
        <v>UNICEF-VERC</v>
      </c>
    </row>
    <row r="2058" spans="1:28" ht="14.4" customHeight="1">
      <c r="A2058" s="183">
        <v>2253</v>
      </c>
      <c r="B2058" s="224" t="s">
        <v>5275</v>
      </c>
      <c r="C2058" s="225" t="s">
        <v>5184</v>
      </c>
      <c r="D2058" s="226" t="s">
        <v>5275</v>
      </c>
      <c r="E2058" s="215" t="s">
        <v>27</v>
      </c>
      <c r="F2058" s="224" t="s">
        <v>8012</v>
      </c>
      <c r="G2058" s="195" t="s">
        <v>8586</v>
      </c>
      <c r="H2058" s="224" t="str">
        <f>IFERROR(VLOOKUP(Table[[#This Row],[Activity Details of Assistance]],WHAT!E:F,2,FALSE),"")</f>
        <v># of door</v>
      </c>
      <c r="I2058" s="224"/>
      <c r="J2058">
        <v>128</v>
      </c>
      <c r="K2058" t="s">
        <v>8280</v>
      </c>
      <c r="L2058" s="219" t="s">
        <v>13</v>
      </c>
      <c r="M2058" t="s">
        <v>14</v>
      </c>
      <c r="N2058" t="s">
        <v>309</v>
      </c>
      <c r="O2058" t="s">
        <v>1606</v>
      </c>
      <c r="P2058" t="s">
        <v>6481</v>
      </c>
      <c r="Q2058" s="236">
        <v>44681</v>
      </c>
      <c r="R2058" s="236">
        <v>44927</v>
      </c>
      <c r="S2058" t="s">
        <v>8452</v>
      </c>
      <c r="T2058" s="227"/>
      <c r="U2058" s="227"/>
      <c r="V2058" s="227"/>
      <c r="W2058" s="227"/>
      <c r="X2058"/>
      <c r="Y2058" t="s">
        <v>8518</v>
      </c>
      <c r="Z2058">
        <v>8801710000000</v>
      </c>
      <c r="AA2058" t="s">
        <v>8289</v>
      </c>
      <c r="AB2058" s="233" t="str">
        <f>_xlfn.IFNA(IF(Table[[#This Row],[Programme Partner]]&lt;&gt;Table[[#This Row],[Implementing Partner]],CONCATENATE(Table[[#This Row],[Programme Partner]],"-",Table[[#This Row],[Implementing Partner]]),Table[[#This Row],[Programme Partner]]),"")</f>
        <v>UNICEF-NGOF</v>
      </c>
    </row>
    <row r="2059" spans="1:28" ht="14.4" customHeight="1">
      <c r="A2059" s="183">
        <v>2261</v>
      </c>
      <c r="B2059" s="224" t="s">
        <v>5275</v>
      </c>
      <c r="C2059" s="225" t="s">
        <v>5184</v>
      </c>
      <c r="D2059" s="226" t="s">
        <v>5275</v>
      </c>
      <c r="E2059" s="215" t="s">
        <v>27</v>
      </c>
      <c r="F2059" s="224" t="s">
        <v>8012</v>
      </c>
      <c r="G2059" s="195" t="s">
        <v>8586</v>
      </c>
      <c r="H2059" s="224" t="str">
        <f>IFERROR(VLOOKUP(Table[[#This Row],[Activity Details of Assistance]],WHAT!E:F,2,FALSE),"")</f>
        <v># of door</v>
      </c>
      <c r="I2059" s="224"/>
      <c r="J2059">
        <v>187</v>
      </c>
      <c r="K2059" t="s">
        <v>8280</v>
      </c>
      <c r="L2059" s="219" t="s">
        <v>13</v>
      </c>
      <c r="M2059" t="s">
        <v>14</v>
      </c>
      <c r="N2059" t="s">
        <v>309</v>
      </c>
      <c r="O2059" t="s">
        <v>1606</v>
      </c>
      <c r="P2059" t="s">
        <v>5887</v>
      </c>
      <c r="Q2059" s="236">
        <v>44681</v>
      </c>
      <c r="R2059" s="236">
        <v>44927</v>
      </c>
      <c r="S2059" t="s">
        <v>8452</v>
      </c>
      <c r="T2059" s="227"/>
      <c r="U2059" s="227"/>
      <c r="V2059" s="227"/>
      <c r="W2059" s="227"/>
      <c r="X2059"/>
      <c r="Y2059" t="s">
        <v>8518</v>
      </c>
      <c r="Z2059">
        <v>8801710000000</v>
      </c>
      <c r="AA2059" t="s">
        <v>8289</v>
      </c>
      <c r="AB2059" s="233" t="str">
        <f>_xlfn.IFNA(IF(Table[[#This Row],[Programme Partner]]&lt;&gt;Table[[#This Row],[Implementing Partner]],CONCATENATE(Table[[#This Row],[Programme Partner]],"-",Table[[#This Row],[Implementing Partner]]),Table[[#This Row],[Programme Partner]]),"")</f>
        <v>UNICEF-NGOF</v>
      </c>
    </row>
    <row r="2060" spans="1:28" ht="14.4" customHeight="1">
      <c r="A2060" s="183">
        <v>2267</v>
      </c>
      <c r="B2060" s="224" t="s">
        <v>5234</v>
      </c>
      <c r="C2060" s="225" t="s">
        <v>5234</v>
      </c>
      <c r="D2060" s="226" t="s">
        <v>8343</v>
      </c>
      <c r="E2060" s="215" t="s">
        <v>27</v>
      </c>
      <c r="F2060" s="224" t="s">
        <v>8012</v>
      </c>
      <c r="G2060" s="195" t="s">
        <v>8586</v>
      </c>
      <c r="H2060" s="224" t="str">
        <f>IFERROR(VLOOKUP(Table[[#This Row],[Activity Details of Assistance]],WHAT!E:F,2,FALSE),"")</f>
        <v># of door</v>
      </c>
      <c r="I2060" s="224"/>
      <c r="J2060">
        <v>5</v>
      </c>
      <c r="K2060" t="s">
        <v>8280</v>
      </c>
      <c r="L2060" s="219" t="s">
        <v>13</v>
      </c>
      <c r="M2060" t="s">
        <v>14</v>
      </c>
      <c r="N2060" t="s">
        <v>309</v>
      </c>
      <c r="O2060" t="s">
        <v>1606</v>
      </c>
      <c r="P2060" t="s">
        <v>4668</v>
      </c>
      <c r="Q2060" s="236">
        <v>44681</v>
      </c>
      <c r="R2060" s="236">
        <v>44652</v>
      </c>
      <c r="S2060" t="s">
        <v>8452</v>
      </c>
      <c r="T2060" s="227"/>
      <c r="U2060" s="227"/>
      <c r="V2060" s="227"/>
      <c r="W2060" s="227"/>
      <c r="X2060"/>
      <c r="Y2060" t="s">
        <v>8414</v>
      </c>
      <c r="Z2060">
        <v>1708521596</v>
      </c>
      <c r="AA2060" t="s">
        <v>8415</v>
      </c>
      <c r="AB2060" s="233" t="str">
        <f>_xlfn.IFNA(IF(Table[[#This Row],[Programme Partner]]&lt;&gt;Table[[#This Row],[Implementing Partner]],CONCATENATE(Table[[#This Row],[Programme Partner]],"-",Table[[#This Row],[Implementing Partner]]),Table[[#This Row],[Programme Partner]]),"")</f>
        <v>SCI</v>
      </c>
    </row>
    <row r="2061" spans="1:28" ht="14.4" customHeight="1">
      <c r="A2061" s="183">
        <v>2275</v>
      </c>
      <c r="B2061" s="224" t="s">
        <v>5234</v>
      </c>
      <c r="C2061" s="225" t="s">
        <v>5234</v>
      </c>
      <c r="D2061" s="226" t="s">
        <v>8343</v>
      </c>
      <c r="E2061" s="215" t="s">
        <v>27</v>
      </c>
      <c r="F2061" s="224" t="s">
        <v>8012</v>
      </c>
      <c r="G2061" s="195" t="s">
        <v>8586</v>
      </c>
      <c r="H2061" s="224" t="str">
        <f>IFERROR(VLOOKUP(Table[[#This Row],[Activity Details of Assistance]],WHAT!E:F,2,FALSE),"")</f>
        <v># of door</v>
      </c>
      <c r="I2061" s="224"/>
      <c r="J2061">
        <v>7</v>
      </c>
      <c r="K2061" t="s">
        <v>8280</v>
      </c>
      <c r="L2061" s="219" t="s">
        <v>13</v>
      </c>
      <c r="M2061" t="s">
        <v>14</v>
      </c>
      <c r="N2061" t="s">
        <v>309</v>
      </c>
      <c r="O2061" t="s">
        <v>1606</v>
      </c>
      <c r="P2061" t="s">
        <v>4678</v>
      </c>
      <c r="Q2061" s="236">
        <v>44681</v>
      </c>
      <c r="R2061" s="236">
        <v>44652</v>
      </c>
      <c r="S2061" t="s">
        <v>8452</v>
      </c>
      <c r="T2061" s="227"/>
      <c r="U2061" s="227"/>
      <c r="V2061" s="227"/>
      <c r="W2061" s="227"/>
      <c r="X2061"/>
      <c r="Y2061" t="s">
        <v>8414</v>
      </c>
      <c r="Z2061">
        <v>1708521596</v>
      </c>
      <c r="AA2061" t="s">
        <v>8415</v>
      </c>
      <c r="AB2061" s="233" t="str">
        <f>_xlfn.IFNA(IF(Table[[#This Row],[Programme Partner]]&lt;&gt;Table[[#This Row],[Implementing Partner]],CONCATENATE(Table[[#This Row],[Programme Partner]],"-",Table[[#This Row],[Implementing Partner]]),Table[[#This Row],[Programme Partner]]),"")</f>
        <v>SCI</v>
      </c>
    </row>
    <row r="2062" spans="1:28" ht="14.4" customHeight="1">
      <c r="A2062" s="183">
        <v>2276</v>
      </c>
      <c r="B2062" s="224" t="s">
        <v>5234</v>
      </c>
      <c r="C2062" s="225" t="s">
        <v>5234</v>
      </c>
      <c r="D2062" s="226" t="s">
        <v>8343</v>
      </c>
      <c r="E2062" s="215" t="s">
        <v>27</v>
      </c>
      <c r="F2062" s="224" t="s">
        <v>8012</v>
      </c>
      <c r="G2062" s="195" t="s">
        <v>8586</v>
      </c>
      <c r="H2062" s="224" t="str">
        <f>IFERROR(VLOOKUP(Table[[#This Row],[Activity Details of Assistance]],WHAT!E:F,2,FALSE),"")</f>
        <v># of door</v>
      </c>
      <c r="I2062" s="224"/>
      <c r="J2062">
        <v>3</v>
      </c>
      <c r="K2062" t="s">
        <v>8280</v>
      </c>
      <c r="L2062" s="219" t="s">
        <v>13</v>
      </c>
      <c r="M2062" t="s">
        <v>14</v>
      </c>
      <c r="N2062" t="s">
        <v>307</v>
      </c>
      <c r="O2062" t="s">
        <v>1599</v>
      </c>
      <c r="P2062" t="s">
        <v>4720</v>
      </c>
      <c r="Q2062" s="236">
        <v>44681</v>
      </c>
      <c r="R2062" s="236">
        <v>44652</v>
      </c>
      <c r="S2062" t="s">
        <v>8452</v>
      </c>
      <c r="T2062" s="227"/>
      <c r="U2062" s="227"/>
      <c r="V2062" s="227"/>
      <c r="W2062" s="227"/>
      <c r="X2062"/>
      <c r="Y2062" t="s">
        <v>8414</v>
      </c>
      <c r="Z2062">
        <v>1708521596</v>
      </c>
      <c r="AA2062" t="s">
        <v>8415</v>
      </c>
      <c r="AB2062" s="233" t="str">
        <f>_xlfn.IFNA(IF(Table[[#This Row],[Programme Partner]]&lt;&gt;Table[[#This Row],[Implementing Partner]],CONCATENATE(Table[[#This Row],[Programme Partner]],"-",Table[[#This Row],[Implementing Partner]]),Table[[#This Row],[Programme Partner]]),"")</f>
        <v>SCI</v>
      </c>
    </row>
    <row r="2063" spans="1:28" ht="14.4" customHeight="1">
      <c r="A2063" s="183">
        <v>2277</v>
      </c>
      <c r="B2063" s="224" t="s">
        <v>5234</v>
      </c>
      <c r="C2063" s="225" t="s">
        <v>5234</v>
      </c>
      <c r="D2063" s="226" t="s">
        <v>8343</v>
      </c>
      <c r="E2063" s="215" t="s">
        <v>27</v>
      </c>
      <c r="F2063" s="224" t="s">
        <v>8012</v>
      </c>
      <c r="G2063" s="195" t="s">
        <v>8586</v>
      </c>
      <c r="H2063" s="224" t="str">
        <f>IFERROR(VLOOKUP(Table[[#This Row],[Activity Details of Assistance]],WHAT!E:F,2,FALSE),"")</f>
        <v># of door</v>
      </c>
      <c r="I2063" s="224"/>
      <c r="J2063">
        <v>19</v>
      </c>
      <c r="K2063" t="s">
        <v>8280</v>
      </c>
      <c r="L2063" s="219" t="s">
        <v>13</v>
      </c>
      <c r="M2063" t="s">
        <v>14</v>
      </c>
      <c r="N2063" t="s">
        <v>307</v>
      </c>
      <c r="O2063" t="s">
        <v>1599</v>
      </c>
      <c r="P2063" t="s">
        <v>4726</v>
      </c>
      <c r="Q2063" s="236">
        <v>44681</v>
      </c>
      <c r="R2063" s="236">
        <v>44652</v>
      </c>
      <c r="S2063" t="s">
        <v>8452</v>
      </c>
      <c r="T2063" s="227"/>
      <c r="U2063" s="227"/>
      <c r="V2063" s="227"/>
      <c r="W2063" s="227"/>
      <c r="X2063"/>
      <c r="Y2063" t="s">
        <v>8414</v>
      </c>
      <c r="Z2063">
        <v>1708521596</v>
      </c>
      <c r="AA2063" t="s">
        <v>8415</v>
      </c>
      <c r="AB2063" s="233" t="str">
        <f>_xlfn.IFNA(IF(Table[[#This Row],[Programme Partner]]&lt;&gt;Table[[#This Row],[Implementing Partner]],CONCATENATE(Table[[#This Row],[Programme Partner]],"-",Table[[#This Row],[Implementing Partner]]),Table[[#This Row],[Programme Partner]]),"")</f>
        <v>SCI</v>
      </c>
    </row>
    <row r="2064" spans="1:28" ht="14.4" customHeight="1">
      <c r="A2064" s="183">
        <v>2282</v>
      </c>
      <c r="B2064" s="224" t="s">
        <v>5084</v>
      </c>
      <c r="C2064" s="225" t="s">
        <v>5084</v>
      </c>
      <c r="D2064" s="197" t="s">
        <v>5061</v>
      </c>
      <c r="E2064" s="215" t="s">
        <v>27</v>
      </c>
      <c r="F2064" s="224" t="s">
        <v>8011</v>
      </c>
      <c r="G2064" t="s">
        <v>8353</v>
      </c>
      <c r="H2064" s="224" t="str">
        <f>IFERROR(VLOOKUP(Table[[#This Row],[Activity Details of Assistance]],WHAT!E:F,2,FALSE),"")</f>
        <v># of tube well</v>
      </c>
      <c r="I2064" s="224"/>
      <c r="J2064">
        <v>3</v>
      </c>
      <c r="K2064" t="s">
        <v>8280</v>
      </c>
      <c r="L2064" s="219" t="s">
        <v>13</v>
      </c>
      <c r="M2064" t="s">
        <v>14</v>
      </c>
      <c r="N2064" t="s">
        <v>307</v>
      </c>
      <c r="O2064" t="s">
        <v>1603</v>
      </c>
      <c r="P2064" t="s">
        <v>8241</v>
      </c>
      <c r="Q2064" s="236">
        <v>44681</v>
      </c>
      <c r="R2064" s="236">
        <v>44652</v>
      </c>
      <c r="S2064" s="291" t="s">
        <v>8590</v>
      </c>
      <c r="T2064" s="227"/>
      <c r="U2064" s="227"/>
      <c r="V2064" s="227"/>
      <c r="W2064" s="227"/>
      <c r="X2064"/>
      <c r="Y2064" t="s">
        <v>8418</v>
      </c>
      <c r="Z2064">
        <v>8801720000000</v>
      </c>
      <c r="AA2064" t="s">
        <v>8419</v>
      </c>
      <c r="AB2064" s="233" t="str">
        <f>_xlfn.IFNA(IF(Table[[#This Row],[Programme Partner]]&lt;&gt;Table[[#This Row],[Implementing Partner]],CONCATENATE(Table[[#This Row],[Programme Partner]],"-",Table[[#This Row],[Implementing Partner]]),Table[[#This Row],[Programme Partner]]),"")</f>
        <v>DPHE</v>
      </c>
    </row>
    <row r="2065" spans="1:28" ht="14.4" customHeight="1">
      <c r="A2065" s="183">
        <v>2283</v>
      </c>
      <c r="B2065" s="224" t="s">
        <v>5084</v>
      </c>
      <c r="C2065" s="225" t="s">
        <v>5084</v>
      </c>
      <c r="D2065" s="197" t="s">
        <v>5061</v>
      </c>
      <c r="E2065" s="215" t="s">
        <v>27</v>
      </c>
      <c r="F2065" s="224" t="s">
        <v>8011</v>
      </c>
      <c r="G2065" t="s">
        <v>8353</v>
      </c>
      <c r="H2065" s="224" t="str">
        <f>IFERROR(VLOOKUP(Table[[#This Row],[Activity Details of Assistance]],WHAT!E:F,2,FALSE),"")</f>
        <v># of tube well</v>
      </c>
      <c r="I2065" s="224"/>
      <c r="J2065">
        <v>6</v>
      </c>
      <c r="K2065" t="s">
        <v>8280</v>
      </c>
      <c r="L2065" s="219" t="s">
        <v>13</v>
      </c>
      <c r="M2065" t="s">
        <v>14</v>
      </c>
      <c r="N2065" t="s">
        <v>307</v>
      </c>
      <c r="O2065" t="s">
        <v>1599</v>
      </c>
      <c r="P2065" t="s">
        <v>8198</v>
      </c>
      <c r="Q2065" s="236">
        <v>44681</v>
      </c>
      <c r="R2065" s="236">
        <v>44652</v>
      </c>
      <c r="S2065" s="291" t="s">
        <v>8590</v>
      </c>
      <c r="T2065" s="227"/>
      <c r="U2065" s="227"/>
      <c r="V2065" s="227"/>
      <c r="W2065" s="227"/>
      <c r="X2065"/>
      <c r="Y2065" t="s">
        <v>8418</v>
      </c>
      <c r="Z2065">
        <v>8801720000000</v>
      </c>
      <c r="AA2065" t="s">
        <v>8419</v>
      </c>
      <c r="AB2065" s="233" t="str">
        <f>_xlfn.IFNA(IF(Table[[#This Row],[Programme Partner]]&lt;&gt;Table[[#This Row],[Implementing Partner]],CONCATENATE(Table[[#This Row],[Programme Partner]],"-",Table[[#This Row],[Implementing Partner]]),Table[[#This Row],[Programme Partner]]),"")</f>
        <v>DPHE</v>
      </c>
    </row>
    <row r="2066" spans="1:28" ht="14.4" customHeight="1">
      <c r="A2066" s="183">
        <v>2284</v>
      </c>
      <c r="B2066" s="224" t="s">
        <v>5084</v>
      </c>
      <c r="C2066" s="225" t="s">
        <v>5084</v>
      </c>
      <c r="D2066" s="197" t="s">
        <v>5061</v>
      </c>
      <c r="E2066" s="215" t="s">
        <v>27</v>
      </c>
      <c r="F2066" s="224" t="s">
        <v>8011</v>
      </c>
      <c r="G2066" t="s">
        <v>8353</v>
      </c>
      <c r="H2066" s="224" t="str">
        <f>IFERROR(VLOOKUP(Table[[#This Row],[Activity Details of Assistance]],WHAT!E:F,2,FALSE),"")</f>
        <v># of tube well</v>
      </c>
      <c r="I2066" s="224"/>
      <c r="J2066">
        <v>7</v>
      </c>
      <c r="K2066" t="s">
        <v>8280</v>
      </c>
      <c r="L2066" s="219" t="s">
        <v>13</v>
      </c>
      <c r="M2066" t="s">
        <v>14</v>
      </c>
      <c r="N2066" t="s">
        <v>307</v>
      </c>
      <c r="O2066" t="s">
        <v>1179</v>
      </c>
      <c r="P2066" t="s">
        <v>8264</v>
      </c>
      <c r="Q2066" s="236">
        <v>44681</v>
      </c>
      <c r="R2066" s="236">
        <v>44652</v>
      </c>
      <c r="S2066" s="291" t="s">
        <v>8590</v>
      </c>
      <c r="T2066" s="227"/>
      <c r="U2066" s="227"/>
      <c r="V2066" s="227"/>
      <c r="W2066" s="227"/>
      <c r="X2066"/>
      <c r="Y2066" t="s">
        <v>8418</v>
      </c>
      <c r="Z2066">
        <v>8801720000000</v>
      </c>
      <c r="AA2066" t="s">
        <v>8419</v>
      </c>
      <c r="AB2066" s="233" t="str">
        <f>_xlfn.IFNA(IF(Table[[#This Row],[Programme Partner]]&lt;&gt;Table[[#This Row],[Implementing Partner]],CONCATENATE(Table[[#This Row],[Programme Partner]],"-",Table[[#This Row],[Implementing Partner]]),Table[[#This Row],[Programme Partner]]),"")</f>
        <v>DPHE</v>
      </c>
    </row>
    <row r="2067" spans="1:28" ht="14.4" customHeight="1">
      <c r="A2067" s="183">
        <v>2286</v>
      </c>
      <c r="B2067" s="224" t="s">
        <v>5268</v>
      </c>
      <c r="C2067" s="225" t="s">
        <v>5033</v>
      </c>
      <c r="D2067" s="226" t="s">
        <v>8460</v>
      </c>
      <c r="E2067" s="215" t="s">
        <v>27</v>
      </c>
      <c r="F2067" s="224" t="s">
        <v>8014</v>
      </c>
      <c r="G2067" t="s">
        <v>8358</v>
      </c>
      <c r="H2067" s="224" t="str">
        <f>IFERROR(VLOOKUP(Table[[#This Row],[Activity Details of Assistance]],WHAT!E:F,2,FALSE),"")</f>
        <v># of campaign per camp </v>
      </c>
      <c r="I2067" s="224"/>
      <c r="J2067">
        <v>1</v>
      </c>
      <c r="K2067" t="s">
        <v>8280</v>
      </c>
      <c r="L2067" s="219" t="s">
        <v>13</v>
      </c>
      <c r="M2067" t="s">
        <v>14</v>
      </c>
      <c r="N2067" t="s">
        <v>307</v>
      </c>
      <c r="O2067" t="s">
        <v>1602</v>
      </c>
      <c r="P2067" t="s">
        <v>8303</v>
      </c>
      <c r="Q2067" s="236">
        <v>44681</v>
      </c>
      <c r="R2067" s="236">
        <v>44713</v>
      </c>
      <c r="S2067" s="291" t="s">
        <v>8590</v>
      </c>
      <c r="T2067" s="227"/>
      <c r="U2067" s="227"/>
      <c r="V2067" s="227"/>
      <c r="W2067" s="227"/>
      <c r="X2067"/>
      <c r="Y2067" t="s">
        <v>8480</v>
      </c>
      <c r="Z2067">
        <v>1960166946</v>
      </c>
      <c r="AA2067" t="s">
        <v>8481</v>
      </c>
      <c r="AB2067" s="233" t="str">
        <f>_xlfn.IFNA(IF(Table[[#This Row],[Programme Partner]]&lt;&gt;Table[[#This Row],[Implementing Partner]],CONCATENATE(Table[[#This Row],[Programme Partner]],"-",Table[[#This Row],[Implementing Partner]]),Table[[#This Row],[Programme Partner]]),"")</f>
        <v>UNDP-BRAC</v>
      </c>
    </row>
    <row r="2068" spans="1:28" ht="14.4" customHeight="1">
      <c r="A2068" s="183">
        <v>2287</v>
      </c>
      <c r="B2068" s="224" t="s">
        <v>5268</v>
      </c>
      <c r="C2068" s="225" t="s">
        <v>5033</v>
      </c>
      <c r="D2068" s="226" t="s">
        <v>8460</v>
      </c>
      <c r="E2068" s="215" t="s">
        <v>27</v>
      </c>
      <c r="F2068" s="224" t="s">
        <v>8014</v>
      </c>
      <c r="G2068" t="s">
        <v>8361</v>
      </c>
      <c r="H2068" s="224" t="str">
        <f>IFERROR(VLOOKUP(Table[[#This Row],[Activity Details of Assistance]],WHAT!E:F,2,FALSE),"")</f>
        <v># of plant</v>
      </c>
      <c r="I2068" s="224"/>
      <c r="J2068">
        <v>1</v>
      </c>
      <c r="K2068" t="s">
        <v>8280</v>
      </c>
      <c r="L2068" s="219" t="s">
        <v>13</v>
      </c>
      <c r="M2068" t="s">
        <v>14</v>
      </c>
      <c r="N2068" t="s">
        <v>307</v>
      </c>
      <c r="O2068" t="s">
        <v>1602</v>
      </c>
      <c r="P2068" t="s">
        <v>8303</v>
      </c>
      <c r="Q2068" s="236">
        <v>44681</v>
      </c>
      <c r="R2068" s="236">
        <v>44713</v>
      </c>
      <c r="S2068" s="291" t="s">
        <v>8590</v>
      </c>
      <c r="T2068" s="227"/>
      <c r="U2068" s="227"/>
      <c r="V2068" s="227"/>
      <c r="W2068" s="227"/>
      <c r="X2068"/>
      <c r="Y2068" t="s">
        <v>8480</v>
      </c>
      <c r="Z2068">
        <v>1960166946</v>
      </c>
      <c r="AA2068" t="s">
        <v>8481</v>
      </c>
      <c r="AB2068" s="233" t="str">
        <f>_xlfn.IFNA(IF(Table[[#This Row],[Programme Partner]]&lt;&gt;Table[[#This Row],[Implementing Partner]],CONCATENATE(Table[[#This Row],[Programme Partner]],"-",Table[[#This Row],[Implementing Partner]]),Table[[#This Row],[Programme Partner]]),"")</f>
        <v>UNDP-BRAC</v>
      </c>
    </row>
    <row r="2069" spans="1:28" ht="14.4" customHeight="1">
      <c r="A2069" s="183">
        <v>2288</v>
      </c>
      <c r="B2069" s="224" t="s">
        <v>5268</v>
      </c>
      <c r="C2069" s="225" t="s">
        <v>5033</v>
      </c>
      <c r="D2069" s="226" t="s">
        <v>8460</v>
      </c>
      <c r="E2069" s="215" t="s">
        <v>27</v>
      </c>
      <c r="F2069" s="224" t="s">
        <v>8014</v>
      </c>
      <c r="G2069" t="s">
        <v>8358</v>
      </c>
      <c r="H2069" s="224" t="str">
        <f>IFERROR(VLOOKUP(Table[[#This Row],[Activity Details of Assistance]],WHAT!E:F,2,FALSE),"")</f>
        <v># of campaign per camp </v>
      </c>
      <c r="I2069" s="224"/>
      <c r="J2069">
        <v>1</v>
      </c>
      <c r="K2069" t="s">
        <v>8280</v>
      </c>
      <c r="L2069" s="219" t="s">
        <v>13</v>
      </c>
      <c r="M2069" t="s">
        <v>14</v>
      </c>
      <c r="N2069" t="s">
        <v>309</v>
      </c>
      <c r="O2069" t="s">
        <v>1608</v>
      </c>
      <c r="P2069" t="s">
        <v>8212</v>
      </c>
      <c r="Q2069" s="236">
        <v>44651</v>
      </c>
      <c r="R2069" s="236">
        <v>44713</v>
      </c>
      <c r="S2069" s="291" t="s">
        <v>8590</v>
      </c>
      <c r="T2069" s="227"/>
      <c r="U2069" s="227"/>
      <c r="V2069" s="227"/>
      <c r="W2069" s="227"/>
      <c r="X2069"/>
      <c r="Y2069" t="s">
        <v>8480</v>
      </c>
      <c r="Z2069">
        <v>1960166946</v>
      </c>
      <c r="AA2069" t="s">
        <v>8481</v>
      </c>
      <c r="AB2069" s="233" t="str">
        <f>_xlfn.IFNA(IF(Table[[#This Row],[Programme Partner]]&lt;&gt;Table[[#This Row],[Implementing Partner]],CONCATENATE(Table[[#This Row],[Programme Partner]],"-",Table[[#This Row],[Implementing Partner]]),Table[[#This Row],[Programme Partner]]),"")</f>
        <v>UNDP-BRAC</v>
      </c>
    </row>
    <row r="2070" spans="1:28" ht="14.4" customHeight="1">
      <c r="A2070" s="183">
        <v>2290</v>
      </c>
      <c r="B2070" s="224" t="s">
        <v>5044</v>
      </c>
      <c r="C2070" s="225" t="s">
        <v>5044</v>
      </c>
      <c r="D2070" s="197" t="s">
        <v>8281</v>
      </c>
      <c r="E2070" s="215" t="s">
        <v>27</v>
      </c>
      <c r="F2070" s="224" t="s">
        <v>8012</v>
      </c>
      <c r="G2070" s="195" t="s">
        <v>8586</v>
      </c>
      <c r="H2070" s="224" t="str">
        <f>IFERROR(VLOOKUP(Table[[#This Row],[Activity Details of Assistance]],WHAT!E:F,2,FALSE),"")</f>
        <v># of door</v>
      </c>
      <c r="I2070" s="224"/>
      <c r="J2070">
        <v>3</v>
      </c>
      <c r="K2070" t="s">
        <v>8280</v>
      </c>
      <c r="L2070" s="219" t="s">
        <v>13</v>
      </c>
      <c r="M2070" t="s">
        <v>14</v>
      </c>
      <c r="N2070" t="s">
        <v>309</v>
      </c>
      <c r="O2070" t="s">
        <v>1606</v>
      </c>
      <c r="P2070" t="s">
        <v>6477</v>
      </c>
      <c r="Q2070" s="236">
        <v>44681</v>
      </c>
      <c r="R2070" s="236">
        <v>44774</v>
      </c>
      <c r="S2070" t="s">
        <v>8452</v>
      </c>
      <c r="T2070" s="227"/>
      <c r="U2070" s="227"/>
      <c r="V2070" s="227"/>
      <c r="W2070" s="227"/>
      <c r="X2070"/>
      <c r="Y2070" t="s">
        <v>8286</v>
      </c>
      <c r="Z2070">
        <v>1751364802</v>
      </c>
      <c r="AA2070" t="s">
        <v>8287</v>
      </c>
      <c r="AB2070" s="233" t="str">
        <f>_xlfn.IFNA(IF(Table[[#This Row],[Programme Partner]]&lt;&gt;Table[[#This Row],[Implementing Partner]],CONCATENATE(Table[[#This Row],[Programme Partner]],"-",Table[[#This Row],[Implementing Partner]]),Table[[#This Row],[Programme Partner]]),"")</f>
        <v>CCDB</v>
      </c>
    </row>
    <row r="2071" spans="1:28" ht="14.4" customHeight="1">
      <c r="A2071" s="183">
        <v>2291</v>
      </c>
      <c r="B2071" s="224" t="s">
        <v>5268</v>
      </c>
      <c r="C2071" s="225" t="s">
        <v>5033</v>
      </c>
      <c r="D2071" s="245" t="s">
        <v>8460</v>
      </c>
      <c r="E2071" s="215" t="s">
        <v>27</v>
      </c>
      <c r="F2071" s="224" t="s">
        <v>8014</v>
      </c>
      <c r="G2071" t="s">
        <v>8361</v>
      </c>
      <c r="H2071" s="224" t="str">
        <f>IFERROR(VLOOKUP(Table[[#This Row],[Activity Details of Assistance]],WHAT!E:F,2,FALSE),"")</f>
        <v># of plant</v>
      </c>
      <c r="I2071" s="224"/>
      <c r="J2071">
        <v>1</v>
      </c>
      <c r="K2071" t="s">
        <v>8280</v>
      </c>
      <c r="L2071" s="219" t="s">
        <v>13</v>
      </c>
      <c r="M2071" t="s">
        <v>14</v>
      </c>
      <c r="N2071" t="s">
        <v>307</v>
      </c>
      <c r="O2071" t="s">
        <v>1599</v>
      </c>
      <c r="P2071" t="s">
        <v>8198</v>
      </c>
      <c r="Q2071" s="236">
        <v>44681</v>
      </c>
      <c r="R2071" s="236">
        <v>44713</v>
      </c>
      <c r="S2071" s="291" t="s">
        <v>8590</v>
      </c>
      <c r="T2071" s="227"/>
      <c r="U2071" s="227"/>
      <c r="V2071" s="227"/>
      <c r="W2071" s="227"/>
      <c r="X2071"/>
      <c r="Y2071" t="s">
        <v>8480</v>
      </c>
      <c r="Z2071">
        <v>1960166946</v>
      </c>
      <c r="AA2071" t="s">
        <v>8481</v>
      </c>
      <c r="AB2071" s="233" t="str">
        <f>_xlfn.IFNA(IF(Table[[#This Row],[Programme Partner]]&lt;&gt;Table[[#This Row],[Implementing Partner]],CONCATENATE(Table[[#This Row],[Programme Partner]],"-",Table[[#This Row],[Implementing Partner]]),Table[[#This Row],[Programme Partner]]),"")</f>
        <v>UNDP-BRAC</v>
      </c>
    </row>
    <row r="2072" spans="1:28" ht="14.4" customHeight="1">
      <c r="A2072" s="183">
        <v>2292</v>
      </c>
      <c r="B2072" s="224" t="s">
        <v>5268</v>
      </c>
      <c r="C2072" s="225" t="s">
        <v>5033</v>
      </c>
      <c r="D2072" s="245" t="s">
        <v>8460</v>
      </c>
      <c r="E2072" s="215" t="s">
        <v>27</v>
      </c>
      <c r="F2072" s="224" t="s">
        <v>8014</v>
      </c>
      <c r="G2072" t="s">
        <v>8358</v>
      </c>
      <c r="H2072" s="224" t="str">
        <f>IFERROR(VLOOKUP(Table[[#This Row],[Activity Details of Assistance]],WHAT!E:F,2,FALSE),"")</f>
        <v># of campaign per camp </v>
      </c>
      <c r="I2072" s="224"/>
      <c r="J2072">
        <v>1</v>
      </c>
      <c r="K2072" t="s">
        <v>8280</v>
      </c>
      <c r="L2072" s="219" t="s">
        <v>13</v>
      </c>
      <c r="M2072" t="s">
        <v>14</v>
      </c>
      <c r="N2072" t="s">
        <v>307</v>
      </c>
      <c r="O2072" t="s">
        <v>1603</v>
      </c>
      <c r="P2072" t="s">
        <v>8241</v>
      </c>
      <c r="Q2072" s="236">
        <v>44681</v>
      </c>
      <c r="R2072" s="236">
        <v>44713</v>
      </c>
      <c r="S2072" s="291" t="s">
        <v>8590</v>
      </c>
      <c r="T2072" s="227"/>
      <c r="U2072" s="227"/>
      <c r="V2072" s="227"/>
      <c r="W2072" s="227"/>
      <c r="X2072"/>
      <c r="Y2072" t="s">
        <v>8480</v>
      </c>
      <c r="Z2072">
        <v>1960166946</v>
      </c>
      <c r="AA2072" t="s">
        <v>8481</v>
      </c>
      <c r="AB2072" s="233" t="str">
        <f>_xlfn.IFNA(IF(Table[[#This Row],[Programme Partner]]&lt;&gt;Table[[#This Row],[Implementing Partner]],CONCATENATE(Table[[#This Row],[Programme Partner]],"-",Table[[#This Row],[Implementing Partner]]),Table[[#This Row],[Programme Partner]]),"")</f>
        <v>UNDP-BRAC</v>
      </c>
    </row>
    <row r="2073" spans="1:28" ht="14.4" customHeight="1">
      <c r="A2073" s="183">
        <v>2293</v>
      </c>
      <c r="B2073" s="224" t="s">
        <v>5044</v>
      </c>
      <c r="C2073" s="225" t="s">
        <v>5044</v>
      </c>
      <c r="D2073" s="245" t="s">
        <v>8281</v>
      </c>
      <c r="E2073" s="215" t="s">
        <v>27</v>
      </c>
      <c r="F2073" s="224" t="s">
        <v>8012</v>
      </c>
      <c r="G2073" s="195" t="s">
        <v>8586</v>
      </c>
      <c r="H2073" s="224" t="str">
        <f>IFERROR(VLOOKUP(Table[[#This Row],[Activity Details of Assistance]],WHAT!E:F,2,FALSE),"")</f>
        <v># of door</v>
      </c>
      <c r="I2073" s="224"/>
      <c r="J2073">
        <v>13</v>
      </c>
      <c r="K2073" t="s">
        <v>8280</v>
      </c>
      <c r="L2073" s="219" t="s">
        <v>13</v>
      </c>
      <c r="M2073" t="s">
        <v>14</v>
      </c>
      <c r="N2073" t="s">
        <v>309</v>
      </c>
      <c r="O2073" t="s">
        <v>1606</v>
      </c>
      <c r="P2073" t="s">
        <v>6478</v>
      </c>
      <c r="Q2073" s="236">
        <v>44681</v>
      </c>
      <c r="R2073" s="236">
        <v>44774</v>
      </c>
      <c r="S2073" t="s">
        <v>8452</v>
      </c>
      <c r="T2073" s="227"/>
      <c r="U2073" s="227"/>
      <c r="V2073" s="227"/>
      <c r="W2073" s="227"/>
      <c r="X2073"/>
      <c r="Y2073" t="s">
        <v>8286</v>
      </c>
      <c r="Z2073">
        <v>1751364802</v>
      </c>
      <c r="AA2073" t="s">
        <v>8287</v>
      </c>
      <c r="AB2073" s="233" t="str">
        <f>_xlfn.IFNA(IF(Table[[#This Row],[Programme Partner]]&lt;&gt;Table[[#This Row],[Implementing Partner]],CONCATENATE(Table[[#This Row],[Programme Partner]],"-",Table[[#This Row],[Implementing Partner]]),Table[[#This Row],[Programme Partner]]),"")</f>
        <v>CCDB</v>
      </c>
    </row>
    <row r="2074" spans="1:28" ht="14.4" customHeight="1">
      <c r="A2074" s="183">
        <v>2294</v>
      </c>
      <c r="B2074" s="224" t="s">
        <v>5268</v>
      </c>
      <c r="C2074" s="225" t="s">
        <v>5033</v>
      </c>
      <c r="D2074" s="197" t="s">
        <v>8460</v>
      </c>
      <c r="E2074" s="215" t="s">
        <v>27</v>
      </c>
      <c r="F2074" s="224" t="s">
        <v>8014</v>
      </c>
      <c r="G2074" t="s">
        <v>8358</v>
      </c>
      <c r="H2074" s="224" t="str">
        <f>IFERROR(VLOOKUP(Table[[#This Row],[Activity Details of Assistance]],WHAT!E:F,2,FALSE),"")</f>
        <v># of campaign per camp </v>
      </c>
      <c r="I2074" s="224"/>
      <c r="J2074">
        <v>1</v>
      </c>
      <c r="K2074" t="s">
        <v>8280</v>
      </c>
      <c r="L2074" s="219" t="s">
        <v>13</v>
      </c>
      <c r="M2074" t="s">
        <v>14</v>
      </c>
      <c r="N2074" t="s">
        <v>307</v>
      </c>
      <c r="O2074" t="s">
        <v>1179</v>
      </c>
      <c r="P2074" t="s">
        <v>8264</v>
      </c>
      <c r="Q2074" s="236">
        <v>44681</v>
      </c>
      <c r="R2074" s="236">
        <v>44713</v>
      </c>
      <c r="S2074" s="291" t="s">
        <v>8590</v>
      </c>
      <c r="T2074" s="227"/>
      <c r="U2074" s="227"/>
      <c r="V2074" s="227"/>
      <c r="W2074" s="227"/>
      <c r="X2074"/>
      <c r="Y2074" t="s">
        <v>8480</v>
      </c>
      <c r="Z2074">
        <v>1960166946</v>
      </c>
      <c r="AA2074" t="s">
        <v>8481</v>
      </c>
      <c r="AB2074" s="233" t="str">
        <f>_xlfn.IFNA(IF(Table[[#This Row],[Programme Partner]]&lt;&gt;Table[[#This Row],[Implementing Partner]],CONCATENATE(Table[[#This Row],[Programme Partner]],"-",Table[[#This Row],[Implementing Partner]]),Table[[#This Row],[Programme Partner]]),"")</f>
        <v>UNDP-BRAC</v>
      </c>
    </row>
    <row r="2075" spans="1:28" ht="14.4" customHeight="1">
      <c r="A2075" s="183">
        <v>2295</v>
      </c>
      <c r="B2075" s="224" t="s">
        <v>5268</v>
      </c>
      <c r="C2075" s="225" t="s">
        <v>5033</v>
      </c>
      <c r="D2075" s="197" t="s">
        <v>8460</v>
      </c>
      <c r="E2075" s="215" t="s">
        <v>27</v>
      </c>
      <c r="F2075" s="224" t="s">
        <v>8014</v>
      </c>
      <c r="G2075" t="s">
        <v>8361</v>
      </c>
      <c r="H2075" s="224" t="str">
        <f>IFERROR(VLOOKUP(Table[[#This Row],[Activity Details of Assistance]],WHAT!E:F,2,FALSE),"")</f>
        <v># of plant</v>
      </c>
      <c r="I2075" s="224"/>
      <c r="J2075">
        <v>1</v>
      </c>
      <c r="K2075" t="s">
        <v>8280</v>
      </c>
      <c r="L2075" s="219" t="s">
        <v>13</v>
      </c>
      <c r="M2075" t="s">
        <v>14</v>
      </c>
      <c r="N2075" t="s">
        <v>309</v>
      </c>
      <c r="O2075" t="s">
        <v>1607</v>
      </c>
      <c r="P2075" t="s">
        <v>8211</v>
      </c>
      <c r="Q2075" s="236">
        <v>44681</v>
      </c>
      <c r="R2075" s="236">
        <v>44713</v>
      </c>
      <c r="S2075" s="291" t="s">
        <v>8590</v>
      </c>
      <c r="T2075" s="227"/>
      <c r="U2075" s="227"/>
      <c r="V2075" s="227"/>
      <c r="W2075" s="227"/>
      <c r="X2075"/>
      <c r="Y2075" t="s">
        <v>8480</v>
      </c>
      <c r="Z2075">
        <v>1960166946</v>
      </c>
      <c r="AA2075" t="s">
        <v>8481</v>
      </c>
      <c r="AB2075" s="233" t="str">
        <f>_xlfn.IFNA(IF(Table[[#This Row],[Programme Partner]]&lt;&gt;Table[[#This Row],[Implementing Partner]],CONCATENATE(Table[[#This Row],[Programme Partner]],"-",Table[[#This Row],[Implementing Partner]]),Table[[#This Row],[Programme Partner]]),"")</f>
        <v>UNDP-BRAC</v>
      </c>
    </row>
    <row r="2076" spans="1:28" ht="14.4" customHeight="1">
      <c r="A2076" s="183">
        <v>2296</v>
      </c>
      <c r="B2076" s="224" t="s">
        <v>5268</v>
      </c>
      <c r="C2076" s="225" t="s">
        <v>5033</v>
      </c>
      <c r="D2076" s="197" t="s">
        <v>8460</v>
      </c>
      <c r="E2076" s="215" t="s">
        <v>27</v>
      </c>
      <c r="F2076" s="224" t="s">
        <v>8014</v>
      </c>
      <c r="G2076" t="s">
        <v>8361</v>
      </c>
      <c r="H2076" s="224" t="str">
        <f>IFERROR(VLOOKUP(Table[[#This Row],[Activity Details of Assistance]],WHAT!E:F,2,FALSE),"")</f>
        <v># of plant</v>
      </c>
      <c r="I2076" s="224"/>
      <c r="J2076">
        <v>1</v>
      </c>
      <c r="K2076" t="s">
        <v>8280</v>
      </c>
      <c r="L2076" s="219" t="s">
        <v>13</v>
      </c>
      <c r="M2076" t="s">
        <v>14</v>
      </c>
      <c r="N2076" t="s">
        <v>309</v>
      </c>
      <c r="O2076" t="s">
        <v>1606</v>
      </c>
      <c r="P2076" t="s">
        <v>8208</v>
      </c>
      <c r="Q2076" s="236">
        <v>44681</v>
      </c>
      <c r="R2076" s="236">
        <v>44713</v>
      </c>
      <c r="S2076" s="291" t="s">
        <v>8590</v>
      </c>
      <c r="T2076" s="227"/>
      <c r="U2076" s="227"/>
      <c r="V2076" s="227"/>
      <c r="W2076" s="227"/>
      <c r="X2076"/>
      <c r="Y2076" t="s">
        <v>8480</v>
      </c>
      <c r="Z2076">
        <v>1960166946</v>
      </c>
      <c r="AA2076" t="s">
        <v>8481</v>
      </c>
      <c r="AB2076" s="233" t="str">
        <f>_xlfn.IFNA(IF(Table[[#This Row],[Programme Partner]]&lt;&gt;Table[[#This Row],[Implementing Partner]],CONCATENATE(Table[[#This Row],[Programme Partner]],"-",Table[[#This Row],[Implementing Partner]]),Table[[#This Row],[Programme Partner]]),"")</f>
        <v>UNDP-BRAC</v>
      </c>
    </row>
    <row r="2077" spans="1:28" ht="14.4" customHeight="1">
      <c r="A2077" s="183">
        <v>2297</v>
      </c>
      <c r="B2077" s="202" t="s">
        <v>5268</v>
      </c>
      <c r="C2077" s="225" t="s">
        <v>5033</v>
      </c>
      <c r="D2077" s="212" t="s">
        <v>8460</v>
      </c>
      <c r="E2077" s="215" t="s">
        <v>27</v>
      </c>
      <c r="F2077" s="224" t="s">
        <v>8014</v>
      </c>
      <c r="G2077" t="s">
        <v>8361</v>
      </c>
      <c r="H2077" s="224" t="str">
        <f>IFERROR(VLOOKUP(Table[[#This Row],[Activity Details of Assistance]],WHAT!E:F,2,FALSE),"")</f>
        <v># of plant</v>
      </c>
      <c r="I2077" s="224"/>
      <c r="J2077">
        <v>1</v>
      </c>
      <c r="K2077" t="s">
        <v>8280</v>
      </c>
      <c r="L2077" s="219" t="s">
        <v>13</v>
      </c>
      <c r="M2077" t="s">
        <v>14</v>
      </c>
      <c r="N2077" t="s">
        <v>309</v>
      </c>
      <c r="O2077" t="s">
        <v>1606</v>
      </c>
      <c r="P2077" t="s">
        <v>4680</v>
      </c>
      <c r="Q2077" s="236">
        <v>44681</v>
      </c>
      <c r="R2077" s="236">
        <v>44713</v>
      </c>
      <c r="S2077" t="s">
        <v>8452</v>
      </c>
      <c r="T2077" s="227"/>
      <c r="U2077" s="227"/>
      <c r="V2077" s="227"/>
      <c r="W2077" s="227"/>
      <c r="X2077"/>
      <c r="Y2077" t="s">
        <v>8480</v>
      </c>
      <c r="Z2077">
        <v>1960166946</v>
      </c>
      <c r="AA2077" t="s">
        <v>8481</v>
      </c>
      <c r="AB2077" s="233" t="str">
        <f>_xlfn.IFNA(IF(Table[[#This Row],[Programme Partner]]&lt;&gt;Table[[#This Row],[Implementing Partner]],CONCATENATE(Table[[#This Row],[Programme Partner]],"-",Table[[#This Row],[Implementing Partner]]),Table[[#This Row],[Programme Partner]]),"")</f>
        <v>UNDP-BRAC</v>
      </c>
    </row>
    <row r="2078" spans="1:28" ht="14.4" customHeight="1">
      <c r="A2078" s="183">
        <v>2298</v>
      </c>
      <c r="B2078" s="202" t="s">
        <v>4993</v>
      </c>
      <c r="C2078" s="225" t="s">
        <v>4993</v>
      </c>
      <c r="D2078" s="212" t="s">
        <v>6032</v>
      </c>
      <c r="E2078" s="215" t="s">
        <v>27</v>
      </c>
      <c r="F2078" s="224" t="s">
        <v>8011</v>
      </c>
      <c r="G2078" s="195" t="s">
        <v>8584</v>
      </c>
      <c r="H2078" s="224" t="str">
        <f>IFERROR(VLOOKUP(Table[[#This Row],[Activity Details of Assistance]],WHAT!E:F,2,FALSE),"")</f>
        <v># of tube well</v>
      </c>
      <c r="I2078" s="224"/>
      <c r="J2078">
        <v>21</v>
      </c>
      <c r="K2078" t="s">
        <v>8280</v>
      </c>
      <c r="L2078" s="219" t="s">
        <v>13</v>
      </c>
      <c r="M2078" t="s">
        <v>14</v>
      </c>
      <c r="N2078" t="s">
        <v>309</v>
      </c>
      <c r="O2078" t="s">
        <v>1607</v>
      </c>
      <c r="P2078" t="s">
        <v>4710</v>
      </c>
      <c r="Q2078" s="236">
        <v>44681</v>
      </c>
      <c r="R2078" s="236">
        <v>44805</v>
      </c>
      <c r="S2078" t="s">
        <v>8452</v>
      </c>
      <c r="T2078" s="227"/>
      <c r="U2078" s="227"/>
      <c r="V2078" s="227"/>
      <c r="W2078" s="227"/>
      <c r="X2078"/>
      <c r="Y2078" t="s">
        <v>8532</v>
      </c>
      <c r="Z2078">
        <v>1886245011</v>
      </c>
      <c r="AA2078" t="s">
        <v>8533</v>
      </c>
      <c r="AB2078" s="233" t="str">
        <f>_xlfn.IFNA(IF(Table[[#This Row],[Programme Partner]]&lt;&gt;Table[[#This Row],[Implementing Partner]],CONCATENATE(Table[[#This Row],[Programme Partner]],"-",Table[[#This Row],[Implementing Partner]]),Table[[#This Row],[Programme Partner]]),"")</f>
        <v>ACF</v>
      </c>
    </row>
    <row r="2079" spans="1:28" ht="14.4" customHeight="1">
      <c r="A2079" s="183">
        <v>2302</v>
      </c>
      <c r="B2079" s="224" t="s">
        <v>5040</v>
      </c>
      <c r="C2079" s="225" t="s">
        <v>5040</v>
      </c>
      <c r="D2079" s="197" t="s">
        <v>8457</v>
      </c>
      <c r="E2079" s="215" t="s">
        <v>27</v>
      </c>
      <c r="F2079" s="224" t="s">
        <v>8011</v>
      </c>
      <c r="G2079" s="195" t="s">
        <v>8584</v>
      </c>
      <c r="H2079" s="224" t="str">
        <f>IFERROR(VLOOKUP(Table[[#This Row],[Activity Details of Assistance]],WHAT!E:F,2,FALSE),"")</f>
        <v># of tube well</v>
      </c>
      <c r="I2079" s="224"/>
      <c r="J2079">
        <v>23</v>
      </c>
      <c r="K2079" t="s">
        <v>8280</v>
      </c>
      <c r="L2079" s="219" t="s">
        <v>13</v>
      </c>
      <c r="M2079" t="s">
        <v>14</v>
      </c>
      <c r="N2079" t="s">
        <v>309</v>
      </c>
      <c r="O2079" t="s">
        <v>1606</v>
      </c>
      <c r="P2079" t="s">
        <v>6386</v>
      </c>
      <c r="Q2079" s="236">
        <v>44681</v>
      </c>
      <c r="R2079" s="236">
        <v>45078</v>
      </c>
      <c r="S2079" t="s">
        <v>8452</v>
      </c>
      <c r="T2079" s="227"/>
      <c r="U2079" s="227"/>
      <c r="V2079" s="227"/>
      <c r="W2079" s="227"/>
      <c r="X2079"/>
      <c r="Y2079" t="s">
        <v>8512</v>
      </c>
      <c r="Z2079">
        <v>1722524747</v>
      </c>
      <c r="AA2079" t="s">
        <v>8433</v>
      </c>
      <c r="AB2079" s="233" t="str">
        <f>_xlfn.IFNA(IF(Table[[#This Row],[Programme Partner]]&lt;&gt;Table[[#This Row],[Implementing Partner]],CONCATENATE(Table[[#This Row],[Programme Partner]],"-",Table[[#This Row],[Implementing Partner]]),Table[[#This Row],[Programme Partner]]),"")</f>
        <v>Caritas</v>
      </c>
    </row>
    <row r="2080" spans="1:28" ht="14.4" customHeight="1">
      <c r="A2080" s="183">
        <v>2304</v>
      </c>
      <c r="B2080" t="s">
        <v>5035</v>
      </c>
      <c r="C2080" s="225" t="s">
        <v>5087</v>
      </c>
      <c r="D2080" s="197" t="s">
        <v>8347</v>
      </c>
      <c r="E2080" s="215" t="s">
        <v>27</v>
      </c>
      <c r="F2080" s="224" t="s">
        <v>8012</v>
      </c>
      <c r="G2080" s="195" t="s">
        <v>8586</v>
      </c>
      <c r="H2080" s="224" t="str">
        <f>IFERROR(VLOOKUP(Table[[#This Row],[Activity Details of Assistance]],WHAT!E:F,2,FALSE),"")</f>
        <v># of door</v>
      </c>
      <c r="I2080" s="224"/>
      <c r="J2080">
        <v>14</v>
      </c>
      <c r="K2080" t="s">
        <v>8280</v>
      </c>
      <c r="L2080" s="219" t="s">
        <v>13</v>
      </c>
      <c r="M2080" t="s">
        <v>14</v>
      </c>
      <c r="N2080" t="s">
        <v>309</v>
      </c>
      <c r="O2080" t="s">
        <v>1606</v>
      </c>
      <c r="P2080" t="s">
        <v>4659</v>
      </c>
      <c r="Q2080" s="236">
        <v>44681</v>
      </c>
      <c r="R2080" s="236">
        <v>44652</v>
      </c>
      <c r="S2080" t="s">
        <v>8452</v>
      </c>
      <c r="T2080" s="227"/>
      <c r="U2080" s="227"/>
      <c r="V2080" s="227"/>
      <c r="W2080" s="227"/>
      <c r="X2080"/>
      <c r="Y2080" t="s">
        <v>8431</v>
      </c>
      <c r="Z2080">
        <v>1826201879</v>
      </c>
      <c r="AA2080" t="s">
        <v>8432</v>
      </c>
      <c r="AB2080" s="233" t="str">
        <f>_xlfn.IFNA(IF(Table[[#This Row],[Programme Partner]]&lt;&gt;Table[[#This Row],[Implementing Partner]],CONCATENATE(Table[[#This Row],[Programme Partner]],"-",Table[[#This Row],[Implementing Partner]]),Table[[#This Row],[Programme Partner]]),"")</f>
        <v>CA-DSK</v>
      </c>
    </row>
    <row r="2081" spans="1:28" ht="14.4" customHeight="1">
      <c r="A2081" s="183">
        <v>2305</v>
      </c>
      <c r="B2081" t="s">
        <v>5035</v>
      </c>
      <c r="C2081" s="225" t="s">
        <v>5087</v>
      </c>
      <c r="D2081" s="197" t="s">
        <v>8347</v>
      </c>
      <c r="E2081" s="215" t="s">
        <v>27</v>
      </c>
      <c r="F2081" s="224" t="s">
        <v>8012</v>
      </c>
      <c r="G2081" s="195" t="s">
        <v>8586</v>
      </c>
      <c r="H2081" s="224" t="str">
        <f>IFERROR(VLOOKUP(Table[[#This Row],[Activity Details of Assistance]],WHAT!E:F,2,FALSE),"")</f>
        <v># of door</v>
      </c>
      <c r="I2081" s="224"/>
      <c r="J2081">
        <v>15</v>
      </c>
      <c r="K2081" t="s">
        <v>8280</v>
      </c>
      <c r="L2081" s="219" t="s">
        <v>13</v>
      </c>
      <c r="M2081" t="s">
        <v>14</v>
      </c>
      <c r="N2081" t="s">
        <v>305</v>
      </c>
      <c r="O2081" t="s">
        <v>1589</v>
      </c>
      <c r="P2081" t="s">
        <v>8258</v>
      </c>
      <c r="Q2081" s="236">
        <v>44681</v>
      </c>
      <c r="R2081" s="236">
        <v>44652</v>
      </c>
      <c r="S2081" t="s">
        <v>8589</v>
      </c>
      <c r="T2081" s="227"/>
      <c r="U2081" s="227"/>
      <c r="V2081" s="227"/>
      <c r="W2081" s="227"/>
      <c r="X2081"/>
      <c r="Y2081" t="s">
        <v>8431</v>
      </c>
      <c r="Z2081">
        <v>1826201879</v>
      </c>
      <c r="AA2081" t="s">
        <v>8432</v>
      </c>
      <c r="AB2081" s="233" t="str">
        <f>_xlfn.IFNA(IF(Table[[#This Row],[Programme Partner]]&lt;&gt;Table[[#This Row],[Implementing Partner]],CONCATENATE(Table[[#This Row],[Programme Partner]],"-",Table[[#This Row],[Implementing Partner]]),Table[[#This Row],[Programme Partner]]),"")</f>
        <v>CA-DSK</v>
      </c>
    </row>
    <row r="2082" spans="1:28" ht="14.4" customHeight="1">
      <c r="A2082" s="183">
        <v>2306</v>
      </c>
      <c r="B2082" s="224" t="s">
        <v>5040</v>
      </c>
      <c r="C2082" s="225" t="s">
        <v>5040</v>
      </c>
      <c r="D2082" s="197" t="s">
        <v>8457</v>
      </c>
      <c r="E2082" s="215" t="s">
        <v>27</v>
      </c>
      <c r="F2082" s="224" t="s">
        <v>8013</v>
      </c>
      <c r="G2082" t="s">
        <v>8313</v>
      </c>
      <c r="H2082" s="224" t="str">
        <f>IFERROR(VLOOKUP(Table[[#This Row],[Activity Details of Assistance]],WHAT!E:F,2,FALSE),"")</f>
        <v># of HP sessions at community level</v>
      </c>
      <c r="I2082" s="224"/>
      <c r="J2082">
        <v>350</v>
      </c>
      <c r="K2082" t="s">
        <v>8280</v>
      </c>
      <c r="L2082" s="219" t="s">
        <v>13</v>
      </c>
      <c r="M2082" t="s">
        <v>14</v>
      </c>
      <c r="N2082" t="s">
        <v>309</v>
      </c>
      <c r="O2082" t="s">
        <v>1606</v>
      </c>
      <c r="P2082" t="s">
        <v>6386</v>
      </c>
      <c r="Q2082" s="236">
        <v>44681</v>
      </c>
      <c r="R2082" s="236">
        <v>45078</v>
      </c>
      <c r="S2082" t="s">
        <v>8452</v>
      </c>
      <c r="T2082" s="227"/>
      <c r="U2082" s="227"/>
      <c r="V2082" s="227"/>
      <c r="W2082" s="227"/>
      <c r="X2082"/>
      <c r="Y2082" t="s">
        <v>8512</v>
      </c>
      <c r="Z2082">
        <v>1722524747</v>
      </c>
      <c r="AA2082" t="s">
        <v>8433</v>
      </c>
      <c r="AB2082" s="233" t="str">
        <f>_xlfn.IFNA(IF(Table[[#This Row],[Programme Partner]]&lt;&gt;Table[[#This Row],[Implementing Partner]],CONCATENATE(Table[[#This Row],[Programme Partner]],"-",Table[[#This Row],[Implementing Partner]]),Table[[#This Row],[Programme Partner]]),"")</f>
        <v>Caritas</v>
      </c>
    </row>
    <row r="2083" spans="1:28" ht="14.4" customHeight="1">
      <c r="A2083" s="183">
        <v>2307</v>
      </c>
      <c r="B2083" s="224" t="s">
        <v>5040</v>
      </c>
      <c r="C2083" s="225" t="s">
        <v>5040</v>
      </c>
      <c r="D2083" s="197" t="s">
        <v>8457</v>
      </c>
      <c r="E2083" s="215" t="s">
        <v>27</v>
      </c>
      <c r="F2083" s="224" t="s">
        <v>8013</v>
      </c>
      <c r="G2083" t="s">
        <v>8314</v>
      </c>
      <c r="H2083" s="224" t="str">
        <f>IFERROR(VLOOKUP(Table[[#This Row],[Activity Details of Assistance]],WHAT!E:F,2,FALSE),"")</f>
        <v># of HP sessions at HH level</v>
      </c>
      <c r="I2083" s="224"/>
      <c r="J2083">
        <v>350</v>
      </c>
      <c r="K2083" t="s">
        <v>8280</v>
      </c>
      <c r="L2083" s="219" t="s">
        <v>13</v>
      </c>
      <c r="M2083" t="s">
        <v>14</v>
      </c>
      <c r="N2083" t="s">
        <v>309</v>
      </c>
      <c r="O2083" t="s">
        <v>1606</v>
      </c>
      <c r="P2083" t="s">
        <v>6386</v>
      </c>
      <c r="Q2083" s="236">
        <v>44681</v>
      </c>
      <c r="R2083" s="236">
        <v>45078</v>
      </c>
      <c r="S2083" t="s">
        <v>8452</v>
      </c>
      <c r="T2083" s="227"/>
      <c r="U2083" s="227"/>
      <c r="V2083" s="227"/>
      <c r="W2083" s="227"/>
      <c r="X2083"/>
      <c r="Y2083" t="s">
        <v>8512</v>
      </c>
      <c r="Z2083">
        <v>1722524747</v>
      </c>
      <c r="AA2083" t="s">
        <v>8433</v>
      </c>
      <c r="AB2083" s="233" t="str">
        <f>_xlfn.IFNA(IF(Table[[#This Row],[Programme Partner]]&lt;&gt;Table[[#This Row],[Implementing Partner]],CONCATENATE(Table[[#This Row],[Programme Partner]],"-",Table[[#This Row],[Implementing Partner]]),Table[[#This Row],[Programme Partner]]),"")</f>
        <v>Caritas</v>
      </c>
    </row>
    <row r="2084" spans="1:28" ht="14.4" customHeight="1">
      <c r="A2084" s="183">
        <v>2308</v>
      </c>
      <c r="B2084" s="224" t="s">
        <v>5040</v>
      </c>
      <c r="C2084" s="225" t="s">
        <v>5040</v>
      </c>
      <c r="D2084" s="197" t="s">
        <v>8457</v>
      </c>
      <c r="E2084" s="215" t="s">
        <v>27</v>
      </c>
      <c r="F2084" s="224" t="s">
        <v>8014</v>
      </c>
      <c r="G2084" t="s">
        <v>8358</v>
      </c>
      <c r="H2084" s="224" t="str">
        <f>IFERROR(VLOOKUP(Table[[#This Row],[Activity Details of Assistance]],WHAT!E:F,2,FALSE),"")</f>
        <v># of campaign per camp </v>
      </c>
      <c r="I2084" s="224"/>
      <c r="J2084">
        <v>7</v>
      </c>
      <c r="K2084" t="s">
        <v>8280</v>
      </c>
      <c r="L2084" s="219" t="s">
        <v>13</v>
      </c>
      <c r="M2084" t="s">
        <v>14</v>
      </c>
      <c r="N2084" t="s">
        <v>309</v>
      </c>
      <c r="O2084" t="s">
        <v>1606</v>
      </c>
      <c r="P2084" t="s">
        <v>6386</v>
      </c>
      <c r="Q2084" s="236">
        <v>44681</v>
      </c>
      <c r="R2084" s="236">
        <v>45078</v>
      </c>
      <c r="S2084" t="s">
        <v>8452</v>
      </c>
      <c r="T2084" s="227"/>
      <c r="U2084" s="227"/>
      <c r="V2084" s="227"/>
      <c r="W2084" s="227"/>
      <c r="X2084"/>
      <c r="Y2084" t="s">
        <v>8512</v>
      </c>
      <c r="Z2084">
        <v>1722524747</v>
      </c>
      <c r="AA2084" t="s">
        <v>8433</v>
      </c>
      <c r="AB2084" s="233" t="str">
        <f>_xlfn.IFNA(IF(Table[[#This Row],[Programme Partner]]&lt;&gt;Table[[#This Row],[Implementing Partner]],CONCATENATE(Table[[#This Row],[Programme Partner]],"-",Table[[#This Row],[Implementing Partner]]),Table[[#This Row],[Programme Partner]]),"")</f>
        <v>Caritas</v>
      </c>
    </row>
    <row r="2085" spans="1:28" ht="14.4" customHeight="1">
      <c r="A2085" s="183">
        <v>2309</v>
      </c>
      <c r="B2085" s="224" t="s">
        <v>5040</v>
      </c>
      <c r="C2085" s="225" t="s">
        <v>5040</v>
      </c>
      <c r="D2085" s="197" t="s">
        <v>8457</v>
      </c>
      <c r="E2085" s="215" t="s">
        <v>27</v>
      </c>
      <c r="F2085" s="224" t="s">
        <v>8014</v>
      </c>
      <c r="G2085" t="s">
        <v>8019</v>
      </c>
      <c r="H2085" s="224" t="str">
        <f>IFERROR(VLOOKUP(Table[[#This Row],[Activity Details of Assistance]],WHAT!E:F,2,FALSE),"")</f>
        <v>N/A</v>
      </c>
      <c r="I2085" s="224"/>
      <c r="J2085">
        <v>74</v>
      </c>
      <c r="K2085" t="s">
        <v>8280</v>
      </c>
      <c r="L2085" s="219" t="s">
        <v>13</v>
      </c>
      <c r="M2085" t="s">
        <v>14</v>
      </c>
      <c r="N2085" t="s">
        <v>309</v>
      </c>
      <c r="O2085" t="s">
        <v>1606</v>
      </c>
      <c r="P2085" t="s">
        <v>6386</v>
      </c>
      <c r="Q2085" s="236">
        <v>44681</v>
      </c>
      <c r="R2085" s="236">
        <v>45078</v>
      </c>
      <c r="S2085" t="s">
        <v>8452</v>
      </c>
      <c r="T2085" s="227"/>
      <c r="U2085" s="227"/>
      <c r="V2085" s="227"/>
      <c r="W2085" s="227"/>
      <c r="X2085" t="s">
        <v>8554</v>
      </c>
      <c r="Y2085" t="s">
        <v>8512</v>
      </c>
      <c r="Z2085">
        <v>1722524747</v>
      </c>
      <c r="AA2085" t="s">
        <v>8433</v>
      </c>
      <c r="AB2085" s="233" t="str">
        <f>_xlfn.IFNA(IF(Table[[#This Row],[Programme Partner]]&lt;&gt;Table[[#This Row],[Implementing Partner]],CONCATENATE(Table[[#This Row],[Programme Partner]],"-",Table[[#This Row],[Implementing Partner]]),Table[[#This Row],[Programme Partner]]),"")</f>
        <v>Caritas</v>
      </c>
    </row>
    <row r="2086" spans="1:28" ht="14.4" customHeight="1">
      <c r="A2086" s="183">
        <v>2310</v>
      </c>
      <c r="B2086" s="224" t="s">
        <v>5040</v>
      </c>
      <c r="C2086" s="225" t="s">
        <v>5040</v>
      </c>
      <c r="D2086" s="197" t="s">
        <v>8457</v>
      </c>
      <c r="E2086" s="215" t="s">
        <v>27</v>
      </c>
      <c r="F2086" s="224" t="s">
        <v>8011</v>
      </c>
      <c r="G2086" s="195" t="s">
        <v>8584</v>
      </c>
      <c r="H2086" s="224" t="str">
        <f>IFERROR(VLOOKUP(Table[[#This Row],[Activity Details of Assistance]],WHAT!E:F,2,FALSE),"")</f>
        <v># of tube well</v>
      </c>
      <c r="I2086" s="224"/>
      <c r="J2086">
        <v>25</v>
      </c>
      <c r="K2086" t="s">
        <v>8280</v>
      </c>
      <c r="L2086" s="219" t="s">
        <v>13</v>
      </c>
      <c r="M2086" t="s">
        <v>14</v>
      </c>
      <c r="N2086" t="s">
        <v>309</v>
      </c>
      <c r="O2086" t="s">
        <v>1606</v>
      </c>
      <c r="P2086" t="s">
        <v>4668</v>
      </c>
      <c r="Q2086" s="236">
        <v>44681</v>
      </c>
      <c r="R2086" s="236">
        <v>45078</v>
      </c>
      <c r="S2086" t="s">
        <v>8452</v>
      </c>
      <c r="T2086" s="227"/>
      <c r="U2086" s="227"/>
      <c r="V2086" s="227"/>
      <c r="W2086" s="227"/>
      <c r="X2086"/>
      <c r="Y2086" t="s">
        <v>8512</v>
      </c>
      <c r="Z2086">
        <v>1722524747</v>
      </c>
      <c r="AA2086" t="s">
        <v>8433</v>
      </c>
      <c r="AB2086" s="233" t="str">
        <f>_xlfn.IFNA(IF(Table[[#This Row],[Programme Partner]]&lt;&gt;Table[[#This Row],[Implementing Partner]],CONCATENATE(Table[[#This Row],[Programme Partner]],"-",Table[[#This Row],[Implementing Partner]]),Table[[#This Row],[Programme Partner]]),"")</f>
        <v>Caritas</v>
      </c>
    </row>
    <row r="2087" spans="1:28" ht="14.4" customHeight="1">
      <c r="A2087" s="183">
        <v>2311</v>
      </c>
      <c r="B2087" s="224" t="s">
        <v>4993</v>
      </c>
      <c r="C2087" s="225" t="s">
        <v>4993</v>
      </c>
      <c r="D2087" s="226" t="s">
        <v>6032</v>
      </c>
      <c r="E2087" s="215" t="s">
        <v>27</v>
      </c>
      <c r="F2087" s="224" t="s">
        <v>8012</v>
      </c>
      <c r="G2087" s="195" t="s">
        <v>8586</v>
      </c>
      <c r="H2087" s="224" t="str">
        <f>IFERROR(VLOOKUP(Table[[#This Row],[Activity Details of Assistance]],WHAT!E:F,2,FALSE),"")</f>
        <v># of door</v>
      </c>
      <c r="I2087" s="224"/>
      <c r="J2087">
        <v>84</v>
      </c>
      <c r="K2087" t="s">
        <v>8280</v>
      </c>
      <c r="L2087" s="219" t="s">
        <v>13</v>
      </c>
      <c r="M2087" t="s">
        <v>14</v>
      </c>
      <c r="N2087" t="s">
        <v>309</v>
      </c>
      <c r="O2087" t="s">
        <v>1607</v>
      </c>
      <c r="P2087" t="s">
        <v>4710</v>
      </c>
      <c r="Q2087" s="236">
        <v>44681</v>
      </c>
      <c r="R2087" s="236">
        <v>44805</v>
      </c>
      <c r="S2087" t="s">
        <v>8452</v>
      </c>
      <c r="T2087" s="227"/>
      <c r="U2087" s="227"/>
      <c r="V2087" s="227"/>
      <c r="W2087" s="227"/>
      <c r="X2087"/>
      <c r="Y2087" t="s">
        <v>8532</v>
      </c>
      <c r="Z2087">
        <v>1886245011</v>
      </c>
      <c r="AA2087" t="s">
        <v>8533</v>
      </c>
      <c r="AB2087" s="233" t="str">
        <f>_xlfn.IFNA(IF(Table[[#This Row],[Programme Partner]]&lt;&gt;Table[[#This Row],[Implementing Partner]],CONCATENATE(Table[[#This Row],[Programme Partner]],"-",Table[[#This Row],[Implementing Partner]]),Table[[#This Row],[Programme Partner]]),"")</f>
        <v>ACF</v>
      </c>
    </row>
    <row r="2088" spans="1:28" ht="14.4" customHeight="1">
      <c r="A2088" s="183">
        <v>2312</v>
      </c>
      <c r="B2088" s="224" t="s">
        <v>5040</v>
      </c>
      <c r="C2088" s="225" t="s">
        <v>5040</v>
      </c>
      <c r="D2088" s="226" t="s">
        <v>8457</v>
      </c>
      <c r="E2088" s="215" t="s">
        <v>27</v>
      </c>
      <c r="F2088" s="224" t="s">
        <v>8012</v>
      </c>
      <c r="G2088" s="195" t="s">
        <v>8586</v>
      </c>
      <c r="H2088" s="224" t="str">
        <f>IFERROR(VLOOKUP(Table[[#This Row],[Activity Details of Assistance]],WHAT!E:F,2,FALSE),"")</f>
        <v># of door</v>
      </c>
      <c r="I2088" s="224"/>
      <c r="J2088">
        <v>20</v>
      </c>
      <c r="K2088" t="s">
        <v>8280</v>
      </c>
      <c r="L2088" s="219" t="s">
        <v>13</v>
      </c>
      <c r="M2088" t="s">
        <v>14</v>
      </c>
      <c r="N2088" t="s">
        <v>309</v>
      </c>
      <c r="O2088" t="s">
        <v>1606</v>
      </c>
      <c r="P2088" t="s">
        <v>6386</v>
      </c>
      <c r="Q2088" s="236">
        <v>44681</v>
      </c>
      <c r="R2088" s="236">
        <v>45078</v>
      </c>
      <c r="S2088" t="s">
        <v>8452</v>
      </c>
      <c r="T2088" s="227"/>
      <c r="U2088" s="227"/>
      <c r="V2088" s="227"/>
      <c r="W2088" s="227"/>
      <c r="X2088"/>
      <c r="Y2088" t="s">
        <v>8512</v>
      </c>
      <c r="Z2088">
        <v>1722524747</v>
      </c>
      <c r="AA2088" t="s">
        <v>8433</v>
      </c>
      <c r="AB2088" s="233" t="str">
        <f>_xlfn.IFNA(IF(Table[[#This Row],[Programme Partner]]&lt;&gt;Table[[#This Row],[Implementing Partner]],CONCATENATE(Table[[#This Row],[Programme Partner]],"-",Table[[#This Row],[Implementing Partner]]),Table[[#This Row],[Programme Partner]]),"")</f>
        <v>Caritas</v>
      </c>
    </row>
    <row r="2089" spans="1:28" ht="14.4" customHeight="1">
      <c r="A2089" s="183">
        <v>2313</v>
      </c>
      <c r="B2089" s="224" t="s">
        <v>5040</v>
      </c>
      <c r="C2089" s="225" t="s">
        <v>5040</v>
      </c>
      <c r="D2089" s="226" t="s">
        <v>8457</v>
      </c>
      <c r="E2089" s="215" t="s">
        <v>27</v>
      </c>
      <c r="F2089" s="224" t="s">
        <v>8013</v>
      </c>
      <c r="G2089" t="s">
        <v>8313</v>
      </c>
      <c r="H2089" s="224" t="str">
        <f>IFERROR(VLOOKUP(Table[[#This Row],[Activity Details of Assistance]],WHAT!E:F,2,FALSE),"")</f>
        <v># of HP sessions at community level</v>
      </c>
      <c r="I2089" s="224"/>
      <c r="J2089">
        <v>400</v>
      </c>
      <c r="K2089" t="s">
        <v>8280</v>
      </c>
      <c r="L2089" s="219" t="s">
        <v>13</v>
      </c>
      <c r="M2089" t="s">
        <v>14</v>
      </c>
      <c r="N2089" t="s">
        <v>309</v>
      </c>
      <c r="O2089" t="s">
        <v>1606</v>
      </c>
      <c r="P2089" t="s">
        <v>4668</v>
      </c>
      <c r="Q2089" s="236">
        <v>44681</v>
      </c>
      <c r="R2089" s="236">
        <v>45078</v>
      </c>
      <c r="S2089" t="s">
        <v>8452</v>
      </c>
      <c r="T2089" s="227"/>
      <c r="U2089" s="227"/>
      <c r="V2089" s="227"/>
      <c r="W2089" s="227"/>
      <c r="X2089"/>
      <c r="Y2089" t="s">
        <v>8512</v>
      </c>
      <c r="Z2089">
        <v>1722524747</v>
      </c>
      <c r="AA2089" t="s">
        <v>8433</v>
      </c>
      <c r="AB2089" s="233" t="str">
        <f>_xlfn.IFNA(IF(Table[[#This Row],[Programme Partner]]&lt;&gt;Table[[#This Row],[Implementing Partner]],CONCATENATE(Table[[#This Row],[Programme Partner]],"-",Table[[#This Row],[Implementing Partner]]),Table[[#This Row],[Programme Partner]]),"")</f>
        <v>Caritas</v>
      </c>
    </row>
    <row r="2090" spans="1:28" ht="14.4" customHeight="1">
      <c r="A2090" s="183">
        <v>2314</v>
      </c>
      <c r="B2090" s="224" t="s">
        <v>5040</v>
      </c>
      <c r="C2090" s="225" t="s">
        <v>5040</v>
      </c>
      <c r="D2090" s="226" t="s">
        <v>8457</v>
      </c>
      <c r="E2090" s="215" t="s">
        <v>27</v>
      </c>
      <c r="F2090" s="224" t="s">
        <v>8014</v>
      </c>
      <c r="G2090" t="s">
        <v>8358</v>
      </c>
      <c r="H2090" s="224" t="str">
        <f>IFERROR(VLOOKUP(Table[[#This Row],[Activity Details of Assistance]],WHAT!E:F,2,FALSE),"")</f>
        <v># of campaign per camp </v>
      </c>
      <c r="I2090" s="224"/>
      <c r="J2090">
        <v>5</v>
      </c>
      <c r="K2090" t="s">
        <v>8280</v>
      </c>
      <c r="L2090" s="219" t="s">
        <v>13</v>
      </c>
      <c r="M2090" t="s">
        <v>14</v>
      </c>
      <c r="N2090" t="s">
        <v>309</v>
      </c>
      <c r="O2090" t="s">
        <v>1606</v>
      </c>
      <c r="P2090" t="s">
        <v>4668</v>
      </c>
      <c r="Q2090" s="236">
        <v>44681</v>
      </c>
      <c r="R2090" s="236">
        <v>45078</v>
      </c>
      <c r="S2090" t="s">
        <v>8452</v>
      </c>
      <c r="T2090" s="227"/>
      <c r="U2090" s="227"/>
      <c r="V2090" s="227"/>
      <c r="W2090" s="227"/>
      <c r="X2090"/>
      <c r="Y2090" t="s">
        <v>8512</v>
      </c>
      <c r="Z2090">
        <v>1722524747</v>
      </c>
      <c r="AA2090" t="s">
        <v>8433</v>
      </c>
      <c r="AB2090" s="233" t="str">
        <f>_xlfn.IFNA(IF(Table[[#This Row],[Programme Partner]]&lt;&gt;Table[[#This Row],[Implementing Partner]],CONCATENATE(Table[[#This Row],[Programme Partner]],"-",Table[[#This Row],[Implementing Partner]]),Table[[#This Row],[Programme Partner]]),"")</f>
        <v>Caritas</v>
      </c>
    </row>
    <row r="2091" spans="1:28" ht="14.4" customHeight="1">
      <c r="A2091" s="183">
        <v>2315</v>
      </c>
      <c r="B2091" s="224" t="s">
        <v>5040</v>
      </c>
      <c r="C2091" s="225" t="s">
        <v>5040</v>
      </c>
      <c r="D2091" s="226" t="s">
        <v>8457</v>
      </c>
      <c r="E2091" s="215" t="s">
        <v>27</v>
      </c>
      <c r="F2091" s="224" t="s">
        <v>8014</v>
      </c>
      <c r="G2091" t="s">
        <v>8019</v>
      </c>
      <c r="H2091" s="224" t="str">
        <f>IFERROR(VLOOKUP(Table[[#This Row],[Activity Details of Assistance]],WHAT!E:F,2,FALSE),"")</f>
        <v>N/A</v>
      </c>
      <c r="I2091" s="224"/>
      <c r="J2091">
        <v>145</v>
      </c>
      <c r="K2091" t="s">
        <v>8280</v>
      </c>
      <c r="L2091" s="219" t="s">
        <v>13</v>
      </c>
      <c r="M2091" t="s">
        <v>14</v>
      </c>
      <c r="N2091" t="s">
        <v>309</v>
      </c>
      <c r="O2091" t="s">
        <v>1606</v>
      </c>
      <c r="P2091" t="s">
        <v>4668</v>
      </c>
      <c r="Q2091" s="236">
        <v>44681</v>
      </c>
      <c r="R2091" s="236">
        <v>45078</v>
      </c>
      <c r="S2091" t="s">
        <v>8452</v>
      </c>
      <c r="T2091" s="227"/>
      <c r="U2091" s="227"/>
      <c r="V2091" s="227"/>
      <c r="W2091" s="227"/>
      <c r="X2091" t="s">
        <v>8554</v>
      </c>
      <c r="Y2091" t="s">
        <v>8512</v>
      </c>
      <c r="Z2091">
        <v>1722524747</v>
      </c>
      <c r="AA2091" t="s">
        <v>8433</v>
      </c>
      <c r="AB2091" s="233" t="str">
        <f>_xlfn.IFNA(IF(Table[[#This Row],[Programme Partner]]&lt;&gt;Table[[#This Row],[Implementing Partner]],CONCATENATE(Table[[#This Row],[Programme Partner]],"-",Table[[#This Row],[Implementing Partner]]),Table[[#This Row],[Programme Partner]]),"")</f>
        <v>Caritas</v>
      </c>
    </row>
    <row r="2092" spans="1:28" ht="14.4" customHeight="1">
      <c r="A2092" s="183">
        <v>2316</v>
      </c>
      <c r="B2092" s="224" t="s">
        <v>5040</v>
      </c>
      <c r="C2092" s="225" t="s">
        <v>5040</v>
      </c>
      <c r="D2092" s="226" t="s">
        <v>8349</v>
      </c>
      <c r="E2092" s="215" t="s">
        <v>27</v>
      </c>
      <c r="F2092" s="224" t="s">
        <v>8011</v>
      </c>
      <c r="G2092" s="195" t="s">
        <v>8584</v>
      </c>
      <c r="H2092" s="224" t="str">
        <f>IFERROR(VLOOKUP(Table[[#This Row],[Activity Details of Assistance]],WHAT!E:F,2,FALSE),"")</f>
        <v># of tube well</v>
      </c>
      <c r="I2092" s="224"/>
      <c r="J2092">
        <v>10</v>
      </c>
      <c r="K2092" t="s">
        <v>8280</v>
      </c>
      <c r="L2092" s="219" t="s">
        <v>13</v>
      </c>
      <c r="M2092" t="s">
        <v>14</v>
      </c>
      <c r="N2092" t="s">
        <v>309</v>
      </c>
      <c r="O2092" t="s">
        <v>1606</v>
      </c>
      <c r="P2092" t="s">
        <v>6386</v>
      </c>
      <c r="Q2092" s="236">
        <v>44681</v>
      </c>
      <c r="R2092" s="236">
        <v>45078</v>
      </c>
      <c r="S2092" t="s">
        <v>8452</v>
      </c>
      <c r="T2092" s="227"/>
      <c r="U2092" s="227"/>
      <c r="V2092" s="227"/>
      <c r="W2092" s="227"/>
      <c r="X2092"/>
      <c r="Y2092" t="s">
        <v>8512</v>
      </c>
      <c r="Z2092">
        <v>1722524747</v>
      </c>
      <c r="AA2092" t="s">
        <v>8433</v>
      </c>
      <c r="AB2092" s="233" t="str">
        <f>_xlfn.IFNA(IF(Table[[#This Row],[Programme Partner]]&lt;&gt;Table[[#This Row],[Implementing Partner]],CONCATENATE(Table[[#This Row],[Programme Partner]],"-",Table[[#This Row],[Implementing Partner]]),Table[[#This Row],[Programme Partner]]),"")</f>
        <v>Caritas</v>
      </c>
    </row>
    <row r="2093" spans="1:28" ht="14.4" customHeight="1">
      <c r="A2093" s="183">
        <v>2317</v>
      </c>
      <c r="B2093" s="224" t="s">
        <v>5040</v>
      </c>
      <c r="C2093" s="225" t="s">
        <v>5040</v>
      </c>
      <c r="D2093" s="226" t="s">
        <v>8457</v>
      </c>
      <c r="E2093" s="215" t="s">
        <v>27</v>
      </c>
      <c r="F2093" s="224" t="s">
        <v>8012</v>
      </c>
      <c r="G2093" s="195" t="s">
        <v>8586</v>
      </c>
      <c r="H2093" s="224" t="str">
        <f>IFERROR(VLOOKUP(Table[[#This Row],[Activity Details of Assistance]],WHAT!E:F,2,FALSE),"")</f>
        <v># of door</v>
      </c>
      <c r="I2093" s="224"/>
      <c r="J2093">
        <v>5</v>
      </c>
      <c r="K2093" t="s">
        <v>8280</v>
      </c>
      <c r="L2093" s="219" t="s">
        <v>13</v>
      </c>
      <c r="M2093" t="s">
        <v>14</v>
      </c>
      <c r="N2093" t="s">
        <v>309</v>
      </c>
      <c r="O2093" t="s">
        <v>1606</v>
      </c>
      <c r="P2093" t="s">
        <v>4668</v>
      </c>
      <c r="Q2093" s="236">
        <v>44681</v>
      </c>
      <c r="R2093" s="236">
        <v>45078</v>
      </c>
      <c r="S2093" t="s">
        <v>8452</v>
      </c>
      <c r="T2093" s="227"/>
      <c r="U2093" s="227"/>
      <c r="V2093" s="227"/>
      <c r="W2093" s="227"/>
      <c r="X2093"/>
      <c r="Y2093" t="s">
        <v>8512</v>
      </c>
      <c r="Z2093">
        <v>1722524747</v>
      </c>
      <c r="AA2093" t="s">
        <v>8433</v>
      </c>
      <c r="AB2093" s="233" t="str">
        <f>_xlfn.IFNA(IF(Table[[#This Row],[Programme Partner]]&lt;&gt;Table[[#This Row],[Implementing Partner]],CONCATENATE(Table[[#This Row],[Programme Partner]],"-",Table[[#This Row],[Implementing Partner]]),Table[[#This Row],[Programme Partner]]),"")</f>
        <v>Caritas</v>
      </c>
    </row>
    <row r="2094" spans="1:28" ht="14.4" customHeight="1">
      <c r="A2094" s="183">
        <v>2318</v>
      </c>
      <c r="B2094" s="224" t="s">
        <v>5040</v>
      </c>
      <c r="C2094" s="225" t="s">
        <v>5040</v>
      </c>
      <c r="D2094" s="226" t="s">
        <v>8349</v>
      </c>
      <c r="E2094" s="215" t="s">
        <v>27</v>
      </c>
      <c r="F2094" s="224" t="s">
        <v>8012</v>
      </c>
      <c r="G2094" s="195" t="s">
        <v>8586</v>
      </c>
      <c r="H2094" s="224" t="str">
        <f>IFERROR(VLOOKUP(Table[[#This Row],[Activity Details of Assistance]],WHAT!E:F,2,FALSE),"")</f>
        <v># of door</v>
      </c>
      <c r="I2094" s="224"/>
      <c r="J2094">
        <v>3</v>
      </c>
      <c r="K2094" t="s">
        <v>8280</v>
      </c>
      <c r="L2094" s="219" t="s">
        <v>13</v>
      </c>
      <c r="M2094" t="s">
        <v>14</v>
      </c>
      <c r="N2094" t="s">
        <v>309</v>
      </c>
      <c r="O2094" t="s">
        <v>1606</v>
      </c>
      <c r="P2094" t="s">
        <v>6386</v>
      </c>
      <c r="Q2094" s="236">
        <v>44681</v>
      </c>
      <c r="R2094" s="236">
        <v>45078</v>
      </c>
      <c r="S2094" t="s">
        <v>8452</v>
      </c>
      <c r="T2094" s="227"/>
      <c r="U2094" s="227"/>
      <c r="V2094" s="227"/>
      <c r="W2094" s="227"/>
      <c r="X2094"/>
      <c r="Y2094" t="s">
        <v>8512</v>
      </c>
      <c r="Z2094">
        <v>1722524747</v>
      </c>
      <c r="AA2094" t="s">
        <v>8433</v>
      </c>
      <c r="AB2094" s="233" t="str">
        <f>_xlfn.IFNA(IF(Table[[#This Row],[Programme Partner]]&lt;&gt;Table[[#This Row],[Implementing Partner]],CONCATENATE(Table[[#This Row],[Programme Partner]],"-",Table[[#This Row],[Implementing Partner]]),Table[[#This Row],[Programme Partner]]),"")</f>
        <v>Caritas</v>
      </c>
    </row>
    <row r="2095" spans="1:28" ht="14.4" customHeight="1">
      <c r="A2095" s="183">
        <v>2319</v>
      </c>
      <c r="B2095" s="224" t="s">
        <v>5040</v>
      </c>
      <c r="C2095" s="225" t="s">
        <v>5040</v>
      </c>
      <c r="D2095" s="226" t="s">
        <v>8349</v>
      </c>
      <c r="E2095" s="215" t="s">
        <v>27</v>
      </c>
      <c r="F2095" s="224" t="s">
        <v>8013</v>
      </c>
      <c r="G2095" t="s">
        <v>8313</v>
      </c>
      <c r="H2095" s="224" t="str">
        <f>IFERROR(VLOOKUP(Table[[#This Row],[Activity Details of Assistance]],WHAT!E:F,2,FALSE),"")</f>
        <v># of HP sessions at community level</v>
      </c>
      <c r="I2095" s="224"/>
      <c r="J2095">
        <v>11</v>
      </c>
      <c r="K2095" t="s">
        <v>8280</v>
      </c>
      <c r="L2095" s="219" t="s">
        <v>13</v>
      </c>
      <c r="M2095" t="s">
        <v>14</v>
      </c>
      <c r="N2095" t="s">
        <v>309</v>
      </c>
      <c r="O2095" t="s">
        <v>1606</v>
      </c>
      <c r="P2095" t="s">
        <v>6386</v>
      </c>
      <c r="Q2095" s="236">
        <v>44681</v>
      </c>
      <c r="R2095" s="236">
        <v>45078</v>
      </c>
      <c r="S2095" t="s">
        <v>8452</v>
      </c>
      <c r="T2095" s="227"/>
      <c r="U2095" s="227"/>
      <c r="V2095" s="227"/>
      <c r="W2095" s="227"/>
      <c r="X2095"/>
      <c r="Y2095" t="s">
        <v>8512</v>
      </c>
      <c r="Z2095">
        <v>1722524747</v>
      </c>
      <c r="AA2095" t="s">
        <v>8433</v>
      </c>
      <c r="AB2095" s="233" t="str">
        <f>_xlfn.IFNA(IF(Table[[#This Row],[Programme Partner]]&lt;&gt;Table[[#This Row],[Implementing Partner]],CONCATENATE(Table[[#This Row],[Programme Partner]],"-",Table[[#This Row],[Implementing Partner]]),Table[[#This Row],[Programme Partner]]),"")</f>
        <v>Caritas</v>
      </c>
    </row>
    <row r="2096" spans="1:28" ht="14.4" customHeight="1">
      <c r="A2096" s="183">
        <v>2320</v>
      </c>
      <c r="B2096" s="224" t="s">
        <v>5040</v>
      </c>
      <c r="C2096" s="225" t="s">
        <v>5040</v>
      </c>
      <c r="D2096" s="226" t="s">
        <v>8349</v>
      </c>
      <c r="E2096" s="215" t="s">
        <v>27</v>
      </c>
      <c r="F2096" s="224" t="s">
        <v>8013</v>
      </c>
      <c r="G2096" t="s">
        <v>8314</v>
      </c>
      <c r="H2096" s="224" t="str">
        <f>IFERROR(VLOOKUP(Table[[#This Row],[Activity Details of Assistance]],WHAT!E:F,2,FALSE),"")</f>
        <v># of HP sessions at HH level</v>
      </c>
      <c r="I2096" s="224"/>
      <c r="J2096">
        <v>150</v>
      </c>
      <c r="K2096" t="s">
        <v>8280</v>
      </c>
      <c r="L2096" s="219" t="s">
        <v>13</v>
      </c>
      <c r="M2096" t="s">
        <v>14</v>
      </c>
      <c r="N2096" t="s">
        <v>309</v>
      </c>
      <c r="O2096" t="s">
        <v>1606</v>
      </c>
      <c r="P2096" t="s">
        <v>6386</v>
      </c>
      <c r="Q2096" s="236">
        <v>44681</v>
      </c>
      <c r="R2096" s="236">
        <v>45078</v>
      </c>
      <c r="S2096" t="s">
        <v>8452</v>
      </c>
      <c r="T2096" s="227"/>
      <c r="U2096" s="227"/>
      <c r="V2096" s="227"/>
      <c r="W2096" s="227"/>
      <c r="X2096"/>
      <c r="Y2096" t="s">
        <v>8512</v>
      </c>
      <c r="Z2096">
        <v>1722524747</v>
      </c>
      <c r="AA2096" t="s">
        <v>8433</v>
      </c>
      <c r="AB2096" s="233" t="str">
        <f>_xlfn.IFNA(IF(Table[[#This Row],[Programme Partner]]&lt;&gt;Table[[#This Row],[Implementing Partner]],CONCATENATE(Table[[#This Row],[Programme Partner]],"-",Table[[#This Row],[Implementing Partner]]),Table[[#This Row],[Programme Partner]]),"")</f>
        <v>Caritas</v>
      </c>
    </row>
    <row r="2097" spans="1:28" ht="14.4" customHeight="1">
      <c r="A2097" s="183">
        <v>2321</v>
      </c>
      <c r="B2097" s="224" t="s">
        <v>5040</v>
      </c>
      <c r="C2097" s="225" t="s">
        <v>5040</v>
      </c>
      <c r="D2097" s="226" t="s">
        <v>8349</v>
      </c>
      <c r="E2097" s="215" t="s">
        <v>27</v>
      </c>
      <c r="F2097" s="224" t="s">
        <v>8013</v>
      </c>
      <c r="G2097" t="s">
        <v>8019</v>
      </c>
      <c r="H2097" s="224" t="str">
        <f>IFERROR(VLOOKUP(Table[[#This Row],[Activity Details of Assistance]],WHAT!E:F,2,FALSE),"")</f>
        <v>N/A</v>
      </c>
      <c r="I2097" s="224"/>
      <c r="J2097">
        <v>250</v>
      </c>
      <c r="K2097" t="s">
        <v>8280</v>
      </c>
      <c r="L2097" s="219" t="s">
        <v>13</v>
      </c>
      <c r="M2097" t="s">
        <v>14</v>
      </c>
      <c r="N2097" t="s">
        <v>309</v>
      </c>
      <c r="O2097" t="s">
        <v>1606</v>
      </c>
      <c r="P2097" t="s">
        <v>6386</v>
      </c>
      <c r="Q2097" s="236">
        <v>44681</v>
      </c>
      <c r="R2097" s="236">
        <v>45078</v>
      </c>
      <c r="S2097" t="s">
        <v>8452</v>
      </c>
      <c r="T2097" s="227"/>
      <c r="U2097" s="227"/>
      <c r="V2097" s="227"/>
      <c r="W2097" s="227"/>
      <c r="X2097"/>
      <c r="Y2097" t="s">
        <v>8512</v>
      </c>
      <c r="Z2097">
        <v>1722524747</v>
      </c>
      <c r="AA2097" t="s">
        <v>8433</v>
      </c>
      <c r="AB2097" s="233" t="str">
        <f>_xlfn.IFNA(IF(Table[[#This Row],[Programme Partner]]&lt;&gt;Table[[#This Row],[Implementing Partner]],CONCATENATE(Table[[#This Row],[Programme Partner]],"-",Table[[#This Row],[Implementing Partner]]),Table[[#This Row],[Programme Partner]]),"")</f>
        <v>Caritas</v>
      </c>
    </row>
    <row r="2098" spans="1:28" ht="14.4" customHeight="1">
      <c r="A2098" s="183">
        <v>2322</v>
      </c>
      <c r="B2098" s="224" t="s">
        <v>5040</v>
      </c>
      <c r="C2098" s="225" t="s">
        <v>5040</v>
      </c>
      <c r="D2098" s="226" t="s">
        <v>8349</v>
      </c>
      <c r="E2098" s="215" t="s">
        <v>27</v>
      </c>
      <c r="F2098" s="224" t="s">
        <v>8014</v>
      </c>
      <c r="G2098" t="s">
        <v>8358</v>
      </c>
      <c r="H2098" s="224" t="str">
        <f>IFERROR(VLOOKUP(Table[[#This Row],[Activity Details of Assistance]],WHAT!E:F,2,FALSE),"")</f>
        <v># of campaign per camp </v>
      </c>
      <c r="I2098" s="224"/>
      <c r="J2098">
        <v>3</v>
      </c>
      <c r="K2098" t="s">
        <v>8280</v>
      </c>
      <c r="L2098" s="219" t="s">
        <v>13</v>
      </c>
      <c r="M2098" t="s">
        <v>14</v>
      </c>
      <c r="N2098" t="s">
        <v>309</v>
      </c>
      <c r="O2098" t="s">
        <v>1606</v>
      </c>
      <c r="P2098" t="s">
        <v>6386</v>
      </c>
      <c r="Q2098" s="236">
        <v>44681</v>
      </c>
      <c r="R2098" s="236">
        <v>45078</v>
      </c>
      <c r="S2098" t="s">
        <v>8452</v>
      </c>
      <c r="T2098" s="227"/>
      <c r="U2098" s="227"/>
      <c r="V2098" s="227"/>
      <c r="W2098" s="227"/>
      <c r="X2098"/>
      <c r="Y2098" t="s">
        <v>8512</v>
      </c>
      <c r="Z2098">
        <v>1722524747</v>
      </c>
      <c r="AA2098" t="s">
        <v>8433</v>
      </c>
      <c r="AB2098" s="233" t="str">
        <f>_xlfn.IFNA(IF(Table[[#This Row],[Programme Partner]]&lt;&gt;Table[[#This Row],[Implementing Partner]],CONCATENATE(Table[[#This Row],[Programme Partner]],"-",Table[[#This Row],[Implementing Partner]]),Table[[#This Row],[Programme Partner]]),"")</f>
        <v>Caritas</v>
      </c>
    </row>
    <row r="2099" spans="1:28" ht="14.4" customHeight="1">
      <c r="A2099" s="183">
        <v>2323</v>
      </c>
      <c r="B2099" s="224" t="s">
        <v>5040</v>
      </c>
      <c r="C2099" s="225" t="s">
        <v>5040</v>
      </c>
      <c r="D2099" s="226" t="s">
        <v>8349</v>
      </c>
      <c r="E2099" s="215" t="s">
        <v>27</v>
      </c>
      <c r="F2099" s="224" t="s">
        <v>8011</v>
      </c>
      <c r="G2099" s="195" t="s">
        <v>8584</v>
      </c>
      <c r="H2099" s="224" t="str">
        <f>IFERROR(VLOOKUP(Table[[#This Row],[Activity Details of Assistance]],WHAT!E:F,2,FALSE),"")</f>
        <v># of tube well</v>
      </c>
      <c r="I2099" s="224"/>
      <c r="J2099">
        <v>18</v>
      </c>
      <c r="K2099" t="s">
        <v>8280</v>
      </c>
      <c r="L2099" s="219" t="s">
        <v>13</v>
      </c>
      <c r="M2099" t="s">
        <v>14</v>
      </c>
      <c r="N2099" t="s">
        <v>309</v>
      </c>
      <c r="O2099" t="s">
        <v>1606</v>
      </c>
      <c r="P2099" t="s">
        <v>4668</v>
      </c>
      <c r="Q2099" s="236">
        <v>44681</v>
      </c>
      <c r="R2099" s="236">
        <v>45078</v>
      </c>
      <c r="S2099" t="s">
        <v>8452</v>
      </c>
      <c r="T2099" s="227"/>
      <c r="U2099" s="227"/>
      <c r="V2099" s="227"/>
      <c r="W2099" s="227"/>
      <c r="X2099"/>
      <c r="Y2099" t="s">
        <v>8512</v>
      </c>
      <c r="Z2099">
        <v>1722524747</v>
      </c>
      <c r="AA2099" t="s">
        <v>8433</v>
      </c>
      <c r="AB2099" s="233" t="str">
        <f>_xlfn.IFNA(IF(Table[[#This Row],[Programme Partner]]&lt;&gt;Table[[#This Row],[Implementing Partner]],CONCATENATE(Table[[#This Row],[Programme Partner]],"-",Table[[#This Row],[Implementing Partner]]),Table[[#This Row],[Programme Partner]]),"")</f>
        <v>Caritas</v>
      </c>
    </row>
    <row r="2100" spans="1:28" ht="14.4" customHeight="1">
      <c r="A2100" s="183">
        <v>2324</v>
      </c>
      <c r="B2100" s="224" t="s">
        <v>5040</v>
      </c>
      <c r="C2100" s="225" t="s">
        <v>5040</v>
      </c>
      <c r="D2100" s="226" t="s">
        <v>8349</v>
      </c>
      <c r="E2100" s="215" t="s">
        <v>27</v>
      </c>
      <c r="F2100" s="224" t="s">
        <v>8013</v>
      </c>
      <c r="G2100" t="s">
        <v>8313</v>
      </c>
      <c r="H2100" s="224" t="str">
        <f>IFERROR(VLOOKUP(Table[[#This Row],[Activity Details of Assistance]],WHAT!E:F,2,FALSE),"")</f>
        <v># of HP sessions at community level</v>
      </c>
      <c r="I2100" s="224"/>
      <c r="J2100">
        <v>9</v>
      </c>
      <c r="K2100" t="s">
        <v>8280</v>
      </c>
      <c r="L2100" s="219" t="s">
        <v>13</v>
      </c>
      <c r="M2100" t="s">
        <v>14</v>
      </c>
      <c r="N2100" t="s">
        <v>309</v>
      </c>
      <c r="O2100" t="s">
        <v>1606</v>
      </c>
      <c r="P2100" t="s">
        <v>4668</v>
      </c>
      <c r="Q2100" s="236">
        <v>44681</v>
      </c>
      <c r="R2100" s="236">
        <v>45078</v>
      </c>
      <c r="S2100" t="s">
        <v>8452</v>
      </c>
      <c r="T2100" s="227"/>
      <c r="U2100" s="227"/>
      <c r="V2100" s="227"/>
      <c r="W2100" s="227"/>
      <c r="X2100"/>
      <c r="Y2100" t="s">
        <v>8512</v>
      </c>
      <c r="Z2100">
        <v>1722524747</v>
      </c>
      <c r="AA2100" t="s">
        <v>8433</v>
      </c>
      <c r="AB2100" s="233" t="str">
        <f>_xlfn.IFNA(IF(Table[[#This Row],[Programme Partner]]&lt;&gt;Table[[#This Row],[Implementing Partner]],CONCATENATE(Table[[#This Row],[Programme Partner]],"-",Table[[#This Row],[Implementing Partner]]),Table[[#This Row],[Programme Partner]]),"")</f>
        <v>Caritas</v>
      </c>
    </row>
    <row r="2101" spans="1:28" ht="14.4" customHeight="1">
      <c r="A2101" s="183">
        <v>2325</v>
      </c>
      <c r="B2101" s="224" t="s">
        <v>5040</v>
      </c>
      <c r="C2101" s="225" t="s">
        <v>5040</v>
      </c>
      <c r="D2101" s="226" t="s">
        <v>8349</v>
      </c>
      <c r="E2101" s="215" t="s">
        <v>27</v>
      </c>
      <c r="F2101" s="224" t="s">
        <v>8013</v>
      </c>
      <c r="G2101" t="s">
        <v>8314</v>
      </c>
      <c r="H2101" s="224" t="str">
        <f>IFERROR(VLOOKUP(Table[[#This Row],[Activity Details of Assistance]],WHAT!E:F,2,FALSE),"")</f>
        <v># of HP sessions at HH level</v>
      </c>
      <c r="I2101" s="224"/>
      <c r="J2101">
        <v>150</v>
      </c>
      <c r="K2101" t="s">
        <v>8280</v>
      </c>
      <c r="L2101" s="219" t="s">
        <v>13</v>
      </c>
      <c r="M2101" t="s">
        <v>14</v>
      </c>
      <c r="N2101" t="s">
        <v>309</v>
      </c>
      <c r="O2101" t="s">
        <v>1606</v>
      </c>
      <c r="P2101" t="s">
        <v>4668</v>
      </c>
      <c r="Q2101" s="236">
        <v>44681</v>
      </c>
      <c r="R2101" s="236">
        <v>45078</v>
      </c>
      <c r="S2101" t="s">
        <v>8452</v>
      </c>
      <c r="T2101" s="227"/>
      <c r="U2101" s="227"/>
      <c r="V2101" s="227"/>
      <c r="W2101" s="227"/>
      <c r="X2101"/>
      <c r="Y2101" t="s">
        <v>8512</v>
      </c>
      <c r="Z2101">
        <v>1722524747</v>
      </c>
      <c r="AA2101" t="s">
        <v>8433</v>
      </c>
      <c r="AB2101" s="233" t="str">
        <f>_xlfn.IFNA(IF(Table[[#This Row],[Programme Partner]]&lt;&gt;Table[[#This Row],[Implementing Partner]],CONCATENATE(Table[[#This Row],[Programme Partner]],"-",Table[[#This Row],[Implementing Partner]]),Table[[#This Row],[Programme Partner]]),"")</f>
        <v>Caritas</v>
      </c>
    </row>
    <row r="2102" spans="1:28" ht="14.4" customHeight="1">
      <c r="A2102" s="183">
        <v>2326</v>
      </c>
      <c r="B2102" s="224" t="s">
        <v>5242</v>
      </c>
      <c r="C2102" s="225" t="s">
        <v>5242</v>
      </c>
      <c r="D2102" s="226" t="s">
        <v>8459</v>
      </c>
      <c r="E2102" s="215" t="s">
        <v>27</v>
      </c>
      <c r="F2102" s="224" t="s">
        <v>8011</v>
      </c>
      <c r="G2102" t="s">
        <v>8353</v>
      </c>
      <c r="H2102" s="224" t="str">
        <f>IFERROR(VLOOKUP(Table[[#This Row],[Activity Details of Assistance]],WHAT!E:F,2,FALSE),"")</f>
        <v># of tube well</v>
      </c>
      <c r="I2102" s="224"/>
      <c r="J2102">
        <v>1</v>
      </c>
      <c r="K2102" t="s">
        <v>8280</v>
      </c>
      <c r="L2102" s="219" t="s">
        <v>13</v>
      </c>
      <c r="M2102" t="s">
        <v>14</v>
      </c>
      <c r="N2102" t="s">
        <v>307</v>
      </c>
      <c r="O2102" t="s">
        <v>1603</v>
      </c>
      <c r="P2102" t="s">
        <v>8241</v>
      </c>
      <c r="Q2102" s="236">
        <v>44681</v>
      </c>
      <c r="R2102" s="236">
        <v>44743</v>
      </c>
      <c r="S2102" s="291" t="s">
        <v>8590</v>
      </c>
      <c r="T2102" s="227"/>
      <c r="U2102" s="227"/>
      <c r="V2102" s="227"/>
      <c r="W2102" s="227"/>
      <c r="X2102"/>
      <c r="Y2102" t="s">
        <v>8534</v>
      </c>
      <c r="Z2102">
        <v>1712813963</v>
      </c>
      <c r="AA2102" t="s">
        <v>8535</v>
      </c>
      <c r="AB2102" s="233" t="str">
        <f>_xlfn.IFNA(IF(Table[[#This Row],[Programme Partner]]&lt;&gt;Table[[#This Row],[Implementing Partner]],CONCATENATE(Table[[#This Row],[Programme Partner]],"-",Table[[#This Row],[Implementing Partner]]),Table[[#This Row],[Programme Partner]]),"")</f>
        <v>SI</v>
      </c>
    </row>
    <row r="2103" spans="1:28" ht="14.4" customHeight="1">
      <c r="A2103" s="183">
        <v>2327</v>
      </c>
      <c r="B2103" s="224" t="s">
        <v>5242</v>
      </c>
      <c r="C2103" s="225" t="s">
        <v>5242</v>
      </c>
      <c r="D2103" s="226" t="s">
        <v>8459</v>
      </c>
      <c r="E2103" s="215" t="s">
        <v>27</v>
      </c>
      <c r="F2103" s="224" t="s">
        <v>8011</v>
      </c>
      <c r="G2103" t="s">
        <v>8019</v>
      </c>
      <c r="H2103" s="224" t="str">
        <f>IFERROR(VLOOKUP(Table[[#This Row],[Activity Details of Assistance]],WHAT!E:F,2,FALSE),"")</f>
        <v>N/A</v>
      </c>
      <c r="I2103" s="224"/>
      <c r="J2103">
        <v>1</v>
      </c>
      <c r="K2103" t="s">
        <v>8280</v>
      </c>
      <c r="L2103" s="219" t="s">
        <v>13</v>
      </c>
      <c r="M2103" t="s">
        <v>14</v>
      </c>
      <c r="N2103" t="s">
        <v>307</v>
      </c>
      <c r="O2103" t="s">
        <v>1603</v>
      </c>
      <c r="P2103" t="s">
        <v>8241</v>
      </c>
      <c r="Q2103" s="236">
        <v>44681</v>
      </c>
      <c r="R2103" s="236">
        <v>44743</v>
      </c>
      <c r="S2103" s="291" t="s">
        <v>8590</v>
      </c>
      <c r="T2103" s="227"/>
      <c r="U2103" s="227"/>
      <c r="V2103" s="227"/>
      <c r="W2103" s="227"/>
      <c r="X2103" t="s">
        <v>8555</v>
      </c>
      <c r="Y2103" t="s">
        <v>8534</v>
      </c>
      <c r="Z2103">
        <v>1712813963</v>
      </c>
      <c r="AA2103" t="s">
        <v>8535</v>
      </c>
      <c r="AB2103" s="233" t="str">
        <f>_xlfn.IFNA(IF(Table[[#This Row],[Programme Partner]]&lt;&gt;Table[[#This Row],[Implementing Partner]],CONCATENATE(Table[[#This Row],[Programme Partner]],"-",Table[[#This Row],[Implementing Partner]]),Table[[#This Row],[Programme Partner]]),"")</f>
        <v>SI</v>
      </c>
    </row>
    <row r="2104" spans="1:28" ht="14.4" customHeight="1">
      <c r="A2104" s="183">
        <v>2328</v>
      </c>
      <c r="B2104" s="224" t="s">
        <v>5275</v>
      </c>
      <c r="C2104" s="225" t="s">
        <v>5300</v>
      </c>
      <c r="D2104" s="226" t="s">
        <v>5275</v>
      </c>
      <c r="E2104" s="215" t="s">
        <v>27</v>
      </c>
      <c r="F2104" s="224" t="s">
        <v>8012</v>
      </c>
      <c r="G2104" s="195" t="s">
        <v>8586</v>
      </c>
      <c r="H2104" s="224" t="str">
        <f>IFERROR(VLOOKUP(Table[[#This Row],[Activity Details of Assistance]],WHAT!E:F,2,FALSE),"")</f>
        <v># of door</v>
      </c>
      <c r="I2104" s="224"/>
      <c r="J2104">
        <v>111</v>
      </c>
      <c r="K2104" t="s">
        <v>8280</v>
      </c>
      <c r="L2104" s="219" t="s">
        <v>13</v>
      </c>
      <c r="M2104" t="s">
        <v>14</v>
      </c>
      <c r="N2104" t="s">
        <v>309</v>
      </c>
      <c r="O2104" t="s">
        <v>1606</v>
      </c>
      <c r="P2104" t="s">
        <v>6475</v>
      </c>
      <c r="Q2104" s="236">
        <v>44681</v>
      </c>
      <c r="R2104" s="236">
        <v>45017</v>
      </c>
      <c r="S2104" t="s">
        <v>8452</v>
      </c>
      <c r="T2104" s="227"/>
      <c r="U2104" s="227"/>
      <c r="V2104" s="227"/>
      <c r="W2104" s="227"/>
      <c r="X2104"/>
      <c r="Y2104" t="s">
        <v>8310</v>
      </c>
      <c r="Z2104">
        <v>1679210106</v>
      </c>
      <c r="AA2104" t="s">
        <v>8311</v>
      </c>
      <c r="AB2104" s="233" t="str">
        <f>_xlfn.IFNA(IF(Table[[#This Row],[Programme Partner]]&lt;&gt;Table[[#This Row],[Implementing Partner]],CONCATENATE(Table[[#This Row],[Programme Partner]],"-",Table[[#This Row],[Implementing Partner]]),Table[[#This Row],[Programme Partner]]),"")</f>
        <v>UNICEF-WVI</v>
      </c>
    </row>
    <row r="2105" spans="1:28" ht="14.4" customHeight="1">
      <c r="A2105" s="183">
        <v>2329</v>
      </c>
      <c r="B2105" s="224" t="s">
        <v>5275</v>
      </c>
      <c r="C2105" s="225" t="s">
        <v>5300</v>
      </c>
      <c r="D2105" s="226" t="s">
        <v>5275</v>
      </c>
      <c r="E2105" s="215" t="s">
        <v>27</v>
      </c>
      <c r="F2105" s="224" t="s">
        <v>8011</v>
      </c>
      <c r="G2105" s="195" t="s">
        <v>8584</v>
      </c>
      <c r="H2105" s="224" t="str">
        <f>IFERROR(VLOOKUP(Table[[#This Row],[Activity Details of Assistance]],WHAT!E:F,2,FALSE),"")</f>
        <v># of tube well</v>
      </c>
      <c r="I2105" s="224"/>
      <c r="J2105">
        <v>148</v>
      </c>
      <c r="K2105" t="s">
        <v>8280</v>
      </c>
      <c r="L2105" s="219" t="s">
        <v>13</v>
      </c>
      <c r="M2105" t="s">
        <v>14</v>
      </c>
      <c r="N2105" t="s">
        <v>309</v>
      </c>
      <c r="O2105" t="s">
        <v>1606</v>
      </c>
      <c r="P2105" t="s">
        <v>6475</v>
      </c>
      <c r="Q2105" s="236">
        <v>44681</v>
      </c>
      <c r="R2105" s="236">
        <v>45017</v>
      </c>
      <c r="S2105" t="s">
        <v>8452</v>
      </c>
      <c r="T2105" s="227"/>
      <c r="U2105" s="227"/>
      <c r="V2105" s="227"/>
      <c r="W2105" s="227"/>
      <c r="X2105"/>
      <c r="Y2105" t="s">
        <v>8310</v>
      </c>
      <c r="Z2105">
        <v>1679210106</v>
      </c>
      <c r="AA2105" t="s">
        <v>8311</v>
      </c>
      <c r="AB2105" s="233" t="str">
        <f>_xlfn.IFNA(IF(Table[[#This Row],[Programme Partner]]&lt;&gt;Table[[#This Row],[Implementing Partner]],CONCATENATE(Table[[#This Row],[Programme Partner]],"-",Table[[#This Row],[Implementing Partner]]),Table[[#This Row],[Programme Partner]]),"")</f>
        <v>UNICEF-WVI</v>
      </c>
    </row>
    <row r="2106" spans="1:28" ht="14.4" customHeight="1">
      <c r="A2106" s="183">
        <v>2330</v>
      </c>
      <c r="B2106" s="224" t="s">
        <v>5275</v>
      </c>
      <c r="C2106" s="225" t="s">
        <v>5300</v>
      </c>
      <c r="D2106" s="226" t="s">
        <v>5275</v>
      </c>
      <c r="E2106" s="215" t="s">
        <v>27</v>
      </c>
      <c r="F2106" s="224" t="s">
        <v>8011</v>
      </c>
      <c r="G2106" t="s">
        <v>8355</v>
      </c>
      <c r="H2106" s="224" t="str">
        <f>IFERROR(VLOOKUP(Table[[#This Row],[Activity Details of Assistance]],WHAT!E:F,2,FALSE),"")</f>
        <v># of water network</v>
      </c>
      <c r="I2106" s="224"/>
      <c r="J2106">
        <v>8</v>
      </c>
      <c r="K2106" t="s">
        <v>8280</v>
      </c>
      <c r="L2106" s="219" t="s">
        <v>13</v>
      </c>
      <c r="M2106" t="s">
        <v>14</v>
      </c>
      <c r="N2106" t="s">
        <v>309</v>
      </c>
      <c r="O2106" t="s">
        <v>1606</v>
      </c>
      <c r="P2106" t="s">
        <v>6475</v>
      </c>
      <c r="Q2106" s="236">
        <v>44681</v>
      </c>
      <c r="R2106" s="236">
        <v>45017</v>
      </c>
      <c r="S2106" t="s">
        <v>8452</v>
      </c>
      <c r="T2106" s="227"/>
      <c r="U2106" s="227"/>
      <c r="V2106" s="227"/>
      <c r="W2106" s="227"/>
      <c r="X2106"/>
      <c r="Y2106" t="s">
        <v>8310</v>
      </c>
      <c r="Z2106">
        <v>1679210106</v>
      </c>
      <c r="AA2106" t="s">
        <v>8311</v>
      </c>
      <c r="AB2106" s="233" t="str">
        <f>_xlfn.IFNA(IF(Table[[#This Row],[Programme Partner]]&lt;&gt;Table[[#This Row],[Implementing Partner]],CONCATENATE(Table[[#This Row],[Programme Partner]],"-",Table[[#This Row],[Implementing Partner]]),Table[[#This Row],[Programme Partner]]),"")</f>
        <v>UNICEF-WVI</v>
      </c>
    </row>
    <row r="2107" spans="1:28" ht="14.4" customHeight="1">
      <c r="A2107" s="183">
        <v>2331</v>
      </c>
      <c r="B2107" s="224" t="s">
        <v>5292</v>
      </c>
      <c r="C2107" s="225" t="s">
        <v>5009</v>
      </c>
      <c r="D2107" s="226" t="s">
        <v>8581</v>
      </c>
      <c r="E2107" s="215" t="s">
        <v>27</v>
      </c>
      <c r="F2107" s="224" t="s">
        <v>8012</v>
      </c>
      <c r="G2107" s="195" t="s">
        <v>8586</v>
      </c>
      <c r="H2107" s="224" t="str">
        <f>IFERROR(VLOOKUP(Table[[#This Row],[Activity Details of Assistance]],WHAT!E:F,2,FALSE),"")</f>
        <v># of door</v>
      </c>
      <c r="I2107" s="224"/>
      <c r="J2107">
        <v>95</v>
      </c>
      <c r="K2107" t="s">
        <v>8280</v>
      </c>
      <c r="L2107" s="219" t="s">
        <v>13</v>
      </c>
      <c r="M2107" t="s">
        <v>14</v>
      </c>
      <c r="N2107" t="s">
        <v>307</v>
      </c>
      <c r="O2107" t="s">
        <v>1599</v>
      </c>
      <c r="P2107" t="s">
        <v>4717</v>
      </c>
      <c r="Q2107" s="236">
        <v>44681</v>
      </c>
      <c r="R2107" s="236">
        <v>44682</v>
      </c>
      <c r="S2107" t="s">
        <v>8452</v>
      </c>
      <c r="T2107" s="227"/>
      <c r="U2107" s="227"/>
      <c r="V2107" s="227"/>
      <c r="W2107" s="227"/>
      <c r="X2107"/>
      <c r="Y2107" t="s">
        <v>8283</v>
      </c>
      <c r="Z2107">
        <v>1714567162</v>
      </c>
      <c r="AA2107" t="s">
        <v>8284</v>
      </c>
      <c r="AB2107" s="233" t="str">
        <f>_xlfn.IFNA(IF(Table[[#This Row],[Programme Partner]]&lt;&gt;Table[[#This Row],[Implementing Partner]],CONCATENATE(Table[[#This Row],[Programme Partner]],"-",Table[[#This Row],[Implementing Partner]]),Table[[#This Row],[Programme Partner]]),"")</f>
        <v>WHH-ANANDO</v>
      </c>
    </row>
    <row r="2108" spans="1:28" ht="14.4" customHeight="1">
      <c r="A2108" s="183">
        <v>2332</v>
      </c>
      <c r="B2108" s="224" t="s">
        <v>5292</v>
      </c>
      <c r="C2108" s="225" t="s">
        <v>5009</v>
      </c>
      <c r="D2108" s="226" t="s">
        <v>8581</v>
      </c>
      <c r="E2108" s="215" t="s">
        <v>27</v>
      </c>
      <c r="F2108" s="224" t="s">
        <v>8012</v>
      </c>
      <c r="G2108" s="195" t="s">
        <v>8586</v>
      </c>
      <c r="H2108" s="224" t="str">
        <f>IFERROR(VLOOKUP(Table[[#This Row],[Activity Details of Assistance]],WHAT!E:F,2,FALSE),"")</f>
        <v># of door</v>
      </c>
      <c r="I2108" s="224"/>
      <c r="J2108">
        <v>60</v>
      </c>
      <c r="K2108" t="s">
        <v>8280</v>
      </c>
      <c r="L2108" s="219" t="s">
        <v>13</v>
      </c>
      <c r="M2108" t="s">
        <v>14</v>
      </c>
      <c r="N2108" t="s">
        <v>307</v>
      </c>
      <c r="O2108" t="s">
        <v>1599</v>
      </c>
      <c r="P2108" t="s">
        <v>4726</v>
      </c>
      <c r="Q2108" s="236">
        <v>44681</v>
      </c>
      <c r="R2108" s="236">
        <v>44682</v>
      </c>
      <c r="S2108" t="s">
        <v>8452</v>
      </c>
      <c r="T2108" s="227"/>
      <c r="U2108" s="227"/>
      <c r="V2108" s="227"/>
      <c r="W2108" s="227"/>
      <c r="X2108"/>
      <c r="Y2108" t="s">
        <v>8283</v>
      </c>
      <c r="Z2108">
        <v>1714567162</v>
      </c>
      <c r="AA2108" t="s">
        <v>8284</v>
      </c>
      <c r="AB2108" s="233" t="str">
        <f>_xlfn.IFNA(IF(Table[[#This Row],[Programme Partner]]&lt;&gt;Table[[#This Row],[Implementing Partner]],CONCATENATE(Table[[#This Row],[Programme Partner]],"-",Table[[#This Row],[Implementing Partner]]),Table[[#This Row],[Programme Partner]]),"")</f>
        <v>WHH-ANANDO</v>
      </c>
    </row>
    <row r="2109" spans="1:28" ht="14.4" customHeight="1">
      <c r="A2109" s="183">
        <v>2333</v>
      </c>
      <c r="B2109" s="224" t="s">
        <v>5182</v>
      </c>
      <c r="C2109" s="225" t="s">
        <v>5184</v>
      </c>
      <c r="D2109" s="226" t="s">
        <v>8282</v>
      </c>
      <c r="E2109" s="215" t="s">
        <v>27</v>
      </c>
      <c r="F2109" s="224" t="s">
        <v>8012</v>
      </c>
      <c r="G2109" t="s">
        <v>8354</v>
      </c>
      <c r="H2109" s="224" t="str">
        <f>IFERROR(VLOOKUP(Table[[#This Row],[Activity Details of Assistance]],WHAT!E:F,2,FALSE),"")</f>
        <v># of door</v>
      </c>
      <c r="I2109" s="224"/>
      <c r="J2109">
        <v>2</v>
      </c>
      <c r="K2109" t="s">
        <v>8280</v>
      </c>
      <c r="L2109" s="219" t="s">
        <v>13</v>
      </c>
      <c r="M2109" t="s">
        <v>14</v>
      </c>
      <c r="N2109" t="s">
        <v>307</v>
      </c>
      <c r="O2109" t="s">
        <v>1599</v>
      </c>
      <c r="P2109" t="s">
        <v>4720</v>
      </c>
      <c r="Q2109" s="236">
        <v>44681</v>
      </c>
      <c r="R2109" s="236">
        <v>44896</v>
      </c>
      <c r="S2109" t="s">
        <v>8452</v>
      </c>
      <c r="T2109" s="227"/>
      <c r="U2109" s="227"/>
      <c r="V2109" s="227"/>
      <c r="W2109" s="227"/>
      <c r="X2109"/>
      <c r="Y2109" t="s">
        <v>8474</v>
      </c>
      <c r="Z2109">
        <v>1613114224</v>
      </c>
      <c r="AA2109" t="s">
        <v>8475</v>
      </c>
      <c r="AB2109" s="233" t="str">
        <f>_xlfn.IFNA(IF(Table[[#This Row],[Programme Partner]]&lt;&gt;Table[[#This Row],[Implementing Partner]],CONCATENATE(Table[[#This Row],[Programme Partner]],"-",Table[[#This Row],[Implementing Partner]]),Table[[#This Row],[Programme Partner]]),"")</f>
        <v>NCA-NGOF</v>
      </c>
    </row>
    <row r="2110" spans="1:28" ht="14.4" customHeight="1">
      <c r="A2110" s="183">
        <v>2334</v>
      </c>
      <c r="B2110" s="224" t="s">
        <v>5275</v>
      </c>
      <c r="C2110" s="225" t="s">
        <v>5300</v>
      </c>
      <c r="D2110" s="226" t="s">
        <v>5275</v>
      </c>
      <c r="E2110" s="215" t="s">
        <v>27</v>
      </c>
      <c r="F2110" s="224" t="s">
        <v>8013</v>
      </c>
      <c r="G2110" t="s">
        <v>8313</v>
      </c>
      <c r="H2110" s="224" t="str">
        <f>IFERROR(VLOOKUP(Table[[#This Row],[Activity Details of Assistance]],WHAT!E:F,2,FALSE),"")</f>
        <v># of HP sessions at community level</v>
      </c>
      <c r="I2110" s="224"/>
      <c r="J2110">
        <v>1749</v>
      </c>
      <c r="K2110" t="s">
        <v>8280</v>
      </c>
      <c r="L2110" s="219" t="s">
        <v>13</v>
      </c>
      <c r="M2110" t="s">
        <v>14</v>
      </c>
      <c r="N2110" t="s">
        <v>309</v>
      </c>
      <c r="O2110" t="s">
        <v>1606</v>
      </c>
      <c r="P2110" t="s">
        <v>6475</v>
      </c>
      <c r="Q2110" s="236">
        <v>44681</v>
      </c>
      <c r="R2110" s="236">
        <v>45017</v>
      </c>
      <c r="S2110" t="s">
        <v>8452</v>
      </c>
      <c r="T2110" s="227"/>
      <c r="U2110" s="227"/>
      <c r="V2110" s="227"/>
      <c r="W2110" s="227"/>
      <c r="X2110"/>
      <c r="Y2110" t="s">
        <v>8310</v>
      </c>
      <c r="Z2110">
        <v>1679210106</v>
      </c>
      <c r="AA2110" t="s">
        <v>8311</v>
      </c>
      <c r="AB2110" s="233" t="str">
        <f>_xlfn.IFNA(IF(Table[[#This Row],[Programme Partner]]&lt;&gt;Table[[#This Row],[Implementing Partner]],CONCATENATE(Table[[#This Row],[Programme Partner]],"-",Table[[#This Row],[Implementing Partner]]),Table[[#This Row],[Programme Partner]]),"")</f>
        <v>UNICEF-WVI</v>
      </c>
    </row>
    <row r="2111" spans="1:28" ht="14.4" customHeight="1">
      <c r="A2111" s="183">
        <v>2335</v>
      </c>
      <c r="B2111" s="224" t="s">
        <v>5275</v>
      </c>
      <c r="C2111" s="225" t="s">
        <v>5300</v>
      </c>
      <c r="D2111" s="226" t="s">
        <v>5275</v>
      </c>
      <c r="E2111" s="215" t="s">
        <v>27</v>
      </c>
      <c r="F2111" s="224" t="s">
        <v>8013</v>
      </c>
      <c r="G2111" t="s">
        <v>8314</v>
      </c>
      <c r="H2111" s="224" t="str">
        <f>IFERROR(VLOOKUP(Table[[#This Row],[Activity Details of Assistance]],WHAT!E:F,2,FALSE),"")</f>
        <v># of HP sessions at HH level</v>
      </c>
      <c r="I2111" s="224"/>
      <c r="J2111">
        <v>249</v>
      </c>
      <c r="K2111" t="s">
        <v>8280</v>
      </c>
      <c r="L2111" s="219" t="s">
        <v>13</v>
      </c>
      <c r="M2111" t="s">
        <v>14</v>
      </c>
      <c r="N2111" t="s">
        <v>309</v>
      </c>
      <c r="O2111" t="s">
        <v>1606</v>
      </c>
      <c r="P2111" t="s">
        <v>6475</v>
      </c>
      <c r="Q2111" s="236">
        <v>44681</v>
      </c>
      <c r="R2111" s="236">
        <v>45017</v>
      </c>
      <c r="S2111" t="s">
        <v>8452</v>
      </c>
      <c r="T2111" s="227"/>
      <c r="U2111" s="227"/>
      <c r="V2111" s="227"/>
      <c r="W2111" s="227"/>
      <c r="X2111"/>
      <c r="Y2111" t="s">
        <v>8310</v>
      </c>
      <c r="Z2111">
        <v>1679210106</v>
      </c>
      <c r="AA2111" t="s">
        <v>8311</v>
      </c>
      <c r="AB2111" s="233" t="str">
        <f>_xlfn.IFNA(IF(Table[[#This Row],[Programme Partner]]&lt;&gt;Table[[#This Row],[Implementing Partner]],CONCATENATE(Table[[#This Row],[Programme Partner]],"-",Table[[#This Row],[Implementing Partner]]),Table[[#This Row],[Programme Partner]]),"")</f>
        <v>UNICEF-WVI</v>
      </c>
    </row>
    <row r="2112" spans="1:28" ht="14.4" customHeight="1">
      <c r="A2112" s="183">
        <v>2336</v>
      </c>
      <c r="B2112" s="224" t="s">
        <v>5275</v>
      </c>
      <c r="C2112" s="225" t="s">
        <v>5300</v>
      </c>
      <c r="D2112" s="226" t="s">
        <v>5275</v>
      </c>
      <c r="E2112" s="215" t="s">
        <v>27</v>
      </c>
      <c r="F2112" s="224" t="s">
        <v>8014</v>
      </c>
      <c r="G2112" t="s">
        <v>8361</v>
      </c>
      <c r="H2112" s="224" t="str">
        <f>IFERROR(VLOOKUP(Table[[#This Row],[Activity Details of Assistance]],WHAT!E:F,2,FALSE),"")</f>
        <v># of plant</v>
      </c>
      <c r="I2112" s="224"/>
      <c r="J2112">
        <v>4</v>
      </c>
      <c r="K2112" t="s">
        <v>8280</v>
      </c>
      <c r="L2112" s="219" t="s">
        <v>13</v>
      </c>
      <c r="M2112" t="s">
        <v>14</v>
      </c>
      <c r="N2112" t="s">
        <v>309</v>
      </c>
      <c r="O2112" t="s">
        <v>1606</v>
      </c>
      <c r="P2112" t="s">
        <v>6475</v>
      </c>
      <c r="Q2112" s="236">
        <v>44681</v>
      </c>
      <c r="R2112" s="236">
        <v>45017</v>
      </c>
      <c r="S2112" t="s">
        <v>8452</v>
      </c>
      <c r="T2112" s="227"/>
      <c r="U2112" s="227"/>
      <c r="V2112" s="227"/>
      <c r="W2112" s="227"/>
      <c r="X2112"/>
      <c r="Y2112" t="s">
        <v>8310</v>
      </c>
      <c r="Z2112">
        <v>1679210106</v>
      </c>
      <c r="AA2112" t="s">
        <v>8311</v>
      </c>
      <c r="AB2112" s="233" t="str">
        <f>_xlfn.IFNA(IF(Table[[#This Row],[Programme Partner]]&lt;&gt;Table[[#This Row],[Implementing Partner]],CONCATENATE(Table[[#This Row],[Programme Partner]],"-",Table[[#This Row],[Implementing Partner]]),Table[[#This Row],[Programme Partner]]),"")</f>
        <v>UNICEF-WVI</v>
      </c>
    </row>
    <row r="2113" spans="1:28" ht="14.4" customHeight="1">
      <c r="A2113" s="183">
        <v>2337</v>
      </c>
      <c r="B2113" s="224" t="s">
        <v>5292</v>
      </c>
      <c r="C2113" s="225" t="s">
        <v>5009</v>
      </c>
      <c r="D2113" s="226" t="s">
        <v>8581</v>
      </c>
      <c r="E2113" s="215" t="s">
        <v>27</v>
      </c>
      <c r="F2113" s="224" t="s">
        <v>8011</v>
      </c>
      <c r="G2113" t="s">
        <v>8355</v>
      </c>
      <c r="H2113" s="224" t="str">
        <f>IFERROR(VLOOKUP(Table[[#This Row],[Activity Details of Assistance]],WHAT!E:F,2,FALSE),"")</f>
        <v># of water network</v>
      </c>
      <c r="I2113" s="224"/>
      <c r="J2113">
        <v>5</v>
      </c>
      <c r="K2113" t="s">
        <v>8280</v>
      </c>
      <c r="L2113" s="219" t="s">
        <v>13</v>
      </c>
      <c r="M2113" t="s">
        <v>14</v>
      </c>
      <c r="N2113" t="s">
        <v>307</v>
      </c>
      <c r="O2113" t="s">
        <v>1599</v>
      </c>
      <c r="P2113" t="s">
        <v>4717</v>
      </c>
      <c r="Q2113" s="236">
        <v>44681</v>
      </c>
      <c r="R2113" s="236">
        <v>44682</v>
      </c>
      <c r="S2113" t="s">
        <v>8452</v>
      </c>
      <c r="T2113" s="227"/>
      <c r="U2113" s="227"/>
      <c r="V2113" s="227"/>
      <c r="W2113" s="227"/>
      <c r="X2113"/>
      <c r="Y2113" t="s">
        <v>8283</v>
      </c>
      <c r="Z2113">
        <v>1714567162</v>
      </c>
      <c r="AA2113" t="s">
        <v>8284</v>
      </c>
      <c r="AB2113" s="233" t="str">
        <f>_xlfn.IFNA(IF(Table[[#This Row],[Programme Partner]]&lt;&gt;Table[[#This Row],[Implementing Partner]],CONCATENATE(Table[[#This Row],[Programme Partner]],"-",Table[[#This Row],[Implementing Partner]]),Table[[#This Row],[Programme Partner]]),"")</f>
        <v>WHH-ANANDO</v>
      </c>
    </row>
    <row r="2114" spans="1:28" ht="14.4" customHeight="1">
      <c r="A2114" s="183">
        <v>2338</v>
      </c>
      <c r="B2114" s="224" t="s">
        <v>5292</v>
      </c>
      <c r="C2114" s="225" t="s">
        <v>5009</v>
      </c>
      <c r="D2114" s="226" t="s">
        <v>8581</v>
      </c>
      <c r="E2114" s="215" t="s">
        <v>27</v>
      </c>
      <c r="F2114" s="224" t="s">
        <v>8011</v>
      </c>
      <c r="G2114" t="s">
        <v>8019</v>
      </c>
      <c r="H2114" s="224" t="str">
        <f>IFERROR(VLOOKUP(Table[[#This Row],[Activity Details of Assistance]],WHAT!E:F,2,FALSE),"")</f>
        <v>N/A</v>
      </c>
      <c r="I2114" s="224"/>
      <c r="J2114">
        <v>663</v>
      </c>
      <c r="K2114" t="s">
        <v>8280</v>
      </c>
      <c r="L2114" s="219" t="s">
        <v>13</v>
      </c>
      <c r="M2114" t="s">
        <v>14</v>
      </c>
      <c r="N2114" t="s">
        <v>307</v>
      </c>
      <c r="O2114" t="s">
        <v>1599</v>
      </c>
      <c r="P2114" t="s">
        <v>4717</v>
      </c>
      <c r="Q2114" s="236">
        <v>44681</v>
      </c>
      <c r="R2114" s="236">
        <v>44682</v>
      </c>
      <c r="S2114" t="s">
        <v>8452</v>
      </c>
      <c r="T2114" s="227"/>
      <c r="U2114" s="227"/>
      <c r="V2114" s="227"/>
      <c r="W2114" s="227"/>
      <c r="X2114" s="197" t="s">
        <v>8377</v>
      </c>
      <c r="Y2114" t="s">
        <v>8283</v>
      </c>
      <c r="Z2114">
        <v>1714567162</v>
      </c>
      <c r="AA2114" t="s">
        <v>8284</v>
      </c>
      <c r="AB2114" s="233" t="str">
        <f>_xlfn.IFNA(IF(Table[[#This Row],[Programme Partner]]&lt;&gt;Table[[#This Row],[Implementing Partner]],CONCATENATE(Table[[#This Row],[Programme Partner]],"-",Table[[#This Row],[Implementing Partner]]),Table[[#This Row],[Programme Partner]]),"")</f>
        <v>WHH-ANANDO</v>
      </c>
    </row>
    <row r="2115" spans="1:28" ht="14.4" customHeight="1">
      <c r="A2115" s="183">
        <v>2339</v>
      </c>
      <c r="B2115" s="224" t="s">
        <v>5148</v>
      </c>
      <c r="C2115" s="225" t="s">
        <v>5033</v>
      </c>
      <c r="D2115" s="226" t="s">
        <v>5148</v>
      </c>
      <c r="E2115" s="215" t="s">
        <v>27</v>
      </c>
      <c r="F2115" s="224" t="s">
        <v>8012</v>
      </c>
      <c r="G2115" t="s">
        <v>8019</v>
      </c>
      <c r="H2115" s="224" t="str">
        <f>IFERROR(VLOOKUP(Table[[#This Row],[Activity Details of Assistance]],WHAT!E:F,2,FALSE),"")</f>
        <v>N/A</v>
      </c>
      <c r="I2115" s="224"/>
      <c r="J2115">
        <v>2</v>
      </c>
      <c r="K2115" t="s">
        <v>8280</v>
      </c>
      <c r="L2115" s="219" t="s">
        <v>13</v>
      </c>
      <c r="M2115" t="s">
        <v>14</v>
      </c>
      <c r="N2115" t="s">
        <v>309</v>
      </c>
      <c r="O2115" t="s">
        <v>1606</v>
      </c>
      <c r="P2115" t="s">
        <v>17</v>
      </c>
      <c r="Q2115" s="236">
        <v>44681</v>
      </c>
      <c r="R2115" s="236">
        <v>44682</v>
      </c>
      <c r="S2115" t="s">
        <v>8452</v>
      </c>
      <c r="T2115" s="227"/>
      <c r="U2115" s="227"/>
      <c r="V2115" s="227"/>
      <c r="W2115" s="227"/>
      <c r="X2115" t="s">
        <v>8540</v>
      </c>
      <c r="Y2115" t="s">
        <v>8304</v>
      </c>
      <c r="Z2115">
        <v>1833301502</v>
      </c>
      <c r="AA2115" t="s">
        <v>8305</v>
      </c>
      <c r="AB2115" s="233" t="str">
        <f>_xlfn.IFNA(IF(Table[[#This Row],[Programme Partner]]&lt;&gt;Table[[#This Row],[Implementing Partner]],CONCATENATE(Table[[#This Row],[Programme Partner]],"-",Table[[#This Row],[Implementing Partner]]),Table[[#This Row],[Programme Partner]]),"")</f>
        <v>IOM-BRAC</v>
      </c>
    </row>
    <row r="2116" spans="1:28" ht="14.4" customHeight="1">
      <c r="A2116" s="183">
        <v>2340</v>
      </c>
      <c r="B2116" s="224" t="s">
        <v>5275</v>
      </c>
      <c r="C2116" s="225" t="s">
        <v>5184</v>
      </c>
      <c r="D2116" s="226" t="s">
        <v>5275</v>
      </c>
      <c r="E2116" s="215" t="s">
        <v>27</v>
      </c>
      <c r="F2116" s="224" t="s">
        <v>8012</v>
      </c>
      <c r="G2116" t="s">
        <v>8019</v>
      </c>
      <c r="H2116" s="224" t="str">
        <f>IFERROR(VLOOKUP(Table[[#This Row],[Activity Details of Assistance]],WHAT!E:F,2,FALSE),"")</f>
        <v>N/A</v>
      </c>
      <c r="I2116" s="224"/>
      <c r="J2116">
        <v>865</v>
      </c>
      <c r="K2116" t="s">
        <v>8280</v>
      </c>
      <c r="L2116" s="219" t="s">
        <v>13</v>
      </c>
      <c r="M2116" t="s">
        <v>14</v>
      </c>
      <c r="N2116" t="s">
        <v>309</v>
      </c>
      <c r="O2116" t="s">
        <v>1606</v>
      </c>
      <c r="P2116" t="s">
        <v>6481</v>
      </c>
      <c r="Q2116" s="236">
        <v>44681</v>
      </c>
      <c r="R2116" s="236">
        <v>44927</v>
      </c>
      <c r="S2116" t="s">
        <v>8452</v>
      </c>
      <c r="T2116" s="227"/>
      <c r="U2116" s="227"/>
      <c r="V2116" s="227"/>
      <c r="W2116" s="227"/>
      <c r="X2116" t="s">
        <v>8546</v>
      </c>
      <c r="Y2116" t="s">
        <v>8518</v>
      </c>
      <c r="Z2116">
        <v>8801710000000</v>
      </c>
      <c r="AA2116" t="s">
        <v>8289</v>
      </c>
      <c r="AB2116" s="233" t="str">
        <f>_xlfn.IFNA(IF(Table[[#This Row],[Programme Partner]]&lt;&gt;Table[[#This Row],[Implementing Partner]],CONCATENATE(Table[[#This Row],[Programme Partner]],"-",Table[[#This Row],[Implementing Partner]]),Table[[#This Row],[Programme Partner]]),"")</f>
        <v>UNICEF-NGOF</v>
      </c>
    </row>
    <row r="2117" spans="1:28" ht="14.4" customHeight="1">
      <c r="A2117" s="183">
        <v>2341</v>
      </c>
      <c r="B2117" s="224" t="s">
        <v>5275</v>
      </c>
      <c r="C2117" s="225" t="s">
        <v>5184</v>
      </c>
      <c r="D2117" s="226" t="s">
        <v>5275</v>
      </c>
      <c r="E2117" s="215" t="s">
        <v>27</v>
      </c>
      <c r="F2117" s="224" t="s">
        <v>8012</v>
      </c>
      <c r="G2117" t="s">
        <v>8019</v>
      </c>
      <c r="H2117" s="224" t="str">
        <f>IFERROR(VLOOKUP(Table[[#This Row],[Activity Details of Assistance]],WHAT!E:F,2,FALSE),"")</f>
        <v>N/A</v>
      </c>
      <c r="I2117" s="224"/>
      <c r="J2117">
        <v>11</v>
      </c>
      <c r="K2117" t="s">
        <v>8280</v>
      </c>
      <c r="L2117" s="219" t="s">
        <v>13</v>
      </c>
      <c r="M2117" t="s">
        <v>14</v>
      </c>
      <c r="N2117" t="s">
        <v>309</v>
      </c>
      <c r="O2117" t="s">
        <v>1606</v>
      </c>
      <c r="P2117" t="s">
        <v>5887</v>
      </c>
      <c r="Q2117" s="236">
        <v>44681</v>
      </c>
      <c r="R2117" s="236">
        <v>44927</v>
      </c>
      <c r="S2117" t="s">
        <v>8452</v>
      </c>
      <c r="T2117" s="227"/>
      <c r="U2117" s="227"/>
      <c r="V2117" s="227"/>
      <c r="W2117" s="227"/>
      <c r="X2117" t="s">
        <v>8548</v>
      </c>
      <c r="Y2117" t="s">
        <v>8518</v>
      </c>
      <c r="Z2117">
        <v>8801710000000</v>
      </c>
      <c r="AA2117" t="s">
        <v>8289</v>
      </c>
      <c r="AB2117" s="233" t="str">
        <f>_xlfn.IFNA(IF(Table[[#This Row],[Programme Partner]]&lt;&gt;Table[[#This Row],[Implementing Partner]],CONCATENATE(Table[[#This Row],[Programme Partner]],"-",Table[[#This Row],[Implementing Partner]]),Table[[#This Row],[Programme Partner]]),"")</f>
        <v>UNICEF-NGOF</v>
      </c>
    </row>
    <row r="2118" spans="1:28" ht="14.4" customHeight="1">
      <c r="A2118" s="183">
        <v>2342</v>
      </c>
      <c r="B2118" s="224" t="s">
        <v>5292</v>
      </c>
      <c r="C2118" s="225" t="s">
        <v>5009</v>
      </c>
      <c r="D2118" s="226" t="s">
        <v>8581</v>
      </c>
      <c r="E2118" s="215" t="s">
        <v>27</v>
      </c>
      <c r="F2118" s="224" t="s">
        <v>8013</v>
      </c>
      <c r="G2118" t="s">
        <v>8313</v>
      </c>
      <c r="H2118" s="224" t="str">
        <f>IFERROR(VLOOKUP(Table[[#This Row],[Activity Details of Assistance]],WHAT!E:F,2,FALSE),"")</f>
        <v># of HP sessions at community level</v>
      </c>
      <c r="I2118" s="224"/>
      <c r="J2118">
        <v>267</v>
      </c>
      <c r="K2118" t="s">
        <v>8280</v>
      </c>
      <c r="L2118" s="219" t="s">
        <v>13</v>
      </c>
      <c r="M2118" t="s">
        <v>14</v>
      </c>
      <c r="N2118" t="s">
        <v>307</v>
      </c>
      <c r="O2118" t="s">
        <v>1599</v>
      </c>
      <c r="P2118" t="s">
        <v>4717</v>
      </c>
      <c r="Q2118" s="236">
        <v>44681</v>
      </c>
      <c r="R2118" s="236">
        <v>44682</v>
      </c>
      <c r="S2118" t="s">
        <v>8452</v>
      </c>
      <c r="T2118" s="227"/>
      <c r="U2118" s="227"/>
      <c r="V2118" s="227"/>
      <c r="W2118" s="227"/>
      <c r="X2118"/>
      <c r="Y2118" t="s">
        <v>8283</v>
      </c>
      <c r="Z2118">
        <v>1714567162</v>
      </c>
      <c r="AA2118" t="s">
        <v>8284</v>
      </c>
      <c r="AB2118" s="233" t="str">
        <f>_xlfn.IFNA(IF(Table[[#This Row],[Programme Partner]]&lt;&gt;Table[[#This Row],[Implementing Partner]],CONCATENATE(Table[[#This Row],[Programme Partner]],"-",Table[[#This Row],[Implementing Partner]]),Table[[#This Row],[Programme Partner]]),"")</f>
        <v>WHH-ANANDO</v>
      </c>
    </row>
    <row r="2119" spans="1:28" ht="14.4" customHeight="1">
      <c r="A2119" s="183">
        <v>2343</v>
      </c>
      <c r="B2119" s="224" t="s">
        <v>5292</v>
      </c>
      <c r="C2119" s="225" t="s">
        <v>5009</v>
      </c>
      <c r="D2119" s="226" t="s">
        <v>8581</v>
      </c>
      <c r="E2119" s="215" t="s">
        <v>27</v>
      </c>
      <c r="F2119" s="224" t="s">
        <v>8013</v>
      </c>
      <c r="G2119" t="s">
        <v>8314</v>
      </c>
      <c r="H2119" s="224" t="str">
        <f>IFERROR(VLOOKUP(Table[[#This Row],[Activity Details of Assistance]],WHAT!E:F,2,FALSE),"")</f>
        <v># of HP sessions at HH level</v>
      </c>
      <c r="I2119" s="224"/>
      <c r="J2119">
        <v>860</v>
      </c>
      <c r="K2119" t="s">
        <v>8280</v>
      </c>
      <c r="L2119" s="219" t="s">
        <v>13</v>
      </c>
      <c r="M2119" t="s">
        <v>14</v>
      </c>
      <c r="N2119" t="s">
        <v>307</v>
      </c>
      <c r="O2119" t="s">
        <v>1599</v>
      </c>
      <c r="P2119" t="s">
        <v>4717</v>
      </c>
      <c r="Q2119" s="236">
        <v>44681</v>
      </c>
      <c r="R2119" s="236">
        <v>44682</v>
      </c>
      <c r="S2119" t="s">
        <v>8452</v>
      </c>
      <c r="T2119" s="227"/>
      <c r="U2119" s="227"/>
      <c r="V2119" s="227"/>
      <c r="W2119" s="227"/>
      <c r="X2119"/>
      <c r="Y2119" t="s">
        <v>8283</v>
      </c>
      <c r="Z2119">
        <v>1714567162</v>
      </c>
      <c r="AA2119" t="s">
        <v>8284</v>
      </c>
      <c r="AB2119" s="233" t="str">
        <f>_xlfn.IFNA(IF(Table[[#This Row],[Programme Partner]]&lt;&gt;Table[[#This Row],[Implementing Partner]],CONCATENATE(Table[[#This Row],[Programme Partner]],"-",Table[[#This Row],[Implementing Partner]]),Table[[#This Row],[Programme Partner]]),"")</f>
        <v>WHH-ANANDO</v>
      </c>
    </row>
    <row r="2120" spans="1:28" ht="14.4" customHeight="1">
      <c r="A2120" s="183">
        <v>2344</v>
      </c>
      <c r="B2120" s="224" t="s">
        <v>5292</v>
      </c>
      <c r="C2120" s="225" t="s">
        <v>5009</v>
      </c>
      <c r="D2120" s="226" t="s">
        <v>8581</v>
      </c>
      <c r="E2120" s="215" t="s">
        <v>27</v>
      </c>
      <c r="F2120" s="224" t="s">
        <v>8013</v>
      </c>
      <c r="G2120" t="s">
        <v>8317</v>
      </c>
      <c r="H2120" s="224" t="str">
        <f>IFERROR(VLOOKUP(Table[[#This Row],[Activity Details of Assistance]],WHAT!E:F,2,FALSE),"")</f>
        <v># of estimated persons reached by mass-media campaign</v>
      </c>
      <c r="I2120" s="224"/>
      <c r="J2120">
        <v>10</v>
      </c>
      <c r="K2120" t="s">
        <v>8280</v>
      </c>
      <c r="L2120" s="219" t="s">
        <v>13</v>
      </c>
      <c r="M2120" t="s">
        <v>14</v>
      </c>
      <c r="N2120" t="s">
        <v>307</v>
      </c>
      <c r="O2120" t="s">
        <v>1599</v>
      </c>
      <c r="P2120" t="s">
        <v>4717</v>
      </c>
      <c r="Q2120" s="236">
        <v>44681</v>
      </c>
      <c r="R2120" s="236">
        <v>44682</v>
      </c>
      <c r="S2120" t="s">
        <v>8452</v>
      </c>
      <c r="T2120" s="227"/>
      <c r="U2120" s="227"/>
      <c r="V2120" s="227"/>
      <c r="W2120" s="227"/>
      <c r="X2120"/>
      <c r="Y2120" t="s">
        <v>8283</v>
      </c>
      <c r="Z2120">
        <v>1714567162</v>
      </c>
      <c r="AA2120" t="s">
        <v>8284</v>
      </c>
      <c r="AB2120" s="233" t="str">
        <f>_xlfn.IFNA(IF(Table[[#This Row],[Programme Partner]]&lt;&gt;Table[[#This Row],[Implementing Partner]],CONCATENATE(Table[[#This Row],[Programme Partner]],"-",Table[[#This Row],[Implementing Partner]]),Table[[#This Row],[Programme Partner]]),"")</f>
        <v>WHH-ANANDO</v>
      </c>
    </row>
    <row r="2121" spans="1:28" ht="14.4" customHeight="1">
      <c r="A2121" s="183">
        <v>2345</v>
      </c>
      <c r="B2121" s="224" t="s">
        <v>5292</v>
      </c>
      <c r="C2121" s="225" t="s">
        <v>5009</v>
      </c>
      <c r="D2121" s="226" t="s">
        <v>8581</v>
      </c>
      <c r="E2121" s="215" t="s">
        <v>27</v>
      </c>
      <c r="F2121" s="224" t="s">
        <v>8013</v>
      </c>
      <c r="G2121" t="s">
        <v>8019</v>
      </c>
      <c r="H2121" s="224" t="str">
        <f>IFERROR(VLOOKUP(Table[[#This Row],[Activity Details of Assistance]],WHAT!E:F,2,FALSE),"")</f>
        <v>N/A</v>
      </c>
      <c r="I2121" s="224"/>
      <c r="J2121">
        <v>10</v>
      </c>
      <c r="K2121" t="s">
        <v>8280</v>
      </c>
      <c r="L2121" s="219" t="s">
        <v>13</v>
      </c>
      <c r="M2121" t="s">
        <v>14</v>
      </c>
      <c r="N2121" t="s">
        <v>307</v>
      </c>
      <c r="O2121" t="s">
        <v>1599</v>
      </c>
      <c r="P2121" t="s">
        <v>4717</v>
      </c>
      <c r="Q2121" s="236">
        <v>44681</v>
      </c>
      <c r="R2121" s="236">
        <v>44682</v>
      </c>
      <c r="S2121" t="s">
        <v>8452</v>
      </c>
      <c r="T2121" s="227"/>
      <c r="U2121" s="227"/>
      <c r="V2121" s="227"/>
      <c r="W2121" s="227"/>
      <c r="X2121" s="197" t="s">
        <v>8377</v>
      </c>
      <c r="Y2121" t="s">
        <v>8283</v>
      </c>
      <c r="Z2121">
        <v>1714567162</v>
      </c>
      <c r="AA2121" t="s">
        <v>8284</v>
      </c>
      <c r="AB2121" s="233" t="str">
        <f>_xlfn.IFNA(IF(Table[[#This Row],[Programme Partner]]&lt;&gt;Table[[#This Row],[Implementing Partner]],CONCATENATE(Table[[#This Row],[Programme Partner]],"-",Table[[#This Row],[Implementing Partner]]),Table[[#This Row],[Programme Partner]]),"")</f>
        <v>WHH-ANANDO</v>
      </c>
    </row>
    <row r="2122" spans="1:28" ht="14.4" customHeight="1">
      <c r="A2122" s="183">
        <v>2346</v>
      </c>
      <c r="B2122" s="224" t="s">
        <v>5292</v>
      </c>
      <c r="C2122" s="225" t="s">
        <v>5009</v>
      </c>
      <c r="D2122" s="226" t="s">
        <v>8581</v>
      </c>
      <c r="E2122" s="215" t="s">
        <v>27</v>
      </c>
      <c r="F2122" s="224" t="s">
        <v>8014</v>
      </c>
      <c r="G2122" t="s">
        <v>8358</v>
      </c>
      <c r="H2122" s="224" t="str">
        <f>IFERROR(VLOOKUP(Table[[#This Row],[Activity Details of Assistance]],WHAT!E:F,2,FALSE),"")</f>
        <v># of campaign per camp </v>
      </c>
      <c r="I2122" s="224"/>
      <c r="J2122">
        <v>10</v>
      </c>
      <c r="K2122" t="s">
        <v>8280</v>
      </c>
      <c r="L2122" s="219" t="s">
        <v>13</v>
      </c>
      <c r="M2122" t="s">
        <v>14</v>
      </c>
      <c r="N2122" t="s">
        <v>307</v>
      </c>
      <c r="O2122" t="s">
        <v>1599</v>
      </c>
      <c r="P2122" t="s">
        <v>4717</v>
      </c>
      <c r="Q2122" s="236">
        <v>44681</v>
      </c>
      <c r="R2122" s="236">
        <v>44682</v>
      </c>
      <c r="S2122" t="s">
        <v>8452</v>
      </c>
      <c r="T2122" s="227"/>
      <c r="U2122" s="227"/>
      <c r="V2122" s="227"/>
      <c r="W2122" s="227"/>
      <c r="X2122"/>
      <c r="Y2122" t="s">
        <v>8283</v>
      </c>
      <c r="Z2122">
        <v>1714567162</v>
      </c>
      <c r="AA2122" t="s">
        <v>8284</v>
      </c>
      <c r="AB2122" s="233" t="str">
        <f>_xlfn.IFNA(IF(Table[[#This Row],[Programme Partner]]&lt;&gt;Table[[#This Row],[Implementing Partner]],CONCATENATE(Table[[#This Row],[Programme Partner]],"-",Table[[#This Row],[Implementing Partner]]),Table[[#This Row],[Programme Partner]]),"")</f>
        <v>WHH-ANANDO</v>
      </c>
    </row>
    <row r="2123" spans="1:28" ht="14.4" customHeight="1">
      <c r="A2123" s="183">
        <v>2347</v>
      </c>
      <c r="B2123" s="224" t="s">
        <v>5292</v>
      </c>
      <c r="C2123" s="225" t="s">
        <v>5009</v>
      </c>
      <c r="D2123" s="226" t="s">
        <v>8581</v>
      </c>
      <c r="E2123" s="215" t="s">
        <v>27</v>
      </c>
      <c r="F2123" s="224" t="s">
        <v>8014</v>
      </c>
      <c r="G2123" t="s">
        <v>8019</v>
      </c>
      <c r="H2123" s="224" t="str">
        <f>IFERROR(VLOOKUP(Table[[#This Row],[Activity Details of Assistance]],WHAT!E:F,2,FALSE),"")</f>
        <v>N/A</v>
      </c>
      <c r="I2123" s="224"/>
      <c r="J2123">
        <v>100</v>
      </c>
      <c r="K2123" t="s">
        <v>8280</v>
      </c>
      <c r="L2123" s="219" t="s">
        <v>13</v>
      </c>
      <c r="M2123" t="s">
        <v>14</v>
      </c>
      <c r="N2123" t="s">
        <v>307</v>
      </c>
      <c r="O2123" t="s">
        <v>1599</v>
      </c>
      <c r="P2123" t="s">
        <v>4717</v>
      </c>
      <c r="Q2123" s="236">
        <v>44681</v>
      </c>
      <c r="R2123" s="236">
        <v>44682</v>
      </c>
      <c r="S2123" t="s">
        <v>8452</v>
      </c>
      <c r="T2123" s="227"/>
      <c r="U2123" s="227"/>
      <c r="V2123" s="227"/>
      <c r="W2123" s="227"/>
      <c r="X2123"/>
      <c r="Y2123" t="s">
        <v>8283</v>
      </c>
      <c r="Z2123">
        <v>1714567162</v>
      </c>
      <c r="AA2123" t="s">
        <v>8284</v>
      </c>
      <c r="AB2123" s="233" t="str">
        <f>_xlfn.IFNA(IF(Table[[#This Row],[Programme Partner]]&lt;&gt;Table[[#This Row],[Implementing Partner]],CONCATENATE(Table[[#This Row],[Programme Partner]],"-",Table[[#This Row],[Implementing Partner]]),Table[[#This Row],[Programme Partner]]),"")</f>
        <v>WHH-ANANDO</v>
      </c>
    </row>
    <row r="2124" spans="1:28" ht="14.4" customHeight="1">
      <c r="A2124" s="183">
        <v>2348</v>
      </c>
      <c r="B2124" s="224" t="s">
        <v>5292</v>
      </c>
      <c r="C2124" s="225" t="s">
        <v>5009</v>
      </c>
      <c r="D2124" s="226" t="s">
        <v>8581</v>
      </c>
      <c r="E2124" s="215" t="s">
        <v>27</v>
      </c>
      <c r="F2124" s="224" t="s">
        <v>8014</v>
      </c>
      <c r="G2124" t="s">
        <v>8361</v>
      </c>
      <c r="H2124" s="224" t="str">
        <f>IFERROR(VLOOKUP(Table[[#This Row],[Activity Details of Assistance]],WHAT!E:F,2,FALSE),"")</f>
        <v># of plant</v>
      </c>
      <c r="I2124" s="224"/>
      <c r="J2124">
        <v>1</v>
      </c>
      <c r="K2124" t="s">
        <v>8280</v>
      </c>
      <c r="L2124" s="219" t="s">
        <v>13</v>
      </c>
      <c r="M2124" t="s">
        <v>14</v>
      </c>
      <c r="N2124" t="s">
        <v>307</v>
      </c>
      <c r="O2124" t="s">
        <v>1599</v>
      </c>
      <c r="P2124" t="s">
        <v>4717</v>
      </c>
      <c r="Q2124" s="236">
        <v>44681</v>
      </c>
      <c r="R2124" s="236">
        <v>44682</v>
      </c>
      <c r="S2124" t="s">
        <v>8452</v>
      </c>
      <c r="T2124" s="227"/>
      <c r="U2124" s="227"/>
      <c r="V2124" s="227"/>
      <c r="W2124" s="227"/>
      <c r="X2124"/>
      <c r="Y2124" t="s">
        <v>8283</v>
      </c>
      <c r="Z2124">
        <v>1714567162</v>
      </c>
      <c r="AA2124" t="s">
        <v>8284</v>
      </c>
      <c r="AB2124" s="233" t="str">
        <f>_xlfn.IFNA(IF(Table[[#This Row],[Programme Partner]]&lt;&gt;Table[[#This Row],[Implementing Partner]],CONCATENATE(Table[[#This Row],[Programme Partner]],"-",Table[[#This Row],[Implementing Partner]]),Table[[#This Row],[Programme Partner]]),"")</f>
        <v>WHH-ANANDO</v>
      </c>
    </row>
    <row r="2125" spans="1:28" ht="14.4" customHeight="1">
      <c r="A2125" s="183">
        <v>2349</v>
      </c>
      <c r="B2125" s="224" t="s">
        <v>5292</v>
      </c>
      <c r="C2125" s="225" t="s">
        <v>5009</v>
      </c>
      <c r="D2125" s="226" t="s">
        <v>8581</v>
      </c>
      <c r="E2125" s="215" t="s">
        <v>27</v>
      </c>
      <c r="F2125" s="224" t="s">
        <v>8011</v>
      </c>
      <c r="G2125" t="s">
        <v>8017</v>
      </c>
      <c r="H2125" s="224" t="str">
        <f>IFERROR(VLOOKUP(Table[[#This Row],[Activity Details of Assistance]],WHAT!E:F,2,FALSE),"")</f>
        <v># cubic meters / day</v>
      </c>
      <c r="I2125" s="224"/>
      <c r="J2125">
        <v>10</v>
      </c>
      <c r="K2125" t="s">
        <v>8280</v>
      </c>
      <c r="L2125" s="219" t="s">
        <v>13</v>
      </c>
      <c r="M2125" t="s">
        <v>14</v>
      </c>
      <c r="N2125" t="s">
        <v>307</v>
      </c>
      <c r="O2125" t="s">
        <v>1599</v>
      </c>
      <c r="P2125" t="s">
        <v>4726</v>
      </c>
      <c r="Q2125" s="236">
        <v>44681</v>
      </c>
      <c r="R2125" s="236">
        <v>44682</v>
      </c>
      <c r="S2125" t="s">
        <v>8452</v>
      </c>
      <c r="T2125" s="227"/>
      <c r="U2125" s="227"/>
      <c r="V2125" s="227"/>
      <c r="W2125" s="227"/>
      <c r="X2125"/>
      <c r="Y2125" t="s">
        <v>8283</v>
      </c>
      <c r="Z2125">
        <v>1714567162</v>
      </c>
      <c r="AA2125" t="s">
        <v>8284</v>
      </c>
      <c r="AB2125" s="233" t="str">
        <f>_xlfn.IFNA(IF(Table[[#This Row],[Programme Partner]]&lt;&gt;Table[[#This Row],[Implementing Partner]],CONCATENATE(Table[[#This Row],[Programme Partner]],"-",Table[[#This Row],[Implementing Partner]]),Table[[#This Row],[Programme Partner]]),"")</f>
        <v>WHH-ANANDO</v>
      </c>
    </row>
    <row r="2126" spans="1:28" ht="14.4" customHeight="1">
      <c r="A2126" s="183">
        <v>2350</v>
      </c>
      <c r="B2126" s="224" t="s">
        <v>5292</v>
      </c>
      <c r="C2126" s="225" t="s">
        <v>5009</v>
      </c>
      <c r="D2126" s="226" t="s">
        <v>8581</v>
      </c>
      <c r="E2126" s="215" t="s">
        <v>27</v>
      </c>
      <c r="F2126" s="224" t="s">
        <v>8011</v>
      </c>
      <c r="G2126" t="s">
        <v>8355</v>
      </c>
      <c r="H2126" s="224" t="str">
        <f>IFERROR(VLOOKUP(Table[[#This Row],[Activity Details of Assistance]],WHAT!E:F,2,FALSE),"")</f>
        <v># of water network</v>
      </c>
      <c r="I2126" s="224"/>
      <c r="J2126">
        <v>8</v>
      </c>
      <c r="K2126" t="s">
        <v>8280</v>
      </c>
      <c r="L2126" s="219" t="s">
        <v>13</v>
      </c>
      <c r="M2126" t="s">
        <v>14</v>
      </c>
      <c r="N2126" t="s">
        <v>307</v>
      </c>
      <c r="O2126" t="s">
        <v>1599</v>
      </c>
      <c r="P2126" t="s">
        <v>4726</v>
      </c>
      <c r="Q2126" s="236">
        <v>44681</v>
      </c>
      <c r="R2126" s="236">
        <v>44682</v>
      </c>
      <c r="S2126" t="s">
        <v>8452</v>
      </c>
      <c r="T2126" s="227"/>
      <c r="U2126" s="227"/>
      <c r="V2126" s="227"/>
      <c r="W2126" s="227"/>
      <c r="X2126"/>
      <c r="Y2126" t="s">
        <v>8283</v>
      </c>
      <c r="Z2126">
        <v>1714567162</v>
      </c>
      <c r="AA2126" t="s">
        <v>8284</v>
      </c>
      <c r="AB2126" s="233" t="str">
        <f>_xlfn.IFNA(IF(Table[[#This Row],[Programme Partner]]&lt;&gt;Table[[#This Row],[Implementing Partner]],CONCATENATE(Table[[#This Row],[Programme Partner]],"-",Table[[#This Row],[Implementing Partner]]),Table[[#This Row],[Programme Partner]]),"")</f>
        <v>WHH-ANANDO</v>
      </c>
    </row>
    <row r="2127" spans="1:28" ht="14.4" customHeight="1">
      <c r="A2127" s="183">
        <v>2351</v>
      </c>
      <c r="B2127" s="224" t="s">
        <v>5040</v>
      </c>
      <c r="C2127" s="225" t="s">
        <v>5040</v>
      </c>
      <c r="D2127" s="226" t="s">
        <v>8457</v>
      </c>
      <c r="E2127" s="215" t="s">
        <v>27</v>
      </c>
      <c r="F2127" s="224" t="s">
        <v>8012</v>
      </c>
      <c r="G2127" t="s">
        <v>8357</v>
      </c>
      <c r="H2127" s="224" t="str">
        <f>IFERROR(VLOOKUP(Table[[#This Row],[Activity Details of Assistance]],WHAT!E:F,2,FALSE),"")</f>
        <v># of door</v>
      </c>
      <c r="I2127" s="224"/>
      <c r="J2127">
        <v>20</v>
      </c>
      <c r="K2127" t="s">
        <v>8280</v>
      </c>
      <c r="L2127" s="219" t="s">
        <v>13</v>
      </c>
      <c r="M2127" t="s">
        <v>14</v>
      </c>
      <c r="N2127" t="s">
        <v>309</v>
      </c>
      <c r="O2127" t="s">
        <v>1606</v>
      </c>
      <c r="P2127" t="s">
        <v>6386</v>
      </c>
      <c r="Q2127" s="236">
        <v>44681</v>
      </c>
      <c r="R2127" s="236">
        <v>45078</v>
      </c>
      <c r="S2127" t="s">
        <v>8452</v>
      </c>
      <c r="T2127" s="227"/>
      <c r="U2127" s="227"/>
      <c r="V2127" s="227"/>
      <c r="W2127" s="227"/>
      <c r="X2127"/>
      <c r="Y2127" t="s">
        <v>8512</v>
      </c>
      <c r="Z2127">
        <v>1722524747</v>
      </c>
      <c r="AA2127" t="s">
        <v>8433</v>
      </c>
      <c r="AB2127" s="233" t="str">
        <f>_xlfn.IFNA(IF(Table[[#This Row],[Programme Partner]]&lt;&gt;Table[[#This Row],[Implementing Partner]],CONCATENATE(Table[[#This Row],[Programme Partner]],"-",Table[[#This Row],[Implementing Partner]]),Table[[#This Row],[Programme Partner]]),"")</f>
        <v>Caritas</v>
      </c>
    </row>
    <row r="2128" spans="1:28" ht="14.4" customHeight="1">
      <c r="A2128" s="183">
        <v>2352</v>
      </c>
      <c r="B2128" s="224" t="s">
        <v>5242</v>
      </c>
      <c r="C2128" s="225" t="s">
        <v>5242</v>
      </c>
      <c r="D2128" s="226" t="s">
        <v>8459</v>
      </c>
      <c r="E2128" s="215" t="s">
        <v>27</v>
      </c>
      <c r="F2128" s="224" t="s">
        <v>8012</v>
      </c>
      <c r="G2128" t="s">
        <v>8354</v>
      </c>
      <c r="H2128" s="224" t="str">
        <f>IFERROR(VLOOKUP(Table[[#This Row],[Activity Details of Assistance]],WHAT!E:F,2,FALSE),"")</f>
        <v># of door</v>
      </c>
      <c r="I2128" s="224"/>
      <c r="J2128">
        <v>2</v>
      </c>
      <c r="K2128" t="s">
        <v>8280</v>
      </c>
      <c r="L2128" s="219" t="s">
        <v>13</v>
      </c>
      <c r="M2128" t="s">
        <v>14</v>
      </c>
      <c r="N2128" t="s">
        <v>307</v>
      </c>
      <c r="O2128" t="s">
        <v>1603</v>
      </c>
      <c r="P2128" t="s">
        <v>8241</v>
      </c>
      <c r="Q2128" s="236">
        <v>44681</v>
      </c>
      <c r="R2128" s="236">
        <v>44743</v>
      </c>
      <c r="S2128" s="291" t="s">
        <v>8590</v>
      </c>
      <c r="T2128" s="227"/>
      <c r="U2128" s="227"/>
      <c r="V2128" s="227"/>
      <c r="W2128" s="227"/>
      <c r="X2128" t="s">
        <v>8556</v>
      </c>
      <c r="Y2128" t="s">
        <v>8534</v>
      </c>
      <c r="Z2128">
        <v>1712813963</v>
      </c>
      <c r="AA2128" t="s">
        <v>8535</v>
      </c>
      <c r="AB2128" s="233" t="str">
        <f>_xlfn.IFNA(IF(Table[[#This Row],[Programme Partner]]&lt;&gt;Table[[#This Row],[Implementing Partner]],CONCATENATE(Table[[#This Row],[Programme Partner]],"-",Table[[#This Row],[Implementing Partner]]),Table[[#This Row],[Programme Partner]]),"")</f>
        <v>SI</v>
      </c>
    </row>
    <row r="2129" spans="1:28" ht="14.4" customHeight="1">
      <c r="A2129" s="183">
        <v>2353</v>
      </c>
      <c r="B2129" s="224" t="s">
        <v>5292</v>
      </c>
      <c r="C2129" s="225" t="s">
        <v>5009</v>
      </c>
      <c r="D2129" s="226" t="s">
        <v>8581</v>
      </c>
      <c r="E2129" s="215" t="s">
        <v>27</v>
      </c>
      <c r="F2129" s="224" t="s">
        <v>8012</v>
      </c>
      <c r="G2129" t="s">
        <v>8586</v>
      </c>
      <c r="H2129" s="224" t="str">
        <f>IFERROR(VLOOKUP(Table[[#This Row],[Activity Details of Assistance]],WHAT!E:F,2,FALSE),"")</f>
        <v># of door</v>
      </c>
      <c r="I2129" s="224"/>
      <c r="J2129">
        <v>25</v>
      </c>
      <c r="K2129" t="s">
        <v>8280</v>
      </c>
      <c r="L2129" s="219" t="s">
        <v>13</v>
      </c>
      <c r="M2129" t="s">
        <v>14</v>
      </c>
      <c r="N2129" t="s">
        <v>307</v>
      </c>
      <c r="O2129" t="s">
        <v>1599</v>
      </c>
      <c r="P2129" t="s">
        <v>4717</v>
      </c>
      <c r="Q2129" s="236">
        <v>44681</v>
      </c>
      <c r="R2129" s="236">
        <v>44682</v>
      </c>
      <c r="S2129" t="s">
        <v>8452</v>
      </c>
      <c r="T2129" s="227"/>
      <c r="U2129" s="227"/>
      <c r="V2129" s="227"/>
      <c r="W2129" s="227"/>
      <c r="X2129"/>
      <c r="Y2129" t="s">
        <v>8283</v>
      </c>
      <c r="Z2129">
        <v>1714567162</v>
      </c>
      <c r="AA2129" t="s">
        <v>8284</v>
      </c>
      <c r="AB2129" s="233" t="str">
        <f>_xlfn.IFNA(IF(Table[[#This Row],[Programme Partner]]&lt;&gt;Table[[#This Row],[Implementing Partner]],CONCATENATE(Table[[#This Row],[Programme Partner]],"-",Table[[#This Row],[Implementing Partner]]),Table[[#This Row],[Programme Partner]]),"")</f>
        <v>WHH-ANANDO</v>
      </c>
    </row>
    <row r="2130" spans="1:28" ht="14.4" customHeight="1">
      <c r="A2130" s="183">
        <v>2354</v>
      </c>
      <c r="B2130" s="224" t="s">
        <v>5292</v>
      </c>
      <c r="C2130" s="225" t="s">
        <v>5009</v>
      </c>
      <c r="D2130" s="226" t="s">
        <v>8581</v>
      </c>
      <c r="E2130" s="215" t="s">
        <v>27</v>
      </c>
      <c r="F2130" s="224" t="s">
        <v>8012</v>
      </c>
      <c r="G2130" t="s">
        <v>8019</v>
      </c>
      <c r="H2130" s="224" t="str">
        <f>IFERROR(VLOOKUP(Table[[#This Row],[Activity Details of Assistance]],WHAT!E:F,2,FALSE),"")</f>
        <v>N/A</v>
      </c>
      <c r="I2130" s="224"/>
      <c r="J2130">
        <v>82</v>
      </c>
      <c r="K2130" t="s">
        <v>8280</v>
      </c>
      <c r="L2130" s="219" t="s">
        <v>13</v>
      </c>
      <c r="M2130" t="s">
        <v>14</v>
      </c>
      <c r="N2130" t="s">
        <v>307</v>
      </c>
      <c r="O2130" t="s">
        <v>1599</v>
      </c>
      <c r="P2130" t="s">
        <v>4726</v>
      </c>
      <c r="Q2130" s="236">
        <v>44681</v>
      </c>
      <c r="R2130" s="236">
        <v>44682</v>
      </c>
      <c r="S2130" t="s">
        <v>8452</v>
      </c>
      <c r="T2130" s="227"/>
      <c r="U2130" s="227"/>
      <c r="V2130" s="227"/>
      <c r="W2130" s="227"/>
      <c r="X2130" t="s">
        <v>8557</v>
      </c>
      <c r="Y2130" t="s">
        <v>8283</v>
      </c>
      <c r="Z2130">
        <v>1714567162</v>
      </c>
      <c r="AA2130" t="s">
        <v>8284</v>
      </c>
      <c r="AB2130" s="233" t="str">
        <f>_xlfn.IFNA(IF(Table[[#This Row],[Programme Partner]]&lt;&gt;Table[[#This Row],[Implementing Partner]],CONCATENATE(Table[[#This Row],[Programme Partner]],"-",Table[[#This Row],[Implementing Partner]]),Table[[#This Row],[Programme Partner]]),"")</f>
        <v>WHH-ANANDO</v>
      </c>
    </row>
    <row r="2131" spans="1:28" ht="14.4" customHeight="1">
      <c r="A2131" s="183">
        <v>2355</v>
      </c>
      <c r="B2131" s="224" t="s">
        <v>5292</v>
      </c>
      <c r="C2131" s="225" t="s">
        <v>5009</v>
      </c>
      <c r="D2131" s="226" t="s">
        <v>8581</v>
      </c>
      <c r="E2131" s="215" t="s">
        <v>27</v>
      </c>
      <c r="F2131" s="224" t="s">
        <v>8013</v>
      </c>
      <c r="G2131" t="s">
        <v>8313</v>
      </c>
      <c r="H2131" s="224" t="str">
        <f>IFERROR(VLOOKUP(Table[[#This Row],[Activity Details of Assistance]],WHAT!E:F,2,FALSE),"")</f>
        <v># of HP sessions at community level</v>
      </c>
      <c r="I2131" s="224"/>
      <c r="J2131">
        <v>516</v>
      </c>
      <c r="K2131" t="s">
        <v>8280</v>
      </c>
      <c r="L2131" s="219" t="s">
        <v>13</v>
      </c>
      <c r="M2131" t="s">
        <v>14</v>
      </c>
      <c r="N2131" t="s">
        <v>307</v>
      </c>
      <c r="O2131" t="s">
        <v>1599</v>
      </c>
      <c r="P2131" t="s">
        <v>4726</v>
      </c>
      <c r="Q2131" s="236">
        <v>44681</v>
      </c>
      <c r="R2131" s="236">
        <v>44682</v>
      </c>
      <c r="S2131" t="s">
        <v>8452</v>
      </c>
      <c r="T2131" s="227"/>
      <c r="U2131" s="227"/>
      <c r="V2131" s="227"/>
      <c r="W2131" s="227"/>
      <c r="X2131"/>
      <c r="Y2131" t="s">
        <v>8283</v>
      </c>
      <c r="Z2131">
        <v>1714567162</v>
      </c>
      <c r="AA2131" t="s">
        <v>8284</v>
      </c>
      <c r="AB2131" s="233" t="str">
        <f>_xlfn.IFNA(IF(Table[[#This Row],[Programme Partner]]&lt;&gt;Table[[#This Row],[Implementing Partner]],CONCATENATE(Table[[#This Row],[Programme Partner]],"-",Table[[#This Row],[Implementing Partner]]),Table[[#This Row],[Programme Partner]]),"")</f>
        <v>WHH-ANANDO</v>
      </c>
    </row>
    <row r="2132" spans="1:28" ht="14.4" customHeight="1">
      <c r="A2132" s="183">
        <v>2356</v>
      </c>
      <c r="B2132" s="202" t="s">
        <v>5292</v>
      </c>
      <c r="C2132" s="225" t="s">
        <v>5009</v>
      </c>
      <c r="D2132" s="212" t="s">
        <v>8581</v>
      </c>
      <c r="E2132" s="215" t="s">
        <v>27</v>
      </c>
      <c r="F2132" s="224" t="s">
        <v>8013</v>
      </c>
      <c r="G2132" t="s">
        <v>8314</v>
      </c>
      <c r="H2132" s="224" t="str">
        <f>IFERROR(VLOOKUP(Table[[#This Row],[Activity Details of Assistance]],WHAT!E:F,2,FALSE),"")</f>
        <v># of HP sessions at HH level</v>
      </c>
      <c r="I2132" s="224"/>
      <c r="J2132">
        <v>2000</v>
      </c>
      <c r="K2132" t="s">
        <v>8280</v>
      </c>
      <c r="L2132" s="219" t="s">
        <v>13</v>
      </c>
      <c r="M2132" t="s">
        <v>14</v>
      </c>
      <c r="N2132" t="s">
        <v>307</v>
      </c>
      <c r="O2132" t="s">
        <v>1599</v>
      </c>
      <c r="P2132" t="s">
        <v>4726</v>
      </c>
      <c r="Q2132" s="236">
        <v>44681</v>
      </c>
      <c r="R2132" s="236">
        <v>44682</v>
      </c>
      <c r="S2132" t="s">
        <v>8452</v>
      </c>
      <c r="T2132" s="227"/>
      <c r="U2132" s="227"/>
      <c r="V2132" s="227"/>
      <c r="W2132" s="227"/>
      <c r="X2132"/>
      <c r="Y2132" t="s">
        <v>8283</v>
      </c>
      <c r="Z2132">
        <v>1714567162</v>
      </c>
      <c r="AA2132" t="s">
        <v>8284</v>
      </c>
      <c r="AB2132" s="233" t="str">
        <f>_xlfn.IFNA(IF(Table[[#This Row],[Programme Partner]]&lt;&gt;Table[[#This Row],[Implementing Partner]],CONCATENATE(Table[[#This Row],[Programme Partner]],"-",Table[[#This Row],[Implementing Partner]]),Table[[#This Row],[Programme Partner]]),"")</f>
        <v>WHH-ANANDO</v>
      </c>
    </row>
    <row r="2133" spans="1:28" ht="14.4" customHeight="1">
      <c r="A2133" s="183">
        <v>2357</v>
      </c>
      <c r="B2133" s="224" t="s">
        <v>5292</v>
      </c>
      <c r="C2133" s="225" t="s">
        <v>5009</v>
      </c>
      <c r="D2133" s="226" t="s">
        <v>8581</v>
      </c>
      <c r="E2133" s="215" t="s">
        <v>27</v>
      </c>
      <c r="F2133" s="224" t="s">
        <v>8013</v>
      </c>
      <c r="G2133" t="s">
        <v>8317</v>
      </c>
      <c r="H2133" s="224" t="str">
        <f>IFERROR(VLOOKUP(Table[[#This Row],[Activity Details of Assistance]],WHAT!E:F,2,FALSE),"")</f>
        <v># of estimated persons reached by mass-media campaign</v>
      </c>
      <c r="I2133" s="224"/>
      <c r="J2133">
        <v>10</v>
      </c>
      <c r="K2133" t="s">
        <v>8280</v>
      </c>
      <c r="L2133" s="219" t="s">
        <v>13</v>
      </c>
      <c r="M2133" t="s">
        <v>14</v>
      </c>
      <c r="N2133" t="s">
        <v>307</v>
      </c>
      <c r="O2133" t="s">
        <v>1599</v>
      </c>
      <c r="P2133" t="s">
        <v>4726</v>
      </c>
      <c r="Q2133" s="236">
        <v>44681</v>
      </c>
      <c r="R2133" s="236">
        <v>44682</v>
      </c>
      <c r="S2133" t="s">
        <v>8452</v>
      </c>
      <c r="T2133" s="227"/>
      <c r="U2133" s="227"/>
      <c r="V2133" s="227"/>
      <c r="W2133" s="227"/>
      <c r="X2133"/>
      <c r="Y2133" t="s">
        <v>8283</v>
      </c>
      <c r="Z2133">
        <v>1714567162</v>
      </c>
      <c r="AA2133" t="s">
        <v>8284</v>
      </c>
      <c r="AB2133" s="233" t="str">
        <f>_xlfn.IFNA(IF(Table[[#This Row],[Programme Partner]]&lt;&gt;Table[[#This Row],[Implementing Partner]],CONCATENATE(Table[[#This Row],[Programme Partner]],"-",Table[[#This Row],[Implementing Partner]]),Table[[#This Row],[Programme Partner]]),"")</f>
        <v>WHH-ANANDO</v>
      </c>
    </row>
    <row r="2134" spans="1:28" ht="14.4" customHeight="1">
      <c r="A2134" s="183">
        <v>2358</v>
      </c>
      <c r="B2134" s="224" t="s">
        <v>5292</v>
      </c>
      <c r="C2134" s="225" t="s">
        <v>5009</v>
      </c>
      <c r="D2134" s="226" t="s">
        <v>8581</v>
      </c>
      <c r="E2134" s="215" t="s">
        <v>27</v>
      </c>
      <c r="F2134" s="224" t="s">
        <v>8014</v>
      </c>
      <c r="G2134" t="s">
        <v>8358</v>
      </c>
      <c r="H2134" s="224" t="str">
        <f>IFERROR(VLOOKUP(Table[[#This Row],[Activity Details of Assistance]],WHAT!E:F,2,FALSE),"")</f>
        <v># of campaign per camp </v>
      </c>
      <c r="I2134" s="224"/>
      <c r="J2134">
        <v>5</v>
      </c>
      <c r="K2134" t="s">
        <v>8280</v>
      </c>
      <c r="L2134" s="219" t="s">
        <v>13</v>
      </c>
      <c r="M2134" t="s">
        <v>14</v>
      </c>
      <c r="N2134" t="s">
        <v>307</v>
      </c>
      <c r="O2134" t="s">
        <v>1599</v>
      </c>
      <c r="P2134" t="s">
        <v>4726</v>
      </c>
      <c r="Q2134" s="236">
        <v>44681</v>
      </c>
      <c r="R2134" s="236">
        <v>44682</v>
      </c>
      <c r="S2134" t="s">
        <v>8452</v>
      </c>
      <c r="T2134" s="227"/>
      <c r="U2134" s="227"/>
      <c r="V2134" s="227"/>
      <c r="W2134" s="227"/>
      <c r="X2134"/>
      <c r="Y2134" t="s">
        <v>8283</v>
      </c>
      <c r="Z2134">
        <v>1714567162</v>
      </c>
      <c r="AA2134" t="s">
        <v>8284</v>
      </c>
      <c r="AB2134" s="233" t="str">
        <f>_xlfn.IFNA(IF(Table[[#This Row],[Programme Partner]]&lt;&gt;Table[[#This Row],[Implementing Partner]],CONCATENATE(Table[[#This Row],[Programme Partner]],"-",Table[[#This Row],[Implementing Partner]]),Table[[#This Row],[Programme Partner]]),"")</f>
        <v>WHH-ANANDO</v>
      </c>
    </row>
    <row r="2135" spans="1:28" ht="14.4" customHeight="1">
      <c r="A2135" s="183">
        <v>2359</v>
      </c>
      <c r="B2135" s="224" t="s">
        <v>5292</v>
      </c>
      <c r="C2135" s="225" t="s">
        <v>5009</v>
      </c>
      <c r="D2135" s="226" t="s">
        <v>8581</v>
      </c>
      <c r="E2135" s="215" t="s">
        <v>27</v>
      </c>
      <c r="F2135" s="224" t="s">
        <v>8014</v>
      </c>
      <c r="G2135" t="s">
        <v>8361</v>
      </c>
      <c r="H2135" s="224" t="str">
        <f>IFERROR(VLOOKUP(Table[[#This Row],[Activity Details of Assistance]],WHAT!E:F,2,FALSE),"")</f>
        <v># of plant</v>
      </c>
      <c r="I2135" s="224"/>
      <c r="J2135">
        <v>1</v>
      </c>
      <c r="K2135" t="s">
        <v>8280</v>
      </c>
      <c r="L2135" s="219" t="s">
        <v>13</v>
      </c>
      <c r="M2135" t="s">
        <v>14</v>
      </c>
      <c r="N2135" t="s">
        <v>307</v>
      </c>
      <c r="O2135" t="s">
        <v>1599</v>
      </c>
      <c r="P2135" t="s">
        <v>4726</v>
      </c>
      <c r="Q2135" s="236">
        <v>44681</v>
      </c>
      <c r="R2135" s="236">
        <v>44682</v>
      </c>
      <c r="S2135" t="s">
        <v>8452</v>
      </c>
      <c r="T2135" s="227"/>
      <c r="U2135" s="227"/>
      <c r="V2135" s="227"/>
      <c r="W2135" s="227"/>
      <c r="X2135"/>
      <c r="Y2135" t="s">
        <v>8283</v>
      </c>
      <c r="Z2135">
        <v>1714567162</v>
      </c>
      <c r="AA2135" t="s">
        <v>8284</v>
      </c>
      <c r="AB2135" s="233" t="str">
        <f>_xlfn.IFNA(IF(Table[[#This Row],[Programme Partner]]&lt;&gt;Table[[#This Row],[Implementing Partner]],CONCATENATE(Table[[#This Row],[Programme Partner]],"-",Table[[#This Row],[Implementing Partner]]),Table[[#This Row],[Programme Partner]]),"")</f>
        <v>WHH-ANANDO</v>
      </c>
    </row>
    <row r="2136" spans="1:28" ht="14.4" customHeight="1">
      <c r="A2136" s="183">
        <v>2360</v>
      </c>
      <c r="B2136" s="224" t="s">
        <v>5182</v>
      </c>
      <c r="C2136" s="225" t="s">
        <v>5184</v>
      </c>
      <c r="D2136" s="226" t="s">
        <v>8282</v>
      </c>
      <c r="E2136" s="215" t="s">
        <v>27</v>
      </c>
      <c r="F2136" s="224" t="s">
        <v>8012</v>
      </c>
      <c r="G2136" s="195" t="s">
        <v>8585</v>
      </c>
      <c r="H2136" s="224" t="str">
        <f>IFERROR(VLOOKUP(Table[[#This Row],[Activity Details of Assistance]],WHAT!E:F,2,FALSE),"")</f>
        <v xml:space="preserve"># of door </v>
      </c>
      <c r="I2136" s="224"/>
      <c r="J2136">
        <v>6</v>
      </c>
      <c r="K2136" t="s">
        <v>8280</v>
      </c>
      <c r="L2136" s="219" t="s">
        <v>13</v>
      </c>
      <c r="M2136" t="s">
        <v>14</v>
      </c>
      <c r="N2136" t="s">
        <v>307</v>
      </c>
      <c r="O2136" t="s">
        <v>1599</v>
      </c>
      <c r="P2136" t="s">
        <v>4720</v>
      </c>
      <c r="Q2136" s="236">
        <v>44712</v>
      </c>
      <c r="R2136" s="236">
        <v>44896</v>
      </c>
      <c r="S2136" t="s">
        <v>8452</v>
      </c>
      <c r="T2136" s="227"/>
      <c r="U2136" s="227"/>
      <c r="V2136" s="227"/>
      <c r="W2136" s="227"/>
      <c r="X2136"/>
      <c r="Y2136" t="s">
        <v>8474</v>
      </c>
      <c r="Z2136">
        <v>1613114224</v>
      </c>
      <c r="AA2136" t="s">
        <v>8475</v>
      </c>
      <c r="AB2136" s="233" t="str">
        <f>_xlfn.IFNA(IF(Table[[#This Row],[Programme Partner]]&lt;&gt;Table[[#This Row],[Implementing Partner]],CONCATENATE(Table[[#This Row],[Programme Partner]],"-",Table[[#This Row],[Implementing Partner]]),Table[[#This Row],[Programme Partner]]),"")</f>
        <v>NCA-NGOF</v>
      </c>
    </row>
    <row r="2137" spans="1:28" ht="14.4" customHeight="1">
      <c r="A2137" s="183">
        <v>2361</v>
      </c>
      <c r="B2137" s="224" t="s">
        <v>5182</v>
      </c>
      <c r="C2137" s="225" t="s">
        <v>5184</v>
      </c>
      <c r="D2137" s="226" t="s">
        <v>8282</v>
      </c>
      <c r="E2137" s="215" t="s">
        <v>27</v>
      </c>
      <c r="F2137" s="224" t="s">
        <v>8012</v>
      </c>
      <c r="G2137" s="195" t="s">
        <v>8586</v>
      </c>
      <c r="H2137" s="224" t="str">
        <f>IFERROR(VLOOKUP(Table[[#This Row],[Activity Details of Assistance]],WHAT!E:F,2,FALSE),"")</f>
        <v># of door</v>
      </c>
      <c r="I2137" s="224"/>
      <c r="J2137">
        <v>23</v>
      </c>
      <c r="K2137" t="s">
        <v>8280</v>
      </c>
      <c r="L2137" s="219" t="s">
        <v>13</v>
      </c>
      <c r="M2137" t="s">
        <v>14</v>
      </c>
      <c r="N2137" t="s">
        <v>307</v>
      </c>
      <c r="O2137" t="s">
        <v>1599</v>
      </c>
      <c r="P2137" t="s">
        <v>4720</v>
      </c>
      <c r="Q2137" s="236">
        <v>44712</v>
      </c>
      <c r="R2137" s="236">
        <v>44896</v>
      </c>
      <c r="S2137" t="s">
        <v>8452</v>
      </c>
      <c r="T2137" s="227"/>
      <c r="U2137" s="227"/>
      <c r="V2137" s="227"/>
      <c r="W2137" s="227"/>
      <c r="X2137"/>
      <c r="Y2137" t="s">
        <v>8474</v>
      </c>
      <c r="Z2137">
        <v>1613114224</v>
      </c>
      <c r="AA2137" t="s">
        <v>8475</v>
      </c>
      <c r="AB2137" s="233" t="str">
        <f>_xlfn.IFNA(IF(Table[[#This Row],[Programme Partner]]&lt;&gt;Table[[#This Row],[Implementing Partner]],CONCATENATE(Table[[#This Row],[Programme Partner]],"-",Table[[#This Row],[Implementing Partner]]),Table[[#This Row],[Programme Partner]]),"")</f>
        <v>NCA-NGOF</v>
      </c>
    </row>
    <row r="2138" spans="1:28" ht="14.4" customHeight="1">
      <c r="A2138" s="183">
        <v>2362</v>
      </c>
      <c r="B2138" s="224" t="s">
        <v>5182</v>
      </c>
      <c r="C2138" s="225" t="s">
        <v>5184</v>
      </c>
      <c r="D2138" s="226" t="s">
        <v>8282</v>
      </c>
      <c r="E2138" s="215" t="s">
        <v>27</v>
      </c>
      <c r="F2138" s="224" t="s">
        <v>8013</v>
      </c>
      <c r="G2138" t="s">
        <v>8313</v>
      </c>
      <c r="H2138" s="224" t="str">
        <f>IFERROR(VLOOKUP(Table[[#This Row],[Activity Details of Assistance]],WHAT!E:F,2,FALSE),"")</f>
        <v># of HP sessions at community level</v>
      </c>
      <c r="I2138" s="224"/>
      <c r="J2138">
        <v>165</v>
      </c>
      <c r="K2138" t="s">
        <v>8280</v>
      </c>
      <c r="L2138" s="219" t="s">
        <v>13</v>
      </c>
      <c r="M2138" t="s">
        <v>14</v>
      </c>
      <c r="N2138" t="s">
        <v>307</v>
      </c>
      <c r="O2138" t="s">
        <v>1599</v>
      </c>
      <c r="P2138" t="s">
        <v>4720</v>
      </c>
      <c r="Q2138" s="236">
        <v>44712</v>
      </c>
      <c r="R2138" s="236">
        <v>44896</v>
      </c>
      <c r="S2138" t="s">
        <v>8452</v>
      </c>
      <c r="T2138" s="227"/>
      <c r="U2138" s="227"/>
      <c r="V2138" s="227"/>
      <c r="W2138" s="227"/>
      <c r="X2138"/>
      <c r="Y2138" t="s">
        <v>8474</v>
      </c>
      <c r="Z2138">
        <v>1613114224</v>
      </c>
      <c r="AA2138" t="s">
        <v>8475</v>
      </c>
      <c r="AB2138" s="233" t="str">
        <f>_xlfn.IFNA(IF(Table[[#This Row],[Programme Partner]]&lt;&gt;Table[[#This Row],[Implementing Partner]],CONCATENATE(Table[[#This Row],[Programme Partner]],"-",Table[[#This Row],[Implementing Partner]]),Table[[#This Row],[Programme Partner]]),"")</f>
        <v>NCA-NGOF</v>
      </c>
    </row>
    <row r="2139" spans="1:28" ht="14.4" customHeight="1">
      <c r="A2139" s="183">
        <v>2363</v>
      </c>
      <c r="B2139" s="212" t="s">
        <v>6314</v>
      </c>
      <c r="C2139" s="225" t="s">
        <v>5024</v>
      </c>
      <c r="D2139" s="212" t="s">
        <v>5796</v>
      </c>
      <c r="E2139" s="215" t="s">
        <v>27</v>
      </c>
      <c r="F2139" s="224" t="s">
        <v>8011</v>
      </c>
      <c r="G2139" s="195" t="s">
        <v>8584</v>
      </c>
      <c r="H2139" s="224" t="str">
        <f>IFERROR(VLOOKUP(Table[[#This Row],[Activity Details of Assistance]],WHAT!E:F,2,FALSE),"")</f>
        <v># of tube well</v>
      </c>
      <c r="I2139" s="224"/>
      <c r="J2139">
        <v>26</v>
      </c>
      <c r="K2139" t="s">
        <v>8280</v>
      </c>
      <c r="L2139" s="219" t="s">
        <v>13</v>
      </c>
      <c r="M2139" t="s">
        <v>14</v>
      </c>
      <c r="N2139" t="s">
        <v>309</v>
      </c>
      <c r="O2139" t="s">
        <v>1606</v>
      </c>
      <c r="P2139" t="s">
        <v>4670</v>
      </c>
      <c r="Q2139" s="236">
        <v>44712</v>
      </c>
      <c r="R2139" s="236">
        <v>44682</v>
      </c>
      <c r="S2139" t="s">
        <v>8452</v>
      </c>
      <c r="T2139" s="227"/>
      <c r="U2139" s="227"/>
      <c r="V2139" s="227"/>
      <c r="W2139" s="227"/>
      <c r="X2139"/>
      <c r="Y2139" t="s">
        <v>8326</v>
      </c>
      <c r="Z2139">
        <v>1628407102</v>
      </c>
      <c r="AA2139" t="s">
        <v>8327</v>
      </c>
      <c r="AB2139" s="233" t="str">
        <f>_xlfn.IFNA(IF(Table[[#This Row],[Programme Partner]]&lt;&gt;Table[[#This Row],[Implementing Partner]],CONCATENATE(Table[[#This Row],[Programme Partner]],"-",Table[[#This Row],[Implementing Partner]]),Table[[#This Row],[Programme Partner]]),"")</f>
        <v>Swedish RC-BDRCS</v>
      </c>
    </row>
    <row r="2140" spans="1:28" ht="14.4" customHeight="1">
      <c r="A2140" s="183">
        <v>2364</v>
      </c>
      <c r="B2140" s="212" t="s">
        <v>6314</v>
      </c>
      <c r="C2140" s="225" t="s">
        <v>5024</v>
      </c>
      <c r="D2140" s="212" t="s">
        <v>5796</v>
      </c>
      <c r="E2140" s="215" t="s">
        <v>27</v>
      </c>
      <c r="F2140" s="224" t="s">
        <v>8011</v>
      </c>
      <c r="G2140" t="s">
        <v>8017</v>
      </c>
      <c r="H2140" s="224" t="str">
        <f>IFERROR(VLOOKUP(Table[[#This Row],[Activity Details of Assistance]],WHAT!E:F,2,FALSE),"")</f>
        <v># cubic meters / day</v>
      </c>
      <c r="I2140" s="224"/>
      <c r="J2140">
        <v>324</v>
      </c>
      <c r="K2140" t="s">
        <v>8280</v>
      </c>
      <c r="L2140" s="219" t="s">
        <v>13</v>
      </c>
      <c r="M2140" t="s">
        <v>14</v>
      </c>
      <c r="N2140" t="s">
        <v>309</v>
      </c>
      <c r="O2140" t="s">
        <v>1606</v>
      </c>
      <c r="P2140" t="s">
        <v>4670</v>
      </c>
      <c r="Q2140" s="236">
        <v>44712</v>
      </c>
      <c r="R2140" s="236">
        <v>44682</v>
      </c>
      <c r="S2140" t="s">
        <v>8452</v>
      </c>
      <c r="T2140" s="227"/>
      <c r="U2140" s="227"/>
      <c r="V2140" s="227"/>
      <c r="W2140" s="227"/>
      <c r="X2140"/>
      <c r="Y2140" t="s">
        <v>8326</v>
      </c>
      <c r="Z2140">
        <v>1628407102</v>
      </c>
      <c r="AA2140" t="s">
        <v>8327</v>
      </c>
      <c r="AB2140" s="233" t="str">
        <f>_xlfn.IFNA(IF(Table[[#This Row],[Programme Partner]]&lt;&gt;Table[[#This Row],[Implementing Partner]],CONCATENATE(Table[[#This Row],[Programme Partner]],"-",Table[[#This Row],[Implementing Partner]]),Table[[#This Row],[Programme Partner]]),"")</f>
        <v>Swedish RC-BDRCS</v>
      </c>
    </row>
    <row r="2141" spans="1:28" ht="14.4" customHeight="1">
      <c r="A2141" s="183">
        <v>2365</v>
      </c>
      <c r="B2141" s="212" t="s">
        <v>6314</v>
      </c>
      <c r="C2141" s="225" t="s">
        <v>5024</v>
      </c>
      <c r="D2141" s="212" t="s">
        <v>5796</v>
      </c>
      <c r="E2141" s="215" t="s">
        <v>27</v>
      </c>
      <c r="F2141" s="224" t="s">
        <v>8012</v>
      </c>
      <c r="G2141" t="s">
        <v>8356</v>
      </c>
      <c r="H2141" s="224" t="str">
        <f>IFERROR(VLOOKUP(Table[[#This Row],[Activity Details of Assistance]],WHAT!E:F,2,FALSE),"")</f>
        <v># of FSM Site</v>
      </c>
      <c r="I2141" s="224"/>
      <c r="J2141">
        <v>1</v>
      </c>
      <c r="K2141" t="s">
        <v>8280</v>
      </c>
      <c r="L2141" s="219" t="s">
        <v>13</v>
      </c>
      <c r="M2141" t="s">
        <v>14</v>
      </c>
      <c r="N2141" t="s">
        <v>309</v>
      </c>
      <c r="O2141" t="s">
        <v>1606</v>
      </c>
      <c r="P2141" t="s">
        <v>4670</v>
      </c>
      <c r="Q2141" s="236">
        <v>44712</v>
      </c>
      <c r="R2141" s="236">
        <v>44682</v>
      </c>
      <c r="S2141" t="s">
        <v>8452</v>
      </c>
      <c r="T2141" s="227"/>
      <c r="U2141" s="227"/>
      <c r="V2141" s="227"/>
      <c r="W2141" s="227"/>
      <c r="X2141"/>
      <c r="Y2141" t="s">
        <v>8326</v>
      </c>
      <c r="Z2141">
        <v>1628407102</v>
      </c>
      <c r="AA2141" t="s">
        <v>8327</v>
      </c>
      <c r="AB2141" s="233" t="str">
        <f>_xlfn.IFNA(IF(Table[[#This Row],[Programme Partner]]&lt;&gt;Table[[#This Row],[Implementing Partner]],CONCATENATE(Table[[#This Row],[Programme Partner]],"-",Table[[#This Row],[Implementing Partner]]),Table[[#This Row],[Programme Partner]]),"")</f>
        <v>Swedish RC-BDRCS</v>
      </c>
    </row>
    <row r="2142" spans="1:28" ht="14.4" customHeight="1">
      <c r="A2142" s="183">
        <v>2366</v>
      </c>
      <c r="B2142" s="212" t="s">
        <v>6314</v>
      </c>
      <c r="C2142" s="225" t="s">
        <v>5024</v>
      </c>
      <c r="D2142" s="212" t="s">
        <v>5796</v>
      </c>
      <c r="E2142" s="215" t="s">
        <v>27</v>
      </c>
      <c r="F2142" s="224" t="s">
        <v>8012</v>
      </c>
      <c r="G2142" t="s">
        <v>8367</v>
      </c>
      <c r="H2142" s="224" t="str">
        <f>IFERROR(VLOOKUP(Table[[#This Row],[Activity Details of Assistance]],WHAT!E:F,2,FALSE),"")</f>
        <v># of door</v>
      </c>
      <c r="I2142" s="224"/>
      <c r="J2142">
        <v>131</v>
      </c>
      <c r="K2142" t="s">
        <v>8280</v>
      </c>
      <c r="L2142" s="219" t="s">
        <v>13</v>
      </c>
      <c r="M2142" t="s">
        <v>14</v>
      </c>
      <c r="N2142" t="s">
        <v>309</v>
      </c>
      <c r="O2142" t="s">
        <v>1606</v>
      </c>
      <c r="P2142" t="s">
        <v>4670</v>
      </c>
      <c r="Q2142" s="236">
        <v>44712</v>
      </c>
      <c r="R2142" s="236">
        <v>44682</v>
      </c>
      <c r="S2142" t="s">
        <v>8452</v>
      </c>
      <c r="T2142" s="227"/>
      <c r="U2142" s="227"/>
      <c r="V2142" s="227"/>
      <c r="W2142" s="227"/>
      <c r="X2142"/>
      <c r="Y2142" t="s">
        <v>8326</v>
      </c>
      <c r="Z2142">
        <v>1628407102</v>
      </c>
      <c r="AA2142" t="s">
        <v>8327</v>
      </c>
      <c r="AB2142" s="233" t="str">
        <f>_xlfn.IFNA(IF(Table[[#This Row],[Programme Partner]]&lt;&gt;Table[[#This Row],[Implementing Partner]],CONCATENATE(Table[[#This Row],[Programme Partner]],"-",Table[[#This Row],[Implementing Partner]]),Table[[#This Row],[Programme Partner]]),"")</f>
        <v>Swedish RC-BDRCS</v>
      </c>
    </row>
    <row r="2143" spans="1:28" ht="14.4" customHeight="1">
      <c r="A2143" s="183">
        <v>2367</v>
      </c>
      <c r="B2143" s="212" t="s">
        <v>6314</v>
      </c>
      <c r="C2143" s="225" t="s">
        <v>5024</v>
      </c>
      <c r="D2143" s="212" t="s">
        <v>5796</v>
      </c>
      <c r="E2143" s="215" t="s">
        <v>27</v>
      </c>
      <c r="F2143" s="224" t="s">
        <v>8012</v>
      </c>
      <c r="G2143" s="195" t="s">
        <v>8586</v>
      </c>
      <c r="H2143" s="224" t="str">
        <f>IFERROR(VLOOKUP(Table[[#This Row],[Activity Details of Assistance]],WHAT!E:F,2,FALSE),"")</f>
        <v># of door</v>
      </c>
      <c r="I2143" s="224"/>
      <c r="J2143">
        <v>206</v>
      </c>
      <c r="K2143" t="s">
        <v>8280</v>
      </c>
      <c r="L2143" s="219" t="s">
        <v>13</v>
      </c>
      <c r="M2143" t="s">
        <v>14</v>
      </c>
      <c r="N2143" t="s">
        <v>309</v>
      </c>
      <c r="O2143" t="s">
        <v>1606</v>
      </c>
      <c r="P2143" t="s">
        <v>4670</v>
      </c>
      <c r="Q2143" s="236">
        <v>44712</v>
      </c>
      <c r="R2143" s="236">
        <v>44682</v>
      </c>
      <c r="S2143" t="s">
        <v>8452</v>
      </c>
      <c r="T2143" s="227"/>
      <c r="U2143" s="227"/>
      <c r="V2143" s="227"/>
      <c r="W2143" s="227"/>
      <c r="X2143"/>
      <c r="Y2143" t="s">
        <v>8326</v>
      </c>
      <c r="Z2143">
        <v>1628407102</v>
      </c>
      <c r="AA2143" t="s">
        <v>8327</v>
      </c>
      <c r="AB2143" s="233" t="str">
        <f>_xlfn.IFNA(IF(Table[[#This Row],[Programme Partner]]&lt;&gt;Table[[#This Row],[Implementing Partner]],CONCATENATE(Table[[#This Row],[Programme Partner]],"-",Table[[#This Row],[Implementing Partner]]),Table[[#This Row],[Programme Partner]]),"")</f>
        <v>Swedish RC-BDRCS</v>
      </c>
    </row>
    <row r="2144" spans="1:28" ht="14.4" customHeight="1">
      <c r="A2144" s="183">
        <v>2368</v>
      </c>
      <c r="B2144" s="212" t="s">
        <v>6314</v>
      </c>
      <c r="C2144" s="225" t="s">
        <v>5024</v>
      </c>
      <c r="D2144" s="212" t="s">
        <v>5796</v>
      </c>
      <c r="E2144" s="215" t="s">
        <v>27</v>
      </c>
      <c r="F2144" s="224" t="s">
        <v>8013</v>
      </c>
      <c r="G2144" t="s">
        <v>8313</v>
      </c>
      <c r="H2144" s="224" t="str">
        <f>IFERROR(VLOOKUP(Table[[#This Row],[Activity Details of Assistance]],WHAT!E:F,2,FALSE),"")</f>
        <v># of HP sessions at community level</v>
      </c>
      <c r="I2144" s="224"/>
      <c r="J2144">
        <v>637</v>
      </c>
      <c r="K2144" t="s">
        <v>8280</v>
      </c>
      <c r="L2144" s="219" t="s">
        <v>13</v>
      </c>
      <c r="M2144" t="s">
        <v>14</v>
      </c>
      <c r="N2144" t="s">
        <v>309</v>
      </c>
      <c r="O2144" t="s">
        <v>1606</v>
      </c>
      <c r="P2144" t="s">
        <v>4670</v>
      </c>
      <c r="Q2144" s="236">
        <v>44712</v>
      </c>
      <c r="R2144" s="236">
        <v>44682</v>
      </c>
      <c r="S2144" t="s">
        <v>8452</v>
      </c>
      <c r="T2144" s="227"/>
      <c r="U2144" s="227"/>
      <c r="V2144" s="227"/>
      <c r="W2144" s="227"/>
      <c r="X2144"/>
      <c r="Y2144" t="s">
        <v>8326</v>
      </c>
      <c r="Z2144">
        <v>1628407102</v>
      </c>
      <c r="AA2144" t="s">
        <v>8327</v>
      </c>
      <c r="AB2144" s="233" t="str">
        <f>_xlfn.IFNA(IF(Table[[#This Row],[Programme Partner]]&lt;&gt;Table[[#This Row],[Implementing Partner]],CONCATENATE(Table[[#This Row],[Programme Partner]],"-",Table[[#This Row],[Implementing Partner]]),Table[[#This Row],[Programme Partner]]),"")</f>
        <v>Swedish RC-BDRCS</v>
      </c>
    </row>
    <row r="2145" spans="1:28" ht="14.4" customHeight="1">
      <c r="A2145" s="183">
        <v>2369</v>
      </c>
      <c r="B2145" s="212" t="s">
        <v>6314</v>
      </c>
      <c r="C2145" s="225" t="s">
        <v>5024</v>
      </c>
      <c r="D2145" s="212" t="s">
        <v>5796</v>
      </c>
      <c r="E2145" s="215" t="s">
        <v>27</v>
      </c>
      <c r="F2145" s="224" t="s">
        <v>8013</v>
      </c>
      <c r="G2145" t="s">
        <v>8314</v>
      </c>
      <c r="H2145" s="224" t="str">
        <f>IFERROR(VLOOKUP(Table[[#This Row],[Activity Details of Assistance]],WHAT!E:F,2,FALSE),"")</f>
        <v># of HP sessions at HH level</v>
      </c>
      <c r="I2145" s="224"/>
      <c r="J2145">
        <v>6565</v>
      </c>
      <c r="K2145" t="s">
        <v>8280</v>
      </c>
      <c r="L2145" s="219" t="s">
        <v>13</v>
      </c>
      <c r="M2145" t="s">
        <v>14</v>
      </c>
      <c r="N2145" t="s">
        <v>309</v>
      </c>
      <c r="O2145" t="s">
        <v>1606</v>
      </c>
      <c r="P2145" t="s">
        <v>4670</v>
      </c>
      <c r="Q2145" s="236">
        <v>44712</v>
      </c>
      <c r="R2145" s="236">
        <v>44682</v>
      </c>
      <c r="S2145" t="s">
        <v>8452</v>
      </c>
      <c r="T2145" s="227"/>
      <c r="U2145" s="227"/>
      <c r="V2145" s="227"/>
      <c r="W2145" s="227"/>
      <c r="X2145"/>
      <c r="Y2145" t="s">
        <v>8326</v>
      </c>
      <c r="Z2145">
        <v>1628407102</v>
      </c>
      <c r="AA2145" t="s">
        <v>8327</v>
      </c>
      <c r="AB2145" s="233" t="str">
        <f>_xlfn.IFNA(IF(Table[[#This Row],[Programme Partner]]&lt;&gt;Table[[#This Row],[Implementing Partner]],CONCATENATE(Table[[#This Row],[Programme Partner]],"-",Table[[#This Row],[Implementing Partner]]),Table[[#This Row],[Programme Partner]]),"")</f>
        <v>Swedish RC-BDRCS</v>
      </c>
    </row>
    <row r="2146" spans="1:28" ht="14.4" customHeight="1">
      <c r="A2146" s="183">
        <v>2370</v>
      </c>
      <c r="B2146" s="212" t="s">
        <v>8685</v>
      </c>
      <c r="C2146" s="225" t="s">
        <v>5024</v>
      </c>
      <c r="D2146" s="212" t="s">
        <v>5406</v>
      </c>
      <c r="E2146" s="215" t="s">
        <v>27</v>
      </c>
      <c r="F2146" s="224" t="s">
        <v>8011</v>
      </c>
      <c r="G2146" s="195" t="s">
        <v>8584</v>
      </c>
      <c r="H2146" s="224" t="str">
        <f>IFERROR(VLOOKUP(Table[[#This Row],[Activity Details of Assistance]],WHAT!E:F,2,FALSE),"")</f>
        <v># of tube well</v>
      </c>
      <c r="I2146" s="224"/>
      <c r="J2146">
        <v>133</v>
      </c>
      <c r="K2146" t="s">
        <v>8280</v>
      </c>
      <c r="L2146" s="219" t="s">
        <v>13</v>
      </c>
      <c r="M2146" t="s">
        <v>14</v>
      </c>
      <c r="N2146" t="s">
        <v>309</v>
      </c>
      <c r="O2146" t="s">
        <v>1606</v>
      </c>
      <c r="P2146" t="s">
        <v>4668</v>
      </c>
      <c r="Q2146" s="236">
        <v>44712</v>
      </c>
      <c r="R2146" s="236">
        <v>44682</v>
      </c>
      <c r="S2146" t="s">
        <v>8452</v>
      </c>
      <c r="T2146" s="227"/>
      <c r="U2146" s="227"/>
      <c r="V2146" s="227"/>
      <c r="W2146" s="227"/>
      <c r="X2146"/>
      <c r="Y2146" t="s">
        <v>8326</v>
      </c>
      <c r="Z2146">
        <v>1628407101</v>
      </c>
      <c r="AA2146" t="s">
        <v>8327</v>
      </c>
      <c r="AB2146" s="233" t="str">
        <f>_xlfn.IFNA(IF(Table[[#This Row],[Programme Partner]]&lt;&gt;Table[[#This Row],[Implementing Partner]],CONCATENATE(Table[[#This Row],[Programme Partner]],"-",Table[[#This Row],[Implementing Partner]]),Table[[#This Row],[Programme Partner]]),"")</f>
        <v>Turkish RC-BDRCS</v>
      </c>
    </row>
    <row r="2147" spans="1:28" ht="14.4" customHeight="1">
      <c r="A2147" s="183">
        <v>2371</v>
      </c>
      <c r="B2147" s="212" t="s">
        <v>8685</v>
      </c>
      <c r="C2147" s="225" t="s">
        <v>5024</v>
      </c>
      <c r="D2147" s="212" t="s">
        <v>5406</v>
      </c>
      <c r="E2147" s="215" t="s">
        <v>27</v>
      </c>
      <c r="F2147" s="224" t="s">
        <v>8012</v>
      </c>
      <c r="G2147" s="195" t="s">
        <v>8586</v>
      </c>
      <c r="H2147" s="224" t="str">
        <f>IFERROR(VLOOKUP(Table[[#This Row],[Activity Details of Assistance]],WHAT!E:F,2,FALSE),"")</f>
        <v># of door</v>
      </c>
      <c r="I2147" s="224"/>
      <c r="J2147">
        <v>21</v>
      </c>
      <c r="K2147" t="s">
        <v>8280</v>
      </c>
      <c r="L2147" s="219" t="s">
        <v>13</v>
      </c>
      <c r="M2147" t="s">
        <v>14</v>
      </c>
      <c r="N2147" t="s">
        <v>309</v>
      </c>
      <c r="O2147" t="s">
        <v>1606</v>
      </c>
      <c r="P2147" t="s">
        <v>4668</v>
      </c>
      <c r="Q2147" s="236">
        <v>44712</v>
      </c>
      <c r="R2147" s="236">
        <v>44682</v>
      </c>
      <c r="S2147" t="s">
        <v>8452</v>
      </c>
      <c r="T2147" s="227"/>
      <c r="U2147" s="227"/>
      <c r="V2147" s="227"/>
      <c r="W2147" s="227"/>
      <c r="X2147"/>
      <c r="Y2147" t="s">
        <v>8326</v>
      </c>
      <c r="Z2147">
        <v>1628407101</v>
      </c>
      <c r="AA2147" t="s">
        <v>8327</v>
      </c>
      <c r="AB2147" s="233" t="str">
        <f>_xlfn.IFNA(IF(Table[[#This Row],[Programme Partner]]&lt;&gt;Table[[#This Row],[Implementing Partner]],CONCATENATE(Table[[#This Row],[Programme Partner]],"-",Table[[#This Row],[Implementing Partner]]),Table[[#This Row],[Programme Partner]]),"")</f>
        <v>Turkish RC-BDRCS</v>
      </c>
    </row>
    <row r="2148" spans="1:28" ht="14.4" customHeight="1">
      <c r="A2148" s="183">
        <v>2372</v>
      </c>
      <c r="B2148" s="212" t="s">
        <v>8685</v>
      </c>
      <c r="C2148" s="225" t="s">
        <v>5024</v>
      </c>
      <c r="D2148" s="212" t="s">
        <v>5406</v>
      </c>
      <c r="E2148" s="215" t="s">
        <v>27</v>
      </c>
      <c r="F2148" s="224" t="s">
        <v>8012</v>
      </c>
      <c r="G2148" t="s">
        <v>8357</v>
      </c>
      <c r="H2148" s="224" t="str">
        <f>IFERROR(VLOOKUP(Table[[#This Row],[Activity Details of Assistance]],WHAT!E:F,2,FALSE),"")</f>
        <v># of door</v>
      </c>
      <c r="I2148" s="224"/>
      <c r="J2148">
        <v>109</v>
      </c>
      <c r="K2148" t="s">
        <v>8280</v>
      </c>
      <c r="L2148" s="219" t="s">
        <v>13</v>
      </c>
      <c r="M2148" t="s">
        <v>14</v>
      </c>
      <c r="N2148" t="s">
        <v>309</v>
      </c>
      <c r="O2148" t="s">
        <v>1606</v>
      </c>
      <c r="P2148" t="s">
        <v>4668</v>
      </c>
      <c r="Q2148" s="236">
        <v>44712</v>
      </c>
      <c r="R2148" s="236">
        <v>44682</v>
      </c>
      <c r="S2148" t="s">
        <v>8452</v>
      </c>
      <c r="T2148" s="227"/>
      <c r="U2148" s="227"/>
      <c r="V2148" s="227"/>
      <c r="W2148" s="227"/>
      <c r="X2148"/>
      <c r="Y2148" t="s">
        <v>8326</v>
      </c>
      <c r="Z2148">
        <v>1628407101</v>
      </c>
      <c r="AA2148" t="s">
        <v>8327</v>
      </c>
      <c r="AB2148" s="233" t="str">
        <f>_xlfn.IFNA(IF(Table[[#This Row],[Programme Partner]]&lt;&gt;Table[[#This Row],[Implementing Partner]],CONCATENATE(Table[[#This Row],[Programme Partner]],"-",Table[[#This Row],[Implementing Partner]]),Table[[#This Row],[Programme Partner]]),"")</f>
        <v>Turkish RC-BDRCS</v>
      </c>
    </row>
    <row r="2149" spans="1:28" ht="14.4" customHeight="1">
      <c r="A2149" s="183">
        <v>2373</v>
      </c>
      <c r="B2149" s="212" t="s">
        <v>8685</v>
      </c>
      <c r="C2149" s="225" t="s">
        <v>5024</v>
      </c>
      <c r="D2149" s="212" t="s">
        <v>5406</v>
      </c>
      <c r="E2149" s="215" t="s">
        <v>27</v>
      </c>
      <c r="F2149" s="224" t="s">
        <v>8013</v>
      </c>
      <c r="G2149" t="s">
        <v>8313</v>
      </c>
      <c r="H2149" s="224" t="str">
        <f>IFERROR(VLOOKUP(Table[[#This Row],[Activity Details of Assistance]],WHAT!E:F,2,FALSE),"")</f>
        <v># of HP sessions at community level</v>
      </c>
      <c r="I2149" s="224"/>
      <c r="J2149">
        <v>993</v>
      </c>
      <c r="K2149" t="s">
        <v>8280</v>
      </c>
      <c r="L2149" s="219" t="s">
        <v>13</v>
      </c>
      <c r="M2149" t="s">
        <v>14</v>
      </c>
      <c r="N2149" t="s">
        <v>309</v>
      </c>
      <c r="O2149" t="s">
        <v>1606</v>
      </c>
      <c r="P2149" t="s">
        <v>4668</v>
      </c>
      <c r="Q2149" s="236">
        <v>44712</v>
      </c>
      <c r="R2149" s="236">
        <v>44682</v>
      </c>
      <c r="S2149" t="s">
        <v>8452</v>
      </c>
      <c r="T2149" s="227"/>
      <c r="U2149" s="227"/>
      <c r="V2149" s="227"/>
      <c r="W2149" s="227"/>
      <c r="X2149"/>
      <c r="Y2149" t="s">
        <v>8326</v>
      </c>
      <c r="Z2149">
        <v>1628407101</v>
      </c>
      <c r="AA2149" t="s">
        <v>8327</v>
      </c>
      <c r="AB2149" s="233" t="str">
        <f>_xlfn.IFNA(IF(Table[[#This Row],[Programme Partner]]&lt;&gt;Table[[#This Row],[Implementing Partner]],CONCATENATE(Table[[#This Row],[Programme Partner]],"-",Table[[#This Row],[Implementing Partner]]),Table[[#This Row],[Programme Partner]]),"")</f>
        <v>Turkish RC-BDRCS</v>
      </c>
    </row>
    <row r="2150" spans="1:28" ht="14.4" customHeight="1">
      <c r="A2150" s="183">
        <v>2374</v>
      </c>
      <c r="B2150" s="212" t="s">
        <v>8684</v>
      </c>
      <c r="C2150" s="225" t="s">
        <v>5024</v>
      </c>
      <c r="D2150" s="212" t="s">
        <v>5110</v>
      </c>
      <c r="E2150" s="215" t="s">
        <v>27</v>
      </c>
      <c r="F2150" s="224" t="s">
        <v>8011</v>
      </c>
      <c r="G2150" s="195" t="s">
        <v>8584</v>
      </c>
      <c r="H2150" s="224" t="str">
        <f>IFERROR(VLOOKUP(Table[[#This Row],[Activity Details of Assistance]],WHAT!E:F,2,FALSE),"")</f>
        <v># of tube well</v>
      </c>
      <c r="I2150" s="224"/>
      <c r="J2150">
        <v>52</v>
      </c>
      <c r="K2150" t="s">
        <v>8280</v>
      </c>
      <c r="L2150" s="219" t="s">
        <v>13</v>
      </c>
      <c r="M2150" t="s">
        <v>14</v>
      </c>
      <c r="N2150" t="s">
        <v>309</v>
      </c>
      <c r="O2150" t="s">
        <v>1606</v>
      </c>
      <c r="P2150" t="s">
        <v>4656</v>
      </c>
      <c r="Q2150" s="236">
        <v>44712</v>
      </c>
      <c r="R2150" s="236">
        <v>44682</v>
      </c>
      <c r="S2150" t="s">
        <v>8452</v>
      </c>
      <c r="T2150" s="227"/>
      <c r="U2150" s="227"/>
      <c r="V2150" s="227"/>
      <c r="W2150" s="227"/>
      <c r="X2150"/>
      <c r="Y2150" t="s">
        <v>8326</v>
      </c>
      <c r="Z2150">
        <v>1628407101</v>
      </c>
      <c r="AA2150" t="s">
        <v>8327</v>
      </c>
      <c r="AB2150" s="233" t="str">
        <f>_xlfn.IFNA(IF(Table[[#This Row],[Programme Partner]]&lt;&gt;Table[[#This Row],[Implementing Partner]],CONCATENATE(Table[[#This Row],[Programme Partner]],"-",Table[[#This Row],[Implementing Partner]]),Table[[#This Row],[Programme Partner]]),"")</f>
        <v>German RC-BDRCS</v>
      </c>
    </row>
    <row r="2151" spans="1:28" ht="14.4" customHeight="1">
      <c r="A2151" s="183">
        <v>2375</v>
      </c>
      <c r="B2151" s="212" t="s">
        <v>8684</v>
      </c>
      <c r="C2151" s="225" t="s">
        <v>5024</v>
      </c>
      <c r="D2151" s="212" t="s">
        <v>5110</v>
      </c>
      <c r="E2151" s="215" t="s">
        <v>27</v>
      </c>
      <c r="F2151" s="224" t="s">
        <v>8011</v>
      </c>
      <c r="G2151" t="s">
        <v>8017</v>
      </c>
      <c r="H2151" s="224" t="str">
        <f>IFERROR(VLOOKUP(Table[[#This Row],[Activity Details of Assistance]],WHAT!E:F,2,FALSE),"")</f>
        <v># cubic meters / day</v>
      </c>
      <c r="I2151" s="224"/>
      <c r="J2151">
        <v>74</v>
      </c>
      <c r="K2151" t="s">
        <v>8280</v>
      </c>
      <c r="L2151" s="219" t="s">
        <v>13</v>
      </c>
      <c r="M2151" t="s">
        <v>14</v>
      </c>
      <c r="N2151" t="s">
        <v>309</v>
      </c>
      <c r="O2151" t="s">
        <v>1606</v>
      </c>
      <c r="P2151" t="s">
        <v>4656</v>
      </c>
      <c r="Q2151" s="236">
        <v>44712</v>
      </c>
      <c r="R2151" s="236">
        <v>44682</v>
      </c>
      <c r="S2151" t="s">
        <v>8452</v>
      </c>
      <c r="T2151" s="227"/>
      <c r="U2151" s="227"/>
      <c r="V2151" s="227"/>
      <c r="W2151" s="227"/>
      <c r="X2151"/>
      <c r="Y2151" t="s">
        <v>8326</v>
      </c>
      <c r="Z2151">
        <v>1628407101</v>
      </c>
      <c r="AA2151" t="s">
        <v>8327</v>
      </c>
      <c r="AB2151" s="233" t="str">
        <f>_xlfn.IFNA(IF(Table[[#This Row],[Programme Partner]]&lt;&gt;Table[[#This Row],[Implementing Partner]],CONCATENATE(Table[[#This Row],[Programme Partner]],"-",Table[[#This Row],[Implementing Partner]]),Table[[#This Row],[Programme Partner]]),"")</f>
        <v>German RC-BDRCS</v>
      </c>
    </row>
    <row r="2152" spans="1:28" ht="14.4" customHeight="1">
      <c r="A2152" s="183">
        <v>2376</v>
      </c>
      <c r="B2152" s="212" t="s">
        <v>8684</v>
      </c>
      <c r="C2152" s="225" t="s">
        <v>5024</v>
      </c>
      <c r="D2152" s="212" t="s">
        <v>5110</v>
      </c>
      <c r="E2152" s="215" t="s">
        <v>27</v>
      </c>
      <c r="F2152" s="224" t="s">
        <v>8012</v>
      </c>
      <c r="G2152" s="195" t="s">
        <v>8585</v>
      </c>
      <c r="H2152" s="224" t="str">
        <f>IFERROR(VLOOKUP(Table[[#This Row],[Activity Details of Assistance]],WHAT!E:F,2,FALSE),"")</f>
        <v xml:space="preserve"># of door </v>
      </c>
      <c r="I2152" s="224"/>
      <c r="J2152">
        <v>32</v>
      </c>
      <c r="K2152" t="s">
        <v>8280</v>
      </c>
      <c r="L2152" s="219" t="s">
        <v>13</v>
      </c>
      <c r="M2152" t="s">
        <v>14</v>
      </c>
      <c r="N2152" t="s">
        <v>309</v>
      </c>
      <c r="O2152" t="s">
        <v>1606</v>
      </c>
      <c r="P2152" t="s">
        <v>4656</v>
      </c>
      <c r="Q2152" s="236">
        <v>44712</v>
      </c>
      <c r="R2152" s="236">
        <v>44682</v>
      </c>
      <c r="S2152" t="s">
        <v>8452</v>
      </c>
      <c r="T2152" s="227"/>
      <c r="U2152" s="227"/>
      <c r="V2152" s="227"/>
      <c r="W2152" s="227"/>
      <c r="X2152"/>
      <c r="Y2152" t="s">
        <v>8326</v>
      </c>
      <c r="Z2152">
        <v>1628407101</v>
      </c>
      <c r="AA2152" t="s">
        <v>8327</v>
      </c>
      <c r="AB2152" s="233" t="str">
        <f>_xlfn.IFNA(IF(Table[[#This Row],[Programme Partner]]&lt;&gt;Table[[#This Row],[Implementing Partner]],CONCATENATE(Table[[#This Row],[Programme Partner]],"-",Table[[#This Row],[Implementing Partner]]),Table[[#This Row],[Programme Partner]]),"")</f>
        <v>German RC-BDRCS</v>
      </c>
    </row>
    <row r="2153" spans="1:28" ht="14.4" customHeight="1">
      <c r="A2153" s="183">
        <v>2377</v>
      </c>
      <c r="B2153" s="212" t="s">
        <v>8684</v>
      </c>
      <c r="C2153" s="225" t="s">
        <v>5024</v>
      </c>
      <c r="D2153" s="212" t="s">
        <v>5110</v>
      </c>
      <c r="E2153" s="215" t="s">
        <v>27</v>
      </c>
      <c r="F2153" s="224" t="s">
        <v>8012</v>
      </c>
      <c r="G2153" s="195" t="s">
        <v>8586</v>
      </c>
      <c r="H2153" s="224" t="str">
        <f>IFERROR(VLOOKUP(Table[[#This Row],[Activity Details of Assistance]],WHAT!E:F,2,FALSE),"")</f>
        <v># of door</v>
      </c>
      <c r="I2153" s="224"/>
      <c r="J2153">
        <v>36</v>
      </c>
      <c r="K2153" t="s">
        <v>8280</v>
      </c>
      <c r="L2153" s="219" t="s">
        <v>13</v>
      </c>
      <c r="M2153" t="s">
        <v>14</v>
      </c>
      <c r="N2153" t="s">
        <v>309</v>
      </c>
      <c r="O2153" t="s">
        <v>1606</v>
      </c>
      <c r="P2153" t="s">
        <v>4656</v>
      </c>
      <c r="Q2153" s="236">
        <v>44712</v>
      </c>
      <c r="R2153" s="236">
        <v>44682</v>
      </c>
      <c r="S2153" t="s">
        <v>8452</v>
      </c>
      <c r="T2153" s="227"/>
      <c r="U2153" s="227"/>
      <c r="V2153" s="227"/>
      <c r="W2153" s="227"/>
      <c r="X2153"/>
      <c r="Y2153" t="s">
        <v>8326</v>
      </c>
      <c r="Z2153">
        <v>1628407101</v>
      </c>
      <c r="AA2153" t="s">
        <v>8327</v>
      </c>
      <c r="AB2153" s="233" t="str">
        <f>_xlfn.IFNA(IF(Table[[#This Row],[Programme Partner]]&lt;&gt;Table[[#This Row],[Implementing Partner]],CONCATENATE(Table[[#This Row],[Programme Partner]],"-",Table[[#This Row],[Implementing Partner]]),Table[[#This Row],[Programme Partner]]),"")</f>
        <v>German RC-BDRCS</v>
      </c>
    </row>
    <row r="2154" spans="1:28" ht="14.4" customHeight="1">
      <c r="A2154" s="183">
        <v>2378</v>
      </c>
      <c r="B2154" s="212" t="s">
        <v>8684</v>
      </c>
      <c r="C2154" s="225" t="s">
        <v>5024</v>
      </c>
      <c r="D2154" s="212" t="s">
        <v>5110</v>
      </c>
      <c r="E2154" s="215" t="s">
        <v>27</v>
      </c>
      <c r="F2154" s="224" t="s">
        <v>8012</v>
      </c>
      <c r="G2154" t="s">
        <v>8357</v>
      </c>
      <c r="H2154" s="224" t="str">
        <f>IFERROR(VLOOKUP(Table[[#This Row],[Activity Details of Assistance]],WHAT!E:F,2,FALSE),"")</f>
        <v># of door</v>
      </c>
      <c r="I2154" s="224"/>
      <c r="J2154">
        <v>207</v>
      </c>
      <c r="K2154" t="s">
        <v>8280</v>
      </c>
      <c r="L2154" s="219" t="s">
        <v>13</v>
      </c>
      <c r="M2154" t="s">
        <v>14</v>
      </c>
      <c r="N2154" t="s">
        <v>309</v>
      </c>
      <c r="O2154" t="s">
        <v>1606</v>
      </c>
      <c r="P2154" t="s">
        <v>4656</v>
      </c>
      <c r="Q2154" s="236">
        <v>44712</v>
      </c>
      <c r="R2154" s="236">
        <v>44682</v>
      </c>
      <c r="S2154" t="s">
        <v>8452</v>
      </c>
      <c r="T2154" s="227"/>
      <c r="U2154" s="227"/>
      <c r="V2154" s="227"/>
      <c r="W2154" s="227"/>
      <c r="X2154"/>
      <c r="Y2154" t="s">
        <v>8326</v>
      </c>
      <c r="Z2154">
        <v>1628407101</v>
      </c>
      <c r="AA2154" t="s">
        <v>8327</v>
      </c>
      <c r="AB2154" s="233" t="str">
        <f>_xlfn.IFNA(IF(Table[[#This Row],[Programme Partner]]&lt;&gt;Table[[#This Row],[Implementing Partner]],CONCATENATE(Table[[#This Row],[Programme Partner]],"-",Table[[#This Row],[Implementing Partner]]),Table[[#This Row],[Programme Partner]]),"")</f>
        <v>German RC-BDRCS</v>
      </c>
    </row>
    <row r="2155" spans="1:28" ht="14.4" customHeight="1">
      <c r="A2155" s="183">
        <v>2379</v>
      </c>
      <c r="B2155" s="212" t="s">
        <v>8684</v>
      </c>
      <c r="C2155" s="225" t="s">
        <v>5024</v>
      </c>
      <c r="D2155" s="212" t="s">
        <v>5110</v>
      </c>
      <c r="E2155" s="215" t="s">
        <v>27</v>
      </c>
      <c r="F2155" s="224" t="s">
        <v>8013</v>
      </c>
      <c r="G2155" t="s">
        <v>8313</v>
      </c>
      <c r="H2155" s="224" t="str">
        <f>IFERROR(VLOOKUP(Table[[#This Row],[Activity Details of Assistance]],WHAT!E:F,2,FALSE),"")</f>
        <v># of HP sessions at community level</v>
      </c>
      <c r="I2155" s="224"/>
      <c r="J2155">
        <v>900</v>
      </c>
      <c r="K2155" t="s">
        <v>8280</v>
      </c>
      <c r="L2155" s="219" t="s">
        <v>13</v>
      </c>
      <c r="M2155" t="s">
        <v>14</v>
      </c>
      <c r="N2155" t="s">
        <v>309</v>
      </c>
      <c r="O2155" t="s">
        <v>1606</v>
      </c>
      <c r="P2155" t="s">
        <v>4656</v>
      </c>
      <c r="Q2155" s="236">
        <v>44712</v>
      </c>
      <c r="R2155" s="236">
        <v>44682</v>
      </c>
      <c r="S2155" t="s">
        <v>8452</v>
      </c>
      <c r="T2155" s="227"/>
      <c r="U2155" s="227"/>
      <c r="V2155" s="227"/>
      <c r="W2155" s="227"/>
      <c r="X2155"/>
      <c r="Y2155" t="s">
        <v>8326</v>
      </c>
      <c r="Z2155">
        <v>1628407101</v>
      </c>
      <c r="AA2155" t="s">
        <v>8327</v>
      </c>
      <c r="AB2155" s="233" t="str">
        <f>_xlfn.IFNA(IF(Table[[#This Row],[Programme Partner]]&lt;&gt;Table[[#This Row],[Implementing Partner]],CONCATENATE(Table[[#This Row],[Programme Partner]],"-",Table[[#This Row],[Implementing Partner]]),Table[[#This Row],[Programme Partner]]),"")</f>
        <v>German RC-BDRCS</v>
      </c>
    </row>
    <row r="2156" spans="1:28" ht="14.4" customHeight="1">
      <c r="A2156" s="183">
        <v>2380</v>
      </c>
      <c r="B2156" s="212" t="s">
        <v>8684</v>
      </c>
      <c r="C2156" s="225" t="s">
        <v>5024</v>
      </c>
      <c r="D2156" s="212" t="s">
        <v>5110</v>
      </c>
      <c r="E2156" s="215" t="s">
        <v>27</v>
      </c>
      <c r="F2156" s="224" t="s">
        <v>8013</v>
      </c>
      <c r="G2156" t="s">
        <v>8314</v>
      </c>
      <c r="H2156" s="224" t="str">
        <f>IFERROR(VLOOKUP(Table[[#This Row],[Activity Details of Assistance]],WHAT!E:F,2,FALSE),"")</f>
        <v># of HP sessions at HH level</v>
      </c>
      <c r="I2156" s="224"/>
      <c r="J2156">
        <v>1630</v>
      </c>
      <c r="K2156" t="s">
        <v>8280</v>
      </c>
      <c r="L2156" s="219" t="s">
        <v>13</v>
      </c>
      <c r="M2156" t="s">
        <v>14</v>
      </c>
      <c r="N2156" t="s">
        <v>309</v>
      </c>
      <c r="O2156" t="s">
        <v>1606</v>
      </c>
      <c r="P2156" t="s">
        <v>4656</v>
      </c>
      <c r="Q2156" s="236">
        <v>44712</v>
      </c>
      <c r="R2156" s="236">
        <v>44682</v>
      </c>
      <c r="S2156" t="s">
        <v>8452</v>
      </c>
      <c r="T2156" s="227"/>
      <c r="U2156" s="227"/>
      <c r="V2156" s="227"/>
      <c r="W2156" s="227"/>
      <c r="X2156"/>
      <c r="Y2156" t="s">
        <v>8326</v>
      </c>
      <c r="Z2156">
        <v>1628407101</v>
      </c>
      <c r="AA2156" t="s">
        <v>8327</v>
      </c>
      <c r="AB2156" s="233" t="str">
        <f>_xlfn.IFNA(IF(Table[[#This Row],[Programme Partner]]&lt;&gt;Table[[#This Row],[Implementing Partner]],CONCATENATE(Table[[#This Row],[Programme Partner]],"-",Table[[#This Row],[Implementing Partner]]),Table[[#This Row],[Programme Partner]]),"")</f>
        <v>German RC-BDRCS</v>
      </c>
    </row>
    <row r="2157" spans="1:28" ht="14.4" customHeight="1">
      <c r="A2157" s="183">
        <v>2381</v>
      </c>
      <c r="B2157" s="212" t="s">
        <v>8684</v>
      </c>
      <c r="C2157" s="225" t="s">
        <v>5024</v>
      </c>
      <c r="D2157" s="212" t="s">
        <v>5110</v>
      </c>
      <c r="E2157" s="215" t="s">
        <v>27</v>
      </c>
      <c r="F2157" s="224" t="s">
        <v>8011</v>
      </c>
      <c r="G2157" s="195" t="s">
        <v>8584</v>
      </c>
      <c r="H2157" s="224" t="str">
        <f>IFERROR(VLOOKUP(Table[[#This Row],[Activity Details of Assistance]],WHAT!E:F,2,FALSE),"")</f>
        <v># of tube well</v>
      </c>
      <c r="I2157" s="224"/>
      <c r="J2157">
        <v>51</v>
      </c>
      <c r="K2157" t="s">
        <v>8280</v>
      </c>
      <c r="L2157" s="219" t="s">
        <v>13</v>
      </c>
      <c r="M2157" t="s">
        <v>14</v>
      </c>
      <c r="N2157" t="s">
        <v>309</v>
      </c>
      <c r="O2157" t="s">
        <v>1606</v>
      </c>
      <c r="P2157" t="s">
        <v>4670</v>
      </c>
      <c r="Q2157" s="236">
        <v>44712</v>
      </c>
      <c r="R2157" s="236">
        <v>44682</v>
      </c>
      <c r="S2157" t="s">
        <v>8452</v>
      </c>
      <c r="T2157" s="227"/>
      <c r="U2157" s="227"/>
      <c r="V2157" s="227"/>
      <c r="W2157" s="227"/>
      <c r="X2157"/>
      <c r="Y2157" t="s">
        <v>8326</v>
      </c>
      <c r="Z2157">
        <v>1628407101</v>
      </c>
      <c r="AA2157" t="s">
        <v>8327</v>
      </c>
      <c r="AB2157" s="233" t="str">
        <f>_xlfn.IFNA(IF(Table[[#This Row],[Programme Partner]]&lt;&gt;Table[[#This Row],[Implementing Partner]],CONCATENATE(Table[[#This Row],[Programme Partner]],"-",Table[[#This Row],[Implementing Partner]]),Table[[#This Row],[Programme Partner]]),"")</f>
        <v>German RC-BDRCS</v>
      </c>
    </row>
    <row r="2158" spans="1:28" ht="14.4" customHeight="1">
      <c r="A2158" s="183">
        <v>2382</v>
      </c>
      <c r="B2158" s="212" t="s">
        <v>8684</v>
      </c>
      <c r="C2158" s="225" t="s">
        <v>5024</v>
      </c>
      <c r="D2158" s="212" t="s">
        <v>5110</v>
      </c>
      <c r="E2158" s="215" t="s">
        <v>27</v>
      </c>
      <c r="F2158" s="224" t="s">
        <v>8011</v>
      </c>
      <c r="G2158" t="s">
        <v>8017</v>
      </c>
      <c r="H2158" s="224" t="str">
        <f>IFERROR(VLOOKUP(Table[[#This Row],[Activity Details of Assistance]],WHAT!E:F,2,FALSE),"")</f>
        <v># cubic meters / day</v>
      </c>
      <c r="I2158" s="224"/>
      <c r="J2158">
        <v>56</v>
      </c>
      <c r="K2158" t="s">
        <v>8280</v>
      </c>
      <c r="L2158" s="219" t="s">
        <v>13</v>
      </c>
      <c r="M2158" t="s">
        <v>14</v>
      </c>
      <c r="N2158" t="s">
        <v>309</v>
      </c>
      <c r="O2158" t="s">
        <v>1606</v>
      </c>
      <c r="P2158" t="s">
        <v>4670</v>
      </c>
      <c r="Q2158" s="236">
        <v>44712</v>
      </c>
      <c r="R2158" s="236">
        <v>44682</v>
      </c>
      <c r="S2158" t="s">
        <v>8452</v>
      </c>
      <c r="T2158" s="227"/>
      <c r="U2158" s="227"/>
      <c r="V2158" s="227"/>
      <c r="W2158" s="227"/>
      <c r="X2158"/>
      <c r="Y2158" t="s">
        <v>8326</v>
      </c>
      <c r="Z2158">
        <v>1628407101</v>
      </c>
      <c r="AA2158" t="s">
        <v>8327</v>
      </c>
      <c r="AB2158" s="233" t="str">
        <f>_xlfn.IFNA(IF(Table[[#This Row],[Programme Partner]]&lt;&gt;Table[[#This Row],[Implementing Partner]],CONCATENATE(Table[[#This Row],[Programme Partner]],"-",Table[[#This Row],[Implementing Partner]]),Table[[#This Row],[Programme Partner]]),"")</f>
        <v>German RC-BDRCS</v>
      </c>
    </row>
    <row r="2159" spans="1:28" ht="14.4" customHeight="1">
      <c r="A2159" s="183">
        <v>2383</v>
      </c>
      <c r="B2159" s="212" t="s">
        <v>8684</v>
      </c>
      <c r="C2159" s="225" t="s">
        <v>5024</v>
      </c>
      <c r="D2159" s="212" t="s">
        <v>5110</v>
      </c>
      <c r="E2159" s="215" t="s">
        <v>27</v>
      </c>
      <c r="F2159" s="224" t="s">
        <v>8012</v>
      </c>
      <c r="G2159" s="195" t="s">
        <v>8585</v>
      </c>
      <c r="H2159" s="224" t="str">
        <f>IFERROR(VLOOKUP(Table[[#This Row],[Activity Details of Assistance]],WHAT!E:F,2,FALSE),"")</f>
        <v xml:space="preserve"># of door </v>
      </c>
      <c r="I2159" s="224"/>
      <c r="J2159">
        <v>6</v>
      </c>
      <c r="K2159" t="s">
        <v>8280</v>
      </c>
      <c r="L2159" s="219" t="s">
        <v>13</v>
      </c>
      <c r="M2159" t="s">
        <v>14</v>
      </c>
      <c r="N2159" t="s">
        <v>309</v>
      </c>
      <c r="O2159" t="s">
        <v>1606</v>
      </c>
      <c r="P2159" t="s">
        <v>4670</v>
      </c>
      <c r="Q2159" s="236">
        <v>44712</v>
      </c>
      <c r="R2159" s="236">
        <v>44682</v>
      </c>
      <c r="S2159" t="s">
        <v>8452</v>
      </c>
      <c r="T2159" s="227"/>
      <c r="U2159" s="227"/>
      <c r="V2159" s="227"/>
      <c r="W2159" s="227"/>
      <c r="X2159"/>
      <c r="Y2159" t="s">
        <v>8326</v>
      </c>
      <c r="Z2159">
        <v>1628407101</v>
      </c>
      <c r="AA2159" t="s">
        <v>8327</v>
      </c>
      <c r="AB2159" s="233" t="str">
        <f>_xlfn.IFNA(IF(Table[[#This Row],[Programme Partner]]&lt;&gt;Table[[#This Row],[Implementing Partner]],CONCATENATE(Table[[#This Row],[Programme Partner]],"-",Table[[#This Row],[Implementing Partner]]),Table[[#This Row],[Programme Partner]]),"")</f>
        <v>German RC-BDRCS</v>
      </c>
    </row>
    <row r="2160" spans="1:28" ht="14.4" customHeight="1">
      <c r="A2160" s="183">
        <v>2384</v>
      </c>
      <c r="B2160" s="212" t="s">
        <v>8684</v>
      </c>
      <c r="C2160" s="225" t="s">
        <v>5024</v>
      </c>
      <c r="D2160" s="212" t="s">
        <v>5110</v>
      </c>
      <c r="E2160" s="215" t="s">
        <v>27</v>
      </c>
      <c r="F2160" s="224" t="s">
        <v>8012</v>
      </c>
      <c r="G2160" s="195" t="s">
        <v>8586</v>
      </c>
      <c r="H2160" s="224" t="str">
        <f>IFERROR(VLOOKUP(Table[[#This Row],[Activity Details of Assistance]],WHAT!E:F,2,FALSE),"")</f>
        <v># of door</v>
      </c>
      <c r="I2160" s="224"/>
      <c r="J2160">
        <v>14</v>
      </c>
      <c r="K2160" t="s">
        <v>8280</v>
      </c>
      <c r="L2160" s="219" t="s">
        <v>13</v>
      </c>
      <c r="M2160" t="s">
        <v>14</v>
      </c>
      <c r="N2160" t="s">
        <v>309</v>
      </c>
      <c r="O2160" t="s">
        <v>1606</v>
      </c>
      <c r="P2160" t="s">
        <v>4670</v>
      </c>
      <c r="Q2160" s="236">
        <v>44712</v>
      </c>
      <c r="R2160" s="236">
        <v>44682</v>
      </c>
      <c r="S2160" t="s">
        <v>8452</v>
      </c>
      <c r="T2160" s="227"/>
      <c r="U2160" s="227"/>
      <c r="V2160" s="227"/>
      <c r="W2160" s="227"/>
      <c r="X2160"/>
      <c r="Y2160" t="s">
        <v>8326</v>
      </c>
      <c r="Z2160">
        <v>1628407101</v>
      </c>
      <c r="AA2160" t="s">
        <v>8327</v>
      </c>
      <c r="AB2160" s="233" t="str">
        <f>_xlfn.IFNA(IF(Table[[#This Row],[Programme Partner]]&lt;&gt;Table[[#This Row],[Implementing Partner]],CONCATENATE(Table[[#This Row],[Programme Partner]],"-",Table[[#This Row],[Implementing Partner]]),Table[[#This Row],[Programme Partner]]),"")</f>
        <v>German RC-BDRCS</v>
      </c>
    </row>
    <row r="2161" spans="1:28" ht="14.4" customHeight="1">
      <c r="A2161" s="183">
        <v>2385</v>
      </c>
      <c r="B2161" s="212" t="s">
        <v>8684</v>
      </c>
      <c r="C2161" s="225" t="s">
        <v>5024</v>
      </c>
      <c r="D2161" s="212" t="s">
        <v>5110</v>
      </c>
      <c r="E2161" s="215" t="s">
        <v>27</v>
      </c>
      <c r="F2161" s="224" t="s">
        <v>8012</v>
      </c>
      <c r="G2161" t="s">
        <v>8357</v>
      </c>
      <c r="H2161" s="224" t="str">
        <f>IFERROR(VLOOKUP(Table[[#This Row],[Activity Details of Assistance]],WHAT!E:F,2,FALSE),"")</f>
        <v># of door</v>
      </c>
      <c r="I2161" s="224"/>
      <c r="J2161">
        <v>83</v>
      </c>
      <c r="K2161" t="s">
        <v>8280</v>
      </c>
      <c r="L2161" s="219" t="s">
        <v>13</v>
      </c>
      <c r="M2161" t="s">
        <v>14</v>
      </c>
      <c r="N2161" t="s">
        <v>309</v>
      </c>
      <c r="O2161" t="s">
        <v>1606</v>
      </c>
      <c r="P2161" t="s">
        <v>4670</v>
      </c>
      <c r="Q2161" s="236">
        <v>44712</v>
      </c>
      <c r="R2161" s="236">
        <v>44682</v>
      </c>
      <c r="S2161" t="s">
        <v>8452</v>
      </c>
      <c r="T2161" s="227"/>
      <c r="U2161" s="227"/>
      <c r="V2161" s="227"/>
      <c r="W2161" s="227"/>
      <c r="X2161"/>
      <c r="Y2161" t="s">
        <v>8326</v>
      </c>
      <c r="Z2161">
        <v>1628407101</v>
      </c>
      <c r="AA2161" t="s">
        <v>8327</v>
      </c>
      <c r="AB2161" s="233" t="str">
        <f>_xlfn.IFNA(IF(Table[[#This Row],[Programme Partner]]&lt;&gt;Table[[#This Row],[Implementing Partner]],CONCATENATE(Table[[#This Row],[Programme Partner]],"-",Table[[#This Row],[Implementing Partner]]),Table[[#This Row],[Programme Partner]]),"")</f>
        <v>German RC-BDRCS</v>
      </c>
    </row>
    <row r="2162" spans="1:28" ht="14.4" customHeight="1">
      <c r="A2162" s="183">
        <v>2386</v>
      </c>
      <c r="B2162" s="212" t="s">
        <v>8684</v>
      </c>
      <c r="C2162" s="225" t="s">
        <v>5024</v>
      </c>
      <c r="D2162" s="212" t="s">
        <v>5110</v>
      </c>
      <c r="E2162" s="215" t="s">
        <v>27</v>
      </c>
      <c r="F2162" s="224" t="s">
        <v>8013</v>
      </c>
      <c r="G2162" t="s">
        <v>8313</v>
      </c>
      <c r="H2162" s="224" t="str">
        <f>IFERROR(VLOOKUP(Table[[#This Row],[Activity Details of Assistance]],WHAT!E:F,2,FALSE),"")</f>
        <v># of HP sessions at community level</v>
      </c>
      <c r="I2162" s="224"/>
      <c r="J2162">
        <v>789</v>
      </c>
      <c r="K2162" t="s">
        <v>8280</v>
      </c>
      <c r="L2162" s="219" t="s">
        <v>13</v>
      </c>
      <c r="M2162" t="s">
        <v>14</v>
      </c>
      <c r="N2162" t="s">
        <v>309</v>
      </c>
      <c r="O2162" t="s">
        <v>1606</v>
      </c>
      <c r="P2162" t="s">
        <v>4670</v>
      </c>
      <c r="Q2162" s="236">
        <v>44712</v>
      </c>
      <c r="R2162" s="236">
        <v>44682</v>
      </c>
      <c r="S2162" t="s">
        <v>8452</v>
      </c>
      <c r="T2162" s="227"/>
      <c r="U2162" s="227"/>
      <c r="V2162" s="227"/>
      <c r="W2162" s="227"/>
      <c r="X2162"/>
      <c r="Y2162" t="s">
        <v>8326</v>
      </c>
      <c r="Z2162">
        <v>1628407101</v>
      </c>
      <c r="AA2162" t="s">
        <v>8327</v>
      </c>
      <c r="AB2162" s="233" t="str">
        <f>_xlfn.IFNA(IF(Table[[#This Row],[Programme Partner]]&lt;&gt;Table[[#This Row],[Implementing Partner]],CONCATENATE(Table[[#This Row],[Programme Partner]],"-",Table[[#This Row],[Implementing Partner]]),Table[[#This Row],[Programme Partner]]),"")</f>
        <v>German RC-BDRCS</v>
      </c>
    </row>
    <row r="2163" spans="1:28" ht="14.4" customHeight="1">
      <c r="A2163" s="183">
        <v>2387</v>
      </c>
      <c r="B2163" s="212" t="s">
        <v>8684</v>
      </c>
      <c r="C2163" s="225" t="s">
        <v>5024</v>
      </c>
      <c r="D2163" s="212" t="s">
        <v>5110</v>
      </c>
      <c r="E2163" s="215" t="s">
        <v>27</v>
      </c>
      <c r="F2163" s="224" t="s">
        <v>8013</v>
      </c>
      <c r="G2163" t="s">
        <v>8314</v>
      </c>
      <c r="H2163" s="224" t="str">
        <f>IFERROR(VLOOKUP(Table[[#This Row],[Activity Details of Assistance]],WHAT!E:F,2,FALSE),"")</f>
        <v># of HP sessions at HH level</v>
      </c>
      <c r="I2163" s="224"/>
      <c r="J2163">
        <v>2556</v>
      </c>
      <c r="K2163" t="s">
        <v>8280</v>
      </c>
      <c r="L2163" s="219" t="s">
        <v>13</v>
      </c>
      <c r="M2163" t="s">
        <v>14</v>
      </c>
      <c r="N2163" t="s">
        <v>309</v>
      </c>
      <c r="O2163" t="s">
        <v>1606</v>
      </c>
      <c r="P2163" t="s">
        <v>4670</v>
      </c>
      <c r="Q2163" s="236">
        <v>44712</v>
      </c>
      <c r="R2163" s="236">
        <v>44682</v>
      </c>
      <c r="S2163" t="s">
        <v>8452</v>
      </c>
      <c r="T2163" s="227"/>
      <c r="U2163" s="227"/>
      <c r="V2163" s="227"/>
      <c r="W2163" s="227"/>
      <c r="X2163"/>
      <c r="Y2163" t="s">
        <v>8326</v>
      </c>
      <c r="Z2163">
        <v>1628407101</v>
      </c>
      <c r="AA2163" t="s">
        <v>8327</v>
      </c>
      <c r="AB2163" s="233" t="str">
        <f>_xlfn.IFNA(IF(Table[[#This Row],[Programme Partner]]&lt;&gt;Table[[#This Row],[Implementing Partner]],CONCATENATE(Table[[#This Row],[Programme Partner]],"-",Table[[#This Row],[Implementing Partner]]),Table[[#This Row],[Programme Partner]]),"")</f>
        <v>German RC-BDRCS</v>
      </c>
    </row>
    <row r="2164" spans="1:28" ht="14.4" customHeight="1">
      <c r="A2164" s="183">
        <v>2388</v>
      </c>
      <c r="B2164" s="224" t="s">
        <v>5148</v>
      </c>
      <c r="C2164" s="225" t="s">
        <v>4993</v>
      </c>
      <c r="D2164" s="226" t="s">
        <v>8324</v>
      </c>
      <c r="E2164" s="215" t="s">
        <v>27</v>
      </c>
      <c r="F2164" s="224" t="s">
        <v>8011</v>
      </c>
      <c r="G2164" s="195" t="s">
        <v>8584</v>
      </c>
      <c r="H2164" s="224" t="str">
        <f>IFERROR(VLOOKUP(Table[[#This Row],[Activity Details of Assistance]],WHAT!E:F,2,FALSE),"")</f>
        <v># of tube well</v>
      </c>
      <c r="I2164" s="224"/>
      <c r="J2164">
        <v>136</v>
      </c>
      <c r="K2164" t="s">
        <v>8280</v>
      </c>
      <c r="L2164" s="219" t="s">
        <v>13</v>
      </c>
      <c r="M2164" t="s">
        <v>14</v>
      </c>
      <c r="N2164" t="s">
        <v>309</v>
      </c>
      <c r="O2164" t="s">
        <v>1606</v>
      </c>
      <c r="P2164" t="s">
        <v>20</v>
      </c>
      <c r="Q2164" s="236">
        <v>44712</v>
      </c>
      <c r="R2164" s="236">
        <v>44805</v>
      </c>
      <c r="S2164" t="s">
        <v>8452</v>
      </c>
      <c r="T2164" s="227"/>
      <c r="U2164" s="227"/>
      <c r="V2164" s="227"/>
      <c r="W2164" s="227"/>
      <c r="X2164"/>
      <c r="Y2164" t="s">
        <v>8562</v>
      </c>
      <c r="Z2164">
        <v>1813202400</v>
      </c>
      <c r="AA2164" t="s">
        <v>8285</v>
      </c>
      <c r="AB2164" s="233" t="str">
        <f>_xlfn.IFNA(IF(Table[[#This Row],[Programme Partner]]&lt;&gt;Table[[#This Row],[Implementing Partner]],CONCATENATE(Table[[#This Row],[Programme Partner]],"-",Table[[#This Row],[Implementing Partner]]),Table[[#This Row],[Programme Partner]]),"")</f>
        <v>IOM-ACF</v>
      </c>
    </row>
    <row r="2165" spans="1:28" ht="14.4" customHeight="1">
      <c r="A2165" s="183">
        <v>2389</v>
      </c>
      <c r="B2165" s="224" t="s">
        <v>5148</v>
      </c>
      <c r="C2165" s="225" t="s">
        <v>4993</v>
      </c>
      <c r="D2165" s="226" t="s">
        <v>8324</v>
      </c>
      <c r="E2165" s="215" t="s">
        <v>27</v>
      </c>
      <c r="F2165" s="224" t="s">
        <v>8012</v>
      </c>
      <c r="G2165" s="195" t="s">
        <v>8585</v>
      </c>
      <c r="H2165" s="224" t="str">
        <f>IFERROR(VLOOKUP(Table[[#This Row],[Activity Details of Assistance]],WHAT!E:F,2,FALSE),"")</f>
        <v xml:space="preserve"># of door </v>
      </c>
      <c r="I2165" s="224"/>
      <c r="J2165">
        <v>49</v>
      </c>
      <c r="K2165" t="s">
        <v>8280</v>
      </c>
      <c r="L2165" s="219" t="s">
        <v>13</v>
      </c>
      <c r="M2165" t="s">
        <v>14</v>
      </c>
      <c r="N2165" t="s">
        <v>309</v>
      </c>
      <c r="O2165" t="s">
        <v>1606</v>
      </c>
      <c r="P2165" t="s">
        <v>20</v>
      </c>
      <c r="Q2165" s="236">
        <v>44712</v>
      </c>
      <c r="R2165" s="236">
        <v>44805</v>
      </c>
      <c r="S2165" t="s">
        <v>8452</v>
      </c>
      <c r="T2165" s="227"/>
      <c r="U2165" s="227"/>
      <c r="V2165" s="227"/>
      <c r="W2165" s="227"/>
      <c r="X2165"/>
      <c r="Y2165" t="s">
        <v>8562</v>
      </c>
      <c r="Z2165">
        <v>1813202400</v>
      </c>
      <c r="AA2165" t="s">
        <v>8285</v>
      </c>
      <c r="AB2165" s="233" t="str">
        <f>_xlfn.IFNA(IF(Table[[#This Row],[Programme Partner]]&lt;&gt;Table[[#This Row],[Implementing Partner]],CONCATENATE(Table[[#This Row],[Programme Partner]],"-",Table[[#This Row],[Implementing Partner]]),Table[[#This Row],[Programme Partner]]),"")</f>
        <v>IOM-ACF</v>
      </c>
    </row>
    <row r="2166" spans="1:28" ht="14.4" customHeight="1">
      <c r="A2166" s="183">
        <v>2390</v>
      </c>
      <c r="B2166" s="224" t="s">
        <v>5148</v>
      </c>
      <c r="C2166" s="225" t="s">
        <v>4993</v>
      </c>
      <c r="D2166" s="197" t="s">
        <v>8324</v>
      </c>
      <c r="E2166" s="215" t="s">
        <v>27</v>
      </c>
      <c r="F2166" s="224" t="s">
        <v>8012</v>
      </c>
      <c r="G2166" t="s">
        <v>8359</v>
      </c>
      <c r="H2166" s="224" t="str">
        <f>IFERROR(VLOOKUP(Table[[#This Row],[Activity Details of Assistance]],WHAT!E:F,2,FALSE),"")</f>
        <v># of FSM Site</v>
      </c>
      <c r="I2166" s="224"/>
      <c r="J2166">
        <v>3</v>
      </c>
      <c r="K2166" t="s">
        <v>8280</v>
      </c>
      <c r="L2166" s="219" t="s">
        <v>13</v>
      </c>
      <c r="M2166" t="s">
        <v>14</v>
      </c>
      <c r="N2166" t="s">
        <v>309</v>
      </c>
      <c r="O2166" t="s">
        <v>1606</v>
      </c>
      <c r="P2166" t="s">
        <v>20</v>
      </c>
      <c r="Q2166" s="236">
        <v>44712</v>
      </c>
      <c r="R2166" s="236">
        <v>44805</v>
      </c>
      <c r="S2166" t="s">
        <v>8452</v>
      </c>
      <c r="T2166" s="227"/>
      <c r="U2166" s="227"/>
      <c r="V2166" s="227"/>
      <c r="W2166" s="227"/>
      <c r="X2166"/>
      <c r="Y2166" t="s">
        <v>8562</v>
      </c>
      <c r="Z2166">
        <v>1813202400</v>
      </c>
      <c r="AA2166" t="s">
        <v>8285</v>
      </c>
      <c r="AB2166" s="233" t="str">
        <f>_xlfn.IFNA(IF(Table[[#This Row],[Programme Partner]]&lt;&gt;Table[[#This Row],[Implementing Partner]],CONCATENATE(Table[[#This Row],[Programme Partner]],"-",Table[[#This Row],[Implementing Partner]]),Table[[#This Row],[Programme Partner]]),"")</f>
        <v>IOM-ACF</v>
      </c>
    </row>
    <row r="2167" spans="1:28" ht="14.4" customHeight="1">
      <c r="A2167" s="183">
        <v>2391</v>
      </c>
      <c r="B2167" s="224" t="s">
        <v>5148</v>
      </c>
      <c r="C2167" s="225" t="s">
        <v>4993</v>
      </c>
      <c r="D2167" s="226" t="s">
        <v>8324</v>
      </c>
      <c r="E2167" s="215" t="s">
        <v>27</v>
      </c>
      <c r="F2167" s="224" t="s">
        <v>8012</v>
      </c>
      <c r="G2167" s="195" t="s">
        <v>8586</v>
      </c>
      <c r="H2167" s="224" t="str">
        <f>IFERROR(VLOOKUP(Table[[#This Row],[Activity Details of Assistance]],WHAT!E:F,2,FALSE),"")</f>
        <v># of door</v>
      </c>
      <c r="I2167" s="224"/>
      <c r="J2167">
        <v>195</v>
      </c>
      <c r="K2167" t="s">
        <v>8280</v>
      </c>
      <c r="L2167" s="219" t="s">
        <v>13</v>
      </c>
      <c r="M2167" t="s">
        <v>14</v>
      </c>
      <c r="N2167" t="s">
        <v>309</v>
      </c>
      <c r="O2167" t="s">
        <v>1606</v>
      </c>
      <c r="P2167" t="s">
        <v>20</v>
      </c>
      <c r="Q2167" s="236">
        <v>44712</v>
      </c>
      <c r="R2167" s="236">
        <v>44805</v>
      </c>
      <c r="S2167" t="s">
        <v>8452</v>
      </c>
      <c r="T2167" s="227"/>
      <c r="U2167" s="227"/>
      <c r="V2167" s="227"/>
      <c r="W2167" s="227"/>
      <c r="X2167"/>
      <c r="Y2167" t="s">
        <v>8562</v>
      </c>
      <c r="Z2167">
        <v>1813202400</v>
      </c>
      <c r="AA2167" t="s">
        <v>8285</v>
      </c>
      <c r="AB2167" s="233" t="str">
        <f>_xlfn.IFNA(IF(Table[[#This Row],[Programme Partner]]&lt;&gt;Table[[#This Row],[Implementing Partner]],CONCATENATE(Table[[#This Row],[Programme Partner]],"-",Table[[#This Row],[Implementing Partner]]),Table[[#This Row],[Programme Partner]]),"")</f>
        <v>IOM-ACF</v>
      </c>
    </row>
    <row r="2168" spans="1:28" ht="14.4" customHeight="1">
      <c r="A2168" s="183">
        <v>2392</v>
      </c>
      <c r="B2168" s="224" t="s">
        <v>5148</v>
      </c>
      <c r="C2168" s="225" t="s">
        <v>4993</v>
      </c>
      <c r="D2168" s="226" t="s">
        <v>8324</v>
      </c>
      <c r="E2168" s="215" t="s">
        <v>27</v>
      </c>
      <c r="F2168" s="224" t="s">
        <v>8012</v>
      </c>
      <c r="G2168" t="s">
        <v>8357</v>
      </c>
      <c r="H2168" s="224" t="str">
        <f>IFERROR(VLOOKUP(Table[[#This Row],[Activity Details of Assistance]],WHAT!E:F,2,FALSE),"")</f>
        <v># of door</v>
      </c>
      <c r="I2168" s="224"/>
      <c r="J2168">
        <v>365</v>
      </c>
      <c r="K2168" t="s">
        <v>8280</v>
      </c>
      <c r="L2168" s="219" t="s">
        <v>13</v>
      </c>
      <c r="M2168" t="s">
        <v>14</v>
      </c>
      <c r="N2168" t="s">
        <v>309</v>
      </c>
      <c r="O2168" t="s">
        <v>1606</v>
      </c>
      <c r="P2168" t="s">
        <v>20</v>
      </c>
      <c r="Q2168" s="236">
        <v>44712</v>
      </c>
      <c r="R2168" s="236">
        <v>44805</v>
      </c>
      <c r="S2168" t="s">
        <v>8452</v>
      </c>
      <c r="T2168" s="227"/>
      <c r="U2168" s="227"/>
      <c r="V2168" s="227"/>
      <c r="W2168" s="227"/>
      <c r="X2168"/>
      <c r="Y2168" t="s">
        <v>8562</v>
      </c>
      <c r="Z2168">
        <v>1813202400</v>
      </c>
      <c r="AA2168" t="s">
        <v>8285</v>
      </c>
      <c r="AB2168" s="233" t="str">
        <f>_xlfn.IFNA(IF(Table[[#This Row],[Programme Partner]]&lt;&gt;Table[[#This Row],[Implementing Partner]],CONCATENATE(Table[[#This Row],[Programme Partner]],"-",Table[[#This Row],[Implementing Partner]]),Table[[#This Row],[Programme Partner]]),"")</f>
        <v>IOM-ACF</v>
      </c>
    </row>
    <row r="2169" spans="1:28" ht="14.4" customHeight="1">
      <c r="A2169" s="183">
        <v>2393</v>
      </c>
      <c r="B2169" s="224" t="s">
        <v>5148</v>
      </c>
      <c r="C2169" s="225" t="s">
        <v>4993</v>
      </c>
      <c r="D2169" s="226" t="s">
        <v>8324</v>
      </c>
      <c r="E2169" s="215" t="s">
        <v>27</v>
      </c>
      <c r="F2169" s="224" t="s">
        <v>8013</v>
      </c>
      <c r="G2169" t="s">
        <v>8317</v>
      </c>
      <c r="H2169" s="224" t="str">
        <f>IFERROR(VLOOKUP(Table[[#This Row],[Activity Details of Assistance]],WHAT!E:F,2,FALSE),"")</f>
        <v># of estimated persons reached by mass-media campaign</v>
      </c>
      <c r="I2169" s="224"/>
      <c r="J2169">
        <v>24</v>
      </c>
      <c r="K2169" t="s">
        <v>8280</v>
      </c>
      <c r="L2169" s="219" t="s">
        <v>13</v>
      </c>
      <c r="M2169" t="s">
        <v>14</v>
      </c>
      <c r="N2169" t="s">
        <v>309</v>
      </c>
      <c r="O2169" t="s">
        <v>1606</v>
      </c>
      <c r="P2169" t="s">
        <v>20</v>
      </c>
      <c r="Q2169" s="236">
        <v>44712</v>
      </c>
      <c r="R2169" s="236">
        <v>44805</v>
      </c>
      <c r="S2169" t="s">
        <v>8452</v>
      </c>
      <c r="T2169" s="227"/>
      <c r="U2169" s="227"/>
      <c r="V2169" s="227"/>
      <c r="W2169" s="227"/>
      <c r="X2169"/>
      <c r="Y2169" t="s">
        <v>8562</v>
      </c>
      <c r="Z2169">
        <v>1813202400</v>
      </c>
      <c r="AA2169" t="s">
        <v>8285</v>
      </c>
      <c r="AB2169" s="233" t="str">
        <f>_xlfn.IFNA(IF(Table[[#This Row],[Programme Partner]]&lt;&gt;Table[[#This Row],[Implementing Partner]],CONCATENATE(Table[[#This Row],[Programme Partner]],"-",Table[[#This Row],[Implementing Partner]]),Table[[#This Row],[Programme Partner]]),"")</f>
        <v>IOM-ACF</v>
      </c>
    </row>
    <row r="2170" spans="1:28" ht="14.4" customHeight="1">
      <c r="A2170" s="183">
        <v>2394</v>
      </c>
      <c r="B2170" s="224" t="s">
        <v>5148</v>
      </c>
      <c r="C2170" s="225" t="s">
        <v>4993</v>
      </c>
      <c r="D2170" s="226" t="s">
        <v>8324</v>
      </c>
      <c r="E2170" s="215" t="s">
        <v>27</v>
      </c>
      <c r="F2170" s="224" t="s">
        <v>8013</v>
      </c>
      <c r="G2170" t="s">
        <v>8369</v>
      </c>
      <c r="H2170" s="224" t="str">
        <f>IFERROR(VLOOKUP(Table[[#This Row],[Activity Details of Assistance]],WHAT!E:F,2,FALSE),"")</f>
        <v># of female in reproductive age</v>
      </c>
      <c r="I2170" s="224"/>
      <c r="J2170">
        <v>5953</v>
      </c>
      <c r="K2170" t="s">
        <v>8280</v>
      </c>
      <c r="L2170" s="219" t="s">
        <v>13</v>
      </c>
      <c r="M2170" t="s">
        <v>14</v>
      </c>
      <c r="N2170" t="s">
        <v>309</v>
      </c>
      <c r="O2170" t="s">
        <v>1606</v>
      </c>
      <c r="P2170" t="s">
        <v>20</v>
      </c>
      <c r="Q2170" s="236">
        <v>44712</v>
      </c>
      <c r="R2170" s="236">
        <v>44805</v>
      </c>
      <c r="S2170" t="s">
        <v>8452</v>
      </c>
      <c r="T2170" s="227"/>
      <c r="U2170" s="227"/>
      <c r="V2170" s="227"/>
      <c r="W2170" s="227"/>
      <c r="X2170"/>
      <c r="Y2170" t="s">
        <v>8562</v>
      </c>
      <c r="Z2170">
        <v>1813202400</v>
      </c>
      <c r="AA2170" t="s">
        <v>8285</v>
      </c>
      <c r="AB2170" s="233" t="str">
        <f>_xlfn.IFNA(IF(Table[[#This Row],[Programme Partner]]&lt;&gt;Table[[#This Row],[Implementing Partner]],CONCATENATE(Table[[#This Row],[Programme Partner]],"-",Table[[#This Row],[Implementing Partner]]),Table[[#This Row],[Programme Partner]]),"")</f>
        <v>IOM-ACF</v>
      </c>
    </row>
    <row r="2171" spans="1:28" ht="14.4" customHeight="1">
      <c r="A2171" s="183">
        <v>2395</v>
      </c>
      <c r="B2171" s="224" t="s">
        <v>5148</v>
      </c>
      <c r="C2171" s="225" t="s">
        <v>4993</v>
      </c>
      <c r="D2171" s="226" t="s">
        <v>8324</v>
      </c>
      <c r="E2171" s="215" t="s">
        <v>27</v>
      </c>
      <c r="F2171" s="224" t="s">
        <v>8014</v>
      </c>
      <c r="G2171" t="s">
        <v>8361</v>
      </c>
      <c r="H2171" s="224" t="str">
        <f>IFERROR(VLOOKUP(Table[[#This Row],[Activity Details of Assistance]],WHAT!E:F,2,FALSE),"")</f>
        <v># of plant</v>
      </c>
      <c r="I2171" s="224"/>
      <c r="J2171">
        <v>2</v>
      </c>
      <c r="K2171" t="s">
        <v>8280</v>
      </c>
      <c r="L2171" s="219" t="s">
        <v>13</v>
      </c>
      <c r="M2171" t="s">
        <v>14</v>
      </c>
      <c r="N2171" t="s">
        <v>309</v>
      </c>
      <c r="O2171" t="s">
        <v>1606</v>
      </c>
      <c r="P2171" t="s">
        <v>20</v>
      </c>
      <c r="Q2171" s="236">
        <v>44712</v>
      </c>
      <c r="R2171" s="236">
        <v>44805</v>
      </c>
      <c r="S2171" t="s">
        <v>8452</v>
      </c>
      <c r="T2171" s="227"/>
      <c r="U2171" s="227"/>
      <c r="V2171" s="227"/>
      <c r="W2171" s="227"/>
      <c r="X2171"/>
      <c r="Y2171" t="s">
        <v>8562</v>
      </c>
      <c r="Z2171">
        <v>1813202400</v>
      </c>
      <c r="AA2171" t="s">
        <v>8285</v>
      </c>
      <c r="AB2171" s="233" t="str">
        <f>_xlfn.IFNA(IF(Table[[#This Row],[Programme Partner]]&lt;&gt;Table[[#This Row],[Implementing Partner]],CONCATENATE(Table[[#This Row],[Programme Partner]],"-",Table[[#This Row],[Implementing Partner]]),Table[[#This Row],[Programme Partner]]),"")</f>
        <v>IOM-ACF</v>
      </c>
    </row>
    <row r="2172" spans="1:28" ht="14.4" customHeight="1">
      <c r="A2172" s="183">
        <v>2396</v>
      </c>
      <c r="B2172" t="s">
        <v>5035</v>
      </c>
      <c r="C2172" s="225" t="s">
        <v>5087</v>
      </c>
      <c r="D2172" s="212" t="s">
        <v>8511</v>
      </c>
      <c r="E2172" s="215" t="s">
        <v>27</v>
      </c>
      <c r="F2172" s="224" t="s">
        <v>8011</v>
      </c>
      <c r="G2172" t="s">
        <v>8355</v>
      </c>
      <c r="H2172" s="224" t="str">
        <f>IFERROR(VLOOKUP(Table[[#This Row],[Activity Details of Assistance]],WHAT!E:F,2,FALSE),"")</f>
        <v># of water network</v>
      </c>
      <c r="I2172" s="224"/>
      <c r="J2172">
        <v>4</v>
      </c>
      <c r="K2172" t="s">
        <v>8280</v>
      </c>
      <c r="L2172" s="219" t="s">
        <v>13</v>
      </c>
      <c r="M2172" t="s">
        <v>14</v>
      </c>
      <c r="N2172" t="s">
        <v>309</v>
      </c>
      <c r="O2172" t="s">
        <v>1606</v>
      </c>
      <c r="P2172" t="s">
        <v>4662</v>
      </c>
      <c r="Q2172" s="236">
        <v>44712</v>
      </c>
      <c r="R2172" s="236">
        <v>44743</v>
      </c>
      <c r="S2172" t="s">
        <v>8452</v>
      </c>
      <c r="T2172" s="227"/>
      <c r="U2172" s="227"/>
      <c r="V2172" s="227"/>
      <c r="W2172" s="227"/>
      <c r="X2172"/>
      <c r="Y2172" t="s">
        <v>8467</v>
      </c>
      <c r="Z2172">
        <v>1714495950</v>
      </c>
      <c r="AA2172" t="s">
        <v>8468</v>
      </c>
      <c r="AB2172" s="233" t="str">
        <f>_xlfn.IFNA(IF(Table[[#This Row],[Programme Partner]]&lt;&gt;Table[[#This Row],[Implementing Partner]],CONCATENATE(Table[[#This Row],[Programme Partner]],"-",Table[[#This Row],[Implementing Partner]]),Table[[#This Row],[Programme Partner]]),"")</f>
        <v>CA-DSK</v>
      </c>
    </row>
    <row r="2173" spans="1:28" ht="14.4" customHeight="1">
      <c r="A2173" s="183">
        <v>2397</v>
      </c>
      <c r="B2173" t="s">
        <v>5035</v>
      </c>
      <c r="C2173" s="225" t="s">
        <v>5087</v>
      </c>
      <c r="D2173" s="212" t="s">
        <v>8511</v>
      </c>
      <c r="E2173" s="215" t="s">
        <v>27</v>
      </c>
      <c r="F2173" s="224" t="s">
        <v>8012</v>
      </c>
      <c r="G2173" s="195" t="s">
        <v>8585</v>
      </c>
      <c r="H2173" s="224" t="str">
        <f>IFERROR(VLOOKUP(Table[[#This Row],[Activity Details of Assistance]],WHAT!E:F,2,FALSE),"")</f>
        <v xml:space="preserve"># of door </v>
      </c>
      <c r="I2173" s="224"/>
      <c r="J2173">
        <v>10</v>
      </c>
      <c r="K2173" t="s">
        <v>8280</v>
      </c>
      <c r="L2173" s="219" t="s">
        <v>13</v>
      </c>
      <c r="M2173" t="s">
        <v>14</v>
      </c>
      <c r="N2173" t="s">
        <v>309</v>
      </c>
      <c r="O2173" t="s">
        <v>1606</v>
      </c>
      <c r="P2173" t="s">
        <v>4662</v>
      </c>
      <c r="Q2173" s="236">
        <v>44712</v>
      </c>
      <c r="R2173" s="236">
        <v>44743</v>
      </c>
      <c r="S2173" t="s">
        <v>8452</v>
      </c>
      <c r="T2173" s="227"/>
      <c r="U2173" s="227"/>
      <c r="V2173" s="227"/>
      <c r="W2173" s="227"/>
      <c r="X2173"/>
      <c r="Y2173" t="s">
        <v>8467</v>
      </c>
      <c r="Z2173">
        <v>1714495950</v>
      </c>
      <c r="AA2173" t="s">
        <v>8468</v>
      </c>
      <c r="AB2173" s="233" t="str">
        <f>_xlfn.IFNA(IF(Table[[#This Row],[Programme Partner]]&lt;&gt;Table[[#This Row],[Implementing Partner]],CONCATENATE(Table[[#This Row],[Programme Partner]],"-",Table[[#This Row],[Implementing Partner]]),Table[[#This Row],[Programme Partner]]),"")</f>
        <v>CA-DSK</v>
      </c>
    </row>
    <row r="2174" spans="1:28" ht="14.4" customHeight="1">
      <c r="A2174" s="183">
        <v>2398</v>
      </c>
      <c r="B2174" t="s">
        <v>5035</v>
      </c>
      <c r="C2174" s="225" t="s">
        <v>5087</v>
      </c>
      <c r="D2174" s="212" t="s">
        <v>8511</v>
      </c>
      <c r="E2174" s="215" t="s">
        <v>27</v>
      </c>
      <c r="F2174" s="224" t="s">
        <v>8012</v>
      </c>
      <c r="G2174" t="s">
        <v>8359</v>
      </c>
      <c r="H2174" s="224" t="str">
        <f>IFERROR(VLOOKUP(Table[[#This Row],[Activity Details of Assistance]],WHAT!E:F,2,FALSE),"")</f>
        <v># of FSM Site</v>
      </c>
      <c r="I2174" s="224"/>
      <c r="J2174">
        <v>4</v>
      </c>
      <c r="K2174" t="s">
        <v>8280</v>
      </c>
      <c r="L2174" s="219" t="s">
        <v>13</v>
      </c>
      <c r="M2174" t="s">
        <v>14</v>
      </c>
      <c r="N2174" t="s">
        <v>309</v>
      </c>
      <c r="O2174" t="s">
        <v>1606</v>
      </c>
      <c r="P2174" t="s">
        <v>4662</v>
      </c>
      <c r="Q2174" s="236">
        <v>44712</v>
      </c>
      <c r="R2174" s="236">
        <v>44743</v>
      </c>
      <c r="S2174" t="s">
        <v>8452</v>
      </c>
      <c r="T2174" s="227"/>
      <c r="U2174" s="227"/>
      <c r="V2174" s="227"/>
      <c r="W2174" s="227"/>
      <c r="X2174"/>
      <c r="Y2174" t="s">
        <v>8467</v>
      </c>
      <c r="Z2174">
        <v>1714495950</v>
      </c>
      <c r="AA2174" t="s">
        <v>8468</v>
      </c>
      <c r="AB2174" s="233" t="str">
        <f>_xlfn.IFNA(IF(Table[[#This Row],[Programme Partner]]&lt;&gt;Table[[#This Row],[Implementing Partner]],CONCATENATE(Table[[#This Row],[Programme Partner]],"-",Table[[#This Row],[Implementing Partner]]),Table[[#This Row],[Programme Partner]]),"")</f>
        <v>CA-DSK</v>
      </c>
    </row>
    <row r="2175" spans="1:28" ht="14.4" customHeight="1">
      <c r="A2175" s="183">
        <v>2399</v>
      </c>
      <c r="B2175" t="s">
        <v>5035</v>
      </c>
      <c r="C2175" s="225" t="s">
        <v>5087</v>
      </c>
      <c r="D2175" s="212" t="s">
        <v>8511</v>
      </c>
      <c r="E2175" s="215" t="s">
        <v>27</v>
      </c>
      <c r="F2175" s="224" t="s">
        <v>8012</v>
      </c>
      <c r="G2175" t="s">
        <v>8356</v>
      </c>
      <c r="H2175" s="224" t="str">
        <f>IFERROR(VLOOKUP(Table[[#This Row],[Activity Details of Assistance]],WHAT!E:F,2,FALSE),"")</f>
        <v># of FSM Site</v>
      </c>
      <c r="I2175" s="224"/>
      <c r="J2175">
        <v>4</v>
      </c>
      <c r="K2175" t="s">
        <v>8280</v>
      </c>
      <c r="L2175" s="219" t="s">
        <v>13</v>
      </c>
      <c r="M2175" t="s">
        <v>14</v>
      </c>
      <c r="N2175" t="s">
        <v>309</v>
      </c>
      <c r="O2175" t="s">
        <v>1606</v>
      </c>
      <c r="P2175" t="s">
        <v>4662</v>
      </c>
      <c r="Q2175" s="236">
        <v>44712</v>
      </c>
      <c r="R2175" s="236">
        <v>44743</v>
      </c>
      <c r="S2175" t="s">
        <v>8452</v>
      </c>
      <c r="T2175" s="227"/>
      <c r="U2175" s="227"/>
      <c r="V2175" s="227"/>
      <c r="W2175" s="227"/>
      <c r="X2175"/>
      <c r="Y2175" t="s">
        <v>8467</v>
      </c>
      <c r="Z2175">
        <v>1714495950</v>
      </c>
      <c r="AA2175" t="s">
        <v>8468</v>
      </c>
      <c r="AB2175" s="233" t="str">
        <f>_xlfn.IFNA(IF(Table[[#This Row],[Programme Partner]]&lt;&gt;Table[[#This Row],[Implementing Partner]],CONCATENATE(Table[[#This Row],[Programme Partner]],"-",Table[[#This Row],[Implementing Partner]]),Table[[#This Row],[Programme Partner]]),"")</f>
        <v>CA-DSK</v>
      </c>
    </row>
    <row r="2176" spans="1:28" ht="14.4" customHeight="1">
      <c r="A2176" s="183">
        <v>2400</v>
      </c>
      <c r="B2176" t="s">
        <v>5035</v>
      </c>
      <c r="C2176" s="225" t="s">
        <v>5087</v>
      </c>
      <c r="D2176" s="212" t="s">
        <v>8511</v>
      </c>
      <c r="E2176" s="215" t="s">
        <v>27</v>
      </c>
      <c r="F2176" s="224" t="s">
        <v>8012</v>
      </c>
      <c r="G2176" s="195" t="s">
        <v>8586</v>
      </c>
      <c r="H2176" s="224" t="str">
        <f>IFERROR(VLOOKUP(Table[[#This Row],[Activity Details of Assistance]],WHAT!E:F,2,FALSE),"")</f>
        <v># of door</v>
      </c>
      <c r="I2176" s="224"/>
      <c r="J2176">
        <v>10</v>
      </c>
      <c r="K2176" t="s">
        <v>8280</v>
      </c>
      <c r="L2176" s="219" t="s">
        <v>13</v>
      </c>
      <c r="M2176" t="s">
        <v>14</v>
      </c>
      <c r="N2176" t="s">
        <v>309</v>
      </c>
      <c r="O2176" t="s">
        <v>1606</v>
      </c>
      <c r="P2176" t="s">
        <v>4662</v>
      </c>
      <c r="Q2176" s="236">
        <v>44712</v>
      </c>
      <c r="R2176" s="236">
        <v>44743</v>
      </c>
      <c r="S2176" t="s">
        <v>8452</v>
      </c>
      <c r="T2176" s="227"/>
      <c r="U2176" s="227"/>
      <c r="V2176" s="227"/>
      <c r="W2176" s="227"/>
      <c r="X2176"/>
      <c r="Y2176" t="s">
        <v>8467</v>
      </c>
      <c r="Z2176">
        <v>1714495950</v>
      </c>
      <c r="AA2176" t="s">
        <v>8468</v>
      </c>
      <c r="AB2176" s="233" t="str">
        <f>_xlfn.IFNA(IF(Table[[#This Row],[Programme Partner]]&lt;&gt;Table[[#This Row],[Implementing Partner]],CONCATENATE(Table[[#This Row],[Programme Partner]],"-",Table[[#This Row],[Implementing Partner]]),Table[[#This Row],[Programme Partner]]),"")</f>
        <v>CA-DSK</v>
      </c>
    </row>
    <row r="2177" spans="1:28" ht="14.4" customHeight="1">
      <c r="A2177" s="183">
        <v>2401</v>
      </c>
      <c r="B2177" t="s">
        <v>5035</v>
      </c>
      <c r="C2177" s="225" t="s">
        <v>5087</v>
      </c>
      <c r="D2177" s="212" t="s">
        <v>8511</v>
      </c>
      <c r="E2177" s="215" t="s">
        <v>27</v>
      </c>
      <c r="F2177" s="224" t="s">
        <v>8012</v>
      </c>
      <c r="G2177" t="s">
        <v>8357</v>
      </c>
      <c r="H2177" s="224" t="str">
        <f>IFERROR(VLOOKUP(Table[[#This Row],[Activity Details of Assistance]],WHAT!E:F,2,FALSE),"")</f>
        <v># of door</v>
      </c>
      <c r="I2177" s="224"/>
      <c r="J2177">
        <v>141</v>
      </c>
      <c r="K2177" t="s">
        <v>8280</v>
      </c>
      <c r="L2177" s="219" t="s">
        <v>13</v>
      </c>
      <c r="M2177" t="s">
        <v>14</v>
      </c>
      <c r="N2177" t="s">
        <v>309</v>
      </c>
      <c r="O2177" t="s">
        <v>1606</v>
      </c>
      <c r="P2177" t="s">
        <v>4662</v>
      </c>
      <c r="Q2177" s="236">
        <v>44712</v>
      </c>
      <c r="R2177" s="236">
        <v>44743</v>
      </c>
      <c r="S2177" t="s">
        <v>8452</v>
      </c>
      <c r="T2177" s="227"/>
      <c r="U2177" s="227"/>
      <c r="V2177" s="227"/>
      <c r="W2177" s="227"/>
      <c r="X2177"/>
      <c r="Y2177" t="s">
        <v>8467</v>
      </c>
      <c r="Z2177">
        <v>1714495950</v>
      </c>
      <c r="AA2177" t="s">
        <v>8468</v>
      </c>
      <c r="AB2177" s="233" t="str">
        <f>_xlfn.IFNA(IF(Table[[#This Row],[Programme Partner]]&lt;&gt;Table[[#This Row],[Implementing Partner]],CONCATENATE(Table[[#This Row],[Programme Partner]],"-",Table[[#This Row],[Implementing Partner]]),Table[[#This Row],[Programme Partner]]),"")</f>
        <v>CA-DSK</v>
      </c>
    </row>
    <row r="2178" spans="1:28" ht="14.4" customHeight="1">
      <c r="A2178" s="183">
        <v>2402</v>
      </c>
      <c r="B2178" t="s">
        <v>5035</v>
      </c>
      <c r="C2178" s="225" t="s">
        <v>5087</v>
      </c>
      <c r="D2178" s="212" t="s">
        <v>8511</v>
      </c>
      <c r="E2178" s="215" t="s">
        <v>27</v>
      </c>
      <c r="F2178" s="224" t="s">
        <v>8013</v>
      </c>
      <c r="G2178" t="s">
        <v>8314</v>
      </c>
      <c r="H2178" s="224" t="str">
        <f>IFERROR(VLOOKUP(Table[[#This Row],[Activity Details of Assistance]],WHAT!E:F,2,FALSE),"")</f>
        <v># of HP sessions at HH level</v>
      </c>
      <c r="I2178" s="224"/>
      <c r="J2178">
        <v>11</v>
      </c>
      <c r="K2178" t="s">
        <v>8280</v>
      </c>
      <c r="L2178" s="219" t="s">
        <v>13</v>
      </c>
      <c r="M2178" t="s">
        <v>14</v>
      </c>
      <c r="N2178" t="s">
        <v>309</v>
      </c>
      <c r="O2178" t="s">
        <v>1606</v>
      </c>
      <c r="P2178" t="s">
        <v>4662</v>
      </c>
      <c r="Q2178" s="236">
        <v>44712</v>
      </c>
      <c r="R2178" s="236">
        <v>44743</v>
      </c>
      <c r="S2178" t="s">
        <v>8452</v>
      </c>
      <c r="T2178" s="227"/>
      <c r="U2178" s="227"/>
      <c r="V2178" s="227"/>
      <c r="W2178" s="227"/>
      <c r="X2178"/>
      <c r="Y2178" t="s">
        <v>8467</v>
      </c>
      <c r="Z2178">
        <v>1714495950</v>
      </c>
      <c r="AA2178" t="s">
        <v>8468</v>
      </c>
      <c r="AB2178" s="233" t="str">
        <f>_xlfn.IFNA(IF(Table[[#This Row],[Programme Partner]]&lt;&gt;Table[[#This Row],[Implementing Partner]],CONCATENATE(Table[[#This Row],[Programme Partner]],"-",Table[[#This Row],[Implementing Partner]]),Table[[#This Row],[Programme Partner]]),"")</f>
        <v>CA-DSK</v>
      </c>
    </row>
    <row r="2179" spans="1:28" ht="14.4" customHeight="1">
      <c r="A2179" s="183">
        <v>2403</v>
      </c>
      <c r="B2179" t="s">
        <v>5035</v>
      </c>
      <c r="C2179" s="225" t="s">
        <v>5087</v>
      </c>
      <c r="D2179" s="212" t="s">
        <v>8511</v>
      </c>
      <c r="E2179" s="215" t="s">
        <v>27</v>
      </c>
      <c r="F2179" s="224" t="s">
        <v>8014</v>
      </c>
      <c r="G2179" t="s">
        <v>8361</v>
      </c>
      <c r="H2179" s="224" t="str">
        <f>IFERROR(VLOOKUP(Table[[#This Row],[Activity Details of Assistance]],WHAT!E:F,2,FALSE),"")</f>
        <v># of plant</v>
      </c>
      <c r="I2179" s="224"/>
      <c r="J2179">
        <v>1</v>
      </c>
      <c r="K2179" t="s">
        <v>8280</v>
      </c>
      <c r="L2179" s="219" t="s">
        <v>13</v>
      </c>
      <c r="M2179" t="s">
        <v>14</v>
      </c>
      <c r="N2179" t="s">
        <v>309</v>
      </c>
      <c r="O2179" t="s">
        <v>1606</v>
      </c>
      <c r="P2179" t="s">
        <v>4662</v>
      </c>
      <c r="Q2179" s="236">
        <v>44712</v>
      </c>
      <c r="R2179" s="236">
        <v>44743</v>
      </c>
      <c r="S2179" t="s">
        <v>8452</v>
      </c>
      <c r="T2179" s="227"/>
      <c r="U2179" s="227"/>
      <c r="V2179" s="227"/>
      <c r="W2179" s="227"/>
      <c r="X2179"/>
      <c r="Y2179" t="s">
        <v>8467</v>
      </c>
      <c r="Z2179">
        <v>1714495950</v>
      </c>
      <c r="AA2179" t="s">
        <v>8468</v>
      </c>
      <c r="AB2179" s="233" t="str">
        <f>_xlfn.IFNA(IF(Table[[#This Row],[Programme Partner]]&lt;&gt;Table[[#This Row],[Implementing Partner]],CONCATENATE(Table[[#This Row],[Programme Partner]],"-",Table[[#This Row],[Implementing Partner]]),Table[[#This Row],[Programme Partner]]),"")</f>
        <v>CA-DSK</v>
      </c>
    </row>
    <row r="2180" spans="1:28" ht="14.4" customHeight="1">
      <c r="A2180" s="183">
        <v>2404</v>
      </c>
      <c r="B2180" s="224" t="s">
        <v>5148</v>
      </c>
      <c r="C2180" s="225" t="s">
        <v>5087</v>
      </c>
      <c r="D2180" s="226" t="s">
        <v>5148</v>
      </c>
      <c r="E2180" s="215" t="s">
        <v>27</v>
      </c>
      <c r="F2180" s="224" t="s">
        <v>8011</v>
      </c>
      <c r="G2180" t="s">
        <v>8017</v>
      </c>
      <c r="H2180" s="224" t="str">
        <f>IFERROR(VLOOKUP(Table[[#This Row],[Activity Details of Assistance]],WHAT!E:F,2,FALSE),"")</f>
        <v># cubic meters / day</v>
      </c>
      <c r="I2180" s="224"/>
      <c r="J2180">
        <v>34</v>
      </c>
      <c r="K2180" t="s">
        <v>8280</v>
      </c>
      <c r="L2180" s="219" t="s">
        <v>13</v>
      </c>
      <c r="M2180" t="s">
        <v>14</v>
      </c>
      <c r="N2180" t="s">
        <v>307</v>
      </c>
      <c r="O2180" t="s">
        <v>1599</v>
      </c>
      <c r="P2180" t="s">
        <v>4717</v>
      </c>
      <c r="Q2180" s="236">
        <v>44712</v>
      </c>
      <c r="R2180" s="236">
        <v>44927</v>
      </c>
      <c r="S2180" t="s">
        <v>8452</v>
      </c>
      <c r="T2180" s="227"/>
      <c r="U2180" s="227"/>
      <c r="V2180" s="227"/>
      <c r="W2180" s="227"/>
      <c r="X2180"/>
      <c r="Y2180" t="s">
        <v>8563</v>
      </c>
      <c r="Z2180">
        <v>1718880175</v>
      </c>
      <c r="AA2180" t="s">
        <v>8559</v>
      </c>
      <c r="AB2180" s="233" t="str">
        <f>_xlfn.IFNA(IF(Table[[#This Row],[Programme Partner]]&lt;&gt;Table[[#This Row],[Implementing Partner]],CONCATENATE(Table[[#This Row],[Programme Partner]],"-",Table[[#This Row],[Implementing Partner]]),Table[[#This Row],[Programme Partner]]),"")</f>
        <v>IOM-DSK</v>
      </c>
    </row>
    <row r="2181" spans="1:28" ht="14.4" customHeight="1">
      <c r="A2181" s="183">
        <v>2405</v>
      </c>
      <c r="B2181" s="224" t="s">
        <v>5148</v>
      </c>
      <c r="C2181" s="225" t="s">
        <v>5087</v>
      </c>
      <c r="D2181" s="226" t="s">
        <v>5148</v>
      </c>
      <c r="E2181" s="215" t="s">
        <v>27</v>
      </c>
      <c r="F2181" s="224" t="s">
        <v>8011</v>
      </c>
      <c r="G2181" t="s">
        <v>8355</v>
      </c>
      <c r="H2181" s="224" t="str">
        <f>IFERROR(VLOOKUP(Table[[#This Row],[Activity Details of Assistance]],WHAT!E:F,2,FALSE),"")</f>
        <v># of water network</v>
      </c>
      <c r="I2181" s="224"/>
      <c r="J2181">
        <v>1</v>
      </c>
      <c r="K2181" t="s">
        <v>8280</v>
      </c>
      <c r="L2181" s="219" t="s">
        <v>13</v>
      </c>
      <c r="M2181" t="s">
        <v>14</v>
      </c>
      <c r="N2181" t="s">
        <v>307</v>
      </c>
      <c r="O2181" t="s">
        <v>1599</v>
      </c>
      <c r="P2181" t="s">
        <v>4717</v>
      </c>
      <c r="Q2181" s="236">
        <v>44712</v>
      </c>
      <c r="R2181" s="236">
        <v>44927</v>
      </c>
      <c r="S2181" t="s">
        <v>8452</v>
      </c>
      <c r="T2181" s="227"/>
      <c r="U2181" s="227"/>
      <c r="V2181" s="227"/>
      <c r="W2181" s="227"/>
      <c r="X2181"/>
      <c r="Y2181" t="s">
        <v>8563</v>
      </c>
      <c r="Z2181">
        <v>1718880175</v>
      </c>
      <c r="AA2181" t="s">
        <v>8559</v>
      </c>
      <c r="AB2181" s="233" t="str">
        <f>_xlfn.IFNA(IF(Table[[#This Row],[Programme Partner]]&lt;&gt;Table[[#This Row],[Implementing Partner]],CONCATENATE(Table[[#This Row],[Programme Partner]],"-",Table[[#This Row],[Implementing Partner]]),Table[[#This Row],[Programme Partner]]),"")</f>
        <v>IOM-DSK</v>
      </c>
    </row>
    <row r="2182" spans="1:28" ht="14.4" customHeight="1">
      <c r="A2182" s="183">
        <v>2406</v>
      </c>
      <c r="B2182" s="224" t="s">
        <v>5148</v>
      </c>
      <c r="C2182" s="225" t="s">
        <v>5087</v>
      </c>
      <c r="D2182" s="226" t="s">
        <v>5148</v>
      </c>
      <c r="E2182" s="215" t="s">
        <v>27</v>
      </c>
      <c r="F2182" s="224" t="s">
        <v>8012</v>
      </c>
      <c r="G2182" s="195" t="s">
        <v>8585</v>
      </c>
      <c r="H2182" s="224" t="str">
        <f>IFERROR(VLOOKUP(Table[[#This Row],[Activity Details of Assistance]],WHAT!E:F,2,FALSE),"")</f>
        <v xml:space="preserve"># of door </v>
      </c>
      <c r="I2182" s="224"/>
      <c r="J2182">
        <v>4</v>
      </c>
      <c r="K2182" t="s">
        <v>8280</v>
      </c>
      <c r="L2182" s="219" t="s">
        <v>13</v>
      </c>
      <c r="M2182" t="s">
        <v>14</v>
      </c>
      <c r="N2182" t="s">
        <v>307</v>
      </c>
      <c r="O2182" t="s">
        <v>1599</v>
      </c>
      <c r="P2182" t="s">
        <v>4717</v>
      </c>
      <c r="Q2182" s="236">
        <v>44712</v>
      </c>
      <c r="R2182" s="236">
        <v>44927</v>
      </c>
      <c r="S2182" t="s">
        <v>8452</v>
      </c>
      <c r="T2182" s="227"/>
      <c r="U2182" s="227"/>
      <c r="V2182" s="227"/>
      <c r="W2182" s="227"/>
      <c r="X2182"/>
      <c r="Y2182" t="s">
        <v>8563</v>
      </c>
      <c r="Z2182">
        <v>1718880175</v>
      </c>
      <c r="AA2182" t="s">
        <v>8559</v>
      </c>
      <c r="AB2182" s="233" t="str">
        <f>_xlfn.IFNA(IF(Table[[#This Row],[Programme Partner]]&lt;&gt;Table[[#This Row],[Implementing Partner]],CONCATENATE(Table[[#This Row],[Programme Partner]],"-",Table[[#This Row],[Implementing Partner]]),Table[[#This Row],[Programme Partner]]),"")</f>
        <v>IOM-DSK</v>
      </c>
    </row>
    <row r="2183" spans="1:28" ht="14.4" customHeight="1">
      <c r="A2183" s="183">
        <v>2407</v>
      </c>
      <c r="B2183" s="224" t="s">
        <v>5148</v>
      </c>
      <c r="C2183" s="225" t="s">
        <v>5087</v>
      </c>
      <c r="D2183" s="226" t="s">
        <v>5148</v>
      </c>
      <c r="E2183" s="215" t="s">
        <v>27</v>
      </c>
      <c r="F2183" s="224" t="s">
        <v>8012</v>
      </c>
      <c r="G2183" s="195" t="s">
        <v>8586</v>
      </c>
      <c r="H2183" s="224" t="str">
        <f>IFERROR(VLOOKUP(Table[[#This Row],[Activity Details of Assistance]],WHAT!E:F,2,FALSE),"")</f>
        <v># of door</v>
      </c>
      <c r="I2183" s="224"/>
      <c r="J2183">
        <v>23</v>
      </c>
      <c r="K2183" t="s">
        <v>8280</v>
      </c>
      <c r="L2183" s="219" t="s">
        <v>13</v>
      </c>
      <c r="M2183" t="s">
        <v>14</v>
      </c>
      <c r="N2183" t="s">
        <v>307</v>
      </c>
      <c r="O2183" t="s">
        <v>1599</v>
      </c>
      <c r="P2183" t="s">
        <v>4717</v>
      </c>
      <c r="Q2183" s="236">
        <v>44712</v>
      </c>
      <c r="R2183" s="236">
        <v>44927</v>
      </c>
      <c r="S2183" t="s">
        <v>8452</v>
      </c>
      <c r="T2183" s="227"/>
      <c r="U2183" s="227"/>
      <c r="V2183" s="227"/>
      <c r="W2183" s="227"/>
      <c r="X2183"/>
      <c r="Y2183" t="s">
        <v>8563</v>
      </c>
      <c r="Z2183">
        <v>1718880175</v>
      </c>
      <c r="AA2183" t="s">
        <v>8559</v>
      </c>
      <c r="AB2183" s="233" t="str">
        <f>_xlfn.IFNA(IF(Table[[#This Row],[Programme Partner]]&lt;&gt;Table[[#This Row],[Implementing Partner]],CONCATENATE(Table[[#This Row],[Programme Partner]],"-",Table[[#This Row],[Implementing Partner]]),Table[[#This Row],[Programme Partner]]),"")</f>
        <v>IOM-DSK</v>
      </c>
    </row>
    <row r="2184" spans="1:28" ht="14.4" customHeight="1">
      <c r="A2184" s="183">
        <v>2408</v>
      </c>
      <c r="B2184" s="224" t="s">
        <v>5148</v>
      </c>
      <c r="C2184" s="225" t="s">
        <v>5087</v>
      </c>
      <c r="D2184" s="226" t="s">
        <v>5148</v>
      </c>
      <c r="E2184" s="215" t="s">
        <v>27</v>
      </c>
      <c r="F2184" s="224" t="s">
        <v>8012</v>
      </c>
      <c r="G2184" t="s">
        <v>8357</v>
      </c>
      <c r="H2184" s="224" t="str">
        <f>IFERROR(VLOOKUP(Table[[#This Row],[Activity Details of Assistance]],WHAT!E:F,2,FALSE),"")</f>
        <v># of door</v>
      </c>
      <c r="I2184" s="224"/>
      <c r="J2184">
        <v>187</v>
      </c>
      <c r="K2184" t="s">
        <v>8280</v>
      </c>
      <c r="L2184" s="219" t="s">
        <v>13</v>
      </c>
      <c r="M2184" t="s">
        <v>14</v>
      </c>
      <c r="N2184" t="s">
        <v>307</v>
      </c>
      <c r="O2184" t="s">
        <v>1599</v>
      </c>
      <c r="P2184" t="s">
        <v>4717</v>
      </c>
      <c r="Q2184" s="236">
        <v>44712</v>
      </c>
      <c r="R2184" s="236">
        <v>44927</v>
      </c>
      <c r="S2184" t="s">
        <v>8452</v>
      </c>
      <c r="T2184" s="227"/>
      <c r="U2184" s="227"/>
      <c r="V2184" s="227"/>
      <c r="W2184" s="227"/>
      <c r="X2184"/>
      <c r="Y2184" t="s">
        <v>8563</v>
      </c>
      <c r="Z2184">
        <v>1718880175</v>
      </c>
      <c r="AA2184" t="s">
        <v>8559</v>
      </c>
      <c r="AB2184" s="233" t="str">
        <f>_xlfn.IFNA(IF(Table[[#This Row],[Programme Partner]]&lt;&gt;Table[[#This Row],[Implementing Partner]],CONCATENATE(Table[[#This Row],[Programme Partner]],"-",Table[[#This Row],[Implementing Partner]]),Table[[#This Row],[Programme Partner]]),"")</f>
        <v>IOM-DSK</v>
      </c>
    </row>
    <row r="2185" spans="1:28" ht="14.4" customHeight="1">
      <c r="A2185" s="183">
        <v>2409</v>
      </c>
      <c r="B2185" s="224" t="s">
        <v>5148</v>
      </c>
      <c r="C2185" s="225" t="s">
        <v>5087</v>
      </c>
      <c r="D2185" s="226" t="s">
        <v>5148</v>
      </c>
      <c r="E2185" s="215" t="s">
        <v>27</v>
      </c>
      <c r="F2185" s="224" t="s">
        <v>8013</v>
      </c>
      <c r="G2185" t="s">
        <v>8314</v>
      </c>
      <c r="H2185" s="224" t="str">
        <f>IFERROR(VLOOKUP(Table[[#This Row],[Activity Details of Assistance]],WHAT!E:F,2,FALSE),"")</f>
        <v># of HP sessions at HH level</v>
      </c>
      <c r="I2185" s="224"/>
      <c r="J2185">
        <v>779</v>
      </c>
      <c r="K2185" t="s">
        <v>8280</v>
      </c>
      <c r="L2185" s="219" t="s">
        <v>13</v>
      </c>
      <c r="M2185" t="s">
        <v>14</v>
      </c>
      <c r="N2185" t="s">
        <v>307</v>
      </c>
      <c r="O2185" t="s">
        <v>1599</v>
      </c>
      <c r="P2185" t="s">
        <v>4717</v>
      </c>
      <c r="Q2185" s="236">
        <v>44712</v>
      </c>
      <c r="R2185" s="236">
        <v>44927</v>
      </c>
      <c r="S2185" t="s">
        <v>8452</v>
      </c>
      <c r="T2185" s="227"/>
      <c r="U2185" s="227"/>
      <c r="V2185" s="227"/>
      <c r="W2185" s="227"/>
      <c r="X2185"/>
      <c r="Y2185" t="s">
        <v>8563</v>
      </c>
      <c r="Z2185">
        <v>1718880175</v>
      </c>
      <c r="AA2185" t="s">
        <v>8559</v>
      </c>
      <c r="AB2185" s="233" t="str">
        <f>_xlfn.IFNA(IF(Table[[#This Row],[Programme Partner]]&lt;&gt;Table[[#This Row],[Implementing Partner]],CONCATENATE(Table[[#This Row],[Programme Partner]],"-",Table[[#This Row],[Implementing Partner]]),Table[[#This Row],[Programme Partner]]),"")</f>
        <v>IOM-DSK</v>
      </c>
    </row>
    <row r="2186" spans="1:28" ht="14.4" customHeight="1">
      <c r="A2186" s="183">
        <v>2410</v>
      </c>
      <c r="B2186" s="224" t="s">
        <v>5148</v>
      </c>
      <c r="C2186" s="225" t="s">
        <v>5087</v>
      </c>
      <c r="D2186" s="226" t="s">
        <v>5148</v>
      </c>
      <c r="E2186" s="215" t="s">
        <v>27</v>
      </c>
      <c r="F2186" s="224" t="s">
        <v>8013</v>
      </c>
      <c r="G2186" t="s">
        <v>8317</v>
      </c>
      <c r="H2186" s="224" t="str">
        <f>IFERROR(VLOOKUP(Table[[#This Row],[Activity Details of Assistance]],WHAT!E:F,2,FALSE),"")</f>
        <v># of estimated persons reached by mass-media campaign</v>
      </c>
      <c r="I2186" s="224"/>
      <c r="J2186">
        <v>22</v>
      </c>
      <c r="K2186" t="s">
        <v>8280</v>
      </c>
      <c r="L2186" s="219" t="s">
        <v>13</v>
      </c>
      <c r="M2186" t="s">
        <v>14</v>
      </c>
      <c r="N2186" t="s">
        <v>307</v>
      </c>
      <c r="O2186" t="s">
        <v>1599</v>
      </c>
      <c r="P2186" t="s">
        <v>4717</v>
      </c>
      <c r="Q2186" s="236">
        <v>44712</v>
      </c>
      <c r="R2186" s="236">
        <v>44927</v>
      </c>
      <c r="S2186" t="s">
        <v>8452</v>
      </c>
      <c r="T2186" s="227"/>
      <c r="U2186" s="227"/>
      <c r="V2186" s="227"/>
      <c r="W2186" s="227"/>
      <c r="X2186"/>
      <c r="Y2186" t="s">
        <v>8563</v>
      </c>
      <c r="Z2186">
        <v>1718880175</v>
      </c>
      <c r="AA2186" t="s">
        <v>8559</v>
      </c>
      <c r="AB2186" s="233" t="str">
        <f>_xlfn.IFNA(IF(Table[[#This Row],[Programme Partner]]&lt;&gt;Table[[#This Row],[Implementing Partner]],CONCATENATE(Table[[#This Row],[Programme Partner]],"-",Table[[#This Row],[Implementing Partner]]),Table[[#This Row],[Programme Partner]]),"")</f>
        <v>IOM-DSK</v>
      </c>
    </row>
    <row r="2187" spans="1:28" ht="14.4" customHeight="1">
      <c r="A2187" s="183">
        <v>2411</v>
      </c>
      <c r="B2187" s="224" t="s">
        <v>5148</v>
      </c>
      <c r="C2187" s="225" t="s">
        <v>5087</v>
      </c>
      <c r="D2187" s="226" t="s">
        <v>5148</v>
      </c>
      <c r="E2187" s="215" t="s">
        <v>27</v>
      </c>
      <c r="F2187" s="224" t="s">
        <v>8014</v>
      </c>
      <c r="G2187" t="s">
        <v>8358</v>
      </c>
      <c r="H2187" s="224" t="str">
        <f>IFERROR(VLOOKUP(Table[[#This Row],[Activity Details of Assistance]],WHAT!E:F,2,FALSE),"")</f>
        <v># of campaign per camp </v>
      </c>
      <c r="I2187" s="224"/>
      <c r="J2187">
        <v>22</v>
      </c>
      <c r="K2187" t="s">
        <v>8280</v>
      </c>
      <c r="L2187" s="219" t="s">
        <v>13</v>
      </c>
      <c r="M2187" t="s">
        <v>14</v>
      </c>
      <c r="N2187" t="s">
        <v>307</v>
      </c>
      <c r="O2187" t="s">
        <v>1599</v>
      </c>
      <c r="P2187" t="s">
        <v>4717</v>
      </c>
      <c r="Q2187" s="236">
        <v>44712</v>
      </c>
      <c r="R2187" s="236">
        <v>44927</v>
      </c>
      <c r="S2187" t="s">
        <v>8452</v>
      </c>
      <c r="T2187" s="227"/>
      <c r="U2187" s="227"/>
      <c r="V2187" s="227"/>
      <c r="W2187" s="227"/>
      <c r="X2187"/>
      <c r="Y2187" t="s">
        <v>8563</v>
      </c>
      <c r="Z2187">
        <v>1718880175</v>
      </c>
      <c r="AA2187" t="s">
        <v>8559</v>
      </c>
      <c r="AB2187" s="233" t="str">
        <f>_xlfn.IFNA(IF(Table[[#This Row],[Programme Partner]]&lt;&gt;Table[[#This Row],[Implementing Partner]],CONCATENATE(Table[[#This Row],[Programme Partner]],"-",Table[[#This Row],[Implementing Partner]]),Table[[#This Row],[Programme Partner]]),"")</f>
        <v>IOM-DSK</v>
      </c>
    </row>
    <row r="2188" spans="1:28" ht="14.4" customHeight="1">
      <c r="A2188" s="183">
        <v>2412</v>
      </c>
      <c r="B2188" s="224" t="s">
        <v>5148</v>
      </c>
      <c r="C2188" s="225" t="s">
        <v>5087</v>
      </c>
      <c r="D2188" s="226" t="s">
        <v>5148</v>
      </c>
      <c r="E2188" s="215" t="s">
        <v>27</v>
      </c>
      <c r="F2188" s="224" t="s">
        <v>8014</v>
      </c>
      <c r="G2188" t="s">
        <v>8361</v>
      </c>
      <c r="H2188" s="224" t="str">
        <f>IFERROR(VLOOKUP(Table[[#This Row],[Activity Details of Assistance]],WHAT!E:F,2,FALSE),"")</f>
        <v># of plant</v>
      </c>
      <c r="I2188" s="224"/>
      <c r="J2188">
        <v>1</v>
      </c>
      <c r="K2188" t="s">
        <v>8280</v>
      </c>
      <c r="L2188" s="219" t="s">
        <v>13</v>
      </c>
      <c r="M2188" t="s">
        <v>14</v>
      </c>
      <c r="N2188" t="s">
        <v>307</v>
      </c>
      <c r="O2188" t="s">
        <v>1599</v>
      </c>
      <c r="P2188" t="s">
        <v>4717</v>
      </c>
      <c r="Q2188" s="236">
        <v>44712</v>
      </c>
      <c r="R2188" s="236">
        <v>44927</v>
      </c>
      <c r="S2188" t="s">
        <v>8452</v>
      </c>
      <c r="T2188" s="227"/>
      <c r="U2188" s="227"/>
      <c r="V2188" s="227"/>
      <c r="W2188" s="227"/>
      <c r="X2188"/>
      <c r="Y2188" t="s">
        <v>8563</v>
      </c>
      <c r="Z2188">
        <v>1718880175</v>
      </c>
      <c r="AA2188" t="s">
        <v>8559</v>
      </c>
      <c r="AB2188" s="233" t="str">
        <f>_xlfn.IFNA(IF(Table[[#This Row],[Programme Partner]]&lt;&gt;Table[[#This Row],[Implementing Partner]],CONCATENATE(Table[[#This Row],[Programme Partner]],"-",Table[[#This Row],[Implementing Partner]]),Table[[#This Row],[Programme Partner]]),"")</f>
        <v>IOM-DSK</v>
      </c>
    </row>
    <row r="2189" spans="1:28" ht="14.4" customHeight="1">
      <c r="A2189" s="183">
        <v>2413</v>
      </c>
      <c r="B2189" s="224" t="s">
        <v>5148</v>
      </c>
      <c r="C2189" s="225" t="s">
        <v>5087</v>
      </c>
      <c r="D2189" s="226" t="s">
        <v>5148</v>
      </c>
      <c r="E2189" s="215" t="s">
        <v>27</v>
      </c>
      <c r="F2189" s="224" t="s">
        <v>8011</v>
      </c>
      <c r="G2189" t="s">
        <v>8017</v>
      </c>
      <c r="H2189" s="224" t="str">
        <f>IFERROR(VLOOKUP(Table[[#This Row],[Activity Details of Assistance]],WHAT!E:F,2,FALSE),"")</f>
        <v># cubic meters / day</v>
      </c>
      <c r="I2189" s="224"/>
      <c r="J2189">
        <v>35</v>
      </c>
      <c r="K2189" t="s">
        <v>8280</v>
      </c>
      <c r="L2189" s="219" t="s">
        <v>13</v>
      </c>
      <c r="M2189" t="s">
        <v>14</v>
      </c>
      <c r="N2189" t="s">
        <v>307</v>
      </c>
      <c r="O2189" t="s">
        <v>1599</v>
      </c>
      <c r="P2189" t="s">
        <v>4720</v>
      </c>
      <c r="Q2189" s="236">
        <v>44712</v>
      </c>
      <c r="R2189" s="236">
        <v>44927</v>
      </c>
      <c r="S2189" t="s">
        <v>8452</v>
      </c>
      <c r="T2189" s="227"/>
      <c r="U2189" s="227"/>
      <c r="V2189" s="227"/>
      <c r="W2189" s="227"/>
      <c r="X2189"/>
      <c r="Y2189" t="s">
        <v>8563</v>
      </c>
      <c r="Z2189">
        <v>171888175</v>
      </c>
      <c r="AA2189" t="s">
        <v>8559</v>
      </c>
      <c r="AB2189" s="233" t="str">
        <f>_xlfn.IFNA(IF(Table[[#This Row],[Programme Partner]]&lt;&gt;Table[[#This Row],[Implementing Partner]],CONCATENATE(Table[[#This Row],[Programme Partner]],"-",Table[[#This Row],[Implementing Partner]]),Table[[#This Row],[Programme Partner]]),"")</f>
        <v>IOM-DSK</v>
      </c>
    </row>
    <row r="2190" spans="1:28" ht="14.4" customHeight="1">
      <c r="A2190" s="183">
        <v>2414</v>
      </c>
      <c r="B2190" s="224" t="s">
        <v>5148</v>
      </c>
      <c r="C2190" s="225" t="s">
        <v>5087</v>
      </c>
      <c r="D2190" s="226" t="s">
        <v>5148</v>
      </c>
      <c r="E2190" s="215" t="s">
        <v>27</v>
      </c>
      <c r="F2190" s="224" t="s">
        <v>8012</v>
      </c>
      <c r="G2190" s="195" t="s">
        <v>8585</v>
      </c>
      <c r="H2190" s="224" t="str">
        <f>IFERROR(VLOOKUP(Table[[#This Row],[Activity Details of Assistance]],WHAT!E:F,2,FALSE),"")</f>
        <v xml:space="preserve"># of door </v>
      </c>
      <c r="I2190" s="224"/>
      <c r="J2190">
        <v>1</v>
      </c>
      <c r="K2190" t="s">
        <v>8280</v>
      </c>
      <c r="L2190" s="219" t="s">
        <v>13</v>
      </c>
      <c r="M2190" t="s">
        <v>14</v>
      </c>
      <c r="N2190" t="s">
        <v>307</v>
      </c>
      <c r="O2190" t="s">
        <v>1599</v>
      </c>
      <c r="P2190" t="s">
        <v>4720</v>
      </c>
      <c r="Q2190" s="236">
        <v>44712</v>
      </c>
      <c r="R2190" s="236">
        <v>44927</v>
      </c>
      <c r="S2190" t="s">
        <v>8452</v>
      </c>
      <c r="T2190" s="227"/>
      <c r="U2190" s="227"/>
      <c r="V2190" s="227"/>
      <c r="W2190" s="227"/>
      <c r="X2190"/>
      <c r="Y2190" t="s">
        <v>8563</v>
      </c>
      <c r="Z2190">
        <v>171888175</v>
      </c>
      <c r="AA2190" t="s">
        <v>8559</v>
      </c>
      <c r="AB2190" s="233" t="str">
        <f>_xlfn.IFNA(IF(Table[[#This Row],[Programme Partner]]&lt;&gt;Table[[#This Row],[Implementing Partner]],CONCATENATE(Table[[#This Row],[Programme Partner]],"-",Table[[#This Row],[Implementing Partner]]),Table[[#This Row],[Programme Partner]]),"")</f>
        <v>IOM-DSK</v>
      </c>
    </row>
    <row r="2191" spans="1:28" ht="14.4" customHeight="1">
      <c r="A2191" s="183">
        <v>2415</v>
      </c>
      <c r="B2191" s="224" t="s">
        <v>5148</v>
      </c>
      <c r="C2191" s="225" t="s">
        <v>5087</v>
      </c>
      <c r="D2191" s="226" t="s">
        <v>5148</v>
      </c>
      <c r="E2191" s="215" t="s">
        <v>27</v>
      </c>
      <c r="F2191" s="224" t="s">
        <v>8012</v>
      </c>
      <c r="G2191" t="s">
        <v>8359</v>
      </c>
      <c r="H2191" s="224" t="str">
        <f>IFERROR(VLOOKUP(Table[[#This Row],[Activity Details of Assistance]],WHAT!E:F,2,FALSE),"")</f>
        <v># of FSM Site</v>
      </c>
      <c r="I2191" s="224"/>
      <c r="J2191">
        <v>2</v>
      </c>
      <c r="K2191" t="s">
        <v>8280</v>
      </c>
      <c r="L2191" s="219" t="s">
        <v>13</v>
      </c>
      <c r="M2191" t="s">
        <v>14</v>
      </c>
      <c r="N2191" t="s">
        <v>307</v>
      </c>
      <c r="O2191" t="s">
        <v>1599</v>
      </c>
      <c r="P2191" t="s">
        <v>4720</v>
      </c>
      <c r="Q2191" s="236">
        <v>44712</v>
      </c>
      <c r="R2191" s="236">
        <v>44927</v>
      </c>
      <c r="S2191" t="s">
        <v>8452</v>
      </c>
      <c r="T2191" s="227"/>
      <c r="U2191" s="227"/>
      <c r="V2191" s="227"/>
      <c r="W2191" s="227"/>
      <c r="X2191"/>
      <c r="Y2191" t="s">
        <v>8563</v>
      </c>
      <c r="Z2191">
        <v>171888175</v>
      </c>
      <c r="AA2191" t="s">
        <v>8559</v>
      </c>
      <c r="AB2191" s="233" t="str">
        <f>_xlfn.IFNA(IF(Table[[#This Row],[Programme Partner]]&lt;&gt;Table[[#This Row],[Implementing Partner]],CONCATENATE(Table[[#This Row],[Programme Partner]],"-",Table[[#This Row],[Implementing Partner]]),Table[[#This Row],[Programme Partner]]),"")</f>
        <v>IOM-DSK</v>
      </c>
    </row>
    <row r="2192" spans="1:28" ht="14.4" customHeight="1">
      <c r="A2192" s="183">
        <v>2416</v>
      </c>
      <c r="B2192" s="224" t="s">
        <v>5148</v>
      </c>
      <c r="C2192" s="225" t="s">
        <v>5087</v>
      </c>
      <c r="D2192" s="226" t="s">
        <v>5148</v>
      </c>
      <c r="E2192" s="215" t="s">
        <v>27</v>
      </c>
      <c r="F2192" s="224" t="s">
        <v>8012</v>
      </c>
      <c r="G2192" s="195" t="s">
        <v>8586</v>
      </c>
      <c r="H2192" s="224" t="str">
        <f>IFERROR(VLOOKUP(Table[[#This Row],[Activity Details of Assistance]],WHAT!E:F,2,FALSE),"")</f>
        <v># of door</v>
      </c>
      <c r="I2192" s="224"/>
      <c r="J2192">
        <v>6</v>
      </c>
      <c r="K2192" t="s">
        <v>8280</v>
      </c>
      <c r="L2192" s="219" t="s">
        <v>13</v>
      </c>
      <c r="M2192" t="s">
        <v>14</v>
      </c>
      <c r="N2192" t="s">
        <v>307</v>
      </c>
      <c r="O2192" t="s">
        <v>1599</v>
      </c>
      <c r="P2192" t="s">
        <v>4720</v>
      </c>
      <c r="Q2192" s="236">
        <v>44712</v>
      </c>
      <c r="R2192" s="236">
        <v>44927</v>
      </c>
      <c r="S2192" t="s">
        <v>8452</v>
      </c>
      <c r="T2192" s="227"/>
      <c r="U2192" s="227"/>
      <c r="V2192" s="227"/>
      <c r="W2192" s="227"/>
      <c r="X2192"/>
      <c r="Y2192" t="s">
        <v>8563</v>
      </c>
      <c r="Z2192">
        <v>171888175</v>
      </c>
      <c r="AA2192" t="s">
        <v>8559</v>
      </c>
      <c r="AB2192" s="233" t="str">
        <f>_xlfn.IFNA(IF(Table[[#This Row],[Programme Partner]]&lt;&gt;Table[[#This Row],[Implementing Partner]],CONCATENATE(Table[[#This Row],[Programme Partner]],"-",Table[[#This Row],[Implementing Partner]]),Table[[#This Row],[Programme Partner]]),"")</f>
        <v>IOM-DSK</v>
      </c>
    </row>
    <row r="2193" spans="1:28" ht="14.4" customHeight="1">
      <c r="A2193" s="183">
        <v>2417</v>
      </c>
      <c r="B2193" s="224" t="s">
        <v>5148</v>
      </c>
      <c r="C2193" s="225" t="s">
        <v>5087</v>
      </c>
      <c r="D2193" s="226" t="s">
        <v>5148</v>
      </c>
      <c r="E2193" s="215" t="s">
        <v>27</v>
      </c>
      <c r="F2193" s="224" t="s">
        <v>8012</v>
      </c>
      <c r="G2193" t="s">
        <v>8357</v>
      </c>
      <c r="H2193" s="224" t="str">
        <f>IFERROR(VLOOKUP(Table[[#This Row],[Activity Details of Assistance]],WHAT!E:F,2,FALSE),"")</f>
        <v># of door</v>
      </c>
      <c r="I2193" s="224"/>
      <c r="J2193">
        <v>31</v>
      </c>
      <c r="K2193" t="s">
        <v>8280</v>
      </c>
      <c r="L2193" s="219" t="s">
        <v>13</v>
      </c>
      <c r="M2193" t="s">
        <v>14</v>
      </c>
      <c r="N2193" t="s">
        <v>307</v>
      </c>
      <c r="O2193" t="s">
        <v>1599</v>
      </c>
      <c r="P2193" t="s">
        <v>4720</v>
      </c>
      <c r="Q2193" s="236">
        <v>44712</v>
      </c>
      <c r="R2193" s="236">
        <v>44927</v>
      </c>
      <c r="S2193" t="s">
        <v>8452</v>
      </c>
      <c r="T2193" s="227"/>
      <c r="U2193" s="227"/>
      <c r="V2193" s="227"/>
      <c r="W2193" s="227"/>
      <c r="X2193"/>
      <c r="Y2193" t="s">
        <v>8563</v>
      </c>
      <c r="Z2193">
        <v>171888175</v>
      </c>
      <c r="AA2193" t="s">
        <v>8559</v>
      </c>
      <c r="AB2193" s="233" t="str">
        <f>_xlfn.IFNA(IF(Table[[#This Row],[Programme Partner]]&lt;&gt;Table[[#This Row],[Implementing Partner]],CONCATENATE(Table[[#This Row],[Programme Partner]],"-",Table[[#This Row],[Implementing Partner]]),Table[[#This Row],[Programme Partner]]),"")</f>
        <v>IOM-DSK</v>
      </c>
    </row>
    <row r="2194" spans="1:28" ht="14.4" customHeight="1">
      <c r="A2194" s="183">
        <v>2418</v>
      </c>
      <c r="B2194" s="224" t="s">
        <v>5148</v>
      </c>
      <c r="C2194" s="225" t="s">
        <v>5087</v>
      </c>
      <c r="D2194" s="226" t="s">
        <v>5148</v>
      </c>
      <c r="E2194" s="215" t="s">
        <v>27</v>
      </c>
      <c r="F2194" s="224" t="s">
        <v>8013</v>
      </c>
      <c r="G2194" t="s">
        <v>8314</v>
      </c>
      <c r="H2194" s="224" t="str">
        <f>IFERROR(VLOOKUP(Table[[#This Row],[Activity Details of Assistance]],WHAT!E:F,2,FALSE),"")</f>
        <v># of HP sessions at HH level</v>
      </c>
      <c r="I2194" s="224"/>
      <c r="J2194">
        <v>226</v>
      </c>
      <c r="K2194" t="s">
        <v>8280</v>
      </c>
      <c r="L2194" s="219" t="s">
        <v>13</v>
      </c>
      <c r="M2194" t="s">
        <v>14</v>
      </c>
      <c r="N2194" t="s">
        <v>307</v>
      </c>
      <c r="O2194" t="s">
        <v>1599</v>
      </c>
      <c r="P2194" t="s">
        <v>4720</v>
      </c>
      <c r="Q2194" s="236">
        <v>44712</v>
      </c>
      <c r="R2194" s="236">
        <v>44927</v>
      </c>
      <c r="S2194" t="s">
        <v>8452</v>
      </c>
      <c r="T2194" s="227"/>
      <c r="U2194" s="227"/>
      <c r="V2194" s="227"/>
      <c r="W2194" s="227"/>
      <c r="X2194"/>
      <c r="Y2194" t="s">
        <v>8563</v>
      </c>
      <c r="Z2194">
        <v>171888175</v>
      </c>
      <c r="AA2194" t="s">
        <v>8559</v>
      </c>
      <c r="AB2194" s="233" t="str">
        <f>_xlfn.IFNA(IF(Table[[#This Row],[Programme Partner]]&lt;&gt;Table[[#This Row],[Implementing Partner]],CONCATENATE(Table[[#This Row],[Programme Partner]],"-",Table[[#This Row],[Implementing Partner]]),Table[[#This Row],[Programme Partner]]),"")</f>
        <v>IOM-DSK</v>
      </c>
    </row>
    <row r="2195" spans="1:28" ht="14.4" customHeight="1">
      <c r="A2195" s="183">
        <v>2419</v>
      </c>
      <c r="B2195" s="224" t="s">
        <v>5033</v>
      </c>
      <c r="C2195" s="225" t="s">
        <v>5033</v>
      </c>
      <c r="D2195" s="226" t="s">
        <v>7014</v>
      </c>
      <c r="E2195" s="215" t="s">
        <v>27</v>
      </c>
      <c r="F2195" s="224" t="s">
        <v>8011</v>
      </c>
      <c r="G2195" t="s">
        <v>8355</v>
      </c>
      <c r="H2195" s="224" t="str">
        <f>IFERROR(VLOOKUP(Table[[#This Row],[Activity Details of Assistance]],WHAT!E:F,2,FALSE),"")</f>
        <v># of water network</v>
      </c>
      <c r="I2195" s="224"/>
      <c r="J2195">
        <v>3</v>
      </c>
      <c r="K2195" t="s">
        <v>8280</v>
      </c>
      <c r="L2195" s="219" t="s">
        <v>13</v>
      </c>
      <c r="M2195" t="s">
        <v>14</v>
      </c>
      <c r="N2195" t="s">
        <v>307</v>
      </c>
      <c r="O2195" t="s">
        <v>1599</v>
      </c>
      <c r="P2195" t="s">
        <v>4720</v>
      </c>
      <c r="Q2195" s="236">
        <v>44712</v>
      </c>
      <c r="R2195" s="236">
        <v>44896</v>
      </c>
      <c r="S2195" t="s">
        <v>8452</v>
      </c>
      <c r="T2195" s="227"/>
      <c r="U2195" s="227"/>
      <c r="V2195" s="227"/>
      <c r="W2195" s="227"/>
      <c r="X2195"/>
      <c r="Y2195" t="s">
        <v>8465</v>
      </c>
      <c r="Z2195">
        <v>1847456331</v>
      </c>
      <c r="AA2195" t="s">
        <v>8466</v>
      </c>
      <c r="AB2195" s="233" t="str">
        <f>_xlfn.IFNA(IF(Table[[#This Row],[Programme Partner]]&lt;&gt;Table[[#This Row],[Implementing Partner]],CONCATENATE(Table[[#This Row],[Programme Partner]],"-",Table[[#This Row],[Implementing Partner]]),Table[[#This Row],[Programme Partner]]),"")</f>
        <v>BRAC</v>
      </c>
    </row>
    <row r="2196" spans="1:28" ht="14.4" customHeight="1">
      <c r="A2196" s="183">
        <v>2420</v>
      </c>
      <c r="B2196" s="224" t="s">
        <v>5033</v>
      </c>
      <c r="C2196" s="225" t="s">
        <v>5033</v>
      </c>
      <c r="D2196" s="226" t="s">
        <v>7014</v>
      </c>
      <c r="E2196" s="215" t="s">
        <v>27</v>
      </c>
      <c r="F2196" s="224" t="s">
        <v>8012</v>
      </c>
      <c r="G2196" t="s">
        <v>8356</v>
      </c>
      <c r="H2196" s="224" t="str">
        <f>IFERROR(VLOOKUP(Table[[#This Row],[Activity Details of Assistance]],WHAT!E:F,2,FALSE),"")</f>
        <v># of FSM Site</v>
      </c>
      <c r="I2196" s="224"/>
      <c r="J2196">
        <v>1</v>
      </c>
      <c r="K2196" t="s">
        <v>8280</v>
      </c>
      <c r="L2196" s="219" t="s">
        <v>13</v>
      </c>
      <c r="M2196" t="s">
        <v>14</v>
      </c>
      <c r="N2196" t="s">
        <v>307</v>
      </c>
      <c r="O2196" t="s">
        <v>1599</v>
      </c>
      <c r="P2196" t="s">
        <v>4720</v>
      </c>
      <c r="Q2196" s="236">
        <v>44712</v>
      </c>
      <c r="R2196" s="236">
        <v>44896</v>
      </c>
      <c r="S2196" t="s">
        <v>8452</v>
      </c>
      <c r="T2196" s="227"/>
      <c r="U2196" s="227"/>
      <c r="V2196" s="227"/>
      <c r="W2196" s="227"/>
      <c r="X2196"/>
      <c r="Y2196" t="s">
        <v>8465</v>
      </c>
      <c r="Z2196">
        <v>1847456331</v>
      </c>
      <c r="AA2196" t="s">
        <v>8466</v>
      </c>
      <c r="AB2196" s="233" t="str">
        <f>_xlfn.IFNA(IF(Table[[#This Row],[Programme Partner]]&lt;&gt;Table[[#This Row],[Implementing Partner]],CONCATENATE(Table[[#This Row],[Programme Partner]],"-",Table[[#This Row],[Implementing Partner]]),Table[[#This Row],[Programme Partner]]),"")</f>
        <v>BRAC</v>
      </c>
    </row>
    <row r="2197" spans="1:28" ht="14.4" customHeight="1">
      <c r="A2197" s="183">
        <v>2421</v>
      </c>
      <c r="B2197" s="224" t="s">
        <v>5033</v>
      </c>
      <c r="C2197" s="225" t="s">
        <v>5033</v>
      </c>
      <c r="D2197" s="226" t="s">
        <v>7014</v>
      </c>
      <c r="E2197" s="215" t="s">
        <v>27</v>
      </c>
      <c r="F2197" s="224" t="s">
        <v>8012</v>
      </c>
      <c r="G2197" t="s">
        <v>8357</v>
      </c>
      <c r="H2197" s="224" t="str">
        <f>IFERROR(VLOOKUP(Table[[#This Row],[Activity Details of Assistance]],WHAT!E:F,2,FALSE),"")</f>
        <v># of door</v>
      </c>
      <c r="I2197" s="224"/>
      <c r="J2197">
        <v>12</v>
      </c>
      <c r="K2197" t="s">
        <v>8280</v>
      </c>
      <c r="L2197" s="219" t="s">
        <v>13</v>
      </c>
      <c r="M2197" t="s">
        <v>14</v>
      </c>
      <c r="N2197" t="s">
        <v>307</v>
      </c>
      <c r="O2197" t="s">
        <v>1599</v>
      </c>
      <c r="P2197" t="s">
        <v>4720</v>
      </c>
      <c r="Q2197" s="236">
        <v>44712</v>
      </c>
      <c r="R2197" s="236">
        <v>44896</v>
      </c>
      <c r="S2197" t="s">
        <v>8452</v>
      </c>
      <c r="T2197" s="227"/>
      <c r="U2197" s="227"/>
      <c r="V2197" s="227"/>
      <c r="W2197" s="227"/>
      <c r="X2197"/>
      <c r="Y2197" t="s">
        <v>8465</v>
      </c>
      <c r="Z2197">
        <v>1847456331</v>
      </c>
      <c r="AA2197" t="s">
        <v>8466</v>
      </c>
      <c r="AB2197" s="233" t="str">
        <f>_xlfn.IFNA(IF(Table[[#This Row],[Programme Partner]]&lt;&gt;Table[[#This Row],[Implementing Partner]],CONCATENATE(Table[[#This Row],[Programme Partner]],"-",Table[[#This Row],[Implementing Partner]]),Table[[#This Row],[Programme Partner]]),"")</f>
        <v>BRAC</v>
      </c>
    </row>
    <row r="2198" spans="1:28" ht="14.4" customHeight="1">
      <c r="A2198" s="183">
        <v>2422</v>
      </c>
      <c r="B2198" s="224" t="s">
        <v>5033</v>
      </c>
      <c r="C2198" s="225" t="s">
        <v>5033</v>
      </c>
      <c r="D2198" s="226" t="s">
        <v>7014</v>
      </c>
      <c r="E2198" s="215" t="s">
        <v>27</v>
      </c>
      <c r="F2198" s="224" t="s">
        <v>8013</v>
      </c>
      <c r="G2198" t="s">
        <v>8313</v>
      </c>
      <c r="H2198" s="224" t="str">
        <f>IFERROR(VLOOKUP(Table[[#This Row],[Activity Details of Assistance]],WHAT!E:F,2,FALSE),"")</f>
        <v># of HP sessions at community level</v>
      </c>
      <c r="I2198" s="224"/>
      <c r="J2198">
        <v>5</v>
      </c>
      <c r="K2198" t="s">
        <v>8280</v>
      </c>
      <c r="L2198" s="219" t="s">
        <v>13</v>
      </c>
      <c r="M2198" t="s">
        <v>14</v>
      </c>
      <c r="N2198" t="s">
        <v>307</v>
      </c>
      <c r="O2198" t="s">
        <v>1599</v>
      </c>
      <c r="P2198" t="s">
        <v>4720</v>
      </c>
      <c r="Q2198" s="236">
        <v>44712</v>
      </c>
      <c r="R2198" s="236">
        <v>44896</v>
      </c>
      <c r="S2198" t="s">
        <v>8452</v>
      </c>
      <c r="T2198" s="227"/>
      <c r="U2198" s="227"/>
      <c r="V2198" s="227"/>
      <c r="W2198" s="227"/>
      <c r="X2198"/>
      <c r="Y2198" t="s">
        <v>8465</v>
      </c>
      <c r="Z2198">
        <v>1847456331</v>
      </c>
      <c r="AA2198" t="s">
        <v>8466</v>
      </c>
      <c r="AB2198" s="233" t="str">
        <f>_xlfn.IFNA(IF(Table[[#This Row],[Programme Partner]]&lt;&gt;Table[[#This Row],[Implementing Partner]],CONCATENATE(Table[[#This Row],[Programme Partner]],"-",Table[[#This Row],[Implementing Partner]]),Table[[#This Row],[Programme Partner]]),"")</f>
        <v>BRAC</v>
      </c>
    </row>
    <row r="2199" spans="1:28" ht="14.4" customHeight="1">
      <c r="A2199" s="183">
        <v>2423</v>
      </c>
      <c r="B2199" s="224" t="s">
        <v>5033</v>
      </c>
      <c r="C2199" s="225" t="s">
        <v>5033</v>
      </c>
      <c r="D2199" s="226" t="s">
        <v>7014</v>
      </c>
      <c r="E2199" s="215" t="s">
        <v>27</v>
      </c>
      <c r="F2199" s="224" t="s">
        <v>8013</v>
      </c>
      <c r="G2199" t="s">
        <v>8314</v>
      </c>
      <c r="H2199" s="224" t="str">
        <f>IFERROR(VLOOKUP(Table[[#This Row],[Activity Details of Assistance]],WHAT!E:F,2,FALSE),"")</f>
        <v># of HP sessions at HH level</v>
      </c>
      <c r="I2199" s="224"/>
      <c r="J2199">
        <v>30</v>
      </c>
      <c r="K2199" t="s">
        <v>8280</v>
      </c>
      <c r="L2199" s="219" t="s">
        <v>13</v>
      </c>
      <c r="M2199" t="s">
        <v>14</v>
      </c>
      <c r="N2199" t="s">
        <v>307</v>
      </c>
      <c r="O2199" t="s">
        <v>1599</v>
      </c>
      <c r="P2199" t="s">
        <v>4720</v>
      </c>
      <c r="Q2199" s="236">
        <v>44712</v>
      </c>
      <c r="R2199" s="236">
        <v>44896</v>
      </c>
      <c r="S2199" t="s">
        <v>8452</v>
      </c>
      <c r="T2199" s="227"/>
      <c r="U2199" s="227"/>
      <c r="V2199" s="227"/>
      <c r="W2199" s="227"/>
      <c r="X2199"/>
      <c r="Y2199" t="s">
        <v>8465</v>
      </c>
      <c r="Z2199">
        <v>1847456331</v>
      </c>
      <c r="AA2199" t="s">
        <v>8466</v>
      </c>
      <c r="AB2199" s="233" t="str">
        <f>_xlfn.IFNA(IF(Table[[#This Row],[Programme Partner]]&lt;&gt;Table[[#This Row],[Implementing Partner]],CONCATENATE(Table[[#This Row],[Programme Partner]],"-",Table[[#This Row],[Implementing Partner]]),Table[[#This Row],[Programme Partner]]),"")</f>
        <v>BRAC</v>
      </c>
    </row>
    <row r="2200" spans="1:28" ht="14.4" customHeight="1">
      <c r="A2200" s="183">
        <v>2424</v>
      </c>
      <c r="B2200" s="224" t="s">
        <v>5033</v>
      </c>
      <c r="C2200" s="225" t="s">
        <v>5033</v>
      </c>
      <c r="D2200" s="226" t="s">
        <v>7014</v>
      </c>
      <c r="E2200" s="215" t="s">
        <v>27</v>
      </c>
      <c r="F2200" s="224" t="s">
        <v>8014</v>
      </c>
      <c r="G2200" t="s">
        <v>8358</v>
      </c>
      <c r="H2200" s="224" t="str">
        <f>IFERROR(VLOOKUP(Table[[#This Row],[Activity Details of Assistance]],WHAT!E:F,2,FALSE),"")</f>
        <v># of campaign per camp </v>
      </c>
      <c r="I2200" s="224"/>
      <c r="J2200">
        <v>1</v>
      </c>
      <c r="K2200" t="s">
        <v>8280</v>
      </c>
      <c r="L2200" s="219" t="s">
        <v>13</v>
      </c>
      <c r="M2200" t="s">
        <v>14</v>
      </c>
      <c r="N2200" t="s">
        <v>307</v>
      </c>
      <c r="O2200" t="s">
        <v>1599</v>
      </c>
      <c r="P2200" t="s">
        <v>4720</v>
      </c>
      <c r="Q2200" s="236">
        <v>44712</v>
      </c>
      <c r="R2200" s="236">
        <v>44896</v>
      </c>
      <c r="S2200" t="s">
        <v>8452</v>
      </c>
      <c r="T2200" s="227"/>
      <c r="U2200" s="227"/>
      <c r="V2200" s="227"/>
      <c r="W2200" s="227"/>
      <c r="X2200"/>
      <c r="Y2200" t="s">
        <v>8465</v>
      </c>
      <c r="Z2200">
        <v>1847456331</v>
      </c>
      <c r="AA2200" t="s">
        <v>8466</v>
      </c>
      <c r="AB2200" s="233" t="str">
        <f>_xlfn.IFNA(IF(Table[[#This Row],[Programme Partner]]&lt;&gt;Table[[#This Row],[Implementing Partner]],CONCATENATE(Table[[#This Row],[Programme Partner]],"-",Table[[#This Row],[Implementing Partner]]),Table[[#This Row],[Programme Partner]]),"")</f>
        <v>BRAC</v>
      </c>
    </row>
    <row r="2201" spans="1:28" ht="14.4" customHeight="1">
      <c r="A2201" s="183">
        <v>2425</v>
      </c>
      <c r="B2201" s="224" t="s">
        <v>5033</v>
      </c>
      <c r="C2201" s="225" t="s">
        <v>5033</v>
      </c>
      <c r="D2201" s="226" t="s">
        <v>7014</v>
      </c>
      <c r="E2201" s="215" t="s">
        <v>27</v>
      </c>
      <c r="F2201" s="224" t="s">
        <v>8011</v>
      </c>
      <c r="G2201" t="s">
        <v>8017</v>
      </c>
      <c r="H2201" s="224" t="str">
        <f>IFERROR(VLOOKUP(Table[[#This Row],[Activity Details of Assistance]],WHAT!E:F,2,FALSE),"")</f>
        <v># cubic meters / day</v>
      </c>
      <c r="I2201" s="224"/>
      <c r="J2201">
        <v>10</v>
      </c>
      <c r="K2201" t="s">
        <v>8280</v>
      </c>
      <c r="L2201" s="219" t="s">
        <v>13</v>
      </c>
      <c r="M2201" t="s">
        <v>14</v>
      </c>
      <c r="N2201" t="s">
        <v>307</v>
      </c>
      <c r="O2201" t="s">
        <v>1599</v>
      </c>
      <c r="P2201" t="s">
        <v>4723</v>
      </c>
      <c r="Q2201" s="236">
        <v>44712</v>
      </c>
      <c r="R2201" s="236">
        <v>44896</v>
      </c>
      <c r="S2201" t="s">
        <v>8452</v>
      </c>
      <c r="T2201" s="227"/>
      <c r="U2201" s="227"/>
      <c r="V2201" s="227"/>
      <c r="W2201" s="227"/>
      <c r="X2201"/>
      <c r="Y2201" t="s">
        <v>8465</v>
      </c>
      <c r="Z2201">
        <v>1847456331</v>
      </c>
      <c r="AA2201" t="s">
        <v>8466</v>
      </c>
      <c r="AB2201" s="233" t="str">
        <f>_xlfn.IFNA(IF(Table[[#This Row],[Programme Partner]]&lt;&gt;Table[[#This Row],[Implementing Partner]],CONCATENATE(Table[[#This Row],[Programme Partner]],"-",Table[[#This Row],[Implementing Partner]]),Table[[#This Row],[Programme Partner]]),"")</f>
        <v>BRAC</v>
      </c>
    </row>
    <row r="2202" spans="1:28" ht="14.4" customHeight="1">
      <c r="A2202" s="183">
        <v>2426</v>
      </c>
      <c r="B2202" s="224" t="s">
        <v>5033</v>
      </c>
      <c r="C2202" s="225" t="s">
        <v>5033</v>
      </c>
      <c r="D2202" s="226" t="s">
        <v>7014</v>
      </c>
      <c r="E2202" s="215" t="s">
        <v>27</v>
      </c>
      <c r="F2202" s="224" t="s">
        <v>8014</v>
      </c>
      <c r="G2202" t="s">
        <v>8358</v>
      </c>
      <c r="H2202" s="224" t="str">
        <f>IFERROR(VLOOKUP(Table[[#This Row],[Activity Details of Assistance]],WHAT!E:F,2,FALSE),"")</f>
        <v># of campaign per camp </v>
      </c>
      <c r="I2202" s="224"/>
      <c r="J2202">
        <v>2</v>
      </c>
      <c r="K2202" t="s">
        <v>8280</v>
      </c>
      <c r="L2202" s="219" t="s">
        <v>13</v>
      </c>
      <c r="M2202" t="s">
        <v>14</v>
      </c>
      <c r="N2202" t="s">
        <v>307</v>
      </c>
      <c r="O2202" t="s">
        <v>1599</v>
      </c>
      <c r="P2202" t="s">
        <v>4723</v>
      </c>
      <c r="Q2202" s="236">
        <v>44712</v>
      </c>
      <c r="R2202" s="236">
        <v>44896</v>
      </c>
      <c r="S2202" t="s">
        <v>8452</v>
      </c>
      <c r="T2202" s="227"/>
      <c r="U2202" s="227"/>
      <c r="V2202" s="227"/>
      <c r="W2202" s="227"/>
      <c r="X2202"/>
      <c r="Y2202" t="s">
        <v>8465</v>
      </c>
      <c r="Z2202">
        <v>1847456331</v>
      </c>
      <c r="AA2202" t="s">
        <v>8466</v>
      </c>
      <c r="AB2202" s="233" t="str">
        <f>_xlfn.IFNA(IF(Table[[#This Row],[Programme Partner]]&lt;&gt;Table[[#This Row],[Implementing Partner]],CONCATENATE(Table[[#This Row],[Programme Partner]],"-",Table[[#This Row],[Implementing Partner]]),Table[[#This Row],[Programme Partner]]),"")</f>
        <v>BRAC</v>
      </c>
    </row>
    <row r="2203" spans="1:28" ht="14.4" customHeight="1">
      <c r="A2203" s="183">
        <v>2427</v>
      </c>
      <c r="B2203" s="224" t="s">
        <v>5033</v>
      </c>
      <c r="C2203" s="225" t="s">
        <v>5033</v>
      </c>
      <c r="D2203" s="226" t="s">
        <v>7014</v>
      </c>
      <c r="E2203" s="215" t="s">
        <v>27</v>
      </c>
      <c r="F2203" s="224" t="s">
        <v>8011</v>
      </c>
      <c r="G2203" t="s">
        <v>8017</v>
      </c>
      <c r="H2203" s="224" t="str">
        <f>IFERROR(VLOOKUP(Table[[#This Row],[Activity Details of Assistance]],WHAT!E:F,2,FALSE),"")</f>
        <v># cubic meters / day</v>
      </c>
      <c r="I2203" s="224"/>
      <c r="J2203">
        <v>10</v>
      </c>
      <c r="K2203" t="s">
        <v>8280</v>
      </c>
      <c r="L2203" s="219" t="s">
        <v>13</v>
      </c>
      <c r="M2203" t="s">
        <v>14</v>
      </c>
      <c r="N2203" t="s">
        <v>307</v>
      </c>
      <c r="O2203" t="s">
        <v>1599</v>
      </c>
      <c r="P2203" t="s">
        <v>4726</v>
      </c>
      <c r="Q2203" s="236">
        <v>44712</v>
      </c>
      <c r="R2203" s="236">
        <v>44896</v>
      </c>
      <c r="S2203" t="s">
        <v>8452</v>
      </c>
      <c r="T2203" s="227"/>
      <c r="U2203" s="227"/>
      <c r="V2203" s="227"/>
      <c r="W2203" s="227"/>
      <c r="X2203"/>
      <c r="Y2203" t="s">
        <v>8465</v>
      </c>
      <c r="Z2203">
        <v>1847456331</v>
      </c>
      <c r="AA2203" t="s">
        <v>8466</v>
      </c>
      <c r="AB2203" s="233" t="str">
        <f>_xlfn.IFNA(IF(Table[[#This Row],[Programme Partner]]&lt;&gt;Table[[#This Row],[Implementing Partner]],CONCATENATE(Table[[#This Row],[Programme Partner]],"-",Table[[#This Row],[Implementing Partner]]),Table[[#This Row],[Programme Partner]]),"")</f>
        <v>BRAC</v>
      </c>
    </row>
    <row r="2204" spans="1:28" ht="14.4" customHeight="1">
      <c r="A2204" s="183">
        <v>2428</v>
      </c>
      <c r="B2204" s="224" t="s">
        <v>5143</v>
      </c>
      <c r="C2204" s="225" t="s">
        <v>5024</v>
      </c>
      <c r="D2204" s="226" t="s">
        <v>5143</v>
      </c>
      <c r="E2204" s="215" t="s">
        <v>27</v>
      </c>
      <c r="F2204" s="224" t="s">
        <v>8011</v>
      </c>
      <c r="G2204" s="195" t="s">
        <v>8584</v>
      </c>
      <c r="H2204" s="224" t="str">
        <f>IFERROR(VLOOKUP(Table[[#This Row],[Activity Details of Assistance]],WHAT!E:F,2,FALSE),"")</f>
        <v># of tube well</v>
      </c>
      <c r="I2204" s="224"/>
      <c r="J2204">
        <v>133</v>
      </c>
      <c r="K2204" t="s">
        <v>8280</v>
      </c>
      <c r="L2204" s="219" t="s">
        <v>13</v>
      </c>
      <c r="M2204" t="s">
        <v>14</v>
      </c>
      <c r="N2204" t="s">
        <v>309</v>
      </c>
      <c r="O2204" t="s">
        <v>1606</v>
      </c>
      <c r="P2204" t="s">
        <v>4672</v>
      </c>
      <c r="Q2204" s="236">
        <v>44712</v>
      </c>
      <c r="R2204" s="236">
        <v>44682</v>
      </c>
      <c r="S2204" t="s">
        <v>8452</v>
      </c>
      <c r="T2204" s="227"/>
      <c r="U2204" s="227"/>
      <c r="V2204" s="227"/>
      <c r="W2204" s="227"/>
      <c r="X2204"/>
      <c r="Y2204" t="s">
        <v>8326</v>
      </c>
      <c r="Z2204">
        <v>1681606654</v>
      </c>
      <c r="AA2204" t="s">
        <v>8327</v>
      </c>
      <c r="AB2204" s="233" t="str">
        <f>_xlfn.IFNA(IF(Table[[#This Row],[Programme Partner]]&lt;&gt;Table[[#This Row],[Implementing Partner]],CONCATENATE(Table[[#This Row],[Programme Partner]],"-",Table[[#This Row],[Implementing Partner]]),Table[[#This Row],[Programme Partner]]),"")</f>
        <v>IFRC-BDRCS</v>
      </c>
    </row>
    <row r="2205" spans="1:28" ht="14.4" customHeight="1">
      <c r="A2205" s="183">
        <v>2429</v>
      </c>
      <c r="B2205" s="224" t="s">
        <v>5143</v>
      </c>
      <c r="C2205" s="225" t="s">
        <v>5024</v>
      </c>
      <c r="D2205" s="226" t="s">
        <v>5143</v>
      </c>
      <c r="E2205" s="215" t="s">
        <v>27</v>
      </c>
      <c r="F2205" s="224" t="s">
        <v>8011</v>
      </c>
      <c r="G2205" t="s">
        <v>8017</v>
      </c>
      <c r="H2205" s="224" t="str">
        <f>IFERROR(VLOOKUP(Table[[#This Row],[Activity Details of Assistance]],WHAT!E:F,2,FALSE),"")</f>
        <v># cubic meters / day</v>
      </c>
      <c r="I2205" s="224"/>
      <c r="J2205">
        <v>37</v>
      </c>
      <c r="K2205" t="s">
        <v>8280</v>
      </c>
      <c r="L2205" s="219" t="s">
        <v>13</v>
      </c>
      <c r="M2205" t="s">
        <v>14</v>
      </c>
      <c r="N2205" t="s">
        <v>309</v>
      </c>
      <c r="O2205" t="s">
        <v>1606</v>
      </c>
      <c r="P2205" t="s">
        <v>4672</v>
      </c>
      <c r="Q2205" s="236">
        <v>44712</v>
      </c>
      <c r="R2205" s="236">
        <v>44682</v>
      </c>
      <c r="S2205" t="s">
        <v>8452</v>
      </c>
      <c r="T2205" s="227"/>
      <c r="U2205" s="227"/>
      <c r="V2205" s="227"/>
      <c r="W2205" s="227"/>
      <c r="X2205"/>
      <c r="Y2205" t="s">
        <v>8326</v>
      </c>
      <c r="Z2205">
        <v>1681606654</v>
      </c>
      <c r="AA2205" t="s">
        <v>8327</v>
      </c>
      <c r="AB2205" s="233" t="str">
        <f>_xlfn.IFNA(IF(Table[[#This Row],[Programme Partner]]&lt;&gt;Table[[#This Row],[Implementing Partner]],CONCATENATE(Table[[#This Row],[Programme Partner]],"-",Table[[#This Row],[Implementing Partner]]),Table[[#This Row],[Programme Partner]]),"")</f>
        <v>IFRC-BDRCS</v>
      </c>
    </row>
    <row r="2206" spans="1:28" ht="14.4" customHeight="1">
      <c r="A2206" s="183">
        <v>2430</v>
      </c>
      <c r="B2206" s="224" t="s">
        <v>5143</v>
      </c>
      <c r="C2206" s="225" t="s">
        <v>5024</v>
      </c>
      <c r="D2206" s="226" t="s">
        <v>5143</v>
      </c>
      <c r="E2206" s="215" t="s">
        <v>27</v>
      </c>
      <c r="F2206" s="224" t="s">
        <v>8012</v>
      </c>
      <c r="G2206" s="195" t="s">
        <v>8585</v>
      </c>
      <c r="H2206" s="224" t="str">
        <f>IFERROR(VLOOKUP(Table[[#This Row],[Activity Details of Assistance]],WHAT!E:F,2,FALSE),"")</f>
        <v xml:space="preserve"># of door </v>
      </c>
      <c r="I2206" s="224"/>
      <c r="J2206">
        <v>23</v>
      </c>
      <c r="K2206" t="s">
        <v>8280</v>
      </c>
      <c r="L2206" s="219" t="s">
        <v>13</v>
      </c>
      <c r="M2206" t="s">
        <v>14</v>
      </c>
      <c r="N2206" t="s">
        <v>309</v>
      </c>
      <c r="O2206" t="s">
        <v>1606</v>
      </c>
      <c r="P2206" t="s">
        <v>4672</v>
      </c>
      <c r="Q2206" s="236">
        <v>44712</v>
      </c>
      <c r="R2206" s="236">
        <v>44682</v>
      </c>
      <c r="S2206" t="s">
        <v>8452</v>
      </c>
      <c r="T2206" s="227"/>
      <c r="U2206" s="227"/>
      <c r="V2206" s="227"/>
      <c r="W2206" s="227"/>
      <c r="X2206"/>
      <c r="Y2206" t="s">
        <v>8326</v>
      </c>
      <c r="Z2206">
        <v>1681606654</v>
      </c>
      <c r="AA2206" t="s">
        <v>8327</v>
      </c>
      <c r="AB2206" s="233" t="str">
        <f>_xlfn.IFNA(IF(Table[[#This Row],[Programme Partner]]&lt;&gt;Table[[#This Row],[Implementing Partner]],CONCATENATE(Table[[#This Row],[Programme Partner]],"-",Table[[#This Row],[Implementing Partner]]),Table[[#This Row],[Programme Partner]]),"")</f>
        <v>IFRC-BDRCS</v>
      </c>
    </row>
    <row r="2207" spans="1:28" ht="14.4" customHeight="1">
      <c r="A2207" s="183">
        <v>2431</v>
      </c>
      <c r="B2207" s="224" t="s">
        <v>5143</v>
      </c>
      <c r="C2207" s="225" t="s">
        <v>5024</v>
      </c>
      <c r="D2207" s="226" t="s">
        <v>5143</v>
      </c>
      <c r="E2207" s="215" t="s">
        <v>27</v>
      </c>
      <c r="F2207" s="224" t="s">
        <v>8012</v>
      </c>
      <c r="G2207" s="195" t="s">
        <v>8586</v>
      </c>
      <c r="H2207" s="224" t="str">
        <f>IFERROR(VLOOKUP(Table[[#This Row],[Activity Details of Assistance]],WHAT!E:F,2,FALSE),"")</f>
        <v># of door</v>
      </c>
      <c r="I2207" s="224"/>
      <c r="J2207">
        <v>21</v>
      </c>
      <c r="K2207" t="s">
        <v>8280</v>
      </c>
      <c r="L2207" s="219" t="s">
        <v>13</v>
      </c>
      <c r="M2207" t="s">
        <v>14</v>
      </c>
      <c r="N2207" t="s">
        <v>309</v>
      </c>
      <c r="O2207" t="s">
        <v>1606</v>
      </c>
      <c r="P2207" t="s">
        <v>4672</v>
      </c>
      <c r="Q2207" s="236">
        <v>44712</v>
      </c>
      <c r="R2207" s="236">
        <v>44682</v>
      </c>
      <c r="S2207" t="s">
        <v>8452</v>
      </c>
      <c r="T2207" s="227"/>
      <c r="U2207" s="227"/>
      <c r="V2207" s="227"/>
      <c r="W2207" s="227"/>
      <c r="X2207"/>
      <c r="Y2207" t="s">
        <v>8326</v>
      </c>
      <c r="Z2207">
        <v>1681606654</v>
      </c>
      <c r="AA2207" t="s">
        <v>8327</v>
      </c>
      <c r="AB2207" s="233" t="str">
        <f>_xlfn.IFNA(IF(Table[[#This Row],[Programme Partner]]&lt;&gt;Table[[#This Row],[Implementing Partner]],CONCATENATE(Table[[#This Row],[Programme Partner]],"-",Table[[#This Row],[Implementing Partner]]),Table[[#This Row],[Programme Partner]]),"")</f>
        <v>IFRC-BDRCS</v>
      </c>
    </row>
    <row r="2208" spans="1:28" ht="14.4" customHeight="1">
      <c r="A2208" s="183">
        <v>2432</v>
      </c>
      <c r="B2208" s="224" t="s">
        <v>5143</v>
      </c>
      <c r="C2208" s="225" t="s">
        <v>5024</v>
      </c>
      <c r="D2208" s="226" t="s">
        <v>5143</v>
      </c>
      <c r="E2208" s="215" t="s">
        <v>27</v>
      </c>
      <c r="F2208" s="224" t="s">
        <v>8012</v>
      </c>
      <c r="G2208" t="s">
        <v>8357</v>
      </c>
      <c r="H2208" s="224" t="str">
        <f>IFERROR(VLOOKUP(Table[[#This Row],[Activity Details of Assistance]],WHAT!E:F,2,FALSE),"")</f>
        <v># of door</v>
      </c>
      <c r="I2208" s="224"/>
      <c r="J2208">
        <v>109</v>
      </c>
      <c r="K2208" t="s">
        <v>8280</v>
      </c>
      <c r="L2208" s="219" t="s">
        <v>13</v>
      </c>
      <c r="M2208" t="s">
        <v>14</v>
      </c>
      <c r="N2208" t="s">
        <v>309</v>
      </c>
      <c r="O2208" t="s">
        <v>1606</v>
      </c>
      <c r="P2208" t="s">
        <v>4672</v>
      </c>
      <c r="Q2208" s="236">
        <v>44712</v>
      </c>
      <c r="R2208" s="236">
        <v>44682</v>
      </c>
      <c r="S2208" t="s">
        <v>8452</v>
      </c>
      <c r="T2208" s="227"/>
      <c r="U2208" s="227"/>
      <c r="V2208" s="227"/>
      <c r="W2208" s="227"/>
      <c r="X2208"/>
      <c r="Y2208" t="s">
        <v>8326</v>
      </c>
      <c r="Z2208">
        <v>1681606654</v>
      </c>
      <c r="AA2208" t="s">
        <v>8327</v>
      </c>
      <c r="AB2208" s="233" t="str">
        <f>_xlfn.IFNA(IF(Table[[#This Row],[Programme Partner]]&lt;&gt;Table[[#This Row],[Implementing Partner]],CONCATENATE(Table[[#This Row],[Programme Partner]],"-",Table[[#This Row],[Implementing Partner]]),Table[[#This Row],[Programme Partner]]),"")</f>
        <v>IFRC-BDRCS</v>
      </c>
    </row>
    <row r="2209" spans="1:28" ht="14.4" customHeight="1">
      <c r="A2209" s="183">
        <v>2433</v>
      </c>
      <c r="B2209" s="224" t="s">
        <v>5143</v>
      </c>
      <c r="C2209" s="225" t="s">
        <v>5024</v>
      </c>
      <c r="D2209" s="226" t="s">
        <v>5143</v>
      </c>
      <c r="E2209" s="215" t="s">
        <v>27</v>
      </c>
      <c r="F2209" s="224" t="s">
        <v>8013</v>
      </c>
      <c r="G2209" t="s">
        <v>8313</v>
      </c>
      <c r="H2209" s="224" t="str">
        <f>IFERROR(VLOOKUP(Table[[#This Row],[Activity Details of Assistance]],WHAT!E:F,2,FALSE),"")</f>
        <v># of HP sessions at community level</v>
      </c>
      <c r="I2209" s="224"/>
      <c r="J2209">
        <v>426</v>
      </c>
      <c r="K2209" t="s">
        <v>8280</v>
      </c>
      <c r="L2209" s="219" t="s">
        <v>13</v>
      </c>
      <c r="M2209" t="s">
        <v>14</v>
      </c>
      <c r="N2209" t="s">
        <v>309</v>
      </c>
      <c r="O2209" t="s">
        <v>1606</v>
      </c>
      <c r="P2209" t="s">
        <v>4672</v>
      </c>
      <c r="Q2209" s="236">
        <v>44712</v>
      </c>
      <c r="R2209" s="236">
        <v>44682</v>
      </c>
      <c r="S2209" t="s">
        <v>8452</v>
      </c>
      <c r="T2209" s="227"/>
      <c r="U2209" s="227"/>
      <c r="V2209" s="227"/>
      <c r="W2209" s="227"/>
      <c r="X2209"/>
      <c r="Y2209" t="s">
        <v>8326</v>
      </c>
      <c r="Z2209">
        <v>1681606654</v>
      </c>
      <c r="AA2209" t="s">
        <v>8327</v>
      </c>
      <c r="AB2209" s="233" t="str">
        <f>_xlfn.IFNA(IF(Table[[#This Row],[Programme Partner]]&lt;&gt;Table[[#This Row],[Implementing Partner]],CONCATENATE(Table[[#This Row],[Programme Partner]],"-",Table[[#This Row],[Implementing Partner]]),Table[[#This Row],[Programme Partner]]),"")</f>
        <v>IFRC-BDRCS</v>
      </c>
    </row>
    <row r="2210" spans="1:28" ht="14.4" customHeight="1">
      <c r="A2210" s="183">
        <v>2434</v>
      </c>
      <c r="B2210" s="224" t="s">
        <v>5143</v>
      </c>
      <c r="C2210" s="225" t="s">
        <v>5024</v>
      </c>
      <c r="D2210" s="226" t="s">
        <v>5143</v>
      </c>
      <c r="E2210" s="215" t="s">
        <v>27</v>
      </c>
      <c r="F2210" s="224" t="s">
        <v>8013</v>
      </c>
      <c r="G2210" t="s">
        <v>8314</v>
      </c>
      <c r="H2210" s="224" t="str">
        <f>IFERROR(VLOOKUP(Table[[#This Row],[Activity Details of Assistance]],WHAT!E:F,2,FALSE),"")</f>
        <v># of HP sessions at HH level</v>
      </c>
      <c r="I2210" s="224"/>
      <c r="J2210">
        <v>426</v>
      </c>
      <c r="K2210" t="s">
        <v>8280</v>
      </c>
      <c r="L2210" s="219" t="s">
        <v>13</v>
      </c>
      <c r="M2210" t="s">
        <v>14</v>
      </c>
      <c r="N2210" t="s">
        <v>309</v>
      </c>
      <c r="O2210" t="s">
        <v>1606</v>
      </c>
      <c r="P2210" t="s">
        <v>4672</v>
      </c>
      <c r="Q2210" s="236">
        <v>44712</v>
      </c>
      <c r="R2210" s="236">
        <v>44682</v>
      </c>
      <c r="S2210" t="s">
        <v>8452</v>
      </c>
      <c r="T2210" s="227"/>
      <c r="U2210" s="227"/>
      <c r="V2210" s="227"/>
      <c r="W2210" s="227"/>
      <c r="X2210"/>
      <c r="Y2210" t="s">
        <v>8326</v>
      </c>
      <c r="Z2210">
        <v>1681606654</v>
      </c>
      <c r="AA2210" t="s">
        <v>8327</v>
      </c>
      <c r="AB2210" s="233" t="str">
        <f>_xlfn.IFNA(IF(Table[[#This Row],[Programme Partner]]&lt;&gt;Table[[#This Row],[Implementing Partner]],CONCATENATE(Table[[#This Row],[Programme Partner]],"-",Table[[#This Row],[Implementing Partner]]),Table[[#This Row],[Programme Partner]]),"")</f>
        <v>IFRC-BDRCS</v>
      </c>
    </row>
    <row r="2211" spans="1:28" ht="14.4" customHeight="1">
      <c r="A2211" s="183">
        <v>2435</v>
      </c>
      <c r="B2211" s="224" t="s">
        <v>5275</v>
      </c>
      <c r="C2211" s="225" t="s">
        <v>5087</v>
      </c>
      <c r="D2211" s="226" t="s">
        <v>5275</v>
      </c>
      <c r="E2211" s="215" t="s">
        <v>27</v>
      </c>
      <c r="F2211" s="224" t="s">
        <v>8011</v>
      </c>
      <c r="G2211" t="s">
        <v>8355</v>
      </c>
      <c r="H2211" s="224" t="str">
        <f>IFERROR(VLOOKUP(Table[[#This Row],[Activity Details of Assistance]],WHAT!E:F,2,FALSE),"")</f>
        <v># of water network</v>
      </c>
      <c r="I2211" s="224"/>
      <c r="J2211">
        <v>1</v>
      </c>
      <c r="K2211" t="s">
        <v>8280</v>
      </c>
      <c r="L2211" s="219" t="s">
        <v>13</v>
      </c>
      <c r="M2211" t="s">
        <v>14</v>
      </c>
      <c r="N2211" t="s">
        <v>307</v>
      </c>
      <c r="O2211" t="s">
        <v>1603</v>
      </c>
      <c r="P2211" t="s">
        <v>4685</v>
      </c>
      <c r="Q2211" s="236">
        <v>44651</v>
      </c>
      <c r="R2211" s="236">
        <v>44986</v>
      </c>
      <c r="S2211" t="s">
        <v>8452</v>
      </c>
      <c r="T2211" s="227"/>
      <c r="U2211" s="227"/>
      <c r="V2211" s="227"/>
      <c r="W2211" s="227"/>
      <c r="X2211"/>
      <c r="Y2211" t="s">
        <v>8338</v>
      </c>
      <c r="Z2211">
        <v>1757266614</v>
      </c>
      <c r="AA2211" t="s">
        <v>8339</v>
      </c>
      <c r="AB2211" s="233" t="str">
        <f>_xlfn.IFNA(IF(Table[[#This Row],[Programme Partner]]&lt;&gt;Table[[#This Row],[Implementing Partner]],CONCATENATE(Table[[#This Row],[Programme Partner]],"-",Table[[#This Row],[Implementing Partner]]),Table[[#This Row],[Programme Partner]]),"")</f>
        <v>UNICEF-DSK</v>
      </c>
    </row>
    <row r="2212" spans="1:28" ht="14.4" customHeight="1">
      <c r="A2212" s="183">
        <v>2436</v>
      </c>
      <c r="B2212" s="224" t="s">
        <v>5275</v>
      </c>
      <c r="C2212" s="225" t="s">
        <v>5087</v>
      </c>
      <c r="D2212" s="226" t="s">
        <v>5275</v>
      </c>
      <c r="E2212" s="215" t="s">
        <v>27</v>
      </c>
      <c r="F2212" s="224" t="s">
        <v>8012</v>
      </c>
      <c r="G2212" s="195" t="s">
        <v>8585</v>
      </c>
      <c r="H2212" s="224" t="str">
        <f>IFERROR(VLOOKUP(Table[[#This Row],[Activity Details of Assistance]],WHAT!E:F,2,FALSE),"")</f>
        <v xml:space="preserve"># of door </v>
      </c>
      <c r="I2212" s="224"/>
      <c r="J2212">
        <v>35</v>
      </c>
      <c r="K2212" t="s">
        <v>8280</v>
      </c>
      <c r="L2212" s="219" t="s">
        <v>13</v>
      </c>
      <c r="M2212" t="s">
        <v>14</v>
      </c>
      <c r="N2212" t="s">
        <v>307</v>
      </c>
      <c r="O2212" t="s">
        <v>1603</v>
      </c>
      <c r="P2212" t="s">
        <v>4685</v>
      </c>
      <c r="Q2212" s="236">
        <v>44651</v>
      </c>
      <c r="R2212" s="236">
        <v>44986</v>
      </c>
      <c r="S2212" t="s">
        <v>8452</v>
      </c>
      <c r="T2212" s="227"/>
      <c r="U2212" s="227"/>
      <c r="V2212" s="227"/>
      <c r="W2212" s="227"/>
      <c r="X2212"/>
      <c r="Y2212" t="s">
        <v>8338</v>
      </c>
      <c r="Z2212">
        <v>1757266614</v>
      </c>
      <c r="AA2212" t="s">
        <v>8339</v>
      </c>
      <c r="AB2212" s="233" t="str">
        <f>_xlfn.IFNA(IF(Table[[#This Row],[Programme Partner]]&lt;&gt;Table[[#This Row],[Implementing Partner]],CONCATENATE(Table[[#This Row],[Programme Partner]],"-",Table[[#This Row],[Implementing Partner]]),Table[[#This Row],[Programme Partner]]),"")</f>
        <v>UNICEF-DSK</v>
      </c>
    </row>
    <row r="2213" spans="1:28" ht="14.4" customHeight="1">
      <c r="A2213" s="183">
        <v>2437</v>
      </c>
      <c r="B2213" s="224" t="s">
        <v>5275</v>
      </c>
      <c r="C2213" s="225" t="s">
        <v>5087</v>
      </c>
      <c r="D2213" s="226" t="s">
        <v>5275</v>
      </c>
      <c r="E2213" s="215" t="s">
        <v>27</v>
      </c>
      <c r="F2213" s="224" t="s">
        <v>8012</v>
      </c>
      <c r="G2213" t="s">
        <v>8359</v>
      </c>
      <c r="H2213" s="224" t="str">
        <f>IFERROR(VLOOKUP(Table[[#This Row],[Activity Details of Assistance]],WHAT!E:F,2,FALSE),"")</f>
        <v># of FSM Site</v>
      </c>
      <c r="I2213" s="224"/>
      <c r="J2213">
        <v>3</v>
      </c>
      <c r="K2213" t="s">
        <v>8280</v>
      </c>
      <c r="L2213" s="219" t="s">
        <v>13</v>
      </c>
      <c r="M2213" t="s">
        <v>14</v>
      </c>
      <c r="N2213" t="s">
        <v>307</v>
      </c>
      <c r="O2213" t="s">
        <v>1603</v>
      </c>
      <c r="P2213" t="s">
        <v>4685</v>
      </c>
      <c r="Q2213" s="236">
        <v>44651</v>
      </c>
      <c r="R2213" s="236">
        <v>44986</v>
      </c>
      <c r="S2213" t="s">
        <v>8452</v>
      </c>
      <c r="T2213" s="227"/>
      <c r="U2213" s="227"/>
      <c r="V2213" s="227"/>
      <c r="W2213" s="227"/>
      <c r="X2213"/>
      <c r="Y2213" t="s">
        <v>8338</v>
      </c>
      <c r="Z2213">
        <v>1757266614</v>
      </c>
      <c r="AA2213" t="s">
        <v>8339</v>
      </c>
      <c r="AB2213" s="233" t="str">
        <f>_xlfn.IFNA(IF(Table[[#This Row],[Programme Partner]]&lt;&gt;Table[[#This Row],[Implementing Partner]],CONCATENATE(Table[[#This Row],[Programme Partner]],"-",Table[[#This Row],[Implementing Partner]]),Table[[#This Row],[Programme Partner]]),"")</f>
        <v>UNICEF-DSK</v>
      </c>
    </row>
    <row r="2214" spans="1:28" ht="14.4" customHeight="1">
      <c r="A2214" s="183">
        <v>2438</v>
      </c>
      <c r="B2214" s="224" t="s">
        <v>5275</v>
      </c>
      <c r="C2214" s="225" t="s">
        <v>5087</v>
      </c>
      <c r="D2214" s="226" t="s">
        <v>5275</v>
      </c>
      <c r="E2214" s="215" t="s">
        <v>27</v>
      </c>
      <c r="F2214" s="224" t="s">
        <v>8012</v>
      </c>
      <c r="G2214" t="s">
        <v>8356</v>
      </c>
      <c r="H2214" s="224" t="str">
        <f>IFERROR(VLOOKUP(Table[[#This Row],[Activity Details of Assistance]],WHAT!E:F,2,FALSE),"")</f>
        <v># of FSM Site</v>
      </c>
      <c r="I2214" s="224"/>
      <c r="J2214">
        <v>2</v>
      </c>
      <c r="K2214" t="s">
        <v>8280</v>
      </c>
      <c r="L2214" s="219" t="s">
        <v>13</v>
      </c>
      <c r="M2214" t="s">
        <v>14</v>
      </c>
      <c r="N2214" t="s">
        <v>307</v>
      </c>
      <c r="O2214" t="s">
        <v>1603</v>
      </c>
      <c r="P2214" t="s">
        <v>4685</v>
      </c>
      <c r="Q2214" s="236">
        <v>44651</v>
      </c>
      <c r="R2214" s="236">
        <v>44986</v>
      </c>
      <c r="S2214" t="s">
        <v>8452</v>
      </c>
      <c r="T2214" s="227"/>
      <c r="U2214" s="227"/>
      <c r="V2214" s="227"/>
      <c r="W2214" s="227"/>
      <c r="X2214"/>
      <c r="Y2214" t="s">
        <v>8338</v>
      </c>
      <c r="Z2214">
        <v>1757266614</v>
      </c>
      <c r="AA2214" t="s">
        <v>8339</v>
      </c>
      <c r="AB2214" s="233" t="str">
        <f>_xlfn.IFNA(IF(Table[[#This Row],[Programme Partner]]&lt;&gt;Table[[#This Row],[Implementing Partner]],CONCATENATE(Table[[#This Row],[Programme Partner]],"-",Table[[#This Row],[Implementing Partner]]),Table[[#This Row],[Programme Partner]]),"")</f>
        <v>UNICEF-DSK</v>
      </c>
    </row>
    <row r="2215" spans="1:28" ht="14.4" customHeight="1">
      <c r="A2215" s="183">
        <v>2439</v>
      </c>
      <c r="B2215" s="224" t="s">
        <v>5275</v>
      </c>
      <c r="C2215" s="225" t="s">
        <v>5087</v>
      </c>
      <c r="D2215" s="226" t="s">
        <v>5275</v>
      </c>
      <c r="E2215" s="215" t="s">
        <v>27</v>
      </c>
      <c r="F2215" s="224" t="s">
        <v>8012</v>
      </c>
      <c r="G2215" s="195" t="s">
        <v>8586</v>
      </c>
      <c r="H2215" s="224" t="str">
        <f>IFERROR(VLOOKUP(Table[[#This Row],[Activity Details of Assistance]],WHAT!E:F,2,FALSE),"")</f>
        <v># of door</v>
      </c>
      <c r="I2215" s="224"/>
      <c r="J2215">
        <v>54</v>
      </c>
      <c r="K2215" t="s">
        <v>8280</v>
      </c>
      <c r="L2215" s="219" t="s">
        <v>13</v>
      </c>
      <c r="M2215" t="s">
        <v>14</v>
      </c>
      <c r="N2215" t="s">
        <v>307</v>
      </c>
      <c r="O2215" t="s">
        <v>1603</v>
      </c>
      <c r="P2215" t="s">
        <v>4685</v>
      </c>
      <c r="Q2215" s="236">
        <v>44651</v>
      </c>
      <c r="R2215" s="236">
        <v>44986</v>
      </c>
      <c r="S2215" t="s">
        <v>8452</v>
      </c>
      <c r="T2215" s="227"/>
      <c r="U2215" s="227"/>
      <c r="V2215" s="227"/>
      <c r="W2215" s="227"/>
      <c r="X2215"/>
      <c r="Y2215" t="s">
        <v>8338</v>
      </c>
      <c r="Z2215">
        <v>1757266614</v>
      </c>
      <c r="AA2215" t="s">
        <v>8339</v>
      </c>
      <c r="AB2215" s="233" t="str">
        <f>_xlfn.IFNA(IF(Table[[#This Row],[Programme Partner]]&lt;&gt;Table[[#This Row],[Implementing Partner]],CONCATENATE(Table[[#This Row],[Programme Partner]],"-",Table[[#This Row],[Implementing Partner]]),Table[[#This Row],[Programme Partner]]),"")</f>
        <v>UNICEF-DSK</v>
      </c>
    </row>
    <row r="2216" spans="1:28" ht="14.4" customHeight="1">
      <c r="A2216" s="183">
        <v>2440</v>
      </c>
      <c r="B2216" s="224" t="s">
        <v>5275</v>
      </c>
      <c r="C2216" s="225" t="s">
        <v>5087</v>
      </c>
      <c r="D2216" s="226" t="s">
        <v>5275</v>
      </c>
      <c r="E2216" s="215" t="s">
        <v>27</v>
      </c>
      <c r="F2216" s="224" t="s">
        <v>8013</v>
      </c>
      <c r="G2216" t="s">
        <v>8313</v>
      </c>
      <c r="H2216" s="224" t="str">
        <f>IFERROR(VLOOKUP(Table[[#This Row],[Activity Details of Assistance]],WHAT!E:F,2,FALSE),"")</f>
        <v># of HP sessions at community level</v>
      </c>
      <c r="I2216" s="224"/>
      <c r="J2216">
        <v>96</v>
      </c>
      <c r="K2216" t="s">
        <v>8280</v>
      </c>
      <c r="L2216" s="219" t="s">
        <v>13</v>
      </c>
      <c r="M2216" t="s">
        <v>14</v>
      </c>
      <c r="N2216" t="s">
        <v>307</v>
      </c>
      <c r="O2216" t="s">
        <v>1603</v>
      </c>
      <c r="P2216" t="s">
        <v>4685</v>
      </c>
      <c r="Q2216" s="236">
        <v>44651</v>
      </c>
      <c r="R2216" s="236">
        <v>44986</v>
      </c>
      <c r="S2216" t="s">
        <v>8452</v>
      </c>
      <c r="T2216" s="227"/>
      <c r="U2216" s="227"/>
      <c r="V2216" s="227"/>
      <c r="W2216" s="227"/>
      <c r="X2216"/>
      <c r="Y2216" t="s">
        <v>8338</v>
      </c>
      <c r="Z2216">
        <v>1757266614</v>
      </c>
      <c r="AA2216" t="s">
        <v>8339</v>
      </c>
      <c r="AB2216" s="233" t="str">
        <f>_xlfn.IFNA(IF(Table[[#This Row],[Programme Partner]]&lt;&gt;Table[[#This Row],[Implementing Partner]],CONCATENATE(Table[[#This Row],[Programme Partner]],"-",Table[[#This Row],[Implementing Partner]]),Table[[#This Row],[Programme Partner]]),"")</f>
        <v>UNICEF-DSK</v>
      </c>
    </row>
    <row r="2217" spans="1:28" ht="14.4" customHeight="1">
      <c r="A2217" s="183">
        <v>2441</v>
      </c>
      <c r="B2217" s="224" t="s">
        <v>5275</v>
      </c>
      <c r="C2217" s="225" t="s">
        <v>5087</v>
      </c>
      <c r="D2217" s="226" t="s">
        <v>5275</v>
      </c>
      <c r="E2217" s="215" t="s">
        <v>27</v>
      </c>
      <c r="F2217" s="224" t="s">
        <v>8013</v>
      </c>
      <c r="G2217" t="s">
        <v>8314</v>
      </c>
      <c r="H2217" s="224" t="str">
        <f>IFERROR(VLOOKUP(Table[[#This Row],[Activity Details of Assistance]],WHAT!E:F,2,FALSE),"")</f>
        <v># of HP sessions at HH level</v>
      </c>
      <c r="I2217" s="224"/>
      <c r="J2217">
        <v>680</v>
      </c>
      <c r="K2217" t="s">
        <v>8280</v>
      </c>
      <c r="L2217" s="219" t="s">
        <v>13</v>
      </c>
      <c r="M2217" t="s">
        <v>14</v>
      </c>
      <c r="N2217" t="s">
        <v>307</v>
      </c>
      <c r="O2217" t="s">
        <v>1603</v>
      </c>
      <c r="P2217" t="s">
        <v>4685</v>
      </c>
      <c r="Q2217" s="236">
        <v>44651</v>
      </c>
      <c r="R2217" s="236">
        <v>44986</v>
      </c>
      <c r="S2217" t="s">
        <v>8452</v>
      </c>
      <c r="T2217" s="227"/>
      <c r="U2217" s="227"/>
      <c r="V2217" s="227"/>
      <c r="W2217" s="227"/>
      <c r="X2217"/>
      <c r="Y2217" t="s">
        <v>8338</v>
      </c>
      <c r="Z2217">
        <v>1757266614</v>
      </c>
      <c r="AA2217" t="s">
        <v>8339</v>
      </c>
      <c r="AB2217" s="233" t="str">
        <f>_xlfn.IFNA(IF(Table[[#This Row],[Programme Partner]]&lt;&gt;Table[[#This Row],[Implementing Partner]],CONCATENATE(Table[[#This Row],[Programme Partner]],"-",Table[[#This Row],[Implementing Partner]]),Table[[#This Row],[Programme Partner]]),"")</f>
        <v>UNICEF-DSK</v>
      </c>
    </row>
    <row r="2218" spans="1:28" ht="14.4" customHeight="1">
      <c r="A2218" s="183">
        <v>2442</v>
      </c>
      <c r="B2218" s="224" t="s">
        <v>5275</v>
      </c>
      <c r="C2218" s="225" t="s">
        <v>5087</v>
      </c>
      <c r="D2218" s="226" t="s">
        <v>5275</v>
      </c>
      <c r="E2218" s="215" t="s">
        <v>27</v>
      </c>
      <c r="F2218" s="224" t="s">
        <v>8014</v>
      </c>
      <c r="G2218" t="s">
        <v>8358</v>
      </c>
      <c r="H2218" s="224" t="str">
        <f>IFERROR(VLOOKUP(Table[[#This Row],[Activity Details of Assistance]],WHAT!E:F,2,FALSE),"")</f>
        <v># of campaign per camp </v>
      </c>
      <c r="I2218" s="224"/>
      <c r="J2218">
        <v>1</v>
      </c>
      <c r="K2218" t="s">
        <v>8280</v>
      </c>
      <c r="L2218" s="219" t="s">
        <v>13</v>
      </c>
      <c r="M2218" t="s">
        <v>14</v>
      </c>
      <c r="N2218" t="s">
        <v>307</v>
      </c>
      <c r="O2218" t="s">
        <v>1603</v>
      </c>
      <c r="P2218" t="s">
        <v>4685</v>
      </c>
      <c r="Q2218" s="236">
        <v>44651</v>
      </c>
      <c r="R2218" s="236">
        <v>44986</v>
      </c>
      <c r="S2218" t="s">
        <v>8452</v>
      </c>
      <c r="T2218" s="227"/>
      <c r="U2218" s="227"/>
      <c r="V2218" s="227"/>
      <c r="W2218" s="227"/>
      <c r="X2218"/>
      <c r="Y2218" t="s">
        <v>8338</v>
      </c>
      <c r="Z2218">
        <v>1757266614</v>
      </c>
      <c r="AA2218" t="s">
        <v>8339</v>
      </c>
      <c r="AB2218" s="233" t="str">
        <f>_xlfn.IFNA(IF(Table[[#This Row],[Programme Partner]]&lt;&gt;Table[[#This Row],[Implementing Partner]],CONCATENATE(Table[[#This Row],[Programme Partner]],"-",Table[[#This Row],[Implementing Partner]]),Table[[#This Row],[Programme Partner]]),"")</f>
        <v>UNICEF-DSK</v>
      </c>
    </row>
    <row r="2219" spans="1:28" ht="14.4" customHeight="1">
      <c r="A2219" s="183">
        <v>2443</v>
      </c>
      <c r="B2219" s="224" t="s">
        <v>5275</v>
      </c>
      <c r="C2219" s="225" t="s">
        <v>5087</v>
      </c>
      <c r="D2219" s="226" t="s">
        <v>5275</v>
      </c>
      <c r="E2219" s="215" t="s">
        <v>27</v>
      </c>
      <c r="F2219" s="224" t="s">
        <v>8014</v>
      </c>
      <c r="G2219" t="s">
        <v>8361</v>
      </c>
      <c r="H2219" s="224" t="str">
        <f>IFERROR(VLOOKUP(Table[[#This Row],[Activity Details of Assistance]],WHAT!E:F,2,FALSE),"")</f>
        <v># of plant</v>
      </c>
      <c r="I2219" s="224"/>
      <c r="J2219">
        <v>1</v>
      </c>
      <c r="K2219" t="s">
        <v>8280</v>
      </c>
      <c r="L2219" s="219" t="s">
        <v>13</v>
      </c>
      <c r="M2219" t="s">
        <v>14</v>
      </c>
      <c r="N2219" t="s">
        <v>307</v>
      </c>
      <c r="O2219" t="s">
        <v>1603</v>
      </c>
      <c r="P2219" t="s">
        <v>4685</v>
      </c>
      <c r="Q2219" s="236">
        <v>44651</v>
      </c>
      <c r="R2219" s="236">
        <v>44986</v>
      </c>
      <c r="S2219" t="s">
        <v>8452</v>
      </c>
      <c r="T2219" s="227"/>
      <c r="U2219" s="227"/>
      <c r="V2219" s="227"/>
      <c r="W2219" s="227"/>
      <c r="X2219"/>
      <c r="Y2219" t="s">
        <v>8338</v>
      </c>
      <c r="Z2219">
        <v>1757266614</v>
      </c>
      <c r="AA2219" t="s">
        <v>8339</v>
      </c>
      <c r="AB2219" s="233" t="str">
        <f>_xlfn.IFNA(IF(Table[[#This Row],[Programme Partner]]&lt;&gt;Table[[#This Row],[Implementing Partner]],CONCATENATE(Table[[#This Row],[Programme Partner]],"-",Table[[#This Row],[Implementing Partner]]),Table[[#This Row],[Programme Partner]]),"")</f>
        <v>UNICEF-DSK</v>
      </c>
    </row>
    <row r="2220" spans="1:28" ht="14.4" customHeight="1">
      <c r="A2220" s="183">
        <v>2444</v>
      </c>
      <c r="B2220" s="224" t="s">
        <v>5292</v>
      </c>
      <c r="C2220" s="225" t="s">
        <v>5009</v>
      </c>
      <c r="D2220" s="226" t="s">
        <v>8352</v>
      </c>
      <c r="E2220" s="215" t="s">
        <v>27</v>
      </c>
      <c r="F2220" s="224" t="s">
        <v>8011</v>
      </c>
      <c r="G2220" t="s">
        <v>8355</v>
      </c>
      <c r="H2220" s="224" t="str">
        <f>IFERROR(VLOOKUP(Table[[#This Row],[Activity Details of Assistance]],WHAT!E:F,2,FALSE),"")</f>
        <v># of water network</v>
      </c>
      <c r="I2220" s="224"/>
      <c r="J2220">
        <v>5</v>
      </c>
      <c r="K2220" t="s">
        <v>8280</v>
      </c>
      <c r="L2220" s="219" t="s">
        <v>13</v>
      </c>
      <c r="M2220" t="s">
        <v>14</v>
      </c>
      <c r="N2220" t="s">
        <v>307</v>
      </c>
      <c r="O2220" t="s">
        <v>1599</v>
      </c>
      <c r="P2220" t="s">
        <v>4717</v>
      </c>
      <c r="Q2220" s="236">
        <v>44712</v>
      </c>
      <c r="R2220" s="236">
        <v>44713</v>
      </c>
      <c r="S2220" t="s">
        <v>8452</v>
      </c>
      <c r="T2220" s="227"/>
      <c r="U2220" s="227"/>
      <c r="V2220" s="227"/>
      <c r="W2220" s="227"/>
      <c r="X2220"/>
      <c r="Y2220" t="s">
        <v>8283</v>
      </c>
      <c r="Z2220">
        <v>1714567162</v>
      </c>
      <c r="AA2220" t="s">
        <v>8284</v>
      </c>
      <c r="AB2220" s="233" t="str">
        <f>_xlfn.IFNA(IF(Table[[#This Row],[Programme Partner]]&lt;&gt;Table[[#This Row],[Implementing Partner]],CONCATENATE(Table[[#This Row],[Programme Partner]],"-",Table[[#This Row],[Implementing Partner]]),Table[[#This Row],[Programme Partner]]),"")</f>
        <v>WHH-ANANDO</v>
      </c>
    </row>
    <row r="2221" spans="1:28" ht="14.4" customHeight="1">
      <c r="A2221" s="183">
        <v>2445</v>
      </c>
      <c r="B2221" s="224" t="s">
        <v>5292</v>
      </c>
      <c r="C2221" s="225" t="s">
        <v>5009</v>
      </c>
      <c r="D2221" s="226" t="s">
        <v>8352</v>
      </c>
      <c r="E2221" s="215" t="s">
        <v>27</v>
      </c>
      <c r="F2221" s="224" t="s">
        <v>8011</v>
      </c>
      <c r="G2221" t="s">
        <v>8019</v>
      </c>
      <c r="H2221" s="224" t="str">
        <f>IFERROR(VLOOKUP(Table[[#This Row],[Activity Details of Assistance]],WHAT!E:F,2,FALSE),"")</f>
        <v>N/A</v>
      </c>
      <c r="I2221" s="224"/>
      <c r="J2221">
        <v>286</v>
      </c>
      <c r="K2221" t="s">
        <v>8280</v>
      </c>
      <c r="L2221" s="219" t="s">
        <v>13</v>
      </c>
      <c r="M2221" t="s">
        <v>14</v>
      </c>
      <c r="N2221" t="s">
        <v>307</v>
      </c>
      <c r="O2221" t="s">
        <v>1599</v>
      </c>
      <c r="P2221" t="s">
        <v>4717</v>
      </c>
      <c r="Q2221" s="236">
        <v>44712</v>
      </c>
      <c r="R2221" s="236">
        <v>44713</v>
      </c>
      <c r="S2221" t="s">
        <v>8452</v>
      </c>
      <c r="T2221" s="227"/>
      <c r="U2221" s="227"/>
      <c r="V2221" s="227"/>
      <c r="W2221" s="227"/>
      <c r="X2221"/>
      <c r="Y2221" t="s">
        <v>8283</v>
      </c>
      <c r="Z2221">
        <v>1714567162</v>
      </c>
      <c r="AA2221" t="s">
        <v>8284</v>
      </c>
      <c r="AB2221" s="233" t="str">
        <f>_xlfn.IFNA(IF(Table[[#This Row],[Programme Partner]]&lt;&gt;Table[[#This Row],[Implementing Partner]],CONCATENATE(Table[[#This Row],[Programme Partner]],"-",Table[[#This Row],[Implementing Partner]]),Table[[#This Row],[Programme Partner]]),"")</f>
        <v>WHH-ANANDO</v>
      </c>
    </row>
    <row r="2222" spans="1:28" ht="14.4" customHeight="1">
      <c r="A2222" s="183">
        <v>2446</v>
      </c>
      <c r="B2222" s="224" t="s">
        <v>5292</v>
      </c>
      <c r="C2222" s="225" t="s">
        <v>5009</v>
      </c>
      <c r="D2222" s="226" t="s">
        <v>8352</v>
      </c>
      <c r="E2222" s="215" t="s">
        <v>27</v>
      </c>
      <c r="F2222" s="224" t="s">
        <v>8012</v>
      </c>
      <c r="G2222" s="195" t="s">
        <v>8585</v>
      </c>
      <c r="H2222" s="224" t="str">
        <f>IFERROR(VLOOKUP(Table[[#This Row],[Activity Details of Assistance]],WHAT!E:F,2,FALSE),"")</f>
        <v xml:space="preserve"># of door </v>
      </c>
      <c r="I2222" s="224"/>
      <c r="J2222">
        <v>92</v>
      </c>
      <c r="K2222" t="s">
        <v>8280</v>
      </c>
      <c r="L2222" s="219" t="s">
        <v>13</v>
      </c>
      <c r="M2222" t="s">
        <v>14</v>
      </c>
      <c r="N2222" t="s">
        <v>307</v>
      </c>
      <c r="O2222" t="s">
        <v>1599</v>
      </c>
      <c r="P2222" t="s">
        <v>4717</v>
      </c>
      <c r="Q2222" s="236">
        <v>44712</v>
      </c>
      <c r="R2222" s="236">
        <v>44713</v>
      </c>
      <c r="S2222" t="s">
        <v>8452</v>
      </c>
      <c r="T2222" s="227"/>
      <c r="U2222" s="227"/>
      <c r="V2222" s="227"/>
      <c r="W2222" s="227"/>
      <c r="X2222"/>
      <c r="Y2222" t="s">
        <v>8283</v>
      </c>
      <c r="Z2222">
        <v>1714567162</v>
      </c>
      <c r="AA2222" t="s">
        <v>8284</v>
      </c>
      <c r="AB2222" s="233" t="str">
        <f>_xlfn.IFNA(IF(Table[[#This Row],[Programme Partner]]&lt;&gt;Table[[#This Row],[Implementing Partner]],CONCATENATE(Table[[#This Row],[Programme Partner]],"-",Table[[#This Row],[Implementing Partner]]),Table[[#This Row],[Programme Partner]]),"")</f>
        <v>WHH-ANANDO</v>
      </c>
    </row>
    <row r="2223" spans="1:28" ht="14.4" customHeight="1">
      <c r="A2223" s="183">
        <v>2447</v>
      </c>
      <c r="B2223" s="224" t="s">
        <v>5292</v>
      </c>
      <c r="C2223" s="225" t="s">
        <v>5009</v>
      </c>
      <c r="D2223" s="226" t="s">
        <v>8352</v>
      </c>
      <c r="E2223" s="215" t="s">
        <v>27</v>
      </c>
      <c r="F2223" s="224" t="s">
        <v>8012</v>
      </c>
      <c r="G2223" s="195" t="s">
        <v>8586</v>
      </c>
      <c r="H2223" s="224" t="str">
        <f>IFERROR(VLOOKUP(Table[[#This Row],[Activity Details of Assistance]],WHAT!E:F,2,FALSE),"")</f>
        <v># of door</v>
      </c>
      <c r="I2223" s="224"/>
      <c r="J2223">
        <v>102</v>
      </c>
      <c r="K2223" t="s">
        <v>8280</v>
      </c>
      <c r="L2223" s="219" t="s">
        <v>13</v>
      </c>
      <c r="M2223" t="s">
        <v>14</v>
      </c>
      <c r="N2223" t="s">
        <v>307</v>
      </c>
      <c r="O2223" t="s">
        <v>1599</v>
      </c>
      <c r="P2223" t="s">
        <v>4717</v>
      </c>
      <c r="Q2223" s="236">
        <v>44712</v>
      </c>
      <c r="R2223" s="236">
        <v>44713</v>
      </c>
      <c r="S2223" t="s">
        <v>8452</v>
      </c>
      <c r="T2223" s="227"/>
      <c r="U2223" s="227"/>
      <c r="V2223" s="227"/>
      <c r="W2223" s="227"/>
      <c r="X2223"/>
      <c r="Y2223" t="s">
        <v>8283</v>
      </c>
      <c r="Z2223">
        <v>1714567162</v>
      </c>
      <c r="AA2223" t="s">
        <v>8284</v>
      </c>
      <c r="AB2223" s="233" t="str">
        <f>_xlfn.IFNA(IF(Table[[#This Row],[Programme Partner]]&lt;&gt;Table[[#This Row],[Implementing Partner]],CONCATENATE(Table[[#This Row],[Programme Partner]],"-",Table[[#This Row],[Implementing Partner]]),Table[[#This Row],[Programme Partner]]),"")</f>
        <v>WHH-ANANDO</v>
      </c>
    </row>
    <row r="2224" spans="1:28" ht="14.4" customHeight="1">
      <c r="A2224" s="183">
        <v>2448</v>
      </c>
      <c r="B2224" s="224" t="s">
        <v>5292</v>
      </c>
      <c r="C2224" s="225" t="s">
        <v>5009</v>
      </c>
      <c r="D2224" s="226" t="s">
        <v>8352</v>
      </c>
      <c r="E2224" s="215" t="s">
        <v>27</v>
      </c>
      <c r="F2224" s="224" t="s">
        <v>8012</v>
      </c>
      <c r="G2224" t="s">
        <v>8357</v>
      </c>
      <c r="H2224" s="224" t="str">
        <f>IFERROR(VLOOKUP(Table[[#This Row],[Activity Details of Assistance]],WHAT!E:F,2,FALSE),"")</f>
        <v># of door</v>
      </c>
      <c r="I2224" s="224"/>
      <c r="J2224">
        <v>77</v>
      </c>
      <c r="K2224" t="s">
        <v>8280</v>
      </c>
      <c r="L2224" s="219" t="s">
        <v>13</v>
      </c>
      <c r="M2224" t="s">
        <v>14</v>
      </c>
      <c r="N2224" t="s">
        <v>307</v>
      </c>
      <c r="O2224" t="s">
        <v>1599</v>
      </c>
      <c r="P2224" t="s">
        <v>4717</v>
      </c>
      <c r="Q2224" s="236">
        <v>44712</v>
      </c>
      <c r="R2224" s="236">
        <v>44713</v>
      </c>
      <c r="S2224" t="s">
        <v>8452</v>
      </c>
      <c r="T2224" s="227"/>
      <c r="U2224" s="227"/>
      <c r="V2224" s="227"/>
      <c r="W2224" s="227"/>
      <c r="X2224"/>
      <c r="Y2224" t="s">
        <v>8283</v>
      </c>
      <c r="Z2224">
        <v>1714567162</v>
      </c>
      <c r="AA2224" t="s">
        <v>8284</v>
      </c>
      <c r="AB2224" s="233" t="str">
        <f>_xlfn.IFNA(IF(Table[[#This Row],[Programme Partner]]&lt;&gt;Table[[#This Row],[Implementing Partner]],CONCATENATE(Table[[#This Row],[Programme Partner]],"-",Table[[#This Row],[Implementing Partner]]),Table[[#This Row],[Programme Partner]]),"")</f>
        <v>WHH-ANANDO</v>
      </c>
    </row>
    <row r="2225" spans="1:28" ht="14.4" customHeight="1">
      <c r="A2225" s="183">
        <v>2449</v>
      </c>
      <c r="B2225" s="202" t="s">
        <v>5292</v>
      </c>
      <c r="C2225" s="225" t="s">
        <v>5009</v>
      </c>
      <c r="D2225" s="212" t="s">
        <v>8352</v>
      </c>
      <c r="E2225" s="215" t="s">
        <v>27</v>
      </c>
      <c r="F2225" s="224" t="s">
        <v>8012</v>
      </c>
      <c r="G2225" t="s">
        <v>8019</v>
      </c>
      <c r="H2225" s="224" t="str">
        <f>IFERROR(VLOOKUP(Table[[#This Row],[Activity Details of Assistance]],WHAT!E:F,2,FALSE),"")</f>
        <v>N/A</v>
      </c>
      <c r="I2225" s="224"/>
      <c r="J2225">
        <v>511</v>
      </c>
      <c r="K2225" t="s">
        <v>8280</v>
      </c>
      <c r="L2225" s="219" t="s">
        <v>13</v>
      </c>
      <c r="M2225" t="s">
        <v>14</v>
      </c>
      <c r="N2225" t="s">
        <v>307</v>
      </c>
      <c r="O2225" t="s">
        <v>1599</v>
      </c>
      <c r="P2225" t="s">
        <v>4717</v>
      </c>
      <c r="Q2225" s="236">
        <v>44712</v>
      </c>
      <c r="R2225" s="236">
        <v>44713</v>
      </c>
      <c r="S2225" t="s">
        <v>8452</v>
      </c>
      <c r="T2225" s="227"/>
      <c r="U2225" s="227"/>
      <c r="V2225" s="227"/>
      <c r="W2225" s="227"/>
      <c r="X2225"/>
      <c r="Y2225" t="s">
        <v>8283</v>
      </c>
      <c r="Z2225">
        <v>1714567162</v>
      </c>
      <c r="AA2225" t="s">
        <v>8284</v>
      </c>
      <c r="AB2225" s="233" t="str">
        <f>_xlfn.IFNA(IF(Table[[#This Row],[Programme Partner]]&lt;&gt;Table[[#This Row],[Implementing Partner]],CONCATENATE(Table[[#This Row],[Programme Partner]],"-",Table[[#This Row],[Implementing Partner]]),Table[[#This Row],[Programme Partner]]),"")</f>
        <v>WHH-ANANDO</v>
      </c>
    </row>
    <row r="2226" spans="1:28" ht="14.4" customHeight="1">
      <c r="A2226" s="183">
        <v>2450</v>
      </c>
      <c r="B2226" s="224" t="s">
        <v>5292</v>
      </c>
      <c r="C2226" s="225" t="s">
        <v>5009</v>
      </c>
      <c r="D2226" s="226" t="s">
        <v>8352</v>
      </c>
      <c r="E2226" s="215" t="s">
        <v>27</v>
      </c>
      <c r="F2226" s="224" t="s">
        <v>8013</v>
      </c>
      <c r="G2226" t="s">
        <v>8313</v>
      </c>
      <c r="H2226" s="224" t="str">
        <f>IFERROR(VLOOKUP(Table[[#This Row],[Activity Details of Assistance]],WHAT!E:F,2,FALSE),"")</f>
        <v># of HP sessions at community level</v>
      </c>
      <c r="I2226" s="224"/>
      <c r="J2226">
        <v>506</v>
      </c>
      <c r="K2226" t="s">
        <v>8280</v>
      </c>
      <c r="L2226" s="219" t="s">
        <v>13</v>
      </c>
      <c r="M2226" t="s">
        <v>14</v>
      </c>
      <c r="N2226" t="s">
        <v>307</v>
      </c>
      <c r="O2226" t="s">
        <v>1599</v>
      </c>
      <c r="P2226" t="s">
        <v>4717</v>
      </c>
      <c r="Q2226" s="236">
        <v>44712</v>
      </c>
      <c r="R2226" s="236">
        <v>44713</v>
      </c>
      <c r="S2226" t="s">
        <v>8452</v>
      </c>
      <c r="T2226" s="227"/>
      <c r="U2226" s="227"/>
      <c r="V2226" s="227"/>
      <c r="W2226" s="227"/>
      <c r="X2226"/>
      <c r="Y2226" t="s">
        <v>8283</v>
      </c>
      <c r="Z2226">
        <v>1714567162</v>
      </c>
      <c r="AA2226" t="s">
        <v>8284</v>
      </c>
      <c r="AB2226" s="233" t="str">
        <f>_xlfn.IFNA(IF(Table[[#This Row],[Programme Partner]]&lt;&gt;Table[[#This Row],[Implementing Partner]],CONCATENATE(Table[[#This Row],[Programme Partner]],"-",Table[[#This Row],[Implementing Partner]]),Table[[#This Row],[Programme Partner]]),"")</f>
        <v>WHH-ANANDO</v>
      </c>
    </row>
    <row r="2227" spans="1:28" ht="14.4" customHeight="1">
      <c r="A2227" s="183">
        <v>2451</v>
      </c>
      <c r="B2227" s="224" t="s">
        <v>5292</v>
      </c>
      <c r="C2227" s="225" t="s">
        <v>5009</v>
      </c>
      <c r="D2227" s="226" t="s">
        <v>8352</v>
      </c>
      <c r="E2227" s="215" t="s">
        <v>27</v>
      </c>
      <c r="F2227" s="224" t="s">
        <v>8013</v>
      </c>
      <c r="G2227" t="s">
        <v>8314</v>
      </c>
      <c r="H2227" s="224" t="str">
        <f>IFERROR(VLOOKUP(Table[[#This Row],[Activity Details of Assistance]],WHAT!E:F,2,FALSE),"")</f>
        <v># of HP sessions at HH level</v>
      </c>
      <c r="I2227" s="224"/>
      <c r="J2227">
        <v>1126</v>
      </c>
      <c r="K2227" t="s">
        <v>8280</v>
      </c>
      <c r="L2227" s="219" t="s">
        <v>13</v>
      </c>
      <c r="M2227" t="s">
        <v>14</v>
      </c>
      <c r="N2227" t="s">
        <v>307</v>
      </c>
      <c r="O2227" t="s">
        <v>1599</v>
      </c>
      <c r="P2227" t="s">
        <v>4717</v>
      </c>
      <c r="Q2227" s="236">
        <v>44712</v>
      </c>
      <c r="R2227" s="236">
        <v>44713</v>
      </c>
      <c r="S2227" t="s">
        <v>8452</v>
      </c>
      <c r="T2227" s="227"/>
      <c r="U2227" s="227"/>
      <c r="V2227" s="227"/>
      <c r="W2227" s="227"/>
      <c r="X2227"/>
      <c r="Y2227" t="s">
        <v>8283</v>
      </c>
      <c r="Z2227">
        <v>1714567162</v>
      </c>
      <c r="AA2227" t="s">
        <v>8284</v>
      </c>
      <c r="AB2227" s="233" t="str">
        <f>_xlfn.IFNA(IF(Table[[#This Row],[Programme Partner]]&lt;&gt;Table[[#This Row],[Implementing Partner]],CONCATENATE(Table[[#This Row],[Programme Partner]],"-",Table[[#This Row],[Implementing Partner]]),Table[[#This Row],[Programme Partner]]),"")</f>
        <v>WHH-ANANDO</v>
      </c>
    </row>
    <row r="2228" spans="1:28" ht="14.4" customHeight="1">
      <c r="A2228" s="183">
        <v>2452</v>
      </c>
      <c r="B2228" s="224" t="s">
        <v>5292</v>
      </c>
      <c r="C2228" s="225" t="s">
        <v>5009</v>
      </c>
      <c r="D2228" s="226" t="s">
        <v>8352</v>
      </c>
      <c r="E2228" s="215" t="s">
        <v>27</v>
      </c>
      <c r="F2228" s="224" t="s">
        <v>8013</v>
      </c>
      <c r="G2228" t="s">
        <v>8317</v>
      </c>
      <c r="H2228" s="224" t="str">
        <f>IFERROR(VLOOKUP(Table[[#This Row],[Activity Details of Assistance]],WHAT!E:F,2,FALSE),"")</f>
        <v># of estimated persons reached by mass-media campaign</v>
      </c>
      <c r="I2228" s="224"/>
      <c r="J2228">
        <v>10</v>
      </c>
      <c r="K2228" t="s">
        <v>8280</v>
      </c>
      <c r="L2228" s="219" t="s">
        <v>13</v>
      </c>
      <c r="M2228" t="s">
        <v>14</v>
      </c>
      <c r="N2228" t="s">
        <v>307</v>
      </c>
      <c r="O2228" t="s">
        <v>1599</v>
      </c>
      <c r="P2228" t="s">
        <v>4717</v>
      </c>
      <c r="Q2228" s="236">
        <v>44712</v>
      </c>
      <c r="R2228" s="236">
        <v>44713</v>
      </c>
      <c r="S2228" t="s">
        <v>8452</v>
      </c>
      <c r="T2228" s="227"/>
      <c r="U2228" s="227"/>
      <c r="V2228" s="227"/>
      <c r="W2228" s="227"/>
      <c r="X2228"/>
      <c r="Y2228" t="s">
        <v>8283</v>
      </c>
      <c r="Z2228">
        <v>1714567162</v>
      </c>
      <c r="AA2228" t="s">
        <v>8284</v>
      </c>
      <c r="AB2228" s="233" t="str">
        <f>_xlfn.IFNA(IF(Table[[#This Row],[Programme Partner]]&lt;&gt;Table[[#This Row],[Implementing Partner]],CONCATENATE(Table[[#This Row],[Programme Partner]],"-",Table[[#This Row],[Implementing Partner]]),Table[[#This Row],[Programme Partner]]),"")</f>
        <v>WHH-ANANDO</v>
      </c>
    </row>
    <row r="2229" spans="1:28" ht="14.4" customHeight="1">
      <c r="A2229" s="183">
        <v>2453</v>
      </c>
      <c r="B2229" s="224" t="s">
        <v>5292</v>
      </c>
      <c r="C2229" s="225" t="s">
        <v>5009</v>
      </c>
      <c r="D2229" s="226" t="s">
        <v>8352</v>
      </c>
      <c r="E2229" s="215" t="s">
        <v>27</v>
      </c>
      <c r="F2229" s="224" t="s">
        <v>8013</v>
      </c>
      <c r="G2229" t="s">
        <v>8019</v>
      </c>
      <c r="H2229" s="224" t="str">
        <f>IFERROR(VLOOKUP(Table[[#This Row],[Activity Details of Assistance]],WHAT!E:F,2,FALSE),"")</f>
        <v>N/A</v>
      </c>
      <c r="I2229" s="224"/>
      <c r="J2229">
        <v>27</v>
      </c>
      <c r="K2229" t="s">
        <v>8280</v>
      </c>
      <c r="L2229" s="219" t="s">
        <v>13</v>
      </c>
      <c r="M2229" t="s">
        <v>14</v>
      </c>
      <c r="N2229" t="s">
        <v>307</v>
      </c>
      <c r="O2229" t="s">
        <v>1599</v>
      </c>
      <c r="P2229" t="s">
        <v>4717</v>
      </c>
      <c r="Q2229" s="236">
        <v>44712</v>
      </c>
      <c r="R2229" s="236">
        <v>44713</v>
      </c>
      <c r="S2229" t="s">
        <v>8452</v>
      </c>
      <c r="T2229" s="227"/>
      <c r="U2229" s="227"/>
      <c r="V2229" s="227"/>
      <c r="W2229" s="227"/>
      <c r="X2229"/>
      <c r="Y2229" t="s">
        <v>8283</v>
      </c>
      <c r="Z2229">
        <v>1714567162</v>
      </c>
      <c r="AA2229" t="s">
        <v>8284</v>
      </c>
      <c r="AB2229" s="233" t="str">
        <f>_xlfn.IFNA(IF(Table[[#This Row],[Programme Partner]]&lt;&gt;Table[[#This Row],[Implementing Partner]],CONCATENATE(Table[[#This Row],[Programme Partner]],"-",Table[[#This Row],[Implementing Partner]]),Table[[#This Row],[Programme Partner]]),"")</f>
        <v>WHH-ANANDO</v>
      </c>
    </row>
    <row r="2230" spans="1:28" ht="14.4" customHeight="1">
      <c r="A2230" s="183">
        <v>2454</v>
      </c>
      <c r="B2230" s="224" t="s">
        <v>5292</v>
      </c>
      <c r="C2230" s="225" t="s">
        <v>5009</v>
      </c>
      <c r="D2230" s="226" t="s">
        <v>8352</v>
      </c>
      <c r="E2230" s="215" t="s">
        <v>27</v>
      </c>
      <c r="F2230" s="224" t="s">
        <v>8014</v>
      </c>
      <c r="G2230" t="s">
        <v>8358</v>
      </c>
      <c r="H2230" s="224" t="str">
        <f>IFERROR(VLOOKUP(Table[[#This Row],[Activity Details of Assistance]],WHAT!E:F,2,FALSE),"")</f>
        <v># of campaign per camp </v>
      </c>
      <c r="I2230" s="224"/>
      <c r="J2230">
        <v>3</v>
      </c>
      <c r="K2230" t="s">
        <v>8280</v>
      </c>
      <c r="L2230" s="219" t="s">
        <v>13</v>
      </c>
      <c r="M2230" t="s">
        <v>14</v>
      </c>
      <c r="N2230" t="s">
        <v>307</v>
      </c>
      <c r="O2230" t="s">
        <v>1599</v>
      </c>
      <c r="P2230" t="s">
        <v>4717</v>
      </c>
      <c r="Q2230" s="236">
        <v>44712</v>
      </c>
      <c r="R2230" s="236">
        <v>44713</v>
      </c>
      <c r="S2230" t="s">
        <v>8452</v>
      </c>
      <c r="T2230" s="227"/>
      <c r="U2230" s="227"/>
      <c r="V2230" s="227"/>
      <c r="W2230" s="227"/>
      <c r="X2230"/>
      <c r="Y2230" t="s">
        <v>8283</v>
      </c>
      <c r="Z2230">
        <v>1714567162</v>
      </c>
      <c r="AA2230" t="s">
        <v>8284</v>
      </c>
      <c r="AB2230" s="233" t="str">
        <f>_xlfn.IFNA(IF(Table[[#This Row],[Programme Partner]]&lt;&gt;Table[[#This Row],[Implementing Partner]],CONCATENATE(Table[[#This Row],[Programme Partner]],"-",Table[[#This Row],[Implementing Partner]]),Table[[#This Row],[Programme Partner]]),"")</f>
        <v>WHH-ANANDO</v>
      </c>
    </row>
    <row r="2231" spans="1:28" ht="14.4" customHeight="1">
      <c r="A2231" s="183">
        <v>2455</v>
      </c>
      <c r="B2231" s="224" t="s">
        <v>5292</v>
      </c>
      <c r="C2231" s="225" t="s">
        <v>5009</v>
      </c>
      <c r="D2231" s="226" t="s">
        <v>8352</v>
      </c>
      <c r="E2231" s="215" t="s">
        <v>27</v>
      </c>
      <c r="F2231" s="224" t="s">
        <v>8014</v>
      </c>
      <c r="G2231" t="s">
        <v>8243</v>
      </c>
      <c r="H2231" s="224" t="str">
        <f>IFERROR(VLOOKUP(Table[[#This Row],[Activity Details of Assistance]],WHAT!E:F,2,FALSE),"")</f>
        <v># of pit</v>
      </c>
      <c r="I2231" s="224"/>
      <c r="J2231">
        <v>110</v>
      </c>
      <c r="K2231" t="s">
        <v>8280</v>
      </c>
      <c r="L2231" s="219" t="s">
        <v>13</v>
      </c>
      <c r="M2231" t="s">
        <v>14</v>
      </c>
      <c r="N2231" t="s">
        <v>307</v>
      </c>
      <c r="O2231" t="s">
        <v>1599</v>
      </c>
      <c r="P2231" t="s">
        <v>4717</v>
      </c>
      <c r="Q2231" s="236">
        <v>44712</v>
      </c>
      <c r="R2231" s="236">
        <v>44713</v>
      </c>
      <c r="S2231" t="s">
        <v>8452</v>
      </c>
      <c r="T2231" s="227"/>
      <c r="U2231" s="227"/>
      <c r="V2231" s="227"/>
      <c r="W2231" s="227"/>
      <c r="X2231"/>
      <c r="Y2231" t="s">
        <v>8283</v>
      </c>
      <c r="Z2231">
        <v>1714567162</v>
      </c>
      <c r="AA2231" t="s">
        <v>8284</v>
      </c>
      <c r="AB2231" s="233" t="str">
        <f>_xlfn.IFNA(IF(Table[[#This Row],[Programme Partner]]&lt;&gt;Table[[#This Row],[Implementing Partner]],CONCATENATE(Table[[#This Row],[Programme Partner]],"-",Table[[#This Row],[Implementing Partner]]),Table[[#This Row],[Programme Partner]]),"")</f>
        <v>WHH-ANANDO</v>
      </c>
    </row>
    <row r="2232" spans="1:28" ht="14.4" customHeight="1">
      <c r="A2232" s="183">
        <v>2456</v>
      </c>
      <c r="B2232" s="224" t="s">
        <v>5148</v>
      </c>
      <c r="C2232" s="225" t="s">
        <v>5238</v>
      </c>
      <c r="D2232" s="226" t="s">
        <v>8324</v>
      </c>
      <c r="E2232" s="215" t="s">
        <v>27</v>
      </c>
      <c r="F2232" s="224" t="s">
        <v>8011</v>
      </c>
      <c r="G2232" t="s">
        <v>8353</v>
      </c>
      <c r="H2232" s="224" t="str">
        <f>IFERROR(VLOOKUP(Table[[#This Row],[Activity Details of Assistance]],WHAT!E:F,2,FALSE),"")</f>
        <v># of tube well</v>
      </c>
      <c r="I2232" s="224"/>
      <c r="J2232">
        <v>2</v>
      </c>
      <c r="K2232" t="s">
        <v>8280</v>
      </c>
      <c r="L2232" s="219" t="s">
        <v>13</v>
      </c>
      <c r="M2232" t="s">
        <v>14</v>
      </c>
      <c r="N2232" t="s">
        <v>309</v>
      </c>
      <c r="O2232" t="s">
        <v>1606</v>
      </c>
      <c r="P2232" t="s">
        <v>4656</v>
      </c>
      <c r="Q2232" s="236">
        <v>44712</v>
      </c>
      <c r="R2232" s="236">
        <v>44805</v>
      </c>
      <c r="S2232" t="s">
        <v>8452</v>
      </c>
      <c r="T2232" s="227"/>
      <c r="U2232" s="227"/>
      <c r="V2232" s="227"/>
      <c r="W2232" s="227"/>
      <c r="X2232"/>
      <c r="Y2232" t="s">
        <v>8335</v>
      </c>
      <c r="Z2232">
        <v>1840742077</v>
      </c>
      <c r="AA2232" t="s">
        <v>8336</v>
      </c>
      <c r="AB2232" s="233" t="str">
        <f>_xlfn.IFNA(IF(Table[[#This Row],[Programme Partner]]&lt;&gt;Table[[#This Row],[Implementing Partner]],CONCATENATE(Table[[#This Row],[Programme Partner]],"-",Table[[#This Row],[Implementing Partner]]),Table[[#This Row],[Programme Partner]]),"")</f>
        <v>IOM-SHED</v>
      </c>
    </row>
    <row r="2233" spans="1:28" ht="14.4" customHeight="1">
      <c r="A2233" s="183">
        <v>2457</v>
      </c>
      <c r="B2233" s="224" t="s">
        <v>5148</v>
      </c>
      <c r="C2233" s="225" t="s">
        <v>5238</v>
      </c>
      <c r="D2233" s="226" t="s">
        <v>8324</v>
      </c>
      <c r="E2233" s="215" t="s">
        <v>27</v>
      </c>
      <c r="F2233" s="224" t="s">
        <v>8011</v>
      </c>
      <c r="G2233" s="195" t="s">
        <v>8584</v>
      </c>
      <c r="H2233" s="224" t="str">
        <f>IFERROR(VLOOKUP(Table[[#This Row],[Activity Details of Assistance]],WHAT!E:F,2,FALSE),"")</f>
        <v># of tube well</v>
      </c>
      <c r="I2233" s="224"/>
      <c r="J2233">
        <v>208</v>
      </c>
      <c r="K2233" t="s">
        <v>8280</v>
      </c>
      <c r="L2233" s="219" t="s">
        <v>13</v>
      </c>
      <c r="M2233" t="s">
        <v>14</v>
      </c>
      <c r="N2233" t="s">
        <v>309</v>
      </c>
      <c r="O2233" t="s">
        <v>1606</v>
      </c>
      <c r="P2233" t="s">
        <v>4656</v>
      </c>
      <c r="Q2233" s="236">
        <v>44712</v>
      </c>
      <c r="R2233" s="236">
        <v>44805</v>
      </c>
      <c r="S2233" t="s">
        <v>8452</v>
      </c>
      <c r="T2233" s="227"/>
      <c r="U2233" s="227"/>
      <c r="V2233" s="227"/>
      <c r="W2233" s="227"/>
      <c r="X2233"/>
      <c r="Y2233" t="s">
        <v>8335</v>
      </c>
      <c r="Z2233">
        <v>1840742077</v>
      </c>
      <c r="AA2233" t="s">
        <v>8336</v>
      </c>
      <c r="AB2233" s="233" t="str">
        <f>_xlfn.IFNA(IF(Table[[#This Row],[Programme Partner]]&lt;&gt;Table[[#This Row],[Implementing Partner]],CONCATENATE(Table[[#This Row],[Programme Partner]],"-",Table[[#This Row],[Implementing Partner]]),Table[[#This Row],[Programme Partner]]),"")</f>
        <v>IOM-SHED</v>
      </c>
    </row>
    <row r="2234" spans="1:28" ht="14.4" customHeight="1">
      <c r="A2234" s="183">
        <v>2458</v>
      </c>
      <c r="B2234" s="224" t="s">
        <v>5148</v>
      </c>
      <c r="C2234" s="225" t="s">
        <v>5238</v>
      </c>
      <c r="D2234" s="226" t="s">
        <v>8324</v>
      </c>
      <c r="E2234" s="215" t="s">
        <v>27</v>
      </c>
      <c r="F2234" s="224" t="s">
        <v>8011</v>
      </c>
      <c r="G2234" t="s">
        <v>8325</v>
      </c>
      <c r="H2234" s="224" t="str">
        <f>IFERROR(VLOOKUP(Table[[#This Row],[Activity Details of Assistance]],WHAT!E:F,2,FALSE),"")</f>
        <v># of tube well</v>
      </c>
      <c r="I2234" s="224"/>
      <c r="J2234">
        <v>2</v>
      </c>
      <c r="K2234" t="s">
        <v>8280</v>
      </c>
      <c r="L2234" s="219" t="s">
        <v>13</v>
      </c>
      <c r="M2234" t="s">
        <v>14</v>
      </c>
      <c r="N2234" t="s">
        <v>309</v>
      </c>
      <c r="O2234" t="s">
        <v>1606</v>
      </c>
      <c r="P2234" t="s">
        <v>4656</v>
      </c>
      <c r="Q2234" s="236">
        <v>44712</v>
      </c>
      <c r="R2234" s="236">
        <v>44805</v>
      </c>
      <c r="S2234" t="s">
        <v>8452</v>
      </c>
      <c r="T2234" s="227"/>
      <c r="U2234" s="227"/>
      <c r="V2234" s="227"/>
      <c r="W2234" s="227"/>
      <c r="X2234"/>
      <c r="Y2234" t="s">
        <v>8335</v>
      </c>
      <c r="Z2234">
        <v>1840742077</v>
      </c>
      <c r="AA2234" t="s">
        <v>8336</v>
      </c>
      <c r="AB2234" s="233" t="str">
        <f>_xlfn.IFNA(IF(Table[[#This Row],[Programme Partner]]&lt;&gt;Table[[#This Row],[Implementing Partner]],CONCATENATE(Table[[#This Row],[Programme Partner]],"-",Table[[#This Row],[Implementing Partner]]),Table[[#This Row],[Programme Partner]]),"")</f>
        <v>IOM-SHED</v>
      </c>
    </row>
    <row r="2235" spans="1:28" ht="14.4" customHeight="1">
      <c r="A2235" s="183">
        <v>2459</v>
      </c>
      <c r="B2235" s="224" t="s">
        <v>5148</v>
      </c>
      <c r="C2235" s="225" t="s">
        <v>5238</v>
      </c>
      <c r="D2235" s="226" t="s">
        <v>8324</v>
      </c>
      <c r="E2235" s="215" t="s">
        <v>27</v>
      </c>
      <c r="F2235" s="224" t="s">
        <v>8011</v>
      </c>
      <c r="G2235" t="s">
        <v>8355</v>
      </c>
      <c r="H2235" s="224" t="str">
        <f>IFERROR(VLOOKUP(Table[[#This Row],[Activity Details of Assistance]],WHAT!E:F,2,FALSE),"")</f>
        <v># of water network</v>
      </c>
      <c r="I2235" s="224"/>
      <c r="J2235">
        <v>3</v>
      </c>
      <c r="K2235" t="s">
        <v>8280</v>
      </c>
      <c r="L2235" s="219" t="s">
        <v>13</v>
      </c>
      <c r="M2235" t="s">
        <v>14</v>
      </c>
      <c r="N2235" t="s">
        <v>309</v>
      </c>
      <c r="O2235" t="s">
        <v>1606</v>
      </c>
      <c r="P2235" t="s">
        <v>4656</v>
      </c>
      <c r="Q2235" s="236">
        <v>44712</v>
      </c>
      <c r="R2235" s="236">
        <v>44805</v>
      </c>
      <c r="S2235" t="s">
        <v>8452</v>
      </c>
      <c r="T2235" s="227"/>
      <c r="U2235" s="227"/>
      <c r="V2235" s="227"/>
      <c r="W2235" s="227"/>
      <c r="X2235"/>
      <c r="Y2235" t="s">
        <v>8335</v>
      </c>
      <c r="Z2235">
        <v>1840742077</v>
      </c>
      <c r="AA2235" t="s">
        <v>8336</v>
      </c>
      <c r="AB2235" s="233" t="str">
        <f>_xlfn.IFNA(IF(Table[[#This Row],[Programme Partner]]&lt;&gt;Table[[#This Row],[Implementing Partner]],CONCATENATE(Table[[#This Row],[Programme Partner]],"-",Table[[#This Row],[Implementing Partner]]),Table[[#This Row],[Programme Partner]]),"")</f>
        <v>IOM-SHED</v>
      </c>
    </row>
    <row r="2236" spans="1:28" ht="14.4" customHeight="1">
      <c r="A2236" s="183">
        <v>2460</v>
      </c>
      <c r="B2236" s="224" t="s">
        <v>5148</v>
      </c>
      <c r="C2236" s="225" t="s">
        <v>5238</v>
      </c>
      <c r="D2236" s="226" t="s">
        <v>8324</v>
      </c>
      <c r="E2236" s="215" t="s">
        <v>27</v>
      </c>
      <c r="F2236" s="224" t="s">
        <v>8012</v>
      </c>
      <c r="G2236" s="195" t="s">
        <v>8585</v>
      </c>
      <c r="H2236" s="224" t="str">
        <f>IFERROR(VLOOKUP(Table[[#This Row],[Activity Details of Assistance]],WHAT!E:F,2,FALSE),"")</f>
        <v xml:space="preserve"># of door </v>
      </c>
      <c r="I2236" s="224"/>
      <c r="J2236">
        <v>60</v>
      </c>
      <c r="K2236" t="s">
        <v>8280</v>
      </c>
      <c r="L2236" s="219" t="s">
        <v>13</v>
      </c>
      <c r="M2236" t="s">
        <v>14</v>
      </c>
      <c r="N2236" t="s">
        <v>309</v>
      </c>
      <c r="O2236" t="s">
        <v>1606</v>
      </c>
      <c r="P2236" t="s">
        <v>4656</v>
      </c>
      <c r="Q2236" s="236">
        <v>44712</v>
      </c>
      <c r="R2236" s="236">
        <v>44805</v>
      </c>
      <c r="S2236" t="s">
        <v>8452</v>
      </c>
      <c r="T2236" s="227"/>
      <c r="U2236" s="227"/>
      <c r="V2236" s="227"/>
      <c r="W2236" s="227"/>
      <c r="X2236"/>
      <c r="Y2236" t="s">
        <v>8335</v>
      </c>
      <c r="Z2236">
        <v>1840742077</v>
      </c>
      <c r="AA2236" t="s">
        <v>8336</v>
      </c>
      <c r="AB2236" s="233" t="str">
        <f>_xlfn.IFNA(IF(Table[[#This Row],[Programme Partner]]&lt;&gt;Table[[#This Row],[Implementing Partner]],CONCATENATE(Table[[#This Row],[Programme Partner]],"-",Table[[#This Row],[Implementing Partner]]),Table[[#This Row],[Programme Partner]]),"")</f>
        <v>IOM-SHED</v>
      </c>
    </row>
    <row r="2237" spans="1:28" ht="14.4" customHeight="1">
      <c r="A2237" s="183">
        <v>2461</v>
      </c>
      <c r="B2237" s="224" t="s">
        <v>5148</v>
      </c>
      <c r="C2237" s="225" t="s">
        <v>5238</v>
      </c>
      <c r="D2237" s="212" t="s">
        <v>8324</v>
      </c>
      <c r="E2237" s="215" t="s">
        <v>27</v>
      </c>
      <c r="F2237" s="224" t="s">
        <v>8012</v>
      </c>
      <c r="G2237" t="s">
        <v>8367</v>
      </c>
      <c r="H2237" s="224" t="str">
        <f>IFERROR(VLOOKUP(Table[[#This Row],[Activity Details of Assistance]],WHAT!E:F,2,FALSE),"")</f>
        <v># of door</v>
      </c>
      <c r="I2237" s="224"/>
      <c r="J2237">
        <v>4</v>
      </c>
      <c r="K2237" t="s">
        <v>8280</v>
      </c>
      <c r="L2237" s="219" t="s">
        <v>13</v>
      </c>
      <c r="M2237" t="s">
        <v>14</v>
      </c>
      <c r="N2237" t="s">
        <v>309</v>
      </c>
      <c r="O2237" t="s">
        <v>1606</v>
      </c>
      <c r="P2237" t="s">
        <v>4656</v>
      </c>
      <c r="Q2237" s="236">
        <v>44712</v>
      </c>
      <c r="R2237" s="236">
        <v>44805</v>
      </c>
      <c r="S2237" t="s">
        <v>8452</v>
      </c>
      <c r="T2237" s="227"/>
      <c r="U2237" s="227"/>
      <c r="V2237" s="227"/>
      <c r="W2237" s="227"/>
      <c r="X2237"/>
      <c r="Y2237" t="s">
        <v>8335</v>
      </c>
      <c r="Z2237">
        <v>1840742077</v>
      </c>
      <c r="AA2237" t="s">
        <v>8336</v>
      </c>
      <c r="AB2237" s="233" t="str">
        <f>_xlfn.IFNA(IF(Table[[#This Row],[Programme Partner]]&lt;&gt;Table[[#This Row],[Implementing Partner]],CONCATENATE(Table[[#This Row],[Programme Partner]],"-",Table[[#This Row],[Implementing Partner]]),Table[[#This Row],[Programme Partner]]),"")</f>
        <v>IOM-SHED</v>
      </c>
    </row>
    <row r="2238" spans="1:28" ht="14.4" customHeight="1">
      <c r="A2238" s="183">
        <v>2462</v>
      </c>
      <c r="B2238" s="202" t="s">
        <v>5148</v>
      </c>
      <c r="C2238" s="225" t="s">
        <v>5238</v>
      </c>
      <c r="D2238" s="212" t="s">
        <v>8324</v>
      </c>
      <c r="E2238" s="215" t="s">
        <v>27</v>
      </c>
      <c r="F2238" s="224" t="s">
        <v>8012</v>
      </c>
      <c r="G2238" s="195" t="s">
        <v>8586</v>
      </c>
      <c r="H2238" s="224" t="str">
        <f>IFERROR(VLOOKUP(Table[[#This Row],[Activity Details of Assistance]],WHAT!E:F,2,FALSE),"")</f>
        <v># of door</v>
      </c>
      <c r="I2238" s="224"/>
      <c r="J2238">
        <v>165</v>
      </c>
      <c r="K2238" t="s">
        <v>8280</v>
      </c>
      <c r="L2238" s="219" t="s">
        <v>13</v>
      </c>
      <c r="M2238" t="s">
        <v>14</v>
      </c>
      <c r="N2238" t="s">
        <v>309</v>
      </c>
      <c r="O2238" t="s">
        <v>1606</v>
      </c>
      <c r="P2238" t="s">
        <v>4656</v>
      </c>
      <c r="Q2238" s="236">
        <v>44712</v>
      </c>
      <c r="R2238" s="236">
        <v>44805</v>
      </c>
      <c r="S2238" t="s">
        <v>8452</v>
      </c>
      <c r="T2238" s="227"/>
      <c r="U2238" s="227"/>
      <c r="V2238" s="227"/>
      <c r="W2238" s="227"/>
      <c r="X2238"/>
      <c r="Y2238" t="s">
        <v>8335</v>
      </c>
      <c r="Z2238">
        <v>1840742077</v>
      </c>
      <c r="AA2238" t="s">
        <v>8336</v>
      </c>
      <c r="AB2238" s="233" t="str">
        <f>_xlfn.IFNA(IF(Table[[#This Row],[Programme Partner]]&lt;&gt;Table[[#This Row],[Implementing Partner]],CONCATENATE(Table[[#This Row],[Programme Partner]],"-",Table[[#This Row],[Implementing Partner]]),Table[[#This Row],[Programme Partner]]),"")</f>
        <v>IOM-SHED</v>
      </c>
    </row>
    <row r="2239" spans="1:28" ht="14.4" customHeight="1">
      <c r="A2239" s="183">
        <v>2463</v>
      </c>
      <c r="B2239" s="224" t="s">
        <v>5148</v>
      </c>
      <c r="C2239" s="225" t="s">
        <v>5238</v>
      </c>
      <c r="D2239" s="226" t="s">
        <v>8324</v>
      </c>
      <c r="E2239" s="215" t="s">
        <v>27</v>
      </c>
      <c r="F2239" s="224" t="s">
        <v>8012</v>
      </c>
      <c r="G2239" t="s">
        <v>8357</v>
      </c>
      <c r="H2239" s="224" t="str">
        <f>IFERROR(VLOOKUP(Table[[#This Row],[Activity Details of Assistance]],WHAT!E:F,2,FALSE),"")</f>
        <v># of door</v>
      </c>
      <c r="I2239" s="224"/>
      <c r="J2239">
        <v>181</v>
      </c>
      <c r="K2239" t="s">
        <v>8280</v>
      </c>
      <c r="L2239" s="219" t="s">
        <v>13</v>
      </c>
      <c r="M2239" t="s">
        <v>14</v>
      </c>
      <c r="N2239" t="s">
        <v>309</v>
      </c>
      <c r="O2239" t="s">
        <v>1606</v>
      </c>
      <c r="P2239" t="s">
        <v>4656</v>
      </c>
      <c r="Q2239" s="236">
        <v>44712</v>
      </c>
      <c r="R2239" s="236">
        <v>44805</v>
      </c>
      <c r="S2239" t="s">
        <v>8452</v>
      </c>
      <c r="T2239" s="227"/>
      <c r="U2239" s="227"/>
      <c r="V2239" s="227"/>
      <c r="W2239" s="227"/>
      <c r="X2239"/>
      <c r="Y2239" t="s">
        <v>8335</v>
      </c>
      <c r="Z2239">
        <v>1840742077</v>
      </c>
      <c r="AA2239" t="s">
        <v>8336</v>
      </c>
      <c r="AB2239" s="233" t="str">
        <f>_xlfn.IFNA(IF(Table[[#This Row],[Programme Partner]]&lt;&gt;Table[[#This Row],[Implementing Partner]],CONCATENATE(Table[[#This Row],[Programme Partner]],"-",Table[[#This Row],[Implementing Partner]]),Table[[#This Row],[Programme Partner]]),"")</f>
        <v>IOM-SHED</v>
      </c>
    </row>
    <row r="2240" spans="1:28" ht="14.4" customHeight="1">
      <c r="A2240" s="183">
        <v>2464</v>
      </c>
      <c r="B2240" s="224" t="s">
        <v>5148</v>
      </c>
      <c r="C2240" s="225" t="s">
        <v>5238</v>
      </c>
      <c r="D2240" s="226" t="s">
        <v>8324</v>
      </c>
      <c r="E2240" s="215" t="s">
        <v>27</v>
      </c>
      <c r="F2240" s="224" t="s">
        <v>8013</v>
      </c>
      <c r="G2240" t="s">
        <v>8314</v>
      </c>
      <c r="H2240" s="224" t="str">
        <f>IFERROR(VLOOKUP(Table[[#This Row],[Activity Details of Assistance]],WHAT!E:F,2,FALSE),"")</f>
        <v># of HP sessions at HH level</v>
      </c>
      <c r="I2240" s="224"/>
      <c r="J2240">
        <v>39</v>
      </c>
      <c r="K2240" t="s">
        <v>8280</v>
      </c>
      <c r="L2240" s="219" t="s">
        <v>13</v>
      </c>
      <c r="M2240" t="s">
        <v>14</v>
      </c>
      <c r="N2240" t="s">
        <v>309</v>
      </c>
      <c r="O2240" t="s">
        <v>1606</v>
      </c>
      <c r="P2240" t="s">
        <v>4656</v>
      </c>
      <c r="Q2240" s="236">
        <v>44712</v>
      </c>
      <c r="R2240" s="236">
        <v>44805</v>
      </c>
      <c r="S2240" t="s">
        <v>8452</v>
      </c>
      <c r="T2240" s="227"/>
      <c r="U2240" s="227"/>
      <c r="V2240" s="227"/>
      <c r="W2240" s="227"/>
      <c r="X2240"/>
      <c r="Y2240" t="s">
        <v>8335</v>
      </c>
      <c r="Z2240">
        <v>1840742077</v>
      </c>
      <c r="AA2240" t="s">
        <v>8336</v>
      </c>
      <c r="AB2240" s="233" t="str">
        <f>_xlfn.IFNA(IF(Table[[#This Row],[Programme Partner]]&lt;&gt;Table[[#This Row],[Implementing Partner]],CONCATENATE(Table[[#This Row],[Programme Partner]],"-",Table[[#This Row],[Implementing Partner]]),Table[[#This Row],[Programme Partner]]),"")</f>
        <v>IOM-SHED</v>
      </c>
    </row>
    <row r="2241" spans="1:28" ht="14.4" customHeight="1">
      <c r="A2241" s="183">
        <v>2465</v>
      </c>
      <c r="B2241" s="224" t="s">
        <v>5148</v>
      </c>
      <c r="C2241" s="225" t="s">
        <v>5238</v>
      </c>
      <c r="D2241" s="226" t="s">
        <v>8324</v>
      </c>
      <c r="E2241" s="215" t="s">
        <v>27</v>
      </c>
      <c r="F2241" s="224" t="s">
        <v>8013</v>
      </c>
      <c r="G2241" t="s">
        <v>8019</v>
      </c>
      <c r="H2241" s="224" t="str">
        <f>IFERROR(VLOOKUP(Table[[#This Row],[Activity Details of Assistance]],WHAT!E:F,2,FALSE),"")</f>
        <v>N/A</v>
      </c>
      <c r="I2241" s="224"/>
      <c r="J2241">
        <v>2627</v>
      </c>
      <c r="K2241" t="s">
        <v>8280</v>
      </c>
      <c r="L2241" s="219" t="s">
        <v>13</v>
      </c>
      <c r="M2241" t="s">
        <v>14</v>
      </c>
      <c r="N2241" t="s">
        <v>309</v>
      </c>
      <c r="O2241" t="s">
        <v>1606</v>
      </c>
      <c r="P2241" t="s">
        <v>4656</v>
      </c>
      <c r="Q2241" s="236">
        <v>44712</v>
      </c>
      <c r="R2241" s="236">
        <v>44805</v>
      </c>
      <c r="S2241" t="s">
        <v>8452</v>
      </c>
      <c r="T2241" s="227"/>
      <c r="U2241" s="227"/>
      <c r="V2241" s="227"/>
      <c r="W2241" s="227"/>
      <c r="X2241"/>
      <c r="Y2241" t="s">
        <v>8335</v>
      </c>
      <c r="Z2241">
        <v>1840742077</v>
      </c>
      <c r="AA2241" t="s">
        <v>8336</v>
      </c>
      <c r="AB2241" s="233" t="str">
        <f>_xlfn.IFNA(IF(Table[[#This Row],[Programme Partner]]&lt;&gt;Table[[#This Row],[Implementing Partner]],CONCATENATE(Table[[#This Row],[Programme Partner]],"-",Table[[#This Row],[Implementing Partner]]),Table[[#This Row],[Programme Partner]]),"")</f>
        <v>IOM-SHED</v>
      </c>
    </row>
    <row r="2242" spans="1:28" ht="14.4" customHeight="1">
      <c r="A2242" s="183">
        <v>2466</v>
      </c>
      <c r="B2242" s="224" t="s">
        <v>5148</v>
      </c>
      <c r="C2242" s="225" t="s">
        <v>5238</v>
      </c>
      <c r="D2242" s="226" t="s">
        <v>8324</v>
      </c>
      <c r="E2242" s="215" t="s">
        <v>27</v>
      </c>
      <c r="F2242" s="224" t="s">
        <v>8014</v>
      </c>
      <c r="G2242" t="s">
        <v>8358</v>
      </c>
      <c r="H2242" s="224" t="str">
        <f>IFERROR(VLOOKUP(Table[[#This Row],[Activity Details of Assistance]],WHAT!E:F,2,FALSE),"")</f>
        <v># of campaign per camp </v>
      </c>
      <c r="I2242" s="224"/>
      <c r="J2242">
        <v>1</v>
      </c>
      <c r="K2242" t="s">
        <v>8280</v>
      </c>
      <c r="L2242" s="219" t="s">
        <v>13</v>
      </c>
      <c r="M2242" t="s">
        <v>14</v>
      </c>
      <c r="N2242" t="s">
        <v>309</v>
      </c>
      <c r="O2242" t="s">
        <v>1606</v>
      </c>
      <c r="P2242" t="s">
        <v>4656</v>
      </c>
      <c r="Q2242" s="236">
        <v>44712</v>
      </c>
      <c r="R2242" s="236">
        <v>44805</v>
      </c>
      <c r="S2242" t="s">
        <v>8452</v>
      </c>
      <c r="T2242" s="227"/>
      <c r="U2242" s="227"/>
      <c r="V2242" s="227"/>
      <c r="W2242" s="227"/>
      <c r="X2242"/>
      <c r="Y2242" t="s">
        <v>8335</v>
      </c>
      <c r="Z2242">
        <v>1840742077</v>
      </c>
      <c r="AA2242" t="s">
        <v>8336</v>
      </c>
      <c r="AB2242" s="233" t="str">
        <f>_xlfn.IFNA(IF(Table[[#This Row],[Programme Partner]]&lt;&gt;Table[[#This Row],[Implementing Partner]],CONCATENATE(Table[[#This Row],[Programme Partner]],"-",Table[[#This Row],[Implementing Partner]]),Table[[#This Row],[Programme Partner]]),"")</f>
        <v>IOM-SHED</v>
      </c>
    </row>
    <row r="2243" spans="1:28" ht="14.4" customHeight="1">
      <c r="A2243" s="183">
        <v>2467</v>
      </c>
      <c r="B2243" s="224" t="s">
        <v>5148</v>
      </c>
      <c r="C2243" s="225" t="s">
        <v>5238</v>
      </c>
      <c r="D2243" s="226" t="s">
        <v>8324</v>
      </c>
      <c r="E2243" s="215" t="s">
        <v>27</v>
      </c>
      <c r="F2243" s="224" t="s">
        <v>8014</v>
      </c>
      <c r="G2243" t="s">
        <v>8361</v>
      </c>
      <c r="H2243" s="224" t="str">
        <f>IFERROR(VLOOKUP(Table[[#This Row],[Activity Details of Assistance]],WHAT!E:F,2,FALSE),"")</f>
        <v># of plant</v>
      </c>
      <c r="I2243" s="224"/>
      <c r="J2243">
        <v>1</v>
      </c>
      <c r="K2243" t="s">
        <v>8280</v>
      </c>
      <c r="L2243" s="219" t="s">
        <v>13</v>
      </c>
      <c r="M2243" t="s">
        <v>14</v>
      </c>
      <c r="N2243" t="s">
        <v>309</v>
      </c>
      <c r="O2243" t="s">
        <v>1606</v>
      </c>
      <c r="P2243" t="s">
        <v>4656</v>
      </c>
      <c r="Q2243" s="236">
        <v>44712</v>
      </c>
      <c r="R2243" s="236">
        <v>44805</v>
      </c>
      <c r="S2243" t="s">
        <v>8452</v>
      </c>
      <c r="T2243" s="227"/>
      <c r="U2243" s="227"/>
      <c r="V2243" s="227"/>
      <c r="W2243" s="227"/>
      <c r="X2243"/>
      <c r="Y2243" t="s">
        <v>8335</v>
      </c>
      <c r="Z2243">
        <v>1840742077</v>
      </c>
      <c r="AA2243" t="s">
        <v>8336</v>
      </c>
      <c r="AB2243" s="233" t="str">
        <f>_xlfn.IFNA(IF(Table[[#This Row],[Programme Partner]]&lt;&gt;Table[[#This Row],[Implementing Partner]],CONCATENATE(Table[[#This Row],[Programme Partner]],"-",Table[[#This Row],[Implementing Partner]]),Table[[#This Row],[Programme Partner]]),"")</f>
        <v>IOM-SHED</v>
      </c>
    </row>
    <row r="2244" spans="1:28" ht="14.4" customHeight="1">
      <c r="A2244" s="183">
        <v>2468</v>
      </c>
      <c r="B2244" s="224" t="s">
        <v>5148</v>
      </c>
      <c r="C2244" s="225" t="s">
        <v>5238</v>
      </c>
      <c r="D2244" s="226" t="s">
        <v>8324</v>
      </c>
      <c r="E2244" s="215" t="s">
        <v>27</v>
      </c>
      <c r="F2244" s="224" t="s">
        <v>8011</v>
      </c>
      <c r="G2244" s="195" t="s">
        <v>8584</v>
      </c>
      <c r="H2244" s="224" t="str">
        <f>IFERROR(VLOOKUP(Table[[#This Row],[Activity Details of Assistance]],WHAT!E:F,2,FALSE),"")</f>
        <v># of tube well</v>
      </c>
      <c r="I2244" s="224"/>
      <c r="J2244">
        <v>41</v>
      </c>
      <c r="K2244" t="s">
        <v>8280</v>
      </c>
      <c r="L2244" s="219" t="s">
        <v>13</v>
      </c>
      <c r="M2244" t="s">
        <v>14</v>
      </c>
      <c r="N2244" t="s">
        <v>309</v>
      </c>
      <c r="O2244" t="s">
        <v>1606</v>
      </c>
      <c r="P2244" t="s">
        <v>4678</v>
      </c>
      <c r="Q2244" s="236">
        <v>44712</v>
      </c>
      <c r="R2244" s="236">
        <v>44805</v>
      </c>
      <c r="S2244" t="s">
        <v>8452</v>
      </c>
      <c r="T2244" s="227"/>
      <c r="U2244" s="227"/>
      <c r="V2244" s="227"/>
      <c r="W2244" s="227"/>
      <c r="X2244"/>
      <c r="Y2244" t="s">
        <v>8335</v>
      </c>
      <c r="Z2244">
        <v>1840742077</v>
      </c>
      <c r="AA2244" t="s">
        <v>8336</v>
      </c>
      <c r="AB2244" s="233" t="str">
        <f>_xlfn.IFNA(IF(Table[[#This Row],[Programme Partner]]&lt;&gt;Table[[#This Row],[Implementing Partner]],CONCATENATE(Table[[#This Row],[Programme Partner]],"-",Table[[#This Row],[Implementing Partner]]),Table[[#This Row],[Programme Partner]]),"")</f>
        <v>IOM-SHED</v>
      </c>
    </row>
    <row r="2245" spans="1:28" ht="14.4" customHeight="1">
      <c r="A2245" s="183">
        <v>2469</v>
      </c>
      <c r="B2245" s="224" t="s">
        <v>5148</v>
      </c>
      <c r="C2245" s="225" t="s">
        <v>5238</v>
      </c>
      <c r="D2245" s="226" t="s">
        <v>8324</v>
      </c>
      <c r="E2245" s="215" t="s">
        <v>27</v>
      </c>
      <c r="F2245" s="224" t="s">
        <v>8012</v>
      </c>
      <c r="G2245" s="195" t="s">
        <v>8585</v>
      </c>
      <c r="H2245" s="224" t="str">
        <f>IFERROR(VLOOKUP(Table[[#This Row],[Activity Details of Assistance]],WHAT!E:F,2,FALSE),"")</f>
        <v xml:space="preserve"># of door </v>
      </c>
      <c r="I2245" s="224"/>
      <c r="J2245">
        <v>6</v>
      </c>
      <c r="K2245" t="s">
        <v>8280</v>
      </c>
      <c r="L2245" s="219" t="s">
        <v>13</v>
      </c>
      <c r="M2245" t="s">
        <v>14</v>
      </c>
      <c r="N2245" t="s">
        <v>309</v>
      </c>
      <c r="O2245" t="s">
        <v>1606</v>
      </c>
      <c r="P2245" t="s">
        <v>4678</v>
      </c>
      <c r="Q2245" s="236">
        <v>44712</v>
      </c>
      <c r="R2245" s="236">
        <v>44805</v>
      </c>
      <c r="S2245" t="s">
        <v>8452</v>
      </c>
      <c r="T2245" s="227"/>
      <c r="U2245" s="227"/>
      <c r="V2245" s="227"/>
      <c r="W2245" s="227"/>
      <c r="X2245"/>
      <c r="Y2245" t="s">
        <v>8335</v>
      </c>
      <c r="Z2245">
        <v>1840742077</v>
      </c>
      <c r="AA2245" t="s">
        <v>8336</v>
      </c>
      <c r="AB2245" s="233" t="str">
        <f>_xlfn.IFNA(IF(Table[[#This Row],[Programme Partner]]&lt;&gt;Table[[#This Row],[Implementing Partner]],CONCATENATE(Table[[#This Row],[Programme Partner]],"-",Table[[#This Row],[Implementing Partner]]),Table[[#This Row],[Programme Partner]]),"")</f>
        <v>IOM-SHED</v>
      </c>
    </row>
    <row r="2246" spans="1:28" ht="14.4" customHeight="1">
      <c r="A2246" s="183">
        <v>2470</v>
      </c>
      <c r="B2246" s="224" t="s">
        <v>5148</v>
      </c>
      <c r="C2246" s="225" t="s">
        <v>5238</v>
      </c>
      <c r="D2246" s="226" t="s">
        <v>8324</v>
      </c>
      <c r="E2246" s="215" t="s">
        <v>27</v>
      </c>
      <c r="F2246" s="224" t="s">
        <v>8012</v>
      </c>
      <c r="G2246" s="195" t="s">
        <v>8586</v>
      </c>
      <c r="H2246" s="224" t="str">
        <f>IFERROR(VLOOKUP(Table[[#This Row],[Activity Details of Assistance]],WHAT!E:F,2,FALSE),"")</f>
        <v># of door</v>
      </c>
      <c r="I2246" s="224"/>
      <c r="J2246">
        <v>33</v>
      </c>
      <c r="K2246" t="s">
        <v>8280</v>
      </c>
      <c r="L2246" s="219" t="s">
        <v>13</v>
      </c>
      <c r="M2246" t="s">
        <v>14</v>
      </c>
      <c r="N2246" t="s">
        <v>309</v>
      </c>
      <c r="O2246" t="s">
        <v>1606</v>
      </c>
      <c r="P2246" t="s">
        <v>4678</v>
      </c>
      <c r="Q2246" s="236">
        <v>44712</v>
      </c>
      <c r="R2246" s="236">
        <v>44805</v>
      </c>
      <c r="S2246" t="s">
        <v>8452</v>
      </c>
      <c r="T2246" s="227"/>
      <c r="U2246" s="227"/>
      <c r="V2246" s="227"/>
      <c r="W2246" s="227"/>
      <c r="X2246"/>
      <c r="Y2246" t="s">
        <v>8335</v>
      </c>
      <c r="Z2246">
        <v>1840742077</v>
      </c>
      <c r="AA2246" t="s">
        <v>8336</v>
      </c>
      <c r="AB2246" s="233" t="str">
        <f>_xlfn.IFNA(IF(Table[[#This Row],[Programme Partner]]&lt;&gt;Table[[#This Row],[Implementing Partner]],CONCATENATE(Table[[#This Row],[Programme Partner]],"-",Table[[#This Row],[Implementing Partner]]),Table[[#This Row],[Programme Partner]]),"")</f>
        <v>IOM-SHED</v>
      </c>
    </row>
    <row r="2247" spans="1:28" ht="14.4" customHeight="1">
      <c r="A2247" s="183">
        <v>2471</v>
      </c>
      <c r="B2247" s="224" t="s">
        <v>5148</v>
      </c>
      <c r="C2247" s="225" t="s">
        <v>5238</v>
      </c>
      <c r="D2247" s="226" t="s">
        <v>8324</v>
      </c>
      <c r="E2247" s="215" t="s">
        <v>27</v>
      </c>
      <c r="F2247" s="224" t="s">
        <v>8012</v>
      </c>
      <c r="G2247" s="195" t="s">
        <v>8357</v>
      </c>
      <c r="H2247" s="224" t="str">
        <f>IFERROR(VLOOKUP(Table[[#This Row],[Activity Details of Assistance]],WHAT!E:F,2,FALSE),"")</f>
        <v># of door</v>
      </c>
      <c r="I2247" s="224"/>
      <c r="J2247">
        <v>4</v>
      </c>
      <c r="K2247" t="s">
        <v>8280</v>
      </c>
      <c r="L2247" s="219" t="s">
        <v>13</v>
      </c>
      <c r="M2247" t="s">
        <v>14</v>
      </c>
      <c r="N2247" t="s">
        <v>309</v>
      </c>
      <c r="O2247" t="s">
        <v>1606</v>
      </c>
      <c r="P2247" t="s">
        <v>4678</v>
      </c>
      <c r="Q2247" s="236">
        <v>44712</v>
      </c>
      <c r="R2247" s="236">
        <v>44805</v>
      </c>
      <c r="S2247" t="s">
        <v>8452</v>
      </c>
      <c r="T2247" s="227"/>
      <c r="U2247" s="227"/>
      <c r="V2247" s="227"/>
      <c r="W2247" s="227"/>
      <c r="X2247"/>
      <c r="Y2247" t="s">
        <v>8335</v>
      </c>
      <c r="Z2247">
        <v>1840742077</v>
      </c>
      <c r="AA2247" t="s">
        <v>8336</v>
      </c>
      <c r="AB2247" s="233" t="str">
        <f>_xlfn.IFNA(IF(Table[[#This Row],[Programme Partner]]&lt;&gt;Table[[#This Row],[Implementing Partner]],CONCATENATE(Table[[#This Row],[Programme Partner]],"-",Table[[#This Row],[Implementing Partner]]),Table[[#This Row],[Programme Partner]]),"")</f>
        <v>IOM-SHED</v>
      </c>
    </row>
    <row r="2248" spans="1:28" ht="14.4" customHeight="1">
      <c r="A2248" s="183">
        <v>2472</v>
      </c>
      <c r="B2248" s="224" t="s">
        <v>5148</v>
      </c>
      <c r="C2248" s="225" t="s">
        <v>5238</v>
      </c>
      <c r="D2248" s="226" t="s">
        <v>8324</v>
      </c>
      <c r="E2248" s="215" t="s">
        <v>27</v>
      </c>
      <c r="F2248" s="224" t="s">
        <v>8013</v>
      </c>
      <c r="G2248" s="195" t="s">
        <v>8314</v>
      </c>
      <c r="H2248" s="224" t="str">
        <f>IFERROR(VLOOKUP(Table[[#This Row],[Activity Details of Assistance]],WHAT!E:F,2,FALSE),"")</f>
        <v># of HP sessions at HH level</v>
      </c>
      <c r="I2248" s="224"/>
      <c r="J2248">
        <v>8</v>
      </c>
      <c r="K2248" t="s">
        <v>8280</v>
      </c>
      <c r="L2248" s="219" t="s">
        <v>13</v>
      </c>
      <c r="M2248" t="s">
        <v>14</v>
      </c>
      <c r="N2248" t="s">
        <v>309</v>
      </c>
      <c r="O2248" t="s">
        <v>1606</v>
      </c>
      <c r="P2248" t="s">
        <v>4678</v>
      </c>
      <c r="Q2248" s="236">
        <v>44712</v>
      </c>
      <c r="R2248" s="236">
        <v>44805</v>
      </c>
      <c r="S2248" t="s">
        <v>8452</v>
      </c>
      <c r="T2248" s="227"/>
      <c r="U2248" s="227"/>
      <c r="V2248" s="227"/>
      <c r="W2248" s="227"/>
      <c r="X2248"/>
      <c r="Y2248" t="s">
        <v>8335</v>
      </c>
      <c r="Z2248">
        <v>1840742077</v>
      </c>
      <c r="AA2248" t="s">
        <v>8336</v>
      </c>
      <c r="AB2248" s="233" t="str">
        <f>_xlfn.IFNA(IF(Table[[#This Row],[Programme Partner]]&lt;&gt;Table[[#This Row],[Implementing Partner]],CONCATENATE(Table[[#This Row],[Programme Partner]],"-",Table[[#This Row],[Implementing Partner]]),Table[[#This Row],[Programme Partner]]),"")</f>
        <v>IOM-SHED</v>
      </c>
    </row>
    <row r="2249" spans="1:28" ht="14.4" customHeight="1">
      <c r="A2249" s="183">
        <v>2473</v>
      </c>
      <c r="B2249" s="224" t="s">
        <v>5148</v>
      </c>
      <c r="C2249" s="225" t="s">
        <v>5238</v>
      </c>
      <c r="D2249" s="226" t="s">
        <v>8324</v>
      </c>
      <c r="E2249" s="215" t="s">
        <v>27</v>
      </c>
      <c r="F2249" s="224" t="s">
        <v>8014</v>
      </c>
      <c r="G2249" s="195" t="s">
        <v>8361</v>
      </c>
      <c r="H2249" s="224" t="str">
        <f>IFERROR(VLOOKUP(Table[[#This Row],[Activity Details of Assistance]],WHAT!E:F,2,FALSE),"")</f>
        <v># of plant</v>
      </c>
      <c r="I2249" s="224"/>
      <c r="J2249">
        <v>2</v>
      </c>
      <c r="K2249" t="s">
        <v>8280</v>
      </c>
      <c r="L2249" s="219" t="s">
        <v>13</v>
      </c>
      <c r="M2249" t="s">
        <v>14</v>
      </c>
      <c r="N2249" t="s">
        <v>309</v>
      </c>
      <c r="O2249" t="s">
        <v>1606</v>
      </c>
      <c r="P2249" t="s">
        <v>4678</v>
      </c>
      <c r="Q2249" s="236">
        <v>44712</v>
      </c>
      <c r="R2249" s="236">
        <v>44805</v>
      </c>
      <c r="S2249" t="s">
        <v>8452</v>
      </c>
      <c r="T2249" s="227"/>
      <c r="U2249" s="227"/>
      <c r="V2249" s="227"/>
      <c r="W2249" s="227"/>
      <c r="X2249"/>
      <c r="Y2249" t="s">
        <v>8335</v>
      </c>
      <c r="Z2249">
        <v>1840742077</v>
      </c>
      <c r="AA2249" t="s">
        <v>8336</v>
      </c>
      <c r="AB2249" s="233" t="str">
        <f>_xlfn.IFNA(IF(Table[[#This Row],[Programme Partner]]&lt;&gt;Table[[#This Row],[Implementing Partner]],CONCATENATE(Table[[#This Row],[Programme Partner]],"-",Table[[#This Row],[Implementing Partner]]),Table[[#This Row],[Programme Partner]]),"")</f>
        <v>IOM-SHED</v>
      </c>
    </row>
    <row r="2250" spans="1:28" ht="14.4" customHeight="1">
      <c r="A2250" s="183">
        <v>2474</v>
      </c>
      <c r="B2250" s="224" t="s">
        <v>8341</v>
      </c>
      <c r="C2250" s="225" t="s">
        <v>5148</v>
      </c>
      <c r="D2250" s="226" t="s">
        <v>5148</v>
      </c>
      <c r="E2250" s="215" t="s">
        <v>27</v>
      </c>
      <c r="F2250" s="224" t="s">
        <v>8011</v>
      </c>
      <c r="G2250" s="195" t="s">
        <v>8584</v>
      </c>
      <c r="H2250" s="224" t="str">
        <f>IFERROR(VLOOKUP(Table[[#This Row],[Activity Details of Assistance]],WHAT!E:F,2,FALSE),"")</f>
        <v># of tube well</v>
      </c>
      <c r="I2250" s="224"/>
      <c r="J2250">
        <v>153</v>
      </c>
      <c r="K2250" t="s">
        <v>8280</v>
      </c>
      <c r="L2250" s="219" t="s">
        <v>13</v>
      </c>
      <c r="M2250" t="s">
        <v>14</v>
      </c>
      <c r="N2250" t="s">
        <v>309</v>
      </c>
      <c r="O2250" t="s">
        <v>1606</v>
      </c>
      <c r="P2250" t="s">
        <v>4654</v>
      </c>
      <c r="Q2250" s="236">
        <v>44712</v>
      </c>
      <c r="R2250" s="236">
        <v>44682</v>
      </c>
      <c r="S2250" t="s">
        <v>8452</v>
      </c>
      <c r="T2250" s="227"/>
      <c r="U2250" s="227"/>
      <c r="V2250" s="227"/>
      <c r="W2250" s="227"/>
      <c r="X2250"/>
      <c r="Y2250" t="s">
        <v>8340</v>
      </c>
      <c r="Z2250">
        <v>1849719196</v>
      </c>
      <c r="AA2250" t="s">
        <v>8290</v>
      </c>
      <c r="AB2250" s="233" t="str">
        <f>_xlfn.IFNA(IF(Table[[#This Row],[Programme Partner]]&lt;&gt;Table[[#This Row],[Implementing Partner]],CONCATENATE(Table[[#This Row],[Programme Partner]],"-",Table[[#This Row],[Implementing Partner]]),Table[[#This Row],[Programme Partner]]),"")</f>
        <v>SHUSHILAN-IOM</v>
      </c>
    </row>
    <row r="2251" spans="1:28" ht="14.4" customHeight="1">
      <c r="A2251" s="183">
        <v>2475</v>
      </c>
      <c r="B2251" s="224" t="s">
        <v>8341</v>
      </c>
      <c r="C2251" s="225" t="s">
        <v>5148</v>
      </c>
      <c r="D2251" s="226" t="s">
        <v>5148</v>
      </c>
      <c r="E2251" s="215" t="s">
        <v>27</v>
      </c>
      <c r="F2251" s="224" t="s">
        <v>8011</v>
      </c>
      <c r="G2251" t="s">
        <v>8355</v>
      </c>
      <c r="H2251" s="224" t="str">
        <f>IFERROR(VLOOKUP(Table[[#This Row],[Activity Details of Assistance]],WHAT!E:F,2,FALSE),"")</f>
        <v># of water network</v>
      </c>
      <c r="I2251" s="224"/>
      <c r="J2251">
        <v>1</v>
      </c>
      <c r="K2251" t="s">
        <v>8280</v>
      </c>
      <c r="L2251" s="219" t="s">
        <v>13</v>
      </c>
      <c r="M2251" t="s">
        <v>14</v>
      </c>
      <c r="N2251" t="s">
        <v>309</v>
      </c>
      <c r="O2251" t="s">
        <v>1606</v>
      </c>
      <c r="P2251" t="s">
        <v>4654</v>
      </c>
      <c r="Q2251" s="236">
        <v>44712</v>
      </c>
      <c r="R2251" s="236">
        <v>44682</v>
      </c>
      <c r="S2251" t="s">
        <v>8452</v>
      </c>
      <c r="T2251" s="227"/>
      <c r="U2251" s="227"/>
      <c r="V2251" s="227"/>
      <c r="W2251" s="227"/>
      <c r="X2251"/>
      <c r="Y2251" t="s">
        <v>8340</v>
      </c>
      <c r="Z2251">
        <v>1849719196</v>
      </c>
      <c r="AA2251" t="s">
        <v>8290</v>
      </c>
      <c r="AB2251" s="233" t="str">
        <f>_xlfn.IFNA(IF(Table[[#This Row],[Programme Partner]]&lt;&gt;Table[[#This Row],[Implementing Partner]],CONCATENATE(Table[[#This Row],[Programme Partner]],"-",Table[[#This Row],[Implementing Partner]]),Table[[#This Row],[Programme Partner]]),"")</f>
        <v>SHUSHILAN-IOM</v>
      </c>
    </row>
    <row r="2252" spans="1:28" ht="14.4" customHeight="1">
      <c r="A2252" s="183">
        <v>2476</v>
      </c>
      <c r="B2252" s="224" t="s">
        <v>8341</v>
      </c>
      <c r="C2252" s="225" t="s">
        <v>5148</v>
      </c>
      <c r="D2252" s="226" t="s">
        <v>5148</v>
      </c>
      <c r="E2252" s="215" t="s">
        <v>27</v>
      </c>
      <c r="F2252" s="224" t="s">
        <v>8012</v>
      </c>
      <c r="G2252" s="195" t="s">
        <v>8585</v>
      </c>
      <c r="H2252" s="224" t="str">
        <f>IFERROR(VLOOKUP(Table[[#This Row],[Activity Details of Assistance]],WHAT!E:F,2,FALSE),"")</f>
        <v xml:space="preserve"># of door </v>
      </c>
      <c r="I2252" s="224"/>
      <c r="J2252">
        <v>28</v>
      </c>
      <c r="K2252" t="s">
        <v>8280</v>
      </c>
      <c r="L2252" s="219" t="s">
        <v>13</v>
      </c>
      <c r="M2252" t="s">
        <v>14</v>
      </c>
      <c r="N2252" t="s">
        <v>309</v>
      </c>
      <c r="O2252" t="s">
        <v>1606</v>
      </c>
      <c r="P2252" t="s">
        <v>4654</v>
      </c>
      <c r="Q2252" s="236">
        <v>44712</v>
      </c>
      <c r="R2252" s="236">
        <v>44682</v>
      </c>
      <c r="S2252" t="s">
        <v>8452</v>
      </c>
      <c r="T2252" s="227"/>
      <c r="U2252" s="227"/>
      <c r="V2252" s="227"/>
      <c r="W2252" s="227"/>
      <c r="X2252"/>
      <c r="Y2252" t="s">
        <v>8340</v>
      </c>
      <c r="Z2252">
        <v>1849719196</v>
      </c>
      <c r="AA2252" t="s">
        <v>8290</v>
      </c>
      <c r="AB2252" s="233" t="str">
        <f>_xlfn.IFNA(IF(Table[[#This Row],[Programme Partner]]&lt;&gt;Table[[#This Row],[Implementing Partner]],CONCATENATE(Table[[#This Row],[Programme Partner]],"-",Table[[#This Row],[Implementing Partner]]),Table[[#This Row],[Programme Partner]]),"")</f>
        <v>SHUSHILAN-IOM</v>
      </c>
    </row>
    <row r="2253" spans="1:28" ht="14.4" customHeight="1">
      <c r="A2253" s="183">
        <v>2477</v>
      </c>
      <c r="B2253" s="224" t="s">
        <v>8341</v>
      </c>
      <c r="C2253" s="225" t="s">
        <v>5148</v>
      </c>
      <c r="D2253" s="226" t="s">
        <v>5148</v>
      </c>
      <c r="E2253" s="215" t="s">
        <v>27</v>
      </c>
      <c r="F2253" s="224" t="s">
        <v>8012</v>
      </c>
      <c r="G2253" t="s">
        <v>8359</v>
      </c>
      <c r="H2253" s="224" t="str">
        <f>IFERROR(VLOOKUP(Table[[#This Row],[Activity Details of Assistance]],WHAT!E:F,2,FALSE),"")</f>
        <v># of FSM Site</v>
      </c>
      <c r="I2253" s="224"/>
      <c r="J2253">
        <v>2</v>
      </c>
      <c r="K2253" t="s">
        <v>8280</v>
      </c>
      <c r="L2253" s="219" t="s">
        <v>13</v>
      </c>
      <c r="M2253" t="s">
        <v>14</v>
      </c>
      <c r="N2253" t="s">
        <v>309</v>
      </c>
      <c r="O2253" t="s">
        <v>1606</v>
      </c>
      <c r="P2253" t="s">
        <v>4654</v>
      </c>
      <c r="Q2253" s="236">
        <v>44712</v>
      </c>
      <c r="R2253" s="236">
        <v>44682</v>
      </c>
      <c r="S2253" t="s">
        <v>8452</v>
      </c>
      <c r="T2253" s="227"/>
      <c r="U2253" s="227"/>
      <c r="V2253" s="227"/>
      <c r="W2253" s="227"/>
      <c r="X2253"/>
      <c r="Y2253" t="s">
        <v>8340</v>
      </c>
      <c r="Z2253">
        <v>1849719196</v>
      </c>
      <c r="AA2253" t="s">
        <v>8290</v>
      </c>
      <c r="AB2253" s="233" t="str">
        <f>_xlfn.IFNA(IF(Table[[#This Row],[Programme Partner]]&lt;&gt;Table[[#This Row],[Implementing Partner]],CONCATENATE(Table[[#This Row],[Programme Partner]],"-",Table[[#This Row],[Implementing Partner]]),Table[[#This Row],[Programme Partner]]),"")</f>
        <v>SHUSHILAN-IOM</v>
      </c>
    </row>
    <row r="2254" spans="1:28" ht="14.4" customHeight="1">
      <c r="A2254" s="183">
        <v>2478</v>
      </c>
      <c r="B2254" s="224" t="s">
        <v>8341</v>
      </c>
      <c r="C2254" s="225" t="s">
        <v>5148</v>
      </c>
      <c r="D2254" s="226" t="s">
        <v>5148</v>
      </c>
      <c r="E2254" s="215" t="s">
        <v>27</v>
      </c>
      <c r="F2254" s="224" t="s">
        <v>8012</v>
      </c>
      <c r="G2254" t="s">
        <v>8356</v>
      </c>
      <c r="H2254" s="224" t="str">
        <f>IFERROR(VLOOKUP(Table[[#This Row],[Activity Details of Assistance]],WHAT!E:F,2,FALSE),"")</f>
        <v># of FSM Site</v>
      </c>
      <c r="I2254" s="224"/>
      <c r="J2254">
        <v>6</v>
      </c>
      <c r="K2254" t="s">
        <v>8280</v>
      </c>
      <c r="L2254" s="219" t="s">
        <v>13</v>
      </c>
      <c r="M2254" t="s">
        <v>14</v>
      </c>
      <c r="N2254" t="s">
        <v>309</v>
      </c>
      <c r="O2254" t="s">
        <v>1606</v>
      </c>
      <c r="P2254" t="s">
        <v>4654</v>
      </c>
      <c r="Q2254" s="236">
        <v>44712</v>
      </c>
      <c r="R2254" s="236">
        <v>44682</v>
      </c>
      <c r="S2254" t="s">
        <v>8452</v>
      </c>
      <c r="T2254" s="227"/>
      <c r="U2254" s="227"/>
      <c r="V2254" s="227"/>
      <c r="W2254" s="227"/>
      <c r="X2254"/>
      <c r="Y2254" t="s">
        <v>8340</v>
      </c>
      <c r="Z2254">
        <v>1849719196</v>
      </c>
      <c r="AA2254" t="s">
        <v>8290</v>
      </c>
      <c r="AB2254" s="233" t="str">
        <f>_xlfn.IFNA(IF(Table[[#This Row],[Programme Partner]]&lt;&gt;Table[[#This Row],[Implementing Partner]],CONCATENATE(Table[[#This Row],[Programme Partner]],"-",Table[[#This Row],[Implementing Partner]]),Table[[#This Row],[Programme Partner]]),"")</f>
        <v>SHUSHILAN-IOM</v>
      </c>
    </row>
    <row r="2255" spans="1:28" ht="14.4" customHeight="1">
      <c r="A2255" s="183">
        <v>2479</v>
      </c>
      <c r="B2255" s="224" t="s">
        <v>8341</v>
      </c>
      <c r="C2255" s="225" t="s">
        <v>5148</v>
      </c>
      <c r="D2255" s="226" t="s">
        <v>5148</v>
      </c>
      <c r="E2255" s="215" t="s">
        <v>27</v>
      </c>
      <c r="F2255" s="224" t="s">
        <v>8012</v>
      </c>
      <c r="G2255" s="195" t="s">
        <v>8586</v>
      </c>
      <c r="H2255" s="224" t="str">
        <f>IFERROR(VLOOKUP(Table[[#This Row],[Activity Details of Assistance]],WHAT!E:F,2,FALSE),"")</f>
        <v># of door</v>
      </c>
      <c r="I2255" s="224"/>
      <c r="J2255">
        <v>58</v>
      </c>
      <c r="K2255" t="s">
        <v>8280</v>
      </c>
      <c r="L2255" s="219" t="s">
        <v>13</v>
      </c>
      <c r="M2255" t="s">
        <v>14</v>
      </c>
      <c r="N2255" t="s">
        <v>309</v>
      </c>
      <c r="O2255" t="s">
        <v>1606</v>
      </c>
      <c r="P2255" t="s">
        <v>4654</v>
      </c>
      <c r="Q2255" s="236">
        <v>44712</v>
      </c>
      <c r="R2255" s="236">
        <v>44682</v>
      </c>
      <c r="S2255" t="s">
        <v>8452</v>
      </c>
      <c r="T2255" s="227"/>
      <c r="U2255" s="227"/>
      <c r="V2255" s="227"/>
      <c r="W2255" s="227"/>
      <c r="X2255"/>
      <c r="Y2255" t="s">
        <v>8340</v>
      </c>
      <c r="Z2255">
        <v>1849719196</v>
      </c>
      <c r="AA2255" t="s">
        <v>8290</v>
      </c>
      <c r="AB2255" s="233" t="str">
        <f>_xlfn.IFNA(IF(Table[[#This Row],[Programme Partner]]&lt;&gt;Table[[#This Row],[Implementing Partner]],CONCATENATE(Table[[#This Row],[Programme Partner]],"-",Table[[#This Row],[Implementing Partner]]),Table[[#This Row],[Programme Partner]]),"")</f>
        <v>SHUSHILAN-IOM</v>
      </c>
    </row>
    <row r="2256" spans="1:28" ht="14.4" customHeight="1">
      <c r="A2256" s="183">
        <v>2480</v>
      </c>
      <c r="B2256" s="224" t="s">
        <v>8341</v>
      </c>
      <c r="C2256" s="225" t="s">
        <v>5148</v>
      </c>
      <c r="D2256" s="226" t="s">
        <v>5148</v>
      </c>
      <c r="E2256" s="215" t="s">
        <v>27</v>
      </c>
      <c r="F2256" s="224" t="s">
        <v>8012</v>
      </c>
      <c r="G2256" t="s">
        <v>8357</v>
      </c>
      <c r="H2256" s="224" t="str">
        <f>IFERROR(VLOOKUP(Table[[#This Row],[Activity Details of Assistance]],WHAT!E:F,2,FALSE),"")</f>
        <v># of door</v>
      </c>
      <c r="I2256" s="224"/>
      <c r="J2256">
        <v>249</v>
      </c>
      <c r="K2256" t="s">
        <v>8280</v>
      </c>
      <c r="L2256" s="219" t="s">
        <v>13</v>
      </c>
      <c r="M2256" t="s">
        <v>14</v>
      </c>
      <c r="N2256" t="s">
        <v>309</v>
      </c>
      <c r="O2256" t="s">
        <v>1606</v>
      </c>
      <c r="P2256" t="s">
        <v>4654</v>
      </c>
      <c r="Q2256" s="236">
        <v>44712</v>
      </c>
      <c r="R2256" s="236">
        <v>44682</v>
      </c>
      <c r="S2256" t="s">
        <v>8452</v>
      </c>
      <c r="T2256" s="227"/>
      <c r="U2256" s="227"/>
      <c r="V2256" s="227"/>
      <c r="W2256" s="227"/>
      <c r="X2256"/>
      <c r="Y2256" t="s">
        <v>8340</v>
      </c>
      <c r="Z2256">
        <v>1849719196</v>
      </c>
      <c r="AA2256" t="s">
        <v>8290</v>
      </c>
      <c r="AB2256" s="233" t="str">
        <f>_xlfn.IFNA(IF(Table[[#This Row],[Programme Partner]]&lt;&gt;Table[[#This Row],[Implementing Partner]],CONCATENATE(Table[[#This Row],[Programme Partner]],"-",Table[[#This Row],[Implementing Partner]]),Table[[#This Row],[Programme Partner]]),"")</f>
        <v>SHUSHILAN-IOM</v>
      </c>
    </row>
    <row r="2257" spans="1:28" ht="14.4" customHeight="1">
      <c r="A2257" s="183">
        <v>2481</v>
      </c>
      <c r="B2257" s="224" t="s">
        <v>8341</v>
      </c>
      <c r="C2257" s="225" t="s">
        <v>5148</v>
      </c>
      <c r="D2257" s="226" t="s">
        <v>5148</v>
      </c>
      <c r="E2257" s="215" t="s">
        <v>27</v>
      </c>
      <c r="F2257" s="224" t="s">
        <v>8012</v>
      </c>
      <c r="G2257" t="s">
        <v>8019</v>
      </c>
      <c r="H2257" s="224" t="str">
        <f>IFERROR(VLOOKUP(Table[[#This Row],[Activity Details of Assistance]],WHAT!E:F,2,FALSE),"")</f>
        <v>N/A</v>
      </c>
      <c r="I2257" s="224"/>
      <c r="J2257">
        <v>289</v>
      </c>
      <c r="K2257" t="s">
        <v>8280</v>
      </c>
      <c r="L2257" s="219" t="s">
        <v>13</v>
      </c>
      <c r="M2257" t="s">
        <v>14</v>
      </c>
      <c r="N2257" t="s">
        <v>309</v>
      </c>
      <c r="O2257" t="s">
        <v>1606</v>
      </c>
      <c r="P2257" t="s">
        <v>4654</v>
      </c>
      <c r="Q2257" s="236">
        <v>44712</v>
      </c>
      <c r="R2257" s="236">
        <v>44682</v>
      </c>
      <c r="S2257" t="s">
        <v>8452</v>
      </c>
      <c r="T2257" s="227"/>
      <c r="U2257" s="227"/>
      <c r="V2257" s="227"/>
      <c r="W2257" s="227"/>
      <c r="X2257"/>
      <c r="Y2257" t="s">
        <v>8340</v>
      </c>
      <c r="Z2257">
        <v>1849719196</v>
      </c>
      <c r="AA2257" t="s">
        <v>8290</v>
      </c>
      <c r="AB2257" s="233" t="str">
        <f>_xlfn.IFNA(IF(Table[[#This Row],[Programme Partner]]&lt;&gt;Table[[#This Row],[Implementing Partner]],CONCATENATE(Table[[#This Row],[Programme Partner]],"-",Table[[#This Row],[Implementing Partner]]),Table[[#This Row],[Programme Partner]]),"")</f>
        <v>SHUSHILAN-IOM</v>
      </c>
    </row>
    <row r="2258" spans="1:28" ht="14.4" customHeight="1">
      <c r="A2258" s="183">
        <v>2482</v>
      </c>
      <c r="B2258" s="224" t="s">
        <v>8341</v>
      </c>
      <c r="C2258" s="225" t="s">
        <v>5148</v>
      </c>
      <c r="D2258" s="226" t="s">
        <v>5148</v>
      </c>
      <c r="E2258" s="215" t="s">
        <v>27</v>
      </c>
      <c r="F2258" s="224" t="s">
        <v>8013</v>
      </c>
      <c r="G2258" t="s">
        <v>8019</v>
      </c>
      <c r="H2258" s="224" t="str">
        <f>IFERROR(VLOOKUP(Table[[#This Row],[Activity Details of Assistance]],WHAT!E:F,2,FALSE),"")</f>
        <v>N/A</v>
      </c>
      <c r="I2258" s="224"/>
      <c r="J2258">
        <v>1</v>
      </c>
      <c r="K2258" t="s">
        <v>8280</v>
      </c>
      <c r="L2258" s="219" t="s">
        <v>13</v>
      </c>
      <c r="M2258" t="s">
        <v>14</v>
      </c>
      <c r="N2258" t="s">
        <v>309</v>
      </c>
      <c r="O2258" t="s">
        <v>1606</v>
      </c>
      <c r="P2258" t="s">
        <v>4654</v>
      </c>
      <c r="Q2258" s="236">
        <v>44712</v>
      </c>
      <c r="R2258" s="236">
        <v>44682</v>
      </c>
      <c r="S2258" t="s">
        <v>8452</v>
      </c>
      <c r="T2258" s="227"/>
      <c r="U2258" s="227"/>
      <c r="V2258" s="227"/>
      <c r="W2258" s="227"/>
      <c r="X2258"/>
      <c r="Y2258" t="s">
        <v>8340</v>
      </c>
      <c r="Z2258">
        <v>1849719196</v>
      </c>
      <c r="AA2258" t="s">
        <v>8290</v>
      </c>
      <c r="AB2258" s="233" t="str">
        <f>_xlfn.IFNA(IF(Table[[#This Row],[Programme Partner]]&lt;&gt;Table[[#This Row],[Implementing Partner]],CONCATENATE(Table[[#This Row],[Programme Partner]],"-",Table[[#This Row],[Implementing Partner]]),Table[[#This Row],[Programme Partner]]),"")</f>
        <v>SHUSHILAN-IOM</v>
      </c>
    </row>
    <row r="2259" spans="1:28" ht="14.4" customHeight="1">
      <c r="A2259" s="183">
        <v>2483</v>
      </c>
      <c r="B2259" s="224" t="s">
        <v>8341</v>
      </c>
      <c r="C2259" s="225" t="s">
        <v>5148</v>
      </c>
      <c r="D2259" s="197" t="s">
        <v>5148</v>
      </c>
      <c r="E2259" s="215" t="s">
        <v>27</v>
      </c>
      <c r="F2259" s="224" t="s">
        <v>8014</v>
      </c>
      <c r="G2259" s="195" t="s">
        <v>8361</v>
      </c>
      <c r="H2259" s="224" t="str">
        <f>IFERROR(VLOOKUP(Table[[#This Row],[Activity Details of Assistance]],WHAT!E:F,2,FALSE),"")</f>
        <v># of plant</v>
      </c>
      <c r="I2259" s="224"/>
      <c r="J2259">
        <v>3</v>
      </c>
      <c r="K2259" t="s">
        <v>8280</v>
      </c>
      <c r="L2259" s="219" t="s">
        <v>13</v>
      </c>
      <c r="M2259" t="s">
        <v>14</v>
      </c>
      <c r="N2259" t="s">
        <v>309</v>
      </c>
      <c r="O2259" t="s">
        <v>1606</v>
      </c>
      <c r="P2259" t="s">
        <v>4654</v>
      </c>
      <c r="Q2259" s="236">
        <v>44712</v>
      </c>
      <c r="R2259" s="236">
        <v>44682</v>
      </c>
      <c r="S2259" t="s">
        <v>8452</v>
      </c>
      <c r="T2259" s="227"/>
      <c r="U2259" s="227"/>
      <c r="V2259" s="227"/>
      <c r="W2259" s="227"/>
      <c r="X2259"/>
      <c r="Y2259" t="s">
        <v>8340</v>
      </c>
      <c r="Z2259">
        <v>1849719196</v>
      </c>
      <c r="AA2259" t="s">
        <v>8290</v>
      </c>
      <c r="AB2259" s="233" t="str">
        <f>_xlfn.IFNA(IF(Table[[#This Row],[Programme Partner]]&lt;&gt;Table[[#This Row],[Implementing Partner]],CONCATENATE(Table[[#This Row],[Programme Partner]],"-",Table[[#This Row],[Implementing Partner]]),Table[[#This Row],[Programme Partner]]),"")</f>
        <v>SHUSHILAN-IOM</v>
      </c>
    </row>
    <row r="2260" spans="1:28" ht="14.4" customHeight="1">
      <c r="A2260" s="183">
        <v>2484</v>
      </c>
      <c r="B2260" s="224" t="s">
        <v>5087</v>
      </c>
      <c r="C2260" s="225" t="s">
        <v>5087</v>
      </c>
      <c r="D2260" s="226" t="s">
        <v>5148</v>
      </c>
      <c r="E2260" s="215" t="s">
        <v>27</v>
      </c>
      <c r="F2260" s="224" t="s">
        <v>8011</v>
      </c>
      <c r="G2260" s="195" t="s">
        <v>8584</v>
      </c>
      <c r="H2260" s="224" t="str">
        <f>IFERROR(VLOOKUP(Table[[#This Row],[Activity Details of Assistance]],WHAT!E:F,2,FALSE),"")</f>
        <v># of tube well</v>
      </c>
      <c r="I2260" s="224"/>
      <c r="J2260">
        <v>139</v>
      </c>
      <c r="K2260" t="s">
        <v>8280</v>
      </c>
      <c r="L2260" s="219" t="s">
        <v>13</v>
      </c>
      <c r="M2260" t="s">
        <v>14</v>
      </c>
      <c r="N2260" t="s">
        <v>309</v>
      </c>
      <c r="O2260" t="s">
        <v>1606</v>
      </c>
      <c r="P2260" t="s">
        <v>4670</v>
      </c>
      <c r="Q2260" s="236">
        <v>44712</v>
      </c>
      <c r="R2260" s="236">
        <v>44805</v>
      </c>
      <c r="S2260" t="s">
        <v>8452</v>
      </c>
      <c r="T2260" s="227"/>
      <c r="U2260" s="227"/>
      <c r="V2260" s="227"/>
      <c r="W2260" s="227"/>
      <c r="X2260"/>
      <c r="Y2260" t="s">
        <v>8337</v>
      </c>
      <c r="Z2260">
        <v>1845101021</v>
      </c>
      <c r="AA2260" t="s">
        <v>8297</v>
      </c>
      <c r="AB2260" s="233" t="str">
        <f>_xlfn.IFNA(IF(Table[[#This Row],[Programme Partner]]&lt;&gt;Table[[#This Row],[Implementing Partner]],CONCATENATE(Table[[#This Row],[Programme Partner]],"-",Table[[#This Row],[Implementing Partner]]),Table[[#This Row],[Programme Partner]]),"")</f>
        <v>DSK</v>
      </c>
    </row>
    <row r="2261" spans="1:28" ht="14.4" customHeight="1">
      <c r="A2261" s="183">
        <v>2485</v>
      </c>
      <c r="B2261" s="224" t="s">
        <v>5087</v>
      </c>
      <c r="C2261" s="225" t="s">
        <v>5087</v>
      </c>
      <c r="D2261" s="226" t="s">
        <v>5148</v>
      </c>
      <c r="E2261" s="215" t="s">
        <v>27</v>
      </c>
      <c r="F2261" s="224" t="s">
        <v>8011</v>
      </c>
      <c r="G2261" t="s">
        <v>8355</v>
      </c>
      <c r="H2261" s="224" t="str">
        <f>IFERROR(VLOOKUP(Table[[#This Row],[Activity Details of Assistance]],WHAT!E:F,2,FALSE),"")</f>
        <v># of water network</v>
      </c>
      <c r="I2261" s="224"/>
      <c r="J2261">
        <v>2</v>
      </c>
      <c r="K2261" t="s">
        <v>8280</v>
      </c>
      <c r="L2261" s="219" t="s">
        <v>13</v>
      </c>
      <c r="M2261" t="s">
        <v>14</v>
      </c>
      <c r="N2261" t="s">
        <v>309</v>
      </c>
      <c r="O2261" t="s">
        <v>1606</v>
      </c>
      <c r="P2261" t="s">
        <v>4670</v>
      </c>
      <c r="Q2261" s="236">
        <v>44712</v>
      </c>
      <c r="R2261" s="236">
        <v>44805</v>
      </c>
      <c r="S2261" t="s">
        <v>8452</v>
      </c>
      <c r="T2261" s="227"/>
      <c r="U2261" s="227"/>
      <c r="V2261" s="227"/>
      <c r="W2261" s="227"/>
      <c r="X2261"/>
      <c r="Y2261" t="s">
        <v>8337</v>
      </c>
      <c r="Z2261">
        <v>1845101021</v>
      </c>
      <c r="AA2261" t="s">
        <v>8297</v>
      </c>
      <c r="AB2261" s="233" t="str">
        <f>_xlfn.IFNA(IF(Table[[#This Row],[Programme Partner]]&lt;&gt;Table[[#This Row],[Implementing Partner]],CONCATENATE(Table[[#This Row],[Programme Partner]],"-",Table[[#This Row],[Implementing Partner]]),Table[[#This Row],[Programme Partner]]),"")</f>
        <v>DSK</v>
      </c>
    </row>
    <row r="2262" spans="1:28" ht="14.4" customHeight="1">
      <c r="A2262" s="183">
        <v>2486</v>
      </c>
      <c r="B2262" s="224" t="s">
        <v>5087</v>
      </c>
      <c r="C2262" s="225" t="s">
        <v>5087</v>
      </c>
      <c r="D2262" s="197" t="s">
        <v>5148</v>
      </c>
      <c r="E2262" s="215" t="s">
        <v>27</v>
      </c>
      <c r="F2262" s="224" t="s">
        <v>8012</v>
      </c>
      <c r="G2262" s="195" t="s">
        <v>8585</v>
      </c>
      <c r="H2262" s="224" t="str">
        <f>IFERROR(VLOOKUP(Table[[#This Row],[Activity Details of Assistance]],WHAT!E:F,2,FALSE),"")</f>
        <v xml:space="preserve"># of door </v>
      </c>
      <c r="I2262" s="224"/>
      <c r="J2262">
        <v>57</v>
      </c>
      <c r="K2262" t="s">
        <v>8280</v>
      </c>
      <c r="L2262" s="219" t="s">
        <v>13</v>
      </c>
      <c r="M2262" t="s">
        <v>14</v>
      </c>
      <c r="N2262" t="s">
        <v>309</v>
      </c>
      <c r="O2262" t="s">
        <v>1606</v>
      </c>
      <c r="P2262" t="s">
        <v>4670</v>
      </c>
      <c r="Q2262" s="236">
        <v>44712</v>
      </c>
      <c r="R2262" s="236">
        <v>44805</v>
      </c>
      <c r="S2262" t="s">
        <v>8452</v>
      </c>
      <c r="T2262" s="227"/>
      <c r="U2262" s="227"/>
      <c r="V2262" s="227"/>
      <c r="W2262" s="227"/>
      <c r="X2262"/>
      <c r="Y2262" t="s">
        <v>8337</v>
      </c>
      <c r="Z2262">
        <v>1845101021</v>
      </c>
      <c r="AA2262" t="s">
        <v>8297</v>
      </c>
      <c r="AB2262" s="233" t="str">
        <f>_xlfn.IFNA(IF(Table[[#This Row],[Programme Partner]]&lt;&gt;Table[[#This Row],[Implementing Partner]],CONCATENATE(Table[[#This Row],[Programme Partner]],"-",Table[[#This Row],[Implementing Partner]]),Table[[#This Row],[Programme Partner]]),"")</f>
        <v>DSK</v>
      </c>
    </row>
    <row r="2263" spans="1:28" ht="14.4" customHeight="1">
      <c r="A2263" s="183">
        <v>2487</v>
      </c>
      <c r="B2263" s="224" t="s">
        <v>5087</v>
      </c>
      <c r="C2263" s="225" t="s">
        <v>5087</v>
      </c>
      <c r="D2263" s="226" t="s">
        <v>5148</v>
      </c>
      <c r="E2263" s="215" t="s">
        <v>27</v>
      </c>
      <c r="F2263" s="224" t="s">
        <v>8012</v>
      </c>
      <c r="G2263" s="195" t="s">
        <v>8359</v>
      </c>
      <c r="H2263" s="224" t="str">
        <f>IFERROR(VLOOKUP(Table[[#This Row],[Activity Details of Assistance]],WHAT!E:F,2,FALSE),"")</f>
        <v># of FSM Site</v>
      </c>
      <c r="I2263" s="224"/>
      <c r="J2263">
        <v>10</v>
      </c>
      <c r="K2263" t="s">
        <v>8280</v>
      </c>
      <c r="L2263" s="219" t="s">
        <v>13</v>
      </c>
      <c r="M2263" t="s">
        <v>14</v>
      </c>
      <c r="N2263" t="s">
        <v>309</v>
      </c>
      <c r="O2263" t="s">
        <v>1606</v>
      </c>
      <c r="P2263" t="s">
        <v>4670</v>
      </c>
      <c r="Q2263" s="236">
        <v>44712</v>
      </c>
      <c r="R2263" s="236">
        <v>44805</v>
      </c>
      <c r="S2263" t="s">
        <v>8452</v>
      </c>
      <c r="T2263" s="227"/>
      <c r="U2263" s="227"/>
      <c r="V2263" s="227"/>
      <c r="W2263" s="227"/>
      <c r="X2263"/>
      <c r="Y2263" t="s">
        <v>8337</v>
      </c>
      <c r="Z2263">
        <v>1845101021</v>
      </c>
      <c r="AA2263" t="s">
        <v>8297</v>
      </c>
      <c r="AB2263" s="233" t="str">
        <f>_xlfn.IFNA(IF(Table[[#This Row],[Programme Partner]]&lt;&gt;Table[[#This Row],[Implementing Partner]],CONCATENATE(Table[[#This Row],[Programme Partner]],"-",Table[[#This Row],[Implementing Partner]]),Table[[#This Row],[Programme Partner]]),"")</f>
        <v>DSK</v>
      </c>
    </row>
    <row r="2264" spans="1:28" ht="14.4" customHeight="1">
      <c r="A2264" s="183">
        <v>2488</v>
      </c>
      <c r="B2264" s="224" t="s">
        <v>5087</v>
      </c>
      <c r="C2264" s="225" t="s">
        <v>5087</v>
      </c>
      <c r="D2264" s="226" t="s">
        <v>5148</v>
      </c>
      <c r="E2264" s="215" t="s">
        <v>27</v>
      </c>
      <c r="F2264" s="224" t="s">
        <v>8012</v>
      </c>
      <c r="G2264" t="s">
        <v>8356</v>
      </c>
      <c r="H2264" s="224" t="str">
        <f>IFERROR(VLOOKUP(Table[[#This Row],[Activity Details of Assistance]],WHAT!E:F,2,FALSE),"")</f>
        <v># of FSM Site</v>
      </c>
      <c r="I2264" s="224"/>
      <c r="J2264">
        <v>2</v>
      </c>
      <c r="K2264" t="s">
        <v>8280</v>
      </c>
      <c r="L2264" s="219" t="s">
        <v>13</v>
      </c>
      <c r="M2264" t="s">
        <v>14</v>
      </c>
      <c r="N2264" t="s">
        <v>309</v>
      </c>
      <c r="O2264" t="s">
        <v>1606</v>
      </c>
      <c r="P2264" t="s">
        <v>4670</v>
      </c>
      <c r="Q2264" s="236">
        <v>44712</v>
      </c>
      <c r="R2264" s="236">
        <v>44805</v>
      </c>
      <c r="S2264" t="s">
        <v>8452</v>
      </c>
      <c r="T2264" s="227"/>
      <c r="U2264" s="227"/>
      <c r="V2264" s="227"/>
      <c r="W2264" s="227"/>
      <c r="X2264"/>
      <c r="Y2264" t="s">
        <v>8337</v>
      </c>
      <c r="Z2264">
        <v>1845101021</v>
      </c>
      <c r="AA2264" t="s">
        <v>8297</v>
      </c>
      <c r="AB2264" s="233" t="str">
        <f>_xlfn.IFNA(IF(Table[[#This Row],[Programme Partner]]&lt;&gt;Table[[#This Row],[Implementing Partner]],CONCATENATE(Table[[#This Row],[Programme Partner]],"-",Table[[#This Row],[Implementing Partner]]),Table[[#This Row],[Programme Partner]]),"")</f>
        <v>DSK</v>
      </c>
    </row>
    <row r="2265" spans="1:28" ht="14.4" customHeight="1">
      <c r="A2265" s="183">
        <v>2489</v>
      </c>
      <c r="B2265" s="224" t="s">
        <v>5087</v>
      </c>
      <c r="C2265" s="225" t="s">
        <v>5087</v>
      </c>
      <c r="D2265" s="226" t="s">
        <v>5148</v>
      </c>
      <c r="E2265" s="215" t="s">
        <v>27</v>
      </c>
      <c r="F2265" s="224" t="s">
        <v>8012</v>
      </c>
      <c r="G2265" s="195" t="s">
        <v>8586</v>
      </c>
      <c r="H2265" s="224" t="str">
        <f>IFERROR(VLOOKUP(Table[[#This Row],[Activity Details of Assistance]],WHAT!E:F,2,FALSE),"")</f>
        <v># of door</v>
      </c>
      <c r="I2265" s="224"/>
      <c r="J2265">
        <v>126</v>
      </c>
      <c r="K2265" t="s">
        <v>8280</v>
      </c>
      <c r="L2265" s="219" t="s">
        <v>13</v>
      </c>
      <c r="M2265" t="s">
        <v>14</v>
      </c>
      <c r="N2265" t="s">
        <v>309</v>
      </c>
      <c r="O2265" t="s">
        <v>1606</v>
      </c>
      <c r="P2265" t="s">
        <v>4670</v>
      </c>
      <c r="Q2265" s="236">
        <v>44712</v>
      </c>
      <c r="R2265" s="236">
        <v>44805</v>
      </c>
      <c r="S2265" t="s">
        <v>8452</v>
      </c>
      <c r="T2265" s="227"/>
      <c r="U2265" s="227"/>
      <c r="V2265" s="227"/>
      <c r="W2265" s="227"/>
      <c r="X2265"/>
      <c r="Y2265" t="s">
        <v>8337</v>
      </c>
      <c r="Z2265">
        <v>1845101021</v>
      </c>
      <c r="AA2265" t="s">
        <v>8297</v>
      </c>
      <c r="AB2265" s="233" t="str">
        <f>_xlfn.IFNA(IF(Table[[#This Row],[Programme Partner]]&lt;&gt;Table[[#This Row],[Implementing Partner]],CONCATENATE(Table[[#This Row],[Programme Partner]],"-",Table[[#This Row],[Implementing Partner]]),Table[[#This Row],[Programme Partner]]),"")</f>
        <v>DSK</v>
      </c>
    </row>
    <row r="2266" spans="1:28" ht="14.4" customHeight="1">
      <c r="A2266" s="183">
        <v>2490</v>
      </c>
      <c r="B2266" s="224" t="s">
        <v>5087</v>
      </c>
      <c r="C2266" s="225" t="s">
        <v>5087</v>
      </c>
      <c r="D2266" s="226" t="s">
        <v>5148</v>
      </c>
      <c r="E2266" s="215" t="s">
        <v>27</v>
      </c>
      <c r="F2266" s="224" t="s">
        <v>8012</v>
      </c>
      <c r="G2266" t="s">
        <v>8357</v>
      </c>
      <c r="H2266" s="224" t="str">
        <f>IFERROR(VLOOKUP(Table[[#This Row],[Activity Details of Assistance]],WHAT!E:F,2,FALSE),"")</f>
        <v># of door</v>
      </c>
      <c r="I2266" s="224"/>
      <c r="J2266">
        <v>119</v>
      </c>
      <c r="K2266" t="s">
        <v>8280</v>
      </c>
      <c r="L2266" s="219" t="s">
        <v>13</v>
      </c>
      <c r="M2266" t="s">
        <v>14</v>
      </c>
      <c r="N2266" t="s">
        <v>309</v>
      </c>
      <c r="O2266" t="s">
        <v>1606</v>
      </c>
      <c r="P2266" t="s">
        <v>4670</v>
      </c>
      <c r="Q2266" s="236">
        <v>44712</v>
      </c>
      <c r="R2266" s="236">
        <v>44805</v>
      </c>
      <c r="S2266" t="s">
        <v>8452</v>
      </c>
      <c r="T2266" s="227"/>
      <c r="U2266" s="227"/>
      <c r="V2266" s="227"/>
      <c r="W2266" s="227"/>
      <c r="X2266"/>
      <c r="Y2266" t="s">
        <v>8337</v>
      </c>
      <c r="Z2266">
        <v>1845101021</v>
      </c>
      <c r="AA2266" t="s">
        <v>8297</v>
      </c>
      <c r="AB2266" s="233" t="str">
        <f>_xlfn.IFNA(IF(Table[[#This Row],[Programme Partner]]&lt;&gt;Table[[#This Row],[Implementing Partner]],CONCATENATE(Table[[#This Row],[Programme Partner]],"-",Table[[#This Row],[Implementing Partner]]),Table[[#This Row],[Programme Partner]]),"")</f>
        <v>DSK</v>
      </c>
    </row>
    <row r="2267" spans="1:28" ht="14.4" customHeight="1">
      <c r="A2267" s="183">
        <v>2491</v>
      </c>
      <c r="B2267" s="224" t="s">
        <v>5087</v>
      </c>
      <c r="C2267" s="225" t="s">
        <v>5087</v>
      </c>
      <c r="D2267" s="197" t="s">
        <v>5148</v>
      </c>
      <c r="E2267" s="215" t="s">
        <v>27</v>
      </c>
      <c r="F2267" s="224" t="s">
        <v>8013</v>
      </c>
      <c r="G2267" s="195" t="s">
        <v>8317</v>
      </c>
      <c r="H2267" s="224" t="str">
        <f>IFERROR(VLOOKUP(Table[[#This Row],[Activity Details of Assistance]],WHAT!E:F,2,FALSE),"")</f>
        <v># of estimated persons reached by mass-media campaign</v>
      </c>
      <c r="I2267" s="224"/>
      <c r="J2267">
        <v>3</v>
      </c>
      <c r="K2267" t="s">
        <v>8280</v>
      </c>
      <c r="L2267" s="219" t="s">
        <v>13</v>
      </c>
      <c r="M2267" t="s">
        <v>14</v>
      </c>
      <c r="N2267" t="s">
        <v>309</v>
      </c>
      <c r="O2267" t="s">
        <v>1606</v>
      </c>
      <c r="P2267" t="s">
        <v>4670</v>
      </c>
      <c r="Q2267" s="236">
        <v>44712</v>
      </c>
      <c r="R2267" s="236">
        <v>44805</v>
      </c>
      <c r="S2267" t="s">
        <v>8452</v>
      </c>
      <c r="T2267" s="227"/>
      <c r="U2267" s="227"/>
      <c r="V2267" s="227"/>
      <c r="W2267" s="227"/>
      <c r="X2267"/>
      <c r="Y2267" t="s">
        <v>8337</v>
      </c>
      <c r="Z2267">
        <v>1845101021</v>
      </c>
      <c r="AA2267" t="s">
        <v>8297</v>
      </c>
      <c r="AB2267" s="233" t="str">
        <f>_xlfn.IFNA(IF(Table[[#This Row],[Programme Partner]]&lt;&gt;Table[[#This Row],[Implementing Partner]],CONCATENATE(Table[[#This Row],[Programme Partner]],"-",Table[[#This Row],[Implementing Partner]]),Table[[#This Row],[Programme Partner]]),"")</f>
        <v>DSK</v>
      </c>
    </row>
    <row r="2268" spans="1:28" ht="14.4" customHeight="1">
      <c r="A2268" s="183">
        <v>2492</v>
      </c>
      <c r="B2268" s="224" t="s">
        <v>5087</v>
      </c>
      <c r="C2268" s="225" t="s">
        <v>5087</v>
      </c>
      <c r="D2268" s="226" t="s">
        <v>5148</v>
      </c>
      <c r="E2268" s="215" t="s">
        <v>27</v>
      </c>
      <c r="F2268" s="224" t="s">
        <v>8014</v>
      </c>
      <c r="G2268" s="195" t="s">
        <v>8358</v>
      </c>
      <c r="H2268" s="224" t="str">
        <f>IFERROR(VLOOKUP(Table[[#This Row],[Activity Details of Assistance]],WHAT!E:F,2,FALSE),"")</f>
        <v># of campaign per camp </v>
      </c>
      <c r="I2268" s="224"/>
      <c r="J2268">
        <v>13</v>
      </c>
      <c r="K2268" t="s">
        <v>8280</v>
      </c>
      <c r="L2268" s="219" t="s">
        <v>13</v>
      </c>
      <c r="M2268" t="s">
        <v>14</v>
      </c>
      <c r="N2268" t="s">
        <v>309</v>
      </c>
      <c r="O2268" t="s">
        <v>1606</v>
      </c>
      <c r="P2268" t="s">
        <v>4670</v>
      </c>
      <c r="Q2268" s="236">
        <v>44712</v>
      </c>
      <c r="R2268" s="236">
        <v>44805</v>
      </c>
      <c r="S2268" t="s">
        <v>8452</v>
      </c>
      <c r="T2268" s="227"/>
      <c r="U2268" s="227"/>
      <c r="V2268" s="227"/>
      <c r="W2268" s="227"/>
      <c r="X2268"/>
      <c r="Y2268" t="s">
        <v>8337</v>
      </c>
      <c r="Z2268">
        <v>1845101021</v>
      </c>
      <c r="AA2268" t="s">
        <v>8297</v>
      </c>
      <c r="AB2268" s="233" t="str">
        <f>_xlfn.IFNA(IF(Table[[#This Row],[Programme Partner]]&lt;&gt;Table[[#This Row],[Implementing Partner]],CONCATENATE(Table[[#This Row],[Programme Partner]],"-",Table[[#This Row],[Implementing Partner]]),Table[[#This Row],[Programme Partner]]),"")</f>
        <v>DSK</v>
      </c>
    </row>
    <row r="2269" spans="1:28" ht="14.4" customHeight="1">
      <c r="A2269" s="183">
        <v>2493</v>
      </c>
      <c r="B2269" s="224" t="s">
        <v>5087</v>
      </c>
      <c r="C2269" s="225" t="s">
        <v>5087</v>
      </c>
      <c r="D2269" s="226" t="s">
        <v>5148</v>
      </c>
      <c r="E2269" s="215" t="s">
        <v>27</v>
      </c>
      <c r="F2269" s="224" t="s">
        <v>8014</v>
      </c>
      <c r="G2269" t="s">
        <v>8361</v>
      </c>
      <c r="H2269" s="224" t="str">
        <f>IFERROR(VLOOKUP(Table[[#This Row],[Activity Details of Assistance]],WHAT!E:F,2,FALSE),"")</f>
        <v># of plant</v>
      </c>
      <c r="I2269" s="224"/>
      <c r="J2269">
        <v>1</v>
      </c>
      <c r="K2269" t="s">
        <v>8280</v>
      </c>
      <c r="L2269" s="219" t="s">
        <v>13</v>
      </c>
      <c r="M2269" t="s">
        <v>14</v>
      </c>
      <c r="N2269" t="s">
        <v>309</v>
      </c>
      <c r="O2269" t="s">
        <v>1606</v>
      </c>
      <c r="P2269" t="s">
        <v>4670</v>
      </c>
      <c r="Q2269" s="236">
        <v>44712</v>
      </c>
      <c r="R2269" s="236">
        <v>44805</v>
      </c>
      <c r="S2269" t="s">
        <v>8452</v>
      </c>
      <c r="T2269" s="227"/>
      <c r="U2269" s="227"/>
      <c r="V2269" s="227"/>
      <c r="W2269" s="227"/>
      <c r="X2269"/>
      <c r="Y2269" t="s">
        <v>8337</v>
      </c>
      <c r="Z2269">
        <v>1845101021</v>
      </c>
      <c r="AA2269" t="s">
        <v>8297</v>
      </c>
      <c r="AB2269" s="233" t="str">
        <f>_xlfn.IFNA(IF(Table[[#This Row],[Programme Partner]]&lt;&gt;Table[[#This Row],[Implementing Partner]],CONCATENATE(Table[[#This Row],[Programme Partner]],"-",Table[[#This Row],[Implementing Partner]]),Table[[#This Row],[Programme Partner]]),"")</f>
        <v>DSK</v>
      </c>
    </row>
    <row r="2270" spans="1:28" ht="14.4" customHeight="1">
      <c r="A2270" s="183">
        <v>2494</v>
      </c>
      <c r="B2270" s="224" t="s">
        <v>5087</v>
      </c>
      <c r="C2270" s="225" t="s">
        <v>5087</v>
      </c>
      <c r="D2270" s="226" t="s">
        <v>5148</v>
      </c>
      <c r="E2270" s="215" t="s">
        <v>27</v>
      </c>
      <c r="F2270" s="224" t="s">
        <v>8014</v>
      </c>
      <c r="G2270" s="195" t="s">
        <v>8375</v>
      </c>
      <c r="H2270" s="224" t="str">
        <f>IFERROR(VLOOKUP(Table[[#This Row],[Activity Details of Assistance]],WHAT!E:F,2,FALSE),"")</f>
        <v># of 10L bin</v>
      </c>
      <c r="I2270" s="224"/>
      <c r="J2270">
        <v>85</v>
      </c>
      <c r="K2270" t="s">
        <v>8280</v>
      </c>
      <c r="L2270" s="219" t="s">
        <v>13</v>
      </c>
      <c r="M2270" t="s">
        <v>14</v>
      </c>
      <c r="N2270" t="s">
        <v>309</v>
      </c>
      <c r="O2270" t="s">
        <v>1606</v>
      </c>
      <c r="P2270" t="s">
        <v>4670</v>
      </c>
      <c r="Q2270" s="236">
        <v>44712</v>
      </c>
      <c r="R2270" s="236">
        <v>44805</v>
      </c>
      <c r="S2270" t="s">
        <v>8452</v>
      </c>
      <c r="T2270" s="227"/>
      <c r="U2270" s="227"/>
      <c r="V2270" s="227"/>
      <c r="W2270" s="227"/>
      <c r="X2270"/>
      <c r="Y2270" t="s">
        <v>8337</v>
      </c>
      <c r="Z2270">
        <v>1845101021</v>
      </c>
      <c r="AA2270" t="s">
        <v>8297</v>
      </c>
      <c r="AB2270" s="233" t="str">
        <f>_xlfn.IFNA(IF(Table[[#This Row],[Programme Partner]]&lt;&gt;Table[[#This Row],[Implementing Partner]],CONCATENATE(Table[[#This Row],[Programme Partner]],"-",Table[[#This Row],[Implementing Partner]]),Table[[#This Row],[Programme Partner]]),"")</f>
        <v>DSK</v>
      </c>
    </row>
    <row r="2271" spans="1:28" ht="14.4" customHeight="1">
      <c r="A2271" s="183">
        <v>2495</v>
      </c>
      <c r="B2271" s="224" t="s">
        <v>5148</v>
      </c>
      <c r="C2271" s="225" t="s">
        <v>5238</v>
      </c>
      <c r="D2271" s="226" t="s">
        <v>8324</v>
      </c>
      <c r="E2271" s="215" t="s">
        <v>27</v>
      </c>
      <c r="F2271" s="224" t="s">
        <v>8011</v>
      </c>
      <c r="G2271" s="195" t="s">
        <v>8584</v>
      </c>
      <c r="H2271" s="224" t="str">
        <f>IFERROR(VLOOKUP(Table[[#This Row],[Activity Details of Assistance]],WHAT!E:F,2,FALSE),"")</f>
        <v># of tube well</v>
      </c>
      <c r="I2271" s="224"/>
      <c r="J2271">
        <v>63</v>
      </c>
      <c r="K2271" t="s">
        <v>8280</v>
      </c>
      <c r="L2271" s="219" t="s">
        <v>13</v>
      </c>
      <c r="M2271" t="s">
        <v>14</v>
      </c>
      <c r="N2271" t="s">
        <v>309</v>
      </c>
      <c r="O2271" t="s">
        <v>1606</v>
      </c>
      <c r="P2271" t="s">
        <v>4680</v>
      </c>
      <c r="Q2271" s="236">
        <v>44712</v>
      </c>
      <c r="R2271" s="236">
        <v>44805</v>
      </c>
      <c r="S2271" t="s">
        <v>8452</v>
      </c>
      <c r="T2271" s="227"/>
      <c r="U2271" s="227"/>
      <c r="V2271" s="227"/>
      <c r="W2271" s="227"/>
      <c r="X2271"/>
      <c r="Y2271" t="s">
        <v>8335</v>
      </c>
      <c r="Z2271">
        <v>1840742077</v>
      </c>
      <c r="AA2271" t="s">
        <v>8336</v>
      </c>
      <c r="AB2271" s="233" t="str">
        <f>_xlfn.IFNA(IF(Table[[#This Row],[Programme Partner]]&lt;&gt;Table[[#This Row],[Implementing Partner]],CONCATENATE(Table[[#This Row],[Programme Partner]],"-",Table[[#This Row],[Implementing Partner]]),Table[[#This Row],[Programme Partner]]),"")</f>
        <v>IOM-SHED</v>
      </c>
    </row>
    <row r="2272" spans="1:28" ht="14.4" customHeight="1">
      <c r="A2272" s="183">
        <v>2496</v>
      </c>
      <c r="B2272" s="224" t="s">
        <v>5148</v>
      </c>
      <c r="C2272" s="225" t="s">
        <v>5238</v>
      </c>
      <c r="D2272" s="226" t="s">
        <v>8324</v>
      </c>
      <c r="E2272" s="215" t="s">
        <v>27</v>
      </c>
      <c r="F2272" s="224" t="s">
        <v>8011</v>
      </c>
      <c r="G2272" s="195" t="s">
        <v>8355</v>
      </c>
      <c r="H2272" s="224" t="str">
        <f>IFERROR(VLOOKUP(Table[[#This Row],[Activity Details of Assistance]],WHAT!E:F,2,FALSE),"")</f>
        <v># of water network</v>
      </c>
      <c r="I2272" s="224"/>
      <c r="J2272">
        <v>4</v>
      </c>
      <c r="K2272" t="s">
        <v>8280</v>
      </c>
      <c r="L2272" s="219" t="s">
        <v>13</v>
      </c>
      <c r="M2272" t="s">
        <v>14</v>
      </c>
      <c r="N2272" t="s">
        <v>309</v>
      </c>
      <c r="O2272" t="s">
        <v>1606</v>
      </c>
      <c r="P2272" t="s">
        <v>4680</v>
      </c>
      <c r="Q2272" s="236">
        <v>44712</v>
      </c>
      <c r="R2272" s="236">
        <v>44805</v>
      </c>
      <c r="S2272" t="s">
        <v>8452</v>
      </c>
      <c r="T2272" s="227"/>
      <c r="U2272" s="227"/>
      <c r="V2272" s="227"/>
      <c r="W2272" s="227"/>
      <c r="X2272"/>
      <c r="Y2272" t="s">
        <v>8335</v>
      </c>
      <c r="Z2272">
        <v>1840742077</v>
      </c>
      <c r="AA2272" t="s">
        <v>8336</v>
      </c>
      <c r="AB2272" s="233" t="str">
        <f>_xlfn.IFNA(IF(Table[[#This Row],[Programme Partner]]&lt;&gt;Table[[#This Row],[Implementing Partner]],CONCATENATE(Table[[#This Row],[Programme Partner]],"-",Table[[#This Row],[Implementing Partner]]),Table[[#This Row],[Programme Partner]]),"")</f>
        <v>IOM-SHED</v>
      </c>
    </row>
    <row r="2273" spans="1:28" ht="14.4" customHeight="1">
      <c r="A2273" s="183">
        <v>2497</v>
      </c>
      <c r="B2273" s="224" t="s">
        <v>5148</v>
      </c>
      <c r="C2273" s="225" t="s">
        <v>5238</v>
      </c>
      <c r="D2273" s="226" t="s">
        <v>8324</v>
      </c>
      <c r="E2273" s="215" t="s">
        <v>27</v>
      </c>
      <c r="F2273" s="224" t="s">
        <v>8012</v>
      </c>
      <c r="G2273" s="195" t="s">
        <v>8366</v>
      </c>
      <c r="H2273" s="224" t="str">
        <f>IFERROR(VLOOKUP(Table[[#This Row],[Activity Details of Assistance]],WHAT!E:F,2,FALSE),"")</f>
        <v xml:space="preserve"># of door </v>
      </c>
      <c r="I2273" s="224"/>
      <c r="J2273">
        <v>2</v>
      </c>
      <c r="K2273" t="s">
        <v>8280</v>
      </c>
      <c r="L2273" s="219" t="s">
        <v>13</v>
      </c>
      <c r="M2273" t="s">
        <v>14</v>
      </c>
      <c r="N2273" t="s">
        <v>309</v>
      </c>
      <c r="O2273" t="s">
        <v>1606</v>
      </c>
      <c r="P2273" t="s">
        <v>4680</v>
      </c>
      <c r="Q2273" s="236">
        <v>44712</v>
      </c>
      <c r="R2273" s="236">
        <v>44805</v>
      </c>
      <c r="S2273" t="s">
        <v>8452</v>
      </c>
      <c r="T2273" s="227"/>
      <c r="U2273" s="227"/>
      <c r="V2273" s="227"/>
      <c r="W2273" s="227"/>
      <c r="X2273"/>
      <c r="Y2273" t="s">
        <v>8335</v>
      </c>
      <c r="Z2273">
        <v>1840742077</v>
      </c>
      <c r="AA2273" t="s">
        <v>8336</v>
      </c>
      <c r="AB2273" s="233" t="str">
        <f>_xlfn.IFNA(IF(Table[[#This Row],[Programme Partner]]&lt;&gt;Table[[#This Row],[Implementing Partner]],CONCATENATE(Table[[#This Row],[Programme Partner]],"-",Table[[#This Row],[Implementing Partner]]),Table[[#This Row],[Programme Partner]]),"")</f>
        <v>IOM-SHED</v>
      </c>
    </row>
    <row r="2274" spans="1:28" ht="14.4" customHeight="1">
      <c r="A2274" s="183">
        <v>2498</v>
      </c>
      <c r="B2274" s="224" t="s">
        <v>5148</v>
      </c>
      <c r="C2274" s="225" t="s">
        <v>5238</v>
      </c>
      <c r="D2274" s="197" t="s">
        <v>8324</v>
      </c>
      <c r="E2274" s="215" t="s">
        <v>27</v>
      </c>
      <c r="F2274" s="224" t="s">
        <v>8012</v>
      </c>
      <c r="G2274" s="195" t="s">
        <v>8585</v>
      </c>
      <c r="H2274" s="224" t="str">
        <f>IFERROR(VLOOKUP(Table[[#This Row],[Activity Details of Assistance]],WHAT!E:F,2,FALSE),"")</f>
        <v xml:space="preserve"># of door </v>
      </c>
      <c r="I2274" s="224"/>
      <c r="J2274">
        <v>6</v>
      </c>
      <c r="K2274" t="s">
        <v>8280</v>
      </c>
      <c r="L2274" s="219" t="s">
        <v>13</v>
      </c>
      <c r="M2274" t="s">
        <v>14</v>
      </c>
      <c r="N2274" t="s">
        <v>309</v>
      </c>
      <c r="O2274" t="s">
        <v>1606</v>
      </c>
      <c r="P2274" t="s">
        <v>4680</v>
      </c>
      <c r="Q2274" s="236">
        <v>44712</v>
      </c>
      <c r="R2274" s="236">
        <v>44805</v>
      </c>
      <c r="S2274" t="s">
        <v>8452</v>
      </c>
      <c r="T2274" s="227"/>
      <c r="U2274" s="227"/>
      <c r="V2274" s="227"/>
      <c r="W2274" s="227"/>
      <c r="X2274"/>
      <c r="Y2274" t="s">
        <v>8335</v>
      </c>
      <c r="Z2274">
        <v>1840742077</v>
      </c>
      <c r="AA2274" t="s">
        <v>8336</v>
      </c>
      <c r="AB2274" s="233" t="str">
        <f>_xlfn.IFNA(IF(Table[[#This Row],[Programme Partner]]&lt;&gt;Table[[#This Row],[Implementing Partner]],CONCATENATE(Table[[#This Row],[Programme Partner]],"-",Table[[#This Row],[Implementing Partner]]),Table[[#This Row],[Programme Partner]]),"")</f>
        <v>IOM-SHED</v>
      </c>
    </row>
    <row r="2275" spans="1:28" ht="14.4" customHeight="1">
      <c r="A2275" s="183">
        <v>2499</v>
      </c>
      <c r="B2275" s="224" t="s">
        <v>5148</v>
      </c>
      <c r="C2275" s="225" t="s">
        <v>5238</v>
      </c>
      <c r="D2275" s="197" t="s">
        <v>8324</v>
      </c>
      <c r="E2275" s="215" t="s">
        <v>27</v>
      </c>
      <c r="F2275" s="224" t="s">
        <v>8012</v>
      </c>
      <c r="G2275" s="195" t="s">
        <v>8586</v>
      </c>
      <c r="H2275" s="224" t="str">
        <f>IFERROR(VLOOKUP(Table[[#This Row],[Activity Details of Assistance]],WHAT!E:F,2,FALSE),"")</f>
        <v># of door</v>
      </c>
      <c r="I2275" s="224"/>
      <c r="J2275">
        <v>44</v>
      </c>
      <c r="K2275" t="s">
        <v>8280</v>
      </c>
      <c r="L2275" s="219" t="s">
        <v>13</v>
      </c>
      <c r="M2275" t="s">
        <v>14</v>
      </c>
      <c r="N2275" t="s">
        <v>309</v>
      </c>
      <c r="O2275" t="s">
        <v>1606</v>
      </c>
      <c r="P2275" t="s">
        <v>4680</v>
      </c>
      <c r="Q2275" s="236">
        <v>44712</v>
      </c>
      <c r="R2275" s="236">
        <v>44805</v>
      </c>
      <c r="S2275" t="s">
        <v>8452</v>
      </c>
      <c r="T2275" s="227"/>
      <c r="U2275" s="227"/>
      <c r="V2275" s="227"/>
      <c r="W2275" s="227"/>
      <c r="X2275"/>
      <c r="Y2275" t="s">
        <v>8335</v>
      </c>
      <c r="Z2275">
        <v>1840742077</v>
      </c>
      <c r="AA2275" t="s">
        <v>8336</v>
      </c>
      <c r="AB2275" s="233" t="str">
        <f>_xlfn.IFNA(IF(Table[[#This Row],[Programme Partner]]&lt;&gt;Table[[#This Row],[Implementing Partner]],CONCATENATE(Table[[#This Row],[Programme Partner]],"-",Table[[#This Row],[Implementing Partner]]),Table[[#This Row],[Programme Partner]]),"")</f>
        <v>IOM-SHED</v>
      </c>
    </row>
    <row r="2276" spans="1:28" ht="14.4" customHeight="1">
      <c r="A2276" s="183">
        <v>2500</v>
      </c>
      <c r="B2276" s="224" t="s">
        <v>5148</v>
      </c>
      <c r="C2276" s="225" t="s">
        <v>5238</v>
      </c>
      <c r="D2276" s="197" t="s">
        <v>8324</v>
      </c>
      <c r="E2276" s="215" t="s">
        <v>27</v>
      </c>
      <c r="F2276" s="224" t="s">
        <v>8012</v>
      </c>
      <c r="G2276" s="195" t="s">
        <v>8357</v>
      </c>
      <c r="H2276" s="224" t="str">
        <f>IFERROR(VLOOKUP(Table[[#This Row],[Activity Details of Assistance]],WHAT!E:F,2,FALSE),"")</f>
        <v># of door</v>
      </c>
      <c r="I2276" s="224"/>
      <c r="J2276">
        <v>36</v>
      </c>
      <c r="K2276" t="s">
        <v>8280</v>
      </c>
      <c r="L2276" s="219" t="s">
        <v>13</v>
      </c>
      <c r="M2276" t="s">
        <v>14</v>
      </c>
      <c r="N2276" t="s">
        <v>309</v>
      </c>
      <c r="O2276" t="s">
        <v>1606</v>
      </c>
      <c r="P2276" t="s">
        <v>4680</v>
      </c>
      <c r="Q2276" s="236">
        <v>44712</v>
      </c>
      <c r="R2276" s="236">
        <v>44805</v>
      </c>
      <c r="S2276" t="s">
        <v>8452</v>
      </c>
      <c r="T2276" s="227"/>
      <c r="U2276" s="227"/>
      <c r="V2276" s="227"/>
      <c r="W2276" s="227"/>
      <c r="X2276"/>
      <c r="Y2276" t="s">
        <v>8335</v>
      </c>
      <c r="Z2276">
        <v>1840742077</v>
      </c>
      <c r="AA2276" t="s">
        <v>8336</v>
      </c>
      <c r="AB2276" s="233" t="str">
        <f>_xlfn.IFNA(IF(Table[[#This Row],[Programme Partner]]&lt;&gt;Table[[#This Row],[Implementing Partner]],CONCATENATE(Table[[#This Row],[Programme Partner]],"-",Table[[#This Row],[Implementing Partner]]),Table[[#This Row],[Programme Partner]]),"")</f>
        <v>IOM-SHED</v>
      </c>
    </row>
    <row r="2277" spans="1:28" ht="14.4" customHeight="1">
      <c r="A2277" s="183">
        <v>2501</v>
      </c>
      <c r="B2277" s="224" t="s">
        <v>5148</v>
      </c>
      <c r="C2277" s="225" t="s">
        <v>5238</v>
      </c>
      <c r="D2277" s="226" t="s">
        <v>8324</v>
      </c>
      <c r="E2277" s="215" t="s">
        <v>27</v>
      </c>
      <c r="F2277" s="224" t="s">
        <v>8013</v>
      </c>
      <c r="G2277" t="s">
        <v>8314</v>
      </c>
      <c r="H2277" s="224" t="str">
        <f>IFERROR(VLOOKUP(Table[[#This Row],[Activity Details of Assistance]],WHAT!E:F,2,FALSE),"")</f>
        <v># of HP sessions at HH level</v>
      </c>
      <c r="I2277" s="224"/>
      <c r="J2277">
        <v>12</v>
      </c>
      <c r="K2277" t="s">
        <v>8280</v>
      </c>
      <c r="L2277" s="219" t="s">
        <v>13</v>
      </c>
      <c r="M2277" t="s">
        <v>14</v>
      </c>
      <c r="N2277" t="s">
        <v>309</v>
      </c>
      <c r="O2277" t="s">
        <v>1606</v>
      </c>
      <c r="P2277" t="s">
        <v>4680</v>
      </c>
      <c r="Q2277" s="236">
        <v>44712</v>
      </c>
      <c r="R2277" s="236">
        <v>44805</v>
      </c>
      <c r="S2277" t="s">
        <v>8452</v>
      </c>
      <c r="T2277" s="227"/>
      <c r="U2277" s="227"/>
      <c r="V2277" s="227"/>
      <c r="W2277" s="227"/>
      <c r="X2277"/>
      <c r="Y2277" t="s">
        <v>8335</v>
      </c>
      <c r="Z2277">
        <v>1840742077</v>
      </c>
      <c r="AA2277" t="s">
        <v>8336</v>
      </c>
      <c r="AB2277" s="233" t="str">
        <f>_xlfn.IFNA(IF(Table[[#This Row],[Programme Partner]]&lt;&gt;Table[[#This Row],[Implementing Partner]],CONCATENATE(Table[[#This Row],[Programme Partner]],"-",Table[[#This Row],[Implementing Partner]]),Table[[#This Row],[Programme Partner]]),"")</f>
        <v>IOM-SHED</v>
      </c>
    </row>
    <row r="2278" spans="1:28" ht="14.4" customHeight="1">
      <c r="A2278" s="183">
        <v>2502</v>
      </c>
      <c r="B2278" s="224" t="s">
        <v>5148</v>
      </c>
      <c r="C2278" s="225" t="s">
        <v>5238</v>
      </c>
      <c r="D2278" s="226" t="s">
        <v>8324</v>
      </c>
      <c r="E2278" s="215" t="s">
        <v>27</v>
      </c>
      <c r="F2278" s="224" t="s">
        <v>8013</v>
      </c>
      <c r="G2278" t="s">
        <v>8019</v>
      </c>
      <c r="H2278" s="224" t="str">
        <f>IFERROR(VLOOKUP(Table[[#This Row],[Activity Details of Assistance]],WHAT!E:F,2,FALSE),"")</f>
        <v>N/A</v>
      </c>
      <c r="I2278" s="224"/>
      <c r="J2278">
        <v>45184</v>
      </c>
      <c r="K2278" t="s">
        <v>8280</v>
      </c>
      <c r="L2278" s="219" t="s">
        <v>13</v>
      </c>
      <c r="M2278" t="s">
        <v>14</v>
      </c>
      <c r="N2278" t="s">
        <v>309</v>
      </c>
      <c r="O2278" t="s">
        <v>1606</v>
      </c>
      <c r="P2278" t="s">
        <v>4680</v>
      </c>
      <c r="Q2278" s="236">
        <v>44712</v>
      </c>
      <c r="R2278" s="236">
        <v>44805</v>
      </c>
      <c r="S2278" t="s">
        <v>8452</v>
      </c>
      <c r="T2278" s="227"/>
      <c r="U2278" s="227"/>
      <c r="V2278" s="227"/>
      <c r="W2278" s="227"/>
      <c r="X2278"/>
      <c r="Y2278" t="s">
        <v>8335</v>
      </c>
      <c r="Z2278">
        <v>1840742077</v>
      </c>
      <c r="AA2278" t="s">
        <v>8336</v>
      </c>
      <c r="AB2278" s="233" t="str">
        <f>_xlfn.IFNA(IF(Table[[#This Row],[Programme Partner]]&lt;&gt;Table[[#This Row],[Implementing Partner]],CONCATENATE(Table[[#This Row],[Programme Partner]],"-",Table[[#This Row],[Implementing Partner]]),Table[[#This Row],[Programme Partner]]),"")</f>
        <v>IOM-SHED</v>
      </c>
    </row>
    <row r="2279" spans="1:28" ht="14.4" customHeight="1">
      <c r="A2279" s="183">
        <v>2503</v>
      </c>
      <c r="B2279" s="224" t="s">
        <v>5087</v>
      </c>
      <c r="C2279" s="225" t="s">
        <v>5087</v>
      </c>
      <c r="D2279" s="226" t="s">
        <v>5148</v>
      </c>
      <c r="E2279" s="215" t="s">
        <v>27</v>
      </c>
      <c r="F2279" s="224" t="s">
        <v>8011</v>
      </c>
      <c r="G2279" s="195" t="s">
        <v>8584</v>
      </c>
      <c r="H2279" s="224" t="str">
        <f>IFERROR(VLOOKUP(Table[[#This Row],[Activity Details of Assistance]],WHAT!E:F,2,FALSE),"")</f>
        <v># of tube well</v>
      </c>
      <c r="I2279" s="224"/>
      <c r="J2279">
        <v>287</v>
      </c>
      <c r="K2279" t="s">
        <v>8280</v>
      </c>
      <c r="L2279" s="219" t="s">
        <v>13</v>
      </c>
      <c r="M2279" t="s">
        <v>14</v>
      </c>
      <c r="N2279" t="s">
        <v>309</v>
      </c>
      <c r="O2279" t="s">
        <v>1606</v>
      </c>
      <c r="P2279" t="s">
        <v>4672</v>
      </c>
      <c r="Q2279" s="236">
        <v>44712</v>
      </c>
      <c r="R2279" s="236">
        <v>44805</v>
      </c>
      <c r="S2279" t="s">
        <v>8452</v>
      </c>
      <c r="T2279" s="227"/>
      <c r="U2279" s="227"/>
      <c r="V2279" s="227"/>
      <c r="W2279" s="227"/>
      <c r="X2279"/>
      <c r="Y2279" t="s">
        <v>8337</v>
      </c>
      <c r="Z2279">
        <v>1845101021</v>
      </c>
      <c r="AA2279" t="s">
        <v>8297</v>
      </c>
      <c r="AB2279" s="233" t="str">
        <f>_xlfn.IFNA(IF(Table[[#This Row],[Programme Partner]]&lt;&gt;Table[[#This Row],[Implementing Partner]],CONCATENATE(Table[[#This Row],[Programme Partner]],"-",Table[[#This Row],[Implementing Partner]]),Table[[#This Row],[Programme Partner]]),"")</f>
        <v>DSK</v>
      </c>
    </row>
    <row r="2280" spans="1:28" ht="14.4" customHeight="1">
      <c r="A2280" s="183">
        <v>2504</v>
      </c>
      <c r="B2280" s="224" t="s">
        <v>5087</v>
      </c>
      <c r="C2280" s="225" t="s">
        <v>5087</v>
      </c>
      <c r="D2280" s="226" t="s">
        <v>5148</v>
      </c>
      <c r="E2280" s="215" t="s">
        <v>27</v>
      </c>
      <c r="F2280" s="224" t="s">
        <v>8011</v>
      </c>
      <c r="G2280" t="s">
        <v>8355</v>
      </c>
      <c r="H2280" s="224" t="str">
        <f>IFERROR(VLOOKUP(Table[[#This Row],[Activity Details of Assistance]],WHAT!E:F,2,FALSE),"")</f>
        <v># of water network</v>
      </c>
      <c r="I2280" s="224"/>
      <c r="J2280">
        <v>5</v>
      </c>
      <c r="K2280" t="s">
        <v>8280</v>
      </c>
      <c r="L2280" s="219" t="s">
        <v>13</v>
      </c>
      <c r="M2280" t="s">
        <v>14</v>
      </c>
      <c r="N2280" t="s">
        <v>309</v>
      </c>
      <c r="O2280" t="s">
        <v>1606</v>
      </c>
      <c r="P2280" t="s">
        <v>4672</v>
      </c>
      <c r="Q2280" s="236">
        <v>44712</v>
      </c>
      <c r="R2280" s="236">
        <v>44805</v>
      </c>
      <c r="S2280" t="s">
        <v>8452</v>
      </c>
      <c r="T2280" s="227"/>
      <c r="U2280" s="227"/>
      <c r="V2280" s="227"/>
      <c r="W2280" s="227"/>
      <c r="X2280"/>
      <c r="Y2280" t="s">
        <v>8337</v>
      </c>
      <c r="Z2280">
        <v>1845101021</v>
      </c>
      <c r="AA2280" t="s">
        <v>8297</v>
      </c>
      <c r="AB2280" s="233" t="str">
        <f>_xlfn.IFNA(IF(Table[[#This Row],[Programme Partner]]&lt;&gt;Table[[#This Row],[Implementing Partner]],CONCATENATE(Table[[#This Row],[Programme Partner]],"-",Table[[#This Row],[Implementing Partner]]),Table[[#This Row],[Programme Partner]]),"")</f>
        <v>DSK</v>
      </c>
    </row>
    <row r="2281" spans="1:28" ht="14.4" customHeight="1">
      <c r="A2281" s="183">
        <v>2505</v>
      </c>
      <c r="B2281" s="224" t="s">
        <v>5087</v>
      </c>
      <c r="C2281" s="225" t="s">
        <v>5087</v>
      </c>
      <c r="D2281" s="226" t="s">
        <v>5148</v>
      </c>
      <c r="E2281" s="215" t="s">
        <v>27</v>
      </c>
      <c r="F2281" s="224" t="s">
        <v>8012</v>
      </c>
      <c r="G2281" s="195" t="s">
        <v>8585</v>
      </c>
      <c r="H2281" s="224" t="str">
        <f>IFERROR(VLOOKUP(Table[[#This Row],[Activity Details of Assistance]],WHAT!E:F,2,FALSE),"")</f>
        <v xml:space="preserve"># of door </v>
      </c>
      <c r="I2281" s="224"/>
      <c r="J2281">
        <v>252</v>
      </c>
      <c r="K2281" t="s">
        <v>8280</v>
      </c>
      <c r="L2281" s="219" t="s">
        <v>13</v>
      </c>
      <c r="M2281" t="s">
        <v>14</v>
      </c>
      <c r="N2281" t="s">
        <v>309</v>
      </c>
      <c r="O2281" t="s">
        <v>1606</v>
      </c>
      <c r="P2281" t="s">
        <v>4672</v>
      </c>
      <c r="Q2281" s="236">
        <v>44712</v>
      </c>
      <c r="R2281" s="236">
        <v>44805</v>
      </c>
      <c r="S2281" t="s">
        <v>8452</v>
      </c>
      <c r="T2281" s="227"/>
      <c r="U2281" s="227"/>
      <c r="V2281" s="227"/>
      <c r="W2281" s="227"/>
      <c r="X2281"/>
      <c r="Y2281" t="s">
        <v>8337</v>
      </c>
      <c r="Z2281">
        <v>1845101021</v>
      </c>
      <c r="AA2281" t="s">
        <v>8297</v>
      </c>
      <c r="AB2281" s="233" t="str">
        <f>_xlfn.IFNA(IF(Table[[#This Row],[Programme Partner]]&lt;&gt;Table[[#This Row],[Implementing Partner]],CONCATENATE(Table[[#This Row],[Programme Partner]],"-",Table[[#This Row],[Implementing Partner]]),Table[[#This Row],[Programme Partner]]),"")</f>
        <v>DSK</v>
      </c>
    </row>
    <row r="2282" spans="1:28" ht="14.4" customHeight="1">
      <c r="A2282" s="183">
        <v>2506</v>
      </c>
      <c r="B2282" s="224" t="s">
        <v>5087</v>
      </c>
      <c r="C2282" s="225" t="s">
        <v>5087</v>
      </c>
      <c r="D2282" s="226" t="s">
        <v>5148</v>
      </c>
      <c r="E2282" s="215" t="s">
        <v>27</v>
      </c>
      <c r="F2282" s="224" t="s">
        <v>8012</v>
      </c>
      <c r="G2282" t="s">
        <v>8359</v>
      </c>
      <c r="H2282" s="224" t="str">
        <f>IFERROR(VLOOKUP(Table[[#This Row],[Activity Details of Assistance]],WHAT!E:F,2,FALSE),"")</f>
        <v># of FSM Site</v>
      </c>
      <c r="I2282" s="224"/>
      <c r="J2282">
        <v>1</v>
      </c>
      <c r="K2282" t="s">
        <v>8280</v>
      </c>
      <c r="L2282" s="219" t="s">
        <v>13</v>
      </c>
      <c r="M2282" t="s">
        <v>14</v>
      </c>
      <c r="N2282" t="s">
        <v>309</v>
      </c>
      <c r="O2282" t="s">
        <v>1606</v>
      </c>
      <c r="P2282" t="s">
        <v>4672</v>
      </c>
      <c r="Q2282" s="236">
        <v>44712</v>
      </c>
      <c r="R2282" s="236">
        <v>44805</v>
      </c>
      <c r="S2282" t="s">
        <v>8452</v>
      </c>
      <c r="T2282" s="227"/>
      <c r="U2282" s="227"/>
      <c r="V2282" s="227"/>
      <c r="W2282" s="227"/>
      <c r="X2282"/>
      <c r="Y2282" t="s">
        <v>8337</v>
      </c>
      <c r="Z2282">
        <v>1845101021</v>
      </c>
      <c r="AA2282" t="s">
        <v>8297</v>
      </c>
      <c r="AB2282" s="233" t="str">
        <f>_xlfn.IFNA(IF(Table[[#This Row],[Programme Partner]]&lt;&gt;Table[[#This Row],[Implementing Partner]],CONCATENATE(Table[[#This Row],[Programme Partner]],"-",Table[[#This Row],[Implementing Partner]]),Table[[#This Row],[Programme Partner]]),"")</f>
        <v>DSK</v>
      </c>
    </row>
    <row r="2283" spans="1:28" ht="14.4" customHeight="1">
      <c r="A2283" s="183">
        <v>2507</v>
      </c>
      <c r="B2283" s="224" t="s">
        <v>5087</v>
      </c>
      <c r="C2283" s="225" t="s">
        <v>5087</v>
      </c>
      <c r="D2283" s="226" t="s">
        <v>5148</v>
      </c>
      <c r="E2283" s="215" t="s">
        <v>27</v>
      </c>
      <c r="F2283" s="224" t="s">
        <v>8012</v>
      </c>
      <c r="G2283" s="195" t="s">
        <v>8586</v>
      </c>
      <c r="H2283" s="224" t="str">
        <f>IFERROR(VLOOKUP(Table[[#This Row],[Activity Details of Assistance]],WHAT!E:F,2,FALSE),"")</f>
        <v># of door</v>
      </c>
      <c r="I2283" s="224"/>
      <c r="J2283">
        <v>265</v>
      </c>
      <c r="K2283" t="s">
        <v>8280</v>
      </c>
      <c r="L2283" s="219" t="s">
        <v>13</v>
      </c>
      <c r="M2283" t="s">
        <v>14</v>
      </c>
      <c r="N2283" t="s">
        <v>309</v>
      </c>
      <c r="O2283" t="s">
        <v>1606</v>
      </c>
      <c r="P2283" t="s">
        <v>4672</v>
      </c>
      <c r="Q2283" s="236">
        <v>44712</v>
      </c>
      <c r="R2283" s="236">
        <v>44805</v>
      </c>
      <c r="S2283" t="s">
        <v>8452</v>
      </c>
      <c r="T2283" s="227"/>
      <c r="U2283" s="227"/>
      <c r="V2283" s="227"/>
      <c r="W2283" s="227"/>
      <c r="X2283"/>
      <c r="Y2283" t="s">
        <v>8337</v>
      </c>
      <c r="Z2283">
        <v>1845101021</v>
      </c>
      <c r="AA2283" t="s">
        <v>8297</v>
      </c>
      <c r="AB2283" s="233" t="str">
        <f>_xlfn.IFNA(IF(Table[[#This Row],[Programme Partner]]&lt;&gt;Table[[#This Row],[Implementing Partner]],CONCATENATE(Table[[#This Row],[Programme Partner]],"-",Table[[#This Row],[Implementing Partner]]),Table[[#This Row],[Programme Partner]]),"")</f>
        <v>DSK</v>
      </c>
    </row>
    <row r="2284" spans="1:28" ht="14.4" customHeight="1">
      <c r="A2284" s="183">
        <v>2508</v>
      </c>
      <c r="B2284" s="224" t="s">
        <v>5087</v>
      </c>
      <c r="C2284" s="225" t="s">
        <v>5087</v>
      </c>
      <c r="D2284" s="226" t="s">
        <v>5148</v>
      </c>
      <c r="E2284" s="215" t="s">
        <v>27</v>
      </c>
      <c r="F2284" s="224" t="s">
        <v>8012</v>
      </c>
      <c r="G2284" s="195" t="s">
        <v>8357</v>
      </c>
      <c r="H2284" s="224" t="str">
        <f>IFERROR(VLOOKUP(Table[[#This Row],[Activity Details of Assistance]],WHAT!E:F,2,FALSE),"")</f>
        <v># of door</v>
      </c>
      <c r="I2284" s="224"/>
      <c r="J2284">
        <v>261</v>
      </c>
      <c r="K2284" t="s">
        <v>8280</v>
      </c>
      <c r="L2284" s="219" t="s">
        <v>13</v>
      </c>
      <c r="M2284" t="s">
        <v>14</v>
      </c>
      <c r="N2284" t="s">
        <v>309</v>
      </c>
      <c r="O2284" t="s">
        <v>1606</v>
      </c>
      <c r="P2284" t="s">
        <v>4672</v>
      </c>
      <c r="Q2284" s="236">
        <v>44712</v>
      </c>
      <c r="R2284" s="236">
        <v>44805</v>
      </c>
      <c r="S2284" t="s">
        <v>8452</v>
      </c>
      <c r="T2284" s="227"/>
      <c r="U2284" s="227"/>
      <c r="V2284" s="227"/>
      <c r="W2284" s="227"/>
      <c r="X2284"/>
      <c r="Y2284" t="s">
        <v>8337</v>
      </c>
      <c r="Z2284">
        <v>1845101021</v>
      </c>
      <c r="AA2284" t="s">
        <v>8297</v>
      </c>
      <c r="AB2284" s="233" t="str">
        <f>_xlfn.IFNA(IF(Table[[#This Row],[Programme Partner]]&lt;&gt;Table[[#This Row],[Implementing Partner]],CONCATENATE(Table[[#This Row],[Programme Partner]],"-",Table[[#This Row],[Implementing Partner]]),Table[[#This Row],[Programme Partner]]),"")</f>
        <v>DSK</v>
      </c>
    </row>
    <row r="2285" spans="1:28" ht="14.4" customHeight="1">
      <c r="A2285" s="183">
        <v>2509</v>
      </c>
      <c r="B2285" s="224" t="s">
        <v>5087</v>
      </c>
      <c r="C2285" s="225" t="s">
        <v>5087</v>
      </c>
      <c r="D2285" s="226" t="s">
        <v>5148</v>
      </c>
      <c r="E2285" s="215" t="s">
        <v>27</v>
      </c>
      <c r="F2285" s="224" t="s">
        <v>8013</v>
      </c>
      <c r="G2285" s="195" t="s">
        <v>8317</v>
      </c>
      <c r="H2285" s="224" t="str">
        <f>IFERROR(VLOOKUP(Table[[#This Row],[Activity Details of Assistance]],WHAT!E:F,2,FALSE),"")</f>
        <v># of estimated persons reached by mass-media campaign</v>
      </c>
      <c r="I2285" s="224"/>
      <c r="J2285">
        <v>3</v>
      </c>
      <c r="K2285" t="s">
        <v>8280</v>
      </c>
      <c r="L2285" s="219" t="s">
        <v>13</v>
      </c>
      <c r="M2285" t="s">
        <v>14</v>
      </c>
      <c r="N2285" t="s">
        <v>309</v>
      </c>
      <c r="O2285" t="s">
        <v>1606</v>
      </c>
      <c r="P2285" t="s">
        <v>4672</v>
      </c>
      <c r="Q2285" s="236">
        <v>44712</v>
      </c>
      <c r="R2285" s="236">
        <v>44805</v>
      </c>
      <c r="S2285" t="s">
        <v>8452</v>
      </c>
      <c r="T2285" s="227"/>
      <c r="U2285" s="227"/>
      <c r="V2285" s="227"/>
      <c r="W2285" s="227"/>
      <c r="X2285"/>
      <c r="Y2285" t="s">
        <v>8337</v>
      </c>
      <c r="Z2285">
        <v>1845101021</v>
      </c>
      <c r="AA2285" t="s">
        <v>8297</v>
      </c>
      <c r="AB2285" s="233" t="str">
        <f>_xlfn.IFNA(IF(Table[[#This Row],[Programme Partner]]&lt;&gt;Table[[#This Row],[Implementing Partner]],CONCATENATE(Table[[#This Row],[Programme Partner]],"-",Table[[#This Row],[Implementing Partner]]),Table[[#This Row],[Programme Partner]]),"")</f>
        <v>DSK</v>
      </c>
    </row>
    <row r="2286" spans="1:28" ht="14.4" customHeight="1">
      <c r="A2286" s="183">
        <v>2510</v>
      </c>
      <c r="B2286" s="224" t="s">
        <v>5087</v>
      </c>
      <c r="C2286" s="225" t="s">
        <v>5087</v>
      </c>
      <c r="D2286" s="226" t="s">
        <v>5148</v>
      </c>
      <c r="E2286" s="215" t="s">
        <v>27</v>
      </c>
      <c r="F2286" s="224" t="s">
        <v>8014</v>
      </c>
      <c r="G2286" t="s">
        <v>8358</v>
      </c>
      <c r="H2286" s="224" t="str">
        <f>IFERROR(VLOOKUP(Table[[#This Row],[Activity Details of Assistance]],WHAT!E:F,2,FALSE),"")</f>
        <v># of campaign per camp </v>
      </c>
      <c r="I2286" s="224"/>
      <c r="J2286">
        <v>18</v>
      </c>
      <c r="K2286" t="s">
        <v>8280</v>
      </c>
      <c r="L2286" s="219" t="s">
        <v>13</v>
      </c>
      <c r="M2286" t="s">
        <v>14</v>
      </c>
      <c r="N2286" t="s">
        <v>309</v>
      </c>
      <c r="O2286" t="s">
        <v>1606</v>
      </c>
      <c r="P2286" t="s">
        <v>4672</v>
      </c>
      <c r="Q2286" s="236">
        <v>44712</v>
      </c>
      <c r="R2286" s="236">
        <v>44805</v>
      </c>
      <c r="S2286" t="s">
        <v>8452</v>
      </c>
      <c r="T2286" s="227"/>
      <c r="U2286" s="227"/>
      <c r="V2286" s="227"/>
      <c r="W2286" s="227"/>
      <c r="X2286"/>
      <c r="Y2286" t="s">
        <v>8337</v>
      </c>
      <c r="Z2286">
        <v>1845101021</v>
      </c>
      <c r="AA2286" t="s">
        <v>8297</v>
      </c>
      <c r="AB2286" s="233" t="str">
        <f>_xlfn.IFNA(IF(Table[[#This Row],[Programme Partner]]&lt;&gt;Table[[#This Row],[Implementing Partner]],CONCATENATE(Table[[#This Row],[Programme Partner]],"-",Table[[#This Row],[Implementing Partner]]),Table[[#This Row],[Programme Partner]]),"")</f>
        <v>DSK</v>
      </c>
    </row>
    <row r="2287" spans="1:28" ht="14.4" customHeight="1">
      <c r="A2287" s="183">
        <v>2511</v>
      </c>
      <c r="B2287" s="224" t="s">
        <v>5087</v>
      </c>
      <c r="C2287" s="225" t="s">
        <v>5087</v>
      </c>
      <c r="D2287" s="226" t="s">
        <v>5148</v>
      </c>
      <c r="E2287" s="215" t="s">
        <v>27</v>
      </c>
      <c r="F2287" s="224" t="s">
        <v>8014</v>
      </c>
      <c r="G2287" t="s">
        <v>8361</v>
      </c>
      <c r="H2287" s="224" t="str">
        <f>IFERROR(VLOOKUP(Table[[#This Row],[Activity Details of Assistance]],WHAT!E:F,2,FALSE),"")</f>
        <v># of plant</v>
      </c>
      <c r="I2287" s="224"/>
      <c r="J2287">
        <v>2</v>
      </c>
      <c r="K2287" t="s">
        <v>8280</v>
      </c>
      <c r="L2287" s="219" t="s">
        <v>13</v>
      </c>
      <c r="M2287" t="s">
        <v>14</v>
      </c>
      <c r="N2287" t="s">
        <v>309</v>
      </c>
      <c r="O2287" t="s">
        <v>1606</v>
      </c>
      <c r="P2287" t="s">
        <v>4672</v>
      </c>
      <c r="Q2287" s="236">
        <v>44712</v>
      </c>
      <c r="R2287" s="236">
        <v>44805</v>
      </c>
      <c r="S2287" t="s">
        <v>8452</v>
      </c>
      <c r="T2287" s="227"/>
      <c r="U2287" s="227"/>
      <c r="V2287" s="227"/>
      <c r="W2287" s="227"/>
      <c r="X2287"/>
      <c r="Y2287" t="s">
        <v>8337</v>
      </c>
      <c r="Z2287">
        <v>1845101021</v>
      </c>
      <c r="AA2287" t="s">
        <v>8297</v>
      </c>
      <c r="AB2287" s="233" t="str">
        <f>_xlfn.IFNA(IF(Table[[#This Row],[Programme Partner]]&lt;&gt;Table[[#This Row],[Implementing Partner]],CONCATENATE(Table[[#This Row],[Programme Partner]],"-",Table[[#This Row],[Implementing Partner]]),Table[[#This Row],[Programme Partner]]),"")</f>
        <v>DSK</v>
      </c>
    </row>
    <row r="2288" spans="1:28" ht="14.4" customHeight="1">
      <c r="A2288" s="183">
        <v>2512</v>
      </c>
      <c r="B2288" s="224" t="s">
        <v>5148</v>
      </c>
      <c r="C2288" s="225" t="s">
        <v>5238</v>
      </c>
      <c r="D2288" s="226" t="s">
        <v>8564</v>
      </c>
      <c r="E2288" s="215" t="s">
        <v>27</v>
      </c>
      <c r="F2288" s="224" t="s">
        <v>8011</v>
      </c>
      <c r="G2288" s="195" t="s">
        <v>8584</v>
      </c>
      <c r="H2288" s="224" t="str">
        <f>IFERROR(VLOOKUP(Table[[#This Row],[Activity Details of Assistance]],WHAT!E:F,2,FALSE),"")</f>
        <v># of tube well</v>
      </c>
      <c r="I2288" s="224"/>
      <c r="J2288">
        <v>63</v>
      </c>
      <c r="K2288" t="s">
        <v>8280</v>
      </c>
      <c r="L2288" s="219" t="s">
        <v>13</v>
      </c>
      <c r="M2288" t="s">
        <v>14</v>
      </c>
      <c r="N2288" t="s">
        <v>309</v>
      </c>
      <c r="O2288" t="s">
        <v>1606</v>
      </c>
      <c r="P2288" t="s">
        <v>6479</v>
      </c>
      <c r="Q2288" s="236">
        <v>44712</v>
      </c>
      <c r="R2288" s="236">
        <v>44896</v>
      </c>
      <c r="S2288" t="s">
        <v>8452</v>
      </c>
      <c r="T2288" s="227"/>
      <c r="U2288" s="227"/>
      <c r="V2288" s="227"/>
      <c r="W2288" s="227"/>
      <c r="X2288"/>
      <c r="Y2288" t="s">
        <v>8335</v>
      </c>
      <c r="Z2288">
        <v>1840742077</v>
      </c>
      <c r="AA2288" t="s">
        <v>8336</v>
      </c>
      <c r="AB2288" s="233" t="str">
        <f>_xlfn.IFNA(IF(Table[[#This Row],[Programme Partner]]&lt;&gt;Table[[#This Row],[Implementing Partner]],CONCATENATE(Table[[#This Row],[Programme Partner]],"-",Table[[#This Row],[Implementing Partner]]),Table[[#This Row],[Programme Partner]]),"")</f>
        <v>IOM-SHED</v>
      </c>
    </row>
    <row r="2289" spans="1:28" ht="14.4" customHeight="1">
      <c r="A2289" s="183">
        <v>2513</v>
      </c>
      <c r="B2289" s="224" t="s">
        <v>5148</v>
      </c>
      <c r="C2289" s="225" t="s">
        <v>5238</v>
      </c>
      <c r="D2289" s="226" t="s">
        <v>8564</v>
      </c>
      <c r="E2289" s="215" t="s">
        <v>27</v>
      </c>
      <c r="F2289" s="224" t="s">
        <v>8012</v>
      </c>
      <c r="G2289" s="195" t="s">
        <v>8585</v>
      </c>
      <c r="H2289" s="224" t="str">
        <f>IFERROR(VLOOKUP(Table[[#This Row],[Activity Details of Assistance]],WHAT!E:F,2,FALSE),"")</f>
        <v xml:space="preserve"># of door </v>
      </c>
      <c r="I2289" s="224"/>
      <c r="J2289">
        <v>22</v>
      </c>
      <c r="K2289" t="s">
        <v>8280</v>
      </c>
      <c r="L2289" s="219" t="s">
        <v>13</v>
      </c>
      <c r="M2289" t="s">
        <v>14</v>
      </c>
      <c r="N2289" t="s">
        <v>309</v>
      </c>
      <c r="O2289" t="s">
        <v>1606</v>
      </c>
      <c r="P2289" t="s">
        <v>6479</v>
      </c>
      <c r="Q2289" s="236">
        <v>44712</v>
      </c>
      <c r="R2289" s="236">
        <v>44896</v>
      </c>
      <c r="S2289" t="s">
        <v>8452</v>
      </c>
      <c r="T2289" s="227"/>
      <c r="U2289" s="227"/>
      <c r="V2289" s="227"/>
      <c r="W2289" s="227"/>
      <c r="X2289"/>
      <c r="Y2289" t="s">
        <v>8335</v>
      </c>
      <c r="Z2289">
        <v>1840742077</v>
      </c>
      <c r="AA2289" t="s">
        <v>8336</v>
      </c>
      <c r="AB2289" s="233" t="str">
        <f>_xlfn.IFNA(IF(Table[[#This Row],[Programme Partner]]&lt;&gt;Table[[#This Row],[Implementing Partner]],CONCATENATE(Table[[#This Row],[Programme Partner]],"-",Table[[#This Row],[Implementing Partner]]),Table[[#This Row],[Programme Partner]]),"")</f>
        <v>IOM-SHED</v>
      </c>
    </row>
    <row r="2290" spans="1:28" ht="14.4" customHeight="1">
      <c r="A2290" s="183">
        <v>2514</v>
      </c>
      <c r="B2290" s="224" t="s">
        <v>5148</v>
      </c>
      <c r="C2290" s="225" t="s">
        <v>5238</v>
      </c>
      <c r="D2290" s="226" t="s">
        <v>8564</v>
      </c>
      <c r="E2290" s="215" t="s">
        <v>27</v>
      </c>
      <c r="F2290" s="224" t="s">
        <v>8012</v>
      </c>
      <c r="G2290" t="s">
        <v>8356</v>
      </c>
      <c r="H2290" s="224" t="str">
        <f>IFERROR(VLOOKUP(Table[[#This Row],[Activity Details of Assistance]],WHAT!E:F,2,FALSE),"")</f>
        <v># of FSM Site</v>
      </c>
      <c r="I2290" s="224"/>
      <c r="J2290">
        <v>4</v>
      </c>
      <c r="K2290" t="s">
        <v>8280</v>
      </c>
      <c r="L2290" s="219" t="s">
        <v>13</v>
      </c>
      <c r="M2290" t="s">
        <v>14</v>
      </c>
      <c r="N2290" t="s">
        <v>309</v>
      </c>
      <c r="O2290" t="s">
        <v>1606</v>
      </c>
      <c r="P2290" t="s">
        <v>6479</v>
      </c>
      <c r="Q2290" s="236">
        <v>44712</v>
      </c>
      <c r="R2290" s="236">
        <v>44896</v>
      </c>
      <c r="S2290" t="s">
        <v>8452</v>
      </c>
      <c r="T2290" s="227"/>
      <c r="U2290" s="227"/>
      <c r="V2290" s="227"/>
      <c r="W2290" s="227"/>
      <c r="X2290"/>
      <c r="Y2290" t="s">
        <v>8335</v>
      </c>
      <c r="Z2290">
        <v>1840742077</v>
      </c>
      <c r="AA2290" t="s">
        <v>8336</v>
      </c>
      <c r="AB2290" s="233" t="str">
        <f>_xlfn.IFNA(IF(Table[[#This Row],[Programme Partner]]&lt;&gt;Table[[#This Row],[Implementing Partner]],CONCATENATE(Table[[#This Row],[Programme Partner]],"-",Table[[#This Row],[Implementing Partner]]),Table[[#This Row],[Programme Partner]]),"")</f>
        <v>IOM-SHED</v>
      </c>
    </row>
    <row r="2291" spans="1:28" ht="14.4" customHeight="1">
      <c r="A2291" s="183">
        <v>2515</v>
      </c>
      <c r="B2291" s="224" t="s">
        <v>5148</v>
      </c>
      <c r="C2291" s="225" t="s">
        <v>5238</v>
      </c>
      <c r="D2291" s="226" t="s">
        <v>8564</v>
      </c>
      <c r="E2291" s="215" t="s">
        <v>27</v>
      </c>
      <c r="F2291" s="224" t="s">
        <v>8012</v>
      </c>
      <c r="G2291" s="195" t="s">
        <v>8586</v>
      </c>
      <c r="H2291" s="224" t="str">
        <f>IFERROR(VLOOKUP(Table[[#This Row],[Activity Details of Assistance]],WHAT!E:F,2,FALSE),"")</f>
        <v># of door</v>
      </c>
      <c r="I2291" s="224"/>
      <c r="J2291">
        <v>134</v>
      </c>
      <c r="K2291" t="s">
        <v>8280</v>
      </c>
      <c r="L2291" s="219" t="s">
        <v>13</v>
      </c>
      <c r="M2291" t="s">
        <v>14</v>
      </c>
      <c r="N2291" t="s">
        <v>309</v>
      </c>
      <c r="O2291" t="s">
        <v>1606</v>
      </c>
      <c r="P2291" t="s">
        <v>6479</v>
      </c>
      <c r="Q2291" s="236">
        <v>44712</v>
      </c>
      <c r="R2291" s="236">
        <v>44896</v>
      </c>
      <c r="S2291" t="s">
        <v>8452</v>
      </c>
      <c r="T2291" s="227"/>
      <c r="U2291" s="227"/>
      <c r="V2291" s="227"/>
      <c r="W2291" s="227"/>
      <c r="X2291"/>
      <c r="Y2291" t="s">
        <v>8335</v>
      </c>
      <c r="Z2291">
        <v>1840742077</v>
      </c>
      <c r="AA2291" t="s">
        <v>8336</v>
      </c>
      <c r="AB2291" s="233" t="str">
        <f>_xlfn.IFNA(IF(Table[[#This Row],[Programme Partner]]&lt;&gt;Table[[#This Row],[Implementing Partner]],CONCATENATE(Table[[#This Row],[Programme Partner]],"-",Table[[#This Row],[Implementing Partner]]),Table[[#This Row],[Programme Partner]]),"")</f>
        <v>IOM-SHED</v>
      </c>
    </row>
    <row r="2292" spans="1:28" ht="14.4" customHeight="1">
      <c r="A2292" s="183">
        <v>2516</v>
      </c>
      <c r="B2292" s="224" t="s">
        <v>5148</v>
      </c>
      <c r="C2292" s="225" t="s">
        <v>5238</v>
      </c>
      <c r="D2292" s="226" t="s">
        <v>8564</v>
      </c>
      <c r="E2292" s="215" t="s">
        <v>27</v>
      </c>
      <c r="F2292" s="224" t="s">
        <v>8012</v>
      </c>
      <c r="G2292" t="s">
        <v>8357</v>
      </c>
      <c r="H2292" s="224" t="str">
        <f>IFERROR(VLOOKUP(Table[[#This Row],[Activity Details of Assistance]],WHAT!E:F,2,FALSE),"")</f>
        <v># of door</v>
      </c>
      <c r="I2292" s="224"/>
      <c r="J2292">
        <v>111</v>
      </c>
      <c r="K2292" t="s">
        <v>8280</v>
      </c>
      <c r="L2292" s="219" t="s">
        <v>13</v>
      </c>
      <c r="M2292" t="s">
        <v>14</v>
      </c>
      <c r="N2292" t="s">
        <v>309</v>
      </c>
      <c r="O2292" t="s">
        <v>1606</v>
      </c>
      <c r="P2292" t="s">
        <v>6479</v>
      </c>
      <c r="Q2292" s="236">
        <v>44712</v>
      </c>
      <c r="R2292" s="236">
        <v>44896</v>
      </c>
      <c r="S2292" t="s">
        <v>8452</v>
      </c>
      <c r="T2292" s="227"/>
      <c r="U2292" s="227"/>
      <c r="V2292" s="227"/>
      <c r="W2292" s="227"/>
      <c r="X2292"/>
      <c r="Y2292" t="s">
        <v>8335</v>
      </c>
      <c r="Z2292">
        <v>1840742077</v>
      </c>
      <c r="AA2292" t="s">
        <v>8336</v>
      </c>
      <c r="AB2292" s="233" t="str">
        <f>_xlfn.IFNA(IF(Table[[#This Row],[Programme Partner]]&lt;&gt;Table[[#This Row],[Implementing Partner]],CONCATENATE(Table[[#This Row],[Programme Partner]],"-",Table[[#This Row],[Implementing Partner]]),Table[[#This Row],[Programme Partner]]),"")</f>
        <v>IOM-SHED</v>
      </c>
    </row>
    <row r="2293" spans="1:28" ht="14.4" customHeight="1">
      <c r="A2293" s="183">
        <v>2517</v>
      </c>
      <c r="B2293" s="224" t="s">
        <v>5148</v>
      </c>
      <c r="C2293" s="225" t="s">
        <v>5238</v>
      </c>
      <c r="D2293" s="226" t="s">
        <v>8564</v>
      </c>
      <c r="E2293" s="215" t="s">
        <v>27</v>
      </c>
      <c r="F2293" s="224" t="s">
        <v>8013</v>
      </c>
      <c r="G2293" s="195" t="s">
        <v>8314</v>
      </c>
      <c r="H2293" s="224" t="str">
        <f>IFERROR(VLOOKUP(Table[[#This Row],[Activity Details of Assistance]],WHAT!E:F,2,FALSE),"")</f>
        <v># of HP sessions at HH level</v>
      </c>
      <c r="I2293" s="224"/>
      <c r="J2293">
        <v>100</v>
      </c>
      <c r="K2293" t="s">
        <v>8280</v>
      </c>
      <c r="L2293" s="219" t="s">
        <v>13</v>
      </c>
      <c r="M2293" t="s">
        <v>14</v>
      </c>
      <c r="N2293" t="s">
        <v>309</v>
      </c>
      <c r="O2293" t="s">
        <v>1606</v>
      </c>
      <c r="P2293" t="s">
        <v>6479</v>
      </c>
      <c r="Q2293" s="236">
        <v>44712</v>
      </c>
      <c r="R2293" s="236">
        <v>44896</v>
      </c>
      <c r="S2293" t="s">
        <v>8452</v>
      </c>
      <c r="T2293" s="227"/>
      <c r="U2293" s="227"/>
      <c r="V2293" s="227"/>
      <c r="W2293" s="227"/>
      <c r="X2293"/>
      <c r="Y2293" t="s">
        <v>8335</v>
      </c>
      <c r="Z2293">
        <v>1840742077</v>
      </c>
      <c r="AA2293" t="s">
        <v>8336</v>
      </c>
      <c r="AB2293" s="233" t="str">
        <f>_xlfn.IFNA(IF(Table[[#This Row],[Programme Partner]]&lt;&gt;Table[[#This Row],[Implementing Partner]],CONCATENATE(Table[[#This Row],[Programme Partner]],"-",Table[[#This Row],[Implementing Partner]]),Table[[#This Row],[Programme Partner]]),"")</f>
        <v>IOM-SHED</v>
      </c>
    </row>
    <row r="2294" spans="1:28" ht="14.4" customHeight="1">
      <c r="A2294" s="183">
        <v>2518</v>
      </c>
      <c r="B2294" s="224" t="s">
        <v>5148</v>
      </c>
      <c r="C2294" s="225" t="s">
        <v>5238</v>
      </c>
      <c r="D2294" s="226" t="s">
        <v>8564</v>
      </c>
      <c r="E2294" s="215" t="s">
        <v>27</v>
      </c>
      <c r="F2294" s="224" t="s">
        <v>8014</v>
      </c>
      <c r="G2294" s="195" t="s">
        <v>8358</v>
      </c>
      <c r="H2294" s="224" t="str">
        <f>IFERROR(VLOOKUP(Table[[#This Row],[Activity Details of Assistance]],WHAT!E:F,2,FALSE),"")</f>
        <v># of campaign per camp </v>
      </c>
      <c r="I2294" s="224"/>
      <c r="J2294">
        <v>17</v>
      </c>
      <c r="K2294" t="s">
        <v>8280</v>
      </c>
      <c r="L2294" s="219" t="s">
        <v>13</v>
      </c>
      <c r="M2294" t="s">
        <v>14</v>
      </c>
      <c r="N2294" t="s">
        <v>309</v>
      </c>
      <c r="O2294" t="s">
        <v>1606</v>
      </c>
      <c r="P2294" t="s">
        <v>6479</v>
      </c>
      <c r="Q2294" s="236">
        <v>44712</v>
      </c>
      <c r="R2294" s="236">
        <v>44896</v>
      </c>
      <c r="S2294" t="s">
        <v>8452</v>
      </c>
      <c r="T2294" s="227"/>
      <c r="U2294" s="227"/>
      <c r="V2294" s="227"/>
      <c r="W2294" s="227"/>
      <c r="X2294"/>
      <c r="Y2294" t="s">
        <v>8335</v>
      </c>
      <c r="Z2294">
        <v>1840742077</v>
      </c>
      <c r="AA2294" t="s">
        <v>8336</v>
      </c>
      <c r="AB2294" s="233" t="str">
        <f>_xlfn.IFNA(IF(Table[[#This Row],[Programme Partner]]&lt;&gt;Table[[#This Row],[Implementing Partner]],CONCATENATE(Table[[#This Row],[Programme Partner]],"-",Table[[#This Row],[Implementing Partner]]),Table[[#This Row],[Programme Partner]]),"")</f>
        <v>IOM-SHED</v>
      </c>
    </row>
    <row r="2295" spans="1:28" ht="14.4" customHeight="1">
      <c r="A2295" s="183">
        <v>2519</v>
      </c>
      <c r="B2295" s="224" t="s">
        <v>5148</v>
      </c>
      <c r="C2295" s="225" t="s">
        <v>5238</v>
      </c>
      <c r="D2295" s="226" t="s">
        <v>8564</v>
      </c>
      <c r="E2295" s="215" t="s">
        <v>27</v>
      </c>
      <c r="F2295" s="224" t="s">
        <v>8014</v>
      </c>
      <c r="G2295" s="195" t="s">
        <v>8361</v>
      </c>
      <c r="H2295" s="224" t="str">
        <f>IFERROR(VLOOKUP(Table[[#This Row],[Activity Details of Assistance]],WHAT!E:F,2,FALSE),"")</f>
        <v># of plant</v>
      </c>
      <c r="I2295" s="224"/>
      <c r="J2295">
        <v>2</v>
      </c>
      <c r="K2295" t="s">
        <v>8280</v>
      </c>
      <c r="L2295" s="219" t="s">
        <v>13</v>
      </c>
      <c r="M2295" t="s">
        <v>14</v>
      </c>
      <c r="N2295" t="s">
        <v>309</v>
      </c>
      <c r="O2295" t="s">
        <v>1606</v>
      </c>
      <c r="P2295" t="s">
        <v>6479</v>
      </c>
      <c r="Q2295" s="236">
        <v>44712</v>
      </c>
      <c r="R2295" s="236">
        <v>44896</v>
      </c>
      <c r="S2295" t="s">
        <v>8452</v>
      </c>
      <c r="T2295" s="227"/>
      <c r="U2295" s="227"/>
      <c r="V2295" s="227"/>
      <c r="W2295" s="227"/>
      <c r="X2295"/>
      <c r="Y2295" t="s">
        <v>8335</v>
      </c>
      <c r="Z2295">
        <v>1840742077</v>
      </c>
      <c r="AA2295" t="s">
        <v>8336</v>
      </c>
      <c r="AB2295" s="233" t="str">
        <f>_xlfn.IFNA(IF(Table[[#This Row],[Programme Partner]]&lt;&gt;Table[[#This Row],[Implementing Partner]],CONCATENATE(Table[[#This Row],[Programme Partner]],"-",Table[[#This Row],[Implementing Partner]]),Table[[#This Row],[Programme Partner]]),"")</f>
        <v>IOM-SHED</v>
      </c>
    </row>
    <row r="2296" spans="1:28" ht="14.4" customHeight="1">
      <c r="A2296" s="183">
        <v>2520</v>
      </c>
      <c r="B2296" s="224" t="s">
        <v>5044</v>
      </c>
      <c r="C2296" s="225" t="s">
        <v>5044</v>
      </c>
      <c r="D2296" s="226" t="s">
        <v>8281</v>
      </c>
      <c r="E2296" s="215" t="s">
        <v>27</v>
      </c>
      <c r="F2296" s="224" t="s">
        <v>8012</v>
      </c>
      <c r="G2296" t="s">
        <v>8357</v>
      </c>
      <c r="H2296" s="224" t="str">
        <f>IFERROR(VLOOKUP(Table[[#This Row],[Activity Details of Assistance]],WHAT!E:F,2,FALSE),"")</f>
        <v># of door</v>
      </c>
      <c r="I2296" s="224"/>
      <c r="J2296">
        <v>71</v>
      </c>
      <c r="K2296" t="s">
        <v>8280</v>
      </c>
      <c r="L2296" s="219" t="s">
        <v>13</v>
      </c>
      <c r="M2296" t="s">
        <v>14</v>
      </c>
      <c r="N2296" t="s">
        <v>309</v>
      </c>
      <c r="O2296" t="s">
        <v>1606</v>
      </c>
      <c r="P2296" t="s">
        <v>6477</v>
      </c>
      <c r="Q2296" s="236">
        <v>44712</v>
      </c>
      <c r="R2296" s="236">
        <v>44774</v>
      </c>
      <c r="S2296" t="s">
        <v>8452</v>
      </c>
      <c r="T2296" s="227"/>
      <c r="U2296" s="227"/>
      <c r="V2296" s="227"/>
      <c r="W2296" s="227"/>
      <c r="X2296"/>
      <c r="Y2296" t="s">
        <v>8286</v>
      </c>
      <c r="Z2296" t="s">
        <v>8430</v>
      </c>
      <c r="AA2296" t="s">
        <v>8560</v>
      </c>
      <c r="AB2296" s="233" t="str">
        <f>_xlfn.IFNA(IF(Table[[#This Row],[Programme Partner]]&lt;&gt;Table[[#This Row],[Implementing Partner]],CONCATENATE(Table[[#This Row],[Programme Partner]],"-",Table[[#This Row],[Implementing Partner]]),Table[[#This Row],[Programme Partner]]),"")</f>
        <v>CCDB</v>
      </c>
    </row>
    <row r="2297" spans="1:28" ht="14.4" customHeight="1">
      <c r="A2297" s="183">
        <v>2521</v>
      </c>
      <c r="B2297" s="224" t="s">
        <v>5044</v>
      </c>
      <c r="C2297" s="225" t="s">
        <v>5044</v>
      </c>
      <c r="D2297" s="226" t="s">
        <v>8281</v>
      </c>
      <c r="E2297" s="215" t="s">
        <v>27</v>
      </c>
      <c r="F2297" s="224" t="s">
        <v>8011</v>
      </c>
      <c r="G2297" t="s">
        <v>8019</v>
      </c>
      <c r="H2297" s="224" t="str">
        <f>IFERROR(VLOOKUP(Table[[#This Row],[Activity Details of Assistance]],WHAT!E:F,2,FALSE),"")</f>
        <v>N/A</v>
      </c>
      <c r="I2297" s="224"/>
      <c r="J2297">
        <v>462</v>
      </c>
      <c r="K2297" t="s">
        <v>8280</v>
      </c>
      <c r="L2297" s="219" t="s">
        <v>13</v>
      </c>
      <c r="M2297" t="s">
        <v>14</v>
      </c>
      <c r="N2297" t="s">
        <v>309</v>
      </c>
      <c r="O2297" t="s">
        <v>1606</v>
      </c>
      <c r="P2297" t="s">
        <v>6477</v>
      </c>
      <c r="Q2297" s="236">
        <v>44712</v>
      </c>
      <c r="R2297" s="236">
        <v>44774</v>
      </c>
      <c r="S2297" t="s">
        <v>8452</v>
      </c>
      <c r="T2297" s="227"/>
      <c r="U2297" s="227"/>
      <c r="V2297" s="227"/>
      <c r="W2297" s="227"/>
      <c r="X2297"/>
      <c r="Y2297" t="s">
        <v>8286</v>
      </c>
      <c r="Z2297" t="s">
        <v>8430</v>
      </c>
      <c r="AA2297" t="s">
        <v>8560</v>
      </c>
      <c r="AB2297" s="233" t="str">
        <f>_xlfn.IFNA(IF(Table[[#This Row],[Programme Partner]]&lt;&gt;Table[[#This Row],[Implementing Partner]],CONCATENATE(Table[[#This Row],[Programme Partner]],"-",Table[[#This Row],[Implementing Partner]]),Table[[#This Row],[Programme Partner]]),"")</f>
        <v>CCDB</v>
      </c>
    </row>
    <row r="2298" spans="1:28" ht="14.4" customHeight="1">
      <c r="A2298" s="183">
        <v>2522</v>
      </c>
      <c r="B2298" s="224" t="s">
        <v>5275</v>
      </c>
      <c r="C2298" s="225" t="s">
        <v>5280</v>
      </c>
      <c r="D2298" s="226" t="s">
        <v>5275</v>
      </c>
      <c r="E2298" s="215" t="s">
        <v>27</v>
      </c>
      <c r="F2298" s="224" t="s">
        <v>8011</v>
      </c>
      <c r="G2298" s="195" t="s">
        <v>8584</v>
      </c>
      <c r="H2298" s="224" t="str">
        <f>IFERROR(VLOOKUP(Table[[#This Row],[Activity Details of Assistance]],WHAT!E:F,2,FALSE),"")</f>
        <v># of tube well</v>
      </c>
      <c r="I2298" s="224"/>
      <c r="J2298">
        <v>628</v>
      </c>
      <c r="K2298" t="s">
        <v>8280</v>
      </c>
      <c r="L2298" s="219" t="s">
        <v>13</v>
      </c>
      <c r="M2298" t="s">
        <v>14</v>
      </c>
      <c r="N2298" t="s">
        <v>309</v>
      </c>
      <c r="O2298" t="s">
        <v>1606</v>
      </c>
      <c r="P2298" t="s">
        <v>6482</v>
      </c>
      <c r="Q2298" s="236">
        <v>44712</v>
      </c>
      <c r="R2298" s="236">
        <v>44958</v>
      </c>
      <c r="S2298" t="s">
        <v>8452</v>
      </c>
      <c r="T2298" s="227"/>
      <c r="U2298" s="227"/>
      <c r="V2298" s="227"/>
      <c r="W2298" s="227"/>
      <c r="X2298"/>
      <c r="Y2298" t="s">
        <v>8301</v>
      </c>
      <c r="Z2298">
        <v>1686793411</v>
      </c>
      <c r="AA2298" t="s">
        <v>8302</v>
      </c>
      <c r="AB2298" s="233" t="str">
        <f>_xlfn.IFNA(IF(Table[[#This Row],[Programme Partner]]&lt;&gt;Table[[#This Row],[Implementing Partner]],CONCATENATE(Table[[#This Row],[Programme Partner]],"-",Table[[#This Row],[Implementing Partner]]),Table[[#This Row],[Programme Partner]]),"")</f>
        <v>UNICEF-VERC</v>
      </c>
    </row>
    <row r="2299" spans="1:28" ht="14.4" customHeight="1">
      <c r="A2299" s="183">
        <v>2523</v>
      </c>
      <c r="B2299" s="224" t="s">
        <v>5275</v>
      </c>
      <c r="C2299" s="225" t="s">
        <v>5280</v>
      </c>
      <c r="D2299" s="226" t="s">
        <v>5275</v>
      </c>
      <c r="E2299" s="215" t="s">
        <v>27</v>
      </c>
      <c r="F2299" s="224" t="s">
        <v>8011</v>
      </c>
      <c r="G2299" t="s">
        <v>8355</v>
      </c>
      <c r="H2299" s="224" t="str">
        <f>IFERROR(VLOOKUP(Table[[#This Row],[Activity Details of Assistance]],WHAT!E:F,2,FALSE),"")</f>
        <v># of water network</v>
      </c>
      <c r="I2299" s="224"/>
      <c r="J2299">
        <v>6</v>
      </c>
      <c r="K2299" t="s">
        <v>8280</v>
      </c>
      <c r="L2299" s="219" t="s">
        <v>13</v>
      </c>
      <c r="M2299" t="s">
        <v>14</v>
      </c>
      <c r="N2299" t="s">
        <v>309</v>
      </c>
      <c r="O2299" t="s">
        <v>1606</v>
      </c>
      <c r="P2299" t="s">
        <v>6482</v>
      </c>
      <c r="Q2299" s="236">
        <v>44712</v>
      </c>
      <c r="R2299" s="236">
        <v>44958</v>
      </c>
      <c r="S2299" t="s">
        <v>8452</v>
      </c>
      <c r="T2299" s="227"/>
      <c r="U2299" s="227"/>
      <c r="V2299" s="227"/>
      <c r="W2299" s="227"/>
      <c r="X2299"/>
      <c r="Y2299" t="s">
        <v>8301</v>
      </c>
      <c r="Z2299">
        <v>1686793411</v>
      </c>
      <c r="AA2299" t="s">
        <v>8302</v>
      </c>
      <c r="AB2299" s="233" t="str">
        <f>_xlfn.IFNA(IF(Table[[#This Row],[Programme Partner]]&lt;&gt;Table[[#This Row],[Implementing Partner]],CONCATENATE(Table[[#This Row],[Programme Partner]],"-",Table[[#This Row],[Implementing Partner]]),Table[[#This Row],[Programme Partner]]),"")</f>
        <v>UNICEF-VERC</v>
      </c>
    </row>
    <row r="2300" spans="1:28" ht="14.4" customHeight="1">
      <c r="A2300" s="183">
        <v>2524</v>
      </c>
      <c r="B2300" s="224" t="s">
        <v>5275</v>
      </c>
      <c r="C2300" s="225" t="s">
        <v>5280</v>
      </c>
      <c r="D2300" s="226" t="s">
        <v>5275</v>
      </c>
      <c r="E2300" s="215" t="s">
        <v>27</v>
      </c>
      <c r="F2300" s="224" t="s">
        <v>8012</v>
      </c>
      <c r="G2300" t="s">
        <v>8366</v>
      </c>
      <c r="H2300" s="224" t="str">
        <f>IFERROR(VLOOKUP(Table[[#This Row],[Activity Details of Assistance]],WHAT!E:F,2,FALSE),"")</f>
        <v xml:space="preserve"># of door </v>
      </c>
      <c r="I2300" s="224"/>
      <c r="J2300">
        <v>2</v>
      </c>
      <c r="K2300" t="s">
        <v>8280</v>
      </c>
      <c r="L2300" s="219" t="s">
        <v>13</v>
      </c>
      <c r="M2300" t="s">
        <v>14</v>
      </c>
      <c r="N2300" t="s">
        <v>309</v>
      </c>
      <c r="O2300" t="s">
        <v>1606</v>
      </c>
      <c r="P2300" t="s">
        <v>6482</v>
      </c>
      <c r="Q2300" s="236">
        <v>44712</v>
      </c>
      <c r="R2300" s="236">
        <v>44958</v>
      </c>
      <c r="S2300" t="s">
        <v>8452</v>
      </c>
      <c r="T2300" s="227"/>
      <c r="U2300" s="227"/>
      <c r="V2300" s="227"/>
      <c r="W2300" s="227"/>
      <c r="X2300"/>
      <c r="Y2300" t="s">
        <v>8301</v>
      </c>
      <c r="Z2300">
        <v>1686793411</v>
      </c>
      <c r="AA2300" t="s">
        <v>8302</v>
      </c>
      <c r="AB2300" s="233" t="str">
        <f>_xlfn.IFNA(IF(Table[[#This Row],[Programme Partner]]&lt;&gt;Table[[#This Row],[Implementing Partner]],CONCATENATE(Table[[#This Row],[Programme Partner]],"-",Table[[#This Row],[Implementing Partner]]),Table[[#This Row],[Programme Partner]]),"")</f>
        <v>UNICEF-VERC</v>
      </c>
    </row>
    <row r="2301" spans="1:28" ht="14.4" customHeight="1">
      <c r="A2301" s="183">
        <v>2525</v>
      </c>
      <c r="B2301" s="224" t="s">
        <v>5275</v>
      </c>
      <c r="C2301" s="225" t="s">
        <v>5280</v>
      </c>
      <c r="D2301" s="226" t="s">
        <v>5275</v>
      </c>
      <c r="E2301" s="215" t="s">
        <v>27</v>
      </c>
      <c r="F2301" s="224" t="s">
        <v>8012</v>
      </c>
      <c r="G2301" s="195" t="s">
        <v>8585</v>
      </c>
      <c r="H2301" s="224" t="str">
        <f>IFERROR(VLOOKUP(Table[[#This Row],[Activity Details of Assistance]],WHAT!E:F,2,FALSE),"")</f>
        <v xml:space="preserve"># of door </v>
      </c>
      <c r="I2301" s="224"/>
      <c r="J2301">
        <v>215</v>
      </c>
      <c r="K2301" t="s">
        <v>8280</v>
      </c>
      <c r="L2301" s="219" t="s">
        <v>13</v>
      </c>
      <c r="M2301" t="s">
        <v>14</v>
      </c>
      <c r="N2301" t="s">
        <v>309</v>
      </c>
      <c r="O2301" t="s">
        <v>1606</v>
      </c>
      <c r="P2301" t="s">
        <v>6482</v>
      </c>
      <c r="Q2301" s="236">
        <v>44712</v>
      </c>
      <c r="R2301" s="236">
        <v>44958</v>
      </c>
      <c r="S2301" t="s">
        <v>8452</v>
      </c>
      <c r="T2301" s="227"/>
      <c r="U2301" s="227"/>
      <c r="V2301" s="227"/>
      <c r="W2301" s="227"/>
      <c r="X2301"/>
      <c r="Y2301" t="s">
        <v>8301</v>
      </c>
      <c r="Z2301">
        <v>1686793411</v>
      </c>
      <c r="AA2301" t="s">
        <v>8302</v>
      </c>
      <c r="AB2301" s="233" t="str">
        <f>_xlfn.IFNA(IF(Table[[#This Row],[Programme Partner]]&lt;&gt;Table[[#This Row],[Implementing Partner]],CONCATENATE(Table[[#This Row],[Programme Partner]],"-",Table[[#This Row],[Implementing Partner]]),Table[[#This Row],[Programme Partner]]),"")</f>
        <v>UNICEF-VERC</v>
      </c>
    </row>
    <row r="2302" spans="1:28" ht="14.4" customHeight="1">
      <c r="A2302" s="183">
        <v>2526</v>
      </c>
      <c r="B2302" s="224" t="s">
        <v>5275</v>
      </c>
      <c r="C2302" s="225" t="s">
        <v>5280</v>
      </c>
      <c r="D2302" s="226" t="s">
        <v>5275</v>
      </c>
      <c r="E2302" s="215" t="s">
        <v>27</v>
      </c>
      <c r="F2302" s="224" t="s">
        <v>8012</v>
      </c>
      <c r="G2302" s="195" t="s">
        <v>8359</v>
      </c>
      <c r="H2302" s="224" t="str">
        <f>IFERROR(VLOOKUP(Table[[#This Row],[Activity Details of Assistance]],WHAT!E:F,2,FALSE),"")</f>
        <v># of FSM Site</v>
      </c>
      <c r="I2302" s="224"/>
      <c r="J2302">
        <v>12</v>
      </c>
      <c r="K2302" t="s">
        <v>8280</v>
      </c>
      <c r="L2302" s="219" t="s">
        <v>13</v>
      </c>
      <c r="M2302" t="s">
        <v>14</v>
      </c>
      <c r="N2302" t="s">
        <v>309</v>
      </c>
      <c r="O2302" t="s">
        <v>1606</v>
      </c>
      <c r="P2302" t="s">
        <v>6482</v>
      </c>
      <c r="Q2302" s="236">
        <v>44712</v>
      </c>
      <c r="R2302" s="236">
        <v>44958</v>
      </c>
      <c r="S2302" t="s">
        <v>8452</v>
      </c>
      <c r="T2302" s="227"/>
      <c r="U2302" s="227"/>
      <c r="V2302" s="227"/>
      <c r="W2302" s="227"/>
      <c r="X2302"/>
      <c r="Y2302" t="s">
        <v>8301</v>
      </c>
      <c r="Z2302">
        <v>1686793411</v>
      </c>
      <c r="AA2302" t="s">
        <v>8302</v>
      </c>
      <c r="AB2302" s="233" t="str">
        <f>_xlfn.IFNA(IF(Table[[#This Row],[Programme Partner]]&lt;&gt;Table[[#This Row],[Implementing Partner]],CONCATENATE(Table[[#This Row],[Programme Partner]],"-",Table[[#This Row],[Implementing Partner]]),Table[[#This Row],[Programme Partner]]),"")</f>
        <v>UNICEF-VERC</v>
      </c>
    </row>
    <row r="2303" spans="1:28" ht="14.4" customHeight="1">
      <c r="A2303" s="183">
        <v>2527</v>
      </c>
      <c r="B2303" s="224" t="s">
        <v>5275</v>
      </c>
      <c r="C2303" s="225" t="s">
        <v>5280</v>
      </c>
      <c r="D2303" s="226" t="s">
        <v>5275</v>
      </c>
      <c r="E2303" s="215" t="s">
        <v>27</v>
      </c>
      <c r="F2303" s="224" t="s">
        <v>8012</v>
      </c>
      <c r="G2303" s="195" t="s">
        <v>8356</v>
      </c>
      <c r="H2303" s="224" t="str">
        <f>IFERROR(VLOOKUP(Table[[#This Row],[Activity Details of Assistance]],WHAT!E:F,2,FALSE),"")</f>
        <v># of FSM Site</v>
      </c>
      <c r="I2303" s="224"/>
      <c r="J2303">
        <v>26</v>
      </c>
      <c r="K2303" t="s">
        <v>8280</v>
      </c>
      <c r="L2303" s="219" t="s">
        <v>13</v>
      </c>
      <c r="M2303" t="s">
        <v>14</v>
      </c>
      <c r="N2303" t="s">
        <v>309</v>
      </c>
      <c r="O2303" t="s">
        <v>1606</v>
      </c>
      <c r="P2303" t="s">
        <v>6482</v>
      </c>
      <c r="Q2303" s="236">
        <v>44712</v>
      </c>
      <c r="R2303" s="236">
        <v>44958</v>
      </c>
      <c r="S2303" t="s">
        <v>8452</v>
      </c>
      <c r="T2303" s="227"/>
      <c r="U2303" s="227"/>
      <c r="V2303" s="227"/>
      <c r="W2303" s="227"/>
      <c r="X2303"/>
      <c r="Y2303" t="s">
        <v>8301</v>
      </c>
      <c r="Z2303">
        <v>1686793411</v>
      </c>
      <c r="AA2303" t="s">
        <v>8302</v>
      </c>
      <c r="AB2303" s="233" t="str">
        <f>_xlfn.IFNA(IF(Table[[#This Row],[Programme Partner]]&lt;&gt;Table[[#This Row],[Implementing Partner]],CONCATENATE(Table[[#This Row],[Programme Partner]],"-",Table[[#This Row],[Implementing Partner]]),Table[[#This Row],[Programme Partner]]),"")</f>
        <v>UNICEF-VERC</v>
      </c>
    </row>
    <row r="2304" spans="1:28" ht="14.4" customHeight="1">
      <c r="A2304" s="183">
        <v>2528</v>
      </c>
      <c r="B2304" s="224" t="s">
        <v>5275</v>
      </c>
      <c r="C2304" s="225" t="s">
        <v>5280</v>
      </c>
      <c r="D2304" s="226" t="s">
        <v>5275</v>
      </c>
      <c r="E2304" s="215" t="s">
        <v>27</v>
      </c>
      <c r="F2304" s="224" t="s">
        <v>8012</v>
      </c>
      <c r="G2304" t="s">
        <v>8367</v>
      </c>
      <c r="H2304" s="224" t="str">
        <f>IFERROR(VLOOKUP(Table[[#This Row],[Activity Details of Assistance]],WHAT!E:F,2,FALSE),"")</f>
        <v># of door</v>
      </c>
      <c r="I2304" s="224"/>
      <c r="J2304">
        <v>3</v>
      </c>
      <c r="K2304" t="s">
        <v>8280</v>
      </c>
      <c r="L2304" s="219" t="s">
        <v>13</v>
      </c>
      <c r="M2304" t="s">
        <v>14</v>
      </c>
      <c r="N2304" t="s">
        <v>309</v>
      </c>
      <c r="O2304" t="s">
        <v>1606</v>
      </c>
      <c r="P2304" t="s">
        <v>6482</v>
      </c>
      <c r="Q2304" s="236">
        <v>44712</v>
      </c>
      <c r="R2304" s="236">
        <v>44958</v>
      </c>
      <c r="S2304" t="s">
        <v>8452</v>
      </c>
      <c r="T2304" s="227"/>
      <c r="U2304" s="227"/>
      <c r="V2304" s="227"/>
      <c r="W2304" s="227"/>
      <c r="X2304"/>
      <c r="Y2304" t="s">
        <v>8301</v>
      </c>
      <c r="Z2304">
        <v>1686793411</v>
      </c>
      <c r="AA2304" t="s">
        <v>8302</v>
      </c>
      <c r="AB2304" s="233" t="str">
        <f>_xlfn.IFNA(IF(Table[[#This Row],[Programme Partner]]&lt;&gt;Table[[#This Row],[Implementing Partner]],CONCATENATE(Table[[#This Row],[Programme Partner]],"-",Table[[#This Row],[Implementing Partner]]),Table[[#This Row],[Programme Partner]]),"")</f>
        <v>UNICEF-VERC</v>
      </c>
    </row>
    <row r="2305" spans="1:28" ht="14.4" customHeight="1">
      <c r="A2305" s="183">
        <v>2529</v>
      </c>
      <c r="B2305" s="224" t="s">
        <v>5275</v>
      </c>
      <c r="C2305" s="225" t="s">
        <v>5280</v>
      </c>
      <c r="D2305" s="226" t="s">
        <v>5275</v>
      </c>
      <c r="E2305" s="215" t="s">
        <v>27</v>
      </c>
      <c r="F2305" s="224" t="s">
        <v>8012</v>
      </c>
      <c r="G2305" s="195" t="s">
        <v>8586</v>
      </c>
      <c r="H2305" s="224" t="str">
        <f>IFERROR(VLOOKUP(Table[[#This Row],[Activity Details of Assistance]],WHAT!E:F,2,FALSE),"")</f>
        <v># of door</v>
      </c>
      <c r="I2305" s="224"/>
      <c r="J2305">
        <v>583</v>
      </c>
      <c r="K2305" t="s">
        <v>8280</v>
      </c>
      <c r="L2305" s="219" t="s">
        <v>13</v>
      </c>
      <c r="M2305" t="s">
        <v>14</v>
      </c>
      <c r="N2305" t="s">
        <v>309</v>
      </c>
      <c r="O2305" t="s">
        <v>1606</v>
      </c>
      <c r="P2305" t="s">
        <v>6482</v>
      </c>
      <c r="Q2305" s="236">
        <v>44712</v>
      </c>
      <c r="R2305" s="236">
        <v>44958</v>
      </c>
      <c r="S2305" t="s">
        <v>8452</v>
      </c>
      <c r="T2305" s="227"/>
      <c r="U2305" s="227"/>
      <c r="V2305" s="227"/>
      <c r="W2305" s="227"/>
      <c r="X2305"/>
      <c r="Y2305" t="s">
        <v>8301</v>
      </c>
      <c r="Z2305">
        <v>1686793411</v>
      </c>
      <c r="AA2305" t="s">
        <v>8302</v>
      </c>
      <c r="AB2305" s="233" t="str">
        <f>_xlfn.IFNA(IF(Table[[#This Row],[Programme Partner]]&lt;&gt;Table[[#This Row],[Implementing Partner]],CONCATENATE(Table[[#This Row],[Programme Partner]],"-",Table[[#This Row],[Implementing Partner]]),Table[[#This Row],[Programme Partner]]),"")</f>
        <v>UNICEF-VERC</v>
      </c>
    </row>
    <row r="2306" spans="1:28" ht="14.4" customHeight="1">
      <c r="A2306" s="183">
        <v>2530</v>
      </c>
      <c r="B2306" s="224" t="s">
        <v>5275</v>
      </c>
      <c r="C2306" s="225" t="s">
        <v>5280</v>
      </c>
      <c r="D2306" s="226" t="s">
        <v>5275</v>
      </c>
      <c r="E2306" s="215" t="s">
        <v>27</v>
      </c>
      <c r="F2306" s="224" t="s">
        <v>8012</v>
      </c>
      <c r="G2306" t="s">
        <v>8357</v>
      </c>
      <c r="H2306" s="224" t="str">
        <f>IFERROR(VLOOKUP(Table[[#This Row],[Activity Details of Assistance]],WHAT!E:F,2,FALSE),"")</f>
        <v># of door</v>
      </c>
      <c r="I2306" s="224"/>
      <c r="J2306">
        <v>1028</v>
      </c>
      <c r="K2306" t="s">
        <v>8280</v>
      </c>
      <c r="L2306" s="219" t="s">
        <v>13</v>
      </c>
      <c r="M2306" t="s">
        <v>14</v>
      </c>
      <c r="N2306" t="s">
        <v>309</v>
      </c>
      <c r="O2306" t="s">
        <v>1606</v>
      </c>
      <c r="P2306" t="s">
        <v>6482</v>
      </c>
      <c r="Q2306" s="236">
        <v>44712</v>
      </c>
      <c r="R2306" s="236">
        <v>44958</v>
      </c>
      <c r="S2306" t="s">
        <v>8452</v>
      </c>
      <c r="T2306" s="227"/>
      <c r="U2306" s="227"/>
      <c r="V2306" s="227"/>
      <c r="W2306" s="227"/>
      <c r="X2306"/>
      <c r="Y2306" t="s">
        <v>8301</v>
      </c>
      <c r="Z2306">
        <v>1686793411</v>
      </c>
      <c r="AA2306" t="s">
        <v>8302</v>
      </c>
      <c r="AB2306" s="233" t="str">
        <f>_xlfn.IFNA(IF(Table[[#This Row],[Programme Partner]]&lt;&gt;Table[[#This Row],[Implementing Partner]],CONCATENATE(Table[[#This Row],[Programme Partner]],"-",Table[[#This Row],[Implementing Partner]]),Table[[#This Row],[Programme Partner]]),"")</f>
        <v>UNICEF-VERC</v>
      </c>
    </row>
    <row r="2307" spans="1:28" ht="14.4" customHeight="1">
      <c r="A2307" s="183">
        <v>2531</v>
      </c>
      <c r="B2307" s="224" t="s">
        <v>5275</v>
      </c>
      <c r="C2307" s="225" t="s">
        <v>5280</v>
      </c>
      <c r="D2307" s="226" t="s">
        <v>5275</v>
      </c>
      <c r="E2307" s="215" t="s">
        <v>27</v>
      </c>
      <c r="F2307" s="224" t="s">
        <v>8014</v>
      </c>
      <c r="G2307" t="s">
        <v>8361</v>
      </c>
      <c r="H2307" s="224" t="str">
        <f>IFERROR(VLOOKUP(Table[[#This Row],[Activity Details of Assistance]],WHAT!E:F,2,FALSE),"")</f>
        <v># of plant</v>
      </c>
      <c r="I2307" s="224"/>
      <c r="J2307">
        <v>2</v>
      </c>
      <c r="K2307" t="s">
        <v>8280</v>
      </c>
      <c r="L2307" s="219" t="s">
        <v>13</v>
      </c>
      <c r="M2307" t="s">
        <v>14</v>
      </c>
      <c r="N2307" t="s">
        <v>309</v>
      </c>
      <c r="O2307" t="s">
        <v>1606</v>
      </c>
      <c r="P2307" t="s">
        <v>6482</v>
      </c>
      <c r="Q2307" s="236">
        <v>44712</v>
      </c>
      <c r="R2307" s="236">
        <v>44958</v>
      </c>
      <c r="S2307" t="s">
        <v>8452</v>
      </c>
      <c r="T2307" s="227"/>
      <c r="U2307" s="227"/>
      <c r="V2307" s="227"/>
      <c r="W2307" s="227"/>
      <c r="X2307"/>
      <c r="Y2307" t="s">
        <v>8301</v>
      </c>
      <c r="Z2307">
        <v>1686793411</v>
      </c>
      <c r="AA2307" t="s">
        <v>8302</v>
      </c>
      <c r="AB2307" s="233" t="str">
        <f>_xlfn.IFNA(IF(Table[[#This Row],[Programme Partner]]&lt;&gt;Table[[#This Row],[Implementing Partner]],CONCATENATE(Table[[#This Row],[Programme Partner]],"-",Table[[#This Row],[Implementing Partner]]),Table[[#This Row],[Programme Partner]]),"")</f>
        <v>UNICEF-VERC</v>
      </c>
    </row>
    <row r="2308" spans="1:28" ht="14.4" customHeight="1">
      <c r="A2308" s="183">
        <v>2532</v>
      </c>
      <c r="B2308" s="224" t="s">
        <v>8323</v>
      </c>
      <c r="C2308" s="225" t="s">
        <v>8323</v>
      </c>
      <c r="D2308" s="226" t="s">
        <v>8524</v>
      </c>
      <c r="E2308" s="215" t="s">
        <v>27</v>
      </c>
      <c r="F2308" s="224" t="s">
        <v>8012</v>
      </c>
      <c r="G2308" t="s">
        <v>8365</v>
      </c>
      <c r="H2308" s="224" t="str">
        <f>IFERROR(VLOOKUP(Table[[#This Row],[Activity Details of Assistance]],WHAT!E:F,2,FALSE),"")</f>
        <v># of door</v>
      </c>
      <c r="I2308" s="224"/>
      <c r="J2308">
        <v>25</v>
      </c>
      <c r="K2308" t="s">
        <v>8280</v>
      </c>
      <c r="L2308" s="219" t="s">
        <v>13</v>
      </c>
      <c r="M2308" t="s">
        <v>14</v>
      </c>
      <c r="N2308" t="s">
        <v>307</v>
      </c>
      <c r="O2308" t="s">
        <v>1599</v>
      </c>
      <c r="P2308" t="s">
        <v>4723</v>
      </c>
      <c r="Q2308" s="236">
        <v>44712</v>
      </c>
      <c r="R2308" s="236">
        <v>44774</v>
      </c>
      <c r="S2308" t="s">
        <v>8452</v>
      </c>
      <c r="T2308" s="227"/>
      <c r="U2308" s="227"/>
      <c r="V2308" s="227"/>
      <c r="W2308" s="227"/>
      <c r="X2308"/>
      <c r="Y2308" t="s">
        <v>8328</v>
      </c>
      <c r="Z2308">
        <v>1712651648</v>
      </c>
      <c r="AA2308" t="s">
        <v>8329</v>
      </c>
      <c r="AB2308" s="233" t="str">
        <f>_xlfn.IFNA(IF(Table[[#This Row],[Programme Partner]]&lt;&gt;Table[[#This Row],[Implementing Partner]],CONCATENATE(Table[[#This Row],[Programme Partner]],"-",Table[[#This Row],[Implementing Partner]]),Table[[#This Row],[Programme Partner]]),"")</f>
        <v>TDH</v>
      </c>
    </row>
    <row r="2309" spans="1:28" ht="14.4" customHeight="1">
      <c r="A2309" s="183">
        <v>2533</v>
      </c>
      <c r="B2309" s="224" t="s">
        <v>8323</v>
      </c>
      <c r="C2309" s="225" t="s">
        <v>8323</v>
      </c>
      <c r="D2309" s="226" t="s">
        <v>8524</v>
      </c>
      <c r="E2309" s="215" t="s">
        <v>27</v>
      </c>
      <c r="F2309" s="224" t="s">
        <v>8012</v>
      </c>
      <c r="G2309" s="195" t="s">
        <v>8585</v>
      </c>
      <c r="H2309" s="224" t="str">
        <f>IFERROR(VLOOKUP(Table[[#This Row],[Activity Details of Assistance]],WHAT!E:F,2,FALSE),"")</f>
        <v xml:space="preserve"># of door </v>
      </c>
      <c r="I2309" s="224"/>
      <c r="J2309">
        <v>7</v>
      </c>
      <c r="K2309" t="s">
        <v>8280</v>
      </c>
      <c r="L2309" s="219" t="s">
        <v>13</v>
      </c>
      <c r="M2309" t="s">
        <v>14</v>
      </c>
      <c r="N2309" t="s">
        <v>307</v>
      </c>
      <c r="O2309" t="s">
        <v>1599</v>
      </c>
      <c r="P2309" t="s">
        <v>4723</v>
      </c>
      <c r="Q2309" s="236">
        <v>44712</v>
      </c>
      <c r="R2309" s="236">
        <v>44774</v>
      </c>
      <c r="S2309" t="s">
        <v>8452</v>
      </c>
      <c r="T2309" s="227"/>
      <c r="U2309" s="227"/>
      <c r="V2309" s="227"/>
      <c r="W2309" s="227"/>
      <c r="X2309"/>
      <c r="Y2309" t="s">
        <v>8328</v>
      </c>
      <c r="Z2309">
        <v>1712651648</v>
      </c>
      <c r="AA2309" t="s">
        <v>8329</v>
      </c>
      <c r="AB2309" s="233" t="str">
        <f>_xlfn.IFNA(IF(Table[[#This Row],[Programme Partner]]&lt;&gt;Table[[#This Row],[Implementing Partner]],CONCATENATE(Table[[#This Row],[Programme Partner]],"-",Table[[#This Row],[Implementing Partner]]),Table[[#This Row],[Programme Partner]]),"")</f>
        <v>TDH</v>
      </c>
    </row>
    <row r="2310" spans="1:28" ht="14.4" customHeight="1">
      <c r="A2310" s="183">
        <v>2534</v>
      </c>
      <c r="B2310" s="224" t="s">
        <v>8323</v>
      </c>
      <c r="C2310" s="225" t="s">
        <v>8323</v>
      </c>
      <c r="D2310" s="226" t="s">
        <v>8524</v>
      </c>
      <c r="E2310" s="215" t="s">
        <v>27</v>
      </c>
      <c r="F2310" s="224" t="s">
        <v>8012</v>
      </c>
      <c r="G2310" t="s">
        <v>8359</v>
      </c>
      <c r="H2310" s="224" t="str">
        <f>IFERROR(VLOOKUP(Table[[#This Row],[Activity Details of Assistance]],WHAT!E:F,2,FALSE),"")</f>
        <v># of FSM Site</v>
      </c>
      <c r="I2310" s="224"/>
      <c r="J2310">
        <v>1</v>
      </c>
      <c r="K2310" t="s">
        <v>8280</v>
      </c>
      <c r="L2310" s="219" t="s">
        <v>13</v>
      </c>
      <c r="M2310" t="s">
        <v>14</v>
      </c>
      <c r="N2310" t="s">
        <v>307</v>
      </c>
      <c r="O2310" t="s">
        <v>1599</v>
      </c>
      <c r="P2310" t="s">
        <v>4723</v>
      </c>
      <c r="Q2310" s="236">
        <v>44712</v>
      </c>
      <c r="R2310" s="236">
        <v>44774</v>
      </c>
      <c r="S2310" t="s">
        <v>8452</v>
      </c>
      <c r="T2310" s="227"/>
      <c r="U2310" s="227"/>
      <c r="V2310" s="227"/>
      <c r="W2310" s="227"/>
      <c r="X2310"/>
      <c r="Y2310" t="s">
        <v>8328</v>
      </c>
      <c r="Z2310">
        <v>1712651648</v>
      </c>
      <c r="AA2310" t="s">
        <v>8329</v>
      </c>
      <c r="AB2310" s="233" t="str">
        <f>_xlfn.IFNA(IF(Table[[#This Row],[Programme Partner]]&lt;&gt;Table[[#This Row],[Implementing Partner]],CONCATENATE(Table[[#This Row],[Programme Partner]],"-",Table[[#This Row],[Implementing Partner]]),Table[[#This Row],[Programme Partner]]),"")</f>
        <v>TDH</v>
      </c>
    </row>
    <row r="2311" spans="1:28" ht="14.4" customHeight="1">
      <c r="A2311" s="183">
        <v>2535</v>
      </c>
      <c r="B2311" s="224" t="s">
        <v>8323</v>
      </c>
      <c r="C2311" s="225" t="s">
        <v>8323</v>
      </c>
      <c r="D2311" s="226" t="s">
        <v>8524</v>
      </c>
      <c r="E2311" s="215" t="s">
        <v>27</v>
      </c>
      <c r="F2311" s="224" t="s">
        <v>8012</v>
      </c>
      <c r="G2311" s="195" t="s">
        <v>8356</v>
      </c>
      <c r="H2311" s="224" t="str">
        <f>IFERROR(VLOOKUP(Table[[#This Row],[Activity Details of Assistance]],WHAT!E:F,2,FALSE),"")</f>
        <v># of FSM Site</v>
      </c>
      <c r="I2311" s="224"/>
      <c r="J2311">
        <v>1</v>
      </c>
      <c r="K2311" t="s">
        <v>8280</v>
      </c>
      <c r="L2311" s="219" t="s">
        <v>13</v>
      </c>
      <c r="M2311" t="s">
        <v>14</v>
      </c>
      <c r="N2311" t="s">
        <v>307</v>
      </c>
      <c r="O2311" t="s">
        <v>1599</v>
      </c>
      <c r="P2311" t="s">
        <v>4723</v>
      </c>
      <c r="Q2311" s="236">
        <v>44712</v>
      </c>
      <c r="R2311" s="236">
        <v>44774</v>
      </c>
      <c r="S2311" t="s">
        <v>8452</v>
      </c>
      <c r="T2311" s="227"/>
      <c r="U2311" s="227"/>
      <c r="V2311" s="227"/>
      <c r="W2311" s="227"/>
      <c r="X2311"/>
      <c r="Y2311" t="s">
        <v>8328</v>
      </c>
      <c r="Z2311">
        <v>1712651648</v>
      </c>
      <c r="AA2311" t="s">
        <v>8329</v>
      </c>
      <c r="AB2311" s="233" t="str">
        <f>_xlfn.IFNA(IF(Table[[#This Row],[Programme Partner]]&lt;&gt;Table[[#This Row],[Implementing Partner]],CONCATENATE(Table[[#This Row],[Programme Partner]],"-",Table[[#This Row],[Implementing Partner]]),Table[[#This Row],[Programme Partner]]),"")</f>
        <v>TDH</v>
      </c>
    </row>
    <row r="2312" spans="1:28" ht="14.4" customHeight="1">
      <c r="A2312" s="183">
        <v>2536</v>
      </c>
      <c r="B2312" s="224" t="s">
        <v>8323</v>
      </c>
      <c r="C2312" s="225" t="s">
        <v>8323</v>
      </c>
      <c r="D2312" s="226" t="s">
        <v>8524</v>
      </c>
      <c r="E2312" s="215" t="s">
        <v>27</v>
      </c>
      <c r="F2312" s="224" t="s">
        <v>8012</v>
      </c>
      <c r="G2312" s="195" t="s">
        <v>8372</v>
      </c>
      <c r="H2312" s="224" t="str">
        <f>IFERROR(VLOOKUP(Table[[#This Row],[Activity Details of Assistance]],WHAT!E:F,2,FALSE),"")</f>
        <v># of door</v>
      </c>
      <c r="I2312" s="224"/>
      <c r="J2312">
        <v>9</v>
      </c>
      <c r="K2312" t="s">
        <v>8280</v>
      </c>
      <c r="L2312" s="219" t="s">
        <v>13</v>
      </c>
      <c r="M2312" t="s">
        <v>14</v>
      </c>
      <c r="N2312" t="s">
        <v>307</v>
      </c>
      <c r="O2312" t="s">
        <v>1599</v>
      </c>
      <c r="P2312" t="s">
        <v>4723</v>
      </c>
      <c r="Q2312" s="236">
        <v>44712</v>
      </c>
      <c r="R2312" s="236">
        <v>44774</v>
      </c>
      <c r="S2312" t="s">
        <v>8452</v>
      </c>
      <c r="T2312" s="227"/>
      <c r="U2312" s="227"/>
      <c r="V2312" s="227"/>
      <c r="W2312" s="227"/>
      <c r="X2312"/>
      <c r="Y2312" t="s">
        <v>8328</v>
      </c>
      <c r="Z2312">
        <v>1712651648</v>
      </c>
      <c r="AA2312" t="s">
        <v>8329</v>
      </c>
      <c r="AB2312" s="233" t="str">
        <f>_xlfn.IFNA(IF(Table[[#This Row],[Programme Partner]]&lt;&gt;Table[[#This Row],[Implementing Partner]],CONCATENATE(Table[[#This Row],[Programme Partner]],"-",Table[[#This Row],[Implementing Partner]]),Table[[#This Row],[Programme Partner]]),"")</f>
        <v>TDH</v>
      </c>
    </row>
    <row r="2313" spans="1:28" ht="14.4" customHeight="1">
      <c r="A2313" s="183">
        <v>2537</v>
      </c>
      <c r="B2313" s="224" t="s">
        <v>8323</v>
      </c>
      <c r="C2313" s="225" t="s">
        <v>8323</v>
      </c>
      <c r="D2313" s="226" t="s">
        <v>8524</v>
      </c>
      <c r="E2313" s="215" t="s">
        <v>27</v>
      </c>
      <c r="F2313" s="224" t="s">
        <v>8012</v>
      </c>
      <c r="G2313" s="195" t="s">
        <v>8586</v>
      </c>
      <c r="H2313" s="224" t="str">
        <f>IFERROR(VLOOKUP(Table[[#This Row],[Activity Details of Assistance]],WHAT!E:F,2,FALSE),"")</f>
        <v># of door</v>
      </c>
      <c r="I2313" s="224"/>
      <c r="J2313">
        <v>4</v>
      </c>
      <c r="K2313" t="s">
        <v>8280</v>
      </c>
      <c r="L2313" s="219" t="s">
        <v>13</v>
      </c>
      <c r="M2313" t="s">
        <v>14</v>
      </c>
      <c r="N2313" t="s">
        <v>307</v>
      </c>
      <c r="O2313" t="s">
        <v>1599</v>
      </c>
      <c r="P2313" t="s">
        <v>4723</v>
      </c>
      <c r="Q2313" s="236">
        <v>44712</v>
      </c>
      <c r="R2313" s="236">
        <v>44774</v>
      </c>
      <c r="S2313" t="s">
        <v>8452</v>
      </c>
      <c r="T2313" s="227"/>
      <c r="U2313" s="227"/>
      <c r="V2313" s="227"/>
      <c r="W2313" s="227"/>
      <c r="X2313"/>
      <c r="Y2313" t="s">
        <v>8328</v>
      </c>
      <c r="Z2313">
        <v>1712651648</v>
      </c>
      <c r="AA2313" t="s">
        <v>8329</v>
      </c>
      <c r="AB2313" s="233" t="str">
        <f>_xlfn.IFNA(IF(Table[[#This Row],[Programme Partner]]&lt;&gt;Table[[#This Row],[Implementing Partner]],CONCATENATE(Table[[#This Row],[Programme Partner]],"-",Table[[#This Row],[Implementing Partner]]),Table[[#This Row],[Programme Partner]]),"")</f>
        <v>TDH</v>
      </c>
    </row>
    <row r="2314" spans="1:28" ht="14.4" customHeight="1">
      <c r="A2314" s="183">
        <v>2538</v>
      </c>
      <c r="B2314" s="224" t="s">
        <v>8323</v>
      </c>
      <c r="C2314" s="225" t="s">
        <v>8323</v>
      </c>
      <c r="D2314" s="226" t="s">
        <v>8524</v>
      </c>
      <c r="E2314" s="215" t="s">
        <v>27</v>
      </c>
      <c r="F2314" s="224" t="s">
        <v>8012</v>
      </c>
      <c r="G2314" s="195" t="s">
        <v>8357</v>
      </c>
      <c r="H2314" s="224" t="str">
        <f>IFERROR(VLOOKUP(Table[[#This Row],[Activity Details of Assistance]],WHAT!E:F,2,FALSE),"")</f>
        <v># of door</v>
      </c>
      <c r="I2314" s="224"/>
      <c r="J2314">
        <v>15</v>
      </c>
      <c r="K2314" t="s">
        <v>8280</v>
      </c>
      <c r="L2314" s="219" t="s">
        <v>13</v>
      </c>
      <c r="M2314" t="s">
        <v>14</v>
      </c>
      <c r="N2314" t="s">
        <v>307</v>
      </c>
      <c r="O2314" t="s">
        <v>1599</v>
      </c>
      <c r="P2314" t="s">
        <v>4723</v>
      </c>
      <c r="Q2314" s="236">
        <v>44712</v>
      </c>
      <c r="R2314" s="236">
        <v>44774</v>
      </c>
      <c r="S2314" t="s">
        <v>8452</v>
      </c>
      <c r="T2314" s="227"/>
      <c r="U2314" s="227"/>
      <c r="V2314" s="227"/>
      <c r="W2314" s="227"/>
      <c r="X2314"/>
      <c r="Y2314" t="s">
        <v>8328</v>
      </c>
      <c r="Z2314">
        <v>1712651648</v>
      </c>
      <c r="AA2314" t="s">
        <v>8329</v>
      </c>
      <c r="AB2314" s="233" t="str">
        <f>_xlfn.IFNA(IF(Table[[#This Row],[Programme Partner]]&lt;&gt;Table[[#This Row],[Implementing Partner]],CONCATENATE(Table[[#This Row],[Programme Partner]],"-",Table[[#This Row],[Implementing Partner]]),Table[[#This Row],[Programme Partner]]),"")</f>
        <v>TDH</v>
      </c>
    </row>
    <row r="2315" spans="1:28" ht="14.4" customHeight="1">
      <c r="A2315" s="183">
        <v>2539</v>
      </c>
      <c r="B2315" s="224" t="s">
        <v>8323</v>
      </c>
      <c r="C2315" s="225" t="s">
        <v>8323</v>
      </c>
      <c r="D2315" s="226" t="s">
        <v>8524</v>
      </c>
      <c r="E2315" s="215" t="s">
        <v>27</v>
      </c>
      <c r="F2315" s="224" t="s">
        <v>8013</v>
      </c>
      <c r="G2315" t="s">
        <v>8314</v>
      </c>
      <c r="H2315" s="224" t="str">
        <f>IFERROR(VLOOKUP(Table[[#This Row],[Activity Details of Assistance]],WHAT!E:F,2,FALSE),"")</f>
        <v># of HP sessions at HH level</v>
      </c>
      <c r="I2315" s="224"/>
      <c r="J2315">
        <v>113</v>
      </c>
      <c r="K2315" t="s">
        <v>8280</v>
      </c>
      <c r="L2315" s="219" t="s">
        <v>13</v>
      </c>
      <c r="M2315" t="s">
        <v>14</v>
      </c>
      <c r="N2315" t="s">
        <v>307</v>
      </c>
      <c r="O2315" t="s">
        <v>1599</v>
      </c>
      <c r="P2315" t="s">
        <v>4723</v>
      </c>
      <c r="Q2315" s="236">
        <v>44712</v>
      </c>
      <c r="R2315" s="236">
        <v>44774</v>
      </c>
      <c r="S2315" t="s">
        <v>8452</v>
      </c>
      <c r="T2315" s="227"/>
      <c r="U2315" s="227"/>
      <c r="V2315" s="227"/>
      <c r="W2315" s="227"/>
      <c r="X2315"/>
      <c r="Y2315" t="s">
        <v>8328</v>
      </c>
      <c r="Z2315">
        <v>1712651648</v>
      </c>
      <c r="AA2315" t="s">
        <v>8329</v>
      </c>
      <c r="AB2315" s="233" t="str">
        <f>_xlfn.IFNA(IF(Table[[#This Row],[Programme Partner]]&lt;&gt;Table[[#This Row],[Implementing Partner]],CONCATENATE(Table[[#This Row],[Programme Partner]],"-",Table[[#This Row],[Implementing Partner]]),Table[[#This Row],[Programme Partner]]),"")</f>
        <v>TDH</v>
      </c>
    </row>
    <row r="2316" spans="1:28" ht="14.4" customHeight="1">
      <c r="A2316" s="183">
        <v>2540</v>
      </c>
      <c r="B2316" s="224" t="s">
        <v>8323</v>
      </c>
      <c r="C2316" s="225" t="s">
        <v>8323</v>
      </c>
      <c r="D2316" s="226" t="s">
        <v>8524</v>
      </c>
      <c r="E2316" s="215" t="s">
        <v>27</v>
      </c>
      <c r="F2316" s="224" t="s">
        <v>8014</v>
      </c>
      <c r="G2316" t="s">
        <v>8445</v>
      </c>
      <c r="H2316" s="224" t="str">
        <f>IFERROR(VLOOKUP(Table[[#This Row],[Activity Details of Assistance]],WHAT!E:F,2,FALSE),"")</f>
        <v># of plant</v>
      </c>
      <c r="I2316" s="224"/>
      <c r="J2316">
        <v>1</v>
      </c>
      <c r="K2316" t="s">
        <v>8280</v>
      </c>
      <c r="L2316" s="219" t="s">
        <v>13</v>
      </c>
      <c r="M2316" t="s">
        <v>14</v>
      </c>
      <c r="N2316" t="s">
        <v>307</v>
      </c>
      <c r="O2316" t="s">
        <v>1599</v>
      </c>
      <c r="P2316" t="s">
        <v>4723</v>
      </c>
      <c r="Q2316" s="236">
        <v>44712</v>
      </c>
      <c r="R2316" s="236">
        <v>44774</v>
      </c>
      <c r="S2316" t="s">
        <v>8452</v>
      </c>
      <c r="T2316" s="227"/>
      <c r="U2316" s="227"/>
      <c r="V2316" s="227"/>
      <c r="W2316" s="227"/>
      <c r="X2316"/>
      <c r="Y2316" t="s">
        <v>8328</v>
      </c>
      <c r="Z2316">
        <v>1712651648</v>
      </c>
      <c r="AA2316" t="s">
        <v>8329</v>
      </c>
      <c r="AB2316" s="233" t="str">
        <f>_xlfn.IFNA(IF(Table[[#This Row],[Programme Partner]]&lt;&gt;Table[[#This Row],[Implementing Partner]],CONCATENATE(Table[[#This Row],[Programme Partner]],"-",Table[[#This Row],[Implementing Partner]]),Table[[#This Row],[Programme Partner]]),"")</f>
        <v>TDH</v>
      </c>
    </row>
    <row r="2317" spans="1:28" ht="14.4" customHeight="1">
      <c r="A2317" s="183">
        <v>2541</v>
      </c>
      <c r="B2317" s="224" t="s">
        <v>8323</v>
      </c>
      <c r="C2317" s="225" t="s">
        <v>8323</v>
      </c>
      <c r="D2317" s="226" t="s">
        <v>8524</v>
      </c>
      <c r="E2317" s="215" t="s">
        <v>27</v>
      </c>
      <c r="F2317" s="224" t="s">
        <v>8014</v>
      </c>
      <c r="G2317" t="s">
        <v>8361</v>
      </c>
      <c r="H2317" s="224" t="str">
        <f>IFERROR(VLOOKUP(Table[[#This Row],[Activity Details of Assistance]],WHAT!E:F,2,FALSE),"")</f>
        <v># of plant</v>
      </c>
      <c r="I2317" s="224"/>
      <c r="J2317">
        <v>1</v>
      </c>
      <c r="K2317" t="s">
        <v>8280</v>
      </c>
      <c r="L2317" s="219" t="s">
        <v>13</v>
      </c>
      <c r="M2317" t="s">
        <v>14</v>
      </c>
      <c r="N2317" t="s">
        <v>307</v>
      </c>
      <c r="O2317" t="s">
        <v>1599</v>
      </c>
      <c r="P2317" t="s">
        <v>4723</v>
      </c>
      <c r="Q2317" s="236">
        <v>44712</v>
      </c>
      <c r="R2317" s="236">
        <v>44774</v>
      </c>
      <c r="S2317" t="s">
        <v>8452</v>
      </c>
      <c r="T2317" s="227"/>
      <c r="U2317" s="227"/>
      <c r="V2317" s="227"/>
      <c r="W2317" s="227"/>
      <c r="X2317"/>
      <c r="Y2317" t="s">
        <v>8328</v>
      </c>
      <c r="Z2317">
        <v>1712651648</v>
      </c>
      <c r="AA2317" t="s">
        <v>8329</v>
      </c>
      <c r="AB2317" s="233" t="str">
        <f>_xlfn.IFNA(IF(Table[[#This Row],[Programme Partner]]&lt;&gt;Table[[#This Row],[Implementing Partner]],CONCATENATE(Table[[#This Row],[Programme Partner]],"-",Table[[#This Row],[Implementing Partner]]),Table[[#This Row],[Programme Partner]]),"")</f>
        <v>TDH</v>
      </c>
    </row>
    <row r="2318" spans="1:28" ht="14.4" customHeight="1">
      <c r="A2318" s="183">
        <v>2542</v>
      </c>
      <c r="B2318" s="224" t="s">
        <v>8323</v>
      </c>
      <c r="C2318" s="225" t="s">
        <v>8323</v>
      </c>
      <c r="D2318" s="226" t="s">
        <v>8524</v>
      </c>
      <c r="E2318" s="215" t="s">
        <v>27</v>
      </c>
      <c r="F2318" s="224" t="s">
        <v>8014</v>
      </c>
      <c r="G2318" t="s">
        <v>8375</v>
      </c>
      <c r="H2318" s="224" t="str">
        <f>IFERROR(VLOOKUP(Table[[#This Row],[Activity Details of Assistance]],WHAT!E:F,2,FALSE),"")</f>
        <v># of 10L bin</v>
      </c>
      <c r="I2318" s="224"/>
      <c r="J2318">
        <v>698</v>
      </c>
      <c r="K2318" t="s">
        <v>8280</v>
      </c>
      <c r="L2318" s="219" t="s">
        <v>13</v>
      </c>
      <c r="M2318" t="s">
        <v>14</v>
      </c>
      <c r="N2318" t="s">
        <v>307</v>
      </c>
      <c r="O2318" t="s">
        <v>1599</v>
      </c>
      <c r="P2318" t="s">
        <v>4723</v>
      </c>
      <c r="Q2318" s="236">
        <v>44712</v>
      </c>
      <c r="R2318" s="236">
        <v>44774</v>
      </c>
      <c r="S2318" t="s">
        <v>8452</v>
      </c>
      <c r="T2318" s="227"/>
      <c r="U2318" s="227"/>
      <c r="V2318" s="227"/>
      <c r="W2318" s="227"/>
      <c r="X2318"/>
      <c r="Y2318" t="s">
        <v>8328</v>
      </c>
      <c r="Z2318">
        <v>1712651648</v>
      </c>
      <c r="AA2318" t="s">
        <v>8329</v>
      </c>
      <c r="AB2318" s="233" t="str">
        <f>_xlfn.IFNA(IF(Table[[#This Row],[Programme Partner]]&lt;&gt;Table[[#This Row],[Implementing Partner]],CONCATENATE(Table[[#This Row],[Programme Partner]],"-",Table[[#This Row],[Implementing Partner]]),Table[[#This Row],[Programme Partner]]),"")</f>
        <v>TDH</v>
      </c>
    </row>
    <row r="2319" spans="1:28" ht="14.4" customHeight="1">
      <c r="A2319" s="183">
        <v>2543</v>
      </c>
      <c r="B2319" s="224" t="s">
        <v>8323</v>
      </c>
      <c r="C2319" s="225" t="s">
        <v>8323</v>
      </c>
      <c r="D2319" s="197" t="s">
        <v>8524</v>
      </c>
      <c r="E2319" s="215" t="s">
        <v>27</v>
      </c>
      <c r="F2319" s="224" t="s">
        <v>8012</v>
      </c>
      <c r="G2319" t="s">
        <v>8359</v>
      </c>
      <c r="H2319" s="224" t="str">
        <f>IFERROR(VLOOKUP(Table[[#This Row],[Activity Details of Assistance]],WHAT!E:F,2,FALSE),"")</f>
        <v># of FSM Site</v>
      </c>
      <c r="I2319" s="224"/>
      <c r="J2319">
        <v>1</v>
      </c>
      <c r="K2319" t="s">
        <v>8280</v>
      </c>
      <c r="L2319" s="219" t="s">
        <v>13</v>
      </c>
      <c r="M2319" t="s">
        <v>14</v>
      </c>
      <c r="N2319" t="s">
        <v>307</v>
      </c>
      <c r="O2319" t="s">
        <v>1599</v>
      </c>
      <c r="P2319" t="s">
        <v>4726</v>
      </c>
      <c r="Q2319" s="236">
        <v>44712</v>
      </c>
      <c r="R2319" s="236">
        <v>44774</v>
      </c>
      <c r="S2319" t="s">
        <v>8452</v>
      </c>
      <c r="T2319" s="227"/>
      <c r="U2319" s="227"/>
      <c r="V2319" s="227"/>
      <c r="W2319" s="227"/>
      <c r="X2319"/>
      <c r="Y2319" t="s">
        <v>8328</v>
      </c>
      <c r="Z2319">
        <v>1712651648</v>
      </c>
      <c r="AA2319" t="s">
        <v>8329</v>
      </c>
      <c r="AB2319" s="233" t="str">
        <f>_xlfn.IFNA(IF(Table[[#This Row],[Programme Partner]]&lt;&gt;Table[[#This Row],[Implementing Partner]],CONCATENATE(Table[[#This Row],[Programme Partner]],"-",Table[[#This Row],[Implementing Partner]]),Table[[#This Row],[Programme Partner]]),"")</f>
        <v>TDH</v>
      </c>
    </row>
    <row r="2320" spans="1:28" ht="14.4" customHeight="1">
      <c r="A2320" s="183">
        <v>2544</v>
      </c>
      <c r="B2320" s="224" t="s">
        <v>8323</v>
      </c>
      <c r="C2320" s="225" t="s">
        <v>8323</v>
      </c>
      <c r="D2320" s="197" t="s">
        <v>8524</v>
      </c>
      <c r="E2320" s="215" t="s">
        <v>27</v>
      </c>
      <c r="F2320" s="224" t="s">
        <v>8012</v>
      </c>
      <c r="G2320" t="s">
        <v>8356</v>
      </c>
      <c r="H2320" s="224" t="str">
        <f>IFERROR(VLOOKUP(Table[[#This Row],[Activity Details of Assistance]],WHAT!E:F,2,FALSE),"")</f>
        <v># of FSM Site</v>
      </c>
      <c r="I2320" s="224"/>
      <c r="J2320">
        <v>1</v>
      </c>
      <c r="K2320" t="s">
        <v>8280</v>
      </c>
      <c r="L2320" s="219" t="s">
        <v>13</v>
      </c>
      <c r="M2320" t="s">
        <v>14</v>
      </c>
      <c r="N2320" t="s">
        <v>307</v>
      </c>
      <c r="O2320" t="s">
        <v>1599</v>
      </c>
      <c r="P2320" t="s">
        <v>4726</v>
      </c>
      <c r="Q2320" s="236">
        <v>44712</v>
      </c>
      <c r="R2320" s="236">
        <v>44774</v>
      </c>
      <c r="S2320" t="s">
        <v>8452</v>
      </c>
      <c r="T2320" s="227"/>
      <c r="U2320" s="227"/>
      <c r="V2320" s="227"/>
      <c r="W2320" s="227"/>
      <c r="X2320"/>
      <c r="Y2320" t="s">
        <v>8328</v>
      </c>
      <c r="Z2320">
        <v>1712651648</v>
      </c>
      <c r="AA2320" t="s">
        <v>8329</v>
      </c>
      <c r="AB2320" s="233" t="str">
        <f>_xlfn.IFNA(IF(Table[[#This Row],[Programme Partner]]&lt;&gt;Table[[#This Row],[Implementing Partner]],CONCATENATE(Table[[#This Row],[Programme Partner]],"-",Table[[#This Row],[Implementing Partner]]),Table[[#This Row],[Programme Partner]]),"")</f>
        <v>TDH</v>
      </c>
    </row>
    <row r="2321" spans="1:28" ht="14.4" customHeight="1">
      <c r="A2321" s="183">
        <v>2545</v>
      </c>
      <c r="B2321" s="224" t="s">
        <v>8323</v>
      </c>
      <c r="C2321" s="225" t="s">
        <v>8323</v>
      </c>
      <c r="D2321" s="197" t="s">
        <v>8524</v>
      </c>
      <c r="E2321" s="215" t="s">
        <v>27</v>
      </c>
      <c r="F2321" s="224" t="s">
        <v>8012</v>
      </c>
      <c r="G2321" t="s">
        <v>8357</v>
      </c>
      <c r="H2321" s="224" t="str">
        <f>IFERROR(VLOOKUP(Table[[#This Row],[Activity Details of Assistance]],WHAT!E:F,2,FALSE),"")</f>
        <v># of door</v>
      </c>
      <c r="I2321" s="224"/>
      <c r="J2321">
        <v>50</v>
      </c>
      <c r="K2321" t="s">
        <v>8280</v>
      </c>
      <c r="L2321" s="219" t="s">
        <v>13</v>
      </c>
      <c r="M2321" t="s">
        <v>14</v>
      </c>
      <c r="N2321" t="s">
        <v>307</v>
      </c>
      <c r="O2321" t="s">
        <v>1599</v>
      </c>
      <c r="P2321" t="s">
        <v>4726</v>
      </c>
      <c r="Q2321" s="236">
        <v>44712</v>
      </c>
      <c r="R2321" s="236">
        <v>44774</v>
      </c>
      <c r="S2321" t="s">
        <v>8452</v>
      </c>
      <c r="T2321" s="227"/>
      <c r="U2321" s="227"/>
      <c r="V2321" s="227"/>
      <c r="W2321" s="227"/>
      <c r="X2321"/>
      <c r="Y2321" t="s">
        <v>8328</v>
      </c>
      <c r="Z2321">
        <v>1712651648</v>
      </c>
      <c r="AA2321" t="s">
        <v>8329</v>
      </c>
      <c r="AB2321" s="233" t="str">
        <f>_xlfn.IFNA(IF(Table[[#This Row],[Programme Partner]]&lt;&gt;Table[[#This Row],[Implementing Partner]],CONCATENATE(Table[[#This Row],[Programme Partner]],"-",Table[[#This Row],[Implementing Partner]]),Table[[#This Row],[Programme Partner]]),"")</f>
        <v>TDH</v>
      </c>
    </row>
    <row r="2322" spans="1:28" ht="14.4" customHeight="1">
      <c r="A2322" s="183">
        <v>2546</v>
      </c>
      <c r="B2322" s="224" t="s">
        <v>5039</v>
      </c>
      <c r="C2322" s="225" t="s">
        <v>5039</v>
      </c>
      <c r="D2322" s="226" t="s">
        <v>5275</v>
      </c>
      <c r="E2322" s="215" t="s">
        <v>27</v>
      </c>
      <c r="F2322" s="224" t="s">
        <v>8011</v>
      </c>
      <c r="G2322" s="195" t="s">
        <v>8584</v>
      </c>
      <c r="H2322" s="224" t="str">
        <f>IFERROR(VLOOKUP(Table[[#This Row],[Activity Details of Assistance]],WHAT!E:F,2,FALSE),"")</f>
        <v># of tube well</v>
      </c>
      <c r="I2322" s="224"/>
      <c r="J2322">
        <v>60</v>
      </c>
      <c r="K2322" t="s">
        <v>8280</v>
      </c>
      <c r="L2322" s="219" t="s">
        <v>13</v>
      </c>
      <c r="M2322" t="s">
        <v>14</v>
      </c>
      <c r="N2322" t="s">
        <v>309</v>
      </c>
      <c r="O2322" t="s">
        <v>1606</v>
      </c>
      <c r="P2322" t="s">
        <v>4665</v>
      </c>
      <c r="Q2322" s="236">
        <v>44712</v>
      </c>
      <c r="R2322" s="236">
        <v>44958</v>
      </c>
      <c r="S2322" t="s">
        <v>8452</v>
      </c>
      <c r="T2322" s="227"/>
      <c r="U2322" s="227"/>
      <c r="V2322" s="227"/>
      <c r="W2322" s="227"/>
      <c r="X2322"/>
      <c r="Y2322" t="s">
        <v>8521</v>
      </c>
      <c r="Z2322">
        <v>1777773726</v>
      </c>
      <c r="AA2322" t="s">
        <v>8522</v>
      </c>
      <c r="AB2322" s="233" t="str">
        <f>_xlfn.IFNA(IF(Table[[#This Row],[Programme Partner]]&lt;&gt;Table[[#This Row],[Implementing Partner]],CONCATENATE(Table[[#This Row],[Programme Partner]],"-",Table[[#This Row],[Implementing Partner]]),Table[[#This Row],[Programme Partner]]),"")</f>
        <v>CARE</v>
      </c>
    </row>
    <row r="2323" spans="1:28" ht="14.4" customHeight="1">
      <c r="A2323" s="183">
        <v>2547</v>
      </c>
      <c r="B2323" s="224" t="s">
        <v>5039</v>
      </c>
      <c r="C2323" s="225" t="s">
        <v>5039</v>
      </c>
      <c r="D2323" s="226" t="s">
        <v>5275</v>
      </c>
      <c r="E2323" s="215" t="s">
        <v>27</v>
      </c>
      <c r="F2323" s="224" t="s">
        <v>8011</v>
      </c>
      <c r="G2323" t="s">
        <v>8355</v>
      </c>
      <c r="H2323" s="224" t="str">
        <f>IFERROR(VLOOKUP(Table[[#This Row],[Activity Details of Assistance]],WHAT!E:F,2,FALSE),"")</f>
        <v># of water network</v>
      </c>
      <c r="I2323" s="224"/>
      <c r="J2323">
        <v>4</v>
      </c>
      <c r="K2323" t="s">
        <v>8280</v>
      </c>
      <c r="L2323" s="219" t="s">
        <v>13</v>
      </c>
      <c r="M2323" t="s">
        <v>14</v>
      </c>
      <c r="N2323" t="s">
        <v>309</v>
      </c>
      <c r="O2323" t="s">
        <v>1606</v>
      </c>
      <c r="P2323" t="s">
        <v>4665</v>
      </c>
      <c r="Q2323" s="236">
        <v>44712</v>
      </c>
      <c r="R2323" s="236">
        <v>44958</v>
      </c>
      <c r="S2323" t="s">
        <v>8452</v>
      </c>
      <c r="T2323" s="227"/>
      <c r="U2323" s="227"/>
      <c r="V2323" s="227"/>
      <c r="W2323" s="227"/>
      <c r="X2323"/>
      <c r="Y2323" t="s">
        <v>8521</v>
      </c>
      <c r="Z2323">
        <v>1777773726</v>
      </c>
      <c r="AA2323" t="s">
        <v>8522</v>
      </c>
      <c r="AB2323" s="233" t="str">
        <f>_xlfn.IFNA(IF(Table[[#This Row],[Programme Partner]]&lt;&gt;Table[[#This Row],[Implementing Partner]],CONCATENATE(Table[[#This Row],[Programme Partner]],"-",Table[[#This Row],[Implementing Partner]]),Table[[#This Row],[Programme Partner]]),"")</f>
        <v>CARE</v>
      </c>
    </row>
    <row r="2324" spans="1:28" ht="14.4" customHeight="1">
      <c r="A2324" s="183">
        <v>2548</v>
      </c>
      <c r="B2324" s="224" t="s">
        <v>5039</v>
      </c>
      <c r="C2324" s="225" t="s">
        <v>5039</v>
      </c>
      <c r="D2324" s="226" t="s">
        <v>5275</v>
      </c>
      <c r="E2324" s="215" t="s">
        <v>27</v>
      </c>
      <c r="F2324" s="224" t="s">
        <v>8012</v>
      </c>
      <c r="G2324" s="195" t="s">
        <v>8585</v>
      </c>
      <c r="H2324" s="224" t="str">
        <f>IFERROR(VLOOKUP(Table[[#This Row],[Activity Details of Assistance]],WHAT!E:F,2,FALSE),"")</f>
        <v xml:space="preserve"># of door </v>
      </c>
      <c r="I2324" s="224"/>
      <c r="J2324">
        <v>860</v>
      </c>
      <c r="K2324" t="s">
        <v>8280</v>
      </c>
      <c r="L2324" s="219" t="s">
        <v>13</v>
      </c>
      <c r="M2324" t="s">
        <v>14</v>
      </c>
      <c r="N2324" t="s">
        <v>309</v>
      </c>
      <c r="O2324" t="s">
        <v>1606</v>
      </c>
      <c r="P2324" t="s">
        <v>4665</v>
      </c>
      <c r="Q2324" s="236">
        <v>44712</v>
      </c>
      <c r="R2324" s="236">
        <v>44958</v>
      </c>
      <c r="S2324" t="s">
        <v>8452</v>
      </c>
      <c r="T2324" s="227"/>
      <c r="U2324" s="227"/>
      <c r="V2324" s="227"/>
      <c r="W2324" s="227"/>
      <c r="X2324"/>
      <c r="Y2324" t="s">
        <v>8521</v>
      </c>
      <c r="Z2324">
        <v>1777773726</v>
      </c>
      <c r="AA2324" t="s">
        <v>8522</v>
      </c>
      <c r="AB2324" s="233" t="str">
        <f>_xlfn.IFNA(IF(Table[[#This Row],[Programme Partner]]&lt;&gt;Table[[#This Row],[Implementing Partner]],CONCATENATE(Table[[#This Row],[Programme Partner]],"-",Table[[#This Row],[Implementing Partner]]),Table[[#This Row],[Programme Partner]]),"")</f>
        <v>CARE</v>
      </c>
    </row>
    <row r="2325" spans="1:28" ht="14.4" customHeight="1">
      <c r="A2325" s="183">
        <v>2549</v>
      </c>
      <c r="B2325" s="224" t="s">
        <v>5039</v>
      </c>
      <c r="C2325" s="225" t="s">
        <v>5039</v>
      </c>
      <c r="D2325" s="226" t="s">
        <v>5275</v>
      </c>
      <c r="E2325" s="215" t="s">
        <v>27</v>
      </c>
      <c r="F2325" s="224" t="s">
        <v>8012</v>
      </c>
      <c r="G2325" t="s">
        <v>8359</v>
      </c>
      <c r="H2325" s="224" t="str">
        <f>IFERROR(VLOOKUP(Table[[#This Row],[Activity Details of Assistance]],WHAT!E:F,2,FALSE),"")</f>
        <v># of FSM Site</v>
      </c>
      <c r="I2325" s="224"/>
      <c r="J2325">
        <v>7</v>
      </c>
      <c r="K2325" t="s">
        <v>8280</v>
      </c>
      <c r="L2325" s="219" t="s">
        <v>13</v>
      </c>
      <c r="M2325" t="s">
        <v>14</v>
      </c>
      <c r="N2325" t="s">
        <v>309</v>
      </c>
      <c r="O2325" t="s">
        <v>1606</v>
      </c>
      <c r="P2325" t="s">
        <v>4665</v>
      </c>
      <c r="Q2325" s="236">
        <v>44712</v>
      </c>
      <c r="R2325" s="236">
        <v>44958</v>
      </c>
      <c r="S2325" t="s">
        <v>8452</v>
      </c>
      <c r="T2325" s="227"/>
      <c r="U2325" s="227"/>
      <c r="V2325" s="227"/>
      <c r="W2325" s="227"/>
      <c r="X2325"/>
      <c r="Y2325" t="s">
        <v>8521</v>
      </c>
      <c r="Z2325">
        <v>1777773726</v>
      </c>
      <c r="AA2325" t="s">
        <v>8522</v>
      </c>
      <c r="AB2325" s="233" t="str">
        <f>_xlfn.IFNA(IF(Table[[#This Row],[Programme Partner]]&lt;&gt;Table[[#This Row],[Implementing Partner]],CONCATENATE(Table[[#This Row],[Programme Partner]],"-",Table[[#This Row],[Implementing Partner]]),Table[[#This Row],[Programme Partner]]),"")</f>
        <v>CARE</v>
      </c>
    </row>
    <row r="2326" spans="1:28" ht="14.4" customHeight="1">
      <c r="A2326" s="183">
        <v>2550</v>
      </c>
      <c r="B2326" s="224" t="s">
        <v>5039</v>
      </c>
      <c r="C2326" s="225" t="s">
        <v>5039</v>
      </c>
      <c r="D2326" s="226" t="s">
        <v>5275</v>
      </c>
      <c r="E2326" s="215" t="s">
        <v>27</v>
      </c>
      <c r="F2326" s="224" t="s">
        <v>8012</v>
      </c>
      <c r="G2326" s="195" t="s">
        <v>8586</v>
      </c>
      <c r="H2326" s="224" t="str">
        <f>IFERROR(VLOOKUP(Table[[#This Row],[Activity Details of Assistance]],WHAT!E:F,2,FALSE),"")</f>
        <v># of door</v>
      </c>
      <c r="I2326" s="224"/>
      <c r="J2326">
        <v>1021</v>
      </c>
      <c r="K2326" t="s">
        <v>8280</v>
      </c>
      <c r="L2326" s="219" t="s">
        <v>13</v>
      </c>
      <c r="M2326" t="s">
        <v>14</v>
      </c>
      <c r="N2326" t="s">
        <v>309</v>
      </c>
      <c r="O2326" t="s">
        <v>1606</v>
      </c>
      <c r="P2326" t="s">
        <v>4665</v>
      </c>
      <c r="Q2326" s="236">
        <v>44712</v>
      </c>
      <c r="R2326" s="236">
        <v>44958</v>
      </c>
      <c r="S2326" t="s">
        <v>8452</v>
      </c>
      <c r="T2326" s="227"/>
      <c r="U2326" s="227"/>
      <c r="V2326" s="227"/>
      <c r="W2326" s="227"/>
      <c r="X2326"/>
      <c r="Y2326" t="s">
        <v>8521</v>
      </c>
      <c r="Z2326">
        <v>1777773726</v>
      </c>
      <c r="AA2326" t="s">
        <v>8522</v>
      </c>
      <c r="AB2326" s="233" t="str">
        <f>_xlfn.IFNA(IF(Table[[#This Row],[Programme Partner]]&lt;&gt;Table[[#This Row],[Implementing Partner]],CONCATENATE(Table[[#This Row],[Programme Partner]],"-",Table[[#This Row],[Implementing Partner]]),Table[[#This Row],[Programme Partner]]),"")</f>
        <v>CARE</v>
      </c>
    </row>
    <row r="2327" spans="1:28" ht="14.4" customHeight="1">
      <c r="A2327" s="183">
        <v>2551</v>
      </c>
      <c r="B2327" s="224" t="s">
        <v>5039</v>
      </c>
      <c r="C2327" s="225" t="s">
        <v>5039</v>
      </c>
      <c r="D2327" s="226" t="s">
        <v>5275</v>
      </c>
      <c r="E2327" s="215" t="s">
        <v>27</v>
      </c>
      <c r="F2327" s="224" t="s">
        <v>8013</v>
      </c>
      <c r="G2327" s="195" t="s">
        <v>8314</v>
      </c>
      <c r="H2327" s="224" t="str">
        <f>IFERROR(VLOOKUP(Table[[#This Row],[Activity Details of Assistance]],WHAT!E:F,2,FALSE),"")</f>
        <v># of HP sessions at HH level</v>
      </c>
      <c r="I2327" s="224"/>
      <c r="J2327">
        <v>28</v>
      </c>
      <c r="K2327" t="s">
        <v>8280</v>
      </c>
      <c r="L2327" s="219" t="s">
        <v>13</v>
      </c>
      <c r="M2327" t="s">
        <v>14</v>
      </c>
      <c r="N2327" t="s">
        <v>309</v>
      </c>
      <c r="O2327" t="s">
        <v>1606</v>
      </c>
      <c r="P2327" t="s">
        <v>4665</v>
      </c>
      <c r="Q2327" s="236">
        <v>44712</v>
      </c>
      <c r="R2327" s="236">
        <v>44958</v>
      </c>
      <c r="S2327" t="s">
        <v>8452</v>
      </c>
      <c r="T2327" s="227"/>
      <c r="U2327" s="227"/>
      <c r="V2327" s="227"/>
      <c r="W2327" s="227"/>
      <c r="X2327"/>
      <c r="Y2327" t="s">
        <v>8521</v>
      </c>
      <c r="Z2327">
        <v>1777773726</v>
      </c>
      <c r="AA2327" t="s">
        <v>8522</v>
      </c>
      <c r="AB2327" s="233" t="str">
        <f>_xlfn.IFNA(IF(Table[[#This Row],[Programme Partner]]&lt;&gt;Table[[#This Row],[Implementing Partner]],CONCATENATE(Table[[#This Row],[Programme Partner]],"-",Table[[#This Row],[Implementing Partner]]),Table[[#This Row],[Programme Partner]]),"")</f>
        <v>CARE</v>
      </c>
    </row>
    <row r="2328" spans="1:28" ht="14.4" customHeight="1">
      <c r="A2328" s="183">
        <v>2552</v>
      </c>
      <c r="B2328" s="224" t="s">
        <v>5039</v>
      </c>
      <c r="C2328" s="225" t="s">
        <v>5039</v>
      </c>
      <c r="D2328" s="226" t="s">
        <v>5275</v>
      </c>
      <c r="E2328" s="215" t="s">
        <v>27</v>
      </c>
      <c r="F2328" s="224" t="s">
        <v>8011</v>
      </c>
      <c r="G2328" s="195" t="s">
        <v>8584</v>
      </c>
      <c r="H2328" s="224" t="str">
        <f>IFERROR(VLOOKUP(Table[[#This Row],[Activity Details of Assistance]],WHAT!E:F,2,FALSE),"")</f>
        <v># of tube well</v>
      </c>
      <c r="I2328" s="224"/>
      <c r="J2328">
        <v>200</v>
      </c>
      <c r="K2328" t="s">
        <v>8280</v>
      </c>
      <c r="L2328" s="219" t="s">
        <v>13</v>
      </c>
      <c r="M2328" t="s">
        <v>14</v>
      </c>
      <c r="N2328" t="s">
        <v>309</v>
      </c>
      <c r="O2328" t="s">
        <v>1606</v>
      </c>
      <c r="P2328" t="s">
        <v>4662</v>
      </c>
      <c r="Q2328" s="236">
        <v>44712</v>
      </c>
      <c r="R2328" s="236">
        <v>44958</v>
      </c>
      <c r="S2328" t="s">
        <v>8452</v>
      </c>
      <c r="T2328" s="227"/>
      <c r="U2328" s="227"/>
      <c r="V2328" s="227"/>
      <c r="W2328" s="227"/>
      <c r="X2328"/>
      <c r="Y2328" t="s">
        <v>8521</v>
      </c>
      <c r="Z2328">
        <v>1777773726</v>
      </c>
      <c r="AA2328" t="s">
        <v>8522</v>
      </c>
      <c r="AB2328" s="233" t="str">
        <f>_xlfn.IFNA(IF(Table[[#This Row],[Programme Partner]]&lt;&gt;Table[[#This Row],[Implementing Partner]],CONCATENATE(Table[[#This Row],[Programme Partner]],"-",Table[[#This Row],[Implementing Partner]]),Table[[#This Row],[Programme Partner]]),"")</f>
        <v>CARE</v>
      </c>
    </row>
    <row r="2329" spans="1:28" ht="14.4" customHeight="1">
      <c r="A2329" s="183">
        <v>2553</v>
      </c>
      <c r="B2329" s="224" t="s">
        <v>5039</v>
      </c>
      <c r="C2329" s="225" t="s">
        <v>5039</v>
      </c>
      <c r="D2329" s="226" t="s">
        <v>5275</v>
      </c>
      <c r="E2329" s="215" t="s">
        <v>27</v>
      </c>
      <c r="F2329" s="224" t="s">
        <v>8011</v>
      </c>
      <c r="G2329" t="s">
        <v>8355</v>
      </c>
      <c r="H2329" s="224" t="str">
        <f>IFERROR(VLOOKUP(Table[[#This Row],[Activity Details of Assistance]],WHAT!E:F,2,FALSE),"")</f>
        <v># of water network</v>
      </c>
      <c r="I2329" s="224"/>
      <c r="J2329">
        <v>14</v>
      </c>
      <c r="K2329" t="s">
        <v>8280</v>
      </c>
      <c r="L2329" s="219" t="s">
        <v>13</v>
      </c>
      <c r="M2329" t="s">
        <v>14</v>
      </c>
      <c r="N2329" t="s">
        <v>309</v>
      </c>
      <c r="O2329" t="s">
        <v>1606</v>
      </c>
      <c r="P2329" t="s">
        <v>4662</v>
      </c>
      <c r="Q2329" s="236">
        <v>44712</v>
      </c>
      <c r="R2329" s="236">
        <v>44958</v>
      </c>
      <c r="S2329" t="s">
        <v>8452</v>
      </c>
      <c r="T2329" s="227"/>
      <c r="U2329" s="227"/>
      <c r="V2329" s="227"/>
      <c r="W2329" s="227"/>
      <c r="X2329"/>
      <c r="Y2329" t="s">
        <v>8521</v>
      </c>
      <c r="Z2329">
        <v>1777773726</v>
      </c>
      <c r="AA2329" t="s">
        <v>8522</v>
      </c>
      <c r="AB2329" s="233" t="str">
        <f>_xlfn.IFNA(IF(Table[[#This Row],[Programme Partner]]&lt;&gt;Table[[#This Row],[Implementing Partner]],CONCATENATE(Table[[#This Row],[Programme Partner]],"-",Table[[#This Row],[Implementing Partner]]),Table[[#This Row],[Programme Partner]]),"")</f>
        <v>CARE</v>
      </c>
    </row>
    <row r="2330" spans="1:28" ht="14.4" customHeight="1">
      <c r="A2330" s="183">
        <v>2554</v>
      </c>
      <c r="B2330" s="224" t="s">
        <v>5039</v>
      </c>
      <c r="C2330" s="225" t="s">
        <v>5039</v>
      </c>
      <c r="D2330" s="226" t="s">
        <v>5275</v>
      </c>
      <c r="E2330" s="215" t="s">
        <v>27</v>
      </c>
      <c r="F2330" s="224" t="s">
        <v>8012</v>
      </c>
      <c r="G2330" s="195" t="s">
        <v>8585</v>
      </c>
      <c r="H2330" s="224" t="str">
        <f>IFERROR(VLOOKUP(Table[[#This Row],[Activity Details of Assistance]],WHAT!E:F,2,FALSE),"")</f>
        <v xml:space="preserve"># of door </v>
      </c>
      <c r="I2330" s="224"/>
      <c r="J2330">
        <v>1611</v>
      </c>
      <c r="K2330" t="s">
        <v>8280</v>
      </c>
      <c r="L2330" s="219" t="s">
        <v>13</v>
      </c>
      <c r="M2330" t="s">
        <v>14</v>
      </c>
      <c r="N2330" t="s">
        <v>309</v>
      </c>
      <c r="O2330" t="s">
        <v>1606</v>
      </c>
      <c r="P2330" t="s">
        <v>4662</v>
      </c>
      <c r="Q2330" s="236">
        <v>44712</v>
      </c>
      <c r="R2330" s="236">
        <v>44958</v>
      </c>
      <c r="S2330" t="s">
        <v>8452</v>
      </c>
      <c r="T2330" s="227"/>
      <c r="U2330" s="227"/>
      <c r="V2330" s="227"/>
      <c r="W2330" s="227"/>
      <c r="X2330"/>
      <c r="Y2330" t="s">
        <v>8521</v>
      </c>
      <c r="Z2330">
        <v>1777773726</v>
      </c>
      <c r="AA2330" t="s">
        <v>8522</v>
      </c>
      <c r="AB2330" s="233" t="str">
        <f>_xlfn.IFNA(IF(Table[[#This Row],[Programme Partner]]&lt;&gt;Table[[#This Row],[Implementing Partner]],CONCATENATE(Table[[#This Row],[Programme Partner]],"-",Table[[#This Row],[Implementing Partner]]),Table[[#This Row],[Programme Partner]]),"")</f>
        <v>CARE</v>
      </c>
    </row>
    <row r="2331" spans="1:28" ht="14.4" customHeight="1">
      <c r="A2331" s="183">
        <v>2555</v>
      </c>
      <c r="B2331" s="224" t="s">
        <v>5039</v>
      </c>
      <c r="C2331" s="225" t="s">
        <v>5039</v>
      </c>
      <c r="D2331" s="226" t="s">
        <v>5275</v>
      </c>
      <c r="E2331" s="215" t="s">
        <v>27</v>
      </c>
      <c r="F2331" s="224" t="s">
        <v>8012</v>
      </c>
      <c r="G2331" t="s">
        <v>8359</v>
      </c>
      <c r="H2331" s="224" t="str">
        <f>IFERROR(VLOOKUP(Table[[#This Row],[Activity Details of Assistance]],WHAT!E:F,2,FALSE),"")</f>
        <v># of FSM Site</v>
      </c>
      <c r="I2331" s="224"/>
      <c r="J2331">
        <v>18</v>
      </c>
      <c r="K2331" t="s">
        <v>8280</v>
      </c>
      <c r="L2331" s="219" t="s">
        <v>13</v>
      </c>
      <c r="M2331" t="s">
        <v>14</v>
      </c>
      <c r="N2331" t="s">
        <v>309</v>
      </c>
      <c r="O2331" t="s">
        <v>1606</v>
      </c>
      <c r="P2331" t="s">
        <v>4662</v>
      </c>
      <c r="Q2331" s="236">
        <v>44712</v>
      </c>
      <c r="R2331" s="236">
        <v>44958</v>
      </c>
      <c r="S2331" t="s">
        <v>8452</v>
      </c>
      <c r="T2331" s="227"/>
      <c r="U2331" s="227"/>
      <c r="V2331" s="227"/>
      <c r="W2331" s="227"/>
      <c r="X2331"/>
      <c r="Y2331" t="s">
        <v>8521</v>
      </c>
      <c r="Z2331">
        <v>1777773726</v>
      </c>
      <c r="AA2331" t="s">
        <v>8522</v>
      </c>
      <c r="AB2331" s="233" t="str">
        <f>_xlfn.IFNA(IF(Table[[#This Row],[Programme Partner]]&lt;&gt;Table[[#This Row],[Implementing Partner]],CONCATENATE(Table[[#This Row],[Programme Partner]],"-",Table[[#This Row],[Implementing Partner]]),Table[[#This Row],[Programme Partner]]),"")</f>
        <v>CARE</v>
      </c>
    </row>
    <row r="2332" spans="1:28" ht="14.4" customHeight="1">
      <c r="A2332" s="183">
        <v>2556</v>
      </c>
      <c r="B2332" s="224" t="s">
        <v>5039</v>
      </c>
      <c r="C2332" s="225" t="s">
        <v>5039</v>
      </c>
      <c r="D2332" s="226" t="s">
        <v>5275</v>
      </c>
      <c r="E2332" s="215" t="s">
        <v>27</v>
      </c>
      <c r="F2332" s="224" t="s">
        <v>8012</v>
      </c>
      <c r="G2332" s="195" t="s">
        <v>8586</v>
      </c>
      <c r="H2332" s="224" t="str">
        <f>IFERROR(VLOOKUP(Table[[#This Row],[Activity Details of Assistance]],WHAT!E:F,2,FALSE),"")</f>
        <v># of door</v>
      </c>
      <c r="I2332" s="224"/>
      <c r="J2332">
        <v>2620</v>
      </c>
      <c r="K2332" t="s">
        <v>8280</v>
      </c>
      <c r="L2332" s="219" t="s">
        <v>13</v>
      </c>
      <c r="M2332" t="s">
        <v>14</v>
      </c>
      <c r="N2332" t="s">
        <v>309</v>
      </c>
      <c r="O2332" t="s">
        <v>1606</v>
      </c>
      <c r="P2332" t="s">
        <v>4662</v>
      </c>
      <c r="Q2332" s="236">
        <v>44712</v>
      </c>
      <c r="R2332" s="236">
        <v>44958</v>
      </c>
      <c r="S2332" t="s">
        <v>8452</v>
      </c>
      <c r="T2332" s="227"/>
      <c r="U2332" s="227"/>
      <c r="V2332" s="227"/>
      <c r="W2332" s="227"/>
      <c r="X2332"/>
      <c r="Y2332" t="s">
        <v>8521</v>
      </c>
      <c r="Z2332">
        <v>1777773726</v>
      </c>
      <c r="AA2332" t="s">
        <v>8522</v>
      </c>
      <c r="AB2332" s="233" t="str">
        <f>_xlfn.IFNA(IF(Table[[#This Row],[Programme Partner]]&lt;&gt;Table[[#This Row],[Implementing Partner]],CONCATENATE(Table[[#This Row],[Programme Partner]],"-",Table[[#This Row],[Implementing Partner]]),Table[[#This Row],[Programme Partner]]),"")</f>
        <v>CARE</v>
      </c>
    </row>
    <row r="2333" spans="1:28" ht="14.4" customHeight="1">
      <c r="A2333" s="183">
        <v>2557</v>
      </c>
      <c r="B2333" s="224" t="s">
        <v>5039</v>
      </c>
      <c r="C2333" s="225" t="s">
        <v>5039</v>
      </c>
      <c r="D2333" s="226" t="s">
        <v>5275</v>
      </c>
      <c r="E2333" s="215" t="s">
        <v>27</v>
      </c>
      <c r="F2333" s="224" t="s">
        <v>8013</v>
      </c>
      <c r="G2333" t="s">
        <v>8314</v>
      </c>
      <c r="H2333" s="224" t="str">
        <f>IFERROR(VLOOKUP(Table[[#This Row],[Activity Details of Assistance]],WHAT!E:F,2,FALSE),"")</f>
        <v># of HP sessions at HH level</v>
      </c>
      <c r="I2333" s="224"/>
      <c r="J2333">
        <v>102</v>
      </c>
      <c r="K2333" t="s">
        <v>8280</v>
      </c>
      <c r="L2333" s="219" t="s">
        <v>13</v>
      </c>
      <c r="M2333" t="s">
        <v>14</v>
      </c>
      <c r="N2333" t="s">
        <v>309</v>
      </c>
      <c r="O2333" t="s">
        <v>1606</v>
      </c>
      <c r="P2333" t="s">
        <v>4662</v>
      </c>
      <c r="Q2333" s="236">
        <v>44712</v>
      </c>
      <c r="R2333" s="236">
        <v>44958</v>
      </c>
      <c r="S2333" t="s">
        <v>8452</v>
      </c>
      <c r="T2333" s="227"/>
      <c r="U2333" s="227"/>
      <c r="V2333" s="227"/>
      <c r="W2333" s="227"/>
      <c r="X2333"/>
      <c r="Y2333" t="s">
        <v>8521</v>
      </c>
      <c r="Z2333">
        <v>1777773726</v>
      </c>
      <c r="AA2333" t="s">
        <v>8522</v>
      </c>
      <c r="AB2333" s="233" t="str">
        <f>_xlfn.IFNA(IF(Table[[#This Row],[Programme Partner]]&lt;&gt;Table[[#This Row],[Implementing Partner]],CONCATENATE(Table[[#This Row],[Programme Partner]],"-",Table[[#This Row],[Implementing Partner]]),Table[[#This Row],[Programme Partner]]),"")</f>
        <v>CARE</v>
      </c>
    </row>
    <row r="2334" spans="1:28" ht="14.4" customHeight="1">
      <c r="A2334" s="183">
        <v>2558</v>
      </c>
      <c r="B2334" s="224" t="s">
        <v>5292</v>
      </c>
      <c r="C2334" s="225" t="s">
        <v>5009</v>
      </c>
      <c r="D2334" s="226" t="s">
        <v>8352</v>
      </c>
      <c r="E2334" s="215" t="s">
        <v>27</v>
      </c>
      <c r="F2334" s="224" t="s">
        <v>8011</v>
      </c>
      <c r="G2334" t="s">
        <v>8355</v>
      </c>
      <c r="H2334" s="224" t="str">
        <f>IFERROR(VLOOKUP(Table[[#This Row],[Activity Details of Assistance]],WHAT!E:F,2,FALSE),"")</f>
        <v># of water network</v>
      </c>
      <c r="I2334" s="224"/>
      <c r="J2334">
        <v>8</v>
      </c>
      <c r="K2334" t="s">
        <v>8280</v>
      </c>
      <c r="L2334" s="219" t="s">
        <v>13</v>
      </c>
      <c r="M2334" t="s">
        <v>14</v>
      </c>
      <c r="N2334" t="s">
        <v>307</v>
      </c>
      <c r="O2334" t="s">
        <v>1599</v>
      </c>
      <c r="P2334" t="s">
        <v>4726</v>
      </c>
      <c r="Q2334" s="236">
        <v>44712</v>
      </c>
      <c r="R2334" s="236">
        <v>44713</v>
      </c>
      <c r="S2334" t="s">
        <v>8452</v>
      </c>
      <c r="T2334" s="227"/>
      <c r="U2334" s="227"/>
      <c r="V2334" s="227"/>
      <c r="W2334" s="227"/>
      <c r="X2334"/>
      <c r="Y2334" t="s">
        <v>8283</v>
      </c>
      <c r="Z2334">
        <v>1714567162</v>
      </c>
      <c r="AA2334" t="s">
        <v>8284</v>
      </c>
      <c r="AB2334" s="233" t="str">
        <f>_xlfn.IFNA(IF(Table[[#This Row],[Programme Partner]]&lt;&gt;Table[[#This Row],[Implementing Partner]],CONCATENATE(Table[[#This Row],[Programme Partner]],"-",Table[[#This Row],[Implementing Partner]]),Table[[#This Row],[Programme Partner]]),"")</f>
        <v>WHH-ANANDO</v>
      </c>
    </row>
    <row r="2335" spans="1:28" ht="14.4" customHeight="1">
      <c r="A2335" s="183">
        <v>2559</v>
      </c>
      <c r="B2335" s="224" t="s">
        <v>5292</v>
      </c>
      <c r="C2335" s="225" t="s">
        <v>5009</v>
      </c>
      <c r="D2335" s="226" t="s">
        <v>8352</v>
      </c>
      <c r="E2335" s="215" t="s">
        <v>27</v>
      </c>
      <c r="F2335" s="224" t="s">
        <v>8011</v>
      </c>
      <c r="G2335" t="s">
        <v>8019</v>
      </c>
      <c r="H2335" s="224" t="str">
        <f>IFERROR(VLOOKUP(Table[[#This Row],[Activity Details of Assistance]],WHAT!E:F,2,FALSE),"")</f>
        <v>N/A</v>
      </c>
      <c r="I2335" s="224"/>
      <c r="J2335">
        <v>17</v>
      </c>
      <c r="K2335" t="s">
        <v>8280</v>
      </c>
      <c r="L2335" s="219" t="s">
        <v>13</v>
      </c>
      <c r="M2335" t="s">
        <v>14</v>
      </c>
      <c r="N2335" t="s">
        <v>307</v>
      </c>
      <c r="O2335" t="s">
        <v>1599</v>
      </c>
      <c r="P2335" t="s">
        <v>4726</v>
      </c>
      <c r="Q2335" s="236">
        <v>44712</v>
      </c>
      <c r="R2335" s="236">
        <v>44713</v>
      </c>
      <c r="S2335" t="s">
        <v>8452</v>
      </c>
      <c r="T2335" s="227"/>
      <c r="U2335" s="227"/>
      <c r="V2335" s="227"/>
      <c r="W2335" s="227"/>
      <c r="X2335"/>
      <c r="Y2335" t="s">
        <v>8283</v>
      </c>
      <c r="Z2335">
        <v>1714567162</v>
      </c>
      <c r="AA2335" t="s">
        <v>8284</v>
      </c>
      <c r="AB2335" s="233" t="str">
        <f>_xlfn.IFNA(IF(Table[[#This Row],[Programme Partner]]&lt;&gt;Table[[#This Row],[Implementing Partner]],CONCATENATE(Table[[#This Row],[Programme Partner]],"-",Table[[#This Row],[Implementing Partner]]),Table[[#This Row],[Programme Partner]]),"")</f>
        <v>WHH-ANANDO</v>
      </c>
    </row>
    <row r="2336" spans="1:28" ht="14.4" customHeight="1">
      <c r="A2336" s="183">
        <v>2560</v>
      </c>
      <c r="B2336" s="224" t="s">
        <v>5292</v>
      </c>
      <c r="C2336" s="225" t="s">
        <v>5009</v>
      </c>
      <c r="D2336" s="226" t="s">
        <v>8352</v>
      </c>
      <c r="E2336" s="215" t="s">
        <v>27</v>
      </c>
      <c r="F2336" s="224" t="s">
        <v>8012</v>
      </c>
      <c r="G2336" s="195" t="s">
        <v>8585</v>
      </c>
      <c r="H2336" s="224" t="str">
        <f>IFERROR(VLOOKUP(Table[[#This Row],[Activity Details of Assistance]],WHAT!E:F,2,FALSE),"")</f>
        <v xml:space="preserve"># of door </v>
      </c>
      <c r="I2336" s="224"/>
      <c r="J2336">
        <v>2</v>
      </c>
      <c r="K2336" t="s">
        <v>8280</v>
      </c>
      <c r="L2336" s="219" t="s">
        <v>13</v>
      </c>
      <c r="M2336" t="s">
        <v>14</v>
      </c>
      <c r="N2336" t="s">
        <v>307</v>
      </c>
      <c r="O2336" t="s">
        <v>1599</v>
      </c>
      <c r="P2336" t="s">
        <v>4726</v>
      </c>
      <c r="Q2336" s="236">
        <v>44712</v>
      </c>
      <c r="R2336" s="236">
        <v>44713</v>
      </c>
      <c r="S2336" t="s">
        <v>8452</v>
      </c>
      <c r="T2336" s="227"/>
      <c r="U2336" s="227"/>
      <c r="V2336" s="227"/>
      <c r="W2336" s="227"/>
      <c r="X2336"/>
      <c r="Y2336" t="s">
        <v>8283</v>
      </c>
      <c r="Z2336">
        <v>1714567162</v>
      </c>
      <c r="AA2336" t="s">
        <v>8284</v>
      </c>
      <c r="AB2336" s="233" t="str">
        <f>_xlfn.IFNA(IF(Table[[#This Row],[Programme Partner]]&lt;&gt;Table[[#This Row],[Implementing Partner]],CONCATENATE(Table[[#This Row],[Programme Partner]],"-",Table[[#This Row],[Implementing Partner]]),Table[[#This Row],[Programme Partner]]),"")</f>
        <v>WHH-ANANDO</v>
      </c>
    </row>
    <row r="2337" spans="1:28" ht="14.4" customHeight="1">
      <c r="A2337" s="183">
        <v>2561</v>
      </c>
      <c r="B2337" s="224" t="s">
        <v>5292</v>
      </c>
      <c r="C2337" s="225" t="s">
        <v>5009</v>
      </c>
      <c r="D2337" s="226" t="s">
        <v>8352</v>
      </c>
      <c r="E2337" s="215" t="s">
        <v>27</v>
      </c>
      <c r="F2337" s="224" t="s">
        <v>8012</v>
      </c>
      <c r="G2337" s="195" t="s">
        <v>8586</v>
      </c>
      <c r="H2337" s="224" t="str">
        <f>IFERROR(VLOOKUP(Table[[#This Row],[Activity Details of Assistance]],WHAT!E:F,2,FALSE),"")</f>
        <v># of door</v>
      </c>
      <c r="I2337" s="224"/>
      <c r="J2337">
        <v>75</v>
      </c>
      <c r="K2337" t="s">
        <v>8280</v>
      </c>
      <c r="L2337" s="219" t="s">
        <v>13</v>
      </c>
      <c r="M2337" t="s">
        <v>14</v>
      </c>
      <c r="N2337" t="s">
        <v>307</v>
      </c>
      <c r="O2337" t="s">
        <v>1599</v>
      </c>
      <c r="P2337" t="s">
        <v>4726</v>
      </c>
      <c r="Q2337" s="236">
        <v>44712</v>
      </c>
      <c r="R2337" s="236">
        <v>44713</v>
      </c>
      <c r="S2337" t="s">
        <v>8452</v>
      </c>
      <c r="T2337" s="227"/>
      <c r="U2337" s="227"/>
      <c r="V2337" s="227"/>
      <c r="W2337" s="227"/>
      <c r="X2337"/>
      <c r="Y2337" t="s">
        <v>8283</v>
      </c>
      <c r="Z2337">
        <v>1714567162</v>
      </c>
      <c r="AA2337" t="s">
        <v>8284</v>
      </c>
      <c r="AB2337" s="233" t="str">
        <f>_xlfn.IFNA(IF(Table[[#This Row],[Programme Partner]]&lt;&gt;Table[[#This Row],[Implementing Partner]],CONCATENATE(Table[[#This Row],[Programme Partner]],"-",Table[[#This Row],[Implementing Partner]]),Table[[#This Row],[Programme Partner]]),"")</f>
        <v>WHH-ANANDO</v>
      </c>
    </row>
    <row r="2338" spans="1:28" ht="14.4" customHeight="1">
      <c r="A2338" s="183">
        <v>2562</v>
      </c>
      <c r="B2338" s="224" t="s">
        <v>5292</v>
      </c>
      <c r="C2338" s="225" t="s">
        <v>5009</v>
      </c>
      <c r="D2338" s="226" t="s">
        <v>8352</v>
      </c>
      <c r="E2338" s="215" t="s">
        <v>27</v>
      </c>
      <c r="F2338" s="224" t="s">
        <v>8012</v>
      </c>
      <c r="G2338" s="195" t="s">
        <v>8357</v>
      </c>
      <c r="H2338" s="224" t="str">
        <f>IFERROR(VLOOKUP(Table[[#This Row],[Activity Details of Assistance]],WHAT!E:F,2,FALSE),"")</f>
        <v># of door</v>
      </c>
      <c r="I2338" s="224"/>
      <c r="J2338">
        <v>220</v>
      </c>
      <c r="K2338" t="s">
        <v>8280</v>
      </c>
      <c r="L2338" s="219" t="s">
        <v>13</v>
      </c>
      <c r="M2338" t="s">
        <v>14</v>
      </c>
      <c r="N2338" t="s">
        <v>307</v>
      </c>
      <c r="O2338" t="s">
        <v>1599</v>
      </c>
      <c r="P2338" t="s">
        <v>4726</v>
      </c>
      <c r="Q2338" s="236">
        <v>44712</v>
      </c>
      <c r="R2338" s="236">
        <v>44713</v>
      </c>
      <c r="S2338" t="s">
        <v>8452</v>
      </c>
      <c r="T2338" s="227"/>
      <c r="U2338" s="227"/>
      <c r="V2338" s="227"/>
      <c r="W2338" s="227"/>
      <c r="X2338"/>
      <c r="Y2338" t="s">
        <v>8283</v>
      </c>
      <c r="Z2338">
        <v>1714567162</v>
      </c>
      <c r="AA2338" t="s">
        <v>8284</v>
      </c>
      <c r="AB2338" s="233" t="str">
        <f>_xlfn.IFNA(IF(Table[[#This Row],[Programme Partner]]&lt;&gt;Table[[#This Row],[Implementing Partner]],CONCATENATE(Table[[#This Row],[Programme Partner]],"-",Table[[#This Row],[Implementing Partner]]),Table[[#This Row],[Programme Partner]]),"")</f>
        <v>WHH-ANANDO</v>
      </c>
    </row>
    <row r="2339" spans="1:28" ht="14.4" customHeight="1">
      <c r="A2339" s="183">
        <v>2563</v>
      </c>
      <c r="B2339" s="224" t="s">
        <v>5292</v>
      </c>
      <c r="C2339" s="225" t="s">
        <v>5009</v>
      </c>
      <c r="D2339" s="226" t="s">
        <v>8352</v>
      </c>
      <c r="E2339" s="215" t="s">
        <v>27</v>
      </c>
      <c r="F2339" s="224" t="s">
        <v>8012</v>
      </c>
      <c r="G2339" t="s">
        <v>8019</v>
      </c>
      <c r="H2339" s="224" t="str">
        <f>IFERROR(VLOOKUP(Table[[#This Row],[Activity Details of Assistance]],WHAT!E:F,2,FALSE),"")</f>
        <v>N/A</v>
      </c>
      <c r="I2339" s="224"/>
      <c r="J2339">
        <v>700</v>
      </c>
      <c r="K2339" t="s">
        <v>8280</v>
      </c>
      <c r="L2339" s="219" t="s">
        <v>13</v>
      </c>
      <c r="M2339" t="s">
        <v>14</v>
      </c>
      <c r="N2339" t="s">
        <v>307</v>
      </c>
      <c r="O2339" t="s">
        <v>1599</v>
      </c>
      <c r="P2339" t="s">
        <v>4726</v>
      </c>
      <c r="Q2339" s="236">
        <v>44712</v>
      </c>
      <c r="R2339" s="236">
        <v>44713</v>
      </c>
      <c r="S2339" t="s">
        <v>8452</v>
      </c>
      <c r="T2339" s="227"/>
      <c r="U2339" s="227"/>
      <c r="V2339" s="227"/>
      <c r="W2339" s="227"/>
      <c r="X2339"/>
      <c r="Y2339" t="s">
        <v>8283</v>
      </c>
      <c r="Z2339">
        <v>1714567162</v>
      </c>
      <c r="AA2339" t="s">
        <v>8284</v>
      </c>
      <c r="AB2339" s="233" t="str">
        <f>_xlfn.IFNA(IF(Table[[#This Row],[Programme Partner]]&lt;&gt;Table[[#This Row],[Implementing Partner]],CONCATENATE(Table[[#This Row],[Programme Partner]],"-",Table[[#This Row],[Implementing Partner]]),Table[[#This Row],[Programme Partner]]),"")</f>
        <v>WHH-ANANDO</v>
      </c>
    </row>
    <row r="2340" spans="1:28" ht="14.4" customHeight="1">
      <c r="A2340" s="183">
        <v>2564</v>
      </c>
      <c r="B2340" s="224" t="s">
        <v>5292</v>
      </c>
      <c r="C2340" s="225" t="s">
        <v>5009</v>
      </c>
      <c r="D2340" s="226" t="s">
        <v>8352</v>
      </c>
      <c r="E2340" s="215" t="s">
        <v>27</v>
      </c>
      <c r="F2340" s="224" t="s">
        <v>8013</v>
      </c>
      <c r="G2340" t="s">
        <v>8313</v>
      </c>
      <c r="H2340" s="224" t="str">
        <f>IFERROR(VLOOKUP(Table[[#This Row],[Activity Details of Assistance]],WHAT!E:F,2,FALSE),"")</f>
        <v># of HP sessions at community level</v>
      </c>
      <c r="I2340" s="224"/>
      <c r="J2340">
        <v>642</v>
      </c>
      <c r="K2340" t="s">
        <v>8280</v>
      </c>
      <c r="L2340" s="219" t="s">
        <v>13</v>
      </c>
      <c r="M2340" t="s">
        <v>14</v>
      </c>
      <c r="N2340" t="s">
        <v>307</v>
      </c>
      <c r="O2340" t="s">
        <v>1599</v>
      </c>
      <c r="P2340" t="s">
        <v>4726</v>
      </c>
      <c r="Q2340" s="236">
        <v>44712</v>
      </c>
      <c r="R2340" s="236">
        <v>44713</v>
      </c>
      <c r="S2340" t="s">
        <v>8452</v>
      </c>
      <c r="T2340" s="227"/>
      <c r="U2340" s="227"/>
      <c r="V2340" s="227"/>
      <c r="W2340" s="227"/>
      <c r="X2340"/>
      <c r="Y2340" t="s">
        <v>8283</v>
      </c>
      <c r="Z2340">
        <v>1714567162</v>
      </c>
      <c r="AA2340" t="s">
        <v>8284</v>
      </c>
      <c r="AB2340" s="233" t="str">
        <f>_xlfn.IFNA(IF(Table[[#This Row],[Programme Partner]]&lt;&gt;Table[[#This Row],[Implementing Partner]],CONCATENATE(Table[[#This Row],[Programme Partner]],"-",Table[[#This Row],[Implementing Partner]]),Table[[#This Row],[Programme Partner]]),"")</f>
        <v>WHH-ANANDO</v>
      </c>
    </row>
    <row r="2341" spans="1:28" ht="14.4" customHeight="1">
      <c r="A2341" s="183">
        <v>2565</v>
      </c>
      <c r="B2341" s="224" t="s">
        <v>5292</v>
      </c>
      <c r="C2341" s="225" t="s">
        <v>5009</v>
      </c>
      <c r="D2341" s="226" t="s">
        <v>8352</v>
      </c>
      <c r="E2341" s="215" t="s">
        <v>27</v>
      </c>
      <c r="F2341" s="224" t="s">
        <v>8013</v>
      </c>
      <c r="G2341" s="195" t="s">
        <v>8314</v>
      </c>
      <c r="H2341" s="224" t="str">
        <f>IFERROR(VLOOKUP(Table[[#This Row],[Activity Details of Assistance]],WHAT!E:F,2,FALSE),"")</f>
        <v># of HP sessions at HH level</v>
      </c>
      <c r="I2341" s="224"/>
      <c r="J2341">
        <v>2732</v>
      </c>
      <c r="K2341" t="s">
        <v>8280</v>
      </c>
      <c r="L2341" s="219" t="s">
        <v>13</v>
      </c>
      <c r="M2341" t="s">
        <v>14</v>
      </c>
      <c r="N2341" t="s">
        <v>307</v>
      </c>
      <c r="O2341" t="s">
        <v>1599</v>
      </c>
      <c r="P2341" t="s">
        <v>4726</v>
      </c>
      <c r="Q2341" s="236">
        <v>44712</v>
      </c>
      <c r="R2341" s="236">
        <v>44713</v>
      </c>
      <c r="S2341" t="s">
        <v>8452</v>
      </c>
      <c r="T2341" s="227"/>
      <c r="U2341" s="227"/>
      <c r="V2341" s="227"/>
      <c r="W2341" s="227"/>
      <c r="X2341"/>
      <c r="Y2341" t="s">
        <v>8283</v>
      </c>
      <c r="Z2341">
        <v>1714567162</v>
      </c>
      <c r="AA2341" t="s">
        <v>8284</v>
      </c>
      <c r="AB2341" s="233" t="str">
        <f>_xlfn.IFNA(IF(Table[[#This Row],[Programme Partner]]&lt;&gt;Table[[#This Row],[Implementing Partner]],CONCATENATE(Table[[#This Row],[Programme Partner]],"-",Table[[#This Row],[Implementing Partner]]),Table[[#This Row],[Programme Partner]]),"")</f>
        <v>WHH-ANANDO</v>
      </c>
    </row>
    <row r="2342" spans="1:28" ht="14.4" customHeight="1">
      <c r="A2342" s="183">
        <v>2566</v>
      </c>
      <c r="B2342" s="202" t="s">
        <v>5292</v>
      </c>
      <c r="C2342" s="225" t="s">
        <v>5009</v>
      </c>
      <c r="D2342" s="212" t="s">
        <v>8352</v>
      </c>
      <c r="E2342" s="215" t="s">
        <v>27</v>
      </c>
      <c r="F2342" s="224" t="s">
        <v>8013</v>
      </c>
      <c r="G2342" s="195" t="s">
        <v>8317</v>
      </c>
      <c r="H2342" s="224" t="str">
        <f>IFERROR(VLOOKUP(Table[[#This Row],[Activity Details of Assistance]],WHAT!E:F,2,FALSE),"")</f>
        <v># of estimated persons reached by mass-media campaign</v>
      </c>
      <c r="I2342" s="224"/>
      <c r="J2342">
        <v>89</v>
      </c>
      <c r="K2342" t="s">
        <v>8280</v>
      </c>
      <c r="L2342" s="219" t="s">
        <v>13</v>
      </c>
      <c r="M2342" t="s">
        <v>14</v>
      </c>
      <c r="N2342" t="s">
        <v>307</v>
      </c>
      <c r="O2342" t="s">
        <v>1599</v>
      </c>
      <c r="P2342" t="s">
        <v>4726</v>
      </c>
      <c r="Q2342" s="236">
        <v>44712</v>
      </c>
      <c r="R2342" s="236">
        <v>44713</v>
      </c>
      <c r="S2342" t="s">
        <v>8452</v>
      </c>
      <c r="T2342" s="227"/>
      <c r="U2342" s="227"/>
      <c r="V2342" s="227"/>
      <c r="W2342" s="227"/>
      <c r="X2342"/>
      <c r="Y2342" t="s">
        <v>8283</v>
      </c>
      <c r="Z2342">
        <v>1714567162</v>
      </c>
      <c r="AA2342" t="s">
        <v>8284</v>
      </c>
      <c r="AB2342" s="233" t="str">
        <f>_xlfn.IFNA(IF(Table[[#This Row],[Programme Partner]]&lt;&gt;Table[[#This Row],[Implementing Partner]],CONCATENATE(Table[[#This Row],[Programme Partner]],"-",Table[[#This Row],[Implementing Partner]]),Table[[#This Row],[Programme Partner]]),"")</f>
        <v>WHH-ANANDO</v>
      </c>
    </row>
    <row r="2343" spans="1:28" ht="14.4" customHeight="1">
      <c r="A2343" s="183">
        <v>2567</v>
      </c>
      <c r="B2343" s="202" t="s">
        <v>5292</v>
      </c>
      <c r="C2343" s="225" t="s">
        <v>5009</v>
      </c>
      <c r="D2343" s="212" t="s">
        <v>8352</v>
      </c>
      <c r="E2343" s="215" t="s">
        <v>27</v>
      </c>
      <c r="F2343" s="224" t="s">
        <v>8014</v>
      </c>
      <c r="G2343" s="195" t="s">
        <v>8358</v>
      </c>
      <c r="H2343" s="224" t="str">
        <f>IFERROR(VLOOKUP(Table[[#This Row],[Activity Details of Assistance]],WHAT!E:F,2,FALSE),"")</f>
        <v># of campaign per camp </v>
      </c>
      <c r="I2343" s="224"/>
      <c r="J2343">
        <v>21</v>
      </c>
      <c r="K2343" t="s">
        <v>8280</v>
      </c>
      <c r="L2343" s="219" t="s">
        <v>13</v>
      </c>
      <c r="M2343" t="s">
        <v>14</v>
      </c>
      <c r="N2343" t="s">
        <v>307</v>
      </c>
      <c r="O2343" t="s">
        <v>1599</v>
      </c>
      <c r="P2343" t="s">
        <v>4726</v>
      </c>
      <c r="Q2343" s="236">
        <v>44712</v>
      </c>
      <c r="R2343" s="236">
        <v>44713</v>
      </c>
      <c r="S2343" t="s">
        <v>8452</v>
      </c>
      <c r="T2343" s="227"/>
      <c r="U2343" s="227"/>
      <c r="V2343" s="227"/>
      <c r="W2343" s="227"/>
      <c r="X2343"/>
      <c r="Y2343" t="s">
        <v>8283</v>
      </c>
      <c r="Z2343">
        <v>1714567162</v>
      </c>
      <c r="AA2343" t="s">
        <v>8284</v>
      </c>
      <c r="AB2343" s="233" t="str">
        <f>_xlfn.IFNA(IF(Table[[#This Row],[Programme Partner]]&lt;&gt;Table[[#This Row],[Implementing Partner]],CONCATENATE(Table[[#This Row],[Programme Partner]],"-",Table[[#This Row],[Implementing Partner]]),Table[[#This Row],[Programme Partner]]),"")</f>
        <v>WHH-ANANDO</v>
      </c>
    </row>
    <row r="2344" spans="1:28" ht="14.4" customHeight="1">
      <c r="A2344" s="183">
        <v>2568</v>
      </c>
      <c r="B2344" s="224" t="s">
        <v>5292</v>
      </c>
      <c r="C2344" s="225" t="s">
        <v>5009</v>
      </c>
      <c r="D2344" s="226" t="s">
        <v>8352</v>
      </c>
      <c r="E2344" s="215" t="s">
        <v>27</v>
      </c>
      <c r="F2344" s="224" t="s">
        <v>8014</v>
      </c>
      <c r="G2344" t="s">
        <v>8243</v>
      </c>
      <c r="H2344" s="224" t="str">
        <f>IFERROR(VLOOKUP(Table[[#This Row],[Activity Details of Assistance]],WHAT!E:F,2,FALSE),"")</f>
        <v># of pit</v>
      </c>
      <c r="I2344" s="224"/>
      <c r="J2344">
        <v>203</v>
      </c>
      <c r="K2344" t="s">
        <v>8280</v>
      </c>
      <c r="L2344" s="219" t="s">
        <v>13</v>
      </c>
      <c r="M2344" t="s">
        <v>14</v>
      </c>
      <c r="N2344" t="s">
        <v>307</v>
      </c>
      <c r="O2344" t="s">
        <v>1599</v>
      </c>
      <c r="P2344" t="s">
        <v>4726</v>
      </c>
      <c r="Q2344" s="236">
        <v>44712</v>
      </c>
      <c r="R2344" s="236">
        <v>44713</v>
      </c>
      <c r="S2344" t="s">
        <v>8452</v>
      </c>
      <c r="T2344" s="227"/>
      <c r="U2344" s="227"/>
      <c r="V2344" s="227"/>
      <c r="W2344" s="227"/>
      <c r="X2344"/>
      <c r="Y2344" t="s">
        <v>8283</v>
      </c>
      <c r="Z2344">
        <v>1714567162</v>
      </c>
      <c r="AA2344" t="s">
        <v>8284</v>
      </c>
      <c r="AB2344" s="233" t="str">
        <f>_xlfn.IFNA(IF(Table[[#This Row],[Programme Partner]]&lt;&gt;Table[[#This Row],[Implementing Partner]],CONCATENATE(Table[[#This Row],[Programme Partner]],"-",Table[[#This Row],[Implementing Partner]]),Table[[#This Row],[Programme Partner]]),"")</f>
        <v>WHH-ANANDO</v>
      </c>
    </row>
    <row r="2345" spans="1:28" ht="14.4" customHeight="1">
      <c r="A2345" s="183">
        <v>2569</v>
      </c>
      <c r="B2345" s="224" t="s">
        <v>5292</v>
      </c>
      <c r="C2345" s="225" t="s">
        <v>5009</v>
      </c>
      <c r="D2345" s="226" t="s">
        <v>8352</v>
      </c>
      <c r="E2345" s="215" t="s">
        <v>27</v>
      </c>
      <c r="F2345" s="224" t="s">
        <v>8014</v>
      </c>
      <c r="G2345" t="s">
        <v>8445</v>
      </c>
      <c r="H2345" s="224" t="str">
        <f>IFERROR(VLOOKUP(Table[[#This Row],[Activity Details of Assistance]],WHAT!E:F,2,FALSE),"")</f>
        <v># of plant</v>
      </c>
      <c r="I2345" s="224"/>
      <c r="J2345">
        <v>1</v>
      </c>
      <c r="K2345" t="s">
        <v>8280</v>
      </c>
      <c r="L2345" s="219" t="s">
        <v>13</v>
      </c>
      <c r="M2345" t="s">
        <v>14</v>
      </c>
      <c r="N2345" t="s">
        <v>307</v>
      </c>
      <c r="O2345" t="s">
        <v>1599</v>
      </c>
      <c r="P2345" t="s">
        <v>4726</v>
      </c>
      <c r="Q2345" s="236">
        <v>44712</v>
      </c>
      <c r="R2345" s="236">
        <v>44713</v>
      </c>
      <c r="S2345" t="s">
        <v>8452</v>
      </c>
      <c r="T2345" s="227"/>
      <c r="U2345" s="227"/>
      <c r="V2345" s="227"/>
      <c r="W2345" s="227"/>
      <c r="X2345"/>
      <c r="Y2345" t="s">
        <v>8283</v>
      </c>
      <c r="Z2345">
        <v>1714567162</v>
      </c>
      <c r="AA2345" t="s">
        <v>8284</v>
      </c>
      <c r="AB2345" s="233" t="str">
        <f>_xlfn.IFNA(IF(Table[[#This Row],[Programme Partner]]&lt;&gt;Table[[#This Row],[Implementing Partner]],CONCATENATE(Table[[#This Row],[Programme Partner]],"-",Table[[#This Row],[Implementing Partner]]),Table[[#This Row],[Programme Partner]]),"")</f>
        <v>WHH-ANANDO</v>
      </c>
    </row>
    <row r="2346" spans="1:28" ht="14.4" customHeight="1">
      <c r="A2346" s="183">
        <v>2570</v>
      </c>
      <c r="B2346" s="224" t="s">
        <v>5292</v>
      </c>
      <c r="C2346" s="225" t="s">
        <v>5009</v>
      </c>
      <c r="D2346" s="226" t="s">
        <v>8352</v>
      </c>
      <c r="E2346" s="215" t="s">
        <v>27</v>
      </c>
      <c r="F2346" s="224" t="s">
        <v>8014</v>
      </c>
      <c r="G2346" t="s">
        <v>8361</v>
      </c>
      <c r="H2346" s="224" t="str">
        <f>IFERROR(VLOOKUP(Table[[#This Row],[Activity Details of Assistance]],WHAT!E:F,2,FALSE),"")</f>
        <v># of plant</v>
      </c>
      <c r="I2346" s="224"/>
      <c r="J2346">
        <v>1</v>
      </c>
      <c r="K2346" t="s">
        <v>8280</v>
      </c>
      <c r="L2346" s="219" t="s">
        <v>13</v>
      </c>
      <c r="M2346" t="s">
        <v>14</v>
      </c>
      <c r="N2346" t="s">
        <v>307</v>
      </c>
      <c r="O2346" t="s">
        <v>1599</v>
      </c>
      <c r="P2346" t="s">
        <v>4726</v>
      </c>
      <c r="Q2346" s="236">
        <v>44712</v>
      </c>
      <c r="R2346" s="236">
        <v>44713</v>
      </c>
      <c r="S2346" t="s">
        <v>8452</v>
      </c>
      <c r="T2346" s="227"/>
      <c r="U2346" s="227"/>
      <c r="V2346" s="227"/>
      <c r="W2346" s="227"/>
      <c r="X2346"/>
      <c r="Y2346" t="s">
        <v>8283</v>
      </c>
      <c r="Z2346">
        <v>1714567162</v>
      </c>
      <c r="AA2346" t="s">
        <v>8284</v>
      </c>
      <c r="AB2346" s="233" t="str">
        <f>_xlfn.IFNA(IF(Table[[#This Row],[Programme Partner]]&lt;&gt;Table[[#This Row],[Implementing Partner]],CONCATENATE(Table[[#This Row],[Programme Partner]],"-",Table[[#This Row],[Implementing Partner]]),Table[[#This Row],[Programme Partner]]),"")</f>
        <v>WHH-ANANDO</v>
      </c>
    </row>
    <row r="2347" spans="1:28" ht="14.4" customHeight="1">
      <c r="A2347" s="183">
        <v>2571</v>
      </c>
      <c r="B2347" s="224" t="s">
        <v>5292</v>
      </c>
      <c r="C2347" s="225" t="s">
        <v>5009</v>
      </c>
      <c r="D2347" s="226" t="s">
        <v>8352</v>
      </c>
      <c r="E2347" s="215" t="s">
        <v>27</v>
      </c>
      <c r="F2347" s="224" t="s">
        <v>8011</v>
      </c>
      <c r="G2347" t="s">
        <v>8019</v>
      </c>
      <c r="H2347" s="224" t="str">
        <f>IFERROR(VLOOKUP(Table[[#This Row],[Activity Details of Assistance]],WHAT!E:F,2,FALSE),"")</f>
        <v>N/A</v>
      </c>
      <c r="I2347" s="224"/>
      <c r="J2347">
        <v>1</v>
      </c>
      <c r="K2347" t="s">
        <v>8280</v>
      </c>
      <c r="L2347" s="219" t="s">
        <v>13</v>
      </c>
      <c r="M2347" t="s">
        <v>14</v>
      </c>
      <c r="N2347" t="s">
        <v>307</v>
      </c>
      <c r="O2347" t="s">
        <v>1599</v>
      </c>
      <c r="P2347" t="s">
        <v>4726</v>
      </c>
      <c r="Q2347" s="236">
        <v>44712</v>
      </c>
      <c r="R2347" s="236">
        <v>44713</v>
      </c>
      <c r="S2347" t="s">
        <v>8452</v>
      </c>
      <c r="T2347" s="227"/>
      <c r="U2347" s="227"/>
      <c r="V2347" s="227"/>
      <c r="W2347" s="227"/>
      <c r="X2347"/>
      <c r="Y2347" t="s">
        <v>8283</v>
      </c>
      <c r="Z2347">
        <v>1714567162</v>
      </c>
      <c r="AA2347" t="s">
        <v>8284</v>
      </c>
      <c r="AB2347" s="233" t="str">
        <f>_xlfn.IFNA(IF(Table[[#This Row],[Programme Partner]]&lt;&gt;Table[[#This Row],[Implementing Partner]],CONCATENATE(Table[[#This Row],[Programme Partner]],"-",Table[[#This Row],[Implementing Partner]]),Table[[#This Row],[Programme Partner]]),"")</f>
        <v>WHH-ANANDO</v>
      </c>
    </row>
    <row r="2348" spans="1:28" ht="14.4" customHeight="1">
      <c r="A2348" s="183">
        <v>2572</v>
      </c>
      <c r="B2348" s="224" t="s">
        <v>5148</v>
      </c>
      <c r="C2348" s="225" t="s">
        <v>5184</v>
      </c>
      <c r="D2348" s="226" t="s">
        <v>5148</v>
      </c>
      <c r="E2348" s="215" t="s">
        <v>27</v>
      </c>
      <c r="F2348" s="224" t="s">
        <v>8011</v>
      </c>
      <c r="G2348" s="195" t="s">
        <v>8584</v>
      </c>
      <c r="H2348" s="224" t="str">
        <f>IFERROR(VLOOKUP(Table[[#This Row],[Activity Details of Assistance]],WHAT!E:F,2,FALSE),"")</f>
        <v># of tube well</v>
      </c>
      <c r="I2348" s="224"/>
      <c r="J2348">
        <v>260</v>
      </c>
      <c r="K2348" t="s">
        <v>8280</v>
      </c>
      <c r="L2348" s="219" t="s">
        <v>13</v>
      </c>
      <c r="M2348" t="s">
        <v>14</v>
      </c>
      <c r="N2348" t="s">
        <v>309</v>
      </c>
      <c r="O2348" t="s">
        <v>1606</v>
      </c>
      <c r="P2348" t="s">
        <v>5868</v>
      </c>
      <c r="Q2348" s="236">
        <v>44712</v>
      </c>
      <c r="R2348" s="236">
        <v>44682</v>
      </c>
      <c r="S2348" t="s">
        <v>8452</v>
      </c>
      <c r="T2348" s="227"/>
      <c r="U2348" s="227"/>
      <c r="V2348" s="227"/>
      <c r="W2348" s="227"/>
      <c r="X2348"/>
      <c r="Y2348" t="s">
        <v>8471</v>
      </c>
      <c r="Z2348">
        <v>1683360887</v>
      </c>
      <c r="AA2348" t="s">
        <v>8312</v>
      </c>
      <c r="AB2348" s="233" t="str">
        <f>_xlfn.IFNA(IF(Table[[#This Row],[Programme Partner]]&lt;&gt;Table[[#This Row],[Implementing Partner]],CONCATENATE(Table[[#This Row],[Programme Partner]],"-",Table[[#This Row],[Implementing Partner]]),Table[[#This Row],[Programme Partner]]),"")</f>
        <v>IOM-NGOF</v>
      </c>
    </row>
    <row r="2349" spans="1:28" ht="14.4" customHeight="1">
      <c r="A2349" s="183">
        <v>2573</v>
      </c>
      <c r="B2349" s="224" t="s">
        <v>5148</v>
      </c>
      <c r="C2349" s="225" t="s">
        <v>5184</v>
      </c>
      <c r="D2349" s="226" t="s">
        <v>5148</v>
      </c>
      <c r="E2349" s="215" t="s">
        <v>27</v>
      </c>
      <c r="F2349" s="224" t="s">
        <v>8011</v>
      </c>
      <c r="G2349" t="s">
        <v>8019</v>
      </c>
      <c r="H2349" s="224" t="str">
        <f>IFERROR(VLOOKUP(Table[[#This Row],[Activity Details of Assistance]],WHAT!E:F,2,FALSE),"")</f>
        <v>N/A</v>
      </c>
      <c r="I2349" s="224"/>
      <c r="J2349">
        <v>31</v>
      </c>
      <c r="K2349" t="s">
        <v>8280</v>
      </c>
      <c r="L2349" s="219" t="s">
        <v>13</v>
      </c>
      <c r="M2349" t="s">
        <v>14</v>
      </c>
      <c r="N2349" t="s">
        <v>309</v>
      </c>
      <c r="O2349" t="s">
        <v>1606</v>
      </c>
      <c r="P2349" t="s">
        <v>5868</v>
      </c>
      <c r="Q2349" s="236">
        <v>44712</v>
      </c>
      <c r="R2349" s="236">
        <v>44682</v>
      </c>
      <c r="S2349" t="s">
        <v>8452</v>
      </c>
      <c r="T2349" s="227"/>
      <c r="U2349" s="227"/>
      <c r="V2349" s="227"/>
      <c r="W2349" s="227"/>
      <c r="X2349"/>
      <c r="Y2349" t="s">
        <v>8471</v>
      </c>
      <c r="Z2349">
        <v>1683360887</v>
      </c>
      <c r="AA2349" t="s">
        <v>8312</v>
      </c>
      <c r="AB2349" s="233" t="str">
        <f>_xlfn.IFNA(IF(Table[[#This Row],[Programme Partner]]&lt;&gt;Table[[#This Row],[Implementing Partner]],CONCATENATE(Table[[#This Row],[Programme Partner]],"-",Table[[#This Row],[Implementing Partner]]),Table[[#This Row],[Programme Partner]]),"")</f>
        <v>IOM-NGOF</v>
      </c>
    </row>
    <row r="2350" spans="1:28" ht="14.4" customHeight="1">
      <c r="A2350" s="183">
        <v>2574</v>
      </c>
      <c r="B2350" s="224" t="s">
        <v>5148</v>
      </c>
      <c r="C2350" s="225" t="s">
        <v>5184</v>
      </c>
      <c r="D2350" s="226" t="s">
        <v>5148</v>
      </c>
      <c r="E2350" s="215" t="s">
        <v>27</v>
      </c>
      <c r="F2350" s="224" t="s">
        <v>8012</v>
      </c>
      <c r="G2350" s="195" t="s">
        <v>8585</v>
      </c>
      <c r="H2350" s="224" t="str">
        <f>IFERROR(VLOOKUP(Table[[#This Row],[Activity Details of Assistance]],WHAT!E:F,2,FALSE),"")</f>
        <v xml:space="preserve"># of door </v>
      </c>
      <c r="I2350" s="224"/>
      <c r="J2350">
        <v>9</v>
      </c>
      <c r="K2350" t="s">
        <v>8280</v>
      </c>
      <c r="L2350" s="219" t="s">
        <v>13</v>
      </c>
      <c r="M2350" t="s">
        <v>14</v>
      </c>
      <c r="N2350" t="s">
        <v>309</v>
      </c>
      <c r="O2350" t="s">
        <v>1606</v>
      </c>
      <c r="P2350" t="s">
        <v>5868</v>
      </c>
      <c r="Q2350" s="236">
        <v>44712</v>
      </c>
      <c r="R2350" s="236">
        <v>44682</v>
      </c>
      <c r="S2350" t="s">
        <v>8452</v>
      </c>
      <c r="T2350" s="227"/>
      <c r="U2350" s="227"/>
      <c r="V2350" s="227"/>
      <c r="W2350" s="227"/>
      <c r="X2350"/>
      <c r="Y2350" t="s">
        <v>8471</v>
      </c>
      <c r="Z2350">
        <v>1683360887</v>
      </c>
      <c r="AA2350" t="s">
        <v>8312</v>
      </c>
      <c r="AB2350" s="233" t="str">
        <f>_xlfn.IFNA(IF(Table[[#This Row],[Programme Partner]]&lt;&gt;Table[[#This Row],[Implementing Partner]],CONCATENATE(Table[[#This Row],[Programme Partner]],"-",Table[[#This Row],[Implementing Partner]]),Table[[#This Row],[Programme Partner]]),"")</f>
        <v>IOM-NGOF</v>
      </c>
    </row>
    <row r="2351" spans="1:28" ht="14.4" customHeight="1">
      <c r="A2351" s="183">
        <v>2575</v>
      </c>
      <c r="B2351" s="224" t="s">
        <v>5148</v>
      </c>
      <c r="C2351" s="225" t="s">
        <v>5184</v>
      </c>
      <c r="D2351" s="226" t="s">
        <v>5148</v>
      </c>
      <c r="E2351" s="215" t="s">
        <v>27</v>
      </c>
      <c r="F2351" s="224" t="s">
        <v>8012</v>
      </c>
      <c r="G2351" t="s">
        <v>8359</v>
      </c>
      <c r="H2351" s="224" t="str">
        <f>IFERROR(VLOOKUP(Table[[#This Row],[Activity Details of Assistance]],WHAT!E:F,2,FALSE),"")</f>
        <v># of FSM Site</v>
      </c>
      <c r="I2351" s="224"/>
      <c r="J2351">
        <v>9</v>
      </c>
      <c r="K2351" t="s">
        <v>8280</v>
      </c>
      <c r="L2351" s="219" t="s">
        <v>13</v>
      </c>
      <c r="M2351" t="s">
        <v>14</v>
      </c>
      <c r="N2351" t="s">
        <v>309</v>
      </c>
      <c r="O2351" t="s">
        <v>1606</v>
      </c>
      <c r="P2351" t="s">
        <v>5868</v>
      </c>
      <c r="Q2351" s="236">
        <v>44712</v>
      </c>
      <c r="R2351" s="236">
        <v>44682</v>
      </c>
      <c r="S2351" t="s">
        <v>8452</v>
      </c>
      <c r="T2351" s="227"/>
      <c r="U2351" s="227"/>
      <c r="V2351" s="227"/>
      <c r="W2351" s="227"/>
      <c r="X2351"/>
      <c r="Y2351" t="s">
        <v>8471</v>
      </c>
      <c r="Z2351">
        <v>1683360887</v>
      </c>
      <c r="AA2351" t="s">
        <v>8312</v>
      </c>
      <c r="AB2351" s="233" t="str">
        <f>_xlfn.IFNA(IF(Table[[#This Row],[Programme Partner]]&lt;&gt;Table[[#This Row],[Implementing Partner]],CONCATENATE(Table[[#This Row],[Programme Partner]],"-",Table[[#This Row],[Implementing Partner]]),Table[[#This Row],[Programme Partner]]),"")</f>
        <v>IOM-NGOF</v>
      </c>
    </row>
    <row r="2352" spans="1:28" ht="14.4" customHeight="1">
      <c r="A2352" s="183">
        <v>2576</v>
      </c>
      <c r="B2352" s="224" t="s">
        <v>5148</v>
      </c>
      <c r="C2352" s="225" t="s">
        <v>5184</v>
      </c>
      <c r="D2352" s="226" t="s">
        <v>5148</v>
      </c>
      <c r="E2352" s="215" t="s">
        <v>27</v>
      </c>
      <c r="F2352" s="224" t="s">
        <v>8012</v>
      </c>
      <c r="G2352" t="s">
        <v>8356</v>
      </c>
      <c r="H2352" s="224" t="str">
        <f>IFERROR(VLOOKUP(Table[[#This Row],[Activity Details of Assistance]],WHAT!E:F,2,FALSE),"")</f>
        <v># of FSM Site</v>
      </c>
      <c r="I2352" s="224"/>
      <c r="J2352">
        <v>2</v>
      </c>
      <c r="K2352" t="s">
        <v>8280</v>
      </c>
      <c r="L2352" s="219" t="s">
        <v>13</v>
      </c>
      <c r="M2352" t="s">
        <v>14</v>
      </c>
      <c r="N2352" t="s">
        <v>309</v>
      </c>
      <c r="O2352" t="s">
        <v>1606</v>
      </c>
      <c r="P2352" t="s">
        <v>5868</v>
      </c>
      <c r="Q2352" s="236">
        <v>44712</v>
      </c>
      <c r="R2352" s="236">
        <v>44682</v>
      </c>
      <c r="S2352" t="s">
        <v>8452</v>
      </c>
      <c r="T2352" s="227"/>
      <c r="U2352" s="227"/>
      <c r="V2352" s="227"/>
      <c r="W2352" s="227"/>
      <c r="X2352"/>
      <c r="Y2352" t="s">
        <v>8471</v>
      </c>
      <c r="Z2352">
        <v>1683360887</v>
      </c>
      <c r="AA2352" t="s">
        <v>8312</v>
      </c>
      <c r="AB2352" s="233" t="str">
        <f>_xlfn.IFNA(IF(Table[[#This Row],[Programme Partner]]&lt;&gt;Table[[#This Row],[Implementing Partner]],CONCATENATE(Table[[#This Row],[Programme Partner]],"-",Table[[#This Row],[Implementing Partner]]),Table[[#This Row],[Programme Partner]]),"")</f>
        <v>IOM-NGOF</v>
      </c>
    </row>
    <row r="2353" spans="1:28" ht="14.4" customHeight="1">
      <c r="A2353" s="183">
        <v>2577</v>
      </c>
      <c r="B2353" s="224" t="s">
        <v>5148</v>
      </c>
      <c r="C2353" s="225" t="s">
        <v>5184</v>
      </c>
      <c r="D2353" s="226" t="s">
        <v>5148</v>
      </c>
      <c r="E2353" s="215" t="s">
        <v>27</v>
      </c>
      <c r="F2353" s="224" t="s">
        <v>8012</v>
      </c>
      <c r="G2353" s="195" t="s">
        <v>8586</v>
      </c>
      <c r="H2353" s="224" t="str">
        <f>IFERROR(VLOOKUP(Table[[#This Row],[Activity Details of Assistance]],WHAT!E:F,2,FALSE),"")</f>
        <v># of door</v>
      </c>
      <c r="I2353" s="224"/>
      <c r="J2353">
        <v>450</v>
      </c>
      <c r="K2353" t="s">
        <v>8280</v>
      </c>
      <c r="L2353" s="219" t="s">
        <v>13</v>
      </c>
      <c r="M2353" t="s">
        <v>14</v>
      </c>
      <c r="N2353" t="s">
        <v>309</v>
      </c>
      <c r="O2353" t="s">
        <v>1606</v>
      </c>
      <c r="P2353" t="s">
        <v>5868</v>
      </c>
      <c r="Q2353" s="236">
        <v>44712</v>
      </c>
      <c r="R2353" s="236">
        <v>44682</v>
      </c>
      <c r="S2353" t="s">
        <v>8452</v>
      </c>
      <c r="T2353" s="227"/>
      <c r="U2353" s="227"/>
      <c r="V2353" s="227"/>
      <c r="W2353" s="227"/>
      <c r="X2353"/>
      <c r="Y2353" t="s">
        <v>8471</v>
      </c>
      <c r="Z2353">
        <v>1683360887</v>
      </c>
      <c r="AA2353" t="s">
        <v>8312</v>
      </c>
      <c r="AB2353" s="233" t="str">
        <f>_xlfn.IFNA(IF(Table[[#This Row],[Programme Partner]]&lt;&gt;Table[[#This Row],[Implementing Partner]],CONCATENATE(Table[[#This Row],[Programme Partner]],"-",Table[[#This Row],[Implementing Partner]]),Table[[#This Row],[Programme Partner]]),"")</f>
        <v>IOM-NGOF</v>
      </c>
    </row>
    <row r="2354" spans="1:28" ht="14.4" customHeight="1">
      <c r="A2354" s="183">
        <v>2578</v>
      </c>
      <c r="B2354" s="224" t="s">
        <v>5148</v>
      </c>
      <c r="C2354" s="225" t="s">
        <v>5184</v>
      </c>
      <c r="D2354" s="197" t="s">
        <v>5148</v>
      </c>
      <c r="E2354" s="215" t="s">
        <v>27</v>
      </c>
      <c r="F2354" s="224" t="s">
        <v>8012</v>
      </c>
      <c r="G2354" t="s">
        <v>8357</v>
      </c>
      <c r="H2354" s="224" t="str">
        <f>IFERROR(VLOOKUP(Table[[#This Row],[Activity Details of Assistance]],WHAT!E:F,2,FALSE),"")</f>
        <v># of door</v>
      </c>
      <c r="I2354" s="224"/>
      <c r="J2354">
        <v>350</v>
      </c>
      <c r="K2354" t="s">
        <v>8280</v>
      </c>
      <c r="L2354" s="219" t="s">
        <v>13</v>
      </c>
      <c r="M2354" t="s">
        <v>14</v>
      </c>
      <c r="N2354" t="s">
        <v>309</v>
      </c>
      <c r="O2354" t="s">
        <v>1606</v>
      </c>
      <c r="P2354" t="s">
        <v>5868</v>
      </c>
      <c r="Q2354" s="236">
        <v>44712</v>
      </c>
      <c r="R2354" s="236">
        <v>44682</v>
      </c>
      <c r="S2354" t="s">
        <v>8452</v>
      </c>
      <c r="T2354" s="227"/>
      <c r="U2354" s="227"/>
      <c r="V2354" s="227"/>
      <c r="W2354" s="227"/>
      <c r="X2354"/>
      <c r="Y2354" t="s">
        <v>8471</v>
      </c>
      <c r="Z2354">
        <v>1683360887</v>
      </c>
      <c r="AA2354" t="s">
        <v>8312</v>
      </c>
      <c r="AB2354" s="233" t="str">
        <f>_xlfn.IFNA(IF(Table[[#This Row],[Programme Partner]]&lt;&gt;Table[[#This Row],[Implementing Partner]],CONCATENATE(Table[[#This Row],[Programme Partner]],"-",Table[[#This Row],[Implementing Partner]]),Table[[#This Row],[Programme Partner]]),"")</f>
        <v>IOM-NGOF</v>
      </c>
    </row>
    <row r="2355" spans="1:28" ht="14.4" customHeight="1">
      <c r="A2355" s="183">
        <v>2579</v>
      </c>
      <c r="B2355" s="224" t="s">
        <v>5148</v>
      </c>
      <c r="C2355" s="225" t="s">
        <v>5184</v>
      </c>
      <c r="D2355" s="245" t="s">
        <v>5148</v>
      </c>
      <c r="E2355" s="215" t="s">
        <v>27</v>
      </c>
      <c r="F2355" s="224" t="s">
        <v>8013</v>
      </c>
      <c r="G2355" t="s">
        <v>8019</v>
      </c>
      <c r="H2355" s="224" t="str">
        <f>IFERROR(VLOOKUP(Table[[#This Row],[Activity Details of Assistance]],WHAT!E:F,2,FALSE),"")</f>
        <v>N/A</v>
      </c>
      <c r="I2355" s="224"/>
      <c r="J2355">
        <v>521</v>
      </c>
      <c r="K2355" t="s">
        <v>8280</v>
      </c>
      <c r="L2355" s="219" t="s">
        <v>13</v>
      </c>
      <c r="M2355" t="s">
        <v>14</v>
      </c>
      <c r="N2355" t="s">
        <v>309</v>
      </c>
      <c r="O2355" t="s">
        <v>1606</v>
      </c>
      <c r="P2355" t="s">
        <v>5868</v>
      </c>
      <c r="Q2355" s="236">
        <v>44712</v>
      </c>
      <c r="R2355" s="236">
        <v>44682</v>
      </c>
      <c r="S2355" t="s">
        <v>8452</v>
      </c>
      <c r="T2355" s="227"/>
      <c r="U2355" s="227"/>
      <c r="V2355" s="227"/>
      <c r="W2355" s="227"/>
      <c r="X2355"/>
      <c r="Y2355" t="s">
        <v>8471</v>
      </c>
      <c r="Z2355">
        <v>1683360887</v>
      </c>
      <c r="AA2355" t="s">
        <v>8312</v>
      </c>
      <c r="AB2355" s="233" t="str">
        <f>_xlfn.IFNA(IF(Table[[#This Row],[Programme Partner]]&lt;&gt;Table[[#This Row],[Implementing Partner]],CONCATENATE(Table[[#This Row],[Programme Partner]],"-",Table[[#This Row],[Implementing Partner]]),Table[[#This Row],[Programme Partner]]),"")</f>
        <v>IOM-NGOF</v>
      </c>
    </row>
    <row r="2356" spans="1:28" ht="14.4" customHeight="1">
      <c r="A2356" s="183">
        <v>2580</v>
      </c>
      <c r="B2356" s="224" t="s">
        <v>5148</v>
      </c>
      <c r="C2356" s="225" t="s">
        <v>5184</v>
      </c>
      <c r="D2356" s="197" t="s">
        <v>5148</v>
      </c>
      <c r="E2356" s="215" t="s">
        <v>27</v>
      </c>
      <c r="F2356" s="224" t="s">
        <v>8014</v>
      </c>
      <c r="G2356" s="195" t="s">
        <v>8361</v>
      </c>
      <c r="H2356" s="224" t="str">
        <f>IFERROR(VLOOKUP(Table[[#This Row],[Activity Details of Assistance]],WHAT!E:F,2,FALSE),"")</f>
        <v># of plant</v>
      </c>
      <c r="I2356" s="224"/>
      <c r="J2356">
        <v>3</v>
      </c>
      <c r="K2356" t="s">
        <v>8280</v>
      </c>
      <c r="L2356" s="219" t="s">
        <v>13</v>
      </c>
      <c r="M2356" t="s">
        <v>14</v>
      </c>
      <c r="N2356" t="s">
        <v>309</v>
      </c>
      <c r="O2356" t="s">
        <v>1606</v>
      </c>
      <c r="P2356" t="s">
        <v>5868</v>
      </c>
      <c r="Q2356" s="236">
        <v>44712</v>
      </c>
      <c r="R2356" s="236">
        <v>44682</v>
      </c>
      <c r="S2356" t="s">
        <v>8452</v>
      </c>
      <c r="T2356" s="227"/>
      <c r="U2356" s="227"/>
      <c r="V2356" s="227"/>
      <c r="W2356" s="227"/>
      <c r="X2356"/>
      <c r="Y2356" t="s">
        <v>8471</v>
      </c>
      <c r="Z2356">
        <v>1683360887</v>
      </c>
      <c r="AA2356" t="s">
        <v>8312</v>
      </c>
      <c r="AB2356" s="233" t="str">
        <f>_xlfn.IFNA(IF(Table[[#This Row],[Programme Partner]]&lt;&gt;Table[[#This Row],[Implementing Partner]],CONCATENATE(Table[[#This Row],[Programme Partner]],"-",Table[[#This Row],[Implementing Partner]]),Table[[#This Row],[Programme Partner]]),"")</f>
        <v>IOM-NGOF</v>
      </c>
    </row>
    <row r="2357" spans="1:28" ht="14.4" customHeight="1">
      <c r="A2357" s="183">
        <v>2596</v>
      </c>
      <c r="B2357" s="224" t="s">
        <v>5275</v>
      </c>
      <c r="C2357" s="225" t="s">
        <v>5033</v>
      </c>
      <c r="D2357" s="226" t="s">
        <v>5275</v>
      </c>
      <c r="E2357" s="215" t="s">
        <v>27</v>
      </c>
      <c r="F2357" s="224" t="s">
        <v>8011</v>
      </c>
      <c r="G2357" s="195" t="s">
        <v>8584</v>
      </c>
      <c r="H2357" s="224" t="str">
        <f>IFERROR(VLOOKUP(Table[[#This Row],[Activity Details of Assistance]],WHAT!E:F,2,FALSE),"")</f>
        <v># of tube well</v>
      </c>
      <c r="I2357" s="224"/>
      <c r="J2357">
        <v>135</v>
      </c>
      <c r="K2357" t="s">
        <v>8280</v>
      </c>
      <c r="L2357" s="219" t="s">
        <v>13</v>
      </c>
      <c r="M2357" t="s">
        <v>14</v>
      </c>
      <c r="N2357" t="s">
        <v>309</v>
      </c>
      <c r="O2357" t="s">
        <v>1606</v>
      </c>
      <c r="P2357" t="s">
        <v>4659</v>
      </c>
      <c r="Q2357" s="236">
        <v>44712</v>
      </c>
      <c r="R2357" s="236">
        <v>44986</v>
      </c>
      <c r="S2357" t="s">
        <v>8452</v>
      </c>
      <c r="T2357" s="227"/>
      <c r="U2357" s="227"/>
      <c r="V2357" s="227"/>
      <c r="W2357" s="227"/>
      <c r="X2357"/>
      <c r="Y2357" t="s">
        <v>8519</v>
      </c>
      <c r="Z2357">
        <v>1847456486</v>
      </c>
      <c r="AA2357" t="s">
        <v>8520</v>
      </c>
      <c r="AB2357" s="233" t="str">
        <f>_xlfn.IFNA(IF(Table[[#This Row],[Programme Partner]]&lt;&gt;Table[[#This Row],[Implementing Partner]],CONCATENATE(Table[[#This Row],[Programme Partner]],"-",Table[[#This Row],[Implementing Partner]]),Table[[#This Row],[Programme Partner]]),"")</f>
        <v>UNICEF-BRAC</v>
      </c>
    </row>
    <row r="2358" spans="1:28" ht="14.4" customHeight="1">
      <c r="A2358" s="183">
        <v>2597</v>
      </c>
      <c r="B2358" s="224" t="s">
        <v>5275</v>
      </c>
      <c r="C2358" s="225" t="s">
        <v>5033</v>
      </c>
      <c r="D2358" s="226" t="s">
        <v>5275</v>
      </c>
      <c r="E2358" s="215" t="s">
        <v>27</v>
      </c>
      <c r="F2358" s="224" t="s">
        <v>8011</v>
      </c>
      <c r="G2358" t="s">
        <v>8355</v>
      </c>
      <c r="H2358" s="224" t="str">
        <f>IFERROR(VLOOKUP(Table[[#This Row],[Activity Details of Assistance]],WHAT!E:F,2,FALSE),"")</f>
        <v># of water network</v>
      </c>
      <c r="I2358" s="224"/>
      <c r="J2358">
        <v>8</v>
      </c>
      <c r="K2358" t="s">
        <v>8280</v>
      </c>
      <c r="L2358" s="219" t="s">
        <v>13</v>
      </c>
      <c r="M2358" t="s">
        <v>14</v>
      </c>
      <c r="N2358" t="s">
        <v>309</v>
      </c>
      <c r="O2358" t="s">
        <v>1606</v>
      </c>
      <c r="P2358" t="s">
        <v>4659</v>
      </c>
      <c r="Q2358" s="236">
        <v>44712</v>
      </c>
      <c r="R2358" s="236">
        <v>44986</v>
      </c>
      <c r="S2358" t="s">
        <v>8452</v>
      </c>
      <c r="T2358" s="227"/>
      <c r="U2358" s="227"/>
      <c r="V2358" s="227"/>
      <c r="W2358" s="227"/>
      <c r="X2358"/>
      <c r="Y2358" t="s">
        <v>8519</v>
      </c>
      <c r="Z2358">
        <v>1847456486</v>
      </c>
      <c r="AA2358" t="s">
        <v>8520</v>
      </c>
      <c r="AB2358" s="233" t="str">
        <f>_xlfn.IFNA(IF(Table[[#This Row],[Programme Partner]]&lt;&gt;Table[[#This Row],[Implementing Partner]],CONCATENATE(Table[[#This Row],[Programme Partner]],"-",Table[[#This Row],[Implementing Partner]]),Table[[#This Row],[Programme Partner]]),"")</f>
        <v>UNICEF-BRAC</v>
      </c>
    </row>
    <row r="2359" spans="1:28" ht="14.4" customHeight="1">
      <c r="A2359" s="183">
        <v>2598</v>
      </c>
      <c r="B2359" s="224" t="s">
        <v>5275</v>
      </c>
      <c r="C2359" s="225" t="s">
        <v>5033</v>
      </c>
      <c r="D2359" s="226" t="s">
        <v>5275</v>
      </c>
      <c r="E2359" s="215" t="s">
        <v>27</v>
      </c>
      <c r="F2359" s="224" t="s">
        <v>8012</v>
      </c>
      <c r="G2359" s="195" t="s">
        <v>8585</v>
      </c>
      <c r="H2359" s="224" t="str">
        <f>IFERROR(VLOOKUP(Table[[#This Row],[Activity Details of Assistance]],WHAT!E:F,2,FALSE),"")</f>
        <v xml:space="preserve"># of door </v>
      </c>
      <c r="I2359" s="224"/>
      <c r="J2359">
        <v>168</v>
      </c>
      <c r="K2359" t="s">
        <v>8280</v>
      </c>
      <c r="L2359" s="219" t="s">
        <v>13</v>
      </c>
      <c r="M2359" t="s">
        <v>14</v>
      </c>
      <c r="N2359" t="s">
        <v>309</v>
      </c>
      <c r="O2359" t="s">
        <v>1606</v>
      </c>
      <c r="P2359" t="s">
        <v>4659</v>
      </c>
      <c r="Q2359" s="236">
        <v>44712</v>
      </c>
      <c r="R2359" s="236">
        <v>44986</v>
      </c>
      <c r="S2359" t="s">
        <v>8452</v>
      </c>
      <c r="T2359" s="227"/>
      <c r="U2359" s="227"/>
      <c r="V2359" s="227"/>
      <c r="W2359" s="227"/>
      <c r="X2359"/>
      <c r="Y2359" t="s">
        <v>8519</v>
      </c>
      <c r="Z2359">
        <v>1847456486</v>
      </c>
      <c r="AA2359" t="s">
        <v>8520</v>
      </c>
      <c r="AB2359" s="233" t="str">
        <f>_xlfn.IFNA(IF(Table[[#This Row],[Programme Partner]]&lt;&gt;Table[[#This Row],[Implementing Partner]],CONCATENATE(Table[[#This Row],[Programme Partner]],"-",Table[[#This Row],[Implementing Partner]]),Table[[#This Row],[Programme Partner]]),"")</f>
        <v>UNICEF-BRAC</v>
      </c>
    </row>
    <row r="2360" spans="1:28" ht="14.4" customHeight="1">
      <c r="A2360" s="183">
        <v>2599</v>
      </c>
      <c r="B2360" s="224" t="s">
        <v>5275</v>
      </c>
      <c r="C2360" s="225" t="s">
        <v>5033</v>
      </c>
      <c r="D2360" s="226" t="s">
        <v>5275</v>
      </c>
      <c r="E2360" s="215" t="s">
        <v>27</v>
      </c>
      <c r="F2360" s="224" t="s">
        <v>8012</v>
      </c>
      <c r="G2360" t="s">
        <v>8359</v>
      </c>
      <c r="H2360" s="224" t="str">
        <f>IFERROR(VLOOKUP(Table[[#This Row],[Activity Details of Assistance]],WHAT!E:F,2,FALSE),"")</f>
        <v># of FSM Site</v>
      </c>
      <c r="I2360" s="224"/>
      <c r="J2360">
        <v>7</v>
      </c>
      <c r="K2360" t="s">
        <v>8280</v>
      </c>
      <c r="L2360" s="219" t="s">
        <v>13</v>
      </c>
      <c r="M2360" t="s">
        <v>14</v>
      </c>
      <c r="N2360" t="s">
        <v>309</v>
      </c>
      <c r="O2360" t="s">
        <v>1606</v>
      </c>
      <c r="P2360" t="s">
        <v>4659</v>
      </c>
      <c r="Q2360" s="236">
        <v>44712</v>
      </c>
      <c r="R2360" s="236">
        <v>44986</v>
      </c>
      <c r="S2360" t="s">
        <v>8452</v>
      </c>
      <c r="T2360" s="227"/>
      <c r="U2360" s="227"/>
      <c r="V2360" s="227"/>
      <c r="W2360" s="227"/>
      <c r="X2360"/>
      <c r="Y2360" t="s">
        <v>8519</v>
      </c>
      <c r="Z2360">
        <v>1847456486</v>
      </c>
      <c r="AA2360" t="s">
        <v>8520</v>
      </c>
      <c r="AB2360" s="233" t="str">
        <f>_xlfn.IFNA(IF(Table[[#This Row],[Programme Partner]]&lt;&gt;Table[[#This Row],[Implementing Partner]],CONCATENATE(Table[[#This Row],[Programme Partner]],"-",Table[[#This Row],[Implementing Partner]]),Table[[#This Row],[Programme Partner]]),"")</f>
        <v>UNICEF-BRAC</v>
      </c>
    </row>
    <row r="2361" spans="1:28" ht="14.4" customHeight="1">
      <c r="A2361" s="183">
        <v>2600</v>
      </c>
      <c r="B2361" s="224" t="s">
        <v>5275</v>
      </c>
      <c r="C2361" s="225" t="s">
        <v>5033</v>
      </c>
      <c r="D2361" s="212" t="s">
        <v>5275</v>
      </c>
      <c r="E2361" s="215" t="s">
        <v>27</v>
      </c>
      <c r="F2361" s="224" t="s">
        <v>8012</v>
      </c>
      <c r="G2361" s="195" t="s">
        <v>8586</v>
      </c>
      <c r="H2361" s="224" t="str">
        <f>IFERROR(VLOOKUP(Table[[#This Row],[Activity Details of Assistance]],WHAT!E:F,2,FALSE),"")</f>
        <v># of door</v>
      </c>
      <c r="I2361" s="224"/>
      <c r="J2361">
        <v>499</v>
      </c>
      <c r="K2361" t="s">
        <v>8280</v>
      </c>
      <c r="L2361" s="219" t="s">
        <v>13</v>
      </c>
      <c r="M2361" t="s">
        <v>14</v>
      </c>
      <c r="N2361" t="s">
        <v>309</v>
      </c>
      <c r="O2361" t="s">
        <v>1606</v>
      </c>
      <c r="P2361" t="s">
        <v>4659</v>
      </c>
      <c r="Q2361" s="236">
        <v>44712</v>
      </c>
      <c r="R2361" s="236">
        <v>44986</v>
      </c>
      <c r="S2361" t="s">
        <v>8452</v>
      </c>
      <c r="T2361" s="227"/>
      <c r="U2361" s="227"/>
      <c r="V2361" s="227"/>
      <c r="W2361" s="227"/>
      <c r="X2361"/>
      <c r="Y2361" t="s">
        <v>8519</v>
      </c>
      <c r="Z2361">
        <v>1847456486</v>
      </c>
      <c r="AA2361" t="s">
        <v>8520</v>
      </c>
      <c r="AB2361" s="233" t="str">
        <f>_xlfn.IFNA(IF(Table[[#This Row],[Programme Partner]]&lt;&gt;Table[[#This Row],[Implementing Partner]],CONCATENATE(Table[[#This Row],[Programme Partner]],"-",Table[[#This Row],[Implementing Partner]]),Table[[#This Row],[Programme Partner]]),"")</f>
        <v>UNICEF-BRAC</v>
      </c>
    </row>
    <row r="2362" spans="1:28" ht="14.4" customHeight="1">
      <c r="A2362" s="183">
        <v>2601</v>
      </c>
      <c r="B2362" s="224" t="s">
        <v>5275</v>
      </c>
      <c r="C2362" s="225" t="s">
        <v>5033</v>
      </c>
      <c r="D2362" s="212" t="s">
        <v>5275</v>
      </c>
      <c r="E2362" s="215" t="s">
        <v>27</v>
      </c>
      <c r="F2362" s="224" t="s">
        <v>8012</v>
      </c>
      <c r="G2362" t="s">
        <v>8357</v>
      </c>
      <c r="H2362" s="224" t="str">
        <f>IFERROR(VLOOKUP(Table[[#This Row],[Activity Details of Assistance]],WHAT!E:F,2,FALSE),"")</f>
        <v># of door</v>
      </c>
      <c r="I2362" s="224"/>
      <c r="J2362">
        <v>1122</v>
      </c>
      <c r="K2362" t="s">
        <v>8280</v>
      </c>
      <c r="L2362" s="219" t="s">
        <v>13</v>
      </c>
      <c r="M2362" t="s">
        <v>14</v>
      </c>
      <c r="N2362" t="s">
        <v>309</v>
      </c>
      <c r="O2362" t="s">
        <v>1606</v>
      </c>
      <c r="P2362" t="s">
        <v>4659</v>
      </c>
      <c r="Q2362" s="236">
        <v>44712</v>
      </c>
      <c r="R2362" s="236">
        <v>44986</v>
      </c>
      <c r="S2362" t="s">
        <v>8452</v>
      </c>
      <c r="T2362" s="227"/>
      <c r="U2362" s="227"/>
      <c r="V2362" s="227"/>
      <c r="W2362" s="227"/>
      <c r="X2362"/>
      <c r="Y2362" t="s">
        <v>8519</v>
      </c>
      <c r="Z2362">
        <v>1847456486</v>
      </c>
      <c r="AA2362" t="s">
        <v>8520</v>
      </c>
      <c r="AB2362" s="233" t="str">
        <f>_xlfn.IFNA(IF(Table[[#This Row],[Programme Partner]]&lt;&gt;Table[[#This Row],[Implementing Partner]],CONCATENATE(Table[[#This Row],[Programme Partner]],"-",Table[[#This Row],[Implementing Partner]]),Table[[#This Row],[Programme Partner]]),"")</f>
        <v>UNICEF-BRAC</v>
      </c>
    </row>
    <row r="2363" spans="1:28" ht="14.4" customHeight="1">
      <c r="A2363" s="183">
        <v>2602</v>
      </c>
      <c r="B2363" s="224" t="s">
        <v>5275</v>
      </c>
      <c r="C2363" s="225" t="s">
        <v>5033</v>
      </c>
      <c r="D2363" s="226" t="s">
        <v>5275</v>
      </c>
      <c r="E2363" s="215" t="s">
        <v>27</v>
      </c>
      <c r="F2363" s="224" t="s">
        <v>8013</v>
      </c>
      <c r="G2363" t="s">
        <v>8314</v>
      </c>
      <c r="H2363" s="224" t="str">
        <f>IFERROR(VLOOKUP(Table[[#This Row],[Activity Details of Assistance]],WHAT!E:F,2,FALSE),"")</f>
        <v># of HP sessions at HH level</v>
      </c>
      <c r="I2363" s="224"/>
      <c r="J2363">
        <v>7312</v>
      </c>
      <c r="K2363" t="s">
        <v>8280</v>
      </c>
      <c r="L2363" s="219" t="s">
        <v>13</v>
      </c>
      <c r="M2363" t="s">
        <v>14</v>
      </c>
      <c r="N2363" t="s">
        <v>309</v>
      </c>
      <c r="O2363" t="s">
        <v>1606</v>
      </c>
      <c r="P2363" t="s">
        <v>4659</v>
      </c>
      <c r="Q2363" s="236">
        <v>44712</v>
      </c>
      <c r="R2363" s="236">
        <v>44986</v>
      </c>
      <c r="S2363" t="s">
        <v>8452</v>
      </c>
      <c r="T2363" s="227"/>
      <c r="U2363" s="227"/>
      <c r="V2363" s="227"/>
      <c r="W2363" s="227"/>
      <c r="X2363"/>
      <c r="Y2363" t="s">
        <v>8519</v>
      </c>
      <c r="Z2363">
        <v>1847456486</v>
      </c>
      <c r="AA2363" t="s">
        <v>8520</v>
      </c>
      <c r="AB2363" s="233" t="str">
        <f>_xlfn.IFNA(IF(Table[[#This Row],[Programme Partner]]&lt;&gt;Table[[#This Row],[Implementing Partner]],CONCATENATE(Table[[#This Row],[Programme Partner]],"-",Table[[#This Row],[Implementing Partner]]),Table[[#This Row],[Programme Partner]]),"")</f>
        <v>UNICEF-BRAC</v>
      </c>
    </row>
    <row r="2364" spans="1:28" ht="14.4" customHeight="1">
      <c r="A2364" s="183">
        <v>2603</v>
      </c>
      <c r="B2364" s="224" t="s">
        <v>5275</v>
      </c>
      <c r="C2364" s="225" t="s">
        <v>5033</v>
      </c>
      <c r="D2364" s="226" t="s">
        <v>5275</v>
      </c>
      <c r="E2364" s="215" t="s">
        <v>27</v>
      </c>
      <c r="F2364" s="195" t="s">
        <v>8014</v>
      </c>
      <c r="G2364" t="s">
        <v>8361</v>
      </c>
      <c r="H2364" s="224" t="str">
        <f>IFERROR(VLOOKUP(Table[[#This Row],[Activity Details of Assistance]],WHAT!E:F,2,FALSE),"")</f>
        <v># of plant</v>
      </c>
      <c r="I2364" s="224"/>
      <c r="J2364">
        <v>2</v>
      </c>
      <c r="K2364" t="s">
        <v>8280</v>
      </c>
      <c r="L2364" s="219" t="s">
        <v>13</v>
      </c>
      <c r="M2364" t="s">
        <v>14</v>
      </c>
      <c r="N2364" t="s">
        <v>309</v>
      </c>
      <c r="O2364" t="s">
        <v>1606</v>
      </c>
      <c r="P2364" t="s">
        <v>4659</v>
      </c>
      <c r="Q2364" s="236">
        <v>44712</v>
      </c>
      <c r="R2364" s="236">
        <v>44986</v>
      </c>
      <c r="S2364" t="s">
        <v>8452</v>
      </c>
      <c r="T2364" s="227"/>
      <c r="U2364" s="227"/>
      <c r="V2364" s="227"/>
      <c r="W2364" s="227"/>
      <c r="X2364"/>
      <c r="Y2364" t="s">
        <v>8519</v>
      </c>
      <c r="Z2364">
        <v>1847456486</v>
      </c>
      <c r="AA2364" t="s">
        <v>8520</v>
      </c>
      <c r="AB2364" s="233" t="str">
        <f>_xlfn.IFNA(IF(Table[[#This Row],[Programme Partner]]&lt;&gt;Table[[#This Row],[Implementing Partner]],CONCATENATE(Table[[#This Row],[Programme Partner]],"-",Table[[#This Row],[Implementing Partner]]),Table[[#This Row],[Programme Partner]]),"")</f>
        <v>UNICEF-BRAC</v>
      </c>
    </row>
    <row r="2365" spans="1:28" ht="16.5" customHeight="1">
      <c r="A2365" s="183">
        <v>2653</v>
      </c>
      <c r="B2365" s="195" t="s">
        <v>4993</v>
      </c>
      <c r="C2365" s="198" t="s">
        <v>4993</v>
      </c>
      <c r="D2365" s="212" t="s">
        <v>4993</v>
      </c>
      <c r="E2365" s="215" t="s">
        <v>27</v>
      </c>
      <c r="F2365" s="195" t="s">
        <v>8011</v>
      </c>
      <c r="G2365" s="195" t="s">
        <v>8584</v>
      </c>
      <c r="H2365" s="195" t="str">
        <f>IFERROR(VLOOKUP(Table[[#This Row],[Activity Details of Assistance]],WHAT!E:F,2,FALSE),"")</f>
        <v># of tube well</v>
      </c>
      <c r="I2365" s="195"/>
      <c r="J2365">
        <v>32</v>
      </c>
      <c r="K2365" t="s">
        <v>8280</v>
      </c>
      <c r="L2365" s="219" t="s">
        <v>13</v>
      </c>
      <c r="M2365" t="s">
        <v>14</v>
      </c>
      <c r="N2365" t="s">
        <v>309</v>
      </c>
      <c r="O2365" t="s">
        <v>1606</v>
      </c>
      <c r="P2365" t="s">
        <v>6477</v>
      </c>
      <c r="Q2365" s="236">
        <v>44712</v>
      </c>
      <c r="R2365" s="236">
        <v>44896</v>
      </c>
      <c r="S2365" t="s">
        <v>8452</v>
      </c>
      <c r="T2365" s="196"/>
      <c r="U2365" s="196"/>
      <c r="V2365" s="196"/>
      <c r="W2365" s="196"/>
      <c r="X2365" s="222"/>
      <c r="Y2365" t="s">
        <v>8309</v>
      </c>
      <c r="Z2365">
        <v>8801813213381</v>
      </c>
      <c r="AA2365" t="s">
        <v>8285</v>
      </c>
      <c r="AB2365" s="221" t="str">
        <f>_xlfn.IFNA(IF(Table[[#This Row],[Programme Partner]]&lt;&gt;Table[[#This Row],[Implementing Partner]],CONCATENATE(Table[[#This Row],[Programme Partner]],"-",Table[[#This Row],[Implementing Partner]]),Table[[#This Row],[Programme Partner]]),"")</f>
        <v>ACF</v>
      </c>
    </row>
    <row r="2366" spans="1:28" ht="16.5" customHeight="1">
      <c r="A2366" s="183">
        <v>2654</v>
      </c>
      <c r="B2366" s="195" t="s">
        <v>4993</v>
      </c>
      <c r="C2366" s="198" t="s">
        <v>4993</v>
      </c>
      <c r="D2366" s="212" t="s">
        <v>4993</v>
      </c>
      <c r="E2366" s="215" t="s">
        <v>27</v>
      </c>
      <c r="F2366" s="195" t="s">
        <v>8011</v>
      </c>
      <c r="G2366" t="s">
        <v>8019</v>
      </c>
      <c r="H2366" s="195" t="str">
        <f>IFERROR(VLOOKUP(Table[[#This Row],[Activity Details of Assistance]],WHAT!E:F,2,FALSE),"")</f>
        <v>N/A</v>
      </c>
      <c r="I2366" s="195"/>
      <c r="J2366">
        <v>58</v>
      </c>
      <c r="K2366" t="s">
        <v>8280</v>
      </c>
      <c r="L2366" s="219" t="s">
        <v>13</v>
      </c>
      <c r="M2366" t="s">
        <v>14</v>
      </c>
      <c r="N2366" t="s">
        <v>309</v>
      </c>
      <c r="O2366" t="s">
        <v>1606</v>
      </c>
      <c r="P2366" t="s">
        <v>6477</v>
      </c>
      <c r="Q2366" s="236">
        <v>44712</v>
      </c>
      <c r="R2366" s="236">
        <v>44896</v>
      </c>
      <c r="S2366" t="s">
        <v>8452</v>
      </c>
      <c r="T2366" s="196"/>
      <c r="U2366" s="196"/>
      <c r="V2366" s="196"/>
      <c r="W2366" s="196"/>
      <c r="X2366" s="222"/>
      <c r="Y2366" t="s">
        <v>8309</v>
      </c>
      <c r="Z2366">
        <v>8801813213381</v>
      </c>
      <c r="AA2366" t="s">
        <v>8285</v>
      </c>
      <c r="AB2366" s="221" t="str">
        <f>_xlfn.IFNA(IF(Table[[#This Row],[Programme Partner]]&lt;&gt;Table[[#This Row],[Implementing Partner]],CONCATENATE(Table[[#This Row],[Programme Partner]],"-",Table[[#This Row],[Implementing Partner]]),Table[[#This Row],[Programme Partner]]),"")</f>
        <v>ACF</v>
      </c>
    </row>
    <row r="2367" spans="1:28" ht="16.5" customHeight="1">
      <c r="A2367" s="183">
        <v>2655</v>
      </c>
      <c r="B2367" s="195" t="s">
        <v>4993</v>
      </c>
      <c r="C2367" s="198" t="s">
        <v>4993</v>
      </c>
      <c r="D2367" s="212" t="s">
        <v>4993</v>
      </c>
      <c r="E2367" s="215" t="s">
        <v>27</v>
      </c>
      <c r="F2367" s="195" t="s">
        <v>8012</v>
      </c>
      <c r="G2367" s="195" t="s">
        <v>8585</v>
      </c>
      <c r="H2367" s="195" t="str">
        <f>IFERROR(VLOOKUP(Table[[#This Row],[Activity Details of Assistance]],WHAT!E:F,2,FALSE),"")</f>
        <v xml:space="preserve"># of door </v>
      </c>
      <c r="I2367" s="195"/>
      <c r="J2367">
        <v>18</v>
      </c>
      <c r="K2367" t="s">
        <v>8280</v>
      </c>
      <c r="L2367" s="219" t="s">
        <v>13</v>
      </c>
      <c r="M2367" t="s">
        <v>14</v>
      </c>
      <c r="N2367" t="s">
        <v>309</v>
      </c>
      <c r="O2367" t="s">
        <v>1606</v>
      </c>
      <c r="P2367" t="s">
        <v>6477</v>
      </c>
      <c r="Q2367" s="236">
        <v>44712</v>
      </c>
      <c r="R2367" s="236">
        <v>44896</v>
      </c>
      <c r="S2367" t="s">
        <v>8452</v>
      </c>
      <c r="T2367" s="196"/>
      <c r="U2367" s="196"/>
      <c r="V2367" s="196"/>
      <c r="W2367" s="196"/>
      <c r="X2367" s="222"/>
      <c r="Y2367" t="s">
        <v>8309</v>
      </c>
      <c r="Z2367">
        <v>8801813213381</v>
      </c>
      <c r="AA2367" t="s">
        <v>8285</v>
      </c>
      <c r="AB2367" s="221" t="str">
        <f>_xlfn.IFNA(IF(Table[[#This Row],[Programme Partner]]&lt;&gt;Table[[#This Row],[Implementing Partner]],CONCATENATE(Table[[#This Row],[Programme Partner]],"-",Table[[#This Row],[Implementing Partner]]),Table[[#This Row],[Programme Partner]]),"")</f>
        <v>ACF</v>
      </c>
    </row>
    <row r="2368" spans="1:28" ht="16.5" customHeight="1">
      <c r="A2368" s="183">
        <v>2656</v>
      </c>
      <c r="B2368" s="195" t="s">
        <v>4993</v>
      </c>
      <c r="C2368" s="198" t="s">
        <v>4993</v>
      </c>
      <c r="D2368" s="212" t="s">
        <v>4993</v>
      </c>
      <c r="E2368" s="215" t="s">
        <v>27</v>
      </c>
      <c r="F2368" s="195" t="s">
        <v>8012</v>
      </c>
      <c r="G2368" s="195" t="s">
        <v>8586</v>
      </c>
      <c r="H2368" s="195" t="str">
        <f>IFERROR(VLOOKUP(Table[[#This Row],[Activity Details of Assistance]],WHAT!E:F,2,FALSE),"")</f>
        <v># of door</v>
      </c>
      <c r="I2368" s="195"/>
      <c r="J2368">
        <v>51</v>
      </c>
      <c r="K2368" t="s">
        <v>8280</v>
      </c>
      <c r="L2368" s="219" t="s">
        <v>13</v>
      </c>
      <c r="M2368" t="s">
        <v>14</v>
      </c>
      <c r="N2368" t="s">
        <v>309</v>
      </c>
      <c r="O2368" t="s">
        <v>1606</v>
      </c>
      <c r="P2368" t="s">
        <v>6477</v>
      </c>
      <c r="Q2368" s="236">
        <v>44712</v>
      </c>
      <c r="R2368" s="236">
        <v>44896</v>
      </c>
      <c r="S2368" t="s">
        <v>8452</v>
      </c>
      <c r="T2368" s="196"/>
      <c r="U2368" s="196"/>
      <c r="V2368" s="196"/>
      <c r="W2368" s="196"/>
      <c r="X2368" s="222"/>
      <c r="Y2368" t="s">
        <v>8309</v>
      </c>
      <c r="Z2368">
        <v>8801813213381</v>
      </c>
      <c r="AA2368" t="s">
        <v>8285</v>
      </c>
      <c r="AB2368" s="221" t="str">
        <f>_xlfn.IFNA(IF(Table[[#This Row],[Programme Partner]]&lt;&gt;Table[[#This Row],[Implementing Partner]],CONCATENATE(Table[[#This Row],[Programme Partner]],"-",Table[[#This Row],[Implementing Partner]]),Table[[#This Row],[Programme Partner]]),"")</f>
        <v>ACF</v>
      </c>
    </row>
    <row r="2369" spans="1:28" ht="16.5" customHeight="1">
      <c r="A2369" s="183">
        <v>2657</v>
      </c>
      <c r="B2369" s="195" t="s">
        <v>4993</v>
      </c>
      <c r="C2369" s="198" t="s">
        <v>4993</v>
      </c>
      <c r="D2369" s="212" t="s">
        <v>4993</v>
      </c>
      <c r="E2369" s="215" t="s">
        <v>27</v>
      </c>
      <c r="F2369" s="195" t="s">
        <v>8012</v>
      </c>
      <c r="G2369" t="s">
        <v>8357</v>
      </c>
      <c r="H2369" s="195" t="str">
        <f>IFERROR(VLOOKUP(Table[[#This Row],[Activity Details of Assistance]],WHAT!E:F,2,FALSE),"")</f>
        <v># of door</v>
      </c>
      <c r="I2369" s="195"/>
      <c r="J2369">
        <v>122</v>
      </c>
      <c r="K2369" t="s">
        <v>8280</v>
      </c>
      <c r="L2369" s="219" t="s">
        <v>13</v>
      </c>
      <c r="M2369" t="s">
        <v>14</v>
      </c>
      <c r="N2369" t="s">
        <v>309</v>
      </c>
      <c r="O2369" t="s">
        <v>1606</v>
      </c>
      <c r="P2369" t="s">
        <v>6477</v>
      </c>
      <c r="Q2369" s="236">
        <v>44712</v>
      </c>
      <c r="R2369" s="236">
        <v>44896</v>
      </c>
      <c r="S2369" t="s">
        <v>8452</v>
      </c>
      <c r="T2369" s="196"/>
      <c r="U2369" s="196"/>
      <c r="V2369" s="196"/>
      <c r="W2369" s="196"/>
      <c r="X2369" s="222"/>
      <c r="Y2369" t="s">
        <v>8309</v>
      </c>
      <c r="Z2369">
        <v>8801813213381</v>
      </c>
      <c r="AA2369" t="s">
        <v>8285</v>
      </c>
      <c r="AB2369" s="221" t="str">
        <f>_xlfn.IFNA(IF(Table[[#This Row],[Programme Partner]]&lt;&gt;Table[[#This Row],[Implementing Partner]],CONCATENATE(Table[[#This Row],[Programme Partner]],"-",Table[[#This Row],[Implementing Partner]]),Table[[#This Row],[Programme Partner]]),"")</f>
        <v>ACF</v>
      </c>
    </row>
    <row r="2370" spans="1:28" ht="16.5" customHeight="1">
      <c r="A2370" s="183">
        <v>2658</v>
      </c>
      <c r="B2370" s="195" t="s">
        <v>4993</v>
      </c>
      <c r="C2370" s="198" t="s">
        <v>4993</v>
      </c>
      <c r="D2370" s="212" t="s">
        <v>4993</v>
      </c>
      <c r="E2370" s="215" t="s">
        <v>27</v>
      </c>
      <c r="F2370" s="195" t="s">
        <v>8013</v>
      </c>
      <c r="G2370" t="s">
        <v>8313</v>
      </c>
      <c r="H2370" s="195" t="str">
        <f>IFERROR(VLOOKUP(Table[[#This Row],[Activity Details of Assistance]],WHAT!E:F,2,FALSE),"")</f>
        <v># of HP sessions at community level</v>
      </c>
      <c r="I2370" s="195"/>
      <c r="J2370">
        <v>554</v>
      </c>
      <c r="K2370" t="s">
        <v>8280</v>
      </c>
      <c r="L2370" s="219" t="s">
        <v>13</v>
      </c>
      <c r="M2370" t="s">
        <v>14</v>
      </c>
      <c r="N2370" t="s">
        <v>309</v>
      </c>
      <c r="O2370" t="s">
        <v>1606</v>
      </c>
      <c r="P2370" t="s">
        <v>6477</v>
      </c>
      <c r="Q2370" s="236">
        <v>44712</v>
      </c>
      <c r="R2370" s="236">
        <v>44896</v>
      </c>
      <c r="S2370" t="s">
        <v>8452</v>
      </c>
      <c r="T2370" s="196"/>
      <c r="U2370" s="196"/>
      <c r="V2370" s="196"/>
      <c r="W2370" s="196"/>
      <c r="X2370" s="222"/>
      <c r="Y2370" t="s">
        <v>8309</v>
      </c>
      <c r="Z2370">
        <v>8801813213381</v>
      </c>
      <c r="AA2370" t="s">
        <v>8285</v>
      </c>
      <c r="AB2370" s="221" t="str">
        <f>_xlfn.IFNA(IF(Table[[#This Row],[Programme Partner]]&lt;&gt;Table[[#This Row],[Implementing Partner]],CONCATENATE(Table[[#This Row],[Programme Partner]],"-",Table[[#This Row],[Implementing Partner]]),Table[[#This Row],[Programme Partner]]),"")</f>
        <v>ACF</v>
      </c>
    </row>
    <row r="2371" spans="1:28" ht="16.5" customHeight="1">
      <c r="A2371" s="183">
        <v>2659</v>
      </c>
      <c r="B2371" s="202" t="s">
        <v>4993</v>
      </c>
      <c r="C2371" s="198" t="s">
        <v>4993</v>
      </c>
      <c r="D2371" s="212" t="s">
        <v>4993</v>
      </c>
      <c r="E2371" s="215" t="s">
        <v>27</v>
      </c>
      <c r="F2371" s="195" t="s">
        <v>8013</v>
      </c>
      <c r="G2371" t="s">
        <v>8314</v>
      </c>
      <c r="H2371" s="195" t="str">
        <f>IFERROR(VLOOKUP(Table[[#This Row],[Activity Details of Assistance]],WHAT!E:F,2,FALSE),"")</f>
        <v># of HP sessions at HH level</v>
      </c>
      <c r="I2371" s="195"/>
      <c r="J2371">
        <v>1435</v>
      </c>
      <c r="K2371" t="s">
        <v>8280</v>
      </c>
      <c r="L2371" s="219" t="s">
        <v>13</v>
      </c>
      <c r="M2371" t="s">
        <v>14</v>
      </c>
      <c r="N2371" t="s">
        <v>309</v>
      </c>
      <c r="O2371" t="s">
        <v>1606</v>
      </c>
      <c r="P2371" t="s">
        <v>6477</v>
      </c>
      <c r="Q2371" s="236">
        <v>44712</v>
      </c>
      <c r="R2371" s="236">
        <v>44896</v>
      </c>
      <c r="S2371" t="s">
        <v>8452</v>
      </c>
      <c r="T2371" s="196"/>
      <c r="U2371" s="196"/>
      <c r="V2371" s="196"/>
      <c r="W2371" s="196"/>
      <c r="X2371" s="222"/>
      <c r="Y2371" t="s">
        <v>8309</v>
      </c>
      <c r="Z2371">
        <v>8801813213381</v>
      </c>
      <c r="AA2371" t="s">
        <v>8285</v>
      </c>
      <c r="AB2371" s="221" t="str">
        <f>_xlfn.IFNA(IF(Table[[#This Row],[Programme Partner]]&lt;&gt;Table[[#This Row],[Implementing Partner]],CONCATENATE(Table[[#This Row],[Programme Partner]],"-",Table[[#This Row],[Implementing Partner]]),Table[[#This Row],[Programme Partner]]),"")</f>
        <v>ACF</v>
      </c>
    </row>
    <row r="2372" spans="1:28" ht="16.5" customHeight="1">
      <c r="A2372" s="183">
        <v>2660</v>
      </c>
      <c r="B2372" s="202" t="s">
        <v>4993</v>
      </c>
      <c r="C2372" s="198" t="s">
        <v>4993</v>
      </c>
      <c r="D2372" s="212" t="s">
        <v>4993</v>
      </c>
      <c r="E2372" s="215" t="s">
        <v>27</v>
      </c>
      <c r="F2372" s="195" t="s">
        <v>8013</v>
      </c>
      <c r="G2372" t="s">
        <v>8019</v>
      </c>
      <c r="H2372" s="195" t="str">
        <f>IFERROR(VLOOKUP(Table[[#This Row],[Activity Details of Assistance]],WHAT!E:F,2,FALSE),"")</f>
        <v>N/A</v>
      </c>
      <c r="I2372" s="195"/>
      <c r="J2372">
        <v>87</v>
      </c>
      <c r="K2372" t="s">
        <v>8280</v>
      </c>
      <c r="L2372" s="219" t="s">
        <v>13</v>
      </c>
      <c r="M2372" t="s">
        <v>14</v>
      </c>
      <c r="N2372" t="s">
        <v>309</v>
      </c>
      <c r="O2372" t="s">
        <v>1606</v>
      </c>
      <c r="P2372" t="s">
        <v>6477</v>
      </c>
      <c r="Q2372" s="236">
        <v>44712</v>
      </c>
      <c r="R2372" s="236">
        <v>44896</v>
      </c>
      <c r="S2372" t="s">
        <v>8452</v>
      </c>
      <c r="T2372" s="196"/>
      <c r="U2372" s="196"/>
      <c r="V2372" s="196"/>
      <c r="W2372" s="196"/>
      <c r="X2372" s="222"/>
      <c r="Y2372" t="s">
        <v>8309</v>
      </c>
      <c r="Z2372">
        <v>8801813213381</v>
      </c>
      <c r="AA2372" t="s">
        <v>8285</v>
      </c>
      <c r="AB2372" s="221" t="str">
        <f>_xlfn.IFNA(IF(Table[[#This Row],[Programme Partner]]&lt;&gt;Table[[#This Row],[Implementing Partner]],CONCATENATE(Table[[#This Row],[Programme Partner]],"-",Table[[#This Row],[Implementing Partner]]),Table[[#This Row],[Programme Partner]]),"")</f>
        <v>ACF</v>
      </c>
    </row>
    <row r="2373" spans="1:28" ht="16.5" customHeight="1">
      <c r="A2373" s="183">
        <v>2661</v>
      </c>
      <c r="B2373" s="202" t="s">
        <v>4993</v>
      </c>
      <c r="C2373" s="198" t="s">
        <v>4993</v>
      </c>
      <c r="D2373" s="212" t="s">
        <v>4993</v>
      </c>
      <c r="E2373" s="215" t="s">
        <v>27</v>
      </c>
      <c r="F2373" s="195" t="s">
        <v>8014</v>
      </c>
      <c r="G2373" t="s">
        <v>8361</v>
      </c>
      <c r="H2373" s="195" t="str">
        <f>IFERROR(VLOOKUP(Table[[#This Row],[Activity Details of Assistance]],WHAT!E:F,2,FALSE),"")</f>
        <v># of plant</v>
      </c>
      <c r="I2373" s="195"/>
      <c r="J2373">
        <v>1</v>
      </c>
      <c r="K2373" t="s">
        <v>8280</v>
      </c>
      <c r="L2373" s="219" t="s">
        <v>13</v>
      </c>
      <c r="M2373" t="s">
        <v>14</v>
      </c>
      <c r="N2373" t="s">
        <v>309</v>
      </c>
      <c r="O2373" t="s">
        <v>1606</v>
      </c>
      <c r="P2373" t="s">
        <v>6477</v>
      </c>
      <c r="Q2373" s="236">
        <v>44712</v>
      </c>
      <c r="R2373" s="236">
        <v>44896</v>
      </c>
      <c r="S2373" t="s">
        <v>8452</v>
      </c>
      <c r="T2373" s="196"/>
      <c r="U2373" s="196"/>
      <c r="V2373" s="196"/>
      <c r="W2373" s="196"/>
      <c r="X2373" s="222"/>
      <c r="Y2373" t="s">
        <v>8309</v>
      </c>
      <c r="Z2373">
        <v>8801813213381</v>
      </c>
      <c r="AA2373" t="s">
        <v>8285</v>
      </c>
      <c r="AB2373" s="221" t="str">
        <f>_xlfn.IFNA(IF(Table[[#This Row],[Programme Partner]]&lt;&gt;Table[[#This Row],[Implementing Partner]],CONCATENATE(Table[[#This Row],[Programme Partner]],"-",Table[[#This Row],[Implementing Partner]]),Table[[#This Row],[Programme Partner]]),"")</f>
        <v>ACF</v>
      </c>
    </row>
    <row r="2374" spans="1:28" ht="16.5" customHeight="1">
      <c r="A2374" s="183">
        <v>2662</v>
      </c>
      <c r="B2374" s="202" t="s">
        <v>4993</v>
      </c>
      <c r="C2374" s="198" t="s">
        <v>4993</v>
      </c>
      <c r="D2374" s="212" t="s">
        <v>4993</v>
      </c>
      <c r="E2374" s="215" t="s">
        <v>27</v>
      </c>
      <c r="F2374" s="195" t="s">
        <v>8011</v>
      </c>
      <c r="G2374" t="s">
        <v>8019</v>
      </c>
      <c r="H2374" s="195" t="str">
        <f>IFERROR(VLOOKUP(Table[[#This Row],[Activity Details of Assistance]],WHAT!E:F,2,FALSE),"")</f>
        <v>N/A</v>
      </c>
      <c r="I2374" s="195"/>
      <c r="J2374">
        <v>15300</v>
      </c>
      <c r="K2374" t="s">
        <v>8280</v>
      </c>
      <c r="L2374" s="219" t="s">
        <v>13</v>
      </c>
      <c r="M2374" t="s">
        <v>14</v>
      </c>
      <c r="N2374" t="s">
        <v>309</v>
      </c>
      <c r="O2374" t="s">
        <v>1606</v>
      </c>
      <c r="P2374" t="s">
        <v>6477</v>
      </c>
      <c r="Q2374" s="236">
        <v>44712</v>
      </c>
      <c r="R2374" s="236">
        <v>44896</v>
      </c>
      <c r="S2374" t="s">
        <v>8452</v>
      </c>
      <c r="T2374" s="196"/>
      <c r="U2374" s="196"/>
      <c r="V2374" s="196"/>
      <c r="W2374" s="196"/>
      <c r="X2374" s="222"/>
      <c r="Y2374" t="s">
        <v>8309</v>
      </c>
      <c r="Z2374">
        <v>8801813213381</v>
      </c>
      <c r="AA2374" t="s">
        <v>8285</v>
      </c>
      <c r="AB2374" s="221" t="str">
        <f>_xlfn.IFNA(IF(Table[[#This Row],[Programme Partner]]&lt;&gt;Table[[#This Row],[Implementing Partner]],CONCATENATE(Table[[#This Row],[Programme Partner]],"-",Table[[#This Row],[Implementing Partner]]),Table[[#This Row],[Programme Partner]]),"")</f>
        <v>ACF</v>
      </c>
    </row>
    <row r="2375" spans="1:28" ht="16.5" customHeight="1">
      <c r="A2375" s="183">
        <v>2674</v>
      </c>
      <c r="B2375" s="195" t="s">
        <v>4993</v>
      </c>
      <c r="C2375" s="198" t="s">
        <v>4993</v>
      </c>
      <c r="D2375" s="212" t="s">
        <v>6032</v>
      </c>
      <c r="E2375" s="215" t="s">
        <v>27</v>
      </c>
      <c r="F2375" s="195" t="s">
        <v>8011</v>
      </c>
      <c r="G2375" s="195" t="s">
        <v>8584</v>
      </c>
      <c r="H2375" s="195" t="str">
        <f>IFERROR(VLOOKUP(Table[[#This Row],[Activity Details of Assistance]],WHAT!E:F,2,FALSE),"")</f>
        <v># of tube well</v>
      </c>
      <c r="I2375" s="195"/>
      <c r="J2375">
        <v>34</v>
      </c>
      <c r="K2375" t="s">
        <v>8280</v>
      </c>
      <c r="L2375" s="219" t="s">
        <v>13</v>
      </c>
      <c r="M2375" t="s">
        <v>14</v>
      </c>
      <c r="N2375" t="s">
        <v>309</v>
      </c>
      <c r="O2375" t="s">
        <v>1606</v>
      </c>
      <c r="P2375" t="s">
        <v>6477</v>
      </c>
      <c r="Q2375" s="236">
        <v>44712</v>
      </c>
      <c r="R2375" s="236">
        <v>44896</v>
      </c>
      <c r="S2375" t="s">
        <v>8452</v>
      </c>
      <c r="T2375" s="196"/>
      <c r="U2375" s="196"/>
      <c r="V2375" s="196"/>
      <c r="W2375" s="196"/>
      <c r="X2375" s="222"/>
      <c r="Y2375" t="s">
        <v>8309</v>
      </c>
      <c r="Z2375">
        <v>1813213381</v>
      </c>
      <c r="AA2375" t="s">
        <v>8285</v>
      </c>
      <c r="AB2375" s="221" t="str">
        <f>_xlfn.IFNA(IF(Table[[#This Row],[Programme Partner]]&lt;&gt;Table[[#This Row],[Implementing Partner]],CONCATENATE(Table[[#This Row],[Programme Partner]],"-",Table[[#This Row],[Implementing Partner]]),Table[[#This Row],[Programme Partner]]),"")</f>
        <v>ACF</v>
      </c>
    </row>
    <row r="2376" spans="1:28" ht="16.5" customHeight="1">
      <c r="A2376" s="183">
        <v>2675</v>
      </c>
      <c r="B2376" s="195" t="s">
        <v>4993</v>
      </c>
      <c r="C2376" s="198" t="s">
        <v>4993</v>
      </c>
      <c r="D2376" s="212" t="s">
        <v>6032</v>
      </c>
      <c r="E2376" s="215" t="s">
        <v>27</v>
      </c>
      <c r="F2376" s="195" t="s">
        <v>8011</v>
      </c>
      <c r="G2376" t="s">
        <v>8019</v>
      </c>
      <c r="H2376" s="195" t="str">
        <f>IFERROR(VLOOKUP(Table[[#This Row],[Activity Details of Assistance]],WHAT!E:F,2,FALSE),"")</f>
        <v>N/A</v>
      </c>
      <c r="I2376" s="195"/>
      <c r="J2376">
        <v>58</v>
      </c>
      <c r="K2376" t="s">
        <v>8280</v>
      </c>
      <c r="L2376" s="219" t="s">
        <v>13</v>
      </c>
      <c r="M2376" t="s">
        <v>14</v>
      </c>
      <c r="N2376" t="s">
        <v>309</v>
      </c>
      <c r="O2376" t="s">
        <v>1606</v>
      </c>
      <c r="P2376" t="s">
        <v>6477</v>
      </c>
      <c r="Q2376" s="236">
        <v>44712</v>
      </c>
      <c r="R2376" s="236">
        <v>44896</v>
      </c>
      <c r="S2376" t="s">
        <v>8452</v>
      </c>
      <c r="T2376" s="196"/>
      <c r="U2376" s="196"/>
      <c r="V2376" s="196"/>
      <c r="W2376" s="196"/>
      <c r="X2376" s="222"/>
      <c r="Y2376" t="s">
        <v>8309</v>
      </c>
      <c r="Z2376" t="s">
        <v>8561</v>
      </c>
      <c r="AA2376" t="s">
        <v>8285</v>
      </c>
      <c r="AB2376" s="221" t="str">
        <f>_xlfn.IFNA(IF(Table[[#This Row],[Programme Partner]]&lt;&gt;Table[[#This Row],[Implementing Partner]],CONCATENATE(Table[[#This Row],[Programme Partner]],"-",Table[[#This Row],[Implementing Partner]]),Table[[#This Row],[Programme Partner]]),"")</f>
        <v>ACF</v>
      </c>
    </row>
    <row r="2377" spans="1:28" ht="16.5" customHeight="1">
      <c r="A2377" s="183">
        <v>2676</v>
      </c>
      <c r="B2377" s="195" t="s">
        <v>4993</v>
      </c>
      <c r="C2377" s="198" t="s">
        <v>4993</v>
      </c>
      <c r="D2377" s="212" t="s">
        <v>6032</v>
      </c>
      <c r="E2377" s="215" t="s">
        <v>27</v>
      </c>
      <c r="F2377" s="195" t="s">
        <v>8012</v>
      </c>
      <c r="G2377" s="195" t="s">
        <v>8585</v>
      </c>
      <c r="H2377" s="195" t="str">
        <f>IFERROR(VLOOKUP(Table[[#This Row],[Activity Details of Assistance]],WHAT!E:F,2,FALSE),"")</f>
        <v xml:space="preserve"># of door </v>
      </c>
      <c r="I2377" s="195"/>
      <c r="J2377">
        <v>17</v>
      </c>
      <c r="K2377" t="s">
        <v>8280</v>
      </c>
      <c r="L2377" s="219" t="s">
        <v>13</v>
      </c>
      <c r="M2377" t="s">
        <v>14</v>
      </c>
      <c r="N2377" t="s">
        <v>309</v>
      </c>
      <c r="O2377" t="s">
        <v>1606</v>
      </c>
      <c r="P2377" t="s">
        <v>6477</v>
      </c>
      <c r="Q2377" s="236">
        <v>44712</v>
      </c>
      <c r="R2377" s="236">
        <v>44896</v>
      </c>
      <c r="S2377" t="s">
        <v>8452</v>
      </c>
      <c r="T2377" s="196"/>
      <c r="U2377" s="196"/>
      <c r="V2377" s="196"/>
      <c r="W2377" s="196"/>
      <c r="X2377" s="222"/>
      <c r="Y2377" t="s">
        <v>8309</v>
      </c>
      <c r="Z2377" t="s">
        <v>8561</v>
      </c>
      <c r="AA2377" t="s">
        <v>8285</v>
      </c>
      <c r="AB2377" s="221" t="str">
        <f>_xlfn.IFNA(IF(Table[[#This Row],[Programme Partner]]&lt;&gt;Table[[#This Row],[Implementing Partner]],CONCATENATE(Table[[#This Row],[Programme Partner]],"-",Table[[#This Row],[Implementing Partner]]),Table[[#This Row],[Programme Partner]]),"")</f>
        <v>ACF</v>
      </c>
    </row>
    <row r="2378" spans="1:28" ht="16.5" customHeight="1">
      <c r="A2378" s="183">
        <v>2677</v>
      </c>
      <c r="B2378" s="195" t="s">
        <v>4993</v>
      </c>
      <c r="C2378" s="198" t="s">
        <v>4993</v>
      </c>
      <c r="D2378" s="212" t="s">
        <v>6032</v>
      </c>
      <c r="E2378" s="215" t="s">
        <v>27</v>
      </c>
      <c r="F2378" s="195" t="s">
        <v>8012</v>
      </c>
      <c r="G2378" s="195" t="s">
        <v>8586</v>
      </c>
      <c r="H2378" s="195" t="str">
        <f>IFERROR(VLOOKUP(Table[[#This Row],[Activity Details of Assistance]],WHAT!E:F,2,FALSE),"")</f>
        <v># of door</v>
      </c>
      <c r="I2378" s="195"/>
      <c r="J2378">
        <v>57</v>
      </c>
      <c r="K2378" t="s">
        <v>8280</v>
      </c>
      <c r="L2378" s="219" t="s">
        <v>13</v>
      </c>
      <c r="M2378" t="s">
        <v>14</v>
      </c>
      <c r="N2378" t="s">
        <v>309</v>
      </c>
      <c r="O2378" t="s">
        <v>1606</v>
      </c>
      <c r="P2378" t="s">
        <v>6477</v>
      </c>
      <c r="Q2378" s="236">
        <v>44712</v>
      </c>
      <c r="R2378" s="236">
        <v>44896</v>
      </c>
      <c r="S2378" t="s">
        <v>8452</v>
      </c>
      <c r="T2378" s="196"/>
      <c r="U2378" s="196"/>
      <c r="V2378" s="196"/>
      <c r="W2378" s="196"/>
      <c r="X2378" s="222"/>
      <c r="Y2378" t="s">
        <v>8309</v>
      </c>
      <c r="Z2378" t="s">
        <v>8561</v>
      </c>
      <c r="AA2378" t="s">
        <v>8285</v>
      </c>
      <c r="AB2378" s="221" t="str">
        <f>_xlfn.IFNA(IF(Table[[#This Row],[Programme Partner]]&lt;&gt;Table[[#This Row],[Implementing Partner]],CONCATENATE(Table[[#This Row],[Programme Partner]],"-",Table[[#This Row],[Implementing Partner]]),Table[[#This Row],[Programme Partner]]),"")</f>
        <v>ACF</v>
      </c>
    </row>
    <row r="2379" spans="1:28" ht="16.5" customHeight="1">
      <c r="A2379" s="183">
        <v>2678</v>
      </c>
      <c r="B2379" s="195" t="s">
        <v>4993</v>
      </c>
      <c r="C2379" s="198" t="s">
        <v>4993</v>
      </c>
      <c r="D2379" s="212" t="s">
        <v>6032</v>
      </c>
      <c r="E2379" s="215" t="s">
        <v>27</v>
      </c>
      <c r="F2379" s="195" t="s">
        <v>8012</v>
      </c>
      <c r="G2379" t="s">
        <v>8357</v>
      </c>
      <c r="H2379" s="195" t="str">
        <f>IFERROR(VLOOKUP(Table[[#This Row],[Activity Details of Assistance]],WHAT!E:F,2,FALSE),"")</f>
        <v># of door</v>
      </c>
      <c r="I2379" s="195"/>
      <c r="J2379">
        <v>123</v>
      </c>
      <c r="K2379" t="s">
        <v>8280</v>
      </c>
      <c r="L2379" s="219" t="s">
        <v>13</v>
      </c>
      <c r="M2379" t="s">
        <v>14</v>
      </c>
      <c r="N2379" t="s">
        <v>309</v>
      </c>
      <c r="O2379" t="s">
        <v>1606</v>
      </c>
      <c r="P2379" t="s">
        <v>6477</v>
      </c>
      <c r="Q2379" s="236">
        <v>44712</v>
      </c>
      <c r="R2379" s="236">
        <v>44896</v>
      </c>
      <c r="S2379" t="s">
        <v>8452</v>
      </c>
      <c r="T2379" s="196"/>
      <c r="U2379" s="196"/>
      <c r="V2379" s="196"/>
      <c r="W2379" s="196"/>
      <c r="X2379" s="222"/>
      <c r="Y2379" t="s">
        <v>8309</v>
      </c>
      <c r="Z2379" t="s">
        <v>8561</v>
      </c>
      <c r="AA2379" t="s">
        <v>8285</v>
      </c>
      <c r="AB2379" s="221" t="str">
        <f>_xlfn.IFNA(IF(Table[[#This Row],[Programme Partner]]&lt;&gt;Table[[#This Row],[Implementing Partner]],CONCATENATE(Table[[#This Row],[Programme Partner]],"-",Table[[#This Row],[Implementing Partner]]),Table[[#This Row],[Programme Partner]]),"")</f>
        <v>ACF</v>
      </c>
    </row>
    <row r="2380" spans="1:28" ht="16.5" customHeight="1">
      <c r="A2380" s="183">
        <v>2679</v>
      </c>
      <c r="B2380" s="195" t="s">
        <v>4993</v>
      </c>
      <c r="C2380" s="198" t="s">
        <v>4993</v>
      </c>
      <c r="D2380" s="212" t="s">
        <v>6032</v>
      </c>
      <c r="E2380" s="215" t="s">
        <v>27</v>
      </c>
      <c r="F2380" s="195" t="s">
        <v>8013</v>
      </c>
      <c r="G2380" s="195" t="s">
        <v>8313</v>
      </c>
      <c r="H2380" s="195" t="str">
        <f>IFERROR(VLOOKUP(Table[[#This Row],[Activity Details of Assistance]],WHAT!E:F,2,FALSE),"")</f>
        <v># of HP sessions at community level</v>
      </c>
      <c r="I2380" s="195"/>
      <c r="J2380">
        <v>790</v>
      </c>
      <c r="K2380" t="s">
        <v>8280</v>
      </c>
      <c r="L2380" s="219" t="s">
        <v>13</v>
      </c>
      <c r="M2380" t="s">
        <v>14</v>
      </c>
      <c r="N2380" t="s">
        <v>309</v>
      </c>
      <c r="O2380" t="s">
        <v>1606</v>
      </c>
      <c r="P2380" t="s">
        <v>6477</v>
      </c>
      <c r="Q2380" s="236">
        <v>44712</v>
      </c>
      <c r="R2380" s="236">
        <v>44896</v>
      </c>
      <c r="S2380" t="s">
        <v>8452</v>
      </c>
      <c r="T2380" s="196"/>
      <c r="U2380" s="196"/>
      <c r="V2380" s="196"/>
      <c r="W2380" s="196"/>
      <c r="X2380" s="222"/>
      <c r="Y2380" t="s">
        <v>8309</v>
      </c>
      <c r="Z2380" t="s">
        <v>8561</v>
      </c>
      <c r="AA2380" t="s">
        <v>8285</v>
      </c>
      <c r="AB2380" s="221" t="str">
        <f>_xlfn.IFNA(IF(Table[[#This Row],[Programme Partner]]&lt;&gt;Table[[#This Row],[Implementing Partner]],CONCATENATE(Table[[#This Row],[Programme Partner]],"-",Table[[#This Row],[Implementing Partner]]),Table[[#This Row],[Programme Partner]]),"")</f>
        <v>ACF</v>
      </c>
    </row>
    <row r="2381" spans="1:28" ht="16.5" customHeight="1">
      <c r="A2381" s="183">
        <v>2680</v>
      </c>
      <c r="B2381" s="195" t="s">
        <v>4993</v>
      </c>
      <c r="C2381" s="198" t="s">
        <v>4993</v>
      </c>
      <c r="D2381" s="212" t="s">
        <v>6032</v>
      </c>
      <c r="E2381" s="215" t="s">
        <v>27</v>
      </c>
      <c r="F2381" s="195" t="s">
        <v>8013</v>
      </c>
      <c r="G2381" t="s">
        <v>8314</v>
      </c>
      <c r="H2381" s="195" t="str">
        <f>IFERROR(VLOOKUP(Table[[#This Row],[Activity Details of Assistance]],WHAT!E:F,2,FALSE),"")</f>
        <v># of HP sessions at HH level</v>
      </c>
      <c r="I2381" s="195"/>
      <c r="J2381">
        <v>1437</v>
      </c>
      <c r="K2381" t="s">
        <v>8280</v>
      </c>
      <c r="L2381" s="219" t="s">
        <v>13</v>
      </c>
      <c r="M2381" t="s">
        <v>14</v>
      </c>
      <c r="N2381" t="s">
        <v>309</v>
      </c>
      <c r="O2381" t="s">
        <v>1606</v>
      </c>
      <c r="P2381" t="s">
        <v>6477</v>
      </c>
      <c r="Q2381" s="236">
        <v>44712</v>
      </c>
      <c r="R2381" s="236">
        <v>44896</v>
      </c>
      <c r="S2381" t="s">
        <v>8452</v>
      </c>
      <c r="T2381" s="196"/>
      <c r="U2381" s="196"/>
      <c r="V2381" s="196"/>
      <c r="W2381" s="196"/>
      <c r="X2381" s="222"/>
      <c r="Y2381" t="s">
        <v>8309</v>
      </c>
      <c r="Z2381" t="s">
        <v>8561</v>
      </c>
      <c r="AA2381" t="s">
        <v>8285</v>
      </c>
      <c r="AB2381" s="221" t="str">
        <f>_xlfn.IFNA(IF(Table[[#This Row],[Programme Partner]]&lt;&gt;Table[[#This Row],[Implementing Partner]],CONCATENATE(Table[[#This Row],[Programme Partner]],"-",Table[[#This Row],[Implementing Partner]]),Table[[#This Row],[Programme Partner]]),"")</f>
        <v>ACF</v>
      </c>
    </row>
    <row r="2382" spans="1:28" ht="16.5" customHeight="1">
      <c r="A2382" s="183">
        <v>2681</v>
      </c>
      <c r="B2382" s="195" t="s">
        <v>4993</v>
      </c>
      <c r="C2382" s="198" t="s">
        <v>4993</v>
      </c>
      <c r="D2382" s="212" t="s">
        <v>6032</v>
      </c>
      <c r="E2382" s="215" t="s">
        <v>27</v>
      </c>
      <c r="F2382" s="195" t="s">
        <v>8013</v>
      </c>
      <c r="G2382" t="s">
        <v>8019</v>
      </c>
      <c r="H2382" s="195" t="str">
        <f>IFERROR(VLOOKUP(Table[[#This Row],[Activity Details of Assistance]],WHAT!E:F,2,FALSE),"")</f>
        <v>N/A</v>
      </c>
      <c r="I2382" s="195"/>
      <c r="J2382">
        <v>1162</v>
      </c>
      <c r="K2382" t="s">
        <v>8280</v>
      </c>
      <c r="L2382" s="219" t="s">
        <v>13</v>
      </c>
      <c r="M2382" t="s">
        <v>14</v>
      </c>
      <c r="N2382" t="s">
        <v>309</v>
      </c>
      <c r="O2382" t="s">
        <v>1606</v>
      </c>
      <c r="P2382" t="s">
        <v>6477</v>
      </c>
      <c r="Q2382" s="236">
        <v>44712</v>
      </c>
      <c r="R2382" s="236">
        <v>44896</v>
      </c>
      <c r="S2382" t="s">
        <v>8452</v>
      </c>
      <c r="T2382" s="196"/>
      <c r="U2382" s="196"/>
      <c r="V2382" s="196"/>
      <c r="W2382" s="196"/>
      <c r="X2382" s="222"/>
      <c r="Y2382" t="s">
        <v>8309</v>
      </c>
      <c r="Z2382" t="s">
        <v>8561</v>
      </c>
      <c r="AA2382" t="s">
        <v>8285</v>
      </c>
      <c r="AB2382" s="221" t="str">
        <f>_xlfn.IFNA(IF(Table[[#This Row],[Programme Partner]]&lt;&gt;Table[[#This Row],[Implementing Partner]],CONCATENATE(Table[[#This Row],[Programme Partner]],"-",Table[[#This Row],[Implementing Partner]]),Table[[#This Row],[Programme Partner]]),"")</f>
        <v>ACF</v>
      </c>
    </row>
    <row r="2383" spans="1:28" ht="16.5" customHeight="1">
      <c r="A2383" s="183">
        <v>2682</v>
      </c>
      <c r="B2383" s="195" t="s">
        <v>4993</v>
      </c>
      <c r="C2383" s="198" t="s">
        <v>4993</v>
      </c>
      <c r="D2383" s="212" t="s">
        <v>6032</v>
      </c>
      <c r="E2383" s="215" t="s">
        <v>27</v>
      </c>
      <c r="F2383" s="195" t="s">
        <v>8011</v>
      </c>
      <c r="G2383" t="s">
        <v>8019</v>
      </c>
      <c r="H2383" s="195" t="str">
        <f>IFERROR(VLOOKUP(Table[[#This Row],[Activity Details of Assistance]],WHAT!E:F,2,FALSE),"")</f>
        <v>N/A</v>
      </c>
      <c r="I2383" s="195"/>
      <c r="J2383">
        <v>15730</v>
      </c>
      <c r="K2383" t="s">
        <v>8280</v>
      </c>
      <c r="L2383" s="219" t="s">
        <v>13</v>
      </c>
      <c r="M2383" t="s">
        <v>14</v>
      </c>
      <c r="N2383" t="s">
        <v>309</v>
      </c>
      <c r="O2383" t="s">
        <v>1606</v>
      </c>
      <c r="P2383" t="s">
        <v>6477</v>
      </c>
      <c r="Q2383" s="236">
        <v>44712</v>
      </c>
      <c r="R2383" s="236">
        <v>44896</v>
      </c>
      <c r="S2383" t="s">
        <v>8452</v>
      </c>
      <c r="T2383" s="196"/>
      <c r="U2383" s="196"/>
      <c r="V2383" s="196"/>
      <c r="W2383" s="196"/>
      <c r="X2383" s="222"/>
      <c r="Y2383" t="s">
        <v>8309</v>
      </c>
      <c r="Z2383" t="s">
        <v>8561</v>
      </c>
      <c r="AA2383" t="s">
        <v>8285</v>
      </c>
      <c r="AB2383" s="221" t="str">
        <f>_xlfn.IFNA(IF(Table[[#This Row],[Programme Partner]]&lt;&gt;Table[[#This Row],[Implementing Partner]],CONCATENATE(Table[[#This Row],[Programme Partner]],"-",Table[[#This Row],[Implementing Partner]]),Table[[#This Row],[Programme Partner]]),"")</f>
        <v>ACF</v>
      </c>
    </row>
    <row r="2384" spans="1:28" ht="16.5" customHeight="1">
      <c r="A2384" s="183">
        <v>2683</v>
      </c>
      <c r="B2384" s="195" t="s">
        <v>4993</v>
      </c>
      <c r="C2384" s="198" t="s">
        <v>4993</v>
      </c>
      <c r="D2384" s="212" t="s">
        <v>4993</v>
      </c>
      <c r="E2384" s="215" t="s">
        <v>27</v>
      </c>
      <c r="F2384" s="195" t="s">
        <v>8011</v>
      </c>
      <c r="G2384" s="195" t="s">
        <v>8584</v>
      </c>
      <c r="H2384" s="195" t="str">
        <f>IFERROR(VLOOKUP(Table[[#This Row],[Activity Details of Assistance]],WHAT!E:F,2,FALSE),"")</f>
        <v># of tube well</v>
      </c>
      <c r="I2384" s="195"/>
      <c r="J2384">
        <v>17</v>
      </c>
      <c r="K2384" t="s">
        <v>8280</v>
      </c>
      <c r="L2384" s="219" t="s">
        <v>13</v>
      </c>
      <c r="M2384" t="s">
        <v>14</v>
      </c>
      <c r="N2384" t="s">
        <v>309</v>
      </c>
      <c r="O2384" t="s">
        <v>1606</v>
      </c>
      <c r="P2384" t="s">
        <v>6397</v>
      </c>
      <c r="Q2384" s="236">
        <v>44712</v>
      </c>
      <c r="R2384" s="236">
        <v>44896</v>
      </c>
      <c r="S2384" t="s">
        <v>8452</v>
      </c>
      <c r="T2384" s="196"/>
      <c r="U2384" s="196"/>
      <c r="V2384" s="196"/>
      <c r="W2384" s="196"/>
      <c r="X2384" s="222"/>
      <c r="Y2384" t="s">
        <v>8309</v>
      </c>
      <c r="Z2384" t="s">
        <v>8561</v>
      </c>
      <c r="AA2384" t="s">
        <v>8285</v>
      </c>
      <c r="AB2384" s="221" t="str">
        <f>_xlfn.IFNA(IF(Table[[#This Row],[Programme Partner]]&lt;&gt;Table[[#This Row],[Implementing Partner]],CONCATENATE(Table[[#This Row],[Programme Partner]],"-",Table[[#This Row],[Implementing Partner]]),Table[[#This Row],[Programme Partner]]),"")</f>
        <v>ACF</v>
      </c>
    </row>
    <row r="2385" spans="1:28" ht="16.5" customHeight="1">
      <c r="A2385" s="183">
        <v>2684</v>
      </c>
      <c r="B2385" s="195" t="s">
        <v>4993</v>
      </c>
      <c r="C2385" s="198" t="s">
        <v>4993</v>
      </c>
      <c r="D2385" s="212" t="s">
        <v>4993</v>
      </c>
      <c r="E2385" s="215" t="s">
        <v>27</v>
      </c>
      <c r="F2385" s="195" t="s">
        <v>8011</v>
      </c>
      <c r="G2385" t="s">
        <v>8019</v>
      </c>
      <c r="H2385" s="195" t="str">
        <f>IFERROR(VLOOKUP(Table[[#This Row],[Activity Details of Assistance]],WHAT!E:F,2,FALSE),"")</f>
        <v>N/A</v>
      </c>
      <c r="I2385" s="195"/>
      <c r="J2385">
        <v>35</v>
      </c>
      <c r="K2385" t="s">
        <v>8280</v>
      </c>
      <c r="L2385" s="219" t="s">
        <v>13</v>
      </c>
      <c r="M2385" t="s">
        <v>14</v>
      </c>
      <c r="N2385" t="s">
        <v>309</v>
      </c>
      <c r="O2385" t="s">
        <v>1606</v>
      </c>
      <c r="P2385" t="s">
        <v>6397</v>
      </c>
      <c r="Q2385" s="236">
        <v>44712</v>
      </c>
      <c r="R2385" s="236">
        <v>44896</v>
      </c>
      <c r="S2385" t="s">
        <v>8452</v>
      </c>
      <c r="T2385" s="196"/>
      <c r="U2385" s="196"/>
      <c r="V2385" s="196"/>
      <c r="W2385" s="196"/>
      <c r="X2385" s="222"/>
      <c r="Y2385" t="s">
        <v>8309</v>
      </c>
      <c r="Z2385" t="s">
        <v>8561</v>
      </c>
      <c r="AA2385" t="s">
        <v>8285</v>
      </c>
      <c r="AB2385" s="221" t="str">
        <f>_xlfn.IFNA(IF(Table[[#This Row],[Programme Partner]]&lt;&gt;Table[[#This Row],[Implementing Partner]],CONCATENATE(Table[[#This Row],[Programme Partner]],"-",Table[[#This Row],[Implementing Partner]]),Table[[#This Row],[Programme Partner]]),"")</f>
        <v>ACF</v>
      </c>
    </row>
    <row r="2386" spans="1:28" ht="16.5" customHeight="1">
      <c r="A2386" s="183">
        <v>2685</v>
      </c>
      <c r="B2386" s="195" t="s">
        <v>4993</v>
      </c>
      <c r="C2386" s="198" t="s">
        <v>4993</v>
      </c>
      <c r="D2386" s="212" t="s">
        <v>4993</v>
      </c>
      <c r="E2386" s="215" t="s">
        <v>27</v>
      </c>
      <c r="F2386" s="195" t="s">
        <v>8012</v>
      </c>
      <c r="G2386" s="195" t="s">
        <v>8585</v>
      </c>
      <c r="H2386" s="195" t="str">
        <f>IFERROR(VLOOKUP(Table[[#This Row],[Activity Details of Assistance]],WHAT!E:F,2,FALSE),"")</f>
        <v xml:space="preserve"># of door </v>
      </c>
      <c r="I2386" s="195"/>
      <c r="J2386">
        <v>6</v>
      </c>
      <c r="K2386" t="s">
        <v>8280</v>
      </c>
      <c r="L2386" s="219" t="s">
        <v>13</v>
      </c>
      <c r="M2386" t="s">
        <v>14</v>
      </c>
      <c r="N2386" t="s">
        <v>309</v>
      </c>
      <c r="O2386" t="s">
        <v>1606</v>
      </c>
      <c r="P2386" t="s">
        <v>6397</v>
      </c>
      <c r="Q2386" s="236">
        <v>44712</v>
      </c>
      <c r="R2386" s="236">
        <v>44896</v>
      </c>
      <c r="S2386" t="s">
        <v>8452</v>
      </c>
      <c r="T2386" s="196"/>
      <c r="U2386" s="196"/>
      <c r="V2386" s="196"/>
      <c r="W2386" s="196"/>
      <c r="X2386" s="222"/>
      <c r="Y2386" t="s">
        <v>8309</v>
      </c>
      <c r="Z2386" t="s">
        <v>8561</v>
      </c>
      <c r="AA2386" t="s">
        <v>8285</v>
      </c>
      <c r="AB2386" s="221" t="str">
        <f>_xlfn.IFNA(IF(Table[[#This Row],[Programme Partner]]&lt;&gt;Table[[#This Row],[Implementing Partner]],CONCATENATE(Table[[#This Row],[Programme Partner]],"-",Table[[#This Row],[Implementing Partner]]),Table[[#This Row],[Programme Partner]]),"")</f>
        <v>ACF</v>
      </c>
    </row>
    <row r="2387" spans="1:28" ht="16.5" customHeight="1">
      <c r="A2387" s="183">
        <v>2686</v>
      </c>
      <c r="B2387" s="195" t="s">
        <v>4993</v>
      </c>
      <c r="C2387" s="198" t="s">
        <v>4993</v>
      </c>
      <c r="D2387" s="212" t="s">
        <v>4993</v>
      </c>
      <c r="E2387" s="215" t="s">
        <v>27</v>
      </c>
      <c r="F2387" s="195" t="s">
        <v>8012</v>
      </c>
      <c r="G2387" t="s">
        <v>8359</v>
      </c>
      <c r="H2387" s="195" t="str">
        <f>IFERROR(VLOOKUP(Table[[#This Row],[Activity Details of Assistance]],WHAT!E:F,2,FALSE),"")</f>
        <v># of FSM Site</v>
      </c>
      <c r="I2387" s="195"/>
      <c r="J2387">
        <v>3</v>
      </c>
      <c r="K2387" t="s">
        <v>8280</v>
      </c>
      <c r="L2387" s="219" t="s">
        <v>13</v>
      </c>
      <c r="M2387" t="s">
        <v>14</v>
      </c>
      <c r="N2387" t="s">
        <v>309</v>
      </c>
      <c r="O2387" t="s">
        <v>1606</v>
      </c>
      <c r="P2387" t="s">
        <v>6397</v>
      </c>
      <c r="Q2387" s="236">
        <v>44712</v>
      </c>
      <c r="R2387" s="236">
        <v>44896</v>
      </c>
      <c r="S2387" t="s">
        <v>8452</v>
      </c>
      <c r="T2387" s="196"/>
      <c r="U2387" s="196"/>
      <c r="V2387" s="196"/>
      <c r="W2387" s="196"/>
      <c r="X2387" s="222"/>
      <c r="Y2387" t="s">
        <v>8309</v>
      </c>
      <c r="Z2387" t="s">
        <v>8561</v>
      </c>
      <c r="AA2387" t="s">
        <v>8285</v>
      </c>
      <c r="AB2387" s="221" t="str">
        <f>_xlfn.IFNA(IF(Table[[#This Row],[Programme Partner]]&lt;&gt;Table[[#This Row],[Implementing Partner]],CONCATENATE(Table[[#This Row],[Programme Partner]],"-",Table[[#This Row],[Implementing Partner]]),Table[[#This Row],[Programme Partner]]),"")</f>
        <v>ACF</v>
      </c>
    </row>
    <row r="2388" spans="1:28" ht="16.5" customHeight="1">
      <c r="A2388" s="183">
        <v>2687</v>
      </c>
      <c r="B2388" s="195" t="s">
        <v>4993</v>
      </c>
      <c r="C2388" s="198" t="s">
        <v>4993</v>
      </c>
      <c r="D2388" s="212" t="s">
        <v>4993</v>
      </c>
      <c r="E2388" s="215" t="s">
        <v>27</v>
      </c>
      <c r="F2388" s="195" t="s">
        <v>8012</v>
      </c>
      <c r="G2388" s="195" t="s">
        <v>8586</v>
      </c>
      <c r="H2388" s="195" t="str">
        <f>IFERROR(VLOOKUP(Table[[#This Row],[Activity Details of Assistance]],WHAT!E:F,2,FALSE),"")</f>
        <v># of door</v>
      </c>
      <c r="I2388" s="195"/>
      <c r="J2388">
        <v>27</v>
      </c>
      <c r="K2388" t="s">
        <v>8280</v>
      </c>
      <c r="L2388" s="219" t="s">
        <v>13</v>
      </c>
      <c r="M2388" t="s">
        <v>14</v>
      </c>
      <c r="N2388" t="s">
        <v>309</v>
      </c>
      <c r="O2388" t="s">
        <v>1606</v>
      </c>
      <c r="P2388" t="s">
        <v>6397</v>
      </c>
      <c r="Q2388" s="236">
        <v>44712</v>
      </c>
      <c r="R2388" s="236">
        <v>44896</v>
      </c>
      <c r="S2388" t="s">
        <v>8452</v>
      </c>
      <c r="T2388" s="196"/>
      <c r="U2388" s="196"/>
      <c r="V2388" s="196"/>
      <c r="W2388" s="196"/>
      <c r="X2388" s="222"/>
      <c r="Y2388" t="s">
        <v>8309</v>
      </c>
      <c r="Z2388" t="s">
        <v>8561</v>
      </c>
      <c r="AA2388" t="s">
        <v>8285</v>
      </c>
      <c r="AB2388" s="221" t="str">
        <f>_xlfn.IFNA(IF(Table[[#This Row],[Programme Partner]]&lt;&gt;Table[[#This Row],[Implementing Partner]],CONCATENATE(Table[[#This Row],[Programme Partner]],"-",Table[[#This Row],[Implementing Partner]]),Table[[#This Row],[Programme Partner]]),"")</f>
        <v>ACF</v>
      </c>
    </row>
    <row r="2389" spans="1:28" ht="16.5" customHeight="1">
      <c r="A2389" s="183">
        <v>2688</v>
      </c>
      <c r="B2389" s="195" t="s">
        <v>4993</v>
      </c>
      <c r="C2389" s="198" t="s">
        <v>4993</v>
      </c>
      <c r="D2389" s="212" t="s">
        <v>4993</v>
      </c>
      <c r="E2389" s="215" t="s">
        <v>27</v>
      </c>
      <c r="F2389" s="195" t="s">
        <v>8012</v>
      </c>
      <c r="G2389" t="s">
        <v>8357</v>
      </c>
      <c r="H2389" s="195" t="str">
        <f>IFERROR(VLOOKUP(Table[[#This Row],[Activity Details of Assistance]],WHAT!E:F,2,FALSE),"")</f>
        <v># of door</v>
      </c>
      <c r="I2389" s="195"/>
      <c r="J2389">
        <v>83</v>
      </c>
      <c r="K2389" t="s">
        <v>8280</v>
      </c>
      <c r="L2389" s="219" t="s">
        <v>13</v>
      </c>
      <c r="M2389" t="s">
        <v>14</v>
      </c>
      <c r="N2389" t="s">
        <v>309</v>
      </c>
      <c r="O2389" t="s">
        <v>1606</v>
      </c>
      <c r="P2389" t="s">
        <v>6397</v>
      </c>
      <c r="Q2389" s="236">
        <v>44712</v>
      </c>
      <c r="R2389" s="236">
        <v>44896</v>
      </c>
      <c r="S2389" t="s">
        <v>8452</v>
      </c>
      <c r="T2389" s="196"/>
      <c r="U2389" s="196"/>
      <c r="V2389" s="196"/>
      <c r="W2389" s="196"/>
      <c r="X2389" s="222"/>
      <c r="Y2389" t="s">
        <v>8309</v>
      </c>
      <c r="Z2389" t="s">
        <v>8561</v>
      </c>
      <c r="AA2389" t="s">
        <v>8285</v>
      </c>
      <c r="AB2389" s="221" t="str">
        <f>_xlfn.IFNA(IF(Table[[#This Row],[Programme Partner]]&lt;&gt;Table[[#This Row],[Implementing Partner]],CONCATENATE(Table[[#This Row],[Programme Partner]],"-",Table[[#This Row],[Implementing Partner]]),Table[[#This Row],[Programme Partner]]),"")</f>
        <v>ACF</v>
      </c>
    </row>
    <row r="2390" spans="1:28" ht="16.5" customHeight="1">
      <c r="A2390" s="183">
        <v>2689</v>
      </c>
      <c r="B2390" s="195" t="s">
        <v>4993</v>
      </c>
      <c r="C2390" s="198" t="s">
        <v>4993</v>
      </c>
      <c r="D2390" s="212" t="s">
        <v>4993</v>
      </c>
      <c r="E2390" s="215" t="s">
        <v>27</v>
      </c>
      <c r="F2390" s="195" t="s">
        <v>8012</v>
      </c>
      <c r="G2390" t="s">
        <v>8019</v>
      </c>
      <c r="H2390" s="195" t="str">
        <f>IFERROR(VLOOKUP(Table[[#This Row],[Activity Details of Assistance]],WHAT!E:F,2,FALSE),"")</f>
        <v>N/A</v>
      </c>
      <c r="I2390" s="195"/>
      <c r="J2390">
        <v>8210</v>
      </c>
      <c r="K2390" t="s">
        <v>8280</v>
      </c>
      <c r="L2390" s="219" t="s">
        <v>13</v>
      </c>
      <c r="M2390" t="s">
        <v>14</v>
      </c>
      <c r="N2390" t="s">
        <v>309</v>
      </c>
      <c r="O2390" t="s">
        <v>1606</v>
      </c>
      <c r="P2390" t="s">
        <v>6397</v>
      </c>
      <c r="Q2390" s="236">
        <v>44712</v>
      </c>
      <c r="R2390" s="236">
        <v>44896</v>
      </c>
      <c r="S2390" t="s">
        <v>8452</v>
      </c>
      <c r="T2390" s="196"/>
      <c r="U2390" s="196"/>
      <c r="V2390" s="196"/>
      <c r="W2390" s="196"/>
      <c r="X2390" s="222"/>
      <c r="Y2390" t="s">
        <v>8309</v>
      </c>
      <c r="Z2390" t="s">
        <v>8561</v>
      </c>
      <c r="AA2390" t="s">
        <v>8285</v>
      </c>
      <c r="AB2390" s="221" t="str">
        <f>_xlfn.IFNA(IF(Table[[#This Row],[Programme Partner]]&lt;&gt;Table[[#This Row],[Implementing Partner]],CONCATENATE(Table[[#This Row],[Programme Partner]],"-",Table[[#This Row],[Implementing Partner]]),Table[[#This Row],[Programme Partner]]),"")</f>
        <v>ACF</v>
      </c>
    </row>
    <row r="2391" spans="1:28" ht="16.5" customHeight="1">
      <c r="A2391" s="183">
        <v>2690</v>
      </c>
      <c r="B2391" s="195" t="s">
        <v>4993</v>
      </c>
      <c r="C2391" s="198" t="s">
        <v>4993</v>
      </c>
      <c r="D2391" s="212" t="s">
        <v>4993</v>
      </c>
      <c r="E2391" s="215" t="s">
        <v>27</v>
      </c>
      <c r="F2391" s="195" t="s">
        <v>8013</v>
      </c>
      <c r="G2391" t="s">
        <v>8313</v>
      </c>
      <c r="H2391" s="195" t="str">
        <f>IFERROR(VLOOKUP(Table[[#This Row],[Activity Details of Assistance]],WHAT!E:F,2,FALSE),"")</f>
        <v># of HP sessions at community level</v>
      </c>
      <c r="I2391" s="195"/>
      <c r="J2391">
        <v>292</v>
      </c>
      <c r="K2391" t="s">
        <v>8280</v>
      </c>
      <c r="L2391" s="219" t="s">
        <v>13</v>
      </c>
      <c r="M2391" t="s">
        <v>14</v>
      </c>
      <c r="N2391" t="s">
        <v>309</v>
      </c>
      <c r="O2391" t="s">
        <v>1606</v>
      </c>
      <c r="P2391" t="s">
        <v>6397</v>
      </c>
      <c r="Q2391" s="236">
        <v>44712</v>
      </c>
      <c r="R2391" s="236">
        <v>44896</v>
      </c>
      <c r="S2391" t="s">
        <v>8452</v>
      </c>
      <c r="T2391" s="196"/>
      <c r="U2391" s="196"/>
      <c r="V2391" s="196"/>
      <c r="W2391" s="196"/>
      <c r="X2391" s="222"/>
      <c r="Y2391" t="s">
        <v>8309</v>
      </c>
      <c r="Z2391" t="s">
        <v>8561</v>
      </c>
      <c r="AA2391" t="s">
        <v>8285</v>
      </c>
      <c r="AB2391" s="221" t="str">
        <f>_xlfn.IFNA(IF(Table[[#This Row],[Programme Partner]]&lt;&gt;Table[[#This Row],[Implementing Partner]],CONCATENATE(Table[[#This Row],[Programme Partner]],"-",Table[[#This Row],[Implementing Partner]]),Table[[#This Row],[Programme Partner]]),"")</f>
        <v>ACF</v>
      </c>
    </row>
    <row r="2392" spans="1:28" ht="16.5" customHeight="1">
      <c r="A2392" s="183">
        <v>2691</v>
      </c>
      <c r="B2392" s="195" t="s">
        <v>4993</v>
      </c>
      <c r="C2392" s="198" t="s">
        <v>4993</v>
      </c>
      <c r="D2392" s="212" t="s">
        <v>4993</v>
      </c>
      <c r="E2392" s="215" t="s">
        <v>27</v>
      </c>
      <c r="F2392" s="195" t="s">
        <v>8013</v>
      </c>
      <c r="G2392" t="s">
        <v>8314</v>
      </c>
      <c r="H2392" s="195" t="str">
        <f>IFERROR(VLOOKUP(Table[[#This Row],[Activity Details of Assistance]],WHAT!E:F,2,FALSE),"")</f>
        <v># of HP sessions at HH level</v>
      </c>
      <c r="I2392" s="195"/>
      <c r="J2392">
        <v>714</v>
      </c>
      <c r="K2392" t="s">
        <v>8280</v>
      </c>
      <c r="L2392" s="219" t="s">
        <v>13</v>
      </c>
      <c r="M2392" t="s">
        <v>14</v>
      </c>
      <c r="N2392" t="s">
        <v>309</v>
      </c>
      <c r="O2392" t="s">
        <v>1606</v>
      </c>
      <c r="P2392" t="s">
        <v>6397</v>
      </c>
      <c r="Q2392" s="236">
        <v>44712</v>
      </c>
      <c r="R2392" s="236">
        <v>44896</v>
      </c>
      <c r="S2392" t="s">
        <v>8452</v>
      </c>
      <c r="T2392" s="196"/>
      <c r="U2392" s="196"/>
      <c r="V2392" s="196"/>
      <c r="W2392" s="196"/>
      <c r="X2392" s="222"/>
      <c r="Y2392" t="s">
        <v>8309</v>
      </c>
      <c r="Z2392" t="s">
        <v>8561</v>
      </c>
      <c r="AA2392" t="s">
        <v>8285</v>
      </c>
      <c r="AB2392" s="221" t="str">
        <f>_xlfn.IFNA(IF(Table[[#This Row],[Programme Partner]]&lt;&gt;Table[[#This Row],[Implementing Partner]],CONCATENATE(Table[[#This Row],[Programme Partner]],"-",Table[[#This Row],[Implementing Partner]]),Table[[#This Row],[Programme Partner]]),"")</f>
        <v>ACF</v>
      </c>
    </row>
    <row r="2393" spans="1:28" ht="16.5" customHeight="1">
      <c r="A2393" s="183">
        <v>2692</v>
      </c>
      <c r="B2393" s="195" t="s">
        <v>4993</v>
      </c>
      <c r="C2393" s="198" t="s">
        <v>4993</v>
      </c>
      <c r="D2393" s="212" t="s">
        <v>4993</v>
      </c>
      <c r="E2393" s="215" t="s">
        <v>27</v>
      </c>
      <c r="F2393" s="195" t="s">
        <v>8013</v>
      </c>
      <c r="G2393" t="s">
        <v>8019</v>
      </c>
      <c r="H2393" s="195" t="str">
        <f>IFERROR(VLOOKUP(Table[[#This Row],[Activity Details of Assistance]],WHAT!E:F,2,FALSE),"")</f>
        <v>N/A</v>
      </c>
      <c r="I2393" s="195"/>
      <c r="J2393">
        <v>34</v>
      </c>
      <c r="K2393" t="s">
        <v>8280</v>
      </c>
      <c r="L2393" s="219" t="s">
        <v>13</v>
      </c>
      <c r="M2393" t="s">
        <v>14</v>
      </c>
      <c r="N2393" t="s">
        <v>309</v>
      </c>
      <c r="O2393" t="s">
        <v>1606</v>
      </c>
      <c r="P2393" t="s">
        <v>6397</v>
      </c>
      <c r="Q2393" s="236">
        <v>44712</v>
      </c>
      <c r="R2393" s="236">
        <v>44896</v>
      </c>
      <c r="S2393" t="s">
        <v>8452</v>
      </c>
      <c r="T2393" s="196"/>
      <c r="U2393" s="196"/>
      <c r="V2393" s="196"/>
      <c r="W2393" s="196"/>
      <c r="X2393" s="222"/>
      <c r="Y2393" t="s">
        <v>8309</v>
      </c>
      <c r="Z2393" t="s">
        <v>8561</v>
      </c>
      <c r="AA2393" t="s">
        <v>8285</v>
      </c>
      <c r="AB2393" s="221" t="str">
        <f>_xlfn.IFNA(IF(Table[[#This Row],[Programme Partner]]&lt;&gt;Table[[#This Row],[Implementing Partner]],CONCATENATE(Table[[#This Row],[Programme Partner]],"-",Table[[#This Row],[Implementing Partner]]),Table[[#This Row],[Programme Partner]]),"")</f>
        <v>ACF</v>
      </c>
    </row>
    <row r="2394" spans="1:28" ht="16.5" customHeight="1">
      <c r="A2394" s="183">
        <v>2693</v>
      </c>
      <c r="B2394" s="195" t="s">
        <v>4993</v>
      </c>
      <c r="C2394" s="198" t="s">
        <v>4993</v>
      </c>
      <c r="D2394" s="212" t="s">
        <v>4993</v>
      </c>
      <c r="E2394" s="215" t="s">
        <v>27</v>
      </c>
      <c r="F2394" s="195" t="s">
        <v>8011</v>
      </c>
      <c r="G2394" t="s">
        <v>8019</v>
      </c>
      <c r="H2394" s="195" t="str">
        <f>IFERROR(VLOOKUP(Table[[#This Row],[Activity Details of Assistance]],WHAT!E:F,2,FALSE),"")</f>
        <v>N/A</v>
      </c>
      <c r="I2394" s="195"/>
      <c r="J2394">
        <v>486</v>
      </c>
      <c r="K2394" t="s">
        <v>8280</v>
      </c>
      <c r="L2394" s="219" t="s">
        <v>13</v>
      </c>
      <c r="M2394" t="s">
        <v>14</v>
      </c>
      <c r="N2394" t="s">
        <v>309</v>
      </c>
      <c r="O2394" t="s">
        <v>1606</v>
      </c>
      <c r="P2394" t="s">
        <v>6397</v>
      </c>
      <c r="Q2394" s="236">
        <v>44712</v>
      </c>
      <c r="R2394" s="236">
        <v>44896</v>
      </c>
      <c r="S2394" t="s">
        <v>8452</v>
      </c>
      <c r="T2394" s="196"/>
      <c r="U2394" s="196"/>
      <c r="V2394" s="196"/>
      <c r="W2394" s="196"/>
      <c r="X2394" s="222"/>
      <c r="Y2394" t="s">
        <v>8309</v>
      </c>
      <c r="Z2394" t="s">
        <v>8561</v>
      </c>
      <c r="AA2394" t="s">
        <v>8285</v>
      </c>
      <c r="AB2394" s="221" t="str">
        <f>_xlfn.IFNA(IF(Table[[#This Row],[Programme Partner]]&lt;&gt;Table[[#This Row],[Implementing Partner]],CONCATENATE(Table[[#This Row],[Programme Partner]],"-",Table[[#This Row],[Implementing Partner]]),Table[[#This Row],[Programme Partner]]),"")</f>
        <v>ACF</v>
      </c>
    </row>
    <row r="2395" spans="1:28" ht="16.5" customHeight="1">
      <c r="A2395" s="183">
        <v>2694</v>
      </c>
      <c r="B2395" s="195" t="s">
        <v>4993</v>
      </c>
      <c r="C2395" s="198" t="s">
        <v>4993</v>
      </c>
      <c r="D2395" s="212" t="s">
        <v>6032</v>
      </c>
      <c r="E2395" s="215" t="s">
        <v>27</v>
      </c>
      <c r="F2395" s="195" t="s">
        <v>8011</v>
      </c>
      <c r="G2395" s="195" t="s">
        <v>8584</v>
      </c>
      <c r="H2395" s="195" t="str">
        <f>IFERROR(VLOOKUP(Table[[#This Row],[Activity Details of Assistance]],WHAT!E:F,2,FALSE),"")</f>
        <v># of tube well</v>
      </c>
      <c r="I2395" s="195"/>
      <c r="J2395">
        <v>16</v>
      </c>
      <c r="K2395" t="s">
        <v>8280</v>
      </c>
      <c r="L2395" s="219" t="s">
        <v>13</v>
      </c>
      <c r="M2395" t="s">
        <v>14</v>
      </c>
      <c r="N2395" t="s">
        <v>309</v>
      </c>
      <c r="O2395" t="s">
        <v>1606</v>
      </c>
      <c r="P2395" t="s">
        <v>6397</v>
      </c>
      <c r="Q2395" s="236">
        <v>44712</v>
      </c>
      <c r="R2395" s="236">
        <v>44896</v>
      </c>
      <c r="S2395" t="s">
        <v>8452</v>
      </c>
      <c r="T2395" s="196"/>
      <c r="U2395" s="196"/>
      <c r="V2395" s="196"/>
      <c r="W2395" s="196"/>
      <c r="X2395" s="222"/>
      <c r="Y2395" t="s">
        <v>8309</v>
      </c>
      <c r="Z2395">
        <v>1813213381</v>
      </c>
      <c r="AA2395" t="s">
        <v>8285</v>
      </c>
      <c r="AB2395" s="221" t="str">
        <f>_xlfn.IFNA(IF(Table[[#This Row],[Programme Partner]]&lt;&gt;Table[[#This Row],[Implementing Partner]],CONCATENATE(Table[[#This Row],[Programme Partner]],"-",Table[[#This Row],[Implementing Partner]]),Table[[#This Row],[Programme Partner]]),"")</f>
        <v>ACF</v>
      </c>
    </row>
    <row r="2396" spans="1:28" ht="16.5" customHeight="1">
      <c r="A2396" s="183">
        <v>2695</v>
      </c>
      <c r="B2396" s="195" t="s">
        <v>4993</v>
      </c>
      <c r="C2396" s="198" t="s">
        <v>4993</v>
      </c>
      <c r="D2396" s="212" t="s">
        <v>6032</v>
      </c>
      <c r="E2396" s="215" t="s">
        <v>27</v>
      </c>
      <c r="F2396" s="195" t="s">
        <v>8011</v>
      </c>
      <c r="G2396" t="s">
        <v>8019</v>
      </c>
      <c r="H2396" s="195" t="str">
        <f>IFERROR(VLOOKUP(Table[[#This Row],[Activity Details of Assistance]],WHAT!E:F,2,FALSE),"")</f>
        <v>N/A</v>
      </c>
      <c r="I2396" s="195"/>
      <c r="J2396">
        <v>36</v>
      </c>
      <c r="K2396" t="s">
        <v>8280</v>
      </c>
      <c r="L2396" s="219" t="s">
        <v>13</v>
      </c>
      <c r="M2396" t="s">
        <v>14</v>
      </c>
      <c r="N2396" t="s">
        <v>309</v>
      </c>
      <c r="O2396" t="s">
        <v>1606</v>
      </c>
      <c r="P2396" t="s">
        <v>6397</v>
      </c>
      <c r="Q2396" s="236">
        <v>44712</v>
      </c>
      <c r="R2396" s="236">
        <v>44896</v>
      </c>
      <c r="S2396" t="s">
        <v>8452</v>
      </c>
      <c r="T2396" s="196"/>
      <c r="U2396" s="196"/>
      <c r="V2396" s="196"/>
      <c r="W2396" s="196"/>
      <c r="X2396" s="222"/>
      <c r="Y2396" t="s">
        <v>8309</v>
      </c>
      <c r="Z2396">
        <v>1813213381</v>
      </c>
      <c r="AA2396" t="s">
        <v>8285</v>
      </c>
      <c r="AB2396" s="221" t="str">
        <f>_xlfn.IFNA(IF(Table[[#This Row],[Programme Partner]]&lt;&gt;Table[[#This Row],[Implementing Partner]],CONCATENATE(Table[[#This Row],[Programme Partner]],"-",Table[[#This Row],[Implementing Partner]]),Table[[#This Row],[Programme Partner]]),"")</f>
        <v>ACF</v>
      </c>
    </row>
    <row r="2397" spans="1:28" ht="16.5" customHeight="1">
      <c r="A2397" s="183">
        <v>2696</v>
      </c>
      <c r="B2397" s="195" t="s">
        <v>4993</v>
      </c>
      <c r="C2397" s="198" t="s">
        <v>4993</v>
      </c>
      <c r="D2397" s="212" t="s">
        <v>6032</v>
      </c>
      <c r="E2397" s="215" t="s">
        <v>27</v>
      </c>
      <c r="F2397" s="195" t="s">
        <v>8012</v>
      </c>
      <c r="G2397" s="195" t="s">
        <v>8585</v>
      </c>
      <c r="H2397" s="195" t="str">
        <f>IFERROR(VLOOKUP(Table[[#This Row],[Activity Details of Assistance]],WHAT!E:F,2,FALSE),"")</f>
        <v xml:space="preserve"># of door </v>
      </c>
      <c r="I2397" s="195"/>
      <c r="J2397">
        <v>5</v>
      </c>
      <c r="K2397" t="s">
        <v>8280</v>
      </c>
      <c r="L2397" s="219" t="s">
        <v>13</v>
      </c>
      <c r="M2397" t="s">
        <v>14</v>
      </c>
      <c r="N2397" t="s">
        <v>309</v>
      </c>
      <c r="O2397" t="s">
        <v>1606</v>
      </c>
      <c r="P2397" t="s">
        <v>6397</v>
      </c>
      <c r="Q2397" s="236">
        <v>44712</v>
      </c>
      <c r="R2397" s="236">
        <v>44896</v>
      </c>
      <c r="S2397" t="s">
        <v>8452</v>
      </c>
      <c r="T2397" s="196"/>
      <c r="U2397" s="196"/>
      <c r="V2397" s="196"/>
      <c r="W2397" s="196"/>
      <c r="X2397" s="222"/>
      <c r="Y2397" t="s">
        <v>8309</v>
      </c>
      <c r="Z2397">
        <v>1813213381</v>
      </c>
      <c r="AA2397" t="s">
        <v>8285</v>
      </c>
      <c r="AB2397" s="221" t="str">
        <f>_xlfn.IFNA(IF(Table[[#This Row],[Programme Partner]]&lt;&gt;Table[[#This Row],[Implementing Partner]],CONCATENATE(Table[[#This Row],[Programme Partner]],"-",Table[[#This Row],[Implementing Partner]]),Table[[#This Row],[Programme Partner]]),"")</f>
        <v>ACF</v>
      </c>
    </row>
    <row r="2398" spans="1:28" ht="16.5" customHeight="1">
      <c r="A2398" s="183">
        <v>2697</v>
      </c>
      <c r="B2398" s="195" t="s">
        <v>4993</v>
      </c>
      <c r="C2398" s="198" t="s">
        <v>4993</v>
      </c>
      <c r="D2398" s="212" t="s">
        <v>6032</v>
      </c>
      <c r="E2398" s="215" t="s">
        <v>27</v>
      </c>
      <c r="F2398" s="195" t="s">
        <v>8012</v>
      </c>
      <c r="G2398" t="s">
        <v>8359</v>
      </c>
      <c r="H2398" s="195" t="str">
        <f>IFERROR(VLOOKUP(Table[[#This Row],[Activity Details of Assistance]],WHAT!E:F,2,FALSE),"")</f>
        <v># of FSM Site</v>
      </c>
      <c r="I2398" s="195"/>
      <c r="J2398">
        <v>3</v>
      </c>
      <c r="K2398" t="s">
        <v>8280</v>
      </c>
      <c r="L2398" s="219" t="s">
        <v>13</v>
      </c>
      <c r="M2398" t="s">
        <v>14</v>
      </c>
      <c r="N2398" t="s">
        <v>309</v>
      </c>
      <c r="O2398" t="s">
        <v>1606</v>
      </c>
      <c r="P2398" t="s">
        <v>6397</v>
      </c>
      <c r="Q2398" s="236">
        <v>44712</v>
      </c>
      <c r="R2398" s="236">
        <v>44896</v>
      </c>
      <c r="S2398" t="s">
        <v>8452</v>
      </c>
      <c r="T2398" s="196"/>
      <c r="U2398" s="196"/>
      <c r="V2398" s="196"/>
      <c r="W2398" s="196"/>
      <c r="X2398" s="222"/>
      <c r="Y2398" t="s">
        <v>8309</v>
      </c>
      <c r="Z2398">
        <v>1813213381</v>
      </c>
      <c r="AA2398" t="s">
        <v>8285</v>
      </c>
      <c r="AB2398" s="221" t="str">
        <f>_xlfn.IFNA(IF(Table[[#This Row],[Programme Partner]]&lt;&gt;Table[[#This Row],[Implementing Partner]],CONCATENATE(Table[[#This Row],[Programme Partner]],"-",Table[[#This Row],[Implementing Partner]]),Table[[#This Row],[Programme Partner]]),"")</f>
        <v>ACF</v>
      </c>
    </row>
    <row r="2399" spans="1:28" ht="16.5" customHeight="1">
      <c r="A2399" s="183">
        <v>2698</v>
      </c>
      <c r="B2399" s="195" t="s">
        <v>4993</v>
      </c>
      <c r="C2399" s="198" t="s">
        <v>4993</v>
      </c>
      <c r="D2399" s="197" t="s">
        <v>6032</v>
      </c>
      <c r="E2399" s="215" t="s">
        <v>27</v>
      </c>
      <c r="F2399" s="195" t="s">
        <v>8012</v>
      </c>
      <c r="G2399" s="195" t="s">
        <v>8586</v>
      </c>
      <c r="H2399" s="195" t="str">
        <f>IFERROR(VLOOKUP(Table[[#This Row],[Activity Details of Assistance]],WHAT!E:F,2,FALSE),"")</f>
        <v># of door</v>
      </c>
      <c r="I2399" s="195"/>
      <c r="J2399">
        <v>29</v>
      </c>
      <c r="K2399" t="s">
        <v>8280</v>
      </c>
      <c r="L2399" s="219" t="s">
        <v>13</v>
      </c>
      <c r="M2399" t="s">
        <v>14</v>
      </c>
      <c r="N2399" t="s">
        <v>309</v>
      </c>
      <c r="O2399" t="s">
        <v>1606</v>
      </c>
      <c r="P2399" t="s">
        <v>6397</v>
      </c>
      <c r="Q2399" s="236">
        <v>44712</v>
      </c>
      <c r="R2399" s="236">
        <v>44896</v>
      </c>
      <c r="S2399" t="s">
        <v>8452</v>
      </c>
      <c r="T2399" s="196"/>
      <c r="U2399" s="196"/>
      <c r="V2399" s="196"/>
      <c r="W2399" s="196"/>
      <c r="X2399" s="222"/>
      <c r="Y2399" t="s">
        <v>8309</v>
      </c>
      <c r="Z2399">
        <v>1813213381</v>
      </c>
      <c r="AA2399" t="s">
        <v>8285</v>
      </c>
      <c r="AB2399" s="221" t="str">
        <f>_xlfn.IFNA(IF(Table[[#This Row],[Programme Partner]]&lt;&gt;Table[[#This Row],[Implementing Partner]],CONCATENATE(Table[[#This Row],[Programme Partner]],"-",Table[[#This Row],[Implementing Partner]]),Table[[#This Row],[Programme Partner]]),"")</f>
        <v>ACF</v>
      </c>
    </row>
    <row r="2400" spans="1:28" ht="16.5" customHeight="1">
      <c r="A2400" s="183">
        <v>2699</v>
      </c>
      <c r="B2400" s="195" t="s">
        <v>4993</v>
      </c>
      <c r="C2400" s="198" t="s">
        <v>4993</v>
      </c>
      <c r="D2400" s="197" t="s">
        <v>6032</v>
      </c>
      <c r="E2400" s="215" t="s">
        <v>27</v>
      </c>
      <c r="F2400" s="195" t="s">
        <v>8012</v>
      </c>
      <c r="G2400" t="s">
        <v>8357</v>
      </c>
      <c r="H2400" s="195" t="str">
        <f>IFERROR(VLOOKUP(Table[[#This Row],[Activity Details of Assistance]],WHAT!E:F,2,FALSE),"")</f>
        <v># of door</v>
      </c>
      <c r="I2400" s="195"/>
      <c r="J2400">
        <v>86</v>
      </c>
      <c r="K2400" t="s">
        <v>8280</v>
      </c>
      <c r="L2400" s="219" t="s">
        <v>13</v>
      </c>
      <c r="M2400" t="s">
        <v>14</v>
      </c>
      <c r="N2400" t="s">
        <v>309</v>
      </c>
      <c r="O2400" t="s">
        <v>1606</v>
      </c>
      <c r="P2400" t="s">
        <v>6397</v>
      </c>
      <c r="Q2400" s="236">
        <v>44712</v>
      </c>
      <c r="R2400" s="236">
        <v>44896</v>
      </c>
      <c r="S2400" t="s">
        <v>8452</v>
      </c>
      <c r="T2400" s="196"/>
      <c r="U2400" s="196"/>
      <c r="V2400" s="196"/>
      <c r="W2400" s="196"/>
      <c r="X2400" s="222"/>
      <c r="Y2400" t="s">
        <v>8309</v>
      </c>
      <c r="Z2400">
        <v>1813213381</v>
      </c>
      <c r="AA2400" t="s">
        <v>8285</v>
      </c>
      <c r="AB2400" s="221" t="str">
        <f>_xlfn.IFNA(IF(Table[[#This Row],[Programme Partner]]&lt;&gt;Table[[#This Row],[Implementing Partner]],CONCATENATE(Table[[#This Row],[Programme Partner]],"-",Table[[#This Row],[Implementing Partner]]),Table[[#This Row],[Programme Partner]]),"")</f>
        <v>ACF</v>
      </c>
    </row>
    <row r="2401" spans="1:28" ht="16.5" customHeight="1">
      <c r="A2401" s="183">
        <v>2700</v>
      </c>
      <c r="B2401" s="195" t="s">
        <v>4993</v>
      </c>
      <c r="C2401" s="198" t="s">
        <v>4993</v>
      </c>
      <c r="D2401" s="197" t="s">
        <v>6032</v>
      </c>
      <c r="E2401" s="215" t="s">
        <v>27</v>
      </c>
      <c r="F2401" s="195" t="s">
        <v>8012</v>
      </c>
      <c r="G2401" t="s">
        <v>8019</v>
      </c>
      <c r="H2401" s="195" t="str">
        <f>IFERROR(VLOOKUP(Table[[#This Row],[Activity Details of Assistance]],WHAT!E:F,2,FALSE),"")</f>
        <v>N/A</v>
      </c>
      <c r="I2401" s="195"/>
      <c r="J2401">
        <v>8295</v>
      </c>
      <c r="K2401" t="s">
        <v>8280</v>
      </c>
      <c r="L2401" s="219" t="s">
        <v>13</v>
      </c>
      <c r="M2401" t="s">
        <v>14</v>
      </c>
      <c r="N2401" t="s">
        <v>309</v>
      </c>
      <c r="O2401" t="s">
        <v>1606</v>
      </c>
      <c r="P2401" t="s">
        <v>6397</v>
      </c>
      <c r="Q2401" s="236">
        <v>44712</v>
      </c>
      <c r="R2401" s="236">
        <v>44896</v>
      </c>
      <c r="S2401" t="s">
        <v>8452</v>
      </c>
      <c r="T2401" s="196"/>
      <c r="U2401" s="196"/>
      <c r="V2401" s="196"/>
      <c r="W2401" s="196"/>
      <c r="X2401" s="222"/>
      <c r="Y2401" t="s">
        <v>8309</v>
      </c>
      <c r="Z2401">
        <v>1813213381</v>
      </c>
      <c r="AA2401" t="s">
        <v>8285</v>
      </c>
      <c r="AB2401" s="221" t="str">
        <f>_xlfn.IFNA(IF(Table[[#This Row],[Programme Partner]]&lt;&gt;Table[[#This Row],[Implementing Partner]],CONCATENATE(Table[[#This Row],[Programme Partner]],"-",Table[[#This Row],[Implementing Partner]]),Table[[#This Row],[Programme Partner]]),"")</f>
        <v>ACF</v>
      </c>
    </row>
    <row r="2402" spans="1:28" ht="16.5" customHeight="1">
      <c r="A2402" s="183">
        <v>2701</v>
      </c>
      <c r="B2402" s="195" t="s">
        <v>4993</v>
      </c>
      <c r="C2402" s="198" t="s">
        <v>4993</v>
      </c>
      <c r="D2402" s="197" t="s">
        <v>6032</v>
      </c>
      <c r="E2402" s="215" t="s">
        <v>27</v>
      </c>
      <c r="F2402" s="195" t="s">
        <v>8013</v>
      </c>
      <c r="G2402" s="195" t="s">
        <v>8313</v>
      </c>
      <c r="H2402" s="195" t="str">
        <f>IFERROR(VLOOKUP(Table[[#This Row],[Activity Details of Assistance]],WHAT!E:F,2,FALSE),"")</f>
        <v># of HP sessions at community level</v>
      </c>
      <c r="I2402" s="195"/>
      <c r="J2402">
        <v>406</v>
      </c>
      <c r="K2402" t="s">
        <v>8280</v>
      </c>
      <c r="L2402" s="219" t="s">
        <v>13</v>
      </c>
      <c r="M2402" t="s">
        <v>14</v>
      </c>
      <c r="N2402" t="s">
        <v>309</v>
      </c>
      <c r="O2402" t="s">
        <v>1606</v>
      </c>
      <c r="P2402" t="s">
        <v>6397</v>
      </c>
      <c r="Q2402" s="236">
        <v>44712</v>
      </c>
      <c r="R2402" s="236">
        <v>44896</v>
      </c>
      <c r="S2402" t="s">
        <v>8452</v>
      </c>
      <c r="T2402" s="196"/>
      <c r="U2402" s="196"/>
      <c r="V2402" s="196"/>
      <c r="W2402" s="196"/>
      <c r="X2402" s="222"/>
      <c r="Y2402" t="s">
        <v>8309</v>
      </c>
      <c r="Z2402">
        <v>1813213381</v>
      </c>
      <c r="AA2402" t="s">
        <v>8285</v>
      </c>
      <c r="AB2402" s="221" t="str">
        <f>_xlfn.IFNA(IF(Table[[#This Row],[Programme Partner]]&lt;&gt;Table[[#This Row],[Implementing Partner]],CONCATENATE(Table[[#This Row],[Programme Partner]],"-",Table[[#This Row],[Implementing Partner]]),Table[[#This Row],[Programme Partner]]),"")</f>
        <v>ACF</v>
      </c>
    </row>
    <row r="2403" spans="1:28" ht="16.5" customHeight="1">
      <c r="A2403" s="183">
        <v>2702</v>
      </c>
      <c r="B2403" s="195" t="s">
        <v>4993</v>
      </c>
      <c r="C2403" s="198" t="s">
        <v>4993</v>
      </c>
      <c r="D2403" s="197" t="s">
        <v>6032</v>
      </c>
      <c r="E2403" s="215" t="s">
        <v>27</v>
      </c>
      <c r="F2403" s="195" t="s">
        <v>8013</v>
      </c>
      <c r="G2403" t="s">
        <v>8314</v>
      </c>
      <c r="H2403" s="195" t="str">
        <f>IFERROR(VLOOKUP(Table[[#This Row],[Activity Details of Assistance]],WHAT!E:F,2,FALSE),"")</f>
        <v># of HP sessions at HH level</v>
      </c>
      <c r="I2403" s="195"/>
      <c r="J2403">
        <v>714</v>
      </c>
      <c r="K2403" t="s">
        <v>8280</v>
      </c>
      <c r="L2403" s="219" t="s">
        <v>13</v>
      </c>
      <c r="M2403" t="s">
        <v>14</v>
      </c>
      <c r="N2403" t="s">
        <v>309</v>
      </c>
      <c r="O2403" t="s">
        <v>1606</v>
      </c>
      <c r="P2403" t="s">
        <v>6397</v>
      </c>
      <c r="Q2403" s="236">
        <v>44712</v>
      </c>
      <c r="R2403" s="236">
        <v>44896</v>
      </c>
      <c r="S2403" t="s">
        <v>8452</v>
      </c>
      <c r="T2403" s="196"/>
      <c r="U2403" s="196"/>
      <c r="V2403" s="196"/>
      <c r="W2403" s="196"/>
      <c r="X2403" s="222"/>
      <c r="Y2403" t="s">
        <v>8309</v>
      </c>
      <c r="Z2403">
        <v>1813213381</v>
      </c>
      <c r="AA2403" t="s">
        <v>8285</v>
      </c>
      <c r="AB2403" s="221" t="str">
        <f>_xlfn.IFNA(IF(Table[[#This Row],[Programme Partner]]&lt;&gt;Table[[#This Row],[Implementing Partner]],CONCATENATE(Table[[#This Row],[Programme Partner]],"-",Table[[#This Row],[Implementing Partner]]),Table[[#This Row],[Programme Partner]]),"")</f>
        <v>ACF</v>
      </c>
    </row>
    <row r="2404" spans="1:28" ht="16.5" customHeight="1">
      <c r="A2404" s="183">
        <v>2703</v>
      </c>
      <c r="B2404" s="195" t="s">
        <v>4993</v>
      </c>
      <c r="C2404" s="198" t="s">
        <v>4993</v>
      </c>
      <c r="D2404" s="197" t="s">
        <v>6032</v>
      </c>
      <c r="E2404" s="215" t="s">
        <v>27</v>
      </c>
      <c r="F2404" s="195" t="s">
        <v>8013</v>
      </c>
      <c r="G2404" t="s">
        <v>8019</v>
      </c>
      <c r="H2404" s="195" t="str">
        <f>IFERROR(VLOOKUP(Table[[#This Row],[Activity Details of Assistance]],WHAT!E:F,2,FALSE),"")</f>
        <v>N/A</v>
      </c>
      <c r="I2404" s="195"/>
      <c r="J2404">
        <v>34</v>
      </c>
      <c r="K2404" t="s">
        <v>8280</v>
      </c>
      <c r="L2404" s="219" t="s">
        <v>13</v>
      </c>
      <c r="M2404" t="s">
        <v>14</v>
      </c>
      <c r="N2404" t="s">
        <v>309</v>
      </c>
      <c r="O2404" t="s">
        <v>1606</v>
      </c>
      <c r="P2404" t="s">
        <v>6397</v>
      </c>
      <c r="Q2404" s="236">
        <v>44712</v>
      </c>
      <c r="R2404" s="236">
        <v>44896</v>
      </c>
      <c r="S2404" t="s">
        <v>8452</v>
      </c>
      <c r="T2404" s="196"/>
      <c r="U2404" s="196"/>
      <c r="V2404" s="196"/>
      <c r="W2404" s="196"/>
      <c r="X2404" s="222"/>
      <c r="Y2404" t="s">
        <v>8309</v>
      </c>
      <c r="Z2404">
        <v>1813213381</v>
      </c>
      <c r="AA2404" t="s">
        <v>8285</v>
      </c>
      <c r="AB2404" s="221" t="str">
        <f>_xlfn.IFNA(IF(Table[[#This Row],[Programme Partner]]&lt;&gt;Table[[#This Row],[Implementing Partner]],CONCATENATE(Table[[#This Row],[Programme Partner]],"-",Table[[#This Row],[Implementing Partner]]),Table[[#This Row],[Programme Partner]]),"")</f>
        <v>ACF</v>
      </c>
    </row>
    <row r="2405" spans="1:28" ht="16.5" customHeight="1">
      <c r="A2405" s="183">
        <v>2704</v>
      </c>
      <c r="B2405" s="195" t="s">
        <v>4993</v>
      </c>
      <c r="C2405" s="198" t="s">
        <v>4993</v>
      </c>
      <c r="D2405" s="197" t="s">
        <v>6032</v>
      </c>
      <c r="E2405" s="215" t="s">
        <v>27</v>
      </c>
      <c r="F2405" s="195" t="s">
        <v>8014</v>
      </c>
      <c r="G2405" t="s">
        <v>8019</v>
      </c>
      <c r="H2405" s="195" t="str">
        <f>IFERROR(VLOOKUP(Table[[#This Row],[Activity Details of Assistance]],WHAT!E:F,2,FALSE),"")</f>
        <v>N/A</v>
      </c>
      <c r="I2405" s="195"/>
      <c r="J2405">
        <v>39</v>
      </c>
      <c r="K2405" t="s">
        <v>8280</v>
      </c>
      <c r="L2405" s="219" t="s">
        <v>13</v>
      </c>
      <c r="M2405" t="s">
        <v>14</v>
      </c>
      <c r="N2405" t="s">
        <v>309</v>
      </c>
      <c r="O2405" t="s">
        <v>1606</v>
      </c>
      <c r="P2405" t="s">
        <v>6397</v>
      </c>
      <c r="Q2405" s="236">
        <v>44712</v>
      </c>
      <c r="R2405" s="236">
        <v>44896</v>
      </c>
      <c r="S2405" t="s">
        <v>8452</v>
      </c>
      <c r="T2405" s="196"/>
      <c r="U2405" s="196"/>
      <c r="V2405" s="196"/>
      <c r="W2405" s="196"/>
      <c r="X2405" s="222"/>
      <c r="Y2405" t="s">
        <v>8309</v>
      </c>
      <c r="Z2405">
        <v>1813213381</v>
      </c>
      <c r="AA2405" t="s">
        <v>8285</v>
      </c>
      <c r="AB2405" s="221" t="str">
        <f>_xlfn.IFNA(IF(Table[[#This Row],[Programme Partner]]&lt;&gt;Table[[#This Row],[Implementing Partner]],CONCATENATE(Table[[#This Row],[Programme Partner]],"-",Table[[#This Row],[Implementing Partner]]),Table[[#This Row],[Programme Partner]]),"")</f>
        <v>ACF</v>
      </c>
    </row>
    <row r="2406" spans="1:28" ht="16.5" customHeight="1">
      <c r="A2406" s="183">
        <v>2705</v>
      </c>
      <c r="B2406" s="195" t="s">
        <v>5234</v>
      </c>
      <c r="C2406" s="198" t="s">
        <v>5234</v>
      </c>
      <c r="D2406" s="197" t="s">
        <v>5234</v>
      </c>
      <c r="E2406" s="215" t="s">
        <v>27</v>
      </c>
      <c r="F2406" s="195" t="s">
        <v>8011</v>
      </c>
      <c r="G2406" s="195" t="s">
        <v>8584</v>
      </c>
      <c r="H2406" s="195" t="str">
        <f>IFERROR(VLOOKUP(Table[[#This Row],[Activity Details of Assistance]],WHAT!E:F,2,FALSE),"")</f>
        <v># of tube well</v>
      </c>
      <c r="I2406" s="195"/>
      <c r="J2406">
        <v>22</v>
      </c>
      <c r="K2406" t="s">
        <v>8280</v>
      </c>
      <c r="L2406" s="219" t="s">
        <v>13</v>
      </c>
      <c r="M2406" t="s">
        <v>14</v>
      </c>
      <c r="N2406" t="s">
        <v>309</v>
      </c>
      <c r="O2406" t="s">
        <v>1606</v>
      </c>
      <c r="P2406" t="s">
        <v>4668</v>
      </c>
      <c r="Q2406" s="236">
        <v>44712</v>
      </c>
      <c r="R2406" s="236">
        <v>44774</v>
      </c>
      <c r="S2406" t="s">
        <v>8452</v>
      </c>
      <c r="T2406" s="196"/>
      <c r="U2406" s="196"/>
      <c r="V2406" s="196"/>
      <c r="W2406" s="196"/>
      <c r="X2406" s="222"/>
      <c r="Y2406" t="s">
        <v>8414</v>
      </c>
      <c r="Z2406">
        <v>1708521596</v>
      </c>
      <c r="AA2406" t="s">
        <v>8415</v>
      </c>
      <c r="AB2406" s="221" t="str">
        <f>_xlfn.IFNA(IF(Table[[#This Row],[Programme Partner]]&lt;&gt;Table[[#This Row],[Implementing Partner]],CONCATENATE(Table[[#This Row],[Programme Partner]],"-",Table[[#This Row],[Implementing Partner]]),Table[[#This Row],[Programme Partner]]),"")</f>
        <v>SCI</v>
      </c>
    </row>
    <row r="2407" spans="1:28" ht="16.5" customHeight="1">
      <c r="A2407" s="183">
        <v>2706</v>
      </c>
      <c r="B2407" s="195" t="s">
        <v>5234</v>
      </c>
      <c r="C2407" s="198" t="s">
        <v>5234</v>
      </c>
      <c r="D2407" s="197" t="s">
        <v>5234</v>
      </c>
      <c r="E2407" s="215" t="s">
        <v>27</v>
      </c>
      <c r="F2407" s="195" t="s">
        <v>8011</v>
      </c>
      <c r="G2407" t="s">
        <v>8355</v>
      </c>
      <c r="H2407" s="195" t="str">
        <f>IFERROR(VLOOKUP(Table[[#This Row],[Activity Details of Assistance]],WHAT!E:F,2,FALSE),"")</f>
        <v># of water network</v>
      </c>
      <c r="I2407" s="195"/>
      <c r="J2407">
        <v>1</v>
      </c>
      <c r="K2407" t="s">
        <v>8280</v>
      </c>
      <c r="L2407" s="219" t="s">
        <v>13</v>
      </c>
      <c r="M2407" t="s">
        <v>14</v>
      </c>
      <c r="N2407" t="s">
        <v>309</v>
      </c>
      <c r="O2407" t="s">
        <v>1606</v>
      </c>
      <c r="P2407" t="s">
        <v>4668</v>
      </c>
      <c r="Q2407" s="236">
        <v>44712</v>
      </c>
      <c r="R2407" s="236">
        <v>44774</v>
      </c>
      <c r="S2407" t="s">
        <v>8452</v>
      </c>
      <c r="T2407" s="196"/>
      <c r="U2407" s="196"/>
      <c r="V2407" s="196"/>
      <c r="W2407" s="196"/>
      <c r="X2407" s="222"/>
      <c r="Y2407" t="s">
        <v>8414</v>
      </c>
      <c r="Z2407">
        <v>1708521596</v>
      </c>
      <c r="AA2407" t="s">
        <v>8415</v>
      </c>
      <c r="AB2407" s="221" t="str">
        <f>_xlfn.IFNA(IF(Table[[#This Row],[Programme Partner]]&lt;&gt;Table[[#This Row],[Implementing Partner]],CONCATENATE(Table[[#This Row],[Programme Partner]],"-",Table[[#This Row],[Implementing Partner]]),Table[[#This Row],[Programme Partner]]),"")</f>
        <v>SCI</v>
      </c>
    </row>
    <row r="2408" spans="1:28" ht="16.5" customHeight="1">
      <c r="A2408" s="183">
        <v>2707</v>
      </c>
      <c r="B2408" s="195" t="s">
        <v>5234</v>
      </c>
      <c r="C2408" s="198" t="s">
        <v>5234</v>
      </c>
      <c r="D2408" s="197" t="s">
        <v>5234</v>
      </c>
      <c r="E2408" s="215" t="s">
        <v>27</v>
      </c>
      <c r="F2408" s="195" t="s">
        <v>8012</v>
      </c>
      <c r="G2408" s="195" t="s">
        <v>8586</v>
      </c>
      <c r="H2408" s="195" t="str">
        <f>IFERROR(VLOOKUP(Table[[#This Row],[Activity Details of Assistance]],WHAT!E:F,2,FALSE),"")</f>
        <v># of door</v>
      </c>
      <c r="I2408" s="195"/>
      <c r="J2408">
        <v>9</v>
      </c>
      <c r="K2408" t="s">
        <v>8280</v>
      </c>
      <c r="L2408" s="219" t="s">
        <v>13</v>
      </c>
      <c r="M2408" t="s">
        <v>14</v>
      </c>
      <c r="N2408" t="s">
        <v>309</v>
      </c>
      <c r="O2408" t="s">
        <v>1606</v>
      </c>
      <c r="P2408" t="s">
        <v>4668</v>
      </c>
      <c r="Q2408" s="236">
        <v>44712</v>
      </c>
      <c r="R2408" s="236">
        <v>44774</v>
      </c>
      <c r="S2408" t="s">
        <v>8452</v>
      </c>
      <c r="T2408" s="196"/>
      <c r="U2408" s="196"/>
      <c r="V2408" s="196"/>
      <c r="W2408" s="196"/>
      <c r="X2408" s="222"/>
      <c r="Y2408" t="s">
        <v>8414</v>
      </c>
      <c r="Z2408">
        <v>1708521596</v>
      </c>
      <c r="AA2408" t="s">
        <v>8415</v>
      </c>
      <c r="AB2408" s="221" t="str">
        <f>_xlfn.IFNA(IF(Table[[#This Row],[Programme Partner]]&lt;&gt;Table[[#This Row],[Implementing Partner]],CONCATENATE(Table[[#This Row],[Programme Partner]],"-",Table[[#This Row],[Implementing Partner]]),Table[[#This Row],[Programme Partner]]),"")</f>
        <v>SCI</v>
      </c>
    </row>
    <row r="2409" spans="1:28" ht="16.5" customHeight="1">
      <c r="A2409" s="183">
        <v>2708</v>
      </c>
      <c r="B2409" s="195" t="s">
        <v>5234</v>
      </c>
      <c r="C2409" s="198" t="s">
        <v>5234</v>
      </c>
      <c r="D2409" s="197" t="s">
        <v>5234</v>
      </c>
      <c r="E2409" s="215" t="s">
        <v>27</v>
      </c>
      <c r="F2409" s="195" t="s">
        <v>8012</v>
      </c>
      <c r="G2409" t="s">
        <v>8357</v>
      </c>
      <c r="H2409" s="195" t="str">
        <f>IFERROR(VLOOKUP(Table[[#This Row],[Activity Details of Assistance]],WHAT!E:F,2,FALSE),"")</f>
        <v># of door</v>
      </c>
      <c r="I2409" s="195"/>
      <c r="J2409">
        <v>13</v>
      </c>
      <c r="K2409" t="s">
        <v>8280</v>
      </c>
      <c r="L2409" s="219" t="s">
        <v>13</v>
      </c>
      <c r="M2409" t="s">
        <v>14</v>
      </c>
      <c r="N2409" t="s">
        <v>309</v>
      </c>
      <c r="O2409" t="s">
        <v>1606</v>
      </c>
      <c r="P2409" t="s">
        <v>4668</v>
      </c>
      <c r="Q2409" s="236">
        <v>44712</v>
      </c>
      <c r="R2409" s="236">
        <v>44774</v>
      </c>
      <c r="S2409" t="s">
        <v>8452</v>
      </c>
      <c r="T2409" s="196"/>
      <c r="U2409" s="196"/>
      <c r="V2409" s="196"/>
      <c r="W2409" s="196"/>
      <c r="X2409" s="222"/>
      <c r="Y2409" t="s">
        <v>8414</v>
      </c>
      <c r="Z2409">
        <v>1708521596</v>
      </c>
      <c r="AA2409" t="s">
        <v>8415</v>
      </c>
      <c r="AB2409" s="221" t="str">
        <f>_xlfn.IFNA(IF(Table[[#This Row],[Programme Partner]]&lt;&gt;Table[[#This Row],[Implementing Partner]],CONCATENATE(Table[[#This Row],[Programme Partner]],"-",Table[[#This Row],[Implementing Partner]]),Table[[#This Row],[Programme Partner]]),"")</f>
        <v>SCI</v>
      </c>
    </row>
    <row r="2410" spans="1:28" ht="16.5" customHeight="1">
      <c r="A2410" s="183">
        <v>2709</v>
      </c>
      <c r="B2410" s="195" t="s">
        <v>5234</v>
      </c>
      <c r="C2410" s="198" t="s">
        <v>5234</v>
      </c>
      <c r="D2410" s="197" t="s">
        <v>5234</v>
      </c>
      <c r="E2410" s="215" t="s">
        <v>27</v>
      </c>
      <c r="F2410" s="195" t="s">
        <v>8013</v>
      </c>
      <c r="G2410" t="s">
        <v>8314</v>
      </c>
      <c r="H2410" s="195" t="str">
        <f>IFERROR(VLOOKUP(Table[[#This Row],[Activity Details of Assistance]],WHAT!E:F,2,FALSE),"")</f>
        <v># of HP sessions at HH level</v>
      </c>
      <c r="I2410" s="195"/>
      <c r="J2410">
        <v>60</v>
      </c>
      <c r="K2410" t="s">
        <v>8280</v>
      </c>
      <c r="L2410" s="219" t="s">
        <v>13</v>
      </c>
      <c r="M2410" t="s">
        <v>14</v>
      </c>
      <c r="N2410" t="s">
        <v>309</v>
      </c>
      <c r="O2410" t="s">
        <v>1606</v>
      </c>
      <c r="P2410" t="s">
        <v>4668</v>
      </c>
      <c r="Q2410" s="236">
        <v>44712</v>
      </c>
      <c r="R2410" s="236">
        <v>44774</v>
      </c>
      <c r="S2410" t="s">
        <v>8452</v>
      </c>
      <c r="T2410" s="196"/>
      <c r="U2410" s="196"/>
      <c r="V2410" s="196"/>
      <c r="W2410" s="196"/>
      <c r="X2410" s="222"/>
      <c r="Y2410" t="s">
        <v>8414</v>
      </c>
      <c r="Z2410">
        <v>1708521596</v>
      </c>
      <c r="AA2410" t="s">
        <v>8415</v>
      </c>
      <c r="AB2410" s="221" t="str">
        <f>_xlfn.IFNA(IF(Table[[#This Row],[Programme Partner]]&lt;&gt;Table[[#This Row],[Implementing Partner]],CONCATENATE(Table[[#This Row],[Programme Partner]],"-",Table[[#This Row],[Implementing Partner]]),Table[[#This Row],[Programme Partner]]),"")</f>
        <v>SCI</v>
      </c>
    </row>
    <row r="2411" spans="1:28" ht="16.5" customHeight="1">
      <c r="A2411" s="183">
        <v>2710</v>
      </c>
      <c r="B2411" s="195" t="s">
        <v>5234</v>
      </c>
      <c r="C2411" s="198" t="s">
        <v>5234</v>
      </c>
      <c r="D2411" s="212" t="s">
        <v>5234</v>
      </c>
      <c r="E2411" s="215" t="s">
        <v>27</v>
      </c>
      <c r="F2411" s="195" t="s">
        <v>8014</v>
      </c>
      <c r="G2411" t="s">
        <v>8358</v>
      </c>
      <c r="H2411" s="195" t="str">
        <f>IFERROR(VLOOKUP(Table[[#This Row],[Activity Details of Assistance]],WHAT!E:F,2,FALSE),"")</f>
        <v># of campaign per camp </v>
      </c>
      <c r="I2411" s="195"/>
      <c r="J2411">
        <v>2</v>
      </c>
      <c r="K2411" t="s">
        <v>8280</v>
      </c>
      <c r="L2411" s="219" t="s">
        <v>13</v>
      </c>
      <c r="M2411" t="s">
        <v>14</v>
      </c>
      <c r="N2411" t="s">
        <v>309</v>
      </c>
      <c r="O2411" t="s">
        <v>1606</v>
      </c>
      <c r="P2411" t="s">
        <v>4668</v>
      </c>
      <c r="Q2411" s="236">
        <v>44712</v>
      </c>
      <c r="R2411" s="236">
        <v>44774</v>
      </c>
      <c r="S2411" t="s">
        <v>8452</v>
      </c>
      <c r="T2411" s="196"/>
      <c r="U2411" s="196"/>
      <c r="V2411" s="196"/>
      <c r="W2411" s="196"/>
      <c r="X2411" s="222"/>
      <c r="Y2411" t="s">
        <v>8414</v>
      </c>
      <c r="Z2411">
        <v>1708521596</v>
      </c>
      <c r="AA2411" t="s">
        <v>8415</v>
      </c>
      <c r="AB2411" s="221" t="str">
        <f>_xlfn.IFNA(IF(Table[[#This Row],[Programme Partner]]&lt;&gt;Table[[#This Row],[Implementing Partner]],CONCATENATE(Table[[#This Row],[Programme Partner]],"-",Table[[#This Row],[Implementing Partner]]),Table[[#This Row],[Programme Partner]]),"")</f>
        <v>SCI</v>
      </c>
    </row>
    <row r="2412" spans="1:28" ht="16.5" customHeight="1">
      <c r="A2412" s="183">
        <v>2711</v>
      </c>
      <c r="B2412" s="195" t="s">
        <v>5234</v>
      </c>
      <c r="C2412" s="198" t="s">
        <v>5234</v>
      </c>
      <c r="D2412" s="212" t="s">
        <v>5234</v>
      </c>
      <c r="E2412" s="215" t="s">
        <v>27</v>
      </c>
      <c r="F2412" s="195" t="s">
        <v>8011</v>
      </c>
      <c r="G2412" s="195" t="s">
        <v>8584</v>
      </c>
      <c r="H2412" s="195" t="str">
        <f>IFERROR(VLOOKUP(Table[[#This Row],[Activity Details of Assistance]],WHAT!E:F,2,FALSE),"")</f>
        <v># of tube well</v>
      </c>
      <c r="I2412" s="195"/>
      <c r="J2412">
        <v>16</v>
      </c>
      <c r="K2412" t="s">
        <v>8280</v>
      </c>
      <c r="L2412" s="219" t="s">
        <v>13</v>
      </c>
      <c r="M2412" t="s">
        <v>14</v>
      </c>
      <c r="N2412" t="s">
        <v>309</v>
      </c>
      <c r="O2412" t="s">
        <v>1606</v>
      </c>
      <c r="P2412" t="s">
        <v>4678</v>
      </c>
      <c r="Q2412" s="236">
        <v>44681</v>
      </c>
      <c r="R2412" s="236">
        <v>44774</v>
      </c>
      <c r="S2412" t="s">
        <v>8452</v>
      </c>
      <c r="T2412" s="196"/>
      <c r="U2412" s="196"/>
      <c r="V2412" s="196"/>
      <c r="W2412" s="196"/>
      <c r="X2412" s="222"/>
      <c r="Y2412" t="s">
        <v>8414</v>
      </c>
      <c r="Z2412">
        <v>1708521596</v>
      </c>
      <c r="AA2412" t="s">
        <v>8415</v>
      </c>
      <c r="AB2412" s="221" t="str">
        <f>_xlfn.IFNA(IF(Table[[#This Row],[Programme Partner]]&lt;&gt;Table[[#This Row],[Implementing Partner]],CONCATENATE(Table[[#This Row],[Programme Partner]],"-",Table[[#This Row],[Implementing Partner]]),Table[[#This Row],[Programme Partner]]),"")</f>
        <v>SCI</v>
      </c>
    </row>
    <row r="2413" spans="1:28" ht="16.5" customHeight="1">
      <c r="A2413" s="183">
        <v>2712</v>
      </c>
      <c r="B2413" s="195" t="s">
        <v>5234</v>
      </c>
      <c r="C2413" s="198" t="s">
        <v>5234</v>
      </c>
      <c r="D2413" s="212" t="s">
        <v>5234</v>
      </c>
      <c r="E2413" s="215" t="s">
        <v>27</v>
      </c>
      <c r="F2413" s="195" t="s">
        <v>8012</v>
      </c>
      <c r="G2413" s="195" t="s">
        <v>8585</v>
      </c>
      <c r="H2413" s="195" t="str">
        <f>IFERROR(VLOOKUP(Table[[#This Row],[Activity Details of Assistance]],WHAT!E:F,2,FALSE),"")</f>
        <v xml:space="preserve"># of door </v>
      </c>
      <c r="I2413" s="195"/>
      <c r="J2413">
        <v>4</v>
      </c>
      <c r="K2413" t="s">
        <v>8280</v>
      </c>
      <c r="L2413" s="219" t="s">
        <v>13</v>
      </c>
      <c r="M2413" t="s">
        <v>14</v>
      </c>
      <c r="N2413" t="s">
        <v>309</v>
      </c>
      <c r="O2413" t="s">
        <v>1606</v>
      </c>
      <c r="P2413" t="s">
        <v>4678</v>
      </c>
      <c r="Q2413" s="236">
        <v>44681</v>
      </c>
      <c r="R2413" s="236">
        <v>44774</v>
      </c>
      <c r="S2413" t="s">
        <v>8452</v>
      </c>
      <c r="T2413" s="196"/>
      <c r="U2413" s="196"/>
      <c r="V2413" s="196"/>
      <c r="W2413" s="196"/>
      <c r="X2413" s="222"/>
      <c r="Y2413" t="s">
        <v>8414</v>
      </c>
      <c r="Z2413">
        <v>1708521596</v>
      </c>
      <c r="AA2413" t="s">
        <v>8415</v>
      </c>
      <c r="AB2413" s="221" t="str">
        <f>_xlfn.IFNA(IF(Table[[#This Row],[Programme Partner]]&lt;&gt;Table[[#This Row],[Implementing Partner]],CONCATENATE(Table[[#This Row],[Programme Partner]],"-",Table[[#This Row],[Implementing Partner]]),Table[[#This Row],[Programme Partner]]),"")</f>
        <v>SCI</v>
      </c>
    </row>
    <row r="2414" spans="1:28" ht="16.5" customHeight="1">
      <c r="A2414" s="183">
        <v>2713</v>
      </c>
      <c r="B2414" s="195" t="s">
        <v>5234</v>
      </c>
      <c r="C2414" s="198" t="s">
        <v>5234</v>
      </c>
      <c r="D2414" s="212" t="s">
        <v>5234</v>
      </c>
      <c r="E2414" s="215" t="s">
        <v>27</v>
      </c>
      <c r="F2414" s="195" t="s">
        <v>8012</v>
      </c>
      <c r="G2414" t="s">
        <v>8359</v>
      </c>
      <c r="H2414" s="195" t="str">
        <f>IFERROR(VLOOKUP(Table[[#This Row],[Activity Details of Assistance]],WHAT!E:F,2,FALSE),"")</f>
        <v># of FSM Site</v>
      </c>
      <c r="I2414" s="195"/>
      <c r="J2414">
        <v>1</v>
      </c>
      <c r="K2414" t="s">
        <v>8280</v>
      </c>
      <c r="L2414" s="219" t="s">
        <v>13</v>
      </c>
      <c r="M2414" t="s">
        <v>14</v>
      </c>
      <c r="N2414" t="s">
        <v>309</v>
      </c>
      <c r="O2414" t="s">
        <v>1606</v>
      </c>
      <c r="P2414" t="s">
        <v>4678</v>
      </c>
      <c r="Q2414" s="236">
        <v>44681</v>
      </c>
      <c r="R2414" s="236">
        <v>44774</v>
      </c>
      <c r="S2414" t="s">
        <v>8452</v>
      </c>
      <c r="T2414" s="196"/>
      <c r="U2414" s="196"/>
      <c r="V2414" s="196"/>
      <c r="W2414" s="196"/>
      <c r="X2414" s="222"/>
      <c r="Y2414" t="s">
        <v>8414</v>
      </c>
      <c r="Z2414">
        <v>1708521596</v>
      </c>
      <c r="AA2414" t="s">
        <v>8415</v>
      </c>
      <c r="AB2414" s="221" t="str">
        <f>_xlfn.IFNA(IF(Table[[#This Row],[Programme Partner]]&lt;&gt;Table[[#This Row],[Implementing Partner]],CONCATENATE(Table[[#This Row],[Programme Partner]],"-",Table[[#This Row],[Implementing Partner]]),Table[[#This Row],[Programme Partner]]),"")</f>
        <v>SCI</v>
      </c>
    </row>
    <row r="2415" spans="1:28" ht="16.5" customHeight="1">
      <c r="A2415" s="183">
        <v>2714</v>
      </c>
      <c r="B2415" s="195" t="s">
        <v>5234</v>
      </c>
      <c r="C2415" s="198" t="s">
        <v>5234</v>
      </c>
      <c r="D2415" s="212" t="s">
        <v>5234</v>
      </c>
      <c r="E2415" s="215" t="s">
        <v>27</v>
      </c>
      <c r="F2415" s="195" t="s">
        <v>8012</v>
      </c>
      <c r="G2415" s="195" t="s">
        <v>8586</v>
      </c>
      <c r="H2415" s="195" t="str">
        <f>IFERROR(VLOOKUP(Table[[#This Row],[Activity Details of Assistance]],WHAT!E:F,2,FALSE),"")</f>
        <v># of door</v>
      </c>
      <c r="I2415" s="195"/>
      <c r="J2415">
        <v>52</v>
      </c>
      <c r="K2415" t="s">
        <v>8280</v>
      </c>
      <c r="L2415" s="219" t="s">
        <v>13</v>
      </c>
      <c r="M2415" t="s">
        <v>14</v>
      </c>
      <c r="N2415" t="s">
        <v>309</v>
      </c>
      <c r="O2415" t="s">
        <v>1606</v>
      </c>
      <c r="P2415" t="s">
        <v>4678</v>
      </c>
      <c r="Q2415" s="236">
        <v>44681</v>
      </c>
      <c r="R2415" s="236">
        <v>44774</v>
      </c>
      <c r="S2415" t="s">
        <v>8452</v>
      </c>
      <c r="T2415" s="196"/>
      <c r="U2415" s="196"/>
      <c r="V2415" s="196"/>
      <c r="W2415" s="196"/>
      <c r="X2415" s="222"/>
      <c r="Y2415" t="s">
        <v>8414</v>
      </c>
      <c r="Z2415">
        <v>1708521596</v>
      </c>
      <c r="AA2415" t="s">
        <v>8415</v>
      </c>
      <c r="AB2415" s="221" t="str">
        <f>_xlfn.IFNA(IF(Table[[#This Row],[Programme Partner]]&lt;&gt;Table[[#This Row],[Implementing Partner]],CONCATENATE(Table[[#This Row],[Programme Partner]],"-",Table[[#This Row],[Implementing Partner]]),Table[[#This Row],[Programme Partner]]),"")</f>
        <v>SCI</v>
      </c>
    </row>
    <row r="2416" spans="1:28" ht="16.5" customHeight="1">
      <c r="A2416" s="183">
        <v>2715</v>
      </c>
      <c r="B2416" s="195" t="s">
        <v>5234</v>
      </c>
      <c r="C2416" s="198" t="s">
        <v>5234</v>
      </c>
      <c r="D2416" s="212" t="s">
        <v>5234</v>
      </c>
      <c r="E2416" s="215" t="s">
        <v>27</v>
      </c>
      <c r="F2416" s="195" t="s">
        <v>8012</v>
      </c>
      <c r="G2416" t="s">
        <v>8357</v>
      </c>
      <c r="H2416" s="195" t="str">
        <f>IFERROR(VLOOKUP(Table[[#This Row],[Activity Details of Assistance]],WHAT!E:F,2,FALSE),"")</f>
        <v># of door</v>
      </c>
      <c r="I2416" s="195"/>
      <c r="J2416">
        <v>15</v>
      </c>
      <c r="K2416" t="s">
        <v>8280</v>
      </c>
      <c r="L2416" s="219" t="s">
        <v>13</v>
      </c>
      <c r="M2416" t="s">
        <v>14</v>
      </c>
      <c r="N2416" t="s">
        <v>309</v>
      </c>
      <c r="O2416" t="s">
        <v>1606</v>
      </c>
      <c r="P2416" t="s">
        <v>4678</v>
      </c>
      <c r="Q2416" s="236">
        <v>44681</v>
      </c>
      <c r="R2416" s="236">
        <v>44774</v>
      </c>
      <c r="S2416" t="s">
        <v>8452</v>
      </c>
      <c r="T2416" s="196"/>
      <c r="U2416" s="196"/>
      <c r="V2416" s="196"/>
      <c r="W2416" s="196"/>
      <c r="X2416" s="222"/>
      <c r="Y2416" t="s">
        <v>8414</v>
      </c>
      <c r="Z2416">
        <v>1708521596</v>
      </c>
      <c r="AA2416" t="s">
        <v>8415</v>
      </c>
      <c r="AB2416" s="221" t="str">
        <f>_xlfn.IFNA(IF(Table[[#This Row],[Programme Partner]]&lt;&gt;Table[[#This Row],[Implementing Partner]],CONCATENATE(Table[[#This Row],[Programme Partner]],"-",Table[[#This Row],[Implementing Partner]]),Table[[#This Row],[Programme Partner]]),"")</f>
        <v>SCI</v>
      </c>
    </row>
    <row r="2417" spans="1:28" ht="16.5" customHeight="1">
      <c r="A2417" s="183">
        <v>2716</v>
      </c>
      <c r="B2417" s="195" t="s">
        <v>5234</v>
      </c>
      <c r="C2417" s="198" t="s">
        <v>5234</v>
      </c>
      <c r="D2417" s="212" t="s">
        <v>5234</v>
      </c>
      <c r="E2417" s="215" t="s">
        <v>27</v>
      </c>
      <c r="F2417" s="195" t="s">
        <v>8013</v>
      </c>
      <c r="G2417" s="195" t="s">
        <v>8314</v>
      </c>
      <c r="H2417" s="195" t="str">
        <f>IFERROR(VLOOKUP(Table[[#This Row],[Activity Details of Assistance]],WHAT!E:F,2,FALSE),"")</f>
        <v># of HP sessions at HH level</v>
      </c>
      <c r="I2417" s="195"/>
      <c r="J2417">
        <v>93</v>
      </c>
      <c r="K2417" t="s">
        <v>8280</v>
      </c>
      <c r="L2417" s="219" t="s">
        <v>13</v>
      </c>
      <c r="M2417" t="s">
        <v>14</v>
      </c>
      <c r="N2417" t="s">
        <v>309</v>
      </c>
      <c r="O2417" t="s">
        <v>1606</v>
      </c>
      <c r="P2417" t="s">
        <v>4678</v>
      </c>
      <c r="Q2417" s="236">
        <v>44681</v>
      </c>
      <c r="R2417" s="236">
        <v>44774</v>
      </c>
      <c r="S2417" t="s">
        <v>8452</v>
      </c>
      <c r="T2417" s="196"/>
      <c r="U2417" s="196"/>
      <c r="V2417" s="196"/>
      <c r="W2417" s="196"/>
      <c r="X2417" s="222"/>
      <c r="Y2417" t="s">
        <v>8414</v>
      </c>
      <c r="Z2417">
        <v>1708521596</v>
      </c>
      <c r="AA2417" t="s">
        <v>8415</v>
      </c>
      <c r="AB2417" s="221" t="str">
        <f>_xlfn.IFNA(IF(Table[[#This Row],[Programme Partner]]&lt;&gt;Table[[#This Row],[Implementing Partner]],CONCATENATE(Table[[#This Row],[Programme Partner]],"-",Table[[#This Row],[Implementing Partner]]),Table[[#This Row],[Programme Partner]]),"")</f>
        <v>SCI</v>
      </c>
    </row>
    <row r="2418" spans="1:28" ht="16.5" customHeight="1">
      <c r="A2418" s="183">
        <v>2717</v>
      </c>
      <c r="B2418" s="195" t="s">
        <v>5234</v>
      </c>
      <c r="C2418" s="198" t="s">
        <v>5234</v>
      </c>
      <c r="D2418" s="212" t="s">
        <v>5234</v>
      </c>
      <c r="E2418" s="215" t="s">
        <v>27</v>
      </c>
      <c r="F2418" s="195" t="s">
        <v>8014</v>
      </c>
      <c r="G2418" t="s">
        <v>8358</v>
      </c>
      <c r="H2418" s="195" t="str">
        <f>IFERROR(VLOOKUP(Table[[#This Row],[Activity Details of Assistance]],WHAT!E:F,2,FALSE),"")</f>
        <v># of campaign per camp </v>
      </c>
      <c r="I2418" s="195"/>
      <c r="J2418">
        <v>2</v>
      </c>
      <c r="K2418" t="s">
        <v>8280</v>
      </c>
      <c r="L2418" s="219" t="s">
        <v>13</v>
      </c>
      <c r="M2418" t="s">
        <v>14</v>
      </c>
      <c r="N2418" t="s">
        <v>309</v>
      </c>
      <c r="O2418" t="s">
        <v>1606</v>
      </c>
      <c r="P2418" t="s">
        <v>4678</v>
      </c>
      <c r="Q2418" s="236">
        <v>44681</v>
      </c>
      <c r="R2418" s="236">
        <v>44774</v>
      </c>
      <c r="S2418" t="s">
        <v>8452</v>
      </c>
      <c r="T2418" s="196"/>
      <c r="U2418" s="196"/>
      <c r="V2418" s="196"/>
      <c r="W2418" s="196"/>
      <c r="X2418" s="222"/>
      <c r="Y2418" t="s">
        <v>8414</v>
      </c>
      <c r="Z2418">
        <v>1708521596</v>
      </c>
      <c r="AA2418" t="s">
        <v>8415</v>
      </c>
      <c r="AB2418" s="221" t="str">
        <f>_xlfn.IFNA(IF(Table[[#This Row],[Programme Partner]]&lt;&gt;Table[[#This Row],[Implementing Partner]],CONCATENATE(Table[[#This Row],[Programme Partner]],"-",Table[[#This Row],[Implementing Partner]]),Table[[#This Row],[Programme Partner]]),"")</f>
        <v>SCI</v>
      </c>
    </row>
    <row r="2419" spans="1:28" ht="16.5" customHeight="1">
      <c r="A2419" s="183">
        <v>2718</v>
      </c>
      <c r="B2419" s="195" t="s">
        <v>5234</v>
      </c>
      <c r="C2419" s="198" t="s">
        <v>5234</v>
      </c>
      <c r="D2419" s="212" t="s">
        <v>5234</v>
      </c>
      <c r="E2419" s="215" t="s">
        <v>27</v>
      </c>
      <c r="F2419" s="195" t="s">
        <v>8014</v>
      </c>
      <c r="G2419" t="s">
        <v>8361</v>
      </c>
      <c r="H2419" s="195" t="str">
        <f>IFERROR(VLOOKUP(Table[[#This Row],[Activity Details of Assistance]],WHAT!E:F,2,FALSE),"")</f>
        <v># of plant</v>
      </c>
      <c r="I2419" s="195"/>
      <c r="J2419">
        <v>1</v>
      </c>
      <c r="K2419" t="s">
        <v>8280</v>
      </c>
      <c r="L2419" s="219" t="s">
        <v>13</v>
      </c>
      <c r="M2419" t="s">
        <v>14</v>
      </c>
      <c r="N2419" t="s">
        <v>309</v>
      </c>
      <c r="O2419" t="s">
        <v>1606</v>
      </c>
      <c r="P2419" t="s">
        <v>4678</v>
      </c>
      <c r="Q2419" s="236">
        <v>44681</v>
      </c>
      <c r="R2419" s="236">
        <v>44774</v>
      </c>
      <c r="S2419" t="s">
        <v>8452</v>
      </c>
      <c r="T2419" s="196"/>
      <c r="U2419" s="196"/>
      <c r="V2419" s="196"/>
      <c r="W2419" s="196"/>
      <c r="X2419" s="222"/>
      <c r="Y2419" t="s">
        <v>8414</v>
      </c>
      <c r="Z2419">
        <v>1708521596</v>
      </c>
      <c r="AA2419" t="s">
        <v>8415</v>
      </c>
      <c r="AB2419" s="221" t="str">
        <f>_xlfn.IFNA(IF(Table[[#This Row],[Programme Partner]]&lt;&gt;Table[[#This Row],[Implementing Partner]],CONCATENATE(Table[[#This Row],[Programme Partner]],"-",Table[[#This Row],[Implementing Partner]]),Table[[#This Row],[Programme Partner]]),"")</f>
        <v>SCI</v>
      </c>
    </row>
    <row r="2420" spans="1:28" ht="16.5" customHeight="1">
      <c r="A2420" s="183">
        <v>2719</v>
      </c>
      <c r="B2420" s="195" t="s">
        <v>5234</v>
      </c>
      <c r="C2420" s="198" t="s">
        <v>5234</v>
      </c>
      <c r="D2420" s="212" t="s">
        <v>5234</v>
      </c>
      <c r="E2420" s="215" t="s">
        <v>27</v>
      </c>
      <c r="F2420" s="195" t="s">
        <v>8011</v>
      </c>
      <c r="G2420" t="s">
        <v>8355</v>
      </c>
      <c r="H2420" s="195" t="str">
        <f>IFERROR(VLOOKUP(Table[[#This Row],[Activity Details of Assistance]],WHAT!E:F,2,FALSE),"")</f>
        <v># of water network</v>
      </c>
      <c r="I2420" s="195"/>
      <c r="J2420">
        <v>1</v>
      </c>
      <c r="K2420" t="s">
        <v>8280</v>
      </c>
      <c r="L2420" s="219" t="s">
        <v>13</v>
      </c>
      <c r="M2420" t="s">
        <v>14</v>
      </c>
      <c r="N2420" t="s">
        <v>307</v>
      </c>
      <c r="O2420" t="s">
        <v>1599</v>
      </c>
      <c r="P2420" t="s">
        <v>4720</v>
      </c>
      <c r="Q2420" s="236">
        <v>44712</v>
      </c>
      <c r="R2420" s="236">
        <v>44774</v>
      </c>
      <c r="S2420" t="s">
        <v>8452</v>
      </c>
      <c r="T2420" s="196"/>
      <c r="U2420" s="196"/>
      <c r="V2420" s="196"/>
      <c r="W2420" s="196"/>
      <c r="X2420" s="222"/>
      <c r="Y2420" t="s">
        <v>8414</v>
      </c>
      <c r="Z2420">
        <v>1708521596</v>
      </c>
      <c r="AA2420" t="s">
        <v>8415</v>
      </c>
      <c r="AB2420" s="221" t="str">
        <f>_xlfn.IFNA(IF(Table[[#This Row],[Programme Partner]]&lt;&gt;Table[[#This Row],[Implementing Partner]],CONCATENATE(Table[[#This Row],[Programme Partner]],"-",Table[[#This Row],[Implementing Partner]]),Table[[#This Row],[Programme Partner]]),"")</f>
        <v>SCI</v>
      </c>
    </row>
    <row r="2421" spans="1:28" ht="16.5" customHeight="1">
      <c r="A2421" s="183">
        <v>2720</v>
      </c>
      <c r="B2421" s="195" t="s">
        <v>5234</v>
      </c>
      <c r="C2421" s="198" t="s">
        <v>5234</v>
      </c>
      <c r="D2421" s="212" t="s">
        <v>5234</v>
      </c>
      <c r="E2421" s="215" t="s">
        <v>27</v>
      </c>
      <c r="F2421" s="195" t="s">
        <v>8012</v>
      </c>
      <c r="G2421" s="195" t="s">
        <v>8585</v>
      </c>
      <c r="H2421" s="195" t="str">
        <f>IFERROR(VLOOKUP(Table[[#This Row],[Activity Details of Assistance]],WHAT!E:F,2,FALSE),"")</f>
        <v xml:space="preserve"># of door </v>
      </c>
      <c r="I2421" s="195"/>
      <c r="J2421">
        <v>14</v>
      </c>
      <c r="K2421" t="s">
        <v>8280</v>
      </c>
      <c r="L2421" s="219" t="s">
        <v>13</v>
      </c>
      <c r="M2421" t="s">
        <v>14</v>
      </c>
      <c r="N2421" t="s">
        <v>307</v>
      </c>
      <c r="O2421" t="s">
        <v>1599</v>
      </c>
      <c r="P2421" t="s">
        <v>4720</v>
      </c>
      <c r="Q2421" s="236">
        <v>44712</v>
      </c>
      <c r="R2421" s="236">
        <v>44774</v>
      </c>
      <c r="S2421" t="s">
        <v>8452</v>
      </c>
      <c r="T2421" s="196"/>
      <c r="U2421" s="196"/>
      <c r="V2421" s="196"/>
      <c r="W2421" s="196"/>
      <c r="X2421" s="222"/>
      <c r="Y2421" t="s">
        <v>8414</v>
      </c>
      <c r="Z2421">
        <v>1708521596</v>
      </c>
      <c r="AA2421" t="s">
        <v>8415</v>
      </c>
      <c r="AB2421" s="221" t="str">
        <f>_xlfn.IFNA(IF(Table[[#This Row],[Programme Partner]]&lt;&gt;Table[[#This Row],[Implementing Partner]],CONCATENATE(Table[[#This Row],[Programme Partner]],"-",Table[[#This Row],[Implementing Partner]]),Table[[#This Row],[Programme Partner]]),"")</f>
        <v>SCI</v>
      </c>
    </row>
    <row r="2422" spans="1:28" ht="16.5" customHeight="1">
      <c r="A2422" s="183">
        <v>2721</v>
      </c>
      <c r="B2422" s="195" t="s">
        <v>5234</v>
      </c>
      <c r="C2422" s="198" t="s">
        <v>5234</v>
      </c>
      <c r="D2422" s="212" t="s">
        <v>5234</v>
      </c>
      <c r="E2422" s="215" t="s">
        <v>27</v>
      </c>
      <c r="F2422" s="195" t="s">
        <v>8012</v>
      </c>
      <c r="G2422" t="s">
        <v>8359</v>
      </c>
      <c r="H2422" s="195" t="str">
        <f>IFERROR(VLOOKUP(Table[[#This Row],[Activity Details of Assistance]],WHAT!E:F,2,FALSE),"")</f>
        <v># of FSM Site</v>
      </c>
      <c r="I2422" s="195"/>
      <c r="J2422">
        <v>1</v>
      </c>
      <c r="K2422" t="s">
        <v>8280</v>
      </c>
      <c r="L2422" s="219" t="s">
        <v>13</v>
      </c>
      <c r="M2422" t="s">
        <v>14</v>
      </c>
      <c r="N2422" t="s">
        <v>307</v>
      </c>
      <c r="O2422" t="s">
        <v>1599</v>
      </c>
      <c r="P2422" t="s">
        <v>4720</v>
      </c>
      <c r="Q2422" s="236">
        <v>44712</v>
      </c>
      <c r="R2422" s="236">
        <v>44774</v>
      </c>
      <c r="S2422" t="s">
        <v>8452</v>
      </c>
      <c r="T2422" s="196"/>
      <c r="U2422" s="196"/>
      <c r="V2422" s="196"/>
      <c r="W2422" s="196"/>
      <c r="X2422" s="222"/>
      <c r="Y2422" t="s">
        <v>8414</v>
      </c>
      <c r="Z2422">
        <v>1708521596</v>
      </c>
      <c r="AA2422" t="s">
        <v>8415</v>
      </c>
      <c r="AB2422" s="221" t="str">
        <f>_xlfn.IFNA(IF(Table[[#This Row],[Programme Partner]]&lt;&gt;Table[[#This Row],[Implementing Partner]],CONCATENATE(Table[[#This Row],[Programme Partner]],"-",Table[[#This Row],[Implementing Partner]]),Table[[#This Row],[Programme Partner]]),"")</f>
        <v>SCI</v>
      </c>
    </row>
    <row r="2423" spans="1:28" ht="16.5" customHeight="1">
      <c r="A2423" s="183">
        <v>2722</v>
      </c>
      <c r="B2423" s="195" t="s">
        <v>5234</v>
      </c>
      <c r="C2423" s="198" t="s">
        <v>5234</v>
      </c>
      <c r="D2423" s="212" t="s">
        <v>5234</v>
      </c>
      <c r="E2423" s="215" t="s">
        <v>27</v>
      </c>
      <c r="F2423" s="195" t="s">
        <v>8012</v>
      </c>
      <c r="G2423" s="195" t="s">
        <v>8586</v>
      </c>
      <c r="H2423" s="195" t="str">
        <f>IFERROR(VLOOKUP(Table[[#This Row],[Activity Details of Assistance]],WHAT!E:F,2,FALSE),"")</f>
        <v># of door</v>
      </c>
      <c r="I2423" s="195"/>
      <c r="J2423">
        <v>20</v>
      </c>
      <c r="K2423" t="s">
        <v>8280</v>
      </c>
      <c r="L2423" s="219" t="s">
        <v>13</v>
      </c>
      <c r="M2423" t="s">
        <v>14</v>
      </c>
      <c r="N2423" t="s">
        <v>307</v>
      </c>
      <c r="O2423" t="s">
        <v>1599</v>
      </c>
      <c r="P2423" t="s">
        <v>4720</v>
      </c>
      <c r="Q2423" s="236">
        <v>44712</v>
      </c>
      <c r="R2423" s="236">
        <v>44774</v>
      </c>
      <c r="S2423" t="s">
        <v>8452</v>
      </c>
      <c r="T2423" s="196"/>
      <c r="U2423" s="196"/>
      <c r="V2423" s="196"/>
      <c r="W2423" s="196"/>
      <c r="X2423" s="222"/>
      <c r="Y2423" t="s">
        <v>8414</v>
      </c>
      <c r="Z2423">
        <v>1708521596</v>
      </c>
      <c r="AA2423" t="s">
        <v>8415</v>
      </c>
      <c r="AB2423" s="221" t="str">
        <f>_xlfn.IFNA(IF(Table[[#This Row],[Programme Partner]]&lt;&gt;Table[[#This Row],[Implementing Partner]],CONCATENATE(Table[[#This Row],[Programme Partner]],"-",Table[[#This Row],[Implementing Partner]]),Table[[#This Row],[Programme Partner]]),"")</f>
        <v>SCI</v>
      </c>
    </row>
    <row r="2424" spans="1:28" ht="16.5" customHeight="1">
      <c r="A2424" s="183">
        <v>2723</v>
      </c>
      <c r="B2424" s="195" t="s">
        <v>5234</v>
      </c>
      <c r="C2424" s="198" t="s">
        <v>5234</v>
      </c>
      <c r="D2424" s="212" t="s">
        <v>5234</v>
      </c>
      <c r="E2424" s="215" t="s">
        <v>27</v>
      </c>
      <c r="F2424" s="195" t="s">
        <v>8012</v>
      </c>
      <c r="G2424" s="195" t="s">
        <v>8357</v>
      </c>
      <c r="H2424" s="195" t="str">
        <f>IFERROR(VLOOKUP(Table[[#This Row],[Activity Details of Assistance]],WHAT!E:F,2,FALSE),"")</f>
        <v># of door</v>
      </c>
      <c r="I2424" s="195"/>
      <c r="J2424">
        <v>60</v>
      </c>
      <c r="K2424" t="s">
        <v>8280</v>
      </c>
      <c r="L2424" s="219" t="s">
        <v>13</v>
      </c>
      <c r="M2424" t="s">
        <v>14</v>
      </c>
      <c r="N2424" t="s">
        <v>307</v>
      </c>
      <c r="O2424" t="s">
        <v>1599</v>
      </c>
      <c r="P2424" t="s">
        <v>4720</v>
      </c>
      <c r="Q2424" s="236">
        <v>44712</v>
      </c>
      <c r="R2424" s="236">
        <v>44774</v>
      </c>
      <c r="S2424" t="s">
        <v>8452</v>
      </c>
      <c r="T2424" s="196"/>
      <c r="U2424" s="196"/>
      <c r="V2424" s="196"/>
      <c r="W2424" s="196"/>
      <c r="X2424" s="222"/>
      <c r="Y2424" t="s">
        <v>8414</v>
      </c>
      <c r="Z2424">
        <v>1708521596</v>
      </c>
      <c r="AA2424" t="s">
        <v>8415</v>
      </c>
      <c r="AB2424" s="221" t="str">
        <f>_xlfn.IFNA(IF(Table[[#This Row],[Programme Partner]]&lt;&gt;Table[[#This Row],[Implementing Partner]],CONCATENATE(Table[[#This Row],[Programme Partner]],"-",Table[[#This Row],[Implementing Partner]]),Table[[#This Row],[Programme Partner]]),"")</f>
        <v>SCI</v>
      </c>
    </row>
    <row r="2425" spans="1:28" ht="16.5" customHeight="1">
      <c r="A2425" s="183">
        <v>2724</v>
      </c>
      <c r="B2425" s="195" t="s">
        <v>5234</v>
      </c>
      <c r="C2425" s="198" t="s">
        <v>5234</v>
      </c>
      <c r="D2425" s="212" t="s">
        <v>5234</v>
      </c>
      <c r="E2425" s="215" t="s">
        <v>27</v>
      </c>
      <c r="F2425" s="195" t="s">
        <v>8013</v>
      </c>
      <c r="G2425" s="195" t="s">
        <v>8314</v>
      </c>
      <c r="H2425" s="195" t="str">
        <f>IFERROR(VLOOKUP(Table[[#This Row],[Activity Details of Assistance]],WHAT!E:F,2,FALSE),"")</f>
        <v># of HP sessions at HH level</v>
      </c>
      <c r="I2425" s="195"/>
      <c r="J2425">
        <v>261</v>
      </c>
      <c r="K2425" t="s">
        <v>8280</v>
      </c>
      <c r="L2425" s="219" t="s">
        <v>13</v>
      </c>
      <c r="M2425" t="s">
        <v>14</v>
      </c>
      <c r="N2425" t="s">
        <v>307</v>
      </c>
      <c r="O2425" t="s">
        <v>1599</v>
      </c>
      <c r="P2425" t="s">
        <v>4720</v>
      </c>
      <c r="Q2425" s="236">
        <v>44712</v>
      </c>
      <c r="R2425" s="236">
        <v>44774</v>
      </c>
      <c r="S2425" t="s">
        <v>8452</v>
      </c>
      <c r="T2425" s="196"/>
      <c r="U2425" s="196"/>
      <c r="V2425" s="196"/>
      <c r="W2425" s="196"/>
      <c r="X2425" s="222"/>
      <c r="Y2425" t="s">
        <v>8414</v>
      </c>
      <c r="Z2425">
        <v>1708521596</v>
      </c>
      <c r="AA2425" t="s">
        <v>8415</v>
      </c>
      <c r="AB2425" s="221" t="str">
        <f>_xlfn.IFNA(IF(Table[[#This Row],[Programme Partner]]&lt;&gt;Table[[#This Row],[Implementing Partner]],CONCATENATE(Table[[#This Row],[Programme Partner]],"-",Table[[#This Row],[Implementing Partner]]),Table[[#This Row],[Programme Partner]]),"")</f>
        <v>SCI</v>
      </c>
    </row>
    <row r="2426" spans="1:28" ht="16.5" customHeight="1">
      <c r="A2426" s="183">
        <v>2725</v>
      </c>
      <c r="B2426" s="195" t="s">
        <v>5234</v>
      </c>
      <c r="C2426" s="198" t="s">
        <v>5234</v>
      </c>
      <c r="D2426" s="212" t="s">
        <v>5234</v>
      </c>
      <c r="E2426" s="215" t="s">
        <v>27</v>
      </c>
      <c r="F2426" s="195" t="s">
        <v>8014</v>
      </c>
      <c r="G2426" t="s">
        <v>8358</v>
      </c>
      <c r="H2426" s="195" t="str">
        <f>IFERROR(VLOOKUP(Table[[#This Row],[Activity Details of Assistance]],WHAT!E:F,2,FALSE),"")</f>
        <v># of campaign per camp </v>
      </c>
      <c r="I2426" s="195"/>
      <c r="J2426">
        <v>2</v>
      </c>
      <c r="K2426" t="s">
        <v>8280</v>
      </c>
      <c r="L2426" s="219" t="s">
        <v>13</v>
      </c>
      <c r="M2426" t="s">
        <v>14</v>
      </c>
      <c r="N2426" t="s">
        <v>307</v>
      </c>
      <c r="O2426" t="s">
        <v>1599</v>
      </c>
      <c r="P2426" t="s">
        <v>4720</v>
      </c>
      <c r="Q2426" s="236">
        <v>44712</v>
      </c>
      <c r="R2426" s="236">
        <v>44774</v>
      </c>
      <c r="S2426" t="s">
        <v>8452</v>
      </c>
      <c r="T2426" s="196"/>
      <c r="U2426" s="196"/>
      <c r="V2426" s="196"/>
      <c r="W2426" s="196"/>
      <c r="X2426" s="222"/>
      <c r="Y2426" t="s">
        <v>8414</v>
      </c>
      <c r="Z2426">
        <v>1708521596</v>
      </c>
      <c r="AA2426" t="s">
        <v>8415</v>
      </c>
      <c r="AB2426" s="221" t="str">
        <f>_xlfn.IFNA(IF(Table[[#This Row],[Programme Partner]]&lt;&gt;Table[[#This Row],[Implementing Partner]],CONCATENATE(Table[[#This Row],[Programme Partner]],"-",Table[[#This Row],[Implementing Partner]]),Table[[#This Row],[Programme Partner]]),"")</f>
        <v>SCI</v>
      </c>
    </row>
    <row r="2427" spans="1:28" ht="16.5" customHeight="1">
      <c r="A2427" s="183">
        <v>2726</v>
      </c>
      <c r="B2427" s="195" t="s">
        <v>5234</v>
      </c>
      <c r="C2427" s="198" t="s">
        <v>5234</v>
      </c>
      <c r="D2427" s="212" t="s">
        <v>5234</v>
      </c>
      <c r="E2427" s="215" t="s">
        <v>27</v>
      </c>
      <c r="F2427" s="195" t="s">
        <v>8011</v>
      </c>
      <c r="G2427" t="s">
        <v>8355</v>
      </c>
      <c r="H2427" s="195" t="str">
        <f>IFERROR(VLOOKUP(Table[[#This Row],[Activity Details of Assistance]],WHAT!E:F,2,FALSE),"")</f>
        <v># of water network</v>
      </c>
      <c r="I2427" s="195"/>
      <c r="J2427">
        <v>1</v>
      </c>
      <c r="K2427" t="s">
        <v>8280</v>
      </c>
      <c r="L2427" s="219" t="s">
        <v>13</v>
      </c>
      <c r="M2427" t="s">
        <v>14</v>
      </c>
      <c r="N2427" t="s">
        <v>307</v>
      </c>
      <c r="O2427" t="s">
        <v>1599</v>
      </c>
      <c r="P2427" t="s">
        <v>4726</v>
      </c>
      <c r="Q2427" s="236">
        <v>44712</v>
      </c>
      <c r="R2427" s="236">
        <v>44774</v>
      </c>
      <c r="S2427" t="s">
        <v>8452</v>
      </c>
      <c r="T2427" s="196"/>
      <c r="U2427" s="196"/>
      <c r="V2427" s="196"/>
      <c r="W2427" s="196"/>
      <c r="X2427" s="222"/>
      <c r="Y2427" t="s">
        <v>8414</v>
      </c>
      <c r="Z2427">
        <v>1708521596</v>
      </c>
      <c r="AA2427" t="s">
        <v>8415</v>
      </c>
      <c r="AB2427" s="221" t="str">
        <f>_xlfn.IFNA(IF(Table[[#This Row],[Programme Partner]]&lt;&gt;Table[[#This Row],[Implementing Partner]],CONCATENATE(Table[[#This Row],[Programme Partner]],"-",Table[[#This Row],[Implementing Partner]]),Table[[#This Row],[Programme Partner]]),"")</f>
        <v>SCI</v>
      </c>
    </row>
    <row r="2428" spans="1:28" ht="16.5" customHeight="1">
      <c r="A2428" s="183">
        <v>2727</v>
      </c>
      <c r="B2428" s="195" t="s">
        <v>5234</v>
      </c>
      <c r="C2428" s="198" t="s">
        <v>5234</v>
      </c>
      <c r="D2428" s="212" t="s">
        <v>5234</v>
      </c>
      <c r="E2428" s="215" t="s">
        <v>27</v>
      </c>
      <c r="F2428" s="195" t="s">
        <v>8012</v>
      </c>
      <c r="G2428" s="195" t="s">
        <v>8586</v>
      </c>
      <c r="H2428" s="195" t="str">
        <f>IFERROR(VLOOKUP(Table[[#This Row],[Activity Details of Assistance]],WHAT!E:F,2,FALSE),"")</f>
        <v># of door</v>
      </c>
      <c r="I2428" s="195"/>
      <c r="J2428">
        <v>42</v>
      </c>
      <c r="K2428" t="s">
        <v>8280</v>
      </c>
      <c r="L2428" s="219" t="s">
        <v>13</v>
      </c>
      <c r="M2428" t="s">
        <v>14</v>
      </c>
      <c r="N2428" t="s">
        <v>307</v>
      </c>
      <c r="O2428" t="s">
        <v>1599</v>
      </c>
      <c r="P2428" t="s">
        <v>4726</v>
      </c>
      <c r="Q2428" s="236">
        <v>44712</v>
      </c>
      <c r="R2428" s="236">
        <v>44774</v>
      </c>
      <c r="S2428" t="s">
        <v>8452</v>
      </c>
      <c r="T2428" s="196"/>
      <c r="U2428" s="196"/>
      <c r="V2428" s="196"/>
      <c r="W2428" s="196"/>
      <c r="X2428" s="222"/>
      <c r="Y2428" t="s">
        <v>8414</v>
      </c>
      <c r="Z2428">
        <v>1708521596</v>
      </c>
      <c r="AA2428" t="s">
        <v>8415</v>
      </c>
      <c r="AB2428" s="221" t="str">
        <f>_xlfn.IFNA(IF(Table[[#This Row],[Programme Partner]]&lt;&gt;Table[[#This Row],[Implementing Partner]],CONCATENATE(Table[[#This Row],[Programme Partner]],"-",Table[[#This Row],[Implementing Partner]]),Table[[#This Row],[Programme Partner]]),"")</f>
        <v>SCI</v>
      </c>
    </row>
    <row r="2429" spans="1:28" ht="16.5" customHeight="1">
      <c r="A2429" s="183">
        <v>2728</v>
      </c>
      <c r="B2429" s="195" t="s">
        <v>5234</v>
      </c>
      <c r="C2429" s="198" t="s">
        <v>5234</v>
      </c>
      <c r="D2429" s="212" t="s">
        <v>5234</v>
      </c>
      <c r="E2429" s="215" t="s">
        <v>27</v>
      </c>
      <c r="F2429" s="195" t="s">
        <v>8012</v>
      </c>
      <c r="G2429" t="s">
        <v>8357</v>
      </c>
      <c r="H2429" s="195" t="str">
        <f>IFERROR(VLOOKUP(Table[[#This Row],[Activity Details of Assistance]],WHAT!E:F,2,FALSE),"")</f>
        <v># of door</v>
      </c>
      <c r="I2429" s="195"/>
      <c r="J2429">
        <v>59</v>
      </c>
      <c r="K2429" t="s">
        <v>8280</v>
      </c>
      <c r="L2429" s="219" t="s">
        <v>13</v>
      </c>
      <c r="M2429" t="s">
        <v>14</v>
      </c>
      <c r="N2429" t="s">
        <v>307</v>
      </c>
      <c r="O2429" t="s">
        <v>1599</v>
      </c>
      <c r="P2429" t="s">
        <v>4726</v>
      </c>
      <c r="Q2429" s="236">
        <v>44712</v>
      </c>
      <c r="R2429" s="236">
        <v>44774</v>
      </c>
      <c r="S2429" t="s">
        <v>8452</v>
      </c>
      <c r="T2429" s="196"/>
      <c r="U2429" s="196"/>
      <c r="V2429" s="196"/>
      <c r="W2429" s="196"/>
      <c r="X2429" s="222"/>
      <c r="Y2429" t="s">
        <v>8414</v>
      </c>
      <c r="Z2429">
        <v>1708521596</v>
      </c>
      <c r="AA2429" t="s">
        <v>8415</v>
      </c>
      <c r="AB2429" s="221" t="str">
        <f>_xlfn.IFNA(IF(Table[[#This Row],[Programme Partner]]&lt;&gt;Table[[#This Row],[Implementing Partner]],CONCATENATE(Table[[#This Row],[Programme Partner]],"-",Table[[#This Row],[Implementing Partner]]),Table[[#This Row],[Programme Partner]]),"")</f>
        <v>SCI</v>
      </c>
    </row>
    <row r="2430" spans="1:28" ht="16.5" customHeight="1">
      <c r="A2430" s="183">
        <v>2729</v>
      </c>
      <c r="B2430" s="195" t="s">
        <v>5234</v>
      </c>
      <c r="C2430" s="198" t="s">
        <v>5234</v>
      </c>
      <c r="D2430" s="212" t="s">
        <v>5234</v>
      </c>
      <c r="E2430" s="215" t="s">
        <v>27</v>
      </c>
      <c r="F2430" s="195" t="s">
        <v>8013</v>
      </c>
      <c r="G2430" t="s">
        <v>8314</v>
      </c>
      <c r="H2430" s="195" t="str">
        <f>IFERROR(VLOOKUP(Table[[#This Row],[Activity Details of Assistance]],WHAT!E:F,2,FALSE),"")</f>
        <v># of HP sessions at HH level</v>
      </c>
      <c r="I2430" s="195"/>
      <c r="J2430">
        <v>253</v>
      </c>
      <c r="K2430" t="s">
        <v>8280</v>
      </c>
      <c r="L2430" s="219" t="s">
        <v>13</v>
      </c>
      <c r="M2430" t="s">
        <v>14</v>
      </c>
      <c r="N2430" t="s">
        <v>307</v>
      </c>
      <c r="O2430" t="s">
        <v>1599</v>
      </c>
      <c r="P2430" t="s">
        <v>4726</v>
      </c>
      <c r="Q2430" s="236">
        <v>44712</v>
      </c>
      <c r="R2430" s="236">
        <v>44774</v>
      </c>
      <c r="S2430" t="s">
        <v>8452</v>
      </c>
      <c r="T2430" s="196"/>
      <c r="U2430" s="196"/>
      <c r="V2430" s="196"/>
      <c r="W2430" s="196"/>
      <c r="X2430" s="222"/>
      <c r="Y2430" t="s">
        <v>8414</v>
      </c>
      <c r="Z2430">
        <v>1708521596</v>
      </c>
      <c r="AA2430" t="s">
        <v>8415</v>
      </c>
      <c r="AB2430" s="221" t="str">
        <f>_xlfn.IFNA(IF(Table[[#This Row],[Programme Partner]]&lt;&gt;Table[[#This Row],[Implementing Partner]],CONCATENATE(Table[[#This Row],[Programme Partner]],"-",Table[[#This Row],[Implementing Partner]]),Table[[#This Row],[Programme Partner]]),"")</f>
        <v>SCI</v>
      </c>
    </row>
    <row r="2431" spans="1:28" ht="16.5" customHeight="1">
      <c r="A2431" s="183">
        <v>2730</v>
      </c>
      <c r="B2431" s="195" t="s">
        <v>5234</v>
      </c>
      <c r="C2431" s="198" t="s">
        <v>5234</v>
      </c>
      <c r="D2431" s="212" t="s">
        <v>5234</v>
      </c>
      <c r="E2431" s="215" t="s">
        <v>27</v>
      </c>
      <c r="F2431" s="195" t="s">
        <v>8014</v>
      </c>
      <c r="G2431" s="195" t="s">
        <v>8358</v>
      </c>
      <c r="H2431" s="195" t="str">
        <f>IFERROR(VLOOKUP(Table[[#This Row],[Activity Details of Assistance]],WHAT!E:F,2,FALSE),"")</f>
        <v># of campaign per camp </v>
      </c>
      <c r="I2431" s="195"/>
      <c r="J2431">
        <v>2</v>
      </c>
      <c r="K2431" t="s">
        <v>8280</v>
      </c>
      <c r="L2431" s="219" t="s">
        <v>13</v>
      </c>
      <c r="M2431" t="s">
        <v>14</v>
      </c>
      <c r="N2431" t="s">
        <v>307</v>
      </c>
      <c r="O2431" t="s">
        <v>1599</v>
      </c>
      <c r="P2431" t="s">
        <v>4726</v>
      </c>
      <c r="Q2431" s="236">
        <v>44712</v>
      </c>
      <c r="R2431" s="236">
        <v>44774</v>
      </c>
      <c r="S2431" t="s">
        <v>8452</v>
      </c>
      <c r="T2431" s="196"/>
      <c r="U2431" s="196"/>
      <c r="V2431" s="196"/>
      <c r="W2431" s="196"/>
      <c r="X2431" s="222"/>
      <c r="Y2431" t="s">
        <v>8414</v>
      </c>
      <c r="Z2431">
        <v>1708521596</v>
      </c>
      <c r="AA2431" t="s">
        <v>8415</v>
      </c>
      <c r="AB2431" s="221" t="str">
        <f>_xlfn.IFNA(IF(Table[[#This Row],[Programme Partner]]&lt;&gt;Table[[#This Row],[Implementing Partner]],CONCATENATE(Table[[#This Row],[Programme Partner]],"-",Table[[#This Row],[Implementing Partner]]),Table[[#This Row],[Programme Partner]]),"")</f>
        <v>SCI</v>
      </c>
    </row>
    <row r="2432" spans="1:28" ht="16.5" customHeight="1">
      <c r="A2432" s="183">
        <v>2731</v>
      </c>
      <c r="B2432" s="195" t="s">
        <v>5234</v>
      </c>
      <c r="C2432" s="198" t="s">
        <v>5234</v>
      </c>
      <c r="D2432" s="212" t="s">
        <v>5234</v>
      </c>
      <c r="E2432" s="215" t="s">
        <v>27</v>
      </c>
      <c r="F2432" s="195" t="s">
        <v>8014</v>
      </c>
      <c r="G2432" t="s">
        <v>8361</v>
      </c>
      <c r="H2432" s="195" t="str">
        <f>IFERROR(VLOOKUP(Table[[#This Row],[Activity Details of Assistance]],WHAT!E:F,2,FALSE),"")</f>
        <v># of plant</v>
      </c>
      <c r="I2432" s="195"/>
      <c r="J2432">
        <v>1</v>
      </c>
      <c r="K2432" t="s">
        <v>8280</v>
      </c>
      <c r="L2432" s="219" t="s">
        <v>13</v>
      </c>
      <c r="M2432" t="s">
        <v>14</v>
      </c>
      <c r="N2432" t="s">
        <v>307</v>
      </c>
      <c r="O2432" t="s">
        <v>1599</v>
      </c>
      <c r="P2432" t="s">
        <v>4726</v>
      </c>
      <c r="Q2432" s="236">
        <v>44712</v>
      </c>
      <c r="R2432" s="236">
        <v>44774</v>
      </c>
      <c r="S2432" t="s">
        <v>8452</v>
      </c>
      <c r="T2432" s="196"/>
      <c r="U2432" s="196"/>
      <c r="V2432" s="196"/>
      <c r="W2432" s="196"/>
      <c r="X2432" s="222"/>
      <c r="Y2432" t="s">
        <v>8414</v>
      </c>
      <c r="Z2432">
        <v>1708521596</v>
      </c>
      <c r="AA2432" t="s">
        <v>8415</v>
      </c>
      <c r="AB2432" s="221" t="str">
        <f>_xlfn.IFNA(IF(Table[[#This Row],[Programme Partner]]&lt;&gt;Table[[#This Row],[Implementing Partner]],CONCATENATE(Table[[#This Row],[Programme Partner]],"-",Table[[#This Row],[Implementing Partner]]),Table[[#This Row],[Programme Partner]]),"")</f>
        <v>SCI</v>
      </c>
    </row>
    <row r="2433" spans="1:28" ht="16.5" customHeight="1">
      <c r="A2433" s="183">
        <v>2732</v>
      </c>
      <c r="B2433" s="195" t="s">
        <v>5275</v>
      </c>
      <c r="C2433" s="198" t="s">
        <v>5184</v>
      </c>
      <c r="D2433" s="212" t="s">
        <v>5275</v>
      </c>
      <c r="E2433" s="215" t="s">
        <v>27</v>
      </c>
      <c r="F2433" s="195" t="s">
        <v>8011</v>
      </c>
      <c r="G2433" s="195" t="s">
        <v>8584</v>
      </c>
      <c r="H2433" s="195" t="str">
        <f>IFERROR(VLOOKUP(Table[[#This Row],[Activity Details of Assistance]],WHAT!E:F,2,FALSE),"")</f>
        <v># of tube well</v>
      </c>
      <c r="I2433" s="195"/>
      <c r="J2433">
        <v>141</v>
      </c>
      <c r="K2433" t="s">
        <v>8280</v>
      </c>
      <c r="L2433" s="219" t="s">
        <v>13</v>
      </c>
      <c r="M2433" t="s">
        <v>14</v>
      </c>
      <c r="N2433" t="s">
        <v>309</v>
      </c>
      <c r="O2433" t="s">
        <v>1606</v>
      </c>
      <c r="P2433" t="s">
        <v>6481</v>
      </c>
      <c r="Q2433" s="236">
        <v>44712</v>
      </c>
      <c r="R2433" s="236">
        <v>44927</v>
      </c>
      <c r="S2433" t="s">
        <v>8452</v>
      </c>
      <c r="T2433" s="196"/>
      <c r="U2433" s="196"/>
      <c r="V2433" s="196"/>
      <c r="W2433" s="196"/>
      <c r="X2433" s="222"/>
      <c r="Y2433" t="s">
        <v>8518</v>
      </c>
      <c r="Z2433">
        <v>8801712003560</v>
      </c>
      <c r="AA2433" t="s">
        <v>8289</v>
      </c>
      <c r="AB2433" s="221" t="str">
        <f>_xlfn.IFNA(IF(Table[[#This Row],[Programme Partner]]&lt;&gt;Table[[#This Row],[Implementing Partner]],CONCATENATE(Table[[#This Row],[Programme Partner]],"-",Table[[#This Row],[Implementing Partner]]),Table[[#This Row],[Programme Partner]]),"")</f>
        <v>UNICEF-NGOF</v>
      </c>
    </row>
    <row r="2434" spans="1:28" ht="16.5" customHeight="1">
      <c r="A2434" s="183">
        <v>2733</v>
      </c>
      <c r="B2434" s="195" t="s">
        <v>5275</v>
      </c>
      <c r="C2434" s="198" t="s">
        <v>5184</v>
      </c>
      <c r="D2434" s="212" t="s">
        <v>5275</v>
      </c>
      <c r="E2434" s="215" t="s">
        <v>27</v>
      </c>
      <c r="F2434" s="195" t="s">
        <v>8011</v>
      </c>
      <c r="G2434" s="195" t="s">
        <v>8355</v>
      </c>
      <c r="H2434" s="195" t="str">
        <f>IFERROR(VLOOKUP(Table[[#This Row],[Activity Details of Assistance]],WHAT!E:F,2,FALSE),"")</f>
        <v># of water network</v>
      </c>
      <c r="I2434" s="195"/>
      <c r="J2434">
        <v>6</v>
      </c>
      <c r="K2434" t="s">
        <v>8280</v>
      </c>
      <c r="L2434" s="219" t="s">
        <v>13</v>
      </c>
      <c r="M2434" t="s">
        <v>14</v>
      </c>
      <c r="N2434" t="s">
        <v>309</v>
      </c>
      <c r="O2434" t="s">
        <v>1606</v>
      </c>
      <c r="P2434" t="s">
        <v>6481</v>
      </c>
      <c r="Q2434" s="236">
        <v>44712</v>
      </c>
      <c r="R2434" s="236">
        <v>44927</v>
      </c>
      <c r="S2434" t="s">
        <v>8452</v>
      </c>
      <c r="T2434" s="196"/>
      <c r="U2434" s="196"/>
      <c r="V2434" s="196"/>
      <c r="W2434" s="196"/>
      <c r="X2434" s="222"/>
      <c r="Y2434" t="s">
        <v>8518</v>
      </c>
      <c r="Z2434">
        <v>8801712003560</v>
      </c>
      <c r="AA2434" t="s">
        <v>8289</v>
      </c>
      <c r="AB2434" s="221" t="str">
        <f>_xlfn.IFNA(IF(Table[[#This Row],[Programme Partner]]&lt;&gt;Table[[#This Row],[Implementing Partner]],CONCATENATE(Table[[#This Row],[Programme Partner]],"-",Table[[#This Row],[Implementing Partner]]),Table[[#This Row],[Programme Partner]]),"")</f>
        <v>UNICEF-NGOF</v>
      </c>
    </row>
    <row r="2435" spans="1:28" ht="16.5" customHeight="1">
      <c r="A2435" s="183">
        <v>2734</v>
      </c>
      <c r="B2435" s="195" t="s">
        <v>5275</v>
      </c>
      <c r="C2435" s="198" t="s">
        <v>5184</v>
      </c>
      <c r="D2435" s="212" t="s">
        <v>5275</v>
      </c>
      <c r="E2435" s="215" t="s">
        <v>27</v>
      </c>
      <c r="F2435" s="195" t="s">
        <v>8011</v>
      </c>
      <c r="G2435" t="s">
        <v>8318</v>
      </c>
      <c r="H2435" s="195" t="str">
        <f>IFERROR(VLOOKUP(Table[[#This Row],[Activity Details of Assistance]],WHAT!E:F,2,FALSE),"")</f>
        <v># of household</v>
      </c>
      <c r="I2435" s="195"/>
      <c r="J2435">
        <v>379</v>
      </c>
      <c r="K2435" t="s">
        <v>8280</v>
      </c>
      <c r="L2435" s="219" t="s">
        <v>13</v>
      </c>
      <c r="M2435" t="s">
        <v>14</v>
      </c>
      <c r="N2435" t="s">
        <v>309</v>
      </c>
      <c r="O2435" t="s">
        <v>1606</v>
      </c>
      <c r="P2435" t="s">
        <v>6481</v>
      </c>
      <c r="Q2435" s="236">
        <v>44712</v>
      </c>
      <c r="R2435" s="236">
        <v>44927</v>
      </c>
      <c r="S2435" t="s">
        <v>8452</v>
      </c>
      <c r="T2435" s="196"/>
      <c r="U2435" s="196"/>
      <c r="V2435" s="196"/>
      <c r="W2435" s="196"/>
      <c r="X2435" s="222"/>
      <c r="Y2435" t="s">
        <v>8518</v>
      </c>
      <c r="Z2435">
        <v>8801712003560</v>
      </c>
      <c r="AA2435" t="s">
        <v>8289</v>
      </c>
      <c r="AB2435" s="221" t="str">
        <f>_xlfn.IFNA(IF(Table[[#This Row],[Programme Partner]]&lt;&gt;Table[[#This Row],[Implementing Partner]],CONCATENATE(Table[[#This Row],[Programme Partner]],"-",Table[[#This Row],[Implementing Partner]]),Table[[#This Row],[Programme Partner]]),"")</f>
        <v>UNICEF-NGOF</v>
      </c>
    </row>
    <row r="2436" spans="1:28" ht="16.5" customHeight="1">
      <c r="A2436" s="183">
        <v>2735</v>
      </c>
      <c r="B2436" s="195" t="s">
        <v>5275</v>
      </c>
      <c r="C2436" s="198" t="s">
        <v>5184</v>
      </c>
      <c r="D2436" s="212" t="s">
        <v>5275</v>
      </c>
      <c r="E2436" s="215" t="s">
        <v>27</v>
      </c>
      <c r="F2436" s="195" t="s">
        <v>8011</v>
      </c>
      <c r="G2436" t="s">
        <v>8019</v>
      </c>
      <c r="H2436" s="195" t="str">
        <f>IFERROR(VLOOKUP(Table[[#This Row],[Activity Details of Assistance]],WHAT!E:F,2,FALSE),"")</f>
        <v>N/A</v>
      </c>
      <c r="I2436" s="195"/>
      <c r="J2436">
        <v>9</v>
      </c>
      <c r="K2436" t="s">
        <v>8280</v>
      </c>
      <c r="L2436" s="219" t="s">
        <v>13</v>
      </c>
      <c r="M2436" t="s">
        <v>14</v>
      </c>
      <c r="N2436" t="s">
        <v>309</v>
      </c>
      <c r="O2436" t="s">
        <v>1606</v>
      </c>
      <c r="P2436" t="s">
        <v>6481</v>
      </c>
      <c r="Q2436" s="236">
        <v>44712</v>
      </c>
      <c r="R2436" s="236">
        <v>44927</v>
      </c>
      <c r="S2436" t="s">
        <v>8452</v>
      </c>
      <c r="T2436" s="196"/>
      <c r="U2436" s="196"/>
      <c r="V2436" s="196"/>
      <c r="W2436" s="196"/>
      <c r="X2436" s="222"/>
      <c r="Y2436" t="s">
        <v>8518</v>
      </c>
      <c r="Z2436">
        <v>8801712003560</v>
      </c>
      <c r="AA2436" t="s">
        <v>8289</v>
      </c>
      <c r="AB2436" s="221" t="str">
        <f>_xlfn.IFNA(IF(Table[[#This Row],[Programme Partner]]&lt;&gt;Table[[#This Row],[Implementing Partner]],CONCATENATE(Table[[#This Row],[Programme Partner]],"-",Table[[#This Row],[Implementing Partner]]),Table[[#This Row],[Programme Partner]]),"")</f>
        <v>UNICEF-NGOF</v>
      </c>
    </row>
    <row r="2437" spans="1:28" ht="16.5" customHeight="1">
      <c r="A2437" s="183">
        <v>2736</v>
      </c>
      <c r="B2437" s="195" t="s">
        <v>5275</v>
      </c>
      <c r="C2437" s="198" t="s">
        <v>5184</v>
      </c>
      <c r="D2437" s="212" t="s">
        <v>5275</v>
      </c>
      <c r="E2437" s="215" t="s">
        <v>27</v>
      </c>
      <c r="F2437" s="195" t="s">
        <v>8012</v>
      </c>
      <c r="G2437" s="195" t="s">
        <v>8585</v>
      </c>
      <c r="H2437" s="195" t="str">
        <f>IFERROR(VLOOKUP(Table[[#This Row],[Activity Details of Assistance]],WHAT!E:F,2,FALSE),"")</f>
        <v xml:space="preserve"># of door </v>
      </c>
      <c r="I2437" s="195"/>
      <c r="J2437">
        <v>25</v>
      </c>
      <c r="K2437" t="s">
        <v>8280</v>
      </c>
      <c r="L2437" s="219" t="s">
        <v>13</v>
      </c>
      <c r="M2437" t="s">
        <v>14</v>
      </c>
      <c r="N2437" t="s">
        <v>309</v>
      </c>
      <c r="O2437" t="s">
        <v>1606</v>
      </c>
      <c r="P2437" t="s">
        <v>6481</v>
      </c>
      <c r="Q2437" s="236">
        <v>44712</v>
      </c>
      <c r="R2437" s="236">
        <v>44927</v>
      </c>
      <c r="S2437" t="s">
        <v>8452</v>
      </c>
      <c r="T2437" s="196"/>
      <c r="U2437" s="196"/>
      <c r="V2437" s="196"/>
      <c r="W2437" s="196"/>
      <c r="X2437" s="222"/>
      <c r="Y2437" t="s">
        <v>8518</v>
      </c>
      <c r="Z2437">
        <v>8801712003560</v>
      </c>
      <c r="AA2437" t="s">
        <v>8289</v>
      </c>
      <c r="AB2437" s="221" t="str">
        <f>_xlfn.IFNA(IF(Table[[#This Row],[Programme Partner]]&lt;&gt;Table[[#This Row],[Implementing Partner]],CONCATENATE(Table[[#This Row],[Programme Partner]],"-",Table[[#This Row],[Implementing Partner]]),Table[[#This Row],[Programme Partner]]),"")</f>
        <v>UNICEF-NGOF</v>
      </c>
    </row>
    <row r="2438" spans="1:28" ht="16.5" customHeight="1">
      <c r="A2438" s="183">
        <v>2737</v>
      </c>
      <c r="B2438" s="195" t="s">
        <v>5275</v>
      </c>
      <c r="C2438" s="198" t="s">
        <v>5184</v>
      </c>
      <c r="D2438" s="212" t="s">
        <v>5275</v>
      </c>
      <c r="E2438" s="215" t="s">
        <v>27</v>
      </c>
      <c r="F2438" s="195" t="s">
        <v>8012</v>
      </c>
      <c r="G2438" t="s">
        <v>8359</v>
      </c>
      <c r="H2438" s="195" t="str">
        <f>IFERROR(VLOOKUP(Table[[#This Row],[Activity Details of Assistance]],WHAT!E:F,2,FALSE),"")</f>
        <v># of FSM Site</v>
      </c>
      <c r="I2438" s="195"/>
      <c r="J2438">
        <v>5</v>
      </c>
      <c r="K2438" t="s">
        <v>8280</v>
      </c>
      <c r="L2438" s="219" t="s">
        <v>13</v>
      </c>
      <c r="M2438" t="s">
        <v>14</v>
      </c>
      <c r="N2438" t="s">
        <v>309</v>
      </c>
      <c r="O2438" t="s">
        <v>1606</v>
      </c>
      <c r="P2438" t="s">
        <v>6481</v>
      </c>
      <c r="Q2438" s="236">
        <v>44712</v>
      </c>
      <c r="R2438" s="236">
        <v>44927</v>
      </c>
      <c r="S2438" t="s">
        <v>8452</v>
      </c>
      <c r="T2438" s="196"/>
      <c r="U2438" s="196"/>
      <c r="V2438" s="196"/>
      <c r="W2438" s="196"/>
      <c r="X2438" s="222"/>
      <c r="Y2438" t="s">
        <v>8518</v>
      </c>
      <c r="Z2438">
        <v>8801712003560</v>
      </c>
      <c r="AA2438" t="s">
        <v>8289</v>
      </c>
      <c r="AB2438" s="221" t="str">
        <f>_xlfn.IFNA(IF(Table[[#This Row],[Programme Partner]]&lt;&gt;Table[[#This Row],[Implementing Partner]],CONCATENATE(Table[[#This Row],[Programme Partner]],"-",Table[[#This Row],[Implementing Partner]]),Table[[#This Row],[Programme Partner]]),"")</f>
        <v>UNICEF-NGOF</v>
      </c>
    </row>
    <row r="2439" spans="1:28" ht="16.5" customHeight="1">
      <c r="A2439" s="183">
        <v>2738</v>
      </c>
      <c r="B2439" s="195" t="s">
        <v>5275</v>
      </c>
      <c r="C2439" s="198" t="s">
        <v>5184</v>
      </c>
      <c r="D2439" s="212" t="s">
        <v>5275</v>
      </c>
      <c r="E2439" s="215" t="s">
        <v>27</v>
      </c>
      <c r="F2439" s="195" t="s">
        <v>8012</v>
      </c>
      <c r="G2439" t="s">
        <v>8356</v>
      </c>
      <c r="H2439" s="195" t="str">
        <f>IFERROR(VLOOKUP(Table[[#This Row],[Activity Details of Assistance]],WHAT!E:F,2,FALSE),"")</f>
        <v># of FSM Site</v>
      </c>
      <c r="I2439" s="195"/>
      <c r="J2439">
        <v>5</v>
      </c>
      <c r="K2439" t="s">
        <v>8280</v>
      </c>
      <c r="L2439" s="219" t="s">
        <v>13</v>
      </c>
      <c r="M2439" t="s">
        <v>14</v>
      </c>
      <c r="N2439" t="s">
        <v>309</v>
      </c>
      <c r="O2439" t="s">
        <v>1606</v>
      </c>
      <c r="P2439" t="s">
        <v>6481</v>
      </c>
      <c r="Q2439" s="236">
        <v>44712</v>
      </c>
      <c r="R2439" s="236">
        <v>44927</v>
      </c>
      <c r="S2439" t="s">
        <v>8452</v>
      </c>
      <c r="T2439" s="196"/>
      <c r="U2439" s="196"/>
      <c r="V2439" s="196"/>
      <c r="W2439" s="196"/>
      <c r="X2439" s="222"/>
      <c r="Y2439" t="s">
        <v>8518</v>
      </c>
      <c r="Z2439">
        <v>8801712003560</v>
      </c>
      <c r="AA2439" t="s">
        <v>8289</v>
      </c>
      <c r="AB2439" s="221" t="str">
        <f>_xlfn.IFNA(IF(Table[[#This Row],[Programme Partner]]&lt;&gt;Table[[#This Row],[Implementing Partner]],CONCATENATE(Table[[#This Row],[Programme Partner]],"-",Table[[#This Row],[Implementing Partner]]),Table[[#This Row],[Programme Partner]]),"")</f>
        <v>UNICEF-NGOF</v>
      </c>
    </row>
    <row r="2440" spans="1:28" ht="16.5" customHeight="1">
      <c r="A2440" s="183">
        <v>2739</v>
      </c>
      <c r="B2440" s="195" t="s">
        <v>5275</v>
      </c>
      <c r="C2440" s="198" t="s">
        <v>5184</v>
      </c>
      <c r="D2440" s="212" t="s">
        <v>5275</v>
      </c>
      <c r="E2440" s="215" t="s">
        <v>27</v>
      </c>
      <c r="F2440" s="195" t="s">
        <v>8012</v>
      </c>
      <c r="G2440" t="s">
        <v>8367</v>
      </c>
      <c r="H2440" s="195" t="str">
        <f>IFERROR(VLOOKUP(Table[[#This Row],[Activity Details of Assistance]],WHAT!E:F,2,FALSE),"")</f>
        <v># of door</v>
      </c>
      <c r="I2440" s="195"/>
      <c r="J2440">
        <v>3</v>
      </c>
      <c r="K2440" t="s">
        <v>8280</v>
      </c>
      <c r="L2440" s="219" t="s">
        <v>13</v>
      </c>
      <c r="M2440" t="s">
        <v>14</v>
      </c>
      <c r="N2440" t="s">
        <v>309</v>
      </c>
      <c r="O2440" t="s">
        <v>1606</v>
      </c>
      <c r="P2440" t="s">
        <v>6481</v>
      </c>
      <c r="Q2440" s="236">
        <v>44712</v>
      </c>
      <c r="R2440" s="236">
        <v>44927</v>
      </c>
      <c r="S2440" t="s">
        <v>8452</v>
      </c>
      <c r="T2440" s="196"/>
      <c r="U2440" s="196"/>
      <c r="V2440" s="196"/>
      <c r="W2440" s="196"/>
      <c r="X2440" s="222"/>
      <c r="Y2440" t="s">
        <v>8518</v>
      </c>
      <c r="Z2440">
        <v>8801712003560</v>
      </c>
      <c r="AA2440" t="s">
        <v>8289</v>
      </c>
      <c r="AB2440" s="221" t="str">
        <f>_xlfn.IFNA(IF(Table[[#This Row],[Programme Partner]]&lt;&gt;Table[[#This Row],[Implementing Partner]],CONCATENATE(Table[[#This Row],[Programme Partner]],"-",Table[[#This Row],[Implementing Partner]]),Table[[#This Row],[Programme Partner]]),"")</f>
        <v>UNICEF-NGOF</v>
      </c>
    </row>
    <row r="2441" spans="1:28" ht="16.5" customHeight="1">
      <c r="A2441" s="183">
        <v>2740</v>
      </c>
      <c r="B2441" s="195" t="s">
        <v>5275</v>
      </c>
      <c r="C2441" s="198" t="s">
        <v>5184</v>
      </c>
      <c r="D2441" s="212" t="s">
        <v>5275</v>
      </c>
      <c r="E2441" s="215" t="s">
        <v>27</v>
      </c>
      <c r="F2441" s="195" t="s">
        <v>8012</v>
      </c>
      <c r="G2441" s="195" t="s">
        <v>8586</v>
      </c>
      <c r="H2441" s="195" t="str">
        <f>IFERROR(VLOOKUP(Table[[#This Row],[Activity Details of Assistance]],WHAT!E:F,2,FALSE),"")</f>
        <v># of door</v>
      </c>
      <c r="I2441" s="195"/>
      <c r="J2441">
        <v>116</v>
      </c>
      <c r="K2441" t="s">
        <v>8280</v>
      </c>
      <c r="L2441" s="219" t="s">
        <v>13</v>
      </c>
      <c r="M2441" t="s">
        <v>14</v>
      </c>
      <c r="N2441" t="s">
        <v>309</v>
      </c>
      <c r="O2441" t="s">
        <v>1606</v>
      </c>
      <c r="P2441" t="s">
        <v>6481</v>
      </c>
      <c r="Q2441" s="236">
        <v>44712</v>
      </c>
      <c r="R2441" s="236">
        <v>44927</v>
      </c>
      <c r="S2441" t="s">
        <v>8452</v>
      </c>
      <c r="T2441" s="196"/>
      <c r="U2441" s="196"/>
      <c r="V2441" s="196"/>
      <c r="W2441" s="196"/>
      <c r="X2441" s="222"/>
      <c r="Y2441" t="s">
        <v>8518</v>
      </c>
      <c r="Z2441">
        <v>8801712003560</v>
      </c>
      <c r="AA2441" t="s">
        <v>8289</v>
      </c>
      <c r="AB2441" s="221" t="str">
        <f>_xlfn.IFNA(IF(Table[[#This Row],[Programme Partner]]&lt;&gt;Table[[#This Row],[Implementing Partner]],CONCATENATE(Table[[#This Row],[Programme Partner]],"-",Table[[#This Row],[Implementing Partner]]),Table[[#This Row],[Programme Partner]]),"")</f>
        <v>UNICEF-NGOF</v>
      </c>
    </row>
    <row r="2442" spans="1:28" ht="16.5" customHeight="1">
      <c r="A2442" s="183">
        <v>2741</v>
      </c>
      <c r="B2442" s="195" t="s">
        <v>5275</v>
      </c>
      <c r="C2442" s="198" t="s">
        <v>5184</v>
      </c>
      <c r="D2442" s="212" t="s">
        <v>5275</v>
      </c>
      <c r="E2442" s="215" t="s">
        <v>27</v>
      </c>
      <c r="F2442" s="195" t="s">
        <v>8012</v>
      </c>
      <c r="G2442" t="s">
        <v>8357</v>
      </c>
      <c r="H2442" s="195" t="str">
        <f>IFERROR(VLOOKUP(Table[[#This Row],[Activity Details of Assistance]],WHAT!E:F,2,FALSE),"")</f>
        <v># of door</v>
      </c>
      <c r="I2442" s="195"/>
      <c r="J2442">
        <v>755</v>
      </c>
      <c r="K2442" t="s">
        <v>8280</v>
      </c>
      <c r="L2442" s="219" t="s">
        <v>13</v>
      </c>
      <c r="M2442" t="s">
        <v>14</v>
      </c>
      <c r="N2442" t="s">
        <v>309</v>
      </c>
      <c r="O2442" t="s">
        <v>1606</v>
      </c>
      <c r="P2442" t="s">
        <v>6481</v>
      </c>
      <c r="Q2442" s="236">
        <v>44712</v>
      </c>
      <c r="R2442" s="236">
        <v>44927</v>
      </c>
      <c r="S2442" t="s">
        <v>8452</v>
      </c>
      <c r="T2442" s="196"/>
      <c r="U2442" s="196"/>
      <c r="V2442" s="196"/>
      <c r="W2442" s="196"/>
      <c r="X2442" s="222"/>
      <c r="Y2442" t="s">
        <v>8518</v>
      </c>
      <c r="Z2442">
        <v>8801712003560</v>
      </c>
      <c r="AA2442" t="s">
        <v>8289</v>
      </c>
      <c r="AB2442" s="221" t="str">
        <f>_xlfn.IFNA(IF(Table[[#This Row],[Programme Partner]]&lt;&gt;Table[[#This Row],[Implementing Partner]],CONCATENATE(Table[[#This Row],[Programme Partner]],"-",Table[[#This Row],[Implementing Partner]]),Table[[#This Row],[Programme Partner]]),"")</f>
        <v>UNICEF-NGOF</v>
      </c>
    </row>
    <row r="2443" spans="1:28" ht="16.5" customHeight="1">
      <c r="A2443" s="183">
        <v>2742</v>
      </c>
      <c r="B2443" s="195" t="s">
        <v>5275</v>
      </c>
      <c r="C2443" s="198" t="s">
        <v>5184</v>
      </c>
      <c r="D2443" s="212" t="s">
        <v>5275</v>
      </c>
      <c r="E2443" s="215" t="s">
        <v>27</v>
      </c>
      <c r="F2443" s="195" t="s">
        <v>8012</v>
      </c>
      <c r="G2443" t="s">
        <v>8019</v>
      </c>
      <c r="H2443" s="195" t="str">
        <f>IFERROR(VLOOKUP(Table[[#This Row],[Activity Details of Assistance]],WHAT!E:F,2,FALSE),"")</f>
        <v>N/A</v>
      </c>
      <c r="I2443" s="195"/>
      <c r="J2443">
        <v>1</v>
      </c>
      <c r="K2443" t="s">
        <v>8280</v>
      </c>
      <c r="L2443" s="219" t="s">
        <v>13</v>
      </c>
      <c r="M2443" t="s">
        <v>14</v>
      </c>
      <c r="N2443" t="s">
        <v>309</v>
      </c>
      <c r="O2443" t="s">
        <v>1606</v>
      </c>
      <c r="P2443" t="s">
        <v>6481</v>
      </c>
      <c r="Q2443" s="236">
        <v>44712</v>
      </c>
      <c r="R2443" s="236">
        <v>44927</v>
      </c>
      <c r="S2443" t="s">
        <v>8452</v>
      </c>
      <c r="T2443" s="196"/>
      <c r="U2443" s="196"/>
      <c r="V2443" s="196"/>
      <c r="W2443" s="196"/>
      <c r="X2443" s="222"/>
      <c r="Y2443" t="s">
        <v>8518</v>
      </c>
      <c r="Z2443">
        <v>8801712003560</v>
      </c>
      <c r="AA2443" t="s">
        <v>8289</v>
      </c>
      <c r="AB2443" s="221" t="str">
        <f>_xlfn.IFNA(IF(Table[[#This Row],[Programme Partner]]&lt;&gt;Table[[#This Row],[Implementing Partner]],CONCATENATE(Table[[#This Row],[Programme Partner]],"-",Table[[#This Row],[Implementing Partner]]),Table[[#This Row],[Programme Partner]]),"")</f>
        <v>UNICEF-NGOF</v>
      </c>
    </row>
    <row r="2444" spans="1:28" ht="16.5" customHeight="1">
      <c r="A2444" s="183">
        <v>2743</v>
      </c>
      <c r="B2444" s="195" t="s">
        <v>5275</v>
      </c>
      <c r="C2444" s="198" t="s">
        <v>5184</v>
      </c>
      <c r="D2444" s="212" t="s">
        <v>5275</v>
      </c>
      <c r="E2444" s="215" t="s">
        <v>27</v>
      </c>
      <c r="F2444" s="195" t="s">
        <v>8013</v>
      </c>
      <c r="G2444" s="195" t="s">
        <v>8314</v>
      </c>
      <c r="H2444" s="195" t="str">
        <f>IFERROR(VLOOKUP(Table[[#This Row],[Activity Details of Assistance]],WHAT!E:F,2,FALSE),"")</f>
        <v># of HP sessions at HH level</v>
      </c>
      <c r="I2444" s="195"/>
      <c r="J2444">
        <v>5093</v>
      </c>
      <c r="K2444" t="s">
        <v>8280</v>
      </c>
      <c r="L2444" s="219" t="s">
        <v>13</v>
      </c>
      <c r="M2444" t="s">
        <v>14</v>
      </c>
      <c r="N2444" t="s">
        <v>309</v>
      </c>
      <c r="O2444" t="s">
        <v>1606</v>
      </c>
      <c r="P2444" t="s">
        <v>6481</v>
      </c>
      <c r="Q2444" s="236">
        <v>44712</v>
      </c>
      <c r="R2444" s="236">
        <v>44927</v>
      </c>
      <c r="S2444" t="s">
        <v>8452</v>
      </c>
      <c r="T2444" s="196"/>
      <c r="U2444" s="196"/>
      <c r="V2444" s="196"/>
      <c r="W2444" s="196"/>
      <c r="X2444" s="222"/>
      <c r="Y2444" t="s">
        <v>8518</v>
      </c>
      <c r="Z2444">
        <v>8801712003560</v>
      </c>
      <c r="AA2444" t="s">
        <v>8289</v>
      </c>
      <c r="AB2444" s="221" t="str">
        <f>_xlfn.IFNA(IF(Table[[#This Row],[Programme Partner]]&lt;&gt;Table[[#This Row],[Implementing Partner]],CONCATENATE(Table[[#This Row],[Programme Partner]],"-",Table[[#This Row],[Implementing Partner]]),Table[[#This Row],[Programme Partner]]),"")</f>
        <v>UNICEF-NGOF</v>
      </c>
    </row>
    <row r="2445" spans="1:28" ht="16.5" customHeight="1">
      <c r="A2445" s="183">
        <v>2744</v>
      </c>
      <c r="B2445" s="195" t="s">
        <v>5275</v>
      </c>
      <c r="C2445" s="198" t="s">
        <v>5184</v>
      </c>
      <c r="D2445" s="212" t="s">
        <v>5275</v>
      </c>
      <c r="E2445" s="215" t="s">
        <v>27</v>
      </c>
      <c r="F2445" s="195" t="s">
        <v>8013</v>
      </c>
      <c r="G2445" t="s">
        <v>8019</v>
      </c>
      <c r="H2445" s="195" t="str">
        <f>IFERROR(VLOOKUP(Table[[#This Row],[Activity Details of Assistance]],WHAT!E:F,2,FALSE),"")</f>
        <v>N/A</v>
      </c>
      <c r="I2445" s="195"/>
      <c r="J2445">
        <v>362</v>
      </c>
      <c r="K2445" t="s">
        <v>8280</v>
      </c>
      <c r="L2445" s="219" t="s">
        <v>13</v>
      </c>
      <c r="M2445" t="s">
        <v>14</v>
      </c>
      <c r="N2445" t="s">
        <v>309</v>
      </c>
      <c r="O2445" t="s">
        <v>1606</v>
      </c>
      <c r="P2445" t="s">
        <v>6481</v>
      </c>
      <c r="Q2445" s="236">
        <v>44712</v>
      </c>
      <c r="R2445" s="236">
        <v>44927</v>
      </c>
      <c r="S2445" t="s">
        <v>8452</v>
      </c>
      <c r="T2445" s="196"/>
      <c r="U2445" s="196"/>
      <c r="V2445" s="196"/>
      <c r="W2445" s="196"/>
      <c r="X2445" s="222"/>
      <c r="Y2445" t="s">
        <v>8518</v>
      </c>
      <c r="Z2445">
        <v>8801712003560</v>
      </c>
      <c r="AA2445" t="s">
        <v>8289</v>
      </c>
      <c r="AB2445" s="221" t="str">
        <f>_xlfn.IFNA(IF(Table[[#This Row],[Programme Partner]]&lt;&gt;Table[[#This Row],[Implementing Partner]],CONCATENATE(Table[[#This Row],[Programme Partner]],"-",Table[[#This Row],[Implementing Partner]]),Table[[#This Row],[Programme Partner]]),"")</f>
        <v>UNICEF-NGOF</v>
      </c>
    </row>
    <row r="2446" spans="1:28" ht="16.5" customHeight="1">
      <c r="A2446" s="183">
        <v>2745</v>
      </c>
      <c r="B2446" s="195" t="s">
        <v>5275</v>
      </c>
      <c r="C2446" s="198" t="s">
        <v>5184</v>
      </c>
      <c r="D2446" s="212" t="s">
        <v>5275</v>
      </c>
      <c r="E2446" s="215" t="s">
        <v>27</v>
      </c>
      <c r="F2446" s="195" t="s">
        <v>8014</v>
      </c>
      <c r="G2446" t="s">
        <v>8361</v>
      </c>
      <c r="H2446" s="195" t="str">
        <f>IFERROR(VLOOKUP(Table[[#This Row],[Activity Details of Assistance]],WHAT!E:F,2,FALSE),"")</f>
        <v># of plant</v>
      </c>
      <c r="I2446" s="195"/>
      <c r="J2446">
        <v>5</v>
      </c>
      <c r="K2446" t="s">
        <v>8280</v>
      </c>
      <c r="L2446" s="219" t="s">
        <v>13</v>
      </c>
      <c r="M2446" t="s">
        <v>14</v>
      </c>
      <c r="N2446" t="s">
        <v>309</v>
      </c>
      <c r="O2446" t="s">
        <v>1606</v>
      </c>
      <c r="P2446" t="s">
        <v>6481</v>
      </c>
      <c r="Q2446" s="236">
        <v>44712</v>
      </c>
      <c r="R2446" s="236">
        <v>44927</v>
      </c>
      <c r="S2446" t="s">
        <v>8452</v>
      </c>
      <c r="T2446" s="196"/>
      <c r="U2446" s="196"/>
      <c r="V2446" s="196"/>
      <c r="W2446" s="196"/>
      <c r="X2446" s="222"/>
      <c r="Y2446" t="s">
        <v>8518</v>
      </c>
      <c r="Z2446">
        <v>8801712003560</v>
      </c>
      <c r="AA2446" t="s">
        <v>8289</v>
      </c>
      <c r="AB2446" s="221" t="str">
        <f>_xlfn.IFNA(IF(Table[[#This Row],[Programme Partner]]&lt;&gt;Table[[#This Row],[Implementing Partner]],CONCATENATE(Table[[#This Row],[Programme Partner]],"-",Table[[#This Row],[Implementing Partner]]),Table[[#This Row],[Programme Partner]]),"")</f>
        <v>UNICEF-NGOF</v>
      </c>
    </row>
    <row r="2447" spans="1:28" ht="16.5" customHeight="1">
      <c r="A2447" s="183">
        <v>2746</v>
      </c>
      <c r="B2447" s="195" t="s">
        <v>5275</v>
      </c>
      <c r="C2447" s="198" t="s">
        <v>5184</v>
      </c>
      <c r="D2447" s="212" t="s">
        <v>5275</v>
      </c>
      <c r="E2447" s="215" t="s">
        <v>27</v>
      </c>
      <c r="F2447" s="195" t="s">
        <v>8014</v>
      </c>
      <c r="G2447" t="s">
        <v>8019</v>
      </c>
      <c r="H2447" s="195" t="str">
        <f>IFERROR(VLOOKUP(Table[[#This Row],[Activity Details of Assistance]],WHAT!E:F,2,FALSE),"")</f>
        <v>N/A</v>
      </c>
      <c r="I2447" s="195"/>
      <c r="J2447">
        <v>4733</v>
      </c>
      <c r="K2447" t="s">
        <v>8280</v>
      </c>
      <c r="L2447" s="219" t="s">
        <v>13</v>
      </c>
      <c r="M2447" t="s">
        <v>14</v>
      </c>
      <c r="N2447" t="s">
        <v>309</v>
      </c>
      <c r="O2447" t="s">
        <v>1606</v>
      </c>
      <c r="P2447" t="s">
        <v>6481</v>
      </c>
      <c r="Q2447" s="236">
        <v>44712</v>
      </c>
      <c r="R2447" s="236">
        <v>44927</v>
      </c>
      <c r="S2447" t="s">
        <v>8452</v>
      </c>
      <c r="T2447" s="196"/>
      <c r="U2447" s="196"/>
      <c r="V2447" s="196"/>
      <c r="W2447" s="196"/>
      <c r="X2447" s="222"/>
      <c r="Y2447" t="s">
        <v>8518</v>
      </c>
      <c r="Z2447">
        <v>8801712003560</v>
      </c>
      <c r="AA2447" t="s">
        <v>8289</v>
      </c>
      <c r="AB2447" s="221" t="str">
        <f>_xlfn.IFNA(IF(Table[[#This Row],[Programme Partner]]&lt;&gt;Table[[#This Row],[Implementing Partner]],CONCATENATE(Table[[#This Row],[Programme Partner]],"-",Table[[#This Row],[Implementing Partner]]),Table[[#This Row],[Programme Partner]]),"")</f>
        <v>UNICEF-NGOF</v>
      </c>
    </row>
    <row r="2448" spans="1:28" ht="16.5" customHeight="1">
      <c r="A2448" s="183">
        <v>2747</v>
      </c>
      <c r="B2448" s="195" t="s">
        <v>5275</v>
      </c>
      <c r="C2448" s="198" t="s">
        <v>5184</v>
      </c>
      <c r="D2448" s="212" t="s">
        <v>5275</v>
      </c>
      <c r="E2448" s="215" t="s">
        <v>27</v>
      </c>
      <c r="F2448" s="195" t="s">
        <v>8011</v>
      </c>
      <c r="G2448" s="195" t="s">
        <v>8584</v>
      </c>
      <c r="H2448" s="195" t="str">
        <f>IFERROR(VLOOKUP(Table[[#This Row],[Activity Details of Assistance]],WHAT!E:F,2,FALSE),"")</f>
        <v># of tube well</v>
      </c>
      <c r="I2448" s="195"/>
      <c r="J2448">
        <v>314</v>
      </c>
      <c r="K2448" t="s">
        <v>8280</v>
      </c>
      <c r="L2448" s="219" t="s">
        <v>13</v>
      </c>
      <c r="M2448" t="s">
        <v>14</v>
      </c>
      <c r="N2448" t="s">
        <v>309</v>
      </c>
      <c r="O2448" t="s">
        <v>1606</v>
      </c>
      <c r="P2448" t="s">
        <v>5887</v>
      </c>
      <c r="Q2448" s="236">
        <v>44712</v>
      </c>
      <c r="R2448" s="236">
        <v>44927</v>
      </c>
      <c r="S2448" t="s">
        <v>8452</v>
      </c>
      <c r="T2448" s="196"/>
      <c r="U2448" s="196"/>
      <c r="V2448" s="196"/>
      <c r="W2448" s="196"/>
      <c r="X2448" s="222"/>
      <c r="Y2448" t="s">
        <v>8518</v>
      </c>
      <c r="Z2448">
        <v>8801712003560</v>
      </c>
      <c r="AA2448" t="s">
        <v>8289</v>
      </c>
      <c r="AB2448" s="221" t="str">
        <f>_xlfn.IFNA(IF(Table[[#This Row],[Programme Partner]]&lt;&gt;Table[[#This Row],[Implementing Partner]],CONCATENATE(Table[[#This Row],[Programme Partner]],"-",Table[[#This Row],[Implementing Partner]]),Table[[#This Row],[Programme Partner]]),"")</f>
        <v>UNICEF-NGOF</v>
      </c>
    </row>
    <row r="2449" spans="1:28" ht="16.5" customHeight="1">
      <c r="A2449" s="183">
        <v>2748</v>
      </c>
      <c r="B2449" s="195" t="s">
        <v>5275</v>
      </c>
      <c r="C2449" s="198" t="s">
        <v>5184</v>
      </c>
      <c r="D2449" s="212" t="s">
        <v>5275</v>
      </c>
      <c r="E2449" s="215" t="s">
        <v>27</v>
      </c>
      <c r="F2449" s="195" t="s">
        <v>8011</v>
      </c>
      <c r="G2449" t="s">
        <v>8355</v>
      </c>
      <c r="H2449" s="195" t="str">
        <f>IFERROR(VLOOKUP(Table[[#This Row],[Activity Details of Assistance]],WHAT!E:F,2,FALSE),"")</f>
        <v># of water network</v>
      </c>
      <c r="I2449" s="195"/>
      <c r="J2449">
        <v>12</v>
      </c>
      <c r="K2449" t="s">
        <v>8280</v>
      </c>
      <c r="L2449" s="219" t="s">
        <v>13</v>
      </c>
      <c r="M2449" t="s">
        <v>14</v>
      </c>
      <c r="N2449" t="s">
        <v>309</v>
      </c>
      <c r="O2449" t="s">
        <v>1606</v>
      </c>
      <c r="P2449" t="s">
        <v>5887</v>
      </c>
      <c r="Q2449" s="236">
        <v>44712</v>
      </c>
      <c r="R2449" s="236">
        <v>44927</v>
      </c>
      <c r="S2449" t="s">
        <v>8452</v>
      </c>
      <c r="T2449" s="196"/>
      <c r="U2449" s="196"/>
      <c r="V2449" s="196"/>
      <c r="W2449" s="196"/>
      <c r="X2449" s="222"/>
      <c r="Y2449" t="s">
        <v>8518</v>
      </c>
      <c r="Z2449">
        <v>8801712003560</v>
      </c>
      <c r="AA2449" t="s">
        <v>8289</v>
      </c>
      <c r="AB2449" s="221" t="str">
        <f>_xlfn.IFNA(IF(Table[[#This Row],[Programme Partner]]&lt;&gt;Table[[#This Row],[Implementing Partner]],CONCATENATE(Table[[#This Row],[Programme Partner]],"-",Table[[#This Row],[Implementing Partner]]),Table[[#This Row],[Programme Partner]]),"")</f>
        <v>UNICEF-NGOF</v>
      </c>
    </row>
    <row r="2450" spans="1:28" ht="16.5" customHeight="1">
      <c r="A2450" s="183">
        <v>2749</v>
      </c>
      <c r="B2450" s="195" t="s">
        <v>5275</v>
      </c>
      <c r="C2450" s="198" t="s">
        <v>5184</v>
      </c>
      <c r="D2450" s="212" t="s">
        <v>5275</v>
      </c>
      <c r="E2450" s="215" t="s">
        <v>27</v>
      </c>
      <c r="F2450" s="195" t="s">
        <v>8011</v>
      </c>
      <c r="G2450" t="s">
        <v>8318</v>
      </c>
      <c r="H2450" s="195" t="str">
        <f>IFERROR(VLOOKUP(Table[[#This Row],[Activity Details of Assistance]],WHAT!E:F,2,FALSE),"")</f>
        <v># of household</v>
      </c>
      <c r="I2450" s="195"/>
      <c r="J2450">
        <v>1568</v>
      </c>
      <c r="K2450" t="s">
        <v>8280</v>
      </c>
      <c r="L2450" s="219" t="s">
        <v>13</v>
      </c>
      <c r="M2450" t="s">
        <v>14</v>
      </c>
      <c r="N2450" t="s">
        <v>309</v>
      </c>
      <c r="O2450" t="s">
        <v>1606</v>
      </c>
      <c r="P2450" t="s">
        <v>5887</v>
      </c>
      <c r="Q2450" s="236">
        <v>44712</v>
      </c>
      <c r="R2450" s="236">
        <v>44927</v>
      </c>
      <c r="S2450" t="s">
        <v>8452</v>
      </c>
      <c r="T2450" s="196"/>
      <c r="U2450" s="196"/>
      <c r="V2450" s="196"/>
      <c r="W2450" s="196"/>
      <c r="X2450" s="222"/>
      <c r="Y2450" t="s">
        <v>8518</v>
      </c>
      <c r="Z2450">
        <v>8801712003560</v>
      </c>
      <c r="AA2450" t="s">
        <v>8289</v>
      </c>
      <c r="AB2450" s="221" t="str">
        <f>_xlfn.IFNA(IF(Table[[#This Row],[Programme Partner]]&lt;&gt;Table[[#This Row],[Implementing Partner]],CONCATENATE(Table[[#This Row],[Programme Partner]],"-",Table[[#This Row],[Implementing Partner]]),Table[[#This Row],[Programme Partner]]),"")</f>
        <v>UNICEF-NGOF</v>
      </c>
    </row>
    <row r="2451" spans="1:28" ht="16.5" customHeight="1">
      <c r="A2451" s="183">
        <v>2750</v>
      </c>
      <c r="B2451" s="195" t="s">
        <v>5275</v>
      </c>
      <c r="C2451" s="198" t="s">
        <v>5184</v>
      </c>
      <c r="D2451" s="212" t="s">
        <v>5275</v>
      </c>
      <c r="E2451" s="215" t="s">
        <v>27</v>
      </c>
      <c r="F2451" s="195" t="s">
        <v>8011</v>
      </c>
      <c r="G2451" t="s">
        <v>8019</v>
      </c>
      <c r="H2451" s="195" t="str">
        <f>IFERROR(VLOOKUP(Table[[#This Row],[Activity Details of Assistance]],WHAT!E:F,2,FALSE),"")</f>
        <v>N/A</v>
      </c>
      <c r="I2451" s="195"/>
      <c r="J2451">
        <v>9</v>
      </c>
      <c r="K2451" t="s">
        <v>8280</v>
      </c>
      <c r="L2451" s="219" t="s">
        <v>13</v>
      </c>
      <c r="M2451" t="s">
        <v>14</v>
      </c>
      <c r="N2451" t="s">
        <v>309</v>
      </c>
      <c r="O2451" t="s">
        <v>1606</v>
      </c>
      <c r="P2451" t="s">
        <v>5887</v>
      </c>
      <c r="Q2451" s="236">
        <v>44712</v>
      </c>
      <c r="R2451" s="236">
        <v>44927</v>
      </c>
      <c r="S2451" t="s">
        <v>8452</v>
      </c>
      <c r="T2451" s="196"/>
      <c r="U2451" s="196"/>
      <c r="V2451" s="196"/>
      <c r="W2451" s="196"/>
      <c r="X2451" s="222"/>
      <c r="Y2451" t="s">
        <v>8518</v>
      </c>
      <c r="Z2451">
        <v>8801712003560</v>
      </c>
      <c r="AA2451" t="s">
        <v>8289</v>
      </c>
      <c r="AB2451" s="221" t="str">
        <f>_xlfn.IFNA(IF(Table[[#This Row],[Programme Partner]]&lt;&gt;Table[[#This Row],[Implementing Partner]],CONCATENATE(Table[[#This Row],[Programme Partner]],"-",Table[[#This Row],[Implementing Partner]]),Table[[#This Row],[Programme Partner]]),"")</f>
        <v>UNICEF-NGOF</v>
      </c>
    </row>
    <row r="2452" spans="1:28" ht="16.5" customHeight="1">
      <c r="A2452" s="183">
        <v>2751</v>
      </c>
      <c r="B2452" s="195" t="s">
        <v>5275</v>
      </c>
      <c r="C2452" s="198" t="s">
        <v>5184</v>
      </c>
      <c r="D2452" s="212" t="s">
        <v>5275</v>
      </c>
      <c r="E2452" s="215" t="s">
        <v>27</v>
      </c>
      <c r="F2452" s="195" t="s">
        <v>8012</v>
      </c>
      <c r="G2452" s="195" t="s">
        <v>8585</v>
      </c>
      <c r="H2452" s="195" t="str">
        <f>IFERROR(VLOOKUP(Table[[#This Row],[Activity Details of Assistance]],WHAT!E:F,2,FALSE),"")</f>
        <v xml:space="preserve"># of door </v>
      </c>
      <c r="I2452" s="195"/>
      <c r="J2452">
        <v>32</v>
      </c>
      <c r="K2452" t="s">
        <v>8280</v>
      </c>
      <c r="L2452" s="219" t="s">
        <v>13</v>
      </c>
      <c r="M2452" t="s">
        <v>14</v>
      </c>
      <c r="N2452" t="s">
        <v>309</v>
      </c>
      <c r="O2452" t="s">
        <v>1606</v>
      </c>
      <c r="P2452" t="s">
        <v>5887</v>
      </c>
      <c r="Q2452" s="236">
        <v>44712</v>
      </c>
      <c r="R2452" s="236">
        <v>44927</v>
      </c>
      <c r="S2452" t="s">
        <v>8452</v>
      </c>
      <c r="T2452" s="196"/>
      <c r="U2452" s="196"/>
      <c r="V2452" s="196"/>
      <c r="W2452" s="196"/>
      <c r="X2452" s="222"/>
      <c r="Y2452" t="s">
        <v>8518</v>
      </c>
      <c r="Z2452">
        <v>8801712003560</v>
      </c>
      <c r="AA2452" t="s">
        <v>8289</v>
      </c>
      <c r="AB2452" s="221" t="str">
        <f>_xlfn.IFNA(IF(Table[[#This Row],[Programme Partner]]&lt;&gt;Table[[#This Row],[Implementing Partner]],CONCATENATE(Table[[#This Row],[Programme Partner]],"-",Table[[#This Row],[Implementing Partner]]),Table[[#This Row],[Programme Partner]]),"")</f>
        <v>UNICEF-NGOF</v>
      </c>
    </row>
    <row r="2453" spans="1:28" ht="16.5" customHeight="1">
      <c r="A2453" s="183">
        <v>2752</v>
      </c>
      <c r="B2453" s="195" t="s">
        <v>5275</v>
      </c>
      <c r="C2453" s="198" t="s">
        <v>5184</v>
      </c>
      <c r="D2453" s="212" t="s">
        <v>5275</v>
      </c>
      <c r="E2453" s="215" t="s">
        <v>27</v>
      </c>
      <c r="F2453" s="195" t="s">
        <v>8012</v>
      </c>
      <c r="G2453" s="195" t="s">
        <v>8359</v>
      </c>
      <c r="H2453" s="195" t="str">
        <f>IFERROR(VLOOKUP(Table[[#This Row],[Activity Details of Assistance]],WHAT!E:F,2,FALSE),"")</f>
        <v># of FSM Site</v>
      </c>
      <c r="I2453" s="195"/>
      <c r="J2453">
        <v>15</v>
      </c>
      <c r="K2453" t="s">
        <v>8280</v>
      </c>
      <c r="L2453" s="219" t="s">
        <v>13</v>
      </c>
      <c r="M2453" t="s">
        <v>14</v>
      </c>
      <c r="N2453" t="s">
        <v>309</v>
      </c>
      <c r="O2453" t="s">
        <v>1606</v>
      </c>
      <c r="P2453" t="s">
        <v>5887</v>
      </c>
      <c r="Q2453" s="236">
        <v>44712</v>
      </c>
      <c r="R2453" s="236">
        <v>44927</v>
      </c>
      <c r="S2453" t="s">
        <v>8452</v>
      </c>
      <c r="T2453" s="196"/>
      <c r="U2453" s="196"/>
      <c r="V2453" s="196"/>
      <c r="W2453" s="196"/>
      <c r="X2453" s="222"/>
      <c r="Y2453" t="s">
        <v>8518</v>
      </c>
      <c r="Z2453">
        <v>8801712003560</v>
      </c>
      <c r="AA2453" t="s">
        <v>8289</v>
      </c>
      <c r="AB2453" s="221" t="str">
        <f>_xlfn.IFNA(IF(Table[[#This Row],[Programme Partner]]&lt;&gt;Table[[#This Row],[Implementing Partner]],CONCATENATE(Table[[#This Row],[Programme Partner]],"-",Table[[#This Row],[Implementing Partner]]),Table[[#This Row],[Programme Partner]]),"")</f>
        <v>UNICEF-NGOF</v>
      </c>
    </row>
    <row r="2454" spans="1:28" ht="16.5" customHeight="1">
      <c r="A2454" s="183">
        <v>2753</v>
      </c>
      <c r="B2454" s="195" t="s">
        <v>5275</v>
      </c>
      <c r="C2454" s="198" t="s">
        <v>5184</v>
      </c>
      <c r="D2454" s="212" t="s">
        <v>5275</v>
      </c>
      <c r="E2454" s="215" t="s">
        <v>27</v>
      </c>
      <c r="F2454" s="195" t="s">
        <v>8012</v>
      </c>
      <c r="G2454" s="195" t="s">
        <v>8356</v>
      </c>
      <c r="H2454" s="195" t="str">
        <f>IFERROR(VLOOKUP(Table[[#This Row],[Activity Details of Assistance]],WHAT!E:F,2,FALSE),"")</f>
        <v># of FSM Site</v>
      </c>
      <c r="I2454" s="195"/>
      <c r="J2454">
        <v>3</v>
      </c>
      <c r="K2454" t="s">
        <v>8280</v>
      </c>
      <c r="L2454" s="219" t="s">
        <v>13</v>
      </c>
      <c r="M2454" t="s">
        <v>14</v>
      </c>
      <c r="N2454" t="s">
        <v>309</v>
      </c>
      <c r="O2454" t="s">
        <v>1606</v>
      </c>
      <c r="P2454" t="s">
        <v>5887</v>
      </c>
      <c r="Q2454" s="236">
        <v>44712</v>
      </c>
      <c r="R2454" s="236">
        <v>44927</v>
      </c>
      <c r="S2454" t="s">
        <v>8452</v>
      </c>
      <c r="T2454" s="196"/>
      <c r="U2454" s="196"/>
      <c r="V2454" s="196"/>
      <c r="W2454" s="196"/>
      <c r="X2454" s="222"/>
      <c r="Y2454" t="s">
        <v>8518</v>
      </c>
      <c r="Z2454">
        <v>8801712003560</v>
      </c>
      <c r="AA2454" t="s">
        <v>8289</v>
      </c>
      <c r="AB2454" s="221" t="str">
        <f>_xlfn.IFNA(IF(Table[[#This Row],[Programme Partner]]&lt;&gt;Table[[#This Row],[Implementing Partner]],CONCATENATE(Table[[#This Row],[Programme Partner]],"-",Table[[#This Row],[Implementing Partner]]),Table[[#This Row],[Programme Partner]]),"")</f>
        <v>UNICEF-NGOF</v>
      </c>
    </row>
    <row r="2455" spans="1:28" ht="16.5" customHeight="1">
      <c r="A2455" s="183">
        <v>2754</v>
      </c>
      <c r="B2455" s="195" t="s">
        <v>5275</v>
      </c>
      <c r="C2455" s="198" t="s">
        <v>5184</v>
      </c>
      <c r="D2455" s="212" t="s">
        <v>5275</v>
      </c>
      <c r="E2455" s="215" t="s">
        <v>27</v>
      </c>
      <c r="F2455" s="195" t="s">
        <v>8012</v>
      </c>
      <c r="G2455" s="195" t="s">
        <v>8586</v>
      </c>
      <c r="H2455" s="195" t="str">
        <f>IFERROR(VLOOKUP(Table[[#This Row],[Activity Details of Assistance]],WHAT!E:F,2,FALSE),"")</f>
        <v># of door</v>
      </c>
      <c r="I2455" s="195"/>
      <c r="J2455">
        <v>186</v>
      </c>
      <c r="K2455" t="s">
        <v>8280</v>
      </c>
      <c r="L2455" s="219" t="s">
        <v>13</v>
      </c>
      <c r="M2455" t="s">
        <v>14</v>
      </c>
      <c r="N2455" t="s">
        <v>309</v>
      </c>
      <c r="O2455" t="s">
        <v>1606</v>
      </c>
      <c r="P2455" t="s">
        <v>5887</v>
      </c>
      <c r="Q2455" s="236">
        <v>44712</v>
      </c>
      <c r="R2455" s="236">
        <v>44927</v>
      </c>
      <c r="S2455" t="s">
        <v>8452</v>
      </c>
      <c r="T2455" s="196"/>
      <c r="U2455" s="196"/>
      <c r="V2455" s="196"/>
      <c r="W2455" s="196"/>
      <c r="X2455" s="222"/>
      <c r="Y2455" t="s">
        <v>8518</v>
      </c>
      <c r="Z2455">
        <v>8801712003560</v>
      </c>
      <c r="AA2455" t="s">
        <v>8289</v>
      </c>
      <c r="AB2455" s="221" t="str">
        <f>_xlfn.IFNA(IF(Table[[#This Row],[Programme Partner]]&lt;&gt;Table[[#This Row],[Implementing Partner]],CONCATENATE(Table[[#This Row],[Programme Partner]],"-",Table[[#This Row],[Implementing Partner]]),Table[[#This Row],[Programme Partner]]),"")</f>
        <v>UNICEF-NGOF</v>
      </c>
    </row>
    <row r="2456" spans="1:28" ht="16.5" customHeight="1">
      <c r="A2456" s="183">
        <v>2755</v>
      </c>
      <c r="B2456" s="195" t="s">
        <v>5275</v>
      </c>
      <c r="C2456" s="198" t="s">
        <v>5184</v>
      </c>
      <c r="D2456" s="212" t="s">
        <v>5275</v>
      </c>
      <c r="E2456" s="215" t="s">
        <v>27</v>
      </c>
      <c r="F2456" s="195" t="s">
        <v>8012</v>
      </c>
      <c r="G2456" t="s">
        <v>8357</v>
      </c>
      <c r="H2456" s="195" t="str">
        <f>IFERROR(VLOOKUP(Table[[#This Row],[Activity Details of Assistance]],WHAT!E:F,2,FALSE),"")</f>
        <v># of door</v>
      </c>
      <c r="I2456" s="195"/>
      <c r="J2456">
        <v>1835</v>
      </c>
      <c r="K2456" t="s">
        <v>8280</v>
      </c>
      <c r="L2456" s="219" t="s">
        <v>13</v>
      </c>
      <c r="M2456" t="s">
        <v>14</v>
      </c>
      <c r="N2456" t="s">
        <v>309</v>
      </c>
      <c r="O2456" t="s">
        <v>1606</v>
      </c>
      <c r="P2456" t="s">
        <v>5887</v>
      </c>
      <c r="Q2456" s="236">
        <v>44712</v>
      </c>
      <c r="R2456" s="236">
        <v>44927</v>
      </c>
      <c r="S2456" t="s">
        <v>8452</v>
      </c>
      <c r="T2456" s="196"/>
      <c r="U2456" s="196"/>
      <c r="V2456" s="196"/>
      <c r="W2456" s="196"/>
      <c r="X2456" s="222"/>
      <c r="Y2456" t="s">
        <v>8518</v>
      </c>
      <c r="Z2456">
        <v>8801712003560</v>
      </c>
      <c r="AA2456" t="s">
        <v>8289</v>
      </c>
      <c r="AB2456" s="221" t="str">
        <f>_xlfn.IFNA(IF(Table[[#This Row],[Programme Partner]]&lt;&gt;Table[[#This Row],[Implementing Partner]],CONCATENATE(Table[[#This Row],[Programme Partner]],"-",Table[[#This Row],[Implementing Partner]]),Table[[#This Row],[Programme Partner]]),"")</f>
        <v>UNICEF-NGOF</v>
      </c>
    </row>
    <row r="2457" spans="1:28" ht="16.5" customHeight="1">
      <c r="A2457" s="183">
        <v>2756</v>
      </c>
      <c r="B2457" s="195" t="s">
        <v>5275</v>
      </c>
      <c r="C2457" s="198" t="s">
        <v>5184</v>
      </c>
      <c r="D2457" s="212" t="s">
        <v>5275</v>
      </c>
      <c r="E2457" s="215" t="s">
        <v>27</v>
      </c>
      <c r="F2457" s="195" t="s">
        <v>8012</v>
      </c>
      <c r="G2457" t="s">
        <v>8019</v>
      </c>
      <c r="H2457" s="195" t="str">
        <f>IFERROR(VLOOKUP(Table[[#This Row],[Activity Details of Assistance]],WHAT!E:F,2,FALSE),"")</f>
        <v>N/A</v>
      </c>
      <c r="I2457" s="195"/>
      <c r="J2457">
        <v>1</v>
      </c>
      <c r="K2457" t="s">
        <v>8280</v>
      </c>
      <c r="L2457" s="219" t="s">
        <v>13</v>
      </c>
      <c r="M2457" t="s">
        <v>14</v>
      </c>
      <c r="N2457" t="s">
        <v>309</v>
      </c>
      <c r="O2457" t="s">
        <v>1606</v>
      </c>
      <c r="P2457" t="s">
        <v>5887</v>
      </c>
      <c r="Q2457" s="236">
        <v>44712</v>
      </c>
      <c r="R2457" s="236">
        <v>44927</v>
      </c>
      <c r="S2457" t="s">
        <v>8452</v>
      </c>
      <c r="T2457" s="196"/>
      <c r="U2457" s="196"/>
      <c r="V2457" s="196"/>
      <c r="W2457" s="196"/>
      <c r="X2457" s="222"/>
      <c r="Y2457" t="s">
        <v>8518</v>
      </c>
      <c r="Z2457">
        <v>8801712003560</v>
      </c>
      <c r="AA2457" t="s">
        <v>8289</v>
      </c>
      <c r="AB2457" s="221" t="str">
        <f>_xlfn.IFNA(IF(Table[[#This Row],[Programme Partner]]&lt;&gt;Table[[#This Row],[Implementing Partner]],CONCATENATE(Table[[#This Row],[Programme Partner]],"-",Table[[#This Row],[Implementing Partner]]),Table[[#This Row],[Programme Partner]]),"")</f>
        <v>UNICEF-NGOF</v>
      </c>
    </row>
    <row r="2458" spans="1:28" ht="16.5" customHeight="1">
      <c r="A2458" s="183">
        <v>2757</v>
      </c>
      <c r="B2458" s="195" t="s">
        <v>5275</v>
      </c>
      <c r="C2458" s="198" t="s">
        <v>5184</v>
      </c>
      <c r="D2458" s="212" t="s">
        <v>5275</v>
      </c>
      <c r="E2458" s="215" t="s">
        <v>27</v>
      </c>
      <c r="F2458" s="195" t="s">
        <v>8013</v>
      </c>
      <c r="G2458" t="s">
        <v>8314</v>
      </c>
      <c r="H2458" s="195" t="str">
        <f>IFERROR(VLOOKUP(Table[[#This Row],[Activity Details of Assistance]],WHAT!E:F,2,FALSE),"")</f>
        <v># of HP sessions at HH level</v>
      </c>
      <c r="I2458" s="195"/>
      <c r="J2458">
        <v>5928</v>
      </c>
      <c r="K2458" t="s">
        <v>8280</v>
      </c>
      <c r="L2458" s="219" t="s">
        <v>13</v>
      </c>
      <c r="M2458" t="s">
        <v>14</v>
      </c>
      <c r="N2458" t="s">
        <v>309</v>
      </c>
      <c r="O2458" t="s">
        <v>1606</v>
      </c>
      <c r="P2458" t="s">
        <v>5887</v>
      </c>
      <c r="Q2458" s="236">
        <v>44712</v>
      </c>
      <c r="R2458" s="236">
        <v>44927</v>
      </c>
      <c r="S2458" t="s">
        <v>8452</v>
      </c>
      <c r="T2458" s="196"/>
      <c r="U2458" s="196"/>
      <c r="V2458" s="196"/>
      <c r="W2458" s="196"/>
      <c r="X2458" s="222"/>
      <c r="Y2458" t="s">
        <v>8518</v>
      </c>
      <c r="Z2458">
        <v>8801712003560</v>
      </c>
      <c r="AA2458" t="s">
        <v>8289</v>
      </c>
      <c r="AB2458" s="221" t="str">
        <f>_xlfn.IFNA(IF(Table[[#This Row],[Programme Partner]]&lt;&gt;Table[[#This Row],[Implementing Partner]],CONCATENATE(Table[[#This Row],[Programme Partner]],"-",Table[[#This Row],[Implementing Partner]]),Table[[#This Row],[Programme Partner]]),"")</f>
        <v>UNICEF-NGOF</v>
      </c>
    </row>
    <row r="2459" spans="1:28" ht="16.5" customHeight="1">
      <c r="A2459" s="183">
        <v>2758</v>
      </c>
      <c r="B2459" s="195" t="s">
        <v>5275</v>
      </c>
      <c r="C2459" s="198" t="s">
        <v>5184</v>
      </c>
      <c r="D2459" s="212" t="s">
        <v>5275</v>
      </c>
      <c r="E2459" s="215" t="s">
        <v>27</v>
      </c>
      <c r="F2459" s="195" t="s">
        <v>8013</v>
      </c>
      <c r="G2459" t="s">
        <v>8019</v>
      </c>
      <c r="H2459" s="195" t="str">
        <f>IFERROR(VLOOKUP(Table[[#This Row],[Activity Details of Assistance]],WHAT!E:F,2,FALSE),"")</f>
        <v>N/A</v>
      </c>
      <c r="I2459" s="195"/>
      <c r="J2459">
        <v>729</v>
      </c>
      <c r="K2459" t="s">
        <v>8280</v>
      </c>
      <c r="L2459" s="219" t="s">
        <v>13</v>
      </c>
      <c r="M2459" t="s">
        <v>14</v>
      </c>
      <c r="N2459" t="s">
        <v>309</v>
      </c>
      <c r="O2459" t="s">
        <v>1606</v>
      </c>
      <c r="P2459" t="s">
        <v>5887</v>
      </c>
      <c r="Q2459" s="236">
        <v>44712</v>
      </c>
      <c r="R2459" s="236">
        <v>44927</v>
      </c>
      <c r="S2459" t="s">
        <v>8452</v>
      </c>
      <c r="T2459" s="196"/>
      <c r="U2459" s="196"/>
      <c r="V2459" s="196"/>
      <c r="W2459" s="196"/>
      <c r="X2459" s="222"/>
      <c r="Y2459" t="s">
        <v>8518</v>
      </c>
      <c r="Z2459">
        <v>8801712003560</v>
      </c>
      <c r="AA2459" t="s">
        <v>8289</v>
      </c>
      <c r="AB2459" s="221" t="str">
        <f>_xlfn.IFNA(IF(Table[[#This Row],[Programme Partner]]&lt;&gt;Table[[#This Row],[Implementing Partner]],CONCATENATE(Table[[#This Row],[Programme Partner]],"-",Table[[#This Row],[Implementing Partner]]),Table[[#This Row],[Programme Partner]]),"")</f>
        <v>UNICEF-NGOF</v>
      </c>
    </row>
    <row r="2460" spans="1:28" ht="16.5" customHeight="1">
      <c r="A2460" s="183">
        <v>2759</v>
      </c>
      <c r="B2460" s="195" t="s">
        <v>5275</v>
      </c>
      <c r="C2460" s="198" t="s">
        <v>5184</v>
      </c>
      <c r="D2460" s="212" t="s">
        <v>5275</v>
      </c>
      <c r="E2460" s="215" t="s">
        <v>27</v>
      </c>
      <c r="F2460" s="195" t="s">
        <v>8014</v>
      </c>
      <c r="G2460" s="195" t="s">
        <v>8361</v>
      </c>
      <c r="H2460" s="195" t="str">
        <f>IFERROR(VLOOKUP(Table[[#This Row],[Activity Details of Assistance]],WHAT!E:F,2,FALSE),"")</f>
        <v># of plant</v>
      </c>
      <c r="I2460" s="195"/>
      <c r="J2460">
        <v>5</v>
      </c>
      <c r="K2460" t="s">
        <v>8280</v>
      </c>
      <c r="L2460" s="219" t="s">
        <v>13</v>
      </c>
      <c r="M2460" t="s">
        <v>14</v>
      </c>
      <c r="N2460" t="s">
        <v>309</v>
      </c>
      <c r="O2460" t="s">
        <v>1606</v>
      </c>
      <c r="P2460" t="s">
        <v>5887</v>
      </c>
      <c r="Q2460" s="236">
        <v>44712</v>
      </c>
      <c r="R2460" s="236">
        <v>44927</v>
      </c>
      <c r="S2460" t="s">
        <v>8452</v>
      </c>
      <c r="T2460" s="196"/>
      <c r="U2460" s="196"/>
      <c r="V2460" s="196"/>
      <c r="W2460" s="196"/>
      <c r="X2460" s="222"/>
      <c r="Y2460" t="s">
        <v>8518</v>
      </c>
      <c r="Z2460">
        <v>8801712003560</v>
      </c>
      <c r="AA2460" t="s">
        <v>8289</v>
      </c>
      <c r="AB2460" s="221" t="str">
        <f>_xlfn.IFNA(IF(Table[[#This Row],[Programme Partner]]&lt;&gt;Table[[#This Row],[Implementing Partner]],CONCATENATE(Table[[#This Row],[Programme Partner]],"-",Table[[#This Row],[Implementing Partner]]),Table[[#This Row],[Programme Partner]]),"")</f>
        <v>UNICEF-NGOF</v>
      </c>
    </row>
    <row r="2461" spans="1:28" ht="16.5" customHeight="1">
      <c r="A2461" s="183">
        <v>2760</v>
      </c>
      <c r="B2461" s="195" t="s">
        <v>5275</v>
      </c>
      <c r="C2461" s="198" t="s">
        <v>5184</v>
      </c>
      <c r="D2461" s="212" t="s">
        <v>5275</v>
      </c>
      <c r="E2461" s="215" t="s">
        <v>27</v>
      </c>
      <c r="F2461" s="195" t="s">
        <v>8014</v>
      </c>
      <c r="G2461" t="s">
        <v>8019</v>
      </c>
      <c r="H2461" s="195" t="str">
        <f>IFERROR(VLOOKUP(Table[[#This Row],[Activity Details of Assistance]],WHAT!E:F,2,FALSE),"")</f>
        <v>N/A</v>
      </c>
      <c r="I2461" s="195"/>
      <c r="J2461">
        <v>6165</v>
      </c>
      <c r="K2461" t="s">
        <v>8280</v>
      </c>
      <c r="L2461" s="219" t="s">
        <v>13</v>
      </c>
      <c r="M2461" t="s">
        <v>14</v>
      </c>
      <c r="N2461" t="s">
        <v>309</v>
      </c>
      <c r="O2461" t="s">
        <v>1606</v>
      </c>
      <c r="P2461" t="s">
        <v>5887</v>
      </c>
      <c r="Q2461" s="236">
        <v>44712</v>
      </c>
      <c r="R2461" s="236">
        <v>44927</v>
      </c>
      <c r="S2461" t="s">
        <v>8452</v>
      </c>
      <c r="T2461" s="196"/>
      <c r="U2461" s="196"/>
      <c r="V2461" s="196"/>
      <c r="W2461" s="196"/>
      <c r="X2461" s="222"/>
      <c r="Y2461" t="s">
        <v>8518</v>
      </c>
      <c r="Z2461">
        <v>8801712003560</v>
      </c>
      <c r="AA2461" t="s">
        <v>8289</v>
      </c>
      <c r="AB2461" s="221" t="str">
        <f>_xlfn.IFNA(IF(Table[[#This Row],[Programme Partner]]&lt;&gt;Table[[#This Row],[Implementing Partner]],CONCATENATE(Table[[#This Row],[Programme Partner]],"-",Table[[#This Row],[Implementing Partner]]),Table[[#This Row],[Programme Partner]]),"")</f>
        <v>UNICEF-NGOF</v>
      </c>
    </row>
    <row r="2462" spans="1:28" ht="16.5" customHeight="1">
      <c r="A2462" s="183">
        <v>2761</v>
      </c>
      <c r="B2462" s="195" t="s">
        <v>5148</v>
      </c>
      <c r="C2462" s="198" t="s">
        <v>5033</v>
      </c>
      <c r="D2462" s="212" t="s">
        <v>5148</v>
      </c>
      <c r="E2462" s="215" t="s">
        <v>27</v>
      </c>
      <c r="F2462" s="195" t="s">
        <v>8011</v>
      </c>
      <c r="G2462" s="195" t="s">
        <v>8584</v>
      </c>
      <c r="H2462" s="195" t="str">
        <f>IFERROR(VLOOKUP(Table[[#This Row],[Activity Details of Assistance]],WHAT!E:F,2,FALSE),"")</f>
        <v># of tube well</v>
      </c>
      <c r="I2462" s="195"/>
      <c r="J2462">
        <v>119</v>
      </c>
      <c r="K2462" t="s">
        <v>8280</v>
      </c>
      <c r="L2462" s="219" t="s">
        <v>13</v>
      </c>
      <c r="M2462" t="s">
        <v>14</v>
      </c>
      <c r="N2462" t="s">
        <v>309</v>
      </c>
      <c r="O2462" t="s">
        <v>1606</v>
      </c>
      <c r="P2462" t="s">
        <v>17</v>
      </c>
      <c r="Q2462" s="236">
        <v>44712</v>
      </c>
      <c r="R2462" s="236">
        <v>44896</v>
      </c>
      <c r="S2462" t="s">
        <v>8452</v>
      </c>
      <c r="T2462" s="196"/>
      <c r="U2462" s="196"/>
      <c r="V2462" s="196"/>
      <c r="W2462" s="196"/>
      <c r="X2462" s="222"/>
      <c r="Y2462" t="s">
        <v>8304</v>
      </c>
      <c r="Z2462">
        <v>1833301502</v>
      </c>
      <c r="AA2462" t="s">
        <v>8305</v>
      </c>
      <c r="AB2462" s="221" t="str">
        <f>_xlfn.IFNA(IF(Table[[#This Row],[Programme Partner]]&lt;&gt;Table[[#This Row],[Implementing Partner]],CONCATENATE(Table[[#This Row],[Programme Partner]],"-",Table[[#This Row],[Implementing Partner]]),Table[[#This Row],[Programme Partner]]),"")</f>
        <v>IOM-BRAC</v>
      </c>
    </row>
    <row r="2463" spans="1:28" ht="16.5" customHeight="1">
      <c r="A2463" s="183">
        <v>2762</v>
      </c>
      <c r="B2463" s="195" t="s">
        <v>5148</v>
      </c>
      <c r="C2463" s="198" t="s">
        <v>5033</v>
      </c>
      <c r="D2463" s="212" t="s">
        <v>5148</v>
      </c>
      <c r="E2463" s="215" t="s">
        <v>27</v>
      </c>
      <c r="F2463" s="195" t="s">
        <v>8011</v>
      </c>
      <c r="G2463" t="s">
        <v>8325</v>
      </c>
      <c r="H2463" s="195" t="str">
        <f>IFERROR(VLOOKUP(Table[[#This Row],[Activity Details of Assistance]],WHAT!E:F,2,FALSE),"")</f>
        <v># of tube well</v>
      </c>
      <c r="I2463" s="195"/>
      <c r="J2463">
        <v>2</v>
      </c>
      <c r="K2463" t="s">
        <v>8280</v>
      </c>
      <c r="L2463" s="219" t="s">
        <v>13</v>
      </c>
      <c r="M2463" t="s">
        <v>14</v>
      </c>
      <c r="N2463" t="s">
        <v>309</v>
      </c>
      <c r="O2463" t="s">
        <v>1606</v>
      </c>
      <c r="P2463" t="s">
        <v>17</v>
      </c>
      <c r="Q2463" s="236">
        <v>44712</v>
      </c>
      <c r="R2463" s="236">
        <v>44896</v>
      </c>
      <c r="S2463" t="s">
        <v>8452</v>
      </c>
      <c r="T2463" s="196"/>
      <c r="U2463" s="196"/>
      <c r="V2463" s="196"/>
      <c r="W2463" s="196"/>
      <c r="X2463" s="222"/>
      <c r="Y2463" t="s">
        <v>8304</v>
      </c>
      <c r="Z2463">
        <v>1833301502</v>
      </c>
      <c r="AA2463" t="s">
        <v>8305</v>
      </c>
      <c r="AB2463" s="221" t="str">
        <f>_xlfn.IFNA(IF(Table[[#This Row],[Programme Partner]]&lt;&gt;Table[[#This Row],[Implementing Partner]],CONCATENATE(Table[[#This Row],[Programme Partner]],"-",Table[[#This Row],[Implementing Partner]]),Table[[#This Row],[Programme Partner]]),"")</f>
        <v>IOM-BRAC</v>
      </c>
    </row>
    <row r="2464" spans="1:28" ht="16.5" customHeight="1">
      <c r="A2464" s="183">
        <v>2763</v>
      </c>
      <c r="B2464" s="195" t="s">
        <v>5148</v>
      </c>
      <c r="C2464" s="198" t="s">
        <v>5033</v>
      </c>
      <c r="D2464" s="212" t="s">
        <v>5148</v>
      </c>
      <c r="E2464" s="215" t="s">
        <v>27</v>
      </c>
      <c r="F2464" s="195" t="s">
        <v>8011</v>
      </c>
      <c r="G2464" t="s">
        <v>8019</v>
      </c>
      <c r="H2464" s="195" t="str">
        <f>IFERROR(VLOOKUP(Table[[#This Row],[Activity Details of Assistance]],WHAT!E:F,2,FALSE),"")</f>
        <v>N/A</v>
      </c>
      <c r="I2464" s="195"/>
      <c r="J2464">
        <v>24</v>
      </c>
      <c r="K2464" t="s">
        <v>8280</v>
      </c>
      <c r="L2464" s="219" t="s">
        <v>13</v>
      </c>
      <c r="M2464" t="s">
        <v>14</v>
      </c>
      <c r="N2464" t="s">
        <v>309</v>
      </c>
      <c r="O2464" t="s">
        <v>1606</v>
      </c>
      <c r="P2464" t="s">
        <v>17</v>
      </c>
      <c r="Q2464" s="236">
        <v>44712</v>
      </c>
      <c r="R2464" s="236">
        <v>44896</v>
      </c>
      <c r="S2464" t="s">
        <v>8452</v>
      </c>
      <c r="T2464" s="196"/>
      <c r="U2464" s="196"/>
      <c r="V2464" s="196"/>
      <c r="W2464" s="196"/>
      <c r="X2464" s="222"/>
      <c r="Y2464" t="s">
        <v>8304</v>
      </c>
      <c r="Z2464">
        <v>1833301502</v>
      </c>
      <c r="AA2464" t="s">
        <v>8305</v>
      </c>
      <c r="AB2464" s="221" t="str">
        <f>_xlfn.IFNA(IF(Table[[#This Row],[Programme Partner]]&lt;&gt;Table[[#This Row],[Implementing Partner]],CONCATENATE(Table[[#This Row],[Programme Partner]],"-",Table[[#This Row],[Implementing Partner]]),Table[[#This Row],[Programme Partner]]),"")</f>
        <v>IOM-BRAC</v>
      </c>
    </row>
    <row r="2465" spans="1:28" ht="16.5" customHeight="1">
      <c r="A2465" s="183">
        <v>2764</v>
      </c>
      <c r="B2465" s="195" t="s">
        <v>5148</v>
      </c>
      <c r="C2465" s="198" t="s">
        <v>5033</v>
      </c>
      <c r="D2465" s="212" t="s">
        <v>5148</v>
      </c>
      <c r="E2465" s="215" t="s">
        <v>27</v>
      </c>
      <c r="F2465" s="195" t="s">
        <v>8012</v>
      </c>
      <c r="G2465" s="195" t="s">
        <v>8585</v>
      </c>
      <c r="H2465" s="195" t="str">
        <f>IFERROR(VLOOKUP(Table[[#This Row],[Activity Details of Assistance]],WHAT!E:F,2,FALSE),"")</f>
        <v xml:space="preserve"># of door </v>
      </c>
      <c r="I2465" s="195"/>
      <c r="J2465">
        <v>41</v>
      </c>
      <c r="K2465" t="s">
        <v>8280</v>
      </c>
      <c r="L2465" s="219" t="s">
        <v>13</v>
      </c>
      <c r="M2465" t="s">
        <v>14</v>
      </c>
      <c r="N2465" t="s">
        <v>309</v>
      </c>
      <c r="O2465" t="s">
        <v>1606</v>
      </c>
      <c r="P2465" t="s">
        <v>17</v>
      </c>
      <c r="Q2465" s="236">
        <v>44712</v>
      </c>
      <c r="R2465" s="236">
        <v>44896</v>
      </c>
      <c r="S2465" t="s">
        <v>8452</v>
      </c>
      <c r="T2465" s="196"/>
      <c r="U2465" s="196"/>
      <c r="V2465" s="196"/>
      <c r="W2465" s="196"/>
      <c r="X2465" s="222"/>
      <c r="Y2465" t="s">
        <v>8304</v>
      </c>
      <c r="Z2465">
        <v>1833301502</v>
      </c>
      <c r="AA2465" t="s">
        <v>8305</v>
      </c>
      <c r="AB2465" s="221" t="str">
        <f>_xlfn.IFNA(IF(Table[[#This Row],[Programme Partner]]&lt;&gt;Table[[#This Row],[Implementing Partner]],CONCATENATE(Table[[#This Row],[Programme Partner]],"-",Table[[#This Row],[Implementing Partner]]),Table[[#This Row],[Programme Partner]]),"")</f>
        <v>IOM-BRAC</v>
      </c>
    </row>
    <row r="2466" spans="1:28" ht="16.5" customHeight="1">
      <c r="A2466" s="183">
        <v>2765</v>
      </c>
      <c r="B2466" s="195" t="s">
        <v>5148</v>
      </c>
      <c r="C2466" s="198" t="s">
        <v>5033</v>
      </c>
      <c r="D2466" s="212" t="s">
        <v>5148</v>
      </c>
      <c r="E2466" s="215" t="s">
        <v>27</v>
      </c>
      <c r="F2466" s="195" t="s">
        <v>8012</v>
      </c>
      <c r="G2466" t="s">
        <v>8359</v>
      </c>
      <c r="H2466" s="195" t="str">
        <f>IFERROR(VLOOKUP(Table[[#This Row],[Activity Details of Assistance]],WHAT!E:F,2,FALSE),"")</f>
        <v># of FSM Site</v>
      </c>
      <c r="I2466" s="195"/>
      <c r="J2466">
        <v>4</v>
      </c>
      <c r="K2466" t="s">
        <v>8280</v>
      </c>
      <c r="L2466" s="219" t="s">
        <v>13</v>
      </c>
      <c r="M2466" t="s">
        <v>14</v>
      </c>
      <c r="N2466" t="s">
        <v>309</v>
      </c>
      <c r="O2466" t="s">
        <v>1606</v>
      </c>
      <c r="P2466" t="s">
        <v>17</v>
      </c>
      <c r="Q2466" s="236">
        <v>44712</v>
      </c>
      <c r="R2466" s="236">
        <v>44896</v>
      </c>
      <c r="S2466" t="s">
        <v>8452</v>
      </c>
      <c r="T2466" s="196"/>
      <c r="U2466" s="196"/>
      <c r="V2466" s="196"/>
      <c r="W2466" s="196"/>
      <c r="X2466" s="222"/>
      <c r="Y2466" t="s">
        <v>8304</v>
      </c>
      <c r="Z2466">
        <v>1833301502</v>
      </c>
      <c r="AA2466" t="s">
        <v>8305</v>
      </c>
      <c r="AB2466" s="221" t="str">
        <f>_xlfn.IFNA(IF(Table[[#This Row],[Programme Partner]]&lt;&gt;Table[[#This Row],[Implementing Partner]],CONCATENATE(Table[[#This Row],[Programme Partner]],"-",Table[[#This Row],[Implementing Partner]]),Table[[#This Row],[Programme Partner]]),"")</f>
        <v>IOM-BRAC</v>
      </c>
    </row>
    <row r="2467" spans="1:28" ht="16.5" customHeight="1">
      <c r="A2467" s="183">
        <v>2766</v>
      </c>
      <c r="B2467" s="195" t="s">
        <v>5148</v>
      </c>
      <c r="C2467" s="198" t="s">
        <v>5033</v>
      </c>
      <c r="D2467" s="212" t="s">
        <v>5148</v>
      </c>
      <c r="E2467" s="215" t="s">
        <v>27</v>
      </c>
      <c r="F2467" s="195" t="s">
        <v>8012</v>
      </c>
      <c r="G2467" s="195" t="s">
        <v>8586</v>
      </c>
      <c r="H2467" s="195" t="str">
        <f>IFERROR(VLOOKUP(Table[[#This Row],[Activity Details of Assistance]],WHAT!E:F,2,FALSE),"")</f>
        <v># of door</v>
      </c>
      <c r="I2467" s="195"/>
      <c r="J2467">
        <v>157</v>
      </c>
      <c r="K2467" t="s">
        <v>8280</v>
      </c>
      <c r="L2467" s="219" t="s">
        <v>13</v>
      </c>
      <c r="M2467" t="s">
        <v>14</v>
      </c>
      <c r="N2467" t="s">
        <v>309</v>
      </c>
      <c r="O2467" t="s">
        <v>1606</v>
      </c>
      <c r="P2467" t="s">
        <v>17</v>
      </c>
      <c r="Q2467" s="236">
        <v>44712</v>
      </c>
      <c r="R2467" s="236">
        <v>44896</v>
      </c>
      <c r="S2467" t="s">
        <v>8452</v>
      </c>
      <c r="T2467" s="196"/>
      <c r="U2467" s="196"/>
      <c r="V2467" s="196"/>
      <c r="W2467" s="196"/>
      <c r="X2467" s="222"/>
      <c r="Y2467" t="s">
        <v>8304</v>
      </c>
      <c r="Z2467">
        <v>1833301502</v>
      </c>
      <c r="AA2467" t="s">
        <v>8305</v>
      </c>
      <c r="AB2467" s="221" t="str">
        <f>_xlfn.IFNA(IF(Table[[#This Row],[Programme Partner]]&lt;&gt;Table[[#This Row],[Implementing Partner]],CONCATENATE(Table[[#This Row],[Programme Partner]],"-",Table[[#This Row],[Implementing Partner]]),Table[[#This Row],[Programme Partner]]),"")</f>
        <v>IOM-BRAC</v>
      </c>
    </row>
    <row r="2468" spans="1:28" ht="16.5" customHeight="1">
      <c r="A2468" s="183">
        <v>2767</v>
      </c>
      <c r="B2468" s="195" t="s">
        <v>5148</v>
      </c>
      <c r="C2468" s="198" t="s">
        <v>5033</v>
      </c>
      <c r="D2468" s="212" t="s">
        <v>5148</v>
      </c>
      <c r="E2468" s="215" t="s">
        <v>27</v>
      </c>
      <c r="F2468" s="195" t="s">
        <v>8012</v>
      </c>
      <c r="G2468" s="195" t="s">
        <v>8357</v>
      </c>
      <c r="H2468" s="195" t="str">
        <f>IFERROR(VLOOKUP(Table[[#This Row],[Activity Details of Assistance]],WHAT!E:F,2,FALSE),"")</f>
        <v># of door</v>
      </c>
      <c r="I2468" s="195"/>
      <c r="J2468">
        <v>92</v>
      </c>
      <c r="K2468" t="s">
        <v>8280</v>
      </c>
      <c r="L2468" s="219" t="s">
        <v>13</v>
      </c>
      <c r="M2468" t="s">
        <v>14</v>
      </c>
      <c r="N2468" t="s">
        <v>309</v>
      </c>
      <c r="O2468" t="s">
        <v>1606</v>
      </c>
      <c r="P2468" t="s">
        <v>17</v>
      </c>
      <c r="Q2468" s="236">
        <v>44712</v>
      </c>
      <c r="R2468" s="236">
        <v>44896</v>
      </c>
      <c r="S2468" t="s">
        <v>8452</v>
      </c>
      <c r="T2468" s="196"/>
      <c r="U2468" s="196"/>
      <c r="V2468" s="196"/>
      <c r="W2468" s="196"/>
      <c r="X2468" s="222"/>
      <c r="Y2468" t="s">
        <v>8304</v>
      </c>
      <c r="Z2468">
        <v>1833301502</v>
      </c>
      <c r="AA2468" t="s">
        <v>8305</v>
      </c>
      <c r="AB2468" s="221" t="str">
        <f>_xlfn.IFNA(IF(Table[[#This Row],[Programme Partner]]&lt;&gt;Table[[#This Row],[Implementing Partner]],CONCATENATE(Table[[#This Row],[Programme Partner]],"-",Table[[#This Row],[Implementing Partner]]),Table[[#This Row],[Programme Partner]]),"")</f>
        <v>IOM-BRAC</v>
      </c>
    </row>
    <row r="2469" spans="1:28" ht="16.5" customHeight="1">
      <c r="A2469" s="183">
        <v>2768</v>
      </c>
      <c r="B2469" s="195" t="s">
        <v>5148</v>
      </c>
      <c r="C2469" s="198" t="s">
        <v>5033</v>
      </c>
      <c r="D2469" s="212" t="s">
        <v>5148</v>
      </c>
      <c r="E2469" s="215" t="s">
        <v>27</v>
      </c>
      <c r="F2469" s="195" t="s">
        <v>8012</v>
      </c>
      <c r="G2469" t="s">
        <v>8019</v>
      </c>
      <c r="H2469" s="195" t="str">
        <f>IFERROR(VLOOKUP(Table[[#This Row],[Activity Details of Assistance]],WHAT!E:F,2,FALSE),"")</f>
        <v>N/A</v>
      </c>
      <c r="I2469" s="195"/>
      <c r="J2469">
        <v>141</v>
      </c>
      <c r="K2469" t="s">
        <v>8280</v>
      </c>
      <c r="L2469" s="219" t="s">
        <v>13</v>
      </c>
      <c r="M2469" t="s">
        <v>14</v>
      </c>
      <c r="N2469" t="s">
        <v>309</v>
      </c>
      <c r="O2469" t="s">
        <v>1606</v>
      </c>
      <c r="P2469" t="s">
        <v>17</v>
      </c>
      <c r="Q2469" s="236">
        <v>44712</v>
      </c>
      <c r="R2469" s="236">
        <v>44896</v>
      </c>
      <c r="S2469" t="s">
        <v>8452</v>
      </c>
      <c r="T2469" s="196"/>
      <c r="U2469" s="196"/>
      <c r="V2469" s="196"/>
      <c r="W2469" s="196"/>
      <c r="X2469" s="222"/>
      <c r="Y2469" t="s">
        <v>8304</v>
      </c>
      <c r="Z2469">
        <v>1833301502</v>
      </c>
      <c r="AA2469" t="s">
        <v>8305</v>
      </c>
      <c r="AB2469" s="221" t="str">
        <f>_xlfn.IFNA(IF(Table[[#This Row],[Programme Partner]]&lt;&gt;Table[[#This Row],[Implementing Partner]],CONCATENATE(Table[[#This Row],[Programme Partner]],"-",Table[[#This Row],[Implementing Partner]]),Table[[#This Row],[Programme Partner]]),"")</f>
        <v>IOM-BRAC</v>
      </c>
    </row>
    <row r="2470" spans="1:28" ht="16.5" customHeight="1">
      <c r="A2470" s="183">
        <v>2769</v>
      </c>
      <c r="B2470" s="195" t="s">
        <v>5148</v>
      </c>
      <c r="C2470" s="198" t="s">
        <v>5033</v>
      </c>
      <c r="D2470" s="212" t="s">
        <v>5148</v>
      </c>
      <c r="E2470" s="215" t="s">
        <v>27</v>
      </c>
      <c r="F2470" s="195" t="s">
        <v>8013</v>
      </c>
      <c r="G2470" s="195" t="s">
        <v>8313</v>
      </c>
      <c r="H2470" s="195" t="str">
        <f>IFERROR(VLOOKUP(Table[[#This Row],[Activity Details of Assistance]],WHAT!E:F,2,FALSE),"")</f>
        <v># of HP sessions at community level</v>
      </c>
      <c r="I2470" s="195"/>
      <c r="J2470">
        <v>62</v>
      </c>
      <c r="K2470" t="s">
        <v>8280</v>
      </c>
      <c r="L2470" s="219" t="s">
        <v>13</v>
      </c>
      <c r="M2470" t="s">
        <v>14</v>
      </c>
      <c r="N2470" t="s">
        <v>309</v>
      </c>
      <c r="O2470" t="s">
        <v>1606</v>
      </c>
      <c r="P2470" t="s">
        <v>17</v>
      </c>
      <c r="Q2470" s="236">
        <v>44712</v>
      </c>
      <c r="R2470" s="236">
        <v>44896</v>
      </c>
      <c r="S2470" t="s">
        <v>8452</v>
      </c>
      <c r="T2470" s="196"/>
      <c r="U2470" s="196"/>
      <c r="V2470" s="196"/>
      <c r="W2470" s="196"/>
      <c r="X2470" s="222"/>
      <c r="Y2470" t="s">
        <v>8304</v>
      </c>
      <c r="Z2470">
        <v>1833301502</v>
      </c>
      <c r="AA2470" t="s">
        <v>8305</v>
      </c>
      <c r="AB2470" s="221" t="str">
        <f>_xlfn.IFNA(IF(Table[[#This Row],[Programme Partner]]&lt;&gt;Table[[#This Row],[Implementing Partner]],CONCATENATE(Table[[#This Row],[Programme Partner]],"-",Table[[#This Row],[Implementing Partner]]),Table[[#This Row],[Programme Partner]]),"")</f>
        <v>IOM-BRAC</v>
      </c>
    </row>
    <row r="2471" spans="1:28" ht="16.5" customHeight="1">
      <c r="A2471" s="183">
        <v>2770</v>
      </c>
      <c r="B2471" s="195" t="s">
        <v>5148</v>
      </c>
      <c r="C2471" s="198" t="s">
        <v>5033</v>
      </c>
      <c r="D2471" s="212" t="s">
        <v>5148</v>
      </c>
      <c r="E2471" s="215" t="s">
        <v>27</v>
      </c>
      <c r="F2471" s="195" t="s">
        <v>8013</v>
      </c>
      <c r="G2471" t="s">
        <v>8317</v>
      </c>
      <c r="H2471" s="195" t="str">
        <f>IFERROR(VLOOKUP(Table[[#This Row],[Activity Details of Assistance]],WHAT!E:F,2,FALSE),"")</f>
        <v># of estimated persons reached by mass-media campaign</v>
      </c>
      <c r="I2471" s="195"/>
      <c r="J2471">
        <v>1</v>
      </c>
      <c r="K2471" t="s">
        <v>8280</v>
      </c>
      <c r="L2471" s="219" t="s">
        <v>13</v>
      </c>
      <c r="M2471" t="s">
        <v>14</v>
      </c>
      <c r="N2471" t="s">
        <v>309</v>
      </c>
      <c r="O2471" t="s">
        <v>1606</v>
      </c>
      <c r="P2471" t="s">
        <v>17</v>
      </c>
      <c r="Q2471" s="236">
        <v>44712</v>
      </c>
      <c r="R2471" s="236">
        <v>44896</v>
      </c>
      <c r="S2471" t="s">
        <v>8452</v>
      </c>
      <c r="T2471" s="196"/>
      <c r="U2471" s="196"/>
      <c r="V2471" s="196"/>
      <c r="W2471" s="196"/>
      <c r="X2471" s="222"/>
      <c r="Y2471" t="s">
        <v>8304</v>
      </c>
      <c r="Z2471">
        <v>1833301502</v>
      </c>
      <c r="AA2471" t="s">
        <v>8305</v>
      </c>
      <c r="AB2471" s="221" t="str">
        <f>_xlfn.IFNA(IF(Table[[#This Row],[Programme Partner]]&lt;&gt;Table[[#This Row],[Implementing Partner]],CONCATENATE(Table[[#This Row],[Programme Partner]],"-",Table[[#This Row],[Implementing Partner]]),Table[[#This Row],[Programme Partner]]),"")</f>
        <v>IOM-BRAC</v>
      </c>
    </row>
    <row r="2472" spans="1:28" ht="16.5" customHeight="1">
      <c r="A2472" s="183">
        <v>2771</v>
      </c>
      <c r="B2472" s="195" t="s">
        <v>5148</v>
      </c>
      <c r="C2472" s="198" t="s">
        <v>5033</v>
      </c>
      <c r="D2472" s="212" t="s">
        <v>5148</v>
      </c>
      <c r="E2472" s="215" t="s">
        <v>27</v>
      </c>
      <c r="F2472" s="195" t="s">
        <v>8013</v>
      </c>
      <c r="G2472" t="s">
        <v>8019</v>
      </c>
      <c r="H2472" s="195" t="str">
        <f>IFERROR(VLOOKUP(Table[[#This Row],[Activity Details of Assistance]],WHAT!E:F,2,FALSE),"")</f>
        <v>N/A</v>
      </c>
      <c r="I2472" s="195"/>
      <c r="J2472">
        <v>2784</v>
      </c>
      <c r="K2472" t="s">
        <v>8280</v>
      </c>
      <c r="L2472" s="219" t="s">
        <v>13</v>
      </c>
      <c r="M2472" t="s">
        <v>14</v>
      </c>
      <c r="N2472" t="s">
        <v>309</v>
      </c>
      <c r="O2472" t="s">
        <v>1606</v>
      </c>
      <c r="P2472" t="s">
        <v>17</v>
      </c>
      <c r="Q2472" s="236">
        <v>44712</v>
      </c>
      <c r="R2472" s="236">
        <v>44896</v>
      </c>
      <c r="S2472" t="s">
        <v>8452</v>
      </c>
      <c r="T2472" s="196"/>
      <c r="U2472" s="196"/>
      <c r="V2472" s="196"/>
      <c r="W2472" s="196"/>
      <c r="X2472" s="222"/>
      <c r="Y2472" t="s">
        <v>8304</v>
      </c>
      <c r="Z2472">
        <v>1833301502</v>
      </c>
      <c r="AA2472" t="s">
        <v>8305</v>
      </c>
      <c r="AB2472" s="221" t="str">
        <f>_xlfn.IFNA(IF(Table[[#This Row],[Programme Partner]]&lt;&gt;Table[[#This Row],[Implementing Partner]],CONCATENATE(Table[[#This Row],[Programme Partner]],"-",Table[[#This Row],[Implementing Partner]]),Table[[#This Row],[Programme Partner]]),"")</f>
        <v>IOM-BRAC</v>
      </c>
    </row>
    <row r="2473" spans="1:28" ht="16.5" customHeight="1">
      <c r="A2473" s="183">
        <v>2772</v>
      </c>
      <c r="B2473" s="195" t="s">
        <v>5148</v>
      </c>
      <c r="C2473" s="198" t="s">
        <v>5033</v>
      </c>
      <c r="D2473" s="212" t="s">
        <v>5148</v>
      </c>
      <c r="E2473" s="215" t="s">
        <v>27</v>
      </c>
      <c r="F2473" s="195" t="s">
        <v>8014</v>
      </c>
      <c r="G2473" t="s">
        <v>8358</v>
      </c>
      <c r="H2473" s="195" t="str">
        <f>IFERROR(VLOOKUP(Table[[#This Row],[Activity Details of Assistance]],WHAT!E:F,2,FALSE),"")</f>
        <v># of campaign per camp </v>
      </c>
      <c r="I2473" s="195"/>
      <c r="J2473">
        <v>1</v>
      </c>
      <c r="K2473" t="s">
        <v>8280</v>
      </c>
      <c r="L2473" s="219" t="s">
        <v>13</v>
      </c>
      <c r="M2473" t="s">
        <v>14</v>
      </c>
      <c r="N2473" t="s">
        <v>309</v>
      </c>
      <c r="O2473" t="s">
        <v>1606</v>
      </c>
      <c r="P2473" t="s">
        <v>17</v>
      </c>
      <c r="Q2473" s="236">
        <v>44712</v>
      </c>
      <c r="R2473" s="236">
        <v>44896</v>
      </c>
      <c r="S2473" t="s">
        <v>8452</v>
      </c>
      <c r="T2473" s="196"/>
      <c r="U2473" s="196"/>
      <c r="V2473" s="196"/>
      <c r="W2473" s="196"/>
      <c r="X2473" s="222"/>
      <c r="Y2473" t="s">
        <v>8304</v>
      </c>
      <c r="Z2473">
        <v>1833301502</v>
      </c>
      <c r="AA2473" t="s">
        <v>8305</v>
      </c>
      <c r="AB2473" s="221" t="str">
        <f>_xlfn.IFNA(IF(Table[[#This Row],[Programme Partner]]&lt;&gt;Table[[#This Row],[Implementing Partner]],CONCATENATE(Table[[#This Row],[Programme Partner]],"-",Table[[#This Row],[Implementing Partner]]),Table[[#This Row],[Programme Partner]]),"")</f>
        <v>IOM-BRAC</v>
      </c>
    </row>
    <row r="2474" spans="1:28" ht="16.5" customHeight="1">
      <c r="A2474" s="183">
        <v>2773</v>
      </c>
      <c r="B2474" s="195" t="s">
        <v>5148</v>
      </c>
      <c r="C2474" s="198" t="s">
        <v>5033</v>
      </c>
      <c r="D2474" s="212" t="s">
        <v>5148</v>
      </c>
      <c r="E2474" s="215" t="s">
        <v>27</v>
      </c>
      <c r="F2474" s="195" t="s">
        <v>8014</v>
      </c>
      <c r="G2474" t="s">
        <v>8361</v>
      </c>
      <c r="H2474" s="195" t="str">
        <f>IFERROR(VLOOKUP(Table[[#This Row],[Activity Details of Assistance]],WHAT!E:F,2,FALSE),"")</f>
        <v># of plant</v>
      </c>
      <c r="I2474" s="195"/>
      <c r="J2474">
        <v>3</v>
      </c>
      <c r="K2474" t="s">
        <v>8280</v>
      </c>
      <c r="L2474" s="219" t="s">
        <v>13</v>
      </c>
      <c r="M2474" t="s">
        <v>14</v>
      </c>
      <c r="N2474" t="s">
        <v>309</v>
      </c>
      <c r="O2474" t="s">
        <v>1606</v>
      </c>
      <c r="P2474" t="s">
        <v>17</v>
      </c>
      <c r="Q2474" s="236">
        <v>44712</v>
      </c>
      <c r="R2474" s="236">
        <v>44896</v>
      </c>
      <c r="S2474" t="s">
        <v>8452</v>
      </c>
      <c r="T2474" s="196"/>
      <c r="U2474" s="196"/>
      <c r="V2474" s="196"/>
      <c r="W2474" s="196"/>
      <c r="X2474" s="222"/>
      <c r="Y2474" t="s">
        <v>8304</v>
      </c>
      <c r="Z2474">
        <v>1833301502</v>
      </c>
      <c r="AA2474" t="s">
        <v>8305</v>
      </c>
      <c r="AB2474" s="221" t="str">
        <f>_xlfn.IFNA(IF(Table[[#This Row],[Programme Partner]]&lt;&gt;Table[[#This Row],[Implementing Partner]],CONCATENATE(Table[[#This Row],[Programme Partner]],"-",Table[[#This Row],[Implementing Partner]]),Table[[#This Row],[Programme Partner]]),"")</f>
        <v>IOM-BRAC</v>
      </c>
    </row>
    <row r="2475" spans="1:28" ht="16.5" customHeight="1">
      <c r="A2475" s="183">
        <v>2774</v>
      </c>
      <c r="B2475" s="195" t="s">
        <v>5148</v>
      </c>
      <c r="C2475" s="198" t="s">
        <v>5033</v>
      </c>
      <c r="D2475" s="212" t="s">
        <v>5148</v>
      </c>
      <c r="E2475" s="215" t="s">
        <v>27</v>
      </c>
      <c r="F2475" s="195" t="s">
        <v>8011</v>
      </c>
      <c r="G2475" t="s">
        <v>8019</v>
      </c>
      <c r="H2475" s="195" t="str">
        <f>IFERROR(VLOOKUP(Table[[#This Row],[Activity Details of Assistance]],WHAT!E:F,2,FALSE),"")</f>
        <v>N/A</v>
      </c>
      <c r="I2475" s="195"/>
      <c r="J2475">
        <v>22359</v>
      </c>
      <c r="K2475" t="s">
        <v>8280</v>
      </c>
      <c r="L2475" s="219" t="s">
        <v>13</v>
      </c>
      <c r="M2475" t="s">
        <v>14</v>
      </c>
      <c r="N2475" t="s">
        <v>309</v>
      </c>
      <c r="O2475" t="s">
        <v>1606</v>
      </c>
      <c r="P2475" t="s">
        <v>17</v>
      </c>
      <c r="Q2475" s="236">
        <v>44712</v>
      </c>
      <c r="R2475" s="236">
        <v>44896</v>
      </c>
      <c r="S2475" t="s">
        <v>8452</v>
      </c>
      <c r="T2475" s="196"/>
      <c r="U2475" s="196"/>
      <c r="V2475" s="196"/>
      <c r="W2475" s="196"/>
      <c r="X2475" s="222"/>
      <c r="Y2475" t="s">
        <v>8304</v>
      </c>
      <c r="Z2475">
        <v>1833301502</v>
      </c>
      <c r="AA2475" t="s">
        <v>8305</v>
      </c>
      <c r="AB2475" s="221" t="str">
        <f>_xlfn.IFNA(IF(Table[[#This Row],[Programme Partner]]&lt;&gt;Table[[#This Row],[Implementing Partner]],CONCATENATE(Table[[#This Row],[Programme Partner]],"-",Table[[#This Row],[Implementing Partner]]),Table[[#This Row],[Programme Partner]]),"")</f>
        <v>IOM-BRAC</v>
      </c>
    </row>
    <row r="2476" spans="1:28" ht="16.5" customHeight="1">
      <c r="A2476" s="183">
        <v>2775</v>
      </c>
      <c r="B2476" s="195" t="s">
        <v>8526</v>
      </c>
      <c r="C2476" s="198" t="s">
        <v>8526</v>
      </c>
      <c r="D2476" s="197" t="s">
        <v>5058</v>
      </c>
      <c r="E2476" s="215" t="s">
        <v>27</v>
      </c>
      <c r="F2476" s="195" t="s">
        <v>8011</v>
      </c>
      <c r="G2476" s="195" t="s">
        <v>8584</v>
      </c>
      <c r="H2476" s="195" t="str">
        <f>IFERROR(VLOOKUP(Table[[#This Row],[Activity Details of Assistance]],WHAT!E:F,2,FALSE),"")</f>
        <v># of tube well</v>
      </c>
      <c r="I2476" s="195"/>
      <c r="J2476">
        <v>72</v>
      </c>
      <c r="K2476" t="s">
        <v>8280</v>
      </c>
      <c r="L2476" s="219" t="s">
        <v>13</v>
      </c>
      <c r="M2476" t="s">
        <v>14</v>
      </c>
      <c r="N2476" t="s">
        <v>309</v>
      </c>
      <c r="O2476" t="s">
        <v>1606</v>
      </c>
      <c r="P2476" t="s">
        <v>6478</v>
      </c>
      <c r="Q2476" s="236">
        <v>44712</v>
      </c>
      <c r="R2476" s="236">
        <v>44713</v>
      </c>
      <c r="S2476" t="s">
        <v>8452</v>
      </c>
      <c r="T2476" s="196"/>
      <c r="U2476" s="196"/>
      <c r="V2476" s="196"/>
      <c r="W2476" s="196"/>
      <c r="X2476" s="222"/>
      <c r="Y2476" t="s">
        <v>8428</v>
      </c>
      <c r="Z2476">
        <v>1882052535</v>
      </c>
      <c r="AA2476" t="s">
        <v>8517</v>
      </c>
      <c r="AB2476" s="221" t="str">
        <f>_xlfn.IFNA(IF(Table[[#This Row],[Programme Partner]]&lt;&gt;Table[[#This Row],[Implementing Partner]],CONCATENATE(Table[[#This Row],[Programme Partner]],"-",Table[[#This Row],[Implementing Partner]]),Table[[#This Row],[Programme Partner]]),"")</f>
        <v>Green Hill</v>
      </c>
    </row>
    <row r="2477" spans="1:28" ht="16.5" customHeight="1">
      <c r="A2477" s="183">
        <v>2776</v>
      </c>
      <c r="B2477" s="195" t="s">
        <v>8526</v>
      </c>
      <c r="C2477" s="198" t="s">
        <v>8526</v>
      </c>
      <c r="D2477" s="197" t="s">
        <v>5058</v>
      </c>
      <c r="E2477" s="215" t="s">
        <v>27</v>
      </c>
      <c r="F2477" s="195" t="s">
        <v>8012</v>
      </c>
      <c r="G2477" s="195" t="s">
        <v>8585</v>
      </c>
      <c r="H2477" s="195" t="str">
        <f>IFERROR(VLOOKUP(Table[[#This Row],[Activity Details of Assistance]],WHAT!E:F,2,FALSE),"")</f>
        <v xml:space="preserve"># of door </v>
      </c>
      <c r="I2477" s="195"/>
      <c r="J2477">
        <v>41</v>
      </c>
      <c r="K2477" t="s">
        <v>8280</v>
      </c>
      <c r="L2477" s="219" t="s">
        <v>13</v>
      </c>
      <c r="M2477" t="s">
        <v>14</v>
      </c>
      <c r="N2477" t="s">
        <v>309</v>
      </c>
      <c r="O2477" t="s">
        <v>1606</v>
      </c>
      <c r="P2477" t="s">
        <v>6478</v>
      </c>
      <c r="Q2477" s="236">
        <v>44712</v>
      </c>
      <c r="R2477" s="236">
        <v>44713</v>
      </c>
      <c r="S2477" t="s">
        <v>8452</v>
      </c>
      <c r="T2477" s="196"/>
      <c r="U2477" s="196"/>
      <c r="V2477" s="196"/>
      <c r="W2477" s="196"/>
      <c r="X2477" s="222"/>
      <c r="Y2477" t="s">
        <v>8428</v>
      </c>
      <c r="Z2477">
        <v>1882052535</v>
      </c>
      <c r="AA2477" t="s">
        <v>8517</v>
      </c>
      <c r="AB2477" s="221" t="str">
        <f>_xlfn.IFNA(IF(Table[[#This Row],[Programme Partner]]&lt;&gt;Table[[#This Row],[Implementing Partner]],CONCATENATE(Table[[#This Row],[Programme Partner]],"-",Table[[#This Row],[Implementing Partner]]),Table[[#This Row],[Programme Partner]]),"")</f>
        <v>Green Hill</v>
      </c>
    </row>
    <row r="2478" spans="1:28" ht="16.5" customHeight="1">
      <c r="A2478" s="183">
        <v>2777</v>
      </c>
      <c r="B2478" s="195" t="s">
        <v>8526</v>
      </c>
      <c r="C2478" s="198" t="s">
        <v>8526</v>
      </c>
      <c r="D2478" s="197" t="s">
        <v>5058</v>
      </c>
      <c r="E2478" s="215" t="s">
        <v>27</v>
      </c>
      <c r="F2478" s="195" t="s">
        <v>8012</v>
      </c>
      <c r="G2478" s="195" t="s">
        <v>8586</v>
      </c>
      <c r="H2478" s="195" t="str">
        <f>IFERROR(VLOOKUP(Table[[#This Row],[Activity Details of Assistance]],WHAT!E:F,2,FALSE),"")</f>
        <v># of door</v>
      </c>
      <c r="I2478" s="195"/>
      <c r="J2478">
        <v>69</v>
      </c>
      <c r="K2478" t="s">
        <v>8280</v>
      </c>
      <c r="L2478" s="219" t="s">
        <v>13</v>
      </c>
      <c r="M2478" t="s">
        <v>14</v>
      </c>
      <c r="N2478" t="s">
        <v>309</v>
      </c>
      <c r="O2478" t="s">
        <v>1606</v>
      </c>
      <c r="P2478" t="s">
        <v>6478</v>
      </c>
      <c r="Q2478" s="236">
        <v>44712</v>
      </c>
      <c r="R2478" s="236">
        <v>44713</v>
      </c>
      <c r="S2478" t="s">
        <v>8452</v>
      </c>
      <c r="T2478" s="196"/>
      <c r="U2478" s="196"/>
      <c r="V2478" s="196"/>
      <c r="W2478" s="196"/>
      <c r="X2478" s="222"/>
      <c r="Y2478" t="s">
        <v>8428</v>
      </c>
      <c r="Z2478">
        <v>1882052535</v>
      </c>
      <c r="AA2478" t="s">
        <v>8517</v>
      </c>
      <c r="AB2478" s="221" t="str">
        <f>_xlfn.IFNA(IF(Table[[#This Row],[Programme Partner]]&lt;&gt;Table[[#This Row],[Implementing Partner]],CONCATENATE(Table[[#This Row],[Programme Partner]],"-",Table[[#This Row],[Implementing Partner]]),Table[[#This Row],[Programme Partner]]),"")</f>
        <v>Green Hill</v>
      </c>
    </row>
    <row r="2479" spans="1:28" ht="16.5" customHeight="1">
      <c r="A2479" s="183">
        <v>2778</v>
      </c>
      <c r="B2479" s="195" t="s">
        <v>8526</v>
      </c>
      <c r="C2479" s="198" t="s">
        <v>8526</v>
      </c>
      <c r="D2479" s="197" t="s">
        <v>5058</v>
      </c>
      <c r="E2479" s="215" t="s">
        <v>27</v>
      </c>
      <c r="F2479" s="195" t="s">
        <v>8012</v>
      </c>
      <c r="G2479" t="s">
        <v>8357</v>
      </c>
      <c r="H2479" s="195" t="str">
        <f>IFERROR(VLOOKUP(Table[[#This Row],[Activity Details of Assistance]],WHAT!E:F,2,FALSE),"")</f>
        <v># of door</v>
      </c>
      <c r="I2479" s="195"/>
      <c r="J2479">
        <v>40</v>
      </c>
      <c r="K2479" t="s">
        <v>8280</v>
      </c>
      <c r="L2479" s="219" t="s">
        <v>13</v>
      </c>
      <c r="M2479" t="s">
        <v>14</v>
      </c>
      <c r="N2479" t="s">
        <v>309</v>
      </c>
      <c r="O2479" t="s">
        <v>1606</v>
      </c>
      <c r="P2479" t="s">
        <v>6478</v>
      </c>
      <c r="Q2479" s="236">
        <v>44712</v>
      </c>
      <c r="R2479" s="236">
        <v>44713</v>
      </c>
      <c r="S2479" t="s">
        <v>8452</v>
      </c>
      <c r="T2479" s="196"/>
      <c r="U2479" s="196"/>
      <c r="V2479" s="196"/>
      <c r="W2479" s="196"/>
      <c r="X2479" s="222"/>
      <c r="Y2479" t="s">
        <v>8428</v>
      </c>
      <c r="Z2479">
        <v>1882052535</v>
      </c>
      <c r="AA2479" t="s">
        <v>8517</v>
      </c>
      <c r="AB2479" s="221" t="str">
        <f>_xlfn.IFNA(IF(Table[[#This Row],[Programme Partner]]&lt;&gt;Table[[#This Row],[Implementing Partner]],CONCATENATE(Table[[#This Row],[Programme Partner]],"-",Table[[#This Row],[Implementing Partner]]),Table[[#This Row],[Programme Partner]]),"")</f>
        <v>Green Hill</v>
      </c>
    </row>
    <row r="2480" spans="1:28" ht="16.5" customHeight="1">
      <c r="A2480" s="183">
        <v>2779</v>
      </c>
      <c r="B2480" s="195" t="s">
        <v>8526</v>
      </c>
      <c r="C2480" s="198" t="s">
        <v>8526</v>
      </c>
      <c r="D2480" s="197" t="s">
        <v>5058</v>
      </c>
      <c r="E2480" s="215" t="s">
        <v>27</v>
      </c>
      <c r="F2480" s="195" t="s">
        <v>8013</v>
      </c>
      <c r="G2480" s="195" t="s">
        <v>8313</v>
      </c>
      <c r="H2480" s="195" t="str">
        <f>IFERROR(VLOOKUP(Table[[#This Row],[Activity Details of Assistance]],WHAT!E:F,2,FALSE),"")</f>
        <v># of HP sessions at community level</v>
      </c>
      <c r="I2480" s="195"/>
      <c r="J2480">
        <v>146</v>
      </c>
      <c r="K2480" t="s">
        <v>8280</v>
      </c>
      <c r="L2480" s="219" t="s">
        <v>13</v>
      </c>
      <c r="M2480" t="s">
        <v>14</v>
      </c>
      <c r="N2480" t="s">
        <v>309</v>
      </c>
      <c r="O2480" t="s">
        <v>1606</v>
      </c>
      <c r="P2480" t="s">
        <v>6478</v>
      </c>
      <c r="Q2480" s="236">
        <v>44712</v>
      </c>
      <c r="R2480" s="236">
        <v>44713</v>
      </c>
      <c r="S2480" t="s">
        <v>8452</v>
      </c>
      <c r="T2480" s="196"/>
      <c r="U2480" s="196"/>
      <c r="V2480" s="196"/>
      <c r="W2480" s="196"/>
      <c r="X2480" s="222"/>
      <c r="Y2480" t="s">
        <v>8428</v>
      </c>
      <c r="Z2480">
        <v>1882052535</v>
      </c>
      <c r="AA2480" t="s">
        <v>8517</v>
      </c>
      <c r="AB2480" s="221" t="str">
        <f>_xlfn.IFNA(IF(Table[[#This Row],[Programme Partner]]&lt;&gt;Table[[#This Row],[Implementing Partner]],CONCATENATE(Table[[#This Row],[Programme Partner]],"-",Table[[#This Row],[Implementing Partner]]),Table[[#This Row],[Programme Partner]]),"")</f>
        <v>Green Hill</v>
      </c>
    </row>
    <row r="2481" spans="1:28" ht="16.5" customHeight="1">
      <c r="A2481" s="183">
        <v>2780</v>
      </c>
      <c r="B2481" s="195" t="s">
        <v>8526</v>
      </c>
      <c r="C2481" s="198" t="s">
        <v>8526</v>
      </c>
      <c r="D2481" s="197" t="s">
        <v>5058</v>
      </c>
      <c r="E2481" s="215" t="s">
        <v>27</v>
      </c>
      <c r="F2481" s="195" t="s">
        <v>8013</v>
      </c>
      <c r="G2481" t="s">
        <v>8314</v>
      </c>
      <c r="H2481" s="195" t="str">
        <f>IFERROR(VLOOKUP(Table[[#This Row],[Activity Details of Assistance]],WHAT!E:F,2,FALSE),"")</f>
        <v># of HP sessions at HH level</v>
      </c>
      <c r="I2481" s="195"/>
      <c r="J2481">
        <v>2545</v>
      </c>
      <c r="K2481" t="s">
        <v>8280</v>
      </c>
      <c r="L2481" s="219" t="s">
        <v>13</v>
      </c>
      <c r="M2481" t="s">
        <v>14</v>
      </c>
      <c r="N2481" t="s">
        <v>309</v>
      </c>
      <c r="O2481" t="s">
        <v>1606</v>
      </c>
      <c r="P2481" t="s">
        <v>6478</v>
      </c>
      <c r="Q2481" s="236">
        <v>44712</v>
      </c>
      <c r="R2481" s="236">
        <v>44713</v>
      </c>
      <c r="S2481" t="s">
        <v>8452</v>
      </c>
      <c r="T2481" s="196"/>
      <c r="U2481" s="196"/>
      <c r="V2481" s="196"/>
      <c r="W2481" s="196"/>
      <c r="X2481" s="222"/>
      <c r="Y2481" t="s">
        <v>8428</v>
      </c>
      <c r="Z2481">
        <v>1882052535</v>
      </c>
      <c r="AA2481" t="s">
        <v>8517</v>
      </c>
      <c r="AB2481" s="221" t="str">
        <f>_xlfn.IFNA(IF(Table[[#This Row],[Programme Partner]]&lt;&gt;Table[[#This Row],[Implementing Partner]],CONCATENATE(Table[[#This Row],[Programme Partner]],"-",Table[[#This Row],[Implementing Partner]]),Table[[#This Row],[Programme Partner]]),"")</f>
        <v>Green Hill</v>
      </c>
    </row>
    <row r="2482" spans="1:28" ht="16.5" customHeight="1">
      <c r="A2482" s="183">
        <v>2781</v>
      </c>
      <c r="B2482" s="195" t="s">
        <v>8526</v>
      </c>
      <c r="C2482" s="198" t="s">
        <v>8526</v>
      </c>
      <c r="D2482" s="197" t="s">
        <v>5058</v>
      </c>
      <c r="E2482" s="215" t="s">
        <v>27</v>
      </c>
      <c r="F2482" s="195" t="s">
        <v>8011</v>
      </c>
      <c r="G2482" s="195" t="s">
        <v>8584</v>
      </c>
      <c r="H2482" s="195" t="str">
        <f>IFERROR(VLOOKUP(Table[[#This Row],[Activity Details of Assistance]],WHAT!E:F,2,FALSE),"")</f>
        <v># of tube well</v>
      </c>
      <c r="I2482" s="195"/>
      <c r="J2482">
        <v>101</v>
      </c>
      <c r="K2482" t="s">
        <v>8280</v>
      </c>
      <c r="L2482" s="219" t="s">
        <v>13</v>
      </c>
      <c r="M2482" t="s">
        <v>14</v>
      </c>
      <c r="N2482" t="s">
        <v>309</v>
      </c>
      <c r="O2482" t="s">
        <v>1606</v>
      </c>
      <c r="P2482" t="s">
        <v>6386</v>
      </c>
      <c r="Q2482" s="236">
        <v>44712</v>
      </c>
      <c r="R2482" s="236">
        <v>44713</v>
      </c>
      <c r="S2482" t="s">
        <v>8452</v>
      </c>
      <c r="T2482" s="196"/>
      <c r="U2482" s="196"/>
      <c r="V2482" s="196"/>
      <c r="W2482" s="196"/>
      <c r="X2482" s="222"/>
      <c r="Y2482" t="s">
        <v>8428</v>
      </c>
      <c r="Z2482">
        <v>1882052535</v>
      </c>
      <c r="AA2482" t="s">
        <v>8517</v>
      </c>
      <c r="AB2482" s="221" t="str">
        <f>_xlfn.IFNA(IF(Table[[#This Row],[Programme Partner]]&lt;&gt;Table[[#This Row],[Implementing Partner]],CONCATENATE(Table[[#This Row],[Programme Partner]],"-",Table[[#This Row],[Implementing Partner]]),Table[[#This Row],[Programme Partner]]),"")</f>
        <v>Green Hill</v>
      </c>
    </row>
    <row r="2483" spans="1:28" ht="16.5" customHeight="1">
      <c r="A2483" s="183">
        <v>2782</v>
      </c>
      <c r="B2483" s="195" t="s">
        <v>8526</v>
      </c>
      <c r="C2483" s="198" t="s">
        <v>8526</v>
      </c>
      <c r="D2483" s="197" t="s">
        <v>5058</v>
      </c>
      <c r="E2483" s="215" t="s">
        <v>27</v>
      </c>
      <c r="F2483" s="195" t="s">
        <v>8012</v>
      </c>
      <c r="G2483" s="195" t="s">
        <v>8585</v>
      </c>
      <c r="H2483" s="195" t="str">
        <f>IFERROR(VLOOKUP(Table[[#This Row],[Activity Details of Assistance]],WHAT!E:F,2,FALSE),"")</f>
        <v xml:space="preserve"># of door </v>
      </c>
      <c r="I2483" s="195"/>
      <c r="J2483">
        <v>23</v>
      </c>
      <c r="K2483" t="s">
        <v>8280</v>
      </c>
      <c r="L2483" s="219" t="s">
        <v>13</v>
      </c>
      <c r="M2483" t="s">
        <v>14</v>
      </c>
      <c r="N2483" t="s">
        <v>309</v>
      </c>
      <c r="O2483" t="s">
        <v>1606</v>
      </c>
      <c r="P2483" t="s">
        <v>6386</v>
      </c>
      <c r="Q2483" s="236">
        <v>44712</v>
      </c>
      <c r="R2483" s="236">
        <v>44713</v>
      </c>
      <c r="S2483" t="s">
        <v>8452</v>
      </c>
      <c r="T2483" s="196"/>
      <c r="U2483" s="196"/>
      <c r="V2483" s="196"/>
      <c r="W2483" s="196"/>
      <c r="X2483" s="222"/>
      <c r="Y2483" t="s">
        <v>8428</v>
      </c>
      <c r="Z2483">
        <v>1882052535</v>
      </c>
      <c r="AA2483" t="s">
        <v>8517</v>
      </c>
      <c r="AB2483" s="221" t="str">
        <f>_xlfn.IFNA(IF(Table[[#This Row],[Programme Partner]]&lt;&gt;Table[[#This Row],[Implementing Partner]],CONCATENATE(Table[[#This Row],[Programme Partner]],"-",Table[[#This Row],[Implementing Partner]]),Table[[#This Row],[Programme Partner]]),"")</f>
        <v>Green Hill</v>
      </c>
    </row>
    <row r="2484" spans="1:28" ht="16.5" customHeight="1">
      <c r="A2484" s="183">
        <v>2783</v>
      </c>
      <c r="B2484" s="195" t="s">
        <v>8526</v>
      </c>
      <c r="C2484" s="198" t="s">
        <v>8526</v>
      </c>
      <c r="D2484" s="197" t="s">
        <v>5058</v>
      </c>
      <c r="E2484" s="215" t="s">
        <v>27</v>
      </c>
      <c r="F2484" s="195" t="s">
        <v>8012</v>
      </c>
      <c r="G2484" s="195" t="s">
        <v>8586</v>
      </c>
      <c r="H2484" s="195" t="str">
        <f>IFERROR(VLOOKUP(Table[[#This Row],[Activity Details of Assistance]],WHAT!E:F,2,FALSE),"")</f>
        <v># of door</v>
      </c>
      <c r="I2484" s="195"/>
      <c r="J2484">
        <v>62</v>
      </c>
      <c r="K2484" t="s">
        <v>8280</v>
      </c>
      <c r="L2484" s="219" t="s">
        <v>13</v>
      </c>
      <c r="M2484" t="s">
        <v>14</v>
      </c>
      <c r="N2484" t="s">
        <v>309</v>
      </c>
      <c r="O2484" t="s">
        <v>1606</v>
      </c>
      <c r="P2484" t="s">
        <v>6386</v>
      </c>
      <c r="Q2484" s="236">
        <v>44712</v>
      </c>
      <c r="R2484" s="236">
        <v>44713</v>
      </c>
      <c r="S2484" t="s">
        <v>8452</v>
      </c>
      <c r="T2484" s="196"/>
      <c r="U2484" s="196"/>
      <c r="V2484" s="196"/>
      <c r="W2484" s="196"/>
      <c r="X2484" s="222"/>
      <c r="Y2484" t="s">
        <v>8428</v>
      </c>
      <c r="Z2484">
        <v>1882052535</v>
      </c>
      <c r="AA2484" t="s">
        <v>8517</v>
      </c>
      <c r="AB2484" s="221" t="str">
        <f>_xlfn.IFNA(IF(Table[[#This Row],[Programme Partner]]&lt;&gt;Table[[#This Row],[Implementing Partner]],CONCATENATE(Table[[#This Row],[Programme Partner]],"-",Table[[#This Row],[Implementing Partner]]),Table[[#This Row],[Programme Partner]]),"")</f>
        <v>Green Hill</v>
      </c>
    </row>
    <row r="2485" spans="1:28" ht="16.5" customHeight="1">
      <c r="A2485" s="183">
        <v>2784</v>
      </c>
      <c r="B2485" s="195" t="s">
        <v>8526</v>
      </c>
      <c r="C2485" s="198" t="s">
        <v>8526</v>
      </c>
      <c r="D2485" s="197" t="s">
        <v>5058</v>
      </c>
      <c r="E2485" s="215" t="s">
        <v>27</v>
      </c>
      <c r="F2485" s="195" t="s">
        <v>8013</v>
      </c>
      <c r="G2485" t="s">
        <v>8313</v>
      </c>
      <c r="H2485" s="195" t="str">
        <f>IFERROR(VLOOKUP(Table[[#This Row],[Activity Details of Assistance]],WHAT!E:F,2,FALSE),"")</f>
        <v># of HP sessions at community level</v>
      </c>
      <c r="I2485" s="195"/>
      <c r="J2485">
        <v>150</v>
      </c>
      <c r="K2485" t="s">
        <v>8280</v>
      </c>
      <c r="L2485" s="219" t="s">
        <v>13</v>
      </c>
      <c r="M2485" t="s">
        <v>14</v>
      </c>
      <c r="N2485" t="s">
        <v>309</v>
      </c>
      <c r="O2485" t="s">
        <v>1606</v>
      </c>
      <c r="P2485" t="s">
        <v>6386</v>
      </c>
      <c r="Q2485" s="236">
        <v>44712</v>
      </c>
      <c r="R2485" s="236">
        <v>44713</v>
      </c>
      <c r="S2485" t="s">
        <v>8452</v>
      </c>
      <c r="T2485" s="196"/>
      <c r="U2485" s="196"/>
      <c r="V2485" s="196"/>
      <c r="W2485" s="196"/>
      <c r="X2485" s="222"/>
      <c r="Y2485" t="s">
        <v>8428</v>
      </c>
      <c r="Z2485">
        <v>1882052535</v>
      </c>
      <c r="AA2485" t="s">
        <v>8517</v>
      </c>
      <c r="AB2485" s="221" t="str">
        <f>_xlfn.IFNA(IF(Table[[#This Row],[Programme Partner]]&lt;&gt;Table[[#This Row],[Implementing Partner]],CONCATENATE(Table[[#This Row],[Programme Partner]],"-",Table[[#This Row],[Implementing Partner]]),Table[[#This Row],[Programme Partner]]),"")</f>
        <v>Green Hill</v>
      </c>
    </row>
    <row r="2486" spans="1:28" ht="16.5" customHeight="1">
      <c r="A2486" s="183">
        <v>2785</v>
      </c>
      <c r="B2486" s="195" t="s">
        <v>8526</v>
      </c>
      <c r="C2486" s="198" t="s">
        <v>8526</v>
      </c>
      <c r="D2486" s="197" t="s">
        <v>5058</v>
      </c>
      <c r="E2486" s="215" t="s">
        <v>27</v>
      </c>
      <c r="F2486" s="195" t="s">
        <v>8013</v>
      </c>
      <c r="G2486" t="s">
        <v>8314</v>
      </c>
      <c r="H2486" s="195" t="str">
        <f>IFERROR(VLOOKUP(Table[[#This Row],[Activity Details of Assistance]],WHAT!E:F,2,FALSE),"")</f>
        <v># of HP sessions at HH level</v>
      </c>
      <c r="I2486" s="195"/>
      <c r="J2486">
        <v>1020</v>
      </c>
      <c r="K2486" t="s">
        <v>8280</v>
      </c>
      <c r="L2486" s="219" t="s">
        <v>13</v>
      </c>
      <c r="M2486" t="s">
        <v>14</v>
      </c>
      <c r="N2486" t="s">
        <v>309</v>
      </c>
      <c r="O2486" t="s">
        <v>1606</v>
      </c>
      <c r="P2486" t="s">
        <v>6386</v>
      </c>
      <c r="Q2486" s="236">
        <v>44712</v>
      </c>
      <c r="R2486" s="236">
        <v>44713</v>
      </c>
      <c r="S2486" t="s">
        <v>8452</v>
      </c>
      <c r="T2486" s="196"/>
      <c r="U2486" s="196"/>
      <c r="V2486" s="196"/>
      <c r="W2486" s="196"/>
      <c r="X2486" s="222"/>
      <c r="Y2486" t="s">
        <v>8428</v>
      </c>
      <c r="Z2486">
        <v>1882052535</v>
      </c>
      <c r="AA2486" t="s">
        <v>8517</v>
      </c>
      <c r="AB2486" s="221" t="str">
        <f>_xlfn.IFNA(IF(Table[[#This Row],[Programme Partner]]&lt;&gt;Table[[#This Row],[Implementing Partner]],CONCATENATE(Table[[#This Row],[Programme Partner]],"-",Table[[#This Row],[Implementing Partner]]),Table[[#This Row],[Programme Partner]]),"")</f>
        <v>Green Hill</v>
      </c>
    </row>
    <row r="2487" spans="1:28" ht="16.5" customHeight="1">
      <c r="A2487" s="183">
        <v>2786</v>
      </c>
      <c r="B2487" s="195" t="s">
        <v>8526</v>
      </c>
      <c r="C2487" s="198" t="s">
        <v>8526</v>
      </c>
      <c r="D2487" s="197" t="s">
        <v>5058</v>
      </c>
      <c r="E2487" s="215" t="s">
        <v>27</v>
      </c>
      <c r="F2487" s="195" t="s">
        <v>8014</v>
      </c>
      <c r="G2487" t="s">
        <v>8243</v>
      </c>
      <c r="H2487" s="195" t="str">
        <f>IFERROR(VLOOKUP(Table[[#This Row],[Activity Details of Assistance]],WHAT!E:F,2,FALSE),"")</f>
        <v># of pit</v>
      </c>
      <c r="I2487" s="195"/>
      <c r="J2487">
        <v>5</v>
      </c>
      <c r="K2487" t="s">
        <v>8280</v>
      </c>
      <c r="L2487" s="219" t="s">
        <v>13</v>
      </c>
      <c r="M2487" t="s">
        <v>14</v>
      </c>
      <c r="N2487" t="s">
        <v>309</v>
      </c>
      <c r="O2487" t="s">
        <v>1606</v>
      </c>
      <c r="P2487" t="s">
        <v>6386</v>
      </c>
      <c r="Q2487" s="236">
        <v>44712</v>
      </c>
      <c r="R2487" s="236">
        <v>44713</v>
      </c>
      <c r="S2487" t="s">
        <v>8452</v>
      </c>
      <c r="T2487" s="196"/>
      <c r="U2487" s="196"/>
      <c r="V2487" s="196"/>
      <c r="W2487" s="196"/>
      <c r="X2487" s="222"/>
      <c r="Y2487" t="s">
        <v>8428</v>
      </c>
      <c r="Z2487">
        <v>1882052535</v>
      </c>
      <c r="AA2487" t="s">
        <v>8517</v>
      </c>
      <c r="AB2487" s="221" t="str">
        <f>_xlfn.IFNA(IF(Table[[#This Row],[Programme Partner]]&lt;&gt;Table[[#This Row],[Implementing Partner]],CONCATENATE(Table[[#This Row],[Programme Partner]],"-",Table[[#This Row],[Implementing Partner]]),Table[[#This Row],[Programme Partner]]),"")</f>
        <v>Green Hill</v>
      </c>
    </row>
    <row r="2488" spans="1:28" ht="16.5" customHeight="1">
      <c r="A2488" s="183">
        <v>2787</v>
      </c>
      <c r="B2488" s="195" t="s">
        <v>8526</v>
      </c>
      <c r="C2488" s="198" t="s">
        <v>8526</v>
      </c>
      <c r="D2488" s="197" t="s">
        <v>5058</v>
      </c>
      <c r="E2488" s="215" t="s">
        <v>27</v>
      </c>
      <c r="F2488" s="195" t="s">
        <v>8011</v>
      </c>
      <c r="G2488" s="195" t="s">
        <v>8584</v>
      </c>
      <c r="H2488" s="195" t="str">
        <f>IFERROR(VLOOKUP(Table[[#This Row],[Activity Details of Assistance]],WHAT!E:F,2,FALSE),"")</f>
        <v># of tube well</v>
      </c>
      <c r="I2488" s="195"/>
      <c r="J2488">
        <v>49</v>
      </c>
      <c r="K2488" t="s">
        <v>8280</v>
      </c>
      <c r="L2488" s="219" t="s">
        <v>13</v>
      </c>
      <c r="M2488" t="s">
        <v>14</v>
      </c>
      <c r="N2488" t="s">
        <v>309</v>
      </c>
      <c r="O2488" t="s">
        <v>1606</v>
      </c>
      <c r="P2488" t="s">
        <v>4668</v>
      </c>
      <c r="Q2488" s="236">
        <v>44712</v>
      </c>
      <c r="R2488" s="236">
        <v>44713</v>
      </c>
      <c r="S2488" t="s">
        <v>8452</v>
      </c>
      <c r="T2488" s="196"/>
      <c r="U2488" s="196"/>
      <c r="V2488" s="196"/>
      <c r="W2488" s="196"/>
      <c r="X2488" s="222"/>
      <c r="Y2488" t="s">
        <v>8428</v>
      </c>
      <c r="Z2488">
        <v>1882052535</v>
      </c>
      <c r="AA2488" t="s">
        <v>8517</v>
      </c>
      <c r="AB2488" s="221" t="str">
        <f>_xlfn.IFNA(IF(Table[[#This Row],[Programme Partner]]&lt;&gt;Table[[#This Row],[Implementing Partner]],CONCATENATE(Table[[#This Row],[Programme Partner]],"-",Table[[#This Row],[Implementing Partner]]),Table[[#This Row],[Programme Partner]]),"")</f>
        <v>Green Hill</v>
      </c>
    </row>
    <row r="2489" spans="1:28" ht="16.5" customHeight="1">
      <c r="A2489" s="183">
        <v>2788</v>
      </c>
      <c r="B2489" s="195" t="s">
        <v>8526</v>
      </c>
      <c r="C2489" s="198" t="s">
        <v>8526</v>
      </c>
      <c r="D2489" s="197" t="s">
        <v>5058</v>
      </c>
      <c r="E2489" s="215" t="s">
        <v>27</v>
      </c>
      <c r="F2489" s="195" t="s">
        <v>8012</v>
      </c>
      <c r="G2489" s="195" t="s">
        <v>8585</v>
      </c>
      <c r="H2489" s="195" t="str">
        <f>IFERROR(VLOOKUP(Table[[#This Row],[Activity Details of Assistance]],WHAT!E:F,2,FALSE),"")</f>
        <v xml:space="preserve"># of door </v>
      </c>
      <c r="I2489" s="195"/>
      <c r="J2489">
        <v>22</v>
      </c>
      <c r="K2489" t="s">
        <v>8280</v>
      </c>
      <c r="L2489" s="219" t="s">
        <v>13</v>
      </c>
      <c r="M2489" t="s">
        <v>14</v>
      </c>
      <c r="N2489" t="s">
        <v>309</v>
      </c>
      <c r="O2489" t="s">
        <v>1606</v>
      </c>
      <c r="P2489" t="s">
        <v>4668</v>
      </c>
      <c r="Q2489" s="236">
        <v>44712</v>
      </c>
      <c r="R2489" s="236">
        <v>44713</v>
      </c>
      <c r="S2489" t="s">
        <v>8452</v>
      </c>
      <c r="T2489" s="196"/>
      <c r="U2489" s="196"/>
      <c r="V2489" s="196"/>
      <c r="W2489" s="196"/>
      <c r="X2489" s="222"/>
      <c r="Y2489" t="s">
        <v>8428</v>
      </c>
      <c r="Z2489">
        <v>1882052535</v>
      </c>
      <c r="AA2489" t="s">
        <v>8517</v>
      </c>
      <c r="AB2489" s="221" t="str">
        <f>_xlfn.IFNA(IF(Table[[#This Row],[Programme Partner]]&lt;&gt;Table[[#This Row],[Implementing Partner]],CONCATENATE(Table[[#This Row],[Programme Partner]],"-",Table[[#This Row],[Implementing Partner]]),Table[[#This Row],[Programme Partner]]),"")</f>
        <v>Green Hill</v>
      </c>
    </row>
    <row r="2490" spans="1:28" ht="16.5" customHeight="1">
      <c r="A2490" s="183">
        <v>2789</v>
      </c>
      <c r="B2490" s="195" t="s">
        <v>8526</v>
      </c>
      <c r="C2490" s="198" t="s">
        <v>8526</v>
      </c>
      <c r="D2490" s="197" t="s">
        <v>5058</v>
      </c>
      <c r="E2490" s="215" t="s">
        <v>27</v>
      </c>
      <c r="F2490" s="195" t="s">
        <v>8012</v>
      </c>
      <c r="G2490" s="195" t="s">
        <v>8586</v>
      </c>
      <c r="H2490" s="195" t="str">
        <f>IFERROR(VLOOKUP(Table[[#This Row],[Activity Details of Assistance]],WHAT!E:F,2,FALSE),"")</f>
        <v># of door</v>
      </c>
      <c r="I2490" s="195"/>
      <c r="J2490">
        <v>46</v>
      </c>
      <c r="K2490" t="s">
        <v>8280</v>
      </c>
      <c r="L2490" s="219" t="s">
        <v>13</v>
      </c>
      <c r="M2490" t="s">
        <v>14</v>
      </c>
      <c r="N2490" t="s">
        <v>309</v>
      </c>
      <c r="O2490" t="s">
        <v>1606</v>
      </c>
      <c r="P2490" t="s">
        <v>4668</v>
      </c>
      <c r="Q2490" s="236">
        <v>44712</v>
      </c>
      <c r="R2490" s="236">
        <v>44713</v>
      </c>
      <c r="S2490" t="s">
        <v>8452</v>
      </c>
      <c r="T2490" s="196"/>
      <c r="U2490" s="196"/>
      <c r="V2490" s="196"/>
      <c r="W2490" s="196"/>
      <c r="X2490" s="222"/>
      <c r="Y2490" t="s">
        <v>8428</v>
      </c>
      <c r="Z2490">
        <v>1882052535</v>
      </c>
      <c r="AA2490" t="s">
        <v>8517</v>
      </c>
      <c r="AB2490" s="221" t="str">
        <f>_xlfn.IFNA(IF(Table[[#This Row],[Programme Partner]]&lt;&gt;Table[[#This Row],[Implementing Partner]],CONCATENATE(Table[[#This Row],[Programme Partner]],"-",Table[[#This Row],[Implementing Partner]]),Table[[#This Row],[Programme Partner]]),"")</f>
        <v>Green Hill</v>
      </c>
    </row>
    <row r="2491" spans="1:28" ht="16.5" customHeight="1">
      <c r="A2491" s="183">
        <v>2790</v>
      </c>
      <c r="B2491" s="195" t="s">
        <v>8526</v>
      </c>
      <c r="C2491" s="198" t="s">
        <v>8526</v>
      </c>
      <c r="D2491" s="197" t="s">
        <v>5058</v>
      </c>
      <c r="E2491" s="215" t="s">
        <v>27</v>
      </c>
      <c r="F2491" s="195" t="s">
        <v>8012</v>
      </c>
      <c r="G2491" t="s">
        <v>8357</v>
      </c>
      <c r="H2491" s="195" t="str">
        <f>IFERROR(VLOOKUP(Table[[#This Row],[Activity Details of Assistance]],WHAT!E:F,2,FALSE),"")</f>
        <v># of door</v>
      </c>
      <c r="I2491" s="195"/>
      <c r="J2491">
        <v>21</v>
      </c>
      <c r="K2491" t="s">
        <v>8280</v>
      </c>
      <c r="L2491" s="219" t="s">
        <v>13</v>
      </c>
      <c r="M2491" t="s">
        <v>14</v>
      </c>
      <c r="N2491" t="s">
        <v>309</v>
      </c>
      <c r="O2491" t="s">
        <v>1606</v>
      </c>
      <c r="P2491" t="s">
        <v>4668</v>
      </c>
      <c r="Q2491" s="236">
        <v>44712</v>
      </c>
      <c r="R2491" s="236">
        <v>44713</v>
      </c>
      <c r="S2491" t="s">
        <v>8452</v>
      </c>
      <c r="T2491" s="196"/>
      <c r="U2491" s="196"/>
      <c r="V2491" s="196"/>
      <c r="W2491" s="196"/>
      <c r="X2491" s="222"/>
      <c r="Y2491" t="s">
        <v>8428</v>
      </c>
      <c r="Z2491">
        <v>1882052535</v>
      </c>
      <c r="AA2491" t="s">
        <v>8517</v>
      </c>
      <c r="AB2491" s="221" t="str">
        <f>_xlfn.IFNA(IF(Table[[#This Row],[Programme Partner]]&lt;&gt;Table[[#This Row],[Implementing Partner]],CONCATENATE(Table[[#This Row],[Programme Partner]],"-",Table[[#This Row],[Implementing Partner]]),Table[[#This Row],[Programme Partner]]),"")</f>
        <v>Green Hill</v>
      </c>
    </row>
    <row r="2492" spans="1:28" ht="16.5" customHeight="1">
      <c r="A2492" s="183">
        <v>2791</v>
      </c>
      <c r="B2492" s="195" t="s">
        <v>8526</v>
      </c>
      <c r="C2492" s="198" t="s">
        <v>8526</v>
      </c>
      <c r="D2492" s="197" t="s">
        <v>5058</v>
      </c>
      <c r="E2492" s="215" t="s">
        <v>27</v>
      </c>
      <c r="F2492" s="195" t="s">
        <v>8013</v>
      </c>
      <c r="G2492" s="195" t="s">
        <v>8313</v>
      </c>
      <c r="H2492" s="195" t="str">
        <f>IFERROR(VLOOKUP(Table[[#This Row],[Activity Details of Assistance]],WHAT!E:F,2,FALSE),"")</f>
        <v># of HP sessions at community level</v>
      </c>
      <c r="I2492" s="195"/>
      <c r="J2492">
        <v>124</v>
      </c>
      <c r="K2492" t="s">
        <v>8280</v>
      </c>
      <c r="L2492" s="219" t="s">
        <v>13</v>
      </c>
      <c r="M2492" t="s">
        <v>14</v>
      </c>
      <c r="N2492" t="s">
        <v>309</v>
      </c>
      <c r="O2492" t="s">
        <v>1606</v>
      </c>
      <c r="P2492" t="s">
        <v>4668</v>
      </c>
      <c r="Q2492" s="236">
        <v>44712</v>
      </c>
      <c r="R2492" s="236">
        <v>44713</v>
      </c>
      <c r="S2492" t="s">
        <v>8452</v>
      </c>
      <c r="T2492" s="196"/>
      <c r="U2492" s="196"/>
      <c r="V2492" s="196"/>
      <c r="W2492" s="196"/>
      <c r="X2492" s="222"/>
      <c r="Y2492" t="s">
        <v>8428</v>
      </c>
      <c r="Z2492">
        <v>1882052535</v>
      </c>
      <c r="AA2492" t="s">
        <v>8517</v>
      </c>
      <c r="AB2492" s="221" t="str">
        <f>_xlfn.IFNA(IF(Table[[#This Row],[Programme Partner]]&lt;&gt;Table[[#This Row],[Implementing Partner]],CONCATENATE(Table[[#This Row],[Programme Partner]],"-",Table[[#This Row],[Implementing Partner]]),Table[[#This Row],[Programme Partner]]),"")</f>
        <v>Green Hill</v>
      </c>
    </row>
    <row r="2493" spans="1:28" ht="16.5" customHeight="1">
      <c r="A2493" s="183">
        <v>2792</v>
      </c>
      <c r="B2493" s="195" t="s">
        <v>8526</v>
      </c>
      <c r="C2493" s="198" t="s">
        <v>8526</v>
      </c>
      <c r="D2493" s="197" t="s">
        <v>5058</v>
      </c>
      <c r="E2493" s="215" t="s">
        <v>27</v>
      </c>
      <c r="F2493" s="195" t="s">
        <v>8013</v>
      </c>
      <c r="G2493" t="s">
        <v>8314</v>
      </c>
      <c r="H2493" s="195" t="str">
        <f>IFERROR(VLOOKUP(Table[[#This Row],[Activity Details of Assistance]],WHAT!E:F,2,FALSE),"")</f>
        <v># of HP sessions at HH level</v>
      </c>
      <c r="I2493" s="195"/>
      <c r="J2493">
        <v>2209</v>
      </c>
      <c r="K2493" t="s">
        <v>8280</v>
      </c>
      <c r="L2493" s="219" t="s">
        <v>13</v>
      </c>
      <c r="M2493" t="s">
        <v>14</v>
      </c>
      <c r="N2493" t="s">
        <v>309</v>
      </c>
      <c r="O2493" t="s">
        <v>1606</v>
      </c>
      <c r="P2493" t="s">
        <v>4668</v>
      </c>
      <c r="Q2493" s="236">
        <v>44712</v>
      </c>
      <c r="R2493" s="236">
        <v>44713</v>
      </c>
      <c r="S2493" t="s">
        <v>8452</v>
      </c>
      <c r="T2493" s="196"/>
      <c r="U2493" s="196"/>
      <c r="V2493" s="196"/>
      <c r="W2493" s="196"/>
      <c r="X2493" s="222"/>
      <c r="Y2493" t="s">
        <v>8428</v>
      </c>
      <c r="Z2493">
        <v>1882052535</v>
      </c>
      <c r="AA2493" t="s">
        <v>8517</v>
      </c>
      <c r="AB2493" s="221" t="str">
        <f>_xlfn.IFNA(IF(Table[[#This Row],[Programme Partner]]&lt;&gt;Table[[#This Row],[Implementing Partner]],CONCATENATE(Table[[#This Row],[Programme Partner]],"-",Table[[#This Row],[Implementing Partner]]),Table[[#This Row],[Programme Partner]]),"")</f>
        <v>Green Hill</v>
      </c>
    </row>
    <row r="2494" spans="1:28" ht="16.5" customHeight="1">
      <c r="A2494" s="183">
        <v>2793</v>
      </c>
      <c r="B2494" s="195" t="s">
        <v>5040</v>
      </c>
      <c r="C2494" s="198" t="s">
        <v>5040</v>
      </c>
      <c r="D2494" s="197" t="s">
        <v>8457</v>
      </c>
      <c r="E2494" s="215" t="s">
        <v>27</v>
      </c>
      <c r="F2494" s="195" t="s">
        <v>8011</v>
      </c>
      <c r="G2494" s="195" t="s">
        <v>8584</v>
      </c>
      <c r="H2494" s="195" t="str">
        <f>IFERROR(VLOOKUP(Table[[#This Row],[Activity Details of Assistance]],WHAT!E:F,2,FALSE),"")</f>
        <v># of tube well</v>
      </c>
      <c r="I2494" s="195"/>
      <c r="J2494">
        <v>40</v>
      </c>
      <c r="K2494" t="s">
        <v>8280</v>
      </c>
      <c r="L2494" s="219" t="s">
        <v>13</v>
      </c>
      <c r="M2494" t="s">
        <v>14</v>
      </c>
      <c r="N2494" t="s">
        <v>309</v>
      </c>
      <c r="O2494" t="s">
        <v>1606</v>
      </c>
      <c r="P2494" t="s">
        <v>6386</v>
      </c>
      <c r="Q2494" s="236">
        <v>44712</v>
      </c>
      <c r="R2494" s="236">
        <v>45078</v>
      </c>
      <c r="S2494" t="s">
        <v>8452</v>
      </c>
      <c r="T2494" s="196"/>
      <c r="U2494" s="196"/>
      <c r="V2494" s="196"/>
      <c r="W2494" s="196"/>
      <c r="X2494" s="222"/>
      <c r="Y2494" t="s">
        <v>8512</v>
      </c>
      <c r="Z2494">
        <v>1722524747</v>
      </c>
      <c r="AA2494" t="s">
        <v>8433</v>
      </c>
      <c r="AB2494" s="221" t="str">
        <f>_xlfn.IFNA(IF(Table[[#This Row],[Programme Partner]]&lt;&gt;Table[[#This Row],[Implementing Partner]],CONCATENATE(Table[[#This Row],[Programme Partner]],"-",Table[[#This Row],[Implementing Partner]]),Table[[#This Row],[Programme Partner]]),"")</f>
        <v>Caritas</v>
      </c>
    </row>
    <row r="2495" spans="1:28" ht="16.5" customHeight="1">
      <c r="A2495" s="183">
        <v>2794</v>
      </c>
      <c r="B2495" s="195" t="s">
        <v>5040</v>
      </c>
      <c r="C2495" s="198" t="s">
        <v>5040</v>
      </c>
      <c r="D2495" s="197" t="s">
        <v>8457</v>
      </c>
      <c r="E2495" s="215" t="s">
        <v>27</v>
      </c>
      <c r="F2495" s="195" t="s">
        <v>8012</v>
      </c>
      <c r="G2495" t="s">
        <v>8365</v>
      </c>
      <c r="H2495" s="195" t="str">
        <f>IFERROR(VLOOKUP(Table[[#This Row],[Activity Details of Assistance]],WHAT!E:F,2,FALSE),"")</f>
        <v># of door</v>
      </c>
      <c r="I2495" s="195"/>
      <c r="J2495">
        <v>50</v>
      </c>
      <c r="K2495" t="s">
        <v>8280</v>
      </c>
      <c r="L2495" s="219" t="s">
        <v>13</v>
      </c>
      <c r="M2495" t="s">
        <v>14</v>
      </c>
      <c r="N2495" t="s">
        <v>309</v>
      </c>
      <c r="O2495" t="s">
        <v>1606</v>
      </c>
      <c r="P2495" t="s">
        <v>6386</v>
      </c>
      <c r="Q2495" s="236">
        <v>44712</v>
      </c>
      <c r="R2495" s="236">
        <v>45078</v>
      </c>
      <c r="S2495" t="s">
        <v>8452</v>
      </c>
      <c r="T2495" s="196"/>
      <c r="U2495" s="196"/>
      <c r="V2495" s="196"/>
      <c r="W2495" s="196"/>
      <c r="X2495" s="222"/>
      <c r="Y2495" t="s">
        <v>8512</v>
      </c>
      <c r="Z2495">
        <v>1722524747</v>
      </c>
      <c r="AA2495" t="s">
        <v>8433</v>
      </c>
      <c r="AB2495" s="221" t="str">
        <f>_xlfn.IFNA(IF(Table[[#This Row],[Programme Partner]]&lt;&gt;Table[[#This Row],[Implementing Partner]],CONCATENATE(Table[[#This Row],[Programme Partner]],"-",Table[[#This Row],[Implementing Partner]]),Table[[#This Row],[Programme Partner]]),"")</f>
        <v>Caritas</v>
      </c>
    </row>
    <row r="2496" spans="1:28" ht="16.5" customHeight="1">
      <c r="A2496" s="183">
        <v>2795</v>
      </c>
      <c r="B2496" s="195" t="s">
        <v>5040</v>
      </c>
      <c r="C2496" s="198" t="s">
        <v>5040</v>
      </c>
      <c r="D2496" s="197" t="s">
        <v>8457</v>
      </c>
      <c r="E2496" s="215" t="s">
        <v>27</v>
      </c>
      <c r="F2496" s="195" t="s">
        <v>8012</v>
      </c>
      <c r="G2496" s="195" t="s">
        <v>8585</v>
      </c>
      <c r="H2496" s="195" t="str">
        <f>IFERROR(VLOOKUP(Table[[#This Row],[Activity Details of Assistance]],WHAT!E:F,2,FALSE),"")</f>
        <v xml:space="preserve"># of door </v>
      </c>
      <c r="I2496" s="195"/>
      <c r="J2496">
        <v>3</v>
      </c>
      <c r="K2496" t="s">
        <v>8280</v>
      </c>
      <c r="L2496" s="219" t="s">
        <v>13</v>
      </c>
      <c r="M2496" t="s">
        <v>14</v>
      </c>
      <c r="N2496" t="s">
        <v>309</v>
      </c>
      <c r="O2496" t="s">
        <v>1606</v>
      </c>
      <c r="P2496" t="s">
        <v>6386</v>
      </c>
      <c r="Q2496" s="236">
        <v>44712</v>
      </c>
      <c r="R2496" s="236">
        <v>45078</v>
      </c>
      <c r="S2496" t="s">
        <v>8452</v>
      </c>
      <c r="T2496" s="196"/>
      <c r="U2496" s="196"/>
      <c r="V2496" s="196"/>
      <c r="W2496" s="196"/>
      <c r="X2496" s="222"/>
      <c r="Y2496" t="s">
        <v>8512</v>
      </c>
      <c r="Z2496">
        <v>1722524747</v>
      </c>
      <c r="AA2496" t="s">
        <v>8433</v>
      </c>
      <c r="AB2496" s="221" t="str">
        <f>_xlfn.IFNA(IF(Table[[#This Row],[Programme Partner]]&lt;&gt;Table[[#This Row],[Implementing Partner]],CONCATENATE(Table[[#This Row],[Programme Partner]],"-",Table[[#This Row],[Implementing Partner]]),Table[[#This Row],[Programme Partner]]),"")</f>
        <v>Caritas</v>
      </c>
    </row>
    <row r="2497" spans="1:28" ht="16.5" customHeight="1">
      <c r="A2497" s="183">
        <v>2796</v>
      </c>
      <c r="B2497" s="195" t="s">
        <v>5040</v>
      </c>
      <c r="C2497" s="198" t="s">
        <v>5040</v>
      </c>
      <c r="D2497" s="197" t="s">
        <v>8457</v>
      </c>
      <c r="E2497" s="215" t="s">
        <v>27</v>
      </c>
      <c r="F2497" s="195" t="s">
        <v>8012</v>
      </c>
      <c r="G2497" t="s">
        <v>8357</v>
      </c>
      <c r="H2497" s="195" t="str">
        <f>IFERROR(VLOOKUP(Table[[#This Row],[Activity Details of Assistance]],WHAT!E:F,2,FALSE),"")</f>
        <v># of door</v>
      </c>
      <c r="I2497" s="195"/>
      <c r="J2497">
        <v>74</v>
      </c>
      <c r="K2497" t="s">
        <v>8280</v>
      </c>
      <c r="L2497" s="219" t="s">
        <v>13</v>
      </c>
      <c r="M2497" t="s">
        <v>14</v>
      </c>
      <c r="N2497" t="s">
        <v>309</v>
      </c>
      <c r="O2497" t="s">
        <v>1606</v>
      </c>
      <c r="P2497" t="s">
        <v>6386</v>
      </c>
      <c r="Q2497" s="236">
        <v>44712</v>
      </c>
      <c r="R2497" s="236">
        <v>45078</v>
      </c>
      <c r="S2497" t="s">
        <v>8452</v>
      </c>
      <c r="T2497" s="196"/>
      <c r="U2497" s="196"/>
      <c r="V2497" s="196"/>
      <c r="W2497" s="196"/>
      <c r="X2497" s="222"/>
      <c r="Y2497" t="s">
        <v>8512</v>
      </c>
      <c r="Z2497">
        <v>1722524747</v>
      </c>
      <c r="AA2497" t="s">
        <v>8433</v>
      </c>
      <c r="AB2497" s="221" t="str">
        <f>_xlfn.IFNA(IF(Table[[#This Row],[Programme Partner]]&lt;&gt;Table[[#This Row],[Implementing Partner]],CONCATENATE(Table[[#This Row],[Programme Partner]],"-",Table[[#This Row],[Implementing Partner]]),Table[[#This Row],[Programme Partner]]),"")</f>
        <v>Caritas</v>
      </c>
    </row>
    <row r="2498" spans="1:28" ht="16.5" customHeight="1">
      <c r="A2498" s="183">
        <v>2797</v>
      </c>
      <c r="B2498" s="195" t="s">
        <v>5040</v>
      </c>
      <c r="C2498" s="198" t="s">
        <v>5040</v>
      </c>
      <c r="D2498" s="197" t="s">
        <v>8457</v>
      </c>
      <c r="E2498" s="215" t="s">
        <v>27</v>
      </c>
      <c r="F2498" s="195" t="s">
        <v>8013</v>
      </c>
      <c r="G2498" t="s">
        <v>8313</v>
      </c>
      <c r="H2498" s="195" t="str">
        <f>IFERROR(VLOOKUP(Table[[#This Row],[Activity Details of Assistance]],WHAT!E:F,2,FALSE),"")</f>
        <v># of HP sessions at community level</v>
      </c>
      <c r="I2498" s="195"/>
      <c r="J2498">
        <v>20</v>
      </c>
      <c r="K2498" t="s">
        <v>8280</v>
      </c>
      <c r="L2498" s="219" t="s">
        <v>13</v>
      </c>
      <c r="M2498" t="s">
        <v>14</v>
      </c>
      <c r="N2498" t="s">
        <v>309</v>
      </c>
      <c r="O2498" t="s">
        <v>1606</v>
      </c>
      <c r="P2498" t="s">
        <v>6386</v>
      </c>
      <c r="Q2498" s="236">
        <v>44712</v>
      </c>
      <c r="R2498" s="236">
        <v>45078</v>
      </c>
      <c r="S2498" t="s">
        <v>8452</v>
      </c>
      <c r="T2498" s="196"/>
      <c r="U2498" s="196"/>
      <c r="V2498" s="196"/>
      <c r="W2498" s="196"/>
      <c r="X2498" s="222"/>
      <c r="Y2498" t="s">
        <v>8512</v>
      </c>
      <c r="Z2498">
        <v>1722524747</v>
      </c>
      <c r="AA2498" t="s">
        <v>8433</v>
      </c>
      <c r="AB2498" s="221" t="str">
        <f>_xlfn.IFNA(IF(Table[[#This Row],[Programme Partner]]&lt;&gt;Table[[#This Row],[Implementing Partner]],CONCATENATE(Table[[#This Row],[Programme Partner]],"-",Table[[#This Row],[Implementing Partner]]),Table[[#This Row],[Programme Partner]]),"")</f>
        <v>Caritas</v>
      </c>
    </row>
    <row r="2499" spans="1:28" ht="16.5" customHeight="1">
      <c r="A2499" s="183">
        <v>2798</v>
      </c>
      <c r="B2499" s="195" t="s">
        <v>5040</v>
      </c>
      <c r="C2499" s="198" t="s">
        <v>5040</v>
      </c>
      <c r="D2499" s="197" t="s">
        <v>8457</v>
      </c>
      <c r="E2499" s="215" t="s">
        <v>27</v>
      </c>
      <c r="F2499" s="195" t="s">
        <v>8013</v>
      </c>
      <c r="G2499" t="s">
        <v>8314</v>
      </c>
      <c r="H2499" s="195" t="str">
        <f>IFERROR(VLOOKUP(Table[[#This Row],[Activity Details of Assistance]],WHAT!E:F,2,FALSE),"")</f>
        <v># of HP sessions at HH level</v>
      </c>
      <c r="I2499" s="195"/>
      <c r="J2499">
        <v>500</v>
      </c>
      <c r="K2499" t="s">
        <v>8280</v>
      </c>
      <c r="L2499" s="219" t="s">
        <v>13</v>
      </c>
      <c r="M2499" t="s">
        <v>14</v>
      </c>
      <c r="N2499" t="s">
        <v>309</v>
      </c>
      <c r="O2499" t="s">
        <v>1606</v>
      </c>
      <c r="P2499" t="s">
        <v>6386</v>
      </c>
      <c r="Q2499" s="236">
        <v>44712</v>
      </c>
      <c r="R2499" s="236">
        <v>45078</v>
      </c>
      <c r="S2499" t="s">
        <v>8452</v>
      </c>
      <c r="T2499" s="196"/>
      <c r="U2499" s="196"/>
      <c r="V2499" s="196"/>
      <c r="W2499" s="196"/>
      <c r="X2499" s="222"/>
      <c r="Y2499" t="s">
        <v>8512</v>
      </c>
      <c r="Z2499">
        <v>1722524747</v>
      </c>
      <c r="AA2499" t="s">
        <v>8433</v>
      </c>
      <c r="AB2499" s="221" t="str">
        <f>_xlfn.IFNA(IF(Table[[#This Row],[Programme Partner]]&lt;&gt;Table[[#This Row],[Implementing Partner]],CONCATENATE(Table[[#This Row],[Programme Partner]],"-",Table[[#This Row],[Implementing Partner]]),Table[[#This Row],[Programme Partner]]),"")</f>
        <v>Caritas</v>
      </c>
    </row>
    <row r="2500" spans="1:28" ht="16.5" customHeight="1">
      <c r="A2500" s="183">
        <v>2799</v>
      </c>
      <c r="B2500" s="195" t="s">
        <v>5040</v>
      </c>
      <c r="C2500" s="198" t="s">
        <v>5040</v>
      </c>
      <c r="D2500" s="197" t="s">
        <v>8457</v>
      </c>
      <c r="E2500" s="215" t="s">
        <v>27</v>
      </c>
      <c r="F2500" s="195" t="s">
        <v>8014</v>
      </c>
      <c r="G2500" t="s">
        <v>8358</v>
      </c>
      <c r="H2500" s="195" t="str">
        <f>IFERROR(VLOOKUP(Table[[#This Row],[Activity Details of Assistance]],WHAT!E:F,2,FALSE),"")</f>
        <v># of campaign per camp </v>
      </c>
      <c r="I2500" s="195"/>
      <c r="J2500">
        <v>2</v>
      </c>
      <c r="K2500" t="s">
        <v>8280</v>
      </c>
      <c r="L2500" s="219" t="s">
        <v>13</v>
      </c>
      <c r="M2500" t="s">
        <v>14</v>
      </c>
      <c r="N2500" t="s">
        <v>309</v>
      </c>
      <c r="O2500" t="s">
        <v>1606</v>
      </c>
      <c r="P2500" t="s">
        <v>6386</v>
      </c>
      <c r="Q2500" s="236">
        <v>44712</v>
      </c>
      <c r="R2500" s="236">
        <v>45078</v>
      </c>
      <c r="S2500" t="s">
        <v>8452</v>
      </c>
      <c r="T2500" s="196"/>
      <c r="U2500" s="196"/>
      <c r="V2500" s="196"/>
      <c r="W2500" s="196"/>
      <c r="X2500" s="222"/>
      <c r="Y2500" t="s">
        <v>8512</v>
      </c>
      <c r="Z2500">
        <v>1722524747</v>
      </c>
      <c r="AA2500" t="s">
        <v>8433</v>
      </c>
      <c r="AB2500" s="221" t="str">
        <f>_xlfn.IFNA(IF(Table[[#This Row],[Programme Partner]]&lt;&gt;Table[[#This Row],[Implementing Partner]],CONCATENATE(Table[[#This Row],[Programme Partner]],"-",Table[[#This Row],[Implementing Partner]]),Table[[#This Row],[Programme Partner]]),"")</f>
        <v>Caritas</v>
      </c>
    </row>
    <row r="2501" spans="1:28" ht="16.5" customHeight="1">
      <c r="A2501" s="183">
        <v>2800</v>
      </c>
      <c r="B2501" s="198" t="s">
        <v>5040</v>
      </c>
      <c r="C2501" s="198" t="s">
        <v>5040</v>
      </c>
      <c r="D2501" s="212" t="s">
        <v>8457</v>
      </c>
      <c r="E2501" s="215" t="s">
        <v>27</v>
      </c>
      <c r="F2501" s="195" t="s">
        <v>8011</v>
      </c>
      <c r="G2501" t="s">
        <v>8019</v>
      </c>
      <c r="H2501" s="195" t="str">
        <f>IFERROR(VLOOKUP(Table[[#This Row],[Activity Details of Assistance]],WHAT!E:F,2,FALSE),"")</f>
        <v>N/A</v>
      </c>
      <c r="I2501" s="195"/>
      <c r="J2501">
        <v>74</v>
      </c>
      <c r="K2501" t="s">
        <v>8280</v>
      </c>
      <c r="L2501" s="219" t="s">
        <v>13</v>
      </c>
      <c r="M2501" t="s">
        <v>14</v>
      </c>
      <c r="N2501" t="s">
        <v>309</v>
      </c>
      <c r="O2501" t="s">
        <v>1606</v>
      </c>
      <c r="P2501" t="s">
        <v>6386</v>
      </c>
      <c r="Q2501" s="236">
        <v>44712</v>
      </c>
      <c r="R2501" s="236">
        <v>45078</v>
      </c>
      <c r="S2501" t="s">
        <v>8452</v>
      </c>
      <c r="T2501" s="196"/>
      <c r="U2501" s="196"/>
      <c r="V2501" s="196"/>
      <c r="W2501" s="196"/>
      <c r="X2501" s="222"/>
      <c r="Y2501" t="s">
        <v>8512</v>
      </c>
      <c r="Z2501">
        <v>1722524747</v>
      </c>
      <c r="AA2501" t="s">
        <v>8433</v>
      </c>
      <c r="AB2501" s="221" t="str">
        <f>_xlfn.IFNA(IF(Table[[#This Row],[Programme Partner]]&lt;&gt;Table[[#This Row],[Implementing Partner]],CONCATENATE(Table[[#This Row],[Programme Partner]],"-",Table[[#This Row],[Implementing Partner]]),Table[[#This Row],[Programme Partner]]),"")</f>
        <v>Caritas</v>
      </c>
    </row>
    <row r="2502" spans="1:28" ht="16.5" customHeight="1">
      <c r="A2502" s="183">
        <v>2801</v>
      </c>
      <c r="B2502" s="198" t="s">
        <v>5040</v>
      </c>
      <c r="C2502" s="198" t="s">
        <v>5040</v>
      </c>
      <c r="D2502" s="212" t="s">
        <v>8457</v>
      </c>
      <c r="E2502" s="215" t="s">
        <v>27</v>
      </c>
      <c r="F2502" s="195" t="s">
        <v>8011</v>
      </c>
      <c r="G2502" s="195" t="s">
        <v>8584</v>
      </c>
      <c r="H2502" s="195" t="str">
        <f>IFERROR(VLOOKUP(Table[[#This Row],[Activity Details of Assistance]],WHAT!E:F,2,FALSE),"")</f>
        <v># of tube well</v>
      </c>
      <c r="I2502" s="195"/>
      <c r="J2502">
        <v>11</v>
      </c>
      <c r="K2502" t="s">
        <v>8280</v>
      </c>
      <c r="L2502" s="219" t="s">
        <v>13</v>
      </c>
      <c r="M2502" t="s">
        <v>14</v>
      </c>
      <c r="N2502" t="s">
        <v>309</v>
      </c>
      <c r="O2502" t="s">
        <v>1606</v>
      </c>
      <c r="P2502" t="s">
        <v>4668</v>
      </c>
      <c r="Q2502" s="236">
        <v>44712</v>
      </c>
      <c r="R2502" s="236">
        <v>45078</v>
      </c>
      <c r="S2502" t="s">
        <v>8452</v>
      </c>
      <c r="T2502" s="196"/>
      <c r="U2502" s="196"/>
      <c r="V2502" s="196"/>
      <c r="W2502" s="196"/>
      <c r="X2502" s="222"/>
      <c r="Y2502" t="s">
        <v>8512</v>
      </c>
      <c r="Z2502">
        <v>1722524747</v>
      </c>
      <c r="AA2502" t="s">
        <v>8433</v>
      </c>
      <c r="AB2502" s="221" t="str">
        <f>_xlfn.IFNA(IF(Table[[#This Row],[Programme Partner]]&lt;&gt;Table[[#This Row],[Implementing Partner]],CONCATENATE(Table[[#This Row],[Programme Partner]],"-",Table[[#This Row],[Implementing Partner]]),Table[[#This Row],[Programme Partner]]),"")</f>
        <v>Caritas</v>
      </c>
    </row>
    <row r="2503" spans="1:28" ht="16.5" customHeight="1">
      <c r="A2503" s="183">
        <v>2802</v>
      </c>
      <c r="B2503" s="198" t="s">
        <v>5040</v>
      </c>
      <c r="C2503" s="198" t="s">
        <v>5040</v>
      </c>
      <c r="D2503" s="212" t="s">
        <v>8457</v>
      </c>
      <c r="E2503" s="215" t="s">
        <v>27</v>
      </c>
      <c r="F2503" s="195" t="s">
        <v>8012</v>
      </c>
      <c r="G2503" s="195" t="s">
        <v>8585</v>
      </c>
      <c r="H2503" s="195" t="str">
        <f>IFERROR(VLOOKUP(Table[[#This Row],[Activity Details of Assistance]],WHAT!E:F,2,FALSE),"")</f>
        <v xml:space="preserve"># of door </v>
      </c>
      <c r="I2503" s="195"/>
      <c r="J2503">
        <v>3</v>
      </c>
      <c r="K2503" t="s">
        <v>8280</v>
      </c>
      <c r="L2503" s="219" t="s">
        <v>13</v>
      </c>
      <c r="M2503" t="s">
        <v>14</v>
      </c>
      <c r="N2503" t="s">
        <v>309</v>
      </c>
      <c r="O2503" t="s">
        <v>1606</v>
      </c>
      <c r="P2503" t="s">
        <v>4668</v>
      </c>
      <c r="Q2503" s="236">
        <v>44712</v>
      </c>
      <c r="R2503" s="236">
        <v>45078</v>
      </c>
      <c r="S2503" t="s">
        <v>8452</v>
      </c>
      <c r="T2503" s="196"/>
      <c r="U2503" s="196"/>
      <c r="V2503" s="196"/>
      <c r="W2503" s="196"/>
      <c r="X2503" s="222"/>
      <c r="Y2503" t="s">
        <v>8512</v>
      </c>
      <c r="Z2503">
        <v>1722524747</v>
      </c>
      <c r="AA2503" t="s">
        <v>8433</v>
      </c>
      <c r="AB2503" s="221" t="str">
        <f>_xlfn.IFNA(IF(Table[[#This Row],[Programme Partner]]&lt;&gt;Table[[#This Row],[Implementing Partner]],CONCATENATE(Table[[#This Row],[Programme Partner]],"-",Table[[#This Row],[Implementing Partner]]),Table[[#This Row],[Programme Partner]]),"")</f>
        <v>Caritas</v>
      </c>
    </row>
    <row r="2504" spans="1:28" ht="16.5" customHeight="1">
      <c r="A2504" s="183">
        <v>2803</v>
      </c>
      <c r="B2504" s="198" t="s">
        <v>5040</v>
      </c>
      <c r="C2504" s="198" t="s">
        <v>5040</v>
      </c>
      <c r="D2504" s="212" t="s">
        <v>8457</v>
      </c>
      <c r="E2504" s="215" t="s">
        <v>27</v>
      </c>
      <c r="F2504" s="195" t="s">
        <v>8012</v>
      </c>
      <c r="G2504" s="195" t="s">
        <v>8586</v>
      </c>
      <c r="H2504" s="195" t="str">
        <f>IFERROR(VLOOKUP(Table[[#This Row],[Activity Details of Assistance]],WHAT!E:F,2,FALSE),"")</f>
        <v># of door</v>
      </c>
      <c r="I2504" s="195"/>
      <c r="J2504">
        <v>5</v>
      </c>
      <c r="K2504" t="s">
        <v>8280</v>
      </c>
      <c r="L2504" s="219" t="s">
        <v>13</v>
      </c>
      <c r="M2504" t="s">
        <v>14</v>
      </c>
      <c r="N2504" t="s">
        <v>309</v>
      </c>
      <c r="O2504" t="s">
        <v>1606</v>
      </c>
      <c r="P2504" t="s">
        <v>4668</v>
      </c>
      <c r="Q2504" s="236">
        <v>44712</v>
      </c>
      <c r="R2504" s="236">
        <v>45078</v>
      </c>
      <c r="S2504" t="s">
        <v>8452</v>
      </c>
      <c r="T2504" s="196"/>
      <c r="U2504" s="196"/>
      <c r="V2504" s="196"/>
      <c r="W2504" s="196"/>
      <c r="X2504" s="222"/>
      <c r="Y2504" t="s">
        <v>8512</v>
      </c>
      <c r="Z2504">
        <v>1722524747</v>
      </c>
      <c r="AA2504" t="s">
        <v>8433</v>
      </c>
      <c r="AB2504" s="221" t="str">
        <f>_xlfn.IFNA(IF(Table[[#This Row],[Programme Partner]]&lt;&gt;Table[[#This Row],[Implementing Partner]],CONCATENATE(Table[[#This Row],[Programme Partner]],"-",Table[[#This Row],[Implementing Partner]]),Table[[#This Row],[Programme Partner]]),"")</f>
        <v>Caritas</v>
      </c>
    </row>
    <row r="2505" spans="1:28" ht="16.5" customHeight="1">
      <c r="A2505" s="183">
        <v>2804</v>
      </c>
      <c r="B2505" s="198" t="s">
        <v>5040</v>
      </c>
      <c r="C2505" s="198" t="s">
        <v>5040</v>
      </c>
      <c r="D2505" s="212" t="s">
        <v>8457</v>
      </c>
      <c r="E2505" s="215" t="s">
        <v>27</v>
      </c>
      <c r="F2505" s="195" t="s">
        <v>8012</v>
      </c>
      <c r="G2505" s="195" t="s">
        <v>8357</v>
      </c>
      <c r="H2505" s="195" t="str">
        <f>IFERROR(VLOOKUP(Table[[#This Row],[Activity Details of Assistance]],WHAT!E:F,2,FALSE),"")</f>
        <v># of door</v>
      </c>
      <c r="I2505" s="195"/>
      <c r="J2505">
        <v>130</v>
      </c>
      <c r="K2505" t="s">
        <v>8280</v>
      </c>
      <c r="L2505" s="219" t="s">
        <v>13</v>
      </c>
      <c r="M2505" t="s">
        <v>14</v>
      </c>
      <c r="N2505" t="s">
        <v>309</v>
      </c>
      <c r="O2505" t="s">
        <v>1606</v>
      </c>
      <c r="P2505" t="s">
        <v>4668</v>
      </c>
      <c r="Q2505" s="236">
        <v>44712</v>
      </c>
      <c r="R2505" s="236">
        <v>45078</v>
      </c>
      <c r="S2505" t="s">
        <v>8452</v>
      </c>
      <c r="T2505" s="196"/>
      <c r="U2505" s="196"/>
      <c r="V2505" s="196"/>
      <c r="W2505" s="196"/>
      <c r="X2505" s="222"/>
      <c r="Y2505" t="s">
        <v>8512</v>
      </c>
      <c r="Z2505">
        <v>1722524747</v>
      </c>
      <c r="AA2505" t="s">
        <v>8433</v>
      </c>
      <c r="AB2505" s="221" t="str">
        <f>_xlfn.IFNA(IF(Table[[#This Row],[Programme Partner]]&lt;&gt;Table[[#This Row],[Implementing Partner]],CONCATENATE(Table[[#This Row],[Programme Partner]],"-",Table[[#This Row],[Implementing Partner]]),Table[[#This Row],[Programme Partner]]),"")</f>
        <v>Caritas</v>
      </c>
    </row>
    <row r="2506" spans="1:28" ht="16.5" customHeight="1">
      <c r="A2506" s="183">
        <v>2805</v>
      </c>
      <c r="B2506" s="198" t="s">
        <v>5040</v>
      </c>
      <c r="C2506" s="198" t="s">
        <v>5040</v>
      </c>
      <c r="D2506" s="212" t="s">
        <v>8457</v>
      </c>
      <c r="E2506" s="215" t="s">
        <v>27</v>
      </c>
      <c r="F2506" s="195" t="s">
        <v>8013</v>
      </c>
      <c r="G2506" t="s">
        <v>8313</v>
      </c>
      <c r="H2506" s="195" t="str">
        <f>IFERROR(VLOOKUP(Table[[#This Row],[Activity Details of Assistance]],WHAT!E:F,2,FALSE),"")</f>
        <v># of HP sessions at community level</v>
      </c>
      <c r="I2506" s="195"/>
      <c r="J2506">
        <v>18</v>
      </c>
      <c r="K2506" t="s">
        <v>8280</v>
      </c>
      <c r="L2506" s="219" t="s">
        <v>13</v>
      </c>
      <c r="M2506" t="s">
        <v>14</v>
      </c>
      <c r="N2506" t="s">
        <v>309</v>
      </c>
      <c r="O2506" t="s">
        <v>1606</v>
      </c>
      <c r="P2506" t="s">
        <v>4668</v>
      </c>
      <c r="Q2506" s="236">
        <v>44712</v>
      </c>
      <c r="R2506" s="236">
        <v>45078</v>
      </c>
      <c r="S2506" t="s">
        <v>8452</v>
      </c>
      <c r="T2506" s="196"/>
      <c r="U2506" s="196"/>
      <c r="V2506" s="196"/>
      <c r="W2506" s="196"/>
      <c r="X2506" s="222"/>
      <c r="Y2506" t="s">
        <v>8512</v>
      </c>
      <c r="Z2506">
        <v>1722524747</v>
      </c>
      <c r="AA2506" t="s">
        <v>8433</v>
      </c>
      <c r="AB2506" s="221" t="str">
        <f>_xlfn.IFNA(IF(Table[[#This Row],[Programme Partner]]&lt;&gt;Table[[#This Row],[Implementing Partner]],CONCATENATE(Table[[#This Row],[Programme Partner]],"-",Table[[#This Row],[Implementing Partner]]),Table[[#This Row],[Programme Partner]]),"")</f>
        <v>Caritas</v>
      </c>
    </row>
    <row r="2507" spans="1:28" ht="16.5" customHeight="1">
      <c r="A2507" s="183">
        <v>2806</v>
      </c>
      <c r="B2507" s="198" t="s">
        <v>5040</v>
      </c>
      <c r="C2507" s="198" t="s">
        <v>5040</v>
      </c>
      <c r="D2507" s="212" t="s">
        <v>8457</v>
      </c>
      <c r="E2507" s="215" t="s">
        <v>27</v>
      </c>
      <c r="F2507" s="195" t="s">
        <v>8013</v>
      </c>
      <c r="G2507" t="s">
        <v>8314</v>
      </c>
      <c r="H2507" s="195" t="str">
        <f>IFERROR(VLOOKUP(Table[[#This Row],[Activity Details of Assistance]],WHAT!E:F,2,FALSE),"")</f>
        <v># of HP sessions at HH level</v>
      </c>
      <c r="I2507" s="195"/>
      <c r="J2507">
        <v>700</v>
      </c>
      <c r="K2507" t="s">
        <v>8280</v>
      </c>
      <c r="L2507" s="219" t="s">
        <v>13</v>
      </c>
      <c r="M2507" t="s">
        <v>14</v>
      </c>
      <c r="N2507" t="s">
        <v>309</v>
      </c>
      <c r="O2507" t="s">
        <v>1606</v>
      </c>
      <c r="P2507" t="s">
        <v>4668</v>
      </c>
      <c r="Q2507" s="236">
        <v>44712</v>
      </c>
      <c r="R2507" s="236">
        <v>45078</v>
      </c>
      <c r="S2507" t="s">
        <v>8452</v>
      </c>
      <c r="T2507" s="196"/>
      <c r="U2507" s="196"/>
      <c r="V2507" s="196"/>
      <c r="W2507" s="196"/>
      <c r="X2507" s="222"/>
      <c r="Y2507" t="s">
        <v>8512</v>
      </c>
      <c r="Z2507">
        <v>1722524747</v>
      </c>
      <c r="AA2507" t="s">
        <v>8433</v>
      </c>
      <c r="AB2507" s="221" t="str">
        <f>_xlfn.IFNA(IF(Table[[#This Row],[Programme Partner]]&lt;&gt;Table[[#This Row],[Implementing Partner]],CONCATENATE(Table[[#This Row],[Programme Partner]],"-",Table[[#This Row],[Implementing Partner]]),Table[[#This Row],[Programme Partner]]),"")</f>
        <v>Caritas</v>
      </c>
    </row>
    <row r="2508" spans="1:28" ht="16.5" customHeight="1">
      <c r="A2508" s="183">
        <v>2807</v>
      </c>
      <c r="B2508" s="198" t="s">
        <v>5040</v>
      </c>
      <c r="C2508" s="198" t="s">
        <v>5040</v>
      </c>
      <c r="D2508" s="212" t="s">
        <v>8457</v>
      </c>
      <c r="E2508" s="215" t="s">
        <v>27</v>
      </c>
      <c r="F2508" s="195" t="s">
        <v>8013</v>
      </c>
      <c r="G2508" t="s">
        <v>8019</v>
      </c>
      <c r="H2508" s="195" t="str">
        <f>IFERROR(VLOOKUP(Table[[#This Row],[Activity Details of Assistance]],WHAT!E:F,2,FALSE),"")</f>
        <v>N/A</v>
      </c>
      <c r="I2508" s="195"/>
      <c r="J2508">
        <v>250</v>
      </c>
      <c r="K2508" t="s">
        <v>8280</v>
      </c>
      <c r="L2508" s="219" t="s">
        <v>13</v>
      </c>
      <c r="M2508" t="s">
        <v>14</v>
      </c>
      <c r="N2508" t="s">
        <v>309</v>
      </c>
      <c r="O2508" t="s">
        <v>1606</v>
      </c>
      <c r="P2508" t="s">
        <v>4668</v>
      </c>
      <c r="Q2508" s="236">
        <v>44712</v>
      </c>
      <c r="R2508" s="236">
        <v>45078</v>
      </c>
      <c r="S2508" t="s">
        <v>8452</v>
      </c>
      <c r="T2508" s="196"/>
      <c r="U2508" s="196"/>
      <c r="V2508" s="196"/>
      <c r="W2508" s="196"/>
      <c r="X2508" s="222"/>
      <c r="Y2508" t="s">
        <v>8512</v>
      </c>
      <c r="Z2508">
        <v>1722524747</v>
      </c>
      <c r="AA2508" t="s">
        <v>8433</v>
      </c>
      <c r="AB2508" s="221" t="str">
        <f>_xlfn.IFNA(IF(Table[[#This Row],[Programme Partner]]&lt;&gt;Table[[#This Row],[Implementing Partner]],CONCATENATE(Table[[#This Row],[Programme Partner]],"-",Table[[#This Row],[Implementing Partner]]),Table[[#This Row],[Programme Partner]]),"")</f>
        <v>Caritas</v>
      </c>
    </row>
    <row r="2509" spans="1:28" ht="16.5" customHeight="1">
      <c r="A2509" s="183">
        <v>2808</v>
      </c>
      <c r="B2509" s="198" t="s">
        <v>5040</v>
      </c>
      <c r="C2509" s="198" t="s">
        <v>5040</v>
      </c>
      <c r="D2509" s="212" t="s">
        <v>8457</v>
      </c>
      <c r="E2509" s="215" t="s">
        <v>27</v>
      </c>
      <c r="F2509" s="195" t="s">
        <v>8014</v>
      </c>
      <c r="G2509" s="195" t="s">
        <v>8358</v>
      </c>
      <c r="H2509" s="195" t="str">
        <f>IFERROR(VLOOKUP(Table[[#This Row],[Activity Details of Assistance]],WHAT!E:F,2,FALSE),"")</f>
        <v># of campaign per camp </v>
      </c>
      <c r="I2509" s="195"/>
      <c r="J2509">
        <v>2</v>
      </c>
      <c r="K2509" t="s">
        <v>8280</v>
      </c>
      <c r="L2509" s="219" t="s">
        <v>13</v>
      </c>
      <c r="M2509" t="s">
        <v>14</v>
      </c>
      <c r="N2509" t="s">
        <v>309</v>
      </c>
      <c r="O2509" t="s">
        <v>1606</v>
      </c>
      <c r="P2509" t="s">
        <v>4668</v>
      </c>
      <c r="Q2509" s="236">
        <v>44712</v>
      </c>
      <c r="R2509" s="236">
        <v>45078</v>
      </c>
      <c r="S2509" t="s">
        <v>8452</v>
      </c>
      <c r="T2509" s="196"/>
      <c r="U2509" s="196"/>
      <c r="V2509" s="196"/>
      <c r="W2509" s="196"/>
      <c r="X2509" s="222"/>
      <c r="Y2509" t="s">
        <v>8512</v>
      </c>
      <c r="Z2509">
        <v>1722524747</v>
      </c>
      <c r="AA2509" t="s">
        <v>8433</v>
      </c>
      <c r="AB2509" s="221" t="str">
        <f>_xlfn.IFNA(IF(Table[[#This Row],[Programme Partner]]&lt;&gt;Table[[#This Row],[Implementing Partner]],CONCATENATE(Table[[#This Row],[Programme Partner]],"-",Table[[#This Row],[Implementing Partner]]),Table[[#This Row],[Programme Partner]]),"")</f>
        <v>Caritas</v>
      </c>
    </row>
    <row r="2510" spans="1:28" ht="16.5" customHeight="1">
      <c r="A2510" s="183">
        <v>2809</v>
      </c>
      <c r="B2510" s="198" t="s">
        <v>5040</v>
      </c>
      <c r="C2510" s="198" t="s">
        <v>5040</v>
      </c>
      <c r="D2510" s="212" t="s">
        <v>8457</v>
      </c>
      <c r="E2510" s="215" t="s">
        <v>27</v>
      </c>
      <c r="F2510" s="195" t="s">
        <v>8011</v>
      </c>
      <c r="G2510" t="s">
        <v>8019</v>
      </c>
      <c r="H2510" s="195" t="str">
        <f>IFERROR(VLOOKUP(Table[[#This Row],[Activity Details of Assistance]],WHAT!E:F,2,FALSE),"")</f>
        <v>N/A</v>
      </c>
      <c r="I2510" s="195"/>
      <c r="J2510">
        <v>145</v>
      </c>
      <c r="K2510" t="s">
        <v>8280</v>
      </c>
      <c r="L2510" s="219" t="s">
        <v>13</v>
      </c>
      <c r="M2510" t="s">
        <v>14</v>
      </c>
      <c r="N2510" t="s">
        <v>309</v>
      </c>
      <c r="O2510" t="s">
        <v>1606</v>
      </c>
      <c r="P2510" t="s">
        <v>4668</v>
      </c>
      <c r="Q2510" s="236">
        <v>44712</v>
      </c>
      <c r="R2510" s="236">
        <v>45078</v>
      </c>
      <c r="S2510" t="s">
        <v>8452</v>
      </c>
      <c r="T2510" s="196"/>
      <c r="U2510" s="196"/>
      <c r="V2510" s="196"/>
      <c r="W2510" s="196"/>
      <c r="X2510" s="222"/>
      <c r="Y2510" t="s">
        <v>8512</v>
      </c>
      <c r="Z2510">
        <v>1722524747</v>
      </c>
      <c r="AA2510" t="s">
        <v>8433</v>
      </c>
      <c r="AB2510" s="221" t="str">
        <f>_xlfn.IFNA(IF(Table[[#This Row],[Programme Partner]]&lt;&gt;Table[[#This Row],[Implementing Partner]],CONCATENATE(Table[[#This Row],[Programme Partner]],"-",Table[[#This Row],[Implementing Partner]]),Table[[#This Row],[Programme Partner]]),"")</f>
        <v>Caritas</v>
      </c>
    </row>
    <row r="2511" spans="1:28" ht="16.5" customHeight="1">
      <c r="A2511" s="183">
        <v>2810</v>
      </c>
      <c r="B2511" s="198" t="s">
        <v>5040</v>
      </c>
      <c r="C2511" s="198" t="s">
        <v>5040</v>
      </c>
      <c r="D2511" s="212" t="s">
        <v>8349</v>
      </c>
      <c r="E2511" s="215" t="s">
        <v>27</v>
      </c>
      <c r="F2511" s="195" t="s">
        <v>8011</v>
      </c>
      <c r="G2511" s="195" t="s">
        <v>8584</v>
      </c>
      <c r="H2511" s="195" t="str">
        <f>IFERROR(VLOOKUP(Table[[#This Row],[Activity Details of Assistance]],WHAT!E:F,2,FALSE),"")</f>
        <v># of tube well</v>
      </c>
      <c r="I2511" s="195"/>
      <c r="J2511">
        <v>18</v>
      </c>
      <c r="K2511" t="s">
        <v>8280</v>
      </c>
      <c r="L2511" s="219" t="s">
        <v>13</v>
      </c>
      <c r="M2511" t="s">
        <v>14</v>
      </c>
      <c r="N2511" t="s">
        <v>309</v>
      </c>
      <c r="O2511" t="s">
        <v>1606</v>
      </c>
      <c r="P2511" t="s">
        <v>6386</v>
      </c>
      <c r="Q2511" s="236">
        <v>44712</v>
      </c>
      <c r="R2511" s="236">
        <v>45078</v>
      </c>
      <c r="S2511" t="s">
        <v>8452</v>
      </c>
      <c r="T2511" s="196"/>
      <c r="U2511" s="196"/>
      <c r="V2511" s="196"/>
      <c r="W2511" s="196"/>
      <c r="X2511" s="222"/>
      <c r="Y2511" t="s">
        <v>8512</v>
      </c>
      <c r="Z2511">
        <v>1722524747</v>
      </c>
      <c r="AA2511" t="s">
        <v>8433</v>
      </c>
      <c r="AB2511" s="221" t="str">
        <f>_xlfn.IFNA(IF(Table[[#This Row],[Programme Partner]]&lt;&gt;Table[[#This Row],[Implementing Partner]],CONCATENATE(Table[[#This Row],[Programme Partner]],"-",Table[[#This Row],[Implementing Partner]]),Table[[#This Row],[Programme Partner]]),"")</f>
        <v>Caritas</v>
      </c>
    </row>
    <row r="2512" spans="1:28" ht="16.5" customHeight="1">
      <c r="A2512" s="183">
        <v>2811</v>
      </c>
      <c r="B2512" s="198" t="s">
        <v>5040</v>
      </c>
      <c r="C2512" s="198" t="s">
        <v>5040</v>
      </c>
      <c r="D2512" s="212" t="s">
        <v>8349</v>
      </c>
      <c r="E2512" s="215" t="s">
        <v>27</v>
      </c>
      <c r="F2512" s="195" t="s">
        <v>8012</v>
      </c>
      <c r="G2512" s="195" t="s">
        <v>8585</v>
      </c>
      <c r="H2512" s="195" t="str">
        <f>IFERROR(VLOOKUP(Table[[#This Row],[Activity Details of Assistance]],WHAT!E:F,2,FALSE),"")</f>
        <v xml:space="preserve"># of door </v>
      </c>
      <c r="I2512" s="195"/>
      <c r="J2512">
        <v>2</v>
      </c>
      <c r="K2512" t="s">
        <v>8280</v>
      </c>
      <c r="L2512" s="219" t="s">
        <v>13</v>
      </c>
      <c r="M2512" t="s">
        <v>14</v>
      </c>
      <c r="N2512" t="s">
        <v>309</v>
      </c>
      <c r="O2512" t="s">
        <v>1606</v>
      </c>
      <c r="P2512" t="s">
        <v>6386</v>
      </c>
      <c r="Q2512" s="236">
        <v>44712</v>
      </c>
      <c r="R2512" s="236">
        <v>45078</v>
      </c>
      <c r="S2512" t="s">
        <v>8452</v>
      </c>
      <c r="T2512" s="196"/>
      <c r="U2512" s="196"/>
      <c r="V2512" s="196"/>
      <c r="W2512" s="196"/>
      <c r="X2512" s="222"/>
      <c r="Y2512" t="s">
        <v>8512</v>
      </c>
      <c r="Z2512">
        <v>1722524747</v>
      </c>
      <c r="AA2512" t="s">
        <v>8433</v>
      </c>
      <c r="AB2512" s="221" t="str">
        <f>_xlfn.IFNA(IF(Table[[#This Row],[Programme Partner]]&lt;&gt;Table[[#This Row],[Implementing Partner]],CONCATENATE(Table[[#This Row],[Programme Partner]],"-",Table[[#This Row],[Implementing Partner]]),Table[[#This Row],[Programme Partner]]),"")</f>
        <v>Caritas</v>
      </c>
    </row>
    <row r="2513" spans="1:28" ht="16.5" customHeight="1">
      <c r="A2513" s="183">
        <v>2812</v>
      </c>
      <c r="B2513" s="195" t="s">
        <v>5040</v>
      </c>
      <c r="C2513" s="198" t="s">
        <v>5040</v>
      </c>
      <c r="D2513" s="197" t="s">
        <v>8349</v>
      </c>
      <c r="E2513" s="215" t="s">
        <v>27</v>
      </c>
      <c r="F2513" s="195" t="s">
        <v>8012</v>
      </c>
      <c r="G2513" s="195" t="s">
        <v>8586</v>
      </c>
      <c r="H2513" s="195" t="str">
        <f>IFERROR(VLOOKUP(Table[[#This Row],[Activity Details of Assistance]],WHAT!E:F,2,FALSE),"")</f>
        <v># of door</v>
      </c>
      <c r="I2513" s="195"/>
      <c r="J2513">
        <v>7</v>
      </c>
      <c r="K2513" t="s">
        <v>8280</v>
      </c>
      <c r="L2513" s="219" t="s">
        <v>13</v>
      </c>
      <c r="M2513" t="s">
        <v>14</v>
      </c>
      <c r="N2513" t="s">
        <v>309</v>
      </c>
      <c r="O2513" t="s">
        <v>1606</v>
      </c>
      <c r="P2513" t="s">
        <v>6386</v>
      </c>
      <c r="Q2513" s="236">
        <v>44712</v>
      </c>
      <c r="R2513" s="236">
        <v>45078</v>
      </c>
      <c r="S2513" t="s">
        <v>8452</v>
      </c>
      <c r="T2513" s="196"/>
      <c r="U2513" s="196"/>
      <c r="V2513" s="196"/>
      <c r="W2513" s="196"/>
      <c r="X2513" s="222"/>
      <c r="Y2513" t="s">
        <v>8512</v>
      </c>
      <c r="Z2513">
        <v>1722524747</v>
      </c>
      <c r="AA2513" t="s">
        <v>8433</v>
      </c>
      <c r="AB2513" s="221" t="str">
        <f>_xlfn.IFNA(IF(Table[[#This Row],[Programme Partner]]&lt;&gt;Table[[#This Row],[Implementing Partner]],CONCATENATE(Table[[#This Row],[Programme Partner]],"-",Table[[#This Row],[Implementing Partner]]),Table[[#This Row],[Programme Partner]]),"")</f>
        <v>Caritas</v>
      </c>
    </row>
    <row r="2514" spans="1:28" ht="16.5" customHeight="1">
      <c r="A2514" s="183">
        <v>2813</v>
      </c>
      <c r="B2514" s="195" t="s">
        <v>5040</v>
      </c>
      <c r="C2514" s="198" t="s">
        <v>5040</v>
      </c>
      <c r="D2514" s="197" t="s">
        <v>8349</v>
      </c>
      <c r="E2514" s="215" t="s">
        <v>27</v>
      </c>
      <c r="F2514" s="195" t="s">
        <v>8013</v>
      </c>
      <c r="G2514" t="s">
        <v>8313</v>
      </c>
      <c r="H2514" s="195" t="str">
        <f>IFERROR(VLOOKUP(Table[[#This Row],[Activity Details of Assistance]],WHAT!E:F,2,FALSE),"")</f>
        <v># of HP sessions at community level</v>
      </c>
      <c r="I2514" s="195"/>
      <c r="J2514">
        <v>15</v>
      </c>
      <c r="K2514" t="s">
        <v>8280</v>
      </c>
      <c r="L2514" s="219" t="s">
        <v>13</v>
      </c>
      <c r="M2514" t="s">
        <v>14</v>
      </c>
      <c r="N2514" t="s">
        <v>309</v>
      </c>
      <c r="O2514" t="s">
        <v>1606</v>
      </c>
      <c r="P2514" t="s">
        <v>6386</v>
      </c>
      <c r="Q2514" s="236">
        <v>44712</v>
      </c>
      <c r="R2514" s="236">
        <v>45078</v>
      </c>
      <c r="S2514" t="s">
        <v>8452</v>
      </c>
      <c r="T2514" s="196"/>
      <c r="U2514" s="196"/>
      <c r="V2514" s="196"/>
      <c r="W2514" s="196"/>
      <c r="X2514" s="222"/>
      <c r="Y2514" t="s">
        <v>8512</v>
      </c>
      <c r="Z2514">
        <v>1722524747</v>
      </c>
      <c r="AA2514" t="s">
        <v>8433</v>
      </c>
      <c r="AB2514" s="221" t="str">
        <f>_xlfn.IFNA(IF(Table[[#This Row],[Programme Partner]]&lt;&gt;Table[[#This Row],[Implementing Partner]],CONCATENATE(Table[[#This Row],[Programme Partner]],"-",Table[[#This Row],[Implementing Partner]]),Table[[#This Row],[Programme Partner]]),"")</f>
        <v>Caritas</v>
      </c>
    </row>
    <row r="2515" spans="1:28" ht="16.5" customHeight="1">
      <c r="A2515" s="183">
        <v>2814</v>
      </c>
      <c r="B2515" s="195" t="s">
        <v>5040</v>
      </c>
      <c r="C2515" s="198" t="s">
        <v>5040</v>
      </c>
      <c r="D2515" s="197" t="s">
        <v>8349</v>
      </c>
      <c r="E2515" s="215" t="s">
        <v>27</v>
      </c>
      <c r="F2515" s="195" t="s">
        <v>8013</v>
      </c>
      <c r="G2515" s="195" t="s">
        <v>8314</v>
      </c>
      <c r="H2515" s="195" t="str">
        <f>IFERROR(VLOOKUP(Table[[#This Row],[Activity Details of Assistance]],WHAT!E:F,2,FALSE),"")</f>
        <v># of HP sessions at HH level</v>
      </c>
      <c r="I2515" s="195"/>
      <c r="J2515">
        <v>200</v>
      </c>
      <c r="K2515" t="s">
        <v>8280</v>
      </c>
      <c r="L2515" s="219" t="s">
        <v>13</v>
      </c>
      <c r="M2515" t="s">
        <v>14</v>
      </c>
      <c r="N2515" t="s">
        <v>309</v>
      </c>
      <c r="O2515" t="s">
        <v>1606</v>
      </c>
      <c r="P2515" t="s">
        <v>6386</v>
      </c>
      <c r="Q2515" s="236">
        <v>44712</v>
      </c>
      <c r="R2515" s="236">
        <v>45078</v>
      </c>
      <c r="S2515" t="s">
        <v>8452</v>
      </c>
      <c r="T2515" s="196"/>
      <c r="U2515" s="196"/>
      <c r="V2515" s="196"/>
      <c r="W2515" s="196"/>
      <c r="X2515" s="222"/>
      <c r="Y2515" t="s">
        <v>8512</v>
      </c>
      <c r="Z2515">
        <v>1722524747</v>
      </c>
      <c r="AA2515" t="s">
        <v>8433</v>
      </c>
      <c r="AB2515" s="221" t="str">
        <f>_xlfn.IFNA(IF(Table[[#This Row],[Programme Partner]]&lt;&gt;Table[[#This Row],[Implementing Partner]],CONCATENATE(Table[[#This Row],[Programme Partner]],"-",Table[[#This Row],[Implementing Partner]]),Table[[#This Row],[Programme Partner]]),"")</f>
        <v>Caritas</v>
      </c>
    </row>
    <row r="2516" spans="1:28" ht="16.5" customHeight="1">
      <c r="A2516" s="183">
        <v>2815</v>
      </c>
      <c r="B2516" s="195" t="s">
        <v>5040</v>
      </c>
      <c r="C2516" s="198" t="s">
        <v>5040</v>
      </c>
      <c r="D2516" s="197" t="s">
        <v>8349</v>
      </c>
      <c r="E2516" s="215" t="s">
        <v>27</v>
      </c>
      <c r="F2516" s="195" t="s">
        <v>8013</v>
      </c>
      <c r="G2516" t="s">
        <v>8019</v>
      </c>
      <c r="H2516" s="195" t="str">
        <f>IFERROR(VLOOKUP(Table[[#This Row],[Activity Details of Assistance]],WHAT!E:F,2,FALSE),"")</f>
        <v>N/A</v>
      </c>
      <c r="I2516" s="195"/>
      <c r="J2516">
        <v>200</v>
      </c>
      <c r="K2516" t="s">
        <v>8280</v>
      </c>
      <c r="L2516" s="219" t="s">
        <v>13</v>
      </c>
      <c r="M2516" t="s">
        <v>14</v>
      </c>
      <c r="N2516" t="s">
        <v>309</v>
      </c>
      <c r="O2516" t="s">
        <v>1606</v>
      </c>
      <c r="P2516" t="s">
        <v>6386</v>
      </c>
      <c r="Q2516" s="236">
        <v>44712</v>
      </c>
      <c r="R2516" s="236">
        <v>45078</v>
      </c>
      <c r="S2516" t="s">
        <v>8452</v>
      </c>
      <c r="T2516" s="196"/>
      <c r="U2516" s="196"/>
      <c r="V2516" s="196"/>
      <c r="W2516" s="196"/>
      <c r="X2516" s="222"/>
      <c r="Y2516" t="s">
        <v>8512</v>
      </c>
      <c r="Z2516">
        <v>1722524747</v>
      </c>
      <c r="AA2516" t="s">
        <v>8433</v>
      </c>
      <c r="AB2516" s="221" t="str">
        <f>_xlfn.IFNA(IF(Table[[#This Row],[Programme Partner]]&lt;&gt;Table[[#This Row],[Implementing Partner]],CONCATENATE(Table[[#This Row],[Programme Partner]],"-",Table[[#This Row],[Implementing Partner]]),Table[[#This Row],[Programme Partner]]),"")</f>
        <v>Caritas</v>
      </c>
    </row>
    <row r="2517" spans="1:28" ht="16.5" customHeight="1">
      <c r="A2517" s="183">
        <v>2816</v>
      </c>
      <c r="B2517" s="195" t="s">
        <v>5040</v>
      </c>
      <c r="C2517" s="198" t="s">
        <v>5040</v>
      </c>
      <c r="D2517" s="197" t="s">
        <v>8349</v>
      </c>
      <c r="E2517" s="215" t="s">
        <v>27</v>
      </c>
      <c r="F2517" s="195" t="s">
        <v>8014</v>
      </c>
      <c r="G2517" t="s">
        <v>8358</v>
      </c>
      <c r="H2517" s="195" t="str">
        <f>IFERROR(VLOOKUP(Table[[#This Row],[Activity Details of Assistance]],WHAT!E:F,2,FALSE),"")</f>
        <v># of campaign per camp </v>
      </c>
      <c r="I2517" s="195"/>
      <c r="J2517">
        <v>2</v>
      </c>
      <c r="K2517" t="s">
        <v>8280</v>
      </c>
      <c r="L2517" s="219" t="s">
        <v>13</v>
      </c>
      <c r="M2517" t="s">
        <v>14</v>
      </c>
      <c r="N2517" t="s">
        <v>309</v>
      </c>
      <c r="O2517" t="s">
        <v>1606</v>
      </c>
      <c r="P2517" t="s">
        <v>6386</v>
      </c>
      <c r="Q2517" s="236">
        <v>44712</v>
      </c>
      <c r="R2517" s="236">
        <v>45078</v>
      </c>
      <c r="S2517" t="s">
        <v>8452</v>
      </c>
      <c r="T2517" s="196"/>
      <c r="U2517" s="196"/>
      <c r="V2517" s="196"/>
      <c r="W2517" s="196"/>
      <c r="X2517" s="222"/>
      <c r="Y2517" t="s">
        <v>8512</v>
      </c>
      <c r="Z2517">
        <v>1722524747</v>
      </c>
      <c r="AA2517" t="s">
        <v>8433</v>
      </c>
      <c r="AB2517" s="221" t="str">
        <f>_xlfn.IFNA(IF(Table[[#This Row],[Programme Partner]]&lt;&gt;Table[[#This Row],[Implementing Partner]],CONCATENATE(Table[[#This Row],[Programme Partner]],"-",Table[[#This Row],[Implementing Partner]]),Table[[#This Row],[Programme Partner]]),"")</f>
        <v>Caritas</v>
      </c>
    </row>
    <row r="2518" spans="1:28" ht="16.5" customHeight="1">
      <c r="A2518" s="183">
        <v>2817</v>
      </c>
      <c r="B2518" s="195" t="s">
        <v>5040</v>
      </c>
      <c r="C2518" s="198" t="s">
        <v>5040</v>
      </c>
      <c r="D2518" s="197" t="s">
        <v>8349</v>
      </c>
      <c r="E2518" s="215" t="s">
        <v>27</v>
      </c>
      <c r="F2518" s="195" t="s">
        <v>8011</v>
      </c>
      <c r="G2518" s="195" t="s">
        <v>8584</v>
      </c>
      <c r="H2518" s="195" t="str">
        <f>IFERROR(VLOOKUP(Table[[#This Row],[Activity Details of Assistance]],WHAT!E:F,2,FALSE),"")</f>
        <v># of tube well</v>
      </c>
      <c r="I2518" s="195"/>
      <c r="J2518">
        <v>10</v>
      </c>
      <c r="K2518" t="s">
        <v>8280</v>
      </c>
      <c r="L2518" s="219" t="s">
        <v>13</v>
      </c>
      <c r="M2518" t="s">
        <v>14</v>
      </c>
      <c r="N2518" t="s">
        <v>309</v>
      </c>
      <c r="O2518" t="s">
        <v>1606</v>
      </c>
      <c r="P2518" t="s">
        <v>4668</v>
      </c>
      <c r="Q2518" s="236">
        <v>44712</v>
      </c>
      <c r="R2518" s="236">
        <v>45078</v>
      </c>
      <c r="S2518" t="s">
        <v>8452</v>
      </c>
      <c r="T2518" s="196"/>
      <c r="U2518" s="196"/>
      <c r="V2518" s="196"/>
      <c r="W2518" s="196"/>
      <c r="X2518" s="222"/>
      <c r="Y2518" t="s">
        <v>8512</v>
      </c>
      <c r="Z2518">
        <v>1722524747</v>
      </c>
      <c r="AA2518" t="s">
        <v>8433</v>
      </c>
      <c r="AB2518" s="221" t="str">
        <f>_xlfn.IFNA(IF(Table[[#This Row],[Programme Partner]]&lt;&gt;Table[[#This Row],[Implementing Partner]],CONCATENATE(Table[[#This Row],[Programme Partner]],"-",Table[[#This Row],[Implementing Partner]]),Table[[#This Row],[Programme Partner]]),"")</f>
        <v>Caritas</v>
      </c>
    </row>
    <row r="2519" spans="1:28" ht="16.5" customHeight="1">
      <c r="A2519" s="183">
        <v>2818</v>
      </c>
      <c r="B2519" s="195" t="s">
        <v>5040</v>
      </c>
      <c r="C2519" s="198" t="s">
        <v>5040</v>
      </c>
      <c r="D2519" s="197" t="s">
        <v>8349</v>
      </c>
      <c r="E2519" s="215" t="s">
        <v>27</v>
      </c>
      <c r="F2519" s="195" t="s">
        <v>8012</v>
      </c>
      <c r="G2519" t="s">
        <v>8019</v>
      </c>
      <c r="H2519" s="195" t="str">
        <f>IFERROR(VLOOKUP(Table[[#This Row],[Activity Details of Assistance]],WHAT!E:F,2,FALSE),"")</f>
        <v>N/A</v>
      </c>
      <c r="I2519" s="195"/>
      <c r="J2519">
        <v>200</v>
      </c>
      <c r="K2519" t="s">
        <v>8280</v>
      </c>
      <c r="L2519" s="219" t="s">
        <v>13</v>
      </c>
      <c r="M2519" t="s">
        <v>14</v>
      </c>
      <c r="N2519" t="s">
        <v>309</v>
      </c>
      <c r="O2519" t="s">
        <v>1606</v>
      </c>
      <c r="P2519" t="s">
        <v>4668</v>
      </c>
      <c r="Q2519" s="236">
        <v>44712</v>
      </c>
      <c r="R2519" s="236">
        <v>45078</v>
      </c>
      <c r="S2519" t="s">
        <v>8452</v>
      </c>
      <c r="T2519" s="196"/>
      <c r="U2519" s="196"/>
      <c r="V2519" s="196"/>
      <c r="W2519" s="196"/>
      <c r="X2519" s="222"/>
      <c r="Y2519" t="s">
        <v>8512</v>
      </c>
      <c r="Z2519">
        <v>1722524747</v>
      </c>
      <c r="AA2519" t="s">
        <v>8433</v>
      </c>
      <c r="AB2519" s="221" t="str">
        <f>_xlfn.IFNA(IF(Table[[#This Row],[Programme Partner]]&lt;&gt;Table[[#This Row],[Implementing Partner]],CONCATENATE(Table[[#This Row],[Programme Partner]],"-",Table[[#This Row],[Implementing Partner]]),Table[[#This Row],[Programme Partner]]),"")</f>
        <v>Caritas</v>
      </c>
    </row>
    <row r="2520" spans="1:28" ht="16.5" customHeight="1">
      <c r="A2520" s="183">
        <v>2819</v>
      </c>
      <c r="B2520" s="195" t="s">
        <v>5040</v>
      </c>
      <c r="C2520" s="198" t="s">
        <v>5040</v>
      </c>
      <c r="D2520" s="197" t="s">
        <v>8349</v>
      </c>
      <c r="E2520" s="215" t="s">
        <v>27</v>
      </c>
      <c r="F2520" s="195" t="s">
        <v>8013</v>
      </c>
      <c r="G2520" t="s">
        <v>8313</v>
      </c>
      <c r="H2520" s="195" t="str">
        <f>IFERROR(VLOOKUP(Table[[#This Row],[Activity Details of Assistance]],WHAT!E:F,2,FALSE),"")</f>
        <v># of HP sessions at community level</v>
      </c>
      <c r="I2520" s="195"/>
      <c r="J2520">
        <v>8</v>
      </c>
      <c r="K2520" t="s">
        <v>8280</v>
      </c>
      <c r="L2520" s="219" t="s">
        <v>13</v>
      </c>
      <c r="M2520" t="s">
        <v>14</v>
      </c>
      <c r="N2520" t="s">
        <v>309</v>
      </c>
      <c r="O2520" t="s">
        <v>1606</v>
      </c>
      <c r="P2520" t="s">
        <v>4668</v>
      </c>
      <c r="Q2520" s="236">
        <v>44712</v>
      </c>
      <c r="R2520" s="236">
        <v>45078</v>
      </c>
      <c r="S2520" t="s">
        <v>8452</v>
      </c>
      <c r="T2520" s="196"/>
      <c r="U2520" s="196"/>
      <c r="V2520" s="196"/>
      <c r="W2520" s="196"/>
      <c r="X2520" s="222"/>
      <c r="Y2520" t="s">
        <v>8512</v>
      </c>
      <c r="Z2520">
        <v>1722524747</v>
      </c>
      <c r="AA2520" t="s">
        <v>8433</v>
      </c>
      <c r="AB2520" s="221" t="str">
        <f>_xlfn.IFNA(IF(Table[[#This Row],[Programme Partner]]&lt;&gt;Table[[#This Row],[Implementing Partner]],CONCATENATE(Table[[#This Row],[Programme Partner]],"-",Table[[#This Row],[Implementing Partner]]),Table[[#This Row],[Programme Partner]]),"")</f>
        <v>Caritas</v>
      </c>
    </row>
    <row r="2521" spans="1:28" ht="16.5" customHeight="1">
      <c r="A2521" s="183">
        <v>2820</v>
      </c>
      <c r="B2521" s="195" t="s">
        <v>5040</v>
      </c>
      <c r="C2521" s="198" t="s">
        <v>5040</v>
      </c>
      <c r="D2521" s="197" t="s">
        <v>8349</v>
      </c>
      <c r="E2521" s="215" t="s">
        <v>27</v>
      </c>
      <c r="F2521" s="195" t="s">
        <v>8013</v>
      </c>
      <c r="G2521" t="s">
        <v>8314</v>
      </c>
      <c r="H2521" s="195" t="str">
        <f>IFERROR(VLOOKUP(Table[[#This Row],[Activity Details of Assistance]],WHAT!E:F,2,FALSE),"")</f>
        <v># of HP sessions at HH level</v>
      </c>
      <c r="I2521" s="195"/>
      <c r="J2521">
        <v>600</v>
      </c>
      <c r="K2521" t="s">
        <v>8280</v>
      </c>
      <c r="L2521" s="219" t="s">
        <v>13</v>
      </c>
      <c r="M2521" t="s">
        <v>14</v>
      </c>
      <c r="N2521" t="s">
        <v>309</v>
      </c>
      <c r="O2521" t="s">
        <v>1606</v>
      </c>
      <c r="P2521" t="s">
        <v>4668</v>
      </c>
      <c r="Q2521" s="236">
        <v>44712</v>
      </c>
      <c r="R2521" s="236">
        <v>45078</v>
      </c>
      <c r="S2521" t="s">
        <v>8452</v>
      </c>
      <c r="T2521" s="196"/>
      <c r="U2521" s="196"/>
      <c r="V2521" s="196"/>
      <c r="W2521" s="196"/>
      <c r="X2521" s="222"/>
      <c r="Y2521" t="s">
        <v>8512</v>
      </c>
      <c r="Z2521">
        <v>1722524747</v>
      </c>
      <c r="AA2521" t="s">
        <v>8433</v>
      </c>
      <c r="AB2521" s="221" t="str">
        <f>_xlfn.IFNA(IF(Table[[#This Row],[Programme Partner]]&lt;&gt;Table[[#This Row],[Implementing Partner]],CONCATENATE(Table[[#This Row],[Programme Partner]],"-",Table[[#This Row],[Implementing Partner]]),Table[[#This Row],[Programme Partner]]),"")</f>
        <v>Caritas</v>
      </c>
    </row>
    <row r="2522" spans="1:28" ht="16.5" customHeight="1">
      <c r="A2522" s="183">
        <v>2821</v>
      </c>
      <c r="B2522" s="195" t="s">
        <v>5040</v>
      </c>
      <c r="C2522" s="198" t="s">
        <v>5040</v>
      </c>
      <c r="D2522" s="197" t="s">
        <v>8349</v>
      </c>
      <c r="E2522" s="215" t="s">
        <v>27</v>
      </c>
      <c r="F2522" s="195" t="s">
        <v>8014</v>
      </c>
      <c r="G2522" t="s">
        <v>8358</v>
      </c>
      <c r="H2522" s="195" t="str">
        <f>IFERROR(VLOOKUP(Table[[#This Row],[Activity Details of Assistance]],WHAT!E:F,2,FALSE),"")</f>
        <v># of campaign per camp </v>
      </c>
      <c r="I2522" s="195"/>
      <c r="J2522">
        <v>2</v>
      </c>
      <c r="K2522" t="s">
        <v>8280</v>
      </c>
      <c r="L2522" s="219" t="s">
        <v>13</v>
      </c>
      <c r="M2522" t="s">
        <v>14</v>
      </c>
      <c r="N2522" t="s">
        <v>309</v>
      </c>
      <c r="O2522" t="s">
        <v>1606</v>
      </c>
      <c r="P2522" t="s">
        <v>4668</v>
      </c>
      <c r="Q2522" s="236">
        <v>44712</v>
      </c>
      <c r="R2522" s="236">
        <v>45078</v>
      </c>
      <c r="S2522" t="s">
        <v>8452</v>
      </c>
      <c r="T2522" s="196"/>
      <c r="U2522" s="196"/>
      <c r="V2522" s="196"/>
      <c r="W2522" s="196"/>
      <c r="X2522" s="222"/>
      <c r="Y2522" t="s">
        <v>8512</v>
      </c>
      <c r="Z2522">
        <v>1722524747</v>
      </c>
      <c r="AA2522" t="s">
        <v>8433</v>
      </c>
      <c r="AB2522" s="221" t="str">
        <f>_xlfn.IFNA(IF(Table[[#This Row],[Programme Partner]]&lt;&gt;Table[[#This Row],[Implementing Partner]],CONCATENATE(Table[[#This Row],[Programme Partner]],"-",Table[[#This Row],[Implementing Partner]]),Table[[#This Row],[Programme Partner]]),"")</f>
        <v>Caritas</v>
      </c>
    </row>
    <row r="2523" spans="1:28" ht="16.5" customHeight="1">
      <c r="A2523" s="183">
        <v>2822</v>
      </c>
      <c r="B2523" s="195" t="s">
        <v>5182</v>
      </c>
      <c r="C2523" s="198" t="s">
        <v>5184</v>
      </c>
      <c r="D2523" s="197" t="s">
        <v>8282</v>
      </c>
      <c r="E2523" s="215" t="s">
        <v>27</v>
      </c>
      <c r="F2523" s="195" t="s">
        <v>8013</v>
      </c>
      <c r="G2523" t="s">
        <v>8313</v>
      </c>
      <c r="H2523" s="195" t="str">
        <f>IFERROR(VLOOKUP(Table[[#This Row],[Activity Details of Assistance]],WHAT!E:F,2,FALSE),"")</f>
        <v># of HP sessions at community level</v>
      </c>
      <c r="I2523" s="195"/>
      <c r="J2523">
        <v>200</v>
      </c>
      <c r="K2523" t="s">
        <v>8280</v>
      </c>
      <c r="L2523" s="219" t="s">
        <v>13</v>
      </c>
      <c r="M2523" t="s">
        <v>14</v>
      </c>
      <c r="N2523" t="s">
        <v>307</v>
      </c>
      <c r="O2523" t="s">
        <v>1599</v>
      </c>
      <c r="P2523" t="s">
        <v>8198</v>
      </c>
      <c r="Q2523" s="236">
        <v>44712</v>
      </c>
      <c r="R2523" s="236">
        <v>44896</v>
      </c>
      <c r="S2523" s="291" t="s">
        <v>8590</v>
      </c>
      <c r="T2523" s="196"/>
      <c r="U2523" s="196"/>
      <c r="V2523" s="196"/>
      <c r="W2523" s="196"/>
      <c r="X2523" s="222"/>
      <c r="Y2523" t="s">
        <v>8474</v>
      </c>
      <c r="Z2523">
        <v>1613114224</v>
      </c>
      <c r="AA2523" t="s">
        <v>8475</v>
      </c>
      <c r="AB2523" s="221" t="str">
        <f>_xlfn.IFNA(IF(Table[[#This Row],[Programme Partner]]&lt;&gt;Table[[#This Row],[Implementing Partner]],CONCATENATE(Table[[#This Row],[Programme Partner]],"-",Table[[#This Row],[Implementing Partner]]),Table[[#This Row],[Programme Partner]]),"")</f>
        <v>NCA-NGOF</v>
      </c>
    </row>
    <row r="2524" spans="1:28" ht="16.5" customHeight="1">
      <c r="A2524" s="183">
        <v>2823</v>
      </c>
      <c r="B2524" s="195" t="s">
        <v>5084</v>
      </c>
      <c r="C2524" s="198" t="s">
        <v>5069</v>
      </c>
      <c r="D2524" s="197" t="s">
        <v>5061</v>
      </c>
      <c r="E2524" s="215" t="s">
        <v>27</v>
      </c>
      <c r="F2524" s="195" t="s">
        <v>8011</v>
      </c>
      <c r="G2524" t="s">
        <v>8353</v>
      </c>
      <c r="H2524" s="195" t="str">
        <f>IFERROR(VLOOKUP(Table[[#This Row],[Activity Details of Assistance]],WHAT!E:F,2,FALSE),"")</f>
        <v># of tube well</v>
      </c>
      <c r="I2524" s="195"/>
      <c r="J2524">
        <v>3</v>
      </c>
      <c r="K2524" t="s">
        <v>8280</v>
      </c>
      <c r="L2524" s="219" t="s">
        <v>13</v>
      </c>
      <c r="M2524" t="s">
        <v>14</v>
      </c>
      <c r="N2524" t="s">
        <v>307</v>
      </c>
      <c r="O2524" t="s">
        <v>1602</v>
      </c>
      <c r="P2524" t="s">
        <v>8303</v>
      </c>
      <c r="Q2524" s="236">
        <v>44712</v>
      </c>
      <c r="R2524" s="236">
        <v>44682</v>
      </c>
      <c r="S2524" s="291" t="s">
        <v>8590</v>
      </c>
      <c r="T2524" s="196"/>
      <c r="U2524" s="196"/>
      <c r="V2524" s="196"/>
      <c r="W2524" s="196"/>
      <c r="X2524" s="222"/>
      <c r="Y2524" t="s">
        <v>8418</v>
      </c>
      <c r="Z2524">
        <v>8801720071252</v>
      </c>
      <c r="AA2524" t="s">
        <v>8419</v>
      </c>
      <c r="AB2524" s="221" t="str">
        <f>_xlfn.IFNA(IF(Table[[#This Row],[Programme Partner]]&lt;&gt;Table[[#This Row],[Implementing Partner]],CONCATENATE(Table[[#This Row],[Programme Partner]],"-",Table[[#This Row],[Implementing Partner]]),Table[[#This Row],[Programme Partner]]),"")</f>
        <v>DPHE-DAM</v>
      </c>
    </row>
    <row r="2525" spans="1:28" ht="16.5" customHeight="1">
      <c r="A2525" s="183">
        <v>2824</v>
      </c>
      <c r="B2525" s="195" t="s">
        <v>5084</v>
      </c>
      <c r="C2525" s="198" t="s">
        <v>5084</v>
      </c>
      <c r="D2525" s="197" t="s">
        <v>5061</v>
      </c>
      <c r="E2525" s="215" t="s">
        <v>27</v>
      </c>
      <c r="F2525" s="195" t="s">
        <v>8011</v>
      </c>
      <c r="G2525" t="s">
        <v>8353</v>
      </c>
      <c r="H2525" s="195" t="str">
        <f>IFERROR(VLOOKUP(Table[[#This Row],[Activity Details of Assistance]],WHAT!E:F,2,FALSE),"")</f>
        <v># of tube well</v>
      </c>
      <c r="I2525" s="195"/>
      <c r="J2525">
        <v>1</v>
      </c>
      <c r="K2525" t="s">
        <v>8280</v>
      </c>
      <c r="L2525" s="219" t="s">
        <v>13</v>
      </c>
      <c r="M2525" t="s">
        <v>14</v>
      </c>
      <c r="N2525" t="s">
        <v>307</v>
      </c>
      <c r="O2525" t="s">
        <v>1599</v>
      </c>
      <c r="P2525" t="s">
        <v>8198</v>
      </c>
      <c r="Q2525" s="236">
        <v>44712</v>
      </c>
      <c r="R2525" s="236">
        <v>44682</v>
      </c>
      <c r="S2525" s="291" t="s">
        <v>8590</v>
      </c>
      <c r="T2525" s="196"/>
      <c r="U2525" s="196"/>
      <c r="V2525" s="196"/>
      <c r="W2525" s="196"/>
      <c r="X2525" s="222"/>
      <c r="Y2525" t="s">
        <v>8418</v>
      </c>
      <c r="Z2525">
        <v>8801720071252</v>
      </c>
      <c r="AA2525" t="s">
        <v>8419</v>
      </c>
      <c r="AB2525" s="221" t="str">
        <f>_xlfn.IFNA(IF(Table[[#This Row],[Programme Partner]]&lt;&gt;Table[[#This Row],[Implementing Partner]],CONCATENATE(Table[[#This Row],[Programme Partner]],"-",Table[[#This Row],[Implementing Partner]]),Table[[#This Row],[Programme Partner]]),"")</f>
        <v>DPHE</v>
      </c>
    </row>
    <row r="2526" spans="1:28" ht="16.5" customHeight="1">
      <c r="A2526" s="183">
        <v>2825</v>
      </c>
      <c r="B2526" s="195" t="s">
        <v>5084</v>
      </c>
      <c r="C2526" s="198" t="s">
        <v>5084</v>
      </c>
      <c r="D2526" s="197" t="s">
        <v>5061</v>
      </c>
      <c r="E2526" s="215" t="s">
        <v>27</v>
      </c>
      <c r="F2526" s="195" t="s">
        <v>8011</v>
      </c>
      <c r="G2526" t="s">
        <v>8353</v>
      </c>
      <c r="H2526" s="195" t="str">
        <f>IFERROR(VLOOKUP(Table[[#This Row],[Activity Details of Assistance]],WHAT!E:F,2,FALSE),"")</f>
        <v># of tube well</v>
      </c>
      <c r="I2526" s="195"/>
      <c r="J2526">
        <v>4</v>
      </c>
      <c r="K2526" t="s">
        <v>8280</v>
      </c>
      <c r="L2526" s="219" t="s">
        <v>13</v>
      </c>
      <c r="M2526" t="s">
        <v>14</v>
      </c>
      <c r="N2526" t="s">
        <v>307</v>
      </c>
      <c r="O2526" t="s">
        <v>1603</v>
      </c>
      <c r="P2526" t="s">
        <v>8241</v>
      </c>
      <c r="Q2526" s="236">
        <v>44712</v>
      </c>
      <c r="R2526" s="236">
        <v>44682</v>
      </c>
      <c r="S2526" s="291" t="s">
        <v>8590</v>
      </c>
      <c r="T2526" s="196"/>
      <c r="U2526" s="196"/>
      <c r="V2526" s="196"/>
      <c r="W2526" s="196"/>
      <c r="X2526" s="222"/>
      <c r="Y2526" t="s">
        <v>8418</v>
      </c>
      <c r="Z2526">
        <v>8801720071252</v>
      </c>
      <c r="AA2526" t="s">
        <v>8419</v>
      </c>
      <c r="AB2526" s="221" t="str">
        <f>_xlfn.IFNA(IF(Table[[#This Row],[Programme Partner]]&lt;&gt;Table[[#This Row],[Implementing Partner]],CONCATENATE(Table[[#This Row],[Programme Partner]],"-",Table[[#This Row],[Implementing Partner]]),Table[[#This Row],[Programme Partner]]),"")</f>
        <v>DPHE</v>
      </c>
    </row>
    <row r="2527" spans="1:28" ht="16.5" customHeight="1">
      <c r="A2527" s="183">
        <v>2826</v>
      </c>
      <c r="B2527" s="195" t="s">
        <v>5084</v>
      </c>
      <c r="C2527" s="198" t="s">
        <v>5084</v>
      </c>
      <c r="D2527" s="197" t="s">
        <v>5061</v>
      </c>
      <c r="E2527" s="215" t="s">
        <v>27</v>
      </c>
      <c r="F2527" s="195" t="s">
        <v>8011</v>
      </c>
      <c r="G2527" t="s">
        <v>8353</v>
      </c>
      <c r="H2527" s="195" t="str">
        <f>IFERROR(VLOOKUP(Table[[#This Row],[Activity Details of Assistance]],WHAT!E:F,2,FALSE),"")</f>
        <v># of tube well</v>
      </c>
      <c r="I2527" s="195"/>
      <c r="J2527">
        <v>6</v>
      </c>
      <c r="K2527" t="s">
        <v>8280</v>
      </c>
      <c r="L2527" s="219" t="s">
        <v>13</v>
      </c>
      <c r="M2527" t="s">
        <v>14</v>
      </c>
      <c r="N2527" t="s">
        <v>307</v>
      </c>
      <c r="O2527" t="s">
        <v>1179</v>
      </c>
      <c r="P2527" t="s">
        <v>8264</v>
      </c>
      <c r="Q2527" s="236">
        <v>44712</v>
      </c>
      <c r="R2527" s="236">
        <v>44682</v>
      </c>
      <c r="S2527" s="291" t="s">
        <v>8590</v>
      </c>
      <c r="T2527" s="196"/>
      <c r="U2527" s="196"/>
      <c r="V2527" s="196"/>
      <c r="W2527" s="196"/>
      <c r="X2527" s="222"/>
      <c r="Y2527" t="s">
        <v>8418</v>
      </c>
      <c r="Z2527">
        <v>8801720071252</v>
      </c>
      <c r="AA2527" t="s">
        <v>8419</v>
      </c>
      <c r="AB2527" s="221" t="str">
        <f>_xlfn.IFNA(IF(Table[[#This Row],[Programme Partner]]&lt;&gt;Table[[#This Row],[Implementing Partner]],CONCATENATE(Table[[#This Row],[Programme Partner]],"-",Table[[#This Row],[Implementing Partner]]),Table[[#This Row],[Programme Partner]]),"")</f>
        <v>DPHE</v>
      </c>
    </row>
    <row r="2528" spans="1:28" ht="16.5" customHeight="1">
      <c r="A2528" s="183">
        <v>2827</v>
      </c>
      <c r="B2528" s="195" t="s">
        <v>5084</v>
      </c>
      <c r="C2528" s="198" t="s">
        <v>5084</v>
      </c>
      <c r="D2528" s="197" t="s">
        <v>5061</v>
      </c>
      <c r="E2528" s="215" t="s">
        <v>27</v>
      </c>
      <c r="F2528" s="195" t="s">
        <v>8011</v>
      </c>
      <c r="G2528" t="s">
        <v>8353</v>
      </c>
      <c r="H2528" s="195" t="str">
        <f>IFERROR(VLOOKUP(Table[[#This Row],[Activity Details of Assistance]],WHAT!E:F,2,FALSE),"")</f>
        <v># of tube well</v>
      </c>
      <c r="I2528" s="195"/>
      <c r="J2528">
        <v>1</v>
      </c>
      <c r="K2528" t="s">
        <v>8280</v>
      </c>
      <c r="L2528" s="219" t="s">
        <v>13</v>
      </c>
      <c r="M2528" t="s">
        <v>14</v>
      </c>
      <c r="N2528" t="s">
        <v>309</v>
      </c>
      <c r="O2528" t="s">
        <v>1604</v>
      </c>
      <c r="P2528" t="s">
        <v>8209</v>
      </c>
      <c r="Q2528" s="236">
        <v>44712</v>
      </c>
      <c r="R2528" s="236">
        <v>44682</v>
      </c>
      <c r="S2528" s="291" t="s">
        <v>8590</v>
      </c>
      <c r="T2528" s="196"/>
      <c r="U2528" s="196"/>
      <c r="V2528" s="196"/>
      <c r="W2528" s="196"/>
      <c r="X2528" s="222"/>
      <c r="Y2528" t="s">
        <v>8418</v>
      </c>
      <c r="Z2528">
        <v>8801720071252</v>
      </c>
      <c r="AA2528" t="s">
        <v>8419</v>
      </c>
      <c r="AB2528" s="221" t="str">
        <f>_xlfn.IFNA(IF(Table[[#This Row],[Programme Partner]]&lt;&gt;Table[[#This Row],[Implementing Partner]],CONCATENATE(Table[[#This Row],[Programme Partner]],"-",Table[[#This Row],[Implementing Partner]]),Table[[#This Row],[Programme Partner]]),"")</f>
        <v>DPHE</v>
      </c>
    </row>
    <row r="2529" spans="1:28" ht="16.5" customHeight="1">
      <c r="A2529" s="183">
        <v>2828</v>
      </c>
      <c r="B2529" s="195" t="s">
        <v>5084</v>
      </c>
      <c r="C2529" s="198" t="s">
        <v>5084</v>
      </c>
      <c r="D2529" s="197" t="s">
        <v>5061</v>
      </c>
      <c r="E2529" s="215" t="s">
        <v>27</v>
      </c>
      <c r="F2529" s="195" t="s">
        <v>8011</v>
      </c>
      <c r="G2529" s="195" t="s">
        <v>8353</v>
      </c>
      <c r="H2529" s="195" t="str">
        <f>IFERROR(VLOOKUP(Table[[#This Row],[Activity Details of Assistance]],WHAT!E:F,2,FALSE),"")</f>
        <v># of tube well</v>
      </c>
      <c r="I2529" s="195"/>
      <c r="J2529">
        <v>1</v>
      </c>
      <c r="K2529" t="s">
        <v>8280</v>
      </c>
      <c r="L2529" s="219" t="s">
        <v>13</v>
      </c>
      <c r="M2529" t="s">
        <v>14</v>
      </c>
      <c r="N2529" t="s">
        <v>309</v>
      </c>
      <c r="O2529" t="s">
        <v>1607</v>
      </c>
      <c r="P2529" t="s">
        <v>8211</v>
      </c>
      <c r="Q2529" s="236">
        <v>44712</v>
      </c>
      <c r="R2529" s="236">
        <v>44682</v>
      </c>
      <c r="S2529" s="291" t="s">
        <v>8590</v>
      </c>
      <c r="T2529" s="196"/>
      <c r="U2529" s="196"/>
      <c r="V2529" s="196"/>
      <c r="W2529" s="196"/>
      <c r="X2529" s="222"/>
      <c r="Y2529" t="s">
        <v>8418</v>
      </c>
      <c r="Z2529">
        <v>8801720071252</v>
      </c>
      <c r="AA2529" t="s">
        <v>8419</v>
      </c>
      <c r="AB2529" s="221" t="str">
        <f>_xlfn.IFNA(IF(Table[[#This Row],[Programme Partner]]&lt;&gt;Table[[#This Row],[Implementing Partner]],CONCATENATE(Table[[#This Row],[Programme Partner]],"-",Table[[#This Row],[Implementing Partner]]),Table[[#This Row],[Programme Partner]]),"")</f>
        <v>DPHE</v>
      </c>
    </row>
    <row r="2530" spans="1:28" ht="16.5" customHeight="1">
      <c r="A2530" s="183">
        <v>2829</v>
      </c>
      <c r="B2530" s="195" t="s">
        <v>6074</v>
      </c>
      <c r="C2530" s="198" t="s">
        <v>5179</v>
      </c>
      <c r="D2530" s="212" t="s">
        <v>8343</v>
      </c>
      <c r="E2530" s="215" t="s">
        <v>27</v>
      </c>
      <c r="F2530" s="195" t="s">
        <v>8011</v>
      </c>
      <c r="G2530" t="s">
        <v>8353</v>
      </c>
      <c r="H2530" s="195" t="str">
        <f>IFERROR(VLOOKUP(Table[[#This Row],[Activity Details of Assistance]],WHAT!E:F,2,FALSE),"")</f>
        <v># of tube well</v>
      </c>
      <c r="I2530" s="195"/>
      <c r="J2530">
        <v>8</v>
      </c>
      <c r="K2530" t="s">
        <v>8280</v>
      </c>
      <c r="L2530" s="219" t="s">
        <v>13</v>
      </c>
      <c r="M2530" t="s">
        <v>14</v>
      </c>
      <c r="N2530" t="s">
        <v>307</v>
      </c>
      <c r="O2530" t="s">
        <v>1603</v>
      </c>
      <c r="P2530" t="s">
        <v>8241</v>
      </c>
      <c r="Q2530" s="236">
        <v>44681</v>
      </c>
      <c r="R2530" s="236">
        <v>44835</v>
      </c>
      <c r="S2530" s="291" t="s">
        <v>8590</v>
      </c>
      <c r="T2530" s="196"/>
      <c r="U2530" s="196"/>
      <c r="V2530" s="196"/>
      <c r="W2530" s="196"/>
      <c r="X2530" s="222"/>
      <c r="Y2530" t="s">
        <v>8472</v>
      </c>
      <c r="Z2530">
        <v>1630979409</v>
      </c>
      <c r="AA2530" t="s">
        <v>8473</v>
      </c>
      <c r="AB2530" s="221" t="str">
        <f>_xlfn.IFNA(IF(Table[[#This Row],[Programme Partner]]&lt;&gt;Table[[#This Row],[Implementing Partner]],CONCATENATE(Table[[#This Row],[Programme Partner]],"-",Table[[#This Row],[Implementing Partner]]),Table[[#This Row],[Programme Partner]]),"")</f>
        <v>IVY Japan-Mukti Cox's Bazar</v>
      </c>
    </row>
    <row r="2531" spans="1:28" ht="16.5" customHeight="1">
      <c r="A2531" s="183">
        <v>2830</v>
      </c>
      <c r="B2531" s="195" t="s">
        <v>6074</v>
      </c>
      <c r="C2531" s="198" t="s">
        <v>5179</v>
      </c>
      <c r="D2531" s="212" t="s">
        <v>8343</v>
      </c>
      <c r="E2531" s="215" t="s">
        <v>27</v>
      </c>
      <c r="F2531" s="195" t="s">
        <v>8013</v>
      </c>
      <c r="G2531" t="s">
        <v>8019</v>
      </c>
      <c r="H2531" s="195" t="str">
        <f>IFERROR(VLOOKUP(Table[[#This Row],[Activity Details of Assistance]],WHAT!E:F,2,FALSE),"")</f>
        <v>N/A</v>
      </c>
      <c r="I2531" s="195"/>
      <c r="J2531">
        <v>8</v>
      </c>
      <c r="K2531" t="s">
        <v>8280</v>
      </c>
      <c r="L2531" s="219" t="s">
        <v>13</v>
      </c>
      <c r="M2531" t="s">
        <v>14</v>
      </c>
      <c r="N2531" t="s">
        <v>307</v>
      </c>
      <c r="O2531" t="s">
        <v>1603</v>
      </c>
      <c r="P2531" t="s">
        <v>8241</v>
      </c>
      <c r="Q2531" s="236">
        <v>44681</v>
      </c>
      <c r="R2531" s="236">
        <v>44835</v>
      </c>
      <c r="S2531" s="291" t="s">
        <v>8590</v>
      </c>
      <c r="T2531" s="196"/>
      <c r="U2531" s="196"/>
      <c r="V2531" s="196"/>
      <c r="W2531" s="196"/>
      <c r="X2531" s="222"/>
      <c r="Y2531" t="s">
        <v>8472</v>
      </c>
      <c r="Z2531">
        <v>1630979409</v>
      </c>
      <c r="AA2531" t="s">
        <v>8473</v>
      </c>
      <c r="AB2531" s="221" t="str">
        <f>_xlfn.IFNA(IF(Table[[#This Row],[Programme Partner]]&lt;&gt;Table[[#This Row],[Implementing Partner]],CONCATENATE(Table[[#This Row],[Programme Partner]],"-",Table[[#This Row],[Implementing Partner]]),Table[[#This Row],[Programme Partner]]),"")</f>
        <v>IVY Japan-Mukti Cox's Bazar</v>
      </c>
    </row>
    <row r="2532" spans="1:28" ht="16.5" customHeight="1">
      <c r="A2532" s="183">
        <v>2831</v>
      </c>
      <c r="B2532" s="195" t="s">
        <v>5137</v>
      </c>
      <c r="C2532" t="s">
        <v>5137</v>
      </c>
      <c r="D2532" s="212" t="s">
        <v>5236</v>
      </c>
      <c r="E2532" s="215" t="s">
        <v>27</v>
      </c>
      <c r="F2532" s="195" t="s">
        <v>8013</v>
      </c>
      <c r="G2532" s="195" t="s">
        <v>8314</v>
      </c>
      <c r="H2532" s="195" t="str">
        <f>IFERROR(VLOOKUP(Table[[#This Row],[Activity Details of Assistance]],WHAT!E:F,2,FALSE),"")</f>
        <v># of HP sessions at HH level</v>
      </c>
      <c r="I2532" s="195"/>
      <c r="J2532">
        <v>36</v>
      </c>
      <c r="K2532" t="s">
        <v>8280</v>
      </c>
      <c r="L2532" s="219" t="s">
        <v>13</v>
      </c>
      <c r="M2532" t="s">
        <v>14</v>
      </c>
      <c r="N2532" t="s">
        <v>309</v>
      </c>
      <c r="O2532" t="s">
        <v>1604</v>
      </c>
      <c r="P2532" t="s">
        <v>8209</v>
      </c>
      <c r="Q2532" s="236">
        <v>44712</v>
      </c>
      <c r="R2532" s="236">
        <v>44866</v>
      </c>
      <c r="S2532" s="291" t="s">
        <v>8590</v>
      </c>
      <c r="T2532" s="196"/>
      <c r="U2532" s="196"/>
      <c r="V2532" s="196"/>
      <c r="W2532" s="196"/>
      <c r="X2532" s="222"/>
      <c r="Y2532" t="s">
        <v>8425</v>
      </c>
      <c r="Z2532">
        <v>1714119199</v>
      </c>
      <c r="AA2532" t="s">
        <v>8424</v>
      </c>
      <c r="AB2532" s="221" t="str">
        <f>_xlfn.IFNA(IF(Table[[#This Row],[Programme Partner]]&lt;&gt;Table[[#This Row],[Implementing Partner]],CONCATENATE(Table[[#This Row],[Programme Partner]],"-",Table[[#This Row],[Implementing Partner]]),Table[[#This Row],[Programme Partner]]),"")</f>
        <v>HYSAWA</v>
      </c>
    </row>
    <row r="2533" spans="1:28" ht="16.5" customHeight="1">
      <c r="A2533" s="183">
        <v>2832</v>
      </c>
      <c r="B2533" s="195" t="s">
        <v>5137</v>
      </c>
      <c r="C2533" t="s">
        <v>5137</v>
      </c>
      <c r="D2533" s="212" t="s">
        <v>5236</v>
      </c>
      <c r="E2533" s="215" t="s">
        <v>27</v>
      </c>
      <c r="F2533" s="195" t="s">
        <v>8013</v>
      </c>
      <c r="G2533" t="s">
        <v>8314</v>
      </c>
      <c r="H2533" s="195" t="str">
        <f>IFERROR(VLOOKUP(Table[[#This Row],[Activity Details of Assistance]],WHAT!E:F,2,FALSE),"")</f>
        <v># of HP sessions at HH level</v>
      </c>
      <c r="I2533" s="195"/>
      <c r="J2533">
        <v>68</v>
      </c>
      <c r="K2533" t="s">
        <v>8280</v>
      </c>
      <c r="L2533" s="219" t="s">
        <v>13</v>
      </c>
      <c r="M2533" t="s">
        <v>14</v>
      </c>
      <c r="N2533" t="s">
        <v>309</v>
      </c>
      <c r="O2533" t="s">
        <v>1605</v>
      </c>
      <c r="P2533" t="s">
        <v>8210</v>
      </c>
      <c r="Q2533" s="236">
        <v>44712</v>
      </c>
      <c r="R2533" s="236">
        <v>44866</v>
      </c>
      <c r="S2533" s="291" t="s">
        <v>8590</v>
      </c>
      <c r="T2533" s="196"/>
      <c r="U2533" s="196"/>
      <c r="V2533" s="196"/>
      <c r="W2533" s="196"/>
      <c r="X2533" s="222"/>
      <c r="Y2533" t="s">
        <v>8425</v>
      </c>
      <c r="Z2533">
        <v>1714119199</v>
      </c>
      <c r="AA2533" t="s">
        <v>8424</v>
      </c>
      <c r="AB2533" s="221" t="str">
        <f>_xlfn.IFNA(IF(Table[[#This Row],[Programme Partner]]&lt;&gt;Table[[#This Row],[Implementing Partner]],CONCATENATE(Table[[#This Row],[Programme Partner]],"-",Table[[#This Row],[Implementing Partner]]),Table[[#This Row],[Programme Partner]]),"")</f>
        <v>HYSAWA</v>
      </c>
    </row>
    <row r="2534" spans="1:28" ht="16.5" customHeight="1">
      <c r="A2534" s="183">
        <v>2833</v>
      </c>
      <c r="B2534" s="195" t="s">
        <v>5137</v>
      </c>
      <c r="C2534" t="s">
        <v>5137</v>
      </c>
      <c r="D2534" s="212" t="s">
        <v>5236</v>
      </c>
      <c r="E2534" s="215" t="s">
        <v>27</v>
      </c>
      <c r="F2534" s="195" t="s">
        <v>8013</v>
      </c>
      <c r="G2534" t="s">
        <v>8314</v>
      </c>
      <c r="H2534" s="195" t="str">
        <f>IFERROR(VLOOKUP(Table[[#This Row],[Activity Details of Assistance]],WHAT!E:F,2,FALSE),"")</f>
        <v># of HP sessions at HH level</v>
      </c>
      <c r="I2534" s="195"/>
      <c r="J2534">
        <v>31</v>
      </c>
      <c r="K2534" t="s">
        <v>8280</v>
      </c>
      <c r="L2534" s="219" t="s">
        <v>13</v>
      </c>
      <c r="M2534" t="s">
        <v>14</v>
      </c>
      <c r="N2534" t="s">
        <v>309</v>
      </c>
      <c r="O2534" t="s">
        <v>1606</v>
      </c>
      <c r="P2534" t="s">
        <v>8208</v>
      </c>
      <c r="Q2534" s="236">
        <v>44712</v>
      </c>
      <c r="R2534" s="236">
        <v>44866</v>
      </c>
      <c r="S2534" s="291" t="s">
        <v>8590</v>
      </c>
      <c r="T2534" s="196"/>
      <c r="U2534" s="196"/>
      <c r="V2534" s="196"/>
      <c r="W2534" s="196"/>
      <c r="X2534" s="222"/>
      <c r="Y2534" t="s">
        <v>8425</v>
      </c>
      <c r="Z2534">
        <v>1714119199</v>
      </c>
      <c r="AA2534" t="s">
        <v>8424</v>
      </c>
      <c r="AB2534" s="221" t="str">
        <f>_xlfn.IFNA(IF(Table[[#This Row],[Programme Partner]]&lt;&gt;Table[[#This Row],[Implementing Partner]],CONCATENATE(Table[[#This Row],[Programme Partner]],"-",Table[[#This Row],[Implementing Partner]]),Table[[#This Row],[Programme Partner]]),"")</f>
        <v>HYSAWA</v>
      </c>
    </row>
    <row r="2535" spans="1:28" ht="16.5" customHeight="1">
      <c r="A2535" s="183">
        <v>2834</v>
      </c>
      <c r="B2535" s="195" t="s">
        <v>5137</v>
      </c>
      <c r="C2535" t="s">
        <v>5137</v>
      </c>
      <c r="D2535" s="212" t="s">
        <v>5236</v>
      </c>
      <c r="E2535" s="215" t="s">
        <v>27</v>
      </c>
      <c r="F2535" s="195" t="s">
        <v>8013</v>
      </c>
      <c r="G2535" t="s">
        <v>8314</v>
      </c>
      <c r="H2535" s="195" t="str">
        <f>IFERROR(VLOOKUP(Table[[#This Row],[Activity Details of Assistance]],WHAT!E:F,2,FALSE),"")</f>
        <v># of HP sessions at HH level</v>
      </c>
      <c r="I2535" s="195"/>
      <c r="J2535">
        <v>21</v>
      </c>
      <c r="K2535" t="s">
        <v>8280</v>
      </c>
      <c r="L2535" s="219" t="s">
        <v>13</v>
      </c>
      <c r="M2535" t="s">
        <v>14</v>
      </c>
      <c r="N2535" t="s">
        <v>309</v>
      </c>
      <c r="O2535" t="s">
        <v>1607</v>
      </c>
      <c r="P2535" t="s">
        <v>8211</v>
      </c>
      <c r="Q2535" s="236">
        <v>44712</v>
      </c>
      <c r="R2535" s="236">
        <v>44866</v>
      </c>
      <c r="S2535" s="291" t="s">
        <v>8590</v>
      </c>
      <c r="T2535" s="196"/>
      <c r="U2535" s="196"/>
      <c r="V2535" s="196"/>
      <c r="W2535" s="196"/>
      <c r="X2535" s="222"/>
      <c r="Y2535" t="s">
        <v>8425</v>
      </c>
      <c r="Z2535">
        <v>1714119199</v>
      </c>
      <c r="AA2535" t="s">
        <v>8424</v>
      </c>
      <c r="AB2535" s="221" t="str">
        <f>_xlfn.IFNA(IF(Table[[#This Row],[Programme Partner]]&lt;&gt;Table[[#This Row],[Implementing Partner]],CONCATENATE(Table[[#This Row],[Programme Partner]],"-",Table[[#This Row],[Implementing Partner]]),Table[[#This Row],[Programme Partner]]),"")</f>
        <v>HYSAWA</v>
      </c>
    </row>
    <row r="2536" spans="1:28" ht="16.5" customHeight="1">
      <c r="A2536" s="183">
        <v>2835</v>
      </c>
      <c r="B2536" s="195" t="s">
        <v>5137</v>
      </c>
      <c r="C2536" t="s">
        <v>5137</v>
      </c>
      <c r="D2536" s="212" t="s">
        <v>5236</v>
      </c>
      <c r="E2536" s="215" t="s">
        <v>27</v>
      </c>
      <c r="F2536" s="195" t="s">
        <v>8013</v>
      </c>
      <c r="G2536" t="s">
        <v>8314</v>
      </c>
      <c r="H2536" s="195" t="str">
        <f>IFERROR(VLOOKUP(Table[[#This Row],[Activity Details of Assistance]],WHAT!E:F,2,FALSE),"")</f>
        <v># of HP sessions at HH level</v>
      </c>
      <c r="I2536" s="195"/>
      <c r="J2536">
        <v>26</v>
      </c>
      <c r="K2536" t="s">
        <v>8280</v>
      </c>
      <c r="L2536" s="219" t="s">
        <v>13</v>
      </c>
      <c r="M2536" t="s">
        <v>14</v>
      </c>
      <c r="N2536" t="s">
        <v>309</v>
      </c>
      <c r="O2536" t="s">
        <v>1608</v>
      </c>
      <c r="P2536" t="s">
        <v>8212</v>
      </c>
      <c r="Q2536" s="236">
        <v>44712</v>
      </c>
      <c r="R2536" s="236">
        <v>44866</v>
      </c>
      <c r="S2536" s="291" t="s">
        <v>8590</v>
      </c>
      <c r="T2536" s="196"/>
      <c r="U2536" s="196"/>
      <c r="V2536" s="196"/>
      <c r="W2536" s="196"/>
      <c r="X2536" s="222"/>
      <c r="Y2536" t="s">
        <v>8425</v>
      </c>
      <c r="Z2536">
        <v>1714119199</v>
      </c>
      <c r="AA2536" t="s">
        <v>8424</v>
      </c>
      <c r="AB2536" s="221" t="str">
        <f>_xlfn.IFNA(IF(Table[[#This Row],[Programme Partner]]&lt;&gt;Table[[#This Row],[Implementing Partner]],CONCATENATE(Table[[#This Row],[Programme Partner]],"-",Table[[#This Row],[Implementing Partner]]),Table[[#This Row],[Programme Partner]]),"")</f>
        <v>HYSAWA</v>
      </c>
    </row>
    <row r="2537" spans="1:28" ht="16.5" customHeight="1">
      <c r="A2537" s="183">
        <v>2836</v>
      </c>
      <c r="B2537" s="195" t="s">
        <v>5137</v>
      </c>
      <c r="C2537" t="s">
        <v>5137</v>
      </c>
      <c r="D2537" s="212" t="s">
        <v>5236</v>
      </c>
      <c r="E2537" s="215" t="s">
        <v>27</v>
      </c>
      <c r="F2537" s="195" t="s">
        <v>8013</v>
      </c>
      <c r="G2537" t="s">
        <v>8314</v>
      </c>
      <c r="H2537" s="195" t="str">
        <f>IFERROR(VLOOKUP(Table[[#This Row],[Activity Details of Assistance]],WHAT!E:F,2,FALSE),"")</f>
        <v># of HP sessions at HH level</v>
      </c>
      <c r="I2537" s="195"/>
      <c r="J2537">
        <v>28</v>
      </c>
      <c r="K2537" t="s">
        <v>8280</v>
      </c>
      <c r="L2537" s="219" t="s">
        <v>13</v>
      </c>
      <c r="M2537" t="s">
        <v>14</v>
      </c>
      <c r="N2537" t="s">
        <v>307</v>
      </c>
      <c r="O2537" t="s">
        <v>1179</v>
      </c>
      <c r="P2537" t="s">
        <v>8264</v>
      </c>
      <c r="Q2537" s="236">
        <v>44712</v>
      </c>
      <c r="R2537" s="236">
        <v>44866</v>
      </c>
      <c r="S2537" s="291" t="s">
        <v>8590</v>
      </c>
      <c r="T2537" s="196"/>
      <c r="U2537" s="196"/>
      <c r="V2537" s="196"/>
      <c r="W2537" s="196"/>
      <c r="X2537" s="222"/>
      <c r="Y2537" t="s">
        <v>8425</v>
      </c>
      <c r="Z2537">
        <v>1714119199</v>
      </c>
      <c r="AA2537" t="s">
        <v>8424</v>
      </c>
      <c r="AB2537" s="221" t="str">
        <f>_xlfn.IFNA(IF(Table[[#This Row],[Programme Partner]]&lt;&gt;Table[[#This Row],[Implementing Partner]],CONCATENATE(Table[[#This Row],[Programme Partner]],"-",Table[[#This Row],[Implementing Partner]]),Table[[#This Row],[Programme Partner]]),"")</f>
        <v>HYSAWA</v>
      </c>
    </row>
    <row r="2538" spans="1:28" ht="16.5" customHeight="1">
      <c r="A2538" s="183">
        <v>2837</v>
      </c>
      <c r="B2538" s="195" t="s">
        <v>5137</v>
      </c>
      <c r="C2538" t="s">
        <v>5137</v>
      </c>
      <c r="D2538" s="212" t="s">
        <v>5236</v>
      </c>
      <c r="E2538" s="215" t="s">
        <v>27</v>
      </c>
      <c r="F2538" s="195" t="s">
        <v>8013</v>
      </c>
      <c r="G2538" t="s">
        <v>8314</v>
      </c>
      <c r="H2538" s="195" t="str">
        <f>IFERROR(VLOOKUP(Table[[#This Row],[Activity Details of Assistance]],WHAT!E:F,2,FALSE),"")</f>
        <v># of HP sessions at HH level</v>
      </c>
      <c r="I2538" s="195"/>
      <c r="J2538">
        <v>31</v>
      </c>
      <c r="K2538" t="s">
        <v>8280</v>
      </c>
      <c r="L2538" s="219" t="s">
        <v>13</v>
      </c>
      <c r="M2538" t="s">
        <v>14</v>
      </c>
      <c r="N2538" t="s">
        <v>307</v>
      </c>
      <c r="O2538" t="s">
        <v>1599</v>
      </c>
      <c r="P2538" t="s">
        <v>8198</v>
      </c>
      <c r="Q2538" s="236">
        <v>44712</v>
      </c>
      <c r="R2538" s="236">
        <v>44866</v>
      </c>
      <c r="S2538" s="291" t="s">
        <v>8590</v>
      </c>
      <c r="T2538" s="196"/>
      <c r="U2538" s="196"/>
      <c r="V2538" s="196"/>
      <c r="W2538" s="196"/>
      <c r="X2538" s="222"/>
      <c r="Y2538" t="s">
        <v>8425</v>
      </c>
      <c r="Z2538">
        <v>1714119199</v>
      </c>
      <c r="AA2538" t="s">
        <v>8424</v>
      </c>
      <c r="AB2538" s="221" t="str">
        <f>_xlfn.IFNA(IF(Table[[#This Row],[Programme Partner]]&lt;&gt;Table[[#This Row],[Implementing Partner]],CONCATENATE(Table[[#This Row],[Programme Partner]],"-",Table[[#This Row],[Implementing Partner]]),Table[[#This Row],[Programme Partner]]),"")</f>
        <v>HYSAWA</v>
      </c>
    </row>
    <row r="2539" spans="1:28" ht="16.5" customHeight="1">
      <c r="A2539" s="183">
        <v>2838</v>
      </c>
      <c r="B2539" s="195" t="s">
        <v>5137</v>
      </c>
      <c r="C2539" t="s">
        <v>5137</v>
      </c>
      <c r="D2539" s="212" t="s">
        <v>5236</v>
      </c>
      <c r="E2539" s="215" t="s">
        <v>27</v>
      </c>
      <c r="F2539" s="195" t="s">
        <v>8013</v>
      </c>
      <c r="G2539" s="195" t="s">
        <v>8314</v>
      </c>
      <c r="H2539" s="195" t="str">
        <f>IFERROR(VLOOKUP(Table[[#This Row],[Activity Details of Assistance]],WHAT!E:F,2,FALSE),"")</f>
        <v># of HP sessions at HH level</v>
      </c>
      <c r="I2539" s="195"/>
      <c r="J2539">
        <v>13</v>
      </c>
      <c r="K2539" t="s">
        <v>8280</v>
      </c>
      <c r="L2539" s="219" t="s">
        <v>13</v>
      </c>
      <c r="M2539" t="s">
        <v>14</v>
      </c>
      <c r="N2539" t="s">
        <v>307</v>
      </c>
      <c r="O2539" t="s">
        <v>1600</v>
      </c>
      <c r="P2539" t="s">
        <v>8265</v>
      </c>
      <c r="Q2539" s="236">
        <v>44712</v>
      </c>
      <c r="R2539" s="236">
        <v>44866</v>
      </c>
      <c r="S2539" s="291" t="s">
        <v>8590</v>
      </c>
      <c r="T2539" s="196"/>
      <c r="U2539" s="196"/>
      <c r="V2539" s="196"/>
      <c r="W2539" s="196"/>
      <c r="X2539" s="222"/>
      <c r="Y2539" t="s">
        <v>8425</v>
      </c>
      <c r="Z2539">
        <v>1714119199</v>
      </c>
      <c r="AA2539" t="s">
        <v>8424</v>
      </c>
      <c r="AB2539" s="221" t="str">
        <f>_xlfn.IFNA(IF(Table[[#This Row],[Programme Partner]]&lt;&gt;Table[[#This Row],[Implementing Partner]],CONCATENATE(Table[[#This Row],[Programme Partner]],"-",Table[[#This Row],[Implementing Partner]]),Table[[#This Row],[Programme Partner]]),"")</f>
        <v>HYSAWA</v>
      </c>
    </row>
    <row r="2540" spans="1:28" ht="16.5" customHeight="1">
      <c r="A2540" s="183">
        <v>2839</v>
      </c>
      <c r="B2540" s="195" t="s">
        <v>5137</v>
      </c>
      <c r="C2540" t="s">
        <v>5137</v>
      </c>
      <c r="D2540" s="212" t="s">
        <v>5236</v>
      </c>
      <c r="E2540" s="215" t="s">
        <v>27</v>
      </c>
      <c r="F2540" s="195" t="s">
        <v>8013</v>
      </c>
      <c r="G2540" t="s">
        <v>8314</v>
      </c>
      <c r="H2540" s="195" t="str">
        <f>IFERROR(VLOOKUP(Table[[#This Row],[Activity Details of Assistance]],WHAT!E:F,2,FALSE),"")</f>
        <v># of HP sessions at HH level</v>
      </c>
      <c r="I2540" s="195"/>
      <c r="J2540">
        <v>51</v>
      </c>
      <c r="K2540" t="s">
        <v>8280</v>
      </c>
      <c r="L2540" s="219" t="s">
        <v>13</v>
      </c>
      <c r="M2540" t="s">
        <v>14</v>
      </c>
      <c r="N2540" t="s">
        <v>307</v>
      </c>
      <c r="O2540" t="s">
        <v>1602</v>
      </c>
      <c r="P2540" t="s">
        <v>8303</v>
      </c>
      <c r="Q2540" s="236">
        <v>44712</v>
      </c>
      <c r="R2540" s="236">
        <v>44866</v>
      </c>
      <c r="S2540" s="291" t="s">
        <v>8590</v>
      </c>
      <c r="T2540" s="196"/>
      <c r="U2540" s="196"/>
      <c r="V2540" s="196"/>
      <c r="W2540" s="196"/>
      <c r="X2540" s="222"/>
      <c r="Y2540" t="s">
        <v>8425</v>
      </c>
      <c r="Z2540">
        <v>1714119199</v>
      </c>
      <c r="AA2540" t="s">
        <v>8424</v>
      </c>
      <c r="AB2540" s="221" t="str">
        <f>_xlfn.IFNA(IF(Table[[#This Row],[Programme Partner]]&lt;&gt;Table[[#This Row],[Implementing Partner]],CONCATENATE(Table[[#This Row],[Programme Partner]],"-",Table[[#This Row],[Implementing Partner]]),Table[[#This Row],[Programme Partner]]),"")</f>
        <v>HYSAWA</v>
      </c>
    </row>
    <row r="2541" spans="1:28" ht="16.5" customHeight="1">
      <c r="A2541" s="183">
        <v>2840</v>
      </c>
      <c r="B2541" s="195" t="s">
        <v>5137</v>
      </c>
      <c r="C2541" t="s">
        <v>5137</v>
      </c>
      <c r="D2541" s="212" t="s">
        <v>5236</v>
      </c>
      <c r="E2541" s="215" t="s">
        <v>27</v>
      </c>
      <c r="F2541" s="195" t="s">
        <v>8013</v>
      </c>
      <c r="G2541" t="s">
        <v>8314</v>
      </c>
      <c r="H2541" s="195" t="str">
        <f>IFERROR(VLOOKUP(Table[[#This Row],[Activity Details of Assistance]],WHAT!E:F,2,FALSE),"")</f>
        <v># of HP sessions at HH level</v>
      </c>
      <c r="I2541" s="195"/>
      <c r="J2541">
        <v>35</v>
      </c>
      <c r="K2541" t="s">
        <v>8280</v>
      </c>
      <c r="L2541" s="219" t="s">
        <v>13</v>
      </c>
      <c r="M2541" t="s">
        <v>14</v>
      </c>
      <c r="N2541" t="s">
        <v>307</v>
      </c>
      <c r="O2541" t="s">
        <v>307</v>
      </c>
      <c r="P2541" t="s">
        <v>8220</v>
      </c>
      <c r="Q2541" s="236">
        <v>44712</v>
      </c>
      <c r="R2541" s="236">
        <v>44866</v>
      </c>
      <c r="S2541" s="291" t="s">
        <v>8590</v>
      </c>
      <c r="T2541" s="196"/>
      <c r="U2541" s="196"/>
      <c r="V2541" s="196"/>
      <c r="W2541" s="196"/>
      <c r="X2541" s="222"/>
      <c r="Y2541" t="s">
        <v>8425</v>
      </c>
      <c r="Z2541">
        <v>1714119199</v>
      </c>
      <c r="AA2541" t="s">
        <v>8424</v>
      </c>
      <c r="AB2541" s="221" t="str">
        <f>_xlfn.IFNA(IF(Table[[#This Row],[Programme Partner]]&lt;&gt;Table[[#This Row],[Implementing Partner]],CONCATENATE(Table[[#This Row],[Programme Partner]],"-",Table[[#This Row],[Implementing Partner]]),Table[[#This Row],[Programme Partner]]),"")</f>
        <v>HYSAWA</v>
      </c>
    </row>
    <row r="2542" spans="1:28" ht="16.5" customHeight="1">
      <c r="A2542" s="183">
        <v>2841</v>
      </c>
      <c r="B2542" s="195" t="s">
        <v>5137</v>
      </c>
      <c r="C2542" t="s">
        <v>5137</v>
      </c>
      <c r="D2542" s="212" t="s">
        <v>5236</v>
      </c>
      <c r="E2542" s="215" t="s">
        <v>27</v>
      </c>
      <c r="F2542" s="195" t="s">
        <v>8013</v>
      </c>
      <c r="G2542" t="s">
        <v>8314</v>
      </c>
      <c r="H2542" s="195" t="str">
        <f>IFERROR(VLOOKUP(Table[[#This Row],[Activity Details of Assistance]],WHAT!E:F,2,FALSE),"")</f>
        <v># of HP sessions at HH level</v>
      </c>
      <c r="I2542" s="195"/>
      <c r="J2542">
        <v>7</v>
      </c>
      <c r="K2542" t="s">
        <v>8280</v>
      </c>
      <c r="L2542" s="219" t="s">
        <v>13</v>
      </c>
      <c r="M2542" t="s">
        <v>14</v>
      </c>
      <c r="N2542" t="s">
        <v>307</v>
      </c>
      <c r="O2542" t="s">
        <v>1603</v>
      </c>
      <c r="P2542" t="s">
        <v>8241</v>
      </c>
      <c r="Q2542" s="236">
        <v>44712</v>
      </c>
      <c r="R2542" s="236">
        <v>44866</v>
      </c>
      <c r="S2542" s="291" t="s">
        <v>8590</v>
      </c>
      <c r="T2542" s="196"/>
      <c r="U2542" s="196"/>
      <c r="V2542" s="196"/>
      <c r="W2542" s="196"/>
      <c r="X2542" s="222"/>
      <c r="Y2542" t="s">
        <v>8425</v>
      </c>
      <c r="Z2542">
        <v>1714119199</v>
      </c>
      <c r="AA2542" t="s">
        <v>8424</v>
      </c>
      <c r="AB2542" s="221" t="str">
        <f>_xlfn.IFNA(IF(Table[[#This Row],[Programme Partner]]&lt;&gt;Table[[#This Row],[Implementing Partner]],CONCATENATE(Table[[#This Row],[Programme Partner]],"-",Table[[#This Row],[Implementing Partner]]),Table[[#This Row],[Programme Partner]]),"")</f>
        <v>HYSAWA</v>
      </c>
    </row>
    <row r="2543" spans="1:28" ht="16.5" customHeight="1">
      <c r="A2543" s="183">
        <v>2842</v>
      </c>
      <c r="B2543" s="195" t="s">
        <v>5033</v>
      </c>
      <c r="C2543" s="198" t="s">
        <v>5033</v>
      </c>
      <c r="D2543" s="212" t="s">
        <v>7014</v>
      </c>
      <c r="E2543" s="215" t="s">
        <v>27</v>
      </c>
      <c r="F2543" s="195" t="s">
        <v>8011</v>
      </c>
      <c r="G2543" s="195" t="s">
        <v>8584</v>
      </c>
      <c r="H2543" s="195" t="str">
        <f>IFERROR(VLOOKUP(Table[[#This Row],[Activity Details of Assistance]],WHAT!E:F,2,FALSE),"")</f>
        <v># of tube well</v>
      </c>
      <c r="I2543" s="195"/>
      <c r="J2543">
        <v>3</v>
      </c>
      <c r="K2543" t="s">
        <v>8280</v>
      </c>
      <c r="L2543" s="219" t="s">
        <v>13</v>
      </c>
      <c r="M2543" t="s">
        <v>14</v>
      </c>
      <c r="N2543" t="s">
        <v>309</v>
      </c>
      <c r="O2543" t="s">
        <v>1607</v>
      </c>
      <c r="P2543" t="s">
        <v>8211</v>
      </c>
      <c r="Q2543" s="236">
        <v>44712</v>
      </c>
      <c r="R2543" s="236">
        <v>44896</v>
      </c>
      <c r="S2543" s="291" t="s">
        <v>8590</v>
      </c>
      <c r="T2543" s="196"/>
      <c r="U2543" s="196"/>
      <c r="V2543" s="196"/>
      <c r="W2543" s="196"/>
      <c r="X2543" s="222"/>
      <c r="Y2543" t="s">
        <v>8465</v>
      </c>
      <c r="Z2543">
        <v>1847456331</v>
      </c>
      <c r="AA2543" t="s">
        <v>8466</v>
      </c>
      <c r="AB2543" s="221" t="str">
        <f>_xlfn.IFNA(IF(Table[[#This Row],[Programme Partner]]&lt;&gt;Table[[#This Row],[Implementing Partner]],CONCATENATE(Table[[#This Row],[Programme Partner]],"-",Table[[#This Row],[Implementing Partner]]),Table[[#This Row],[Programme Partner]]),"")</f>
        <v>BRAC</v>
      </c>
    </row>
    <row r="2544" spans="1:28" ht="16.5" customHeight="1">
      <c r="A2544" s="183">
        <v>2843</v>
      </c>
      <c r="B2544" s="195" t="s">
        <v>5033</v>
      </c>
      <c r="C2544" s="198" t="s">
        <v>5033</v>
      </c>
      <c r="D2544" s="212" t="s">
        <v>7014</v>
      </c>
      <c r="E2544" s="215" t="s">
        <v>27</v>
      </c>
      <c r="F2544" s="195" t="s">
        <v>8012</v>
      </c>
      <c r="G2544" s="195" t="s">
        <v>8365</v>
      </c>
      <c r="H2544" s="195" t="str">
        <f>IFERROR(VLOOKUP(Table[[#This Row],[Activity Details of Assistance]],WHAT!E:F,2,FALSE),"")</f>
        <v># of door</v>
      </c>
      <c r="I2544" s="195"/>
      <c r="J2544">
        <v>5</v>
      </c>
      <c r="K2544" t="s">
        <v>8280</v>
      </c>
      <c r="L2544" s="219" t="s">
        <v>13</v>
      </c>
      <c r="M2544" t="s">
        <v>14</v>
      </c>
      <c r="N2544" t="s">
        <v>309</v>
      </c>
      <c r="O2544" t="s">
        <v>1607</v>
      </c>
      <c r="P2544" t="s">
        <v>8211</v>
      </c>
      <c r="Q2544" s="236">
        <v>44712</v>
      </c>
      <c r="R2544" s="236">
        <v>44896</v>
      </c>
      <c r="S2544" s="291" t="s">
        <v>8590</v>
      </c>
      <c r="T2544" s="196"/>
      <c r="U2544" s="196"/>
      <c r="V2544" s="196"/>
      <c r="W2544" s="196"/>
      <c r="X2544" s="222"/>
      <c r="Y2544" t="s">
        <v>8465</v>
      </c>
      <c r="Z2544">
        <v>1847456331</v>
      </c>
      <c r="AA2544" t="s">
        <v>8466</v>
      </c>
      <c r="AB2544" s="221" t="str">
        <f>_xlfn.IFNA(IF(Table[[#This Row],[Programme Partner]]&lt;&gt;Table[[#This Row],[Implementing Partner]],CONCATENATE(Table[[#This Row],[Programme Partner]],"-",Table[[#This Row],[Implementing Partner]]),Table[[#This Row],[Programme Partner]]),"")</f>
        <v>BRAC</v>
      </c>
    </row>
    <row r="2545" spans="1:28" ht="16.5" customHeight="1">
      <c r="A2545" s="183">
        <v>2844</v>
      </c>
      <c r="B2545" s="195" t="s">
        <v>5033</v>
      </c>
      <c r="C2545" s="198" t="s">
        <v>5033</v>
      </c>
      <c r="D2545" s="212" t="s">
        <v>7014</v>
      </c>
      <c r="E2545" s="215" t="s">
        <v>27</v>
      </c>
      <c r="F2545" s="195" t="s">
        <v>8012</v>
      </c>
      <c r="G2545" t="s">
        <v>8354</v>
      </c>
      <c r="H2545" s="195" t="str">
        <f>IFERROR(VLOOKUP(Table[[#This Row],[Activity Details of Assistance]],WHAT!E:F,2,FALSE),"")</f>
        <v># of door</v>
      </c>
      <c r="I2545" s="195"/>
      <c r="J2545">
        <v>5</v>
      </c>
      <c r="K2545" t="s">
        <v>8280</v>
      </c>
      <c r="L2545" s="219" t="s">
        <v>13</v>
      </c>
      <c r="M2545" t="s">
        <v>14</v>
      </c>
      <c r="N2545" t="s">
        <v>309</v>
      </c>
      <c r="O2545" t="s">
        <v>1607</v>
      </c>
      <c r="P2545" t="s">
        <v>8211</v>
      </c>
      <c r="Q2545" s="236">
        <v>44712</v>
      </c>
      <c r="R2545" s="236">
        <v>44896</v>
      </c>
      <c r="S2545" s="291" t="s">
        <v>8590</v>
      </c>
      <c r="T2545" s="196"/>
      <c r="U2545" s="196"/>
      <c r="V2545" s="196"/>
      <c r="W2545" s="196"/>
      <c r="X2545" s="222"/>
      <c r="Y2545" t="s">
        <v>8465</v>
      </c>
      <c r="Z2545">
        <v>1847456331</v>
      </c>
      <c r="AA2545" t="s">
        <v>8466</v>
      </c>
      <c r="AB2545" s="221" t="str">
        <f>_xlfn.IFNA(IF(Table[[#This Row],[Programme Partner]]&lt;&gt;Table[[#This Row],[Implementing Partner]],CONCATENATE(Table[[#This Row],[Programme Partner]],"-",Table[[#This Row],[Implementing Partner]]),Table[[#This Row],[Programme Partner]]),"")</f>
        <v>BRAC</v>
      </c>
    </row>
    <row r="2546" spans="1:28" ht="16.5" customHeight="1">
      <c r="A2546" s="183">
        <v>2845</v>
      </c>
      <c r="B2546" s="195" t="s">
        <v>5033</v>
      </c>
      <c r="C2546" s="198" t="s">
        <v>5033</v>
      </c>
      <c r="D2546" s="212" t="s">
        <v>7014</v>
      </c>
      <c r="E2546" s="215" t="s">
        <v>27</v>
      </c>
      <c r="F2546" s="195" t="s">
        <v>8013</v>
      </c>
      <c r="G2546" t="s">
        <v>8313</v>
      </c>
      <c r="H2546" s="195" t="str">
        <f>IFERROR(VLOOKUP(Table[[#This Row],[Activity Details of Assistance]],WHAT!E:F,2,FALSE),"")</f>
        <v># of HP sessions at community level</v>
      </c>
      <c r="I2546" s="195"/>
      <c r="J2546">
        <v>24</v>
      </c>
      <c r="K2546" t="s">
        <v>8280</v>
      </c>
      <c r="L2546" s="219" t="s">
        <v>13</v>
      </c>
      <c r="M2546" t="s">
        <v>14</v>
      </c>
      <c r="N2546" t="s">
        <v>309</v>
      </c>
      <c r="O2546" t="s">
        <v>1607</v>
      </c>
      <c r="P2546" t="s">
        <v>8211</v>
      </c>
      <c r="Q2546" s="236">
        <v>44712</v>
      </c>
      <c r="R2546" s="236">
        <v>44896</v>
      </c>
      <c r="S2546" s="291" t="s">
        <v>8590</v>
      </c>
      <c r="T2546" s="196"/>
      <c r="U2546" s="196"/>
      <c r="V2546" s="196"/>
      <c r="W2546" s="196"/>
      <c r="X2546" s="222"/>
      <c r="Y2546" t="s">
        <v>8465</v>
      </c>
      <c r="Z2546">
        <v>1847456331</v>
      </c>
      <c r="AA2546" t="s">
        <v>8466</v>
      </c>
      <c r="AB2546" s="221" t="str">
        <f>_xlfn.IFNA(IF(Table[[#This Row],[Programme Partner]]&lt;&gt;Table[[#This Row],[Implementing Partner]],CONCATENATE(Table[[#This Row],[Programme Partner]],"-",Table[[#This Row],[Implementing Partner]]),Table[[#This Row],[Programme Partner]]),"")</f>
        <v>BRAC</v>
      </c>
    </row>
    <row r="2547" spans="1:28" ht="16.5" customHeight="1">
      <c r="A2547" s="183">
        <v>2846</v>
      </c>
      <c r="B2547" s="195" t="s">
        <v>5033</v>
      </c>
      <c r="C2547" s="198" t="s">
        <v>5033</v>
      </c>
      <c r="D2547" s="212" t="s">
        <v>7014</v>
      </c>
      <c r="E2547" s="215" t="s">
        <v>27</v>
      </c>
      <c r="F2547" s="195" t="s">
        <v>8013</v>
      </c>
      <c r="G2547" t="s">
        <v>8314</v>
      </c>
      <c r="H2547" s="195" t="str">
        <f>IFERROR(VLOOKUP(Table[[#This Row],[Activity Details of Assistance]],WHAT!E:F,2,FALSE),"")</f>
        <v># of HP sessions at HH level</v>
      </c>
      <c r="I2547" s="195"/>
      <c r="J2547">
        <v>572</v>
      </c>
      <c r="K2547" t="s">
        <v>8280</v>
      </c>
      <c r="L2547" s="219" t="s">
        <v>13</v>
      </c>
      <c r="M2547" t="s">
        <v>14</v>
      </c>
      <c r="N2547" t="s">
        <v>309</v>
      </c>
      <c r="O2547" t="s">
        <v>1607</v>
      </c>
      <c r="P2547" t="s">
        <v>8211</v>
      </c>
      <c r="Q2547" s="236">
        <v>44712</v>
      </c>
      <c r="R2547" s="236">
        <v>44896</v>
      </c>
      <c r="S2547" s="291" t="s">
        <v>8590</v>
      </c>
      <c r="T2547" s="196"/>
      <c r="U2547" s="196"/>
      <c r="V2547" s="196"/>
      <c r="W2547" s="196"/>
      <c r="X2547" s="222"/>
      <c r="Y2547" t="s">
        <v>8465</v>
      </c>
      <c r="Z2547">
        <v>1847456331</v>
      </c>
      <c r="AA2547" t="s">
        <v>8466</v>
      </c>
      <c r="AB2547" s="221" t="str">
        <f>_xlfn.IFNA(IF(Table[[#This Row],[Programme Partner]]&lt;&gt;Table[[#This Row],[Implementing Partner]],CONCATENATE(Table[[#This Row],[Programme Partner]],"-",Table[[#This Row],[Implementing Partner]]),Table[[#This Row],[Programme Partner]]),"")</f>
        <v>BRAC</v>
      </c>
    </row>
    <row r="2548" spans="1:28" ht="16.5" customHeight="1">
      <c r="A2548" s="183">
        <v>2847</v>
      </c>
      <c r="B2548" s="195" t="s">
        <v>5033</v>
      </c>
      <c r="C2548" s="198" t="s">
        <v>5033</v>
      </c>
      <c r="D2548" s="212" t="s">
        <v>7014</v>
      </c>
      <c r="E2548" s="215" t="s">
        <v>27</v>
      </c>
      <c r="F2548" s="195" t="s">
        <v>8014</v>
      </c>
      <c r="G2548" t="s">
        <v>8445</v>
      </c>
      <c r="H2548" s="195" t="str">
        <f>IFERROR(VLOOKUP(Table[[#This Row],[Activity Details of Assistance]],WHAT!E:F,2,FALSE),"")</f>
        <v># of plant</v>
      </c>
      <c r="I2548" s="195"/>
      <c r="J2548">
        <v>1</v>
      </c>
      <c r="K2548" t="s">
        <v>8280</v>
      </c>
      <c r="L2548" s="219" t="s">
        <v>13</v>
      </c>
      <c r="M2548" t="s">
        <v>14</v>
      </c>
      <c r="N2548" t="s">
        <v>309</v>
      </c>
      <c r="O2548" t="s">
        <v>1607</v>
      </c>
      <c r="P2548" t="s">
        <v>8211</v>
      </c>
      <c r="Q2548" s="236">
        <v>44712</v>
      </c>
      <c r="R2548" s="236">
        <v>44896</v>
      </c>
      <c r="S2548" s="291" t="s">
        <v>8590</v>
      </c>
      <c r="T2548" s="196"/>
      <c r="U2548" s="196"/>
      <c r="V2548" s="196"/>
      <c r="W2548" s="196"/>
      <c r="X2548" s="222"/>
      <c r="Y2548" t="s">
        <v>8465</v>
      </c>
      <c r="Z2548">
        <v>1847456331</v>
      </c>
      <c r="AA2548" t="s">
        <v>8466</v>
      </c>
      <c r="AB2548" s="221" t="str">
        <f>_xlfn.IFNA(IF(Table[[#This Row],[Programme Partner]]&lt;&gt;Table[[#This Row],[Implementing Partner]],CONCATENATE(Table[[#This Row],[Programme Partner]],"-",Table[[#This Row],[Implementing Partner]]),Table[[#This Row],[Programme Partner]]),"")</f>
        <v>BRAC</v>
      </c>
    </row>
    <row r="2549" spans="1:28" ht="16.5" customHeight="1">
      <c r="A2549" s="183">
        <v>2848</v>
      </c>
      <c r="B2549" s="195" t="s">
        <v>5148</v>
      </c>
      <c r="C2549" s="198" t="s">
        <v>5238</v>
      </c>
      <c r="D2549" s="212" t="s">
        <v>8324</v>
      </c>
      <c r="E2549" s="215" t="s">
        <v>27</v>
      </c>
      <c r="F2549" s="195" t="s">
        <v>8013</v>
      </c>
      <c r="G2549" t="s">
        <v>8314</v>
      </c>
      <c r="H2549" s="195" t="str">
        <f>IFERROR(VLOOKUP(Table[[#This Row],[Activity Details of Assistance]],WHAT!E:F,2,FALSE),"")</f>
        <v># of HP sessions at HH level</v>
      </c>
      <c r="I2549" s="195"/>
      <c r="J2549">
        <v>90</v>
      </c>
      <c r="K2549" t="s">
        <v>8280</v>
      </c>
      <c r="L2549" s="219" t="s">
        <v>13</v>
      </c>
      <c r="M2549" t="s">
        <v>14</v>
      </c>
      <c r="N2549" t="s">
        <v>309</v>
      </c>
      <c r="O2549" t="s">
        <v>1607</v>
      </c>
      <c r="P2549" t="s">
        <v>8211</v>
      </c>
      <c r="Q2549" s="236">
        <v>44712</v>
      </c>
      <c r="R2549" s="236">
        <v>44805</v>
      </c>
      <c r="S2549" s="291" t="s">
        <v>8590</v>
      </c>
      <c r="T2549" s="196"/>
      <c r="U2549" s="196"/>
      <c r="V2549" s="196"/>
      <c r="W2549" s="196"/>
      <c r="X2549" s="222"/>
      <c r="Y2549" t="s">
        <v>8335</v>
      </c>
      <c r="Z2549">
        <v>1840742077</v>
      </c>
      <c r="AA2549" t="s">
        <v>8336</v>
      </c>
      <c r="AB2549" s="221" t="str">
        <f>_xlfn.IFNA(IF(Table[[#This Row],[Programme Partner]]&lt;&gt;Table[[#This Row],[Implementing Partner]],CONCATENATE(Table[[#This Row],[Programme Partner]],"-",Table[[#This Row],[Implementing Partner]]),Table[[#This Row],[Programme Partner]]),"")</f>
        <v>IOM-SHED</v>
      </c>
    </row>
    <row r="2550" spans="1:28" ht="16.5" customHeight="1">
      <c r="A2550" s="183">
        <v>2849</v>
      </c>
      <c r="B2550" s="195" t="s">
        <v>5148</v>
      </c>
      <c r="C2550" s="198" t="s">
        <v>5238</v>
      </c>
      <c r="D2550" s="212" t="s">
        <v>8324</v>
      </c>
      <c r="E2550" s="215" t="s">
        <v>27</v>
      </c>
      <c r="F2550" s="195" t="s">
        <v>8013</v>
      </c>
      <c r="G2550" t="s">
        <v>8314</v>
      </c>
      <c r="H2550" s="195" t="str">
        <f>IFERROR(VLOOKUP(Table[[#This Row],[Activity Details of Assistance]],WHAT!E:F,2,FALSE),"")</f>
        <v># of HP sessions at HH level</v>
      </c>
      <c r="I2550" s="195"/>
      <c r="J2550">
        <v>91</v>
      </c>
      <c r="K2550" t="s">
        <v>8280</v>
      </c>
      <c r="L2550" s="219" t="s">
        <v>13</v>
      </c>
      <c r="M2550" t="s">
        <v>14</v>
      </c>
      <c r="N2550" t="s">
        <v>309</v>
      </c>
      <c r="O2550" t="s">
        <v>1606</v>
      </c>
      <c r="P2550" t="s">
        <v>8208</v>
      </c>
      <c r="Q2550" s="236">
        <v>44712</v>
      </c>
      <c r="R2550" s="236">
        <v>44805</v>
      </c>
      <c r="S2550" s="291" t="s">
        <v>8590</v>
      </c>
      <c r="T2550" s="196"/>
      <c r="U2550" s="196"/>
      <c r="V2550" s="196"/>
      <c r="W2550" s="196"/>
      <c r="X2550" s="222"/>
      <c r="Y2550" t="s">
        <v>8335</v>
      </c>
      <c r="Z2550">
        <v>1840742077</v>
      </c>
      <c r="AA2550" t="s">
        <v>8336</v>
      </c>
      <c r="AB2550" s="221" t="str">
        <f>_xlfn.IFNA(IF(Table[[#This Row],[Programme Partner]]&lt;&gt;Table[[#This Row],[Implementing Partner]],CONCATENATE(Table[[#This Row],[Programme Partner]],"-",Table[[#This Row],[Implementing Partner]]),Table[[#This Row],[Programme Partner]]),"")</f>
        <v>IOM-SHED</v>
      </c>
    </row>
    <row r="2551" spans="1:28" ht="16.5" customHeight="1">
      <c r="A2551" s="183">
        <v>2850</v>
      </c>
      <c r="B2551" s="195" t="s">
        <v>5039</v>
      </c>
      <c r="C2551" s="198" t="s">
        <v>5087</v>
      </c>
      <c r="D2551" s="212" t="s">
        <v>8342</v>
      </c>
      <c r="E2551" s="215" t="s">
        <v>27</v>
      </c>
      <c r="F2551" s="195" t="s">
        <v>8011</v>
      </c>
      <c r="G2551" t="s">
        <v>8353</v>
      </c>
      <c r="H2551" s="195" t="str">
        <f>IFERROR(VLOOKUP(Table[[#This Row],[Activity Details of Assistance]],WHAT!E:F,2,FALSE),"")</f>
        <v># of tube well</v>
      </c>
      <c r="I2551" s="195"/>
      <c r="J2551">
        <v>15</v>
      </c>
      <c r="K2551" t="s">
        <v>8280</v>
      </c>
      <c r="L2551" s="219" t="s">
        <v>13</v>
      </c>
      <c r="M2551" t="s">
        <v>14</v>
      </c>
      <c r="N2551" t="s">
        <v>309</v>
      </c>
      <c r="O2551" t="s">
        <v>1608</v>
      </c>
      <c r="P2551" t="s">
        <v>8212</v>
      </c>
      <c r="Q2551" s="236">
        <v>44712</v>
      </c>
      <c r="R2551" s="236">
        <v>44682</v>
      </c>
      <c r="S2551" s="291" t="s">
        <v>8590</v>
      </c>
      <c r="T2551" s="196"/>
      <c r="U2551" s="196"/>
      <c r="V2551" s="196"/>
      <c r="W2551" s="196"/>
      <c r="X2551" s="222"/>
      <c r="Y2551" t="s">
        <v>8527</v>
      </c>
      <c r="Z2551">
        <v>1858716664</v>
      </c>
      <c r="AA2551" t="s">
        <v>8528</v>
      </c>
      <c r="AB2551" s="221" t="str">
        <f>_xlfn.IFNA(IF(Table[[#This Row],[Programme Partner]]&lt;&gt;Table[[#This Row],[Implementing Partner]],CONCATENATE(Table[[#This Row],[Programme Partner]],"-",Table[[#This Row],[Implementing Partner]]),Table[[#This Row],[Programme Partner]]),"")</f>
        <v>CARE-DSK</v>
      </c>
    </row>
    <row r="2552" spans="1:28" ht="16.5" customHeight="1">
      <c r="A2552" s="183">
        <v>2851</v>
      </c>
      <c r="B2552" s="195" t="s">
        <v>8323</v>
      </c>
      <c r="C2552" s="198" t="s">
        <v>8323</v>
      </c>
      <c r="D2552" s="212" t="s">
        <v>8524</v>
      </c>
      <c r="E2552" s="215" t="s">
        <v>27</v>
      </c>
      <c r="F2552" s="195" t="s">
        <v>8013</v>
      </c>
      <c r="G2552" t="s">
        <v>8314</v>
      </c>
      <c r="H2552" s="195" t="str">
        <f>IFERROR(VLOOKUP(Table[[#This Row],[Activity Details of Assistance]],WHAT!E:F,2,FALSE),"")</f>
        <v># of HP sessions at HH level</v>
      </c>
      <c r="I2552" s="195"/>
      <c r="J2552">
        <v>27</v>
      </c>
      <c r="K2552" t="s">
        <v>8280</v>
      </c>
      <c r="L2552" s="219" t="s">
        <v>13</v>
      </c>
      <c r="M2552" t="s">
        <v>14</v>
      </c>
      <c r="N2552" t="s">
        <v>307</v>
      </c>
      <c r="O2552" t="s">
        <v>1599</v>
      </c>
      <c r="P2552" t="s">
        <v>8198</v>
      </c>
      <c r="Q2552" s="236">
        <v>44712</v>
      </c>
      <c r="R2552" s="236">
        <v>44774</v>
      </c>
      <c r="S2552" s="291" t="s">
        <v>8590</v>
      </c>
      <c r="T2552" s="196"/>
      <c r="U2552" s="196"/>
      <c r="V2552" s="196"/>
      <c r="W2552" s="196"/>
      <c r="X2552" s="222"/>
      <c r="Y2552" t="s">
        <v>8328</v>
      </c>
      <c r="Z2552">
        <v>1712651648</v>
      </c>
      <c r="AA2552" t="s">
        <v>8329</v>
      </c>
      <c r="AB2552" s="221" t="str">
        <f>_xlfn.IFNA(IF(Table[[#This Row],[Programme Partner]]&lt;&gt;Table[[#This Row],[Implementing Partner]],CONCATENATE(Table[[#This Row],[Programme Partner]],"-",Table[[#This Row],[Implementing Partner]]),Table[[#This Row],[Programme Partner]]),"")</f>
        <v>TDH</v>
      </c>
    </row>
    <row r="2553" spans="1:28" ht="16.5" customHeight="1">
      <c r="A2553" s="183">
        <v>2852</v>
      </c>
      <c r="B2553" s="195" t="s">
        <v>8323</v>
      </c>
      <c r="C2553" s="198" t="s">
        <v>8323</v>
      </c>
      <c r="D2553" s="212" t="s">
        <v>8524</v>
      </c>
      <c r="E2553" s="215" t="s">
        <v>27</v>
      </c>
      <c r="F2553" s="195" t="s">
        <v>8012</v>
      </c>
      <c r="G2553" s="195" t="s">
        <v>8357</v>
      </c>
      <c r="H2553" s="195" t="str">
        <f>IFERROR(VLOOKUP(Table[[#This Row],[Activity Details of Assistance]],WHAT!E:F,2,FALSE),"")</f>
        <v># of door</v>
      </c>
      <c r="I2553" s="195"/>
      <c r="J2553">
        <v>20</v>
      </c>
      <c r="K2553" t="s">
        <v>8280</v>
      </c>
      <c r="L2553" s="219" t="s">
        <v>13</v>
      </c>
      <c r="M2553" t="s">
        <v>14</v>
      </c>
      <c r="N2553" t="s">
        <v>307</v>
      </c>
      <c r="O2553" t="s">
        <v>1599</v>
      </c>
      <c r="P2553" t="s">
        <v>8198</v>
      </c>
      <c r="Q2553" s="236">
        <v>44712</v>
      </c>
      <c r="R2553" s="236">
        <v>44774</v>
      </c>
      <c r="S2553" s="291" t="s">
        <v>8590</v>
      </c>
      <c r="T2553" s="196"/>
      <c r="U2553" s="196"/>
      <c r="V2553" s="196"/>
      <c r="W2553" s="196"/>
      <c r="X2553" s="222"/>
      <c r="Y2553" t="s">
        <v>8328</v>
      </c>
      <c r="Z2553">
        <v>1712651648</v>
      </c>
      <c r="AA2553" t="s">
        <v>8329</v>
      </c>
      <c r="AB2553" s="221" t="str">
        <f>_xlfn.IFNA(IF(Table[[#This Row],[Programme Partner]]&lt;&gt;Table[[#This Row],[Implementing Partner]],CONCATENATE(Table[[#This Row],[Programme Partner]],"-",Table[[#This Row],[Implementing Partner]]),Table[[#This Row],[Programme Partner]]),"")</f>
        <v>TDH</v>
      </c>
    </row>
    <row r="2554" spans="1:28" ht="16.5" customHeight="1">
      <c r="A2554" s="183">
        <v>2853</v>
      </c>
      <c r="B2554" s="195" t="s">
        <v>8526</v>
      </c>
      <c r="C2554" s="198" t="s">
        <v>8526</v>
      </c>
      <c r="D2554" s="197" t="s">
        <v>5058</v>
      </c>
      <c r="E2554" s="215" t="s">
        <v>27</v>
      </c>
      <c r="F2554" s="195" t="s">
        <v>8011</v>
      </c>
      <c r="G2554" t="s">
        <v>8355</v>
      </c>
      <c r="H2554" s="195" t="str">
        <f>IFERROR(VLOOKUP(Table[[#This Row],[Activity Details of Assistance]],WHAT!E:F,2,FALSE),"")</f>
        <v># of water network</v>
      </c>
      <c r="I2554" s="195"/>
      <c r="J2554">
        <v>1</v>
      </c>
      <c r="K2554" t="s">
        <v>8280</v>
      </c>
      <c r="L2554" s="219" t="s">
        <v>13</v>
      </c>
      <c r="M2554" t="s">
        <v>14</v>
      </c>
      <c r="N2554" t="s">
        <v>4732</v>
      </c>
      <c r="O2554" t="s">
        <v>1563</v>
      </c>
      <c r="P2554" t="s">
        <v>8227</v>
      </c>
      <c r="Q2554" s="236">
        <v>44712</v>
      </c>
      <c r="R2554" s="236">
        <v>44713</v>
      </c>
      <c r="S2554" t="s">
        <v>8589</v>
      </c>
      <c r="T2554" s="196"/>
      <c r="U2554" s="196"/>
      <c r="V2554" s="196"/>
      <c r="W2554" s="196"/>
      <c r="X2554" s="222"/>
      <c r="Y2554" t="s">
        <v>8428</v>
      </c>
      <c r="Z2554">
        <v>1882052535</v>
      </c>
      <c r="AA2554" t="s">
        <v>8517</v>
      </c>
      <c r="AB2554" s="221" t="str">
        <f>_xlfn.IFNA(IF(Table[[#This Row],[Programme Partner]]&lt;&gt;Table[[#This Row],[Implementing Partner]],CONCATENATE(Table[[#This Row],[Programme Partner]],"-",Table[[#This Row],[Implementing Partner]]),Table[[#This Row],[Programme Partner]]),"")</f>
        <v>Green Hill</v>
      </c>
    </row>
    <row r="2555" spans="1:28" ht="16.5" customHeight="1">
      <c r="A2555" s="183">
        <v>2854</v>
      </c>
      <c r="B2555" s="195" t="s">
        <v>8526</v>
      </c>
      <c r="C2555" s="198" t="s">
        <v>8526</v>
      </c>
      <c r="D2555" s="197" t="s">
        <v>5058</v>
      </c>
      <c r="E2555" s="215" t="s">
        <v>27</v>
      </c>
      <c r="F2555" s="195" t="s">
        <v>8013</v>
      </c>
      <c r="G2555" s="195" t="s">
        <v>8313</v>
      </c>
      <c r="H2555" s="195" t="str">
        <f>IFERROR(VLOOKUP(Table[[#This Row],[Activity Details of Assistance]],WHAT!E:F,2,FALSE),"")</f>
        <v># of HP sessions at community level</v>
      </c>
      <c r="I2555" s="195"/>
      <c r="J2555">
        <v>60</v>
      </c>
      <c r="K2555" t="s">
        <v>8280</v>
      </c>
      <c r="L2555" s="219" t="s">
        <v>13</v>
      </c>
      <c r="M2555" t="s">
        <v>14</v>
      </c>
      <c r="N2555" t="s">
        <v>4732</v>
      </c>
      <c r="O2555" t="s">
        <v>1563</v>
      </c>
      <c r="P2555" t="s">
        <v>8227</v>
      </c>
      <c r="Q2555" s="236">
        <v>44712</v>
      </c>
      <c r="R2555" s="236">
        <v>44713</v>
      </c>
      <c r="S2555" t="s">
        <v>8589</v>
      </c>
      <c r="T2555" s="196"/>
      <c r="U2555" s="196"/>
      <c r="V2555" s="196"/>
      <c r="W2555" s="196"/>
      <c r="X2555" s="222"/>
      <c r="Y2555" t="s">
        <v>8428</v>
      </c>
      <c r="Z2555">
        <v>1882052535</v>
      </c>
      <c r="AA2555" t="s">
        <v>8517</v>
      </c>
      <c r="AB2555" s="221" t="str">
        <f>_xlfn.IFNA(IF(Table[[#This Row],[Programme Partner]]&lt;&gt;Table[[#This Row],[Implementing Partner]],CONCATENATE(Table[[#This Row],[Programme Partner]],"-",Table[[#This Row],[Implementing Partner]]),Table[[#This Row],[Programme Partner]]),"")</f>
        <v>Green Hill</v>
      </c>
    </row>
    <row r="2556" spans="1:28" ht="16.5" customHeight="1">
      <c r="A2556" s="183">
        <v>2855</v>
      </c>
      <c r="B2556" s="195" t="s">
        <v>5039</v>
      </c>
      <c r="C2556" s="198" t="s">
        <v>5087</v>
      </c>
      <c r="D2556" s="212" t="s">
        <v>8342</v>
      </c>
      <c r="E2556" s="215" t="s">
        <v>27</v>
      </c>
      <c r="F2556" s="195" t="s">
        <v>8011</v>
      </c>
      <c r="G2556" t="s">
        <v>8353</v>
      </c>
      <c r="H2556" s="195" t="str">
        <f>IFERROR(VLOOKUP(Table[[#This Row],[Activity Details of Assistance]],WHAT!E:F,2,FALSE),"")</f>
        <v># of tube well</v>
      </c>
      <c r="I2556" s="195"/>
      <c r="J2556">
        <v>31</v>
      </c>
      <c r="K2556" t="s">
        <v>8280</v>
      </c>
      <c r="L2556" s="219" t="s">
        <v>13</v>
      </c>
      <c r="M2556" t="s">
        <v>14</v>
      </c>
      <c r="N2556" t="s">
        <v>305</v>
      </c>
      <c r="O2556" t="s">
        <v>1589</v>
      </c>
      <c r="P2556" t="s">
        <v>8258</v>
      </c>
      <c r="Q2556" s="236">
        <v>44712</v>
      </c>
      <c r="R2556" s="236">
        <v>44743</v>
      </c>
      <c r="S2556" t="s">
        <v>8589</v>
      </c>
      <c r="T2556" s="196"/>
      <c r="U2556" s="196"/>
      <c r="V2556" s="196"/>
      <c r="W2556" s="196"/>
      <c r="X2556" s="222"/>
      <c r="Y2556" t="s">
        <v>8567</v>
      </c>
      <c r="Z2556">
        <v>1782132353</v>
      </c>
      <c r="AA2556" t="s">
        <v>8568</v>
      </c>
      <c r="AB2556" s="221" t="str">
        <f>_xlfn.IFNA(IF(Table[[#This Row],[Programme Partner]]&lt;&gt;Table[[#This Row],[Implementing Partner]],CONCATENATE(Table[[#This Row],[Programme Partner]],"-",Table[[#This Row],[Implementing Partner]]),Table[[#This Row],[Programme Partner]]),"")</f>
        <v>CARE-DSK</v>
      </c>
    </row>
    <row r="2557" spans="1:28" ht="16.5" customHeight="1">
      <c r="A2557" s="183">
        <v>2856</v>
      </c>
      <c r="B2557" s="195" t="s">
        <v>5039</v>
      </c>
      <c r="C2557" s="198" t="s">
        <v>5087</v>
      </c>
      <c r="D2557" s="212" t="s">
        <v>8342</v>
      </c>
      <c r="E2557" s="215" t="s">
        <v>27</v>
      </c>
      <c r="F2557" s="195" t="s">
        <v>8013</v>
      </c>
      <c r="G2557" t="s">
        <v>8314</v>
      </c>
      <c r="H2557" s="195" t="str">
        <f>IFERROR(VLOOKUP(Table[[#This Row],[Activity Details of Assistance]],WHAT!E:F,2,FALSE),"")</f>
        <v># of HP sessions at HH level</v>
      </c>
      <c r="I2557" s="195"/>
      <c r="J2557">
        <v>11368</v>
      </c>
      <c r="K2557" t="s">
        <v>8280</v>
      </c>
      <c r="L2557" s="219" t="s">
        <v>13</v>
      </c>
      <c r="M2557" t="s">
        <v>14</v>
      </c>
      <c r="N2557" t="s">
        <v>305</v>
      </c>
      <c r="O2557" t="s">
        <v>1589</v>
      </c>
      <c r="P2557" t="s">
        <v>8258</v>
      </c>
      <c r="Q2557" s="236">
        <v>44712</v>
      </c>
      <c r="R2557" s="236">
        <v>44743</v>
      </c>
      <c r="S2557" t="s">
        <v>8589</v>
      </c>
      <c r="T2557" s="196"/>
      <c r="U2557" s="196"/>
      <c r="V2557" s="196"/>
      <c r="W2557" s="196"/>
      <c r="X2557" s="222"/>
      <c r="Y2557" t="s">
        <v>8567</v>
      </c>
      <c r="Z2557">
        <v>1782132353</v>
      </c>
      <c r="AA2557" t="s">
        <v>8568</v>
      </c>
      <c r="AB2557" s="221" t="str">
        <f>_xlfn.IFNA(IF(Table[[#This Row],[Programme Partner]]&lt;&gt;Table[[#This Row],[Implementing Partner]],CONCATENATE(Table[[#This Row],[Programme Partner]],"-",Table[[#This Row],[Implementing Partner]]),Table[[#This Row],[Programme Partner]]),"")</f>
        <v>CARE-DSK</v>
      </c>
    </row>
    <row r="2558" spans="1:28" ht="16.5" customHeight="1">
      <c r="A2558" s="183">
        <v>2857</v>
      </c>
      <c r="B2558" s="195" t="s">
        <v>5039</v>
      </c>
      <c r="C2558" s="198" t="s">
        <v>5087</v>
      </c>
      <c r="D2558" s="212" t="s">
        <v>8342</v>
      </c>
      <c r="E2558" s="215" t="s">
        <v>27</v>
      </c>
      <c r="F2558" s="195" t="s">
        <v>8011</v>
      </c>
      <c r="G2558" t="s">
        <v>8353</v>
      </c>
      <c r="H2558" s="195" t="str">
        <f>IFERROR(VLOOKUP(Table[[#This Row],[Activity Details of Assistance]],WHAT!E:F,2,FALSE),"")</f>
        <v># of tube well</v>
      </c>
      <c r="I2558" s="195"/>
      <c r="J2558">
        <v>35</v>
      </c>
      <c r="K2558" t="s">
        <v>8280</v>
      </c>
      <c r="L2558" s="219" t="s">
        <v>13</v>
      </c>
      <c r="M2558" t="s">
        <v>14</v>
      </c>
      <c r="N2558" t="s">
        <v>305</v>
      </c>
      <c r="O2558" t="s">
        <v>1589</v>
      </c>
      <c r="P2558" t="s">
        <v>8258</v>
      </c>
      <c r="Q2558" s="236">
        <v>44742</v>
      </c>
      <c r="R2558" s="236">
        <v>44743</v>
      </c>
      <c r="S2558" t="s">
        <v>8589</v>
      </c>
      <c r="T2558" s="196"/>
      <c r="U2558" s="196"/>
      <c r="V2558" s="196"/>
      <c r="W2558" s="196"/>
      <c r="X2558" s="222"/>
      <c r="Y2558" t="s">
        <v>8567</v>
      </c>
      <c r="Z2558">
        <v>1782132353</v>
      </c>
      <c r="AA2558" t="s">
        <v>8568</v>
      </c>
      <c r="AB2558" s="221" t="str">
        <f>_xlfn.IFNA(IF(Table[[#This Row],[Programme Partner]]&lt;&gt;Table[[#This Row],[Implementing Partner]],CONCATENATE(Table[[#This Row],[Programme Partner]],"-",Table[[#This Row],[Implementing Partner]]),Table[[#This Row],[Programme Partner]]),"")</f>
        <v>CARE-DSK</v>
      </c>
    </row>
    <row r="2559" spans="1:28" ht="16.5" customHeight="1">
      <c r="A2559" s="183">
        <v>2858</v>
      </c>
      <c r="B2559" s="195" t="s">
        <v>5039</v>
      </c>
      <c r="C2559" s="198" t="s">
        <v>5087</v>
      </c>
      <c r="D2559" s="212" t="s">
        <v>8342</v>
      </c>
      <c r="E2559" s="215" t="s">
        <v>27</v>
      </c>
      <c r="F2559" s="195" t="s">
        <v>8012</v>
      </c>
      <c r="G2559" t="s">
        <v>8354</v>
      </c>
      <c r="H2559" s="195" t="str">
        <f>IFERROR(VLOOKUP(Table[[#This Row],[Activity Details of Assistance]],WHAT!E:F,2,FALSE),"")</f>
        <v># of door</v>
      </c>
      <c r="I2559" s="195"/>
      <c r="J2559">
        <v>500</v>
      </c>
      <c r="K2559" t="s">
        <v>8280</v>
      </c>
      <c r="L2559" s="219" t="s">
        <v>13</v>
      </c>
      <c r="M2559" t="s">
        <v>14</v>
      </c>
      <c r="N2559" t="s">
        <v>305</v>
      </c>
      <c r="O2559" t="s">
        <v>1589</v>
      </c>
      <c r="P2559" t="s">
        <v>8258</v>
      </c>
      <c r="Q2559" s="236">
        <v>44742</v>
      </c>
      <c r="R2559" s="236">
        <v>44743</v>
      </c>
      <c r="S2559" t="s">
        <v>8589</v>
      </c>
      <c r="T2559" s="196"/>
      <c r="U2559" s="196"/>
      <c r="V2559" s="196"/>
      <c r="W2559" s="196"/>
      <c r="X2559" s="222"/>
      <c r="Y2559" t="s">
        <v>8567</v>
      </c>
      <c r="Z2559">
        <v>1782132353</v>
      </c>
      <c r="AA2559" t="s">
        <v>8568</v>
      </c>
      <c r="AB2559" s="221" t="str">
        <f>_xlfn.IFNA(IF(Table[[#This Row],[Programme Partner]]&lt;&gt;Table[[#This Row],[Implementing Partner]],CONCATENATE(Table[[#This Row],[Programme Partner]],"-",Table[[#This Row],[Implementing Partner]]),Table[[#This Row],[Programme Partner]]),"")</f>
        <v>CARE-DSK</v>
      </c>
    </row>
    <row r="2560" spans="1:28" ht="16.5" customHeight="1">
      <c r="A2560" s="183">
        <v>2859</v>
      </c>
      <c r="B2560" s="195" t="s">
        <v>5039</v>
      </c>
      <c r="C2560" s="198" t="s">
        <v>5087</v>
      </c>
      <c r="D2560" s="212" t="s">
        <v>8342</v>
      </c>
      <c r="E2560" s="215" t="s">
        <v>27</v>
      </c>
      <c r="F2560" s="195" t="s">
        <v>8013</v>
      </c>
      <c r="G2560" t="s">
        <v>8313</v>
      </c>
      <c r="H2560" s="195" t="str">
        <f>IFERROR(VLOOKUP(Table[[#This Row],[Activity Details of Assistance]],WHAT!E:F,2,FALSE),"")</f>
        <v># of HP sessions at community level</v>
      </c>
      <c r="I2560" s="195"/>
      <c r="J2560">
        <v>15791</v>
      </c>
      <c r="K2560" t="s">
        <v>8280</v>
      </c>
      <c r="L2560" s="219" t="s">
        <v>13</v>
      </c>
      <c r="M2560" t="s">
        <v>14</v>
      </c>
      <c r="N2560" t="s">
        <v>305</v>
      </c>
      <c r="O2560" t="s">
        <v>1589</v>
      </c>
      <c r="P2560" t="s">
        <v>8258</v>
      </c>
      <c r="Q2560" s="236">
        <v>44742</v>
      </c>
      <c r="R2560" s="236">
        <v>44743</v>
      </c>
      <c r="S2560" t="s">
        <v>8589</v>
      </c>
      <c r="T2560" s="196"/>
      <c r="U2560" s="196"/>
      <c r="V2560" s="196"/>
      <c r="W2560" s="196"/>
      <c r="X2560" s="222"/>
      <c r="Y2560" t="s">
        <v>8567</v>
      </c>
      <c r="Z2560">
        <v>1782132353</v>
      </c>
      <c r="AA2560" t="s">
        <v>8568</v>
      </c>
      <c r="AB2560" s="221" t="str">
        <f>_xlfn.IFNA(IF(Table[[#This Row],[Programme Partner]]&lt;&gt;Table[[#This Row],[Implementing Partner]],CONCATENATE(Table[[#This Row],[Programme Partner]],"-",Table[[#This Row],[Implementing Partner]]),Table[[#This Row],[Programme Partner]]),"")</f>
        <v>CARE-DSK</v>
      </c>
    </row>
    <row r="2561" spans="1:28" ht="16.5" customHeight="1">
      <c r="A2561" s="183">
        <v>2860</v>
      </c>
      <c r="B2561" s="195" t="s">
        <v>5234</v>
      </c>
      <c r="C2561" s="198" t="s">
        <v>5234</v>
      </c>
      <c r="D2561" s="212" t="s">
        <v>5234</v>
      </c>
      <c r="E2561" s="215" t="s">
        <v>27</v>
      </c>
      <c r="F2561" s="195" t="s">
        <v>8011</v>
      </c>
      <c r="G2561" s="195" t="s">
        <v>8584</v>
      </c>
      <c r="H2561" s="195" t="str">
        <f>IFERROR(VLOOKUP(Table[[#This Row],[Activity Details of Assistance]],WHAT!E:F,2,FALSE),"")</f>
        <v># of tube well</v>
      </c>
      <c r="I2561" s="195"/>
      <c r="J2561">
        <v>24</v>
      </c>
      <c r="K2561" t="s">
        <v>8280</v>
      </c>
      <c r="L2561" s="219" t="s">
        <v>13</v>
      </c>
      <c r="M2561" t="s">
        <v>14</v>
      </c>
      <c r="N2561" t="s">
        <v>309</v>
      </c>
      <c r="O2561" t="s">
        <v>1606</v>
      </c>
      <c r="P2561" t="s">
        <v>4668</v>
      </c>
      <c r="Q2561" s="236">
        <v>44742</v>
      </c>
      <c r="R2561" s="236">
        <v>44896</v>
      </c>
      <c r="S2561" t="s">
        <v>8452</v>
      </c>
      <c r="T2561" s="196"/>
      <c r="U2561" s="196"/>
      <c r="V2561" s="196"/>
      <c r="W2561" s="196"/>
      <c r="X2561" s="222"/>
      <c r="Y2561" t="s">
        <v>8414</v>
      </c>
      <c r="Z2561">
        <v>1708521596</v>
      </c>
      <c r="AA2561" t="s">
        <v>8415</v>
      </c>
      <c r="AB2561" s="221" t="str">
        <f>_xlfn.IFNA(IF(Table[[#This Row],[Programme Partner]]&lt;&gt;Table[[#This Row],[Implementing Partner]],CONCATENATE(Table[[#This Row],[Programme Partner]],"-",Table[[#This Row],[Implementing Partner]]),Table[[#This Row],[Programme Partner]]),"")</f>
        <v>SCI</v>
      </c>
    </row>
    <row r="2562" spans="1:28" ht="16.5" customHeight="1">
      <c r="A2562" s="183">
        <v>2861</v>
      </c>
      <c r="B2562" s="195" t="s">
        <v>5234</v>
      </c>
      <c r="C2562" s="198" t="s">
        <v>5234</v>
      </c>
      <c r="D2562" s="212" t="s">
        <v>5234</v>
      </c>
      <c r="E2562" s="215" t="s">
        <v>27</v>
      </c>
      <c r="F2562" s="195" t="s">
        <v>8011</v>
      </c>
      <c r="G2562" t="s">
        <v>8355</v>
      </c>
      <c r="H2562" s="195" t="str">
        <f>IFERROR(VLOOKUP(Table[[#This Row],[Activity Details of Assistance]],WHAT!E:F,2,FALSE),"")</f>
        <v># of water network</v>
      </c>
      <c r="I2562" s="195"/>
      <c r="J2562">
        <v>1</v>
      </c>
      <c r="K2562" t="s">
        <v>8280</v>
      </c>
      <c r="L2562" s="219" t="s">
        <v>13</v>
      </c>
      <c r="M2562" t="s">
        <v>14</v>
      </c>
      <c r="N2562" t="s">
        <v>309</v>
      </c>
      <c r="O2562" t="s">
        <v>1606</v>
      </c>
      <c r="P2562" t="s">
        <v>4668</v>
      </c>
      <c r="Q2562" s="236">
        <v>44742</v>
      </c>
      <c r="R2562" s="236">
        <v>44896</v>
      </c>
      <c r="S2562" t="s">
        <v>8452</v>
      </c>
      <c r="T2562" s="196"/>
      <c r="U2562" s="196"/>
      <c r="V2562" s="196"/>
      <c r="W2562" s="196"/>
      <c r="X2562" s="222"/>
      <c r="Y2562" t="s">
        <v>8414</v>
      </c>
      <c r="Z2562">
        <v>1708521596</v>
      </c>
      <c r="AA2562" t="s">
        <v>8415</v>
      </c>
      <c r="AB2562" s="221" t="str">
        <f>_xlfn.IFNA(IF(Table[[#This Row],[Programme Partner]]&lt;&gt;Table[[#This Row],[Implementing Partner]],CONCATENATE(Table[[#This Row],[Programme Partner]],"-",Table[[#This Row],[Implementing Partner]]),Table[[#This Row],[Programme Partner]]),"")</f>
        <v>SCI</v>
      </c>
    </row>
    <row r="2563" spans="1:28" ht="16.5" customHeight="1">
      <c r="A2563" s="183">
        <v>2862</v>
      </c>
      <c r="B2563" s="195" t="s">
        <v>5234</v>
      </c>
      <c r="C2563" s="198" t="s">
        <v>5234</v>
      </c>
      <c r="D2563" s="212" t="s">
        <v>5234</v>
      </c>
      <c r="E2563" s="215" t="s">
        <v>27</v>
      </c>
      <c r="F2563" s="195" t="s">
        <v>8012</v>
      </c>
      <c r="G2563" s="195" t="s">
        <v>8585</v>
      </c>
      <c r="H2563" s="195" t="str">
        <f>IFERROR(VLOOKUP(Table[[#This Row],[Activity Details of Assistance]],WHAT!E:F,2,FALSE),"")</f>
        <v xml:space="preserve"># of door </v>
      </c>
      <c r="I2563" s="195"/>
      <c r="J2563">
        <v>2</v>
      </c>
      <c r="K2563" t="s">
        <v>8280</v>
      </c>
      <c r="L2563" s="219" t="s">
        <v>13</v>
      </c>
      <c r="M2563" t="s">
        <v>14</v>
      </c>
      <c r="N2563" t="s">
        <v>309</v>
      </c>
      <c r="O2563" t="s">
        <v>1606</v>
      </c>
      <c r="P2563" t="s">
        <v>4668</v>
      </c>
      <c r="Q2563" s="236">
        <v>44742</v>
      </c>
      <c r="R2563" s="236">
        <v>44896</v>
      </c>
      <c r="S2563" t="s">
        <v>8452</v>
      </c>
      <c r="T2563" s="196"/>
      <c r="U2563" s="196"/>
      <c r="V2563" s="196"/>
      <c r="W2563" s="196"/>
      <c r="X2563" s="222"/>
      <c r="Y2563" t="s">
        <v>8414</v>
      </c>
      <c r="Z2563">
        <v>1708521596</v>
      </c>
      <c r="AA2563" t="s">
        <v>8415</v>
      </c>
      <c r="AB2563" s="221" t="str">
        <f>_xlfn.IFNA(IF(Table[[#This Row],[Programme Partner]]&lt;&gt;Table[[#This Row],[Implementing Partner]],CONCATENATE(Table[[#This Row],[Programme Partner]],"-",Table[[#This Row],[Implementing Partner]]),Table[[#This Row],[Programme Partner]]),"")</f>
        <v>SCI</v>
      </c>
    </row>
    <row r="2564" spans="1:28" ht="16.5" customHeight="1">
      <c r="A2564" s="183">
        <v>2863</v>
      </c>
      <c r="B2564" s="195" t="s">
        <v>5234</v>
      </c>
      <c r="C2564" s="198" t="s">
        <v>5234</v>
      </c>
      <c r="D2564" s="212" t="s">
        <v>5234</v>
      </c>
      <c r="E2564" s="215" t="s">
        <v>27</v>
      </c>
      <c r="F2564" s="195" t="s">
        <v>8012</v>
      </c>
      <c r="G2564" s="195" t="s">
        <v>8586</v>
      </c>
      <c r="H2564" s="195" t="str">
        <f>IFERROR(VLOOKUP(Table[[#This Row],[Activity Details of Assistance]],WHAT!E:F,2,FALSE),"")</f>
        <v># of door</v>
      </c>
      <c r="I2564" s="195"/>
      <c r="J2564">
        <v>22</v>
      </c>
      <c r="K2564" t="s">
        <v>8280</v>
      </c>
      <c r="L2564" s="219" t="s">
        <v>13</v>
      </c>
      <c r="M2564" t="s">
        <v>14</v>
      </c>
      <c r="N2564" t="s">
        <v>309</v>
      </c>
      <c r="O2564" t="s">
        <v>1606</v>
      </c>
      <c r="P2564" t="s">
        <v>4668</v>
      </c>
      <c r="Q2564" s="236">
        <v>44742</v>
      </c>
      <c r="R2564" s="236">
        <v>44896</v>
      </c>
      <c r="S2564" t="s">
        <v>8452</v>
      </c>
      <c r="T2564" s="196"/>
      <c r="U2564" s="196"/>
      <c r="V2564" s="196"/>
      <c r="W2564" s="196"/>
      <c r="X2564" s="222"/>
      <c r="Y2564" t="s">
        <v>8414</v>
      </c>
      <c r="Z2564">
        <v>1708521596</v>
      </c>
      <c r="AA2564" t="s">
        <v>8415</v>
      </c>
      <c r="AB2564" s="221" t="str">
        <f>_xlfn.IFNA(IF(Table[[#This Row],[Programme Partner]]&lt;&gt;Table[[#This Row],[Implementing Partner]],CONCATENATE(Table[[#This Row],[Programme Partner]],"-",Table[[#This Row],[Implementing Partner]]),Table[[#This Row],[Programme Partner]]),"")</f>
        <v>SCI</v>
      </c>
    </row>
    <row r="2565" spans="1:28" ht="16.5" customHeight="1">
      <c r="A2565" s="183">
        <v>2864</v>
      </c>
      <c r="B2565" s="195" t="s">
        <v>5234</v>
      </c>
      <c r="C2565" s="198" t="s">
        <v>5234</v>
      </c>
      <c r="D2565" s="212" t="s">
        <v>5234</v>
      </c>
      <c r="E2565" s="215" t="s">
        <v>27</v>
      </c>
      <c r="F2565" s="195" t="s">
        <v>8012</v>
      </c>
      <c r="G2565" s="195" t="s">
        <v>8357</v>
      </c>
      <c r="H2565" s="195" t="str">
        <f>IFERROR(VLOOKUP(Table[[#This Row],[Activity Details of Assistance]],WHAT!E:F,2,FALSE),"")</f>
        <v># of door</v>
      </c>
      <c r="I2565" s="195"/>
      <c r="J2565">
        <v>15</v>
      </c>
      <c r="K2565" t="s">
        <v>8280</v>
      </c>
      <c r="L2565" s="219" t="s">
        <v>13</v>
      </c>
      <c r="M2565" t="s">
        <v>14</v>
      </c>
      <c r="N2565" t="s">
        <v>309</v>
      </c>
      <c r="O2565" t="s">
        <v>1606</v>
      </c>
      <c r="P2565" t="s">
        <v>4668</v>
      </c>
      <c r="Q2565" s="236">
        <v>44742</v>
      </c>
      <c r="R2565" s="236">
        <v>44896</v>
      </c>
      <c r="S2565" t="s">
        <v>8452</v>
      </c>
      <c r="T2565" s="196"/>
      <c r="U2565" s="196"/>
      <c r="V2565" s="196"/>
      <c r="W2565" s="196"/>
      <c r="X2565" s="222"/>
      <c r="Y2565" t="s">
        <v>8414</v>
      </c>
      <c r="Z2565">
        <v>1708521596</v>
      </c>
      <c r="AA2565" t="s">
        <v>8415</v>
      </c>
      <c r="AB2565" s="221" t="str">
        <f>_xlfn.IFNA(IF(Table[[#This Row],[Programme Partner]]&lt;&gt;Table[[#This Row],[Implementing Partner]],CONCATENATE(Table[[#This Row],[Programme Partner]],"-",Table[[#This Row],[Implementing Partner]]),Table[[#This Row],[Programme Partner]]),"")</f>
        <v>SCI</v>
      </c>
    </row>
    <row r="2566" spans="1:28" ht="16.5" customHeight="1">
      <c r="A2566" s="183">
        <v>2865</v>
      </c>
      <c r="B2566" s="195" t="s">
        <v>5234</v>
      </c>
      <c r="C2566" s="198" t="s">
        <v>5234</v>
      </c>
      <c r="D2566" s="212" t="s">
        <v>5234</v>
      </c>
      <c r="E2566" s="215" t="s">
        <v>27</v>
      </c>
      <c r="F2566" s="195" t="s">
        <v>8013</v>
      </c>
      <c r="G2566" t="s">
        <v>8314</v>
      </c>
      <c r="H2566" s="195" t="str">
        <f>IFERROR(VLOOKUP(Table[[#This Row],[Activity Details of Assistance]],WHAT!E:F,2,FALSE),"")</f>
        <v># of HP sessions at HH level</v>
      </c>
      <c r="I2566" s="195"/>
      <c r="J2566">
        <v>169</v>
      </c>
      <c r="K2566" t="s">
        <v>8280</v>
      </c>
      <c r="L2566" s="219" t="s">
        <v>13</v>
      </c>
      <c r="M2566" t="s">
        <v>14</v>
      </c>
      <c r="N2566" t="s">
        <v>309</v>
      </c>
      <c r="O2566" t="s">
        <v>1606</v>
      </c>
      <c r="P2566" t="s">
        <v>4668</v>
      </c>
      <c r="Q2566" s="236">
        <v>44742</v>
      </c>
      <c r="R2566" s="236">
        <v>44896</v>
      </c>
      <c r="S2566" t="s">
        <v>8452</v>
      </c>
      <c r="T2566" s="196"/>
      <c r="U2566" s="196"/>
      <c r="V2566" s="196"/>
      <c r="W2566" s="196"/>
      <c r="X2566" s="222"/>
      <c r="Y2566" t="s">
        <v>8414</v>
      </c>
      <c r="Z2566">
        <v>1708521596</v>
      </c>
      <c r="AA2566" t="s">
        <v>8415</v>
      </c>
      <c r="AB2566" s="221" t="str">
        <f>_xlfn.IFNA(IF(Table[[#This Row],[Programme Partner]]&lt;&gt;Table[[#This Row],[Implementing Partner]],CONCATENATE(Table[[#This Row],[Programme Partner]],"-",Table[[#This Row],[Implementing Partner]]),Table[[#This Row],[Programme Partner]]),"")</f>
        <v>SCI</v>
      </c>
    </row>
    <row r="2567" spans="1:28" ht="16.5" customHeight="1">
      <c r="A2567" s="183">
        <v>2866</v>
      </c>
      <c r="B2567" s="195" t="s">
        <v>5234</v>
      </c>
      <c r="C2567" s="198" t="s">
        <v>5234</v>
      </c>
      <c r="D2567" s="212" t="s">
        <v>5234</v>
      </c>
      <c r="E2567" s="215" t="s">
        <v>27</v>
      </c>
      <c r="F2567" s="195" t="s">
        <v>8014</v>
      </c>
      <c r="G2567" t="s">
        <v>8243</v>
      </c>
      <c r="H2567" s="195" t="str">
        <f>IFERROR(VLOOKUP(Table[[#This Row],[Activity Details of Assistance]],WHAT!E:F,2,FALSE),"")</f>
        <v># of pit</v>
      </c>
      <c r="I2567" s="195"/>
      <c r="J2567">
        <v>1</v>
      </c>
      <c r="K2567" t="s">
        <v>8280</v>
      </c>
      <c r="L2567" s="219" t="s">
        <v>13</v>
      </c>
      <c r="M2567" t="s">
        <v>14</v>
      </c>
      <c r="N2567" t="s">
        <v>309</v>
      </c>
      <c r="O2567" t="s">
        <v>1606</v>
      </c>
      <c r="P2567" t="s">
        <v>4668</v>
      </c>
      <c r="Q2567" s="236">
        <v>44742</v>
      </c>
      <c r="R2567" s="236">
        <v>44896</v>
      </c>
      <c r="S2567" t="s">
        <v>8452</v>
      </c>
      <c r="T2567" s="196"/>
      <c r="U2567" s="196"/>
      <c r="V2567" s="196"/>
      <c r="W2567" s="196"/>
      <c r="X2567" s="222"/>
      <c r="Y2567" t="s">
        <v>8414</v>
      </c>
      <c r="Z2567">
        <v>1708521596</v>
      </c>
      <c r="AA2567" t="s">
        <v>8415</v>
      </c>
      <c r="AB2567" s="221" t="str">
        <f>_xlfn.IFNA(IF(Table[[#This Row],[Programme Partner]]&lt;&gt;Table[[#This Row],[Implementing Partner]],CONCATENATE(Table[[#This Row],[Programme Partner]],"-",Table[[#This Row],[Implementing Partner]]),Table[[#This Row],[Programme Partner]]),"")</f>
        <v>SCI</v>
      </c>
    </row>
    <row r="2568" spans="1:28" ht="16.5" customHeight="1">
      <c r="A2568" s="183">
        <v>2867</v>
      </c>
      <c r="B2568" s="195" t="s">
        <v>5234</v>
      </c>
      <c r="C2568" s="198" t="s">
        <v>5234</v>
      </c>
      <c r="D2568" s="212" t="s">
        <v>5234</v>
      </c>
      <c r="E2568" s="215" t="s">
        <v>27</v>
      </c>
      <c r="F2568" s="195" t="s">
        <v>8011</v>
      </c>
      <c r="G2568" s="195" t="s">
        <v>8584</v>
      </c>
      <c r="H2568" s="195" t="str">
        <f>IFERROR(VLOOKUP(Table[[#This Row],[Activity Details of Assistance]],WHAT!E:F,2,FALSE),"")</f>
        <v># of tube well</v>
      </c>
      <c r="I2568" s="195"/>
      <c r="J2568">
        <v>21</v>
      </c>
      <c r="K2568" t="s">
        <v>8280</v>
      </c>
      <c r="L2568" s="219" t="s">
        <v>13</v>
      </c>
      <c r="M2568" t="s">
        <v>14</v>
      </c>
      <c r="N2568" t="s">
        <v>309</v>
      </c>
      <c r="O2568" t="s">
        <v>1606</v>
      </c>
      <c r="P2568" t="s">
        <v>4678</v>
      </c>
      <c r="Q2568" s="236">
        <v>44742</v>
      </c>
      <c r="R2568" s="236">
        <v>44896</v>
      </c>
      <c r="S2568" t="s">
        <v>8452</v>
      </c>
      <c r="T2568" s="196"/>
      <c r="U2568" s="196"/>
      <c r="V2568" s="196"/>
      <c r="W2568" s="196"/>
      <c r="X2568" s="222"/>
      <c r="Y2568" t="s">
        <v>8414</v>
      </c>
      <c r="Z2568">
        <v>1708521596</v>
      </c>
      <c r="AA2568" t="s">
        <v>8415</v>
      </c>
      <c r="AB2568" s="221" t="str">
        <f>_xlfn.IFNA(IF(Table[[#This Row],[Programme Partner]]&lt;&gt;Table[[#This Row],[Implementing Partner]],CONCATENATE(Table[[#This Row],[Programme Partner]],"-",Table[[#This Row],[Implementing Partner]]),Table[[#This Row],[Programme Partner]]),"")</f>
        <v>SCI</v>
      </c>
    </row>
    <row r="2569" spans="1:28" ht="16.5" customHeight="1">
      <c r="A2569" s="183">
        <v>2868</v>
      </c>
      <c r="B2569" s="195" t="s">
        <v>5234</v>
      </c>
      <c r="C2569" s="198" t="s">
        <v>5234</v>
      </c>
      <c r="D2569" s="212" t="s">
        <v>5234</v>
      </c>
      <c r="E2569" s="215" t="s">
        <v>27</v>
      </c>
      <c r="F2569" s="195" t="s">
        <v>8012</v>
      </c>
      <c r="G2569" s="195" t="s">
        <v>8585</v>
      </c>
      <c r="H2569" s="195" t="str">
        <f>IFERROR(VLOOKUP(Table[[#This Row],[Activity Details of Assistance]],WHAT!E:F,2,FALSE),"")</f>
        <v xml:space="preserve"># of door </v>
      </c>
      <c r="I2569" s="195"/>
      <c r="J2569">
        <v>32</v>
      </c>
      <c r="K2569" t="s">
        <v>8280</v>
      </c>
      <c r="L2569" s="219" t="s">
        <v>13</v>
      </c>
      <c r="M2569" t="s">
        <v>14</v>
      </c>
      <c r="N2569" t="s">
        <v>309</v>
      </c>
      <c r="O2569" t="s">
        <v>1606</v>
      </c>
      <c r="P2569" t="s">
        <v>4678</v>
      </c>
      <c r="Q2569" s="236">
        <v>44742</v>
      </c>
      <c r="R2569" s="236">
        <v>44896</v>
      </c>
      <c r="S2569" t="s">
        <v>8452</v>
      </c>
      <c r="T2569" s="196"/>
      <c r="U2569" s="196"/>
      <c r="V2569" s="196"/>
      <c r="W2569" s="196"/>
      <c r="X2569" s="222"/>
      <c r="Y2569" t="s">
        <v>8414</v>
      </c>
      <c r="Z2569">
        <v>1708521596</v>
      </c>
      <c r="AA2569" t="s">
        <v>8415</v>
      </c>
      <c r="AB2569" s="221" t="str">
        <f>_xlfn.IFNA(IF(Table[[#This Row],[Programme Partner]]&lt;&gt;Table[[#This Row],[Implementing Partner]],CONCATENATE(Table[[#This Row],[Programme Partner]],"-",Table[[#This Row],[Implementing Partner]]),Table[[#This Row],[Programme Partner]]),"")</f>
        <v>SCI</v>
      </c>
    </row>
    <row r="2570" spans="1:28" ht="16.5" customHeight="1">
      <c r="A2570" s="183">
        <v>2869</v>
      </c>
      <c r="B2570" s="195" t="s">
        <v>5234</v>
      </c>
      <c r="C2570" s="198" t="s">
        <v>5234</v>
      </c>
      <c r="D2570" s="212" t="s">
        <v>5234</v>
      </c>
      <c r="E2570" s="215" t="s">
        <v>27</v>
      </c>
      <c r="F2570" s="195" t="s">
        <v>8012</v>
      </c>
      <c r="G2570" t="s">
        <v>8359</v>
      </c>
      <c r="H2570" s="195" t="str">
        <f>IFERROR(VLOOKUP(Table[[#This Row],[Activity Details of Assistance]],WHAT!E:F,2,FALSE),"")</f>
        <v># of FSM Site</v>
      </c>
      <c r="I2570" s="195"/>
      <c r="J2570">
        <v>1</v>
      </c>
      <c r="K2570" t="s">
        <v>8280</v>
      </c>
      <c r="L2570" s="219" t="s">
        <v>13</v>
      </c>
      <c r="M2570" t="s">
        <v>14</v>
      </c>
      <c r="N2570" t="s">
        <v>309</v>
      </c>
      <c r="O2570" t="s">
        <v>1606</v>
      </c>
      <c r="P2570" t="s">
        <v>4678</v>
      </c>
      <c r="Q2570" s="236">
        <v>44742</v>
      </c>
      <c r="R2570" s="236">
        <v>44896</v>
      </c>
      <c r="S2570" t="s">
        <v>8452</v>
      </c>
      <c r="T2570" s="196"/>
      <c r="U2570" s="196"/>
      <c r="V2570" s="196"/>
      <c r="W2570" s="196"/>
      <c r="X2570" s="222"/>
      <c r="Y2570" t="s">
        <v>8414</v>
      </c>
      <c r="Z2570">
        <v>1708521596</v>
      </c>
      <c r="AA2570" t="s">
        <v>8415</v>
      </c>
      <c r="AB2570" s="221" t="str">
        <f>_xlfn.IFNA(IF(Table[[#This Row],[Programme Partner]]&lt;&gt;Table[[#This Row],[Implementing Partner]],CONCATENATE(Table[[#This Row],[Programme Partner]],"-",Table[[#This Row],[Implementing Partner]]),Table[[#This Row],[Programme Partner]]),"")</f>
        <v>SCI</v>
      </c>
    </row>
    <row r="2571" spans="1:28" ht="16.5" customHeight="1">
      <c r="A2571" s="183">
        <v>2870</v>
      </c>
      <c r="B2571" s="195" t="s">
        <v>5234</v>
      </c>
      <c r="C2571" s="198" t="s">
        <v>5234</v>
      </c>
      <c r="D2571" s="212" t="s">
        <v>5234</v>
      </c>
      <c r="E2571" s="215" t="s">
        <v>27</v>
      </c>
      <c r="F2571" s="195" t="s">
        <v>8012</v>
      </c>
      <c r="G2571" s="195" t="s">
        <v>8586</v>
      </c>
      <c r="H2571" s="195" t="str">
        <f>IFERROR(VLOOKUP(Table[[#This Row],[Activity Details of Assistance]],WHAT!E:F,2,FALSE),"")</f>
        <v># of door</v>
      </c>
      <c r="I2571" s="195"/>
      <c r="J2571">
        <v>115</v>
      </c>
      <c r="K2571" t="s">
        <v>8280</v>
      </c>
      <c r="L2571" s="219" t="s">
        <v>13</v>
      </c>
      <c r="M2571" t="s">
        <v>14</v>
      </c>
      <c r="N2571" t="s">
        <v>309</v>
      </c>
      <c r="O2571" t="s">
        <v>1606</v>
      </c>
      <c r="P2571" t="s">
        <v>4678</v>
      </c>
      <c r="Q2571" s="236">
        <v>44742</v>
      </c>
      <c r="R2571" s="236">
        <v>44896</v>
      </c>
      <c r="S2571" t="s">
        <v>8452</v>
      </c>
      <c r="T2571" s="196"/>
      <c r="U2571" s="196"/>
      <c r="V2571" s="196"/>
      <c r="W2571" s="196"/>
      <c r="X2571" s="222"/>
      <c r="Y2571" t="s">
        <v>8414</v>
      </c>
      <c r="Z2571">
        <v>1708521596</v>
      </c>
      <c r="AA2571" t="s">
        <v>8415</v>
      </c>
      <c r="AB2571" s="221" t="str">
        <f>_xlfn.IFNA(IF(Table[[#This Row],[Programme Partner]]&lt;&gt;Table[[#This Row],[Implementing Partner]],CONCATENATE(Table[[#This Row],[Programme Partner]],"-",Table[[#This Row],[Implementing Partner]]),Table[[#This Row],[Programme Partner]]),"")</f>
        <v>SCI</v>
      </c>
    </row>
    <row r="2572" spans="1:28" ht="16.5" customHeight="1">
      <c r="A2572" s="183">
        <v>2871</v>
      </c>
      <c r="B2572" s="195" t="s">
        <v>5234</v>
      </c>
      <c r="C2572" s="198" t="s">
        <v>5234</v>
      </c>
      <c r="D2572" s="212" t="s">
        <v>5234</v>
      </c>
      <c r="E2572" s="215" t="s">
        <v>27</v>
      </c>
      <c r="F2572" s="195" t="s">
        <v>8012</v>
      </c>
      <c r="G2572" t="s">
        <v>8357</v>
      </c>
      <c r="H2572" s="195" t="str">
        <f>IFERROR(VLOOKUP(Table[[#This Row],[Activity Details of Assistance]],WHAT!E:F,2,FALSE),"")</f>
        <v># of door</v>
      </c>
      <c r="I2572" s="195"/>
      <c r="J2572">
        <v>30</v>
      </c>
      <c r="K2572" t="s">
        <v>8280</v>
      </c>
      <c r="L2572" s="219" t="s">
        <v>13</v>
      </c>
      <c r="M2572" t="s">
        <v>14</v>
      </c>
      <c r="N2572" t="s">
        <v>309</v>
      </c>
      <c r="O2572" t="s">
        <v>1606</v>
      </c>
      <c r="P2572" t="s">
        <v>4678</v>
      </c>
      <c r="Q2572" s="236">
        <v>44742</v>
      </c>
      <c r="R2572" s="236">
        <v>44896</v>
      </c>
      <c r="S2572" t="s">
        <v>8452</v>
      </c>
      <c r="T2572" s="196"/>
      <c r="U2572" s="196"/>
      <c r="V2572" s="196"/>
      <c r="W2572" s="196"/>
      <c r="X2572" s="222"/>
      <c r="Y2572" t="s">
        <v>8414</v>
      </c>
      <c r="Z2572">
        <v>1708521596</v>
      </c>
      <c r="AA2572" t="s">
        <v>8415</v>
      </c>
      <c r="AB2572" s="221" t="str">
        <f>_xlfn.IFNA(IF(Table[[#This Row],[Programme Partner]]&lt;&gt;Table[[#This Row],[Implementing Partner]],CONCATENATE(Table[[#This Row],[Programme Partner]],"-",Table[[#This Row],[Implementing Partner]]),Table[[#This Row],[Programme Partner]]),"")</f>
        <v>SCI</v>
      </c>
    </row>
    <row r="2573" spans="1:28" ht="16.5" customHeight="1">
      <c r="A2573" s="183">
        <v>2872</v>
      </c>
      <c r="B2573" s="195" t="s">
        <v>5234</v>
      </c>
      <c r="C2573" s="198" t="s">
        <v>5234</v>
      </c>
      <c r="D2573" s="212" t="s">
        <v>5234</v>
      </c>
      <c r="E2573" s="215" t="s">
        <v>27</v>
      </c>
      <c r="F2573" s="195" t="s">
        <v>8013</v>
      </c>
      <c r="G2573" t="s">
        <v>8314</v>
      </c>
      <c r="H2573" s="195" t="str">
        <f>IFERROR(VLOOKUP(Table[[#This Row],[Activity Details of Assistance]],WHAT!E:F,2,FALSE),"")</f>
        <v># of HP sessions at HH level</v>
      </c>
      <c r="I2573" s="195"/>
      <c r="J2573">
        <v>240</v>
      </c>
      <c r="K2573" t="s">
        <v>8280</v>
      </c>
      <c r="L2573" s="219" t="s">
        <v>13</v>
      </c>
      <c r="M2573" t="s">
        <v>14</v>
      </c>
      <c r="N2573" t="s">
        <v>309</v>
      </c>
      <c r="O2573" t="s">
        <v>1606</v>
      </c>
      <c r="P2573" t="s">
        <v>4678</v>
      </c>
      <c r="Q2573" s="236">
        <v>44742</v>
      </c>
      <c r="R2573" s="236">
        <v>44896</v>
      </c>
      <c r="S2573" t="s">
        <v>8452</v>
      </c>
      <c r="T2573" s="196"/>
      <c r="U2573" s="196"/>
      <c r="V2573" s="196"/>
      <c r="W2573" s="196"/>
      <c r="X2573" s="222"/>
      <c r="Y2573" t="s">
        <v>8414</v>
      </c>
      <c r="Z2573">
        <v>1708521596</v>
      </c>
      <c r="AA2573" t="s">
        <v>8415</v>
      </c>
      <c r="AB2573" s="221" t="str">
        <f>_xlfn.IFNA(IF(Table[[#This Row],[Programme Partner]]&lt;&gt;Table[[#This Row],[Implementing Partner]],CONCATENATE(Table[[#This Row],[Programme Partner]],"-",Table[[#This Row],[Implementing Partner]]),Table[[#This Row],[Programme Partner]]),"")</f>
        <v>SCI</v>
      </c>
    </row>
    <row r="2574" spans="1:28" ht="16.5" customHeight="1">
      <c r="A2574" s="183">
        <v>2873</v>
      </c>
      <c r="B2574" s="195" t="s">
        <v>5234</v>
      </c>
      <c r="C2574" s="198" t="s">
        <v>5234</v>
      </c>
      <c r="D2574" s="212" t="s">
        <v>5234</v>
      </c>
      <c r="E2574" s="215" t="s">
        <v>27</v>
      </c>
      <c r="F2574" s="195" t="s">
        <v>8014</v>
      </c>
      <c r="G2574" t="s">
        <v>8243</v>
      </c>
      <c r="H2574" s="195" t="str">
        <f>IFERROR(VLOOKUP(Table[[#This Row],[Activity Details of Assistance]],WHAT!E:F,2,FALSE),"")</f>
        <v># of pit</v>
      </c>
      <c r="I2574" s="195"/>
      <c r="J2574">
        <v>1</v>
      </c>
      <c r="K2574" t="s">
        <v>8280</v>
      </c>
      <c r="L2574" s="219" t="s">
        <v>13</v>
      </c>
      <c r="M2574" t="s">
        <v>14</v>
      </c>
      <c r="N2574" t="s">
        <v>309</v>
      </c>
      <c r="O2574" t="s">
        <v>1606</v>
      </c>
      <c r="P2574" t="s">
        <v>4678</v>
      </c>
      <c r="Q2574" s="236">
        <v>44742</v>
      </c>
      <c r="R2574" s="236">
        <v>44896</v>
      </c>
      <c r="S2574" t="s">
        <v>8452</v>
      </c>
      <c r="T2574" s="196"/>
      <c r="U2574" s="196"/>
      <c r="V2574" s="196"/>
      <c r="W2574" s="196"/>
      <c r="X2574" s="222"/>
      <c r="Y2574" t="s">
        <v>8414</v>
      </c>
      <c r="Z2574">
        <v>1708521596</v>
      </c>
      <c r="AA2574" t="s">
        <v>8415</v>
      </c>
      <c r="AB2574" s="221" t="str">
        <f>_xlfn.IFNA(IF(Table[[#This Row],[Programme Partner]]&lt;&gt;Table[[#This Row],[Implementing Partner]],CONCATENATE(Table[[#This Row],[Programme Partner]],"-",Table[[#This Row],[Implementing Partner]]),Table[[#This Row],[Programme Partner]]),"")</f>
        <v>SCI</v>
      </c>
    </row>
    <row r="2575" spans="1:28" ht="16.5" customHeight="1">
      <c r="A2575" s="183">
        <v>2874</v>
      </c>
      <c r="B2575" s="195" t="s">
        <v>5234</v>
      </c>
      <c r="C2575" s="198" t="s">
        <v>5234</v>
      </c>
      <c r="D2575" s="212" t="s">
        <v>5234</v>
      </c>
      <c r="E2575" s="215" t="s">
        <v>27</v>
      </c>
      <c r="F2575" s="195" t="s">
        <v>8011</v>
      </c>
      <c r="G2575" t="s">
        <v>8355</v>
      </c>
      <c r="H2575" s="195" t="str">
        <f>IFERROR(VLOOKUP(Table[[#This Row],[Activity Details of Assistance]],WHAT!E:F,2,FALSE),"")</f>
        <v># of water network</v>
      </c>
      <c r="I2575" s="195"/>
      <c r="J2575">
        <v>1</v>
      </c>
      <c r="K2575" t="s">
        <v>8280</v>
      </c>
      <c r="L2575" s="219" t="s">
        <v>13</v>
      </c>
      <c r="M2575" t="s">
        <v>14</v>
      </c>
      <c r="N2575" t="s">
        <v>307</v>
      </c>
      <c r="O2575" t="s">
        <v>1599</v>
      </c>
      <c r="P2575" t="s">
        <v>4720</v>
      </c>
      <c r="Q2575" s="236">
        <v>44742</v>
      </c>
      <c r="R2575" s="236">
        <v>44896</v>
      </c>
      <c r="S2575" t="s">
        <v>8452</v>
      </c>
      <c r="T2575" s="196"/>
      <c r="U2575" s="196"/>
      <c r="V2575" s="196"/>
      <c r="W2575" s="196"/>
      <c r="X2575" s="222"/>
      <c r="Y2575" t="s">
        <v>8414</v>
      </c>
      <c r="Z2575">
        <v>1708521596</v>
      </c>
      <c r="AA2575" t="s">
        <v>8415</v>
      </c>
      <c r="AB2575" s="221" t="str">
        <f>_xlfn.IFNA(IF(Table[[#This Row],[Programme Partner]]&lt;&gt;Table[[#This Row],[Implementing Partner]],CONCATENATE(Table[[#This Row],[Programme Partner]],"-",Table[[#This Row],[Implementing Partner]]),Table[[#This Row],[Programme Partner]]),"")</f>
        <v>SCI</v>
      </c>
    </row>
    <row r="2576" spans="1:28" ht="16.5" customHeight="1">
      <c r="A2576" s="183">
        <v>2875</v>
      </c>
      <c r="B2576" s="195" t="s">
        <v>5234</v>
      </c>
      <c r="C2576" s="198" t="s">
        <v>5234</v>
      </c>
      <c r="D2576" s="212" t="s">
        <v>5234</v>
      </c>
      <c r="E2576" s="215" t="s">
        <v>27</v>
      </c>
      <c r="F2576" s="195" t="s">
        <v>8012</v>
      </c>
      <c r="G2576" s="195" t="s">
        <v>8585</v>
      </c>
      <c r="H2576" s="195" t="str">
        <f>IFERROR(VLOOKUP(Table[[#This Row],[Activity Details of Assistance]],WHAT!E:F,2,FALSE),"")</f>
        <v xml:space="preserve"># of door </v>
      </c>
      <c r="I2576" s="195"/>
      <c r="J2576">
        <v>7</v>
      </c>
      <c r="K2576" t="s">
        <v>8280</v>
      </c>
      <c r="L2576" s="219" t="s">
        <v>13</v>
      </c>
      <c r="M2576" t="s">
        <v>14</v>
      </c>
      <c r="N2576" t="s">
        <v>307</v>
      </c>
      <c r="O2576" t="s">
        <v>1599</v>
      </c>
      <c r="P2576" t="s">
        <v>4720</v>
      </c>
      <c r="Q2576" s="236">
        <v>44742</v>
      </c>
      <c r="R2576" s="236">
        <v>44896</v>
      </c>
      <c r="S2576" t="s">
        <v>8452</v>
      </c>
      <c r="T2576" s="196"/>
      <c r="U2576" s="196"/>
      <c r="V2576" s="196"/>
      <c r="W2576" s="196"/>
      <c r="X2576" s="222"/>
      <c r="Y2576" t="s">
        <v>8414</v>
      </c>
      <c r="Z2576">
        <v>1708521596</v>
      </c>
      <c r="AA2576" t="s">
        <v>8415</v>
      </c>
      <c r="AB2576" s="221" t="str">
        <f>_xlfn.IFNA(IF(Table[[#This Row],[Programme Partner]]&lt;&gt;Table[[#This Row],[Implementing Partner]],CONCATENATE(Table[[#This Row],[Programme Partner]],"-",Table[[#This Row],[Implementing Partner]]),Table[[#This Row],[Programme Partner]]),"")</f>
        <v>SCI</v>
      </c>
    </row>
    <row r="2577" spans="1:28" ht="16.5" customHeight="1">
      <c r="A2577" s="183">
        <v>2876</v>
      </c>
      <c r="B2577" s="195" t="s">
        <v>5234</v>
      </c>
      <c r="C2577" s="198" t="s">
        <v>5234</v>
      </c>
      <c r="D2577" s="212" t="s">
        <v>5234</v>
      </c>
      <c r="E2577" s="215" t="s">
        <v>27</v>
      </c>
      <c r="F2577" s="195" t="s">
        <v>8012</v>
      </c>
      <c r="G2577" t="s">
        <v>8359</v>
      </c>
      <c r="H2577" s="195" t="str">
        <f>IFERROR(VLOOKUP(Table[[#This Row],[Activity Details of Assistance]],WHAT!E:F,2,FALSE),"")</f>
        <v># of FSM Site</v>
      </c>
      <c r="I2577" s="195"/>
      <c r="J2577">
        <v>1</v>
      </c>
      <c r="K2577" t="s">
        <v>8280</v>
      </c>
      <c r="L2577" s="219" t="s">
        <v>13</v>
      </c>
      <c r="M2577" t="s">
        <v>14</v>
      </c>
      <c r="N2577" t="s">
        <v>307</v>
      </c>
      <c r="O2577" t="s">
        <v>1599</v>
      </c>
      <c r="P2577" t="s">
        <v>4720</v>
      </c>
      <c r="Q2577" s="236">
        <v>44742</v>
      </c>
      <c r="R2577" s="236">
        <v>44896</v>
      </c>
      <c r="S2577" t="s">
        <v>8452</v>
      </c>
      <c r="T2577" s="196"/>
      <c r="U2577" s="196"/>
      <c r="V2577" s="196"/>
      <c r="W2577" s="196"/>
      <c r="X2577" s="222"/>
      <c r="Y2577" t="s">
        <v>8414</v>
      </c>
      <c r="Z2577">
        <v>1708521596</v>
      </c>
      <c r="AA2577" t="s">
        <v>8415</v>
      </c>
      <c r="AB2577" s="221" t="str">
        <f>_xlfn.IFNA(IF(Table[[#This Row],[Programme Partner]]&lt;&gt;Table[[#This Row],[Implementing Partner]],CONCATENATE(Table[[#This Row],[Programme Partner]],"-",Table[[#This Row],[Implementing Partner]]),Table[[#This Row],[Programme Partner]]),"")</f>
        <v>SCI</v>
      </c>
    </row>
    <row r="2578" spans="1:28" ht="16.5" customHeight="1">
      <c r="A2578" s="183">
        <v>2877</v>
      </c>
      <c r="B2578" s="195" t="s">
        <v>5234</v>
      </c>
      <c r="C2578" s="198" t="s">
        <v>5234</v>
      </c>
      <c r="D2578" s="212" t="s">
        <v>5234</v>
      </c>
      <c r="E2578" s="215" t="s">
        <v>27</v>
      </c>
      <c r="F2578" s="195" t="s">
        <v>8012</v>
      </c>
      <c r="G2578" s="195" t="s">
        <v>8586</v>
      </c>
      <c r="H2578" s="195" t="str">
        <f>IFERROR(VLOOKUP(Table[[#This Row],[Activity Details of Assistance]],WHAT!E:F,2,FALSE),"")</f>
        <v># of door</v>
      </c>
      <c r="I2578" s="195"/>
      <c r="J2578">
        <v>97</v>
      </c>
      <c r="K2578" t="s">
        <v>8280</v>
      </c>
      <c r="L2578" s="219" t="s">
        <v>13</v>
      </c>
      <c r="M2578" t="s">
        <v>14</v>
      </c>
      <c r="N2578" t="s">
        <v>307</v>
      </c>
      <c r="O2578" t="s">
        <v>1599</v>
      </c>
      <c r="P2578" t="s">
        <v>4720</v>
      </c>
      <c r="Q2578" s="236">
        <v>44742</v>
      </c>
      <c r="R2578" s="236">
        <v>44896</v>
      </c>
      <c r="S2578" t="s">
        <v>8452</v>
      </c>
      <c r="T2578" s="196"/>
      <c r="U2578" s="196"/>
      <c r="V2578" s="196"/>
      <c r="W2578" s="196"/>
      <c r="X2578" s="222"/>
      <c r="Y2578" t="s">
        <v>8414</v>
      </c>
      <c r="Z2578">
        <v>1708521596</v>
      </c>
      <c r="AA2578" t="s">
        <v>8415</v>
      </c>
      <c r="AB2578" s="221" t="str">
        <f>_xlfn.IFNA(IF(Table[[#This Row],[Programme Partner]]&lt;&gt;Table[[#This Row],[Implementing Partner]],CONCATENATE(Table[[#This Row],[Programme Partner]],"-",Table[[#This Row],[Implementing Partner]]),Table[[#This Row],[Programme Partner]]),"")</f>
        <v>SCI</v>
      </c>
    </row>
    <row r="2579" spans="1:28" ht="16.5" customHeight="1">
      <c r="A2579" s="183">
        <v>2878</v>
      </c>
      <c r="B2579" s="195" t="s">
        <v>5234</v>
      </c>
      <c r="C2579" s="198" t="s">
        <v>5234</v>
      </c>
      <c r="D2579" s="212" t="s">
        <v>5234</v>
      </c>
      <c r="E2579" s="215" t="s">
        <v>27</v>
      </c>
      <c r="F2579" s="195" t="s">
        <v>8012</v>
      </c>
      <c r="G2579" s="195" t="s">
        <v>8357</v>
      </c>
      <c r="H2579" s="195" t="str">
        <f>IFERROR(VLOOKUP(Table[[#This Row],[Activity Details of Assistance]],WHAT!E:F,2,FALSE),"")</f>
        <v># of door</v>
      </c>
      <c r="I2579" s="195"/>
      <c r="J2579">
        <v>33</v>
      </c>
      <c r="K2579" t="s">
        <v>8280</v>
      </c>
      <c r="L2579" s="219" t="s">
        <v>13</v>
      </c>
      <c r="M2579" t="s">
        <v>14</v>
      </c>
      <c r="N2579" t="s">
        <v>307</v>
      </c>
      <c r="O2579" t="s">
        <v>1599</v>
      </c>
      <c r="P2579" t="s">
        <v>4720</v>
      </c>
      <c r="Q2579" s="236">
        <v>44742</v>
      </c>
      <c r="R2579" s="236">
        <v>44896</v>
      </c>
      <c r="S2579" t="s">
        <v>8452</v>
      </c>
      <c r="T2579" s="196"/>
      <c r="U2579" s="196"/>
      <c r="V2579" s="196"/>
      <c r="W2579" s="196"/>
      <c r="X2579" s="222"/>
      <c r="Y2579" t="s">
        <v>8414</v>
      </c>
      <c r="Z2579">
        <v>1708521596</v>
      </c>
      <c r="AA2579" t="s">
        <v>8415</v>
      </c>
      <c r="AB2579" s="221" t="str">
        <f>_xlfn.IFNA(IF(Table[[#This Row],[Programme Partner]]&lt;&gt;Table[[#This Row],[Implementing Partner]],CONCATENATE(Table[[#This Row],[Programme Partner]],"-",Table[[#This Row],[Implementing Partner]]),Table[[#This Row],[Programme Partner]]),"")</f>
        <v>SCI</v>
      </c>
    </row>
    <row r="2580" spans="1:28" ht="16.5" customHeight="1">
      <c r="A2580" s="183">
        <v>2879</v>
      </c>
      <c r="B2580" s="195" t="s">
        <v>5234</v>
      </c>
      <c r="C2580" s="198" t="s">
        <v>5234</v>
      </c>
      <c r="D2580" s="212" t="s">
        <v>5234</v>
      </c>
      <c r="E2580" s="215" t="s">
        <v>27</v>
      </c>
      <c r="F2580" s="195" t="s">
        <v>8013</v>
      </c>
      <c r="G2580" t="s">
        <v>8314</v>
      </c>
      <c r="H2580" s="195" t="str">
        <f>IFERROR(VLOOKUP(Table[[#This Row],[Activity Details of Assistance]],WHAT!E:F,2,FALSE),"")</f>
        <v># of HP sessions at HH level</v>
      </c>
      <c r="I2580" s="195"/>
      <c r="J2580">
        <v>590</v>
      </c>
      <c r="K2580" t="s">
        <v>8280</v>
      </c>
      <c r="L2580" s="219" t="s">
        <v>13</v>
      </c>
      <c r="M2580" t="s">
        <v>14</v>
      </c>
      <c r="N2580" t="s">
        <v>307</v>
      </c>
      <c r="O2580" t="s">
        <v>1599</v>
      </c>
      <c r="P2580" t="s">
        <v>4720</v>
      </c>
      <c r="Q2580" s="236">
        <v>44742</v>
      </c>
      <c r="R2580" s="236">
        <v>44896</v>
      </c>
      <c r="S2580" t="s">
        <v>8452</v>
      </c>
      <c r="T2580" s="196"/>
      <c r="U2580" s="196"/>
      <c r="V2580" s="196"/>
      <c r="W2580" s="196"/>
      <c r="X2580" s="222"/>
      <c r="Y2580" t="s">
        <v>8414</v>
      </c>
      <c r="Z2580">
        <v>1708521596</v>
      </c>
      <c r="AA2580" t="s">
        <v>8415</v>
      </c>
      <c r="AB2580" s="221" t="str">
        <f>_xlfn.IFNA(IF(Table[[#This Row],[Programme Partner]]&lt;&gt;Table[[#This Row],[Implementing Partner]],CONCATENATE(Table[[#This Row],[Programme Partner]],"-",Table[[#This Row],[Implementing Partner]]),Table[[#This Row],[Programme Partner]]),"")</f>
        <v>SCI</v>
      </c>
    </row>
    <row r="2581" spans="1:28" ht="16.5" customHeight="1">
      <c r="A2581" s="183">
        <v>2880</v>
      </c>
      <c r="B2581" s="195" t="s">
        <v>5234</v>
      </c>
      <c r="C2581" s="198" t="s">
        <v>5234</v>
      </c>
      <c r="D2581" s="212" t="s">
        <v>5234</v>
      </c>
      <c r="E2581" s="215" t="s">
        <v>27</v>
      </c>
      <c r="F2581" s="195" t="s">
        <v>8014</v>
      </c>
      <c r="G2581" t="s">
        <v>8243</v>
      </c>
      <c r="H2581" s="195" t="str">
        <f>IFERROR(VLOOKUP(Table[[#This Row],[Activity Details of Assistance]],WHAT!E:F,2,FALSE),"")</f>
        <v># of pit</v>
      </c>
      <c r="I2581" s="195"/>
      <c r="J2581">
        <v>1</v>
      </c>
      <c r="K2581" t="s">
        <v>8280</v>
      </c>
      <c r="L2581" s="219" t="s">
        <v>13</v>
      </c>
      <c r="M2581" t="s">
        <v>14</v>
      </c>
      <c r="N2581" t="s">
        <v>307</v>
      </c>
      <c r="O2581" t="s">
        <v>1599</v>
      </c>
      <c r="P2581" t="s">
        <v>4720</v>
      </c>
      <c r="Q2581" s="236">
        <v>44742</v>
      </c>
      <c r="R2581" s="236">
        <v>44896</v>
      </c>
      <c r="S2581" t="s">
        <v>8452</v>
      </c>
      <c r="T2581" s="196"/>
      <c r="U2581" s="196"/>
      <c r="V2581" s="196"/>
      <c r="W2581" s="196"/>
      <c r="X2581" s="222"/>
      <c r="Y2581" t="s">
        <v>8414</v>
      </c>
      <c r="Z2581">
        <v>1708521596</v>
      </c>
      <c r="AA2581" t="s">
        <v>8415</v>
      </c>
      <c r="AB2581" s="221" t="str">
        <f>_xlfn.IFNA(IF(Table[[#This Row],[Programme Partner]]&lt;&gt;Table[[#This Row],[Implementing Partner]],CONCATENATE(Table[[#This Row],[Programme Partner]],"-",Table[[#This Row],[Implementing Partner]]),Table[[#This Row],[Programme Partner]]),"")</f>
        <v>SCI</v>
      </c>
    </row>
    <row r="2582" spans="1:28" ht="16.5" customHeight="1">
      <c r="A2582" s="183">
        <v>2881</v>
      </c>
      <c r="B2582" s="195" t="s">
        <v>5234</v>
      </c>
      <c r="C2582" s="198" t="s">
        <v>5234</v>
      </c>
      <c r="D2582" s="212" t="s">
        <v>5234</v>
      </c>
      <c r="E2582" s="215" t="s">
        <v>27</v>
      </c>
      <c r="F2582" s="195" t="s">
        <v>8011</v>
      </c>
      <c r="G2582" t="s">
        <v>8355</v>
      </c>
      <c r="H2582" s="195" t="str">
        <f>IFERROR(VLOOKUP(Table[[#This Row],[Activity Details of Assistance]],WHAT!E:F,2,FALSE),"")</f>
        <v># of water network</v>
      </c>
      <c r="I2582" s="195"/>
      <c r="J2582">
        <v>1</v>
      </c>
      <c r="K2582" t="s">
        <v>8280</v>
      </c>
      <c r="L2582" s="219" t="s">
        <v>13</v>
      </c>
      <c r="M2582" t="s">
        <v>14</v>
      </c>
      <c r="N2582" t="s">
        <v>307</v>
      </c>
      <c r="O2582" t="s">
        <v>1599</v>
      </c>
      <c r="P2582" t="s">
        <v>4726</v>
      </c>
      <c r="Q2582" s="236">
        <v>44742</v>
      </c>
      <c r="R2582" s="236">
        <v>44896</v>
      </c>
      <c r="S2582" t="s">
        <v>8452</v>
      </c>
      <c r="T2582" s="196"/>
      <c r="U2582" s="196"/>
      <c r="V2582" s="196"/>
      <c r="W2582" s="196"/>
      <c r="X2582" s="222"/>
      <c r="Y2582" t="s">
        <v>8414</v>
      </c>
      <c r="Z2582">
        <v>1708521596</v>
      </c>
      <c r="AA2582" t="s">
        <v>8415</v>
      </c>
      <c r="AB2582" s="221" t="str">
        <f>_xlfn.IFNA(IF(Table[[#This Row],[Programme Partner]]&lt;&gt;Table[[#This Row],[Implementing Partner]],CONCATENATE(Table[[#This Row],[Programme Partner]],"-",Table[[#This Row],[Implementing Partner]]),Table[[#This Row],[Programme Partner]]),"")</f>
        <v>SCI</v>
      </c>
    </row>
    <row r="2583" spans="1:28" ht="16.5" customHeight="1">
      <c r="A2583" s="183">
        <v>2882</v>
      </c>
      <c r="B2583" s="195" t="s">
        <v>5234</v>
      </c>
      <c r="C2583" s="198" t="s">
        <v>5234</v>
      </c>
      <c r="D2583" s="212" t="s">
        <v>5234</v>
      </c>
      <c r="E2583" s="215" t="s">
        <v>27</v>
      </c>
      <c r="F2583" s="195" t="s">
        <v>8012</v>
      </c>
      <c r="G2583" s="195" t="s">
        <v>8585</v>
      </c>
      <c r="H2583" s="195" t="str">
        <f>IFERROR(VLOOKUP(Table[[#This Row],[Activity Details of Assistance]],WHAT!E:F,2,FALSE),"")</f>
        <v xml:space="preserve"># of door </v>
      </c>
      <c r="I2583" s="195"/>
      <c r="J2583">
        <v>5</v>
      </c>
      <c r="K2583" t="s">
        <v>8280</v>
      </c>
      <c r="L2583" s="219" t="s">
        <v>13</v>
      </c>
      <c r="M2583" t="s">
        <v>14</v>
      </c>
      <c r="N2583" t="s">
        <v>307</v>
      </c>
      <c r="O2583" t="s">
        <v>1599</v>
      </c>
      <c r="P2583" t="s">
        <v>4726</v>
      </c>
      <c r="Q2583" s="236">
        <v>44742</v>
      </c>
      <c r="R2583" s="236">
        <v>44896</v>
      </c>
      <c r="S2583" t="s">
        <v>8452</v>
      </c>
      <c r="T2583" s="196"/>
      <c r="U2583" s="196"/>
      <c r="V2583" s="196"/>
      <c r="W2583" s="196"/>
      <c r="X2583" s="222"/>
      <c r="Y2583" t="s">
        <v>8414</v>
      </c>
      <c r="Z2583">
        <v>1708521596</v>
      </c>
      <c r="AA2583" t="s">
        <v>8415</v>
      </c>
      <c r="AB2583" s="221" t="str">
        <f>_xlfn.IFNA(IF(Table[[#This Row],[Programme Partner]]&lt;&gt;Table[[#This Row],[Implementing Partner]],CONCATENATE(Table[[#This Row],[Programme Partner]],"-",Table[[#This Row],[Implementing Partner]]),Table[[#This Row],[Programme Partner]]),"")</f>
        <v>SCI</v>
      </c>
    </row>
    <row r="2584" spans="1:28" ht="16.5" customHeight="1">
      <c r="A2584" s="183">
        <v>2883</v>
      </c>
      <c r="B2584" s="195" t="s">
        <v>5234</v>
      </c>
      <c r="C2584" s="198" t="s">
        <v>5234</v>
      </c>
      <c r="D2584" s="212" t="s">
        <v>5234</v>
      </c>
      <c r="E2584" s="215" t="s">
        <v>27</v>
      </c>
      <c r="F2584" s="195" t="s">
        <v>8012</v>
      </c>
      <c r="G2584" s="195" t="s">
        <v>8586</v>
      </c>
      <c r="H2584" s="195" t="str">
        <f>IFERROR(VLOOKUP(Table[[#This Row],[Activity Details of Assistance]],WHAT!E:F,2,FALSE),"")</f>
        <v># of door</v>
      </c>
      <c r="I2584" s="195"/>
      <c r="J2584">
        <v>122</v>
      </c>
      <c r="K2584" t="s">
        <v>8280</v>
      </c>
      <c r="L2584" s="219" t="s">
        <v>13</v>
      </c>
      <c r="M2584" t="s">
        <v>14</v>
      </c>
      <c r="N2584" t="s">
        <v>307</v>
      </c>
      <c r="O2584" t="s">
        <v>1599</v>
      </c>
      <c r="P2584" t="s">
        <v>4726</v>
      </c>
      <c r="Q2584" s="236">
        <v>44742</v>
      </c>
      <c r="R2584" s="236">
        <v>44896</v>
      </c>
      <c r="S2584" t="s">
        <v>8452</v>
      </c>
      <c r="T2584" s="196"/>
      <c r="U2584" s="196"/>
      <c r="V2584" s="196"/>
      <c r="W2584" s="196"/>
      <c r="X2584" s="222"/>
      <c r="Y2584" t="s">
        <v>8414</v>
      </c>
      <c r="Z2584">
        <v>1708521596</v>
      </c>
      <c r="AA2584" t="s">
        <v>8415</v>
      </c>
      <c r="AB2584" s="221" t="str">
        <f>_xlfn.IFNA(IF(Table[[#This Row],[Programme Partner]]&lt;&gt;Table[[#This Row],[Implementing Partner]],CONCATENATE(Table[[#This Row],[Programme Partner]],"-",Table[[#This Row],[Implementing Partner]]),Table[[#This Row],[Programme Partner]]),"")</f>
        <v>SCI</v>
      </c>
    </row>
    <row r="2585" spans="1:28" ht="16.5" customHeight="1">
      <c r="A2585" s="183">
        <v>2884</v>
      </c>
      <c r="B2585" s="195" t="s">
        <v>5234</v>
      </c>
      <c r="C2585" s="198" t="s">
        <v>5234</v>
      </c>
      <c r="D2585" s="212" t="s">
        <v>5234</v>
      </c>
      <c r="E2585" s="215" t="s">
        <v>27</v>
      </c>
      <c r="F2585" s="195" t="s">
        <v>8012</v>
      </c>
      <c r="G2585" t="s">
        <v>8357</v>
      </c>
      <c r="H2585" s="195" t="str">
        <f>IFERROR(VLOOKUP(Table[[#This Row],[Activity Details of Assistance]],WHAT!E:F,2,FALSE),"")</f>
        <v># of door</v>
      </c>
      <c r="I2585" s="195"/>
      <c r="J2585">
        <v>118</v>
      </c>
      <c r="K2585" t="s">
        <v>8280</v>
      </c>
      <c r="L2585" s="219" t="s">
        <v>13</v>
      </c>
      <c r="M2585" t="s">
        <v>14</v>
      </c>
      <c r="N2585" t="s">
        <v>307</v>
      </c>
      <c r="O2585" t="s">
        <v>1599</v>
      </c>
      <c r="P2585" t="s">
        <v>4726</v>
      </c>
      <c r="Q2585" s="236">
        <v>44742</v>
      </c>
      <c r="R2585" s="236">
        <v>44896</v>
      </c>
      <c r="S2585" t="s">
        <v>8452</v>
      </c>
      <c r="T2585" s="196"/>
      <c r="U2585" s="196"/>
      <c r="V2585" s="196"/>
      <c r="W2585" s="196"/>
      <c r="X2585" s="222"/>
      <c r="Y2585" t="s">
        <v>8414</v>
      </c>
      <c r="Z2585">
        <v>1708521596</v>
      </c>
      <c r="AA2585" t="s">
        <v>8415</v>
      </c>
      <c r="AB2585" s="221" t="str">
        <f>_xlfn.IFNA(IF(Table[[#This Row],[Programme Partner]]&lt;&gt;Table[[#This Row],[Implementing Partner]],CONCATENATE(Table[[#This Row],[Programme Partner]],"-",Table[[#This Row],[Implementing Partner]]),Table[[#This Row],[Programme Partner]]),"")</f>
        <v>SCI</v>
      </c>
    </row>
    <row r="2586" spans="1:28" ht="16.5" customHeight="1">
      <c r="A2586" s="183">
        <v>2885</v>
      </c>
      <c r="B2586" s="195" t="s">
        <v>5234</v>
      </c>
      <c r="C2586" s="198" t="s">
        <v>5234</v>
      </c>
      <c r="D2586" s="212" t="s">
        <v>5234</v>
      </c>
      <c r="E2586" s="215" t="s">
        <v>27</v>
      </c>
      <c r="F2586" s="195" t="s">
        <v>8013</v>
      </c>
      <c r="G2586" t="s">
        <v>8314</v>
      </c>
      <c r="H2586" s="195" t="str">
        <f>IFERROR(VLOOKUP(Table[[#This Row],[Activity Details of Assistance]],WHAT!E:F,2,FALSE),"")</f>
        <v># of HP sessions at HH level</v>
      </c>
      <c r="I2586" s="195"/>
      <c r="J2586">
        <v>295</v>
      </c>
      <c r="K2586" t="s">
        <v>8280</v>
      </c>
      <c r="L2586" s="219" t="s">
        <v>13</v>
      </c>
      <c r="M2586" t="s">
        <v>14</v>
      </c>
      <c r="N2586" t="s">
        <v>307</v>
      </c>
      <c r="O2586" t="s">
        <v>1599</v>
      </c>
      <c r="P2586" t="s">
        <v>4726</v>
      </c>
      <c r="Q2586" s="236">
        <v>44742</v>
      </c>
      <c r="R2586" s="236">
        <v>44896</v>
      </c>
      <c r="S2586" t="s">
        <v>8452</v>
      </c>
      <c r="T2586" s="196"/>
      <c r="U2586" s="196"/>
      <c r="V2586" s="196"/>
      <c r="W2586" s="196"/>
      <c r="X2586" s="222"/>
      <c r="Y2586" t="s">
        <v>8414</v>
      </c>
      <c r="Z2586">
        <v>1708521596</v>
      </c>
      <c r="AA2586" t="s">
        <v>8415</v>
      </c>
      <c r="AB2586" s="221" t="str">
        <f>_xlfn.IFNA(IF(Table[[#This Row],[Programme Partner]]&lt;&gt;Table[[#This Row],[Implementing Partner]],CONCATENATE(Table[[#This Row],[Programme Partner]],"-",Table[[#This Row],[Implementing Partner]]),Table[[#This Row],[Programme Partner]]),"")</f>
        <v>SCI</v>
      </c>
    </row>
    <row r="2587" spans="1:28" ht="16.5" customHeight="1">
      <c r="A2587" s="183">
        <v>2886</v>
      </c>
      <c r="B2587" s="195" t="s">
        <v>5234</v>
      </c>
      <c r="C2587" s="198" t="s">
        <v>5234</v>
      </c>
      <c r="D2587" s="212" t="s">
        <v>5234</v>
      </c>
      <c r="E2587" s="215" t="s">
        <v>27</v>
      </c>
      <c r="F2587" s="195" t="s">
        <v>8014</v>
      </c>
      <c r="G2587" s="195" t="s">
        <v>8243</v>
      </c>
      <c r="H2587" s="195" t="str">
        <f>IFERROR(VLOOKUP(Table[[#This Row],[Activity Details of Assistance]],WHAT!E:F,2,FALSE),"")</f>
        <v># of pit</v>
      </c>
      <c r="I2587" s="195"/>
      <c r="J2587">
        <v>1</v>
      </c>
      <c r="K2587" t="s">
        <v>8280</v>
      </c>
      <c r="L2587" s="219" t="s">
        <v>13</v>
      </c>
      <c r="M2587" t="s">
        <v>14</v>
      </c>
      <c r="N2587" t="s">
        <v>307</v>
      </c>
      <c r="O2587" t="s">
        <v>1599</v>
      </c>
      <c r="P2587" t="s">
        <v>4726</v>
      </c>
      <c r="Q2587" s="236">
        <v>44742</v>
      </c>
      <c r="R2587" s="236">
        <v>44896</v>
      </c>
      <c r="S2587" t="s">
        <v>8452</v>
      </c>
      <c r="T2587" s="196"/>
      <c r="U2587" s="196"/>
      <c r="V2587" s="196"/>
      <c r="W2587" s="196"/>
      <c r="X2587" s="222"/>
      <c r="Y2587" t="s">
        <v>8414</v>
      </c>
      <c r="Z2587">
        <v>1708521596</v>
      </c>
      <c r="AA2587" t="s">
        <v>8415</v>
      </c>
      <c r="AB2587" s="221" t="str">
        <f>_xlfn.IFNA(IF(Table[[#This Row],[Programme Partner]]&lt;&gt;Table[[#This Row],[Implementing Partner]],CONCATENATE(Table[[#This Row],[Programme Partner]],"-",Table[[#This Row],[Implementing Partner]]),Table[[#This Row],[Programme Partner]]),"")</f>
        <v>SCI</v>
      </c>
    </row>
    <row r="2588" spans="1:28" ht="16.5" customHeight="1">
      <c r="A2588" s="183">
        <v>2887</v>
      </c>
      <c r="B2588" s="195" t="s">
        <v>5234</v>
      </c>
      <c r="C2588" s="198" t="s">
        <v>5234</v>
      </c>
      <c r="D2588" s="212" t="s">
        <v>5234</v>
      </c>
      <c r="E2588" s="215" t="s">
        <v>27</v>
      </c>
      <c r="F2588" s="195" t="s">
        <v>8014</v>
      </c>
      <c r="G2588" s="195" t="s">
        <v>8361</v>
      </c>
      <c r="H2588" s="195" t="str">
        <f>IFERROR(VLOOKUP(Table[[#This Row],[Activity Details of Assistance]],WHAT!E:F,2,FALSE),"")</f>
        <v># of plant</v>
      </c>
      <c r="I2588" s="195"/>
      <c r="J2588">
        <v>1</v>
      </c>
      <c r="K2588" t="s">
        <v>8280</v>
      </c>
      <c r="L2588" s="219" t="s">
        <v>13</v>
      </c>
      <c r="M2588" t="s">
        <v>14</v>
      </c>
      <c r="N2588" t="s">
        <v>307</v>
      </c>
      <c r="O2588" t="s">
        <v>1599</v>
      </c>
      <c r="P2588" t="s">
        <v>4726</v>
      </c>
      <c r="Q2588" s="236">
        <v>44742</v>
      </c>
      <c r="R2588" s="236">
        <v>44896</v>
      </c>
      <c r="S2588" t="s">
        <v>8452</v>
      </c>
      <c r="T2588" s="196"/>
      <c r="U2588" s="196"/>
      <c r="V2588" s="196"/>
      <c r="W2588" s="196"/>
      <c r="X2588" s="222"/>
      <c r="Y2588" t="s">
        <v>8414</v>
      </c>
      <c r="Z2588">
        <v>1708521596</v>
      </c>
      <c r="AA2588" t="s">
        <v>8415</v>
      </c>
      <c r="AB2588" s="221" t="str">
        <f>_xlfn.IFNA(IF(Table[[#This Row],[Programme Partner]]&lt;&gt;Table[[#This Row],[Implementing Partner]],CONCATENATE(Table[[#This Row],[Programme Partner]],"-",Table[[#This Row],[Implementing Partner]]),Table[[#This Row],[Programme Partner]]),"")</f>
        <v>SCI</v>
      </c>
    </row>
    <row r="2589" spans="1:28" ht="16.5" customHeight="1">
      <c r="A2589" s="183">
        <v>2968</v>
      </c>
      <c r="B2589" s="195" t="s">
        <v>5275</v>
      </c>
      <c r="C2589" s="198" t="s">
        <v>5280</v>
      </c>
      <c r="D2589" s="212" t="s">
        <v>5275</v>
      </c>
      <c r="E2589" s="215" t="s">
        <v>27</v>
      </c>
      <c r="F2589" s="195" t="s">
        <v>8011</v>
      </c>
      <c r="G2589" s="195" t="s">
        <v>8584</v>
      </c>
      <c r="H2589" s="195" t="str">
        <f>IFERROR(VLOOKUP(Table[[#This Row],[Activity Details of Assistance]],WHAT!E:F,2,FALSE),"")</f>
        <v># of tube well</v>
      </c>
      <c r="I2589" s="195"/>
      <c r="J2589">
        <v>363</v>
      </c>
      <c r="K2589" t="s">
        <v>8280</v>
      </c>
      <c r="L2589" s="219" t="s">
        <v>13</v>
      </c>
      <c r="M2589" t="s">
        <v>14</v>
      </c>
      <c r="N2589" t="s">
        <v>309</v>
      </c>
      <c r="O2589" t="s">
        <v>1606</v>
      </c>
      <c r="P2589" t="s">
        <v>6482</v>
      </c>
      <c r="Q2589" s="236">
        <v>44742</v>
      </c>
      <c r="R2589" s="236">
        <v>44958</v>
      </c>
      <c r="S2589" t="s">
        <v>8452</v>
      </c>
      <c r="T2589" s="196"/>
      <c r="U2589" s="196"/>
      <c r="V2589" s="196"/>
      <c r="W2589" s="196"/>
      <c r="X2589" s="222"/>
      <c r="Y2589" t="s">
        <v>8301</v>
      </c>
      <c r="Z2589">
        <v>1686793411</v>
      </c>
      <c r="AA2589" t="s">
        <v>8302</v>
      </c>
      <c r="AB2589" s="221" t="str">
        <f>_xlfn.IFNA(IF(Table[[#This Row],[Programme Partner]]&lt;&gt;Table[[#This Row],[Implementing Partner]],CONCATENATE(Table[[#This Row],[Programme Partner]],"-",Table[[#This Row],[Implementing Partner]]),Table[[#This Row],[Programme Partner]]),"")</f>
        <v>UNICEF-VERC</v>
      </c>
    </row>
    <row r="2590" spans="1:28" ht="16.5" customHeight="1">
      <c r="A2590" s="183">
        <v>2969</v>
      </c>
      <c r="B2590" s="195" t="s">
        <v>5275</v>
      </c>
      <c r="C2590" s="198" t="s">
        <v>5280</v>
      </c>
      <c r="D2590" s="212" t="s">
        <v>5275</v>
      </c>
      <c r="E2590" s="215" t="s">
        <v>27</v>
      </c>
      <c r="F2590" s="195" t="s">
        <v>8011</v>
      </c>
      <c r="G2590" t="s">
        <v>8355</v>
      </c>
      <c r="H2590" s="195" t="str">
        <f>IFERROR(VLOOKUP(Table[[#This Row],[Activity Details of Assistance]],WHAT!E:F,2,FALSE),"")</f>
        <v># of water network</v>
      </c>
      <c r="I2590" s="195"/>
      <c r="J2590">
        <v>13</v>
      </c>
      <c r="K2590" t="s">
        <v>8280</v>
      </c>
      <c r="L2590" s="219" t="s">
        <v>13</v>
      </c>
      <c r="M2590" t="s">
        <v>14</v>
      </c>
      <c r="N2590" t="s">
        <v>309</v>
      </c>
      <c r="O2590" t="s">
        <v>1606</v>
      </c>
      <c r="P2590" t="s">
        <v>6482</v>
      </c>
      <c r="Q2590" s="236">
        <v>44742</v>
      </c>
      <c r="R2590" s="236">
        <v>44958</v>
      </c>
      <c r="S2590" t="s">
        <v>8452</v>
      </c>
      <c r="T2590" s="196"/>
      <c r="U2590" s="196"/>
      <c r="V2590" s="196"/>
      <c r="W2590" s="196"/>
      <c r="X2590" s="222"/>
      <c r="Y2590" t="s">
        <v>8301</v>
      </c>
      <c r="Z2590">
        <v>1686793411</v>
      </c>
      <c r="AA2590" t="s">
        <v>8302</v>
      </c>
      <c r="AB2590" s="221" t="str">
        <f>_xlfn.IFNA(IF(Table[[#This Row],[Programme Partner]]&lt;&gt;Table[[#This Row],[Implementing Partner]],CONCATENATE(Table[[#This Row],[Programme Partner]],"-",Table[[#This Row],[Implementing Partner]]),Table[[#This Row],[Programme Partner]]),"")</f>
        <v>UNICEF-VERC</v>
      </c>
    </row>
    <row r="2591" spans="1:28" ht="16.5" customHeight="1">
      <c r="A2591" s="183">
        <v>2970</v>
      </c>
      <c r="B2591" s="195" t="s">
        <v>5275</v>
      </c>
      <c r="C2591" s="198" t="s">
        <v>5280</v>
      </c>
      <c r="D2591" s="212" t="s">
        <v>5275</v>
      </c>
      <c r="E2591" s="215" t="s">
        <v>27</v>
      </c>
      <c r="F2591" s="195" t="s">
        <v>8011</v>
      </c>
      <c r="G2591" t="s">
        <v>8318</v>
      </c>
      <c r="H2591" s="195" t="str">
        <f>IFERROR(VLOOKUP(Table[[#This Row],[Activity Details of Assistance]],WHAT!E:F,2,FALSE),"")</f>
        <v># of household</v>
      </c>
      <c r="I2591" s="195"/>
      <c r="J2591">
        <v>1843</v>
      </c>
      <c r="K2591" t="s">
        <v>8280</v>
      </c>
      <c r="L2591" s="219" t="s">
        <v>13</v>
      </c>
      <c r="M2591" t="s">
        <v>14</v>
      </c>
      <c r="N2591" t="s">
        <v>309</v>
      </c>
      <c r="O2591" t="s">
        <v>1606</v>
      </c>
      <c r="P2591" t="s">
        <v>6482</v>
      </c>
      <c r="Q2591" s="236">
        <v>44742</v>
      </c>
      <c r="R2591" s="236">
        <v>44958</v>
      </c>
      <c r="S2591" t="s">
        <v>8452</v>
      </c>
      <c r="T2591" s="196"/>
      <c r="U2591" s="196"/>
      <c r="V2591" s="196"/>
      <c r="W2591" s="196"/>
      <c r="X2591" s="222"/>
      <c r="Y2591" t="s">
        <v>8301</v>
      </c>
      <c r="Z2591">
        <v>1686793411</v>
      </c>
      <c r="AA2591" t="s">
        <v>8302</v>
      </c>
      <c r="AB2591" s="221" t="str">
        <f>_xlfn.IFNA(IF(Table[[#This Row],[Programme Partner]]&lt;&gt;Table[[#This Row],[Implementing Partner]],CONCATENATE(Table[[#This Row],[Programme Partner]],"-",Table[[#This Row],[Implementing Partner]]),Table[[#This Row],[Programme Partner]]),"")</f>
        <v>UNICEF-VERC</v>
      </c>
    </row>
    <row r="2592" spans="1:28" ht="16.5" customHeight="1">
      <c r="A2592" s="183">
        <v>2971</v>
      </c>
      <c r="B2592" s="195" t="s">
        <v>5275</v>
      </c>
      <c r="C2592" s="198" t="s">
        <v>5280</v>
      </c>
      <c r="D2592" s="212" t="s">
        <v>5275</v>
      </c>
      <c r="E2592" s="215" t="s">
        <v>27</v>
      </c>
      <c r="F2592" s="195" t="s">
        <v>8012</v>
      </c>
      <c r="G2592" t="s">
        <v>8366</v>
      </c>
      <c r="H2592" s="195" t="str">
        <f>IFERROR(VLOOKUP(Table[[#This Row],[Activity Details of Assistance]],WHAT!E:F,2,FALSE),"")</f>
        <v xml:space="preserve"># of door </v>
      </c>
      <c r="I2592" s="195"/>
      <c r="J2592">
        <v>1</v>
      </c>
      <c r="K2592" t="s">
        <v>8280</v>
      </c>
      <c r="L2592" s="219" t="s">
        <v>13</v>
      </c>
      <c r="M2592" t="s">
        <v>14</v>
      </c>
      <c r="N2592" t="s">
        <v>309</v>
      </c>
      <c r="O2592" t="s">
        <v>1606</v>
      </c>
      <c r="P2592" t="s">
        <v>6482</v>
      </c>
      <c r="Q2592" s="236">
        <v>44742</v>
      </c>
      <c r="R2592" s="236">
        <v>44958</v>
      </c>
      <c r="S2592" t="s">
        <v>8452</v>
      </c>
      <c r="T2592" s="196"/>
      <c r="U2592" s="196"/>
      <c r="V2592" s="196"/>
      <c r="W2592" s="196"/>
      <c r="X2592" s="222"/>
      <c r="Y2592" t="s">
        <v>8301</v>
      </c>
      <c r="Z2592">
        <v>1686793411</v>
      </c>
      <c r="AA2592" t="s">
        <v>8302</v>
      </c>
      <c r="AB2592" s="221" t="str">
        <f>_xlfn.IFNA(IF(Table[[#This Row],[Programme Partner]]&lt;&gt;Table[[#This Row],[Implementing Partner]],CONCATENATE(Table[[#This Row],[Programme Partner]],"-",Table[[#This Row],[Implementing Partner]]),Table[[#This Row],[Programme Partner]]),"")</f>
        <v>UNICEF-VERC</v>
      </c>
    </row>
    <row r="2593" spans="1:28" ht="16.5" customHeight="1">
      <c r="A2593" s="183">
        <v>2972</v>
      </c>
      <c r="B2593" s="195" t="s">
        <v>5275</v>
      </c>
      <c r="C2593" s="198" t="s">
        <v>5280</v>
      </c>
      <c r="D2593" s="212" t="s">
        <v>5275</v>
      </c>
      <c r="E2593" s="215" t="s">
        <v>27</v>
      </c>
      <c r="F2593" s="195" t="s">
        <v>8012</v>
      </c>
      <c r="G2593" s="195" t="s">
        <v>8585</v>
      </c>
      <c r="H2593" s="195" t="str">
        <f>IFERROR(VLOOKUP(Table[[#This Row],[Activity Details of Assistance]],WHAT!E:F,2,FALSE),"")</f>
        <v xml:space="preserve"># of door </v>
      </c>
      <c r="I2593" s="195"/>
      <c r="J2593">
        <v>31</v>
      </c>
      <c r="K2593" t="s">
        <v>8280</v>
      </c>
      <c r="L2593" s="219" t="s">
        <v>13</v>
      </c>
      <c r="M2593" t="s">
        <v>14</v>
      </c>
      <c r="N2593" t="s">
        <v>309</v>
      </c>
      <c r="O2593" t="s">
        <v>1606</v>
      </c>
      <c r="P2593" t="s">
        <v>6482</v>
      </c>
      <c r="Q2593" s="236">
        <v>44742</v>
      </c>
      <c r="R2593" s="236">
        <v>44958</v>
      </c>
      <c r="S2593" t="s">
        <v>8452</v>
      </c>
      <c r="T2593" s="196"/>
      <c r="U2593" s="196"/>
      <c r="V2593" s="196"/>
      <c r="W2593" s="196"/>
      <c r="X2593" s="222"/>
      <c r="Y2593" t="s">
        <v>8301</v>
      </c>
      <c r="Z2593">
        <v>1686793411</v>
      </c>
      <c r="AA2593" t="s">
        <v>8302</v>
      </c>
      <c r="AB2593" s="221" t="str">
        <f>_xlfn.IFNA(IF(Table[[#This Row],[Programme Partner]]&lt;&gt;Table[[#This Row],[Implementing Partner]],CONCATENATE(Table[[#This Row],[Programme Partner]],"-",Table[[#This Row],[Implementing Partner]]),Table[[#This Row],[Programme Partner]]),"")</f>
        <v>UNICEF-VERC</v>
      </c>
    </row>
    <row r="2594" spans="1:28" ht="16.5" customHeight="1">
      <c r="A2594" s="183">
        <v>2973</v>
      </c>
      <c r="B2594" s="195" t="s">
        <v>5275</v>
      </c>
      <c r="C2594" s="198" t="s">
        <v>5280</v>
      </c>
      <c r="D2594" s="212" t="s">
        <v>5275</v>
      </c>
      <c r="E2594" s="215" t="s">
        <v>27</v>
      </c>
      <c r="F2594" s="195" t="s">
        <v>8012</v>
      </c>
      <c r="G2594" s="195" t="s">
        <v>8359</v>
      </c>
      <c r="H2594" s="195" t="str">
        <f>IFERROR(VLOOKUP(Table[[#This Row],[Activity Details of Assistance]],WHAT!E:F,2,FALSE),"")</f>
        <v># of FSM Site</v>
      </c>
      <c r="I2594" s="195"/>
      <c r="J2594">
        <v>12</v>
      </c>
      <c r="K2594" t="s">
        <v>8280</v>
      </c>
      <c r="L2594" s="219" t="s">
        <v>13</v>
      </c>
      <c r="M2594" t="s">
        <v>14</v>
      </c>
      <c r="N2594" t="s">
        <v>309</v>
      </c>
      <c r="O2594" t="s">
        <v>1606</v>
      </c>
      <c r="P2594" t="s">
        <v>6482</v>
      </c>
      <c r="Q2594" s="236">
        <v>44742</v>
      </c>
      <c r="R2594" s="236">
        <v>44958</v>
      </c>
      <c r="S2594" t="s">
        <v>8452</v>
      </c>
      <c r="T2594" s="196"/>
      <c r="U2594" s="196"/>
      <c r="V2594" s="196"/>
      <c r="W2594" s="196"/>
      <c r="X2594" s="222"/>
      <c r="Y2594" t="s">
        <v>8301</v>
      </c>
      <c r="Z2594">
        <v>1686793411</v>
      </c>
      <c r="AA2594" t="s">
        <v>8302</v>
      </c>
      <c r="AB2594" s="221" t="str">
        <f>_xlfn.IFNA(IF(Table[[#This Row],[Programme Partner]]&lt;&gt;Table[[#This Row],[Implementing Partner]],CONCATENATE(Table[[#This Row],[Programme Partner]],"-",Table[[#This Row],[Implementing Partner]]),Table[[#This Row],[Programme Partner]]),"")</f>
        <v>UNICEF-VERC</v>
      </c>
    </row>
    <row r="2595" spans="1:28" ht="16.5" customHeight="1">
      <c r="A2595" s="183">
        <v>2974</v>
      </c>
      <c r="B2595" s="195" t="s">
        <v>5275</v>
      </c>
      <c r="C2595" s="198" t="s">
        <v>5280</v>
      </c>
      <c r="D2595" s="212" t="s">
        <v>5275</v>
      </c>
      <c r="E2595" s="215" t="s">
        <v>27</v>
      </c>
      <c r="F2595" s="195" t="s">
        <v>8012</v>
      </c>
      <c r="G2595" s="195" t="s">
        <v>8356</v>
      </c>
      <c r="H2595" s="195" t="str">
        <f>IFERROR(VLOOKUP(Table[[#This Row],[Activity Details of Assistance]],WHAT!E:F,2,FALSE),"")</f>
        <v># of FSM Site</v>
      </c>
      <c r="I2595" s="195"/>
      <c r="J2595">
        <v>8</v>
      </c>
      <c r="K2595" t="s">
        <v>8280</v>
      </c>
      <c r="L2595" s="219" t="s">
        <v>13</v>
      </c>
      <c r="M2595" t="s">
        <v>14</v>
      </c>
      <c r="N2595" t="s">
        <v>309</v>
      </c>
      <c r="O2595" t="s">
        <v>1606</v>
      </c>
      <c r="P2595" t="s">
        <v>6482</v>
      </c>
      <c r="Q2595" s="236">
        <v>44742</v>
      </c>
      <c r="R2595" s="236">
        <v>44958</v>
      </c>
      <c r="S2595" t="s">
        <v>8452</v>
      </c>
      <c r="T2595" s="196"/>
      <c r="U2595" s="196"/>
      <c r="V2595" s="196"/>
      <c r="W2595" s="196"/>
      <c r="X2595" s="222"/>
      <c r="Y2595" t="s">
        <v>8301</v>
      </c>
      <c r="Z2595">
        <v>1686793411</v>
      </c>
      <c r="AA2595" t="s">
        <v>8302</v>
      </c>
      <c r="AB2595" s="221" t="str">
        <f>_xlfn.IFNA(IF(Table[[#This Row],[Programme Partner]]&lt;&gt;Table[[#This Row],[Implementing Partner]],CONCATENATE(Table[[#This Row],[Programme Partner]],"-",Table[[#This Row],[Implementing Partner]]),Table[[#This Row],[Programme Partner]]),"")</f>
        <v>UNICEF-VERC</v>
      </c>
    </row>
    <row r="2596" spans="1:28" ht="16.5" customHeight="1">
      <c r="A2596" s="183">
        <v>2975</v>
      </c>
      <c r="B2596" s="195" t="s">
        <v>5275</v>
      </c>
      <c r="C2596" s="198" t="s">
        <v>5280</v>
      </c>
      <c r="D2596" s="212" t="s">
        <v>5275</v>
      </c>
      <c r="E2596" s="215" t="s">
        <v>27</v>
      </c>
      <c r="F2596" s="195" t="s">
        <v>8012</v>
      </c>
      <c r="G2596" t="s">
        <v>8367</v>
      </c>
      <c r="H2596" s="195" t="str">
        <f>IFERROR(VLOOKUP(Table[[#This Row],[Activity Details of Assistance]],WHAT!E:F,2,FALSE),"")</f>
        <v># of door</v>
      </c>
      <c r="I2596" s="195"/>
      <c r="J2596">
        <v>5</v>
      </c>
      <c r="K2596" t="s">
        <v>8280</v>
      </c>
      <c r="L2596" s="219" t="s">
        <v>13</v>
      </c>
      <c r="M2596" t="s">
        <v>14</v>
      </c>
      <c r="N2596" t="s">
        <v>309</v>
      </c>
      <c r="O2596" t="s">
        <v>1606</v>
      </c>
      <c r="P2596" t="s">
        <v>6482</v>
      </c>
      <c r="Q2596" s="236">
        <v>44742</v>
      </c>
      <c r="R2596" s="236">
        <v>44958</v>
      </c>
      <c r="S2596" t="s">
        <v>8452</v>
      </c>
      <c r="T2596" s="196"/>
      <c r="U2596" s="196"/>
      <c r="V2596" s="196"/>
      <c r="W2596" s="196"/>
      <c r="X2596" s="222"/>
      <c r="Y2596" t="s">
        <v>8301</v>
      </c>
      <c r="Z2596">
        <v>1686793411</v>
      </c>
      <c r="AA2596" t="s">
        <v>8302</v>
      </c>
      <c r="AB2596" s="221" t="str">
        <f>_xlfn.IFNA(IF(Table[[#This Row],[Programme Partner]]&lt;&gt;Table[[#This Row],[Implementing Partner]],CONCATENATE(Table[[#This Row],[Programme Partner]],"-",Table[[#This Row],[Implementing Partner]]),Table[[#This Row],[Programme Partner]]),"")</f>
        <v>UNICEF-VERC</v>
      </c>
    </row>
    <row r="2597" spans="1:28" ht="16.5" customHeight="1">
      <c r="A2597" s="183">
        <v>2976</v>
      </c>
      <c r="B2597" s="195" t="s">
        <v>5275</v>
      </c>
      <c r="C2597" s="198" t="s">
        <v>5280</v>
      </c>
      <c r="D2597" s="212" t="s">
        <v>5275</v>
      </c>
      <c r="E2597" s="215" t="s">
        <v>27</v>
      </c>
      <c r="F2597" s="195" t="s">
        <v>8012</v>
      </c>
      <c r="G2597" s="195" t="s">
        <v>8586</v>
      </c>
      <c r="H2597" s="195" t="str">
        <f>IFERROR(VLOOKUP(Table[[#This Row],[Activity Details of Assistance]],WHAT!E:F,2,FALSE),"")</f>
        <v># of door</v>
      </c>
      <c r="I2597" s="195"/>
      <c r="J2597">
        <v>98</v>
      </c>
      <c r="K2597" t="s">
        <v>8280</v>
      </c>
      <c r="L2597" s="219" t="s">
        <v>13</v>
      </c>
      <c r="M2597" t="s">
        <v>14</v>
      </c>
      <c r="N2597" t="s">
        <v>309</v>
      </c>
      <c r="O2597" t="s">
        <v>1606</v>
      </c>
      <c r="P2597" t="s">
        <v>6482</v>
      </c>
      <c r="Q2597" s="236">
        <v>44742</v>
      </c>
      <c r="R2597" s="236">
        <v>44958</v>
      </c>
      <c r="S2597" t="s">
        <v>8452</v>
      </c>
      <c r="T2597" s="196"/>
      <c r="U2597" s="196"/>
      <c r="V2597" s="196"/>
      <c r="W2597" s="196"/>
      <c r="X2597" s="222"/>
      <c r="Y2597" t="s">
        <v>8301</v>
      </c>
      <c r="Z2597">
        <v>1686793411</v>
      </c>
      <c r="AA2597" t="s">
        <v>8302</v>
      </c>
      <c r="AB2597" s="221" t="str">
        <f>_xlfn.IFNA(IF(Table[[#This Row],[Programme Partner]]&lt;&gt;Table[[#This Row],[Implementing Partner]],CONCATENATE(Table[[#This Row],[Programme Partner]],"-",Table[[#This Row],[Implementing Partner]]),Table[[#This Row],[Programme Partner]]),"")</f>
        <v>UNICEF-VERC</v>
      </c>
    </row>
    <row r="2598" spans="1:28" ht="16.5" customHeight="1">
      <c r="A2598" s="183">
        <v>2977</v>
      </c>
      <c r="B2598" s="195" t="s">
        <v>5275</v>
      </c>
      <c r="C2598" s="198" t="s">
        <v>5280</v>
      </c>
      <c r="D2598" s="212" t="s">
        <v>5275</v>
      </c>
      <c r="E2598" s="215" t="s">
        <v>27</v>
      </c>
      <c r="F2598" s="195" t="s">
        <v>8012</v>
      </c>
      <c r="G2598" t="s">
        <v>8357</v>
      </c>
      <c r="H2598" s="195" t="str">
        <f>IFERROR(VLOOKUP(Table[[#This Row],[Activity Details of Assistance]],WHAT!E:F,2,FALSE),"")</f>
        <v># of door</v>
      </c>
      <c r="I2598" s="195"/>
      <c r="J2598">
        <v>1183</v>
      </c>
      <c r="K2598" t="s">
        <v>8280</v>
      </c>
      <c r="L2598" s="219" t="s">
        <v>13</v>
      </c>
      <c r="M2598" t="s">
        <v>14</v>
      </c>
      <c r="N2598" t="s">
        <v>309</v>
      </c>
      <c r="O2598" t="s">
        <v>1606</v>
      </c>
      <c r="P2598" t="s">
        <v>6482</v>
      </c>
      <c r="Q2598" s="236">
        <v>44742</v>
      </c>
      <c r="R2598" s="236">
        <v>44958</v>
      </c>
      <c r="S2598" t="s">
        <v>8452</v>
      </c>
      <c r="T2598" s="196"/>
      <c r="U2598" s="196"/>
      <c r="V2598" s="196"/>
      <c r="W2598" s="196"/>
      <c r="X2598" s="222"/>
      <c r="Y2598" t="s">
        <v>8301</v>
      </c>
      <c r="Z2598">
        <v>1686793411</v>
      </c>
      <c r="AA2598" t="s">
        <v>8302</v>
      </c>
      <c r="AB2598" s="221" t="str">
        <f>_xlfn.IFNA(IF(Table[[#This Row],[Programme Partner]]&lt;&gt;Table[[#This Row],[Implementing Partner]],CONCATENATE(Table[[#This Row],[Programme Partner]],"-",Table[[#This Row],[Implementing Partner]]),Table[[#This Row],[Programme Partner]]),"")</f>
        <v>UNICEF-VERC</v>
      </c>
    </row>
    <row r="2599" spans="1:28" ht="16.5" customHeight="1">
      <c r="A2599" s="183">
        <v>2978</v>
      </c>
      <c r="B2599" s="195" t="s">
        <v>5275</v>
      </c>
      <c r="C2599" s="198" t="s">
        <v>5280</v>
      </c>
      <c r="D2599" s="212" t="s">
        <v>5275</v>
      </c>
      <c r="E2599" s="215" t="s">
        <v>27</v>
      </c>
      <c r="F2599" s="195" t="s">
        <v>8014</v>
      </c>
      <c r="G2599" t="s">
        <v>8361</v>
      </c>
      <c r="H2599" s="195" t="str">
        <f>IFERROR(VLOOKUP(Table[[#This Row],[Activity Details of Assistance]],WHAT!E:F,2,FALSE),"")</f>
        <v># of plant</v>
      </c>
      <c r="I2599" s="195"/>
      <c r="J2599">
        <v>2</v>
      </c>
      <c r="K2599" t="s">
        <v>8280</v>
      </c>
      <c r="L2599" s="219" t="s">
        <v>13</v>
      </c>
      <c r="M2599" t="s">
        <v>14</v>
      </c>
      <c r="N2599" t="s">
        <v>309</v>
      </c>
      <c r="O2599" t="s">
        <v>1606</v>
      </c>
      <c r="P2599" t="s">
        <v>6482</v>
      </c>
      <c r="Q2599" s="236">
        <v>44742</v>
      </c>
      <c r="R2599" s="236">
        <v>44958</v>
      </c>
      <c r="S2599" t="s">
        <v>8452</v>
      </c>
      <c r="T2599" s="196"/>
      <c r="U2599" s="196"/>
      <c r="V2599" s="196"/>
      <c r="W2599" s="196"/>
      <c r="X2599" s="222"/>
      <c r="Y2599" t="s">
        <v>8301</v>
      </c>
      <c r="Z2599">
        <v>1686793411</v>
      </c>
      <c r="AA2599" t="s">
        <v>8302</v>
      </c>
      <c r="AB2599" s="221" t="str">
        <f>_xlfn.IFNA(IF(Table[[#This Row],[Programme Partner]]&lt;&gt;Table[[#This Row],[Implementing Partner]],CONCATENATE(Table[[#This Row],[Programme Partner]],"-",Table[[#This Row],[Implementing Partner]]),Table[[#This Row],[Programme Partner]]),"")</f>
        <v>UNICEF-VERC</v>
      </c>
    </row>
    <row r="2600" spans="1:28" ht="16.5" customHeight="1">
      <c r="A2600" s="183">
        <v>2980</v>
      </c>
      <c r="B2600" s="195" t="s">
        <v>5044</v>
      </c>
      <c r="C2600" s="198" t="s">
        <v>5044</v>
      </c>
      <c r="D2600" s="212" t="s">
        <v>8281</v>
      </c>
      <c r="E2600" s="215" t="s">
        <v>27</v>
      </c>
      <c r="F2600" s="195" t="s">
        <v>8012</v>
      </c>
      <c r="G2600" t="s">
        <v>8357</v>
      </c>
      <c r="H2600" s="195" t="str">
        <f>IFERROR(VLOOKUP(Table[[#This Row],[Activity Details of Assistance]],WHAT!E:F,2,FALSE),"")</f>
        <v># of door</v>
      </c>
      <c r="I2600" s="195"/>
      <c r="J2600">
        <v>86</v>
      </c>
      <c r="K2600" t="s">
        <v>8280</v>
      </c>
      <c r="L2600" s="219" t="s">
        <v>13</v>
      </c>
      <c r="M2600" t="s">
        <v>14</v>
      </c>
      <c r="N2600" t="s">
        <v>309</v>
      </c>
      <c r="O2600" t="s">
        <v>1606</v>
      </c>
      <c r="P2600" t="s">
        <v>6477</v>
      </c>
      <c r="Q2600" s="236">
        <v>44742</v>
      </c>
      <c r="R2600" s="236">
        <v>44774</v>
      </c>
      <c r="S2600" t="s">
        <v>8452</v>
      </c>
      <c r="T2600" s="196"/>
      <c r="U2600" s="196"/>
      <c r="V2600" s="196"/>
      <c r="W2600" s="196"/>
      <c r="X2600" s="222"/>
      <c r="Y2600" t="s">
        <v>8569</v>
      </c>
      <c r="Z2600">
        <v>1713731351</v>
      </c>
      <c r="AA2600" t="s">
        <v>8570</v>
      </c>
      <c r="AB2600" s="221" t="str">
        <f>_xlfn.IFNA(IF(Table[[#This Row],[Programme Partner]]&lt;&gt;Table[[#This Row],[Implementing Partner]],CONCATENATE(Table[[#This Row],[Programme Partner]],"-",Table[[#This Row],[Implementing Partner]]),Table[[#This Row],[Programme Partner]]),"")</f>
        <v>CCDB</v>
      </c>
    </row>
    <row r="2601" spans="1:28" ht="16.5" customHeight="1">
      <c r="A2601" s="183">
        <v>2981</v>
      </c>
      <c r="B2601" s="195" t="s">
        <v>5044</v>
      </c>
      <c r="C2601" s="198" t="s">
        <v>5044</v>
      </c>
      <c r="D2601" s="212" t="s">
        <v>8281</v>
      </c>
      <c r="E2601" s="215" t="s">
        <v>27</v>
      </c>
      <c r="F2601" s="195" t="s">
        <v>8012</v>
      </c>
      <c r="G2601" t="s">
        <v>8019</v>
      </c>
      <c r="H2601" s="195" t="str">
        <f>IFERROR(VLOOKUP(Table[[#This Row],[Activity Details of Assistance]],WHAT!E:F,2,FALSE),"")</f>
        <v>N/A</v>
      </c>
      <c r="I2601" s="195"/>
      <c r="J2601">
        <v>462</v>
      </c>
      <c r="K2601" t="s">
        <v>8280</v>
      </c>
      <c r="L2601" s="219" t="s">
        <v>13</v>
      </c>
      <c r="M2601" t="s">
        <v>14</v>
      </c>
      <c r="N2601" t="s">
        <v>309</v>
      </c>
      <c r="O2601" t="s">
        <v>1606</v>
      </c>
      <c r="P2601" t="s">
        <v>6477</v>
      </c>
      <c r="Q2601" s="236">
        <v>44742</v>
      </c>
      <c r="R2601" s="236">
        <v>44774</v>
      </c>
      <c r="S2601" t="s">
        <v>8452</v>
      </c>
      <c r="T2601" s="196"/>
      <c r="U2601" s="196"/>
      <c r="V2601" s="196"/>
      <c r="W2601" s="196"/>
      <c r="X2601" s="222"/>
      <c r="Y2601" t="s">
        <v>8569</v>
      </c>
      <c r="Z2601">
        <v>1713731351</v>
      </c>
      <c r="AA2601" t="s">
        <v>8570</v>
      </c>
      <c r="AB2601" s="221" t="str">
        <f>_xlfn.IFNA(IF(Table[[#This Row],[Programme Partner]]&lt;&gt;Table[[#This Row],[Implementing Partner]],CONCATENATE(Table[[#This Row],[Programme Partner]],"-",Table[[#This Row],[Implementing Partner]]),Table[[#This Row],[Programme Partner]]),"")</f>
        <v>CCDB</v>
      </c>
    </row>
    <row r="2602" spans="1:28" ht="16.5" customHeight="1">
      <c r="A2602" s="183">
        <v>2982</v>
      </c>
      <c r="B2602" s="195" t="s">
        <v>5044</v>
      </c>
      <c r="C2602" s="198" t="s">
        <v>5044</v>
      </c>
      <c r="D2602" s="212" t="s">
        <v>8281</v>
      </c>
      <c r="E2602" s="215" t="s">
        <v>27</v>
      </c>
      <c r="F2602" s="195" t="s">
        <v>8013</v>
      </c>
      <c r="G2602" s="195" t="s">
        <v>8314</v>
      </c>
      <c r="H2602" s="195" t="str">
        <f>IFERROR(VLOOKUP(Table[[#This Row],[Activity Details of Assistance]],WHAT!E:F,2,FALSE),"")</f>
        <v># of HP sessions at HH level</v>
      </c>
      <c r="I2602" s="195"/>
      <c r="J2602">
        <v>340</v>
      </c>
      <c r="K2602" t="s">
        <v>8280</v>
      </c>
      <c r="L2602" s="219" t="s">
        <v>13</v>
      </c>
      <c r="M2602" t="s">
        <v>14</v>
      </c>
      <c r="N2602" t="s">
        <v>309</v>
      </c>
      <c r="O2602" t="s">
        <v>1606</v>
      </c>
      <c r="P2602" t="s">
        <v>6477</v>
      </c>
      <c r="Q2602" s="236">
        <v>44742</v>
      </c>
      <c r="R2602" s="236">
        <v>44774</v>
      </c>
      <c r="S2602" t="s">
        <v>8452</v>
      </c>
      <c r="T2602" s="196"/>
      <c r="U2602" s="196"/>
      <c r="V2602" s="196"/>
      <c r="W2602" s="196"/>
      <c r="X2602" s="222"/>
      <c r="Y2602" t="s">
        <v>8569</v>
      </c>
      <c r="Z2602">
        <v>1713731351</v>
      </c>
      <c r="AA2602" t="s">
        <v>8570</v>
      </c>
      <c r="AB2602" s="221" t="str">
        <f>_xlfn.IFNA(IF(Table[[#This Row],[Programme Partner]]&lt;&gt;Table[[#This Row],[Implementing Partner]],CONCATENATE(Table[[#This Row],[Programme Partner]],"-",Table[[#This Row],[Implementing Partner]]),Table[[#This Row],[Programme Partner]]),"")</f>
        <v>CCDB</v>
      </c>
    </row>
    <row r="2603" spans="1:28" ht="16.5" customHeight="1">
      <c r="A2603" s="183">
        <v>2983</v>
      </c>
      <c r="B2603" s="195" t="s">
        <v>5044</v>
      </c>
      <c r="C2603" s="198" t="s">
        <v>5044</v>
      </c>
      <c r="D2603" s="212" t="s">
        <v>8281</v>
      </c>
      <c r="E2603" s="215" t="s">
        <v>27</v>
      </c>
      <c r="F2603" s="195" t="s">
        <v>8013</v>
      </c>
      <c r="G2603" t="s">
        <v>8317</v>
      </c>
      <c r="H2603" s="195" t="str">
        <f>IFERROR(VLOOKUP(Table[[#This Row],[Activity Details of Assistance]],WHAT!E:F,2,FALSE),"")</f>
        <v># of estimated persons reached by mass-media campaign</v>
      </c>
      <c r="I2603" s="195"/>
      <c r="J2603">
        <v>1</v>
      </c>
      <c r="K2603" t="s">
        <v>8280</v>
      </c>
      <c r="L2603" s="219" t="s">
        <v>13</v>
      </c>
      <c r="M2603" t="s">
        <v>14</v>
      </c>
      <c r="N2603" t="s">
        <v>309</v>
      </c>
      <c r="O2603" t="s">
        <v>1606</v>
      </c>
      <c r="P2603" t="s">
        <v>6477</v>
      </c>
      <c r="Q2603" s="236">
        <v>44742</v>
      </c>
      <c r="R2603" s="236">
        <v>44774</v>
      </c>
      <c r="S2603" t="s">
        <v>8452</v>
      </c>
      <c r="T2603" s="196"/>
      <c r="U2603" s="196"/>
      <c r="V2603" s="196"/>
      <c r="W2603" s="196"/>
      <c r="X2603" s="222"/>
      <c r="Y2603" t="s">
        <v>8569</v>
      </c>
      <c r="Z2603">
        <v>1713731351</v>
      </c>
      <c r="AA2603" t="s">
        <v>8570</v>
      </c>
      <c r="AB2603" s="221" t="str">
        <f>_xlfn.IFNA(IF(Table[[#This Row],[Programme Partner]]&lt;&gt;Table[[#This Row],[Implementing Partner]],CONCATENATE(Table[[#This Row],[Programme Partner]],"-",Table[[#This Row],[Implementing Partner]]),Table[[#This Row],[Programme Partner]]),"")</f>
        <v>CCDB</v>
      </c>
    </row>
    <row r="2604" spans="1:28" ht="16.5" customHeight="1">
      <c r="A2604" s="183">
        <v>2984</v>
      </c>
      <c r="B2604" s="195" t="s">
        <v>5044</v>
      </c>
      <c r="C2604" s="198" t="s">
        <v>5044</v>
      </c>
      <c r="D2604" s="212" t="s">
        <v>8281</v>
      </c>
      <c r="E2604" s="215" t="s">
        <v>27</v>
      </c>
      <c r="F2604" s="195" t="s">
        <v>8014</v>
      </c>
      <c r="G2604" s="195" t="s">
        <v>8243</v>
      </c>
      <c r="H2604" s="195" t="str">
        <f>IFERROR(VLOOKUP(Table[[#This Row],[Activity Details of Assistance]],WHAT!E:F,2,FALSE),"")</f>
        <v># of pit</v>
      </c>
      <c r="I2604" s="195"/>
      <c r="J2604">
        <v>1</v>
      </c>
      <c r="K2604" t="s">
        <v>8280</v>
      </c>
      <c r="L2604" s="219" t="s">
        <v>13</v>
      </c>
      <c r="M2604" t="s">
        <v>14</v>
      </c>
      <c r="N2604" t="s">
        <v>309</v>
      </c>
      <c r="O2604" t="s">
        <v>1606</v>
      </c>
      <c r="P2604" t="s">
        <v>6477</v>
      </c>
      <c r="Q2604" s="236">
        <v>44742</v>
      </c>
      <c r="R2604" s="236">
        <v>44774</v>
      </c>
      <c r="S2604" t="s">
        <v>8452</v>
      </c>
      <c r="T2604" s="196"/>
      <c r="U2604" s="196"/>
      <c r="V2604" s="196"/>
      <c r="W2604" s="196"/>
      <c r="X2604" s="222"/>
      <c r="Y2604" t="s">
        <v>8569</v>
      </c>
      <c r="Z2604">
        <v>1713731351</v>
      </c>
      <c r="AA2604" t="s">
        <v>8570</v>
      </c>
      <c r="AB2604" s="221" t="str">
        <f>_xlfn.IFNA(IF(Table[[#This Row],[Programme Partner]]&lt;&gt;Table[[#This Row],[Implementing Partner]],CONCATENATE(Table[[#This Row],[Programme Partner]],"-",Table[[#This Row],[Implementing Partner]]),Table[[#This Row],[Programme Partner]]),"")</f>
        <v>CCDB</v>
      </c>
    </row>
    <row r="2605" spans="1:28" ht="16.5" customHeight="1">
      <c r="A2605" s="183">
        <v>2985</v>
      </c>
      <c r="B2605" s="195" t="s">
        <v>5148</v>
      </c>
      <c r="C2605" s="198" t="s">
        <v>5238</v>
      </c>
      <c r="D2605" s="212" t="s">
        <v>8324</v>
      </c>
      <c r="E2605" s="215" t="s">
        <v>27</v>
      </c>
      <c r="F2605" s="195" t="s">
        <v>8011</v>
      </c>
      <c r="G2605" s="195" t="s">
        <v>8584</v>
      </c>
      <c r="H2605" s="195" t="str">
        <f>IFERROR(VLOOKUP(Table[[#This Row],[Activity Details of Assistance]],WHAT!E:F,2,FALSE),"")</f>
        <v># of tube well</v>
      </c>
      <c r="I2605" s="195"/>
      <c r="J2605">
        <v>237</v>
      </c>
      <c r="K2605" t="s">
        <v>8280</v>
      </c>
      <c r="L2605" s="219" t="s">
        <v>13</v>
      </c>
      <c r="M2605" t="s">
        <v>14</v>
      </c>
      <c r="N2605" t="s">
        <v>309</v>
      </c>
      <c r="O2605" t="s">
        <v>1606</v>
      </c>
      <c r="P2605" t="s">
        <v>4656</v>
      </c>
      <c r="Q2605" s="236">
        <v>44742</v>
      </c>
      <c r="R2605" s="236">
        <v>44805</v>
      </c>
      <c r="S2605" t="s">
        <v>8452</v>
      </c>
      <c r="T2605" s="196"/>
      <c r="U2605" s="196"/>
      <c r="V2605" s="196"/>
      <c r="W2605" s="196"/>
      <c r="X2605" s="222"/>
      <c r="Y2605" t="s">
        <v>8335</v>
      </c>
      <c r="Z2605">
        <v>1840742077</v>
      </c>
      <c r="AA2605" t="s">
        <v>8336</v>
      </c>
      <c r="AB2605" s="221" t="str">
        <f>_xlfn.IFNA(IF(Table[[#This Row],[Programme Partner]]&lt;&gt;Table[[#This Row],[Implementing Partner]],CONCATENATE(Table[[#This Row],[Programme Partner]],"-",Table[[#This Row],[Implementing Partner]]),Table[[#This Row],[Programme Partner]]),"")</f>
        <v>IOM-SHED</v>
      </c>
    </row>
    <row r="2606" spans="1:28" ht="16.5" customHeight="1">
      <c r="A2606" s="183">
        <v>2986</v>
      </c>
      <c r="B2606" s="195" t="s">
        <v>5148</v>
      </c>
      <c r="C2606" s="198" t="s">
        <v>5238</v>
      </c>
      <c r="D2606" s="212" t="s">
        <v>8324</v>
      </c>
      <c r="E2606" s="215" t="s">
        <v>27</v>
      </c>
      <c r="F2606" s="195" t="s">
        <v>8011</v>
      </c>
      <c r="G2606" t="s">
        <v>8325</v>
      </c>
      <c r="H2606" s="195" t="str">
        <f>IFERROR(VLOOKUP(Table[[#This Row],[Activity Details of Assistance]],WHAT!E:F,2,FALSE),"")</f>
        <v># of tube well</v>
      </c>
      <c r="I2606" s="195"/>
      <c r="J2606">
        <v>2</v>
      </c>
      <c r="K2606" t="s">
        <v>8280</v>
      </c>
      <c r="L2606" s="219" t="s">
        <v>13</v>
      </c>
      <c r="M2606" t="s">
        <v>14</v>
      </c>
      <c r="N2606" t="s">
        <v>309</v>
      </c>
      <c r="O2606" t="s">
        <v>1606</v>
      </c>
      <c r="P2606" t="s">
        <v>4656</v>
      </c>
      <c r="Q2606" s="236">
        <v>44742</v>
      </c>
      <c r="R2606" s="236">
        <v>44805</v>
      </c>
      <c r="S2606" t="s">
        <v>8452</v>
      </c>
      <c r="T2606" s="196"/>
      <c r="U2606" s="196"/>
      <c r="V2606" s="196"/>
      <c r="W2606" s="196"/>
      <c r="X2606" s="222"/>
      <c r="Y2606" t="s">
        <v>8335</v>
      </c>
      <c r="Z2606">
        <v>1840742077</v>
      </c>
      <c r="AA2606" t="s">
        <v>8336</v>
      </c>
      <c r="AB2606" s="221" t="str">
        <f>_xlfn.IFNA(IF(Table[[#This Row],[Programme Partner]]&lt;&gt;Table[[#This Row],[Implementing Partner]],CONCATENATE(Table[[#This Row],[Programme Partner]],"-",Table[[#This Row],[Implementing Partner]]),Table[[#This Row],[Programme Partner]]),"")</f>
        <v>IOM-SHED</v>
      </c>
    </row>
    <row r="2607" spans="1:28" ht="16.5" customHeight="1">
      <c r="A2607" s="183">
        <v>2987</v>
      </c>
      <c r="B2607" s="195" t="s">
        <v>5148</v>
      </c>
      <c r="C2607" s="198" t="s">
        <v>5238</v>
      </c>
      <c r="D2607" s="212" t="s">
        <v>8324</v>
      </c>
      <c r="E2607" s="215" t="s">
        <v>27</v>
      </c>
      <c r="F2607" s="195" t="s">
        <v>8012</v>
      </c>
      <c r="G2607" t="s">
        <v>8366</v>
      </c>
      <c r="H2607" s="195" t="str">
        <f>IFERROR(VLOOKUP(Table[[#This Row],[Activity Details of Assistance]],WHAT!E:F,2,FALSE),"")</f>
        <v xml:space="preserve"># of door </v>
      </c>
      <c r="I2607" s="195"/>
      <c r="J2607">
        <v>2</v>
      </c>
      <c r="K2607" t="s">
        <v>8280</v>
      </c>
      <c r="L2607" s="219" t="s">
        <v>13</v>
      </c>
      <c r="M2607" t="s">
        <v>14</v>
      </c>
      <c r="N2607" t="s">
        <v>309</v>
      </c>
      <c r="O2607" t="s">
        <v>1606</v>
      </c>
      <c r="P2607" t="s">
        <v>4656</v>
      </c>
      <c r="Q2607" s="236">
        <v>44742</v>
      </c>
      <c r="R2607" s="236">
        <v>44805</v>
      </c>
      <c r="S2607" t="s">
        <v>8452</v>
      </c>
      <c r="T2607" s="196"/>
      <c r="U2607" s="196"/>
      <c r="V2607" s="196"/>
      <c r="W2607" s="196"/>
      <c r="X2607" s="222"/>
      <c r="Y2607" t="s">
        <v>8335</v>
      </c>
      <c r="Z2607">
        <v>1840742077</v>
      </c>
      <c r="AA2607" t="s">
        <v>8336</v>
      </c>
      <c r="AB2607" s="221" t="str">
        <f>_xlfn.IFNA(IF(Table[[#This Row],[Programme Partner]]&lt;&gt;Table[[#This Row],[Implementing Partner]],CONCATENATE(Table[[#This Row],[Programme Partner]],"-",Table[[#This Row],[Implementing Partner]]),Table[[#This Row],[Programme Partner]]),"")</f>
        <v>IOM-SHED</v>
      </c>
    </row>
    <row r="2608" spans="1:28" ht="16.5" customHeight="1">
      <c r="A2608" s="183">
        <v>2988</v>
      </c>
      <c r="B2608" s="195" t="s">
        <v>5148</v>
      </c>
      <c r="C2608" s="198" t="s">
        <v>5238</v>
      </c>
      <c r="D2608" s="212" t="s">
        <v>8324</v>
      </c>
      <c r="E2608" s="215" t="s">
        <v>27</v>
      </c>
      <c r="F2608" s="195" t="s">
        <v>8012</v>
      </c>
      <c r="G2608" s="195" t="s">
        <v>8585</v>
      </c>
      <c r="H2608" s="195" t="str">
        <f>IFERROR(VLOOKUP(Table[[#This Row],[Activity Details of Assistance]],WHAT!E:F,2,FALSE),"")</f>
        <v xml:space="preserve"># of door </v>
      </c>
      <c r="I2608" s="195"/>
      <c r="J2608">
        <v>77</v>
      </c>
      <c r="K2608" t="s">
        <v>8280</v>
      </c>
      <c r="L2608" s="219" t="s">
        <v>13</v>
      </c>
      <c r="M2608" t="s">
        <v>14</v>
      </c>
      <c r="N2608" t="s">
        <v>309</v>
      </c>
      <c r="O2608" t="s">
        <v>1606</v>
      </c>
      <c r="P2608" t="s">
        <v>4656</v>
      </c>
      <c r="Q2608" s="236">
        <v>44742</v>
      </c>
      <c r="R2608" s="236">
        <v>44805</v>
      </c>
      <c r="S2608" t="s">
        <v>8452</v>
      </c>
      <c r="T2608" s="196"/>
      <c r="U2608" s="196"/>
      <c r="V2608" s="196"/>
      <c r="W2608" s="196"/>
      <c r="X2608" s="222"/>
      <c r="Y2608" t="s">
        <v>8335</v>
      </c>
      <c r="Z2608">
        <v>1840742077</v>
      </c>
      <c r="AA2608" t="s">
        <v>8336</v>
      </c>
      <c r="AB2608" s="221" t="str">
        <f>_xlfn.IFNA(IF(Table[[#This Row],[Programme Partner]]&lt;&gt;Table[[#This Row],[Implementing Partner]],CONCATENATE(Table[[#This Row],[Programme Partner]],"-",Table[[#This Row],[Implementing Partner]]),Table[[#This Row],[Programme Partner]]),"")</f>
        <v>IOM-SHED</v>
      </c>
    </row>
    <row r="2609" spans="1:28" ht="16.5" customHeight="1">
      <c r="A2609" s="183">
        <v>2989</v>
      </c>
      <c r="B2609" s="195" t="s">
        <v>5148</v>
      </c>
      <c r="C2609" s="198" t="s">
        <v>5238</v>
      </c>
      <c r="D2609" s="212" t="s">
        <v>8324</v>
      </c>
      <c r="E2609" s="215" t="s">
        <v>27</v>
      </c>
      <c r="F2609" s="195" t="s">
        <v>8012</v>
      </c>
      <c r="G2609" t="s">
        <v>8359</v>
      </c>
      <c r="H2609" s="195" t="str">
        <f>IFERROR(VLOOKUP(Table[[#This Row],[Activity Details of Assistance]],WHAT!E:F,2,FALSE),"")</f>
        <v># of FSM Site</v>
      </c>
      <c r="I2609" s="195"/>
      <c r="J2609">
        <v>4</v>
      </c>
      <c r="K2609" t="s">
        <v>8280</v>
      </c>
      <c r="L2609" s="219" t="s">
        <v>13</v>
      </c>
      <c r="M2609" t="s">
        <v>14</v>
      </c>
      <c r="N2609" t="s">
        <v>309</v>
      </c>
      <c r="O2609" t="s">
        <v>1606</v>
      </c>
      <c r="P2609" t="s">
        <v>4656</v>
      </c>
      <c r="Q2609" s="236">
        <v>44742</v>
      </c>
      <c r="R2609" s="236">
        <v>44805</v>
      </c>
      <c r="S2609" t="s">
        <v>8452</v>
      </c>
      <c r="T2609" s="196"/>
      <c r="U2609" s="196"/>
      <c r="V2609" s="196"/>
      <c r="W2609" s="196"/>
      <c r="X2609" s="222"/>
      <c r="Y2609" t="s">
        <v>8335</v>
      </c>
      <c r="Z2609">
        <v>1840742077</v>
      </c>
      <c r="AA2609" t="s">
        <v>8336</v>
      </c>
      <c r="AB2609" s="221" t="str">
        <f>_xlfn.IFNA(IF(Table[[#This Row],[Programme Partner]]&lt;&gt;Table[[#This Row],[Implementing Partner]],CONCATENATE(Table[[#This Row],[Programme Partner]],"-",Table[[#This Row],[Implementing Partner]]),Table[[#This Row],[Programme Partner]]),"")</f>
        <v>IOM-SHED</v>
      </c>
    </row>
    <row r="2610" spans="1:28" ht="16.5" customHeight="1">
      <c r="A2610" s="183">
        <v>2990</v>
      </c>
      <c r="B2610" s="195" t="s">
        <v>5148</v>
      </c>
      <c r="C2610" s="198" t="s">
        <v>5238</v>
      </c>
      <c r="D2610" s="212" t="s">
        <v>8324</v>
      </c>
      <c r="E2610" s="215" t="s">
        <v>27</v>
      </c>
      <c r="F2610" s="195" t="s">
        <v>8012</v>
      </c>
      <c r="G2610" t="s">
        <v>8356</v>
      </c>
      <c r="H2610" s="195" t="str">
        <f>IFERROR(VLOOKUP(Table[[#This Row],[Activity Details of Assistance]],WHAT!E:F,2,FALSE),"")</f>
        <v># of FSM Site</v>
      </c>
      <c r="I2610" s="195"/>
      <c r="J2610">
        <v>1</v>
      </c>
      <c r="K2610" t="s">
        <v>8280</v>
      </c>
      <c r="L2610" s="219" t="s">
        <v>13</v>
      </c>
      <c r="M2610" t="s">
        <v>14</v>
      </c>
      <c r="N2610" t="s">
        <v>309</v>
      </c>
      <c r="O2610" t="s">
        <v>1606</v>
      </c>
      <c r="P2610" t="s">
        <v>4656</v>
      </c>
      <c r="Q2610" s="236">
        <v>44742</v>
      </c>
      <c r="R2610" s="236">
        <v>44805</v>
      </c>
      <c r="S2610" t="s">
        <v>8452</v>
      </c>
      <c r="T2610" s="196"/>
      <c r="U2610" s="196"/>
      <c r="V2610" s="196"/>
      <c r="W2610" s="196"/>
      <c r="X2610" s="222"/>
      <c r="Y2610" t="s">
        <v>8335</v>
      </c>
      <c r="Z2610">
        <v>1840742077</v>
      </c>
      <c r="AA2610" t="s">
        <v>8336</v>
      </c>
      <c r="AB2610" s="221" t="str">
        <f>_xlfn.IFNA(IF(Table[[#This Row],[Programme Partner]]&lt;&gt;Table[[#This Row],[Implementing Partner]],CONCATENATE(Table[[#This Row],[Programme Partner]],"-",Table[[#This Row],[Implementing Partner]]),Table[[#This Row],[Programme Partner]]),"")</f>
        <v>IOM-SHED</v>
      </c>
    </row>
    <row r="2611" spans="1:28" ht="16.5" customHeight="1">
      <c r="A2611" s="183">
        <v>2991</v>
      </c>
      <c r="B2611" s="195" t="s">
        <v>5148</v>
      </c>
      <c r="C2611" s="198" t="s">
        <v>5238</v>
      </c>
      <c r="D2611" s="212" t="s">
        <v>8324</v>
      </c>
      <c r="E2611" s="215" t="s">
        <v>27</v>
      </c>
      <c r="F2611" s="195" t="s">
        <v>8012</v>
      </c>
      <c r="G2611" s="195" t="s">
        <v>8586</v>
      </c>
      <c r="H2611" s="195" t="str">
        <f>IFERROR(VLOOKUP(Table[[#This Row],[Activity Details of Assistance]],WHAT!E:F,2,FALSE),"")</f>
        <v># of door</v>
      </c>
      <c r="I2611" s="195"/>
      <c r="J2611">
        <v>201</v>
      </c>
      <c r="K2611" t="s">
        <v>8280</v>
      </c>
      <c r="L2611" s="219" t="s">
        <v>13</v>
      </c>
      <c r="M2611" t="s">
        <v>14</v>
      </c>
      <c r="N2611" t="s">
        <v>309</v>
      </c>
      <c r="O2611" t="s">
        <v>1606</v>
      </c>
      <c r="P2611" t="s">
        <v>4656</v>
      </c>
      <c r="Q2611" s="236">
        <v>44742</v>
      </c>
      <c r="R2611" s="236">
        <v>44805</v>
      </c>
      <c r="S2611" t="s">
        <v>8452</v>
      </c>
      <c r="T2611" s="196"/>
      <c r="U2611" s="196"/>
      <c r="V2611" s="196"/>
      <c r="W2611" s="196"/>
      <c r="X2611" s="222"/>
      <c r="Y2611" t="s">
        <v>8335</v>
      </c>
      <c r="Z2611">
        <v>1840742077</v>
      </c>
      <c r="AA2611" t="s">
        <v>8336</v>
      </c>
      <c r="AB2611" s="221" t="str">
        <f>_xlfn.IFNA(IF(Table[[#This Row],[Programme Partner]]&lt;&gt;Table[[#This Row],[Implementing Partner]],CONCATENATE(Table[[#This Row],[Programme Partner]],"-",Table[[#This Row],[Implementing Partner]]),Table[[#This Row],[Programme Partner]]),"")</f>
        <v>IOM-SHED</v>
      </c>
    </row>
    <row r="2612" spans="1:28" ht="16.5" customHeight="1">
      <c r="A2612" s="183">
        <v>2992</v>
      </c>
      <c r="B2612" s="195" t="s">
        <v>5148</v>
      </c>
      <c r="C2612" s="198" t="s">
        <v>5238</v>
      </c>
      <c r="D2612" s="212" t="s">
        <v>8324</v>
      </c>
      <c r="E2612" s="215" t="s">
        <v>27</v>
      </c>
      <c r="F2612" s="195" t="s">
        <v>8012</v>
      </c>
      <c r="G2612" t="s">
        <v>8357</v>
      </c>
      <c r="H2612" s="195" t="str">
        <f>IFERROR(VLOOKUP(Table[[#This Row],[Activity Details of Assistance]],WHAT!E:F,2,FALSE),"")</f>
        <v># of door</v>
      </c>
      <c r="I2612" s="195"/>
      <c r="J2612">
        <v>377</v>
      </c>
      <c r="K2612" t="s">
        <v>8280</v>
      </c>
      <c r="L2612" s="219" t="s">
        <v>13</v>
      </c>
      <c r="M2612" t="s">
        <v>14</v>
      </c>
      <c r="N2612" t="s">
        <v>309</v>
      </c>
      <c r="O2612" t="s">
        <v>1606</v>
      </c>
      <c r="P2612" t="s">
        <v>4656</v>
      </c>
      <c r="Q2612" s="236">
        <v>44742</v>
      </c>
      <c r="R2612" s="236">
        <v>44805</v>
      </c>
      <c r="S2612" t="s">
        <v>8452</v>
      </c>
      <c r="T2612" s="196"/>
      <c r="U2612" s="196"/>
      <c r="V2612" s="196"/>
      <c r="W2612" s="196"/>
      <c r="X2612" s="222"/>
      <c r="Y2612" t="s">
        <v>8335</v>
      </c>
      <c r="Z2612">
        <v>1840742077</v>
      </c>
      <c r="AA2612" t="s">
        <v>8336</v>
      </c>
      <c r="AB2612" s="221" t="str">
        <f>_xlfn.IFNA(IF(Table[[#This Row],[Programme Partner]]&lt;&gt;Table[[#This Row],[Implementing Partner]],CONCATENATE(Table[[#This Row],[Programme Partner]],"-",Table[[#This Row],[Implementing Partner]]),Table[[#This Row],[Programme Partner]]),"")</f>
        <v>IOM-SHED</v>
      </c>
    </row>
    <row r="2613" spans="1:28" ht="16.5" customHeight="1">
      <c r="A2613" s="183">
        <v>2993</v>
      </c>
      <c r="B2613" s="195" t="s">
        <v>5148</v>
      </c>
      <c r="C2613" s="198" t="s">
        <v>5238</v>
      </c>
      <c r="D2613" s="212" t="s">
        <v>8324</v>
      </c>
      <c r="E2613" s="215" t="s">
        <v>27</v>
      </c>
      <c r="F2613" s="195" t="s">
        <v>8013</v>
      </c>
      <c r="G2613" s="195" t="s">
        <v>8314</v>
      </c>
      <c r="H2613" s="195" t="str">
        <f>IFERROR(VLOOKUP(Table[[#This Row],[Activity Details of Assistance]],WHAT!E:F,2,FALSE),"")</f>
        <v># of HP sessions at HH level</v>
      </c>
      <c r="I2613" s="195"/>
      <c r="J2613">
        <v>52</v>
      </c>
      <c r="K2613" t="s">
        <v>8280</v>
      </c>
      <c r="L2613" s="219" t="s">
        <v>13</v>
      </c>
      <c r="M2613" t="s">
        <v>14</v>
      </c>
      <c r="N2613" t="s">
        <v>309</v>
      </c>
      <c r="O2613" t="s">
        <v>1606</v>
      </c>
      <c r="P2613" t="s">
        <v>4656</v>
      </c>
      <c r="Q2613" s="236">
        <v>44742</v>
      </c>
      <c r="R2613" s="236">
        <v>44805</v>
      </c>
      <c r="S2613" t="s">
        <v>8452</v>
      </c>
      <c r="T2613" s="196"/>
      <c r="U2613" s="196"/>
      <c r="V2613" s="196"/>
      <c r="W2613" s="196"/>
      <c r="X2613" s="222"/>
      <c r="Y2613" t="s">
        <v>8335</v>
      </c>
      <c r="Z2613">
        <v>1840742077</v>
      </c>
      <c r="AA2613" t="s">
        <v>8336</v>
      </c>
      <c r="AB2613" s="221" t="str">
        <f>_xlfn.IFNA(IF(Table[[#This Row],[Programme Partner]]&lt;&gt;Table[[#This Row],[Implementing Partner]],CONCATENATE(Table[[#This Row],[Programme Partner]],"-",Table[[#This Row],[Implementing Partner]]),Table[[#This Row],[Programme Partner]]),"")</f>
        <v>IOM-SHED</v>
      </c>
    </row>
    <row r="2614" spans="1:28" ht="16.5" customHeight="1">
      <c r="A2614" s="183">
        <v>2994</v>
      </c>
      <c r="B2614" s="195" t="s">
        <v>5148</v>
      </c>
      <c r="C2614" s="198" t="s">
        <v>5238</v>
      </c>
      <c r="D2614" s="212" t="s">
        <v>8324</v>
      </c>
      <c r="E2614" s="215" t="s">
        <v>27</v>
      </c>
      <c r="F2614" s="195" t="s">
        <v>8013</v>
      </c>
      <c r="G2614" t="s">
        <v>8360</v>
      </c>
      <c r="H2614" s="195" t="str">
        <f>IFERROR(VLOOKUP(Table[[#This Row],[Activity Details of Assistance]],WHAT!E:F,2,FALSE),"")</f>
        <v># of household</v>
      </c>
      <c r="I2614" s="195"/>
      <c r="J2614">
        <v>4422</v>
      </c>
      <c r="K2614" t="s">
        <v>8280</v>
      </c>
      <c r="L2614" s="219" t="s">
        <v>13</v>
      </c>
      <c r="M2614" t="s">
        <v>14</v>
      </c>
      <c r="N2614" t="s">
        <v>309</v>
      </c>
      <c r="O2614" t="s">
        <v>1606</v>
      </c>
      <c r="P2614" t="s">
        <v>4656</v>
      </c>
      <c r="Q2614" s="236">
        <v>44742</v>
      </c>
      <c r="R2614" s="236">
        <v>44805</v>
      </c>
      <c r="S2614" t="s">
        <v>8452</v>
      </c>
      <c r="T2614" s="196"/>
      <c r="U2614" s="196"/>
      <c r="V2614" s="196"/>
      <c r="W2614" s="196"/>
      <c r="X2614" s="222"/>
      <c r="Y2614" t="s">
        <v>8335</v>
      </c>
      <c r="Z2614">
        <v>1840742077</v>
      </c>
      <c r="AA2614" t="s">
        <v>8336</v>
      </c>
      <c r="AB2614" s="221" t="str">
        <f>_xlfn.IFNA(IF(Table[[#This Row],[Programme Partner]]&lt;&gt;Table[[#This Row],[Implementing Partner]],CONCATENATE(Table[[#This Row],[Programme Partner]],"-",Table[[#This Row],[Implementing Partner]]),Table[[#This Row],[Programme Partner]]),"")</f>
        <v>IOM-SHED</v>
      </c>
    </row>
    <row r="2615" spans="1:28" ht="16.5" customHeight="1">
      <c r="A2615" s="183">
        <v>2995</v>
      </c>
      <c r="B2615" s="195" t="s">
        <v>5148</v>
      </c>
      <c r="C2615" s="198" t="s">
        <v>5238</v>
      </c>
      <c r="D2615" s="212" t="s">
        <v>8324</v>
      </c>
      <c r="E2615" s="215" t="s">
        <v>27</v>
      </c>
      <c r="F2615" s="195" t="s">
        <v>8014</v>
      </c>
      <c r="G2615" s="195" t="s">
        <v>8243</v>
      </c>
      <c r="H2615" s="195" t="str">
        <f>IFERROR(VLOOKUP(Table[[#This Row],[Activity Details of Assistance]],WHAT!E:F,2,FALSE),"")</f>
        <v># of pit</v>
      </c>
      <c r="I2615" s="195"/>
      <c r="J2615">
        <v>1</v>
      </c>
      <c r="K2615" t="s">
        <v>8280</v>
      </c>
      <c r="L2615" s="219" t="s">
        <v>13</v>
      </c>
      <c r="M2615" t="s">
        <v>14</v>
      </c>
      <c r="N2615" t="s">
        <v>309</v>
      </c>
      <c r="O2615" t="s">
        <v>1606</v>
      </c>
      <c r="P2615" t="s">
        <v>4656</v>
      </c>
      <c r="Q2615" s="236">
        <v>44742</v>
      </c>
      <c r="R2615" s="236">
        <v>44805</v>
      </c>
      <c r="S2615" t="s">
        <v>8452</v>
      </c>
      <c r="T2615" s="196"/>
      <c r="U2615" s="196"/>
      <c r="V2615" s="196"/>
      <c r="W2615" s="196"/>
      <c r="X2615" s="222"/>
      <c r="Y2615" t="s">
        <v>8335</v>
      </c>
      <c r="Z2615">
        <v>1840742077</v>
      </c>
      <c r="AA2615" t="s">
        <v>8336</v>
      </c>
      <c r="AB2615" s="221" t="str">
        <f>_xlfn.IFNA(IF(Table[[#This Row],[Programme Partner]]&lt;&gt;Table[[#This Row],[Implementing Partner]],CONCATENATE(Table[[#This Row],[Programme Partner]],"-",Table[[#This Row],[Implementing Partner]]),Table[[#This Row],[Programme Partner]]),"")</f>
        <v>IOM-SHED</v>
      </c>
    </row>
    <row r="2616" spans="1:28" ht="16.5" customHeight="1">
      <c r="A2616" s="183">
        <v>2996</v>
      </c>
      <c r="B2616" s="195" t="s">
        <v>5148</v>
      </c>
      <c r="C2616" s="198" t="s">
        <v>5238</v>
      </c>
      <c r="D2616" s="212" t="s">
        <v>8324</v>
      </c>
      <c r="E2616" s="215" t="s">
        <v>27</v>
      </c>
      <c r="F2616" s="195" t="s">
        <v>8014</v>
      </c>
      <c r="G2616" t="s">
        <v>8361</v>
      </c>
      <c r="H2616" s="195" t="str">
        <f>IFERROR(VLOOKUP(Table[[#This Row],[Activity Details of Assistance]],WHAT!E:F,2,FALSE),"")</f>
        <v># of plant</v>
      </c>
      <c r="I2616" s="195"/>
      <c r="J2616">
        <v>1</v>
      </c>
      <c r="K2616" t="s">
        <v>8280</v>
      </c>
      <c r="L2616" s="219" t="s">
        <v>13</v>
      </c>
      <c r="M2616" t="s">
        <v>14</v>
      </c>
      <c r="N2616" t="s">
        <v>309</v>
      </c>
      <c r="O2616" t="s">
        <v>1606</v>
      </c>
      <c r="P2616" t="s">
        <v>4656</v>
      </c>
      <c r="Q2616" s="236">
        <v>44742</v>
      </c>
      <c r="R2616" s="236">
        <v>44805</v>
      </c>
      <c r="S2616" t="s">
        <v>8452</v>
      </c>
      <c r="T2616" s="196"/>
      <c r="U2616" s="196"/>
      <c r="V2616" s="196"/>
      <c r="W2616" s="196"/>
      <c r="X2616" s="222"/>
      <c r="Y2616" t="s">
        <v>8335</v>
      </c>
      <c r="Z2616">
        <v>1840742077</v>
      </c>
      <c r="AA2616" t="s">
        <v>8336</v>
      </c>
      <c r="AB2616" s="221" t="str">
        <f>_xlfn.IFNA(IF(Table[[#This Row],[Programme Partner]]&lt;&gt;Table[[#This Row],[Implementing Partner]],CONCATENATE(Table[[#This Row],[Programme Partner]],"-",Table[[#This Row],[Implementing Partner]]),Table[[#This Row],[Programme Partner]]),"")</f>
        <v>IOM-SHED</v>
      </c>
    </row>
    <row r="2617" spans="1:28" ht="16.5" customHeight="1">
      <c r="A2617" s="183">
        <v>2997</v>
      </c>
      <c r="B2617" s="195" t="s">
        <v>5148</v>
      </c>
      <c r="C2617" s="198" t="s">
        <v>5238</v>
      </c>
      <c r="D2617" s="212" t="s">
        <v>8514</v>
      </c>
      <c r="E2617" s="215" t="s">
        <v>27</v>
      </c>
      <c r="F2617" s="195" t="s">
        <v>8011</v>
      </c>
      <c r="G2617" s="195" t="s">
        <v>8584</v>
      </c>
      <c r="H2617" s="195" t="str">
        <f>IFERROR(VLOOKUP(Table[[#This Row],[Activity Details of Assistance]],WHAT!E:F,2,FALSE),"")</f>
        <v># of tube well</v>
      </c>
      <c r="I2617" s="195"/>
      <c r="J2617">
        <v>79</v>
      </c>
      <c r="K2617" t="s">
        <v>8280</v>
      </c>
      <c r="L2617" s="219" t="s">
        <v>13</v>
      </c>
      <c r="M2617" t="s">
        <v>14</v>
      </c>
      <c r="N2617" t="s">
        <v>309</v>
      </c>
      <c r="O2617" t="s">
        <v>1606</v>
      </c>
      <c r="P2617" t="s">
        <v>6479</v>
      </c>
      <c r="Q2617" s="236">
        <v>44742</v>
      </c>
      <c r="R2617" s="236">
        <v>44896</v>
      </c>
      <c r="S2617" t="s">
        <v>8452</v>
      </c>
      <c r="T2617" s="196"/>
      <c r="U2617" s="196"/>
      <c r="V2617" s="196"/>
      <c r="W2617" s="196"/>
      <c r="X2617" s="222"/>
      <c r="Y2617" t="s">
        <v>8335</v>
      </c>
      <c r="Z2617">
        <v>1840742077</v>
      </c>
      <c r="AA2617" t="s">
        <v>8336</v>
      </c>
      <c r="AB2617" s="221" t="str">
        <f>_xlfn.IFNA(IF(Table[[#This Row],[Programme Partner]]&lt;&gt;Table[[#This Row],[Implementing Partner]],CONCATENATE(Table[[#This Row],[Programme Partner]],"-",Table[[#This Row],[Implementing Partner]]),Table[[#This Row],[Programme Partner]]),"")</f>
        <v>IOM-SHED</v>
      </c>
    </row>
    <row r="2618" spans="1:28" ht="16.5" customHeight="1">
      <c r="A2618" s="183">
        <v>2998</v>
      </c>
      <c r="B2618" s="195" t="s">
        <v>5148</v>
      </c>
      <c r="C2618" s="198" t="s">
        <v>5238</v>
      </c>
      <c r="D2618" s="212" t="s">
        <v>8514</v>
      </c>
      <c r="E2618" s="215" t="s">
        <v>27</v>
      </c>
      <c r="F2618" s="195" t="s">
        <v>8012</v>
      </c>
      <c r="G2618" s="195" t="s">
        <v>8585</v>
      </c>
      <c r="H2618" s="195" t="str">
        <f>IFERROR(VLOOKUP(Table[[#This Row],[Activity Details of Assistance]],WHAT!E:F,2,FALSE),"")</f>
        <v xml:space="preserve"># of door </v>
      </c>
      <c r="I2618" s="195"/>
      <c r="J2618">
        <v>46</v>
      </c>
      <c r="K2618" t="s">
        <v>8280</v>
      </c>
      <c r="L2618" s="219" t="s">
        <v>13</v>
      </c>
      <c r="M2618" t="s">
        <v>14</v>
      </c>
      <c r="N2618" t="s">
        <v>309</v>
      </c>
      <c r="O2618" t="s">
        <v>1606</v>
      </c>
      <c r="P2618" t="s">
        <v>6479</v>
      </c>
      <c r="Q2618" s="236">
        <v>44742</v>
      </c>
      <c r="R2618" s="236">
        <v>44896</v>
      </c>
      <c r="S2618" t="s">
        <v>8452</v>
      </c>
      <c r="T2618" s="196"/>
      <c r="U2618" s="196"/>
      <c r="V2618" s="196"/>
      <c r="W2618" s="196"/>
      <c r="X2618" s="222"/>
      <c r="Y2618" t="s">
        <v>8335</v>
      </c>
      <c r="Z2618">
        <v>1840742077</v>
      </c>
      <c r="AA2618" t="s">
        <v>8336</v>
      </c>
      <c r="AB2618" s="221" t="str">
        <f>_xlfn.IFNA(IF(Table[[#This Row],[Programme Partner]]&lt;&gt;Table[[#This Row],[Implementing Partner]],CONCATENATE(Table[[#This Row],[Programme Partner]],"-",Table[[#This Row],[Implementing Partner]]),Table[[#This Row],[Programme Partner]]),"")</f>
        <v>IOM-SHED</v>
      </c>
    </row>
    <row r="2619" spans="1:28" ht="16.5" customHeight="1">
      <c r="A2619" s="183">
        <v>2999</v>
      </c>
      <c r="B2619" s="195" t="s">
        <v>5148</v>
      </c>
      <c r="C2619" s="198" t="s">
        <v>5238</v>
      </c>
      <c r="D2619" s="212" t="s">
        <v>8514</v>
      </c>
      <c r="E2619" s="215" t="s">
        <v>27</v>
      </c>
      <c r="F2619" s="195" t="s">
        <v>8012</v>
      </c>
      <c r="G2619" t="s">
        <v>8359</v>
      </c>
      <c r="H2619" s="195" t="str">
        <f>IFERROR(VLOOKUP(Table[[#This Row],[Activity Details of Assistance]],WHAT!E:F,2,FALSE),"")</f>
        <v># of FSM Site</v>
      </c>
      <c r="I2619" s="195"/>
      <c r="J2619">
        <v>19</v>
      </c>
      <c r="K2619" t="s">
        <v>8280</v>
      </c>
      <c r="L2619" s="219" t="s">
        <v>13</v>
      </c>
      <c r="M2619" t="s">
        <v>14</v>
      </c>
      <c r="N2619" t="s">
        <v>309</v>
      </c>
      <c r="O2619" t="s">
        <v>1606</v>
      </c>
      <c r="P2619" t="s">
        <v>6479</v>
      </c>
      <c r="Q2619" s="236">
        <v>44742</v>
      </c>
      <c r="R2619" s="236">
        <v>44896</v>
      </c>
      <c r="S2619" t="s">
        <v>8452</v>
      </c>
      <c r="T2619" s="196"/>
      <c r="U2619" s="196"/>
      <c r="V2619" s="196"/>
      <c r="W2619" s="196"/>
      <c r="X2619" s="222"/>
      <c r="Y2619" t="s">
        <v>8335</v>
      </c>
      <c r="Z2619">
        <v>1840742077</v>
      </c>
      <c r="AA2619" t="s">
        <v>8336</v>
      </c>
      <c r="AB2619" s="221" t="str">
        <f>_xlfn.IFNA(IF(Table[[#This Row],[Programme Partner]]&lt;&gt;Table[[#This Row],[Implementing Partner]],CONCATENATE(Table[[#This Row],[Programme Partner]],"-",Table[[#This Row],[Implementing Partner]]),Table[[#This Row],[Programme Partner]]),"")</f>
        <v>IOM-SHED</v>
      </c>
    </row>
    <row r="2620" spans="1:28" ht="16.5" customHeight="1">
      <c r="A2620" s="183">
        <v>3000</v>
      </c>
      <c r="B2620" s="195" t="s">
        <v>5148</v>
      </c>
      <c r="C2620" s="198" t="s">
        <v>5238</v>
      </c>
      <c r="D2620" s="212" t="s">
        <v>8514</v>
      </c>
      <c r="E2620" s="215" t="s">
        <v>27</v>
      </c>
      <c r="F2620" s="195" t="s">
        <v>8012</v>
      </c>
      <c r="G2620" t="s">
        <v>8356</v>
      </c>
      <c r="H2620" s="195" t="str">
        <f>IFERROR(VLOOKUP(Table[[#This Row],[Activity Details of Assistance]],WHAT!E:F,2,FALSE),"")</f>
        <v># of FSM Site</v>
      </c>
      <c r="I2620" s="195"/>
      <c r="J2620">
        <v>13</v>
      </c>
      <c r="K2620" t="s">
        <v>8280</v>
      </c>
      <c r="L2620" s="219" t="s">
        <v>13</v>
      </c>
      <c r="M2620" t="s">
        <v>14</v>
      </c>
      <c r="N2620" t="s">
        <v>309</v>
      </c>
      <c r="O2620" t="s">
        <v>1606</v>
      </c>
      <c r="P2620" t="s">
        <v>6479</v>
      </c>
      <c r="Q2620" s="236">
        <v>44742</v>
      </c>
      <c r="R2620" s="236">
        <v>44896</v>
      </c>
      <c r="S2620" t="s">
        <v>8452</v>
      </c>
      <c r="T2620" s="196"/>
      <c r="U2620" s="196"/>
      <c r="V2620" s="196"/>
      <c r="W2620" s="196"/>
      <c r="X2620" s="222"/>
      <c r="Y2620" t="s">
        <v>8335</v>
      </c>
      <c r="Z2620">
        <v>1840742077</v>
      </c>
      <c r="AA2620" t="s">
        <v>8336</v>
      </c>
      <c r="AB2620" s="221" t="str">
        <f>_xlfn.IFNA(IF(Table[[#This Row],[Programme Partner]]&lt;&gt;Table[[#This Row],[Implementing Partner]],CONCATENATE(Table[[#This Row],[Programme Partner]],"-",Table[[#This Row],[Implementing Partner]]),Table[[#This Row],[Programme Partner]]),"")</f>
        <v>IOM-SHED</v>
      </c>
    </row>
    <row r="2621" spans="1:28" ht="16.5" customHeight="1">
      <c r="A2621" s="183">
        <v>3001</v>
      </c>
      <c r="B2621" s="195" t="s">
        <v>5148</v>
      </c>
      <c r="C2621" s="198" t="s">
        <v>5238</v>
      </c>
      <c r="D2621" s="212" t="s">
        <v>8514</v>
      </c>
      <c r="E2621" s="215" t="s">
        <v>27</v>
      </c>
      <c r="F2621" s="195" t="s">
        <v>8012</v>
      </c>
      <c r="G2621" s="195" t="s">
        <v>8586</v>
      </c>
      <c r="H2621" s="195" t="str">
        <f>IFERROR(VLOOKUP(Table[[#This Row],[Activity Details of Assistance]],WHAT!E:F,2,FALSE),"")</f>
        <v># of door</v>
      </c>
      <c r="I2621" s="195"/>
      <c r="J2621">
        <v>207</v>
      </c>
      <c r="K2621" t="s">
        <v>8280</v>
      </c>
      <c r="L2621" s="219" t="s">
        <v>13</v>
      </c>
      <c r="M2621" t="s">
        <v>14</v>
      </c>
      <c r="N2621" t="s">
        <v>309</v>
      </c>
      <c r="O2621" t="s">
        <v>1606</v>
      </c>
      <c r="P2621" t="s">
        <v>6479</v>
      </c>
      <c r="Q2621" s="236">
        <v>44742</v>
      </c>
      <c r="R2621" s="236">
        <v>44896</v>
      </c>
      <c r="S2621" t="s">
        <v>8452</v>
      </c>
      <c r="T2621" s="196"/>
      <c r="U2621" s="196"/>
      <c r="V2621" s="196"/>
      <c r="W2621" s="196"/>
      <c r="X2621" s="222"/>
      <c r="Y2621" t="s">
        <v>8335</v>
      </c>
      <c r="Z2621">
        <v>1840742077</v>
      </c>
      <c r="AA2621" t="s">
        <v>8336</v>
      </c>
      <c r="AB2621" s="221" t="str">
        <f>_xlfn.IFNA(IF(Table[[#This Row],[Programme Partner]]&lt;&gt;Table[[#This Row],[Implementing Partner]],CONCATENATE(Table[[#This Row],[Programme Partner]],"-",Table[[#This Row],[Implementing Partner]]),Table[[#This Row],[Programme Partner]]),"")</f>
        <v>IOM-SHED</v>
      </c>
    </row>
    <row r="2622" spans="1:28" ht="16.5" customHeight="1">
      <c r="A2622" s="183">
        <v>3002</v>
      </c>
      <c r="B2622" s="195" t="s">
        <v>5148</v>
      </c>
      <c r="C2622" s="198" t="s">
        <v>5238</v>
      </c>
      <c r="D2622" s="212" t="s">
        <v>8514</v>
      </c>
      <c r="E2622" s="215" t="s">
        <v>27</v>
      </c>
      <c r="F2622" s="195" t="s">
        <v>8012</v>
      </c>
      <c r="G2622" t="s">
        <v>8357</v>
      </c>
      <c r="H2622" s="195" t="str">
        <f>IFERROR(VLOOKUP(Table[[#This Row],[Activity Details of Assistance]],WHAT!E:F,2,FALSE),"")</f>
        <v># of door</v>
      </c>
      <c r="I2622" s="195"/>
      <c r="J2622">
        <v>392</v>
      </c>
      <c r="K2622" t="s">
        <v>8280</v>
      </c>
      <c r="L2622" s="219" t="s">
        <v>13</v>
      </c>
      <c r="M2622" t="s">
        <v>14</v>
      </c>
      <c r="N2622" t="s">
        <v>309</v>
      </c>
      <c r="O2622" t="s">
        <v>1606</v>
      </c>
      <c r="P2622" t="s">
        <v>6479</v>
      </c>
      <c r="Q2622" s="236">
        <v>44742</v>
      </c>
      <c r="R2622" s="236">
        <v>44896</v>
      </c>
      <c r="S2622" t="s">
        <v>8452</v>
      </c>
      <c r="T2622" s="196"/>
      <c r="U2622" s="196"/>
      <c r="V2622" s="196"/>
      <c r="W2622" s="196"/>
      <c r="X2622" s="222"/>
      <c r="Y2622" t="s">
        <v>8335</v>
      </c>
      <c r="Z2622">
        <v>1840742077</v>
      </c>
      <c r="AA2622" t="s">
        <v>8336</v>
      </c>
      <c r="AB2622" s="221" t="str">
        <f>_xlfn.IFNA(IF(Table[[#This Row],[Programme Partner]]&lt;&gt;Table[[#This Row],[Implementing Partner]],CONCATENATE(Table[[#This Row],[Programme Partner]],"-",Table[[#This Row],[Implementing Partner]]),Table[[#This Row],[Programme Partner]]),"")</f>
        <v>IOM-SHED</v>
      </c>
    </row>
    <row r="2623" spans="1:28" ht="16.5" customHeight="1">
      <c r="A2623" s="183">
        <v>3003</v>
      </c>
      <c r="B2623" s="195" t="s">
        <v>5148</v>
      </c>
      <c r="C2623" s="198" t="s">
        <v>5238</v>
      </c>
      <c r="D2623" s="212" t="s">
        <v>8514</v>
      </c>
      <c r="E2623" s="215" t="s">
        <v>27</v>
      </c>
      <c r="F2623" s="195" t="s">
        <v>8013</v>
      </c>
      <c r="G2623" t="s">
        <v>8314</v>
      </c>
      <c r="H2623" s="195" t="str">
        <f>IFERROR(VLOOKUP(Table[[#This Row],[Activity Details of Assistance]],WHAT!E:F,2,FALSE),"")</f>
        <v># of HP sessions at HH level</v>
      </c>
      <c r="I2623" s="195"/>
      <c r="J2623">
        <v>72</v>
      </c>
      <c r="K2623" t="s">
        <v>8280</v>
      </c>
      <c r="L2623" s="219" t="s">
        <v>13</v>
      </c>
      <c r="M2623" t="s">
        <v>14</v>
      </c>
      <c r="N2623" t="s">
        <v>309</v>
      </c>
      <c r="O2623" t="s">
        <v>1606</v>
      </c>
      <c r="P2623" t="s">
        <v>6479</v>
      </c>
      <c r="Q2623" s="236">
        <v>44742</v>
      </c>
      <c r="R2623" s="236">
        <v>44896</v>
      </c>
      <c r="S2623" t="s">
        <v>8452</v>
      </c>
      <c r="T2623" s="196"/>
      <c r="U2623" s="196"/>
      <c r="V2623" s="196"/>
      <c r="W2623" s="196"/>
      <c r="X2623" s="222"/>
      <c r="Y2623" t="s">
        <v>8335</v>
      </c>
      <c r="Z2623">
        <v>1840742077</v>
      </c>
      <c r="AA2623" t="s">
        <v>8336</v>
      </c>
      <c r="AB2623" s="221" t="str">
        <f>_xlfn.IFNA(IF(Table[[#This Row],[Programme Partner]]&lt;&gt;Table[[#This Row],[Implementing Partner]],CONCATENATE(Table[[#This Row],[Programme Partner]],"-",Table[[#This Row],[Implementing Partner]]),Table[[#This Row],[Programme Partner]]),"")</f>
        <v>IOM-SHED</v>
      </c>
    </row>
    <row r="2624" spans="1:28" ht="16.5" customHeight="1">
      <c r="A2624" s="183">
        <v>3004</v>
      </c>
      <c r="B2624" s="195" t="s">
        <v>5148</v>
      </c>
      <c r="C2624" s="198" t="s">
        <v>5238</v>
      </c>
      <c r="D2624" s="212" t="s">
        <v>8514</v>
      </c>
      <c r="E2624" s="215" t="s">
        <v>27</v>
      </c>
      <c r="F2624" s="195" t="s">
        <v>8014</v>
      </c>
      <c r="G2624" s="195" t="s">
        <v>8243</v>
      </c>
      <c r="H2624" s="195" t="str">
        <f>IFERROR(VLOOKUP(Table[[#This Row],[Activity Details of Assistance]],WHAT!E:F,2,FALSE),"")</f>
        <v># of pit</v>
      </c>
      <c r="I2624" s="195"/>
      <c r="J2624">
        <v>1</v>
      </c>
      <c r="K2624" t="s">
        <v>8280</v>
      </c>
      <c r="L2624" s="219" t="s">
        <v>13</v>
      </c>
      <c r="M2624" t="s">
        <v>14</v>
      </c>
      <c r="N2624" t="s">
        <v>309</v>
      </c>
      <c r="O2624" t="s">
        <v>1606</v>
      </c>
      <c r="P2624" t="s">
        <v>6479</v>
      </c>
      <c r="Q2624" s="236">
        <v>44742</v>
      </c>
      <c r="R2624" s="236">
        <v>44896</v>
      </c>
      <c r="S2624" t="s">
        <v>8452</v>
      </c>
      <c r="T2624" s="196"/>
      <c r="U2624" s="196"/>
      <c r="V2624" s="196"/>
      <c r="W2624" s="196"/>
      <c r="X2624" s="222"/>
      <c r="Y2624" t="s">
        <v>8335</v>
      </c>
      <c r="Z2624">
        <v>1840742077</v>
      </c>
      <c r="AA2624" t="s">
        <v>8336</v>
      </c>
      <c r="AB2624" s="221" t="str">
        <f>_xlfn.IFNA(IF(Table[[#This Row],[Programme Partner]]&lt;&gt;Table[[#This Row],[Implementing Partner]],CONCATENATE(Table[[#This Row],[Programme Partner]],"-",Table[[#This Row],[Implementing Partner]]),Table[[#This Row],[Programme Partner]]),"")</f>
        <v>IOM-SHED</v>
      </c>
    </row>
    <row r="2625" spans="1:28" ht="16.5" customHeight="1">
      <c r="A2625" s="183">
        <v>3005</v>
      </c>
      <c r="B2625" s="195" t="s">
        <v>5148</v>
      </c>
      <c r="C2625" s="198" t="s">
        <v>5238</v>
      </c>
      <c r="D2625" s="212" t="s">
        <v>8514</v>
      </c>
      <c r="E2625" s="215" t="s">
        <v>27</v>
      </c>
      <c r="F2625" s="195" t="s">
        <v>8014</v>
      </c>
      <c r="G2625" t="s">
        <v>8361</v>
      </c>
      <c r="H2625" s="195" t="str">
        <f>IFERROR(VLOOKUP(Table[[#This Row],[Activity Details of Assistance]],WHAT!E:F,2,FALSE),"")</f>
        <v># of plant</v>
      </c>
      <c r="I2625" s="195"/>
      <c r="J2625">
        <v>1</v>
      </c>
      <c r="K2625" t="s">
        <v>8280</v>
      </c>
      <c r="L2625" s="219" t="s">
        <v>13</v>
      </c>
      <c r="M2625" t="s">
        <v>14</v>
      </c>
      <c r="N2625" t="s">
        <v>309</v>
      </c>
      <c r="O2625" t="s">
        <v>1606</v>
      </c>
      <c r="P2625" t="s">
        <v>6479</v>
      </c>
      <c r="Q2625" s="236">
        <v>44742</v>
      </c>
      <c r="R2625" s="236">
        <v>44896</v>
      </c>
      <c r="S2625" t="s">
        <v>8452</v>
      </c>
      <c r="T2625" s="196"/>
      <c r="U2625" s="196"/>
      <c r="V2625" s="196"/>
      <c r="W2625" s="196"/>
      <c r="X2625" s="222"/>
      <c r="Y2625" t="s">
        <v>8335</v>
      </c>
      <c r="Z2625">
        <v>1840742077</v>
      </c>
      <c r="AA2625" t="s">
        <v>8336</v>
      </c>
      <c r="AB2625" s="221" t="str">
        <f>_xlfn.IFNA(IF(Table[[#This Row],[Programme Partner]]&lt;&gt;Table[[#This Row],[Implementing Partner]],CONCATENATE(Table[[#This Row],[Programme Partner]],"-",Table[[#This Row],[Implementing Partner]]),Table[[#This Row],[Programme Partner]]),"")</f>
        <v>IOM-SHED</v>
      </c>
    </row>
    <row r="2626" spans="1:28" ht="16.5" customHeight="1">
      <c r="A2626" s="183">
        <v>3006</v>
      </c>
      <c r="B2626" s="195" t="s">
        <v>5148</v>
      </c>
      <c r="C2626" s="198" t="s">
        <v>5238</v>
      </c>
      <c r="D2626" s="212" t="s">
        <v>8324</v>
      </c>
      <c r="E2626" s="215" t="s">
        <v>27</v>
      </c>
      <c r="F2626" s="195" t="s">
        <v>8011</v>
      </c>
      <c r="G2626" s="195" t="s">
        <v>8584</v>
      </c>
      <c r="H2626" s="195" t="str">
        <f>IFERROR(VLOOKUP(Table[[#This Row],[Activity Details of Assistance]],WHAT!E:F,2,FALSE),"")</f>
        <v># of tube well</v>
      </c>
      <c r="I2626" s="195"/>
      <c r="J2626">
        <v>54</v>
      </c>
      <c r="K2626" t="s">
        <v>8280</v>
      </c>
      <c r="L2626" s="219" t="s">
        <v>13</v>
      </c>
      <c r="M2626" t="s">
        <v>14</v>
      </c>
      <c r="N2626" t="s">
        <v>309</v>
      </c>
      <c r="O2626" t="s">
        <v>1606</v>
      </c>
      <c r="P2626" t="s">
        <v>4678</v>
      </c>
      <c r="Q2626" s="236">
        <v>44742</v>
      </c>
      <c r="R2626" s="236">
        <v>44805</v>
      </c>
      <c r="S2626" t="s">
        <v>8452</v>
      </c>
      <c r="T2626" s="196"/>
      <c r="U2626" s="196"/>
      <c r="V2626" s="196"/>
      <c r="W2626" s="196"/>
      <c r="X2626" s="222"/>
      <c r="Y2626" t="s">
        <v>8335</v>
      </c>
      <c r="Z2626">
        <v>1840742077</v>
      </c>
      <c r="AA2626" t="s">
        <v>8336</v>
      </c>
      <c r="AB2626" s="221" t="str">
        <f>_xlfn.IFNA(IF(Table[[#This Row],[Programme Partner]]&lt;&gt;Table[[#This Row],[Implementing Partner]],CONCATENATE(Table[[#This Row],[Programme Partner]],"-",Table[[#This Row],[Implementing Partner]]),Table[[#This Row],[Programme Partner]]),"")</f>
        <v>IOM-SHED</v>
      </c>
    </row>
    <row r="2627" spans="1:28" ht="16.5" customHeight="1">
      <c r="A2627" s="183">
        <v>3007</v>
      </c>
      <c r="B2627" s="195" t="s">
        <v>5148</v>
      </c>
      <c r="C2627" s="198" t="s">
        <v>5238</v>
      </c>
      <c r="D2627" s="212" t="s">
        <v>8324</v>
      </c>
      <c r="E2627" s="215" t="s">
        <v>27</v>
      </c>
      <c r="F2627" s="195" t="s">
        <v>8012</v>
      </c>
      <c r="G2627" t="s">
        <v>8366</v>
      </c>
      <c r="H2627" s="195" t="str">
        <f>IFERROR(VLOOKUP(Table[[#This Row],[Activity Details of Assistance]],WHAT!E:F,2,FALSE),"")</f>
        <v xml:space="preserve"># of door </v>
      </c>
      <c r="I2627" s="195"/>
      <c r="J2627">
        <v>2</v>
      </c>
      <c r="K2627" t="s">
        <v>8280</v>
      </c>
      <c r="L2627" s="219" t="s">
        <v>13</v>
      </c>
      <c r="M2627" t="s">
        <v>14</v>
      </c>
      <c r="N2627" t="s">
        <v>309</v>
      </c>
      <c r="O2627" t="s">
        <v>1606</v>
      </c>
      <c r="P2627" t="s">
        <v>4678</v>
      </c>
      <c r="Q2627" s="236">
        <v>44742</v>
      </c>
      <c r="R2627" s="236">
        <v>44805</v>
      </c>
      <c r="S2627" t="s">
        <v>8452</v>
      </c>
      <c r="T2627" s="196"/>
      <c r="U2627" s="196"/>
      <c r="V2627" s="196"/>
      <c r="W2627" s="196"/>
      <c r="X2627" s="222"/>
      <c r="Y2627" t="s">
        <v>8335</v>
      </c>
      <c r="Z2627">
        <v>1840742077</v>
      </c>
      <c r="AA2627" t="s">
        <v>8336</v>
      </c>
      <c r="AB2627" s="221" t="str">
        <f>_xlfn.IFNA(IF(Table[[#This Row],[Programme Partner]]&lt;&gt;Table[[#This Row],[Implementing Partner]],CONCATENATE(Table[[#This Row],[Programme Partner]],"-",Table[[#This Row],[Implementing Partner]]),Table[[#This Row],[Programme Partner]]),"")</f>
        <v>IOM-SHED</v>
      </c>
    </row>
    <row r="2628" spans="1:28" ht="16.5" customHeight="1">
      <c r="A2628" s="183">
        <v>3008</v>
      </c>
      <c r="B2628" s="195" t="s">
        <v>5148</v>
      </c>
      <c r="C2628" s="198" t="s">
        <v>5238</v>
      </c>
      <c r="D2628" s="212" t="s">
        <v>8324</v>
      </c>
      <c r="E2628" s="215" t="s">
        <v>27</v>
      </c>
      <c r="F2628" s="195" t="s">
        <v>8012</v>
      </c>
      <c r="G2628" s="195" t="s">
        <v>8585</v>
      </c>
      <c r="H2628" s="195" t="str">
        <f>IFERROR(VLOOKUP(Table[[#This Row],[Activity Details of Assistance]],WHAT!E:F,2,FALSE),"")</f>
        <v xml:space="preserve"># of door </v>
      </c>
      <c r="I2628" s="195"/>
      <c r="J2628">
        <v>31</v>
      </c>
      <c r="K2628" t="s">
        <v>8280</v>
      </c>
      <c r="L2628" s="219" t="s">
        <v>13</v>
      </c>
      <c r="M2628" t="s">
        <v>14</v>
      </c>
      <c r="N2628" t="s">
        <v>309</v>
      </c>
      <c r="O2628" t="s">
        <v>1606</v>
      </c>
      <c r="P2628" t="s">
        <v>4678</v>
      </c>
      <c r="Q2628" s="236">
        <v>44742</v>
      </c>
      <c r="R2628" s="236">
        <v>44805</v>
      </c>
      <c r="S2628" t="s">
        <v>8452</v>
      </c>
      <c r="T2628" s="196"/>
      <c r="U2628" s="196"/>
      <c r="V2628" s="196"/>
      <c r="W2628" s="196"/>
      <c r="X2628" s="222"/>
      <c r="Y2628" t="s">
        <v>8335</v>
      </c>
      <c r="Z2628">
        <v>1840742077</v>
      </c>
      <c r="AA2628" t="s">
        <v>8336</v>
      </c>
      <c r="AB2628" s="221" t="str">
        <f>_xlfn.IFNA(IF(Table[[#This Row],[Programme Partner]]&lt;&gt;Table[[#This Row],[Implementing Partner]],CONCATENATE(Table[[#This Row],[Programme Partner]],"-",Table[[#This Row],[Implementing Partner]]),Table[[#This Row],[Programme Partner]]),"")</f>
        <v>IOM-SHED</v>
      </c>
    </row>
    <row r="2629" spans="1:28" ht="16.5" customHeight="1">
      <c r="A2629" s="183">
        <v>3009</v>
      </c>
      <c r="B2629" s="195" t="s">
        <v>5148</v>
      </c>
      <c r="C2629" s="198" t="s">
        <v>5238</v>
      </c>
      <c r="D2629" s="212" t="s">
        <v>8324</v>
      </c>
      <c r="E2629" s="215" t="s">
        <v>27</v>
      </c>
      <c r="F2629" s="195" t="s">
        <v>8012</v>
      </c>
      <c r="G2629" s="195" t="s">
        <v>8359</v>
      </c>
      <c r="H2629" s="195" t="str">
        <f>IFERROR(VLOOKUP(Table[[#This Row],[Activity Details of Assistance]],WHAT!E:F,2,FALSE),"")</f>
        <v># of FSM Site</v>
      </c>
      <c r="I2629" s="195"/>
      <c r="J2629">
        <v>6</v>
      </c>
      <c r="K2629" t="s">
        <v>8280</v>
      </c>
      <c r="L2629" s="219" t="s">
        <v>13</v>
      </c>
      <c r="M2629" t="s">
        <v>14</v>
      </c>
      <c r="N2629" t="s">
        <v>309</v>
      </c>
      <c r="O2629" t="s">
        <v>1606</v>
      </c>
      <c r="P2629" t="s">
        <v>4678</v>
      </c>
      <c r="Q2629" s="236">
        <v>44742</v>
      </c>
      <c r="R2629" s="236">
        <v>44805</v>
      </c>
      <c r="S2629" t="s">
        <v>8452</v>
      </c>
      <c r="T2629" s="196"/>
      <c r="U2629" s="196"/>
      <c r="V2629" s="196"/>
      <c r="W2629" s="196"/>
      <c r="X2629" s="222"/>
      <c r="Y2629" t="s">
        <v>8335</v>
      </c>
      <c r="Z2629">
        <v>1840742077</v>
      </c>
      <c r="AA2629" t="s">
        <v>8336</v>
      </c>
      <c r="AB2629" s="221" t="str">
        <f>_xlfn.IFNA(IF(Table[[#This Row],[Programme Partner]]&lt;&gt;Table[[#This Row],[Implementing Partner]],CONCATENATE(Table[[#This Row],[Programme Partner]],"-",Table[[#This Row],[Implementing Partner]]),Table[[#This Row],[Programme Partner]]),"")</f>
        <v>IOM-SHED</v>
      </c>
    </row>
    <row r="2630" spans="1:28" ht="16.5" customHeight="1">
      <c r="A2630" s="183">
        <v>3010</v>
      </c>
      <c r="B2630" s="195" t="s">
        <v>5148</v>
      </c>
      <c r="C2630" s="198" t="s">
        <v>5238</v>
      </c>
      <c r="D2630" s="212" t="s">
        <v>8324</v>
      </c>
      <c r="E2630" s="215" t="s">
        <v>27</v>
      </c>
      <c r="F2630" s="195" t="s">
        <v>8012</v>
      </c>
      <c r="G2630" s="195" t="s">
        <v>8586</v>
      </c>
      <c r="H2630" s="195" t="str">
        <f>IFERROR(VLOOKUP(Table[[#This Row],[Activity Details of Assistance]],WHAT!E:F,2,FALSE),"")</f>
        <v># of door</v>
      </c>
      <c r="I2630" s="195"/>
      <c r="J2630">
        <v>44</v>
      </c>
      <c r="K2630" t="s">
        <v>8280</v>
      </c>
      <c r="L2630" s="219" t="s">
        <v>13</v>
      </c>
      <c r="M2630" t="s">
        <v>14</v>
      </c>
      <c r="N2630" t="s">
        <v>309</v>
      </c>
      <c r="O2630" t="s">
        <v>1606</v>
      </c>
      <c r="P2630" t="s">
        <v>4678</v>
      </c>
      <c r="Q2630" s="236">
        <v>44742</v>
      </c>
      <c r="R2630" s="236">
        <v>44805</v>
      </c>
      <c r="S2630" t="s">
        <v>8452</v>
      </c>
      <c r="T2630" s="196"/>
      <c r="U2630" s="196"/>
      <c r="V2630" s="196"/>
      <c r="W2630" s="196"/>
      <c r="X2630" s="222"/>
      <c r="Y2630" t="s">
        <v>8335</v>
      </c>
      <c r="Z2630">
        <v>1840742077</v>
      </c>
      <c r="AA2630" t="s">
        <v>8336</v>
      </c>
      <c r="AB2630" s="221" t="str">
        <f>_xlfn.IFNA(IF(Table[[#This Row],[Programme Partner]]&lt;&gt;Table[[#This Row],[Implementing Partner]],CONCATENATE(Table[[#This Row],[Programme Partner]],"-",Table[[#This Row],[Implementing Partner]]),Table[[#This Row],[Programme Partner]]),"")</f>
        <v>IOM-SHED</v>
      </c>
    </row>
    <row r="2631" spans="1:28" ht="16.5" customHeight="1">
      <c r="A2631" s="183">
        <v>3011</v>
      </c>
      <c r="B2631" s="195" t="s">
        <v>5148</v>
      </c>
      <c r="C2631" s="198" t="s">
        <v>5238</v>
      </c>
      <c r="D2631" s="212" t="s">
        <v>8324</v>
      </c>
      <c r="E2631" s="215" t="s">
        <v>27</v>
      </c>
      <c r="F2631" s="195" t="s">
        <v>8012</v>
      </c>
      <c r="G2631" s="195" t="s">
        <v>8357</v>
      </c>
      <c r="H2631" s="195" t="str">
        <f>IFERROR(VLOOKUP(Table[[#This Row],[Activity Details of Assistance]],WHAT!E:F,2,FALSE),"")</f>
        <v># of door</v>
      </c>
      <c r="I2631" s="195"/>
      <c r="J2631">
        <v>22</v>
      </c>
      <c r="K2631" t="s">
        <v>8280</v>
      </c>
      <c r="L2631" s="219" t="s">
        <v>13</v>
      </c>
      <c r="M2631" t="s">
        <v>14</v>
      </c>
      <c r="N2631" t="s">
        <v>309</v>
      </c>
      <c r="O2631" t="s">
        <v>1606</v>
      </c>
      <c r="P2631" t="s">
        <v>4678</v>
      </c>
      <c r="Q2631" s="236">
        <v>44742</v>
      </c>
      <c r="R2631" s="236">
        <v>44805</v>
      </c>
      <c r="S2631" t="s">
        <v>8452</v>
      </c>
      <c r="T2631" s="196"/>
      <c r="U2631" s="196"/>
      <c r="V2631" s="196"/>
      <c r="W2631" s="196"/>
      <c r="X2631" s="222"/>
      <c r="Y2631" t="s">
        <v>8335</v>
      </c>
      <c r="Z2631">
        <v>1840742077</v>
      </c>
      <c r="AA2631" t="s">
        <v>8336</v>
      </c>
      <c r="AB2631" s="221" t="str">
        <f>_xlfn.IFNA(IF(Table[[#This Row],[Programme Partner]]&lt;&gt;Table[[#This Row],[Implementing Partner]],CONCATENATE(Table[[#This Row],[Programme Partner]],"-",Table[[#This Row],[Implementing Partner]]),Table[[#This Row],[Programme Partner]]),"")</f>
        <v>IOM-SHED</v>
      </c>
    </row>
    <row r="2632" spans="1:28" ht="16.5" customHeight="1">
      <c r="A2632" s="183">
        <v>3012</v>
      </c>
      <c r="B2632" s="195" t="s">
        <v>5148</v>
      </c>
      <c r="C2632" s="198" t="s">
        <v>5238</v>
      </c>
      <c r="D2632" s="212" t="s">
        <v>8324</v>
      </c>
      <c r="E2632" s="215" t="s">
        <v>27</v>
      </c>
      <c r="F2632" s="195" t="s">
        <v>8013</v>
      </c>
      <c r="G2632" t="s">
        <v>8314</v>
      </c>
      <c r="H2632" s="195" t="str">
        <f>IFERROR(VLOOKUP(Table[[#This Row],[Activity Details of Assistance]],WHAT!E:F,2,FALSE),"")</f>
        <v># of HP sessions at HH level</v>
      </c>
      <c r="I2632" s="195"/>
      <c r="J2632">
        <v>6</v>
      </c>
      <c r="K2632" t="s">
        <v>8280</v>
      </c>
      <c r="L2632" s="219" t="s">
        <v>13</v>
      </c>
      <c r="M2632" t="s">
        <v>14</v>
      </c>
      <c r="N2632" t="s">
        <v>309</v>
      </c>
      <c r="O2632" t="s">
        <v>1606</v>
      </c>
      <c r="P2632" t="s">
        <v>4678</v>
      </c>
      <c r="Q2632" s="236">
        <v>44742</v>
      </c>
      <c r="R2632" s="236">
        <v>44805</v>
      </c>
      <c r="S2632" t="s">
        <v>8452</v>
      </c>
      <c r="T2632" s="196"/>
      <c r="U2632" s="196"/>
      <c r="V2632" s="196"/>
      <c r="W2632" s="196"/>
      <c r="X2632" s="222"/>
      <c r="Y2632" t="s">
        <v>8335</v>
      </c>
      <c r="Z2632">
        <v>1840742077</v>
      </c>
      <c r="AA2632" t="s">
        <v>8336</v>
      </c>
      <c r="AB2632" s="221" t="str">
        <f>_xlfn.IFNA(IF(Table[[#This Row],[Programme Partner]]&lt;&gt;Table[[#This Row],[Implementing Partner]],CONCATENATE(Table[[#This Row],[Programme Partner]],"-",Table[[#This Row],[Implementing Partner]]),Table[[#This Row],[Programme Partner]]),"")</f>
        <v>IOM-SHED</v>
      </c>
    </row>
    <row r="2633" spans="1:28" ht="16.5" customHeight="1">
      <c r="A2633" s="183">
        <v>3013</v>
      </c>
      <c r="B2633" s="195" t="s">
        <v>5148</v>
      </c>
      <c r="C2633" s="198" t="s">
        <v>5238</v>
      </c>
      <c r="D2633" s="212" t="s">
        <v>8324</v>
      </c>
      <c r="E2633" s="215" t="s">
        <v>27</v>
      </c>
      <c r="F2633" s="195" t="s">
        <v>8013</v>
      </c>
      <c r="G2633" t="s">
        <v>8360</v>
      </c>
      <c r="H2633" s="195" t="str">
        <f>IFERROR(VLOOKUP(Table[[#This Row],[Activity Details of Assistance]],WHAT!E:F,2,FALSE),"")</f>
        <v># of household</v>
      </c>
      <c r="I2633" s="195"/>
      <c r="J2633">
        <v>711</v>
      </c>
      <c r="K2633" t="s">
        <v>8280</v>
      </c>
      <c r="L2633" s="219" t="s">
        <v>13</v>
      </c>
      <c r="M2633" t="s">
        <v>14</v>
      </c>
      <c r="N2633" t="s">
        <v>309</v>
      </c>
      <c r="O2633" t="s">
        <v>1606</v>
      </c>
      <c r="P2633" t="s">
        <v>4678</v>
      </c>
      <c r="Q2633" s="236">
        <v>44742</v>
      </c>
      <c r="R2633" s="236">
        <v>44805</v>
      </c>
      <c r="S2633" t="s">
        <v>8452</v>
      </c>
      <c r="T2633" s="196"/>
      <c r="U2633" s="196"/>
      <c r="V2633" s="196"/>
      <c r="W2633" s="196"/>
      <c r="X2633" s="222"/>
      <c r="Y2633" t="s">
        <v>8335</v>
      </c>
      <c r="Z2633">
        <v>1840742077</v>
      </c>
      <c r="AA2633" t="s">
        <v>8336</v>
      </c>
      <c r="AB2633" s="221" t="str">
        <f>_xlfn.IFNA(IF(Table[[#This Row],[Programme Partner]]&lt;&gt;Table[[#This Row],[Implementing Partner]],CONCATENATE(Table[[#This Row],[Programme Partner]],"-",Table[[#This Row],[Implementing Partner]]),Table[[#This Row],[Programme Partner]]),"")</f>
        <v>IOM-SHED</v>
      </c>
    </row>
    <row r="2634" spans="1:28" ht="16.5" customHeight="1">
      <c r="A2634" s="183">
        <v>3014</v>
      </c>
      <c r="B2634" s="195" t="s">
        <v>5148</v>
      </c>
      <c r="C2634" s="198" t="s">
        <v>5238</v>
      </c>
      <c r="D2634" s="212" t="s">
        <v>8324</v>
      </c>
      <c r="E2634" s="215" t="s">
        <v>27</v>
      </c>
      <c r="F2634" s="195" t="s">
        <v>8014</v>
      </c>
      <c r="G2634" t="s">
        <v>8243</v>
      </c>
      <c r="H2634" s="195" t="str">
        <f>IFERROR(VLOOKUP(Table[[#This Row],[Activity Details of Assistance]],WHAT!E:F,2,FALSE),"")</f>
        <v># of pit</v>
      </c>
      <c r="I2634" s="195"/>
      <c r="J2634">
        <v>1</v>
      </c>
      <c r="K2634" t="s">
        <v>8280</v>
      </c>
      <c r="L2634" s="219" t="s">
        <v>13</v>
      </c>
      <c r="M2634" t="s">
        <v>14</v>
      </c>
      <c r="N2634" t="s">
        <v>309</v>
      </c>
      <c r="O2634" t="s">
        <v>1606</v>
      </c>
      <c r="P2634" t="s">
        <v>4678</v>
      </c>
      <c r="Q2634" s="236">
        <v>44742</v>
      </c>
      <c r="R2634" s="236">
        <v>44805</v>
      </c>
      <c r="S2634" t="s">
        <v>8452</v>
      </c>
      <c r="T2634" s="196"/>
      <c r="U2634" s="196"/>
      <c r="V2634" s="196"/>
      <c r="W2634" s="196"/>
      <c r="X2634" s="222"/>
      <c r="Y2634" t="s">
        <v>8335</v>
      </c>
      <c r="Z2634">
        <v>1840742077</v>
      </c>
      <c r="AA2634" t="s">
        <v>8336</v>
      </c>
      <c r="AB2634" s="221" t="str">
        <f>_xlfn.IFNA(IF(Table[[#This Row],[Programme Partner]]&lt;&gt;Table[[#This Row],[Implementing Partner]],CONCATENATE(Table[[#This Row],[Programme Partner]],"-",Table[[#This Row],[Implementing Partner]]),Table[[#This Row],[Programme Partner]]),"")</f>
        <v>IOM-SHED</v>
      </c>
    </row>
    <row r="2635" spans="1:28" ht="16.5" customHeight="1">
      <c r="A2635" s="183">
        <v>3015</v>
      </c>
      <c r="B2635" s="195" t="s">
        <v>5148</v>
      </c>
      <c r="C2635" s="198" t="s">
        <v>5238</v>
      </c>
      <c r="D2635" s="212" t="s">
        <v>8324</v>
      </c>
      <c r="E2635" s="215" t="s">
        <v>27</v>
      </c>
      <c r="F2635" s="195" t="s">
        <v>8014</v>
      </c>
      <c r="G2635" t="s">
        <v>8361</v>
      </c>
      <c r="H2635" s="195" t="str">
        <f>IFERROR(VLOOKUP(Table[[#This Row],[Activity Details of Assistance]],WHAT!E:F,2,FALSE),"")</f>
        <v># of plant</v>
      </c>
      <c r="I2635" s="195"/>
      <c r="J2635">
        <v>2</v>
      </c>
      <c r="K2635" t="s">
        <v>8280</v>
      </c>
      <c r="L2635" s="219" t="s">
        <v>13</v>
      </c>
      <c r="M2635" t="s">
        <v>14</v>
      </c>
      <c r="N2635" t="s">
        <v>309</v>
      </c>
      <c r="O2635" t="s">
        <v>1606</v>
      </c>
      <c r="P2635" t="s">
        <v>4678</v>
      </c>
      <c r="Q2635" s="236">
        <v>44742</v>
      </c>
      <c r="R2635" s="236">
        <v>44805</v>
      </c>
      <c r="S2635" t="s">
        <v>8452</v>
      </c>
      <c r="T2635" s="196"/>
      <c r="U2635" s="196"/>
      <c r="V2635" s="196"/>
      <c r="W2635" s="196"/>
      <c r="X2635" s="222"/>
      <c r="Y2635" t="s">
        <v>8335</v>
      </c>
      <c r="Z2635">
        <v>1840742077</v>
      </c>
      <c r="AA2635" t="s">
        <v>8336</v>
      </c>
      <c r="AB2635" s="221" t="str">
        <f>_xlfn.IFNA(IF(Table[[#This Row],[Programme Partner]]&lt;&gt;Table[[#This Row],[Implementing Partner]],CONCATENATE(Table[[#This Row],[Programme Partner]],"-",Table[[#This Row],[Implementing Partner]]),Table[[#This Row],[Programme Partner]]),"")</f>
        <v>IOM-SHED</v>
      </c>
    </row>
    <row r="2636" spans="1:28" ht="16.5" customHeight="1">
      <c r="A2636" s="183">
        <v>3016</v>
      </c>
      <c r="B2636" s="195" t="s">
        <v>5148</v>
      </c>
      <c r="C2636" s="198" t="s">
        <v>5238</v>
      </c>
      <c r="D2636" s="212" t="s">
        <v>8324</v>
      </c>
      <c r="E2636" s="215" t="s">
        <v>27</v>
      </c>
      <c r="F2636" s="195" t="s">
        <v>8011</v>
      </c>
      <c r="G2636" s="195" t="s">
        <v>8584</v>
      </c>
      <c r="H2636" s="195" t="str">
        <f>IFERROR(VLOOKUP(Table[[#This Row],[Activity Details of Assistance]],WHAT!E:F,2,FALSE),"")</f>
        <v># of tube well</v>
      </c>
      <c r="I2636" s="195"/>
      <c r="J2636">
        <v>71</v>
      </c>
      <c r="K2636" t="s">
        <v>8280</v>
      </c>
      <c r="L2636" s="219" t="s">
        <v>13</v>
      </c>
      <c r="M2636" t="s">
        <v>14</v>
      </c>
      <c r="N2636" t="s">
        <v>309</v>
      </c>
      <c r="O2636" t="s">
        <v>1606</v>
      </c>
      <c r="P2636" t="s">
        <v>4680</v>
      </c>
      <c r="Q2636" s="236">
        <v>44742</v>
      </c>
      <c r="R2636" s="236">
        <v>44805</v>
      </c>
      <c r="S2636" t="s">
        <v>8452</v>
      </c>
      <c r="T2636" s="196"/>
      <c r="U2636" s="196"/>
      <c r="V2636" s="196"/>
      <c r="W2636" s="196"/>
      <c r="X2636" s="222"/>
      <c r="Y2636" t="s">
        <v>8335</v>
      </c>
      <c r="Z2636">
        <v>1840742077</v>
      </c>
      <c r="AA2636" t="s">
        <v>8336</v>
      </c>
      <c r="AB2636" s="221" t="str">
        <f>_xlfn.IFNA(IF(Table[[#This Row],[Programme Partner]]&lt;&gt;Table[[#This Row],[Implementing Partner]],CONCATENATE(Table[[#This Row],[Programme Partner]],"-",Table[[#This Row],[Implementing Partner]]),Table[[#This Row],[Programme Partner]]),"")</f>
        <v>IOM-SHED</v>
      </c>
    </row>
    <row r="2637" spans="1:28" ht="16.5" customHeight="1">
      <c r="A2637" s="183">
        <v>3017</v>
      </c>
      <c r="B2637" s="195" t="s">
        <v>5148</v>
      </c>
      <c r="C2637" s="198" t="s">
        <v>5238</v>
      </c>
      <c r="D2637" s="212" t="s">
        <v>8324</v>
      </c>
      <c r="E2637" s="215" t="s">
        <v>27</v>
      </c>
      <c r="F2637" s="195" t="s">
        <v>8011</v>
      </c>
      <c r="G2637" s="195" t="s">
        <v>8355</v>
      </c>
      <c r="H2637" s="195" t="str">
        <f>IFERROR(VLOOKUP(Table[[#This Row],[Activity Details of Assistance]],WHAT!E:F,2,FALSE),"")</f>
        <v># of water network</v>
      </c>
      <c r="I2637" s="195"/>
      <c r="J2637">
        <v>4</v>
      </c>
      <c r="K2637" t="s">
        <v>8280</v>
      </c>
      <c r="L2637" s="219" t="s">
        <v>13</v>
      </c>
      <c r="M2637" t="s">
        <v>14</v>
      </c>
      <c r="N2637" t="s">
        <v>309</v>
      </c>
      <c r="O2637" t="s">
        <v>1606</v>
      </c>
      <c r="P2637" t="s">
        <v>4680</v>
      </c>
      <c r="Q2637" s="236">
        <v>44742</v>
      </c>
      <c r="R2637" s="236">
        <v>44805</v>
      </c>
      <c r="S2637" t="s">
        <v>8452</v>
      </c>
      <c r="T2637" s="196"/>
      <c r="U2637" s="196"/>
      <c r="V2637" s="196"/>
      <c r="W2637" s="196"/>
      <c r="X2637" s="222"/>
      <c r="Y2637" t="s">
        <v>8335</v>
      </c>
      <c r="Z2637">
        <v>1840742077</v>
      </c>
      <c r="AA2637" t="s">
        <v>8336</v>
      </c>
      <c r="AB2637" s="221" t="str">
        <f>_xlfn.IFNA(IF(Table[[#This Row],[Programme Partner]]&lt;&gt;Table[[#This Row],[Implementing Partner]],CONCATENATE(Table[[#This Row],[Programme Partner]],"-",Table[[#This Row],[Implementing Partner]]),Table[[#This Row],[Programme Partner]]),"")</f>
        <v>IOM-SHED</v>
      </c>
    </row>
    <row r="2638" spans="1:28" ht="16.5" customHeight="1">
      <c r="A2638" s="183">
        <v>3018</v>
      </c>
      <c r="B2638" s="195" t="s">
        <v>5148</v>
      </c>
      <c r="C2638" s="198" t="s">
        <v>5238</v>
      </c>
      <c r="D2638" s="212" t="s">
        <v>8324</v>
      </c>
      <c r="E2638" s="215" t="s">
        <v>27</v>
      </c>
      <c r="F2638" s="195" t="s">
        <v>8012</v>
      </c>
      <c r="G2638" s="195" t="s">
        <v>8585</v>
      </c>
      <c r="H2638" s="195" t="str">
        <f>IFERROR(VLOOKUP(Table[[#This Row],[Activity Details of Assistance]],WHAT!E:F,2,FALSE),"")</f>
        <v xml:space="preserve"># of door </v>
      </c>
      <c r="I2638" s="195"/>
      <c r="J2638">
        <v>33</v>
      </c>
      <c r="K2638" t="s">
        <v>8280</v>
      </c>
      <c r="L2638" s="219" t="s">
        <v>13</v>
      </c>
      <c r="M2638" t="s">
        <v>14</v>
      </c>
      <c r="N2638" t="s">
        <v>309</v>
      </c>
      <c r="O2638" t="s">
        <v>1606</v>
      </c>
      <c r="P2638" t="s">
        <v>4680</v>
      </c>
      <c r="Q2638" s="236">
        <v>44742</v>
      </c>
      <c r="R2638" s="236">
        <v>44805</v>
      </c>
      <c r="S2638" t="s">
        <v>8452</v>
      </c>
      <c r="T2638" s="196"/>
      <c r="U2638" s="196"/>
      <c r="V2638" s="196"/>
      <c r="W2638" s="196"/>
      <c r="X2638" s="222"/>
      <c r="Y2638" t="s">
        <v>8335</v>
      </c>
      <c r="Z2638">
        <v>1840742077</v>
      </c>
      <c r="AA2638" t="s">
        <v>8336</v>
      </c>
      <c r="AB2638" s="221" t="str">
        <f>_xlfn.IFNA(IF(Table[[#This Row],[Programme Partner]]&lt;&gt;Table[[#This Row],[Implementing Partner]],CONCATENATE(Table[[#This Row],[Programme Partner]],"-",Table[[#This Row],[Implementing Partner]]),Table[[#This Row],[Programme Partner]]),"")</f>
        <v>IOM-SHED</v>
      </c>
    </row>
    <row r="2639" spans="1:28" ht="16.5" customHeight="1">
      <c r="A2639" s="183">
        <v>3019</v>
      </c>
      <c r="B2639" s="195" t="s">
        <v>5148</v>
      </c>
      <c r="C2639" s="198" t="s">
        <v>5238</v>
      </c>
      <c r="D2639" s="212" t="s">
        <v>8324</v>
      </c>
      <c r="E2639" s="215" t="s">
        <v>27</v>
      </c>
      <c r="F2639" s="195" t="s">
        <v>8012</v>
      </c>
      <c r="G2639" s="195" t="s">
        <v>8359</v>
      </c>
      <c r="H2639" s="195" t="str">
        <f>IFERROR(VLOOKUP(Table[[#This Row],[Activity Details of Assistance]],WHAT!E:F,2,FALSE),"")</f>
        <v># of FSM Site</v>
      </c>
      <c r="I2639" s="195"/>
      <c r="J2639">
        <v>13</v>
      </c>
      <c r="K2639" t="s">
        <v>8280</v>
      </c>
      <c r="L2639" s="219" t="s">
        <v>13</v>
      </c>
      <c r="M2639" t="s">
        <v>14</v>
      </c>
      <c r="N2639" t="s">
        <v>309</v>
      </c>
      <c r="O2639" t="s">
        <v>1606</v>
      </c>
      <c r="P2639" t="s">
        <v>4680</v>
      </c>
      <c r="Q2639" s="236">
        <v>44742</v>
      </c>
      <c r="R2639" s="236">
        <v>44805</v>
      </c>
      <c r="S2639" t="s">
        <v>8452</v>
      </c>
      <c r="T2639" s="196"/>
      <c r="U2639" s="196"/>
      <c r="V2639" s="196"/>
      <c r="W2639" s="196"/>
      <c r="X2639" s="222"/>
      <c r="Y2639" t="s">
        <v>8335</v>
      </c>
      <c r="Z2639">
        <v>1840742077</v>
      </c>
      <c r="AA2639" t="s">
        <v>8336</v>
      </c>
      <c r="AB2639" s="221" t="str">
        <f>_xlfn.IFNA(IF(Table[[#This Row],[Programme Partner]]&lt;&gt;Table[[#This Row],[Implementing Partner]],CONCATENATE(Table[[#This Row],[Programme Partner]],"-",Table[[#This Row],[Implementing Partner]]),Table[[#This Row],[Programme Partner]]),"")</f>
        <v>IOM-SHED</v>
      </c>
    </row>
    <row r="2640" spans="1:28" ht="16.5" customHeight="1">
      <c r="A2640" s="183">
        <v>3020</v>
      </c>
      <c r="B2640" s="195" t="s">
        <v>5148</v>
      </c>
      <c r="C2640" s="198" t="s">
        <v>5238</v>
      </c>
      <c r="D2640" s="212" t="s">
        <v>8324</v>
      </c>
      <c r="E2640" s="215" t="s">
        <v>27</v>
      </c>
      <c r="F2640" s="195" t="s">
        <v>8012</v>
      </c>
      <c r="G2640" t="s">
        <v>8356</v>
      </c>
      <c r="H2640" s="195" t="str">
        <f>IFERROR(VLOOKUP(Table[[#This Row],[Activity Details of Assistance]],WHAT!E:F,2,FALSE),"")</f>
        <v># of FSM Site</v>
      </c>
      <c r="I2640" s="195"/>
      <c r="J2640">
        <v>2</v>
      </c>
      <c r="K2640" t="s">
        <v>8280</v>
      </c>
      <c r="L2640" s="219" t="s">
        <v>13</v>
      </c>
      <c r="M2640" t="s">
        <v>14</v>
      </c>
      <c r="N2640" t="s">
        <v>309</v>
      </c>
      <c r="O2640" t="s">
        <v>1606</v>
      </c>
      <c r="P2640" t="s">
        <v>4680</v>
      </c>
      <c r="Q2640" s="236">
        <v>44742</v>
      </c>
      <c r="R2640" s="236">
        <v>44805</v>
      </c>
      <c r="S2640" t="s">
        <v>8452</v>
      </c>
      <c r="T2640" s="196"/>
      <c r="U2640" s="196"/>
      <c r="V2640" s="196"/>
      <c r="W2640" s="196"/>
      <c r="X2640" s="222"/>
      <c r="Y2640" t="s">
        <v>8335</v>
      </c>
      <c r="Z2640">
        <v>1840742077</v>
      </c>
      <c r="AA2640" t="s">
        <v>8336</v>
      </c>
      <c r="AB2640" s="221" t="str">
        <f>_xlfn.IFNA(IF(Table[[#This Row],[Programme Partner]]&lt;&gt;Table[[#This Row],[Implementing Partner]],CONCATENATE(Table[[#This Row],[Programme Partner]],"-",Table[[#This Row],[Implementing Partner]]),Table[[#This Row],[Programme Partner]]),"")</f>
        <v>IOM-SHED</v>
      </c>
    </row>
    <row r="2641" spans="1:28" ht="16.5" customHeight="1">
      <c r="A2641" s="183">
        <v>3021</v>
      </c>
      <c r="B2641" s="195" t="s">
        <v>5148</v>
      </c>
      <c r="C2641" s="198" t="s">
        <v>5238</v>
      </c>
      <c r="D2641" s="212" t="s">
        <v>8324</v>
      </c>
      <c r="E2641" s="215" t="s">
        <v>27</v>
      </c>
      <c r="F2641" s="195" t="s">
        <v>8012</v>
      </c>
      <c r="G2641" s="195" t="s">
        <v>8586</v>
      </c>
      <c r="H2641" s="195" t="str">
        <f>IFERROR(VLOOKUP(Table[[#This Row],[Activity Details of Assistance]],WHAT!E:F,2,FALSE),"")</f>
        <v># of door</v>
      </c>
      <c r="I2641" s="195"/>
      <c r="J2641">
        <v>137</v>
      </c>
      <c r="K2641" t="s">
        <v>8280</v>
      </c>
      <c r="L2641" s="219" t="s">
        <v>13</v>
      </c>
      <c r="M2641" t="s">
        <v>14</v>
      </c>
      <c r="N2641" t="s">
        <v>309</v>
      </c>
      <c r="O2641" t="s">
        <v>1606</v>
      </c>
      <c r="P2641" t="s">
        <v>4680</v>
      </c>
      <c r="Q2641" s="236">
        <v>44742</v>
      </c>
      <c r="R2641" s="236">
        <v>44805</v>
      </c>
      <c r="S2641" t="s">
        <v>8452</v>
      </c>
      <c r="T2641" s="196"/>
      <c r="U2641" s="196"/>
      <c r="V2641" s="196"/>
      <c r="W2641" s="196"/>
      <c r="X2641" s="222"/>
      <c r="Y2641" t="s">
        <v>8335</v>
      </c>
      <c r="Z2641">
        <v>1840742077</v>
      </c>
      <c r="AA2641" t="s">
        <v>8336</v>
      </c>
      <c r="AB2641" s="221" t="str">
        <f>_xlfn.IFNA(IF(Table[[#This Row],[Programme Partner]]&lt;&gt;Table[[#This Row],[Implementing Partner]],CONCATENATE(Table[[#This Row],[Programme Partner]],"-",Table[[#This Row],[Implementing Partner]]),Table[[#This Row],[Programme Partner]]),"")</f>
        <v>IOM-SHED</v>
      </c>
    </row>
    <row r="2642" spans="1:28" ht="16.5" customHeight="1">
      <c r="A2642" s="183">
        <v>3022</v>
      </c>
      <c r="B2642" s="195" t="s">
        <v>5148</v>
      </c>
      <c r="C2642" s="198" t="s">
        <v>5238</v>
      </c>
      <c r="D2642" s="212" t="s">
        <v>8324</v>
      </c>
      <c r="E2642" s="215" t="s">
        <v>27</v>
      </c>
      <c r="F2642" s="195" t="s">
        <v>8012</v>
      </c>
      <c r="G2642" t="s">
        <v>8357</v>
      </c>
      <c r="H2642" s="195" t="str">
        <f>IFERROR(VLOOKUP(Table[[#This Row],[Activity Details of Assistance]],WHAT!E:F,2,FALSE),"")</f>
        <v># of door</v>
      </c>
      <c r="I2642" s="195"/>
      <c r="J2642">
        <v>95</v>
      </c>
      <c r="K2642" t="s">
        <v>8280</v>
      </c>
      <c r="L2642" s="219" t="s">
        <v>13</v>
      </c>
      <c r="M2642" t="s">
        <v>14</v>
      </c>
      <c r="N2642" t="s">
        <v>309</v>
      </c>
      <c r="O2642" t="s">
        <v>1606</v>
      </c>
      <c r="P2642" t="s">
        <v>4680</v>
      </c>
      <c r="Q2642" s="236">
        <v>44742</v>
      </c>
      <c r="R2642" s="236">
        <v>44805</v>
      </c>
      <c r="S2642" t="s">
        <v>8452</v>
      </c>
      <c r="T2642" s="196"/>
      <c r="U2642" s="196"/>
      <c r="V2642" s="196"/>
      <c r="W2642" s="196"/>
      <c r="X2642" s="222"/>
      <c r="Y2642" t="s">
        <v>8335</v>
      </c>
      <c r="Z2642">
        <v>1840742077</v>
      </c>
      <c r="AA2642" t="s">
        <v>8336</v>
      </c>
      <c r="AB2642" s="221" t="str">
        <f>_xlfn.IFNA(IF(Table[[#This Row],[Programme Partner]]&lt;&gt;Table[[#This Row],[Implementing Partner]],CONCATENATE(Table[[#This Row],[Programme Partner]],"-",Table[[#This Row],[Implementing Partner]]),Table[[#This Row],[Programme Partner]]),"")</f>
        <v>IOM-SHED</v>
      </c>
    </row>
    <row r="2643" spans="1:28" ht="16.5" customHeight="1">
      <c r="A2643" s="183">
        <v>3023</v>
      </c>
      <c r="B2643" s="195" t="s">
        <v>5148</v>
      </c>
      <c r="C2643" s="198" t="s">
        <v>5238</v>
      </c>
      <c r="D2643" s="212" t="s">
        <v>8324</v>
      </c>
      <c r="E2643" s="215" t="s">
        <v>27</v>
      </c>
      <c r="F2643" s="195" t="s">
        <v>8013</v>
      </c>
      <c r="G2643" t="s">
        <v>8314</v>
      </c>
      <c r="H2643" s="195" t="str">
        <f>IFERROR(VLOOKUP(Table[[#This Row],[Activity Details of Assistance]],WHAT!E:F,2,FALSE),"")</f>
        <v># of HP sessions at HH level</v>
      </c>
      <c r="I2643" s="195"/>
      <c r="J2643">
        <v>12</v>
      </c>
      <c r="K2643" t="s">
        <v>8280</v>
      </c>
      <c r="L2643" s="219" t="s">
        <v>13</v>
      </c>
      <c r="M2643" t="s">
        <v>14</v>
      </c>
      <c r="N2643" t="s">
        <v>309</v>
      </c>
      <c r="O2643" t="s">
        <v>1606</v>
      </c>
      <c r="P2643" t="s">
        <v>4680</v>
      </c>
      <c r="Q2643" s="236">
        <v>44742</v>
      </c>
      <c r="R2643" s="236">
        <v>44805</v>
      </c>
      <c r="S2643" t="s">
        <v>8452</v>
      </c>
      <c r="T2643" s="196"/>
      <c r="U2643" s="196"/>
      <c r="V2643" s="196"/>
      <c r="W2643" s="196"/>
      <c r="X2643" s="222"/>
      <c r="Y2643" t="s">
        <v>8335</v>
      </c>
      <c r="Z2643">
        <v>1840742077</v>
      </c>
      <c r="AA2643" t="s">
        <v>8336</v>
      </c>
      <c r="AB2643" s="221" t="str">
        <f>_xlfn.IFNA(IF(Table[[#This Row],[Programme Partner]]&lt;&gt;Table[[#This Row],[Implementing Partner]],CONCATENATE(Table[[#This Row],[Programme Partner]],"-",Table[[#This Row],[Implementing Partner]]),Table[[#This Row],[Programme Partner]]),"")</f>
        <v>IOM-SHED</v>
      </c>
    </row>
    <row r="2644" spans="1:28" ht="16.5" customHeight="1">
      <c r="A2644" s="183">
        <v>3024</v>
      </c>
      <c r="B2644" s="195" t="s">
        <v>5148</v>
      </c>
      <c r="C2644" s="198" t="s">
        <v>5238</v>
      </c>
      <c r="D2644" s="212" t="s">
        <v>8324</v>
      </c>
      <c r="E2644" s="215" t="s">
        <v>27</v>
      </c>
      <c r="F2644" s="195" t="s">
        <v>8013</v>
      </c>
      <c r="G2644" s="195" t="s">
        <v>8360</v>
      </c>
      <c r="H2644" s="195" t="str">
        <f>IFERROR(VLOOKUP(Table[[#This Row],[Activity Details of Assistance]],WHAT!E:F,2,FALSE),"")</f>
        <v># of household</v>
      </c>
      <c r="I2644" s="195"/>
      <c r="J2644">
        <v>2260</v>
      </c>
      <c r="K2644" t="s">
        <v>8280</v>
      </c>
      <c r="L2644" s="219" t="s">
        <v>13</v>
      </c>
      <c r="M2644" t="s">
        <v>14</v>
      </c>
      <c r="N2644" t="s">
        <v>309</v>
      </c>
      <c r="O2644" t="s">
        <v>1606</v>
      </c>
      <c r="P2644" t="s">
        <v>4680</v>
      </c>
      <c r="Q2644" s="236">
        <v>44742</v>
      </c>
      <c r="R2644" s="236">
        <v>44805</v>
      </c>
      <c r="S2644" t="s">
        <v>8452</v>
      </c>
      <c r="T2644" s="196"/>
      <c r="U2644" s="196"/>
      <c r="V2644" s="196"/>
      <c r="W2644" s="196"/>
      <c r="X2644" s="222"/>
      <c r="Y2644" t="s">
        <v>8335</v>
      </c>
      <c r="Z2644">
        <v>1840742077</v>
      </c>
      <c r="AA2644" t="s">
        <v>8336</v>
      </c>
      <c r="AB2644" s="221" t="str">
        <f>_xlfn.IFNA(IF(Table[[#This Row],[Programme Partner]]&lt;&gt;Table[[#This Row],[Implementing Partner]],CONCATENATE(Table[[#This Row],[Programme Partner]],"-",Table[[#This Row],[Implementing Partner]]),Table[[#This Row],[Programme Partner]]),"")</f>
        <v>IOM-SHED</v>
      </c>
    </row>
    <row r="2645" spans="1:28" ht="16.5" customHeight="1">
      <c r="A2645" s="183">
        <v>3025</v>
      </c>
      <c r="B2645" s="195" t="s">
        <v>5148</v>
      </c>
      <c r="C2645" s="198" t="s">
        <v>5238</v>
      </c>
      <c r="D2645" s="212" t="s">
        <v>8324</v>
      </c>
      <c r="E2645" s="215" t="s">
        <v>27</v>
      </c>
      <c r="F2645" s="195" t="s">
        <v>8014</v>
      </c>
      <c r="G2645" t="s">
        <v>8243</v>
      </c>
      <c r="H2645" s="195" t="str">
        <f>IFERROR(VLOOKUP(Table[[#This Row],[Activity Details of Assistance]],WHAT!E:F,2,FALSE),"")</f>
        <v># of pit</v>
      </c>
      <c r="I2645" s="195"/>
      <c r="J2645">
        <v>1</v>
      </c>
      <c r="K2645" t="s">
        <v>8280</v>
      </c>
      <c r="L2645" s="219" t="s">
        <v>13</v>
      </c>
      <c r="M2645" t="s">
        <v>14</v>
      </c>
      <c r="N2645" t="s">
        <v>309</v>
      </c>
      <c r="O2645" t="s">
        <v>1606</v>
      </c>
      <c r="P2645" t="s">
        <v>4680</v>
      </c>
      <c r="Q2645" s="236">
        <v>44742</v>
      </c>
      <c r="R2645" s="236">
        <v>44805</v>
      </c>
      <c r="S2645" t="s">
        <v>8452</v>
      </c>
      <c r="T2645" s="196"/>
      <c r="U2645" s="196"/>
      <c r="V2645" s="196"/>
      <c r="W2645" s="196"/>
      <c r="X2645" s="222"/>
      <c r="Y2645" t="s">
        <v>8335</v>
      </c>
      <c r="Z2645">
        <v>1840742077</v>
      </c>
      <c r="AA2645" t="s">
        <v>8336</v>
      </c>
      <c r="AB2645" s="221" t="str">
        <f>_xlfn.IFNA(IF(Table[[#This Row],[Programme Partner]]&lt;&gt;Table[[#This Row],[Implementing Partner]],CONCATENATE(Table[[#This Row],[Programme Partner]],"-",Table[[#This Row],[Implementing Partner]]),Table[[#This Row],[Programme Partner]]),"")</f>
        <v>IOM-SHED</v>
      </c>
    </row>
    <row r="2646" spans="1:28" ht="16.5" customHeight="1">
      <c r="A2646" s="183">
        <v>3026</v>
      </c>
      <c r="B2646" s="195" t="s">
        <v>5148</v>
      </c>
      <c r="C2646" s="198" t="s">
        <v>5238</v>
      </c>
      <c r="D2646" s="212" t="s">
        <v>8324</v>
      </c>
      <c r="E2646" s="215" t="s">
        <v>27</v>
      </c>
      <c r="F2646" s="195" t="s">
        <v>8013</v>
      </c>
      <c r="G2646" t="s">
        <v>8314</v>
      </c>
      <c r="H2646" s="195" t="str">
        <f>IFERROR(VLOOKUP(Table[[#This Row],[Activity Details of Assistance]],WHAT!E:F,2,FALSE),"")</f>
        <v># of HP sessions at HH level</v>
      </c>
      <c r="I2646" s="195"/>
      <c r="J2646">
        <v>144</v>
      </c>
      <c r="K2646" t="s">
        <v>8280</v>
      </c>
      <c r="L2646" s="219" t="s">
        <v>13</v>
      </c>
      <c r="M2646" t="s">
        <v>14</v>
      </c>
      <c r="N2646" t="s">
        <v>309</v>
      </c>
      <c r="O2646" t="s">
        <v>1607</v>
      </c>
      <c r="P2646" t="s">
        <v>8211</v>
      </c>
      <c r="Q2646" s="236">
        <v>44742</v>
      </c>
      <c r="R2646" s="236">
        <v>44805</v>
      </c>
      <c r="S2646" s="291" t="s">
        <v>8590</v>
      </c>
      <c r="T2646" s="196"/>
      <c r="U2646" s="196"/>
      <c r="V2646" s="196"/>
      <c r="W2646" s="196"/>
      <c r="X2646" s="222"/>
      <c r="Y2646" t="s">
        <v>8335</v>
      </c>
      <c r="Z2646">
        <v>1840742077</v>
      </c>
      <c r="AA2646" t="s">
        <v>8336</v>
      </c>
      <c r="AB2646" s="221" t="str">
        <f>_xlfn.IFNA(IF(Table[[#This Row],[Programme Partner]]&lt;&gt;Table[[#This Row],[Implementing Partner]],CONCATENATE(Table[[#This Row],[Programme Partner]],"-",Table[[#This Row],[Implementing Partner]]),Table[[#This Row],[Programme Partner]]),"")</f>
        <v>IOM-SHED</v>
      </c>
    </row>
    <row r="2647" spans="1:28" ht="16.5" customHeight="1">
      <c r="A2647" s="183">
        <v>3027</v>
      </c>
      <c r="B2647" s="195" t="s">
        <v>5148</v>
      </c>
      <c r="C2647" s="198" t="s">
        <v>5238</v>
      </c>
      <c r="D2647" s="212" t="s">
        <v>8324</v>
      </c>
      <c r="E2647" s="215" t="s">
        <v>27</v>
      </c>
      <c r="F2647" s="195" t="s">
        <v>8013</v>
      </c>
      <c r="G2647" t="s">
        <v>8314</v>
      </c>
      <c r="H2647" s="195" t="str">
        <f>IFERROR(VLOOKUP(Table[[#This Row],[Activity Details of Assistance]],WHAT!E:F,2,FALSE),"")</f>
        <v># of HP sessions at HH level</v>
      </c>
      <c r="I2647" s="195"/>
      <c r="J2647">
        <v>93</v>
      </c>
      <c r="K2647" t="s">
        <v>8280</v>
      </c>
      <c r="L2647" s="219" t="s">
        <v>13</v>
      </c>
      <c r="M2647" t="s">
        <v>14</v>
      </c>
      <c r="N2647" t="s">
        <v>309</v>
      </c>
      <c r="O2647" t="s">
        <v>1606</v>
      </c>
      <c r="P2647" t="s">
        <v>8208</v>
      </c>
      <c r="Q2647" s="236">
        <v>44742</v>
      </c>
      <c r="R2647" s="236">
        <v>44805</v>
      </c>
      <c r="S2647" s="291" t="s">
        <v>8590</v>
      </c>
      <c r="T2647" s="196"/>
      <c r="U2647" s="196"/>
      <c r="V2647" s="196"/>
      <c r="W2647" s="196"/>
      <c r="X2647" s="222"/>
      <c r="Y2647" t="s">
        <v>8335</v>
      </c>
      <c r="Z2647">
        <v>1840742077</v>
      </c>
      <c r="AA2647" t="s">
        <v>8336</v>
      </c>
      <c r="AB2647" s="221" t="str">
        <f>_xlfn.IFNA(IF(Table[[#This Row],[Programme Partner]]&lt;&gt;Table[[#This Row],[Implementing Partner]],CONCATENATE(Table[[#This Row],[Programme Partner]],"-",Table[[#This Row],[Implementing Partner]]),Table[[#This Row],[Programme Partner]]),"")</f>
        <v>IOM-SHED</v>
      </c>
    </row>
    <row r="2648" spans="1:28" ht="16.5" customHeight="1">
      <c r="A2648" s="183">
        <v>3028</v>
      </c>
      <c r="B2648" s="195" t="s">
        <v>8031</v>
      </c>
      <c r="C2648" s="198" t="s">
        <v>8031</v>
      </c>
      <c r="D2648" s="197" t="s">
        <v>8639</v>
      </c>
      <c r="E2648" s="215" t="s">
        <v>27</v>
      </c>
      <c r="F2648" s="195" t="s">
        <v>8011</v>
      </c>
      <c r="G2648" t="s">
        <v>8017</v>
      </c>
      <c r="H2648" s="195" t="str">
        <f>IFERROR(VLOOKUP(Table[[#This Row],[Activity Details of Assistance]],WHAT!E:F,2,FALSE),"")</f>
        <v># cubic meters / day</v>
      </c>
      <c r="I2648" s="195"/>
      <c r="J2648">
        <v>5</v>
      </c>
      <c r="K2648" t="s">
        <v>8280</v>
      </c>
      <c r="L2648" s="219" t="s">
        <v>13</v>
      </c>
      <c r="M2648" t="s">
        <v>14</v>
      </c>
      <c r="N2648" t="s">
        <v>307</v>
      </c>
      <c r="O2648" t="s">
        <v>1599</v>
      </c>
      <c r="P2648" t="s">
        <v>4717</v>
      </c>
      <c r="Q2648" s="236">
        <v>44742</v>
      </c>
      <c r="R2648" s="236">
        <v>44896</v>
      </c>
      <c r="S2648" t="s">
        <v>8452</v>
      </c>
      <c r="T2648" s="196"/>
      <c r="U2648" s="196"/>
      <c r="V2648" s="196"/>
      <c r="W2648" s="196"/>
      <c r="X2648" s="222"/>
      <c r="Y2648" t="s">
        <v>8295</v>
      </c>
      <c r="Z2648">
        <v>1712024697</v>
      </c>
      <c r="AA2648" t="s">
        <v>8571</v>
      </c>
      <c r="AB2648" s="221" t="str">
        <f>_xlfn.IFNA(IF(Table[[#This Row],[Programme Partner]]&lt;&gt;Table[[#This Row],[Implementing Partner]],CONCATENATE(Table[[#This Row],[Programme Partner]],"-",Table[[#This Row],[Implementing Partner]]),Table[[#This Row],[Programme Partner]]),"")</f>
        <v>NABOLOK</v>
      </c>
    </row>
    <row r="2649" spans="1:28" ht="16.5" customHeight="1">
      <c r="A2649" s="183">
        <v>3029</v>
      </c>
      <c r="B2649" s="195" t="s">
        <v>8031</v>
      </c>
      <c r="C2649" s="198" t="s">
        <v>8031</v>
      </c>
      <c r="D2649" s="197" t="s">
        <v>8639</v>
      </c>
      <c r="E2649" s="215" t="s">
        <v>27</v>
      </c>
      <c r="F2649" s="195" t="s">
        <v>8011</v>
      </c>
      <c r="G2649" t="s">
        <v>8355</v>
      </c>
      <c r="H2649" s="195" t="str">
        <f>IFERROR(VLOOKUP(Table[[#This Row],[Activity Details of Assistance]],WHAT!E:F,2,FALSE),"")</f>
        <v># of water network</v>
      </c>
      <c r="I2649" s="195"/>
      <c r="J2649">
        <v>1</v>
      </c>
      <c r="K2649" t="s">
        <v>8280</v>
      </c>
      <c r="L2649" s="219" t="s">
        <v>13</v>
      </c>
      <c r="M2649" t="s">
        <v>14</v>
      </c>
      <c r="N2649" t="s">
        <v>307</v>
      </c>
      <c r="O2649" t="s">
        <v>1599</v>
      </c>
      <c r="P2649" t="s">
        <v>4717</v>
      </c>
      <c r="Q2649" s="236">
        <v>44742</v>
      </c>
      <c r="R2649" s="236">
        <v>44896</v>
      </c>
      <c r="S2649" t="s">
        <v>8452</v>
      </c>
      <c r="T2649" s="196"/>
      <c r="U2649" s="196"/>
      <c r="V2649" s="196"/>
      <c r="W2649" s="196"/>
      <c r="X2649" s="222"/>
      <c r="Y2649" t="s">
        <v>8295</v>
      </c>
      <c r="Z2649">
        <v>1712024697</v>
      </c>
      <c r="AA2649" t="s">
        <v>8571</v>
      </c>
      <c r="AB2649" s="221" t="str">
        <f>_xlfn.IFNA(IF(Table[[#This Row],[Programme Partner]]&lt;&gt;Table[[#This Row],[Implementing Partner]],CONCATENATE(Table[[#This Row],[Programme Partner]],"-",Table[[#This Row],[Implementing Partner]]),Table[[#This Row],[Programme Partner]]),"")</f>
        <v>NABOLOK</v>
      </c>
    </row>
    <row r="2650" spans="1:28" ht="16.5" customHeight="1">
      <c r="A2650" s="183">
        <v>3030</v>
      </c>
      <c r="B2650" s="195" t="s">
        <v>8031</v>
      </c>
      <c r="C2650" s="198" t="s">
        <v>8031</v>
      </c>
      <c r="D2650" s="197" t="s">
        <v>8639</v>
      </c>
      <c r="E2650" s="215" t="s">
        <v>27</v>
      </c>
      <c r="F2650" s="195" t="s">
        <v>8012</v>
      </c>
      <c r="G2650" s="195" t="s">
        <v>8585</v>
      </c>
      <c r="H2650" s="195" t="str">
        <f>IFERROR(VLOOKUP(Table[[#This Row],[Activity Details of Assistance]],WHAT!E:F,2,FALSE),"")</f>
        <v xml:space="preserve"># of door </v>
      </c>
      <c r="I2650" s="195"/>
      <c r="J2650">
        <v>54</v>
      </c>
      <c r="K2650" t="s">
        <v>8280</v>
      </c>
      <c r="L2650" s="219" t="s">
        <v>13</v>
      </c>
      <c r="M2650" t="s">
        <v>14</v>
      </c>
      <c r="N2650" t="s">
        <v>307</v>
      </c>
      <c r="O2650" t="s">
        <v>1599</v>
      </c>
      <c r="P2650" t="s">
        <v>4717</v>
      </c>
      <c r="Q2650" s="236">
        <v>44742</v>
      </c>
      <c r="R2650" s="236">
        <v>44896</v>
      </c>
      <c r="S2650" t="s">
        <v>8452</v>
      </c>
      <c r="T2650" s="196"/>
      <c r="U2650" s="196"/>
      <c r="V2650" s="196"/>
      <c r="W2650" s="196"/>
      <c r="X2650" s="222"/>
      <c r="Y2650" t="s">
        <v>8295</v>
      </c>
      <c r="Z2650">
        <v>1712024697</v>
      </c>
      <c r="AA2650" t="s">
        <v>8571</v>
      </c>
      <c r="AB2650" s="221" t="str">
        <f>_xlfn.IFNA(IF(Table[[#This Row],[Programme Partner]]&lt;&gt;Table[[#This Row],[Implementing Partner]],CONCATENATE(Table[[#This Row],[Programme Partner]],"-",Table[[#This Row],[Implementing Partner]]),Table[[#This Row],[Programme Partner]]),"")</f>
        <v>NABOLOK</v>
      </c>
    </row>
    <row r="2651" spans="1:28" ht="16.5" customHeight="1">
      <c r="A2651" s="183">
        <v>3031</v>
      </c>
      <c r="B2651" s="195" t="s">
        <v>8031</v>
      </c>
      <c r="C2651" s="198" t="s">
        <v>8031</v>
      </c>
      <c r="D2651" s="197" t="s">
        <v>8639</v>
      </c>
      <c r="E2651" s="215" t="s">
        <v>27</v>
      </c>
      <c r="F2651" s="195" t="s">
        <v>8012</v>
      </c>
      <c r="G2651" s="195" t="s">
        <v>8359</v>
      </c>
      <c r="H2651" s="195" t="str">
        <f>IFERROR(VLOOKUP(Table[[#This Row],[Activity Details of Assistance]],WHAT!E:F,2,FALSE),"")</f>
        <v># of FSM Site</v>
      </c>
      <c r="I2651" s="195"/>
      <c r="J2651">
        <v>3</v>
      </c>
      <c r="K2651" t="s">
        <v>8280</v>
      </c>
      <c r="L2651" s="219" t="s">
        <v>13</v>
      </c>
      <c r="M2651" t="s">
        <v>14</v>
      </c>
      <c r="N2651" t="s">
        <v>307</v>
      </c>
      <c r="O2651" t="s">
        <v>1599</v>
      </c>
      <c r="P2651" t="s">
        <v>4717</v>
      </c>
      <c r="Q2651" s="236">
        <v>44742</v>
      </c>
      <c r="R2651" s="236">
        <v>44896</v>
      </c>
      <c r="S2651" t="s">
        <v>8452</v>
      </c>
      <c r="T2651" s="196"/>
      <c r="U2651" s="196"/>
      <c r="V2651" s="196"/>
      <c r="W2651" s="196"/>
      <c r="X2651" s="222"/>
      <c r="Y2651" t="s">
        <v>8295</v>
      </c>
      <c r="Z2651">
        <v>1712024697</v>
      </c>
      <c r="AA2651" t="s">
        <v>8571</v>
      </c>
      <c r="AB2651" s="221" t="str">
        <f>_xlfn.IFNA(IF(Table[[#This Row],[Programme Partner]]&lt;&gt;Table[[#This Row],[Implementing Partner]],CONCATENATE(Table[[#This Row],[Programme Partner]],"-",Table[[#This Row],[Implementing Partner]]),Table[[#This Row],[Programme Partner]]),"")</f>
        <v>NABOLOK</v>
      </c>
    </row>
    <row r="2652" spans="1:28" ht="16.5" customHeight="1">
      <c r="A2652" s="183">
        <v>3032</v>
      </c>
      <c r="B2652" s="195" t="s">
        <v>8031</v>
      </c>
      <c r="C2652" s="198" t="s">
        <v>8031</v>
      </c>
      <c r="D2652" s="197" t="s">
        <v>8639</v>
      </c>
      <c r="E2652" s="215" t="s">
        <v>27</v>
      </c>
      <c r="F2652" s="195" t="s">
        <v>8012</v>
      </c>
      <c r="G2652" s="195" t="s">
        <v>8586</v>
      </c>
      <c r="H2652" s="195" t="str">
        <f>IFERROR(VLOOKUP(Table[[#This Row],[Activity Details of Assistance]],WHAT!E:F,2,FALSE),"")</f>
        <v># of door</v>
      </c>
      <c r="I2652" s="195"/>
      <c r="J2652">
        <v>15</v>
      </c>
      <c r="K2652" t="s">
        <v>8280</v>
      </c>
      <c r="L2652" s="219" t="s">
        <v>13</v>
      </c>
      <c r="M2652" t="s">
        <v>14</v>
      </c>
      <c r="N2652" t="s">
        <v>307</v>
      </c>
      <c r="O2652" t="s">
        <v>1599</v>
      </c>
      <c r="P2652" t="s">
        <v>4717</v>
      </c>
      <c r="Q2652" s="236">
        <v>44742</v>
      </c>
      <c r="R2652" s="236">
        <v>44896</v>
      </c>
      <c r="S2652" t="s">
        <v>8452</v>
      </c>
      <c r="T2652" s="196"/>
      <c r="U2652" s="196"/>
      <c r="V2652" s="196"/>
      <c r="W2652" s="196"/>
      <c r="X2652" s="222"/>
      <c r="Y2652" t="s">
        <v>8295</v>
      </c>
      <c r="Z2652">
        <v>1712024697</v>
      </c>
      <c r="AA2652" t="s">
        <v>8571</v>
      </c>
      <c r="AB2652" s="221" t="str">
        <f>_xlfn.IFNA(IF(Table[[#This Row],[Programme Partner]]&lt;&gt;Table[[#This Row],[Implementing Partner]],CONCATENATE(Table[[#This Row],[Programme Partner]],"-",Table[[#This Row],[Implementing Partner]]),Table[[#This Row],[Programme Partner]]),"")</f>
        <v>NABOLOK</v>
      </c>
    </row>
    <row r="2653" spans="1:28" ht="16.5" customHeight="1">
      <c r="A2653" s="183">
        <v>3033</v>
      </c>
      <c r="B2653" s="195" t="s">
        <v>8031</v>
      </c>
      <c r="C2653" s="198" t="s">
        <v>8031</v>
      </c>
      <c r="D2653" s="197" t="s">
        <v>8639</v>
      </c>
      <c r="E2653" s="215" t="s">
        <v>27</v>
      </c>
      <c r="F2653" s="195" t="s">
        <v>8012</v>
      </c>
      <c r="G2653" t="s">
        <v>8357</v>
      </c>
      <c r="H2653" s="195" t="str">
        <f>IFERROR(VLOOKUP(Table[[#This Row],[Activity Details of Assistance]],WHAT!E:F,2,FALSE),"")</f>
        <v># of door</v>
      </c>
      <c r="I2653" s="195"/>
      <c r="J2653">
        <v>82</v>
      </c>
      <c r="K2653" t="s">
        <v>8280</v>
      </c>
      <c r="L2653" s="219" t="s">
        <v>13</v>
      </c>
      <c r="M2653" t="s">
        <v>14</v>
      </c>
      <c r="N2653" t="s">
        <v>307</v>
      </c>
      <c r="O2653" t="s">
        <v>1599</v>
      </c>
      <c r="P2653" t="s">
        <v>4717</v>
      </c>
      <c r="Q2653" s="236">
        <v>44742</v>
      </c>
      <c r="R2653" s="236">
        <v>44896</v>
      </c>
      <c r="S2653" t="s">
        <v>8452</v>
      </c>
      <c r="T2653" s="196"/>
      <c r="U2653" s="196"/>
      <c r="V2653" s="196"/>
      <c r="W2653" s="196"/>
      <c r="X2653" s="222"/>
      <c r="Y2653" t="s">
        <v>8295</v>
      </c>
      <c r="Z2653">
        <v>1712024697</v>
      </c>
      <c r="AA2653" t="s">
        <v>8571</v>
      </c>
      <c r="AB2653" s="221" t="str">
        <f>_xlfn.IFNA(IF(Table[[#This Row],[Programme Partner]]&lt;&gt;Table[[#This Row],[Implementing Partner]],CONCATENATE(Table[[#This Row],[Programme Partner]],"-",Table[[#This Row],[Implementing Partner]]),Table[[#This Row],[Programme Partner]]),"")</f>
        <v>NABOLOK</v>
      </c>
    </row>
    <row r="2654" spans="1:28" ht="16.5" customHeight="1">
      <c r="A2654" s="183">
        <v>3034</v>
      </c>
      <c r="B2654" s="195" t="s">
        <v>8031</v>
      </c>
      <c r="C2654" s="198" t="s">
        <v>8031</v>
      </c>
      <c r="D2654" s="197" t="s">
        <v>8639</v>
      </c>
      <c r="E2654" s="215" t="s">
        <v>27</v>
      </c>
      <c r="F2654" s="195" t="s">
        <v>8013</v>
      </c>
      <c r="G2654" t="s">
        <v>8313</v>
      </c>
      <c r="H2654" s="195" t="str">
        <f>IFERROR(VLOOKUP(Table[[#This Row],[Activity Details of Assistance]],WHAT!E:F,2,FALSE),"")</f>
        <v># of HP sessions at community level</v>
      </c>
      <c r="I2654" s="195"/>
      <c r="J2654">
        <v>227</v>
      </c>
      <c r="K2654" t="s">
        <v>8280</v>
      </c>
      <c r="L2654" s="219" t="s">
        <v>13</v>
      </c>
      <c r="M2654" t="s">
        <v>14</v>
      </c>
      <c r="N2654" t="s">
        <v>307</v>
      </c>
      <c r="O2654" t="s">
        <v>1599</v>
      </c>
      <c r="P2654" t="s">
        <v>4717</v>
      </c>
      <c r="Q2654" s="236">
        <v>44742</v>
      </c>
      <c r="R2654" s="236">
        <v>44896</v>
      </c>
      <c r="S2654" t="s">
        <v>8452</v>
      </c>
      <c r="T2654" s="196"/>
      <c r="U2654" s="196"/>
      <c r="V2654" s="196"/>
      <c r="W2654" s="196"/>
      <c r="X2654" s="222"/>
      <c r="Y2654" t="s">
        <v>8295</v>
      </c>
      <c r="Z2654">
        <v>1712024697</v>
      </c>
      <c r="AA2654" t="s">
        <v>8571</v>
      </c>
      <c r="AB2654" s="221" t="str">
        <f>_xlfn.IFNA(IF(Table[[#This Row],[Programme Partner]]&lt;&gt;Table[[#This Row],[Implementing Partner]],CONCATENATE(Table[[#This Row],[Programme Partner]],"-",Table[[#This Row],[Implementing Partner]]),Table[[#This Row],[Programme Partner]]),"")</f>
        <v>NABOLOK</v>
      </c>
    </row>
    <row r="2655" spans="1:28" ht="16.5" customHeight="1">
      <c r="A2655" s="183">
        <v>3035</v>
      </c>
      <c r="B2655" s="195" t="s">
        <v>8031</v>
      </c>
      <c r="C2655" s="198" t="s">
        <v>8031</v>
      </c>
      <c r="D2655" s="197" t="s">
        <v>8639</v>
      </c>
      <c r="E2655" s="215" t="s">
        <v>27</v>
      </c>
      <c r="F2655" s="195" t="s">
        <v>8013</v>
      </c>
      <c r="G2655" t="s">
        <v>8314</v>
      </c>
      <c r="H2655" s="195" t="str">
        <f>IFERROR(VLOOKUP(Table[[#This Row],[Activity Details of Assistance]],WHAT!E:F,2,FALSE),"")</f>
        <v># of HP sessions at HH level</v>
      </c>
      <c r="I2655" s="195"/>
      <c r="J2655">
        <v>1544</v>
      </c>
      <c r="K2655" t="s">
        <v>8280</v>
      </c>
      <c r="L2655" s="219" t="s">
        <v>13</v>
      </c>
      <c r="M2655" t="s">
        <v>14</v>
      </c>
      <c r="N2655" t="s">
        <v>307</v>
      </c>
      <c r="O2655" t="s">
        <v>1599</v>
      </c>
      <c r="P2655" t="s">
        <v>4717</v>
      </c>
      <c r="Q2655" s="236">
        <v>44742</v>
      </c>
      <c r="R2655" s="236">
        <v>44896</v>
      </c>
      <c r="S2655" t="s">
        <v>8452</v>
      </c>
      <c r="T2655" s="196"/>
      <c r="U2655" s="196"/>
      <c r="V2655" s="196"/>
      <c r="W2655" s="196"/>
      <c r="X2655" s="222"/>
      <c r="Y2655" t="s">
        <v>8295</v>
      </c>
      <c r="Z2655">
        <v>1712024697</v>
      </c>
      <c r="AA2655" t="s">
        <v>8571</v>
      </c>
      <c r="AB2655" s="221" t="str">
        <f>_xlfn.IFNA(IF(Table[[#This Row],[Programme Partner]]&lt;&gt;Table[[#This Row],[Implementing Partner]],CONCATENATE(Table[[#This Row],[Programme Partner]],"-",Table[[#This Row],[Implementing Partner]]),Table[[#This Row],[Programme Partner]]),"")</f>
        <v>NABOLOK</v>
      </c>
    </row>
    <row r="2656" spans="1:28" ht="16.5" customHeight="1">
      <c r="A2656" s="183">
        <v>3036</v>
      </c>
      <c r="B2656" s="195" t="s">
        <v>8031</v>
      </c>
      <c r="C2656" s="198" t="s">
        <v>8031</v>
      </c>
      <c r="D2656" s="197" t="s">
        <v>8639</v>
      </c>
      <c r="E2656" s="215" t="s">
        <v>27</v>
      </c>
      <c r="F2656" s="195" t="s">
        <v>8013</v>
      </c>
      <c r="G2656" s="195" t="s">
        <v>8317</v>
      </c>
      <c r="H2656" s="195" t="str">
        <f>IFERROR(VLOOKUP(Table[[#This Row],[Activity Details of Assistance]],WHAT!E:F,2,FALSE),"")</f>
        <v># of estimated persons reached by mass-media campaign</v>
      </c>
      <c r="I2656" s="195"/>
      <c r="J2656">
        <v>2</v>
      </c>
      <c r="K2656" t="s">
        <v>8280</v>
      </c>
      <c r="L2656" s="219" t="s">
        <v>13</v>
      </c>
      <c r="M2656" t="s">
        <v>14</v>
      </c>
      <c r="N2656" t="s">
        <v>307</v>
      </c>
      <c r="O2656" t="s">
        <v>1599</v>
      </c>
      <c r="P2656" t="s">
        <v>4717</v>
      </c>
      <c r="Q2656" s="236">
        <v>44742</v>
      </c>
      <c r="R2656" s="236">
        <v>44896</v>
      </c>
      <c r="S2656" t="s">
        <v>8452</v>
      </c>
      <c r="T2656" s="196"/>
      <c r="U2656" s="196"/>
      <c r="V2656" s="196"/>
      <c r="W2656" s="196"/>
      <c r="X2656" s="222"/>
      <c r="Y2656" t="s">
        <v>8295</v>
      </c>
      <c r="Z2656">
        <v>1712024697</v>
      </c>
      <c r="AA2656" t="s">
        <v>8571</v>
      </c>
      <c r="AB2656" s="221" t="str">
        <f>_xlfn.IFNA(IF(Table[[#This Row],[Programme Partner]]&lt;&gt;Table[[#This Row],[Implementing Partner]],CONCATENATE(Table[[#This Row],[Programme Partner]],"-",Table[[#This Row],[Implementing Partner]]),Table[[#This Row],[Programme Partner]]),"")</f>
        <v>NABOLOK</v>
      </c>
    </row>
    <row r="2657" spans="1:28" ht="16.5" customHeight="1">
      <c r="A2657" s="183">
        <v>3037</v>
      </c>
      <c r="B2657" s="195" t="s">
        <v>8031</v>
      </c>
      <c r="C2657" s="198" t="s">
        <v>8031</v>
      </c>
      <c r="D2657" s="197" t="s">
        <v>8639</v>
      </c>
      <c r="E2657" s="215" t="s">
        <v>27</v>
      </c>
      <c r="F2657" s="195" t="s">
        <v>8013</v>
      </c>
      <c r="G2657" t="s">
        <v>8360</v>
      </c>
      <c r="H2657" s="195" t="str">
        <f>IFERROR(VLOOKUP(Table[[#This Row],[Activity Details of Assistance]],WHAT!E:F,2,FALSE),"")</f>
        <v># of household</v>
      </c>
      <c r="I2657" s="195"/>
      <c r="J2657">
        <v>954</v>
      </c>
      <c r="K2657" t="s">
        <v>8280</v>
      </c>
      <c r="L2657" s="219" t="s">
        <v>13</v>
      </c>
      <c r="M2657" t="s">
        <v>14</v>
      </c>
      <c r="N2657" t="s">
        <v>307</v>
      </c>
      <c r="O2657" t="s">
        <v>1599</v>
      </c>
      <c r="P2657" t="s">
        <v>4717</v>
      </c>
      <c r="Q2657" s="236">
        <v>44742</v>
      </c>
      <c r="R2657" s="236">
        <v>44896</v>
      </c>
      <c r="S2657" t="s">
        <v>8452</v>
      </c>
      <c r="T2657" s="196"/>
      <c r="U2657" s="196"/>
      <c r="V2657" s="196"/>
      <c r="W2657" s="196"/>
      <c r="X2657" s="222"/>
      <c r="Y2657" t="s">
        <v>8295</v>
      </c>
      <c r="Z2657">
        <v>1712024697</v>
      </c>
      <c r="AA2657" t="s">
        <v>8571</v>
      </c>
      <c r="AB2657" s="221" t="str">
        <f>_xlfn.IFNA(IF(Table[[#This Row],[Programme Partner]]&lt;&gt;Table[[#This Row],[Implementing Partner]],CONCATENATE(Table[[#This Row],[Programme Partner]],"-",Table[[#This Row],[Implementing Partner]]),Table[[#This Row],[Programme Partner]]),"")</f>
        <v>NABOLOK</v>
      </c>
    </row>
    <row r="2658" spans="1:28" ht="16.5" customHeight="1">
      <c r="A2658" s="183">
        <v>3038</v>
      </c>
      <c r="B2658" s="195" t="s">
        <v>8031</v>
      </c>
      <c r="C2658" s="198" t="s">
        <v>8031</v>
      </c>
      <c r="D2658" s="197" t="s">
        <v>8639</v>
      </c>
      <c r="E2658" s="215" t="s">
        <v>27</v>
      </c>
      <c r="F2658" s="195" t="s">
        <v>8014</v>
      </c>
      <c r="G2658" t="s">
        <v>8243</v>
      </c>
      <c r="H2658" s="195" t="str">
        <f>IFERROR(VLOOKUP(Table[[#This Row],[Activity Details of Assistance]],WHAT!E:F,2,FALSE),"")</f>
        <v># of pit</v>
      </c>
      <c r="I2658" s="195"/>
      <c r="J2658">
        <v>4</v>
      </c>
      <c r="K2658" t="s">
        <v>8280</v>
      </c>
      <c r="L2658" s="219" t="s">
        <v>13</v>
      </c>
      <c r="M2658" t="s">
        <v>14</v>
      </c>
      <c r="N2658" t="s">
        <v>307</v>
      </c>
      <c r="O2658" t="s">
        <v>1599</v>
      </c>
      <c r="P2658" t="s">
        <v>4717</v>
      </c>
      <c r="Q2658" s="236">
        <v>44742</v>
      </c>
      <c r="R2658" s="236">
        <v>44896</v>
      </c>
      <c r="S2658" t="s">
        <v>8452</v>
      </c>
      <c r="T2658" s="196"/>
      <c r="U2658" s="196"/>
      <c r="V2658" s="196"/>
      <c r="W2658" s="196"/>
      <c r="X2658" s="222"/>
      <c r="Y2658" t="s">
        <v>8295</v>
      </c>
      <c r="Z2658">
        <v>1712024697</v>
      </c>
      <c r="AA2658" t="s">
        <v>8571</v>
      </c>
      <c r="AB2658" s="221" t="str">
        <f>_xlfn.IFNA(IF(Table[[#This Row],[Programme Partner]]&lt;&gt;Table[[#This Row],[Implementing Partner]],CONCATENATE(Table[[#This Row],[Programme Partner]],"-",Table[[#This Row],[Implementing Partner]]),Table[[#This Row],[Programme Partner]]),"")</f>
        <v>NABOLOK</v>
      </c>
    </row>
    <row r="2659" spans="1:28" ht="16.5" customHeight="1">
      <c r="A2659" s="183">
        <v>3039</v>
      </c>
      <c r="B2659" s="195" t="s">
        <v>8031</v>
      </c>
      <c r="C2659" s="198" t="s">
        <v>8031</v>
      </c>
      <c r="D2659" s="197" t="s">
        <v>8639</v>
      </c>
      <c r="E2659" s="215" t="s">
        <v>27</v>
      </c>
      <c r="F2659" s="195" t="s">
        <v>8014</v>
      </c>
      <c r="G2659" s="195" t="s">
        <v>8361</v>
      </c>
      <c r="H2659" s="195" t="str">
        <f>IFERROR(VLOOKUP(Table[[#This Row],[Activity Details of Assistance]],WHAT!E:F,2,FALSE),"")</f>
        <v># of plant</v>
      </c>
      <c r="I2659" s="195"/>
      <c r="J2659">
        <v>1</v>
      </c>
      <c r="K2659" t="s">
        <v>8280</v>
      </c>
      <c r="L2659" s="219" t="s">
        <v>13</v>
      </c>
      <c r="M2659" t="s">
        <v>14</v>
      </c>
      <c r="N2659" t="s">
        <v>307</v>
      </c>
      <c r="O2659" t="s">
        <v>1599</v>
      </c>
      <c r="P2659" t="s">
        <v>4717</v>
      </c>
      <c r="Q2659" s="236">
        <v>44742</v>
      </c>
      <c r="R2659" s="236">
        <v>44896</v>
      </c>
      <c r="S2659" t="s">
        <v>8452</v>
      </c>
      <c r="T2659" s="196"/>
      <c r="U2659" s="196"/>
      <c r="V2659" s="196"/>
      <c r="W2659" s="196"/>
      <c r="X2659" s="222"/>
      <c r="Y2659" t="s">
        <v>8295</v>
      </c>
      <c r="Z2659">
        <v>1712024697</v>
      </c>
      <c r="AA2659" t="s">
        <v>8571</v>
      </c>
      <c r="AB2659" s="221" t="str">
        <f>_xlfn.IFNA(IF(Table[[#This Row],[Programme Partner]]&lt;&gt;Table[[#This Row],[Implementing Partner]],CONCATENATE(Table[[#This Row],[Programme Partner]],"-",Table[[#This Row],[Implementing Partner]]),Table[[#This Row],[Programme Partner]]),"")</f>
        <v>NABOLOK</v>
      </c>
    </row>
    <row r="2660" spans="1:28" ht="16.5" customHeight="1">
      <c r="A2660" s="183">
        <v>3040</v>
      </c>
      <c r="B2660" s="195" t="s">
        <v>8031</v>
      </c>
      <c r="C2660" s="198" t="s">
        <v>8031</v>
      </c>
      <c r="D2660" s="197" t="s">
        <v>8639</v>
      </c>
      <c r="E2660" s="215" t="s">
        <v>27</v>
      </c>
      <c r="F2660" s="195" t="s">
        <v>8011</v>
      </c>
      <c r="G2660" t="s">
        <v>8355</v>
      </c>
      <c r="H2660" s="195" t="str">
        <f>IFERROR(VLOOKUP(Table[[#This Row],[Activity Details of Assistance]],WHAT!E:F,2,FALSE),"")</f>
        <v># of water network</v>
      </c>
      <c r="I2660" s="195"/>
      <c r="J2660">
        <v>1</v>
      </c>
      <c r="K2660" t="s">
        <v>8280</v>
      </c>
      <c r="L2660" s="219" t="s">
        <v>13</v>
      </c>
      <c r="M2660" t="s">
        <v>14</v>
      </c>
      <c r="N2660" t="s">
        <v>307</v>
      </c>
      <c r="O2660" t="s">
        <v>1599</v>
      </c>
      <c r="P2660" t="s">
        <v>4720</v>
      </c>
      <c r="Q2660" s="236">
        <v>44742</v>
      </c>
      <c r="R2660" s="236">
        <v>44896</v>
      </c>
      <c r="S2660" t="s">
        <v>8452</v>
      </c>
      <c r="T2660" s="196"/>
      <c r="U2660" s="196"/>
      <c r="V2660" s="196"/>
      <c r="W2660" s="196"/>
      <c r="X2660" s="222"/>
      <c r="Y2660" t="s">
        <v>8295</v>
      </c>
      <c r="Z2660">
        <v>1712024697</v>
      </c>
      <c r="AA2660" t="s">
        <v>8571</v>
      </c>
      <c r="AB2660" s="221" t="str">
        <f>_xlfn.IFNA(IF(Table[[#This Row],[Programme Partner]]&lt;&gt;Table[[#This Row],[Implementing Partner]],CONCATENATE(Table[[#This Row],[Programme Partner]],"-",Table[[#This Row],[Implementing Partner]]),Table[[#This Row],[Programme Partner]]),"")</f>
        <v>NABOLOK</v>
      </c>
    </row>
    <row r="2661" spans="1:28" ht="16.5" customHeight="1">
      <c r="A2661" s="183">
        <v>3041</v>
      </c>
      <c r="B2661" s="195" t="s">
        <v>8031</v>
      </c>
      <c r="C2661" s="198" t="s">
        <v>8031</v>
      </c>
      <c r="D2661" s="197" t="s">
        <v>8639</v>
      </c>
      <c r="E2661" s="215" t="s">
        <v>27</v>
      </c>
      <c r="F2661" s="195" t="s">
        <v>8011</v>
      </c>
      <c r="G2661" t="s">
        <v>8017</v>
      </c>
      <c r="H2661" s="195" t="str">
        <f>IFERROR(VLOOKUP(Table[[#This Row],[Activity Details of Assistance]],WHAT!E:F,2,FALSE),"")</f>
        <v># cubic meters / day</v>
      </c>
      <c r="I2661" s="195"/>
      <c r="J2661">
        <v>5</v>
      </c>
      <c r="K2661" t="s">
        <v>8280</v>
      </c>
      <c r="L2661" s="219" t="s">
        <v>13</v>
      </c>
      <c r="M2661" t="s">
        <v>14</v>
      </c>
      <c r="N2661" t="s">
        <v>307</v>
      </c>
      <c r="O2661" t="s">
        <v>1599</v>
      </c>
      <c r="P2661" t="s">
        <v>4723</v>
      </c>
      <c r="Q2661" s="236">
        <v>44742</v>
      </c>
      <c r="R2661" s="236">
        <v>44896</v>
      </c>
      <c r="S2661" t="s">
        <v>8452</v>
      </c>
      <c r="T2661" s="196"/>
      <c r="U2661" s="196"/>
      <c r="V2661" s="196"/>
      <c r="W2661" s="196"/>
      <c r="X2661" s="222"/>
      <c r="Y2661" t="s">
        <v>8295</v>
      </c>
      <c r="Z2661">
        <v>1712024697</v>
      </c>
      <c r="AA2661" t="s">
        <v>8571</v>
      </c>
      <c r="AB2661" s="221" t="str">
        <f>_xlfn.IFNA(IF(Table[[#This Row],[Programme Partner]]&lt;&gt;Table[[#This Row],[Implementing Partner]],CONCATENATE(Table[[#This Row],[Programme Partner]],"-",Table[[#This Row],[Implementing Partner]]),Table[[#This Row],[Programme Partner]]),"")</f>
        <v>NABOLOK</v>
      </c>
    </row>
    <row r="2662" spans="1:28" ht="16.5" customHeight="1">
      <c r="A2662" s="183">
        <v>3042</v>
      </c>
      <c r="B2662" s="195" t="s">
        <v>8031</v>
      </c>
      <c r="C2662" s="198" t="s">
        <v>8031</v>
      </c>
      <c r="D2662" s="197" t="s">
        <v>8639</v>
      </c>
      <c r="E2662" s="215" t="s">
        <v>27</v>
      </c>
      <c r="F2662" s="195" t="s">
        <v>8011</v>
      </c>
      <c r="G2662" t="s">
        <v>8355</v>
      </c>
      <c r="H2662" s="195" t="str">
        <f>IFERROR(VLOOKUP(Table[[#This Row],[Activity Details of Assistance]],WHAT!E:F,2,FALSE),"")</f>
        <v># of water network</v>
      </c>
      <c r="I2662" s="195"/>
      <c r="J2662">
        <v>1</v>
      </c>
      <c r="K2662" t="s">
        <v>8280</v>
      </c>
      <c r="L2662" s="219" t="s">
        <v>13</v>
      </c>
      <c r="M2662" t="s">
        <v>14</v>
      </c>
      <c r="N2662" t="s">
        <v>307</v>
      </c>
      <c r="O2662" t="s">
        <v>1599</v>
      </c>
      <c r="P2662" t="s">
        <v>4723</v>
      </c>
      <c r="Q2662" s="236">
        <v>44742</v>
      </c>
      <c r="R2662" s="236">
        <v>44896</v>
      </c>
      <c r="S2662" t="s">
        <v>8452</v>
      </c>
      <c r="T2662" s="196"/>
      <c r="U2662" s="196"/>
      <c r="V2662" s="196"/>
      <c r="W2662" s="196"/>
      <c r="X2662" s="222"/>
      <c r="Y2662" t="s">
        <v>8295</v>
      </c>
      <c r="Z2662">
        <v>1712024697</v>
      </c>
      <c r="AA2662" t="s">
        <v>8571</v>
      </c>
      <c r="AB2662" s="221" t="str">
        <f>_xlfn.IFNA(IF(Table[[#This Row],[Programme Partner]]&lt;&gt;Table[[#This Row],[Implementing Partner]],CONCATENATE(Table[[#This Row],[Programme Partner]],"-",Table[[#This Row],[Implementing Partner]]),Table[[#This Row],[Programme Partner]]),"")</f>
        <v>NABOLOK</v>
      </c>
    </row>
    <row r="2663" spans="1:28" ht="16.5" customHeight="1">
      <c r="A2663" s="183">
        <v>3043</v>
      </c>
      <c r="B2663" s="195" t="s">
        <v>8031</v>
      </c>
      <c r="C2663" s="198" t="s">
        <v>8031</v>
      </c>
      <c r="D2663" s="197" t="s">
        <v>8639</v>
      </c>
      <c r="E2663" s="215" t="s">
        <v>27</v>
      </c>
      <c r="F2663" s="195" t="s">
        <v>8012</v>
      </c>
      <c r="G2663" s="195" t="s">
        <v>8585</v>
      </c>
      <c r="H2663" s="195" t="str">
        <f>IFERROR(VLOOKUP(Table[[#This Row],[Activity Details of Assistance]],WHAT!E:F,2,FALSE),"")</f>
        <v xml:space="preserve"># of door </v>
      </c>
      <c r="I2663" s="195"/>
      <c r="J2663">
        <v>60</v>
      </c>
      <c r="K2663" t="s">
        <v>8280</v>
      </c>
      <c r="L2663" s="219" t="s">
        <v>13</v>
      </c>
      <c r="M2663" t="s">
        <v>14</v>
      </c>
      <c r="N2663" t="s">
        <v>307</v>
      </c>
      <c r="O2663" t="s">
        <v>1599</v>
      </c>
      <c r="P2663" t="s">
        <v>4723</v>
      </c>
      <c r="Q2663" s="236">
        <v>44742</v>
      </c>
      <c r="R2663" s="236">
        <v>44896</v>
      </c>
      <c r="S2663" t="s">
        <v>8452</v>
      </c>
      <c r="T2663" s="196"/>
      <c r="U2663" s="196"/>
      <c r="V2663" s="196"/>
      <c r="W2663" s="196"/>
      <c r="X2663" s="222"/>
      <c r="Y2663" t="s">
        <v>8295</v>
      </c>
      <c r="Z2663">
        <v>1712024697</v>
      </c>
      <c r="AA2663" t="s">
        <v>8571</v>
      </c>
      <c r="AB2663" s="221" t="str">
        <f>_xlfn.IFNA(IF(Table[[#This Row],[Programme Partner]]&lt;&gt;Table[[#This Row],[Implementing Partner]],CONCATENATE(Table[[#This Row],[Programme Partner]],"-",Table[[#This Row],[Implementing Partner]]),Table[[#This Row],[Programme Partner]]),"")</f>
        <v>NABOLOK</v>
      </c>
    </row>
    <row r="2664" spans="1:28" ht="16.5" customHeight="1">
      <c r="A2664" s="183">
        <v>3044</v>
      </c>
      <c r="B2664" s="195" t="s">
        <v>8031</v>
      </c>
      <c r="C2664" s="198" t="s">
        <v>8031</v>
      </c>
      <c r="D2664" s="197" t="s">
        <v>8639</v>
      </c>
      <c r="E2664" s="215" t="s">
        <v>27</v>
      </c>
      <c r="F2664" s="195" t="s">
        <v>8012</v>
      </c>
      <c r="G2664" t="s">
        <v>8359</v>
      </c>
      <c r="H2664" s="195" t="str">
        <f>IFERROR(VLOOKUP(Table[[#This Row],[Activity Details of Assistance]],WHAT!E:F,2,FALSE),"")</f>
        <v># of FSM Site</v>
      </c>
      <c r="I2664" s="195"/>
      <c r="J2664">
        <v>1</v>
      </c>
      <c r="K2664" t="s">
        <v>8280</v>
      </c>
      <c r="L2664" s="219" t="s">
        <v>13</v>
      </c>
      <c r="M2664" t="s">
        <v>14</v>
      </c>
      <c r="N2664" t="s">
        <v>307</v>
      </c>
      <c r="O2664" t="s">
        <v>1599</v>
      </c>
      <c r="P2664" t="s">
        <v>4723</v>
      </c>
      <c r="Q2664" s="236">
        <v>44742</v>
      </c>
      <c r="R2664" s="236">
        <v>44896</v>
      </c>
      <c r="S2664" t="s">
        <v>8452</v>
      </c>
      <c r="T2664" s="196"/>
      <c r="U2664" s="196"/>
      <c r="V2664" s="196"/>
      <c r="W2664" s="196"/>
      <c r="X2664" s="222"/>
      <c r="Y2664" t="s">
        <v>8295</v>
      </c>
      <c r="Z2664">
        <v>1712024697</v>
      </c>
      <c r="AA2664" t="s">
        <v>8571</v>
      </c>
      <c r="AB2664" s="221" t="str">
        <f>_xlfn.IFNA(IF(Table[[#This Row],[Programme Partner]]&lt;&gt;Table[[#This Row],[Implementing Partner]],CONCATENATE(Table[[#This Row],[Programme Partner]],"-",Table[[#This Row],[Implementing Partner]]),Table[[#This Row],[Programme Partner]]),"")</f>
        <v>NABOLOK</v>
      </c>
    </row>
    <row r="2665" spans="1:28" ht="16.5" customHeight="1">
      <c r="A2665" s="183">
        <v>3045</v>
      </c>
      <c r="B2665" s="195" t="s">
        <v>8031</v>
      </c>
      <c r="C2665" s="198" t="s">
        <v>8031</v>
      </c>
      <c r="D2665" s="197" t="s">
        <v>8639</v>
      </c>
      <c r="E2665" s="215" t="s">
        <v>27</v>
      </c>
      <c r="F2665" s="195" t="s">
        <v>8012</v>
      </c>
      <c r="G2665" s="195" t="s">
        <v>8586</v>
      </c>
      <c r="H2665" s="195" t="str">
        <f>IFERROR(VLOOKUP(Table[[#This Row],[Activity Details of Assistance]],WHAT!E:F,2,FALSE),"")</f>
        <v># of door</v>
      </c>
      <c r="I2665" s="195"/>
      <c r="J2665">
        <v>12</v>
      </c>
      <c r="K2665" t="s">
        <v>8280</v>
      </c>
      <c r="L2665" s="219" t="s">
        <v>13</v>
      </c>
      <c r="M2665" t="s">
        <v>14</v>
      </c>
      <c r="N2665" t="s">
        <v>307</v>
      </c>
      <c r="O2665" t="s">
        <v>1599</v>
      </c>
      <c r="P2665" t="s">
        <v>4723</v>
      </c>
      <c r="Q2665" s="236">
        <v>44742</v>
      </c>
      <c r="R2665" s="236">
        <v>44896</v>
      </c>
      <c r="S2665" t="s">
        <v>8452</v>
      </c>
      <c r="T2665" s="196"/>
      <c r="U2665" s="196"/>
      <c r="V2665" s="196"/>
      <c r="W2665" s="196"/>
      <c r="X2665" s="222"/>
      <c r="Y2665" t="s">
        <v>8295</v>
      </c>
      <c r="Z2665">
        <v>1712024697</v>
      </c>
      <c r="AA2665" t="s">
        <v>8571</v>
      </c>
      <c r="AB2665" s="221" t="str">
        <f>_xlfn.IFNA(IF(Table[[#This Row],[Programme Partner]]&lt;&gt;Table[[#This Row],[Implementing Partner]],CONCATENATE(Table[[#This Row],[Programme Partner]],"-",Table[[#This Row],[Implementing Partner]]),Table[[#This Row],[Programme Partner]]),"")</f>
        <v>NABOLOK</v>
      </c>
    </row>
    <row r="2666" spans="1:28" ht="16.5" customHeight="1">
      <c r="A2666" s="183">
        <v>3046</v>
      </c>
      <c r="B2666" s="195" t="s">
        <v>8031</v>
      </c>
      <c r="C2666" s="198" t="s">
        <v>8031</v>
      </c>
      <c r="D2666" s="197" t="s">
        <v>8639</v>
      </c>
      <c r="E2666" s="215" t="s">
        <v>27</v>
      </c>
      <c r="F2666" s="195" t="s">
        <v>8012</v>
      </c>
      <c r="G2666" t="s">
        <v>8357</v>
      </c>
      <c r="H2666" s="195" t="str">
        <f>IFERROR(VLOOKUP(Table[[#This Row],[Activity Details of Assistance]],WHAT!E:F,2,FALSE),"")</f>
        <v># of door</v>
      </c>
      <c r="I2666" s="195"/>
      <c r="J2666">
        <v>49</v>
      </c>
      <c r="K2666" t="s">
        <v>8280</v>
      </c>
      <c r="L2666" s="219" t="s">
        <v>13</v>
      </c>
      <c r="M2666" t="s">
        <v>14</v>
      </c>
      <c r="N2666" t="s">
        <v>307</v>
      </c>
      <c r="O2666" t="s">
        <v>1599</v>
      </c>
      <c r="P2666" t="s">
        <v>4723</v>
      </c>
      <c r="Q2666" s="236">
        <v>44742</v>
      </c>
      <c r="R2666" s="236">
        <v>44896</v>
      </c>
      <c r="S2666" t="s">
        <v>8452</v>
      </c>
      <c r="T2666" s="196"/>
      <c r="U2666" s="196"/>
      <c r="V2666" s="196"/>
      <c r="W2666" s="196"/>
      <c r="X2666" s="222"/>
      <c r="Y2666" t="s">
        <v>8295</v>
      </c>
      <c r="Z2666">
        <v>1712024697</v>
      </c>
      <c r="AA2666" t="s">
        <v>8571</v>
      </c>
      <c r="AB2666" s="221" t="str">
        <f>_xlfn.IFNA(IF(Table[[#This Row],[Programme Partner]]&lt;&gt;Table[[#This Row],[Implementing Partner]],CONCATENATE(Table[[#This Row],[Programme Partner]],"-",Table[[#This Row],[Implementing Partner]]),Table[[#This Row],[Programme Partner]]),"")</f>
        <v>NABOLOK</v>
      </c>
    </row>
    <row r="2667" spans="1:28" ht="16.5" customHeight="1">
      <c r="A2667" s="183">
        <v>3047</v>
      </c>
      <c r="B2667" s="195" t="s">
        <v>8031</v>
      </c>
      <c r="C2667" s="198" t="s">
        <v>8031</v>
      </c>
      <c r="D2667" s="197" t="s">
        <v>8639</v>
      </c>
      <c r="E2667" s="215" t="s">
        <v>27</v>
      </c>
      <c r="F2667" s="195" t="s">
        <v>8013</v>
      </c>
      <c r="G2667" t="s">
        <v>8313</v>
      </c>
      <c r="H2667" s="195" t="str">
        <f>IFERROR(VLOOKUP(Table[[#This Row],[Activity Details of Assistance]],WHAT!E:F,2,FALSE),"")</f>
        <v># of HP sessions at community level</v>
      </c>
      <c r="I2667" s="195"/>
      <c r="J2667">
        <v>159</v>
      </c>
      <c r="K2667" t="s">
        <v>8280</v>
      </c>
      <c r="L2667" s="219" t="s">
        <v>13</v>
      </c>
      <c r="M2667" t="s">
        <v>14</v>
      </c>
      <c r="N2667" t="s">
        <v>307</v>
      </c>
      <c r="O2667" t="s">
        <v>1599</v>
      </c>
      <c r="P2667" t="s">
        <v>4723</v>
      </c>
      <c r="Q2667" s="236">
        <v>44742</v>
      </c>
      <c r="R2667" s="236">
        <v>44896</v>
      </c>
      <c r="S2667" t="s">
        <v>8452</v>
      </c>
      <c r="T2667" s="196"/>
      <c r="U2667" s="196"/>
      <c r="V2667" s="196"/>
      <c r="W2667" s="196"/>
      <c r="X2667" s="222"/>
      <c r="Y2667" t="s">
        <v>8295</v>
      </c>
      <c r="Z2667">
        <v>1712024697</v>
      </c>
      <c r="AA2667" t="s">
        <v>8571</v>
      </c>
      <c r="AB2667" s="221" t="str">
        <f>_xlfn.IFNA(IF(Table[[#This Row],[Programme Partner]]&lt;&gt;Table[[#This Row],[Implementing Partner]],CONCATENATE(Table[[#This Row],[Programme Partner]],"-",Table[[#This Row],[Implementing Partner]]),Table[[#This Row],[Programme Partner]]),"")</f>
        <v>NABOLOK</v>
      </c>
    </row>
    <row r="2668" spans="1:28" ht="16.5" customHeight="1">
      <c r="A2668" s="183">
        <v>3048</v>
      </c>
      <c r="B2668" s="195" t="s">
        <v>8031</v>
      </c>
      <c r="C2668" s="198" t="s">
        <v>8031</v>
      </c>
      <c r="D2668" s="197" t="s">
        <v>8639</v>
      </c>
      <c r="E2668" s="215" t="s">
        <v>27</v>
      </c>
      <c r="F2668" s="195" t="s">
        <v>8013</v>
      </c>
      <c r="G2668" t="s">
        <v>8314</v>
      </c>
      <c r="H2668" s="195" t="str">
        <f>IFERROR(VLOOKUP(Table[[#This Row],[Activity Details of Assistance]],WHAT!E:F,2,FALSE),"")</f>
        <v># of HP sessions at HH level</v>
      </c>
      <c r="I2668" s="195"/>
      <c r="J2668">
        <v>530</v>
      </c>
      <c r="K2668" t="s">
        <v>8280</v>
      </c>
      <c r="L2668" s="219" t="s">
        <v>13</v>
      </c>
      <c r="M2668" t="s">
        <v>14</v>
      </c>
      <c r="N2668" t="s">
        <v>307</v>
      </c>
      <c r="O2668" t="s">
        <v>1599</v>
      </c>
      <c r="P2668" t="s">
        <v>4723</v>
      </c>
      <c r="Q2668" s="236">
        <v>44742</v>
      </c>
      <c r="R2668" s="236">
        <v>44896</v>
      </c>
      <c r="S2668" t="s">
        <v>8452</v>
      </c>
      <c r="T2668" s="196"/>
      <c r="U2668" s="196"/>
      <c r="V2668" s="196"/>
      <c r="W2668" s="196"/>
      <c r="X2668" s="222"/>
      <c r="Y2668" t="s">
        <v>8295</v>
      </c>
      <c r="Z2668">
        <v>1712024697</v>
      </c>
      <c r="AA2668" t="s">
        <v>8571</v>
      </c>
      <c r="AB2668" s="221" t="str">
        <f>_xlfn.IFNA(IF(Table[[#This Row],[Programme Partner]]&lt;&gt;Table[[#This Row],[Implementing Partner]],CONCATENATE(Table[[#This Row],[Programme Partner]],"-",Table[[#This Row],[Implementing Partner]]),Table[[#This Row],[Programme Partner]]),"")</f>
        <v>NABOLOK</v>
      </c>
    </row>
    <row r="2669" spans="1:28" ht="16.5" customHeight="1">
      <c r="A2669" s="183">
        <v>3049</v>
      </c>
      <c r="B2669" s="195" t="s">
        <v>8031</v>
      </c>
      <c r="C2669" s="198" t="s">
        <v>8031</v>
      </c>
      <c r="D2669" s="197" t="s">
        <v>8639</v>
      </c>
      <c r="E2669" s="215" t="s">
        <v>27</v>
      </c>
      <c r="F2669" s="195" t="s">
        <v>8013</v>
      </c>
      <c r="G2669" t="s">
        <v>8317</v>
      </c>
      <c r="H2669" s="195" t="str">
        <f>IFERROR(VLOOKUP(Table[[#This Row],[Activity Details of Assistance]],WHAT!E:F,2,FALSE),"")</f>
        <v># of estimated persons reached by mass-media campaign</v>
      </c>
      <c r="I2669" s="195"/>
      <c r="J2669">
        <v>2</v>
      </c>
      <c r="K2669" t="s">
        <v>8280</v>
      </c>
      <c r="L2669" s="219" t="s">
        <v>13</v>
      </c>
      <c r="M2669" t="s">
        <v>14</v>
      </c>
      <c r="N2669" t="s">
        <v>307</v>
      </c>
      <c r="O2669" t="s">
        <v>1599</v>
      </c>
      <c r="P2669" t="s">
        <v>4723</v>
      </c>
      <c r="Q2669" s="236">
        <v>44742</v>
      </c>
      <c r="R2669" s="236">
        <v>44896</v>
      </c>
      <c r="S2669" t="s">
        <v>8452</v>
      </c>
      <c r="T2669" s="196"/>
      <c r="U2669" s="196"/>
      <c r="V2669" s="196"/>
      <c r="W2669" s="196"/>
      <c r="X2669" s="222"/>
      <c r="Y2669" t="s">
        <v>8295</v>
      </c>
      <c r="Z2669">
        <v>1712024697</v>
      </c>
      <c r="AA2669" t="s">
        <v>8571</v>
      </c>
      <c r="AB2669" s="221" t="str">
        <f>_xlfn.IFNA(IF(Table[[#This Row],[Programme Partner]]&lt;&gt;Table[[#This Row],[Implementing Partner]],CONCATENATE(Table[[#This Row],[Programme Partner]],"-",Table[[#This Row],[Implementing Partner]]),Table[[#This Row],[Programme Partner]]),"")</f>
        <v>NABOLOK</v>
      </c>
    </row>
    <row r="2670" spans="1:28" ht="16.5" customHeight="1">
      <c r="A2670" s="183">
        <v>3050</v>
      </c>
      <c r="B2670" s="195" t="s">
        <v>8031</v>
      </c>
      <c r="C2670" s="198" t="s">
        <v>8031</v>
      </c>
      <c r="D2670" s="197" t="s">
        <v>8639</v>
      </c>
      <c r="E2670" s="215" t="s">
        <v>27</v>
      </c>
      <c r="F2670" s="195" t="s">
        <v>8014</v>
      </c>
      <c r="G2670" t="s">
        <v>8243</v>
      </c>
      <c r="H2670" s="195" t="str">
        <f>IFERROR(VLOOKUP(Table[[#This Row],[Activity Details of Assistance]],WHAT!E:F,2,FALSE),"")</f>
        <v># of pit</v>
      </c>
      <c r="I2670" s="195"/>
      <c r="J2670">
        <v>4</v>
      </c>
      <c r="K2670" t="s">
        <v>8280</v>
      </c>
      <c r="L2670" s="219" t="s">
        <v>13</v>
      </c>
      <c r="M2670" t="s">
        <v>14</v>
      </c>
      <c r="N2670" t="s">
        <v>307</v>
      </c>
      <c r="O2670" t="s">
        <v>1599</v>
      </c>
      <c r="P2670" t="s">
        <v>4723</v>
      </c>
      <c r="Q2670" s="236">
        <v>44742</v>
      </c>
      <c r="R2670" s="236">
        <v>44896</v>
      </c>
      <c r="S2670" t="s">
        <v>8452</v>
      </c>
      <c r="T2670" s="196"/>
      <c r="U2670" s="196"/>
      <c r="V2670" s="196"/>
      <c r="W2670" s="196"/>
      <c r="X2670" s="222"/>
      <c r="Y2670" t="s">
        <v>8295</v>
      </c>
      <c r="Z2670">
        <v>1712024697</v>
      </c>
      <c r="AA2670" t="s">
        <v>8571</v>
      </c>
      <c r="AB2670" s="221" t="str">
        <f>_xlfn.IFNA(IF(Table[[#This Row],[Programme Partner]]&lt;&gt;Table[[#This Row],[Implementing Partner]],CONCATENATE(Table[[#This Row],[Programme Partner]],"-",Table[[#This Row],[Implementing Partner]]),Table[[#This Row],[Programme Partner]]),"")</f>
        <v>NABOLOK</v>
      </c>
    </row>
    <row r="2671" spans="1:28" ht="16.5" customHeight="1">
      <c r="A2671" s="183">
        <v>3051</v>
      </c>
      <c r="B2671" s="195" t="s">
        <v>8031</v>
      </c>
      <c r="C2671" s="198" t="s">
        <v>8031</v>
      </c>
      <c r="D2671" s="197" t="s">
        <v>8639</v>
      </c>
      <c r="E2671" s="215" t="s">
        <v>27</v>
      </c>
      <c r="F2671" s="195" t="s">
        <v>8011</v>
      </c>
      <c r="G2671" t="s">
        <v>8017</v>
      </c>
      <c r="H2671" s="195" t="str">
        <f>IFERROR(VLOOKUP(Table[[#This Row],[Activity Details of Assistance]],WHAT!E:F,2,FALSE),"")</f>
        <v># cubic meters / day</v>
      </c>
      <c r="I2671" s="195"/>
      <c r="J2671">
        <v>45</v>
      </c>
      <c r="K2671" t="s">
        <v>8280</v>
      </c>
      <c r="L2671" s="219" t="s">
        <v>13</v>
      </c>
      <c r="M2671" t="s">
        <v>14</v>
      </c>
      <c r="N2671" t="s">
        <v>307</v>
      </c>
      <c r="O2671" t="s">
        <v>1599</v>
      </c>
      <c r="P2671" t="s">
        <v>8198</v>
      </c>
      <c r="Q2671" s="236">
        <v>44742</v>
      </c>
      <c r="R2671" s="236">
        <v>44896</v>
      </c>
      <c r="S2671" s="291" t="s">
        <v>8590</v>
      </c>
      <c r="T2671" s="196"/>
      <c r="U2671" s="196"/>
      <c r="V2671" s="196"/>
      <c r="W2671" s="196"/>
      <c r="X2671" s="222"/>
      <c r="Y2671" t="s">
        <v>8295</v>
      </c>
      <c r="Z2671">
        <v>1712024697</v>
      </c>
      <c r="AA2671" t="s">
        <v>8571</v>
      </c>
      <c r="AB2671" s="221" t="str">
        <f>_xlfn.IFNA(IF(Table[[#This Row],[Programme Partner]]&lt;&gt;Table[[#This Row],[Implementing Partner]],CONCATENATE(Table[[#This Row],[Programme Partner]],"-",Table[[#This Row],[Implementing Partner]]),Table[[#This Row],[Programme Partner]]),"")</f>
        <v>NABOLOK</v>
      </c>
    </row>
    <row r="2672" spans="1:28" ht="16.5" customHeight="1">
      <c r="A2672" s="183">
        <v>3052</v>
      </c>
      <c r="B2672" s="195" t="s">
        <v>8031</v>
      </c>
      <c r="C2672" s="198" t="s">
        <v>8031</v>
      </c>
      <c r="D2672" s="197" t="s">
        <v>8639</v>
      </c>
      <c r="E2672" s="215" t="s">
        <v>27</v>
      </c>
      <c r="F2672" s="195" t="s">
        <v>8011</v>
      </c>
      <c r="G2672" s="195" t="s">
        <v>8355</v>
      </c>
      <c r="H2672" s="195" t="str">
        <f>IFERROR(VLOOKUP(Table[[#This Row],[Activity Details of Assistance]],WHAT!E:F,2,FALSE),"")</f>
        <v># of water network</v>
      </c>
      <c r="I2672" s="195"/>
      <c r="J2672">
        <v>1</v>
      </c>
      <c r="K2672" t="s">
        <v>8280</v>
      </c>
      <c r="L2672" s="219" t="s">
        <v>13</v>
      </c>
      <c r="M2672" t="s">
        <v>14</v>
      </c>
      <c r="N2672" t="s">
        <v>307</v>
      </c>
      <c r="O2672" t="s">
        <v>1599</v>
      </c>
      <c r="P2672" t="s">
        <v>8198</v>
      </c>
      <c r="Q2672" s="236">
        <v>44742</v>
      </c>
      <c r="R2672" s="236">
        <v>44896</v>
      </c>
      <c r="S2672" s="291" t="s">
        <v>8590</v>
      </c>
      <c r="T2672" s="196"/>
      <c r="U2672" s="196"/>
      <c r="V2672" s="196"/>
      <c r="W2672" s="196"/>
      <c r="X2672" s="222"/>
      <c r="Y2672" t="s">
        <v>8295</v>
      </c>
      <c r="Z2672">
        <v>1712024697</v>
      </c>
      <c r="AA2672" t="s">
        <v>8571</v>
      </c>
      <c r="AB2672" s="221" t="str">
        <f>_xlfn.IFNA(IF(Table[[#This Row],[Programme Partner]]&lt;&gt;Table[[#This Row],[Implementing Partner]],CONCATENATE(Table[[#This Row],[Programme Partner]],"-",Table[[#This Row],[Implementing Partner]]),Table[[#This Row],[Programme Partner]]),"")</f>
        <v>NABOLOK</v>
      </c>
    </row>
    <row r="2673" spans="1:28" ht="16.5" customHeight="1">
      <c r="A2673" s="183">
        <v>3053</v>
      </c>
      <c r="B2673" s="195" t="s">
        <v>8031</v>
      </c>
      <c r="C2673" s="198" t="s">
        <v>8031</v>
      </c>
      <c r="D2673" s="197" t="s">
        <v>8639</v>
      </c>
      <c r="E2673" s="215" t="s">
        <v>27</v>
      </c>
      <c r="F2673" s="195" t="s">
        <v>8012</v>
      </c>
      <c r="G2673" s="195" t="s">
        <v>8586</v>
      </c>
      <c r="H2673" s="195" t="str">
        <f>IFERROR(VLOOKUP(Table[[#This Row],[Activity Details of Assistance]],WHAT!E:F,2,FALSE),"")</f>
        <v># of door</v>
      </c>
      <c r="I2673" s="195"/>
      <c r="J2673">
        <v>28</v>
      </c>
      <c r="K2673" t="s">
        <v>8280</v>
      </c>
      <c r="L2673" s="219" t="s">
        <v>13</v>
      </c>
      <c r="M2673" t="s">
        <v>14</v>
      </c>
      <c r="N2673" t="s">
        <v>307</v>
      </c>
      <c r="O2673" t="s">
        <v>1599</v>
      </c>
      <c r="P2673" t="s">
        <v>8198</v>
      </c>
      <c r="Q2673" s="236">
        <v>44742</v>
      </c>
      <c r="R2673" s="236">
        <v>44896</v>
      </c>
      <c r="S2673" s="291" t="s">
        <v>8590</v>
      </c>
      <c r="T2673" s="196"/>
      <c r="U2673" s="196"/>
      <c r="V2673" s="196"/>
      <c r="W2673" s="196"/>
      <c r="X2673" s="222"/>
      <c r="Y2673" t="s">
        <v>8295</v>
      </c>
      <c r="Z2673">
        <v>1712024697</v>
      </c>
      <c r="AA2673" t="s">
        <v>8571</v>
      </c>
      <c r="AB2673" s="221" t="str">
        <f>_xlfn.IFNA(IF(Table[[#This Row],[Programme Partner]]&lt;&gt;Table[[#This Row],[Implementing Partner]],CONCATENATE(Table[[#This Row],[Programme Partner]],"-",Table[[#This Row],[Implementing Partner]]),Table[[#This Row],[Programme Partner]]),"")</f>
        <v>NABOLOK</v>
      </c>
    </row>
    <row r="2674" spans="1:28" ht="16.5" customHeight="1">
      <c r="A2674" s="183">
        <v>3054</v>
      </c>
      <c r="B2674" s="195" t="s">
        <v>8456</v>
      </c>
      <c r="C2674" s="198" t="s">
        <v>8456</v>
      </c>
      <c r="D2674" s="212" t="s">
        <v>8457</v>
      </c>
      <c r="E2674" s="215" t="s">
        <v>27</v>
      </c>
      <c r="F2674" s="195" t="s">
        <v>8011</v>
      </c>
      <c r="G2674" s="195" t="s">
        <v>8584</v>
      </c>
      <c r="H2674" s="195" t="str">
        <f>IFERROR(VLOOKUP(Table[[#This Row],[Activity Details of Assistance]],WHAT!E:F,2,FALSE),"")</f>
        <v># of tube well</v>
      </c>
      <c r="I2674" s="195"/>
      <c r="J2674">
        <v>15</v>
      </c>
      <c r="K2674" t="s">
        <v>8280</v>
      </c>
      <c r="L2674" s="219" t="s">
        <v>13</v>
      </c>
      <c r="M2674" t="s">
        <v>14</v>
      </c>
      <c r="N2674" t="s">
        <v>309</v>
      </c>
      <c r="O2674" t="s">
        <v>1606</v>
      </c>
      <c r="P2674" t="s">
        <v>6386</v>
      </c>
      <c r="Q2674" s="236">
        <v>44742</v>
      </c>
      <c r="R2674" s="236">
        <v>45078</v>
      </c>
      <c r="S2674" t="s">
        <v>8452</v>
      </c>
      <c r="T2674" s="196"/>
      <c r="U2674" s="196"/>
      <c r="V2674" s="196"/>
      <c r="W2674" s="196"/>
      <c r="X2674" s="222"/>
      <c r="Y2674" t="s">
        <v>8512</v>
      </c>
      <c r="Z2674">
        <v>1722524747</v>
      </c>
      <c r="AA2674" t="s">
        <v>8433</v>
      </c>
      <c r="AB2674" s="221" t="str">
        <f>_xlfn.IFNA(IF(Table[[#This Row],[Programme Partner]]&lt;&gt;Table[[#This Row],[Implementing Partner]],CONCATENATE(Table[[#This Row],[Programme Partner]],"-",Table[[#This Row],[Implementing Partner]]),Table[[#This Row],[Programme Partner]]),"")</f>
        <v>CARITAS</v>
      </c>
    </row>
    <row r="2675" spans="1:28" ht="16.5" customHeight="1">
      <c r="A2675" s="183">
        <v>3055</v>
      </c>
      <c r="B2675" s="195" t="s">
        <v>8456</v>
      </c>
      <c r="C2675" s="198" t="s">
        <v>8456</v>
      </c>
      <c r="D2675" s="212" t="s">
        <v>8457</v>
      </c>
      <c r="E2675" s="215" t="s">
        <v>27</v>
      </c>
      <c r="F2675" s="195" t="s">
        <v>8012</v>
      </c>
      <c r="G2675" s="195" t="s">
        <v>8585</v>
      </c>
      <c r="H2675" s="195" t="str">
        <f>IFERROR(VLOOKUP(Table[[#This Row],[Activity Details of Assistance]],WHAT!E:F,2,FALSE),"")</f>
        <v xml:space="preserve"># of door </v>
      </c>
      <c r="I2675" s="195"/>
      <c r="J2675">
        <v>12</v>
      </c>
      <c r="K2675" t="s">
        <v>8280</v>
      </c>
      <c r="L2675" s="219" t="s">
        <v>13</v>
      </c>
      <c r="M2675" t="s">
        <v>14</v>
      </c>
      <c r="N2675" t="s">
        <v>309</v>
      </c>
      <c r="O2675" t="s">
        <v>1606</v>
      </c>
      <c r="P2675" t="s">
        <v>6386</v>
      </c>
      <c r="Q2675" s="236">
        <v>44742</v>
      </c>
      <c r="R2675" s="236">
        <v>45078</v>
      </c>
      <c r="S2675" t="s">
        <v>8452</v>
      </c>
      <c r="T2675" s="196"/>
      <c r="U2675" s="196"/>
      <c r="V2675" s="196"/>
      <c r="W2675" s="196"/>
      <c r="X2675" s="222"/>
      <c r="Y2675" t="s">
        <v>8512</v>
      </c>
      <c r="Z2675">
        <v>1722524747</v>
      </c>
      <c r="AA2675" t="s">
        <v>8433</v>
      </c>
      <c r="AB2675" s="221" t="str">
        <f>_xlfn.IFNA(IF(Table[[#This Row],[Programme Partner]]&lt;&gt;Table[[#This Row],[Implementing Partner]],CONCATENATE(Table[[#This Row],[Programme Partner]],"-",Table[[#This Row],[Implementing Partner]]),Table[[#This Row],[Programme Partner]]),"")</f>
        <v>CARITAS</v>
      </c>
    </row>
    <row r="2676" spans="1:28" ht="16.5" customHeight="1">
      <c r="A2676" s="183">
        <v>3056</v>
      </c>
      <c r="B2676" s="195" t="s">
        <v>8456</v>
      </c>
      <c r="C2676" s="198" t="s">
        <v>8456</v>
      </c>
      <c r="D2676" s="212" t="s">
        <v>8457</v>
      </c>
      <c r="E2676" s="215" t="s">
        <v>27</v>
      </c>
      <c r="F2676" s="195" t="s">
        <v>8012</v>
      </c>
      <c r="G2676" t="s">
        <v>8019</v>
      </c>
      <c r="H2676" s="195" t="str">
        <f>IFERROR(VLOOKUP(Table[[#This Row],[Activity Details of Assistance]],WHAT!E:F,2,FALSE),"")</f>
        <v>N/A</v>
      </c>
      <c r="I2676" s="195"/>
      <c r="J2676">
        <v>15</v>
      </c>
      <c r="K2676" t="s">
        <v>8280</v>
      </c>
      <c r="L2676" s="219" t="s">
        <v>13</v>
      </c>
      <c r="M2676" t="s">
        <v>14</v>
      </c>
      <c r="N2676" t="s">
        <v>309</v>
      </c>
      <c r="O2676" t="s">
        <v>1606</v>
      </c>
      <c r="P2676" t="s">
        <v>6386</v>
      </c>
      <c r="Q2676" s="236">
        <v>44742</v>
      </c>
      <c r="R2676" s="236">
        <v>45078</v>
      </c>
      <c r="S2676" t="s">
        <v>8452</v>
      </c>
      <c r="T2676" s="196"/>
      <c r="U2676" s="196"/>
      <c r="V2676" s="196"/>
      <c r="W2676" s="196"/>
      <c r="X2676" s="222"/>
      <c r="Y2676" t="s">
        <v>8512</v>
      </c>
      <c r="Z2676">
        <v>1722524747</v>
      </c>
      <c r="AA2676" t="s">
        <v>8433</v>
      </c>
      <c r="AB2676" s="221" t="str">
        <f>_xlfn.IFNA(IF(Table[[#This Row],[Programme Partner]]&lt;&gt;Table[[#This Row],[Implementing Partner]],CONCATENATE(Table[[#This Row],[Programme Partner]],"-",Table[[#This Row],[Implementing Partner]]),Table[[#This Row],[Programme Partner]]),"")</f>
        <v>CARITAS</v>
      </c>
    </row>
    <row r="2677" spans="1:28" ht="16.5" customHeight="1">
      <c r="A2677" s="183">
        <v>3057</v>
      </c>
      <c r="B2677" s="195" t="s">
        <v>8456</v>
      </c>
      <c r="C2677" s="198" t="s">
        <v>8456</v>
      </c>
      <c r="D2677" s="212" t="s">
        <v>8457</v>
      </c>
      <c r="E2677" s="215" t="s">
        <v>27</v>
      </c>
      <c r="F2677" s="195" t="s">
        <v>8013</v>
      </c>
      <c r="G2677" t="s">
        <v>8313</v>
      </c>
      <c r="H2677" s="195" t="str">
        <f>IFERROR(VLOOKUP(Table[[#This Row],[Activity Details of Assistance]],WHAT!E:F,2,FALSE),"")</f>
        <v># of HP sessions at community level</v>
      </c>
      <c r="I2677" s="195"/>
      <c r="J2677">
        <v>150</v>
      </c>
      <c r="K2677" t="s">
        <v>8280</v>
      </c>
      <c r="L2677" s="219" t="s">
        <v>13</v>
      </c>
      <c r="M2677" t="s">
        <v>14</v>
      </c>
      <c r="N2677" t="s">
        <v>309</v>
      </c>
      <c r="O2677" t="s">
        <v>1606</v>
      </c>
      <c r="P2677" t="s">
        <v>6386</v>
      </c>
      <c r="Q2677" s="236">
        <v>44742</v>
      </c>
      <c r="R2677" s="236">
        <v>45078</v>
      </c>
      <c r="S2677" t="s">
        <v>8452</v>
      </c>
      <c r="T2677" s="196"/>
      <c r="U2677" s="196"/>
      <c r="V2677" s="196"/>
      <c r="W2677" s="196"/>
      <c r="X2677" s="222"/>
      <c r="Y2677" t="s">
        <v>8512</v>
      </c>
      <c r="Z2677">
        <v>1722524747</v>
      </c>
      <c r="AA2677" t="s">
        <v>8433</v>
      </c>
      <c r="AB2677" s="221" t="str">
        <f>_xlfn.IFNA(IF(Table[[#This Row],[Programme Partner]]&lt;&gt;Table[[#This Row],[Implementing Partner]],CONCATENATE(Table[[#This Row],[Programme Partner]],"-",Table[[#This Row],[Implementing Partner]]),Table[[#This Row],[Programme Partner]]),"")</f>
        <v>CARITAS</v>
      </c>
    </row>
    <row r="2678" spans="1:28" ht="16.5" customHeight="1">
      <c r="A2678" s="183">
        <v>3058</v>
      </c>
      <c r="B2678" s="195" t="s">
        <v>8456</v>
      </c>
      <c r="C2678" s="198" t="s">
        <v>8456</v>
      </c>
      <c r="D2678" s="212" t="s">
        <v>8457</v>
      </c>
      <c r="E2678" s="215" t="s">
        <v>27</v>
      </c>
      <c r="F2678" s="195" t="s">
        <v>8013</v>
      </c>
      <c r="G2678" t="s">
        <v>8314</v>
      </c>
      <c r="H2678" s="195" t="str">
        <f>IFERROR(VLOOKUP(Table[[#This Row],[Activity Details of Assistance]],WHAT!E:F,2,FALSE),"")</f>
        <v># of HP sessions at HH level</v>
      </c>
      <c r="I2678" s="195"/>
      <c r="J2678">
        <v>700</v>
      </c>
      <c r="K2678" t="s">
        <v>8280</v>
      </c>
      <c r="L2678" s="219" t="s">
        <v>13</v>
      </c>
      <c r="M2678" t="s">
        <v>14</v>
      </c>
      <c r="N2678" t="s">
        <v>309</v>
      </c>
      <c r="O2678" t="s">
        <v>1606</v>
      </c>
      <c r="P2678" t="s">
        <v>6386</v>
      </c>
      <c r="Q2678" s="236">
        <v>44742</v>
      </c>
      <c r="R2678" s="236">
        <v>45078</v>
      </c>
      <c r="S2678" t="s">
        <v>8452</v>
      </c>
      <c r="T2678" s="196"/>
      <c r="U2678" s="196"/>
      <c r="V2678" s="196"/>
      <c r="W2678" s="196"/>
      <c r="X2678" s="222"/>
      <c r="Y2678" t="s">
        <v>8512</v>
      </c>
      <c r="Z2678">
        <v>1722524747</v>
      </c>
      <c r="AA2678" t="s">
        <v>8433</v>
      </c>
      <c r="AB2678" s="221" t="str">
        <f>_xlfn.IFNA(IF(Table[[#This Row],[Programme Partner]]&lt;&gt;Table[[#This Row],[Implementing Partner]],CONCATENATE(Table[[#This Row],[Programme Partner]],"-",Table[[#This Row],[Implementing Partner]]),Table[[#This Row],[Programme Partner]]),"")</f>
        <v>CARITAS</v>
      </c>
    </row>
    <row r="2679" spans="1:28" ht="16.5" customHeight="1">
      <c r="A2679" s="183">
        <v>3059</v>
      </c>
      <c r="B2679" s="195" t="s">
        <v>8456</v>
      </c>
      <c r="C2679" s="198" t="s">
        <v>8456</v>
      </c>
      <c r="D2679" s="212" t="s">
        <v>8457</v>
      </c>
      <c r="E2679" s="215" t="s">
        <v>27</v>
      </c>
      <c r="F2679" s="195" t="s">
        <v>8013</v>
      </c>
      <c r="G2679" t="s">
        <v>8019</v>
      </c>
      <c r="H2679" s="195" t="str">
        <f>IFERROR(VLOOKUP(Table[[#This Row],[Activity Details of Assistance]],WHAT!E:F,2,FALSE),"")</f>
        <v>N/A</v>
      </c>
      <c r="I2679" s="195"/>
      <c r="J2679">
        <v>350</v>
      </c>
      <c r="K2679" t="s">
        <v>8280</v>
      </c>
      <c r="L2679" s="219" t="s">
        <v>13</v>
      </c>
      <c r="M2679" t="s">
        <v>14</v>
      </c>
      <c r="N2679" t="s">
        <v>309</v>
      </c>
      <c r="O2679" t="s">
        <v>1606</v>
      </c>
      <c r="P2679" t="s">
        <v>6386</v>
      </c>
      <c r="Q2679" s="236">
        <v>44742</v>
      </c>
      <c r="R2679" s="236">
        <v>45078</v>
      </c>
      <c r="S2679" t="s">
        <v>8452</v>
      </c>
      <c r="T2679" s="196"/>
      <c r="U2679" s="196"/>
      <c r="V2679" s="196"/>
      <c r="W2679" s="196"/>
      <c r="X2679" s="222"/>
      <c r="Y2679" t="s">
        <v>8512</v>
      </c>
      <c r="Z2679">
        <v>1722524747</v>
      </c>
      <c r="AA2679" t="s">
        <v>8433</v>
      </c>
      <c r="AB2679" s="221" t="str">
        <f>_xlfn.IFNA(IF(Table[[#This Row],[Programme Partner]]&lt;&gt;Table[[#This Row],[Implementing Partner]],CONCATENATE(Table[[#This Row],[Programme Partner]],"-",Table[[#This Row],[Implementing Partner]]),Table[[#This Row],[Programme Partner]]),"")</f>
        <v>CARITAS</v>
      </c>
    </row>
    <row r="2680" spans="1:28" ht="16.5" customHeight="1">
      <c r="A2680" s="183">
        <v>3060</v>
      </c>
      <c r="B2680" s="195" t="s">
        <v>8456</v>
      </c>
      <c r="C2680" s="198" t="s">
        <v>8456</v>
      </c>
      <c r="D2680" s="212" t="s">
        <v>8457</v>
      </c>
      <c r="E2680" s="215" t="s">
        <v>27</v>
      </c>
      <c r="F2680" s="195" t="s">
        <v>8014</v>
      </c>
      <c r="G2680" t="s">
        <v>8243</v>
      </c>
      <c r="H2680" s="195" t="str">
        <f>IFERROR(VLOOKUP(Table[[#This Row],[Activity Details of Assistance]],WHAT!E:F,2,FALSE),"")</f>
        <v># of pit</v>
      </c>
      <c r="I2680" s="195"/>
      <c r="J2680">
        <v>3</v>
      </c>
      <c r="K2680" t="s">
        <v>8280</v>
      </c>
      <c r="L2680" s="219" t="s">
        <v>13</v>
      </c>
      <c r="M2680" t="s">
        <v>14</v>
      </c>
      <c r="N2680" t="s">
        <v>309</v>
      </c>
      <c r="O2680" t="s">
        <v>1606</v>
      </c>
      <c r="P2680" t="s">
        <v>6386</v>
      </c>
      <c r="Q2680" s="236">
        <v>44742</v>
      </c>
      <c r="R2680" s="236">
        <v>45078</v>
      </c>
      <c r="S2680" t="s">
        <v>8452</v>
      </c>
      <c r="T2680" s="196"/>
      <c r="U2680" s="196"/>
      <c r="V2680" s="196"/>
      <c r="W2680" s="196"/>
      <c r="X2680" s="222"/>
      <c r="Y2680" t="s">
        <v>8512</v>
      </c>
      <c r="Z2680">
        <v>1722524747</v>
      </c>
      <c r="AA2680" t="s">
        <v>8433</v>
      </c>
      <c r="AB2680" s="221" t="str">
        <f>_xlfn.IFNA(IF(Table[[#This Row],[Programme Partner]]&lt;&gt;Table[[#This Row],[Implementing Partner]],CONCATENATE(Table[[#This Row],[Programme Partner]],"-",Table[[#This Row],[Implementing Partner]]),Table[[#This Row],[Programme Partner]]),"")</f>
        <v>CARITAS</v>
      </c>
    </row>
    <row r="2681" spans="1:28" ht="16.5" customHeight="1">
      <c r="A2681" s="183">
        <v>3061</v>
      </c>
      <c r="B2681" s="195" t="s">
        <v>8456</v>
      </c>
      <c r="C2681" s="198" t="s">
        <v>8456</v>
      </c>
      <c r="D2681" s="212" t="s">
        <v>8457</v>
      </c>
      <c r="E2681" s="215" t="s">
        <v>27</v>
      </c>
      <c r="F2681" s="195" t="s">
        <v>8014</v>
      </c>
      <c r="G2681" t="s">
        <v>8019</v>
      </c>
      <c r="H2681" s="195" t="str">
        <f>IFERROR(VLOOKUP(Table[[#This Row],[Activity Details of Assistance]],WHAT!E:F,2,FALSE),"")</f>
        <v>N/A</v>
      </c>
      <c r="I2681" s="195"/>
      <c r="J2681">
        <v>74</v>
      </c>
      <c r="K2681" t="s">
        <v>8280</v>
      </c>
      <c r="L2681" s="219" t="s">
        <v>13</v>
      </c>
      <c r="M2681" t="s">
        <v>14</v>
      </c>
      <c r="N2681" t="s">
        <v>309</v>
      </c>
      <c r="O2681" t="s">
        <v>1606</v>
      </c>
      <c r="P2681" t="s">
        <v>6386</v>
      </c>
      <c r="Q2681" s="236">
        <v>44742</v>
      </c>
      <c r="R2681" s="236">
        <v>45078</v>
      </c>
      <c r="S2681" t="s">
        <v>8452</v>
      </c>
      <c r="T2681" s="196"/>
      <c r="U2681" s="196"/>
      <c r="V2681" s="196"/>
      <c r="W2681" s="196"/>
      <c r="X2681" s="222" t="s">
        <v>8582</v>
      </c>
      <c r="Y2681" t="s">
        <v>8512</v>
      </c>
      <c r="Z2681">
        <v>1722524747</v>
      </c>
      <c r="AA2681" t="s">
        <v>8433</v>
      </c>
      <c r="AB2681" s="221" t="str">
        <f>_xlfn.IFNA(IF(Table[[#This Row],[Programme Partner]]&lt;&gt;Table[[#This Row],[Implementing Partner]],CONCATENATE(Table[[#This Row],[Programme Partner]],"-",Table[[#This Row],[Implementing Partner]]),Table[[#This Row],[Programme Partner]]),"")</f>
        <v>CARITAS</v>
      </c>
    </row>
    <row r="2682" spans="1:28" ht="16.5" customHeight="1">
      <c r="A2682" s="183">
        <v>3062</v>
      </c>
      <c r="B2682" s="195" t="s">
        <v>8456</v>
      </c>
      <c r="C2682" s="198" t="s">
        <v>8456</v>
      </c>
      <c r="D2682" s="212" t="s">
        <v>8457</v>
      </c>
      <c r="E2682" s="215" t="s">
        <v>27</v>
      </c>
      <c r="F2682" s="195" t="s">
        <v>8011</v>
      </c>
      <c r="G2682" s="195" t="s">
        <v>8584</v>
      </c>
      <c r="H2682" s="195" t="str">
        <f>IFERROR(VLOOKUP(Table[[#This Row],[Activity Details of Assistance]],WHAT!E:F,2,FALSE),"")</f>
        <v># of tube well</v>
      </c>
      <c r="I2682" s="195"/>
      <c r="J2682">
        <v>20</v>
      </c>
      <c r="K2682" t="s">
        <v>8280</v>
      </c>
      <c r="L2682" s="219" t="s">
        <v>13</v>
      </c>
      <c r="M2682" t="s">
        <v>14</v>
      </c>
      <c r="N2682" t="s">
        <v>309</v>
      </c>
      <c r="O2682" t="s">
        <v>1606</v>
      </c>
      <c r="P2682" t="s">
        <v>4668</v>
      </c>
      <c r="Q2682" s="236">
        <v>44742</v>
      </c>
      <c r="R2682" s="236">
        <v>45078</v>
      </c>
      <c r="S2682" t="s">
        <v>8452</v>
      </c>
      <c r="T2682" s="196"/>
      <c r="U2682" s="196"/>
      <c r="V2682" s="196"/>
      <c r="W2682" s="196"/>
      <c r="X2682" s="222"/>
      <c r="Y2682" t="s">
        <v>8512</v>
      </c>
      <c r="Z2682">
        <v>1722524747</v>
      </c>
      <c r="AA2682" t="s">
        <v>8433</v>
      </c>
      <c r="AB2682" s="221" t="str">
        <f>_xlfn.IFNA(IF(Table[[#This Row],[Programme Partner]]&lt;&gt;Table[[#This Row],[Implementing Partner]],CONCATENATE(Table[[#This Row],[Programme Partner]],"-",Table[[#This Row],[Implementing Partner]]),Table[[#This Row],[Programme Partner]]),"")</f>
        <v>CARITAS</v>
      </c>
    </row>
    <row r="2683" spans="1:28" ht="16.5" customHeight="1">
      <c r="A2683" s="183">
        <v>3063</v>
      </c>
      <c r="B2683" s="195" t="s">
        <v>8456</v>
      </c>
      <c r="C2683" s="198" t="s">
        <v>8456</v>
      </c>
      <c r="D2683" s="212" t="s">
        <v>8457</v>
      </c>
      <c r="E2683" s="215" t="s">
        <v>27</v>
      </c>
      <c r="F2683" s="195" t="s">
        <v>8011</v>
      </c>
      <c r="G2683" t="s">
        <v>8355</v>
      </c>
      <c r="H2683" s="195" t="str">
        <f>IFERROR(VLOOKUP(Table[[#This Row],[Activity Details of Assistance]],WHAT!E:F,2,FALSE),"")</f>
        <v># of water network</v>
      </c>
      <c r="I2683" s="195"/>
      <c r="J2683">
        <v>1</v>
      </c>
      <c r="K2683" t="s">
        <v>8280</v>
      </c>
      <c r="L2683" s="219" t="s">
        <v>13</v>
      </c>
      <c r="M2683" t="s">
        <v>14</v>
      </c>
      <c r="N2683" t="s">
        <v>309</v>
      </c>
      <c r="O2683" t="s">
        <v>1606</v>
      </c>
      <c r="P2683" t="s">
        <v>4668</v>
      </c>
      <c r="Q2683" s="236">
        <v>44742</v>
      </c>
      <c r="R2683" s="236">
        <v>45078</v>
      </c>
      <c r="S2683" t="s">
        <v>8452</v>
      </c>
      <c r="T2683" s="196"/>
      <c r="U2683" s="196"/>
      <c r="V2683" s="196"/>
      <c r="W2683" s="196"/>
      <c r="X2683" s="222"/>
      <c r="Y2683" t="s">
        <v>8512</v>
      </c>
      <c r="Z2683">
        <v>1722524747</v>
      </c>
      <c r="AA2683" t="s">
        <v>8433</v>
      </c>
      <c r="AB2683" s="221" t="str">
        <f>_xlfn.IFNA(IF(Table[[#This Row],[Programme Partner]]&lt;&gt;Table[[#This Row],[Implementing Partner]],CONCATENATE(Table[[#This Row],[Programme Partner]],"-",Table[[#This Row],[Implementing Partner]]),Table[[#This Row],[Programme Partner]]),"")</f>
        <v>CARITAS</v>
      </c>
    </row>
    <row r="2684" spans="1:28" ht="16.5" customHeight="1">
      <c r="A2684" s="183">
        <v>3064</v>
      </c>
      <c r="B2684" s="195" t="s">
        <v>8456</v>
      </c>
      <c r="C2684" s="198" t="s">
        <v>8456</v>
      </c>
      <c r="D2684" s="212" t="s">
        <v>8457</v>
      </c>
      <c r="E2684" s="215" t="s">
        <v>27</v>
      </c>
      <c r="F2684" s="195" t="s">
        <v>8012</v>
      </c>
      <c r="G2684" s="195" t="s">
        <v>8585</v>
      </c>
      <c r="H2684" s="195" t="str">
        <f>IFERROR(VLOOKUP(Table[[#This Row],[Activity Details of Assistance]],WHAT!E:F,2,FALSE),"")</f>
        <v xml:space="preserve"># of door </v>
      </c>
      <c r="I2684" s="195"/>
      <c r="J2684">
        <v>19</v>
      </c>
      <c r="K2684" t="s">
        <v>8280</v>
      </c>
      <c r="L2684" s="219" t="s">
        <v>13</v>
      </c>
      <c r="M2684" t="s">
        <v>14</v>
      </c>
      <c r="N2684" t="s">
        <v>309</v>
      </c>
      <c r="O2684" t="s">
        <v>1606</v>
      </c>
      <c r="P2684" t="s">
        <v>4668</v>
      </c>
      <c r="Q2684" s="236">
        <v>44742</v>
      </c>
      <c r="R2684" s="236">
        <v>45078</v>
      </c>
      <c r="S2684" t="s">
        <v>8452</v>
      </c>
      <c r="T2684" s="196"/>
      <c r="U2684" s="196"/>
      <c r="V2684" s="196"/>
      <c r="W2684" s="196"/>
      <c r="X2684" s="222"/>
      <c r="Y2684" t="s">
        <v>8512</v>
      </c>
      <c r="Z2684">
        <v>1722524747</v>
      </c>
      <c r="AA2684" t="s">
        <v>8433</v>
      </c>
      <c r="AB2684" s="221" t="str">
        <f>_xlfn.IFNA(IF(Table[[#This Row],[Programme Partner]]&lt;&gt;Table[[#This Row],[Implementing Partner]],CONCATENATE(Table[[#This Row],[Programme Partner]],"-",Table[[#This Row],[Implementing Partner]]),Table[[#This Row],[Programme Partner]]),"")</f>
        <v>CARITAS</v>
      </c>
    </row>
    <row r="2685" spans="1:28" ht="16.5" customHeight="1">
      <c r="A2685" s="183">
        <v>3065</v>
      </c>
      <c r="B2685" s="195" t="s">
        <v>8456</v>
      </c>
      <c r="C2685" s="198" t="s">
        <v>8456</v>
      </c>
      <c r="D2685" s="212" t="s">
        <v>8457</v>
      </c>
      <c r="E2685" s="215" t="s">
        <v>27</v>
      </c>
      <c r="F2685" s="195" t="s">
        <v>8012</v>
      </c>
      <c r="G2685" s="195" t="s">
        <v>8586</v>
      </c>
      <c r="H2685" s="195" t="str">
        <f>IFERROR(VLOOKUP(Table[[#This Row],[Activity Details of Assistance]],WHAT!E:F,2,FALSE),"")</f>
        <v># of door</v>
      </c>
      <c r="I2685" s="195"/>
      <c r="J2685">
        <v>2</v>
      </c>
      <c r="K2685" t="s">
        <v>8280</v>
      </c>
      <c r="L2685" s="219" t="s">
        <v>13</v>
      </c>
      <c r="M2685" t="s">
        <v>14</v>
      </c>
      <c r="N2685" t="s">
        <v>309</v>
      </c>
      <c r="O2685" t="s">
        <v>1606</v>
      </c>
      <c r="P2685" t="s">
        <v>4668</v>
      </c>
      <c r="Q2685" s="236">
        <v>44742</v>
      </c>
      <c r="R2685" s="236">
        <v>45078</v>
      </c>
      <c r="S2685" t="s">
        <v>8452</v>
      </c>
      <c r="T2685" s="196"/>
      <c r="U2685" s="196"/>
      <c r="V2685" s="196"/>
      <c r="W2685" s="196"/>
      <c r="X2685" s="222"/>
      <c r="Y2685" t="s">
        <v>8512</v>
      </c>
      <c r="Z2685">
        <v>1722524747</v>
      </c>
      <c r="AA2685" t="s">
        <v>8433</v>
      </c>
      <c r="AB2685" s="221" t="str">
        <f>_xlfn.IFNA(IF(Table[[#This Row],[Programme Partner]]&lt;&gt;Table[[#This Row],[Implementing Partner]],CONCATENATE(Table[[#This Row],[Programme Partner]],"-",Table[[#This Row],[Implementing Partner]]),Table[[#This Row],[Programme Partner]]),"")</f>
        <v>CARITAS</v>
      </c>
    </row>
    <row r="2686" spans="1:28" ht="16.5" customHeight="1">
      <c r="A2686" s="183">
        <v>3066</v>
      </c>
      <c r="B2686" s="195" t="s">
        <v>8456</v>
      </c>
      <c r="C2686" s="198" t="s">
        <v>8456</v>
      </c>
      <c r="D2686" s="212" t="s">
        <v>8457</v>
      </c>
      <c r="E2686" s="215" t="s">
        <v>27</v>
      </c>
      <c r="F2686" s="195" t="s">
        <v>8012</v>
      </c>
      <c r="G2686" t="s">
        <v>8019</v>
      </c>
      <c r="H2686" s="195" t="str">
        <f>IFERROR(VLOOKUP(Table[[#This Row],[Activity Details of Assistance]],WHAT!E:F,2,FALSE),"")</f>
        <v>N/A</v>
      </c>
      <c r="I2686" s="195"/>
      <c r="J2686">
        <v>15</v>
      </c>
      <c r="K2686" t="s">
        <v>8280</v>
      </c>
      <c r="L2686" s="219" t="s">
        <v>13</v>
      </c>
      <c r="M2686" t="s">
        <v>14</v>
      </c>
      <c r="N2686" t="s">
        <v>309</v>
      </c>
      <c r="O2686" t="s">
        <v>1606</v>
      </c>
      <c r="P2686" t="s">
        <v>4668</v>
      </c>
      <c r="Q2686" s="236">
        <v>44742</v>
      </c>
      <c r="R2686" s="236">
        <v>45078</v>
      </c>
      <c r="S2686" t="s">
        <v>8452</v>
      </c>
      <c r="T2686" s="196"/>
      <c r="U2686" s="196"/>
      <c r="V2686" s="196"/>
      <c r="W2686" s="196"/>
      <c r="X2686" s="222"/>
      <c r="Y2686" t="s">
        <v>8512</v>
      </c>
      <c r="Z2686">
        <v>1722524747</v>
      </c>
      <c r="AA2686" t="s">
        <v>8433</v>
      </c>
      <c r="AB2686" s="221" t="str">
        <f>_xlfn.IFNA(IF(Table[[#This Row],[Programme Partner]]&lt;&gt;Table[[#This Row],[Implementing Partner]],CONCATENATE(Table[[#This Row],[Programme Partner]],"-",Table[[#This Row],[Implementing Partner]]),Table[[#This Row],[Programme Partner]]),"")</f>
        <v>CARITAS</v>
      </c>
    </row>
    <row r="2687" spans="1:28" ht="16.5" customHeight="1">
      <c r="A2687" s="183">
        <v>3067</v>
      </c>
      <c r="B2687" s="195" t="s">
        <v>8456</v>
      </c>
      <c r="C2687" s="198" t="s">
        <v>8456</v>
      </c>
      <c r="D2687" s="212" t="s">
        <v>8457</v>
      </c>
      <c r="E2687" s="215" t="s">
        <v>27</v>
      </c>
      <c r="F2687" s="195" t="s">
        <v>8013</v>
      </c>
      <c r="G2687" s="195" t="s">
        <v>8313</v>
      </c>
      <c r="H2687" s="195" t="str">
        <f>IFERROR(VLOOKUP(Table[[#This Row],[Activity Details of Assistance]],WHAT!E:F,2,FALSE),"")</f>
        <v># of HP sessions at community level</v>
      </c>
      <c r="I2687" s="195"/>
      <c r="J2687">
        <v>160</v>
      </c>
      <c r="K2687" t="s">
        <v>8280</v>
      </c>
      <c r="L2687" s="219" t="s">
        <v>13</v>
      </c>
      <c r="M2687" t="s">
        <v>14</v>
      </c>
      <c r="N2687" t="s">
        <v>309</v>
      </c>
      <c r="O2687" t="s">
        <v>1606</v>
      </c>
      <c r="P2687" t="s">
        <v>4668</v>
      </c>
      <c r="Q2687" s="236">
        <v>44742</v>
      </c>
      <c r="R2687" s="236">
        <v>45078</v>
      </c>
      <c r="S2687" t="s">
        <v>8452</v>
      </c>
      <c r="T2687" s="196"/>
      <c r="U2687" s="196"/>
      <c r="V2687" s="196"/>
      <c r="W2687" s="196"/>
      <c r="X2687" s="222"/>
      <c r="Y2687" t="s">
        <v>8512</v>
      </c>
      <c r="Z2687">
        <v>1722524747</v>
      </c>
      <c r="AA2687" t="s">
        <v>8433</v>
      </c>
      <c r="AB2687" s="221" t="str">
        <f>_xlfn.IFNA(IF(Table[[#This Row],[Programme Partner]]&lt;&gt;Table[[#This Row],[Implementing Partner]],CONCATENATE(Table[[#This Row],[Programme Partner]],"-",Table[[#This Row],[Implementing Partner]]),Table[[#This Row],[Programme Partner]]),"")</f>
        <v>CARITAS</v>
      </c>
    </row>
    <row r="2688" spans="1:28" ht="16.5" customHeight="1">
      <c r="A2688" s="183">
        <v>3068</v>
      </c>
      <c r="B2688" s="195" t="s">
        <v>8456</v>
      </c>
      <c r="C2688" s="198" t="s">
        <v>8456</v>
      </c>
      <c r="D2688" s="212" t="s">
        <v>8457</v>
      </c>
      <c r="E2688" s="215" t="s">
        <v>27</v>
      </c>
      <c r="F2688" s="195" t="s">
        <v>8013</v>
      </c>
      <c r="G2688" t="s">
        <v>8314</v>
      </c>
      <c r="H2688" s="195" t="str">
        <f>IFERROR(VLOOKUP(Table[[#This Row],[Activity Details of Assistance]],WHAT!E:F,2,FALSE),"")</f>
        <v># of HP sessions at HH level</v>
      </c>
      <c r="I2688" s="195"/>
      <c r="J2688">
        <v>900</v>
      </c>
      <c r="K2688" t="s">
        <v>8280</v>
      </c>
      <c r="L2688" s="219" t="s">
        <v>13</v>
      </c>
      <c r="M2688" t="s">
        <v>14</v>
      </c>
      <c r="N2688" t="s">
        <v>309</v>
      </c>
      <c r="O2688" t="s">
        <v>1606</v>
      </c>
      <c r="P2688" t="s">
        <v>4668</v>
      </c>
      <c r="Q2688" s="236">
        <v>44742</v>
      </c>
      <c r="R2688" s="236">
        <v>45078</v>
      </c>
      <c r="S2688" t="s">
        <v>8452</v>
      </c>
      <c r="T2688" s="196"/>
      <c r="U2688" s="196"/>
      <c r="V2688" s="196"/>
      <c r="W2688" s="196"/>
      <c r="X2688" s="222"/>
      <c r="Y2688" t="s">
        <v>8512</v>
      </c>
      <c r="Z2688">
        <v>1722524747</v>
      </c>
      <c r="AA2688" t="s">
        <v>8433</v>
      </c>
      <c r="AB2688" s="221" t="str">
        <f>_xlfn.IFNA(IF(Table[[#This Row],[Programme Partner]]&lt;&gt;Table[[#This Row],[Implementing Partner]],CONCATENATE(Table[[#This Row],[Programme Partner]],"-",Table[[#This Row],[Implementing Partner]]),Table[[#This Row],[Programme Partner]]),"")</f>
        <v>CARITAS</v>
      </c>
    </row>
    <row r="2689" spans="1:28" ht="16.5" customHeight="1">
      <c r="A2689" s="183">
        <v>3069</v>
      </c>
      <c r="B2689" s="195" t="s">
        <v>8456</v>
      </c>
      <c r="C2689" s="198" t="s">
        <v>8456</v>
      </c>
      <c r="D2689" s="212" t="s">
        <v>8457</v>
      </c>
      <c r="E2689" s="215" t="s">
        <v>27</v>
      </c>
      <c r="F2689" s="195" t="s">
        <v>8013</v>
      </c>
      <c r="G2689" t="s">
        <v>8019</v>
      </c>
      <c r="H2689" s="195" t="str">
        <f>IFERROR(VLOOKUP(Table[[#This Row],[Activity Details of Assistance]],WHAT!E:F,2,FALSE),"")</f>
        <v>N/A</v>
      </c>
      <c r="I2689" s="195"/>
      <c r="J2689">
        <v>200</v>
      </c>
      <c r="K2689" t="s">
        <v>8280</v>
      </c>
      <c r="L2689" s="219" t="s">
        <v>13</v>
      </c>
      <c r="M2689" t="s">
        <v>14</v>
      </c>
      <c r="N2689" t="s">
        <v>309</v>
      </c>
      <c r="O2689" t="s">
        <v>1606</v>
      </c>
      <c r="P2689" t="s">
        <v>4668</v>
      </c>
      <c r="Q2689" s="236">
        <v>44742</v>
      </c>
      <c r="R2689" s="236">
        <v>45078</v>
      </c>
      <c r="S2689" t="s">
        <v>8452</v>
      </c>
      <c r="T2689" s="196"/>
      <c r="U2689" s="196"/>
      <c r="V2689" s="196"/>
      <c r="W2689" s="196"/>
      <c r="X2689" s="222"/>
      <c r="Y2689" t="s">
        <v>8512</v>
      </c>
      <c r="Z2689">
        <v>1722524747</v>
      </c>
      <c r="AA2689" t="s">
        <v>8433</v>
      </c>
      <c r="AB2689" s="221" t="str">
        <f>_xlfn.IFNA(IF(Table[[#This Row],[Programme Partner]]&lt;&gt;Table[[#This Row],[Implementing Partner]],CONCATENATE(Table[[#This Row],[Programme Partner]],"-",Table[[#This Row],[Implementing Partner]]),Table[[#This Row],[Programme Partner]]),"")</f>
        <v>CARITAS</v>
      </c>
    </row>
    <row r="2690" spans="1:28" ht="16.5" customHeight="1">
      <c r="A2690" s="183">
        <v>3070</v>
      </c>
      <c r="B2690" s="195" t="s">
        <v>8456</v>
      </c>
      <c r="C2690" s="198" t="s">
        <v>8456</v>
      </c>
      <c r="D2690" s="212" t="s">
        <v>8457</v>
      </c>
      <c r="E2690" s="215" t="s">
        <v>27</v>
      </c>
      <c r="F2690" s="195" t="s">
        <v>8014</v>
      </c>
      <c r="G2690" t="s">
        <v>8243</v>
      </c>
      <c r="H2690" s="195" t="str">
        <f>IFERROR(VLOOKUP(Table[[#This Row],[Activity Details of Assistance]],WHAT!E:F,2,FALSE),"")</f>
        <v># of pit</v>
      </c>
      <c r="I2690" s="195"/>
      <c r="J2690">
        <v>2</v>
      </c>
      <c r="K2690" t="s">
        <v>8280</v>
      </c>
      <c r="L2690" s="219" t="s">
        <v>13</v>
      </c>
      <c r="M2690" t="s">
        <v>14</v>
      </c>
      <c r="N2690" t="s">
        <v>309</v>
      </c>
      <c r="O2690" t="s">
        <v>1606</v>
      </c>
      <c r="P2690" t="s">
        <v>4668</v>
      </c>
      <c r="Q2690" s="236">
        <v>44742</v>
      </c>
      <c r="R2690" s="236">
        <v>45078</v>
      </c>
      <c r="S2690" t="s">
        <v>8452</v>
      </c>
      <c r="T2690" s="196"/>
      <c r="U2690" s="196"/>
      <c r="V2690" s="196"/>
      <c r="W2690" s="196"/>
      <c r="X2690" s="222"/>
      <c r="Y2690" t="s">
        <v>8512</v>
      </c>
      <c r="Z2690">
        <v>1722524747</v>
      </c>
      <c r="AA2690" t="s">
        <v>8433</v>
      </c>
      <c r="AB2690" s="221" t="str">
        <f>_xlfn.IFNA(IF(Table[[#This Row],[Programme Partner]]&lt;&gt;Table[[#This Row],[Implementing Partner]],CONCATENATE(Table[[#This Row],[Programme Partner]],"-",Table[[#This Row],[Implementing Partner]]),Table[[#This Row],[Programme Partner]]),"")</f>
        <v>CARITAS</v>
      </c>
    </row>
    <row r="2691" spans="1:28" ht="16.5" customHeight="1">
      <c r="A2691" s="183">
        <v>3071</v>
      </c>
      <c r="B2691" s="195" t="s">
        <v>8456</v>
      </c>
      <c r="C2691" s="198" t="s">
        <v>8456</v>
      </c>
      <c r="D2691" s="212" t="s">
        <v>8457</v>
      </c>
      <c r="E2691" s="215" t="s">
        <v>27</v>
      </c>
      <c r="F2691" s="195" t="s">
        <v>8014</v>
      </c>
      <c r="G2691" t="s">
        <v>8019</v>
      </c>
      <c r="H2691" s="195" t="str">
        <f>IFERROR(VLOOKUP(Table[[#This Row],[Activity Details of Assistance]],WHAT!E:F,2,FALSE),"")</f>
        <v>N/A</v>
      </c>
      <c r="I2691" s="195"/>
      <c r="J2691">
        <v>145</v>
      </c>
      <c r="K2691" t="s">
        <v>8280</v>
      </c>
      <c r="L2691" s="219" t="s">
        <v>13</v>
      </c>
      <c r="M2691" t="s">
        <v>14</v>
      </c>
      <c r="N2691" t="s">
        <v>309</v>
      </c>
      <c r="O2691" t="s">
        <v>1606</v>
      </c>
      <c r="P2691" t="s">
        <v>4668</v>
      </c>
      <c r="Q2691" s="236">
        <v>44742</v>
      </c>
      <c r="R2691" s="236">
        <v>45078</v>
      </c>
      <c r="S2691" t="s">
        <v>8452</v>
      </c>
      <c r="T2691" s="196"/>
      <c r="U2691" s="196"/>
      <c r="V2691" s="196"/>
      <c r="W2691" s="196"/>
      <c r="X2691" s="222"/>
      <c r="Y2691" t="s">
        <v>8512</v>
      </c>
      <c r="Z2691">
        <v>1722524747</v>
      </c>
      <c r="AA2691" t="s">
        <v>8433</v>
      </c>
      <c r="AB2691" s="221" t="str">
        <f>_xlfn.IFNA(IF(Table[[#This Row],[Programme Partner]]&lt;&gt;Table[[#This Row],[Implementing Partner]],CONCATENATE(Table[[#This Row],[Programme Partner]],"-",Table[[#This Row],[Implementing Partner]]),Table[[#This Row],[Programme Partner]]),"")</f>
        <v>CARITAS</v>
      </c>
    </row>
    <row r="2692" spans="1:28" ht="16.5" customHeight="1">
      <c r="A2692" s="183">
        <v>3072</v>
      </c>
      <c r="B2692" s="195" t="s">
        <v>8456</v>
      </c>
      <c r="C2692" s="198" t="s">
        <v>8456</v>
      </c>
      <c r="D2692" s="212" t="s">
        <v>8349</v>
      </c>
      <c r="E2692" s="215" t="s">
        <v>27</v>
      </c>
      <c r="F2692" s="195" t="s">
        <v>8011</v>
      </c>
      <c r="G2692" s="195" t="s">
        <v>8584</v>
      </c>
      <c r="H2692" s="195" t="str">
        <f>IFERROR(VLOOKUP(Table[[#This Row],[Activity Details of Assistance]],WHAT!E:F,2,FALSE),"")</f>
        <v># of tube well</v>
      </c>
      <c r="I2692" s="195"/>
      <c r="J2692">
        <v>10</v>
      </c>
      <c r="K2692" t="s">
        <v>8280</v>
      </c>
      <c r="L2692" s="219" t="s">
        <v>13</v>
      </c>
      <c r="M2692" t="s">
        <v>14</v>
      </c>
      <c r="N2692" t="s">
        <v>309</v>
      </c>
      <c r="O2692" t="s">
        <v>1606</v>
      </c>
      <c r="P2692" t="s">
        <v>6386</v>
      </c>
      <c r="Q2692" s="236">
        <v>44742</v>
      </c>
      <c r="R2692" s="236">
        <v>45078</v>
      </c>
      <c r="S2692" t="s">
        <v>8452</v>
      </c>
      <c r="T2692" s="196"/>
      <c r="U2692" s="196"/>
      <c r="V2692" s="196"/>
      <c r="W2692" s="196"/>
      <c r="X2692" s="222"/>
      <c r="Y2692" t="s">
        <v>8512</v>
      </c>
      <c r="Z2692">
        <v>1722524747</v>
      </c>
      <c r="AA2692" t="s">
        <v>8433</v>
      </c>
      <c r="AB2692" s="221" t="str">
        <f>_xlfn.IFNA(IF(Table[[#This Row],[Programme Partner]]&lt;&gt;Table[[#This Row],[Implementing Partner]],CONCATENATE(Table[[#This Row],[Programme Partner]],"-",Table[[#This Row],[Implementing Partner]]),Table[[#This Row],[Programme Partner]]),"")</f>
        <v>CARITAS</v>
      </c>
    </row>
    <row r="2693" spans="1:28" ht="16.5" customHeight="1">
      <c r="A2693" s="183">
        <v>3073</v>
      </c>
      <c r="B2693" s="195" t="s">
        <v>8456</v>
      </c>
      <c r="C2693" s="198" t="s">
        <v>8456</v>
      </c>
      <c r="D2693" s="212" t="s">
        <v>8349</v>
      </c>
      <c r="E2693" s="215" t="s">
        <v>27</v>
      </c>
      <c r="F2693" s="195" t="s">
        <v>8012</v>
      </c>
      <c r="G2693" s="195" t="s">
        <v>8585</v>
      </c>
      <c r="H2693" s="195" t="str">
        <f>IFERROR(VLOOKUP(Table[[#This Row],[Activity Details of Assistance]],WHAT!E:F,2,FALSE),"")</f>
        <v xml:space="preserve"># of door </v>
      </c>
      <c r="I2693" s="195"/>
      <c r="J2693">
        <v>24</v>
      </c>
      <c r="K2693" t="s">
        <v>8280</v>
      </c>
      <c r="L2693" s="219" t="s">
        <v>13</v>
      </c>
      <c r="M2693" t="s">
        <v>14</v>
      </c>
      <c r="N2693" t="s">
        <v>309</v>
      </c>
      <c r="O2693" t="s">
        <v>1606</v>
      </c>
      <c r="P2693" t="s">
        <v>6386</v>
      </c>
      <c r="Q2693" s="236">
        <v>44742</v>
      </c>
      <c r="R2693" s="236">
        <v>45078</v>
      </c>
      <c r="S2693" t="s">
        <v>8452</v>
      </c>
      <c r="T2693" s="196"/>
      <c r="U2693" s="196"/>
      <c r="V2693" s="196"/>
      <c r="W2693" s="196"/>
      <c r="X2693" s="222"/>
      <c r="Y2693" t="s">
        <v>8512</v>
      </c>
      <c r="Z2693">
        <v>1722524747</v>
      </c>
      <c r="AA2693" t="s">
        <v>8433</v>
      </c>
      <c r="AB2693" s="221" t="str">
        <f>_xlfn.IFNA(IF(Table[[#This Row],[Programme Partner]]&lt;&gt;Table[[#This Row],[Implementing Partner]],CONCATENATE(Table[[#This Row],[Programme Partner]],"-",Table[[#This Row],[Implementing Partner]]),Table[[#This Row],[Programme Partner]]),"")</f>
        <v>CARITAS</v>
      </c>
    </row>
    <row r="2694" spans="1:28" ht="16.5" customHeight="1">
      <c r="A2694" s="183">
        <v>3074</v>
      </c>
      <c r="B2694" s="195" t="s">
        <v>8456</v>
      </c>
      <c r="C2694" s="198" t="s">
        <v>8456</v>
      </c>
      <c r="D2694" s="212" t="s">
        <v>8349</v>
      </c>
      <c r="E2694" s="215" t="s">
        <v>27</v>
      </c>
      <c r="F2694" s="195" t="s">
        <v>8012</v>
      </c>
      <c r="G2694" s="195" t="s">
        <v>8586</v>
      </c>
      <c r="H2694" s="195" t="str">
        <f>IFERROR(VLOOKUP(Table[[#This Row],[Activity Details of Assistance]],WHAT!E:F,2,FALSE),"")</f>
        <v># of door</v>
      </c>
      <c r="I2694" s="195"/>
      <c r="J2694">
        <v>13</v>
      </c>
      <c r="K2694" t="s">
        <v>8280</v>
      </c>
      <c r="L2694" s="219" t="s">
        <v>13</v>
      </c>
      <c r="M2694" t="s">
        <v>14</v>
      </c>
      <c r="N2694" t="s">
        <v>309</v>
      </c>
      <c r="O2694" t="s">
        <v>1606</v>
      </c>
      <c r="P2694" t="s">
        <v>6386</v>
      </c>
      <c r="Q2694" s="236">
        <v>44742</v>
      </c>
      <c r="R2694" s="236">
        <v>45078</v>
      </c>
      <c r="S2694" t="s">
        <v>8452</v>
      </c>
      <c r="T2694" s="196"/>
      <c r="U2694" s="196"/>
      <c r="V2694" s="196"/>
      <c r="W2694" s="196"/>
      <c r="X2694" s="222"/>
      <c r="Y2694" t="s">
        <v>8512</v>
      </c>
      <c r="Z2694">
        <v>1722524747</v>
      </c>
      <c r="AA2694" t="s">
        <v>8433</v>
      </c>
      <c r="AB2694" s="221" t="str">
        <f>_xlfn.IFNA(IF(Table[[#This Row],[Programme Partner]]&lt;&gt;Table[[#This Row],[Implementing Partner]],CONCATENATE(Table[[#This Row],[Programme Partner]],"-",Table[[#This Row],[Implementing Partner]]),Table[[#This Row],[Programme Partner]]),"")</f>
        <v>CARITAS</v>
      </c>
    </row>
    <row r="2695" spans="1:28" ht="16.5" customHeight="1">
      <c r="A2695" s="183">
        <v>3075</v>
      </c>
      <c r="B2695" s="195" t="s">
        <v>8456</v>
      </c>
      <c r="C2695" s="198" t="s">
        <v>8456</v>
      </c>
      <c r="D2695" s="212" t="s">
        <v>8349</v>
      </c>
      <c r="E2695" s="215" t="s">
        <v>27</v>
      </c>
      <c r="F2695" s="195" t="s">
        <v>8013</v>
      </c>
      <c r="G2695" t="s">
        <v>8313</v>
      </c>
      <c r="H2695" s="195" t="str">
        <f>IFERROR(VLOOKUP(Table[[#This Row],[Activity Details of Assistance]],WHAT!E:F,2,FALSE),"")</f>
        <v># of HP sessions at community level</v>
      </c>
      <c r="I2695" s="195"/>
      <c r="J2695">
        <v>120</v>
      </c>
      <c r="K2695" t="s">
        <v>8280</v>
      </c>
      <c r="L2695" s="219" t="s">
        <v>13</v>
      </c>
      <c r="M2695" t="s">
        <v>14</v>
      </c>
      <c r="N2695" t="s">
        <v>309</v>
      </c>
      <c r="O2695" t="s">
        <v>1606</v>
      </c>
      <c r="P2695" t="s">
        <v>6386</v>
      </c>
      <c r="Q2695" s="236">
        <v>44742</v>
      </c>
      <c r="R2695" s="236">
        <v>45078</v>
      </c>
      <c r="S2695" t="s">
        <v>8452</v>
      </c>
      <c r="T2695" s="196"/>
      <c r="U2695" s="196"/>
      <c r="V2695" s="196"/>
      <c r="W2695" s="196"/>
      <c r="X2695" s="222"/>
      <c r="Y2695" t="s">
        <v>8512</v>
      </c>
      <c r="Z2695">
        <v>1722524747</v>
      </c>
      <c r="AA2695" t="s">
        <v>8433</v>
      </c>
      <c r="AB2695" s="221" t="str">
        <f>_xlfn.IFNA(IF(Table[[#This Row],[Programme Partner]]&lt;&gt;Table[[#This Row],[Implementing Partner]],CONCATENATE(Table[[#This Row],[Programme Partner]],"-",Table[[#This Row],[Implementing Partner]]),Table[[#This Row],[Programme Partner]]),"")</f>
        <v>CARITAS</v>
      </c>
    </row>
    <row r="2696" spans="1:28" ht="16.5" customHeight="1">
      <c r="A2696" s="183">
        <v>3076</v>
      </c>
      <c r="B2696" s="195" t="s">
        <v>8456</v>
      </c>
      <c r="C2696" s="198" t="s">
        <v>8456</v>
      </c>
      <c r="D2696" s="212" t="s">
        <v>8349</v>
      </c>
      <c r="E2696" s="215" t="s">
        <v>27</v>
      </c>
      <c r="F2696" s="195" t="s">
        <v>8013</v>
      </c>
      <c r="G2696" t="s">
        <v>8314</v>
      </c>
      <c r="H2696" s="195" t="str">
        <f>IFERROR(VLOOKUP(Table[[#This Row],[Activity Details of Assistance]],WHAT!E:F,2,FALSE),"")</f>
        <v># of HP sessions at HH level</v>
      </c>
      <c r="I2696" s="195"/>
      <c r="J2696">
        <v>600</v>
      </c>
      <c r="K2696" t="s">
        <v>8280</v>
      </c>
      <c r="L2696" s="219" t="s">
        <v>13</v>
      </c>
      <c r="M2696" t="s">
        <v>14</v>
      </c>
      <c r="N2696" t="s">
        <v>309</v>
      </c>
      <c r="O2696" t="s">
        <v>1606</v>
      </c>
      <c r="P2696" t="s">
        <v>6386</v>
      </c>
      <c r="Q2696" s="236">
        <v>44742</v>
      </c>
      <c r="R2696" s="236">
        <v>45078</v>
      </c>
      <c r="S2696" t="s">
        <v>8452</v>
      </c>
      <c r="T2696" s="196"/>
      <c r="U2696" s="196"/>
      <c r="V2696" s="196"/>
      <c r="W2696" s="196"/>
      <c r="X2696" s="222"/>
      <c r="Y2696" t="s">
        <v>8512</v>
      </c>
      <c r="Z2696">
        <v>1722524747</v>
      </c>
      <c r="AA2696" t="s">
        <v>8433</v>
      </c>
      <c r="AB2696" s="221" t="str">
        <f>_xlfn.IFNA(IF(Table[[#This Row],[Programme Partner]]&lt;&gt;Table[[#This Row],[Implementing Partner]],CONCATENATE(Table[[#This Row],[Programme Partner]],"-",Table[[#This Row],[Implementing Partner]]),Table[[#This Row],[Programme Partner]]),"")</f>
        <v>CARITAS</v>
      </c>
    </row>
    <row r="2697" spans="1:28" ht="16.5" customHeight="1">
      <c r="A2697" s="183">
        <v>3077</v>
      </c>
      <c r="B2697" s="195" t="s">
        <v>8456</v>
      </c>
      <c r="C2697" s="198" t="s">
        <v>8456</v>
      </c>
      <c r="D2697" s="212" t="s">
        <v>8349</v>
      </c>
      <c r="E2697" s="215" t="s">
        <v>27</v>
      </c>
      <c r="F2697" s="195" t="s">
        <v>8013</v>
      </c>
      <c r="G2697" t="s">
        <v>8019</v>
      </c>
      <c r="H2697" s="195" t="str">
        <f>IFERROR(VLOOKUP(Table[[#This Row],[Activity Details of Assistance]],WHAT!E:F,2,FALSE),"")</f>
        <v>N/A</v>
      </c>
      <c r="I2697" s="195"/>
      <c r="J2697">
        <v>150</v>
      </c>
      <c r="K2697" t="s">
        <v>8280</v>
      </c>
      <c r="L2697" s="219" t="s">
        <v>13</v>
      </c>
      <c r="M2697" t="s">
        <v>14</v>
      </c>
      <c r="N2697" t="s">
        <v>309</v>
      </c>
      <c r="O2697" t="s">
        <v>1606</v>
      </c>
      <c r="P2697" t="s">
        <v>6386</v>
      </c>
      <c r="Q2697" s="236">
        <v>44742</v>
      </c>
      <c r="R2697" s="236">
        <v>45078</v>
      </c>
      <c r="S2697" t="s">
        <v>8452</v>
      </c>
      <c r="T2697" s="196"/>
      <c r="U2697" s="196"/>
      <c r="V2697" s="196"/>
      <c r="W2697" s="196"/>
      <c r="X2697" s="222"/>
      <c r="Y2697" t="s">
        <v>8512</v>
      </c>
      <c r="Z2697">
        <v>1722524747</v>
      </c>
      <c r="AA2697" t="s">
        <v>8433</v>
      </c>
      <c r="AB2697" s="221" t="str">
        <f>_xlfn.IFNA(IF(Table[[#This Row],[Programme Partner]]&lt;&gt;Table[[#This Row],[Implementing Partner]],CONCATENATE(Table[[#This Row],[Programme Partner]],"-",Table[[#This Row],[Implementing Partner]]),Table[[#This Row],[Programme Partner]]),"")</f>
        <v>CARITAS</v>
      </c>
    </row>
    <row r="2698" spans="1:28" ht="16.5" customHeight="1">
      <c r="A2698" s="183">
        <v>3078</v>
      </c>
      <c r="B2698" s="195" t="s">
        <v>8456</v>
      </c>
      <c r="C2698" s="198" t="s">
        <v>8456</v>
      </c>
      <c r="D2698" s="212" t="s">
        <v>8349</v>
      </c>
      <c r="E2698" s="215" t="s">
        <v>27</v>
      </c>
      <c r="F2698" s="195" t="s">
        <v>8014</v>
      </c>
      <c r="G2698" t="s">
        <v>8243</v>
      </c>
      <c r="H2698" s="195" t="str">
        <f>IFERROR(VLOOKUP(Table[[#This Row],[Activity Details of Assistance]],WHAT!E:F,2,FALSE),"")</f>
        <v># of pit</v>
      </c>
      <c r="I2698" s="195"/>
      <c r="J2698">
        <v>2</v>
      </c>
      <c r="K2698" t="s">
        <v>8280</v>
      </c>
      <c r="L2698" s="219" t="s">
        <v>13</v>
      </c>
      <c r="M2698" t="s">
        <v>14</v>
      </c>
      <c r="N2698" t="s">
        <v>309</v>
      </c>
      <c r="O2698" t="s">
        <v>1606</v>
      </c>
      <c r="P2698" t="s">
        <v>6386</v>
      </c>
      <c r="Q2698" s="236">
        <v>44742</v>
      </c>
      <c r="R2698" s="236">
        <v>45078</v>
      </c>
      <c r="S2698" t="s">
        <v>8452</v>
      </c>
      <c r="T2698" s="196"/>
      <c r="U2698" s="196"/>
      <c r="V2698" s="196"/>
      <c r="W2698" s="196"/>
      <c r="X2698" s="222"/>
      <c r="Y2698" t="s">
        <v>8512</v>
      </c>
      <c r="Z2698">
        <v>1722524747</v>
      </c>
      <c r="AA2698" t="s">
        <v>8433</v>
      </c>
      <c r="AB2698" s="221" t="str">
        <f>_xlfn.IFNA(IF(Table[[#This Row],[Programme Partner]]&lt;&gt;Table[[#This Row],[Implementing Partner]],CONCATENATE(Table[[#This Row],[Programme Partner]],"-",Table[[#This Row],[Implementing Partner]]),Table[[#This Row],[Programme Partner]]),"")</f>
        <v>CARITAS</v>
      </c>
    </row>
    <row r="2699" spans="1:28" ht="16.5" customHeight="1">
      <c r="A2699" s="183">
        <v>3079</v>
      </c>
      <c r="B2699" s="195" t="s">
        <v>8456</v>
      </c>
      <c r="C2699" s="198" t="s">
        <v>8456</v>
      </c>
      <c r="D2699" s="212" t="s">
        <v>8349</v>
      </c>
      <c r="E2699" s="215" t="s">
        <v>27</v>
      </c>
      <c r="F2699" s="195" t="s">
        <v>8011</v>
      </c>
      <c r="G2699" s="195" t="s">
        <v>8584</v>
      </c>
      <c r="H2699" s="195" t="str">
        <f>IFERROR(VLOOKUP(Table[[#This Row],[Activity Details of Assistance]],WHAT!E:F,2,FALSE),"")</f>
        <v># of tube well</v>
      </c>
      <c r="I2699" s="195"/>
      <c r="J2699">
        <v>26</v>
      </c>
      <c r="K2699" t="s">
        <v>8280</v>
      </c>
      <c r="L2699" s="219" t="s">
        <v>13</v>
      </c>
      <c r="M2699" t="s">
        <v>14</v>
      </c>
      <c r="N2699" t="s">
        <v>309</v>
      </c>
      <c r="O2699" t="s">
        <v>1606</v>
      </c>
      <c r="P2699" t="s">
        <v>4668</v>
      </c>
      <c r="Q2699" s="236">
        <v>44742</v>
      </c>
      <c r="R2699" s="236">
        <v>45078</v>
      </c>
      <c r="S2699" t="s">
        <v>8452</v>
      </c>
      <c r="T2699" s="196"/>
      <c r="U2699" s="196"/>
      <c r="V2699" s="196"/>
      <c r="W2699" s="196"/>
      <c r="X2699" s="222"/>
      <c r="Y2699" t="s">
        <v>8512</v>
      </c>
      <c r="Z2699">
        <v>1722524747</v>
      </c>
      <c r="AA2699" t="s">
        <v>8433</v>
      </c>
      <c r="AB2699" s="221" t="str">
        <f>_xlfn.IFNA(IF(Table[[#This Row],[Programme Partner]]&lt;&gt;Table[[#This Row],[Implementing Partner]],CONCATENATE(Table[[#This Row],[Programme Partner]],"-",Table[[#This Row],[Implementing Partner]]),Table[[#This Row],[Programme Partner]]),"")</f>
        <v>CARITAS</v>
      </c>
    </row>
    <row r="2700" spans="1:28" ht="16.5" customHeight="1">
      <c r="A2700" s="183">
        <v>3080</v>
      </c>
      <c r="B2700" s="195" t="s">
        <v>8456</v>
      </c>
      <c r="C2700" s="198" t="s">
        <v>8456</v>
      </c>
      <c r="D2700" s="212" t="s">
        <v>8349</v>
      </c>
      <c r="E2700" s="215" t="s">
        <v>27</v>
      </c>
      <c r="F2700" s="195" t="s">
        <v>8012</v>
      </c>
      <c r="G2700" s="195" t="s">
        <v>8585</v>
      </c>
      <c r="H2700" s="195" t="str">
        <f>IFERROR(VLOOKUP(Table[[#This Row],[Activity Details of Assistance]],WHAT!E:F,2,FALSE),"")</f>
        <v xml:space="preserve"># of door </v>
      </c>
      <c r="I2700" s="195"/>
      <c r="J2700">
        <v>30</v>
      </c>
      <c r="K2700" t="s">
        <v>8280</v>
      </c>
      <c r="L2700" s="219" t="s">
        <v>13</v>
      </c>
      <c r="M2700" t="s">
        <v>14</v>
      </c>
      <c r="N2700" t="s">
        <v>309</v>
      </c>
      <c r="O2700" t="s">
        <v>1606</v>
      </c>
      <c r="P2700" t="s">
        <v>4668</v>
      </c>
      <c r="Q2700" s="236">
        <v>44742</v>
      </c>
      <c r="R2700" s="236">
        <v>45078</v>
      </c>
      <c r="S2700" t="s">
        <v>8452</v>
      </c>
      <c r="T2700" s="196"/>
      <c r="U2700" s="196"/>
      <c r="V2700" s="196"/>
      <c r="W2700" s="196"/>
      <c r="X2700" s="222"/>
      <c r="Y2700" t="s">
        <v>8512</v>
      </c>
      <c r="Z2700">
        <v>1722524747</v>
      </c>
      <c r="AA2700" t="s">
        <v>8433</v>
      </c>
      <c r="AB2700" s="221" t="str">
        <f>_xlfn.IFNA(IF(Table[[#This Row],[Programme Partner]]&lt;&gt;Table[[#This Row],[Implementing Partner]],CONCATENATE(Table[[#This Row],[Programme Partner]],"-",Table[[#This Row],[Implementing Partner]]),Table[[#This Row],[Programme Partner]]),"")</f>
        <v>CARITAS</v>
      </c>
    </row>
    <row r="2701" spans="1:28" ht="16.5" customHeight="1">
      <c r="A2701" s="183">
        <v>3081</v>
      </c>
      <c r="B2701" s="195" t="s">
        <v>8456</v>
      </c>
      <c r="C2701" s="198" t="s">
        <v>8456</v>
      </c>
      <c r="D2701" s="212" t="s">
        <v>8349</v>
      </c>
      <c r="E2701" s="215" t="s">
        <v>27</v>
      </c>
      <c r="F2701" s="195" t="s">
        <v>8012</v>
      </c>
      <c r="G2701" s="195" t="s">
        <v>8586</v>
      </c>
      <c r="H2701" s="195" t="str">
        <f>IFERROR(VLOOKUP(Table[[#This Row],[Activity Details of Assistance]],WHAT!E:F,2,FALSE),"")</f>
        <v># of door</v>
      </c>
      <c r="I2701" s="195"/>
      <c r="J2701">
        <v>28</v>
      </c>
      <c r="K2701" t="s">
        <v>8280</v>
      </c>
      <c r="L2701" s="219" t="s">
        <v>13</v>
      </c>
      <c r="M2701" t="s">
        <v>14</v>
      </c>
      <c r="N2701" t="s">
        <v>309</v>
      </c>
      <c r="O2701" t="s">
        <v>1606</v>
      </c>
      <c r="P2701" t="s">
        <v>4668</v>
      </c>
      <c r="Q2701" s="236">
        <v>44742</v>
      </c>
      <c r="R2701" s="236">
        <v>45078</v>
      </c>
      <c r="S2701" t="s">
        <v>8452</v>
      </c>
      <c r="T2701" s="196"/>
      <c r="U2701" s="196"/>
      <c r="V2701" s="196"/>
      <c r="W2701" s="196"/>
      <c r="X2701" s="222"/>
      <c r="Y2701" t="s">
        <v>8512</v>
      </c>
      <c r="Z2701">
        <v>1722524747</v>
      </c>
      <c r="AA2701" t="s">
        <v>8433</v>
      </c>
      <c r="AB2701" s="221" t="str">
        <f>_xlfn.IFNA(IF(Table[[#This Row],[Programme Partner]]&lt;&gt;Table[[#This Row],[Implementing Partner]],CONCATENATE(Table[[#This Row],[Programme Partner]],"-",Table[[#This Row],[Implementing Partner]]),Table[[#This Row],[Programme Partner]]),"")</f>
        <v>CARITAS</v>
      </c>
    </row>
    <row r="2702" spans="1:28" ht="16.5" customHeight="1">
      <c r="A2702" s="183">
        <v>3082</v>
      </c>
      <c r="B2702" s="195" t="s">
        <v>8456</v>
      </c>
      <c r="C2702" s="198" t="s">
        <v>8456</v>
      </c>
      <c r="D2702" s="212" t="s">
        <v>8349</v>
      </c>
      <c r="E2702" s="215" t="s">
        <v>27</v>
      </c>
      <c r="F2702" s="195" t="s">
        <v>8013</v>
      </c>
      <c r="G2702" s="195" t="s">
        <v>8313</v>
      </c>
      <c r="H2702" s="195" t="str">
        <f>IFERROR(VLOOKUP(Table[[#This Row],[Activity Details of Assistance]],WHAT!E:F,2,FALSE),"")</f>
        <v># of HP sessions at community level</v>
      </c>
      <c r="I2702" s="195"/>
      <c r="J2702">
        <v>130</v>
      </c>
      <c r="K2702" t="s">
        <v>8280</v>
      </c>
      <c r="L2702" s="219" t="s">
        <v>13</v>
      </c>
      <c r="M2702" t="s">
        <v>14</v>
      </c>
      <c r="N2702" t="s">
        <v>309</v>
      </c>
      <c r="O2702" t="s">
        <v>1606</v>
      </c>
      <c r="P2702" t="s">
        <v>4668</v>
      </c>
      <c r="Q2702" s="236">
        <v>44742</v>
      </c>
      <c r="R2702" s="236">
        <v>45078</v>
      </c>
      <c r="S2702" t="s">
        <v>8452</v>
      </c>
      <c r="T2702" s="196"/>
      <c r="U2702" s="196"/>
      <c r="V2702" s="196"/>
      <c r="W2702" s="196"/>
      <c r="X2702" s="222"/>
      <c r="Y2702" t="s">
        <v>8512</v>
      </c>
      <c r="Z2702">
        <v>1722524747</v>
      </c>
      <c r="AA2702" t="s">
        <v>8433</v>
      </c>
      <c r="AB2702" s="221" t="str">
        <f>_xlfn.IFNA(IF(Table[[#This Row],[Programme Partner]]&lt;&gt;Table[[#This Row],[Implementing Partner]],CONCATENATE(Table[[#This Row],[Programme Partner]],"-",Table[[#This Row],[Implementing Partner]]),Table[[#This Row],[Programme Partner]]),"")</f>
        <v>CARITAS</v>
      </c>
    </row>
    <row r="2703" spans="1:28" ht="16.5" customHeight="1">
      <c r="A2703" s="183">
        <v>3083</v>
      </c>
      <c r="B2703" s="195" t="s">
        <v>8456</v>
      </c>
      <c r="C2703" s="198" t="s">
        <v>8456</v>
      </c>
      <c r="D2703" s="212" t="s">
        <v>8349</v>
      </c>
      <c r="E2703" s="215" t="s">
        <v>27</v>
      </c>
      <c r="F2703" s="195" t="s">
        <v>8013</v>
      </c>
      <c r="G2703" t="s">
        <v>8314</v>
      </c>
      <c r="H2703" s="195" t="str">
        <f>IFERROR(VLOOKUP(Table[[#This Row],[Activity Details of Assistance]],WHAT!E:F,2,FALSE),"")</f>
        <v># of HP sessions at HH level</v>
      </c>
      <c r="I2703" s="195"/>
      <c r="J2703">
        <v>800</v>
      </c>
      <c r="K2703" t="s">
        <v>8280</v>
      </c>
      <c r="L2703" s="219" t="s">
        <v>13</v>
      </c>
      <c r="M2703" t="s">
        <v>14</v>
      </c>
      <c r="N2703" t="s">
        <v>309</v>
      </c>
      <c r="O2703" t="s">
        <v>1606</v>
      </c>
      <c r="P2703" t="s">
        <v>4668</v>
      </c>
      <c r="Q2703" s="236">
        <v>44742</v>
      </c>
      <c r="R2703" s="236">
        <v>45078</v>
      </c>
      <c r="S2703" t="s">
        <v>8452</v>
      </c>
      <c r="T2703" s="196"/>
      <c r="U2703" s="196"/>
      <c r="V2703" s="196"/>
      <c r="W2703" s="196"/>
      <c r="X2703" s="222"/>
      <c r="Y2703" t="s">
        <v>8512</v>
      </c>
      <c r="Z2703">
        <v>1722524747</v>
      </c>
      <c r="AA2703" t="s">
        <v>8433</v>
      </c>
      <c r="AB2703" s="221" t="str">
        <f>_xlfn.IFNA(IF(Table[[#This Row],[Programme Partner]]&lt;&gt;Table[[#This Row],[Implementing Partner]],CONCATENATE(Table[[#This Row],[Programme Partner]],"-",Table[[#This Row],[Implementing Partner]]),Table[[#This Row],[Programme Partner]]),"")</f>
        <v>CARITAS</v>
      </c>
    </row>
    <row r="2704" spans="1:28" ht="16.5" customHeight="1">
      <c r="A2704" s="183">
        <v>3084</v>
      </c>
      <c r="B2704" s="195" t="s">
        <v>8456</v>
      </c>
      <c r="C2704" s="198" t="s">
        <v>8456</v>
      </c>
      <c r="D2704" s="212" t="s">
        <v>8349</v>
      </c>
      <c r="E2704" s="215" t="s">
        <v>27</v>
      </c>
      <c r="F2704" s="195" t="s">
        <v>8013</v>
      </c>
      <c r="G2704" t="s">
        <v>8019</v>
      </c>
      <c r="H2704" s="195" t="str">
        <f>IFERROR(VLOOKUP(Table[[#This Row],[Activity Details of Assistance]],WHAT!E:F,2,FALSE),"")</f>
        <v>N/A</v>
      </c>
      <c r="I2704" s="195"/>
      <c r="J2704">
        <v>200</v>
      </c>
      <c r="K2704" t="s">
        <v>8280</v>
      </c>
      <c r="L2704" s="219" t="s">
        <v>13</v>
      </c>
      <c r="M2704" t="s">
        <v>14</v>
      </c>
      <c r="N2704" t="s">
        <v>309</v>
      </c>
      <c r="O2704" t="s">
        <v>1606</v>
      </c>
      <c r="P2704" t="s">
        <v>4668</v>
      </c>
      <c r="Q2704" s="236">
        <v>44742</v>
      </c>
      <c r="R2704" s="236">
        <v>45078</v>
      </c>
      <c r="S2704" t="s">
        <v>8452</v>
      </c>
      <c r="T2704" s="196"/>
      <c r="U2704" s="196"/>
      <c r="V2704" s="196"/>
      <c r="W2704" s="196"/>
      <c r="X2704" s="222"/>
      <c r="Y2704" t="s">
        <v>8512</v>
      </c>
      <c r="Z2704">
        <v>1722524747</v>
      </c>
      <c r="AA2704" t="s">
        <v>8433</v>
      </c>
      <c r="AB2704" s="221" t="str">
        <f>_xlfn.IFNA(IF(Table[[#This Row],[Programme Partner]]&lt;&gt;Table[[#This Row],[Implementing Partner]],CONCATENATE(Table[[#This Row],[Programme Partner]],"-",Table[[#This Row],[Implementing Partner]]),Table[[#This Row],[Programme Partner]]),"")</f>
        <v>CARITAS</v>
      </c>
    </row>
    <row r="2705" spans="1:28" ht="16.5" customHeight="1">
      <c r="A2705" s="183">
        <v>3085</v>
      </c>
      <c r="B2705" s="195" t="s">
        <v>8456</v>
      </c>
      <c r="C2705" s="198" t="s">
        <v>8456</v>
      </c>
      <c r="D2705" s="212" t="s">
        <v>8349</v>
      </c>
      <c r="E2705" s="215" t="s">
        <v>27</v>
      </c>
      <c r="F2705" s="195" t="s">
        <v>8014</v>
      </c>
      <c r="G2705" s="195" t="s">
        <v>8243</v>
      </c>
      <c r="H2705" s="195" t="str">
        <f>IFERROR(VLOOKUP(Table[[#This Row],[Activity Details of Assistance]],WHAT!E:F,2,FALSE),"")</f>
        <v># of pit</v>
      </c>
      <c r="I2705" s="195"/>
      <c r="J2705">
        <v>2</v>
      </c>
      <c r="K2705" t="s">
        <v>8280</v>
      </c>
      <c r="L2705" s="219" t="s">
        <v>13</v>
      </c>
      <c r="M2705" t="s">
        <v>14</v>
      </c>
      <c r="N2705" t="s">
        <v>309</v>
      </c>
      <c r="O2705" t="s">
        <v>1606</v>
      </c>
      <c r="P2705" t="s">
        <v>4668</v>
      </c>
      <c r="Q2705" s="236">
        <v>44742</v>
      </c>
      <c r="R2705" s="236">
        <v>45078</v>
      </c>
      <c r="S2705" t="s">
        <v>8452</v>
      </c>
      <c r="T2705" s="196"/>
      <c r="U2705" s="196"/>
      <c r="V2705" s="196"/>
      <c r="W2705" s="196"/>
      <c r="X2705" s="222"/>
      <c r="Y2705" t="s">
        <v>8512</v>
      </c>
      <c r="Z2705">
        <v>1722524747</v>
      </c>
      <c r="AA2705" t="s">
        <v>8433</v>
      </c>
      <c r="AB2705" s="221" t="str">
        <f>_xlfn.IFNA(IF(Table[[#This Row],[Programme Partner]]&lt;&gt;Table[[#This Row],[Implementing Partner]],CONCATENATE(Table[[#This Row],[Programme Partner]],"-",Table[[#This Row],[Implementing Partner]]),Table[[#This Row],[Programme Partner]]),"")</f>
        <v>CARITAS</v>
      </c>
    </row>
    <row r="2706" spans="1:28" ht="16.5" customHeight="1">
      <c r="A2706" s="183">
        <v>3086</v>
      </c>
      <c r="B2706" s="195" t="s">
        <v>6074</v>
      </c>
      <c r="C2706" s="198" t="s">
        <v>8565</v>
      </c>
      <c r="D2706" s="212" t="s">
        <v>8343</v>
      </c>
      <c r="E2706" s="215" t="s">
        <v>27</v>
      </c>
      <c r="F2706" s="195" t="s">
        <v>8011</v>
      </c>
      <c r="G2706" t="s">
        <v>8353</v>
      </c>
      <c r="H2706" s="195" t="str">
        <f>IFERROR(VLOOKUP(Table[[#This Row],[Activity Details of Assistance]],WHAT!E:F,2,FALSE),"")</f>
        <v># of tube well</v>
      </c>
      <c r="I2706" s="195"/>
      <c r="J2706">
        <v>8</v>
      </c>
      <c r="K2706" t="s">
        <v>8280</v>
      </c>
      <c r="L2706" s="219" t="s">
        <v>13</v>
      </c>
      <c r="M2706" t="s">
        <v>14</v>
      </c>
      <c r="N2706" t="s">
        <v>307</v>
      </c>
      <c r="O2706" t="s">
        <v>1603</v>
      </c>
      <c r="P2706" t="s">
        <v>8241</v>
      </c>
      <c r="Q2706" s="236">
        <v>44712</v>
      </c>
      <c r="R2706" s="236">
        <v>44835</v>
      </c>
      <c r="S2706" s="291" t="s">
        <v>8590</v>
      </c>
      <c r="T2706" s="196"/>
      <c r="U2706" s="196"/>
      <c r="V2706" s="196"/>
      <c r="W2706" s="196"/>
      <c r="X2706" s="222"/>
      <c r="Y2706" t="s">
        <v>8472</v>
      </c>
      <c r="Z2706">
        <v>1630979409</v>
      </c>
      <c r="AA2706" t="s">
        <v>8473</v>
      </c>
      <c r="AB2706" s="221" t="str">
        <f>_xlfn.IFNA(IF(Table[[#This Row],[Programme Partner]]&lt;&gt;Table[[#This Row],[Implementing Partner]],CONCATENATE(Table[[#This Row],[Programme Partner]],"-",Table[[#This Row],[Implementing Partner]]),Table[[#This Row],[Programme Partner]]),"")</f>
        <v>IVY Japan-MUKTI COX'S BAZAR</v>
      </c>
    </row>
    <row r="2707" spans="1:28" ht="16.5" customHeight="1">
      <c r="A2707" s="183">
        <v>3087</v>
      </c>
      <c r="B2707" s="195" t="s">
        <v>6074</v>
      </c>
      <c r="C2707" s="198" t="s">
        <v>8565</v>
      </c>
      <c r="D2707" s="212" t="s">
        <v>8343</v>
      </c>
      <c r="E2707" s="215" t="s">
        <v>27</v>
      </c>
      <c r="F2707" s="195" t="s">
        <v>8011</v>
      </c>
      <c r="G2707" s="195" t="s">
        <v>8584</v>
      </c>
      <c r="H2707" s="195" t="str">
        <f>IFERROR(VLOOKUP(Table[[#This Row],[Activity Details of Assistance]],WHAT!E:F,2,FALSE),"")</f>
        <v># of tube well</v>
      </c>
      <c r="I2707" s="195"/>
      <c r="J2707">
        <v>8</v>
      </c>
      <c r="K2707" t="s">
        <v>8280</v>
      </c>
      <c r="L2707" s="219" t="s">
        <v>13</v>
      </c>
      <c r="M2707" t="s">
        <v>14</v>
      </c>
      <c r="N2707" t="s">
        <v>307</v>
      </c>
      <c r="O2707" t="s">
        <v>1603</v>
      </c>
      <c r="P2707" t="s">
        <v>8241</v>
      </c>
      <c r="Q2707" s="236">
        <v>44712</v>
      </c>
      <c r="R2707" s="236">
        <v>44835</v>
      </c>
      <c r="S2707" s="291" t="s">
        <v>8590</v>
      </c>
      <c r="T2707" s="196"/>
      <c r="U2707" s="196"/>
      <c r="V2707" s="196"/>
      <c r="W2707" s="196"/>
      <c r="X2707" s="222"/>
      <c r="Y2707" t="s">
        <v>8472</v>
      </c>
      <c r="Z2707">
        <v>1630979409</v>
      </c>
      <c r="AA2707" t="s">
        <v>8473</v>
      </c>
      <c r="AB2707" s="221" t="str">
        <f>_xlfn.IFNA(IF(Table[[#This Row],[Programme Partner]]&lt;&gt;Table[[#This Row],[Implementing Partner]],CONCATENATE(Table[[#This Row],[Programme Partner]],"-",Table[[#This Row],[Implementing Partner]]),Table[[#This Row],[Programme Partner]]),"")</f>
        <v>IVY Japan-MUKTI COX'S BAZAR</v>
      </c>
    </row>
    <row r="2708" spans="1:28" ht="16.5" customHeight="1">
      <c r="A2708" s="183">
        <v>3088</v>
      </c>
      <c r="B2708" s="195" t="s">
        <v>6074</v>
      </c>
      <c r="C2708" s="198" t="s">
        <v>8565</v>
      </c>
      <c r="D2708" s="212" t="s">
        <v>8343</v>
      </c>
      <c r="E2708" s="215" t="s">
        <v>27</v>
      </c>
      <c r="F2708" s="195" t="s">
        <v>8011</v>
      </c>
      <c r="G2708" t="s">
        <v>8019</v>
      </c>
      <c r="H2708" s="195" t="str">
        <f>IFERROR(VLOOKUP(Table[[#This Row],[Activity Details of Assistance]],WHAT!E:F,2,FALSE),"")</f>
        <v>N/A</v>
      </c>
      <c r="I2708" s="195"/>
      <c r="J2708">
        <v>8</v>
      </c>
      <c r="K2708" t="s">
        <v>8280</v>
      </c>
      <c r="L2708" s="219" t="s">
        <v>13</v>
      </c>
      <c r="M2708" t="s">
        <v>14</v>
      </c>
      <c r="N2708" t="s">
        <v>307</v>
      </c>
      <c r="O2708" t="s">
        <v>1603</v>
      </c>
      <c r="P2708" t="s">
        <v>8241</v>
      </c>
      <c r="Q2708" s="236">
        <v>44712</v>
      </c>
      <c r="R2708" s="236">
        <v>44835</v>
      </c>
      <c r="S2708" s="291" t="s">
        <v>8590</v>
      </c>
      <c r="T2708" s="196"/>
      <c r="U2708" s="196"/>
      <c r="V2708" s="196"/>
      <c r="W2708" s="196"/>
      <c r="X2708" s="222"/>
      <c r="Y2708" t="s">
        <v>8472</v>
      </c>
      <c r="Z2708">
        <v>1630979409</v>
      </c>
      <c r="AA2708" t="s">
        <v>8473</v>
      </c>
      <c r="AB2708" s="221" t="str">
        <f>_xlfn.IFNA(IF(Table[[#This Row],[Programme Partner]]&lt;&gt;Table[[#This Row],[Implementing Partner]],CONCATENATE(Table[[#This Row],[Programme Partner]],"-",Table[[#This Row],[Implementing Partner]]),Table[[#This Row],[Programme Partner]]),"")</f>
        <v>IVY Japan-MUKTI COX'S BAZAR</v>
      </c>
    </row>
    <row r="2709" spans="1:28" ht="16.5" customHeight="1">
      <c r="A2709" s="183">
        <v>3089</v>
      </c>
      <c r="B2709" s="195" t="s">
        <v>6074</v>
      </c>
      <c r="C2709" s="198" t="s">
        <v>8565</v>
      </c>
      <c r="D2709" s="212" t="s">
        <v>8343</v>
      </c>
      <c r="E2709" s="215" t="s">
        <v>27</v>
      </c>
      <c r="F2709" s="195" t="s">
        <v>8013</v>
      </c>
      <c r="G2709" t="s">
        <v>8313</v>
      </c>
      <c r="H2709" s="195" t="str">
        <f>IFERROR(VLOOKUP(Table[[#This Row],[Activity Details of Assistance]],WHAT!E:F,2,FALSE),"")</f>
        <v># of HP sessions at community level</v>
      </c>
      <c r="I2709" s="195"/>
      <c r="J2709">
        <v>8</v>
      </c>
      <c r="K2709" t="s">
        <v>8280</v>
      </c>
      <c r="L2709" s="219" t="s">
        <v>13</v>
      </c>
      <c r="M2709" t="s">
        <v>14</v>
      </c>
      <c r="N2709" t="s">
        <v>307</v>
      </c>
      <c r="O2709" t="s">
        <v>1603</v>
      </c>
      <c r="P2709" t="s">
        <v>8241</v>
      </c>
      <c r="Q2709" s="236">
        <v>44712</v>
      </c>
      <c r="R2709" s="236">
        <v>44835</v>
      </c>
      <c r="S2709" s="291" t="s">
        <v>8590</v>
      </c>
      <c r="T2709" s="196"/>
      <c r="U2709" s="196"/>
      <c r="V2709" s="196"/>
      <c r="W2709" s="196"/>
      <c r="X2709" s="222"/>
      <c r="Y2709" t="s">
        <v>8472</v>
      </c>
      <c r="Z2709">
        <v>1630979409</v>
      </c>
      <c r="AA2709" t="s">
        <v>8473</v>
      </c>
      <c r="AB2709" s="221" t="str">
        <f>_xlfn.IFNA(IF(Table[[#This Row],[Programme Partner]]&lt;&gt;Table[[#This Row],[Implementing Partner]],CONCATENATE(Table[[#This Row],[Programme Partner]],"-",Table[[#This Row],[Implementing Partner]]),Table[[#This Row],[Programme Partner]]),"")</f>
        <v>IVY Japan-MUKTI COX'S BAZAR</v>
      </c>
    </row>
    <row r="2710" spans="1:28" ht="16.5" customHeight="1">
      <c r="A2710" s="183">
        <v>3090</v>
      </c>
      <c r="B2710" s="195" t="s">
        <v>5039</v>
      </c>
      <c r="C2710" s="198" t="s">
        <v>5039</v>
      </c>
      <c r="D2710" s="212" t="s">
        <v>8455</v>
      </c>
      <c r="E2710" s="215" t="s">
        <v>27</v>
      </c>
      <c r="F2710" s="195" t="s">
        <v>8011</v>
      </c>
      <c r="G2710" s="195" t="s">
        <v>8584</v>
      </c>
      <c r="H2710" s="195" t="str">
        <f>IFERROR(VLOOKUP(Table[[#This Row],[Activity Details of Assistance]],WHAT!E:F,2,FALSE),"")</f>
        <v># of tube well</v>
      </c>
      <c r="I2710" s="195"/>
      <c r="J2710">
        <v>200</v>
      </c>
      <c r="K2710" t="s">
        <v>8280</v>
      </c>
      <c r="L2710" s="219" t="s">
        <v>13</v>
      </c>
      <c r="M2710" t="s">
        <v>14</v>
      </c>
      <c r="N2710" t="s">
        <v>309</v>
      </c>
      <c r="O2710" t="s">
        <v>1606</v>
      </c>
      <c r="P2710" t="s">
        <v>4662</v>
      </c>
      <c r="Q2710" s="236">
        <v>44651</v>
      </c>
      <c r="R2710" s="236">
        <v>44958</v>
      </c>
      <c r="S2710" t="s">
        <v>8452</v>
      </c>
      <c r="T2710" s="196"/>
      <c r="U2710" s="196"/>
      <c r="V2710" s="196"/>
      <c r="W2710" s="196"/>
      <c r="X2710" s="222"/>
      <c r="Y2710" t="s">
        <v>8521</v>
      </c>
      <c r="Z2710">
        <v>1777773726</v>
      </c>
      <c r="AA2710" t="s">
        <v>8522</v>
      </c>
      <c r="AB2710" s="221" t="str">
        <f>_xlfn.IFNA(IF(Table[[#This Row],[Programme Partner]]&lt;&gt;Table[[#This Row],[Implementing Partner]],CONCATENATE(Table[[#This Row],[Programme Partner]],"-",Table[[#This Row],[Implementing Partner]]),Table[[#This Row],[Programme Partner]]),"")</f>
        <v>CARE</v>
      </c>
    </row>
    <row r="2711" spans="1:28" ht="16.5" customHeight="1">
      <c r="A2711" s="183">
        <v>3091</v>
      </c>
      <c r="B2711" s="195" t="s">
        <v>5039</v>
      </c>
      <c r="C2711" s="198" t="s">
        <v>5039</v>
      </c>
      <c r="D2711" s="212" t="s">
        <v>8455</v>
      </c>
      <c r="E2711" s="215" t="s">
        <v>27</v>
      </c>
      <c r="F2711" s="195" t="s">
        <v>8011</v>
      </c>
      <c r="G2711" t="s">
        <v>8355</v>
      </c>
      <c r="H2711" s="195" t="str">
        <f>IFERROR(VLOOKUP(Table[[#This Row],[Activity Details of Assistance]],WHAT!E:F,2,FALSE),"")</f>
        <v># of water network</v>
      </c>
      <c r="I2711" s="195"/>
      <c r="J2711">
        <v>15</v>
      </c>
      <c r="K2711" t="s">
        <v>8280</v>
      </c>
      <c r="L2711" s="219" t="s">
        <v>13</v>
      </c>
      <c r="M2711" t="s">
        <v>14</v>
      </c>
      <c r="N2711" t="s">
        <v>309</v>
      </c>
      <c r="O2711" t="s">
        <v>1606</v>
      </c>
      <c r="P2711" t="s">
        <v>4662</v>
      </c>
      <c r="Q2711" s="236">
        <v>44651</v>
      </c>
      <c r="R2711" s="236">
        <v>44958</v>
      </c>
      <c r="S2711" t="s">
        <v>8452</v>
      </c>
      <c r="T2711" s="196"/>
      <c r="U2711" s="196"/>
      <c r="V2711" s="196"/>
      <c r="W2711" s="196"/>
      <c r="X2711" s="222"/>
      <c r="Y2711" t="s">
        <v>8521</v>
      </c>
      <c r="Z2711">
        <v>1777773726</v>
      </c>
      <c r="AA2711" t="s">
        <v>8522</v>
      </c>
      <c r="AB2711" s="221" t="str">
        <f>_xlfn.IFNA(IF(Table[[#This Row],[Programme Partner]]&lt;&gt;Table[[#This Row],[Implementing Partner]],CONCATENATE(Table[[#This Row],[Programme Partner]],"-",Table[[#This Row],[Implementing Partner]]),Table[[#This Row],[Programme Partner]]),"")</f>
        <v>CARE</v>
      </c>
    </row>
    <row r="2712" spans="1:28" ht="16.5" customHeight="1">
      <c r="A2712" s="183">
        <v>3092</v>
      </c>
      <c r="B2712" s="195" t="s">
        <v>5039</v>
      </c>
      <c r="C2712" s="198" t="s">
        <v>5039</v>
      </c>
      <c r="D2712" s="212" t="s">
        <v>8455</v>
      </c>
      <c r="E2712" s="215" t="s">
        <v>27</v>
      </c>
      <c r="F2712" s="195" t="s">
        <v>8012</v>
      </c>
      <c r="G2712" s="195" t="s">
        <v>8585</v>
      </c>
      <c r="H2712" s="195" t="str">
        <f>IFERROR(VLOOKUP(Table[[#This Row],[Activity Details of Assistance]],WHAT!E:F,2,FALSE),"")</f>
        <v xml:space="preserve"># of door </v>
      </c>
      <c r="I2712" s="195"/>
      <c r="J2712">
        <v>876</v>
      </c>
      <c r="K2712" t="s">
        <v>8280</v>
      </c>
      <c r="L2712" s="219" t="s">
        <v>13</v>
      </c>
      <c r="M2712" t="s">
        <v>14</v>
      </c>
      <c r="N2712" t="s">
        <v>309</v>
      </c>
      <c r="O2712" t="s">
        <v>1606</v>
      </c>
      <c r="P2712" t="s">
        <v>4662</v>
      </c>
      <c r="Q2712" s="236">
        <v>44651</v>
      </c>
      <c r="R2712" s="236">
        <v>44958</v>
      </c>
      <c r="S2712" t="s">
        <v>8452</v>
      </c>
      <c r="T2712" s="196"/>
      <c r="U2712" s="196"/>
      <c r="V2712" s="196"/>
      <c r="W2712" s="196"/>
      <c r="X2712" s="222"/>
      <c r="Y2712" t="s">
        <v>8521</v>
      </c>
      <c r="Z2712">
        <v>1777773726</v>
      </c>
      <c r="AA2712" t="s">
        <v>8522</v>
      </c>
      <c r="AB2712" s="221" t="str">
        <f>_xlfn.IFNA(IF(Table[[#This Row],[Programme Partner]]&lt;&gt;Table[[#This Row],[Implementing Partner]],CONCATENATE(Table[[#This Row],[Programme Partner]],"-",Table[[#This Row],[Implementing Partner]]),Table[[#This Row],[Programme Partner]]),"")</f>
        <v>CARE</v>
      </c>
    </row>
    <row r="2713" spans="1:28" ht="16.5" customHeight="1">
      <c r="A2713" s="183">
        <v>3093</v>
      </c>
      <c r="B2713" s="195" t="s">
        <v>5039</v>
      </c>
      <c r="C2713" s="198" t="s">
        <v>5039</v>
      </c>
      <c r="D2713" s="212" t="s">
        <v>8455</v>
      </c>
      <c r="E2713" s="215" t="s">
        <v>27</v>
      </c>
      <c r="F2713" s="195" t="s">
        <v>8012</v>
      </c>
      <c r="G2713" t="s">
        <v>8359</v>
      </c>
      <c r="H2713" s="195" t="str">
        <f>IFERROR(VLOOKUP(Table[[#This Row],[Activity Details of Assistance]],WHAT!E:F,2,FALSE),"")</f>
        <v># of FSM Site</v>
      </c>
      <c r="I2713" s="195"/>
      <c r="J2713">
        <v>19</v>
      </c>
      <c r="K2713" t="s">
        <v>8280</v>
      </c>
      <c r="L2713" s="219" t="s">
        <v>13</v>
      </c>
      <c r="M2713" t="s">
        <v>14</v>
      </c>
      <c r="N2713" t="s">
        <v>309</v>
      </c>
      <c r="O2713" t="s">
        <v>1606</v>
      </c>
      <c r="P2713" t="s">
        <v>4662</v>
      </c>
      <c r="Q2713" s="236">
        <v>44651</v>
      </c>
      <c r="R2713" s="236">
        <v>44958</v>
      </c>
      <c r="S2713" t="s">
        <v>8452</v>
      </c>
      <c r="T2713" s="196"/>
      <c r="U2713" s="196"/>
      <c r="V2713" s="196"/>
      <c r="W2713" s="196"/>
      <c r="X2713" s="222"/>
      <c r="Y2713" t="s">
        <v>8521</v>
      </c>
      <c r="Z2713">
        <v>1777773726</v>
      </c>
      <c r="AA2713" t="s">
        <v>8522</v>
      </c>
      <c r="AB2713" s="221" t="str">
        <f>_xlfn.IFNA(IF(Table[[#This Row],[Programme Partner]]&lt;&gt;Table[[#This Row],[Implementing Partner]],CONCATENATE(Table[[#This Row],[Programme Partner]],"-",Table[[#This Row],[Implementing Partner]]),Table[[#This Row],[Programme Partner]]),"")</f>
        <v>CARE</v>
      </c>
    </row>
    <row r="2714" spans="1:28" ht="16.5" customHeight="1">
      <c r="A2714" s="183">
        <v>3094</v>
      </c>
      <c r="B2714" s="195" t="s">
        <v>5039</v>
      </c>
      <c r="C2714" s="198" t="s">
        <v>5039</v>
      </c>
      <c r="D2714" s="212" t="s">
        <v>8455</v>
      </c>
      <c r="E2714" s="215" t="s">
        <v>27</v>
      </c>
      <c r="F2714" s="195" t="s">
        <v>8012</v>
      </c>
      <c r="G2714" s="195" t="s">
        <v>8586</v>
      </c>
      <c r="H2714" s="195" t="str">
        <f>IFERROR(VLOOKUP(Table[[#This Row],[Activity Details of Assistance]],WHAT!E:F,2,FALSE),"")</f>
        <v># of door</v>
      </c>
      <c r="I2714" s="195"/>
      <c r="J2714">
        <v>1514</v>
      </c>
      <c r="K2714" t="s">
        <v>8280</v>
      </c>
      <c r="L2714" s="219" t="s">
        <v>13</v>
      </c>
      <c r="M2714" t="s">
        <v>14</v>
      </c>
      <c r="N2714" t="s">
        <v>309</v>
      </c>
      <c r="O2714" t="s">
        <v>1606</v>
      </c>
      <c r="P2714" t="s">
        <v>4662</v>
      </c>
      <c r="Q2714" s="236">
        <v>44651</v>
      </c>
      <c r="R2714" s="236">
        <v>44958</v>
      </c>
      <c r="S2714" t="s">
        <v>8452</v>
      </c>
      <c r="T2714" s="196"/>
      <c r="U2714" s="196"/>
      <c r="V2714" s="196"/>
      <c r="W2714" s="196"/>
      <c r="X2714" s="222"/>
      <c r="Y2714" t="s">
        <v>8521</v>
      </c>
      <c r="Z2714">
        <v>1777773726</v>
      </c>
      <c r="AA2714" t="s">
        <v>8522</v>
      </c>
      <c r="AB2714" s="221" t="str">
        <f>_xlfn.IFNA(IF(Table[[#This Row],[Programme Partner]]&lt;&gt;Table[[#This Row],[Implementing Partner]],CONCATENATE(Table[[#This Row],[Programme Partner]],"-",Table[[#This Row],[Implementing Partner]]),Table[[#This Row],[Programme Partner]]),"")</f>
        <v>CARE</v>
      </c>
    </row>
    <row r="2715" spans="1:28" ht="16.5" customHeight="1">
      <c r="A2715" s="183">
        <v>3095</v>
      </c>
      <c r="B2715" s="195" t="s">
        <v>5039</v>
      </c>
      <c r="C2715" s="198" t="s">
        <v>5039</v>
      </c>
      <c r="D2715" s="212" t="s">
        <v>8455</v>
      </c>
      <c r="E2715" s="215" t="s">
        <v>27</v>
      </c>
      <c r="F2715" s="195" t="s">
        <v>8012</v>
      </c>
      <c r="G2715" s="195" t="s">
        <v>8357</v>
      </c>
      <c r="H2715" s="195" t="str">
        <f>IFERROR(VLOOKUP(Table[[#This Row],[Activity Details of Assistance]],WHAT!E:F,2,FALSE),"")</f>
        <v># of door</v>
      </c>
      <c r="I2715" s="195"/>
      <c r="J2715">
        <v>1092</v>
      </c>
      <c r="K2715" t="s">
        <v>8280</v>
      </c>
      <c r="L2715" s="219" t="s">
        <v>13</v>
      </c>
      <c r="M2715" t="s">
        <v>14</v>
      </c>
      <c r="N2715" t="s">
        <v>309</v>
      </c>
      <c r="O2715" t="s">
        <v>1606</v>
      </c>
      <c r="P2715" t="s">
        <v>4662</v>
      </c>
      <c r="Q2715" s="236">
        <v>44651</v>
      </c>
      <c r="R2715" s="236">
        <v>44958</v>
      </c>
      <c r="S2715" t="s">
        <v>8452</v>
      </c>
      <c r="T2715" s="196"/>
      <c r="U2715" s="196"/>
      <c r="V2715" s="196"/>
      <c r="W2715" s="196"/>
      <c r="X2715" s="222"/>
      <c r="Y2715" t="s">
        <v>8521</v>
      </c>
      <c r="Z2715">
        <v>1777773726</v>
      </c>
      <c r="AA2715" t="s">
        <v>8522</v>
      </c>
      <c r="AB2715" s="221" t="str">
        <f>_xlfn.IFNA(IF(Table[[#This Row],[Programme Partner]]&lt;&gt;Table[[#This Row],[Implementing Partner]],CONCATENATE(Table[[#This Row],[Programme Partner]],"-",Table[[#This Row],[Implementing Partner]]),Table[[#This Row],[Programme Partner]]),"")</f>
        <v>CARE</v>
      </c>
    </row>
    <row r="2716" spans="1:28" ht="16.5" customHeight="1">
      <c r="A2716" s="183">
        <v>3096</v>
      </c>
      <c r="B2716" s="195" t="s">
        <v>5039</v>
      </c>
      <c r="C2716" s="198" t="s">
        <v>5039</v>
      </c>
      <c r="D2716" s="212" t="s">
        <v>8455</v>
      </c>
      <c r="E2716" s="215" t="s">
        <v>27</v>
      </c>
      <c r="F2716" s="195" t="s">
        <v>8013</v>
      </c>
      <c r="G2716" t="s">
        <v>8314</v>
      </c>
      <c r="H2716" s="195" t="str">
        <f>IFERROR(VLOOKUP(Table[[#This Row],[Activity Details of Assistance]],WHAT!E:F,2,FALSE),"")</f>
        <v># of HP sessions at HH level</v>
      </c>
      <c r="I2716" s="195"/>
      <c r="J2716">
        <v>425</v>
      </c>
      <c r="K2716" t="s">
        <v>8280</v>
      </c>
      <c r="L2716" s="219" t="s">
        <v>13</v>
      </c>
      <c r="M2716" t="s">
        <v>14</v>
      </c>
      <c r="N2716" t="s">
        <v>309</v>
      </c>
      <c r="O2716" t="s">
        <v>1606</v>
      </c>
      <c r="P2716" t="s">
        <v>4662</v>
      </c>
      <c r="Q2716" s="236">
        <v>44651</v>
      </c>
      <c r="R2716" s="236">
        <v>44958</v>
      </c>
      <c r="S2716" t="s">
        <v>8452</v>
      </c>
      <c r="T2716" s="196"/>
      <c r="U2716" s="196"/>
      <c r="V2716" s="196"/>
      <c r="W2716" s="196"/>
      <c r="X2716" s="222"/>
      <c r="Y2716" t="s">
        <v>8521</v>
      </c>
      <c r="Z2716">
        <v>1777773726</v>
      </c>
      <c r="AA2716" t="s">
        <v>8522</v>
      </c>
      <c r="AB2716" s="221" t="str">
        <f>_xlfn.IFNA(IF(Table[[#This Row],[Programme Partner]]&lt;&gt;Table[[#This Row],[Implementing Partner]],CONCATENATE(Table[[#This Row],[Programme Partner]],"-",Table[[#This Row],[Implementing Partner]]),Table[[#This Row],[Programme Partner]]),"")</f>
        <v>CARE</v>
      </c>
    </row>
    <row r="2717" spans="1:28" ht="16.5" customHeight="1">
      <c r="A2717" s="183">
        <v>3097</v>
      </c>
      <c r="B2717" s="195" t="s">
        <v>5039</v>
      </c>
      <c r="C2717" s="198" t="s">
        <v>5039</v>
      </c>
      <c r="D2717" s="212" t="s">
        <v>8455</v>
      </c>
      <c r="E2717" s="215" t="s">
        <v>27</v>
      </c>
      <c r="F2717" s="195" t="s">
        <v>8013</v>
      </c>
      <c r="G2717" s="195" t="s">
        <v>8374</v>
      </c>
      <c r="H2717" s="195" t="str">
        <f>IFERROR(VLOOKUP(Table[[#This Row],[Activity Details of Assistance]],WHAT!E:F,2,FALSE),"")</f>
        <v># of HP sessions at institution level</v>
      </c>
      <c r="I2717" s="195"/>
      <c r="J2717">
        <v>7</v>
      </c>
      <c r="K2717" t="s">
        <v>8280</v>
      </c>
      <c r="L2717" s="219" t="s">
        <v>13</v>
      </c>
      <c r="M2717" t="s">
        <v>14</v>
      </c>
      <c r="N2717" t="s">
        <v>309</v>
      </c>
      <c r="O2717" t="s">
        <v>1606</v>
      </c>
      <c r="P2717" t="s">
        <v>4662</v>
      </c>
      <c r="Q2717" s="236">
        <v>44651</v>
      </c>
      <c r="R2717" s="236">
        <v>44958</v>
      </c>
      <c r="S2717" t="s">
        <v>8452</v>
      </c>
      <c r="T2717" s="196"/>
      <c r="U2717" s="196"/>
      <c r="V2717" s="196"/>
      <c r="W2717" s="196"/>
      <c r="X2717" s="222"/>
      <c r="Y2717" t="s">
        <v>8521</v>
      </c>
      <c r="Z2717">
        <v>1777773726</v>
      </c>
      <c r="AA2717" t="s">
        <v>8522</v>
      </c>
      <c r="AB2717" s="221" t="str">
        <f>_xlfn.IFNA(IF(Table[[#This Row],[Programme Partner]]&lt;&gt;Table[[#This Row],[Implementing Partner]],CONCATENATE(Table[[#This Row],[Programme Partner]],"-",Table[[#This Row],[Implementing Partner]]),Table[[#This Row],[Programme Partner]]),"")</f>
        <v>CARE</v>
      </c>
    </row>
    <row r="2718" spans="1:28" ht="16.5" customHeight="1">
      <c r="A2718" s="183">
        <v>3098</v>
      </c>
      <c r="B2718" s="195" t="s">
        <v>5039</v>
      </c>
      <c r="C2718" s="198" t="s">
        <v>5039</v>
      </c>
      <c r="D2718" s="212" t="s">
        <v>8455</v>
      </c>
      <c r="E2718" s="215" t="s">
        <v>27</v>
      </c>
      <c r="F2718" s="195" t="s">
        <v>8013</v>
      </c>
      <c r="G2718" t="s">
        <v>8369</v>
      </c>
      <c r="H2718" s="195" t="str">
        <f>IFERROR(VLOOKUP(Table[[#This Row],[Activity Details of Assistance]],WHAT!E:F,2,FALSE),"")</f>
        <v># of female in reproductive age</v>
      </c>
      <c r="I2718" s="195"/>
      <c r="J2718">
        <v>6307</v>
      </c>
      <c r="K2718" t="s">
        <v>8280</v>
      </c>
      <c r="L2718" s="219" t="s">
        <v>13</v>
      </c>
      <c r="M2718" t="s">
        <v>14</v>
      </c>
      <c r="N2718" t="s">
        <v>309</v>
      </c>
      <c r="O2718" t="s">
        <v>1606</v>
      </c>
      <c r="P2718" t="s">
        <v>4662</v>
      </c>
      <c r="Q2718" s="236">
        <v>44651</v>
      </c>
      <c r="R2718" s="236">
        <v>44958</v>
      </c>
      <c r="S2718" t="s">
        <v>8452</v>
      </c>
      <c r="T2718" s="196"/>
      <c r="U2718" s="196"/>
      <c r="V2718" s="196"/>
      <c r="W2718" s="196"/>
      <c r="X2718" s="222"/>
      <c r="Y2718" t="s">
        <v>8521</v>
      </c>
      <c r="Z2718">
        <v>1777773726</v>
      </c>
      <c r="AA2718" t="s">
        <v>8522</v>
      </c>
      <c r="AB2718" s="221" t="str">
        <f>_xlfn.IFNA(IF(Table[[#This Row],[Programme Partner]]&lt;&gt;Table[[#This Row],[Implementing Partner]],CONCATENATE(Table[[#This Row],[Programme Partner]],"-",Table[[#This Row],[Implementing Partner]]),Table[[#This Row],[Programme Partner]]),"")</f>
        <v>CARE</v>
      </c>
    </row>
    <row r="2719" spans="1:28" ht="16.5" customHeight="1">
      <c r="A2719" s="183">
        <v>3099</v>
      </c>
      <c r="B2719" s="195" t="s">
        <v>5039</v>
      </c>
      <c r="C2719" s="198" t="s">
        <v>5039</v>
      </c>
      <c r="D2719" s="212" t="s">
        <v>8455</v>
      </c>
      <c r="E2719" s="215" t="s">
        <v>27</v>
      </c>
      <c r="F2719" s="195" t="s">
        <v>8014</v>
      </c>
      <c r="G2719" t="s">
        <v>8361</v>
      </c>
      <c r="H2719" s="195" t="str">
        <f>IFERROR(VLOOKUP(Table[[#This Row],[Activity Details of Assistance]],WHAT!E:F,2,FALSE),"")</f>
        <v># of plant</v>
      </c>
      <c r="I2719" s="195"/>
      <c r="J2719">
        <v>5</v>
      </c>
      <c r="K2719" t="s">
        <v>8280</v>
      </c>
      <c r="L2719" s="219" t="s">
        <v>13</v>
      </c>
      <c r="M2719" t="s">
        <v>14</v>
      </c>
      <c r="N2719" t="s">
        <v>309</v>
      </c>
      <c r="O2719" t="s">
        <v>1606</v>
      </c>
      <c r="P2719" t="s">
        <v>4662</v>
      </c>
      <c r="Q2719" s="236">
        <v>44651</v>
      </c>
      <c r="R2719" s="236">
        <v>44958</v>
      </c>
      <c r="S2719" t="s">
        <v>8452</v>
      </c>
      <c r="T2719" s="196"/>
      <c r="U2719" s="196"/>
      <c r="V2719" s="196"/>
      <c r="W2719" s="196"/>
      <c r="X2719" s="222"/>
      <c r="Y2719" t="s">
        <v>8521</v>
      </c>
      <c r="Z2719">
        <v>1777773726</v>
      </c>
      <c r="AA2719" t="s">
        <v>8522</v>
      </c>
      <c r="AB2719" s="221" t="str">
        <f>_xlfn.IFNA(IF(Table[[#This Row],[Programme Partner]]&lt;&gt;Table[[#This Row],[Implementing Partner]],CONCATENATE(Table[[#This Row],[Programme Partner]],"-",Table[[#This Row],[Implementing Partner]]),Table[[#This Row],[Programme Partner]]),"")</f>
        <v>CARE</v>
      </c>
    </row>
    <row r="2720" spans="1:28" ht="16.5" customHeight="1">
      <c r="A2720" s="183">
        <v>3100</v>
      </c>
      <c r="B2720" s="195" t="s">
        <v>5148</v>
      </c>
      <c r="C2720" s="198" t="s">
        <v>4993</v>
      </c>
      <c r="D2720" s="212" t="s">
        <v>5148</v>
      </c>
      <c r="E2720" s="215" t="s">
        <v>27</v>
      </c>
      <c r="F2720" s="195" t="s">
        <v>8011</v>
      </c>
      <c r="G2720" s="195" t="s">
        <v>8584</v>
      </c>
      <c r="H2720" s="195" t="str">
        <f>IFERROR(VLOOKUP(Table[[#This Row],[Activity Details of Assistance]],WHAT!E:F,2,FALSE),"")</f>
        <v># of tube well</v>
      </c>
      <c r="I2720" s="195"/>
      <c r="J2720">
        <v>223</v>
      </c>
      <c r="K2720" t="s">
        <v>8280</v>
      </c>
      <c r="L2720" s="219" t="s">
        <v>13</v>
      </c>
      <c r="M2720" t="s">
        <v>14</v>
      </c>
      <c r="N2720" t="s">
        <v>309</v>
      </c>
      <c r="O2720" t="s">
        <v>1606</v>
      </c>
      <c r="P2720" t="s">
        <v>20</v>
      </c>
      <c r="Q2720" s="236">
        <v>44742</v>
      </c>
      <c r="R2720" s="236">
        <v>44805</v>
      </c>
      <c r="S2720" t="s">
        <v>8452</v>
      </c>
      <c r="T2720" s="196"/>
      <c r="U2720" s="196"/>
      <c r="V2720" s="196"/>
      <c r="W2720" s="196"/>
      <c r="X2720" s="222"/>
      <c r="Y2720" t="s">
        <v>8562</v>
      </c>
      <c r="Z2720">
        <v>1813202400</v>
      </c>
      <c r="AA2720" t="s">
        <v>8285</v>
      </c>
      <c r="AB2720" s="221" t="str">
        <f>_xlfn.IFNA(IF(Table[[#This Row],[Programme Partner]]&lt;&gt;Table[[#This Row],[Implementing Partner]],CONCATENATE(Table[[#This Row],[Programme Partner]],"-",Table[[#This Row],[Implementing Partner]]),Table[[#This Row],[Programme Partner]]),"")</f>
        <v>IOM-ACF</v>
      </c>
    </row>
    <row r="2721" spans="1:28" ht="16.5" customHeight="1">
      <c r="A2721" s="183">
        <v>3101</v>
      </c>
      <c r="B2721" s="195" t="s">
        <v>5148</v>
      </c>
      <c r="C2721" s="198" t="s">
        <v>4993</v>
      </c>
      <c r="D2721" s="212" t="s">
        <v>5148</v>
      </c>
      <c r="E2721" s="215" t="s">
        <v>27</v>
      </c>
      <c r="F2721" s="195" t="s">
        <v>8012</v>
      </c>
      <c r="G2721" t="s">
        <v>8365</v>
      </c>
      <c r="H2721" s="195" t="str">
        <f>IFERROR(VLOOKUP(Table[[#This Row],[Activity Details of Assistance]],WHAT!E:F,2,FALSE),"")</f>
        <v># of door</v>
      </c>
      <c r="I2721" s="195"/>
      <c r="J2721">
        <v>6</v>
      </c>
      <c r="K2721" t="s">
        <v>8280</v>
      </c>
      <c r="L2721" s="219" t="s">
        <v>13</v>
      </c>
      <c r="M2721" t="s">
        <v>14</v>
      </c>
      <c r="N2721" t="s">
        <v>309</v>
      </c>
      <c r="O2721" t="s">
        <v>1606</v>
      </c>
      <c r="P2721" t="s">
        <v>20</v>
      </c>
      <c r="Q2721" s="236">
        <v>44742</v>
      </c>
      <c r="R2721" s="236">
        <v>44805</v>
      </c>
      <c r="S2721" t="s">
        <v>8452</v>
      </c>
      <c r="T2721" s="196"/>
      <c r="U2721" s="196"/>
      <c r="V2721" s="196"/>
      <c r="W2721" s="196"/>
      <c r="X2721" s="222"/>
      <c r="Y2721" t="s">
        <v>8562</v>
      </c>
      <c r="Z2721">
        <v>1813202400</v>
      </c>
      <c r="AA2721" t="s">
        <v>8285</v>
      </c>
      <c r="AB2721" s="221" t="str">
        <f>_xlfn.IFNA(IF(Table[[#This Row],[Programme Partner]]&lt;&gt;Table[[#This Row],[Implementing Partner]],CONCATENATE(Table[[#This Row],[Programme Partner]],"-",Table[[#This Row],[Implementing Partner]]),Table[[#This Row],[Programme Partner]]),"")</f>
        <v>IOM-ACF</v>
      </c>
    </row>
    <row r="2722" spans="1:28" ht="16.5" customHeight="1">
      <c r="A2722" s="183">
        <v>3102</v>
      </c>
      <c r="B2722" s="195" t="s">
        <v>5148</v>
      </c>
      <c r="C2722" s="198" t="s">
        <v>4993</v>
      </c>
      <c r="D2722" s="212" t="s">
        <v>5148</v>
      </c>
      <c r="E2722" s="215" t="s">
        <v>27</v>
      </c>
      <c r="F2722" s="195" t="s">
        <v>8012</v>
      </c>
      <c r="G2722" s="195" t="s">
        <v>8585</v>
      </c>
      <c r="H2722" s="195" t="str">
        <f>IFERROR(VLOOKUP(Table[[#This Row],[Activity Details of Assistance]],WHAT!E:F,2,FALSE),"")</f>
        <v xml:space="preserve"># of door </v>
      </c>
      <c r="I2722" s="195"/>
      <c r="J2722">
        <v>85</v>
      </c>
      <c r="K2722" t="s">
        <v>8280</v>
      </c>
      <c r="L2722" s="219" t="s">
        <v>13</v>
      </c>
      <c r="M2722" t="s">
        <v>14</v>
      </c>
      <c r="N2722" t="s">
        <v>309</v>
      </c>
      <c r="O2722" t="s">
        <v>1606</v>
      </c>
      <c r="P2722" t="s">
        <v>20</v>
      </c>
      <c r="Q2722" s="236">
        <v>44742</v>
      </c>
      <c r="R2722" s="236">
        <v>44805</v>
      </c>
      <c r="S2722" t="s">
        <v>8452</v>
      </c>
      <c r="T2722" s="196"/>
      <c r="U2722" s="196"/>
      <c r="V2722" s="196"/>
      <c r="W2722" s="196"/>
      <c r="X2722" s="222"/>
      <c r="Y2722" t="s">
        <v>8562</v>
      </c>
      <c r="Z2722">
        <v>1813202400</v>
      </c>
      <c r="AA2722" t="s">
        <v>8285</v>
      </c>
      <c r="AB2722" s="221" t="str">
        <f>_xlfn.IFNA(IF(Table[[#This Row],[Programme Partner]]&lt;&gt;Table[[#This Row],[Implementing Partner]],CONCATENATE(Table[[#This Row],[Programme Partner]],"-",Table[[#This Row],[Implementing Partner]]),Table[[#This Row],[Programme Partner]]),"")</f>
        <v>IOM-ACF</v>
      </c>
    </row>
    <row r="2723" spans="1:28" ht="16.5" customHeight="1">
      <c r="A2723" s="183">
        <v>3103</v>
      </c>
      <c r="B2723" s="195" t="s">
        <v>5148</v>
      </c>
      <c r="C2723" s="198" t="s">
        <v>4993</v>
      </c>
      <c r="D2723" s="212" t="s">
        <v>5148</v>
      </c>
      <c r="E2723" s="215" t="s">
        <v>27</v>
      </c>
      <c r="F2723" s="195" t="s">
        <v>8012</v>
      </c>
      <c r="G2723" t="s">
        <v>8359</v>
      </c>
      <c r="H2723" s="195" t="str">
        <f>IFERROR(VLOOKUP(Table[[#This Row],[Activity Details of Assistance]],WHAT!E:F,2,FALSE),"")</f>
        <v># of FSM Site</v>
      </c>
      <c r="I2723" s="195"/>
      <c r="J2723">
        <v>3</v>
      </c>
      <c r="K2723" t="s">
        <v>8280</v>
      </c>
      <c r="L2723" s="219" t="s">
        <v>13</v>
      </c>
      <c r="M2723" t="s">
        <v>14</v>
      </c>
      <c r="N2723" t="s">
        <v>309</v>
      </c>
      <c r="O2723" t="s">
        <v>1606</v>
      </c>
      <c r="P2723" t="s">
        <v>20</v>
      </c>
      <c r="Q2723" s="236">
        <v>44742</v>
      </c>
      <c r="R2723" s="236">
        <v>44805</v>
      </c>
      <c r="S2723" t="s">
        <v>8452</v>
      </c>
      <c r="T2723" s="196"/>
      <c r="U2723" s="196"/>
      <c r="V2723" s="196"/>
      <c r="W2723" s="196"/>
      <c r="X2723" s="222"/>
      <c r="Y2723" t="s">
        <v>8562</v>
      </c>
      <c r="Z2723">
        <v>1813202400</v>
      </c>
      <c r="AA2723" t="s">
        <v>8285</v>
      </c>
      <c r="AB2723" s="221" t="str">
        <f>_xlfn.IFNA(IF(Table[[#This Row],[Programme Partner]]&lt;&gt;Table[[#This Row],[Implementing Partner]],CONCATENATE(Table[[#This Row],[Programme Partner]],"-",Table[[#This Row],[Implementing Partner]]),Table[[#This Row],[Programme Partner]]),"")</f>
        <v>IOM-ACF</v>
      </c>
    </row>
    <row r="2724" spans="1:28" ht="16.5" customHeight="1">
      <c r="A2724" s="183">
        <v>3104</v>
      </c>
      <c r="B2724" s="195" t="s">
        <v>5148</v>
      </c>
      <c r="C2724" s="198" t="s">
        <v>4993</v>
      </c>
      <c r="D2724" s="212" t="s">
        <v>5148</v>
      </c>
      <c r="E2724" s="215" t="s">
        <v>27</v>
      </c>
      <c r="F2724" s="195" t="s">
        <v>8012</v>
      </c>
      <c r="G2724" t="s">
        <v>8354</v>
      </c>
      <c r="H2724" s="195" t="str">
        <f>IFERROR(VLOOKUP(Table[[#This Row],[Activity Details of Assistance]],WHAT!E:F,2,FALSE),"")</f>
        <v># of door</v>
      </c>
      <c r="I2724" s="195"/>
      <c r="J2724">
        <v>6</v>
      </c>
      <c r="K2724" t="s">
        <v>8280</v>
      </c>
      <c r="L2724" s="219" t="s">
        <v>13</v>
      </c>
      <c r="M2724" t="s">
        <v>14</v>
      </c>
      <c r="N2724" t="s">
        <v>309</v>
      </c>
      <c r="O2724" t="s">
        <v>1606</v>
      </c>
      <c r="P2724" t="s">
        <v>20</v>
      </c>
      <c r="Q2724" s="236">
        <v>44742</v>
      </c>
      <c r="R2724" s="236">
        <v>44805</v>
      </c>
      <c r="S2724" t="s">
        <v>8452</v>
      </c>
      <c r="T2724" s="196"/>
      <c r="U2724" s="196"/>
      <c r="V2724" s="196"/>
      <c r="W2724" s="196"/>
      <c r="X2724" s="222"/>
      <c r="Y2724" t="s">
        <v>8562</v>
      </c>
      <c r="Z2724">
        <v>1813202400</v>
      </c>
      <c r="AA2724" t="s">
        <v>8285</v>
      </c>
      <c r="AB2724" s="221" t="str">
        <f>_xlfn.IFNA(IF(Table[[#This Row],[Programme Partner]]&lt;&gt;Table[[#This Row],[Implementing Partner]],CONCATENATE(Table[[#This Row],[Programme Partner]],"-",Table[[#This Row],[Implementing Partner]]),Table[[#This Row],[Programme Partner]]),"")</f>
        <v>IOM-ACF</v>
      </c>
    </row>
    <row r="2725" spans="1:28" ht="16.5" customHeight="1">
      <c r="A2725" s="183">
        <v>3105</v>
      </c>
      <c r="B2725" s="195" t="s">
        <v>5148</v>
      </c>
      <c r="C2725" s="198" t="s">
        <v>4993</v>
      </c>
      <c r="D2725" s="212" t="s">
        <v>5148</v>
      </c>
      <c r="E2725" s="215" t="s">
        <v>27</v>
      </c>
      <c r="F2725" s="195" t="s">
        <v>8012</v>
      </c>
      <c r="G2725" s="195" t="s">
        <v>8586</v>
      </c>
      <c r="H2725" s="195" t="str">
        <f>IFERROR(VLOOKUP(Table[[#This Row],[Activity Details of Assistance]],WHAT!E:F,2,FALSE),"")</f>
        <v># of door</v>
      </c>
      <c r="I2725" s="195"/>
      <c r="J2725">
        <v>233</v>
      </c>
      <c r="K2725" t="s">
        <v>8280</v>
      </c>
      <c r="L2725" s="219" t="s">
        <v>13</v>
      </c>
      <c r="M2725" t="s">
        <v>14</v>
      </c>
      <c r="N2725" t="s">
        <v>309</v>
      </c>
      <c r="O2725" t="s">
        <v>1606</v>
      </c>
      <c r="P2725" t="s">
        <v>20</v>
      </c>
      <c r="Q2725" s="236">
        <v>44742</v>
      </c>
      <c r="R2725" s="236">
        <v>44805</v>
      </c>
      <c r="S2725" t="s">
        <v>8452</v>
      </c>
      <c r="T2725" s="196"/>
      <c r="U2725" s="196"/>
      <c r="V2725" s="196"/>
      <c r="W2725" s="196"/>
      <c r="X2725" s="222"/>
      <c r="Y2725" t="s">
        <v>8562</v>
      </c>
      <c r="Z2725">
        <v>1813202400</v>
      </c>
      <c r="AA2725" t="s">
        <v>8285</v>
      </c>
      <c r="AB2725" s="221" t="str">
        <f>_xlfn.IFNA(IF(Table[[#This Row],[Programme Partner]]&lt;&gt;Table[[#This Row],[Implementing Partner]],CONCATENATE(Table[[#This Row],[Programme Partner]],"-",Table[[#This Row],[Implementing Partner]]),Table[[#This Row],[Programme Partner]]),"")</f>
        <v>IOM-ACF</v>
      </c>
    </row>
    <row r="2726" spans="1:28" ht="16.5" customHeight="1">
      <c r="A2726" s="183">
        <v>3106</v>
      </c>
      <c r="B2726" s="195" t="s">
        <v>5148</v>
      </c>
      <c r="C2726" s="198" t="s">
        <v>4993</v>
      </c>
      <c r="D2726" s="197" t="s">
        <v>5148</v>
      </c>
      <c r="E2726" s="215" t="s">
        <v>27</v>
      </c>
      <c r="F2726" s="195" t="s">
        <v>8012</v>
      </c>
      <c r="G2726" t="s">
        <v>8357</v>
      </c>
      <c r="H2726" s="195" t="str">
        <f>IFERROR(VLOOKUP(Table[[#This Row],[Activity Details of Assistance]],WHAT!E:F,2,FALSE),"")</f>
        <v># of door</v>
      </c>
      <c r="I2726" s="195"/>
      <c r="J2726">
        <v>800</v>
      </c>
      <c r="K2726" t="s">
        <v>8280</v>
      </c>
      <c r="L2726" s="219" t="s">
        <v>13</v>
      </c>
      <c r="M2726" t="s">
        <v>14</v>
      </c>
      <c r="N2726" t="s">
        <v>309</v>
      </c>
      <c r="O2726" t="s">
        <v>1606</v>
      </c>
      <c r="P2726" t="s">
        <v>20</v>
      </c>
      <c r="Q2726" s="236">
        <v>44742</v>
      </c>
      <c r="R2726" s="236">
        <v>44805</v>
      </c>
      <c r="S2726" t="s">
        <v>8452</v>
      </c>
      <c r="T2726" s="196"/>
      <c r="U2726" s="196"/>
      <c r="V2726" s="196"/>
      <c r="W2726" s="196"/>
      <c r="X2726" s="222"/>
      <c r="Y2726" t="s">
        <v>8562</v>
      </c>
      <c r="Z2726">
        <v>1813202400</v>
      </c>
      <c r="AA2726" t="s">
        <v>8285</v>
      </c>
      <c r="AB2726" s="221" t="str">
        <f>_xlfn.IFNA(IF(Table[[#This Row],[Programme Partner]]&lt;&gt;Table[[#This Row],[Implementing Partner]],CONCATENATE(Table[[#This Row],[Programme Partner]],"-",Table[[#This Row],[Implementing Partner]]),Table[[#This Row],[Programme Partner]]),"")</f>
        <v>IOM-ACF</v>
      </c>
    </row>
    <row r="2727" spans="1:28" ht="16.5" customHeight="1">
      <c r="A2727" s="183">
        <v>3107</v>
      </c>
      <c r="B2727" s="195" t="s">
        <v>5148</v>
      </c>
      <c r="C2727" s="198" t="s">
        <v>4993</v>
      </c>
      <c r="D2727" s="197" t="s">
        <v>5148</v>
      </c>
      <c r="E2727" s="215" t="s">
        <v>27</v>
      </c>
      <c r="F2727" s="195" t="s">
        <v>8013</v>
      </c>
      <c r="G2727" s="195" t="s">
        <v>8313</v>
      </c>
      <c r="H2727" s="195" t="str">
        <f>IFERROR(VLOOKUP(Table[[#This Row],[Activity Details of Assistance]],WHAT!E:F,2,FALSE),"")</f>
        <v># of HP sessions at community level</v>
      </c>
      <c r="I2727" s="195"/>
      <c r="J2727">
        <v>27</v>
      </c>
      <c r="K2727" t="s">
        <v>8280</v>
      </c>
      <c r="L2727" s="219" t="s">
        <v>13</v>
      </c>
      <c r="M2727" t="s">
        <v>14</v>
      </c>
      <c r="N2727" t="s">
        <v>309</v>
      </c>
      <c r="O2727" t="s">
        <v>1606</v>
      </c>
      <c r="P2727" t="s">
        <v>20</v>
      </c>
      <c r="Q2727" s="236">
        <v>44742</v>
      </c>
      <c r="R2727" s="236">
        <v>44805</v>
      </c>
      <c r="S2727" t="s">
        <v>8452</v>
      </c>
      <c r="T2727" s="196"/>
      <c r="U2727" s="196"/>
      <c r="V2727" s="196"/>
      <c r="W2727" s="196"/>
      <c r="X2727" s="222"/>
      <c r="Y2727" t="s">
        <v>8562</v>
      </c>
      <c r="Z2727">
        <v>1813202400</v>
      </c>
      <c r="AA2727" t="s">
        <v>8285</v>
      </c>
      <c r="AB2727" s="221" t="str">
        <f>_xlfn.IFNA(IF(Table[[#This Row],[Programme Partner]]&lt;&gt;Table[[#This Row],[Implementing Partner]],CONCATENATE(Table[[#This Row],[Programme Partner]],"-",Table[[#This Row],[Implementing Partner]]),Table[[#This Row],[Programme Partner]]),"")</f>
        <v>IOM-ACF</v>
      </c>
    </row>
    <row r="2728" spans="1:28" ht="16.5" customHeight="1">
      <c r="A2728" s="183">
        <v>3108</v>
      </c>
      <c r="B2728" s="195" t="s">
        <v>5148</v>
      </c>
      <c r="C2728" s="198" t="s">
        <v>4993</v>
      </c>
      <c r="D2728" s="197" t="s">
        <v>5148</v>
      </c>
      <c r="E2728" s="215" t="s">
        <v>27</v>
      </c>
      <c r="F2728" s="195" t="s">
        <v>8013</v>
      </c>
      <c r="G2728" s="195" t="s">
        <v>8314</v>
      </c>
      <c r="H2728" s="195" t="str">
        <f>IFERROR(VLOOKUP(Table[[#This Row],[Activity Details of Assistance]],WHAT!E:F,2,FALSE),"")</f>
        <v># of HP sessions at HH level</v>
      </c>
      <c r="I2728" s="195"/>
      <c r="J2728">
        <v>1548</v>
      </c>
      <c r="K2728" t="s">
        <v>8280</v>
      </c>
      <c r="L2728" s="219" t="s">
        <v>13</v>
      </c>
      <c r="M2728" t="s">
        <v>14</v>
      </c>
      <c r="N2728" t="s">
        <v>309</v>
      </c>
      <c r="O2728" t="s">
        <v>1606</v>
      </c>
      <c r="P2728" t="s">
        <v>20</v>
      </c>
      <c r="Q2728" s="236">
        <v>44742</v>
      </c>
      <c r="R2728" s="236">
        <v>44805</v>
      </c>
      <c r="S2728" t="s">
        <v>8452</v>
      </c>
      <c r="T2728" s="196"/>
      <c r="U2728" s="196"/>
      <c r="V2728" s="196"/>
      <c r="W2728" s="196"/>
      <c r="X2728" s="222"/>
      <c r="Y2728" t="s">
        <v>8562</v>
      </c>
      <c r="Z2728">
        <v>1813202400</v>
      </c>
      <c r="AA2728" t="s">
        <v>8285</v>
      </c>
      <c r="AB2728" s="221" t="str">
        <f>_xlfn.IFNA(IF(Table[[#This Row],[Programme Partner]]&lt;&gt;Table[[#This Row],[Implementing Partner]],CONCATENATE(Table[[#This Row],[Programme Partner]],"-",Table[[#This Row],[Implementing Partner]]),Table[[#This Row],[Programme Partner]]),"")</f>
        <v>IOM-ACF</v>
      </c>
    </row>
    <row r="2729" spans="1:28" ht="16.5" customHeight="1">
      <c r="A2729" s="183">
        <v>3109</v>
      </c>
      <c r="B2729" s="195" t="s">
        <v>5148</v>
      </c>
      <c r="C2729" s="198" t="s">
        <v>4993</v>
      </c>
      <c r="D2729" s="197" t="s">
        <v>5148</v>
      </c>
      <c r="E2729" s="215" t="s">
        <v>27</v>
      </c>
      <c r="F2729" s="195" t="s">
        <v>8013</v>
      </c>
      <c r="G2729" t="s">
        <v>8317</v>
      </c>
      <c r="H2729" s="195" t="str">
        <f>IFERROR(VLOOKUP(Table[[#This Row],[Activity Details of Assistance]],WHAT!E:F,2,FALSE),"")</f>
        <v># of estimated persons reached by mass-media campaign</v>
      </c>
      <c r="I2729" s="195"/>
      <c r="J2729">
        <v>1</v>
      </c>
      <c r="K2729" t="s">
        <v>8280</v>
      </c>
      <c r="L2729" s="219" t="s">
        <v>13</v>
      </c>
      <c r="M2729" t="s">
        <v>14</v>
      </c>
      <c r="N2729" t="s">
        <v>309</v>
      </c>
      <c r="O2729" t="s">
        <v>1606</v>
      </c>
      <c r="P2729" t="s">
        <v>20</v>
      </c>
      <c r="Q2729" s="236">
        <v>44742</v>
      </c>
      <c r="R2729" s="236">
        <v>44805</v>
      </c>
      <c r="S2729" t="s">
        <v>8452</v>
      </c>
      <c r="T2729" s="196"/>
      <c r="U2729" s="196"/>
      <c r="V2729" s="196"/>
      <c r="W2729" s="196"/>
      <c r="X2729" s="222"/>
      <c r="Y2729" t="s">
        <v>8562</v>
      </c>
      <c r="Z2729">
        <v>1813202400</v>
      </c>
      <c r="AA2729" t="s">
        <v>8285</v>
      </c>
      <c r="AB2729" s="221" t="str">
        <f>_xlfn.IFNA(IF(Table[[#This Row],[Programme Partner]]&lt;&gt;Table[[#This Row],[Implementing Partner]],CONCATENATE(Table[[#This Row],[Programme Partner]],"-",Table[[#This Row],[Implementing Partner]]),Table[[#This Row],[Programme Partner]]),"")</f>
        <v>IOM-ACF</v>
      </c>
    </row>
    <row r="2730" spans="1:28" ht="16.5" customHeight="1">
      <c r="A2730" s="183">
        <v>3110</v>
      </c>
      <c r="B2730" s="195" t="s">
        <v>5148</v>
      </c>
      <c r="C2730" s="198" t="s">
        <v>4993</v>
      </c>
      <c r="D2730" s="197" t="s">
        <v>5148</v>
      </c>
      <c r="E2730" s="215" t="s">
        <v>27</v>
      </c>
      <c r="F2730" s="195" t="s">
        <v>8013</v>
      </c>
      <c r="G2730" t="s">
        <v>8360</v>
      </c>
      <c r="H2730" s="195" t="str">
        <f>IFERROR(VLOOKUP(Table[[#This Row],[Activity Details of Assistance]],WHAT!E:F,2,FALSE),"")</f>
        <v># of household</v>
      </c>
      <c r="I2730" s="195"/>
      <c r="J2730">
        <v>6075</v>
      </c>
      <c r="K2730" t="s">
        <v>8280</v>
      </c>
      <c r="L2730" s="219" t="s">
        <v>13</v>
      </c>
      <c r="M2730" t="s">
        <v>14</v>
      </c>
      <c r="N2730" t="s">
        <v>309</v>
      </c>
      <c r="O2730" t="s">
        <v>1606</v>
      </c>
      <c r="P2730" t="s">
        <v>20</v>
      </c>
      <c r="Q2730" s="236">
        <v>44742</v>
      </c>
      <c r="R2730" s="236">
        <v>44805</v>
      </c>
      <c r="S2730" t="s">
        <v>8452</v>
      </c>
      <c r="T2730" s="196"/>
      <c r="U2730" s="196"/>
      <c r="V2730" s="196"/>
      <c r="W2730" s="196"/>
      <c r="X2730" s="222"/>
      <c r="Y2730" t="s">
        <v>8562</v>
      </c>
      <c r="Z2730">
        <v>1813202400</v>
      </c>
      <c r="AA2730" t="s">
        <v>8285</v>
      </c>
      <c r="AB2730" s="221" t="str">
        <f>_xlfn.IFNA(IF(Table[[#This Row],[Programme Partner]]&lt;&gt;Table[[#This Row],[Implementing Partner]],CONCATENATE(Table[[#This Row],[Programme Partner]],"-",Table[[#This Row],[Implementing Partner]]),Table[[#This Row],[Programme Partner]]),"")</f>
        <v>IOM-ACF</v>
      </c>
    </row>
    <row r="2731" spans="1:28" ht="16.5" customHeight="1">
      <c r="A2731" s="183">
        <v>3111</v>
      </c>
      <c r="B2731" s="195" t="s">
        <v>5148</v>
      </c>
      <c r="C2731" s="198" t="s">
        <v>4993</v>
      </c>
      <c r="D2731" s="197" t="s">
        <v>5148</v>
      </c>
      <c r="E2731" s="215" t="s">
        <v>27</v>
      </c>
      <c r="F2731" s="195" t="s">
        <v>8013</v>
      </c>
      <c r="G2731" t="s">
        <v>8369</v>
      </c>
      <c r="H2731" s="195" t="str">
        <f>IFERROR(VLOOKUP(Table[[#This Row],[Activity Details of Assistance]],WHAT!E:F,2,FALSE),"")</f>
        <v># of female in reproductive age</v>
      </c>
      <c r="I2731" s="195"/>
      <c r="J2731">
        <v>15</v>
      </c>
      <c r="K2731" t="s">
        <v>8280</v>
      </c>
      <c r="L2731" s="219" t="s">
        <v>13</v>
      </c>
      <c r="M2731" t="s">
        <v>14</v>
      </c>
      <c r="N2731" t="s">
        <v>309</v>
      </c>
      <c r="O2731" t="s">
        <v>1606</v>
      </c>
      <c r="P2731" t="s">
        <v>20</v>
      </c>
      <c r="Q2731" s="236">
        <v>44742</v>
      </c>
      <c r="R2731" s="236">
        <v>44805</v>
      </c>
      <c r="S2731" t="s">
        <v>8452</v>
      </c>
      <c r="T2731" s="196"/>
      <c r="U2731" s="196"/>
      <c r="V2731" s="196"/>
      <c r="W2731" s="196"/>
      <c r="X2731" s="222"/>
      <c r="Y2731" t="s">
        <v>8562</v>
      </c>
      <c r="Z2731">
        <v>1813202400</v>
      </c>
      <c r="AA2731" t="s">
        <v>8285</v>
      </c>
      <c r="AB2731" s="221" t="str">
        <f>_xlfn.IFNA(IF(Table[[#This Row],[Programme Partner]]&lt;&gt;Table[[#This Row],[Implementing Partner]],CONCATENATE(Table[[#This Row],[Programme Partner]],"-",Table[[#This Row],[Implementing Partner]]),Table[[#This Row],[Programme Partner]]),"")</f>
        <v>IOM-ACF</v>
      </c>
    </row>
    <row r="2732" spans="1:28" ht="16.5" customHeight="1">
      <c r="A2732" s="183">
        <v>3112</v>
      </c>
      <c r="B2732" s="195" t="s">
        <v>5148</v>
      </c>
      <c r="C2732" s="198" t="s">
        <v>4993</v>
      </c>
      <c r="D2732" s="197" t="s">
        <v>5148</v>
      </c>
      <c r="E2732" s="215" t="s">
        <v>27</v>
      </c>
      <c r="F2732" s="195" t="s">
        <v>8014</v>
      </c>
      <c r="G2732" t="s">
        <v>8243</v>
      </c>
      <c r="H2732" s="195" t="str">
        <f>IFERROR(VLOOKUP(Table[[#This Row],[Activity Details of Assistance]],WHAT!E:F,2,FALSE),"")</f>
        <v># of pit</v>
      </c>
      <c r="I2732" s="195"/>
      <c r="J2732">
        <v>1</v>
      </c>
      <c r="K2732" t="s">
        <v>8280</v>
      </c>
      <c r="L2732" s="219" t="s">
        <v>13</v>
      </c>
      <c r="M2732" t="s">
        <v>14</v>
      </c>
      <c r="N2732" t="s">
        <v>309</v>
      </c>
      <c r="O2732" t="s">
        <v>1606</v>
      </c>
      <c r="P2732" t="s">
        <v>20</v>
      </c>
      <c r="Q2732" s="236">
        <v>44742</v>
      </c>
      <c r="R2732" s="236">
        <v>44805</v>
      </c>
      <c r="S2732" t="s">
        <v>8452</v>
      </c>
      <c r="T2732" s="196"/>
      <c r="U2732" s="196"/>
      <c r="V2732" s="196"/>
      <c r="W2732" s="196"/>
      <c r="X2732" s="222"/>
      <c r="Y2732" t="s">
        <v>8562</v>
      </c>
      <c r="Z2732">
        <v>1813202400</v>
      </c>
      <c r="AA2732" t="s">
        <v>8285</v>
      </c>
      <c r="AB2732" s="221" t="str">
        <f>_xlfn.IFNA(IF(Table[[#This Row],[Programme Partner]]&lt;&gt;Table[[#This Row],[Implementing Partner]],CONCATENATE(Table[[#This Row],[Programme Partner]],"-",Table[[#This Row],[Implementing Partner]]),Table[[#This Row],[Programme Partner]]),"")</f>
        <v>IOM-ACF</v>
      </c>
    </row>
    <row r="2733" spans="1:28" ht="16.5" customHeight="1">
      <c r="A2733" s="183">
        <v>3113</v>
      </c>
      <c r="B2733" s="195" t="s">
        <v>5148</v>
      </c>
      <c r="C2733" s="198" t="s">
        <v>4993</v>
      </c>
      <c r="D2733" s="197" t="s">
        <v>5148</v>
      </c>
      <c r="E2733" s="215" t="s">
        <v>27</v>
      </c>
      <c r="F2733" s="195" t="s">
        <v>8014</v>
      </c>
      <c r="G2733" s="195" t="s">
        <v>8361</v>
      </c>
      <c r="H2733" s="195" t="str">
        <f>IFERROR(VLOOKUP(Table[[#This Row],[Activity Details of Assistance]],WHAT!E:F,2,FALSE),"")</f>
        <v># of plant</v>
      </c>
      <c r="I2733" s="195"/>
      <c r="J2733">
        <v>2</v>
      </c>
      <c r="K2733" t="s">
        <v>8280</v>
      </c>
      <c r="L2733" s="219" t="s">
        <v>13</v>
      </c>
      <c r="M2733" t="s">
        <v>14</v>
      </c>
      <c r="N2733" t="s">
        <v>309</v>
      </c>
      <c r="O2733" t="s">
        <v>1606</v>
      </c>
      <c r="P2733" t="s">
        <v>20</v>
      </c>
      <c r="Q2733" s="236">
        <v>44742</v>
      </c>
      <c r="R2733" s="236">
        <v>44805</v>
      </c>
      <c r="S2733" t="s">
        <v>8452</v>
      </c>
      <c r="T2733" s="196"/>
      <c r="U2733" s="196"/>
      <c r="V2733" s="196"/>
      <c r="W2733" s="196"/>
      <c r="X2733" s="222"/>
      <c r="Y2733" t="s">
        <v>8562</v>
      </c>
      <c r="Z2733">
        <v>1813202400</v>
      </c>
      <c r="AA2733" t="s">
        <v>8285</v>
      </c>
      <c r="AB2733" s="221" t="str">
        <f>_xlfn.IFNA(IF(Table[[#This Row],[Programme Partner]]&lt;&gt;Table[[#This Row],[Implementing Partner]],CONCATENATE(Table[[#This Row],[Programme Partner]],"-",Table[[#This Row],[Implementing Partner]]),Table[[#This Row],[Programme Partner]]),"")</f>
        <v>IOM-ACF</v>
      </c>
    </row>
    <row r="2734" spans="1:28" ht="16.5" customHeight="1">
      <c r="A2734" s="183">
        <v>3114</v>
      </c>
      <c r="B2734" s="195" t="s">
        <v>5039</v>
      </c>
      <c r="C2734" s="198" t="s">
        <v>5039</v>
      </c>
      <c r="D2734" s="197" t="s">
        <v>8455</v>
      </c>
      <c r="E2734" s="215" t="s">
        <v>27</v>
      </c>
      <c r="F2734" s="195" t="s">
        <v>8011</v>
      </c>
      <c r="G2734" s="195" t="s">
        <v>8584</v>
      </c>
      <c r="H2734" s="195" t="str">
        <f>IFERROR(VLOOKUP(Table[[#This Row],[Activity Details of Assistance]],WHAT!E:F,2,FALSE),"")</f>
        <v># of tube well</v>
      </c>
      <c r="I2734" s="195"/>
      <c r="J2734">
        <v>60</v>
      </c>
      <c r="K2734" t="s">
        <v>8280</v>
      </c>
      <c r="L2734" s="219" t="s">
        <v>13</v>
      </c>
      <c r="M2734" t="s">
        <v>14</v>
      </c>
      <c r="N2734" t="s">
        <v>309</v>
      </c>
      <c r="O2734" t="s">
        <v>1606</v>
      </c>
      <c r="P2734" t="s">
        <v>4665</v>
      </c>
      <c r="Q2734" s="236">
        <v>44651</v>
      </c>
      <c r="R2734" s="236">
        <v>44958</v>
      </c>
      <c r="S2734" t="s">
        <v>8452</v>
      </c>
      <c r="T2734" s="196"/>
      <c r="U2734" s="196"/>
      <c r="V2734" s="196"/>
      <c r="W2734" s="196"/>
      <c r="X2734" s="222"/>
      <c r="Y2734" t="s">
        <v>8521</v>
      </c>
      <c r="Z2734">
        <v>1777773726</v>
      </c>
      <c r="AA2734" t="s">
        <v>8522</v>
      </c>
      <c r="AB2734" s="221" t="str">
        <f>_xlfn.IFNA(IF(Table[[#This Row],[Programme Partner]]&lt;&gt;Table[[#This Row],[Implementing Partner]],CONCATENATE(Table[[#This Row],[Programme Partner]],"-",Table[[#This Row],[Implementing Partner]]),Table[[#This Row],[Programme Partner]]),"")</f>
        <v>CARE</v>
      </c>
    </row>
    <row r="2735" spans="1:28" ht="16.5" customHeight="1">
      <c r="A2735" s="183">
        <v>3115</v>
      </c>
      <c r="B2735" s="195" t="s">
        <v>5039</v>
      </c>
      <c r="C2735" s="198" t="s">
        <v>5039</v>
      </c>
      <c r="D2735" s="197" t="s">
        <v>8455</v>
      </c>
      <c r="E2735" s="215" t="s">
        <v>27</v>
      </c>
      <c r="F2735" s="195" t="s">
        <v>8011</v>
      </c>
      <c r="G2735" t="s">
        <v>8355</v>
      </c>
      <c r="H2735" s="195" t="str">
        <f>IFERROR(VLOOKUP(Table[[#This Row],[Activity Details of Assistance]],WHAT!E:F,2,FALSE),"")</f>
        <v># of water network</v>
      </c>
      <c r="I2735" s="195"/>
      <c r="J2735">
        <v>12</v>
      </c>
      <c r="K2735" t="s">
        <v>8280</v>
      </c>
      <c r="L2735" s="219" t="s">
        <v>13</v>
      </c>
      <c r="M2735" t="s">
        <v>14</v>
      </c>
      <c r="N2735" t="s">
        <v>309</v>
      </c>
      <c r="O2735" t="s">
        <v>1606</v>
      </c>
      <c r="P2735" t="s">
        <v>4665</v>
      </c>
      <c r="Q2735" s="236">
        <v>44651</v>
      </c>
      <c r="R2735" s="236">
        <v>44958</v>
      </c>
      <c r="S2735" t="s">
        <v>8452</v>
      </c>
      <c r="T2735" s="196"/>
      <c r="U2735" s="196"/>
      <c r="V2735" s="196"/>
      <c r="W2735" s="196"/>
      <c r="X2735" s="222"/>
      <c r="Y2735" t="s">
        <v>8521</v>
      </c>
      <c r="Z2735">
        <v>1777773726</v>
      </c>
      <c r="AA2735" t="s">
        <v>8522</v>
      </c>
      <c r="AB2735" s="221" t="str">
        <f>_xlfn.IFNA(IF(Table[[#This Row],[Programme Partner]]&lt;&gt;Table[[#This Row],[Implementing Partner]],CONCATENATE(Table[[#This Row],[Programme Partner]],"-",Table[[#This Row],[Implementing Partner]]),Table[[#This Row],[Programme Partner]]),"")</f>
        <v>CARE</v>
      </c>
    </row>
    <row r="2736" spans="1:28" ht="16.5" customHeight="1">
      <c r="A2736" s="183">
        <v>3116</v>
      </c>
      <c r="B2736" s="195" t="s">
        <v>5039</v>
      </c>
      <c r="C2736" s="198" t="s">
        <v>5039</v>
      </c>
      <c r="D2736" s="197" t="s">
        <v>8455</v>
      </c>
      <c r="E2736" s="215" t="s">
        <v>27</v>
      </c>
      <c r="F2736" s="195" t="s">
        <v>8012</v>
      </c>
      <c r="G2736" s="195" t="s">
        <v>8585</v>
      </c>
      <c r="H2736" s="195" t="str">
        <f>IFERROR(VLOOKUP(Table[[#This Row],[Activity Details of Assistance]],WHAT!E:F,2,FALSE),"")</f>
        <v xml:space="preserve"># of door </v>
      </c>
      <c r="I2736" s="195"/>
      <c r="J2736">
        <v>238</v>
      </c>
      <c r="K2736" t="s">
        <v>8280</v>
      </c>
      <c r="L2736" s="219" t="s">
        <v>13</v>
      </c>
      <c r="M2736" t="s">
        <v>14</v>
      </c>
      <c r="N2736" t="s">
        <v>309</v>
      </c>
      <c r="O2736" t="s">
        <v>1606</v>
      </c>
      <c r="P2736" t="s">
        <v>4665</v>
      </c>
      <c r="Q2736" s="236">
        <v>44651</v>
      </c>
      <c r="R2736" s="236">
        <v>44958</v>
      </c>
      <c r="S2736" t="s">
        <v>8452</v>
      </c>
      <c r="T2736" s="196"/>
      <c r="U2736" s="196"/>
      <c r="V2736" s="196"/>
      <c r="W2736" s="196"/>
      <c r="X2736" s="222"/>
      <c r="Y2736" t="s">
        <v>8521</v>
      </c>
      <c r="Z2736">
        <v>1777773726</v>
      </c>
      <c r="AA2736" t="s">
        <v>8522</v>
      </c>
      <c r="AB2736" s="221" t="str">
        <f>_xlfn.IFNA(IF(Table[[#This Row],[Programme Partner]]&lt;&gt;Table[[#This Row],[Implementing Partner]],CONCATENATE(Table[[#This Row],[Programme Partner]],"-",Table[[#This Row],[Implementing Partner]]),Table[[#This Row],[Programme Partner]]),"")</f>
        <v>CARE</v>
      </c>
    </row>
    <row r="2737" spans="1:28" ht="16.5" customHeight="1">
      <c r="A2737" s="183">
        <v>3117</v>
      </c>
      <c r="B2737" s="195" t="s">
        <v>5039</v>
      </c>
      <c r="C2737" s="198" t="s">
        <v>5039</v>
      </c>
      <c r="D2737" s="197" t="s">
        <v>8455</v>
      </c>
      <c r="E2737" s="215" t="s">
        <v>27</v>
      </c>
      <c r="F2737" s="195" t="s">
        <v>8012</v>
      </c>
      <c r="G2737" t="s">
        <v>8359</v>
      </c>
      <c r="H2737" s="195" t="str">
        <f>IFERROR(VLOOKUP(Table[[#This Row],[Activity Details of Assistance]],WHAT!E:F,2,FALSE),"")</f>
        <v># of FSM Site</v>
      </c>
      <c r="I2737" s="195"/>
      <c r="J2737">
        <v>7</v>
      </c>
      <c r="K2737" t="s">
        <v>8280</v>
      </c>
      <c r="L2737" s="219" t="s">
        <v>13</v>
      </c>
      <c r="M2737" t="s">
        <v>14</v>
      </c>
      <c r="N2737" t="s">
        <v>309</v>
      </c>
      <c r="O2737" t="s">
        <v>1606</v>
      </c>
      <c r="P2737" t="s">
        <v>4665</v>
      </c>
      <c r="Q2737" s="236">
        <v>44651</v>
      </c>
      <c r="R2737" s="236">
        <v>44958</v>
      </c>
      <c r="S2737" t="s">
        <v>8452</v>
      </c>
      <c r="T2737" s="196"/>
      <c r="U2737" s="196"/>
      <c r="V2737" s="196"/>
      <c r="W2737" s="196"/>
      <c r="X2737" s="222"/>
      <c r="Y2737" t="s">
        <v>8521</v>
      </c>
      <c r="Z2737">
        <v>1777773726</v>
      </c>
      <c r="AA2737" t="s">
        <v>8522</v>
      </c>
      <c r="AB2737" s="221" t="str">
        <f>_xlfn.IFNA(IF(Table[[#This Row],[Programme Partner]]&lt;&gt;Table[[#This Row],[Implementing Partner]],CONCATENATE(Table[[#This Row],[Programme Partner]],"-",Table[[#This Row],[Implementing Partner]]),Table[[#This Row],[Programme Partner]]),"")</f>
        <v>CARE</v>
      </c>
    </row>
    <row r="2738" spans="1:28" ht="16.5" customHeight="1">
      <c r="A2738" s="183">
        <v>3118</v>
      </c>
      <c r="B2738" s="195" t="s">
        <v>5039</v>
      </c>
      <c r="C2738" s="198" t="s">
        <v>5039</v>
      </c>
      <c r="D2738" s="197" t="s">
        <v>8455</v>
      </c>
      <c r="E2738" s="215" t="s">
        <v>27</v>
      </c>
      <c r="F2738" s="195" t="s">
        <v>8012</v>
      </c>
      <c r="G2738" s="195" t="s">
        <v>8586</v>
      </c>
      <c r="H2738" s="195" t="str">
        <f>IFERROR(VLOOKUP(Table[[#This Row],[Activity Details of Assistance]],WHAT!E:F,2,FALSE),"")</f>
        <v># of door</v>
      </c>
      <c r="I2738" s="195"/>
      <c r="J2738">
        <v>436</v>
      </c>
      <c r="K2738" t="s">
        <v>8280</v>
      </c>
      <c r="L2738" s="219" t="s">
        <v>13</v>
      </c>
      <c r="M2738" t="s">
        <v>14</v>
      </c>
      <c r="N2738" t="s">
        <v>309</v>
      </c>
      <c r="O2738" t="s">
        <v>1606</v>
      </c>
      <c r="P2738" t="s">
        <v>4665</v>
      </c>
      <c r="Q2738" s="236">
        <v>44651</v>
      </c>
      <c r="R2738" s="236">
        <v>44958</v>
      </c>
      <c r="S2738" t="s">
        <v>8452</v>
      </c>
      <c r="T2738" s="196"/>
      <c r="U2738" s="196"/>
      <c r="V2738" s="196"/>
      <c r="W2738" s="196"/>
      <c r="X2738" s="222"/>
      <c r="Y2738" t="s">
        <v>8521</v>
      </c>
      <c r="Z2738">
        <v>1777773726</v>
      </c>
      <c r="AA2738" t="s">
        <v>8522</v>
      </c>
      <c r="AB2738" s="221" t="str">
        <f>_xlfn.IFNA(IF(Table[[#This Row],[Programme Partner]]&lt;&gt;Table[[#This Row],[Implementing Partner]],CONCATENATE(Table[[#This Row],[Programme Partner]],"-",Table[[#This Row],[Implementing Partner]]),Table[[#This Row],[Programme Partner]]),"")</f>
        <v>CARE</v>
      </c>
    </row>
    <row r="2739" spans="1:28" ht="16.5" customHeight="1">
      <c r="A2739" s="183">
        <v>3119</v>
      </c>
      <c r="B2739" s="195" t="s">
        <v>5039</v>
      </c>
      <c r="C2739" s="198" t="s">
        <v>5039</v>
      </c>
      <c r="D2739" s="197" t="s">
        <v>8455</v>
      </c>
      <c r="E2739" s="215" t="s">
        <v>27</v>
      </c>
      <c r="F2739" s="195" t="s">
        <v>8013</v>
      </c>
      <c r="G2739" s="195" t="s">
        <v>8314</v>
      </c>
      <c r="H2739" s="195" t="str">
        <f>IFERROR(VLOOKUP(Table[[#This Row],[Activity Details of Assistance]],WHAT!E:F,2,FALSE),"")</f>
        <v># of HP sessions at HH level</v>
      </c>
      <c r="I2739" s="195"/>
      <c r="J2739">
        <v>590</v>
      </c>
      <c r="K2739" t="s">
        <v>8280</v>
      </c>
      <c r="L2739" s="219" t="s">
        <v>13</v>
      </c>
      <c r="M2739" t="s">
        <v>14</v>
      </c>
      <c r="N2739" t="s">
        <v>309</v>
      </c>
      <c r="O2739" t="s">
        <v>1606</v>
      </c>
      <c r="P2739" t="s">
        <v>4665</v>
      </c>
      <c r="Q2739" s="236">
        <v>44651</v>
      </c>
      <c r="R2739" s="236">
        <v>44958</v>
      </c>
      <c r="S2739" t="s">
        <v>8452</v>
      </c>
      <c r="T2739" s="196"/>
      <c r="U2739" s="196"/>
      <c r="V2739" s="196"/>
      <c r="W2739" s="196"/>
      <c r="X2739" s="222"/>
      <c r="Y2739" t="s">
        <v>8521</v>
      </c>
      <c r="Z2739">
        <v>1777773726</v>
      </c>
      <c r="AA2739" t="s">
        <v>8522</v>
      </c>
      <c r="AB2739" s="221" t="str">
        <f>_xlfn.IFNA(IF(Table[[#This Row],[Programme Partner]]&lt;&gt;Table[[#This Row],[Implementing Partner]],CONCATENATE(Table[[#This Row],[Programme Partner]],"-",Table[[#This Row],[Implementing Partner]]),Table[[#This Row],[Programme Partner]]),"")</f>
        <v>CARE</v>
      </c>
    </row>
    <row r="2740" spans="1:28" ht="16.5" customHeight="1">
      <c r="A2740" s="183">
        <v>3120</v>
      </c>
      <c r="B2740" s="195" t="s">
        <v>5039</v>
      </c>
      <c r="C2740" s="198" t="s">
        <v>5039</v>
      </c>
      <c r="D2740" s="197" t="s">
        <v>8455</v>
      </c>
      <c r="E2740" s="215" t="s">
        <v>27</v>
      </c>
      <c r="F2740" s="195" t="s">
        <v>8013</v>
      </c>
      <c r="G2740" s="195" t="s">
        <v>8374</v>
      </c>
      <c r="H2740" s="195" t="str">
        <f>IFERROR(VLOOKUP(Table[[#This Row],[Activity Details of Assistance]],WHAT!E:F,2,FALSE),"")</f>
        <v># of HP sessions at institution level</v>
      </c>
      <c r="I2740" s="195"/>
      <c r="J2740">
        <v>1</v>
      </c>
      <c r="K2740" t="s">
        <v>8280</v>
      </c>
      <c r="L2740" s="219" t="s">
        <v>13</v>
      </c>
      <c r="M2740" t="s">
        <v>14</v>
      </c>
      <c r="N2740" t="s">
        <v>309</v>
      </c>
      <c r="O2740" t="s">
        <v>1606</v>
      </c>
      <c r="P2740" t="s">
        <v>4665</v>
      </c>
      <c r="Q2740" s="236">
        <v>44651</v>
      </c>
      <c r="R2740" s="236">
        <v>44958</v>
      </c>
      <c r="S2740" t="s">
        <v>8452</v>
      </c>
      <c r="T2740" s="196"/>
      <c r="U2740" s="196"/>
      <c r="V2740" s="196"/>
      <c r="W2740" s="196"/>
      <c r="X2740" s="222"/>
      <c r="Y2740" t="s">
        <v>8521</v>
      </c>
      <c r="Z2740">
        <v>1777773726</v>
      </c>
      <c r="AA2740" t="s">
        <v>8522</v>
      </c>
      <c r="AB2740" s="221" t="str">
        <f>_xlfn.IFNA(IF(Table[[#This Row],[Programme Partner]]&lt;&gt;Table[[#This Row],[Implementing Partner]],CONCATENATE(Table[[#This Row],[Programme Partner]],"-",Table[[#This Row],[Implementing Partner]]),Table[[#This Row],[Programme Partner]]),"")</f>
        <v>CARE</v>
      </c>
    </row>
    <row r="2741" spans="1:28" ht="16.5" customHeight="1">
      <c r="A2741" s="183">
        <v>3121</v>
      </c>
      <c r="B2741" s="195" t="s">
        <v>5039</v>
      </c>
      <c r="C2741" s="198" t="s">
        <v>5039</v>
      </c>
      <c r="D2741" s="197" t="s">
        <v>8455</v>
      </c>
      <c r="E2741" s="215" t="s">
        <v>27</v>
      </c>
      <c r="F2741" s="195" t="s">
        <v>8013</v>
      </c>
      <c r="G2741" t="s">
        <v>8369</v>
      </c>
      <c r="H2741" s="195" t="str">
        <f>IFERROR(VLOOKUP(Table[[#This Row],[Activity Details of Assistance]],WHAT!E:F,2,FALSE),"")</f>
        <v># of female in reproductive age</v>
      </c>
      <c r="I2741" s="195"/>
      <c r="J2741">
        <v>3020</v>
      </c>
      <c r="K2741" t="s">
        <v>8280</v>
      </c>
      <c r="L2741" s="219" t="s">
        <v>13</v>
      </c>
      <c r="M2741" t="s">
        <v>14</v>
      </c>
      <c r="N2741" t="s">
        <v>309</v>
      </c>
      <c r="O2741" t="s">
        <v>1606</v>
      </c>
      <c r="P2741" t="s">
        <v>4665</v>
      </c>
      <c r="Q2741" s="236">
        <v>44651</v>
      </c>
      <c r="R2741" s="236">
        <v>44958</v>
      </c>
      <c r="S2741" t="s">
        <v>8452</v>
      </c>
      <c r="T2741" s="196"/>
      <c r="U2741" s="196"/>
      <c r="V2741" s="196"/>
      <c r="W2741" s="196"/>
      <c r="X2741" s="222"/>
      <c r="Y2741" t="s">
        <v>8521</v>
      </c>
      <c r="Z2741">
        <v>1777773726</v>
      </c>
      <c r="AA2741" t="s">
        <v>8522</v>
      </c>
      <c r="AB2741" s="221" t="str">
        <f>_xlfn.IFNA(IF(Table[[#This Row],[Programme Partner]]&lt;&gt;Table[[#This Row],[Implementing Partner]],CONCATENATE(Table[[#This Row],[Programme Partner]],"-",Table[[#This Row],[Implementing Partner]]),Table[[#This Row],[Programme Partner]]),"")</f>
        <v>CARE</v>
      </c>
    </row>
    <row r="2742" spans="1:28" ht="16.5" customHeight="1">
      <c r="A2742" s="183">
        <v>3122</v>
      </c>
      <c r="B2742" s="195" t="s">
        <v>5039</v>
      </c>
      <c r="C2742" s="198" t="s">
        <v>5039</v>
      </c>
      <c r="D2742" s="197" t="s">
        <v>8455</v>
      </c>
      <c r="E2742" s="215" t="s">
        <v>27</v>
      </c>
      <c r="F2742" s="195" t="s">
        <v>8014</v>
      </c>
      <c r="G2742" t="s">
        <v>8361</v>
      </c>
      <c r="H2742" s="195" t="str">
        <f>IFERROR(VLOOKUP(Table[[#This Row],[Activity Details of Assistance]],WHAT!E:F,2,FALSE),"")</f>
        <v># of plant</v>
      </c>
      <c r="I2742" s="195"/>
      <c r="J2742">
        <v>2</v>
      </c>
      <c r="K2742" t="s">
        <v>8280</v>
      </c>
      <c r="L2742" s="219" t="s">
        <v>13</v>
      </c>
      <c r="M2742" t="s">
        <v>14</v>
      </c>
      <c r="N2742" t="s">
        <v>309</v>
      </c>
      <c r="O2742" t="s">
        <v>1606</v>
      </c>
      <c r="P2742" t="s">
        <v>4665</v>
      </c>
      <c r="Q2742" s="236">
        <v>44651</v>
      </c>
      <c r="R2742" s="236">
        <v>44958</v>
      </c>
      <c r="S2742" t="s">
        <v>8452</v>
      </c>
      <c r="T2742" s="196"/>
      <c r="U2742" s="196"/>
      <c r="V2742" s="196"/>
      <c r="W2742" s="196"/>
      <c r="X2742" s="222"/>
      <c r="Y2742" t="s">
        <v>8521</v>
      </c>
      <c r="Z2742">
        <v>1777773726</v>
      </c>
      <c r="AA2742" t="s">
        <v>8522</v>
      </c>
      <c r="AB2742" s="221" t="str">
        <f>_xlfn.IFNA(IF(Table[[#This Row],[Programme Partner]]&lt;&gt;Table[[#This Row],[Implementing Partner]],CONCATENATE(Table[[#This Row],[Programme Partner]],"-",Table[[#This Row],[Implementing Partner]]),Table[[#This Row],[Programme Partner]]),"")</f>
        <v>CARE</v>
      </c>
    </row>
    <row r="2743" spans="1:28" ht="16.5" customHeight="1">
      <c r="A2743" s="183">
        <v>3123</v>
      </c>
      <c r="B2743" s="195" t="s">
        <v>5275</v>
      </c>
      <c r="C2743" s="198" t="s">
        <v>5033</v>
      </c>
      <c r="D2743" s="197" t="s">
        <v>5275</v>
      </c>
      <c r="E2743" s="215" t="s">
        <v>27</v>
      </c>
      <c r="F2743" s="195" t="s">
        <v>8011</v>
      </c>
      <c r="G2743" s="195" t="s">
        <v>8584</v>
      </c>
      <c r="H2743" s="195" t="str">
        <f>IFERROR(VLOOKUP(Table[[#This Row],[Activity Details of Assistance]],WHAT!E:F,2,FALSE),"")</f>
        <v># of tube well</v>
      </c>
      <c r="I2743" s="195"/>
      <c r="J2743">
        <v>331</v>
      </c>
      <c r="K2743" t="s">
        <v>8280</v>
      </c>
      <c r="L2743" s="219" t="s">
        <v>13</v>
      </c>
      <c r="M2743" t="s">
        <v>14</v>
      </c>
      <c r="N2743" t="s">
        <v>309</v>
      </c>
      <c r="O2743" t="s">
        <v>1606</v>
      </c>
      <c r="P2743" t="s">
        <v>4659</v>
      </c>
      <c r="Q2743" s="236">
        <v>44742</v>
      </c>
      <c r="R2743" s="236">
        <v>44986</v>
      </c>
      <c r="S2743" t="s">
        <v>8452</v>
      </c>
      <c r="T2743" s="196"/>
      <c r="U2743" s="196"/>
      <c r="V2743" s="196"/>
      <c r="W2743" s="196"/>
      <c r="X2743" s="222"/>
      <c r="Y2743" t="s">
        <v>8519</v>
      </c>
      <c r="Z2743">
        <v>1847456486</v>
      </c>
      <c r="AA2743" t="s">
        <v>8520</v>
      </c>
      <c r="AB2743" s="221" t="str">
        <f>_xlfn.IFNA(IF(Table[[#This Row],[Programme Partner]]&lt;&gt;Table[[#This Row],[Implementing Partner]],CONCATENATE(Table[[#This Row],[Programme Partner]],"-",Table[[#This Row],[Implementing Partner]]),Table[[#This Row],[Programme Partner]]),"")</f>
        <v>UNICEF-BRAC</v>
      </c>
    </row>
    <row r="2744" spans="1:28" ht="16.5" customHeight="1">
      <c r="A2744" s="183">
        <v>3124</v>
      </c>
      <c r="B2744" s="195" t="s">
        <v>5275</v>
      </c>
      <c r="C2744" s="198" t="s">
        <v>5033</v>
      </c>
      <c r="D2744" s="212" t="s">
        <v>5275</v>
      </c>
      <c r="E2744" s="215" t="s">
        <v>27</v>
      </c>
      <c r="F2744" s="195" t="s">
        <v>8011</v>
      </c>
      <c r="G2744" t="s">
        <v>8355</v>
      </c>
      <c r="H2744" s="195" t="str">
        <f>IFERROR(VLOOKUP(Table[[#This Row],[Activity Details of Assistance]],WHAT!E:F,2,FALSE),"")</f>
        <v># of water network</v>
      </c>
      <c r="I2744" s="195"/>
      <c r="J2744">
        <v>8</v>
      </c>
      <c r="K2744" t="s">
        <v>8280</v>
      </c>
      <c r="L2744" s="219" t="s">
        <v>13</v>
      </c>
      <c r="M2744" t="s">
        <v>14</v>
      </c>
      <c r="N2744" t="s">
        <v>309</v>
      </c>
      <c r="O2744" t="s">
        <v>1606</v>
      </c>
      <c r="P2744" t="s">
        <v>4659</v>
      </c>
      <c r="Q2744" s="236">
        <v>44742</v>
      </c>
      <c r="R2744" s="236">
        <v>44986</v>
      </c>
      <c r="S2744" t="s">
        <v>8452</v>
      </c>
      <c r="T2744" s="196"/>
      <c r="U2744" s="196"/>
      <c r="V2744" s="196"/>
      <c r="W2744" s="196"/>
      <c r="X2744" s="222"/>
      <c r="Y2744" t="s">
        <v>8519</v>
      </c>
      <c r="Z2744">
        <v>1847456486</v>
      </c>
      <c r="AA2744" t="s">
        <v>8520</v>
      </c>
      <c r="AB2744" s="221" t="str">
        <f>_xlfn.IFNA(IF(Table[[#This Row],[Programme Partner]]&lt;&gt;Table[[#This Row],[Implementing Partner]],CONCATENATE(Table[[#This Row],[Programme Partner]],"-",Table[[#This Row],[Implementing Partner]]),Table[[#This Row],[Programme Partner]]),"")</f>
        <v>UNICEF-BRAC</v>
      </c>
    </row>
    <row r="2745" spans="1:28" ht="16.5" customHeight="1">
      <c r="A2745" s="183">
        <v>3125</v>
      </c>
      <c r="B2745" s="195" t="s">
        <v>5275</v>
      </c>
      <c r="C2745" s="198" t="s">
        <v>5033</v>
      </c>
      <c r="D2745" s="212" t="s">
        <v>5275</v>
      </c>
      <c r="E2745" s="215" t="s">
        <v>27</v>
      </c>
      <c r="F2745" s="195" t="s">
        <v>8011</v>
      </c>
      <c r="G2745" t="s">
        <v>8318</v>
      </c>
      <c r="H2745" s="195" t="str">
        <f>IFERROR(VLOOKUP(Table[[#This Row],[Activity Details of Assistance]],WHAT!E:F,2,FALSE),"")</f>
        <v># of household</v>
      </c>
      <c r="I2745" s="195"/>
      <c r="J2745">
        <v>3025</v>
      </c>
      <c r="K2745" t="s">
        <v>8280</v>
      </c>
      <c r="L2745" s="219" t="s">
        <v>13</v>
      </c>
      <c r="M2745" t="s">
        <v>14</v>
      </c>
      <c r="N2745" t="s">
        <v>309</v>
      </c>
      <c r="O2745" t="s">
        <v>1606</v>
      </c>
      <c r="P2745" t="s">
        <v>4659</v>
      </c>
      <c r="Q2745" s="236">
        <v>44742</v>
      </c>
      <c r="R2745" s="236">
        <v>44986</v>
      </c>
      <c r="S2745" t="s">
        <v>8452</v>
      </c>
      <c r="T2745" s="196"/>
      <c r="U2745" s="196"/>
      <c r="V2745" s="196"/>
      <c r="W2745" s="196"/>
      <c r="X2745" s="222"/>
      <c r="Y2745" t="s">
        <v>8519</v>
      </c>
      <c r="Z2745">
        <v>1847456486</v>
      </c>
      <c r="AA2745" t="s">
        <v>8520</v>
      </c>
      <c r="AB2745" s="221" t="str">
        <f>_xlfn.IFNA(IF(Table[[#This Row],[Programme Partner]]&lt;&gt;Table[[#This Row],[Implementing Partner]],CONCATENATE(Table[[#This Row],[Programme Partner]],"-",Table[[#This Row],[Implementing Partner]]),Table[[#This Row],[Programme Partner]]),"")</f>
        <v>UNICEF-BRAC</v>
      </c>
    </row>
    <row r="2746" spans="1:28" ht="16.5" customHeight="1">
      <c r="A2746" s="183">
        <v>3126</v>
      </c>
      <c r="B2746" s="195" t="s">
        <v>5275</v>
      </c>
      <c r="C2746" s="198" t="s">
        <v>5033</v>
      </c>
      <c r="D2746" s="212" t="s">
        <v>5275</v>
      </c>
      <c r="E2746" s="215" t="s">
        <v>27</v>
      </c>
      <c r="F2746" s="195" t="s">
        <v>8012</v>
      </c>
      <c r="G2746" s="195" t="s">
        <v>8585</v>
      </c>
      <c r="H2746" s="195" t="str">
        <f>IFERROR(VLOOKUP(Table[[#This Row],[Activity Details of Assistance]],WHAT!E:F,2,FALSE),"")</f>
        <v xml:space="preserve"># of door </v>
      </c>
      <c r="I2746" s="195"/>
      <c r="J2746">
        <v>22</v>
      </c>
      <c r="K2746" t="s">
        <v>8280</v>
      </c>
      <c r="L2746" s="219" t="s">
        <v>13</v>
      </c>
      <c r="M2746" t="s">
        <v>14</v>
      </c>
      <c r="N2746" t="s">
        <v>309</v>
      </c>
      <c r="O2746" t="s">
        <v>1606</v>
      </c>
      <c r="P2746" t="s">
        <v>4659</v>
      </c>
      <c r="Q2746" s="236">
        <v>44742</v>
      </c>
      <c r="R2746" s="236">
        <v>44986</v>
      </c>
      <c r="S2746" t="s">
        <v>8452</v>
      </c>
      <c r="T2746" s="196"/>
      <c r="U2746" s="196"/>
      <c r="V2746" s="196"/>
      <c r="W2746" s="196"/>
      <c r="X2746" s="222"/>
      <c r="Y2746" t="s">
        <v>8519</v>
      </c>
      <c r="Z2746">
        <v>1847456486</v>
      </c>
      <c r="AA2746" t="s">
        <v>8520</v>
      </c>
      <c r="AB2746" s="221" t="str">
        <f>_xlfn.IFNA(IF(Table[[#This Row],[Programme Partner]]&lt;&gt;Table[[#This Row],[Implementing Partner]],CONCATENATE(Table[[#This Row],[Programme Partner]],"-",Table[[#This Row],[Implementing Partner]]),Table[[#This Row],[Programme Partner]]),"")</f>
        <v>UNICEF-BRAC</v>
      </c>
    </row>
    <row r="2747" spans="1:28" ht="16.5" customHeight="1">
      <c r="A2747" s="183">
        <v>3127</v>
      </c>
      <c r="B2747" s="195" t="s">
        <v>5275</v>
      </c>
      <c r="C2747" s="198" t="s">
        <v>5033</v>
      </c>
      <c r="D2747" s="212" t="s">
        <v>5275</v>
      </c>
      <c r="E2747" s="215" t="s">
        <v>27</v>
      </c>
      <c r="F2747" s="195" t="s">
        <v>8012</v>
      </c>
      <c r="G2747" t="s">
        <v>8359</v>
      </c>
      <c r="H2747" s="195" t="str">
        <f>IFERROR(VLOOKUP(Table[[#This Row],[Activity Details of Assistance]],WHAT!E:F,2,FALSE),"")</f>
        <v># of FSM Site</v>
      </c>
      <c r="I2747" s="195"/>
      <c r="J2747">
        <v>7</v>
      </c>
      <c r="K2747" t="s">
        <v>8280</v>
      </c>
      <c r="L2747" s="219" t="s">
        <v>13</v>
      </c>
      <c r="M2747" t="s">
        <v>14</v>
      </c>
      <c r="N2747" t="s">
        <v>309</v>
      </c>
      <c r="O2747" t="s">
        <v>1606</v>
      </c>
      <c r="P2747" t="s">
        <v>4659</v>
      </c>
      <c r="Q2747" s="236">
        <v>44742</v>
      </c>
      <c r="R2747" s="236">
        <v>44986</v>
      </c>
      <c r="S2747" t="s">
        <v>8452</v>
      </c>
      <c r="T2747" s="196"/>
      <c r="U2747" s="196"/>
      <c r="V2747" s="196"/>
      <c r="W2747" s="196"/>
      <c r="X2747" s="222"/>
      <c r="Y2747" t="s">
        <v>8519</v>
      </c>
      <c r="Z2747">
        <v>1847456486</v>
      </c>
      <c r="AA2747" t="s">
        <v>8520</v>
      </c>
      <c r="AB2747" s="221" t="str">
        <f>_xlfn.IFNA(IF(Table[[#This Row],[Programme Partner]]&lt;&gt;Table[[#This Row],[Implementing Partner]],CONCATENATE(Table[[#This Row],[Programme Partner]],"-",Table[[#This Row],[Implementing Partner]]),Table[[#This Row],[Programme Partner]]),"")</f>
        <v>UNICEF-BRAC</v>
      </c>
    </row>
    <row r="2748" spans="1:28" ht="16.5" customHeight="1">
      <c r="A2748" s="183">
        <v>3128</v>
      </c>
      <c r="B2748" s="195" t="s">
        <v>5275</v>
      </c>
      <c r="C2748" s="198" t="s">
        <v>5033</v>
      </c>
      <c r="D2748" s="212" t="s">
        <v>5275</v>
      </c>
      <c r="E2748" s="215" t="s">
        <v>27</v>
      </c>
      <c r="F2748" s="195" t="s">
        <v>8012</v>
      </c>
      <c r="G2748" s="195" t="s">
        <v>8586</v>
      </c>
      <c r="H2748" s="195" t="str">
        <f>IFERROR(VLOOKUP(Table[[#This Row],[Activity Details of Assistance]],WHAT!E:F,2,FALSE),"")</f>
        <v># of door</v>
      </c>
      <c r="I2748" s="195"/>
      <c r="J2748">
        <v>388</v>
      </c>
      <c r="K2748" t="s">
        <v>8280</v>
      </c>
      <c r="L2748" s="219" t="s">
        <v>13</v>
      </c>
      <c r="M2748" t="s">
        <v>14</v>
      </c>
      <c r="N2748" t="s">
        <v>309</v>
      </c>
      <c r="O2748" t="s">
        <v>1606</v>
      </c>
      <c r="P2748" t="s">
        <v>4659</v>
      </c>
      <c r="Q2748" s="236">
        <v>44742</v>
      </c>
      <c r="R2748" s="236">
        <v>44986</v>
      </c>
      <c r="S2748" t="s">
        <v>8452</v>
      </c>
      <c r="T2748" s="196"/>
      <c r="U2748" s="196"/>
      <c r="V2748" s="196"/>
      <c r="W2748" s="196"/>
      <c r="X2748" s="222"/>
      <c r="Y2748" t="s">
        <v>8519</v>
      </c>
      <c r="Z2748">
        <v>1847456486</v>
      </c>
      <c r="AA2748" t="s">
        <v>8520</v>
      </c>
      <c r="AB2748" s="221" t="str">
        <f>_xlfn.IFNA(IF(Table[[#This Row],[Programme Partner]]&lt;&gt;Table[[#This Row],[Implementing Partner]],CONCATENATE(Table[[#This Row],[Programme Partner]],"-",Table[[#This Row],[Implementing Partner]]),Table[[#This Row],[Programme Partner]]),"")</f>
        <v>UNICEF-BRAC</v>
      </c>
    </row>
    <row r="2749" spans="1:28" ht="16.5" customHeight="1">
      <c r="A2749" s="183">
        <v>3129</v>
      </c>
      <c r="B2749" s="195" t="s">
        <v>5275</v>
      </c>
      <c r="C2749" s="198" t="s">
        <v>5033</v>
      </c>
      <c r="D2749" s="212" t="s">
        <v>5275</v>
      </c>
      <c r="E2749" s="215" t="s">
        <v>27</v>
      </c>
      <c r="F2749" s="195" t="s">
        <v>8012</v>
      </c>
      <c r="G2749" t="s">
        <v>8357</v>
      </c>
      <c r="H2749" s="195" t="str">
        <f>IFERROR(VLOOKUP(Table[[#This Row],[Activity Details of Assistance]],WHAT!E:F,2,FALSE),"")</f>
        <v># of door</v>
      </c>
      <c r="I2749" s="195"/>
      <c r="J2749">
        <v>3242</v>
      </c>
      <c r="K2749" t="s">
        <v>8280</v>
      </c>
      <c r="L2749" s="219" t="s">
        <v>13</v>
      </c>
      <c r="M2749" t="s">
        <v>14</v>
      </c>
      <c r="N2749" t="s">
        <v>309</v>
      </c>
      <c r="O2749" t="s">
        <v>1606</v>
      </c>
      <c r="P2749" t="s">
        <v>4659</v>
      </c>
      <c r="Q2749" s="236">
        <v>44742</v>
      </c>
      <c r="R2749" s="236">
        <v>44986</v>
      </c>
      <c r="S2749" t="s">
        <v>8452</v>
      </c>
      <c r="T2749" s="196"/>
      <c r="U2749" s="196"/>
      <c r="V2749" s="196"/>
      <c r="W2749" s="196"/>
      <c r="X2749" s="222"/>
      <c r="Y2749" t="s">
        <v>8519</v>
      </c>
      <c r="Z2749">
        <v>1847456486</v>
      </c>
      <c r="AA2749" t="s">
        <v>8520</v>
      </c>
      <c r="AB2749" s="221" t="str">
        <f>_xlfn.IFNA(IF(Table[[#This Row],[Programme Partner]]&lt;&gt;Table[[#This Row],[Implementing Partner]],CONCATENATE(Table[[#This Row],[Programme Partner]],"-",Table[[#This Row],[Implementing Partner]]),Table[[#This Row],[Programme Partner]]),"")</f>
        <v>UNICEF-BRAC</v>
      </c>
    </row>
    <row r="2750" spans="1:28" ht="16.5" customHeight="1">
      <c r="A2750" s="183">
        <v>3130</v>
      </c>
      <c r="B2750" s="195" t="s">
        <v>5275</v>
      </c>
      <c r="C2750" s="198" t="s">
        <v>5033</v>
      </c>
      <c r="D2750" s="212" t="s">
        <v>5275</v>
      </c>
      <c r="E2750" s="215" t="s">
        <v>27</v>
      </c>
      <c r="F2750" s="195" t="s">
        <v>8013</v>
      </c>
      <c r="G2750" t="s">
        <v>8314</v>
      </c>
      <c r="H2750" s="195" t="str">
        <f>IFERROR(VLOOKUP(Table[[#This Row],[Activity Details of Assistance]],WHAT!E:F,2,FALSE),"")</f>
        <v># of HP sessions at HH level</v>
      </c>
      <c r="I2750" s="195"/>
      <c r="J2750">
        <v>1382</v>
      </c>
      <c r="K2750" t="s">
        <v>8280</v>
      </c>
      <c r="L2750" s="219" t="s">
        <v>13</v>
      </c>
      <c r="M2750" t="s">
        <v>14</v>
      </c>
      <c r="N2750" t="s">
        <v>309</v>
      </c>
      <c r="O2750" t="s">
        <v>1606</v>
      </c>
      <c r="P2750" t="s">
        <v>4659</v>
      </c>
      <c r="Q2750" s="236">
        <v>44742</v>
      </c>
      <c r="R2750" s="236">
        <v>44986</v>
      </c>
      <c r="S2750" t="s">
        <v>8452</v>
      </c>
      <c r="T2750" s="196"/>
      <c r="U2750" s="196"/>
      <c r="V2750" s="196"/>
      <c r="W2750" s="196"/>
      <c r="X2750" s="222"/>
      <c r="Y2750" t="s">
        <v>8519</v>
      </c>
      <c r="Z2750">
        <v>1847456486</v>
      </c>
      <c r="AA2750" t="s">
        <v>8520</v>
      </c>
      <c r="AB2750" s="221" t="str">
        <f>_xlfn.IFNA(IF(Table[[#This Row],[Programme Partner]]&lt;&gt;Table[[#This Row],[Implementing Partner]],CONCATENATE(Table[[#This Row],[Programme Partner]],"-",Table[[#This Row],[Implementing Partner]]),Table[[#This Row],[Programme Partner]]),"")</f>
        <v>UNICEF-BRAC</v>
      </c>
    </row>
    <row r="2751" spans="1:28" ht="16.5" customHeight="1">
      <c r="A2751" s="183">
        <v>3131</v>
      </c>
      <c r="B2751" s="195" t="s">
        <v>5275</v>
      </c>
      <c r="C2751" s="198" t="s">
        <v>5033</v>
      </c>
      <c r="D2751" s="212" t="s">
        <v>5275</v>
      </c>
      <c r="E2751" s="215" t="s">
        <v>27</v>
      </c>
      <c r="F2751" s="195" t="s">
        <v>8013</v>
      </c>
      <c r="G2751" t="s">
        <v>8374</v>
      </c>
      <c r="H2751" s="195" t="str">
        <f>IFERROR(VLOOKUP(Table[[#This Row],[Activity Details of Assistance]],WHAT!E:F,2,FALSE),"")</f>
        <v># of HP sessions at institution level</v>
      </c>
      <c r="I2751" s="195"/>
      <c r="J2751">
        <v>1</v>
      </c>
      <c r="K2751" t="s">
        <v>8280</v>
      </c>
      <c r="L2751" s="219" t="s">
        <v>13</v>
      </c>
      <c r="M2751" t="s">
        <v>14</v>
      </c>
      <c r="N2751" t="s">
        <v>309</v>
      </c>
      <c r="O2751" t="s">
        <v>1606</v>
      </c>
      <c r="P2751" t="s">
        <v>4659</v>
      </c>
      <c r="Q2751" s="236">
        <v>44742</v>
      </c>
      <c r="R2751" s="236">
        <v>44986</v>
      </c>
      <c r="S2751" t="s">
        <v>8452</v>
      </c>
      <c r="T2751" s="196"/>
      <c r="U2751" s="196"/>
      <c r="V2751" s="196"/>
      <c r="W2751" s="196"/>
      <c r="X2751" s="222"/>
      <c r="Y2751" t="s">
        <v>8519</v>
      </c>
      <c r="Z2751">
        <v>1847456486</v>
      </c>
      <c r="AA2751" t="s">
        <v>8520</v>
      </c>
      <c r="AB2751" s="221" t="str">
        <f>_xlfn.IFNA(IF(Table[[#This Row],[Programme Partner]]&lt;&gt;Table[[#This Row],[Implementing Partner]],CONCATENATE(Table[[#This Row],[Programme Partner]],"-",Table[[#This Row],[Implementing Partner]]),Table[[#This Row],[Programme Partner]]),"")</f>
        <v>UNICEF-BRAC</v>
      </c>
    </row>
    <row r="2752" spans="1:28" ht="16.5" customHeight="1">
      <c r="A2752" s="183">
        <v>3132</v>
      </c>
      <c r="B2752" s="195" t="s">
        <v>5275</v>
      </c>
      <c r="C2752" s="198" t="s">
        <v>5033</v>
      </c>
      <c r="D2752" s="212" t="s">
        <v>5275</v>
      </c>
      <c r="E2752" s="215" t="s">
        <v>27</v>
      </c>
      <c r="F2752" s="195" t="s">
        <v>8013</v>
      </c>
      <c r="G2752" t="s">
        <v>8368</v>
      </c>
      <c r="H2752" s="195" t="str">
        <f>IFERROR(VLOOKUP(Table[[#This Row],[Activity Details of Assistance]],WHAT!E:F,2,FALSE),"")</f>
        <v># of household</v>
      </c>
      <c r="I2752" s="195"/>
      <c r="J2752">
        <v>3132</v>
      </c>
      <c r="K2752" t="s">
        <v>8280</v>
      </c>
      <c r="L2752" s="219" t="s">
        <v>13</v>
      </c>
      <c r="M2752" t="s">
        <v>14</v>
      </c>
      <c r="N2752" t="s">
        <v>309</v>
      </c>
      <c r="O2752" t="s">
        <v>1606</v>
      </c>
      <c r="P2752" t="s">
        <v>4659</v>
      </c>
      <c r="Q2752" s="236">
        <v>44742</v>
      </c>
      <c r="R2752" s="236">
        <v>44986</v>
      </c>
      <c r="S2752" t="s">
        <v>8452</v>
      </c>
      <c r="T2752" s="196"/>
      <c r="U2752" s="196"/>
      <c r="V2752" s="196"/>
      <c r="W2752" s="196"/>
      <c r="X2752" s="222"/>
      <c r="Y2752" t="s">
        <v>8519</v>
      </c>
      <c r="Z2752">
        <v>1847456486</v>
      </c>
      <c r="AA2752" t="s">
        <v>8520</v>
      </c>
      <c r="AB2752" s="221" t="str">
        <f>_xlfn.IFNA(IF(Table[[#This Row],[Programme Partner]]&lt;&gt;Table[[#This Row],[Implementing Partner]],CONCATENATE(Table[[#This Row],[Programme Partner]],"-",Table[[#This Row],[Implementing Partner]]),Table[[#This Row],[Programme Partner]]),"")</f>
        <v>UNICEF-BRAC</v>
      </c>
    </row>
    <row r="2753" spans="1:28" ht="16.5" customHeight="1">
      <c r="A2753" s="183">
        <v>3133</v>
      </c>
      <c r="B2753" s="195" t="s">
        <v>5275</v>
      </c>
      <c r="C2753" s="198" t="s">
        <v>5033</v>
      </c>
      <c r="D2753" s="212" t="s">
        <v>5275</v>
      </c>
      <c r="E2753" s="215" t="s">
        <v>27</v>
      </c>
      <c r="F2753" s="195" t="s">
        <v>8013</v>
      </c>
      <c r="G2753" s="195" t="s">
        <v>8369</v>
      </c>
      <c r="H2753" s="195" t="str">
        <f>IFERROR(VLOOKUP(Table[[#This Row],[Activity Details of Assistance]],WHAT!E:F,2,FALSE),"")</f>
        <v># of female in reproductive age</v>
      </c>
      <c r="I2753" s="195"/>
      <c r="J2753">
        <v>6932</v>
      </c>
      <c r="K2753" t="s">
        <v>8280</v>
      </c>
      <c r="L2753" s="219" t="s">
        <v>13</v>
      </c>
      <c r="M2753" t="s">
        <v>14</v>
      </c>
      <c r="N2753" t="s">
        <v>309</v>
      </c>
      <c r="O2753" t="s">
        <v>1606</v>
      </c>
      <c r="P2753" t="s">
        <v>4659</v>
      </c>
      <c r="Q2753" s="236">
        <v>44742</v>
      </c>
      <c r="R2753" s="236">
        <v>44986</v>
      </c>
      <c r="S2753" t="s">
        <v>8452</v>
      </c>
      <c r="T2753" s="196"/>
      <c r="U2753" s="196"/>
      <c r="V2753" s="196"/>
      <c r="W2753" s="196"/>
      <c r="X2753" s="222"/>
      <c r="Y2753" t="s">
        <v>8519</v>
      </c>
      <c r="Z2753">
        <v>1847456486</v>
      </c>
      <c r="AA2753" t="s">
        <v>8520</v>
      </c>
      <c r="AB2753" s="221" t="str">
        <f>_xlfn.IFNA(IF(Table[[#This Row],[Programme Partner]]&lt;&gt;Table[[#This Row],[Implementing Partner]],CONCATENATE(Table[[#This Row],[Programme Partner]],"-",Table[[#This Row],[Implementing Partner]]),Table[[#This Row],[Programme Partner]]),"")</f>
        <v>UNICEF-BRAC</v>
      </c>
    </row>
    <row r="2754" spans="1:28" ht="16.5" customHeight="1">
      <c r="A2754" s="183">
        <v>3134</v>
      </c>
      <c r="B2754" s="195" t="s">
        <v>5275</v>
      </c>
      <c r="C2754" s="198" t="s">
        <v>5033</v>
      </c>
      <c r="D2754" s="212" t="s">
        <v>5275</v>
      </c>
      <c r="E2754" s="215" t="s">
        <v>27</v>
      </c>
      <c r="F2754" s="195" t="s">
        <v>8013</v>
      </c>
      <c r="G2754" t="s">
        <v>8019</v>
      </c>
      <c r="H2754" s="195" t="str">
        <f>IFERROR(VLOOKUP(Table[[#This Row],[Activity Details of Assistance]],WHAT!E:F,2,FALSE),"")</f>
        <v>N/A</v>
      </c>
      <c r="I2754" s="195"/>
      <c r="J2754">
        <v>9284</v>
      </c>
      <c r="K2754" t="s">
        <v>8280</v>
      </c>
      <c r="L2754" s="219" t="s">
        <v>13</v>
      </c>
      <c r="M2754" t="s">
        <v>14</v>
      </c>
      <c r="N2754" t="s">
        <v>309</v>
      </c>
      <c r="O2754" t="s">
        <v>1606</v>
      </c>
      <c r="P2754" t="s">
        <v>4659</v>
      </c>
      <c r="Q2754" s="236">
        <v>44742</v>
      </c>
      <c r="R2754" s="236">
        <v>44986</v>
      </c>
      <c r="S2754" t="s">
        <v>8452</v>
      </c>
      <c r="T2754" s="196"/>
      <c r="U2754" s="196"/>
      <c r="V2754" s="196"/>
      <c r="W2754" s="196"/>
      <c r="X2754" s="222"/>
      <c r="Y2754" t="s">
        <v>8519</v>
      </c>
      <c r="Z2754">
        <v>1847456486</v>
      </c>
      <c r="AA2754" t="s">
        <v>8520</v>
      </c>
      <c r="AB2754" s="221" t="str">
        <f>_xlfn.IFNA(IF(Table[[#This Row],[Programme Partner]]&lt;&gt;Table[[#This Row],[Implementing Partner]],CONCATENATE(Table[[#This Row],[Programme Partner]],"-",Table[[#This Row],[Implementing Partner]]),Table[[#This Row],[Programme Partner]]),"")</f>
        <v>UNICEF-BRAC</v>
      </c>
    </row>
    <row r="2755" spans="1:28" ht="16.5" customHeight="1">
      <c r="A2755" s="183">
        <v>3135</v>
      </c>
      <c r="B2755" s="195" t="s">
        <v>5275</v>
      </c>
      <c r="C2755" s="198" t="s">
        <v>5033</v>
      </c>
      <c r="D2755" s="212" t="s">
        <v>5275</v>
      </c>
      <c r="E2755" s="215" t="s">
        <v>27</v>
      </c>
      <c r="F2755" s="195" t="s">
        <v>8014</v>
      </c>
      <c r="G2755" t="s">
        <v>8361</v>
      </c>
      <c r="H2755" s="195" t="str">
        <f>IFERROR(VLOOKUP(Table[[#This Row],[Activity Details of Assistance]],WHAT!E:F,2,FALSE),"")</f>
        <v># of plant</v>
      </c>
      <c r="I2755" s="195"/>
      <c r="J2755">
        <v>1</v>
      </c>
      <c r="K2755" t="s">
        <v>8280</v>
      </c>
      <c r="L2755" s="219" t="s">
        <v>13</v>
      </c>
      <c r="M2755" t="s">
        <v>14</v>
      </c>
      <c r="N2755" t="s">
        <v>309</v>
      </c>
      <c r="O2755" t="s">
        <v>1606</v>
      </c>
      <c r="P2755" t="s">
        <v>4659</v>
      </c>
      <c r="Q2755" s="236">
        <v>44742</v>
      </c>
      <c r="R2755" s="236">
        <v>44986</v>
      </c>
      <c r="S2755" t="s">
        <v>8452</v>
      </c>
      <c r="T2755" s="196"/>
      <c r="U2755" s="196"/>
      <c r="V2755" s="196"/>
      <c r="W2755" s="196"/>
      <c r="X2755" s="222"/>
      <c r="Y2755" t="s">
        <v>8519</v>
      </c>
      <c r="Z2755">
        <v>1847456486</v>
      </c>
      <c r="AA2755" t="s">
        <v>8520</v>
      </c>
      <c r="AB2755" s="221" t="str">
        <f>_xlfn.IFNA(IF(Table[[#This Row],[Programme Partner]]&lt;&gt;Table[[#This Row],[Implementing Partner]],CONCATENATE(Table[[#This Row],[Programme Partner]],"-",Table[[#This Row],[Implementing Partner]]),Table[[#This Row],[Programme Partner]]),"")</f>
        <v>UNICEF-BRAC</v>
      </c>
    </row>
    <row r="2756" spans="1:28" ht="16.5" customHeight="1">
      <c r="A2756" s="183">
        <v>3136</v>
      </c>
      <c r="B2756" s="195" t="s">
        <v>5148</v>
      </c>
      <c r="C2756" s="198" t="s">
        <v>5033</v>
      </c>
      <c r="D2756" s="212" t="s">
        <v>5148</v>
      </c>
      <c r="E2756" s="215" t="s">
        <v>27</v>
      </c>
      <c r="F2756" s="195" t="s">
        <v>8011</v>
      </c>
      <c r="G2756" s="195" t="s">
        <v>8584</v>
      </c>
      <c r="H2756" s="195" t="str">
        <f>IFERROR(VLOOKUP(Table[[#This Row],[Activity Details of Assistance]],WHAT!E:F,2,FALSE),"")</f>
        <v># of tube well</v>
      </c>
      <c r="I2756" s="195"/>
      <c r="J2756">
        <v>140</v>
      </c>
      <c r="K2756" t="s">
        <v>8280</v>
      </c>
      <c r="L2756" s="219" t="s">
        <v>13</v>
      </c>
      <c r="M2756" t="s">
        <v>14</v>
      </c>
      <c r="N2756" t="s">
        <v>309</v>
      </c>
      <c r="O2756" t="s">
        <v>1606</v>
      </c>
      <c r="P2756" t="s">
        <v>17</v>
      </c>
      <c r="Q2756" s="236">
        <v>44742</v>
      </c>
      <c r="R2756" s="236">
        <v>44896</v>
      </c>
      <c r="S2756" t="s">
        <v>8452</v>
      </c>
      <c r="T2756" s="196"/>
      <c r="U2756" s="196"/>
      <c r="V2756" s="196"/>
      <c r="W2756" s="196"/>
      <c r="X2756" s="222"/>
      <c r="Y2756" t="s">
        <v>8304</v>
      </c>
      <c r="Z2756">
        <v>1833301502</v>
      </c>
      <c r="AA2756" t="s">
        <v>8305</v>
      </c>
      <c r="AB2756" s="221" t="str">
        <f>_xlfn.IFNA(IF(Table[[#This Row],[Programme Partner]]&lt;&gt;Table[[#This Row],[Implementing Partner]],CONCATENATE(Table[[#This Row],[Programme Partner]],"-",Table[[#This Row],[Implementing Partner]]),Table[[#This Row],[Programme Partner]]),"")</f>
        <v>IOM-BRAC</v>
      </c>
    </row>
    <row r="2757" spans="1:28" ht="16.5" customHeight="1">
      <c r="A2757" s="183">
        <v>3137</v>
      </c>
      <c r="B2757" s="195" t="s">
        <v>5148</v>
      </c>
      <c r="C2757" s="198" t="s">
        <v>5033</v>
      </c>
      <c r="D2757" s="212" t="s">
        <v>5148</v>
      </c>
      <c r="E2757" s="215" t="s">
        <v>27</v>
      </c>
      <c r="F2757" s="195" t="s">
        <v>8011</v>
      </c>
      <c r="G2757" t="s">
        <v>8325</v>
      </c>
      <c r="H2757" s="195" t="str">
        <f>IFERROR(VLOOKUP(Table[[#This Row],[Activity Details of Assistance]],WHAT!E:F,2,FALSE),"")</f>
        <v># of tube well</v>
      </c>
      <c r="I2757" s="195"/>
      <c r="J2757">
        <v>1</v>
      </c>
      <c r="K2757" t="s">
        <v>8280</v>
      </c>
      <c r="L2757" s="219" t="s">
        <v>13</v>
      </c>
      <c r="M2757" t="s">
        <v>14</v>
      </c>
      <c r="N2757" t="s">
        <v>309</v>
      </c>
      <c r="O2757" t="s">
        <v>1606</v>
      </c>
      <c r="P2757" t="s">
        <v>17</v>
      </c>
      <c r="Q2757" s="236">
        <v>44742</v>
      </c>
      <c r="R2757" s="236">
        <v>44896</v>
      </c>
      <c r="S2757" t="s">
        <v>8452</v>
      </c>
      <c r="T2757" s="196"/>
      <c r="U2757" s="196"/>
      <c r="V2757" s="196"/>
      <c r="W2757" s="196"/>
      <c r="X2757" s="222"/>
      <c r="Y2757" t="s">
        <v>8304</v>
      </c>
      <c r="Z2757">
        <v>1833301502</v>
      </c>
      <c r="AA2757" t="s">
        <v>8305</v>
      </c>
      <c r="AB2757" s="221" t="str">
        <f>_xlfn.IFNA(IF(Table[[#This Row],[Programme Partner]]&lt;&gt;Table[[#This Row],[Implementing Partner]],CONCATENATE(Table[[#This Row],[Programme Partner]],"-",Table[[#This Row],[Implementing Partner]]),Table[[#This Row],[Programme Partner]]),"")</f>
        <v>IOM-BRAC</v>
      </c>
    </row>
    <row r="2758" spans="1:28" ht="16.5" customHeight="1">
      <c r="A2758" s="183">
        <v>3138</v>
      </c>
      <c r="B2758" s="195" t="s">
        <v>5148</v>
      </c>
      <c r="C2758" s="198" t="s">
        <v>5033</v>
      </c>
      <c r="D2758" s="212" t="s">
        <v>5148</v>
      </c>
      <c r="E2758" s="215" t="s">
        <v>27</v>
      </c>
      <c r="F2758" s="195" t="s">
        <v>8011</v>
      </c>
      <c r="G2758" t="s">
        <v>8019</v>
      </c>
      <c r="H2758" s="195" t="str">
        <f>IFERROR(VLOOKUP(Table[[#This Row],[Activity Details of Assistance]],WHAT!E:F,2,FALSE),"")</f>
        <v>N/A</v>
      </c>
      <c r="I2758" s="195"/>
      <c r="J2758">
        <v>15</v>
      </c>
      <c r="K2758" t="s">
        <v>8280</v>
      </c>
      <c r="L2758" s="219" t="s">
        <v>13</v>
      </c>
      <c r="M2758" t="s">
        <v>14</v>
      </c>
      <c r="N2758" t="s">
        <v>309</v>
      </c>
      <c r="O2758" t="s">
        <v>1606</v>
      </c>
      <c r="P2758" t="s">
        <v>17</v>
      </c>
      <c r="Q2758" s="236">
        <v>44742</v>
      </c>
      <c r="R2758" s="236">
        <v>44896</v>
      </c>
      <c r="S2758" t="s">
        <v>8452</v>
      </c>
      <c r="T2758" s="196"/>
      <c r="U2758" s="196"/>
      <c r="V2758" s="196"/>
      <c r="W2758" s="196"/>
      <c r="X2758" s="222"/>
      <c r="Y2758" t="s">
        <v>8304</v>
      </c>
      <c r="Z2758">
        <v>1833301502</v>
      </c>
      <c r="AA2758" t="s">
        <v>8305</v>
      </c>
      <c r="AB2758" s="221" t="str">
        <f>_xlfn.IFNA(IF(Table[[#This Row],[Programme Partner]]&lt;&gt;Table[[#This Row],[Implementing Partner]],CONCATENATE(Table[[#This Row],[Programme Partner]],"-",Table[[#This Row],[Implementing Partner]]),Table[[#This Row],[Programme Partner]]),"")</f>
        <v>IOM-BRAC</v>
      </c>
    </row>
    <row r="2759" spans="1:28" ht="16.5" customHeight="1">
      <c r="A2759" s="183">
        <v>3139</v>
      </c>
      <c r="B2759" s="195" t="s">
        <v>5148</v>
      </c>
      <c r="C2759" s="198" t="s">
        <v>5033</v>
      </c>
      <c r="D2759" s="212" t="s">
        <v>5148</v>
      </c>
      <c r="E2759" s="215" t="s">
        <v>27</v>
      </c>
      <c r="F2759" s="195" t="s">
        <v>8012</v>
      </c>
      <c r="G2759" t="s">
        <v>8366</v>
      </c>
      <c r="H2759" s="195" t="str">
        <f>IFERROR(VLOOKUP(Table[[#This Row],[Activity Details of Assistance]],WHAT!E:F,2,FALSE),"")</f>
        <v xml:space="preserve"># of door </v>
      </c>
      <c r="I2759" s="195"/>
      <c r="J2759">
        <v>1</v>
      </c>
      <c r="K2759" t="s">
        <v>8280</v>
      </c>
      <c r="L2759" s="219" t="s">
        <v>13</v>
      </c>
      <c r="M2759" t="s">
        <v>14</v>
      </c>
      <c r="N2759" t="s">
        <v>309</v>
      </c>
      <c r="O2759" t="s">
        <v>1606</v>
      </c>
      <c r="P2759" t="s">
        <v>17</v>
      </c>
      <c r="Q2759" s="236">
        <v>44742</v>
      </c>
      <c r="R2759" s="236">
        <v>44896</v>
      </c>
      <c r="S2759" t="s">
        <v>8452</v>
      </c>
      <c r="T2759" s="196"/>
      <c r="U2759" s="196"/>
      <c r="V2759" s="196"/>
      <c r="W2759" s="196"/>
      <c r="X2759" s="222"/>
      <c r="Y2759" t="s">
        <v>8304</v>
      </c>
      <c r="Z2759">
        <v>1833301502</v>
      </c>
      <c r="AA2759" t="s">
        <v>8305</v>
      </c>
      <c r="AB2759" s="221" t="str">
        <f>_xlfn.IFNA(IF(Table[[#This Row],[Programme Partner]]&lt;&gt;Table[[#This Row],[Implementing Partner]],CONCATENATE(Table[[#This Row],[Programme Partner]],"-",Table[[#This Row],[Implementing Partner]]),Table[[#This Row],[Programme Partner]]),"")</f>
        <v>IOM-BRAC</v>
      </c>
    </row>
    <row r="2760" spans="1:28" ht="16.5" customHeight="1">
      <c r="A2760" s="183">
        <v>3140</v>
      </c>
      <c r="B2760" s="195" t="s">
        <v>5148</v>
      </c>
      <c r="C2760" s="198" t="s">
        <v>5033</v>
      </c>
      <c r="D2760" s="212" t="s">
        <v>5148</v>
      </c>
      <c r="E2760" s="215" t="s">
        <v>27</v>
      </c>
      <c r="F2760" s="195" t="s">
        <v>8012</v>
      </c>
      <c r="G2760" s="195" t="s">
        <v>8585</v>
      </c>
      <c r="H2760" s="195" t="str">
        <f>IFERROR(VLOOKUP(Table[[#This Row],[Activity Details of Assistance]],WHAT!E:F,2,FALSE),"")</f>
        <v xml:space="preserve"># of door </v>
      </c>
      <c r="I2760" s="195"/>
      <c r="J2760">
        <v>43</v>
      </c>
      <c r="K2760" t="s">
        <v>8280</v>
      </c>
      <c r="L2760" s="219" t="s">
        <v>13</v>
      </c>
      <c r="M2760" t="s">
        <v>14</v>
      </c>
      <c r="N2760" t="s">
        <v>309</v>
      </c>
      <c r="O2760" t="s">
        <v>1606</v>
      </c>
      <c r="P2760" t="s">
        <v>17</v>
      </c>
      <c r="Q2760" s="236">
        <v>44742</v>
      </c>
      <c r="R2760" s="236">
        <v>44896</v>
      </c>
      <c r="S2760" t="s">
        <v>8452</v>
      </c>
      <c r="T2760" s="196"/>
      <c r="U2760" s="196"/>
      <c r="V2760" s="196"/>
      <c r="W2760" s="196"/>
      <c r="X2760" s="222"/>
      <c r="Y2760" t="s">
        <v>8304</v>
      </c>
      <c r="Z2760">
        <v>1833301502</v>
      </c>
      <c r="AA2760" t="s">
        <v>8305</v>
      </c>
      <c r="AB2760" s="221" t="str">
        <f>_xlfn.IFNA(IF(Table[[#This Row],[Programme Partner]]&lt;&gt;Table[[#This Row],[Implementing Partner]],CONCATENATE(Table[[#This Row],[Programme Partner]],"-",Table[[#This Row],[Implementing Partner]]),Table[[#This Row],[Programme Partner]]),"")</f>
        <v>IOM-BRAC</v>
      </c>
    </row>
    <row r="2761" spans="1:28" ht="16.5" customHeight="1">
      <c r="A2761" s="183">
        <v>3141</v>
      </c>
      <c r="B2761" s="195" t="s">
        <v>5148</v>
      </c>
      <c r="C2761" s="198" t="s">
        <v>5033</v>
      </c>
      <c r="D2761" s="212" t="s">
        <v>5148</v>
      </c>
      <c r="E2761" s="215" t="s">
        <v>27</v>
      </c>
      <c r="F2761" s="195" t="s">
        <v>8012</v>
      </c>
      <c r="G2761" t="s">
        <v>8359</v>
      </c>
      <c r="H2761" s="195" t="str">
        <f>IFERROR(VLOOKUP(Table[[#This Row],[Activity Details of Assistance]],WHAT!E:F,2,FALSE),"")</f>
        <v># of FSM Site</v>
      </c>
      <c r="I2761" s="195"/>
      <c r="J2761">
        <v>4</v>
      </c>
      <c r="K2761" t="s">
        <v>8280</v>
      </c>
      <c r="L2761" s="219" t="s">
        <v>13</v>
      </c>
      <c r="M2761" t="s">
        <v>14</v>
      </c>
      <c r="N2761" t="s">
        <v>309</v>
      </c>
      <c r="O2761" t="s">
        <v>1606</v>
      </c>
      <c r="P2761" t="s">
        <v>17</v>
      </c>
      <c r="Q2761" s="236">
        <v>44742</v>
      </c>
      <c r="R2761" s="236">
        <v>44896</v>
      </c>
      <c r="S2761" t="s">
        <v>8452</v>
      </c>
      <c r="T2761" s="196"/>
      <c r="U2761" s="196"/>
      <c r="V2761" s="196"/>
      <c r="W2761" s="196"/>
      <c r="X2761" s="222"/>
      <c r="Y2761" t="s">
        <v>8304</v>
      </c>
      <c r="Z2761">
        <v>1833301502</v>
      </c>
      <c r="AA2761" t="s">
        <v>8305</v>
      </c>
      <c r="AB2761" s="221" t="str">
        <f>_xlfn.IFNA(IF(Table[[#This Row],[Programme Partner]]&lt;&gt;Table[[#This Row],[Implementing Partner]],CONCATENATE(Table[[#This Row],[Programme Partner]],"-",Table[[#This Row],[Implementing Partner]]),Table[[#This Row],[Programme Partner]]),"")</f>
        <v>IOM-BRAC</v>
      </c>
    </row>
    <row r="2762" spans="1:28" ht="16.5" customHeight="1">
      <c r="A2762" s="183">
        <v>3142</v>
      </c>
      <c r="B2762" s="195" t="s">
        <v>5148</v>
      </c>
      <c r="C2762" s="198" t="s">
        <v>5033</v>
      </c>
      <c r="D2762" s="212" t="s">
        <v>5148</v>
      </c>
      <c r="E2762" s="215" t="s">
        <v>27</v>
      </c>
      <c r="F2762" s="195" t="s">
        <v>8012</v>
      </c>
      <c r="G2762" s="195" t="s">
        <v>8586</v>
      </c>
      <c r="H2762" s="195" t="str">
        <f>IFERROR(VLOOKUP(Table[[#This Row],[Activity Details of Assistance]],WHAT!E:F,2,FALSE),"")</f>
        <v># of door</v>
      </c>
      <c r="I2762" s="195"/>
      <c r="J2762">
        <v>247</v>
      </c>
      <c r="K2762" t="s">
        <v>8280</v>
      </c>
      <c r="L2762" s="219" t="s">
        <v>13</v>
      </c>
      <c r="M2762" t="s">
        <v>14</v>
      </c>
      <c r="N2762" t="s">
        <v>309</v>
      </c>
      <c r="O2762" t="s">
        <v>1606</v>
      </c>
      <c r="P2762" t="s">
        <v>17</v>
      </c>
      <c r="Q2762" s="236">
        <v>44742</v>
      </c>
      <c r="R2762" s="236">
        <v>44896</v>
      </c>
      <c r="S2762" t="s">
        <v>8452</v>
      </c>
      <c r="T2762" s="196"/>
      <c r="U2762" s="196"/>
      <c r="V2762" s="196"/>
      <c r="W2762" s="196"/>
      <c r="X2762" s="222"/>
      <c r="Y2762" t="s">
        <v>8304</v>
      </c>
      <c r="Z2762">
        <v>1833301502</v>
      </c>
      <c r="AA2762" t="s">
        <v>8305</v>
      </c>
      <c r="AB2762" s="221" t="str">
        <f>_xlfn.IFNA(IF(Table[[#This Row],[Programme Partner]]&lt;&gt;Table[[#This Row],[Implementing Partner]],CONCATENATE(Table[[#This Row],[Programme Partner]],"-",Table[[#This Row],[Implementing Partner]]),Table[[#This Row],[Programme Partner]]),"")</f>
        <v>IOM-BRAC</v>
      </c>
    </row>
    <row r="2763" spans="1:28" ht="16.5" customHeight="1">
      <c r="A2763" s="183">
        <v>3143</v>
      </c>
      <c r="B2763" s="195" t="s">
        <v>5148</v>
      </c>
      <c r="C2763" s="198" t="s">
        <v>5033</v>
      </c>
      <c r="D2763" s="212" t="s">
        <v>5148</v>
      </c>
      <c r="E2763" s="215" t="s">
        <v>27</v>
      </c>
      <c r="F2763" s="195" t="s">
        <v>8012</v>
      </c>
      <c r="G2763" s="195" t="s">
        <v>8357</v>
      </c>
      <c r="H2763" s="195" t="str">
        <f>IFERROR(VLOOKUP(Table[[#This Row],[Activity Details of Assistance]],WHAT!E:F,2,FALSE),"")</f>
        <v># of door</v>
      </c>
      <c r="I2763" s="195"/>
      <c r="J2763">
        <v>388</v>
      </c>
      <c r="K2763" t="s">
        <v>8280</v>
      </c>
      <c r="L2763" s="219" t="s">
        <v>13</v>
      </c>
      <c r="M2763" t="s">
        <v>14</v>
      </c>
      <c r="N2763" t="s">
        <v>309</v>
      </c>
      <c r="O2763" t="s">
        <v>1606</v>
      </c>
      <c r="P2763" t="s">
        <v>17</v>
      </c>
      <c r="Q2763" s="236">
        <v>44742</v>
      </c>
      <c r="R2763" s="236">
        <v>44896</v>
      </c>
      <c r="S2763" t="s">
        <v>8452</v>
      </c>
      <c r="T2763" s="196"/>
      <c r="U2763" s="196"/>
      <c r="V2763" s="196"/>
      <c r="W2763" s="196"/>
      <c r="X2763" s="222"/>
      <c r="Y2763" t="s">
        <v>8304</v>
      </c>
      <c r="Z2763">
        <v>1833301502</v>
      </c>
      <c r="AA2763" t="s">
        <v>8305</v>
      </c>
      <c r="AB2763" s="221" t="str">
        <f>_xlfn.IFNA(IF(Table[[#This Row],[Programme Partner]]&lt;&gt;Table[[#This Row],[Implementing Partner]],CONCATENATE(Table[[#This Row],[Programme Partner]],"-",Table[[#This Row],[Implementing Partner]]),Table[[#This Row],[Programme Partner]]),"")</f>
        <v>IOM-BRAC</v>
      </c>
    </row>
    <row r="2764" spans="1:28" ht="16.5" customHeight="1">
      <c r="A2764" s="183">
        <v>3144</v>
      </c>
      <c r="B2764" s="195" t="s">
        <v>5148</v>
      </c>
      <c r="C2764" s="198" t="s">
        <v>5033</v>
      </c>
      <c r="D2764" s="212" t="s">
        <v>5148</v>
      </c>
      <c r="E2764" s="215" t="s">
        <v>27</v>
      </c>
      <c r="F2764" s="195" t="s">
        <v>8012</v>
      </c>
      <c r="G2764" t="s">
        <v>8019</v>
      </c>
      <c r="H2764" s="195" t="str">
        <f>IFERROR(VLOOKUP(Table[[#This Row],[Activity Details of Assistance]],WHAT!E:F,2,FALSE),"")</f>
        <v>N/A</v>
      </c>
      <c r="I2764" s="195"/>
      <c r="J2764">
        <v>2</v>
      </c>
      <c r="K2764" t="s">
        <v>8280</v>
      </c>
      <c r="L2764" s="219" t="s">
        <v>13</v>
      </c>
      <c r="M2764" t="s">
        <v>14</v>
      </c>
      <c r="N2764" t="s">
        <v>309</v>
      </c>
      <c r="O2764" t="s">
        <v>1606</v>
      </c>
      <c r="P2764" t="s">
        <v>17</v>
      </c>
      <c r="Q2764" s="236">
        <v>44742</v>
      </c>
      <c r="R2764" s="236">
        <v>44896</v>
      </c>
      <c r="S2764" t="s">
        <v>8452</v>
      </c>
      <c r="T2764" s="196"/>
      <c r="U2764" s="196"/>
      <c r="V2764" s="196"/>
      <c r="W2764" s="196"/>
      <c r="X2764" s="222"/>
      <c r="Y2764" t="s">
        <v>8304</v>
      </c>
      <c r="Z2764">
        <v>1833301502</v>
      </c>
      <c r="AA2764" t="s">
        <v>8305</v>
      </c>
      <c r="AB2764" s="221" t="str">
        <f>_xlfn.IFNA(IF(Table[[#This Row],[Programme Partner]]&lt;&gt;Table[[#This Row],[Implementing Partner]],CONCATENATE(Table[[#This Row],[Programme Partner]],"-",Table[[#This Row],[Implementing Partner]]),Table[[#This Row],[Programme Partner]]),"")</f>
        <v>IOM-BRAC</v>
      </c>
    </row>
    <row r="2765" spans="1:28" ht="16.5" customHeight="1">
      <c r="A2765" s="183">
        <v>3145</v>
      </c>
      <c r="B2765" s="195" t="s">
        <v>5148</v>
      </c>
      <c r="C2765" s="198" t="s">
        <v>5033</v>
      </c>
      <c r="D2765" s="212" t="s">
        <v>5148</v>
      </c>
      <c r="E2765" s="215" t="s">
        <v>27</v>
      </c>
      <c r="F2765" s="195" t="s">
        <v>8013</v>
      </c>
      <c r="G2765" t="s">
        <v>8313</v>
      </c>
      <c r="H2765" s="195" t="str">
        <f>IFERROR(VLOOKUP(Table[[#This Row],[Activity Details of Assistance]],WHAT!E:F,2,FALSE),"")</f>
        <v># of HP sessions at community level</v>
      </c>
      <c r="I2765" s="195"/>
      <c r="J2765">
        <v>83</v>
      </c>
      <c r="K2765" t="s">
        <v>8280</v>
      </c>
      <c r="L2765" s="219" t="s">
        <v>13</v>
      </c>
      <c r="M2765" t="s">
        <v>14</v>
      </c>
      <c r="N2765" t="s">
        <v>309</v>
      </c>
      <c r="O2765" t="s">
        <v>1606</v>
      </c>
      <c r="P2765" t="s">
        <v>17</v>
      </c>
      <c r="Q2765" s="236">
        <v>44742</v>
      </c>
      <c r="R2765" s="236">
        <v>44896</v>
      </c>
      <c r="S2765" t="s">
        <v>8452</v>
      </c>
      <c r="T2765" s="196"/>
      <c r="U2765" s="196"/>
      <c r="V2765" s="196"/>
      <c r="W2765" s="196"/>
      <c r="X2765" s="222"/>
      <c r="Y2765" t="s">
        <v>8304</v>
      </c>
      <c r="Z2765">
        <v>1833301502</v>
      </c>
      <c r="AA2765" t="s">
        <v>8305</v>
      </c>
      <c r="AB2765" s="221" t="str">
        <f>_xlfn.IFNA(IF(Table[[#This Row],[Programme Partner]]&lt;&gt;Table[[#This Row],[Implementing Partner]],CONCATENATE(Table[[#This Row],[Programme Partner]],"-",Table[[#This Row],[Implementing Partner]]),Table[[#This Row],[Programme Partner]]),"")</f>
        <v>IOM-BRAC</v>
      </c>
    </row>
    <row r="2766" spans="1:28" ht="16.5" customHeight="1">
      <c r="A2766" s="183">
        <v>3146</v>
      </c>
      <c r="B2766" s="195" t="s">
        <v>5148</v>
      </c>
      <c r="C2766" s="198" t="s">
        <v>5033</v>
      </c>
      <c r="D2766" s="212" t="s">
        <v>5148</v>
      </c>
      <c r="E2766" s="215" t="s">
        <v>27</v>
      </c>
      <c r="F2766" s="195" t="s">
        <v>8013</v>
      </c>
      <c r="G2766" t="s">
        <v>8360</v>
      </c>
      <c r="H2766" s="195" t="str">
        <f>IFERROR(VLOOKUP(Table[[#This Row],[Activity Details of Assistance]],WHAT!E:F,2,FALSE),"")</f>
        <v># of household</v>
      </c>
      <c r="I2766" s="195"/>
      <c r="J2766">
        <v>6011</v>
      </c>
      <c r="K2766" t="s">
        <v>8280</v>
      </c>
      <c r="L2766" s="219" t="s">
        <v>13</v>
      </c>
      <c r="M2766" t="s">
        <v>14</v>
      </c>
      <c r="N2766" t="s">
        <v>309</v>
      </c>
      <c r="O2766" t="s">
        <v>1606</v>
      </c>
      <c r="P2766" t="s">
        <v>17</v>
      </c>
      <c r="Q2766" s="236">
        <v>44742</v>
      </c>
      <c r="R2766" s="236">
        <v>44896</v>
      </c>
      <c r="S2766" t="s">
        <v>8452</v>
      </c>
      <c r="T2766" s="196"/>
      <c r="U2766" s="196"/>
      <c r="V2766" s="196"/>
      <c r="W2766" s="196"/>
      <c r="X2766" s="222"/>
      <c r="Y2766" t="s">
        <v>8304</v>
      </c>
      <c r="Z2766">
        <v>1833301502</v>
      </c>
      <c r="AA2766" t="s">
        <v>8305</v>
      </c>
      <c r="AB2766" s="221" t="str">
        <f>_xlfn.IFNA(IF(Table[[#This Row],[Programme Partner]]&lt;&gt;Table[[#This Row],[Implementing Partner]],CONCATENATE(Table[[#This Row],[Programme Partner]],"-",Table[[#This Row],[Implementing Partner]]),Table[[#This Row],[Programme Partner]]),"")</f>
        <v>IOM-BRAC</v>
      </c>
    </row>
    <row r="2767" spans="1:28" ht="16.5" customHeight="1">
      <c r="A2767" s="183">
        <v>3147</v>
      </c>
      <c r="B2767" s="195" t="s">
        <v>5148</v>
      </c>
      <c r="C2767" s="198" t="s">
        <v>5033</v>
      </c>
      <c r="D2767" s="212" t="s">
        <v>5148</v>
      </c>
      <c r="E2767" s="215" t="s">
        <v>27</v>
      </c>
      <c r="F2767" s="195" t="s">
        <v>8013</v>
      </c>
      <c r="G2767" t="s">
        <v>8316</v>
      </c>
      <c r="H2767" s="195" t="str">
        <f>IFERROR(VLOOKUP(Table[[#This Row],[Activity Details of Assistance]],WHAT!E:F,2,FALSE),"")</f>
        <v># of household</v>
      </c>
      <c r="I2767" s="195"/>
      <c r="J2767">
        <v>4672</v>
      </c>
      <c r="K2767" t="s">
        <v>8280</v>
      </c>
      <c r="L2767" s="219" t="s">
        <v>13</v>
      </c>
      <c r="M2767" t="s">
        <v>14</v>
      </c>
      <c r="N2767" t="s">
        <v>309</v>
      </c>
      <c r="O2767" t="s">
        <v>1606</v>
      </c>
      <c r="P2767" t="s">
        <v>17</v>
      </c>
      <c r="Q2767" s="236">
        <v>44742</v>
      </c>
      <c r="R2767" s="236">
        <v>44896</v>
      </c>
      <c r="S2767" t="s">
        <v>8452</v>
      </c>
      <c r="T2767" s="196"/>
      <c r="U2767" s="196"/>
      <c r="V2767" s="196"/>
      <c r="W2767" s="196"/>
      <c r="X2767" s="222"/>
      <c r="Y2767" t="s">
        <v>8304</v>
      </c>
      <c r="Z2767">
        <v>1833301502</v>
      </c>
      <c r="AA2767" t="s">
        <v>8305</v>
      </c>
      <c r="AB2767" s="221" t="str">
        <f>_xlfn.IFNA(IF(Table[[#This Row],[Programme Partner]]&lt;&gt;Table[[#This Row],[Implementing Partner]],CONCATENATE(Table[[#This Row],[Programme Partner]],"-",Table[[#This Row],[Implementing Partner]]),Table[[#This Row],[Programme Partner]]),"")</f>
        <v>IOM-BRAC</v>
      </c>
    </row>
    <row r="2768" spans="1:28" ht="16.5" customHeight="1">
      <c r="A2768" s="183">
        <v>3148</v>
      </c>
      <c r="B2768" s="195" t="s">
        <v>5148</v>
      </c>
      <c r="C2768" s="198" t="s">
        <v>5033</v>
      </c>
      <c r="D2768" s="212" t="s">
        <v>5148</v>
      </c>
      <c r="E2768" s="215" t="s">
        <v>27</v>
      </c>
      <c r="F2768" s="195" t="s">
        <v>8014</v>
      </c>
      <c r="G2768" t="s">
        <v>8243</v>
      </c>
      <c r="H2768" s="195" t="str">
        <f>IFERROR(VLOOKUP(Table[[#This Row],[Activity Details of Assistance]],WHAT!E:F,2,FALSE),"")</f>
        <v># of pit</v>
      </c>
      <c r="I2768" s="195"/>
      <c r="J2768">
        <v>1</v>
      </c>
      <c r="K2768" t="s">
        <v>8280</v>
      </c>
      <c r="L2768" s="219" t="s">
        <v>13</v>
      </c>
      <c r="M2768" t="s">
        <v>14</v>
      </c>
      <c r="N2768" t="s">
        <v>309</v>
      </c>
      <c r="O2768" t="s">
        <v>1606</v>
      </c>
      <c r="P2768" t="s">
        <v>17</v>
      </c>
      <c r="Q2768" s="236">
        <v>44742</v>
      </c>
      <c r="R2768" s="236">
        <v>44896</v>
      </c>
      <c r="S2768" t="s">
        <v>8452</v>
      </c>
      <c r="T2768" s="196"/>
      <c r="U2768" s="196"/>
      <c r="V2768" s="196"/>
      <c r="W2768" s="196"/>
      <c r="X2768" s="222"/>
      <c r="Y2768" t="s">
        <v>8304</v>
      </c>
      <c r="Z2768">
        <v>1833301502</v>
      </c>
      <c r="AA2768" t="s">
        <v>8305</v>
      </c>
      <c r="AB2768" s="221" t="str">
        <f>_xlfn.IFNA(IF(Table[[#This Row],[Programme Partner]]&lt;&gt;Table[[#This Row],[Implementing Partner]],CONCATENATE(Table[[#This Row],[Programme Partner]],"-",Table[[#This Row],[Implementing Partner]]),Table[[#This Row],[Programme Partner]]),"")</f>
        <v>IOM-BRAC</v>
      </c>
    </row>
    <row r="2769" spans="1:28" ht="16.5" customHeight="1">
      <c r="A2769" s="183">
        <v>3149</v>
      </c>
      <c r="B2769" s="195" t="s">
        <v>5148</v>
      </c>
      <c r="C2769" s="198" t="s">
        <v>5033</v>
      </c>
      <c r="D2769" s="212" t="s">
        <v>5148</v>
      </c>
      <c r="E2769" s="215" t="s">
        <v>27</v>
      </c>
      <c r="F2769" s="195" t="s">
        <v>8014</v>
      </c>
      <c r="G2769" t="s">
        <v>8361</v>
      </c>
      <c r="H2769" s="195" t="str">
        <f>IFERROR(VLOOKUP(Table[[#This Row],[Activity Details of Assistance]],WHAT!E:F,2,FALSE),"")</f>
        <v># of plant</v>
      </c>
      <c r="I2769" s="195"/>
      <c r="J2769">
        <v>3</v>
      </c>
      <c r="K2769" t="s">
        <v>8280</v>
      </c>
      <c r="L2769" s="219" t="s">
        <v>13</v>
      </c>
      <c r="M2769" t="s">
        <v>14</v>
      </c>
      <c r="N2769" t="s">
        <v>309</v>
      </c>
      <c r="O2769" t="s">
        <v>1606</v>
      </c>
      <c r="P2769" t="s">
        <v>17</v>
      </c>
      <c r="Q2769" s="236">
        <v>44742</v>
      </c>
      <c r="R2769" s="236">
        <v>44896</v>
      </c>
      <c r="S2769" t="s">
        <v>8452</v>
      </c>
      <c r="T2769" s="196"/>
      <c r="U2769" s="196"/>
      <c r="V2769" s="196"/>
      <c r="W2769" s="196"/>
      <c r="X2769" s="222"/>
      <c r="Y2769" t="s">
        <v>8304</v>
      </c>
      <c r="Z2769">
        <v>1833301502</v>
      </c>
      <c r="AA2769" t="s">
        <v>8305</v>
      </c>
      <c r="AB2769" s="221" t="str">
        <f>_xlfn.IFNA(IF(Table[[#This Row],[Programme Partner]]&lt;&gt;Table[[#This Row],[Implementing Partner]],CONCATENATE(Table[[#This Row],[Programme Partner]],"-",Table[[#This Row],[Implementing Partner]]),Table[[#This Row],[Programme Partner]]),"")</f>
        <v>IOM-BRAC</v>
      </c>
    </row>
    <row r="2770" spans="1:28" ht="16.5" customHeight="1">
      <c r="A2770" s="183">
        <v>3150</v>
      </c>
      <c r="B2770" s="195" t="s">
        <v>5148</v>
      </c>
      <c r="C2770" s="198" t="s">
        <v>5033</v>
      </c>
      <c r="D2770" s="212" t="s">
        <v>5148</v>
      </c>
      <c r="E2770" s="215" t="s">
        <v>27</v>
      </c>
      <c r="F2770" s="195" t="s">
        <v>8014</v>
      </c>
      <c r="G2770" t="s">
        <v>8019</v>
      </c>
      <c r="H2770" s="195" t="str">
        <f>IFERROR(VLOOKUP(Table[[#This Row],[Activity Details of Assistance]],WHAT!E:F,2,FALSE),"")</f>
        <v>N/A</v>
      </c>
      <c r="I2770" s="195"/>
      <c r="J2770">
        <v>30232</v>
      </c>
      <c r="K2770" t="s">
        <v>8280</v>
      </c>
      <c r="L2770" s="219" t="s">
        <v>13</v>
      </c>
      <c r="M2770" t="s">
        <v>14</v>
      </c>
      <c r="N2770" t="s">
        <v>309</v>
      </c>
      <c r="O2770" t="s">
        <v>1606</v>
      </c>
      <c r="P2770" t="s">
        <v>17</v>
      </c>
      <c r="Q2770" s="236">
        <v>44742</v>
      </c>
      <c r="R2770" s="236">
        <v>44896</v>
      </c>
      <c r="S2770" t="s">
        <v>8452</v>
      </c>
      <c r="T2770" s="196"/>
      <c r="U2770" s="196"/>
      <c r="V2770" s="196"/>
      <c r="W2770" s="196"/>
      <c r="X2770" s="222"/>
      <c r="Y2770" t="s">
        <v>8304</v>
      </c>
      <c r="Z2770">
        <v>1833301502</v>
      </c>
      <c r="AA2770" t="s">
        <v>8305</v>
      </c>
      <c r="AB2770" s="221" t="str">
        <f>_xlfn.IFNA(IF(Table[[#This Row],[Programme Partner]]&lt;&gt;Table[[#This Row],[Implementing Partner]],CONCATENATE(Table[[#This Row],[Programme Partner]],"-",Table[[#This Row],[Implementing Partner]]),Table[[#This Row],[Programme Partner]]),"")</f>
        <v>IOM-BRAC</v>
      </c>
    </row>
    <row r="2771" spans="1:28" ht="16.5" customHeight="1">
      <c r="A2771" s="183">
        <v>3151</v>
      </c>
      <c r="B2771" s="195" t="s">
        <v>5292</v>
      </c>
      <c r="C2771" s="198" t="s">
        <v>5009</v>
      </c>
      <c r="D2771" s="212" t="s">
        <v>8352</v>
      </c>
      <c r="E2771" s="215" t="s">
        <v>27</v>
      </c>
      <c r="F2771" s="195" t="s">
        <v>8012</v>
      </c>
      <c r="G2771" t="s">
        <v>8373</v>
      </c>
      <c r="H2771" s="195" t="str">
        <f>IFERROR(VLOOKUP(Table[[#This Row],[Activity Details of Assistance]],WHAT!E:F,2,FALSE),"")</f>
        <v xml:space="preserve"># of door </v>
      </c>
      <c r="I2771" s="195"/>
      <c r="J2771">
        <v>15</v>
      </c>
      <c r="K2771" t="s">
        <v>8280</v>
      </c>
      <c r="L2771" s="219" t="s">
        <v>13</v>
      </c>
      <c r="M2771" t="s">
        <v>14</v>
      </c>
      <c r="N2771" t="s">
        <v>307</v>
      </c>
      <c r="O2771" t="s">
        <v>1599</v>
      </c>
      <c r="P2771" t="s">
        <v>8198</v>
      </c>
      <c r="Q2771" s="236">
        <v>44742</v>
      </c>
      <c r="R2771" s="236">
        <v>44743</v>
      </c>
      <c r="S2771" s="291" t="s">
        <v>8590</v>
      </c>
      <c r="T2771" s="196"/>
      <c r="U2771" s="196"/>
      <c r="V2771" s="196"/>
      <c r="W2771" s="196"/>
      <c r="X2771" s="222"/>
      <c r="Y2771" t="s">
        <v>8283</v>
      </c>
      <c r="Z2771">
        <v>1714567162</v>
      </c>
      <c r="AA2771" t="s">
        <v>8284</v>
      </c>
      <c r="AB2771" s="221" t="str">
        <f>_xlfn.IFNA(IF(Table[[#This Row],[Programme Partner]]&lt;&gt;Table[[#This Row],[Implementing Partner]],CONCATENATE(Table[[#This Row],[Programme Partner]],"-",Table[[#This Row],[Implementing Partner]]),Table[[#This Row],[Programme Partner]]),"")</f>
        <v>WHH-ANANDO</v>
      </c>
    </row>
    <row r="2772" spans="1:28" ht="16.5" customHeight="1">
      <c r="A2772" s="183">
        <v>3152</v>
      </c>
      <c r="B2772" s="195" t="s">
        <v>5292</v>
      </c>
      <c r="C2772" s="198" t="s">
        <v>5009</v>
      </c>
      <c r="D2772" s="212" t="s">
        <v>8352</v>
      </c>
      <c r="E2772" s="215" t="s">
        <v>27</v>
      </c>
      <c r="F2772" s="195" t="s">
        <v>8012</v>
      </c>
      <c r="G2772" t="s">
        <v>8354</v>
      </c>
      <c r="H2772" s="195" t="str">
        <f>IFERROR(VLOOKUP(Table[[#This Row],[Activity Details of Assistance]],WHAT!E:F,2,FALSE),"")</f>
        <v># of door</v>
      </c>
      <c r="I2772" s="195"/>
      <c r="J2772">
        <v>10</v>
      </c>
      <c r="K2772" t="s">
        <v>8280</v>
      </c>
      <c r="L2772" s="219" t="s">
        <v>13</v>
      </c>
      <c r="M2772" t="s">
        <v>14</v>
      </c>
      <c r="N2772" t="s">
        <v>307</v>
      </c>
      <c r="O2772" t="s">
        <v>1599</v>
      </c>
      <c r="P2772" t="s">
        <v>8198</v>
      </c>
      <c r="Q2772" s="236">
        <v>44742</v>
      </c>
      <c r="R2772" s="236">
        <v>44743</v>
      </c>
      <c r="S2772" s="291" t="s">
        <v>8590</v>
      </c>
      <c r="T2772" s="196"/>
      <c r="U2772" s="196"/>
      <c r="V2772" s="196"/>
      <c r="W2772" s="196"/>
      <c r="X2772" s="222"/>
      <c r="Y2772" t="s">
        <v>8283</v>
      </c>
      <c r="Z2772">
        <v>1714567162</v>
      </c>
      <c r="AA2772" t="s">
        <v>8284</v>
      </c>
      <c r="AB2772" s="221" t="str">
        <f>_xlfn.IFNA(IF(Table[[#This Row],[Programme Partner]]&lt;&gt;Table[[#This Row],[Implementing Partner]],CONCATENATE(Table[[#This Row],[Programme Partner]],"-",Table[[#This Row],[Implementing Partner]]),Table[[#This Row],[Programme Partner]]),"")</f>
        <v>WHH-ANANDO</v>
      </c>
    </row>
    <row r="2773" spans="1:28" ht="16.5" customHeight="1">
      <c r="A2773" s="183">
        <v>3153</v>
      </c>
      <c r="B2773" s="195" t="s">
        <v>5292</v>
      </c>
      <c r="C2773" s="198" t="s">
        <v>5009</v>
      </c>
      <c r="D2773" s="212" t="s">
        <v>8352</v>
      </c>
      <c r="E2773" s="215" t="s">
        <v>27</v>
      </c>
      <c r="F2773" s="195" t="s">
        <v>8012</v>
      </c>
      <c r="G2773" t="s">
        <v>8019</v>
      </c>
      <c r="H2773" s="195" t="str">
        <f>IFERROR(VLOOKUP(Table[[#This Row],[Activity Details of Assistance]],WHAT!E:F,2,FALSE),"")</f>
        <v>N/A</v>
      </c>
      <c r="I2773" s="195"/>
      <c r="J2773">
        <v>5</v>
      </c>
      <c r="K2773" t="s">
        <v>8280</v>
      </c>
      <c r="L2773" s="219" t="s">
        <v>13</v>
      </c>
      <c r="M2773" t="s">
        <v>14</v>
      </c>
      <c r="N2773" t="s">
        <v>307</v>
      </c>
      <c r="O2773" t="s">
        <v>1599</v>
      </c>
      <c r="P2773" t="s">
        <v>8198</v>
      </c>
      <c r="Q2773" s="236">
        <v>44742</v>
      </c>
      <c r="R2773" s="236">
        <v>44743</v>
      </c>
      <c r="S2773" s="291" t="s">
        <v>8590</v>
      </c>
      <c r="T2773" s="196"/>
      <c r="U2773" s="196"/>
      <c r="V2773" s="196"/>
      <c r="W2773" s="196"/>
      <c r="X2773" s="222"/>
      <c r="Y2773" t="s">
        <v>8283</v>
      </c>
      <c r="Z2773">
        <v>1714567162</v>
      </c>
      <c r="AA2773" t="s">
        <v>8284</v>
      </c>
      <c r="AB2773" s="221" t="str">
        <f>_xlfn.IFNA(IF(Table[[#This Row],[Programme Partner]]&lt;&gt;Table[[#This Row],[Implementing Partner]],CONCATENATE(Table[[#This Row],[Programme Partner]],"-",Table[[#This Row],[Implementing Partner]]),Table[[#This Row],[Programme Partner]]),"")</f>
        <v>WHH-ANANDO</v>
      </c>
    </row>
    <row r="2774" spans="1:28" ht="16.5" customHeight="1">
      <c r="A2774" s="183">
        <v>3154</v>
      </c>
      <c r="B2774" s="195" t="s">
        <v>5292</v>
      </c>
      <c r="C2774" s="198" t="s">
        <v>5009</v>
      </c>
      <c r="D2774" s="212" t="s">
        <v>8352</v>
      </c>
      <c r="E2774" s="215" t="s">
        <v>27</v>
      </c>
      <c r="F2774" s="195" t="s">
        <v>8012</v>
      </c>
      <c r="G2774" t="s">
        <v>8373</v>
      </c>
      <c r="H2774" s="195" t="str">
        <f>IFERROR(VLOOKUP(Table[[#This Row],[Activity Details of Assistance]],WHAT!E:F,2,FALSE),"")</f>
        <v xml:space="preserve"># of door </v>
      </c>
      <c r="I2774" s="195"/>
      <c r="J2774">
        <v>25</v>
      </c>
      <c r="K2774" t="s">
        <v>8280</v>
      </c>
      <c r="L2774" s="219" t="s">
        <v>13</v>
      </c>
      <c r="M2774" t="s">
        <v>14</v>
      </c>
      <c r="N2774" t="s">
        <v>307</v>
      </c>
      <c r="O2774" t="s">
        <v>1599</v>
      </c>
      <c r="P2774" t="s">
        <v>8198</v>
      </c>
      <c r="Q2774" s="236">
        <v>44742</v>
      </c>
      <c r="R2774" s="236">
        <v>44743</v>
      </c>
      <c r="S2774" s="291" t="s">
        <v>8590</v>
      </c>
      <c r="T2774" s="196"/>
      <c r="U2774" s="196"/>
      <c r="V2774" s="196"/>
      <c r="W2774" s="196"/>
      <c r="X2774" s="222"/>
      <c r="Y2774" t="s">
        <v>8283</v>
      </c>
      <c r="Z2774">
        <v>1714567162</v>
      </c>
      <c r="AA2774" t="s">
        <v>8284</v>
      </c>
      <c r="AB2774" s="221" t="str">
        <f>_xlfn.IFNA(IF(Table[[#This Row],[Programme Partner]]&lt;&gt;Table[[#This Row],[Implementing Partner]],CONCATENATE(Table[[#This Row],[Programme Partner]],"-",Table[[#This Row],[Implementing Partner]]),Table[[#This Row],[Programme Partner]]),"")</f>
        <v>WHH-ANANDO</v>
      </c>
    </row>
    <row r="2775" spans="1:28" ht="16.5" customHeight="1">
      <c r="A2775" s="183">
        <v>3155</v>
      </c>
      <c r="B2775" s="195" t="s">
        <v>5292</v>
      </c>
      <c r="C2775" s="198" t="s">
        <v>5009</v>
      </c>
      <c r="D2775" s="212" t="s">
        <v>8352</v>
      </c>
      <c r="E2775" s="215" t="s">
        <v>27</v>
      </c>
      <c r="F2775" s="195" t="s">
        <v>8012</v>
      </c>
      <c r="G2775" t="s">
        <v>8354</v>
      </c>
      <c r="H2775" s="195" t="str">
        <f>IFERROR(VLOOKUP(Table[[#This Row],[Activity Details of Assistance]],WHAT!E:F,2,FALSE),"")</f>
        <v># of door</v>
      </c>
      <c r="I2775" s="195"/>
      <c r="J2775">
        <v>10</v>
      </c>
      <c r="K2775" t="s">
        <v>8280</v>
      </c>
      <c r="L2775" s="219" t="s">
        <v>13</v>
      </c>
      <c r="M2775" t="s">
        <v>14</v>
      </c>
      <c r="N2775" t="s">
        <v>307</v>
      </c>
      <c r="O2775" t="s">
        <v>1599</v>
      </c>
      <c r="P2775" t="s">
        <v>8198</v>
      </c>
      <c r="Q2775" s="236">
        <v>44742</v>
      </c>
      <c r="R2775" s="236">
        <v>44743</v>
      </c>
      <c r="S2775" s="291" t="s">
        <v>8590</v>
      </c>
      <c r="T2775" s="196"/>
      <c r="U2775" s="196"/>
      <c r="V2775" s="196"/>
      <c r="W2775" s="196"/>
      <c r="X2775" s="222"/>
      <c r="Y2775" t="s">
        <v>8283</v>
      </c>
      <c r="Z2775">
        <v>1714567162</v>
      </c>
      <c r="AA2775" t="s">
        <v>8284</v>
      </c>
      <c r="AB2775" s="221" t="str">
        <f>_xlfn.IFNA(IF(Table[[#This Row],[Programme Partner]]&lt;&gt;Table[[#This Row],[Implementing Partner]],CONCATENATE(Table[[#This Row],[Programme Partner]],"-",Table[[#This Row],[Implementing Partner]]),Table[[#This Row],[Programme Partner]]),"")</f>
        <v>WHH-ANANDO</v>
      </c>
    </row>
    <row r="2776" spans="1:28" ht="16.5" customHeight="1">
      <c r="A2776" s="183">
        <v>3156</v>
      </c>
      <c r="B2776" s="195" t="s">
        <v>5292</v>
      </c>
      <c r="C2776" s="198" t="s">
        <v>5009</v>
      </c>
      <c r="D2776" s="212" t="s">
        <v>8352</v>
      </c>
      <c r="E2776" s="215" t="s">
        <v>27</v>
      </c>
      <c r="F2776" s="195" t="s">
        <v>8012</v>
      </c>
      <c r="G2776" t="s">
        <v>8019</v>
      </c>
      <c r="H2776" s="195" t="str">
        <f>IFERROR(VLOOKUP(Table[[#This Row],[Activity Details of Assistance]],WHAT!E:F,2,FALSE),"")</f>
        <v>N/A</v>
      </c>
      <c r="I2776" s="195"/>
      <c r="J2776">
        <v>5</v>
      </c>
      <c r="K2776" t="s">
        <v>8280</v>
      </c>
      <c r="L2776" s="219" t="s">
        <v>13</v>
      </c>
      <c r="M2776" t="s">
        <v>14</v>
      </c>
      <c r="N2776" t="s">
        <v>307</v>
      </c>
      <c r="O2776" t="s">
        <v>1599</v>
      </c>
      <c r="P2776" t="s">
        <v>8198</v>
      </c>
      <c r="Q2776" s="236">
        <v>44742</v>
      </c>
      <c r="R2776" s="236">
        <v>44743</v>
      </c>
      <c r="S2776" s="291" t="s">
        <v>8590</v>
      </c>
      <c r="T2776" s="196"/>
      <c r="U2776" s="196"/>
      <c r="V2776" s="196"/>
      <c r="W2776" s="196"/>
      <c r="X2776" s="222"/>
      <c r="Y2776" t="s">
        <v>8283</v>
      </c>
      <c r="Z2776">
        <v>1714567162</v>
      </c>
      <c r="AA2776" t="s">
        <v>8284</v>
      </c>
      <c r="AB2776" s="221" t="str">
        <f>_xlfn.IFNA(IF(Table[[#This Row],[Programme Partner]]&lt;&gt;Table[[#This Row],[Implementing Partner]],CONCATENATE(Table[[#This Row],[Programme Partner]],"-",Table[[#This Row],[Implementing Partner]]),Table[[#This Row],[Programme Partner]]),"")</f>
        <v>WHH-ANANDO</v>
      </c>
    </row>
    <row r="2777" spans="1:28" ht="16.5" customHeight="1">
      <c r="A2777" s="183">
        <v>3157</v>
      </c>
      <c r="B2777" s="195" t="s">
        <v>5275</v>
      </c>
      <c r="C2777" s="198" t="s">
        <v>5184</v>
      </c>
      <c r="D2777" s="212" t="s">
        <v>5275</v>
      </c>
      <c r="E2777" s="215" t="s">
        <v>27</v>
      </c>
      <c r="F2777" s="195" t="s">
        <v>8012</v>
      </c>
      <c r="G2777" t="s">
        <v>8371</v>
      </c>
      <c r="H2777" s="195" t="str">
        <f>IFERROR(VLOOKUP(Table[[#This Row],[Activity Details of Assistance]],WHAT!E:F,2,FALSE),"")</f>
        <v># of FSM Site</v>
      </c>
      <c r="I2777" s="195"/>
      <c r="J2777">
        <v>1</v>
      </c>
      <c r="K2777" t="s">
        <v>8280</v>
      </c>
      <c r="L2777" s="219" t="s">
        <v>13</v>
      </c>
      <c r="M2777" t="s">
        <v>14</v>
      </c>
      <c r="N2777" t="s">
        <v>307</v>
      </c>
      <c r="O2777" t="s">
        <v>1599</v>
      </c>
      <c r="P2777" t="s">
        <v>8198</v>
      </c>
      <c r="Q2777" s="236">
        <v>44742</v>
      </c>
      <c r="R2777" s="236">
        <v>45658</v>
      </c>
      <c r="S2777" s="291" t="s">
        <v>8590</v>
      </c>
      <c r="T2777" s="196"/>
      <c r="U2777" s="196"/>
      <c r="V2777" s="196"/>
      <c r="W2777" s="196"/>
      <c r="X2777" s="222"/>
      <c r="Y2777" t="s">
        <v>8572</v>
      </c>
      <c r="Z2777">
        <v>1712175843</v>
      </c>
      <c r="AA2777" t="s">
        <v>8573</v>
      </c>
      <c r="AB2777" s="221" t="str">
        <f>_xlfn.IFNA(IF(Table[[#This Row],[Programme Partner]]&lt;&gt;Table[[#This Row],[Implementing Partner]],CONCATENATE(Table[[#This Row],[Programme Partner]],"-",Table[[#This Row],[Implementing Partner]]),Table[[#This Row],[Programme Partner]]),"")</f>
        <v>UNICEF-NGOF</v>
      </c>
    </row>
    <row r="2778" spans="1:28" ht="16.5" customHeight="1">
      <c r="A2778" s="183">
        <v>3158</v>
      </c>
      <c r="B2778" s="195" t="s">
        <v>5275</v>
      </c>
      <c r="C2778" s="198" t="s">
        <v>5184</v>
      </c>
      <c r="D2778" s="212" t="s">
        <v>5275</v>
      </c>
      <c r="E2778" s="215" t="s">
        <v>27</v>
      </c>
      <c r="F2778" s="195" t="s">
        <v>8013</v>
      </c>
      <c r="G2778" t="s">
        <v>8313</v>
      </c>
      <c r="H2778" s="195" t="str">
        <f>IFERROR(VLOOKUP(Table[[#This Row],[Activity Details of Assistance]],WHAT!E:F,2,FALSE),"")</f>
        <v># of HP sessions at community level</v>
      </c>
      <c r="I2778" s="195"/>
      <c r="J2778">
        <v>13</v>
      </c>
      <c r="K2778" t="s">
        <v>8280</v>
      </c>
      <c r="L2778" s="219" t="s">
        <v>13</v>
      </c>
      <c r="M2778" t="s">
        <v>14</v>
      </c>
      <c r="N2778" t="s">
        <v>307</v>
      </c>
      <c r="O2778" t="s">
        <v>1599</v>
      </c>
      <c r="P2778" t="s">
        <v>8198</v>
      </c>
      <c r="Q2778" s="236">
        <v>44742</v>
      </c>
      <c r="R2778" s="236">
        <v>45658</v>
      </c>
      <c r="S2778" s="291" t="s">
        <v>8590</v>
      </c>
      <c r="T2778" s="196"/>
      <c r="U2778" s="196"/>
      <c r="V2778" s="196"/>
      <c r="W2778" s="196"/>
      <c r="X2778" s="222"/>
      <c r="Y2778" t="s">
        <v>8572</v>
      </c>
      <c r="Z2778">
        <v>1712175843</v>
      </c>
      <c r="AA2778" t="s">
        <v>8573</v>
      </c>
      <c r="AB2778" s="221" t="str">
        <f>_xlfn.IFNA(IF(Table[[#This Row],[Programme Partner]]&lt;&gt;Table[[#This Row],[Implementing Partner]],CONCATENATE(Table[[#This Row],[Programme Partner]],"-",Table[[#This Row],[Implementing Partner]]),Table[[#This Row],[Programme Partner]]),"")</f>
        <v>UNICEF-NGOF</v>
      </c>
    </row>
    <row r="2779" spans="1:28" ht="16.5" customHeight="1">
      <c r="A2779" s="183">
        <v>3159</v>
      </c>
      <c r="B2779" s="195" t="s">
        <v>5275</v>
      </c>
      <c r="C2779" s="198" t="s">
        <v>5184</v>
      </c>
      <c r="D2779" s="212" t="s">
        <v>5275</v>
      </c>
      <c r="E2779" s="215" t="s">
        <v>27</v>
      </c>
      <c r="F2779" s="195" t="s">
        <v>8013</v>
      </c>
      <c r="G2779" t="s">
        <v>8313</v>
      </c>
      <c r="H2779" s="195" t="str">
        <f>IFERROR(VLOOKUP(Table[[#This Row],[Activity Details of Assistance]],WHAT!E:F,2,FALSE),"")</f>
        <v># of HP sessions at community level</v>
      </c>
      <c r="I2779" s="195"/>
      <c r="J2779">
        <v>11</v>
      </c>
      <c r="K2779" t="s">
        <v>8280</v>
      </c>
      <c r="L2779" s="219" t="s">
        <v>13</v>
      </c>
      <c r="M2779" t="s">
        <v>14</v>
      </c>
      <c r="N2779" t="s">
        <v>307</v>
      </c>
      <c r="O2779" t="s">
        <v>1600</v>
      </c>
      <c r="P2779" t="s">
        <v>8265</v>
      </c>
      <c r="Q2779" s="236">
        <v>44742</v>
      </c>
      <c r="R2779" s="236">
        <v>45658</v>
      </c>
      <c r="S2779" s="291" t="s">
        <v>8590</v>
      </c>
      <c r="T2779" s="196"/>
      <c r="U2779" s="196"/>
      <c r="V2779" s="196"/>
      <c r="W2779" s="196"/>
      <c r="X2779" s="222"/>
      <c r="Y2779" t="s">
        <v>8572</v>
      </c>
      <c r="Z2779">
        <v>1712175843</v>
      </c>
      <c r="AA2779" t="s">
        <v>8573</v>
      </c>
      <c r="AB2779" s="221" t="str">
        <f>_xlfn.IFNA(IF(Table[[#This Row],[Programme Partner]]&lt;&gt;Table[[#This Row],[Implementing Partner]],CONCATENATE(Table[[#This Row],[Programme Partner]],"-",Table[[#This Row],[Implementing Partner]]),Table[[#This Row],[Programme Partner]]),"")</f>
        <v>UNICEF-NGOF</v>
      </c>
    </row>
    <row r="2780" spans="1:28" ht="16.5" customHeight="1">
      <c r="A2780" s="183">
        <v>3160</v>
      </c>
      <c r="B2780" s="195" t="s">
        <v>5275</v>
      </c>
      <c r="C2780" s="198" t="s">
        <v>5184</v>
      </c>
      <c r="D2780" s="212" t="s">
        <v>5275</v>
      </c>
      <c r="E2780" s="215" t="s">
        <v>27</v>
      </c>
      <c r="F2780" s="195" t="s">
        <v>8013</v>
      </c>
      <c r="G2780" t="s">
        <v>8313</v>
      </c>
      <c r="H2780" s="195" t="str">
        <f>IFERROR(VLOOKUP(Table[[#This Row],[Activity Details of Assistance]],WHAT!E:F,2,FALSE),"")</f>
        <v># of HP sessions at community level</v>
      </c>
      <c r="I2780" s="195"/>
      <c r="J2780">
        <v>6</v>
      </c>
      <c r="K2780" t="s">
        <v>8280</v>
      </c>
      <c r="L2780" s="219" t="s">
        <v>13</v>
      </c>
      <c r="M2780" t="s">
        <v>14</v>
      </c>
      <c r="N2780" t="s">
        <v>307</v>
      </c>
      <c r="O2780" t="s">
        <v>1603</v>
      </c>
      <c r="P2780" t="s">
        <v>8241</v>
      </c>
      <c r="Q2780" s="236">
        <v>44742</v>
      </c>
      <c r="R2780" s="236">
        <v>45658</v>
      </c>
      <c r="S2780" s="291" t="s">
        <v>8590</v>
      </c>
      <c r="T2780" s="196"/>
      <c r="U2780" s="196"/>
      <c r="V2780" s="196"/>
      <c r="W2780" s="196"/>
      <c r="X2780" s="222"/>
      <c r="Y2780" t="s">
        <v>8572</v>
      </c>
      <c r="Z2780">
        <v>1712175843</v>
      </c>
      <c r="AA2780" t="s">
        <v>8573</v>
      </c>
      <c r="AB2780" s="221" t="str">
        <f>_xlfn.IFNA(IF(Table[[#This Row],[Programme Partner]]&lt;&gt;Table[[#This Row],[Implementing Partner]],CONCATENATE(Table[[#This Row],[Programme Partner]],"-",Table[[#This Row],[Implementing Partner]]),Table[[#This Row],[Programme Partner]]),"")</f>
        <v>UNICEF-NGOF</v>
      </c>
    </row>
    <row r="2781" spans="1:28" ht="16.5" customHeight="1">
      <c r="A2781" s="183">
        <v>3161</v>
      </c>
      <c r="B2781" s="195" t="s">
        <v>5148</v>
      </c>
      <c r="C2781" s="198" t="s">
        <v>5087</v>
      </c>
      <c r="D2781" s="212" t="s">
        <v>5148</v>
      </c>
      <c r="E2781" s="215" t="s">
        <v>27</v>
      </c>
      <c r="F2781" s="195" t="s">
        <v>8011</v>
      </c>
      <c r="G2781" t="s">
        <v>8017</v>
      </c>
      <c r="H2781" s="195" t="str">
        <f>IFERROR(VLOOKUP(Table[[#This Row],[Activity Details of Assistance]],WHAT!E:F,2,FALSE),"")</f>
        <v># cubic meters / day</v>
      </c>
      <c r="I2781" s="195"/>
      <c r="J2781">
        <v>4</v>
      </c>
      <c r="K2781" t="s">
        <v>8280</v>
      </c>
      <c r="L2781" s="219" t="s">
        <v>13</v>
      </c>
      <c r="M2781" t="s">
        <v>14</v>
      </c>
      <c r="N2781" t="s">
        <v>307</v>
      </c>
      <c r="O2781" t="s">
        <v>1599</v>
      </c>
      <c r="P2781" t="s">
        <v>4717</v>
      </c>
      <c r="Q2781" s="236">
        <v>44742</v>
      </c>
      <c r="R2781" s="236">
        <v>44927</v>
      </c>
      <c r="S2781" t="s">
        <v>8452</v>
      </c>
      <c r="T2781" s="196"/>
      <c r="U2781" s="196"/>
      <c r="V2781" s="196"/>
      <c r="W2781" s="196"/>
      <c r="X2781" s="222"/>
      <c r="Y2781" t="s">
        <v>8563</v>
      </c>
      <c r="Z2781">
        <v>1718880175</v>
      </c>
      <c r="AA2781" t="s">
        <v>8559</v>
      </c>
      <c r="AB2781" s="221" t="str">
        <f>_xlfn.IFNA(IF(Table[[#This Row],[Programme Partner]]&lt;&gt;Table[[#This Row],[Implementing Partner]],CONCATENATE(Table[[#This Row],[Programme Partner]],"-",Table[[#This Row],[Implementing Partner]]),Table[[#This Row],[Programme Partner]]),"")</f>
        <v>IOM-DSK</v>
      </c>
    </row>
    <row r="2782" spans="1:28" ht="16.5" customHeight="1">
      <c r="A2782" s="183">
        <v>3162</v>
      </c>
      <c r="B2782" s="195" t="s">
        <v>5148</v>
      </c>
      <c r="C2782" t="s">
        <v>5087</v>
      </c>
      <c r="D2782" s="212" t="s">
        <v>5148</v>
      </c>
      <c r="E2782" s="215" t="s">
        <v>27</v>
      </c>
      <c r="F2782" s="195" t="s">
        <v>8011</v>
      </c>
      <c r="G2782" t="s">
        <v>8355</v>
      </c>
      <c r="H2782" s="195" t="str">
        <f>IFERROR(VLOOKUP(Table[[#This Row],[Activity Details of Assistance]],WHAT!E:F,2,FALSE),"")</f>
        <v># of water network</v>
      </c>
      <c r="I2782" s="195"/>
      <c r="J2782">
        <v>1</v>
      </c>
      <c r="K2782" t="s">
        <v>8280</v>
      </c>
      <c r="L2782" s="219" t="s">
        <v>13</v>
      </c>
      <c r="M2782" t="s">
        <v>14</v>
      </c>
      <c r="N2782" t="s">
        <v>307</v>
      </c>
      <c r="O2782" t="s">
        <v>1599</v>
      </c>
      <c r="P2782" t="s">
        <v>4717</v>
      </c>
      <c r="Q2782" s="236">
        <v>44742</v>
      </c>
      <c r="R2782" s="236">
        <v>44927</v>
      </c>
      <c r="S2782" t="s">
        <v>8452</v>
      </c>
      <c r="T2782" s="196"/>
      <c r="U2782" s="196"/>
      <c r="V2782" s="196"/>
      <c r="W2782" s="196"/>
      <c r="X2782" s="222"/>
      <c r="Y2782" t="s">
        <v>8563</v>
      </c>
      <c r="Z2782">
        <v>1718880175</v>
      </c>
      <c r="AA2782" t="s">
        <v>8559</v>
      </c>
      <c r="AB2782" s="221" t="str">
        <f>_xlfn.IFNA(IF(Table[[#This Row],[Programme Partner]]&lt;&gt;Table[[#This Row],[Implementing Partner]],CONCATENATE(Table[[#This Row],[Programme Partner]],"-",Table[[#This Row],[Implementing Partner]]),Table[[#This Row],[Programme Partner]]),"")</f>
        <v>IOM-DSK</v>
      </c>
    </row>
    <row r="2783" spans="1:28" ht="16.5" customHeight="1">
      <c r="A2783" s="183">
        <v>3163</v>
      </c>
      <c r="B2783" s="195" t="s">
        <v>5148</v>
      </c>
      <c r="C2783" t="s">
        <v>5087</v>
      </c>
      <c r="D2783" s="212" t="s">
        <v>5148</v>
      </c>
      <c r="E2783" s="215" t="s">
        <v>27</v>
      </c>
      <c r="F2783" s="195" t="s">
        <v>8011</v>
      </c>
      <c r="G2783" t="s">
        <v>8019</v>
      </c>
      <c r="H2783" s="195" t="str">
        <f>IFERROR(VLOOKUP(Table[[#This Row],[Activity Details of Assistance]],WHAT!E:F,2,FALSE),"")</f>
        <v>N/A</v>
      </c>
      <c r="I2783" s="195"/>
      <c r="J2783">
        <v>2</v>
      </c>
      <c r="K2783" t="s">
        <v>8280</v>
      </c>
      <c r="L2783" s="219" t="s">
        <v>13</v>
      </c>
      <c r="M2783" t="s">
        <v>14</v>
      </c>
      <c r="N2783" t="s">
        <v>307</v>
      </c>
      <c r="O2783" t="s">
        <v>1599</v>
      </c>
      <c r="P2783" t="s">
        <v>4717</v>
      </c>
      <c r="Q2783" s="236">
        <v>44742</v>
      </c>
      <c r="R2783" s="236">
        <v>44927</v>
      </c>
      <c r="S2783" t="s">
        <v>8452</v>
      </c>
      <c r="T2783" s="196"/>
      <c r="U2783" s="196"/>
      <c r="V2783" s="196"/>
      <c r="W2783" s="196"/>
      <c r="X2783" s="222"/>
      <c r="Y2783" t="s">
        <v>8563</v>
      </c>
      <c r="Z2783">
        <v>1718880175</v>
      </c>
      <c r="AA2783" t="s">
        <v>8559</v>
      </c>
      <c r="AB2783" s="221" t="str">
        <f>_xlfn.IFNA(IF(Table[[#This Row],[Programme Partner]]&lt;&gt;Table[[#This Row],[Implementing Partner]],CONCATENATE(Table[[#This Row],[Programme Partner]],"-",Table[[#This Row],[Implementing Partner]]),Table[[#This Row],[Programme Partner]]),"")</f>
        <v>IOM-DSK</v>
      </c>
    </row>
    <row r="2784" spans="1:28" ht="16.5" customHeight="1">
      <c r="A2784" s="183">
        <v>3164</v>
      </c>
      <c r="B2784" s="195" t="s">
        <v>5148</v>
      </c>
      <c r="C2784" t="s">
        <v>5087</v>
      </c>
      <c r="D2784" s="212" t="s">
        <v>5148</v>
      </c>
      <c r="E2784" s="215" t="s">
        <v>27</v>
      </c>
      <c r="F2784" s="195" t="s">
        <v>8012</v>
      </c>
      <c r="G2784" s="195" t="s">
        <v>8585</v>
      </c>
      <c r="H2784" s="195" t="str">
        <f>IFERROR(VLOOKUP(Table[[#This Row],[Activity Details of Assistance]],WHAT!E:F,2,FALSE),"")</f>
        <v xml:space="preserve"># of door </v>
      </c>
      <c r="I2784" s="195"/>
      <c r="J2784">
        <v>6</v>
      </c>
      <c r="K2784" t="s">
        <v>8280</v>
      </c>
      <c r="L2784" s="219" t="s">
        <v>13</v>
      </c>
      <c r="M2784" t="s">
        <v>14</v>
      </c>
      <c r="N2784" t="s">
        <v>307</v>
      </c>
      <c r="O2784" t="s">
        <v>1599</v>
      </c>
      <c r="P2784" t="s">
        <v>4717</v>
      </c>
      <c r="Q2784" s="236">
        <v>44742</v>
      </c>
      <c r="R2784" s="236">
        <v>44927</v>
      </c>
      <c r="S2784" t="s">
        <v>8452</v>
      </c>
      <c r="T2784" s="196"/>
      <c r="U2784" s="196"/>
      <c r="V2784" s="196"/>
      <c r="W2784" s="196"/>
      <c r="X2784" s="222"/>
      <c r="Y2784" t="s">
        <v>8563</v>
      </c>
      <c r="Z2784">
        <v>1718880175</v>
      </c>
      <c r="AA2784" t="s">
        <v>8559</v>
      </c>
      <c r="AB2784" s="221" t="str">
        <f>_xlfn.IFNA(IF(Table[[#This Row],[Programme Partner]]&lt;&gt;Table[[#This Row],[Implementing Partner]],CONCATENATE(Table[[#This Row],[Programme Partner]],"-",Table[[#This Row],[Implementing Partner]]),Table[[#This Row],[Programme Partner]]),"")</f>
        <v>IOM-DSK</v>
      </c>
    </row>
    <row r="2785" spans="1:28" ht="16.5" customHeight="1">
      <c r="A2785" s="183">
        <v>3165</v>
      </c>
      <c r="B2785" s="195" t="s">
        <v>5148</v>
      </c>
      <c r="C2785" t="s">
        <v>5087</v>
      </c>
      <c r="D2785" s="212" t="s">
        <v>5148</v>
      </c>
      <c r="E2785" s="215" t="s">
        <v>27</v>
      </c>
      <c r="F2785" s="195" t="s">
        <v>8012</v>
      </c>
      <c r="G2785" t="s">
        <v>8359</v>
      </c>
      <c r="H2785" s="195" t="str">
        <f>IFERROR(VLOOKUP(Table[[#This Row],[Activity Details of Assistance]],WHAT!E:F,2,FALSE),"")</f>
        <v># of FSM Site</v>
      </c>
      <c r="I2785" s="195"/>
      <c r="J2785">
        <v>2</v>
      </c>
      <c r="K2785" t="s">
        <v>8280</v>
      </c>
      <c r="L2785" s="219" t="s">
        <v>13</v>
      </c>
      <c r="M2785" t="s">
        <v>14</v>
      </c>
      <c r="N2785" t="s">
        <v>307</v>
      </c>
      <c r="O2785" t="s">
        <v>1599</v>
      </c>
      <c r="P2785" t="s">
        <v>4717</v>
      </c>
      <c r="Q2785" s="236">
        <v>44742</v>
      </c>
      <c r="R2785" s="236">
        <v>44927</v>
      </c>
      <c r="S2785" t="s">
        <v>8452</v>
      </c>
      <c r="T2785" s="196"/>
      <c r="U2785" s="196"/>
      <c r="V2785" s="196"/>
      <c r="W2785" s="196"/>
      <c r="X2785" s="222"/>
      <c r="Y2785" t="s">
        <v>8563</v>
      </c>
      <c r="Z2785">
        <v>1718880175</v>
      </c>
      <c r="AA2785" t="s">
        <v>8559</v>
      </c>
      <c r="AB2785" s="221" t="str">
        <f>_xlfn.IFNA(IF(Table[[#This Row],[Programme Partner]]&lt;&gt;Table[[#This Row],[Implementing Partner]],CONCATENATE(Table[[#This Row],[Programme Partner]],"-",Table[[#This Row],[Implementing Partner]]),Table[[#This Row],[Programme Partner]]),"")</f>
        <v>IOM-DSK</v>
      </c>
    </row>
    <row r="2786" spans="1:28" ht="16.5" customHeight="1">
      <c r="A2786" s="183">
        <v>3166</v>
      </c>
      <c r="B2786" s="195" t="s">
        <v>5148</v>
      </c>
      <c r="C2786" t="s">
        <v>5087</v>
      </c>
      <c r="D2786" s="212" t="s">
        <v>5148</v>
      </c>
      <c r="E2786" s="215" t="s">
        <v>27</v>
      </c>
      <c r="F2786" s="195" t="s">
        <v>8012</v>
      </c>
      <c r="G2786" t="s">
        <v>8356</v>
      </c>
      <c r="H2786" s="195" t="str">
        <f>IFERROR(VLOOKUP(Table[[#This Row],[Activity Details of Assistance]],WHAT!E:F,2,FALSE),"")</f>
        <v># of FSM Site</v>
      </c>
      <c r="I2786" s="195"/>
      <c r="J2786">
        <v>1</v>
      </c>
      <c r="K2786" t="s">
        <v>8280</v>
      </c>
      <c r="L2786" s="219" t="s">
        <v>13</v>
      </c>
      <c r="M2786" t="s">
        <v>14</v>
      </c>
      <c r="N2786" t="s">
        <v>307</v>
      </c>
      <c r="O2786" t="s">
        <v>1599</v>
      </c>
      <c r="P2786" t="s">
        <v>4717</v>
      </c>
      <c r="Q2786" s="236">
        <v>44742</v>
      </c>
      <c r="R2786" s="236">
        <v>44927</v>
      </c>
      <c r="S2786" t="s">
        <v>8452</v>
      </c>
      <c r="T2786" s="196"/>
      <c r="U2786" s="196"/>
      <c r="V2786" s="196"/>
      <c r="W2786" s="196"/>
      <c r="X2786" s="222"/>
      <c r="Y2786" t="s">
        <v>8563</v>
      </c>
      <c r="Z2786">
        <v>1718880175</v>
      </c>
      <c r="AA2786" t="s">
        <v>8559</v>
      </c>
      <c r="AB2786" s="221" t="str">
        <f>_xlfn.IFNA(IF(Table[[#This Row],[Programme Partner]]&lt;&gt;Table[[#This Row],[Implementing Partner]],CONCATENATE(Table[[#This Row],[Programme Partner]],"-",Table[[#This Row],[Implementing Partner]]),Table[[#This Row],[Programme Partner]]),"")</f>
        <v>IOM-DSK</v>
      </c>
    </row>
    <row r="2787" spans="1:28" ht="16.5" customHeight="1">
      <c r="A2787" s="183">
        <v>3167</v>
      </c>
      <c r="B2787" s="195" t="s">
        <v>5148</v>
      </c>
      <c r="C2787" t="s">
        <v>5087</v>
      </c>
      <c r="D2787" s="212" t="s">
        <v>5148</v>
      </c>
      <c r="E2787" s="215" t="s">
        <v>27</v>
      </c>
      <c r="F2787" s="195" t="s">
        <v>8012</v>
      </c>
      <c r="G2787" t="s">
        <v>8367</v>
      </c>
      <c r="H2787" s="195" t="str">
        <f>IFERROR(VLOOKUP(Table[[#This Row],[Activity Details of Assistance]],WHAT!E:F,2,FALSE),"")</f>
        <v># of door</v>
      </c>
      <c r="I2787" s="195"/>
      <c r="J2787">
        <v>2</v>
      </c>
      <c r="K2787" t="s">
        <v>8280</v>
      </c>
      <c r="L2787" s="219" t="s">
        <v>13</v>
      </c>
      <c r="M2787" t="s">
        <v>14</v>
      </c>
      <c r="N2787" t="s">
        <v>307</v>
      </c>
      <c r="O2787" t="s">
        <v>1599</v>
      </c>
      <c r="P2787" t="s">
        <v>4717</v>
      </c>
      <c r="Q2787" s="236">
        <v>44742</v>
      </c>
      <c r="R2787" s="236">
        <v>44927</v>
      </c>
      <c r="S2787" t="s">
        <v>8452</v>
      </c>
      <c r="T2787" s="196"/>
      <c r="U2787" s="196"/>
      <c r="V2787" s="196"/>
      <c r="W2787" s="196"/>
      <c r="X2787" s="222"/>
      <c r="Y2787" t="s">
        <v>8563</v>
      </c>
      <c r="Z2787">
        <v>1718880175</v>
      </c>
      <c r="AA2787" t="s">
        <v>8559</v>
      </c>
      <c r="AB2787" s="221" t="str">
        <f>_xlfn.IFNA(IF(Table[[#This Row],[Programme Partner]]&lt;&gt;Table[[#This Row],[Implementing Partner]],CONCATENATE(Table[[#This Row],[Programme Partner]],"-",Table[[#This Row],[Implementing Partner]]),Table[[#This Row],[Programme Partner]]),"")</f>
        <v>IOM-DSK</v>
      </c>
    </row>
    <row r="2788" spans="1:28" ht="16.5" customHeight="1">
      <c r="A2788" s="183">
        <v>3168</v>
      </c>
      <c r="B2788" s="195" t="s">
        <v>5148</v>
      </c>
      <c r="C2788" t="s">
        <v>5087</v>
      </c>
      <c r="D2788" s="212" t="s">
        <v>5148</v>
      </c>
      <c r="E2788" s="215" t="s">
        <v>27</v>
      </c>
      <c r="F2788" s="195" t="s">
        <v>8012</v>
      </c>
      <c r="G2788" s="195" t="s">
        <v>8586</v>
      </c>
      <c r="H2788" s="195" t="str">
        <f>IFERROR(VLOOKUP(Table[[#This Row],[Activity Details of Assistance]],WHAT!E:F,2,FALSE),"")</f>
        <v># of door</v>
      </c>
      <c r="I2788" s="195"/>
      <c r="J2788">
        <v>83</v>
      </c>
      <c r="K2788" t="s">
        <v>8280</v>
      </c>
      <c r="L2788" s="219" t="s">
        <v>13</v>
      </c>
      <c r="M2788" t="s">
        <v>14</v>
      </c>
      <c r="N2788" t="s">
        <v>307</v>
      </c>
      <c r="O2788" t="s">
        <v>1599</v>
      </c>
      <c r="P2788" t="s">
        <v>4717</v>
      </c>
      <c r="Q2788" s="236">
        <v>44742</v>
      </c>
      <c r="R2788" s="236">
        <v>44927</v>
      </c>
      <c r="S2788" t="s">
        <v>8452</v>
      </c>
      <c r="T2788" s="196"/>
      <c r="U2788" s="196"/>
      <c r="V2788" s="196"/>
      <c r="W2788" s="196"/>
      <c r="X2788" s="222"/>
      <c r="Y2788" t="s">
        <v>8563</v>
      </c>
      <c r="Z2788">
        <v>1718880175</v>
      </c>
      <c r="AA2788" t="s">
        <v>8559</v>
      </c>
      <c r="AB2788" s="221" t="str">
        <f>_xlfn.IFNA(IF(Table[[#This Row],[Programme Partner]]&lt;&gt;Table[[#This Row],[Implementing Partner]],CONCATENATE(Table[[#This Row],[Programme Partner]],"-",Table[[#This Row],[Implementing Partner]]),Table[[#This Row],[Programme Partner]]),"")</f>
        <v>IOM-DSK</v>
      </c>
    </row>
    <row r="2789" spans="1:28" ht="16.5" customHeight="1">
      <c r="A2789" s="183">
        <v>3169</v>
      </c>
      <c r="B2789" s="195" t="s">
        <v>5148</v>
      </c>
      <c r="C2789" t="s">
        <v>5087</v>
      </c>
      <c r="D2789" s="212" t="s">
        <v>5148</v>
      </c>
      <c r="E2789" s="215" t="s">
        <v>27</v>
      </c>
      <c r="F2789" s="195" t="s">
        <v>8012</v>
      </c>
      <c r="G2789" t="s">
        <v>8357</v>
      </c>
      <c r="H2789" s="195" t="str">
        <f>IFERROR(VLOOKUP(Table[[#This Row],[Activity Details of Assistance]],WHAT!E:F,2,FALSE),"")</f>
        <v># of door</v>
      </c>
      <c r="I2789" s="195"/>
      <c r="J2789">
        <v>755</v>
      </c>
      <c r="K2789" t="s">
        <v>8280</v>
      </c>
      <c r="L2789" s="219" t="s">
        <v>13</v>
      </c>
      <c r="M2789" t="s">
        <v>14</v>
      </c>
      <c r="N2789" t="s">
        <v>307</v>
      </c>
      <c r="O2789" t="s">
        <v>1599</v>
      </c>
      <c r="P2789" t="s">
        <v>4717</v>
      </c>
      <c r="Q2789" s="236">
        <v>44742</v>
      </c>
      <c r="R2789" s="236">
        <v>44927</v>
      </c>
      <c r="S2789" t="s">
        <v>8452</v>
      </c>
      <c r="T2789" s="196"/>
      <c r="U2789" s="196"/>
      <c r="V2789" s="196"/>
      <c r="W2789" s="196"/>
      <c r="X2789" s="222"/>
      <c r="Y2789" t="s">
        <v>8563</v>
      </c>
      <c r="Z2789">
        <v>1718880175</v>
      </c>
      <c r="AA2789" t="s">
        <v>8559</v>
      </c>
      <c r="AB2789" s="221" t="str">
        <f>_xlfn.IFNA(IF(Table[[#This Row],[Programme Partner]]&lt;&gt;Table[[#This Row],[Implementing Partner]],CONCATENATE(Table[[#This Row],[Programme Partner]],"-",Table[[#This Row],[Implementing Partner]]),Table[[#This Row],[Programme Partner]]),"")</f>
        <v>IOM-DSK</v>
      </c>
    </row>
    <row r="2790" spans="1:28" ht="16.5" customHeight="1">
      <c r="A2790" s="183">
        <v>3170</v>
      </c>
      <c r="B2790" s="195" t="s">
        <v>5148</v>
      </c>
      <c r="C2790" t="s">
        <v>5087</v>
      </c>
      <c r="D2790" s="212" t="s">
        <v>5148</v>
      </c>
      <c r="E2790" s="215" t="s">
        <v>27</v>
      </c>
      <c r="F2790" s="195" t="s">
        <v>8013</v>
      </c>
      <c r="G2790" t="s">
        <v>8314</v>
      </c>
      <c r="H2790" s="195" t="str">
        <f>IFERROR(VLOOKUP(Table[[#This Row],[Activity Details of Assistance]],WHAT!E:F,2,FALSE),"")</f>
        <v># of HP sessions at HH level</v>
      </c>
      <c r="I2790" s="195"/>
      <c r="J2790">
        <v>302</v>
      </c>
      <c r="K2790" t="s">
        <v>8280</v>
      </c>
      <c r="L2790" s="219" t="s">
        <v>13</v>
      </c>
      <c r="M2790" t="s">
        <v>14</v>
      </c>
      <c r="N2790" t="s">
        <v>307</v>
      </c>
      <c r="O2790" t="s">
        <v>1599</v>
      </c>
      <c r="P2790" t="s">
        <v>4717</v>
      </c>
      <c r="Q2790" s="236">
        <v>44742</v>
      </c>
      <c r="R2790" s="236">
        <v>44927</v>
      </c>
      <c r="S2790" t="s">
        <v>8452</v>
      </c>
      <c r="T2790" s="196"/>
      <c r="U2790" s="196"/>
      <c r="V2790" s="196"/>
      <c r="W2790" s="196"/>
      <c r="X2790" s="222"/>
      <c r="Y2790" t="s">
        <v>8563</v>
      </c>
      <c r="Z2790">
        <v>1718880175</v>
      </c>
      <c r="AA2790" t="s">
        <v>8559</v>
      </c>
      <c r="AB2790" s="221" t="str">
        <f>_xlfn.IFNA(IF(Table[[#This Row],[Programme Partner]]&lt;&gt;Table[[#This Row],[Implementing Partner]],CONCATENATE(Table[[#This Row],[Programme Partner]],"-",Table[[#This Row],[Implementing Partner]]),Table[[#This Row],[Programme Partner]]),"")</f>
        <v>IOM-DSK</v>
      </c>
    </row>
    <row r="2791" spans="1:28" ht="16.5" customHeight="1">
      <c r="A2791" s="183">
        <v>3171</v>
      </c>
      <c r="B2791" s="195" t="s">
        <v>5148</v>
      </c>
      <c r="C2791" t="s">
        <v>5087</v>
      </c>
      <c r="D2791" s="212" t="s">
        <v>5148</v>
      </c>
      <c r="E2791" s="215" t="s">
        <v>27</v>
      </c>
      <c r="F2791" s="195" t="s">
        <v>8013</v>
      </c>
      <c r="G2791" t="s">
        <v>8360</v>
      </c>
      <c r="H2791" s="195" t="str">
        <f>IFERROR(VLOOKUP(Table[[#This Row],[Activity Details of Assistance]],WHAT!E:F,2,FALSE),"")</f>
        <v># of household</v>
      </c>
      <c r="I2791" s="195"/>
      <c r="J2791">
        <v>5368</v>
      </c>
      <c r="K2791" t="s">
        <v>8280</v>
      </c>
      <c r="L2791" s="219" t="s">
        <v>13</v>
      </c>
      <c r="M2791" t="s">
        <v>14</v>
      </c>
      <c r="N2791" t="s">
        <v>307</v>
      </c>
      <c r="O2791" t="s">
        <v>1599</v>
      </c>
      <c r="P2791" t="s">
        <v>4717</v>
      </c>
      <c r="Q2791" s="236">
        <v>44742</v>
      </c>
      <c r="R2791" s="236">
        <v>44927</v>
      </c>
      <c r="S2791" t="s">
        <v>8452</v>
      </c>
      <c r="T2791" s="196"/>
      <c r="U2791" s="196"/>
      <c r="V2791" s="196"/>
      <c r="W2791" s="196"/>
      <c r="X2791" s="222"/>
      <c r="Y2791" t="s">
        <v>8563</v>
      </c>
      <c r="Z2791">
        <v>1718880175</v>
      </c>
      <c r="AA2791" t="s">
        <v>8559</v>
      </c>
      <c r="AB2791" s="221" t="str">
        <f>_xlfn.IFNA(IF(Table[[#This Row],[Programme Partner]]&lt;&gt;Table[[#This Row],[Implementing Partner]],CONCATENATE(Table[[#This Row],[Programme Partner]],"-",Table[[#This Row],[Implementing Partner]]),Table[[#This Row],[Programme Partner]]),"")</f>
        <v>IOM-DSK</v>
      </c>
    </row>
    <row r="2792" spans="1:28" ht="16.5" customHeight="1">
      <c r="A2792" s="183">
        <v>3172</v>
      </c>
      <c r="B2792" s="195" t="s">
        <v>5148</v>
      </c>
      <c r="C2792" t="s">
        <v>5087</v>
      </c>
      <c r="D2792" s="212" t="s">
        <v>5148</v>
      </c>
      <c r="E2792" s="215" t="s">
        <v>27</v>
      </c>
      <c r="F2792" s="195" t="s">
        <v>8013</v>
      </c>
      <c r="G2792" t="s">
        <v>8368</v>
      </c>
      <c r="H2792" s="195" t="str">
        <f>IFERROR(VLOOKUP(Table[[#This Row],[Activity Details of Assistance]],WHAT!E:F,2,FALSE),"")</f>
        <v># of household</v>
      </c>
      <c r="I2792" s="195"/>
      <c r="J2792">
        <v>836</v>
      </c>
      <c r="K2792" t="s">
        <v>8280</v>
      </c>
      <c r="L2792" s="219" t="s">
        <v>13</v>
      </c>
      <c r="M2792" t="s">
        <v>14</v>
      </c>
      <c r="N2792" t="s">
        <v>307</v>
      </c>
      <c r="O2792" t="s">
        <v>1599</v>
      </c>
      <c r="P2792" t="s">
        <v>4717</v>
      </c>
      <c r="Q2792" s="236">
        <v>44742</v>
      </c>
      <c r="R2792" s="236">
        <v>44927</v>
      </c>
      <c r="S2792" t="s">
        <v>8452</v>
      </c>
      <c r="T2792" s="196"/>
      <c r="U2792" s="196"/>
      <c r="V2792" s="196"/>
      <c r="W2792" s="196"/>
      <c r="X2792" s="222"/>
      <c r="Y2792" t="s">
        <v>8563</v>
      </c>
      <c r="Z2792">
        <v>1718880175</v>
      </c>
      <c r="AA2792" t="s">
        <v>8559</v>
      </c>
      <c r="AB2792" s="221" t="str">
        <f>_xlfn.IFNA(IF(Table[[#This Row],[Programme Partner]]&lt;&gt;Table[[#This Row],[Implementing Partner]],CONCATENATE(Table[[#This Row],[Programme Partner]],"-",Table[[#This Row],[Implementing Partner]]),Table[[#This Row],[Programme Partner]]),"")</f>
        <v>IOM-DSK</v>
      </c>
    </row>
    <row r="2793" spans="1:28" ht="16.5" customHeight="1">
      <c r="A2793" s="183">
        <v>3173</v>
      </c>
      <c r="B2793" s="195" t="s">
        <v>5148</v>
      </c>
      <c r="C2793" s="198" t="s">
        <v>5087</v>
      </c>
      <c r="D2793" s="212" t="s">
        <v>5148</v>
      </c>
      <c r="E2793" s="215" t="s">
        <v>27</v>
      </c>
      <c r="F2793" s="195" t="s">
        <v>8014</v>
      </c>
      <c r="G2793" t="s">
        <v>8243</v>
      </c>
      <c r="H2793" s="195" t="str">
        <f>IFERROR(VLOOKUP(Table[[#This Row],[Activity Details of Assistance]],WHAT!E:F,2,FALSE),"")</f>
        <v># of pit</v>
      </c>
      <c r="I2793" s="195"/>
      <c r="J2793">
        <v>1</v>
      </c>
      <c r="K2793" t="s">
        <v>8280</v>
      </c>
      <c r="L2793" s="219" t="s">
        <v>13</v>
      </c>
      <c r="M2793" t="s">
        <v>14</v>
      </c>
      <c r="N2793" t="s">
        <v>307</v>
      </c>
      <c r="O2793" t="s">
        <v>1599</v>
      </c>
      <c r="P2793" t="s">
        <v>4717</v>
      </c>
      <c r="Q2793" s="236">
        <v>44742</v>
      </c>
      <c r="R2793" s="236">
        <v>44927</v>
      </c>
      <c r="S2793" t="s">
        <v>8452</v>
      </c>
      <c r="T2793" s="196"/>
      <c r="U2793" s="196"/>
      <c r="V2793" s="196"/>
      <c r="W2793" s="196"/>
      <c r="X2793" s="222"/>
      <c r="Y2793" t="s">
        <v>8563</v>
      </c>
      <c r="Z2793">
        <v>1718880175</v>
      </c>
      <c r="AA2793" t="s">
        <v>8559</v>
      </c>
      <c r="AB2793" s="221" t="str">
        <f>_xlfn.IFNA(IF(Table[[#This Row],[Programme Partner]]&lt;&gt;Table[[#This Row],[Implementing Partner]],CONCATENATE(Table[[#This Row],[Programme Partner]],"-",Table[[#This Row],[Implementing Partner]]),Table[[#This Row],[Programme Partner]]),"")</f>
        <v>IOM-DSK</v>
      </c>
    </row>
    <row r="2794" spans="1:28" ht="16.5" customHeight="1">
      <c r="A2794" s="183">
        <v>3174</v>
      </c>
      <c r="B2794" s="195" t="s">
        <v>5148</v>
      </c>
      <c r="C2794" s="198" t="s">
        <v>5087</v>
      </c>
      <c r="D2794" s="212" t="s">
        <v>5148</v>
      </c>
      <c r="E2794" s="215" t="s">
        <v>27</v>
      </c>
      <c r="F2794" s="195" t="s">
        <v>8014</v>
      </c>
      <c r="G2794" t="s">
        <v>8361</v>
      </c>
      <c r="H2794" s="195" t="str">
        <f>IFERROR(VLOOKUP(Table[[#This Row],[Activity Details of Assistance]],WHAT!E:F,2,FALSE),"")</f>
        <v># of plant</v>
      </c>
      <c r="I2794" s="195"/>
      <c r="J2794">
        <v>2</v>
      </c>
      <c r="K2794" t="s">
        <v>8280</v>
      </c>
      <c r="L2794" s="219" t="s">
        <v>13</v>
      </c>
      <c r="M2794" t="s">
        <v>14</v>
      </c>
      <c r="N2794" t="s">
        <v>307</v>
      </c>
      <c r="O2794" t="s">
        <v>1599</v>
      </c>
      <c r="P2794" t="s">
        <v>4717</v>
      </c>
      <c r="Q2794" s="236">
        <v>44742</v>
      </c>
      <c r="R2794" s="236">
        <v>44927</v>
      </c>
      <c r="S2794" t="s">
        <v>8452</v>
      </c>
      <c r="T2794" s="196"/>
      <c r="U2794" s="196"/>
      <c r="V2794" s="196"/>
      <c r="W2794" s="196"/>
      <c r="X2794" s="222"/>
      <c r="Y2794" t="s">
        <v>8563</v>
      </c>
      <c r="Z2794">
        <v>1718880175</v>
      </c>
      <c r="AA2794" t="s">
        <v>8559</v>
      </c>
      <c r="AB2794" s="221" t="str">
        <f>_xlfn.IFNA(IF(Table[[#This Row],[Programme Partner]]&lt;&gt;Table[[#This Row],[Implementing Partner]],CONCATENATE(Table[[#This Row],[Programme Partner]],"-",Table[[#This Row],[Implementing Partner]]),Table[[#This Row],[Programme Partner]]),"")</f>
        <v>IOM-DSK</v>
      </c>
    </row>
    <row r="2795" spans="1:28" ht="16.5" customHeight="1">
      <c r="A2795" s="183">
        <v>3175</v>
      </c>
      <c r="B2795" s="195" t="s">
        <v>5148</v>
      </c>
      <c r="C2795" s="198" t="s">
        <v>5087</v>
      </c>
      <c r="D2795" s="212" t="s">
        <v>5148</v>
      </c>
      <c r="E2795" s="215" t="s">
        <v>27</v>
      </c>
      <c r="F2795" s="195" t="s">
        <v>8014</v>
      </c>
      <c r="G2795" t="s">
        <v>8019</v>
      </c>
      <c r="H2795" s="195" t="str">
        <f>IFERROR(VLOOKUP(Table[[#This Row],[Activity Details of Assistance]],WHAT!E:F,2,FALSE),"")</f>
        <v>N/A</v>
      </c>
      <c r="I2795" s="195"/>
      <c r="J2795">
        <v>1</v>
      </c>
      <c r="K2795" t="s">
        <v>8280</v>
      </c>
      <c r="L2795" s="219" t="s">
        <v>13</v>
      </c>
      <c r="M2795" t="s">
        <v>14</v>
      </c>
      <c r="N2795" t="s">
        <v>307</v>
      </c>
      <c r="O2795" t="s">
        <v>1599</v>
      </c>
      <c r="P2795" t="s">
        <v>4717</v>
      </c>
      <c r="Q2795" s="236">
        <v>44742</v>
      </c>
      <c r="R2795" s="236">
        <v>44927</v>
      </c>
      <c r="S2795" t="s">
        <v>8452</v>
      </c>
      <c r="T2795" s="196"/>
      <c r="U2795" s="196"/>
      <c r="V2795" s="196"/>
      <c r="W2795" s="196"/>
      <c r="X2795" s="222"/>
      <c r="Y2795" t="s">
        <v>8563</v>
      </c>
      <c r="Z2795">
        <v>1718880175</v>
      </c>
      <c r="AA2795" t="s">
        <v>8559</v>
      </c>
      <c r="AB2795" s="221" t="str">
        <f>_xlfn.IFNA(IF(Table[[#This Row],[Programme Partner]]&lt;&gt;Table[[#This Row],[Implementing Partner]],CONCATENATE(Table[[#This Row],[Programme Partner]],"-",Table[[#This Row],[Implementing Partner]]),Table[[#This Row],[Programme Partner]]),"")</f>
        <v>IOM-DSK</v>
      </c>
    </row>
    <row r="2796" spans="1:28" ht="16.5" customHeight="1">
      <c r="A2796" s="183">
        <v>3176</v>
      </c>
      <c r="B2796" s="195" t="s">
        <v>5292</v>
      </c>
      <c r="C2796" s="198" t="s">
        <v>5009</v>
      </c>
      <c r="D2796" s="212" t="s">
        <v>8352</v>
      </c>
      <c r="E2796" s="215" t="s">
        <v>27</v>
      </c>
      <c r="F2796" s="195" t="s">
        <v>8011</v>
      </c>
      <c r="G2796" t="s">
        <v>8355</v>
      </c>
      <c r="H2796" s="195" t="str">
        <f>IFERROR(VLOOKUP(Table[[#This Row],[Activity Details of Assistance]],WHAT!E:F,2,FALSE),"")</f>
        <v># of water network</v>
      </c>
      <c r="I2796" s="195"/>
      <c r="J2796">
        <v>5</v>
      </c>
      <c r="K2796" t="s">
        <v>8280</v>
      </c>
      <c r="L2796" s="219" t="s">
        <v>13</v>
      </c>
      <c r="M2796" t="s">
        <v>14</v>
      </c>
      <c r="N2796" t="s">
        <v>307</v>
      </c>
      <c r="O2796" t="s">
        <v>1599</v>
      </c>
      <c r="P2796" t="s">
        <v>4717</v>
      </c>
      <c r="Q2796" s="236">
        <v>44742</v>
      </c>
      <c r="R2796" s="236">
        <v>44743</v>
      </c>
      <c r="S2796" t="s">
        <v>8452</v>
      </c>
      <c r="T2796" s="196"/>
      <c r="U2796" s="196"/>
      <c r="V2796" s="196"/>
      <c r="W2796" s="196"/>
      <c r="X2796" s="222"/>
      <c r="Y2796" t="s">
        <v>8283</v>
      </c>
      <c r="Z2796">
        <v>1714567162</v>
      </c>
      <c r="AA2796" t="s">
        <v>8284</v>
      </c>
      <c r="AB2796" s="221" t="str">
        <f>_xlfn.IFNA(IF(Table[[#This Row],[Programme Partner]]&lt;&gt;Table[[#This Row],[Implementing Partner]],CONCATENATE(Table[[#This Row],[Programme Partner]],"-",Table[[#This Row],[Implementing Partner]]),Table[[#This Row],[Programme Partner]]),"")</f>
        <v>WHH-ANANDO</v>
      </c>
    </row>
    <row r="2797" spans="1:28" ht="16.5" customHeight="1">
      <c r="A2797" s="183">
        <v>3177</v>
      </c>
      <c r="B2797" s="195" t="s">
        <v>5292</v>
      </c>
      <c r="C2797" s="198" t="s">
        <v>5009</v>
      </c>
      <c r="D2797" s="212" t="s">
        <v>8352</v>
      </c>
      <c r="E2797" s="215" t="s">
        <v>27</v>
      </c>
      <c r="F2797" s="195" t="s">
        <v>8011</v>
      </c>
      <c r="G2797" t="s">
        <v>8019</v>
      </c>
      <c r="H2797" s="195" t="str">
        <f>IFERROR(VLOOKUP(Table[[#This Row],[Activity Details of Assistance]],WHAT!E:F,2,FALSE),"")</f>
        <v>N/A</v>
      </c>
      <c r="I2797" s="195"/>
      <c r="J2797">
        <v>12</v>
      </c>
      <c r="K2797" t="s">
        <v>8280</v>
      </c>
      <c r="L2797" s="219" t="s">
        <v>13</v>
      </c>
      <c r="M2797" t="s">
        <v>14</v>
      </c>
      <c r="N2797" t="s">
        <v>307</v>
      </c>
      <c r="O2797" t="s">
        <v>1599</v>
      </c>
      <c r="P2797" t="s">
        <v>4717</v>
      </c>
      <c r="Q2797" s="236">
        <v>44742</v>
      </c>
      <c r="R2797" s="236">
        <v>44743</v>
      </c>
      <c r="S2797" t="s">
        <v>8452</v>
      </c>
      <c r="T2797" s="196"/>
      <c r="U2797" s="196"/>
      <c r="V2797" s="196"/>
      <c r="W2797" s="196"/>
      <c r="X2797" s="222" t="s">
        <v>8583</v>
      </c>
      <c r="Y2797" t="s">
        <v>8283</v>
      </c>
      <c r="Z2797">
        <v>1714567162</v>
      </c>
      <c r="AA2797" t="s">
        <v>8284</v>
      </c>
      <c r="AB2797" s="221" t="str">
        <f>_xlfn.IFNA(IF(Table[[#This Row],[Programme Partner]]&lt;&gt;Table[[#This Row],[Implementing Partner]],CONCATENATE(Table[[#This Row],[Programme Partner]],"-",Table[[#This Row],[Implementing Partner]]),Table[[#This Row],[Programme Partner]]),"")</f>
        <v>WHH-ANANDO</v>
      </c>
    </row>
    <row r="2798" spans="1:28" ht="16.5" customHeight="1">
      <c r="A2798" s="183">
        <v>3178</v>
      </c>
      <c r="B2798" s="195" t="s">
        <v>5292</v>
      </c>
      <c r="C2798" s="198" t="s">
        <v>5009</v>
      </c>
      <c r="D2798" s="212" t="s">
        <v>8352</v>
      </c>
      <c r="E2798" s="215" t="s">
        <v>27</v>
      </c>
      <c r="F2798" s="195" t="s">
        <v>8012</v>
      </c>
      <c r="G2798" s="195" t="s">
        <v>8585</v>
      </c>
      <c r="H2798" s="195" t="str">
        <f>IFERROR(VLOOKUP(Table[[#This Row],[Activity Details of Assistance]],WHAT!E:F,2,FALSE),"")</f>
        <v xml:space="preserve"># of door </v>
      </c>
      <c r="I2798" s="195"/>
      <c r="J2798">
        <v>40</v>
      </c>
      <c r="K2798" t="s">
        <v>8280</v>
      </c>
      <c r="L2798" s="219" t="s">
        <v>13</v>
      </c>
      <c r="M2798" t="s">
        <v>14</v>
      </c>
      <c r="N2798" t="s">
        <v>307</v>
      </c>
      <c r="O2798" t="s">
        <v>1599</v>
      </c>
      <c r="P2798" t="s">
        <v>4717</v>
      </c>
      <c r="Q2798" s="236">
        <v>44742</v>
      </c>
      <c r="R2798" s="236">
        <v>44743</v>
      </c>
      <c r="S2798" t="s">
        <v>8452</v>
      </c>
      <c r="T2798" s="196"/>
      <c r="U2798" s="196"/>
      <c r="V2798" s="196"/>
      <c r="W2798" s="196"/>
      <c r="X2798" s="222"/>
      <c r="Y2798" t="s">
        <v>8283</v>
      </c>
      <c r="Z2798">
        <v>1714567162</v>
      </c>
      <c r="AA2798" t="s">
        <v>8284</v>
      </c>
      <c r="AB2798" s="221" t="str">
        <f>_xlfn.IFNA(IF(Table[[#This Row],[Programme Partner]]&lt;&gt;Table[[#This Row],[Implementing Partner]],CONCATENATE(Table[[#This Row],[Programme Partner]],"-",Table[[#This Row],[Implementing Partner]]),Table[[#This Row],[Programme Partner]]),"")</f>
        <v>WHH-ANANDO</v>
      </c>
    </row>
    <row r="2799" spans="1:28" ht="16.5" customHeight="1">
      <c r="A2799" s="183">
        <v>3179</v>
      </c>
      <c r="B2799" s="195" t="s">
        <v>5292</v>
      </c>
      <c r="C2799" s="198" t="s">
        <v>5009</v>
      </c>
      <c r="D2799" s="212" t="s">
        <v>8352</v>
      </c>
      <c r="E2799" s="215" t="s">
        <v>27</v>
      </c>
      <c r="F2799" s="195" t="s">
        <v>8012</v>
      </c>
      <c r="G2799" s="195" t="s">
        <v>8586</v>
      </c>
      <c r="H2799" s="195" t="str">
        <f>IFERROR(VLOOKUP(Table[[#This Row],[Activity Details of Assistance]],WHAT!E:F,2,FALSE),"")</f>
        <v># of door</v>
      </c>
      <c r="I2799" s="195"/>
      <c r="J2799">
        <v>61</v>
      </c>
      <c r="K2799" t="s">
        <v>8280</v>
      </c>
      <c r="L2799" s="219" t="s">
        <v>13</v>
      </c>
      <c r="M2799" t="s">
        <v>14</v>
      </c>
      <c r="N2799" t="s">
        <v>307</v>
      </c>
      <c r="O2799" t="s">
        <v>1599</v>
      </c>
      <c r="P2799" t="s">
        <v>4717</v>
      </c>
      <c r="Q2799" s="236">
        <v>44742</v>
      </c>
      <c r="R2799" s="236">
        <v>44743</v>
      </c>
      <c r="S2799" t="s">
        <v>8452</v>
      </c>
      <c r="T2799" s="196"/>
      <c r="U2799" s="196"/>
      <c r="V2799" s="196"/>
      <c r="W2799" s="196"/>
      <c r="X2799" s="222"/>
      <c r="Y2799" t="s">
        <v>8283</v>
      </c>
      <c r="Z2799">
        <v>1714567162</v>
      </c>
      <c r="AA2799" t="s">
        <v>8284</v>
      </c>
      <c r="AB2799" s="221" t="str">
        <f>_xlfn.IFNA(IF(Table[[#This Row],[Programme Partner]]&lt;&gt;Table[[#This Row],[Implementing Partner]],CONCATENATE(Table[[#This Row],[Programme Partner]],"-",Table[[#This Row],[Implementing Partner]]),Table[[#This Row],[Programme Partner]]),"")</f>
        <v>WHH-ANANDO</v>
      </c>
    </row>
    <row r="2800" spans="1:28" ht="16.5" customHeight="1">
      <c r="A2800" s="183">
        <v>3180</v>
      </c>
      <c r="B2800" s="195" t="s">
        <v>5292</v>
      </c>
      <c r="C2800" s="198" t="s">
        <v>5009</v>
      </c>
      <c r="D2800" s="212" t="s">
        <v>8352</v>
      </c>
      <c r="E2800" s="215" t="s">
        <v>27</v>
      </c>
      <c r="F2800" s="195" t="s">
        <v>8012</v>
      </c>
      <c r="G2800" t="s">
        <v>8357</v>
      </c>
      <c r="H2800" s="195" t="str">
        <f>IFERROR(VLOOKUP(Table[[#This Row],[Activity Details of Assistance]],WHAT!E:F,2,FALSE),"")</f>
        <v># of door</v>
      </c>
      <c r="I2800" s="195"/>
      <c r="J2800">
        <v>53</v>
      </c>
      <c r="K2800" t="s">
        <v>8280</v>
      </c>
      <c r="L2800" s="219" t="s">
        <v>13</v>
      </c>
      <c r="M2800" t="s">
        <v>14</v>
      </c>
      <c r="N2800" t="s">
        <v>307</v>
      </c>
      <c r="O2800" t="s">
        <v>1599</v>
      </c>
      <c r="P2800" t="s">
        <v>4717</v>
      </c>
      <c r="Q2800" s="236">
        <v>44742</v>
      </c>
      <c r="R2800" s="236">
        <v>44743</v>
      </c>
      <c r="S2800" t="s">
        <v>8452</v>
      </c>
      <c r="T2800" s="196"/>
      <c r="U2800" s="196"/>
      <c r="V2800" s="196"/>
      <c r="W2800" s="196"/>
      <c r="X2800" s="222"/>
      <c r="Y2800" t="s">
        <v>8283</v>
      </c>
      <c r="Z2800">
        <v>1714567162</v>
      </c>
      <c r="AA2800" t="s">
        <v>8284</v>
      </c>
      <c r="AB2800" s="221" t="str">
        <f>_xlfn.IFNA(IF(Table[[#This Row],[Programme Partner]]&lt;&gt;Table[[#This Row],[Implementing Partner]],CONCATENATE(Table[[#This Row],[Programme Partner]],"-",Table[[#This Row],[Implementing Partner]]),Table[[#This Row],[Programme Partner]]),"")</f>
        <v>WHH-ANANDO</v>
      </c>
    </row>
    <row r="2801" spans="1:33" ht="16.5" customHeight="1">
      <c r="A2801" s="183">
        <v>3181</v>
      </c>
      <c r="B2801" s="198" t="s">
        <v>5292</v>
      </c>
      <c r="C2801" s="198" t="s">
        <v>5009</v>
      </c>
      <c r="D2801" s="212" t="s">
        <v>8352</v>
      </c>
      <c r="E2801" s="215" t="s">
        <v>27</v>
      </c>
      <c r="F2801" s="195" t="s">
        <v>8012</v>
      </c>
      <c r="G2801" t="s">
        <v>8019</v>
      </c>
      <c r="H2801" s="195" t="str">
        <f>IFERROR(VLOOKUP(Table[[#This Row],[Activity Details of Assistance]],WHAT!E:F,2,FALSE),"")</f>
        <v>N/A</v>
      </c>
      <c r="I2801" s="195"/>
      <c r="J2801">
        <v>70</v>
      </c>
      <c r="K2801" t="s">
        <v>8280</v>
      </c>
      <c r="L2801" s="219" t="s">
        <v>13</v>
      </c>
      <c r="M2801" t="s">
        <v>14</v>
      </c>
      <c r="N2801" t="s">
        <v>307</v>
      </c>
      <c r="O2801" t="s">
        <v>1599</v>
      </c>
      <c r="P2801" t="s">
        <v>4717</v>
      </c>
      <c r="Q2801" s="236">
        <v>44742</v>
      </c>
      <c r="R2801" s="236">
        <v>44743</v>
      </c>
      <c r="S2801" t="s">
        <v>8452</v>
      </c>
      <c r="T2801" s="196"/>
      <c r="U2801" s="196"/>
      <c r="V2801" s="196"/>
      <c r="W2801" s="196"/>
      <c r="X2801" s="222"/>
      <c r="Y2801" t="s">
        <v>8283</v>
      </c>
      <c r="Z2801">
        <v>1714567162</v>
      </c>
      <c r="AA2801" t="s">
        <v>8284</v>
      </c>
      <c r="AB2801" s="221" t="str">
        <f>_xlfn.IFNA(IF(Table[[#This Row],[Programme Partner]]&lt;&gt;Table[[#This Row],[Implementing Partner]],CONCATENATE(Table[[#This Row],[Programme Partner]],"-",Table[[#This Row],[Implementing Partner]]),Table[[#This Row],[Programme Partner]]),"")</f>
        <v>WHH-ANANDO</v>
      </c>
    </row>
    <row r="2802" spans="1:33" ht="16.5" customHeight="1">
      <c r="A2802" s="183">
        <v>3182</v>
      </c>
      <c r="B2802" s="195" t="s">
        <v>5292</v>
      </c>
      <c r="C2802" s="198" t="s">
        <v>5009</v>
      </c>
      <c r="D2802" s="197" t="s">
        <v>8352</v>
      </c>
      <c r="E2802" s="215" t="s">
        <v>27</v>
      </c>
      <c r="F2802" s="195" t="s">
        <v>8013</v>
      </c>
      <c r="G2802" t="s">
        <v>8313</v>
      </c>
      <c r="H2802" s="195" t="str">
        <f>IFERROR(VLOOKUP(Table[[#This Row],[Activity Details of Assistance]],WHAT!E:F,2,FALSE),"")</f>
        <v># of HP sessions at community level</v>
      </c>
      <c r="I2802" s="195"/>
      <c r="J2802">
        <v>427</v>
      </c>
      <c r="K2802" t="s">
        <v>8280</v>
      </c>
      <c r="L2802" s="219" t="s">
        <v>13</v>
      </c>
      <c r="M2802" t="s">
        <v>14</v>
      </c>
      <c r="N2802" t="s">
        <v>307</v>
      </c>
      <c r="O2802" t="s">
        <v>1599</v>
      </c>
      <c r="P2802" t="s">
        <v>4717</v>
      </c>
      <c r="Q2802" s="236">
        <v>44742</v>
      </c>
      <c r="R2802" s="236">
        <v>44743</v>
      </c>
      <c r="S2802" t="s">
        <v>8452</v>
      </c>
      <c r="T2802" s="196"/>
      <c r="U2802" s="196"/>
      <c r="V2802" s="196"/>
      <c r="W2802" s="196"/>
      <c r="X2802" s="222"/>
      <c r="Y2802" t="s">
        <v>8283</v>
      </c>
      <c r="Z2802">
        <v>1714567162</v>
      </c>
      <c r="AA2802" t="s">
        <v>8284</v>
      </c>
      <c r="AB2802" s="221" t="str">
        <f>_xlfn.IFNA(IF(Table[[#This Row],[Programme Partner]]&lt;&gt;Table[[#This Row],[Implementing Partner]],CONCATENATE(Table[[#This Row],[Programme Partner]],"-",Table[[#This Row],[Implementing Partner]]),Table[[#This Row],[Programme Partner]]),"")</f>
        <v>WHH-ANANDO</v>
      </c>
    </row>
    <row r="2803" spans="1:33" ht="16.5" customHeight="1">
      <c r="A2803" s="183">
        <v>3183</v>
      </c>
      <c r="B2803" s="195" t="s">
        <v>5292</v>
      </c>
      <c r="C2803" s="198" t="s">
        <v>5009</v>
      </c>
      <c r="D2803" s="197" t="s">
        <v>8352</v>
      </c>
      <c r="E2803" s="215" t="s">
        <v>27</v>
      </c>
      <c r="F2803" s="195" t="s">
        <v>8013</v>
      </c>
      <c r="G2803" t="s">
        <v>8314</v>
      </c>
      <c r="H2803" s="195" t="str">
        <f>IFERROR(VLOOKUP(Table[[#This Row],[Activity Details of Assistance]],WHAT!E:F,2,FALSE),"")</f>
        <v># of HP sessions at HH level</v>
      </c>
      <c r="I2803" s="195"/>
      <c r="J2803">
        <v>1479</v>
      </c>
      <c r="K2803" t="s">
        <v>8280</v>
      </c>
      <c r="L2803" s="219" t="s">
        <v>13</v>
      </c>
      <c r="M2803" t="s">
        <v>14</v>
      </c>
      <c r="N2803" t="s">
        <v>307</v>
      </c>
      <c r="O2803" t="s">
        <v>1599</v>
      </c>
      <c r="P2803" t="s">
        <v>4717</v>
      </c>
      <c r="Q2803" s="236">
        <v>44742</v>
      </c>
      <c r="R2803" s="236">
        <v>44743</v>
      </c>
      <c r="S2803" t="s">
        <v>8452</v>
      </c>
      <c r="T2803" s="196"/>
      <c r="U2803" s="196"/>
      <c r="V2803" s="196"/>
      <c r="W2803" s="196"/>
      <c r="X2803" s="222"/>
      <c r="Y2803" t="s">
        <v>8283</v>
      </c>
      <c r="Z2803">
        <v>1714567162</v>
      </c>
      <c r="AA2803" t="s">
        <v>8284</v>
      </c>
      <c r="AB2803" s="221" t="str">
        <f>_xlfn.IFNA(IF(Table[[#This Row],[Programme Partner]]&lt;&gt;Table[[#This Row],[Implementing Partner]],CONCATENATE(Table[[#This Row],[Programme Partner]],"-",Table[[#This Row],[Implementing Partner]]),Table[[#This Row],[Programme Partner]]),"")</f>
        <v>WHH-ANANDO</v>
      </c>
    </row>
    <row r="2804" spans="1:33" ht="16.5" customHeight="1">
      <c r="A2804" s="183">
        <v>3184</v>
      </c>
      <c r="B2804" s="195" t="s">
        <v>5292</v>
      </c>
      <c r="C2804" s="198" t="s">
        <v>5009</v>
      </c>
      <c r="D2804" s="197" t="s">
        <v>8352</v>
      </c>
      <c r="E2804" s="215" t="s">
        <v>27</v>
      </c>
      <c r="F2804" s="195" t="s">
        <v>8014</v>
      </c>
      <c r="G2804" t="s">
        <v>8361</v>
      </c>
      <c r="H2804" s="195" t="str">
        <f>IFERROR(VLOOKUP(Table[[#This Row],[Activity Details of Assistance]],WHAT!E:F,2,FALSE),"")</f>
        <v># of plant</v>
      </c>
      <c r="I2804" s="195"/>
      <c r="J2804">
        <v>1</v>
      </c>
      <c r="K2804" t="s">
        <v>8280</v>
      </c>
      <c r="L2804" s="219" t="s">
        <v>13</v>
      </c>
      <c r="M2804" t="s">
        <v>14</v>
      </c>
      <c r="N2804" t="s">
        <v>307</v>
      </c>
      <c r="O2804" t="s">
        <v>1599</v>
      </c>
      <c r="P2804" t="s">
        <v>4717</v>
      </c>
      <c r="Q2804" s="236">
        <v>44742</v>
      </c>
      <c r="R2804" s="236">
        <v>44743</v>
      </c>
      <c r="S2804" t="s">
        <v>8452</v>
      </c>
      <c r="T2804" s="196"/>
      <c r="U2804" s="196"/>
      <c r="V2804" s="196"/>
      <c r="W2804" s="196"/>
      <c r="X2804" s="222"/>
      <c r="Y2804" t="s">
        <v>8283</v>
      </c>
      <c r="Z2804">
        <v>1714567162</v>
      </c>
      <c r="AA2804" t="s">
        <v>8284</v>
      </c>
      <c r="AB2804" s="221" t="str">
        <f>_xlfn.IFNA(IF(Table[[#This Row],[Programme Partner]]&lt;&gt;Table[[#This Row],[Implementing Partner]],CONCATENATE(Table[[#This Row],[Programme Partner]],"-",Table[[#This Row],[Implementing Partner]]),Table[[#This Row],[Programme Partner]]),"")</f>
        <v>WHH-ANANDO</v>
      </c>
    </row>
    <row r="2805" spans="1:33" ht="16.5" customHeight="1">
      <c r="A2805" s="183">
        <v>3185</v>
      </c>
      <c r="B2805" s="215" t="s">
        <v>5292</v>
      </c>
      <c r="C2805" s="216" t="s">
        <v>5009</v>
      </c>
      <c r="D2805" s="197" t="s">
        <v>8352</v>
      </c>
      <c r="E2805" s="215" t="s">
        <v>27</v>
      </c>
      <c r="F2805" s="195" t="s">
        <v>8014</v>
      </c>
      <c r="G2805" t="s">
        <v>8019</v>
      </c>
      <c r="H2805" s="215" t="str">
        <f>IFERROR(VLOOKUP(Table[[#This Row],[Activity Details of Assistance]],WHAT!E:F,2,FALSE),"")</f>
        <v>N/A</v>
      </c>
      <c r="I2805" s="215"/>
      <c r="J2805">
        <v>110</v>
      </c>
      <c r="K2805" t="s">
        <v>8280</v>
      </c>
      <c r="L2805" s="219" t="s">
        <v>13</v>
      </c>
      <c r="M2805" t="s">
        <v>14</v>
      </c>
      <c r="N2805" t="s">
        <v>307</v>
      </c>
      <c r="O2805" t="s">
        <v>1599</v>
      </c>
      <c r="P2805" t="s">
        <v>4717</v>
      </c>
      <c r="Q2805" s="236">
        <v>44742</v>
      </c>
      <c r="R2805" s="236">
        <v>44743</v>
      </c>
      <c r="S2805" t="s">
        <v>8452</v>
      </c>
      <c r="T2805" s="220"/>
      <c r="U2805" s="220"/>
      <c r="V2805" s="220"/>
      <c r="W2805" s="220"/>
      <c r="X2805" s="222"/>
      <c r="Y2805" t="s">
        <v>8283</v>
      </c>
      <c r="Z2805">
        <v>1714567162</v>
      </c>
      <c r="AA2805" t="s">
        <v>8284</v>
      </c>
      <c r="AB2805" s="221" t="str">
        <f>_xlfn.IFNA(IF(Table[[#This Row],[Programme Partner]]&lt;&gt;Table[[#This Row],[Implementing Partner]],CONCATENATE(Table[[#This Row],[Programme Partner]],"-",Table[[#This Row],[Implementing Partner]]),Table[[#This Row],[Programme Partner]]),"")</f>
        <v>WHH-ANANDO</v>
      </c>
    </row>
    <row r="2806" spans="1:33" ht="16.5" customHeight="1">
      <c r="A2806" s="183">
        <v>3186</v>
      </c>
      <c r="B2806" s="247" t="s">
        <v>5148</v>
      </c>
      <c r="C2806" s="247" t="s">
        <v>5087</v>
      </c>
      <c r="D2806" s="247" t="s">
        <v>5148</v>
      </c>
      <c r="E2806" s="247" t="s">
        <v>27</v>
      </c>
      <c r="F2806" s="247" t="s">
        <v>8011</v>
      </c>
      <c r="G2806" s="247" t="s">
        <v>8017</v>
      </c>
      <c r="H2806" s="247" t="str">
        <f>IFERROR(VLOOKUP(Table[[#This Row],[Activity Details of Assistance]],WHAT!E:F,2,FALSE),"")</f>
        <v># cubic meters / day</v>
      </c>
      <c r="I2806" s="247"/>
      <c r="J2806" s="247">
        <v>3</v>
      </c>
      <c r="K2806" s="247" t="s">
        <v>8280</v>
      </c>
      <c r="L2806" s="247" t="s">
        <v>13</v>
      </c>
      <c r="M2806" s="247" t="s">
        <v>14</v>
      </c>
      <c r="N2806" s="247" t="s">
        <v>307</v>
      </c>
      <c r="O2806" s="247" t="s">
        <v>1599</v>
      </c>
      <c r="P2806" s="247" t="s">
        <v>4720</v>
      </c>
      <c r="Q2806" s="252">
        <v>44742</v>
      </c>
      <c r="R2806" s="252">
        <v>44927</v>
      </c>
      <c r="S2806" t="s">
        <v>8452</v>
      </c>
      <c r="T2806" s="247"/>
      <c r="U2806" s="247"/>
      <c r="V2806" s="247"/>
      <c r="W2806" s="247"/>
      <c r="X2806" s="247"/>
      <c r="Y2806" s="247" t="s">
        <v>8563</v>
      </c>
      <c r="Z2806" s="247">
        <v>1718880175</v>
      </c>
      <c r="AA2806" t="s">
        <v>8559</v>
      </c>
      <c r="AB2806" s="247" t="str">
        <f>_xlfn.IFNA(IF(Table[[#This Row],[Programme Partner]]&lt;&gt;Table[[#This Row],[Implementing Partner]],CONCATENATE(Table[[#This Row],[Programme Partner]],"-",Table[[#This Row],[Implementing Partner]]),Table[[#This Row],[Programme Partner]]),"")</f>
        <v>IOM-DSK</v>
      </c>
      <c r="AC2806" s="189"/>
      <c r="AD2806" s="189"/>
      <c r="AE2806" s="190"/>
      <c r="AF2806" s="190"/>
      <c r="AG2806" s="191"/>
    </row>
    <row r="2807" spans="1:33" ht="16.5" customHeight="1">
      <c r="A2807" s="183">
        <v>3187</v>
      </c>
      <c r="B2807" s="247" t="s">
        <v>5148</v>
      </c>
      <c r="C2807" s="248" t="s">
        <v>5087</v>
      </c>
      <c r="D2807" s="249" t="s">
        <v>5148</v>
      </c>
      <c r="E2807" s="215" t="s">
        <v>27</v>
      </c>
      <c r="F2807" s="247" t="s">
        <v>8012</v>
      </c>
      <c r="G2807" s="195" t="s">
        <v>8586</v>
      </c>
      <c r="H2807" s="247" t="str">
        <f>IFERROR(VLOOKUP(Table[[#This Row],[Activity Details of Assistance]],WHAT!E:F,2,FALSE),"")</f>
        <v># of door</v>
      </c>
      <c r="I2807" s="247"/>
      <c r="J2807" s="247">
        <v>1</v>
      </c>
      <c r="K2807" t="s">
        <v>8280</v>
      </c>
      <c r="L2807" s="251" t="s">
        <v>13</v>
      </c>
      <c r="M2807" s="251" t="s">
        <v>14</v>
      </c>
      <c r="N2807" s="247" t="s">
        <v>307</v>
      </c>
      <c r="O2807" s="247" t="s">
        <v>1599</v>
      </c>
      <c r="P2807" s="247" t="s">
        <v>4720</v>
      </c>
      <c r="Q2807" s="252">
        <v>44742</v>
      </c>
      <c r="R2807" s="252">
        <v>44927</v>
      </c>
      <c r="S2807" t="s">
        <v>8452</v>
      </c>
      <c r="T2807" s="253"/>
      <c r="U2807" s="253"/>
      <c r="V2807" s="253"/>
      <c r="W2807" s="253"/>
      <c r="X2807"/>
      <c r="Y2807" s="254" t="s">
        <v>8563</v>
      </c>
      <c r="Z2807" s="255">
        <v>1718880175</v>
      </c>
      <c r="AA2807" t="s">
        <v>8559</v>
      </c>
      <c r="AB2807" s="258" t="str">
        <f>_xlfn.IFNA(IF(Table[[#This Row],[Programme Partner]]&lt;&gt;Table[[#This Row],[Implementing Partner]],CONCATENATE(Table[[#This Row],[Programme Partner]],"-",Table[[#This Row],[Implementing Partner]]),Table[[#This Row],[Programme Partner]]),"")</f>
        <v>IOM-DSK</v>
      </c>
    </row>
    <row r="2808" spans="1:33" ht="16.5" customHeight="1">
      <c r="A2808" s="183">
        <v>3188</v>
      </c>
      <c r="B2808" s="247" t="s">
        <v>5148</v>
      </c>
      <c r="C2808" s="248" t="s">
        <v>5087</v>
      </c>
      <c r="D2808" s="249" t="s">
        <v>5148</v>
      </c>
      <c r="E2808" s="215" t="s">
        <v>27</v>
      </c>
      <c r="F2808" s="215" t="s">
        <v>8012</v>
      </c>
      <c r="G2808" s="250" t="s">
        <v>8357</v>
      </c>
      <c r="H2808" s="247" t="str">
        <f>IFERROR(VLOOKUP(Table[[#This Row],[Activity Details of Assistance]],WHAT!E:F,2,FALSE),"")</f>
        <v># of door</v>
      </c>
      <c r="I2808" s="247"/>
      <c r="J2808" s="247">
        <v>56</v>
      </c>
      <c r="K2808" t="s">
        <v>8280</v>
      </c>
      <c r="L2808" s="251" t="s">
        <v>13</v>
      </c>
      <c r="M2808" s="251" t="s">
        <v>14</v>
      </c>
      <c r="N2808" s="247" t="s">
        <v>307</v>
      </c>
      <c r="O2808" s="247" t="s">
        <v>1599</v>
      </c>
      <c r="P2808" s="247" t="s">
        <v>4720</v>
      </c>
      <c r="Q2808" s="252">
        <v>44742</v>
      </c>
      <c r="R2808" s="252">
        <v>44927</v>
      </c>
      <c r="S2808" t="s">
        <v>8452</v>
      </c>
      <c r="T2808" s="253"/>
      <c r="U2808" s="253"/>
      <c r="V2808" s="253"/>
      <c r="W2808" s="253"/>
      <c r="X2808"/>
      <c r="Y2808" s="254" t="s">
        <v>8563</v>
      </c>
      <c r="Z2808" s="255">
        <v>1718880175</v>
      </c>
      <c r="AA2808" t="s">
        <v>8559</v>
      </c>
      <c r="AB2808" s="258" t="str">
        <f>_xlfn.IFNA(IF(Table[[#This Row],[Programme Partner]]&lt;&gt;Table[[#This Row],[Implementing Partner]],CONCATENATE(Table[[#This Row],[Programme Partner]],"-",Table[[#This Row],[Implementing Partner]]),Table[[#This Row],[Programme Partner]]),"")</f>
        <v>IOM-DSK</v>
      </c>
    </row>
    <row r="2809" spans="1:33" ht="16.5" customHeight="1">
      <c r="A2809" s="183">
        <v>3189</v>
      </c>
      <c r="B2809" s="247" t="s">
        <v>5148</v>
      </c>
      <c r="C2809" s="248" t="s">
        <v>5087</v>
      </c>
      <c r="D2809" s="249" t="s">
        <v>5148</v>
      </c>
      <c r="E2809" s="215" t="s">
        <v>27</v>
      </c>
      <c r="F2809" s="247" t="s">
        <v>8013</v>
      </c>
      <c r="G2809" s="250" t="s">
        <v>8314</v>
      </c>
      <c r="H2809" s="247" t="str">
        <f>IFERROR(VLOOKUP(Table[[#This Row],[Activity Details of Assistance]],WHAT!E:F,2,FALSE),"")</f>
        <v># of HP sessions at HH level</v>
      </c>
      <c r="I2809" s="247"/>
      <c r="J2809" s="247">
        <v>75</v>
      </c>
      <c r="K2809" t="s">
        <v>8280</v>
      </c>
      <c r="L2809" s="251" t="s">
        <v>13</v>
      </c>
      <c r="M2809" s="251" t="s">
        <v>14</v>
      </c>
      <c r="N2809" s="247" t="s">
        <v>307</v>
      </c>
      <c r="O2809" s="247" t="s">
        <v>1599</v>
      </c>
      <c r="P2809" s="247" t="s">
        <v>4720</v>
      </c>
      <c r="Q2809" s="252">
        <v>44742</v>
      </c>
      <c r="R2809" s="252">
        <v>44927</v>
      </c>
      <c r="S2809" t="s">
        <v>8452</v>
      </c>
      <c r="T2809" s="253"/>
      <c r="U2809" s="253"/>
      <c r="V2809" s="253"/>
      <c r="W2809" s="253"/>
      <c r="X2809"/>
      <c r="Y2809" s="254" t="s">
        <v>8563</v>
      </c>
      <c r="Z2809" s="255">
        <v>1718880175</v>
      </c>
      <c r="AA2809" t="s">
        <v>8559</v>
      </c>
      <c r="AB2809" s="258" t="str">
        <f>_xlfn.IFNA(IF(Table[[#This Row],[Programme Partner]]&lt;&gt;Table[[#This Row],[Implementing Partner]],CONCATENATE(Table[[#This Row],[Programme Partner]],"-",Table[[#This Row],[Implementing Partner]]),Table[[#This Row],[Programme Partner]]),"")</f>
        <v>IOM-DSK</v>
      </c>
    </row>
    <row r="2810" spans="1:33" ht="16.5" customHeight="1">
      <c r="A2810" s="183">
        <v>3190</v>
      </c>
      <c r="B2810" s="247" t="s">
        <v>5148</v>
      </c>
      <c r="C2810" s="248" t="s">
        <v>5087</v>
      </c>
      <c r="D2810" s="249" t="s">
        <v>5148</v>
      </c>
      <c r="E2810" s="215" t="s">
        <v>27</v>
      </c>
      <c r="F2810" s="247" t="s">
        <v>8013</v>
      </c>
      <c r="G2810" s="250" t="s">
        <v>8360</v>
      </c>
      <c r="H2810" s="247" t="str">
        <f>IFERROR(VLOOKUP(Table[[#This Row],[Activity Details of Assistance]],WHAT!E:F,2,FALSE),"")</f>
        <v># of household</v>
      </c>
      <c r="I2810" s="247"/>
      <c r="J2810" s="247">
        <v>1749</v>
      </c>
      <c r="K2810" t="s">
        <v>8280</v>
      </c>
      <c r="L2810" s="251" t="s">
        <v>13</v>
      </c>
      <c r="M2810" s="251" t="s">
        <v>14</v>
      </c>
      <c r="N2810" s="247" t="s">
        <v>307</v>
      </c>
      <c r="O2810" s="247" t="s">
        <v>1599</v>
      </c>
      <c r="P2810" s="247" t="s">
        <v>4720</v>
      </c>
      <c r="Q2810" s="252">
        <v>44742</v>
      </c>
      <c r="R2810" s="252">
        <v>44927</v>
      </c>
      <c r="S2810" t="s">
        <v>8452</v>
      </c>
      <c r="T2810" s="253"/>
      <c r="U2810" s="253"/>
      <c r="V2810" s="253"/>
      <c r="W2810" s="253"/>
      <c r="X2810"/>
      <c r="Y2810" s="254" t="s">
        <v>8563</v>
      </c>
      <c r="Z2810" s="255">
        <v>1718880175</v>
      </c>
      <c r="AA2810" t="s">
        <v>8559</v>
      </c>
      <c r="AB2810" s="258" t="str">
        <f>_xlfn.IFNA(IF(Table[[#This Row],[Programme Partner]]&lt;&gt;Table[[#This Row],[Implementing Partner]],CONCATENATE(Table[[#This Row],[Programme Partner]],"-",Table[[#This Row],[Implementing Partner]]),Table[[#This Row],[Programme Partner]]),"")</f>
        <v>IOM-DSK</v>
      </c>
    </row>
    <row r="2811" spans="1:33" ht="16.5" customHeight="1">
      <c r="A2811" s="183">
        <v>3191</v>
      </c>
      <c r="B2811" s="247" t="s">
        <v>5148</v>
      </c>
      <c r="C2811" s="248" t="s">
        <v>5087</v>
      </c>
      <c r="D2811" s="249" t="s">
        <v>5148</v>
      </c>
      <c r="E2811" s="215" t="s">
        <v>27</v>
      </c>
      <c r="F2811" s="247" t="s">
        <v>8014</v>
      </c>
      <c r="G2811" t="s">
        <v>8243</v>
      </c>
      <c r="H2811" s="247" t="str">
        <f>IFERROR(VLOOKUP(Table[[#This Row],[Activity Details of Assistance]],WHAT!E:F,2,FALSE),"")</f>
        <v># of pit</v>
      </c>
      <c r="I2811" s="247"/>
      <c r="J2811" s="247">
        <v>5</v>
      </c>
      <c r="K2811" t="s">
        <v>8280</v>
      </c>
      <c r="L2811" s="251" t="s">
        <v>13</v>
      </c>
      <c r="M2811" s="251" t="s">
        <v>14</v>
      </c>
      <c r="N2811" s="247" t="s">
        <v>307</v>
      </c>
      <c r="O2811" s="247" t="s">
        <v>1599</v>
      </c>
      <c r="P2811" s="247" t="s">
        <v>4720</v>
      </c>
      <c r="Q2811" s="252">
        <v>44742</v>
      </c>
      <c r="R2811" s="252">
        <v>44927</v>
      </c>
      <c r="S2811" t="s">
        <v>8452</v>
      </c>
      <c r="T2811" s="253"/>
      <c r="U2811" s="253"/>
      <c r="V2811" s="253"/>
      <c r="W2811" s="253"/>
      <c r="X2811"/>
      <c r="Y2811" s="254" t="s">
        <v>8563</v>
      </c>
      <c r="Z2811" s="255">
        <v>1718880175</v>
      </c>
      <c r="AA2811" t="s">
        <v>8559</v>
      </c>
      <c r="AB2811" s="258" t="str">
        <f>_xlfn.IFNA(IF(Table[[#This Row],[Programme Partner]]&lt;&gt;Table[[#This Row],[Implementing Partner]],CONCATENATE(Table[[#This Row],[Programme Partner]],"-",Table[[#This Row],[Implementing Partner]]),Table[[#This Row],[Programme Partner]]),"")</f>
        <v>IOM-DSK</v>
      </c>
    </row>
    <row r="2812" spans="1:33" ht="16.5" customHeight="1">
      <c r="A2812" s="183">
        <v>3192</v>
      </c>
      <c r="B2812" s="247" t="s">
        <v>5292</v>
      </c>
      <c r="C2812" s="248" t="s">
        <v>5009</v>
      </c>
      <c r="D2812" s="249" t="s">
        <v>8352</v>
      </c>
      <c r="E2812" s="215" t="s">
        <v>27</v>
      </c>
      <c r="F2812" s="247" t="s">
        <v>8011</v>
      </c>
      <c r="G2812" s="250" t="s">
        <v>8355</v>
      </c>
      <c r="H2812" s="247" t="str">
        <f>IFERROR(VLOOKUP(Table[[#This Row],[Activity Details of Assistance]],WHAT!E:F,2,FALSE),"")</f>
        <v># of water network</v>
      </c>
      <c r="I2812" s="247"/>
      <c r="J2812" s="247">
        <v>8</v>
      </c>
      <c r="K2812" t="s">
        <v>8280</v>
      </c>
      <c r="L2812" s="251" t="s">
        <v>13</v>
      </c>
      <c r="M2812" s="251" t="s">
        <v>14</v>
      </c>
      <c r="N2812" s="247" t="s">
        <v>307</v>
      </c>
      <c r="O2812" s="247" t="s">
        <v>1599</v>
      </c>
      <c r="P2812" s="247" t="s">
        <v>4726</v>
      </c>
      <c r="Q2812" s="252">
        <v>44742</v>
      </c>
      <c r="R2812" s="252">
        <v>44743</v>
      </c>
      <c r="S2812" t="s">
        <v>8452</v>
      </c>
      <c r="T2812" s="253"/>
      <c r="U2812" s="253"/>
      <c r="V2812" s="253"/>
      <c r="W2812" s="253"/>
      <c r="X2812"/>
      <c r="Y2812" s="254" t="s">
        <v>8283</v>
      </c>
      <c r="Z2812" s="255">
        <v>1714567162</v>
      </c>
      <c r="AA2812" s="256" t="s">
        <v>8284</v>
      </c>
      <c r="AB2812" s="258" t="str">
        <f>_xlfn.IFNA(IF(Table[[#This Row],[Programme Partner]]&lt;&gt;Table[[#This Row],[Implementing Partner]],CONCATENATE(Table[[#This Row],[Programme Partner]],"-",Table[[#This Row],[Implementing Partner]]),Table[[#This Row],[Programme Partner]]),"")</f>
        <v>WHH-ANANDO</v>
      </c>
    </row>
    <row r="2813" spans="1:33" ht="16.5" customHeight="1">
      <c r="A2813" s="183">
        <v>3193</v>
      </c>
      <c r="B2813" s="247" t="s">
        <v>5292</v>
      </c>
      <c r="C2813" s="248" t="s">
        <v>5009</v>
      </c>
      <c r="D2813" s="249" t="s">
        <v>8352</v>
      </c>
      <c r="E2813" s="215" t="s">
        <v>27</v>
      </c>
      <c r="F2813" s="247" t="s">
        <v>8011</v>
      </c>
      <c r="G2813" t="s">
        <v>8019</v>
      </c>
      <c r="H2813" s="247" t="str">
        <f>IFERROR(VLOOKUP(Table[[#This Row],[Activity Details of Assistance]],WHAT!E:F,2,FALSE),"")</f>
        <v>N/A</v>
      </c>
      <c r="I2813" s="247"/>
      <c r="J2813" s="247">
        <v>17</v>
      </c>
      <c r="K2813" t="s">
        <v>8280</v>
      </c>
      <c r="L2813" s="251" t="s">
        <v>13</v>
      </c>
      <c r="M2813" s="251" t="s">
        <v>14</v>
      </c>
      <c r="N2813" s="247" t="s">
        <v>307</v>
      </c>
      <c r="O2813" s="247" t="s">
        <v>1599</v>
      </c>
      <c r="P2813" s="247" t="s">
        <v>4726</v>
      </c>
      <c r="Q2813" s="252">
        <v>44742</v>
      </c>
      <c r="R2813" s="252">
        <v>44743</v>
      </c>
      <c r="S2813" t="s">
        <v>8452</v>
      </c>
      <c r="T2813" s="253"/>
      <c r="U2813" s="253"/>
      <c r="V2813" s="253"/>
      <c r="W2813" s="253"/>
      <c r="X2813"/>
      <c r="Y2813" s="254" t="s">
        <v>8283</v>
      </c>
      <c r="Z2813" s="255">
        <v>1714567162</v>
      </c>
      <c r="AA2813" s="256" t="s">
        <v>8284</v>
      </c>
      <c r="AB2813" s="258" t="str">
        <f>_xlfn.IFNA(IF(Table[[#This Row],[Programme Partner]]&lt;&gt;Table[[#This Row],[Implementing Partner]],CONCATENATE(Table[[#This Row],[Programme Partner]],"-",Table[[#This Row],[Implementing Partner]]),Table[[#This Row],[Programme Partner]]),"")</f>
        <v>WHH-ANANDO</v>
      </c>
    </row>
    <row r="2814" spans="1:33" ht="16.5" customHeight="1">
      <c r="A2814" s="183">
        <v>3194</v>
      </c>
      <c r="B2814" s="247" t="s">
        <v>5292</v>
      </c>
      <c r="C2814" s="248" t="s">
        <v>5009</v>
      </c>
      <c r="D2814" s="249" t="s">
        <v>8352</v>
      </c>
      <c r="E2814" s="215" t="s">
        <v>27</v>
      </c>
      <c r="F2814" s="247" t="s">
        <v>8012</v>
      </c>
      <c r="G2814" s="195" t="s">
        <v>8585</v>
      </c>
      <c r="H2814" s="247" t="str">
        <f>IFERROR(VLOOKUP(Table[[#This Row],[Activity Details of Assistance]],WHAT!E:F,2,FALSE),"")</f>
        <v xml:space="preserve"># of door </v>
      </c>
      <c r="I2814" s="247"/>
      <c r="J2814" s="247">
        <v>30</v>
      </c>
      <c r="K2814" t="s">
        <v>8280</v>
      </c>
      <c r="L2814" s="251" t="s">
        <v>13</v>
      </c>
      <c r="M2814" s="251" t="s">
        <v>14</v>
      </c>
      <c r="N2814" s="247" t="s">
        <v>307</v>
      </c>
      <c r="O2814" s="247" t="s">
        <v>1599</v>
      </c>
      <c r="P2814" s="247" t="s">
        <v>4726</v>
      </c>
      <c r="Q2814" s="252">
        <v>44742</v>
      </c>
      <c r="R2814" s="252">
        <v>44743</v>
      </c>
      <c r="S2814" t="s">
        <v>8452</v>
      </c>
      <c r="T2814" s="253"/>
      <c r="U2814" s="253"/>
      <c r="V2814" s="253"/>
      <c r="W2814" s="253"/>
      <c r="X2814"/>
      <c r="Y2814" s="254" t="s">
        <v>8283</v>
      </c>
      <c r="Z2814" s="255">
        <v>1714567162</v>
      </c>
      <c r="AA2814" s="256" t="s">
        <v>8284</v>
      </c>
      <c r="AB2814" s="258" t="str">
        <f>_xlfn.IFNA(IF(Table[[#This Row],[Programme Partner]]&lt;&gt;Table[[#This Row],[Implementing Partner]],CONCATENATE(Table[[#This Row],[Programme Partner]],"-",Table[[#This Row],[Implementing Partner]]),Table[[#This Row],[Programme Partner]]),"")</f>
        <v>WHH-ANANDO</v>
      </c>
    </row>
    <row r="2815" spans="1:33" ht="16.5" customHeight="1">
      <c r="A2815" s="183">
        <v>3195</v>
      </c>
      <c r="B2815" s="247" t="s">
        <v>5292</v>
      </c>
      <c r="C2815" s="248" t="s">
        <v>5009</v>
      </c>
      <c r="D2815" s="249" t="s">
        <v>8352</v>
      </c>
      <c r="E2815" s="215" t="s">
        <v>27</v>
      </c>
      <c r="F2815" s="247" t="s">
        <v>8012</v>
      </c>
      <c r="G2815" s="195" t="s">
        <v>8586</v>
      </c>
      <c r="H2815" s="247" t="str">
        <f>IFERROR(VLOOKUP(Table[[#This Row],[Activity Details of Assistance]],WHAT!E:F,2,FALSE),"")</f>
        <v># of door</v>
      </c>
      <c r="I2815" s="247"/>
      <c r="J2815" s="247">
        <v>53</v>
      </c>
      <c r="K2815" t="s">
        <v>8280</v>
      </c>
      <c r="L2815" s="251" t="s">
        <v>13</v>
      </c>
      <c r="M2815" s="251" t="s">
        <v>14</v>
      </c>
      <c r="N2815" s="247" t="s">
        <v>307</v>
      </c>
      <c r="O2815" s="247" t="s">
        <v>1599</v>
      </c>
      <c r="P2815" s="247" t="s">
        <v>4726</v>
      </c>
      <c r="Q2815" s="252">
        <v>44742</v>
      </c>
      <c r="R2815" s="252">
        <v>44743</v>
      </c>
      <c r="S2815" t="s">
        <v>8452</v>
      </c>
      <c r="T2815" s="253"/>
      <c r="U2815" s="253"/>
      <c r="V2815" s="253"/>
      <c r="W2815" s="253"/>
      <c r="X2815"/>
      <c r="Y2815" s="254" t="s">
        <v>8283</v>
      </c>
      <c r="Z2815" s="255">
        <v>1714567162</v>
      </c>
      <c r="AA2815" s="256" t="s">
        <v>8284</v>
      </c>
      <c r="AB2815" s="258" t="str">
        <f>_xlfn.IFNA(IF(Table[[#This Row],[Programme Partner]]&lt;&gt;Table[[#This Row],[Implementing Partner]],CONCATENATE(Table[[#This Row],[Programme Partner]],"-",Table[[#This Row],[Implementing Partner]]),Table[[#This Row],[Programme Partner]]),"")</f>
        <v>WHH-ANANDO</v>
      </c>
    </row>
    <row r="2816" spans="1:33" ht="16.5" customHeight="1">
      <c r="A2816" s="183">
        <v>3196</v>
      </c>
      <c r="B2816" s="247" t="s">
        <v>5292</v>
      </c>
      <c r="C2816" s="248" t="s">
        <v>5009</v>
      </c>
      <c r="D2816" s="249" t="s">
        <v>8352</v>
      </c>
      <c r="E2816" s="215" t="s">
        <v>27</v>
      </c>
      <c r="F2816" s="247" t="s">
        <v>8012</v>
      </c>
      <c r="G2816" s="250" t="s">
        <v>8357</v>
      </c>
      <c r="H2816" s="247" t="str">
        <f>IFERROR(VLOOKUP(Table[[#This Row],[Activity Details of Assistance]],WHAT!E:F,2,FALSE),"")</f>
        <v># of door</v>
      </c>
      <c r="I2816" s="247"/>
      <c r="J2816" s="247">
        <v>283</v>
      </c>
      <c r="K2816" t="s">
        <v>8280</v>
      </c>
      <c r="L2816" s="251" t="s">
        <v>13</v>
      </c>
      <c r="M2816" s="251" t="s">
        <v>14</v>
      </c>
      <c r="N2816" s="247" t="s">
        <v>307</v>
      </c>
      <c r="O2816" s="247" t="s">
        <v>1599</v>
      </c>
      <c r="P2816" s="247" t="s">
        <v>4726</v>
      </c>
      <c r="Q2816" s="252">
        <v>44742</v>
      </c>
      <c r="R2816" s="252">
        <v>44743</v>
      </c>
      <c r="S2816" t="s">
        <v>8452</v>
      </c>
      <c r="T2816" s="253"/>
      <c r="U2816" s="253"/>
      <c r="V2816" s="253"/>
      <c r="W2816" s="253"/>
      <c r="X2816"/>
      <c r="Y2816" s="254" t="s">
        <v>8283</v>
      </c>
      <c r="Z2816" s="255">
        <v>1714567162</v>
      </c>
      <c r="AA2816" s="256" t="s">
        <v>8284</v>
      </c>
      <c r="AB2816" s="258" t="str">
        <f>_xlfn.IFNA(IF(Table[[#This Row],[Programme Partner]]&lt;&gt;Table[[#This Row],[Implementing Partner]],CONCATENATE(Table[[#This Row],[Programme Partner]],"-",Table[[#This Row],[Implementing Partner]]),Table[[#This Row],[Programme Partner]]),"")</f>
        <v>WHH-ANANDO</v>
      </c>
    </row>
    <row r="2817" spans="1:28" ht="16.5" customHeight="1">
      <c r="A2817" s="183">
        <v>3197</v>
      </c>
      <c r="B2817" s="247" t="s">
        <v>5292</v>
      </c>
      <c r="C2817" s="248" t="s">
        <v>5009</v>
      </c>
      <c r="D2817" s="249" t="s">
        <v>8352</v>
      </c>
      <c r="E2817" s="215" t="s">
        <v>27</v>
      </c>
      <c r="F2817" s="247" t="s">
        <v>8012</v>
      </c>
      <c r="G2817" t="s">
        <v>8019</v>
      </c>
      <c r="H2817" s="247" t="str">
        <f>IFERROR(VLOOKUP(Table[[#This Row],[Activity Details of Assistance]],WHAT!E:F,2,FALSE),"")</f>
        <v>N/A</v>
      </c>
      <c r="I2817" s="247"/>
      <c r="J2817" s="247">
        <v>83</v>
      </c>
      <c r="K2817" t="s">
        <v>8280</v>
      </c>
      <c r="L2817" s="251" t="s">
        <v>13</v>
      </c>
      <c r="M2817" s="251" t="s">
        <v>14</v>
      </c>
      <c r="N2817" s="247" t="s">
        <v>307</v>
      </c>
      <c r="O2817" s="247" t="s">
        <v>1599</v>
      </c>
      <c r="P2817" s="247" t="s">
        <v>4726</v>
      </c>
      <c r="Q2817" s="252">
        <v>44742</v>
      </c>
      <c r="R2817" s="252">
        <v>44743</v>
      </c>
      <c r="S2817" t="s">
        <v>8452</v>
      </c>
      <c r="T2817" s="253"/>
      <c r="U2817" s="253"/>
      <c r="V2817" s="253"/>
      <c r="W2817" s="253"/>
      <c r="X2817"/>
      <c r="Y2817" s="254" t="s">
        <v>8283</v>
      </c>
      <c r="Z2817" s="255">
        <v>1714567162</v>
      </c>
      <c r="AA2817" s="256" t="s">
        <v>8284</v>
      </c>
      <c r="AB2817" s="258" t="str">
        <f>_xlfn.IFNA(IF(Table[[#This Row],[Programme Partner]]&lt;&gt;Table[[#This Row],[Implementing Partner]],CONCATENATE(Table[[#This Row],[Programme Partner]],"-",Table[[#This Row],[Implementing Partner]]),Table[[#This Row],[Programme Partner]]),"")</f>
        <v>WHH-ANANDO</v>
      </c>
    </row>
    <row r="2818" spans="1:28" ht="16.5" customHeight="1">
      <c r="A2818" s="183">
        <v>3198</v>
      </c>
      <c r="B2818" s="247" t="s">
        <v>5292</v>
      </c>
      <c r="C2818" s="248" t="s">
        <v>5009</v>
      </c>
      <c r="D2818" s="249" t="s">
        <v>8352</v>
      </c>
      <c r="E2818" s="215" t="s">
        <v>27</v>
      </c>
      <c r="F2818" s="247" t="s">
        <v>8013</v>
      </c>
      <c r="G2818" s="250" t="s">
        <v>8313</v>
      </c>
      <c r="H2818" s="247" t="str">
        <f>IFERROR(VLOOKUP(Table[[#This Row],[Activity Details of Assistance]],WHAT!E:F,2,FALSE),"")</f>
        <v># of HP sessions at community level</v>
      </c>
      <c r="I2818" s="247"/>
      <c r="J2818" s="247">
        <v>787</v>
      </c>
      <c r="K2818" t="s">
        <v>8280</v>
      </c>
      <c r="L2818" s="251" t="s">
        <v>13</v>
      </c>
      <c r="M2818" s="251" t="s">
        <v>14</v>
      </c>
      <c r="N2818" s="247" t="s">
        <v>307</v>
      </c>
      <c r="O2818" s="247" t="s">
        <v>1599</v>
      </c>
      <c r="P2818" s="247" t="s">
        <v>4726</v>
      </c>
      <c r="Q2818" s="252">
        <v>44742</v>
      </c>
      <c r="R2818" s="252">
        <v>44743</v>
      </c>
      <c r="S2818" t="s">
        <v>8452</v>
      </c>
      <c r="T2818" s="253"/>
      <c r="U2818" s="253"/>
      <c r="V2818" s="253"/>
      <c r="W2818" s="253"/>
      <c r="X2818"/>
      <c r="Y2818" s="254" t="s">
        <v>8283</v>
      </c>
      <c r="Z2818" s="255">
        <v>1714567162</v>
      </c>
      <c r="AA2818" s="256" t="s">
        <v>8284</v>
      </c>
      <c r="AB2818" s="258" t="str">
        <f>_xlfn.IFNA(IF(Table[[#This Row],[Programme Partner]]&lt;&gt;Table[[#This Row],[Implementing Partner]],CONCATENATE(Table[[#This Row],[Programme Partner]],"-",Table[[#This Row],[Implementing Partner]]),Table[[#This Row],[Programme Partner]]),"")</f>
        <v>WHH-ANANDO</v>
      </c>
    </row>
    <row r="2819" spans="1:28" ht="16.5" customHeight="1">
      <c r="A2819" s="183">
        <v>3199</v>
      </c>
      <c r="B2819" s="247" t="s">
        <v>5292</v>
      </c>
      <c r="C2819" s="248" t="s">
        <v>5009</v>
      </c>
      <c r="D2819" s="249" t="s">
        <v>8352</v>
      </c>
      <c r="E2819" s="215" t="s">
        <v>27</v>
      </c>
      <c r="F2819" s="247" t="s">
        <v>8013</v>
      </c>
      <c r="G2819" s="250" t="s">
        <v>8314</v>
      </c>
      <c r="H2819" s="247" t="str">
        <f>IFERROR(VLOOKUP(Table[[#This Row],[Activity Details of Assistance]],WHAT!E:F,2,FALSE),"")</f>
        <v># of HP sessions at HH level</v>
      </c>
      <c r="I2819" s="247"/>
      <c r="J2819" s="247">
        <v>2715</v>
      </c>
      <c r="K2819" t="s">
        <v>8280</v>
      </c>
      <c r="L2819" s="251" t="s">
        <v>13</v>
      </c>
      <c r="M2819" s="251" t="s">
        <v>14</v>
      </c>
      <c r="N2819" s="247" t="s">
        <v>307</v>
      </c>
      <c r="O2819" s="247" t="s">
        <v>1599</v>
      </c>
      <c r="P2819" s="247" t="s">
        <v>4726</v>
      </c>
      <c r="Q2819" s="252">
        <v>44742</v>
      </c>
      <c r="R2819" s="252">
        <v>44743</v>
      </c>
      <c r="S2819" t="s">
        <v>8452</v>
      </c>
      <c r="T2819" s="253"/>
      <c r="U2819" s="253"/>
      <c r="V2819" s="253"/>
      <c r="W2819" s="253"/>
      <c r="X2819"/>
      <c r="Y2819" s="254" t="s">
        <v>8283</v>
      </c>
      <c r="Z2819" s="255">
        <v>1714567162</v>
      </c>
      <c r="AA2819" s="256" t="s">
        <v>8284</v>
      </c>
      <c r="AB2819" s="258" t="str">
        <f>_xlfn.IFNA(IF(Table[[#This Row],[Programme Partner]]&lt;&gt;Table[[#This Row],[Implementing Partner]],CONCATENATE(Table[[#This Row],[Programme Partner]],"-",Table[[#This Row],[Implementing Partner]]),Table[[#This Row],[Programme Partner]]),"")</f>
        <v>WHH-ANANDO</v>
      </c>
    </row>
    <row r="2820" spans="1:28" ht="16.5" customHeight="1">
      <c r="A2820" s="183">
        <v>3200</v>
      </c>
      <c r="B2820" s="247" t="s">
        <v>5292</v>
      </c>
      <c r="C2820" s="248" t="s">
        <v>5009</v>
      </c>
      <c r="D2820" s="249" t="s">
        <v>8352</v>
      </c>
      <c r="E2820" s="215" t="s">
        <v>27</v>
      </c>
      <c r="F2820" s="247" t="s">
        <v>8014</v>
      </c>
      <c r="G2820" s="250" t="s">
        <v>8361</v>
      </c>
      <c r="H2820" s="247" t="str">
        <f>IFERROR(VLOOKUP(Table[[#This Row],[Activity Details of Assistance]],WHAT!E:F,2,FALSE),"")</f>
        <v># of plant</v>
      </c>
      <c r="I2820" s="247"/>
      <c r="J2820" s="247">
        <v>1</v>
      </c>
      <c r="K2820" t="s">
        <v>8280</v>
      </c>
      <c r="L2820" s="251" t="s">
        <v>13</v>
      </c>
      <c r="M2820" s="251" t="s">
        <v>14</v>
      </c>
      <c r="N2820" s="247" t="s">
        <v>307</v>
      </c>
      <c r="O2820" s="247" t="s">
        <v>1599</v>
      </c>
      <c r="P2820" s="247" t="s">
        <v>4726</v>
      </c>
      <c r="Q2820" s="252">
        <v>44742</v>
      </c>
      <c r="R2820" s="252">
        <v>44743</v>
      </c>
      <c r="S2820" t="s">
        <v>8452</v>
      </c>
      <c r="T2820" s="253"/>
      <c r="U2820" s="253"/>
      <c r="V2820" s="253"/>
      <c r="W2820" s="253"/>
      <c r="X2820"/>
      <c r="Y2820" s="254" t="s">
        <v>8283</v>
      </c>
      <c r="Z2820" s="255">
        <v>1714567162</v>
      </c>
      <c r="AA2820" s="256" t="s">
        <v>8284</v>
      </c>
      <c r="AB2820" s="258" t="str">
        <f>_xlfn.IFNA(IF(Table[[#This Row],[Programme Partner]]&lt;&gt;Table[[#This Row],[Implementing Partner]],CONCATENATE(Table[[#This Row],[Programme Partner]],"-",Table[[#This Row],[Implementing Partner]]),Table[[#This Row],[Programme Partner]]),"")</f>
        <v>WHH-ANANDO</v>
      </c>
    </row>
    <row r="2821" spans="1:28" ht="16.5" customHeight="1">
      <c r="A2821" s="183">
        <v>3201</v>
      </c>
      <c r="B2821" s="247" t="s">
        <v>5137</v>
      </c>
      <c r="C2821" t="s">
        <v>5137</v>
      </c>
      <c r="D2821" s="249" t="s">
        <v>5236</v>
      </c>
      <c r="E2821" s="215" t="s">
        <v>27</v>
      </c>
      <c r="F2821" s="247" t="s">
        <v>8013</v>
      </c>
      <c r="G2821" s="250" t="s">
        <v>8314</v>
      </c>
      <c r="H2821" s="247" t="str">
        <f>IFERROR(VLOOKUP(Table[[#This Row],[Activity Details of Assistance]],WHAT!E:F,2,FALSE),"")</f>
        <v># of HP sessions at HH level</v>
      </c>
      <c r="I2821" s="247"/>
      <c r="J2821" s="247">
        <v>82</v>
      </c>
      <c r="K2821" t="s">
        <v>8280</v>
      </c>
      <c r="L2821" s="251" t="s">
        <v>13</v>
      </c>
      <c r="M2821" s="251" t="s">
        <v>14</v>
      </c>
      <c r="N2821" s="247" t="s">
        <v>307</v>
      </c>
      <c r="O2821" s="247" t="s">
        <v>1179</v>
      </c>
      <c r="P2821" s="247" t="s">
        <v>8264</v>
      </c>
      <c r="Q2821" s="252">
        <v>44742</v>
      </c>
      <c r="R2821" s="252">
        <v>44866</v>
      </c>
      <c r="S2821" s="291" t="s">
        <v>8590</v>
      </c>
      <c r="T2821" s="253"/>
      <c r="U2821" s="253"/>
      <c r="V2821" s="253"/>
      <c r="W2821" s="253"/>
      <c r="X2821"/>
      <c r="Y2821" t="s">
        <v>8425</v>
      </c>
      <c r="Z2821" s="255">
        <v>1714119199</v>
      </c>
      <c r="AA2821" t="s">
        <v>8424</v>
      </c>
      <c r="AB2821" s="258" t="str">
        <f>_xlfn.IFNA(IF(Table[[#This Row],[Programme Partner]]&lt;&gt;Table[[#This Row],[Implementing Partner]],CONCATENATE(Table[[#This Row],[Programme Partner]],"-",Table[[#This Row],[Implementing Partner]]),Table[[#This Row],[Programme Partner]]),"")</f>
        <v>HYSAWA</v>
      </c>
    </row>
    <row r="2822" spans="1:28" ht="16.5" customHeight="1">
      <c r="A2822" s="183">
        <v>3202</v>
      </c>
      <c r="B2822" s="195" t="s">
        <v>5137</v>
      </c>
      <c r="C2822" s="195" t="s">
        <v>5137</v>
      </c>
      <c r="D2822" s="249" t="s">
        <v>5236</v>
      </c>
      <c r="E2822" s="215" t="s">
        <v>27</v>
      </c>
      <c r="F2822" s="247" t="s">
        <v>8013</v>
      </c>
      <c r="G2822" s="250" t="s">
        <v>8314</v>
      </c>
      <c r="H2822" s="247" t="str">
        <f>IFERROR(VLOOKUP(Table[[#This Row],[Activity Details of Assistance]],WHAT!E:F,2,FALSE),"")</f>
        <v># of HP sessions at HH level</v>
      </c>
      <c r="I2822" s="247"/>
      <c r="J2822" s="247">
        <v>71</v>
      </c>
      <c r="K2822" t="s">
        <v>8280</v>
      </c>
      <c r="L2822" s="251" t="s">
        <v>13</v>
      </c>
      <c r="M2822" s="251" t="s">
        <v>14</v>
      </c>
      <c r="N2822" s="247" t="s">
        <v>307</v>
      </c>
      <c r="O2822" s="247" t="s">
        <v>1599</v>
      </c>
      <c r="P2822" s="247" t="s">
        <v>8198</v>
      </c>
      <c r="Q2822" s="252">
        <v>44742</v>
      </c>
      <c r="R2822" s="252">
        <v>44866</v>
      </c>
      <c r="S2822" s="291" t="s">
        <v>8590</v>
      </c>
      <c r="T2822" s="253"/>
      <c r="U2822" s="253"/>
      <c r="V2822" s="253"/>
      <c r="W2822" s="253"/>
      <c r="X2822"/>
      <c r="Y2822" t="s">
        <v>8425</v>
      </c>
      <c r="Z2822" s="255">
        <v>1714119199</v>
      </c>
      <c r="AA2822" t="s">
        <v>8424</v>
      </c>
      <c r="AB2822" s="258" t="str">
        <f>_xlfn.IFNA(IF(Table[[#This Row],[Programme Partner]]&lt;&gt;Table[[#This Row],[Implementing Partner]],CONCATENATE(Table[[#This Row],[Programme Partner]],"-",Table[[#This Row],[Implementing Partner]]),Table[[#This Row],[Programme Partner]]),"")</f>
        <v>HYSAWA</v>
      </c>
    </row>
    <row r="2823" spans="1:28" ht="16.5" customHeight="1">
      <c r="A2823" s="183">
        <v>3203</v>
      </c>
      <c r="B2823" s="247" t="s">
        <v>5137</v>
      </c>
      <c r="C2823" t="s">
        <v>5137</v>
      </c>
      <c r="D2823" s="249" t="s">
        <v>5236</v>
      </c>
      <c r="E2823" s="215" t="s">
        <v>27</v>
      </c>
      <c r="F2823" s="247" t="s">
        <v>8013</v>
      </c>
      <c r="G2823" s="250" t="s">
        <v>8314</v>
      </c>
      <c r="H2823" s="247" t="str">
        <f>IFERROR(VLOOKUP(Table[[#This Row],[Activity Details of Assistance]],WHAT!E:F,2,FALSE),"")</f>
        <v># of HP sessions at HH level</v>
      </c>
      <c r="I2823" s="247"/>
      <c r="J2823" s="247">
        <v>109</v>
      </c>
      <c r="K2823" t="s">
        <v>8280</v>
      </c>
      <c r="L2823" s="251" t="s">
        <v>13</v>
      </c>
      <c r="M2823" s="251" t="s">
        <v>14</v>
      </c>
      <c r="N2823" s="247" t="s">
        <v>307</v>
      </c>
      <c r="O2823" s="247" t="s">
        <v>1600</v>
      </c>
      <c r="P2823" s="247" t="s">
        <v>8265</v>
      </c>
      <c r="Q2823" s="252">
        <v>44742</v>
      </c>
      <c r="R2823" s="252">
        <v>44866</v>
      </c>
      <c r="S2823" s="291" t="s">
        <v>8590</v>
      </c>
      <c r="T2823" s="253"/>
      <c r="U2823" s="253"/>
      <c r="V2823" s="253"/>
      <c r="W2823" s="253"/>
      <c r="X2823"/>
      <c r="Y2823" t="s">
        <v>8425</v>
      </c>
      <c r="Z2823" s="255">
        <v>1714119199</v>
      </c>
      <c r="AA2823" t="s">
        <v>8424</v>
      </c>
      <c r="AB2823" s="258" t="str">
        <f>_xlfn.IFNA(IF(Table[[#This Row],[Programme Partner]]&lt;&gt;Table[[#This Row],[Implementing Partner]],CONCATENATE(Table[[#This Row],[Programme Partner]],"-",Table[[#This Row],[Implementing Partner]]),Table[[#This Row],[Programme Partner]]),"")</f>
        <v>HYSAWA</v>
      </c>
    </row>
    <row r="2824" spans="1:28" ht="16.5" customHeight="1">
      <c r="A2824" s="183">
        <v>3204</v>
      </c>
      <c r="B2824" s="247" t="s">
        <v>5137</v>
      </c>
      <c r="C2824" t="s">
        <v>5137</v>
      </c>
      <c r="D2824" s="249" t="s">
        <v>5236</v>
      </c>
      <c r="E2824" s="215" t="s">
        <v>27</v>
      </c>
      <c r="F2824" s="247" t="s">
        <v>8013</v>
      </c>
      <c r="G2824" s="250" t="s">
        <v>8314</v>
      </c>
      <c r="H2824" s="247" t="str">
        <f>IFERROR(VLOOKUP(Table[[#This Row],[Activity Details of Assistance]],WHAT!E:F,2,FALSE),"")</f>
        <v># of HP sessions at HH level</v>
      </c>
      <c r="I2824" s="247"/>
      <c r="J2824" s="247">
        <v>107</v>
      </c>
      <c r="K2824" t="s">
        <v>8280</v>
      </c>
      <c r="L2824" s="251" t="s">
        <v>13</v>
      </c>
      <c r="M2824" s="251" t="s">
        <v>14</v>
      </c>
      <c r="N2824" s="247" t="s">
        <v>307</v>
      </c>
      <c r="O2824" s="247" t="s">
        <v>1602</v>
      </c>
      <c r="P2824" s="247" t="s">
        <v>8303</v>
      </c>
      <c r="Q2824" s="252">
        <v>44742</v>
      </c>
      <c r="R2824" s="252">
        <v>44866</v>
      </c>
      <c r="S2824" s="291" t="s">
        <v>8590</v>
      </c>
      <c r="T2824" s="253"/>
      <c r="U2824" s="253"/>
      <c r="V2824" s="253"/>
      <c r="W2824" s="253"/>
      <c r="X2824"/>
      <c r="Y2824" t="s">
        <v>8425</v>
      </c>
      <c r="Z2824" s="255">
        <v>1714119199</v>
      </c>
      <c r="AA2824" t="s">
        <v>8424</v>
      </c>
      <c r="AB2824" s="258" t="str">
        <f>_xlfn.IFNA(IF(Table[[#This Row],[Programme Partner]]&lt;&gt;Table[[#This Row],[Implementing Partner]],CONCATENATE(Table[[#This Row],[Programme Partner]],"-",Table[[#This Row],[Implementing Partner]]),Table[[#This Row],[Programme Partner]]),"")</f>
        <v>HYSAWA</v>
      </c>
    </row>
    <row r="2825" spans="1:28" ht="16.5" customHeight="1">
      <c r="A2825" s="183">
        <v>3205</v>
      </c>
      <c r="B2825" s="247" t="s">
        <v>5137</v>
      </c>
      <c r="C2825" t="s">
        <v>5137</v>
      </c>
      <c r="D2825" s="249" t="s">
        <v>5236</v>
      </c>
      <c r="E2825" s="215" t="s">
        <v>27</v>
      </c>
      <c r="F2825" s="247" t="s">
        <v>8013</v>
      </c>
      <c r="G2825" s="250" t="s">
        <v>8314</v>
      </c>
      <c r="H2825" s="247" t="str">
        <f>IFERROR(VLOOKUP(Table[[#This Row],[Activity Details of Assistance]],WHAT!E:F,2,FALSE),"")</f>
        <v># of HP sessions at HH level</v>
      </c>
      <c r="I2825" s="247"/>
      <c r="J2825" s="247">
        <v>56</v>
      </c>
      <c r="K2825" t="s">
        <v>8280</v>
      </c>
      <c r="L2825" s="251" t="s">
        <v>13</v>
      </c>
      <c r="M2825" s="251" t="s">
        <v>14</v>
      </c>
      <c r="N2825" s="247" t="s">
        <v>307</v>
      </c>
      <c r="O2825" s="247" t="s">
        <v>307</v>
      </c>
      <c r="P2825" s="247" t="s">
        <v>8220</v>
      </c>
      <c r="Q2825" s="252">
        <v>44742</v>
      </c>
      <c r="R2825" s="252">
        <v>44866</v>
      </c>
      <c r="S2825" s="291" t="s">
        <v>8590</v>
      </c>
      <c r="T2825" s="253"/>
      <c r="U2825" s="253"/>
      <c r="V2825" s="253"/>
      <c r="W2825" s="253"/>
      <c r="X2825"/>
      <c r="Y2825" t="s">
        <v>8425</v>
      </c>
      <c r="Z2825" s="255">
        <v>1714119199</v>
      </c>
      <c r="AA2825" t="s">
        <v>8424</v>
      </c>
      <c r="AB2825" s="258" t="str">
        <f>_xlfn.IFNA(IF(Table[[#This Row],[Programme Partner]]&lt;&gt;Table[[#This Row],[Implementing Partner]],CONCATENATE(Table[[#This Row],[Programme Partner]],"-",Table[[#This Row],[Implementing Partner]]),Table[[#This Row],[Programme Partner]]),"")</f>
        <v>HYSAWA</v>
      </c>
    </row>
    <row r="2826" spans="1:28" ht="16.5" customHeight="1">
      <c r="A2826" s="183">
        <v>3206</v>
      </c>
      <c r="B2826" s="247" t="s">
        <v>5137</v>
      </c>
      <c r="C2826" t="s">
        <v>5137</v>
      </c>
      <c r="D2826" s="249" t="s">
        <v>5236</v>
      </c>
      <c r="E2826" s="215" t="s">
        <v>27</v>
      </c>
      <c r="F2826" s="247" t="s">
        <v>8013</v>
      </c>
      <c r="G2826" s="103" t="s">
        <v>8314</v>
      </c>
      <c r="H2826" s="247" t="str">
        <f>IFERROR(VLOOKUP(Table[[#This Row],[Activity Details of Assistance]],WHAT!E:F,2,FALSE),"")</f>
        <v># of HP sessions at HH level</v>
      </c>
      <c r="I2826" s="247"/>
      <c r="J2826" s="247">
        <v>54</v>
      </c>
      <c r="K2826" t="s">
        <v>8280</v>
      </c>
      <c r="L2826" s="251" t="s">
        <v>13</v>
      </c>
      <c r="M2826" s="251" t="s">
        <v>14</v>
      </c>
      <c r="N2826" s="247" t="s">
        <v>307</v>
      </c>
      <c r="O2826" s="247" t="s">
        <v>1603</v>
      </c>
      <c r="P2826" s="247" t="s">
        <v>8241</v>
      </c>
      <c r="Q2826" s="252">
        <v>44742</v>
      </c>
      <c r="R2826" s="252">
        <v>44866</v>
      </c>
      <c r="S2826" s="291" t="s">
        <v>8590</v>
      </c>
      <c r="T2826" s="253"/>
      <c r="U2826" s="253"/>
      <c r="V2826" s="253"/>
      <c r="W2826" s="253"/>
      <c r="X2826"/>
      <c r="Y2826" t="s">
        <v>8425</v>
      </c>
      <c r="Z2826" s="255">
        <v>1714119199</v>
      </c>
      <c r="AA2826" t="s">
        <v>8424</v>
      </c>
      <c r="AB2826" s="258" t="str">
        <f>_xlfn.IFNA(IF(Table[[#This Row],[Programme Partner]]&lt;&gt;Table[[#This Row],[Implementing Partner]],CONCATENATE(Table[[#This Row],[Programme Partner]],"-",Table[[#This Row],[Implementing Partner]]),Table[[#This Row],[Programme Partner]]),"")</f>
        <v>HYSAWA</v>
      </c>
    </row>
    <row r="2827" spans="1:28" ht="16.5" customHeight="1">
      <c r="A2827" s="183">
        <v>3207</v>
      </c>
      <c r="B2827" s="247" t="s">
        <v>5275</v>
      </c>
      <c r="C2827" s="248" t="s">
        <v>5184</v>
      </c>
      <c r="D2827" s="249" t="s">
        <v>5275</v>
      </c>
      <c r="E2827" s="215" t="s">
        <v>27</v>
      </c>
      <c r="F2827" s="247" t="s">
        <v>8011</v>
      </c>
      <c r="G2827" s="195" t="s">
        <v>8584</v>
      </c>
      <c r="H2827" s="247" t="str">
        <f>IFERROR(VLOOKUP(Table[[#This Row],[Activity Details of Assistance]],WHAT!E:F,2,FALSE),"")</f>
        <v># of tube well</v>
      </c>
      <c r="I2827" s="247"/>
      <c r="J2827" s="247">
        <v>177</v>
      </c>
      <c r="K2827" t="s">
        <v>8280</v>
      </c>
      <c r="L2827" s="251" t="s">
        <v>13</v>
      </c>
      <c r="M2827" s="251" t="s">
        <v>14</v>
      </c>
      <c r="N2827" s="247" t="s">
        <v>309</v>
      </c>
      <c r="O2827" s="247" t="s">
        <v>1606</v>
      </c>
      <c r="P2827" s="247" t="s">
        <v>6481</v>
      </c>
      <c r="Q2827" s="252">
        <v>44742</v>
      </c>
      <c r="R2827" s="252">
        <v>44927</v>
      </c>
      <c r="S2827" t="s">
        <v>8452</v>
      </c>
      <c r="T2827" s="253"/>
      <c r="U2827" s="253"/>
      <c r="V2827" s="253"/>
      <c r="W2827" s="253"/>
      <c r="X2827"/>
      <c r="Y2827" s="254" t="s">
        <v>8518</v>
      </c>
      <c r="Z2827" s="255">
        <v>1712003560</v>
      </c>
      <c r="AA2827" s="256" t="s">
        <v>8289</v>
      </c>
      <c r="AB2827" s="258" t="str">
        <f>_xlfn.IFNA(IF(Table[[#This Row],[Programme Partner]]&lt;&gt;Table[[#This Row],[Implementing Partner]],CONCATENATE(Table[[#This Row],[Programme Partner]],"-",Table[[#This Row],[Implementing Partner]]),Table[[#This Row],[Programme Partner]]),"")</f>
        <v>UNICEF-NGOF</v>
      </c>
    </row>
    <row r="2828" spans="1:28" ht="16.5" customHeight="1">
      <c r="A2828" s="183">
        <v>3208</v>
      </c>
      <c r="B2828" s="247" t="s">
        <v>5275</v>
      </c>
      <c r="C2828" s="248" t="s">
        <v>5184</v>
      </c>
      <c r="D2828" s="249" t="s">
        <v>5275</v>
      </c>
      <c r="E2828" s="215" t="s">
        <v>27</v>
      </c>
      <c r="F2828" s="247" t="s">
        <v>8011</v>
      </c>
      <c r="G2828" s="250" t="s">
        <v>8355</v>
      </c>
      <c r="H2828" s="247" t="str">
        <f>IFERROR(VLOOKUP(Table[[#This Row],[Activity Details of Assistance]],WHAT!E:F,2,FALSE),"")</f>
        <v># of water network</v>
      </c>
      <c r="I2828" s="247"/>
      <c r="J2828" s="247">
        <v>5</v>
      </c>
      <c r="K2828" t="s">
        <v>8280</v>
      </c>
      <c r="L2828" s="251" t="s">
        <v>13</v>
      </c>
      <c r="M2828" s="251" t="s">
        <v>14</v>
      </c>
      <c r="N2828" s="247" t="s">
        <v>309</v>
      </c>
      <c r="O2828" s="247" t="s">
        <v>1606</v>
      </c>
      <c r="P2828" s="247" t="s">
        <v>6481</v>
      </c>
      <c r="Q2828" s="252">
        <v>44742</v>
      </c>
      <c r="R2828" s="252">
        <v>44927</v>
      </c>
      <c r="S2828" t="s">
        <v>8452</v>
      </c>
      <c r="T2828" s="253"/>
      <c r="U2828" s="253"/>
      <c r="V2828" s="253"/>
      <c r="W2828" s="253"/>
      <c r="X2828"/>
      <c r="Y2828" s="254" t="s">
        <v>8518</v>
      </c>
      <c r="Z2828" s="255">
        <v>1712003560</v>
      </c>
      <c r="AA2828" s="256" t="s">
        <v>8289</v>
      </c>
      <c r="AB2828" s="258" t="str">
        <f>_xlfn.IFNA(IF(Table[[#This Row],[Programme Partner]]&lt;&gt;Table[[#This Row],[Implementing Partner]],CONCATENATE(Table[[#This Row],[Programme Partner]],"-",Table[[#This Row],[Implementing Partner]]),Table[[#This Row],[Programme Partner]]),"")</f>
        <v>UNICEF-NGOF</v>
      </c>
    </row>
    <row r="2829" spans="1:28" ht="16.5" customHeight="1">
      <c r="A2829" s="183">
        <v>3209</v>
      </c>
      <c r="B2829" s="247" t="s">
        <v>5275</v>
      </c>
      <c r="C2829" s="248" t="s">
        <v>5184</v>
      </c>
      <c r="D2829" s="249" t="s">
        <v>5275</v>
      </c>
      <c r="E2829" s="215" t="s">
        <v>27</v>
      </c>
      <c r="F2829" s="247" t="s">
        <v>8011</v>
      </c>
      <c r="G2829" s="250" t="s">
        <v>8318</v>
      </c>
      <c r="H2829" s="247" t="str">
        <f>IFERROR(VLOOKUP(Table[[#This Row],[Activity Details of Assistance]],WHAT!E:F,2,FALSE),"")</f>
        <v># of household</v>
      </c>
      <c r="I2829" s="247"/>
      <c r="J2829" s="247">
        <v>379</v>
      </c>
      <c r="K2829" t="s">
        <v>8280</v>
      </c>
      <c r="L2829" s="251" t="s">
        <v>13</v>
      </c>
      <c r="M2829" s="251" t="s">
        <v>14</v>
      </c>
      <c r="N2829" s="247" t="s">
        <v>309</v>
      </c>
      <c r="O2829" s="247" t="s">
        <v>1606</v>
      </c>
      <c r="P2829" s="247" t="s">
        <v>6481</v>
      </c>
      <c r="Q2829" s="252">
        <v>44742</v>
      </c>
      <c r="R2829" s="252">
        <v>44927</v>
      </c>
      <c r="S2829" t="s">
        <v>8452</v>
      </c>
      <c r="T2829" s="253"/>
      <c r="U2829" s="253"/>
      <c r="V2829" s="253"/>
      <c r="W2829" s="253"/>
      <c r="X2829"/>
      <c r="Y2829" s="254" t="s">
        <v>8518</v>
      </c>
      <c r="Z2829" s="255">
        <v>1712003560</v>
      </c>
      <c r="AA2829" s="256" t="s">
        <v>8289</v>
      </c>
      <c r="AB2829" s="258" t="str">
        <f>_xlfn.IFNA(IF(Table[[#This Row],[Programme Partner]]&lt;&gt;Table[[#This Row],[Implementing Partner]],CONCATENATE(Table[[#This Row],[Programme Partner]],"-",Table[[#This Row],[Implementing Partner]]),Table[[#This Row],[Programme Partner]]),"")</f>
        <v>UNICEF-NGOF</v>
      </c>
    </row>
    <row r="2830" spans="1:28" ht="16.5" customHeight="1">
      <c r="A2830" s="183">
        <v>3210</v>
      </c>
      <c r="B2830" s="247" t="s">
        <v>5275</v>
      </c>
      <c r="C2830" s="248" t="s">
        <v>5184</v>
      </c>
      <c r="D2830" s="249" t="s">
        <v>5275</v>
      </c>
      <c r="E2830" s="215" t="s">
        <v>27</v>
      </c>
      <c r="F2830" s="247" t="s">
        <v>8011</v>
      </c>
      <c r="G2830" t="s">
        <v>8019</v>
      </c>
      <c r="H2830" s="247" t="str">
        <f>IFERROR(VLOOKUP(Table[[#This Row],[Activity Details of Assistance]],WHAT!E:F,2,FALSE),"")</f>
        <v>N/A</v>
      </c>
      <c r="I2830" s="247"/>
      <c r="J2830" s="247">
        <v>8</v>
      </c>
      <c r="K2830" t="s">
        <v>8280</v>
      </c>
      <c r="L2830" s="251" t="s">
        <v>13</v>
      </c>
      <c r="M2830" s="251" t="s">
        <v>14</v>
      </c>
      <c r="N2830" s="247" t="s">
        <v>309</v>
      </c>
      <c r="O2830" s="247" t="s">
        <v>1606</v>
      </c>
      <c r="P2830" s="247" t="s">
        <v>6481</v>
      </c>
      <c r="Q2830" s="252">
        <v>44742</v>
      </c>
      <c r="R2830" s="252">
        <v>44927</v>
      </c>
      <c r="S2830" t="s">
        <v>8452</v>
      </c>
      <c r="T2830" s="253"/>
      <c r="U2830" s="253"/>
      <c r="V2830" s="253"/>
      <c r="W2830" s="253"/>
      <c r="X2830"/>
      <c r="Y2830" s="254" t="s">
        <v>8518</v>
      </c>
      <c r="Z2830" s="255">
        <v>1712003560</v>
      </c>
      <c r="AA2830" s="256" t="s">
        <v>8289</v>
      </c>
      <c r="AB2830" s="258" t="str">
        <f>_xlfn.IFNA(IF(Table[[#This Row],[Programme Partner]]&lt;&gt;Table[[#This Row],[Implementing Partner]],CONCATENATE(Table[[#This Row],[Programme Partner]],"-",Table[[#This Row],[Implementing Partner]]),Table[[#This Row],[Programme Partner]]),"")</f>
        <v>UNICEF-NGOF</v>
      </c>
    </row>
    <row r="2831" spans="1:28" ht="16.5" customHeight="1">
      <c r="A2831" s="183">
        <v>3211</v>
      </c>
      <c r="B2831" s="247" t="s">
        <v>5275</v>
      </c>
      <c r="C2831" s="248" t="s">
        <v>5184</v>
      </c>
      <c r="D2831" s="249" t="s">
        <v>5275</v>
      </c>
      <c r="E2831" s="215" t="s">
        <v>27</v>
      </c>
      <c r="F2831" s="247" t="s">
        <v>8012</v>
      </c>
      <c r="G2831" s="250" t="s">
        <v>8366</v>
      </c>
      <c r="H2831" s="247" t="str">
        <f>IFERROR(VLOOKUP(Table[[#This Row],[Activity Details of Assistance]],WHAT!E:F,2,FALSE),"")</f>
        <v xml:space="preserve"># of door </v>
      </c>
      <c r="I2831" s="247"/>
      <c r="J2831" s="247">
        <v>4</v>
      </c>
      <c r="K2831" t="s">
        <v>8280</v>
      </c>
      <c r="L2831" s="251" t="s">
        <v>13</v>
      </c>
      <c r="M2831" s="251" t="s">
        <v>14</v>
      </c>
      <c r="N2831" s="247" t="s">
        <v>309</v>
      </c>
      <c r="O2831" s="247" t="s">
        <v>1606</v>
      </c>
      <c r="P2831" s="247" t="s">
        <v>6481</v>
      </c>
      <c r="Q2831" s="252">
        <v>44742</v>
      </c>
      <c r="R2831" s="252">
        <v>44927</v>
      </c>
      <c r="S2831" t="s">
        <v>8452</v>
      </c>
      <c r="T2831" s="253"/>
      <c r="U2831" s="253"/>
      <c r="V2831" s="253"/>
      <c r="W2831" s="253"/>
      <c r="X2831"/>
      <c r="Y2831" s="254" t="s">
        <v>8518</v>
      </c>
      <c r="Z2831" s="255">
        <v>1712003560</v>
      </c>
      <c r="AA2831" s="256" t="s">
        <v>8289</v>
      </c>
      <c r="AB2831" s="258" t="str">
        <f>_xlfn.IFNA(IF(Table[[#This Row],[Programme Partner]]&lt;&gt;Table[[#This Row],[Implementing Partner]],CONCATENATE(Table[[#This Row],[Programme Partner]],"-",Table[[#This Row],[Implementing Partner]]),Table[[#This Row],[Programme Partner]]),"")</f>
        <v>UNICEF-NGOF</v>
      </c>
    </row>
    <row r="2832" spans="1:28" ht="16.5" customHeight="1">
      <c r="A2832" s="183">
        <v>3212</v>
      </c>
      <c r="B2832" s="247" t="s">
        <v>5275</v>
      </c>
      <c r="C2832" s="248" t="s">
        <v>5184</v>
      </c>
      <c r="D2832" s="249" t="s">
        <v>5275</v>
      </c>
      <c r="E2832" s="215" t="s">
        <v>27</v>
      </c>
      <c r="F2832" s="247" t="s">
        <v>8012</v>
      </c>
      <c r="G2832" s="195" t="s">
        <v>8585</v>
      </c>
      <c r="H2832" s="247" t="str">
        <f>IFERROR(VLOOKUP(Table[[#This Row],[Activity Details of Assistance]],WHAT!E:F,2,FALSE),"")</f>
        <v xml:space="preserve"># of door </v>
      </c>
      <c r="I2832" s="247"/>
      <c r="J2832" s="247">
        <v>93</v>
      </c>
      <c r="K2832" t="s">
        <v>8280</v>
      </c>
      <c r="L2832" s="251" t="s">
        <v>13</v>
      </c>
      <c r="M2832" s="251" t="s">
        <v>14</v>
      </c>
      <c r="N2832" s="247" t="s">
        <v>309</v>
      </c>
      <c r="O2832" s="247" t="s">
        <v>1606</v>
      </c>
      <c r="P2832" s="247" t="s">
        <v>6481</v>
      </c>
      <c r="Q2832" s="252">
        <v>44742</v>
      </c>
      <c r="R2832" s="252">
        <v>44927</v>
      </c>
      <c r="S2832" t="s">
        <v>8452</v>
      </c>
      <c r="T2832" s="253"/>
      <c r="U2832" s="253"/>
      <c r="V2832" s="253"/>
      <c r="W2832" s="253"/>
      <c r="X2832"/>
      <c r="Y2832" s="254" t="s">
        <v>8518</v>
      </c>
      <c r="Z2832" s="255">
        <v>1712003560</v>
      </c>
      <c r="AA2832" s="256" t="s">
        <v>8289</v>
      </c>
      <c r="AB2832" s="258" t="str">
        <f>_xlfn.IFNA(IF(Table[[#This Row],[Programme Partner]]&lt;&gt;Table[[#This Row],[Implementing Partner]],CONCATENATE(Table[[#This Row],[Programme Partner]],"-",Table[[#This Row],[Implementing Partner]]),Table[[#This Row],[Programme Partner]]),"")</f>
        <v>UNICEF-NGOF</v>
      </c>
    </row>
    <row r="2833" spans="1:28" ht="16.5" customHeight="1">
      <c r="A2833" s="183">
        <v>3213</v>
      </c>
      <c r="B2833" s="247" t="s">
        <v>5275</v>
      </c>
      <c r="C2833" s="248" t="s">
        <v>5184</v>
      </c>
      <c r="D2833" s="249" t="s">
        <v>5275</v>
      </c>
      <c r="E2833" s="215" t="s">
        <v>27</v>
      </c>
      <c r="F2833" s="247" t="s">
        <v>8012</v>
      </c>
      <c r="G2833" s="250" t="s">
        <v>8359</v>
      </c>
      <c r="H2833" s="247" t="str">
        <f>IFERROR(VLOOKUP(Table[[#This Row],[Activity Details of Assistance]],WHAT!E:F,2,FALSE),"")</f>
        <v># of FSM Site</v>
      </c>
      <c r="I2833" s="247"/>
      <c r="J2833" s="247">
        <v>5</v>
      </c>
      <c r="K2833" t="s">
        <v>8280</v>
      </c>
      <c r="L2833" s="251" t="s">
        <v>13</v>
      </c>
      <c r="M2833" s="251" t="s">
        <v>14</v>
      </c>
      <c r="N2833" s="247" t="s">
        <v>309</v>
      </c>
      <c r="O2833" s="247" t="s">
        <v>1606</v>
      </c>
      <c r="P2833" s="247" t="s">
        <v>6481</v>
      </c>
      <c r="Q2833" s="252">
        <v>44742</v>
      </c>
      <c r="R2833" s="252">
        <v>44927</v>
      </c>
      <c r="S2833" t="s">
        <v>8452</v>
      </c>
      <c r="T2833" s="253"/>
      <c r="U2833" s="253"/>
      <c r="V2833" s="253"/>
      <c r="W2833" s="253"/>
      <c r="X2833"/>
      <c r="Y2833" s="254" t="s">
        <v>8518</v>
      </c>
      <c r="Z2833" s="255">
        <v>1712003560</v>
      </c>
      <c r="AA2833" s="256" t="s">
        <v>8289</v>
      </c>
      <c r="AB2833" s="258" t="str">
        <f>_xlfn.IFNA(IF(Table[[#This Row],[Programme Partner]]&lt;&gt;Table[[#This Row],[Implementing Partner]],CONCATENATE(Table[[#This Row],[Programme Partner]],"-",Table[[#This Row],[Implementing Partner]]),Table[[#This Row],[Programme Partner]]),"")</f>
        <v>UNICEF-NGOF</v>
      </c>
    </row>
    <row r="2834" spans="1:28" ht="16.5" customHeight="1">
      <c r="A2834" s="183">
        <v>3214</v>
      </c>
      <c r="B2834" s="247" t="s">
        <v>5275</v>
      </c>
      <c r="C2834" s="248" t="s">
        <v>5184</v>
      </c>
      <c r="D2834" s="249" t="s">
        <v>5275</v>
      </c>
      <c r="E2834" s="215" t="s">
        <v>27</v>
      </c>
      <c r="F2834" s="247" t="s">
        <v>8012</v>
      </c>
      <c r="G2834" s="195" t="s">
        <v>8367</v>
      </c>
      <c r="H2834" s="247" t="str">
        <f>IFERROR(VLOOKUP(Table[[#This Row],[Activity Details of Assistance]],WHAT!E:F,2,FALSE),"")</f>
        <v># of door</v>
      </c>
      <c r="I2834" s="247"/>
      <c r="J2834" s="247">
        <v>2</v>
      </c>
      <c r="K2834" t="s">
        <v>8280</v>
      </c>
      <c r="L2834" s="251" t="s">
        <v>13</v>
      </c>
      <c r="M2834" s="251" t="s">
        <v>14</v>
      </c>
      <c r="N2834" s="247" t="s">
        <v>309</v>
      </c>
      <c r="O2834" s="247" t="s">
        <v>1606</v>
      </c>
      <c r="P2834" s="247" t="s">
        <v>6481</v>
      </c>
      <c r="Q2834" s="252">
        <v>44742</v>
      </c>
      <c r="R2834" s="252">
        <v>44927</v>
      </c>
      <c r="S2834" t="s">
        <v>8452</v>
      </c>
      <c r="T2834" s="253"/>
      <c r="U2834" s="253"/>
      <c r="V2834" s="253"/>
      <c r="W2834" s="253"/>
      <c r="X2834"/>
      <c r="Y2834" s="254" t="s">
        <v>8518</v>
      </c>
      <c r="Z2834" s="255">
        <v>1712003560</v>
      </c>
      <c r="AA2834" s="256" t="s">
        <v>8289</v>
      </c>
      <c r="AB2834" s="258" t="str">
        <f>_xlfn.IFNA(IF(Table[[#This Row],[Programme Partner]]&lt;&gt;Table[[#This Row],[Implementing Partner]],CONCATENATE(Table[[#This Row],[Programme Partner]],"-",Table[[#This Row],[Implementing Partner]]),Table[[#This Row],[Programme Partner]]),"")</f>
        <v>UNICEF-NGOF</v>
      </c>
    </row>
    <row r="2835" spans="1:28" ht="16.5" customHeight="1">
      <c r="A2835" s="183">
        <v>3215</v>
      </c>
      <c r="B2835" s="247" t="s">
        <v>5275</v>
      </c>
      <c r="C2835" s="248" t="s">
        <v>5184</v>
      </c>
      <c r="D2835" s="249" t="s">
        <v>5275</v>
      </c>
      <c r="E2835" s="215" t="s">
        <v>27</v>
      </c>
      <c r="F2835" s="247" t="s">
        <v>8012</v>
      </c>
      <c r="G2835" s="195" t="s">
        <v>8586</v>
      </c>
      <c r="H2835" s="247" t="str">
        <f>IFERROR(VLOOKUP(Table[[#This Row],[Activity Details of Assistance]],WHAT!E:F,2,FALSE),"")</f>
        <v># of door</v>
      </c>
      <c r="I2835" s="247"/>
      <c r="J2835" s="247">
        <v>249</v>
      </c>
      <c r="K2835" t="s">
        <v>8280</v>
      </c>
      <c r="L2835" s="251" t="s">
        <v>13</v>
      </c>
      <c r="M2835" s="251" t="s">
        <v>14</v>
      </c>
      <c r="N2835" s="247" t="s">
        <v>309</v>
      </c>
      <c r="O2835" s="247" t="s">
        <v>1606</v>
      </c>
      <c r="P2835" s="247" t="s">
        <v>6481</v>
      </c>
      <c r="Q2835" s="252">
        <v>44742</v>
      </c>
      <c r="R2835" s="252">
        <v>44927</v>
      </c>
      <c r="S2835" t="s">
        <v>8452</v>
      </c>
      <c r="T2835" s="253"/>
      <c r="U2835" s="253"/>
      <c r="V2835" s="253"/>
      <c r="W2835" s="253"/>
      <c r="X2835"/>
      <c r="Y2835" s="254" t="s">
        <v>8518</v>
      </c>
      <c r="Z2835" s="255">
        <v>1712003560</v>
      </c>
      <c r="AA2835" s="256" t="s">
        <v>8289</v>
      </c>
      <c r="AB2835" s="258" t="str">
        <f>_xlfn.IFNA(IF(Table[[#This Row],[Programme Partner]]&lt;&gt;Table[[#This Row],[Implementing Partner]],CONCATENATE(Table[[#This Row],[Programme Partner]],"-",Table[[#This Row],[Implementing Partner]]),Table[[#This Row],[Programme Partner]]),"")</f>
        <v>UNICEF-NGOF</v>
      </c>
    </row>
    <row r="2836" spans="1:28" ht="16.5" customHeight="1">
      <c r="A2836" s="183">
        <v>3216</v>
      </c>
      <c r="B2836" s="247" t="s">
        <v>5275</v>
      </c>
      <c r="C2836" s="248" t="s">
        <v>5184</v>
      </c>
      <c r="D2836" s="249" t="s">
        <v>5275</v>
      </c>
      <c r="E2836" s="215" t="s">
        <v>27</v>
      </c>
      <c r="F2836" s="247" t="s">
        <v>8012</v>
      </c>
      <c r="G2836" s="250" t="s">
        <v>8357</v>
      </c>
      <c r="H2836" s="247" t="str">
        <f>IFERROR(VLOOKUP(Table[[#This Row],[Activity Details of Assistance]],WHAT!E:F,2,FALSE),"")</f>
        <v># of door</v>
      </c>
      <c r="I2836" s="247"/>
      <c r="J2836" s="247">
        <v>862</v>
      </c>
      <c r="K2836" t="s">
        <v>8280</v>
      </c>
      <c r="L2836" s="251" t="s">
        <v>13</v>
      </c>
      <c r="M2836" s="251" t="s">
        <v>14</v>
      </c>
      <c r="N2836" s="247" t="s">
        <v>309</v>
      </c>
      <c r="O2836" s="247" t="s">
        <v>1606</v>
      </c>
      <c r="P2836" s="247" t="s">
        <v>6481</v>
      </c>
      <c r="Q2836" s="252">
        <v>44742</v>
      </c>
      <c r="R2836" s="252">
        <v>44927</v>
      </c>
      <c r="S2836" t="s">
        <v>8452</v>
      </c>
      <c r="T2836" s="253"/>
      <c r="U2836" s="253"/>
      <c r="V2836" s="253"/>
      <c r="W2836" s="253"/>
      <c r="X2836"/>
      <c r="Y2836" s="254" t="s">
        <v>8518</v>
      </c>
      <c r="Z2836" s="255">
        <v>1712003560</v>
      </c>
      <c r="AA2836" s="256" t="s">
        <v>8289</v>
      </c>
      <c r="AB2836" s="258" t="str">
        <f>_xlfn.IFNA(IF(Table[[#This Row],[Programme Partner]]&lt;&gt;Table[[#This Row],[Implementing Partner]],CONCATENATE(Table[[#This Row],[Programme Partner]],"-",Table[[#This Row],[Implementing Partner]]),Table[[#This Row],[Programme Partner]]),"")</f>
        <v>UNICEF-NGOF</v>
      </c>
    </row>
    <row r="2837" spans="1:28" ht="16.5" customHeight="1">
      <c r="A2837" s="183">
        <v>3217</v>
      </c>
      <c r="B2837" s="247" t="s">
        <v>5275</v>
      </c>
      <c r="C2837" s="248" t="s">
        <v>5184</v>
      </c>
      <c r="D2837" s="249" t="s">
        <v>5275</v>
      </c>
      <c r="E2837" s="215" t="s">
        <v>27</v>
      </c>
      <c r="F2837" s="247" t="s">
        <v>8012</v>
      </c>
      <c r="G2837" t="s">
        <v>8019</v>
      </c>
      <c r="H2837" s="247" t="str">
        <f>IFERROR(VLOOKUP(Table[[#This Row],[Activity Details of Assistance]],WHAT!E:F,2,FALSE),"")</f>
        <v>N/A</v>
      </c>
      <c r="I2837" s="247"/>
      <c r="J2837" s="247">
        <v>322</v>
      </c>
      <c r="K2837" t="s">
        <v>8280</v>
      </c>
      <c r="L2837" s="251" t="s">
        <v>13</v>
      </c>
      <c r="M2837" s="251" t="s">
        <v>14</v>
      </c>
      <c r="N2837" s="247" t="s">
        <v>309</v>
      </c>
      <c r="O2837" s="247" t="s">
        <v>1606</v>
      </c>
      <c r="P2837" s="247" t="s">
        <v>6481</v>
      </c>
      <c r="Q2837" s="252">
        <v>44742</v>
      </c>
      <c r="R2837" s="252">
        <v>44927</v>
      </c>
      <c r="S2837" t="s">
        <v>8452</v>
      </c>
      <c r="T2837" s="253"/>
      <c r="U2837" s="253"/>
      <c r="V2837" s="253"/>
      <c r="W2837" s="253"/>
      <c r="X2837" t="s">
        <v>8545</v>
      </c>
      <c r="Y2837" s="254" t="s">
        <v>8518</v>
      </c>
      <c r="Z2837" s="255">
        <v>1712003560</v>
      </c>
      <c r="AA2837" s="256" t="s">
        <v>8289</v>
      </c>
      <c r="AB2837" s="258" t="str">
        <f>_xlfn.IFNA(IF(Table[[#This Row],[Programme Partner]]&lt;&gt;Table[[#This Row],[Implementing Partner]],CONCATENATE(Table[[#This Row],[Programme Partner]],"-",Table[[#This Row],[Implementing Partner]]),Table[[#This Row],[Programme Partner]]),"")</f>
        <v>UNICEF-NGOF</v>
      </c>
    </row>
    <row r="2838" spans="1:28" ht="16.5" customHeight="1">
      <c r="A2838" s="183">
        <v>3218</v>
      </c>
      <c r="B2838" s="247" t="s">
        <v>5275</v>
      </c>
      <c r="C2838" s="248" t="s">
        <v>5184</v>
      </c>
      <c r="D2838" s="249" t="s">
        <v>5275</v>
      </c>
      <c r="E2838" s="215" t="s">
        <v>27</v>
      </c>
      <c r="F2838" s="247" t="s">
        <v>8013</v>
      </c>
      <c r="G2838" s="250" t="s">
        <v>8314</v>
      </c>
      <c r="H2838" s="247" t="str">
        <f>IFERROR(VLOOKUP(Table[[#This Row],[Activity Details of Assistance]],WHAT!E:F,2,FALSE),"")</f>
        <v># of HP sessions at HH level</v>
      </c>
      <c r="I2838" s="247"/>
      <c r="J2838" s="247">
        <v>5028</v>
      </c>
      <c r="K2838" t="s">
        <v>8280</v>
      </c>
      <c r="L2838" s="251" t="s">
        <v>13</v>
      </c>
      <c r="M2838" s="251" t="s">
        <v>14</v>
      </c>
      <c r="N2838" s="247" t="s">
        <v>309</v>
      </c>
      <c r="O2838" s="247" t="s">
        <v>1606</v>
      </c>
      <c r="P2838" s="247" t="s">
        <v>6481</v>
      </c>
      <c r="Q2838" s="252">
        <v>44742</v>
      </c>
      <c r="R2838" s="252">
        <v>44927</v>
      </c>
      <c r="S2838" t="s">
        <v>8452</v>
      </c>
      <c r="T2838" s="253"/>
      <c r="U2838" s="253"/>
      <c r="V2838" s="253"/>
      <c r="W2838" s="253"/>
      <c r="X2838"/>
      <c r="Y2838" s="254" t="s">
        <v>8518</v>
      </c>
      <c r="Z2838" s="255">
        <v>1712003560</v>
      </c>
      <c r="AA2838" s="256" t="s">
        <v>8289</v>
      </c>
      <c r="AB2838" s="258" t="str">
        <f>_xlfn.IFNA(IF(Table[[#This Row],[Programme Partner]]&lt;&gt;Table[[#This Row],[Implementing Partner]],CONCATENATE(Table[[#This Row],[Programme Partner]],"-",Table[[#This Row],[Implementing Partner]]),Table[[#This Row],[Programme Partner]]),"")</f>
        <v>UNICEF-NGOF</v>
      </c>
    </row>
    <row r="2839" spans="1:28" ht="16.5" customHeight="1">
      <c r="A2839" s="183">
        <v>3219</v>
      </c>
      <c r="B2839" s="247" t="s">
        <v>5275</v>
      </c>
      <c r="C2839" s="248" t="s">
        <v>5184</v>
      </c>
      <c r="D2839" s="249" t="s">
        <v>5275</v>
      </c>
      <c r="E2839" s="215" t="s">
        <v>27</v>
      </c>
      <c r="F2839" s="247" t="s">
        <v>8013</v>
      </c>
      <c r="G2839" s="250" t="s">
        <v>8374</v>
      </c>
      <c r="H2839" s="247" t="str">
        <f>IFERROR(VLOOKUP(Table[[#This Row],[Activity Details of Assistance]],WHAT!E:F,2,FALSE),"")</f>
        <v># of HP sessions at institution level</v>
      </c>
      <c r="I2839" s="247"/>
      <c r="J2839" s="247">
        <v>60</v>
      </c>
      <c r="K2839" t="s">
        <v>8280</v>
      </c>
      <c r="L2839" s="251" t="s">
        <v>13</v>
      </c>
      <c r="M2839" s="251" t="s">
        <v>14</v>
      </c>
      <c r="N2839" s="247" t="s">
        <v>309</v>
      </c>
      <c r="O2839" s="247" t="s">
        <v>1606</v>
      </c>
      <c r="P2839" s="247" t="s">
        <v>6481</v>
      </c>
      <c r="Q2839" s="252">
        <v>44742</v>
      </c>
      <c r="R2839" s="252">
        <v>44927</v>
      </c>
      <c r="S2839" t="s">
        <v>8452</v>
      </c>
      <c r="T2839" s="253"/>
      <c r="U2839" s="253"/>
      <c r="V2839" s="253"/>
      <c r="W2839" s="253"/>
      <c r="X2839"/>
      <c r="Y2839" s="254" t="s">
        <v>8518</v>
      </c>
      <c r="Z2839" s="255">
        <v>1712003560</v>
      </c>
      <c r="AA2839" s="256" t="s">
        <v>8289</v>
      </c>
      <c r="AB2839" s="258" t="str">
        <f>_xlfn.IFNA(IF(Table[[#This Row],[Programme Partner]]&lt;&gt;Table[[#This Row],[Implementing Partner]],CONCATENATE(Table[[#This Row],[Programme Partner]],"-",Table[[#This Row],[Implementing Partner]]),Table[[#This Row],[Programme Partner]]),"")</f>
        <v>UNICEF-NGOF</v>
      </c>
    </row>
    <row r="2840" spans="1:28" ht="16.5" customHeight="1">
      <c r="A2840" s="183">
        <v>3220</v>
      </c>
      <c r="B2840" s="247" t="s">
        <v>5275</v>
      </c>
      <c r="C2840" s="248" t="s">
        <v>5184</v>
      </c>
      <c r="D2840" s="249" t="s">
        <v>5275</v>
      </c>
      <c r="E2840" s="215" t="s">
        <v>27</v>
      </c>
      <c r="F2840" s="247" t="s">
        <v>8013</v>
      </c>
      <c r="G2840" s="250" t="s">
        <v>8368</v>
      </c>
      <c r="H2840" s="247" t="str">
        <f>IFERROR(VLOOKUP(Table[[#This Row],[Activity Details of Assistance]],WHAT!E:F,2,FALSE),"")</f>
        <v># of household</v>
      </c>
      <c r="I2840" s="247"/>
      <c r="J2840" s="247">
        <v>5322</v>
      </c>
      <c r="K2840" t="s">
        <v>8280</v>
      </c>
      <c r="L2840" s="251" t="s">
        <v>13</v>
      </c>
      <c r="M2840" s="251" t="s">
        <v>14</v>
      </c>
      <c r="N2840" s="247" t="s">
        <v>309</v>
      </c>
      <c r="O2840" s="247" t="s">
        <v>1606</v>
      </c>
      <c r="P2840" s="247" t="s">
        <v>6481</v>
      </c>
      <c r="Q2840" s="252">
        <v>44742</v>
      </c>
      <c r="R2840" s="252">
        <v>44927</v>
      </c>
      <c r="S2840" t="s">
        <v>8452</v>
      </c>
      <c r="T2840" s="253"/>
      <c r="U2840" s="253"/>
      <c r="V2840" s="253"/>
      <c r="W2840" s="253"/>
      <c r="X2840"/>
      <c r="Y2840" s="254" t="s">
        <v>8518</v>
      </c>
      <c r="Z2840" s="255">
        <v>1712003560</v>
      </c>
      <c r="AA2840" s="256" t="s">
        <v>8289</v>
      </c>
      <c r="AB2840" s="258" t="str">
        <f>_xlfn.IFNA(IF(Table[[#This Row],[Programme Partner]]&lt;&gt;Table[[#This Row],[Implementing Partner]],CONCATENATE(Table[[#This Row],[Programme Partner]],"-",Table[[#This Row],[Implementing Partner]]),Table[[#This Row],[Programme Partner]]),"")</f>
        <v>UNICEF-NGOF</v>
      </c>
    </row>
    <row r="2841" spans="1:28" ht="16.5" customHeight="1">
      <c r="A2841" s="183">
        <v>3221</v>
      </c>
      <c r="B2841" s="247" t="s">
        <v>5275</v>
      </c>
      <c r="C2841" s="248" t="s">
        <v>5184</v>
      </c>
      <c r="D2841" s="249" t="s">
        <v>5275</v>
      </c>
      <c r="E2841" s="215" t="s">
        <v>27</v>
      </c>
      <c r="F2841" s="247" t="s">
        <v>8013</v>
      </c>
      <c r="G2841" s="250" t="s">
        <v>8369</v>
      </c>
      <c r="H2841" s="247" t="str">
        <f>IFERROR(VLOOKUP(Table[[#This Row],[Activity Details of Assistance]],WHAT!E:F,2,FALSE),"")</f>
        <v># of female in reproductive age</v>
      </c>
      <c r="I2841" s="247"/>
      <c r="J2841" s="247">
        <v>7470</v>
      </c>
      <c r="K2841" t="s">
        <v>8280</v>
      </c>
      <c r="L2841" s="251" t="s">
        <v>13</v>
      </c>
      <c r="M2841" s="251" t="s">
        <v>14</v>
      </c>
      <c r="N2841" s="247" t="s">
        <v>309</v>
      </c>
      <c r="O2841" s="247" t="s">
        <v>1606</v>
      </c>
      <c r="P2841" s="247" t="s">
        <v>6481</v>
      </c>
      <c r="Q2841" s="252">
        <v>44742</v>
      </c>
      <c r="R2841" s="252">
        <v>44927</v>
      </c>
      <c r="S2841" t="s">
        <v>8452</v>
      </c>
      <c r="T2841" s="253"/>
      <c r="U2841" s="253"/>
      <c r="V2841" s="253"/>
      <c r="W2841" s="253"/>
      <c r="X2841"/>
      <c r="Y2841" s="254" t="s">
        <v>8518</v>
      </c>
      <c r="Z2841" s="255">
        <v>1712003560</v>
      </c>
      <c r="AA2841" s="256" t="s">
        <v>8289</v>
      </c>
      <c r="AB2841" s="258" t="str">
        <f>_xlfn.IFNA(IF(Table[[#This Row],[Programme Partner]]&lt;&gt;Table[[#This Row],[Implementing Partner]],CONCATENATE(Table[[#This Row],[Programme Partner]],"-",Table[[#This Row],[Implementing Partner]]),Table[[#This Row],[Programme Partner]]),"")</f>
        <v>UNICEF-NGOF</v>
      </c>
    </row>
    <row r="2842" spans="1:28" ht="16.5" customHeight="1">
      <c r="A2842" s="183">
        <v>3222</v>
      </c>
      <c r="B2842" s="247" t="s">
        <v>5275</v>
      </c>
      <c r="C2842" s="248" t="s">
        <v>5184</v>
      </c>
      <c r="D2842" s="249" t="s">
        <v>5275</v>
      </c>
      <c r="E2842" s="215" t="s">
        <v>27</v>
      </c>
      <c r="F2842" s="247" t="s">
        <v>8013</v>
      </c>
      <c r="G2842" t="s">
        <v>8019</v>
      </c>
      <c r="H2842" s="247" t="str">
        <f>IFERROR(VLOOKUP(Table[[#This Row],[Activity Details of Assistance]],WHAT!E:F,2,FALSE),"")</f>
        <v>N/A</v>
      </c>
      <c r="I2842" s="247"/>
      <c r="J2842" s="247">
        <v>1977</v>
      </c>
      <c r="K2842" t="s">
        <v>8280</v>
      </c>
      <c r="L2842" s="251" t="s">
        <v>13</v>
      </c>
      <c r="M2842" s="251" t="s">
        <v>14</v>
      </c>
      <c r="N2842" s="247" t="s">
        <v>309</v>
      </c>
      <c r="O2842" s="247" t="s">
        <v>1606</v>
      </c>
      <c r="P2842" s="247" t="s">
        <v>6481</v>
      </c>
      <c r="Q2842" s="252">
        <v>44742</v>
      </c>
      <c r="R2842" s="252">
        <v>44927</v>
      </c>
      <c r="S2842" t="s">
        <v>8452</v>
      </c>
      <c r="T2842" s="253"/>
      <c r="U2842" s="253"/>
      <c r="V2842" s="253"/>
      <c r="W2842" s="253"/>
      <c r="X2842"/>
      <c r="Y2842" s="254" t="s">
        <v>8518</v>
      </c>
      <c r="Z2842" s="255">
        <v>1712003560</v>
      </c>
      <c r="AA2842" s="256" t="s">
        <v>8289</v>
      </c>
      <c r="AB2842" s="258" t="str">
        <f>_xlfn.IFNA(IF(Table[[#This Row],[Programme Partner]]&lt;&gt;Table[[#This Row],[Implementing Partner]],CONCATENATE(Table[[#This Row],[Programme Partner]],"-",Table[[#This Row],[Implementing Partner]]),Table[[#This Row],[Programme Partner]]),"")</f>
        <v>UNICEF-NGOF</v>
      </c>
    </row>
    <row r="2843" spans="1:28" ht="16.5" customHeight="1">
      <c r="A2843" s="183">
        <v>3223</v>
      </c>
      <c r="B2843" s="247" t="s">
        <v>5275</v>
      </c>
      <c r="C2843" s="248" t="s">
        <v>5184</v>
      </c>
      <c r="D2843" s="249" t="s">
        <v>5275</v>
      </c>
      <c r="E2843" s="215" t="s">
        <v>27</v>
      </c>
      <c r="F2843" s="247" t="s">
        <v>8014</v>
      </c>
      <c r="G2843" s="250" t="s">
        <v>8361</v>
      </c>
      <c r="H2843" s="247" t="str">
        <f>IFERROR(VLOOKUP(Table[[#This Row],[Activity Details of Assistance]],WHAT!E:F,2,FALSE),"")</f>
        <v># of plant</v>
      </c>
      <c r="I2843" s="247"/>
      <c r="J2843" s="247">
        <v>5</v>
      </c>
      <c r="K2843" t="s">
        <v>8280</v>
      </c>
      <c r="L2843" s="251" t="s">
        <v>13</v>
      </c>
      <c r="M2843" s="251" t="s">
        <v>14</v>
      </c>
      <c r="N2843" s="247" t="s">
        <v>309</v>
      </c>
      <c r="O2843" s="247" t="s">
        <v>1606</v>
      </c>
      <c r="P2843" s="247" t="s">
        <v>6481</v>
      </c>
      <c r="Q2843" s="252">
        <v>44742</v>
      </c>
      <c r="R2843" s="252">
        <v>44927</v>
      </c>
      <c r="S2843" t="s">
        <v>8452</v>
      </c>
      <c r="T2843" s="253"/>
      <c r="U2843" s="253"/>
      <c r="V2843" s="253"/>
      <c r="W2843" s="253"/>
      <c r="X2843"/>
      <c r="Y2843" s="254" t="s">
        <v>8518</v>
      </c>
      <c r="Z2843" s="255">
        <v>1712003560</v>
      </c>
      <c r="AA2843" s="256" t="s">
        <v>8289</v>
      </c>
      <c r="AB2843" s="258" t="str">
        <f>_xlfn.IFNA(IF(Table[[#This Row],[Programme Partner]]&lt;&gt;Table[[#This Row],[Implementing Partner]],CONCATENATE(Table[[#This Row],[Programme Partner]],"-",Table[[#This Row],[Implementing Partner]]),Table[[#This Row],[Programme Partner]]),"")</f>
        <v>UNICEF-NGOF</v>
      </c>
    </row>
    <row r="2844" spans="1:28" ht="16.5" customHeight="1">
      <c r="A2844" s="183">
        <v>3224</v>
      </c>
      <c r="B2844" s="247" t="s">
        <v>5275</v>
      </c>
      <c r="C2844" s="248" t="s">
        <v>5184</v>
      </c>
      <c r="D2844" s="249" t="s">
        <v>5275</v>
      </c>
      <c r="E2844" s="215" t="s">
        <v>27</v>
      </c>
      <c r="F2844" s="247" t="s">
        <v>8014</v>
      </c>
      <c r="G2844" s="103" t="s">
        <v>8375</v>
      </c>
      <c r="H2844" s="247" t="str">
        <f>IFERROR(VLOOKUP(Table[[#This Row],[Activity Details of Assistance]],WHAT!E:F,2,FALSE),"")</f>
        <v># of 10L bin</v>
      </c>
      <c r="I2844" s="247"/>
      <c r="J2844" s="247">
        <v>5322</v>
      </c>
      <c r="K2844" t="s">
        <v>8280</v>
      </c>
      <c r="L2844" s="251" t="s">
        <v>13</v>
      </c>
      <c r="M2844" s="251" t="s">
        <v>14</v>
      </c>
      <c r="N2844" s="247" t="s">
        <v>309</v>
      </c>
      <c r="O2844" s="247" t="s">
        <v>1606</v>
      </c>
      <c r="P2844" s="247" t="s">
        <v>6481</v>
      </c>
      <c r="Q2844" s="252">
        <v>44742</v>
      </c>
      <c r="R2844" s="252">
        <v>44927</v>
      </c>
      <c r="S2844" t="s">
        <v>8452</v>
      </c>
      <c r="T2844" s="253"/>
      <c r="U2844" s="253"/>
      <c r="V2844" s="253"/>
      <c r="W2844" s="253"/>
      <c r="X2844"/>
      <c r="Y2844" s="254" t="s">
        <v>8518</v>
      </c>
      <c r="Z2844" s="255">
        <v>1712003560</v>
      </c>
      <c r="AA2844" s="256" t="s">
        <v>8289</v>
      </c>
      <c r="AB2844" s="258" t="str">
        <f>_xlfn.IFNA(IF(Table[[#This Row],[Programme Partner]]&lt;&gt;Table[[#This Row],[Implementing Partner]],CONCATENATE(Table[[#This Row],[Programme Partner]],"-",Table[[#This Row],[Implementing Partner]]),Table[[#This Row],[Programme Partner]]),"")</f>
        <v>UNICEF-NGOF</v>
      </c>
    </row>
    <row r="2845" spans="1:28" ht="16.5" customHeight="1">
      <c r="A2845" s="183">
        <v>3225</v>
      </c>
      <c r="B2845" s="247" t="s">
        <v>5275</v>
      </c>
      <c r="C2845" s="248" t="s">
        <v>5184</v>
      </c>
      <c r="D2845" s="249" t="s">
        <v>5275</v>
      </c>
      <c r="E2845" s="215" t="s">
        <v>27</v>
      </c>
      <c r="F2845" s="247" t="s">
        <v>8014</v>
      </c>
      <c r="G2845" t="s">
        <v>8019</v>
      </c>
      <c r="H2845" s="247" t="str">
        <f>IFERROR(VLOOKUP(Table[[#This Row],[Activity Details of Assistance]],WHAT!E:F,2,FALSE),"")</f>
        <v>N/A</v>
      </c>
      <c r="I2845" s="247"/>
      <c r="J2845" s="247">
        <v>4934</v>
      </c>
      <c r="K2845" t="s">
        <v>8280</v>
      </c>
      <c r="L2845" s="251" t="s">
        <v>13</v>
      </c>
      <c r="M2845" s="251" t="s">
        <v>14</v>
      </c>
      <c r="N2845" s="247" t="s">
        <v>309</v>
      </c>
      <c r="O2845" s="247" t="s">
        <v>1606</v>
      </c>
      <c r="P2845" s="247" t="s">
        <v>6481</v>
      </c>
      <c r="Q2845" s="252">
        <v>44742</v>
      </c>
      <c r="R2845" s="252">
        <v>44927</v>
      </c>
      <c r="S2845" t="s">
        <v>8452</v>
      </c>
      <c r="T2845" s="253"/>
      <c r="U2845" s="253"/>
      <c r="V2845" s="253"/>
      <c r="W2845" s="253"/>
      <c r="X2845"/>
      <c r="Y2845" s="254" t="s">
        <v>8518</v>
      </c>
      <c r="Z2845" s="255">
        <v>1712003560</v>
      </c>
      <c r="AA2845" s="256" t="s">
        <v>8289</v>
      </c>
      <c r="AB2845" s="258" t="str">
        <f>_xlfn.IFNA(IF(Table[[#This Row],[Programme Partner]]&lt;&gt;Table[[#This Row],[Implementing Partner]],CONCATENATE(Table[[#This Row],[Programme Partner]],"-",Table[[#This Row],[Implementing Partner]]),Table[[#This Row],[Programme Partner]]),"")</f>
        <v>UNICEF-NGOF</v>
      </c>
    </row>
    <row r="2846" spans="1:28" ht="16.5" customHeight="1">
      <c r="A2846" s="183">
        <v>3226</v>
      </c>
      <c r="B2846" s="247" t="s">
        <v>5137</v>
      </c>
      <c r="C2846" t="s">
        <v>5137</v>
      </c>
      <c r="D2846" s="249" t="s">
        <v>5236</v>
      </c>
      <c r="E2846" s="215" t="s">
        <v>27</v>
      </c>
      <c r="F2846" s="247" t="s">
        <v>8013</v>
      </c>
      <c r="G2846" s="250" t="s">
        <v>8314</v>
      </c>
      <c r="H2846" s="247" t="str">
        <f>IFERROR(VLOOKUP(Table[[#This Row],[Activity Details of Assistance]],WHAT!E:F,2,FALSE),"")</f>
        <v># of HP sessions at HH level</v>
      </c>
      <c r="I2846" s="247"/>
      <c r="J2846" s="247">
        <v>49</v>
      </c>
      <c r="K2846" t="s">
        <v>8280</v>
      </c>
      <c r="L2846" s="251" t="s">
        <v>13</v>
      </c>
      <c r="M2846" s="251" t="s">
        <v>14</v>
      </c>
      <c r="N2846" s="247" t="s">
        <v>309</v>
      </c>
      <c r="O2846" s="247" t="s">
        <v>1604</v>
      </c>
      <c r="P2846" s="247" t="s">
        <v>8209</v>
      </c>
      <c r="Q2846" s="252">
        <v>44742</v>
      </c>
      <c r="R2846" s="252">
        <v>44866</v>
      </c>
      <c r="S2846" s="291" t="s">
        <v>8590</v>
      </c>
      <c r="T2846" s="253"/>
      <c r="U2846" s="253"/>
      <c r="V2846" s="253"/>
      <c r="W2846" s="253"/>
      <c r="X2846"/>
      <c r="Y2846" t="s">
        <v>8425</v>
      </c>
      <c r="Z2846" s="255">
        <v>1714119199</v>
      </c>
      <c r="AA2846" t="s">
        <v>8424</v>
      </c>
      <c r="AB2846" s="258" t="str">
        <f>_xlfn.IFNA(IF(Table[[#This Row],[Programme Partner]]&lt;&gt;Table[[#This Row],[Implementing Partner]],CONCATENATE(Table[[#This Row],[Programme Partner]],"-",Table[[#This Row],[Implementing Partner]]),Table[[#This Row],[Programme Partner]]),"")</f>
        <v>HYSAWA</v>
      </c>
    </row>
    <row r="2847" spans="1:28" ht="16.5" customHeight="1">
      <c r="A2847" s="183">
        <v>3227</v>
      </c>
      <c r="B2847" s="247" t="s">
        <v>5137</v>
      </c>
      <c r="C2847" t="s">
        <v>5137</v>
      </c>
      <c r="D2847" s="249" t="s">
        <v>5236</v>
      </c>
      <c r="E2847" s="215" t="s">
        <v>27</v>
      </c>
      <c r="F2847" s="247" t="s">
        <v>8013</v>
      </c>
      <c r="G2847" s="250" t="s">
        <v>8314</v>
      </c>
      <c r="H2847" s="247" t="str">
        <f>IFERROR(VLOOKUP(Table[[#This Row],[Activity Details of Assistance]],WHAT!E:F,2,FALSE),"")</f>
        <v># of HP sessions at HH level</v>
      </c>
      <c r="I2847" s="247"/>
      <c r="J2847" s="247">
        <v>38</v>
      </c>
      <c r="K2847" t="s">
        <v>8280</v>
      </c>
      <c r="L2847" s="251" t="s">
        <v>13</v>
      </c>
      <c r="M2847" s="251" t="s">
        <v>14</v>
      </c>
      <c r="N2847" s="247" t="s">
        <v>309</v>
      </c>
      <c r="O2847" s="247" t="s">
        <v>1605</v>
      </c>
      <c r="P2847" s="247" t="s">
        <v>8210</v>
      </c>
      <c r="Q2847" s="252">
        <v>44742</v>
      </c>
      <c r="R2847" s="252">
        <v>44866</v>
      </c>
      <c r="S2847" s="291" t="s">
        <v>8590</v>
      </c>
      <c r="T2847" s="253"/>
      <c r="U2847" s="253"/>
      <c r="V2847" s="253"/>
      <c r="W2847" s="253"/>
      <c r="X2847"/>
      <c r="Y2847" t="s">
        <v>8425</v>
      </c>
      <c r="Z2847" s="255">
        <v>1714119199</v>
      </c>
      <c r="AA2847" t="s">
        <v>8424</v>
      </c>
      <c r="AB2847" s="258" t="str">
        <f>_xlfn.IFNA(IF(Table[[#This Row],[Programme Partner]]&lt;&gt;Table[[#This Row],[Implementing Partner]],CONCATENATE(Table[[#This Row],[Programme Partner]],"-",Table[[#This Row],[Implementing Partner]]),Table[[#This Row],[Programme Partner]]),"")</f>
        <v>HYSAWA</v>
      </c>
    </row>
    <row r="2848" spans="1:28" ht="16.5" customHeight="1">
      <c r="A2848" s="183">
        <v>3228</v>
      </c>
      <c r="B2848" s="247" t="s">
        <v>5137</v>
      </c>
      <c r="C2848" t="s">
        <v>5137</v>
      </c>
      <c r="D2848" s="249" t="s">
        <v>5236</v>
      </c>
      <c r="E2848" s="215" t="s">
        <v>27</v>
      </c>
      <c r="F2848" s="247" t="s">
        <v>8013</v>
      </c>
      <c r="G2848" s="250" t="s">
        <v>8314</v>
      </c>
      <c r="H2848" s="247" t="str">
        <f>IFERROR(VLOOKUP(Table[[#This Row],[Activity Details of Assistance]],WHAT!E:F,2,FALSE),"")</f>
        <v># of HP sessions at HH level</v>
      </c>
      <c r="I2848" s="247"/>
      <c r="J2848" s="247">
        <v>91</v>
      </c>
      <c r="K2848" t="s">
        <v>8280</v>
      </c>
      <c r="L2848" s="251" t="s">
        <v>13</v>
      </c>
      <c r="M2848" s="251" t="s">
        <v>14</v>
      </c>
      <c r="N2848" s="247" t="s">
        <v>309</v>
      </c>
      <c r="O2848" s="247" t="s">
        <v>1607</v>
      </c>
      <c r="P2848" s="247" t="s">
        <v>8211</v>
      </c>
      <c r="Q2848" s="252">
        <v>44742</v>
      </c>
      <c r="R2848" s="252">
        <v>44866</v>
      </c>
      <c r="S2848" s="291" t="s">
        <v>8590</v>
      </c>
      <c r="T2848" s="253"/>
      <c r="U2848" s="253"/>
      <c r="V2848" s="253"/>
      <c r="W2848" s="253"/>
      <c r="X2848"/>
      <c r="Y2848" t="s">
        <v>8425</v>
      </c>
      <c r="Z2848" s="255">
        <v>1714119199</v>
      </c>
      <c r="AA2848" t="s">
        <v>8424</v>
      </c>
      <c r="AB2848" s="258" t="str">
        <f>_xlfn.IFNA(IF(Table[[#This Row],[Programme Partner]]&lt;&gt;Table[[#This Row],[Implementing Partner]],CONCATENATE(Table[[#This Row],[Programme Partner]],"-",Table[[#This Row],[Implementing Partner]]),Table[[#This Row],[Programme Partner]]),"")</f>
        <v>HYSAWA</v>
      </c>
    </row>
    <row r="2849" spans="1:28" ht="16.5" customHeight="1">
      <c r="A2849" s="183">
        <v>3229</v>
      </c>
      <c r="B2849" s="247" t="s">
        <v>5137</v>
      </c>
      <c r="C2849" t="s">
        <v>5137</v>
      </c>
      <c r="D2849" s="249" t="s">
        <v>5236</v>
      </c>
      <c r="E2849" s="215" t="s">
        <v>27</v>
      </c>
      <c r="F2849" s="247" t="s">
        <v>8013</v>
      </c>
      <c r="G2849" s="195" t="s">
        <v>8314</v>
      </c>
      <c r="H2849" s="247" t="str">
        <f>IFERROR(VLOOKUP(Table[[#This Row],[Activity Details of Assistance]],WHAT!E:F,2,FALSE),"")</f>
        <v># of HP sessions at HH level</v>
      </c>
      <c r="I2849" s="247"/>
      <c r="J2849" s="247">
        <v>63</v>
      </c>
      <c r="K2849" t="s">
        <v>8280</v>
      </c>
      <c r="L2849" s="251" t="s">
        <v>13</v>
      </c>
      <c r="M2849" s="251" t="s">
        <v>14</v>
      </c>
      <c r="N2849" s="247" t="s">
        <v>309</v>
      </c>
      <c r="O2849" s="247" t="s">
        <v>1608</v>
      </c>
      <c r="P2849" s="247" t="s">
        <v>8212</v>
      </c>
      <c r="Q2849" s="252">
        <v>44742</v>
      </c>
      <c r="R2849" s="252">
        <v>44866</v>
      </c>
      <c r="S2849" s="291" t="s">
        <v>8590</v>
      </c>
      <c r="T2849" s="253"/>
      <c r="U2849" s="253"/>
      <c r="V2849" s="253"/>
      <c r="W2849" s="253"/>
      <c r="X2849"/>
      <c r="Y2849" t="s">
        <v>8425</v>
      </c>
      <c r="Z2849" s="255">
        <v>1714119199</v>
      </c>
      <c r="AA2849" t="s">
        <v>8424</v>
      </c>
      <c r="AB2849" s="258" t="str">
        <f>_xlfn.IFNA(IF(Table[[#This Row],[Programme Partner]]&lt;&gt;Table[[#This Row],[Implementing Partner]],CONCATENATE(Table[[#This Row],[Programme Partner]],"-",Table[[#This Row],[Implementing Partner]]),Table[[#This Row],[Programme Partner]]),"")</f>
        <v>HYSAWA</v>
      </c>
    </row>
    <row r="2850" spans="1:28" ht="16.5" customHeight="1">
      <c r="A2850" s="183">
        <v>3230</v>
      </c>
      <c r="B2850" s="247" t="s">
        <v>5275</v>
      </c>
      <c r="C2850" s="248" t="s">
        <v>5300</v>
      </c>
      <c r="D2850" s="249" t="s">
        <v>5275</v>
      </c>
      <c r="E2850" s="215" t="s">
        <v>27</v>
      </c>
      <c r="F2850" s="247" t="s">
        <v>8011</v>
      </c>
      <c r="G2850" s="195" t="s">
        <v>8584</v>
      </c>
      <c r="H2850" s="247" t="str">
        <f>IFERROR(VLOOKUP(Table[[#This Row],[Activity Details of Assistance]],WHAT!E:F,2,FALSE),"")</f>
        <v># of tube well</v>
      </c>
      <c r="I2850" s="247"/>
      <c r="J2850" s="247">
        <v>285</v>
      </c>
      <c r="K2850" t="s">
        <v>8280</v>
      </c>
      <c r="L2850" s="251" t="s">
        <v>13</v>
      </c>
      <c r="M2850" s="251" t="s">
        <v>14</v>
      </c>
      <c r="N2850" s="247" t="s">
        <v>309</v>
      </c>
      <c r="O2850" s="247" t="s">
        <v>1606</v>
      </c>
      <c r="P2850" s="247" t="s">
        <v>6475</v>
      </c>
      <c r="Q2850" s="252">
        <v>44712</v>
      </c>
      <c r="R2850" s="252">
        <v>44986</v>
      </c>
      <c r="S2850" t="s">
        <v>8452</v>
      </c>
      <c r="T2850" s="253"/>
      <c r="U2850" s="253"/>
      <c r="V2850" s="253"/>
      <c r="W2850" s="253"/>
      <c r="X2850"/>
      <c r="Y2850" s="254" t="s">
        <v>8310</v>
      </c>
      <c r="Z2850" s="255">
        <v>1679210106</v>
      </c>
      <c r="AA2850" s="256" t="s">
        <v>8311</v>
      </c>
      <c r="AB2850" s="258" t="str">
        <f>_xlfn.IFNA(IF(Table[[#This Row],[Programme Partner]]&lt;&gt;Table[[#This Row],[Implementing Partner]],CONCATENATE(Table[[#This Row],[Programme Partner]],"-",Table[[#This Row],[Implementing Partner]]),Table[[#This Row],[Programme Partner]]),"")</f>
        <v>UNICEF-WVI</v>
      </c>
    </row>
    <row r="2851" spans="1:28" ht="16.5" customHeight="1">
      <c r="A2851" s="183">
        <v>3231</v>
      </c>
      <c r="B2851" s="247" t="s">
        <v>5275</v>
      </c>
      <c r="C2851" s="248" t="s">
        <v>5300</v>
      </c>
      <c r="D2851" s="249" t="s">
        <v>5275</v>
      </c>
      <c r="E2851" s="215" t="s">
        <v>27</v>
      </c>
      <c r="F2851" s="247" t="s">
        <v>8011</v>
      </c>
      <c r="G2851" s="250" t="s">
        <v>8355</v>
      </c>
      <c r="H2851" s="247" t="str">
        <f>IFERROR(VLOOKUP(Table[[#This Row],[Activity Details of Assistance]],WHAT!E:F,2,FALSE),"")</f>
        <v># of water network</v>
      </c>
      <c r="I2851" s="247"/>
      <c r="J2851" s="247">
        <v>8</v>
      </c>
      <c r="K2851" t="s">
        <v>8280</v>
      </c>
      <c r="L2851" s="251" t="s">
        <v>13</v>
      </c>
      <c r="M2851" s="251" t="s">
        <v>14</v>
      </c>
      <c r="N2851" s="247" t="s">
        <v>309</v>
      </c>
      <c r="O2851" s="247" t="s">
        <v>1606</v>
      </c>
      <c r="P2851" s="247" t="s">
        <v>6475</v>
      </c>
      <c r="Q2851" s="252">
        <v>44712</v>
      </c>
      <c r="R2851" s="252">
        <v>44986</v>
      </c>
      <c r="S2851" t="s">
        <v>8452</v>
      </c>
      <c r="T2851" s="253"/>
      <c r="U2851" s="253"/>
      <c r="V2851" s="253"/>
      <c r="W2851" s="253"/>
      <c r="X2851"/>
      <c r="Y2851" s="254" t="s">
        <v>8310</v>
      </c>
      <c r="Z2851" s="255">
        <v>1679210106</v>
      </c>
      <c r="AA2851" s="256" t="s">
        <v>8311</v>
      </c>
      <c r="AB2851" s="258" t="str">
        <f>_xlfn.IFNA(IF(Table[[#This Row],[Programme Partner]]&lt;&gt;Table[[#This Row],[Implementing Partner]],CONCATENATE(Table[[#This Row],[Programme Partner]],"-",Table[[#This Row],[Implementing Partner]]),Table[[#This Row],[Programme Partner]]),"")</f>
        <v>UNICEF-WVI</v>
      </c>
    </row>
    <row r="2852" spans="1:28" ht="16.5" customHeight="1">
      <c r="A2852" s="183">
        <v>3232</v>
      </c>
      <c r="B2852" s="247" t="s">
        <v>5275</v>
      </c>
      <c r="C2852" s="248" t="s">
        <v>5300</v>
      </c>
      <c r="D2852" s="249" t="s">
        <v>5275</v>
      </c>
      <c r="E2852" s="215" t="s">
        <v>27</v>
      </c>
      <c r="F2852" s="247" t="s">
        <v>8012</v>
      </c>
      <c r="G2852" s="195" t="s">
        <v>8585</v>
      </c>
      <c r="H2852" s="247" t="str">
        <f>IFERROR(VLOOKUP(Table[[#This Row],[Activity Details of Assistance]],WHAT!E:F,2,FALSE),"")</f>
        <v xml:space="preserve"># of door </v>
      </c>
      <c r="I2852" s="247"/>
      <c r="J2852" s="247">
        <v>78</v>
      </c>
      <c r="K2852" t="s">
        <v>8280</v>
      </c>
      <c r="L2852" s="251" t="s">
        <v>13</v>
      </c>
      <c r="M2852" s="251" t="s">
        <v>14</v>
      </c>
      <c r="N2852" s="247" t="s">
        <v>309</v>
      </c>
      <c r="O2852" s="247" t="s">
        <v>1606</v>
      </c>
      <c r="P2852" s="247" t="s">
        <v>6475</v>
      </c>
      <c r="Q2852" s="252">
        <v>44712</v>
      </c>
      <c r="R2852" s="252">
        <v>44986</v>
      </c>
      <c r="S2852" t="s">
        <v>8452</v>
      </c>
      <c r="T2852" s="253"/>
      <c r="U2852" s="253"/>
      <c r="V2852" s="253"/>
      <c r="W2852" s="253"/>
      <c r="X2852"/>
      <c r="Y2852" s="254" t="s">
        <v>8310</v>
      </c>
      <c r="Z2852" s="255">
        <v>1679210106</v>
      </c>
      <c r="AA2852" s="256" t="s">
        <v>8311</v>
      </c>
      <c r="AB2852" s="258" t="str">
        <f>_xlfn.IFNA(IF(Table[[#This Row],[Programme Partner]]&lt;&gt;Table[[#This Row],[Implementing Partner]],CONCATENATE(Table[[#This Row],[Programme Partner]],"-",Table[[#This Row],[Implementing Partner]]),Table[[#This Row],[Programme Partner]]),"")</f>
        <v>UNICEF-WVI</v>
      </c>
    </row>
    <row r="2853" spans="1:28" ht="16.5" customHeight="1">
      <c r="A2853" s="183">
        <v>3233</v>
      </c>
      <c r="B2853" s="247" t="s">
        <v>5275</v>
      </c>
      <c r="C2853" s="248" t="s">
        <v>5300</v>
      </c>
      <c r="D2853" s="249" t="s">
        <v>5275</v>
      </c>
      <c r="E2853" s="215" t="s">
        <v>27</v>
      </c>
      <c r="F2853" s="247" t="s">
        <v>8012</v>
      </c>
      <c r="G2853" s="250" t="s">
        <v>8359</v>
      </c>
      <c r="H2853" s="247" t="str">
        <f>IFERROR(VLOOKUP(Table[[#This Row],[Activity Details of Assistance]],WHAT!E:F,2,FALSE),"")</f>
        <v># of FSM Site</v>
      </c>
      <c r="I2853" s="247"/>
      <c r="J2853" s="247">
        <v>8</v>
      </c>
      <c r="K2853" t="s">
        <v>8280</v>
      </c>
      <c r="L2853" s="251" t="s">
        <v>13</v>
      </c>
      <c r="M2853" s="251" t="s">
        <v>14</v>
      </c>
      <c r="N2853" s="247" t="s">
        <v>309</v>
      </c>
      <c r="O2853" s="247" t="s">
        <v>1606</v>
      </c>
      <c r="P2853" s="247" t="s">
        <v>6475</v>
      </c>
      <c r="Q2853" s="252">
        <v>44712</v>
      </c>
      <c r="R2853" s="252">
        <v>44986</v>
      </c>
      <c r="S2853" t="s">
        <v>8452</v>
      </c>
      <c r="T2853" s="253"/>
      <c r="U2853" s="253"/>
      <c r="V2853" s="253"/>
      <c r="W2853" s="253"/>
      <c r="X2853"/>
      <c r="Y2853" s="254" t="s">
        <v>8310</v>
      </c>
      <c r="Z2853" s="255">
        <v>1679210106</v>
      </c>
      <c r="AA2853" s="256" t="s">
        <v>8311</v>
      </c>
      <c r="AB2853" s="258" t="str">
        <f>_xlfn.IFNA(IF(Table[[#This Row],[Programme Partner]]&lt;&gt;Table[[#This Row],[Implementing Partner]],CONCATENATE(Table[[#This Row],[Programme Partner]],"-",Table[[#This Row],[Implementing Partner]]),Table[[#This Row],[Programme Partner]]),"")</f>
        <v>UNICEF-WVI</v>
      </c>
    </row>
    <row r="2854" spans="1:28" ht="16.5" customHeight="1">
      <c r="A2854" s="183">
        <v>3234</v>
      </c>
      <c r="B2854" s="247" t="s">
        <v>5275</v>
      </c>
      <c r="C2854" s="248" t="s">
        <v>5300</v>
      </c>
      <c r="D2854" s="249" t="s">
        <v>5275</v>
      </c>
      <c r="E2854" s="215" t="s">
        <v>27</v>
      </c>
      <c r="F2854" s="247" t="s">
        <v>8012</v>
      </c>
      <c r="G2854" s="195" t="s">
        <v>8586</v>
      </c>
      <c r="H2854" s="247" t="str">
        <f>IFERROR(VLOOKUP(Table[[#This Row],[Activity Details of Assistance]],WHAT!E:F,2,FALSE),"")</f>
        <v># of door</v>
      </c>
      <c r="I2854" s="247"/>
      <c r="J2854" s="247">
        <v>295</v>
      </c>
      <c r="K2854" t="s">
        <v>8280</v>
      </c>
      <c r="L2854" s="251" t="s">
        <v>13</v>
      </c>
      <c r="M2854" s="251" t="s">
        <v>14</v>
      </c>
      <c r="N2854" s="247" t="s">
        <v>309</v>
      </c>
      <c r="O2854" s="247" t="s">
        <v>1606</v>
      </c>
      <c r="P2854" s="247" t="s">
        <v>6475</v>
      </c>
      <c r="Q2854" s="252">
        <v>44712</v>
      </c>
      <c r="R2854" s="252">
        <v>44986</v>
      </c>
      <c r="S2854" t="s">
        <v>8452</v>
      </c>
      <c r="T2854" s="253"/>
      <c r="U2854" s="253"/>
      <c r="V2854" s="253"/>
      <c r="W2854" s="253"/>
      <c r="X2854"/>
      <c r="Y2854" s="254" t="s">
        <v>8310</v>
      </c>
      <c r="Z2854" s="255">
        <v>1679210106</v>
      </c>
      <c r="AA2854" s="256" t="s">
        <v>8311</v>
      </c>
      <c r="AB2854" s="258" t="str">
        <f>_xlfn.IFNA(IF(Table[[#This Row],[Programme Partner]]&lt;&gt;Table[[#This Row],[Implementing Partner]],CONCATENATE(Table[[#This Row],[Programme Partner]],"-",Table[[#This Row],[Implementing Partner]]),Table[[#This Row],[Programme Partner]]),"")</f>
        <v>UNICEF-WVI</v>
      </c>
    </row>
    <row r="2855" spans="1:28" ht="16.5" customHeight="1">
      <c r="A2855" s="183">
        <v>3235</v>
      </c>
      <c r="B2855" s="247" t="s">
        <v>5275</v>
      </c>
      <c r="C2855" s="248" t="s">
        <v>5300</v>
      </c>
      <c r="D2855" s="249" t="s">
        <v>5275</v>
      </c>
      <c r="E2855" s="215" t="s">
        <v>27</v>
      </c>
      <c r="F2855" s="247" t="s">
        <v>8012</v>
      </c>
      <c r="G2855" s="250" t="s">
        <v>8357</v>
      </c>
      <c r="H2855" s="247" t="str">
        <f>IFERROR(VLOOKUP(Table[[#This Row],[Activity Details of Assistance]],WHAT!E:F,2,FALSE),"")</f>
        <v># of door</v>
      </c>
      <c r="I2855" s="247"/>
      <c r="J2855" s="247">
        <v>677</v>
      </c>
      <c r="K2855" t="s">
        <v>8280</v>
      </c>
      <c r="L2855" s="251" t="s">
        <v>13</v>
      </c>
      <c r="M2855" s="251" t="s">
        <v>14</v>
      </c>
      <c r="N2855" s="247" t="s">
        <v>309</v>
      </c>
      <c r="O2855" s="247" t="s">
        <v>1606</v>
      </c>
      <c r="P2855" s="247" t="s">
        <v>6475</v>
      </c>
      <c r="Q2855" s="252">
        <v>44712</v>
      </c>
      <c r="R2855" s="252">
        <v>44986</v>
      </c>
      <c r="S2855" t="s">
        <v>8452</v>
      </c>
      <c r="T2855" s="253"/>
      <c r="U2855" s="253"/>
      <c r="V2855" s="253"/>
      <c r="W2855" s="253"/>
      <c r="X2855"/>
      <c r="Y2855" s="254" t="s">
        <v>8310</v>
      </c>
      <c r="Z2855" s="255">
        <v>1679210106</v>
      </c>
      <c r="AA2855" s="256" t="s">
        <v>8311</v>
      </c>
      <c r="AB2855" s="258" t="str">
        <f>_xlfn.IFNA(IF(Table[[#This Row],[Programme Partner]]&lt;&gt;Table[[#This Row],[Implementing Partner]],CONCATENATE(Table[[#This Row],[Programme Partner]],"-",Table[[#This Row],[Implementing Partner]]),Table[[#This Row],[Programme Partner]]),"")</f>
        <v>UNICEF-WVI</v>
      </c>
    </row>
    <row r="2856" spans="1:28" ht="16.5" customHeight="1">
      <c r="A2856" s="183">
        <v>3236</v>
      </c>
      <c r="B2856" s="247" t="s">
        <v>5275</v>
      </c>
      <c r="C2856" s="248" t="s">
        <v>5300</v>
      </c>
      <c r="D2856" s="249" t="s">
        <v>5275</v>
      </c>
      <c r="E2856" s="215" t="s">
        <v>27</v>
      </c>
      <c r="F2856" s="247" t="s">
        <v>8013</v>
      </c>
      <c r="G2856" s="250" t="s">
        <v>8313</v>
      </c>
      <c r="H2856" s="247" t="str">
        <f>IFERROR(VLOOKUP(Table[[#This Row],[Activity Details of Assistance]],WHAT!E:F,2,FALSE),"")</f>
        <v># of HP sessions at community level</v>
      </c>
      <c r="I2856" s="247"/>
      <c r="J2856" s="247">
        <v>1273</v>
      </c>
      <c r="K2856" t="s">
        <v>8280</v>
      </c>
      <c r="L2856" s="251" t="s">
        <v>13</v>
      </c>
      <c r="M2856" s="251" t="s">
        <v>14</v>
      </c>
      <c r="N2856" s="247" t="s">
        <v>309</v>
      </c>
      <c r="O2856" s="247" t="s">
        <v>1606</v>
      </c>
      <c r="P2856" s="247" t="s">
        <v>6475</v>
      </c>
      <c r="Q2856" s="252">
        <v>44712</v>
      </c>
      <c r="R2856" s="252">
        <v>44986</v>
      </c>
      <c r="S2856" t="s">
        <v>8452</v>
      </c>
      <c r="T2856" s="253"/>
      <c r="U2856" s="253"/>
      <c r="V2856" s="253"/>
      <c r="W2856" s="253"/>
      <c r="X2856"/>
      <c r="Y2856" s="254" t="s">
        <v>8310</v>
      </c>
      <c r="Z2856" s="255">
        <v>1679210106</v>
      </c>
      <c r="AA2856" s="256" t="s">
        <v>8311</v>
      </c>
      <c r="AB2856" s="258" t="str">
        <f>_xlfn.IFNA(IF(Table[[#This Row],[Programme Partner]]&lt;&gt;Table[[#This Row],[Implementing Partner]],CONCATENATE(Table[[#This Row],[Programme Partner]],"-",Table[[#This Row],[Implementing Partner]]),Table[[#This Row],[Programme Partner]]),"")</f>
        <v>UNICEF-WVI</v>
      </c>
    </row>
    <row r="2857" spans="1:28" ht="16.5" customHeight="1">
      <c r="A2857" s="183">
        <v>3237</v>
      </c>
      <c r="B2857" s="247" t="s">
        <v>5275</v>
      </c>
      <c r="C2857" s="248" t="s">
        <v>5300</v>
      </c>
      <c r="D2857" s="249" t="s">
        <v>5275</v>
      </c>
      <c r="E2857" s="215" t="s">
        <v>27</v>
      </c>
      <c r="F2857" s="247" t="s">
        <v>8013</v>
      </c>
      <c r="G2857" s="250" t="s">
        <v>8314</v>
      </c>
      <c r="H2857" s="247" t="str">
        <f>IFERROR(VLOOKUP(Table[[#This Row],[Activity Details of Assistance]],WHAT!E:F,2,FALSE),"")</f>
        <v># of HP sessions at HH level</v>
      </c>
      <c r="I2857" s="247"/>
      <c r="J2857" s="247">
        <v>396</v>
      </c>
      <c r="K2857" t="s">
        <v>8280</v>
      </c>
      <c r="L2857" s="251" t="s">
        <v>13</v>
      </c>
      <c r="M2857" s="251" t="s">
        <v>14</v>
      </c>
      <c r="N2857" s="247" t="s">
        <v>309</v>
      </c>
      <c r="O2857" s="247" t="s">
        <v>1606</v>
      </c>
      <c r="P2857" s="247" t="s">
        <v>6475</v>
      </c>
      <c r="Q2857" s="252">
        <v>44712</v>
      </c>
      <c r="R2857" s="252">
        <v>44986</v>
      </c>
      <c r="S2857" t="s">
        <v>8452</v>
      </c>
      <c r="T2857" s="253"/>
      <c r="U2857" s="253"/>
      <c r="V2857" s="253"/>
      <c r="W2857" s="253"/>
      <c r="X2857"/>
      <c r="Y2857" s="254" t="s">
        <v>8310</v>
      </c>
      <c r="Z2857" s="255">
        <v>1679210106</v>
      </c>
      <c r="AA2857" s="256" t="s">
        <v>8311</v>
      </c>
      <c r="AB2857" s="258" t="str">
        <f>_xlfn.IFNA(IF(Table[[#This Row],[Programme Partner]]&lt;&gt;Table[[#This Row],[Implementing Partner]],CONCATENATE(Table[[#This Row],[Programme Partner]],"-",Table[[#This Row],[Implementing Partner]]),Table[[#This Row],[Programme Partner]]),"")</f>
        <v>UNICEF-WVI</v>
      </c>
    </row>
    <row r="2858" spans="1:28" ht="16.5" customHeight="1">
      <c r="A2858" s="183">
        <v>3238</v>
      </c>
      <c r="B2858" s="247" t="s">
        <v>5275</v>
      </c>
      <c r="C2858" s="248" t="s">
        <v>5300</v>
      </c>
      <c r="D2858" s="249" t="s">
        <v>5275</v>
      </c>
      <c r="E2858" s="215" t="s">
        <v>27</v>
      </c>
      <c r="F2858" s="247" t="s">
        <v>8013</v>
      </c>
      <c r="G2858" s="250" t="s">
        <v>8369</v>
      </c>
      <c r="H2858" s="247" t="str">
        <f>IFERROR(VLOOKUP(Table[[#This Row],[Activity Details of Assistance]],WHAT!E:F,2,FALSE),"")</f>
        <v># of female in reproductive age</v>
      </c>
      <c r="I2858" s="247"/>
      <c r="J2858" s="247">
        <v>10095</v>
      </c>
      <c r="K2858" t="s">
        <v>8280</v>
      </c>
      <c r="L2858" s="251" t="s">
        <v>13</v>
      </c>
      <c r="M2858" s="251" t="s">
        <v>14</v>
      </c>
      <c r="N2858" s="247" t="s">
        <v>309</v>
      </c>
      <c r="O2858" s="247" t="s">
        <v>1606</v>
      </c>
      <c r="P2858" s="247" t="s">
        <v>6475</v>
      </c>
      <c r="Q2858" s="252">
        <v>44712</v>
      </c>
      <c r="R2858" s="252">
        <v>44986</v>
      </c>
      <c r="S2858" t="s">
        <v>8452</v>
      </c>
      <c r="T2858" s="253"/>
      <c r="U2858" s="253"/>
      <c r="V2858" s="253"/>
      <c r="W2858" s="253"/>
      <c r="X2858"/>
      <c r="Y2858" s="254" t="s">
        <v>8310</v>
      </c>
      <c r="Z2858" s="255">
        <v>1679210106</v>
      </c>
      <c r="AA2858" s="256" t="s">
        <v>8311</v>
      </c>
      <c r="AB2858" s="258" t="str">
        <f>_xlfn.IFNA(IF(Table[[#This Row],[Programme Partner]]&lt;&gt;Table[[#This Row],[Implementing Partner]],CONCATENATE(Table[[#This Row],[Programme Partner]],"-",Table[[#This Row],[Implementing Partner]]),Table[[#This Row],[Programme Partner]]),"")</f>
        <v>UNICEF-WVI</v>
      </c>
    </row>
    <row r="2859" spans="1:28" ht="16.5" customHeight="1">
      <c r="A2859" s="183">
        <v>3239</v>
      </c>
      <c r="B2859" s="247" t="s">
        <v>5275</v>
      </c>
      <c r="C2859" s="248" t="s">
        <v>5300</v>
      </c>
      <c r="D2859" s="249" t="s">
        <v>5275</v>
      </c>
      <c r="E2859" s="215" t="s">
        <v>27</v>
      </c>
      <c r="F2859" s="247" t="s">
        <v>8014</v>
      </c>
      <c r="G2859" s="250" t="s">
        <v>8361</v>
      </c>
      <c r="H2859" s="247" t="str">
        <f>IFERROR(VLOOKUP(Table[[#This Row],[Activity Details of Assistance]],WHAT!E:F,2,FALSE),"")</f>
        <v># of plant</v>
      </c>
      <c r="I2859" s="247"/>
      <c r="J2859" s="247">
        <v>4</v>
      </c>
      <c r="K2859" t="s">
        <v>8280</v>
      </c>
      <c r="L2859" s="251" t="s">
        <v>13</v>
      </c>
      <c r="M2859" s="251" t="s">
        <v>14</v>
      </c>
      <c r="N2859" s="247" t="s">
        <v>309</v>
      </c>
      <c r="O2859" s="247" t="s">
        <v>1606</v>
      </c>
      <c r="P2859" s="247" t="s">
        <v>6475</v>
      </c>
      <c r="Q2859" s="252">
        <v>44712</v>
      </c>
      <c r="R2859" s="252">
        <v>44986</v>
      </c>
      <c r="S2859" t="s">
        <v>8452</v>
      </c>
      <c r="T2859" s="253"/>
      <c r="U2859" s="253"/>
      <c r="V2859" s="253"/>
      <c r="W2859" s="253"/>
      <c r="X2859"/>
      <c r="Y2859" s="254" t="s">
        <v>8310</v>
      </c>
      <c r="Z2859" s="255">
        <v>1679210106</v>
      </c>
      <c r="AA2859" s="256" t="s">
        <v>8311</v>
      </c>
      <c r="AB2859" s="258" t="str">
        <f>_xlfn.IFNA(IF(Table[[#This Row],[Programme Partner]]&lt;&gt;Table[[#This Row],[Implementing Partner]],CONCATENATE(Table[[#This Row],[Programme Partner]],"-",Table[[#This Row],[Implementing Partner]]),Table[[#This Row],[Programme Partner]]),"")</f>
        <v>UNICEF-WVI</v>
      </c>
    </row>
    <row r="2860" spans="1:28" ht="16.5" customHeight="1">
      <c r="A2860" s="183">
        <v>3240</v>
      </c>
      <c r="B2860" s="247" t="s">
        <v>5137</v>
      </c>
      <c r="C2860" t="s">
        <v>5137</v>
      </c>
      <c r="D2860" s="249" t="s">
        <v>5236</v>
      </c>
      <c r="E2860" s="215" t="s">
        <v>27</v>
      </c>
      <c r="F2860" s="247" t="s">
        <v>8013</v>
      </c>
      <c r="G2860" s="250" t="s">
        <v>8314</v>
      </c>
      <c r="H2860" s="247" t="str">
        <f>IFERROR(VLOOKUP(Table[[#This Row],[Activity Details of Assistance]],WHAT!E:F,2,FALSE),"")</f>
        <v># of HP sessions at HH level</v>
      </c>
      <c r="I2860" s="247"/>
      <c r="J2860" s="247">
        <v>72</v>
      </c>
      <c r="K2860" t="s">
        <v>8280</v>
      </c>
      <c r="L2860" s="251" t="s">
        <v>13</v>
      </c>
      <c r="M2860" s="251" t="s">
        <v>14</v>
      </c>
      <c r="N2860" s="247" t="s">
        <v>309</v>
      </c>
      <c r="O2860" s="247" t="s">
        <v>1606</v>
      </c>
      <c r="P2860" s="247" t="s">
        <v>8208</v>
      </c>
      <c r="Q2860" s="252">
        <v>44742</v>
      </c>
      <c r="R2860" s="252">
        <v>44866</v>
      </c>
      <c r="S2860" s="291" t="s">
        <v>8590</v>
      </c>
      <c r="T2860" s="253"/>
      <c r="U2860" s="253"/>
      <c r="V2860" s="253"/>
      <c r="W2860" s="253"/>
      <c r="X2860"/>
      <c r="Y2860" t="s">
        <v>8425</v>
      </c>
      <c r="Z2860" s="255">
        <v>1714119199</v>
      </c>
      <c r="AA2860" t="s">
        <v>8424</v>
      </c>
      <c r="AB2860" s="258" t="str">
        <f>_xlfn.IFNA(IF(Table[[#This Row],[Programme Partner]]&lt;&gt;Table[[#This Row],[Implementing Partner]],CONCATENATE(Table[[#This Row],[Programme Partner]],"-",Table[[#This Row],[Implementing Partner]]),Table[[#This Row],[Programme Partner]]),"")</f>
        <v>HYSAWA</v>
      </c>
    </row>
    <row r="2861" spans="1:28" ht="16.5" customHeight="1">
      <c r="A2861" s="183">
        <v>3241</v>
      </c>
      <c r="B2861" s="247" t="s">
        <v>5275</v>
      </c>
      <c r="C2861" s="248" t="s">
        <v>5184</v>
      </c>
      <c r="D2861" s="249" t="s">
        <v>5275</v>
      </c>
      <c r="E2861" s="215" t="s">
        <v>27</v>
      </c>
      <c r="F2861" s="247" t="s">
        <v>8011</v>
      </c>
      <c r="G2861" s="195" t="s">
        <v>8584</v>
      </c>
      <c r="H2861" s="247" t="str">
        <f>IFERROR(VLOOKUP(Table[[#This Row],[Activity Details of Assistance]],WHAT!E:F,2,FALSE),"")</f>
        <v># of tube well</v>
      </c>
      <c r="I2861" s="247"/>
      <c r="J2861" s="247">
        <v>256</v>
      </c>
      <c r="K2861" t="s">
        <v>8280</v>
      </c>
      <c r="L2861" s="251" t="s">
        <v>13</v>
      </c>
      <c r="M2861" s="251" t="s">
        <v>14</v>
      </c>
      <c r="N2861" s="247" t="s">
        <v>309</v>
      </c>
      <c r="O2861" s="247" t="s">
        <v>1606</v>
      </c>
      <c r="P2861" s="247" t="s">
        <v>5887</v>
      </c>
      <c r="Q2861" s="252">
        <v>44742</v>
      </c>
      <c r="R2861" s="252">
        <v>44927</v>
      </c>
      <c r="S2861" t="s">
        <v>8452</v>
      </c>
      <c r="T2861" s="253"/>
      <c r="U2861" s="253"/>
      <c r="V2861" s="253"/>
      <c r="W2861" s="253"/>
      <c r="X2861"/>
      <c r="Y2861" s="254" t="s">
        <v>8518</v>
      </c>
      <c r="Z2861" s="255">
        <v>1712003560</v>
      </c>
      <c r="AA2861" s="256" t="s">
        <v>8289</v>
      </c>
      <c r="AB2861" s="258" t="str">
        <f>_xlfn.IFNA(IF(Table[[#This Row],[Programme Partner]]&lt;&gt;Table[[#This Row],[Implementing Partner]],CONCATENATE(Table[[#This Row],[Programme Partner]],"-",Table[[#This Row],[Implementing Partner]]),Table[[#This Row],[Programme Partner]]),"")</f>
        <v>UNICEF-NGOF</v>
      </c>
    </row>
    <row r="2862" spans="1:28" ht="16.5" customHeight="1">
      <c r="A2862" s="183">
        <v>3242</v>
      </c>
      <c r="B2862" s="247" t="s">
        <v>5275</v>
      </c>
      <c r="C2862" s="248" t="s">
        <v>5184</v>
      </c>
      <c r="D2862" s="249" t="s">
        <v>5275</v>
      </c>
      <c r="E2862" s="215" t="s">
        <v>27</v>
      </c>
      <c r="F2862" s="247" t="s">
        <v>8011</v>
      </c>
      <c r="G2862" s="250" t="s">
        <v>8325</v>
      </c>
      <c r="H2862" s="247" t="str">
        <f>IFERROR(VLOOKUP(Table[[#This Row],[Activity Details of Assistance]],WHAT!E:F,2,FALSE),"")</f>
        <v># of tube well</v>
      </c>
      <c r="I2862" s="247"/>
      <c r="J2862" s="247">
        <v>2</v>
      </c>
      <c r="K2862" t="s">
        <v>8280</v>
      </c>
      <c r="L2862" s="251" t="s">
        <v>13</v>
      </c>
      <c r="M2862" s="251" t="s">
        <v>14</v>
      </c>
      <c r="N2862" s="247" t="s">
        <v>309</v>
      </c>
      <c r="O2862" s="247" t="s">
        <v>1606</v>
      </c>
      <c r="P2862" s="247" t="s">
        <v>5887</v>
      </c>
      <c r="Q2862" s="252">
        <v>44742</v>
      </c>
      <c r="R2862" s="252">
        <v>44927</v>
      </c>
      <c r="S2862" t="s">
        <v>8452</v>
      </c>
      <c r="T2862" s="253"/>
      <c r="U2862" s="253"/>
      <c r="V2862" s="253"/>
      <c r="W2862" s="253"/>
      <c r="X2862"/>
      <c r="Y2862" s="254" t="s">
        <v>8518</v>
      </c>
      <c r="Z2862" s="255">
        <v>1712003560</v>
      </c>
      <c r="AA2862" s="256" t="s">
        <v>8289</v>
      </c>
      <c r="AB2862" s="258" t="str">
        <f>_xlfn.IFNA(IF(Table[[#This Row],[Programme Partner]]&lt;&gt;Table[[#This Row],[Implementing Partner]],CONCATENATE(Table[[#This Row],[Programme Partner]],"-",Table[[#This Row],[Implementing Partner]]),Table[[#This Row],[Programme Partner]]),"")</f>
        <v>UNICEF-NGOF</v>
      </c>
    </row>
    <row r="2863" spans="1:28" ht="16.5" customHeight="1">
      <c r="A2863" s="183">
        <v>3243</v>
      </c>
      <c r="B2863" s="247" t="s">
        <v>5275</v>
      </c>
      <c r="C2863" s="248" t="s">
        <v>5184</v>
      </c>
      <c r="D2863" s="249" t="s">
        <v>5275</v>
      </c>
      <c r="E2863" s="215" t="s">
        <v>27</v>
      </c>
      <c r="F2863" s="247" t="s">
        <v>8011</v>
      </c>
      <c r="G2863" s="250" t="s">
        <v>8355</v>
      </c>
      <c r="H2863" s="247" t="str">
        <f>IFERROR(VLOOKUP(Table[[#This Row],[Activity Details of Assistance]],WHAT!E:F,2,FALSE),"")</f>
        <v># of water network</v>
      </c>
      <c r="I2863" s="247"/>
      <c r="J2863" s="247">
        <v>12</v>
      </c>
      <c r="K2863" t="s">
        <v>8280</v>
      </c>
      <c r="L2863" s="251" t="s">
        <v>13</v>
      </c>
      <c r="M2863" s="251" t="s">
        <v>14</v>
      </c>
      <c r="N2863" s="247" t="s">
        <v>309</v>
      </c>
      <c r="O2863" s="247" t="s">
        <v>1606</v>
      </c>
      <c r="P2863" s="247" t="s">
        <v>5887</v>
      </c>
      <c r="Q2863" s="252">
        <v>44742</v>
      </c>
      <c r="R2863" s="252">
        <v>44927</v>
      </c>
      <c r="S2863" t="s">
        <v>8452</v>
      </c>
      <c r="T2863" s="253"/>
      <c r="U2863" s="253"/>
      <c r="V2863" s="253"/>
      <c r="W2863" s="253"/>
      <c r="X2863"/>
      <c r="Y2863" s="254" t="s">
        <v>8518</v>
      </c>
      <c r="Z2863" s="255">
        <v>1712003560</v>
      </c>
      <c r="AA2863" s="256" t="s">
        <v>8289</v>
      </c>
      <c r="AB2863" s="258" t="str">
        <f>_xlfn.IFNA(IF(Table[[#This Row],[Programme Partner]]&lt;&gt;Table[[#This Row],[Implementing Partner]],CONCATENATE(Table[[#This Row],[Programme Partner]],"-",Table[[#This Row],[Implementing Partner]]),Table[[#This Row],[Programme Partner]]),"")</f>
        <v>UNICEF-NGOF</v>
      </c>
    </row>
    <row r="2864" spans="1:28" ht="16.5" customHeight="1">
      <c r="A2864" s="183">
        <v>3244</v>
      </c>
      <c r="B2864" s="247" t="s">
        <v>5275</v>
      </c>
      <c r="C2864" s="248" t="s">
        <v>5184</v>
      </c>
      <c r="D2864" s="249" t="s">
        <v>5275</v>
      </c>
      <c r="E2864" s="215" t="s">
        <v>27</v>
      </c>
      <c r="F2864" s="247" t="s">
        <v>8011</v>
      </c>
      <c r="G2864" s="103" t="s">
        <v>8318</v>
      </c>
      <c r="H2864" s="247" t="str">
        <f>IFERROR(VLOOKUP(Table[[#This Row],[Activity Details of Assistance]],WHAT!E:F,2,FALSE),"")</f>
        <v># of household</v>
      </c>
      <c r="I2864" s="247"/>
      <c r="J2864" s="247">
        <v>1568</v>
      </c>
      <c r="K2864" t="s">
        <v>8280</v>
      </c>
      <c r="L2864" s="251" t="s">
        <v>13</v>
      </c>
      <c r="M2864" s="251" t="s">
        <v>14</v>
      </c>
      <c r="N2864" s="247" t="s">
        <v>309</v>
      </c>
      <c r="O2864" s="247" t="s">
        <v>1606</v>
      </c>
      <c r="P2864" s="247" t="s">
        <v>5887</v>
      </c>
      <c r="Q2864" s="252">
        <v>44742</v>
      </c>
      <c r="R2864" s="252">
        <v>44927</v>
      </c>
      <c r="S2864" t="s">
        <v>8452</v>
      </c>
      <c r="T2864" s="253"/>
      <c r="U2864" s="253"/>
      <c r="V2864" s="253"/>
      <c r="W2864" s="253"/>
      <c r="X2864"/>
      <c r="Y2864" s="254" t="s">
        <v>8518</v>
      </c>
      <c r="Z2864" s="255">
        <v>1712003560</v>
      </c>
      <c r="AA2864" s="256" t="s">
        <v>8289</v>
      </c>
      <c r="AB2864" s="258" t="str">
        <f>_xlfn.IFNA(IF(Table[[#This Row],[Programme Partner]]&lt;&gt;Table[[#This Row],[Implementing Partner]],CONCATENATE(Table[[#This Row],[Programme Partner]],"-",Table[[#This Row],[Implementing Partner]]),Table[[#This Row],[Programme Partner]]),"")</f>
        <v>UNICEF-NGOF</v>
      </c>
    </row>
    <row r="2865" spans="1:28" ht="16.5" customHeight="1">
      <c r="A2865" s="183">
        <v>3245</v>
      </c>
      <c r="B2865" s="247" t="s">
        <v>5275</v>
      </c>
      <c r="C2865" s="248" t="s">
        <v>5184</v>
      </c>
      <c r="D2865" s="249" t="s">
        <v>5275</v>
      </c>
      <c r="E2865" s="215" t="s">
        <v>27</v>
      </c>
      <c r="F2865" s="247" t="s">
        <v>8011</v>
      </c>
      <c r="G2865" t="s">
        <v>8019</v>
      </c>
      <c r="H2865" s="247" t="str">
        <f>IFERROR(VLOOKUP(Table[[#This Row],[Activity Details of Assistance]],WHAT!E:F,2,FALSE),"")</f>
        <v>N/A</v>
      </c>
      <c r="I2865" s="247"/>
      <c r="J2865" s="247">
        <v>224</v>
      </c>
      <c r="K2865" t="s">
        <v>8280</v>
      </c>
      <c r="L2865" s="251" t="s">
        <v>13</v>
      </c>
      <c r="M2865" s="251" t="s">
        <v>14</v>
      </c>
      <c r="N2865" s="247" t="s">
        <v>309</v>
      </c>
      <c r="O2865" s="247" t="s">
        <v>1606</v>
      </c>
      <c r="P2865" s="247" t="s">
        <v>5887</v>
      </c>
      <c r="Q2865" s="252">
        <v>44742</v>
      </c>
      <c r="R2865" s="252">
        <v>44927</v>
      </c>
      <c r="S2865" t="s">
        <v>8452</v>
      </c>
      <c r="T2865" s="253"/>
      <c r="U2865" s="253"/>
      <c r="V2865" s="253"/>
      <c r="W2865" s="253"/>
      <c r="X2865"/>
      <c r="Y2865" s="254" t="s">
        <v>8518</v>
      </c>
      <c r="Z2865" s="255">
        <v>1712003560</v>
      </c>
      <c r="AA2865" s="256" t="s">
        <v>8289</v>
      </c>
      <c r="AB2865" s="258" t="str">
        <f>_xlfn.IFNA(IF(Table[[#This Row],[Programme Partner]]&lt;&gt;Table[[#This Row],[Implementing Partner]],CONCATENATE(Table[[#This Row],[Programme Partner]],"-",Table[[#This Row],[Implementing Partner]]),Table[[#This Row],[Programme Partner]]),"")</f>
        <v>UNICEF-NGOF</v>
      </c>
    </row>
    <row r="2866" spans="1:28" ht="16.5" customHeight="1">
      <c r="A2866" s="183">
        <v>3246</v>
      </c>
      <c r="B2866" s="247" t="s">
        <v>5275</v>
      </c>
      <c r="C2866" s="248" t="s">
        <v>5184</v>
      </c>
      <c r="D2866" s="249" t="s">
        <v>5275</v>
      </c>
      <c r="E2866" s="215" t="s">
        <v>27</v>
      </c>
      <c r="F2866" s="247" t="s">
        <v>8012</v>
      </c>
      <c r="G2866" s="250" t="s">
        <v>8366</v>
      </c>
      <c r="H2866" s="247" t="str">
        <f>IFERROR(VLOOKUP(Table[[#This Row],[Activity Details of Assistance]],WHAT!E:F,2,FALSE),"")</f>
        <v xml:space="preserve"># of door </v>
      </c>
      <c r="I2866" s="247"/>
      <c r="J2866" s="247">
        <v>5</v>
      </c>
      <c r="K2866" t="s">
        <v>8280</v>
      </c>
      <c r="L2866" s="251" t="s">
        <v>13</v>
      </c>
      <c r="M2866" s="251" t="s">
        <v>14</v>
      </c>
      <c r="N2866" s="247" t="s">
        <v>309</v>
      </c>
      <c r="O2866" s="247" t="s">
        <v>1606</v>
      </c>
      <c r="P2866" s="247" t="s">
        <v>5887</v>
      </c>
      <c r="Q2866" s="252">
        <v>44742</v>
      </c>
      <c r="R2866" s="252">
        <v>44927</v>
      </c>
      <c r="S2866" t="s">
        <v>8452</v>
      </c>
      <c r="T2866" s="253"/>
      <c r="U2866" s="253"/>
      <c r="V2866" s="253"/>
      <c r="W2866" s="253"/>
      <c r="X2866"/>
      <c r="Y2866" s="254" t="s">
        <v>8518</v>
      </c>
      <c r="Z2866" s="255">
        <v>1712003560</v>
      </c>
      <c r="AA2866" s="256" t="s">
        <v>8289</v>
      </c>
      <c r="AB2866" s="258" t="str">
        <f>_xlfn.IFNA(IF(Table[[#This Row],[Programme Partner]]&lt;&gt;Table[[#This Row],[Implementing Partner]],CONCATENATE(Table[[#This Row],[Programme Partner]],"-",Table[[#This Row],[Implementing Partner]]),Table[[#This Row],[Programme Partner]]),"")</f>
        <v>UNICEF-NGOF</v>
      </c>
    </row>
    <row r="2867" spans="1:28" ht="16.5" customHeight="1">
      <c r="A2867" s="183">
        <v>3247</v>
      </c>
      <c r="B2867" s="247" t="s">
        <v>5275</v>
      </c>
      <c r="C2867" s="248" t="s">
        <v>5184</v>
      </c>
      <c r="D2867" s="249" t="s">
        <v>5275</v>
      </c>
      <c r="E2867" s="215" t="s">
        <v>27</v>
      </c>
      <c r="F2867" s="247" t="s">
        <v>8012</v>
      </c>
      <c r="G2867" s="195" t="s">
        <v>8585</v>
      </c>
      <c r="H2867" s="247" t="str">
        <f>IFERROR(VLOOKUP(Table[[#This Row],[Activity Details of Assistance]],WHAT!E:F,2,FALSE),"")</f>
        <v xml:space="preserve"># of door </v>
      </c>
      <c r="I2867" s="247"/>
      <c r="J2867" s="247">
        <v>48</v>
      </c>
      <c r="K2867" t="s">
        <v>8280</v>
      </c>
      <c r="L2867" s="251" t="s">
        <v>13</v>
      </c>
      <c r="M2867" s="251" t="s">
        <v>14</v>
      </c>
      <c r="N2867" s="247" t="s">
        <v>309</v>
      </c>
      <c r="O2867" s="247" t="s">
        <v>1606</v>
      </c>
      <c r="P2867" s="247" t="s">
        <v>5887</v>
      </c>
      <c r="Q2867" s="252">
        <v>44742</v>
      </c>
      <c r="R2867" s="252">
        <v>44927</v>
      </c>
      <c r="S2867" t="s">
        <v>8452</v>
      </c>
      <c r="T2867" s="253"/>
      <c r="U2867" s="253"/>
      <c r="V2867" s="253"/>
      <c r="W2867" s="253"/>
      <c r="X2867"/>
      <c r="Y2867" s="254" t="s">
        <v>8518</v>
      </c>
      <c r="Z2867" s="255">
        <v>1712003560</v>
      </c>
      <c r="AA2867" s="256" t="s">
        <v>8289</v>
      </c>
      <c r="AB2867" s="258" t="str">
        <f>_xlfn.IFNA(IF(Table[[#This Row],[Programme Partner]]&lt;&gt;Table[[#This Row],[Implementing Partner]],CONCATENATE(Table[[#This Row],[Programme Partner]],"-",Table[[#This Row],[Implementing Partner]]),Table[[#This Row],[Programme Partner]]),"")</f>
        <v>UNICEF-NGOF</v>
      </c>
    </row>
    <row r="2868" spans="1:28" ht="16.5" customHeight="1">
      <c r="A2868" s="183">
        <v>3248</v>
      </c>
      <c r="B2868" s="247" t="s">
        <v>5275</v>
      </c>
      <c r="C2868" s="248" t="s">
        <v>5184</v>
      </c>
      <c r="D2868" s="249" t="s">
        <v>5275</v>
      </c>
      <c r="E2868" s="215" t="s">
        <v>27</v>
      </c>
      <c r="F2868" s="247" t="s">
        <v>8012</v>
      </c>
      <c r="G2868" s="195" t="s">
        <v>8359</v>
      </c>
      <c r="H2868" s="247" t="str">
        <f>IFERROR(VLOOKUP(Table[[#This Row],[Activity Details of Assistance]],WHAT!E:F,2,FALSE),"")</f>
        <v># of FSM Site</v>
      </c>
      <c r="I2868" s="247"/>
      <c r="J2868" s="247">
        <v>15</v>
      </c>
      <c r="K2868" t="s">
        <v>8280</v>
      </c>
      <c r="L2868" s="251" t="s">
        <v>13</v>
      </c>
      <c r="M2868" s="251" t="s">
        <v>14</v>
      </c>
      <c r="N2868" s="247" t="s">
        <v>309</v>
      </c>
      <c r="O2868" s="247" t="s">
        <v>1606</v>
      </c>
      <c r="P2868" s="247" t="s">
        <v>5887</v>
      </c>
      <c r="Q2868" s="252">
        <v>44742</v>
      </c>
      <c r="R2868" s="252">
        <v>44927</v>
      </c>
      <c r="S2868" t="s">
        <v>8452</v>
      </c>
      <c r="T2868" s="253"/>
      <c r="U2868" s="253"/>
      <c r="V2868" s="253"/>
      <c r="W2868" s="253"/>
      <c r="X2868"/>
      <c r="Y2868" s="254" t="s">
        <v>8518</v>
      </c>
      <c r="Z2868" s="255">
        <v>1712003560</v>
      </c>
      <c r="AA2868" s="256" t="s">
        <v>8289</v>
      </c>
      <c r="AB2868" s="258" t="str">
        <f>_xlfn.IFNA(IF(Table[[#This Row],[Programme Partner]]&lt;&gt;Table[[#This Row],[Implementing Partner]],CONCATENATE(Table[[#This Row],[Programme Partner]],"-",Table[[#This Row],[Implementing Partner]]),Table[[#This Row],[Programme Partner]]),"")</f>
        <v>UNICEF-NGOF</v>
      </c>
    </row>
    <row r="2869" spans="1:28" ht="16.5" customHeight="1">
      <c r="A2869" s="183">
        <v>3249</v>
      </c>
      <c r="B2869" s="247" t="s">
        <v>5275</v>
      </c>
      <c r="C2869" s="248" t="s">
        <v>5184</v>
      </c>
      <c r="D2869" s="249" t="s">
        <v>5275</v>
      </c>
      <c r="E2869" s="215" t="s">
        <v>27</v>
      </c>
      <c r="F2869" s="247" t="s">
        <v>8012</v>
      </c>
      <c r="G2869" s="250" t="s">
        <v>8356</v>
      </c>
      <c r="H2869" s="247" t="str">
        <f>IFERROR(VLOOKUP(Table[[#This Row],[Activity Details of Assistance]],WHAT!E:F,2,FALSE),"")</f>
        <v># of FSM Site</v>
      </c>
      <c r="I2869" s="247"/>
      <c r="J2869" s="247">
        <v>7</v>
      </c>
      <c r="K2869" t="s">
        <v>8280</v>
      </c>
      <c r="L2869" s="251" t="s">
        <v>13</v>
      </c>
      <c r="M2869" s="251" t="s">
        <v>14</v>
      </c>
      <c r="N2869" s="247" t="s">
        <v>309</v>
      </c>
      <c r="O2869" s="247" t="s">
        <v>1606</v>
      </c>
      <c r="P2869" s="247" t="s">
        <v>5887</v>
      </c>
      <c r="Q2869" s="252">
        <v>44742</v>
      </c>
      <c r="R2869" s="252">
        <v>44927</v>
      </c>
      <c r="S2869" t="s">
        <v>8452</v>
      </c>
      <c r="T2869" s="253"/>
      <c r="U2869" s="253"/>
      <c r="V2869" s="253"/>
      <c r="W2869" s="253"/>
      <c r="X2869"/>
      <c r="Y2869" s="254" t="s">
        <v>8518</v>
      </c>
      <c r="Z2869" s="255">
        <v>1712003560</v>
      </c>
      <c r="AA2869" s="256" t="s">
        <v>8289</v>
      </c>
      <c r="AB2869" s="258" t="str">
        <f>_xlfn.IFNA(IF(Table[[#This Row],[Programme Partner]]&lt;&gt;Table[[#This Row],[Implementing Partner]],CONCATENATE(Table[[#This Row],[Programme Partner]],"-",Table[[#This Row],[Implementing Partner]]),Table[[#This Row],[Programme Partner]]),"")</f>
        <v>UNICEF-NGOF</v>
      </c>
    </row>
    <row r="2870" spans="1:28" ht="16.5" customHeight="1">
      <c r="A2870" s="183">
        <v>3250</v>
      </c>
      <c r="B2870" s="247" t="s">
        <v>5275</v>
      </c>
      <c r="C2870" s="248" t="s">
        <v>5184</v>
      </c>
      <c r="D2870" s="249" t="s">
        <v>5275</v>
      </c>
      <c r="E2870" s="215" t="s">
        <v>27</v>
      </c>
      <c r="F2870" s="247" t="s">
        <v>8012</v>
      </c>
      <c r="G2870" s="250" t="s">
        <v>8367</v>
      </c>
      <c r="H2870" s="247" t="str">
        <f>IFERROR(VLOOKUP(Table[[#This Row],[Activity Details of Assistance]],WHAT!E:F,2,FALSE),"")</f>
        <v># of door</v>
      </c>
      <c r="I2870" s="247"/>
      <c r="J2870" s="247">
        <v>1</v>
      </c>
      <c r="K2870" t="s">
        <v>8280</v>
      </c>
      <c r="L2870" s="251" t="s">
        <v>13</v>
      </c>
      <c r="M2870" s="251" t="s">
        <v>14</v>
      </c>
      <c r="N2870" s="247" t="s">
        <v>309</v>
      </c>
      <c r="O2870" s="247" t="s">
        <v>1606</v>
      </c>
      <c r="P2870" s="247" t="s">
        <v>5887</v>
      </c>
      <c r="Q2870" s="252">
        <v>44742</v>
      </c>
      <c r="R2870" s="252">
        <v>44927</v>
      </c>
      <c r="S2870" t="s">
        <v>8452</v>
      </c>
      <c r="T2870" s="253"/>
      <c r="U2870" s="253"/>
      <c r="V2870" s="253"/>
      <c r="W2870" s="253"/>
      <c r="X2870"/>
      <c r="Y2870" s="254" t="s">
        <v>8518</v>
      </c>
      <c r="Z2870" s="255">
        <v>1712003560</v>
      </c>
      <c r="AA2870" s="256" t="s">
        <v>8289</v>
      </c>
      <c r="AB2870" s="258" t="str">
        <f>_xlfn.IFNA(IF(Table[[#This Row],[Programme Partner]]&lt;&gt;Table[[#This Row],[Implementing Partner]],CONCATENATE(Table[[#This Row],[Programme Partner]],"-",Table[[#This Row],[Implementing Partner]]),Table[[#This Row],[Programme Partner]]),"")</f>
        <v>UNICEF-NGOF</v>
      </c>
    </row>
    <row r="2871" spans="1:28" ht="16.5" customHeight="1">
      <c r="A2871" s="183">
        <v>3251</v>
      </c>
      <c r="B2871" s="247" t="s">
        <v>5275</v>
      </c>
      <c r="C2871" s="248" t="s">
        <v>5184</v>
      </c>
      <c r="D2871" s="249" t="s">
        <v>5275</v>
      </c>
      <c r="E2871" s="215" t="s">
        <v>27</v>
      </c>
      <c r="F2871" s="247" t="s">
        <v>8012</v>
      </c>
      <c r="G2871" s="195" t="s">
        <v>8586</v>
      </c>
      <c r="H2871" s="247" t="str">
        <f>IFERROR(VLOOKUP(Table[[#This Row],[Activity Details of Assistance]],WHAT!E:F,2,FALSE),"")</f>
        <v># of door</v>
      </c>
      <c r="I2871" s="247"/>
      <c r="J2871" s="247">
        <v>287</v>
      </c>
      <c r="K2871" t="s">
        <v>8280</v>
      </c>
      <c r="L2871" s="251" t="s">
        <v>13</v>
      </c>
      <c r="M2871" s="251" t="s">
        <v>14</v>
      </c>
      <c r="N2871" s="247" t="s">
        <v>309</v>
      </c>
      <c r="O2871" s="247" t="s">
        <v>1606</v>
      </c>
      <c r="P2871" s="247" t="s">
        <v>5887</v>
      </c>
      <c r="Q2871" s="252">
        <v>44742</v>
      </c>
      <c r="R2871" s="252">
        <v>44927</v>
      </c>
      <c r="S2871" t="s">
        <v>8452</v>
      </c>
      <c r="T2871" s="253"/>
      <c r="U2871" s="253"/>
      <c r="V2871" s="253"/>
      <c r="W2871" s="253"/>
      <c r="X2871"/>
      <c r="Y2871" s="254" t="s">
        <v>8518</v>
      </c>
      <c r="Z2871" s="255">
        <v>1712003560</v>
      </c>
      <c r="AA2871" s="256" t="s">
        <v>8289</v>
      </c>
      <c r="AB2871" s="258" t="str">
        <f>_xlfn.IFNA(IF(Table[[#This Row],[Programme Partner]]&lt;&gt;Table[[#This Row],[Implementing Partner]],CONCATENATE(Table[[#This Row],[Programme Partner]],"-",Table[[#This Row],[Implementing Partner]]),Table[[#This Row],[Programme Partner]]),"")</f>
        <v>UNICEF-NGOF</v>
      </c>
    </row>
    <row r="2872" spans="1:28" ht="16.5" customHeight="1">
      <c r="A2872" s="183">
        <v>3252</v>
      </c>
      <c r="B2872" s="247" t="s">
        <v>5275</v>
      </c>
      <c r="C2872" s="248" t="s">
        <v>5184</v>
      </c>
      <c r="D2872" s="249" t="s">
        <v>5275</v>
      </c>
      <c r="E2872" s="215" t="s">
        <v>27</v>
      </c>
      <c r="F2872" s="247" t="s">
        <v>8012</v>
      </c>
      <c r="G2872" s="250" t="s">
        <v>8357</v>
      </c>
      <c r="H2872" s="247" t="str">
        <f>IFERROR(VLOOKUP(Table[[#This Row],[Activity Details of Assistance]],WHAT!E:F,2,FALSE),"")</f>
        <v># of door</v>
      </c>
      <c r="I2872" s="247"/>
      <c r="J2872" s="247">
        <v>1755</v>
      </c>
      <c r="K2872" t="s">
        <v>8280</v>
      </c>
      <c r="L2872" s="251" t="s">
        <v>13</v>
      </c>
      <c r="M2872" s="251" t="s">
        <v>14</v>
      </c>
      <c r="N2872" s="247" t="s">
        <v>309</v>
      </c>
      <c r="O2872" s="247" t="s">
        <v>1606</v>
      </c>
      <c r="P2872" s="247" t="s">
        <v>5887</v>
      </c>
      <c r="Q2872" s="252">
        <v>44742</v>
      </c>
      <c r="R2872" s="252">
        <v>44927</v>
      </c>
      <c r="S2872" t="s">
        <v>8452</v>
      </c>
      <c r="T2872" s="253"/>
      <c r="U2872" s="253"/>
      <c r="V2872" s="253"/>
      <c r="W2872" s="253"/>
      <c r="X2872"/>
      <c r="Y2872" s="254" t="s">
        <v>8518</v>
      </c>
      <c r="Z2872" s="255">
        <v>1712003560</v>
      </c>
      <c r="AA2872" s="256" t="s">
        <v>8289</v>
      </c>
      <c r="AB2872" s="258" t="str">
        <f>_xlfn.IFNA(IF(Table[[#This Row],[Programme Partner]]&lt;&gt;Table[[#This Row],[Implementing Partner]],CONCATENATE(Table[[#This Row],[Programme Partner]],"-",Table[[#This Row],[Implementing Partner]]),Table[[#This Row],[Programme Partner]]),"")</f>
        <v>UNICEF-NGOF</v>
      </c>
    </row>
    <row r="2873" spans="1:28" ht="16.5" customHeight="1">
      <c r="A2873" s="183">
        <v>3253</v>
      </c>
      <c r="B2873" s="247" t="s">
        <v>5275</v>
      </c>
      <c r="C2873" s="248" t="s">
        <v>5184</v>
      </c>
      <c r="D2873" s="249" t="s">
        <v>5275</v>
      </c>
      <c r="E2873" s="215" t="s">
        <v>27</v>
      </c>
      <c r="F2873" s="247" t="s">
        <v>8012</v>
      </c>
      <c r="G2873" t="s">
        <v>8019</v>
      </c>
      <c r="H2873" s="247" t="str">
        <f>IFERROR(VLOOKUP(Table[[#This Row],[Activity Details of Assistance]],WHAT!E:F,2,FALSE),"")</f>
        <v>N/A</v>
      </c>
      <c r="I2873" s="247"/>
      <c r="J2873" s="247">
        <v>8</v>
      </c>
      <c r="K2873" t="s">
        <v>8280</v>
      </c>
      <c r="L2873" s="251" t="s">
        <v>13</v>
      </c>
      <c r="M2873" s="251" t="s">
        <v>14</v>
      </c>
      <c r="N2873" s="247" t="s">
        <v>309</v>
      </c>
      <c r="O2873" s="247" t="s">
        <v>1606</v>
      </c>
      <c r="P2873" s="247" t="s">
        <v>5887</v>
      </c>
      <c r="Q2873" s="252">
        <v>44742</v>
      </c>
      <c r="R2873" s="252">
        <v>44927</v>
      </c>
      <c r="S2873" t="s">
        <v>8452</v>
      </c>
      <c r="T2873" s="253"/>
      <c r="U2873" s="253"/>
      <c r="V2873" s="253"/>
      <c r="W2873" s="253"/>
      <c r="X2873" t="s">
        <v>8545</v>
      </c>
      <c r="Y2873" s="254" t="s">
        <v>8518</v>
      </c>
      <c r="Z2873" s="255">
        <v>1712003560</v>
      </c>
      <c r="AA2873" s="256" t="s">
        <v>8289</v>
      </c>
      <c r="AB2873" s="258" t="str">
        <f>_xlfn.IFNA(IF(Table[[#This Row],[Programme Partner]]&lt;&gt;Table[[#This Row],[Implementing Partner]],CONCATENATE(Table[[#This Row],[Programme Partner]],"-",Table[[#This Row],[Implementing Partner]]),Table[[#This Row],[Programme Partner]]),"")</f>
        <v>UNICEF-NGOF</v>
      </c>
    </row>
    <row r="2874" spans="1:28" ht="16.5" customHeight="1">
      <c r="A2874" s="183">
        <v>3254</v>
      </c>
      <c r="B2874" s="247" t="s">
        <v>5275</v>
      </c>
      <c r="C2874" s="248" t="s">
        <v>5184</v>
      </c>
      <c r="D2874" s="249" t="s">
        <v>5275</v>
      </c>
      <c r="E2874" s="215" t="s">
        <v>27</v>
      </c>
      <c r="F2874" s="247" t="s">
        <v>8013</v>
      </c>
      <c r="G2874" s="195" t="s">
        <v>8314</v>
      </c>
      <c r="H2874" s="247" t="str">
        <f>IFERROR(VLOOKUP(Table[[#This Row],[Activity Details of Assistance]],WHAT!E:F,2,FALSE),"")</f>
        <v># of HP sessions at HH level</v>
      </c>
      <c r="I2874" s="247"/>
      <c r="J2874" s="247">
        <v>7030</v>
      </c>
      <c r="K2874" t="s">
        <v>8280</v>
      </c>
      <c r="L2874" s="251" t="s">
        <v>13</v>
      </c>
      <c r="M2874" s="251" t="s">
        <v>14</v>
      </c>
      <c r="N2874" s="247" t="s">
        <v>309</v>
      </c>
      <c r="O2874" s="247" t="s">
        <v>1606</v>
      </c>
      <c r="P2874" s="247" t="s">
        <v>5887</v>
      </c>
      <c r="Q2874" s="252">
        <v>44742</v>
      </c>
      <c r="R2874" s="252">
        <v>44927</v>
      </c>
      <c r="S2874" t="s">
        <v>8452</v>
      </c>
      <c r="T2874" s="253"/>
      <c r="U2874" s="253"/>
      <c r="V2874" s="253"/>
      <c r="W2874" s="253"/>
      <c r="X2874"/>
      <c r="Y2874" s="254" t="s">
        <v>8518</v>
      </c>
      <c r="Z2874" s="255">
        <v>1712003560</v>
      </c>
      <c r="AA2874" s="256" t="s">
        <v>8289</v>
      </c>
      <c r="AB2874" s="258" t="str">
        <f>_xlfn.IFNA(IF(Table[[#This Row],[Programme Partner]]&lt;&gt;Table[[#This Row],[Implementing Partner]],CONCATENATE(Table[[#This Row],[Programme Partner]],"-",Table[[#This Row],[Implementing Partner]]),Table[[#This Row],[Programme Partner]]),"")</f>
        <v>UNICEF-NGOF</v>
      </c>
    </row>
    <row r="2875" spans="1:28" ht="16.5" customHeight="1">
      <c r="A2875" s="183">
        <v>3255</v>
      </c>
      <c r="B2875" s="247" t="s">
        <v>5275</v>
      </c>
      <c r="C2875" s="248" t="s">
        <v>5184</v>
      </c>
      <c r="D2875" s="249" t="s">
        <v>5275</v>
      </c>
      <c r="E2875" s="215" t="s">
        <v>27</v>
      </c>
      <c r="F2875" s="247" t="s">
        <v>8013</v>
      </c>
      <c r="G2875" s="250" t="s">
        <v>8374</v>
      </c>
      <c r="H2875" s="247" t="str">
        <f>IFERROR(VLOOKUP(Table[[#This Row],[Activity Details of Assistance]],WHAT!E:F,2,FALSE),"")</f>
        <v># of HP sessions at institution level</v>
      </c>
      <c r="I2875" s="247"/>
      <c r="J2875" s="247">
        <v>60</v>
      </c>
      <c r="K2875" t="s">
        <v>8280</v>
      </c>
      <c r="L2875" s="251" t="s">
        <v>13</v>
      </c>
      <c r="M2875" s="251" t="s">
        <v>14</v>
      </c>
      <c r="N2875" s="247" t="s">
        <v>309</v>
      </c>
      <c r="O2875" s="247" t="s">
        <v>1606</v>
      </c>
      <c r="P2875" s="247" t="s">
        <v>5887</v>
      </c>
      <c r="Q2875" s="252">
        <v>44742</v>
      </c>
      <c r="R2875" s="252">
        <v>44927</v>
      </c>
      <c r="S2875" t="s">
        <v>8452</v>
      </c>
      <c r="T2875" s="253"/>
      <c r="U2875" s="253"/>
      <c r="V2875" s="253"/>
      <c r="W2875" s="253"/>
      <c r="X2875"/>
      <c r="Y2875" s="254" t="s">
        <v>8518</v>
      </c>
      <c r="Z2875" s="255">
        <v>1712003560</v>
      </c>
      <c r="AA2875" s="256" t="s">
        <v>8289</v>
      </c>
      <c r="AB2875" s="258" t="str">
        <f>_xlfn.IFNA(IF(Table[[#This Row],[Programme Partner]]&lt;&gt;Table[[#This Row],[Implementing Partner]],CONCATENATE(Table[[#This Row],[Programme Partner]],"-",Table[[#This Row],[Implementing Partner]]),Table[[#This Row],[Programme Partner]]),"")</f>
        <v>UNICEF-NGOF</v>
      </c>
    </row>
    <row r="2876" spans="1:28" ht="16.5" customHeight="1">
      <c r="A2876" s="183">
        <v>3256</v>
      </c>
      <c r="B2876" s="247" t="s">
        <v>5275</v>
      </c>
      <c r="C2876" s="248" t="s">
        <v>5184</v>
      </c>
      <c r="D2876" s="249" t="s">
        <v>5275</v>
      </c>
      <c r="E2876" s="215" t="s">
        <v>27</v>
      </c>
      <c r="F2876" s="247" t="s">
        <v>8013</v>
      </c>
      <c r="G2876" s="250" t="s">
        <v>8368</v>
      </c>
      <c r="H2876" s="247" t="str">
        <f>IFERROR(VLOOKUP(Table[[#This Row],[Activity Details of Assistance]],WHAT!E:F,2,FALSE),"")</f>
        <v># of household</v>
      </c>
      <c r="I2876" s="247"/>
      <c r="J2876" s="247">
        <v>8788</v>
      </c>
      <c r="K2876" t="s">
        <v>8280</v>
      </c>
      <c r="L2876" s="251" t="s">
        <v>13</v>
      </c>
      <c r="M2876" s="251" t="s">
        <v>14</v>
      </c>
      <c r="N2876" s="247" t="s">
        <v>309</v>
      </c>
      <c r="O2876" s="247" t="s">
        <v>1606</v>
      </c>
      <c r="P2876" s="247" t="s">
        <v>5887</v>
      </c>
      <c r="Q2876" s="252">
        <v>44742</v>
      </c>
      <c r="R2876" s="252">
        <v>44927</v>
      </c>
      <c r="S2876" t="s">
        <v>8452</v>
      </c>
      <c r="T2876" s="253"/>
      <c r="U2876" s="253"/>
      <c r="V2876" s="253"/>
      <c r="W2876" s="253"/>
      <c r="X2876"/>
      <c r="Y2876" s="254" t="s">
        <v>8518</v>
      </c>
      <c r="Z2876" s="255">
        <v>1712003560</v>
      </c>
      <c r="AA2876" s="256" t="s">
        <v>8289</v>
      </c>
      <c r="AB2876" s="258" t="str">
        <f>_xlfn.IFNA(IF(Table[[#This Row],[Programme Partner]]&lt;&gt;Table[[#This Row],[Implementing Partner]],CONCATENATE(Table[[#This Row],[Programme Partner]],"-",Table[[#This Row],[Implementing Partner]]),Table[[#This Row],[Programme Partner]]),"")</f>
        <v>UNICEF-NGOF</v>
      </c>
    </row>
    <row r="2877" spans="1:28" ht="16.5" customHeight="1">
      <c r="A2877" s="183">
        <v>3257</v>
      </c>
      <c r="B2877" s="247" t="s">
        <v>5275</v>
      </c>
      <c r="C2877" s="248" t="s">
        <v>5184</v>
      </c>
      <c r="D2877" s="249" t="s">
        <v>5275</v>
      </c>
      <c r="E2877" s="215" t="s">
        <v>27</v>
      </c>
      <c r="F2877" s="247" t="s">
        <v>8013</v>
      </c>
      <c r="G2877" s="195" t="s">
        <v>8369</v>
      </c>
      <c r="H2877" s="247" t="str">
        <f>IFERROR(VLOOKUP(Table[[#This Row],[Activity Details of Assistance]],WHAT!E:F,2,FALSE),"")</f>
        <v># of female in reproductive age</v>
      </c>
      <c r="I2877" s="247"/>
      <c r="J2877" s="247">
        <v>12104</v>
      </c>
      <c r="K2877" t="s">
        <v>8280</v>
      </c>
      <c r="L2877" s="251" t="s">
        <v>13</v>
      </c>
      <c r="M2877" s="251" t="s">
        <v>14</v>
      </c>
      <c r="N2877" s="247" t="s">
        <v>309</v>
      </c>
      <c r="O2877" s="247" t="s">
        <v>1606</v>
      </c>
      <c r="P2877" s="247" t="s">
        <v>5887</v>
      </c>
      <c r="Q2877" s="252">
        <v>44742</v>
      </c>
      <c r="R2877" s="252">
        <v>44927</v>
      </c>
      <c r="S2877" t="s">
        <v>8452</v>
      </c>
      <c r="T2877" s="253"/>
      <c r="U2877" s="253"/>
      <c r="V2877" s="253"/>
      <c r="W2877" s="253"/>
      <c r="X2877"/>
      <c r="Y2877" s="254" t="s">
        <v>8518</v>
      </c>
      <c r="Z2877" s="255">
        <v>1712003560</v>
      </c>
      <c r="AA2877" s="256" t="s">
        <v>8289</v>
      </c>
      <c r="AB2877" s="258" t="str">
        <f>_xlfn.IFNA(IF(Table[[#This Row],[Programme Partner]]&lt;&gt;Table[[#This Row],[Implementing Partner]],CONCATENATE(Table[[#This Row],[Programme Partner]],"-",Table[[#This Row],[Implementing Partner]]),Table[[#This Row],[Programme Partner]]),"")</f>
        <v>UNICEF-NGOF</v>
      </c>
    </row>
    <row r="2878" spans="1:28" ht="16.5" customHeight="1">
      <c r="A2878" s="183">
        <v>3258</v>
      </c>
      <c r="B2878" s="247" t="s">
        <v>5275</v>
      </c>
      <c r="C2878" s="248" t="s">
        <v>5184</v>
      </c>
      <c r="D2878" s="249" t="s">
        <v>5275</v>
      </c>
      <c r="E2878" s="215" t="s">
        <v>27</v>
      </c>
      <c r="F2878" s="247" t="s">
        <v>8013</v>
      </c>
      <c r="G2878" t="s">
        <v>8019</v>
      </c>
      <c r="H2878" s="247" t="str">
        <f>IFERROR(VLOOKUP(Table[[#This Row],[Activity Details of Assistance]],WHAT!E:F,2,FALSE),"")</f>
        <v>N/A</v>
      </c>
      <c r="I2878" s="247"/>
      <c r="J2878" s="247">
        <v>2985</v>
      </c>
      <c r="K2878" t="s">
        <v>8280</v>
      </c>
      <c r="L2878" s="251" t="s">
        <v>13</v>
      </c>
      <c r="M2878" s="251" t="s">
        <v>14</v>
      </c>
      <c r="N2878" s="247" t="s">
        <v>309</v>
      </c>
      <c r="O2878" s="247" t="s">
        <v>1606</v>
      </c>
      <c r="P2878" s="247" t="s">
        <v>5887</v>
      </c>
      <c r="Q2878" s="252">
        <v>44742</v>
      </c>
      <c r="R2878" s="252">
        <v>44927</v>
      </c>
      <c r="S2878" t="s">
        <v>8452</v>
      </c>
      <c r="T2878" s="253"/>
      <c r="U2878" s="253"/>
      <c r="V2878" s="253"/>
      <c r="W2878" s="253"/>
      <c r="X2878"/>
      <c r="Y2878" s="254" t="s">
        <v>8518</v>
      </c>
      <c r="Z2878" s="255">
        <v>1712003560</v>
      </c>
      <c r="AA2878" s="256" t="s">
        <v>8289</v>
      </c>
      <c r="AB2878" s="258" t="str">
        <f>_xlfn.IFNA(IF(Table[[#This Row],[Programme Partner]]&lt;&gt;Table[[#This Row],[Implementing Partner]],CONCATENATE(Table[[#This Row],[Programme Partner]],"-",Table[[#This Row],[Implementing Partner]]),Table[[#This Row],[Programme Partner]]),"")</f>
        <v>UNICEF-NGOF</v>
      </c>
    </row>
    <row r="2879" spans="1:28" ht="16.5" customHeight="1">
      <c r="A2879" s="183">
        <v>3259</v>
      </c>
      <c r="B2879" s="247" t="s">
        <v>5275</v>
      </c>
      <c r="C2879" s="248" t="s">
        <v>5184</v>
      </c>
      <c r="D2879" s="249" t="s">
        <v>5275</v>
      </c>
      <c r="E2879" s="215" t="s">
        <v>27</v>
      </c>
      <c r="F2879" s="247" t="s">
        <v>8014</v>
      </c>
      <c r="G2879" s="250" t="s">
        <v>8361</v>
      </c>
      <c r="H2879" s="247" t="str">
        <f>IFERROR(VLOOKUP(Table[[#This Row],[Activity Details of Assistance]],WHAT!E:F,2,FALSE),"")</f>
        <v># of plant</v>
      </c>
      <c r="I2879" s="247"/>
      <c r="J2879" s="247">
        <v>5</v>
      </c>
      <c r="K2879" t="s">
        <v>8280</v>
      </c>
      <c r="L2879" s="251" t="s">
        <v>13</v>
      </c>
      <c r="M2879" s="251" t="s">
        <v>14</v>
      </c>
      <c r="N2879" s="247" t="s">
        <v>309</v>
      </c>
      <c r="O2879" s="247" t="s">
        <v>1606</v>
      </c>
      <c r="P2879" s="247" t="s">
        <v>5887</v>
      </c>
      <c r="Q2879" s="252">
        <v>44742</v>
      </c>
      <c r="R2879" s="252">
        <v>44927</v>
      </c>
      <c r="S2879" t="s">
        <v>8452</v>
      </c>
      <c r="T2879" s="253"/>
      <c r="U2879" s="253"/>
      <c r="V2879" s="253"/>
      <c r="W2879" s="253"/>
      <c r="X2879"/>
      <c r="Y2879" s="254" t="s">
        <v>8518</v>
      </c>
      <c r="Z2879" s="255">
        <v>1712003560</v>
      </c>
      <c r="AA2879" s="256" t="s">
        <v>8289</v>
      </c>
      <c r="AB2879" s="258" t="str">
        <f>_xlfn.IFNA(IF(Table[[#This Row],[Programme Partner]]&lt;&gt;Table[[#This Row],[Implementing Partner]],CONCATENATE(Table[[#This Row],[Programme Partner]],"-",Table[[#This Row],[Implementing Partner]]),Table[[#This Row],[Programme Partner]]),"")</f>
        <v>UNICEF-NGOF</v>
      </c>
    </row>
    <row r="2880" spans="1:28" ht="16.5" customHeight="1">
      <c r="A2880" s="183">
        <v>3260</v>
      </c>
      <c r="B2880" s="247" t="s">
        <v>5275</v>
      </c>
      <c r="C2880" s="248" t="s">
        <v>5184</v>
      </c>
      <c r="D2880" s="249" t="s">
        <v>5275</v>
      </c>
      <c r="E2880" s="215" t="s">
        <v>27</v>
      </c>
      <c r="F2880" s="247" t="s">
        <v>8014</v>
      </c>
      <c r="G2880" t="s">
        <v>8019</v>
      </c>
      <c r="H2880" s="247" t="str">
        <f>IFERROR(VLOOKUP(Table[[#This Row],[Activity Details of Assistance]],WHAT!E:F,2,FALSE),"")</f>
        <v>N/A</v>
      </c>
      <c r="I2880" s="247"/>
      <c r="J2880" s="247">
        <v>5446</v>
      </c>
      <c r="K2880" t="s">
        <v>8280</v>
      </c>
      <c r="L2880" s="251" t="s">
        <v>13</v>
      </c>
      <c r="M2880" s="251" t="s">
        <v>14</v>
      </c>
      <c r="N2880" s="247" t="s">
        <v>309</v>
      </c>
      <c r="O2880" s="247" t="s">
        <v>1606</v>
      </c>
      <c r="P2880" s="247" t="s">
        <v>5887</v>
      </c>
      <c r="Q2880" s="252">
        <v>44742</v>
      </c>
      <c r="R2880" s="252">
        <v>44927</v>
      </c>
      <c r="S2880" t="s">
        <v>8452</v>
      </c>
      <c r="T2880" s="253"/>
      <c r="U2880" s="253"/>
      <c r="V2880" s="253"/>
      <c r="W2880" s="253"/>
      <c r="X2880"/>
      <c r="Y2880" s="254" t="s">
        <v>8518</v>
      </c>
      <c r="Z2880" s="255">
        <v>1712003560</v>
      </c>
      <c r="AA2880" s="256" t="s">
        <v>8289</v>
      </c>
      <c r="AB2880" s="258" t="str">
        <f>_xlfn.IFNA(IF(Table[[#This Row],[Programme Partner]]&lt;&gt;Table[[#This Row],[Implementing Partner]],CONCATENATE(Table[[#This Row],[Programme Partner]],"-",Table[[#This Row],[Implementing Partner]]),Table[[#This Row],[Programme Partner]]),"")</f>
        <v>UNICEF-NGOF</v>
      </c>
    </row>
    <row r="2881" spans="1:28" ht="16.5" customHeight="1">
      <c r="A2881" s="183">
        <v>3261</v>
      </c>
      <c r="B2881" s="247" t="s">
        <v>5275</v>
      </c>
      <c r="C2881" s="248" t="s">
        <v>5300</v>
      </c>
      <c r="D2881" s="249" t="s">
        <v>5275</v>
      </c>
      <c r="E2881" s="215" t="s">
        <v>27</v>
      </c>
      <c r="F2881" s="247" t="s">
        <v>8011</v>
      </c>
      <c r="G2881" s="195" t="s">
        <v>8584</v>
      </c>
      <c r="H2881" s="247" t="str">
        <f>IFERROR(VLOOKUP(Table[[#This Row],[Activity Details of Assistance]],WHAT!E:F,2,FALSE),"")</f>
        <v># of tube well</v>
      </c>
      <c r="I2881" s="247"/>
      <c r="J2881" s="247">
        <v>223</v>
      </c>
      <c r="K2881" t="s">
        <v>8280</v>
      </c>
      <c r="L2881" s="251" t="s">
        <v>13</v>
      </c>
      <c r="M2881" s="251" t="s">
        <v>14</v>
      </c>
      <c r="N2881" s="247" t="s">
        <v>309</v>
      </c>
      <c r="O2881" s="247" t="s">
        <v>1606</v>
      </c>
      <c r="P2881" s="247" t="s">
        <v>6475</v>
      </c>
      <c r="Q2881" s="252">
        <v>44742</v>
      </c>
      <c r="R2881" s="252">
        <v>44986</v>
      </c>
      <c r="S2881" t="s">
        <v>8452</v>
      </c>
      <c r="T2881" s="253"/>
      <c r="U2881" s="253"/>
      <c r="V2881" s="253"/>
      <c r="W2881" s="253"/>
      <c r="X2881"/>
      <c r="Y2881" s="254" t="s">
        <v>8310</v>
      </c>
      <c r="Z2881" s="255">
        <v>1679210106</v>
      </c>
      <c r="AA2881" s="256" t="s">
        <v>8311</v>
      </c>
      <c r="AB2881" s="258" t="str">
        <f>_xlfn.IFNA(IF(Table[[#This Row],[Programme Partner]]&lt;&gt;Table[[#This Row],[Implementing Partner]],CONCATENATE(Table[[#This Row],[Programme Partner]],"-",Table[[#This Row],[Implementing Partner]]),Table[[#This Row],[Programme Partner]]),"")</f>
        <v>UNICEF-WVI</v>
      </c>
    </row>
    <row r="2882" spans="1:28" ht="16.5" customHeight="1">
      <c r="A2882" s="183">
        <v>3262</v>
      </c>
      <c r="B2882" s="247" t="s">
        <v>5275</v>
      </c>
      <c r="C2882" s="248" t="s">
        <v>5300</v>
      </c>
      <c r="D2882" s="249" t="s">
        <v>5275</v>
      </c>
      <c r="E2882" s="215" t="s">
        <v>27</v>
      </c>
      <c r="F2882" s="247" t="s">
        <v>8011</v>
      </c>
      <c r="G2882" s="250" t="s">
        <v>8355</v>
      </c>
      <c r="H2882" s="247" t="str">
        <f>IFERROR(VLOOKUP(Table[[#This Row],[Activity Details of Assistance]],WHAT!E:F,2,FALSE),"")</f>
        <v># of water network</v>
      </c>
      <c r="I2882" s="247"/>
      <c r="J2882" s="247">
        <v>8</v>
      </c>
      <c r="K2882" t="s">
        <v>8280</v>
      </c>
      <c r="L2882" s="251" t="s">
        <v>13</v>
      </c>
      <c r="M2882" s="251" t="s">
        <v>14</v>
      </c>
      <c r="N2882" s="247" t="s">
        <v>309</v>
      </c>
      <c r="O2882" s="247" t="s">
        <v>1606</v>
      </c>
      <c r="P2882" s="247" t="s">
        <v>6475</v>
      </c>
      <c r="Q2882" s="252">
        <v>44742</v>
      </c>
      <c r="R2882" s="252">
        <v>44986</v>
      </c>
      <c r="S2882" t="s">
        <v>8452</v>
      </c>
      <c r="T2882" s="253"/>
      <c r="U2882" s="253"/>
      <c r="V2882" s="253"/>
      <c r="W2882" s="253"/>
      <c r="X2882"/>
      <c r="Y2882" s="254" t="s">
        <v>8310</v>
      </c>
      <c r="Z2882" s="255">
        <v>1679210106</v>
      </c>
      <c r="AA2882" s="256" t="s">
        <v>8311</v>
      </c>
      <c r="AB2882" s="258" t="str">
        <f>_xlfn.IFNA(IF(Table[[#This Row],[Programme Partner]]&lt;&gt;Table[[#This Row],[Implementing Partner]],CONCATENATE(Table[[#This Row],[Programme Partner]],"-",Table[[#This Row],[Implementing Partner]]),Table[[#This Row],[Programme Partner]]),"")</f>
        <v>UNICEF-WVI</v>
      </c>
    </row>
    <row r="2883" spans="1:28" ht="16.5" customHeight="1">
      <c r="A2883" s="183">
        <v>3263</v>
      </c>
      <c r="B2883" s="247" t="s">
        <v>5275</v>
      </c>
      <c r="C2883" s="248" t="s">
        <v>5300</v>
      </c>
      <c r="D2883" s="249" t="s">
        <v>5275</v>
      </c>
      <c r="E2883" s="215" t="s">
        <v>27</v>
      </c>
      <c r="F2883" s="247" t="s">
        <v>8012</v>
      </c>
      <c r="G2883" s="195" t="s">
        <v>8585</v>
      </c>
      <c r="H2883" s="247" t="str">
        <f>IFERROR(VLOOKUP(Table[[#This Row],[Activity Details of Assistance]],WHAT!E:F,2,FALSE),"")</f>
        <v xml:space="preserve"># of door </v>
      </c>
      <c r="I2883" s="247"/>
      <c r="J2883" s="247">
        <v>87</v>
      </c>
      <c r="K2883" t="s">
        <v>8280</v>
      </c>
      <c r="L2883" s="251" t="s">
        <v>13</v>
      </c>
      <c r="M2883" s="251" t="s">
        <v>14</v>
      </c>
      <c r="N2883" s="247" t="s">
        <v>309</v>
      </c>
      <c r="O2883" s="247" t="s">
        <v>1606</v>
      </c>
      <c r="P2883" s="247" t="s">
        <v>6475</v>
      </c>
      <c r="Q2883" s="252">
        <v>44742</v>
      </c>
      <c r="R2883" s="252">
        <v>44986</v>
      </c>
      <c r="S2883" t="s">
        <v>8452</v>
      </c>
      <c r="T2883" s="253"/>
      <c r="U2883" s="253"/>
      <c r="V2883" s="253"/>
      <c r="W2883" s="253"/>
      <c r="X2883"/>
      <c r="Y2883" s="254" t="s">
        <v>8310</v>
      </c>
      <c r="Z2883" s="255">
        <v>1679210106</v>
      </c>
      <c r="AA2883" s="256" t="s">
        <v>8311</v>
      </c>
      <c r="AB2883" s="258" t="str">
        <f>_xlfn.IFNA(IF(Table[[#This Row],[Programme Partner]]&lt;&gt;Table[[#This Row],[Implementing Partner]],CONCATENATE(Table[[#This Row],[Programme Partner]],"-",Table[[#This Row],[Implementing Partner]]),Table[[#This Row],[Programme Partner]]),"")</f>
        <v>UNICEF-WVI</v>
      </c>
    </row>
    <row r="2884" spans="1:28" ht="16.5" customHeight="1">
      <c r="A2884" s="183">
        <v>3264</v>
      </c>
      <c r="B2884" s="247" t="s">
        <v>5275</v>
      </c>
      <c r="C2884" s="248" t="s">
        <v>5300</v>
      </c>
      <c r="D2884" s="249" t="s">
        <v>5275</v>
      </c>
      <c r="E2884" s="215" t="s">
        <v>27</v>
      </c>
      <c r="F2884" s="247" t="s">
        <v>8012</v>
      </c>
      <c r="G2884" s="250" t="s">
        <v>8359</v>
      </c>
      <c r="H2884" s="247" t="str">
        <f>IFERROR(VLOOKUP(Table[[#This Row],[Activity Details of Assistance]],WHAT!E:F,2,FALSE),"")</f>
        <v># of FSM Site</v>
      </c>
      <c r="I2884" s="247"/>
      <c r="J2884" s="247">
        <v>8</v>
      </c>
      <c r="K2884" t="s">
        <v>8280</v>
      </c>
      <c r="L2884" s="251" t="s">
        <v>13</v>
      </c>
      <c r="M2884" s="251" t="s">
        <v>14</v>
      </c>
      <c r="N2884" s="247" t="s">
        <v>309</v>
      </c>
      <c r="O2884" s="247" t="s">
        <v>1606</v>
      </c>
      <c r="P2884" s="247" t="s">
        <v>6475</v>
      </c>
      <c r="Q2884" s="252">
        <v>44742</v>
      </c>
      <c r="R2884" s="252">
        <v>44986</v>
      </c>
      <c r="S2884" t="s">
        <v>8452</v>
      </c>
      <c r="T2884" s="253"/>
      <c r="U2884" s="253"/>
      <c r="V2884" s="253"/>
      <c r="W2884" s="253"/>
      <c r="X2884"/>
      <c r="Y2884" s="254" t="s">
        <v>8310</v>
      </c>
      <c r="Z2884" s="255">
        <v>1679210106</v>
      </c>
      <c r="AA2884" s="256" t="s">
        <v>8311</v>
      </c>
      <c r="AB2884" s="258" t="str">
        <f>_xlfn.IFNA(IF(Table[[#This Row],[Programme Partner]]&lt;&gt;Table[[#This Row],[Implementing Partner]],CONCATENATE(Table[[#This Row],[Programme Partner]],"-",Table[[#This Row],[Implementing Partner]]),Table[[#This Row],[Programme Partner]]),"")</f>
        <v>UNICEF-WVI</v>
      </c>
    </row>
    <row r="2885" spans="1:28" ht="16.5" customHeight="1">
      <c r="A2885" s="183">
        <v>3265</v>
      </c>
      <c r="B2885" s="247" t="s">
        <v>5275</v>
      </c>
      <c r="C2885" s="248" t="s">
        <v>5300</v>
      </c>
      <c r="D2885" s="249" t="s">
        <v>5275</v>
      </c>
      <c r="E2885" s="215" t="s">
        <v>27</v>
      </c>
      <c r="F2885" s="247" t="s">
        <v>8012</v>
      </c>
      <c r="G2885" s="195" t="s">
        <v>8586</v>
      </c>
      <c r="H2885" s="247" t="str">
        <f>IFERROR(VLOOKUP(Table[[#This Row],[Activity Details of Assistance]],WHAT!E:F,2,FALSE),"")</f>
        <v># of door</v>
      </c>
      <c r="I2885" s="247"/>
      <c r="J2885" s="247">
        <v>245</v>
      </c>
      <c r="K2885" t="s">
        <v>8280</v>
      </c>
      <c r="L2885" s="251" t="s">
        <v>13</v>
      </c>
      <c r="M2885" s="251" t="s">
        <v>14</v>
      </c>
      <c r="N2885" s="247" t="s">
        <v>309</v>
      </c>
      <c r="O2885" s="247" t="s">
        <v>1606</v>
      </c>
      <c r="P2885" s="247" t="s">
        <v>6475</v>
      </c>
      <c r="Q2885" s="252">
        <v>44742</v>
      </c>
      <c r="R2885" s="252">
        <v>44986</v>
      </c>
      <c r="S2885" t="s">
        <v>8452</v>
      </c>
      <c r="T2885" s="253"/>
      <c r="U2885" s="253"/>
      <c r="V2885" s="253"/>
      <c r="W2885" s="253"/>
      <c r="X2885"/>
      <c r="Y2885" s="254" t="s">
        <v>8310</v>
      </c>
      <c r="Z2885" s="255">
        <v>1679210106</v>
      </c>
      <c r="AA2885" s="256" t="s">
        <v>8311</v>
      </c>
      <c r="AB2885" s="258" t="str">
        <f>_xlfn.IFNA(IF(Table[[#This Row],[Programme Partner]]&lt;&gt;Table[[#This Row],[Implementing Partner]],CONCATENATE(Table[[#This Row],[Programme Partner]],"-",Table[[#This Row],[Implementing Partner]]),Table[[#This Row],[Programme Partner]]),"")</f>
        <v>UNICEF-WVI</v>
      </c>
    </row>
    <row r="2886" spans="1:28" ht="16.5" customHeight="1">
      <c r="A2886" s="183">
        <v>3266</v>
      </c>
      <c r="B2886" s="247" t="s">
        <v>5275</v>
      </c>
      <c r="C2886" s="248" t="s">
        <v>5300</v>
      </c>
      <c r="D2886" s="249" t="s">
        <v>5275</v>
      </c>
      <c r="E2886" s="215" t="s">
        <v>27</v>
      </c>
      <c r="F2886" s="247" t="s">
        <v>8012</v>
      </c>
      <c r="G2886" s="250" t="s">
        <v>8357</v>
      </c>
      <c r="H2886" s="247" t="str">
        <f>IFERROR(VLOOKUP(Table[[#This Row],[Activity Details of Assistance]],WHAT!E:F,2,FALSE),"")</f>
        <v># of door</v>
      </c>
      <c r="I2886" s="247"/>
      <c r="J2886" s="247">
        <v>634</v>
      </c>
      <c r="K2886" t="s">
        <v>8280</v>
      </c>
      <c r="L2886" s="251" t="s">
        <v>13</v>
      </c>
      <c r="M2886" s="251" t="s">
        <v>14</v>
      </c>
      <c r="N2886" s="247" t="s">
        <v>309</v>
      </c>
      <c r="O2886" s="247" t="s">
        <v>1606</v>
      </c>
      <c r="P2886" s="247" t="s">
        <v>6475</v>
      </c>
      <c r="Q2886" s="252">
        <v>44742</v>
      </c>
      <c r="R2886" s="252">
        <v>44986</v>
      </c>
      <c r="S2886" t="s">
        <v>8452</v>
      </c>
      <c r="T2886" s="253"/>
      <c r="U2886" s="253"/>
      <c r="V2886" s="253"/>
      <c r="W2886" s="253"/>
      <c r="X2886"/>
      <c r="Y2886" s="254" t="s">
        <v>8310</v>
      </c>
      <c r="Z2886" s="255">
        <v>1679210106</v>
      </c>
      <c r="AA2886" s="256" t="s">
        <v>8311</v>
      </c>
      <c r="AB2886" s="258" t="str">
        <f>_xlfn.IFNA(IF(Table[[#This Row],[Programme Partner]]&lt;&gt;Table[[#This Row],[Implementing Partner]],CONCATENATE(Table[[#This Row],[Programme Partner]],"-",Table[[#This Row],[Implementing Partner]]),Table[[#This Row],[Programme Partner]]),"")</f>
        <v>UNICEF-WVI</v>
      </c>
    </row>
    <row r="2887" spans="1:28" ht="16.5" customHeight="1">
      <c r="A2887" s="183">
        <v>3267</v>
      </c>
      <c r="B2887" s="247" t="s">
        <v>5275</v>
      </c>
      <c r="C2887" s="248" t="s">
        <v>5300</v>
      </c>
      <c r="D2887" s="249" t="s">
        <v>5275</v>
      </c>
      <c r="E2887" s="215" t="s">
        <v>27</v>
      </c>
      <c r="F2887" s="247" t="s">
        <v>8013</v>
      </c>
      <c r="G2887" s="103" t="s">
        <v>8313</v>
      </c>
      <c r="H2887" s="247" t="str">
        <f>IFERROR(VLOOKUP(Table[[#This Row],[Activity Details of Assistance]],WHAT!E:F,2,FALSE),"")</f>
        <v># of HP sessions at community level</v>
      </c>
      <c r="I2887" s="247"/>
      <c r="J2887" s="247">
        <v>1334</v>
      </c>
      <c r="K2887" t="s">
        <v>8280</v>
      </c>
      <c r="L2887" s="251" t="s">
        <v>13</v>
      </c>
      <c r="M2887" s="251" t="s">
        <v>14</v>
      </c>
      <c r="N2887" s="247" t="s">
        <v>309</v>
      </c>
      <c r="O2887" s="247" t="s">
        <v>1606</v>
      </c>
      <c r="P2887" s="247" t="s">
        <v>6475</v>
      </c>
      <c r="Q2887" s="252">
        <v>44742</v>
      </c>
      <c r="R2887" s="252">
        <v>44986</v>
      </c>
      <c r="S2887" t="s">
        <v>8452</v>
      </c>
      <c r="T2887" s="253"/>
      <c r="U2887" s="253"/>
      <c r="V2887" s="253"/>
      <c r="W2887" s="253"/>
      <c r="X2887"/>
      <c r="Y2887" s="254" t="s">
        <v>8310</v>
      </c>
      <c r="Z2887" s="255">
        <v>1679210106</v>
      </c>
      <c r="AA2887" s="256" t="s">
        <v>8311</v>
      </c>
      <c r="AB2887" s="258" t="str">
        <f>_xlfn.IFNA(IF(Table[[#This Row],[Programme Partner]]&lt;&gt;Table[[#This Row],[Implementing Partner]],CONCATENATE(Table[[#This Row],[Programme Partner]],"-",Table[[#This Row],[Implementing Partner]]),Table[[#This Row],[Programme Partner]]),"")</f>
        <v>UNICEF-WVI</v>
      </c>
    </row>
    <row r="2888" spans="1:28" ht="16.5" customHeight="1">
      <c r="A2888" s="183">
        <v>3268</v>
      </c>
      <c r="B2888" s="247" t="s">
        <v>5275</v>
      </c>
      <c r="C2888" s="248" t="s">
        <v>5300</v>
      </c>
      <c r="D2888" s="249" t="s">
        <v>5275</v>
      </c>
      <c r="E2888" s="215" t="s">
        <v>27</v>
      </c>
      <c r="F2888" s="247" t="s">
        <v>8013</v>
      </c>
      <c r="G2888" s="250" t="s">
        <v>8314</v>
      </c>
      <c r="H2888" s="247" t="str">
        <f>IFERROR(VLOOKUP(Table[[#This Row],[Activity Details of Assistance]],WHAT!E:F,2,FALSE),"")</f>
        <v># of HP sessions at HH level</v>
      </c>
      <c r="I2888" s="247"/>
      <c r="J2888" s="247">
        <v>759</v>
      </c>
      <c r="K2888" t="s">
        <v>8280</v>
      </c>
      <c r="L2888" s="251" t="s">
        <v>13</v>
      </c>
      <c r="M2888" s="251" t="s">
        <v>14</v>
      </c>
      <c r="N2888" s="247" t="s">
        <v>309</v>
      </c>
      <c r="O2888" s="247" t="s">
        <v>1606</v>
      </c>
      <c r="P2888" s="247" t="s">
        <v>6475</v>
      </c>
      <c r="Q2888" s="252">
        <v>44742</v>
      </c>
      <c r="R2888" s="252">
        <v>44986</v>
      </c>
      <c r="S2888" t="s">
        <v>8452</v>
      </c>
      <c r="T2888" s="253"/>
      <c r="U2888" s="253"/>
      <c r="V2888" s="253"/>
      <c r="W2888" s="253"/>
      <c r="X2888"/>
      <c r="Y2888" s="254" t="s">
        <v>8310</v>
      </c>
      <c r="Z2888" s="255">
        <v>1679210106</v>
      </c>
      <c r="AA2888" s="256" t="s">
        <v>8311</v>
      </c>
      <c r="AB2888" s="258" t="str">
        <f>_xlfn.IFNA(IF(Table[[#This Row],[Programme Partner]]&lt;&gt;Table[[#This Row],[Implementing Partner]],CONCATENATE(Table[[#This Row],[Programme Partner]],"-",Table[[#This Row],[Implementing Partner]]),Table[[#This Row],[Programme Partner]]),"")</f>
        <v>UNICEF-WVI</v>
      </c>
    </row>
    <row r="2889" spans="1:28" ht="16.5" customHeight="1">
      <c r="A2889" s="183">
        <v>3269</v>
      </c>
      <c r="B2889" s="247" t="s">
        <v>5275</v>
      </c>
      <c r="C2889" s="248" t="s">
        <v>5300</v>
      </c>
      <c r="D2889" s="249" t="s">
        <v>5275</v>
      </c>
      <c r="E2889" s="215" t="s">
        <v>27</v>
      </c>
      <c r="F2889" s="247" t="s">
        <v>8013</v>
      </c>
      <c r="G2889" s="250" t="s">
        <v>8369</v>
      </c>
      <c r="H2889" s="247" t="str">
        <f>IFERROR(VLOOKUP(Table[[#This Row],[Activity Details of Assistance]],WHAT!E:F,2,FALSE),"")</f>
        <v># of female in reproductive age</v>
      </c>
      <c r="I2889" s="247"/>
      <c r="J2889" s="247">
        <v>10436</v>
      </c>
      <c r="K2889" t="s">
        <v>8280</v>
      </c>
      <c r="L2889" s="251" t="s">
        <v>13</v>
      </c>
      <c r="M2889" s="251" t="s">
        <v>14</v>
      </c>
      <c r="N2889" s="247" t="s">
        <v>309</v>
      </c>
      <c r="O2889" s="247" t="s">
        <v>1606</v>
      </c>
      <c r="P2889" s="247" t="s">
        <v>6475</v>
      </c>
      <c r="Q2889" s="252">
        <v>44742</v>
      </c>
      <c r="R2889" s="252">
        <v>44986</v>
      </c>
      <c r="S2889" t="s">
        <v>8452</v>
      </c>
      <c r="T2889" s="253"/>
      <c r="U2889" s="253"/>
      <c r="V2889" s="253"/>
      <c r="W2889" s="253"/>
      <c r="X2889"/>
      <c r="Y2889" s="254" t="s">
        <v>8310</v>
      </c>
      <c r="Z2889" s="255">
        <v>1679210106</v>
      </c>
      <c r="AA2889" s="256" t="s">
        <v>8311</v>
      </c>
      <c r="AB2889" s="258" t="str">
        <f>_xlfn.IFNA(IF(Table[[#This Row],[Programme Partner]]&lt;&gt;Table[[#This Row],[Implementing Partner]],CONCATENATE(Table[[#This Row],[Programme Partner]],"-",Table[[#This Row],[Implementing Partner]]),Table[[#This Row],[Programme Partner]]),"")</f>
        <v>UNICEF-WVI</v>
      </c>
    </row>
    <row r="2890" spans="1:28" ht="16.5" customHeight="1">
      <c r="A2890" s="183">
        <v>3270</v>
      </c>
      <c r="B2890" s="247" t="s">
        <v>5275</v>
      </c>
      <c r="C2890" s="248" t="s">
        <v>5300</v>
      </c>
      <c r="D2890" s="249" t="s">
        <v>5275</v>
      </c>
      <c r="E2890" s="215" t="s">
        <v>27</v>
      </c>
      <c r="F2890" s="247" t="s">
        <v>8014</v>
      </c>
      <c r="G2890" s="250" t="s">
        <v>8361</v>
      </c>
      <c r="H2890" s="247" t="str">
        <f>IFERROR(VLOOKUP(Table[[#This Row],[Activity Details of Assistance]],WHAT!E:F,2,FALSE),"")</f>
        <v># of plant</v>
      </c>
      <c r="I2890" s="247"/>
      <c r="J2890" s="247">
        <v>4</v>
      </c>
      <c r="K2890" t="s">
        <v>8280</v>
      </c>
      <c r="L2890" s="251" t="s">
        <v>13</v>
      </c>
      <c r="M2890" s="251" t="s">
        <v>14</v>
      </c>
      <c r="N2890" s="247" t="s">
        <v>309</v>
      </c>
      <c r="O2890" s="247" t="s">
        <v>1606</v>
      </c>
      <c r="P2890" s="247" t="s">
        <v>6475</v>
      </c>
      <c r="Q2890" s="252">
        <v>44742</v>
      </c>
      <c r="R2890" s="252">
        <v>44986</v>
      </c>
      <c r="S2890" t="s">
        <v>8452</v>
      </c>
      <c r="T2890" s="253"/>
      <c r="U2890" s="253"/>
      <c r="V2890" s="253"/>
      <c r="W2890" s="253"/>
      <c r="X2890"/>
      <c r="Y2890" s="254" t="s">
        <v>8310</v>
      </c>
      <c r="Z2890" s="255">
        <v>1679210106</v>
      </c>
      <c r="AA2890" s="256" t="s">
        <v>8311</v>
      </c>
      <c r="AB2890" s="258" t="str">
        <f>_xlfn.IFNA(IF(Table[[#This Row],[Programme Partner]]&lt;&gt;Table[[#This Row],[Implementing Partner]],CONCATENATE(Table[[#This Row],[Programme Partner]],"-",Table[[#This Row],[Implementing Partner]]),Table[[#This Row],[Programme Partner]]),"")</f>
        <v>UNICEF-WVI</v>
      </c>
    </row>
    <row r="2891" spans="1:28" ht="16.5" customHeight="1">
      <c r="A2891" s="183">
        <v>3271</v>
      </c>
      <c r="B2891" t="s">
        <v>5035</v>
      </c>
      <c r="C2891" s="248" t="s">
        <v>5087</v>
      </c>
      <c r="D2891" s="212" t="s">
        <v>8511</v>
      </c>
      <c r="E2891" s="215" t="s">
        <v>27</v>
      </c>
      <c r="F2891" s="247" t="s">
        <v>8011</v>
      </c>
      <c r="G2891" s="195" t="s">
        <v>8355</v>
      </c>
      <c r="H2891" s="247" t="str">
        <f>IFERROR(VLOOKUP(Table[[#This Row],[Activity Details of Assistance]],WHAT!E:F,2,FALSE),"")</f>
        <v># of water network</v>
      </c>
      <c r="I2891" s="247"/>
      <c r="J2891" s="247">
        <v>4</v>
      </c>
      <c r="K2891" t="s">
        <v>8280</v>
      </c>
      <c r="L2891" s="251" t="s">
        <v>13</v>
      </c>
      <c r="M2891" s="251" t="s">
        <v>14</v>
      </c>
      <c r="N2891" s="247" t="s">
        <v>309</v>
      </c>
      <c r="O2891" s="247" t="s">
        <v>1606</v>
      </c>
      <c r="P2891" s="247" t="s">
        <v>4662</v>
      </c>
      <c r="Q2891" s="252">
        <v>44742</v>
      </c>
      <c r="R2891" s="252">
        <v>44743</v>
      </c>
      <c r="S2891" t="s">
        <v>8452</v>
      </c>
      <c r="T2891" s="253"/>
      <c r="U2891" s="253"/>
      <c r="V2891" s="253"/>
      <c r="W2891" s="253"/>
      <c r="X2891"/>
      <c r="Y2891" t="s">
        <v>8467</v>
      </c>
      <c r="Z2891" s="255">
        <v>1714495950</v>
      </c>
      <c r="AA2891" s="256" t="s">
        <v>8468</v>
      </c>
      <c r="AB2891" s="258" t="str">
        <f>_xlfn.IFNA(IF(Table[[#This Row],[Programme Partner]]&lt;&gt;Table[[#This Row],[Implementing Partner]],CONCATENATE(Table[[#This Row],[Programme Partner]],"-",Table[[#This Row],[Implementing Partner]]),Table[[#This Row],[Programme Partner]]),"")</f>
        <v>CA-DSK</v>
      </c>
    </row>
    <row r="2892" spans="1:28" ht="16.5" customHeight="1">
      <c r="A2892" s="183">
        <v>3272</v>
      </c>
      <c r="B2892" t="s">
        <v>5035</v>
      </c>
      <c r="C2892" s="248" t="s">
        <v>5087</v>
      </c>
      <c r="D2892" s="212" t="s">
        <v>8511</v>
      </c>
      <c r="E2892" s="215" t="s">
        <v>27</v>
      </c>
      <c r="F2892" s="247" t="s">
        <v>8012</v>
      </c>
      <c r="G2892" s="195" t="s">
        <v>8585</v>
      </c>
      <c r="H2892" s="247" t="str">
        <f>IFERROR(VLOOKUP(Table[[#This Row],[Activity Details of Assistance]],WHAT!E:F,2,FALSE),"")</f>
        <v xml:space="preserve"># of door </v>
      </c>
      <c r="I2892" s="247"/>
      <c r="J2892" s="247">
        <v>5</v>
      </c>
      <c r="K2892" t="s">
        <v>8280</v>
      </c>
      <c r="L2892" s="251" t="s">
        <v>13</v>
      </c>
      <c r="M2892" s="251" t="s">
        <v>14</v>
      </c>
      <c r="N2892" s="247" t="s">
        <v>309</v>
      </c>
      <c r="O2892" s="247" t="s">
        <v>1606</v>
      </c>
      <c r="P2892" s="247" t="s">
        <v>4662</v>
      </c>
      <c r="Q2892" s="252">
        <v>44742</v>
      </c>
      <c r="R2892" s="252">
        <v>44743</v>
      </c>
      <c r="S2892" t="s">
        <v>8452</v>
      </c>
      <c r="T2892" s="253"/>
      <c r="U2892" s="253"/>
      <c r="V2892" s="253"/>
      <c r="W2892" s="253"/>
      <c r="X2892"/>
      <c r="Y2892" t="s">
        <v>8467</v>
      </c>
      <c r="Z2892" s="255">
        <v>1714495950</v>
      </c>
      <c r="AA2892" s="256" t="s">
        <v>8468</v>
      </c>
      <c r="AB2892" s="258" t="str">
        <f>_xlfn.IFNA(IF(Table[[#This Row],[Programme Partner]]&lt;&gt;Table[[#This Row],[Implementing Partner]],CONCATENATE(Table[[#This Row],[Programme Partner]],"-",Table[[#This Row],[Implementing Partner]]),Table[[#This Row],[Programme Partner]]),"")</f>
        <v>CA-DSK</v>
      </c>
    </row>
    <row r="2893" spans="1:28" ht="16.5" customHeight="1">
      <c r="A2893" s="183">
        <v>3273</v>
      </c>
      <c r="B2893" t="s">
        <v>5035</v>
      </c>
      <c r="C2893" s="248" t="s">
        <v>5087</v>
      </c>
      <c r="D2893" s="212" t="s">
        <v>8511</v>
      </c>
      <c r="E2893" s="215" t="s">
        <v>27</v>
      </c>
      <c r="F2893" s="247" t="s">
        <v>8012</v>
      </c>
      <c r="G2893" s="250" t="s">
        <v>8359</v>
      </c>
      <c r="H2893" s="247" t="str">
        <f>IFERROR(VLOOKUP(Table[[#This Row],[Activity Details of Assistance]],WHAT!E:F,2,FALSE),"")</f>
        <v># of FSM Site</v>
      </c>
      <c r="I2893" s="247"/>
      <c r="J2893" s="247">
        <v>4</v>
      </c>
      <c r="K2893" t="s">
        <v>8280</v>
      </c>
      <c r="L2893" s="251" t="s">
        <v>13</v>
      </c>
      <c r="M2893" s="251" t="s">
        <v>14</v>
      </c>
      <c r="N2893" s="247" t="s">
        <v>309</v>
      </c>
      <c r="O2893" s="247" t="s">
        <v>1606</v>
      </c>
      <c r="P2893" s="247" t="s">
        <v>4662</v>
      </c>
      <c r="Q2893" s="252">
        <v>44742</v>
      </c>
      <c r="R2893" s="252">
        <v>44743</v>
      </c>
      <c r="S2893" t="s">
        <v>8452</v>
      </c>
      <c r="T2893" s="253"/>
      <c r="U2893" s="253"/>
      <c r="V2893" s="253"/>
      <c r="W2893" s="253"/>
      <c r="X2893"/>
      <c r="Y2893" t="s">
        <v>8467</v>
      </c>
      <c r="Z2893" s="255">
        <v>1714495950</v>
      </c>
      <c r="AA2893" s="256" t="s">
        <v>8468</v>
      </c>
      <c r="AB2893" s="258" t="str">
        <f>_xlfn.IFNA(IF(Table[[#This Row],[Programme Partner]]&lt;&gt;Table[[#This Row],[Implementing Partner]],CONCATENATE(Table[[#This Row],[Programme Partner]],"-",Table[[#This Row],[Implementing Partner]]),Table[[#This Row],[Programme Partner]]),"")</f>
        <v>CA-DSK</v>
      </c>
    </row>
    <row r="2894" spans="1:28" ht="16.5" customHeight="1">
      <c r="A2894" s="183">
        <v>3274</v>
      </c>
      <c r="B2894" t="s">
        <v>5035</v>
      </c>
      <c r="C2894" s="248" t="s">
        <v>5087</v>
      </c>
      <c r="D2894" s="212" t="s">
        <v>8511</v>
      </c>
      <c r="E2894" s="215" t="s">
        <v>27</v>
      </c>
      <c r="F2894" s="247" t="s">
        <v>8012</v>
      </c>
      <c r="G2894" s="250" t="s">
        <v>8356</v>
      </c>
      <c r="H2894" s="247" t="str">
        <f>IFERROR(VLOOKUP(Table[[#This Row],[Activity Details of Assistance]],WHAT!E:F,2,FALSE),"")</f>
        <v># of FSM Site</v>
      </c>
      <c r="I2894" s="247"/>
      <c r="J2894" s="247">
        <v>4</v>
      </c>
      <c r="K2894" t="s">
        <v>8280</v>
      </c>
      <c r="L2894" s="251" t="s">
        <v>13</v>
      </c>
      <c r="M2894" s="251" t="s">
        <v>14</v>
      </c>
      <c r="N2894" s="247" t="s">
        <v>309</v>
      </c>
      <c r="O2894" s="247" t="s">
        <v>1606</v>
      </c>
      <c r="P2894" s="247" t="s">
        <v>4662</v>
      </c>
      <c r="Q2894" s="252">
        <v>44742</v>
      </c>
      <c r="R2894" s="252">
        <v>44743</v>
      </c>
      <c r="S2894" t="s">
        <v>8452</v>
      </c>
      <c r="T2894" s="253"/>
      <c r="U2894" s="253"/>
      <c r="V2894" s="253"/>
      <c r="W2894" s="253"/>
      <c r="X2894"/>
      <c r="Y2894" t="s">
        <v>8467</v>
      </c>
      <c r="Z2894" s="255">
        <v>1714495950</v>
      </c>
      <c r="AA2894" s="256" t="s">
        <v>8468</v>
      </c>
      <c r="AB2894" s="258" t="str">
        <f>_xlfn.IFNA(IF(Table[[#This Row],[Programme Partner]]&lt;&gt;Table[[#This Row],[Implementing Partner]],CONCATENATE(Table[[#This Row],[Programme Partner]],"-",Table[[#This Row],[Implementing Partner]]),Table[[#This Row],[Programme Partner]]),"")</f>
        <v>CA-DSK</v>
      </c>
    </row>
    <row r="2895" spans="1:28" ht="16.5" customHeight="1">
      <c r="A2895" s="183">
        <v>3275</v>
      </c>
      <c r="B2895" t="s">
        <v>5035</v>
      </c>
      <c r="C2895" s="248" t="s">
        <v>5087</v>
      </c>
      <c r="D2895" s="212" t="s">
        <v>8511</v>
      </c>
      <c r="E2895" s="215" t="s">
        <v>27</v>
      </c>
      <c r="F2895" s="247" t="s">
        <v>8012</v>
      </c>
      <c r="G2895" s="195" t="s">
        <v>8586</v>
      </c>
      <c r="H2895" s="247" t="str">
        <f>IFERROR(VLOOKUP(Table[[#This Row],[Activity Details of Assistance]],WHAT!E:F,2,FALSE),"")</f>
        <v># of door</v>
      </c>
      <c r="I2895" s="247"/>
      <c r="J2895" s="247">
        <v>5</v>
      </c>
      <c r="K2895" t="s">
        <v>8280</v>
      </c>
      <c r="L2895" s="251" t="s">
        <v>13</v>
      </c>
      <c r="M2895" s="251" t="s">
        <v>14</v>
      </c>
      <c r="N2895" s="247" t="s">
        <v>309</v>
      </c>
      <c r="O2895" s="247" t="s">
        <v>1606</v>
      </c>
      <c r="P2895" s="247" t="s">
        <v>4662</v>
      </c>
      <c r="Q2895" s="252">
        <v>44742</v>
      </c>
      <c r="R2895" s="252">
        <v>44743</v>
      </c>
      <c r="S2895" t="s">
        <v>8452</v>
      </c>
      <c r="T2895" s="253"/>
      <c r="U2895" s="253"/>
      <c r="V2895" s="253"/>
      <c r="W2895" s="253"/>
      <c r="X2895"/>
      <c r="Y2895" t="s">
        <v>8467</v>
      </c>
      <c r="Z2895" s="255">
        <v>1714495950</v>
      </c>
      <c r="AA2895" s="256" t="s">
        <v>8468</v>
      </c>
      <c r="AB2895" s="258" t="str">
        <f>_xlfn.IFNA(IF(Table[[#This Row],[Programme Partner]]&lt;&gt;Table[[#This Row],[Implementing Partner]],CONCATENATE(Table[[#This Row],[Programme Partner]],"-",Table[[#This Row],[Implementing Partner]]),Table[[#This Row],[Programme Partner]]),"")</f>
        <v>CA-DSK</v>
      </c>
    </row>
    <row r="2896" spans="1:28" ht="16.5" customHeight="1">
      <c r="A2896" s="183">
        <v>3276</v>
      </c>
      <c r="B2896" t="s">
        <v>5035</v>
      </c>
      <c r="C2896" s="248" t="s">
        <v>5087</v>
      </c>
      <c r="D2896" s="212" t="s">
        <v>8511</v>
      </c>
      <c r="E2896" s="215" t="s">
        <v>27</v>
      </c>
      <c r="F2896" s="247" t="s">
        <v>8012</v>
      </c>
      <c r="G2896" s="195" t="s">
        <v>8357</v>
      </c>
      <c r="H2896" s="247" t="str">
        <f>IFERROR(VLOOKUP(Table[[#This Row],[Activity Details of Assistance]],WHAT!E:F,2,FALSE),"")</f>
        <v># of door</v>
      </c>
      <c r="I2896" s="247"/>
      <c r="J2896" s="247">
        <v>351</v>
      </c>
      <c r="K2896" t="s">
        <v>8280</v>
      </c>
      <c r="L2896" s="251" t="s">
        <v>13</v>
      </c>
      <c r="M2896" s="251" t="s">
        <v>14</v>
      </c>
      <c r="N2896" s="247" t="s">
        <v>309</v>
      </c>
      <c r="O2896" s="247" t="s">
        <v>1606</v>
      </c>
      <c r="P2896" s="247" t="s">
        <v>4662</v>
      </c>
      <c r="Q2896" s="252">
        <v>44742</v>
      </c>
      <c r="R2896" s="252">
        <v>44743</v>
      </c>
      <c r="S2896" t="s">
        <v>8452</v>
      </c>
      <c r="T2896" s="253"/>
      <c r="U2896" s="253"/>
      <c r="V2896" s="253"/>
      <c r="W2896" s="253"/>
      <c r="X2896"/>
      <c r="Y2896" t="s">
        <v>8467</v>
      </c>
      <c r="Z2896" s="255">
        <v>1714495950</v>
      </c>
      <c r="AA2896" s="256" t="s">
        <v>8468</v>
      </c>
      <c r="AB2896" s="258" t="str">
        <f>_xlfn.IFNA(IF(Table[[#This Row],[Programme Partner]]&lt;&gt;Table[[#This Row],[Implementing Partner]],CONCATENATE(Table[[#This Row],[Programme Partner]],"-",Table[[#This Row],[Implementing Partner]]),Table[[#This Row],[Programme Partner]]),"")</f>
        <v>CA-DSK</v>
      </c>
    </row>
    <row r="2897" spans="1:28" ht="16.5" customHeight="1">
      <c r="A2897" s="183">
        <v>3277</v>
      </c>
      <c r="B2897" t="s">
        <v>5035</v>
      </c>
      <c r="C2897" s="248" t="s">
        <v>5087</v>
      </c>
      <c r="D2897" s="212" t="s">
        <v>8511</v>
      </c>
      <c r="E2897" s="215" t="s">
        <v>27</v>
      </c>
      <c r="F2897" s="247" t="s">
        <v>8013</v>
      </c>
      <c r="G2897" s="250" t="s">
        <v>8314</v>
      </c>
      <c r="H2897" s="247" t="str">
        <f>IFERROR(VLOOKUP(Table[[#This Row],[Activity Details of Assistance]],WHAT!E:F,2,FALSE),"")</f>
        <v># of HP sessions at HH level</v>
      </c>
      <c r="I2897" s="247"/>
      <c r="J2897" s="247">
        <v>1120</v>
      </c>
      <c r="K2897" t="s">
        <v>8280</v>
      </c>
      <c r="L2897" s="251" t="s">
        <v>13</v>
      </c>
      <c r="M2897" s="251" t="s">
        <v>14</v>
      </c>
      <c r="N2897" s="247" t="s">
        <v>309</v>
      </c>
      <c r="O2897" s="247" t="s">
        <v>1606</v>
      </c>
      <c r="P2897" s="247" t="s">
        <v>4662</v>
      </c>
      <c r="Q2897" s="252">
        <v>44742</v>
      </c>
      <c r="R2897" s="252">
        <v>44743</v>
      </c>
      <c r="S2897" t="s">
        <v>8452</v>
      </c>
      <c r="T2897" s="253"/>
      <c r="U2897" s="253"/>
      <c r="V2897" s="253"/>
      <c r="W2897" s="253"/>
      <c r="X2897"/>
      <c r="Y2897" t="s">
        <v>8467</v>
      </c>
      <c r="Z2897" s="255">
        <v>1714495950</v>
      </c>
      <c r="AA2897" s="256" t="s">
        <v>8468</v>
      </c>
      <c r="AB2897" s="258" t="str">
        <f>_xlfn.IFNA(IF(Table[[#This Row],[Programme Partner]]&lt;&gt;Table[[#This Row],[Implementing Partner]],CONCATENATE(Table[[#This Row],[Programme Partner]],"-",Table[[#This Row],[Implementing Partner]]),Table[[#This Row],[Programme Partner]]),"")</f>
        <v>CA-DSK</v>
      </c>
    </row>
    <row r="2898" spans="1:28" ht="16.5" customHeight="1">
      <c r="A2898" s="183">
        <v>3278</v>
      </c>
      <c r="B2898" t="s">
        <v>5035</v>
      </c>
      <c r="C2898" s="248" t="s">
        <v>5087</v>
      </c>
      <c r="D2898" s="212" t="s">
        <v>8511</v>
      </c>
      <c r="E2898" s="215" t="s">
        <v>27</v>
      </c>
      <c r="F2898" s="247" t="s">
        <v>8013</v>
      </c>
      <c r="G2898" t="s">
        <v>8019</v>
      </c>
      <c r="H2898" s="247" t="str">
        <f>IFERROR(VLOOKUP(Table[[#This Row],[Activity Details of Assistance]],WHAT!E:F,2,FALSE),"")</f>
        <v>N/A</v>
      </c>
      <c r="I2898" s="247"/>
      <c r="J2898" s="247">
        <v>351</v>
      </c>
      <c r="K2898" t="s">
        <v>8280</v>
      </c>
      <c r="L2898" s="251" t="s">
        <v>13</v>
      </c>
      <c r="M2898" s="251" t="s">
        <v>14</v>
      </c>
      <c r="N2898" s="247" t="s">
        <v>309</v>
      </c>
      <c r="O2898" s="247" t="s">
        <v>1606</v>
      </c>
      <c r="P2898" s="247" t="s">
        <v>4662</v>
      </c>
      <c r="Q2898" s="252">
        <v>44742</v>
      </c>
      <c r="R2898" s="252">
        <v>44743</v>
      </c>
      <c r="S2898" t="s">
        <v>8452</v>
      </c>
      <c r="T2898" s="253"/>
      <c r="U2898" s="253"/>
      <c r="V2898" s="253"/>
      <c r="W2898" s="253"/>
      <c r="X2898"/>
      <c r="Y2898" t="s">
        <v>8467</v>
      </c>
      <c r="Z2898" s="255">
        <v>1714495950</v>
      </c>
      <c r="AA2898" s="256" t="s">
        <v>8468</v>
      </c>
      <c r="AB2898" s="258" t="str">
        <f>_xlfn.IFNA(IF(Table[[#This Row],[Programme Partner]]&lt;&gt;Table[[#This Row],[Implementing Partner]],CONCATENATE(Table[[#This Row],[Programme Partner]],"-",Table[[#This Row],[Implementing Partner]]),Table[[#This Row],[Programme Partner]]),"")</f>
        <v>CA-DSK</v>
      </c>
    </row>
    <row r="2899" spans="1:28" ht="16.5" customHeight="1">
      <c r="A2899" s="183">
        <v>3279</v>
      </c>
      <c r="B2899" t="s">
        <v>5035</v>
      </c>
      <c r="C2899" s="248" t="s">
        <v>5087</v>
      </c>
      <c r="D2899" s="212" t="s">
        <v>8511</v>
      </c>
      <c r="E2899" s="215" t="s">
        <v>27</v>
      </c>
      <c r="F2899" s="247" t="s">
        <v>8014</v>
      </c>
      <c r="G2899" s="250" t="s">
        <v>8243</v>
      </c>
      <c r="H2899" s="247" t="str">
        <f>IFERROR(VLOOKUP(Table[[#This Row],[Activity Details of Assistance]],WHAT!E:F,2,FALSE),"")</f>
        <v># of pit</v>
      </c>
      <c r="I2899" s="247"/>
      <c r="J2899" s="247">
        <v>8</v>
      </c>
      <c r="K2899" t="s">
        <v>8280</v>
      </c>
      <c r="L2899" s="251" t="s">
        <v>13</v>
      </c>
      <c r="M2899" s="251" t="s">
        <v>14</v>
      </c>
      <c r="N2899" s="247" t="s">
        <v>309</v>
      </c>
      <c r="O2899" s="247" t="s">
        <v>1606</v>
      </c>
      <c r="P2899" s="247" t="s">
        <v>4662</v>
      </c>
      <c r="Q2899" s="252">
        <v>44742</v>
      </c>
      <c r="R2899" s="252">
        <v>44743</v>
      </c>
      <c r="S2899" t="s">
        <v>8452</v>
      </c>
      <c r="T2899" s="253"/>
      <c r="U2899" s="253"/>
      <c r="V2899" s="253"/>
      <c r="W2899" s="253"/>
      <c r="X2899"/>
      <c r="Y2899" t="s">
        <v>8467</v>
      </c>
      <c r="Z2899" s="255">
        <v>1714495950</v>
      </c>
      <c r="AA2899" s="256" t="s">
        <v>8468</v>
      </c>
      <c r="AB2899" s="258" t="str">
        <f>_xlfn.IFNA(IF(Table[[#This Row],[Programme Partner]]&lt;&gt;Table[[#This Row],[Implementing Partner]],CONCATENATE(Table[[#This Row],[Programme Partner]],"-",Table[[#This Row],[Implementing Partner]]),Table[[#This Row],[Programme Partner]]),"")</f>
        <v>CA-DSK</v>
      </c>
    </row>
    <row r="2900" spans="1:28" ht="16.5" customHeight="1">
      <c r="A2900" s="183">
        <v>3280</v>
      </c>
      <c r="B2900" t="s">
        <v>5035</v>
      </c>
      <c r="C2900" s="248" t="s">
        <v>5087</v>
      </c>
      <c r="D2900" s="212" t="s">
        <v>8511</v>
      </c>
      <c r="E2900" s="215" t="s">
        <v>27</v>
      </c>
      <c r="F2900" s="247" t="s">
        <v>8014</v>
      </c>
      <c r="G2900" s="250" t="s">
        <v>8361</v>
      </c>
      <c r="H2900" s="247" t="str">
        <f>IFERROR(VLOOKUP(Table[[#This Row],[Activity Details of Assistance]],WHAT!E:F,2,FALSE),"")</f>
        <v># of plant</v>
      </c>
      <c r="I2900" s="247"/>
      <c r="J2900" s="247">
        <v>1</v>
      </c>
      <c r="K2900" t="s">
        <v>8280</v>
      </c>
      <c r="L2900" s="251" t="s">
        <v>13</v>
      </c>
      <c r="M2900" s="251" t="s">
        <v>14</v>
      </c>
      <c r="N2900" s="247" t="s">
        <v>309</v>
      </c>
      <c r="O2900" s="247" t="s">
        <v>1606</v>
      </c>
      <c r="P2900" s="247" t="s">
        <v>4662</v>
      </c>
      <c r="Q2900" s="252">
        <v>44742</v>
      </c>
      <c r="R2900" s="252">
        <v>44743</v>
      </c>
      <c r="S2900" t="s">
        <v>8452</v>
      </c>
      <c r="T2900" s="253"/>
      <c r="U2900" s="253"/>
      <c r="V2900" s="253"/>
      <c r="W2900" s="253"/>
      <c r="X2900"/>
      <c r="Y2900" t="s">
        <v>8467</v>
      </c>
      <c r="Z2900" s="255">
        <v>1714495950</v>
      </c>
      <c r="AA2900" s="256" t="s">
        <v>8468</v>
      </c>
      <c r="AB2900" s="258" t="str">
        <f>_xlfn.IFNA(IF(Table[[#This Row],[Programme Partner]]&lt;&gt;Table[[#This Row],[Implementing Partner]],CONCATENATE(Table[[#This Row],[Programme Partner]],"-",Table[[#This Row],[Implementing Partner]]),Table[[#This Row],[Programme Partner]]),"")</f>
        <v>CA-DSK</v>
      </c>
    </row>
    <row r="2901" spans="1:28" ht="16.5" customHeight="1">
      <c r="A2901" s="183">
        <v>3281</v>
      </c>
      <c r="B2901" t="s">
        <v>5035</v>
      </c>
      <c r="C2901" s="248" t="s">
        <v>5087</v>
      </c>
      <c r="D2901" s="212" t="s">
        <v>8511</v>
      </c>
      <c r="E2901" s="215" t="s">
        <v>27</v>
      </c>
      <c r="F2901" s="247" t="s">
        <v>8014</v>
      </c>
      <c r="G2901" s="250" t="s">
        <v>8364</v>
      </c>
      <c r="H2901" s="247" t="str">
        <f>IFERROR(VLOOKUP(Table[[#This Row],[Activity Details of Assistance]],WHAT!E:F,2,FALSE),"")</f>
        <v># of 80L/120L bin</v>
      </c>
      <c r="I2901" s="247"/>
      <c r="J2901" s="247">
        <v>60</v>
      </c>
      <c r="K2901" t="s">
        <v>8280</v>
      </c>
      <c r="L2901" s="251" t="s">
        <v>13</v>
      </c>
      <c r="M2901" s="251" t="s">
        <v>14</v>
      </c>
      <c r="N2901" s="247" t="s">
        <v>309</v>
      </c>
      <c r="O2901" s="247" t="s">
        <v>1606</v>
      </c>
      <c r="P2901" s="247" t="s">
        <v>4662</v>
      </c>
      <c r="Q2901" s="252">
        <v>44742</v>
      </c>
      <c r="R2901" s="252">
        <v>44743</v>
      </c>
      <c r="S2901" t="s">
        <v>8452</v>
      </c>
      <c r="T2901" s="253"/>
      <c r="U2901" s="253"/>
      <c r="V2901" s="253"/>
      <c r="W2901" s="253"/>
      <c r="X2901"/>
      <c r="Y2901" t="s">
        <v>8467</v>
      </c>
      <c r="Z2901" s="255">
        <v>1714495950</v>
      </c>
      <c r="AA2901" s="256" t="s">
        <v>8468</v>
      </c>
      <c r="AB2901" s="258" t="str">
        <f>_xlfn.IFNA(IF(Table[[#This Row],[Programme Partner]]&lt;&gt;Table[[#This Row],[Implementing Partner]],CONCATENATE(Table[[#This Row],[Programme Partner]],"-",Table[[#This Row],[Implementing Partner]]),Table[[#This Row],[Programme Partner]]),"")</f>
        <v>CA-DSK</v>
      </c>
    </row>
    <row r="2902" spans="1:28" ht="16.5" customHeight="1">
      <c r="A2902" s="183">
        <v>3282</v>
      </c>
      <c r="B2902" s="247" t="s">
        <v>4993</v>
      </c>
      <c r="C2902" s="248" t="s">
        <v>4993</v>
      </c>
      <c r="D2902" s="249" t="s">
        <v>4993</v>
      </c>
      <c r="E2902" s="215" t="s">
        <v>27</v>
      </c>
      <c r="F2902" s="247" t="s">
        <v>8011</v>
      </c>
      <c r="G2902" s="195" t="s">
        <v>8584</v>
      </c>
      <c r="H2902" s="247" t="str">
        <f>IFERROR(VLOOKUP(Table[[#This Row],[Activity Details of Assistance]],WHAT!E:F,2,FALSE),"")</f>
        <v># of tube well</v>
      </c>
      <c r="I2902" s="247"/>
      <c r="J2902" s="247">
        <v>1</v>
      </c>
      <c r="K2902" t="s">
        <v>8280</v>
      </c>
      <c r="L2902" s="251" t="s">
        <v>13</v>
      </c>
      <c r="M2902" s="251" t="s">
        <v>14</v>
      </c>
      <c r="N2902" s="247" t="s">
        <v>309</v>
      </c>
      <c r="O2902" s="247" t="s">
        <v>1606</v>
      </c>
      <c r="P2902" s="247" t="s">
        <v>6477</v>
      </c>
      <c r="Q2902" s="252">
        <v>44742</v>
      </c>
      <c r="R2902" s="252">
        <v>44805</v>
      </c>
      <c r="S2902" t="s">
        <v>8452</v>
      </c>
      <c r="T2902" s="253"/>
      <c r="U2902" s="253"/>
      <c r="V2902" s="253"/>
      <c r="W2902" s="253"/>
      <c r="X2902"/>
      <c r="Y2902" s="254" t="s">
        <v>8574</v>
      </c>
      <c r="Z2902" s="255">
        <v>1886245011</v>
      </c>
      <c r="AA2902" s="256" t="s">
        <v>8533</v>
      </c>
      <c r="AB2902" s="258" t="str">
        <f>_xlfn.IFNA(IF(Table[[#This Row],[Programme Partner]]&lt;&gt;Table[[#This Row],[Implementing Partner]],CONCATENATE(Table[[#This Row],[Programme Partner]],"-",Table[[#This Row],[Implementing Partner]]),Table[[#This Row],[Programme Partner]]),"")</f>
        <v>ACF</v>
      </c>
    </row>
    <row r="2903" spans="1:28" ht="16.5" customHeight="1">
      <c r="A2903" s="183">
        <v>3283</v>
      </c>
      <c r="B2903" s="247" t="s">
        <v>4993</v>
      </c>
      <c r="C2903" s="248" t="s">
        <v>4993</v>
      </c>
      <c r="D2903" s="249" t="s">
        <v>4993</v>
      </c>
      <c r="E2903" s="215" t="s">
        <v>27</v>
      </c>
      <c r="F2903" s="247" t="s">
        <v>8012</v>
      </c>
      <c r="G2903" s="195" t="s">
        <v>8585</v>
      </c>
      <c r="H2903" s="247" t="str">
        <f>IFERROR(VLOOKUP(Table[[#This Row],[Activity Details of Assistance]],WHAT!E:F,2,FALSE),"")</f>
        <v xml:space="preserve"># of door </v>
      </c>
      <c r="I2903" s="247"/>
      <c r="J2903" s="247">
        <v>16</v>
      </c>
      <c r="K2903" t="s">
        <v>8280</v>
      </c>
      <c r="L2903" s="251" t="s">
        <v>13</v>
      </c>
      <c r="M2903" s="251" t="s">
        <v>14</v>
      </c>
      <c r="N2903" s="247" t="s">
        <v>309</v>
      </c>
      <c r="O2903" s="247" t="s">
        <v>1606</v>
      </c>
      <c r="P2903" s="247" t="s">
        <v>6477</v>
      </c>
      <c r="Q2903" s="252">
        <v>44742</v>
      </c>
      <c r="R2903" s="252">
        <v>44805</v>
      </c>
      <c r="S2903" t="s">
        <v>8452</v>
      </c>
      <c r="T2903" s="253"/>
      <c r="U2903" s="253"/>
      <c r="V2903" s="253"/>
      <c r="W2903" s="253"/>
      <c r="X2903"/>
      <c r="Y2903" s="254" t="s">
        <v>8574</v>
      </c>
      <c r="Z2903" s="255">
        <v>1886245011</v>
      </c>
      <c r="AA2903" s="256" t="s">
        <v>8533</v>
      </c>
      <c r="AB2903" s="258" t="str">
        <f>_xlfn.IFNA(IF(Table[[#This Row],[Programme Partner]]&lt;&gt;Table[[#This Row],[Implementing Partner]],CONCATENATE(Table[[#This Row],[Programme Partner]],"-",Table[[#This Row],[Implementing Partner]]),Table[[#This Row],[Programme Partner]]),"")</f>
        <v>ACF</v>
      </c>
    </row>
    <row r="2904" spans="1:28" ht="16.5" customHeight="1">
      <c r="A2904" s="183">
        <v>3284</v>
      </c>
      <c r="B2904" s="247" t="s">
        <v>4993</v>
      </c>
      <c r="C2904" s="248" t="s">
        <v>4993</v>
      </c>
      <c r="D2904" s="249" t="s">
        <v>4993</v>
      </c>
      <c r="E2904" s="215" t="s">
        <v>27</v>
      </c>
      <c r="F2904" s="247" t="s">
        <v>8012</v>
      </c>
      <c r="G2904" s="250" t="s">
        <v>8359</v>
      </c>
      <c r="H2904" s="247" t="str">
        <f>IFERROR(VLOOKUP(Table[[#This Row],[Activity Details of Assistance]],WHAT!E:F,2,FALSE),"")</f>
        <v># of FSM Site</v>
      </c>
      <c r="I2904" s="247"/>
      <c r="J2904" s="247">
        <v>1</v>
      </c>
      <c r="K2904" t="s">
        <v>8280</v>
      </c>
      <c r="L2904" s="251" t="s">
        <v>13</v>
      </c>
      <c r="M2904" s="251" t="s">
        <v>14</v>
      </c>
      <c r="N2904" s="247" t="s">
        <v>309</v>
      </c>
      <c r="O2904" s="247" t="s">
        <v>1606</v>
      </c>
      <c r="P2904" s="247" t="s">
        <v>6477</v>
      </c>
      <c r="Q2904" s="252">
        <v>44742</v>
      </c>
      <c r="R2904" s="252">
        <v>44805</v>
      </c>
      <c r="S2904" t="s">
        <v>8452</v>
      </c>
      <c r="T2904" s="253"/>
      <c r="U2904" s="253"/>
      <c r="V2904" s="253"/>
      <c r="W2904" s="253"/>
      <c r="X2904"/>
      <c r="Y2904" s="254" t="s">
        <v>8574</v>
      </c>
      <c r="Z2904" s="255">
        <v>1886245011</v>
      </c>
      <c r="AA2904" s="256" t="s">
        <v>8533</v>
      </c>
      <c r="AB2904" s="258" t="str">
        <f>_xlfn.IFNA(IF(Table[[#This Row],[Programme Partner]]&lt;&gt;Table[[#This Row],[Implementing Partner]],CONCATENATE(Table[[#This Row],[Programme Partner]],"-",Table[[#This Row],[Implementing Partner]]),Table[[#This Row],[Programme Partner]]),"")</f>
        <v>ACF</v>
      </c>
    </row>
    <row r="2905" spans="1:28" ht="16.5" customHeight="1">
      <c r="A2905" s="183">
        <v>3285</v>
      </c>
      <c r="B2905" s="247" t="s">
        <v>4993</v>
      </c>
      <c r="C2905" s="248" t="s">
        <v>4993</v>
      </c>
      <c r="D2905" s="249" t="s">
        <v>4993</v>
      </c>
      <c r="E2905" s="215" t="s">
        <v>27</v>
      </c>
      <c r="F2905" s="247" t="s">
        <v>8012</v>
      </c>
      <c r="G2905" s="250" t="s">
        <v>8367</v>
      </c>
      <c r="H2905" s="247" t="str">
        <f>IFERROR(VLOOKUP(Table[[#This Row],[Activity Details of Assistance]],WHAT!E:F,2,FALSE),"")</f>
        <v># of door</v>
      </c>
      <c r="I2905" s="247"/>
      <c r="J2905" s="247">
        <v>5</v>
      </c>
      <c r="K2905" t="s">
        <v>8280</v>
      </c>
      <c r="L2905" s="251" t="s">
        <v>13</v>
      </c>
      <c r="M2905" s="251" t="s">
        <v>14</v>
      </c>
      <c r="N2905" s="247" t="s">
        <v>309</v>
      </c>
      <c r="O2905" s="247" t="s">
        <v>1606</v>
      </c>
      <c r="P2905" s="247" t="s">
        <v>6477</v>
      </c>
      <c r="Q2905" s="252">
        <v>44742</v>
      </c>
      <c r="R2905" s="252">
        <v>44805</v>
      </c>
      <c r="S2905" t="s">
        <v>8452</v>
      </c>
      <c r="T2905" s="253"/>
      <c r="U2905" s="253"/>
      <c r="V2905" s="253"/>
      <c r="W2905" s="253"/>
      <c r="X2905"/>
      <c r="Y2905" s="254" t="s">
        <v>8574</v>
      </c>
      <c r="Z2905" s="255">
        <v>1886245011</v>
      </c>
      <c r="AA2905" s="256" t="s">
        <v>8533</v>
      </c>
      <c r="AB2905" s="258" t="str">
        <f>_xlfn.IFNA(IF(Table[[#This Row],[Programme Partner]]&lt;&gt;Table[[#This Row],[Implementing Partner]],CONCATENATE(Table[[#This Row],[Programme Partner]],"-",Table[[#This Row],[Implementing Partner]]),Table[[#This Row],[Programme Partner]]),"")</f>
        <v>ACF</v>
      </c>
    </row>
    <row r="2906" spans="1:28" ht="16.5" customHeight="1">
      <c r="A2906" s="183">
        <v>3286</v>
      </c>
      <c r="B2906" s="247" t="s">
        <v>4993</v>
      </c>
      <c r="C2906" s="248" t="s">
        <v>4993</v>
      </c>
      <c r="D2906" s="249" t="s">
        <v>4993</v>
      </c>
      <c r="E2906" s="215" t="s">
        <v>27</v>
      </c>
      <c r="F2906" s="247" t="s">
        <v>8012</v>
      </c>
      <c r="G2906" s="195" t="s">
        <v>8586</v>
      </c>
      <c r="H2906" s="247" t="str">
        <f>IFERROR(VLOOKUP(Table[[#This Row],[Activity Details of Assistance]],WHAT!E:F,2,FALSE),"")</f>
        <v># of door</v>
      </c>
      <c r="I2906" s="247"/>
      <c r="J2906" s="247">
        <v>51</v>
      </c>
      <c r="K2906" t="s">
        <v>8280</v>
      </c>
      <c r="L2906" s="251" t="s">
        <v>13</v>
      </c>
      <c r="M2906" s="251" t="s">
        <v>14</v>
      </c>
      <c r="N2906" s="247" t="s">
        <v>309</v>
      </c>
      <c r="O2906" s="247" t="s">
        <v>1606</v>
      </c>
      <c r="P2906" s="247" t="s">
        <v>6477</v>
      </c>
      <c r="Q2906" s="252">
        <v>44742</v>
      </c>
      <c r="R2906" s="252">
        <v>44805</v>
      </c>
      <c r="S2906" t="s">
        <v>8452</v>
      </c>
      <c r="T2906" s="253"/>
      <c r="U2906" s="253"/>
      <c r="V2906" s="253"/>
      <c r="W2906" s="253"/>
      <c r="X2906"/>
      <c r="Y2906" s="254" t="s">
        <v>8574</v>
      </c>
      <c r="Z2906" s="255">
        <v>1886245011</v>
      </c>
      <c r="AA2906" s="256" t="s">
        <v>8533</v>
      </c>
      <c r="AB2906" s="258" t="str">
        <f>_xlfn.IFNA(IF(Table[[#This Row],[Programme Partner]]&lt;&gt;Table[[#This Row],[Implementing Partner]],CONCATENATE(Table[[#This Row],[Programme Partner]],"-",Table[[#This Row],[Implementing Partner]]),Table[[#This Row],[Programme Partner]]),"")</f>
        <v>ACF</v>
      </c>
    </row>
    <row r="2907" spans="1:28" ht="16.5" customHeight="1">
      <c r="A2907" s="183">
        <v>3287</v>
      </c>
      <c r="B2907" s="247" t="s">
        <v>4993</v>
      </c>
      <c r="C2907" s="248" t="s">
        <v>4993</v>
      </c>
      <c r="D2907" s="249" t="s">
        <v>4993</v>
      </c>
      <c r="E2907" s="215" t="s">
        <v>27</v>
      </c>
      <c r="F2907" s="247" t="s">
        <v>8013</v>
      </c>
      <c r="G2907" s="103" t="s">
        <v>8313</v>
      </c>
      <c r="H2907" s="247" t="str">
        <f>IFERROR(VLOOKUP(Table[[#This Row],[Activity Details of Assistance]],WHAT!E:F,2,FALSE),"")</f>
        <v># of HP sessions at community level</v>
      </c>
      <c r="I2907" s="247"/>
      <c r="J2907" s="247">
        <v>805</v>
      </c>
      <c r="K2907" t="s">
        <v>8280</v>
      </c>
      <c r="L2907" s="251" t="s">
        <v>13</v>
      </c>
      <c r="M2907" s="251" t="s">
        <v>14</v>
      </c>
      <c r="N2907" s="247" t="s">
        <v>309</v>
      </c>
      <c r="O2907" s="247" t="s">
        <v>1606</v>
      </c>
      <c r="P2907" s="247" t="s">
        <v>6477</v>
      </c>
      <c r="Q2907" s="252">
        <v>44742</v>
      </c>
      <c r="R2907" s="252">
        <v>44805</v>
      </c>
      <c r="S2907" t="s">
        <v>8452</v>
      </c>
      <c r="T2907" s="253"/>
      <c r="U2907" s="253"/>
      <c r="V2907" s="253"/>
      <c r="W2907" s="253"/>
      <c r="X2907"/>
      <c r="Y2907" s="254" t="s">
        <v>8574</v>
      </c>
      <c r="Z2907" s="255">
        <v>1886245011</v>
      </c>
      <c r="AA2907" s="256" t="s">
        <v>8533</v>
      </c>
      <c r="AB2907" s="258" t="str">
        <f>_xlfn.IFNA(IF(Table[[#This Row],[Programme Partner]]&lt;&gt;Table[[#This Row],[Implementing Partner]],CONCATENATE(Table[[#This Row],[Programme Partner]],"-",Table[[#This Row],[Implementing Partner]]),Table[[#This Row],[Programme Partner]]),"")</f>
        <v>ACF</v>
      </c>
    </row>
    <row r="2908" spans="1:28" ht="16.5" customHeight="1">
      <c r="A2908" s="183">
        <v>3288</v>
      </c>
      <c r="B2908" s="247" t="s">
        <v>4993</v>
      </c>
      <c r="C2908" s="248" t="s">
        <v>4993</v>
      </c>
      <c r="D2908" s="249" t="s">
        <v>4993</v>
      </c>
      <c r="E2908" s="215" t="s">
        <v>27</v>
      </c>
      <c r="F2908" s="247" t="s">
        <v>8013</v>
      </c>
      <c r="G2908" s="250" t="s">
        <v>8314</v>
      </c>
      <c r="H2908" s="247" t="str">
        <f>IFERROR(VLOOKUP(Table[[#This Row],[Activity Details of Assistance]],WHAT!E:F,2,FALSE),"")</f>
        <v># of HP sessions at HH level</v>
      </c>
      <c r="I2908" s="247"/>
      <c r="J2908" s="247">
        <v>2058</v>
      </c>
      <c r="K2908" t="s">
        <v>8280</v>
      </c>
      <c r="L2908" s="251" t="s">
        <v>13</v>
      </c>
      <c r="M2908" s="251" t="s">
        <v>14</v>
      </c>
      <c r="N2908" s="247" t="s">
        <v>309</v>
      </c>
      <c r="O2908" s="247" t="s">
        <v>1606</v>
      </c>
      <c r="P2908" s="247" t="s">
        <v>6477</v>
      </c>
      <c r="Q2908" s="252">
        <v>44742</v>
      </c>
      <c r="R2908" s="252">
        <v>44805</v>
      </c>
      <c r="S2908" t="s">
        <v>8452</v>
      </c>
      <c r="T2908" s="253"/>
      <c r="U2908" s="253"/>
      <c r="V2908" s="253"/>
      <c r="W2908" s="253"/>
      <c r="X2908"/>
      <c r="Y2908" s="254" t="s">
        <v>8574</v>
      </c>
      <c r="Z2908" s="255">
        <v>1886245011</v>
      </c>
      <c r="AA2908" s="256" t="s">
        <v>8533</v>
      </c>
      <c r="AB2908" s="258" t="str">
        <f>_xlfn.IFNA(IF(Table[[#This Row],[Programme Partner]]&lt;&gt;Table[[#This Row],[Implementing Partner]],CONCATENATE(Table[[#This Row],[Programme Partner]],"-",Table[[#This Row],[Implementing Partner]]),Table[[#This Row],[Programme Partner]]),"")</f>
        <v>ACF</v>
      </c>
    </row>
    <row r="2909" spans="1:28" ht="16.5" customHeight="1">
      <c r="A2909" s="183">
        <v>3289</v>
      </c>
      <c r="B2909" s="247" t="s">
        <v>4993</v>
      </c>
      <c r="C2909" s="248" t="s">
        <v>4993</v>
      </c>
      <c r="D2909" s="249" t="s">
        <v>4993</v>
      </c>
      <c r="E2909" s="215" t="s">
        <v>27</v>
      </c>
      <c r="F2909" s="247" t="s">
        <v>8013</v>
      </c>
      <c r="G2909" s="250" t="s">
        <v>8315</v>
      </c>
      <c r="H2909" s="247" t="str">
        <f>IFERROR(VLOOKUP(Table[[#This Row],[Activity Details of Assistance]],WHAT!E:F,2,FALSE),"")</f>
        <v># of handwashing station</v>
      </c>
      <c r="I2909" s="247"/>
      <c r="J2909" s="247">
        <v>51</v>
      </c>
      <c r="K2909" t="s">
        <v>8280</v>
      </c>
      <c r="L2909" s="251" t="s">
        <v>13</v>
      </c>
      <c r="M2909" s="251" t="s">
        <v>14</v>
      </c>
      <c r="N2909" s="247" t="s">
        <v>309</v>
      </c>
      <c r="O2909" s="247" t="s">
        <v>1606</v>
      </c>
      <c r="P2909" s="247" t="s">
        <v>6477</v>
      </c>
      <c r="Q2909" s="252">
        <v>44742</v>
      </c>
      <c r="R2909" s="252">
        <v>44805</v>
      </c>
      <c r="S2909" t="s">
        <v>8452</v>
      </c>
      <c r="T2909" s="253"/>
      <c r="U2909" s="253"/>
      <c r="V2909" s="253"/>
      <c r="W2909" s="253"/>
      <c r="X2909"/>
      <c r="Y2909" s="254" t="s">
        <v>8574</v>
      </c>
      <c r="Z2909" s="255">
        <v>1886245011</v>
      </c>
      <c r="AA2909" s="256" t="s">
        <v>8533</v>
      </c>
      <c r="AB2909" s="258" t="str">
        <f>_xlfn.IFNA(IF(Table[[#This Row],[Programme Partner]]&lt;&gt;Table[[#This Row],[Implementing Partner]],CONCATENATE(Table[[#This Row],[Programme Partner]],"-",Table[[#This Row],[Implementing Partner]]),Table[[#This Row],[Programme Partner]]),"")</f>
        <v>ACF</v>
      </c>
    </row>
    <row r="2910" spans="1:28" ht="16.5" customHeight="1">
      <c r="A2910" s="183">
        <v>3290</v>
      </c>
      <c r="B2910" s="247" t="s">
        <v>4993</v>
      </c>
      <c r="C2910" s="248" t="s">
        <v>4993</v>
      </c>
      <c r="D2910" s="249" t="s">
        <v>4993</v>
      </c>
      <c r="E2910" s="215" t="s">
        <v>27</v>
      </c>
      <c r="F2910" s="247" t="s">
        <v>8013</v>
      </c>
      <c r="G2910" t="s">
        <v>8019</v>
      </c>
      <c r="H2910" s="247" t="str">
        <f>IFERROR(VLOOKUP(Table[[#This Row],[Activity Details of Assistance]],WHAT!E:F,2,FALSE),"")</f>
        <v>N/A</v>
      </c>
      <c r="I2910" s="247"/>
      <c r="J2910" s="247">
        <v>143</v>
      </c>
      <c r="K2910" t="s">
        <v>8280</v>
      </c>
      <c r="L2910" s="251" t="s">
        <v>13</v>
      </c>
      <c r="M2910" s="251" t="s">
        <v>14</v>
      </c>
      <c r="N2910" s="247" t="s">
        <v>309</v>
      </c>
      <c r="O2910" s="247" t="s">
        <v>1606</v>
      </c>
      <c r="P2910" s="247" t="s">
        <v>6477</v>
      </c>
      <c r="Q2910" s="252">
        <v>44742</v>
      </c>
      <c r="R2910" s="252">
        <v>44805</v>
      </c>
      <c r="S2910" t="s">
        <v>8452</v>
      </c>
      <c r="T2910" s="253"/>
      <c r="U2910" s="253"/>
      <c r="V2910" s="253"/>
      <c r="W2910" s="253"/>
      <c r="X2910"/>
      <c r="Y2910" s="254" t="s">
        <v>8574</v>
      </c>
      <c r="Z2910" s="255">
        <v>1886245011</v>
      </c>
      <c r="AA2910" s="256" t="s">
        <v>8533</v>
      </c>
      <c r="AB2910" s="258" t="str">
        <f>_xlfn.IFNA(IF(Table[[#This Row],[Programme Partner]]&lt;&gt;Table[[#This Row],[Implementing Partner]],CONCATENATE(Table[[#This Row],[Programme Partner]],"-",Table[[#This Row],[Implementing Partner]]),Table[[#This Row],[Programme Partner]]),"")</f>
        <v>ACF</v>
      </c>
    </row>
    <row r="2911" spans="1:28" ht="16.5" customHeight="1">
      <c r="A2911" s="183">
        <v>3291</v>
      </c>
      <c r="B2911" s="247" t="s">
        <v>4993</v>
      </c>
      <c r="C2911" s="248" t="s">
        <v>4993</v>
      </c>
      <c r="D2911" s="249" t="s">
        <v>4993</v>
      </c>
      <c r="E2911" s="215" t="s">
        <v>27</v>
      </c>
      <c r="F2911" s="247" t="s">
        <v>8014</v>
      </c>
      <c r="G2911" s="250" t="s">
        <v>8243</v>
      </c>
      <c r="H2911" s="247" t="str">
        <f>IFERROR(VLOOKUP(Table[[#This Row],[Activity Details of Assistance]],WHAT!E:F,2,FALSE),"")</f>
        <v># of pit</v>
      </c>
      <c r="I2911" s="247"/>
      <c r="J2911" s="247">
        <v>1</v>
      </c>
      <c r="K2911" t="s">
        <v>8280</v>
      </c>
      <c r="L2911" s="251" t="s">
        <v>13</v>
      </c>
      <c r="M2911" s="251" t="s">
        <v>14</v>
      </c>
      <c r="N2911" s="247" t="s">
        <v>309</v>
      </c>
      <c r="O2911" s="247" t="s">
        <v>1606</v>
      </c>
      <c r="P2911" s="247" t="s">
        <v>6477</v>
      </c>
      <c r="Q2911" s="252">
        <v>44742</v>
      </c>
      <c r="R2911" s="252">
        <v>44805</v>
      </c>
      <c r="S2911" t="s">
        <v>8452</v>
      </c>
      <c r="T2911" s="253"/>
      <c r="U2911" s="253"/>
      <c r="V2911" s="253"/>
      <c r="W2911" s="253"/>
      <c r="X2911"/>
      <c r="Y2911" s="254" t="s">
        <v>8574</v>
      </c>
      <c r="Z2911" s="255">
        <v>1886245011</v>
      </c>
      <c r="AA2911" s="256" t="s">
        <v>8533</v>
      </c>
      <c r="AB2911" s="258" t="str">
        <f>_xlfn.IFNA(IF(Table[[#This Row],[Programme Partner]]&lt;&gt;Table[[#This Row],[Implementing Partner]],CONCATENATE(Table[[#This Row],[Programme Partner]],"-",Table[[#This Row],[Implementing Partner]]),Table[[#This Row],[Programme Partner]]),"")</f>
        <v>ACF</v>
      </c>
    </row>
    <row r="2912" spans="1:28" ht="16.5" customHeight="1">
      <c r="A2912" s="183">
        <v>3292</v>
      </c>
      <c r="B2912" s="247" t="s">
        <v>4993</v>
      </c>
      <c r="C2912" s="248" t="s">
        <v>4993</v>
      </c>
      <c r="D2912" s="249" t="s">
        <v>4993</v>
      </c>
      <c r="E2912" s="215" t="s">
        <v>27</v>
      </c>
      <c r="F2912" s="247" t="s">
        <v>8014</v>
      </c>
      <c r="G2912" s="195" t="s">
        <v>8361</v>
      </c>
      <c r="H2912" s="247" t="str">
        <f>IFERROR(VLOOKUP(Table[[#This Row],[Activity Details of Assistance]],WHAT!E:F,2,FALSE),"")</f>
        <v># of plant</v>
      </c>
      <c r="I2912" s="247"/>
      <c r="J2912" s="247">
        <v>1</v>
      </c>
      <c r="K2912" t="s">
        <v>8280</v>
      </c>
      <c r="L2912" s="251" t="s">
        <v>13</v>
      </c>
      <c r="M2912" s="251" t="s">
        <v>14</v>
      </c>
      <c r="N2912" s="247" t="s">
        <v>309</v>
      </c>
      <c r="O2912" s="247" t="s">
        <v>1606</v>
      </c>
      <c r="P2912" s="247" t="s">
        <v>6477</v>
      </c>
      <c r="Q2912" s="252">
        <v>44742</v>
      </c>
      <c r="R2912" s="252">
        <v>44805</v>
      </c>
      <c r="S2912" t="s">
        <v>8452</v>
      </c>
      <c r="T2912" s="253"/>
      <c r="U2912" s="253"/>
      <c r="V2912" s="253"/>
      <c r="W2912" s="253"/>
      <c r="X2912"/>
      <c r="Y2912" s="254" t="s">
        <v>8574</v>
      </c>
      <c r="Z2912" s="255">
        <v>1886245011</v>
      </c>
      <c r="AA2912" s="256" t="s">
        <v>8533</v>
      </c>
      <c r="AB2912" s="258" t="str">
        <f>_xlfn.IFNA(IF(Table[[#This Row],[Programme Partner]]&lt;&gt;Table[[#This Row],[Implementing Partner]],CONCATENATE(Table[[#This Row],[Programme Partner]],"-",Table[[#This Row],[Implementing Partner]]),Table[[#This Row],[Programme Partner]]),"")</f>
        <v>ACF</v>
      </c>
    </row>
    <row r="2913" spans="1:28" ht="16.5" customHeight="1">
      <c r="A2913" s="183">
        <v>3293</v>
      </c>
      <c r="B2913" s="247" t="s">
        <v>8346</v>
      </c>
      <c r="C2913" s="248" t="s">
        <v>8346</v>
      </c>
      <c r="D2913" s="197" t="s">
        <v>5058</v>
      </c>
      <c r="E2913" s="215" t="s">
        <v>27</v>
      </c>
      <c r="F2913" s="247" t="s">
        <v>8011</v>
      </c>
      <c r="G2913" s="195" t="s">
        <v>8584</v>
      </c>
      <c r="H2913" s="247" t="str">
        <f>IFERROR(VLOOKUP(Table[[#This Row],[Activity Details of Assistance]],WHAT!E:F,2,FALSE),"")</f>
        <v># of tube well</v>
      </c>
      <c r="I2913" s="247"/>
      <c r="J2913" s="247">
        <v>72</v>
      </c>
      <c r="K2913" t="s">
        <v>8280</v>
      </c>
      <c r="L2913" s="251" t="s">
        <v>13</v>
      </c>
      <c r="M2913" s="251" t="s">
        <v>14</v>
      </c>
      <c r="N2913" s="247" t="s">
        <v>309</v>
      </c>
      <c r="O2913" s="247" t="s">
        <v>1606</v>
      </c>
      <c r="P2913" s="247" t="s">
        <v>6478</v>
      </c>
      <c r="Q2913" s="252">
        <v>44742</v>
      </c>
      <c r="R2913" s="252">
        <v>44713</v>
      </c>
      <c r="S2913" t="s">
        <v>8452</v>
      </c>
      <c r="T2913" s="253"/>
      <c r="U2913" s="253"/>
      <c r="V2913" s="253"/>
      <c r="W2913" s="253"/>
      <c r="X2913"/>
      <c r="Y2913" s="254" t="s">
        <v>8575</v>
      </c>
      <c r="Z2913" s="255">
        <v>1681597433</v>
      </c>
      <c r="AA2913" s="256" t="s">
        <v>8576</v>
      </c>
      <c r="AB2913" s="258" t="str">
        <f>_xlfn.IFNA(IF(Table[[#This Row],[Programme Partner]]&lt;&gt;Table[[#This Row],[Implementing Partner]],CONCATENATE(Table[[#This Row],[Programme Partner]],"-",Table[[#This Row],[Implementing Partner]]),Table[[#This Row],[Programme Partner]]),"")</f>
        <v>GREEN HILL</v>
      </c>
    </row>
    <row r="2914" spans="1:28" ht="16.5" customHeight="1">
      <c r="A2914" s="183">
        <v>3294</v>
      </c>
      <c r="B2914" s="247" t="s">
        <v>8346</v>
      </c>
      <c r="C2914" s="248" t="s">
        <v>8346</v>
      </c>
      <c r="D2914" s="197" t="s">
        <v>5058</v>
      </c>
      <c r="E2914" s="215" t="s">
        <v>27</v>
      </c>
      <c r="F2914" s="247" t="s">
        <v>8012</v>
      </c>
      <c r="G2914" s="250" t="s">
        <v>8373</v>
      </c>
      <c r="H2914" s="247" t="str">
        <f>IFERROR(VLOOKUP(Table[[#This Row],[Activity Details of Assistance]],WHAT!E:F,2,FALSE),"")</f>
        <v xml:space="preserve"># of door </v>
      </c>
      <c r="I2914" s="247"/>
      <c r="J2914" s="247">
        <v>5</v>
      </c>
      <c r="K2914" t="s">
        <v>8280</v>
      </c>
      <c r="L2914" s="251" t="s">
        <v>13</v>
      </c>
      <c r="M2914" s="251" t="s">
        <v>14</v>
      </c>
      <c r="N2914" s="247" t="s">
        <v>309</v>
      </c>
      <c r="O2914" s="247" t="s">
        <v>1606</v>
      </c>
      <c r="P2914" s="247" t="s">
        <v>6478</v>
      </c>
      <c r="Q2914" s="252">
        <v>44742</v>
      </c>
      <c r="R2914" s="252">
        <v>44713</v>
      </c>
      <c r="S2914" t="s">
        <v>8452</v>
      </c>
      <c r="T2914" s="253"/>
      <c r="U2914" s="253"/>
      <c r="V2914" s="253"/>
      <c r="W2914" s="253"/>
      <c r="X2914"/>
      <c r="Y2914" s="254" t="s">
        <v>8575</v>
      </c>
      <c r="Z2914" s="255">
        <v>1681597433</v>
      </c>
      <c r="AA2914" s="256" t="s">
        <v>8576</v>
      </c>
      <c r="AB2914" s="258" t="str">
        <f>_xlfn.IFNA(IF(Table[[#This Row],[Programme Partner]]&lt;&gt;Table[[#This Row],[Implementing Partner]],CONCATENATE(Table[[#This Row],[Programme Partner]],"-",Table[[#This Row],[Implementing Partner]]),Table[[#This Row],[Programme Partner]]),"")</f>
        <v>GREEN HILL</v>
      </c>
    </row>
    <row r="2915" spans="1:28" ht="16.5" customHeight="1">
      <c r="A2915" s="183">
        <v>3295</v>
      </c>
      <c r="B2915" s="247" t="s">
        <v>8346</v>
      </c>
      <c r="C2915" s="248" t="s">
        <v>8346</v>
      </c>
      <c r="D2915" s="197" t="s">
        <v>5058</v>
      </c>
      <c r="E2915" s="215" t="s">
        <v>27</v>
      </c>
      <c r="F2915" s="247" t="s">
        <v>8012</v>
      </c>
      <c r="G2915" s="195" t="s">
        <v>8585</v>
      </c>
      <c r="H2915" s="247" t="str">
        <f>IFERROR(VLOOKUP(Table[[#This Row],[Activity Details of Assistance]],WHAT!E:F,2,FALSE),"")</f>
        <v xml:space="preserve"># of door </v>
      </c>
      <c r="I2915" s="247"/>
      <c r="J2915" s="247">
        <v>82</v>
      </c>
      <c r="K2915" t="s">
        <v>8280</v>
      </c>
      <c r="L2915" s="251" t="s">
        <v>13</v>
      </c>
      <c r="M2915" s="251" t="s">
        <v>14</v>
      </c>
      <c r="N2915" s="247" t="s">
        <v>309</v>
      </c>
      <c r="O2915" s="247" t="s">
        <v>1606</v>
      </c>
      <c r="P2915" s="247" t="s">
        <v>6478</v>
      </c>
      <c r="Q2915" s="252">
        <v>44742</v>
      </c>
      <c r="R2915" s="252">
        <v>44713</v>
      </c>
      <c r="S2915" t="s">
        <v>8452</v>
      </c>
      <c r="T2915" s="253"/>
      <c r="U2915" s="253"/>
      <c r="V2915" s="253"/>
      <c r="W2915" s="253"/>
      <c r="X2915"/>
      <c r="Y2915" s="254" t="s">
        <v>8575</v>
      </c>
      <c r="Z2915" s="255">
        <v>1681597433</v>
      </c>
      <c r="AA2915" s="256" t="s">
        <v>8576</v>
      </c>
      <c r="AB2915" s="258" t="str">
        <f>_xlfn.IFNA(IF(Table[[#This Row],[Programme Partner]]&lt;&gt;Table[[#This Row],[Implementing Partner]],CONCATENATE(Table[[#This Row],[Programme Partner]],"-",Table[[#This Row],[Implementing Partner]]),Table[[#This Row],[Programme Partner]]),"")</f>
        <v>GREEN HILL</v>
      </c>
    </row>
    <row r="2916" spans="1:28" ht="16.5" customHeight="1">
      <c r="A2916" s="183">
        <v>3296</v>
      </c>
      <c r="B2916" s="247" t="s">
        <v>8346</v>
      </c>
      <c r="C2916" s="248" t="s">
        <v>8346</v>
      </c>
      <c r="D2916" s="197" t="s">
        <v>5058</v>
      </c>
      <c r="E2916" s="215" t="s">
        <v>27</v>
      </c>
      <c r="F2916" s="247" t="s">
        <v>8012</v>
      </c>
      <c r="G2916" s="250" t="s">
        <v>8354</v>
      </c>
      <c r="H2916" s="247" t="str">
        <f>IFERROR(VLOOKUP(Table[[#This Row],[Activity Details of Assistance]],WHAT!E:F,2,FALSE),"")</f>
        <v># of door</v>
      </c>
      <c r="I2916" s="247"/>
      <c r="J2916" s="247">
        <v>5</v>
      </c>
      <c r="K2916" t="s">
        <v>8280</v>
      </c>
      <c r="L2916" s="251" t="s">
        <v>13</v>
      </c>
      <c r="M2916" s="251" t="s">
        <v>14</v>
      </c>
      <c r="N2916" s="247" t="s">
        <v>309</v>
      </c>
      <c r="O2916" s="247" t="s">
        <v>1606</v>
      </c>
      <c r="P2916" s="247" t="s">
        <v>6478</v>
      </c>
      <c r="Q2916" s="252">
        <v>44742</v>
      </c>
      <c r="R2916" s="252">
        <v>44713</v>
      </c>
      <c r="S2916" t="s">
        <v>8452</v>
      </c>
      <c r="T2916" s="253"/>
      <c r="U2916" s="253"/>
      <c r="V2916" s="253"/>
      <c r="W2916" s="253"/>
      <c r="X2916"/>
      <c r="Y2916" s="254" t="s">
        <v>8575</v>
      </c>
      <c r="Z2916" s="255">
        <v>1681597433</v>
      </c>
      <c r="AA2916" s="256" t="s">
        <v>8576</v>
      </c>
      <c r="AB2916" s="258" t="str">
        <f>_xlfn.IFNA(IF(Table[[#This Row],[Programme Partner]]&lt;&gt;Table[[#This Row],[Implementing Partner]],CONCATENATE(Table[[#This Row],[Programme Partner]],"-",Table[[#This Row],[Implementing Partner]]),Table[[#This Row],[Programme Partner]]),"")</f>
        <v>GREEN HILL</v>
      </c>
    </row>
    <row r="2917" spans="1:28" ht="16.5" customHeight="1">
      <c r="A2917" s="183">
        <v>3297</v>
      </c>
      <c r="B2917" s="247" t="s">
        <v>8346</v>
      </c>
      <c r="C2917" s="248" t="s">
        <v>8346</v>
      </c>
      <c r="D2917" s="197" t="s">
        <v>5058</v>
      </c>
      <c r="E2917" s="215" t="s">
        <v>27</v>
      </c>
      <c r="F2917" s="247" t="s">
        <v>8012</v>
      </c>
      <c r="G2917" s="195" t="s">
        <v>8586</v>
      </c>
      <c r="H2917" s="247" t="str">
        <f>IFERROR(VLOOKUP(Table[[#This Row],[Activity Details of Assistance]],WHAT!E:F,2,FALSE),"")</f>
        <v># of door</v>
      </c>
      <c r="I2917" s="247"/>
      <c r="J2917" s="247">
        <v>31</v>
      </c>
      <c r="K2917" t="s">
        <v>8280</v>
      </c>
      <c r="L2917" s="251" t="s">
        <v>13</v>
      </c>
      <c r="M2917" s="251" t="s">
        <v>14</v>
      </c>
      <c r="N2917" s="247" t="s">
        <v>309</v>
      </c>
      <c r="O2917" s="247" t="s">
        <v>1606</v>
      </c>
      <c r="P2917" s="247" t="s">
        <v>6478</v>
      </c>
      <c r="Q2917" s="252">
        <v>44742</v>
      </c>
      <c r="R2917" s="252">
        <v>44713</v>
      </c>
      <c r="S2917" t="s">
        <v>8452</v>
      </c>
      <c r="T2917" s="253"/>
      <c r="U2917" s="253"/>
      <c r="V2917" s="253"/>
      <c r="W2917" s="253"/>
      <c r="X2917"/>
      <c r="Y2917" s="254" t="s">
        <v>8575</v>
      </c>
      <c r="Z2917" s="255">
        <v>1681597433</v>
      </c>
      <c r="AA2917" s="256" t="s">
        <v>8576</v>
      </c>
      <c r="AB2917" s="258" t="str">
        <f>_xlfn.IFNA(IF(Table[[#This Row],[Programme Partner]]&lt;&gt;Table[[#This Row],[Implementing Partner]],CONCATENATE(Table[[#This Row],[Programme Partner]],"-",Table[[#This Row],[Implementing Partner]]),Table[[#This Row],[Programme Partner]]),"")</f>
        <v>GREEN HILL</v>
      </c>
    </row>
    <row r="2918" spans="1:28" ht="16.5" customHeight="1">
      <c r="A2918" s="183">
        <v>3298</v>
      </c>
      <c r="B2918" s="247" t="s">
        <v>8346</v>
      </c>
      <c r="C2918" s="248" t="s">
        <v>8346</v>
      </c>
      <c r="D2918" s="197" t="s">
        <v>5058</v>
      </c>
      <c r="E2918" s="215" t="s">
        <v>27</v>
      </c>
      <c r="F2918" s="247" t="s">
        <v>8012</v>
      </c>
      <c r="G2918" s="195" t="s">
        <v>8357</v>
      </c>
      <c r="H2918" s="247" t="str">
        <f>IFERROR(VLOOKUP(Table[[#This Row],[Activity Details of Assistance]],WHAT!E:F,2,FALSE),"")</f>
        <v># of door</v>
      </c>
      <c r="I2918" s="247"/>
      <c r="J2918" s="247">
        <v>42</v>
      </c>
      <c r="K2918" t="s">
        <v>8280</v>
      </c>
      <c r="L2918" s="251" t="s">
        <v>13</v>
      </c>
      <c r="M2918" s="251" t="s">
        <v>14</v>
      </c>
      <c r="N2918" s="247" t="s">
        <v>309</v>
      </c>
      <c r="O2918" s="247" t="s">
        <v>1606</v>
      </c>
      <c r="P2918" s="247" t="s">
        <v>6478</v>
      </c>
      <c r="Q2918" s="252">
        <v>44742</v>
      </c>
      <c r="R2918" s="252">
        <v>44713</v>
      </c>
      <c r="S2918" t="s">
        <v>8452</v>
      </c>
      <c r="T2918" s="253"/>
      <c r="U2918" s="253"/>
      <c r="V2918" s="253"/>
      <c r="W2918" s="253"/>
      <c r="X2918"/>
      <c r="Y2918" s="254" t="s">
        <v>8575</v>
      </c>
      <c r="Z2918" s="255">
        <v>1681597433</v>
      </c>
      <c r="AA2918" s="256" t="s">
        <v>8576</v>
      </c>
      <c r="AB2918" s="258" t="str">
        <f>_xlfn.IFNA(IF(Table[[#This Row],[Programme Partner]]&lt;&gt;Table[[#This Row],[Implementing Partner]],CONCATENATE(Table[[#This Row],[Programme Partner]],"-",Table[[#This Row],[Implementing Partner]]),Table[[#This Row],[Programme Partner]]),"")</f>
        <v>GREEN HILL</v>
      </c>
    </row>
    <row r="2919" spans="1:28" ht="16.5" customHeight="1">
      <c r="A2919" s="183">
        <v>3299</v>
      </c>
      <c r="B2919" s="247" t="s">
        <v>8346</v>
      </c>
      <c r="C2919" s="248" t="s">
        <v>8346</v>
      </c>
      <c r="D2919" s="197" t="s">
        <v>5058</v>
      </c>
      <c r="E2919" s="215" t="s">
        <v>27</v>
      </c>
      <c r="F2919" s="247" t="s">
        <v>8013</v>
      </c>
      <c r="G2919" s="250" t="s">
        <v>8313</v>
      </c>
      <c r="H2919" s="247" t="str">
        <f>IFERROR(VLOOKUP(Table[[#This Row],[Activity Details of Assistance]],WHAT!E:F,2,FALSE),"")</f>
        <v># of HP sessions at community level</v>
      </c>
      <c r="I2919" s="247"/>
      <c r="J2919" s="247">
        <v>230</v>
      </c>
      <c r="K2919" t="s">
        <v>8280</v>
      </c>
      <c r="L2919" s="251" t="s">
        <v>13</v>
      </c>
      <c r="M2919" s="251" t="s">
        <v>14</v>
      </c>
      <c r="N2919" s="247" t="s">
        <v>309</v>
      </c>
      <c r="O2919" s="247" t="s">
        <v>1606</v>
      </c>
      <c r="P2919" s="247" t="s">
        <v>6478</v>
      </c>
      <c r="Q2919" s="252">
        <v>44742</v>
      </c>
      <c r="R2919" s="252">
        <v>44713</v>
      </c>
      <c r="S2919" t="s">
        <v>8452</v>
      </c>
      <c r="T2919" s="253"/>
      <c r="U2919" s="253"/>
      <c r="V2919" s="253"/>
      <c r="W2919" s="253"/>
      <c r="X2919"/>
      <c r="Y2919" s="254" t="s">
        <v>8575</v>
      </c>
      <c r="Z2919" s="255">
        <v>1681597433</v>
      </c>
      <c r="AA2919" s="256" t="s">
        <v>8576</v>
      </c>
      <c r="AB2919" s="258" t="str">
        <f>_xlfn.IFNA(IF(Table[[#This Row],[Programme Partner]]&lt;&gt;Table[[#This Row],[Implementing Partner]],CONCATENATE(Table[[#This Row],[Programme Partner]],"-",Table[[#This Row],[Implementing Partner]]),Table[[#This Row],[Programme Partner]]),"")</f>
        <v>GREEN HILL</v>
      </c>
    </row>
    <row r="2920" spans="1:28" ht="16.5" customHeight="1">
      <c r="A2920" s="183">
        <v>3300</v>
      </c>
      <c r="B2920" s="247" t="s">
        <v>8346</v>
      </c>
      <c r="C2920" s="248" t="s">
        <v>8346</v>
      </c>
      <c r="D2920" s="197" t="s">
        <v>5058</v>
      </c>
      <c r="E2920" s="215" t="s">
        <v>27</v>
      </c>
      <c r="F2920" s="247" t="s">
        <v>8013</v>
      </c>
      <c r="G2920" s="195" t="s">
        <v>8314</v>
      </c>
      <c r="H2920" s="247" t="str">
        <f>IFERROR(VLOOKUP(Table[[#This Row],[Activity Details of Assistance]],WHAT!E:F,2,FALSE),"")</f>
        <v># of HP sessions at HH level</v>
      </c>
      <c r="I2920" s="247"/>
      <c r="J2920" s="247">
        <v>1466</v>
      </c>
      <c r="K2920" t="s">
        <v>8280</v>
      </c>
      <c r="L2920" s="251" t="s">
        <v>13</v>
      </c>
      <c r="M2920" s="251" t="s">
        <v>14</v>
      </c>
      <c r="N2920" s="247" t="s">
        <v>309</v>
      </c>
      <c r="O2920" s="247" t="s">
        <v>1606</v>
      </c>
      <c r="P2920" s="247" t="s">
        <v>6478</v>
      </c>
      <c r="Q2920" s="252">
        <v>44742</v>
      </c>
      <c r="R2920" s="252">
        <v>44713</v>
      </c>
      <c r="S2920" t="s">
        <v>8452</v>
      </c>
      <c r="T2920" s="253"/>
      <c r="U2920" s="253"/>
      <c r="V2920" s="253"/>
      <c r="W2920" s="253"/>
      <c r="X2920"/>
      <c r="Y2920" s="254" t="s">
        <v>8575</v>
      </c>
      <c r="Z2920" s="255">
        <v>1681597433</v>
      </c>
      <c r="AA2920" s="256" t="s">
        <v>8576</v>
      </c>
      <c r="AB2920" s="258" t="str">
        <f>_xlfn.IFNA(IF(Table[[#This Row],[Programme Partner]]&lt;&gt;Table[[#This Row],[Implementing Partner]],CONCATENATE(Table[[#This Row],[Programme Partner]],"-",Table[[#This Row],[Implementing Partner]]),Table[[#This Row],[Programme Partner]]),"")</f>
        <v>GREEN HILL</v>
      </c>
    </row>
    <row r="2921" spans="1:28" ht="16.5" customHeight="1">
      <c r="A2921" s="183">
        <v>3301</v>
      </c>
      <c r="B2921" s="247" t="s">
        <v>8346</v>
      </c>
      <c r="C2921" s="248" t="s">
        <v>8346</v>
      </c>
      <c r="D2921" s="197" t="s">
        <v>5058</v>
      </c>
      <c r="E2921" s="215" t="s">
        <v>27</v>
      </c>
      <c r="F2921" s="247" t="s">
        <v>8013</v>
      </c>
      <c r="G2921" s="250" t="s">
        <v>8315</v>
      </c>
      <c r="H2921" s="247" t="str">
        <f>IFERROR(VLOOKUP(Table[[#This Row],[Activity Details of Assistance]],WHAT!E:F,2,FALSE),"")</f>
        <v># of handwashing station</v>
      </c>
      <c r="I2921" s="247"/>
      <c r="J2921" s="247">
        <v>5</v>
      </c>
      <c r="K2921" t="s">
        <v>8280</v>
      </c>
      <c r="L2921" s="251" t="s">
        <v>13</v>
      </c>
      <c r="M2921" s="251" t="s">
        <v>14</v>
      </c>
      <c r="N2921" s="247" t="s">
        <v>309</v>
      </c>
      <c r="O2921" s="247" t="s">
        <v>1606</v>
      </c>
      <c r="P2921" s="247" t="s">
        <v>6478</v>
      </c>
      <c r="Q2921" s="252">
        <v>44742</v>
      </c>
      <c r="R2921" s="252">
        <v>44713</v>
      </c>
      <c r="S2921" t="s">
        <v>8452</v>
      </c>
      <c r="T2921" s="253"/>
      <c r="U2921" s="253"/>
      <c r="V2921" s="253"/>
      <c r="W2921" s="253"/>
      <c r="X2921"/>
      <c r="Y2921" s="254" t="s">
        <v>8575</v>
      </c>
      <c r="Z2921" s="255">
        <v>1681597433</v>
      </c>
      <c r="AA2921" s="256" t="s">
        <v>8576</v>
      </c>
      <c r="AB2921" s="258" t="str">
        <f>_xlfn.IFNA(IF(Table[[#This Row],[Programme Partner]]&lt;&gt;Table[[#This Row],[Implementing Partner]],CONCATENATE(Table[[#This Row],[Programme Partner]],"-",Table[[#This Row],[Implementing Partner]]),Table[[#This Row],[Programme Partner]]),"")</f>
        <v>GREEN HILL</v>
      </c>
    </row>
    <row r="2922" spans="1:28" ht="16.5" customHeight="1">
      <c r="A2922" s="183">
        <v>3302</v>
      </c>
      <c r="B2922" s="247" t="s">
        <v>8346</v>
      </c>
      <c r="C2922" s="248" t="s">
        <v>8346</v>
      </c>
      <c r="D2922" s="197" t="s">
        <v>5058</v>
      </c>
      <c r="E2922" s="215" t="s">
        <v>27</v>
      </c>
      <c r="F2922" s="247" t="s">
        <v>8013</v>
      </c>
      <c r="G2922" t="s">
        <v>8019</v>
      </c>
      <c r="H2922" s="247" t="str">
        <f>IFERROR(VLOOKUP(Table[[#This Row],[Activity Details of Assistance]],WHAT!E:F,2,FALSE),"")</f>
        <v>N/A</v>
      </c>
      <c r="I2922" s="247"/>
      <c r="J2922" s="247">
        <v>1260</v>
      </c>
      <c r="K2922" t="s">
        <v>8280</v>
      </c>
      <c r="L2922" s="251" t="s">
        <v>13</v>
      </c>
      <c r="M2922" s="251" t="s">
        <v>14</v>
      </c>
      <c r="N2922" s="247" t="s">
        <v>309</v>
      </c>
      <c r="O2922" s="247" t="s">
        <v>1606</v>
      </c>
      <c r="P2922" s="247" t="s">
        <v>6478</v>
      </c>
      <c r="Q2922" s="252">
        <v>44742</v>
      </c>
      <c r="R2922" s="252">
        <v>44713</v>
      </c>
      <c r="S2922" t="s">
        <v>8452</v>
      </c>
      <c r="T2922" s="253"/>
      <c r="U2922" s="253"/>
      <c r="V2922" s="253"/>
      <c r="W2922" s="253"/>
      <c r="X2922"/>
      <c r="Y2922" s="254" t="s">
        <v>8575</v>
      </c>
      <c r="Z2922" s="255">
        <v>1681597433</v>
      </c>
      <c r="AA2922" s="256" t="s">
        <v>8576</v>
      </c>
      <c r="AB2922" s="258" t="str">
        <f>_xlfn.IFNA(IF(Table[[#This Row],[Programme Partner]]&lt;&gt;Table[[#This Row],[Implementing Partner]],CONCATENATE(Table[[#This Row],[Programme Partner]],"-",Table[[#This Row],[Implementing Partner]]),Table[[#This Row],[Programme Partner]]),"")</f>
        <v>GREEN HILL</v>
      </c>
    </row>
    <row r="2923" spans="1:28" ht="16.5" customHeight="1">
      <c r="A2923" s="183">
        <v>3303</v>
      </c>
      <c r="B2923" s="247" t="s">
        <v>8346</v>
      </c>
      <c r="C2923" s="248" t="s">
        <v>8346</v>
      </c>
      <c r="D2923" s="197" t="s">
        <v>5058</v>
      </c>
      <c r="E2923" s="215" t="s">
        <v>27</v>
      </c>
      <c r="F2923" s="247" t="s">
        <v>8014</v>
      </c>
      <c r="G2923" s="250" t="s">
        <v>8445</v>
      </c>
      <c r="H2923" s="247" t="str">
        <f>IFERROR(VLOOKUP(Table[[#This Row],[Activity Details of Assistance]],WHAT!E:F,2,FALSE),"")</f>
        <v># of plant</v>
      </c>
      <c r="I2923" s="247"/>
      <c r="J2923" s="247">
        <v>5</v>
      </c>
      <c r="K2923" t="s">
        <v>8280</v>
      </c>
      <c r="L2923" s="251" t="s">
        <v>13</v>
      </c>
      <c r="M2923" s="251" t="s">
        <v>14</v>
      </c>
      <c r="N2923" s="247" t="s">
        <v>309</v>
      </c>
      <c r="O2923" s="247" t="s">
        <v>1606</v>
      </c>
      <c r="P2923" s="247" t="s">
        <v>6478</v>
      </c>
      <c r="Q2923" s="252">
        <v>44742</v>
      </c>
      <c r="R2923" s="252">
        <v>44713</v>
      </c>
      <c r="S2923" t="s">
        <v>8452</v>
      </c>
      <c r="T2923" s="253"/>
      <c r="U2923" s="253"/>
      <c r="V2923" s="253"/>
      <c r="W2923" s="253"/>
      <c r="X2923"/>
      <c r="Y2923" s="254" t="s">
        <v>8575</v>
      </c>
      <c r="Z2923" s="255">
        <v>1681597433</v>
      </c>
      <c r="AA2923" s="256" t="s">
        <v>8576</v>
      </c>
      <c r="AB2923" s="258" t="str">
        <f>_xlfn.IFNA(IF(Table[[#This Row],[Programme Partner]]&lt;&gt;Table[[#This Row],[Implementing Partner]],CONCATENATE(Table[[#This Row],[Programme Partner]],"-",Table[[#This Row],[Implementing Partner]]),Table[[#This Row],[Programme Partner]]),"")</f>
        <v>GREEN HILL</v>
      </c>
    </row>
    <row r="2924" spans="1:28" ht="16.5" customHeight="1">
      <c r="A2924" s="183">
        <v>3304</v>
      </c>
      <c r="B2924" s="247" t="s">
        <v>8346</v>
      </c>
      <c r="C2924" s="248" t="s">
        <v>8346</v>
      </c>
      <c r="D2924" s="197" t="s">
        <v>5058</v>
      </c>
      <c r="E2924" s="215" t="s">
        <v>27</v>
      </c>
      <c r="F2924" s="247" t="s">
        <v>8011</v>
      </c>
      <c r="G2924" s="195" t="s">
        <v>8584</v>
      </c>
      <c r="H2924" s="247" t="str">
        <f>IFERROR(VLOOKUP(Table[[#This Row],[Activity Details of Assistance]],WHAT!E:F,2,FALSE),"")</f>
        <v># of tube well</v>
      </c>
      <c r="I2924" s="247"/>
      <c r="J2924" s="247">
        <v>67</v>
      </c>
      <c r="K2924" t="s">
        <v>8280</v>
      </c>
      <c r="L2924" s="251" t="s">
        <v>13</v>
      </c>
      <c r="M2924" s="251" t="s">
        <v>14</v>
      </c>
      <c r="N2924" s="247" t="s">
        <v>309</v>
      </c>
      <c r="O2924" s="247" t="s">
        <v>1606</v>
      </c>
      <c r="P2924" s="247" t="s">
        <v>6386</v>
      </c>
      <c r="Q2924" s="252">
        <v>44742</v>
      </c>
      <c r="R2924" s="252">
        <v>44713</v>
      </c>
      <c r="S2924" t="s">
        <v>8452</v>
      </c>
      <c r="T2924" s="253"/>
      <c r="U2924" s="253"/>
      <c r="V2924" s="253"/>
      <c r="W2924" s="253"/>
      <c r="X2924"/>
      <c r="Y2924" s="254" t="s">
        <v>8575</v>
      </c>
      <c r="Z2924" s="255">
        <v>1681597433</v>
      </c>
      <c r="AA2924" s="256" t="s">
        <v>8576</v>
      </c>
      <c r="AB2924" s="258" t="str">
        <f>_xlfn.IFNA(IF(Table[[#This Row],[Programme Partner]]&lt;&gt;Table[[#This Row],[Implementing Partner]],CONCATENATE(Table[[#This Row],[Programme Partner]],"-",Table[[#This Row],[Implementing Partner]]),Table[[#This Row],[Programme Partner]]),"")</f>
        <v>GREEN HILL</v>
      </c>
    </row>
    <row r="2925" spans="1:28" ht="16.5" customHeight="1">
      <c r="A2925" s="183">
        <v>3305</v>
      </c>
      <c r="B2925" s="247" t="s">
        <v>8346</v>
      </c>
      <c r="C2925" s="248" t="s">
        <v>8346</v>
      </c>
      <c r="D2925" s="197" t="s">
        <v>5058</v>
      </c>
      <c r="E2925" s="215" t="s">
        <v>27</v>
      </c>
      <c r="F2925" s="247" t="s">
        <v>8012</v>
      </c>
      <c r="G2925" s="195" t="s">
        <v>8373</v>
      </c>
      <c r="H2925" s="247" t="str">
        <f>IFERROR(VLOOKUP(Table[[#This Row],[Activity Details of Assistance]],WHAT!E:F,2,FALSE),"")</f>
        <v xml:space="preserve"># of door </v>
      </c>
      <c r="I2925" s="247"/>
      <c r="J2925" s="247">
        <v>5</v>
      </c>
      <c r="K2925" t="s">
        <v>8280</v>
      </c>
      <c r="L2925" s="251" t="s">
        <v>13</v>
      </c>
      <c r="M2925" s="251" t="s">
        <v>14</v>
      </c>
      <c r="N2925" s="247" t="s">
        <v>309</v>
      </c>
      <c r="O2925" s="247" t="s">
        <v>1606</v>
      </c>
      <c r="P2925" s="247" t="s">
        <v>6386</v>
      </c>
      <c r="Q2925" s="252">
        <v>44742</v>
      </c>
      <c r="R2925" s="252">
        <v>44713</v>
      </c>
      <c r="S2925" t="s">
        <v>8452</v>
      </c>
      <c r="T2925" s="253"/>
      <c r="U2925" s="253"/>
      <c r="V2925" s="253"/>
      <c r="W2925" s="253"/>
      <c r="X2925"/>
      <c r="Y2925" s="254" t="s">
        <v>8575</v>
      </c>
      <c r="Z2925" s="255">
        <v>1681597433</v>
      </c>
      <c r="AA2925" s="256" t="s">
        <v>8576</v>
      </c>
      <c r="AB2925" s="258" t="str">
        <f>_xlfn.IFNA(IF(Table[[#This Row],[Programme Partner]]&lt;&gt;Table[[#This Row],[Implementing Partner]],CONCATENATE(Table[[#This Row],[Programme Partner]],"-",Table[[#This Row],[Implementing Partner]]),Table[[#This Row],[Programme Partner]]),"")</f>
        <v>GREEN HILL</v>
      </c>
    </row>
    <row r="2926" spans="1:28" ht="16.5" customHeight="1">
      <c r="A2926" s="183">
        <v>3306</v>
      </c>
      <c r="B2926" s="247" t="s">
        <v>8346</v>
      </c>
      <c r="C2926" s="248" t="s">
        <v>8346</v>
      </c>
      <c r="D2926" s="197" t="s">
        <v>5058</v>
      </c>
      <c r="E2926" s="215" t="s">
        <v>27</v>
      </c>
      <c r="F2926" s="247" t="s">
        <v>8012</v>
      </c>
      <c r="G2926" s="195" t="s">
        <v>8585</v>
      </c>
      <c r="H2926" s="247" t="str">
        <f>IFERROR(VLOOKUP(Table[[#This Row],[Activity Details of Assistance]],WHAT!E:F,2,FALSE),"")</f>
        <v xml:space="preserve"># of door </v>
      </c>
      <c r="I2926" s="247"/>
      <c r="J2926" s="247">
        <v>70</v>
      </c>
      <c r="K2926" t="s">
        <v>8280</v>
      </c>
      <c r="L2926" s="251" t="s">
        <v>13</v>
      </c>
      <c r="M2926" s="251" t="s">
        <v>14</v>
      </c>
      <c r="N2926" s="247" t="s">
        <v>309</v>
      </c>
      <c r="O2926" s="247" t="s">
        <v>1606</v>
      </c>
      <c r="P2926" s="247" t="s">
        <v>6386</v>
      </c>
      <c r="Q2926" s="252">
        <v>44742</v>
      </c>
      <c r="R2926" s="252">
        <v>44713</v>
      </c>
      <c r="S2926" t="s">
        <v>8452</v>
      </c>
      <c r="T2926" s="253"/>
      <c r="U2926" s="253"/>
      <c r="V2926" s="253"/>
      <c r="W2926" s="253"/>
      <c r="X2926"/>
      <c r="Y2926" s="254" t="s">
        <v>8575</v>
      </c>
      <c r="Z2926" s="255">
        <v>1681597433</v>
      </c>
      <c r="AA2926" s="256" t="s">
        <v>8576</v>
      </c>
      <c r="AB2926" s="258" t="str">
        <f>_xlfn.IFNA(IF(Table[[#This Row],[Programme Partner]]&lt;&gt;Table[[#This Row],[Implementing Partner]],CONCATENATE(Table[[#This Row],[Programme Partner]],"-",Table[[#This Row],[Implementing Partner]]),Table[[#This Row],[Programme Partner]]),"")</f>
        <v>GREEN HILL</v>
      </c>
    </row>
    <row r="2927" spans="1:28" ht="16.5" customHeight="1">
      <c r="A2927" s="183">
        <v>3307</v>
      </c>
      <c r="B2927" s="247" t="s">
        <v>8346</v>
      </c>
      <c r="C2927" s="248" t="s">
        <v>8346</v>
      </c>
      <c r="D2927" s="197" t="s">
        <v>5058</v>
      </c>
      <c r="E2927" s="215" t="s">
        <v>27</v>
      </c>
      <c r="F2927" s="247" t="s">
        <v>8012</v>
      </c>
      <c r="G2927" s="195" t="s">
        <v>8354</v>
      </c>
      <c r="H2927" s="247" t="str">
        <f>IFERROR(VLOOKUP(Table[[#This Row],[Activity Details of Assistance]],WHAT!E:F,2,FALSE),"")</f>
        <v># of door</v>
      </c>
      <c r="I2927" s="247"/>
      <c r="J2927" s="247">
        <v>5</v>
      </c>
      <c r="K2927" t="s">
        <v>8280</v>
      </c>
      <c r="L2927" s="251" t="s">
        <v>13</v>
      </c>
      <c r="M2927" s="251" t="s">
        <v>14</v>
      </c>
      <c r="N2927" s="247" t="s">
        <v>309</v>
      </c>
      <c r="O2927" s="247" t="s">
        <v>1606</v>
      </c>
      <c r="P2927" s="247" t="s">
        <v>6386</v>
      </c>
      <c r="Q2927" s="252">
        <v>44742</v>
      </c>
      <c r="R2927" s="252">
        <v>44713</v>
      </c>
      <c r="S2927" t="s">
        <v>8452</v>
      </c>
      <c r="T2927" s="253"/>
      <c r="U2927" s="253"/>
      <c r="V2927" s="253"/>
      <c r="W2927" s="253"/>
      <c r="X2927"/>
      <c r="Y2927" s="254" t="s">
        <v>8575</v>
      </c>
      <c r="Z2927" s="255">
        <v>1681597433</v>
      </c>
      <c r="AA2927" s="256" t="s">
        <v>8576</v>
      </c>
      <c r="AB2927" s="258" t="str">
        <f>_xlfn.IFNA(IF(Table[[#This Row],[Programme Partner]]&lt;&gt;Table[[#This Row],[Implementing Partner]],CONCATENATE(Table[[#This Row],[Programme Partner]],"-",Table[[#This Row],[Implementing Partner]]),Table[[#This Row],[Programme Partner]]),"")</f>
        <v>GREEN HILL</v>
      </c>
    </row>
    <row r="2928" spans="1:28" ht="16.5" customHeight="1">
      <c r="A2928" s="183">
        <v>3308</v>
      </c>
      <c r="B2928" s="247" t="s">
        <v>8346</v>
      </c>
      <c r="C2928" s="248" t="s">
        <v>8346</v>
      </c>
      <c r="D2928" s="197" t="s">
        <v>5058</v>
      </c>
      <c r="E2928" s="215" t="s">
        <v>27</v>
      </c>
      <c r="F2928" s="247" t="s">
        <v>8012</v>
      </c>
      <c r="G2928" s="195" t="s">
        <v>8586</v>
      </c>
      <c r="H2928" s="247" t="str">
        <f>IFERROR(VLOOKUP(Table[[#This Row],[Activity Details of Assistance]],WHAT!E:F,2,FALSE),"")</f>
        <v># of door</v>
      </c>
      <c r="I2928" s="247"/>
      <c r="J2928" s="247">
        <v>52</v>
      </c>
      <c r="K2928" t="s">
        <v>8280</v>
      </c>
      <c r="L2928" s="251" t="s">
        <v>13</v>
      </c>
      <c r="M2928" s="251" t="s">
        <v>14</v>
      </c>
      <c r="N2928" s="247" t="s">
        <v>309</v>
      </c>
      <c r="O2928" s="247" t="s">
        <v>1606</v>
      </c>
      <c r="P2928" s="247" t="s">
        <v>6386</v>
      </c>
      <c r="Q2928" s="252">
        <v>44742</v>
      </c>
      <c r="R2928" s="252">
        <v>44713</v>
      </c>
      <c r="S2928" t="s">
        <v>8452</v>
      </c>
      <c r="T2928" s="253"/>
      <c r="U2928" s="253"/>
      <c r="V2928" s="253"/>
      <c r="W2928" s="253"/>
      <c r="X2928"/>
      <c r="Y2928" s="254" t="s">
        <v>8575</v>
      </c>
      <c r="Z2928" s="255">
        <v>1681597433</v>
      </c>
      <c r="AA2928" s="256" t="s">
        <v>8576</v>
      </c>
      <c r="AB2928" s="258" t="str">
        <f>_xlfn.IFNA(IF(Table[[#This Row],[Programme Partner]]&lt;&gt;Table[[#This Row],[Implementing Partner]],CONCATENATE(Table[[#This Row],[Programme Partner]],"-",Table[[#This Row],[Implementing Partner]]),Table[[#This Row],[Programme Partner]]),"")</f>
        <v>GREEN HILL</v>
      </c>
    </row>
    <row r="2929" spans="1:28" ht="16.5" customHeight="1">
      <c r="A2929" s="183">
        <v>3309</v>
      </c>
      <c r="B2929" s="247" t="s">
        <v>8346</v>
      </c>
      <c r="C2929" s="248" t="s">
        <v>8346</v>
      </c>
      <c r="D2929" s="197" t="s">
        <v>5058</v>
      </c>
      <c r="E2929" s="215" t="s">
        <v>27</v>
      </c>
      <c r="F2929" s="247" t="s">
        <v>8012</v>
      </c>
      <c r="G2929" s="250" t="s">
        <v>8357</v>
      </c>
      <c r="H2929" s="247" t="str">
        <f>IFERROR(VLOOKUP(Table[[#This Row],[Activity Details of Assistance]],WHAT!E:F,2,FALSE),"")</f>
        <v># of door</v>
      </c>
      <c r="I2929" s="247"/>
      <c r="J2929" s="247">
        <v>2</v>
      </c>
      <c r="K2929" t="s">
        <v>8280</v>
      </c>
      <c r="L2929" s="251" t="s">
        <v>13</v>
      </c>
      <c r="M2929" s="251" t="s">
        <v>14</v>
      </c>
      <c r="N2929" s="247" t="s">
        <v>309</v>
      </c>
      <c r="O2929" s="247" t="s">
        <v>1606</v>
      </c>
      <c r="P2929" s="247" t="s">
        <v>6386</v>
      </c>
      <c r="Q2929" s="252">
        <v>44742</v>
      </c>
      <c r="R2929" s="252">
        <v>44713</v>
      </c>
      <c r="S2929" t="s">
        <v>8452</v>
      </c>
      <c r="T2929" s="253"/>
      <c r="U2929" s="253"/>
      <c r="V2929" s="253"/>
      <c r="W2929" s="253"/>
      <c r="X2929"/>
      <c r="Y2929" s="254" t="s">
        <v>8575</v>
      </c>
      <c r="Z2929" s="255">
        <v>1681597433</v>
      </c>
      <c r="AA2929" s="256" t="s">
        <v>8576</v>
      </c>
      <c r="AB2929" s="258" t="str">
        <f>_xlfn.IFNA(IF(Table[[#This Row],[Programme Partner]]&lt;&gt;Table[[#This Row],[Implementing Partner]],CONCATENATE(Table[[#This Row],[Programme Partner]],"-",Table[[#This Row],[Implementing Partner]]),Table[[#This Row],[Programme Partner]]),"")</f>
        <v>GREEN HILL</v>
      </c>
    </row>
    <row r="2930" spans="1:28" ht="16.5" customHeight="1">
      <c r="A2930" s="183">
        <v>3310</v>
      </c>
      <c r="B2930" s="247" t="s">
        <v>8346</v>
      </c>
      <c r="C2930" s="248" t="s">
        <v>8346</v>
      </c>
      <c r="D2930" s="197" t="s">
        <v>5058</v>
      </c>
      <c r="E2930" s="215" t="s">
        <v>27</v>
      </c>
      <c r="F2930" s="247" t="s">
        <v>8013</v>
      </c>
      <c r="G2930" s="250" t="s">
        <v>8313</v>
      </c>
      <c r="H2930" s="247" t="str">
        <f>IFERROR(VLOOKUP(Table[[#This Row],[Activity Details of Assistance]],WHAT!E:F,2,FALSE),"")</f>
        <v># of HP sessions at community level</v>
      </c>
      <c r="I2930" s="247"/>
      <c r="J2930" s="247">
        <v>144</v>
      </c>
      <c r="K2930" t="s">
        <v>8280</v>
      </c>
      <c r="L2930" s="251" t="s">
        <v>13</v>
      </c>
      <c r="M2930" s="251" t="s">
        <v>14</v>
      </c>
      <c r="N2930" s="247" t="s">
        <v>309</v>
      </c>
      <c r="O2930" s="247" t="s">
        <v>1606</v>
      </c>
      <c r="P2930" s="247" t="s">
        <v>6386</v>
      </c>
      <c r="Q2930" s="252">
        <v>44742</v>
      </c>
      <c r="R2930" s="252">
        <v>44713</v>
      </c>
      <c r="S2930" t="s">
        <v>8452</v>
      </c>
      <c r="T2930" s="253"/>
      <c r="U2930" s="253"/>
      <c r="V2930" s="253"/>
      <c r="W2930" s="253"/>
      <c r="X2930"/>
      <c r="Y2930" s="254" t="s">
        <v>8575</v>
      </c>
      <c r="Z2930" s="255">
        <v>1681597433</v>
      </c>
      <c r="AA2930" s="256" t="s">
        <v>8576</v>
      </c>
      <c r="AB2930" s="258" t="str">
        <f>_xlfn.IFNA(IF(Table[[#This Row],[Programme Partner]]&lt;&gt;Table[[#This Row],[Implementing Partner]],CONCATENATE(Table[[#This Row],[Programme Partner]],"-",Table[[#This Row],[Implementing Partner]]),Table[[#This Row],[Programme Partner]]),"")</f>
        <v>GREEN HILL</v>
      </c>
    </row>
    <row r="2931" spans="1:28" ht="16.5" customHeight="1">
      <c r="A2931" s="183">
        <v>3311</v>
      </c>
      <c r="B2931" s="247" t="s">
        <v>8346</v>
      </c>
      <c r="C2931" s="248" t="s">
        <v>8346</v>
      </c>
      <c r="D2931" s="197" t="s">
        <v>5058</v>
      </c>
      <c r="E2931" s="215" t="s">
        <v>27</v>
      </c>
      <c r="F2931" s="247" t="s">
        <v>8013</v>
      </c>
      <c r="G2931" s="250" t="s">
        <v>8314</v>
      </c>
      <c r="H2931" s="247" t="str">
        <f>IFERROR(VLOOKUP(Table[[#This Row],[Activity Details of Assistance]],WHAT!E:F,2,FALSE),"")</f>
        <v># of HP sessions at HH level</v>
      </c>
      <c r="I2931" s="247"/>
      <c r="J2931" s="247">
        <v>1598</v>
      </c>
      <c r="K2931" t="s">
        <v>8280</v>
      </c>
      <c r="L2931" s="251" t="s">
        <v>13</v>
      </c>
      <c r="M2931" s="251" t="s">
        <v>14</v>
      </c>
      <c r="N2931" s="247" t="s">
        <v>309</v>
      </c>
      <c r="O2931" s="247" t="s">
        <v>1606</v>
      </c>
      <c r="P2931" s="247" t="s">
        <v>6386</v>
      </c>
      <c r="Q2931" s="252">
        <v>44742</v>
      </c>
      <c r="R2931" s="252">
        <v>44713</v>
      </c>
      <c r="S2931" t="s">
        <v>8452</v>
      </c>
      <c r="T2931" s="253"/>
      <c r="U2931" s="253"/>
      <c r="V2931" s="253"/>
      <c r="W2931" s="253"/>
      <c r="X2931"/>
      <c r="Y2931" s="254" t="s">
        <v>8575</v>
      </c>
      <c r="Z2931" s="255">
        <v>1681597433</v>
      </c>
      <c r="AA2931" s="256" t="s">
        <v>8576</v>
      </c>
      <c r="AB2931" s="258" t="str">
        <f>_xlfn.IFNA(IF(Table[[#This Row],[Programme Partner]]&lt;&gt;Table[[#This Row],[Implementing Partner]],CONCATENATE(Table[[#This Row],[Programme Partner]],"-",Table[[#This Row],[Implementing Partner]]),Table[[#This Row],[Programme Partner]]),"")</f>
        <v>GREEN HILL</v>
      </c>
    </row>
    <row r="2932" spans="1:28" ht="16.5" customHeight="1">
      <c r="A2932" s="183">
        <v>3312</v>
      </c>
      <c r="B2932" s="247" t="s">
        <v>8346</v>
      </c>
      <c r="C2932" s="248" t="s">
        <v>8346</v>
      </c>
      <c r="D2932" s="197" t="s">
        <v>5058</v>
      </c>
      <c r="E2932" s="215" t="s">
        <v>27</v>
      </c>
      <c r="F2932" s="247" t="s">
        <v>8013</v>
      </c>
      <c r="G2932" s="195" t="s">
        <v>8315</v>
      </c>
      <c r="H2932" s="247" t="str">
        <f>IFERROR(VLOOKUP(Table[[#This Row],[Activity Details of Assistance]],WHAT!E:F,2,FALSE),"")</f>
        <v># of handwashing station</v>
      </c>
      <c r="I2932" s="247"/>
      <c r="J2932" s="247">
        <v>5</v>
      </c>
      <c r="K2932" t="s">
        <v>8280</v>
      </c>
      <c r="L2932" s="251" t="s">
        <v>13</v>
      </c>
      <c r="M2932" s="251" t="s">
        <v>14</v>
      </c>
      <c r="N2932" s="247" t="s">
        <v>309</v>
      </c>
      <c r="O2932" s="247" t="s">
        <v>1606</v>
      </c>
      <c r="P2932" s="247" t="s">
        <v>6386</v>
      </c>
      <c r="Q2932" s="252">
        <v>44742</v>
      </c>
      <c r="R2932" s="252">
        <v>44713</v>
      </c>
      <c r="S2932" t="s">
        <v>8452</v>
      </c>
      <c r="T2932" s="253"/>
      <c r="U2932" s="253"/>
      <c r="V2932" s="253"/>
      <c r="W2932" s="253"/>
      <c r="X2932"/>
      <c r="Y2932" s="254" t="s">
        <v>8575</v>
      </c>
      <c r="Z2932" s="255">
        <v>1681597433</v>
      </c>
      <c r="AA2932" s="256" t="s">
        <v>8576</v>
      </c>
      <c r="AB2932" s="258" t="str">
        <f>_xlfn.IFNA(IF(Table[[#This Row],[Programme Partner]]&lt;&gt;Table[[#This Row],[Implementing Partner]],CONCATENATE(Table[[#This Row],[Programme Partner]],"-",Table[[#This Row],[Implementing Partner]]),Table[[#This Row],[Programme Partner]]),"")</f>
        <v>GREEN HILL</v>
      </c>
    </row>
    <row r="2933" spans="1:28" ht="16.5" customHeight="1">
      <c r="A2933" s="183">
        <v>3313</v>
      </c>
      <c r="B2933" s="247" t="s">
        <v>8346</v>
      </c>
      <c r="C2933" s="248" t="s">
        <v>8346</v>
      </c>
      <c r="D2933" s="197" t="s">
        <v>5058</v>
      </c>
      <c r="E2933" s="215" t="s">
        <v>27</v>
      </c>
      <c r="F2933" s="247" t="s">
        <v>8013</v>
      </c>
      <c r="G2933" t="s">
        <v>8019</v>
      </c>
      <c r="H2933" s="247" t="str">
        <f>IFERROR(VLOOKUP(Table[[#This Row],[Activity Details of Assistance]],WHAT!E:F,2,FALSE),"")</f>
        <v>N/A</v>
      </c>
      <c r="I2933" s="247"/>
      <c r="J2933" s="247">
        <v>394</v>
      </c>
      <c r="K2933" t="s">
        <v>8280</v>
      </c>
      <c r="L2933" s="251" t="s">
        <v>13</v>
      </c>
      <c r="M2933" s="251" t="s">
        <v>14</v>
      </c>
      <c r="N2933" s="247" t="s">
        <v>309</v>
      </c>
      <c r="O2933" s="247" t="s">
        <v>1606</v>
      </c>
      <c r="P2933" s="247" t="s">
        <v>6386</v>
      </c>
      <c r="Q2933" s="252">
        <v>44742</v>
      </c>
      <c r="R2933" s="252">
        <v>44713</v>
      </c>
      <c r="S2933" t="s">
        <v>8452</v>
      </c>
      <c r="T2933" s="253"/>
      <c r="U2933" s="253"/>
      <c r="V2933" s="253"/>
      <c r="W2933" s="253"/>
      <c r="X2933"/>
      <c r="Y2933" s="254" t="s">
        <v>8575</v>
      </c>
      <c r="Z2933" s="255">
        <v>1681597433</v>
      </c>
      <c r="AA2933" s="256" t="s">
        <v>8576</v>
      </c>
      <c r="AB2933" s="258" t="str">
        <f>_xlfn.IFNA(IF(Table[[#This Row],[Programme Partner]]&lt;&gt;Table[[#This Row],[Implementing Partner]],CONCATENATE(Table[[#This Row],[Programme Partner]],"-",Table[[#This Row],[Implementing Partner]]),Table[[#This Row],[Programme Partner]]),"")</f>
        <v>GREEN HILL</v>
      </c>
    </row>
    <row r="2934" spans="1:28" ht="16.5" customHeight="1">
      <c r="A2934" s="183">
        <v>3314</v>
      </c>
      <c r="B2934" s="247" t="s">
        <v>8346</v>
      </c>
      <c r="C2934" s="248" t="s">
        <v>8346</v>
      </c>
      <c r="D2934" s="197" t="s">
        <v>5058</v>
      </c>
      <c r="E2934" s="215" t="s">
        <v>27</v>
      </c>
      <c r="F2934" s="247" t="s">
        <v>8014</v>
      </c>
      <c r="G2934" s="250" t="s">
        <v>8445</v>
      </c>
      <c r="H2934" s="247" t="str">
        <f>IFERROR(VLOOKUP(Table[[#This Row],[Activity Details of Assistance]],WHAT!E:F,2,FALSE),"")</f>
        <v># of plant</v>
      </c>
      <c r="I2934" s="247"/>
      <c r="J2934" s="247">
        <v>5</v>
      </c>
      <c r="K2934" t="s">
        <v>8280</v>
      </c>
      <c r="L2934" s="251" t="s">
        <v>13</v>
      </c>
      <c r="M2934" s="251" t="s">
        <v>14</v>
      </c>
      <c r="N2934" s="247" t="s">
        <v>309</v>
      </c>
      <c r="O2934" s="247" t="s">
        <v>1606</v>
      </c>
      <c r="P2934" s="247" t="s">
        <v>6386</v>
      </c>
      <c r="Q2934" s="252">
        <v>44742</v>
      </c>
      <c r="R2934" s="252">
        <v>44713</v>
      </c>
      <c r="S2934" t="s">
        <v>8452</v>
      </c>
      <c r="T2934" s="253"/>
      <c r="U2934" s="253"/>
      <c r="V2934" s="253"/>
      <c r="W2934" s="253"/>
      <c r="X2934"/>
      <c r="Y2934" s="254" t="s">
        <v>8575</v>
      </c>
      <c r="Z2934" s="255">
        <v>1681597433</v>
      </c>
      <c r="AA2934" s="256" t="s">
        <v>8576</v>
      </c>
      <c r="AB2934" s="258" t="str">
        <f>_xlfn.IFNA(IF(Table[[#This Row],[Programme Partner]]&lt;&gt;Table[[#This Row],[Implementing Partner]],CONCATENATE(Table[[#This Row],[Programme Partner]],"-",Table[[#This Row],[Implementing Partner]]),Table[[#This Row],[Programme Partner]]),"")</f>
        <v>GREEN HILL</v>
      </c>
    </row>
    <row r="2935" spans="1:28" ht="16.5" customHeight="1">
      <c r="A2935" s="183">
        <v>3315</v>
      </c>
      <c r="B2935" s="247" t="s">
        <v>8346</v>
      </c>
      <c r="C2935" s="248" t="s">
        <v>8346</v>
      </c>
      <c r="D2935" s="197" t="s">
        <v>5058</v>
      </c>
      <c r="E2935" s="215" t="s">
        <v>27</v>
      </c>
      <c r="F2935" s="247" t="s">
        <v>8011</v>
      </c>
      <c r="G2935" s="195" t="s">
        <v>8584</v>
      </c>
      <c r="H2935" s="247" t="str">
        <f>IFERROR(VLOOKUP(Table[[#This Row],[Activity Details of Assistance]],WHAT!E:F,2,FALSE),"")</f>
        <v># of tube well</v>
      </c>
      <c r="I2935" s="247"/>
      <c r="J2935" s="247">
        <v>28</v>
      </c>
      <c r="K2935" t="s">
        <v>8280</v>
      </c>
      <c r="L2935" s="251" t="s">
        <v>13</v>
      </c>
      <c r="M2935" s="251" t="s">
        <v>14</v>
      </c>
      <c r="N2935" s="247" t="s">
        <v>309</v>
      </c>
      <c r="O2935" s="247" t="s">
        <v>1606</v>
      </c>
      <c r="P2935" s="247" t="s">
        <v>4668</v>
      </c>
      <c r="Q2935" s="252">
        <v>44742</v>
      </c>
      <c r="R2935" s="252">
        <v>44713</v>
      </c>
      <c r="S2935" t="s">
        <v>8452</v>
      </c>
      <c r="T2935" s="253"/>
      <c r="U2935" s="253"/>
      <c r="V2935" s="253"/>
      <c r="W2935" s="253"/>
      <c r="X2935"/>
      <c r="Y2935" s="254" t="s">
        <v>8575</v>
      </c>
      <c r="Z2935" s="255">
        <v>1681597433</v>
      </c>
      <c r="AA2935" s="256" t="s">
        <v>8576</v>
      </c>
      <c r="AB2935" s="258" t="str">
        <f>_xlfn.IFNA(IF(Table[[#This Row],[Programme Partner]]&lt;&gt;Table[[#This Row],[Implementing Partner]],CONCATENATE(Table[[#This Row],[Programme Partner]],"-",Table[[#This Row],[Implementing Partner]]),Table[[#This Row],[Programme Partner]]),"")</f>
        <v>GREEN HILL</v>
      </c>
    </row>
    <row r="2936" spans="1:28" ht="16.5" customHeight="1">
      <c r="A2936" s="183">
        <v>3316</v>
      </c>
      <c r="B2936" s="247" t="s">
        <v>8346</v>
      </c>
      <c r="C2936" s="248" t="s">
        <v>8346</v>
      </c>
      <c r="D2936" s="197" t="s">
        <v>5058</v>
      </c>
      <c r="E2936" s="215" t="s">
        <v>27</v>
      </c>
      <c r="F2936" s="247" t="s">
        <v>8012</v>
      </c>
      <c r="G2936" s="250" t="s">
        <v>8373</v>
      </c>
      <c r="H2936" s="247" t="str">
        <f>IFERROR(VLOOKUP(Table[[#This Row],[Activity Details of Assistance]],WHAT!E:F,2,FALSE),"")</f>
        <v xml:space="preserve"># of door </v>
      </c>
      <c r="I2936" s="247"/>
      <c r="J2936" s="247">
        <v>5</v>
      </c>
      <c r="K2936" t="s">
        <v>8280</v>
      </c>
      <c r="L2936" s="251" t="s">
        <v>13</v>
      </c>
      <c r="M2936" s="251" t="s">
        <v>14</v>
      </c>
      <c r="N2936" s="247" t="s">
        <v>309</v>
      </c>
      <c r="O2936" s="247" t="s">
        <v>1606</v>
      </c>
      <c r="P2936" s="247" t="s">
        <v>4668</v>
      </c>
      <c r="Q2936" s="252">
        <v>44742</v>
      </c>
      <c r="R2936" s="252">
        <v>44713</v>
      </c>
      <c r="S2936" t="s">
        <v>8452</v>
      </c>
      <c r="T2936" s="253"/>
      <c r="U2936" s="253"/>
      <c r="V2936" s="253"/>
      <c r="W2936" s="253"/>
      <c r="X2936"/>
      <c r="Y2936" s="254" t="s">
        <v>8575</v>
      </c>
      <c r="Z2936" s="255">
        <v>1681597433</v>
      </c>
      <c r="AA2936" s="256" t="s">
        <v>8576</v>
      </c>
      <c r="AB2936" s="258" t="str">
        <f>_xlfn.IFNA(IF(Table[[#This Row],[Programme Partner]]&lt;&gt;Table[[#This Row],[Implementing Partner]],CONCATENATE(Table[[#This Row],[Programme Partner]],"-",Table[[#This Row],[Implementing Partner]]),Table[[#This Row],[Programme Partner]]),"")</f>
        <v>GREEN HILL</v>
      </c>
    </row>
    <row r="2937" spans="1:28" ht="16.5" customHeight="1">
      <c r="A2937" s="183">
        <v>3317</v>
      </c>
      <c r="B2937" s="247" t="s">
        <v>8346</v>
      </c>
      <c r="C2937" s="248" t="s">
        <v>8346</v>
      </c>
      <c r="D2937" s="197" t="s">
        <v>5058</v>
      </c>
      <c r="E2937" s="215" t="s">
        <v>27</v>
      </c>
      <c r="F2937" s="247" t="s">
        <v>8012</v>
      </c>
      <c r="G2937" s="195" t="s">
        <v>8585</v>
      </c>
      <c r="H2937" s="247" t="str">
        <f>IFERROR(VLOOKUP(Table[[#This Row],[Activity Details of Assistance]],WHAT!E:F,2,FALSE),"")</f>
        <v xml:space="preserve"># of door </v>
      </c>
      <c r="I2937" s="247"/>
      <c r="J2937" s="247">
        <v>58</v>
      </c>
      <c r="K2937" t="s">
        <v>8280</v>
      </c>
      <c r="L2937" s="251" t="s">
        <v>13</v>
      </c>
      <c r="M2937" s="251" t="s">
        <v>14</v>
      </c>
      <c r="N2937" s="247" t="s">
        <v>309</v>
      </c>
      <c r="O2937" s="247" t="s">
        <v>1606</v>
      </c>
      <c r="P2937" s="247" t="s">
        <v>4668</v>
      </c>
      <c r="Q2937" s="252">
        <v>44742</v>
      </c>
      <c r="R2937" s="252">
        <v>44713</v>
      </c>
      <c r="S2937" t="s">
        <v>8452</v>
      </c>
      <c r="T2937" s="253"/>
      <c r="U2937" s="253"/>
      <c r="V2937" s="253"/>
      <c r="W2937" s="253"/>
      <c r="X2937"/>
      <c r="Y2937" s="254" t="s">
        <v>8575</v>
      </c>
      <c r="Z2937" s="255">
        <v>1681597433</v>
      </c>
      <c r="AA2937" s="256" t="s">
        <v>8576</v>
      </c>
      <c r="AB2937" s="258" t="str">
        <f>_xlfn.IFNA(IF(Table[[#This Row],[Programme Partner]]&lt;&gt;Table[[#This Row],[Implementing Partner]],CONCATENATE(Table[[#This Row],[Programme Partner]],"-",Table[[#This Row],[Implementing Partner]]),Table[[#This Row],[Programme Partner]]),"")</f>
        <v>GREEN HILL</v>
      </c>
    </row>
    <row r="2938" spans="1:28" ht="16.5" customHeight="1">
      <c r="A2938" s="183">
        <v>3318</v>
      </c>
      <c r="B2938" s="247" t="s">
        <v>8346</v>
      </c>
      <c r="C2938" s="248" t="s">
        <v>8346</v>
      </c>
      <c r="D2938" s="197" t="s">
        <v>5058</v>
      </c>
      <c r="E2938" s="215" t="s">
        <v>27</v>
      </c>
      <c r="F2938" s="247" t="s">
        <v>8012</v>
      </c>
      <c r="G2938" t="s">
        <v>8354</v>
      </c>
      <c r="H2938" s="247" t="str">
        <f>IFERROR(VLOOKUP(Table[[#This Row],[Activity Details of Assistance]],WHAT!E:F,2,FALSE),"")</f>
        <v># of door</v>
      </c>
      <c r="I2938" s="247"/>
      <c r="J2938" s="247">
        <v>5</v>
      </c>
      <c r="K2938" t="s">
        <v>8280</v>
      </c>
      <c r="L2938" s="251" t="s">
        <v>13</v>
      </c>
      <c r="M2938" s="251" t="s">
        <v>14</v>
      </c>
      <c r="N2938" s="247" t="s">
        <v>309</v>
      </c>
      <c r="O2938" s="247" t="s">
        <v>1606</v>
      </c>
      <c r="P2938" s="247" t="s">
        <v>4668</v>
      </c>
      <c r="Q2938" s="252">
        <v>44742</v>
      </c>
      <c r="R2938" s="252">
        <v>44713</v>
      </c>
      <c r="S2938" t="s">
        <v>8452</v>
      </c>
      <c r="T2938" s="253"/>
      <c r="U2938" s="253"/>
      <c r="V2938" s="253"/>
      <c r="W2938" s="253"/>
      <c r="X2938"/>
      <c r="Y2938" t="s">
        <v>8575</v>
      </c>
      <c r="Z2938" s="255">
        <v>1681597433</v>
      </c>
      <c r="AA2938" t="s">
        <v>8576</v>
      </c>
      <c r="AB2938" s="258" t="str">
        <f>_xlfn.IFNA(IF(Table[[#This Row],[Programme Partner]]&lt;&gt;Table[[#This Row],[Implementing Partner]],CONCATENATE(Table[[#This Row],[Programme Partner]],"-",Table[[#This Row],[Implementing Partner]]),Table[[#This Row],[Programme Partner]]),"")</f>
        <v>GREEN HILL</v>
      </c>
    </row>
    <row r="2939" spans="1:28" ht="16.5" customHeight="1">
      <c r="A2939" s="183">
        <v>3319</v>
      </c>
      <c r="B2939" s="247" t="s">
        <v>8346</v>
      </c>
      <c r="C2939" s="248" t="s">
        <v>8346</v>
      </c>
      <c r="D2939" s="197" t="s">
        <v>5058</v>
      </c>
      <c r="E2939" s="215" t="s">
        <v>27</v>
      </c>
      <c r="F2939" s="247" t="s">
        <v>8012</v>
      </c>
      <c r="G2939" s="195" t="s">
        <v>8586</v>
      </c>
      <c r="H2939" s="247" t="str">
        <f>IFERROR(VLOOKUP(Table[[#This Row],[Activity Details of Assistance]],WHAT!E:F,2,FALSE),"")</f>
        <v># of door</v>
      </c>
      <c r="I2939" s="247"/>
      <c r="J2939" s="247">
        <v>16</v>
      </c>
      <c r="K2939" t="s">
        <v>8280</v>
      </c>
      <c r="L2939" s="251" t="s">
        <v>13</v>
      </c>
      <c r="M2939" s="251" t="s">
        <v>14</v>
      </c>
      <c r="N2939" s="247" t="s">
        <v>309</v>
      </c>
      <c r="O2939" s="247" t="s">
        <v>1606</v>
      </c>
      <c r="P2939" s="247" t="s">
        <v>4668</v>
      </c>
      <c r="Q2939" s="252">
        <v>44742</v>
      </c>
      <c r="R2939" s="252">
        <v>44713</v>
      </c>
      <c r="S2939" t="s">
        <v>8452</v>
      </c>
      <c r="T2939" s="253"/>
      <c r="U2939" s="253"/>
      <c r="V2939" s="253"/>
      <c r="W2939" s="253"/>
      <c r="X2939"/>
      <c r="Y2939" t="s">
        <v>8575</v>
      </c>
      <c r="Z2939" s="255">
        <v>1681597433</v>
      </c>
      <c r="AA2939" t="s">
        <v>8576</v>
      </c>
      <c r="AB2939" s="258" t="str">
        <f>_xlfn.IFNA(IF(Table[[#This Row],[Programme Partner]]&lt;&gt;Table[[#This Row],[Implementing Partner]],CONCATENATE(Table[[#This Row],[Programme Partner]],"-",Table[[#This Row],[Implementing Partner]]),Table[[#This Row],[Programme Partner]]),"")</f>
        <v>GREEN HILL</v>
      </c>
    </row>
    <row r="2940" spans="1:28" ht="16.5" customHeight="1">
      <c r="A2940" s="183">
        <v>3320</v>
      </c>
      <c r="B2940" s="247" t="s">
        <v>8346</v>
      </c>
      <c r="C2940" s="248" t="s">
        <v>8346</v>
      </c>
      <c r="D2940" s="197" t="s">
        <v>5058</v>
      </c>
      <c r="E2940" s="215" t="s">
        <v>27</v>
      </c>
      <c r="F2940" s="247" t="s">
        <v>8012</v>
      </c>
      <c r="G2940" s="250" t="s">
        <v>8357</v>
      </c>
      <c r="H2940" s="247" t="str">
        <f>IFERROR(VLOOKUP(Table[[#This Row],[Activity Details of Assistance]],WHAT!E:F,2,FALSE),"")</f>
        <v># of door</v>
      </c>
      <c r="I2940" s="247"/>
      <c r="J2940" s="247">
        <v>14</v>
      </c>
      <c r="K2940" t="s">
        <v>8280</v>
      </c>
      <c r="L2940" s="251" t="s">
        <v>13</v>
      </c>
      <c r="M2940" s="251" t="s">
        <v>14</v>
      </c>
      <c r="N2940" s="247" t="s">
        <v>309</v>
      </c>
      <c r="O2940" s="247" t="s">
        <v>1606</v>
      </c>
      <c r="P2940" s="247" t="s">
        <v>4668</v>
      </c>
      <c r="Q2940" s="252">
        <v>44742</v>
      </c>
      <c r="R2940" s="252">
        <v>44713</v>
      </c>
      <c r="S2940" t="s">
        <v>8452</v>
      </c>
      <c r="T2940" s="253"/>
      <c r="U2940" s="253"/>
      <c r="V2940" s="253"/>
      <c r="W2940" s="253"/>
      <c r="X2940"/>
      <c r="Y2940" t="s">
        <v>8575</v>
      </c>
      <c r="Z2940" s="255">
        <v>1681597433</v>
      </c>
      <c r="AA2940" t="s">
        <v>8576</v>
      </c>
      <c r="AB2940" s="258" t="str">
        <f>_xlfn.IFNA(IF(Table[[#This Row],[Programme Partner]]&lt;&gt;Table[[#This Row],[Implementing Partner]],CONCATENATE(Table[[#This Row],[Programme Partner]],"-",Table[[#This Row],[Implementing Partner]]),Table[[#This Row],[Programme Partner]]),"")</f>
        <v>GREEN HILL</v>
      </c>
    </row>
    <row r="2941" spans="1:28" ht="16.5" customHeight="1">
      <c r="A2941" s="183">
        <v>3321</v>
      </c>
      <c r="B2941" s="247" t="s">
        <v>8346</v>
      </c>
      <c r="C2941" s="248" t="s">
        <v>8346</v>
      </c>
      <c r="D2941" s="197" t="s">
        <v>5058</v>
      </c>
      <c r="E2941" s="215" t="s">
        <v>27</v>
      </c>
      <c r="F2941" s="247" t="s">
        <v>8013</v>
      </c>
      <c r="G2941" s="195" t="s">
        <v>8313</v>
      </c>
      <c r="H2941" s="247" t="str">
        <f>IFERROR(VLOOKUP(Table[[#This Row],[Activity Details of Assistance]],WHAT!E:F,2,FALSE),"")</f>
        <v># of HP sessions at community level</v>
      </c>
      <c r="I2941" s="247"/>
      <c r="J2941" s="247">
        <v>178</v>
      </c>
      <c r="K2941" t="s">
        <v>8280</v>
      </c>
      <c r="L2941" s="251" t="s">
        <v>13</v>
      </c>
      <c r="M2941" s="251" t="s">
        <v>14</v>
      </c>
      <c r="N2941" s="247" t="s">
        <v>309</v>
      </c>
      <c r="O2941" s="247" t="s">
        <v>1606</v>
      </c>
      <c r="P2941" s="247" t="s">
        <v>4668</v>
      </c>
      <c r="Q2941" s="252">
        <v>44742</v>
      </c>
      <c r="R2941" s="252">
        <v>44713</v>
      </c>
      <c r="S2941" t="s">
        <v>8452</v>
      </c>
      <c r="T2941" s="253"/>
      <c r="U2941" s="253"/>
      <c r="V2941" s="253"/>
      <c r="W2941" s="253"/>
      <c r="X2941"/>
      <c r="Y2941" t="s">
        <v>8575</v>
      </c>
      <c r="Z2941" s="255">
        <v>1681597433</v>
      </c>
      <c r="AA2941" t="s">
        <v>8576</v>
      </c>
      <c r="AB2941" s="258" t="str">
        <f>_xlfn.IFNA(IF(Table[[#This Row],[Programme Partner]]&lt;&gt;Table[[#This Row],[Implementing Partner]],CONCATENATE(Table[[#This Row],[Programme Partner]],"-",Table[[#This Row],[Implementing Partner]]),Table[[#This Row],[Programme Partner]]),"")</f>
        <v>GREEN HILL</v>
      </c>
    </row>
    <row r="2942" spans="1:28" ht="16.5" customHeight="1">
      <c r="A2942" s="183">
        <v>3322</v>
      </c>
      <c r="B2942" s="247" t="s">
        <v>8346</v>
      </c>
      <c r="C2942" s="248" t="s">
        <v>8346</v>
      </c>
      <c r="D2942" s="197" t="s">
        <v>5058</v>
      </c>
      <c r="E2942" s="215" t="s">
        <v>27</v>
      </c>
      <c r="F2942" s="247" t="s">
        <v>8013</v>
      </c>
      <c r="G2942" s="250" t="s">
        <v>8314</v>
      </c>
      <c r="H2942" s="247" t="str">
        <f>IFERROR(VLOOKUP(Table[[#This Row],[Activity Details of Assistance]],WHAT!E:F,2,FALSE),"")</f>
        <v># of HP sessions at HH level</v>
      </c>
      <c r="I2942" s="247"/>
      <c r="J2942" s="247">
        <v>491</v>
      </c>
      <c r="K2942" t="s">
        <v>8280</v>
      </c>
      <c r="L2942" s="251" t="s">
        <v>13</v>
      </c>
      <c r="M2942" s="251" t="s">
        <v>14</v>
      </c>
      <c r="N2942" s="247" t="s">
        <v>309</v>
      </c>
      <c r="O2942" s="247" t="s">
        <v>1606</v>
      </c>
      <c r="P2942" s="247" t="s">
        <v>4668</v>
      </c>
      <c r="Q2942" s="252">
        <v>44742</v>
      </c>
      <c r="R2942" s="252">
        <v>44713</v>
      </c>
      <c r="S2942" t="s">
        <v>8452</v>
      </c>
      <c r="T2942" s="253"/>
      <c r="U2942" s="253"/>
      <c r="V2942" s="253"/>
      <c r="W2942" s="253"/>
      <c r="X2942"/>
      <c r="Y2942" t="s">
        <v>8575</v>
      </c>
      <c r="Z2942" s="255">
        <v>1681597433</v>
      </c>
      <c r="AA2942" t="s">
        <v>8576</v>
      </c>
      <c r="AB2942" s="258" t="str">
        <f>_xlfn.IFNA(IF(Table[[#This Row],[Programme Partner]]&lt;&gt;Table[[#This Row],[Implementing Partner]],CONCATENATE(Table[[#This Row],[Programme Partner]],"-",Table[[#This Row],[Implementing Partner]]),Table[[#This Row],[Programme Partner]]),"")</f>
        <v>GREEN HILL</v>
      </c>
    </row>
    <row r="2943" spans="1:28" ht="16.5" customHeight="1">
      <c r="A2943" s="183">
        <v>3323</v>
      </c>
      <c r="B2943" s="247" t="s">
        <v>8346</v>
      </c>
      <c r="C2943" s="248" t="s">
        <v>8346</v>
      </c>
      <c r="D2943" s="197" t="s">
        <v>5058</v>
      </c>
      <c r="E2943" s="215" t="s">
        <v>27</v>
      </c>
      <c r="F2943" s="247" t="s">
        <v>8013</v>
      </c>
      <c r="G2943" s="250" t="s">
        <v>8315</v>
      </c>
      <c r="H2943" s="247" t="str">
        <f>IFERROR(VLOOKUP(Table[[#This Row],[Activity Details of Assistance]],WHAT!E:F,2,FALSE),"")</f>
        <v># of handwashing station</v>
      </c>
      <c r="I2943" s="247"/>
      <c r="J2943" s="247">
        <v>4</v>
      </c>
      <c r="K2943" t="s">
        <v>8280</v>
      </c>
      <c r="L2943" s="251" t="s">
        <v>13</v>
      </c>
      <c r="M2943" s="251" t="s">
        <v>14</v>
      </c>
      <c r="N2943" s="247" t="s">
        <v>309</v>
      </c>
      <c r="O2943" s="247" t="s">
        <v>1606</v>
      </c>
      <c r="P2943" s="247" t="s">
        <v>4668</v>
      </c>
      <c r="Q2943" s="252">
        <v>44742</v>
      </c>
      <c r="R2943" s="252">
        <v>44713</v>
      </c>
      <c r="S2943" t="s">
        <v>8452</v>
      </c>
      <c r="T2943" s="253"/>
      <c r="U2943" s="253"/>
      <c r="V2943" s="253"/>
      <c r="W2943" s="253"/>
      <c r="X2943"/>
      <c r="Y2943" t="s">
        <v>8575</v>
      </c>
      <c r="Z2943" s="255">
        <v>1681597433</v>
      </c>
      <c r="AA2943" t="s">
        <v>8576</v>
      </c>
      <c r="AB2943" s="258" t="str">
        <f>_xlfn.IFNA(IF(Table[[#This Row],[Programme Partner]]&lt;&gt;Table[[#This Row],[Implementing Partner]],CONCATENATE(Table[[#This Row],[Programme Partner]],"-",Table[[#This Row],[Implementing Partner]]),Table[[#This Row],[Programme Partner]]),"")</f>
        <v>GREEN HILL</v>
      </c>
    </row>
    <row r="2944" spans="1:28" ht="16.5" customHeight="1">
      <c r="A2944" s="183">
        <v>3324</v>
      </c>
      <c r="B2944" s="247" t="s">
        <v>8346</v>
      </c>
      <c r="C2944" s="248" t="s">
        <v>8346</v>
      </c>
      <c r="D2944" s="197" t="s">
        <v>5058</v>
      </c>
      <c r="E2944" s="215" t="s">
        <v>27</v>
      </c>
      <c r="F2944" s="247" t="s">
        <v>8013</v>
      </c>
      <c r="G2944" t="s">
        <v>8019</v>
      </c>
      <c r="H2944" s="247" t="str">
        <f>IFERROR(VLOOKUP(Table[[#This Row],[Activity Details of Assistance]],WHAT!E:F,2,FALSE),"")</f>
        <v>N/A</v>
      </c>
      <c r="I2944" s="247"/>
      <c r="J2944" s="247">
        <v>300</v>
      </c>
      <c r="K2944" t="s">
        <v>8280</v>
      </c>
      <c r="L2944" s="251" t="s">
        <v>13</v>
      </c>
      <c r="M2944" s="251" t="s">
        <v>14</v>
      </c>
      <c r="N2944" s="247" t="s">
        <v>309</v>
      </c>
      <c r="O2944" s="247" t="s">
        <v>1606</v>
      </c>
      <c r="P2944" s="247" t="s">
        <v>4668</v>
      </c>
      <c r="Q2944" s="252">
        <v>44742</v>
      </c>
      <c r="R2944" s="252">
        <v>44713</v>
      </c>
      <c r="S2944" t="s">
        <v>8452</v>
      </c>
      <c r="T2944" s="253"/>
      <c r="U2944" s="253"/>
      <c r="V2944" s="253"/>
      <c r="W2944" s="253"/>
      <c r="X2944"/>
      <c r="Y2944" t="s">
        <v>8575</v>
      </c>
      <c r="Z2944" s="255">
        <v>1681597433</v>
      </c>
      <c r="AA2944" t="s">
        <v>8576</v>
      </c>
      <c r="AB2944" s="258" t="str">
        <f>_xlfn.IFNA(IF(Table[[#This Row],[Programme Partner]]&lt;&gt;Table[[#This Row],[Implementing Partner]],CONCATENATE(Table[[#This Row],[Programme Partner]],"-",Table[[#This Row],[Implementing Partner]]),Table[[#This Row],[Programme Partner]]),"")</f>
        <v>GREEN HILL</v>
      </c>
    </row>
    <row r="2945" spans="1:28" ht="16.5" customHeight="1">
      <c r="A2945" s="183">
        <v>3325</v>
      </c>
      <c r="B2945" s="247" t="s">
        <v>8346</v>
      </c>
      <c r="C2945" s="248" t="s">
        <v>8346</v>
      </c>
      <c r="D2945" s="197" t="s">
        <v>5058</v>
      </c>
      <c r="E2945" s="215" t="s">
        <v>27</v>
      </c>
      <c r="F2945" s="247" t="s">
        <v>8014</v>
      </c>
      <c r="G2945" s="195" t="s">
        <v>8445</v>
      </c>
      <c r="H2945" s="247" t="str">
        <f>IFERROR(VLOOKUP(Table[[#This Row],[Activity Details of Assistance]],WHAT!E:F,2,FALSE),"")</f>
        <v># of plant</v>
      </c>
      <c r="I2945" s="247"/>
      <c r="J2945" s="247">
        <v>5</v>
      </c>
      <c r="K2945" t="s">
        <v>8280</v>
      </c>
      <c r="L2945" s="251" t="s">
        <v>13</v>
      </c>
      <c r="M2945" s="251" t="s">
        <v>14</v>
      </c>
      <c r="N2945" s="247" t="s">
        <v>309</v>
      </c>
      <c r="O2945" s="247" t="s">
        <v>1606</v>
      </c>
      <c r="P2945" s="247" t="s">
        <v>4668</v>
      </c>
      <c r="Q2945" s="252">
        <v>44742</v>
      </c>
      <c r="R2945" s="252">
        <v>44713</v>
      </c>
      <c r="S2945" t="s">
        <v>8452</v>
      </c>
      <c r="T2945" s="253"/>
      <c r="U2945" s="253"/>
      <c r="V2945" s="253"/>
      <c r="W2945" s="253"/>
      <c r="X2945"/>
      <c r="Y2945" t="s">
        <v>8575</v>
      </c>
      <c r="Z2945" s="255">
        <v>1681597433</v>
      </c>
      <c r="AA2945" t="s">
        <v>8576</v>
      </c>
      <c r="AB2945" s="258" t="str">
        <f>_xlfn.IFNA(IF(Table[[#This Row],[Programme Partner]]&lt;&gt;Table[[#This Row],[Implementing Partner]],CONCATENATE(Table[[#This Row],[Programme Partner]],"-",Table[[#This Row],[Implementing Partner]]),Table[[#This Row],[Programme Partner]]),"")</f>
        <v>GREEN HILL</v>
      </c>
    </row>
    <row r="2946" spans="1:28" ht="16.5" customHeight="1">
      <c r="A2946" s="183">
        <v>3326</v>
      </c>
      <c r="B2946" s="247" t="s">
        <v>8346</v>
      </c>
      <c r="C2946" s="248" t="s">
        <v>8346</v>
      </c>
      <c r="D2946" s="197" t="s">
        <v>5058</v>
      </c>
      <c r="E2946" s="215" t="s">
        <v>27</v>
      </c>
      <c r="F2946" s="247" t="s">
        <v>8011</v>
      </c>
      <c r="G2946" s="250" t="s">
        <v>8355</v>
      </c>
      <c r="H2946" s="247" t="str">
        <f>IFERROR(VLOOKUP(Table[[#This Row],[Activity Details of Assistance]],WHAT!E:F,2,FALSE),"")</f>
        <v># of water network</v>
      </c>
      <c r="I2946" s="247"/>
      <c r="J2946" s="247">
        <v>1</v>
      </c>
      <c r="K2946" t="s">
        <v>8280</v>
      </c>
      <c r="L2946" s="251" t="s">
        <v>13</v>
      </c>
      <c r="M2946" s="251" t="s">
        <v>14</v>
      </c>
      <c r="N2946" s="247" t="s">
        <v>4732</v>
      </c>
      <c r="O2946" s="247" t="s">
        <v>1563</v>
      </c>
      <c r="P2946" s="247" t="s">
        <v>8227</v>
      </c>
      <c r="Q2946" s="252">
        <v>44742</v>
      </c>
      <c r="R2946" s="252">
        <v>44713</v>
      </c>
      <c r="S2946" t="s">
        <v>8589</v>
      </c>
      <c r="T2946" s="253"/>
      <c r="U2946" s="253"/>
      <c r="V2946" s="253"/>
      <c r="W2946" s="253"/>
      <c r="X2946"/>
      <c r="Y2946" t="s">
        <v>8575</v>
      </c>
      <c r="Z2946" s="255">
        <v>1681597433</v>
      </c>
      <c r="AA2946" t="s">
        <v>8576</v>
      </c>
      <c r="AB2946" s="258" t="str">
        <f>_xlfn.IFNA(IF(Table[[#This Row],[Programme Partner]]&lt;&gt;Table[[#This Row],[Implementing Partner]],CONCATENATE(Table[[#This Row],[Programme Partner]],"-",Table[[#This Row],[Implementing Partner]]),Table[[#This Row],[Programme Partner]]),"")</f>
        <v>GREEN HILL</v>
      </c>
    </row>
    <row r="2947" spans="1:28" ht="16.5" customHeight="1">
      <c r="A2947" s="183">
        <v>3327</v>
      </c>
      <c r="B2947" s="247" t="s">
        <v>8346</v>
      </c>
      <c r="C2947" s="248" t="s">
        <v>8346</v>
      </c>
      <c r="D2947" s="197" t="s">
        <v>5058</v>
      </c>
      <c r="E2947" s="215" t="s">
        <v>27</v>
      </c>
      <c r="F2947" s="247" t="s">
        <v>8012</v>
      </c>
      <c r="G2947" s="250" t="s">
        <v>8373</v>
      </c>
      <c r="H2947" s="247" t="str">
        <f>IFERROR(VLOOKUP(Table[[#This Row],[Activity Details of Assistance]],WHAT!E:F,2,FALSE),"")</f>
        <v xml:space="preserve"># of door </v>
      </c>
      <c r="I2947" s="247"/>
      <c r="J2947" s="247">
        <v>11</v>
      </c>
      <c r="K2947" t="s">
        <v>8280</v>
      </c>
      <c r="L2947" s="251" t="s">
        <v>13</v>
      </c>
      <c r="M2947" s="251" t="s">
        <v>14</v>
      </c>
      <c r="N2947" s="247" t="s">
        <v>4732</v>
      </c>
      <c r="O2947" s="247" t="s">
        <v>1563</v>
      </c>
      <c r="P2947" s="247" t="s">
        <v>8227</v>
      </c>
      <c r="Q2947" s="252">
        <v>44742</v>
      </c>
      <c r="R2947" s="252">
        <v>44713</v>
      </c>
      <c r="S2947" t="s">
        <v>8589</v>
      </c>
      <c r="T2947" s="253"/>
      <c r="U2947" s="253"/>
      <c r="V2947" s="253"/>
      <c r="W2947" s="253"/>
      <c r="X2947"/>
      <c r="Y2947" t="s">
        <v>8575</v>
      </c>
      <c r="Z2947" s="255">
        <v>1681597433</v>
      </c>
      <c r="AA2947" t="s">
        <v>8576</v>
      </c>
      <c r="AB2947" s="258" t="str">
        <f>_xlfn.IFNA(IF(Table[[#This Row],[Programme Partner]]&lt;&gt;Table[[#This Row],[Implementing Partner]],CONCATENATE(Table[[#This Row],[Programme Partner]],"-",Table[[#This Row],[Implementing Partner]]),Table[[#This Row],[Programme Partner]]),"")</f>
        <v>GREEN HILL</v>
      </c>
    </row>
    <row r="2948" spans="1:28" ht="16.5" customHeight="1">
      <c r="A2948" s="183">
        <v>3328</v>
      </c>
      <c r="B2948" s="247" t="s">
        <v>8346</v>
      </c>
      <c r="C2948" s="248" t="s">
        <v>8346</v>
      </c>
      <c r="D2948" s="197" t="s">
        <v>5058</v>
      </c>
      <c r="E2948" s="215" t="s">
        <v>27</v>
      </c>
      <c r="F2948" s="247" t="s">
        <v>8012</v>
      </c>
      <c r="G2948" s="250" t="s">
        <v>8354</v>
      </c>
      <c r="H2948" s="247" t="str">
        <f>IFERROR(VLOOKUP(Table[[#This Row],[Activity Details of Assistance]],WHAT!E:F,2,FALSE),"")</f>
        <v># of door</v>
      </c>
      <c r="I2948" s="247"/>
      <c r="J2948" s="247">
        <v>9</v>
      </c>
      <c r="K2948" t="s">
        <v>8280</v>
      </c>
      <c r="L2948" s="251" t="s">
        <v>13</v>
      </c>
      <c r="M2948" s="251" t="s">
        <v>14</v>
      </c>
      <c r="N2948" s="247" t="s">
        <v>4732</v>
      </c>
      <c r="O2948" s="247" t="s">
        <v>1563</v>
      </c>
      <c r="P2948" s="247" t="s">
        <v>8227</v>
      </c>
      <c r="Q2948" s="252">
        <v>44742</v>
      </c>
      <c r="R2948" s="252">
        <v>44713</v>
      </c>
      <c r="S2948" t="s">
        <v>8589</v>
      </c>
      <c r="T2948" s="253"/>
      <c r="U2948" s="253"/>
      <c r="V2948" s="253"/>
      <c r="W2948" s="253"/>
      <c r="X2948"/>
      <c r="Y2948" t="s">
        <v>8575</v>
      </c>
      <c r="Z2948" s="255">
        <v>1681597433</v>
      </c>
      <c r="AA2948" t="s">
        <v>8576</v>
      </c>
      <c r="AB2948" s="258" t="str">
        <f>_xlfn.IFNA(IF(Table[[#This Row],[Programme Partner]]&lt;&gt;Table[[#This Row],[Implementing Partner]],CONCATENATE(Table[[#This Row],[Programme Partner]],"-",Table[[#This Row],[Implementing Partner]]),Table[[#This Row],[Programme Partner]]),"")</f>
        <v>GREEN HILL</v>
      </c>
    </row>
    <row r="2949" spans="1:28" ht="16.5" customHeight="1">
      <c r="A2949" s="183">
        <v>3329</v>
      </c>
      <c r="B2949" s="247" t="s">
        <v>8346</v>
      </c>
      <c r="C2949" s="248" t="s">
        <v>8346</v>
      </c>
      <c r="D2949" s="197" t="s">
        <v>5058</v>
      </c>
      <c r="E2949" s="215" t="s">
        <v>27</v>
      </c>
      <c r="F2949" s="247" t="s">
        <v>8013</v>
      </c>
      <c r="G2949" s="250" t="s">
        <v>8313</v>
      </c>
      <c r="H2949" s="247" t="str">
        <f>IFERROR(VLOOKUP(Table[[#This Row],[Activity Details of Assistance]],WHAT!E:F,2,FALSE),"")</f>
        <v># of HP sessions at community level</v>
      </c>
      <c r="I2949" s="247"/>
      <c r="J2949" s="247">
        <v>114</v>
      </c>
      <c r="K2949" t="s">
        <v>8280</v>
      </c>
      <c r="L2949" s="251" t="s">
        <v>13</v>
      </c>
      <c r="M2949" s="251" t="s">
        <v>14</v>
      </c>
      <c r="N2949" s="247" t="s">
        <v>4732</v>
      </c>
      <c r="O2949" s="247" t="s">
        <v>1563</v>
      </c>
      <c r="P2949" s="247" t="s">
        <v>8227</v>
      </c>
      <c r="Q2949" s="252">
        <v>44742</v>
      </c>
      <c r="R2949" s="252">
        <v>44713</v>
      </c>
      <c r="S2949" t="s">
        <v>8589</v>
      </c>
      <c r="T2949" s="253"/>
      <c r="U2949" s="253"/>
      <c r="V2949" s="253"/>
      <c r="W2949" s="253"/>
      <c r="X2949"/>
      <c r="Y2949" t="s">
        <v>8575</v>
      </c>
      <c r="Z2949" s="255">
        <v>1681597433</v>
      </c>
      <c r="AA2949" t="s">
        <v>8576</v>
      </c>
      <c r="AB2949" s="258" t="str">
        <f>_xlfn.IFNA(IF(Table[[#This Row],[Programme Partner]]&lt;&gt;Table[[#This Row],[Implementing Partner]],CONCATENATE(Table[[#This Row],[Programme Partner]],"-",Table[[#This Row],[Implementing Partner]]),Table[[#This Row],[Programme Partner]]),"")</f>
        <v>GREEN HILL</v>
      </c>
    </row>
    <row r="2950" spans="1:28" ht="16.5" customHeight="1">
      <c r="A2950" s="183">
        <v>3330</v>
      </c>
      <c r="B2950" s="247" t="s">
        <v>4993</v>
      </c>
      <c r="C2950" s="248" t="s">
        <v>4993</v>
      </c>
      <c r="D2950" s="249" t="s">
        <v>6032</v>
      </c>
      <c r="E2950" s="215" t="s">
        <v>27</v>
      </c>
      <c r="F2950" s="247" t="s">
        <v>8011</v>
      </c>
      <c r="G2950" s="195" t="s">
        <v>8584</v>
      </c>
      <c r="H2950" s="247" t="str">
        <f>IFERROR(VLOOKUP(Table[[#This Row],[Activity Details of Assistance]],WHAT!E:F,2,FALSE),"")</f>
        <v># of tube well</v>
      </c>
      <c r="I2950" s="247"/>
      <c r="J2950" s="247">
        <v>2</v>
      </c>
      <c r="K2950" t="s">
        <v>8280</v>
      </c>
      <c r="L2950" s="251" t="s">
        <v>13</v>
      </c>
      <c r="M2950" s="251" t="s">
        <v>14</v>
      </c>
      <c r="N2950" s="247" t="s">
        <v>309</v>
      </c>
      <c r="O2950" s="247" t="s">
        <v>1606</v>
      </c>
      <c r="P2950" s="247" t="s">
        <v>6477</v>
      </c>
      <c r="Q2950" s="252">
        <v>44742</v>
      </c>
      <c r="R2950" s="252">
        <v>44896</v>
      </c>
      <c r="S2950" t="s">
        <v>8452</v>
      </c>
      <c r="T2950" s="253"/>
      <c r="U2950" s="253"/>
      <c r="V2950" s="253"/>
      <c r="W2950" s="253"/>
      <c r="X2950"/>
      <c r="Y2950" t="s">
        <v>8574</v>
      </c>
      <c r="Z2950" s="255">
        <v>1886245011</v>
      </c>
      <c r="AA2950" t="s">
        <v>8533</v>
      </c>
      <c r="AB2950" s="258" t="str">
        <f>_xlfn.IFNA(IF(Table[[#This Row],[Programme Partner]]&lt;&gt;Table[[#This Row],[Implementing Partner]],CONCATENATE(Table[[#This Row],[Programme Partner]],"-",Table[[#This Row],[Implementing Partner]]),Table[[#This Row],[Programme Partner]]),"")</f>
        <v>ACF</v>
      </c>
    </row>
    <row r="2951" spans="1:28" ht="16.5" customHeight="1">
      <c r="A2951" s="183">
        <v>3331</v>
      </c>
      <c r="B2951" s="247" t="s">
        <v>4993</v>
      </c>
      <c r="C2951" s="248" t="s">
        <v>4993</v>
      </c>
      <c r="D2951" s="249" t="s">
        <v>6032</v>
      </c>
      <c r="E2951" s="215" t="s">
        <v>27</v>
      </c>
      <c r="F2951" s="247" t="s">
        <v>8012</v>
      </c>
      <c r="G2951" s="195" t="s">
        <v>8585</v>
      </c>
      <c r="H2951" s="247" t="str">
        <f>IFERROR(VLOOKUP(Table[[#This Row],[Activity Details of Assistance]],WHAT!E:F,2,FALSE),"")</f>
        <v xml:space="preserve"># of door </v>
      </c>
      <c r="I2951" s="247"/>
      <c r="J2951" s="247">
        <v>34</v>
      </c>
      <c r="K2951" t="s">
        <v>8280</v>
      </c>
      <c r="L2951" s="251" t="s">
        <v>13</v>
      </c>
      <c r="M2951" s="251" t="s">
        <v>14</v>
      </c>
      <c r="N2951" s="247" t="s">
        <v>309</v>
      </c>
      <c r="O2951" s="247" t="s">
        <v>1606</v>
      </c>
      <c r="P2951" s="247" t="s">
        <v>6477</v>
      </c>
      <c r="Q2951" s="252">
        <v>44742</v>
      </c>
      <c r="R2951" s="252">
        <v>44896</v>
      </c>
      <c r="S2951" t="s">
        <v>8452</v>
      </c>
      <c r="T2951" s="253"/>
      <c r="U2951" s="253"/>
      <c r="V2951" s="253"/>
      <c r="W2951" s="253"/>
      <c r="X2951"/>
      <c r="Y2951" t="s">
        <v>8574</v>
      </c>
      <c r="Z2951" s="255">
        <v>1886245011</v>
      </c>
      <c r="AA2951" t="s">
        <v>8533</v>
      </c>
      <c r="AB2951" s="258" t="str">
        <f>_xlfn.IFNA(IF(Table[[#This Row],[Programme Partner]]&lt;&gt;Table[[#This Row],[Implementing Partner]],CONCATENATE(Table[[#This Row],[Programme Partner]],"-",Table[[#This Row],[Implementing Partner]]),Table[[#This Row],[Programme Partner]]),"")</f>
        <v>ACF</v>
      </c>
    </row>
    <row r="2952" spans="1:28" ht="16.5" customHeight="1">
      <c r="A2952" s="183">
        <v>3332</v>
      </c>
      <c r="B2952" s="247" t="s">
        <v>4993</v>
      </c>
      <c r="C2952" s="248" t="s">
        <v>4993</v>
      </c>
      <c r="D2952" s="249" t="s">
        <v>6032</v>
      </c>
      <c r="E2952" s="215" t="s">
        <v>27</v>
      </c>
      <c r="F2952" s="247" t="s">
        <v>8012</v>
      </c>
      <c r="G2952" s="195" t="s">
        <v>8586</v>
      </c>
      <c r="H2952" s="247" t="str">
        <f>IFERROR(VLOOKUP(Table[[#This Row],[Activity Details of Assistance]],WHAT!E:F,2,FALSE),"")</f>
        <v># of door</v>
      </c>
      <c r="I2952" s="247"/>
      <c r="J2952" s="247">
        <v>104</v>
      </c>
      <c r="K2952" t="s">
        <v>8280</v>
      </c>
      <c r="L2952" s="251" t="s">
        <v>13</v>
      </c>
      <c r="M2952" s="251" t="s">
        <v>14</v>
      </c>
      <c r="N2952" s="247" t="s">
        <v>309</v>
      </c>
      <c r="O2952" s="247" t="s">
        <v>1606</v>
      </c>
      <c r="P2952" s="247" t="s">
        <v>6477</v>
      </c>
      <c r="Q2952" s="252">
        <v>44742</v>
      </c>
      <c r="R2952" s="252">
        <v>44896</v>
      </c>
      <c r="S2952" t="s">
        <v>8452</v>
      </c>
      <c r="T2952" s="253"/>
      <c r="U2952" s="253"/>
      <c r="V2952" s="253"/>
      <c r="W2952" s="253"/>
      <c r="X2952"/>
      <c r="Y2952" t="s">
        <v>8574</v>
      </c>
      <c r="Z2952" s="255">
        <v>1886245011</v>
      </c>
      <c r="AA2952" t="s">
        <v>8533</v>
      </c>
      <c r="AB2952" s="258" t="str">
        <f>_xlfn.IFNA(IF(Table[[#This Row],[Programme Partner]]&lt;&gt;Table[[#This Row],[Implementing Partner]],CONCATENATE(Table[[#This Row],[Programme Partner]],"-",Table[[#This Row],[Implementing Partner]]),Table[[#This Row],[Programme Partner]]),"")</f>
        <v>ACF</v>
      </c>
    </row>
    <row r="2953" spans="1:28" ht="16.5" customHeight="1">
      <c r="A2953" s="183">
        <v>3333</v>
      </c>
      <c r="B2953" s="247" t="s">
        <v>4993</v>
      </c>
      <c r="C2953" s="248" t="s">
        <v>4993</v>
      </c>
      <c r="D2953" s="249" t="s">
        <v>6032</v>
      </c>
      <c r="E2953" s="215" t="s">
        <v>27</v>
      </c>
      <c r="F2953" s="247" t="s">
        <v>8012</v>
      </c>
      <c r="G2953" s="250" t="s">
        <v>8357</v>
      </c>
      <c r="H2953" s="247" t="str">
        <f>IFERROR(VLOOKUP(Table[[#This Row],[Activity Details of Assistance]],WHAT!E:F,2,FALSE),"")</f>
        <v># of door</v>
      </c>
      <c r="I2953" s="247"/>
      <c r="J2953" s="247">
        <v>147</v>
      </c>
      <c r="K2953" t="s">
        <v>8280</v>
      </c>
      <c r="L2953" s="251" t="s">
        <v>13</v>
      </c>
      <c r="M2953" s="251" t="s">
        <v>14</v>
      </c>
      <c r="N2953" s="247" t="s">
        <v>309</v>
      </c>
      <c r="O2953" s="247" t="s">
        <v>1606</v>
      </c>
      <c r="P2953" s="247" t="s">
        <v>6477</v>
      </c>
      <c r="Q2953" s="252">
        <v>44742</v>
      </c>
      <c r="R2953" s="252">
        <v>44896</v>
      </c>
      <c r="S2953" t="s">
        <v>8452</v>
      </c>
      <c r="T2953" s="253"/>
      <c r="U2953" s="253"/>
      <c r="V2953" s="253"/>
      <c r="W2953" s="253"/>
      <c r="X2953"/>
      <c r="Y2953" t="s">
        <v>8574</v>
      </c>
      <c r="Z2953" s="255">
        <v>1886245011</v>
      </c>
      <c r="AA2953" t="s">
        <v>8533</v>
      </c>
      <c r="AB2953" s="258" t="str">
        <f>_xlfn.IFNA(IF(Table[[#This Row],[Programme Partner]]&lt;&gt;Table[[#This Row],[Implementing Partner]],CONCATENATE(Table[[#This Row],[Programme Partner]],"-",Table[[#This Row],[Implementing Partner]]),Table[[#This Row],[Programme Partner]]),"")</f>
        <v>ACF</v>
      </c>
    </row>
    <row r="2954" spans="1:28" ht="16.5" customHeight="1">
      <c r="A2954" s="183">
        <v>3334</v>
      </c>
      <c r="B2954" s="247" t="s">
        <v>4993</v>
      </c>
      <c r="C2954" s="248" t="s">
        <v>4993</v>
      </c>
      <c r="D2954" s="249" t="s">
        <v>6032</v>
      </c>
      <c r="E2954" s="215" t="s">
        <v>27</v>
      </c>
      <c r="F2954" s="247" t="s">
        <v>8013</v>
      </c>
      <c r="G2954" s="195" t="s">
        <v>8313</v>
      </c>
      <c r="H2954" s="247" t="str">
        <f>IFERROR(VLOOKUP(Table[[#This Row],[Activity Details of Assistance]],WHAT!E:F,2,FALSE),"")</f>
        <v># of HP sessions at community level</v>
      </c>
      <c r="I2954" s="247"/>
      <c r="J2954" s="247">
        <v>1057</v>
      </c>
      <c r="K2954" t="s">
        <v>8280</v>
      </c>
      <c r="L2954" s="251" t="s">
        <v>13</v>
      </c>
      <c r="M2954" s="251" t="s">
        <v>14</v>
      </c>
      <c r="N2954" s="247" t="s">
        <v>309</v>
      </c>
      <c r="O2954" s="247" t="s">
        <v>1606</v>
      </c>
      <c r="P2954" s="247" t="s">
        <v>6477</v>
      </c>
      <c r="Q2954" s="252">
        <v>44742</v>
      </c>
      <c r="R2954" s="252">
        <v>44896</v>
      </c>
      <c r="S2954" t="s">
        <v>8452</v>
      </c>
      <c r="T2954" s="253"/>
      <c r="U2954" s="253"/>
      <c r="V2954" s="253"/>
      <c r="W2954" s="253"/>
      <c r="X2954"/>
      <c r="Y2954" t="s">
        <v>8574</v>
      </c>
      <c r="Z2954" s="255">
        <v>1886245011</v>
      </c>
      <c r="AA2954" t="s">
        <v>8533</v>
      </c>
      <c r="AB2954" s="258" t="str">
        <f>_xlfn.IFNA(IF(Table[[#This Row],[Programme Partner]]&lt;&gt;Table[[#This Row],[Implementing Partner]],CONCATENATE(Table[[#This Row],[Programme Partner]],"-",Table[[#This Row],[Implementing Partner]]),Table[[#This Row],[Programme Partner]]),"")</f>
        <v>ACF</v>
      </c>
    </row>
    <row r="2955" spans="1:28" ht="16.5" customHeight="1">
      <c r="A2955" s="183">
        <v>3335</v>
      </c>
      <c r="B2955" s="247" t="s">
        <v>4993</v>
      </c>
      <c r="C2955" s="248" t="s">
        <v>4993</v>
      </c>
      <c r="D2955" s="249" t="s">
        <v>6032</v>
      </c>
      <c r="E2955" s="215" t="s">
        <v>27</v>
      </c>
      <c r="F2955" s="247" t="s">
        <v>8013</v>
      </c>
      <c r="G2955" s="250" t="s">
        <v>8314</v>
      </c>
      <c r="H2955" s="247" t="str">
        <f>IFERROR(VLOOKUP(Table[[#This Row],[Activity Details of Assistance]],WHAT!E:F,2,FALSE),"")</f>
        <v># of HP sessions at HH level</v>
      </c>
      <c r="I2955" s="247"/>
      <c r="J2955" s="247">
        <v>2058</v>
      </c>
      <c r="K2955" t="s">
        <v>8280</v>
      </c>
      <c r="L2955" s="251" t="s">
        <v>13</v>
      </c>
      <c r="M2955" s="251" t="s">
        <v>14</v>
      </c>
      <c r="N2955" s="247" t="s">
        <v>309</v>
      </c>
      <c r="O2955" s="247" t="s">
        <v>1606</v>
      </c>
      <c r="P2955" s="247" t="s">
        <v>6477</v>
      </c>
      <c r="Q2955" s="252">
        <v>44742</v>
      </c>
      <c r="R2955" s="252">
        <v>44896</v>
      </c>
      <c r="S2955" t="s">
        <v>8452</v>
      </c>
      <c r="T2955" s="253"/>
      <c r="U2955" s="253"/>
      <c r="V2955" s="253"/>
      <c r="W2955" s="253"/>
      <c r="X2955"/>
      <c r="Y2955" t="s">
        <v>8574</v>
      </c>
      <c r="Z2955" s="255">
        <v>1886245011</v>
      </c>
      <c r="AA2955" t="s">
        <v>8533</v>
      </c>
      <c r="AB2955" s="258" t="str">
        <f>_xlfn.IFNA(IF(Table[[#This Row],[Programme Partner]]&lt;&gt;Table[[#This Row],[Implementing Partner]],CONCATENATE(Table[[#This Row],[Programme Partner]],"-",Table[[#This Row],[Implementing Partner]]),Table[[#This Row],[Programme Partner]]),"")</f>
        <v>ACF</v>
      </c>
    </row>
    <row r="2956" spans="1:28" ht="16.5" customHeight="1">
      <c r="A2956" s="183">
        <v>3336</v>
      </c>
      <c r="B2956" s="247" t="s">
        <v>4993</v>
      </c>
      <c r="C2956" s="248" t="s">
        <v>4993</v>
      </c>
      <c r="D2956" s="249" t="s">
        <v>6032</v>
      </c>
      <c r="E2956" s="215" t="s">
        <v>27</v>
      </c>
      <c r="F2956" s="247" t="s">
        <v>8013</v>
      </c>
      <c r="G2956" s="250" t="s">
        <v>8315</v>
      </c>
      <c r="H2956" s="247" t="str">
        <f>IFERROR(VLOOKUP(Table[[#This Row],[Activity Details of Assistance]],WHAT!E:F,2,FALSE),"")</f>
        <v># of handwashing station</v>
      </c>
      <c r="I2956" s="247"/>
      <c r="J2956" s="247">
        <v>75</v>
      </c>
      <c r="K2956" t="s">
        <v>8280</v>
      </c>
      <c r="L2956" s="251" t="s">
        <v>13</v>
      </c>
      <c r="M2956" s="251" t="s">
        <v>14</v>
      </c>
      <c r="N2956" s="247" t="s">
        <v>309</v>
      </c>
      <c r="O2956" s="247" t="s">
        <v>1606</v>
      </c>
      <c r="P2956" s="247" t="s">
        <v>6477</v>
      </c>
      <c r="Q2956" s="252">
        <v>44742</v>
      </c>
      <c r="R2956" s="252">
        <v>44896</v>
      </c>
      <c r="S2956" t="s">
        <v>8452</v>
      </c>
      <c r="T2956" s="253"/>
      <c r="U2956" s="253"/>
      <c r="V2956" s="253"/>
      <c r="W2956" s="253"/>
      <c r="X2956"/>
      <c r="Y2956" t="s">
        <v>8574</v>
      </c>
      <c r="Z2956" s="255">
        <v>1886245011</v>
      </c>
      <c r="AA2956" t="s">
        <v>8533</v>
      </c>
      <c r="AB2956" s="258" t="str">
        <f>_xlfn.IFNA(IF(Table[[#This Row],[Programme Partner]]&lt;&gt;Table[[#This Row],[Implementing Partner]],CONCATENATE(Table[[#This Row],[Programme Partner]],"-",Table[[#This Row],[Implementing Partner]]),Table[[#This Row],[Programme Partner]]),"")</f>
        <v>ACF</v>
      </c>
    </row>
    <row r="2957" spans="1:28" ht="16.5" customHeight="1">
      <c r="A2957" s="183">
        <v>3337</v>
      </c>
      <c r="B2957" s="247" t="s">
        <v>4993</v>
      </c>
      <c r="C2957" s="248" t="s">
        <v>4993</v>
      </c>
      <c r="D2957" s="249" t="s">
        <v>6032</v>
      </c>
      <c r="E2957" s="215" t="s">
        <v>27</v>
      </c>
      <c r="F2957" s="247" t="s">
        <v>8013</v>
      </c>
      <c r="G2957" t="s">
        <v>8019</v>
      </c>
      <c r="H2957" s="247" t="str">
        <f>IFERROR(VLOOKUP(Table[[#This Row],[Activity Details of Assistance]],WHAT!E:F,2,FALSE),"")</f>
        <v>N/A</v>
      </c>
      <c r="I2957" s="247"/>
      <c r="J2957" s="247">
        <v>147</v>
      </c>
      <c r="K2957" t="s">
        <v>8280</v>
      </c>
      <c r="L2957" s="251" t="s">
        <v>13</v>
      </c>
      <c r="M2957" s="251" t="s">
        <v>14</v>
      </c>
      <c r="N2957" s="247" t="s">
        <v>309</v>
      </c>
      <c r="O2957" s="247" t="s">
        <v>1606</v>
      </c>
      <c r="P2957" s="247" t="s">
        <v>6477</v>
      </c>
      <c r="Q2957" s="252">
        <v>44742</v>
      </c>
      <c r="R2957" s="252">
        <v>44896</v>
      </c>
      <c r="S2957" t="s">
        <v>8452</v>
      </c>
      <c r="T2957" s="253"/>
      <c r="U2957" s="253"/>
      <c r="V2957" s="253"/>
      <c r="W2957" s="253"/>
      <c r="X2957"/>
      <c r="Y2957" t="s">
        <v>8574</v>
      </c>
      <c r="Z2957" s="255">
        <v>1886245011</v>
      </c>
      <c r="AA2957" t="s">
        <v>8533</v>
      </c>
      <c r="AB2957" s="258" t="str">
        <f>_xlfn.IFNA(IF(Table[[#This Row],[Programme Partner]]&lt;&gt;Table[[#This Row],[Implementing Partner]],CONCATENATE(Table[[#This Row],[Programme Partner]],"-",Table[[#This Row],[Implementing Partner]]),Table[[#This Row],[Programme Partner]]),"")</f>
        <v>ACF</v>
      </c>
    </row>
    <row r="2958" spans="1:28" ht="16.5" customHeight="1">
      <c r="A2958" s="183">
        <v>3338</v>
      </c>
      <c r="B2958" s="247" t="s">
        <v>4993</v>
      </c>
      <c r="C2958" s="248" t="s">
        <v>4993</v>
      </c>
      <c r="D2958" s="249" t="s">
        <v>6032</v>
      </c>
      <c r="E2958" s="215" t="s">
        <v>27</v>
      </c>
      <c r="F2958" s="247" t="s">
        <v>8012</v>
      </c>
      <c r="G2958" s="195" t="s">
        <v>8585</v>
      </c>
      <c r="H2958" s="247" t="str">
        <f>IFERROR(VLOOKUP(Table[[#This Row],[Activity Details of Assistance]],WHAT!E:F,2,FALSE),"")</f>
        <v xml:space="preserve"># of door </v>
      </c>
      <c r="I2958" s="247"/>
      <c r="J2958" s="247">
        <v>5</v>
      </c>
      <c r="K2958" t="s">
        <v>8280</v>
      </c>
      <c r="L2958" s="251" t="s">
        <v>13</v>
      </c>
      <c r="M2958" s="251" t="s">
        <v>14</v>
      </c>
      <c r="N2958" s="247" t="s">
        <v>309</v>
      </c>
      <c r="O2958" s="247" t="s">
        <v>1606</v>
      </c>
      <c r="P2958" s="247" t="s">
        <v>6397</v>
      </c>
      <c r="Q2958" s="252">
        <v>44742</v>
      </c>
      <c r="R2958" s="252">
        <v>44896</v>
      </c>
      <c r="S2958" t="s">
        <v>8452</v>
      </c>
      <c r="T2958" s="253"/>
      <c r="U2958" s="253"/>
      <c r="V2958" s="253"/>
      <c r="W2958" s="253"/>
      <c r="X2958"/>
      <c r="Y2958" t="s">
        <v>8532</v>
      </c>
      <c r="Z2958" s="255">
        <v>1886245011</v>
      </c>
      <c r="AA2958" t="s">
        <v>8533</v>
      </c>
      <c r="AB2958" s="258" t="str">
        <f>_xlfn.IFNA(IF(Table[[#This Row],[Programme Partner]]&lt;&gt;Table[[#This Row],[Implementing Partner]],CONCATENATE(Table[[#This Row],[Programme Partner]],"-",Table[[#This Row],[Implementing Partner]]),Table[[#This Row],[Programme Partner]]),"")</f>
        <v>ACF</v>
      </c>
    </row>
    <row r="2959" spans="1:28" ht="16.5" customHeight="1">
      <c r="A2959" s="183">
        <v>3339</v>
      </c>
      <c r="B2959" s="247" t="s">
        <v>4993</v>
      </c>
      <c r="C2959" s="248" t="s">
        <v>4993</v>
      </c>
      <c r="D2959" s="249" t="s">
        <v>6032</v>
      </c>
      <c r="E2959" s="215" t="s">
        <v>27</v>
      </c>
      <c r="F2959" s="247" t="s">
        <v>8012</v>
      </c>
      <c r="G2959" s="250" t="s">
        <v>8359</v>
      </c>
      <c r="H2959" s="247" t="str">
        <f>IFERROR(VLOOKUP(Table[[#This Row],[Activity Details of Assistance]],WHAT!E:F,2,FALSE),"")</f>
        <v># of FSM Site</v>
      </c>
      <c r="I2959" s="247"/>
      <c r="J2959" s="247">
        <v>3</v>
      </c>
      <c r="K2959" t="s">
        <v>8280</v>
      </c>
      <c r="L2959" s="251" t="s">
        <v>13</v>
      </c>
      <c r="M2959" s="251" t="s">
        <v>14</v>
      </c>
      <c r="N2959" s="247" t="s">
        <v>309</v>
      </c>
      <c r="O2959" s="247" t="s">
        <v>1606</v>
      </c>
      <c r="P2959" s="247" t="s">
        <v>6397</v>
      </c>
      <c r="Q2959" s="252">
        <v>44742</v>
      </c>
      <c r="R2959" s="252">
        <v>44896</v>
      </c>
      <c r="S2959" t="s">
        <v>8452</v>
      </c>
      <c r="T2959" s="253"/>
      <c r="U2959" s="253"/>
      <c r="V2959" s="253"/>
      <c r="W2959" s="253"/>
      <c r="X2959"/>
      <c r="Y2959" t="s">
        <v>8532</v>
      </c>
      <c r="Z2959" s="255">
        <v>1886245011</v>
      </c>
      <c r="AA2959" t="s">
        <v>8533</v>
      </c>
      <c r="AB2959" s="258" t="str">
        <f>_xlfn.IFNA(IF(Table[[#This Row],[Programme Partner]]&lt;&gt;Table[[#This Row],[Implementing Partner]],CONCATENATE(Table[[#This Row],[Programme Partner]],"-",Table[[#This Row],[Implementing Partner]]),Table[[#This Row],[Programme Partner]]),"")</f>
        <v>ACF</v>
      </c>
    </row>
    <row r="2960" spans="1:28" ht="16.5" customHeight="1">
      <c r="A2960" s="183">
        <v>3340</v>
      </c>
      <c r="B2960" s="247" t="s">
        <v>4993</v>
      </c>
      <c r="C2960" s="248" t="s">
        <v>4993</v>
      </c>
      <c r="D2960" s="249" t="s">
        <v>6032</v>
      </c>
      <c r="E2960" s="215" t="s">
        <v>27</v>
      </c>
      <c r="F2960" s="247" t="s">
        <v>8012</v>
      </c>
      <c r="G2960" s="195" t="s">
        <v>8586</v>
      </c>
      <c r="H2960" s="247" t="str">
        <f>IFERROR(VLOOKUP(Table[[#This Row],[Activity Details of Assistance]],WHAT!E:F,2,FALSE),"")</f>
        <v># of door</v>
      </c>
      <c r="I2960" s="247"/>
      <c r="J2960" s="247">
        <v>19</v>
      </c>
      <c r="K2960" t="s">
        <v>8280</v>
      </c>
      <c r="L2960" s="251" t="s">
        <v>13</v>
      </c>
      <c r="M2960" s="251" t="s">
        <v>14</v>
      </c>
      <c r="N2960" s="247" t="s">
        <v>309</v>
      </c>
      <c r="O2960" s="247" t="s">
        <v>1606</v>
      </c>
      <c r="P2960" s="247" t="s">
        <v>6397</v>
      </c>
      <c r="Q2960" s="252">
        <v>44742</v>
      </c>
      <c r="R2960" s="252">
        <v>44896</v>
      </c>
      <c r="S2960" t="s">
        <v>8452</v>
      </c>
      <c r="T2960" s="253"/>
      <c r="U2960" s="253"/>
      <c r="V2960" s="253"/>
      <c r="W2960" s="253"/>
      <c r="X2960"/>
      <c r="Y2960" t="s">
        <v>8532</v>
      </c>
      <c r="Z2960" s="255">
        <v>1886245011</v>
      </c>
      <c r="AA2960" t="s">
        <v>8533</v>
      </c>
      <c r="AB2960" s="258" t="str">
        <f>_xlfn.IFNA(IF(Table[[#This Row],[Programme Partner]]&lt;&gt;Table[[#This Row],[Implementing Partner]],CONCATENATE(Table[[#This Row],[Programme Partner]],"-",Table[[#This Row],[Implementing Partner]]),Table[[#This Row],[Programme Partner]]),"")</f>
        <v>ACF</v>
      </c>
    </row>
    <row r="2961" spans="1:28" ht="16.5" customHeight="1">
      <c r="A2961" s="183">
        <v>3341</v>
      </c>
      <c r="B2961" s="247" t="s">
        <v>4993</v>
      </c>
      <c r="C2961" s="248" t="s">
        <v>4993</v>
      </c>
      <c r="D2961" s="249" t="s">
        <v>6032</v>
      </c>
      <c r="E2961" s="215" t="s">
        <v>27</v>
      </c>
      <c r="F2961" s="247" t="s">
        <v>8013</v>
      </c>
      <c r="G2961" s="250" t="s">
        <v>8313</v>
      </c>
      <c r="H2961" s="247" t="str">
        <f>IFERROR(VLOOKUP(Table[[#This Row],[Activity Details of Assistance]],WHAT!E:F,2,FALSE),"")</f>
        <v># of HP sessions at community level</v>
      </c>
      <c r="I2961" s="247"/>
      <c r="J2961" s="247">
        <v>452</v>
      </c>
      <c r="K2961" t="s">
        <v>8280</v>
      </c>
      <c r="L2961" s="251" t="s">
        <v>13</v>
      </c>
      <c r="M2961" s="251" t="s">
        <v>14</v>
      </c>
      <c r="N2961" s="247" t="s">
        <v>309</v>
      </c>
      <c r="O2961" s="247" t="s">
        <v>1606</v>
      </c>
      <c r="P2961" s="247" t="s">
        <v>6397</v>
      </c>
      <c r="Q2961" s="252">
        <v>44742</v>
      </c>
      <c r="R2961" s="252">
        <v>44896</v>
      </c>
      <c r="S2961" t="s">
        <v>8452</v>
      </c>
      <c r="T2961" s="253"/>
      <c r="U2961" s="253"/>
      <c r="V2961" s="253"/>
      <c r="W2961" s="253"/>
      <c r="X2961"/>
      <c r="Y2961" t="s">
        <v>8532</v>
      </c>
      <c r="Z2961" s="255">
        <v>1886245011</v>
      </c>
      <c r="AA2961" t="s">
        <v>8533</v>
      </c>
      <c r="AB2961" s="258" t="str">
        <f>_xlfn.IFNA(IF(Table[[#This Row],[Programme Partner]]&lt;&gt;Table[[#This Row],[Implementing Partner]],CONCATENATE(Table[[#This Row],[Programme Partner]],"-",Table[[#This Row],[Implementing Partner]]),Table[[#This Row],[Programme Partner]]),"")</f>
        <v>ACF</v>
      </c>
    </row>
    <row r="2962" spans="1:28" ht="16.5" customHeight="1">
      <c r="A2962" s="183">
        <v>3342</v>
      </c>
      <c r="B2962" s="247" t="s">
        <v>4993</v>
      </c>
      <c r="C2962" s="248" t="s">
        <v>4993</v>
      </c>
      <c r="D2962" s="249" t="s">
        <v>6032</v>
      </c>
      <c r="E2962" s="215" t="s">
        <v>27</v>
      </c>
      <c r="F2962" s="247" t="s">
        <v>8013</v>
      </c>
      <c r="G2962" s="250" t="s">
        <v>8314</v>
      </c>
      <c r="H2962" s="247" t="str">
        <f>IFERROR(VLOOKUP(Table[[#This Row],[Activity Details of Assistance]],WHAT!E:F,2,FALSE),"")</f>
        <v># of HP sessions at HH level</v>
      </c>
      <c r="I2962" s="247"/>
      <c r="J2962" s="247">
        <v>924</v>
      </c>
      <c r="K2962" t="s">
        <v>8280</v>
      </c>
      <c r="L2962" s="251" t="s">
        <v>13</v>
      </c>
      <c r="M2962" s="251" t="s">
        <v>14</v>
      </c>
      <c r="N2962" s="247" t="s">
        <v>309</v>
      </c>
      <c r="O2962" s="247" t="s">
        <v>1606</v>
      </c>
      <c r="P2962" s="247" t="s">
        <v>6397</v>
      </c>
      <c r="Q2962" s="252">
        <v>44742</v>
      </c>
      <c r="R2962" s="252">
        <v>44896</v>
      </c>
      <c r="S2962" t="s">
        <v>8452</v>
      </c>
      <c r="T2962" s="253"/>
      <c r="U2962" s="253"/>
      <c r="V2962" s="253"/>
      <c r="W2962" s="253"/>
      <c r="X2962"/>
      <c r="Y2962" t="s">
        <v>8532</v>
      </c>
      <c r="Z2962" s="255">
        <v>1886245011</v>
      </c>
      <c r="AA2962" t="s">
        <v>8533</v>
      </c>
      <c r="AB2962" s="258" t="str">
        <f>_xlfn.IFNA(IF(Table[[#This Row],[Programme Partner]]&lt;&gt;Table[[#This Row],[Implementing Partner]],CONCATENATE(Table[[#This Row],[Programme Partner]],"-",Table[[#This Row],[Implementing Partner]]),Table[[#This Row],[Programme Partner]]),"")</f>
        <v>ACF</v>
      </c>
    </row>
    <row r="2963" spans="1:28" ht="16.5" customHeight="1">
      <c r="A2963" s="183">
        <v>3343</v>
      </c>
      <c r="B2963" s="247" t="s">
        <v>4993</v>
      </c>
      <c r="C2963" s="248" t="s">
        <v>4993</v>
      </c>
      <c r="D2963" s="249" t="s">
        <v>6032</v>
      </c>
      <c r="E2963" s="215" t="s">
        <v>27</v>
      </c>
      <c r="F2963" s="247" t="s">
        <v>8013</v>
      </c>
      <c r="G2963" s="250" t="s">
        <v>8315</v>
      </c>
      <c r="H2963" s="247" t="str">
        <f>IFERROR(VLOOKUP(Table[[#This Row],[Activity Details of Assistance]],WHAT!E:F,2,FALSE),"")</f>
        <v># of handwashing station</v>
      </c>
      <c r="I2963" s="247"/>
      <c r="J2963" s="247">
        <v>19</v>
      </c>
      <c r="K2963" t="s">
        <v>8280</v>
      </c>
      <c r="L2963" s="251" t="s">
        <v>13</v>
      </c>
      <c r="M2963" s="251" t="s">
        <v>14</v>
      </c>
      <c r="N2963" s="247" t="s">
        <v>309</v>
      </c>
      <c r="O2963" s="247" t="s">
        <v>1606</v>
      </c>
      <c r="P2963" s="247" t="s">
        <v>6397</v>
      </c>
      <c r="Q2963" s="252">
        <v>44742</v>
      </c>
      <c r="R2963" s="252">
        <v>44896</v>
      </c>
      <c r="S2963" t="s">
        <v>8452</v>
      </c>
      <c r="T2963" s="253"/>
      <c r="U2963" s="253"/>
      <c r="V2963" s="253"/>
      <c r="W2963" s="253"/>
      <c r="X2963"/>
      <c r="Y2963" t="s">
        <v>8532</v>
      </c>
      <c r="Z2963" s="255">
        <v>1886245011</v>
      </c>
      <c r="AA2963" t="s">
        <v>8533</v>
      </c>
      <c r="AB2963" s="258" t="str">
        <f>_xlfn.IFNA(IF(Table[[#This Row],[Programme Partner]]&lt;&gt;Table[[#This Row],[Implementing Partner]],CONCATENATE(Table[[#This Row],[Programme Partner]],"-",Table[[#This Row],[Implementing Partner]]),Table[[#This Row],[Programme Partner]]),"")</f>
        <v>ACF</v>
      </c>
    </row>
    <row r="2964" spans="1:28" ht="16.5" customHeight="1">
      <c r="A2964" s="183">
        <v>3344</v>
      </c>
      <c r="B2964" s="247" t="s">
        <v>4993</v>
      </c>
      <c r="C2964" s="248" t="s">
        <v>4993</v>
      </c>
      <c r="D2964" s="249" t="s">
        <v>6032</v>
      </c>
      <c r="E2964" s="215" t="s">
        <v>27</v>
      </c>
      <c r="F2964" s="247" t="s">
        <v>8013</v>
      </c>
      <c r="G2964" t="s">
        <v>8019</v>
      </c>
      <c r="H2964" s="247" t="str">
        <f>IFERROR(VLOOKUP(Table[[#This Row],[Activity Details of Assistance]],WHAT!E:F,2,FALSE),"")</f>
        <v>N/A</v>
      </c>
      <c r="I2964" s="247"/>
      <c r="J2964" s="247">
        <v>107</v>
      </c>
      <c r="K2964" t="s">
        <v>8280</v>
      </c>
      <c r="L2964" s="251" t="s">
        <v>13</v>
      </c>
      <c r="M2964" s="251" t="s">
        <v>14</v>
      </c>
      <c r="N2964" s="247" t="s">
        <v>309</v>
      </c>
      <c r="O2964" s="247" t="s">
        <v>1606</v>
      </c>
      <c r="P2964" s="247" t="s">
        <v>6397</v>
      </c>
      <c r="Q2964" s="252">
        <v>44742</v>
      </c>
      <c r="R2964" s="252">
        <v>44896</v>
      </c>
      <c r="S2964" t="s">
        <v>8452</v>
      </c>
      <c r="T2964" s="253"/>
      <c r="U2964" s="253"/>
      <c r="V2964" s="253"/>
      <c r="W2964" s="253"/>
      <c r="X2964"/>
      <c r="Y2964" t="s">
        <v>8532</v>
      </c>
      <c r="Z2964" s="255">
        <v>1886245011</v>
      </c>
      <c r="AA2964" t="s">
        <v>8533</v>
      </c>
      <c r="AB2964" s="258" t="str">
        <f>_xlfn.IFNA(IF(Table[[#This Row],[Programme Partner]]&lt;&gt;Table[[#This Row],[Implementing Partner]],CONCATENATE(Table[[#This Row],[Programme Partner]],"-",Table[[#This Row],[Implementing Partner]]),Table[[#This Row],[Programme Partner]]),"")</f>
        <v>ACF</v>
      </c>
    </row>
    <row r="2965" spans="1:28" ht="16.5" customHeight="1">
      <c r="A2965" s="183">
        <v>3345</v>
      </c>
      <c r="B2965" s="247" t="s">
        <v>4993</v>
      </c>
      <c r="C2965" s="248" t="s">
        <v>4993</v>
      </c>
      <c r="D2965" s="249" t="s">
        <v>4993</v>
      </c>
      <c r="E2965" s="215" t="s">
        <v>27</v>
      </c>
      <c r="F2965" s="247" t="s">
        <v>8011</v>
      </c>
      <c r="G2965" s="195" t="s">
        <v>8584</v>
      </c>
      <c r="H2965" s="247" t="str">
        <f>IFERROR(VLOOKUP(Table[[#This Row],[Activity Details of Assistance]],WHAT!E:F,2,FALSE),"")</f>
        <v># of tube well</v>
      </c>
      <c r="I2965" s="247"/>
      <c r="J2965" s="247">
        <v>2</v>
      </c>
      <c r="K2965" t="s">
        <v>8280</v>
      </c>
      <c r="L2965" s="251" t="s">
        <v>13</v>
      </c>
      <c r="M2965" s="251" t="s">
        <v>14</v>
      </c>
      <c r="N2965" s="247" t="s">
        <v>309</v>
      </c>
      <c r="O2965" s="247" t="s">
        <v>1606</v>
      </c>
      <c r="P2965" s="247" t="s">
        <v>6397</v>
      </c>
      <c r="Q2965" s="252">
        <v>44742</v>
      </c>
      <c r="R2965" s="252">
        <v>44805</v>
      </c>
      <c r="S2965" t="s">
        <v>8452</v>
      </c>
      <c r="T2965" s="253"/>
      <c r="U2965" s="253"/>
      <c r="V2965" s="253"/>
      <c r="W2965" s="253"/>
      <c r="X2965"/>
      <c r="Y2965" t="s">
        <v>8532</v>
      </c>
      <c r="Z2965" s="255">
        <v>1886245011</v>
      </c>
      <c r="AA2965" t="s">
        <v>8533</v>
      </c>
      <c r="AB2965" s="258" t="str">
        <f>_xlfn.IFNA(IF(Table[[#This Row],[Programme Partner]]&lt;&gt;Table[[#This Row],[Implementing Partner]],CONCATENATE(Table[[#This Row],[Programme Partner]],"-",Table[[#This Row],[Implementing Partner]]),Table[[#This Row],[Programme Partner]]),"")</f>
        <v>ACF</v>
      </c>
    </row>
    <row r="2966" spans="1:28" ht="16.5" customHeight="1">
      <c r="A2966" s="183">
        <v>3346</v>
      </c>
      <c r="B2966" s="247" t="s">
        <v>4993</v>
      </c>
      <c r="C2966" s="248" t="s">
        <v>4993</v>
      </c>
      <c r="D2966" s="249" t="s">
        <v>4993</v>
      </c>
      <c r="E2966" s="215" t="s">
        <v>27</v>
      </c>
      <c r="F2966" s="247" t="s">
        <v>8012</v>
      </c>
      <c r="G2966" s="195" t="s">
        <v>8585</v>
      </c>
      <c r="H2966" s="247" t="str">
        <f>IFERROR(VLOOKUP(Table[[#This Row],[Activity Details of Assistance]],WHAT!E:F,2,FALSE),"")</f>
        <v xml:space="preserve"># of door </v>
      </c>
      <c r="I2966" s="247"/>
      <c r="J2966" s="247">
        <v>6</v>
      </c>
      <c r="K2966" t="s">
        <v>8280</v>
      </c>
      <c r="L2966" s="251" t="s">
        <v>13</v>
      </c>
      <c r="M2966" s="251" t="s">
        <v>14</v>
      </c>
      <c r="N2966" s="247" t="s">
        <v>309</v>
      </c>
      <c r="O2966" s="247" t="s">
        <v>1606</v>
      </c>
      <c r="P2966" s="247" t="s">
        <v>6397</v>
      </c>
      <c r="Q2966" s="252">
        <v>44742</v>
      </c>
      <c r="R2966" s="252">
        <v>44805</v>
      </c>
      <c r="S2966" t="s">
        <v>8452</v>
      </c>
      <c r="T2966" s="253"/>
      <c r="U2966" s="253"/>
      <c r="V2966" s="253"/>
      <c r="W2966" s="253"/>
      <c r="X2966"/>
      <c r="Y2966" t="s">
        <v>8532</v>
      </c>
      <c r="Z2966" s="255">
        <v>1886245011</v>
      </c>
      <c r="AA2966" t="s">
        <v>8533</v>
      </c>
      <c r="AB2966" s="258" t="str">
        <f>_xlfn.IFNA(IF(Table[[#This Row],[Programme Partner]]&lt;&gt;Table[[#This Row],[Implementing Partner]],CONCATENATE(Table[[#This Row],[Programme Partner]],"-",Table[[#This Row],[Implementing Partner]]),Table[[#This Row],[Programme Partner]]),"")</f>
        <v>ACF</v>
      </c>
    </row>
    <row r="2967" spans="1:28" ht="16.5" customHeight="1">
      <c r="A2967" s="183">
        <v>3347</v>
      </c>
      <c r="B2967" s="247" t="s">
        <v>4993</v>
      </c>
      <c r="C2967" s="248" t="s">
        <v>4993</v>
      </c>
      <c r="D2967" s="249" t="s">
        <v>4993</v>
      </c>
      <c r="E2967" s="215" t="s">
        <v>27</v>
      </c>
      <c r="F2967" s="247" t="s">
        <v>8012</v>
      </c>
      <c r="G2967" s="195" t="s">
        <v>8359</v>
      </c>
      <c r="H2967" s="247" t="str">
        <f>IFERROR(VLOOKUP(Table[[#This Row],[Activity Details of Assistance]],WHAT!E:F,2,FALSE),"")</f>
        <v># of FSM Site</v>
      </c>
      <c r="I2967" s="247"/>
      <c r="J2967" s="247">
        <v>2</v>
      </c>
      <c r="K2967" t="s">
        <v>8280</v>
      </c>
      <c r="L2967" s="251" t="s">
        <v>13</v>
      </c>
      <c r="M2967" s="251" t="s">
        <v>14</v>
      </c>
      <c r="N2967" s="247" t="s">
        <v>309</v>
      </c>
      <c r="O2967" s="247" t="s">
        <v>1606</v>
      </c>
      <c r="P2967" s="247" t="s">
        <v>6397</v>
      </c>
      <c r="Q2967" s="252">
        <v>44742</v>
      </c>
      <c r="R2967" s="252">
        <v>44805</v>
      </c>
      <c r="S2967" t="s">
        <v>8452</v>
      </c>
      <c r="T2967" s="253"/>
      <c r="U2967" s="253"/>
      <c r="V2967" s="253"/>
      <c r="W2967" s="253"/>
      <c r="X2967"/>
      <c r="Y2967" t="s">
        <v>8532</v>
      </c>
      <c r="Z2967" s="255">
        <v>1886245011</v>
      </c>
      <c r="AA2967" t="s">
        <v>8533</v>
      </c>
      <c r="AB2967" s="258" t="str">
        <f>_xlfn.IFNA(IF(Table[[#This Row],[Programme Partner]]&lt;&gt;Table[[#This Row],[Implementing Partner]],CONCATENATE(Table[[#This Row],[Programme Partner]],"-",Table[[#This Row],[Implementing Partner]]),Table[[#This Row],[Programme Partner]]),"")</f>
        <v>ACF</v>
      </c>
    </row>
    <row r="2968" spans="1:28" ht="16.5" customHeight="1">
      <c r="A2968" s="183">
        <v>3348</v>
      </c>
      <c r="B2968" s="247" t="s">
        <v>4993</v>
      </c>
      <c r="C2968" s="248" t="s">
        <v>4993</v>
      </c>
      <c r="D2968" s="249" t="s">
        <v>4993</v>
      </c>
      <c r="E2968" s="215" t="s">
        <v>27</v>
      </c>
      <c r="F2968" s="247" t="s">
        <v>8012</v>
      </c>
      <c r="G2968" s="195" t="s">
        <v>8586</v>
      </c>
      <c r="H2968" s="247" t="str">
        <f>IFERROR(VLOOKUP(Table[[#This Row],[Activity Details of Assistance]],WHAT!E:F,2,FALSE),"")</f>
        <v># of door</v>
      </c>
      <c r="I2968" s="247"/>
      <c r="J2968" s="247">
        <v>43</v>
      </c>
      <c r="K2968" t="s">
        <v>8280</v>
      </c>
      <c r="L2968" s="251" t="s">
        <v>13</v>
      </c>
      <c r="M2968" s="251" t="s">
        <v>14</v>
      </c>
      <c r="N2968" s="247" t="s">
        <v>309</v>
      </c>
      <c r="O2968" s="247" t="s">
        <v>1606</v>
      </c>
      <c r="P2968" s="247" t="s">
        <v>6397</v>
      </c>
      <c r="Q2968" s="252">
        <v>44742</v>
      </c>
      <c r="R2968" s="252">
        <v>44805</v>
      </c>
      <c r="S2968" t="s">
        <v>8452</v>
      </c>
      <c r="T2968" s="253"/>
      <c r="U2968" s="253"/>
      <c r="V2968" s="253"/>
      <c r="W2968" s="253"/>
      <c r="X2968"/>
      <c r="Y2968" t="s">
        <v>8532</v>
      </c>
      <c r="Z2968" s="255">
        <v>1886245011</v>
      </c>
      <c r="AA2968" t="s">
        <v>8533</v>
      </c>
      <c r="AB2968" s="258" t="str">
        <f>_xlfn.IFNA(IF(Table[[#This Row],[Programme Partner]]&lt;&gt;Table[[#This Row],[Implementing Partner]],CONCATENATE(Table[[#This Row],[Programme Partner]],"-",Table[[#This Row],[Implementing Partner]]),Table[[#This Row],[Programme Partner]]),"")</f>
        <v>ACF</v>
      </c>
    </row>
    <row r="2969" spans="1:28" ht="16.5" customHeight="1">
      <c r="A2969" s="183">
        <v>3349</v>
      </c>
      <c r="B2969" s="247" t="s">
        <v>4993</v>
      </c>
      <c r="C2969" s="248" t="s">
        <v>4993</v>
      </c>
      <c r="D2969" s="249" t="s">
        <v>4993</v>
      </c>
      <c r="E2969" s="215" t="s">
        <v>27</v>
      </c>
      <c r="F2969" s="247" t="s">
        <v>8012</v>
      </c>
      <c r="G2969" s="250" t="s">
        <v>8357</v>
      </c>
      <c r="H2969" s="247" t="str">
        <f>IFERROR(VLOOKUP(Table[[#This Row],[Activity Details of Assistance]],WHAT!E:F,2,FALSE),"")</f>
        <v># of door</v>
      </c>
      <c r="I2969" s="247"/>
      <c r="J2969" s="247">
        <v>96</v>
      </c>
      <c r="K2969" t="s">
        <v>8280</v>
      </c>
      <c r="L2969" s="251" t="s">
        <v>13</v>
      </c>
      <c r="M2969" s="251" t="s">
        <v>14</v>
      </c>
      <c r="N2969" s="247" t="s">
        <v>309</v>
      </c>
      <c r="O2969" s="247" t="s">
        <v>1606</v>
      </c>
      <c r="P2969" s="247" t="s">
        <v>6397</v>
      </c>
      <c r="Q2969" s="252">
        <v>44742</v>
      </c>
      <c r="R2969" s="252">
        <v>44805</v>
      </c>
      <c r="S2969" t="s">
        <v>8452</v>
      </c>
      <c r="T2969" s="253"/>
      <c r="U2969" s="253"/>
      <c r="V2969" s="253"/>
      <c r="W2969" s="253"/>
      <c r="X2969"/>
      <c r="Y2969" t="s">
        <v>8532</v>
      </c>
      <c r="Z2969" s="255">
        <v>1886245011</v>
      </c>
      <c r="AA2969" t="s">
        <v>8533</v>
      </c>
      <c r="AB2969" s="258" t="str">
        <f>_xlfn.IFNA(IF(Table[[#This Row],[Programme Partner]]&lt;&gt;Table[[#This Row],[Implementing Partner]],CONCATENATE(Table[[#This Row],[Programme Partner]],"-",Table[[#This Row],[Implementing Partner]]),Table[[#This Row],[Programme Partner]]),"")</f>
        <v>ACF</v>
      </c>
    </row>
    <row r="2970" spans="1:28" ht="16.5" customHeight="1">
      <c r="A2970" s="183">
        <v>3350</v>
      </c>
      <c r="B2970" s="247" t="s">
        <v>4993</v>
      </c>
      <c r="C2970" s="248" t="s">
        <v>4993</v>
      </c>
      <c r="D2970" s="249" t="s">
        <v>4993</v>
      </c>
      <c r="E2970" s="215" t="s">
        <v>27</v>
      </c>
      <c r="F2970" s="247" t="s">
        <v>8013</v>
      </c>
      <c r="G2970" s="195" t="s">
        <v>8313</v>
      </c>
      <c r="H2970" s="247" t="str">
        <f>IFERROR(VLOOKUP(Table[[#This Row],[Activity Details of Assistance]],WHAT!E:F,2,FALSE),"")</f>
        <v># of HP sessions at community level</v>
      </c>
      <c r="I2970" s="247"/>
      <c r="J2970" s="247">
        <v>452</v>
      </c>
      <c r="K2970" t="s">
        <v>8280</v>
      </c>
      <c r="L2970" s="251" t="s">
        <v>13</v>
      </c>
      <c r="M2970" s="251" t="s">
        <v>14</v>
      </c>
      <c r="N2970" s="247" t="s">
        <v>309</v>
      </c>
      <c r="O2970" s="247" t="s">
        <v>1606</v>
      </c>
      <c r="P2970" s="247" t="s">
        <v>6397</v>
      </c>
      <c r="Q2970" s="252">
        <v>44742</v>
      </c>
      <c r="R2970" s="252">
        <v>44805</v>
      </c>
      <c r="S2970" t="s">
        <v>8452</v>
      </c>
      <c r="T2970" s="253"/>
      <c r="U2970" s="253"/>
      <c r="V2970" s="253"/>
      <c r="W2970" s="253"/>
      <c r="X2970"/>
      <c r="Y2970" t="s">
        <v>8532</v>
      </c>
      <c r="Z2970" s="255">
        <v>1886245011</v>
      </c>
      <c r="AA2970" t="s">
        <v>8533</v>
      </c>
      <c r="AB2970" s="258" t="str">
        <f>_xlfn.IFNA(IF(Table[[#This Row],[Programme Partner]]&lt;&gt;Table[[#This Row],[Implementing Partner]],CONCATENATE(Table[[#This Row],[Programme Partner]],"-",Table[[#This Row],[Implementing Partner]]),Table[[#This Row],[Programme Partner]]),"")</f>
        <v>ACF</v>
      </c>
    </row>
    <row r="2971" spans="1:28" ht="16.5" customHeight="1">
      <c r="A2971" s="183">
        <v>3351</v>
      </c>
      <c r="B2971" s="247" t="s">
        <v>4993</v>
      </c>
      <c r="C2971" s="248" t="s">
        <v>4993</v>
      </c>
      <c r="D2971" s="249" t="s">
        <v>4993</v>
      </c>
      <c r="E2971" s="215" t="s">
        <v>27</v>
      </c>
      <c r="F2971" s="247" t="s">
        <v>8013</v>
      </c>
      <c r="G2971" s="250" t="s">
        <v>8314</v>
      </c>
      <c r="H2971" s="247" t="str">
        <f>IFERROR(VLOOKUP(Table[[#This Row],[Activity Details of Assistance]],WHAT!E:F,2,FALSE),"")</f>
        <v># of HP sessions at HH level</v>
      </c>
      <c r="I2971" s="247"/>
      <c r="J2971" s="247">
        <v>924</v>
      </c>
      <c r="K2971" t="s">
        <v>8280</v>
      </c>
      <c r="L2971" s="251" t="s">
        <v>13</v>
      </c>
      <c r="M2971" s="251" t="s">
        <v>14</v>
      </c>
      <c r="N2971" s="247" t="s">
        <v>309</v>
      </c>
      <c r="O2971" s="247" t="s">
        <v>1606</v>
      </c>
      <c r="P2971" s="247" t="s">
        <v>6397</v>
      </c>
      <c r="Q2971" s="252">
        <v>44742</v>
      </c>
      <c r="R2971" s="252">
        <v>44805</v>
      </c>
      <c r="S2971" t="s">
        <v>8452</v>
      </c>
      <c r="T2971" s="253"/>
      <c r="U2971" s="253"/>
      <c r="V2971" s="253"/>
      <c r="W2971" s="253"/>
      <c r="X2971"/>
      <c r="Y2971" t="s">
        <v>8532</v>
      </c>
      <c r="Z2971" s="255">
        <v>1886245011</v>
      </c>
      <c r="AA2971" t="s">
        <v>8533</v>
      </c>
      <c r="AB2971" s="258" t="str">
        <f>_xlfn.IFNA(IF(Table[[#This Row],[Programme Partner]]&lt;&gt;Table[[#This Row],[Implementing Partner]],CONCATENATE(Table[[#This Row],[Programme Partner]],"-",Table[[#This Row],[Implementing Partner]]),Table[[#This Row],[Programme Partner]]),"")</f>
        <v>ACF</v>
      </c>
    </row>
    <row r="2972" spans="1:28" ht="16.5" customHeight="1">
      <c r="A2972" s="183">
        <v>3352</v>
      </c>
      <c r="B2972" s="247" t="s">
        <v>4993</v>
      </c>
      <c r="C2972" s="248" t="s">
        <v>4993</v>
      </c>
      <c r="D2972" s="249" t="s">
        <v>4993</v>
      </c>
      <c r="E2972" s="215" t="s">
        <v>27</v>
      </c>
      <c r="F2972" s="247" t="s">
        <v>8013</v>
      </c>
      <c r="G2972" s="250" t="s">
        <v>8315</v>
      </c>
      <c r="H2972" s="247" t="str">
        <f>IFERROR(VLOOKUP(Table[[#This Row],[Activity Details of Assistance]],WHAT!E:F,2,FALSE),"")</f>
        <v># of handwashing station</v>
      </c>
      <c r="I2972" s="247"/>
      <c r="J2972" s="247">
        <v>22</v>
      </c>
      <c r="K2972" t="s">
        <v>8280</v>
      </c>
      <c r="L2972" s="251" t="s">
        <v>13</v>
      </c>
      <c r="M2972" s="251" t="s">
        <v>14</v>
      </c>
      <c r="N2972" s="247" t="s">
        <v>309</v>
      </c>
      <c r="O2972" s="247" t="s">
        <v>1606</v>
      </c>
      <c r="P2972" s="247" t="s">
        <v>6397</v>
      </c>
      <c r="Q2972" s="252">
        <v>44742</v>
      </c>
      <c r="R2972" s="252">
        <v>44805</v>
      </c>
      <c r="S2972" t="s">
        <v>8452</v>
      </c>
      <c r="T2972" s="253"/>
      <c r="U2972" s="253"/>
      <c r="V2972" s="253"/>
      <c r="W2972" s="253"/>
      <c r="X2972"/>
      <c r="Y2972" t="s">
        <v>8532</v>
      </c>
      <c r="Z2972" s="255">
        <v>1886245011</v>
      </c>
      <c r="AA2972" t="s">
        <v>8533</v>
      </c>
      <c r="AB2972" s="258" t="str">
        <f>_xlfn.IFNA(IF(Table[[#This Row],[Programme Partner]]&lt;&gt;Table[[#This Row],[Implementing Partner]],CONCATENATE(Table[[#This Row],[Programme Partner]],"-",Table[[#This Row],[Implementing Partner]]),Table[[#This Row],[Programme Partner]]),"")</f>
        <v>ACF</v>
      </c>
    </row>
    <row r="2973" spans="1:28" ht="16.5" customHeight="1">
      <c r="A2973" s="183">
        <v>3353</v>
      </c>
      <c r="B2973" s="247" t="s">
        <v>4993</v>
      </c>
      <c r="C2973" s="248" t="s">
        <v>4993</v>
      </c>
      <c r="D2973" s="249" t="s">
        <v>4993</v>
      </c>
      <c r="E2973" s="215" t="s">
        <v>27</v>
      </c>
      <c r="F2973" s="247" t="s">
        <v>8013</v>
      </c>
      <c r="G2973" t="s">
        <v>8019</v>
      </c>
      <c r="H2973" s="247" t="str">
        <f>IFERROR(VLOOKUP(Table[[#This Row],[Activity Details of Assistance]],WHAT!E:F,2,FALSE),"")</f>
        <v>N/A</v>
      </c>
      <c r="I2973" s="247"/>
      <c r="J2973" s="247">
        <v>96</v>
      </c>
      <c r="K2973" t="s">
        <v>8280</v>
      </c>
      <c r="L2973" s="251" t="s">
        <v>13</v>
      </c>
      <c r="M2973" s="251" t="s">
        <v>14</v>
      </c>
      <c r="N2973" s="247" t="s">
        <v>309</v>
      </c>
      <c r="O2973" s="247" t="s">
        <v>1606</v>
      </c>
      <c r="P2973" s="247" t="s">
        <v>6397</v>
      </c>
      <c r="Q2973" s="252">
        <v>44742</v>
      </c>
      <c r="R2973" s="252">
        <v>44805</v>
      </c>
      <c r="S2973" t="s">
        <v>8452</v>
      </c>
      <c r="T2973" s="253"/>
      <c r="U2973" s="253"/>
      <c r="V2973" s="253"/>
      <c r="W2973" s="253"/>
      <c r="X2973"/>
      <c r="Y2973" t="s">
        <v>8532</v>
      </c>
      <c r="Z2973" s="255">
        <v>1886245011</v>
      </c>
      <c r="AA2973" t="s">
        <v>8533</v>
      </c>
      <c r="AB2973" s="258" t="str">
        <f>_xlfn.IFNA(IF(Table[[#This Row],[Programme Partner]]&lt;&gt;Table[[#This Row],[Implementing Partner]],CONCATENATE(Table[[#This Row],[Programme Partner]],"-",Table[[#This Row],[Implementing Partner]]),Table[[#This Row],[Programme Partner]]),"")</f>
        <v>ACF</v>
      </c>
    </row>
    <row r="2974" spans="1:28" ht="16.5" customHeight="1">
      <c r="A2974" s="183">
        <v>3354</v>
      </c>
      <c r="B2974" s="247" t="s">
        <v>5148</v>
      </c>
      <c r="C2974" s="248" t="s">
        <v>5087</v>
      </c>
      <c r="D2974" s="249" t="s">
        <v>5148</v>
      </c>
      <c r="E2974" s="215" t="s">
        <v>27</v>
      </c>
      <c r="F2974" s="247" t="s">
        <v>8011</v>
      </c>
      <c r="G2974" s="195" t="s">
        <v>8584</v>
      </c>
      <c r="H2974" s="247" t="str">
        <f>IFERROR(VLOOKUP(Table[[#This Row],[Activity Details of Assistance]],WHAT!E:F,2,FALSE),"")</f>
        <v># of tube well</v>
      </c>
      <c r="I2974" s="247"/>
      <c r="J2974" s="247">
        <v>143</v>
      </c>
      <c r="K2974" t="s">
        <v>8280</v>
      </c>
      <c r="L2974" s="251" t="s">
        <v>13</v>
      </c>
      <c r="M2974" s="251" t="s">
        <v>14</v>
      </c>
      <c r="N2974" s="247" t="s">
        <v>309</v>
      </c>
      <c r="O2974" s="247" t="s">
        <v>1606</v>
      </c>
      <c r="P2974" s="247" t="s">
        <v>4670</v>
      </c>
      <c r="Q2974" s="252">
        <v>44742</v>
      </c>
      <c r="R2974" s="252">
        <v>44805</v>
      </c>
      <c r="S2974" t="s">
        <v>8452</v>
      </c>
      <c r="T2974" s="253"/>
      <c r="U2974" s="253"/>
      <c r="V2974" s="253"/>
      <c r="W2974" s="253"/>
      <c r="X2974"/>
      <c r="Y2974" t="s">
        <v>8337</v>
      </c>
      <c r="Z2974" s="255">
        <v>1845101021</v>
      </c>
      <c r="AA2974" t="s">
        <v>8297</v>
      </c>
      <c r="AB2974" s="258" t="str">
        <f>_xlfn.IFNA(IF(Table[[#This Row],[Programme Partner]]&lt;&gt;Table[[#This Row],[Implementing Partner]],CONCATENATE(Table[[#This Row],[Programme Partner]],"-",Table[[#This Row],[Implementing Partner]]),Table[[#This Row],[Programme Partner]]),"")</f>
        <v>IOM-DSK</v>
      </c>
    </row>
    <row r="2975" spans="1:28" ht="16.5" customHeight="1">
      <c r="A2975" s="183">
        <v>3355</v>
      </c>
      <c r="B2975" s="247" t="s">
        <v>5148</v>
      </c>
      <c r="C2975" s="248" t="s">
        <v>5087</v>
      </c>
      <c r="D2975" s="249" t="s">
        <v>5148</v>
      </c>
      <c r="E2975" s="215" t="s">
        <v>27</v>
      </c>
      <c r="F2975" s="247" t="s">
        <v>8011</v>
      </c>
      <c r="G2975" s="103" t="s">
        <v>8355</v>
      </c>
      <c r="H2975" s="247" t="str">
        <f>IFERROR(VLOOKUP(Table[[#This Row],[Activity Details of Assistance]],WHAT!E:F,2,FALSE),"")</f>
        <v># of water network</v>
      </c>
      <c r="I2975" s="247"/>
      <c r="J2975" s="247">
        <v>2</v>
      </c>
      <c r="K2975" t="s">
        <v>8280</v>
      </c>
      <c r="L2975" s="251" t="s">
        <v>13</v>
      </c>
      <c r="M2975" s="251" t="s">
        <v>14</v>
      </c>
      <c r="N2975" s="247" t="s">
        <v>309</v>
      </c>
      <c r="O2975" s="247" t="s">
        <v>1606</v>
      </c>
      <c r="P2975" s="247" t="s">
        <v>4670</v>
      </c>
      <c r="Q2975" s="252">
        <v>44742</v>
      </c>
      <c r="R2975" s="252">
        <v>44805</v>
      </c>
      <c r="S2975" t="s">
        <v>8452</v>
      </c>
      <c r="T2975" s="253"/>
      <c r="U2975" s="253"/>
      <c r="V2975" s="253"/>
      <c r="W2975" s="253"/>
      <c r="X2975"/>
      <c r="Y2975" t="s">
        <v>8337</v>
      </c>
      <c r="Z2975" s="255">
        <v>1845101021</v>
      </c>
      <c r="AA2975" t="s">
        <v>8297</v>
      </c>
      <c r="AB2975" s="258" t="str">
        <f>_xlfn.IFNA(IF(Table[[#This Row],[Programme Partner]]&lt;&gt;Table[[#This Row],[Implementing Partner]],CONCATENATE(Table[[#This Row],[Programme Partner]],"-",Table[[#This Row],[Implementing Partner]]),Table[[#This Row],[Programme Partner]]),"")</f>
        <v>IOM-DSK</v>
      </c>
    </row>
    <row r="2976" spans="1:28" ht="16.5" customHeight="1">
      <c r="A2976" s="183">
        <v>3356</v>
      </c>
      <c r="B2976" s="247" t="s">
        <v>5148</v>
      </c>
      <c r="C2976" s="248" t="s">
        <v>5087</v>
      </c>
      <c r="D2976" s="249" t="s">
        <v>5148</v>
      </c>
      <c r="E2976" s="215" t="s">
        <v>27</v>
      </c>
      <c r="F2976" s="247" t="s">
        <v>8012</v>
      </c>
      <c r="G2976" s="195" t="s">
        <v>8585</v>
      </c>
      <c r="H2976" s="247" t="str">
        <f>IFERROR(VLOOKUP(Table[[#This Row],[Activity Details of Assistance]],WHAT!E:F,2,FALSE),"")</f>
        <v xml:space="preserve"># of door </v>
      </c>
      <c r="I2976" s="247"/>
      <c r="J2976" s="247">
        <v>54</v>
      </c>
      <c r="K2976" t="s">
        <v>8280</v>
      </c>
      <c r="L2976" s="251" t="s">
        <v>13</v>
      </c>
      <c r="M2976" s="251" t="s">
        <v>14</v>
      </c>
      <c r="N2976" s="247" t="s">
        <v>309</v>
      </c>
      <c r="O2976" s="247" t="s">
        <v>1606</v>
      </c>
      <c r="P2976" s="247" t="s">
        <v>4670</v>
      </c>
      <c r="Q2976" s="252">
        <v>44742</v>
      </c>
      <c r="R2976" s="252">
        <v>44805</v>
      </c>
      <c r="S2976" t="s">
        <v>8452</v>
      </c>
      <c r="T2976" s="253"/>
      <c r="U2976" s="253"/>
      <c r="V2976" s="253"/>
      <c r="W2976" s="253"/>
      <c r="X2976"/>
      <c r="Y2976" t="s">
        <v>8337</v>
      </c>
      <c r="Z2976" s="255">
        <v>1845101021</v>
      </c>
      <c r="AA2976" t="s">
        <v>8297</v>
      </c>
      <c r="AB2976" s="258" t="str">
        <f>_xlfn.IFNA(IF(Table[[#This Row],[Programme Partner]]&lt;&gt;Table[[#This Row],[Implementing Partner]],CONCATENATE(Table[[#This Row],[Programme Partner]],"-",Table[[#This Row],[Implementing Partner]]),Table[[#This Row],[Programme Partner]]),"")</f>
        <v>IOM-DSK</v>
      </c>
    </row>
    <row r="2977" spans="1:28" ht="16.5" customHeight="1">
      <c r="A2977" s="183">
        <v>3357</v>
      </c>
      <c r="B2977" s="247" t="s">
        <v>5148</v>
      </c>
      <c r="C2977" s="248" t="s">
        <v>5087</v>
      </c>
      <c r="D2977" s="249" t="s">
        <v>5148</v>
      </c>
      <c r="E2977" s="215" t="s">
        <v>27</v>
      </c>
      <c r="F2977" s="247" t="s">
        <v>8012</v>
      </c>
      <c r="G2977" s="250" t="s">
        <v>8359</v>
      </c>
      <c r="H2977" s="247" t="str">
        <f>IFERROR(VLOOKUP(Table[[#This Row],[Activity Details of Assistance]],WHAT!E:F,2,FALSE),"")</f>
        <v># of FSM Site</v>
      </c>
      <c r="I2977" s="247"/>
      <c r="J2977" s="247">
        <v>10</v>
      </c>
      <c r="K2977" t="s">
        <v>8280</v>
      </c>
      <c r="L2977" s="251" t="s">
        <v>13</v>
      </c>
      <c r="M2977" s="251" t="s">
        <v>14</v>
      </c>
      <c r="N2977" s="247" t="s">
        <v>309</v>
      </c>
      <c r="O2977" s="247" t="s">
        <v>1606</v>
      </c>
      <c r="P2977" s="247" t="s">
        <v>4670</v>
      </c>
      <c r="Q2977" s="252">
        <v>44742</v>
      </c>
      <c r="R2977" s="252">
        <v>44805</v>
      </c>
      <c r="S2977" t="s">
        <v>8452</v>
      </c>
      <c r="T2977" s="253"/>
      <c r="U2977" s="253"/>
      <c r="V2977" s="253"/>
      <c r="W2977" s="253"/>
      <c r="X2977"/>
      <c r="Y2977" t="s">
        <v>8337</v>
      </c>
      <c r="Z2977" s="255">
        <v>1845101021</v>
      </c>
      <c r="AA2977" t="s">
        <v>8297</v>
      </c>
      <c r="AB2977" s="258" t="str">
        <f>_xlfn.IFNA(IF(Table[[#This Row],[Programme Partner]]&lt;&gt;Table[[#This Row],[Implementing Partner]],CONCATENATE(Table[[#This Row],[Programme Partner]],"-",Table[[#This Row],[Implementing Partner]]),Table[[#This Row],[Programme Partner]]),"")</f>
        <v>IOM-DSK</v>
      </c>
    </row>
    <row r="2978" spans="1:28" ht="16.5" customHeight="1">
      <c r="A2978" s="183">
        <v>3358</v>
      </c>
      <c r="B2978" s="247" t="s">
        <v>5148</v>
      </c>
      <c r="C2978" s="248" t="s">
        <v>5087</v>
      </c>
      <c r="D2978" s="249" t="s">
        <v>5148</v>
      </c>
      <c r="E2978" s="215" t="s">
        <v>27</v>
      </c>
      <c r="F2978" s="247" t="s">
        <v>8012</v>
      </c>
      <c r="G2978" s="250" t="s">
        <v>8356</v>
      </c>
      <c r="H2978" s="247" t="str">
        <f>IFERROR(VLOOKUP(Table[[#This Row],[Activity Details of Assistance]],WHAT!E:F,2,FALSE),"")</f>
        <v># of FSM Site</v>
      </c>
      <c r="I2978" s="247"/>
      <c r="J2978" s="247">
        <v>4</v>
      </c>
      <c r="K2978" t="s">
        <v>8280</v>
      </c>
      <c r="L2978" s="251" t="s">
        <v>13</v>
      </c>
      <c r="M2978" s="251" t="s">
        <v>14</v>
      </c>
      <c r="N2978" s="247" t="s">
        <v>309</v>
      </c>
      <c r="O2978" s="247" t="s">
        <v>1606</v>
      </c>
      <c r="P2978" s="247" t="s">
        <v>4670</v>
      </c>
      <c r="Q2978" s="252">
        <v>44742</v>
      </c>
      <c r="R2978" s="252">
        <v>44805</v>
      </c>
      <c r="S2978" t="s">
        <v>8452</v>
      </c>
      <c r="T2978" s="253"/>
      <c r="U2978" s="253"/>
      <c r="V2978" s="253"/>
      <c r="W2978" s="253"/>
      <c r="X2978"/>
      <c r="Y2978" t="s">
        <v>8337</v>
      </c>
      <c r="Z2978" s="255">
        <v>1845101021</v>
      </c>
      <c r="AA2978" t="s">
        <v>8297</v>
      </c>
      <c r="AB2978" s="258" t="str">
        <f>_xlfn.IFNA(IF(Table[[#This Row],[Programme Partner]]&lt;&gt;Table[[#This Row],[Implementing Partner]],CONCATENATE(Table[[#This Row],[Programme Partner]],"-",Table[[#This Row],[Implementing Partner]]),Table[[#This Row],[Programme Partner]]),"")</f>
        <v>IOM-DSK</v>
      </c>
    </row>
    <row r="2979" spans="1:28" ht="16.5" customHeight="1">
      <c r="A2979" s="183">
        <v>3359</v>
      </c>
      <c r="B2979" s="247" t="s">
        <v>5148</v>
      </c>
      <c r="C2979" s="248" t="s">
        <v>5087</v>
      </c>
      <c r="D2979" s="249" t="s">
        <v>5148</v>
      </c>
      <c r="E2979" s="215" t="s">
        <v>27</v>
      </c>
      <c r="F2979" s="247" t="s">
        <v>8012</v>
      </c>
      <c r="G2979" s="195" t="s">
        <v>8586</v>
      </c>
      <c r="H2979" s="247" t="str">
        <f>IFERROR(VLOOKUP(Table[[#This Row],[Activity Details of Assistance]],WHAT!E:F,2,FALSE),"")</f>
        <v># of door</v>
      </c>
      <c r="I2979" s="247"/>
      <c r="J2979" s="247">
        <v>131</v>
      </c>
      <c r="K2979" t="s">
        <v>8280</v>
      </c>
      <c r="L2979" s="251" t="s">
        <v>13</v>
      </c>
      <c r="M2979" s="251" t="s">
        <v>14</v>
      </c>
      <c r="N2979" s="247" t="s">
        <v>309</v>
      </c>
      <c r="O2979" s="247" t="s">
        <v>1606</v>
      </c>
      <c r="P2979" s="247" t="s">
        <v>4670</v>
      </c>
      <c r="Q2979" s="252">
        <v>44742</v>
      </c>
      <c r="R2979" s="252">
        <v>44805</v>
      </c>
      <c r="S2979" t="s">
        <v>8452</v>
      </c>
      <c r="T2979" s="253"/>
      <c r="U2979" s="253"/>
      <c r="V2979" s="253"/>
      <c r="W2979" s="253"/>
      <c r="X2979"/>
      <c r="Y2979" t="s">
        <v>8337</v>
      </c>
      <c r="Z2979" s="255">
        <v>1845101021</v>
      </c>
      <c r="AA2979" t="s">
        <v>8297</v>
      </c>
      <c r="AB2979" s="258" t="str">
        <f>_xlfn.IFNA(IF(Table[[#This Row],[Programme Partner]]&lt;&gt;Table[[#This Row],[Implementing Partner]],CONCATENATE(Table[[#This Row],[Programme Partner]],"-",Table[[#This Row],[Implementing Partner]]),Table[[#This Row],[Programme Partner]]),"")</f>
        <v>IOM-DSK</v>
      </c>
    </row>
    <row r="2980" spans="1:28" ht="16.5" customHeight="1">
      <c r="A2980" s="183">
        <v>3360</v>
      </c>
      <c r="B2980" s="247" t="s">
        <v>5148</v>
      </c>
      <c r="C2980" s="248" t="s">
        <v>5087</v>
      </c>
      <c r="D2980" s="249" t="s">
        <v>5148</v>
      </c>
      <c r="E2980" s="215" t="s">
        <v>27</v>
      </c>
      <c r="F2980" s="247" t="s">
        <v>8012</v>
      </c>
      <c r="G2980" s="195" t="s">
        <v>8357</v>
      </c>
      <c r="H2980" s="247" t="str">
        <f>IFERROR(VLOOKUP(Table[[#This Row],[Activity Details of Assistance]],WHAT!E:F,2,FALSE),"")</f>
        <v># of door</v>
      </c>
      <c r="I2980" s="247"/>
      <c r="J2980" s="247">
        <v>233</v>
      </c>
      <c r="K2980" t="s">
        <v>8280</v>
      </c>
      <c r="L2980" s="251" t="s">
        <v>13</v>
      </c>
      <c r="M2980" s="251" t="s">
        <v>14</v>
      </c>
      <c r="N2980" s="247" t="s">
        <v>309</v>
      </c>
      <c r="O2980" s="247" t="s">
        <v>1606</v>
      </c>
      <c r="P2980" s="247" t="s">
        <v>4670</v>
      </c>
      <c r="Q2980" s="252">
        <v>44742</v>
      </c>
      <c r="R2980" s="252">
        <v>44805</v>
      </c>
      <c r="S2980" t="s">
        <v>8452</v>
      </c>
      <c r="T2980" s="253"/>
      <c r="U2980" s="253"/>
      <c r="V2980" s="253"/>
      <c r="W2980" s="253"/>
      <c r="X2980"/>
      <c r="Y2980" t="s">
        <v>8337</v>
      </c>
      <c r="Z2980" s="255">
        <v>1845101021</v>
      </c>
      <c r="AA2980" t="s">
        <v>8297</v>
      </c>
      <c r="AB2980" s="258" t="str">
        <f>_xlfn.IFNA(IF(Table[[#This Row],[Programme Partner]]&lt;&gt;Table[[#This Row],[Implementing Partner]],CONCATENATE(Table[[#This Row],[Programme Partner]],"-",Table[[#This Row],[Implementing Partner]]),Table[[#This Row],[Programme Partner]]),"")</f>
        <v>IOM-DSK</v>
      </c>
    </row>
    <row r="2981" spans="1:28" ht="16.5" customHeight="1">
      <c r="A2981" s="183">
        <v>3361</v>
      </c>
      <c r="B2981" s="247" t="s">
        <v>5148</v>
      </c>
      <c r="C2981" s="248" t="s">
        <v>5087</v>
      </c>
      <c r="D2981" s="249" t="s">
        <v>5148</v>
      </c>
      <c r="E2981" s="215" t="s">
        <v>27</v>
      </c>
      <c r="F2981" s="247" t="s">
        <v>8013</v>
      </c>
      <c r="G2981" s="250" t="s">
        <v>8317</v>
      </c>
      <c r="H2981" s="247" t="str">
        <f>IFERROR(VLOOKUP(Table[[#This Row],[Activity Details of Assistance]],WHAT!E:F,2,FALSE),"")</f>
        <v># of estimated persons reached by mass-media campaign</v>
      </c>
      <c r="I2981" s="247"/>
      <c r="J2981" s="247">
        <v>3</v>
      </c>
      <c r="K2981" t="s">
        <v>8280</v>
      </c>
      <c r="L2981" s="251" t="s">
        <v>13</v>
      </c>
      <c r="M2981" s="251" t="s">
        <v>14</v>
      </c>
      <c r="N2981" s="247" t="s">
        <v>309</v>
      </c>
      <c r="O2981" s="247" t="s">
        <v>1606</v>
      </c>
      <c r="P2981" s="247" t="s">
        <v>4670</v>
      </c>
      <c r="Q2981" s="252">
        <v>44742</v>
      </c>
      <c r="R2981" s="252">
        <v>44805</v>
      </c>
      <c r="S2981" t="s">
        <v>8452</v>
      </c>
      <c r="T2981" s="253"/>
      <c r="U2981" s="253"/>
      <c r="V2981" s="253"/>
      <c r="W2981" s="253"/>
      <c r="X2981"/>
      <c r="Y2981" t="s">
        <v>8337</v>
      </c>
      <c r="Z2981" s="255">
        <v>1845101021</v>
      </c>
      <c r="AA2981" t="s">
        <v>8297</v>
      </c>
      <c r="AB2981" s="258" t="str">
        <f>_xlfn.IFNA(IF(Table[[#This Row],[Programme Partner]]&lt;&gt;Table[[#This Row],[Implementing Partner]],CONCATENATE(Table[[#This Row],[Programme Partner]],"-",Table[[#This Row],[Implementing Partner]]),Table[[#This Row],[Programme Partner]]),"")</f>
        <v>IOM-DSK</v>
      </c>
    </row>
    <row r="2982" spans="1:28" ht="16.5" customHeight="1">
      <c r="A2982" s="183">
        <v>3362</v>
      </c>
      <c r="B2982" s="247" t="s">
        <v>5148</v>
      </c>
      <c r="C2982" s="248" t="s">
        <v>5087</v>
      </c>
      <c r="D2982" s="249" t="s">
        <v>5148</v>
      </c>
      <c r="E2982" s="215" t="s">
        <v>27</v>
      </c>
      <c r="F2982" s="247" t="s">
        <v>8013</v>
      </c>
      <c r="G2982" s="250" t="s">
        <v>8360</v>
      </c>
      <c r="H2982" s="247" t="str">
        <f>IFERROR(VLOOKUP(Table[[#This Row],[Activity Details of Assistance]],WHAT!E:F,2,FALSE),"")</f>
        <v># of household</v>
      </c>
      <c r="I2982" s="247"/>
      <c r="J2982" s="247">
        <v>2884</v>
      </c>
      <c r="K2982" t="s">
        <v>8280</v>
      </c>
      <c r="L2982" s="251" t="s">
        <v>13</v>
      </c>
      <c r="M2982" s="251" t="s">
        <v>14</v>
      </c>
      <c r="N2982" s="247" t="s">
        <v>309</v>
      </c>
      <c r="O2982" s="247" t="s">
        <v>1606</v>
      </c>
      <c r="P2982" s="247" t="s">
        <v>4670</v>
      </c>
      <c r="Q2982" s="252">
        <v>44742</v>
      </c>
      <c r="R2982" s="252">
        <v>44805</v>
      </c>
      <c r="S2982" t="s">
        <v>8452</v>
      </c>
      <c r="T2982" s="253"/>
      <c r="U2982" s="253"/>
      <c r="V2982" s="253"/>
      <c r="W2982" s="253"/>
      <c r="X2982"/>
      <c r="Y2982" t="s">
        <v>8337</v>
      </c>
      <c r="Z2982" s="255">
        <v>1845101021</v>
      </c>
      <c r="AA2982" t="s">
        <v>8297</v>
      </c>
      <c r="AB2982" s="258" t="str">
        <f>_xlfn.IFNA(IF(Table[[#This Row],[Programme Partner]]&lt;&gt;Table[[#This Row],[Implementing Partner]],CONCATENATE(Table[[#This Row],[Programme Partner]],"-",Table[[#This Row],[Implementing Partner]]),Table[[#This Row],[Programme Partner]]),"")</f>
        <v>IOM-DSK</v>
      </c>
    </row>
    <row r="2983" spans="1:28" ht="16.5" customHeight="1">
      <c r="A2983" s="183">
        <v>3363</v>
      </c>
      <c r="B2983" s="247" t="s">
        <v>5148</v>
      </c>
      <c r="C2983" s="248" t="s">
        <v>5087</v>
      </c>
      <c r="D2983" s="249" t="s">
        <v>5148</v>
      </c>
      <c r="E2983" s="215" t="s">
        <v>27</v>
      </c>
      <c r="F2983" s="247" t="s">
        <v>8014</v>
      </c>
      <c r="G2983" s="250" t="s">
        <v>8243</v>
      </c>
      <c r="H2983" s="247" t="str">
        <f>IFERROR(VLOOKUP(Table[[#This Row],[Activity Details of Assistance]],WHAT!E:F,2,FALSE),"")</f>
        <v># of pit</v>
      </c>
      <c r="I2983" s="247"/>
      <c r="J2983" s="247">
        <v>1</v>
      </c>
      <c r="K2983" t="s">
        <v>8280</v>
      </c>
      <c r="L2983" s="251" t="s">
        <v>13</v>
      </c>
      <c r="M2983" s="251" t="s">
        <v>14</v>
      </c>
      <c r="N2983" s="247" t="s">
        <v>309</v>
      </c>
      <c r="O2983" s="247" t="s">
        <v>1606</v>
      </c>
      <c r="P2983" s="247" t="s">
        <v>4670</v>
      </c>
      <c r="Q2983" s="252">
        <v>44742</v>
      </c>
      <c r="R2983" s="252">
        <v>44805</v>
      </c>
      <c r="S2983" t="s">
        <v>8452</v>
      </c>
      <c r="T2983" s="253"/>
      <c r="U2983" s="253"/>
      <c r="V2983" s="253"/>
      <c r="W2983" s="253"/>
      <c r="X2983"/>
      <c r="Y2983" t="s">
        <v>8337</v>
      </c>
      <c r="Z2983" s="255">
        <v>1845101021</v>
      </c>
      <c r="AA2983" t="s">
        <v>8297</v>
      </c>
      <c r="AB2983" s="258" t="str">
        <f>_xlfn.IFNA(IF(Table[[#This Row],[Programme Partner]]&lt;&gt;Table[[#This Row],[Implementing Partner]],CONCATENATE(Table[[#This Row],[Programme Partner]],"-",Table[[#This Row],[Implementing Partner]]),Table[[#This Row],[Programme Partner]]),"")</f>
        <v>IOM-DSK</v>
      </c>
    </row>
    <row r="2984" spans="1:28" ht="16.5" customHeight="1">
      <c r="A2984" s="183">
        <v>3364</v>
      </c>
      <c r="B2984" s="247" t="s">
        <v>5148</v>
      </c>
      <c r="C2984" s="248" t="s">
        <v>5087</v>
      </c>
      <c r="D2984" s="249" t="s">
        <v>5148</v>
      </c>
      <c r="E2984" s="215" t="s">
        <v>27</v>
      </c>
      <c r="F2984" s="247" t="s">
        <v>8014</v>
      </c>
      <c r="G2984" s="195" t="s">
        <v>8361</v>
      </c>
      <c r="H2984" s="247" t="str">
        <f>IFERROR(VLOOKUP(Table[[#This Row],[Activity Details of Assistance]],WHAT!E:F,2,FALSE),"")</f>
        <v># of plant</v>
      </c>
      <c r="I2984" s="247"/>
      <c r="J2984" s="247">
        <v>1</v>
      </c>
      <c r="K2984" t="s">
        <v>8280</v>
      </c>
      <c r="L2984" s="251" t="s">
        <v>13</v>
      </c>
      <c r="M2984" s="251" t="s">
        <v>14</v>
      </c>
      <c r="N2984" s="247" t="s">
        <v>309</v>
      </c>
      <c r="O2984" s="247" t="s">
        <v>1606</v>
      </c>
      <c r="P2984" s="247" t="s">
        <v>4670</v>
      </c>
      <c r="Q2984" s="252">
        <v>44742</v>
      </c>
      <c r="R2984" s="252">
        <v>44805</v>
      </c>
      <c r="S2984" t="s">
        <v>8452</v>
      </c>
      <c r="T2984" s="253"/>
      <c r="U2984" s="253"/>
      <c r="V2984" s="253"/>
      <c r="W2984" s="253"/>
      <c r="X2984"/>
      <c r="Y2984" t="s">
        <v>8337</v>
      </c>
      <c r="Z2984" s="255">
        <v>1845101021</v>
      </c>
      <c r="AA2984" t="s">
        <v>8297</v>
      </c>
      <c r="AB2984" s="258" t="str">
        <f>_xlfn.IFNA(IF(Table[[#This Row],[Programme Partner]]&lt;&gt;Table[[#This Row],[Implementing Partner]],CONCATENATE(Table[[#This Row],[Programme Partner]],"-",Table[[#This Row],[Implementing Partner]]),Table[[#This Row],[Programme Partner]]),"")</f>
        <v>IOM-DSK</v>
      </c>
    </row>
    <row r="2985" spans="1:28" ht="16.5" customHeight="1">
      <c r="A2985" s="183">
        <v>3365</v>
      </c>
      <c r="B2985" s="247" t="s">
        <v>5148</v>
      </c>
      <c r="C2985" s="248" t="s">
        <v>8341</v>
      </c>
      <c r="D2985" s="249" t="s">
        <v>5148</v>
      </c>
      <c r="E2985" s="215" t="s">
        <v>27</v>
      </c>
      <c r="F2985" s="247" t="s">
        <v>8011</v>
      </c>
      <c r="G2985" s="195" t="s">
        <v>8584</v>
      </c>
      <c r="H2985" s="247" t="str">
        <f>IFERROR(VLOOKUP(Table[[#This Row],[Activity Details of Assistance]],WHAT!E:F,2,FALSE),"")</f>
        <v># of tube well</v>
      </c>
      <c r="I2985" s="247"/>
      <c r="J2985" s="247">
        <v>169</v>
      </c>
      <c r="K2985" t="s">
        <v>8280</v>
      </c>
      <c r="L2985" s="251" t="s">
        <v>13</v>
      </c>
      <c r="M2985" s="251" t="s">
        <v>14</v>
      </c>
      <c r="N2985" s="247" t="s">
        <v>309</v>
      </c>
      <c r="O2985" s="247" t="s">
        <v>1606</v>
      </c>
      <c r="P2985" s="247" t="s">
        <v>4654</v>
      </c>
      <c r="Q2985" s="252">
        <v>44742</v>
      </c>
      <c r="R2985" s="252">
        <v>44805</v>
      </c>
      <c r="S2985" t="s">
        <v>8452</v>
      </c>
      <c r="T2985" s="253"/>
      <c r="U2985" s="253"/>
      <c r="V2985" s="253"/>
      <c r="W2985" s="253"/>
      <c r="X2985"/>
      <c r="Y2985" t="s">
        <v>8340</v>
      </c>
      <c r="Z2985" s="255">
        <v>1849719196</v>
      </c>
      <c r="AA2985" t="s">
        <v>8290</v>
      </c>
      <c r="AB2985" s="258" t="str">
        <f>_xlfn.IFNA(IF(Table[[#This Row],[Programme Partner]]&lt;&gt;Table[[#This Row],[Implementing Partner]],CONCATENATE(Table[[#This Row],[Programme Partner]],"-",Table[[#This Row],[Implementing Partner]]),Table[[#This Row],[Programme Partner]]),"")</f>
        <v>IOM-SHUSHILAN</v>
      </c>
    </row>
    <row r="2986" spans="1:28" ht="16.5" customHeight="1">
      <c r="A2986" s="183">
        <v>3366</v>
      </c>
      <c r="B2986" s="247" t="s">
        <v>5148</v>
      </c>
      <c r="C2986" s="248" t="s">
        <v>8341</v>
      </c>
      <c r="D2986" s="249" t="s">
        <v>5148</v>
      </c>
      <c r="E2986" s="215" t="s">
        <v>27</v>
      </c>
      <c r="F2986" s="247" t="s">
        <v>8011</v>
      </c>
      <c r="G2986" s="250" t="s">
        <v>8325</v>
      </c>
      <c r="H2986" s="247" t="str">
        <f>IFERROR(VLOOKUP(Table[[#This Row],[Activity Details of Assistance]],WHAT!E:F,2,FALSE),"")</f>
        <v># of tube well</v>
      </c>
      <c r="I2986" s="247"/>
      <c r="J2986" s="247">
        <v>2</v>
      </c>
      <c r="K2986" t="s">
        <v>8280</v>
      </c>
      <c r="L2986" s="251" t="s">
        <v>13</v>
      </c>
      <c r="M2986" s="251" t="s">
        <v>14</v>
      </c>
      <c r="N2986" s="247" t="s">
        <v>309</v>
      </c>
      <c r="O2986" s="247" t="s">
        <v>1606</v>
      </c>
      <c r="P2986" s="247" t="s">
        <v>4654</v>
      </c>
      <c r="Q2986" s="252">
        <v>44742</v>
      </c>
      <c r="R2986" s="252">
        <v>44805</v>
      </c>
      <c r="S2986" t="s">
        <v>8452</v>
      </c>
      <c r="T2986" s="253"/>
      <c r="U2986" s="253"/>
      <c r="V2986" s="253"/>
      <c r="W2986" s="253"/>
      <c r="X2986"/>
      <c r="Y2986" t="s">
        <v>8340</v>
      </c>
      <c r="Z2986" s="255">
        <v>1849719196</v>
      </c>
      <c r="AA2986" t="s">
        <v>8290</v>
      </c>
      <c r="AB2986" s="258" t="str">
        <f>_xlfn.IFNA(IF(Table[[#This Row],[Programme Partner]]&lt;&gt;Table[[#This Row],[Implementing Partner]],CONCATENATE(Table[[#This Row],[Programme Partner]],"-",Table[[#This Row],[Implementing Partner]]),Table[[#This Row],[Programme Partner]]),"")</f>
        <v>IOM-SHUSHILAN</v>
      </c>
    </row>
    <row r="2987" spans="1:28" ht="16.5" customHeight="1">
      <c r="A2987" s="183">
        <v>3367</v>
      </c>
      <c r="B2987" s="247" t="s">
        <v>5148</v>
      </c>
      <c r="C2987" s="248" t="s">
        <v>8341</v>
      </c>
      <c r="D2987" s="249" t="s">
        <v>5148</v>
      </c>
      <c r="E2987" s="215" t="s">
        <v>27</v>
      </c>
      <c r="F2987" s="247" t="s">
        <v>8011</v>
      </c>
      <c r="G2987" s="250" t="s">
        <v>8355</v>
      </c>
      <c r="H2987" s="247" t="str">
        <f>IFERROR(VLOOKUP(Table[[#This Row],[Activity Details of Assistance]],WHAT!E:F,2,FALSE),"")</f>
        <v># of water network</v>
      </c>
      <c r="I2987" s="247"/>
      <c r="J2987" s="247">
        <v>1</v>
      </c>
      <c r="K2987" t="s">
        <v>8280</v>
      </c>
      <c r="L2987" s="251" t="s">
        <v>13</v>
      </c>
      <c r="M2987" s="251" t="s">
        <v>14</v>
      </c>
      <c r="N2987" s="247" t="s">
        <v>309</v>
      </c>
      <c r="O2987" s="247" t="s">
        <v>1606</v>
      </c>
      <c r="P2987" s="247" t="s">
        <v>4654</v>
      </c>
      <c r="Q2987" s="252">
        <v>44742</v>
      </c>
      <c r="R2987" s="252">
        <v>44805</v>
      </c>
      <c r="S2987" t="s">
        <v>8452</v>
      </c>
      <c r="T2987" s="253"/>
      <c r="U2987" s="253"/>
      <c r="V2987" s="253"/>
      <c r="W2987" s="253"/>
      <c r="X2987"/>
      <c r="Y2987" t="s">
        <v>8340</v>
      </c>
      <c r="Z2987" s="255">
        <v>1849719196</v>
      </c>
      <c r="AA2987" t="s">
        <v>8290</v>
      </c>
      <c r="AB2987" s="258" t="str">
        <f>_xlfn.IFNA(IF(Table[[#This Row],[Programme Partner]]&lt;&gt;Table[[#This Row],[Implementing Partner]],CONCATENATE(Table[[#This Row],[Programme Partner]],"-",Table[[#This Row],[Implementing Partner]]),Table[[#This Row],[Programme Partner]]),"")</f>
        <v>IOM-SHUSHILAN</v>
      </c>
    </row>
    <row r="2988" spans="1:28" ht="16.5" customHeight="1">
      <c r="A2988" s="183">
        <v>3368</v>
      </c>
      <c r="B2988" s="247" t="s">
        <v>5148</v>
      </c>
      <c r="C2988" s="248" t="s">
        <v>8341</v>
      </c>
      <c r="D2988" s="249" t="s">
        <v>5148</v>
      </c>
      <c r="E2988" s="215" t="s">
        <v>27</v>
      </c>
      <c r="F2988" s="247" t="s">
        <v>8011</v>
      </c>
      <c r="G2988" t="s">
        <v>8019</v>
      </c>
      <c r="H2988" s="247" t="str">
        <f>IFERROR(VLOOKUP(Table[[#This Row],[Activity Details of Assistance]],WHAT!E:F,2,FALSE),"")</f>
        <v>N/A</v>
      </c>
      <c r="I2988" s="247"/>
      <c r="J2988" s="247">
        <v>20</v>
      </c>
      <c r="K2988" t="s">
        <v>8280</v>
      </c>
      <c r="L2988" s="251" t="s">
        <v>13</v>
      </c>
      <c r="M2988" s="251" t="s">
        <v>14</v>
      </c>
      <c r="N2988" s="247" t="s">
        <v>309</v>
      </c>
      <c r="O2988" s="247" t="s">
        <v>1606</v>
      </c>
      <c r="P2988" s="247" t="s">
        <v>4654</v>
      </c>
      <c r="Q2988" s="252">
        <v>44742</v>
      </c>
      <c r="R2988" s="252">
        <v>44805</v>
      </c>
      <c r="S2988" t="s">
        <v>8452</v>
      </c>
      <c r="T2988" s="253"/>
      <c r="U2988" s="253"/>
      <c r="V2988" s="253"/>
      <c r="W2988" s="253"/>
      <c r="X2988"/>
      <c r="Y2988" t="s">
        <v>8340</v>
      </c>
      <c r="Z2988" s="255">
        <v>1849719196</v>
      </c>
      <c r="AA2988" t="s">
        <v>8290</v>
      </c>
      <c r="AB2988" s="258" t="str">
        <f>_xlfn.IFNA(IF(Table[[#This Row],[Programme Partner]]&lt;&gt;Table[[#This Row],[Implementing Partner]],CONCATENATE(Table[[#This Row],[Programme Partner]],"-",Table[[#This Row],[Implementing Partner]]),Table[[#This Row],[Programme Partner]]),"")</f>
        <v>IOM-SHUSHILAN</v>
      </c>
    </row>
    <row r="2989" spans="1:28" ht="16.5" customHeight="1">
      <c r="A2989" s="183">
        <v>3369</v>
      </c>
      <c r="B2989" s="247" t="s">
        <v>5148</v>
      </c>
      <c r="C2989" s="248" t="s">
        <v>8341</v>
      </c>
      <c r="D2989" s="249" t="s">
        <v>5148</v>
      </c>
      <c r="E2989" s="215" t="s">
        <v>27</v>
      </c>
      <c r="F2989" s="247" t="s">
        <v>8012</v>
      </c>
      <c r="G2989" s="250" t="s">
        <v>8366</v>
      </c>
      <c r="H2989" s="247" t="str">
        <f>IFERROR(VLOOKUP(Table[[#This Row],[Activity Details of Assistance]],WHAT!E:F,2,FALSE),"")</f>
        <v xml:space="preserve"># of door </v>
      </c>
      <c r="I2989" s="247"/>
      <c r="J2989" s="247">
        <v>1</v>
      </c>
      <c r="K2989" t="s">
        <v>8280</v>
      </c>
      <c r="L2989" s="251" t="s">
        <v>13</v>
      </c>
      <c r="M2989" s="251" t="s">
        <v>14</v>
      </c>
      <c r="N2989" s="247" t="s">
        <v>309</v>
      </c>
      <c r="O2989" s="247" t="s">
        <v>1606</v>
      </c>
      <c r="P2989" s="247" t="s">
        <v>4654</v>
      </c>
      <c r="Q2989" s="252">
        <v>44742</v>
      </c>
      <c r="R2989" s="252">
        <v>44805</v>
      </c>
      <c r="S2989" t="s">
        <v>8452</v>
      </c>
      <c r="T2989" s="253"/>
      <c r="U2989" s="253"/>
      <c r="V2989" s="253"/>
      <c r="W2989" s="253"/>
      <c r="X2989"/>
      <c r="Y2989" t="s">
        <v>8340</v>
      </c>
      <c r="Z2989" s="255">
        <v>1849719196</v>
      </c>
      <c r="AA2989" t="s">
        <v>8290</v>
      </c>
      <c r="AB2989" s="258" t="str">
        <f>_xlfn.IFNA(IF(Table[[#This Row],[Programme Partner]]&lt;&gt;Table[[#This Row],[Implementing Partner]],CONCATENATE(Table[[#This Row],[Programme Partner]],"-",Table[[#This Row],[Implementing Partner]]),Table[[#This Row],[Programme Partner]]),"")</f>
        <v>IOM-SHUSHILAN</v>
      </c>
    </row>
    <row r="2990" spans="1:28" ht="16.5" customHeight="1">
      <c r="A2990" s="183">
        <v>3370</v>
      </c>
      <c r="B2990" s="247" t="s">
        <v>5148</v>
      </c>
      <c r="C2990" s="248" t="s">
        <v>8341</v>
      </c>
      <c r="D2990" s="249" t="s">
        <v>5148</v>
      </c>
      <c r="E2990" s="215" t="s">
        <v>27</v>
      </c>
      <c r="F2990" s="247" t="s">
        <v>8012</v>
      </c>
      <c r="G2990" s="195" t="s">
        <v>8585</v>
      </c>
      <c r="H2990" s="247" t="str">
        <f>IFERROR(VLOOKUP(Table[[#This Row],[Activity Details of Assistance]],WHAT!E:F,2,FALSE),"")</f>
        <v xml:space="preserve"># of door </v>
      </c>
      <c r="I2990" s="247"/>
      <c r="J2990" s="247">
        <v>26</v>
      </c>
      <c r="K2990" t="s">
        <v>8280</v>
      </c>
      <c r="L2990" s="251" t="s">
        <v>13</v>
      </c>
      <c r="M2990" s="251" t="s">
        <v>14</v>
      </c>
      <c r="N2990" s="247" t="s">
        <v>309</v>
      </c>
      <c r="O2990" s="247" t="s">
        <v>1606</v>
      </c>
      <c r="P2990" s="247" t="s">
        <v>4654</v>
      </c>
      <c r="Q2990" s="252">
        <v>44742</v>
      </c>
      <c r="R2990" s="252">
        <v>44805</v>
      </c>
      <c r="S2990" t="s">
        <v>8452</v>
      </c>
      <c r="T2990" s="253"/>
      <c r="U2990" s="253"/>
      <c r="V2990" s="253"/>
      <c r="W2990" s="253"/>
      <c r="X2990"/>
      <c r="Y2990" t="s">
        <v>8340</v>
      </c>
      <c r="Z2990" s="255">
        <v>1849719196</v>
      </c>
      <c r="AA2990" t="s">
        <v>8290</v>
      </c>
      <c r="AB2990" s="258" t="str">
        <f>_xlfn.IFNA(IF(Table[[#This Row],[Programme Partner]]&lt;&gt;Table[[#This Row],[Implementing Partner]],CONCATENATE(Table[[#This Row],[Programme Partner]],"-",Table[[#This Row],[Implementing Partner]]),Table[[#This Row],[Programme Partner]]),"")</f>
        <v>IOM-SHUSHILAN</v>
      </c>
    </row>
    <row r="2991" spans="1:28" ht="16.5" customHeight="1">
      <c r="A2991" s="183">
        <v>3371</v>
      </c>
      <c r="B2991" s="247" t="s">
        <v>5148</v>
      </c>
      <c r="C2991" s="248" t="s">
        <v>8341</v>
      </c>
      <c r="D2991" s="249" t="s">
        <v>5148</v>
      </c>
      <c r="E2991" s="215" t="s">
        <v>27</v>
      </c>
      <c r="F2991" s="247" t="s">
        <v>8012</v>
      </c>
      <c r="G2991" s="250" t="s">
        <v>8359</v>
      </c>
      <c r="H2991" s="247" t="str">
        <f>IFERROR(VLOOKUP(Table[[#This Row],[Activity Details of Assistance]],WHAT!E:F,2,FALSE),"")</f>
        <v># of FSM Site</v>
      </c>
      <c r="I2991" s="247"/>
      <c r="J2991" s="247">
        <v>2</v>
      </c>
      <c r="K2991" t="s">
        <v>8280</v>
      </c>
      <c r="L2991" s="251" t="s">
        <v>13</v>
      </c>
      <c r="M2991" s="251" t="s">
        <v>14</v>
      </c>
      <c r="N2991" s="247" t="s">
        <v>309</v>
      </c>
      <c r="O2991" s="247" t="s">
        <v>1606</v>
      </c>
      <c r="P2991" s="247" t="s">
        <v>4654</v>
      </c>
      <c r="Q2991" s="252">
        <v>44742</v>
      </c>
      <c r="R2991" s="252">
        <v>44805</v>
      </c>
      <c r="S2991" t="s">
        <v>8452</v>
      </c>
      <c r="T2991" s="253"/>
      <c r="U2991" s="253"/>
      <c r="V2991" s="253"/>
      <c r="W2991" s="253"/>
      <c r="X2991"/>
      <c r="Y2991" t="s">
        <v>8340</v>
      </c>
      <c r="Z2991" s="255">
        <v>1849719196</v>
      </c>
      <c r="AA2991" t="s">
        <v>8290</v>
      </c>
      <c r="AB2991" s="258" t="str">
        <f>_xlfn.IFNA(IF(Table[[#This Row],[Programme Partner]]&lt;&gt;Table[[#This Row],[Implementing Partner]],CONCATENATE(Table[[#This Row],[Programme Partner]],"-",Table[[#This Row],[Implementing Partner]]),Table[[#This Row],[Programme Partner]]),"")</f>
        <v>IOM-SHUSHILAN</v>
      </c>
    </row>
    <row r="2992" spans="1:28" ht="16.5" customHeight="1">
      <c r="A2992" s="183">
        <v>3372</v>
      </c>
      <c r="B2992" s="247" t="s">
        <v>5148</v>
      </c>
      <c r="C2992" s="248" t="s">
        <v>8341</v>
      </c>
      <c r="D2992" s="249" t="s">
        <v>5148</v>
      </c>
      <c r="E2992" s="215" t="s">
        <v>27</v>
      </c>
      <c r="F2992" s="247" t="s">
        <v>8012</v>
      </c>
      <c r="G2992" s="250" t="s">
        <v>8356</v>
      </c>
      <c r="H2992" s="247" t="str">
        <f>IFERROR(VLOOKUP(Table[[#This Row],[Activity Details of Assistance]],WHAT!E:F,2,FALSE),"")</f>
        <v># of FSM Site</v>
      </c>
      <c r="I2992" s="247"/>
      <c r="J2992" s="247">
        <v>2</v>
      </c>
      <c r="K2992" t="s">
        <v>8280</v>
      </c>
      <c r="L2992" s="251" t="s">
        <v>13</v>
      </c>
      <c r="M2992" s="251" t="s">
        <v>14</v>
      </c>
      <c r="N2992" s="247" t="s">
        <v>309</v>
      </c>
      <c r="O2992" s="247" t="s">
        <v>1606</v>
      </c>
      <c r="P2992" s="247" t="s">
        <v>4654</v>
      </c>
      <c r="Q2992" s="252">
        <v>44742</v>
      </c>
      <c r="R2992" s="252">
        <v>44805</v>
      </c>
      <c r="S2992" t="s">
        <v>8452</v>
      </c>
      <c r="T2992" s="253"/>
      <c r="U2992" s="253"/>
      <c r="V2992" s="253"/>
      <c r="W2992" s="253"/>
      <c r="X2992"/>
      <c r="Y2992" t="s">
        <v>8340</v>
      </c>
      <c r="Z2992" s="255">
        <v>1849719196</v>
      </c>
      <c r="AA2992" t="s">
        <v>8290</v>
      </c>
      <c r="AB2992" s="258" t="str">
        <f>_xlfn.IFNA(IF(Table[[#This Row],[Programme Partner]]&lt;&gt;Table[[#This Row],[Implementing Partner]],CONCATENATE(Table[[#This Row],[Programme Partner]],"-",Table[[#This Row],[Implementing Partner]]),Table[[#This Row],[Programme Partner]]),"")</f>
        <v>IOM-SHUSHILAN</v>
      </c>
    </row>
    <row r="2993" spans="1:28" ht="16.5" customHeight="1">
      <c r="A2993" s="183">
        <v>3373</v>
      </c>
      <c r="B2993" s="247" t="s">
        <v>5148</v>
      </c>
      <c r="C2993" s="248" t="s">
        <v>8341</v>
      </c>
      <c r="D2993" s="249" t="s">
        <v>5148</v>
      </c>
      <c r="E2993" s="215" t="s">
        <v>27</v>
      </c>
      <c r="F2993" s="247" t="s">
        <v>8012</v>
      </c>
      <c r="G2993" s="195" t="s">
        <v>8586</v>
      </c>
      <c r="H2993" s="247" t="str">
        <f>IFERROR(VLOOKUP(Table[[#This Row],[Activity Details of Assistance]],WHAT!E:F,2,FALSE),"")</f>
        <v># of door</v>
      </c>
      <c r="I2993" s="247"/>
      <c r="J2993" s="247">
        <v>204</v>
      </c>
      <c r="K2993" t="s">
        <v>8280</v>
      </c>
      <c r="L2993" s="251" t="s">
        <v>13</v>
      </c>
      <c r="M2993" s="251" t="s">
        <v>14</v>
      </c>
      <c r="N2993" s="247" t="s">
        <v>309</v>
      </c>
      <c r="O2993" s="247" t="s">
        <v>1606</v>
      </c>
      <c r="P2993" s="247" t="s">
        <v>4654</v>
      </c>
      <c r="Q2993" s="252">
        <v>44742</v>
      </c>
      <c r="R2993" s="252">
        <v>44805</v>
      </c>
      <c r="S2993" t="s">
        <v>8452</v>
      </c>
      <c r="T2993" s="253"/>
      <c r="U2993" s="253"/>
      <c r="V2993" s="253"/>
      <c r="W2993" s="253"/>
      <c r="X2993"/>
      <c r="Y2993" t="s">
        <v>8340</v>
      </c>
      <c r="Z2993" s="255">
        <v>1849719196</v>
      </c>
      <c r="AA2993" t="s">
        <v>8290</v>
      </c>
      <c r="AB2993" s="258" t="str">
        <f>_xlfn.IFNA(IF(Table[[#This Row],[Programme Partner]]&lt;&gt;Table[[#This Row],[Implementing Partner]],CONCATENATE(Table[[#This Row],[Programme Partner]],"-",Table[[#This Row],[Implementing Partner]]),Table[[#This Row],[Programme Partner]]),"")</f>
        <v>IOM-SHUSHILAN</v>
      </c>
    </row>
    <row r="2994" spans="1:28" ht="16.5" customHeight="1">
      <c r="A2994" s="183">
        <v>3374</v>
      </c>
      <c r="B2994" s="247" t="s">
        <v>5148</v>
      </c>
      <c r="C2994" s="248" t="s">
        <v>8341</v>
      </c>
      <c r="D2994" s="249" t="s">
        <v>5148</v>
      </c>
      <c r="E2994" s="215" t="s">
        <v>27</v>
      </c>
      <c r="F2994" s="247" t="s">
        <v>8012</v>
      </c>
      <c r="G2994" s="250" t="s">
        <v>8357</v>
      </c>
      <c r="H2994" s="247" t="str">
        <f>IFERROR(VLOOKUP(Table[[#This Row],[Activity Details of Assistance]],WHAT!E:F,2,FALSE),"")</f>
        <v># of door</v>
      </c>
      <c r="I2994" s="247"/>
      <c r="J2994" s="247">
        <v>406</v>
      </c>
      <c r="K2994" t="s">
        <v>8280</v>
      </c>
      <c r="L2994" s="251" t="s">
        <v>13</v>
      </c>
      <c r="M2994" s="251" t="s">
        <v>14</v>
      </c>
      <c r="N2994" s="247" t="s">
        <v>309</v>
      </c>
      <c r="O2994" s="247" t="s">
        <v>1606</v>
      </c>
      <c r="P2994" s="247" t="s">
        <v>4654</v>
      </c>
      <c r="Q2994" s="252">
        <v>44742</v>
      </c>
      <c r="R2994" s="252">
        <v>44805</v>
      </c>
      <c r="S2994" t="s">
        <v>8452</v>
      </c>
      <c r="T2994" s="253"/>
      <c r="U2994" s="253"/>
      <c r="V2994" s="253"/>
      <c r="W2994" s="253"/>
      <c r="X2994"/>
      <c r="Y2994" t="s">
        <v>8340</v>
      </c>
      <c r="Z2994" s="255">
        <v>1849719196</v>
      </c>
      <c r="AA2994" t="s">
        <v>8290</v>
      </c>
      <c r="AB2994" s="258" t="str">
        <f>_xlfn.IFNA(IF(Table[[#This Row],[Programme Partner]]&lt;&gt;Table[[#This Row],[Implementing Partner]],CONCATENATE(Table[[#This Row],[Programme Partner]],"-",Table[[#This Row],[Implementing Partner]]),Table[[#This Row],[Programme Partner]]),"")</f>
        <v>IOM-SHUSHILAN</v>
      </c>
    </row>
    <row r="2995" spans="1:28" ht="16.5" customHeight="1">
      <c r="A2995" s="183">
        <v>3375</v>
      </c>
      <c r="B2995" s="247" t="s">
        <v>5148</v>
      </c>
      <c r="C2995" s="248" t="s">
        <v>8341</v>
      </c>
      <c r="D2995" s="249" t="s">
        <v>5148</v>
      </c>
      <c r="E2995" s="215" t="s">
        <v>27</v>
      </c>
      <c r="F2995" s="247" t="s">
        <v>8013</v>
      </c>
      <c r="G2995" s="250" t="s">
        <v>8317</v>
      </c>
      <c r="H2995" s="247" t="str">
        <f>IFERROR(VLOOKUP(Table[[#This Row],[Activity Details of Assistance]],WHAT!E:F,2,FALSE),"")</f>
        <v># of estimated persons reached by mass-media campaign</v>
      </c>
      <c r="I2995" s="247"/>
      <c r="J2995" s="247">
        <v>1</v>
      </c>
      <c r="K2995" t="s">
        <v>8280</v>
      </c>
      <c r="L2995" s="251" t="s">
        <v>13</v>
      </c>
      <c r="M2995" s="251" t="s">
        <v>14</v>
      </c>
      <c r="N2995" s="247" t="s">
        <v>309</v>
      </c>
      <c r="O2995" s="247" t="s">
        <v>1606</v>
      </c>
      <c r="P2995" s="247" t="s">
        <v>4654</v>
      </c>
      <c r="Q2995" s="252">
        <v>44742</v>
      </c>
      <c r="R2995" s="252">
        <v>44805</v>
      </c>
      <c r="S2995" t="s">
        <v>8452</v>
      </c>
      <c r="T2995" s="253"/>
      <c r="U2995" s="253"/>
      <c r="V2995" s="253"/>
      <c r="W2995" s="253"/>
      <c r="X2995"/>
      <c r="Y2995" t="s">
        <v>8340</v>
      </c>
      <c r="Z2995" s="255">
        <v>1849719196</v>
      </c>
      <c r="AA2995" t="s">
        <v>8290</v>
      </c>
      <c r="AB2995" s="258" t="str">
        <f>_xlfn.IFNA(IF(Table[[#This Row],[Programme Partner]]&lt;&gt;Table[[#This Row],[Implementing Partner]],CONCATENATE(Table[[#This Row],[Programme Partner]],"-",Table[[#This Row],[Implementing Partner]]),Table[[#This Row],[Programme Partner]]),"")</f>
        <v>IOM-SHUSHILAN</v>
      </c>
    </row>
    <row r="2996" spans="1:28" ht="16.5" customHeight="1">
      <c r="A2996" s="183">
        <v>3376</v>
      </c>
      <c r="B2996" s="247" t="s">
        <v>5148</v>
      </c>
      <c r="C2996" s="248" t="s">
        <v>8341</v>
      </c>
      <c r="D2996" s="249" t="s">
        <v>5148</v>
      </c>
      <c r="E2996" s="215" t="s">
        <v>27</v>
      </c>
      <c r="F2996" s="247" t="s">
        <v>8013</v>
      </c>
      <c r="G2996" s="195" t="s">
        <v>8360</v>
      </c>
      <c r="H2996" s="247" t="str">
        <f>IFERROR(VLOOKUP(Table[[#This Row],[Activity Details of Assistance]],WHAT!E:F,2,FALSE),"")</f>
        <v># of household</v>
      </c>
      <c r="I2996" s="247"/>
      <c r="J2996" s="247">
        <v>5464</v>
      </c>
      <c r="K2996" t="s">
        <v>8280</v>
      </c>
      <c r="L2996" s="251" t="s">
        <v>13</v>
      </c>
      <c r="M2996" s="251" t="s">
        <v>14</v>
      </c>
      <c r="N2996" s="247" t="s">
        <v>309</v>
      </c>
      <c r="O2996" s="247" t="s">
        <v>1606</v>
      </c>
      <c r="P2996" s="247" t="s">
        <v>4654</v>
      </c>
      <c r="Q2996" s="252">
        <v>44742</v>
      </c>
      <c r="R2996" s="252">
        <v>44805</v>
      </c>
      <c r="S2996" t="s">
        <v>8452</v>
      </c>
      <c r="T2996" s="253"/>
      <c r="U2996" s="253"/>
      <c r="V2996" s="253"/>
      <c r="W2996" s="253"/>
      <c r="X2996"/>
      <c r="Y2996" t="s">
        <v>8340</v>
      </c>
      <c r="Z2996" s="255">
        <v>1849719196</v>
      </c>
      <c r="AA2996" t="s">
        <v>8290</v>
      </c>
      <c r="AB2996" s="258" t="str">
        <f>_xlfn.IFNA(IF(Table[[#This Row],[Programme Partner]]&lt;&gt;Table[[#This Row],[Implementing Partner]],CONCATENATE(Table[[#This Row],[Programme Partner]],"-",Table[[#This Row],[Implementing Partner]]),Table[[#This Row],[Programme Partner]]),"")</f>
        <v>IOM-SHUSHILAN</v>
      </c>
    </row>
    <row r="2997" spans="1:28" ht="16.5" customHeight="1">
      <c r="A2997" s="183">
        <v>3377</v>
      </c>
      <c r="B2997" s="247" t="s">
        <v>5148</v>
      </c>
      <c r="C2997" s="248" t="s">
        <v>8341</v>
      </c>
      <c r="D2997" s="249" t="s">
        <v>5148</v>
      </c>
      <c r="E2997" s="215" t="s">
        <v>27</v>
      </c>
      <c r="F2997" s="247" t="s">
        <v>8014</v>
      </c>
      <c r="G2997" s="250" t="s">
        <v>8361</v>
      </c>
      <c r="H2997" s="247" t="str">
        <f>IFERROR(VLOOKUP(Table[[#This Row],[Activity Details of Assistance]],WHAT!E:F,2,FALSE),"")</f>
        <v># of plant</v>
      </c>
      <c r="I2997" s="247"/>
      <c r="J2997" s="247">
        <v>3</v>
      </c>
      <c r="K2997" t="s">
        <v>8280</v>
      </c>
      <c r="L2997" s="251" t="s">
        <v>13</v>
      </c>
      <c r="M2997" s="251" t="s">
        <v>14</v>
      </c>
      <c r="N2997" s="247" t="s">
        <v>309</v>
      </c>
      <c r="O2997" s="247" t="s">
        <v>1606</v>
      </c>
      <c r="P2997" s="247" t="s">
        <v>4654</v>
      </c>
      <c r="Q2997" s="252">
        <v>44742</v>
      </c>
      <c r="R2997" s="252">
        <v>44805</v>
      </c>
      <c r="S2997" t="s">
        <v>8452</v>
      </c>
      <c r="T2997" s="253"/>
      <c r="U2997" s="253"/>
      <c r="V2997" s="253"/>
      <c r="W2997" s="253"/>
      <c r="X2997"/>
      <c r="Y2997" t="s">
        <v>8340</v>
      </c>
      <c r="Z2997" s="255">
        <v>1849719196</v>
      </c>
      <c r="AA2997" t="s">
        <v>8290</v>
      </c>
      <c r="AB2997" s="258" t="str">
        <f>_xlfn.IFNA(IF(Table[[#This Row],[Programme Partner]]&lt;&gt;Table[[#This Row],[Implementing Partner]],CONCATENATE(Table[[#This Row],[Programme Partner]],"-",Table[[#This Row],[Implementing Partner]]),Table[[#This Row],[Programme Partner]]),"")</f>
        <v>IOM-SHUSHILAN</v>
      </c>
    </row>
    <row r="2998" spans="1:28" ht="16.5" customHeight="1">
      <c r="A2998" s="183">
        <v>3378</v>
      </c>
      <c r="B2998" s="247" t="s">
        <v>5148</v>
      </c>
      <c r="C2998" s="248" t="s">
        <v>5087</v>
      </c>
      <c r="D2998" s="249" t="s">
        <v>5148</v>
      </c>
      <c r="E2998" s="215" t="s">
        <v>27</v>
      </c>
      <c r="F2998" s="247" t="s">
        <v>8011</v>
      </c>
      <c r="G2998" s="195" t="s">
        <v>8584</v>
      </c>
      <c r="H2998" s="247" t="str">
        <f>IFERROR(VLOOKUP(Table[[#This Row],[Activity Details of Assistance]],WHAT!E:F,2,FALSE),"")</f>
        <v># of tube well</v>
      </c>
      <c r="I2998" s="247"/>
      <c r="J2998" s="247">
        <v>308</v>
      </c>
      <c r="K2998" t="s">
        <v>8280</v>
      </c>
      <c r="L2998" s="251" t="s">
        <v>13</v>
      </c>
      <c r="M2998" s="251" t="s">
        <v>14</v>
      </c>
      <c r="N2998" s="247" t="s">
        <v>309</v>
      </c>
      <c r="O2998" s="247" t="s">
        <v>1606</v>
      </c>
      <c r="P2998" s="247" t="s">
        <v>4672</v>
      </c>
      <c r="Q2998" s="252">
        <v>44742</v>
      </c>
      <c r="R2998" s="252">
        <v>44805</v>
      </c>
      <c r="S2998" t="s">
        <v>8452</v>
      </c>
      <c r="T2998" s="253"/>
      <c r="U2998" s="253"/>
      <c r="V2998" s="253"/>
      <c r="W2998" s="253"/>
      <c r="X2998"/>
      <c r="Y2998" t="s">
        <v>8337</v>
      </c>
      <c r="Z2998" s="255">
        <v>1845101021</v>
      </c>
      <c r="AA2998" t="s">
        <v>8297</v>
      </c>
      <c r="AB2998" s="258" t="str">
        <f>_xlfn.IFNA(IF(Table[[#This Row],[Programme Partner]]&lt;&gt;Table[[#This Row],[Implementing Partner]],CONCATENATE(Table[[#This Row],[Programme Partner]],"-",Table[[#This Row],[Implementing Partner]]),Table[[#This Row],[Programme Partner]]),"")</f>
        <v>IOM-DSK</v>
      </c>
    </row>
    <row r="2999" spans="1:28" ht="16.5" customHeight="1">
      <c r="A2999" s="183">
        <v>3379</v>
      </c>
      <c r="B2999" s="247" t="s">
        <v>5148</v>
      </c>
      <c r="C2999" s="248" t="s">
        <v>5087</v>
      </c>
      <c r="D2999" s="249" t="s">
        <v>5148</v>
      </c>
      <c r="E2999" s="215" t="s">
        <v>27</v>
      </c>
      <c r="F2999" s="247" t="s">
        <v>8011</v>
      </c>
      <c r="G2999" s="250" t="s">
        <v>8355</v>
      </c>
      <c r="H2999" s="247" t="str">
        <f>IFERROR(VLOOKUP(Table[[#This Row],[Activity Details of Assistance]],WHAT!E:F,2,FALSE),"")</f>
        <v># of water network</v>
      </c>
      <c r="I2999" s="247"/>
      <c r="J2999" s="247">
        <v>5</v>
      </c>
      <c r="K2999" t="s">
        <v>8280</v>
      </c>
      <c r="L2999" s="251" t="s">
        <v>13</v>
      </c>
      <c r="M2999" s="251" t="s">
        <v>14</v>
      </c>
      <c r="N2999" s="247" t="s">
        <v>309</v>
      </c>
      <c r="O2999" s="247" t="s">
        <v>1606</v>
      </c>
      <c r="P2999" s="247" t="s">
        <v>4672</v>
      </c>
      <c r="Q2999" s="252">
        <v>44742</v>
      </c>
      <c r="R2999" s="252">
        <v>44805</v>
      </c>
      <c r="S2999" t="s">
        <v>8452</v>
      </c>
      <c r="T2999" s="253"/>
      <c r="U2999" s="253"/>
      <c r="V2999" s="253"/>
      <c r="W2999" s="253"/>
      <c r="X2999"/>
      <c r="Y2999" t="s">
        <v>8337</v>
      </c>
      <c r="Z2999" s="255">
        <v>1845101021</v>
      </c>
      <c r="AA2999" t="s">
        <v>8297</v>
      </c>
      <c r="AB2999" s="258" t="str">
        <f>_xlfn.IFNA(IF(Table[[#This Row],[Programme Partner]]&lt;&gt;Table[[#This Row],[Implementing Partner]],CONCATENATE(Table[[#This Row],[Programme Partner]],"-",Table[[#This Row],[Implementing Partner]]),Table[[#This Row],[Programme Partner]]),"")</f>
        <v>IOM-DSK</v>
      </c>
    </row>
    <row r="3000" spans="1:28" ht="16.5" customHeight="1">
      <c r="A3000" s="183">
        <v>3380</v>
      </c>
      <c r="B3000" s="247" t="s">
        <v>5148</v>
      </c>
      <c r="C3000" s="248" t="s">
        <v>5087</v>
      </c>
      <c r="D3000" s="249" t="s">
        <v>5148</v>
      </c>
      <c r="E3000" s="215" t="s">
        <v>27</v>
      </c>
      <c r="F3000" s="247" t="s">
        <v>8012</v>
      </c>
      <c r="G3000" s="195" t="s">
        <v>8585</v>
      </c>
      <c r="H3000" s="247" t="str">
        <f>IFERROR(VLOOKUP(Table[[#This Row],[Activity Details of Assistance]],WHAT!E:F,2,FALSE),"")</f>
        <v xml:space="preserve"># of door </v>
      </c>
      <c r="I3000" s="247"/>
      <c r="J3000" s="247">
        <v>309</v>
      </c>
      <c r="K3000" t="s">
        <v>8280</v>
      </c>
      <c r="L3000" s="251" t="s">
        <v>13</v>
      </c>
      <c r="M3000" s="251" t="s">
        <v>14</v>
      </c>
      <c r="N3000" s="247" t="s">
        <v>309</v>
      </c>
      <c r="O3000" s="247" t="s">
        <v>1606</v>
      </c>
      <c r="P3000" s="247" t="s">
        <v>4672</v>
      </c>
      <c r="Q3000" s="252">
        <v>44742</v>
      </c>
      <c r="R3000" s="252">
        <v>44805</v>
      </c>
      <c r="S3000" t="s">
        <v>8452</v>
      </c>
      <c r="T3000" s="253"/>
      <c r="U3000" s="253"/>
      <c r="V3000" s="253"/>
      <c r="W3000" s="253"/>
      <c r="X3000"/>
      <c r="Y3000" t="s">
        <v>8337</v>
      </c>
      <c r="Z3000" s="255">
        <v>1845101021</v>
      </c>
      <c r="AA3000" t="s">
        <v>8297</v>
      </c>
      <c r="AB3000" s="258" t="str">
        <f>_xlfn.IFNA(IF(Table[[#This Row],[Programme Partner]]&lt;&gt;Table[[#This Row],[Implementing Partner]],CONCATENATE(Table[[#This Row],[Programme Partner]],"-",Table[[#This Row],[Implementing Partner]]),Table[[#This Row],[Programme Partner]]),"")</f>
        <v>IOM-DSK</v>
      </c>
    </row>
    <row r="3001" spans="1:28" ht="16.5" customHeight="1">
      <c r="A3001" s="183">
        <v>3381</v>
      </c>
      <c r="B3001" s="247" t="s">
        <v>5148</v>
      </c>
      <c r="C3001" s="248" t="s">
        <v>5087</v>
      </c>
      <c r="D3001" s="249" t="s">
        <v>5148</v>
      </c>
      <c r="E3001" s="215" t="s">
        <v>27</v>
      </c>
      <c r="F3001" s="247" t="s">
        <v>8012</v>
      </c>
      <c r="G3001" s="103" t="s">
        <v>8359</v>
      </c>
      <c r="H3001" s="247" t="str">
        <f>IFERROR(VLOOKUP(Table[[#This Row],[Activity Details of Assistance]],WHAT!E:F,2,FALSE),"")</f>
        <v># of FSM Site</v>
      </c>
      <c r="I3001" s="247"/>
      <c r="J3001" s="247">
        <v>1</v>
      </c>
      <c r="K3001" t="s">
        <v>8280</v>
      </c>
      <c r="L3001" s="251" t="s">
        <v>13</v>
      </c>
      <c r="M3001" s="251" t="s">
        <v>14</v>
      </c>
      <c r="N3001" s="247" t="s">
        <v>309</v>
      </c>
      <c r="O3001" s="247" t="s">
        <v>1606</v>
      </c>
      <c r="P3001" s="247" t="s">
        <v>4672</v>
      </c>
      <c r="Q3001" s="252">
        <v>44742</v>
      </c>
      <c r="R3001" s="252">
        <v>44805</v>
      </c>
      <c r="S3001" t="s">
        <v>8452</v>
      </c>
      <c r="T3001" s="253"/>
      <c r="U3001" s="253"/>
      <c r="V3001" s="253"/>
      <c r="W3001" s="253"/>
      <c r="X3001"/>
      <c r="Y3001" t="s">
        <v>8337</v>
      </c>
      <c r="Z3001" s="255">
        <v>1845101021</v>
      </c>
      <c r="AA3001" t="s">
        <v>8297</v>
      </c>
      <c r="AB3001" s="258" t="str">
        <f>_xlfn.IFNA(IF(Table[[#This Row],[Programme Partner]]&lt;&gt;Table[[#This Row],[Implementing Partner]],CONCATENATE(Table[[#This Row],[Programme Partner]],"-",Table[[#This Row],[Implementing Partner]]),Table[[#This Row],[Programme Partner]]),"")</f>
        <v>IOM-DSK</v>
      </c>
    </row>
    <row r="3002" spans="1:28" ht="16.5" customHeight="1">
      <c r="A3002" s="183">
        <v>3382</v>
      </c>
      <c r="B3002" s="247" t="s">
        <v>5148</v>
      </c>
      <c r="C3002" s="248" t="s">
        <v>5087</v>
      </c>
      <c r="D3002" s="249" t="s">
        <v>5148</v>
      </c>
      <c r="E3002" s="215" t="s">
        <v>27</v>
      </c>
      <c r="F3002" s="247" t="s">
        <v>8012</v>
      </c>
      <c r="G3002" s="195" t="s">
        <v>8586</v>
      </c>
      <c r="H3002" s="247" t="str">
        <f>IFERROR(VLOOKUP(Table[[#This Row],[Activity Details of Assistance]],WHAT!E:F,2,FALSE),"")</f>
        <v># of door</v>
      </c>
      <c r="I3002" s="247"/>
      <c r="J3002" s="247">
        <v>428</v>
      </c>
      <c r="K3002" t="s">
        <v>8280</v>
      </c>
      <c r="L3002" s="251" t="s">
        <v>13</v>
      </c>
      <c r="M3002" s="251" t="s">
        <v>14</v>
      </c>
      <c r="N3002" s="247" t="s">
        <v>309</v>
      </c>
      <c r="O3002" s="247" t="s">
        <v>1606</v>
      </c>
      <c r="P3002" s="247" t="s">
        <v>4672</v>
      </c>
      <c r="Q3002" s="252">
        <v>44742</v>
      </c>
      <c r="R3002" s="252">
        <v>44805</v>
      </c>
      <c r="S3002" t="s">
        <v>8452</v>
      </c>
      <c r="T3002" s="253"/>
      <c r="U3002" s="253"/>
      <c r="V3002" s="253"/>
      <c r="W3002" s="253"/>
      <c r="X3002"/>
      <c r="Y3002" t="s">
        <v>8337</v>
      </c>
      <c r="Z3002" s="255">
        <v>1845101021</v>
      </c>
      <c r="AA3002" t="s">
        <v>8297</v>
      </c>
      <c r="AB3002" s="258" t="str">
        <f>_xlfn.IFNA(IF(Table[[#This Row],[Programme Partner]]&lt;&gt;Table[[#This Row],[Implementing Partner]],CONCATENATE(Table[[#This Row],[Programme Partner]],"-",Table[[#This Row],[Implementing Partner]]),Table[[#This Row],[Programme Partner]]),"")</f>
        <v>IOM-DSK</v>
      </c>
    </row>
    <row r="3003" spans="1:28" ht="16.5" customHeight="1">
      <c r="A3003" s="183">
        <v>3383</v>
      </c>
      <c r="B3003" s="247" t="s">
        <v>5148</v>
      </c>
      <c r="C3003" s="248" t="s">
        <v>5087</v>
      </c>
      <c r="D3003" s="249" t="s">
        <v>5148</v>
      </c>
      <c r="E3003" s="215" t="s">
        <v>27</v>
      </c>
      <c r="F3003" s="247" t="s">
        <v>8012</v>
      </c>
      <c r="G3003" s="250" t="s">
        <v>8357</v>
      </c>
      <c r="H3003" s="247" t="str">
        <f>IFERROR(VLOOKUP(Table[[#This Row],[Activity Details of Assistance]],WHAT!E:F,2,FALSE),"")</f>
        <v># of door</v>
      </c>
      <c r="I3003" s="247"/>
      <c r="J3003" s="247">
        <v>583</v>
      </c>
      <c r="K3003" t="s">
        <v>8280</v>
      </c>
      <c r="L3003" s="251" t="s">
        <v>13</v>
      </c>
      <c r="M3003" s="251" t="s">
        <v>14</v>
      </c>
      <c r="N3003" s="247" t="s">
        <v>309</v>
      </c>
      <c r="O3003" s="247" t="s">
        <v>1606</v>
      </c>
      <c r="P3003" s="247" t="s">
        <v>4672</v>
      </c>
      <c r="Q3003" s="252">
        <v>44742</v>
      </c>
      <c r="R3003" s="252">
        <v>44805</v>
      </c>
      <c r="S3003" t="s">
        <v>8452</v>
      </c>
      <c r="T3003" s="253"/>
      <c r="U3003" s="253"/>
      <c r="V3003" s="253"/>
      <c r="W3003" s="253"/>
      <c r="X3003"/>
      <c r="Y3003" t="s">
        <v>8337</v>
      </c>
      <c r="Z3003" s="255">
        <v>1845101021</v>
      </c>
      <c r="AA3003" t="s">
        <v>8297</v>
      </c>
      <c r="AB3003" s="258" t="str">
        <f>_xlfn.IFNA(IF(Table[[#This Row],[Programme Partner]]&lt;&gt;Table[[#This Row],[Implementing Partner]],CONCATENATE(Table[[#This Row],[Programme Partner]],"-",Table[[#This Row],[Implementing Partner]]),Table[[#This Row],[Programme Partner]]),"")</f>
        <v>IOM-DSK</v>
      </c>
    </row>
    <row r="3004" spans="1:28" ht="16.5" customHeight="1">
      <c r="A3004" s="183">
        <v>3384</v>
      </c>
      <c r="B3004" s="247" t="s">
        <v>5148</v>
      </c>
      <c r="C3004" s="248" t="s">
        <v>5087</v>
      </c>
      <c r="D3004" s="249" t="s">
        <v>5148</v>
      </c>
      <c r="E3004" s="215" t="s">
        <v>27</v>
      </c>
      <c r="F3004" s="247" t="s">
        <v>8013</v>
      </c>
      <c r="G3004" s="250" t="s">
        <v>8317</v>
      </c>
      <c r="H3004" s="247" t="str">
        <f>IFERROR(VLOOKUP(Table[[#This Row],[Activity Details of Assistance]],WHAT!E:F,2,FALSE),"")</f>
        <v># of estimated persons reached by mass-media campaign</v>
      </c>
      <c r="I3004" s="247"/>
      <c r="J3004" s="247">
        <v>4</v>
      </c>
      <c r="K3004" t="s">
        <v>8280</v>
      </c>
      <c r="L3004" s="251" t="s">
        <v>13</v>
      </c>
      <c r="M3004" s="251" t="s">
        <v>14</v>
      </c>
      <c r="N3004" s="247" t="s">
        <v>309</v>
      </c>
      <c r="O3004" s="247" t="s">
        <v>1606</v>
      </c>
      <c r="P3004" s="247" t="s">
        <v>4672</v>
      </c>
      <c r="Q3004" s="252">
        <v>44742</v>
      </c>
      <c r="R3004" s="252">
        <v>44805</v>
      </c>
      <c r="S3004" t="s">
        <v>8452</v>
      </c>
      <c r="T3004" s="253"/>
      <c r="U3004" s="253"/>
      <c r="V3004" s="253"/>
      <c r="W3004" s="253"/>
      <c r="X3004"/>
      <c r="Y3004" t="s">
        <v>8337</v>
      </c>
      <c r="Z3004" s="255">
        <v>1845101021</v>
      </c>
      <c r="AA3004" t="s">
        <v>8297</v>
      </c>
      <c r="AB3004" s="258" t="str">
        <f>_xlfn.IFNA(IF(Table[[#This Row],[Programme Partner]]&lt;&gt;Table[[#This Row],[Implementing Partner]],CONCATENATE(Table[[#This Row],[Programme Partner]],"-",Table[[#This Row],[Implementing Partner]]),Table[[#This Row],[Programme Partner]]),"")</f>
        <v>IOM-DSK</v>
      </c>
    </row>
    <row r="3005" spans="1:28" ht="16.5" customHeight="1">
      <c r="A3005" s="183">
        <v>3385</v>
      </c>
      <c r="B3005" s="247" t="s">
        <v>5148</v>
      </c>
      <c r="C3005" s="248" t="s">
        <v>5087</v>
      </c>
      <c r="D3005" s="249" t="s">
        <v>5148</v>
      </c>
      <c r="E3005" s="215" t="s">
        <v>27</v>
      </c>
      <c r="F3005" s="247" t="s">
        <v>8013</v>
      </c>
      <c r="G3005" s="250" t="s">
        <v>8360</v>
      </c>
      <c r="H3005" s="247" t="str">
        <f>IFERROR(VLOOKUP(Table[[#This Row],[Activity Details of Assistance]],WHAT!E:F,2,FALSE),"")</f>
        <v># of household</v>
      </c>
      <c r="I3005" s="247"/>
      <c r="J3005" s="247">
        <v>3988</v>
      </c>
      <c r="K3005" t="s">
        <v>8280</v>
      </c>
      <c r="L3005" s="251" t="s">
        <v>13</v>
      </c>
      <c r="M3005" s="251" t="s">
        <v>14</v>
      </c>
      <c r="N3005" s="247" t="s">
        <v>309</v>
      </c>
      <c r="O3005" s="247" t="s">
        <v>1606</v>
      </c>
      <c r="P3005" s="247" t="s">
        <v>4672</v>
      </c>
      <c r="Q3005" s="252">
        <v>44742</v>
      </c>
      <c r="R3005" s="252">
        <v>44805</v>
      </c>
      <c r="S3005" t="s">
        <v>8452</v>
      </c>
      <c r="T3005" s="253"/>
      <c r="U3005" s="253"/>
      <c r="V3005" s="253"/>
      <c r="W3005" s="253"/>
      <c r="X3005"/>
      <c r="Y3005" t="s">
        <v>8337</v>
      </c>
      <c r="Z3005" s="255">
        <v>1845101021</v>
      </c>
      <c r="AA3005" t="s">
        <v>8297</v>
      </c>
      <c r="AB3005" s="258" t="str">
        <f>_xlfn.IFNA(IF(Table[[#This Row],[Programme Partner]]&lt;&gt;Table[[#This Row],[Implementing Partner]],CONCATENATE(Table[[#This Row],[Programme Partner]],"-",Table[[#This Row],[Implementing Partner]]),Table[[#This Row],[Programme Partner]]),"")</f>
        <v>IOM-DSK</v>
      </c>
    </row>
    <row r="3006" spans="1:28" ht="16.5" customHeight="1">
      <c r="A3006" s="183">
        <v>3386</v>
      </c>
      <c r="B3006" s="247" t="s">
        <v>5148</v>
      </c>
      <c r="C3006" s="248" t="s">
        <v>5087</v>
      </c>
      <c r="D3006" s="249" t="s">
        <v>5148</v>
      </c>
      <c r="E3006" s="215" t="s">
        <v>27</v>
      </c>
      <c r="F3006" s="247" t="s">
        <v>8014</v>
      </c>
      <c r="G3006" s="195" t="s">
        <v>8243</v>
      </c>
      <c r="H3006" s="247" t="str">
        <f>IFERROR(VLOOKUP(Table[[#This Row],[Activity Details of Assistance]],WHAT!E:F,2,FALSE),"")</f>
        <v># of pit</v>
      </c>
      <c r="I3006" s="247"/>
      <c r="J3006" s="247">
        <v>1</v>
      </c>
      <c r="K3006" t="s">
        <v>8280</v>
      </c>
      <c r="L3006" s="251" t="s">
        <v>13</v>
      </c>
      <c r="M3006" s="251" t="s">
        <v>14</v>
      </c>
      <c r="N3006" s="247" t="s">
        <v>309</v>
      </c>
      <c r="O3006" s="247" t="s">
        <v>1606</v>
      </c>
      <c r="P3006" s="247" t="s">
        <v>4672</v>
      </c>
      <c r="Q3006" s="252">
        <v>44742</v>
      </c>
      <c r="R3006" s="252">
        <v>44805</v>
      </c>
      <c r="S3006" t="s">
        <v>8452</v>
      </c>
      <c r="T3006" s="253"/>
      <c r="U3006" s="253"/>
      <c r="V3006" s="253"/>
      <c r="W3006" s="253"/>
      <c r="X3006"/>
      <c r="Y3006" t="s">
        <v>8337</v>
      </c>
      <c r="Z3006" s="255">
        <v>1845101021</v>
      </c>
      <c r="AA3006" t="s">
        <v>8297</v>
      </c>
      <c r="AB3006" s="258" t="str">
        <f>_xlfn.IFNA(IF(Table[[#This Row],[Programme Partner]]&lt;&gt;Table[[#This Row],[Implementing Partner]],CONCATENATE(Table[[#This Row],[Programme Partner]],"-",Table[[#This Row],[Implementing Partner]]),Table[[#This Row],[Programme Partner]]),"")</f>
        <v>IOM-DSK</v>
      </c>
    </row>
    <row r="3007" spans="1:28" ht="16.5" customHeight="1">
      <c r="A3007" s="183">
        <v>3387</v>
      </c>
      <c r="B3007" s="247" t="s">
        <v>5148</v>
      </c>
      <c r="C3007" s="248" t="s">
        <v>5087</v>
      </c>
      <c r="D3007" s="249" t="s">
        <v>5148</v>
      </c>
      <c r="E3007" s="215" t="s">
        <v>27</v>
      </c>
      <c r="F3007" s="247" t="s">
        <v>8014</v>
      </c>
      <c r="G3007" s="250" t="s">
        <v>8361</v>
      </c>
      <c r="H3007" s="247" t="str">
        <f>IFERROR(VLOOKUP(Table[[#This Row],[Activity Details of Assistance]],WHAT!E:F,2,FALSE),"")</f>
        <v># of plant</v>
      </c>
      <c r="I3007" s="247"/>
      <c r="J3007" s="247">
        <v>2</v>
      </c>
      <c r="K3007" t="s">
        <v>8280</v>
      </c>
      <c r="L3007" s="251" t="s">
        <v>13</v>
      </c>
      <c r="M3007" s="251" t="s">
        <v>14</v>
      </c>
      <c r="N3007" s="247" t="s">
        <v>309</v>
      </c>
      <c r="O3007" s="247" t="s">
        <v>1606</v>
      </c>
      <c r="P3007" s="247" t="s">
        <v>4672</v>
      </c>
      <c r="Q3007" s="252">
        <v>44742</v>
      </c>
      <c r="R3007" s="252">
        <v>44805</v>
      </c>
      <c r="S3007" t="s">
        <v>8452</v>
      </c>
      <c r="T3007" s="253"/>
      <c r="U3007" s="253"/>
      <c r="V3007" s="253"/>
      <c r="W3007" s="253"/>
      <c r="X3007"/>
      <c r="Y3007" t="s">
        <v>8337</v>
      </c>
      <c r="Z3007" s="255">
        <v>1845101021</v>
      </c>
      <c r="AA3007" t="s">
        <v>8297</v>
      </c>
      <c r="AB3007" s="258" t="str">
        <f>_xlfn.IFNA(IF(Table[[#This Row],[Programme Partner]]&lt;&gt;Table[[#This Row],[Implementing Partner]],CONCATENATE(Table[[#This Row],[Programme Partner]],"-",Table[[#This Row],[Implementing Partner]]),Table[[#This Row],[Programme Partner]]),"")</f>
        <v>IOM-DSK</v>
      </c>
    </row>
    <row r="3008" spans="1:28" ht="16.5" customHeight="1">
      <c r="A3008" s="183">
        <v>3388</v>
      </c>
      <c r="B3008" s="247" t="s">
        <v>5275</v>
      </c>
      <c r="C3008" s="248" t="s">
        <v>5087</v>
      </c>
      <c r="D3008" s="249" t="s">
        <v>5275</v>
      </c>
      <c r="E3008" s="215" t="s">
        <v>27</v>
      </c>
      <c r="F3008" s="247" t="s">
        <v>8011</v>
      </c>
      <c r="G3008" s="250" t="s">
        <v>8355</v>
      </c>
      <c r="H3008" s="247" t="str">
        <f>IFERROR(VLOOKUP(Table[[#This Row],[Activity Details of Assistance]],WHAT!E:F,2,FALSE),"")</f>
        <v># of water network</v>
      </c>
      <c r="I3008" s="247"/>
      <c r="J3008" s="247">
        <v>1</v>
      </c>
      <c r="K3008" t="s">
        <v>8280</v>
      </c>
      <c r="L3008" s="251" t="s">
        <v>13</v>
      </c>
      <c r="M3008" s="251" t="s">
        <v>14</v>
      </c>
      <c r="N3008" s="247" t="s">
        <v>307</v>
      </c>
      <c r="O3008" s="247" t="s">
        <v>1603</v>
      </c>
      <c r="P3008" s="247" t="s">
        <v>4685</v>
      </c>
      <c r="Q3008" s="252">
        <v>44742</v>
      </c>
      <c r="R3008" s="252">
        <v>44958</v>
      </c>
      <c r="S3008" t="s">
        <v>8452</v>
      </c>
      <c r="T3008" s="253"/>
      <c r="U3008" s="253"/>
      <c r="V3008" s="253"/>
      <c r="W3008" s="253"/>
      <c r="X3008"/>
      <c r="Y3008" t="s">
        <v>8338</v>
      </c>
      <c r="Z3008" s="255">
        <v>1757266614</v>
      </c>
      <c r="AA3008" t="s">
        <v>8339</v>
      </c>
      <c r="AB3008" s="258" t="str">
        <f>_xlfn.IFNA(IF(Table[[#This Row],[Programme Partner]]&lt;&gt;Table[[#This Row],[Implementing Partner]],CONCATENATE(Table[[#This Row],[Programme Partner]],"-",Table[[#This Row],[Implementing Partner]]),Table[[#This Row],[Programme Partner]]),"")</f>
        <v>UNICEF-DSK</v>
      </c>
    </row>
    <row r="3009" spans="1:28" ht="16.5" customHeight="1">
      <c r="A3009" s="183">
        <v>3389</v>
      </c>
      <c r="B3009" s="247" t="s">
        <v>5275</v>
      </c>
      <c r="C3009" s="248" t="s">
        <v>5087</v>
      </c>
      <c r="D3009" s="249" t="s">
        <v>5275</v>
      </c>
      <c r="E3009" s="215" t="s">
        <v>27</v>
      </c>
      <c r="F3009" s="247" t="s">
        <v>8012</v>
      </c>
      <c r="G3009" s="195" t="s">
        <v>8585</v>
      </c>
      <c r="H3009" s="247" t="str">
        <f>IFERROR(VLOOKUP(Table[[#This Row],[Activity Details of Assistance]],WHAT!E:F,2,FALSE),"")</f>
        <v xml:space="preserve"># of door </v>
      </c>
      <c r="I3009" s="247"/>
      <c r="J3009" s="247">
        <v>46</v>
      </c>
      <c r="K3009" t="s">
        <v>8280</v>
      </c>
      <c r="L3009" s="251" t="s">
        <v>13</v>
      </c>
      <c r="M3009" s="251" t="s">
        <v>14</v>
      </c>
      <c r="N3009" s="247" t="s">
        <v>307</v>
      </c>
      <c r="O3009" s="247" t="s">
        <v>1603</v>
      </c>
      <c r="P3009" s="247" t="s">
        <v>4685</v>
      </c>
      <c r="Q3009" s="252">
        <v>44742</v>
      </c>
      <c r="R3009" s="252">
        <v>44958</v>
      </c>
      <c r="S3009" t="s">
        <v>8452</v>
      </c>
      <c r="T3009" s="253"/>
      <c r="U3009" s="253"/>
      <c r="V3009" s="253"/>
      <c r="W3009" s="253"/>
      <c r="X3009"/>
      <c r="Y3009" t="s">
        <v>8338</v>
      </c>
      <c r="Z3009" s="255">
        <v>1757266614</v>
      </c>
      <c r="AA3009" t="s">
        <v>8339</v>
      </c>
      <c r="AB3009" s="258" t="str">
        <f>_xlfn.IFNA(IF(Table[[#This Row],[Programme Partner]]&lt;&gt;Table[[#This Row],[Implementing Partner]],CONCATENATE(Table[[#This Row],[Programme Partner]],"-",Table[[#This Row],[Implementing Partner]]),Table[[#This Row],[Programme Partner]]),"")</f>
        <v>UNICEF-DSK</v>
      </c>
    </row>
    <row r="3010" spans="1:28" ht="16.5" customHeight="1">
      <c r="A3010" s="183">
        <v>3390</v>
      </c>
      <c r="B3010" s="247" t="s">
        <v>5275</v>
      </c>
      <c r="C3010" s="248" t="s">
        <v>5087</v>
      </c>
      <c r="D3010" s="249" t="s">
        <v>5275</v>
      </c>
      <c r="E3010" s="215" t="s">
        <v>27</v>
      </c>
      <c r="F3010" s="247" t="s">
        <v>8012</v>
      </c>
      <c r="G3010" s="250" t="s">
        <v>8359</v>
      </c>
      <c r="H3010" s="247" t="str">
        <f>IFERROR(VLOOKUP(Table[[#This Row],[Activity Details of Assistance]],WHAT!E:F,2,FALSE),"")</f>
        <v># of FSM Site</v>
      </c>
      <c r="I3010" s="247"/>
      <c r="J3010" s="247">
        <v>3</v>
      </c>
      <c r="K3010" t="s">
        <v>8280</v>
      </c>
      <c r="L3010" s="251" t="s">
        <v>13</v>
      </c>
      <c r="M3010" s="251" t="s">
        <v>14</v>
      </c>
      <c r="N3010" s="247" t="s">
        <v>307</v>
      </c>
      <c r="O3010" s="247" t="s">
        <v>1603</v>
      </c>
      <c r="P3010" s="247" t="s">
        <v>4685</v>
      </c>
      <c r="Q3010" s="252">
        <v>44742</v>
      </c>
      <c r="R3010" s="252">
        <v>44958</v>
      </c>
      <c r="S3010" t="s">
        <v>8452</v>
      </c>
      <c r="T3010" s="253"/>
      <c r="U3010" s="253"/>
      <c r="V3010" s="253"/>
      <c r="W3010" s="253"/>
      <c r="X3010"/>
      <c r="Y3010" t="s">
        <v>8338</v>
      </c>
      <c r="Z3010" s="255">
        <v>1757266614</v>
      </c>
      <c r="AA3010" t="s">
        <v>8339</v>
      </c>
      <c r="AB3010" s="258" t="str">
        <f>_xlfn.IFNA(IF(Table[[#This Row],[Programme Partner]]&lt;&gt;Table[[#This Row],[Implementing Partner]],CONCATENATE(Table[[#This Row],[Programme Partner]],"-",Table[[#This Row],[Implementing Partner]]),Table[[#This Row],[Programme Partner]]),"")</f>
        <v>UNICEF-DSK</v>
      </c>
    </row>
    <row r="3011" spans="1:28" ht="16.5" customHeight="1">
      <c r="A3011" s="183">
        <v>3391</v>
      </c>
      <c r="B3011" s="247" t="s">
        <v>5275</v>
      </c>
      <c r="C3011" s="248" t="s">
        <v>5087</v>
      </c>
      <c r="D3011" s="249" t="s">
        <v>5275</v>
      </c>
      <c r="E3011" s="215" t="s">
        <v>27</v>
      </c>
      <c r="F3011" s="247" t="s">
        <v>8012</v>
      </c>
      <c r="G3011" s="195" t="s">
        <v>8586</v>
      </c>
      <c r="H3011" s="247" t="str">
        <f>IFERROR(VLOOKUP(Table[[#This Row],[Activity Details of Assistance]],WHAT!E:F,2,FALSE),"")</f>
        <v># of door</v>
      </c>
      <c r="I3011" s="247"/>
      <c r="J3011" s="247">
        <v>97</v>
      </c>
      <c r="K3011" t="s">
        <v>8280</v>
      </c>
      <c r="L3011" s="251" t="s">
        <v>13</v>
      </c>
      <c r="M3011" s="251" t="s">
        <v>14</v>
      </c>
      <c r="N3011" s="247" t="s">
        <v>307</v>
      </c>
      <c r="O3011" s="247" t="s">
        <v>1603</v>
      </c>
      <c r="P3011" s="247" t="s">
        <v>4685</v>
      </c>
      <c r="Q3011" s="252">
        <v>44742</v>
      </c>
      <c r="R3011" s="252">
        <v>44958</v>
      </c>
      <c r="S3011" t="s">
        <v>8452</v>
      </c>
      <c r="T3011" s="253"/>
      <c r="U3011" s="253"/>
      <c r="V3011" s="253"/>
      <c r="W3011" s="253"/>
      <c r="X3011"/>
      <c r="Y3011" t="s">
        <v>8338</v>
      </c>
      <c r="Z3011" s="255">
        <v>1757266614</v>
      </c>
      <c r="AA3011" t="s">
        <v>8339</v>
      </c>
      <c r="AB3011" s="258" t="str">
        <f>_xlfn.IFNA(IF(Table[[#This Row],[Programme Partner]]&lt;&gt;Table[[#This Row],[Implementing Partner]],CONCATENATE(Table[[#This Row],[Programme Partner]],"-",Table[[#This Row],[Implementing Partner]]),Table[[#This Row],[Programme Partner]]),"")</f>
        <v>UNICEF-DSK</v>
      </c>
    </row>
    <row r="3012" spans="1:28" ht="16.5" customHeight="1">
      <c r="A3012" s="183">
        <v>3392</v>
      </c>
      <c r="B3012" s="247" t="s">
        <v>5275</v>
      </c>
      <c r="C3012" s="248" t="s">
        <v>5087</v>
      </c>
      <c r="D3012" s="249" t="s">
        <v>5275</v>
      </c>
      <c r="E3012" s="215" t="s">
        <v>27</v>
      </c>
      <c r="F3012" s="247" t="s">
        <v>8012</v>
      </c>
      <c r="G3012" s="250" t="s">
        <v>8357</v>
      </c>
      <c r="H3012" s="247" t="str">
        <f>IFERROR(VLOOKUP(Table[[#This Row],[Activity Details of Assistance]],WHAT!E:F,2,FALSE),"")</f>
        <v># of door</v>
      </c>
      <c r="I3012" s="247"/>
      <c r="J3012" s="247">
        <v>636</v>
      </c>
      <c r="K3012" t="s">
        <v>8280</v>
      </c>
      <c r="L3012" s="251" t="s">
        <v>13</v>
      </c>
      <c r="M3012" s="251" t="s">
        <v>14</v>
      </c>
      <c r="N3012" s="247" t="s">
        <v>307</v>
      </c>
      <c r="O3012" s="247" t="s">
        <v>1603</v>
      </c>
      <c r="P3012" s="247" t="s">
        <v>4685</v>
      </c>
      <c r="Q3012" s="252">
        <v>44742</v>
      </c>
      <c r="R3012" s="252">
        <v>44958</v>
      </c>
      <c r="S3012" t="s">
        <v>8452</v>
      </c>
      <c r="T3012" s="253"/>
      <c r="U3012" s="253"/>
      <c r="V3012" s="253"/>
      <c r="W3012" s="253"/>
      <c r="X3012"/>
      <c r="Y3012" t="s">
        <v>8338</v>
      </c>
      <c r="Z3012" s="255">
        <v>1757266614</v>
      </c>
      <c r="AA3012" t="s">
        <v>8339</v>
      </c>
      <c r="AB3012" s="258" t="str">
        <f>_xlfn.IFNA(IF(Table[[#This Row],[Programme Partner]]&lt;&gt;Table[[#This Row],[Implementing Partner]],CONCATENATE(Table[[#This Row],[Programme Partner]],"-",Table[[#This Row],[Implementing Partner]]),Table[[#This Row],[Programme Partner]]),"")</f>
        <v>UNICEF-DSK</v>
      </c>
    </row>
    <row r="3013" spans="1:28" ht="16.5" customHeight="1">
      <c r="A3013" s="183">
        <v>3393</v>
      </c>
      <c r="B3013" s="247" t="s">
        <v>5275</v>
      </c>
      <c r="C3013" s="248" t="s">
        <v>5087</v>
      </c>
      <c r="D3013" s="249" t="s">
        <v>5275</v>
      </c>
      <c r="E3013" s="215" t="s">
        <v>27</v>
      </c>
      <c r="F3013" s="247" t="s">
        <v>8013</v>
      </c>
      <c r="G3013" s="250" t="s">
        <v>8313</v>
      </c>
      <c r="H3013" s="247" t="str">
        <f>IFERROR(VLOOKUP(Table[[#This Row],[Activity Details of Assistance]],WHAT!E:F,2,FALSE),"")</f>
        <v># of HP sessions at community level</v>
      </c>
      <c r="I3013" s="247"/>
      <c r="J3013" s="247">
        <v>130</v>
      </c>
      <c r="K3013" t="s">
        <v>8280</v>
      </c>
      <c r="L3013" s="251" t="s">
        <v>13</v>
      </c>
      <c r="M3013" s="251" t="s">
        <v>14</v>
      </c>
      <c r="N3013" s="247" t="s">
        <v>307</v>
      </c>
      <c r="O3013" s="247" t="s">
        <v>1603</v>
      </c>
      <c r="P3013" s="247" t="s">
        <v>4685</v>
      </c>
      <c r="Q3013" s="252">
        <v>44742</v>
      </c>
      <c r="R3013" s="252">
        <v>44958</v>
      </c>
      <c r="S3013" t="s">
        <v>8452</v>
      </c>
      <c r="T3013" s="253"/>
      <c r="U3013" s="253"/>
      <c r="V3013" s="253"/>
      <c r="W3013" s="253"/>
      <c r="X3013"/>
      <c r="Y3013" t="s">
        <v>8338</v>
      </c>
      <c r="Z3013" s="255">
        <v>1757266614</v>
      </c>
      <c r="AA3013" t="s">
        <v>8339</v>
      </c>
      <c r="AB3013" s="258" t="str">
        <f>_xlfn.IFNA(IF(Table[[#This Row],[Programme Partner]]&lt;&gt;Table[[#This Row],[Implementing Partner]],CONCATENATE(Table[[#This Row],[Programme Partner]],"-",Table[[#This Row],[Implementing Partner]]),Table[[#This Row],[Programme Partner]]),"")</f>
        <v>UNICEF-DSK</v>
      </c>
    </row>
    <row r="3014" spans="1:28" ht="16.5" customHeight="1">
      <c r="A3014" s="183">
        <v>3394</v>
      </c>
      <c r="B3014" s="247" t="s">
        <v>5275</v>
      </c>
      <c r="C3014" s="248" t="s">
        <v>5087</v>
      </c>
      <c r="D3014" s="249" t="s">
        <v>5275</v>
      </c>
      <c r="E3014" s="215" t="s">
        <v>27</v>
      </c>
      <c r="F3014" s="247" t="s">
        <v>8013</v>
      </c>
      <c r="G3014" s="103" t="s">
        <v>8314</v>
      </c>
      <c r="H3014" s="247" t="str">
        <f>IFERROR(VLOOKUP(Table[[#This Row],[Activity Details of Assistance]],WHAT!E:F,2,FALSE),"")</f>
        <v># of HP sessions at HH level</v>
      </c>
      <c r="I3014" s="247"/>
      <c r="J3014" s="247">
        <v>720</v>
      </c>
      <c r="K3014" t="s">
        <v>8280</v>
      </c>
      <c r="L3014" s="251" t="s">
        <v>13</v>
      </c>
      <c r="M3014" s="251" t="s">
        <v>14</v>
      </c>
      <c r="N3014" s="247" t="s">
        <v>307</v>
      </c>
      <c r="O3014" s="247" t="s">
        <v>1603</v>
      </c>
      <c r="P3014" s="247" t="s">
        <v>4685</v>
      </c>
      <c r="Q3014" s="252">
        <v>44742</v>
      </c>
      <c r="R3014" s="252">
        <v>44958</v>
      </c>
      <c r="S3014" t="s">
        <v>8452</v>
      </c>
      <c r="T3014" s="253"/>
      <c r="U3014" s="253"/>
      <c r="V3014" s="253"/>
      <c r="W3014" s="253"/>
      <c r="X3014"/>
      <c r="Y3014" t="s">
        <v>8338</v>
      </c>
      <c r="Z3014" s="255">
        <v>1757266614</v>
      </c>
      <c r="AA3014" t="s">
        <v>8339</v>
      </c>
      <c r="AB3014" s="258" t="str">
        <f>_xlfn.IFNA(IF(Table[[#This Row],[Programme Partner]]&lt;&gt;Table[[#This Row],[Implementing Partner]],CONCATENATE(Table[[#This Row],[Programme Partner]],"-",Table[[#This Row],[Implementing Partner]]),Table[[#This Row],[Programme Partner]]),"")</f>
        <v>UNICEF-DSK</v>
      </c>
    </row>
    <row r="3015" spans="1:28" ht="16.5" customHeight="1">
      <c r="A3015" s="183">
        <v>3395</v>
      </c>
      <c r="B3015" s="247" t="s">
        <v>5275</v>
      </c>
      <c r="C3015" s="248" t="s">
        <v>5087</v>
      </c>
      <c r="D3015" s="249" t="s">
        <v>5275</v>
      </c>
      <c r="E3015" s="215" t="s">
        <v>27</v>
      </c>
      <c r="F3015" s="247" t="s">
        <v>8013</v>
      </c>
      <c r="G3015" s="250" t="s">
        <v>8369</v>
      </c>
      <c r="H3015" s="247" t="str">
        <f>IFERROR(VLOOKUP(Table[[#This Row],[Activity Details of Assistance]],WHAT!E:F,2,FALSE),"")</f>
        <v># of female in reproductive age</v>
      </c>
      <c r="I3015" s="247"/>
      <c r="J3015" s="247">
        <v>5000</v>
      </c>
      <c r="K3015" t="s">
        <v>8280</v>
      </c>
      <c r="L3015" s="251" t="s">
        <v>13</v>
      </c>
      <c r="M3015" s="251" t="s">
        <v>14</v>
      </c>
      <c r="N3015" s="247" t="s">
        <v>307</v>
      </c>
      <c r="O3015" s="247" t="s">
        <v>1603</v>
      </c>
      <c r="P3015" s="247" t="s">
        <v>4685</v>
      </c>
      <c r="Q3015" s="252">
        <v>44742</v>
      </c>
      <c r="R3015" s="252">
        <v>44958</v>
      </c>
      <c r="S3015" t="s">
        <v>8452</v>
      </c>
      <c r="T3015" s="253"/>
      <c r="U3015" s="253"/>
      <c r="V3015" s="253"/>
      <c r="W3015" s="253"/>
      <c r="X3015"/>
      <c r="Y3015" t="s">
        <v>8338</v>
      </c>
      <c r="Z3015" s="255">
        <v>1757266614</v>
      </c>
      <c r="AA3015" t="s">
        <v>8339</v>
      </c>
      <c r="AB3015" s="258" t="str">
        <f>_xlfn.IFNA(IF(Table[[#This Row],[Programme Partner]]&lt;&gt;Table[[#This Row],[Implementing Partner]],CONCATENATE(Table[[#This Row],[Programme Partner]],"-",Table[[#This Row],[Implementing Partner]]),Table[[#This Row],[Programme Partner]]),"")</f>
        <v>UNICEF-DSK</v>
      </c>
    </row>
    <row r="3016" spans="1:28" ht="16.5" customHeight="1">
      <c r="A3016" s="183">
        <v>3396</v>
      </c>
      <c r="B3016" s="247" t="s">
        <v>5275</v>
      </c>
      <c r="C3016" s="248" t="s">
        <v>5087</v>
      </c>
      <c r="D3016" s="249" t="s">
        <v>5275</v>
      </c>
      <c r="E3016" s="215" t="s">
        <v>27</v>
      </c>
      <c r="F3016" s="247" t="s">
        <v>8014</v>
      </c>
      <c r="G3016" s="250" t="s">
        <v>8361</v>
      </c>
      <c r="H3016" s="247" t="str">
        <f>IFERROR(VLOOKUP(Table[[#This Row],[Activity Details of Assistance]],WHAT!E:F,2,FALSE),"")</f>
        <v># of plant</v>
      </c>
      <c r="I3016" s="247"/>
      <c r="J3016" s="247">
        <v>1</v>
      </c>
      <c r="K3016" t="s">
        <v>8280</v>
      </c>
      <c r="L3016" s="251" t="s">
        <v>13</v>
      </c>
      <c r="M3016" s="251" t="s">
        <v>14</v>
      </c>
      <c r="N3016" s="247" t="s">
        <v>307</v>
      </c>
      <c r="O3016" s="247" t="s">
        <v>1603</v>
      </c>
      <c r="P3016" s="247" t="s">
        <v>4685</v>
      </c>
      <c r="Q3016" s="252">
        <v>44742</v>
      </c>
      <c r="R3016" s="252">
        <v>44958</v>
      </c>
      <c r="S3016" t="s">
        <v>8452</v>
      </c>
      <c r="T3016" s="253"/>
      <c r="U3016" s="253"/>
      <c r="V3016" s="253"/>
      <c r="W3016" s="253"/>
      <c r="X3016"/>
      <c r="Y3016" t="s">
        <v>8338</v>
      </c>
      <c r="Z3016" s="255">
        <v>1757266614</v>
      </c>
      <c r="AA3016" t="s">
        <v>8339</v>
      </c>
      <c r="AB3016" s="258" t="str">
        <f>_xlfn.IFNA(IF(Table[[#This Row],[Programme Partner]]&lt;&gt;Table[[#This Row],[Implementing Partner]],CONCATENATE(Table[[#This Row],[Programme Partner]],"-",Table[[#This Row],[Implementing Partner]]),Table[[#This Row],[Programme Partner]]),"")</f>
        <v>UNICEF-DSK</v>
      </c>
    </row>
    <row r="3017" spans="1:28" ht="16.5" customHeight="1">
      <c r="A3017" s="183">
        <v>3397</v>
      </c>
      <c r="B3017" s="247" t="s">
        <v>5275</v>
      </c>
      <c r="C3017" s="248" t="s">
        <v>5087</v>
      </c>
      <c r="D3017" s="249" t="s">
        <v>5275</v>
      </c>
      <c r="E3017" s="215" t="s">
        <v>27</v>
      </c>
      <c r="F3017" s="247" t="s">
        <v>8014</v>
      </c>
      <c r="G3017" s="250" t="s">
        <v>8375</v>
      </c>
      <c r="H3017" s="247" t="str">
        <f>IFERROR(VLOOKUP(Table[[#This Row],[Activity Details of Assistance]],WHAT!E:F,2,FALSE),"")</f>
        <v># of 10L bin</v>
      </c>
      <c r="I3017" s="247"/>
      <c r="J3017" s="247">
        <v>6570</v>
      </c>
      <c r="K3017" t="s">
        <v>8280</v>
      </c>
      <c r="L3017" s="251" t="s">
        <v>13</v>
      </c>
      <c r="M3017" s="251" t="s">
        <v>14</v>
      </c>
      <c r="N3017" s="247" t="s">
        <v>307</v>
      </c>
      <c r="O3017" s="247" t="s">
        <v>1603</v>
      </c>
      <c r="P3017" s="247" t="s">
        <v>4685</v>
      </c>
      <c r="Q3017" s="252">
        <v>44742</v>
      </c>
      <c r="R3017" s="252">
        <v>44958</v>
      </c>
      <c r="S3017" t="s">
        <v>8452</v>
      </c>
      <c r="T3017" s="253"/>
      <c r="U3017" s="253"/>
      <c r="V3017" s="253"/>
      <c r="W3017" s="253"/>
      <c r="X3017"/>
      <c r="Y3017" t="s">
        <v>8338</v>
      </c>
      <c r="Z3017" s="255">
        <v>1757266614</v>
      </c>
      <c r="AA3017" t="s">
        <v>8339</v>
      </c>
      <c r="AB3017" s="258" t="str">
        <f>_xlfn.IFNA(IF(Table[[#This Row],[Programme Partner]]&lt;&gt;Table[[#This Row],[Implementing Partner]],CONCATENATE(Table[[#This Row],[Programme Partner]],"-",Table[[#This Row],[Implementing Partner]]),Table[[#This Row],[Programme Partner]]),"")</f>
        <v>UNICEF-DSK</v>
      </c>
    </row>
    <row r="3018" spans="1:28" ht="16.5" customHeight="1">
      <c r="A3018" s="183">
        <v>3398</v>
      </c>
      <c r="B3018" s="247" t="s">
        <v>8566</v>
      </c>
      <c r="C3018" s="248" t="s">
        <v>8566</v>
      </c>
      <c r="D3018" s="212" t="s">
        <v>8701</v>
      </c>
      <c r="E3018" s="215" t="s">
        <v>27</v>
      </c>
      <c r="F3018" s="247" t="s">
        <v>8011</v>
      </c>
      <c r="G3018" t="s">
        <v>8355</v>
      </c>
      <c r="H3018" s="247" t="str">
        <f>IFERROR(VLOOKUP(Table[[#This Row],[Activity Details of Assistance]],WHAT!E:F,2,FALSE),"")</f>
        <v># of water network</v>
      </c>
      <c r="I3018" s="247"/>
      <c r="J3018" s="247">
        <v>1</v>
      </c>
      <c r="K3018" t="s">
        <v>8280</v>
      </c>
      <c r="L3018" s="251" t="s">
        <v>13</v>
      </c>
      <c r="M3018" s="251" t="s">
        <v>14</v>
      </c>
      <c r="N3018" s="247" t="s">
        <v>309</v>
      </c>
      <c r="O3018" s="247" t="s">
        <v>1606</v>
      </c>
      <c r="P3018" s="247" t="s">
        <v>5887</v>
      </c>
      <c r="Q3018" s="252">
        <v>44742</v>
      </c>
      <c r="R3018" s="252">
        <v>44774</v>
      </c>
      <c r="S3018" t="s">
        <v>8452</v>
      </c>
      <c r="T3018" s="253"/>
      <c r="U3018" s="253"/>
      <c r="V3018" s="253"/>
      <c r="W3018" s="253"/>
      <c r="X3018"/>
      <c r="Y3018" s="254" t="s">
        <v>8577</v>
      </c>
      <c r="Z3018" s="255">
        <v>8801718288769</v>
      </c>
      <c r="AA3018" t="s">
        <v>8578</v>
      </c>
      <c r="AB3018" s="258" t="str">
        <f>_xlfn.IFNA(IF(Table[[#This Row],[Programme Partner]]&lt;&gt;Table[[#This Row],[Implementing Partner]],CONCATENATE(Table[[#This Row],[Programme Partner]],"-",Table[[#This Row],[Implementing Partner]]),Table[[#This Row],[Programme Partner]]),"")</f>
        <v>IRB</v>
      </c>
    </row>
    <row r="3019" spans="1:28" ht="16.5" customHeight="1">
      <c r="A3019" s="183">
        <v>3399</v>
      </c>
      <c r="B3019" s="247" t="s">
        <v>8566</v>
      </c>
      <c r="C3019" s="248" t="s">
        <v>8566</v>
      </c>
      <c r="D3019" s="212" t="s">
        <v>8701</v>
      </c>
      <c r="E3019" s="215" t="s">
        <v>27</v>
      </c>
      <c r="F3019" s="247" t="s">
        <v>8012</v>
      </c>
      <c r="G3019" s="250" t="s">
        <v>8372</v>
      </c>
      <c r="H3019" s="247" t="str">
        <f>IFERROR(VLOOKUP(Table[[#This Row],[Activity Details of Assistance]],WHAT!E:F,2,FALSE),"")</f>
        <v># of door</v>
      </c>
      <c r="I3019" s="247"/>
      <c r="J3019" s="247">
        <v>2</v>
      </c>
      <c r="K3019" t="s">
        <v>8280</v>
      </c>
      <c r="L3019" s="251" t="s">
        <v>13</v>
      </c>
      <c r="M3019" s="251" t="s">
        <v>14</v>
      </c>
      <c r="N3019" s="247" t="s">
        <v>309</v>
      </c>
      <c r="O3019" s="247" t="s">
        <v>1606</v>
      </c>
      <c r="P3019" s="247" t="s">
        <v>5887</v>
      </c>
      <c r="Q3019" s="252">
        <v>44742</v>
      </c>
      <c r="R3019" s="252">
        <v>44774</v>
      </c>
      <c r="S3019" t="s">
        <v>8452</v>
      </c>
      <c r="T3019" s="253"/>
      <c r="U3019" s="253"/>
      <c r="V3019" s="253"/>
      <c r="W3019" s="253"/>
      <c r="X3019"/>
      <c r="Y3019" s="254" t="s">
        <v>8577</v>
      </c>
      <c r="Z3019" s="255">
        <v>8801718288769</v>
      </c>
      <c r="AA3019" t="s">
        <v>8578</v>
      </c>
      <c r="AB3019" s="258" t="str">
        <f>_xlfn.IFNA(IF(Table[[#This Row],[Programme Partner]]&lt;&gt;Table[[#This Row],[Implementing Partner]],CONCATENATE(Table[[#This Row],[Programme Partner]],"-",Table[[#This Row],[Implementing Partner]]),Table[[#This Row],[Programme Partner]]),"")</f>
        <v>IRB</v>
      </c>
    </row>
    <row r="3020" spans="1:28" ht="16.5" customHeight="1">
      <c r="A3020" s="183">
        <v>3400</v>
      </c>
      <c r="B3020" s="247" t="s">
        <v>8566</v>
      </c>
      <c r="C3020" s="248" t="s">
        <v>8566</v>
      </c>
      <c r="D3020" s="212" t="s">
        <v>8701</v>
      </c>
      <c r="E3020" s="215" t="s">
        <v>27</v>
      </c>
      <c r="F3020" s="247" t="s">
        <v>8012</v>
      </c>
      <c r="G3020" s="250" t="s">
        <v>8354</v>
      </c>
      <c r="H3020" s="247" t="str">
        <f>IFERROR(VLOOKUP(Table[[#This Row],[Activity Details of Assistance]],WHAT!E:F,2,FALSE),"")</f>
        <v># of door</v>
      </c>
      <c r="I3020" s="247"/>
      <c r="J3020" s="247">
        <v>3</v>
      </c>
      <c r="K3020" t="s">
        <v>8280</v>
      </c>
      <c r="L3020" s="251" t="s">
        <v>13</v>
      </c>
      <c r="M3020" s="251" t="s">
        <v>14</v>
      </c>
      <c r="N3020" s="247" t="s">
        <v>309</v>
      </c>
      <c r="O3020" s="247" t="s">
        <v>1606</v>
      </c>
      <c r="P3020" s="247" t="s">
        <v>5887</v>
      </c>
      <c r="Q3020" s="252">
        <v>44742</v>
      </c>
      <c r="R3020" s="252">
        <v>44774</v>
      </c>
      <c r="S3020" t="s">
        <v>8452</v>
      </c>
      <c r="T3020" s="253"/>
      <c r="U3020" s="253"/>
      <c r="V3020" s="253"/>
      <c r="W3020" s="253"/>
      <c r="X3020"/>
      <c r="Y3020" s="254" t="s">
        <v>8577</v>
      </c>
      <c r="Z3020" s="255">
        <v>8801718288769</v>
      </c>
      <c r="AA3020" t="s">
        <v>8578</v>
      </c>
      <c r="AB3020" s="258" t="str">
        <f>_xlfn.IFNA(IF(Table[[#This Row],[Programme Partner]]&lt;&gt;Table[[#This Row],[Implementing Partner]],CONCATENATE(Table[[#This Row],[Programme Partner]],"-",Table[[#This Row],[Implementing Partner]]),Table[[#This Row],[Programme Partner]]),"")</f>
        <v>IRB</v>
      </c>
    </row>
    <row r="3021" spans="1:28" ht="16.5" customHeight="1">
      <c r="A3021" s="183">
        <v>3401</v>
      </c>
      <c r="B3021" s="247" t="s">
        <v>8566</v>
      </c>
      <c r="C3021" s="248" t="s">
        <v>8566</v>
      </c>
      <c r="D3021" s="212" t="s">
        <v>8701</v>
      </c>
      <c r="E3021" s="215" t="s">
        <v>27</v>
      </c>
      <c r="F3021" s="247" t="s">
        <v>8012</v>
      </c>
      <c r="G3021" s="250" t="s">
        <v>8357</v>
      </c>
      <c r="H3021" s="247" t="str">
        <f>IFERROR(VLOOKUP(Table[[#This Row],[Activity Details of Assistance]],WHAT!E:F,2,FALSE),"")</f>
        <v># of door</v>
      </c>
      <c r="I3021" s="247"/>
      <c r="J3021" s="247">
        <v>83</v>
      </c>
      <c r="K3021" t="s">
        <v>8280</v>
      </c>
      <c r="L3021" s="251" t="s">
        <v>13</v>
      </c>
      <c r="M3021" s="251" t="s">
        <v>14</v>
      </c>
      <c r="N3021" s="247" t="s">
        <v>309</v>
      </c>
      <c r="O3021" s="247" t="s">
        <v>1606</v>
      </c>
      <c r="P3021" s="247" t="s">
        <v>5887</v>
      </c>
      <c r="Q3021" s="252">
        <v>44742</v>
      </c>
      <c r="R3021" s="252">
        <v>44774</v>
      </c>
      <c r="S3021" t="s">
        <v>8452</v>
      </c>
      <c r="T3021" s="253"/>
      <c r="U3021" s="253"/>
      <c r="V3021" s="253"/>
      <c r="W3021" s="253"/>
      <c r="X3021"/>
      <c r="Y3021" s="254" t="s">
        <v>8577</v>
      </c>
      <c r="Z3021" s="255">
        <v>8801718288769</v>
      </c>
      <c r="AA3021" t="s">
        <v>8578</v>
      </c>
      <c r="AB3021" s="258" t="str">
        <f>_xlfn.IFNA(IF(Table[[#This Row],[Programme Partner]]&lt;&gt;Table[[#This Row],[Implementing Partner]],CONCATENATE(Table[[#This Row],[Programme Partner]],"-",Table[[#This Row],[Implementing Partner]]),Table[[#This Row],[Programme Partner]]),"")</f>
        <v>IRB</v>
      </c>
    </row>
    <row r="3022" spans="1:28" ht="16.5" customHeight="1">
      <c r="A3022" s="183">
        <v>3402</v>
      </c>
      <c r="B3022" s="247" t="s">
        <v>8566</v>
      </c>
      <c r="C3022" s="248" t="s">
        <v>8566</v>
      </c>
      <c r="D3022" s="212" t="s">
        <v>8701</v>
      </c>
      <c r="E3022" s="215" t="s">
        <v>27</v>
      </c>
      <c r="F3022" s="247" t="s">
        <v>8014</v>
      </c>
      <c r="G3022" t="s">
        <v>8019</v>
      </c>
      <c r="H3022" s="247" t="str">
        <f>IFERROR(VLOOKUP(Table[[#This Row],[Activity Details of Assistance]],WHAT!E:F,2,FALSE),"")</f>
        <v>N/A</v>
      </c>
      <c r="I3022" s="247"/>
      <c r="J3022" s="247">
        <v>2</v>
      </c>
      <c r="K3022" t="s">
        <v>8280</v>
      </c>
      <c r="L3022" s="251" t="s">
        <v>13</v>
      </c>
      <c r="M3022" s="251" t="s">
        <v>14</v>
      </c>
      <c r="N3022" s="247" t="s">
        <v>309</v>
      </c>
      <c r="O3022" s="247" t="s">
        <v>1606</v>
      </c>
      <c r="P3022" s="247" t="s">
        <v>5887</v>
      </c>
      <c r="Q3022" s="252">
        <v>44742</v>
      </c>
      <c r="R3022" s="252">
        <v>44774</v>
      </c>
      <c r="S3022" t="s">
        <v>8452</v>
      </c>
      <c r="T3022" s="253"/>
      <c r="U3022" s="253"/>
      <c r="V3022" s="253"/>
      <c r="W3022" s="253"/>
      <c r="X3022"/>
      <c r="Y3022" s="254" t="s">
        <v>8577</v>
      </c>
      <c r="Z3022" s="255">
        <v>8801718288769</v>
      </c>
      <c r="AA3022" t="s">
        <v>8578</v>
      </c>
      <c r="AB3022" s="258" t="str">
        <f>_xlfn.IFNA(IF(Table[[#This Row],[Programme Partner]]&lt;&gt;Table[[#This Row],[Implementing Partner]],CONCATENATE(Table[[#This Row],[Programme Partner]],"-",Table[[#This Row],[Implementing Partner]]),Table[[#This Row],[Programme Partner]]),"")</f>
        <v>IRB</v>
      </c>
    </row>
    <row r="3023" spans="1:28" ht="16.5" customHeight="1">
      <c r="A3023" s="183">
        <v>3403</v>
      </c>
      <c r="B3023" s="247" t="s">
        <v>8566</v>
      </c>
      <c r="C3023" s="248" t="s">
        <v>8566</v>
      </c>
      <c r="D3023" s="212" t="s">
        <v>8701</v>
      </c>
      <c r="E3023" s="215" t="s">
        <v>27</v>
      </c>
      <c r="F3023" s="247" t="s">
        <v>8012</v>
      </c>
      <c r="G3023" s="250" t="s">
        <v>8372</v>
      </c>
      <c r="H3023" s="247" t="str">
        <f>IFERROR(VLOOKUP(Table[[#This Row],[Activity Details of Assistance]],WHAT!E:F,2,FALSE),"")</f>
        <v># of door</v>
      </c>
      <c r="I3023" s="247"/>
      <c r="J3023" s="247">
        <v>3</v>
      </c>
      <c r="K3023" t="s">
        <v>8280</v>
      </c>
      <c r="L3023" s="251" t="s">
        <v>13</v>
      </c>
      <c r="M3023" s="251" t="s">
        <v>14</v>
      </c>
      <c r="N3023" s="247" t="s">
        <v>309</v>
      </c>
      <c r="O3023" s="247" t="s">
        <v>1606</v>
      </c>
      <c r="P3023" s="247" t="s">
        <v>6481</v>
      </c>
      <c r="Q3023" s="252">
        <v>44742</v>
      </c>
      <c r="R3023" s="252">
        <v>44774</v>
      </c>
      <c r="S3023" t="s">
        <v>8452</v>
      </c>
      <c r="T3023" s="253"/>
      <c r="U3023" s="253"/>
      <c r="V3023" s="253"/>
      <c r="W3023" s="253"/>
      <c r="X3023"/>
      <c r="Y3023" s="254" t="s">
        <v>8577</v>
      </c>
      <c r="Z3023" s="255">
        <v>8801718288769</v>
      </c>
      <c r="AA3023" t="s">
        <v>8578</v>
      </c>
      <c r="AB3023" s="258" t="str">
        <f>_xlfn.IFNA(IF(Table[[#This Row],[Programme Partner]]&lt;&gt;Table[[#This Row],[Implementing Partner]],CONCATENATE(Table[[#This Row],[Programme Partner]],"-",Table[[#This Row],[Implementing Partner]]),Table[[#This Row],[Programme Partner]]),"")</f>
        <v>IRB</v>
      </c>
    </row>
    <row r="3024" spans="1:28" ht="16.5" customHeight="1">
      <c r="A3024" s="183">
        <v>3404</v>
      </c>
      <c r="B3024" s="247" t="s">
        <v>8566</v>
      </c>
      <c r="C3024" s="248" t="s">
        <v>8566</v>
      </c>
      <c r="D3024" s="212" t="s">
        <v>8701</v>
      </c>
      <c r="E3024" s="215" t="s">
        <v>27</v>
      </c>
      <c r="F3024" s="247" t="s">
        <v>8012</v>
      </c>
      <c r="G3024" s="250" t="s">
        <v>8354</v>
      </c>
      <c r="H3024" s="247" t="str">
        <f>IFERROR(VLOOKUP(Table[[#This Row],[Activity Details of Assistance]],WHAT!E:F,2,FALSE),"")</f>
        <v># of door</v>
      </c>
      <c r="I3024" s="247"/>
      <c r="J3024" s="247">
        <v>4</v>
      </c>
      <c r="K3024" t="s">
        <v>8280</v>
      </c>
      <c r="L3024" s="251" t="s">
        <v>13</v>
      </c>
      <c r="M3024" s="251" t="s">
        <v>14</v>
      </c>
      <c r="N3024" s="247" t="s">
        <v>309</v>
      </c>
      <c r="O3024" s="247" t="s">
        <v>1606</v>
      </c>
      <c r="P3024" s="247" t="s">
        <v>6481</v>
      </c>
      <c r="Q3024" s="252">
        <v>44742</v>
      </c>
      <c r="R3024" s="252">
        <v>44774</v>
      </c>
      <c r="S3024" t="s">
        <v>8452</v>
      </c>
      <c r="T3024" s="253"/>
      <c r="U3024" s="253"/>
      <c r="V3024" s="253"/>
      <c r="W3024" s="253"/>
      <c r="X3024"/>
      <c r="Y3024" s="254" t="s">
        <v>8577</v>
      </c>
      <c r="Z3024" s="255">
        <v>8801718288769</v>
      </c>
      <c r="AA3024" t="s">
        <v>8578</v>
      </c>
      <c r="AB3024" s="258" t="str">
        <f>_xlfn.IFNA(IF(Table[[#This Row],[Programme Partner]]&lt;&gt;Table[[#This Row],[Implementing Partner]],CONCATENATE(Table[[#This Row],[Programme Partner]],"-",Table[[#This Row],[Implementing Partner]]),Table[[#This Row],[Programme Partner]]),"")</f>
        <v>IRB</v>
      </c>
    </row>
    <row r="3025" spans="1:28" ht="16.5" customHeight="1">
      <c r="A3025" s="183">
        <v>3405</v>
      </c>
      <c r="B3025" s="247" t="s">
        <v>8566</v>
      </c>
      <c r="C3025" s="248" t="s">
        <v>8566</v>
      </c>
      <c r="D3025" s="212" t="s">
        <v>8701</v>
      </c>
      <c r="E3025" s="215" t="s">
        <v>27</v>
      </c>
      <c r="F3025" s="247" t="s">
        <v>8012</v>
      </c>
      <c r="G3025" s="250" t="s">
        <v>8362</v>
      </c>
      <c r="H3025" s="247" t="str">
        <f>IFERROR(VLOOKUP(Table[[#This Row],[Activity Details of Assistance]],WHAT!E:F,2,FALSE),"")</f>
        <v># of door</v>
      </c>
      <c r="I3025" s="247"/>
      <c r="J3025" s="247">
        <v>1</v>
      </c>
      <c r="K3025" t="s">
        <v>8280</v>
      </c>
      <c r="L3025" s="251" t="s">
        <v>13</v>
      </c>
      <c r="M3025" s="251" t="s">
        <v>14</v>
      </c>
      <c r="N3025" s="247" t="s">
        <v>301</v>
      </c>
      <c r="O3025" s="247" t="s">
        <v>1573</v>
      </c>
      <c r="P3025" s="247" t="s">
        <v>8250</v>
      </c>
      <c r="Q3025" s="252">
        <v>44742</v>
      </c>
      <c r="R3025" s="252">
        <v>44774</v>
      </c>
      <c r="S3025" t="s">
        <v>8589</v>
      </c>
      <c r="T3025" s="253"/>
      <c r="U3025" s="253"/>
      <c r="V3025" s="253"/>
      <c r="W3025" s="253"/>
      <c r="X3025"/>
      <c r="Y3025" s="254" t="s">
        <v>8577</v>
      </c>
      <c r="Z3025" s="255">
        <v>8801718288769</v>
      </c>
      <c r="AA3025" t="s">
        <v>8578</v>
      </c>
      <c r="AB3025" s="258" t="str">
        <f>_xlfn.IFNA(IF(Table[[#This Row],[Programme Partner]]&lt;&gt;Table[[#This Row],[Implementing Partner]],CONCATENATE(Table[[#This Row],[Programme Partner]],"-",Table[[#This Row],[Implementing Partner]]),Table[[#This Row],[Programme Partner]]),"")</f>
        <v>IRB</v>
      </c>
    </row>
    <row r="3026" spans="1:28" ht="16.5" customHeight="1">
      <c r="A3026" s="183">
        <v>3406</v>
      </c>
      <c r="B3026" s="247" t="s">
        <v>8566</v>
      </c>
      <c r="C3026" s="248" t="s">
        <v>8566</v>
      </c>
      <c r="D3026" s="212" t="s">
        <v>8701</v>
      </c>
      <c r="E3026" s="215" t="s">
        <v>27</v>
      </c>
      <c r="F3026" s="247" t="s">
        <v>8012</v>
      </c>
      <c r="G3026" s="195" t="s">
        <v>8372</v>
      </c>
      <c r="H3026" s="247" t="str">
        <f>IFERROR(VLOOKUP(Table[[#This Row],[Activity Details of Assistance]],WHAT!E:F,2,FALSE),"")</f>
        <v># of door</v>
      </c>
      <c r="I3026" s="247"/>
      <c r="J3026" s="247">
        <v>1</v>
      </c>
      <c r="K3026" t="s">
        <v>8280</v>
      </c>
      <c r="L3026" s="251" t="s">
        <v>13</v>
      </c>
      <c r="M3026" s="251" t="s">
        <v>14</v>
      </c>
      <c r="N3026" s="247" t="s">
        <v>301</v>
      </c>
      <c r="O3026" s="247" t="s">
        <v>1573</v>
      </c>
      <c r="P3026" s="247" t="s">
        <v>8250</v>
      </c>
      <c r="Q3026" s="252">
        <v>44742</v>
      </c>
      <c r="R3026" s="252">
        <v>44774</v>
      </c>
      <c r="S3026" t="s">
        <v>8589</v>
      </c>
      <c r="T3026" s="253"/>
      <c r="U3026" s="253"/>
      <c r="V3026" s="253"/>
      <c r="W3026" s="253"/>
      <c r="X3026"/>
      <c r="Y3026" s="254" t="s">
        <v>8577</v>
      </c>
      <c r="Z3026" s="255">
        <v>8801718288769</v>
      </c>
      <c r="AA3026" t="s">
        <v>8578</v>
      </c>
      <c r="AB3026" s="258" t="str">
        <f>_xlfn.IFNA(IF(Table[[#This Row],[Programme Partner]]&lt;&gt;Table[[#This Row],[Implementing Partner]],CONCATENATE(Table[[#This Row],[Programme Partner]],"-",Table[[#This Row],[Implementing Partner]]),Table[[#This Row],[Programme Partner]]),"")</f>
        <v>IRB</v>
      </c>
    </row>
    <row r="3027" spans="1:28" ht="16.5" customHeight="1">
      <c r="A3027" s="183">
        <v>3407</v>
      </c>
      <c r="B3027" s="247" t="s">
        <v>8566</v>
      </c>
      <c r="C3027" s="248" t="s">
        <v>8566</v>
      </c>
      <c r="D3027" s="212" t="s">
        <v>8701</v>
      </c>
      <c r="E3027" s="215" t="s">
        <v>27</v>
      </c>
      <c r="F3027" s="247" t="s">
        <v>8012</v>
      </c>
      <c r="G3027" s="250" t="s">
        <v>8354</v>
      </c>
      <c r="H3027" s="247" t="str">
        <f>IFERROR(VLOOKUP(Table[[#This Row],[Activity Details of Assistance]],WHAT!E:F,2,FALSE),"")</f>
        <v># of door</v>
      </c>
      <c r="I3027" s="247"/>
      <c r="J3027" s="247">
        <v>1</v>
      </c>
      <c r="K3027" t="s">
        <v>8280</v>
      </c>
      <c r="L3027" s="251" t="s">
        <v>13</v>
      </c>
      <c r="M3027" s="251" t="s">
        <v>14</v>
      </c>
      <c r="N3027" s="247" t="s">
        <v>301</v>
      </c>
      <c r="O3027" s="247" t="s">
        <v>1573</v>
      </c>
      <c r="P3027" s="247" t="s">
        <v>8250</v>
      </c>
      <c r="Q3027" s="252">
        <v>44742</v>
      </c>
      <c r="R3027" s="252">
        <v>44774</v>
      </c>
      <c r="S3027" t="s">
        <v>8589</v>
      </c>
      <c r="T3027" s="253"/>
      <c r="U3027" s="253"/>
      <c r="V3027" s="253"/>
      <c r="W3027" s="253"/>
      <c r="X3027"/>
      <c r="Y3027" s="254" t="s">
        <v>8577</v>
      </c>
      <c r="Z3027" s="255">
        <v>8801718288769</v>
      </c>
      <c r="AA3027" t="s">
        <v>8578</v>
      </c>
      <c r="AB3027" s="258" t="str">
        <f>_xlfn.IFNA(IF(Table[[#This Row],[Programme Partner]]&lt;&gt;Table[[#This Row],[Implementing Partner]],CONCATENATE(Table[[#This Row],[Programme Partner]],"-",Table[[#This Row],[Implementing Partner]]),Table[[#This Row],[Programme Partner]]),"")</f>
        <v>IRB</v>
      </c>
    </row>
    <row r="3028" spans="1:28" ht="16.5" customHeight="1">
      <c r="A3028" s="183">
        <v>3408</v>
      </c>
      <c r="B3028" s="247" t="s">
        <v>8566</v>
      </c>
      <c r="C3028" s="248" t="s">
        <v>8566</v>
      </c>
      <c r="D3028" s="212" t="s">
        <v>8701</v>
      </c>
      <c r="E3028" s="215" t="s">
        <v>27</v>
      </c>
      <c r="F3028" s="247" t="s">
        <v>8012</v>
      </c>
      <c r="G3028" s="103" t="s">
        <v>8362</v>
      </c>
      <c r="H3028" s="247" t="str">
        <f>IFERROR(VLOOKUP(Table[[#This Row],[Activity Details of Assistance]],WHAT!E:F,2,FALSE),"")</f>
        <v># of door</v>
      </c>
      <c r="I3028" s="247"/>
      <c r="J3028" s="247">
        <v>1</v>
      </c>
      <c r="K3028" t="s">
        <v>8280</v>
      </c>
      <c r="L3028" s="251" t="s">
        <v>13</v>
      </c>
      <c r="M3028" s="251" t="s">
        <v>14</v>
      </c>
      <c r="N3028" s="247" t="s">
        <v>301</v>
      </c>
      <c r="O3028" s="247" t="s">
        <v>1577</v>
      </c>
      <c r="P3028" s="247" t="s">
        <v>8201</v>
      </c>
      <c r="Q3028" s="252">
        <v>44742</v>
      </c>
      <c r="R3028" s="252">
        <v>44774</v>
      </c>
      <c r="S3028" t="s">
        <v>8589</v>
      </c>
      <c r="T3028" s="253"/>
      <c r="U3028" s="253"/>
      <c r="V3028" s="253"/>
      <c r="W3028" s="253"/>
      <c r="X3028"/>
      <c r="Y3028" s="254" t="s">
        <v>8577</v>
      </c>
      <c r="Z3028" s="255">
        <v>8801718288769</v>
      </c>
      <c r="AA3028" t="s">
        <v>8578</v>
      </c>
      <c r="AB3028" s="258" t="str">
        <f>_xlfn.IFNA(IF(Table[[#This Row],[Programme Partner]]&lt;&gt;Table[[#This Row],[Implementing Partner]],CONCATENATE(Table[[#This Row],[Programme Partner]],"-",Table[[#This Row],[Implementing Partner]]),Table[[#This Row],[Programme Partner]]),"")</f>
        <v>IRB</v>
      </c>
    </row>
    <row r="3029" spans="1:28" ht="16.5" customHeight="1">
      <c r="A3029" s="183">
        <v>3409</v>
      </c>
      <c r="B3029" s="247" t="s">
        <v>8566</v>
      </c>
      <c r="C3029" s="248" t="s">
        <v>8566</v>
      </c>
      <c r="D3029" s="212" t="s">
        <v>8701</v>
      </c>
      <c r="E3029" s="215" t="s">
        <v>27</v>
      </c>
      <c r="F3029" s="247" t="s">
        <v>8012</v>
      </c>
      <c r="G3029" s="250" t="s">
        <v>8372</v>
      </c>
      <c r="H3029" s="247" t="str">
        <f>IFERROR(VLOOKUP(Table[[#This Row],[Activity Details of Assistance]],WHAT!E:F,2,FALSE),"")</f>
        <v># of door</v>
      </c>
      <c r="I3029" s="247"/>
      <c r="J3029" s="247">
        <v>1</v>
      </c>
      <c r="K3029" t="s">
        <v>8280</v>
      </c>
      <c r="L3029" s="251" t="s">
        <v>13</v>
      </c>
      <c r="M3029" s="251" t="s">
        <v>14</v>
      </c>
      <c r="N3029" s="247" t="s">
        <v>301</v>
      </c>
      <c r="O3029" s="247" t="s">
        <v>1577</v>
      </c>
      <c r="P3029" s="247" t="s">
        <v>8201</v>
      </c>
      <c r="Q3029" s="252">
        <v>44742</v>
      </c>
      <c r="R3029" s="252">
        <v>44774</v>
      </c>
      <c r="S3029" t="s">
        <v>8589</v>
      </c>
      <c r="T3029" s="253"/>
      <c r="U3029" s="253"/>
      <c r="V3029" s="253"/>
      <c r="W3029" s="253"/>
      <c r="X3029"/>
      <c r="Y3029" t="s">
        <v>8577</v>
      </c>
      <c r="Z3029" s="255">
        <v>8801718288769</v>
      </c>
      <c r="AA3029" t="s">
        <v>8578</v>
      </c>
      <c r="AB3029" s="258" t="str">
        <f>_xlfn.IFNA(IF(Table[[#This Row],[Programme Partner]]&lt;&gt;Table[[#This Row],[Implementing Partner]],CONCATENATE(Table[[#This Row],[Programme Partner]],"-",Table[[#This Row],[Implementing Partner]]),Table[[#This Row],[Programme Partner]]),"")</f>
        <v>IRB</v>
      </c>
    </row>
    <row r="3030" spans="1:28" ht="16.5" customHeight="1">
      <c r="A3030" s="183">
        <v>3410</v>
      </c>
      <c r="B3030" s="247" t="s">
        <v>8566</v>
      </c>
      <c r="C3030" s="248" t="s">
        <v>8566</v>
      </c>
      <c r="D3030" s="212" t="s">
        <v>8701</v>
      </c>
      <c r="E3030" s="215" t="s">
        <v>27</v>
      </c>
      <c r="F3030" s="247" t="s">
        <v>8012</v>
      </c>
      <c r="G3030" s="250" t="s">
        <v>8354</v>
      </c>
      <c r="H3030" s="247" t="str">
        <f>IFERROR(VLOOKUP(Table[[#This Row],[Activity Details of Assistance]],WHAT!E:F,2,FALSE),"")</f>
        <v># of door</v>
      </c>
      <c r="I3030" s="247"/>
      <c r="J3030" s="247">
        <v>1</v>
      </c>
      <c r="K3030" t="s">
        <v>8280</v>
      </c>
      <c r="L3030" s="251" t="s">
        <v>13</v>
      </c>
      <c r="M3030" s="251" t="s">
        <v>14</v>
      </c>
      <c r="N3030" s="247" t="s">
        <v>301</v>
      </c>
      <c r="O3030" s="247" t="s">
        <v>1577</v>
      </c>
      <c r="P3030" s="247" t="s">
        <v>8201</v>
      </c>
      <c r="Q3030" s="252">
        <v>44742</v>
      </c>
      <c r="R3030" s="252">
        <v>44774</v>
      </c>
      <c r="S3030" t="s">
        <v>8589</v>
      </c>
      <c r="T3030" s="253"/>
      <c r="U3030" s="253"/>
      <c r="V3030" s="253"/>
      <c r="W3030" s="253"/>
      <c r="X3030"/>
      <c r="Y3030" s="254" t="s">
        <v>8577</v>
      </c>
      <c r="Z3030" s="255">
        <v>8801718288769</v>
      </c>
      <c r="AA3030" s="256" t="s">
        <v>8578</v>
      </c>
      <c r="AB3030" s="258" t="str">
        <f>_xlfn.IFNA(IF(Table[[#This Row],[Programme Partner]]&lt;&gt;Table[[#This Row],[Implementing Partner]],CONCATENATE(Table[[#This Row],[Programme Partner]],"-",Table[[#This Row],[Implementing Partner]]),Table[[#This Row],[Programme Partner]]),"")</f>
        <v>IRB</v>
      </c>
    </row>
    <row r="3031" spans="1:28" ht="16.5" customHeight="1">
      <c r="A3031" s="183">
        <v>3411</v>
      </c>
      <c r="B3031" s="247" t="s">
        <v>8566</v>
      </c>
      <c r="C3031" s="248" t="s">
        <v>8566</v>
      </c>
      <c r="D3031" s="212" t="s">
        <v>8701</v>
      </c>
      <c r="E3031" s="215" t="s">
        <v>27</v>
      </c>
      <c r="F3031" s="247" t="s">
        <v>8012</v>
      </c>
      <c r="G3031" s="250" t="s">
        <v>8362</v>
      </c>
      <c r="H3031" s="247" t="str">
        <f>IFERROR(VLOOKUP(Table[[#This Row],[Activity Details of Assistance]],WHAT!E:F,2,FALSE),"")</f>
        <v># of door</v>
      </c>
      <c r="I3031" s="247"/>
      <c r="J3031" s="247">
        <v>2</v>
      </c>
      <c r="K3031" t="s">
        <v>8280</v>
      </c>
      <c r="L3031" s="251" t="s">
        <v>13</v>
      </c>
      <c r="M3031" s="251" t="s">
        <v>14</v>
      </c>
      <c r="N3031" s="247" t="s">
        <v>303</v>
      </c>
      <c r="O3031" s="247" t="s">
        <v>1587</v>
      </c>
      <c r="P3031" s="247" t="s">
        <v>8273</v>
      </c>
      <c r="Q3031" s="252">
        <v>44742</v>
      </c>
      <c r="R3031" s="252">
        <v>44774</v>
      </c>
      <c r="S3031" t="s">
        <v>8589</v>
      </c>
      <c r="T3031" s="253"/>
      <c r="U3031" s="253"/>
      <c r="V3031" s="253"/>
      <c r="W3031" s="253"/>
      <c r="X3031"/>
      <c r="Y3031" s="254" t="s">
        <v>8577</v>
      </c>
      <c r="Z3031" s="255">
        <v>8801718288769</v>
      </c>
      <c r="AA3031" s="256" t="s">
        <v>8578</v>
      </c>
      <c r="AB3031" s="258" t="str">
        <f>_xlfn.IFNA(IF(Table[[#This Row],[Programme Partner]]&lt;&gt;Table[[#This Row],[Implementing Partner]],CONCATENATE(Table[[#This Row],[Programme Partner]],"-",Table[[#This Row],[Implementing Partner]]),Table[[#This Row],[Programme Partner]]),"")</f>
        <v>IRB</v>
      </c>
    </row>
    <row r="3032" spans="1:28" ht="16.5" customHeight="1">
      <c r="A3032" s="183">
        <v>3412</v>
      </c>
      <c r="B3032" s="247" t="s">
        <v>8566</v>
      </c>
      <c r="C3032" s="248" t="s">
        <v>8566</v>
      </c>
      <c r="D3032" s="212" t="s">
        <v>8701</v>
      </c>
      <c r="E3032" s="215" t="s">
        <v>27</v>
      </c>
      <c r="F3032" s="247" t="s">
        <v>8012</v>
      </c>
      <c r="G3032" s="250" t="s">
        <v>8372</v>
      </c>
      <c r="H3032" s="247" t="str">
        <f>IFERROR(VLOOKUP(Table[[#This Row],[Activity Details of Assistance]],WHAT!E:F,2,FALSE),"")</f>
        <v># of door</v>
      </c>
      <c r="I3032" s="247"/>
      <c r="J3032" s="247">
        <v>2</v>
      </c>
      <c r="K3032" t="s">
        <v>8280</v>
      </c>
      <c r="L3032" s="251" t="s">
        <v>13</v>
      </c>
      <c r="M3032" s="251" t="s">
        <v>14</v>
      </c>
      <c r="N3032" s="247" t="s">
        <v>303</v>
      </c>
      <c r="O3032" s="247" t="s">
        <v>1587</v>
      </c>
      <c r="P3032" s="247" t="s">
        <v>8273</v>
      </c>
      <c r="Q3032" s="252">
        <v>44742</v>
      </c>
      <c r="R3032" s="252">
        <v>44774</v>
      </c>
      <c r="S3032" t="s">
        <v>8589</v>
      </c>
      <c r="T3032" s="253"/>
      <c r="U3032" s="253"/>
      <c r="V3032" s="253"/>
      <c r="W3032" s="253"/>
      <c r="X3032" s="197"/>
      <c r="Y3032" s="254" t="s">
        <v>8577</v>
      </c>
      <c r="Z3032" s="255">
        <v>8801718288769</v>
      </c>
      <c r="AA3032" s="256" t="s">
        <v>8578</v>
      </c>
      <c r="AB3032" s="258" t="str">
        <f>_xlfn.IFNA(IF(Table[[#This Row],[Programme Partner]]&lt;&gt;Table[[#This Row],[Implementing Partner]],CONCATENATE(Table[[#This Row],[Programme Partner]],"-",Table[[#This Row],[Implementing Partner]]),Table[[#This Row],[Programme Partner]]),"")</f>
        <v>IRB</v>
      </c>
    </row>
    <row r="3033" spans="1:28" ht="16.5" customHeight="1">
      <c r="A3033" s="183">
        <v>3413</v>
      </c>
      <c r="B3033" s="247" t="s">
        <v>8566</v>
      </c>
      <c r="C3033" s="248" t="s">
        <v>8566</v>
      </c>
      <c r="D3033" s="212" t="s">
        <v>8701</v>
      </c>
      <c r="E3033" s="215" t="s">
        <v>27</v>
      </c>
      <c r="F3033" s="247" t="s">
        <v>8012</v>
      </c>
      <c r="G3033" s="250" t="s">
        <v>8354</v>
      </c>
      <c r="H3033" s="247" t="str">
        <f>IFERROR(VLOOKUP(Table[[#This Row],[Activity Details of Assistance]],WHAT!E:F,2,FALSE),"")</f>
        <v># of door</v>
      </c>
      <c r="I3033" s="247"/>
      <c r="J3033" s="247">
        <v>2</v>
      </c>
      <c r="K3033" t="s">
        <v>8280</v>
      </c>
      <c r="L3033" s="251" t="s">
        <v>13</v>
      </c>
      <c r="M3033" s="251" t="s">
        <v>14</v>
      </c>
      <c r="N3033" s="247" t="s">
        <v>303</v>
      </c>
      <c r="O3033" s="247" t="s">
        <v>1587</v>
      </c>
      <c r="P3033" s="247" t="s">
        <v>8273</v>
      </c>
      <c r="Q3033" s="252">
        <v>44742</v>
      </c>
      <c r="R3033" s="252">
        <v>44774</v>
      </c>
      <c r="S3033" t="s">
        <v>8589</v>
      </c>
      <c r="T3033" s="253"/>
      <c r="U3033" s="253"/>
      <c r="V3033" s="253"/>
      <c r="W3033" s="253"/>
      <c r="X3033"/>
      <c r="Y3033" s="254" t="s">
        <v>8577</v>
      </c>
      <c r="Z3033" s="255">
        <v>8801718288769</v>
      </c>
      <c r="AA3033" s="256" t="s">
        <v>8578</v>
      </c>
      <c r="AB3033" s="258" t="str">
        <f>_xlfn.IFNA(IF(Table[[#This Row],[Programme Partner]]&lt;&gt;Table[[#This Row],[Implementing Partner]],CONCATENATE(Table[[#This Row],[Programme Partner]],"-",Table[[#This Row],[Implementing Partner]]),Table[[#This Row],[Programme Partner]]),"")</f>
        <v>IRB</v>
      </c>
    </row>
    <row r="3034" spans="1:28" ht="16.5" customHeight="1">
      <c r="A3034" s="183">
        <v>3414</v>
      </c>
      <c r="B3034" s="247" t="s">
        <v>5033</v>
      </c>
      <c r="C3034" s="248" t="s">
        <v>5033</v>
      </c>
      <c r="D3034" s="249" t="s">
        <v>7014</v>
      </c>
      <c r="E3034" s="215" t="s">
        <v>27</v>
      </c>
      <c r="F3034" s="247" t="s">
        <v>8011</v>
      </c>
      <c r="G3034" s="250" t="s">
        <v>8355</v>
      </c>
      <c r="H3034" s="247" t="str">
        <f>IFERROR(VLOOKUP(Table[[#This Row],[Activity Details of Assistance]],WHAT!E:F,2,FALSE),"")</f>
        <v># of water network</v>
      </c>
      <c r="I3034" s="247"/>
      <c r="J3034" s="247">
        <v>3</v>
      </c>
      <c r="K3034" t="s">
        <v>8280</v>
      </c>
      <c r="L3034" s="251" t="s">
        <v>13</v>
      </c>
      <c r="M3034" s="251" t="s">
        <v>14</v>
      </c>
      <c r="N3034" s="247" t="s">
        <v>307</v>
      </c>
      <c r="O3034" s="247" t="s">
        <v>1599</v>
      </c>
      <c r="P3034" s="247" t="s">
        <v>4720</v>
      </c>
      <c r="Q3034" s="252">
        <v>44742</v>
      </c>
      <c r="R3034" s="252">
        <v>44896</v>
      </c>
      <c r="S3034" t="s">
        <v>8452</v>
      </c>
      <c r="T3034" s="253"/>
      <c r="U3034" s="253"/>
      <c r="V3034" s="253"/>
      <c r="W3034" s="253"/>
      <c r="X3034"/>
      <c r="Y3034" t="s">
        <v>8465</v>
      </c>
      <c r="Z3034" s="255">
        <v>1847456331</v>
      </c>
      <c r="AA3034" s="256" t="s">
        <v>8466</v>
      </c>
      <c r="AB3034" s="258" t="str">
        <f>_xlfn.IFNA(IF(Table[[#This Row],[Programme Partner]]&lt;&gt;Table[[#This Row],[Implementing Partner]],CONCATENATE(Table[[#This Row],[Programme Partner]],"-",Table[[#This Row],[Implementing Partner]]),Table[[#This Row],[Programme Partner]]),"")</f>
        <v>BRAC</v>
      </c>
    </row>
    <row r="3035" spans="1:28" ht="16.5" customHeight="1">
      <c r="A3035" s="183">
        <v>3415</v>
      </c>
      <c r="B3035" s="247" t="s">
        <v>5033</v>
      </c>
      <c r="C3035" s="248" t="s">
        <v>5033</v>
      </c>
      <c r="D3035" s="249" t="s">
        <v>7014</v>
      </c>
      <c r="E3035" s="215" t="s">
        <v>27</v>
      </c>
      <c r="F3035" s="247" t="s">
        <v>8012</v>
      </c>
      <c r="G3035" t="s">
        <v>8356</v>
      </c>
      <c r="H3035" s="247" t="str">
        <f>IFERROR(VLOOKUP(Table[[#This Row],[Activity Details of Assistance]],WHAT!E:F,2,FALSE),"")</f>
        <v># of FSM Site</v>
      </c>
      <c r="I3035" s="247"/>
      <c r="J3035" s="247">
        <v>1</v>
      </c>
      <c r="K3035" t="s">
        <v>8280</v>
      </c>
      <c r="L3035" s="251" t="s">
        <v>13</v>
      </c>
      <c r="M3035" s="251" t="s">
        <v>14</v>
      </c>
      <c r="N3035" s="247" t="s">
        <v>307</v>
      </c>
      <c r="O3035" s="247" t="s">
        <v>1599</v>
      </c>
      <c r="P3035" s="247" t="s">
        <v>4720</v>
      </c>
      <c r="Q3035" s="252">
        <v>44742</v>
      </c>
      <c r="R3035" s="252">
        <v>44896</v>
      </c>
      <c r="S3035" t="s">
        <v>8452</v>
      </c>
      <c r="T3035" s="253"/>
      <c r="U3035" s="253"/>
      <c r="V3035" s="253"/>
      <c r="W3035" s="253"/>
      <c r="X3035"/>
      <c r="Y3035" t="s">
        <v>8465</v>
      </c>
      <c r="Z3035" s="255">
        <v>1847456331</v>
      </c>
      <c r="AA3035" s="256" t="s">
        <v>8466</v>
      </c>
      <c r="AB3035" s="258" t="str">
        <f>_xlfn.IFNA(IF(Table[[#This Row],[Programme Partner]]&lt;&gt;Table[[#This Row],[Implementing Partner]],CONCATENATE(Table[[#This Row],[Programme Partner]],"-",Table[[#This Row],[Implementing Partner]]),Table[[#This Row],[Programme Partner]]),"")</f>
        <v>BRAC</v>
      </c>
    </row>
    <row r="3036" spans="1:28" ht="16.5" customHeight="1">
      <c r="A3036" s="183">
        <v>3416</v>
      </c>
      <c r="B3036" s="247" t="s">
        <v>5033</v>
      </c>
      <c r="C3036" s="248" t="s">
        <v>5033</v>
      </c>
      <c r="D3036" s="249" t="s">
        <v>7014</v>
      </c>
      <c r="E3036" s="215" t="s">
        <v>27</v>
      </c>
      <c r="F3036" s="247" t="s">
        <v>8012</v>
      </c>
      <c r="G3036" s="250" t="s">
        <v>8357</v>
      </c>
      <c r="H3036" s="247" t="str">
        <f>IFERROR(VLOOKUP(Table[[#This Row],[Activity Details of Assistance]],WHAT!E:F,2,FALSE),"")</f>
        <v># of door</v>
      </c>
      <c r="I3036" s="247"/>
      <c r="J3036" s="247">
        <v>7</v>
      </c>
      <c r="K3036" t="s">
        <v>8280</v>
      </c>
      <c r="L3036" s="251" t="s">
        <v>13</v>
      </c>
      <c r="M3036" s="251" t="s">
        <v>14</v>
      </c>
      <c r="N3036" s="247" t="s">
        <v>307</v>
      </c>
      <c r="O3036" s="247" t="s">
        <v>1599</v>
      </c>
      <c r="P3036" s="247" t="s">
        <v>4720</v>
      </c>
      <c r="Q3036" s="252">
        <v>44742</v>
      </c>
      <c r="R3036" s="252">
        <v>44896</v>
      </c>
      <c r="S3036" t="s">
        <v>8452</v>
      </c>
      <c r="T3036" s="253"/>
      <c r="U3036" s="253"/>
      <c r="V3036" s="253"/>
      <c r="W3036" s="253"/>
      <c r="X3036"/>
      <c r="Y3036" t="s">
        <v>8465</v>
      </c>
      <c r="Z3036" s="255">
        <v>1847456331</v>
      </c>
      <c r="AA3036" s="256" t="s">
        <v>8466</v>
      </c>
      <c r="AB3036" s="258" t="str">
        <f>_xlfn.IFNA(IF(Table[[#This Row],[Programme Partner]]&lt;&gt;Table[[#This Row],[Implementing Partner]],CONCATENATE(Table[[#This Row],[Programme Partner]],"-",Table[[#This Row],[Implementing Partner]]),Table[[#This Row],[Programme Partner]]),"")</f>
        <v>BRAC</v>
      </c>
    </row>
    <row r="3037" spans="1:28" ht="16.5" customHeight="1">
      <c r="A3037" s="183">
        <v>3417</v>
      </c>
      <c r="B3037" s="247" t="s">
        <v>5033</v>
      </c>
      <c r="C3037" s="248" t="s">
        <v>5033</v>
      </c>
      <c r="D3037" s="249" t="s">
        <v>7014</v>
      </c>
      <c r="E3037" s="215" t="s">
        <v>27</v>
      </c>
      <c r="F3037" s="247" t="s">
        <v>8013</v>
      </c>
      <c r="G3037" s="250" t="s">
        <v>8314</v>
      </c>
      <c r="H3037" s="247" t="str">
        <f>IFERROR(VLOOKUP(Table[[#This Row],[Activity Details of Assistance]],WHAT!E:F,2,FALSE),"")</f>
        <v># of HP sessions at HH level</v>
      </c>
      <c r="I3037" s="247"/>
      <c r="J3037" s="247">
        <v>560</v>
      </c>
      <c r="K3037" t="s">
        <v>8280</v>
      </c>
      <c r="L3037" s="251" t="s">
        <v>13</v>
      </c>
      <c r="M3037" s="251" t="s">
        <v>14</v>
      </c>
      <c r="N3037" s="247" t="s">
        <v>307</v>
      </c>
      <c r="O3037" s="247" t="s">
        <v>1599</v>
      </c>
      <c r="P3037" s="247" t="s">
        <v>4720</v>
      </c>
      <c r="Q3037" s="252">
        <v>44742</v>
      </c>
      <c r="R3037" s="252">
        <v>44896</v>
      </c>
      <c r="S3037" t="s">
        <v>8452</v>
      </c>
      <c r="T3037" s="253"/>
      <c r="U3037" s="253"/>
      <c r="V3037" s="253"/>
      <c r="W3037" s="253"/>
      <c r="X3037"/>
      <c r="Y3037" t="s">
        <v>8465</v>
      </c>
      <c r="Z3037" s="255">
        <v>1847456331</v>
      </c>
      <c r="AA3037" s="256" t="s">
        <v>8466</v>
      </c>
      <c r="AB3037" s="258" t="str">
        <f>_xlfn.IFNA(IF(Table[[#This Row],[Programme Partner]]&lt;&gt;Table[[#This Row],[Implementing Partner]],CONCATENATE(Table[[#This Row],[Programme Partner]],"-",Table[[#This Row],[Implementing Partner]]),Table[[#This Row],[Programme Partner]]),"")</f>
        <v>BRAC</v>
      </c>
    </row>
    <row r="3038" spans="1:28" ht="16.5" customHeight="1">
      <c r="A3038" s="183">
        <v>3418</v>
      </c>
      <c r="B3038" s="247" t="s">
        <v>5033</v>
      </c>
      <c r="C3038" s="248" t="s">
        <v>5033</v>
      </c>
      <c r="D3038" s="249" t="s">
        <v>7014</v>
      </c>
      <c r="E3038" s="215" t="s">
        <v>27</v>
      </c>
      <c r="F3038" s="247" t="s">
        <v>8013</v>
      </c>
      <c r="G3038" s="195" t="s">
        <v>8360</v>
      </c>
      <c r="H3038" s="247" t="str">
        <f>IFERROR(VLOOKUP(Table[[#This Row],[Activity Details of Assistance]],WHAT!E:F,2,FALSE),"")</f>
        <v># of household</v>
      </c>
      <c r="I3038" s="247"/>
      <c r="J3038" s="247">
        <v>192</v>
      </c>
      <c r="K3038" t="s">
        <v>8280</v>
      </c>
      <c r="L3038" s="251" t="s">
        <v>13</v>
      </c>
      <c r="M3038" s="251" t="s">
        <v>14</v>
      </c>
      <c r="N3038" s="247" t="s">
        <v>307</v>
      </c>
      <c r="O3038" s="247" t="s">
        <v>1599</v>
      </c>
      <c r="P3038" s="247" t="s">
        <v>4720</v>
      </c>
      <c r="Q3038" s="252">
        <v>44742</v>
      </c>
      <c r="R3038" s="252">
        <v>44896</v>
      </c>
      <c r="S3038" t="s">
        <v>8452</v>
      </c>
      <c r="T3038" s="253"/>
      <c r="U3038" s="253"/>
      <c r="V3038" s="253"/>
      <c r="W3038" s="253"/>
      <c r="X3038"/>
      <c r="Y3038" t="s">
        <v>8465</v>
      </c>
      <c r="Z3038" s="255">
        <v>1847456331</v>
      </c>
      <c r="AA3038" s="256" t="s">
        <v>8466</v>
      </c>
      <c r="AB3038" s="258" t="str">
        <f>_xlfn.IFNA(IF(Table[[#This Row],[Programme Partner]]&lt;&gt;Table[[#This Row],[Implementing Partner]],CONCATENATE(Table[[#This Row],[Programme Partner]],"-",Table[[#This Row],[Implementing Partner]]),Table[[#This Row],[Programme Partner]]),"")</f>
        <v>BRAC</v>
      </c>
    </row>
    <row r="3039" spans="1:28" ht="16.5" customHeight="1">
      <c r="A3039" s="183">
        <v>3419</v>
      </c>
      <c r="B3039" s="247" t="s">
        <v>5033</v>
      </c>
      <c r="C3039" s="248" t="s">
        <v>5033</v>
      </c>
      <c r="D3039" s="249" t="s">
        <v>7014</v>
      </c>
      <c r="E3039" s="215" t="s">
        <v>27</v>
      </c>
      <c r="F3039" s="247" t="s">
        <v>8014</v>
      </c>
      <c r="G3039" s="250" t="s">
        <v>8243</v>
      </c>
      <c r="H3039" s="247" t="str">
        <f>IFERROR(VLOOKUP(Table[[#This Row],[Activity Details of Assistance]],WHAT!E:F,2,FALSE),"")</f>
        <v># of pit</v>
      </c>
      <c r="I3039" s="247"/>
      <c r="J3039" s="247">
        <v>1</v>
      </c>
      <c r="K3039" t="s">
        <v>8280</v>
      </c>
      <c r="L3039" s="251" t="s">
        <v>13</v>
      </c>
      <c r="M3039" s="251" t="s">
        <v>14</v>
      </c>
      <c r="N3039" s="247" t="s">
        <v>307</v>
      </c>
      <c r="O3039" s="247" t="s">
        <v>1599</v>
      </c>
      <c r="P3039" s="247" t="s">
        <v>4720</v>
      </c>
      <c r="Q3039" s="252">
        <v>44742</v>
      </c>
      <c r="R3039" s="252">
        <v>44896</v>
      </c>
      <c r="S3039" t="s">
        <v>8452</v>
      </c>
      <c r="T3039" s="253"/>
      <c r="U3039" s="253"/>
      <c r="V3039" s="253"/>
      <c r="W3039" s="253"/>
      <c r="X3039"/>
      <c r="Y3039" t="s">
        <v>8465</v>
      </c>
      <c r="Z3039" s="255">
        <v>1847456331</v>
      </c>
      <c r="AA3039" s="256" t="s">
        <v>8466</v>
      </c>
      <c r="AB3039" s="258" t="str">
        <f>_xlfn.IFNA(IF(Table[[#This Row],[Programme Partner]]&lt;&gt;Table[[#This Row],[Implementing Partner]],CONCATENATE(Table[[#This Row],[Programme Partner]],"-",Table[[#This Row],[Implementing Partner]]),Table[[#This Row],[Programme Partner]]),"")</f>
        <v>BRAC</v>
      </c>
    </row>
    <row r="3040" spans="1:28" ht="16.5" customHeight="1">
      <c r="A3040" s="183">
        <v>3420</v>
      </c>
      <c r="B3040" s="247" t="s">
        <v>5033</v>
      </c>
      <c r="C3040" s="248" t="s">
        <v>5033</v>
      </c>
      <c r="D3040" s="249" t="s">
        <v>7014</v>
      </c>
      <c r="E3040" s="215" t="s">
        <v>27</v>
      </c>
      <c r="F3040" s="247" t="s">
        <v>8013</v>
      </c>
      <c r="G3040" s="250" t="s">
        <v>8314</v>
      </c>
      <c r="H3040" s="247" t="str">
        <f>IFERROR(VLOOKUP(Table[[#This Row],[Activity Details of Assistance]],WHAT!E:F,2,FALSE),"")</f>
        <v># of HP sessions at HH level</v>
      </c>
      <c r="I3040" s="247"/>
      <c r="J3040" s="247">
        <v>600</v>
      </c>
      <c r="K3040" t="s">
        <v>8280</v>
      </c>
      <c r="L3040" s="251" t="s">
        <v>13</v>
      </c>
      <c r="M3040" s="251" t="s">
        <v>14</v>
      </c>
      <c r="N3040" s="247" t="s">
        <v>307</v>
      </c>
      <c r="O3040" s="247" t="s">
        <v>1599</v>
      </c>
      <c r="P3040" s="247" t="s">
        <v>4723</v>
      </c>
      <c r="Q3040" s="252">
        <v>44742</v>
      </c>
      <c r="R3040" s="252">
        <v>44896</v>
      </c>
      <c r="S3040" t="s">
        <v>8452</v>
      </c>
      <c r="T3040" s="253"/>
      <c r="U3040" s="253"/>
      <c r="V3040" s="253"/>
      <c r="W3040" s="253"/>
      <c r="X3040"/>
      <c r="Y3040" t="s">
        <v>8465</v>
      </c>
      <c r="Z3040" s="255">
        <v>1847456331</v>
      </c>
      <c r="AA3040" s="256" t="s">
        <v>8466</v>
      </c>
      <c r="AB3040" s="258" t="str">
        <f>_xlfn.IFNA(IF(Table[[#This Row],[Programme Partner]]&lt;&gt;Table[[#This Row],[Implementing Partner]],CONCATENATE(Table[[#This Row],[Programme Partner]],"-",Table[[#This Row],[Implementing Partner]]),Table[[#This Row],[Programme Partner]]),"")</f>
        <v>BRAC</v>
      </c>
    </row>
    <row r="3041" spans="1:28" ht="16.5" customHeight="1">
      <c r="A3041" s="183">
        <v>3421</v>
      </c>
      <c r="B3041" s="247" t="s">
        <v>5033</v>
      </c>
      <c r="C3041" s="248" t="s">
        <v>5033</v>
      </c>
      <c r="D3041" s="249" t="s">
        <v>7014</v>
      </c>
      <c r="E3041" s="215" t="s">
        <v>27</v>
      </c>
      <c r="F3041" s="247" t="s">
        <v>8011</v>
      </c>
      <c r="G3041" s="195" t="s">
        <v>8584</v>
      </c>
      <c r="H3041" s="247" t="str">
        <f>IFERROR(VLOOKUP(Table[[#This Row],[Activity Details of Assistance]],WHAT!E:F,2,FALSE),"")</f>
        <v># of tube well</v>
      </c>
      <c r="I3041" s="247"/>
      <c r="J3041" s="247">
        <v>11</v>
      </c>
      <c r="K3041" t="s">
        <v>8280</v>
      </c>
      <c r="L3041" s="251" t="s">
        <v>13</v>
      </c>
      <c r="M3041" s="251" t="s">
        <v>14</v>
      </c>
      <c r="N3041" s="247" t="s">
        <v>309</v>
      </c>
      <c r="O3041" s="247" t="s">
        <v>1607</v>
      </c>
      <c r="P3041" s="247" t="s">
        <v>8211</v>
      </c>
      <c r="Q3041" s="252">
        <v>44742</v>
      </c>
      <c r="R3041" s="252">
        <v>44896</v>
      </c>
      <c r="S3041" s="291" t="s">
        <v>8590</v>
      </c>
      <c r="T3041" s="253"/>
      <c r="U3041" s="253"/>
      <c r="V3041" s="253"/>
      <c r="W3041" s="253"/>
      <c r="X3041"/>
      <c r="Y3041" t="s">
        <v>8465</v>
      </c>
      <c r="Z3041" s="255">
        <v>1847456331</v>
      </c>
      <c r="AA3041" s="256" t="s">
        <v>8466</v>
      </c>
      <c r="AB3041" s="258" t="str">
        <f>_xlfn.IFNA(IF(Table[[#This Row],[Programme Partner]]&lt;&gt;Table[[#This Row],[Implementing Partner]],CONCATENATE(Table[[#This Row],[Programme Partner]],"-",Table[[#This Row],[Implementing Partner]]),Table[[#This Row],[Programme Partner]]),"")</f>
        <v>BRAC</v>
      </c>
    </row>
    <row r="3042" spans="1:28" ht="16.5" customHeight="1">
      <c r="A3042" s="183">
        <v>3422</v>
      </c>
      <c r="B3042" s="247" t="s">
        <v>5033</v>
      </c>
      <c r="C3042" s="248" t="s">
        <v>5033</v>
      </c>
      <c r="D3042" s="249" t="s">
        <v>7014</v>
      </c>
      <c r="E3042" s="215" t="s">
        <v>27</v>
      </c>
      <c r="F3042" s="247" t="s">
        <v>8012</v>
      </c>
      <c r="G3042" s="250" t="s">
        <v>8373</v>
      </c>
      <c r="H3042" s="247" t="str">
        <f>IFERROR(VLOOKUP(Table[[#This Row],[Activity Details of Assistance]],WHAT!E:F,2,FALSE),"")</f>
        <v xml:space="preserve"># of door </v>
      </c>
      <c r="I3042" s="247"/>
      <c r="J3042" s="247">
        <v>5</v>
      </c>
      <c r="K3042" t="s">
        <v>8280</v>
      </c>
      <c r="L3042" s="251" t="s">
        <v>13</v>
      </c>
      <c r="M3042" s="251" t="s">
        <v>14</v>
      </c>
      <c r="N3042" s="247" t="s">
        <v>309</v>
      </c>
      <c r="O3042" s="247" t="s">
        <v>1607</v>
      </c>
      <c r="P3042" s="247" t="s">
        <v>8211</v>
      </c>
      <c r="Q3042" s="252">
        <v>44742</v>
      </c>
      <c r="R3042" s="252">
        <v>44896</v>
      </c>
      <c r="S3042" s="291" t="s">
        <v>8590</v>
      </c>
      <c r="T3042" s="253"/>
      <c r="U3042" s="253"/>
      <c r="V3042" s="253"/>
      <c r="W3042" s="253"/>
      <c r="X3042"/>
      <c r="Y3042" t="s">
        <v>8465</v>
      </c>
      <c r="Z3042" s="255">
        <v>1847456331</v>
      </c>
      <c r="AA3042" s="256" t="s">
        <v>8466</v>
      </c>
      <c r="AB3042" s="258" t="str">
        <f>_xlfn.IFNA(IF(Table[[#This Row],[Programme Partner]]&lt;&gt;Table[[#This Row],[Implementing Partner]],CONCATENATE(Table[[#This Row],[Programme Partner]],"-",Table[[#This Row],[Implementing Partner]]),Table[[#This Row],[Programme Partner]]),"")</f>
        <v>BRAC</v>
      </c>
    </row>
    <row r="3043" spans="1:28" ht="16.5" customHeight="1">
      <c r="A3043" s="183">
        <v>3423</v>
      </c>
      <c r="B3043" s="247" t="s">
        <v>5033</v>
      </c>
      <c r="C3043" s="248" t="s">
        <v>5033</v>
      </c>
      <c r="D3043" s="249" t="s">
        <v>7014</v>
      </c>
      <c r="E3043" s="215" t="s">
        <v>27</v>
      </c>
      <c r="F3043" s="247" t="s">
        <v>8012</v>
      </c>
      <c r="G3043" s="250" t="s">
        <v>8354</v>
      </c>
      <c r="H3043" s="247" t="str">
        <f>IFERROR(VLOOKUP(Table[[#This Row],[Activity Details of Assistance]],WHAT!E:F,2,FALSE),"")</f>
        <v># of door</v>
      </c>
      <c r="I3043" s="247"/>
      <c r="J3043" s="247">
        <v>5</v>
      </c>
      <c r="K3043" t="s">
        <v>8280</v>
      </c>
      <c r="L3043" s="251" t="s">
        <v>13</v>
      </c>
      <c r="M3043" s="251" t="s">
        <v>14</v>
      </c>
      <c r="N3043" s="247" t="s">
        <v>309</v>
      </c>
      <c r="O3043" s="247" t="s">
        <v>1607</v>
      </c>
      <c r="P3043" s="247" t="s">
        <v>8211</v>
      </c>
      <c r="Q3043" s="252">
        <v>44742</v>
      </c>
      <c r="R3043" s="252">
        <v>44896</v>
      </c>
      <c r="S3043" s="291" t="s">
        <v>8590</v>
      </c>
      <c r="T3043" s="253"/>
      <c r="U3043" s="253"/>
      <c r="V3043" s="253"/>
      <c r="W3043" s="253"/>
      <c r="X3043"/>
      <c r="Y3043" t="s">
        <v>8465</v>
      </c>
      <c r="Z3043" s="255">
        <v>1847456331</v>
      </c>
      <c r="AA3043" s="256" t="s">
        <v>8466</v>
      </c>
      <c r="AB3043" s="258" t="str">
        <f>_xlfn.IFNA(IF(Table[[#This Row],[Programme Partner]]&lt;&gt;Table[[#This Row],[Implementing Partner]],CONCATENATE(Table[[#This Row],[Programme Partner]],"-",Table[[#This Row],[Implementing Partner]]),Table[[#This Row],[Programme Partner]]),"")</f>
        <v>BRAC</v>
      </c>
    </row>
    <row r="3044" spans="1:28" ht="16.5" customHeight="1">
      <c r="A3044" s="183">
        <v>3424</v>
      </c>
      <c r="B3044" s="247" t="s">
        <v>5033</v>
      </c>
      <c r="C3044" s="248" t="s">
        <v>5033</v>
      </c>
      <c r="D3044" s="249" t="s">
        <v>7014</v>
      </c>
      <c r="E3044" s="215" t="s">
        <v>27</v>
      </c>
      <c r="F3044" s="247" t="s">
        <v>8013</v>
      </c>
      <c r="G3044" s="250" t="s">
        <v>8314</v>
      </c>
      <c r="H3044" s="247" t="str">
        <f>IFERROR(VLOOKUP(Table[[#This Row],[Activity Details of Assistance]],WHAT!E:F,2,FALSE),"")</f>
        <v># of HP sessions at HH level</v>
      </c>
      <c r="I3044" s="247"/>
      <c r="J3044" s="247">
        <v>1100</v>
      </c>
      <c r="K3044" t="s">
        <v>8280</v>
      </c>
      <c r="L3044" s="251" t="s">
        <v>13</v>
      </c>
      <c r="M3044" s="251" t="s">
        <v>14</v>
      </c>
      <c r="N3044" s="247" t="s">
        <v>309</v>
      </c>
      <c r="O3044" s="247" t="s">
        <v>1607</v>
      </c>
      <c r="P3044" s="247" t="s">
        <v>8211</v>
      </c>
      <c r="Q3044" s="252">
        <v>44742</v>
      </c>
      <c r="R3044" s="252">
        <v>44896</v>
      </c>
      <c r="S3044" s="291" t="s">
        <v>8590</v>
      </c>
      <c r="T3044" s="253"/>
      <c r="U3044" s="253"/>
      <c r="V3044" s="253"/>
      <c r="W3044" s="253"/>
      <c r="X3044"/>
      <c r="Y3044" t="s">
        <v>8465</v>
      </c>
      <c r="Z3044" s="255">
        <v>1847456331</v>
      </c>
      <c r="AA3044" s="256" t="s">
        <v>8466</v>
      </c>
      <c r="AB3044" s="258" t="str">
        <f>_xlfn.IFNA(IF(Table[[#This Row],[Programme Partner]]&lt;&gt;Table[[#This Row],[Implementing Partner]],CONCATENATE(Table[[#This Row],[Programme Partner]],"-",Table[[#This Row],[Implementing Partner]]),Table[[#This Row],[Programme Partner]]),"")</f>
        <v>BRAC</v>
      </c>
    </row>
    <row r="3045" spans="1:28" ht="16.5" customHeight="1">
      <c r="A3045" s="183">
        <v>3425</v>
      </c>
      <c r="B3045" s="247" t="s">
        <v>5033</v>
      </c>
      <c r="C3045" s="248" t="s">
        <v>5033</v>
      </c>
      <c r="D3045" s="249" t="s">
        <v>7014</v>
      </c>
      <c r="E3045" s="215" t="s">
        <v>27</v>
      </c>
      <c r="F3045" s="247" t="s">
        <v>8014</v>
      </c>
      <c r="G3045" s="250" t="s">
        <v>8445</v>
      </c>
      <c r="H3045" s="247" t="str">
        <f>IFERROR(VLOOKUP(Table[[#This Row],[Activity Details of Assistance]],WHAT!E:F,2,FALSE),"")</f>
        <v># of plant</v>
      </c>
      <c r="I3045" s="247"/>
      <c r="J3045" s="247">
        <v>1</v>
      </c>
      <c r="K3045" t="s">
        <v>8280</v>
      </c>
      <c r="L3045" s="251" t="s">
        <v>13</v>
      </c>
      <c r="M3045" s="251" t="s">
        <v>14</v>
      </c>
      <c r="N3045" s="247" t="s">
        <v>309</v>
      </c>
      <c r="O3045" s="247" t="s">
        <v>1607</v>
      </c>
      <c r="P3045" s="247" t="s">
        <v>8211</v>
      </c>
      <c r="Q3045" s="252">
        <v>44742</v>
      </c>
      <c r="R3045" s="252">
        <v>44896</v>
      </c>
      <c r="S3045" s="291" t="s">
        <v>8590</v>
      </c>
      <c r="T3045" s="253"/>
      <c r="U3045" s="253"/>
      <c r="V3045" s="253"/>
      <c r="W3045" s="253"/>
      <c r="X3045"/>
      <c r="Y3045" t="s">
        <v>8465</v>
      </c>
      <c r="Z3045" s="255">
        <v>1847456331</v>
      </c>
      <c r="AA3045" s="256" t="s">
        <v>8466</v>
      </c>
      <c r="AB3045" s="258" t="str">
        <f>_xlfn.IFNA(IF(Table[[#This Row],[Programme Partner]]&lt;&gt;Table[[#This Row],[Implementing Partner]],CONCATENATE(Table[[#This Row],[Programme Partner]],"-",Table[[#This Row],[Implementing Partner]]),Table[[#This Row],[Programme Partner]]),"")</f>
        <v>BRAC</v>
      </c>
    </row>
    <row r="3046" spans="1:28" ht="16.5" customHeight="1">
      <c r="A3046" s="183">
        <v>3426</v>
      </c>
      <c r="B3046" s="247" t="s">
        <v>5033</v>
      </c>
      <c r="C3046" s="248" t="s">
        <v>5033</v>
      </c>
      <c r="D3046" s="249" t="s">
        <v>7014</v>
      </c>
      <c r="E3046" s="215" t="s">
        <v>27</v>
      </c>
      <c r="F3046" s="247" t="s">
        <v>8014</v>
      </c>
      <c r="G3046" s="103" t="s">
        <v>8361</v>
      </c>
      <c r="H3046" s="247" t="str">
        <f>IFERROR(VLOOKUP(Table[[#This Row],[Activity Details of Assistance]],WHAT!E:F,2,FALSE),"")</f>
        <v># of plant</v>
      </c>
      <c r="I3046" s="247"/>
      <c r="J3046" s="247">
        <v>1</v>
      </c>
      <c r="K3046" t="s">
        <v>8280</v>
      </c>
      <c r="L3046" s="251" t="s">
        <v>13</v>
      </c>
      <c r="M3046" s="251" t="s">
        <v>14</v>
      </c>
      <c r="N3046" s="247" t="s">
        <v>309</v>
      </c>
      <c r="O3046" s="247" t="s">
        <v>1607</v>
      </c>
      <c r="P3046" s="247" t="s">
        <v>8211</v>
      </c>
      <c r="Q3046" s="252">
        <v>44742</v>
      </c>
      <c r="R3046" s="252">
        <v>44896</v>
      </c>
      <c r="S3046" s="291" t="s">
        <v>8590</v>
      </c>
      <c r="T3046" s="253"/>
      <c r="U3046" s="253"/>
      <c r="V3046" s="253"/>
      <c r="W3046" s="253"/>
      <c r="X3046"/>
      <c r="Y3046" t="s">
        <v>8465</v>
      </c>
      <c r="Z3046" s="255">
        <v>1847456331</v>
      </c>
      <c r="AA3046" s="256" t="s">
        <v>8466</v>
      </c>
      <c r="AB3046" s="258" t="str">
        <f>_xlfn.IFNA(IF(Table[[#This Row],[Programme Partner]]&lt;&gt;Table[[#This Row],[Implementing Partner]],CONCATENATE(Table[[#This Row],[Programme Partner]],"-",Table[[#This Row],[Implementing Partner]]),Table[[#This Row],[Programme Partner]]),"")</f>
        <v>BRAC</v>
      </c>
    </row>
    <row r="3047" spans="1:28" ht="16.5" customHeight="1">
      <c r="A3047" s="183">
        <v>3427</v>
      </c>
      <c r="B3047" s="247" t="s">
        <v>5033</v>
      </c>
      <c r="C3047" s="248" t="s">
        <v>5033</v>
      </c>
      <c r="D3047" s="249" t="s">
        <v>7014</v>
      </c>
      <c r="E3047" s="215" t="s">
        <v>27</v>
      </c>
      <c r="F3047" s="247" t="s">
        <v>8011</v>
      </c>
      <c r="G3047" t="s">
        <v>8355</v>
      </c>
      <c r="H3047" s="247" t="str">
        <f>IFERROR(VLOOKUP(Table[[#This Row],[Activity Details of Assistance]],WHAT!E:F,2,FALSE),"")</f>
        <v># of water network</v>
      </c>
      <c r="I3047" s="247"/>
      <c r="J3047" s="247">
        <v>2</v>
      </c>
      <c r="K3047" t="s">
        <v>8280</v>
      </c>
      <c r="L3047" s="251" t="s">
        <v>13</v>
      </c>
      <c r="M3047" s="251" t="s">
        <v>14</v>
      </c>
      <c r="N3047" s="247" t="s">
        <v>309</v>
      </c>
      <c r="O3047" s="247" t="s">
        <v>1606</v>
      </c>
      <c r="P3047" s="247" t="s">
        <v>5868</v>
      </c>
      <c r="Q3047" s="252">
        <v>44742</v>
      </c>
      <c r="R3047" s="252">
        <v>44896</v>
      </c>
      <c r="S3047" t="s">
        <v>8452</v>
      </c>
      <c r="T3047" s="253"/>
      <c r="U3047" s="253"/>
      <c r="V3047" s="253"/>
      <c r="W3047" s="253"/>
      <c r="X3047"/>
      <c r="Y3047" t="s">
        <v>8465</v>
      </c>
      <c r="Z3047" s="255">
        <v>1847456331</v>
      </c>
      <c r="AA3047" s="256" t="s">
        <v>8466</v>
      </c>
      <c r="AB3047" s="258" t="str">
        <f>_xlfn.IFNA(IF(Table[[#This Row],[Programme Partner]]&lt;&gt;Table[[#This Row],[Implementing Partner]],CONCATENATE(Table[[#This Row],[Programme Partner]],"-",Table[[#This Row],[Implementing Partner]]),Table[[#This Row],[Programme Partner]]),"")</f>
        <v>BRAC</v>
      </c>
    </row>
    <row r="3048" spans="1:28" ht="16.5" customHeight="1">
      <c r="A3048" s="183">
        <v>3428</v>
      </c>
      <c r="B3048" s="247" t="s">
        <v>5242</v>
      </c>
      <c r="C3048" s="248" t="s">
        <v>5242</v>
      </c>
      <c r="D3048" s="249" t="s">
        <v>8459</v>
      </c>
      <c r="E3048" s="215" t="s">
        <v>27</v>
      </c>
      <c r="F3048" s="247" t="s">
        <v>8011</v>
      </c>
      <c r="G3048" t="s">
        <v>8019</v>
      </c>
      <c r="H3048" s="247" t="str">
        <f>IFERROR(VLOOKUP(Table[[#This Row],[Activity Details of Assistance]],WHAT!E:F,2,FALSE),"")</f>
        <v>N/A</v>
      </c>
      <c r="I3048" s="247"/>
      <c r="J3048" s="247">
        <v>19</v>
      </c>
      <c r="K3048" t="s">
        <v>8280</v>
      </c>
      <c r="L3048" s="251" t="s">
        <v>13</v>
      </c>
      <c r="M3048" s="251" t="s">
        <v>14</v>
      </c>
      <c r="N3048" s="247" t="s">
        <v>307</v>
      </c>
      <c r="O3048" s="247" t="s">
        <v>1603</v>
      </c>
      <c r="P3048" s="247" t="s">
        <v>8241</v>
      </c>
      <c r="Q3048" s="252">
        <v>44620</v>
      </c>
      <c r="R3048" s="252">
        <v>44743</v>
      </c>
      <c r="S3048" s="291" t="s">
        <v>8590</v>
      </c>
      <c r="T3048" s="253"/>
      <c r="U3048" s="253"/>
      <c r="V3048" s="253"/>
      <c r="W3048" s="253"/>
      <c r="X3048"/>
      <c r="Y3048" t="s">
        <v>8534</v>
      </c>
      <c r="Z3048" s="255">
        <v>1712813963</v>
      </c>
      <c r="AA3048" s="256" t="s">
        <v>8535</v>
      </c>
      <c r="AB3048" s="258" t="str">
        <f>_xlfn.IFNA(IF(Table[[#This Row],[Programme Partner]]&lt;&gt;Table[[#This Row],[Implementing Partner]],CONCATENATE(Table[[#This Row],[Programme Partner]],"-",Table[[#This Row],[Implementing Partner]]),Table[[#This Row],[Programme Partner]]),"")</f>
        <v>SI</v>
      </c>
    </row>
    <row r="3049" spans="1:28" ht="16.5" customHeight="1">
      <c r="A3049" s="183">
        <v>3429</v>
      </c>
      <c r="B3049" s="247" t="s">
        <v>5242</v>
      </c>
      <c r="C3049" s="248" t="s">
        <v>5242</v>
      </c>
      <c r="D3049" s="249" t="s">
        <v>8459</v>
      </c>
      <c r="E3049" s="215" t="s">
        <v>27</v>
      </c>
      <c r="F3049" s="247" t="s">
        <v>8012</v>
      </c>
      <c r="G3049" s="250" t="s">
        <v>8362</v>
      </c>
      <c r="H3049" s="247" t="str">
        <f>IFERROR(VLOOKUP(Table[[#This Row],[Activity Details of Assistance]],WHAT!E:F,2,FALSE),"")</f>
        <v># of door</v>
      </c>
      <c r="I3049" s="247"/>
      <c r="J3049" s="247">
        <v>1</v>
      </c>
      <c r="K3049" t="s">
        <v>8280</v>
      </c>
      <c r="L3049" s="251" t="s">
        <v>13</v>
      </c>
      <c r="M3049" s="251" t="s">
        <v>14</v>
      </c>
      <c r="N3049" s="247" t="s">
        <v>307</v>
      </c>
      <c r="O3049" s="247" t="s">
        <v>1603</v>
      </c>
      <c r="P3049" s="247" t="s">
        <v>8241</v>
      </c>
      <c r="Q3049" s="252">
        <v>44620</v>
      </c>
      <c r="R3049" s="252">
        <v>44743</v>
      </c>
      <c r="S3049" s="291" t="s">
        <v>8590</v>
      </c>
      <c r="T3049" s="253"/>
      <c r="U3049" s="253"/>
      <c r="V3049" s="253"/>
      <c r="W3049" s="253"/>
      <c r="X3049"/>
      <c r="Y3049" t="s">
        <v>8534</v>
      </c>
      <c r="Z3049" s="255">
        <v>1712813963</v>
      </c>
      <c r="AA3049" s="256" t="s">
        <v>8535</v>
      </c>
      <c r="AB3049" s="258" t="str">
        <f>_xlfn.IFNA(IF(Table[[#This Row],[Programme Partner]]&lt;&gt;Table[[#This Row],[Implementing Partner]],CONCATENATE(Table[[#This Row],[Programme Partner]],"-",Table[[#This Row],[Implementing Partner]]),Table[[#This Row],[Programme Partner]]),"")</f>
        <v>SI</v>
      </c>
    </row>
    <row r="3050" spans="1:28" ht="16.5" customHeight="1">
      <c r="A3050" s="183">
        <v>3430</v>
      </c>
      <c r="B3050" s="247" t="s">
        <v>5242</v>
      </c>
      <c r="C3050" s="248" t="s">
        <v>5242</v>
      </c>
      <c r="D3050" s="249" t="s">
        <v>8459</v>
      </c>
      <c r="E3050" s="215" t="s">
        <v>27</v>
      </c>
      <c r="F3050" s="247" t="s">
        <v>8012</v>
      </c>
      <c r="G3050" s="250" t="s">
        <v>8372</v>
      </c>
      <c r="H3050" s="247" t="str">
        <f>IFERROR(VLOOKUP(Table[[#This Row],[Activity Details of Assistance]],WHAT!E:F,2,FALSE),"")</f>
        <v># of door</v>
      </c>
      <c r="I3050" s="247"/>
      <c r="J3050" s="247">
        <v>1</v>
      </c>
      <c r="K3050" t="s">
        <v>8280</v>
      </c>
      <c r="L3050" s="251" t="s">
        <v>13</v>
      </c>
      <c r="M3050" s="251" t="s">
        <v>14</v>
      </c>
      <c r="N3050" s="247" t="s">
        <v>307</v>
      </c>
      <c r="O3050" s="247" t="s">
        <v>1603</v>
      </c>
      <c r="P3050" s="247" t="s">
        <v>8241</v>
      </c>
      <c r="Q3050" s="252">
        <v>44620</v>
      </c>
      <c r="R3050" s="252">
        <v>44743</v>
      </c>
      <c r="S3050" s="291" t="s">
        <v>8590</v>
      </c>
      <c r="T3050" s="253"/>
      <c r="U3050" s="253"/>
      <c r="V3050" s="253"/>
      <c r="W3050" s="253"/>
      <c r="X3050"/>
      <c r="Y3050" t="s">
        <v>8534</v>
      </c>
      <c r="Z3050" s="255">
        <v>1712813963</v>
      </c>
      <c r="AA3050" s="256" t="s">
        <v>8535</v>
      </c>
      <c r="AB3050" s="258" t="str">
        <f>_xlfn.IFNA(IF(Table[[#This Row],[Programme Partner]]&lt;&gt;Table[[#This Row],[Implementing Partner]],CONCATENATE(Table[[#This Row],[Programme Partner]],"-",Table[[#This Row],[Implementing Partner]]),Table[[#This Row],[Programme Partner]]),"")</f>
        <v>SI</v>
      </c>
    </row>
    <row r="3051" spans="1:28" ht="16.5" customHeight="1">
      <c r="A3051" s="183">
        <v>3431</v>
      </c>
      <c r="B3051" s="247" t="s">
        <v>5242</v>
      </c>
      <c r="C3051" s="248" t="s">
        <v>5242</v>
      </c>
      <c r="D3051" s="249" t="s">
        <v>8459</v>
      </c>
      <c r="E3051" s="215" t="s">
        <v>27</v>
      </c>
      <c r="F3051" s="247" t="s">
        <v>8012</v>
      </c>
      <c r="G3051" s="195" t="s">
        <v>8354</v>
      </c>
      <c r="H3051" s="247" t="str">
        <f>IFERROR(VLOOKUP(Table[[#This Row],[Activity Details of Assistance]],WHAT!E:F,2,FALSE),"")</f>
        <v># of door</v>
      </c>
      <c r="I3051" s="247"/>
      <c r="J3051" s="247">
        <v>1</v>
      </c>
      <c r="K3051" t="s">
        <v>8280</v>
      </c>
      <c r="L3051" s="251" t="s">
        <v>13</v>
      </c>
      <c r="M3051" s="251" t="s">
        <v>14</v>
      </c>
      <c r="N3051" s="247" t="s">
        <v>307</v>
      </c>
      <c r="O3051" s="247" t="s">
        <v>1603</v>
      </c>
      <c r="P3051" s="247" t="s">
        <v>8241</v>
      </c>
      <c r="Q3051" s="252">
        <v>44620</v>
      </c>
      <c r="R3051" s="252">
        <v>44743</v>
      </c>
      <c r="S3051" s="291" t="s">
        <v>8590</v>
      </c>
      <c r="T3051" s="253"/>
      <c r="U3051" s="253"/>
      <c r="V3051" s="253"/>
      <c r="W3051" s="253"/>
      <c r="X3051"/>
      <c r="Y3051" t="s">
        <v>8534</v>
      </c>
      <c r="Z3051" s="255">
        <v>1712813963</v>
      </c>
      <c r="AA3051" s="256" t="s">
        <v>8535</v>
      </c>
      <c r="AB3051" s="258" t="str">
        <f>_xlfn.IFNA(IF(Table[[#This Row],[Programme Partner]]&lt;&gt;Table[[#This Row],[Implementing Partner]],CONCATENATE(Table[[#This Row],[Programme Partner]],"-",Table[[#This Row],[Implementing Partner]]),Table[[#This Row],[Programme Partner]]),"")</f>
        <v>SI</v>
      </c>
    </row>
    <row r="3052" spans="1:28" ht="16.5" customHeight="1">
      <c r="A3052" s="183">
        <v>3432</v>
      </c>
      <c r="B3052" s="247" t="s">
        <v>5242</v>
      </c>
      <c r="C3052" s="248" t="s">
        <v>5242</v>
      </c>
      <c r="D3052" s="249" t="s">
        <v>8459</v>
      </c>
      <c r="E3052" s="215" t="s">
        <v>27</v>
      </c>
      <c r="F3052" s="247" t="s">
        <v>8013</v>
      </c>
      <c r="G3052" s="250" t="s">
        <v>8314</v>
      </c>
      <c r="H3052" s="247" t="str">
        <f>IFERROR(VLOOKUP(Table[[#This Row],[Activity Details of Assistance]],WHAT!E:F,2,FALSE),"")</f>
        <v># of HP sessions at HH level</v>
      </c>
      <c r="I3052" s="247"/>
      <c r="J3052" s="247">
        <v>2</v>
      </c>
      <c r="K3052" t="s">
        <v>8280</v>
      </c>
      <c r="L3052" s="251" t="s">
        <v>13</v>
      </c>
      <c r="M3052" s="251" t="s">
        <v>14</v>
      </c>
      <c r="N3052" s="247" t="s">
        <v>307</v>
      </c>
      <c r="O3052" s="247" t="s">
        <v>1603</v>
      </c>
      <c r="P3052" s="247" t="s">
        <v>8241</v>
      </c>
      <c r="Q3052" s="252">
        <v>44620</v>
      </c>
      <c r="R3052" s="252">
        <v>44743</v>
      </c>
      <c r="S3052" s="291" t="s">
        <v>8590</v>
      </c>
      <c r="T3052" s="253"/>
      <c r="U3052" s="253"/>
      <c r="V3052" s="253"/>
      <c r="W3052" s="253"/>
      <c r="X3052"/>
      <c r="Y3052" t="s">
        <v>8534</v>
      </c>
      <c r="Z3052" s="255">
        <v>1712813963</v>
      </c>
      <c r="AA3052" s="256" t="s">
        <v>8535</v>
      </c>
      <c r="AB3052" s="258" t="str">
        <f>_xlfn.IFNA(IF(Table[[#This Row],[Programme Partner]]&lt;&gt;Table[[#This Row],[Implementing Partner]],CONCATENATE(Table[[#This Row],[Programme Partner]],"-",Table[[#This Row],[Implementing Partner]]),Table[[#This Row],[Programme Partner]]),"")</f>
        <v>SI</v>
      </c>
    </row>
    <row r="3053" spans="1:28" ht="16.5" customHeight="1">
      <c r="A3053" s="183">
        <v>3433</v>
      </c>
      <c r="B3053" s="247" t="s">
        <v>5242</v>
      </c>
      <c r="C3053" s="248" t="s">
        <v>5242</v>
      </c>
      <c r="D3053" s="249" t="s">
        <v>8459</v>
      </c>
      <c r="E3053" s="215" t="s">
        <v>27</v>
      </c>
      <c r="F3053" s="247" t="s">
        <v>8013</v>
      </c>
      <c r="G3053" s="250" t="s">
        <v>8374</v>
      </c>
      <c r="H3053" s="247" t="str">
        <f>IFERROR(VLOOKUP(Table[[#This Row],[Activity Details of Assistance]],WHAT!E:F,2,FALSE),"")</f>
        <v># of HP sessions at institution level</v>
      </c>
      <c r="I3053" s="247"/>
      <c r="J3053" s="247">
        <v>12</v>
      </c>
      <c r="K3053" t="s">
        <v>8280</v>
      </c>
      <c r="L3053" s="251" t="s">
        <v>13</v>
      </c>
      <c r="M3053" s="251" t="s">
        <v>14</v>
      </c>
      <c r="N3053" s="247" t="s">
        <v>307</v>
      </c>
      <c r="O3053" s="247" t="s">
        <v>1603</v>
      </c>
      <c r="P3053" s="247" t="s">
        <v>8241</v>
      </c>
      <c r="Q3053" s="252">
        <v>44620</v>
      </c>
      <c r="R3053" s="252">
        <v>44743</v>
      </c>
      <c r="S3053" s="291" t="s">
        <v>8590</v>
      </c>
      <c r="T3053" s="253"/>
      <c r="U3053" s="253"/>
      <c r="V3053" s="253"/>
      <c r="W3053" s="253"/>
      <c r="X3053"/>
      <c r="Y3053" t="s">
        <v>8534</v>
      </c>
      <c r="Z3053" s="255">
        <v>1712813963</v>
      </c>
      <c r="AA3053" s="256" t="s">
        <v>8535</v>
      </c>
      <c r="AB3053" s="258" t="str">
        <f>_xlfn.IFNA(IF(Table[[#This Row],[Programme Partner]]&lt;&gt;Table[[#This Row],[Implementing Partner]],CONCATENATE(Table[[#This Row],[Programme Partner]],"-",Table[[#This Row],[Implementing Partner]]),Table[[#This Row],[Programme Partner]]),"")</f>
        <v>SI</v>
      </c>
    </row>
    <row r="3054" spans="1:28" ht="16.5" customHeight="1">
      <c r="A3054" s="183">
        <v>3434</v>
      </c>
      <c r="B3054" s="247" t="s">
        <v>5242</v>
      </c>
      <c r="C3054" s="248" t="s">
        <v>5242</v>
      </c>
      <c r="D3054" s="249" t="s">
        <v>8459</v>
      </c>
      <c r="E3054" s="215" t="s">
        <v>27</v>
      </c>
      <c r="F3054" s="247" t="s">
        <v>8013</v>
      </c>
      <c r="G3054" s="250" t="s">
        <v>8317</v>
      </c>
      <c r="H3054" s="247" t="str">
        <f>IFERROR(VLOOKUP(Table[[#This Row],[Activity Details of Assistance]],WHAT!E:F,2,FALSE),"")</f>
        <v># of estimated persons reached by mass-media campaign</v>
      </c>
      <c r="I3054" s="247"/>
      <c r="J3054" s="247">
        <v>1</v>
      </c>
      <c r="K3054" t="s">
        <v>8280</v>
      </c>
      <c r="L3054" s="251" t="s">
        <v>13</v>
      </c>
      <c r="M3054" s="251" t="s">
        <v>14</v>
      </c>
      <c r="N3054" s="247" t="s">
        <v>307</v>
      </c>
      <c r="O3054" s="247" t="s">
        <v>1603</v>
      </c>
      <c r="P3054" s="247" t="s">
        <v>8241</v>
      </c>
      <c r="Q3054" s="252">
        <v>44620</v>
      </c>
      <c r="R3054" s="252">
        <v>44743</v>
      </c>
      <c r="S3054" s="291" t="s">
        <v>8590</v>
      </c>
      <c r="T3054" s="253"/>
      <c r="U3054" s="253"/>
      <c r="V3054" s="253"/>
      <c r="W3054" s="253"/>
      <c r="X3054"/>
      <c r="Y3054" t="s">
        <v>8534</v>
      </c>
      <c r="Z3054" s="255">
        <v>1712813963</v>
      </c>
      <c r="AA3054" s="256" t="s">
        <v>8535</v>
      </c>
      <c r="AB3054" s="258" t="str">
        <f>_xlfn.IFNA(IF(Table[[#This Row],[Programme Partner]]&lt;&gt;Table[[#This Row],[Implementing Partner]],CONCATENATE(Table[[#This Row],[Programme Partner]],"-",Table[[#This Row],[Implementing Partner]]),Table[[#This Row],[Programme Partner]]),"")</f>
        <v>SI</v>
      </c>
    </row>
    <row r="3055" spans="1:28" ht="16.5" customHeight="1">
      <c r="A3055" s="183">
        <v>3435</v>
      </c>
      <c r="B3055" s="247" t="s">
        <v>5182</v>
      </c>
      <c r="C3055" s="248" t="s">
        <v>5184</v>
      </c>
      <c r="D3055" s="249" t="s">
        <v>8282</v>
      </c>
      <c r="E3055" s="215" t="s">
        <v>27</v>
      </c>
      <c r="F3055" s="247" t="s">
        <v>8013</v>
      </c>
      <c r="G3055" s="103" t="s">
        <v>8313</v>
      </c>
      <c r="H3055" s="247" t="str">
        <f>IFERROR(VLOOKUP(Table[[#This Row],[Activity Details of Assistance]],WHAT!E:F,2,FALSE),"")</f>
        <v># of HP sessions at community level</v>
      </c>
      <c r="I3055" s="247"/>
      <c r="J3055" s="247">
        <v>1443</v>
      </c>
      <c r="K3055" t="s">
        <v>8280</v>
      </c>
      <c r="L3055" s="251" t="s">
        <v>13</v>
      </c>
      <c r="M3055" s="251" t="s">
        <v>14</v>
      </c>
      <c r="N3055" s="247" t="s">
        <v>307</v>
      </c>
      <c r="O3055" s="247" t="s">
        <v>1599</v>
      </c>
      <c r="P3055" s="247" t="s">
        <v>8198</v>
      </c>
      <c r="Q3055" s="252">
        <v>44742</v>
      </c>
      <c r="R3055" s="252">
        <v>44896</v>
      </c>
      <c r="S3055" s="291" t="s">
        <v>8590</v>
      </c>
      <c r="T3055" s="253"/>
      <c r="U3055" s="253"/>
      <c r="V3055" s="253"/>
      <c r="W3055" s="253"/>
      <c r="X3055"/>
      <c r="Y3055" t="s">
        <v>8474</v>
      </c>
      <c r="Z3055" s="255">
        <v>1613114224</v>
      </c>
      <c r="AA3055" t="s">
        <v>8475</v>
      </c>
      <c r="AB3055" s="258" t="str">
        <f>_xlfn.IFNA(IF(Table[[#This Row],[Programme Partner]]&lt;&gt;Table[[#This Row],[Implementing Partner]],CONCATENATE(Table[[#This Row],[Programme Partner]],"-",Table[[#This Row],[Implementing Partner]]),Table[[#This Row],[Programme Partner]]),"")</f>
        <v>NCA-NGOF</v>
      </c>
    </row>
    <row r="3056" spans="1:28" ht="16.5" customHeight="1">
      <c r="A3056" s="183">
        <v>3436</v>
      </c>
      <c r="B3056" s="247" t="s">
        <v>5182</v>
      </c>
      <c r="C3056" s="248" t="s">
        <v>5184</v>
      </c>
      <c r="D3056" s="249" t="s">
        <v>8282</v>
      </c>
      <c r="E3056" s="215" t="s">
        <v>27</v>
      </c>
      <c r="F3056" s="247" t="s">
        <v>8011</v>
      </c>
      <c r="G3056" t="s">
        <v>8355</v>
      </c>
      <c r="H3056" s="247" t="str">
        <f>IFERROR(VLOOKUP(Table[[#This Row],[Activity Details of Assistance]],WHAT!E:F,2,FALSE),"")</f>
        <v># of water network</v>
      </c>
      <c r="I3056" s="247"/>
      <c r="J3056" s="247">
        <v>4</v>
      </c>
      <c r="K3056" t="s">
        <v>8280</v>
      </c>
      <c r="L3056" s="251" t="s">
        <v>13</v>
      </c>
      <c r="M3056" s="251" t="s">
        <v>14</v>
      </c>
      <c r="N3056" s="247" t="s">
        <v>307</v>
      </c>
      <c r="O3056" s="247" t="s">
        <v>1599</v>
      </c>
      <c r="P3056" s="247" t="s">
        <v>4720</v>
      </c>
      <c r="Q3056" s="252">
        <v>44742</v>
      </c>
      <c r="R3056" s="252">
        <v>44896</v>
      </c>
      <c r="S3056" t="s">
        <v>8452</v>
      </c>
      <c r="T3056" s="253"/>
      <c r="U3056" s="253"/>
      <c r="V3056" s="253"/>
      <c r="W3056" s="253"/>
      <c r="X3056"/>
      <c r="Y3056" t="s">
        <v>8474</v>
      </c>
      <c r="Z3056" s="255">
        <v>1613114224</v>
      </c>
      <c r="AA3056" t="s">
        <v>8475</v>
      </c>
      <c r="AB3056" s="258" t="str">
        <f>_xlfn.IFNA(IF(Table[[#This Row],[Programme Partner]]&lt;&gt;Table[[#This Row],[Implementing Partner]],CONCATENATE(Table[[#This Row],[Programme Partner]],"-",Table[[#This Row],[Implementing Partner]]),Table[[#This Row],[Programme Partner]]),"")</f>
        <v>NCA-NGOF</v>
      </c>
    </row>
    <row r="3057" spans="1:28" ht="16.5" customHeight="1">
      <c r="A3057" s="183">
        <v>3437</v>
      </c>
      <c r="B3057" s="247" t="s">
        <v>5182</v>
      </c>
      <c r="C3057" s="248" t="s">
        <v>5184</v>
      </c>
      <c r="D3057" s="249" t="s">
        <v>8282</v>
      </c>
      <c r="E3057" s="215" t="s">
        <v>27</v>
      </c>
      <c r="F3057" s="247" t="s">
        <v>8012</v>
      </c>
      <c r="G3057" s="195" t="s">
        <v>8585</v>
      </c>
      <c r="H3057" s="247" t="str">
        <f>IFERROR(VLOOKUP(Table[[#This Row],[Activity Details of Assistance]],WHAT!E:F,2,FALSE),"")</f>
        <v xml:space="preserve"># of door </v>
      </c>
      <c r="I3057" s="247"/>
      <c r="J3057" s="247">
        <v>29</v>
      </c>
      <c r="K3057" t="s">
        <v>8280</v>
      </c>
      <c r="L3057" s="251" t="s">
        <v>13</v>
      </c>
      <c r="M3057" s="251" t="s">
        <v>14</v>
      </c>
      <c r="N3057" s="247" t="s">
        <v>307</v>
      </c>
      <c r="O3057" s="247" t="s">
        <v>1599</v>
      </c>
      <c r="P3057" s="247" t="s">
        <v>4720</v>
      </c>
      <c r="Q3057" s="252">
        <v>44742</v>
      </c>
      <c r="R3057" s="252">
        <v>44896</v>
      </c>
      <c r="S3057" t="s">
        <v>8452</v>
      </c>
      <c r="T3057" s="253"/>
      <c r="U3057" s="253"/>
      <c r="V3057" s="253"/>
      <c r="W3057" s="253"/>
      <c r="X3057"/>
      <c r="Y3057" t="s">
        <v>8474</v>
      </c>
      <c r="Z3057" s="255">
        <v>1613114224</v>
      </c>
      <c r="AA3057" t="s">
        <v>8475</v>
      </c>
      <c r="AB3057" s="258" t="str">
        <f>_xlfn.IFNA(IF(Table[[#This Row],[Programme Partner]]&lt;&gt;Table[[#This Row],[Implementing Partner]],CONCATENATE(Table[[#This Row],[Programme Partner]],"-",Table[[#This Row],[Implementing Partner]]),Table[[#This Row],[Programme Partner]]),"")</f>
        <v>NCA-NGOF</v>
      </c>
    </row>
    <row r="3058" spans="1:28" ht="16.5" customHeight="1">
      <c r="A3058" s="183">
        <v>3438</v>
      </c>
      <c r="B3058" s="247" t="s">
        <v>5182</v>
      </c>
      <c r="C3058" s="248" t="s">
        <v>5184</v>
      </c>
      <c r="D3058" s="249" t="s">
        <v>8282</v>
      </c>
      <c r="E3058" s="215" t="s">
        <v>27</v>
      </c>
      <c r="F3058" s="247" t="s">
        <v>8012</v>
      </c>
      <c r="G3058" s="195" t="s">
        <v>8359</v>
      </c>
      <c r="H3058" s="247" t="str">
        <f>IFERROR(VLOOKUP(Table[[#This Row],[Activity Details of Assistance]],WHAT!E:F,2,FALSE),"")</f>
        <v># of FSM Site</v>
      </c>
      <c r="I3058" s="247"/>
      <c r="J3058" s="247">
        <v>1</v>
      </c>
      <c r="K3058" t="s">
        <v>8280</v>
      </c>
      <c r="L3058" s="251" t="s">
        <v>13</v>
      </c>
      <c r="M3058" s="251" t="s">
        <v>14</v>
      </c>
      <c r="N3058" s="247" t="s">
        <v>307</v>
      </c>
      <c r="O3058" s="247" t="s">
        <v>1599</v>
      </c>
      <c r="P3058" s="247" t="s">
        <v>4720</v>
      </c>
      <c r="Q3058" s="252">
        <v>44742</v>
      </c>
      <c r="R3058" s="252">
        <v>44896</v>
      </c>
      <c r="S3058" t="s">
        <v>8452</v>
      </c>
      <c r="T3058" s="253"/>
      <c r="U3058" s="253"/>
      <c r="V3058" s="253"/>
      <c r="W3058" s="253"/>
      <c r="X3058"/>
      <c r="Y3058" t="s">
        <v>8474</v>
      </c>
      <c r="Z3058" s="255">
        <v>1613114224</v>
      </c>
      <c r="AA3058" t="s">
        <v>8475</v>
      </c>
      <c r="AB3058" s="258" t="str">
        <f>_xlfn.IFNA(IF(Table[[#This Row],[Programme Partner]]&lt;&gt;Table[[#This Row],[Implementing Partner]],CONCATENATE(Table[[#This Row],[Programme Partner]],"-",Table[[#This Row],[Implementing Partner]]),Table[[#This Row],[Programme Partner]]),"")</f>
        <v>NCA-NGOF</v>
      </c>
    </row>
    <row r="3059" spans="1:28" ht="16.5" customHeight="1">
      <c r="A3059" s="183">
        <v>3439</v>
      </c>
      <c r="B3059" s="247" t="s">
        <v>5182</v>
      </c>
      <c r="C3059" s="248" t="s">
        <v>5184</v>
      </c>
      <c r="D3059" s="249" t="s">
        <v>8282</v>
      </c>
      <c r="E3059" s="215" t="s">
        <v>27</v>
      </c>
      <c r="F3059" s="247" t="s">
        <v>8012</v>
      </c>
      <c r="G3059" s="195" t="s">
        <v>8586</v>
      </c>
      <c r="H3059" s="247" t="str">
        <f>IFERROR(VLOOKUP(Table[[#This Row],[Activity Details of Assistance]],WHAT!E:F,2,FALSE),"")</f>
        <v># of door</v>
      </c>
      <c r="I3059" s="247"/>
      <c r="J3059" s="247">
        <v>52</v>
      </c>
      <c r="K3059" t="s">
        <v>8280</v>
      </c>
      <c r="L3059" s="251" t="s">
        <v>13</v>
      </c>
      <c r="M3059" s="251" t="s">
        <v>14</v>
      </c>
      <c r="N3059" s="247" t="s">
        <v>307</v>
      </c>
      <c r="O3059" s="247" t="s">
        <v>1599</v>
      </c>
      <c r="P3059" s="247" t="s">
        <v>4720</v>
      </c>
      <c r="Q3059" s="252">
        <v>44742</v>
      </c>
      <c r="R3059" s="252">
        <v>44896</v>
      </c>
      <c r="S3059" t="s">
        <v>8452</v>
      </c>
      <c r="T3059" s="253"/>
      <c r="U3059" s="253"/>
      <c r="V3059" s="253"/>
      <c r="W3059" s="253"/>
      <c r="X3059"/>
      <c r="Y3059" t="s">
        <v>8474</v>
      </c>
      <c r="Z3059" s="255">
        <v>1613114224</v>
      </c>
      <c r="AA3059" t="s">
        <v>8475</v>
      </c>
      <c r="AB3059" s="258" t="str">
        <f>_xlfn.IFNA(IF(Table[[#This Row],[Programme Partner]]&lt;&gt;Table[[#This Row],[Implementing Partner]],CONCATENATE(Table[[#This Row],[Programme Partner]],"-",Table[[#This Row],[Implementing Partner]]),Table[[#This Row],[Programme Partner]]),"")</f>
        <v>NCA-NGOF</v>
      </c>
    </row>
    <row r="3060" spans="1:28" ht="16.5" customHeight="1">
      <c r="A3060" s="183">
        <v>3440</v>
      </c>
      <c r="B3060" s="247" t="s">
        <v>5182</v>
      </c>
      <c r="C3060" s="248" t="s">
        <v>5184</v>
      </c>
      <c r="D3060" s="249" t="s">
        <v>8282</v>
      </c>
      <c r="E3060" s="215" t="s">
        <v>27</v>
      </c>
      <c r="F3060" s="247" t="s">
        <v>8012</v>
      </c>
      <c r="G3060" s="195" t="s">
        <v>8357</v>
      </c>
      <c r="H3060" s="247" t="str">
        <f>IFERROR(VLOOKUP(Table[[#This Row],[Activity Details of Assistance]],WHAT!E:F,2,FALSE),"")</f>
        <v># of door</v>
      </c>
      <c r="I3060" s="247"/>
      <c r="J3060" s="247">
        <v>73</v>
      </c>
      <c r="K3060" t="s">
        <v>8280</v>
      </c>
      <c r="L3060" s="251" t="s">
        <v>13</v>
      </c>
      <c r="M3060" s="251" t="s">
        <v>14</v>
      </c>
      <c r="N3060" s="247" t="s">
        <v>307</v>
      </c>
      <c r="O3060" s="247" t="s">
        <v>1599</v>
      </c>
      <c r="P3060" s="247" t="s">
        <v>4720</v>
      </c>
      <c r="Q3060" s="252">
        <v>44742</v>
      </c>
      <c r="R3060" s="252">
        <v>44896</v>
      </c>
      <c r="S3060" t="s">
        <v>8452</v>
      </c>
      <c r="T3060" s="253"/>
      <c r="U3060" s="253"/>
      <c r="V3060" s="253"/>
      <c r="W3060" s="253"/>
      <c r="X3060"/>
      <c r="Y3060" t="s">
        <v>8474</v>
      </c>
      <c r="Z3060" s="255">
        <v>1613114224</v>
      </c>
      <c r="AA3060" t="s">
        <v>8475</v>
      </c>
      <c r="AB3060" s="258" t="str">
        <f>_xlfn.IFNA(IF(Table[[#This Row],[Programme Partner]]&lt;&gt;Table[[#This Row],[Implementing Partner]],CONCATENATE(Table[[#This Row],[Programme Partner]],"-",Table[[#This Row],[Implementing Partner]]),Table[[#This Row],[Programme Partner]]),"")</f>
        <v>NCA-NGOF</v>
      </c>
    </row>
    <row r="3061" spans="1:28" ht="16.5" customHeight="1">
      <c r="A3061" s="183">
        <v>3441</v>
      </c>
      <c r="B3061" s="247" t="s">
        <v>5182</v>
      </c>
      <c r="C3061" s="248" t="s">
        <v>5184</v>
      </c>
      <c r="D3061" s="249" t="s">
        <v>8282</v>
      </c>
      <c r="E3061" s="215" t="s">
        <v>27</v>
      </c>
      <c r="F3061" s="247" t="s">
        <v>8013</v>
      </c>
      <c r="G3061" s="250" t="s">
        <v>8313</v>
      </c>
      <c r="H3061" s="247" t="str">
        <f>IFERROR(VLOOKUP(Table[[#This Row],[Activity Details of Assistance]],WHAT!E:F,2,FALSE),"")</f>
        <v># of HP sessions at community level</v>
      </c>
      <c r="I3061" s="247"/>
      <c r="J3061" s="247">
        <v>729</v>
      </c>
      <c r="K3061" t="s">
        <v>8280</v>
      </c>
      <c r="L3061" s="251" t="s">
        <v>13</v>
      </c>
      <c r="M3061" s="251" t="s">
        <v>14</v>
      </c>
      <c r="N3061" s="247" t="s">
        <v>307</v>
      </c>
      <c r="O3061" s="247" t="s">
        <v>1599</v>
      </c>
      <c r="P3061" s="247" t="s">
        <v>4720</v>
      </c>
      <c r="Q3061" s="252">
        <v>44742</v>
      </c>
      <c r="R3061" s="252">
        <v>44896</v>
      </c>
      <c r="S3061" t="s">
        <v>8452</v>
      </c>
      <c r="T3061" s="253"/>
      <c r="U3061" s="253"/>
      <c r="V3061" s="253"/>
      <c r="W3061" s="253"/>
      <c r="X3061"/>
      <c r="Y3061" t="s">
        <v>8474</v>
      </c>
      <c r="Z3061" s="255">
        <v>1613114224</v>
      </c>
      <c r="AA3061" t="s">
        <v>8475</v>
      </c>
      <c r="AB3061" s="258" t="str">
        <f>_xlfn.IFNA(IF(Table[[#This Row],[Programme Partner]]&lt;&gt;Table[[#This Row],[Implementing Partner]],CONCATENATE(Table[[#This Row],[Programme Partner]],"-",Table[[#This Row],[Implementing Partner]]),Table[[#This Row],[Programme Partner]]),"")</f>
        <v>NCA-NGOF</v>
      </c>
    </row>
    <row r="3062" spans="1:28" ht="16.5" customHeight="1">
      <c r="A3062" s="183">
        <v>3442</v>
      </c>
      <c r="B3062" s="247" t="s">
        <v>5182</v>
      </c>
      <c r="C3062" s="248" t="s">
        <v>5184</v>
      </c>
      <c r="D3062" s="249" t="s">
        <v>8282</v>
      </c>
      <c r="E3062" s="215" t="s">
        <v>27</v>
      </c>
      <c r="F3062" s="247" t="s">
        <v>8014</v>
      </c>
      <c r="G3062" s="250" t="s">
        <v>8361</v>
      </c>
      <c r="H3062" s="247" t="str">
        <f>IFERROR(VLOOKUP(Table[[#This Row],[Activity Details of Assistance]],WHAT!E:F,2,FALSE),"")</f>
        <v># of plant</v>
      </c>
      <c r="I3062" s="247"/>
      <c r="J3062" s="247">
        <v>1</v>
      </c>
      <c r="K3062" t="s">
        <v>8280</v>
      </c>
      <c r="L3062" s="251" t="s">
        <v>13</v>
      </c>
      <c r="M3062" s="251" t="s">
        <v>14</v>
      </c>
      <c r="N3062" s="247" t="s">
        <v>307</v>
      </c>
      <c r="O3062" s="247" t="s">
        <v>1599</v>
      </c>
      <c r="P3062" s="247" t="s">
        <v>4720</v>
      </c>
      <c r="Q3062" s="252">
        <v>44742</v>
      </c>
      <c r="R3062" s="252">
        <v>44896</v>
      </c>
      <c r="S3062" t="s">
        <v>8452</v>
      </c>
      <c r="T3062" s="253"/>
      <c r="U3062" s="253"/>
      <c r="V3062" s="253"/>
      <c r="W3062" s="253"/>
      <c r="X3062"/>
      <c r="Y3062" t="s">
        <v>8474</v>
      </c>
      <c r="Z3062" s="255">
        <v>1613114224</v>
      </c>
      <c r="AA3062" t="s">
        <v>8475</v>
      </c>
      <c r="AB3062" s="258" t="str">
        <f>_xlfn.IFNA(IF(Table[[#This Row],[Programme Partner]]&lt;&gt;Table[[#This Row],[Implementing Partner]],CONCATENATE(Table[[#This Row],[Programme Partner]],"-",Table[[#This Row],[Implementing Partner]]),Table[[#This Row],[Programme Partner]]),"")</f>
        <v>NCA-NGOF</v>
      </c>
    </row>
    <row r="3063" spans="1:28" ht="16.5" customHeight="1">
      <c r="A3063" s="183">
        <v>3443</v>
      </c>
      <c r="B3063" s="247" t="s">
        <v>5148</v>
      </c>
      <c r="C3063" s="248" t="s">
        <v>5184</v>
      </c>
      <c r="D3063" s="249" t="s">
        <v>8324</v>
      </c>
      <c r="E3063" s="215" t="s">
        <v>27</v>
      </c>
      <c r="F3063" s="247" t="s">
        <v>8011</v>
      </c>
      <c r="G3063" s="195" t="s">
        <v>8584</v>
      </c>
      <c r="H3063" s="247" t="str">
        <f>IFERROR(VLOOKUP(Table[[#This Row],[Activity Details of Assistance]],WHAT!E:F,2,FALSE),"")</f>
        <v># of tube well</v>
      </c>
      <c r="I3063" s="247"/>
      <c r="J3063" s="247">
        <v>432</v>
      </c>
      <c r="K3063" t="s">
        <v>8280</v>
      </c>
      <c r="L3063" s="251" t="s">
        <v>13</v>
      </c>
      <c r="M3063" s="251" t="s">
        <v>14</v>
      </c>
      <c r="N3063" s="247" t="s">
        <v>309</v>
      </c>
      <c r="O3063" s="247" t="s">
        <v>1606</v>
      </c>
      <c r="P3063" s="247" t="s">
        <v>5868</v>
      </c>
      <c r="Q3063" s="252">
        <v>44742</v>
      </c>
      <c r="R3063" s="252">
        <v>44986</v>
      </c>
      <c r="S3063" t="s">
        <v>8452</v>
      </c>
      <c r="T3063" s="253"/>
      <c r="U3063" s="253"/>
      <c r="V3063" s="253"/>
      <c r="W3063" s="253"/>
      <c r="X3063"/>
      <c r="Y3063" t="s">
        <v>8579</v>
      </c>
      <c r="Z3063" s="255">
        <v>1711482150</v>
      </c>
      <c r="AA3063" s="256" t="s">
        <v>8580</v>
      </c>
      <c r="AB3063" s="258" t="str">
        <f>_xlfn.IFNA(IF(Table[[#This Row],[Programme Partner]]&lt;&gt;Table[[#This Row],[Implementing Partner]],CONCATENATE(Table[[#This Row],[Programme Partner]],"-",Table[[#This Row],[Implementing Partner]]),Table[[#This Row],[Programme Partner]]),"")</f>
        <v>IOM-NGOF</v>
      </c>
    </row>
    <row r="3064" spans="1:28" ht="16.5" customHeight="1">
      <c r="A3064" s="183">
        <v>3444</v>
      </c>
      <c r="B3064" s="247" t="s">
        <v>5148</v>
      </c>
      <c r="C3064" s="248" t="s">
        <v>5184</v>
      </c>
      <c r="D3064" s="249" t="s">
        <v>8324</v>
      </c>
      <c r="E3064" s="215" t="s">
        <v>27</v>
      </c>
      <c r="F3064" s="247" t="s">
        <v>8012</v>
      </c>
      <c r="G3064" s="195" t="s">
        <v>8585</v>
      </c>
      <c r="H3064" s="247" t="str">
        <f>IFERROR(VLOOKUP(Table[[#This Row],[Activity Details of Assistance]],WHAT!E:F,2,FALSE),"")</f>
        <v xml:space="preserve"># of door </v>
      </c>
      <c r="I3064" s="247"/>
      <c r="J3064" s="247">
        <v>51</v>
      </c>
      <c r="K3064" t="s">
        <v>8280</v>
      </c>
      <c r="L3064" s="251" t="s">
        <v>13</v>
      </c>
      <c r="M3064" s="251" t="s">
        <v>14</v>
      </c>
      <c r="N3064" s="247" t="s">
        <v>309</v>
      </c>
      <c r="O3064" s="247" t="s">
        <v>1606</v>
      </c>
      <c r="P3064" s="247" t="s">
        <v>5868</v>
      </c>
      <c r="Q3064" s="252">
        <v>44742</v>
      </c>
      <c r="R3064" s="252">
        <v>44986</v>
      </c>
      <c r="S3064" t="s">
        <v>8452</v>
      </c>
      <c r="T3064" s="253"/>
      <c r="U3064" s="253"/>
      <c r="V3064" s="253"/>
      <c r="W3064" s="253"/>
      <c r="X3064"/>
      <c r="Y3064" t="s">
        <v>8579</v>
      </c>
      <c r="Z3064" s="255">
        <v>1711482150</v>
      </c>
      <c r="AA3064" s="256" t="s">
        <v>8580</v>
      </c>
      <c r="AB3064" s="258" t="str">
        <f>_xlfn.IFNA(IF(Table[[#This Row],[Programme Partner]]&lt;&gt;Table[[#This Row],[Implementing Partner]],CONCATENATE(Table[[#This Row],[Programme Partner]],"-",Table[[#This Row],[Implementing Partner]]),Table[[#This Row],[Programme Partner]]),"")</f>
        <v>IOM-NGOF</v>
      </c>
    </row>
    <row r="3065" spans="1:28" ht="16.5" customHeight="1">
      <c r="A3065" s="183">
        <v>3445</v>
      </c>
      <c r="B3065" s="247" t="s">
        <v>5148</v>
      </c>
      <c r="C3065" s="248" t="s">
        <v>5184</v>
      </c>
      <c r="D3065" s="249" t="s">
        <v>8324</v>
      </c>
      <c r="E3065" s="215" t="s">
        <v>27</v>
      </c>
      <c r="F3065" s="247" t="s">
        <v>8012</v>
      </c>
      <c r="G3065" s="103" t="s">
        <v>8359</v>
      </c>
      <c r="H3065" s="247" t="str">
        <f>IFERROR(VLOOKUP(Table[[#This Row],[Activity Details of Assistance]],WHAT!E:F,2,FALSE),"")</f>
        <v># of FSM Site</v>
      </c>
      <c r="I3065" s="247"/>
      <c r="J3065" s="247">
        <v>9</v>
      </c>
      <c r="K3065" t="s">
        <v>8280</v>
      </c>
      <c r="L3065" s="251" t="s">
        <v>13</v>
      </c>
      <c r="M3065" s="251" t="s">
        <v>14</v>
      </c>
      <c r="N3065" s="247" t="s">
        <v>309</v>
      </c>
      <c r="O3065" s="247" t="s">
        <v>1606</v>
      </c>
      <c r="P3065" s="247" t="s">
        <v>5868</v>
      </c>
      <c r="Q3065" s="252">
        <v>44742</v>
      </c>
      <c r="R3065" s="252">
        <v>44986</v>
      </c>
      <c r="S3065" t="s">
        <v>8452</v>
      </c>
      <c r="T3065" s="253"/>
      <c r="U3065" s="253"/>
      <c r="V3065" s="253"/>
      <c r="W3065" s="253"/>
      <c r="X3065"/>
      <c r="Y3065" t="s">
        <v>8579</v>
      </c>
      <c r="Z3065" s="255">
        <v>1711482150</v>
      </c>
      <c r="AA3065" s="256" t="s">
        <v>8580</v>
      </c>
      <c r="AB3065" s="258" t="str">
        <f>_xlfn.IFNA(IF(Table[[#This Row],[Programme Partner]]&lt;&gt;Table[[#This Row],[Implementing Partner]],CONCATENATE(Table[[#This Row],[Programme Partner]],"-",Table[[#This Row],[Implementing Partner]]),Table[[#This Row],[Programme Partner]]),"")</f>
        <v>IOM-NGOF</v>
      </c>
    </row>
    <row r="3066" spans="1:28" ht="16.5" customHeight="1">
      <c r="A3066" s="183">
        <v>3446</v>
      </c>
      <c r="B3066" s="247" t="s">
        <v>5148</v>
      </c>
      <c r="C3066" s="248" t="s">
        <v>5184</v>
      </c>
      <c r="D3066" s="249" t="s">
        <v>8324</v>
      </c>
      <c r="E3066" s="215" t="s">
        <v>27</v>
      </c>
      <c r="F3066" s="247" t="s">
        <v>8012</v>
      </c>
      <c r="G3066" s="195" t="s">
        <v>8586</v>
      </c>
      <c r="H3066" s="247" t="str">
        <f>IFERROR(VLOOKUP(Table[[#This Row],[Activity Details of Assistance]],WHAT!E:F,2,FALSE),"")</f>
        <v># of door</v>
      </c>
      <c r="I3066" s="247"/>
      <c r="J3066" s="247">
        <v>754</v>
      </c>
      <c r="K3066" t="s">
        <v>8280</v>
      </c>
      <c r="L3066" s="251" t="s">
        <v>13</v>
      </c>
      <c r="M3066" s="251" t="s">
        <v>14</v>
      </c>
      <c r="N3066" s="247" t="s">
        <v>309</v>
      </c>
      <c r="O3066" s="247" t="s">
        <v>1606</v>
      </c>
      <c r="P3066" s="247" t="s">
        <v>5868</v>
      </c>
      <c r="Q3066" s="252">
        <v>44742</v>
      </c>
      <c r="R3066" s="252">
        <v>44986</v>
      </c>
      <c r="S3066" t="s">
        <v>8452</v>
      </c>
      <c r="T3066" s="253"/>
      <c r="U3066" s="253"/>
      <c r="V3066" s="253"/>
      <c r="W3066" s="253"/>
      <c r="X3066"/>
      <c r="Y3066" t="s">
        <v>8579</v>
      </c>
      <c r="Z3066" s="255">
        <v>1711482150</v>
      </c>
      <c r="AA3066" s="256" t="s">
        <v>8580</v>
      </c>
      <c r="AB3066" s="258" t="str">
        <f>_xlfn.IFNA(IF(Table[[#This Row],[Programme Partner]]&lt;&gt;Table[[#This Row],[Implementing Partner]],CONCATENATE(Table[[#This Row],[Programme Partner]],"-",Table[[#This Row],[Implementing Partner]]),Table[[#This Row],[Programme Partner]]),"")</f>
        <v>IOM-NGOF</v>
      </c>
    </row>
    <row r="3067" spans="1:28" ht="16.5" customHeight="1">
      <c r="A3067" s="183">
        <v>3447</v>
      </c>
      <c r="B3067" s="247" t="s">
        <v>5148</v>
      </c>
      <c r="C3067" s="248" t="s">
        <v>5184</v>
      </c>
      <c r="D3067" s="249" t="s">
        <v>8324</v>
      </c>
      <c r="E3067" s="215" t="s">
        <v>27</v>
      </c>
      <c r="F3067" s="247" t="s">
        <v>8012</v>
      </c>
      <c r="G3067" s="250" t="s">
        <v>8357</v>
      </c>
      <c r="H3067" s="247" t="str">
        <f>IFERROR(VLOOKUP(Table[[#This Row],[Activity Details of Assistance]],WHAT!E:F,2,FALSE),"")</f>
        <v># of door</v>
      </c>
      <c r="I3067" s="247"/>
      <c r="J3067" s="247">
        <v>711</v>
      </c>
      <c r="K3067" t="s">
        <v>8280</v>
      </c>
      <c r="L3067" s="251" t="s">
        <v>13</v>
      </c>
      <c r="M3067" s="251" t="s">
        <v>14</v>
      </c>
      <c r="N3067" s="247" t="s">
        <v>309</v>
      </c>
      <c r="O3067" s="247" t="s">
        <v>1606</v>
      </c>
      <c r="P3067" s="247" t="s">
        <v>5868</v>
      </c>
      <c r="Q3067" s="252">
        <v>44742</v>
      </c>
      <c r="R3067" s="252">
        <v>44986</v>
      </c>
      <c r="S3067" t="s">
        <v>8452</v>
      </c>
      <c r="T3067" s="253"/>
      <c r="U3067" s="253"/>
      <c r="V3067" s="253"/>
      <c r="W3067" s="253"/>
      <c r="X3067"/>
      <c r="Y3067" t="s">
        <v>8579</v>
      </c>
      <c r="Z3067" s="255">
        <v>1711482150</v>
      </c>
      <c r="AA3067" s="256" t="s">
        <v>8580</v>
      </c>
      <c r="AB3067" s="258" t="str">
        <f>_xlfn.IFNA(IF(Table[[#This Row],[Programme Partner]]&lt;&gt;Table[[#This Row],[Implementing Partner]],CONCATENATE(Table[[#This Row],[Programme Partner]],"-",Table[[#This Row],[Implementing Partner]]),Table[[#This Row],[Programme Partner]]),"")</f>
        <v>IOM-NGOF</v>
      </c>
    </row>
    <row r="3068" spans="1:28" ht="16.5" customHeight="1">
      <c r="A3068" s="183">
        <v>3448</v>
      </c>
      <c r="B3068" s="247" t="s">
        <v>5148</v>
      </c>
      <c r="C3068" s="248" t="s">
        <v>5184</v>
      </c>
      <c r="D3068" s="249" t="s">
        <v>8324</v>
      </c>
      <c r="E3068" s="215" t="s">
        <v>27</v>
      </c>
      <c r="F3068" s="247" t="s">
        <v>8013</v>
      </c>
      <c r="G3068" s="195" t="s">
        <v>8360</v>
      </c>
      <c r="H3068" s="247" t="str">
        <f>IFERROR(VLOOKUP(Table[[#This Row],[Activity Details of Assistance]],WHAT!E:F,2,FALSE),"")</f>
        <v># of household</v>
      </c>
      <c r="I3068" s="247"/>
      <c r="J3068" s="247">
        <v>6687</v>
      </c>
      <c r="K3068" t="s">
        <v>8280</v>
      </c>
      <c r="L3068" s="251" t="s">
        <v>13</v>
      </c>
      <c r="M3068" s="251" t="s">
        <v>14</v>
      </c>
      <c r="N3068" s="247" t="s">
        <v>309</v>
      </c>
      <c r="O3068" s="247" t="s">
        <v>1606</v>
      </c>
      <c r="P3068" s="247" t="s">
        <v>5868</v>
      </c>
      <c r="Q3068" s="252">
        <v>44742</v>
      </c>
      <c r="R3068" s="252">
        <v>44986</v>
      </c>
      <c r="S3068" t="s">
        <v>8452</v>
      </c>
      <c r="T3068" s="253"/>
      <c r="U3068" s="253"/>
      <c r="V3068" s="253"/>
      <c r="W3068" s="253"/>
      <c r="X3068"/>
      <c r="Y3068" t="s">
        <v>8579</v>
      </c>
      <c r="Z3068" s="255">
        <v>1711482150</v>
      </c>
      <c r="AA3068" s="256" t="s">
        <v>8580</v>
      </c>
      <c r="AB3068" s="258" t="str">
        <f>_xlfn.IFNA(IF(Table[[#This Row],[Programme Partner]]&lt;&gt;Table[[#This Row],[Implementing Partner]],CONCATENATE(Table[[#This Row],[Programme Partner]],"-",Table[[#This Row],[Implementing Partner]]),Table[[#This Row],[Programme Partner]]),"")</f>
        <v>IOM-NGOF</v>
      </c>
    </row>
    <row r="3069" spans="1:28" ht="16.5" customHeight="1">
      <c r="A3069" s="183">
        <v>3449</v>
      </c>
      <c r="B3069" s="247" t="s">
        <v>5148</v>
      </c>
      <c r="C3069" s="248" t="s">
        <v>5184</v>
      </c>
      <c r="D3069" s="249" t="s">
        <v>8324</v>
      </c>
      <c r="E3069" s="215" t="s">
        <v>27</v>
      </c>
      <c r="F3069" s="247" t="s">
        <v>8014</v>
      </c>
      <c r="G3069" s="250" t="s">
        <v>8361</v>
      </c>
      <c r="H3069" s="247" t="str">
        <f>IFERROR(VLOOKUP(Table[[#This Row],[Activity Details of Assistance]],WHAT!E:F,2,FALSE),"")</f>
        <v># of plant</v>
      </c>
      <c r="I3069" s="247"/>
      <c r="J3069" s="247">
        <v>3</v>
      </c>
      <c r="K3069" t="s">
        <v>8280</v>
      </c>
      <c r="L3069" s="251" t="s">
        <v>13</v>
      </c>
      <c r="M3069" s="251" t="s">
        <v>14</v>
      </c>
      <c r="N3069" s="247" t="s">
        <v>309</v>
      </c>
      <c r="O3069" s="247" t="s">
        <v>1606</v>
      </c>
      <c r="P3069" s="247" t="s">
        <v>5868</v>
      </c>
      <c r="Q3069" s="252">
        <v>44742</v>
      </c>
      <c r="R3069" s="252">
        <v>44986</v>
      </c>
      <c r="S3069" t="s">
        <v>8452</v>
      </c>
      <c r="T3069" s="253"/>
      <c r="U3069" s="253"/>
      <c r="V3069" s="253"/>
      <c r="W3069" s="253"/>
      <c r="X3069"/>
      <c r="Y3069" t="s">
        <v>8579</v>
      </c>
      <c r="Z3069" s="255">
        <v>1711482150</v>
      </c>
      <c r="AA3069" s="256" t="s">
        <v>8580</v>
      </c>
      <c r="AB3069" s="258" t="str">
        <f>_xlfn.IFNA(IF(Table[[#This Row],[Programme Partner]]&lt;&gt;Table[[#This Row],[Implementing Partner]],CONCATENATE(Table[[#This Row],[Programme Partner]],"-",Table[[#This Row],[Implementing Partner]]),Table[[#This Row],[Programme Partner]]),"")</f>
        <v>IOM-NGOF</v>
      </c>
    </row>
    <row r="3070" spans="1:28" ht="16.5" customHeight="1">
      <c r="A3070" s="183">
        <v>3450</v>
      </c>
      <c r="B3070" s="247" t="s">
        <v>5039</v>
      </c>
      <c r="C3070" s="248" t="s">
        <v>5087</v>
      </c>
      <c r="D3070" s="249" t="s">
        <v>8342</v>
      </c>
      <c r="E3070" s="215" t="s">
        <v>27</v>
      </c>
      <c r="F3070" s="247" t="s">
        <v>8013</v>
      </c>
      <c r="G3070" s="250" t="s">
        <v>8313</v>
      </c>
      <c r="H3070" s="247" t="str">
        <f>IFERROR(VLOOKUP(Table[[#This Row],[Activity Details of Assistance]],WHAT!E:F,2,FALSE),"")</f>
        <v># of HP sessions at community level</v>
      </c>
      <c r="I3070" s="247"/>
      <c r="J3070" s="247">
        <v>8</v>
      </c>
      <c r="K3070" t="s">
        <v>8280</v>
      </c>
      <c r="L3070" s="251" t="s">
        <v>13</v>
      </c>
      <c r="M3070" s="251" t="s">
        <v>14</v>
      </c>
      <c r="N3070" s="247" t="s">
        <v>305</v>
      </c>
      <c r="O3070" s="247" t="s">
        <v>1589</v>
      </c>
      <c r="P3070" s="247" t="s">
        <v>8258</v>
      </c>
      <c r="Q3070" s="252">
        <v>44773</v>
      </c>
      <c r="R3070" s="252">
        <v>44774</v>
      </c>
      <c r="S3070" t="s">
        <v>8589</v>
      </c>
      <c r="T3070" s="253"/>
      <c r="U3070" s="253"/>
      <c r="V3070" s="253"/>
      <c r="W3070" s="253"/>
      <c r="X3070"/>
      <c r="Y3070" t="s">
        <v>8567</v>
      </c>
      <c r="Z3070" s="255">
        <v>1782132353</v>
      </c>
      <c r="AA3070" s="256" t="s">
        <v>8568</v>
      </c>
      <c r="AB3070" s="258" t="str">
        <f>_xlfn.IFNA(IF(Table[[#This Row],[Programme Partner]]&lt;&gt;Table[[#This Row],[Implementing Partner]],CONCATENATE(Table[[#This Row],[Programme Partner]],"-",Table[[#This Row],[Implementing Partner]]),Table[[#This Row],[Programme Partner]]),"")</f>
        <v>CARE-DSK</v>
      </c>
    </row>
    <row r="3071" spans="1:28" ht="16.5" customHeight="1">
      <c r="A3071" s="183">
        <v>3451</v>
      </c>
      <c r="B3071" s="247" t="s">
        <v>5039</v>
      </c>
      <c r="C3071" s="248" t="s">
        <v>5087</v>
      </c>
      <c r="D3071" s="249" t="s">
        <v>8342</v>
      </c>
      <c r="E3071" s="215" t="s">
        <v>27</v>
      </c>
      <c r="F3071" s="247" t="s">
        <v>8013</v>
      </c>
      <c r="G3071" s="195" t="s">
        <v>8314</v>
      </c>
      <c r="H3071" s="247" t="str">
        <f>IFERROR(VLOOKUP(Table[[#This Row],[Activity Details of Assistance]],WHAT!E:F,2,FALSE),"")</f>
        <v># of HP sessions at HH level</v>
      </c>
      <c r="I3071" s="247"/>
      <c r="J3071" s="247">
        <v>270</v>
      </c>
      <c r="K3071" t="s">
        <v>8280</v>
      </c>
      <c r="L3071" s="251" t="s">
        <v>13</v>
      </c>
      <c r="M3071" s="251" t="s">
        <v>14</v>
      </c>
      <c r="N3071" s="247" t="s">
        <v>305</v>
      </c>
      <c r="O3071" s="247" t="s">
        <v>1589</v>
      </c>
      <c r="P3071" s="247" t="s">
        <v>8258</v>
      </c>
      <c r="Q3071" s="252">
        <v>44773</v>
      </c>
      <c r="R3071" s="252">
        <v>44774</v>
      </c>
      <c r="S3071" t="s">
        <v>8589</v>
      </c>
      <c r="T3071" s="253"/>
      <c r="U3071" s="253"/>
      <c r="V3071" s="253"/>
      <c r="W3071" s="253"/>
      <c r="X3071"/>
      <c r="Y3071" t="s">
        <v>8567</v>
      </c>
      <c r="Z3071" s="255">
        <v>1782132353</v>
      </c>
      <c r="AA3071" s="256" t="s">
        <v>8568</v>
      </c>
      <c r="AB3071" s="258" t="str">
        <f>_xlfn.IFNA(IF(Table[[#This Row],[Programme Partner]]&lt;&gt;Table[[#This Row],[Implementing Partner]],CONCATENATE(Table[[#This Row],[Programme Partner]],"-",Table[[#This Row],[Implementing Partner]]),Table[[#This Row],[Programme Partner]]),"")</f>
        <v>CARE-DSK</v>
      </c>
    </row>
    <row r="3072" spans="1:28" ht="16.5" customHeight="1">
      <c r="A3072" s="183">
        <v>3452</v>
      </c>
      <c r="B3072" s="247" t="s">
        <v>5148</v>
      </c>
      <c r="C3072" s="248" t="s">
        <v>5238</v>
      </c>
      <c r="D3072" s="249" t="s">
        <v>8324</v>
      </c>
      <c r="E3072" s="215" t="s">
        <v>27</v>
      </c>
      <c r="F3072" s="247" t="s">
        <v>8011</v>
      </c>
      <c r="G3072" s="195" t="s">
        <v>8584</v>
      </c>
      <c r="H3072" s="247" t="str">
        <f>IFERROR(VLOOKUP(Table[[#This Row],[Activity Details of Assistance]],WHAT!E:F,2,FALSE),"")</f>
        <v># of tube well</v>
      </c>
      <c r="I3072" s="247"/>
      <c r="J3072" s="247">
        <v>201</v>
      </c>
      <c r="K3072" t="s">
        <v>8280</v>
      </c>
      <c r="L3072" s="251" t="s">
        <v>13</v>
      </c>
      <c r="M3072" s="251" t="s">
        <v>14</v>
      </c>
      <c r="N3072" s="247" t="s">
        <v>309</v>
      </c>
      <c r="O3072" s="247" t="s">
        <v>1606</v>
      </c>
      <c r="P3072" s="247" t="s">
        <v>4656</v>
      </c>
      <c r="Q3072" s="252">
        <v>44773</v>
      </c>
      <c r="R3072" s="252">
        <v>44805</v>
      </c>
      <c r="S3072" t="s">
        <v>8452</v>
      </c>
      <c r="T3072" s="253"/>
      <c r="U3072" s="253"/>
      <c r="V3072" s="253"/>
      <c r="W3072" s="253"/>
      <c r="X3072"/>
      <c r="Y3072" t="s">
        <v>8335</v>
      </c>
      <c r="Z3072" s="255">
        <v>1840742077</v>
      </c>
      <c r="AA3072" t="s">
        <v>8336</v>
      </c>
      <c r="AB3072" s="258" t="str">
        <f>_xlfn.IFNA(IF(Table[[#This Row],[Programme Partner]]&lt;&gt;Table[[#This Row],[Implementing Partner]],CONCATENATE(Table[[#This Row],[Programme Partner]],"-",Table[[#This Row],[Implementing Partner]]),Table[[#This Row],[Programme Partner]]),"")</f>
        <v>IOM-SHED</v>
      </c>
    </row>
    <row r="3073" spans="1:28" ht="16.5" customHeight="1">
      <c r="A3073" s="183">
        <v>3453</v>
      </c>
      <c r="B3073" s="247" t="s">
        <v>5148</v>
      </c>
      <c r="C3073" s="248" t="s">
        <v>5238</v>
      </c>
      <c r="D3073" s="249" t="s">
        <v>8324</v>
      </c>
      <c r="E3073" s="215" t="s">
        <v>27</v>
      </c>
      <c r="F3073" s="247" t="s">
        <v>8011</v>
      </c>
      <c r="G3073" s="250" t="s">
        <v>8325</v>
      </c>
      <c r="H3073" s="247" t="str">
        <f>IFERROR(VLOOKUP(Table[[#This Row],[Activity Details of Assistance]],WHAT!E:F,2,FALSE),"")</f>
        <v># of tube well</v>
      </c>
      <c r="I3073" s="247"/>
      <c r="J3073" s="247">
        <v>1</v>
      </c>
      <c r="K3073" t="s">
        <v>8280</v>
      </c>
      <c r="L3073" s="251" t="s">
        <v>13</v>
      </c>
      <c r="M3073" s="251" t="s">
        <v>14</v>
      </c>
      <c r="N3073" s="247" t="s">
        <v>309</v>
      </c>
      <c r="O3073" s="247" t="s">
        <v>1606</v>
      </c>
      <c r="P3073" s="247" t="s">
        <v>4656</v>
      </c>
      <c r="Q3073" s="252">
        <v>44773</v>
      </c>
      <c r="R3073" s="252">
        <v>44805</v>
      </c>
      <c r="S3073" t="s">
        <v>8452</v>
      </c>
      <c r="T3073" s="253"/>
      <c r="U3073" s="253"/>
      <c r="V3073" s="253"/>
      <c r="W3073" s="253"/>
      <c r="X3073"/>
      <c r="Y3073" t="s">
        <v>8335</v>
      </c>
      <c r="Z3073" s="255">
        <v>1840742077</v>
      </c>
      <c r="AA3073" t="s">
        <v>8336</v>
      </c>
      <c r="AB3073" s="258" t="str">
        <f>_xlfn.IFNA(IF(Table[[#This Row],[Programme Partner]]&lt;&gt;Table[[#This Row],[Implementing Partner]],CONCATENATE(Table[[#This Row],[Programme Partner]],"-",Table[[#This Row],[Implementing Partner]]),Table[[#This Row],[Programme Partner]]),"")</f>
        <v>IOM-SHED</v>
      </c>
    </row>
    <row r="3074" spans="1:28" ht="16.5" customHeight="1">
      <c r="A3074" s="183">
        <v>3454</v>
      </c>
      <c r="B3074" s="247" t="s">
        <v>5148</v>
      </c>
      <c r="C3074" s="248" t="s">
        <v>5238</v>
      </c>
      <c r="D3074" s="249" t="s">
        <v>8324</v>
      </c>
      <c r="E3074" s="215" t="s">
        <v>27</v>
      </c>
      <c r="F3074" s="247" t="s">
        <v>8011</v>
      </c>
      <c r="G3074" s="250" t="s">
        <v>8355</v>
      </c>
      <c r="H3074" s="247" t="str">
        <f>IFERROR(VLOOKUP(Table[[#This Row],[Activity Details of Assistance]],WHAT!E:F,2,FALSE),"")</f>
        <v># of water network</v>
      </c>
      <c r="I3074" s="247"/>
      <c r="J3074" s="247">
        <v>3</v>
      </c>
      <c r="K3074" t="s">
        <v>8280</v>
      </c>
      <c r="L3074" s="251" t="s">
        <v>13</v>
      </c>
      <c r="M3074" s="251" t="s">
        <v>14</v>
      </c>
      <c r="N3074" s="247" t="s">
        <v>309</v>
      </c>
      <c r="O3074" s="247" t="s">
        <v>1606</v>
      </c>
      <c r="P3074" s="247" t="s">
        <v>4656</v>
      </c>
      <c r="Q3074" s="252">
        <v>44773</v>
      </c>
      <c r="R3074" s="252">
        <v>44805</v>
      </c>
      <c r="S3074" t="s">
        <v>8452</v>
      </c>
      <c r="T3074" s="253"/>
      <c r="U3074" s="253"/>
      <c r="V3074" s="253"/>
      <c r="W3074" s="253"/>
      <c r="X3074"/>
      <c r="Y3074" t="s">
        <v>8335</v>
      </c>
      <c r="Z3074" s="255">
        <v>1840742077</v>
      </c>
      <c r="AA3074" t="s">
        <v>8336</v>
      </c>
      <c r="AB3074" s="258" t="str">
        <f>_xlfn.IFNA(IF(Table[[#This Row],[Programme Partner]]&lt;&gt;Table[[#This Row],[Implementing Partner]],CONCATENATE(Table[[#This Row],[Programme Partner]],"-",Table[[#This Row],[Implementing Partner]]),Table[[#This Row],[Programme Partner]]),"")</f>
        <v>IOM-SHED</v>
      </c>
    </row>
    <row r="3075" spans="1:28" ht="16.5" customHeight="1">
      <c r="A3075" s="183">
        <v>3455</v>
      </c>
      <c r="B3075" s="247" t="s">
        <v>5148</v>
      </c>
      <c r="C3075" s="248" t="s">
        <v>5238</v>
      </c>
      <c r="D3075" s="249" t="s">
        <v>8324</v>
      </c>
      <c r="E3075" s="215" t="s">
        <v>27</v>
      </c>
      <c r="F3075" s="247" t="s">
        <v>8012</v>
      </c>
      <c r="G3075" s="250" t="s">
        <v>8366</v>
      </c>
      <c r="H3075" s="247" t="str">
        <f>IFERROR(VLOOKUP(Table[[#This Row],[Activity Details of Assistance]],WHAT!E:F,2,FALSE),"")</f>
        <v xml:space="preserve"># of door </v>
      </c>
      <c r="I3075" s="247"/>
      <c r="J3075" s="247">
        <v>1</v>
      </c>
      <c r="K3075" t="s">
        <v>8280</v>
      </c>
      <c r="L3075" s="251" t="s">
        <v>13</v>
      </c>
      <c r="M3075" s="251" t="s">
        <v>14</v>
      </c>
      <c r="N3075" s="247" t="s">
        <v>309</v>
      </c>
      <c r="O3075" s="247" t="s">
        <v>1606</v>
      </c>
      <c r="P3075" s="247" t="s">
        <v>4656</v>
      </c>
      <c r="Q3075" s="252">
        <v>44773</v>
      </c>
      <c r="R3075" s="252">
        <v>44805</v>
      </c>
      <c r="S3075" t="s">
        <v>8452</v>
      </c>
      <c r="T3075" s="253"/>
      <c r="U3075" s="253"/>
      <c r="V3075" s="253"/>
      <c r="W3075" s="253"/>
      <c r="X3075"/>
      <c r="Y3075" t="s">
        <v>8335</v>
      </c>
      <c r="Z3075" s="255">
        <v>1840742077</v>
      </c>
      <c r="AA3075" t="s">
        <v>8336</v>
      </c>
      <c r="AB3075" s="258" t="str">
        <f>_xlfn.IFNA(IF(Table[[#This Row],[Programme Partner]]&lt;&gt;Table[[#This Row],[Implementing Partner]],CONCATENATE(Table[[#This Row],[Programme Partner]],"-",Table[[#This Row],[Implementing Partner]]),Table[[#This Row],[Programme Partner]]),"")</f>
        <v>IOM-SHED</v>
      </c>
    </row>
    <row r="3076" spans="1:28" ht="16.5" customHeight="1">
      <c r="A3076" s="183">
        <v>3456</v>
      </c>
      <c r="B3076" s="247" t="s">
        <v>5148</v>
      </c>
      <c r="C3076" s="248" t="s">
        <v>5238</v>
      </c>
      <c r="D3076" s="249" t="s">
        <v>8324</v>
      </c>
      <c r="E3076" s="215" t="s">
        <v>27</v>
      </c>
      <c r="F3076" s="247" t="s">
        <v>8012</v>
      </c>
      <c r="G3076" s="195" t="s">
        <v>8585</v>
      </c>
      <c r="H3076" s="247" t="str">
        <f>IFERROR(VLOOKUP(Table[[#This Row],[Activity Details of Assistance]],WHAT!E:F,2,FALSE),"")</f>
        <v xml:space="preserve"># of door </v>
      </c>
      <c r="I3076" s="247"/>
      <c r="J3076" s="247">
        <v>59</v>
      </c>
      <c r="K3076" t="s">
        <v>8280</v>
      </c>
      <c r="L3076" s="251" t="s">
        <v>13</v>
      </c>
      <c r="M3076" s="251" t="s">
        <v>14</v>
      </c>
      <c r="N3076" s="247" t="s">
        <v>309</v>
      </c>
      <c r="O3076" s="247" t="s">
        <v>1606</v>
      </c>
      <c r="P3076" s="247" t="s">
        <v>4656</v>
      </c>
      <c r="Q3076" s="252">
        <v>44773</v>
      </c>
      <c r="R3076" s="252">
        <v>44805</v>
      </c>
      <c r="S3076" t="s">
        <v>8452</v>
      </c>
      <c r="T3076" s="253"/>
      <c r="U3076" s="253"/>
      <c r="V3076" s="253"/>
      <c r="W3076" s="253"/>
      <c r="X3076"/>
      <c r="Y3076" t="s">
        <v>8335</v>
      </c>
      <c r="Z3076" s="255">
        <v>1840742077</v>
      </c>
      <c r="AA3076" t="s">
        <v>8336</v>
      </c>
      <c r="AB3076" s="258" t="str">
        <f>_xlfn.IFNA(IF(Table[[#This Row],[Programme Partner]]&lt;&gt;Table[[#This Row],[Implementing Partner]],CONCATENATE(Table[[#This Row],[Programme Partner]],"-",Table[[#This Row],[Implementing Partner]]),Table[[#This Row],[Programme Partner]]),"")</f>
        <v>IOM-SHED</v>
      </c>
    </row>
    <row r="3077" spans="1:28" ht="16.5" customHeight="1">
      <c r="A3077" s="183">
        <v>3457</v>
      </c>
      <c r="B3077" s="247" t="s">
        <v>5148</v>
      </c>
      <c r="C3077" s="248" t="s">
        <v>5238</v>
      </c>
      <c r="D3077" s="249" t="s">
        <v>8324</v>
      </c>
      <c r="E3077" s="215" t="s">
        <v>27</v>
      </c>
      <c r="F3077" s="247" t="s">
        <v>8012</v>
      </c>
      <c r="G3077" s="250" t="s">
        <v>8359</v>
      </c>
      <c r="H3077" s="247" t="str">
        <f>IFERROR(VLOOKUP(Table[[#This Row],[Activity Details of Assistance]],WHAT!E:F,2,FALSE),"")</f>
        <v># of FSM Site</v>
      </c>
      <c r="I3077" s="247"/>
      <c r="J3077" s="247">
        <v>3</v>
      </c>
      <c r="K3077" t="s">
        <v>8280</v>
      </c>
      <c r="L3077" s="251" t="s">
        <v>13</v>
      </c>
      <c r="M3077" s="251" t="s">
        <v>14</v>
      </c>
      <c r="N3077" s="247" t="s">
        <v>309</v>
      </c>
      <c r="O3077" s="247" t="s">
        <v>1606</v>
      </c>
      <c r="P3077" s="247" t="s">
        <v>4656</v>
      </c>
      <c r="Q3077" s="252">
        <v>44773</v>
      </c>
      <c r="R3077" s="252">
        <v>44805</v>
      </c>
      <c r="S3077" t="s">
        <v>8452</v>
      </c>
      <c r="T3077" s="253"/>
      <c r="U3077" s="253"/>
      <c r="V3077" s="253"/>
      <c r="W3077" s="253"/>
      <c r="X3077"/>
      <c r="Y3077" t="s">
        <v>8335</v>
      </c>
      <c r="Z3077" s="255">
        <v>1840742077</v>
      </c>
      <c r="AA3077" t="s">
        <v>8336</v>
      </c>
      <c r="AB3077" s="258" t="str">
        <f>_xlfn.IFNA(IF(Table[[#This Row],[Programme Partner]]&lt;&gt;Table[[#This Row],[Implementing Partner]],CONCATENATE(Table[[#This Row],[Programme Partner]],"-",Table[[#This Row],[Implementing Partner]]),Table[[#This Row],[Programme Partner]]),"")</f>
        <v>IOM-SHED</v>
      </c>
    </row>
    <row r="3078" spans="1:28" ht="16.5" customHeight="1">
      <c r="A3078" s="183">
        <v>3458</v>
      </c>
      <c r="B3078" s="247" t="s">
        <v>5148</v>
      </c>
      <c r="C3078" s="248" t="s">
        <v>5238</v>
      </c>
      <c r="D3078" s="212" t="s">
        <v>8324</v>
      </c>
      <c r="E3078" s="215" t="s">
        <v>27</v>
      </c>
      <c r="F3078" s="247" t="s">
        <v>8012</v>
      </c>
      <c r="G3078" s="250" t="s">
        <v>8356</v>
      </c>
      <c r="H3078" s="247" t="str">
        <f>IFERROR(VLOOKUP(Table[[#This Row],[Activity Details of Assistance]],WHAT!E:F,2,FALSE),"")</f>
        <v># of FSM Site</v>
      </c>
      <c r="I3078" s="247"/>
      <c r="J3078" s="247">
        <v>1</v>
      </c>
      <c r="K3078" t="s">
        <v>8280</v>
      </c>
      <c r="L3078" s="251" t="s">
        <v>13</v>
      </c>
      <c r="M3078" s="251" t="s">
        <v>14</v>
      </c>
      <c r="N3078" s="247" t="s">
        <v>309</v>
      </c>
      <c r="O3078" s="247" t="s">
        <v>1606</v>
      </c>
      <c r="P3078" s="247" t="s">
        <v>4656</v>
      </c>
      <c r="Q3078" s="252">
        <v>44773</v>
      </c>
      <c r="R3078" s="252">
        <v>44805</v>
      </c>
      <c r="S3078" t="s">
        <v>8452</v>
      </c>
      <c r="T3078" s="253"/>
      <c r="U3078" s="253"/>
      <c r="V3078" s="253"/>
      <c r="W3078" s="253"/>
      <c r="X3078"/>
      <c r="Y3078" t="s">
        <v>8335</v>
      </c>
      <c r="Z3078" s="255">
        <v>1840742077</v>
      </c>
      <c r="AA3078" t="s">
        <v>8336</v>
      </c>
      <c r="AB3078" s="258" t="str">
        <f>_xlfn.IFNA(IF(Table[[#This Row],[Programme Partner]]&lt;&gt;Table[[#This Row],[Implementing Partner]],CONCATENATE(Table[[#This Row],[Programme Partner]],"-",Table[[#This Row],[Implementing Partner]]),Table[[#This Row],[Programme Partner]]),"")</f>
        <v>IOM-SHED</v>
      </c>
    </row>
    <row r="3079" spans="1:28" ht="16.5" customHeight="1">
      <c r="A3079" s="183">
        <v>3459</v>
      </c>
      <c r="B3079" s="247" t="s">
        <v>5148</v>
      </c>
      <c r="C3079" s="248" t="s">
        <v>5238</v>
      </c>
      <c r="D3079" s="212" t="s">
        <v>8324</v>
      </c>
      <c r="E3079" s="215" t="s">
        <v>27</v>
      </c>
      <c r="F3079" s="247" t="s">
        <v>8012</v>
      </c>
      <c r="G3079" s="250" t="s">
        <v>8367</v>
      </c>
      <c r="H3079" s="247" t="str">
        <f>IFERROR(VLOOKUP(Table[[#This Row],[Activity Details of Assistance]],WHAT!E:F,2,FALSE),"")</f>
        <v># of door</v>
      </c>
      <c r="I3079" s="247"/>
      <c r="J3079" s="247">
        <v>2</v>
      </c>
      <c r="K3079" t="s">
        <v>8280</v>
      </c>
      <c r="L3079" s="251" t="s">
        <v>13</v>
      </c>
      <c r="M3079" s="251" t="s">
        <v>14</v>
      </c>
      <c r="N3079" s="247" t="s">
        <v>309</v>
      </c>
      <c r="O3079" s="247" t="s">
        <v>1606</v>
      </c>
      <c r="P3079" s="247" t="s">
        <v>4656</v>
      </c>
      <c r="Q3079" s="252">
        <v>44773</v>
      </c>
      <c r="R3079" s="252">
        <v>44805</v>
      </c>
      <c r="S3079" t="s">
        <v>8452</v>
      </c>
      <c r="T3079" s="253"/>
      <c r="U3079" s="253"/>
      <c r="V3079" s="253"/>
      <c r="W3079" s="253"/>
      <c r="X3079"/>
      <c r="Y3079" t="s">
        <v>8335</v>
      </c>
      <c r="Z3079" s="255">
        <v>1840742077</v>
      </c>
      <c r="AA3079" t="s">
        <v>8336</v>
      </c>
      <c r="AB3079" s="258" t="str">
        <f>_xlfn.IFNA(IF(Table[[#This Row],[Programme Partner]]&lt;&gt;Table[[#This Row],[Implementing Partner]],CONCATENATE(Table[[#This Row],[Programme Partner]],"-",Table[[#This Row],[Implementing Partner]]),Table[[#This Row],[Programme Partner]]),"")</f>
        <v>IOM-SHED</v>
      </c>
    </row>
    <row r="3080" spans="1:28" ht="16.5" customHeight="1">
      <c r="A3080" s="183">
        <v>3460</v>
      </c>
      <c r="B3080" s="247" t="s">
        <v>5148</v>
      </c>
      <c r="C3080" s="248" t="s">
        <v>5238</v>
      </c>
      <c r="D3080" s="212" t="s">
        <v>8324</v>
      </c>
      <c r="E3080" s="215" t="s">
        <v>27</v>
      </c>
      <c r="F3080" s="247" t="s">
        <v>8012</v>
      </c>
      <c r="G3080" s="195" t="s">
        <v>8586</v>
      </c>
      <c r="H3080" s="247" t="str">
        <f>IFERROR(VLOOKUP(Table[[#This Row],[Activity Details of Assistance]],WHAT!E:F,2,FALSE),"")</f>
        <v># of door</v>
      </c>
      <c r="I3080" s="247"/>
      <c r="J3080" s="247">
        <v>197</v>
      </c>
      <c r="K3080" t="s">
        <v>8280</v>
      </c>
      <c r="L3080" s="251" t="s">
        <v>13</v>
      </c>
      <c r="M3080" s="251" t="s">
        <v>14</v>
      </c>
      <c r="N3080" s="247" t="s">
        <v>309</v>
      </c>
      <c r="O3080" s="247" t="s">
        <v>1606</v>
      </c>
      <c r="P3080" s="247" t="s">
        <v>4656</v>
      </c>
      <c r="Q3080" s="252">
        <v>44773</v>
      </c>
      <c r="R3080" s="252">
        <v>44805</v>
      </c>
      <c r="S3080" t="s">
        <v>8452</v>
      </c>
      <c r="T3080" s="253"/>
      <c r="U3080" s="253"/>
      <c r="V3080" s="253"/>
      <c r="W3080" s="253"/>
      <c r="X3080"/>
      <c r="Y3080" t="s">
        <v>8335</v>
      </c>
      <c r="Z3080" s="255">
        <v>1840742077</v>
      </c>
      <c r="AA3080" t="s">
        <v>8336</v>
      </c>
      <c r="AB3080" s="258" t="str">
        <f>_xlfn.IFNA(IF(Table[[#This Row],[Programme Partner]]&lt;&gt;Table[[#This Row],[Implementing Partner]],CONCATENATE(Table[[#This Row],[Programme Partner]],"-",Table[[#This Row],[Implementing Partner]]),Table[[#This Row],[Programme Partner]]),"")</f>
        <v>IOM-SHED</v>
      </c>
    </row>
    <row r="3081" spans="1:28" ht="16.5" customHeight="1">
      <c r="A3081" s="183">
        <v>3461</v>
      </c>
      <c r="B3081" s="247" t="s">
        <v>5148</v>
      </c>
      <c r="C3081" s="248" t="s">
        <v>5238</v>
      </c>
      <c r="D3081" s="212" t="s">
        <v>8324</v>
      </c>
      <c r="E3081" s="215" t="s">
        <v>27</v>
      </c>
      <c r="F3081" s="247" t="s">
        <v>8012</v>
      </c>
      <c r="G3081" s="250" t="s">
        <v>8357</v>
      </c>
      <c r="H3081" s="247" t="str">
        <f>IFERROR(VLOOKUP(Table[[#This Row],[Activity Details of Assistance]],WHAT!E:F,2,FALSE),"")</f>
        <v># of door</v>
      </c>
      <c r="I3081" s="247"/>
      <c r="J3081" s="247">
        <v>387</v>
      </c>
      <c r="K3081" t="s">
        <v>8280</v>
      </c>
      <c r="L3081" s="251" t="s">
        <v>13</v>
      </c>
      <c r="M3081" s="251" t="s">
        <v>14</v>
      </c>
      <c r="N3081" s="247" t="s">
        <v>309</v>
      </c>
      <c r="O3081" s="247" t="s">
        <v>1606</v>
      </c>
      <c r="P3081" s="247" t="s">
        <v>4656</v>
      </c>
      <c r="Q3081" s="252">
        <v>44773</v>
      </c>
      <c r="R3081" s="252">
        <v>44805</v>
      </c>
      <c r="S3081" t="s">
        <v>8452</v>
      </c>
      <c r="T3081" s="253"/>
      <c r="U3081" s="253"/>
      <c r="V3081" s="253"/>
      <c r="W3081" s="253"/>
      <c r="X3081"/>
      <c r="Y3081" t="s">
        <v>8335</v>
      </c>
      <c r="Z3081" s="255">
        <v>1840742077</v>
      </c>
      <c r="AA3081" t="s">
        <v>8336</v>
      </c>
      <c r="AB3081" s="258" t="str">
        <f>_xlfn.IFNA(IF(Table[[#This Row],[Programme Partner]]&lt;&gt;Table[[#This Row],[Implementing Partner]],CONCATENATE(Table[[#This Row],[Programme Partner]],"-",Table[[#This Row],[Implementing Partner]]),Table[[#This Row],[Programme Partner]]),"")</f>
        <v>IOM-SHED</v>
      </c>
    </row>
    <row r="3082" spans="1:28" ht="16.5" customHeight="1">
      <c r="A3082" s="183">
        <v>3462</v>
      </c>
      <c r="B3082" s="247" t="s">
        <v>5148</v>
      </c>
      <c r="C3082" s="248" t="s">
        <v>5238</v>
      </c>
      <c r="D3082" s="212" t="s">
        <v>8324</v>
      </c>
      <c r="E3082" s="215" t="s">
        <v>27</v>
      </c>
      <c r="F3082" s="247" t="s">
        <v>8013</v>
      </c>
      <c r="G3082" s="195" t="s">
        <v>8314</v>
      </c>
      <c r="H3082" s="247" t="str">
        <f>IFERROR(VLOOKUP(Table[[#This Row],[Activity Details of Assistance]],WHAT!E:F,2,FALSE),"")</f>
        <v># of HP sessions at HH level</v>
      </c>
      <c r="I3082" s="247"/>
      <c r="J3082" s="247">
        <v>125</v>
      </c>
      <c r="K3082" t="s">
        <v>8280</v>
      </c>
      <c r="L3082" s="251" t="s">
        <v>13</v>
      </c>
      <c r="M3082" s="251" t="s">
        <v>14</v>
      </c>
      <c r="N3082" s="247" t="s">
        <v>309</v>
      </c>
      <c r="O3082" s="247" t="s">
        <v>1606</v>
      </c>
      <c r="P3082" s="247" t="s">
        <v>4656</v>
      </c>
      <c r="Q3082" s="252">
        <v>44773</v>
      </c>
      <c r="R3082" s="252">
        <v>44805</v>
      </c>
      <c r="S3082" t="s">
        <v>8452</v>
      </c>
      <c r="T3082" s="253"/>
      <c r="U3082" s="253"/>
      <c r="V3082" s="253"/>
      <c r="W3082" s="253"/>
      <c r="X3082"/>
      <c r="Y3082" t="s">
        <v>8335</v>
      </c>
      <c r="Z3082" s="255">
        <v>1840742077</v>
      </c>
      <c r="AA3082" t="s">
        <v>8336</v>
      </c>
      <c r="AB3082" s="258" t="str">
        <f>_xlfn.IFNA(IF(Table[[#This Row],[Programme Partner]]&lt;&gt;Table[[#This Row],[Implementing Partner]],CONCATENATE(Table[[#This Row],[Programme Partner]],"-",Table[[#This Row],[Implementing Partner]]),Table[[#This Row],[Programme Partner]]),"")</f>
        <v>IOM-SHED</v>
      </c>
    </row>
    <row r="3083" spans="1:28" ht="16.5" customHeight="1">
      <c r="A3083" s="183">
        <v>3463</v>
      </c>
      <c r="B3083" s="247" t="s">
        <v>5148</v>
      </c>
      <c r="C3083" s="248" t="s">
        <v>5238</v>
      </c>
      <c r="D3083" s="212" t="s">
        <v>8324</v>
      </c>
      <c r="E3083" s="215" t="s">
        <v>27</v>
      </c>
      <c r="F3083" s="247" t="s">
        <v>8013</v>
      </c>
      <c r="G3083" s="250" t="s">
        <v>8360</v>
      </c>
      <c r="H3083" s="247" t="str">
        <f>IFERROR(VLOOKUP(Table[[#This Row],[Activity Details of Assistance]],WHAT!E:F,2,FALSE),"")</f>
        <v># of household</v>
      </c>
      <c r="I3083" s="247"/>
      <c r="J3083" s="247">
        <v>108</v>
      </c>
      <c r="K3083" t="s">
        <v>8280</v>
      </c>
      <c r="L3083" s="251" t="s">
        <v>13</v>
      </c>
      <c r="M3083" s="251" t="s">
        <v>14</v>
      </c>
      <c r="N3083" s="247" t="s">
        <v>309</v>
      </c>
      <c r="O3083" s="247" t="s">
        <v>1606</v>
      </c>
      <c r="P3083" s="247" t="s">
        <v>4656</v>
      </c>
      <c r="Q3083" s="252">
        <v>44773</v>
      </c>
      <c r="R3083" s="252">
        <v>44805</v>
      </c>
      <c r="S3083" t="s">
        <v>8452</v>
      </c>
      <c r="T3083" s="253"/>
      <c r="U3083" s="253"/>
      <c r="V3083" s="253"/>
      <c r="W3083" s="253"/>
      <c r="X3083"/>
      <c r="Y3083" t="s">
        <v>8335</v>
      </c>
      <c r="Z3083" s="255">
        <v>1840742077</v>
      </c>
      <c r="AA3083" t="s">
        <v>8336</v>
      </c>
      <c r="AB3083" s="258" t="str">
        <f>_xlfn.IFNA(IF(Table[[#This Row],[Programme Partner]]&lt;&gt;Table[[#This Row],[Implementing Partner]],CONCATENATE(Table[[#This Row],[Programme Partner]],"-",Table[[#This Row],[Implementing Partner]]),Table[[#This Row],[Programme Partner]]),"")</f>
        <v>IOM-SHED</v>
      </c>
    </row>
    <row r="3084" spans="1:28" ht="16.5" customHeight="1">
      <c r="A3084" s="183">
        <v>3464</v>
      </c>
      <c r="B3084" s="247" t="s">
        <v>5148</v>
      </c>
      <c r="C3084" s="248" t="s">
        <v>5238</v>
      </c>
      <c r="D3084" s="212" t="s">
        <v>8324</v>
      </c>
      <c r="E3084" s="215" t="s">
        <v>27</v>
      </c>
      <c r="F3084" s="247" t="s">
        <v>8014</v>
      </c>
      <c r="G3084" s="250" t="s">
        <v>8358</v>
      </c>
      <c r="H3084" s="247" t="str">
        <f>IFERROR(VLOOKUP(Table[[#This Row],[Activity Details of Assistance]],WHAT!E:F,2,FALSE),"")</f>
        <v># of campaign per camp </v>
      </c>
      <c r="I3084" s="247"/>
      <c r="J3084" s="247">
        <v>1</v>
      </c>
      <c r="K3084" t="s">
        <v>8280</v>
      </c>
      <c r="L3084" s="251" t="s">
        <v>13</v>
      </c>
      <c r="M3084" s="251" t="s">
        <v>14</v>
      </c>
      <c r="N3084" s="247" t="s">
        <v>309</v>
      </c>
      <c r="O3084" s="247" t="s">
        <v>1606</v>
      </c>
      <c r="P3084" s="247" t="s">
        <v>4656</v>
      </c>
      <c r="Q3084" s="252">
        <v>44773</v>
      </c>
      <c r="R3084" s="252">
        <v>44805</v>
      </c>
      <c r="S3084" t="s">
        <v>8452</v>
      </c>
      <c r="T3084" s="253"/>
      <c r="U3084" s="253"/>
      <c r="V3084" s="253"/>
      <c r="W3084" s="253"/>
      <c r="X3084"/>
      <c r="Y3084" t="s">
        <v>8335</v>
      </c>
      <c r="Z3084" s="255">
        <v>1840742077</v>
      </c>
      <c r="AA3084" t="s">
        <v>8336</v>
      </c>
      <c r="AB3084" s="258" t="str">
        <f>_xlfn.IFNA(IF(Table[[#This Row],[Programme Partner]]&lt;&gt;Table[[#This Row],[Implementing Partner]],CONCATENATE(Table[[#This Row],[Programme Partner]],"-",Table[[#This Row],[Implementing Partner]]),Table[[#This Row],[Programme Partner]]),"")</f>
        <v>IOM-SHED</v>
      </c>
    </row>
    <row r="3085" spans="1:28" ht="16.5" customHeight="1">
      <c r="A3085" s="183">
        <v>3465</v>
      </c>
      <c r="B3085" s="247" t="s">
        <v>5148</v>
      </c>
      <c r="C3085" s="248" t="s">
        <v>5238</v>
      </c>
      <c r="D3085" s="212" t="s">
        <v>8324</v>
      </c>
      <c r="E3085" s="215" t="s">
        <v>27</v>
      </c>
      <c r="F3085" s="247" t="s">
        <v>8014</v>
      </c>
      <c r="G3085" s="250" t="s">
        <v>8361</v>
      </c>
      <c r="H3085" s="247" t="str">
        <f>IFERROR(VLOOKUP(Table[[#This Row],[Activity Details of Assistance]],WHAT!E:F,2,FALSE),"")</f>
        <v># of plant</v>
      </c>
      <c r="I3085" s="247"/>
      <c r="J3085" s="247">
        <v>1</v>
      </c>
      <c r="K3085" t="s">
        <v>8280</v>
      </c>
      <c r="L3085" s="251" t="s">
        <v>13</v>
      </c>
      <c r="M3085" s="251" t="s">
        <v>14</v>
      </c>
      <c r="N3085" s="247" t="s">
        <v>309</v>
      </c>
      <c r="O3085" s="247" t="s">
        <v>1606</v>
      </c>
      <c r="P3085" s="247" t="s">
        <v>4656</v>
      </c>
      <c r="Q3085" s="252">
        <v>44773</v>
      </c>
      <c r="R3085" s="252">
        <v>44805</v>
      </c>
      <c r="S3085" t="s">
        <v>8452</v>
      </c>
      <c r="T3085" s="253"/>
      <c r="U3085" s="253"/>
      <c r="V3085" s="253"/>
      <c r="W3085" s="253"/>
      <c r="X3085"/>
      <c r="Y3085" t="s">
        <v>8335</v>
      </c>
      <c r="Z3085" s="255">
        <v>1840742077</v>
      </c>
      <c r="AA3085" t="s">
        <v>8336</v>
      </c>
      <c r="AB3085" s="258" t="str">
        <f>_xlfn.IFNA(IF(Table[[#This Row],[Programme Partner]]&lt;&gt;Table[[#This Row],[Implementing Partner]],CONCATENATE(Table[[#This Row],[Programme Partner]],"-",Table[[#This Row],[Implementing Partner]]),Table[[#This Row],[Programme Partner]]),"")</f>
        <v>IOM-SHED</v>
      </c>
    </row>
    <row r="3086" spans="1:28" ht="16.5" customHeight="1">
      <c r="A3086" s="183">
        <v>3466</v>
      </c>
      <c r="B3086" s="247" t="s">
        <v>5148</v>
      </c>
      <c r="C3086" s="248" t="s">
        <v>5238</v>
      </c>
      <c r="D3086" s="212" t="s">
        <v>8587</v>
      </c>
      <c r="E3086" s="215" t="s">
        <v>27</v>
      </c>
      <c r="F3086" s="247" t="s">
        <v>8011</v>
      </c>
      <c r="G3086" s="195" t="s">
        <v>8584</v>
      </c>
      <c r="H3086" s="247" t="str">
        <f>IFERROR(VLOOKUP(Table[[#This Row],[Activity Details of Assistance]],WHAT!E:F,2,FALSE),"")</f>
        <v># of tube well</v>
      </c>
      <c r="I3086" s="247"/>
      <c r="J3086" s="247">
        <v>62</v>
      </c>
      <c r="K3086" t="s">
        <v>8280</v>
      </c>
      <c r="L3086" s="251" t="s">
        <v>13</v>
      </c>
      <c r="M3086" s="251" t="s">
        <v>14</v>
      </c>
      <c r="N3086" s="247" t="s">
        <v>309</v>
      </c>
      <c r="O3086" s="247" t="s">
        <v>1606</v>
      </c>
      <c r="P3086" s="247" t="s">
        <v>6479</v>
      </c>
      <c r="Q3086" s="252">
        <v>44773</v>
      </c>
      <c r="R3086" s="252">
        <v>44805</v>
      </c>
      <c r="S3086" t="s">
        <v>8452</v>
      </c>
      <c r="T3086" s="253"/>
      <c r="U3086" s="253"/>
      <c r="V3086" s="253"/>
      <c r="W3086" s="253"/>
      <c r="X3086"/>
      <c r="Y3086" t="s">
        <v>8335</v>
      </c>
      <c r="Z3086" s="255">
        <v>1840742077</v>
      </c>
      <c r="AA3086" t="s">
        <v>8336</v>
      </c>
      <c r="AB3086" s="258" t="str">
        <f>_xlfn.IFNA(IF(Table[[#This Row],[Programme Partner]]&lt;&gt;Table[[#This Row],[Implementing Partner]],CONCATENATE(Table[[#This Row],[Programme Partner]],"-",Table[[#This Row],[Implementing Partner]]),Table[[#This Row],[Programme Partner]]),"")</f>
        <v>IOM-SHED</v>
      </c>
    </row>
    <row r="3087" spans="1:28" ht="16.5" customHeight="1">
      <c r="A3087" s="183">
        <v>3467</v>
      </c>
      <c r="B3087" s="247" t="s">
        <v>5148</v>
      </c>
      <c r="C3087" s="248" t="s">
        <v>5238</v>
      </c>
      <c r="D3087" s="212" t="s">
        <v>8587</v>
      </c>
      <c r="E3087" s="215" t="s">
        <v>27</v>
      </c>
      <c r="F3087" s="247" t="s">
        <v>8012</v>
      </c>
      <c r="G3087" s="195" t="s">
        <v>8585</v>
      </c>
      <c r="H3087" s="247" t="str">
        <f>IFERROR(VLOOKUP(Table[[#This Row],[Activity Details of Assistance]],WHAT!E:F,2,FALSE),"")</f>
        <v xml:space="preserve"># of door </v>
      </c>
      <c r="I3087" s="247"/>
      <c r="J3087" s="247">
        <v>55</v>
      </c>
      <c r="K3087" t="s">
        <v>8280</v>
      </c>
      <c r="L3087" s="251" t="s">
        <v>13</v>
      </c>
      <c r="M3087" s="251" t="s">
        <v>14</v>
      </c>
      <c r="N3087" s="247" t="s">
        <v>309</v>
      </c>
      <c r="O3087" s="247" t="s">
        <v>1606</v>
      </c>
      <c r="P3087" s="247" t="s">
        <v>6479</v>
      </c>
      <c r="Q3087" s="252">
        <v>44773</v>
      </c>
      <c r="R3087" s="252">
        <v>44805</v>
      </c>
      <c r="S3087" t="s">
        <v>8452</v>
      </c>
      <c r="T3087" s="253"/>
      <c r="U3087" s="253"/>
      <c r="V3087" s="253"/>
      <c r="W3087" s="253"/>
      <c r="X3087"/>
      <c r="Y3087" t="s">
        <v>8335</v>
      </c>
      <c r="Z3087" s="255">
        <v>1840742077</v>
      </c>
      <c r="AA3087" t="s">
        <v>8336</v>
      </c>
      <c r="AB3087" s="258" t="str">
        <f>_xlfn.IFNA(IF(Table[[#This Row],[Programme Partner]]&lt;&gt;Table[[#This Row],[Implementing Partner]],CONCATENATE(Table[[#This Row],[Programme Partner]],"-",Table[[#This Row],[Implementing Partner]]),Table[[#This Row],[Programme Partner]]),"")</f>
        <v>IOM-SHED</v>
      </c>
    </row>
    <row r="3088" spans="1:28" ht="16.5" customHeight="1">
      <c r="A3088" s="183">
        <v>3468</v>
      </c>
      <c r="B3088" s="247" t="s">
        <v>5148</v>
      </c>
      <c r="C3088" s="248" t="s">
        <v>5238</v>
      </c>
      <c r="D3088" s="212" t="s">
        <v>8587</v>
      </c>
      <c r="E3088" s="215" t="s">
        <v>27</v>
      </c>
      <c r="F3088" s="247" t="s">
        <v>8012</v>
      </c>
      <c r="G3088" s="250" t="s">
        <v>8359</v>
      </c>
      <c r="H3088" s="247" t="str">
        <f>IFERROR(VLOOKUP(Table[[#This Row],[Activity Details of Assistance]],WHAT!E:F,2,FALSE),"")</f>
        <v># of FSM Site</v>
      </c>
      <c r="I3088" s="247"/>
      <c r="J3088" s="247">
        <v>19</v>
      </c>
      <c r="K3088" t="s">
        <v>8280</v>
      </c>
      <c r="L3088" s="251" t="s">
        <v>13</v>
      </c>
      <c r="M3088" s="251" t="s">
        <v>14</v>
      </c>
      <c r="N3088" s="247" t="s">
        <v>309</v>
      </c>
      <c r="O3088" s="247" t="s">
        <v>1606</v>
      </c>
      <c r="P3088" s="247" t="s">
        <v>6479</v>
      </c>
      <c r="Q3088" s="252">
        <v>44773</v>
      </c>
      <c r="R3088" s="252">
        <v>44805</v>
      </c>
      <c r="S3088" t="s">
        <v>8452</v>
      </c>
      <c r="T3088" s="253"/>
      <c r="U3088" s="253"/>
      <c r="V3088" s="253"/>
      <c r="W3088" s="253"/>
      <c r="X3088"/>
      <c r="Y3088" t="s">
        <v>8335</v>
      </c>
      <c r="Z3088" s="255">
        <v>1840742077</v>
      </c>
      <c r="AA3088" t="s">
        <v>8336</v>
      </c>
      <c r="AB3088" s="258" t="str">
        <f>_xlfn.IFNA(IF(Table[[#This Row],[Programme Partner]]&lt;&gt;Table[[#This Row],[Implementing Partner]],CONCATENATE(Table[[#This Row],[Programme Partner]],"-",Table[[#This Row],[Implementing Partner]]),Table[[#This Row],[Programme Partner]]),"")</f>
        <v>IOM-SHED</v>
      </c>
    </row>
    <row r="3089" spans="1:28" ht="16.5" customHeight="1">
      <c r="A3089" s="183">
        <v>3469</v>
      </c>
      <c r="B3089" s="247" t="s">
        <v>5148</v>
      </c>
      <c r="C3089" s="248" t="s">
        <v>5238</v>
      </c>
      <c r="D3089" s="212" t="s">
        <v>8587</v>
      </c>
      <c r="E3089" s="215" t="s">
        <v>27</v>
      </c>
      <c r="F3089" s="247" t="s">
        <v>8012</v>
      </c>
      <c r="G3089" s="103" t="s">
        <v>8356</v>
      </c>
      <c r="H3089" s="247" t="str">
        <f>IFERROR(VLOOKUP(Table[[#This Row],[Activity Details of Assistance]],WHAT!E:F,2,FALSE),"")</f>
        <v># of FSM Site</v>
      </c>
      <c r="I3089" s="247"/>
      <c r="J3089" s="247">
        <v>4</v>
      </c>
      <c r="K3089" t="s">
        <v>8280</v>
      </c>
      <c r="L3089" s="251" t="s">
        <v>13</v>
      </c>
      <c r="M3089" s="251" t="s">
        <v>14</v>
      </c>
      <c r="N3089" s="247" t="s">
        <v>309</v>
      </c>
      <c r="O3089" s="247" t="s">
        <v>1606</v>
      </c>
      <c r="P3089" s="247" t="s">
        <v>6479</v>
      </c>
      <c r="Q3089" s="252">
        <v>44773</v>
      </c>
      <c r="R3089" s="252">
        <v>44805</v>
      </c>
      <c r="S3089" t="s">
        <v>8452</v>
      </c>
      <c r="T3089" s="253"/>
      <c r="U3089" s="253"/>
      <c r="V3089" s="253"/>
      <c r="W3089" s="253"/>
      <c r="X3089"/>
      <c r="Y3089" t="s">
        <v>8335</v>
      </c>
      <c r="Z3089" s="255">
        <v>1840742077</v>
      </c>
      <c r="AA3089" t="s">
        <v>8336</v>
      </c>
      <c r="AB3089" s="258" t="str">
        <f>_xlfn.IFNA(IF(Table[[#This Row],[Programme Partner]]&lt;&gt;Table[[#This Row],[Implementing Partner]],CONCATENATE(Table[[#This Row],[Programme Partner]],"-",Table[[#This Row],[Implementing Partner]]),Table[[#This Row],[Programme Partner]]),"")</f>
        <v>IOM-SHED</v>
      </c>
    </row>
    <row r="3090" spans="1:28" ht="16.5" customHeight="1">
      <c r="A3090" s="183">
        <v>3470</v>
      </c>
      <c r="B3090" s="247" t="s">
        <v>5148</v>
      </c>
      <c r="C3090" s="248" t="s">
        <v>5238</v>
      </c>
      <c r="D3090" s="212" t="s">
        <v>8587</v>
      </c>
      <c r="E3090" s="215" t="s">
        <v>27</v>
      </c>
      <c r="F3090" s="247" t="s">
        <v>8012</v>
      </c>
      <c r="G3090" s="195" t="s">
        <v>8586</v>
      </c>
      <c r="H3090" s="247" t="str">
        <f>IFERROR(VLOOKUP(Table[[#This Row],[Activity Details of Assistance]],WHAT!E:F,2,FALSE),"")</f>
        <v># of door</v>
      </c>
      <c r="I3090" s="247"/>
      <c r="J3090" s="247">
        <v>308</v>
      </c>
      <c r="K3090" t="s">
        <v>8280</v>
      </c>
      <c r="L3090" s="251" t="s">
        <v>13</v>
      </c>
      <c r="M3090" s="251" t="s">
        <v>14</v>
      </c>
      <c r="N3090" s="247" t="s">
        <v>309</v>
      </c>
      <c r="O3090" s="247" t="s">
        <v>1606</v>
      </c>
      <c r="P3090" s="247" t="s">
        <v>6479</v>
      </c>
      <c r="Q3090" s="252">
        <v>44773</v>
      </c>
      <c r="R3090" s="252">
        <v>44805</v>
      </c>
      <c r="S3090" t="s">
        <v>8452</v>
      </c>
      <c r="T3090" s="253"/>
      <c r="U3090" s="253"/>
      <c r="V3090" s="253"/>
      <c r="W3090" s="253"/>
      <c r="X3090"/>
      <c r="Y3090" t="s">
        <v>8335</v>
      </c>
      <c r="Z3090" s="255">
        <v>1840742077</v>
      </c>
      <c r="AA3090" t="s">
        <v>8336</v>
      </c>
      <c r="AB3090" s="258" t="str">
        <f>_xlfn.IFNA(IF(Table[[#This Row],[Programme Partner]]&lt;&gt;Table[[#This Row],[Implementing Partner]],CONCATENATE(Table[[#This Row],[Programme Partner]],"-",Table[[#This Row],[Implementing Partner]]),Table[[#This Row],[Programme Partner]]),"")</f>
        <v>IOM-SHED</v>
      </c>
    </row>
    <row r="3091" spans="1:28" ht="16.5" customHeight="1">
      <c r="A3091" s="183">
        <v>3471</v>
      </c>
      <c r="B3091" s="247" t="s">
        <v>5148</v>
      </c>
      <c r="C3091" s="248" t="s">
        <v>5238</v>
      </c>
      <c r="D3091" s="212" t="s">
        <v>8587</v>
      </c>
      <c r="E3091" s="215" t="s">
        <v>27</v>
      </c>
      <c r="F3091" s="247" t="s">
        <v>8012</v>
      </c>
      <c r="G3091" s="250" t="s">
        <v>8357</v>
      </c>
      <c r="H3091" s="247" t="str">
        <f>IFERROR(VLOOKUP(Table[[#This Row],[Activity Details of Assistance]],WHAT!E:F,2,FALSE),"")</f>
        <v># of door</v>
      </c>
      <c r="I3091" s="247"/>
      <c r="J3091" s="247">
        <v>370</v>
      </c>
      <c r="K3091" t="s">
        <v>8280</v>
      </c>
      <c r="L3091" s="251" t="s">
        <v>13</v>
      </c>
      <c r="M3091" s="251" t="s">
        <v>14</v>
      </c>
      <c r="N3091" s="247" t="s">
        <v>309</v>
      </c>
      <c r="O3091" s="247" t="s">
        <v>1606</v>
      </c>
      <c r="P3091" s="247" t="s">
        <v>6479</v>
      </c>
      <c r="Q3091" s="252">
        <v>44773</v>
      </c>
      <c r="R3091" s="252">
        <v>44805</v>
      </c>
      <c r="S3091" t="s">
        <v>8452</v>
      </c>
      <c r="T3091" s="253"/>
      <c r="U3091" s="253"/>
      <c r="V3091" s="253"/>
      <c r="W3091" s="253"/>
      <c r="X3091"/>
      <c r="Y3091" t="s">
        <v>8335</v>
      </c>
      <c r="Z3091" s="255">
        <v>1840742077</v>
      </c>
      <c r="AA3091" t="s">
        <v>8336</v>
      </c>
      <c r="AB3091" s="258" t="str">
        <f>_xlfn.IFNA(IF(Table[[#This Row],[Programme Partner]]&lt;&gt;Table[[#This Row],[Implementing Partner]],CONCATENATE(Table[[#This Row],[Programme Partner]],"-",Table[[#This Row],[Implementing Partner]]),Table[[#This Row],[Programme Partner]]),"")</f>
        <v>IOM-SHED</v>
      </c>
    </row>
    <row r="3092" spans="1:28" ht="16.5" customHeight="1">
      <c r="A3092" s="183">
        <v>3472</v>
      </c>
      <c r="B3092" s="247" t="s">
        <v>5148</v>
      </c>
      <c r="C3092" s="248" t="s">
        <v>5238</v>
      </c>
      <c r="D3092" s="212" t="s">
        <v>8587</v>
      </c>
      <c r="E3092" s="215" t="s">
        <v>27</v>
      </c>
      <c r="F3092" s="247" t="s">
        <v>8013</v>
      </c>
      <c r="G3092" s="250" t="s">
        <v>8314</v>
      </c>
      <c r="H3092" s="247" t="str">
        <f>IFERROR(VLOOKUP(Table[[#This Row],[Activity Details of Assistance]],WHAT!E:F,2,FALSE),"")</f>
        <v># of HP sessions at HH level</v>
      </c>
      <c r="I3092" s="247"/>
      <c r="J3092" s="247">
        <v>154</v>
      </c>
      <c r="K3092" t="s">
        <v>8280</v>
      </c>
      <c r="L3092" s="251" t="s">
        <v>13</v>
      </c>
      <c r="M3092" s="251" t="s">
        <v>14</v>
      </c>
      <c r="N3092" s="247" t="s">
        <v>309</v>
      </c>
      <c r="O3092" s="247" t="s">
        <v>1606</v>
      </c>
      <c r="P3092" s="247" t="s">
        <v>6479</v>
      </c>
      <c r="Q3092" s="252">
        <v>44773</v>
      </c>
      <c r="R3092" s="252">
        <v>44805</v>
      </c>
      <c r="S3092" t="s">
        <v>8452</v>
      </c>
      <c r="T3092" s="253"/>
      <c r="U3092" s="253"/>
      <c r="V3092" s="253"/>
      <c r="W3092" s="253"/>
      <c r="X3092"/>
      <c r="Y3092" t="s">
        <v>8335</v>
      </c>
      <c r="Z3092" s="255">
        <v>1840742077</v>
      </c>
      <c r="AA3092" t="s">
        <v>8336</v>
      </c>
      <c r="AB3092" s="258" t="str">
        <f>_xlfn.IFNA(IF(Table[[#This Row],[Programme Partner]]&lt;&gt;Table[[#This Row],[Implementing Partner]],CONCATENATE(Table[[#This Row],[Programme Partner]],"-",Table[[#This Row],[Implementing Partner]]),Table[[#This Row],[Programme Partner]]),"")</f>
        <v>IOM-SHED</v>
      </c>
    </row>
    <row r="3093" spans="1:28" ht="16.5" customHeight="1">
      <c r="A3093" s="183">
        <v>3473</v>
      </c>
      <c r="B3093" s="247" t="s">
        <v>5148</v>
      </c>
      <c r="C3093" s="248" t="s">
        <v>5238</v>
      </c>
      <c r="D3093" s="212" t="s">
        <v>8587</v>
      </c>
      <c r="E3093" s="215" t="s">
        <v>27</v>
      </c>
      <c r="F3093" s="247" t="s">
        <v>8014</v>
      </c>
      <c r="G3093" s="195" t="s">
        <v>8358</v>
      </c>
      <c r="H3093" s="247" t="str">
        <f>IFERROR(VLOOKUP(Table[[#This Row],[Activity Details of Assistance]],WHAT!E:F,2,FALSE),"")</f>
        <v># of campaign per camp </v>
      </c>
      <c r="I3093" s="247"/>
      <c r="J3093" s="247">
        <v>15</v>
      </c>
      <c r="K3093" t="s">
        <v>8280</v>
      </c>
      <c r="L3093" s="251" t="s">
        <v>13</v>
      </c>
      <c r="M3093" s="251" t="s">
        <v>14</v>
      </c>
      <c r="N3093" s="247" t="s">
        <v>309</v>
      </c>
      <c r="O3093" s="247" t="s">
        <v>1606</v>
      </c>
      <c r="P3093" s="247" t="s">
        <v>6479</v>
      </c>
      <c r="Q3093" s="252">
        <v>44773</v>
      </c>
      <c r="R3093" s="252">
        <v>44805</v>
      </c>
      <c r="S3093" t="s">
        <v>8452</v>
      </c>
      <c r="T3093" s="253"/>
      <c r="U3093" s="253"/>
      <c r="V3093" s="253"/>
      <c r="W3093" s="253"/>
      <c r="X3093"/>
      <c r="Y3093" t="s">
        <v>8335</v>
      </c>
      <c r="Z3093" s="255">
        <v>1840742077</v>
      </c>
      <c r="AA3093" t="s">
        <v>8336</v>
      </c>
      <c r="AB3093" s="258" t="str">
        <f>_xlfn.IFNA(IF(Table[[#This Row],[Programme Partner]]&lt;&gt;Table[[#This Row],[Implementing Partner]],CONCATENATE(Table[[#This Row],[Programme Partner]],"-",Table[[#This Row],[Implementing Partner]]),Table[[#This Row],[Programme Partner]]),"")</f>
        <v>IOM-SHED</v>
      </c>
    </row>
    <row r="3094" spans="1:28" ht="16.5" customHeight="1">
      <c r="A3094" s="183">
        <v>3474</v>
      </c>
      <c r="B3094" s="247" t="s">
        <v>5148</v>
      </c>
      <c r="C3094" s="248" t="s">
        <v>5238</v>
      </c>
      <c r="D3094" s="212" t="s">
        <v>8587</v>
      </c>
      <c r="E3094" s="215" t="s">
        <v>27</v>
      </c>
      <c r="F3094" s="247" t="s">
        <v>8014</v>
      </c>
      <c r="G3094" s="250" t="s">
        <v>8361</v>
      </c>
      <c r="H3094" s="247" t="str">
        <f>IFERROR(VLOOKUP(Table[[#This Row],[Activity Details of Assistance]],WHAT!E:F,2,FALSE),"")</f>
        <v># of plant</v>
      </c>
      <c r="I3094" s="247"/>
      <c r="J3094" s="247">
        <v>1</v>
      </c>
      <c r="K3094" t="s">
        <v>8280</v>
      </c>
      <c r="L3094" s="251" t="s">
        <v>13</v>
      </c>
      <c r="M3094" s="251" t="s">
        <v>14</v>
      </c>
      <c r="N3094" s="247" t="s">
        <v>309</v>
      </c>
      <c r="O3094" s="247" t="s">
        <v>1606</v>
      </c>
      <c r="P3094" s="247" t="s">
        <v>6479</v>
      </c>
      <c r="Q3094" s="252">
        <v>44773</v>
      </c>
      <c r="R3094" s="252">
        <v>44805</v>
      </c>
      <c r="S3094" t="s">
        <v>8452</v>
      </c>
      <c r="T3094" s="253"/>
      <c r="U3094" s="253"/>
      <c r="V3094" s="253"/>
      <c r="W3094" s="253"/>
      <c r="X3094"/>
      <c r="Y3094" t="s">
        <v>8335</v>
      </c>
      <c r="Z3094" s="255">
        <v>1840742077</v>
      </c>
      <c r="AA3094" t="s">
        <v>8336</v>
      </c>
      <c r="AB3094" s="258" t="str">
        <f>_xlfn.IFNA(IF(Table[[#This Row],[Programme Partner]]&lt;&gt;Table[[#This Row],[Implementing Partner]],CONCATENATE(Table[[#This Row],[Programme Partner]],"-",Table[[#This Row],[Implementing Partner]]),Table[[#This Row],[Programme Partner]]),"")</f>
        <v>IOM-SHED</v>
      </c>
    </row>
    <row r="3095" spans="1:28" ht="16.5" customHeight="1">
      <c r="A3095" s="183">
        <v>3475</v>
      </c>
      <c r="B3095" s="247" t="s">
        <v>5148</v>
      </c>
      <c r="C3095" s="248" t="s">
        <v>5238</v>
      </c>
      <c r="D3095" s="212" t="s">
        <v>8324</v>
      </c>
      <c r="E3095" s="215" t="s">
        <v>27</v>
      </c>
      <c r="F3095" s="247" t="s">
        <v>8011</v>
      </c>
      <c r="G3095" s="195" t="s">
        <v>8584</v>
      </c>
      <c r="H3095" s="247" t="str">
        <f>IFERROR(VLOOKUP(Table[[#This Row],[Activity Details of Assistance]],WHAT!E:F,2,FALSE),"")</f>
        <v># of tube well</v>
      </c>
      <c r="I3095" s="247"/>
      <c r="J3095" s="247">
        <v>41</v>
      </c>
      <c r="K3095" t="s">
        <v>8280</v>
      </c>
      <c r="L3095" s="251" t="s">
        <v>13</v>
      </c>
      <c r="M3095" s="251" t="s">
        <v>14</v>
      </c>
      <c r="N3095" s="247" t="s">
        <v>309</v>
      </c>
      <c r="O3095" s="247" t="s">
        <v>1606</v>
      </c>
      <c r="P3095" s="247" t="s">
        <v>4678</v>
      </c>
      <c r="Q3095" s="252">
        <v>44773</v>
      </c>
      <c r="R3095" s="252">
        <v>44805</v>
      </c>
      <c r="S3095" t="s">
        <v>8452</v>
      </c>
      <c r="T3095" s="253"/>
      <c r="U3095" s="253"/>
      <c r="V3095" s="253"/>
      <c r="W3095" s="253"/>
      <c r="X3095"/>
      <c r="Y3095" t="s">
        <v>8335</v>
      </c>
      <c r="Z3095" s="255">
        <v>1840742077</v>
      </c>
      <c r="AA3095" t="s">
        <v>8336</v>
      </c>
      <c r="AB3095" s="258" t="str">
        <f>_xlfn.IFNA(IF(Table[[#This Row],[Programme Partner]]&lt;&gt;Table[[#This Row],[Implementing Partner]],CONCATENATE(Table[[#This Row],[Programme Partner]],"-",Table[[#This Row],[Implementing Partner]]),Table[[#This Row],[Programme Partner]]),"")</f>
        <v>IOM-SHED</v>
      </c>
    </row>
    <row r="3096" spans="1:28" ht="16.5" customHeight="1">
      <c r="A3096" s="183">
        <v>3476</v>
      </c>
      <c r="B3096" s="247" t="s">
        <v>5148</v>
      </c>
      <c r="C3096" s="248" t="s">
        <v>5238</v>
      </c>
      <c r="D3096" s="212" t="s">
        <v>8324</v>
      </c>
      <c r="E3096" s="215" t="s">
        <v>27</v>
      </c>
      <c r="F3096" s="247" t="s">
        <v>8012</v>
      </c>
      <c r="G3096" s="195" t="s">
        <v>8585</v>
      </c>
      <c r="H3096" s="247" t="str">
        <f>IFERROR(VLOOKUP(Table[[#This Row],[Activity Details of Assistance]],WHAT!E:F,2,FALSE),"")</f>
        <v xml:space="preserve"># of door </v>
      </c>
      <c r="I3096" s="247"/>
      <c r="J3096" s="247">
        <v>23</v>
      </c>
      <c r="K3096" t="s">
        <v>8280</v>
      </c>
      <c r="L3096" s="251" t="s">
        <v>13</v>
      </c>
      <c r="M3096" s="251" t="s">
        <v>14</v>
      </c>
      <c r="N3096" s="247" t="s">
        <v>309</v>
      </c>
      <c r="O3096" s="247" t="s">
        <v>1606</v>
      </c>
      <c r="P3096" s="247" t="s">
        <v>4678</v>
      </c>
      <c r="Q3096" s="252">
        <v>44773</v>
      </c>
      <c r="R3096" s="252">
        <v>44805</v>
      </c>
      <c r="S3096" t="s">
        <v>8452</v>
      </c>
      <c r="T3096" s="253"/>
      <c r="U3096" s="253"/>
      <c r="V3096" s="253"/>
      <c r="W3096" s="253"/>
      <c r="X3096"/>
      <c r="Y3096" t="s">
        <v>8335</v>
      </c>
      <c r="Z3096" s="255">
        <v>1840742077</v>
      </c>
      <c r="AA3096" t="s">
        <v>8336</v>
      </c>
      <c r="AB3096" s="258" t="str">
        <f>_xlfn.IFNA(IF(Table[[#This Row],[Programme Partner]]&lt;&gt;Table[[#This Row],[Implementing Partner]],CONCATENATE(Table[[#This Row],[Programme Partner]],"-",Table[[#This Row],[Implementing Partner]]),Table[[#This Row],[Programme Partner]]),"")</f>
        <v>IOM-SHED</v>
      </c>
    </row>
    <row r="3097" spans="1:28" ht="16.5" customHeight="1">
      <c r="A3097" s="183">
        <v>3477</v>
      </c>
      <c r="B3097" s="247" t="s">
        <v>5148</v>
      </c>
      <c r="C3097" s="248" t="s">
        <v>5238</v>
      </c>
      <c r="D3097" s="212" t="s">
        <v>8324</v>
      </c>
      <c r="E3097" s="215" t="s">
        <v>27</v>
      </c>
      <c r="F3097" s="247" t="s">
        <v>8012</v>
      </c>
      <c r="G3097" s="250" t="s">
        <v>8359</v>
      </c>
      <c r="H3097" s="247" t="str">
        <f>IFERROR(VLOOKUP(Table[[#This Row],[Activity Details of Assistance]],WHAT!E:F,2,FALSE),"")</f>
        <v># of FSM Site</v>
      </c>
      <c r="I3097" s="247"/>
      <c r="J3097" s="247">
        <v>6</v>
      </c>
      <c r="K3097" t="s">
        <v>8280</v>
      </c>
      <c r="L3097" s="251" t="s">
        <v>13</v>
      </c>
      <c r="M3097" s="251" t="s">
        <v>14</v>
      </c>
      <c r="N3097" s="247" t="s">
        <v>309</v>
      </c>
      <c r="O3097" s="247" t="s">
        <v>1606</v>
      </c>
      <c r="P3097" s="247" t="s">
        <v>4678</v>
      </c>
      <c r="Q3097" s="252">
        <v>44773</v>
      </c>
      <c r="R3097" s="252">
        <v>44805</v>
      </c>
      <c r="S3097" t="s">
        <v>8452</v>
      </c>
      <c r="T3097" s="253"/>
      <c r="U3097" s="253"/>
      <c r="V3097" s="253"/>
      <c r="W3097" s="253"/>
      <c r="X3097"/>
      <c r="Y3097" t="s">
        <v>8335</v>
      </c>
      <c r="Z3097" s="255">
        <v>1840742077</v>
      </c>
      <c r="AA3097" t="s">
        <v>8336</v>
      </c>
      <c r="AB3097" s="258" t="str">
        <f>_xlfn.IFNA(IF(Table[[#This Row],[Programme Partner]]&lt;&gt;Table[[#This Row],[Implementing Partner]],CONCATENATE(Table[[#This Row],[Programme Partner]],"-",Table[[#This Row],[Implementing Partner]]),Table[[#This Row],[Programme Partner]]),"")</f>
        <v>IOM-SHED</v>
      </c>
    </row>
    <row r="3098" spans="1:28" ht="16.5" customHeight="1">
      <c r="A3098" s="183">
        <v>3478</v>
      </c>
      <c r="B3098" s="247" t="s">
        <v>5148</v>
      </c>
      <c r="C3098" s="248" t="s">
        <v>5238</v>
      </c>
      <c r="D3098" s="212" t="s">
        <v>8324</v>
      </c>
      <c r="E3098" s="215" t="s">
        <v>27</v>
      </c>
      <c r="F3098" s="247" t="s">
        <v>8012</v>
      </c>
      <c r="G3098" s="250" t="s">
        <v>8356</v>
      </c>
      <c r="H3098" s="247" t="str">
        <f>IFERROR(VLOOKUP(Table[[#This Row],[Activity Details of Assistance]],WHAT!E:F,2,FALSE),"")</f>
        <v># of FSM Site</v>
      </c>
      <c r="I3098" s="247"/>
      <c r="J3098" s="247">
        <v>1</v>
      </c>
      <c r="K3098" t="s">
        <v>8280</v>
      </c>
      <c r="L3098" s="251" t="s">
        <v>13</v>
      </c>
      <c r="M3098" s="251" t="s">
        <v>14</v>
      </c>
      <c r="N3098" s="247" t="s">
        <v>309</v>
      </c>
      <c r="O3098" s="247" t="s">
        <v>1606</v>
      </c>
      <c r="P3098" s="247" t="s">
        <v>4678</v>
      </c>
      <c r="Q3098" s="252">
        <v>44773</v>
      </c>
      <c r="R3098" s="252">
        <v>44805</v>
      </c>
      <c r="S3098" t="s">
        <v>8452</v>
      </c>
      <c r="T3098" s="253"/>
      <c r="U3098" s="253"/>
      <c r="V3098" s="253"/>
      <c r="W3098" s="253"/>
      <c r="X3098"/>
      <c r="Y3098" t="s">
        <v>8335</v>
      </c>
      <c r="Z3098" s="255">
        <v>1840742077</v>
      </c>
      <c r="AA3098" t="s">
        <v>8336</v>
      </c>
      <c r="AB3098" s="258" t="str">
        <f>_xlfn.IFNA(IF(Table[[#This Row],[Programme Partner]]&lt;&gt;Table[[#This Row],[Implementing Partner]],CONCATENATE(Table[[#This Row],[Programme Partner]],"-",Table[[#This Row],[Implementing Partner]]),Table[[#This Row],[Programme Partner]]),"")</f>
        <v>IOM-SHED</v>
      </c>
    </row>
    <row r="3099" spans="1:28" ht="16.5" customHeight="1">
      <c r="A3099" s="183">
        <v>3479</v>
      </c>
      <c r="B3099" s="247" t="s">
        <v>5148</v>
      </c>
      <c r="C3099" s="248" t="s">
        <v>5238</v>
      </c>
      <c r="D3099" s="212" t="s">
        <v>8324</v>
      </c>
      <c r="E3099" s="215" t="s">
        <v>27</v>
      </c>
      <c r="F3099" s="247" t="s">
        <v>8012</v>
      </c>
      <c r="G3099" s="195" t="s">
        <v>8586</v>
      </c>
      <c r="H3099" s="247" t="str">
        <f>IFERROR(VLOOKUP(Table[[#This Row],[Activity Details of Assistance]],WHAT!E:F,2,FALSE),"")</f>
        <v># of door</v>
      </c>
      <c r="I3099" s="247"/>
      <c r="J3099" s="247">
        <v>20</v>
      </c>
      <c r="K3099" t="s">
        <v>8280</v>
      </c>
      <c r="L3099" s="251" t="s">
        <v>13</v>
      </c>
      <c r="M3099" s="251" t="s">
        <v>14</v>
      </c>
      <c r="N3099" s="247" t="s">
        <v>309</v>
      </c>
      <c r="O3099" s="247" t="s">
        <v>1606</v>
      </c>
      <c r="P3099" s="247" t="s">
        <v>4678</v>
      </c>
      <c r="Q3099" s="252">
        <v>44773</v>
      </c>
      <c r="R3099" s="252">
        <v>44805</v>
      </c>
      <c r="S3099" t="s">
        <v>8452</v>
      </c>
      <c r="T3099" s="253"/>
      <c r="U3099" s="253"/>
      <c r="V3099" s="253"/>
      <c r="W3099" s="253"/>
      <c r="X3099"/>
      <c r="Y3099" t="s">
        <v>8335</v>
      </c>
      <c r="Z3099" s="255">
        <v>1840742077</v>
      </c>
      <c r="AA3099" t="s">
        <v>8336</v>
      </c>
      <c r="AB3099" s="258" t="str">
        <f>_xlfn.IFNA(IF(Table[[#This Row],[Programme Partner]]&lt;&gt;Table[[#This Row],[Implementing Partner]],CONCATENATE(Table[[#This Row],[Programme Partner]],"-",Table[[#This Row],[Implementing Partner]]),Table[[#This Row],[Programme Partner]]),"")</f>
        <v>IOM-SHED</v>
      </c>
    </row>
    <row r="3100" spans="1:28" ht="16.5" customHeight="1">
      <c r="A3100" s="183">
        <v>3480</v>
      </c>
      <c r="B3100" s="247" t="s">
        <v>5148</v>
      </c>
      <c r="C3100" s="248" t="s">
        <v>5238</v>
      </c>
      <c r="D3100" s="212" t="s">
        <v>8324</v>
      </c>
      <c r="E3100" s="215" t="s">
        <v>27</v>
      </c>
      <c r="F3100" s="247" t="s">
        <v>8012</v>
      </c>
      <c r="G3100" s="250" t="s">
        <v>8357</v>
      </c>
      <c r="H3100" s="247" t="str">
        <f>IFERROR(VLOOKUP(Table[[#This Row],[Activity Details of Assistance]],WHAT!E:F,2,FALSE),"")</f>
        <v># of door</v>
      </c>
      <c r="I3100" s="247"/>
      <c r="J3100" s="247">
        <v>12</v>
      </c>
      <c r="K3100" t="s">
        <v>8280</v>
      </c>
      <c r="L3100" s="251" t="s">
        <v>13</v>
      </c>
      <c r="M3100" s="251" t="s">
        <v>14</v>
      </c>
      <c r="N3100" s="247" t="s">
        <v>309</v>
      </c>
      <c r="O3100" s="247" t="s">
        <v>1606</v>
      </c>
      <c r="P3100" s="247" t="s">
        <v>4678</v>
      </c>
      <c r="Q3100" s="252">
        <v>44773</v>
      </c>
      <c r="R3100" s="252">
        <v>44805</v>
      </c>
      <c r="S3100" t="s">
        <v>8452</v>
      </c>
      <c r="T3100" s="253"/>
      <c r="U3100" s="253"/>
      <c r="V3100" s="253"/>
      <c r="W3100" s="253"/>
      <c r="X3100"/>
      <c r="Y3100" t="s">
        <v>8335</v>
      </c>
      <c r="Z3100" s="255">
        <v>1840742077</v>
      </c>
      <c r="AA3100" t="s">
        <v>8336</v>
      </c>
      <c r="AB3100" s="258" t="str">
        <f>_xlfn.IFNA(IF(Table[[#This Row],[Programme Partner]]&lt;&gt;Table[[#This Row],[Implementing Partner]],CONCATENATE(Table[[#This Row],[Programme Partner]],"-",Table[[#This Row],[Implementing Partner]]),Table[[#This Row],[Programme Partner]]),"")</f>
        <v>IOM-SHED</v>
      </c>
    </row>
    <row r="3101" spans="1:28" ht="16.5" customHeight="1">
      <c r="A3101" s="183">
        <v>3481</v>
      </c>
      <c r="B3101" s="247" t="s">
        <v>5148</v>
      </c>
      <c r="C3101" s="248" t="s">
        <v>5238</v>
      </c>
      <c r="D3101" s="212" t="s">
        <v>8324</v>
      </c>
      <c r="E3101" s="215" t="s">
        <v>27</v>
      </c>
      <c r="F3101" s="247" t="s">
        <v>8013</v>
      </c>
      <c r="G3101" s="250" t="s">
        <v>8314</v>
      </c>
      <c r="H3101" s="247" t="str">
        <f>IFERROR(VLOOKUP(Table[[#This Row],[Activity Details of Assistance]],WHAT!E:F,2,FALSE),"")</f>
        <v># of HP sessions at HH level</v>
      </c>
      <c r="I3101" s="247"/>
      <c r="J3101" s="247">
        <v>6</v>
      </c>
      <c r="K3101" t="s">
        <v>8280</v>
      </c>
      <c r="L3101" s="251" t="s">
        <v>13</v>
      </c>
      <c r="M3101" s="251" t="s">
        <v>14</v>
      </c>
      <c r="N3101" s="247" t="s">
        <v>309</v>
      </c>
      <c r="O3101" s="247" t="s">
        <v>1606</v>
      </c>
      <c r="P3101" s="247" t="s">
        <v>4678</v>
      </c>
      <c r="Q3101" s="252">
        <v>44773</v>
      </c>
      <c r="R3101" s="252">
        <v>44805</v>
      </c>
      <c r="S3101" t="s">
        <v>8452</v>
      </c>
      <c r="T3101" s="253"/>
      <c r="U3101" s="253"/>
      <c r="V3101" s="253"/>
      <c r="W3101" s="253"/>
      <c r="X3101"/>
      <c r="Y3101" t="s">
        <v>8335</v>
      </c>
      <c r="Z3101" s="255">
        <v>1840742077</v>
      </c>
      <c r="AA3101" t="s">
        <v>8336</v>
      </c>
      <c r="AB3101" s="258" t="str">
        <f>_xlfn.IFNA(IF(Table[[#This Row],[Programme Partner]]&lt;&gt;Table[[#This Row],[Implementing Partner]],CONCATENATE(Table[[#This Row],[Programme Partner]],"-",Table[[#This Row],[Implementing Partner]]),Table[[#This Row],[Programme Partner]]),"")</f>
        <v>IOM-SHED</v>
      </c>
    </row>
    <row r="3102" spans="1:28" ht="16.5" customHeight="1">
      <c r="A3102" s="183">
        <v>3482</v>
      </c>
      <c r="B3102" s="247" t="s">
        <v>5148</v>
      </c>
      <c r="C3102" s="248" t="s">
        <v>5238</v>
      </c>
      <c r="D3102" s="212" t="s">
        <v>8324</v>
      </c>
      <c r="E3102" s="215" t="s">
        <v>27</v>
      </c>
      <c r="F3102" s="247" t="s">
        <v>8013</v>
      </c>
      <c r="G3102" s="250" t="s">
        <v>8360</v>
      </c>
      <c r="H3102" s="247" t="str">
        <f>IFERROR(VLOOKUP(Table[[#This Row],[Activity Details of Assistance]],WHAT!E:F,2,FALSE),"")</f>
        <v># of household</v>
      </c>
      <c r="I3102" s="247"/>
      <c r="J3102" s="247">
        <v>1556</v>
      </c>
      <c r="K3102" t="s">
        <v>8280</v>
      </c>
      <c r="L3102" s="251" t="s">
        <v>13</v>
      </c>
      <c r="M3102" s="251" t="s">
        <v>14</v>
      </c>
      <c r="N3102" s="247" t="s">
        <v>309</v>
      </c>
      <c r="O3102" s="247" t="s">
        <v>1606</v>
      </c>
      <c r="P3102" s="247" t="s">
        <v>4678</v>
      </c>
      <c r="Q3102" s="252">
        <v>44773</v>
      </c>
      <c r="R3102" s="252">
        <v>44805</v>
      </c>
      <c r="S3102" t="s">
        <v>8452</v>
      </c>
      <c r="T3102" s="253"/>
      <c r="U3102" s="253"/>
      <c r="V3102" s="253"/>
      <c r="W3102" s="253"/>
      <c r="X3102"/>
      <c r="Y3102" t="s">
        <v>8335</v>
      </c>
      <c r="Z3102" s="255">
        <v>1840742077</v>
      </c>
      <c r="AA3102" t="s">
        <v>8336</v>
      </c>
      <c r="AB3102" s="258" t="str">
        <f>_xlfn.IFNA(IF(Table[[#This Row],[Programme Partner]]&lt;&gt;Table[[#This Row],[Implementing Partner]],CONCATENATE(Table[[#This Row],[Programme Partner]],"-",Table[[#This Row],[Implementing Partner]]),Table[[#This Row],[Programme Partner]]),"")</f>
        <v>IOM-SHED</v>
      </c>
    </row>
    <row r="3103" spans="1:28" ht="16.5" customHeight="1">
      <c r="A3103" s="183">
        <v>3483</v>
      </c>
      <c r="B3103" s="247" t="s">
        <v>5148</v>
      </c>
      <c r="C3103" s="248" t="s">
        <v>5238</v>
      </c>
      <c r="D3103" s="212" t="s">
        <v>8324</v>
      </c>
      <c r="E3103" s="215" t="s">
        <v>27</v>
      </c>
      <c r="F3103" s="247" t="s">
        <v>8014</v>
      </c>
      <c r="G3103" s="195" t="s">
        <v>8358</v>
      </c>
      <c r="H3103" s="247" t="str">
        <f>IFERROR(VLOOKUP(Table[[#This Row],[Activity Details of Assistance]],WHAT!E:F,2,FALSE),"")</f>
        <v># of campaign per camp </v>
      </c>
      <c r="I3103" s="247"/>
      <c r="J3103" s="247">
        <v>1</v>
      </c>
      <c r="K3103" t="s">
        <v>8280</v>
      </c>
      <c r="L3103" s="251" t="s">
        <v>13</v>
      </c>
      <c r="M3103" s="251" t="s">
        <v>14</v>
      </c>
      <c r="N3103" s="247" t="s">
        <v>309</v>
      </c>
      <c r="O3103" s="247" t="s">
        <v>1606</v>
      </c>
      <c r="P3103" s="247" t="s">
        <v>4678</v>
      </c>
      <c r="Q3103" s="252">
        <v>44773</v>
      </c>
      <c r="R3103" s="252">
        <v>44805</v>
      </c>
      <c r="S3103" t="s">
        <v>8452</v>
      </c>
      <c r="T3103" s="253"/>
      <c r="U3103" s="253"/>
      <c r="V3103" s="253"/>
      <c r="W3103" s="253"/>
      <c r="X3103"/>
      <c r="Y3103" t="s">
        <v>8335</v>
      </c>
      <c r="Z3103" s="255">
        <v>1840742077</v>
      </c>
      <c r="AA3103" t="s">
        <v>8336</v>
      </c>
      <c r="AB3103" s="258" t="str">
        <f>_xlfn.IFNA(IF(Table[[#This Row],[Programme Partner]]&lt;&gt;Table[[#This Row],[Implementing Partner]],CONCATENATE(Table[[#This Row],[Programme Partner]],"-",Table[[#This Row],[Implementing Partner]]),Table[[#This Row],[Programme Partner]]),"")</f>
        <v>IOM-SHED</v>
      </c>
    </row>
    <row r="3104" spans="1:28" ht="16.5" customHeight="1">
      <c r="A3104" s="183">
        <v>3484</v>
      </c>
      <c r="B3104" s="247" t="s">
        <v>5148</v>
      </c>
      <c r="C3104" s="248" t="s">
        <v>5238</v>
      </c>
      <c r="D3104" s="249" t="s">
        <v>8324</v>
      </c>
      <c r="E3104" s="215" t="s">
        <v>27</v>
      </c>
      <c r="F3104" s="247" t="s">
        <v>8014</v>
      </c>
      <c r="G3104" t="s">
        <v>8361</v>
      </c>
      <c r="H3104" s="247" t="str">
        <f>IFERROR(VLOOKUP(Table[[#This Row],[Activity Details of Assistance]],WHAT!E:F,2,FALSE),"")</f>
        <v># of plant</v>
      </c>
      <c r="I3104" s="247"/>
      <c r="J3104" s="247">
        <v>2</v>
      </c>
      <c r="K3104" t="s">
        <v>8280</v>
      </c>
      <c r="L3104" s="251" t="s">
        <v>13</v>
      </c>
      <c r="M3104" s="251" t="s">
        <v>14</v>
      </c>
      <c r="N3104" s="247" t="s">
        <v>309</v>
      </c>
      <c r="O3104" s="247" t="s">
        <v>1606</v>
      </c>
      <c r="P3104" s="247" t="s">
        <v>4678</v>
      </c>
      <c r="Q3104" s="252">
        <v>44773</v>
      </c>
      <c r="R3104" s="252">
        <v>44805</v>
      </c>
      <c r="S3104" t="s">
        <v>8452</v>
      </c>
      <c r="T3104" s="253"/>
      <c r="U3104" s="253"/>
      <c r="V3104" s="253"/>
      <c r="W3104" s="253"/>
      <c r="X3104"/>
      <c r="Y3104" t="s">
        <v>8335</v>
      </c>
      <c r="Z3104" s="255">
        <v>1840742077</v>
      </c>
      <c r="AA3104" t="s">
        <v>8336</v>
      </c>
      <c r="AB3104" s="258" t="str">
        <f>_xlfn.IFNA(IF(Table[[#This Row],[Programme Partner]]&lt;&gt;Table[[#This Row],[Implementing Partner]],CONCATENATE(Table[[#This Row],[Programme Partner]],"-",Table[[#This Row],[Implementing Partner]]),Table[[#This Row],[Programme Partner]]),"")</f>
        <v>IOM-SHED</v>
      </c>
    </row>
    <row r="3105" spans="1:28" ht="16.5" customHeight="1">
      <c r="A3105" s="183">
        <v>3485</v>
      </c>
      <c r="B3105" s="247" t="s">
        <v>5148</v>
      </c>
      <c r="C3105" s="248" t="s">
        <v>5238</v>
      </c>
      <c r="D3105" s="249" t="s">
        <v>8324</v>
      </c>
      <c r="E3105" s="215" t="s">
        <v>27</v>
      </c>
      <c r="F3105" s="247" t="s">
        <v>8014</v>
      </c>
      <c r="G3105" s="195" t="s">
        <v>8375</v>
      </c>
      <c r="H3105" s="247" t="str">
        <f>IFERROR(VLOOKUP(Table[[#This Row],[Activity Details of Assistance]],WHAT!E:F,2,FALSE),"")</f>
        <v># of 10L bin</v>
      </c>
      <c r="I3105" s="247"/>
      <c r="J3105" s="247">
        <v>90</v>
      </c>
      <c r="K3105" t="s">
        <v>8280</v>
      </c>
      <c r="L3105" s="251" t="s">
        <v>13</v>
      </c>
      <c r="M3105" s="251" t="s">
        <v>14</v>
      </c>
      <c r="N3105" s="247" t="s">
        <v>309</v>
      </c>
      <c r="O3105" s="247" t="s">
        <v>1606</v>
      </c>
      <c r="P3105" s="247" t="s">
        <v>4678</v>
      </c>
      <c r="Q3105" s="252">
        <v>44773</v>
      </c>
      <c r="R3105" s="252">
        <v>44805</v>
      </c>
      <c r="S3105" t="s">
        <v>8452</v>
      </c>
      <c r="T3105" s="253"/>
      <c r="U3105" s="253"/>
      <c r="V3105" s="253"/>
      <c r="W3105" s="253"/>
      <c r="X3105"/>
      <c r="Y3105" t="s">
        <v>8335</v>
      </c>
      <c r="Z3105" s="255">
        <v>1840742077</v>
      </c>
      <c r="AA3105" t="s">
        <v>8336</v>
      </c>
      <c r="AB3105" s="258" t="str">
        <f>_xlfn.IFNA(IF(Table[[#This Row],[Programme Partner]]&lt;&gt;Table[[#This Row],[Implementing Partner]],CONCATENATE(Table[[#This Row],[Programme Partner]],"-",Table[[#This Row],[Implementing Partner]]),Table[[#This Row],[Programme Partner]]),"")</f>
        <v>IOM-SHED</v>
      </c>
    </row>
    <row r="3106" spans="1:28" ht="16.5" customHeight="1">
      <c r="A3106" s="183">
        <v>3486</v>
      </c>
      <c r="B3106" s="247" t="s">
        <v>5148</v>
      </c>
      <c r="C3106" s="248" t="s">
        <v>5238</v>
      </c>
      <c r="D3106" s="249" t="s">
        <v>8324</v>
      </c>
      <c r="E3106" s="215" t="s">
        <v>27</v>
      </c>
      <c r="F3106" s="247" t="s">
        <v>8011</v>
      </c>
      <c r="G3106" s="195" t="s">
        <v>8584</v>
      </c>
      <c r="H3106" s="247" t="str">
        <f>IFERROR(VLOOKUP(Table[[#This Row],[Activity Details of Assistance]],WHAT!E:F,2,FALSE),"")</f>
        <v># of tube well</v>
      </c>
      <c r="I3106" s="247"/>
      <c r="J3106" s="247">
        <v>56</v>
      </c>
      <c r="K3106" t="s">
        <v>8280</v>
      </c>
      <c r="L3106" s="251" t="s">
        <v>13</v>
      </c>
      <c r="M3106" s="251" t="s">
        <v>14</v>
      </c>
      <c r="N3106" s="247" t="s">
        <v>309</v>
      </c>
      <c r="O3106" s="247" t="s">
        <v>1606</v>
      </c>
      <c r="P3106" s="247" t="s">
        <v>4680</v>
      </c>
      <c r="Q3106" s="252">
        <v>44773</v>
      </c>
      <c r="R3106" s="252">
        <v>44805</v>
      </c>
      <c r="S3106" t="s">
        <v>8452</v>
      </c>
      <c r="T3106" s="253"/>
      <c r="U3106" s="253"/>
      <c r="V3106" s="253"/>
      <c r="W3106" s="253"/>
      <c r="X3106"/>
      <c r="Y3106" t="s">
        <v>8335</v>
      </c>
      <c r="Z3106" s="255">
        <v>1840742077</v>
      </c>
      <c r="AA3106" t="s">
        <v>8336</v>
      </c>
      <c r="AB3106" s="258" t="str">
        <f>_xlfn.IFNA(IF(Table[[#This Row],[Programme Partner]]&lt;&gt;Table[[#This Row],[Implementing Partner]],CONCATENATE(Table[[#This Row],[Programme Partner]],"-",Table[[#This Row],[Implementing Partner]]),Table[[#This Row],[Programme Partner]]),"")</f>
        <v>IOM-SHED</v>
      </c>
    </row>
    <row r="3107" spans="1:28" ht="16.5" customHeight="1">
      <c r="A3107" s="183">
        <v>3487</v>
      </c>
      <c r="B3107" s="247" t="s">
        <v>5148</v>
      </c>
      <c r="C3107" s="248" t="s">
        <v>5238</v>
      </c>
      <c r="D3107" s="249" t="s">
        <v>8324</v>
      </c>
      <c r="E3107" s="215" t="s">
        <v>27</v>
      </c>
      <c r="F3107" s="247" t="s">
        <v>8011</v>
      </c>
      <c r="G3107" s="250" t="s">
        <v>8355</v>
      </c>
      <c r="H3107" s="247" t="str">
        <f>IFERROR(VLOOKUP(Table[[#This Row],[Activity Details of Assistance]],WHAT!E:F,2,FALSE),"")</f>
        <v># of water network</v>
      </c>
      <c r="I3107" s="247"/>
      <c r="J3107" s="247">
        <v>4</v>
      </c>
      <c r="K3107" t="s">
        <v>8280</v>
      </c>
      <c r="L3107" s="251" t="s">
        <v>13</v>
      </c>
      <c r="M3107" s="251" t="s">
        <v>14</v>
      </c>
      <c r="N3107" s="247" t="s">
        <v>309</v>
      </c>
      <c r="O3107" s="247" t="s">
        <v>1606</v>
      </c>
      <c r="P3107" s="247" t="s">
        <v>4680</v>
      </c>
      <c r="Q3107" s="252">
        <v>44773</v>
      </c>
      <c r="R3107" s="252">
        <v>44805</v>
      </c>
      <c r="S3107" t="s">
        <v>8452</v>
      </c>
      <c r="T3107" s="253"/>
      <c r="U3107" s="253"/>
      <c r="V3107" s="253"/>
      <c r="W3107" s="253"/>
      <c r="X3107" s="197"/>
      <c r="Y3107" t="s">
        <v>8335</v>
      </c>
      <c r="Z3107" s="255">
        <v>1840742077</v>
      </c>
      <c r="AA3107" t="s">
        <v>8336</v>
      </c>
      <c r="AB3107" s="258" t="str">
        <f>_xlfn.IFNA(IF(Table[[#This Row],[Programme Partner]]&lt;&gt;Table[[#This Row],[Implementing Partner]],CONCATENATE(Table[[#This Row],[Programme Partner]],"-",Table[[#This Row],[Implementing Partner]]),Table[[#This Row],[Programme Partner]]),"")</f>
        <v>IOM-SHED</v>
      </c>
    </row>
    <row r="3108" spans="1:28" ht="16.5" customHeight="1">
      <c r="A3108" s="183">
        <v>3488</v>
      </c>
      <c r="B3108" s="247" t="s">
        <v>5148</v>
      </c>
      <c r="C3108" s="248" t="s">
        <v>5238</v>
      </c>
      <c r="D3108" s="249" t="s">
        <v>8324</v>
      </c>
      <c r="E3108" s="215" t="s">
        <v>27</v>
      </c>
      <c r="F3108" s="247" t="s">
        <v>8011</v>
      </c>
      <c r="G3108" s="250" t="s">
        <v>8318</v>
      </c>
      <c r="H3108" s="247" t="str">
        <f>IFERROR(VLOOKUP(Table[[#This Row],[Activity Details of Assistance]],WHAT!E:F,2,FALSE),"")</f>
        <v># of household</v>
      </c>
      <c r="I3108" s="247"/>
      <c r="J3108" s="247">
        <v>45</v>
      </c>
      <c r="K3108" t="s">
        <v>8280</v>
      </c>
      <c r="L3108" s="251" t="s">
        <v>13</v>
      </c>
      <c r="M3108" s="251" t="s">
        <v>14</v>
      </c>
      <c r="N3108" s="247" t="s">
        <v>309</v>
      </c>
      <c r="O3108" s="247" t="s">
        <v>1606</v>
      </c>
      <c r="P3108" s="247" t="s">
        <v>4680</v>
      </c>
      <c r="Q3108" s="252">
        <v>44773</v>
      </c>
      <c r="R3108" s="252">
        <v>44805</v>
      </c>
      <c r="S3108" t="s">
        <v>8452</v>
      </c>
      <c r="T3108" s="253"/>
      <c r="U3108" s="253"/>
      <c r="V3108" s="253"/>
      <c r="W3108" s="253"/>
      <c r="X3108"/>
      <c r="Y3108" t="s">
        <v>8335</v>
      </c>
      <c r="Z3108" s="255">
        <v>1840742077</v>
      </c>
      <c r="AA3108" t="s">
        <v>8336</v>
      </c>
      <c r="AB3108" s="258" t="str">
        <f>_xlfn.IFNA(IF(Table[[#This Row],[Programme Partner]]&lt;&gt;Table[[#This Row],[Implementing Partner]],CONCATENATE(Table[[#This Row],[Programme Partner]],"-",Table[[#This Row],[Implementing Partner]]),Table[[#This Row],[Programme Partner]]),"")</f>
        <v>IOM-SHED</v>
      </c>
    </row>
    <row r="3109" spans="1:28" ht="16.5" customHeight="1">
      <c r="A3109" s="183">
        <v>3489</v>
      </c>
      <c r="B3109" s="247" t="s">
        <v>5148</v>
      </c>
      <c r="C3109" s="248" t="s">
        <v>5238</v>
      </c>
      <c r="D3109" s="249" t="s">
        <v>8324</v>
      </c>
      <c r="E3109" s="215" t="s">
        <v>27</v>
      </c>
      <c r="F3109" s="247" t="s">
        <v>8012</v>
      </c>
      <c r="G3109" s="195" t="s">
        <v>8585</v>
      </c>
      <c r="H3109" s="247" t="str">
        <f>IFERROR(VLOOKUP(Table[[#This Row],[Activity Details of Assistance]],WHAT!E:F,2,FALSE),"")</f>
        <v xml:space="preserve"># of door </v>
      </c>
      <c r="I3109" s="247"/>
      <c r="J3109" s="247">
        <v>21</v>
      </c>
      <c r="K3109" t="s">
        <v>8280</v>
      </c>
      <c r="L3109" s="251" t="s">
        <v>13</v>
      </c>
      <c r="M3109" s="251" t="s">
        <v>14</v>
      </c>
      <c r="N3109" s="247" t="s">
        <v>309</v>
      </c>
      <c r="O3109" s="247" t="s">
        <v>1606</v>
      </c>
      <c r="P3109" s="247" t="s">
        <v>4680</v>
      </c>
      <c r="Q3109" s="252">
        <v>44773</v>
      </c>
      <c r="R3109" s="252">
        <v>44805</v>
      </c>
      <c r="S3109" t="s">
        <v>8452</v>
      </c>
      <c r="T3109" s="253"/>
      <c r="U3109" s="253"/>
      <c r="V3109" s="253"/>
      <c r="W3109" s="253"/>
      <c r="X3109"/>
      <c r="Y3109" t="s">
        <v>8335</v>
      </c>
      <c r="Z3109" s="255">
        <v>1840742077</v>
      </c>
      <c r="AA3109" t="s">
        <v>8336</v>
      </c>
      <c r="AB3109" s="258" t="str">
        <f>_xlfn.IFNA(IF(Table[[#This Row],[Programme Partner]]&lt;&gt;Table[[#This Row],[Implementing Partner]],CONCATENATE(Table[[#This Row],[Programme Partner]],"-",Table[[#This Row],[Implementing Partner]]),Table[[#This Row],[Programme Partner]]),"")</f>
        <v>IOM-SHED</v>
      </c>
    </row>
    <row r="3110" spans="1:28" ht="16.5" customHeight="1">
      <c r="A3110" s="183">
        <v>3490</v>
      </c>
      <c r="B3110" s="247" t="s">
        <v>5148</v>
      </c>
      <c r="C3110" s="248" t="s">
        <v>5238</v>
      </c>
      <c r="D3110" s="249" t="s">
        <v>8324</v>
      </c>
      <c r="E3110" s="215" t="s">
        <v>27</v>
      </c>
      <c r="F3110" s="247" t="s">
        <v>8012</v>
      </c>
      <c r="G3110" s="250" t="s">
        <v>8359</v>
      </c>
      <c r="H3110" s="247" t="str">
        <f>IFERROR(VLOOKUP(Table[[#This Row],[Activity Details of Assistance]],WHAT!E:F,2,FALSE),"")</f>
        <v># of FSM Site</v>
      </c>
      <c r="I3110" s="247"/>
      <c r="J3110" s="247">
        <v>13</v>
      </c>
      <c r="K3110" t="s">
        <v>8280</v>
      </c>
      <c r="L3110" s="251" t="s">
        <v>13</v>
      </c>
      <c r="M3110" s="251" t="s">
        <v>14</v>
      </c>
      <c r="N3110" s="247" t="s">
        <v>309</v>
      </c>
      <c r="O3110" s="247" t="s">
        <v>1606</v>
      </c>
      <c r="P3110" s="247" t="s">
        <v>4680</v>
      </c>
      <c r="Q3110" s="252">
        <v>44773</v>
      </c>
      <c r="R3110" s="252">
        <v>44805</v>
      </c>
      <c r="S3110" t="s">
        <v>8452</v>
      </c>
      <c r="T3110" s="253"/>
      <c r="U3110" s="253"/>
      <c r="V3110" s="253"/>
      <c r="W3110" s="253"/>
      <c r="X3110"/>
      <c r="Y3110" t="s">
        <v>8335</v>
      </c>
      <c r="Z3110" s="255">
        <v>1840742077</v>
      </c>
      <c r="AA3110" t="s">
        <v>8336</v>
      </c>
      <c r="AB3110" s="258" t="str">
        <f>_xlfn.IFNA(IF(Table[[#This Row],[Programme Partner]]&lt;&gt;Table[[#This Row],[Implementing Partner]],CONCATENATE(Table[[#This Row],[Programme Partner]],"-",Table[[#This Row],[Implementing Partner]]),Table[[#This Row],[Programme Partner]]),"")</f>
        <v>IOM-SHED</v>
      </c>
    </row>
    <row r="3111" spans="1:28" ht="16.5" customHeight="1">
      <c r="A3111" s="183">
        <v>3491</v>
      </c>
      <c r="B3111" s="247" t="s">
        <v>5148</v>
      </c>
      <c r="C3111" s="248" t="s">
        <v>5238</v>
      </c>
      <c r="D3111" s="249" t="s">
        <v>8324</v>
      </c>
      <c r="E3111" s="215" t="s">
        <v>27</v>
      </c>
      <c r="F3111" s="247" t="s">
        <v>8012</v>
      </c>
      <c r="G3111" s="250" t="s">
        <v>8356</v>
      </c>
      <c r="H3111" s="247" t="str">
        <f>IFERROR(VLOOKUP(Table[[#This Row],[Activity Details of Assistance]],WHAT!E:F,2,FALSE),"")</f>
        <v># of FSM Site</v>
      </c>
      <c r="I3111" s="247"/>
      <c r="J3111" s="247">
        <v>1</v>
      </c>
      <c r="K3111" t="s">
        <v>8280</v>
      </c>
      <c r="L3111" s="251" t="s">
        <v>13</v>
      </c>
      <c r="M3111" s="251" t="s">
        <v>14</v>
      </c>
      <c r="N3111" s="247" t="s">
        <v>309</v>
      </c>
      <c r="O3111" s="247" t="s">
        <v>1606</v>
      </c>
      <c r="P3111" s="247" t="s">
        <v>4680</v>
      </c>
      <c r="Q3111" s="252">
        <v>44773</v>
      </c>
      <c r="R3111" s="252">
        <v>44805</v>
      </c>
      <c r="S3111" t="s">
        <v>8452</v>
      </c>
      <c r="T3111" s="253"/>
      <c r="U3111" s="253"/>
      <c r="V3111" s="253"/>
      <c r="W3111" s="253"/>
      <c r="X3111" s="197"/>
      <c r="Y3111" t="s">
        <v>8335</v>
      </c>
      <c r="Z3111" s="255">
        <v>1840742077</v>
      </c>
      <c r="AA3111" t="s">
        <v>8336</v>
      </c>
      <c r="AB3111" s="258" t="str">
        <f>_xlfn.IFNA(IF(Table[[#This Row],[Programme Partner]]&lt;&gt;Table[[#This Row],[Implementing Partner]],CONCATENATE(Table[[#This Row],[Programme Partner]],"-",Table[[#This Row],[Implementing Partner]]),Table[[#This Row],[Programme Partner]]),"")</f>
        <v>IOM-SHED</v>
      </c>
    </row>
    <row r="3112" spans="1:28" ht="16.5" customHeight="1">
      <c r="A3112" s="183">
        <v>3492</v>
      </c>
      <c r="B3112" s="247" t="s">
        <v>5148</v>
      </c>
      <c r="C3112" s="248" t="s">
        <v>5238</v>
      </c>
      <c r="D3112" s="249" t="s">
        <v>8324</v>
      </c>
      <c r="E3112" s="215" t="s">
        <v>27</v>
      </c>
      <c r="F3112" s="247" t="s">
        <v>8012</v>
      </c>
      <c r="G3112" s="195" t="s">
        <v>8586</v>
      </c>
      <c r="H3112" s="247" t="str">
        <f>IFERROR(VLOOKUP(Table[[#This Row],[Activity Details of Assistance]],WHAT!E:F,2,FALSE),"")</f>
        <v># of door</v>
      </c>
      <c r="I3112" s="247"/>
      <c r="J3112" s="247">
        <v>63</v>
      </c>
      <c r="K3112" t="s">
        <v>8280</v>
      </c>
      <c r="L3112" s="251" t="s">
        <v>13</v>
      </c>
      <c r="M3112" s="251" t="s">
        <v>14</v>
      </c>
      <c r="N3112" s="247" t="s">
        <v>309</v>
      </c>
      <c r="O3112" s="247" t="s">
        <v>1606</v>
      </c>
      <c r="P3112" s="247" t="s">
        <v>4680</v>
      </c>
      <c r="Q3112" s="252">
        <v>44773</v>
      </c>
      <c r="R3112" s="252">
        <v>44805</v>
      </c>
      <c r="S3112" t="s">
        <v>8452</v>
      </c>
      <c r="T3112" s="253"/>
      <c r="U3112" s="253"/>
      <c r="V3112" s="253"/>
      <c r="W3112" s="253"/>
      <c r="X3112"/>
      <c r="Y3112" t="s">
        <v>8335</v>
      </c>
      <c r="Z3112" s="255">
        <v>1840742077</v>
      </c>
      <c r="AA3112" t="s">
        <v>8336</v>
      </c>
      <c r="AB3112" s="258" t="str">
        <f>_xlfn.IFNA(IF(Table[[#This Row],[Programme Partner]]&lt;&gt;Table[[#This Row],[Implementing Partner]],CONCATENATE(Table[[#This Row],[Programme Partner]],"-",Table[[#This Row],[Implementing Partner]]),Table[[#This Row],[Programme Partner]]),"")</f>
        <v>IOM-SHED</v>
      </c>
    </row>
    <row r="3113" spans="1:28" ht="16.5" customHeight="1">
      <c r="A3113" s="183">
        <v>3493</v>
      </c>
      <c r="B3113" s="247" t="s">
        <v>5148</v>
      </c>
      <c r="C3113" s="248" t="s">
        <v>5238</v>
      </c>
      <c r="D3113" s="249" t="s">
        <v>8324</v>
      </c>
      <c r="E3113" s="215" t="s">
        <v>27</v>
      </c>
      <c r="F3113" s="247" t="s">
        <v>8012</v>
      </c>
      <c r="G3113" s="250" t="s">
        <v>8357</v>
      </c>
      <c r="H3113" s="247" t="str">
        <f>IFERROR(VLOOKUP(Table[[#This Row],[Activity Details of Assistance]],WHAT!E:F,2,FALSE),"")</f>
        <v># of door</v>
      </c>
      <c r="I3113" s="247"/>
      <c r="J3113" s="247">
        <v>106</v>
      </c>
      <c r="K3113" t="s">
        <v>8280</v>
      </c>
      <c r="L3113" s="251" t="s">
        <v>13</v>
      </c>
      <c r="M3113" s="251" t="s">
        <v>14</v>
      </c>
      <c r="N3113" s="247" t="s">
        <v>309</v>
      </c>
      <c r="O3113" s="247" t="s">
        <v>1606</v>
      </c>
      <c r="P3113" s="247" t="s">
        <v>4680</v>
      </c>
      <c r="Q3113" s="252">
        <v>44773</v>
      </c>
      <c r="R3113" s="252">
        <v>44805</v>
      </c>
      <c r="S3113" t="s">
        <v>8452</v>
      </c>
      <c r="T3113" s="253"/>
      <c r="U3113" s="253"/>
      <c r="V3113" s="253"/>
      <c r="W3113" s="253"/>
      <c r="X3113" s="197"/>
      <c r="Y3113" t="s">
        <v>8335</v>
      </c>
      <c r="Z3113" s="255">
        <v>1840742077</v>
      </c>
      <c r="AA3113" t="s">
        <v>8336</v>
      </c>
      <c r="AB3113" s="258" t="str">
        <f>_xlfn.IFNA(IF(Table[[#This Row],[Programme Partner]]&lt;&gt;Table[[#This Row],[Implementing Partner]],CONCATENATE(Table[[#This Row],[Programme Partner]],"-",Table[[#This Row],[Implementing Partner]]),Table[[#This Row],[Programme Partner]]),"")</f>
        <v>IOM-SHED</v>
      </c>
    </row>
    <row r="3114" spans="1:28" ht="16.5" customHeight="1">
      <c r="A3114" s="183">
        <v>3494</v>
      </c>
      <c r="B3114" s="247" t="s">
        <v>5148</v>
      </c>
      <c r="C3114" s="248" t="s">
        <v>5238</v>
      </c>
      <c r="D3114" s="249" t="s">
        <v>8324</v>
      </c>
      <c r="E3114" s="215" t="s">
        <v>27</v>
      </c>
      <c r="F3114" s="247" t="s">
        <v>8013</v>
      </c>
      <c r="G3114" s="195" t="s">
        <v>8314</v>
      </c>
      <c r="H3114" s="247" t="str">
        <f>IFERROR(VLOOKUP(Table[[#This Row],[Activity Details of Assistance]],WHAT!E:F,2,FALSE),"")</f>
        <v># of HP sessions at HH level</v>
      </c>
      <c r="I3114" s="247"/>
      <c r="J3114" s="247">
        <v>11</v>
      </c>
      <c r="K3114" t="s">
        <v>8280</v>
      </c>
      <c r="L3114" s="251" t="s">
        <v>13</v>
      </c>
      <c r="M3114" s="251" t="s">
        <v>14</v>
      </c>
      <c r="N3114" s="247" t="s">
        <v>309</v>
      </c>
      <c r="O3114" s="247" t="s">
        <v>1606</v>
      </c>
      <c r="P3114" s="247" t="s">
        <v>4680</v>
      </c>
      <c r="Q3114" s="252">
        <v>44773</v>
      </c>
      <c r="R3114" s="252">
        <v>44805</v>
      </c>
      <c r="S3114" t="s">
        <v>8452</v>
      </c>
      <c r="T3114" s="253"/>
      <c r="U3114" s="253"/>
      <c r="V3114" s="253"/>
      <c r="W3114" s="253"/>
      <c r="X3114"/>
      <c r="Y3114" t="s">
        <v>8335</v>
      </c>
      <c r="Z3114" s="255">
        <v>1840742077</v>
      </c>
      <c r="AA3114" t="s">
        <v>8336</v>
      </c>
      <c r="AB3114" s="258" t="str">
        <f>_xlfn.IFNA(IF(Table[[#This Row],[Programme Partner]]&lt;&gt;Table[[#This Row],[Implementing Partner]],CONCATENATE(Table[[#This Row],[Programme Partner]],"-",Table[[#This Row],[Implementing Partner]]),Table[[#This Row],[Programme Partner]]),"")</f>
        <v>IOM-SHED</v>
      </c>
    </row>
    <row r="3115" spans="1:28" ht="16.5" customHeight="1">
      <c r="A3115" s="183">
        <v>3495</v>
      </c>
      <c r="B3115" s="247" t="s">
        <v>5148</v>
      </c>
      <c r="C3115" s="248" t="s">
        <v>5238</v>
      </c>
      <c r="D3115" s="249" t="s">
        <v>8324</v>
      </c>
      <c r="E3115" s="215" t="s">
        <v>27</v>
      </c>
      <c r="F3115" s="247" t="s">
        <v>8013</v>
      </c>
      <c r="G3115" s="195" t="s">
        <v>8360</v>
      </c>
      <c r="H3115" s="247" t="str">
        <f>IFERROR(VLOOKUP(Table[[#This Row],[Activity Details of Assistance]],WHAT!E:F,2,FALSE),"")</f>
        <v># of household</v>
      </c>
      <c r="I3115" s="247"/>
      <c r="J3115" s="247">
        <v>1835</v>
      </c>
      <c r="K3115" t="s">
        <v>8280</v>
      </c>
      <c r="L3115" s="251" t="s">
        <v>13</v>
      </c>
      <c r="M3115" s="251" t="s">
        <v>14</v>
      </c>
      <c r="N3115" s="247" t="s">
        <v>309</v>
      </c>
      <c r="O3115" s="247" t="s">
        <v>1606</v>
      </c>
      <c r="P3115" s="247" t="s">
        <v>4680</v>
      </c>
      <c r="Q3115" s="252">
        <v>44773</v>
      </c>
      <c r="R3115" s="252">
        <v>44805</v>
      </c>
      <c r="S3115" t="s">
        <v>8452</v>
      </c>
      <c r="T3115" s="253"/>
      <c r="U3115" s="253"/>
      <c r="V3115" s="253"/>
      <c r="W3115" s="253"/>
      <c r="X3115"/>
      <c r="Y3115" t="s">
        <v>8335</v>
      </c>
      <c r="Z3115" s="255">
        <v>1840742077</v>
      </c>
      <c r="AA3115" t="s">
        <v>8336</v>
      </c>
      <c r="AB3115" s="258" t="str">
        <f>_xlfn.IFNA(IF(Table[[#This Row],[Programme Partner]]&lt;&gt;Table[[#This Row],[Implementing Partner]],CONCATENATE(Table[[#This Row],[Programme Partner]],"-",Table[[#This Row],[Implementing Partner]]),Table[[#This Row],[Programme Partner]]),"")</f>
        <v>IOM-SHED</v>
      </c>
    </row>
    <row r="3116" spans="1:28" ht="16.5" customHeight="1">
      <c r="A3116" s="183">
        <v>3496</v>
      </c>
      <c r="B3116" s="247" t="s">
        <v>5148</v>
      </c>
      <c r="C3116" s="248" t="s">
        <v>5238</v>
      </c>
      <c r="D3116" s="249" t="s">
        <v>8324</v>
      </c>
      <c r="E3116" s="215" t="s">
        <v>27</v>
      </c>
      <c r="F3116" s="247" t="s">
        <v>8014</v>
      </c>
      <c r="G3116" s="250" t="s">
        <v>8358</v>
      </c>
      <c r="H3116" s="247" t="str">
        <f>IFERROR(VLOOKUP(Table[[#This Row],[Activity Details of Assistance]],WHAT!E:F,2,FALSE),"")</f>
        <v># of campaign per camp </v>
      </c>
      <c r="I3116" s="247"/>
      <c r="J3116" s="247">
        <v>1</v>
      </c>
      <c r="K3116" t="s">
        <v>8280</v>
      </c>
      <c r="L3116" s="251" t="s">
        <v>13</v>
      </c>
      <c r="M3116" s="251" t="s">
        <v>14</v>
      </c>
      <c r="N3116" s="247" t="s">
        <v>309</v>
      </c>
      <c r="O3116" s="247" t="s">
        <v>1606</v>
      </c>
      <c r="P3116" s="247" t="s">
        <v>4680</v>
      </c>
      <c r="Q3116" s="252">
        <v>44773</v>
      </c>
      <c r="R3116" s="252">
        <v>44805</v>
      </c>
      <c r="S3116" t="s">
        <v>8452</v>
      </c>
      <c r="T3116" s="253"/>
      <c r="U3116" s="253"/>
      <c r="V3116" s="253"/>
      <c r="W3116" s="253"/>
      <c r="X3116"/>
      <c r="Y3116" t="s">
        <v>8335</v>
      </c>
      <c r="Z3116" s="255">
        <v>1840742077</v>
      </c>
      <c r="AA3116" t="s">
        <v>8336</v>
      </c>
      <c r="AB3116" s="258" t="str">
        <f>_xlfn.IFNA(IF(Table[[#This Row],[Programme Partner]]&lt;&gt;Table[[#This Row],[Implementing Partner]],CONCATENATE(Table[[#This Row],[Programme Partner]],"-",Table[[#This Row],[Implementing Partner]]),Table[[#This Row],[Programme Partner]]),"")</f>
        <v>IOM-SHED</v>
      </c>
    </row>
    <row r="3117" spans="1:28" ht="16.5" customHeight="1">
      <c r="A3117" s="183">
        <v>3497</v>
      </c>
      <c r="B3117" s="247" t="s">
        <v>5148</v>
      </c>
      <c r="C3117" s="248" t="s">
        <v>5238</v>
      </c>
      <c r="D3117" s="249" t="s">
        <v>8324</v>
      </c>
      <c r="E3117" s="215" t="s">
        <v>27</v>
      </c>
      <c r="F3117" s="247" t="s">
        <v>8013</v>
      </c>
      <c r="G3117" s="250" t="s">
        <v>8314</v>
      </c>
      <c r="H3117" s="247" t="str">
        <f>IFERROR(VLOOKUP(Table[[#This Row],[Activity Details of Assistance]],WHAT!E:F,2,FALSE),"")</f>
        <v># of HP sessions at HH level</v>
      </c>
      <c r="I3117" s="247"/>
      <c r="J3117" s="247">
        <v>84</v>
      </c>
      <c r="K3117" t="s">
        <v>8280</v>
      </c>
      <c r="L3117" s="251" t="s">
        <v>13</v>
      </c>
      <c r="M3117" s="251" t="s">
        <v>14</v>
      </c>
      <c r="N3117" s="247" t="s">
        <v>309</v>
      </c>
      <c r="O3117" s="247" t="s">
        <v>1607</v>
      </c>
      <c r="P3117" s="247" t="s">
        <v>8211</v>
      </c>
      <c r="Q3117" s="252">
        <v>44773</v>
      </c>
      <c r="R3117" s="252">
        <v>44805</v>
      </c>
      <c r="S3117" s="291" t="s">
        <v>8590</v>
      </c>
      <c r="T3117" s="253"/>
      <c r="U3117" s="253"/>
      <c r="V3117" s="253"/>
      <c r="W3117" s="253"/>
      <c r="X3117"/>
      <c r="Y3117" t="s">
        <v>8335</v>
      </c>
      <c r="Z3117" s="255">
        <v>1840742077</v>
      </c>
      <c r="AA3117" t="s">
        <v>8336</v>
      </c>
      <c r="AB3117" s="258" t="str">
        <f>_xlfn.IFNA(IF(Table[[#This Row],[Programme Partner]]&lt;&gt;Table[[#This Row],[Implementing Partner]],CONCATENATE(Table[[#This Row],[Programme Partner]],"-",Table[[#This Row],[Implementing Partner]]),Table[[#This Row],[Programme Partner]]),"")</f>
        <v>IOM-SHED</v>
      </c>
    </row>
    <row r="3118" spans="1:28" ht="16.5" customHeight="1">
      <c r="A3118" s="183">
        <v>3498</v>
      </c>
      <c r="B3118" s="247" t="s">
        <v>5148</v>
      </c>
      <c r="C3118" s="248" t="s">
        <v>5238</v>
      </c>
      <c r="D3118" s="249" t="s">
        <v>8324</v>
      </c>
      <c r="E3118" s="215" t="s">
        <v>27</v>
      </c>
      <c r="F3118" s="247" t="s">
        <v>8013</v>
      </c>
      <c r="G3118" s="250" t="s">
        <v>8314</v>
      </c>
      <c r="H3118" s="247" t="str">
        <f>IFERROR(VLOOKUP(Table[[#This Row],[Activity Details of Assistance]],WHAT!E:F,2,FALSE),"")</f>
        <v># of HP sessions at HH level</v>
      </c>
      <c r="I3118" s="247"/>
      <c r="J3118" s="247">
        <v>78</v>
      </c>
      <c r="K3118" t="s">
        <v>8280</v>
      </c>
      <c r="L3118" s="251" t="s">
        <v>13</v>
      </c>
      <c r="M3118" s="251" t="s">
        <v>14</v>
      </c>
      <c r="N3118" s="247" t="s">
        <v>309</v>
      </c>
      <c r="O3118" s="247" t="s">
        <v>1606</v>
      </c>
      <c r="P3118" s="247" t="s">
        <v>8208</v>
      </c>
      <c r="Q3118" s="252">
        <v>44773</v>
      </c>
      <c r="R3118" s="252">
        <v>44805</v>
      </c>
      <c r="S3118" s="291" t="s">
        <v>8590</v>
      </c>
      <c r="T3118" s="253"/>
      <c r="U3118" s="253"/>
      <c r="V3118" s="253"/>
      <c r="W3118" s="253"/>
      <c r="X3118" s="197"/>
      <c r="Y3118" t="s">
        <v>8335</v>
      </c>
      <c r="Z3118" s="255">
        <v>1840742077</v>
      </c>
      <c r="AA3118" t="s">
        <v>8336</v>
      </c>
      <c r="AB3118" s="258" t="str">
        <f>_xlfn.IFNA(IF(Table[[#This Row],[Programme Partner]]&lt;&gt;Table[[#This Row],[Implementing Partner]],CONCATENATE(Table[[#This Row],[Programme Partner]],"-",Table[[#This Row],[Implementing Partner]]),Table[[#This Row],[Programme Partner]]),"")</f>
        <v>IOM-SHED</v>
      </c>
    </row>
    <row r="3119" spans="1:28" ht="16.5" customHeight="1">
      <c r="A3119" s="183">
        <v>3499</v>
      </c>
      <c r="B3119" s="247" t="s">
        <v>5182</v>
      </c>
      <c r="C3119" s="248" t="s">
        <v>5184</v>
      </c>
      <c r="D3119" s="249" t="s">
        <v>8282</v>
      </c>
      <c r="E3119" s="215" t="s">
        <v>27</v>
      </c>
      <c r="F3119" s="247" t="s">
        <v>8011</v>
      </c>
      <c r="G3119" s="250" t="s">
        <v>8355</v>
      </c>
      <c r="H3119" s="247" t="str">
        <f>IFERROR(VLOOKUP(Table[[#This Row],[Activity Details of Assistance]],WHAT!E:F,2,FALSE),"")</f>
        <v># of water network</v>
      </c>
      <c r="I3119" s="247"/>
      <c r="J3119" s="247">
        <v>4</v>
      </c>
      <c r="K3119" t="s">
        <v>8280</v>
      </c>
      <c r="L3119" s="251" t="s">
        <v>13</v>
      </c>
      <c r="M3119" s="251" t="s">
        <v>14</v>
      </c>
      <c r="N3119" s="247" t="s">
        <v>307</v>
      </c>
      <c r="O3119" s="247" t="s">
        <v>1599</v>
      </c>
      <c r="P3119" s="247" t="s">
        <v>4720</v>
      </c>
      <c r="Q3119" s="252">
        <v>44773</v>
      </c>
      <c r="R3119" s="252">
        <v>44896</v>
      </c>
      <c r="S3119" t="s">
        <v>8452</v>
      </c>
      <c r="T3119" s="253"/>
      <c r="U3119" s="253"/>
      <c r="V3119" s="253"/>
      <c r="W3119" s="253"/>
      <c r="X3119"/>
      <c r="Y3119" t="s">
        <v>8474</v>
      </c>
      <c r="Z3119" s="255">
        <v>1613114224</v>
      </c>
      <c r="AA3119" t="s">
        <v>8475</v>
      </c>
      <c r="AB3119" s="258" t="str">
        <f>_xlfn.IFNA(IF(Table[[#This Row],[Programme Partner]]&lt;&gt;Table[[#This Row],[Implementing Partner]],CONCATENATE(Table[[#This Row],[Programme Partner]],"-",Table[[#This Row],[Implementing Partner]]),Table[[#This Row],[Programme Partner]]),"")</f>
        <v>NCA-NGOF</v>
      </c>
    </row>
    <row r="3120" spans="1:28" ht="16.5" customHeight="1">
      <c r="A3120" s="183">
        <v>3500</v>
      </c>
      <c r="B3120" s="247" t="s">
        <v>5182</v>
      </c>
      <c r="C3120" s="248" t="s">
        <v>5184</v>
      </c>
      <c r="D3120" s="249" t="s">
        <v>8282</v>
      </c>
      <c r="E3120" s="215" t="s">
        <v>27</v>
      </c>
      <c r="F3120" s="247" t="s">
        <v>8012</v>
      </c>
      <c r="G3120" s="250" t="s">
        <v>8373</v>
      </c>
      <c r="H3120" s="247" t="str">
        <f>IFERROR(VLOOKUP(Table[[#This Row],[Activity Details of Assistance]],WHAT!E:F,2,FALSE),"")</f>
        <v xml:space="preserve"># of door </v>
      </c>
      <c r="I3120" s="247"/>
      <c r="J3120" s="247">
        <v>3</v>
      </c>
      <c r="K3120" t="s">
        <v>8280</v>
      </c>
      <c r="L3120" s="251" t="s">
        <v>13</v>
      </c>
      <c r="M3120" s="251" t="s">
        <v>14</v>
      </c>
      <c r="N3120" s="247" t="s">
        <v>307</v>
      </c>
      <c r="O3120" s="247" t="s">
        <v>1599</v>
      </c>
      <c r="P3120" s="247" t="s">
        <v>4720</v>
      </c>
      <c r="Q3120" s="252">
        <v>44773</v>
      </c>
      <c r="R3120" s="252">
        <v>44896</v>
      </c>
      <c r="S3120" t="s">
        <v>8452</v>
      </c>
      <c r="T3120" s="253"/>
      <c r="U3120" s="253"/>
      <c r="V3120" s="253"/>
      <c r="W3120" s="253"/>
      <c r="X3120"/>
      <c r="Y3120" t="s">
        <v>8474</v>
      </c>
      <c r="Z3120" s="255">
        <v>1613114224</v>
      </c>
      <c r="AA3120" t="s">
        <v>8475</v>
      </c>
      <c r="AB3120" s="258" t="str">
        <f>_xlfn.IFNA(IF(Table[[#This Row],[Programme Partner]]&lt;&gt;Table[[#This Row],[Implementing Partner]],CONCATENATE(Table[[#This Row],[Programme Partner]],"-",Table[[#This Row],[Implementing Partner]]),Table[[#This Row],[Programme Partner]]),"")</f>
        <v>NCA-NGOF</v>
      </c>
    </row>
    <row r="3121" spans="1:28" ht="16.5" customHeight="1">
      <c r="A3121" s="183">
        <v>3501</v>
      </c>
      <c r="B3121" s="247" t="s">
        <v>5182</v>
      </c>
      <c r="C3121" s="248" t="s">
        <v>5184</v>
      </c>
      <c r="D3121" s="249" t="s">
        <v>8282</v>
      </c>
      <c r="E3121" s="215" t="s">
        <v>27</v>
      </c>
      <c r="F3121" s="247" t="s">
        <v>8012</v>
      </c>
      <c r="G3121" s="195" t="s">
        <v>8585</v>
      </c>
      <c r="H3121" s="247" t="str">
        <f>IFERROR(VLOOKUP(Table[[#This Row],[Activity Details of Assistance]],WHAT!E:F,2,FALSE),"")</f>
        <v xml:space="preserve"># of door </v>
      </c>
      <c r="I3121" s="247"/>
      <c r="J3121" s="247">
        <v>4</v>
      </c>
      <c r="K3121" t="s">
        <v>8280</v>
      </c>
      <c r="L3121" s="251" t="s">
        <v>13</v>
      </c>
      <c r="M3121" s="251" t="s">
        <v>14</v>
      </c>
      <c r="N3121" s="247" t="s">
        <v>307</v>
      </c>
      <c r="O3121" s="247" t="s">
        <v>1599</v>
      </c>
      <c r="P3121" s="247" t="s">
        <v>4720</v>
      </c>
      <c r="Q3121" s="252">
        <v>44773</v>
      </c>
      <c r="R3121" s="252">
        <v>44896</v>
      </c>
      <c r="S3121" t="s">
        <v>8452</v>
      </c>
      <c r="T3121" s="253"/>
      <c r="U3121" s="253"/>
      <c r="V3121" s="253"/>
      <c r="W3121" s="253"/>
      <c r="X3121"/>
      <c r="Y3121" t="s">
        <v>8474</v>
      </c>
      <c r="Z3121" s="255">
        <v>1613114224</v>
      </c>
      <c r="AA3121" t="s">
        <v>8475</v>
      </c>
      <c r="AB3121" s="258" t="str">
        <f>_xlfn.IFNA(IF(Table[[#This Row],[Programme Partner]]&lt;&gt;Table[[#This Row],[Implementing Partner]],CONCATENATE(Table[[#This Row],[Programme Partner]],"-",Table[[#This Row],[Implementing Partner]]),Table[[#This Row],[Programme Partner]]),"")</f>
        <v>NCA-NGOF</v>
      </c>
    </row>
    <row r="3122" spans="1:28" ht="16.5" customHeight="1">
      <c r="A3122" s="183">
        <v>3502</v>
      </c>
      <c r="B3122" s="247" t="s">
        <v>5182</v>
      </c>
      <c r="C3122" s="248" t="s">
        <v>5184</v>
      </c>
      <c r="D3122" s="249" t="s">
        <v>8282</v>
      </c>
      <c r="E3122" s="215" t="s">
        <v>27</v>
      </c>
      <c r="F3122" s="247" t="s">
        <v>8012</v>
      </c>
      <c r="G3122" t="s">
        <v>8354</v>
      </c>
      <c r="H3122" s="247" t="str">
        <f>IFERROR(VLOOKUP(Table[[#This Row],[Activity Details of Assistance]],WHAT!E:F,2,FALSE),"")</f>
        <v># of door</v>
      </c>
      <c r="I3122" s="247"/>
      <c r="J3122" s="247">
        <v>7</v>
      </c>
      <c r="K3122" t="s">
        <v>8280</v>
      </c>
      <c r="L3122" s="251" t="s">
        <v>13</v>
      </c>
      <c r="M3122" s="251" t="s">
        <v>14</v>
      </c>
      <c r="N3122" s="247" t="s">
        <v>307</v>
      </c>
      <c r="O3122" s="247" t="s">
        <v>1599</v>
      </c>
      <c r="P3122" s="247" t="s">
        <v>4720</v>
      </c>
      <c r="Q3122" s="252">
        <v>44773</v>
      </c>
      <c r="R3122" s="252">
        <v>44896</v>
      </c>
      <c r="S3122" t="s">
        <v>8452</v>
      </c>
      <c r="T3122" s="253"/>
      <c r="U3122" s="253"/>
      <c r="V3122" s="253"/>
      <c r="W3122" s="253"/>
      <c r="X3122" s="197"/>
      <c r="Y3122" t="s">
        <v>8474</v>
      </c>
      <c r="Z3122" s="255">
        <v>1613114224</v>
      </c>
      <c r="AA3122" t="s">
        <v>8475</v>
      </c>
      <c r="AB3122" s="258" t="str">
        <f>_xlfn.IFNA(IF(Table[[#This Row],[Programme Partner]]&lt;&gt;Table[[#This Row],[Implementing Partner]],CONCATENATE(Table[[#This Row],[Programme Partner]],"-",Table[[#This Row],[Implementing Partner]]),Table[[#This Row],[Programme Partner]]),"")</f>
        <v>NCA-NGOF</v>
      </c>
    </row>
    <row r="3123" spans="1:28" ht="16.5" customHeight="1">
      <c r="A3123" s="183">
        <v>3503</v>
      </c>
      <c r="B3123" s="247" t="s">
        <v>5182</v>
      </c>
      <c r="C3123" s="248" t="s">
        <v>5184</v>
      </c>
      <c r="D3123" s="249" t="s">
        <v>8282</v>
      </c>
      <c r="E3123" s="215" t="s">
        <v>27</v>
      </c>
      <c r="F3123" s="247" t="s">
        <v>8012</v>
      </c>
      <c r="G3123" s="195" t="s">
        <v>8586</v>
      </c>
      <c r="H3123" s="247" t="str">
        <f>IFERROR(VLOOKUP(Table[[#This Row],[Activity Details of Assistance]],WHAT!E:F,2,FALSE),"")</f>
        <v># of door</v>
      </c>
      <c r="I3123" s="247"/>
      <c r="J3123" s="247">
        <v>61</v>
      </c>
      <c r="K3123" t="s">
        <v>8280</v>
      </c>
      <c r="L3123" s="251" t="s">
        <v>13</v>
      </c>
      <c r="M3123" s="251" t="s">
        <v>14</v>
      </c>
      <c r="N3123" s="247" t="s">
        <v>307</v>
      </c>
      <c r="O3123" s="247" t="s">
        <v>1599</v>
      </c>
      <c r="P3123" s="247" t="s">
        <v>4720</v>
      </c>
      <c r="Q3123" s="252">
        <v>44773</v>
      </c>
      <c r="R3123" s="252">
        <v>44896</v>
      </c>
      <c r="S3123" t="s">
        <v>8452</v>
      </c>
      <c r="T3123" s="253"/>
      <c r="U3123" s="253"/>
      <c r="V3123" s="253"/>
      <c r="W3123" s="253"/>
      <c r="X3123"/>
      <c r="Y3123" t="s">
        <v>8474</v>
      </c>
      <c r="Z3123" s="255">
        <v>1613114224</v>
      </c>
      <c r="AA3123" t="s">
        <v>8475</v>
      </c>
      <c r="AB3123" s="258" t="str">
        <f>_xlfn.IFNA(IF(Table[[#This Row],[Programme Partner]]&lt;&gt;Table[[#This Row],[Implementing Partner]],CONCATENATE(Table[[#This Row],[Programme Partner]],"-",Table[[#This Row],[Implementing Partner]]),Table[[#This Row],[Programme Partner]]),"")</f>
        <v>NCA-NGOF</v>
      </c>
    </row>
    <row r="3124" spans="1:28" ht="16.5" customHeight="1">
      <c r="A3124" s="183">
        <v>3504</v>
      </c>
      <c r="B3124" s="247" t="s">
        <v>5182</v>
      </c>
      <c r="C3124" s="248" t="s">
        <v>5184</v>
      </c>
      <c r="D3124" s="249" t="s">
        <v>8282</v>
      </c>
      <c r="E3124" s="215" t="s">
        <v>27</v>
      </c>
      <c r="F3124" s="247" t="s">
        <v>8013</v>
      </c>
      <c r="G3124" s="195" t="s">
        <v>8313</v>
      </c>
      <c r="H3124" s="247" t="str">
        <f>IFERROR(VLOOKUP(Table[[#This Row],[Activity Details of Assistance]],WHAT!E:F,2,FALSE),"")</f>
        <v># of HP sessions at community level</v>
      </c>
      <c r="I3124" s="247"/>
      <c r="J3124" s="247">
        <v>549</v>
      </c>
      <c r="K3124" t="s">
        <v>8280</v>
      </c>
      <c r="L3124" s="251" t="s">
        <v>13</v>
      </c>
      <c r="M3124" s="251" t="s">
        <v>14</v>
      </c>
      <c r="N3124" s="247" t="s">
        <v>307</v>
      </c>
      <c r="O3124" s="247" t="s">
        <v>1599</v>
      </c>
      <c r="P3124" s="247" t="s">
        <v>4720</v>
      </c>
      <c r="Q3124" s="252">
        <v>44773</v>
      </c>
      <c r="R3124" s="252">
        <v>44896</v>
      </c>
      <c r="S3124" t="s">
        <v>8452</v>
      </c>
      <c r="T3124" s="253"/>
      <c r="U3124" s="253"/>
      <c r="V3124" s="253"/>
      <c r="W3124" s="253"/>
      <c r="X3124" s="197"/>
      <c r="Y3124" t="s">
        <v>8474</v>
      </c>
      <c r="Z3124" s="255">
        <v>1613114224</v>
      </c>
      <c r="AA3124" t="s">
        <v>8475</v>
      </c>
      <c r="AB3124" s="258" t="str">
        <f>_xlfn.IFNA(IF(Table[[#This Row],[Programme Partner]]&lt;&gt;Table[[#This Row],[Implementing Partner]],CONCATENATE(Table[[#This Row],[Programme Partner]],"-",Table[[#This Row],[Implementing Partner]]),Table[[#This Row],[Programme Partner]]),"")</f>
        <v>NCA-NGOF</v>
      </c>
    </row>
    <row r="3125" spans="1:28" ht="16.5" customHeight="1">
      <c r="A3125" s="183">
        <v>3505</v>
      </c>
      <c r="B3125" s="247" t="s">
        <v>5182</v>
      </c>
      <c r="C3125" s="248" t="s">
        <v>5184</v>
      </c>
      <c r="D3125" s="249" t="s">
        <v>8282</v>
      </c>
      <c r="E3125" s="215" t="s">
        <v>27</v>
      </c>
      <c r="F3125" s="247" t="s">
        <v>8014</v>
      </c>
      <c r="G3125" s="250" t="s">
        <v>8361</v>
      </c>
      <c r="H3125" s="247" t="str">
        <f>IFERROR(VLOOKUP(Table[[#This Row],[Activity Details of Assistance]],WHAT!E:F,2,FALSE),"")</f>
        <v># of plant</v>
      </c>
      <c r="I3125" s="247"/>
      <c r="J3125" s="247">
        <v>1</v>
      </c>
      <c r="K3125" t="s">
        <v>8280</v>
      </c>
      <c r="L3125" s="251" t="s">
        <v>13</v>
      </c>
      <c r="M3125" s="251" t="s">
        <v>14</v>
      </c>
      <c r="N3125" s="247" t="s">
        <v>307</v>
      </c>
      <c r="O3125" s="247" t="s">
        <v>1599</v>
      </c>
      <c r="P3125" s="247" t="s">
        <v>4720</v>
      </c>
      <c r="Q3125" s="252">
        <v>44773</v>
      </c>
      <c r="R3125" s="252">
        <v>44896</v>
      </c>
      <c r="S3125" t="s">
        <v>8452</v>
      </c>
      <c r="T3125" s="253"/>
      <c r="U3125" s="253"/>
      <c r="V3125" s="253"/>
      <c r="W3125" s="253"/>
      <c r="X3125"/>
      <c r="Y3125" t="s">
        <v>8474</v>
      </c>
      <c r="Z3125" s="255">
        <v>1613114224</v>
      </c>
      <c r="AA3125" t="s">
        <v>8475</v>
      </c>
      <c r="AB3125" s="258" t="str">
        <f>_xlfn.IFNA(IF(Table[[#This Row],[Programme Partner]]&lt;&gt;Table[[#This Row],[Implementing Partner]],CONCATENATE(Table[[#This Row],[Programme Partner]],"-",Table[[#This Row],[Implementing Partner]]),Table[[#This Row],[Programme Partner]]),"")</f>
        <v>NCA-NGOF</v>
      </c>
    </row>
    <row r="3126" spans="1:28" ht="16.5" customHeight="1">
      <c r="A3126" s="183">
        <v>3506</v>
      </c>
      <c r="B3126" s="247" t="s">
        <v>5182</v>
      </c>
      <c r="C3126" s="248" t="s">
        <v>5184</v>
      </c>
      <c r="D3126" s="249" t="s">
        <v>8282</v>
      </c>
      <c r="E3126" s="215" t="s">
        <v>27</v>
      </c>
      <c r="F3126" s="247" t="s">
        <v>8013</v>
      </c>
      <c r="G3126" s="250" t="s">
        <v>8313</v>
      </c>
      <c r="H3126" s="247" t="str">
        <f>IFERROR(VLOOKUP(Table[[#This Row],[Activity Details of Assistance]],WHAT!E:F,2,FALSE),"")</f>
        <v># of HP sessions at community level</v>
      </c>
      <c r="I3126" s="247"/>
      <c r="J3126" s="247">
        <v>465</v>
      </c>
      <c r="K3126" t="s">
        <v>8280</v>
      </c>
      <c r="L3126" s="251" t="s">
        <v>13</v>
      </c>
      <c r="M3126" s="251" t="s">
        <v>14</v>
      </c>
      <c r="N3126" s="247" t="s">
        <v>307</v>
      </c>
      <c r="O3126" s="247" t="s">
        <v>1599</v>
      </c>
      <c r="P3126" s="247" t="s">
        <v>8198</v>
      </c>
      <c r="Q3126" s="252">
        <v>44773</v>
      </c>
      <c r="R3126" s="252">
        <v>44896</v>
      </c>
      <c r="S3126" s="291" t="s">
        <v>8590</v>
      </c>
      <c r="T3126" s="253"/>
      <c r="U3126" s="253"/>
      <c r="V3126" s="253"/>
      <c r="W3126" s="253"/>
      <c r="X3126"/>
      <c r="Y3126" t="s">
        <v>8474</v>
      </c>
      <c r="Z3126" s="255">
        <v>1613114224</v>
      </c>
      <c r="AA3126" t="s">
        <v>8475</v>
      </c>
      <c r="AB3126" s="258" t="str">
        <f>_xlfn.IFNA(IF(Table[[#This Row],[Programme Partner]]&lt;&gt;Table[[#This Row],[Implementing Partner]],CONCATENATE(Table[[#This Row],[Programme Partner]],"-",Table[[#This Row],[Implementing Partner]]),Table[[#This Row],[Programme Partner]]),"")</f>
        <v>NCA-NGOF</v>
      </c>
    </row>
    <row r="3127" spans="1:28" ht="16.5" customHeight="1">
      <c r="A3127" s="183">
        <v>3507</v>
      </c>
      <c r="B3127" s="247" t="s">
        <v>5275</v>
      </c>
      <c r="C3127" s="248" t="s">
        <v>5033</v>
      </c>
      <c r="D3127" s="249" t="s">
        <v>5275</v>
      </c>
      <c r="E3127" s="215" t="s">
        <v>27</v>
      </c>
      <c r="F3127" s="247" t="s">
        <v>8011</v>
      </c>
      <c r="G3127" s="195" t="s">
        <v>8584</v>
      </c>
      <c r="H3127" s="247" t="str">
        <f>IFERROR(VLOOKUP(Table[[#This Row],[Activity Details of Assistance]],WHAT!E:F,2,FALSE),"")</f>
        <v># of tube well</v>
      </c>
      <c r="I3127" s="247"/>
      <c r="J3127" s="247">
        <v>282</v>
      </c>
      <c r="K3127" t="s">
        <v>8280</v>
      </c>
      <c r="L3127" s="251" t="s">
        <v>13</v>
      </c>
      <c r="M3127" s="251" t="s">
        <v>14</v>
      </c>
      <c r="N3127" s="247" t="s">
        <v>309</v>
      </c>
      <c r="O3127" s="247" t="s">
        <v>1606</v>
      </c>
      <c r="P3127" s="247" t="s">
        <v>4659</v>
      </c>
      <c r="Q3127" s="252">
        <v>44773</v>
      </c>
      <c r="R3127" s="252">
        <v>44986</v>
      </c>
      <c r="S3127" t="s">
        <v>8452</v>
      </c>
      <c r="T3127" s="253"/>
      <c r="U3127" s="253"/>
      <c r="V3127" s="253"/>
      <c r="W3127" s="253"/>
      <c r="X3127"/>
      <c r="Y3127" t="s">
        <v>8519</v>
      </c>
      <c r="Z3127" s="255">
        <v>1847456486</v>
      </c>
      <c r="AA3127" t="s">
        <v>8520</v>
      </c>
      <c r="AB3127" s="258" t="str">
        <f>_xlfn.IFNA(IF(Table[[#This Row],[Programme Partner]]&lt;&gt;Table[[#This Row],[Implementing Partner]],CONCATENATE(Table[[#This Row],[Programme Partner]],"-",Table[[#This Row],[Implementing Partner]]),Table[[#This Row],[Programme Partner]]),"")</f>
        <v>UNICEF-BRAC</v>
      </c>
    </row>
    <row r="3128" spans="1:28" ht="16.5" customHeight="1">
      <c r="A3128" s="183">
        <v>3508</v>
      </c>
      <c r="B3128" s="247" t="s">
        <v>5275</v>
      </c>
      <c r="C3128" s="248" t="s">
        <v>5033</v>
      </c>
      <c r="D3128" s="249" t="s">
        <v>5275</v>
      </c>
      <c r="E3128" s="215" t="s">
        <v>27</v>
      </c>
      <c r="F3128" s="247" t="s">
        <v>8011</v>
      </c>
      <c r="G3128" s="250" t="s">
        <v>8355</v>
      </c>
      <c r="H3128" s="247" t="str">
        <f>IFERROR(VLOOKUP(Table[[#This Row],[Activity Details of Assistance]],WHAT!E:F,2,FALSE),"")</f>
        <v># of water network</v>
      </c>
      <c r="I3128" s="247"/>
      <c r="J3128" s="247">
        <v>7</v>
      </c>
      <c r="K3128" t="s">
        <v>8280</v>
      </c>
      <c r="L3128" s="251" t="s">
        <v>13</v>
      </c>
      <c r="M3128" s="251" t="s">
        <v>14</v>
      </c>
      <c r="N3128" s="247" t="s">
        <v>309</v>
      </c>
      <c r="O3128" s="247" t="s">
        <v>1606</v>
      </c>
      <c r="P3128" s="247" t="s">
        <v>4659</v>
      </c>
      <c r="Q3128" s="252">
        <v>44773</v>
      </c>
      <c r="R3128" s="252">
        <v>44986</v>
      </c>
      <c r="S3128" t="s">
        <v>8452</v>
      </c>
      <c r="T3128" s="253"/>
      <c r="U3128" s="253"/>
      <c r="V3128" s="253"/>
      <c r="W3128" s="253"/>
      <c r="X3128"/>
      <c r="Y3128" t="s">
        <v>8519</v>
      </c>
      <c r="Z3128" s="255">
        <v>1847456486</v>
      </c>
      <c r="AA3128" t="s">
        <v>8520</v>
      </c>
      <c r="AB3128" s="258" t="str">
        <f>_xlfn.IFNA(IF(Table[[#This Row],[Programme Partner]]&lt;&gt;Table[[#This Row],[Implementing Partner]],CONCATENATE(Table[[#This Row],[Programme Partner]],"-",Table[[#This Row],[Implementing Partner]]),Table[[#This Row],[Programme Partner]]),"")</f>
        <v>UNICEF-BRAC</v>
      </c>
    </row>
    <row r="3129" spans="1:28" ht="16.5" customHeight="1">
      <c r="A3129" s="183">
        <v>3509</v>
      </c>
      <c r="B3129" s="247" t="s">
        <v>5275</v>
      </c>
      <c r="C3129" s="248" t="s">
        <v>5033</v>
      </c>
      <c r="D3129" s="249" t="s">
        <v>5275</v>
      </c>
      <c r="E3129" s="215" t="s">
        <v>27</v>
      </c>
      <c r="F3129" s="247" t="s">
        <v>8012</v>
      </c>
      <c r="G3129" s="195" t="s">
        <v>8585</v>
      </c>
      <c r="H3129" s="247" t="str">
        <f>IFERROR(VLOOKUP(Table[[#This Row],[Activity Details of Assistance]],WHAT!E:F,2,FALSE),"")</f>
        <v xml:space="preserve"># of door </v>
      </c>
      <c r="I3129" s="247"/>
      <c r="J3129" s="247">
        <v>31</v>
      </c>
      <c r="K3129" t="s">
        <v>8280</v>
      </c>
      <c r="L3129" s="251" t="s">
        <v>13</v>
      </c>
      <c r="M3129" s="251" t="s">
        <v>14</v>
      </c>
      <c r="N3129" s="247" t="s">
        <v>309</v>
      </c>
      <c r="O3129" s="247" t="s">
        <v>1606</v>
      </c>
      <c r="P3129" s="247" t="s">
        <v>4659</v>
      </c>
      <c r="Q3129" s="252">
        <v>44773</v>
      </c>
      <c r="R3129" s="252">
        <v>44986</v>
      </c>
      <c r="S3129" t="s">
        <v>8452</v>
      </c>
      <c r="T3129" s="253"/>
      <c r="U3129" s="253"/>
      <c r="V3129" s="253"/>
      <c r="W3129" s="253"/>
      <c r="X3129"/>
      <c r="Y3129" t="s">
        <v>8519</v>
      </c>
      <c r="Z3129" s="255">
        <v>1847456486</v>
      </c>
      <c r="AA3129" t="s">
        <v>8520</v>
      </c>
      <c r="AB3129" s="258" t="str">
        <f>_xlfn.IFNA(IF(Table[[#This Row],[Programme Partner]]&lt;&gt;Table[[#This Row],[Implementing Partner]],CONCATENATE(Table[[#This Row],[Programme Partner]],"-",Table[[#This Row],[Implementing Partner]]),Table[[#This Row],[Programme Partner]]),"")</f>
        <v>UNICEF-BRAC</v>
      </c>
    </row>
    <row r="3130" spans="1:28" ht="16.5" customHeight="1">
      <c r="A3130" s="183">
        <v>3510</v>
      </c>
      <c r="B3130" s="247" t="s">
        <v>5275</v>
      </c>
      <c r="C3130" s="248" t="s">
        <v>5033</v>
      </c>
      <c r="D3130" s="249" t="s">
        <v>5275</v>
      </c>
      <c r="E3130" s="215" t="s">
        <v>27</v>
      </c>
      <c r="F3130" s="247" t="s">
        <v>8012</v>
      </c>
      <c r="G3130" s="195" t="s">
        <v>8359</v>
      </c>
      <c r="H3130" s="247" t="str">
        <f>IFERROR(VLOOKUP(Table[[#This Row],[Activity Details of Assistance]],WHAT!E:F,2,FALSE),"")</f>
        <v># of FSM Site</v>
      </c>
      <c r="I3130" s="247"/>
      <c r="J3130" s="247">
        <v>7</v>
      </c>
      <c r="K3130" t="s">
        <v>8280</v>
      </c>
      <c r="L3130" s="251" t="s">
        <v>13</v>
      </c>
      <c r="M3130" s="251" t="s">
        <v>14</v>
      </c>
      <c r="N3130" s="247" t="s">
        <v>309</v>
      </c>
      <c r="O3130" s="247" t="s">
        <v>1606</v>
      </c>
      <c r="P3130" s="247" t="s">
        <v>4659</v>
      </c>
      <c r="Q3130" s="252">
        <v>44773</v>
      </c>
      <c r="R3130" s="252">
        <v>44986</v>
      </c>
      <c r="S3130" t="s">
        <v>8452</v>
      </c>
      <c r="T3130" s="253"/>
      <c r="U3130" s="253"/>
      <c r="V3130" s="253"/>
      <c r="W3130" s="253"/>
      <c r="X3130"/>
      <c r="Y3130" t="s">
        <v>8519</v>
      </c>
      <c r="Z3130" s="255">
        <v>1847456486</v>
      </c>
      <c r="AA3130" t="s">
        <v>8520</v>
      </c>
      <c r="AB3130" s="258" t="str">
        <f>_xlfn.IFNA(IF(Table[[#This Row],[Programme Partner]]&lt;&gt;Table[[#This Row],[Implementing Partner]],CONCATENATE(Table[[#This Row],[Programme Partner]],"-",Table[[#This Row],[Implementing Partner]]),Table[[#This Row],[Programme Partner]]),"")</f>
        <v>UNICEF-BRAC</v>
      </c>
    </row>
    <row r="3131" spans="1:28" ht="16.5" customHeight="1">
      <c r="A3131" s="183">
        <v>3511</v>
      </c>
      <c r="B3131" s="247" t="s">
        <v>5275</v>
      </c>
      <c r="C3131" s="248" t="s">
        <v>5033</v>
      </c>
      <c r="D3131" s="249" t="s">
        <v>5275</v>
      </c>
      <c r="E3131" s="215" t="s">
        <v>27</v>
      </c>
      <c r="F3131" s="247" t="s">
        <v>8012</v>
      </c>
      <c r="G3131" s="195" t="s">
        <v>8356</v>
      </c>
      <c r="H3131" s="247" t="str">
        <f>IFERROR(VLOOKUP(Table[[#This Row],[Activity Details of Assistance]],WHAT!E:F,2,FALSE),"")</f>
        <v># of FSM Site</v>
      </c>
      <c r="I3131" s="247"/>
      <c r="J3131" s="247">
        <v>5</v>
      </c>
      <c r="K3131" t="s">
        <v>8280</v>
      </c>
      <c r="L3131" s="251" t="s">
        <v>13</v>
      </c>
      <c r="M3131" s="251" t="s">
        <v>14</v>
      </c>
      <c r="N3131" s="247" t="s">
        <v>309</v>
      </c>
      <c r="O3131" s="247" t="s">
        <v>1606</v>
      </c>
      <c r="P3131" s="247" t="s">
        <v>4659</v>
      </c>
      <c r="Q3131" s="252">
        <v>44773</v>
      </c>
      <c r="R3131" s="252">
        <v>44986</v>
      </c>
      <c r="S3131" t="s">
        <v>8452</v>
      </c>
      <c r="T3131" s="253"/>
      <c r="U3131" s="253"/>
      <c r="V3131" s="253"/>
      <c r="W3131" s="253"/>
      <c r="X3131"/>
      <c r="Y3131" t="s">
        <v>8519</v>
      </c>
      <c r="Z3131" s="255">
        <v>1847456486</v>
      </c>
      <c r="AA3131" t="s">
        <v>8520</v>
      </c>
      <c r="AB3131" s="258" t="str">
        <f>_xlfn.IFNA(IF(Table[[#This Row],[Programme Partner]]&lt;&gt;Table[[#This Row],[Implementing Partner]],CONCATENATE(Table[[#This Row],[Programme Partner]],"-",Table[[#This Row],[Implementing Partner]]),Table[[#This Row],[Programme Partner]]),"")</f>
        <v>UNICEF-BRAC</v>
      </c>
    </row>
    <row r="3132" spans="1:28" ht="16.5" customHeight="1">
      <c r="A3132" s="183">
        <v>3512</v>
      </c>
      <c r="B3132" s="247" t="s">
        <v>5275</v>
      </c>
      <c r="C3132" s="248" t="s">
        <v>5033</v>
      </c>
      <c r="D3132" s="249" t="s">
        <v>5275</v>
      </c>
      <c r="E3132" s="215" t="s">
        <v>27</v>
      </c>
      <c r="F3132" s="247" t="s">
        <v>8012</v>
      </c>
      <c r="G3132" s="195" t="s">
        <v>8586</v>
      </c>
      <c r="H3132" s="247" t="str">
        <f>IFERROR(VLOOKUP(Table[[#This Row],[Activity Details of Assistance]],WHAT!E:F,2,FALSE),"")</f>
        <v># of door</v>
      </c>
      <c r="I3132" s="247"/>
      <c r="J3132" s="247">
        <v>227</v>
      </c>
      <c r="K3132" t="s">
        <v>8280</v>
      </c>
      <c r="L3132" s="251" t="s">
        <v>13</v>
      </c>
      <c r="M3132" s="251" t="s">
        <v>14</v>
      </c>
      <c r="N3132" s="247" t="s">
        <v>309</v>
      </c>
      <c r="O3132" s="247" t="s">
        <v>1606</v>
      </c>
      <c r="P3132" s="247" t="s">
        <v>4659</v>
      </c>
      <c r="Q3132" s="252">
        <v>44773</v>
      </c>
      <c r="R3132" s="252">
        <v>44986</v>
      </c>
      <c r="S3132" t="s">
        <v>8452</v>
      </c>
      <c r="T3132" s="253"/>
      <c r="U3132" s="253"/>
      <c r="V3132" s="253"/>
      <c r="W3132" s="253"/>
      <c r="X3132"/>
      <c r="Y3132" t="s">
        <v>8519</v>
      </c>
      <c r="Z3132" s="255">
        <v>1847456486</v>
      </c>
      <c r="AA3132" t="s">
        <v>8520</v>
      </c>
      <c r="AB3132" s="258" t="str">
        <f>_xlfn.IFNA(IF(Table[[#This Row],[Programme Partner]]&lt;&gt;Table[[#This Row],[Implementing Partner]],CONCATENATE(Table[[#This Row],[Programme Partner]],"-",Table[[#This Row],[Implementing Partner]]),Table[[#This Row],[Programme Partner]]),"")</f>
        <v>UNICEF-BRAC</v>
      </c>
    </row>
    <row r="3133" spans="1:28" ht="16.5" customHeight="1">
      <c r="A3133" s="183">
        <v>3513</v>
      </c>
      <c r="B3133" s="247" t="s">
        <v>5275</v>
      </c>
      <c r="C3133" s="248" t="s">
        <v>5033</v>
      </c>
      <c r="D3133" s="249" t="s">
        <v>5275</v>
      </c>
      <c r="E3133" s="215" t="s">
        <v>27</v>
      </c>
      <c r="F3133" s="247" t="s">
        <v>8012</v>
      </c>
      <c r="G3133" s="250" t="s">
        <v>8357</v>
      </c>
      <c r="H3133" s="247" t="str">
        <f>IFERROR(VLOOKUP(Table[[#This Row],[Activity Details of Assistance]],WHAT!E:F,2,FALSE),"")</f>
        <v># of door</v>
      </c>
      <c r="I3133" s="247"/>
      <c r="J3133" s="247">
        <v>1102</v>
      </c>
      <c r="K3133" t="s">
        <v>8280</v>
      </c>
      <c r="L3133" s="251" t="s">
        <v>13</v>
      </c>
      <c r="M3133" s="251" t="s">
        <v>14</v>
      </c>
      <c r="N3133" s="247" t="s">
        <v>309</v>
      </c>
      <c r="O3133" s="247" t="s">
        <v>1606</v>
      </c>
      <c r="P3133" s="247" t="s">
        <v>4659</v>
      </c>
      <c r="Q3133" s="252">
        <v>44773</v>
      </c>
      <c r="R3133" s="252">
        <v>44986</v>
      </c>
      <c r="S3133" t="s">
        <v>8452</v>
      </c>
      <c r="T3133" s="253"/>
      <c r="U3133" s="253"/>
      <c r="V3133" s="253"/>
      <c r="W3133" s="253"/>
      <c r="X3133"/>
      <c r="Y3133" t="s">
        <v>8519</v>
      </c>
      <c r="Z3133" s="255">
        <v>1847456486</v>
      </c>
      <c r="AA3133" t="s">
        <v>8520</v>
      </c>
      <c r="AB3133" s="258" t="str">
        <f>_xlfn.IFNA(IF(Table[[#This Row],[Programme Partner]]&lt;&gt;Table[[#This Row],[Implementing Partner]],CONCATENATE(Table[[#This Row],[Programme Partner]],"-",Table[[#This Row],[Implementing Partner]]),Table[[#This Row],[Programme Partner]]),"")</f>
        <v>UNICEF-BRAC</v>
      </c>
    </row>
    <row r="3134" spans="1:28" ht="16.5" customHeight="1">
      <c r="A3134" s="183">
        <v>3514</v>
      </c>
      <c r="B3134" s="247" t="s">
        <v>5275</v>
      </c>
      <c r="C3134" s="248" t="s">
        <v>5033</v>
      </c>
      <c r="D3134" s="249" t="s">
        <v>5275</v>
      </c>
      <c r="E3134" s="215" t="s">
        <v>27</v>
      </c>
      <c r="F3134" s="247" t="s">
        <v>8013</v>
      </c>
      <c r="G3134" s="250" t="s">
        <v>8314</v>
      </c>
      <c r="H3134" s="247" t="str">
        <f>IFERROR(VLOOKUP(Table[[#This Row],[Activity Details of Assistance]],WHAT!E:F,2,FALSE),"")</f>
        <v># of HP sessions at HH level</v>
      </c>
      <c r="I3134" s="247"/>
      <c r="J3134" s="247">
        <v>7513</v>
      </c>
      <c r="K3134" t="s">
        <v>8280</v>
      </c>
      <c r="L3134" s="251" t="s">
        <v>13</v>
      </c>
      <c r="M3134" s="251" t="s">
        <v>14</v>
      </c>
      <c r="N3134" s="247" t="s">
        <v>309</v>
      </c>
      <c r="O3134" s="247" t="s">
        <v>1606</v>
      </c>
      <c r="P3134" s="247" t="s">
        <v>4659</v>
      </c>
      <c r="Q3134" s="252">
        <v>44773</v>
      </c>
      <c r="R3134" s="252">
        <v>44986</v>
      </c>
      <c r="S3134" t="s">
        <v>8452</v>
      </c>
      <c r="T3134" s="253"/>
      <c r="U3134" s="253"/>
      <c r="V3134" s="253"/>
      <c r="W3134" s="253"/>
      <c r="X3134"/>
      <c r="Y3134" t="s">
        <v>8519</v>
      </c>
      <c r="Z3134" s="255">
        <v>1847456486</v>
      </c>
      <c r="AA3134" t="s">
        <v>8520</v>
      </c>
      <c r="AB3134" s="258" t="str">
        <f>_xlfn.IFNA(IF(Table[[#This Row],[Programme Partner]]&lt;&gt;Table[[#This Row],[Implementing Partner]],CONCATENATE(Table[[#This Row],[Programme Partner]],"-",Table[[#This Row],[Implementing Partner]]),Table[[#This Row],[Programme Partner]]),"")</f>
        <v>UNICEF-BRAC</v>
      </c>
    </row>
    <row r="3135" spans="1:28" ht="16.5" customHeight="1">
      <c r="A3135" s="183">
        <v>3515</v>
      </c>
      <c r="B3135" s="247" t="s">
        <v>5275</v>
      </c>
      <c r="C3135" s="248" t="s">
        <v>5033</v>
      </c>
      <c r="D3135" s="249" t="s">
        <v>5275</v>
      </c>
      <c r="E3135" s="215" t="s">
        <v>27</v>
      </c>
      <c r="F3135" s="247" t="s">
        <v>8014</v>
      </c>
      <c r="G3135" s="250" t="s">
        <v>8361</v>
      </c>
      <c r="H3135" s="247" t="str">
        <f>IFERROR(VLOOKUP(Table[[#This Row],[Activity Details of Assistance]],WHAT!E:F,2,FALSE),"")</f>
        <v># of plant</v>
      </c>
      <c r="I3135" s="247"/>
      <c r="J3135" s="247">
        <v>1</v>
      </c>
      <c r="K3135" t="s">
        <v>8280</v>
      </c>
      <c r="L3135" s="251" t="s">
        <v>13</v>
      </c>
      <c r="M3135" s="251" t="s">
        <v>14</v>
      </c>
      <c r="N3135" s="247" t="s">
        <v>309</v>
      </c>
      <c r="O3135" s="247" t="s">
        <v>1606</v>
      </c>
      <c r="P3135" s="247" t="s">
        <v>4659</v>
      </c>
      <c r="Q3135" s="252">
        <v>44773</v>
      </c>
      <c r="R3135" s="252">
        <v>44986</v>
      </c>
      <c r="S3135" t="s">
        <v>8452</v>
      </c>
      <c r="T3135" s="253"/>
      <c r="U3135" s="253"/>
      <c r="V3135" s="253"/>
      <c r="W3135" s="253"/>
      <c r="X3135"/>
      <c r="Y3135" t="s">
        <v>8519</v>
      </c>
      <c r="Z3135" s="255">
        <v>1847456486</v>
      </c>
      <c r="AA3135" t="s">
        <v>8520</v>
      </c>
      <c r="AB3135" s="258" t="str">
        <f>_xlfn.IFNA(IF(Table[[#This Row],[Programme Partner]]&lt;&gt;Table[[#This Row],[Implementing Partner]],CONCATENATE(Table[[#This Row],[Programme Partner]],"-",Table[[#This Row],[Implementing Partner]]),Table[[#This Row],[Programme Partner]]),"")</f>
        <v>UNICEF-BRAC</v>
      </c>
    </row>
    <row r="3136" spans="1:28" ht="16.5" customHeight="1">
      <c r="A3136" s="183">
        <v>3516</v>
      </c>
      <c r="B3136" s="247" t="s">
        <v>5148</v>
      </c>
      <c r="C3136" s="248" t="s">
        <v>5033</v>
      </c>
      <c r="D3136" s="249" t="s">
        <v>5148</v>
      </c>
      <c r="E3136" s="215" t="s">
        <v>27</v>
      </c>
      <c r="F3136" s="247" t="s">
        <v>8011</v>
      </c>
      <c r="G3136" s="195" t="s">
        <v>8584</v>
      </c>
      <c r="H3136" s="247" t="str">
        <f>IFERROR(VLOOKUP(Table[[#This Row],[Activity Details of Assistance]],WHAT!E:F,2,FALSE),"")</f>
        <v># of tube well</v>
      </c>
      <c r="I3136" s="247"/>
      <c r="J3136" s="247">
        <v>128</v>
      </c>
      <c r="K3136" t="s">
        <v>8280</v>
      </c>
      <c r="L3136" s="251" t="s">
        <v>13</v>
      </c>
      <c r="M3136" s="251" t="s">
        <v>14</v>
      </c>
      <c r="N3136" s="247" t="s">
        <v>309</v>
      </c>
      <c r="O3136" s="247" t="s">
        <v>1606</v>
      </c>
      <c r="P3136" s="247" t="s">
        <v>17</v>
      </c>
      <c r="Q3136" s="252">
        <v>44773</v>
      </c>
      <c r="R3136" s="252">
        <v>44896</v>
      </c>
      <c r="S3136" t="s">
        <v>8452</v>
      </c>
      <c r="T3136" s="253"/>
      <c r="U3136" s="253"/>
      <c r="V3136" s="253"/>
      <c r="W3136" s="253"/>
      <c r="X3136"/>
      <c r="Y3136" s="254" t="s">
        <v>8304</v>
      </c>
      <c r="Z3136" s="223">
        <v>1833301502</v>
      </c>
      <c r="AA3136" s="256" t="s">
        <v>8305</v>
      </c>
      <c r="AB3136" s="258" t="str">
        <f>_xlfn.IFNA(IF(Table[[#This Row],[Programme Partner]]&lt;&gt;Table[[#This Row],[Implementing Partner]],CONCATENATE(Table[[#This Row],[Programme Partner]],"-",Table[[#This Row],[Implementing Partner]]),Table[[#This Row],[Programme Partner]]),"")</f>
        <v>IOM-BRAC</v>
      </c>
    </row>
    <row r="3137" spans="1:28" ht="16.5" customHeight="1">
      <c r="A3137" s="183">
        <v>3517</v>
      </c>
      <c r="B3137" s="247" t="s">
        <v>5148</v>
      </c>
      <c r="C3137" s="248" t="s">
        <v>5033</v>
      </c>
      <c r="D3137" s="249" t="s">
        <v>5148</v>
      </c>
      <c r="E3137" s="215" t="s">
        <v>27</v>
      </c>
      <c r="F3137" s="247" t="s">
        <v>8011</v>
      </c>
      <c r="G3137" s="213" t="s">
        <v>8584</v>
      </c>
      <c r="H3137" s="247" t="str">
        <f>IFERROR(VLOOKUP(Table[[#This Row],[Activity Details of Assistance]],WHAT!E:F,2,FALSE),"")</f>
        <v># of tube well</v>
      </c>
      <c r="I3137" s="247"/>
      <c r="J3137" s="247">
        <v>17</v>
      </c>
      <c r="K3137" t="s">
        <v>8280</v>
      </c>
      <c r="L3137" s="251" t="s">
        <v>13</v>
      </c>
      <c r="M3137" s="251" t="s">
        <v>14</v>
      </c>
      <c r="N3137" s="247" t="s">
        <v>309</v>
      </c>
      <c r="O3137" s="247" t="s">
        <v>1606</v>
      </c>
      <c r="P3137" s="247" t="s">
        <v>17</v>
      </c>
      <c r="Q3137" s="252">
        <v>44773</v>
      </c>
      <c r="R3137" s="252">
        <v>44896</v>
      </c>
      <c r="S3137" t="s">
        <v>8452</v>
      </c>
      <c r="T3137" s="253"/>
      <c r="U3137" s="253"/>
      <c r="V3137" s="253"/>
      <c r="W3137" s="253"/>
      <c r="X3137"/>
      <c r="Y3137" s="254" t="s">
        <v>8304</v>
      </c>
      <c r="Z3137" s="223">
        <v>1833301502</v>
      </c>
      <c r="AA3137" s="256" t="s">
        <v>8305</v>
      </c>
      <c r="AB3137" s="258" t="str">
        <f>_xlfn.IFNA(IF(Table[[#This Row],[Programme Partner]]&lt;&gt;Table[[#This Row],[Implementing Partner]],CONCATENATE(Table[[#This Row],[Programme Partner]],"-",Table[[#This Row],[Implementing Partner]]),Table[[#This Row],[Programme Partner]]),"")</f>
        <v>IOM-BRAC</v>
      </c>
    </row>
    <row r="3138" spans="1:28" ht="16.5" customHeight="1">
      <c r="A3138" s="183">
        <v>3518</v>
      </c>
      <c r="B3138" s="247" t="s">
        <v>5148</v>
      </c>
      <c r="C3138" s="248" t="s">
        <v>5033</v>
      </c>
      <c r="D3138" s="249" t="s">
        <v>5148</v>
      </c>
      <c r="E3138" s="215" t="s">
        <v>27</v>
      </c>
      <c r="F3138" s="247" t="s">
        <v>8012</v>
      </c>
      <c r="G3138" s="250" t="s">
        <v>8366</v>
      </c>
      <c r="H3138" s="247" t="str">
        <f>IFERROR(VLOOKUP(Table[[#This Row],[Activity Details of Assistance]],WHAT!E:F,2,FALSE),"")</f>
        <v xml:space="preserve"># of door </v>
      </c>
      <c r="I3138" s="247"/>
      <c r="J3138" s="247">
        <v>1</v>
      </c>
      <c r="K3138" t="s">
        <v>8280</v>
      </c>
      <c r="L3138" s="251" t="s">
        <v>13</v>
      </c>
      <c r="M3138" s="251" t="s">
        <v>14</v>
      </c>
      <c r="N3138" s="247" t="s">
        <v>309</v>
      </c>
      <c r="O3138" s="247" t="s">
        <v>1606</v>
      </c>
      <c r="P3138" s="247" t="s">
        <v>17</v>
      </c>
      <c r="Q3138" s="252">
        <v>44773</v>
      </c>
      <c r="R3138" s="252">
        <v>44896</v>
      </c>
      <c r="S3138" t="s">
        <v>8452</v>
      </c>
      <c r="T3138" s="253"/>
      <c r="U3138" s="253"/>
      <c r="V3138" s="253"/>
      <c r="W3138" s="253"/>
      <c r="X3138"/>
      <c r="Y3138" s="254" t="s">
        <v>8304</v>
      </c>
      <c r="Z3138" s="223">
        <v>1833301502</v>
      </c>
      <c r="AA3138" s="256" t="s">
        <v>8305</v>
      </c>
      <c r="AB3138" s="258" t="str">
        <f>_xlfn.IFNA(IF(Table[[#This Row],[Programme Partner]]&lt;&gt;Table[[#This Row],[Implementing Partner]],CONCATENATE(Table[[#This Row],[Programme Partner]],"-",Table[[#This Row],[Implementing Partner]]),Table[[#This Row],[Programme Partner]]),"")</f>
        <v>IOM-BRAC</v>
      </c>
    </row>
    <row r="3139" spans="1:28" ht="16.5" customHeight="1">
      <c r="A3139" s="183">
        <v>3519</v>
      </c>
      <c r="B3139" s="247" t="s">
        <v>5148</v>
      </c>
      <c r="C3139" s="248" t="s">
        <v>5033</v>
      </c>
      <c r="D3139" s="249" t="s">
        <v>5148</v>
      </c>
      <c r="E3139" s="215" t="s">
        <v>27</v>
      </c>
      <c r="F3139" s="247" t="s">
        <v>8012</v>
      </c>
      <c r="G3139" s="195" t="s">
        <v>8585</v>
      </c>
      <c r="H3139" s="247" t="str">
        <f>IFERROR(VLOOKUP(Table[[#This Row],[Activity Details of Assistance]],WHAT!E:F,2,FALSE),"")</f>
        <v xml:space="preserve"># of door </v>
      </c>
      <c r="I3139" s="247"/>
      <c r="J3139" s="247">
        <v>27</v>
      </c>
      <c r="K3139" t="s">
        <v>8280</v>
      </c>
      <c r="L3139" s="251" t="s">
        <v>13</v>
      </c>
      <c r="M3139" s="251" t="s">
        <v>14</v>
      </c>
      <c r="N3139" s="247" t="s">
        <v>309</v>
      </c>
      <c r="O3139" s="247" t="s">
        <v>1606</v>
      </c>
      <c r="P3139" s="247" t="s">
        <v>17</v>
      </c>
      <c r="Q3139" s="252">
        <v>44773</v>
      </c>
      <c r="R3139" s="252">
        <v>44896</v>
      </c>
      <c r="S3139" t="s">
        <v>8452</v>
      </c>
      <c r="T3139" s="253"/>
      <c r="U3139" s="253"/>
      <c r="V3139" s="253"/>
      <c r="W3139" s="253"/>
      <c r="X3139"/>
      <c r="Y3139" s="254" t="s">
        <v>8304</v>
      </c>
      <c r="Z3139" s="223">
        <v>1833301502</v>
      </c>
      <c r="AA3139" s="256" t="s">
        <v>8305</v>
      </c>
      <c r="AB3139" s="258" t="str">
        <f>_xlfn.IFNA(IF(Table[[#This Row],[Programme Partner]]&lt;&gt;Table[[#This Row],[Implementing Partner]],CONCATENATE(Table[[#This Row],[Programme Partner]],"-",Table[[#This Row],[Implementing Partner]]),Table[[#This Row],[Programme Partner]]),"")</f>
        <v>IOM-BRAC</v>
      </c>
    </row>
    <row r="3140" spans="1:28" ht="16.5" customHeight="1">
      <c r="A3140" s="183">
        <v>3520</v>
      </c>
      <c r="B3140" s="247" t="s">
        <v>5148</v>
      </c>
      <c r="C3140" s="248" t="s">
        <v>5033</v>
      </c>
      <c r="D3140" s="249" t="s">
        <v>5148</v>
      </c>
      <c r="E3140" s="215" t="s">
        <v>27</v>
      </c>
      <c r="F3140" s="247" t="s">
        <v>8012</v>
      </c>
      <c r="G3140" t="s">
        <v>8359</v>
      </c>
      <c r="H3140" s="247" t="str">
        <f>IFERROR(VLOOKUP(Table[[#This Row],[Activity Details of Assistance]],WHAT!E:F,2,FALSE),"")</f>
        <v># of FSM Site</v>
      </c>
      <c r="I3140" s="247"/>
      <c r="J3140" s="247">
        <v>4</v>
      </c>
      <c r="K3140" t="s">
        <v>8280</v>
      </c>
      <c r="L3140" s="251" t="s">
        <v>13</v>
      </c>
      <c r="M3140" s="251" t="s">
        <v>14</v>
      </c>
      <c r="N3140" s="247" t="s">
        <v>309</v>
      </c>
      <c r="O3140" s="247" t="s">
        <v>1606</v>
      </c>
      <c r="P3140" s="247" t="s">
        <v>17</v>
      </c>
      <c r="Q3140" s="252">
        <v>44773</v>
      </c>
      <c r="R3140" s="252">
        <v>44896</v>
      </c>
      <c r="S3140" t="s">
        <v>8452</v>
      </c>
      <c r="T3140" s="253"/>
      <c r="U3140" s="253"/>
      <c r="V3140" s="253"/>
      <c r="W3140" s="253"/>
      <c r="X3140"/>
      <c r="Y3140" s="254" t="s">
        <v>8304</v>
      </c>
      <c r="Z3140" s="255">
        <v>1833301502</v>
      </c>
      <c r="AA3140" s="256" t="s">
        <v>8305</v>
      </c>
      <c r="AB3140" s="258" t="str">
        <f>_xlfn.IFNA(IF(Table[[#This Row],[Programme Partner]]&lt;&gt;Table[[#This Row],[Implementing Partner]],CONCATENATE(Table[[#This Row],[Programme Partner]],"-",Table[[#This Row],[Implementing Partner]]),Table[[#This Row],[Programme Partner]]),"")</f>
        <v>IOM-BRAC</v>
      </c>
    </row>
    <row r="3141" spans="1:28" ht="16.5" customHeight="1">
      <c r="A3141" s="183">
        <v>3521</v>
      </c>
      <c r="B3141" s="247" t="s">
        <v>5148</v>
      </c>
      <c r="C3141" s="248" t="s">
        <v>5033</v>
      </c>
      <c r="D3141" s="249" t="s">
        <v>5148</v>
      </c>
      <c r="E3141" s="215" t="s">
        <v>27</v>
      </c>
      <c r="F3141" s="247" t="s">
        <v>8012</v>
      </c>
      <c r="G3141" s="250" t="s">
        <v>8356</v>
      </c>
      <c r="H3141" s="247" t="str">
        <f>IFERROR(VLOOKUP(Table[[#This Row],[Activity Details of Assistance]],WHAT!E:F,2,FALSE),"")</f>
        <v># of FSM Site</v>
      </c>
      <c r="I3141" s="247"/>
      <c r="J3141" s="247">
        <v>1</v>
      </c>
      <c r="K3141" t="s">
        <v>8280</v>
      </c>
      <c r="L3141" s="251" t="s">
        <v>13</v>
      </c>
      <c r="M3141" s="251" t="s">
        <v>14</v>
      </c>
      <c r="N3141" s="247" t="s">
        <v>309</v>
      </c>
      <c r="O3141" s="247" t="s">
        <v>1606</v>
      </c>
      <c r="P3141" s="247" t="s">
        <v>17</v>
      </c>
      <c r="Q3141" s="252">
        <v>44773</v>
      </c>
      <c r="R3141" s="252">
        <v>44896</v>
      </c>
      <c r="S3141" t="s">
        <v>8452</v>
      </c>
      <c r="T3141" s="253"/>
      <c r="U3141" s="253"/>
      <c r="V3141" s="253"/>
      <c r="W3141" s="253"/>
      <c r="X3141" s="197"/>
      <c r="Y3141" s="254" t="s">
        <v>8304</v>
      </c>
      <c r="Z3141" s="255">
        <v>1833301502</v>
      </c>
      <c r="AA3141" s="256" t="s">
        <v>8305</v>
      </c>
      <c r="AB3141" s="258" t="str">
        <f>_xlfn.IFNA(IF(Table[[#This Row],[Programme Partner]]&lt;&gt;Table[[#This Row],[Implementing Partner]],CONCATENATE(Table[[#This Row],[Programme Partner]],"-",Table[[#This Row],[Implementing Partner]]),Table[[#This Row],[Programme Partner]]),"")</f>
        <v>IOM-BRAC</v>
      </c>
    </row>
    <row r="3142" spans="1:28" ht="16.5" customHeight="1">
      <c r="A3142" s="183">
        <v>3522</v>
      </c>
      <c r="B3142" s="247" t="s">
        <v>5148</v>
      </c>
      <c r="C3142" s="248" t="s">
        <v>5033</v>
      </c>
      <c r="D3142" s="249" t="s">
        <v>5148</v>
      </c>
      <c r="E3142" s="215" t="s">
        <v>27</v>
      </c>
      <c r="F3142" s="247" t="s">
        <v>8012</v>
      </c>
      <c r="G3142" s="195" t="s">
        <v>8586</v>
      </c>
      <c r="H3142" s="247" t="str">
        <f>IFERROR(VLOOKUP(Table[[#This Row],[Activity Details of Assistance]],WHAT!E:F,2,FALSE),"")</f>
        <v># of door</v>
      </c>
      <c r="I3142" s="247"/>
      <c r="J3142" s="247">
        <v>267</v>
      </c>
      <c r="K3142" t="s">
        <v>8280</v>
      </c>
      <c r="L3142" s="251" t="s">
        <v>13</v>
      </c>
      <c r="M3142" s="251" t="s">
        <v>14</v>
      </c>
      <c r="N3142" s="247" t="s">
        <v>309</v>
      </c>
      <c r="O3142" s="247" t="s">
        <v>1606</v>
      </c>
      <c r="P3142" s="247" t="s">
        <v>17</v>
      </c>
      <c r="Q3142" s="252">
        <v>44773</v>
      </c>
      <c r="R3142" s="252">
        <v>44896</v>
      </c>
      <c r="S3142" t="s">
        <v>8452</v>
      </c>
      <c r="T3142" s="253"/>
      <c r="U3142" s="253"/>
      <c r="V3142" s="253"/>
      <c r="W3142" s="253"/>
      <c r="X3142"/>
      <c r="Y3142" s="254" t="s">
        <v>8304</v>
      </c>
      <c r="Z3142" s="255">
        <v>1833301502</v>
      </c>
      <c r="AA3142" s="256" t="s">
        <v>8305</v>
      </c>
      <c r="AB3142" s="258" t="str">
        <f>_xlfn.IFNA(IF(Table[[#This Row],[Programme Partner]]&lt;&gt;Table[[#This Row],[Implementing Partner]],CONCATENATE(Table[[#This Row],[Programme Partner]],"-",Table[[#This Row],[Implementing Partner]]),Table[[#This Row],[Programme Partner]]),"")</f>
        <v>IOM-BRAC</v>
      </c>
    </row>
    <row r="3143" spans="1:28" ht="16.5" customHeight="1">
      <c r="A3143" s="183">
        <v>3523</v>
      </c>
      <c r="B3143" s="247" t="s">
        <v>5148</v>
      </c>
      <c r="C3143" s="248" t="s">
        <v>5033</v>
      </c>
      <c r="D3143" s="249" t="s">
        <v>5148</v>
      </c>
      <c r="E3143" s="215" t="s">
        <v>27</v>
      </c>
      <c r="F3143" s="247" t="s">
        <v>8012</v>
      </c>
      <c r="G3143" s="250" t="s">
        <v>8357</v>
      </c>
      <c r="H3143" s="247" t="str">
        <f>IFERROR(VLOOKUP(Table[[#This Row],[Activity Details of Assistance]],WHAT!E:F,2,FALSE),"")</f>
        <v># of door</v>
      </c>
      <c r="I3143" s="247"/>
      <c r="J3143" s="247">
        <v>260</v>
      </c>
      <c r="K3143" t="s">
        <v>8280</v>
      </c>
      <c r="L3143" s="251" t="s">
        <v>13</v>
      </c>
      <c r="M3143" s="251" t="s">
        <v>14</v>
      </c>
      <c r="N3143" s="247" t="s">
        <v>309</v>
      </c>
      <c r="O3143" s="247" t="s">
        <v>1606</v>
      </c>
      <c r="P3143" s="247" t="s">
        <v>17</v>
      </c>
      <c r="Q3143" s="252">
        <v>44773</v>
      </c>
      <c r="R3143" s="252">
        <v>44896</v>
      </c>
      <c r="S3143" t="s">
        <v>8452</v>
      </c>
      <c r="T3143" s="253"/>
      <c r="U3143" s="253"/>
      <c r="V3143" s="253"/>
      <c r="W3143" s="253"/>
      <c r="X3143"/>
      <c r="Y3143" s="254" t="s">
        <v>8304</v>
      </c>
      <c r="Z3143" s="255">
        <v>1833301502</v>
      </c>
      <c r="AA3143" s="256" t="s">
        <v>8305</v>
      </c>
      <c r="AB3143" s="258" t="str">
        <f>_xlfn.IFNA(IF(Table[[#This Row],[Programme Partner]]&lt;&gt;Table[[#This Row],[Implementing Partner]],CONCATENATE(Table[[#This Row],[Programme Partner]],"-",Table[[#This Row],[Implementing Partner]]),Table[[#This Row],[Programme Partner]]),"")</f>
        <v>IOM-BRAC</v>
      </c>
    </row>
    <row r="3144" spans="1:28" ht="16.5" customHeight="1">
      <c r="A3144" s="183">
        <v>3524</v>
      </c>
      <c r="B3144" s="247" t="s">
        <v>5148</v>
      </c>
      <c r="C3144" s="248" t="s">
        <v>5033</v>
      </c>
      <c r="D3144" s="249" t="s">
        <v>5148</v>
      </c>
      <c r="E3144" s="215" t="s">
        <v>27</v>
      </c>
      <c r="F3144" s="247" t="s">
        <v>8011</v>
      </c>
      <c r="G3144" t="s">
        <v>8019</v>
      </c>
      <c r="H3144" s="247" t="str">
        <f>IFERROR(VLOOKUP(Table[[#This Row],[Activity Details of Assistance]],WHAT!E:F,2,FALSE),"")</f>
        <v>N/A</v>
      </c>
      <c r="I3144" s="247"/>
      <c r="J3144" s="247">
        <v>11</v>
      </c>
      <c r="K3144" t="s">
        <v>8280</v>
      </c>
      <c r="L3144" s="251" t="s">
        <v>13</v>
      </c>
      <c r="M3144" s="251" t="s">
        <v>14</v>
      </c>
      <c r="N3144" s="247" t="s">
        <v>309</v>
      </c>
      <c r="O3144" s="247" t="s">
        <v>1606</v>
      </c>
      <c r="P3144" s="247" t="s">
        <v>17</v>
      </c>
      <c r="Q3144" s="252">
        <v>44773</v>
      </c>
      <c r="R3144" s="252">
        <v>44896</v>
      </c>
      <c r="S3144" t="s">
        <v>8452</v>
      </c>
      <c r="T3144" s="253"/>
      <c r="U3144" s="253"/>
      <c r="V3144" s="253"/>
      <c r="W3144" s="253"/>
      <c r="X3144" t="s">
        <v>8591</v>
      </c>
      <c r="Y3144" s="254" t="s">
        <v>8304</v>
      </c>
      <c r="Z3144" s="255">
        <v>1833301502</v>
      </c>
      <c r="AA3144" s="256" t="s">
        <v>8305</v>
      </c>
      <c r="AB3144" s="258" t="str">
        <f>_xlfn.IFNA(IF(Table[[#This Row],[Programme Partner]]&lt;&gt;Table[[#This Row],[Implementing Partner]],CONCATENATE(Table[[#This Row],[Programme Partner]],"-",Table[[#This Row],[Implementing Partner]]),Table[[#This Row],[Programme Partner]]),"")</f>
        <v>IOM-BRAC</v>
      </c>
    </row>
    <row r="3145" spans="1:28" ht="16.5" customHeight="1">
      <c r="A3145" s="183">
        <v>3525</v>
      </c>
      <c r="B3145" s="247" t="s">
        <v>5148</v>
      </c>
      <c r="C3145" s="248" t="s">
        <v>5033</v>
      </c>
      <c r="D3145" s="249" t="s">
        <v>5148</v>
      </c>
      <c r="E3145" s="215" t="s">
        <v>27</v>
      </c>
      <c r="F3145" s="247" t="s">
        <v>8013</v>
      </c>
      <c r="G3145" s="250" t="s">
        <v>8313</v>
      </c>
      <c r="H3145" s="247" t="str">
        <f>IFERROR(VLOOKUP(Table[[#This Row],[Activity Details of Assistance]],WHAT!E:F,2,FALSE),"")</f>
        <v># of HP sessions at community level</v>
      </c>
      <c r="I3145" s="247"/>
      <c r="J3145" s="247">
        <v>23</v>
      </c>
      <c r="K3145" t="s">
        <v>8280</v>
      </c>
      <c r="L3145" s="251" t="s">
        <v>13</v>
      </c>
      <c r="M3145" s="251" t="s">
        <v>14</v>
      </c>
      <c r="N3145" s="247" t="s">
        <v>309</v>
      </c>
      <c r="O3145" s="247" t="s">
        <v>1606</v>
      </c>
      <c r="P3145" s="247" t="s">
        <v>17</v>
      </c>
      <c r="Q3145" s="252">
        <v>44773</v>
      </c>
      <c r="R3145" s="252">
        <v>44896</v>
      </c>
      <c r="S3145" t="s">
        <v>8452</v>
      </c>
      <c r="T3145" s="253"/>
      <c r="U3145" s="253"/>
      <c r="V3145" s="253"/>
      <c r="W3145" s="253"/>
      <c r="X3145"/>
      <c r="Y3145" s="254" t="s">
        <v>8304</v>
      </c>
      <c r="Z3145" s="255">
        <v>1833301502</v>
      </c>
      <c r="AA3145" s="256" t="s">
        <v>8305</v>
      </c>
      <c r="AB3145" s="258" t="str">
        <f>_xlfn.IFNA(IF(Table[[#This Row],[Programme Partner]]&lt;&gt;Table[[#This Row],[Implementing Partner]],CONCATENATE(Table[[#This Row],[Programme Partner]],"-",Table[[#This Row],[Implementing Partner]]),Table[[#This Row],[Programme Partner]]),"")</f>
        <v>IOM-BRAC</v>
      </c>
    </row>
    <row r="3146" spans="1:28" ht="16.5" customHeight="1">
      <c r="A3146" s="183">
        <v>3526</v>
      </c>
      <c r="B3146" s="247" t="s">
        <v>5148</v>
      </c>
      <c r="C3146" s="248" t="s">
        <v>5033</v>
      </c>
      <c r="D3146" s="249" t="s">
        <v>5148</v>
      </c>
      <c r="E3146" s="215" t="s">
        <v>27</v>
      </c>
      <c r="F3146" s="247" t="s">
        <v>8013</v>
      </c>
      <c r="G3146" s="250" t="s">
        <v>8360</v>
      </c>
      <c r="H3146" s="247" t="str">
        <f>IFERROR(VLOOKUP(Table[[#This Row],[Activity Details of Assistance]],WHAT!E:F,2,FALSE),"")</f>
        <v># of household</v>
      </c>
      <c r="I3146" s="247"/>
      <c r="J3146" s="247">
        <v>5634</v>
      </c>
      <c r="K3146" t="s">
        <v>8280</v>
      </c>
      <c r="L3146" s="251" t="s">
        <v>13</v>
      </c>
      <c r="M3146" s="251" t="s">
        <v>14</v>
      </c>
      <c r="N3146" s="247" t="s">
        <v>309</v>
      </c>
      <c r="O3146" s="247" t="s">
        <v>1606</v>
      </c>
      <c r="P3146" s="247" t="s">
        <v>17</v>
      </c>
      <c r="Q3146" s="252">
        <v>44773</v>
      </c>
      <c r="R3146" s="252">
        <v>44896</v>
      </c>
      <c r="S3146" t="s">
        <v>8452</v>
      </c>
      <c r="T3146" s="253"/>
      <c r="U3146" s="253"/>
      <c r="V3146" s="253"/>
      <c r="W3146" s="253"/>
      <c r="X3146"/>
      <c r="Y3146" s="254" t="s">
        <v>8304</v>
      </c>
      <c r="Z3146" s="255">
        <v>1833301502</v>
      </c>
      <c r="AA3146" s="256" t="s">
        <v>8305</v>
      </c>
      <c r="AB3146" s="258" t="str">
        <f>_xlfn.IFNA(IF(Table[[#This Row],[Programme Partner]]&lt;&gt;Table[[#This Row],[Implementing Partner]],CONCATENATE(Table[[#This Row],[Programme Partner]],"-",Table[[#This Row],[Implementing Partner]]),Table[[#This Row],[Programme Partner]]),"")</f>
        <v>IOM-BRAC</v>
      </c>
    </row>
    <row r="3147" spans="1:28" ht="16.5" customHeight="1">
      <c r="A3147" s="183">
        <v>3527</v>
      </c>
      <c r="B3147" s="247" t="s">
        <v>5148</v>
      </c>
      <c r="C3147" s="248" t="s">
        <v>5033</v>
      </c>
      <c r="D3147" s="249" t="s">
        <v>5148</v>
      </c>
      <c r="E3147" s="215" t="s">
        <v>27</v>
      </c>
      <c r="F3147" s="247" t="s">
        <v>8014</v>
      </c>
      <c r="G3147" s="250" t="s">
        <v>8358</v>
      </c>
      <c r="H3147" s="247" t="str">
        <f>IFERROR(VLOOKUP(Table[[#This Row],[Activity Details of Assistance]],WHAT!E:F,2,FALSE),"")</f>
        <v># of campaign per camp </v>
      </c>
      <c r="I3147" s="247"/>
      <c r="J3147" s="247">
        <v>1</v>
      </c>
      <c r="K3147" t="s">
        <v>8280</v>
      </c>
      <c r="L3147" s="251" t="s">
        <v>13</v>
      </c>
      <c r="M3147" s="251" t="s">
        <v>14</v>
      </c>
      <c r="N3147" s="247" t="s">
        <v>309</v>
      </c>
      <c r="O3147" s="247" t="s">
        <v>1606</v>
      </c>
      <c r="P3147" s="247" t="s">
        <v>17</v>
      </c>
      <c r="Q3147" s="252">
        <v>44773</v>
      </c>
      <c r="R3147" s="252">
        <v>44896</v>
      </c>
      <c r="S3147" t="s">
        <v>8452</v>
      </c>
      <c r="T3147" s="253"/>
      <c r="U3147" s="253"/>
      <c r="V3147" s="253"/>
      <c r="W3147" s="253"/>
      <c r="X3147"/>
      <c r="Y3147" s="254" t="s">
        <v>8304</v>
      </c>
      <c r="Z3147" s="255">
        <v>1833301502</v>
      </c>
      <c r="AA3147" s="256" t="s">
        <v>8305</v>
      </c>
      <c r="AB3147" s="258" t="str">
        <f>_xlfn.IFNA(IF(Table[[#This Row],[Programme Partner]]&lt;&gt;Table[[#This Row],[Implementing Partner]],CONCATENATE(Table[[#This Row],[Programme Partner]],"-",Table[[#This Row],[Implementing Partner]]),Table[[#This Row],[Programme Partner]]),"")</f>
        <v>IOM-BRAC</v>
      </c>
    </row>
    <row r="3148" spans="1:28" ht="16.5" customHeight="1">
      <c r="A3148" s="183">
        <v>3528</v>
      </c>
      <c r="B3148" s="247" t="s">
        <v>5148</v>
      </c>
      <c r="C3148" s="248" t="s">
        <v>5033</v>
      </c>
      <c r="D3148" s="249" t="s">
        <v>5148</v>
      </c>
      <c r="E3148" s="215" t="s">
        <v>27</v>
      </c>
      <c r="F3148" s="247" t="s">
        <v>8014</v>
      </c>
      <c r="G3148" s="250" t="s">
        <v>8361</v>
      </c>
      <c r="H3148" s="247" t="str">
        <f>IFERROR(VLOOKUP(Table[[#This Row],[Activity Details of Assistance]],WHAT!E:F,2,FALSE),"")</f>
        <v># of plant</v>
      </c>
      <c r="I3148" s="247"/>
      <c r="J3148" s="247">
        <v>3</v>
      </c>
      <c r="K3148" t="s">
        <v>8280</v>
      </c>
      <c r="L3148" s="251" t="s">
        <v>13</v>
      </c>
      <c r="M3148" s="251" t="s">
        <v>14</v>
      </c>
      <c r="N3148" s="247" t="s">
        <v>309</v>
      </c>
      <c r="O3148" s="247" t="s">
        <v>1606</v>
      </c>
      <c r="P3148" s="247" t="s">
        <v>17</v>
      </c>
      <c r="Q3148" s="252">
        <v>44773</v>
      </c>
      <c r="R3148" s="252">
        <v>44896</v>
      </c>
      <c r="S3148" t="s">
        <v>8452</v>
      </c>
      <c r="T3148" s="253"/>
      <c r="U3148" s="253"/>
      <c r="V3148" s="253"/>
      <c r="W3148" s="253"/>
      <c r="X3148"/>
      <c r="Y3148" s="254" t="s">
        <v>8304</v>
      </c>
      <c r="Z3148" s="255">
        <v>1833301502</v>
      </c>
      <c r="AA3148" s="256" t="s">
        <v>8305</v>
      </c>
      <c r="AB3148" s="258" t="str">
        <f>_xlfn.IFNA(IF(Table[[#This Row],[Programme Partner]]&lt;&gt;Table[[#This Row],[Implementing Partner]],CONCATENATE(Table[[#This Row],[Programme Partner]],"-",Table[[#This Row],[Implementing Partner]]),Table[[#This Row],[Programme Partner]]),"")</f>
        <v>IOM-BRAC</v>
      </c>
    </row>
    <row r="3149" spans="1:28" ht="16.5" customHeight="1">
      <c r="A3149" s="183">
        <v>3529</v>
      </c>
      <c r="B3149" s="247" t="s">
        <v>5148</v>
      </c>
      <c r="C3149" s="248" t="s">
        <v>5033</v>
      </c>
      <c r="D3149" s="249" t="s">
        <v>5148</v>
      </c>
      <c r="E3149" s="215" t="s">
        <v>27</v>
      </c>
      <c r="F3149" s="247" t="s">
        <v>8014</v>
      </c>
      <c r="G3149" t="s">
        <v>8019</v>
      </c>
      <c r="H3149" s="247" t="str">
        <f>IFERROR(VLOOKUP(Table[[#This Row],[Activity Details of Assistance]],WHAT!E:F,2,FALSE),"")</f>
        <v>N/A</v>
      </c>
      <c r="I3149" s="247"/>
      <c r="J3149" s="247">
        <v>2</v>
      </c>
      <c r="K3149" t="s">
        <v>8280</v>
      </c>
      <c r="L3149" s="251" t="s">
        <v>13</v>
      </c>
      <c r="M3149" s="251" t="s">
        <v>14</v>
      </c>
      <c r="N3149" s="247" t="s">
        <v>309</v>
      </c>
      <c r="O3149" s="247" t="s">
        <v>1606</v>
      </c>
      <c r="P3149" s="247" t="s">
        <v>17</v>
      </c>
      <c r="Q3149" s="252">
        <v>44773</v>
      </c>
      <c r="R3149" s="252">
        <v>44896</v>
      </c>
      <c r="S3149" t="s">
        <v>8452</v>
      </c>
      <c r="T3149" s="253"/>
      <c r="U3149" s="253"/>
      <c r="V3149" s="253"/>
      <c r="W3149" s="253"/>
      <c r="X3149" t="s">
        <v>8592</v>
      </c>
      <c r="Y3149" s="254" t="s">
        <v>8304</v>
      </c>
      <c r="Z3149" s="255">
        <v>1833301502</v>
      </c>
      <c r="AA3149" s="256" t="s">
        <v>8305</v>
      </c>
      <c r="AB3149" s="258" t="str">
        <f>_xlfn.IFNA(IF(Table[[#This Row],[Programme Partner]]&lt;&gt;Table[[#This Row],[Implementing Partner]],CONCATENATE(Table[[#This Row],[Programme Partner]],"-",Table[[#This Row],[Implementing Partner]]),Table[[#This Row],[Programme Partner]]),"")</f>
        <v>IOM-BRAC</v>
      </c>
    </row>
    <row r="3150" spans="1:28" ht="16.5" customHeight="1">
      <c r="A3150" s="183">
        <v>3530</v>
      </c>
      <c r="B3150" s="247" t="s">
        <v>5143</v>
      </c>
      <c r="C3150" s="248" t="s">
        <v>5024</v>
      </c>
      <c r="D3150" s="249" t="s">
        <v>5143</v>
      </c>
      <c r="E3150" s="215" t="s">
        <v>27</v>
      </c>
      <c r="F3150" s="247" t="s">
        <v>8011</v>
      </c>
      <c r="G3150" s="195" t="s">
        <v>8584</v>
      </c>
      <c r="H3150" s="247" t="str">
        <f>IFERROR(VLOOKUP(Table[[#This Row],[Activity Details of Assistance]],WHAT!E:F,2,FALSE),"")</f>
        <v># of tube well</v>
      </c>
      <c r="I3150" s="247"/>
      <c r="J3150" s="247">
        <v>115</v>
      </c>
      <c r="K3150" t="s">
        <v>8280</v>
      </c>
      <c r="L3150" s="251" t="s">
        <v>13</v>
      </c>
      <c r="M3150" s="251" t="s">
        <v>14</v>
      </c>
      <c r="N3150" s="247" t="s">
        <v>309</v>
      </c>
      <c r="O3150" s="247" t="s">
        <v>1606</v>
      </c>
      <c r="P3150" s="247" t="s">
        <v>4672</v>
      </c>
      <c r="Q3150" s="252">
        <v>44742</v>
      </c>
      <c r="R3150" s="252">
        <v>44896</v>
      </c>
      <c r="S3150" t="s">
        <v>8452</v>
      </c>
      <c r="T3150" s="253"/>
      <c r="U3150" s="253"/>
      <c r="V3150" s="253"/>
      <c r="W3150" s="253"/>
      <c r="X3150"/>
      <c r="Y3150" t="s">
        <v>8326</v>
      </c>
      <c r="Z3150" s="255">
        <v>1628407101</v>
      </c>
      <c r="AA3150" s="256" t="s">
        <v>8327</v>
      </c>
      <c r="AB3150" s="258" t="str">
        <f>_xlfn.IFNA(IF(Table[[#This Row],[Programme Partner]]&lt;&gt;Table[[#This Row],[Implementing Partner]],CONCATENATE(Table[[#This Row],[Programme Partner]],"-",Table[[#This Row],[Implementing Partner]]),Table[[#This Row],[Programme Partner]]),"")</f>
        <v>IFRC-BDRCS</v>
      </c>
    </row>
    <row r="3151" spans="1:28" ht="16.5" customHeight="1">
      <c r="A3151" s="183">
        <v>3531</v>
      </c>
      <c r="B3151" s="247" t="s">
        <v>5143</v>
      </c>
      <c r="C3151" s="248" t="s">
        <v>5024</v>
      </c>
      <c r="D3151" s="249" t="s">
        <v>5143</v>
      </c>
      <c r="E3151" s="215" t="s">
        <v>27</v>
      </c>
      <c r="F3151" s="247" t="s">
        <v>8012</v>
      </c>
      <c r="G3151" s="195" t="s">
        <v>8585</v>
      </c>
      <c r="H3151" s="247" t="str">
        <f>IFERROR(VLOOKUP(Table[[#This Row],[Activity Details of Assistance]],WHAT!E:F,2,FALSE),"")</f>
        <v xml:space="preserve"># of door </v>
      </c>
      <c r="I3151" s="247"/>
      <c r="J3151" s="247">
        <v>18</v>
      </c>
      <c r="K3151" t="s">
        <v>8280</v>
      </c>
      <c r="L3151" s="251" t="s">
        <v>13</v>
      </c>
      <c r="M3151" s="251" t="s">
        <v>14</v>
      </c>
      <c r="N3151" s="247" t="s">
        <v>309</v>
      </c>
      <c r="O3151" s="247" t="s">
        <v>1606</v>
      </c>
      <c r="P3151" s="247" t="s">
        <v>4672</v>
      </c>
      <c r="Q3151" s="252">
        <v>44742</v>
      </c>
      <c r="R3151" s="252">
        <v>44896</v>
      </c>
      <c r="S3151" t="s">
        <v>8452</v>
      </c>
      <c r="T3151" s="253"/>
      <c r="U3151" s="253"/>
      <c r="V3151" s="253"/>
      <c r="W3151" s="253"/>
      <c r="X3151"/>
      <c r="Y3151" t="s">
        <v>8326</v>
      </c>
      <c r="Z3151" s="255">
        <v>1628407101</v>
      </c>
      <c r="AA3151" s="256" t="s">
        <v>8327</v>
      </c>
      <c r="AB3151" s="258" t="str">
        <f>_xlfn.IFNA(IF(Table[[#This Row],[Programme Partner]]&lt;&gt;Table[[#This Row],[Implementing Partner]],CONCATENATE(Table[[#This Row],[Programme Partner]],"-",Table[[#This Row],[Implementing Partner]]),Table[[#This Row],[Programme Partner]]),"")</f>
        <v>IFRC-BDRCS</v>
      </c>
    </row>
    <row r="3152" spans="1:28" ht="16.5" customHeight="1">
      <c r="A3152" s="183">
        <v>3532</v>
      </c>
      <c r="B3152" s="247" t="s">
        <v>5143</v>
      </c>
      <c r="C3152" s="248" t="s">
        <v>5024</v>
      </c>
      <c r="D3152" s="249" t="s">
        <v>5143</v>
      </c>
      <c r="E3152" s="215" t="s">
        <v>27</v>
      </c>
      <c r="F3152" s="247" t="s">
        <v>8012</v>
      </c>
      <c r="G3152" s="195" t="s">
        <v>8371</v>
      </c>
      <c r="H3152" s="247" t="str">
        <f>IFERROR(VLOOKUP(Table[[#This Row],[Activity Details of Assistance]],WHAT!E:F,2,FALSE),"")</f>
        <v># of FSM Site</v>
      </c>
      <c r="I3152" s="247"/>
      <c r="J3152" s="247">
        <v>1</v>
      </c>
      <c r="K3152" t="s">
        <v>8280</v>
      </c>
      <c r="L3152" s="251" t="s">
        <v>13</v>
      </c>
      <c r="M3152" s="251" t="s">
        <v>14</v>
      </c>
      <c r="N3152" s="247" t="s">
        <v>309</v>
      </c>
      <c r="O3152" s="247" t="s">
        <v>1606</v>
      </c>
      <c r="P3152" s="247" t="s">
        <v>4672</v>
      </c>
      <c r="Q3152" s="252">
        <v>44742</v>
      </c>
      <c r="R3152" s="252">
        <v>44896</v>
      </c>
      <c r="S3152" t="s">
        <v>8452</v>
      </c>
      <c r="T3152" s="253"/>
      <c r="U3152" s="253"/>
      <c r="V3152" s="253"/>
      <c r="W3152" s="253"/>
      <c r="X3152"/>
      <c r="Y3152" t="s">
        <v>8326</v>
      </c>
      <c r="Z3152" s="255">
        <v>1628407101</v>
      </c>
      <c r="AA3152" s="256" t="s">
        <v>8327</v>
      </c>
      <c r="AB3152" s="258" t="str">
        <f>_xlfn.IFNA(IF(Table[[#This Row],[Programme Partner]]&lt;&gt;Table[[#This Row],[Implementing Partner]],CONCATENATE(Table[[#This Row],[Programme Partner]],"-",Table[[#This Row],[Implementing Partner]]),Table[[#This Row],[Programme Partner]]),"")</f>
        <v>IFRC-BDRCS</v>
      </c>
    </row>
    <row r="3153" spans="1:28" ht="16.5" customHeight="1">
      <c r="A3153" s="183">
        <v>3533</v>
      </c>
      <c r="B3153" s="247" t="s">
        <v>5143</v>
      </c>
      <c r="C3153" s="248" t="s">
        <v>5024</v>
      </c>
      <c r="D3153" s="249" t="s">
        <v>5143</v>
      </c>
      <c r="E3153" s="215" t="s">
        <v>27</v>
      </c>
      <c r="F3153" s="247" t="s">
        <v>8012</v>
      </c>
      <c r="G3153" s="195" t="s">
        <v>8586</v>
      </c>
      <c r="H3153" s="247" t="str">
        <f>IFERROR(VLOOKUP(Table[[#This Row],[Activity Details of Assistance]],WHAT!E:F,2,FALSE),"")</f>
        <v># of door</v>
      </c>
      <c r="I3153" s="247"/>
      <c r="J3153" s="247">
        <v>32</v>
      </c>
      <c r="K3153" t="s">
        <v>8280</v>
      </c>
      <c r="L3153" s="251" t="s">
        <v>13</v>
      </c>
      <c r="M3153" s="251" t="s">
        <v>14</v>
      </c>
      <c r="N3153" s="247" t="s">
        <v>309</v>
      </c>
      <c r="O3153" s="247" t="s">
        <v>1606</v>
      </c>
      <c r="P3153" s="247" t="s">
        <v>4672</v>
      </c>
      <c r="Q3153" s="252">
        <v>44742</v>
      </c>
      <c r="R3153" s="252">
        <v>44896</v>
      </c>
      <c r="S3153" t="s">
        <v>8452</v>
      </c>
      <c r="T3153" s="253"/>
      <c r="U3153" s="253"/>
      <c r="V3153" s="253"/>
      <c r="W3153" s="253"/>
      <c r="X3153"/>
      <c r="Y3153" t="s">
        <v>8326</v>
      </c>
      <c r="Z3153" s="255">
        <v>1628407101</v>
      </c>
      <c r="AA3153" s="256" t="s">
        <v>8327</v>
      </c>
      <c r="AB3153" s="258" t="str">
        <f>_xlfn.IFNA(IF(Table[[#This Row],[Programme Partner]]&lt;&gt;Table[[#This Row],[Implementing Partner]],CONCATENATE(Table[[#This Row],[Programme Partner]],"-",Table[[#This Row],[Implementing Partner]]),Table[[#This Row],[Programme Partner]]),"")</f>
        <v>IFRC-BDRCS</v>
      </c>
    </row>
    <row r="3154" spans="1:28" ht="16.5" customHeight="1">
      <c r="A3154" s="183">
        <v>3534</v>
      </c>
      <c r="B3154" s="247" t="s">
        <v>5143</v>
      </c>
      <c r="C3154" s="248" t="s">
        <v>5024</v>
      </c>
      <c r="D3154" s="249" t="s">
        <v>5143</v>
      </c>
      <c r="E3154" s="215" t="s">
        <v>27</v>
      </c>
      <c r="F3154" s="247" t="s">
        <v>8012</v>
      </c>
      <c r="G3154" s="250" t="s">
        <v>8357</v>
      </c>
      <c r="H3154" s="247" t="str">
        <f>IFERROR(VLOOKUP(Table[[#This Row],[Activity Details of Assistance]],WHAT!E:F,2,FALSE),"")</f>
        <v># of door</v>
      </c>
      <c r="I3154" s="247"/>
      <c r="J3154" s="247">
        <v>140</v>
      </c>
      <c r="K3154" t="s">
        <v>8280</v>
      </c>
      <c r="L3154" s="251" t="s">
        <v>13</v>
      </c>
      <c r="M3154" s="251" t="s">
        <v>14</v>
      </c>
      <c r="N3154" s="247" t="s">
        <v>309</v>
      </c>
      <c r="O3154" s="247" t="s">
        <v>1606</v>
      </c>
      <c r="P3154" s="247" t="s">
        <v>4672</v>
      </c>
      <c r="Q3154" s="252">
        <v>44742</v>
      </c>
      <c r="R3154" s="252">
        <v>44896</v>
      </c>
      <c r="S3154" t="s">
        <v>8452</v>
      </c>
      <c r="T3154" s="253"/>
      <c r="U3154" s="253"/>
      <c r="V3154" s="253"/>
      <c r="W3154" s="253"/>
      <c r="X3154"/>
      <c r="Y3154" t="s">
        <v>8326</v>
      </c>
      <c r="Z3154" s="255">
        <v>1628407101</v>
      </c>
      <c r="AA3154" s="256" t="s">
        <v>8327</v>
      </c>
      <c r="AB3154" s="258" t="str">
        <f>_xlfn.IFNA(IF(Table[[#This Row],[Programme Partner]]&lt;&gt;Table[[#This Row],[Implementing Partner]],CONCATENATE(Table[[#This Row],[Programme Partner]],"-",Table[[#This Row],[Implementing Partner]]),Table[[#This Row],[Programme Partner]]),"")</f>
        <v>IFRC-BDRCS</v>
      </c>
    </row>
    <row r="3155" spans="1:28" ht="16.5" customHeight="1">
      <c r="A3155" s="183">
        <v>3535</v>
      </c>
      <c r="B3155" s="247" t="s">
        <v>5143</v>
      </c>
      <c r="C3155" s="248" t="s">
        <v>5024</v>
      </c>
      <c r="D3155" s="249" t="s">
        <v>5143</v>
      </c>
      <c r="E3155" s="215" t="s">
        <v>27</v>
      </c>
      <c r="F3155" s="247" t="s">
        <v>8013</v>
      </c>
      <c r="G3155" s="195" t="s">
        <v>8314</v>
      </c>
      <c r="H3155" s="247" t="str">
        <f>IFERROR(VLOOKUP(Table[[#This Row],[Activity Details of Assistance]],WHAT!E:F,2,FALSE),"")</f>
        <v># of HP sessions at HH level</v>
      </c>
      <c r="I3155" s="247"/>
      <c r="J3155" s="247">
        <v>1476</v>
      </c>
      <c r="K3155" t="s">
        <v>8280</v>
      </c>
      <c r="L3155" s="251" t="s">
        <v>13</v>
      </c>
      <c r="M3155" s="251" t="s">
        <v>14</v>
      </c>
      <c r="N3155" s="247" t="s">
        <v>309</v>
      </c>
      <c r="O3155" s="247" t="s">
        <v>1606</v>
      </c>
      <c r="P3155" s="247" t="s">
        <v>20</v>
      </c>
      <c r="Q3155" s="252">
        <v>44681</v>
      </c>
      <c r="R3155" s="252">
        <v>44652</v>
      </c>
      <c r="S3155" t="s">
        <v>8452</v>
      </c>
      <c r="T3155" s="253"/>
      <c r="U3155" s="253"/>
      <c r="V3155" s="253"/>
      <c r="W3155" s="253"/>
      <c r="X3155"/>
      <c r="Y3155" s="254" t="s">
        <v>8593</v>
      </c>
      <c r="Z3155" s="255" t="s">
        <v>8416</v>
      </c>
      <c r="AA3155" s="256" t="s">
        <v>8327</v>
      </c>
      <c r="AB3155" s="258" t="str">
        <f>_xlfn.IFNA(IF(Table[[#This Row],[Programme Partner]]&lt;&gt;Table[[#This Row],[Implementing Partner]],CONCATENATE(Table[[#This Row],[Programme Partner]],"-",Table[[#This Row],[Implementing Partner]]),Table[[#This Row],[Programme Partner]]),"")</f>
        <v>IFRC-BDRCS</v>
      </c>
    </row>
    <row r="3156" spans="1:28" ht="16.5" customHeight="1">
      <c r="A3156" s="183">
        <v>3536</v>
      </c>
      <c r="B3156" s="247" t="s">
        <v>8306</v>
      </c>
      <c r="C3156" s="248" t="s">
        <v>8306</v>
      </c>
      <c r="D3156" s="249" t="s">
        <v>5261</v>
      </c>
      <c r="E3156" s="215" t="s">
        <v>27</v>
      </c>
      <c r="F3156" s="247" t="s">
        <v>8011</v>
      </c>
      <c r="G3156" s="250" t="s">
        <v>8355</v>
      </c>
      <c r="H3156" s="247" t="str">
        <f>IFERROR(VLOOKUP(Table[[#This Row],[Activity Details of Assistance]],WHAT!E:F,2,FALSE),"")</f>
        <v># of water network</v>
      </c>
      <c r="I3156" s="247"/>
      <c r="J3156" s="247">
        <v>1</v>
      </c>
      <c r="K3156" t="s">
        <v>8280</v>
      </c>
      <c r="L3156" s="251" t="s">
        <v>13</v>
      </c>
      <c r="M3156" s="251" t="s">
        <v>14</v>
      </c>
      <c r="N3156" s="247" t="s">
        <v>309</v>
      </c>
      <c r="O3156" s="247" t="s">
        <v>1606</v>
      </c>
      <c r="P3156" s="247" t="s">
        <v>6386</v>
      </c>
      <c r="Q3156" s="252">
        <v>44773</v>
      </c>
      <c r="R3156" s="252">
        <v>44743</v>
      </c>
      <c r="S3156" t="s">
        <v>8452</v>
      </c>
      <c r="T3156" s="253"/>
      <c r="U3156" s="253"/>
      <c r="V3156" s="253"/>
      <c r="W3156" s="253"/>
      <c r="X3156"/>
      <c r="Y3156" s="254" t="s">
        <v>8307</v>
      </c>
      <c r="Z3156" s="255">
        <v>1782093386</v>
      </c>
      <c r="AA3156" s="256" t="s">
        <v>8594</v>
      </c>
      <c r="AB3156" s="258" t="str">
        <f>_xlfn.IFNA(IF(Table[[#This Row],[Programme Partner]]&lt;&gt;Table[[#This Row],[Implementing Partner]],CONCATENATE(Table[[#This Row],[Programme Partner]],"-",Table[[#This Row],[Implementing Partner]]),Table[[#This Row],[Programme Partner]]),"")</f>
        <v>WCB</v>
      </c>
    </row>
    <row r="3157" spans="1:28" ht="16.5" customHeight="1">
      <c r="A3157" s="183">
        <v>3537</v>
      </c>
      <c r="B3157" s="247" t="s">
        <v>8306</v>
      </c>
      <c r="C3157" s="248" t="s">
        <v>8306</v>
      </c>
      <c r="D3157" s="249" t="s">
        <v>5261</v>
      </c>
      <c r="E3157" s="215" t="s">
        <v>27</v>
      </c>
      <c r="F3157" s="247" t="s">
        <v>8011</v>
      </c>
      <c r="G3157" s="250" t="s">
        <v>8318</v>
      </c>
      <c r="H3157" s="247" t="str">
        <f>IFERROR(VLOOKUP(Table[[#This Row],[Activity Details of Assistance]],WHAT!E:F,2,FALSE),"")</f>
        <v># of household</v>
      </c>
      <c r="I3157" s="247"/>
      <c r="J3157" s="247">
        <v>190</v>
      </c>
      <c r="K3157" t="s">
        <v>8280</v>
      </c>
      <c r="L3157" s="251" t="s">
        <v>13</v>
      </c>
      <c r="M3157" s="251" t="s">
        <v>14</v>
      </c>
      <c r="N3157" s="247" t="s">
        <v>309</v>
      </c>
      <c r="O3157" s="247" t="s">
        <v>1606</v>
      </c>
      <c r="P3157" s="247" t="s">
        <v>6386</v>
      </c>
      <c r="Q3157" s="252">
        <v>44773</v>
      </c>
      <c r="R3157" s="252">
        <v>44743</v>
      </c>
      <c r="S3157" t="s">
        <v>8452</v>
      </c>
      <c r="T3157" s="253"/>
      <c r="U3157" s="253"/>
      <c r="V3157" s="253"/>
      <c r="W3157" s="253"/>
      <c r="X3157"/>
      <c r="Y3157" s="254" t="s">
        <v>8307</v>
      </c>
      <c r="Z3157" s="255">
        <v>1782093386</v>
      </c>
      <c r="AA3157" s="256" t="s">
        <v>8594</v>
      </c>
      <c r="AB3157" s="258" t="str">
        <f>_xlfn.IFNA(IF(Table[[#This Row],[Programme Partner]]&lt;&gt;Table[[#This Row],[Implementing Partner]],CONCATENATE(Table[[#This Row],[Programme Partner]],"-",Table[[#This Row],[Implementing Partner]]),Table[[#This Row],[Programme Partner]]),"")</f>
        <v>WCB</v>
      </c>
    </row>
    <row r="3158" spans="1:28" ht="16.5" customHeight="1">
      <c r="A3158" s="183">
        <v>3538</v>
      </c>
      <c r="B3158" s="247" t="s">
        <v>8306</v>
      </c>
      <c r="C3158" s="248" t="s">
        <v>8306</v>
      </c>
      <c r="D3158" s="249" t="s">
        <v>5261</v>
      </c>
      <c r="E3158" s="215" t="s">
        <v>27</v>
      </c>
      <c r="F3158" s="247" t="s">
        <v>8011</v>
      </c>
      <c r="G3158" s="250" t="s">
        <v>8355</v>
      </c>
      <c r="H3158" s="247" t="str">
        <f>IFERROR(VLOOKUP(Table[[#This Row],[Activity Details of Assistance]],WHAT!E:F,2,FALSE),"")</f>
        <v># of water network</v>
      </c>
      <c r="I3158" s="247"/>
      <c r="J3158" s="247">
        <v>1</v>
      </c>
      <c r="K3158" t="s">
        <v>8280</v>
      </c>
      <c r="L3158" s="251" t="s">
        <v>13</v>
      </c>
      <c r="M3158" s="251" t="s">
        <v>14</v>
      </c>
      <c r="N3158" s="247" t="s">
        <v>309</v>
      </c>
      <c r="O3158" s="247" t="s">
        <v>1606</v>
      </c>
      <c r="P3158" s="247" t="s">
        <v>6386</v>
      </c>
      <c r="Q3158" s="252">
        <v>44773</v>
      </c>
      <c r="R3158" s="252">
        <v>44743</v>
      </c>
      <c r="S3158" t="s">
        <v>8452</v>
      </c>
      <c r="T3158" s="253"/>
      <c r="U3158" s="253"/>
      <c r="V3158" s="253"/>
      <c r="W3158" s="253"/>
      <c r="X3158"/>
      <c r="Y3158" s="254" t="s">
        <v>8307</v>
      </c>
      <c r="Z3158" s="255">
        <v>1782093386</v>
      </c>
      <c r="AA3158" s="256" t="s">
        <v>8308</v>
      </c>
      <c r="AB3158" s="258" t="str">
        <f>_xlfn.IFNA(IF(Table[[#This Row],[Programme Partner]]&lt;&gt;Table[[#This Row],[Implementing Partner]],CONCATENATE(Table[[#This Row],[Programme Partner]],"-",Table[[#This Row],[Implementing Partner]]),Table[[#This Row],[Programme Partner]]),"")</f>
        <v>WCB</v>
      </c>
    </row>
    <row r="3159" spans="1:28" ht="16.5" customHeight="1">
      <c r="A3159" s="183">
        <v>3539</v>
      </c>
      <c r="B3159" s="247" t="s">
        <v>8306</v>
      </c>
      <c r="C3159" s="248" t="s">
        <v>8306</v>
      </c>
      <c r="D3159" s="249" t="s">
        <v>5261</v>
      </c>
      <c r="E3159" s="215" t="s">
        <v>27</v>
      </c>
      <c r="F3159" s="247" t="s">
        <v>8011</v>
      </c>
      <c r="G3159" s="250" t="s">
        <v>8318</v>
      </c>
      <c r="H3159" s="247" t="str">
        <f>IFERROR(VLOOKUP(Table[[#This Row],[Activity Details of Assistance]],WHAT!E:F,2,FALSE),"")</f>
        <v># of household</v>
      </c>
      <c r="I3159" s="247"/>
      <c r="J3159" s="247">
        <v>190</v>
      </c>
      <c r="K3159" t="s">
        <v>8280</v>
      </c>
      <c r="L3159" s="251" t="s">
        <v>13</v>
      </c>
      <c r="M3159" s="251" t="s">
        <v>14</v>
      </c>
      <c r="N3159" s="247" t="s">
        <v>309</v>
      </c>
      <c r="O3159" s="247" t="s">
        <v>1606</v>
      </c>
      <c r="P3159" s="247" t="s">
        <v>6386</v>
      </c>
      <c r="Q3159" s="252">
        <v>44773</v>
      </c>
      <c r="R3159" s="252">
        <v>44743</v>
      </c>
      <c r="S3159" t="s">
        <v>8452</v>
      </c>
      <c r="T3159" s="253"/>
      <c r="U3159" s="253"/>
      <c r="V3159" s="253"/>
      <c r="W3159" s="253"/>
      <c r="X3159"/>
      <c r="Y3159" s="254" t="s">
        <v>8307</v>
      </c>
      <c r="Z3159" s="255">
        <v>1782093386</v>
      </c>
      <c r="AA3159" s="256" t="s">
        <v>8308</v>
      </c>
      <c r="AB3159" s="258" t="str">
        <f>_xlfn.IFNA(IF(Table[[#This Row],[Programme Partner]]&lt;&gt;Table[[#This Row],[Implementing Partner]],CONCATENATE(Table[[#This Row],[Programme Partner]],"-",Table[[#This Row],[Implementing Partner]]),Table[[#This Row],[Programme Partner]]),"")</f>
        <v>WCB</v>
      </c>
    </row>
    <row r="3160" spans="1:28" ht="16.5" customHeight="1">
      <c r="A3160" s="183">
        <v>3540</v>
      </c>
      <c r="B3160" s="247" t="s">
        <v>5275</v>
      </c>
      <c r="C3160" s="248" t="s">
        <v>5184</v>
      </c>
      <c r="D3160" s="249" t="s">
        <v>5275</v>
      </c>
      <c r="E3160" s="215" t="s">
        <v>27</v>
      </c>
      <c r="F3160" s="247" t="s">
        <v>8013</v>
      </c>
      <c r="G3160" s="250" t="s">
        <v>8313</v>
      </c>
      <c r="H3160" s="247" t="str">
        <f>IFERROR(VLOOKUP(Table[[#This Row],[Activity Details of Assistance]],WHAT!E:F,2,FALSE),"")</f>
        <v># of HP sessions at community level</v>
      </c>
      <c r="I3160" s="247"/>
      <c r="J3160" s="247">
        <v>10</v>
      </c>
      <c r="K3160" t="s">
        <v>8280</v>
      </c>
      <c r="L3160" s="251" t="s">
        <v>13</v>
      </c>
      <c r="M3160" s="251" t="s">
        <v>14</v>
      </c>
      <c r="N3160" s="247" t="s">
        <v>307</v>
      </c>
      <c r="O3160" s="247" t="s">
        <v>1599</v>
      </c>
      <c r="P3160" s="247" t="s">
        <v>8198</v>
      </c>
      <c r="Q3160" s="252">
        <v>44773</v>
      </c>
      <c r="R3160" s="252">
        <v>45658</v>
      </c>
      <c r="S3160" s="291" t="s">
        <v>8590</v>
      </c>
      <c r="T3160" s="253"/>
      <c r="U3160" s="253"/>
      <c r="V3160" s="253"/>
      <c r="W3160" s="253"/>
      <c r="X3160"/>
      <c r="Y3160" s="254" t="s">
        <v>8572</v>
      </c>
      <c r="Z3160" s="255">
        <v>1712175843</v>
      </c>
      <c r="AA3160" s="256" t="s">
        <v>8573</v>
      </c>
      <c r="AB3160" s="258" t="str">
        <f>_xlfn.IFNA(IF(Table[[#This Row],[Programme Partner]]&lt;&gt;Table[[#This Row],[Implementing Partner]],CONCATENATE(Table[[#This Row],[Programme Partner]],"-",Table[[#This Row],[Implementing Partner]]),Table[[#This Row],[Programme Partner]]),"")</f>
        <v>UNICEF-NGOF</v>
      </c>
    </row>
    <row r="3161" spans="1:28" ht="16.5" customHeight="1">
      <c r="A3161" s="183">
        <v>3541</v>
      </c>
      <c r="B3161" s="247" t="s">
        <v>5275</v>
      </c>
      <c r="C3161" s="248" t="s">
        <v>5184</v>
      </c>
      <c r="D3161" s="249" t="s">
        <v>5275</v>
      </c>
      <c r="E3161" s="215" t="s">
        <v>27</v>
      </c>
      <c r="F3161" s="247" t="s">
        <v>8013</v>
      </c>
      <c r="G3161" s="250" t="s">
        <v>8313</v>
      </c>
      <c r="H3161" s="247" t="str">
        <f>IFERROR(VLOOKUP(Table[[#This Row],[Activity Details of Assistance]],WHAT!E:F,2,FALSE),"")</f>
        <v># of HP sessions at community level</v>
      </c>
      <c r="I3161" s="247"/>
      <c r="J3161" s="247">
        <v>10</v>
      </c>
      <c r="K3161" t="s">
        <v>8280</v>
      </c>
      <c r="L3161" s="251" t="s">
        <v>13</v>
      </c>
      <c r="M3161" s="251" t="s">
        <v>14</v>
      </c>
      <c r="N3161" s="247" t="s">
        <v>307</v>
      </c>
      <c r="O3161" s="247" t="s">
        <v>1600</v>
      </c>
      <c r="P3161" s="247" t="s">
        <v>8265</v>
      </c>
      <c r="Q3161" s="252">
        <v>44773</v>
      </c>
      <c r="R3161" s="252">
        <v>45658</v>
      </c>
      <c r="S3161" s="291" t="s">
        <v>8590</v>
      </c>
      <c r="T3161" s="253"/>
      <c r="U3161" s="253"/>
      <c r="V3161" s="253"/>
      <c r="W3161" s="253"/>
      <c r="X3161"/>
      <c r="Y3161" s="254" t="s">
        <v>8572</v>
      </c>
      <c r="Z3161" s="255">
        <v>1712175843</v>
      </c>
      <c r="AA3161" s="256" t="s">
        <v>8573</v>
      </c>
      <c r="AB3161" s="258" t="str">
        <f>_xlfn.IFNA(IF(Table[[#This Row],[Programme Partner]]&lt;&gt;Table[[#This Row],[Implementing Partner]],CONCATENATE(Table[[#This Row],[Programme Partner]],"-",Table[[#This Row],[Implementing Partner]]),Table[[#This Row],[Programme Partner]]),"")</f>
        <v>UNICEF-NGOF</v>
      </c>
    </row>
    <row r="3162" spans="1:28" ht="16.5" customHeight="1">
      <c r="A3162" s="183">
        <v>3542</v>
      </c>
      <c r="B3162" s="247" t="s">
        <v>5275</v>
      </c>
      <c r="C3162" s="248" t="s">
        <v>5184</v>
      </c>
      <c r="D3162" s="249" t="s">
        <v>5275</v>
      </c>
      <c r="E3162" s="215" t="s">
        <v>27</v>
      </c>
      <c r="F3162" s="247" t="s">
        <v>8013</v>
      </c>
      <c r="G3162" s="250" t="s">
        <v>8313</v>
      </c>
      <c r="H3162" s="247" t="str">
        <f>IFERROR(VLOOKUP(Table[[#This Row],[Activity Details of Assistance]],WHAT!E:F,2,FALSE),"")</f>
        <v># of HP sessions at community level</v>
      </c>
      <c r="I3162" s="247"/>
      <c r="J3162" s="247">
        <v>5</v>
      </c>
      <c r="K3162" t="s">
        <v>8280</v>
      </c>
      <c r="L3162" s="251" t="s">
        <v>13</v>
      </c>
      <c r="M3162" s="251" t="s">
        <v>14</v>
      </c>
      <c r="N3162" s="247" t="s">
        <v>307</v>
      </c>
      <c r="O3162" s="247" t="s">
        <v>307</v>
      </c>
      <c r="P3162" s="247" t="s">
        <v>8220</v>
      </c>
      <c r="Q3162" s="252">
        <v>44773</v>
      </c>
      <c r="R3162" s="252">
        <v>45658</v>
      </c>
      <c r="S3162" s="291" t="s">
        <v>8590</v>
      </c>
      <c r="T3162" s="253"/>
      <c r="U3162" s="253"/>
      <c r="V3162" s="253"/>
      <c r="W3162" s="253"/>
      <c r="X3162"/>
      <c r="Y3162" s="254" t="s">
        <v>8572</v>
      </c>
      <c r="Z3162" s="255">
        <v>1712175843</v>
      </c>
      <c r="AA3162" s="256" t="s">
        <v>8573</v>
      </c>
      <c r="AB3162" s="258" t="str">
        <f>_xlfn.IFNA(IF(Table[[#This Row],[Programme Partner]]&lt;&gt;Table[[#This Row],[Implementing Partner]],CONCATENATE(Table[[#This Row],[Programme Partner]],"-",Table[[#This Row],[Implementing Partner]]),Table[[#This Row],[Programme Partner]]),"")</f>
        <v>UNICEF-NGOF</v>
      </c>
    </row>
    <row r="3163" spans="1:28" ht="16.5" customHeight="1">
      <c r="A3163" s="183">
        <v>3543</v>
      </c>
      <c r="B3163" s="247" t="s">
        <v>5275</v>
      </c>
      <c r="C3163" s="248" t="s">
        <v>5184</v>
      </c>
      <c r="D3163" s="249" t="s">
        <v>5275</v>
      </c>
      <c r="E3163" s="215" t="s">
        <v>27</v>
      </c>
      <c r="F3163" s="247" t="s">
        <v>8013</v>
      </c>
      <c r="G3163" s="103" t="s">
        <v>8313</v>
      </c>
      <c r="H3163" s="247" t="str">
        <f>IFERROR(VLOOKUP(Table[[#This Row],[Activity Details of Assistance]],WHAT!E:F,2,FALSE),"")</f>
        <v># of HP sessions at community level</v>
      </c>
      <c r="I3163" s="247"/>
      <c r="J3163" s="247">
        <v>15</v>
      </c>
      <c r="K3163" t="s">
        <v>8280</v>
      </c>
      <c r="L3163" s="251" t="s">
        <v>13</v>
      </c>
      <c r="M3163" s="251" t="s">
        <v>14</v>
      </c>
      <c r="N3163" s="247" t="s">
        <v>307</v>
      </c>
      <c r="O3163" s="247" t="s">
        <v>1603</v>
      </c>
      <c r="P3163" s="247" t="s">
        <v>8241</v>
      </c>
      <c r="Q3163" s="252">
        <v>44773</v>
      </c>
      <c r="R3163" s="252">
        <v>45658</v>
      </c>
      <c r="S3163" s="291" t="s">
        <v>8590</v>
      </c>
      <c r="T3163" s="253"/>
      <c r="U3163" s="253"/>
      <c r="V3163" s="253"/>
      <c r="W3163" s="253"/>
      <c r="X3163"/>
      <c r="Y3163" s="254" t="s">
        <v>8572</v>
      </c>
      <c r="Z3163" s="255">
        <v>1712175843</v>
      </c>
      <c r="AA3163" s="256" t="s">
        <v>8573</v>
      </c>
      <c r="AB3163" s="258" t="str">
        <f>_xlfn.IFNA(IF(Table[[#This Row],[Programme Partner]]&lt;&gt;Table[[#This Row],[Implementing Partner]],CONCATENATE(Table[[#This Row],[Programme Partner]],"-",Table[[#This Row],[Implementing Partner]]),Table[[#This Row],[Programme Partner]]),"")</f>
        <v>UNICEF-NGOF</v>
      </c>
    </row>
    <row r="3164" spans="1:28" ht="16.5" customHeight="1">
      <c r="A3164" s="183">
        <v>3544</v>
      </c>
      <c r="B3164" s="247" t="s">
        <v>5143</v>
      </c>
      <c r="C3164" t="s">
        <v>5024</v>
      </c>
      <c r="D3164" s="249" t="s">
        <v>5143</v>
      </c>
      <c r="E3164" s="215" t="s">
        <v>27</v>
      </c>
      <c r="F3164" s="247" t="s">
        <v>8011</v>
      </c>
      <c r="G3164" s="213" t="s">
        <v>8584</v>
      </c>
      <c r="H3164" s="247" t="str">
        <f>IFERROR(VLOOKUP(Table[[#This Row],[Activity Details of Assistance]],WHAT!E:F,2,FALSE),"")</f>
        <v># of tube well</v>
      </c>
      <c r="I3164" s="247"/>
      <c r="J3164" s="247">
        <v>161</v>
      </c>
      <c r="K3164" t="s">
        <v>8280</v>
      </c>
      <c r="L3164" s="251" t="s">
        <v>13</v>
      </c>
      <c r="M3164" s="251" t="s">
        <v>14</v>
      </c>
      <c r="N3164" s="247" t="s">
        <v>309</v>
      </c>
      <c r="O3164" s="247" t="s">
        <v>1606</v>
      </c>
      <c r="P3164" s="247" t="s">
        <v>4672</v>
      </c>
      <c r="Q3164" s="252">
        <v>44681</v>
      </c>
      <c r="R3164" s="252">
        <v>44652</v>
      </c>
      <c r="S3164" t="s">
        <v>8452</v>
      </c>
      <c r="T3164" s="253"/>
      <c r="U3164" s="253"/>
      <c r="V3164" s="253"/>
      <c r="W3164" s="253"/>
      <c r="X3164"/>
      <c r="Y3164" t="s">
        <v>8326</v>
      </c>
      <c r="Z3164" s="255">
        <v>1628407101</v>
      </c>
      <c r="AA3164" s="256" t="s">
        <v>8327</v>
      </c>
      <c r="AB3164" s="258" t="str">
        <f>_xlfn.IFNA(IF(Table[[#This Row],[Programme Partner]]&lt;&gt;Table[[#This Row],[Implementing Partner]],CONCATENATE(Table[[#This Row],[Programme Partner]],"-",Table[[#This Row],[Implementing Partner]]),Table[[#This Row],[Programme Partner]]),"")</f>
        <v>IFRC-BDRCS</v>
      </c>
    </row>
    <row r="3165" spans="1:28" ht="16.5" customHeight="1">
      <c r="A3165" s="183">
        <v>3545</v>
      </c>
      <c r="B3165" s="247" t="s">
        <v>5143</v>
      </c>
      <c r="C3165" t="s">
        <v>5024</v>
      </c>
      <c r="D3165" s="249" t="s">
        <v>5143</v>
      </c>
      <c r="E3165" s="215" t="s">
        <v>27</v>
      </c>
      <c r="F3165" s="247" t="s">
        <v>8012</v>
      </c>
      <c r="G3165" s="195" t="s">
        <v>8585</v>
      </c>
      <c r="H3165" s="247" t="str">
        <f>IFERROR(VLOOKUP(Table[[#This Row],[Activity Details of Assistance]],WHAT!E:F,2,FALSE),"")</f>
        <v xml:space="preserve"># of door </v>
      </c>
      <c r="I3165" s="247"/>
      <c r="J3165" s="247">
        <v>17</v>
      </c>
      <c r="K3165" t="s">
        <v>8280</v>
      </c>
      <c r="L3165" s="251" t="s">
        <v>13</v>
      </c>
      <c r="M3165" s="251" t="s">
        <v>14</v>
      </c>
      <c r="N3165" s="247" t="s">
        <v>309</v>
      </c>
      <c r="O3165" s="247" t="s">
        <v>1606</v>
      </c>
      <c r="P3165" s="247" t="s">
        <v>4672</v>
      </c>
      <c r="Q3165" s="252">
        <v>44681</v>
      </c>
      <c r="R3165" s="252">
        <v>44652</v>
      </c>
      <c r="S3165" t="s">
        <v>8452</v>
      </c>
      <c r="T3165" s="253"/>
      <c r="U3165" s="253"/>
      <c r="V3165" s="253"/>
      <c r="W3165" s="253"/>
      <c r="X3165"/>
      <c r="Y3165" t="s">
        <v>8326</v>
      </c>
      <c r="Z3165" s="255">
        <v>1628407101</v>
      </c>
      <c r="AA3165" s="256" t="s">
        <v>8327</v>
      </c>
      <c r="AB3165" s="258" t="str">
        <f>_xlfn.IFNA(IF(Table[[#This Row],[Programme Partner]]&lt;&gt;Table[[#This Row],[Implementing Partner]],CONCATENATE(Table[[#This Row],[Programme Partner]],"-",Table[[#This Row],[Implementing Partner]]),Table[[#This Row],[Programme Partner]]),"")</f>
        <v>IFRC-BDRCS</v>
      </c>
    </row>
    <row r="3166" spans="1:28" ht="16.5" customHeight="1">
      <c r="A3166" s="183">
        <v>3546</v>
      </c>
      <c r="B3166" s="247" t="s">
        <v>5143</v>
      </c>
      <c r="C3166" t="s">
        <v>5024</v>
      </c>
      <c r="D3166" s="249" t="s">
        <v>5143</v>
      </c>
      <c r="E3166" s="215" t="s">
        <v>27</v>
      </c>
      <c r="F3166" s="247" t="s">
        <v>8012</v>
      </c>
      <c r="G3166" s="195" t="s">
        <v>8586</v>
      </c>
      <c r="H3166" s="247" t="str">
        <f>IFERROR(VLOOKUP(Table[[#This Row],[Activity Details of Assistance]],WHAT!E:F,2,FALSE),"")</f>
        <v># of door</v>
      </c>
      <c r="I3166" s="247"/>
      <c r="J3166" s="247">
        <v>39</v>
      </c>
      <c r="K3166" t="s">
        <v>8280</v>
      </c>
      <c r="L3166" s="251" t="s">
        <v>13</v>
      </c>
      <c r="M3166" s="251" t="s">
        <v>14</v>
      </c>
      <c r="N3166" s="247" t="s">
        <v>309</v>
      </c>
      <c r="O3166" s="247" t="s">
        <v>1606</v>
      </c>
      <c r="P3166" s="247" t="s">
        <v>4672</v>
      </c>
      <c r="Q3166" s="252">
        <v>44681</v>
      </c>
      <c r="R3166" s="252">
        <v>44652</v>
      </c>
      <c r="S3166" t="s">
        <v>8452</v>
      </c>
      <c r="T3166" s="253"/>
      <c r="U3166" s="253"/>
      <c r="V3166" s="253"/>
      <c r="W3166" s="253"/>
      <c r="X3166"/>
      <c r="Y3166" t="s">
        <v>8326</v>
      </c>
      <c r="Z3166" s="255">
        <v>1628407101</v>
      </c>
      <c r="AA3166" s="256" t="s">
        <v>8327</v>
      </c>
      <c r="AB3166" s="258" t="str">
        <f>_xlfn.IFNA(IF(Table[[#This Row],[Programme Partner]]&lt;&gt;Table[[#This Row],[Implementing Partner]],CONCATENATE(Table[[#This Row],[Programme Partner]],"-",Table[[#This Row],[Implementing Partner]]),Table[[#This Row],[Programme Partner]]),"")</f>
        <v>IFRC-BDRCS</v>
      </c>
    </row>
    <row r="3167" spans="1:28" ht="16.5" customHeight="1">
      <c r="A3167" s="183">
        <v>3547</v>
      </c>
      <c r="B3167" s="247" t="s">
        <v>5143</v>
      </c>
      <c r="C3167" t="s">
        <v>5024</v>
      </c>
      <c r="D3167" s="249" t="s">
        <v>5143</v>
      </c>
      <c r="E3167" s="215" t="s">
        <v>27</v>
      </c>
      <c r="F3167" s="247" t="s">
        <v>8012</v>
      </c>
      <c r="G3167" s="250" t="s">
        <v>8357</v>
      </c>
      <c r="H3167" s="247" t="str">
        <f>IFERROR(VLOOKUP(Table[[#This Row],[Activity Details of Assistance]],WHAT!E:F,2,FALSE),"")</f>
        <v># of door</v>
      </c>
      <c r="I3167" s="247"/>
      <c r="J3167" s="247">
        <v>98</v>
      </c>
      <c r="K3167" t="s">
        <v>8280</v>
      </c>
      <c r="L3167" s="251" t="s">
        <v>13</v>
      </c>
      <c r="M3167" s="251" t="s">
        <v>14</v>
      </c>
      <c r="N3167" s="247" t="s">
        <v>309</v>
      </c>
      <c r="O3167" s="247" t="s">
        <v>1606</v>
      </c>
      <c r="P3167" s="247" t="s">
        <v>4672</v>
      </c>
      <c r="Q3167" s="252">
        <v>44681</v>
      </c>
      <c r="R3167" s="252">
        <v>44652</v>
      </c>
      <c r="S3167" t="s">
        <v>8452</v>
      </c>
      <c r="T3167" s="253"/>
      <c r="U3167" s="253"/>
      <c r="V3167" s="253"/>
      <c r="W3167" s="253"/>
      <c r="X3167"/>
      <c r="Y3167" t="s">
        <v>8326</v>
      </c>
      <c r="Z3167" s="255">
        <v>1628407101</v>
      </c>
      <c r="AA3167" s="256" t="s">
        <v>8327</v>
      </c>
      <c r="AB3167" s="258" t="str">
        <f>_xlfn.IFNA(IF(Table[[#This Row],[Programme Partner]]&lt;&gt;Table[[#This Row],[Implementing Partner]],CONCATENATE(Table[[#This Row],[Programme Partner]],"-",Table[[#This Row],[Implementing Partner]]),Table[[#This Row],[Programme Partner]]),"")</f>
        <v>IFRC-BDRCS</v>
      </c>
    </row>
    <row r="3168" spans="1:28" ht="16.5" customHeight="1">
      <c r="A3168" s="183">
        <v>3548</v>
      </c>
      <c r="B3168" s="247" t="s">
        <v>5137</v>
      </c>
      <c r="C3168" s="248" t="s">
        <v>5137</v>
      </c>
      <c r="D3168" s="249" t="s">
        <v>5236</v>
      </c>
      <c r="E3168" s="215" t="s">
        <v>27</v>
      </c>
      <c r="F3168" s="247" t="s">
        <v>8013</v>
      </c>
      <c r="G3168" s="195" t="s">
        <v>8313</v>
      </c>
      <c r="H3168" s="247" t="str">
        <f>IFERROR(VLOOKUP(Table[[#This Row],[Activity Details of Assistance]],WHAT!E:F,2,FALSE),"")</f>
        <v># of HP sessions at community level</v>
      </c>
      <c r="I3168" s="247"/>
      <c r="J3168" s="247">
        <v>11</v>
      </c>
      <c r="K3168" t="s">
        <v>8280</v>
      </c>
      <c r="L3168" s="251" t="s">
        <v>13</v>
      </c>
      <c r="M3168" s="251" t="s">
        <v>14</v>
      </c>
      <c r="N3168" s="247" t="s">
        <v>309</v>
      </c>
      <c r="O3168" s="247" t="s">
        <v>1604</v>
      </c>
      <c r="P3168" s="247" t="s">
        <v>8209</v>
      </c>
      <c r="Q3168" s="252">
        <v>44773</v>
      </c>
      <c r="R3168" s="252">
        <v>44866</v>
      </c>
      <c r="S3168" s="291" t="s">
        <v>8590</v>
      </c>
      <c r="T3168" s="253"/>
      <c r="U3168" s="253"/>
      <c r="V3168" s="253"/>
      <c r="W3168" s="253"/>
      <c r="X3168"/>
      <c r="Y3168" t="s">
        <v>8425</v>
      </c>
      <c r="Z3168" s="255">
        <v>1714119199</v>
      </c>
      <c r="AA3168" t="s">
        <v>8424</v>
      </c>
      <c r="AB3168" s="258" t="str">
        <f>_xlfn.IFNA(IF(Table[[#This Row],[Programme Partner]]&lt;&gt;Table[[#This Row],[Implementing Partner]],CONCATENATE(Table[[#This Row],[Programme Partner]],"-",Table[[#This Row],[Implementing Partner]]),Table[[#This Row],[Programme Partner]]),"")</f>
        <v>HYSAWA</v>
      </c>
    </row>
    <row r="3169" spans="1:28" ht="16.5" customHeight="1">
      <c r="A3169" s="183">
        <v>3549</v>
      </c>
      <c r="B3169" s="247" t="s">
        <v>5137</v>
      </c>
      <c r="C3169" s="248" t="s">
        <v>5137</v>
      </c>
      <c r="D3169" s="249" t="s">
        <v>5236</v>
      </c>
      <c r="E3169" s="215" t="s">
        <v>27</v>
      </c>
      <c r="F3169" s="247" t="s">
        <v>8013</v>
      </c>
      <c r="G3169" s="250" t="s">
        <v>8314</v>
      </c>
      <c r="H3169" s="247" t="str">
        <f>IFERROR(VLOOKUP(Table[[#This Row],[Activity Details of Assistance]],WHAT!E:F,2,FALSE),"")</f>
        <v># of HP sessions at HH level</v>
      </c>
      <c r="I3169" s="247"/>
      <c r="J3169" s="247">
        <v>8</v>
      </c>
      <c r="K3169" t="s">
        <v>8280</v>
      </c>
      <c r="L3169" s="251" t="s">
        <v>13</v>
      </c>
      <c r="M3169" s="251" t="s">
        <v>14</v>
      </c>
      <c r="N3169" s="247" t="s">
        <v>309</v>
      </c>
      <c r="O3169" s="247" t="s">
        <v>1605</v>
      </c>
      <c r="P3169" s="247" t="s">
        <v>8210</v>
      </c>
      <c r="Q3169" s="252">
        <v>44773</v>
      </c>
      <c r="R3169" s="252">
        <v>44866</v>
      </c>
      <c r="S3169" s="291" t="s">
        <v>8590</v>
      </c>
      <c r="T3169" s="253"/>
      <c r="U3169" s="253"/>
      <c r="V3169" s="253"/>
      <c r="W3169" s="253"/>
      <c r="X3169"/>
      <c r="Y3169" t="s">
        <v>8425</v>
      </c>
      <c r="Z3169" s="255">
        <v>1714119199</v>
      </c>
      <c r="AA3169" t="s">
        <v>8424</v>
      </c>
      <c r="AB3169" s="258" t="str">
        <f>_xlfn.IFNA(IF(Table[[#This Row],[Programme Partner]]&lt;&gt;Table[[#This Row],[Implementing Partner]],CONCATENATE(Table[[#This Row],[Programme Partner]],"-",Table[[#This Row],[Implementing Partner]]),Table[[#This Row],[Programme Partner]]),"")</f>
        <v>HYSAWA</v>
      </c>
    </row>
    <row r="3170" spans="1:28" ht="16.5" customHeight="1">
      <c r="A3170" s="183">
        <v>3550</v>
      </c>
      <c r="B3170" s="247" t="s">
        <v>5137</v>
      </c>
      <c r="C3170" s="248" t="s">
        <v>5137</v>
      </c>
      <c r="D3170" s="249" t="s">
        <v>5236</v>
      </c>
      <c r="E3170" s="215" t="s">
        <v>27</v>
      </c>
      <c r="F3170" s="247" t="s">
        <v>8013</v>
      </c>
      <c r="G3170" s="250" t="s">
        <v>8314</v>
      </c>
      <c r="H3170" s="247" t="str">
        <f>IFERROR(VLOOKUP(Table[[#This Row],[Activity Details of Assistance]],WHAT!E:F,2,FALSE),"")</f>
        <v># of HP sessions at HH level</v>
      </c>
      <c r="I3170" s="247"/>
      <c r="J3170" s="247">
        <v>17</v>
      </c>
      <c r="K3170" t="s">
        <v>8280</v>
      </c>
      <c r="L3170" s="251" t="s">
        <v>13</v>
      </c>
      <c r="M3170" s="251" t="s">
        <v>14</v>
      </c>
      <c r="N3170" s="247" t="s">
        <v>309</v>
      </c>
      <c r="O3170" s="247" t="s">
        <v>1606</v>
      </c>
      <c r="P3170" s="247" t="s">
        <v>8208</v>
      </c>
      <c r="Q3170" s="252">
        <v>44773</v>
      </c>
      <c r="R3170" s="252">
        <v>44866</v>
      </c>
      <c r="S3170" s="291" t="s">
        <v>8590</v>
      </c>
      <c r="T3170" s="253"/>
      <c r="U3170" s="253"/>
      <c r="V3170" s="253"/>
      <c r="W3170" s="253"/>
      <c r="X3170"/>
      <c r="Y3170" t="s">
        <v>8425</v>
      </c>
      <c r="Z3170" s="255">
        <v>1714119199</v>
      </c>
      <c r="AA3170" t="s">
        <v>8424</v>
      </c>
      <c r="AB3170" s="258" t="str">
        <f>_xlfn.IFNA(IF(Table[[#This Row],[Programme Partner]]&lt;&gt;Table[[#This Row],[Implementing Partner]],CONCATENATE(Table[[#This Row],[Programme Partner]],"-",Table[[#This Row],[Implementing Partner]]),Table[[#This Row],[Programme Partner]]),"")</f>
        <v>HYSAWA</v>
      </c>
    </row>
    <row r="3171" spans="1:28" ht="16.5" customHeight="1">
      <c r="A3171" s="183">
        <v>3551</v>
      </c>
      <c r="B3171" s="247" t="s">
        <v>5148</v>
      </c>
      <c r="C3171" s="248" t="s">
        <v>8341</v>
      </c>
      <c r="D3171" s="249" t="s">
        <v>5148</v>
      </c>
      <c r="E3171" s="215" t="s">
        <v>27</v>
      </c>
      <c r="F3171" s="247" t="s">
        <v>8011</v>
      </c>
      <c r="G3171" s="195" t="s">
        <v>8584</v>
      </c>
      <c r="H3171" s="247" t="str">
        <f>IFERROR(VLOOKUP(Table[[#This Row],[Activity Details of Assistance]],WHAT!E:F,2,FALSE),"")</f>
        <v># of tube well</v>
      </c>
      <c r="I3171" s="247"/>
      <c r="J3171" s="247">
        <v>165</v>
      </c>
      <c r="K3171" t="s">
        <v>8280</v>
      </c>
      <c r="L3171" s="251" t="s">
        <v>13</v>
      </c>
      <c r="M3171" s="251" t="s">
        <v>14</v>
      </c>
      <c r="N3171" s="247" t="s">
        <v>309</v>
      </c>
      <c r="O3171" s="247" t="s">
        <v>1606</v>
      </c>
      <c r="P3171" s="247" t="s">
        <v>4654</v>
      </c>
      <c r="Q3171" s="252">
        <v>44773</v>
      </c>
      <c r="R3171" s="252">
        <v>44805</v>
      </c>
      <c r="S3171" t="s">
        <v>8452</v>
      </c>
      <c r="T3171" s="253"/>
      <c r="U3171" s="253"/>
      <c r="V3171" s="253"/>
      <c r="W3171" s="253"/>
      <c r="X3171"/>
      <c r="Y3171" s="254" t="s">
        <v>8340</v>
      </c>
      <c r="Z3171" s="255">
        <v>1849719196</v>
      </c>
      <c r="AA3171" s="256" t="s">
        <v>8290</v>
      </c>
      <c r="AB3171" s="258" t="str">
        <f>_xlfn.IFNA(IF(Table[[#This Row],[Programme Partner]]&lt;&gt;Table[[#This Row],[Implementing Partner]],CONCATENATE(Table[[#This Row],[Programme Partner]],"-",Table[[#This Row],[Implementing Partner]]),Table[[#This Row],[Programme Partner]]),"")</f>
        <v>IOM-SHUSHILAN</v>
      </c>
    </row>
    <row r="3172" spans="1:28" ht="16.5" customHeight="1">
      <c r="A3172" s="183">
        <v>3552</v>
      </c>
      <c r="B3172" s="247" t="s">
        <v>5148</v>
      </c>
      <c r="C3172" s="248" t="s">
        <v>8341</v>
      </c>
      <c r="D3172" s="249" t="s">
        <v>5148</v>
      </c>
      <c r="E3172" s="215" t="s">
        <v>27</v>
      </c>
      <c r="F3172" s="247" t="s">
        <v>8011</v>
      </c>
      <c r="G3172" s="103" t="s">
        <v>8355</v>
      </c>
      <c r="H3172" s="247" t="str">
        <f>IFERROR(VLOOKUP(Table[[#This Row],[Activity Details of Assistance]],WHAT!E:F,2,FALSE),"")</f>
        <v># of water network</v>
      </c>
      <c r="I3172" s="247"/>
      <c r="J3172" s="247">
        <v>1</v>
      </c>
      <c r="K3172" t="s">
        <v>8280</v>
      </c>
      <c r="L3172" s="251" t="s">
        <v>13</v>
      </c>
      <c r="M3172" s="251" t="s">
        <v>14</v>
      </c>
      <c r="N3172" s="247" t="s">
        <v>309</v>
      </c>
      <c r="O3172" s="247" t="s">
        <v>1606</v>
      </c>
      <c r="P3172" s="247" t="s">
        <v>4654</v>
      </c>
      <c r="Q3172" s="252">
        <v>44773</v>
      </c>
      <c r="R3172" s="252">
        <v>44805</v>
      </c>
      <c r="S3172" t="s">
        <v>8452</v>
      </c>
      <c r="T3172" s="253"/>
      <c r="U3172" s="253"/>
      <c r="V3172" s="253"/>
      <c r="W3172" s="253"/>
      <c r="X3172"/>
      <c r="Y3172" s="254" t="s">
        <v>8340</v>
      </c>
      <c r="Z3172" s="255">
        <v>1849719196</v>
      </c>
      <c r="AA3172" s="256" t="s">
        <v>8290</v>
      </c>
      <c r="AB3172" s="258" t="str">
        <f>_xlfn.IFNA(IF(Table[[#This Row],[Programme Partner]]&lt;&gt;Table[[#This Row],[Implementing Partner]],CONCATENATE(Table[[#This Row],[Programme Partner]],"-",Table[[#This Row],[Implementing Partner]]),Table[[#This Row],[Programme Partner]]),"")</f>
        <v>IOM-SHUSHILAN</v>
      </c>
    </row>
    <row r="3173" spans="1:28" ht="16.5" customHeight="1">
      <c r="A3173" s="183">
        <v>3553</v>
      </c>
      <c r="B3173" s="247" t="s">
        <v>5148</v>
      </c>
      <c r="C3173" s="248" t="s">
        <v>8341</v>
      </c>
      <c r="D3173" s="249" t="s">
        <v>5148</v>
      </c>
      <c r="E3173" s="215" t="s">
        <v>27</v>
      </c>
      <c r="F3173" s="247" t="s">
        <v>8012</v>
      </c>
      <c r="G3173" s="195" t="s">
        <v>8585</v>
      </c>
      <c r="H3173" s="247" t="str">
        <f>IFERROR(VLOOKUP(Table[[#This Row],[Activity Details of Assistance]],WHAT!E:F,2,FALSE),"")</f>
        <v xml:space="preserve"># of door </v>
      </c>
      <c r="I3173" s="247"/>
      <c r="J3173" s="247">
        <v>33</v>
      </c>
      <c r="K3173" t="s">
        <v>8280</v>
      </c>
      <c r="L3173" s="251" t="s">
        <v>13</v>
      </c>
      <c r="M3173" s="251" t="s">
        <v>14</v>
      </c>
      <c r="N3173" s="247" t="s">
        <v>309</v>
      </c>
      <c r="O3173" s="247" t="s">
        <v>1606</v>
      </c>
      <c r="P3173" s="247" t="s">
        <v>4654</v>
      </c>
      <c r="Q3173" s="252">
        <v>44773</v>
      </c>
      <c r="R3173" s="252">
        <v>44805</v>
      </c>
      <c r="S3173" t="s">
        <v>8452</v>
      </c>
      <c r="T3173" s="253"/>
      <c r="U3173" s="253"/>
      <c r="V3173" s="253"/>
      <c r="W3173" s="253"/>
      <c r="X3173"/>
      <c r="Y3173" s="254" t="s">
        <v>8340</v>
      </c>
      <c r="Z3173" s="255">
        <v>1849719196</v>
      </c>
      <c r="AA3173" s="256" t="s">
        <v>8290</v>
      </c>
      <c r="AB3173" s="258" t="str">
        <f>_xlfn.IFNA(IF(Table[[#This Row],[Programme Partner]]&lt;&gt;Table[[#This Row],[Implementing Partner]],CONCATENATE(Table[[#This Row],[Programme Partner]],"-",Table[[#This Row],[Implementing Partner]]),Table[[#This Row],[Programme Partner]]),"")</f>
        <v>IOM-SHUSHILAN</v>
      </c>
    </row>
    <row r="3174" spans="1:28" ht="16.5" customHeight="1">
      <c r="A3174" s="183">
        <v>3554</v>
      </c>
      <c r="B3174" s="247" t="s">
        <v>5148</v>
      </c>
      <c r="C3174" s="248" t="s">
        <v>8341</v>
      </c>
      <c r="D3174" s="249" t="s">
        <v>5148</v>
      </c>
      <c r="E3174" s="215" t="s">
        <v>27</v>
      </c>
      <c r="F3174" s="247" t="s">
        <v>8012</v>
      </c>
      <c r="G3174" s="250" t="s">
        <v>8359</v>
      </c>
      <c r="H3174" s="247" t="str">
        <f>IFERROR(VLOOKUP(Table[[#This Row],[Activity Details of Assistance]],WHAT!E:F,2,FALSE),"")</f>
        <v># of FSM Site</v>
      </c>
      <c r="I3174" s="247"/>
      <c r="J3174" s="247">
        <v>9</v>
      </c>
      <c r="K3174" t="s">
        <v>8280</v>
      </c>
      <c r="L3174" s="251" t="s">
        <v>13</v>
      </c>
      <c r="M3174" s="251" t="s">
        <v>14</v>
      </c>
      <c r="N3174" s="247" t="s">
        <v>309</v>
      </c>
      <c r="O3174" s="247" t="s">
        <v>1606</v>
      </c>
      <c r="P3174" s="247" t="s">
        <v>4654</v>
      </c>
      <c r="Q3174" s="252">
        <v>44773</v>
      </c>
      <c r="R3174" s="252">
        <v>44805</v>
      </c>
      <c r="S3174" t="s">
        <v>8452</v>
      </c>
      <c r="T3174" s="253"/>
      <c r="U3174" s="253"/>
      <c r="V3174" s="253"/>
      <c r="W3174" s="253"/>
      <c r="X3174"/>
      <c r="Y3174" s="254" t="s">
        <v>8340</v>
      </c>
      <c r="Z3174" s="255">
        <v>1849719196</v>
      </c>
      <c r="AA3174" s="256" t="s">
        <v>8290</v>
      </c>
      <c r="AB3174" s="258" t="str">
        <f>_xlfn.IFNA(IF(Table[[#This Row],[Programme Partner]]&lt;&gt;Table[[#This Row],[Implementing Partner]],CONCATENATE(Table[[#This Row],[Programme Partner]],"-",Table[[#This Row],[Implementing Partner]]),Table[[#This Row],[Programme Partner]]),"")</f>
        <v>IOM-SHUSHILAN</v>
      </c>
    </row>
    <row r="3175" spans="1:28" ht="16.5" customHeight="1">
      <c r="A3175" s="183">
        <v>3555</v>
      </c>
      <c r="B3175" s="247" t="s">
        <v>5148</v>
      </c>
      <c r="C3175" s="248" t="s">
        <v>8341</v>
      </c>
      <c r="D3175" s="249" t="s">
        <v>5148</v>
      </c>
      <c r="E3175" s="215" t="s">
        <v>27</v>
      </c>
      <c r="F3175" s="247" t="s">
        <v>8012</v>
      </c>
      <c r="G3175" s="250" t="s">
        <v>8356</v>
      </c>
      <c r="H3175" s="247" t="str">
        <f>IFERROR(VLOOKUP(Table[[#This Row],[Activity Details of Assistance]],WHAT!E:F,2,FALSE),"")</f>
        <v># of FSM Site</v>
      </c>
      <c r="I3175" s="247"/>
      <c r="J3175" s="247">
        <v>5</v>
      </c>
      <c r="K3175" t="s">
        <v>8280</v>
      </c>
      <c r="L3175" s="251" t="s">
        <v>13</v>
      </c>
      <c r="M3175" s="251" t="s">
        <v>14</v>
      </c>
      <c r="N3175" s="247" t="s">
        <v>309</v>
      </c>
      <c r="O3175" s="247" t="s">
        <v>1606</v>
      </c>
      <c r="P3175" s="247" t="s">
        <v>4654</v>
      </c>
      <c r="Q3175" s="252">
        <v>44773</v>
      </c>
      <c r="R3175" s="252">
        <v>44805</v>
      </c>
      <c r="S3175" t="s">
        <v>8452</v>
      </c>
      <c r="T3175" s="253"/>
      <c r="U3175" s="253"/>
      <c r="V3175" s="253"/>
      <c r="W3175" s="253"/>
      <c r="X3175"/>
      <c r="Y3175" s="254" t="s">
        <v>8340</v>
      </c>
      <c r="Z3175" s="255">
        <v>1849719196</v>
      </c>
      <c r="AA3175" s="256" t="s">
        <v>8290</v>
      </c>
      <c r="AB3175" s="258" t="str">
        <f>_xlfn.IFNA(IF(Table[[#This Row],[Programme Partner]]&lt;&gt;Table[[#This Row],[Implementing Partner]],CONCATENATE(Table[[#This Row],[Programme Partner]],"-",Table[[#This Row],[Implementing Partner]]),Table[[#This Row],[Programme Partner]]),"")</f>
        <v>IOM-SHUSHILAN</v>
      </c>
    </row>
    <row r="3176" spans="1:28" ht="16.5" customHeight="1">
      <c r="A3176" s="183">
        <v>3556</v>
      </c>
      <c r="B3176" s="247" t="s">
        <v>5148</v>
      </c>
      <c r="C3176" s="248" t="s">
        <v>8341</v>
      </c>
      <c r="D3176" s="249" t="s">
        <v>5148</v>
      </c>
      <c r="E3176" s="215" t="s">
        <v>27</v>
      </c>
      <c r="F3176" s="247" t="s">
        <v>8012</v>
      </c>
      <c r="G3176" s="195" t="s">
        <v>8367</v>
      </c>
      <c r="H3176" s="247" t="str">
        <f>IFERROR(VLOOKUP(Table[[#This Row],[Activity Details of Assistance]],WHAT!E:F,2,FALSE),"")</f>
        <v># of door</v>
      </c>
      <c r="I3176" s="247"/>
      <c r="J3176" s="247">
        <v>1</v>
      </c>
      <c r="K3176" t="s">
        <v>8280</v>
      </c>
      <c r="L3176" s="251" t="s">
        <v>13</v>
      </c>
      <c r="M3176" s="251" t="s">
        <v>14</v>
      </c>
      <c r="N3176" s="247" t="s">
        <v>309</v>
      </c>
      <c r="O3176" s="247" t="s">
        <v>1606</v>
      </c>
      <c r="P3176" s="247" t="s">
        <v>4654</v>
      </c>
      <c r="Q3176" s="252">
        <v>44773</v>
      </c>
      <c r="R3176" s="252">
        <v>44805</v>
      </c>
      <c r="S3176" t="s">
        <v>8452</v>
      </c>
      <c r="T3176" s="253"/>
      <c r="U3176" s="253"/>
      <c r="V3176" s="253"/>
      <c r="W3176" s="253"/>
      <c r="X3176"/>
      <c r="Y3176" s="254" t="s">
        <v>8340</v>
      </c>
      <c r="Z3176" s="255">
        <v>1849719196</v>
      </c>
      <c r="AA3176" s="256" t="s">
        <v>8290</v>
      </c>
      <c r="AB3176" s="258" t="str">
        <f>_xlfn.IFNA(IF(Table[[#This Row],[Programme Partner]]&lt;&gt;Table[[#This Row],[Implementing Partner]],CONCATENATE(Table[[#This Row],[Programme Partner]],"-",Table[[#This Row],[Implementing Partner]]),Table[[#This Row],[Programme Partner]]),"")</f>
        <v>IOM-SHUSHILAN</v>
      </c>
    </row>
    <row r="3177" spans="1:28" ht="16.5" customHeight="1">
      <c r="A3177" s="183">
        <v>3557</v>
      </c>
      <c r="B3177" s="247" t="s">
        <v>5148</v>
      </c>
      <c r="C3177" s="248" t="s">
        <v>8341</v>
      </c>
      <c r="D3177" s="249" t="s">
        <v>5148</v>
      </c>
      <c r="E3177" s="215" t="s">
        <v>27</v>
      </c>
      <c r="F3177" s="247" t="s">
        <v>8012</v>
      </c>
      <c r="G3177" s="195" t="s">
        <v>8586</v>
      </c>
      <c r="H3177" s="247" t="str">
        <f>IFERROR(VLOOKUP(Table[[#This Row],[Activity Details of Assistance]],WHAT!E:F,2,FALSE),"")</f>
        <v># of door</v>
      </c>
      <c r="I3177" s="247"/>
      <c r="J3177" s="247">
        <v>138</v>
      </c>
      <c r="K3177" t="s">
        <v>8280</v>
      </c>
      <c r="L3177" s="251" t="s">
        <v>13</v>
      </c>
      <c r="M3177" s="251" t="s">
        <v>14</v>
      </c>
      <c r="N3177" s="247" t="s">
        <v>309</v>
      </c>
      <c r="O3177" s="247" t="s">
        <v>1606</v>
      </c>
      <c r="P3177" s="247" t="s">
        <v>4654</v>
      </c>
      <c r="Q3177" s="252">
        <v>44773</v>
      </c>
      <c r="R3177" s="252">
        <v>44805</v>
      </c>
      <c r="S3177" t="s">
        <v>8452</v>
      </c>
      <c r="T3177" s="253"/>
      <c r="U3177" s="253"/>
      <c r="V3177" s="253"/>
      <c r="W3177" s="253"/>
      <c r="X3177"/>
      <c r="Y3177" s="254" t="s">
        <v>8340</v>
      </c>
      <c r="Z3177" s="255">
        <v>1849719196</v>
      </c>
      <c r="AA3177" s="256" t="s">
        <v>8290</v>
      </c>
      <c r="AB3177" s="258" t="str">
        <f>_xlfn.IFNA(IF(Table[[#This Row],[Programme Partner]]&lt;&gt;Table[[#This Row],[Implementing Partner]],CONCATENATE(Table[[#This Row],[Programme Partner]],"-",Table[[#This Row],[Implementing Partner]]),Table[[#This Row],[Programme Partner]]),"")</f>
        <v>IOM-SHUSHILAN</v>
      </c>
    </row>
    <row r="3178" spans="1:28" ht="16.5" customHeight="1">
      <c r="A3178" s="183">
        <v>3558</v>
      </c>
      <c r="B3178" s="247" t="s">
        <v>5148</v>
      </c>
      <c r="C3178" s="248" t="s">
        <v>8341</v>
      </c>
      <c r="D3178" s="249" t="s">
        <v>5148</v>
      </c>
      <c r="E3178" s="215" t="s">
        <v>27</v>
      </c>
      <c r="F3178" s="247" t="s">
        <v>8012</v>
      </c>
      <c r="G3178" s="195" t="s">
        <v>8357</v>
      </c>
      <c r="H3178" s="247" t="str">
        <f>IFERROR(VLOOKUP(Table[[#This Row],[Activity Details of Assistance]],WHAT!E:F,2,FALSE),"")</f>
        <v># of door</v>
      </c>
      <c r="I3178" s="247"/>
      <c r="J3178" s="247">
        <v>359</v>
      </c>
      <c r="K3178" t="s">
        <v>8280</v>
      </c>
      <c r="L3178" s="251" t="s">
        <v>13</v>
      </c>
      <c r="M3178" s="251" t="s">
        <v>14</v>
      </c>
      <c r="N3178" s="247" t="s">
        <v>309</v>
      </c>
      <c r="O3178" s="247" t="s">
        <v>1606</v>
      </c>
      <c r="P3178" s="247" t="s">
        <v>4654</v>
      </c>
      <c r="Q3178" s="252">
        <v>44773</v>
      </c>
      <c r="R3178" s="252">
        <v>44805</v>
      </c>
      <c r="S3178" t="s">
        <v>8452</v>
      </c>
      <c r="T3178" s="253"/>
      <c r="U3178" s="253"/>
      <c r="V3178" s="253"/>
      <c r="W3178" s="253"/>
      <c r="X3178"/>
      <c r="Y3178" s="254" t="s">
        <v>8340</v>
      </c>
      <c r="Z3178" s="255">
        <v>1849719196</v>
      </c>
      <c r="AA3178" s="256" t="s">
        <v>8290</v>
      </c>
      <c r="AB3178" s="258" t="str">
        <f>_xlfn.IFNA(IF(Table[[#This Row],[Programme Partner]]&lt;&gt;Table[[#This Row],[Implementing Partner]],CONCATENATE(Table[[#This Row],[Programme Partner]],"-",Table[[#This Row],[Implementing Partner]]),Table[[#This Row],[Programme Partner]]),"")</f>
        <v>IOM-SHUSHILAN</v>
      </c>
    </row>
    <row r="3179" spans="1:28" ht="16.5" customHeight="1">
      <c r="A3179" s="183">
        <v>3559</v>
      </c>
      <c r="B3179" s="247" t="s">
        <v>5148</v>
      </c>
      <c r="C3179" s="248" t="s">
        <v>8341</v>
      </c>
      <c r="D3179" s="249" t="s">
        <v>5148</v>
      </c>
      <c r="E3179" s="215" t="s">
        <v>27</v>
      </c>
      <c r="F3179" s="247" t="s">
        <v>8013</v>
      </c>
      <c r="G3179" s="250" t="s">
        <v>8360</v>
      </c>
      <c r="H3179" s="247" t="str">
        <f>IFERROR(VLOOKUP(Table[[#This Row],[Activity Details of Assistance]],WHAT!E:F,2,FALSE),"")</f>
        <v># of household</v>
      </c>
      <c r="I3179" s="247"/>
      <c r="J3179" s="247">
        <v>5532</v>
      </c>
      <c r="K3179" t="s">
        <v>8280</v>
      </c>
      <c r="L3179" s="251" t="s">
        <v>13</v>
      </c>
      <c r="M3179" s="251" t="s">
        <v>14</v>
      </c>
      <c r="N3179" s="247" t="s">
        <v>309</v>
      </c>
      <c r="O3179" s="247" t="s">
        <v>1606</v>
      </c>
      <c r="P3179" s="247" t="s">
        <v>4654</v>
      </c>
      <c r="Q3179" s="252">
        <v>44773</v>
      </c>
      <c r="R3179" s="252">
        <v>44805</v>
      </c>
      <c r="S3179" t="s">
        <v>8452</v>
      </c>
      <c r="T3179" s="253"/>
      <c r="U3179" s="253"/>
      <c r="V3179" s="253"/>
      <c r="W3179" s="253"/>
      <c r="X3179"/>
      <c r="Y3179" s="254" t="s">
        <v>8340</v>
      </c>
      <c r="Z3179" s="255">
        <v>1849719196</v>
      </c>
      <c r="AA3179" s="256" t="s">
        <v>8290</v>
      </c>
      <c r="AB3179" s="258" t="str">
        <f>_xlfn.IFNA(IF(Table[[#This Row],[Programme Partner]]&lt;&gt;Table[[#This Row],[Implementing Partner]],CONCATENATE(Table[[#This Row],[Programme Partner]],"-",Table[[#This Row],[Implementing Partner]]),Table[[#This Row],[Programme Partner]]),"")</f>
        <v>IOM-SHUSHILAN</v>
      </c>
    </row>
    <row r="3180" spans="1:28" ht="16.5" customHeight="1">
      <c r="A3180" s="183">
        <v>3560</v>
      </c>
      <c r="B3180" s="247" t="s">
        <v>5148</v>
      </c>
      <c r="C3180" s="248" t="s">
        <v>8341</v>
      </c>
      <c r="D3180" s="249" t="s">
        <v>5148</v>
      </c>
      <c r="E3180" s="215" t="s">
        <v>27</v>
      </c>
      <c r="F3180" s="247" t="s">
        <v>8014</v>
      </c>
      <c r="G3180" s="250" t="s">
        <v>8361</v>
      </c>
      <c r="H3180" s="247" t="str">
        <f>IFERROR(VLOOKUP(Table[[#This Row],[Activity Details of Assistance]],WHAT!E:F,2,FALSE),"")</f>
        <v># of plant</v>
      </c>
      <c r="I3180" s="247"/>
      <c r="J3180" s="247">
        <v>3</v>
      </c>
      <c r="K3180" t="s">
        <v>8280</v>
      </c>
      <c r="L3180" s="251" t="s">
        <v>13</v>
      </c>
      <c r="M3180" s="251" t="s">
        <v>14</v>
      </c>
      <c r="N3180" s="247" t="s">
        <v>309</v>
      </c>
      <c r="O3180" s="247" t="s">
        <v>1606</v>
      </c>
      <c r="P3180" s="247" t="s">
        <v>4654</v>
      </c>
      <c r="Q3180" s="252">
        <v>44773</v>
      </c>
      <c r="R3180" s="252">
        <v>44805</v>
      </c>
      <c r="S3180" t="s">
        <v>8452</v>
      </c>
      <c r="T3180" s="253"/>
      <c r="U3180" s="253"/>
      <c r="V3180" s="253"/>
      <c r="W3180" s="253"/>
      <c r="X3180"/>
      <c r="Y3180" s="254" t="s">
        <v>8340</v>
      </c>
      <c r="Z3180" s="255">
        <v>1849719196</v>
      </c>
      <c r="AA3180" s="256" t="s">
        <v>8290</v>
      </c>
      <c r="AB3180" s="258" t="str">
        <f>_xlfn.IFNA(IF(Table[[#This Row],[Programme Partner]]&lt;&gt;Table[[#This Row],[Implementing Partner]],CONCATENATE(Table[[#This Row],[Programme Partner]],"-",Table[[#This Row],[Implementing Partner]]),Table[[#This Row],[Programme Partner]]),"")</f>
        <v>IOM-SHUSHILAN</v>
      </c>
    </row>
    <row r="3181" spans="1:28" ht="16.5" customHeight="1">
      <c r="A3181" s="183">
        <v>3561</v>
      </c>
      <c r="B3181" s="247" t="s">
        <v>5137</v>
      </c>
      <c r="C3181" s="248" t="s">
        <v>5137</v>
      </c>
      <c r="D3181" s="249" t="s">
        <v>5236</v>
      </c>
      <c r="E3181" s="215" t="s">
        <v>27</v>
      </c>
      <c r="F3181" s="247" t="s">
        <v>8013</v>
      </c>
      <c r="G3181" s="250" t="s">
        <v>8314</v>
      </c>
      <c r="H3181" s="247" t="str">
        <f>IFERROR(VLOOKUP(Table[[#This Row],[Activity Details of Assistance]],WHAT!E:F,2,FALSE),"")</f>
        <v># of HP sessions at HH level</v>
      </c>
      <c r="I3181" s="247"/>
      <c r="J3181" s="247">
        <v>34</v>
      </c>
      <c r="K3181" t="s">
        <v>8280</v>
      </c>
      <c r="L3181" s="251" t="s">
        <v>13</v>
      </c>
      <c r="M3181" s="251" t="s">
        <v>14</v>
      </c>
      <c r="N3181" s="247" t="s">
        <v>309</v>
      </c>
      <c r="O3181" s="247" t="s">
        <v>1607</v>
      </c>
      <c r="P3181" s="247" t="s">
        <v>8211</v>
      </c>
      <c r="Q3181" s="252">
        <v>44773</v>
      </c>
      <c r="R3181" s="252">
        <v>44866</v>
      </c>
      <c r="S3181" s="291" t="s">
        <v>8590</v>
      </c>
      <c r="T3181" s="253"/>
      <c r="U3181" s="253"/>
      <c r="V3181" s="253"/>
      <c r="W3181" s="253"/>
      <c r="X3181"/>
      <c r="Y3181" t="s">
        <v>8425</v>
      </c>
      <c r="Z3181" s="255">
        <v>1714119199</v>
      </c>
      <c r="AA3181" t="s">
        <v>8424</v>
      </c>
      <c r="AB3181" s="258" t="str">
        <f>_xlfn.IFNA(IF(Table[[#This Row],[Programme Partner]]&lt;&gt;Table[[#This Row],[Implementing Partner]],CONCATENATE(Table[[#This Row],[Programme Partner]],"-",Table[[#This Row],[Implementing Partner]]),Table[[#This Row],[Programme Partner]]),"")</f>
        <v>HYSAWA</v>
      </c>
    </row>
    <row r="3182" spans="1:28" ht="16.5" customHeight="1">
      <c r="A3182" s="183">
        <v>3562</v>
      </c>
      <c r="B3182" s="247" t="s">
        <v>5137</v>
      </c>
      <c r="C3182" s="248" t="s">
        <v>5137</v>
      </c>
      <c r="D3182" s="249" t="s">
        <v>5236</v>
      </c>
      <c r="E3182" s="215" t="s">
        <v>27</v>
      </c>
      <c r="F3182" s="247" t="s">
        <v>8013</v>
      </c>
      <c r="G3182" s="250" t="s">
        <v>8314</v>
      </c>
      <c r="H3182" s="247" t="str">
        <f>IFERROR(VLOOKUP(Table[[#This Row],[Activity Details of Assistance]],WHAT!E:F,2,FALSE),"")</f>
        <v># of HP sessions at HH level</v>
      </c>
      <c r="I3182" s="247"/>
      <c r="J3182" s="247">
        <v>22</v>
      </c>
      <c r="K3182" t="s">
        <v>8280</v>
      </c>
      <c r="L3182" s="251" t="s">
        <v>13</v>
      </c>
      <c r="M3182" s="251" t="s">
        <v>14</v>
      </c>
      <c r="N3182" s="247" t="s">
        <v>309</v>
      </c>
      <c r="O3182" s="247" t="s">
        <v>1608</v>
      </c>
      <c r="P3182" s="247" t="s">
        <v>8212</v>
      </c>
      <c r="Q3182" s="252">
        <v>44773</v>
      </c>
      <c r="R3182" s="252">
        <v>44866</v>
      </c>
      <c r="S3182" s="291" t="s">
        <v>8590</v>
      </c>
      <c r="T3182" s="253"/>
      <c r="U3182" s="253"/>
      <c r="V3182" s="253"/>
      <c r="W3182" s="253"/>
      <c r="X3182"/>
      <c r="Y3182" t="s">
        <v>8425</v>
      </c>
      <c r="Z3182" s="255">
        <v>1714119199</v>
      </c>
      <c r="AA3182" t="s">
        <v>8424</v>
      </c>
      <c r="AB3182" s="258" t="str">
        <f>_xlfn.IFNA(IF(Table[[#This Row],[Programme Partner]]&lt;&gt;Table[[#This Row],[Implementing Partner]],CONCATENATE(Table[[#This Row],[Programme Partner]],"-",Table[[#This Row],[Implementing Partner]]),Table[[#This Row],[Programme Partner]]),"")</f>
        <v>HYSAWA</v>
      </c>
    </row>
    <row r="3183" spans="1:28" ht="16.5" customHeight="1">
      <c r="A3183" s="183">
        <v>3563</v>
      </c>
      <c r="B3183" s="247" t="s">
        <v>5137</v>
      </c>
      <c r="C3183" s="248" t="s">
        <v>5137</v>
      </c>
      <c r="D3183" s="249" t="s">
        <v>5236</v>
      </c>
      <c r="E3183" s="215" t="s">
        <v>27</v>
      </c>
      <c r="F3183" s="247" t="s">
        <v>8013</v>
      </c>
      <c r="G3183" s="250" t="s">
        <v>8314</v>
      </c>
      <c r="H3183" s="247" t="str">
        <f>IFERROR(VLOOKUP(Table[[#This Row],[Activity Details of Assistance]],WHAT!E:F,2,FALSE),"")</f>
        <v># of HP sessions at HH level</v>
      </c>
      <c r="I3183" s="247"/>
      <c r="J3183" s="247">
        <v>22</v>
      </c>
      <c r="K3183" t="s">
        <v>8280</v>
      </c>
      <c r="L3183" s="251" t="s">
        <v>13</v>
      </c>
      <c r="M3183" s="251" t="s">
        <v>14</v>
      </c>
      <c r="N3183" s="247" t="s">
        <v>307</v>
      </c>
      <c r="O3183" s="247" t="s">
        <v>1179</v>
      </c>
      <c r="P3183" s="247" t="s">
        <v>8264</v>
      </c>
      <c r="Q3183" s="252">
        <v>44773</v>
      </c>
      <c r="R3183" s="252">
        <v>44866</v>
      </c>
      <c r="S3183" s="291" t="s">
        <v>8590</v>
      </c>
      <c r="T3183" s="253"/>
      <c r="U3183" s="253"/>
      <c r="V3183" s="253"/>
      <c r="W3183" s="253"/>
      <c r="X3183"/>
      <c r="Y3183" t="s">
        <v>8425</v>
      </c>
      <c r="Z3183" s="255">
        <v>1714119199</v>
      </c>
      <c r="AA3183" t="s">
        <v>8424</v>
      </c>
      <c r="AB3183" s="258" t="str">
        <f>_xlfn.IFNA(IF(Table[[#This Row],[Programme Partner]]&lt;&gt;Table[[#This Row],[Implementing Partner]],CONCATENATE(Table[[#This Row],[Programme Partner]],"-",Table[[#This Row],[Implementing Partner]]),Table[[#This Row],[Programme Partner]]),"")</f>
        <v>HYSAWA</v>
      </c>
    </row>
    <row r="3184" spans="1:28" ht="16.5" customHeight="1">
      <c r="A3184" s="183">
        <v>3564</v>
      </c>
      <c r="B3184" s="247" t="s">
        <v>5137</v>
      </c>
      <c r="C3184" s="248" t="s">
        <v>5137</v>
      </c>
      <c r="D3184" s="249" t="s">
        <v>5236</v>
      </c>
      <c r="E3184" s="215" t="s">
        <v>27</v>
      </c>
      <c r="F3184" s="247" t="s">
        <v>8013</v>
      </c>
      <c r="G3184" s="250" t="s">
        <v>8314</v>
      </c>
      <c r="H3184" s="247" t="str">
        <f>IFERROR(VLOOKUP(Table[[#This Row],[Activity Details of Assistance]],WHAT!E:F,2,FALSE),"")</f>
        <v># of HP sessions at HH level</v>
      </c>
      <c r="I3184" s="247"/>
      <c r="J3184" s="247">
        <v>24</v>
      </c>
      <c r="K3184" t="s">
        <v>8280</v>
      </c>
      <c r="L3184" s="251" t="s">
        <v>13</v>
      </c>
      <c r="M3184" s="251" t="s">
        <v>14</v>
      </c>
      <c r="N3184" s="247" t="s">
        <v>307</v>
      </c>
      <c r="O3184" s="247" t="s">
        <v>1599</v>
      </c>
      <c r="P3184" s="247" t="s">
        <v>8198</v>
      </c>
      <c r="Q3184" s="252">
        <v>44773</v>
      </c>
      <c r="R3184" s="252">
        <v>44866</v>
      </c>
      <c r="S3184" s="291" t="s">
        <v>8590</v>
      </c>
      <c r="T3184" s="253"/>
      <c r="U3184" s="253"/>
      <c r="V3184" s="253"/>
      <c r="W3184" s="253"/>
      <c r="X3184"/>
      <c r="Y3184" t="s">
        <v>8425</v>
      </c>
      <c r="Z3184" s="255">
        <v>17149199</v>
      </c>
      <c r="AA3184" t="s">
        <v>8424</v>
      </c>
      <c r="AB3184" s="258" t="str">
        <f>_xlfn.IFNA(IF(Table[[#This Row],[Programme Partner]]&lt;&gt;Table[[#This Row],[Implementing Partner]],CONCATENATE(Table[[#This Row],[Programme Partner]],"-",Table[[#This Row],[Implementing Partner]]),Table[[#This Row],[Programme Partner]]),"")</f>
        <v>HYSAWA</v>
      </c>
    </row>
    <row r="3185" spans="1:28" ht="16.5" customHeight="1">
      <c r="A3185" s="183">
        <v>3565</v>
      </c>
      <c r="B3185" s="247" t="s">
        <v>5137</v>
      </c>
      <c r="C3185" s="248" t="s">
        <v>5137</v>
      </c>
      <c r="D3185" s="249" t="s">
        <v>5236</v>
      </c>
      <c r="E3185" s="215" t="s">
        <v>27</v>
      </c>
      <c r="F3185" s="247" t="s">
        <v>8013</v>
      </c>
      <c r="G3185" s="103" t="s">
        <v>8314</v>
      </c>
      <c r="H3185" s="247" t="str">
        <f>IFERROR(VLOOKUP(Table[[#This Row],[Activity Details of Assistance]],WHAT!E:F,2,FALSE),"")</f>
        <v># of HP sessions at HH level</v>
      </c>
      <c r="I3185" s="247"/>
      <c r="J3185" s="247">
        <v>55</v>
      </c>
      <c r="K3185" t="s">
        <v>8280</v>
      </c>
      <c r="L3185" s="251" t="s">
        <v>13</v>
      </c>
      <c r="M3185" s="251" t="s">
        <v>14</v>
      </c>
      <c r="N3185" s="247" t="s">
        <v>307</v>
      </c>
      <c r="O3185" s="247" t="s">
        <v>1600</v>
      </c>
      <c r="P3185" s="247" t="s">
        <v>8265</v>
      </c>
      <c r="Q3185" s="252">
        <v>44773</v>
      </c>
      <c r="R3185" s="252">
        <v>44866</v>
      </c>
      <c r="S3185" s="291" t="s">
        <v>8590</v>
      </c>
      <c r="T3185" s="253"/>
      <c r="U3185" s="253"/>
      <c r="V3185" s="253"/>
      <c r="W3185" s="253"/>
      <c r="X3185"/>
      <c r="Y3185" t="s">
        <v>8425</v>
      </c>
      <c r="Z3185" s="255">
        <v>1714119199</v>
      </c>
      <c r="AA3185" t="s">
        <v>8424</v>
      </c>
      <c r="AB3185" s="258" t="str">
        <f>_xlfn.IFNA(IF(Table[[#This Row],[Programme Partner]]&lt;&gt;Table[[#This Row],[Implementing Partner]],CONCATENATE(Table[[#This Row],[Programme Partner]],"-",Table[[#This Row],[Implementing Partner]]),Table[[#This Row],[Programme Partner]]),"")</f>
        <v>HYSAWA</v>
      </c>
    </row>
    <row r="3186" spans="1:28" ht="16.5" customHeight="1">
      <c r="A3186" s="183">
        <v>3566</v>
      </c>
      <c r="B3186" s="247" t="s">
        <v>5137</v>
      </c>
      <c r="C3186" s="248" t="s">
        <v>5137</v>
      </c>
      <c r="D3186" s="249" t="s">
        <v>5236</v>
      </c>
      <c r="E3186" s="215" t="s">
        <v>27</v>
      </c>
      <c r="F3186" s="247" t="s">
        <v>8013</v>
      </c>
      <c r="G3186" t="s">
        <v>8314</v>
      </c>
      <c r="H3186" s="247" t="str">
        <f>IFERROR(VLOOKUP(Table[[#This Row],[Activity Details of Assistance]],WHAT!E:F,2,FALSE),"")</f>
        <v># of HP sessions at HH level</v>
      </c>
      <c r="I3186" s="247"/>
      <c r="J3186" s="247">
        <v>70</v>
      </c>
      <c r="K3186" t="s">
        <v>8280</v>
      </c>
      <c r="L3186" s="251" t="s">
        <v>13</v>
      </c>
      <c r="M3186" s="251" t="s">
        <v>14</v>
      </c>
      <c r="N3186" s="247" t="s">
        <v>307</v>
      </c>
      <c r="O3186" s="247" t="s">
        <v>1602</v>
      </c>
      <c r="P3186" s="247" t="s">
        <v>8303</v>
      </c>
      <c r="Q3186" s="252">
        <v>44773</v>
      </c>
      <c r="R3186" s="252">
        <v>44866</v>
      </c>
      <c r="S3186" s="291" t="s">
        <v>8590</v>
      </c>
      <c r="T3186" s="253"/>
      <c r="U3186" s="253"/>
      <c r="V3186" s="253"/>
      <c r="W3186" s="253"/>
      <c r="X3186"/>
      <c r="Y3186" t="s">
        <v>8425</v>
      </c>
      <c r="Z3186" s="255">
        <v>1714119199</v>
      </c>
      <c r="AA3186" t="s">
        <v>8424</v>
      </c>
      <c r="AB3186" s="258" t="str">
        <f>_xlfn.IFNA(IF(Table[[#This Row],[Programme Partner]]&lt;&gt;Table[[#This Row],[Implementing Partner]],CONCATENATE(Table[[#This Row],[Programme Partner]],"-",Table[[#This Row],[Implementing Partner]]),Table[[#This Row],[Programme Partner]]),"")</f>
        <v>HYSAWA</v>
      </c>
    </row>
    <row r="3187" spans="1:28" ht="16.5" customHeight="1">
      <c r="A3187" s="183">
        <v>3567</v>
      </c>
      <c r="B3187" s="247" t="s">
        <v>5137</v>
      </c>
      <c r="C3187" s="248" t="s">
        <v>5137</v>
      </c>
      <c r="D3187" s="249" t="s">
        <v>5236</v>
      </c>
      <c r="E3187" s="215" t="s">
        <v>27</v>
      </c>
      <c r="F3187" s="247" t="s">
        <v>8013</v>
      </c>
      <c r="G3187" s="250" t="s">
        <v>8314</v>
      </c>
      <c r="H3187" s="247" t="str">
        <f>IFERROR(VLOOKUP(Table[[#This Row],[Activity Details of Assistance]],WHAT!E:F,2,FALSE),"")</f>
        <v># of HP sessions at HH level</v>
      </c>
      <c r="I3187" s="247"/>
      <c r="J3187" s="247">
        <v>48</v>
      </c>
      <c r="K3187" t="s">
        <v>8280</v>
      </c>
      <c r="L3187" s="251" t="s">
        <v>13</v>
      </c>
      <c r="M3187" s="251" t="s">
        <v>14</v>
      </c>
      <c r="N3187" s="247" t="s">
        <v>307</v>
      </c>
      <c r="O3187" s="247" t="s">
        <v>307</v>
      </c>
      <c r="P3187" s="247" t="s">
        <v>8220</v>
      </c>
      <c r="Q3187" s="252">
        <v>44773</v>
      </c>
      <c r="R3187" s="252">
        <v>44866</v>
      </c>
      <c r="S3187" s="291" t="s">
        <v>8590</v>
      </c>
      <c r="T3187" s="253"/>
      <c r="U3187" s="253"/>
      <c r="V3187" s="253"/>
      <c r="W3187" s="253"/>
      <c r="X3187"/>
      <c r="Y3187" t="s">
        <v>8425</v>
      </c>
      <c r="Z3187" s="255">
        <v>1714119199</v>
      </c>
      <c r="AA3187" t="s">
        <v>8424</v>
      </c>
      <c r="AB3187" s="258" t="str">
        <f>_xlfn.IFNA(IF(Table[[#This Row],[Programme Partner]]&lt;&gt;Table[[#This Row],[Implementing Partner]],CONCATENATE(Table[[#This Row],[Programme Partner]],"-",Table[[#This Row],[Implementing Partner]]),Table[[#This Row],[Programme Partner]]),"")</f>
        <v>HYSAWA</v>
      </c>
    </row>
    <row r="3188" spans="1:28" ht="16.5" customHeight="1">
      <c r="A3188" s="183">
        <v>3568</v>
      </c>
      <c r="B3188" s="247" t="s">
        <v>5148</v>
      </c>
      <c r="C3188" s="248" t="s">
        <v>5087</v>
      </c>
      <c r="D3188" s="249" t="s">
        <v>5148</v>
      </c>
      <c r="E3188" s="215" t="s">
        <v>27</v>
      </c>
      <c r="F3188" s="247" t="s">
        <v>8011</v>
      </c>
      <c r="G3188" s="195" t="s">
        <v>8584</v>
      </c>
      <c r="H3188" s="247" t="str">
        <f>IFERROR(VLOOKUP(Table[[#This Row],[Activity Details of Assistance]],WHAT!E:F,2,FALSE),"")</f>
        <v># of tube well</v>
      </c>
      <c r="I3188" s="247"/>
      <c r="J3188" s="247">
        <v>111</v>
      </c>
      <c r="K3188" t="s">
        <v>8280</v>
      </c>
      <c r="L3188" s="251" t="s">
        <v>13</v>
      </c>
      <c r="M3188" s="251" t="s">
        <v>14</v>
      </c>
      <c r="N3188" s="247" t="s">
        <v>309</v>
      </c>
      <c r="O3188" s="247" t="s">
        <v>1606</v>
      </c>
      <c r="P3188" s="247" t="s">
        <v>4670</v>
      </c>
      <c r="Q3188" s="252">
        <v>44773</v>
      </c>
      <c r="R3188" s="252">
        <v>44805</v>
      </c>
      <c r="S3188" t="s">
        <v>8452</v>
      </c>
      <c r="T3188" s="253"/>
      <c r="U3188" s="253"/>
      <c r="V3188" s="253"/>
      <c r="W3188" s="253"/>
      <c r="X3188"/>
      <c r="Y3188" t="s">
        <v>8337</v>
      </c>
      <c r="Z3188" s="255">
        <v>1845101021</v>
      </c>
      <c r="AA3188" t="s">
        <v>8297</v>
      </c>
      <c r="AB3188" s="258" t="str">
        <f>_xlfn.IFNA(IF(Table[[#This Row],[Programme Partner]]&lt;&gt;Table[[#This Row],[Implementing Partner]],CONCATENATE(Table[[#This Row],[Programme Partner]],"-",Table[[#This Row],[Implementing Partner]]),Table[[#This Row],[Programme Partner]]),"")</f>
        <v>IOM-DSK</v>
      </c>
    </row>
    <row r="3189" spans="1:28" ht="16.5" customHeight="1">
      <c r="A3189" s="183">
        <v>3569</v>
      </c>
      <c r="B3189" s="247" t="s">
        <v>5148</v>
      </c>
      <c r="C3189" s="248" t="s">
        <v>5087</v>
      </c>
      <c r="D3189" s="249" t="s">
        <v>5148</v>
      </c>
      <c r="E3189" s="215" t="s">
        <v>27</v>
      </c>
      <c r="F3189" s="247" t="s">
        <v>8011</v>
      </c>
      <c r="G3189" s="250" t="s">
        <v>8355</v>
      </c>
      <c r="H3189" s="247" t="str">
        <f>IFERROR(VLOOKUP(Table[[#This Row],[Activity Details of Assistance]],WHAT!E:F,2,FALSE),"")</f>
        <v># of water network</v>
      </c>
      <c r="I3189" s="247"/>
      <c r="J3189" s="247">
        <v>2</v>
      </c>
      <c r="K3189" t="s">
        <v>8280</v>
      </c>
      <c r="L3189" s="251" t="s">
        <v>13</v>
      </c>
      <c r="M3189" s="251" t="s">
        <v>14</v>
      </c>
      <c r="N3189" s="247" t="s">
        <v>309</v>
      </c>
      <c r="O3189" s="247" t="s">
        <v>1606</v>
      </c>
      <c r="P3189" s="247" t="s">
        <v>4670</v>
      </c>
      <c r="Q3189" s="252">
        <v>44773</v>
      </c>
      <c r="R3189" s="252">
        <v>44805</v>
      </c>
      <c r="S3189" t="s">
        <v>8452</v>
      </c>
      <c r="T3189" s="253"/>
      <c r="U3189" s="253"/>
      <c r="V3189" s="253"/>
      <c r="W3189" s="253"/>
      <c r="X3189"/>
      <c r="Y3189" t="s">
        <v>8337</v>
      </c>
      <c r="Z3189" s="255">
        <v>1845101021</v>
      </c>
      <c r="AA3189" t="s">
        <v>8297</v>
      </c>
      <c r="AB3189" s="258" t="str">
        <f>_xlfn.IFNA(IF(Table[[#This Row],[Programme Partner]]&lt;&gt;Table[[#This Row],[Implementing Partner]],CONCATENATE(Table[[#This Row],[Programme Partner]],"-",Table[[#This Row],[Implementing Partner]]),Table[[#This Row],[Programme Partner]]),"")</f>
        <v>IOM-DSK</v>
      </c>
    </row>
    <row r="3190" spans="1:28" ht="16.5" customHeight="1">
      <c r="A3190" s="183">
        <v>3570</v>
      </c>
      <c r="B3190" s="247" t="s">
        <v>5148</v>
      </c>
      <c r="C3190" s="248" t="s">
        <v>5087</v>
      </c>
      <c r="D3190" s="249" t="s">
        <v>5148</v>
      </c>
      <c r="E3190" s="215" t="s">
        <v>27</v>
      </c>
      <c r="F3190" s="247" t="s">
        <v>8012</v>
      </c>
      <c r="G3190" s="195" t="s">
        <v>8585</v>
      </c>
      <c r="H3190" s="247" t="str">
        <f>IFERROR(VLOOKUP(Table[[#This Row],[Activity Details of Assistance]],WHAT!E:F,2,FALSE),"")</f>
        <v xml:space="preserve"># of door </v>
      </c>
      <c r="I3190" s="247"/>
      <c r="J3190" s="247">
        <v>63</v>
      </c>
      <c r="K3190" t="s">
        <v>8280</v>
      </c>
      <c r="L3190" s="251" t="s">
        <v>13</v>
      </c>
      <c r="M3190" s="251" t="s">
        <v>14</v>
      </c>
      <c r="N3190" s="247" t="s">
        <v>309</v>
      </c>
      <c r="O3190" s="247" t="s">
        <v>1606</v>
      </c>
      <c r="P3190" s="247" t="s">
        <v>4670</v>
      </c>
      <c r="Q3190" s="252">
        <v>44773</v>
      </c>
      <c r="R3190" s="252">
        <v>44805</v>
      </c>
      <c r="S3190" t="s">
        <v>8452</v>
      </c>
      <c r="T3190" s="253"/>
      <c r="U3190" s="253"/>
      <c r="V3190" s="253"/>
      <c r="W3190" s="253"/>
      <c r="X3190"/>
      <c r="Y3190" t="s">
        <v>8337</v>
      </c>
      <c r="Z3190" s="255">
        <v>1845101021</v>
      </c>
      <c r="AA3190" t="s">
        <v>8297</v>
      </c>
      <c r="AB3190" s="258" t="str">
        <f>_xlfn.IFNA(IF(Table[[#This Row],[Programme Partner]]&lt;&gt;Table[[#This Row],[Implementing Partner]],CONCATENATE(Table[[#This Row],[Programme Partner]],"-",Table[[#This Row],[Implementing Partner]]),Table[[#This Row],[Programme Partner]]),"")</f>
        <v>IOM-DSK</v>
      </c>
    </row>
    <row r="3191" spans="1:28" ht="16.5" customHeight="1">
      <c r="A3191" s="183">
        <v>3571</v>
      </c>
      <c r="B3191" s="247" t="s">
        <v>5148</v>
      </c>
      <c r="C3191" s="248" t="s">
        <v>5087</v>
      </c>
      <c r="D3191" s="249" t="s">
        <v>5148</v>
      </c>
      <c r="E3191" s="215" t="s">
        <v>27</v>
      </c>
      <c r="F3191" s="247" t="s">
        <v>8012</v>
      </c>
      <c r="G3191" s="250" t="s">
        <v>8359</v>
      </c>
      <c r="H3191" s="247" t="str">
        <f>IFERROR(VLOOKUP(Table[[#This Row],[Activity Details of Assistance]],WHAT!E:F,2,FALSE),"")</f>
        <v># of FSM Site</v>
      </c>
      <c r="I3191" s="247"/>
      <c r="J3191" s="247">
        <v>10</v>
      </c>
      <c r="K3191" t="s">
        <v>8280</v>
      </c>
      <c r="L3191" s="251" t="s">
        <v>13</v>
      </c>
      <c r="M3191" s="251" t="s">
        <v>14</v>
      </c>
      <c r="N3191" s="247" t="s">
        <v>309</v>
      </c>
      <c r="O3191" s="247" t="s">
        <v>1606</v>
      </c>
      <c r="P3191" s="247" t="s">
        <v>4670</v>
      </c>
      <c r="Q3191" s="252">
        <v>44773</v>
      </c>
      <c r="R3191" s="252">
        <v>44805</v>
      </c>
      <c r="S3191" t="s">
        <v>8452</v>
      </c>
      <c r="T3191" s="253"/>
      <c r="U3191" s="253"/>
      <c r="V3191" s="253"/>
      <c r="W3191" s="253"/>
      <c r="X3191" s="197"/>
      <c r="Y3191" t="s">
        <v>8337</v>
      </c>
      <c r="Z3191" s="255">
        <v>1845101021</v>
      </c>
      <c r="AA3191" t="s">
        <v>8297</v>
      </c>
      <c r="AB3191" s="258" t="str">
        <f>_xlfn.IFNA(IF(Table[[#This Row],[Programme Partner]]&lt;&gt;Table[[#This Row],[Implementing Partner]],CONCATENATE(Table[[#This Row],[Programme Partner]],"-",Table[[#This Row],[Implementing Partner]]),Table[[#This Row],[Programme Partner]]),"")</f>
        <v>IOM-DSK</v>
      </c>
    </row>
    <row r="3192" spans="1:28" ht="16.5" customHeight="1">
      <c r="A3192" s="183">
        <v>3572</v>
      </c>
      <c r="B3192" s="247" t="s">
        <v>5148</v>
      </c>
      <c r="C3192" s="248" t="s">
        <v>5087</v>
      </c>
      <c r="D3192" s="249" t="s">
        <v>5148</v>
      </c>
      <c r="E3192" s="215" t="s">
        <v>27</v>
      </c>
      <c r="F3192" s="247" t="s">
        <v>8012</v>
      </c>
      <c r="G3192" s="195" t="s">
        <v>8356</v>
      </c>
      <c r="H3192" s="247" t="str">
        <f>IFERROR(VLOOKUP(Table[[#This Row],[Activity Details of Assistance]],WHAT!E:F,2,FALSE),"")</f>
        <v># of FSM Site</v>
      </c>
      <c r="I3192" s="247"/>
      <c r="J3192" s="247">
        <v>2</v>
      </c>
      <c r="K3192" t="s">
        <v>8280</v>
      </c>
      <c r="L3192" s="251" t="s">
        <v>13</v>
      </c>
      <c r="M3192" s="251" t="s">
        <v>14</v>
      </c>
      <c r="N3192" s="247" t="s">
        <v>309</v>
      </c>
      <c r="O3192" s="247" t="s">
        <v>1606</v>
      </c>
      <c r="P3192" s="247" t="s">
        <v>4670</v>
      </c>
      <c r="Q3192" s="252">
        <v>44773</v>
      </c>
      <c r="R3192" s="252">
        <v>44805</v>
      </c>
      <c r="S3192" t="s">
        <v>8452</v>
      </c>
      <c r="T3192" s="253"/>
      <c r="U3192" s="253"/>
      <c r="V3192" s="253"/>
      <c r="W3192" s="253"/>
      <c r="X3192"/>
      <c r="Y3192" t="s">
        <v>8337</v>
      </c>
      <c r="Z3192" s="255">
        <v>1845101021</v>
      </c>
      <c r="AA3192" t="s">
        <v>8297</v>
      </c>
      <c r="AB3192" s="258" t="str">
        <f>_xlfn.IFNA(IF(Table[[#This Row],[Programme Partner]]&lt;&gt;Table[[#This Row],[Implementing Partner]],CONCATENATE(Table[[#This Row],[Programme Partner]],"-",Table[[#This Row],[Implementing Partner]]),Table[[#This Row],[Programme Partner]]),"")</f>
        <v>IOM-DSK</v>
      </c>
    </row>
    <row r="3193" spans="1:28" ht="16.5" customHeight="1">
      <c r="A3193" s="183">
        <v>3573</v>
      </c>
      <c r="B3193" s="247" t="s">
        <v>5148</v>
      </c>
      <c r="C3193" s="248" t="s">
        <v>5087</v>
      </c>
      <c r="D3193" s="249" t="s">
        <v>5148</v>
      </c>
      <c r="E3193" s="215" t="s">
        <v>27</v>
      </c>
      <c r="F3193" s="247" t="s">
        <v>8012</v>
      </c>
      <c r="G3193" s="250" t="s">
        <v>8367</v>
      </c>
      <c r="H3193" s="247" t="str">
        <f>IFERROR(VLOOKUP(Table[[#This Row],[Activity Details of Assistance]],WHAT!E:F,2,FALSE),"")</f>
        <v># of door</v>
      </c>
      <c r="I3193" s="247"/>
      <c r="J3193" s="247">
        <v>1</v>
      </c>
      <c r="K3193" t="s">
        <v>8280</v>
      </c>
      <c r="L3193" s="251" t="s">
        <v>13</v>
      </c>
      <c r="M3193" s="251" t="s">
        <v>14</v>
      </c>
      <c r="N3193" s="247" t="s">
        <v>309</v>
      </c>
      <c r="O3193" s="247" t="s">
        <v>1606</v>
      </c>
      <c r="P3193" s="247" t="s">
        <v>4670</v>
      </c>
      <c r="Q3193" s="252">
        <v>44773</v>
      </c>
      <c r="R3193" s="252">
        <v>44805</v>
      </c>
      <c r="S3193" t="s">
        <v>8452</v>
      </c>
      <c r="T3193" s="253"/>
      <c r="U3193" s="253"/>
      <c r="V3193" s="253"/>
      <c r="W3193" s="253"/>
      <c r="X3193"/>
      <c r="Y3193" t="s">
        <v>8337</v>
      </c>
      <c r="Z3193" s="255">
        <v>1845101021</v>
      </c>
      <c r="AA3193" t="s">
        <v>8297</v>
      </c>
      <c r="AB3193" s="258" t="str">
        <f>_xlfn.IFNA(IF(Table[[#This Row],[Programme Partner]]&lt;&gt;Table[[#This Row],[Implementing Partner]],CONCATENATE(Table[[#This Row],[Programme Partner]],"-",Table[[#This Row],[Implementing Partner]]),Table[[#This Row],[Programme Partner]]),"")</f>
        <v>IOM-DSK</v>
      </c>
    </row>
    <row r="3194" spans="1:28" ht="16.5" customHeight="1">
      <c r="A3194" s="183">
        <v>3574</v>
      </c>
      <c r="B3194" s="247" t="s">
        <v>5148</v>
      </c>
      <c r="C3194" s="248" t="s">
        <v>5087</v>
      </c>
      <c r="D3194" s="249" t="s">
        <v>5148</v>
      </c>
      <c r="E3194" s="215" t="s">
        <v>27</v>
      </c>
      <c r="F3194" s="247" t="s">
        <v>8012</v>
      </c>
      <c r="G3194" s="195" t="s">
        <v>8586</v>
      </c>
      <c r="H3194" s="247" t="str">
        <f>IFERROR(VLOOKUP(Table[[#This Row],[Activity Details of Assistance]],WHAT!E:F,2,FALSE),"")</f>
        <v># of door</v>
      </c>
      <c r="I3194" s="247"/>
      <c r="J3194" s="247">
        <v>78</v>
      </c>
      <c r="K3194" t="s">
        <v>8280</v>
      </c>
      <c r="L3194" s="251" t="s">
        <v>13</v>
      </c>
      <c r="M3194" s="251" t="s">
        <v>14</v>
      </c>
      <c r="N3194" s="247" t="s">
        <v>309</v>
      </c>
      <c r="O3194" s="247" t="s">
        <v>1606</v>
      </c>
      <c r="P3194" s="247" t="s">
        <v>4670</v>
      </c>
      <c r="Q3194" s="252">
        <v>44773</v>
      </c>
      <c r="R3194" s="252">
        <v>44805</v>
      </c>
      <c r="S3194" t="s">
        <v>8452</v>
      </c>
      <c r="T3194" s="253"/>
      <c r="U3194" s="253"/>
      <c r="V3194" s="253"/>
      <c r="W3194" s="253"/>
      <c r="X3194"/>
      <c r="Y3194" t="s">
        <v>8337</v>
      </c>
      <c r="Z3194" s="255">
        <v>1845101021</v>
      </c>
      <c r="AA3194" t="s">
        <v>8297</v>
      </c>
      <c r="AB3194" s="258" t="str">
        <f>_xlfn.IFNA(IF(Table[[#This Row],[Programme Partner]]&lt;&gt;Table[[#This Row],[Implementing Partner]],CONCATENATE(Table[[#This Row],[Programme Partner]],"-",Table[[#This Row],[Implementing Partner]]),Table[[#This Row],[Programme Partner]]),"")</f>
        <v>IOM-DSK</v>
      </c>
    </row>
    <row r="3195" spans="1:28" ht="16.5" customHeight="1">
      <c r="A3195" s="183">
        <v>3575</v>
      </c>
      <c r="B3195" s="247" t="s">
        <v>5148</v>
      </c>
      <c r="C3195" s="248" t="s">
        <v>5087</v>
      </c>
      <c r="D3195" s="249" t="s">
        <v>5148</v>
      </c>
      <c r="E3195" s="215" t="s">
        <v>27</v>
      </c>
      <c r="F3195" s="247" t="s">
        <v>8012</v>
      </c>
      <c r="G3195" s="250" t="s">
        <v>8357</v>
      </c>
      <c r="H3195" s="247" t="str">
        <f>IFERROR(VLOOKUP(Table[[#This Row],[Activity Details of Assistance]],WHAT!E:F,2,FALSE),"")</f>
        <v># of door</v>
      </c>
      <c r="I3195" s="247"/>
      <c r="J3195" s="247">
        <v>262</v>
      </c>
      <c r="K3195" t="s">
        <v>8280</v>
      </c>
      <c r="L3195" s="251" t="s">
        <v>13</v>
      </c>
      <c r="M3195" s="251" t="s">
        <v>14</v>
      </c>
      <c r="N3195" s="247" t="s">
        <v>309</v>
      </c>
      <c r="O3195" s="247" t="s">
        <v>1606</v>
      </c>
      <c r="P3195" s="247" t="s">
        <v>4670</v>
      </c>
      <c r="Q3195" s="252">
        <v>44773</v>
      </c>
      <c r="R3195" s="252">
        <v>44805</v>
      </c>
      <c r="S3195" t="s">
        <v>8452</v>
      </c>
      <c r="T3195" s="253"/>
      <c r="U3195" s="253"/>
      <c r="V3195" s="253"/>
      <c r="W3195" s="253"/>
      <c r="X3195"/>
      <c r="Y3195" t="s">
        <v>8337</v>
      </c>
      <c r="Z3195" s="255">
        <v>1845101021</v>
      </c>
      <c r="AA3195" t="s">
        <v>8297</v>
      </c>
      <c r="AB3195" s="258" t="str">
        <f>_xlfn.IFNA(IF(Table[[#This Row],[Programme Partner]]&lt;&gt;Table[[#This Row],[Implementing Partner]],CONCATENATE(Table[[#This Row],[Programme Partner]],"-",Table[[#This Row],[Implementing Partner]]),Table[[#This Row],[Programme Partner]]),"")</f>
        <v>IOM-DSK</v>
      </c>
    </row>
    <row r="3196" spans="1:28" ht="16.5" customHeight="1">
      <c r="A3196" s="183">
        <v>3576</v>
      </c>
      <c r="B3196" s="247" t="s">
        <v>5148</v>
      </c>
      <c r="C3196" s="248" t="s">
        <v>5087</v>
      </c>
      <c r="D3196" s="249" t="s">
        <v>5148</v>
      </c>
      <c r="E3196" s="215" t="s">
        <v>27</v>
      </c>
      <c r="F3196" s="247" t="s">
        <v>8013</v>
      </c>
      <c r="G3196" s="250" t="s">
        <v>8317</v>
      </c>
      <c r="H3196" s="247" t="str">
        <f>IFERROR(VLOOKUP(Table[[#This Row],[Activity Details of Assistance]],WHAT!E:F,2,FALSE),"")</f>
        <v># of estimated persons reached by mass-media campaign</v>
      </c>
      <c r="I3196" s="247"/>
      <c r="J3196" s="247">
        <v>3</v>
      </c>
      <c r="K3196" t="s">
        <v>8280</v>
      </c>
      <c r="L3196" s="251" t="s">
        <v>13</v>
      </c>
      <c r="M3196" s="251" t="s">
        <v>14</v>
      </c>
      <c r="N3196" s="247" t="s">
        <v>309</v>
      </c>
      <c r="O3196" s="247" t="s">
        <v>1606</v>
      </c>
      <c r="P3196" s="247" t="s">
        <v>4670</v>
      </c>
      <c r="Q3196" s="252">
        <v>44773</v>
      </c>
      <c r="R3196" s="252">
        <v>44805</v>
      </c>
      <c r="S3196" t="s">
        <v>8452</v>
      </c>
      <c r="T3196" s="253"/>
      <c r="U3196" s="253"/>
      <c r="V3196" s="253"/>
      <c r="W3196" s="253"/>
      <c r="X3196"/>
      <c r="Y3196" t="s">
        <v>8337</v>
      </c>
      <c r="Z3196" s="255">
        <v>1845101021</v>
      </c>
      <c r="AA3196" t="s">
        <v>8297</v>
      </c>
      <c r="AB3196" s="258" t="str">
        <f>_xlfn.IFNA(IF(Table[[#This Row],[Programme Partner]]&lt;&gt;Table[[#This Row],[Implementing Partner]],CONCATENATE(Table[[#This Row],[Programme Partner]],"-",Table[[#This Row],[Implementing Partner]]),Table[[#This Row],[Programme Partner]]),"")</f>
        <v>IOM-DSK</v>
      </c>
    </row>
    <row r="3197" spans="1:28" ht="16.5" customHeight="1">
      <c r="A3197" s="183">
        <v>3577</v>
      </c>
      <c r="B3197" s="247" t="s">
        <v>5148</v>
      </c>
      <c r="C3197" s="248" t="s">
        <v>5087</v>
      </c>
      <c r="D3197" s="249" t="s">
        <v>5148</v>
      </c>
      <c r="E3197" s="215" t="s">
        <v>27</v>
      </c>
      <c r="F3197" s="247" t="s">
        <v>8013</v>
      </c>
      <c r="G3197" s="250" t="s">
        <v>8360</v>
      </c>
      <c r="H3197" s="247" t="str">
        <f>IFERROR(VLOOKUP(Table[[#This Row],[Activity Details of Assistance]],WHAT!E:F,2,FALSE),"")</f>
        <v># of household</v>
      </c>
      <c r="I3197" s="247"/>
      <c r="J3197" s="247">
        <v>2942</v>
      </c>
      <c r="K3197" t="s">
        <v>8280</v>
      </c>
      <c r="L3197" s="251" t="s">
        <v>13</v>
      </c>
      <c r="M3197" s="251" t="s">
        <v>14</v>
      </c>
      <c r="N3197" s="247" t="s">
        <v>309</v>
      </c>
      <c r="O3197" s="247" t="s">
        <v>1606</v>
      </c>
      <c r="P3197" s="247" t="s">
        <v>4670</v>
      </c>
      <c r="Q3197" s="252">
        <v>44773</v>
      </c>
      <c r="R3197" s="252">
        <v>44805</v>
      </c>
      <c r="S3197" t="s">
        <v>8452</v>
      </c>
      <c r="T3197" s="253"/>
      <c r="U3197" s="253"/>
      <c r="V3197" s="253"/>
      <c r="W3197" s="253"/>
      <c r="X3197" s="197"/>
      <c r="Y3197" t="s">
        <v>8337</v>
      </c>
      <c r="Z3197" s="255">
        <v>1845101021</v>
      </c>
      <c r="AA3197" t="s">
        <v>8297</v>
      </c>
      <c r="AB3197" s="258" t="str">
        <f>_xlfn.IFNA(IF(Table[[#This Row],[Programme Partner]]&lt;&gt;Table[[#This Row],[Implementing Partner]],CONCATENATE(Table[[#This Row],[Programme Partner]],"-",Table[[#This Row],[Implementing Partner]]),Table[[#This Row],[Programme Partner]]),"")</f>
        <v>IOM-DSK</v>
      </c>
    </row>
    <row r="3198" spans="1:28" ht="16.5" customHeight="1">
      <c r="A3198" s="183">
        <v>3578</v>
      </c>
      <c r="B3198" s="247" t="s">
        <v>5148</v>
      </c>
      <c r="C3198" s="248" t="s">
        <v>5087</v>
      </c>
      <c r="D3198" s="249" t="s">
        <v>5148</v>
      </c>
      <c r="E3198" s="215" t="s">
        <v>27</v>
      </c>
      <c r="F3198" s="247" t="s">
        <v>8014</v>
      </c>
      <c r="G3198" s="250" t="s">
        <v>8358</v>
      </c>
      <c r="H3198" s="247" t="str">
        <f>IFERROR(VLOOKUP(Table[[#This Row],[Activity Details of Assistance]],WHAT!E:F,2,FALSE),"")</f>
        <v># of campaign per camp </v>
      </c>
      <c r="I3198" s="247"/>
      <c r="J3198" s="247">
        <v>13</v>
      </c>
      <c r="K3198" t="s">
        <v>8280</v>
      </c>
      <c r="L3198" s="251" t="s">
        <v>13</v>
      </c>
      <c r="M3198" s="251" t="s">
        <v>14</v>
      </c>
      <c r="N3198" s="247" t="s">
        <v>309</v>
      </c>
      <c r="O3198" s="247" t="s">
        <v>1606</v>
      </c>
      <c r="P3198" s="247" t="s">
        <v>4670</v>
      </c>
      <c r="Q3198" s="252">
        <v>44773</v>
      </c>
      <c r="R3198" s="252">
        <v>44805</v>
      </c>
      <c r="S3198" t="s">
        <v>8452</v>
      </c>
      <c r="T3198" s="253"/>
      <c r="U3198" s="253"/>
      <c r="V3198" s="253"/>
      <c r="W3198" s="253"/>
      <c r="X3198"/>
      <c r="Y3198" t="s">
        <v>8337</v>
      </c>
      <c r="Z3198" s="255">
        <v>1845101021</v>
      </c>
      <c r="AA3198" t="s">
        <v>8297</v>
      </c>
      <c r="AB3198" s="258" t="str">
        <f>_xlfn.IFNA(IF(Table[[#This Row],[Programme Partner]]&lt;&gt;Table[[#This Row],[Implementing Partner]],CONCATENATE(Table[[#This Row],[Programme Partner]],"-",Table[[#This Row],[Implementing Partner]]),Table[[#This Row],[Programme Partner]]),"")</f>
        <v>IOM-DSK</v>
      </c>
    </row>
    <row r="3199" spans="1:28" ht="16.5" customHeight="1">
      <c r="A3199" s="183">
        <v>3579</v>
      </c>
      <c r="B3199" s="247" t="s">
        <v>5148</v>
      </c>
      <c r="C3199" s="248" t="s">
        <v>5087</v>
      </c>
      <c r="D3199" s="249" t="s">
        <v>5148</v>
      </c>
      <c r="E3199" s="215" t="s">
        <v>27</v>
      </c>
      <c r="F3199" s="247" t="s">
        <v>8014</v>
      </c>
      <c r="G3199" s="103" t="s">
        <v>8361</v>
      </c>
      <c r="H3199" s="247" t="str">
        <f>IFERROR(VLOOKUP(Table[[#This Row],[Activity Details of Assistance]],WHAT!E:F,2,FALSE),"")</f>
        <v># of plant</v>
      </c>
      <c r="I3199" s="247"/>
      <c r="J3199" s="247">
        <v>1</v>
      </c>
      <c r="K3199" t="s">
        <v>8280</v>
      </c>
      <c r="L3199" s="251" t="s">
        <v>13</v>
      </c>
      <c r="M3199" s="251" t="s">
        <v>14</v>
      </c>
      <c r="N3199" s="247" t="s">
        <v>309</v>
      </c>
      <c r="O3199" s="247" t="s">
        <v>1606</v>
      </c>
      <c r="P3199" s="247" t="s">
        <v>4670</v>
      </c>
      <c r="Q3199" s="252">
        <v>44773</v>
      </c>
      <c r="R3199" s="252">
        <v>44805</v>
      </c>
      <c r="S3199" t="s">
        <v>8452</v>
      </c>
      <c r="T3199" s="253"/>
      <c r="U3199" s="253"/>
      <c r="V3199" s="253"/>
      <c r="W3199" s="253"/>
      <c r="X3199"/>
      <c r="Y3199" t="s">
        <v>8337</v>
      </c>
      <c r="Z3199" s="255">
        <v>1845101021</v>
      </c>
      <c r="AA3199" t="s">
        <v>8297</v>
      </c>
      <c r="AB3199" s="258" t="str">
        <f>_xlfn.IFNA(IF(Table[[#This Row],[Programme Partner]]&lt;&gt;Table[[#This Row],[Implementing Partner]],CONCATENATE(Table[[#This Row],[Programme Partner]],"-",Table[[#This Row],[Implementing Partner]]),Table[[#This Row],[Programme Partner]]),"")</f>
        <v>IOM-DSK</v>
      </c>
    </row>
    <row r="3200" spans="1:28" ht="16.5" customHeight="1">
      <c r="A3200" s="183">
        <v>3580</v>
      </c>
      <c r="B3200" s="247" t="s">
        <v>5137</v>
      </c>
      <c r="C3200" s="248" t="s">
        <v>5137</v>
      </c>
      <c r="D3200" s="249" t="s">
        <v>5236</v>
      </c>
      <c r="E3200" s="215" t="s">
        <v>27</v>
      </c>
      <c r="F3200" s="247" t="s">
        <v>8013</v>
      </c>
      <c r="G3200" s="250" t="s">
        <v>8314</v>
      </c>
      <c r="H3200" s="247" t="str">
        <f>IFERROR(VLOOKUP(Table[[#This Row],[Activity Details of Assistance]],WHAT!E:F,2,FALSE),"")</f>
        <v># of HP sessions at HH level</v>
      </c>
      <c r="I3200" s="247"/>
      <c r="J3200" s="247">
        <v>31</v>
      </c>
      <c r="K3200" t="s">
        <v>8280</v>
      </c>
      <c r="L3200" s="251" t="s">
        <v>13</v>
      </c>
      <c r="M3200" s="251" t="s">
        <v>14</v>
      </c>
      <c r="N3200" s="247" t="s">
        <v>307</v>
      </c>
      <c r="O3200" s="247" t="s">
        <v>1603</v>
      </c>
      <c r="P3200" s="247" t="s">
        <v>8241</v>
      </c>
      <c r="Q3200" s="252">
        <v>44773</v>
      </c>
      <c r="R3200" s="252">
        <v>44866</v>
      </c>
      <c r="S3200" s="291" t="s">
        <v>8590</v>
      </c>
      <c r="T3200" s="253"/>
      <c r="U3200" s="253"/>
      <c r="V3200" s="253"/>
      <c r="W3200" s="253"/>
      <c r="X3200"/>
      <c r="Y3200" t="s">
        <v>8425</v>
      </c>
      <c r="Z3200" s="255">
        <v>1714119199</v>
      </c>
      <c r="AA3200" t="s">
        <v>8424</v>
      </c>
      <c r="AB3200" s="258" t="str">
        <f>_xlfn.IFNA(IF(Table[[#This Row],[Programme Partner]]&lt;&gt;Table[[#This Row],[Implementing Partner]],CONCATENATE(Table[[#This Row],[Programme Partner]],"-",Table[[#This Row],[Implementing Partner]]),Table[[#This Row],[Programme Partner]]),"")</f>
        <v>HYSAWA</v>
      </c>
    </row>
    <row r="3201" spans="1:28" ht="16.5" customHeight="1">
      <c r="A3201" s="183">
        <v>3581</v>
      </c>
      <c r="B3201" s="247" t="s">
        <v>5148</v>
      </c>
      <c r="C3201" s="248" t="s">
        <v>5087</v>
      </c>
      <c r="D3201" s="197" t="s">
        <v>5148</v>
      </c>
      <c r="E3201" s="215" t="s">
        <v>27</v>
      </c>
      <c r="F3201" s="247" t="s">
        <v>8011</v>
      </c>
      <c r="G3201" s="195" t="s">
        <v>8584</v>
      </c>
      <c r="H3201" s="247" t="str">
        <f>IFERROR(VLOOKUP(Table[[#This Row],[Activity Details of Assistance]],WHAT!E:F,2,FALSE),"")</f>
        <v># of tube well</v>
      </c>
      <c r="I3201" s="247"/>
      <c r="J3201" s="247">
        <v>210</v>
      </c>
      <c r="K3201" t="s">
        <v>8280</v>
      </c>
      <c r="L3201" s="251" t="s">
        <v>13</v>
      </c>
      <c r="M3201" s="251" t="s">
        <v>14</v>
      </c>
      <c r="N3201" s="247" t="s">
        <v>309</v>
      </c>
      <c r="O3201" s="247" t="s">
        <v>1606</v>
      </c>
      <c r="P3201" s="247" t="s">
        <v>4672</v>
      </c>
      <c r="Q3201" s="252">
        <v>44773</v>
      </c>
      <c r="R3201" s="252">
        <v>44805</v>
      </c>
      <c r="S3201" t="s">
        <v>8452</v>
      </c>
      <c r="T3201" s="253"/>
      <c r="U3201" s="253"/>
      <c r="V3201" s="253"/>
      <c r="W3201" s="253"/>
      <c r="X3201" s="197"/>
      <c r="Y3201" t="s">
        <v>8337</v>
      </c>
      <c r="Z3201" s="255">
        <v>1845101021</v>
      </c>
      <c r="AA3201" t="s">
        <v>8297</v>
      </c>
      <c r="AB3201" s="258" t="str">
        <f>_xlfn.IFNA(IF(Table[[#This Row],[Programme Partner]]&lt;&gt;Table[[#This Row],[Implementing Partner]],CONCATENATE(Table[[#This Row],[Programme Partner]],"-",Table[[#This Row],[Implementing Partner]]),Table[[#This Row],[Programme Partner]]),"")</f>
        <v>IOM-DSK</v>
      </c>
    </row>
    <row r="3202" spans="1:28" ht="16.5" customHeight="1">
      <c r="A3202" s="183">
        <v>3582</v>
      </c>
      <c r="B3202" s="247" t="s">
        <v>5148</v>
      </c>
      <c r="C3202" s="248" t="s">
        <v>5087</v>
      </c>
      <c r="D3202" s="197" t="s">
        <v>5148</v>
      </c>
      <c r="E3202" s="215" t="s">
        <v>27</v>
      </c>
      <c r="F3202" s="247" t="s">
        <v>8011</v>
      </c>
      <c r="G3202" s="250" t="s">
        <v>8355</v>
      </c>
      <c r="H3202" s="247" t="str">
        <f>IFERROR(VLOOKUP(Table[[#This Row],[Activity Details of Assistance]],WHAT!E:F,2,FALSE),"")</f>
        <v># of water network</v>
      </c>
      <c r="I3202" s="247"/>
      <c r="J3202" s="247">
        <v>5</v>
      </c>
      <c r="K3202" t="s">
        <v>8280</v>
      </c>
      <c r="L3202" s="251" t="s">
        <v>13</v>
      </c>
      <c r="M3202" s="251" t="s">
        <v>14</v>
      </c>
      <c r="N3202" s="247" t="s">
        <v>309</v>
      </c>
      <c r="O3202" s="247" t="s">
        <v>1606</v>
      </c>
      <c r="P3202" s="247" t="s">
        <v>4672</v>
      </c>
      <c r="Q3202" s="252">
        <v>44773</v>
      </c>
      <c r="R3202" s="252">
        <v>44805</v>
      </c>
      <c r="S3202" t="s">
        <v>8452</v>
      </c>
      <c r="T3202" s="253"/>
      <c r="U3202" s="253"/>
      <c r="V3202" s="253"/>
      <c r="W3202" s="253"/>
      <c r="X3202"/>
      <c r="Y3202" t="s">
        <v>8337</v>
      </c>
      <c r="Z3202" s="255">
        <v>1845101021</v>
      </c>
      <c r="AA3202" t="s">
        <v>8297</v>
      </c>
      <c r="AB3202" s="258" t="str">
        <f>_xlfn.IFNA(IF(Table[[#This Row],[Programme Partner]]&lt;&gt;Table[[#This Row],[Implementing Partner]],CONCATENATE(Table[[#This Row],[Programme Partner]],"-",Table[[#This Row],[Implementing Partner]]),Table[[#This Row],[Programme Partner]]),"")</f>
        <v>IOM-DSK</v>
      </c>
    </row>
    <row r="3203" spans="1:28" ht="16.5" customHeight="1">
      <c r="A3203" s="183">
        <v>3583</v>
      </c>
      <c r="B3203" s="247" t="s">
        <v>5148</v>
      </c>
      <c r="C3203" s="248" t="s">
        <v>5087</v>
      </c>
      <c r="D3203" s="197" t="s">
        <v>5148</v>
      </c>
      <c r="E3203" s="215" t="s">
        <v>27</v>
      </c>
      <c r="F3203" s="247" t="s">
        <v>8012</v>
      </c>
      <c r="G3203" s="195" t="s">
        <v>8585</v>
      </c>
      <c r="H3203" s="247" t="str">
        <f>IFERROR(VLOOKUP(Table[[#This Row],[Activity Details of Assistance]],WHAT!E:F,2,FALSE),"")</f>
        <v xml:space="preserve"># of door </v>
      </c>
      <c r="I3203" s="247"/>
      <c r="J3203" s="247">
        <v>106</v>
      </c>
      <c r="K3203" t="s">
        <v>8280</v>
      </c>
      <c r="L3203" s="251" t="s">
        <v>13</v>
      </c>
      <c r="M3203" s="251" t="s">
        <v>14</v>
      </c>
      <c r="N3203" s="247" t="s">
        <v>309</v>
      </c>
      <c r="O3203" s="247" t="s">
        <v>1606</v>
      </c>
      <c r="P3203" s="247" t="s">
        <v>4672</v>
      </c>
      <c r="Q3203" s="252">
        <v>44773</v>
      </c>
      <c r="R3203" s="252">
        <v>44805</v>
      </c>
      <c r="S3203" t="s">
        <v>8452</v>
      </c>
      <c r="T3203" s="253"/>
      <c r="U3203" s="253"/>
      <c r="V3203" s="253"/>
      <c r="W3203" s="253"/>
      <c r="X3203"/>
      <c r="Y3203" t="s">
        <v>8337</v>
      </c>
      <c r="Z3203" s="255">
        <v>1845101021</v>
      </c>
      <c r="AA3203" t="s">
        <v>8297</v>
      </c>
      <c r="AB3203" s="258" t="str">
        <f>_xlfn.IFNA(IF(Table[[#This Row],[Programme Partner]]&lt;&gt;Table[[#This Row],[Implementing Partner]],CONCATENATE(Table[[#This Row],[Programme Partner]],"-",Table[[#This Row],[Implementing Partner]]),Table[[#This Row],[Programme Partner]]),"")</f>
        <v>IOM-DSK</v>
      </c>
    </row>
    <row r="3204" spans="1:28" ht="16.5" customHeight="1">
      <c r="A3204" s="183">
        <v>3584</v>
      </c>
      <c r="B3204" s="247" t="s">
        <v>5148</v>
      </c>
      <c r="C3204" s="248" t="s">
        <v>5087</v>
      </c>
      <c r="D3204" s="197" t="s">
        <v>5148</v>
      </c>
      <c r="E3204" s="215" t="s">
        <v>27</v>
      </c>
      <c r="F3204" s="247" t="s">
        <v>8012</v>
      </c>
      <c r="G3204" s="250" t="s">
        <v>8359</v>
      </c>
      <c r="H3204" s="247" t="str">
        <f>IFERROR(VLOOKUP(Table[[#This Row],[Activity Details of Assistance]],WHAT!E:F,2,FALSE),"")</f>
        <v># of FSM Site</v>
      </c>
      <c r="I3204" s="247"/>
      <c r="J3204" s="247">
        <v>1</v>
      </c>
      <c r="K3204" t="s">
        <v>8280</v>
      </c>
      <c r="L3204" s="251" t="s">
        <v>13</v>
      </c>
      <c r="M3204" s="251" t="s">
        <v>14</v>
      </c>
      <c r="N3204" s="247" t="s">
        <v>309</v>
      </c>
      <c r="O3204" s="247" t="s">
        <v>1606</v>
      </c>
      <c r="P3204" s="247" t="s">
        <v>4672</v>
      </c>
      <c r="Q3204" s="252">
        <v>44773</v>
      </c>
      <c r="R3204" s="252">
        <v>44805</v>
      </c>
      <c r="S3204" t="s">
        <v>8452</v>
      </c>
      <c r="T3204" s="253"/>
      <c r="U3204" s="253"/>
      <c r="V3204" s="253"/>
      <c r="W3204" s="253"/>
      <c r="X3204" s="197"/>
      <c r="Y3204" t="s">
        <v>8337</v>
      </c>
      <c r="Z3204" s="255">
        <v>1845101021</v>
      </c>
      <c r="AA3204" t="s">
        <v>8297</v>
      </c>
      <c r="AB3204" s="258" t="str">
        <f>_xlfn.IFNA(IF(Table[[#This Row],[Programme Partner]]&lt;&gt;Table[[#This Row],[Implementing Partner]],CONCATENATE(Table[[#This Row],[Programme Partner]],"-",Table[[#This Row],[Implementing Partner]]),Table[[#This Row],[Programme Partner]]),"")</f>
        <v>IOM-DSK</v>
      </c>
    </row>
    <row r="3205" spans="1:28" ht="16.5" customHeight="1">
      <c r="A3205" s="183">
        <v>3585</v>
      </c>
      <c r="B3205" s="247" t="s">
        <v>5148</v>
      </c>
      <c r="C3205" s="248" t="s">
        <v>5087</v>
      </c>
      <c r="D3205" s="197" t="s">
        <v>5148</v>
      </c>
      <c r="E3205" s="215" t="s">
        <v>27</v>
      </c>
      <c r="F3205" s="247" t="s">
        <v>8012</v>
      </c>
      <c r="G3205" s="195" t="s">
        <v>8586</v>
      </c>
      <c r="H3205" s="247" t="str">
        <f>IFERROR(VLOOKUP(Table[[#This Row],[Activity Details of Assistance]],WHAT!E:F,2,FALSE),"")</f>
        <v># of door</v>
      </c>
      <c r="I3205" s="247"/>
      <c r="J3205" s="247">
        <v>290</v>
      </c>
      <c r="K3205" t="s">
        <v>8280</v>
      </c>
      <c r="L3205" s="251" t="s">
        <v>13</v>
      </c>
      <c r="M3205" s="251" t="s">
        <v>14</v>
      </c>
      <c r="N3205" s="247" t="s">
        <v>309</v>
      </c>
      <c r="O3205" s="247" t="s">
        <v>1606</v>
      </c>
      <c r="P3205" s="247" t="s">
        <v>4672</v>
      </c>
      <c r="Q3205" s="252">
        <v>44773</v>
      </c>
      <c r="R3205" s="252">
        <v>44805</v>
      </c>
      <c r="S3205" t="s">
        <v>8452</v>
      </c>
      <c r="T3205" s="253"/>
      <c r="U3205" s="253"/>
      <c r="V3205" s="253"/>
      <c r="W3205" s="253"/>
      <c r="X3205"/>
      <c r="Y3205" t="s">
        <v>8337</v>
      </c>
      <c r="Z3205" s="255">
        <v>1845101021</v>
      </c>
      <c r="AA3205" t="s">
        <v>8297</v>
      </c>
      <c r="AB3205" s="258" t="str">
        <f>_xlfn.IFNA(IF(Table[[#This Row],[Programme Partner]]&lt;&gt;Table[[#This Row],[Implementing Partner]],CONCATENATE(Table[[#This Row],[Programme Partner]],"-",Table[[#This Row],[Implementing Partner]]),Table[[#This Row],[Programme Partner]]),"")</f>
        <v>IOM-DSK</v>
      </c>
    </row>
    <row r="3206" spans="1:28" ht="16.5" customHeight="1">
      <c r="A3206" s="183">
        <v>3586</v>
      </c>
      <c r="B3206" s="247" t="s">
        <v>5148</v>
      </c>
      <c r="C3206" s="248" t="s">
        <v>5087</v>
      </c>
      <c r="D3206" s="197" t="s">
        <v>5148</v>
      </c>
      <c r="E3206" s="215" t="s">
        <v>27</v>
      </c>
      <c r="F3206" s="247" t="s">
        <v>8012</v>
      </c>
      <c r="G3206" s="250" t="s">
        <v>8357</v>
      </c>
      <c r="H3206" s="247" t="str">
        <f>IFERROR(VLOOKUP(Table[[#This Row],[Activity Details of Assistance]],WHAT!E:F,2,FALSE),"")</f>
        <v># of door</v>
      </c>
      <c r="I3206" s="247"/>
      <c r="J3206" s="247">
        <v>380</v>
      </c>
      <c r="K3206" t="s">
        <v>8280</v>
      </c>
      <c r="L3206" s="251" t="s">
        <v>13</v>
      </c>
      <c r="M3206" s="251" t="s">
        <v>14</v>
      </c>
      <c r="N3206" s="247" t="s">
        <v>309</v>
      </c>
      <c r="O3206" s="247" t="s">
        <v>1606</v>
      </c>
      <c r="P3206" s="247" t="s">
        <v>4672</v>
      </c>
      <c r="Q3206" s="252">
        <v>44773</v>
      </c>
      <c r="R3206" s="252">
        <v>44805</v>
      </c>
      <c r="S3206" t="s">
        <v>8452</v>
      </c>
      <c r="T3206" s="253"/>
      <c r="U3206" s="253"/>
      <c r="V3206" s="253"/>
      <c r="W3206" s="253"/>
      <c r="X3206"/>
      <c r="Y3206" t="s">
        <v>8337</v>
      </c>
      <c r="Z3206" s="255">
        <v>1845101021</v>
      </c>
      <c r="AA3206" t="s">
        <v>8297</v>
      </c>
      <c r="AB3206" s="258" t="str">
        <f>_xlfn.IFNA(IF(Table[[#This Row],[Programme Partner]]&lt;&gt;Table[[#This Row],[Implementing Partner]],CONCATENATE(Table[[#This Row],[Programme Partner]],"-",Table[[#This Row],[Implementing Partner]]),Table[[#This Row],[Programme Partner]]),"")</f>
        <v>IOM-DSK</v>
      </c>
    </row>
    <row r="3207" spans="1:28" ht="16.5" customHeight="1">
      <c r="A3207" s="183">
        <v>3587</v>
      </c>
      <c r="B3207" s="247" t="s">
        <v>5148</v>
      </c>
      <c r="C3207" s="248" t="s">
        <v>5087</v>
      </c>
      <c r="D3207" s="249" t="s">
        <v>5148</v>
      </c>
      <c r="E3207" s="215" t="s">
        <v>27</v>
      </c>
      <c r="F3207" s="247" t="s">
        <v>8013</v>
      </c>
      <c r="G3207" s="250" t="s">
        <v>8317</v>
      </c>
      <c r="H3207" s="247" t="str">
        <f>IFERROR(VLOOKUP(Table[[#This Row],[Activity Details of Assistance]],WHAT!E:F,2,FALSE),"")</f>
        <v># of estimated persons reached by mass-media campaign</v>
      </c>
      <c r="I3207" s="247"/>
      <c r="J3207" s="247">
        <v>4</v>
      </c>
      <c r="K3207" t="s">
        <v>8280</v>
      </c>
      <c r="L3207" s="251" t="s">
        <v>13</v>
      </c>
      <c r="M3207" s="251" t="s">
        <v>14</v>
      </c>
      <c r="N3207" s="247" t="s">
        <v>309</v>
      </c>
      <c r="O3207" s="247" t="s">
        <v>1606</v>
      </c>
      <c r="P3207" s="247" t="s">
        <v>4672</v>
      </c>
      <c r="Q3207" s="252">
        <v>44773</v>
      </c>
      <c r="R3207" s="252">
        <v>44805</v>
      </c>
      <c r="S3207" t="s">
        <v>8452</v>
      </c>
      <c r="T3207" s="253"/>
      <c r="U3207" s="253"/>
      <c r="V3207" s="253"/>
      <c r="W3207" s="253"/>
      <c r="X3207" s="197"/>
      <c r="Y3207" t="s">
        <v>8337</v>
      </c>
      <c r="Z3207" s="255">
        <v>1845101021</v>
      </c>
      <c r="AA3207" t="s">
        <v>8297</v>
      </c>
      <c r="AB3207" s="258" t="str">
        <f>_xlfn.IFNA(IF(Table[[#This Row],[Programme Partner]]&lt;&gt;Table[[#This Row],[Implementing Partner]],CONCATENATE(Table[[#This Row],[Programme Partner]],"-",Table[[#This Row],[Implementing Partner]]),Table[[#This Row],[Programme Partner]]),"")</f>
        <v>IOM-DSK</v>
      </c>
    </row>
    <row r="3208" spans="1:28" ht="16.5" customHeight="1">
      <c r="A3208" s="183">
        <v>3588</v>
      </c>
      <c r="B3208" s="247" t="s">
        <v>5148</v>
      </c>
      <c r="C3208" s="248" t="s">
        <v>5087</v>
      </c>
      <c r="D3208" s="249" t="s">
        <v>5148</v>
      </c>
      <c r="E3208" s="215" t="s">
        <v>27</v>
      </c>
      <c r="F3208" s="247" t="s">
        <v>8013</v>
      </c>
      <c r="G3208" s="250" t="s">
        <v>8360</v>
      </c>
      <c r="H3208" s="247" t="str">
        <f>IFERROR(VLOOKUP(Table[[#This Row],[Activity Details of Assistance]],WHAT!E:F,2,FALSE),"")</f>
        <v># of household</v>
      </c>
      <c r="I3208" s="247"/>
      <c r="J3208" s="247">
        <v>4269</v>
      </c>
      <c r="K3208" t="s">
        <v>8280</v>
      </c>
      <c r="L3208" s="251" t="s">
        <v>13</v>
      </c>
      <c r="M3208" s="251" t="s">
        <v>14</v>
      </c>
      <c r="N3208" s="247" t="s">
        <v>309</v>
      </c>
      <c r="O3208" s="247" t="s">
        <v>1606</v>
      </c>
      <c r="P3208" s="247" t="s">
        <v>4672</v>
      </c>
      <c r="Q3208" s="252">
        <v>44773</v>
      </c>
      <c r="R3208" s="252">
        <v>44805</v>
      </c>
      <c r="S3208" t="s">
        <v>8452</v>
      </c>
      <c r="T3208" s="253"/>
      <c r="U3208" s="253"/>
      <c r="V3208" s="253"/>
      <c r="W3208" s="253"/>
      <c r="X3208"/>
      <c r="Y3208" t="s">
        <v>8337</v>
      </c>
      <c r="Z3208" s="255">
        <v>1845101021</v>
      </c>
      <c r="AA3208" t="s">
        <v>8297</v>
      </c>
      <c r="AB3208" s="258" t="str">
        <f>_xlfn.IFNA(IF(Table[[#This Row],[Programme Partner]]&lt;&gt;Table[[#This Row],[Implementing Partner]],CONCATENATE(Table[[#This Row],[Programme Partner]],"-",Table[[#This Row],[Implementing Partner]]),Table[[#This Row],[Programme Partner]]),"")</f>
        <v>IOM-DSK</v>
      </c>
    </row>
    <row r="3209" spans="1:28" ht="16.5" customHeight="1">
      <c r="A3209" s="183">
        <v>3589</v>
      </c>
      <c r="B3209" s="247" t="s">
        <v>5148</v>
      </c>
      <c r="C3209" s="248" t="s">
        <v>5087</v>
      </c>
      <c r="D3209" s="249" t="s">
        <v>5148</v>
      </c>
      <c r="E3209" s="215" t="s">
        <v>27</v>
      </c>
      <c r="F3209" s="247" t="s">
        <v>8014</v>
      </c>
      <c r="G3209" s="250" t="s">
        <v>8358</v>
      </c>
      <c r="H3209" s="247" t="str">
        <f>IFERROR(VLOOKUP(Table[[#This Row],[Activity Details of Assistance]],WHAT!E:F,2,FALSE),"")</f>
        <v># of campaign per camp </v>
      </c>
      <c r="I3209" s="247"/>
      <c r="J3209" s="247">
        <v>18</v>
      </c>
      <c r="K3209" t="s">
        <v>8280</v>
      </c>
      <c r="L3209" s="251" t="s">
        <v>13</v>
      </c>
      <c r="M3209" s="251" t="s">
        <v>14</v>
      </c>
      <c r="N3209" s="247" t="s">
        <v>309</v>
      </c>
      <c r="O3209" s="247" t="s">
        <v>1606</v>
      </c>
      <c r="P3209" s="247" t="s">
        <v>4672</v>
      </c>
      <c r="Q3209" s="252">
        <v>44773</v>
      </c>
      <c r="R3209" s="252">
        <v>44805</v>
      </c>
      <c r="S3209" t="s">
        <v>8452</v>
      </c>
      <c r="T3209" s="253"/>
      <c r="U3209" s="253"/>
      <c r="V3209" s="253"/>
      <c r="W3209" s="253"/>
      <c r="X3209"/>
      <c r="Y3209" t="s">
        <v>8337</v>
      </c>
      <c r="Z3209" s="255">
        <v>1845101021</v>
      </c>
      <c r="AA3209" t="s">
        <v>8297</v>
      </c>
      <c r="AB3209" s="258" t="str">
        <f>_xlfn.IFNA(IF(Table[[#This Row],[Programme Partner]]&lt;&gt;Table[[#This Row],[Implementing Partner]],CONCATENATE(Table[[#This Row],[Programme Partner]],"-",Table[[#This Row],[Implementing Partner]]),Table[[#This Row],[Programme Partner]]),"")</f>
        <v>IOM-DSK</v>
      </c>
    </row>
    <row r="3210" spans="1:28" ht="16.5" customHeight="1">
      <c r="A3210" s="183">
        <v>3590</v>
      </c>
      <c r="B3210" s="247" t="s">
        <v>5148</v>
      </c>
      <c r="C3210" s="248" t="s">
        <v>5087</v>
      </c>
      <c r="D3210" s="249" t="s">
        <v>5148</v>
      </c>
      <c r="E3210" s="215" t="s">
        <v>27</v>
      </c>
      <c r="F3210" s="247" t="s">
        <v>8014</v>
      </c>
      <c r="G3210" s="250" t="s">
        <v>8361</v>
      </c>
      <c r="H3210" s="247" t="str">
        <f>IFERROR(VLOOKUP(Table[[#This Row],[Activity Details of Assistance]],WHAT!E:F,2,FALSE),"")</f>
        <v># of plant</v>
      </c>
      <c r="I3210" s="247"/>
      <c r="J3210" s="247">
        <v>2</v>
      </c>
      <c r="K3210" t="s">
        <v>8280</v>
      </c>
      <c r="L3210" s="251" t="s">
        <v>13</v>
      </c>
      <c r="M3210" s="251" t="s">
        <v>14</v>
      </c>
      <c r="N3210" s="247" t="s">
        <v>309</v>
      </c>
      <c r="O3210" s="247" t="s">
        <v>1606</v>
      </c>
      <c r="P3210" s="247" t="s">
        <v>4672</v>
      </c>
      <c r="Q3210" s="252">
        <v>44773</v>
      </c>
      <c r="R3210" s="252">
        <v>44805</v>
      </c>
      <c r="S3210" t="s">
        <v>8452</v>
      </c>
      <c r="T3210" s="253"/>
      <c r="U3210" s="253"/>
      <c r="V3210" s="253"/>
      <c r="W3210" s="253"/>
      <c r="X3210" s="197"/>
      <c r="Y3210" t="s">
        <v>8337</v>
      </c>
      <c r="Z3210" s="255">
        <v>1845101021</v>
      </c>
      <c r="AA3210" t="s">
        <v>8297</v>
      </c>
      <c r="AB3210" s="258" t="str">
        <f>_xlfn.IFNA(IF(Table[[#This Row],[Programme Partner]]&lt;&gt;Table[[#This Row],[Implementing Partner]],CONCATENATE(Table[[#This Row],[Programme Partner]],"-",Table[[#This Row],[Implementing Partner]]),Table[[#This Row],[Programme Partner]]),"")</f>
        <v>IOM-DSK</v>
      </c>
    </row>
    <row r="3211" spans="1:28" ht="16.5" customHeight="1">
      <c r="A3211" s="183">
        <v>3591</v>
      </c>
      <c r="B3211" t="s">
        <v>5035</v>
      </c>
      <c r="C3211" s="248" t="s">
        <v>5087</v>
      </c>
      <c r="D3211" s="212" t="s">
        <v>8511</v>
      </c>
      <c r="E3211" s="215" t="s">
        <v>27</v>
      </c>
      <c r="F3211" s="247" t="s">
        <v>8011</v>
      </c>
      <c r="G3211" s="250" t="s">
        <v>8355</v>
      </c>
      <c r="H3211" s="247" t="str">
        <f>IFERROR(VLOOKUP(Table[[#This Row],[Activity Details of Assistance]],WHAT!E:F,2,FALSE),"")</f>
        <v># of water network</v>
      </c>
      <c r="I3211" s="247"/>
      <c r="J3211" s="247">
        <v>4</v>
      </c>
      <c r="K3211" t="s">
        <v>8280</v>
      </c>
      <c r="L3211" s="251" t="s">
        <v>13</v>
      </c>
      <c r="M3211" s="251" t="s">
        <v>14</v>
      </c>
      <c r="N3211" s="247" t="s">
        <v>309</v>
      </c>
      <c r="O3211" s="247" t="s">
        <v>1606</v>
      </c>
      <c r="P3211" s="247" t="s">
        <v>4662</v>
      </c>
      <c r="Q3211" s="252">
        <v>44773</v>
      </c>
      <c r="R3211" s="252">
        <v>44743</v>
      </c>
      <c r="S3211" t="s">
        <v>8452</v>
      </c>
      <c r="T3211" s="253"/>
      <c r="U3211" s="253"/>
      <c r="V3211" s="253"/>
      <c r="W3211" s="253"/>
      <c r="X3211"/>
      <c r="Y3211" t="s">
        <v>8467</v>
      </c>
      <c r="Z3211" s="255">
        <v>1714495950</v>
      </c>
      <c r="AA3211" t="s">
        <v>8468</v>
      </c>
      <c r="AB3211" s="258" t="str">
        <f>_xlfn.IFNA(IF(Table[[#This Row],[Programme Partner]]&lt;&gt;Table[[#This Row],[Implementing Partner]],CONCATENATE(Table[[#This Row],[Programme Partner]],"-",Table[[#This Row],[Implementing Partner]]),Table[[#This Row],[Programme Partner]]),"")</f>
        <v>CA-DSK</v>
      </c>
    </row>
    <row r="3212" spans="1:28" ht="16.5" customHeight="1">
      <c r="A3212" s="183">
        <v>3592</v>
      </c>
      <c r="B3212" t="s">
        <v>5035</v>
      </c>
      <c r="C3212" s="248" t="s">
        <v>5087</v>
      </c>
      <c r="D3212" s="212" t="s">
        <v>8511</v>
      </c>
      <c r="E3212" s="215" t="s">
        <v>27</v>
      </c>
      <c r="F3212" s="247" t="s">
        <v>8012</v>
      </c>
      <c r="G3212" s="195" t="s">
        <v>8585</v>
      </c>
      <c r="H3212" s="247" t="str">
        <f>IFERROR(VLOOKUP(Table[[#This Row],[Activity Details of Assistance]],WHAT!E:F,2,FALSE),"")</f>
        <v xml:space="preserve"># of door </v>
      </c>
      <c r="I3212" s="247"/>
      <c r="J3212" s="247">
        <v>10</v>
      </c>
      <c r="K3212" t="s">
        <v>8280</v>
      </c>
      <c r="L3212" s="251" t="s">
        <v>13</v>
      </c>
      <c r="M3212" s="251" t="s">
        <v>14</v>
      </c>
      <c r="N3212" s="247" t="s">
        <v>309</v>
      </c>
      <c r="O3212" s="247" t="s">
        <v>1606</v>
      </c>
      <c r="P3212" s="247" t="s">
        <v>4662</v>
      </c>
      <c r="Q3212" s="252">
        <v>44773</v>
      </c>
      <c r="R3212" s="252">
        <v>44743</v>
      </c>
      <c r="S3212" t="s">
        <v>8452</v>
      </c>
      <c r="T3212" s="253"/>
      <c r="U3212" s="253"/>
      <c r="V3212" s="253"/>
      <c r="W3212" s="253"/>
      <c r="X3212"/>
      <c r="Y3212" t="s">
        <v>8467</v>
      </c>
      <c r="Z3212" s="255">
        <v>1714495950</v>
      </c>
      <c r="AA3212" t="s">
        <v>8468</v>
      </c>
      <c r="AB3212" s="258" t="str">
        <f>_xlfn.IFNA(IF(Table[[#This Row],[Programme Partner]]&lt;&gt;Table[[#This Row],[Implementing Partner]],CONCATENATE(Table[[#This Row],[Programme Partner]],"-",Table[[#This Row],[Implementing Partner]]),Table[[#This Row],[Programme Partner]]),"")</f>
        <v>CA-DSK</v>
      </c>
    </row>
    <row r="3213" spans="1:28" ht="16.5" customHeight="1">
      <c r="A3213" s="183">
        <v>3593</v>
      </c>
      <c r="B3213" t="s">
        <v>5035</v>
      </c>
      <c r="C3213" s="248" t="s">
        <v>5087</v>
      </c>
      <c r="D3213" s="212" t="s">
        <v>8511</v>
      </c>
      <c r="E3213" s="215" t="s">
        <v>27</v>
      </c>
      <c r="F3213" s="247" t="s">
        <v>8012</v>
      </c>
      <c r="G3213" s="250" t="s">
        <v>8359</v>
      </c>
      <c r="H3213" s="247" t="str">
        <f>IFERROR(VLOOKUP(Table[[#This Row],[Activity Details of Assistance]],WHAT!E:F,2,FALSE),"")</f>
        <v># of FSM Site</v>
      </c>
      <c r="I3213" s="247"/>
      <c r="J3213" s="247">
        <v>4</v>
      </c>
      <c r="K3213" t="s">
        <v>8280</v>
      </c>
      <c r="L3213" s="251" t="s">
        <v>13</v>
      </c>
      <c r="M3213" s="251" t="s">
        <v>14</v>
      </c>
      <c r="N3213" s="247" t="s">
        <v>309</v>
      </c>
      <c r="O3213" s="247" t="s">
        <v>1606</v>
      </c>
      <c r="P3213" s="247" t="s">
        <v>4662</v>
      </c>
      <c r="Q3213" s="252">
        <v>44773</v>
      </c>
      <c r="R3213" s="252">
        <v>44743</v>
      </c>
      <c r="S3213" t="s">
        <v>8452</v>
      </c>
      <c r="T3213" s="253"/>
      <c r="U3213" s="253"/>
      <c r="V3213" s="253"/>
      <c r="W3213" s="253"/>
      <c r="X3213"/>
      <c r="Y3213" t="s">
        <v>8467</v>
      </c>
      <c r="Z3213" s="255">
        <v>1714495950</v>
      </c>
      <c r="AA3213" t="s">
        <v>8468</v>
      </c>
      <c r="AB3213" s="258" t="str">
        <f>_xlfn.IFNA(IF(Table[[#This Row],[Programme Partner]]&lt;&gt;Table[[#This Row],[Implementing Partner]],CONCATENATE(Table[[#This Row],[Programme Partner]],"-",Table[[#This Row],[Implementing Partner]]),Table[[#This Row],[Programme Partner]]),"")</f>
        <v>CA-DSK</v>
      </c>
    </row>
    <row r="3214" spans="1:28" ht="16.5" customHeight="1">
      <c r="A3214" s="183">
        <v>3594</v>
      </c>
      <c r="B3214" t="s">
        <v>5035</v>
      </c>
      <c r="C3214" s="248" t="s">
        <v>5087</v>
      </c>
      <c r="D3214" s="212" t="s">
        <v>8511</v>
      </c>
      <c r="E3214" s="215" t="s">
        <v>27</v>
      </c>
      <c r="F3214" s="247" t="s">
        <v>8012</v>
      </c>
      <c r="G3214" s="195" t="s">
        <v>8356</v>
      </c>
      <c r="H3214" s="247" t="str">
        <f>IFERROR(VLOOKUP(Table[[#This Row],[Activity Details of Assistance]],WHAT!E:F,2,FALSE),"")</f>
        <v># of FSM Site</v>
      </c>
      <c r="I3214" s="247"/>
      <c r="J3214" s="247">
        <v>4</v>
      </c>
      <c r="K3214" t="s">
        <v>8280</v>
      </c>
      <c r="L3214" s="251" t="s">
        <v>13</v>
      </c>
      <c r="M3214" s="251" t="s">
        <v>14</v>
      </c>
      <c r="N3214" s="247" t="s">
        <v>309</v>
      </c>
      <c r="O3214" s="247" t="s">
        <v>1606</v>
      </c>
      <c r="P3214" s="247" t="s">
        <v>4662</v>
      </c>
      <c r="Q3214" s="252">
        <v>44773</v>
      </c>
      <c r="R3214" s="252">
        <v>44743</v>
      </c>
      <c r="S3214" t="s">
        <v>8452</v>
      </c>
      <c r="T3214" s="253"/>
      <c r="U3214" s="253"/>
      <c r="V3214" s="253"/>
      <c r="W3214" s="253"/>
      <c r="X3214"/>
      <c r="Y3214" t="s">
        <v>8467</v>
      </c>
      <c r="Z3214" s="255">
        <v>1714495950</v>
      </c>
      <c r="AA3214" t="s">
        <v>8468</v>
      </c>
      <c r="AB3214" s="258" t="str">
        <f>_xlfn.IFNA(IF(Table[[#This Row],[Programme Partner]]&lt;&gt;Table[[#This Row],[Implementing Partner]],CONCATENATE(Table[[#This Row],[Programme Partner]],"-",Table[[#This Row],[Implementing Partner]]),Table[[#This Row],[Programme Partner]]),"")</f>
        <v>CA-DSK</v>
      </c>
    </row>
    <row r="3215" spans="1:28" ht="16.5" customHeight="1">
      <c r="A3215" s="183">
        <v>3595</v>
      </c>
      <c r="B3215" t="s">
        <v>5035</v>
      </c>
      <c r="C3215" s="248" t="s">
        <v>5087</v>
      </c>
      <c r="D3215" s="212" t="s">
        <v>8511</v>
      </c>
      <c r="E3215" s="215" t="s">
        <v>27</v>
      </c>
      <c r="F3215" s="247" t="s">
        <v>8012</v>
      </c>
      <c r="G3215" s="195" t="s">
        <v>8586</v>
      </c>
      <c r="H3215" s="247" t="str">
        <f>IFERROR(VLOOKUP(Table[[#This Row],[Activity Details of Assistance]],WHAT!E:F,2,FALSE),"")</f>
        <v># of door</v>
      </c>
      <c r="I3215" s="247"/>
      <c r="J3215" s="247">
        <v>10</v>
      </c>
      <c r="K3215" t="s">
        <v>8280</v>
      </c>
      <c r="L3215" s="251" t="s">
        <v>13</v>
      </c>
      <c r="M3215" s="251" t="s">
        <v>14</v>
      </c>
      <c r="N3215" s="247" t="s">
        <v>309</v>
      </c>
      <c r="O3215" s="247" t="s">
        <v>1606</v>
      </c>
      <c r="P3215" s="247" t="s">
        <v>4662</v>
      </c>
      <c r="Q3215" s="252">
        <v>44773</v>
      </c>
      <c r="R3215" s="252">
        <v>44743</v>
      </c>
      <c r="S3215" t="s">
        <v>8452</v>
      </c>
      <c r="T3215" s="253"/>
      <c r="U3215" s="253"/>
      <c r="V3215" s="253"/>
      <c r="W3215" s="253"/>
      <c r="X3215"/>
      <c r="Y3215" t="s">
        <v>8467</v>
      </c>
      <c r="Z3215" s="255">
        <v>1714495950</v>
      </c>
      <c r="AA3215" t="s">
        <v>8468</v>
      </c>
      <c r="AB3215" s="258" t="str">
        <f>_xlfn.IFNA(IF(Table[[#This Row],[Programme Partner]]&lt;&gt;Table[[#This Row],[Implementing Partner]],CONCATENATE(Table[[#This Row],[Programme Partner]],"-",Table[[#This Row],[Implementing Partner]]),Table[[#This Row],[Programme Partner]]),"")</f>
        <v>CA-DSK</v>
      </c>
    </row>
    <row r="3216" spans="1:28" ht="16.5" customHeight="1">
      <c r="A3216" s="183">
        <v>3596</v>
      </c>
      <c r="B3216" t="s">
        <v>5035</v>
      </c>
      <c r="C3216" s="248" t="s">
        <v>5087</v>
      </c>
      <c r="D3216" s="212" t="s">
        <v>8511</v>
      </c>
      <c r="E3216" s="215" t="s">
        <v>27</v>
      </c>
      <c r="F3216" s="247" t="s">
        <v>8012</v>
      </c>
      <c r="G3216" s="250" t="s">
        <v>8357</v>
      </c>
      <c r="H3216" s="247" t="str">
        <f>IFERROR(VLOOKUP(Table[[#This Row],[Activity Details of Assistance]],WHAT!E:F,2,FALSE),"")</f>
        <v># of door</v>
      </c>
      <c r="I3216" s="247"/>
      <c r="J3216" s="247">
        <v>243</v>
      </c>
      <c r="K3216" t="s">
        <v>8280</v>
      </c>
      <c r="L3216" s="251" t="s">
        <v>13</v>
      </c>
      <c r="M3216" s="251" t="s">
        <v>14</v>
      </c>
      <c r="N3216" s="247" t="s">
        <v>309</v>
      </c>
      <c r="O3216" s="247" t="s">
        <v>1606</v>
      </c>
      <c r="P3216" s="247" t="s">
        <v>4662</v>
      </c>
      <c r="Q3216" s="252">
        <v>44773</v>
      </c>
      <c r="R3216" s="252">
        <v>44743</v>
      </c>
      <c r="S3216" t="s">
        <v>8452</v>
      </c>
      <c r="T3216" s="253"/>
      <c r="U3216" s="253"/>
      <c r="V3216" s="253"/>
      <c r="W3216" s="253"/>
      <c r="X3216"/>
      <c r="Y3216" t="s">
        <v>8467</v>
      </c>
      <c r="Z3216" s="255">
        <v>1714495950</v>
      </c>
      <c r="AA3216" t="s">
        <v>8468</v>
      </c>
      <c r="AB3216" s="258" t="str">
        <f>_xlfn.IFNA(IF(Table[[#This Row],[Programme Partner]]&lt;&gt;Table[[#This Row],[Implementing Partner]],CONCATENATE(Table[[#This Row],[Programme Partner]],"-",Table[[#This Row],[Implementing Partner]]),Table[[#This Row],[Programme Partner]]),"")</f>
        <v>CA-DSK</v>
      </c>
    </row>
    <row r="3217" spans="1:28" ht="16.5" customHeight="1">
      <c r="A3217" s="183">
        <v>3597</v>
      </c>
      <c r="B3217" t="s">
        <v>5035</v>
      </c>
      <c r="C3217" s="248" t="s">
        <v>5087</v>
      </c>
      <c r="D3217" s="212" t="s">
        <v>8511</v>
      </c>
      <c r="E3217" s="215" t="s">
        <v>27</v>
      </c>
      <c r="F3217" s="247" t="s">
        <v>8013</v>
      </c>
      <c r="G3217" s="250" t="s">
        <v>8314</v>
      </c>
      <c r="H3217" s="247" t="str">
        <f>IFERROR(VLOOKUP(Table[[#This Row],[Activity Details of Assistance]],WHAT!E:F,2,FALSE),"")</f>
        <v># of HP sessions at HH level</v>
      </c>
      <c r="I3217" s="247"/>
      <c r="J3217" s="247">
        <v>380</v>
      </c>
      <c r="K3217" t="s">
        <v>8280</v>
      </c>
      <c r="L3217" s="251" t="s">
        <v>13</v>
      </c>
      <c r="M3217" s="251" t="s">
        <v>14</v>
      </c>
      <c r="N3217" s="247" t="s">
        <v>309</v>
      </c>
      <c r="O3217" s="247" t="s">
        <v>1606</v>
      </c>
      <c r="P3217" s="247" t="s">
        <v>4662</v>
      </c>
      <c r="Q3217" s="252">
        <v>44773</v>
      </c>
      <c r="R3217" s="252">
        <v>44743</v>
      </c>
      <c r="S3217" t="s">
        <v>8452</v>
      </c>
      <c r="T3217" s="253"/>
      <c r="U3217" s="253"/>
      <c r="V3217" s="253"/>
      <c r="W3217" s="253"/>
      <c r="X3217" s="197"/>
      <c r="Y3217" t="s">
        <v>8467</v>
      </c>
      <c r="Z3217" s="255">
        <v>1714495950</v>
      </c>
      <c r="AA3217" t="s">
        <v>8468</v>
      </c>
      <c r="AB3217" s="258" t="str">
        <f>_xlfn.IFNA(IF(Table[[#This Row],[Programme Partner]]&lt;&gt;Table[[#This Row],[Implementing Partner]],CONCATENATE(Table[[#This Row],[Programme Partner]],"-",Table[[#This Row],[Implementing Partner]]),Table[[#This Row],[Programme Partner]]),"")</f>
        <v>CA-DSK</v>
      </c>
    </row>
    <row r="3218" spans="1:28" ht="16.5" customHeight="1">
      <c r="A3218" s="183">
        <v>3598</v>
      </c>
      <c r="B3218" t="s">
        <v>5035</v>
      </c>
      <c r="C3218" s="248" t="s">
        <v>5087</v>
      </c>
      <c r="D3218" s="212" t="s">
        <v>8511</v>
      </c>
      <c r="E3218" s="215" t="s">
        <v>27</v>
      </c>
      <c r="F3218" s="247" t="s">
        <v>8013</v>
      </c>
      <c r="G3218" s="195" t="s">
        <v>8442</v>
      </c>
      <c r="H3218" s="247" t="str">
        <f>IFERROR(VLOOKUP(Table[[#This Row],[Activity Details of Assistance]],WHAT!E:F,2,FALSE),"")</f>
        <v># of facilities</v>
      </c>
      <c r="I3218" s="247"/>
      <c r="J3218" s="247">
        <v>243</v>
      </c>
      <c r="K3218" t="s">
        <v>8280</v>
      </c>
      <c r="L3218" s="251" t="s">
        <v>13</v>
      </c>
      <c r="M3218" s="251" t="s">
        <v>14</v>
      </c>
      <c r="N3218" s="247" t="s">
        <v>309</v>
      </c>
      <c r="O3218" s="247" t="s">
        <v>1606</v>
      </c>
      <c r="P3218" s="247" t="s">
        <v>4662</v>
      </c>
      <c r="Q3218" s="252">
        <v>44773</v>
      </c>
      <c r="R3218" s="252">
        <v>44743</v>
      </c>
      <c r="S3218" t="s">
        <v>8452</v>
      </c>
      <c r="T3218" s="253"/>
      <c r="U3218" s="253"/>
      <c r="V3218" s="253"/>
      <c r="W3218" s="253"/>
      <c r="X3218"/>
      <c r="Y3218" t="s">
        <v>8467</v>
      </c>
      <c r="Z3218" s="255">
        <v>1714495950</v>
      </c>
      <c r="AA3218" t="s">
        <v>8468</v>
      </c>
      <c r="AB3218" s="258" t="str">
        <f>_xlfn.IFNA(IF(Table[[#This Row],[Programme Partner]]&lt;&gt;Table[[#This Row],[Implementing Partner]],CONCATENATE(Table[[#This Row],[Programme Partner]],"-",Table[[#This Row],[Implementing Partner]]),Table[[#This Row],[Programme Partner]]),"")</f>
        <v>CA-DSK</v>
      </c>
    </row>
    <row r="3219" spans="1:28" ht="16.5" customHeight="1">
      <c r="A3219" s="183">
        <v>3599</v>
      </c>
      <c r="B3219" t="s">
        <v>5035</v>
      </c>
      <c r="C3219" s="248" t="s">
        <v>5087</v>
      </c>
      <c r="D3219" s="212" t="s">
        <v>8511</v>
      </c>
      <c r="E3219" s="215" t="s">
        <v>27</v>
      </c>
      <c r="F3219" s="247" t="s">
        <v>8014</v>
      </c>
      <c r="G3219" s="250" t="s">
        <v>8358</v>
      </c>
      <c r="H3219" s="247" t="str">
        <f>IFERROR(VLOOKUP(Table[[#This Row],[Activity Details of Assistance]],WHAT!E:F,2,FALSE),"")</f>
        <v># of campaign per camp </v>
      </c>
      <c r="I3219" s="247"/>
      <c r="J3219" s="247">
        <v>4</v>
      </c>
      <c r="K3219" t="s">
        <v>8280</v>
      </c>
      <c r="L3219" s="251" t="s">
        <v>13</v>
      </c>
      <c r="M3219" s="251" t="s">
        <v>14</v>
      </c>
      <c r="N3219" s="247" t="s">
        <v>309</v>
      </c>
      <c r="O3219" s="247" t="s">
        <v>1606</v>
      </c>
      <c r="P3219" s="247" t="s">
        <v>4662</v>
      </c>
      <c r="Q3219" s="252">
        <v>44773</v>
      </c>
      <c r="R3219" s="252">
        <v>44743</v>
      </c>
      <c r="S3219" t="s">
        <v>8452</v>
      </c>
      <c r="T3219" s="253"/>
      <c r="U3219" s="253"/>
      <c r="V3219" s="253"/>
      <c r="W3219" s="253"/>
      <c r="X3219"/>
      <c r="Y3219" t="s">
        <v>8467</v>
      </c>
      <c r="Z3219" s="255">
        <v>1714495950</v>
      </c>
      <c r="AA3219" t="s">
        <v>8468</v>
      </c>
      <c r="AB3219" s="258" t="str">
        <f>_xlfn.IFNA(IF(Table[[#This Row],[Programme Partner]]&lt;&gt;Table[[#This Row],[Implementing Partner]],CONCATENATE(Table[[#This Row],[Programme Partner]],"-",Table[[#This Row],[Implementing Partner]]),Table[[#This Row],[Programme Partner]]),"")</f>
        <v>CA-DSK</v>
      </c>
    </row>
    <row r="3220" spans="1:28" ht="16.5" customHeight="1">
      <c r="A3220" s="183">
        <v>3600</v>
      </c>
      <c r="B3220" t="s">
        <v>5035</v>
      </c>
      <c r="C3220" s="248" t="s">
        <v>5087</v>
      </c>
      <c r="D3220" s="212" t="s">
        <v>8511</v>
      </c>
      <c r="E3220" s="215" t="s">
        <v>27</v>
      </c>
      <c r="F3220" s="247" t="s">
        <v>8014</v>
      </c>
      <c r="G3220" s="250" t="s">
        <v>8361</v>
      </c>
      <c r="H3220" s="247" t="str">
        <f>IFERROR(VLOOKUP(Table[[#This Row],[Activity Details of Assistance]],WHAT!E:F,2,FALSE),"")</f>
        <v># of plant</v>
      </c>
      <c r="I3220" s="247"/>
      <c r="J3220" s="247">
        <v>1</v>
      </c>
      <c r="K3220" t="s">
        <v>8280</v>
      </c>
      <c r="L3220" s="251" t="s">
        <v>13</v>
      </c>
      <c r="M3220" s="251" t="s">
        <v>14</v>
      </c>
      <c r="N3220" s="247" t="s">
        <v>309</v>
      </c>
      <c r="O3220" s="247" t="s">
        <v>1606</v>
      </c>
      <c r="P3220" s="247" t="s">
        <v>4662</v>
      </c>
      <c r="Q3220" s="252">
        <v>44773</v>
      </c>
      <c r="R3220" s="252">
        <v>44743</v>
      </c>
      <c r="S3220" t="s">
        <v>8452</v>
      </c>
      <c r="T3220" s="253"/>
      <c r="U3220" s="253"/>
      <c r="V3220" s="253"/>
      <c r="W3220" s="253"/>
      <c r="X3220"/>
      <c r="Y3220" t="s">
        <v>8467</v>
      </c>
      <c r="Z3220" s="255">
        <v>1714495950</v>
      </c>
      <c r="AA3220" t="s">
        <v>8468</v>
      </c>
      <c r="AB3220" s="258" t="str">
        <f>_xlfn.IFNA(IF(Table[[#This Row],[Programme Partner]]&lt;&gt;Table[[#This Row],[Implementing Partner]],CONCATENATE(Table[[#This Row],[Programme Partner]],"-",Table[[#This Row],[Implementing Partner]]),Table[[#This Row],[Programme Partner]]),"")</f>
        <v>CA-DSK</v>
      </c>
    </row>
    <row r="3221" spans="1:28" ht="16.5" customHeight="1">
      <c r="A3221" s="183">
        <v>3601</v>
      </c>
      <c r="B3221" s="247" t="s">
        <v>5148</v>
      </c>
      <c r="C3221" s="248" t="s">
        <v>5087</v>
      </c>
      <c r="D3221" s="249" t="s">
        <v>5148</v>
      </c>
      <c r="E3221" s="215" t="s">
        <v>27</v>
      </c>
      <c r="F3221" s="247" t="s">
        <v>8011</v>
      </c>
      <c r="G3221" s="250" t="s">
        <v>8355</v>
      </c>
      <c r="H3221" s="247" t="str">
        <f>IFERROR(VLOOKUP(Table[[#This Row],[Activity Details of Assistance]],WHAT!E:F,2,FALSE),"")</f>
        <v># of water network</v>
      </c>
      <c r="I3221" s="247"/>
      <c r="J3221" s="247">
        <v>1</v>
      </c>
      <c r="K3221" t="s">
        <v>8280</v>
      </c>
      <c r="L3221" s="251" t="s">
        <v>13</v>
      </c>
      <c r="M3221" s="251" t="s">
        <v>14</v>
      </c>
      <c r="N3221" s="247" t="s">
        <v>307</v>
      </c>
      <c r="O3221" s="247" t="s">
        <v>1599</v>
      </c>
      <c r="P3221" s="247" t="s">
        <v>4717</v>
      </c>
      <c r="Q3221" s="252">
        <v>44773</v>
      </c>
      <c r="R3221" s="252">
        <v>44927</v>
      </c>
      <c r="S3221" t="s">
        <v>8452</v>
      </c>
      <c r="T3221" s="253"/>
      <c r="U3221" s="253"/>
      <c r="V3221" s="253"/>
      <c r="W3221" s="253"/>
      <c r="X3221"/>
      <c r="Y3221" s="254" t="s">
        <v>8563</v>
      </c>
      <c r="Z3221" s="255">
        <v>1718880175</v>
      </c>
      <c r="AA3221" t="s">
        <v>8559</v>
      </c>
      <c r="AB3221" s="258" t="str">
        <f>_xlfn.IFNA(IF(Table[[#This Row],[Programme Partner]]&lt;&gt;Table[[#This Row],[Implementing Partner]],CONCATENATE(Table[[#This Row],[Programme Partner]],"-",Table[[#This Row],[Implementing Partner]]),Table[[#This Row],[Programme Partner]]),"")</f>
        <v>IOM-DSK</v>
      </c>
    </row>
    <row r="3222" spans="1:28" ht="16.5" customHeight="1">
      <c r="A3222" s="183">
        <v>3602</v>
      </c>
      <c r="B3222" s="247" t="s">
        <v>5148</v>
      </c>
      <c r="C3222" s="248" t="s">
        <v>5087</v>
      </c>
      <c r="D3222" s="249" t="s">
        <v>5148</v>
      </c>
      <c r="E3222" s="215" t="s">
        <v>27</v>
      </c>
      <c r="F3222" s="247" t="s">
        <v>8012</v>
      </c>
      <c r="G3222" s="250" t="s">
        <v>8359</v>
      </c>
      <c r="H3222" s="247" t="str">
        <f>IFERROR(VLOOKUP(Table[[#This Row],[Activity Details of Assistance]],WHAT!E:F,2,FALSE),"")</f>
        <v># of FSM Site</v>
      </c>
      <c r="I3222" s="247"/>
      <c r="J3222" s="247">
        <v>2</v>
      </c>
      <c r="K3222" t="s">
        <v>8280</v>
      </c>
      <c r="L3222" s="251" t="s">
        <v>13</v>
      </c>
      <c r="M3222" s="251" t="s">
        <v>14</v>
      </c>
      <c r="N3222" s="247" t="s">
        <v>307</v>
      </c>
      <c r="O3222" s="247" t="s">
        <v>1599</v>
      </c>
      <c r="P3222" s="247" t="s">
        <v>4717</v>
      </c>
      <c r="Q3222" s="252">
        <v>44773</v>
      </c>
      <c r="R3222" s="252">
        <v>44927</v>
      </c>
      <c r="S3222" t="s">
        <v>8452</v>
      </c>
      <c r="T3222" s="253"/>
      <c r="U3222" s="253"/>
      <c r="V3222" s="253"/>
      <c r="W3222" s="253"/>
      <c r="X3222"/>
      <c r="Y3222" s="254" t="s">
        <v>8563</v>
      </c>
      <c r="Z3222" s="255">
        <v>1718880175</v>
      </c>
      <c r="AA3222" t="s">
        <v>8559</v>
      </c>
      <c r="AB3222" s="258" t="str">
        <f>_xlfn.IFNA(IF(Table[[#This Row],[Programme Partner]]&lt;&gt;Table[[#This Row],[Implementing Partner]],CONCATENATE(Table[[#This Row],[Programme Partner]],"-",Table[[#This Row],[Implementing Partner]]),Table[[#This Row],[Programme Partner]]),"")</f>
        <v>IOM-DSK</v>
      </c>
    </row>
    <row r="3223" spans="1:28" ht="16.5" customHeight="1">
      <c r="A3223" s="183">
        <v>3603</v>
      </c>
      <c r="B3223" s="247" t="s">
        <v>5148</v>
      </c>
      <c r="C3223" s="248" t="s">
        <v>5087</v>
      </c>
      <c r="D3223" s="249" t="s">
        <v>5148</v>
      </c>
      <c r="E3223" s="215" t="s">
        <v>27</v>
      </c>
      <c r="F3223" s="247" t="s">
        <v>8012</v>
      </c>
      <c r="G3223" s="195" t="s">
        <v>8586</v>
      </c>
      <c r="H3223" s="247" t="str">
        <f>IFERROR(VLOOKUP(Table[[#This Row],[Activity Details of Assistance]],WHAT!E:F,2,FALSE),"")</f>
        <v># of door</v>
      </c>
      <c r="I3223" s="247"/>
      <c r="J3223" s="247">
        <v>67</v>
      </c>
      <c r="K3223" t="s">
        <v>8280</v>
      </c>
      <c r="L3223" s="251" t="s">
        <v>13</v>
      </c>
      <c r="M3223" s="251" t="s">
        <v>14</v>
      </c>
      <c r="N3223" s="247" t="s">
        <v>307</v>
      </c>
      <c r="O3223" s="247" t="s">
        <v>1599</v>
      </c>
      <c r="P3223" s="247" t="s">
        <v>4717</v>
      </c>
      <c r="Q3223" s="252">
        <v>44773</v>
      </c>
      <c r="R3223" s="252">
        <v>44927</v>
      </c>
      <c r="S3223" t="s">
        <v>8452</v>
      </c>
      <c r="T3223" s="253"/>
      <c r="U3223" s="253"/>
      <c r="V3223" s="253"/>
      <c r="W3223" s="253"/>
      <c r="X3223"/>
      <c r="Y3223" s="254" t="s">
        <v>8563</v>
      </c>
      <c r="Z3223" s="255">
        <v>1718880175</v>
      </c>
      <c r="AA3223" t="s">
        <v>8559</v>
      </c>
      <c r="AB3223" s="258" t="str">
        <f>_xlfn.IFNA(IF(Table[[#This Row],[Programme Partner]]&lt;&gt;Table[[#This Row],[Implementing Partner]],CONCATENATE(Table[[#This Row],[Programme Partner]],"-",Table[[#This Row],[Implementing Partner]]),Table[[#This Row],[Programme Partner]]),"")</f>
        <v>IOM-DSK</v>
      </c>
    </row>
    <row r="3224" spans="1:28" ht="16.5" customHeight="1">
      <c r="A3224" s="183">
        <v>3604</v>
      </c>
      <c r="B3224" s="247" t="s">
        <v>5148</v>
      </c>
      <c r="C3224" s="248" t="s">
        <v>5087</v>
      </c>
      <c r="D3224" s="249" t="s">
        <v>5148</v>
      </c>
      <c r="E3224" s="215" t="s">
        <v>27</v>
      </c>
      <c r="F3224" s="247" t="s">
        <v>8012</v>
      </c>
      <c r="G3224" s="103" t="s">
        <v>8357</v>
      </c>
      <c r="H3224" s="247" t="str">
        <f>IFERROR(VLOOKUP(Table[[#This Row],[Activity Details of Assistance]],WHAT!E:F,2,FALSE),"")</f>
        <v># of door</v>
      </c>
      <c r="I3224" s="247"/>
      <c r="J3224" s="247">
        <v>700</v>
      </c>
      <c r="K3224" t="s">
        <v>8280</v>
      </c>
      <c r="L3224" s="251" t="s">
        <v>13</v>
      </c>
      <c r="M3224" s="251" t="s">
        <v>14</v>
      </c>
      <c r="N3224" s="247" t="s">
        <v>307</v>
      </c>
      <c r="O3224" s="247" t="s">
        <v>1599</v>
      </c>
      <c r="P3224" s="247" t="s">
        <v>4717</v>
      </c>
      <c r="Q3224" s="252">
        <v>44773</v>
      </c>
      <c r="R3224" s="252">
        <v>44927</v>
      </c>
      <c r="S3224" t="s">
        <v>8452</v>
      </c>
      <c r="T3224" s="253"/>
      <c r="U3224" s="253"/>
      <c r="V3224" s="253"/>
      <c r="W3224" s="253"/>
      <c r="X3224"/>
      <c r="Y3224" s="254" t="s">
        <v>8563</v>
      </c>
      <c r="Z3224" s="255">
        <v>1718880175</v>
      </c>
      <c r="AA3224" t="s">
        <v>8559</v>
      </c>
      <c r="AB3224" s="258" t="str">
        <f>_xlfn.IFNA(IF(Table[[#This Row],[Programme Partner]]&lt;&gt;Table[[#This Row],[Implementing Partner]],CONCATENATE(Table[[#This Row],[Programme Partner]],"-",Table[[#This Row],[Implementing Partner]]),Table[[#This Row],[Programme Partner]]),"")</f>
        <v>IOM-DSK</v>
      </c>
    </row>
    <row r="3225" spans="1:28" ht="16.5" customHeight="1">
      <c r="A3225" s="183">
        <v>3605</v>
      </c>
      <c r="B3225" s="247" t="s">
        <v>5148</v>
      </c>
      <c r="C3225" s="248" t="s">
        <v>5087</v>
      </c>
      <c r="D3225" s="249" t="s">
        <v>5148</v>
      </c>
      <c r="E3225" s="215" t="s">
        <v>27</v>
      </c>
      <c r="F3225" s="247" t="s">
        <v>8013</v>
      </c>
      <c r="G3225" s="250" t="s">
        <v>8314</v>
      </c>
      <c r="H3225" s="247" t="str">
        <f>IFERROR(VLOOKUP(Table[[#This Row],[Activity Details of Assistance]],WHAT!E:F,2,FALSE),"")</f>
        <v># of HP sessions at HH level</v>
      </c>
      <c r="I3225" s="247"/>
      <c r="J3225" s="247">
        <v>386</v>
      </c>
      <c r="K3225" t="s">
        <v>8280</v>
      </c>
      <c r="L3225" s="251" t="s">
        <v>13</v>
      </c>
      <c r="M3225" s="251" t="s">
        <v>14</v>
      </c>
      <c r="N3225" s="247" t="s">
        <v>307</v>
      </c>
      <c r="O3225" s="247" t="s">
        <v>1599</v>
      </c>
      <c r="P3225" s="247" t="s">
        <v>4717</v>
      </c>
      <c r="Q3225" s="252">
        <v>44773</v>
      </c>
      <c r="R3225" s="252">
        <v>44927</v>
      </c>
      <c r="S3225" t="s">
        <v>8452</v>
      </c>
      <c r="T3225" s="253"/>
      <c r="U3225" s="253"/>
      <c r="V3225" s="253"/>
      <c r="W3225" s="253"/>
      <c r="X3225"/>
      <c r="Y3225" s="254" t="s">
        <v>8563</v>
      </c>
      <c r="Z3225" s="255">
        <v>1718880175</v>
      </c>
      <c r="AA3225" t="s">
        <v>8559</v>
      </c>
      <c r="AB3225" s="258" t="str">
        <f>_xlfn.IFNA(IF(Table[[#This Row],[Programme Partner]]&lt;&gt;Table[[#This Row],[Implementing Partner]],CONCATENATE(Table[[#This Row],[Programme Partner]],"-",Table[[#This Row],[Implementing Partner]]),Table[[#This Row],[Programme Partner]]),"")</f>
        <v>IOM-DSK</v>
      </c>
    </row>
    <row r="3226" spans="1:28" ht="16.5" customHeight="1">
      <c r="A3226" s="183">
        <v>3606</v>
      </c>
      <c r="B3226" s="247" t="s">
        <v>5148</v>
      </c>
      <c r="C3226" s="248" t="s">
        <v>5087</v>
      </c>
      <c r="D3226" s="197" t="s">
        <v>5148</v>
      </c>
      <c r="E3226" s="215" t="s">
        <v>27</v>
      </c>
      <c r="F3226" s="247" t="s">
        <v>8013</v>
      </c>
      <c r="G3226" s="250" t="s">
        <v>8360</v>
      </c>
      <c r="H3226" s="247" t="str">
        <f>IFERROR(VLOOKUP(Table[[#This Row],[Activity Details of Assistance]],WHAT!E:F,2,FALSE),"")</f>
        <v># of household</v>
      </c>
      <c r="I3226" s="247"/>
      <c r="J3226" s="247">
        <v>4548</v>
      </c>
      <c r="K3226" t="s">
        <v>8280</v>
      </c>
      <c r="L3226" s="251" t="s">
        <v>13</v>
      </c>
      <c r="M3226" s="251" t="s">
        <v>14</v>
      </c>
      <c r="N3226" s="247" t="s">
        <v>307</v>
      </c>
      <c r="O3226" s="247" t="s">
        <v>1599</v>
      </c>
      <c r="P3226" s="247" t="s">
        <v>4717</v>
      </c>
      <c r="Q3226" s="252">
        <v>44773</v>
      </c>
      <c r="R3226" s="252">
        <v>44927</v>
      </c>
      <c r="S3226" t="s">
        <v>8452</v>
      </c>
      <c r="T3226" s="253"/>
      <c r="U3226" s="253"/>
      <c r="V3226" s="253"/>
      <c r="W3226" s="253"/>
      <c r="X3226"/>
      <c r="Y3226" s="254" t="s">
        <v>8563</v>
      </c>
      <c r="Z3226" s="255">
        <v>1718880175</v>
      </c>
      <c r="AA3226" t="s">
        <v>8559</v>
      </c>
      <c r="AB3226" s="258" t="str">
        <f>_xlfn.IFNA(IF(Table[[#This Row],[Programme Partner]]&lt;&gt;Table[[#This Row],[Implementing Partner]],CONCATENATE(Table[[#This Row],[Programme Partner]],"-",Table[[#This Row],[Implementing Partner]]),Table[[#This Row],[Programme Partner]]),"")</f>
        <v>IOM-DSK</v>
      </c>
    </row>
    <row r="3227" spans="1:28" ht="16.5" customHeight="1">
      <c r="A3227" s="183">
        <v>3607</v>
      </c>
      <c r="B3227" s="247" t="s">
        <v>5148</v>
      </c>
      <c r="C3227" s="248" t="s">
        <v>5087</v>
      </c>
      <c r="D3227" s="197" t="s">
        <v>5148</v>
      </c>
      <c r="E3227" s="215" t="s">
        <v>27</v>
      </c>
      <c r="F3227" s="247" t="s">
        <v>8013</v>
      </c>
      <c r="G3227" s="250" t="s">
        <v>8368</v>
      </c>
      <c r="H3227" s="247" t="str">
        <f>IFERROR(VLOOKUP(Table[[#This Row],[Activity Details of Assistance]],WHAT!E:F,2,FALSE),"")</f>
        <v># of household</v>
      </c>
      <c r="I3227" s="247"/>
      <c r="J3227" s="247">
        <v>4579</v>
      </c>
      <c r="K3227" t="s">
        <v>8280</v>
      </c>
      <c r="L3227" s="251" t="s">
        <v>13</v>
      </c>
      <c r="M3227" s="251" t="s">
        <v>14</v>
      </c>
      <c r="N3227" s="247" t="s">
        <v>307</v>
      </c>
      <c r="O3227" s="247" t="s">
        <v>1599</v>
      </c>
      <c r="P3227" s="247" t="s">
        <v>4717</v>
      </c>
      <c r="Q3227" s="252">
        <v>44773</v>
      </c>
      <c r="R3227" s="252">
        <v>44927</v>
      </c>
      <c r="S3227" t="s">
        <v>8452</v>
      </c>
      <c r="T3227" s="253"/>
      <c r="U3227" s="253"/>
      <c r="V3227" s="253"/>
      <c r="W3227" s="253"/>
      <c r="X3227" s="197"/>
      <c r="Y3227" s="254" t="s">
        <v>8563</v>
      </c>
      <c r="Z3227" s="255">
        <v>1718880175</v>
      </c>
      <c r="AA3227" t="s">
        <v>8559</v>
      </c>
      <c r="AB3227" s="258" t="str">
        <f>_xlfn.IFNA(IF(Table[[#This Row],[Programme Partner]]&lt;&gt;Table[[#This Row],[Implementing Partner]],CONCATENATE(Table[[#This Row],[Programme Partner]],"-",Table[[#This Row],[Implementing Partner]]),Table[[#This Row],[Programme Partner]]),"")</f>
        <v>IOM-DSK</v>
      </c>
    </row>
    <row r="3228" spans="1:28" ht="16.5" customHeight="1">
      <c r="A3228" s="183">
        <v>3608</v>
      </c>
      <c r="B3228" s="247" t="s">
        <v>5148</v>
      </c>
      <c r="C3228" s="248" t="s">
        <v>5087</v>
      </c>
      <c r="D3228" s="197" t="s">
        <v>5148</v>
      </c>
      <c r="E3228" s="215" t="s">
        <v>27</v>
      </c>
      <c r="F3228" s="247" t="s">
        <v>8014</v>
      </c>
      <c r="G3228" s="195" t="s">
        <v>8358</v>
      </c>
      <c r="H3228" s="247" t="str">
        <f>IFERROR(VLOOKUP(Table[[#This Row],[Activity Details of Assistance]],WHAT!E:F,2,FALSE),"")</f>
        <v># of campaign per camp </v>
      </c>
      <c r="I3228" s="247"/>
      <c r="J3228" s="247">
        <v>13</v>
      </c>
      <c r="K3228" t="s">
        <v>8280</v>
      </c>
      <c r="L3228" s="251" t="s">
        <v>13</v>
      </c>
      <c r="M3228" s="251" t="s">
        <v>14</v>
      </c>
      <c r="N3228" s="247" t="s">
        <v>307</v>
      </c>
      <c r="O3228" s="247" t="s">
        <v>1599</v>
      </c>
      <c r="P3228" s="247" t="s">
        <v>4717</v>
      </c>
      <c r="Q3228" s="252">
        <v>44773</v>
      </c>
      <c r="R3228" s="252">
        <v>44927</v>
      </c>
      <c r="S3228" t="s">
        <v>8452</v>
      </c>
      <c r="T3228" s="253"/>
      <c r="U3228" s="253"/>
      <c r="V3228" s="253"/>
      <c r="W3228" s="253"/>
      <c r="X3228"/>
      <c r="Y3228" s="254" t="s">
        <v>8563</v>
      </c>
      <c r="Z3228" s="255">
        <v>1718880175</v>
      </c>
      <c r="AA3228" t="s">
        <v>8559</v>
      </c>
      <c r="AB3228" s="258" t="str">
        <f>_xlfn.IFNA(IF(Table[[#This Row],[Programme Partner]]&lt;&gt;Table[[#This Row],[Implementing Partner]],CONCATENATE(Table[[#This Row],[Programme Partner]],"-",Table[[#This Row],[Implementing Partner]]),Table[[#This Row],[Programme Partner]]),"")</f>
        <v>IOM-DSK</v>
      </c>
    </row>
    <row r="3229" spans="1:28" ht="16.5" customHeight="1">
      <c r="A3229" s="183">
        <v>3609</v>
      </c>
      <c r="B3229" s="247" t="s">
        <v>5148</v>
      </c>
      <c r="C3229" s="248" t="s">
        <v>5087</v>
      </c>
      <c r="D3229" s="197" t="s">
        <v>5148</v>
      </c>
      <c r="E3229" s="215" t="s">
        <v>27</v>
      </c>
      <c r="F3229" s="247" t="s">
        <v>8014</v>
      </c>
      <c r="G3229" s="195" t="s">
        <v>8361</v>
      </c>
      <c r="H3229" s="247" t="str">
        <f>IFERROR(VLOOKUP(Table[[#This Row],[Activity Details of Assistance]],WHAT!E:F,2,FALSE),"")</f>
        <v># of plant</v>
      </c>
      <c r="I3229" s="247"/>
      <c r="J3229" s="247">
        <v>2</v>
      </c>
      <c r="K3229" t="s">
        <v>8280</v>
      </c>
      <c r="L3229" s="251" t="s">
        <v>13</v>
      </c>
      <c r="M3229" s="251" t="s">
        <v>14</v>
      </c>
      <c r="N3229" s="247" t="s">
        <v>307</v>
      </c>
      <c r="O3229" s="247" t="s">
        <v>1599</v>
      </c>
      <c r="P3229" s="247" t="s">
        <v>4717</v>
      </c>
      <c r="Q3229" s="252">
        <v>44773</v>
      </c>
      <c r="R3229" s="252">
        <v>44927</v>
      </c>
      <c r="S3229" t="s">
        <v>8452</v>
      </c>
      <c r="T3229" s="253"/>
      <c r="U3229" s="253"/>
      <c r="V3229" s="253"/>
      <c r="W3229" s="253"/>
      <c r="X3229"/>
      <c r="Y3229" s="254" t="s">
        <v>8563</v>
      </c>
      <c r="Z3229" s="255">
        <v>1718880175</v>
      </c>
      <c r="AA3229" t="s">
        <v>8559</v>
      </c>
      <c r="AB3229" s="258" t="str">
        <f>_xlfn.IFNA(IF(Table[[#This Row],[Programme Partner]]&lt;&gt;Table[[#This Row],[Implementing Partner]],CONCATENATE(Table[[#This Row],[Programme Partner]],"-",Table[[#This Row],[Implementing Partner]]),Table[[#This Row],[Programme Partner]]),"")</f>
        <v>IOM-DSK</v>
      </c>
    </row>
    <row r="3230" spans="1:28" ht="16.5" customHeight="1">
      <c r="A3230" s="183">
        <v>3610</v>
      </c>
      <c r="B3230" s="247" t="s">
        <v>5148</v>
      </c>
      <c r="C3230" s="248" t="s">
        <v>5087</v>
      </c>
      <c r="D3230" s="197" t="s">
        <v>5148</v>
      </c>
      <c r="E3230" s="215" t="s">
        <v>27</v>
      </c>
      <c r="F3230" s="247" t="s">
        <v>8012</v>
      </c>
      <c r="G3230" s="195" t="s">
        <v>8585</v>
      </c>
      <c r="H3230" s="247" t="str">
        <f>IFERROR(VLOOKUP(Table[[#This Row],[Activity Details of Assistance]],WHAT!E:F,2,FALSE),"")</f>
        <v xml:space="preserve"># of door </v>
      </c>
      <c r="I3230" s="247"/>
      <c r="J3230" s="247">
        <v>3</v>
      </c>
      <c r="K3230" t="s">
        <v>8280</v>
      </c>
      <c r="L3230" s="251" t="s">
        <v>13</v>
      </c>
      <c r="M3230" s="251" t="s">
        <v>14</v>
      </c>
      <c r="N3230" s="247" t="s">
        <v>307</v>
      </c>
      <c r="O3230" s="247" t="s">
        <v>1599</v>
      </c>
      <c r="P3230" s="247" t="s">
        <v>4720</v>
      </c>
      <c r="Q3230" s="252">
        <v>44773</v>
      </c>
      <c r="R3230" s="252">
        <v>44927</v>
      </c>
      <c r="S3230" t="s">
        <v>8452</v>
      </c>
      <c r="T3230" s="253"/>
      <c r="U3230" s="253"/>
      <c r="V3230" s="253"/>
      <c r="W3230" s="253"/>
      <c r="X3230" s="197"/>
      <c r="Y3230" s="254" t="s">
        <v>8563</v>
      </c>
      <c r="Z3230" s="255">
        <v>1718880175</v>
      </c>
      <c r="AA3230" t="s">
        <v>8559</v>
      </c>
      <c r="AB3230" s="258" t="str">
        <f>_xlfn.IFNA(IF(Table[[#This Row],[Programme Partner]]&lt;&gt;Table[[#This Row],[Implementing Partner]],CONCATENATE(Table[[#This Row],[Programme Partner]],"-",Table[[#This Row],[Implementing Partner]]),Table[[#This Row],[Programme Partner]]),"")</f>
        <v>IOM-DSK</v>
      </c>
    </row>
    <row r="3231" spans="1:28" ht="16.5" customHeight="1">
      <c r="A3231" s="183">
        <v>3611</v>
      </c>
      <c r="B3231" s="247" t="s">
        <v>5148</v>
      </c>
      <c r="C3231" s="248" t="s">
        <v>5087</v>
      </c>
      <c r="D3231" s="197" t="s">
        <v>5148</v>
      </c>
      <c r="E3231" s="215" t="s">
        <v>27</v>
      </c>
      <c r="F3231" s="247" t="s">
        <v>8012</v>
      </c>
      <c r="G3231" s="195" t="s">
        <v>8586</v>
      </c>
      <c r="H3231" s="247" t="str">
        <f>IFERROR(VLOOKUP(Table[[#This Row],[Activity Details of Assistance]],WHAT!E:F,2,FALSE),"")</f>
        <v># of door</v>
      </c>
      <c r="I3231" s="247"/>
      <c r="J3231" s="247">
        <v>158</v>
      </c>
      <c r="K3231" t="s">
        <v>8280</v>
      </c>
      <c r="L3231" s="251" t="s">
        <v>13</v>
      </c>
      <c r="M3231" s="251" t="s">
        <v>14</v>
      </c>
      <c r="N3231" s="247" t="s">
        <v>307</v>
      </c>
      <c r="O3231" s="247" t="s">
        <v>1599</v>
      </c>
      <c r="P3231" s="247" t="s">
        <v>4720</v>
      </c>
      <c r="Q3231" s="252">
        <v>44773</v>
      </c>
      <c r="R3231" s="252">
        <v>44927</v>
      </c>
      <c r="S3231" t="s">
        <v>8452</v>
      </c>
      <c r="T3231" s="253"/>
      <c r="U3231" s="253"/>
      <c r="V3231" s="253"/>
      <c r="W3231" s="253"/>
      <c r="X3231"/>
      <c r="Y3231" s="254" t="s">
        <v>8563</v>
      </c>
      <c r="Z3231" s="255">
        <v>1718880175</v>
      </c>
      <c r="AA3231" t="s">
        <v>8559</v>
      </c>
      <c r="AB3231" s="258" t="str">
        <f>_xlfn.IFNA(IF(Table[[#This Row],[Programme Partner]]&lt;&gt;Table[[#This Row],[Implementing Partner]],CONCATENATE(Table[[#This Row],[Programme Partner]],"-",Table[[#This Row],[Implementing Partner]]),Table[[#This Row],[Programme Partner]]),"")</f>
        <v>IOM-DSK</v>
      </c>
    </row>
    <row r="3232" spans="1:28" ht="16.5" customHeight="1">
      <c r="A3232" s="183">
        <v>3612</v>
      </c>
      <c r="B3232" s="247" t="s">
        <v>5148</v>
      </c>
      <c r="C3232" s="248" t="s">
        <v>5087</v>
      </c>
      <c r="D3232" s="197" t="s">
        <v>5148</v>
      </c>
      <c r="E3232" s="215" t="s">
        <v>27</v>
      </c>
      <c r="F3232" s="247" t="s">
        <v>8012</v>
      </c>
      <c r="G3232" s="250" t="s">
        <v>8357</v>
      </c>
      <c r="H3232" s="247" t="str">
        <f>IFERROR(VLOOKUP(Table[[#This Row],[Activity Details of Assistance]],WHAT!E:F,2,FALSE),"")</f>
        <v># of door</v>
      </c>
      <c r="I3232" s="247"/>
      <c r="J3232" s="247">
        <v>117</v>
      </c>
      <c r="K3232" t="s">
        <v>8280</v>
      </c>
      <c r="L3232" s="251" t="s">
        <v>13</v>
      </c>
      <c r="M3232" s="251" t="s">
        <v>14</v>
      </c>
      <c r="N3232" s="247" t="s">
        <v>307</v>
      </c>
      <c r="O3232" s="247" t="s">
        <v>1599</v>
      </c>
      <c r="P3232" s="247" t="s">
        <v>4720</v>
      </c>
      <c r="Q3232" s="252">
        <v>44773</v>
      </c>
      <c r="R3232" s="252">
        <v>44927</v>
      </c>
      <c r="S3232" t="s">
        <v>8452</v>
      </c>
      <c r="T3232" s="253"/>
      <c r="U3232" s="253"/>
      <c r="V3232" s="253"/>
      <c r="W3232" s="253"/>
      <c r="X3232" s="197"/>
      <c r="Y3232" s="254" t="s">
        <v>8563</v>
      </c>
      <c r="Z3232" s="255">
        <v>1718880175</v>
      </c>
      <c r="AA3232" t="s">
        <v>8559</v>
      </c>
      <c r="AB3232" s="258" t="str">
        <f>_xlfn.IFNA(IF(Table[[#This Row],[Programme Partner]]&lt;&gt;Table[[#This Row],[Implementing Partner]],CONCATENATE(Table[[#This Row],[Programme Partner]],"-",Table[[#This Row],[Implementing Partner]]),Table[[#This Row],[Programme Partner]]),"")</f>
        <v>IOM-DSK</v>
      </c>
    </row>
    <row r="3233" spans="1:28" ht="16.5" customHeight="1">
      <c r="A3233" s="183">
        <v>3613</v>
      </c>
      <c r="B3233" s="247" t="s">
        <v>5148</v>
      </c>
      <c r="C3233" s="248" t="s">
        <v>5087</v>
      </c>
      <c r="D3233" s="197" t="s">
        <v>5148</v>
      </c>
      <c r="E3233" s="215" t="s">
        <v>27</v>
      </c>
      <c r="F3233" s="247" t="s">
        <v>8013</v>
      </c>
      <c r="G3233" s="250" t="s">
        <v>8314</v>
      </c>
      <c r="H3233" s="247" t="str">
        <f>IFERROR(VLOOKUP(Table[[#This Row],[Activity Details of Assistance]],WHAT!E:F,2,FALSE),"")</f>
        <v># of HP sessions at HH level</v>
      </c>
      <c r="I3233" s="247"/>
      <c r="J3233" s="247">
        <v>81</v>
      </c>
      <c r="K3233" t="s">
        <v>8280</v>
      </c>
      <c r="L3233" s="251" t="s">
        <v>13</v>
      </c>
      <c r="M3233" s="251" t="s">
        <v>14</v>
      </c>
      <c r="N3233" s="247" t="s">
        <v>307</v>
      </c>
      <c r="O3233" s="247" t="s">
        <v>1599</v>
      </c>
      <c r="P3233" s="247" t="s">
        <v>4720</v>
      </c>
      <c r="Q3233" s="252">
        <v>44773</v>
      </c>
      <c r="R3233" s="252">
        <v>44927</v>
      </c>
      <c r="S3233" t="s">
        <v>8452</v>
      </c>
      <c r="T3233" s="253"/>
      <c r="U3233" s="253"/>
      <c r="V3233" s="253"/>
      <c r="W3233" s="253"/>
      <c r="X3233"/>
      <c r="Y3233" s="254" t="s">
        <v>8563</v>
      </c>
      <c r="Z3233" s="255">
        <v>1718880175</v>
      </c>
      <c r="AA3233" t="s">
        <v>8559</v>
      </c>
      <c r="AB3233" s="258" t="str">
        <f>_xlfn.IFNA(IF(Table[[#This Row],[Programme Partner]]&lt;&gt;Table[[#This Row],[Implementing Partner]],CONCATENATE(Table[[#This Row],[Programme Partner]],"-",Table[[#This Row],[Implementing Partner]]),Table[[#This Row],[Programme Partner]]),"")</f>
        <v>IOM-DSK</v>
      </c>
    </row>
    <row r="3234" spans="1:28" ht="16.5" customHeight="1">
      <c r="A3234" s="183">
        <v>3614</v>
      </c>
      <c r="B3234" s="247" t="s">
        <v>5148</v>
      </c>
      <c r="C3234" s="248" t="s">
        <v>5087</v>
      </c>
      <c r="D3234" s="197" t="s">
        <v>5148</v>
      </c>
      <c r="E3234" s="215" t="s">
        <v>27</v>
      </c>
      <c r="F3234" s="247" t="s">
        <v>8013</v>
      </c>
      <c r="G3234" s="103" t="s">
        <v>8360</v>
      </c>
      <c r="H3234" s="247" t="str">
        <f>IFERROR(VLOOKUP(Table[[#This Row],[Activity Details of Assistance]],WHAT!E:F,2,FALSE),"")</f>
        <v># of household</v>
      </c>
      <c r="I3234" s="247"/>
      <c r="J3234" s="247">
        <v>1609</v>
      </c>
      <c r="K3234" t="s">
        <v>8280</v>
      </c>
      <c r="L3234" s="251" t="s">
        <v>13</v>
      </c>
      <c r="M3234" s="251" t="s">
        <v>14</v>
      </c>
      <c r="N3234" s="247" t="s">
        <v>307</v>
      </c>
      <c r="O3234" s="247" t="s">
        <v>1599</v>
      </c>
      <c r="P3234" s="247" t="s">
        <v>4720</v>
      </c>
      <c r="Q3234" s="252">
        <v>44773</v>
      </c>
      <c r="R3234" s="252">
        <v>44927</v>
      </c>
      <c r="S3234" t="s">
        <v>8452</v>
      </c>
      <c r="T3234" s="253"/>
      <c r="U3234" s="253"/>
      <c r="V3234" s="253"/>
      <c r="W3234" s="253"/>
      <c r="X3234"/>
      <c r="Y3234" s="254" t="s">
        <v>8563</v>
      </c>
      <c r="Z3234" s="255">
        <v>1718880175</v>
      </c>
      <c r="AA3234" t="s">
        <v>8559</v>
      </c>
      <c r="AB3234" s="258" t="str">
        <f>_xlfn.IFNA(IF(Table[[#This Row],[Programme Partner]]&lt;&gt;Table[[#This Row],[Implementing Partner]],CONCATENATE(Table[[#This Row],[Programme Partner]],"-",Table[[#This Row],[Implementing Partner]]),Table[[#This Row],[Programme Partner]]),"")</f>
        <v>IOM-DSK</v>
      </c>
    </row>
    <row r="3235" spans="1:28" ht="16.5" customHeight="1">
      <c r="A3235" s="183">
        <v>3615</v>
      </c>
      <c r="B3235" s="247" t="s">
        <v>5148</v>
      </c>
      <c r="C3235" s="248" t="s">
        <v>5087</v>
      </c>
      <c r="D3235" s="197" t="s">
        <v>5148</v>
      </c>
      <c r="E3235" s="215" t="s">
        <v>27</v>
      </c>
      <c r="F3235" s="247" t="s">
        <v>8014</v>
      </c>
      <c r="G3235" s="250" t="s">
        <v>8358</v>
      </c>
      <c r="H3235" s="247" t="str">
        <f>IFERROR(VLOOKUP(Table[[#This Row],[Activity Details of Assistance]],WHAT!E:F,2,FALSE),"")</f>
        <v># of campaign per camp </v>
      </c>
      <c r="I3235" s="247"/>
      <c r="J3235" s="247">
        <v>4</v>
      </c>
      <c r="K3235" t="s">
        <v>8280</v>
      </c>
      <c r="L3235" s="251" t="s">
        <v>13</v>
      </c>
      <c r="M3235" s="251" t="s">
        <v>14</v>
      </c>
      <c r="N3235" s="247" t="s">
        <v>307</v>
      </c>
      <c r="O3235" s="247" t="s">
        <v>1599</v>
      </c>
      <c r="P3235" s="247" t="s">
        <v>4720</v>
      </c>
      <c r="Q3235" s="252">
        <v>44773</v>
      </c>
      <c r="R3235" s="252">
        <v>44927</v>
      </c>
      <c r="S3235" t="s">
        <v>8452</v>
      </c>
      <c r="T3235" s="253"/>
      <c r="U3235" s="253"/>
      <c r="V3235" s="253"/>
      <c r="W3235" s="253"/>
      <c r="X3235"/>
      <c r="Y3235" s="254" t="s">
        <v>8563</v>
      </c>
      <c r="Z3235" s="255">
        <v>1718880175</v>
      </c>
      <c r="AA3235" t="s">
        <v>8559</v>
      </c>
      <c r="AB3235" s="258" t="str">
        <f>_xlfn.IFNA(IF(Table[[#This Row],[Programme Partner]]&lt;&gt;Table[[#This Row],[Implementing Partner]],CONCATENATE(Table[[#This Row],[Programme Partner]],"-",Table[[#This Row],[Implementing Partner]]),Table[[#This Row],[Programme Partner]]),"")</f>
        <v>IOM-DSK</v>
      </c>
    </row>
    <row r="3236" spans="1:28" ht="16.5" customHeight="1">
      <c r="A3236" s="183">
        <v>3616</v>
      </c>
      <c r="B3236" s="247" t="s">
        <v>5234</v>
      </c>
      <c r="C3236" s="248" t="s">
        <v>5234</v>
      </c>
      <c r="D3236" s="249" t="s">
        <v>5234</v>
      </c>
      <c r="E3236" s="215" t="s">
        <v>27</v>
      </c>
      <c r="F3236" s="247" t="s">
        <v>8011</v>
      </c>
      <c r="G3236" s="195" t="s">
        <v>8584</v>
      </c>
      <c r="H3236" s="247" t="str">
        <f>IFERROR(VLOOKUP(Table[[#This Row],[Activity Details of Assistance]],WHAT!E:F,2,FALSE),"")</f>
        <v># of tube well</v>
      </c>
      <c r="I3236" s="247"/>
      <c r="J3236" s="247">
        <v>37</v>
      </c>
      <c r="K3236" t="s">
        <v>8280</v>
      </c>
      <c r="L3236" s="251" t="s">
        <v>13</v>
      </c>
      <c r="M3236" s="251" t="s">
        <v>14</v>
      </c>
      <c r="N3236" s="247" t="s">
        <v>309</v>
      </c>
      <c r="O3236" s="247" t="s">
        <v>1606</v>
      </c>
      <c r="P3236" s="247" t="s">
        <v>4668</v>
      </c>
      <c r="Q3236" s="252">
        <v>44773</v>
      </c>
      <c r="R3236" s="252">
        <v>44896</v>
      </c>
      <c r="S3236" t="s">
        <v>8452</v>
      </c>
      <c r="T3236" s="253"/>
      <c r="U3236" s="253"/>
      <c r="V3236" s="253"/>
      <c r="W3236" s="253"/>
      <c r="X3236" s="197"/>
      <c r="Y3236" s="254" t="s">
        <v>8414</v>
      </c>
      <c r="Z3236" s="255">
        <v>1708521596</v>
      </c>
      <c r="AA3236" t="s">
        <v>8415</v>
      </c>
      <c r="AB3236" s="258" t="str">
        <f>_xlfn.IFNA(IF(Table[[#This Row],[Programme Partner]]&lt;&gt;Table[[#This Row],[Implementing Partner]],CONCATENATE(Table[[#This Row],[Programme Partner]],"-",Table[[#This Row],[Implementing Partner]]),Table[[#This Row],[Programme Partner]]),"")</f>
        <v>SCI</v>
      </c>
    </row>
    <row r="3237" spans="1:28" ht="16.5" customHeight="1">
      <c r="A3237" s="183">
        <v>3617</v>
      </c>
      <c r="B3237" s="247" t="s">
        <v>5234</v>
      </c>
      <c r="C3237" s="248" t="s">
        <v>5234</v>
      </c>
      <c r="D3237" s="249" t="s">
        <v>5234</v>
      </c>
      <c r="E3237" s="215" t="s">
        <v>27</v>
      </c>
      <c r="F3237" s="247" t="s">
        <v>8011</v>
      </c>
      <c r="G3237" s="195" t="s">
        <v>8355</v>
      </c>
      <c r="H3237" s="247" t="str">
        <f>IFERROR(VLOOKUP(Table[[#This Row],[Activity Details of Assistance]],WHAT!E:F,2,FALSE),"")</f>
        <v># of water network</v>
      </c>
      <c r="I3237" s="247"/>
      <c r="J3237" s="247">
        <v>1</v>
      </c>
      <c r="K3237" t="s">
        <v>8280</v>
      </c>
      <c r="L3237" s="251" t="s">
        <v>13</v>
      </c>
      <c r="M3237" s="251" t="s">
        <v>14</v>
      </c>
      <c r="N3237" s="247" t="s">
        <v>309</v>
      </c>
      <c r="O3237" s="247" t="s">
        <v>1606</v>
      </c>
      <c r="P3237" s="247" t="s">
        <v>4668</v>
      </c>
      <c r="Q3237" s="252">
        <v>44773</v>
      </c>
      <c r="R3237" s="252">
        <v>44896</v>
      </c>
      <c r="S3237" t="s">
        <v>8452</v>
      </c>
      <c r="T3237" s="253"/>
      <c r="U3237" s="253"/>
      <c r="V3237" s="253"/>
      <c r="W3237" s="253"/>
      <c r="X3237"/>
      <c r="Y3237" s="254" t="s">
        <v>8414</v>
      </c>
      <c r="Z3237" s="255">
        <v>1708521596</v>
      </c>
      <c r="AA3237" t="s">
        <v>8415</v>
      </c>
      <c r="AB3237" s="258" t="str">
        <f>_xlfn.IFNA(IF(Table[[#This Row],[Programme Partner]]&lt;&gt;Table[[#This Row],[Implementing Partner]],CONCATENATE(Table[[#This Row],[Programme Partner]],"-",Table[[#This Row],[Implementing Partner]]),Table[[#This Row],[Programme Partner]]),"")</f>
        <v>SCI</v>
      </c>
    </row>
    <row r="3238" spans="1:28" ht="16.5" customHeight="1">
      <c r="A3238" s="183">
        <v>3618</v>
      </c>
      <c r="B3238" s="247" t="s">
        <v>5234</v>
      </c>
      <c r="C3238" s="248" t="s">
        <v>5234</v>
      </c>
      <c r="D3238" s="249" t="s">
        <v>5234</v>
      </c>
      <c r="E3238" s="215" t="s">
        <v>27</v>
      </c>
      <c r="F3238" s="247" t="s">
        <v>8012</v>
      </c>
      <c r="G3238" s="195" t="s">
        <v>8585</v>
      </c>
      <c r="H3238" s="247" t="str">
        <f>IFERROR(VLOOKUP(Table[[#This Row],[Activity Details of Assistance]],WHAT!E:F,2,FALSE),"")</f>
        <v xml:space="preserve"># of door </v>
      </c>
      <c r="I3238" s="247"/>
      <c r="J3238" s="247">
        <v>1</v>
      </c>
      <c r="K3238" t="s">
        <v>8280</v>
      </c>
      <c r="L3238" s="251" t="s">
        <v>13</v>
      </c>
      <c r="M3238" s="251" t="s">
        <v>14</v>
      </c>
      <c r="N3238" s="247" t="s">
        <v>309</v>
      </c>
      <c r="O3238" s="247" t="s">
        <v>1606</v>
      </c>
      <c r="P3238" s="247" t="s">
        <v>4668</v>
      </c>
      <c r="Q3238" s="252">
        <v>44773</v>
      </c>
      <c r="R3238" s="252">
        <v>44896</v>
      </c>
      <c r="S3238" t="s">
        <v>8452</v>
      </c>
      <c r="T3238" s="253"/>
      <c r="U3238" s="253"/>
      <c r="V3238" s="253"/>
      <c r="W3238" s="253"/>
      <c r="X3238"/>
      <c r="Y3238" s="254" t="s">
        <v>8414</v>
      </c>
      <c r="Z3238" s="255">
        <v>1708521596</v>
      </c>
      <c r="AA3238" t="s">
        <v>8415</v>
      </c>
      <c r="AB3238" s="258" t="str">
        <f>_xlfn.IFNA(IF(Table[[#This Row],[Programme Partner]]&lt;&gt;Table[[#This Row],[Implementing Partner]],CONCATENATE(Table[[#This Row],[Programme Partner]],"-",Table[[#This Row],[Implementing Partner]]),Table[[#This Row],[Programme Partner]]),"")</f>
        <v>SCI</v>
      </c>
    </row>
    <row r="3239" spans="1:28" ht="16.5" customHeight="1">
      <c r="A3239" s="183">
        <v>3619</v>
      </c>
      <c r="B3239" s="247" t="s">
        <v>5234</v>
      </c>
      <c r="C3239" s="248" t="s">
        <v>5234</v>
      </c>
      <c r="D3239" s="249" t="s">
        <v>5234</v>
      </c>
      <c r="E3239" s="215" t="s">
        <v>27</v>
      </c>
      <c r="F3239" s="247" t="s">
        <v>8012</v>
      </c>
      <c r="G3239" s="195" t="s">
        <v>8586</v>
      </c>
      <c r="H3239" s="247" t="str">
        <f>IFERROR(VLOOKUP(Table[[#This Row],[Activity Details of Assistance]],WHAT!E:F,2,FALSE),"")</f>
        <v># of door</v>
      </c>
      <c r="I3239" s="247"/>
      <c r="J3239" s="247">
        <v>16</v>
      </c>
      <c r="K3239" t="s">
        <v>8280</v>
      </c>
      <c r="L3239" s="251" t="s">
        <v>13</v>
      </c>
      <c r="M3239" s="251" t="s">
        <v>14</v>
      </c>
      <c r="N3239" s="247" t="s">
        <v>309</v>
      </c>
      <c r="O3239" s="247" t="s">
        <v>1606</v>
      </c>
      <c r="P3239" s="247" t="s">
        <v>4668</v>
      </c>
      <c r="Q3239" s="252">
        <v>44773</v>
      </c>
      <c r="R3239" s="252">
        <v>44896</v>
      </c>
      <c r="S3239" t="s">
        <v>8452</v>
      </c>
      <c r="T3239" s="253"/>
      <c r="U3239" s="253"/>
      <c r="V3239" s="253"/>
      <c r="W3239" s="253"/>
      <c r="X3239" s="197"/>
      <c r="Y3239" s="254" t="s">
        <v>8414</v>
      </c>
      <c r="Z3239" s="255">
        <v>1708521596</v>
      </c>
      <c r="AA3239" t="s">
        <v>8415</v>
      </c>
      <c r="AB3239" s="258" t="str">
        <f>_xlfn.IFNA(IF(Table[[#This Row],[Programme Partner]]&lt;&gt;Table[[#This Row],[Implementing Partner]],CONCATENATE(Table[[#This Row],[Programme Partner]],"-",Table[[#This Row],[Implementing Partner]]),Table[[#This Row],[Programme Partner]]),"")</f>
        <v>SCI</v>
      </c>
    </row>
    <row r="3240" spans="1:28" ht="16.5" customHeight="1">
      <c r="A3240" s="183">
        <v>3620</v>
      </c>
      <c r="B3240" s="247" t="s">
        <v>5234</v>
      </c>
      <c r="C3240" s="248" t="s">
        <v>5234</v>
      </c>
      <c r="D3240" s="249" t="s">
        <v>5234</v>
      </c>
      <c r="E3240" s="215" t="s">
        <v>27</v>
      </c>
      <c r="F3240" s="247" t="s">
        <v>8012</v>
      </c>
      <c r="G3240" s="250" t="s">
        <v>8357</v>
      </c>
      <c r="H3240" s="247" t="str">
        <f>IFERROR(VLOOKUP(Table[[#This Row],[Activity Details of Assistance]],WHAT!E:F,2,FALSE),"")</f>
        <v># of door</v>
      </c>
      <c r="I3240" s="247"/>
      <c r="J3240" s="247">
        <v>20</v>
      </c>
      <c r="K3240" t="s">
        <v>8280</v>
      </c>
      <c r="L3240" s="251" t="s">
        <v>13</v>
      </c>
      <c r="M3240" s="251" t="s">
        <v>14</v>
      </c>
      <c r="N3240" s="247" t="s">
        <v>309</v>
      </c>
      <c r="O3240" s="247" t="s">
        <v>1606</v>
      </c>
      <c r="P3240" s="247" t="s">
        <v>4668</v>
      </c>
      <c r="Q3240" s="252">
        <v>44773</v>
      </c>
      <c r="R3240" s="252">
        <v>44896</v>
      </c>
      <c r="S3240" t="s">
        <v>8452</v>
      </c>
      <c r="T3240" s="253"/>
      <c r="U3240" s="253"/>
      <c r="V3240" s="253"/>
      <c r="W3240" s="253"/>
      <c r="X3240"/>
      <c r="Y3240" s="254" t="s">
        <v>8414</v>
      </c>
      <c r="Z3240" s="255">
        <v>1708521596</v>
      </c>
      <c r="AA3240" t="s">
        <v>8415</v>
      </c>
      <c r="AB3240" s="258" t="str">
        <f>_xlfn.IFNA(IF(Table[[#This Row],[Programme Partner]]&lt;&gt;Table[[#This Row],[Implementing Partner]],CONCATENATE(Table[[#This Row],[Programme Partner]],"-",Table[[#This Row],[Implementing Partner]]),Table[[#This Row],[Programme Partner]]),"")</f>
        <v>SCI</v>
      </c>
    </row>
    <row r="3241" spans="1:28" ht="16.5" customHeight="1">
      <c r="A3241" s="183">
        <v>3621</v>
      </c>
      <c r="B3241" s="247" t="s">
        <v>5234</v>
      </c>
      <c r="C3241" s="248" t="s">
        <v>5234</v>
      </c>
      <c r="D3241" s="249" t="s">
        <v>5234</v>
      </c>
      <c r="E3241" s="215" t="s">
        <v>27</v>
      </c>
      <c r="F3241" s="247" t="s">
        <v>8013</v>
      </c>
      <c r="G3241" s="250" t="s">
        <v>8313</v>
      </c>
      <c r="H3241" s="247" t="str">
        <f>IFERROR(VLOOKUP(Table[[#This Row],[Activity Details of Assistance]],WHAT!E:F,2,FALSE),"")</f>
        <v># of HP sessions at community level</v>
      </c>
      <c r="I3241" s="247"/>
      <c r="J3241" s="247">
        <v>33</v>
      </c>
      <c r="K3241" t="s">
        <v>8280</v>
      </c>
      <c r="L3241" s="251" t="s">
        <v>13</v>
      </c>
      <c r="M3241" s="251" t="s">
        <v>14</v>
      </c>
      <c r="N3241" s="247" t="s">
        <v>309</v>
      </c>
      <c r="O3241" s="247" t="s">
        <v>1606</v>
      </c>
      <c r="P3241" s="247" t="s">
        <v>4668</v>
      </c>
      <c r="Q3241" s="252">
        <v>44773</v>
      </c>
      <c r="R3241" s="252">
        <v>44896</v>
      </c>
      <c r="S3241" t="s">
        <v>8452</v>
      </c>
      <c r="T3241" s="253"/>
      <c r="U3241" s="253"/>
      <c r="V3241" s="253"/>
      <c r="W3241" s="253"/>
      <c r="X3241" s="197"/>
      <c r="Y3241" s="254" t="s">
        <v>8414</v>
      </c>
      <c r="Z3241" s="255">
        <v>1708521596</v>
      </c>
      <c r="AA3241" t="s">
        <v>8415</v>
      </c>
      <c r="AB3241" s="258" t="str">
        <f>_xlfn.IFNA(IF(Table[[#This Row],[Programme Partner]]&lt;&gt;Table[[#This Row],[Implementing Partner]],CONCATENATE(Table[[#This Row],[Programme Partner]],"-",Table[[#This Row],[Implementing Partner]]),Table[[#This Row],[Programme Partner]]),"")</f>
        <v>SCI</v>
      </c>
    </row>
    <row r="3242" spans="1:28" ht="16.5" customHeight="1">
      <c r="A3242" s="183">
        <v>3622</v>
      </c>
      <c r="B3242" s="247" t="s">
        <v>5234</v>
      </c>
      <c r="C3242" s="248" t="s">
        <v>5234</v>
      </c>
      <c r="D3242" s="197" t="s">
        <v>5234</v>
      </c>
      <c r="E3242" s="215" t="s">
        <v>27</v>
      </c>
      <c r="F3242" s="247" t="s">
        <v>8014</v>
      </c>
      <c r="G3242" s="250" t="s">
        <v>8358</v>
      </c>
      <c r="H3242" s="247" t="str">
        <f>IFERROR(VLOOKUP(Table[[#This Row],[Activity Details of Assistance]],WHAT!E:F,2,FALSE),"")</f>
        <v># of campaign per camp </v>
      </c>
      <c r="I3242" s="247"/>
      <c r="J3242" s="247">
        <v>2</v>
      </c>
      <c r="K3242" t="s">
        <v>8280</v>
      </c>
      <c r="L3242" s="251" t="s">
        <v>13</v>
      </c>
      <c r="M3242" s="251" t="s">
        <v>14</v>
      </c>
      <c r="N3242" s="247" t="s">
        <v>309</v>
      </c>
      <c r="O3242" s="247" t="s">
        <v>1606</v>
      </c>
      <c r="P3242" s="247" t="s">
        <v>4668</v>
      </c>
      <c r="Q3242" s="252">
        <v>44773</v>
      </c>
      <c r="R3242" s="252">
        <v>44896</v>
      </c>
      <c r="S3242" t="s">
        <v>8452</v>
      </c>
      <c r="T3242" s="253"/>
      <c r="U3242" s="253"/>
      <c r="V3242" s="253"/>
      <c r="W3242" s="253"/>
      <c r="X3242"/>
      <c r="Y3242" s="254" t="s">
        <v>8414</v>
      </c>
      <c r="Z3242" s="255">
        <v>1708521596</v>
      </c>
      <c r="AA3242" s="256" t="s">
        <v>8415</v>
      </c>
      <c r="AB3242" s="258" t="str">
        <f>_xlfn.IFNA(IF(Table[[#This Row],[Programme Partner]]&lt;&gt;Table[[#This Row],[Implementing Partner]],CONCATENATE(Table[[#This Row],[Programme Partner]],"-",Table[[#This Row],[Implementing Partner]]),Table[[#This Row],[Programme Partner]]),"")</f>
        <v>SCI</v>
      </c>
    </row>
    <row r="3243" spans="1:28" ht="16.5" customHeight="1">
      <c r="A3243" s="183">
        <v>3623</v>
      </c>
      <c r="B3243" s="247" t="s">
        <v>5234</v>
      </c>
      <c r="C3243" s="248" t="s">
        <v>5234</v>
      </c>
      <c r="D3243" s="197" t="s">
        <v>5234</v>
      </c>
      <c r="E3243" s="215" t="s">
        <v>27</v>
      </c>
      <c r="F3243" s="247" t="s">
        <v>8011</v>
      </c>
      <c r="G3243" s="195" t="s">
        <v>8584</v>
      </c>
      <c r="H3243" s="247" t="str">
        <f>IFERROR(VLOOKUP(Table[[#This Row],[Activity Details of Assistance]],WHAT!E:F,2,FALSE),"")</f>
        <v># of tube well</v>
      </c>
      <c r="I3243" s="247"/>
      <c r="J3243" s="247">
        <v>27</v>
      </c>
      <c r="K3243" t="s">
        <v>8280</v>
      </c>
      <c r="L3243" s="251" t="s">
        <v>13</v>
      </c>
      <c r="M3243" s="251" t="s">
        <v>14</v>
      </c>
      <c r="N3243" s="247" t="s">
        <v>309</v>
      </c>
      <c r="O3243" s="247" t="s">
        <v>1606</v>
      </c>
      <c r="P3243" s="247" t="s">
        <v>4678</v>
      </c>
      <c r="Q3243" s="252">
        <v>44773</v>
      </c>
      <c r="R3243" s="252">
        <v>44896</v>
      </c>
      <c r="S3243" t="s">
        <v>8452</v>
      </c>
      <c r="T3243" s="253"/>
      <c r="U3243" s="253"/>
      <c r="V3243" s="253"/>
      <c r="W3243" s="253"/>
      <c r="X3243"/>
      <c r="Y3243" s="254" t="s">
        <v>8414</v>
      </c>
      <c r="Z3243" s="255">
        <v>1708521596</v>
      </c>
      <c r="AA3243" s="256" t="s">
        <v>8415</v>
      </c>
      <c r="AB3243" s="258" t="str">
        <f>_xlfn.IFNA(IF(Table[[#This Row],[Programme Partner]]&lt;&gt;Table[[#This Row],[Implementing Partner]],CONCATENATE(Table[[#This Row],[Programme Partner]],"-",Table[[#This Row],[Implementing Partner]]),Table[[#This Row],[Programme Partner]]),"")</f>
        <v>SCI</v>
      </c>
    </row>
    <row r="3244" spans="1:28" ht="16.5" customHeight="1">
      <c r="A3244" s="183">
        <v>3624</v>
      </c>
      <c r="B3244" s="247" t="s">
        <v>5234</v>
      </c>
      <c r="C3244" s="248" t="s">
        <v>5234</v>
      </c>
      <c r="D3244" s="197" t="s">
        <v>5234</v>
      </c>
      <c r="E3244" s="215" t="s">
        <v>27</v>
      </c>
      <c r="F3244" s="247" t="s">
        <v>8012</v>
      </c>
      <c r="G3244" s="195" t="s">
        <v>8585</v>
      </c>
      <c r="H3244" s="247" t="str">
        <f>IFERROR(VLOOKUP(Table[[#This Row],[Activity Details of Assistance]],WHAT!E:F,2,FALSE),"")</f>
        <v xml:space="preserve"># of door </v>
      </c>
      <c r="I3244" s="247"/>
      <c r="J3244" s="247">
        <v>24</v>
      </c>
      <c r="K3244" t="s">
        <v>8280</v>
      </c>
      <c r="L3244" s="251" t="s">
        <v>13</v>
      </c>
      <c r="M3244" s="251" t="s">
        <v>14</v>
      </c>
      <c r="N3244" s="247" t="s">
        <v>309</v>
      </c>
      <c r="O3244" s="247" t="s">
        <v>1606</v>
      </c>
      <c r="P3244" s="247" t="s">
        <v>4678</v>
      </c>
      <c r="Q3244" s="252">
        <v>44773</v>
      </c>
      <c r="R3244" s="252">
        <v>44896</v>
      </c>
      <c r="S3244" t="s">
        <v>8452</v>
      </c>
      <c r="T3244" s="253"/>
      <c r="U3244" s="253"/>
      <c r="V3244" s="253"/>
      <c r="W3244" s="253"/>
      <c r="X3244"/>
      <c r="Y3244" s="254" t="s">
        <v>8414</v>
      </c>
      <c r="Z3244" s="255">
        <v>1708521596</v>
      </c>
      <c r="AA3244" s="256" t="s">
        <v>8415</v>
      </c>
      <c r="AB3244" s="258" t="str">
        <f>_xlfn.IFNA(IF(Table[[#This Row],[Programme Partner]]&lt;&gt;Table[[#This Row],[Implementing Partner]],CONCATENATE(Table[[#This Row],[Programme Partner]],"-",Table[[#This Row],[Implementing Partner]]),Table[[#This Row],[Programme Partner]]),"")</f>
        <v>SCI</v>
      </c>
    </row>
    <row r="3245" spans="1:28" ht="16.5" customHeight="1">
      <c r="A3245" s="183">
        <v>3625</v>
      </c>
      <c r="B3245" s="247" t="s">
        <v>5234</v>
      </c>
      <c r="C3245" s="248" t="s">
        <v>5234</v>
      </c>
      <c r="D3245" s="197" t="s">
        <v>5234</v>
      </c>
      <c r="E3245" s="215" t="s">
        <v>27</v>
      </c>
      <c r="F3245" s="247" t="s">
        <v>8012</v>
      </c>
      <c r="G3245" s="195" t="s">
        <v>8359</v>
      </c>
      <c r="H3245" s="247" t="str">
        <f>IFERROR(VLOOKUP(Table[[#This Row],[Activity Details of Assistance]],WHAT!E:F,2,FALSE),"")</f>
        <v># of FSM Site</v>
      </c>
      <c r="I3245" s="247"/>
      <c r="J3245" s="247">
        <v>1</v>
      </c>
      <c r="K3245" t="s">
        <v>8280</v>
      </c>
      <c r="L3245" s="251" t="s">
        <v>13</v>
      </c>
      <c r="M3245" s="251" t="s">
        <v>14</v>
      </c>
      <c r="N3245" s="247" t="s">
        <v>309</v>
      </c>
      <c r="O3245" s="247" t="s">
        <v>1606</v>
      </c>
      <c r="P3245" s="247" t="s">
        <v>4678</v>
      </c>
      <c r="Q3245" s="252">
        <v>44773</v>
      </c>
      <c r="R3245" s="252">
        <v>44896</v>
      </c>
      <c r="S3245" t="s">
        <v>8452</v>
      </c>
      <c r="T3245" s="253"/>
      <c r="U3245" s="253"/>
      <c r="V3245" s="253"/>
      <c r="W3245" s="253"/>
      <c r="X3245"/>
      <c r="Y3245" s="254" t="s">
        <v>8414</v>
      </c>
      <c r="Z3245" s="255">
        <v>1708521596</v>
      </c>
      <c r="AA3245" s="256" t="s">
        <v>8415</v>
      </c>
      <c r="AB3245" s="258" t="str">
        <f>_xlfn.IFNA(IF(Table[[#This Row],[Programme Partner]]&lt;&gt;Table[[#This Row],[Implementing Partner]],CONCATENATE(Table[[#This Row],[Programme Partner]],"-",Table[[#This Row],[Implementing Partner]]),Table[[#This Row],[Programme Partner]]),"")</f>
        <v>SCI</v>
      </c>
    </row>
    <row r="3246" spans="1:28" ht="16.5" customHeight="1">
      <c r="A3246" s="183">
        <v>3626</v>
      </c>
      <c r="B3246" s="247" t="s">
        <v>5234</v>
      </c>
      <c r="C3246" s="248" t="s">
        <v>5234</v>
      </c>
      <c r="D3246" s="197" t="s">
        <v>5234</v>
      </c>
      <c r="E3246" s="215" t="s">
        <v>27</v>
      </c>
      <c r="F3246" s="247" t="s">
        <v>8012</v>
      </c>
      <c r="G3246" s="195" t="s">
        <v>8586</v>
      </c>
      <c r="H3246" s="247" t="str">
        <f>IFERROR(VLOOKUP(Table[[#This Row],[Activity Details of Assistance]],WHAT!E:F,2,FALSE),"")</f>
        <v># of door</v>
      </c>
      <c r="I3246" s="247"/>
      <c r="J3246" s="247">
        <v>51</v>
      </c>
      <c r="K3246" t="s">
        <v>8280</v>
      </c>
      <c r="L3246" s="251" t="s">
        <v>13</v>
      </c>
      <c r="M3246" s="251" t="s">
        <v>14</v>
      </c>
      <c r="N3246" s="247" t="s">
        <v>309</v>
      </c>
      <c r="O3246" s="247" t="s">
        <v>1606</v>
      </c>
      <c r="P3246" s="247" t="s">
        <v>4678</v>
      </c>
      <c r="Q3246" s="252">
        <v>44773</v>
      </c>
      <c r="R3246" s="252">
        <v>44896</v>
      </c>
      <c r="S3246" t="s">
        <v>8452</v>
      </c>
      <c r="T3246" s="253"/>
      <c r="U3246" s="253"/>
      <c r="V3246" s="253"/>
      <c r="W3246" s="253"/>
      <c r="X3246"/>
      <c r="Y3246" s="254" t="s">
        <v>8414</v>
      </c>
      <c r="Z3246" s="255">
        <v>1708521596</v>
      </c>
      <c r="AA3246" s="256" t="s">
        <v>8415</v>
      </c>
      <c r="AB3246" s="258" t="str">
        <f>_xlfn.IFNA(IF(Table[[#This Row],[Programme Partner]]&lt;&gt;Table[[#This Row],[Implementing Partner]],CONCATENATE(Table[[#This Row],[Programme Partner]],"-",Table[[#This Row],[Implementing Partner]]),Table[[#This Row],[Programme Partner]]),"")</f>
        <v>SCI</v>
      </c>
    </row>
    <row r="3247" spans="1:28" ht="16.5" customHeight="1">
      <c r="A3247" s="183">
        <v>3627</v>
      </c>
      <c r="B3247" s="247" t="s">
        <v>5234</v>
      </c>
      <c r="C3247" s="248" t="s">
        <v>5234</v>
      </c>
      <c r="D3247" s="197" t="s">
        <v>5234</v>
      </c>
      <c r="E3247" s="215" t="s">
        <v>27</v>
      </c>
      <c r="F3247" s="247" t="s">
        <v>8012</v>
      </c>
      <c r="G3247" s="250" t="s">
        <v>8357</v>
      </c>
      <c r="H3247" s="247" t="str">
        <f>IFERROR(VLOOKUP(Table[[#This Row],[Activity Details of Assistance]],WHAT!E:F,2,FALSE),"")</f>
        <v># of door</v>
      </c>
      <c r="I3247" s="247"/>
      <c r="J3247" s="247">
        <v>11</v>
      </c>
      <c r="K3247" t="s">
        <v>8280</v>
      </c>
      <c r="L3247" s="251" t="s">
        <v>13</v>
      </c>
      <c r="M3247" s="251" t="s">
        <v>14</v>
      </c>
      <c r="N3247" s="247" t="s">
        <v>309</v>
      </c>
      <c r="O3247" s="247" t="s">
        <v>1606</v>
      </c>
      <c r="P3247" s="247" t="s">
        <v>4678</v>
      </c>
      <c r="Q3247" s="252">
        <v>44773</v>
      </c>
      <c r="R3247" s="252">
        <v>44896</v>
      </c>
      <c r="S3247" t="s">
        <v>8452</v>
      </c>
      <c r="T3247" s="253"/>
      <c r="U3247" s="253"/>
      <c r="V3247" s="253"/>
      <c r="W3247" s="253"/>
      <c r="X3247"/>
      <c r="Y3247" s="254" t="s">
        <v>8414</v>
      </c>
      <c r="Z3247" s="255">
        <v>1708521596</v>
      </c>
      <c r="AA3247" s="256" t="s">
        <v>8415</v>
      </c>
      <c r="AB3247" s="258" t="str">
        <f>_xlfn.IFNA(IF(Table[[#This Row],[Programme Partner]]&lt;&gt;Table[[#This Row],[Implementing Partner]],CONCATENATE(Table[[#This Row],[Programme Partner]],"-",Table[[#This Row],[Implementing Partner]]),Table[[#This Row],[Programme Partner]]),"")</f>
        <v>SCI</v>
      </c>
    </row>
    <row r="3248" spans="1:28" ht="16.5" customHeight="1">
      <c r="A3248" s="183">
        <v>3628</v>
      </c>
      <c r="B3248" s="247" t="s">
        <v>5234</v>
      </c>
      <c r="C3248" s="248" t="s">
        <v>5234</v>
      </c>
      <c r="D3248" s="197" t="s">
        <v>5234</v>
      </c>
      <c r="E3248" s="215" t="s">
        <v>27</v>
      </c>
      <c r="F3248" s="247" t="s">
        <v>8013</v>
      </c>
      <c r="G3248" s="250" t="s">
        <v>8313</v>
      </c>
      <c r="H3248" s="247" t="str">
        <f>IFERROR(VLOOKUP(Table[[#This Row],[Activity Details of Assistance]],WHAT!E:F,2,FALSE),"")</f>
        <v># of HP sessions at community level</v>
      </c>
      <c r="I3248" s="247"/>
      <c r="J3248" s="247">
        <v>47</v>
      </c>
      <c r="K3248" t="s">
        <v>8280</v>
      </c>
      <c r="L3248" s="251" t="s">
        <v>13</v>
      </c>
      <c r="M3248" s="251" t="s">
        <v>14</v>
      </c>
      <c r="N3248" s="247" t="s">
        <v>309</v>
      </c>
      <c r="O3248" s="247" t="s">
        <v>1606</v>
      </c>
      <c r="P3248" s="247" t="s">
        <v>4678</v>
      </c>
      <c r="Q3248" s="252">
        <v>44773</v>
      </c>
      <c r="R3248" s="252">
        <v>44896</v>
      </c>
      <c r="S3248" t="s">
        <v>8452</v>
      </c>
      <c r="T3248" s="253"/>
      <c r="U3248" s="253"/>
      <c r="V3248" s="253"/>
      <c r="W3248" s="253"/>
      <c r="X3248"/>
      <c r="Y3248" s="254" t="s">
        <v>8414</v>
      </c>
      <c r="Z3248" s="255">
        <v>1708521596</v>
      </c>
      <c r="AA3248" s="256" t="s">
        <v>8415</v>
      </c>
      <c r="AB3248" s="258" t="str">
        <f>_xlfn.IFNA(IF(Table[[#This Row],[Programme Partner]]&lt;&gt;Table[[#This Row],[Implementing Partner]],CONCATENATE(Table[[#This Row],[Programme Partner]],"-",Table[[#This Row],[Implementing Partner]]),Table[[#This Row],[Programme Partner]]),"")</f>
        <v>SCI</v>
      </c>
    </row>
    <row r="3249" spans="1:28" ht="16.5" customHeight="1">
      <c r="A3249" s="183">
        <v>3629</v>
      </c>
      <c r="B3249" s="247" t="s">
        <v>5234</v>
      </c>
      <c r="C3249" s="248" t="s">
        <v>5234</v>
      </c>
      <c r="D3249" s="197" t="s">
        <v>5234</v>
      </c>
      <c r="E3249" s="215" t="s">
        <v>27</v>
      </c>
      <c r="F3249" s="247" t="s">
        <v>8014</v>
      </c>
      <c r="G3249" s="250" t="s">
        <v>8358</v>
      </c>
      <c r="H3249" s="247" t="str">
        <f>IFERROR(VLOOKUP(Table[[#This Row],[Activity Details of Assistance]],WHAT!E:F,2,FALSE),"")</f>
        <v># of campaign per camp </v>
      </c>
      <c r="I3249" s="247"/>
      <c r="J3249" s="247">
        <v>2</v>
      </c>
      <c r="K3249" t="s">
        <v>8280</v>
      </c>
      <c r="L3249" s="251" t="s">
        <v>13</v>
      </c>
      <c r="M3249" s="251" t="s">
        <v>14</v>
      </c>
      <c r="N3249" s="247" t="s">
        <v>309</v>
      </c>
      <c r="O3249" s="247" t="s">
        <v>1606</v>
      </c>
      <c r="P3249" s="247" t="s">
        <v>4678</v>
      </c>
      <c r="Q3249" s="252">
        <v>44773</v>
      </c>
      <c r="R3249" s="252">
        <v>44896</v>
      </c>
      <c r="S3249" t="s">
        <v>8452</v>
      </c>
      <c r="T3249" s="253"/>
      <c r="U3249" s="253"/>
      <c r="V3249" s="253"/>
      <c r="W3249" s="253"/>
      <c r="X3249" s="197"/>
      <c r="Y3249" s="254" t="s">
        <v>8414</v>
      </c>
      <c r="Z3249" s="255">
        <v>1708521596</v>
      </c>
      <c r="AA3249" s="256" t="s">
        <v>8415</v>
      </c>
      <c r="AB3249" s="258" t="str">
        <f>_xlfn.IFNA(IF(Table[[#This Row],[Programme Partner]]&lt;&gt;Table[[#This Row],[Implementing Partner]],CONCATENATE(Table[[#This Row],[Programme Partner]],"-",Table[[#This Row],[Implementing Partner]]),Table[[#This Row],[Programme Partner]]),"")</f>
        <v>SCI</v>
      </c>
    </row>
    <row r="3250" spans="1:28" ht="16.5" customHeight="1">
      <c r="A3250" s="183">
        <v>3630</v>
      </c>
      <c r="B3250" s="247" t="s">
        <v>5234</v>
      </c>
      <c r="C3250" s="248" t="s">
        <v>5234</v>
      </c>
      <c r="D3250" s="197" t="s">
        <v>5234</v>
      </c>
      <c r="E3250" s="215" t="s">
        <v>27</v>
      </c>
      <c r="F3250" s="247" t="s">
        <v>8011</v>
      </c>
      <c r="G3250" s="103" t="s">
        <v>8355</v>
      </c>
      <c r="H3250" s="247" t="str">
        <f>IFERROR(VLOOKUP(Table[[#This Row],[Activity Details of Assistance]],WHAT!E:F,2,FALSE),"")</f>
        <v># of water network</v>
      </c>
      <c r="I3250" s="247"/>
      <c r="J3250" s="247">
        <v>1</v>
      </c>
      <c r="K3250" t="s">
        <v>8280</v>
      </c>
      <c r="L3250" s="251" t="s">
        <v>13</v>
      </c>
      <c r="M3250" s="251" t="s">
        <v>14</v>
      </c>
      <c r="N3250" s="247" t="s">
        <v>307</v>
      </c>
      <c r="O3250" s="247" t="s">
        <v>1599</v>
      </c>
      <c r="P3250" s="247" t="s">
        <v>4720</v>
      </c>
      <c r="Q3250" s="252">
        <v>44773</v>
      </c>
      <c r="R3250" s="252">
        <v>44896</v>
      </c>
      <c r="S3250" t="s">
        <v>8452</v>
      </c>
      <c r="T3250" s="253"/>
      <c r="U3250" s="253"/>
      <c r="V3250" s="253"/>
      <c r="W3250" s="253"/>
      <c r="X3250"/>
      <c r="Y3250" s="254" t="s">
        <v>8414</v>
      </c>
      <c r="Z3250" s="255">
        <v>1708521596</v>
      </c>
      <c r="AA3250" s="256" t="s">
        <v>8415</v>
      </c>
      <c r="AB3250" s="258" t="str">
        <f>_xlfn.IFNA(IF(Table[[#This Row],[Programme Partner]]&lt;&gt;Table[[#This Row],[Implementing Partner]],CONCATENATE(Table[[#This Row],[Programme Partner]],"-",Table[[#This Row],[Implementing Partner]]),Table[[#This Row],[Programme Partner]]),"")</f>
        <v>SCI</v>
      </c>
    </row>
    <row r="3251" spans="1:28" ht="16.5" customHeight="1">
      <c r="A3251" s="183">
        <v>3631</v>
      </c>
      <c r="B3251" s="247" t="s">
        <v>5234</v>
      </c>
      <c r="C3251" t="s">
        <v>5234</v>
      </c>
      <c r="D3251" s="249" t="s">
        <v>5234</v>
      </c>
      <c r="E3251" s="215" t="s">
        <v>27</v>
      </c>
      <c r="F3251" s="247" t="s">
        <v>8012</v>
      </c>
      <c r="G3251" s="195" t="s">
        <v>8585</v>
      </c>
      <c r="H3251" s="247" t="str">
        <f>IFERROR(VLOOKUP(Table[[#This Row],[Activity Details of Assistance]],WHAT!E:F,2,FALSE),"")</f>
        <v xml:space="preserve"># of door </v>
      </c>
      <c r="I3251" s="247"/>
      <c r="J3251" s="247">
        <v>12</v>
      </c>
      <c r="K3251" t="s">
        <v>8280</v>
      </c>
      <c r="L3251" s="251" t="s">
        <v>13</v>
      </c>
      <c r="M3251" s="251" t="s">
        <v>14</v>
      </c>
      <c r="N3251" s="247" t="s">
        <v>307</v>
      </c>
      <c r="O3251" s="247" t="s">
        <v>1599</v>
      </c>
      <c r="P3251" s="247" t="s">
        <v>4720</v>
      </c>
      <c r="Q3251" s="252">
        <v>44773</v>
      </c>
      <c r="R3251" s="252">
        <v>44896</v>
      </c>
      <c r="S3251" t="s">
        <v>8452</v>
      </c>
      <c r="T3251" s="253"/>
      <c r="U3251" s="253"/>
      <c r="V3251" s="253"/>
      <c r="W3251" s="253"/>
      <c r="X3251"/>
      <c r="Y3251" s="254" t="s">
        <v>8414</v>
      </c>
      <c r="Z3251" s="255">
        <v>1708521596</v>
      </c>
      <c r="AA3251" s="256" t="s">
        <v>8415</v>
      </c>
      <c r="AB3251" s="258" t="str">
        <f>_xlfn.IFNA(IF(Table[[#This Row],[Programme Partner]]&lt;&gt;Table[[#This Row],[Implementing Partner]],CONCATENATE(Table[[#This Row],[Programme Partner]],"-",Table[[#This Row],[Implementing Partner]]),Table[[#This Row],[Programme Partner]]),"")</f>
        <v>SCI</v>
      </c>
    </row>
    <row r="3252" spans="1:28" ht="16.5" customHeight="1">
      <c r="A3252" s="183">
        <v>3632</v>
      </c>
      <c r="B3252" s="247" t="s">
        <v>5234</v>
      </c>
      <c r="C3252" s="248" t="s">
        <v>5234</v>
      </c>
      <c r="D3252" s="249" t="s">
        <v>5234</v>
      </c>
      <c r="E3252" s="215" t="s">
        <v>27</v>
      </c>
      <c r="F3252" s="247" t="s">
        <v>8012</v>
      </c>
      <c r="G3252" s="250" t="s">
        <v>8359</v>
      </c>
      <c r="H3252" s="247" t="str">
        <f>IFERROR(VLOOKUP(Table[[#This Row],[Activity Details of Assistance]],WHAT!E:F,2,FALSE),"")</f>
        <v># of FSM Site</v>
      </c>
      <c r="I3252" s="247"/>
      <c r="J3252" s="247">
        <v>1</v>
      </c>
      <c r="K3252" t="s">
        <v>8280</v>
      </c>
      <c r="L3252" s="251" t="s">
        <v>13</v>
      </c>
      <c r="M3252" s="251" t="s">
        <v>14</v>
      </c>
      <c r="N3252" s="247" t="s">
        <v>307</v>
      </c>
      <c r="O3252" s="247" t="s">
        <v>1599</v>
      </c>
      <c r="P3252" s="247" t="s">
        <v>4720</v>
      </c>
      <c r="Q3252" s="252">
        <v>44773</v>
      </c>
      <c r="R3252" s="252">
        <v>44896</v>
      </c>
      <c r="S3252" t="s">
        <v>8452</v>
      </c>
      <c r="T3252" s="253"/>
      <c r="U3252" s="253"/>
      <c r="V3252" s="253"/>
      <c r="W3252" s="253"/>
      <c r="X3252"/>
      <c r="Y3252" s="254" t="s">
        <v>8414</v>
      </c>
      <c r="Z3252" s="255">
        <v>1708521596</v>
      </c>
      <c r="AA3252" s="256" t="s">
        <v>8415</v>
      </c>
      <c r="AB3252" s="258" t="str">
        <f>_xlfn.IFNA(IF(Table[[#This Row],[Programme Partner]]&lt;&gt;Table[[#This Row],[Implementing Partner]],CONCATENATE(Table[[#This Row],[Programme Partner]],"-",Table[[#This Row],[Implementing Partner]]),Table[[#This Row],[Programme Partner]]),"")</f>
        <v>SCI</v>
      </c>
    </row>
    <row r="3253" spans="1:28" ht="16.5" customHeight="1">
      <c r="A3253" s="183">
        <v>3633</v>
      </c>
      <c r="B3253" s="247" t="s">
        <v>5234</v>
      </c>
      <c r="C3253" t="s">
        <v>5234</v>
      </c>
      <c r="D3253" s="249" t="s">
        <v>5234</v>
      </c>
      <c r="E3253" s="215" t="s">
        <v>27</v>
      </c>
      <c r="F3253" s="247" t="s">
        <v>8012</v>
      </c>
      <c r="G3253" s="195" t="s">
        <v>8586</v>
      </c>
      <c r="H3253" s="247" t="str">
        <f>IFERROR(VLOOKUP(Table[[#This Row],[Activity Details of Assistance]],WHAT!E:F,2,FALSE),"")</f>
        <v># of door</v>
      </c>
      <c r="I3253" s="247"/>
      <c r="J3253" s="247">
        <v>64</v>
      </c>
      <c r="K3253" t="s">
        <v>8280</v>
      </c>
      <c r="L3253" s="251" t="s">
        <v>13</v>
      </c>
      <c r="M3253" s="251" t="s">
        <v>14</v>
      </c>
      <c r="N3253" s="247" t="s">
        <v>307</v>
      </c>
      <c r="O3253" s="247" t="s">
        <v>1599</v>
      </c>
      <c r="P3253" s="247" t="s">
        <v>4720</v>
      </c>
      <c r="Q3253" s="252">
        <v>44773</v>
      </c>
      <c r="R3253" s="252">
        <v>44896</v>
      </c>
      <c r="S3253" t="s">
        <v>8452</v>
      </c>
      <c r="T3253" s="253"/>
      <c r="U3253" s="253"/>
      <c r="V3253" s="253"/>
      <c r="W3253" s="253"/>
      <c r="X3253" s="197"/>
      <c r="Y3253" s="254" t="s">
        <v>8414</v>
      </c>
      <c r="Z3253" s="255">
        <v>1708521596</v>
      </c>
      <c r="AA3253" s="256" t="s">
        <v>8415</v>
      </c>
      <c r="AB3253" s="258" t="str">
        <f>_xlfn.IFNA(IF(Table[[#This Row],[Programme Partner]]&lt;&gt;Table[[#This Row],[Implementing Partner]],CONCATENATE(Table[[#This Row],[Programme Partner]],"-",Table[[#This Row],[Implementing Partner]]),Table[[#This Row],[Programme Partner]]),"")</f>
        <v>SCI</v>
      </c>
    </row>
    <row r="3254" spans="1:28" ht="16.5" customHeight="1">
      <c r="A3254" s="183">
        <v>3634</v>
      </c>
      <c r="B3254" s="247" t="s">
        <v>5234</v>
      </c>
      <c r="C3254" t="s">
        <v>5234</v>
      </c>
      <c r="D3254" s="249" t="s">
        <v>5234</v>
      </c>
      <c r="E3254" s="215" t="s">
        <v>27</v>
      </c>
      <c r="F3254" s="247" t="s">
        <v>8012</v>
      </c>
      <c r="G3254" s="250" t="s">
        <v>8357</v>
      </c>
      <c r="H3254" s="247" t="str">
        <f>IFERROR(VLOOKUP(Table[[#This Row],[Activity Details of Assistance]],WHAT!E:F,2,FALSE),"")</f>
        <v># of door</v>
      </c>
      <c r="I3254" s="247"/>
      <c r="J3254" s="247">
        <v>39</v>
      </c>
      <c r="K3254" t="s">
        <v>8280</v>
      </c>
      <c r="L3254" s="251" t="s">
        <v>13</v>
      </c>
      <c r="M3254" s="251" t="s">
        <v>14</v>
      </c>
      <c r="N3254" s="247" t="s">
        <v>307</v>
      </c>
      <c r="O3254" s="247" t="s">
        <v>1599</v>
      </c>
      <c r="P3254" s="247" t="s">
        <v>4720</v>
      </c>
      <c r="Q3254" s="252">
        <v>44773</v>
      </c>
      <c r="R3254" s="252">
        <v>44896</v>
      </c>
      <c r="S3254" t="s">
        <v>8452</v>
      </c>
      <c r="T3254" s="253"/>
      <c r="U3254" s="253"/>
      <c r="V3254" s="253"/>
      <c r="W3254" s="253"/>
      <c r="X3254"/>
      <c r="Y3254" s="254" t="s">
        <v>8414</v>
      </c>
      <c r="Z3254" s="255">
        <v>1708521596</v>
      </c>
      <c r="AA3254" s="256" t="s">
        <v>8415</v>
      </c>
      <c r="AB3254" s="258" t="str">
        <f>_xlfn.IFNA(IF(Table[[#This Row],[Programme Partner]]&lt;&gt;Table[[#This Row],[Implementing Partner]],CONCATENATE(Table[[#This Row],[Programme Partner]],"-",Table[[#This Row],[Implementing Partner]]),Table[[#This Row],[Programme Partner]]),"")</f>
        <v>SCI</v>
      </c>
    </row>
    <row r="3255" spans="1:28" ht="16.5" customHeight="1">
      <c r="A3255" s="183">
        <v>3635</v>
      </c>
      <c r="B3255" s="247" t="s">
        <v>5234</v>
      </c>
      <c r="C3255" t="s">
        <v>5234</v>
      </c>
      <c r="D3255" s="249" t="s">
        <v>5234</v>
      </c>
      <c r="E3255" s="215" t="s">
        <v>27</v>
      </c>
      <c r="F3255" s="247" t="s">
        <v>8013</v>
      </c>
      <c r="G3255" s="250" t="s">
        <v>8313</v>
      </c>
      <c r="H3255" s="247" t="str">
        <f>IFERROR(VLOOKUP(Table[[#This Row],[Activity Details of Assistance]],WHAT!E:F,2,FALSE),"")</f>
        <v># of HP sessions at community level</v>
      </c>
      <c r="I3255" s="247"/>
      <c r="J3255" s="247">
        <v>113</v>
      </c>
      <c r="K3255" t="s">
        <v>8280</v>
      </c>
      <c r="L3255" s="251" t="s">
        <v>13</v>
      </c>
      <c r="M3255" s="251" t="s">
        <v>14</v>
      </c>
      <c r="N3255" s="247" t="s">
        <v>307</v>
      </c>
      <c r="O3255" s="247" t="s">
        <v>1599</v>
      </c>
      <c r="P3255" s="247" t="s">
        <v>4720</v>
      </c>
      <c r="Q3255" s="252">
        <v>44773</v>
      </c>
      <c r="R3255" s="252">
        <v>44896</v>
      </c>
      <c r="S3255" t="s">
        <v>8452</v>
      </c>
      <c r="T3255" s="253"/>
      <c r="U3255" s="253"/>
      <c r="V3255" s="253"/>
      <c r="W3255" s="253"/>
      <c r="X3255"/>
      <c r="Y3255" s="254" t="s">
        <v>8414</v>
      </c>
      <c r="Z3255" s="255">
        <v>1708521596</v>
      </c>
      <c r="AA3255" s="256" t="s">
        <v>8415</v>
      </c>
      <c r="AB3255" s="258" t="str">
        <f>_xlfn.IFNA(IF(Table[[#This Row],[Programme Partner]]&lt;&gt;Table[[#This Row],[Implementing Partner]],CONCATENATE(Table[[#This Row],[Programme Partner]],"-",Table[[#This Row],[Implementing Partner]]),Table[[#This Row],[Programme Partner]]),"")</f>
        <v>SCI</v>
      </c>
    </row>
    <row r="3256" spans="1:28" ht="16.5" customHeight="1">
      <c r="A3256" s="183">
        <v>3636</v>
      </c>
      <c r="B3256" s="247" t="s">
        <v>5234</v>
      </c>
      <c r="C3256" t="s">
        <v>5234</v>
      </c>
      <c r="D3256" s="249" t="s">
        <v>5234</v>
      </c>
      <c r="E3256" s="215" t="s">
        <v>27</v>
      </c>
      <c r="F3256" s="247" t="s">
        <v>8014</v>
      </c>
      <c r="G3256" s="250" t="s">
        <v>8358</v>
      </c>
      <c r="H3256" s="247" t="str">
        <f>IFERROR(VLOOKUP(Table[[#This Row],[Activity Details of Assistance]],WHAT!E:F,2,FALSE),"")</f>
        <v># of campaign per camp </v>
      </c>
      <c r="I3256" s="247"/>
      <c r="J3256" s="247">
        <v>2</v>
      </c>
      <c r="K3256" t="s">
        <v>8280</v>
      </c>
      <c r="L3256" s="251" t="s">
        <v>13</v>
      </c>
      <c r="M3256" s="251" t="s">
        <v>14</v>
      </c>
      <c r="N3256" s="247" t="s">
        <v>307</v>
      </c>
      <c r="O3256" s="247" t="s">
        <v>1599</v>
      </c>
      <c r="P3256" s="247" t="s">
        <v>4720</v>
      </c>
      <c r="Q3256" s="252">
        <v>44773</v>
      </c>
      <c r="R3256" s="252">
        <v>44896</v>
      </c>
      <c r="S3256" t="s">
        <v>8452</v>
      </c>
      <c r="T3256" s="253"/>
      <c r="U3256" s="253"/>
      <c r="V3256" s="253"/>
      <c r="W3256" s="253"/>
      <c r="X3256" s="197"/>
      <c r="Y3256" s="254" t="s">
        <v>8414</v>
      </c>
      <c r="Z3256" s="255">
        <v>1708521596</v>
      </c>
      <c r="AA3256" s="256" t="s">
        <v>8415</v>
      </c>
      <c r="AB3256" s="258" t="str">
        <f>_xlfn.IFNA(IF(Table[[#This Row],[Programme Partner]]&lt;&gt;Table[[#This Row],[Implementing Partner]],CONCATENATE(Table[[#This Row],[Programme Partner]],"-",Table[[#This Row],[Implementing Partner]]),Table[[#This Row],[Programme Partner]]),"")</f>
        <v>SCI</v>
      </c>
    </row>
    <row r="3257" spans="1:28" ht="16.5" customHeight="1">
      <c r="A3257" s="183">
        <v>3637</v>
      </c>
      <c r="B3257" s="247" t="s">
        <v>5234</v>
      </c>
      <c r="C3257" s="248" t="s">
        <v>5234</v>
      </c>
      <c r="D3257" s="249" t="s">
        <v>5234</v>
      </c>
      <c r="E3257" s="215" t="s">
        <v>27</v>
      </c>
      <c r="F3257" s="247" t="s">
        <v>8011</v>
      </c>
      <c r="G3257" t="s">
        <v>8355</v>
      </c>
      <c r="H3257" s="247" t="str">
        <f>IFERROR(VLOOKUP(Table[[#This Row],[Activity Details of Assistance]],WHAT!E:F,2,FALSE),"")</f>
        <v># of water network</v>
      </c>
      <c r="I3257" s="247"/>
      <c r="J3257" s="247">
        <v>1</v>
      </c>
      <c r="K3257" t="s">
        <v>8280</v>
      </c>
      <c r="L3257" s="251" t="s">
        <v>13</v>
      </c>
      <c r="M3257" s="251" t="s">
        <v>14</v>
      </c>
      <c r="N3257" s="247" t="s">
        <v>307</v>
      </c>
      <c r="O3257" s="247" t="s">
        <v>1599</v>
      </c>
      <c r="P3257" s="247" t="s">
        <v>4726</v>
      </c>
      <c r="Q3257" s="252">
        <v>44773</v>
      </c>
      <c r="R3257" s="252">
        <v>44896</v>
      </c>
      <c r="S3257" t="s">
        <v>8452</v>
      </c>
      <c r="T3257" s="253"/>
      <c r="U3257" s="253"/>
      <c r="V3257" s="253"/>
      <c r="W3257" s="253"/>
      <c r="X3257"/>
      <c r="Y3257" s="254" t="s">
        <v>8414</v>
      </c>
      <c r="Z3257" s="255">
        <v>1708521596</v>
      </c>
      <c r="AA3257" s="256" t="s">
        <v>8415</v>
      </c>
      <c r="AB3257" s="258" t="str">
        <f>_xlfn.IFNA(IF(Table[[#This Row],[Programme Partner]]&lt;&gt;Table[[#This Row],[Implementing Partner]],CONCATENATE(Table[[#This Row],[Programme Partner]],"-",Table[[#This Row],[Implementing Partner]]),Table[[#This Row],[Programme Partner]]),"")</f>
        <v>SCI</v>
      </c>
    </row>
    <row r="3258" spans="1:28" ht="16.5" customHeight="1">
      <c r="A3258" s="183">
        <v>3638</v>
      </c>
      <c r="B3258" s="247" t="s">
        <v>5234</v>
      </c>
      <c r="C3258" s="248" t="s">
        <v>5234</v>
      </c>
      <c r="D3258" s="249" t="s">
        <v>5234</v>
      </c>
      <c r="E3258" s="215" t="s">
        <v>27</v>
      </c>
      <c r="F3258" s="247" t="s">
        <v>8012</v>
      </c>
      <c r="G3258" s="195" t="s">
        <v>8585</v>
      </c>
      <c r="H3258" s="247" t="str">
        <f>IFERROR(VLOOKUP(Table[[#This Row],[Activity Details of Assistance]],WHAT!E:F,2,FALSE),"")</f>
        <v xml:space="preserve"># of door </v>
      </c>
      <c r="I3258" s="247"/>
      <c r="J3258" s="247">
        <v>10</v>
      </c>
      <c r="K3258" t="s">
        <v>8280</v>
      </c>
      <c r="L3258" s="251" t="s">
        <v>13</v>
      </c>
      <c r="M3258" s="251" t="s">
        <v>14</v>
      </c>
      <c r="N3258" s="247" t="s">
        <v>307</v>
      </c>
      <c r="O3258" s="247" t="s">
        <v>1599</v>
      </c>
      <c r="P3258" s="247" t="s">
        <v>4726</v>
      </c>
      <c r="Q3258" s="252">
        <v>44773</v>
      </c>
      <c r="R3258" s="252">
        <v>44896</v>
      </c>
      <c r="S3258" t="s">
        <v>8452</v>
      </c>
      <c r="T3258" s="253"/>
      <c r="U3258" s="253"/>
      <c r="V3258" s="253"/>
      <c r="W3258" s="253"/>
      <c r="X3258"/>
      <c r="Y3258" s="254" t="s">
        <v>8414</v>
      </c>
      <c r="Z3258" s="255">
        <v>1708521596</v>
      </c>
      <c r="AA3258" s="256" t="s">
        <v>8415</v>
      </c>
      <c r="AB3258" s="258" t="str">
        <f>_xlfn.IFNA(IF(Table[[#This Row],[Programme Partner]]&lt;&gt;Table[[#This Row],[Implementing Partner]],CONCATENATE(Table[[#This Row],[Programme Partner]],"-",Table[[#This Row],[Implementing Partner]]),Table[[#This Row],[Programme Partner]]),"")</f>
        <v>SCI</v>
      </c>
    </row>
    <row r="3259" spans="1:28" ht="16.5" customHeight="1">
      <c r="A3259" s="183">
        <v>3639</v>
      </c>
      <c r="B3259" s="247" t="s">
        <v>5234</v>
      </c>
      <c r="C3259" s="248" t="s">
        <v>5234</v>
      </c>
      <c r="D3259" s="249" t="s">
        <v>5234</v>
      </c>
      <c r="E3259" s="215" t="s">
        <v>27</v>
      </c>
      <c r="F3259" s="247" t="s">
        <v>8012</v>
      </c>
      <c r="G3259" s="195" t="s">
        <v>8586</v>
      </c>
      <c r="H3259" s="247" t="str">
        <f>IFERROR(VLOOKUP(Table[[#This Row],[Activity Details of Assistance]],WHAT!E:F,2,FALSE),"")</f>
        <v># of door</v>
      </c>
      <c r="I3259" s="247"/>
      <c r="J3259" s="247">
        <v>54</v>
      </c>
      <c r="K3259" t="s">
        <v>8280</v>
      </c>
      <c r="L3259" s="251" t="s">
        <v>13</v>
      </c>
      <c r="M3259" s="251" t="s">
        <v>14</v>
      </c>
      <c r="N3259" s="247" t="s">
        <v>307</v>
      </c>
      <c r="O3259" s="247" t="s">
        <v>1599</v>
      </c>
      <c r="P3259" s="247" t="s">
        <v>4726</v>
      </c>
      <c r="Q3259" s="252">
        <v>44773</v>
      </c>
      <c r="R3259" s="252">
        <v>44896</v>
      </c>
      <c r="S3259" t="s">
        <v>8452</v>
      </c>
      <c r="T3259" s="253"/>
      <c r="U3259" s="253"/>
      <c r="V3259" s="253"/>
      <c r="W3259" s="253"/>
      <c r="X3259"/>
      <c r="Y3259" s="254" t="s">
        <v>8414</v>
      </c>
      <c r="Z3259" s="255">
        <v>1708521596</v>
      </c>
      <c r="AA3259" s="256" t="s">
        <v>8415</v>
      </c>
      <c r="AB3259" s="258" t="str">
        <f>_xlfn.IFNA(IF(Table[[#This Row],[Programme Partner]]&lt;&gt;Table[[#This Row],[Implementing Partner]],CONCATENATE(Table[[#This Row],[Programme Partner]],"-",Table[[#This Row],[Implementing Partner]]),Table[[#This Row],[Programme Partner]]),"")</f>
        <v>SCI</v>
      </c>
    </row>
    <row r="3260" spans="1:28" ht="16.5" customHeight="1">
      <c r="A3260" s="183">
        <v>3640</v>
      </c>
      <c r="B3260" s="247" t="s">
        <v>5234</v>
      </c>
      <c r="C3260" s="248" t="s">
        <v>5234</v>
      </c>
      <c r="D3260" s="249" t="s">
        <v>5234</v>
      </c>
      <c r="E3260" s="215" t="s">
        <v>27</v>
      </c>
      <c r="F3260" s="247" t="s">
        <v>8012</v>
      </c>
      <c r="G3260" s="250" t="s">
        <v>8357</v>
      </c>
      <c r="H3260" s="247" t="str">
        <f>IFERROR(VLOOKUP(Table[[#This Row],[Activity Details of Assistance]],WHAT!E:F,2,FALSE),"")</f>
        <v># of door</v>
      </c>
      <c r="I3260" s="247"/>
      <c r="J3260" s="247">
        <v>114</v>
      </c>
      <c r="K3260" t="s">
        <v>8280</v>
      </c>
      <c r="L3260" s="251" t="s">
        <v>13</v>
      </c>
      <c r="M3260" s="251" t="s">
        <v>14</v>
      </c>
      <c r="N3260" s="247" t="s">
        <v>307</v>
      </c>
      <c r="O3260" s="247" t="s">
        <v>1599</v>
      </c>
      <c r="P3260" s="247" t="s">
        <v>4726</v>
      </c>
      <c r="Q3260" s="252">
        <v>44773</v>
      </c>
      <c r="R3260" s="252">
        <v>44896</v>
      </c>
      <c r="S3260" t="s">
        <v>8452</v>
      </c>
      <c r="T3260" s="253"/>
      <c r="U3260" s="253"/>
      <c r="V3260" s="253"/>
      <c r="W3260" s="253"/>
      <c r="X3260"/>
      <c r="Y3260" s="254" t="s">
        <v>8414</v>
      </c>
      <c r="Z3260" s="255">
        <v>1708521596</v>
      </c>
      <c r="AA3260" s="256" t="s">
        <v>8415</v>
      </c>
      <c r="AB3260" s="258" t="str">
        <f>_xlfn.IFNA(IF(Table[[#This Row],[Programme Partner]]&lt;&gt;Table[[#This Row],[Implementing Partner]],CONCATENATE(Table[[#This Row],[Programme Partner]],"-",Table[[#This Row],[Implementing Partner]]),Table[[#This Row],[Programme Partner]]),"")</f>
        <v>SCI</v>
      </c>
    </row>
    <row r="3261" spans="1:28" ht="16.5" customHeight="1">
      <c r="A3261" s="183">
        <v>3641</v>
      </c>
      <c r="B3261" s="247" t="s">
        <v>5234</v>
      </c>
      <c r="C3261" s="248" t="s">
        <v>5234</v>
      </c>
      <c r="D3261" s="249" t="s">
        <v>5234</v>
      </c>
      <c r="E3261" s="215" t="s">
        <v>27</v>
      </c>
      <c r="F3261" s="247" t="s">
        <v>8013</v>
      </c>
      <c r="G3261" s="250" t="s">
        <v>8313</v>
      </c>
      <c r="H3261" s="247" t="str">
        <f>IFERROR(VLOOKUP(Table[[#This Row],[Activity Details of Assistance]],WHAT!E:F,2,FALSE),"")</f>
        <v># of HP sessions at community level</v>
      </c>
      <c r="I3261" s="247"/>
      <c r="J3261" s="247">
        <v>121</v>
      </c>
      <c r="K3261" t="s">
        <v>8280</v>
      </c>
      <c r="L3261" s="251" t="s">
        <v>13</v>
      </c>
      <c r="M3261" s="251" t="s">
        <v>14</v>
      </c>
      <c r="N3261" s="247" t="s">
        <v>307</v>
      </c>
      <c r="O3261" s="247" t="s">
        <v>1599</v>
      </c>
      <c r="P3261" s="247" t="s">
        <v>4726</v>
      </c>
      <c r="Q3261" s="252">
        <v>44773</v>
      </c>
      <c r="R3261" s="252">
        <v>44896</v>
      </c>
      <c r="S3261" t="s">
        <v>8452</v>
      </c>
      <c r="T3261" s="253"/>
      <c r="U3261" s="253"/>
      <c r="V3261" s="253"/>
      <c r="W3261" s="253"/>
      <c r="X3261"/>
      <c r="Y3261" s="254" t="s">
        <v>8414</v>
      </c>
      <c r="Z3261" s="255">
        <v>1708521596</v>
      </c>
      <c r="AA3261" s="256" t="s">
        <v>8415</v>
      </c>
      <c r="AB3261" s="258" t="str">
        <f>_xlfn.IFNA(IF(Table[[#This Row],[Programme Partner]]&lt;&gt;Table[[#This Row],[Implementing Partner]],CONCATENATE(Table[[#This Row],[Programme Partner]],"-",Table[[#This Row],[Implementing Partner]]),Table[[#This Row],[Programme Partner]]),"")</f>
        <v>SCI</v>
      </c>
    </row>
    <row r="3262" spans="1:28" ht="16.5" customHeight="1">
      <c r="A3262" s="183">
        <v>3642</v>
      </c>
      <c r="B3262" s="247" t="s">
        <v>5234</v>
      </c>
      <c r="C3262" s="248" t="s">
        <v>5234</v>
      </c>
      <c r="D3262" s="249" t="s">
        <v>5234</v>
      </c>
      <c r="E3262" s="215" t="s">
        <v>27</v>
      </c>
      <c r="F3262" s="247" t="s">
        <v>8014</v>
      </c>
      <c r="G3262" s="195" t="s">
        <v>8358</v>
      </c>
      <c r="H3262" s="247" t="str">
        <f>IFERROR(VLOOKUP(Table[[#This Row],[Activity Details of Assistance]],WHAT!E:F,2,FALSE),"")</f>
        <v># of campaign per camp </v>
      </c>
      <c r="I3262" s="247"/>
      <c r="J3262" s="247">
        <v>2</v>
      </c>
      <c r="K3262" t="s">
        <v>8280</v>
      </c>
      <c r="L3262" s="251" t="s">
        <v>13</v>
      </c>
      <c r="M3262" s="251" t="s">
        <v>14</v>
      </c>
      <c r="N3262" s="247" t="s">
        <v>307</v>
      </c>
      <c r="O3262" s="247" t="s">
        <v>1599</v>
      </c>
      <c r="P3262" s="247" t="s">
        <v>4726</v>
      </c>
      <c r="Q3262" s="252">
        <v>44773</v>
      </c>
      <c r="R3262" s="252">
        <v>44896</v>
      </c>
      <c r="S3262" t="s">
        <v>8452</v>
      </c>
      <c r="T3262" s="253"/>
      <c r="U3262" s="253"/>
      <c r="V3262" s="253"/>
      <c r="W3262" s="253"/>
      <c r="X3262"/>
      <c r="Y3262" s="254" t="s">
        <v>8414</v>
      </c>
      <c r="Z3262" s="255">
        <v>1708521596</v>
      </c>
      <c r="AA3262" s="256" t="s">
        <v>8415</v>
      </c>
      <c r="AB3262" s="258" t="str">
        <f>_xlfn.IFNA(IF(Table[[#This Row],[Programme Partner]]&lt;&gt;Table[[#This Row],[Implementing Partner]],CONCATENATE(Table[[#This Row],[Programme Partner]],"-",Table[[#This Row],[Implementing Partner]]),Table[[#This Row],[Programme Partner]]),"")</f>
        <v>SCI</v>
      </c>
    </row>
    <row r="3263" spans="1:28" ht="16.5" customHeight="1">
      <c r="A3263" s="183">
        <v>3643</v>
      </c>
      <c r="B3263" s="247" t="s">
        <v>5234</v>
      </c>
      <c r="C3263" s="248" t="s">
        <v>5234</v>
      </c>
      <c r="D3263" s="249" t="s">
        <v>5234</v>
      </c>
      <c r="E3263" s="215" t="s">
        <v>27</v>
      </c>
      <c r="F3263" s="247" t="s">
        <v>8014</v>
      </c>
      <c r="G3263" s="250" t="s">
        <v>8361</v>
      </c>
      <c r="H3263" s="247" t="str">
        <f>IFERROR(VLOOKUP(Table[[#This Row],[Activity Details of Assistance]],WHAT!E:F,2,FALSE),"")</f>
        <v># of plant</v>
      </c>
      <c r="I3263" s="247"/>
      <c r="J3263" s="247">
        <v>1</v>
      </c>
      <c r="K3263" t="s">
        <v>8280</v>
      </c>
      <c r="L3263" s="251" t="s">
        <v>13</v>
      </c>
      <c r="M3263" s="251" t="s">
        <v>14</v>
      </c>
      <c r="N3263" s="247" t="s">
        <v>307</v>
      </c>
      <c r="O3263" s="247" t="s">
        <v>1599</v>
      </c>
      <c r="P3263" s="247" t="s">
        <v>4726</v>
      </c>
      <c r="Q3263" s="252">
        <v>44773</v>
      </c>
      <c r="R3263" s="252">
        <v>44896</v>
      </c>
      <c r="S3263" t="s">
        <v>8452</v>
      </c>
      <c r="T3263" s="253"/>
      <c r="U3263" s="253"/>
      <c r="V3263" s="253"/>
      <c r="W3263" s="253"/>
      <c r="X3263"/>
      <c r="Y3263" s="254" t="s">
        <v>8414</v>
      </c>
      <c r="Z3263" s="255">
        <v>1708521596</v>
      </c>
      <c r="AA3263" s="256" t="s">
        <v>8415</v>
      </c>
      <c r="AB3263" s="258" t="str">
        <f>_xlfn.IFNA(IF(Table[[#This Row],[Programme Partner]]&lt;&gt;Table[[#This Row],[Implementing Partner]],CONCATENATE(Table[[#This Row],[Programme Partner]],"-",Table[[#This Row],[Implementing Partner]]),Table[[#This Row],[Programme Partner]]),"")</f>
        <v>SCI</v>
      </c>
    </row>
    <row r="3264" spans="1:28" ht="16.5" customHeight="1">
      <c r="A3264" s="183">
        <v>3644</v>
      </c>
      <c r="B3264" s="247" t="s">
        <v>4993</v>
      </c>
      <c r="C3264" s="248" t="s">
        <v>4993</v>
      </c>
      <c r="D3264" s="249" t="s">
        <v>5148</v>
      </c>
      <c r="E3264" s="215" t="s">
        <v>27</v>
      </c>
      <c r="F3264" s="247" t="s">
        <v>8011</v>
      </c>
      <c r="G3264" s="195" t="s">
        <v>8584</v>
      </c>
      <c r="H3264" s="247" t="str">
        <f>IFERROR(VLOOKUP(Table[[#This Row],[Activity Details of Assistance]],WHAT!E:F,2,FALSE),"")</f>
        <v># of tube well</v>
      </c>
      <c r="I3264" s="247"/>
      <c r="J3264" s="247">
        <v>199</v>
      </c>
      <c r="K3264" t="s">
        <v>8280</v>
      </c>
      <c r="L3264" s="251" t="s">
        <v>13</v>
      </c>
      <c r="M3264" s="251" t="s">
        <v>14</v>
      </c>
      <c r="N3264" s="247" t="s">
        <v>309</v>
      </c>
      <c r="O3264" s="247" t="s">
        <v>1606</v>
      </c>
      <c r="P3264" s="247" t="s">
        <v>20</v>
      </c>
      <c r="Q3264" s="252">
        <v>44773</v>
      </c>
      <c r="R3264" s="252">
        <v>44805</v>
      </c>
      <c r="S3264" t="s">
        <v>8452</v>
      </c>
      <c r="T3264" s="253"/>
      <c r="U3264" s="253"/>
      <c r="V3264" s="253"/>
      <c r="W3264" s="253"/>
      <c r="X3264"/>
      <c r="Y3264" s="254" t="s">
        <v>8562</v>
      </c>
      <c r="Z3264" s="255">
        <v>1813202400</v>
      </c>
      <c r="AA3264" t="s">
        <v>8285</v>
      </c>
      <c r="AB3264" s="258" t="str">
        <f>_xlfn.IFNA(IF(Table[[#This Row],[Programme Partner]]&lt;&gt;Table[[#This Row],[Implementing Partner]],CONCATENATE(Table[[#This Row],[Programme Partner]],"-",Table[[#This Row],[Implementing Partner]]),Table[[#This Row],[Programme Partner]]),"")</f>
        <v>ACF</v>
      </c>
    </row>
    <row r="3265" spans="1:28" ht="16.5" customHeight="1">
      <c r="A3265" s="183">
        <v>3645</v>
      </c>
      <c r="B3265" s="247" t="s">
        <v>4993</v>
      </c>
      <c r="C3265" s="248" t="s">
        <v>4993</v>
      </c>
      <c r="D3265" s="249" t="s">
        <v>5148</v>
      </c>
      <c r="E3265" s="215" t="s">
        <v>27</v>
      </c>
      <c r="F3265" s="247" t="s">
        <v>8011</v>
      </c>
      <c r="G3265" s="195" t="s">
        <v>8325</v>
      </c>
      <c r="H3265" s="247" t="str">
        <f>IFERROR(VLOOKUP(Table[[#This Row],[Activity Details of Assistance]],WHAT!E:F,2,FALSE),"")</f>
        <v># of tube well</v>
      </c>
      <c r="I3265" s="247"/>
      <c r="J3265" s="247">
        <v>2</v>
      </c>
      <c r="K3265" t="s">
        <v>8280</v>
      </c>
      <c r="L3265" s="251" t="s">
        <v>13</v>
      </c>
      <c r="M3265" s="251" t="s">
        <v>14</v>
      </c>
      <c r="N3265" s="247" t="s">
        <v>309</v>
      </c>
      <c r="O3265" s="247" t="s">
        <v>1606</v>
      </c>
      <c r="P3265" s="247" t="s">
        <v>20</v>
      </c>
      <c r="Q3265" s="252">
        <v>44773</v>
      </c>
      <c r="R3265" s="252">
        <v>44805</v>
      </c>
      <c r="S3265" t="s">
        <v>8452</v>
      </c>
      <c r="T3265" s="253"/>
      <c r="U3265" s="253"/>
      <c r="V3265" s="253"/>
      <c r="W3265" s="253"/>
      <c r="X3265"/>
      <c r="Y3265" s="254" t="s">
        <v>8562</v>
      </c>
      <c r="Z3265" s="255">
        <v>1813202400</v>
      </c>
      <c r="AA3265" t="s">
        <v>8285</v>
      </c>
      <c r="AB3265" s="258" t="str">
        <f>_xlfn.IFNA(IF(Table[[#This Row],[Programme Partner]]&lt;&gt;Table[[#This Row],[Implementing Partner]],CONCATENATE(Table[[#This Row],[Programme Partner]],"-",Table[[#This Row],[Implementing Partner]]),Table[[#This Row],[Programme Partner]]),"")</f>
        <v>ACF</v>
      </c>
    </row>
    <row r="3266" spans="1:28" ht="16.5" customHeight="1">
      <c r="A3266" s="183">
        <v>3646</v>
      </c>
      <c r="B3266" s="247" t="s">
        <v>4993</v>
      </c>
      <c r="C3266" s="248" t="s">
        <v>4993</v>
      </c>
      <c r="D3266" s="249" t="s">
        <v>5148</v>
      </c>
      <c r="E3266" s="215" t="s">
        <v>27</v>
      </c>
      <c r="F3266" s="247" t="s">
        <v>8012</v>
      </c>
      <c r="G3266" s="195" t="s">
        <v>8585</v>
      </c>
      <c r="H3266" s="247" t="str">
        <f>IFERROR(VLOOKUP(Table[[#This Row],[Activity Details of Assistance]],WHAT!E:F,2,FALSE),"")</f>
        <v xml:space="preserve"># of door </v>
      </c>
      <c r="I3266" s="247"/>
      <c r="J3266" s="247">
        <v>77</v>
      </c>
      <c r="K3266" t="s">
        <v>8280</v>
      </c>
      <c r="L3266" s="251" t="s">
        <v>13</v>
      </c>
      <c r="M3266" s="251" t="s">
        <v>14</v>
      </c>
      <c r="N3266" s="247" t="s">
        <v>309</v>
      </c>
      <c r="O3266" s="247" t="s">
        <v>1606</v>
      </c>
      <c r="P3266" s="247" t="s">
        <v>20</v>
      </c>
      <c r="Q3266" s="252">
        <v>44773</v>
      </c>
      <c r="R3266" s="252">
        <v>44805</v>
      </c>
      <c r="S3266" t="s">
        <v>8452</v>
      </c>
      <c r="T3266" s="253"/>
      <c r="U3266" s="253"/>
      <c r="V3266" s="253"/>
      <c r="W3266" s="253"/>
      <c r="X3266"/>
      <c r="Y3266" s="254" t="s">
        <v>8562</v>
      </c>
      <c r="Z3266" s="255">
        <v>1813202400</v>
      </c>
      <c r="AA3266" t="s">
        <v>8285</v>
      </c>
      <c r="AB3266" s="258" t="str">
        <f>_xlfn.IFNA(IF(Table[[#This Row],[Programme Partner]]&lt;&gt;Table[[#This Row],[Implementing Partner]],CONCATENATE(Table[[#This Row],[Programme Partner]],"-",Table[[#This Row],[Implementing Partner]]),Table[[#This Row],[Programme Partner]]),"")</f>
        <v>ACF</v>
      </c>
    </row>
    <row r="3267" spans="1:28" ht="16.5" customHeight="1">
      <c r="A3267" s="183">
        <v>3647</v>
      </c>
      <c r="B3267" s="247" t="s">
        <v>4993</v>
      </c>
      <c r="C3267" s="248" t="s">
        <v>4993</v>
      </c>
      <c r="D3267" s="249" t="s">
        <v>5148</v>
      </c>
      <c r="E3267" s="215" t="s">
        <v>27</v>
      </c>
      <c r="F3267" s="247" t="s">
        <v>8012</v>
      </c>
      <c r="G3267" s="250" t="s">
        <v>8359</v>
      </c>
      <c r="H3267" s="247" t="str">
        <f>IFERROR(VLOOKUP(Table[[#This Row],[Activity Details of Assistance]],WHAT!E:F,2,FALSE),"")</f>
        <v># of FSM Site</v>
      </c>
      <c r="I3267" s="247"/>
      <c r="J3267" s="247">
        <v>9</v>
      </c>
      <c r="K3267" t="s">
        <v>8280</v>
      </c>
      <c r="L3267" s="251" t="s">
        <v>13</v>
      </c>
      <c r="M3267" s="251" t="s">
        <v>14</v>
      </c>
      <c r="N3267" s="247" t="s">
        <v>309</v>
      </c>
      <c r="O3267" s="247" t="s">
        <v>1606</v>
      </c>
      <c r="P3267" s="247" t="s">
        <v>20</v>
      </c>
      <c r="Q3267" s="252">
        <v>44773</v>
      </c>
      <c r="R3267" s="252">
        <v>44805</v>
      </c>
      <c r="S3267" t="s">
        <v>8452</v>
      </c>
      <c r="T3267" s="253"/>
      <c r="U3267" s="253"/>
      <c r="V3267" s="253"/>
      <c r="W3267" s="253"/>
      <c r="X3267" s="197"/>
      <c r="Y3267" s="254" t="s">
        <v>8562</v>
      </c>
      <c r="Z3267" s="255">
        <v>1813202400</v>
      </c>
      <c r="AA3267" t="s">
        <v>8285</v>
      </c>
      <c r="AB3267" s="258" t="str">
        <f>_xlfn.IFNA(IF(Table[[#This Row],[Programme Partner]]&lt;&gt;Table[[#This Row],[Implementing Partner]],CONCATENATE(Table[[#This Row],[Programme Partner]],"-",Table[[#This Row],[Implementing Partner]]),Table[[#This Row],[Programme Partner]]),"")</f>
        <v>ACF</v>
      </c>
    </row>
    <row r="3268" spans="1:28" ht="16.5" customHeight="1">
      <c r="A3268" s="183">
        <v>3648</v>
      </c>
      <c r="B3268" s="247" t="s">
        <v>4993</v>
      </c>
      <c r="C3268" s="248" t="s">
        <v>4993</v>
      </c>
      <c r="D3268" s="249" t="s">
        <v>5148</v>
      </c>
      <c r="E3268" s="215" t="s">
        <v>27</v>
      </c>
      <c r="F3268" s="247" t="s">
        <v>8012</v>
      </c>
      <c r="G3268" s="250" t="s">
        <v>8356</v>
      </c>
      <c r="H3268" s="247" t="str">
        <f>IFERROR(VLOOKUP(Table[[#This Row],[Activity Details of Assistance]],WHAT!E:F,2,FALSE),"")</f>
        <v># of FSM Site</v>
      </c>
      <c r="I3268" s="247"/>
      <c r="J3268" s="247">
        <v>2</v>
      </c>
      <c r="K3268" t="s">
        <v>8280</v>
      </c>
      <c r="L3268" s="251" t="s">
        <v>13</v>
      </c>
      <c r="M3268" s="251" t="s">
        <v>14</v>
      </c>
      <c r="N3268" s="247" t="s">
        <v>309</v>
      </c>
      <c r="O3268" s="247" t="s">
        <v>1606</v>
      </c>
      <c r="P3268" s="247" t="s">
        <v>20</v>
      </c>
      <c r="Q3268" s="252">
        <v>44773</v>
      </c>
      <c r="R3268" s="252">
        <v>44805</v>
      </c>
      <c r="S3268" t="s">
        <v>8452</v>
      </c>
      <c r="T3268" s="253"/>
      <c r="U3268" s="253"/>
      <c r="V3268" s="253"/>
      <c r="W3268" s="253"/>
      <c r="X3268"/>
      <c r="Y3268" s="254" t="s">
        <v>8562</v>
      </c>
      <c r="Z3268" s="255">
        <v>1813202400</v>
      </c>
      <c r="AA3268" t="s">
        <v>8285</v>
      </c>
      <c r="AB3268" s="258" t="str">
        <f>_xlfn.IFNA(IF(Table[[#This Row],[Programme Partner]]&lt;&gt;Table[[#This Row],[Implementing Partner]],CONCATENATE(Table[[#This Row],[Programme Partner]],"-",Table[[#This Row],[Implementing Partner]]),Table[[#This Row],[Programme Partner]]),"")</f>
        <v>ACF</v>
      </c>
    </row>
    <row r="3269" spans="1:28" ht="16.5" customHeight="1">
      <c r="A3269" s="183">
        <v>3649</v>
      </c>
      <c r="B3269" s="247" t="s">
        <v>4993</v>
      </c>
      <c r="C3269" s="248" t="s">
        <v>4993</v>
      </c>
      <c r="D3269" s="249" t="s">
        <v>5148</v>
      </c>
      <c r="E3269" s="215" t="s">
        <v>27</v>
      </c>
      <c r="F3269" s="247" t="s">
        <v>8012</v>
      </c>
      <c r="G3269" s="250" t="s">
        <v>8367</v>
      </c>
      <c r="H3269" s="247" t="str">
        <f>IFERROR(VLOOKUP(Table[[#This Row],[Activity Details of Assistance]],WHAT!E:F,2,FALSE),"")</f>
        <v># of door</v>
      </c>
      <c r="I3269" s="247"/>
      <c r="J3269" s="247">
        <v>2</v>
      </c>
      <c r="K3269" t="s">
        <v>8280</v>
      </c>
      <c r="L3269" s="251" t="s">
        <v>13</v>
      </c>
      <c r="M3269" s="251" t="s">
        <v>14</v>
      </c>
      <c r="N3269" s="247" t="s">
        <v>309</v>
      </c>
      <c r="O3269" s="247" t="s">
        <v>1606</v>
      </c>
      <c r="P3269" s="247" t="s">
        <v>20</v>
      </c>
      <c r="Q3269" s="252">
        <v>44773</v>
      </c>
      <c r="R3269" s="252">
        <v>44805</v>
      </c>
      <c r="S3269" t="s">
        <v>8452</v>
      </c>
      <c r="T3269" s="253"/>
      <c r="U3269" s="253"/>
      <c r="V3269" s="253"/>
      <c r="W3269" s="253"/>
      <c r="X3269"/>
      <c r="Y3269" s="254" t="s">
        <v>8562</v>
      </c>
      <c r="Z3269" s="255">
        <v>1813202400</v>
      </c>
      <c r="AA3269" t="s">
        <v>8285</v>
      </c>
      <c r="AB3269" s="258" t="str">
        <f>_xlfn.IFNA(IF(Table[[#This Row],[Programme Partner]]&lt;&gt;Table[[#This Row],[Implementing Partner]],CONCATENATE(Table[[#This Row],[Programme Partner]],"-",Table[[#This Row],[Implementing Partner]]),Table[[#This Row],[Programme Partner]]),"")</f>
        <v>ACF</v>
      </c>
    </row>
    <row r="3270" spans="1:28" ht="16.5" customHeight="1">
      <c r="A3270" s="183">
        <v>3650</v>
      </c>
      <c r="B3270" s="247" t="s">
        <v>4993</v>
      </c>
      <c r="C3270" s="248" t="s">
        <v>4993</v>
      </c>
      <c r="D3270" s="249" t="s">
        <v>5148</v>
      </c>
      <c r="E3270" s="215" t="s">
        <v>27</v>
      </c>
      <c r="F3270" s="247" t="s">
        <v>8012</v>
      </c>
      <c r="G3270" s="195" t="s">
        <v>8586</v>
      </c>
      <c r="H3270" s="247" t="str">
        <f>IFERROR(VLOOKUP(Table[[#This Row],[Activity Details of Assistance]],WHAT!E:F,2,FALSE),"")</f>
        <v># of door</v>
      </c>
      <c r="I3270" s="247"/>
      <c r="J3270" s="247">
        <v>201</v>
      </c>
      <c r="K3270" t="s">
        <v>8280</v>
      </c>
      <c r="L3270" s="251" t="s">
        <v>13</v>
      </c>
      <c r="M3270" s="251" t="s">
        <v>14</v>
      </c>
      <c r="N3270" s="247" t="s">
        <v>309</v>
      </c>
      <c r="O3270" s="247" t="s">
        <v>1606</v>
      </c>
      <c r="P3270" s="247" t="s">
        <v>20</v>
      </c>
      <c r="Q3270" s="252">
        <v>44773</v>
      </c>
      <c r="R3270" s="252">
        <v>44805</v>
      </c>
      <c r="S3270" t="s">
        <v>8452</v>
      </c>
      <c r="T3270" s="253"/>
      <c r="U3270" s="253"/>
      <c r="V3270" s="253"/>
      <c r="W3270" s="253"/>
      <c r="X3270"/>
      <c r="Y3270" s="254" t="s">
        <v>8562</v>
      </c>
      <c r="Z3270" s="255">
        <v>1813202400</v>
      </c>
      <c r="AA3270" t="s">
        <v>8285</v>
      </c>
      <c r="AB3270" s="258" t="str">
        <f>_xlfn.IFNA(IF(Table[[#This Row],[Programme Partner]]&lt;&gt;Table[[#This Row],[Implementing Partner]],CONCATENATE(Table[[#This Row],[Programme Partner]],"-",Table[[#This Row],[Implementing Partner]]),Table[[#This Row],[Programme Partner]]),"")</f>
        <v>ACF</v>
      </c>
    </row>
    <row r="3271" spans="1:28" ht="16.5" customHeight="1">
      <c r="A3271" s="183">
        <v>3651</v>
      </c>
      <c r="B3271" s="247" t="s">
        <v>4993</v>
      </c>
      <c r="C3271" s="248" t="s">
        <v>4993</v>
      </c>
      <c r="D3271" s="249" t="s">
        <v>5148</v>
      </c>
      <c r="E3271" s="215" t="s">
        <v>27</v>
      </c>
      <c r="F3271" s="247" t="s">
        <v>8012</v>
      </c>
      <c r="G3271" s="250" t="s">
        <v>8357</v>
      </c>
      <c r="H3271" s="247" t="str">
        <f>IFERROR(VLOOKUP(Table[[#This Row],[Activity Details of Assistance]],WHAT!E:F,2,FALSE),"")</f>
        <v># of door</v>
      </c>
      <c r="I3271" s="247"/>
      <c r="J3271" s="247">
        <v>1092</v>
      </c>
      <c r="K3271" t="s">
        <v>8280</v>
      </c>
      <c r="L3271" s="251" t="s">
        <v>13</v>
      </c>
      <c r="M3271" s="251" t="s">
        <v>14</v>
      </c>
      <c r="N3271" s="247" t="s">
        <v>309</v>
      </c>
      <c r="O3271" s="247" t="s">
        <v>1606</v>
      </c>
      <c r="P3271" s="247" t="s">
        <v>20</v>
      </c>
      <c r="Q3271" s="252">
        <v>44773</v>
      </c>
      <c r="R3271" s="252">
        <v>44805</v>
      </c>
      <c r="S3271" t="s">
        <v>8452</v>
      </c>
      <c r="T3271" s="253"/>
      <c r="U3271" s="253"/>
      <c r="V3271" s="253"/>
      <c r="W3271" s="253"/>
      <c r="X3271"/>
      <c r="Y3271" s="254" t="s">
        <v>8562</v>
      </c>
      <c r="Z3271" s="255">
        <v>1813202400</v>
      </c>
      <c r="AA3271" t="s">
        <v>8285</v>
      </c>
      <c r="AB3271" s="258" t="str">
        <f>_xlfn.IFNA(IF(Table[[#This Row],[Programme Partner]]&lt;&gt;Table[[#This Row],[Implementing Partner]],CONCATENATE(Table[[#This Row],[Programme Partner]],"-",Table[[#This Row],[Implementing Partner]]),Table[[#This Row],[Programme Partner]]),"")</f>
        <v>ACF</v>
      </c>
    </row>
    <row r="3272" spans="1:28" ht="16.5" customHeight="1">
      <c r="A3272" s="183">
        <v>3652</v>
      </c>
      <c r="B3272" s="247" t="s">
        <v>4993</v>
      </c>
      <c r="C3272" s="248" t="s">
        <v>4993</v>
      </c>
      <c r="D3272" s="249" t="s">
        <v>5148</v>
      </c>
      <c r="E3272" s="215" t="s">
        <v>27</v>
      </c>
      <c r="F3272" s="247" t="s">
        <v>8013</v>
      </c>
      <c r="G3272" s="250" t="s">
        <v>8313</v>
      </c>
      <c r="H3272" s="247" t="str">
        <f>IFERROR(VLOOKUP(Table[[#This Row],[Activity Details of Assistance]],WHAT!E:F,2,FALSE),"")</f>
        <v># of HP sessions at community level</v>
      </c>
      <c r="I3272" s="247"/>
      <c r="J3272" s="247">
        <v>211</v>
      </c>
      <c r="K3272" t="s">
        <v>8280</v>
      </c>
      <c r="L3272" s="251" t="s">
        <v>13</v>
      </c>
      <c r="M3272" s="251" t="s">
        <v>14</v>
      </c>
      <c r="N3272" s="247" t="s">
        <v>309</v>
      </c>
      <c r="O3272" s="247" t="s">
        <v>1606</v>
      </c>
      <c r="P3272" s="247" t="s">
        <v>20</v>
      </c>
      <c r="Q3272" s="252">
        <v>44773</v>
      </c>
      <c r="R3272" s="252">
        <v>44805</v>
      </c>
      <c r="S3272" t="s">
        <v>8452</v>
      </c>
      <c r="T3272" s="253"/>
      <c r="U3272" s="253"/>
      <c r="V3272" s="253"/>
      <c r="W3272" s="253"/>
      <c r="X3272"/>
      <c r="Y3272" s="254" t="s">
        <v>8562</v>
      </c>
      <c r="Z3272" s="255">
        <v>1813202400</v>
      </c>
      <c r="AA3272" t="s">
        <v>8285</v>
      </c>
      <c r="AB3272" s="258" t="str">
        <f>_xlfn.IFNA(IF(Table[[#This Row],[Programme Partner]]&lt;&gt;Table[[#This Row],[Implementing Partner]],CONCATENATE(Table[[#This Row],[Programme Partner]],"-",Table[[#This Row],[Implementing Partner]]),Table[[#This Row],[Programme Partner]]),"")</f>
        <v>ACF</v>
      </c>
    </row>
    <row r="3273" spans="1:28" ht="16.5" customHeight="1">
      <c r="A3273" s="183">
        <v>3653</v>
      </c>
      <c r="B3273" s="247" t="s">
        <v>4993</v>
      </c>
      <c r="C3273" s="248" t="s">
        <v>4993</v>
      </c>
      <c r="D3273" s="249" t="s">
        <v>5148</v>
      </c>
      <c r="E3273" s="215" t="s">
        <v>27</v>
      </c>
      <c r="F3273" s="247" t="s">
        <v>8013</v>
      </c>
      <c r="G3273" s="103" t="s">
        <v>8314</v>
      </c>
      <c r="H3273" s="247" t="str">
        <f>IFERROR(VLOOKUP(Table[[#This Row],[Activity Details of Assistance]],WHAT!E:F,2,FALSE),"")</f>
        <v># of HP sessions at HH level</v>
      </c>
      <c r="I3273" s="247"/>
      <c r="J3273" s="247">
        <v>211</v>
      </c>
      <c r="K3273" t="s">
        <v>8280</v>
      </c>
      <c r="L3273" s="251" t="s">
        <v>13</v>
      </c>
      <c r="M3273" s="251" t="s">
        <v>14</v>
      </c>
      <c r="N3273" s="247" t="s">
        <v>309</v>
      </c>
      <c r="O3273" s="247" t="s">
        <v>1606</v>
      </c>
      <c r="P3273" s="247" t="s">
        <v>20</v>
      </c>
      <c r="Q3273" s="252">
        <v>44773</v>
      </c>
      <c r="R3273" s="252">
        <v>44805</v>
      </c>
      <c r="S3273" t="s">
        <v>8452</v>
      </c>
      <c r="T3273" s="253"/>
      <c r="U3273" s="253"/>
      <c r="V3273" s="253"/>
      <c r="W3273" s="253"/>
      <c r="X3273"/>
      <c r="Y3273" s="254" t="s">
        <v>8562</v>
      </c>
      <c r="Z3273" s="255">
        <v>1813202400</v>
      </c>
      <c r="AA3273" t="s">
        <v>8285</v>
      </c>
      <c r="AB3273" s="258" t="str">
        <f>_xlfn.IFNA(IF(Table[[#This Row],[Programme Partner]]&lt;&gt;Table[[#This Row],[Implementing Partner]],CONCATENATE(Table[[#This Row],[Programme Partner]],"-",Table[[#This Row],[Implementing Partner]]),Table[[#This Row],[Programme Partner]]),"")</f>
        <v>ACF</v>
      </c>
    </row>
    <row r="3274" spans="1:28" ht="16.5" customHeight="1">
      <c r="A3274" s="183">
        <v>3654</v>
      </c>
      <c r="B3274" s="247" t="s">
        <v>4993</v>
      </c>
      <c r="C3274" s="248" t="s">
        <v>4993</v>
      </c>
      <c r="D3274" s="249" t="s">
        <v>5148</v>
      </c>
      <c r="E3274" s="215" t="s">
        <v>27</v>
      </c>
      <c r="F3274" s="247" t="s">
        <v>8013</v>
      </c>
      <c r="G3274" s="250" t="s">
        <v>8360</v>
      </c>
      <c r="H3274" s="247" t="str">
        <f>IFERROR(VLOOKUP(Table[[#This Row],[Activity Details of Assistance]],WHAT!E:F,2,FALSE),"")</f>
        <v># of household</v>
      </c>
      <c r="I3274" s="247"/>
      <c r="J3274" s="247">
        <v>43</v>
      </c>
      <c r="K3274" t="s">
        <v>8280</v>
      </c>
      <c r="L3274" s="251" t="s">
        <v>13</v>
      </c>
      <c r="M3274" s="251" t="s">
        <v>14</v>
      </c>
      <c r="N3274" s="247" t="s">
        <v>309</v>
      </c>
      <c r="O3274" s="247" t="s">
        <v>1606</v>
      </c>
      <c r="P3274" s="247" t="s">
        <v>20</v>
      </c>
      <c r="Q3274" s="252">
        <v>44773</v>
      </c>
      <c r="R3274" s="252">
        <v>44805</v>
      </c>
      <c r="S3274" t="s">
        <v>8452</v>
      </c>
      <c r="T3274" s="253"/>
      <c r="U3274" s="253"/>
      <c r="V3274" s="253"/>
      <c r="W3274" s="253"/>
      <c r="X3274" s="197"/>
      <c r="Y3274" s="254" t="s">
        <v>8562</v>
      </c>
      <c r="Z3274" s="255">
        <v>1813202400</v>
      </c>
      <c r="AA3274" t="s">
        <v>8285</v>
      </c>
      <c r="AB3274" s="258" t="str">
        <f>_xlfn.IFNA(IF(Table[[#This Row],[Programme Partner]]&lt;&gt;Table[[#This Row],[Implementing Partner]],CONCATENATE(Table[[#This Row],[Programme Partner]],"-",Table[[#This Row],[Implementing Partner]]),Table[[#This Row],[Programme Partner]]),"")</f>
        <v>ACF</v>
      </c>
    </row>
    <row r="3275" spans="1:28" ht="16.5" customHeight="1">
      <c r="A3275" s="183">
        <v>3655</v>
      </c>
      <c r="B3275" s="247" t="s">
        <v>4993</v>
      </c>
      <c r="C3275" s="248" t="s">
        <v>4993</v>
      </c>
      <c r="D3275" s="249" t="s">
        <v>5148</v>
      </c>
      <c r="E3275" s="215" t="s">
        <v>27</v>
      </c>
      <c r="F3275" s="247" t="s">
        <v>8014</v>
      </c>
      <c r="G3275" s="250" t="s">
        <v>8358</v>
      </c>
      <c r="H3275" s="247" t="str">
        <f>IFERROR(VLOOKUP(Table[[#This Row],[Activity Details of Assistance]],WHAT!E:F,2,FALSE),"")</f>
        <v># of campaign per camp </v>
      </c>
      <c r="I3275" s="247"/>
      <c r="J3275" s="247">
        <v>5</v>
      </c>
      <c r="K3275" t="s">
        <v>8280</v>
      </c>
      <c r="L3275" s="251" t="s">
        <v>13</v>
      </c>
      <c r="M3275" s="251" t="s">
        <v>14</v>
      </c>
      <c r="N3275" s="247" t="s">
        <v>309</v>
      </c>
      <c r="O3275" s="247" t="s">
        <v>1606</v>
      </c>
      <c r="P3275" s="247" t="s">
        <v>20</v>
      </c>
      <c r="Q3275" s="252">
        <v>44773</v>
      </c>
      <c r="R3275" s="252">
        <v>44805</v>
      </c>
      <c r="S3275" t="s">
        <v>8452</v>
      </c>
      <c r="T3275" s="253"/>
      <c r="U3275" s="253"/>
      <c r="V3275" s="253"/>
      <c r="W3275" s="253"/>
      <c r="X3275"/>
      <c r="Y3275" s="254" t="s">
        <v>8562</v>
      </c>
      <c r="Z3275" s="255">
        <v>1813202400</v>
      </c>
      <c r="AA3275" t="s">
        <v>8285</v>
      </c>
      <c r="AB3275" s="258" t="str">
        <f>_xlfn.IFNA(IF(Table[[#This Row],[Programme Partner]]&lt;&gt;Table[[#This Row],[Implementing Partner]],CONCATENATE(Table[[#This Row],[Programme Partner]],"-",Table[[#This Row],[Implementing Partner]]),Table[[#This Row],[Programme Partner]]),"")</f>
        <v>ACF</v>
      </c>
    </row>
    <row r="3276" spans="1:28" ht="16.5" customHeight="1">
      <c r="A3276" s="183">
        <v>3656</v>
      </c>
      <c r="B3276" s="247" t="s">
        <v>4993</v>
      </c>
      <c r="C3276" t="s">
        <v>4993</v>
      </c>
      <c r="D3276" s="249" t="s">
        <v>5148</v>
      </c>
      <c r="E3276" s="215" t="s">
        <v>27</v>
      </c>
      <c r="F3276" s="247" t="s">
        <v>8014</v>
      </c>
      <c r="G3276" s="250" t="s">
        <v>8361</v>
      </c>
      <c r="H3276" s="247" t="str">
        <f>IFERROR(VLOOKUP(Table[[#This Row],[Activity Details of Assistance]],WHAT!E:F,2,FALSE),"")</f>
        <v># of plant</v>
      </c>
      <c r="I3276" s="247"/>
      <c r="J3276" s="247">
        <v>2</v>
      </c>
      <c r="K3276" t="s">
        <v>8280</v>
      </c>
      <c r="L3276" s="251" t="s">
        <v>13</v>
      </c>
      <c r="M3276" s="251" t="s">
        <v>14</v>
      </c>
      <c r="N3276" s="247" t="s">
        <v>309</v>
      </c>
      <c r="O3276" s="247" t="s">
        <v>1606</v>
      </c>
      <c r="P3276" s="247" t="s">
        <v>20</v>
      </c>
      <c r="Q3276" s="252">
        <v>44773</v>
      </c>
      <c r="R3276" s="252">
        <v>44805</v>
      </c>
      <c r="S3276" t="s">
        <v>8452</v>
      </c>
      <c r="T3276" s="253"/>
      <c r="U3276" s="253"/>
      <c r="V3276" s="253"/>
      <c r="W3276" s="253"/>
      <c r="X3276"/>
      <c r="Y3276" s="254" t="s">
        <v>8562</v>
      </c>
      <c r="Z3276" s="255">
        <v>1813202400</v>
      </c>
      <c r="AA3276" t="s">
        <v>8285</v>
      </c>
      <c r="AB3276" s="258" t="str">
        <f>_xlfn.IFNA(IF(Table[[#This Row],[Programme Partner]]&lt;&gt;Table[[#This Row],[Implementing Partner]],CONCATENATE(Table[[#This Row],[Programme Partner]],"-",Table[[#This Row],[Implementing Partner]]),Table[[#This Row],[Programme Partner]]),"")</f>
        <v>ACF</v>
      </c>
    </row>
    <row r="3277" spans="1:28" ht="16.5" customHeight="1">
      <c r="A3277" s="183">
        <v>3657</v>
      </c>
      <c r="B3277" s="247" t="s">
        <v>5148</v>
      </c>
      <c r="C3277" t="s">
        <v>5184</v>
      </c>
      <c r="D3277" s="249" t="s">
        <v>8324</v>
      </c>
      <c r="E3277" s="215" t="s">
        <v>27</v>
      </c>
      <c r="F3277" s="247" t="s">
        <v>8011</v>
      </c>
      <c r="G3277" s="195" t="s">
        <v>8584</v>
      </c>
      <c r="H3277" s="247" t="str">
        <f>IFERROR(VLOOKUP(Table[[#This Row],[Activity Details of Assistance]],WHAT!E:F,2,FALSE),"")</f>
        <v># of tube well</v>
      </c>
      <c r="I3277" s="247"/>
      <c r="J3277" s="247">
        <v>218</v>
      </c>
      <c r="K3277" t="s">
        <v>8280</v>
      </c>
      <c r="L3277" s="251" t="s">
        <v>13</v>
      </c>
      <c r="M3277" s="251" t="s">
        <v>14</v>
      </c>
      <c r="N3277" s="247" t="s">
        <v>309</v>
      </c>
      <c r="O3277" s="247" t="s">
        <v>1606</v>
      </c>
      <c r="P3277" s="247" t="s">
        <v>5868</v>
      </c>
      <c r="Q3277" s="252">
        <v>44773</v>
      </c>
      <c r="R3277" s="252">
        <v>44986</v>
      </c>
      <c r="S3277" t="s">
        <v>8452</v>
      </c>
      <c r="T3277" s="253"/>
      <c r="U3277" s="253"/>
      <c r="V3277" s="253"/>
      <c r="W3277" s="253"/>
      <c r="X3277"/>
      <c r="Y3277" s="254" t="s">
        <v>8579</v>
      </c>
      <c r="Z3277" s="255">
        <v>1711482150</v>
      </c>
      <c r="AA3277" s="256" t="s">
        <v>8580</v>
      </c>
      <c r="AB3277" s="258" t="str">
        <f>_xlfn.IFNA(IF(Table[[#This Row],[Programme Partner]]&lt;&gt;Table[[#This Row],[Implementing Partner]],CONCATENATE(Table[[#This Row],[Programme Partner]],"-",Table[[#This Row],[Implementing Partner]]),Table[[#This Row],[Programme Partner]]),"")</f>
        <v>IOM-NGOF</v>
      </c>
    </row>
    <row r="3278" spans="1:28" ht="16.5" customHeight="1">
      <c r="A3278" s="183">
        <v>3658</v>
      </c>
      <c r="B3278" s="247" t="s">
        <v>5148</v>
      </c>
      <c r="C3278" t="s">
        <v>5184</v>
      </c>
      <c r="D3278" s="249" t="s">
        <v>8324</v>
      </c>
      <c r="E3278" s="215" t="s">
        <v>27</v>
      </c>
      <c r="F3278" s="247" t="s">
        <v>8011</v>
      </c>
      <c r="G3278" t="s">
        <v>8019</v>
      </c>
      <c r="H3278" s="247" t="str">
        <f>IFERROR(VLOOKUP(Table[[#This Row],[Activity Details of Assistance]],WHAT!E:F,2,FALSE),"")</f>
        <v>N/A</v>
      </c>
      <c r="I3278" s="247"/>
      <c r="J3278" s="247">
        <v>109</v>
      </c>
      <c r="K3278" t="s">
        <v>8280</v>
      </c>
      <c r="L3278" s="251" t="s">
        <v>13</v>
      </c>
      <c r="M3278" s="251" t="s">
        <v>14</v>
      </c>
      <c r="N3278" s="247" t="s">
        <v>309</v>
      </c>
      <c r="O3278" s="247" t="s">
        <v>1606</v>
      </c>
      <c r="P3278" s="247" t="s">
        <v>5868</v>
      </c>
      <c r="Q3278" s="252">
        <v>44773</v>
      </c>
      <c r="R3278" s="252">
        <v>44986</v>
      </c>
      <c r="S3278" t="s">
        <v>8452</v>
      </c>
      <c r="T3278" s="253"/>
      <c r="U3278" s="253"/>
      <c r="V3278" s="253"/>
      <c r="W3278" s="253"/>
      <c r="X3278" s="197" t="s">
        <v>8377</v>
      </c>
      <c r="Y3278" s="254" t="s">
        <v>8579</v>
      </c>
      <c r="Z3278" s="255">
        <v>1711482150</v>
      </c>
      <c r="AA3278" s="256" t="s">
        <v>8580</v>
      </c>
      <c r="AB3278" s="258" t="str">
        <f>_xlfn.IFNA(IF(Table[[#This Row],[Programme Partner]]&lt;&gt;Table[[#This Row],[Implementing Partner]],CONCATENATE(Table[[#This Row],[Programme Partner]],"-",Table[[#This Row],[Implementing Partner]]),Table[[#This Row],[Programme Partner]]),"")</f>
        <v>IOM-NGOF</v>
      </c>
    </row>
    <row r="3279" spans="1:28" ht="16.5" customHeight="1">
      <c r="A3279" s="183">
        <v>3659</v>
      </c>
      <c r="B3279" s="247" t="s">
        <v>5148</v>
      </c>
      <c r="C3279" t="s">
        <v>5184</v>
      </c>
      <c r="D3279" s="249" t="s">
        <v>8324</v>
      </c>
      <c r="E3279" s="215" t="s">
        <v>27</v>
      </c>
      <c r="F3279" s="247" t="s">
        <v>8012</v>
      </c>
      <c r="G3279" s="195" t="s">
        <v>8585</v>
      </c>
      <c r="H3279" s="247" t="str">
        <f>IFERROR(VLOOKUP(Table[[#This Row],[Activity Details of Assistance]],WHAT!E:F,2,FALSE),"")</f>
        <v xml:space="preserve"># of door </v>
      </c>
      <c r="I3279" s="247"/>
      <c r="J3279" s="247">
        <v>42</v>
      </c>
      <c r="K3279" t="s">
        <v>8280</v>
      </c>
      <c r="L3279" s="251" t="s">
        <v>13</v>
      </c>
      <c r="M3279" s="251" t="s">
        <v>14</v>
      </c>
      <c r="N3279" s="247" t="s">
        <v>309</v>
      </c>
      <c r="O3279" s="247" t="s">
        <v>1606</v>
      </c>
      <c r="P3279" s="247" t="s">
        <v>5868</v>
      </c>
      <c r="Q3279" s="252">
        <v>44773</v>
      </c>
      <c r="R3279" s="252">
        <v>44986</v>
      </c>
      <c r="S3279" t="s">
        <v>8452</v>
      </c>
      <c r="T3279" s="253"/>
      <c r="U3279" s="253"/>
      <c r="V3279" s="253"/>
      <c r="W3279" s="253"/>
      <c r="X3279"/>
      <c r="Y3279" s="254" t="s">
        <v>8579</v>
      </c>
      <c r="Z3279" s="255">
        <v>1711482150</v>
      </c>
      <c r="AA3279" s="256" t="s">
        <v>8580</v>
      </c>
      <c r="AB3279" s="258" t="str">
        <f>_xlfn.IFNA(IF(Table[[#This Row],[Programme Partner]]&lt;&gt;Table[[#This Row],[Implementing Partner]],CONCATENATE(Table[[#This Row],[Programme Partner]],"-",Table[[#This Row],[Implementing Partner]]),Table[[#This Row],[Programme Partner]]),"")</f>
        <v>IOM-NGOF</v>
      </c>
    </row>
    <row r="3280" spans="1:28" ht="16.5" customHeight="1">
      <c r="A3280" s="183">
        <v>3660</v>
      </c>
      <c r="B3280" s="247" t="s">
        <v>5148</v>
      </c>
      <c r="C3280" s="248" t="s">
        <v>5184</v>
      </c>
      <c r="D3280" s="249" t="s">
        <v>8324</v>
      </c>
      <c r="E3280" s="215" t="s">
        <v>27</v>
      </c>
      <c r="F3280" s="247" t="s">
        <v>8012</v>
      </c>
      <c r="G3280" t="s">
        <v>8359</v>
      </c>
      <c r="H3280" s="247" t="str">
        <f>IFERROR(VLOOKUP(Table[[#This Row],[Activity Details of Assistance]],WHAT!E:F,2,FALSE),"")</f>
        <v># of FSM Site</v>
      </c>
      <c r="I3280" s="247"/>
      <c r="J3280" s="247">
        <v>9</v>
      </c>
      <c r="K3280" t="s">
        <v>8280</v>
      </c>
      <c r="L3280" s="251" t="s">
        <v>13</v>
      </c>
      <c r="M3280" s="251" t="s">
        <v>14</v>
      </c>
      <c r="N3280" s="247" t="s">
        <v>309</v>
      </c>
      <c r="O3280" s="247" t="s">
        <v>1606</v>
      </c>
      <c r="P3280" s="247" t="s">
        <v>5868</v>
      </c>
      <c r="Q3280" s="252">
        <v>44773</v>
      </c>
      <c r="R3280" s="252">
        <v>44986</v>
      </c>
      <c r="S3280" t="s">
        <v>8452</v>
      </c>
      <c r="T3280" s="253"/>
      <c r="U3280" s="253"/>
      <c r="V3280" s="253"/>
      <c r="W3280" s="253"/>
      <c r="X3280" s="197"/>
      <c r="Y3280" s="254" t="s">
        <v>8579</v>
      </c>
      <c r="Z3280" s="255">
        <v>1711482150</v>
      </c>
      <c r="AA3280" s="256" t="s">
        <v>8580</v>
      </c>
      <c r="AB3280" s="258" t="str">
        <f>_xlfn.IFNA(IF(Table[[#This Row],[Programme Partner]]&lt;&gt;Table[[#This Row],[Implementing Partner]],CONCATENATE(Table[[#This Row],[Programme Partner]],"-",Table[[#This Row],[Implementing Partner]]),Table[[#This Row],[Programme Partner]]),"")</f>
        <v>IOM-NGOF</v>
      </c>
    </row>
    <row r="3281" spans="1:28" ht="16.5" customHeight="1">
      <c r="A3281" s="183">
        <v>3661</v>
      </c>
      <c r="B3281" s="247" t="s">
        <v>5148</v>
      </c>
      <c r="C3281" s="248" t="s">
        <v>5184</v>
      </c>
      <c r="D3281" s="249" t="s">
        <v>8324</v>
      </c>
      <c r="E3281" s="215" t="s">
        <v>27</v>
      </c>
      <c r="F3281" s="247" t="s">
        <v>8012</v>
      </c>
      <c r="G3281" s="250" t="s">
        <v>8356</v>
      </c>
      <c r="H3281" s="247" t="str">
        <f>IFERROR(VLOOKUP(Table[[#This Row],[Activity Details of Assistance]],WHAT!E:F,2,FALSE),"")</f>
        <v># of FSM Site</v>
      </c>
      <c r="I3281" s="247"/>
      <c r="J3281" s="247">
        <v>5</v>
      </c>
      <c r="K3281" t="s">
        <v>8280</v>
      </c>
      <c r="L3281" s="251" t="s">
        <v>13</v>
      </c>
      <c r="M3281" s="251" t="s">
        <v>14</v>
      </c>
      <c r="N3281" s="247" t="s">
        <v>309</v>
      </c>
      <c r="O3281" s="247" t="s">
        <v>1606</v>
      </c>
      <c r="P3281" s="247" t="s">
        <v>5868</v>
      </c>
      <c r="Q3281" s="252">
        <v>44773</v>
      </c>
      <c r="R3281" s="252">
        <v>44986</v>
      </c>
      <c r="S3281" t="s">
        <v>8452</v>
      </c>
      <c r="T3281" s="253"/>
      <c r="U3281" s="253"/>
      <c r="V3281" s="253"/>
      <c r="W3281" s="253"/>
      <c r="X3281"/>
      <c r="Y3281" s="254" t="s">
        <v>8579</v>
      </c>
      <c r="Z3281" s="255">
        <v>1711482150</v>
      </c>
      <c r="AA3281" s="256" t="s">
        <v>8580</v>
      </c>
      <c r="AB3281" s="258" t="str">
        <f>_xlfn.IFNA(IF(Table[[#This Row],[Programme Partner]]&lt;&gt;Table[[#This Row],[Implementing Partner]],CONCATENATE(Table[[#This Row],[Programme Partner]],"-",Table[[#This Row],[Implementing Partner]]),Table[[#This Row],[Programme Partner]]),"")</f>
        <v>IOM-NGOF</v>
      </c>
    </row>
    <row r="3282" spans="1:28" ht="16.5" customHeight="1">
      <c r="A3282" s="183">
        <v>3662</v>
      </c>
      <c r="B3282" s="247" t="s">
        <v>5148</v>
      </c>
      <c r="C3282" s="248" t="s">
        <v>5184</v>
      </c>
      <c r="D3282" s="249" t="s">
        <v>8324</v>
      </c>
      <c r="E3282" s="215" t="s">
        <v>27</v>
      </c>
      <c r="F3282" s="247" t="s">
        <v>8012</v>
      </c>
      <c r="G3282" s="195" t="s">
        <v>8586</v>
      </c>
      <c r="H3282" s="247" t="str">
        <f>IFERROR(VLOOKUP(Table[[#This Row],[Activity Details of Assistance]],WHAT!E:F,2,FALSE),"")</f>
        <v># of door</v>
      </c>
      <c r="I3282" s="247"/>
      <c r="J3282" s="247">
        <v>697</v>
      </c>
      <c r="K3282" t="s">
        <v>8280</v>
      </c>
      <c r="L3282" s="251" t="s">
        <v>13</v>
      </c>
      <c r="M3282" s="251" t="s">
        <v>14</v>
      </c>
      <c r="N3282" s="247" t="s">
        <v>309</v>
      </c>
      <c r="O3282" s="247" t="s">
        <v>1606</v>
      </c>
      <c r="P3282" s="247" t="s">
        <v>5868</v>
      </c>
      <c r="Q3282" s="252">
        <v>44773</v>
      </c>
      <c r="R3282" s="252">
        <v>44986</v>
      </c>
      <c r="S3282" t="s">
        <v>8452</v>
      </c>
      <c r="T3282" s="253"/>
      <c r="U3282" s="253"/>
      <c r="V3282" s="253"/>
      <c r="W3282" s="253"/>
      <c r="X3282"/>
      <c r="Y3282" s="254" t="s">
        <v>8579</v>
      </c>
      <c r="Z3282" s="255">
        <v>1711482150</v>
      </c>
      <c r="AA3282" s="256" t="s">
        <v>8580</v>
      </c>
      <c r="AB3282" s="258" t="str">
        <f>_xlfn.IFNA(IF(Table[[#This Row],[Programme Partner]]&lt;&gt;Table[[#This Row],[Implementing Partner]],CONCATENATE(Table[[#This Row],[Programme Partner]],"-",Table[[#This Row],[Implementing Partner]]),Table[[#This Row],[Programme Partner]]),"")</f>
        <v>IOM-NGOF</v>
      </c>
    </row>
    <row r="3283" spans="1:28" ht="16.5" customHeight="1">
      <c r="A3283" s="183">
        <v>3663</v>
      </c>
      <c r="B3283" s="247" t="s">
        <v>5148</v>
      </c>
      <c r="C3283" s="248" t="s">
        <v>5184</v>
      </c>
      <c r="D3283" s="249" t="s">
        <v>8324</v>
      </c>
      <c r="E3283" s="215" t="s">
        <v>27</v>
      </c>
      <c r="F3283" s="247" t="s">
        <v>8012</v>
      </c>
      <c r="G3283" s="250" t="s">
        <v>8357</v>
      </c>
      <c r="H3283" s="247" t="str">
        <f>IFERROR(VLOOKUP(Table[[#This Row],[Activity Details of Assistance]],WHAT!E:F,2,FALSE),"")</f>
        <v># of door</v>
      </c>
      <c r="I3283" s="247"/>
      <c r="J3283" s="247">
        <v>538</v>
      </c>
      <c r="K3283" t="s">
        <v>8280</v>
      </c>
      <c r="L3283" s="251" t="s">
        <v>13</v>
      </c>
      <c r="M3283" s="251" t="s">
        <v>14</v>
      </c>
      <c r="N3283" s="247" t="s">
        <v>309</v>
      </c>
      <c r="O3283" s="247" t="s">
        <v>1606</v>
      </c>
      <c r="P3283" s="247" t="s">
        <v>5868</v>
      </c>
      <c r="Q3283" s="252">
        <v>44773</v>
      </c>
      <c r="R3283" s="252">
        <v>44986</v>
      </c>
      <c r="S3283" t="s">
        <v>8452</v>
      </c>
      <c r="T3283" s="253"/>
      <c r="U3283" s="253"/>
      <c r="V3283" s="253"/>
      <c r="W3283" s="253"/>
      <c r="X3283" s="197"/>
      <c r="Y3283" s="254" t="s">
        <v>8579</v>
      </c>
      <c r="Z3283" s="255">
        <v>1711482150</v>
      </c>
      <c r="AA3283" s="256" t="s">
        <v>8580</v>
      </c>
      <c r="AB3283" s="258" t="str">
        <f>_xlfn.IFNA(IF(Table[[#This Row],[Programme Partner]]&lt;&gt;Table[[#This Row],[Implementing Partner]],CONCATENATE(Table[[#This Row],[Programme Partner]],"-",Table[[#This Row],[Implementing Partner]]),Table[[#This Row],[Programme Partner]]),"")</f>
        <v>IOM-NGOF</v>
      </c>
    </row>
    <row r="3284" spans="1:28" ht="16.5" customHeight="1">
      <c r="A3284" s="183">
        <v>3664</v>
      </c>
      <c r="B3284" s="247" t="s">
        <v>5148</v>
      </c>
      <c r="C3284" s="248" t="s">
        <v>5184</v>
      </c>
      <c r="D3284" s="249" t="s">
        <v>8324</v>
      </c>
      <c r="E3284" s="215" t="s">
        <v>27</v>
      </c>
      <c r="F3284" s="247" t="s">
        <v>8013</v>
      </c>
      <c r="G3284" s="195" t="s">
        <v>8360</v>
      </c>
      <c r="H3284" s="247" t="str">
        <f>IFERROR(VLOOKUP(Table[[#This Row],[Activity Details of Assistance]],WHAT!E:F,2,FALSE),"")</f>
        <v># of household</v>
      </c>
      <c r="I3284" s="247"/>
      <c r="J3284" s="247">
        <v>4162</v>
      </c>
      <c r="K3284" t="s">
        <v>8280</v>
      </c>
      <c r="L3284" s="251" t="s">
        <v>13</v>
      </c>
      <c r="M3284" s="251" t="s">
        <v>14</v>
      </c>
      <c r="N3284" s="247" t="s">
        <v>309</v>
      </c>
      <c r="O3284" s="247" t="s">
        <v>1606</v>
      </c>
      <c r="P3284" s="247" t="s">
        <v>5868</v>
      </c>
      <c r="Q3284" s="252">
        <v>44773</v>
      </c>
      <c r="R3284" s="252">
        <v>44986</v>
      </c>
      <c r="S3284" t="s">
        <v>8452</v>
      </c>
      <c r="T3284" s="253"/>
      <c r="U3284" s="253"/>
      <c r="V3284" s="253"/>
      <c r="W3284" s="253"/>
      <c r="X3284"/>
      <c r="Y3284" s="254" t="s">
        <v>8579</v>
      </c>
      <c r="Z3284" s="255">
        <v>1711482150</v>
      </c>
      <c r="AA3284" s="256" t="s">
        <v>8580</v>
      </c>
      <c r="AB3284" s="258" t="str">
        <f>_xlfn.IFNA(IF(Table[[#This Row],[Programme Partner]]&lt;&gt;Table[[#This Row],[Implementing Partner]],CONCATENATE(Table[[#This Row],[Programme Partner]],"-",Table[[#This Row],[Implementing Partner]]),Table[[#This Row],[Programme Partner]]),"")</f>
        <v>IOM-NGOF</v>
      </c>
    </row>
    <row r="3285" spans="1:28" ht="16.5" customHeight="1">
      <c r="A3285" s="183">
        <v>3665</v>
      </c>
      <c r="B3285" s="247" t="s">
        <v>5148</v>
      </c>
      <c r="C3285" s="248" t="s">
        <v>5184</v>
      </c>
      <c r="D3285" s="249" t="s">
        <v>8324</v>
      </c>
      <c r="E3285" s="215" t="s">
        <v>27</v>
      </c>
      <c r="F3285" s="247" t="s">
        <v>8014</v>
      </c>
      <c r="G3285" s="250" t="s">
        <v>8361</v>
      </c>
      <c r="H3285" s="247" t="str">
        <f>IFERROR(VLOOKUP(Table[[#This Row],[Activity Details of Assistance]],WHAT!E:F,2,FALSE),"")</f>
        <v># of plant</v>
      </c>
      <c r="I3285" s="247"/>
      <c r="J3285" s="247">
        <v>3</v>
      </c>
      <c r="K3285" t="s">
        <v>8280</v>
      </c>
      <c r="L3285" s="251" t="s">
        <v>13</v>
      </c>
      <c r="M3285" s="251" t="s">
        <v>14</v>
      </c>
      <c r="N3285" s="247" t="s">
        <v>309</v>
      </c>
      <c r="O3285" s="247" t="s">
        <v>1606</v>
      </c>
      <c r="P3285" s="247" t="s">
        <v>5868</v>
      </c>
      <c r="Q3285" s="252">
        <v>44773</v>
      </c>
      <c r="R3285" s="252">
        <v>44986</v>
      </c>
      <c r="S3285" t="s">
        <v>8452</v>
      </c>
      <c r="T3285" s="253"/>
      <c r="U3285" s="253"/>
      <c r="V3285" s="253"/>
      <c r="W3285" s="253"/>
      <c r="X3285"/>
      <c r="Y3285" s="254" t="s">
        <v>8579</v>
      </c>
      <c r="Z3285" s="255">
        <v>1711482150</v>
      </c>
      <c r="AA3285" s="256" t="s">
        <v>8580</v>
      </c>
      <c r="AB3285" s="258" t="str">
        <f>_xlfn.IFNA(IF(Table[[#This Row],[Programme Partner]]&lt;&gt;Table[[#This Row],[Implementing Partner]],CONCATENATE(Table[[#This Row],[Programme Partner]],"-",Table[[#This Row],[Implementing Partner]]),Table[[#This Row],[Programme Partner]]),"")</f>
        <v>IOM-NGOF</v>
      </c>
    </row>
    <row r="3286" spans="1:28" ht="16.5" customHeight="1">
      <c r="A3286" s="183">
        <v>3666</v>
      </c>
      <c r="B3286" t="s">
        <v>5035</v>
      </c>
      <c r="C3286" s="248" t="s">
        <v>5087</v>
      </c>
      <c r="D3286" s="197" t="s">
        <v>8347</v>
      </c>
      <c r="E3286" s="215" t="s">
        <v>27</v>
      </c>
      <c r="F3286" s="247" t="s">
        <v>8012</v>
      </c>
      <c r="G3286" s="195" t="s">
        <v>8586</v>
      </c>
      <c r="H3286" s="247" t="str">
        <f>IFERROR(VLOOKUP(Table[[#This Row],[Activity Details of Assistance]],WHAT!E:F,2,FALSE),"")</f>
        <v># of door</v>
      </c>
      <c r="I3286" s="247"/>
      <c r="J3286" s="247">
        <v>4</v>
      </c>
      <c r="K3286" t="s">
        <v>8280</v>
      </c>
      <c r="L3286" s="251" t="s">
        <v>13</v>
      </c>
      <c r="M3286" s="251" t="s">
        <v>14</v>
      </c>
      <c r="N3286" s="247" t="s">
        <v>309</v>
      </c>
      <c r="O3286" s="247" t="s">
        <v>1606</v>
      </c>
      <c r="P3286" s="247" t="s">
        <v>4659</v>
      </c>
      <c r="Q3286" s="252">
        <v>44773</v>
      </c>
      <c r="R3286" s="252">
        <v>44835</v>
      </c>
      <c r="S3286" t="s">
        <v>8452</v>
      </c>
      <c r="T3286" s="253"/>
      <c r="U3286" s="253"/>
      <c r="V3286" s="253"/>
      <c r="W3286" s="253"/>
      <c r="X3286"/>
      <c r="Y3286" s="254" t="s">
        <v>8431</v>
      </c>
      <c r="Z3286" s="255">
        <v>1826201879</v>
      </c>
      <c r="AA3286" s="256" t="s">
        <v>8432</v>
      </c>
      <c r="AB3286" s="258" t="str">
        <f>_xlfn.IFNA(IF(Table[[#This Row],[Programme Partner]]&lt;&gt;Table[[#This Row],[Implementing Partner]],CONCATENATE(Table[[#This Row],[Programme Partner]],"-",Table[[#This Row],[Implementing Partner]]),Table[[#This Row],[Programme Partner]]),"")</f>
        <v>CA-DSK</v>
      </c>
    </row>
    <row r="3287" spans="1:28" ht="16.5" customHeight="1">
      <c r="A3287" s="183">
        <v>3667</v>
      </c>
      <c r="B3287" t="s">
        <v>5035</v>
      </c>
      <c r="C3287" s="248" t="s">
        <v>5087</v>
      </c>
      <c r="D3287" s="197" t="s">
        <v>8347</v>
      </c>
      <c r="E3287" s="215" t="s">
        <v>27</v>
      </c>
      <c r="F3287" s="247" t="s">
        <v>8012</v>
      </c>
      <c r="G3287" s="195" t="s">
        <v>8586</v>
      </c>
      <c r="H3287" s="247" t="str">
        <f>IFERROR(VLOOKUP(Table[[#This Row],[Activity Details of Assistance]],WHAT!E:F,2,FALSE),"")</f>
        <v># of door</v>
      </c>
      <c r="I3287" s="247"/>
      <c r="J3287" s="247">
        <v>5</v>
      </c>
      <c r="K3287" t="s">
        <v>8280</v>
      </c>
      <c r="L3287" s="251" t="s">
        <v>13</v>
      </c>
      <c r="M3287" s="251" t="s">
        <v>14</v>
      </c>
      <c r="N3287" s="247" t="s">
        <v>309</v>
      </c>
      <c r="O3287" s="247" t="s">
        <v>1606</v>
      </c>
      <c r="P3287" s="247" t="s">
        <v>4662</v>
      </c>
      <c r="Q3287" s="252">
        <v>44773</v>
      </c>
      <c r="R3287" s="252">
        <v>44835</v>
      </c>
      <c r="S3287" t="s">
        <v>8452</v>
      </c>
      <c r="T3287" s="253"/>
      <c r="U3287" s="253"/>
      <c r="V3287" s="253"/>
      <c r="W3287" s="253"/>
      <c r="X3287"/>
      <c r="Y3287" s="254" t="s">
        <v>8431</v>
      </c>
      <c r="Z3287" s="255">
        <v>1826201879</v>
      </c>
      <c r="AA3287" s="256" t="s">
        <v>8432</v>
      </c>
      <c r="AB3287" s="258" t="str">
        <f>_xlfn.IFNA(IF(Table[[#This Row],[Programme Partner]]&lt;&gt;Table[[#This Row],[Implementing Partner]],CONCATENATE(Table[[#This Row],[Programme Partner]],"-",Table[[#This Row],[Implementing Partner]]),Table[[#This Row],[Programme Partner]]),"")</f>
        <v>CA-DSK</v>
      </c>
    </row>
    <row r="3288" spans="1:28" ht="16.5" customHeight="1">
      <c r="A3288" s="183">
        <v>3668</v>
      </c>
      <c r="B3288" t="s">
        <v>5035</v>
      </c>
      <c r="C3288" s="248" t="s">
        <v>5087</v>
      </c>
      <c r="D3288" s="197" t="s">
        <v>8347</v>
      </c>
      <c r="E3288" s="215" t="s">
        <v>27</v>
      </c>
      <c r="F3288" s="247" t="s">
        <v>8012</v>
      </c>
      <c r="G3288" s="250" t="s">
        <v>8357</v>
      </c>
      <c r="H3288" s="247" t="str">
        <f>IFERROR(VLOOKUP(Table[[#This Row],[Activity Details of Assistance]],WHAT!E:F,2,FALSE),"")</f>
        <v># of door</v>
      </c>
      <c r="I3288" s="247"/>
      <c r="J3288" s="247">
        <v>206</v>
      </c>
      <c r="K3288" t="s">
        <v>8280</v>
      </c>
      <c r="L3288" s="251" t="s">
        <v>13</v>
      </c>
      <c r="M3288" s="251" t="s">
        <v>14</v>
      </c>
      <c r="N3288" s="247" t="s">
        <v>309</v>
      </c>
      <c r="O3288" s="247" t="s">
        <v>1606</v>
      </c>
      <c r="P3288" s="247" t="s">
        <v>4662</v>
      </c>
      <c r="Q3288" s="252">
        <v>44773</v>
      </c>
      <c r="R3288" s="252">
        <v>44835</v>
      </c>
      <c r="S3288" t="s">
        <v>8452</v>
      </c>
      <c r="T3288" s="253"/>
      <c r="U3288" s="253"/>
      <c r="V3288" s="253"/>
      <c r="W3288" s="253"/>
      <c r="X3288"/>
      <c r="Y3288" s="254" t="s">
        <v>8431</v>
      </c>
      <c r="Z3288" s="255">
        <v>1826201879</v>
      </c>
      <c r="AA3288" s="256" t="s">
        <v>8432</v>
      </c>
      <c r="AB3288" s="258" t="str">
        <f>_xlfn.IFNA(IF(Table[[#This Row],[Programme Partner]]&lt;&gt;Table[[#This Row],[Implementing Partner]],CONCATENATE(Table[[#This Row],[Programme Partner]],"-",Table[[#This Row],[Implementing Partner]]),Table[[#This Row],[Programme Partner]]),"")</f>
        <v>CA-DSK</v>
      </c>
    </row>
    <row r="3289" spans="1:28" ht="16.5" customHeight="1">
      <c r="A3289" s="183">
        <v>3669</v>
      </c>
      <c r="B3289" s="247" t="s">
        <v>5275</v>
      </c>
      <c r="C3289" s="248" t="s">
        <v>5087</v>
      </c>
      <c r="D3289" s="249" t="s">
        <v>5275</v>
      </c>
      <c r="E3289" s="215" t="s">
        <v>27</v>
      </c>
      <c r="F3289" s="247" t="s">
        <v>8011</v>
      </c>
      <c r="G3289" s="103" t="s">
        <v>8355</v>
      </c>
      <c r="H3289" s="247" t="str">
        <f>IFERROR(VLOOKUP(Table[[#This Row],[Activity Details of Assistance]],WHAT!E:F,2,FALSE),"")</f>
        <v># of water network</v>
      </c>
      <c r="I3289" s="247"/>
      <c r="J3289" s="247">
        <v>1</v>
      </c>
      <c r="K3289" t="s">
        <v>8280</v>
      </c>
      <c r="L3289" s="251" t="s">
        <v>13</v>
      </c>
      <c r="M3289" s="251" t="s">
        <v>14</v>
      </c>
      <c r="N3289" s="247" t="s">
        <v>307</v>
      </c>
      <c r="O3289" s="247" t="s">
        <v>1603</v>
      </c>
      <c r="P3289" s="247" t="s">
        <v>4685</v>
      </c>
      <c r="Q3289" s="252">
        <v>44651</v>
      </c>
      <c r="R3289" s="252">
        <v>44958</v>
      </c>
      <c r="S3289" t="s">
        <v>8452</v>
      </c>
      <c r="T3289" s="253"/>
      <c r="U3289" s="253"/>
      <c r="V3289" s="253"/>
      <c r="W3289" s="253"/>
      <c r="X3289"/>
      <c r="Y3289" s="254" t="s">
        <v>8338</v>
      </c>
      <c r="Z3289" s="255">
        <v>1757266614</v>
      </c>
      <c r="AA3289" s="256" t="s">
        <v>8339</v>
      </c>
      <c r="AB3289" s="258" t="str">
        <f>_xlfn.IFNA(IF(Table[[#This Row],[Programme Partner]]&lt;&gt;Table[[#This Row],[Implementing Partner]],CONCATENATE(Table[[#This Row],[Programme Partner]],"-",Table[[#This Row],[Implementing Partner]]),Table[[#This Row],[Programme Partner]]),"")</f>
        <v>UNICEF-DSK</v>
      </c>
    </row>
    <row r="3290" spans="1:28" ht="16.5" customHeight="1">
      <c r="A3290" s="183">
        <v>3670</v>
      </c>
      <c r="B3290" s="247" t="s">
        <v>5275</v>
      </c>
      <c r="C3290" t="s">
        <v>5087</v>
      </c>
      <c r="D3290" s="249" t="s">
        <v>5275</v>
      </c>
      <c r="E3290" s="215" t="s">
        <v>27</v>
      </c>
      <c r="F3290" s="247" t="s">
        <v>8012</v>
      </c>
      <c r="G3290" s="195" t="s">
        <v>8585</v>
      </c>
      <c r="H3290" s="247" t="str">
        <f>IFERROR(VLOOKUP(Table[[#This Row],[Activity Details of Assistance]],WHAT!E:F,2,FALSE),"")</f>
        <v xml:space="preserve"># of door </v>
      </c>
      <c r="I3290" s="247"/>
      <c r="J3290" s="247">
        <v>43</v>
      </c>
      <c r="K3290" t="s">
        <v>8280</v>
      </c>
      <c r="L3290" s="251" t="s">
        <v>13</v>
      </c>
      <c r="M3290" s="251" t="s">
        <v>14</v>
      </c>
      <c r="N3290" s="247" t="s">
        <v>307</v>
      </c>
      <c r="O3290" s="247" t="s">
        <v>1603</v>
      </c>
      <c r="P3290" s="247" t="s">
        <v>4685</v>
      </c>
      <c r="Q3290" s="252">
        <v>44651</v>
      </c>
      <c r="R3290" s="252">
        <v>44958</v>
      </c>
      <c r="S3290" t="s">
        <v>8452</v>
      </c>
      <c r="T3290" s="253"/>
      <c r="U3290" s="253"/>
      <c r="V3290" s="253"/>
      <c r="W3290" s="253"/>
      <c r="X3290"/>
      <c r="Y3290" s="254" t="s">
        <v>8338</v>
      </c>
      <c r="Z3290" s="255">
        <v>1757266614</v>
      </c>
      <c r="AA3290" s="256" t="s">
        <v>8339</v>
      </c>
      <c r="AB3290" s="258" t="str">
        <f>_xlfn.IFNA(IF(Table[[#This Row],[Programme Partner]]&lt;&gt;Table[[#This Row],[Implementing Partner]],CONCATENATE(Table[[#This Row],[Programme Partner]],"-",Table[[#This Row],[Implementing Partner]]),Table[[#This Row],[Programme Partner]]),"")</f>
        <v>UNICEF-DSK</v>
      </c>
    </row>
    <row r="3291" spans="1:28" ht="16.5" customHeight="1">
      <c r="A3291" s="183">
        <v>3671</v>
      </c>
      <c r="B3291" s="247" t="s">
        <v>5275</v>
      </c>
      <c r="C3291" s="248" t="s">
        <v>5087</v>
      </c>
      <c r="D3291" s="249" t="s">
        <v>5275</v>
      </c>
      <c r="E3291" s="215" t="s">
        <v>27</v>
      </c>
      <c r="F3291" s="247" t="s">
        <v>8012</v>
      </c>
      <c r="G3291" t="s">
        <v>8359</v>
      </c>
      <c r="H3291" s="247" t="str">
        <f>IFERROR(VLOOKUP(Table[[#This Row],[Activity Details of Assistance]],WHAT!E:F,2,FALSE),"")</f>
        <v># of FSM Site</v>
      </c>
      <c r="I3291" s="247"/>
      <c r="J3291" s="247">
        <v>3</v>
      </c>
      <c r="K3291" t="s">
        <v>8280</v>
      </c>
      <c r="L3291" s="251" t="s">
        <v>13</v>
      </c>
      <c r="M3291" s="251" t="s">
        <v>14</v>
      </c>
      <c r="N3291" s="247" t="s">
        <v>307</v>
      </c>
      <c r="O3291" s="247" t="s">
        <v>1603</v>
      </c>
      <c r="P3291" s="247" t="s">
        <v>4685</v>
      </c>
      <c r="Q3291" s="252">
        <v>44651</v>
      </c>
      <c r="R3291" s="252">
        <v>44958</v>
      </c>
      <c r="S3291" t="s">
        <v>8452</v>
      </c>
      <c r="T3291" s="253"/>
      <c r="U3291" s="253"/>
      <c r="V3291" s="253"/>
      <c r="W3291" s="253"/>
      <c r="X3291"/>
      <c r="Y3291" s="254" t="s">
        <v>8338</v>
      </c>
      <c r="Z3291" s="255">
        <v>1757266614</v>
      </c>
      <c r="AA3291" s="256" t="s">
        <v>8339</v>
      </c>
      <c r="AB3291" s="258" t="str">
        <f>_xlfn.IFNA(IF(Table[[#This Row],[Programme Partner]]&lt;&gt;Table[[#This Row],[Implementing Partner]],CONCATENATE(Table[[#This Row],[Programme Partner]],"-",Table[[#This Row],[Implementing Partner]]),Table[[#This Row],[Programme Partner]]),"")</f>
        <v>UNICEF-DSK</v>
      </c>
    </row>
    <row r="3292" spans="1:28" ht="16.5" customHeight="1">
      <c r="A3292" s="183">
        <v>3672</v>
      </c>
      <c r="B3292" s="247" t="s">
        <v>5275</v>
      </c>
      <c r="C3292" s="248" t="s">
        <v>5087</v>
      </c>
      <c r="D3292" s="249" t="s">
        <v>5275</v>
      </c>
      <c r="E3292" s="215" t="s">
        <v>27</v>
      </c>
      <c r="F3292" s="247" t="s">
        <v>8012</v>
      </c>
      <c r="G3292" s="250" t="s">
        <v>8356</v>
      </c>
      <c r="H3292" s="247" t="str">
        <f>IFERROR(VLOOKUP(Table[[#This Row],[Activity Details of Assistance]],WHAT!E:F,2,FALSE),"")</f>
        <v># of FSM Site</v>
      </c>
      <c r="I3292" s="247"/>
      <c r="J3292" s="247">
        <v>2</v>
      </c>
      <c r="K3292" t="s">
        <v>8280</v>
      </c>
      <c r="L3292" s="251" t="s">
        <v>13</v>
      </c>
      <c r="M3292" s="251" t="s">
        <v>14</v>
      </c>
      <c r="N3292" s="247" t="s">
        <v>307</v>
      </c>
      <c r="O3292" s="247" t="s">
        <v>1603</v>
      </c>
      <c r="P3292" s="247" t="s">
        <v>4685</v>
      </c>
      <c r="Q3292" s="252">
        <v>44651</v>
      </c>
      <c r="R3292" s="252">
        <v>44958</v>
      </c>
      <c r="S3292" t="s">
        <v>8452</v>
      </c>
      <c r="T3292" s="253"/>
      <c r="U3292" s="253"/>
      <c r="V3292" s="253"/>
      <c r="W3292" s="253"/>
      <c r="X3292"/>
      <c r="Y3292" s="254" t="s">
        <v>8338</v>
      </c>
      <c r="Z3292" s="255">
        <v>1757266614</v>
      </c>
      <c r="AA3292" s="256" t="s">
        <v>8339</v>
      </c>
      <c r="AB3292" s="258" t="str">
        <f>_xlfn.IFNA(IF(Table[[#This Row],[Programme Partner]]&lt;&gt;Table[[#This Row],[Implementing Partner]],CONCATENATE(Table[[#This Row],[Programme Partner]],"-",Table[[#This Row],[Implementing Partner]]),Table[[#This Row],[Programme Partner]]),"")</f>
        <v>UNICEF-DSK</v>
      </c>
    </row>
    <row r="3293" spans="1:28" ht="16.5" customHeight="1">
      <c r="A3293" s="183">
        <v>3673</v>
      </c>
      <c r="B3293" s="247" t="s">
        <v>5275</v>
      </c>
      <c r="C3293" s="248" t="s">
        <v>5087</v>
      </c>
      <c r="D3293" s="249" t="s">
        <v>5275</v>
      </c>
      <c r="E3293" s="215" t="s">
        <v>27</v>
      </c>
      <c r="F3293" s="247" t="s">
        <v>8012</v>
      </c>
      <c r="G3293" s="195" t="s">
        <v>8586</v>
      </c>
      <c r="H3293" s="247" t="str">
        <f>IFERROR(VLOOKUP(Table[[#This Row],[Activity Details of Assistance]],WHAT!E:F,2,FALSE),"")</f>
        <v># of door</v>
      </c>
      <c r="I3293" s="247"/>
      <c r="J3293" s="247">
        <v>143</v>
      </c>
      <c r="K3293" t="s">
        <v>8280</v>
      </c>
      <c r="L3293" s="251" t="s">
        <v>13</v>
      </c>
      <c r="M3293" s="251" t="s">
        <v>14</v>
      </c>
      <c r="N3293" s="247" t="s">
        <v>307</v>
      </c>
      <c r="O3293" s="247" t="s">
        <v>1603</v>
      </c>
      <c r="P3293" s="247" t="s">
        <v>4685</v>
      </c>
      <c r="Q3293" s="252">
        <v>44651</v>
      </c>
      <c r="R3293" s="252">
        <v>44958</v>
      </c>
      <c r="S3293" t="s">
        <v>8452</v>
      </c>
      <c r="T3293" s="253"/>
      <c r="U3293" s="253"/>
      <c r="V3293" s="253"/>
      <c r="W3293" s="253"/>
      <c r="X3293"/>
      <c r="Y3293" s="254" t="s">
        <v>8338</v>
      </c>
      <c r="Z3293" s="255">
        <v>1757266614</v>
      </c>
      <c r="AA3293" s="256" t="s">
        <v>8339</v>
      </c>
      <c r="AB3293" s="258" t="str">
        <f>_xlfn.IFNA(IF(Table[[#This Row],[Programme Partner]]&lt;&gt;Table[[#This Row],[Implementing Partner]],CONCATENATE(Table[[#This Row],[Programme Partner]],"-",Table[[#This Row],[Implementing Partner]]),Table[[#This Row],[Programme Partner]]),"")</f>
        <v>UNICEF-DSK</v>
      </c>
    </row>
    <row r="3294" spans="1:28" ht="16.5" customHeight="1">
      <c r="A3294" s="183">
        <v>3674</v>
      </c>
      <c r="B3294" s="247" t="s">
        <v>5275</v>
      </c>
      <c r="C3294" s="248" t="s">
        <v>5087</v>
      </c>
      <c r="D3294" s="249" t="s">
        <v>5275</v>
      </c>
      <c r="E3294" s="215" t="s">
        <v>27</v>
      </c>
      <c r="F3294" s="247" t="s">
        <v>8012</v>
      </c>
      <c r="G3294" s="250" t="s">
        <v>8357</v>
      </c>
      <c r="H3294" s="247" t="str">
        <f>IFERROR(VLOOKUP(Table[[#This Row],[Activity Details of Assistance]],WHAT!E:F,2,FALSE),"")</f>
        <v># of door</v>
      </c>
      <c r="I3294" s="247"/>
      <c r="J3294" s="247">
        <v>522</v>
      </c>
      <c r="K3294" t="s">
        <v>8280</v>
      </c>
      <c r="L3294" s="251" t="s">
        <v>13</v>
      </c>
      <c r="M3294" s="251" t="s">
        <v>14</v>
      </c>
      <c r="N3294" s="247" t="s">
        <v>307</v>
      </c>
      <c r="O3294" s="247" t="s">
        <v>1603</v>
      </c>
      <c r="P3294" s="247" t="s">
        <v>4685</v>
      </c>
      <c r="Q3294" s="252">
        <v>44651</v>
      </c>
      <c r="R3294" s="252">
        <v>44958</v>
      </c>
      <c r="S3294" t="s">
        <v>8452</v>
      </c>
      <c r="T3294" s="253"/>
      <c r="U3294" s="253"/>
      <c r="V3294" s="253"/>
      <c r="W3294" s="253"/>
      <c r="X3294"/>
      <c r="Y3294" s="254" t="s">
        <v>8338</v>
      </c>
      <c r="Z3294" s="255">
        <v>1757266614</v>
      </c>
      <c r="AA3294" s="256" t="s">
        <v>8339</v>
      </c>
      <c r="AB3294" s="258" t="str">
        <f>_xlfn.IFNA(IF(Table[[#This Row],[Programme Partner]]&lt;&gt;Table[[#This Row],[Implementing Partner]],CONCATENATE(Table[[#This Row],[Programme Partner]],"-",Table[[#This Row],[Implementing Partner]]),Table[[#This Row],[Programme Partner]]),"")</f>
        <v>UNICEF-DSK</v>
      </c>
    </row>
    <row r="3295" spans="1:28" ht="16.5" customHeight="1">
      <c r="A3295" s="183">
        <v>3675</v>
      </c>
      <c r="B3295" s="247" t="s">
        <v>5275</v>
      </c>
      <c r="C3295" s="248" t="s">
        <v>5087</v>
      </c>
      <c r="D3295" s="249" t="s">
        <v>5275</v>
      </c>
      <c r="E3295" s="215" t="s">
        <v>27</v>
      </c>
      <c r="F3295" s="247" t="s">
        <v>8013</v>
      </c>
      <c r="G3295" s="250" t="s">
        <v>8313</v>
      </c>
      <c r="H3295" s="247" t="str">
        <f>IFERROR(VLOOKUP(Table[[#This Row],[Activity Details of Assistance]],WHAT!E:F,2,FALSE),"")</f>
        <v># of HP sessions at community level</v>
      </c>
      <c r="I3295" s="247"/>
      <c r="J3295" s="247">
        <v>100</v>
      </c>
      <c r="K3295" t="s">
        <v>8280</v>
      </c>
      <c r="L3295" s="251" t="s">
        <v>13</v>
      </c>
      <c r="M3295" s="251" t="s">
        <v>14</v>
      </c>
      <c r="N3295" s="247" t="s">
        <v>307</v>
      </c>
      <c r="O3295" s="247" t="s">
        <v>1603</v>
      </c>
      <c r="P3295" s="247" t="s">
        <v>4685</v>
      </c>
      <c r="Q3295" s="252">
        <v>44651</v>
      </c>
      <c r="R3295" s="252">
        <v>44958</v>
      </c>
      <c r="S3295" t="s">
        <v>8452</v>
      </c>
      <c r="T3295" s="253"/>
      <c r="U3295" s="253"/>
      <c r="V3295" s="253"/>
      <c r="W3295" s="253"/>
      <c r="X3295"/>
      <c r="Y3295" s="254" t="s">
        <v>8338</v>
      </c>
      <c r="Z3295" s="255">
        <v>1757266614</v>
      </c>
      <c r="AA3295" s="256" t="s">
        <v>8339</v>
      </c>
      <c r="AB3295" s="258" t="str">
        <f>_xlfn.IFNA(IF(Table[[#This Row],[Programme Partner]]&lt;&gt;Table[[#This Row],[Implementing Partner]],CONCATENATE(Table[[#This Row],[Programme Partner]],"-",Table[[#This Row],[Implementing Partner]]),Table[[#This Row],[Programme Partner]]),"")</f>
        <v>UNICEF-DSK</v>
      </c>
    </row>
    <row r="3296" spans="1:28" ht="16.5" customHeight="1">
      <c r="A3296" s="183">
        <v>3676</v>
      </c>
      <c r="B3296" s="247" t="s">
        <v>5275</v>
      </c>
      <c r="C3296" s="248" t="s">
        <v>5087</v>
      </c>
      <c r="D3296" s="249" t="s">
        <v>5275</v>
      </c>
      <c r="E3296" s="215" t="s">
        <v>27</v>
      </c>
      <c r="F3296" s="247" t="s">
        <v>8013</v>
      </c>
      <c r="G3296" s="250" t="s">
        <v>8314</v>
      </c>
      <c r="H3296" s="247" t="str">
        <f>IFERROR(VLOOKUP(Table[[#This Row],[Activity Details of Assistance]],WHAT!E:F,2,FALSE),"")</f>
        <v># of HP sessions at HH level</v>
      </c>
      <c r="I3296" s="247"/>
      <c r="J3296" s="247">
        <v>4470</v>
      </c>
      <c r="K3296" t="s">
        <v>8280</v>
      </c>
      <c r="L3296" s="251" t="s">
        <v>13</v>
      </c>
      <c r="M3296" s="251" t="s">
        <v>14</v>
      </c>
      <c r="N3296" s="247" t="s">
        <v>307</v>
      </c>
      <c r="O3296" s="247" t="s">
        <v>1603</v>
      </c>
      <c r="P3296" s="247" t="s">
        <v>4685</v>
      </c>
      <c r="Q3296" s="252">
        <v>44651</v>
      </c>
      <c r="R3296" s="252">
        <v>44958</v>
      </c>
      <c r="S3296" t="s">
        <v>8452</v>
      </c>
      <c r="T3296" s="253"/>
      <c r="U3296" s="253"/>
      <c r="V3296" s="253"/>
      <c r="W3296" s="253"/>
      <c r="X3296"/>
      <c r="Y3296" s="254" t="s">
        <v>8338</v>
      </c>
      <c r="Z3296" s="255">
        <v>1757266614</v>
      </c>
      <c r="AA3296" s="256" t="s">
        <v>8339</v>
      </c>
      <c r="AB3296" s="258" t="str">
        <f>_xlfn.IFNA(IF(Table[[#This Row],[Programme Partner]]&lt;&gt;Table[[#This Row],[Implementing Partner]],CONCATENATE(Table[[#This Row],[Programme Partner]],"-",Table[[#This Row],[Implementing Partner]]),Table[[#This Row],[Programme Partner]]),"")</f>
        <v>UNICEF-DSK</v>
      </c>
    </row>
    <row r="3297" spans="1:28" ht="16.5" customHeight="1">
      <c r="A3297" s="183">
        <v>3677</v>
      </c>
      <c r="B3297" s="247" t="s">
        <v>5275</v>
      </c>
      <c r="C3297" s="248" t="s">
        <v>5087</v>
      </c>
      <c r="D3297" s="249" t="s">
        <v>5275</v>
      </c>
      <c r="E3297" s="215" t="s">
        <v>27</v>
      </c>
      <c r="F3297" s="247" t="s">
        <v>8013</v>
      </c>
      <c r="G3297" s="195" t="s">
        <v>8374</v>
      </c>
      <c r="H3297" s="247" t="str">
        <f>IFERROR(VLOOKUP(Table[[#This Row],[Activity Details of Assistance]],WHAT!E:F,2,FALSE),"")</f>
        <v># of HP sessions at institution level</v>
      </c>
      <c r="I3297" s="247"/>
      <c r="J3297" s="247">
        <v>26</v>
      </c>
      <c r="K3297" t="s">
        <v>8280</v>
      </c>
      <c r="L3297" s="251" t="s">
        <v>13</v>
      </c>
      <c r="M3297" s="251" t="s">
        <v>14</v>
      </c>
      <c r="N3297" s="247" t="s">
        <v>307</v>
      </c>
      <c r="O3297" s="247" t="s">
        <v>1603</v>
      </c>
      <c r="P3297" s="247" t="s">
        <v>4685</v>
      </c>
      <c r="Q3297" s="252">
        <v>44651</v>
      </c>
      <c r="R3297" s="252">
        <v>44958</v>
      </c>
      <c r="S3297" t="s">
        <v>8452</v>
      </c>
      <c r="T3297" s="253"/>
      <c r="U3297" s="253"/>
      <c r="V3297" s="253"/>
      <c r="W3297" s="253"/>
      <c r="X3297"/>
      <c r="Y3297" s="254" t="s">
        <v>8338</v>
      </c>
      <c r="Z3297" s="255">
        <v>1757266614</v>
      </c>
      <c r="AA3297" s="256" t="s">
        <v>8339</v>
      </c>
      <c r="AB3297" s="258" t="str">
        <f>_xlfn.IFNA(IF(Table[[#This Row],[Programme Partner]]&lt;&gt;Table[[#This Row],[Implementing Partner]],CONCATENATE(Table[[#This Row],[Programme Partner]],"-",Table[[#This Row],[Implementing Partner]]),Table[[#This Row],[Programme Partner]]),"")</f>
        <v>UNICEF-DSK</v>
      </c>
    </row>
    <row r="3298" spans="1:28" ht="16.5" customHeight="1">
      <c r="A3298" s="183">
        <v>3678</v>
      </c>
      <c r="B3298" s="247" t="s">
        <v>5275</v>
      </c>
      <c r="C3298" s="248" t="s">
        <v>5087</v>
      </c>
      <c r="D3298" s="249" t="s">
        <v>5275</v>
      </c>
      <c r="E3298" s="215" t="s">
        <v>27</v>
      </c>
      <c r="F3298" s="247" t="s">
        <v>8013</v>
      </c>
      <c r="G3298" s="250" t="s">
        <v>8369</v>
      </c>
      <c r="H3298" s="247" t="str">
        <f>IFERROR(VLOOKUP(Table[[#This Row],[Activity Details of Assistance]],WHAT!E:F,2,FALSE),"")</f>
        <v># of female in reproductive age</v>
      </c>
      <c r="I3298" s="247"/>
      <c r="J3298" s="247">
        <v>320</v>
      </c>
      <c r="K3298" t="s">
        <v>8280</v>
      </c>
      <c r="L3298" s="251" t="s">
        <v>13</v>
      </c>
      <c r="M3298" s="251" t="s">
        <v>14</v>
      </c>
      <c r="N3298" s="247" t="s">
        <v>307</v>
      </c>
      <c r="O3298" s="247" t="s">
        <v>1603</v>
      </c>
      <c r="P3298" s="247" t="s">
        <v>4685</v>
      </c>
      <c r="Q3298" s="252">
        <v>44651</v>
      </c>
      <c r="R3298" s="252">
        <v>44958</v>
      </c>
      <c r="S3298" t="s">
        <v>8452</v>
      </c>
      <c r="T3298" s="253"/>
      <c r="U3298" s="253"/>
      <c r="V3298" s="253"/>
      <c r="W3298" s="253"/>
      <c r="X3298"/>
      <c r="Y3298" s="254" t="s">
        <v>8338</v>
      </c>
      <c r="Z3298" s="255">
        <v>1757266614</v>
      </c>
      <c r="AA3298" s="256" t="s">
        <v>8339</v>
      </c>
      <c r="AB3298" s="258" t="str">
        <f>_xlfn.IFNA(IF(Table[[#This Row],[Programme Partner]]&lt;&gt;Table[[#This Row],[Implementing Partner]],CONCATENATE(Table[[#This Row],[Programme Partner]],"-",Table[[#This Row],[Implementing Partner]]),Table[[#This Row],[Programme Partner]]),"")</f>
        <v>UNICEF-DSK</v>
      </c>
    </row>
    <row r="3299" spans="1:28" ht="16.5" customHeight="1">
      <c r="A3299" s="183">
        <v>3679</v>
      </c>
      <c r="B3299" s="247" t="s">
        <v>5275</v>
      </c>
      <c r="C3299" s="248" t="s">
        <v>5087</v>
      </c>
      <c r="D3299" s="249" t="s">
        <v>5275</v>
      </c>
      <c r="E3299" s="215" t="s">
        <v>27</v>
      </c>
      <c r="F3299" s="247" t="s">
        <v>8013</v>
      </c>
      <c r="G3299" s="250" t="s">
        <v>8442</v>
      </c>
      <c r="H3299" s="247" t="str">
        <f>IFERROR(VLOOKUP(Table[[#This Row],[Activity Details of Assistance]],WHAT!E:F,2,FALSE),"")</f>
        <v># of facilities</v>
      </c>
      <c r="I3299" s="247"/>
      <c r="J3299" s="247">
        <v>2370</v>
      </c>
      <c r="K3299" t="s">
        <v>8280</v>
      </c>
      <c r="L3299" s="251" t="s">
        <v>13</v>
      </c>
      <c r="M3299" s="251" t="s">
        <v>14</v>
      </c>
      <c r="N3299" s="247" t="s">
        <v>307</v>
      </c>
      <c r="O3299" s="247" t="s">
        <v>1603</v>
      </c>
      <c r="P3299" s="247" t="s">
        <v>4685</v>
      </c>
      <c r="Q3299" s="252">
        <v>44651</v>
      </c>
      <c r="R3299" s="252">
        <v>44958</v>
      </c>
      <c r="S3299" t="s">
        <v>8452</v>
      </c>
      <c r="T3299" s="253"/>
      <c r="U3299" s="253"/>
      <c r="V3299" s="253"/>
      <c r="W3299" s="253"/>
      <c r="X3299"/>
      <c r="Y3299" s="254" t="s">
        <v>8338</v>
      </c>
      <c r="Z3299" s="255">
        <v>1757266614</v>
      </c>
      <c r="AA3299" s="256" t="s">
        <v>8339</v>
      </c>
      <c r="AB3299" s="258" t="str">
        <f>_xlfn.IFNA(IF(Table[[#This Row],[Programme Partner]]&lt;&gt;Table[[#This Row],[Implementing Partner]],CONCATENATE(Table[[#This Row],[Programme Partner]],"-",Table[[#This Row],[Implementing Partner]]),Table[[#This Row],[Programme Partner]]),"")</f>
        <v>UNICEF-DSK</v>
      </c>
    </row>
    <row r="3300" spans="1:28" ht="16.5" customHeight="1">
      <c r="A3300" s="183">
        <v>3680</v>
      </c>
      <c r="B3300" s="247" t="s">
        <v>5275</v>
      </c>
      <c r="C3300" s="248" t="s">
        <v>5087</v>
      </c>
      <c r="D3300" s="249" t="s">
        <v>5275</v>
      </c>
      <c r="E3300" s="215" t="s">
        <v>27</v>
      </c>
      <c r="F3300" s="247" t="s">
        <v>8014</v>
      </c>
      <c r="G3300" s="250" t="s">
        <v>8361</v>
      </c>
      <c r="H3300" s="247" t="str">
        <f>IFERROR(VLOOKUP(Table[[#This Row],[Activity Details of Assistance]],WHAT!E:F,2,FALSE),"")</f>
        <v># of plant</v>
      </c>
      <c r="I3300" s="247"/>
      <c r="J3300" s="247">
        <v>1</v>
      </c>
      <c r="K3300" t="s">
        <v>8280</v>
      </c>
      <c r="L3300" s="251" t="s">
        <v>13</v>
      </c>
      <c r="M3300" s="251" t="s">
        <v>14</v>
      </c>
      <c r="N3300" s="247" t="s">
        <v>307</v>
      </c>
      <c r="O3300" s="247" t="s">
        <v>1603</v>
      </c>
      <c r="P3300" s="247" t="s">
        <v>4685</v>
      </c>
      <c r="Q3300" s="252">
        <v>44651</v>
      </c>
      <c r="R3300" s="252">
        <v>44958</v>
      </c>
      <c r="S3300" t="s">
        <v>8452</v>
      </c>
      <c r="T3300" s="253"/>
      <c r="U3300" s="253"/>
      <c r="V3300" s="253"/>
      <c r="W3300" s="253"/>
      <c r="X3300"/>
      <c r="Y3300" s="254" t="s">
        <v>8338</v>
      </c>
      <c r="Z3300" s="255">
        <v>1757266614</v>
      </c>
      <c r="AA3300" s="256" t="s">
        <v>8339</v>
      </c>
      <c r="AB3300" s="258" t="str">
        <f>_xlfn.IFNA(IF(Table[[#This Row],[Programme Partner]]&lt;&gt;Table[[#This Row],[Implementing Partner]],CONCATENATE(Table[[#This Row],[Programme Partner]],"-",Table[[#This Row],[Implementing Partner]]),Table[[#This Row],[Programme Partner]]),"")</f>
        <v>UNICEF-DSK</v>
      </c>
    </row>
    <row r="3301" spans="1:28" ht="16.5" customHeight="1">
      <c r="A3301" s="183">
        <v>3681</v>
      </c>
      <c r="B3301" s="247" t="s">
        <v>8566</v>
      </c>
      <c r="C3301" s="248" t="s">
        <v>8566</v>
      </c>
      <c r="D3301" s="212" t="s">
        <v>8701</v>
      </c>
      <c r="E3301" s="215" t="s">
        <v>27</v>
      </c>
      <c r="F3301" s="247" t="s">
        <v>8012</v>
      </c>
      <c r="G3301" s="195" t="s">
        <v>8372</v>
      </c>
      <c r="H3301" s="247" t="str">
        <f>IFERROR(VLOOKUP(Table[[#This Row],[Activity Details of Assistance]],WHAT!E:F,2,FALSE),"")</f>
        <v># of door</v>
      </c>
      <c r="I3301" s="247"/>
      <c r="J3301" s="247">
        <v>14</v>
      </c>
      <c r="K3301" t="s">
        <v>8280</v>
      </c>
      <c r="L3301" s="251" t="s">
        <v>13</v>
      </c>
      <c r="M3301" s="251" t="s">
        <v>14</v>
      </c>
      <c r="N3301" s="247" t="s">
        <v>309</v>
      </c>
      <c r="O3301" s="247" t="s">
        <v>1606</v>
      </c>
      <c r="P3301" s="247" t="s">
        <v>6481</v>
      </c>
      <c r="Q3301" s="252">
        <v>44773</v>
      </c>
      <c r="R3301" s="252">
        <v>44805</v>
      </c>
      <c r="S3301" t="s">
        <v>8452</v>
      </c>
      <c r="T3301" s="253"/>
      <c r="U3301" s="253"/>
      <c r="V3301" s="253"/>
      <c r="W3301" s="253"/>
      <c r="X3301"/>
      <c r="Y3301" s="254" t="s">
        <v>8577</v>
      </c>
      <c r="Z3301" s="255">
        <v>1718288769</v>
      </c>
      <c r="AA3301" s="256" t="s">
        <v>8578</v>
      </c>
      <c r="AB3301" s="258" t="str">
        <f>_xlfn.IFNA(IF(Table[[#This Row],[Programme Partner]]&lt;&gt;Table[[#This Row],[Implementing Partner]],CONCATENATE(Table[[#This Row],[Programme Partner]],"-",Table[[#This Row],[Implementing Partner]]),Table[[#This Row],[Programme Partner]]),"")</f>
        <v>IRB</v>
      </c>
    </row>
    <row r="3302" spans="1:28" ht="16.5" customHeight="1">
      <c r="A3302" s="183">
        <v>3682</v>
      </c>
      <c r="B3302" s="247" t="s">
        <v>8566</v>
      </c>
      <c r="C3302" s="248" t="s">
        <v>8566</v>
      </c>
      <c r="D3302" s="212" t="s">
        <v>8701</v>
      </c>
      <c r="E3302" s="215" t="s">
        <v>27</v>
      </c>
      <c r="F3302" s="247" t="s">
        <v>8012</v>
      </c>
      <c r="G3302" s="250" t="s">
        <v>8354</v>
      </c>
      <c r="H3302" s="247" t="str">
        <f>IFERROR(VLOOKUP(Table[[#This Row],[Activity Details of Assistance]],WHAT!E:F,2,FALSE),"")</f>
        <v># of door</v>
      </c>
      <c r="I3302" s="247"/>
      <c r="J3302" s="247">
        <v>14</v>
      </c>
      <c r="K3302" t="s">
        <v>8280</v>
      </c>
      <c r="L3302" s="251" t="s">
        <v>13</v>
      </c>
      <c r="M3302" s="251" t="s">
        <v>14</v>
      </c>
      <c r="N3302" s="247" t="s">
        <v>309</v>
      </c>
      <c r="O3302" s="247" t="s">
        <v>1606</v>
      </c>
      <c r="P3302" s="247" t="s">
        <v>6481</v>
      </c>
      <c r="Q3302" s="252">
        <v>44773</v>
      </c>
      <c r="R3302" s="252">
        <v>44805</v>
      </c>
      <c r="S3302" t="s">
        <v>8452</v>
      </c>
      <c r="T3302" s="253"/>
      <c r="U3302" s="253"/>
      <c r="V3302" s="253"/>
      <c r="W3302" s="253"/>
      <c r="X3302"/>
      <c r="Y3302" s="254" t="s">
        <v>8577</v>
      </c>
      <c r="Z3302" s="255">
        <v>1718288769</v>
      </c>
      <c r="AA3302" s="256" t="s">
        <v>8578</v>
      </c>
      <c r="AB3302" s="258" t="str">
        <f>_xlfn.IFNA(IF(Table[[#This Row],[Programme Partner]]&lt;&gt;Table[[#This Row],[Implementing Partner]],CONCATENATE(Table[[#This Row],[Programme Partner]],"-",Table[[#This Row],[Implementing Partner]]),Table[[#This Row],[Programme Partner]]),"")</f>
        <v>IRB</v>
      </c>
    </row>
    <row r="3303" spans="1:28" ht="16.5" customHeight="1">
      <c r="A3303" s="183">
        <v>3683</v>
      </c>
      <c r="B3303" s="247" t="s">
        <v>8566</v>
      </c>
      <c r="C3303" s="248" t="s">
        <v>8566</v>
      </c>
      <c r="D3303" s="212" t="s">
        <v>8701</v>
      </c>
      <c r="E3303" s="215" t="s">
        <v>27</v>
      </c>
      <c r="F3303" s="247" t="s">
        <v>8012</v>
      </c>
      <c r="G3303" s="250" t="s">
        <v>8372</v>
      </c>
      <c r="H3303" s="247" t="str">
        <f>IFERROR(VLOOKUP(Table[[#This Row],[Activity Details of Assistance]],WHAT!E:F,2,FALSE),"")</f>
        <v># of door</v>
      </c>
      <c r="I3303" s="247"/>
      <c r="J3303" s="247">
        <v>20</v>
      </c>
      <c r="K3303" t="s">
        <v>8280</v>
      </c>
      <c r="L3303" s="251" t="s">
        <v>13</v>
      </c>
      <c r="M3303" s="251" t="s">
        <v>14</v>
      </c>
      <c r="N3303" s="247" t="s">
        <v>309</v>
      </c>
      <c r="O3303" s="247" t="s">
        <v>1606</v>
      </c>
      <c r="P3303" s="247" t="s">
        <v>5887</v>
      </c>
      <c r="Q3303" s="252">
        <v>44773</v>
      </c>
      <c r="R3303" s="252">
        <v>44805</v>
      </c>
      <c r="S3303" t="s">
        <v>8452</v>
      </c>
      <c r="T3303" s="253"/>
      <c r="U3303" s="253"/>
      <c r="V3303" s="253"/>
      <c r="W3303" s="253"/>
      <c r="X3303" s="197"/>
      <c r="Y3303" s="254" t="s">
        <v>8577</v>
      </c>
      <c r="Z3303" s="255">
        <v>8801720000000</v>
      </c>
      <c r="AA3303" s="256" t="s">
        <v>8578</v>
      </c>
      <c r="AB3303" s="258" t="str">
        <f>_xlfn.IFNA(IF(Table[[#This Row],[Programme Partner]]&lt;&gt;Table[[#This Row],[Implementing Partner]],CONCATENATE(Table[[#This Row],[Programme Partner]],"-",Table[[#This Row],[Implementing Partner]]),Table[[#This Row],[Programme Partner]]),"")</f>
        <v>IRB</v>
      </c>
    </row>
    <row r="3304" spans="1:28" ht="16.5" customHeight="1">
      <c r="A3304" s="183">
        <v>3684</v>
      </c>
      <c r="B3304" s="247" t="s">
        <v>8566</v>
      </c>
      <c r="C3304" s="248" t="s">
        <v>8566</v>
      </c>
      <c r="D3304" s="212" t="s">
        <v>8701</v>
      </c>
      <c r="E3304" s="215" t="s">
        <v>27</v>
      </c>
      <c r="F3304" s="247" t="s">
        <v>8012</v>
      </c>
      <c r="G3304" s="250" t="s">
        <v>8354</v>
      </c>
      <c r="H3304" s="247" t="str">
        <f>IFERROR(VLOOKUP(Table[[#This Row],[Activity Details of Assistance]],WHAT!E:F,2,FALSE),"")</f>
        <v># of door</v>
      </c>
      <c r="I3304" s="247"/>
      <c r="J3304" s="247">
        <v>20</v>
      </c>
      <c r="K3304" t="s">
        <v>8280</v>
      </c>
      <c r="L3304" s="251" t="s">
        <v>13</v>
      </c>
      <c r="M3304" s="251" t="s">
        <v>14</v>
      </c>
      <c r="N3304" s="247" t="s">
        <v>309</v>
      </c>
      <c r="O3304" s="247" t="s">
        <v>1606</v>
      </c>
      <c r="P3304" s="247" t="s">
        <v>5887</v>
      </c>
      <c r="Q3304" s="252">
        <v>44773</v>
      </c>
      <c r="R3304" s="252">
        <v>44805</v>
      </c>
      <c r="S3304" t="s">
        <v>8452</v>
      </c>
      <c r="T3304" s="253"/>
      <c r="U3304" s="253"/>
      <c r="V3304" s="253"/>
      <c r="W3304" s="253"/>
      <c r="X3304"/>
      <c r="Y3304" s="254" t="s">
        <v>8577</v>
      </c>
      <c r="Z3304" s="255">
        <v>8801720000000</v>
      </c>
      <c r="AA3304" s="256" t="s">
        <v>8578</v>
      </c>
      <c r="AB3304" s="258" t="str">
        <f>_xlfn.IFNA(IF(Table[[#This Row],[Programme Partner]]&lt;&gt;Table[[#This Row],[Implementing Partner]],CONCATENATE(Table[[#This Row],[Programme Partner]],"-",Table[[#This Row],[Implementing Partner]]),Table[[#This Row],[Programme Partner]]),"")</f>
        <v>IRB</v>
      </c>
    </row>
    <row r="3305" spans="1:28" ht="16.5" customHeight="1">
      <c r="A3305" s="183">
        <v>3685</v>
      </c>
      <c r="B3305" s="247" t="s">
        <v>8566</v>
      </c>
      <c r="C3305" s="248" t="s">
        <v>8566</v>
      </c>
      <c r="D3305" s="212" t="s">
        <v>8701</v>
      </c>
      <c r="E3305" s="215" t="s">
        <v>27</v>
      </c>
      <c r="F3305" s="247" t="s">
        <v>8012</v>
      </c>
      <c r="G3305" s="250" t="s">
        <v>8370</v>
      </c>
      <c r="H3305" s="247" t="str">
        <f>IFERROR(VLOOKUP(Table[[#This Row],[Activity Details of Assistance]],WHAT!E:F,2,FALSE),"")</f>
        <v xml:space="preserve"># of door </v>
      </c>
      <c r="I3305" s="247"/>
      <c r="J3305" s="247">
        <v>5</v>
      </c>
      <c r="K3305" t="s">
        <v>8280</v>
      </c>
      <c r="L3305" s="251" t="s">
        <v>13</v>
      </c>
      <c r="M3305" s="251" t="s">
        <v>14</v>
      </c>
      <c r="N3305" s="247" t="s">
        <v>309</v>
      </c>
      <c r="O3305" s="247" t="s">
        <v>1606</v>
      </c>
      <c r="P3305" s="247" t="s">
        <v>6475</v>
      </c>
      <c r="Q3305" s="252">
        <v>44773</v>
      </c>
      <c r="R3305" s="252">
        <v>44805</v>
      </c>
      <c r="S3305" t="s">
        <v>8452</v>
      </c>
      <c r="T3305" s="253"/>
      <c r="U3305" s="253"/>
      <c r="V3305" s="253"/>
      <c r="W3305" s="253"/>
      <c r="X3305"/>
      <c r="Y3305" s="254" t="s">
        <v>8577</v>
      </c>
      <c r="Z3305" s="255">
        <v>8801720000000</v>
      </c>
      <c r="AA3305" s="256" t="s">
        <v>8578</v>
      </c>
      <c r="AB3305" s="258" t="str">
        <f>_xlfn.IFNA(IF(Table[[#This Row],[Programme Partner]]&lt;&gt;Table[[#This Row],[Implementing Partner]],CONCATENATE(Table[[#This Row],[Programme Partner]],"-",Table[[#This Row],[Implementing Partner]]),Table[[#This Row],[Programme Partner]]),"")</f>
        <v>IRB</v>
      </c>
    </row>
    <row r="3306" spans="1:28" ht="16.5" customHeight="1">
      <c r="A3306" s="183">
        <v>3686</v>
      </c>
      <c r="B3306" s="247" t="s">
        <v>8566</v>
      </c>
      <c r="C3306" s="248" t="s">
        <v>8566</v>
      </c>
      <c r="D3306" s="212" t="s">
        <v>8701</v>
      </c>
      <c r="E3306" s="215" t="s">
        <v>27</v>
      </c>
      <c r="F3306" s="247" t="s">
        <v>8012</v>
      </c>
      <c r="G3306" s="250" t="s">
        <v>8373</v>
      </c>
      <c r="H3306" s="247" t="str">
        <f>IFERROR(VLOOKUP(Table[[#This Row],[Activity Details of Assistance]],WHAT!E:F,2,FALSE),"")</f>
        <v xml:space="preserve"># of door </v>
      </c>
      <c r="I3306" s="247"/>
      <c r="J3306" s="247">
        <v>5</v>
      </c>
      <c r="K3306" t="s">
        <v>8280</v>
      </c>
      <c r="L3306" s="251" t="s">
        <v>13</v>
      </c>
      <c r="M3306" s="251" t="s">
        <v>14</v>
      </c>
      <c r="N3306" s="247" t="s">
        <v>309</v>
      </c>
      <c r="O3306" s="247" t="s">
        <v>1606</v>
      </c>
      <c r="P3306" s="247" t="s">
        <v>6475</v>
      </c>
      <c r="Q3306" s="252">
        <v>44773</v>
      </c>
      <c r="R3306" s="252">
        <v>44805</v>
      </c>
      <c r="S3306" t="s">
        <v>8452</v>
      </c>
      <c r="T3306" s="253"/>
      <c r="U3306" s="253"/>
      <c r="V3306" s="253"/>
      <c r="W3306" s="253"/>
      <c r="X3306"/>
      <c r="Y3306" s="254" t="s">
        <v>8577</v>
      </c>
      <c r="Z3306" s="255">
        <v>8801720000000</v>
      </c>
      <c r="AA3306" s="256" t="s">
        <v>8578</v>
      </c>
      <c r="AB3306" s="258" t="str">
        <f>_xlfn.IFNA(IF(Table[[#This Row],[Programme Partner]]&lt;&gt;Table[[#This Row],[Implementing Partner]],CONCATENATE(Table[[#This Row],[Programme Partner]],"-",Table[[#This Row],[Implementing Partner]]),Table[[#This Row],[Programme Partner]]),"")</f>
        <v>IRB</v>
      </c>
    </row>
    <row r="3307" spans="1:28" ht="16.5" customHeight="1">
      <c r="A3307" s="183">
        <v>3687</v>
      </c>
      <c r="B3307" s="247" t="s">
        <v>8566</v>
      </c>
      <c r="C3307" s="248" t="s">
        <v>8566</v>
      </c>
      <c r="D3307" s="212" t="s">
        <v>8701</v>
      </c>
      <c r="E3307" s="215" t="s">
        <v>27</v>
      </c>
      <c r="F3307" s="247" t="s">
        <v>8012</v>
      </c>
      <c r="G3307" s="250" t="s">
        <v>8372</v>
      </c>
      <c r="H3307" s="247" t="str">
        <f>IFERROR(VLOOKUP(Table[[#This Row],[Activity Details of Assistance]],WHAT!E:F,2,FALSE),"")</f>
        <v># of door</v>
      </c>
      <c r="I3307" s="247"/>
      <c r="J3307" s="247">
        <v>10</v>
      </c>
      <c r="K3307" t="s">
        <v>8280</v>
      </c>
      <c r="L3307" s="251" t="s">
        <v>13</v>
      </c>
      <c r="M3307" s="251" t="s">
        <v>14</v>
      </c>
      <c r="N3307" s="247" t="s">
        <v>309</v>
      </c>
      <c r="O3307" s="247" t="s">
        <v>1606</v>
      </c>
      <c r="P3307" s="247" t="s">
        <v>6475</v>
      </c>
      <c r="Q3307" s="252">
        <v>44773</v>
      </c>
      <c r="R3307" s="252">
        <v>44805</v>
      </c>
      <c r="S3307" t="s">
        <v>8452</v>
      </c>
      <c r="T3307" s="253"/>
      <c r="U3307" s="253"/>
      <c r="V3307" s="253"/>
      <c r="W3307" s="253"/>
      <c r="X3307"/>
      <c r="Y3307" s="254" t="s">
        <v>8577</v>
      </c>
      <c r="Z3307" s="255">
        <v>8801720000000</v>
      </c>
      <c r="AA3307" s="256" t="s">
        <v>8578</v>
      </c>
      <c r="AB3307" s="258" t="str">
        <f>_xlfn.IFNA(IF(Table[[#This Row],[Programme Partner]]&lt;&gt;Table[[#This Row],[Implementing Partner]],CONCATENATE(Table[[#This Row],[Programme Partner]],"-",Table[[#This Row],[Implementing Partner]]),Table[[#This Row],[Programme Partner]]),"")</f>
        <v>IRB</v>
      </c>
    </row>
    <row r="3308" spans="1:28" ht="16.5" customHeight="1">
      <c r="A3308" s="183">
        <v>3688</v>
      </c>
      <c r="B3308" s="247" t="s">
        <v>8566</v>
      </c>
      <c r="C3308" s="248" t="s">
        <v>8566</v>
      </c>
      <c r="D3308" s="212" t="s">
        <v>8701</v>
      </c>
      <c r="E3308" s="215" t="s">
        <v>27</v>
      </c>
      <c r="F3308" s="247" t="s">
        <v>8012</v>
      </c>
      <c r="G3308" s="250" t="s">
        <v>8354</v>
      </c>
      <c r="H3308" s="247" t="str">
        <f>IFERROR(VLOOKUP(Table[[#This Row],[Activity Details of Assistance]],WHAT!E:F,2,FALSE),"")</f>
        <v># of door</v>
      </c>
      <c r="I3308" s="247"/>
      <c r="J3308" s="247">
        <v>10</v>
      </c>
      <c r="K3308" t="s">
        <v>8280</v>
      </c>
      <c r="L3308" s="251" t="s">
        <v>13</v>
      </c>
      <c r="M3308" s="251" t="s">
        <v>14</v>
      </c>
      <c r="N3308" s="247" t="s">
        <v>309</v>
      </c>
      <c r="O3308" s="247" t="s">
        <v>1606</v>
      </c>
      <c r="P3308" s="247" t="s">
        <v>6475</v>
      </c>
      <c r="Q3308" s="252">
        <v>44773</v>
      </c>
      <c r="R3308" s="252">
        <v>44805</v>
      </c>
      <c r="S3308" t="s">
        <v>8452</v>
      </c>
      <c r="T3308" s="253"/>
      <c r="U3308" s="253"/>
      <c r="V3308" s="253"/>
      <c r="W3308" s="253"/>
      <c r="X3308"/>
      <c r="Y3308" s="254" t="s">
        <v>8577</v>
      </c>
      <c r="Z3308" s="255">
        <v>8801720000000</v>
      </c>
      <c r="AA3308" s="256" t="s">
        <v>8578</v>
      </c>
      <c r="AB3308" s="258" t="str">
        <f>_xlfn.IFNA(IF(Table[[#This Row],[Programme Partner]]&lt;&gt;Table[[#This Row],[Implementing Partner]],CONCATENATE(Table[[#This Row],[Programme Partner]],"-",Table[[#This Row],[Implementing Partner]]),Table[[#This Row],[Programme Partner]]),"")</f>
        <v>IRB</v>
      </c>
    </row>
    <row r="3309" spans="1:28" ht="16.5" customHeight="1">
      <c r="A3309" s="183">
        <v>3689</v>
      </c>
      <c r="B3309" s="247" t="s">
        <v>8566</v>
      </c>
      <c r="C3309" s="248" t="s">
        <v>8566</v>
      </c>
      <c r="D3309" s="212" t="s">
        <v>8701</v>
      </c>
      <c r="E3309" s="215" t="s">
        <v>27</v>
      </c>
      <c r="F3309" s="247" t="s">
        <v>8013</v>
      </c>
      <c r="G3309" s="103" t="s">
        <v>8315</v>
      </c>
      <c r="H3309" s="247" t="str">
        <f>IFERROR(VLOOKUP(Table[[#This Row],[Activity Details of Assistance]],WHAT!E:F,2,FALSE),"")</f>
        <v># of handwashing station</v>
      </c>
      <c r="I3309" s="247"/>
      <c r="J3309" s="247">
        <v>10</v>
      </c>
      <c r="K3309" t="s">
        <v>8280</v>
      </c>
      <c r="L3309" s="251" t="s">
        <v>13</v>
      </c>
      <c r="M3309" s="251" t="s">
        <v>14</v>
      </c>
      <c r="N3309" s="247" t="s">
        <v>309</v>
      </c>
      <c r="O3309" s="247" t="s">
        <v>1606</v>
      </c>
      <c r="P3309" s="247" t="s">
        <v>6475</v>
      </c>
      <c r="Q3309" s="252">
        <v>44773</v>
      </c>
      <c r="R3309" s="252">
        <v>44805</v>
      </c>
      <c r="S3309" t="s">
        <v>8452</v>
      </c>
      <c r="T3309" s="253"/>
      <c r="U3309" s="253"/>
      <c r="V3309" s="253"/>
      <c r="W3309" s="253"/>
      <c r="X3309"/>
      <c r="Y3309" s="254" t="s">
        <v>8577</v>
      </c>
      <c r="Z3309" s="255">
        <v>8801720000000</v>
      </c>
      <c r="AA3309" s="256" t="s">
        <v>8578</v>
      </c>
      <c r="AB3309" s="258" t="str">
        <f>_xlfn.IFNA(IF(Table[[#This Row],[Programme Partner]]&lt;&gt;Table[[#This Row],[Implementing Partner]],CONCATENATE(Table[[#This Row],[Programme Partner]],"-",Table[[#This Row],[Implementing Partner]]),Table[[#This Row],[Programme Partner]]),"")</f>
        <v>IRB</v>
      </c>
    </row>
    <row r="3310" spans="1:28" ht="16.5" customHeight="1">
      <c r="A3310" s="183">
        <v>3690</v>
      </c>
      <c r="B3310" s="247" t="s">
        <v>8566</v>
      </c>
      <c r="C3310" s="248" t="s">
        <v>8566</v>
      </c>
      <c r="D3310" s="212" t="s">
        <v>8701</v>
      </c>
      <c r="E3310" s="215" t="s">
        <v>27</v>
      </c>
      <c r="F3310" s="247" t="s">
        <v>8014</v>
      </c>
      <c r="G3310" t="s">
        <v>8019</v>
      </c>
      <c r="H3310" s="247" t="str">
        <f>IFERROR(VLOOKUP(Table[[#This Row],[Activity Details of Assistance]],WHAT!E:F,2,FALSE),"")</f>
        <v>N/A</v>
      </c>
      <c r="I3310" s="247"/>
      <c r="J3310" s="247">
        <v>1</v>
      </c>
      <c r="K3310" t="s">
        <v>8280</v>
      </c>
      <c r="L3310" s="251" t="s">
        <v>13</v>
      </c>
      <c r="M3310" s="251" t="s">
        <v>14</v>
      </c>
      <c r="N3310" s="247" t="s">
        <v>15</v>
      </c>
      <c r="O3310" s="247" t="s">
        <v>1554</v>
      </c>
      <c r="P3310" s="247" t="s">
        <v>8232</v>
      </c>
      <c r="Q3310" s="252">
        <v>44773</v>
      </c>
      <c r="R3310" s="252">
        <v>44805</v>
      </c>
      <c r="S3310" t="s">
        <v>8589</v>
      </c>
      <c r="T3310" s="253"/>
      <c r="U3310" s="253"/>
      <c r="V3310" s="253"/>
      <c r="W3310" s="253"/>
      <c r="X3310" t="s">
        <v>8595</v>
      </c>
      <c r="Y3310" s="254" t="s">
        <v>8577</v>
      </c>
      <c r="Z3310" s="255">
        <v>8801720000000</v>
      </c>
      <c r="AA3310" s="256" t="s">
        <v>8578</v>
      </c>
      <c r="AB3310" s="258" t="str">
        <f>_xlfn.IFNA(IF(Table[[#This Row],[Programme Partner]]&lt;&gt;Table[[#This Row],[Implementing Partner]],CONCATENATE(Table[[#This Row],[Programme Partner]],"-",Table[[#This Row],[Implementing Partner]]),Table[[#This Row],[Programme Partner]]),"")</f>
        <v>IRB</v>
      </c>
    </row>
    <row r="3311" spans="1:28" ht="16.5" customHeight="1">
      <c r="A3311" s="183">
        <v>3691</v>
      </c>
      <c r="B3311" s="247" t="s">
        <v>8566</v>
      </c>
      <c r="C3311" s="248" t="s">
        <v>8566</v>
      </c>
      <c r="D3311" s="212" t="s">
        <v>8701</v>
      </c>
      <c r="E3311" s="215" t="s">
        <v>27</v>
      </c>
      <c r="F3311" s="247" t="s">
        <v>8014</v>
      </c>
      <c r="G3311" t="s">
        <v>8019</v>
      </c>
      <c r="H3311" s="247" t="str">
        <f>IFERROR(VLOOKUP(Table[[#This Row],[Activity Details of Assistance]],WHAT!E:F,2,FALSE),"")</f>
        <v>N/A</v>
      </c>
      <c r="I3311" s="247"/>
      <c r="J3311" s="247">
        <v>1</v>
      </c>
      <c r="K3311" t="s">
        <v>8280</v>
      </c>
      <c r="L3311" s="251" t="s">
        <v>13</v>
      </c>
      <c r="M3311" s="251" t="s">
        <v>14</v>
      </c>
      <c r="N3311" s="247" t="s">
        <v>303</v>
      </c>
      <c r="O3311" s="247" t="s">
        <v>1585</v>
      </c>
      <c r="P3311" s="247" t="s">
        <v>8272</v>
      </c>
      <c r="Q3311" s="252">
        <v>44773</v>
      </c>
      <c r="R3311" s="252">
        <v>44805</v>
      </c>
      <c r="S3311" t="s">
        <v>8589</v>
      </c>
      <c r="T3311" s="253"/>
      <c r="U3311" s="253"/>
      <c r="V3311" s="253"/>
      <c r="W3311" s="253"/>
      <c r="X3311" t="s">
        <v>8595</v>
      </c>
      <c r="Y3311" s="254" t="s">
        <v>8577</v>
      </c>
      <c r="Z3311" s="255">
        <v>8801720000000</v>
      </c>
      <c r="AA3311" s="256" t="s">
        <v>8578</v>
      </c>
      <c r="AB3311" s="258" t="str">
        <f>_xlfn.IFNA(IF(Table[[#This Row],[Programme Partner]]&lt;&gt;Table[[#This Row],[Implementing Partner]],CONCATENATE(Table[[#This Row],[Programme Partner]],"-",Table[[#This Row],[Implementing Partner]]),Table[[#This Row],[Programme Partner]]),"")</f>
        <v>IRB</v>
      </c>
    </row>
    <row r="3312" spans="1:28" ht="16.5" customHeight="1">
      <c r="A3312" s="183">
        <v>3692</v>
      </c>
      <c r="B3312" s="247" t="s">
        <v>8566</v>
      </c>
      <c r="C3312" s="248" t="s">
        <v>8566</v>
      </c>
      <c r="D3312" s="212" t="s">
        <v>8701</v>
      </c>
      <c r="E3312" s="215" t="s">
        <v>27</v>
      </c>
      <c r="F3312" s="247" t="s">
        <v>8011</v>
      </c>
      <c r="G3312" s="250" t="s">
        <v>8353</v>
      </c>
      <c r="H3312" s="247" t="str">
        <f>IFERROR(VLOOKUP(Table[[#This Row],[Activity Details of Assistance]],WHAT!E:F,2,FALSE),"")</f>
        <v># of tube well</v>
      </c>
      <c r="I3312" s="247"/>
      <c r="J3312" s="247">
        <v>2</v>
      </c>
      <c r="K3312" t="s">
        <v>8280</v>
      </c>
      <c r="L3312" s="251" t="s">
        <v>13</v>
      </c>
      <c r="M3312" s="251" t="s">
        <v>14</v>
      </c>
      <c r="N3312" s="247" t="s">
        <v>301</v>
      </c>
      <c r="O3312" s="247" t="s">
        <v>1575</v>
      </c>
      <c r="P3312" s="247" t="s">
        <v>8252</v>
      </c>
      <c r="Q3312" s="252">
        <v>44773</v>
      </c>
      <c r="R3312" s="252">
        <v>44805</v>
      </c>
      <c r="S3312" t="s">
        <v>8589</v>
      </c>
      <c r="T3312" s="253"/>
      <c r="U3312" s="253"/>
      <c r="V3312" s="253"/>
      <c r="W3312" s="253"/>
      <c r="X3312"/>
      <c r="Y3312" s="254" t="s">
        <v>8577</v>
      </c>
      <c r="Z3312" s="255">
        <v>8801720000000</v>
      </c>
      <c r="AA3312" s="256" t="s">
        <v>8578</v>
      </c>
      <c r="AB3312" s="258" t="str">
        <f>_xlfn.IFNA(IF(Table[[#This Row],[Programme Partner]]&lt;&gt;Table[[#This Row],[Implementing Partner]],CONCATENATE(Table[[#This Row],[Programme Partner]],"-",Table[[#This Row],[Implementing Partner]]),Table[[#This Row],[Programme Partner]]),"")</f>
        <v>IRB</v>
      </c>
    </row>
    <row r="3313" spans="1:28" ht="16.5" customHeight="1">
      <c r="A3313" s="183">
        <v>3693</v>
      </c>
      <c r="B3313" s="247" t="s">
        <v>8566</v>
      </c>
      <c r="C3313" s="248" t="s">
        <v>8566</v>
      </c>
      <c r="D3313" s="212" t="s">
        <v>8701</v>
      </c>
      <c r="E3313" s="215" t="s">
        <v>27</v>
      </c>
      <c r="F3313" s="247" t="s">
        <v>8014</v>
      </c>
      <c r="G3313" t="s">
        <v>8019</v>
      </c>
      <c r="H3313" s="247" t="str">
        <f>IFERROR(VLOOKUP(Table[[#This Row],[Activity Details of Assistance]],WHAT!E:F,2,FALSE),"")</f>
        <v>N/A</v>
      </c>
      <c r="I3313" s="247"/>
      <c r="J3313" s="247">
        <v>1</v>
      </c>
      <c r="K3313" t="s">
        <v>8280</v>
      </c>
      <c r="L3313" s="251" t="s">
        <v>13</v>
      </c>
      <c r="M3313" s="251" t="s">
        <v>14</v>
      </c>
      <c r="N3313" s="247" t="s">
        <v>301</v>
      </c>
      <c r="O3313" s="247" t="s">
        <v>1573</v>
      </c>
      <c r="P3313" s="247" t="s">
        <v>8250</v>
      </c>
      <c r="Q3313" s="252">
        <v>44773</v>
      </c>
      <c r="R3313" s="252">
        <v>44805</v>
      </c>
      <c r="S3313" t="s">
        <v>8589</v>
      </c>
      <c r="T3313" s="253"/>
      <c r="U3313" s="253"/>
      <c r="V3313" s="253"/>
      <c r="W3313" s="253"/>
      <c r="X3313" t="s">
        <v>8595</v>
      </c>
      <c r="Y3313" s="254" t="s">
        <v>8577</v>
      </c>
      <c r="Z3313" s="255">
        <v>8801720000000</v>
      </c>
      <c r="AA3313" s="256" t="s">
        <v>8578</v>
      </c>
      <c r="AB3313" s="258" t="str">
        <f>_xlfn.IFNA(IF(Table[[#This Row],[Programme Partner]]&lt;&gt;Table[[#This Row],[Implementing Partner]],CONCATENATE(Table[[#This Row],[Programme Partner]],"-",Table[[#This Row],[Implementing Partner]]),Table[[#This Row],[Programme Partner]]),"")</f>
        <v>IRB</v>
      </c>
    </row>
    <row r="3314" spans="1:28" ht="16.5" customHeight="1">
      <c r="A3314" s="183">
        <v>3694</v>
      </c>
      <c r="B3314" s="247" t="s">
        <v>8566</v>
      </c>
      <c r="C3314" s="248" t="s">
        <v>8566</v>
      </c>
      <c r="D3314" s="212" t="s">
        <v>8701</v>
      </c>
      <c r="E3314" s="215" t="s">
        <v>27</v>
      </c>
      <c r="F3314" s="247" t="s">
        <v>8012</v>
      </c>
      <c r="G3314" s="250" t="s">
        <v>8362</v>
      </c>
      <c r="H3314" s="247" t="str">
        <f>IFERROR(VLOOKUP(Table[[#This Row],[Activity Details of Assistance]],WHAT!E:F,2,FALSE),"")</f>
        <v># of door</v>
      </c>
      <c r="I3314" s="247"/>
      <c r="J3314" s="247">
        <v>1</v>
      </c>
      <c r="K3314" t="s">
        <v>8280</v>
      </c>
      <c r="L3314" s="251" t="s">
        <v>13</v>
      </c>
      <c r="M3314" s="251" t="s">
        <v>14</v>
      </c>
      <c r="N3314" s="247" t="s">
        <v>303</v>
      </c>
      <c r="O3314" s="247" t="s">
        <v>1585</v>
      </c>
      <c r="P3314" s="247" t="s">
        <v>8272</v>
      </c>
      <c r="Q3314" s="252">
        <v>44742</v>
      </c>
      <c r="R3314" s="252">
        <v>44805</v>
      </c>
      <c r="S3314" t="s">
        <v>8589</v>
      </c>
      <c r="T3314" s="253"/>
      <c r="U3314" s="253"/>
      <c r="V3314" s="253"/>
      <c r="W3314" s="253"/>
      <c r="X3314"/>
      <c r="Y3314" s="254" t="s">
        <v>8577</v>
      </c>
      <c r="Z3314" s="255">
        <v>8801720000000</v>
      </c>
      <c r="AA3314" s="256" t="s">
        <v>8578</v>
      </c>
      <c r="AB3314" s="258" t="str">
        <f>_xlfn.IFNA(IF(Table[[#This Row],[Programme Partner]]&lt;&gt;Table[[#This Row],[Implementing Partner]],CONCATENATE(Table[[#This Row],[Programme Partner]],"-",Table[[#This Row],[Implementing Partner]]),Table[[#This Row],[Programme Partner]]),"")</f>
        <v>IRB</v>
      </c>
    </row>
    <row r="3315" spans="1:28" ht="16.5" customHeight="1">
      <c r="A3315" s="183">
        <v>3695</v>
      </c>
      <c r="B3315" s="247" t="s">
        <v>8566</v>
      </c>
      <c r="C3315" s="248" t="s">
        <v>8566</v>
      </c>
      <c r="D3315" s="212" t="s">
        <v>8701</v>
      </c>
      <c r="E3315" s="215" t="s">
        <v>27</v>
      </c>
      <c r="F3315" s="247" t="s">
        <v>8012</v>
      </c>
      <c r="G3315" s="195" t="s">
        <v>8372</v>
      </c>
      <c r="H3315" s="247" t="str">
        <f>IFERROR(VLOOKUP(Table[[#This Row],[Activity Details of Assistance]],WHAT!E:F,2,FALSE),"")</f>
        <v># of door</v>
      </c>
      <c r="I3315" s="247"/>
      <c r="J3315" s="247">
        <v>1</v>
      </c>
      <c r="K3315" t="s">
        <v>8280</v>
      </c>
      <c r="L3315" s="251" t="s">
        <v>13</v>
      </c>
      <c r="M3315" s="251" t="s">
        <v>14</v>
      </c>
      <c r="N3315" s="247" t="s">
        <v>303</v>
      </c>
      <c r="O3315" s="247" t="s">
        <v>1585</v>
      </c>
      <c r="P3315" s="247" t="s">
        <v>8272</v>
      </c>
      <c r="Q3315" s="252">
        <v>44742</v>
      </c>
      <c r="R3315" s="252">
        <v>44805</v>
      </c>
      <c r="S3315" t="s">
        <v>8589</v>
      </c>
      <c r="T3315" s="253"/>
      <c r="U3315" s="253"/>
      <c r="V3315" s="253"/>
      <c r="W3315" s="253"/>
      <c r="X3315"/>
      <c r="Y3315" s="254" t="s">
        <v>8577</v>
      </c>
      <c r="Z3315" s="255">
        <v>8801720000000</v>
      </c>
      <c r="AA3315" s="256" t="s">
        <v>8578</v>
      </c>
      <c r="AB3315" s="258" t="str">
        <f>_xlfn.IFNA(IF(Table[[#This Row],[Programme Partner]]&lt;&gt;Table[[#This Row],[Implementing Partner]],CONCATENATE(Table[[#This Row],[Programme Partner]],"-",Table[[#This Row],[Implementing Partner]]),Table[[#This Row],[Programme Partner]]),"")</f>
        <v>IRB</v>
      </c>
    </row>
    <row r="3316" spans="1:28" ht="16.5" customHeight="1">
      <c r="A3316" s="183">
        <v>3696</v>
      </c>
      <c r="B3316" s="247" t="s">
        <v>8566</v>
      </c>
      <c r="C3316" s="248" t="s">
        <v>8566</v>
      </c>
      <c r="D3316" s="212" t="s">
        <v>8701</v>
      </c>
      <c r="E3316" s="215" t="s">
        <v>27</v>
      </c>
      <c r="F3316" s="247" t="s">
        <v>8012</v>
      </c>
      <c r="G3316" s="250" t="s">
        <v>8354</v>
      </c>
      <c r="H3316" s="247" t="str">
        <f>IFERROR(VLOOKUP(Table[[#This Row],[Activity Details of Assistance]],WHAT!E:F,2,FALSE),"")</f>
        <v># of door</v>
      </c>
      <c r="I3316" s="247"/>
      <c r="J3316" s="247">
        <v>1</v>
      </c>
      <c r="K3316" t="s">
        <v>8280</v>
      </c>
      <c r="L3316" s="251" t="s">
        <v>13</v>
      </c>
      <c r="M3316" s="251" t="s">
        <v>14</v>
      </c>
      <c r="N3316" s="247" t="s">
        <v>303</v>
      </c>
      <c r="O3316" s="247" t="s">
        <v>1585</v>
      </c>
      <c r="P3316" s="247" t="s">
        <v>8272</v>
      </c>
      <c r="Q3316" s="252">
        <v>44742</v>
      </c>
      <c r="R3316" s="252">
        <v>44805</v>
      </c>
      <c r="S3316" t="s">
        <v>8589</v>
      </c>
      <c r="T3316" s="253"/>
      <c r="U3316" s="253"/>
      <c r="V3316" s="253"/>
      <c r="W3316" s="253"/>
      <c r="X3316"/>
      <c r="Y3316" s="254" t="s">
        <v>8577</v>
      </c>
      <c r="Z3316" s="255">
        <v>8801720000000</v>
      </c>
      <c r="AA3316" s="256" t="s">
        <v>8578</v>
      </c>
      <c r="AB3316" s="258" t="str">
        <f>_xlfn.IFNA(IF(Table[[#This Row],[Programme Partner]]&lt;&gt;Table[[#This Row],[Implementing Partner]],CONCATENATE(Table[[#This Row],[Programme Partner]],"-",Table[[#This Row],[Implementing Partner]]),Table[[#This Row],[Programme Partner]]),"")</f>
        <v>IRB</v>
      </c>
    </row>
    <row r="3317" spans="1:28" ht="16.5" customHeight="1">
      <c r="A3317" s="183">
        <v>3697</v>
      </c>
      <c r="B3317" s="212" t="s">
        <v>8684</v>
      </c>
      <c r="C3317" s="248" t="s">
        <v>5024</v>
      </c>
      <c r="D3317" s="212" t="s">
        <v>5110</v>
      </c>
      <c r="E3317" s="215" t="s">
        <v>27</v>
      </c>
      <c r="F3317" s="247" t="s">
        <v>8012</v>
      </c>
      <c r="G3317" s="195" t="s">
        <v>8585</v>
      </c>
      <c r="H3317" s="247" t="str">
        <f>IFERROR(VLOOKUP(Table[[#This Row],[Activity Details of Assistance]],WHAT!E:F,2,FALSE),"")</f>
        <v xml:space="preserve"># of door </v>
      </c>
      <c r="I3317" s="247"/>
      <c r="J3317" s="247">
        <v>24</v>
      </c>
      <c r="K3317" t="s">
        <v>8280</v>
      </c>
      <c r="L3317" s="251" t="s">
        <v>13</v>
      </c>
      <c r="M3317" s="251" t="s">
        <v>14</v>
      </c>
      <c r="N3317" s="247" t="s">
        <v>309</v>
      </c>
      <c r="O3317" s="247" t="s">
        <v>1606</v>
      </c>
      <c r="P3317" s="247" t="s">
        <v>4656</v>
      </c>
      <c r="Q3317" s="252">
        <v>44681</v>
      </c>
      <c r="R3317" s="252">
        <v>44652</v>
      </c>
      <c r="S3317" t="s">
        <v>8452</v>
      </c>
      <c r="T3317" s="253"/>
      <c r="U3317" s="253"/>
      <c r="V3317" s="253"/>
      <c r="W3317" s="253"/>
      <c r="X3317" s="197"/>
      <c r="Y3317" t="s">
        <v>8326</v>
      </c>
      <c r="Z3317" s="255">
        <v>1628407101</v>
      </c>
      <c r="AA3317" s="256" t="s">
        <v>8327</v>
      </c>
      <c r="AB3317" s="258" t="str">
        <f>_xlfn.IFNA(IF(Table[[#This Row],[Programme Partner]]&lt;&gt;Table[[#This Row],[Implementing Partner]],CONCATENATE(Table[[#This Row],[Programme Partner]],"-",Table[[#This Row],[Implementing Partner]]),Table[[#This Row],[Programme Partner]]),"")</f>
        <v>German RC-BDRCS</v>
      </c>
    </row>
    <row r="3318" spans="1:28" ht="16.5" customHeight="1">
      <c r="A3318" s="183">
        <v>3698</v>
      </c>
      <c r="B3318" s="212" t="s">
        <v>8684</v>
      </c>
      <c r="C3318" s="248" t="s">
        <v>5024</v>
      </c>
      <c r="D3318" s="212" t="s">
        <v>5110</v>
      </c>
      <c r="E3318" s="215" t="s">
        <v>27</v>
      </c>
      <c r="F3318" s="247" t="s">
        <v>8012</v>
      </c>
      <c r="G3318" s="195" t="s">
        <v>8586</v>
      </c>
      <c r="H3318" s="247" t="str">
        <f>IFERROR(VLOOKUP(Table[[#This Row],[Activity Details of Assistance]],WHAT!E:F,2,FALSE),"")</f>
        <v># of door</v>
      </c>
      <c r="I3318" s="247"/>
      <c r="J3318" s="247">
        <v>41</v>
      </c>
      <c r="K3318" t="s">
        <v>8280</v>
      </c>
      <c r="L3318" s="251" t="s">
        <v>13</v>
      </c>
      <c r="M3318" s="251" t="s">
        <v>14</v>
      </c>
      <c r="N3318" s="247" t="s">
        <v>309</v>
      </c>
      <c r="O3318" s="247" t="s">
        <v>1606</v>
      </c>
      <c r="P3318" s="247" t="s">
        <v>4656</v>
      </c>
      <c r="Q3318" s="252">
        <v>44681</v>
      </c>
      <c r="R3318" s="252">
        <v>44652</v>
      </c>
      <c r="S3318" t="s">
        <v>8452</v>
      </c>
      <c r="T3318" s="253"/>
      <c r="U3318" s="253"/>
      <c r="V3318" s="253"/>
      <c r="W3318" s="253"/>
      <c r="X3318"/>
      <c r="Y3318" t="s">
        <v>8326</v>
      </c>
      <c r="Z3318" s="255">
        <v>1628407101</v>
      </c>
      <c r="AA3318" s="256" t="s">
        <v>8327</v>
      </c>
      <c r="AB3318" s="258" t="str">
        <f>_xlfn.IFNA(IF(Table[[#This Row],[Programme Partner]]&lt;&gt;Table[[#This Row],[Implementing Partner]],CONCATENATE(Table[[#This Row],[Programme Partner]],"-",Table[[#This Row],[Implementing Partner]]),Table[[#This Row],[Programme Partner]]),"")</f>
        <v>German RC-BDRCS</v>
      </c>
    </row>
    <row r="3319" spans="1:28" ht="16.5" customHeight="1">
      <c r="A3319" s="183">
        <v>3699</v>
      </c>
      <c r="B3319" s="212" t="s">
        <v>8684</v>
      </c>
      <c r="C3319" s="248" t="s">
        <v>5024</v>
      </c>
      <c r="D3319" s="212" t="s">
        <v>5110</v>
      </c>
      <c r="E3319" s="215" t="s">
        <v>27</v>
      </c>
      <c r="F3319" s="247" t="s">
        <v>8012</v>
      </c>
      <c r="G3319" s="250" t="s">
        <v>8357</v>
      </c>
      <c r="H3319" s="247" t="str">
        <f>IFERROR(VLOOKUP(Table[[#This Row],[Activity Details of Assistance]],WHAT!E:F,2,FALSE),"")</f>
        <v># of door</v>
      </c>
      <c r="I3319" s="247"/>
      <c r="J3319" s="247">
        <v>171</v>
      </c>
      <c r="K3319" t="s">
        <v>8280</v>
      </c>
      <c r="L3319" s="251" t="s">
        <v>13</v>
      </c>
      <c r="M3319" s="251" t="s">
        <v>14</v>
      </c>
      <c r="N3319" s="247" t="s">
        <v>309</v>
      </c>
      <c r="O3319" s="247" t="s">
        <v>1606</v>
      </c>
      <c r="P3319" s="247" t="s">
        <v>4656</v>
      </c>
      <c r="Q3319" s="252">
        <v>44681</v>
      </c>
      <c r="R3319" s="252">
        <v>44652</v>
      </c>
      <c r="S3319" t="s">
        <v>8452</v>
      </c>
      <c r="T3319" s="253"/>
      <c r="U3319" s="253"/>
      <c r="V3319" s="253"/>
      <c r="W3319" s="253"/>
      <c r="X3319" s="197"/>
      <c r="Y3319" t="s">
        <v>8326</v>
      </c>
      <c r="Z3319" s="255">
        <v>1628407101</v>
      </c>
      <c r="AA3319" s="256" t="s">
        <v>8327</v>
      </c>
      <c r="AB3319" s="258" t="str">
        <f>_xlfn.IFNA(IF(Table[[#This Row],[Programme Partner]]&lt;&gt;Table[[#This Row],[Implementing Partner]],CONCATENATE(Table[[#This Row],[Programme Partner]],"-",Table[[#This Row],[Implementing Partner]]),Table[[#This Row],[Programme Partner]]),"")</f>
        <v>German RC-BDRCS</v>
      </c>
    </row>
    <row r="3320" spans="1:28" ht="16.5" customHeight="1">
      <c r="A3320" s="183">
        <v>3700</v>
      </c>
      <c r="B3320" s="212" t="s">
        <v>8684</v>
      </c>
      <c r="C3320" s="248" t="s">
        <v>5024</v>
      </c>
      <c r="D3320" s="212" t="s">
        <v>5110</v>
      </c>
      <c r="E3320" s="215" t="s">
        <v>27</v>
      </c>
      <c r="F3320" s="247" t="s">
        <v>8011</v>
      </c>
      <c r="G3320" s="213" t="s">
        <v>8584</v>
      </c>
      <c r="H3320" s="247" t="str">
        <f>IFERROR(VLOOKUP(Table[[#This Row],[Activity Details of Assistance]],WHAT!E:F,2,FALSE),"")</f>
        <v># of tube well</v>
      </c>
      <c r="I3320" s="247"/>
      <c r="J3320" s="247">
        <v>56</v>
      </c>
      <c r="K3320" t="s">
        <v>8280</v>
      </c>
      <c r="L3320" s="251" t="s">
        <v>13</v>
      </c>
      <c r="M3320" s="251" t="s">
        <v>14</v>
      </c>
      <c r="N3320" s="247" t="s">
        <v>309</v>
      </c>
      <c r="O3320" s="247" t="s">
        <v>1606</v>
      </c>
      <c r="P3320" s="247" t="s">
        <v>4656</v>
      </c>
      <c r="Q3320" s="252">
        <v>44681</v>
      </c>
      <c r="R3320" s="252">
        <v>44652</v>
      </c>
      <c r="S3320" t="s">
        <v>8452</v>
      </c>
      <c r="T3320" s="253"/>
      <c r="U3320" s="253"/>
      <c r="V3320" s="253"/>
      <c r="W3320" s="253"/>
      <c r="X3320"/>
      <c r="Y3320" t="s">
        <v>8326</v>
      </c>
      <c r="Z3320" s="255">
        <v>1628407101</v>
      </c>
      <c r="AA3320" s="256" t="s">
        <v>8327</v>
      </c>
      <c r="AB3320" s="258" t="str">
        <f>_xlfn.IFNA(IF(Table[[#This Row],[Programme Partner]]&lt;&gt;Table[[#This Row],[Implementing Partner]],CONCATENATE(Table[[#This Row],[Programme Partner]],"-",Table[[#This Row],[Implementing Partner]]),Table[[#This Row],[Programme Partner]]),"")</f>
        <v>German RC-BDRCS</v>
      </c>
    </row>
    <row r="3321" spans="1:28" ht="16.5" customHeight="1">
      <c r="A3321" s="183">
        <v>3701</v>
      </c>
      <c r="B3321" s="212" t="s">
        <v>8684</v>
      </c>
      <c r="C3321" s="248" t="s">
        <v>5024</v>
      </c>
      <c r="D3321" s="212" t="s">
        <v>5110</v>
      </c>
      <c r="E3321" s="215" t="s">
        <v>27</v>
      </c>
      <c r="F3321" s="247" t="s">
        <v>8013</v>
      </c>
      <c r="G3321" s="250" t="s">
        <v>8313</v>
      </c>
      <c r="H3321" s="247" t="str">
        <f>IFERROR(VLOOKUP(Table[[#This Row],[Activity Details of Assistance]],WHAT!E:F,2,FALSE),"")</f>
        <v># of HP sessions at community level</v>
      </c>
      <c r="I3321" s="247"/>
      <c r="J3321" s="247">
        <v>1357</v>
      </c>
      <c r="K3321" t="s">
        <v>8280</v>
      </c>
      <c r="L3321" s="251" t="s">
        <v>13</v>
      </c>
      <c r="M3321" s="251" t="s">
        <v>14</v>
      </c>
      <c r="N3321" s="247" t="s">
        <v>309</v>
      </c>
      <c r="O3321" s="247" t="s">
        <v>1606</v>
      </c>
      <c r="P3321" s="247" t="s">
        <v>4656</v>
      </c>
      <c r="Q3321" s="252">
        <v>44681</v>
      </c>
      <c r="R3321" s="252">
        <v>44652</v>
      </c>
      <c r="S3321" t="s">
        <v>8452</v>
      </c>
      <c r="T3321" s="253"/>
      <c r="U3321" s="253"/>
      <c r="V3321" s="253"/>
      <c r="W3321" s="253"/>
      <c r="X3321"/>
      <c r="Y3321" t="s">
        <v>8326</v>
      </c>
      <c r="Z3321" s="255">
        <v>1628407101</v>
      </c>
      <c r="AA3321" s="256" t="s">
        <v>8327</v>
      </c>
      <c r="AB3321" s="258" t="str">
        <f>_xlfn.IFNA(IF(Table[[#This Row],[Programme Partner]]&lt;&gt;Table[[#This Row],[Implementing Partner]],CONCATENATE(Table[[#This Row],[Programme Partner]],"-",Table[[#This Row],[Implementing Partner]]),Table[[#This Row],[Programme Partner]]),"")</f>
        <v>German RC-BDRCS</v>
      </c>
    </row>
    <row r="3322" spans="1:28" ht="16.5" customHeight="1">
      <c r="A3322" s="183">
        <v>3702</v>
      </c>
      <c r="B3322" s="212" t="s">
        <v>8684</v>
      </c>
      <c r="C3322" s="248" t="s">
        <v>5024</v>
      </c>
      <c r="D3322" s="212" t="s">
        <v>5110</v>
      </c>
      <c r="E3322" s="215" t="s">
        <v>27</v>
      </c>
      <c r="F3322" s="247" t="s">
        <v>8013</v>
      </c>
      <c r="G3322" s="195" t="s">
        <v>8314</v>
      </c>
      <c r="H3322" s="247" t="str">
        <f>IFERROR(VLOOKUP(Table[[#This Row],[Activity Details of Assistance]],WHAT!E:F,2,FALSE),"")</f>
        <v># of HP sessions at HH level</v>
      </c>
      <c r="I3322" s="247"/>
      <c r="J3322" s="247">
        <v>1790</v>
      </c>
      <c r="K3322" t="s">
        <v>8280</v>
      </c>
      <c r="L3322" s="251" t="s">
        <v>13</v>
      </c>
      <c r="M3322" s="251" t="s">
        <v>14</v>
      </c>
      <c r="N3322" s="247" t="s">
        <v>309</v>
      </c>
      <c r="O3322" s="247" t="s">
        <v>1606</v>
      </c>
      <c r="P3322" s="247" t="s">
        <v>4656</v>
      </c>
      <c r="Q3322" s="252">
        <v>44681</v>
      </c>
      <c r="R3322" s="252">
        <v>44652</v>
      </c>
      <c r="S3322" t="s">
        <v>8452</v>
      </c>
      <c r="T3322" s="253"/>
      <c r="U3322" s="253"/>
      <c r="V3322" s="253"/>
      <c r="W3322" s="253"/>
      <c r="X3322"/>
      <c r="Y3322" t="s">
        <v>8326</v>
      </c>
      <c r="Z3322" s="255">
        <v>1628407101</v>
      </c>
      <c r="AA3322" s="256" t="s">
        <v>8327</v>
      </c>
      <c r="AB3322" s="258" t="str">
        <f>_xlfn.IFNA(IF(Table[[#This Row],[Programme Partner]]&lt;&gt;Table[[#This Row],[Implementing Partner]],CONCATENATE(Table[[#This Row],[Programme Partner]],"-",Table[[#This Row],[Implementing Partner]]),Table[[#This Row],[Programme Partner]]),"")</f>
        <v>German RC-BDRCS</v>
      </c>
    </row>
    <row r="3323" spans="1:28" ht="16.5" customHeight="1">
      <c r="A3323" s="183">
        <v>3703</v>
      </c>
      <c r="B3323" s="202" t="s">
        <v>4993</v>
      </c>
      <c r="C3323" s="248" t="s">
        <v>4993</v>
      </c>
      <c r="D3323" s="212" t="s">
        <v>4993</v>
      </c>
      <c r="E3323" s="215" t="s">
        <v>27</v>
      </c>
      <c r="F3323" s="247" t="s">
        <v>8011</v>
      </c>
      <c r="G3323" s="195" t="s">
        <v>8584</v>
      </c>
      <c r="H3323" s="247" t="str">
        <f>IFERROR(VLOOKUP(Table[[#This Row],[Activity Details of Assistance]],WHAT!E:F,2,FALSE),"")</f>
        <v># of tube well</v>
      </c>
      <c r="I3323" s="247"/>
      <c r="J3323" s="247">
        <v>33</v>
      </c>
      <c r="K3323" t="s">
        <v>8280</v>
      </c>
      <c r="L3323" s="251" t="s">
        <v>13</v>
      </c>
      <c r="M3323" s="251" t="s">
        <v>14</v>
      </c>
      <c r="N3323" s="247" t="s">
        <v>309</v>
      </c>
      <c r="O3323" s="247" t="s">
        <v>1606</v>
      </c>
      <c r="P3323" s="247" t="s">
        <v>6477</v>
      </c>
      <c r="Q3323" s="252">
        <v>44773</v>
      </c>
      <c r="R3323" s="252">
        <v>44896</v>
      </c>
      <c r="S3323" t="s">
        <v>8452</v>
      </c>
      <c r="T3323" s="253"/>
      <c r="U3323" s="253"/>
      <c r="V3323" s="253"/>
      <c r="W3323" s="253"/>
      <c r="X3323"/>
      <c r="Y3323" t="s">
        <v>8309</v>
      </c>
      <c r="Z3323" s="255">
        <v>1813213381</v>
      </c>
      <c r="AA3323" t="s">
        <v>8285</v>
      </c>
      <c r="AB3323" s="258" t="str">
        <f>_xlfn.IFNA(IF(Table[[#This Row],[Programme Partner]]&lt;&gt;Table[[#This Row],[Implementing Partner]],CONCATENATE(Table[[#This Row],[Programme Partner]],"-",Table[[#This Row],[Implementing Partner]]),Table[[#This Row],[Programme Partner]]),"")</f>
        <v>ACF</v>
      </c>
    </row>
    <row r="3324" spans="1:28" ht="16.5" customHeight="1">
      <c r="A3324" s="183">
        <v>3704</v>
      </c>
      <c r="B3324" s="202" t="s">
        <v>4993</v>
      </c>
      <c r="C3324" s="248" t="s">
        <v>4993</v>
      </c>
      <c r="D3324" s="212" t="s">
        <v>4993</v>
      </c>
      <c r="E3324" s="215" t="s">
        <v>27</v>
      </c>
      <c r="F3324" s="247" t="s">
        <v>8588</v>
      </c>
      <c r="G3324" t="s">
        <v>8019</v>
      </c>
      <c r="H3324" s="247" t="str">
        <f>IFERROR(VLOOKUP(Table[[#This Row],[Activity Details of Assistance]],WHAT!E:F,2,FALSE),"")</f>
        <v>N/A</v>
      </c>
      <c r="I3324" s="247"/>
      <c r="J3324" s="247">
        <v>10</v>
      </c>
      <c r="K3324" t="s">
        <v>8280</v>
      </c>
      <c r="L3324" s="251" t="s">
        <v>13</v>
      </c>
      <c r="M3324" s="251" t="s">
        <v>14</v>
      </c>
      <c r="N3324" s="247" t="s">
        <v>309</v>
      </c>
      <c r="O3324" s="247" t="s">
        <v>1606</v>
      </c>
      <c r="P3324" s="247" t="s">
        <v>6477</v>
      </c>
      <c r="Q3324" s="252">
        <v>44773</v>
      </c>
      <c r="R3324" s="252">
        <v>44896</v>
      </c>
      <c r="S3324" t="s">
        <v>8452</v>
      </c>
      <c r="T3324" s="253"/>
      <c r="U3324" s="253"/>
      <c r="V3324" s="253"/>
      <c r="W3324" s="253"/>
      <c r="X3324" t="s">
        <v>8596</v>
      </c>
      <c r="Y3324" t="s">
        <v>8309</v>
      </c>
      <c r="Z3324" s="255">
        <v>1813213381</v>
      </c>
      <c r="AA3324" t="s">
        <v>8285</v>
      </c>
      <c r="AB3324" s="258" t="str">
        <f>_xlfn.IFNA(IF(Table[[#This Row],[Programme Partner]]&lt;&gt;Table[[#This Row],[Implementing Partner]],CONCATENATE(Table[[#This Row],[Programme Partner]],"-",Table[[#This Row],[Implementing Partner]]),Table[[#This Row],[Programme Partner]]),"")</f>
        <v>ACF</v>
      </c>
    </row>
    <row r="3325" spans="1:28" ht="16.5" customHeight="1">
      <c r="A3325" s="183">
        <v>3705</v>
      </c>
      <c r="B3325" s="202" t="s">
        <v>4993</v>
      </c>
      <c r="C3325" s="248" t="s">
        <v>4993</v>
      </c>
      <c r="D3325" s="212" t="s">
        <v>4993</v>
      </c>
      <c r="E3325" s="215" t="s">
        <v>27</v>
      </c>
      <c r="F3325" s="247" t="s">
        <v>8012</v>
      </c>
      <c r="G3325" s="195" t="s">
        <v>8585</v>
      </c>
      <c r="H3325" s="247" t="str">
        <f>IFERROR(VLOOKUP(Table[[#This Row],[Activity Details of Assistance]],WHAT!E:F,2,FALSE),"")</f>
        <v xml:space="preserve"># of door </v>
      </c>
      <c r="I3325" s="247"/>
      <c r="J3325" s="247">
        <v>8</v>
      </c>
      <c r="K3325" t="s">
        <v>8280</v>
      </c>
      <c r="L3325" s="251" t="s">
        <v>13</v>
      </c>
      <c r="M3325" s="251" t="s">
        <v>14</v>
      </c>
      <c r="N3325" s="247" t="s">
        <v>309</v>
      </c>
      <c r="O3325" s="247" t="s">
        <v>1606</v>
      </c>
      <c r="P3325" s="247" t="s">
        <v>6477</v>
      </c>
      <c r="Q3325" s="252">
        <v>44773</v>
      </c>
      <c r="R3325" s="252">
        <v>44896</v>
      </c>
      <c r="S3325" t="s">
        <v>8452</v>
      </c>
      <c r="T3325" s="253"/>
      <c r="U3325" s="253"/>
      <c r="V3325" s="253"/>
      <c r="W3325" s="253"/>
      <c r="X3325"/>
      <c r="Y3325" t="s">
        <v>8309</v>
      </c>
      <c r="Z3325" s="255">
        <v>1813213381</v>
      </c>
      <c r="AA3325" t="s">
        <v>8285</v>
      </c>
      <c r="AB3325" s="258" t="str">
        <f>_xlfn.IFNA(IF(Table[[#This Row],[Programme Partner]]&lt;&gt;Table[[#This Row],[Implementing Partner]],CONCATENATE(Table[[#This Row],[Programme Partner]],"-",Table[[#This Row],[Implementing Partner]]),Table[[#This Row],[Programme Partner]]),"")</f>
        <v>ACF</v>
      </c>
    </row>
    <row r="3326" spans="1:28" ht="16.5" customHeight="1">
      <c r="A3326" s="183">
        <v>3706</v>
      </c>
      <c r="B3326" s="202" t="s">
        <v>4993</v>
      </c>
      <c r="C3326" s="248" t="s">
        <v>4993</v>
      </c>
      <c r="D3326" s="212" t="s">
        <v>4993</v>
      </c>
      <c r="E3326" s="215" t="s">
        <v>27</v>
      </c>
      <c r="F3326" s="247" t="s">
        <v>8012</v>
      </c>
      <c r="G3326" s="195" t="s">
        <v>8586</v>
      </c>
      <c r="H3326" s="247" t="str">
        <f>IFERROR(VLOOKUP(Table[[#This Row],[Activity Details of Assistance]],WHAT!E:F,2,FALSE),"")</f>
        <v># of door</v>
      </c>
      <c r="I3326" s="247"/>
      <c r="J3326" s="247">
        <v>65</v>
      </c>
      <c r="K3326" t="s">
        <v>8280</v>
      </c>
      <c r="L3326" s="251" t="s">
        <v>13</v>
      </c>
      <c r="M3326" s="251" t="s">
        <v>14</v>
      </c>
      <c r="N3326" s="247" t="s">
        <v>309</v>
      </c>
      <c r="O3326" s="247" t="s">
        <v>1606</v>
      </c>
      <c r="P3326" s="247" t="s">
        <v>6477</v>
      </c>
      <c r="Q3326" s="252">
        <v>44773</v>
      </c>
      <c r="R3326" s="252">
        <v>44896</v>
      </c>
      <c r="S3326" t="s">
        <v>8452</v>
      </c>
      <c r="T3326" s="253"/>
      <c r="U3326" s="253"/>
      <c r="V3326" s="253"/>
      <c r="W3326" s="253"/>
      <c r="X3326"/>
      <c r="Y3326" t="s">
        <v>8309</v>
      </c>
      <c r="Z3326" s="255">
        <v>1813213381</v>
      </c>
      <c r="AA3326" t="s">
        <v>8285</v>
      </c>
      <c r="AB3326" s="258" t="str">
        <f>_xlfn.IFNA(IF(Table[[#This Row],[Programme Partner]]&lt;&gt;Table[[#This Row],[Implementing Partner]],CONCATENATE(Table[[#This Row],[Programme Partner]],"-",Table[[#This Row],[Implementing Partner]]),Table[[#This Row],[Programme Partner]]),"")</f>
        <v>ACF</v>
      </c>
    </row>
    <row r="3327" spans="1:28" ht="16.5" customHeight="1">
      <c r="A3327" s="183">
        <v>3707</v>
      </c>
      <c r="B3327" s="202" t="s">
        <v>4993</v>
      </c>
      <c r="C3327" s="248" t="s">
        <v>4993</v>
      </c>
      <c r="D3327" s="212" t="s">
        <v>4993</v>
      </c>
      <c r="E3327" s="215" t="s">
        <v>27</v>
      </c>
      <c r="F3327" s="247" t="s">
        <v>8012</v>
      </c>
      <c r="G3327" s="250" t="s">
        <v>8357</v>
      </c>
      <c r="H3327" s="247" t="str">
        <f>IFERROR(VLOOKUP(Table[[#This Row],[Activity Details of Assistance]],WHAT!E:F,2,FALSE),"")</f>
        <v># of door</v>
      </c>
      <c r="I3327" s="247"/>
      <c r="J3327" s="247">
        <v>127</v>
      </c>
      <c r="K3327" t="s">
        <v>8280</v>
      </c>
      <c r="L3327" s="251" t="s">
        <v>13</v>
      </c>
      <c r="M3327" s="251" t="s">
        <v>14</v>
      </c>
      <c r="N3327" s="247" t="s">
        <v>309</v>
      </c>
      <c r="O3327" s="247" t="s">
        <v>1606</v>
      </c>
      <c r="P3327" s="247" t="s">
        <v>6477</v>
      </c>
      <c r="Q3327" s="252">
        <v>44773</v>
      </c>
      <c r="R3327" s="252">
        <v>44896</v>
      </c>
      <c r="S3327" t="s">
        <v>8452</v>
      </c>
      <c r="T3327" s="253"/>
      <c r="U3327" s="253"/>
      <c r="V3327" s="253"/>
      <c r="W3327" s="253"/>
      <c r="X3327"/>
      <c r="Y3327" t="s">
        <v>8309</v>
      </c>
      <c r="Z3327" s="255">
        <v>1813213381</v>
      </c>
      <c r="AA3327" t="s">
        <v>8285</v>
      </c>
      <c r="AB3327" s="258" t="str">
        <f>_xlfn.IFNA(IF(Table[[#This Row],[Programme Partner]]&lt;&gt;Table[[#This Row],[Implementing Partner]],CONCATENATE(Table[[#This Row],[Programme Partner]],"-",Table[[#This Row],[Implementing Partner]]),Table[[#This Row],[Programme Partner]]),"")</f>
        <v>ACF</v>
      </c>
    </row>
    <row r="3328" spans="1:28" ht="16.5" customHeight="1">
      <c r="A3328" s="183">
        <v>3708</v>
      </c>
      <c r="B3328" s="202" t="s">
        <v>4993</v>
      </c>
      <c r="C3328" s="248" t="s">
        <v>4993</v>
      </c>
      <c r="D3328" s="212" t="s">
        <v>4993</v>
      </c>
      <c r="E3328" s="215" t="s">
        <v>27</v>
      </c>
      <c r="F3328" s="247" t="s">
        <v>8013</v>
      </c>
      <c r="G3328" t="s">
        <v>8442</v>
      </c>
      <c r="H3328" s="247" t="str">
        <f>IFERROR(VLOOKUP(Table[[#This Row],[Activity Details of Assistance]],WHAT!E:F,2,FALSE),"")</f>
        <v># of facilities</v>
      </c>
      <c r="I3328" s="247"/>
      <c r="J3328" s="247">
        <v>127</v>
      </c>
      <c r="K3328" t="s">
        <v>8280</v>
      </c>
      <c r="L3328" s="251" t="s">
        <v>13</v>
      </c>
      <c r="M3328" s="251" t="s">
        <v>14</v>
      </c>
      <c r="N3328" s="247" t="s">
        <v>309</v>
      </c>
      <c r="O3328" s="247" t="s">
        <v>1606</v>
      </c>
      <c r="P3328" s="247" t="s">
        <v>6477</v>
      </c>
      <c r="Q3328" s="252">
        <v>44773</v>
      </c>
      <c r="R3328" s="252">
        <v>44896</v>
      </c>
      <c r="S3328" t="s">
        <v>8452</v>
      </c>
      <c r="T3328" s="253"/>
      <c r="U3328" s="253"/>
      <c r="V3328" s="253"/>
      <c r="W3328" s="253"/>
      <c r="X3328"/>
      <c r="Y3328" t="s">
        <v>8309</v>
      </c>
      <c r="Z3328" s="255">
        <v>1813213381</v>
      </c>
      <c r="AA3328" t="s">
        <v>8285</v>
      </c>
      <c r="AB3328" s="258" t="str">
        <f>_xlfn.IFNA(IF(Table[[#This Row],[Programme Partner]]&lt;&gt;Table[[#This Row],[Implementing Partner]],CONCATENATE(Table[[#This Row],[Programme Partner]],"-",Table[[#This Row],[Implementing Partner]]),Table[[#This Row],[Programme Partner]]),"")</f>
        <v>ACF</v>
      </c>
    </row>
    <row r="3329" spans="1:28" ht="16.5" customHeight="1">
      <c r="A3329" s="183">
        <v>3709</v>
      </c>
      <c r="B3329" s="202" t="s">
        <v>4993</v>
      </c>
      <c r="C3329" s="248" t="s">
        <v>4993</v>
      </c>
      <c r="D3329" s="212" t="s">
        <v>4993</v>
      </c>
      <c r="E3329" s="215" t="s">
        <v>27</v>
      </c>
      <c r="F3329" s="247" t="s">
        <v>8013</v>
      </c>
      <c r="G3329" s="250" t="s">
        <v>8313</v>
      </c>
      <c r="H3329" s="247" t="str">
        <f>IFERROR(VLOOKUP(Table[[#This Row],[Activity Details of Assistance]],WHAT!E:F,2,FALSE),"")</f>
        <v># of HP sessions at community level</v>
      </c>
      <c r="I3329" s="247"/>
      <c r="J3329" s="247">
        <v>693</v>
      </c>
      <c r="K3329" t="s">
        <v>8280</v>
      </c>
      <c r="L3329" s="251" t="s">
        <v>13</v>
      </c>
      <c r="M3329" s="251" t="s">
        <v>14</v>
      </c>
      <c r="N3329" s="247" t="s">
        <v>309</v>
      </c>
      <c r="O3329" s="247" t="s">
        <v>1606</v>
      </c>
      <c r="P3329" s="247" t="s">
        <v>6477</v>
      </c>
      <c r="Q3329" s="252">
        <v>44773</v>
      </c>
      <c r="R3329" s="252">
        <v>44896</v>
      </c>
      <c r="S3329" t="s">
        <v>8452</v>
      </c>
      <c r="T3329" s="253"/>
      <c r="U3329" s="253"/>
      <c r="V3329" s="253"/>
      <c r="W3329" s="253"/>
      <c r="X3329"/>
      <c r="Y3329" t="s">
        <v>8309</v>
      </c>
      <c r="Z3329" s="255">
        <v>1813213381</v>
      </c>
      <c r="AA3329" t="s">
        <v>8285</v>
      </c>
      <c r="AB3329" s="258" t="str">
        <f>_xlfn.IFNA(IF(Table[[#This Row],[Programme Partner]]&lt;&gt;Table[[#This Row],[Implementing Partner]],CONCATENATE(Table[[#This Row],[Programme Partner]],"-",Table[[#This Row],[Implementing Partner]]),Table[[#This Row],[Programme Partner]]),"")</f>
        <v>ACF</v>
      </c>
    </row>
    <row r="3330" spans="1:28" ht="16.5" customHeight="1">
      <c r="A3330" s="183">
        <v>3710</v>
      </c>
      <c r="B3330" s="202" t="s">
        <v>4993</v>
      </c>
      <c r="C3330" s="248" t="s">
        <v>4993</v>
      </c>
      <c r="D3330" s="212" t="s">
        <v>4993</v>
      </c>
      <c r="E3330" s="215" t="s">
        <v>27</v>
      </c>
      <c r="F3330" s="247" t="s">
        <v>8013</v>
      </c>
      <c r="G3330" s="103" t="s">
        <v>8314</v>
      </c>
      <c r="H3330" s="247" t="str">
        <f>IFERROR(VLOOKUP(Table[[#This Row],[Activity Details of Assistance]],WHAT!E:F,2,FALSE),"")</f>
        <v># of HP sessions at HH level</v>
      </c>
      <c r="I3330" s="247"/>
      <c r="J3330" s="247">
        <v>1750</v>
      </c>
      <c r="K3330" t="s">
        <v>8280</v>
      </c>
      <c r="L3330" s="251" t="s">
        <v>13</v>
      </c>
      <c r="M3330" s="251" t="s">
        <v>14</v>
      </c>
      <c r="N3330" s="247" t="s">
        <v>309</v>
      </c>
      <c r="O3330" s="247" t="s">
        <v>1606</v>
      </c>
      <c r="P3330" s="247" t="s">
        <v>6477</v>
      </c>
      <c r="Q3330" s="252">
        <v>44773</v>
      </c>
      <c r="R3330" s="252">
        <v>44896</v>
      </c>
      <c r="S3330" t="s">
        <v>8452</v>
      </c>
      <c r="T3330" s="253"/>
      <c r="U3330" s="253"/>
      <c r="V3330" s="253"/>
      <c r="W3330" s="253"/>
      <c r="X3330"/>
      <c r="Y3330" t="s">
        <v>8309</v>
      </c>
      <c r="Z3330" s="255">
        <v>1813213381</v>
      </c>
      <c r="AA3330" t="s">
        <v>8285</v>
      </c>
      <c r="AB3330" s="258" t="str">
        <f>_xlfn.IFNA(IF(Table[[#This Row],[Programme Partner]]&lt;&gt;Table[[#This Row],[Implementing Partner]],CONCATENATE(Table[[#This Row],[Programme Partner]],"-",Table[[#This Row],[Implementing Partner]]),Table[[#This Row],[Programme Partner]]),"")</f>
        <v>ACF</v>
      </c>
    </row>
    <row r="3331" spans="1:28" ht="16.5" customHeight="1">
      <c r="A3331" s="183">
        <v>3711</v>
      </c>
      <c r="B3331" s="202" t="s">
        <v>4993</v>
      </c>
      <c r="C3331" s="248" t="s">
        <v>4993</v>
      </c>
      <c r="D3331" s="212" t="s">
        <v>4993</v>
      </c>
      <c r="E3331" s="215" t="s">
        <v>27</v>
      </c>
      <c r="F3331" s="247" t="s">
        <v>8014</v>
      </c>
      <c r="G3331" s="250" t="s">
        <v>8361</v>
      </c>
      <c r="H3331" s="247" t="str">
        <f>IFERROR(VLOOKUP(Table[[#This Row],[Activity Details of Assistance]],WHAT!E:F,2,FALSE),"")</f>
        <v># of plant</v>
      </c>
      <c r="I3331" s="247"/>
      <c r="J3331" s="247">
        <v>1</v>
      </c>
      <c r="K3331" t="s">
        <v>8280</v>
      </c>
      <c r="L3331" s="251" t="s">
        <v>13</v>
      </c>
      <c r="M3331" s="251" t="s">
        <v>14</v>
      </c>
      <c r="N3331" s="247" t="s">
        <v>309</v>
      </c>
      <c r="O3331" s="247" t="s">
        <v>1606</v>
      </c>
      <c r="P3331" s="247" t="s">
        <v>6477</v>
      </c>
      <c r="Q3331" s="252">
        <v>44773</v>
      </c>
      <c r="R3331" s="252">
        <v>44896</v>
      </c>
      <c r="S3331" t="s">
        <v>8452</v>
      </c>
      <c r="T3331" s="253"/>
      <c r="U3331" s="253"/>
      <c r="V3331" s="253"/>
      <c r="W3331" s="253"/>
      <c r="X3331"/>
      <c r="Y3331" t="s">
        <v>8309</v>
      </c>
      <c r="Z3331" s="255">
        <v>1813213381</v>
      </c>
      <c r="AA3331" t="s">
        <v>8285</v>
      </c>
      <c r="AB3331" s="258" t="str">
        <f>_xlfn.IFNA(IF(Table[[#This Row],[Programme Partner]]&lt;&gt;Table[[#This Row],[Implementing Partner]],CONCATENATE(Table[[#This Row],[Programme Partner]],"-",Table[[#This Row],[Implementing Partner]]),Table[[#This Row],[Programme Partner]]),"")</f>
        <v>ACF</v>
      </c>
    </row>
    <row r="3332" spans="1:28" ht="16.5" customHeight="1">
      <c r="A3332" s="183">
        <v>3712</v>
      </c>
      <c r="B3332" s="247" t="s">
        <v>4993</v>
      </c>
      <c r="C3332" s="248" t="s">
        <v>4993</v>
      </c>
      <c r="D3332" s="249" t="s">
        <v>4993</v>
      </c>
      <c r="E3332" s="215" t="s">
        <v>27</v>
      </c>
      <c r="F3332" s="247" t="s">
        <v>8014</v>
      </c>
      <c r="G3332" t="s">
        <v>8019</v>
      </c>
      <c r="H3332" s="247" t="str">
        <f>IFERROR(VLOOKUP(Table[[#This Row],[Activity Details of Assistance]],WHAT!E:F,2,FALSE),"")</f>
        <v>N/A</v>
      </c>
      <c r="I3332" s="247"/>
      <c r="J3332" s="247">
        <v>21400</v>
      </c>
      <c r="K3332" t="s">
        <v>8280</v>
      </c>
      <c r="L3332" s="251" t="s">
        <v>13</v>
      </c>
      <c r="M3332" s="251" t="s">
        <v>14</v>
      </c>
      <c r="N3332" s="247" t="s">
        <v>309</v>
      </c>
      <c r="O3332" s="247" t="s">
        <v>1606</v>
      </c>
      <c r="P3332" s="247" t="s">
        <v>6477</v>
      </c>
      <c r="Q3332" s="252">
        <v>44773</v>
      </c>
      <c r="R3332" s="252">
        <v>44896</v>
      </c>
      <c r="S3332" t="s">
        <v>8452</v>
      </c>
      <c r="T3332" s="253"/>
      <c r="U3332" s="253"/>
      <c r="V3332" s="253"/>
      <c r="W3332" s="253"/>
      <c r="X3332" t="s">
        <v>8597</v>
      </c>
      <c r="Y3332" t="s">
        <v>8309</v>
      </c>
      <c r="Z3332" s="255">
        <v>1813213381</v>
      </c>
      <c r="AA3332" t="s">
        <v>8285</v>
      </c>
      <c r="AB3332" s="258" t="str">
        <f>_xlfn.IFNA(IF(Table[[#This Row],[Programme Partner]]&lt;&gt;Table[[#This Row],[Implementing Partner]],CONCATENATE(Table[[#This Row],[Programme Partner]],"-",Table[[#This Row],[Implementing Partner]]),Table[[#This Row],[Programme Partner]]),"")</f>
        <v>ACF</v>
      </c>
    </row>
    <row r="3333" spans="1:28" ht="16.5" customHeight="1">
      <c r="A3333" s="183">
        <v>3713</v>
      </c>
      <c r="B3333" s="212" t="s">
        <v>8684</v>
      </c>
      <c r="C3333" s="248" t="s">
        <v>5024</v>
      </c>
      <c r="D3333" s="212" t="s">
        <v>5110</v>
      </c>
      <c r="E3333" s="215" t="s">
        <v>27</v>
      </c>
      <c r="F3333" s="247" t="s">
        <v>8011</v>
      </c>
      <c r="G3333" s="213" t="s">
        <v>8584</v>
      </c>
      <c r="H3333" s="247" t="str">
        <f>IFERROR(VLOOKUP(Table[[#This Row],[Activity Details of Assistance]],WHAT!E:F,2,FALSE),"")</f>
        <v># of tube well</v>
      </c>
      <c r="I3333" s="247"/>
      <c r="J3333" s="247">
        <v>41</v>
      </c>
      <c r="K3333" t="s">
        <v>8280</v>
      </c>
      <c r="L3333" s="251" t="s">
        <v>13</v>
      </c>
      <c r="M3333" s="251" t="s">
        <v>14</v>
      </c>
      <c r="N3333" s="247" t="s">
        <v>309</v>
      </c>
      <c r="O3333" s="247" t="s">
        <v>1606</v>
      </c>
      <c r="P3333" s="247" t="s">
        <v>4670</v>
      </c>
      <c r="Q3333" s="252">
        <v>44681</v>
      </c>
      <c r="R3333" s="252">
        <v>44652</v>
      </c>
      <c r="S3333" t="s">
        <v>8452</v>
      </c>
      <c r="T3333" s="253"/>
      <c r="U3333" s="253"/>
      <c r="V3333" s="253"/>
      <c r="W3333" s="253"/>
      <c r="X3333"/>
      <c r="Y3333" t="s">
        <v>8326</v>
      </c>
      <c r="Z3333" s="255">
        <v>1628407101</v>
      </c>
      <c r="AA3333" s="256" t="s">
        <v>8327</v>
      </c>
      <c r="AB3333" s="258" t="str">
        <f>_xlfn.IFNA(IF(Table[[#This Row],[Programme Partner]]&lt;&gt;Table[[#This Row],[Implementing Partner]],CONCATENATE(Table[[#This Row],[Programme Partner]],"-",Table[[#This Row],[Implementing Partner]]),Table[[#This Row],[Programme Partner]]),"")</f>
        <v>German RC-BDRCS</v>
      </c>
    </row>
    <row r="3334" spans="1:28" ht="16.5" customHeight="1">
      <c r="A3334" s="183">
        <v>3714</v>
      </c>
      <c r="B3334" s="212" t="s">
        <v>8684</v>
      </c>
      <c r="C3334" s="248" t="s">
        <v>5024</v>
      </c>
      <c r="D3334" s="212" t="s">
        <v>5110</v>
      </c>
      <c r="E3334" s="215" t="s">
        <v>27</v>
      </c>
      <c r="F3334" s="247" t="s">
        <v>8012</v>
      </c>
      <c r="G3334" s="195" t="s">
        <v>8585</v>
      </c>
      <c r="H3334" s="247" t="str">
        <f>IFERROR(VLOOKUP(Table[[#This Row],[Activity Details of Assistance]],WHAT!E:F,2,FALSE),"")</f>
        <v xml:space="preserve"># of door </v>
      </c>
      <c r="I3334" s="247"/>
      <c r="J3334" s="247">
        <v>2</v>
      </c>
      <c r="K3334" t="s">
        <v>8280</v>
      </c>
      <c r="L3334" s="251" t="s">
        <v>13</v>
      </c>
      <c r="M3334" s="251" t="s">
        <v>14</v>
      </c>
      <c r="N3334" s="247" t="s">
        <v>309</v>
      </c>
      <c r="O3334" s="247" t="s">
        <v>1606</v>
      </c>
      <c r="P3334" s="247" t="s">
        <v>4670</v>
      </c>
      <c r="Q3334" s="252">
        <v>44681</v>
      </c>
      <c r="R3334" s="252">
        <v>44652</v>
      </c>
      <c r="S3334" t="s">
        <v>8452</v>
      </c>
      <c r="T3334" s="253"/>
      <c r="U3334" s="253"/>
      <c r="V3334" s="253"/>
      <c r="W3334" s="253"/>
      <c r="X3334"/>
      <c r="Y3334" t="s">
        <v>8326</v>
      </c>
      <c r="Z3334" s="255">
        <v>1628407101</v>
      </c>
      <c r="AA3334" s="256" t="s">
        <v>8327</v>
      </c>
      <c r="AB3334" s="258" t="str">
        <f>_xlfn.IFNA(IF(Table[[#This Row],[Programme Partner]]&lt;&gt;Table[[#This Row],[Implementing Partner]],CONCATENATE(Table[[#This Row],[Programme Partner]],"-",Table[[#This Row],[Implementing Partner]]),Table[[#This Row],[Programme Partner]]),"")</f>
        <v>German RC-BDRCS</v>
      </c>
    </row>
    <row r="3335" spans="1:28" ht="16.5" customHeight="1">
      <c r="A3335" s="183">
        <v>3715</v>
      </c>
      <c r="B3335" s="212" t="s">
        <v>8684</v>
      </c>
      <c r="C3335" s="248" t="s">
        <v>5024</v>
      </c>
      <c r="D3335" s="212" t="s">
        <v>5110</v>
      </c>
      <c r="E3335" s="215" t="s">
        <v>27</v>
      </c>
      <c r="F3335" s="247" t="s">
        <v>8012</v>
      </c>
      <c r="G3335" s="195" t="s">
        <v>8586</v>
      </c>
      <c r="H3335" s="247" t="str">
        <f>IFERROR(VLOOKUP(Table[[#This Row],[Activity Details of Assistance]],WHAT!E:F,2,FALSE),"")</f>
        <v># of door</v>
      </c>
      <c r="I3335" s="247"/>
      <c r="J3335" s="247">
        <v>7</v>
      </c>
      <c r="K3335" t="s">
        <v>8280</v>
      </c>
      <c r="L3335" s="251" t="s">
        <v>13</v>
      </c>
      <c r="M3335" s="251" t="s">
        <v>14</v>
      </c>
      <c r="N3335" s="247" t="s">
        <v>309</v>
      </c>
      <c r="O3335" s="247" t="s">
        <v>1606</v>
      </c>
      <c r="P3335" s="247" t="s">
        <v>4670</v>
      </c>
      <c r="Q3335" s="252">
        <v>44681</v>
      </c>
      <c r="R3335" s="252">
        <v>44652</v>
      </c>
      <c r="S3335" t="s">
        <v>8452</v>
      </c>
      <c r="T3335" s="253"/>
      <c r="U3335" s="253"/>
      <c r="V3335" s="253"/>
      <c r="W3335" s="253"/>
      <c r="X3335"/>
      <c r="Y3335" t="s">
        <v>8326</v>
      </c>
      <c r="Z3335" s="255">
        <v>1628407101</v>
      </c>
      <c r="AA3335" s="256" t="s">
        <v>8327</v>
      </c>
      <c r="AB3335" s="258" t="str">
        <f>_xlfn.IFNA(IF(Table[[#This Row],[Programme Partner]]&lt;&gt;Table[[#This Row],[Implementing Partner]],CONCATENATE(Table[[#This Row],[Programme Partner]],"-",Table[[#This Row],[Implementing Partner]]),Table[[#This Row],[Programme Partner]]),"")</f>
        <v>German RC-BDRCS</v>
      </c>
    </row>
    <row r="3336" spans="1:28" ht="16.5" customHeight="1">
      <c r="A3336" s="183">
        <v>3716</v>
      </c>
      <c r="B3336" s="212" t="s">
        <v>8684</v>
      </c>
      <c r="C3336" s="248" t="s">
        <v>5024</v>
      </c>
      <c r="D3336" s="212" t="s">
        <v>5110</v>
      </c>
      <c r="E3336" s="215" t="s">
        <v>27</v>
      </c>
      <c r="F3336" s="247" t="s">
        <v>8012</v>
      </c>
      <c r="G3336" s="195" t="s">
        <v>8357</v>
      </c>
      <c r="H3336" s="247" t="str">
        <f>IFERROR(VLOOKUP(Table[[#This Row],[Activity Details of Assistance]],WHAT!E:F,2,FALSE),"")</f>
        <v># of door</v>
      </c>
      <c r="I3336" s="247"/>
      <c r="J3336" s="247">
        <v>78</v>
      </c>
      <c r="K3336" t="s">
        <v>8280</v>
      </c>
      <c r="L3336" s="251" t="s">
        <v>13</v>
      </c>
      <c r="M3336" s="251" t="s">
        <v>14</v>
      </c>
      <c r="N3336" s="247" t="s">
        <v>309</v>
      </c>
      <c r="O3336" s="247" t="s">
        <v>1606</v>
      </c>
      <c r="P3336" s="247" t="s">
        <v>4670</v>
      </c>
      <c r="Q3336" s="252">
        <v>44681</v>
      </c>
      <c r="R3336" s="252">
        <v>44652</v>
      </c>
      <c r="S3336" t="s">
        <v>8452</v>
      </c>
      <c r="T3336" s="253"/>
      <c r="U3336" s="253"/>
      <c r="V3336" s="253"/>
      <c r="W3336" s="253"/>
      <c r="X3336"/>
      <c r="Y3336" t="s">
        <v>8326</v>
      </c>
      <c r="Z3336" s="255">
        <v>1628407101</v>
      </c>
      <c r="AA3336" s="256" t="s">
        <v>8327</v>
      </c>
      <c r="AB3336" s="258" t="str">
        <f>_xlfn.IFNA(IF(Table[[#This Row],[Programme Partner]]&lt;&gt;Table[[#This Row],[Implementing Partner]],CONCATENATE(Table[[#This Row],[Programme Partner]],"-",Table[[#This Row],[Implementing Partner]]),Table[[#This Row],[Programme Partner]]),"")</f>
        <v>German RC-BDRCS</v>
      </c>
    </row>
    <row r="3337" spans="1:28" ht="16.5" customHeight="1">
      <c r="A3337" s="183">
        <v>3717</v>
      </c>
      <c r="B3337" s="212" t="s">
        <v>8684</v>
      </c>
      <c r="C3337" s="248" t="s">
        <v>5024</v>
      </c>
      <c r="D3337" s="212" t="s">
        <v>5110</v>
      </c>
      <c r="E3337" s="215" t="s">
        <v>27</v>
      </c>
      <c r="F3337" s="247" t="s">
        <v>8013</v>
      </c>
      <c r="G3337" s="250" t="s">
        <v>8313</v>
      </c>
      <c r="H3337" s="247" t="str">
        <f>IFERROR(VLOOKUP(Table[[#This Row],[Activity Details of Assistance]],WHAT!E:F,2,FALSE),"")</f>
        <v># of HP sessions at community level</v>
      </c>
      <c r="I3337" s="247"/>
      <c r="J3337" s="247">
        <v>670</v>
      </c>
      <c r="K3337" t="s">
        <v>8280</v>
      </c>
      <c r="L3337" s="251" t="s">
        <v>13</v>
      </c>
      <c r="M3337" s="251" t="s">
        <v>14</v>
      </c>
      <c r="N3337" s="247" t="s">
        <v>309</v>
      </c>
      <c r="O3337" s="247" t="s">
        <v>1606</v>
      </c>
      <c r="P3337" s="247" t="s">
        <v>4670</v>
      </c>
      <c r="Q3337" s="252">
        <v>44681</v>
      </c>
      <c r="R3337" s="252">
        <v>44652</v>
      </c>
      <c r="S3337" t="s">
        <v>8452</v>
      </c>
      <c r="T3337" s="253"/>
      <c r="U3337" s="253"/>
      <c r="V3337" s="253"/>
      <c r="W3337" s="253"/>
      <c r="X3337"/>
      <c r="Y3337" t="s">
        <v>8326</v>
      </c>
      <c r="Z3337" s="255">
        <v>1628407101</v>
      </c>
      <c r="AA3337" s="256" t="s">
        <v>8327</v>
      </c>
      <c r="AB3337" s="258" t="str">
        <f>_xlfn.IFNA(IF(Table[[#This Row],[Programme Partner]]&lt;&gt;Table[[#This Row],[Implementing Partner]],CONCATENATE(Table[[#This Row],[Programme Partner]],"-",Table[[#This Row],[Implementing Partner]]),Table[[#This Row],[Programme Partner]]),"")</f>
        <v>German RC-BDRCS</v>
      </c>
    </row>
    <row r="3338" spans="1:28" ht="16.5" customHeight="1">
      <c r="A3338" s="183">
        <v>3718</v>
      </c>
      <c r="B3338" s="212" t="s">
        <v>8684</v>
      </c>
      <c r="C3338" s="248" t="s">
        <v>5024</v>
      </c>
      <c r="D3338" s="212" t="s">
        <v>5110</v>
      </c>
      <c r="E3338" s="215" t="s">
        <v>27</v>
      </c>
      <c r="F3338" s="247" t="s">
        <v>8013</v>
      </c>
      <c r="G3338" s="250" t="s">
        <v>8314</v>
      </c>
      <c r="H3338" s="247" t="str">
        <f>IFERROR(VLOOKUP(Table[[#This Row],[Activity Details of Assistance]],WHAT!E:F,2,FALSE),"")</f>
        <v># of HP sessions at HH level</v>
      </c>
      <c r="I3338" s="247"/>
      <c r="J3338" s="247">
        <v>2878</v>
      </c>
      <c r="K3338" t="s">
        <v>8280</v>
      </c>
      <c r="L3338" s="251" t="s">
        <v>13</v>
      </c>
      <c r="M3338" s="251" t="s">
        <v>14</v>
      </c>
      <c r="N3338" s="247" t="s">
        <v>309</v>
      </c>
      <c r="O3338" s="247" t="s">
        <v>1606</v>
      </c>
      <c r="P3338" s="247" t="s">
        <v>4670</v>
      </c>
      <c r="Q3338" s="252">
        <v>44681</v>
      </c>
      <c r="R3338" s="252">
        <v>44652</v>
      </c>
      <c r="S3338" t="s">
        <v>8452</v>
      </c>
      <c r="T3338" s="253"/>
      <c r="U3338" s="253"/>
      <c r="V3338" s="253"/>
      <c r="W3338" s="253"/>
      <c r="X3338"/>
      <c r="Y3338" t="s">
        <v>8326</v>
      </c>
      <c r="Z3338" s="255">
        <v>1628407101</v>
      </c>
      <c r="AA3338" s="256" t="s">
        <v>8327</v>
      </c>
      <c r="AB3338" s="258" t="str">
        <f>_xlfn.IFNA(IF(Table[[#This Row],[Programme Partner]]&lt;&gt;Table[[#This Row],[Implementing Partner]],CONCATENATE(Table[[#This Row],[Programme Partner]],"-",Table[[#This Row],[Implementing Partner]]),Table[[#This Row],[Programme Partner]]),"")</f>
        <v>German RC-BDRCS</v>
      </c>
    </row>
    <row r="3339" spans="1:28" ht="16.5" customHeight="1">
      <c r="A3339" s="183">
        <v>3719</v>
      </c>
      <c r="B3339" s="247" t="s">
        <v>5143</v>
      </c>
      <c r="C3339" s="248" t="s">
        <v>5024</v>
      </c>
      <c r="D3339" s="249" t="s">
        <v>5143</v>
      </c>
      <c r="E3339" s="215" t="s">
        <v>27</v>
      </c>
      <c r="F3339" s="247" t="s">
        <v>8013</v>
      </c>
      <c r="G3339" s="250" t="s">
        <v>8313</v>
      </c>
      <c r="H3339" s="247" t="str">
        <f>IFERROR(VLOOKUP(Table[[#This Row],[Activity Details of Assistance]],WHAT!E:F,2,FALSE),"")</f>
        <v># of HP sessions at community level</v>
      </c>
      <c r="I3339" s="247"/>
      <c r="J3339" s="247">
        <v>1476</v>
      </c>
      <c r="K3339" t="s">
        <v>8280</v>
      </c>
      <c r="L3339" s="251" t="s">
        <v>13</v>
      </c>
      <c r="M3339" s="251" t="s">
        <v>14</v>
      </c>
      <c r="N3339" s="247" t="s">
        <v>309</v>
      </c>
      <c r="O3339" s="247" t="s">
        <v>1606</v>
      </c>
      <c r="P3339" s="247" t="s">
        <v>20</v>
      </c>
      <c r="Q3339" s="252">
        <v>44681</v>
      </c>
      <c r="R3339" s="252">
        <v>44652</v>
      </c>
      <c r="S3339" t="s">
        <v>8452</v>
      </c>
      <c r="T3339" s="253"/>
      <c r="U3339" s="253"/>
      <c r="V3339" s="253"/>
      <c r="W3339" s="253"/>
      <c r="X3339"/>
      <c r="Y3339" t="s">
        <v>8326</v>
      </c>
      <c r="Z3339" s="255">
        <v>1628407101</v>
      </c>
      <c r="AA3339" s="256" t="s">
        <v>8327</v>
      </c>
      <c r="AB3339" s="258" t="str">
        <f>_xlfn.IFNA(IF(Table[[#This Row],[Programme Partner]]&lt;&gt;Table[[#This Row],[Implementing Partner]],CONCATENATE(Table[[#This Row],[Programme Partner]],"-",Table[[#This Row],[Implementing Partner]]),Table[[#This Row],[Programme Partner]]),"")</f>
        <v>IFRC-BDRCS</v>
      </c>
    </row>
    <row r="3340" spans="1:28" ht="16.5" customHeight="1">
      <c r="A3340" s="183">
        <v>3720</v>
      </c>
      <c r="B3340" s="212" t="s">
        <v>8685</v>
      </c>
      <c r="C3340" s="248" t="s">
        <v>5024</v>
      </c>
      <c r="D3340" s="212" t="s">
        <v>5406</v>
      </c>
      <c r="E3340" s="215" t="s">
        <v>27</v>
      </c>
      <c r="F3340" s="247" t="s">
        <v>8013</v>
      </c>
      <c r="G3340" s="250" t="s">
        <v>8313</v>
      </c>
      <c r="H3340" s="247" t="str">
        <f>IFERROR(VLOOKUP(Table[[#This Row],[Activity Details of Assistance]],WHAT!E:F,2,FALSE),"")</f>
        <v># of HP sessions at community level</v>
      </c>
      <c r="I3340" s="247"/>
      <c r="J3340" s="247">
        <v>174</v>
      </c>
      <c r="K3340" t="s">
        <v>8280</v>
      </c>
      <c r="L3340" s="251" t="s">
        <v>13</v>
      </c>
      <c r="M3340" s="251" t="s">
        <v>14</v>
      </c>
      <c r="N3340" s="247" t="s">
        <v>309</v>
      </c>
      <c r="O3340" s="247" t="s">
        <v>1606</v>
      </c>
      <c r="P3340" s="247" t="s">
        <v>4668</v>
      </c>
      <c r="Q3340" s="252">
        <v>44681</v>
      </c>
      <c r="R3340" s="252">
        <v>44652</v>
      </c>
      <c r="S3340" t="s">
        <v>8452</v>
      </c>
      <c r="T3340" s="253"/>
      <c r="U3340" s="253"/>
      <c r="V3340" s="253"/>
      <c r="W3340" s="253"/>
      <c r="X3340"/>
      <c r="Y3340" t="s">
        <v>8326</v>
      </c>
      <c r="Z3340" s="255">
        <v>1628407101</v>
      </c>
      <c r="AA3340" s="256" t="s">
        <v>8327</v>
      </c>
      <c r="AB3340" s="258" t="str">
        <f>_xlfn.IFNA(IF(Table[[#This Row],[Programme Partner]]&lt;&gt;Table[[#This Row],[Implementing Partner]],CONCATENATE(Table[[#This Row],[Programme Partner]],"-",Table[[#This Row],[Implementing Partner]]),Table[[#This Row],[Programme Partner]]),"")</f>
        <v>Turkish RC-BDRCS</v>
      </c>
    </row>
    <row r="3341" spans="1:28" ht="16.5" customHeight="1">
      <c r="A3341" s="183">
        <v>3721</v>
      </c>
      <c r="B3341" s="212" t="s">
        <v>8685</v>
      </c>
      <c r="C3341" s="248" t="s">
        <v>5024</v>
      </c>
      <c r="D3341" s="212" t="s">
        <v>5406</v>
      </c>
      <c r="E3341" s="215" t="s">
        <v>27</v>
      </c>
      <c r="F3341" s="247" t="s">
        <v>8013</v>
      </c>
      <c r="G3341" s="250" t="s">
        <v>8314</v>
      </c>
      <c r="H3341" s="247" t="str">
        <f>IFERROR(VLOOKUP(Table[[#This Row],[Activity Details of Assistance]],WHAT!E:F,2,FALSE),"")</f>
        <v># of HP sessions at HH level</v>
      </c>
      <c r="I3341" s="247"/>
      <c r="J3341" s="247">
        <v>921</v>
      </c>
      <c r="K3341" t="s">
        <v>8280</v>
      </c>
      <c r="L3341" s="251" t="s">
        <v>13</v>
      </c>
      <c r="M3341" s="251" t="s">
        <v>14</v>
      </c>
      <c r="N3341" s="247" t="s">
        <v>309</v>
      </c>
      <c r="O3341" s="247" t="s">
        <v>1606</v>
      </c>
      <c r="P3341" s="247" t="s">
        <v>4668</v>
      </c>
      <c r="Q3341" s="252">
        <v>44681</v>
      </c>
      <c r="R3341" s="252">
        <v>44652</v>
      </c>
      <c r="S3341" t="s">
        <v>8452</v>
      </c>
      <c r="T3341" s="253"/>
      <c r="U3341" s="253"/>
      <c r="V3341" s="253"/>
      <c r="W3341" s="253"/>
      <c r="X3341"/>
      <c r="Y3341" t="s">
        <v>8326</v>
      </c>
      <c r="Z3341" s="255">
        <v>1628407101</v>
      </c>
      <c r="AA3341" s="256" t="s">
        <v>8327</v>
      </c>
      <c r="AB3341" s="258" t="str">
        <f>_xlfn.IFNA(IF(Table[[#This Row],[Programme Partner]]&lt;&gt;Table[[#This Row],[Implementing Partner]],CONCATENATE(Table[[#This Row],[Programme Partner]],"-",Table[[#This Row],[Implementing Partner]]),Table[[#This Row],[Programme Partner]]),"")</f>
        <v>Turkish RC-BDRCS</v>
      </c>
    </row>
    <row r="3342" spans="1:28" ht="16.5" customHeight="1">
      <c r="A3342" s="183">
        <v>3722</v>
      </c>
      <c r="B3342" s="247" t="s">
        <v>4993</v>
      </c>
      <c r="C3342" s="248" t="s">
        <v>4993</v>
      </c>
      <c r="D3342" s="249" t="s">
        <v>6032</v>
      </c>
      <c r="E3342" s="215" t="s">
        <v>27</v>
      </c>
      <c r="F3342" s="247" t="s">
        <v>8011</v>
      </c>
      <c r="G3342" s="195" t="s">
        <v>8584</v>
      </c>
      <c r="H3342" s="247" t="str">
        <f>IFERROR(VLOOKUP(Table[[#This Row],[Activity Details of Assistance]],WHAT!E:F,2,FALSE),"")</f>
        <v># of tube well</v>
      </c>
      <c r="I3342" s="247"/>
      <c r="J3342" s="247">
        <v>38</v>
      </c>
      <c r="K3342" t="s">
        <v>8280</v>
      </c>
      <c r="L3342" s="251" t="s">
        <v>13</v>
      </c>
      <c r="M3342" s="251" t="s">
        <v>14</v>
      </c>
      <c r="N3342" s="247" t="s">
        <v>309</v>
      </c>
      <c r="O3342" s="247" t="s">
        <v>1606</v>
      </c>
      <c r="P3342" s="247" t="s">
        <v>6477</v>
      </c>
      <c r="Q3342" s="252">
        <v>44773</v>
      </c>
      <c r="R3342" s="252">
        <v>44896</v>
      </c>
      <c r="S3342" t="s">
        <v>8452</v>
      </c>
      <c r="T3342" s="253"/>
      <c r="U3342" s="253"/>
      <c r="V3342" s="253"/>
      <c r="W3342" s="253"/>
      <c r="X3342"/>
      <c r="Y3342" t="s">
        <v>8309</v>
      </c>
      <c r="Z3342" s="255">
        <v>1813213381</v>
      </c>
      <c r="AA3342" t="s">
        <v>8285</v>
      </c>
      <c r="AB3342" s="258" t="str">
        <f>_xlfn.IFNA(IF(Table[[#This Row],[Programme Partner]]&lt;&gt;Table[[#This Row],[Implementing Partner]],CONCATENATE(Table[[#This Row],[Programme Partner]],"-",Table[[#This Row],[Implementing Partner]]),Table[[#This Row],[Programme Partner]]),"")</f>
        <v>ACF</v>
      </c>
    </row>
    <row r="3343" spans="1:28" ht="16.5" customHeight="1">
      <c r="A3343" s="183">
        <v>3723</v>
      </c>
      <c r="B3343" s="247" t="s">
        <v>4993</v>
      </c>
      <c r="C3343" s="248" t="s">
        <v>4993</v>
      </c>
      <c r="D3343" s="197" t="s">
        <v>6032</v>
      </c>
      <c r="E3343" s="215" t="s">
        <v>27</v>
      </c>
      <c r="F3343" s="247" t="s">
        <v>8011</v>
      </c>
      <c r="G3343" t="s">
        <v>8584</v>
      </c>
      <c r="H3343" s="247" t="str">
        <f>IFERROR(VLOOKUP(Table[[#This Row],[Activity Details of Assistance]],WHAT!E:F,2,FALSE),"")</f>
        <v># of tube well</v>
      </c>
      <c r="I3343" s="247"/>
      <c r="J3343" s="247">
        <v>1733</v>
      </c>
      <c r="K3343" t="s">
        <v>8280</v>
      </c>
      <c r="L3343" s="251" t="s">
        <v>13</v>
      </c>
      <c r="M3343" s="251" t="s">
        <v>14</v>
      </c>
      <c r="N3343" s="247" t="s">
        <v>309</v>
      </c>
      <c r="O3343" s="247" t="s">
        <v>1606</v>
      </c>
      <c r="P3343" s="247" t="s">
        <v>6477</v>
      </c>
      <c r="Q3343" s="252">
        <v>44773</v>
      </c>
      <c r="R3343" s="252">
        <v>44896</v>
      </c>
      <c r="S3343" t="s">
        <v>8452</v>
      </c>
      <c r="T3343" s="253"/>
      <c r="U3343" s="253"/>
      <c r="V3343" s="253"/>
      <c r="W3343" s="253"/>
      <c r="X3343" t="s">
        <v>8598</v>
      </c>
      <c r="Y3343" t="s">
        <v>8309</v>
      </c>
      <c r="Z3343" s="255">
        <v>1813213381</v>
      </c>
      <c r="AA3343" t="s">
        <v>8285</v>
      </c>
      <c r="AB3343" s="258" t="str">
        <f>_xlfn.IFNA(IF(Table[[#This Row],[Programme Partner]]&lt;&gt;Table[[#This Row],[Implementing Partner]],CONCATENATE(Table[[#This Row],[Programme Partner]],"-",Table[[#This Row],[Implementing Partner]]),Table[[#This Row],[Programme Partner]]),"")</f>
        <v>ACF</v>
      </c>
    </row>
    <row r="3344" spans="1:28" ht="16.5" customHeight="1">
      <c r="A3344" s="183">
        <v>3724</v>
      </c>
      <c r="B3344" s="247" t="s">
        <v>4993</v>
      </c>
      <c r="C3344" s="248" t="s">
        <v>4993</v>
      </c>
      <c r="D3344" s="197" t="s">
        <v>6032</v>
      </c>
      <c r="E3344" s="215" t="s">
        <v>27</v>
      </c>
      <c r="F3344" s="247" t="s">
        <v>8012</v>
      </c>
      <c r="G3344" s="195" t="s">
        <v>8585</v>
      </c>
      <c r="H3344" s="247" t="str">
        <f>IFERROR(VLOOKUP(Table[[#This Row],[Activity Details of Assistance]],WHAT!E:F,2,FALSE),"")</f>
        <v xml:space="preserve"># of door </v>
      </c>
      <c r="I3344" s="247"/>
      <c r="J3344" s="247">
        <v>12</v>
      </c>
      <c r="K3344" t="s">
        <v>8280</v>
      </c>
      <c r="L3344" s="251" t="s">
        <v>13</v>
      </c>
      <c r="M3344" s="251" t="s">
        <v>14</v>
      </c>
      <c r="N3344" s="247" t="s">
        <v>309</v>
      </c>
      <c r="O3344" s="247" t="s">
        <v>1606</v>
      </c>
      <c r="P3344" s="247" t="s">
        <v>6477</v>
      </c>
      <c r="Q3344" s="252">
        <v>44773</v>
      </c>
      <c r="R3344" s="252">
        <v>44896</v>
      </c>
      <c r="S3344" t="s">
        <v>8452</v>
      </c>
      <c r="T3344" s="253"/>
      <c r="U3344" s="253"/>
      <c r="V3344" s="253"/>
      <c r="W3344" s="253"/>
      <c r="X3344"/>
      <c r="Y3344" t="s">
        <v>8309</v>
      </c>
      <c r="Z3344" s="255">
        <v>1813213381</v>
      </c>
      <c r="AA3344" t="s">
        <v>8285</v>
      </c>
      <c r="AB3344" s="258" t="str">
        <f>_xlfn.IFNA(IF(Table[[#This Row],[Programme Partner]]&lt;&gt;Table[[#This Row],[Implementing Partner]],CONCATENATE(Table[[#This Row],[Programme Partner]],"-",Table[[#This Row],[Implementing Partner]]),Table[[#This Row],[Programme Partner]]),"")</f>
        <v>ACF</v>
      </c>
    </row>
    <row r="3345" spans="1:28" ht="16.5" customHeight="1">
      <c r="A3345" s="183">
        <v>3725</v>
      </c>
      <c r="B3345" s="247" t="s">
        <v>4993</v>
      </c>
      <c r="C3345" s="248" t="s">
        <v>4993</v>
      </c>
      <c r="D3345" s="197" t="s">
        <v>6032</v>
      </c>
      <c r="E3345" s="215" t="s">
        <v>27</v>
      </c>
      <c r="F3345" s="247" t="s">
        <v>8012</v>
      </c>
      <c r="G3345" s="195" t="s">
        <v>8359</v>
      </c>
      <c r="H3345" s="247" t="str">
        <f>IFERROR(VLOOKUP(Table[[#This Row],[Activity Details of Assistance]],WHAT!E:F,2,FALSE),"")</f>
        <v># of FSM Site</v>
      </c>
      <c r="I3345" s="247"/>
      <c r="J3345" s="247">
        <v>1</v>
      </c>
      <c r="K3345" t="s">
        <v>8280</v>
      </c>
      <c r="L3345" s="251" t="s">
        <v>13</v>
      </c>
      <c r="M3345" s="251" t="s">
        <v>14</v>
      </c>
      <c r="N3345" s="247" t="s">
        <v>309</v>
      </c>
      <c r="O3345" s="247" t="s">
        <v>1606</v>
      </c>
      <c r="P3345" s="247" t="s">
        <v>6477</v>
      </c>
      <c r="Q3345" s="252">
        <v>44773</v>
      </c>
      <c r="R3345" s="252">
        <v>44896</v>
      </c>
      <c r="S3345" t="s">
        <v>8452</v>
      </c>
      <c r="T3345" s="253"/>
      <c r="U3345" s="253"/>
      <c r="V3345" s="253"/>
      <c r="W3345" s="253"/>
      <c r="X3345"/>
      <c r="Y3345" t="s">
        <v>8309</v>
      </c>
      <c r="Z3345" s="255">
        <v>1813213381</v>
      </c>
      <c r="AA3345" t="s">
        <v>8285</v>
      </c>
      <c r="AB3345" s="258" t="str">
        <f>_xlfn.IFNA(IF(Table[[#This Row],[Programme Partner]]&lt;&gt;Table[[#This Row],[Implementing Partner]],CONCATENATE(Table[[#This Row],[Programme Partner]],"-",Table[[#This Row],[Implementing Partner]]),Table[[#This Row],[Programme Partner]]),"")</f>
        <v>ACF</v>
      </c>
    </row>
    <row r="3346" spans="1:28" ht="16.5" customHeight="1">
      <c r="A3346" s="183">
        <v>3726</v>
      </c>
      <c r="B3346" s="247" t="s">
        <v>4993</v>
      </c>
      <c r="C3346" s="248" t="s">
        <v>4993</v>
      </c>
      <c r="D3346" s="197" t="s">
        <v>6032</v>
      </c>
      <c r="E3346" s="215" t="s">
        <v>27</v>
      </c>
      <c r="F3346" s="247" t="s">
        <v>8012</v>
      </c>
      <c r="G3346" s="250" t="s">
        <v>8356</v>
      </c>
      <c r="H3346" s="247" t="str">
        <f>IFERROR(VLOOKUP(Table[[#This Row],[Activity Details of Assistance]],WHAT!E:F,2,FALSE),"")</f>
        <v># of FSM Site</v>
      </c>
      <c r="I3346" s="247"/>
      <c r="J3346" s="247">
        <v>1</v>
      </c>
      <c r="K3346" t="s">
        <v>8280</v>
      </c>
      <c r="L3346" s="251" t="s">
        <v>13</v>
      </c>
      <c r="M3346" s="251" t="s">
        <v>14</v>
      </c>
      <c r="N3346" s="247" t="s">
        <v>309</v>
      </c>
      <c r="O3346" s="247" t="s">
        <v>1606</v>
      </c>
      <c r="P3346" s="247" t="s">
        <v>6477</v>
      </c>
      <c r="Q3346" s="252">
        <v>44773</v>
      </c>
      <c r="R3346" s="252">
        <v>44896</v>
      </c>
      <c r="S3346" t="s">
        <v>8452</v>
      </c>
      <c r="T3346" s="253"/>
      <c r="U3346" s="253"/>
      <c r="V3346" s="253"/>
      <c r="W3346" s="253"/>
      <c r="X3346"/>
      <c r="Y3346" t="s">
        <v>8309</v>
      </c>
      <c r="Z3346" s="255">
        <v>1813213381</v>
      </c>
      <c r="AA3346" t="s">
        <v>8285</v>
      </c>
      <c r="AB3346" s="258" t="str">
        <f>_xlfn.IFNA(IF(Table[[#This Row],[Programme Partner]]&lt;&gt;Table[[#This Row],[Implementing Partner]],CONCATENATE(Table[[#This Row],[Programme Partner]],"-",Table[[#This Row],[Implementing Partner]]),Table[[#This Row],[Programme Partner]]),"")</f>
        <v>ACF</v>
      </c>
    </row>
    <row r="3347" spans="1:28" ht="16.5" customHeight="1">
      <c r="A3347" s="183">
        <v>3727</v>
      </c>
      <c r="B3347" s="247" t="s">
        <v>4993</v>
      </c>
      <c r="C3347" s="248" t="s">
        <v>4993</v>
      </c>
      <c r="D3347" s="197" t="s">
        <v>6032</v>
      </c>
      <c r="E3347" s="215" t="s">
        <v>27</v>
      </c>
      <c r="F3347" s="247" t="s">
        <v>8012</v>
      </c>
      <c r="G3347" s="195" t="s">
        <v>8586</v>
      </c>
      <c r="H3347" s="247" t="str">
        <f>IFERROR(VLOOKUP(Table[[#This Row],[Activity Details of Assistance]],WHAT!E:F,2,FALSE),"")</f>
        <v># of door</v>
      </c>
      <c r="I3347" s="247"/>
      <c r="J3347" s="247">
        <v>68</v>
      </c>
      <c r="K3347" t="s">
        <v>8280</v>
      </c>
      <c r="L3347" s="251" t="s">
        <v>13</v>
      </c>
      <c r="M3347" s="251" t="s">
        <v>14</v>
      </c>
      <c r="N3347" s="247" t="s">
        <v>309</v>
      </c>
      <c r="O3347" s="247" t="s">
        <v>1606</v>
      </c>
      <c r="P3347" s="247" t="s">
        <v>6477</v>
      </c>
      <c r="Q3347" s="252">
        <v>44773</v>
      </c>
      <c r="R3347" s="252">
        <v>44896</v>
      </c>
      <c r="S3347" t="s">
        <v>8452</v>
      </c>
      <c r="T3347" s="253"/>
      <c r="U3347" s="253"/>
      <c r="V3347" s="253"/>
      <c r="W3347" s="253"/>
      <c r="X3347"/>
      <c r="Y3347" t="s">
        <v>8309</v>
      </c>
      <c r="Z3347" s="255">
        <v>1813213381</v>
      </c>
      <c r="AA3347" t="s">
        <v>8285</v>
      </c>
      <c r="AB3347" s="258" t="str">
        <f>_xlfn.IFNA(IF(Table[[#This Row],[Programme Partner]]&lt;&gt;Table[[#This Row],[Implementing Partner]],CONCATENATE(Table[[#This Row],[Programme Partner]],"-",Table[[#This Row],[Implementing Partner]]),Table[[#This Row],[Programme Partner]]),"")</f>
        <v>ACF</v>
      </c>
    </row>
    <row r="3348" spans="1:28" ht="16.5" customHeight="1">
      <c r="A3348" s="183">
        <v>3728</v>
      </c>
      <c r="B3348" s="247" t="s">
        <v>4993</v>
      </c>
      <c r="C3348" s="248" t="s">
        <v>4993</v>
      </c>
      <c r="D3348" s="197" t="s">
        <v>6032</v>
      </c>
      <c r="E3348" s="215" t="s">
        <v>27</v>
      </c>
      <c r="F3348" s="247" t="s">
        <v>8012</v>
      </c>
      <c r="G3348" s="250" t="s">
        <v>8357</v>
      </c>
      <c r="H3348" s="247" t="str">
        <f>IFERROR(VLOOKUP(Table[[#This Row],[Activity Details of Assistance]],WHAT!E:F,2,FALSE),"")</f>
        <v># of door</v>
      </c>
      <c r="I3348" s="247"/>
      <c r="J3348" s="247">
        <v>146</v>
      </c>
      <c r="K3348" t="s">
        <v>8280</v>
      </c>
      <c r="L3348" s="251" t="s">
        <v>13</v>
      </c>
      <c r="M3348" s="251" t="s">
        <v>14</v>
      </c>
      <c r="N3348" s="247" t="s">
        <v>309</v>
      </c>
      <c r="O3348" s="247" t="s">
        <v>1606</v>
      </c>
      <c r="P3348" s="247" t="s">
        <v>6477</v>
      </c>
      <c r="Q3348" s="252">
        <v>44773</v>
      </c>
      <c r="R3348" s="252">
        <v>44896</v>
      </c>
      <c r="S3348" t="s">
        <v>8452</v>
      </c>
      <c r="T3348" s="253"/>
      <c r="U3348" s="253"/>
      <c r="V3348" s="253"/>
      <c r="W3348" s="253"/>
      <c r="X3348"/>
      <c r="Y3348" t="s">
        <v>8309</v>
      </c>
      <c r="Z3348" s="255">
        <v>1813213381</v>
      </c>
      <c r="AA3348" t="s">
        <v>8285</v>
      </c>
      <c r="AB3348" s="258" t="str">
        <f>_xlfn.IFNA(IF(Table[[#This Row],[Programme Partner]]&lt;&gt;Table[[#This Row],[Implementing Partner]],CONCATENATE(Table[[#This Row],[Programme Partner]],"-",Table[[#This Row],[Implementing Partner]]),Table[[#This Row],[Programme Partner]]),"")</f>
        <v>ACF</v>
      </c>
    </row>
    <row r="3349" spans="1:28" ht="16.5" customHeight="1">
      <c r="A3349" s="183">
        <v>3729</v>
      </c>
      <c r="B3349" s="247" t="s">
        <v>4993</v>
      </c>
      <c r="C3349" s="248" t="s">
        <v>4993</v>
      </c>
      <c r="D3349" s="197" t="s">
        <v>6032</v>
      </c>
      <c r="E3349" s="215" t="s">
        <v>27</v>
      </c>
      <c r="F3349" s="247" t="s">
        <v>8013</v>
      </c>
      <c r="G3349" t="s">
        <v>8442</v>
      </c>
      <c r="H3349" s="247" t="str">
        <f>IFERROR(VLOOKUP(Table[[#This Row],[Activity Details of Assistance]],WHAT!E:F,2,FALSE),"")</f>
        <v># of facilities</v>
      </c>
      <c r="I3349" s="247"/>
      <c r="J3349" s="247">
        <v>146</v>
      </c>
      <c r="K3349" t="s">
        <v>8280</v>
      </c>
      <c r="L3349" s="251" t="s">
        <v>13</v>
      </c>
      <c r="M3349" s="251" t="s">
        <v>14</v>
      </c>
      <c r="N3349" s="247" t="s">
        <v>309</v>
      </c>
      <c r="O3349" s="247" t="s">
        <v>1606</v>
      </c>
      <c r="P3349" s="247" t="s">
        <v>6477</v>
      </c>
      <c r="Q3349" s="252">
        <v>44773</v>
      </c>
      <c r="R3349" s="252">
        <v>44896</v>
      </c>
      <c r="S3349" t="s">
        <v>8452</v>
      </c>
      <c r="T3349" s="253"/>
      <c r="U3349" s="253"/>
      <c r="V3349" s="253"/>
      <c r="W3349" s="253"/>
      <c r="X3349"/>
      <c r="Y3349" t="s">
        <v>8309</v>
      </c>
      <c r="Z3349" s="255">
        <v>1813213381</v>
      </c>
      <c r="AA3349" t="s">
        <v>8285</v>
      </c>
      <c r="AB3349" s="258" t="str">
        <f>_xlfn.IFNA(IF(Table[[#This Row],[Programme Partner]]&lt;&gt;Table[[#This Row],[Implementing Partner]],CONCATENATE(Table[[#This Row],[Programme Partner]],"-",Table[[#This Row],[Implementing Partner]]),Table[[#This Row],[Programme Partner]]),"")</f>
        <v>ACF</v>
      </c>
    </row>
    <row r="3350" spans="1:28" ht="16.5" customHeight="1">
      <c r="A3350" s="183">
        <v>3730</v>
      </c>
      <c r="B3350" s="247" t="s">
        <v>4993</v>
      </c>
      <c r="C3350" s="248" t="s">
        <v>4993</v>
      </c>
      <c r="D3350" s="197" t="s">
        <v>6032</v>
      </c>
      <c r="E3350" s="215" t="s">
        <v>27</v>
      </c>
      <c r="F3350" s="247" t="s">
        <v>8013</v>
      </c>
      <c r="G3350" s="250" t="s">
        <v>8313</v>
      </c>
      <c r="H3350" s="247" t="str">
        <f>IFERROR(VLOOKUP(Table[[#This Row],[Activity Details of Assistance]],WHAT!E:F,2,FALSE),"")</f>
        <v># of HP sessions at community level</v>
      </c>
      <c r="I3350" s="247"/>
      <c r="J3350" s="247">
        <v>871</v>
      </c>
      <c r="K3350" t="s">
        <v>8280</v>
      </c>
      <c r="L3350" s="251" t="s">
        <v>13</v>
      </c>
      <c r="M3350" s="251" t="s">
        <v>14</v>
      </c>
      <c r="N3350" s="247" t="s">
        <v>309</v>
      </c>
      <c r="O3350" s="247" t="s">
        <v>1606</v>
      </c>
      <c r="P3350" s="247" t="s">
        <v>6477</v>
      </c>
      <c r="Q3350" s="252">
        <v>44773</v>
      </c>
      <c r="R3350" s="252">
        <v>44896</v>
      </c>
      <c r="S3350" t="s">
        <v>8452</v>
      </c>
      <c r="T3350" s="253"/>
      <c r="U3350" s="253"/>
      <c r="V3350" s="253"/>
      <c r="W3350" s="253"/>
      <c r="X3350"/>
      <c r="Y3350" t="s">
        <v>8309</v>
      </c>
      <c r="Z3350" s="255">
        <v>1813213381</v>
      </c>
      <c r="AA3350" t="s">
        <v>8285</v>
      </c>
      <c r="AB3350" s="258" t="str">
        <f>_xlfn.IFNA(IF(Table[[#This Row],[Programme Partner]]&lt;&gt;Table[[#This Row],[Implementing Partner]],CONCATENATE(Table[[#This Row],[Programme Partner]],"-",Table[[#This Row],[Implementing Partner]]),Table[[#This Row],[Programme Partner]]),"")</f>
        <v>ACF</v>
      </c>
    </row>
    <row r="3351" spans="1:28" ht="16.5" customHeight="1">
      <c r="A3351" s="183">
        <v>3731</v>
      </c>
      <c r="B3351" s="247" t="s">
        <v>4993</v>
      </c>
      <c r="C3351" s="248" t="s">
        <v>4993</v>
      </c>
      <c r="D3351" s="197" t="s">
        <v>6032</v>
      </c>
      <c r="E3351" s="215" t="s">
        <v>27</v>
      </c>
      <c r="F3351" s="247" t="s">
        <v>8013</v>
      </c>
      <c r="G3351" s="250" t="s">
        <v>8314</v>
      </c>
      <c r="H3351" s="247" t="str">
        <f>IFERROR(VLOOKUP(Table[[#This Row],[Activity Details of Assistance]],WHAT!E:F,2,FALSE),"")</f>
        <v># of HP sessions at HH level</v>
      </c>
      <c r="I3351" s="247"/>
      <c r="J3351" s="247">
        <v>1750</v>
      </c>
      <c r="K3351" t="s">
        <v>8280</v>
      </c>
      <c r="L3351" s="251" t="s">
        <v>13</v>
      </c>
      <c r="M3351" s="251" t="s">
        <v>14</v>
      </c>
      <c r="N3351" s="247" t="s">
        <v>309</v>
      </c>
      <c r="O3351" s="247" t="s">
        <v>1606</v>
      </c>
      <c r="P3351" s="247" t="s">
        <v>6477</v>
      </c>
      <c r="Q3351" s="252">
        <v>44773</v>
      </c>
      <c r="R3351" s="252">
        <v>44896</v>
      </c>
      <c r="S3351" t="s">
        <v>8452</v>
      </c>
      <c r="T3351" s="253"/>
      <c r="U3351" s="253"/>
      <c r="V3351" s="253"/>
      <c r="W3351" s="253"/>
      <c r="X3351"/>
      <c r="Y3351" t="s">
        <v>8309</v>
      </c>
      <c r="Z3351" s="255">
        <v>1813213381</v>
      </c>
      <c r="AA3351" t="s">
        <v>8285</v>
      </c>
      <c r="AB3351" s="258" t="str">
        <f>_xlfn.IFNA(IF(Table[[#This Row],[Programme Partner]]&lt;&gt;Table[[#This Row],[Implementing Partner]],CONCATENATE(Table[[#This Row],[Programme Partner]],"-",Table[[#This Row],[Implementing Partner]]),Table[[#This Row],[Programme Partner]]),"")</f>
        <v>ACF</v>
      </c>
    </row>
    <row r="3352" spans="1:28" ht="16.5" customHeight="1">
      <c r="A3352" s="183">
        <v>3732</v>
      </c>
      <c r="B3352" s="247" t="s">
        <v>4993</v>
      </c>
      <c r="C3352" s="248" t="s">
        <v>4993</v>
      </c>
      <c r="D3352" s="197" t="s">
        <v>6032</v>
      </c>
      <c r="E3352" s="215" t="s">
        <v>27</v>
      </c>
      <c r="F3352" s="247" t="s">
        <v>8014</v>
      </c>
      <c r="G3352" t="s">
        <v>8019</v>
      </c>
      <c r="H3352" s="247" t="str">
        <f>IFERROR(VLOOKUP(Table[[#This Row],[Activity Details of Assistance]],WHAT!E:F,2,FALSE),"")</f>
        <v>N/A</v>
      </c>
      <c r="I3352" s="247"/>
      <c r="J3352" s="247">
        <v>26</v>
      </c>
      <c r="K3352" t="s">
        <v>8280</v>
      </c>
      <c r="L3352" s="251" t="s">
        <v>13</v>
      </c>
      <c r="M3352" s="251" t="s">
        <v>14</v>
      </c>
      <c r="N3352" s="247" t="s">
        <v>309</v>
      </c>
      <c r="O3352" s="247" t="s">
        <v>1606</v>
      </c>
      <c r="P3352" s="247" t="s">
        <v>6477</v>
      </c>
      <c r="Q3352" s="252">
        <v>44773</v>
      </c>
      <c r="R3352" s="252">
        <v>44896</v>
      </c>
      <c r="S3352" t="s">
        <v>8452</v>
      </c>
      <c r="T3352" s="253"/>
      <c r="U3352" s="253"/>
      <c r="V3352" s="253"/>
      <c r="W3352" s="253"/>
      <c r="X3352" t="s">
        <v>8599</v>
      </c>
      <c r="Y3352" t="s">
        <v>8309</v>
      </c>
      <c r="Z3352" s="255">
        <v>1813213381</v>
      </c>
      <c r="AA3352" t="s">
        <v>8285</v>
      </c>
      <c r="AB3352" s="258" t="str">
        <f>_xlfn.IFNA(IF(Table[[#This Row],[Programme Partner]]&lt;&gt;Table[[#This Row],[Implementing Partner]],CONCATENATE(Table[[#This Row],[Programme Partner]],"-",Table[[#This Row],[Implementing Partner]]),Table[[#This Row],[Programme Partner]]),"")</f>
        <v>ACF</v>
      </c>
    </row>
    <row r="3353" spans="1:28" ht="16.5" customHeight="1">
      <c r="A3353" s="183">
        <v>3733</v>
      </c>
      <c r="B3353" s="247" t="s">
        <v>5275</v>
      </c>
      <c r="C3353" s="248" t="s">
        <v>5280</v>
      </c>
      <c r="D3353" s="197" t="s">
        <v>5275</v>
      </c>
      <c r="E3353" s="215" t="s">
        <v>27</v>
      </c>
      <c r="F3353" s="247" t="s">
        <v>8011</v>
      </c>
      <c r="G3353" s="195" t="s">
        <v>8584</v>
      </c>
      <c r="H3353" s="247" t="str">
        <f>IFERROR(VLOOKUP(Table[[#This Row],[Activity Details of Assistance]],WHAT!E:F,2,FALSE),"")</f>
        <v># of tube well</v>
      </c>
      <c r="I3353" s="247"/>
      <c r="J3353" s="247">
        <v>405</v>
      </c>
      <c r="K3353" t="s">
        <v>8280</v>
      </c>
      <c r="L3353" s="251" t="s">
        <v>13</v>
      </c>
      <c r="M3353" s="251" t="s">
        <v>14</v>
      </c>
      <c r="N3353" s="247" t="s">
        <v>309</v>
      </c>
      <c r="O3353" s="247" t="s">
        <v>1606</v>
      </c>
      <c r="P3353" s="247" t="s">
        <v>6482</v>
      </c>
      <c r="Q3353" s="252">
        <v>44773</v>
      </c>
      <c r="R3353" s="252">
        <v>44958</v>
      </c>
      <c r="S3353" t="s">
        <v>8452</v>
      </c>
      <c r="T3353" s="253"/>
      <c r="U3353" s="253"/>
      <c r="V3353" s="253"/>
      <c r="W3353" s="253"/>
      <c r="X3353"/>
      <c r="Y3353" s="254" t="s">
        <v>8301</v>
      </c>
      <c r="Z3353" s="255">
        <v>1686793411</v>
      </c>
      <c r="AA3353" t="s">
        <v>8302</v>
      </c>
      <c r="AB3353" s="258" t="str">
        <f>_xlfn.IFNA(IF(Table[[#This Row],[Programme Partner]]&lt;&gt;Table[[#This Row],[Implementing Partner]],CONCATENATE(Table[[#This Row],[Programme Partner]],"-",Table[[#This Row],[Implementing Partner]]),Table[[#This Row],[Programme Partner]]),"")</f>
        <v>UNICEF-VERC</v>
      </c>
    </row>
    <row r="3354" spans="1:28" ht="16.5" customHeight="1">
      <c r="A3354" s="183">
        <v>3734</v>
      </c>
      <c r="B3354" s="247" t="s">
        <v>5275</v>
      </c>
      <c r="C3354" s="248" t="s">
        <v>5280</v>
      </c>
      <c r="D3354" s="197" t="s">
        <v>5275</v>
      </c>
      <c r="E3354" s="215" t="s">
        <v>27</v>
      </c>
      <c r="F3354" s="247" t="s">
        <v>8011</v>
      </c>
      <c r="G3354" t="s">
        <v>8355</v>
      </c>
      <c r="H3354" s="247" t="str">
        <f>IFERROR(VLOOKUP(Table[[#This Row],[Activity Details of Assistance]],WHAT!E:F,2,FALSE),"")</f>
        <v># of water network</v>
      </c>
      <c r="I3354" s="247"/>
      <c r="J3354" s="247">
        <v>13</v>
      </c>
      <c r="K3354" t="s">
        <v>8280</v>
      </c>
      <c r="L3354" s="251" t="s">
        <v>13</v>
      </c>
      <c r="M3354" s="251" t="s">
        <v>14</v>
      </c>
      <c r="N3354" s="247" t="s">
        <v>309</v>
      </c>
      <c r="O3354" s="247" t="s">
        <v>1606</v>
      </c>
      <c r="P3354" s="247" t="s">
        <v>6482</v>
      </c>
      <c r="Q3354" s="252">
        <v>44773</v>
      </c>
      <c r="R3354" s="252">
        <v>44958</v>
      </c>
      <c r="S3354" t="s">
        <v>8452</v>
      </c>
      <c r="T3354" s="253"/>
      <c r="U3354" s="253"/>
      <c r="V3354" s="253"/>
      <c r="W3354" s="253"/>
      <c r="X3354"/>
      <c r="Y3354" s="254" t="s">
        <v>8301</v>
      </c>
      <c r="Z3354" s="255">
        <v>1686793411</v>
      </c>
      <c r="AA3354" t="s">
        <v>8302</v>
      </c>
      <c r="AB3354" s="258" t="str">
        <f>_xlfn.IFNA(IF(Table[[#This Row],[Programme Partner]]&lt;&gt;Table[[#This Row],[Implementing Partner]],CONCATENATE(Table[[#This Row],[Programme Partner]],"-",Table[[#This Row],[Implementing Partner]]),Table[[#This Row],[Programme Partner]]),"")</f>
        <v>UNICEF-VERC</v>
      </c>
    </row>
    <row r="3355" spans="1:28" ht="16.5" customHeight="1">
      <c r="A3355" s="183">
        <v>3735</v>
      </c>
      <c r="B3355" s="247" t="s">
        <v>5275</v>
      </c>
      <c r="C3355" s="248" t="s">
        <v>5280</v>
      </c>
      <c r="D3355" s="197" t="s">
        <v>5275</v>
      </c>
      <c r="E3355" s="215" t="s">
        <v>27</v>
      </c>
      <c r="F3355" s="247" t="s">
        <v>8012</v>
      </c>
      <c r="G3355" s="250" t="s">
        <v>8366</v>
      </c>
      <c r="H3355" s="247" t="str">
        <f>IFERROR(VLOOKUP(Table[[#This Row],[Activity Details of Assistance]],WHAT!E:F,2,FALSE),"")</f>
        <v xml:space="preserve"># of door </v>
      </c>
      <c r="I3355" s="247"/>
      <c r="J3355" s="247">
        <v>3</v>
      </c>
      <c r="K3355" t="s">
        <v>8280</v>
      </c>
      <c r="L3355" s="251" t="s">
        <v>13</v>
      </c>
      <c r="M3355" s="251" t="s">
        <v>14</v>
      </c>
      <c r="N3355" s="247" t="s">
        <v>309</v>
      </c>
      <c r="O3355" s="247" t="s">
        <v>1606</v>
      </c>
      <c r="P3355" s="247" t="s">
        <v>6482</v>
      </c>
      <c r="Q3355" s="252">
        <v>44773</v>
      </c>
      <c r="R3355" s="252">
        <v>44958</v>
      </c>
      <c r="S3355" t="s">
        <v>8452</v>
      </c>
      <c r="T3355" s="253"/>
      <c r="U3355" s="253"/>
      <c r="V3355" s="253"/>
      <c r="W3355" s="253"/>
      <c r="X3355"/>
      <c r="Y3355" s="254" t="s">
        <v>8301</v>
      </c>
      <c r="Z3355" s="255">
        <v>1686793411</v>
      </c>
      <c r="AA3355" t="s">
        <v>8302</v>
      </c>
      <c r="AB3355" s="258" t="str">
        <f>_xlfn.IFNA(IF(Table[[#This Row],[Programme Partner]]&lt;&gt;Table[[#This Row],[Implementing Partner]],CONCATENATE(Table[[#This Row],[Programme Partner]],"-",Table[[#This Row],[Implementing Partner]]),Table[[#This Row],[Programme Partner]]),"")</f>
        <v>UNICEF-VERC</v>
      </c>
    </row>
    <row r="3356" spans="1:28" ht="16.5" customHeight="1">
      <c r="A3356" s="183">
        <v>3736</v>
      </c>
      <c r="B3356" s="247" t="s">
        <v>5275</v>
      </c>
      <c r="C3356" s="248" t="s">
        <v>5280</v>
      </c>
      <c r="D3356" s="197" t="s">
        <v>5275</v>
      </c>
      <c r="E3356" s="215" t="s">
        <v>27</v>
      </c>
      <c r="F3356" s="247" t="s">
        <v>8012</v>
      </c>
      <c r="G3356" s="195" t="s">
        <v>8585</v>
      </c>
      <c r="H3356" s="247" t="str">
        <f>IFERROR(VLOOKUP(Table[[#This Row],[Activity Details of Assistance]],WHAT!E:F,2,FALSE),"")</f>
        <v xml:space="preserve"># of door </v>
      </c>
      <c r="I3356" s="247"/>
      <c r="J3356" s="247">
        <v>162</v>
      </c>
      <c r="K3356" t="s">
        <v>8280</v>
      </c>
      <c r="L3356" s="251" t="s">
        <v>13</v>
      </c>
      <c r="M3356" s="251" t="s">
        <v>14</v>
      </c>
      <c r="N3356" s="247" t="s">
        <v>309</v>
      </c>
      <c r="O3356" s="247" t="s">
        <v>1606</v>
      </c>
      <c r="P3356" s="247" t="s">
        <v>6482</v>
      </c>
      <c r="Q3356" s="252">
        <v>44773</v>
      </c>
      <c r="R3356" s="252">
        <v>44958</v>
      </c>
      <c r="S3356" t="s">
        <v>8452</v>
      </c>
      <c r="T3356" s="253"/>
      <c r="U3356" s="253"/>
      <c r="V3356" s="253"/>
      <c r="W3356" s="253"/>
      <c r="X3356"/>
      <c r="Y3356" s="254" t="s">
        <v>8301</v>
      </c>
      <c r="Z3356" s="255">
        <v>1686793411</v>
      </c>
      <c r="AA3356" t="s">
        <v>8302</v>
      </c>
      <c r="AB3356" s="258" t="str">
        <f>_xlfn.IFNA(IF(Table[[#This Row],[Programme Partner]]&lt;&gt;Table[[#This Row],[Implementing Partner]],CONCATENATE(Table[[#This Row],[Programme Partner]],"-",Table[[#This Row],[Implementing Partner]]),Table[[#This Row],[Programme Partner]]),"")</f>
        <v>UNICEF-VERC</v>
      </c>
    </row>
    <row r="3357" spans="1:28" ht="16.5" customHeight="1">
      <c r="A3357" s="183">
        <v>3737</v>
      </c>
      <c r="B3357" s="247" t="s">
        <v>5275</v>
      </c>
      <c r="C3357" s="248" t="s">
        <v>5280</v>
      </c>
      <c r="D3357" s="197" t="s">
        <v>5275</v>
      </c>
      <c r="E3357" s="215" t="s">
        <v>27</v>
      </c>
      <c r="F3357" s="247" t="s">
        <v>8012</v>
      </c>
      <c r="G3357" s="250" t="s">
        <v>8359</v>
      </c>
      <c r="H3357" s="247" t="str">
        <f>IFERROR(VLOOKUP(Table[[#This Row],[Activity Details of Assistance]],WHAT!E:F,2,FALSE),"")</f>
        <v># of FSM Site</v>
      </c>
      <c r="I3357" s="247"/>
      <c r="J3357" s="247">
        <v>12</v>
      </c>
      <c r="K3357" t="s">
        <v>8280</v>
      </c>
      <c r="L3357" s="251" t="s">
        <v>13</v>
      </c>
      <c r="M3357" s="251" t="s">
        <v>14</v>
      </c>
      <c r="N3357" s="247" t="s">
        <v>309</v>
      </c>
      <c r="O3357" s="247" t="s">
        <v>1606</v>
      </c>
      <c r="P3357" s="247" t="s">
        <v>6482</v>
      </c>
      <c r="Q3357" s="252">
        <v>44773</v>
      </c>
      <c r="R3357" s="252">
        <v>44958</v>
      </c>
      <c r="S3357" t="s">
        <v>8452</v>
      </c>
      <c r="T3357" s="253"/>
      <c r="U3357" s="253"/>
      <c r="V3357" s="253"/>
      <c r="W3357" s="253"/>
      <c r="X3357"/>
      <c r="Y3357" s="254" t="s">
        <v>8301</v>
      </c>
      <c r="Z3357" s="255">
        <v>1686793411</v>
      </c>
      <c r="AA3357" t="s">
        <v>8302</v>
      </c>
      <c r="AB3357" s="258" t="str">
        <f>_xlfn.IFNA(IF(Table[[#This Row],[Programme Partner]]&lt;&gt;Table[[#This Row],[Implementing Partner]],CONCATENATE(Table[[#This Row],[Programme Partner]],"-",Table[[#This Row],[Implementing Partner]]),Table[[#This Row],[Programme Partner]]),"")</f>
        <v>UNICEF-VERC</v>
      </c>
    </row>
    <row r="3358" spans="1:28" ht="16.5" customHeight="1">
      <c r="A3358" s="183">
        <v>3738</v>
      </c>
      <c r="B3358" s="247" t="s">
        <v>5275</v>
      </c>
      <c r="C3358" s="248" t="s">
        <v>5280</v>
      </c>
      <c r="D3358" s="197" t="s">
        <v>5275</v>
      </c>
      <c r="E3358" s="215" t="s">
        <v>27</v>
      </c>
      <c r="F3358" s="247" t="s">
        <v>8012</v>
      </c>
      <c r="G3358" s="195" t="s">
        <v>8356</v>
      </c>
      <c r="H3358" s="247" t="str">
        <f>IFERROR(VLOOKUP(Table[[#This Row],[Activity Details of Assistance]],WHAT!E:F,2,FALSE),"")</f>
        <v># of FSM Site</v>
      </c>
      <c r="I3358" s="247"/>
      <c r="J3358" s="247">
        <v>12</v>
      </c>
      <c r="K3358" t="s">
        <v>8280</v>
      </c>
      <c r="L3358" s="251" t="s">
        <v>13</v>
      </c>
      <c r="M3358" s="251" t="s">
        <v>14</v>
      </c>
      <c r="N3358" s="247" t="s">
        <v>309</v>
      </c>
      <c r="O3358" s="247" t="s">
        <v>1606</v>
      </c>
      <c r="P3358" s="247" t="s">
        <v>6482</v>
      </c>
      <c r="Q3358" s="252">
        <v>44773</v>
      </c>
      <c r="R3358" s="252">
        <v>44958</v>
      </c>
      <c r="S3358" t="s">
        <v>8452</v>
      </c>
      <c r="T3358" s="253"/>
      <c r="U3358" s="253"/>
      <c r="V3358" s="253"/>
      <c r="W3358" s="253"/>
      <c r="X3358"/>
      <c r="Y3358" s="254" t="s">
        <v>8301</v>
      </c>
      <c r="Z3358" s="255">
        <v>1686793411</v>
      </c>
      <c r="AA3358" t="s">
        <v>8302</v>
      </c>
      <c r="AB3358" s="258" t="str">
        <f>_xlfn.IFNA(IF(Table[[#This Row],[Programme Partner]]&lt;&gt;Table[[#This Row],[Implementing Partner]],CONCATENATE(Table[[#This Row],[Programme Partner]],"-",Table[[#This Row],[Implementing Partner]]),Table[[#This Row],[Programme Partner]]),"")</f>
        <v>UNICEF-VERC</v>
      </c>
    </row>
    <row r="3359" spans="1:28" ht="16.5" customHeight="1">
      <c r="A3359" s="183">
        <v>3739</v>
      </c>
      <c r="B3359" s="247" t="s">
        <v>5275</v>
      </c>
      <c r="C3359" s="248" t="s">
        <v>5280</v>
      </c>
      <c r="D3359" s="197" t="s">
        <v>5275</v>
      </c>
      <c r="E3359" s="215" t="s">
        <v>27</v>
      </c>
      <c r="F3359" s="247" t="s">
        <v>8012</v>
      </c>
      <c r="G3359" s="195" t="s">
        <v>8586</v>
      </c>
      <c r="H3359" s="247" t="str">
        <f>IFERROR(VLOOKUP(Table[[#This Row],[Activity Details of Assistance]],WHAT!E:F,2,FALSE),"")</f>
        <v># of door</v>
      </c>
      <c r="I3359" s="247"/>
      <c r="J3359" s="247">
        <v>302</v>
      </c>
      <c r="K3359" t="s">
        <v>8280</v>
      </c>
      <c r="L3359" s="251" t="s">
        <v>13</v>
      </c>
      <c r="M3359" s="251" t="s">
        <v>14</v>
      </c>
      <c r="N3359" s="247" t="s">
        <v>309</v>
      </c>
      <c r="O3359" s="247" t="s">
        <v>1606</v>
      </c>
      <c r="P3359" s="247" t="s">
        <v>6482</v>
      </c>
      <c r="Q3359" s="252">
        <v>44773</v>
      </c>
      <c r="R3359" s="252">
        <v>44958</v>
      </c>
      <c r="S3359" t="s">
        <v>8452</v>
      </c>
      <c r="T3359" s="253"/>
      <c r="U3359" s="253"/>
      <c r="V3359" s="253"/>
      <c r="W3359" s="253"/>
      <c r="X3359"/>
      <c r="Y3359" s="254" t="s">
        <v>8301</v>
      </c>
      <c r="Z3359" s="255">
        <v>1686793411</v>
      </c>
      <c r="AA3359" t="s">
        <v>8302</v>
      </c>
      <c r="AB3359" s="258" t="str">
        <f>_xlfn.IFNA(IF(Table[[#This Row],[Programme Partner]]&lt;&gt;Table[[#This Row],[Implementing Partner]],CONCATENATE(Table[[#This Row],[Programme Partner]],"-",Table[[#This Row],[Implementing Partner]]),Table[[#This Row],[Programme Partner]]),"")</f>
        <v>UNICEF-VERC</v>
      </c>
    </row>
    <row r="3360" spans="1:28" ht="16.5" customHeight="1">
      <c r="A3360" s="183">
        <v>3740</v>
      </c>
      <c r="B3360" s="247" t="s">
        <v>5275</v>
      </c>
      <c r="C3360" s="248" t="s">
        <v>5280</v>
      </c>
      <c r="D3360" s="197" t="s">
        <v>5275</v>
      </c>
      <c r="E3360" s="215" t="s">
        <v>27</v>
      </c>
      <c r="F3360" s="247" t="s">
        <v>8012</v>
      </c>
      <c r="G3360" s="250" t="s">
        <v>8357</v>
      </c>
      <c r="H3360" s="247" t="str">
        <f>IFERROR(VLOOKUP(Table[[#This Row],[Activity Details of Assistance]],WHAT!E:F,2,FALSE),"")</f>
        <v># of door</v>
      </c>
      <c r="I3360" s="247"/>
      <c r="J3360" s="247">
        <v>1093</v>
      </c>
      <c r="K3360" t="s">
        <v>8280</v>
      </c>
      <c r="L3360" s="251" t="s">
        <v>13</v>
      </c>
      <c r="M3360" s="251" t="s">
        <v>14</v>
      </c>
      <c r="N3360" s="247" t="s">
        <v>309</v>
      </c>
      <c r="O3360" s="247" t="s">
        <v>1606</v>
      </c>
      <c r="P3360" s="247" t="s">
        <v>6482</v>
      </c>
      <c r="Q3360" s="252">
        <v>44773</v>
      </c>
      <c r="R3360" s="252">
        <v>44958</v>
      </c>
      <c r="S3360" t="s">
        <v>8452</v>
      </c>
      <c r="T3360" s="253"/>
      <c r="U3360" s="253"/>
      <c r="V3360" s="253"/>
      <c r="W3360" s="253"/>
      <c r="X3360"/>
      <c r="Y3360" s="254" t="s">
        <v>8301</v>
      </c>
      <c r="Z3360" s="255">
        <v>1686793411</v>
      </c>
      <c r="AA3360" t="s">
        <v>8302</v>
      </c>
      <c r="AB3360" s="258" t="str">
        <f>_xlfn.IFNA(IF(Table[[#This Row],[Programme Partner]]&lt;&gt;Table[[#This Row],[Implementing Partner]],CONCATENATE(Table[[#This Row],[Programme Partner]],"-",Table[[#This Row],[Implementing Partner]]),Table[[#This Row],[Programme Partner]]),"")</f>
        <v>UNICEF-VERC</v>
      </c>
    </row>
    <row r="3361" spans="1:28" ht="16.5" customHeight="1">
      <c r="A3361" s="183">
        <v>3741</v>
      </c>
      <c r="B3361" s="247" t="s">
        <v>5275</v>
      </c>
      <c r="C3361" s="248" t="s">
        <v>5280</v>
      </c>
      <c r="D3361" s="197" t="s">
        <v>5275</v>
      </c>
      <c r="E3361" s="215" t="s">
        <v>27</v>
      </c>
      <c r="F3361" s="247" t="s">
        <v>8013</v>
      </c>
      <c r="G3361" s="250" t="s">
        <v>8369</v>
      </c>
      <c r="H3361" s="247" t="str">
        <f>IFERROR(VLOOKUP(Table[[#This Row],[Activity Details of Assistance]],WHAT!E:F,2,FALSE),"")</f>
        <v># of female in reproductive age</v>
      </c>
      <c r="I3361" s="247"/>
      <c r="J3361" s="247">
        <v>5840</v>
      </c>
      <c r="K3361" t="s">
        <v>8280</v>
      </c>
      <c r="L3361" s="251" t="s">
        <v>13</v>
      </c>
      <c r="M3361" s="251" t="s">
        <v>14</v>
      </c>
      <c r="N3361" s="247" t="s">
        <v>309</v>
      </c>
      <c r="O3361" s="247" t="s">
        <v>1606</v>
      </c>
      <c r="P3361" s="247" t="s">
        <v>6482</v>
      </c>
      <c r="Q3361" s="252">
        <v>44773</v>
      </c>
      <c r="R3361" s="252">
        <v>44958</v>
      </c>
      <c r="S3361" t="s">
        <v>8452</v>
      </c>
      <c r="T3361" s="253"/>
      <c r="U3361" s="253"/>
      <c r="V3361" s="253"/>
      <c r="W3361" s="253"/>
      <c r="X3361"/>
      <c r="Y3361" s="254" t="s">
        <v>8301</v>
      </c>
      <c r="Z3361" s="255">
        <v>1686793411</v>
      </c>
      <c r="AA3361" t="s">
        <v>8302</v>
      </c>
      <c r="AB3361" s="258" t="str">
        <f>_xlfn.IFNA(IF(Table[[#This Row],[Programme Partner]]&lt;&gt;Table[[#This Row],[Implementing Partner]],CONCATENATE(Table[[#This Row],[Programme Partner]],"-",Table[[#This Row],[Implementing Partner]]),Table[[#This Row],[Programme Partner]]),"")</f>
        <v>UNICEF-VERC</v>
      </c>
    </row>
    <row r="3362" spans="1:28" ht="16.5" customHeight="1">
      <c r="A3362" s="183">
        <v>3742</v>
      </c>
      <c r="B3362" s="247" t="s">
        <v>5275</v>
      </c>
      <c r="C3362" s="248" t="s">
        <v>5280</v>
      </c>
      <c r="D3362" s="197" t="s">
        <v>5275</v>
      </c>
      <c r="E3362" s="215" t="s">
        <v>27</v>
      </c>
      <c r="F3362" s="247" t="s">
        <v>8014</v>
      </c>
      <c r="G3362" s="250" t="s">
        <v>8361</v>
      </c>
      <c r="H3362" s="247" t="str">
        <f>IFERROR(VLOOKUP(Table[[#This Row],[Activity Details of Assistance]],WHAT!E:F,2,FALSE),"")</f>
        <v># of plant</v>
      </c>
      <c r="I3362" s="247"/>
      <c r="J3362" s="247">
        <v>2</v>
      </c>
      <c r="K3362" t="s">
        <v>8280</v>
      </c>
      <c r="L3362" s="251" t="s">
        <v>13</v>
      </c>
      <c r="M3362" s="251" t="s">
        <v>14</v>
      </c>
      <c r="N3362" s="247" t="s">
        <v>309</v>
      </c>
      <c r="O3362" s="247" t="s">
        <v>1606</v>
      </c>
      <c r="P3362" s="247" t="s">
        <v>6482</v>
      </c>
      <c r="Q3362" s="252">
        <v>44773</v>
      </c>
      <c r="R3362" s="252">
        <v>44958</v>
      </c>
      <c r="S3362" t="s">
        <v>8452</v>
      </c>
      <c r="T3362" s="253"/>
      <c r="U3362" s="253"/>
      <c r="V3362" s="253"/>
      <c r="W3362" s="253"/>
      <c r="X3362"/>
      <c r="Y3362" s="254" t="s">
        <v>8301</v>
      </c>
      <c r="Z3362" s="255">
        <v>1686793411</v>
      </c>
      <c r="AA3362" t="s">
        <v>8302</v>
      </c>
      <c r="AB3362" s="258" t="str">
        <f>_xlfn.IFNA(IF(Table[[#This Row],[Programme Partner]]&lt;&gt;Table[[#This Row],[Implementing Partner]],CONCATENATE(Table[[#This Row],[Programme Partner]],"-",Table[[#This Row],[Implementing Partner]]),Table[[#This Row],[Programme Partner]]),"")</f>
        <v>UNICEF-VERC</v>
      </c>
    </row>
    <row r="3363" spans="1:28" ht="16.5" customHeight="1">
      <c r="A3363" s="183">
        <v>3743</v>
      </c>
      <c r="B3363" s="247" t="s">
        <v>4993</v>
      </c>
      <c r="C3363" s="248" t="s">
        <v>4993</v>
      </c>
      <c r="D3363" s="197" t="s">
        <v>4993</v>
      </c>
      <c r="E3363" s="215" t="s">
        <v>27</v>
      </c>
      <c r="F3363" s="247" t="s">
        <v>8011</v>
      </c>
      <c r="G3363" s="195" t="s">
        <v>8584</v>
      </c>
      <c r="H3363" s="247" t="str">
        <f>IFERROR(VLOOKUP(Table[[#This Row],[Activity Details of Assistance]],WHAT!E:F,2,FALSE),"")</f>
        <v># of tube well</v>
      </c>
      <c r="I3363" s="247"/>
      <c r="J3363" s="247">
        <v>21</v>
      </c>
      <c r="K3363" t="s">
        <v>8280</v>
      </c>
      <c r="L3363" s="251" t="s">
        <v>13</v>
      </c>
      <c r="M3363" s="251" t="s">
        <v>14</v>
      </c>
      <c r="N3363" s="247" t="s">
        <v>309</v>
      </c>
      <c r="O3363" s="247" t="s">
        <v>1606</v>
      </c>
      <c r="P3363" s="247" t="s">
        <v>6397</v>
      </c>
      <c r="Q3363" s="252">
        <v>44773</v>
      </c>
      <c r="R3363" s="252">
        <v>44896</v>
      </c>
      <c r="S3363" t="s">
        <v>8452</v>
      </c>
      <c r="T3363" s="253"/>
      <c r="U3363" s="253"/>
      <c r="V3363" s="253"/>
      <c r="W3363" s="253"/>
      <c r="X3363"/>
      <c r="Y3363" t="s">
        <v>8309</v>
      </c>
      <c r="Z3363" s="255">
        <v>1813213381</v>
      </c>
      <c r="AA3363" t="s">
        <v>8285</v>
      </c>
      <c r="AB3363" s="258" t="str">
        <f>_xlfn.IFNA(IF(Table[[#This Row],[Programme Partner]]&lt;&gt;Table[[#This Row],[Implementing Partner]],CONCATENATE(Table[[#This Row],[Programme Partner]],"-",Table[[#This Row],[Implementing Partner]]),Table[[#This Row],[Programme Partner]]),"")</f>
        <v>ACF</v>
      </c>
    </row>
    <row r="3364" spans="1:28" ht="16.5" customHeight="1">
      <c r="A3364" s="183">
        <v>3744</v>
      </c>
      <c r="B3364" s="247" t="s">
        <v>4993</v>
      </c>
      <c r="C3364" s="248" t="s">
        <v>4993</v>
      </c>
      <c r="D3364" s="197" t="s">
        <v>4993</v>
      </c>
      <c r="E3364" s="215" t="s">
        <v>27</v>
      </c>
      <c r="F3364" s="247" t="s">
        <v>8011</v>
      </c>
      <c r="G3364" t="s">
        <v>8584</v>
      </c>
      <c r="H3364" s="247" t="str">
        <f>IFERROR(VLOOKUP(Table[[#This Row],[Activity Details of Assistance]],WHAT!E:F,2,FALSE),"")</f>
        <v># of tube well</v>
      </c>
      <c r="I3364" s="247"/>
      <c r="J3364" s="247">
        <v>494</v>
      </c>
      <c r="K3364" t="s">
        <v>8280</v>
      </c>
      <c r="L3364" s="251" t="s">
        <v>13</v>
      </c>
      <c r="M3364" s="251" t="s">
        <v>14</v>
      </c>
      <c r="N3364" s="247" t="s">
        <v>309</v>
      </c>
      <c r="O3364" s="247" t="s">
        <v>1606</v>
      </c>
      <c r="P3364" s="247" t="s">
        <v>6397</v>
      </c>
      <c r="Q3364" s="252">
        <v>44773</v>
      </c>
      <c r="R3364" s="252">
        <v>44896</v>
      </c>
      <c r="S3364" t="s">
        <v>8452</v>
      </c>
      <c r="T3364" s="253"/>
      <c r="U3364" s="253"/>
      <c r="V3364" s="253"/>
      <c r="W3364" s="253"/>
      <c r="X3364" t="s">
        <v>8600</v>
      </c>
      <c r="Y3364" t="s">
        <v>8309</v>
      </c>
      <c r="Z3364" s="255">
        <v>1813213381</v>
      </c>
      <c r="AA3364" t="s">
        <v>8285</v>
      </c>
      <c r="AB3364" s="258" t="str">
        <f>_xlfn.IFNA(IF(Table[[#This Row],[Programme Partner]]&lt;&gt;Table[[#This Row],[Implementing Partner]],CONCATENATE(Table[[#This Row],[Programme Partner]],"-",Table[[#This Row],[Implementing Partner]]),Table[[#This Row],[Programme Partner]]),"")</f>
        <v>ACF</v>
      </c>
    </row>
    <row r="3365" spans="1:28" ht="16.5" customHeight="1">
      <c r="A3365" s="183">
        <v>3745</v>
      </c>
      <c r="B3365" s="247" t="s">
        <v>4993</v>
      </c>
      <c r="C3365" s="248" t="s">
        <v>4993</v>
      </c>
      <c r="D3365" s="197" t="s">
        <v>4993</v>
      </c>
      <c r="E3365" s="215" t="s">
        <v>27</v>
      </c>
      <c r="F3365" s="247" t="s">
        <v>8012</v>
      </c>
      <c r="G3365" s="195" t="s">
        <v>8585</v>
      </c>
      <c r="H3365" s="247" t="str">
        <f>IFERROR(VLOOKUP(Table[[#This Row],[Activity Details of Assistance]],WHAT!E:F,2,FALSE),"")</f>
        <v xml:space="preserve"># of door </v>
      </c>
      <c r="I3365" s="247"/>
      <c r="J3365" s="247">
        <v>10</v>
      </c>
      <c r="K3365" t="s">
        <v>8280</v>
      </c>
      <c r="L3365" s="251" t="s">
        <v>13</v>
      </c>
      <c r="M3365" s="251" t="s">
        <v>14</v>
      </c>
      <c r="N3365" s="247" t="s">
        <v>309</v>
      </c>
      <c r="O3365" s="247" t="s">
        <v>1606</v>
      </c>
      <c r="P3365" s="247" t="s">
        <v>6397</v>
      </c>
      <c r="Q3365" s="252">
        <v>44773</v>
      </c>
      <c r="R3365" s="252">
        <v>44896</v>
      </c>
      <c r="S3365" t="s">
        <v>8452</v>
      </c>
      <c r="T3365" s="253"/>
      <c r="U3365" s="253"/>
      <c r="V3365" s="253"/>
      <c r="W3365" s="253"/>
      <c r="X3365"/>
      <c r="Y3365" t="s">
        <v>8309</v>
      </c>
      <c r="Z3365" s="255">
        <v>1813213381</v>
      </c>
      <c r="AA3365" t="s">
        <v>8285</v>
      </c>
      <c r="AB3365" s="258" t="str">
        <f>_xlfn.IFNA(IF(Table[[#This Row],[Programme Partner]]&lt;&gt;Table[[#This Row],[Implementing Partner]],CONCATENATE(Table[[#This Row],[Programme Partner]],"-",Table[[#This Row],[Implementing Partner]]),Table[[#This Row],[Programme Partner]]),"")</f>
        <v>ACF</v>
      </c>
    </row>
    <row r="3366" spans="1:28" ht="16.5" customHeight="1">
      <c r="A3366" s="183">
        <v>3746</v>
      </c>
      <c r="B3366" s="247" t="s">
        <v>4993</v>
      </c>
      <c r="C3366" s="248" t="s">
        <v>4993</v>
      </c>
      <c r="D3366" s="197" t="s">
        <v>4993</v>
      </c>
      <c r="E3366" s="215" t="s">
        <v>27</v>
      </c>
      <c r="F3366" s="247" t="s">
        <v>8012</v>
      </c>
      <c r="G3366" s="250" t="s">
        <v>8359</v>
      </c>
      <c r="H3366" s="247" t="str">
        <f>IFERROR(VLOOKUP(Table[[#This Row],[Activity Details of Assistance]],WHAT!E:F,2,FALSE),"")</f>
        <v># of FSM Site</v>
      </c>
      <c r="I3366" s="247"/>
      <c r="J3366" s="247">
        <v>2</v>
      </c>
      <c r="K3366" t="s">
        <v>8280</v>
      </c>
      <c r="L3366" s="251" t="s">
        <v>13</v>
      </c>
      <c r="M3366" s="251" t="s">
        <v>14</v>
      </c>
      <c r="N3366" s="247" t="s">
        <v>309</v>
      </c>
      <c r="O3366" s="247" t="s">
        <v>1606</v>
      </c>
      <c r="P3366" s="247" t="s">
        <v>6397</v>
      </c>
      <c r="Q3366" s="252">
        <v>44773</v>
      </c>
      <c r="R3366" s="252">
        <v>44896</v>
      </c>
      <c r="S3366" t="s">
        <v>8452</v>
      </c>
      <c r="T3366" s="253"/>
      <c r="U3366" s="253"/>
      <c r="V3366" s="253"/>
      <c r="W3366" s="253"/>
      <c r="X3366"/>
      <c r="Y3366" t="s">
        <v>8309</v>
      </c>
      <c r="Z3366" s="255">
        <v>1813213381</v>
      </c>
      <c r="AA3366" t="s">
        <v>8285</v>
      </c>
      <c r="AB3366" s="258" t="str">
        <f>_xlfn.IFNA(IF(Table[[#This Row],[Programme Partner]]&lt;&gt;Table[[#This Row],[Implementing Partner]],CONCATENATE(Table[[#This Row],[Programme Partner]],"-",Table[[#This Row],[Implementing Partner]]),Table[[#This Row],[Programme Partner]]),"")</f>
        <v>ACF</v>
      </c>
    </row>
    <row r="3367" spans="1:28" ht="16.5" customHeight="1">
      <c r="A3367" s="183">
        <v>3747</v>
      </c>
      <c r="B3367" s="247" t="s">
        <v>4993</v>
      </c>
      <c r="C3367" s="248" t="s">
        <v>4993</v>
      </c>
      <c r="D3367" s="197" t="s">
        <v>4993</v>
      </c>
      <c r="E3367" s="215" t="s">
        <v>27</v>
      </c>
      <c r="F3367" s="247" t="s">
        <v>8012</v>
      </c>
      <c r="G3367" s="195" t="s">
        <v>8586</v>
      </c>
      <c r="H3367" s="247" t="str">
        <f>IFERROR(VLOOKUP(Table[[#This Row],[Activity Details of Assistance]],WHAT!E:F,2,FALSE),"")</f>
        <v># of door</v>
      </c>
      <c r="I3367" s="247"/>
      <c r="J3367" s="247">
        <v>14</v>
      </c>
      <c r="K3367" t="s">
        <v>8280</v>
      </c>
      <c r="L3367" s="251" t="s">
        <v>13</v>
      </c>
      <c r="M3367" s="251" t="s">
        <v>14</v>
      </c>
      <c r="N3367" s="247" t="s">
        <v>309</v>
      </c>
      <c r="O3367" s="247" t="s">
        <v>1606</v>
      </c>
      <c r="P3367" s="247" t="s">
        <v>6397</v>
      </c>
      <c r="Q3367" s="252">
        <v>44773</v>
      </c>
      <c r="R3367" s="252">
        <v>44896</v>
      </c>
      <c r="S3367" t="s">
        <v>8452</v>
      </c>
      <c r="T3367" s="253"/>
      <c r="U3367" s="253"/>
      <c r="V3367" s="253"/>
      <c r="W3367" s="253"/>
      <c r="X3367"/>
      <c r="Y3367" t="s">
        <v>8309</v>
      </c>
      <c r="Z3367" s="255">
        <v>1813213381</v>
      </c>
      <c r="AA3367" t="s">
        <v>8285</v>
      </c>
      <c r="AB3367" s="258" t="str">
        <f>_xlfn.IFNA(IF(Table[[#This Row],[Programme Partner]]&lt;&gt;Table[[#This Row],[Implementing Partner]],CONCATENATE(Table[[#This Row],[Programme Partner]],"-",Table[[#This Row],[Implementing Partner]]),Table[[#This Row],[Programme Partner]]),"")</f>
        <v>ACF</v>
      </c>
    </row>
    <row r="3368" spans="1:28" ht="16.5" customHeight="1">
      <c r="A3368" s="183">
        <v>3748</v>
      </c>
      <c r="B3368" s="247" t="s">
        <v>4993</v>
      </c>
      <c r="C3368" s="248" t="s">
        <v>4993</v>
      </c>
      <c r="D3368" s="197" t="s">
        <v>4993</v>
      </c>
      <c r="E3368" s="215" t="s">
        <v>27</v>
      </c>
      <c r="F3368" s="247" t="s">
        <v>8012</v>
      </c>
      <c r="G3368" s="250" t="s">
        <v>8357</v>
      </c>
      <c r="H3368" s="247" t="str">
        <f>IFERROR(VLOOKUP(Table[[#This Row],[Activity Details of Assistance]],WHAT!E:F,2,FALSE),"")</f>
        <v># of door</v>
      </c>
      <c r="I3368" s="247"/>
      <c r="J3368" s="247">
        <v>99</v>
      </c>
      <c r="K3368" t="s">
        <v>8280</v>
      </c>
      <c r="L3368" s="251" t="s">
        <v>13</v>
      </c>
      <c r="M3368" s="251" t="s">
        <v>14</v>
      </c>
      <c r="N3368" s="247" t="s">
        <v>309</v>
      </c>
      <c r="O3368" s="247" t="s">
        <v>1606</v>
      </c>
      <c r="P3368" s="247" t="s">
        <v>6397</v>
      </c>
      <c r="Q3368" s="252">
        <v>44773</v>
      </c>
      <c r="R3368" s="252">
        <v>44896</v>
      </c>
      <c r="S3368" t="s">
        <v>8452</v>
      </c>
      <c r="T3368" s="253"/>
      <c r="U3368" s="253"/>
      <c r="V3368" s="253"/>
      <c r="W3368" s="253"/>
      <c r="X3368"/>
      <c r="Y3368" t="s">
        <v>8309</v>
      </c>
      <c r="Z3368" s="255">
        <v>1813213381</v>
      </c>
      <c r="AA3368" t="s">
        <v>8285</v>
      </c>
      <c r="AB3368" s="258" t="str">
        <f>_xlfn.IFNA(IF(Table[[#This Row],[Programme Partner]]&lt;&gt;Table[[#This Row],[Implementing Partner]],CONCATENATE(Table[[#This Row],[Programme Partner]],"-",Table[[#This Row],[Implementing Partner]]),Table[[#This Row],[Programme Partner]]),"")</f>
        <v>ACF</v>
      </c>
    </row>
    <row r="3369" spans="1:28" ht="16.5" customHeight="1">
      <c r="A3369" s="183">
        <v>3749</v>
      </c>
      <c r="B3369" s="247" t="s">
        <v>4993</v>
      </c>
      <c r="C3369" s="248" t="s">
        <v>4993</v>
      </c>
      <c r="D3369" s="197" t="s">
        <v>4993</v>
      </c>
      <c r="E3369" s="215" t="s">
        <v>27</v>
      </c>
      <c r="F3369" s="247" t="s">
        <v>8012</v>
      </c>
      <c r="G3369" t="s">
        <v>8019</v>
      </c>
      <c r="H3369" s="247" t="str">
        <f>IFERROR(VLOOKUP(Table[[#This Row],[Activity Details of Assistance]],WHAT!E:F,2,FALSE),"")</f>
        <v>N/A</v>
      </c>
      <c r="I3369" s="247"/>
      <c r="J3369" s="247">
        <v>1</v>
      </c>
      <c r="K3369" t="s">
        <v>8280</v>
      </c>
      <c r="L3369" s="251" t="s">
        <v>13</v>
      </c>
      <c r="M3369" s="251" t="s">
        <v>14</v>
      </c>
      <c r="N3369" s="247" t="s">
        <v>309</v>
      </c>
      <c r="O3369" s="247" t="s">
        <v>1606</v>
      </c>
      <c r="P3369" s="247" t="s">
        <v>6397</v>
      </c>
      <c r="Q3369" s="252">
        <v>44773</v>
      </c>
      <c r="R3369" s="252">
        <v>44896</v>
      </c>
      <c r="S3369" t="s">
        <v>8452</v>
      </c>
      <c r="T3369" s="253"/>
      <c r="U3369" s="253"/>
      <c r="V3369" s="253"/>
      <c r="W3369" s="253"/>
      <c r="X3369" t="s">
        <v>8671</v>
      </c>
      <c r="Y3369" t="s">
        <v>8309</v>
      </c>
      <c r="Z3369" s="255">
        <v>1813213381</v>
      </c>
      <c r="AA3369" t="s">
        <v>8285</v>
      </c>
      <c r="AB3369" s="258" t="str">
        <f>_xlfn.IFNA(IF(Table[[#This Row],[Programme Partner]]&lt;&gt;Table[[#This Row],[Implementing Partner]],CONCATENATE(Table[[#This Row],[Programme Partner]],"-",Table[[#This Row],[Implementing Partner]]),Table[[#This Row],[Programme Partner]]),"")</f>
        <v>ACF</v>
      </c>
    </row>
    <row r="3370" spans="1:28" ht="16.5" customHeight="1">
      <c r="A3370" s="183">
        <v>3750</v>
      </c>
      <c r="B3370" s="247" t="s">
        <v>4993</v>
      </c>
      <c r="C3370" s="248" t="s">
        <v>4993</v>
      </c>
      <c r="D3370" s="197" t="s">
        <v>4993</v>
      </c>
      <c r="E3370" s="215" t="s">
        <v>27</v>
      </c>
      <c r="F3370" s="247" t="s">
        <v>8013</v>
      </c>
      <c r="G3370" s="250" t="s">
        <v>8313</v>
      </c>
      <c r="H3370" s="247" t="str">
        <f>IFERROR(VLOOKUP(Table[[#This Row],[Activity Details of Assistance]],WHAT!E:F,2,FALSE),"")</f>
        <v># of HP sessions at community level</v>
      </c>
      <c r="I3370" s="247"/>
      <c r="J3370" s="247">
        <v>309</v>
      </c>
      <c r="K3370" t="s">
        <v>8280</v>
      </c>
      <c r="L3370" s="251" t="s">
        <v>13</v>
      </c>
      <c r="M3370" s="251" t="s">
        <v>14</v>
      </c>
      <c r="N3370" s="247" t="s">
        <v>309</v>
      </c>
      <c r="O3370" s="247" t="s">
        <v>1606</v>
      </c>
      <c r="P3370" s="247" t="s">
        <v>6397</v>
      </c>
      <c r="Q3370" s="252">
        <v>44773</v>
      </c>
      <c r="R3370" s="252">
        <v>44896</v>
      </c>
      <c r="S3370" t="s">
        <v>8452</v>
      </c>
      <c r="T3370" s="253"/>
      <c r="U3370" s="253"/>
      <c r="V3370" s="253"/>
      <c r="W3370" s="253"/>
      <c r="X3370"/>
      <c r="Y3370" t="s">
        <v>8309</v>
      </c>
      <c r="Z3370" s="255">
        <v>1813213381</v>
      </c>
      <c r="AA3370" t="s">
        <v>8285</v>
      </c>
      <c r="AB3370" s="258" t="str">
        <f>_xlfn.IFNA(IF(Table[[#This Row],[Programme Partner]]&lt;&gt;Table[[#This Row],[Implementing Partner]],CONCATENATE(Table[[#This Row],[Programme Partner]],"-",Table[[#This Row],[Implementing Partner]]),Table[[#This Row],[Programme Partner]]),"")</f>
        <v>ACF</v>
      </c>
    </row>
    <row r="3371" spans="1:28" ht="16.5" customHeight="1">
      <c r="A3371" s="183">
        <v>3751</v>
      </c>
      <c r="B3371" s="247" t="s">
        <v>4993</v>
      </c>
      <c r="C3371" s="248" t="s">
        <v>4993</v>
      </c>
      <c r="D3371" s="197" t="s">
        <v>4993</v>
      </c>
      <c r="E3371" s="215" t="s">
        <v>27</v>
      </c>
      <c r="F3371" s="247" t="s">
        <v>8013</v>
      </c>
      <c r="G3371" s="250" t="s">
        <v>8314</v>
      </c>
      <c r="H3371" s="247" t="str">
        <f>IFERROR(VLOOKUP(Table[[#This Row],[Activity Details of Assistance]],WHAT!E:F,2,FALSE),"")</f>
        <v># of HP sessions at HH level</v>
      </c>
      <c r="I3371" s="247"/>
      <c r="J3371" s="247">
        <v>798</v>
      </c>
      <c r="K3371" t="s">
        <v>8280</v>
      </c>
      <c r="L3371" s="251" t="s">
        <v>13</v>
      </c>
      <c r="M3371" s="251" t="s">
        <v>14</v>
      </c>
      <c r="N3371" s="247" t="s">
        <v>309</v>
      </c>
      <c r="O3371" s="247" t="s">
        <v>1606</v>
      </c>
      <c r="P3371" s="247" t="s">
        <v>6397</v>
      </c>
      <c r="Q3371" s="252">
        <v>44773</v>
      </c>
      <c r="R3371" s="252">
        <v>44896</v>
      </c>
      <c r="S3371" t="s">
        <v>8452</v>
      </c>
      <c r="T3371" s="253"/>
      <c r="U3371" s="253"/>
      <c r="V3371" s="253"/>
      <c r="W3371" s="253"/>
      <c r="X3371"/>
      <c r="Y3371" t="s">
        <v>8309</v>
      </c>
      <c r="Z3371" s="255">
        <v>1813213381</v>
      </c>
      <c r="AA3371" t="s">
        <v>8285</v>
      </c>
      <c r="AB3371" s="258" t="str">
        <f>_xlfn.IFNA(IF(Table[[#This Row],[Programme Partner]]&lt;&gt;Table[[#This Row],[Implementing Partner]],CONCATENATE(Table[[#This Row],[Programme Partner]],"-",Table[[#This Row],[Implementing Partner]]),Table[[#This Row],[Programme Partner]]),"")</f>
        <v>ACF</v>
      </c>
    </row>
    <row r="3372" spans="1:28" ht="16.5" customHeight="1">
      <c r="A3372" s="183">
        <v>3752</v>
      </c>
      <c r="B3372" s="247" t="s">
        <v>4993</v>
      </c>
      <c r="C3372" s="248" t="s">
        <v>4993</v>
      </c>
      <c r="D3372" s="197" t="s">
        <v>4993</v>
      </c>
      <c r="E3372" s="215" t="s">
        <v>27</v>
      </c>
      <c r="F3372" s="247" t="s">
        <v>8014</v>
      </c>
      <c r="G3372" t="s">
        <v>8019</v>
      </c>
      <c r="H3372" s="247" t="str">
        <f>IFERROR(VLOOKUP(Table[[#This Row],[Activity Details of Assistance]],WHAT!E:F,2,FALSE),"")</f>
        <v>N/A</v>
      </c>
      <c r="I3372" s="247"/>
      <c r="J3372" s="247">
        <v>36</v>
      </c>
      <c r="K3372" t="s">
        <v>8280</v>
      </c>
      <c r="L3372" s="251" t="s">
        <v>13</v>
      </c>
      <c r="M3372" s="251" t="s">
        <v>14</v>
      </c>
      <c r="N3372" s="247" t="s">
        <v>309</v>
      </c>
      <c r="O3372" s="247" t="s">
        <v>1606</v>
      </c>
      <c r="P3372" s="247" t="s">
        <v>6397</v>
      </c>
      <c r="Q3372" s="252">
        <v>44773</v>
      </c>
      <c r="R3372" s="252">
        <v>44896</v>
      </c>
      <c r="S3372" t="s">
        <v>8452</v>
      </c>
      <c r="T3372" s="253"/>
      <c r="U3372" s="253"/>
      <c r="V3372" s="253"/>
      <c r="W3372" s="253"/>
      <c r="X3372" t="s">
        <v>8601</v>
      </c>
      <c r="Y3372" t="s">
        <v>8309</v>
      </c>
      <c r="Z3372" s="255">
        <v>1813213381</v>
      </c>
      <c r="AA3372" t="s">
        <v>8285</v>
      </c>
      <c r="AB3372" s="258" t="str">
        <f>_xlfn.IFNA(IF(Table[[#This Row],[Programme Partner]]&lt;&gt;Table[[#This Row],[Implementing Partner]],CONCATENATE(Table[[#This Row],[Programme Partner]],"-",Table[[#This Row],[Implementing Partner]]),Table[[#This Row],[Programme Partner]]),"")</f>
        <v>ACF</v>
      </c>
    </row>
    <row r="3373" spans="1:28" ht="16.5" customHeight="1">
      <c r="A3373" s="183">
        <v>3753</v>
      </c>
      <c r="B3373" s="247" t="s">
        <v>4993</v>
      </c>
      <c r="C3373" s="248" t="s">
        <v>4993</v>
      </c>
      <c r="D3373" s="197" t="s">
        <v>6032</v>
      </c>
      <c r="E3373" s="215" t="s">
        <v>27</v>
      </c>
      <c r="F3373" s="247" t="s">
        <v>8011</v>
      </c>
      <c r="G3373" s="195" t="s">
        <v>8584</v>
      </c>
      <c r="H3373" s="247" t="str">
        <f>IFERROR(VLOOKUP(Table[[#This Row],[Activity Details of Assistance]],WHAT!E:F,2,FALSE),"")</f>
        <v># of tube well</v>
      </c>
      <c r="I3373" s="247"/>
      <c r="J3373" s="247">
        <v>16</v>
      </c>
      <c r="K3373" t="s">
        <v>8280</v>
      </c>
      <c r="L3373" s="251" t="s">
        <v>13</v>
      </c>
      <c r="M3373" s="251" t="s">
        <v>14</v>
      </c>
      <c r="N3373" s="247" t="s">
        <v>309</v>
      </c>
      <c r="O3373" s="247" t="s">
        <v>1606</v>
      </c>
      <c r="P3373" s="247" t="s">
        <v>6397</v>
      </c>
      <c r="Q3373" s="252">
        <v>44773</v>
      </c>
      <c r="R3373" s="252">
        <v>44896</v>
      </c>
      <c r="S3373" t="s">
        <v>8452</v>
      </c>
      <c r="T3373" s="253"/>
      <c r="U3373" s="253"/>
      <c r="V3373" s="253"/>
      <c r="W3373" s="253"/>
      <c r="X3373"/>
      <c r="Y3373" t="s">
        <v>8309</v>
      </c>
      <c r="Z3373" s="255" t="s">
        <v>8640</v>
      </c>
      <c r="AA3373" t="s">
        <v>8285</v>
      </c>
      <c r="AB3373" s="258" t="str">
        <f>_xlfn.IFNA(IF(Table[[#This Row],[Programme Partner]]&lt;&gt;Table[[#This Row],[Implementing Partner]],CONCATENATE(Table[[#This Row],[Programme Partner]],"-",Table[[#This Row],[Implementing Partner]]),Table[[#This Row],[Programme Partner]]),"")</f>
        <v>ACF</v>
      </c>
    </row>
    <row r="3374" spans="1:28" ht="16.5" customHeight="1">
      <c r="A3374" s="183">
        <v>3754</v>
      </c>
      <c r="B3374" s="247" t="s">
        <v>4993</v>
      </c>
      <c r="C3374" s="248" t="s">
        <v>4993</v>
      </c>
      <c r="D3374" s="197" t="s">
        <v>6032</v>
      </c>
      <c r="E3374" s="215" t="s">
        <v>27</v>
      </c>
      <c r="F3374" s="247" t="s">
        <v>8011</v>
      </c>
      <c r="G3374" t="s">
        <v>8584</v>
      </c>
      <c r="H3374" s="247" t="str">
        <f>IFERROR(VLOOKUP(Table[[#This Row],[Activity Details of Assistance]],WHAT!E:F,2,FALSE),"")</f>
        <v># of tube well</v>
      </c>
      <c r="I3374" s="247"/>
      <c r="J3374" s="247">
        <v>495</v>
      </c>
      <c r="K3374" t="s">
        <v>8280</v>
      </c>
      <c r="L3374" s="251" t="s">
        <v>13</v>
      </c>
      <c r="M3374" s="251" t="s">
        <v>14</v>
      </c>
      <c r="N3374" s="247" t="s">
        <v>309</v>
      </c>
      <c r="O3374" s="247" t="s">
        <v>1606</v>
      </c>
      <c r="P3374" s="247" t="s">
        <v>6397</v>
      </c>
      <c r="Q3374" s="252">
        <v>44773</v>
      </c>
      <c r="R3374" s="252">
        <v>44896</v>
      </c>
      <c r="S3374" t="s">
        <v>8452</v>
      </c>
      <c r="T3374" s="253"/>
      <c r="U3374" s="253"/>
      <c r="V3374" s="253"/>
      <c r="W3374" s="253"/>
      <c r="X3374" t="s">
        <v>8602</v>
      </c>
      <c r="Y3374" t="s">
        <v>8309</v>
      </c>
      <c r="Z3374" s="255" t="s">
        <v>8640</v>
      </c>
      <c r="AA3374" t="s">
        <v>8285</v>
      </c>
      <c r="AB3374" s="258" t="str">
        <f>_xlfn.IFNA(IF(Table[[#This Row],[Programme Partner]]&lt;&gt;Table[[#This Row],[Implementing Partner]],CONCATENATE(Table[[#This Row],[Programme Partner]],"-",Table[[#This Row],[Implementing Partner]]),Table[[#This Row],[Programme Partner]]),"")</f>
        <v>ACF</v>
      </c>
    </row>
    <row r="3375" spans="1:28" ht="16.5" customHeight="1">
      <c r="A3375" s="183">
        <v>3755</v>
      </c>
      <c r="B3375" s="247" t="s">
        <v>4993</v>
      </c>
      <c r="C3375" s="248" t="s">
        <v>4993</v>
      </c>
      <c r="D3375" s="197" t="s">
        <v>6032</v>
      </c>
      <c r="E3375" s="215" t="s">
        <v>27</v>
      </c>
      <c r="F3375" s="247" t="s">
        <v>8012</v>
      </c>
      <c r="G3375" s="195" t="s">
        <v>8585</v>
      </c>
      <c r="H3375" s="247" t="str">
        <f>IFERROR(VLOOKUP(Table[[#This Row],[Activity Details of Assistance]],WHAT!E:F,2,FALSE),"")</f>
        <v xml:space="preserve"># of door </v>
      </c>
      <c r="I3375" s="247"/>
      <c r="J3375" s="247">
        <v>10</v>
      </c>
      <c r="K3375" t="s">
        <v>8280</v>
      </c>
      <c r="L3375" s="251" t="s">
        <v>13</v>
      </c>
      <c r="M3375" s="251" t="s">
        <v>14</v>
      </c>
      <c r="N3375" s="247" t="s">
        <v>309</v>
      </c>
      <c r="O3375" s="247" t="s">
        <v>1606</v>
      </c>
      <c r="P3375" s="247" t="s">
        <v>6397</v>
      </c>
      <c r="Q3375" s="252">
        <v>44773</v>
      </c>
      <c r="R3375" s="252">
        <v>44896</v>
      </c>
      <c r="S3375" t="s">
        <v>8452</v>
      </c>
      <c r="T3375" s="253"/>
      <c r="U3375" s="253"/>
      <c r="V3375" s="253"/>
      <c r="W3375" s="253"/>
      <c r="X3375"/>
      <c r="Y3375" t="s">
        <v>8309</v>
      </c>
      <c r="Z3375" s="255" t="s">
        <v>8640</v>
      </c>
      <c r="AA3375" t="s">
        <v>8285</v>
      </c>
      <c r="AB3375" s="258" t="str">
        <f>_xlfn.IFNA(IF(Table[[#This Row],[Programme Partner]]&lt;&gt;Table[[#This Row],[Implementing Partner]],CONCATENATE(Table[[#This Row],[Programme Partner]],"-",Table[[#This Row],[Implementing Partner]]),Table[[#This Row],[Programme Partner]]),"")</f>
        <v>ACF</v>
      </c>
    </row>
    <row r="3376" spans="1:28" ht="16.5" customHeight="1">
      <c r="A3376" s="183">
        <v>3756</v>
      </c>
      <c r="B3376" s="247" t="s">
        <v>4993</v>
      </c>
      <c r="C3376" s="248" t="s">
        <v>4993</v>
      </c>
      <c r="D3376" s="197" t="s">
        <v>6032</v>
      </c>
      <c r="E3376" s="215" t="s">
        <v>27</v>
      </c>
      <c r="F3376" s="247" t="s">
        <v>8012</v>
      </c>
      <c r="G3376" s="250" t="s">
        <v>8359</v>
      </c>
      <c r="H3376" s="247" t="str">
        <f>IFERROR(VLOOKUP(Table[[#This Row],[Activity Details of Assistance]],WHAT!E:F,2,FALSE),"")</f>
        <v># of FSM Site</v>
      </c>
      <c r="I3376" s="247"/>
      <c r="J3376" s="247">
        <v>3</v>
      </c>
      <c r="K3376" t="s">
        <v>8280</v>
      </c>
      <c r="L3376" s="251" t="s">
        <v>13</v>
      </c>
      <c r="M3376" s="251" t="s">
        <v>14</v>
      </c>
      <c r="N3376" s="247" t="s">
        <v>309</v>
      </c>
      <c r="O3376" s="247" t="s">
        <v>1606</v>
      </c>
      <c r="P3376" s="247" t="s">
        <v>6397</v>
      </c>
      <c r="Q3376" s="252">
        <v>44773</v>
      </c>
      <c r="R3376" s="252">
        <v>44896</v>
      </c>
      <c r="S3376" t="s">
        <v>8452</v>
      </c>
      <c r="T3376" s="253"/>
      <c r="U3376" s="253"/>
      <c r="V3376" s="253"/>
      <c r="W3376" s="253"/>
      <c r="X3376"/>
      <c r="Y3376" t="s">
        <v>8309</v>
      </c>
      <c r="Z3376" s="255" t="s">
        <v>8640</v>
      </c>
      <c r="AA3376" t="s">
        <v>8285</v>
      </c>
      <c r="AB3376" s="258" t="str">
        <f>_xlfn.IFNA(IF(Table[[#This Row],[Programme Partner]]&lt;&gt;Table[[#This Row],[Implementing Partner]],CONCATENATE(Table[[#This Row],[Programme Partner]],"-",Table[[#This Row],[Implementing Partner]]),Table[[#This Row],[Programme Partner]]),"")</f>
        <v>ACF</v>
      </c>
    </row>
    <row r="3377" spans="1:28" ht="16.5" customHeight="1">
      <c r="A3377" s="183">
        <v>3757</v>
      </c>
      <c r="B3377" s="247" t="s">
        <v>4993</v>
      </c>
      <c r="C3377" s="248" t="s">
        <v>4993</v>
      </c>
      <c r="D3377" s="197" t="s">
        <v>6032</v>
      </c>
      <c r="E3377" s="215" t="s">
        <v>27</v>
      </c>
      <c r="F3377" s="247" t="s">
        <v>8012</v>
      </c>
      <c r="G3377" s="195" t="s">
        <v>8586</v>
      </c>
      <c r="H3377" s="247" t="str">
        <f>IFERROR(VLOOKUP(Table[[#This Row],[Activity Details of Assistance]],WHAT!E:F,2,FALSE),"")</f>
        <v># of door</v>
      </c>
      <c r="I3377" s="247"/>
      <c r="J3377" s="247">
        <v>10</v>
      </c>
      <c r="K3377" t="s">
        <v>8280</v>
      </c>
      <c r="L3377" s="251" t="s">
        <v>13</v>
      </c>
      <c r="M3377" s="251" t="s">
        <v>14</v>
      </c>
      <c r="N3377" s="247" t="s">
        <v>309</v>
      </c>
      <c r="O3377" s="247" t="s">
        <v>1606</v>
      </c>
      <c r="P3377" s="247" t="s">
        <v>6397</v>
      </c>
      <c r="Q3377" s="252">
        <v>44773</v>
      </c>
      <c r="R3377" s="252">
        <v>44896</v>
      </c>
      <c r="S3377" t="s">
        <v>8452</v>
      </c>
      <c r="T3377" s="253"/>
      <c r="U3377" s="253"/>
      <c r="V3377" s="253"/>
      <c r="W3377" s="253"/>
      <c r="X3377"/>
      <c r="Y3377" t="s">
        <v>8309</v>
      </c>
      <c r="Z3377" s="255" t="s">
        <v>8640</v>
      </c>
      <c r="AA3377" t="s">
        <v>8285</v>
      </c>
      <c r="AB3377" s="258" t="str">
        <f>_xlfn.IFNA(IF(Table[[#This Row],[Programme Partner]]&lt;&gt;Table[[#This Row],[Implementing Partner]],CONCATENATE(Table[[#This Row],[Programme Partner]],"-",Table[[#This Row],[Implementing Partner]]),Table[[#This Row],[Programme Partner]]),"")</f>
        <v>ACF</v>
      </c>
    </row>
    <row r="3378" spans="1:28" ht="16.5" customHeight="1">
      <c r="A3378" s="183">
        <v>3758</v>
      </c>
      <c r="B3378" s="247" t="s">
        <v>4993</v>
      </c>
      <c r="C3378" s="248" t="s">
        <v>4993</v>
      </c>
      <c r="D3378" s="197" t="s">
        <v>6032</v>
      </c>
      <c r="E3378" s="215" t="s">
        <v>27</v>
      </c>
      <c r="F3378" s="247" t="s">
        <v>8012</v>
      </c>
      <c r="G3378" s="250" t="s">
        <v>8357</v>
      </c>
      <c r="H3378" s="247" t="str">
        <f>IFERROR(VLOOKUP(Table[[#This Row],[Activity Details of Assistance]],WHAT!E:F,2,FALSE),"")</f>
        <v># of door</v>
      </c>
      <c r="I3378" s="247"/>
      <c r="J3378" s="247">
        <v>104</v>
      </c>
      <c r="K3378" t="s">
        <v>8280</v>
      </c>
      <c r="L3378" s="251" t="s">
        <v>13</v>
      </c>
      <c r="M3378" s="251" t="s">
        <v>14</v>
      </c>
      <c r="N3378" s="247" t="s">
        <v>309</v>
      </c>
      <c r="O3378" s="247" t="s">
        <v>1606</v>
      </c>
      <c r="P3378" s="247" t="s">
        <v>6397</v>
      </c>
      <c r="Q3378" s="252">
        <v>44773</v>
      </c>
      <c r="R3378" s="252">
        <v>44896</v>
      </c>
      <c r="S3378" t="s">
        <v>8452</v>
      </c>
      <c r="T3378" s="253"/>
      <c r="U3378" s="253"/>
      <c r="V3378" s="253"/>
      <c r="W3378" s="253"/>
      <c r="X3378"/>
      <c r="Y3378" t="s">
        <v>8309</v>
      </c>
      <c r="Z3378" s="255" t="s">
        <v>8640</v>
      </c>
      <c r="AA3378" t="s">
        <v>8285</v>
      </c>
      <c r="AB3378" s="258" t="str">
        <f>_xlfn.IFNA(IF(Table[[#This Row],[Programme Partner]]&lt;&gt;Table[[#This Row],[Implementing Partner]],CONCATENATE(Table[[#This Row],[Programme Partner]],"-",Table[[#This Row],[Implementing Partner]]),Table[[#This Row],[Programme Partner]]),"")</f>
        <v>ACF</v>
      </c>
    </row>
    <row r="3379" spans="1:28" ht="16.5" customHeight="1">
      <c r="A3379" s="183">
        <v>3759</v>
      </c>
      <c r="B3379" s="247" t="s">
        <v>4993</v>
      </c>
      <c r="C3379" s="248" t="s">
        <v>4993</v>
      </c>
      <c r="D3379" s="197" t="s">
        <v>6032</v>
      </c>
      <c r="E3379" s="215" t="s">
        <v>27</v>
      </c>
      <c r="F3379" s="247" t="s">
        <v>8013</v>
      </c>
      <c r="G3379" t="s">
        <v>8442</v>
      </c>
      <c r="H3379" s="247" t="str">
        <f>IFERROR(VLOOKUP(Table[[#This Row],[Activity Details of Assistance]],WHAT!E:F,2,FALSE),"")</f>
        <v># of facilities</v>
      </c>
      <c r="I3379" s="247"/>
      <c r="J3379" s="247">
        <v>104</v>
      </c>
      <c r="K3379" t="s">
        <v>8280</v>
      </c>
      <c r="L3379" s="251" t="s">
        <v>13</v>
      </c>
      <c r="M3379" s="251" t="s">
        <v>14</v>
      </c>
      <c r="N3379" s="247" t="s">
        <v>309</v>
      </c>
      <c r="O3379" s="247" t="s">
        <v>1606</v>
      </c>
      <c r="P3379" s="247" t="s">
        <v>6397</v>
      </c>
      <c r="Q3379" s="252">
        <v>44773</v>
      </c>
      <c r="R3379" s="252">
        <v>44896</v>
      </c>
      <c r="S3379" t="s">
        <v>8452</v>
      </c>
      <c r="T3379" s="253"/>
      <c r="U3379" s="253"/>
      <c r="V3379" s="253"/>
      <c r="W3379" s="253"/>
      <c r="X3379"/>
      <c r="Y3379" t="s">
        <v>8309</v>
      </c>
      <c r="Z3379" s="255" t="s">
        <v>8640</v>
      </c>
      <c r="AA3379" t="s">
        <v>8285</v>
      </c>
      <c r="AB3379" s="258" t="str">
        <f>_xlfn.IFNA(IF(Table[[#This Row],[Programme Partner]]&lt;&gt;Table[[#This Row],[Implementing Partner]],CONCATENATE(Table[[#This Row],[Programme Partner]],"-",Table[[#This Row],[Implementing Partner]]),Table[[#This Row],[Programme Partner]]),"")</f>
        <v>ACF</v>
      </c>
    </row>
    <row r="3380" spans="1:28" ht="16.5" customHeight="1">
      <c r="A3380" s="183">
        <v>3760</v>
      </c>
      <c r="B3380" s="247" t="s">
        <v>4993</v>
      </c>
      <c r="C3380" s="248" t="s">
        <v>4993</v>
      </c>
      <c r="D3380" s="249" t="s">
        <v>6032</v>
      </c>
      <c r="E3380" s="215" t="s">
        <v>27</v>
      </c>
      <c r="F3380" s="247" t="s">
        <v>8013</v>
      </c>
      <c r="G3380" t="s">
        <v>8313</v>
      </c>
      <c r="H3380" s="247" t="str">
        <f>IFERROR(VLOOKUP(Table[[#This Row],[Activity Details of Assistance]],WHAT!E:F,2,FALSE),"")</f>
        <v># of HP sessions at community level</v>
      </c>
      <c r="I3380" s="247"/>
      <c r="J3380" s="247">
        <v>336</v>
      </c>
      <c r="K3380" t="s">
        <v>8280</v>
      </c>
      <c r="L3380" s="251" t="s">
        <v>13</v>
      </c>
      <c r="M3380" s="251" t="s">
        <v>14</v>
      </c>
      <c r="N3380" s="247" t="s">
        <v>309</v>
      </c>
      <c r="O3380" s="247" t="s">
        <v>1606</v>
      </c>
      <c r="P3380" s="247" t="s">
        <v>6397</v>
      </c>
      <c r="Q3380" s="252">
        <v>44773</v>
      </c>
      <c r="R3380" s="252">
        <v>44896</v>
      </c>
      <c r="S3380" t="s">
        <v>8452</v>
      </c>
      <c r="T3380" s="253"/>
      <c r="U3380" s="253"/>
      <c r="V3380" s="253"/>
      <c r="W3380" s="253"/>
      <c r="X3380"/>
      <c r="Y3380" t="s">
        <v>8309</v>
      </c>
      <c r="Z3380" s="255" t="s">
        <v>8640</v>
      </c>
      <c r="AA3380" t="s">
        <v>8285</v>
      </c>
      <c r="AB3380" s="258" t="str">
        <f>_xlfn.IFNA(IF(Table[[#This Row],[Programme Partner]]&lt;&gt;Table[[#This Row],[Implementing Partner]],CONCATENATE(Table[[#This Row],[Programme Partner]],"-",Table[[#This Row],[Implementing Partner]]),Table[[#This Row],[Programme Partner]]),"")</f>
        <v>ACF</v>
      </c>
    </row>
    <row r="3381" spans="1:28" ht="16.5" customHeight="1">
      <c r="A3381" s="183">
        <v>3761</v>
      </c>
      <c r="B3381" s="247" t="s">
        <v>4993</v>
      </c>
      <c r="C3381" s="248" t="s">
        <v>4993</v>
      </c>
      <c r="D3381" s="249" t="s">
        <v>6032</v>
      </c>
      <c r="E3381" s="215" t="s">
        <v>27</v>
      </c>
      <c r="F3381" s="247" t="s">
        <v>8013</v>
      </c>
      <c r="G3381" s="195" t="s">
        <v>8314</v>
      </c>
      <c r="H3381" s="247" t="str">
        <f>IFERROR(VLOOKUP(Table[[#This Row],[Activity Details of Assistance]],WHAT!E:F,2,FALSE),"")</f>
        <v># of HP sessions at HH level</v>
      </c>
      <c r="I3381" s="247"/>
      <c r="J3381" s="247">
        <v>798</v>
      </c>
      <c r="K3381" t="s">
        <v>8280</v>
      </c>
      <c r="L3381" s="251" t="s">
        <v>13</v>
      </c>
      <c r="M3381" s="251" t="s">
        <v>14</v>
      </c>
      <c r="N3381" s="247" t="s">
        <v>309</v>
      </c>
      <c r="O3381" s="247" t="s">
        <v>1606</v>
      </c>
      <c r="P3381" s="247" t="s">
        <v>6397</v>
      </c>
      <c r="Q3381" s="252">
        <v>44773</v>
      </c>
      <c r="R3381" s="252">
        <v>44896</v>
      </c>
      <c r="S3381" t="s">
        <v>8452</v>
      </c>
      <c r="T3381" s="253"/>
      <c r="U3381" s="253"/>
      <c r="V3381" s="253"/>
      <c r="W3381" s="253"/>
      <c r="X3381"/>
      <c r="Y3381" t="s">
        <v>8309</v>
      </c>
      <c r="Z3381" s="255" t="s">
        <v>8640</v>
      </c>
      <c r="AA3381" t="s">
        <v>8285</v>
      </c>
      <c r="AB3381" s="258" t="str">
        <f>_xlfn.IFNA(IF(Table[[#This Row],[Programme Partner]]&lt;&gt;Table[[#This Row],[Implementing Partner]],CONCATENATE(Table[[#This Row],[Programme Partner]],"-",Table[[#This Row],[Implementing Partner]]),Table[[#This Row],[Programme Partner]]),"")</f>
        <v>ACF</v>
      </c>
    </row>
    <row r="3382" spans="1:28" ht="16.5" customHeight="1">
      <c r="A3382" s="183">
        <v>3762</v>
      </c>
      <c r="B3382" s="247" t="s">
        <v>4993</v>
      </c>
      <c r="C3382" s="248" t="s">
        <v>4993</v>
      </c>
      <c r="D3382" s="249" t="s">
        <v>6032</v>
      </c>
      <c r="E3382" s="215" t="s">
        <v>27</v>
      </c>
      <c r="F3382" s="247" t="s">
        <v>8014</v>
      </c>
      <c r="G3382" t="s">
        <v>8019</v>
      </c>
      <c r="H3382" s="247" t="str">
        <f>IFERROR(VLOOKUP(Table[[#This Row],[Activity Details of Assistance]],WHAT!E:F,2,FALSE),"")</f>
        <v>N/A</v>
      </c>
      <c r="I3382" s="247"/>
      <c r="J3382" s="247">
        <v>8540</v>
      </c>
      <c r="K3382" t="s">
        <v>8280</v>
      </c>
      <c r="L3382" s="251" t="s">
        <v>13</v>
      </c>
      <c r="M3382" s="251" t="s">
        <v>14</v>
      </c>
      <c r="N3382" s="247" t="s">
        <v>309</v>
      </c>
      <c r="O3382" s="247" t="s">
        <v>1606</v>
      </c>
      <c r="P3382" s="247" t="s">
        <v>6397</v>
      </c>
      <c r="Q3382" s="252">
        <v>44773</v>
      </c>
      <c r="R3382" s="252">
        <v>44896</v>
      </c>
      <c r="S3382" t="s">
        <v>8452</v>
      </c>
      <c r="T3382" s="253"/>
      <c r="U3382" s="253"/>
      <c r="V3382" s="253"/>
      <c r="W3382" s="253"/>
      <c r="X3382" t="s">
        <v>8603</v>
      </c>
      <c r="Y3382" t="s">
        <v>8309</v>
      </c>
      <c r="Z3382" s="255" t="s">
        <v>8640</v>
      </c>
      <c r="AA3382" t="s">
        <v>8285</v>
      </c>
      <c r="AB3382" s="258" t="str">
        <f>_xlfn.IFNA(IF(Table[[#This Row],[Programme Partner]]&lt;&gt;Table[[#This Row],[Implementing Partner]],CONCATENATE(Table[[#This Row],[Programme Partner]],"-",Table[[#This Row],[Implementing Partner]]),Table[[#This Row],[Programme Partner]]),"")</f>
        <v>ACF</v>
      </c>
    </row>
    <row r="3383" spans="1:28" ht="16.5" customHeight="1">
      <c r="A3383" s="183">
        <v>3763</v>
      </c>
      <c r="B3383" s="247" t="s">
        <v>5275</v>
      </c>
      <c r="C3383" s="248" t="s">
        <v>5184</v>
      </c>
      <c r="D3383" s="249" t="s">
        <v>5275</v>
      </c>
      <c r="E3383" s="215" t="s">
        <v>27</v>
      </c>
      <c r="F3383" s="247" t="s">
        <v>8011</v>
      </c>
      <c r="G3383" s="195" t="s">
        <v>8584</v>
      </c>
      <c r="H3383" s="247" t="str">
        <f>IFERROR(VLOOKUP(Table[[#This Row],[Activity Details of Assistance]],WHAT!E:F,2,FALSE),"")</f>
        <v># of tube well</v>
      </c>
      <c r="I3383" s="247"/>
      <c r="J3383" s="247">
        <v>130</v>
      </c>
      <c r="K3383" t="s">
        <v>8280</v>
      </c>
      <c r="L3383" s="251" t="s">
        <v>13</v>
      </c>
      <c r="M3383" s="251" t="s">
        <v>14</v>
      </c>
      <c r="N3383" s="247" t="s">
        <v>309</v>
      </c>
      <c r="O3383" s="247" t="s">
        <v>1606</v>
      </c>
      <c r="P3383" s="247" t="s">
        <v>6481</v>
      </c>
      <c r="Q3383" s="252">
        <v>44773</v>
      </c>
      <c r="R3383" s="252">
        <v>44927</v>
      </c>
      <c r="S3383" t="s">
        <v>8452</v>
      </c>
      <c r="T3383" s="253"/>
      <c r="U3383" s="253"/>
      <c r="V3383" s="253"/>
      <c r="W3383" s="253"/>
      <c r="X3383"/>
      <c r="Y3383" s="254" t="s">
        <v>8518</v>
      </c>
      <c r="Z3383" s="255">
        <v>8801710000000</v>
      </c>
      <c r="AA3383" s="256" t="s">
        <v>8289</v>
      </c>
      <c r="AB3383" s="258" t="str">
        <f>_xlfn.IFNA(IF(Table[[#This Row],[Programme Partner]]&lt;&gt;Table[[#This Row],[Implementing Partner]],CONCATENATE(Table[[#This Row],[Programme Partner]],"-",Table[[#This Row],[Implementing Partner]]),Table[[#This Row],[Programme Partner]]),"")</f>
        <v>UNICEF-NGOF</v>
      </c>
    </row>
    <row r="3384" spans="1:28" ht="16.5" customHeight="1">
      <c r="A3384" s="183">
        <v>3764</v>
      </c>
      <c r="B3384" s="247" t="s">
        <v>5275</v>
      </c>
      <c r="C3384" s="248" t="s">
        <v>5184</v>
      </c>
      <c r="D3384" s="249" t="s">
        <v>5275</v>
      </c>
      <c r="E3384" s="215" t="s">
        <v>27</v>
      </c>
      <c r="F3384" s="247" t="s">
        <v>8011</v>
      </c>
      <c r="G3384" s="250" t="s">
        <v>8355</v>
      </c>
      <c r="H3384" s="247" t="str">
        <f>IFERROR(VLOOKUP(Table[[#This Row],[Activity Details of Assistance]],WHAT!E:F,2,FALSE),"")</f>
        <v># of water network</v>
      </c>
      <c r="I3384" s="247"/>
      <c r="J3384" s="247">
        <v>6</v>
      </c>
      <c r="K3384" t="s">
        <v>8280</v>
      </c>
      <c r="L3384" s="251" t="s">
        <v>13</v>
      </c>
      <c r="M3384" s="251" t="s">
        <v>14</v>
      </c>
      <c r="N3384" s="247" t="s">
        <v>309</v>
      </c>
      <c r="O3384" s="247" t="s">
        <v>1606</v>
      </c>
      <c r="P3384" s="247" t="s">
        <v>6481</v>
      </c>
      <c r="Q3384" s="252">
        <v>44773</v>
      </c>
      <c r="R3384" s="252">
        <v>44927</v>
      </c>
      <c r="S3384" t="s">
        <v>8452</v>
      </c>
      <c r="T3384" s="253"/>
      <c r="U3384" s="253"/>
      <c r="V3384" s="253"/>
      <c r="W3384" s="253"/>
      <c r="X3384"/>
      <c r="Y3384" s="254" t="s">
        <v>8518</v>
      </c>
      <c r="Z3384" s="255">
        <v>8801710000000</v>
      </c>
      <c r="AA3384" s="256" t="s">
        <v>8289</v>
      </c>
      <c r="AB3384" s="258" t="str">
        <f>_xlfn.IFNA(IF(Table[[#This Row],[Programme Partner]]&lt;&gt;Table[[#This Row],[Implementing Partner]],CONCATENATE(Table[[#This Row],[Programme Partner]],"-",Table[[#This Row],[Implementing Partner]]),Table[[#This Row],[Programme Partner]]),"")</f>
        <v>UNICEF-NGOF</v>
      </c>
    </row>
    <row r="3385" spans="1:28" ht="16.5" customHeight="1">
      <c r="A3385" s="183">
        <v>3765</v>
      </c>
      <c r="B3385" s="247" t="s">
        <v>5275</v>
      </c>
      <c r="C3385" s="248" t="s">
        <v>5184</v>
      </c>
      <c r="D3385" s="249" t="s">
        <v>5275</v>
      </c>
      <c r="E3385" s="215" t="s">
        <v>27</v>
      </c>
      <c r="F3385" s="247" t="s">
        <v>8011</v>
      </c>
      <c r="G3385" s="250" t="s">
        <v>8318</v>
      </c>
      <c r="H3385" s="247" t="str">
        <f>IFERROR(VLOOKUP(Table[[#This Row],[Activity Details of Assistance]],WHAT!E:F,2,FALSE),"")</f>
        <v># of household</v>
      </c>
      <c r="I3385" s="247"/>
      <c r="J3385" s="247">
        <v>400</v>
      </c>
      <c r="K3385" t="s">
        <v>8280</v>
      </c>
      <c r="L3385" s="251" t="s">
        <v>13</v>
      </c>
      <c r="M3385" s="251" t="s">
        <v>14</v>
      </c>
      <c r="N3385" s="247" t="s">
        <v>309</v>
      </c>
      <c r="O3385" s="247" t="s">
        <v>1606</v>
      </c>
      <c r="P3385" s="247" t="s">
        <v>6481</v>
      </c>
      <c r="Q3385" s="252">
        <v>44773</v>
      </c>
      <c r="R3385" s="252">
        <v>44927</v>
      </c>
      <c r="S3385" t="s">
        <v>8452</v>
      </c>
      <c r="T3385" s="253"/>
      <c r="U3385" s="253"/>
      <c r="V3385" s="253"/>
      <c r="W3385" s="253"/>
      <c r="X3385"/>
      <c r="Y3385" s="254" t="s">
        <v>8518</v>
      </c>
      <c r="Z3385" s="255">
        <v>8801710000000</v>
      </c>
      <c r="AA3385" s="256" t="s">
        <v>8289</v>
      </c>
      <c r="AB3385" s="258" t="str">
        <f>_xlfn.IFNA(IF(Table[[#This Row],[Programme Partner]]&lt;&gt;Table[[#This Row],[Implementing Partner]],CONCATENATE(Table[[#This Row],[Programme Partner]],"-",Table[[#This Row],[Implementing Partner]]),Table[[#This Row],[Programme Partner]]),"")</f>
        <v>UNICEF-NGOF</v>
      </c>
    </row>
    <row r="3386" spans="1:28" ht="16.5" customHeight="1">
      <c r="A3386" s="183">
        <v>3766</v>
      </c>
      <c r="B3386" s="247" t="s">
        <v>5275</v>
      </c>
      <c r="C3386" s="248" t="s">
        <v>5184</v>
      </c>
      <c r="D3386" s="249" t="s">
        <v>5275</v>
      </c>
      <c r="E3386" s="215" t="s">
        <v>27</v>
      </c>
      <c r="F3386" s="247" t="s">
        <v>8011</v>
      </c>
      <c r="G3386" s="213" t="s">
        <v>8584</v>
      </c>
      <c r="H3386" s="247" t="str">
        <f>IFERROR(VLOOKUP(Table[[#This Row],[Activity Details of Assistance]],WHAT!E:F,2,FALSE),"")</f>
        <v># of tube well</v>
      </c>
      <c r="I3386" s="247"/>
      <c r="J3386" s="247">
        <v>4</v>
      </c>
      <c r="K3386" t="s">
        <v>8280</v>
      </c>
      <c r="L3386" s="251" t="s">
        <v>13</v>
      </c>
      <c r="M3386" s="251" t="s">
        <v>14</v>
      </c>
      <c r="N3386" s="247" t="s">
        <v>309</v>
      </c>
      <c r="O3386" s="247" t="s">
        <v>1606</v>
      </c>
      <c r="P3386" s="247" t="s">
        <v>6481</v>
      </c>
      <c r="Q3386" s="252">
        <v>44773</v>
      </c>
      <c r="R3386" s="252">
        <v>44927</v>
      </c>
      <c r="S3386" t="s">
        <v>8452</v>
      </c>
      <c r="T3386" s="253"/>
      <c r="U3386" s="253"/>
      <c r="V3386" s="253"/>
      <c r="W3386" s="253"/>
      <c r="X3386"/>
      <c r="Y3386" s="254" t="s">
        <v>8518</v>
      </c>
      <c r="Z3386" s="255">
        <v>8801710000000</v>
      </c>
      <c r="AA3386" s="256" t="s">
        <v>8289</v>
      </c>
      <c r="AB3386" s="258" t="str">
        <f>_xlfn.IFNA(IF(Table[[#This Row],[Programme Partner]]&lt;&gt;Table[[#This Row],[Implementing Partner]],CONCATENATE(Table[[#This Row],[Programme Partner]],"-",Table[[#This Row],[Implementing Partner]]),Table[[#This Row],[Programme Partner]]),"")</f>
        <v>UNICEF-NGOF</v>
      </c>
    </row>
    <row r="3387" spans="1:28" ht="16.5" customHeight="1">
      <c r="A3387" s="183">
        <v>3767</v>
      </c>
      <c r="B3387" s="247" t="s">
        <v>5275</v>
      </c>
      <c r="C3387" s="248" t="s">
        <v>5184</v>
      </c>
      <c r="D3387" s="249" t="s">
        <v>5275</v>
      </c>
      <c r="E3387" s="215" t="s">
        <v>27</v>
      </c>
      <c r="F3387" s="247" t="s">
        <v>8012</v>
      </c>
      <c r="G3387" s="250" t="s">
        <v>8366</v>
      </c>
      <c r="H3387" s="247" t="str">
        <f>IFERROR(VLOOKUP(Table[[#This Row],[Activity Details of Assistance]],WHAT!E:F,2,FALSE),"")</f>
        <v xml:space="preserve"># of door </v>
      </c>
      <c r="I3387" s="247"/>
      <c r="J3387" s="247">
        <v>3</v>
      </c>
      <c r="K3387" t="s">
        <v>8280</v>
      </c>
      <c r="L3387" s="251" t="s">
        <v>13</v>
      </c>
      <c r="M3387" s="251" t="s">
        <v>14</v>
      </c>
      <c r="N3387" s="247" t="s">
        <v>309</v>
      </c>
      <c r="O3387" s="247" t="s">
        <v>1606</v>
      </c>
      <c r="P3387" s="247" t="s">
        <v>6481</v>
      </c>
      <c r="Q3387" s="252">
        <v>44773</v>
      </c>
      <c r="R3387" s="252">
        <v>44927</v>
      </c>
      <c r="S3387" t="s">
        <v>8452</v>
      </c>
      <c r="T3387" s="253"/>
      <c r="U3387" s="253"/>
      <c r="V3387" s="253"/>
      <c r="W3387" s="253"/>
      <c r="X3387"/>
      <c r="Y3387" s="254" t="s">
        <v>8518</v>
      </c>
      <c r="Z3387" s="255">
        <v>8801710000000</v>
      </c>
      <c r="AA3387" s="256" t="s">
        <v>8289</v>
      </c>
      <c r="AB3387" s="258" t="str">
        <f>_xlfn.IFNA(IF(Table[[#This Row],[Programme Partner]]&lt;&gt;Table[[#This Row],[Implementing Partner]],CONCATENATE(Table[[#This Row],[Programme Partner]],"-",Table[[#This Row],[Implementing Partner]]),Table[[#This Row],[Programme Partner]]),"")</f>
        <v>UNICEF-NGOF</v>
      </c>
    </row>
    <row r="3388" spans="1:28" ht="16.5" customHeight="1">
      <c r="A3388" s="183">
        <v>3768</v>
      </c>
      <c r="B3388" s="247" t="s">
        <v>5275</v>
      </c>
      <c r="C3388" s="248" t="s">
        <v>5184</v>
      </c>
      <c r="D3388" s="249" t="s">
        <v>5275</v>
      </c>
      <c r="E3388" s="215" t="s">
        <v>27</v>
      </c>
      <c r="F3388" s="247" t="s">
        <v>8012</v>
      </c>
      <c r="G3388" s="195" t="s">
        <v>8585</v>
      </c>
      <c r="H3388" s="247" t="str">
        <f>IFERROR(VLOOKUP(Table[[#This Row],[Activity Details of Assistance]],WHAT!E:F,2,FALSE),"")</f>
        <v xml:space="preserve"># of door </v>
      </c>
      <c r="I3388" s="247"/>
      <c r="J3388" s="247">
        <v>19</v>
      </c>
      <c r="K3388" t="s">
        <v>8280</v>
      </c>
      <c r="L3388" s="251" t="s">
        <v>13</v>
      </c>
      <c r="M3388" s="251" t="s">
        <v>14</v>
      </c>
      <c r="N3388" s="247" t="s">
        <v>309</v>
      </c>
      <c r="O3388" s="247" t="s">
        <v>1606</v>
      </c>
      <c r="P3388" s="247" t="s">
        <v>6481</v>
      </c>
      <c r="Q3388" s="252">
        <v>44773</v>
      </c>
      <c r="R3388" s="252">
        <v>44927</v>
      </c>
      <c r="S3388" t="s">
        <v>8452</v>
      </c>
      <c r="T3388" s="253"/>
      <c r="U3388" s="253"/>
      <c r="V3388" s="253"/>
      <c r="W3388" s="253"/>
      <c r="X3388"/>
      <c r="Y3388" s="254" t="s">
        <v>8518</v>
      </c>
      <c r="Z3388" s="255">
        <v>8801710000000</v>
      </c>
      <c r="AA3388" s="256" t="s">
        <v>8289</v>
      </c>
      <c r="AB3388" s="258" t="str">
        <f>_xlfn.IFNA(IF(Table[[#This Row],[Programme Partner]]&lt;&gt;Table[[#This Row],[Implementing Partner]],CONCATENATE(Table[[#This Row],[Programme Partner]],"-",Table[[#This Row],[Implementing Partner]]),Table[[#This Row],[Programme Partner]]),"")</f>
        <v>UNICEF-NGOF</v>
      </c>
    </row>
    <row r="3389" spans="1:28" ht="16.5" customHeight="1">
      <c r="A3389" s="183">
        <v>3769</v>
      </c>
      <c r="B3389" s="247" t="s">
        <v>5275</v>
      </c>
      <c r="C3389" s="248" t="s">
        <v>5184</v>
      </c>
      <c r="D3389" s="249" t="s">
        <v>5275</v>
      </c>
      <c r="E3389" s="215" t="s">
        <v>27</v>
      </c>
      <c r="F3389" s="247" t="s">
        <v>8012</v>
      </c>
      <c r="G3389" s="250" t="s">
        <v>8359</v>
      </c>
      <c r="H3389" s="247" t="str">
        <f>IFERROR(VLOOKUP(Table[[#This Row],[Activity Details of Assistance]],WHAT!E:F,2,FALSE),"")</f>
        <v># of FSM Site</v>
      </c>
      <c r="I3389" s="247"/>
      <c r="J3389" s="247">
        <v>5</v>
      </c>
      <c r="K3389" t="s">
        <v>8280</v>
      </c>
      <c r="L3389" s="251" t="s">
        <v>13</v>
      </c>
      <c r="M3389" s="251" t="s">
        <v>14</v>
      </c>
      <c r="N3389" s="247" t="s">
        <v>309</v>
      </c>
      <c r="O3389" s="247" t="s">
        <v>1606</v>
      </c>
      <c r="P3389" s="247" t="s">
        <v>6481</v>
      </c>
      <c r="Q3389" s="252">
        <v>44773</v>
      </c>
      <c r="R3389" s="252">
        <v>44927</v>
      </c>
      <c r="S3389" t="s">
        <v>8452</v>
      </c>
      <c r="T3389" s="253"/>
      <c r="U3389" s="253"/>
      <c r="V3389" s="253"/>
      <c r="W3389" s="253"/>
      <c r="X3389"/>
      <c r="Y3389" s="254" t="s">
        <v>8518</v>
      </c>
      <c r="Z3389" s="255">
        <v>8801710000000</v>
      </c>
      <c r="AA3389" s="256" t="s">
        <v>8289</v>
      </c>
      <c r="AB3389" s="258" t="str">
        <f>_xlfn.IFNA(IF(Table[[#This Row],[Programme Partner]]&lt;&gt;Table[[#This Row],[Implementing Partner]],CONCATENATE(Table[[#This Row],[Programme Partner]],"-",Table[[#This Row],[Implementing Partner]]),Table[[#This Row],[Programme Partner]]),"")</f>
        <v>UNICEF-NGOF</v>
      </c>
    </row>
    <row r="3390" spans="1:28" ht="16.5" customHeight="1">
      <c r="A3390" s="183">
        <v>3770</v>
      </c>
      <c r="B3390" s="247" t="s">
        <v>5275</v>
      </c>
      <c r="C3390" s="248" t="s">
        <v>5184</v>
      </c>
      <c r="D3390" s="249" t="s">
        <v>5275</v>
      </c>
      <c r="E3390" s="215" t="s">
        <v>27</v>
      </c>
      <c r="F3390" s="247" t="s">
        <v>8012</v>
      </c>
      <c r="G3390" s="195" t="s">
        <v>8356</v>
      </c>
      <c r="H3390" s="247" t="str">
        <f>IFERROR(VLOOKUP(Table[[#This Row],[Activity Details of Assistance]],WHAT!E:F,2,FALSE),"")</f>
        <v># of FSM Site</v>
      </c>
      <c r="I3390" s="247"/>
      <c r="J3390" s="247">
        <v>3</v>
      </c>
      <c r="K3390" t="s">
        <v>8280</v>
      </c>
      <c r="L3390" s="251" t="s">
        <v>13</v>
      </c>
      <c r="M3390" s="251" t="s">
        <v>14</v>
      </c>
      <c r="N3390" s="247" t="s">
        <v>309</v>
      </c>
      <c r="O3390" s="247" t="s">
        <v>1606</v>
      </c>
      <c r="P3390" s="247" t="s">
        <v>6481</v>
      </c>
      <c r="Q3390" s="252">
        <v>44773</v>
      </c>
      <c r="R3390" s="252">
        <v>44927</v>
      </c>
      <c r="S3390" t="s">
        <v>8452</v>
      </c>
      <c r="T3390" s="253"/>
      <c r="U3390" s="253"/>
      <c r="V3390" s="253"/>
      <c r="W3390" s="253"/>
      <c r="X3390"/>
      <c r="Y3390" s="254" t="s">
        <v>8518</v>
      </c>
      <c r="Z3390" s="255">
        <v>8801710000000</v>
      </c>
      <c r="AA3390" s="256" t="s">
        <v>8289</v>
      </c>
      <c r="AB3390" s="258" t="str">
        <f>_xlfn.IFNA(IF(Table[[#This Row],[Programme Partner]]&lt;&gt;Table[[#This Row],[Implementing Partner]],CONCATENATE(Table[[#This Row],[Programme Partner]],"-",Table[[#This Row],[Implementing Partner]]),Table[[#This Row],[Programme Partner]]),"")</f>
        <v>UNICEF-NGOF</v>
      </c>
    </row>
    <row r="3391" spans="1:28" ht="16.5" customHeight="1">
      <c r="A3391" s="183">
        <v>3771</v>
      </c>
      <c r="B3391" s="247" t="s">
        <v>5275</v>
      </c>
      <c r="C3391" s="248" t="s">
        <v>5184</v>
      </c>
      <c r="D3391" s="249" t="s">
        <v>5275</v>
      </c>
      <c r="E3391" s="215" t="s">
        <v>27</v>
      </c>
      <c r="F3391" s="247" t="s">
        <v>8012</v>
      </c>
      <c r="G3391" s="195" t="s">
        <v>8586</v>
      </c>
      <c r="H3391" s="247" t="str">
        <f>IFERROR(VLOOKUP(Table[[#This Row],[Activity Details of Assistance]],WHAT!E:F,2,FALSE),"")</f>
        <v># of door</v>
      </c>
      <c r="I3391" s="247"/>
      <c r="J3391" s="247">
        <v>119</v>
      </c>
      <c r="K3391" t="s">
        <v>8280</v>
      </c>
      <c r="L3391" s="251" t="s">
        <v>13</v>
      </c>
      <c r="M3391" s="251" t="s">
        <v>14</v>
      </c>
      <c r="N3391" s="247" t="s">
        <v>309</v>
      </c>
      <c r="O3391" s="247" t="s">
        <v>1606</v>
      </c>
      <c r="P3391" s="247" t="s">
        <v>6481</v>
      </c>
      <c r="Q3391" s="252">
        <v>44773</v>
      </c>
      <c r="R3391" s="252">
        <v>44927</v>
      </c>
      <c r="S3391" t="s">
        <v>8452</v>
      </c>
      <c r="T3391" s="253"/>
      <c r="U3391" s="253"/>
      <c r="V3391" s="253"/>
      <c r="W3391" s="253"/>
      <c r="X3391"/>
      <c r="Y3391" s="254" t="s">
        <v>8518</v>
      </c>
      <c r="Z3391" s="255">
        <v>8801710000000</v>
      </c>
      <c r="AA3391" s="256" t="s">
        <v>8289</v>
      </c>
      <c r="AB3391" s="258" t="str">
        <f>_xlfn.IFNA(IF(Table[[#This Row],[Programme Partner]]&lt;&gt;Table[[#This Row],[Implementing Partner]],CONCATENATE(Table[[#This Row],[Programme Partner]],"-",Table[[#This Row],[Implementing Partner]]),Table[[#This Row],[Programme Partner]]),"")</f>
        <v>UNICEF-NGOF</v>
      </c>
    </row>
    <row r="3392" spans="1:28" ht="16.5" customHeight="1">
      <c r="A3392" s="183">
        <v>3772</v>
      </c>
      <c r="B3392" s="247" t="s">
        <v>5275</v>
      </c>
      <c r="C3392" s="248" t="s">
        <v>5184</v>
      </c>
      <c r="D3392" s="249" t="s">
        <v>5275</v>
      </c>
      <c r="E3392" s="215" t="s">
        <v>27</v>
      </c>
      <c r="F3392" s="247" t="s">
        <v>8012</v>
      </c>
      <c r="G3392" s="250" t="s">
        <v>8357</v>
      </c>
      <c r="H3392" s="247" t="str">
        <f>IFERROR(VLOOKUP(Table[[#This Row],[Activity Details of Assistance]],WHAT!E:F,2,FALSE),"")</f>
        <v># of door</v>
      </c>
      <c r="I3392" s="247"/>
      <c r="J3392" s="247">
        <v>806</v>
      </c>
      <c r="K3392" t="s">
        <v>8280</v>
      </c>
      <c r="L3392" s="251" t="s">
        <v>13</v>
      </c>
      <c r="M3392" s="251" t="s">
        <v>14</v>
      </c>
      <c r="N3392" s="247" t="s">
        <v>309</v>
      </c>
      <c r="O3392" s="247" t="s">
        <v>1606</v>
      </c>
      <c r="P3392" s="247" t="s">
        <v>6481</v>
      </c>
      <c r="Q3392" s="252">
        <v>44773</v>
      </c>
      <c r="R3392" s="252">
        <v>44927</v>
      </c>
      <c r="S3392" t="s">
        <v>8452</v>
      </c>
      <c r="T3392" s="253"/>
      <c r="U3392" s="253"/>
      <c r="V3392" s="253"/>
      <c r="W3392" s="253"/>
      <c r="X3392"/>
      <c r="Y3392" s="254" t="s">
        <v>8518</v>
      </c>
      <c r="Z3392" s="255">
        <v>8801710000000</v>
      </c>
      <c r="AA3392" s="256" t="s">
        <v>8289</v>
      </c>
      <c r="AB3392" s="258" t="str">
        <f>_xlfn.IFNA(IF(Table[[#This Row],[Programme Partner]]&lt;&gt;Table[[#This Row],[Implementing Partner]],CONCATENATE(Table[[#This Row],[Programme Partner]],"-",Table[[#This Row],[Implementing Partner]]),Table[[#This Row],[Programme Partner]]),"")</f>
        <v>UNICEF-NGOF</v>
      </c>
    </row>
    <row r="3393" spans="1:28" ht="16.5" customHeight="1">
      <c r="A3393" s="183">
        <v>3773</v>
      </c>
      <c r="B3393" s="247" t="s">
        <v>5275</v>
      </c>
      <c r="C3393" s="248" t="s">
        <v>5184</v>
      </c>
      <c r="D3393" s="249" t="s">
        <v>5275</v>
      </c>
      <c r="E3393" s="215" t="s">
        <v>27</v>
      </c>
      <c r="F3393" s="247" t="s">
        <v>8012</v>
      </c>
      <c r="G3393" t="s">
        <v>8019</v>
      </c>
      <c r="H3393" s="247" t="str">
        <f>IFERROR(VLOOKUP(Table[[#This Row],[Activity Details of Assistance]],WHAT!E:F,2,FALSE),"")</f>
        <v>N/A</v>
      </c>
      <c r="I3393" s="247"/>
      <c r="J3393" s="247">
        <v>19</v>
      </c>
      <c r="K3393" t="s">
        <v>8280</v>
      </c>
      <c r="L3393" s="251" t="s">
        <v>13</v>
      </c>
      <c r="M3393" s="251" t="s">
        <v>14</v>
      </c>
      <c r="N3393" s="247" t="s">
        <v>309</v>
      </c>
      <c r="O3393" s="247" t="s">
        <v>1606</v>
      </c>
      <c r="P3393" s="247" t="s">
        <v>6481</v>
      </c>
      <c r="Q3393" s="252">
        <v>44773</v>
      </c>
      <c r="R3393" s="252">
        <v>44927</v>
      </c>
      <c r="S3393" t="s">
        <v>8452</v>
      </c>
      <c r="T3393" s="253"/>
      <c r="U3393" s="253"/>
      <c r="V3393" s="253"/>
      <c r="W3393" s="253"/>
      <c r="X3393" t="s">
        <v>8604</v>
      </c>
      <c r="Y3393" s="254" t="s">
        <v>8518</v>
      </c>
      <c r="Z3393" s="255">
        <v>8801710000000</v>
      </c>
      <c r="AA3393" s="256" t="s">
        <v>8289</v>
      </c>
      <c r="AB3393" s="258" t="str">
        <f>_xlfn.IFNA(IF(Table[[#This Row],[Programme Partner]]&lt;&gt;Table[[#This Row],[Implementing Partner]],CONCATENATE(Table[[#This Row],[Programme Partner]],"-",Table[[#This Row],[Implementing Partner]]),Table[[#This Row],[Programme Partner]]),"")</f>
        <v>UNICEF-NGOF</v>
      </c>
    </row>
    <row r="3394" spans="1:28" ht="16.5" customHeight="1">
      <c r="A3394" s="183">
        <v>3774</v>
      </c>
      <c r="B3394" s="247" t="s">
        <v>5275</v>
      </c>
      <c r="C3394" s="248" t="s">
        <v>5184</v>
      </c>
      <c r="D3394" s="249" t="s">
        <v>5275</v>
      </c>
      <c r="E3394" s="215" t="s">
        <v>27</v>
      </c>
      <c r="F3394" s="247" t="s">
        <v>8013</v>
      </c>
      <c r="G3394" s="250" t="s">
        <v>8314</v>
      </c>
      <c r="H3394" s="247" t="str">
        <f>IFERROR(VLOOKUP(Table[[#This Row],[Activity Details of Assistance]],WHAT!E:F,2,FALSE),"")</f>
        <v># of HP sessions at HH level</v>
      </c>
      <c r="I3394" s="247"/>
      <c r="J3394" s="247">
        <v>5099</v>
      </c>
      <c r="K3394" t="s">
        <v>8280</v>
      </c>
      <c r="L3394" s="251" t="s">
        <v>13</v>
      </c>
      <c r="M3394" s="251" t="s">
        <v>14</v>
      </c>
      <c r="N3394" s="247" t="s">
        <v>309</v>
      </c>
      <c r="O3394" s="247" t="s">
        <v>1606</v>
      </c>
      <c r="P3394" s="247" t="s">
        <v>6481</v>
      </c>
      <c r="Q3394" s="252">
        <v>44773</v>
      </c>
      <c r="R3394" s="252">
        <v>44927</v>
      </c>
      <c r="S3394" t="s">
        <v>8452</v>
      </c>
      <c r="T3394" s="253"/>
      <c r="U3394" s="253"/>
      <c r="V3394" s="253"/>
      <c r="W3394" s="253"/>
      <c r="X3394"/>
      <c r="Y3394" s="254" t="s">
        <v>8518</v>
      </c>
      <c r="Z3394" s="255">
        <v>8801710000000</v>
      </c>
      <c r="AA3394" s="256" t="s">
        <v>8289</v>
      </c>
      <c r="AB3394" s="258" t="str">
        <f>_xlfn.IFNA(IF(Table[[#This Row],[Programme Partner]]&lt;&gt;Table[[#This Row],[Implementing Partner]],CONCATENATE(Table[[#This Row],[Programme Partner]],"-",Table[[#This Row],[Implementing Partner]]),Table[[#This Row],[Programme Partner]]),"")</f>
        <v>UNICEF-NGOF</v>
      </c>
    </row>
    <row r="3395" spans="1:28" ht="16.5" customHeight="1">
      <c r="A3395" s="183">
        <v>3775</v>
      </c>
      <c r="B3395" s="247" t="s">
        <v>5275</v>
      </c>
      <c r="C3395" s="248" t="s">
        <v>5184</v>
      </c>
      <c r="D3395" s="249" t="s">
        <v>5275</v>
      </c>
      <c r="E3395" s="215" t="s">
        <v>27</v>
      </c>
      <c r="F3395" s="247" t="s">
        <v>8013</v>
      </c>
      <c r="G3395" t="s">
        <v>8368</v>
      </c>
      <c r="H3395" s="247" t="str">
        <f>IFERROR(VLOOKUP(Table[[#This Row],[Activity Details of Assistance]],WHAT!E:F,2,FALSE),"")</f>
        <v># of household</v>
      </c>
      <c r="I3395" s="247"/>
      <c r="J3395" s="247">
        <v>5322</v>
      </c>
      <c r="K3395" t="s">
        <v>8280</v>
      </c>
      <c r="L3395" s="251" t="s">
        <v>13</v>
      </c>
      <c r="M3395" s="251" t="s">
        <v>14</v>
      </c>
      <c r="N3395" s="247" t="s">
        <v>309</v>
      </c>
      <c r="O3395" s="247" t="s">
        <v>1606</v>
      </c>
      <c r="P3395" s="247" t="s">
        <v>6481</v>
      </c>
      <c r="Q3395" s="252">
        <v>44773</v>
      </c>
      <c r="R3395" s="252">
        <v>44927</v>
      </c>
      <c r="S3395" t="s">
        <v>8452</v>
      </c>
      <c r="T3395" s="253"/>
      <c r="U3395" s="253"/>
      <c r="V3395" s="253"/>
      <c r="W3395" s="253"/>
      <c r="X3395"/>
      <c r="Y3395" s="254" t="s">
        <v>8518</v>
      </c>
      <c r="Z3395" s="255">
        <v>8801710000000</v>
      </c>
      <c r="AA3395" s="256" t="s">
        <v>8289</v>
      </c>
      <c r="AB3395" s="258" t="str">
        <f>_xlfn.IFNA(IF(Table[[#This Row],[Programme Partner]]&lt;&gt;Table[[#This Row],[Implementing Partner]],CONCATENATE(Table[[#This Row],[Programme Partner]],"-",Table[[#This Row],[Implementing Partner]]),Table[[#This Row],[Programme Partner]]),"")</f>
        <v>UNICEF-NGOF</v>
      </c>
    </row>
    <row r="3396" spans="1:28" ht="16.5" customHeight="1">
      <c r="A3396" s="183">
        <v>3776</v>
      </c>
      <c r="B3396" s="247" t="s">
        <v>5275</v>
      </c>
      <c r="C3396" s="248" t="s">
        <v>5184</v>
      </c>
      <c r="D3396" s="249" t="s">
        <v>5275</v>
      </c>
      <c r="E3396" s="215" t="s">
        <v>27</v>
      </c>
      <c r="F3396" s="247" t="s">
        <v>8013</v>
      </c>
      <c r="G3396" s="195" t="s">
        <v>8369</v>
      </c>
      <c r="H3396" s="247" t="str">
        <f>IFERROR(VLOOKUP(Table[[#This Row],[Activity Details of Assistance]],WHAT!E:F,2,FALSE),"")</f>
        <v># of female in reproductive age</v>
      </c>
      <c r="I3396" s="247"/>
      <c r="J3396" s="247">
        <v>7470</v>
      </c>
      <c r="K3396" t="s">
        <v>8280</v>
      </c>
      <c r="L3396" s="251" t="s">
        <v>13</v>
      </c>
      <c r="M3396" s="251" t="s">
        <v>14</v>
      </c>
      <c r="N3396" s="247" t="s">
        <v>309</v>
      </c>
      <c r="O3396" s="247" t="s">
        <v>1606</v>
      </c>
      <c r="P3396" s="247" t="s">
        <v>6481</v>
      </c>
      <c r="Q3396" s="252">
        <v>44773</v>
      </c>
      <c r="R3396" s="252">
        <v>44927</v>
      </c>
      <c r="S3396" t="s">
        <v>8452</v>
      </c>
      <c r="T3396" s="253"/>
      <c r="U3396" s="253"/>
      <c r="V3396" s="253"/>
      <c r="W3396" s="253"/>
      <c r="X3396"/>
      <c r="Y3396" s="254" t="s">
        <v>8518</v>
      </c>
      <c r="Z3396" s="255">
        <v>8801710000000</v>
      </c>
      <c r="AA3396" s="256" t="s">
        <v>8289</v>
      </c>
      <c r="AB3396" s="258" t="str">
        <f>_xlfn.IFNA(IF(Table[[#This Row],[Programme Partner]]&lt;&gt;Table[[#This Row],[Implementing Partner]],CONCATENATE(Table[[#This Row],[Programme Partner]],"-",Table[[#This Row],[Implementing Partner]]),Table[[#This Row],[Programme Partner]]),"")</f>
        <v>UNICEF-NGOF</v>
      </c>
    </row>
    <row r="3397" spans="1:28" ht="16.5" customHeight="1">
      <c r="A3397" s="183">
        <v>3777</v>
      </c>
      <c r="B3397" s="247" t="s">
        <v>5275</v>
      </c>
      <c r="C3397" s="248" t="s">
        <v>5184</v>
      </c>
      <c r="D3397" s="249" t="s">
        <v>5275</v>
      </c>
      <c r="E3397" s="215" t="s">
        <v>27</v>
      </c>
      <c r="F3397" s="247" t="s">
        <v>8013</v>
      </c>
      <c r="G3397" s="250" t="s">
        <v>8315</v>
      </c>
      <c r="H3397" s="247" t="str">
        <f>IFERROR(VLOOKUP(Table[[#This Row],[Activity Details of Assistance]],WHAT!E:F,2,FALSE),"")</f>
        <v># of handwashing station</v>
      </c>
      <c r="I3397" s="247"/>
      <c r="J3397" s="247">
        <v>50</v>
      </c>
      <c r="K3397" t="s">
        <v>8280</v>
      </c>
      <c r="L3397" s="251" t="s">
        <v>13</v>
      </c>
      <c r="M3397" s="251" t="s">
        <v>14</v>
      </c>
      <c r="N3397" s="247" t="s">
        <v>309</v>
      </c>
      <c r="O3397" s="247" t="s">
        <v>1606</v>
      </c>
      <c r="P3397" s="247" t="s">
        <v>6481</v>
      </c>
      <c r="Q3397" s="252">
        <v>44773</v>
      </c>
      <c r="R3397" s="252">
        <v>44927</v>
      </c>
      <c r="S3397" t="s">
        <v>8452</v>
      </c>
      <c r="T3397" s="253"/>
      <c r="U3397" s="253"/>
      <c r="V3397" s="253"/>
      <c r="W3397" s="253"/>
      <c r="X3397"/>
      <c r="Y3397" s="254" t="s">
        <v>8518</v>
      </c>
      <c r="Z3397" s="255">
        <v>8801710000000</v>
      </c>
      <c r="AA3397" s="256" t="s">
        <v>8289</v>
      </c>
      <c r="AB3397" s="258" t="str">
        <f>_xlfn.IFNA(IF(Table[[#This Row],[Programme Partner]]&lt;&gt;Table[[#This Row],[Implementing Partner]],CONCATENATE(Table[[#This Row],[Programme Partner]],"-",Table[[#This Row],[Implementing Partner]]),Table[[#This Row],[Programme Partner]]),"")</f>
        <v>UNICEF-NGOF</v>
      </c>
    </row>
    <row r="3398" spans="1:28" ht="16.5" customHeight="1">
      <c r="A3398" s="183">
        <v>3778</v>
      </c>
      <c r="B3398" s="247" t="s">
        <v>5275</v>
      </c>
      <c r="C3398" s="248" t="s">
        <v>5184</v>
      </c>
      <c r="D3398" s="249" t="s">
        <v>5275</v>
      </c>
      <c r="E3398" s="215" t="s">
        <v>27</v>
      </c>
      <c r="F3398" s="247" t="s">
        <v>8013</v>
      </c>
      <c r="G3398" s="195" t="s">
        <v>8442</v>
      </c>
      <c r="H3398" s="247" t="str">
        <f>IFERROR(VLOOKUP(Table[[#This Row],[Activity Details of Assistance]],WHAT!E:F,2,FALSE),"")</f>
        <v># of facilities</v>
      </c>
      <c r="I3398" s="247"/>
      <c r="J3398" s="247">
        <v>1570</v>
      </c>
      <c r="K3398" t="s">
        <v>8280</v>
      </c>
      <c r="L3398" s="251" t="s">
        <v>13</v>
      </c>
      <c r="M3398" s="251" t="s">
        <v>14</v>
      </c>
      <c r="N3398" s="247" t="s">
        <v>309</v>
      </c>
      <c r="O3398" s="247" t="s">
        <v>1606</v>
      </c>
      <c r="P3398" s="247" t="s">
        <v>6481</v>
      </c>
      <c r="Q3398" s="252">
        <v>44773</v>
      </c>
      <c r="R3398" s="252">
        <v>44927</v>
      </c>
      <c r="S3398" t="s">
        <v>8452</v>
      </c>
      <c r="T3398" s="253"/>
      <c r="U3398" s="253"/>
      <c r="V3398" s="253"/>
      <c r="W3398" s="253"/>
      <c r="X3398"/>
      <c r="Y3398" s="254" t="s">
        <v>8518</v>
      </c>
      <c r="Z3398" s="255">
        <v>8801710000000</v>
      </c>
      <c r="AA3398" s="256" t="s">
        <v>8289</v>
      </c>
      <c r="AB3398" s="258" t="str">
        <f>_xlfn.IFNA(IF(Table[[#This Row],[Programme Partner]]&lt;&gt;Table[[#This Row],[Implementing Partner]],CONCATENATE(Table[[#This Row],[Programme Partner]],"-",Table[[#This Row],[Implementing Partner]]),Table[[#This Row],[Programme Partner]]),"")</f>
        <v>UNICEF-NGOF</v>
      </c>
    </row>
    <row r="3399" spans="1:28" ht="16.5" customHeight="1">
      <c r="A3399" s="183">
        <v>3779</v>
      </c>
      <c r="B3399" s="247" t="s">
        <v>5275</v>
      </c>
      <c r="C3399" s="248" t="s">
        <v>5184</v>
      </c>
      <c r="D3399" s="249" t="s">
        <v>5275</v>
      </c>
      <c r="E3399" s="215" t="s">
        <v>27</v>
      </c>
      <c r="F3399" s="247" t="s">
        <v>8014</v>
      </c>
      <c r="G3399" s="250" t="s">
        <v>8361</v>
      </c>
      <c r="H3399" s="247" t="str">
        <f>IFERROR(VLOOKUP(Table[[#This Row],[Activity Details of Assistance]],WHAT!E:F,2,FALSE),"")</f>
        <v># of plant</v>
      </c>
      <c r="I3399" s="247"/>
      <c r="J3399" s="247">
        <v>5</v>
      </c>
      <c r="K3399" t="s">
        <v>8280</v>
      </c>
      <c r="L3399" s="251" t="s">
        <v>13</v>
      </c>
      <c r="M3399" s="251" t="s">
        <v>14</v>
      </c>
      <c r="N3399" s="247" t="s">
        <v>309</v>
      </c>
      <c r="O3399" s="247" t="s">
        <v>1606</v>
      </c>
      <c r="P3399" s="247" t="s">
        <v>6481</v>
      </c>
      <c r="Q3399" s="252">
        <v>44773</v>
      </c>
      <c r="R3399" s="252">
        <v>44927</v>
      </c>
      <c r="S3399" t="s">
        <v>8452</v>
      </c>
      <c r="T3399" s="253"/>
      <c r="U3399" s="253"/>
      <c r="V3399" s="253"/>
      <c r="W3399" s="253"/>
      <c r="X3399"/>
      <c r="Y3399" s="254" t="s">
        <v>8518</v>
      </c>
      <c r="Z3399" s="255">
        <v>8801710000000</v>
      </c>
      <c r="AA3399" s="256" t="s">
        <v>8289</v>
      </c>
      <c r="AB3399" s="258" t="str">
        <f>_xlfn.IFNA(IF(Table[[#This Row],[Programme Partner]]&lt;&gt;Table[[#This Row],[Implementing Partner]],CONCATENATE(Table[[#This Row],[Programme Partner]],"-",Table[[#This Row],[Implementing Partner]]),Table[[#This Row],[Programme Partner]]),"")</f>
        <v>UNICEF-NGOF</v>
      </c>
    </row>
    <row r="3400" spans="1:28" ht="16.5" customHeight="1">
      <c r="A3400" s="183">
        <v>3780</v>
      </c>
      <c r="B3400" s="247" t="s">
        <v>5275</v>
      </c>
      <c r="C3400" s="248" t="s">
        <v>5184</v>
      </c>
      <c r="D3400" s="249" t="s">
        <v>5275</v>
      </c>
      <c r="E3400" s="215" t="s">
        <v>27</v>
      </c>
      <c r="F3400" s="247" t="s">
        <v>8014</v>
      </c>
      <c r="G3400" s="250" t="s">
        <v>8375</v>
      </c>
      <c r="H3400" s="247" t="str">
        <f>IFERROR(VLOOKUP(Table[[#This Row],[Activity Details of Assistance]],WHAT!E:F,2,FALSE),"")</f>
        <v># of 10L bin</v>
      </c>
      <c r="I3400" s="247"/>
      <c r="J3400" s="247">
        <v>5322</v>
      </c>
      <c r="K3400" t="s">
        <v>8280</v>
      </c>
      <c r="L3400" s="251" t="s">
        <v>13</v>
      </c>
      <c r="M3400" s="251" t="s">
        <v>14</v>
      </c>
      <c r="N3400" s="247" t="s">
        <v>309</v>
      </c>
      <c r="O3400" s="247" t="s">
        <v>1606</v>
      </c>
      <c r="P3400" s="247" t="s">
        <v>6481</v>
      </c>
      <c r="Q3400" s="252">
        <v>44773</v>
      </c>
      <c r="R3400" s="252">
        <v>44927</v>
      </c>
      <c r="S3400" t="s">
        <v>8452</v>
      </c>
      <c r="T3400" s="253"/>
      <c r="U3400" s="253"/>
      <c r="V3400" s="253"/>
      <c r="W3400" s="253"/>
      <c r="X3400"/>
      <c r="Y3400" s="254" t="s">
        <v>8518</v>
      </c>
      <c r="Z3400" s="255">
        <v>8801710000000</v>
      </c>
      <c r="AA3400" s="256" t="s">
        <v>8289</v>
      </c>
      <c r="AB3400" s="258" t="str">
        <f>_xlfn.IFNA(IF(Table[[#This Row],[Programme Partner]]&lt;&gt;Table[[#This Row],[Implementing Partner]],CONCATENATE(Table[[#This Row],[Programme Partner]],"-",Table[[#This Row],[Implementing Partner]]),Table[[#This Row],[Programme Partner]]),"")</f>
        <v>UNICEF-NGOF</v>
      </c>
    </row>
    <row r="3401" spans="1:28" ht="16.5" customHeight="1">
      <c r="A3401" s="183">
        <v>3781</v>
      </c>
      <c r="B3401" s="247" t="s">
        <v>5275</v>
      </c>
      <c r="C3401" s="248" t="s">
        <v>5184</v>
      </c>
      <c r="D3401" s="249" t="s">
        <v>5275</v>
      </c>
      <c r="E3401" s="215" t="s">
        <v>27</v>
      </c>
      <c r="F3401" s="247" t="s">
        <v>8011</v>
      </c>
      <c r="G3401" s="195" t="s">
        <v>8584</v>
      </c>
      <c r="H3401" s="247" t="str">
        <f>IFERROR(VLOOKUP(Table[[#This Row],[Activity Details of Assistance]],WHAT!E:F,2,FALSE),"")</f>
        <v># of tube well</v>
      </c>
      <c r="I3401" s="247"/>
      <c r="J3401" s="247">
        <v>214</v>
      </c>
      <c r="K3401" t="s">
        <v>8280</v>
      </c>
      <c r="L3401" s="251" t="s">
        <v>13</v>
      </c>
      <c r="M3401" s="251" t="s">
        <v>14</v>
      </c>
      <c r="N3401" s="247" t="s">
        <v>309</v>
      </c>
      <c r="O3401" s="247" t="s">
        <v>1606</v>
      </c>
      <c r="P3401" s="247" t="s">
        <v>5887</v>
      </c>
      <c r="Q3401" s="252">
        <v>44773</v>
      </c>
      <c r="R3401" s="252">
        <v>44927</v>
      </c>
      <c r="S3401" t="s">
        <v>8452</v>
      </c>
      <c r="T3401" s="253"/>
      <c r="U3401" s="253"/>
      <c r="V3401" s="253"/>
      <c r="W3401" s="253"/>
      <c r="X3401"/>
      <c r="Y3401" s="254" t="s">
        <v>8518</v>
      </c>
      <c r="Z3401" s="255">
        <v>8801710000000</v>
      </c>
      <c r="AA3401" s="256" t="s">
        <v>8289</v>
      </c>
      <c r="AB3401" s="258" t="str">
        <f>_xlfn.IFNA(IF(Table[[#This Row],[Programme Partner]]&lt;&gt;Table[[#This Row],[Implementing Partner]],CONCATENATE(Table[[#This Row],[Programme Partner]],"-",Table[[#This Row],[Implementing Partner]]),Table[[#This Row],[Programme Partner]]),"")</f>
        <v>UNICEF-NGOF</v>
      </c>
    </row>
    <row r="3402" spans="1:28" ht="16.5" customHeight="1">
      <c r="A3402" s="183">
        <v>3782</v>
      </c>
      <c r="B3402" s="247" t="s">
        <v>5275</v>
      </c>
      <c r="C3402" s="248" t="s">
        <v>5184</v>
      </c>
      <c r="D3402" s="249" t="s">
        <v>5275</v>
      </c>
      <c r="E3402" s="215" t="s">
        <v>27</v>
      </c>
      <c r="F3402" s="247" t="s">
        <v>8011</v>
      </c>
      <c r="G3402" s="250" t="s">
        <v>8355</v>
      </c>
      <c r="H3402" s="247" t="str">
        <f>IFERROR(VLOOKUP(Table[[#This Row],[Activity Details of Assistance]],WHAT!E:F,2,FALSE),"")</f>
        <v># of water network</v>
      </c>
      <c r="I3402" s="247"/>
      <c r="J3402" s="247">
        <v>12</v>
      </c>
      <c r="K3402" t="s">
        <v>8280</v>
      </c>
      <c r="L3402" s="251" t="s">
        <v>13</v>
      </c>
      <c r="M3402" s="251" t="s">
        <v>14</v>
      </c>
      <c r="N3402" s="247" t="s">
        <v>309</v>
      </c>
      <c r="O3402" s="247" t="s">
        <v>1606</v>
      </c>
      <c r="P3402" s="247" t="s">
        <v>5887</v>
      </c>
      <c r="Q3402" s="252">
        <v>44773</v>
      </c>
      <c r="R3402" s="252">
        <v>44927</v>
      </c>
      <c r="S3402" t="s">
        <v>8452</v>
      </c>
      <c r="T3402" s="253"/>
      <c r="U3402" s="253"/>
      <c r="V3402" s="253"/>
      <c r="W3402" s="253"/>
      <c r="X3402"/>
      <c r="Y3402" s="254" t="s">
        <v>8518</v>
      </c>
      <c r="Z3402" s="255">
        <v>8801710000000</v>
      </c>
      <c r="AA3402" s="256" t="s">
        <v>8289</v>
      </c>
      <c r="AB3402" s="258" t="str">
        <f>_xlfn.IFNA(IF(Table[[#This Row],[Programme Partner]]&lt;&gt;Table[[#This Row],[Implementing Partner]],CONCATENATE(Table[[#This Row],[Programme Partner]],"-",Table[[#This Row],[Implementing Partner]]),Table[[#This Row],[Programme Partner]]),"")</f>
        <v>UNICEF-NGOF</v>
      </c>
    </row>
    <row r="3403" spans="1:28" ht="16.5" customHeight="1">
      <c r="A3403" s="183">
        <v>3783</v>
      </c>
      <c r="B3403" s="247" t="s">
        <v>5275</v>
      </c>
      <c r="C3403" s="248" t="s">
        <v>5184</v>
      </c>
      <c r="D3403" s="249" t="s">
        <v>5275</v>
      </c>
      <c r="E3403" s="215" t="s">
        <v>27</v>
      </c>
      <c r="F3403" s="247" t="s">
        <v>8011</v>
      </c>
      <c r="G3403" s="250" t="s">
        <v>8318</v>
      </c>
      <c r="H3403" s="247" t="str">
        <f>IFERROR(VLOOKUP(Table[[#This Row],[Activity Details of Assistance]],WHAT!E:F,2,FALSE),"")</f>
        <v># of household</v>
      </c>
      <c r="I3403" s="247"/>
      <c r="J3403" s="247">
        <v>1568</v>
      </c>
      <c r="K3403" t="s">
        <v>8280</v>
      </c>
      <c r="L3403" s="251" t="s">
        <v>13</v>
      </c>
      <c r="M3403" s="251" t="s">
        <v>14</v>
      </c>
      <c r="N3403" s="247" t="s">
        <v>309</v>
      </c>
      <c r="O3403" s="247" t="s">
        <v>1606</v>
      </c>
      <c r="P3403" s="247" t="s">
        <v>5887</v>
      </c>
      <c r="Q3403" s="252">
        <v>44773</v>
      </c>
      <c r="R3403" s="252">
        <v>44927</v>
      </c>
      <c r="S3403" t="s">
        <v>8452</v>
      </c>
      <c r="T3403" s="253"/>
      <c r="U3403" s="253"/>
      <c r="V3403" s="253"/>
      <c r="W3403" s="253"/>
      <c r="X3403"/>
      <c r="Y3403" s="254" t="s">
        <v>8518</v>
      </c>
      <c r="Z3403" s="255">
        <v>8801710000000</v>
      </c>
      <c r="AA3403" s="256" t="s">
        <v>8289</v>
      </c>
      <c r="AB3403" s="258" t="str">
        <f>_xlfn.IFNA(IF(Table[[#This Row],[Programme Partner]]&lt;&gt;Table[[#This Row],[Implementing Partner]],CONCATENATE(Table[[#This Row],[Programme Partner]],"-",Table[[#This Row],[Implementing Partner]]),Table[[#This Row],[Programme Partner]]),"")</f>
        <v>UNICEF-NGOF</v>
      </c>
    </row>
    <row r="3404" spans="1:28" ht="16.5" customHeight="1">
      <c r="A3404" s="183">
        <v>3784</v>
      </c>
      <c r="B3404" s="247" t="s">
        <v>5275</v>
      </c>
      <c r="C3404" s="248" t="s">
        <v>5184</v>
      </c>
      <c r="D3404" s="249" t="s">
        <v>5275</v>
      </c>
      <c r="E3404" s="215" t="s">
        <v>27</v>
      </c>
      <c r="F3404" s="247" t="s">
        <v>8011</v>
      </c>
      <c r="G3404" t="s">
        <v>8019</v>
      </c>
      <c r="H3404" s="247" t="str">
        <f>IFERROR(VLOOKUP(Table[[#This Row],[Activity Details of Assistance]],WHAT!E:F,2,FALSE),"")</f>
        <v>N/A</v>
      </c>
      <c r="I3404" s="247"/>
      <c r="J3404" s="247">
        <v>8</v>
      </c>
      <c r="K3404" t="s">
        <v>8280</v>
      </c>
      <c r="L3404" s="251" t="s">
        <v>13</v>
      </c>
      <c r="M3404" s="251" t="s">
        <v>14</v>
      </c>
      <c r="N3404" s="247" t="s">
        <v>309</v>
      </c>
      <c r="O3404" s="247" t="s">
        <v>1606</v>
      </c>
      <c r="P3404" s="247" t="s">
        <v>5887</v>
      </c>
      <c r="Q3404" s="252">
        <v>44773</v>
      </c>
      <c r="R3404" s="252">
        <v>44927</v>
      </c>
      <c r="S3404" t="s">
        <v>8452</v>
      </c>
      <c r="T3404" s="253"/>
      <c r="U3404" s="253"/>
      <c r="V3404" s="253"/>
      <c r="W3404" s="253"/>
      <c r="X3404" t="s">
        <v>8545</v>
      </c>
      <c r="Y3404" t="s">
        <v>8518</v>
      </c>
      <c r="Z3404" s="255">
        <v>8801710000000</v>
      </c>
      <c r="AA3404" t="s">
        <v>8289</v>
      </c>
      <c r="AB3404" s="258" t="str">
        <f>_xlfn.IFNA(IF(Table[[#This Row],[Programme Partner]]&lt;&gt;Table[[#This Row],[Implementing Partner]],CONCATENATE(Table[[#This Row],[Programme Partner]],"-",Table[[#This Row],[Implementing Partner]]),Table[[#This Row],[Programme Partner]]),"")</f>
        <v>UNICEF-NGOF</v>
      </c>
    </row>
    <row r="3405" spans="1:28" ht="16.5" customHeight="1">
      <c r="A3405" s="183">
        <v>3785</v>
      </c>
      <c r="B3405" s="247" t="s">
        <v>5275</v>
      </c>
      <c r="C3405" s="248" t="s">
        <v>5184</v>
      </c>
      <c r="D3405" s="249" t="s">
        <v>5275</v>
      </c>
      <c r="E3405" s="215" t="s">
        <v>27</v>
      </c>
      <c r="F3405" s="247" t="s">
        <v>8012</v>
      </c>
      <c r="G3405" s="250" t="s">
        <v>8366</v>
      </c>
      <c r="H3405" s="247" t="str">
        <f>IFERROR(VLOOKUP(Table[[#This Row],[Activity Details of Assistance]],WHAT!E:F,2,FALSE),"")</f>
        <v xml:space="preserve"># of door </v>
      </c>
      <c r="I3405" s="247"/>
      <c r="J3405" s="247">
        <v>2</v>
      </c>
      <c r="K3405" t="s">
        <v>8280</v>
      </c>
      <c r="L3405" s="251" t="s">
        <v>13</v>
      </c>
      <c r="M3405" s="251" t="s">
        <v>14</v>
      </c>
      <c r="N3405" s="247" t="s">
        <v>309</v>
      </c>
      <c r="O3405" s="247" t="s">
        <v>1606</v>
      </c>
      <c r="P3405" s="247" t="s">
        <v>5887</v>
      </c>
      <c r="Q3405" s="252">
        <v>44773</v>
      </c>
      <c r="R3405" s="252">
        <v>44927</v>
      </c>
      <c r="S3405" t="s">
        <v>8452</v>
      </c>
      <c r="T3405" s="253"/>
      <c r="U3405" s="253"/>
      <c r="V3405" s="253"/>
      <c r="W3405" s="253"/>
      <c r="X3405"/>
      <c r="Y3405" t="s">
        <v>8518</v>
      </c>
      <c r="Z3405" s="255">
        <v>8801710000000</v>
      </c>
      <c r="AA3405" t="s">
        <v>8289</v>
      </c>
      <c r="AB3405" s="258" t="str">
        <f>_xlfn.IFNA(IF(Table[[#This Row],[Programme Partner]]&lt;&gt;Table[[#This Row],[Implementing Partner]],CONCATENATE(Table[[#This Row],[Programme Partner]],"-",Table[[#This Row],[Implementing Partner]]),Table[[#This Row],[Programme Partner]]),"")</f>
        <v>UNICEF-NGOF</v>
      </c>
    </row>
    <row r="3406" spans="1:28" ht="16.5" customHeight="1">
      <c r="A3406" s="183">
        <v>3786</v>
      </c>
      <c r="B3406" s="247" t="s">
        <v>5275</v>
      </c>
      <c r="C3406" s="248" t="s">
        <v>5184</v>
      </c>
      <c r="D3406" s="249" t="s">
        <v>5275</v>
      </c>
      <c r="E3406" s="215" t="s">
        <v>27</v>
      </c>
      <c r="F3406" s="247" t="s">
        <v>8012</v>
      </c>
      <c r="G3406" s="195" t="s">
        <v>8585</v>
      </c>
      <c r="H3406" s="247" t="str">
        <f>IFERROR(VLOOKUP(Table[[#This Row],[Activity Details of Assistance]],WHAT!E:F,2,FALSE),"")</f>
        <v xml:space="preserve"># of door </v>
      </c>
      <c r="I3406" s="247"/>
      <c r="J3406" s="247">
        <v>36</v>
      </c>
      <c r="K3406" t="s">
        <v>8280</v>
      </c>
      <c r="L3406" s="251" t="s">
        <v>13</v>
      </c>
      <c r="M3406" s="251" t="s">
        <v>14</v>
      </c>
      <c r="N3406" s="247" t="s">
        <v>309</v>
      </c>
      <c r="O3406" s="247" t="s">
        <v>1606</v>
      </c>
      <c r="P3406" s="247" t="s">
        <v>5887</v>
      </c>
      <c r="Q3406" s="252">
        <v>44773</v>
      </c>
      <c r="R3406" s="252">
        <v>44927</v>
      </c>
      <c r="S3406" t="s">
        <v>8452</v>
      </c>
      <c r="T3406" s="253"/>
      <c r="U3406" s="253"/>
      <c r="V3406" s="253"/>
      <c r="W3406" s="253"/>
      <c r="X3406"/>
      <c r="Y3406" t="s">
        <v>8518</v>
      </c>
      <c r="Z3406" s="255">
        <v>8801710000000</v>
      </c>
      <c r="AA3406" t="s">
        <v>8289</v>
      </c>
      <c r="AB3406" s="258" t="str">
        <f>_xlfn.IFNA(IF(Table[[#This Row],[Programme Partner]]&lt;&gt;Table[[#This Row],[Implementing Partner]],CONCATENATE(Table[[#This Row],[Programme Partner]],"-",Table[[#This Row],[Implementing Partner]]),Table[[#This Row],[Programme Partner]]),"")</f>
        <v>UNICEF-NGOF</v>
      </c>
    </row>
    <row r="3407" spans="1:28" ht="16.5" customHeight="1">
      <c r="A3407" s="183">
        <v>3787</v>
      </c>
      <c r="B3407" s="247" t="s">
        <v>5275</v>
      </c>
      <c r="C3407" s="248" t="s">
        <v>5184</v>
      </c>
      <c r="D3407" s="249" t="s">
        <v>5275</v>
      </c>
      <c r="E3407" s="215" t="s">
        <v>27</v>
      </c>
      <c r="F3407" s="247" t="s">
        <v>8012</v>
      </c>
      <c r="G3407" s="250" t="s">
        <v>8359</v>
      </c>
      <c r="H3407" s="247" t="str">
        <f>IFERROR(VLOOKUP(Table[[#This Row],[Activity Details of Assistance]],WHAT!E:F,2,FALSE),"")</f>
        <v># of FSM Site</v>
      </c>
      <c r="I3407" s="247"/>
      <c r="J3407" s="247">
        <v>15</v>
      </c>
      <c r="K3407" t="s">
        <v>8280</v>
      </c>
      <c r="L3407" s="251" t="s">
        <v>13</v>
      </c>
      <c r="M3407" s="251" t="s">
        <v>14</v>
      </c>
      <c r="N3407" s="247" t="s">
        <v>309</v>
      </c>
      <c r="O3407" s="247" t="s">
        <v>1606</v>
      </c>
      <c r="P3407" s="247" t="s">
        <v>5887</v>
      </c>
      <c r="Q3407" s="252">
        <v>44773</v>
      </c>
      <c r="R3407" s="252">
        <v>44927</v>
      </c>
      <c r="S3407" t="s">
        <v>8452</v>
      </c>
      <c r="T3407" s="253"/>
      <c r="U3407" s="253"/>
      <c r="V3407" s="253"/>
      <c r="W3407" s="253"/>
      <c r="X3407"/>
      <c r="Y3407" t="s">
        <v>8518</v>
      </c>
      <c r="Z3407" s="255">
        <v>8801710000000</v>
      </c>
      <c r="AA3407" t="s">
        <v>8289</v>
      </c>
      <c r="AB3407" s="258" t="str">
        <f>_xlfn.IFNA(IF(Table[[#This Row],[Programme Partner]]&lt;&gt;Table[[#This Row],[Implementing Partner]],CONCATENATE(Table[[#This Row],[Programme Partner]],"-",Table[[#This Row],[Implementing Partner]]),Table[[#This Row],[Programme Partner]]),"")</f>
        <v>UNICEF-NGOF</v>
      </c>
    </row>
    <row r="3408" spans="1:28" ht="16.5" customHeight="1">
      <c r="A3408" s="183">
        <v>3788</v>
      </c>
      <c r="B3408" s="247" t="s">
        <v>5275</v>
      </c>
      <c r="C3408" s="248" t="s">
        <v>5184</v>
      </c>
      <c r="D3408" s="249" t="s">
        <v>5275</v>
      </c>
      <c r="E3408" s="215" t="s">
        <v>27</v>
      </c>
      <c r="F3408" s="247" t="s">
        <v>8012</v>
      </c>
      <c r="G3408" s="250" t="s">
        <v>8356</v>
      </c>
      <c r="H3408" s="247" t="str">
        <f>IFERROR(VLOOKUP(Table[[#This Row],[Activity Details of Assistance]],WHAT!E:F,2,FALSE),"")</f>
        <v># of FSM Site</v>
      </c>
      <c r="I3408" s="247"/>
      <c r="J3408" s="247">
        <v>2</v>
      </c>
      <c r="K3408" t="s">
        <v>8280</v>
      </c>
      <c r="L3408" s="251" t="s">
        <v>13</v>
      </c>
      <c r="M3408" s="251" t="s">
        <v>14</v>
      </c>
      <c r="N3408" s="247" t="s">
        <v>309</v>
      </c>
      <c r="O3408" s="247" t="s">
        <v>1606</v>
      </c>
      <c r="P3408" s="247" t="s">
        <v>5887</v>
      </c>
      <c r="Q3408" s="252">
        <v>44773</v>
      </c>
      <c r="R3408" s="252">
        <v>44927</v>
      </c>
      <c r="S3408" t="s">
        <v>8452</v>
      </c>
      <c r="T3408" s="253"/>
      <c r="U3408" s="253"/>
      <c r="V3408" s="253"/>
      <c r="W3408" s="253"/>
      <c r="X3408"/>
      <c r="Y3408" t="s">
        <v>8518</v>
      </c>
      <c r="Z3408" s="255">
        <v>8801710000000</v>
      </c>
      <c r="AA3408" t="s">
        <v>8289</v>
      </c>
      <c r="AB3408" s="258" t="str">
        <f>_xlfn.IFNA(IF(Table[[#This Row],[Programme Partner]]&lt;&gt;Table[[#This Row],[Implementing Partner]],CONCATENATE(Table[[#This Row],[Programme Partner]],"-",Table[[#This Row],[Implementing Partner]]),Table[[#This Row],[Programme Partner]]),"")</f>
        <v>UNICEF-NGOF</v>
      </c>
    </row>
    <row r="3409" spans="1:28" ht="16.5" customHeight="1">
      <c r="A3409" s="183">
        <v>3789</v>
      </c>
      <c r="B3409" s="247" t="s">
        <v>5275</v>
      </c>
      <c r="C3409" s="248" t="s">
        <v>5184</v>
      </c>
      <c r="D3409" s="249" t="s">
        <v>5275</v>
      </c>
      <c r="E3409" s="215" t="s">
        <v>27</v>
      </c>
      <c r="F3409" s="247" t="s">
        <v>8012</v>
      </c>
      <c r="G3409" s="195" t="s">
        <v>8367</v>
      </c>
      <c r="H3409" s="247" t="str">
        <f>IFERROR(VLOOKUP(Table[[#This Row],[Activity Details of Assistance]],WHAT!E:F,2,FALSE),"")</f>
        <v># of door</v>
      </c>
      <c r="I3409" s="247"/>
      <c r="J3409" s="247">
        <v>20</v>
      </c>
      <c r="K3409" t="s">
        <v>8280</v>
      </c>
      <c r="L3409" s="251" t="s">
        <v>13</v>
      </c>
      <c r="M3409" s="251" t="s">
        <v>14</v>
      </c>
      <c r="N3409" s="247" t="s">
        <v>309</v>
      </c>
      <c r="O3409" s="247" t="s">
        <v>1606</v>
      </c>
      <c r="P3409" s="247" t="s">
        <v>5887</v>
      </c>
      <c r="Q3409" s="252">
        <v>44773</v>
      </c>
      <c r="R3409" s="252">
        <v>44927</v>
      </c>
      <c r="S3409" t="s">
        <v>8452</v>
      </c>
      <c r="T3409" s="253"/>
      <c r="U3409" s="253"/>
      <c r="V3409" s="253"/>
      <c r="W3409" s="253"/>
      <c r="X3409"/>
      <c r="Y3409" t="s">
        <v>8518</v>
      </c>
      <c r="Z3409" s="255">
        <v>8801710000000</v>
      </c>
      <c r="AA3409" t="s">
        <v>8289</v>
      </c>
      <c r="AB3409" s="258" t="str">
        <f>_xlfn.IFNA(IF(Table[[#This Row],[Programme Partner]]&lt;&gt;Table[[#This Row],[Implementing Partner]],CONCATENATE(Table[[#This Row],[Programme Partner]],"-",Table[[#This Row],[Implementing Partner]]),Table[[#This Row],[Programme Partner]]),"")</f>
        <v>UNICEF-NGOF</v>
      </c>
    </row>
    <row r="3410" spans="1:28" ht="16.5" customHeight="1">
      <c r="A3410" s="183">
        <v>3790</v>
      </c>
      <c r="B3410" s="247" t="s">
        <v>5275</v>
      </c>
      <c r="C3410" s="248" t="s">
        <v>5184</v>
      </c>
      <c r="D3410" s="249" t="s">
        <v>5275</v>
      </c>
      <c r="E3410" s="215" t="s">
        <v>27</v>
      </c>
      <c r="F3410" s="247" t="s">
        <v>8012</v>
      </c>
      <c r="G3410" s="195" t="s">
        <v>8586</v>
      </c>
      <c r="H3410" s="247" t="str">
        <f>IFERROR(VLOOKUP(Table[[#This Row],[Activity Details of Assistance]],WHAT!E:F,2,FALSE),"")</f>
        <v># of door</v>
      </c>
      <c r="I3410" s="247"/>
      <c r="J3410" s="247">
        <v>182</v>
      </c>
      <c r="K3410" t="s">
        <v>8280</v>
      </c>
      <c r="L3410" s="251" t="s">
        <v>13</v>
      </c>
      <c r="M3410" s="251" t="s">
        <v>14</v>
      </c>
      <c r="N3410" s="247" t="s">
        <v>309</v>
      </c>
      <c r="O3410" s="247" t="s">
        <v>1606</v>
      </c>
      <c r="P3410" s="247" t="s">
        <v>5887</v>
      </c>
      <c r="Q3410" s="252">
        <v>44773</v>
      </c>
      <c r="R3410" s="252">
        <v>44927</v>
      </c>
      <c r="S3410" t="s">
        <v>8452</v>
      </c>
      <c r="T3410" s="253"/>
      <c r="U3410" s="253"/>
      <c r="V3410" s="253"/>
      <c r="W3410" s="253"/>
      <c r="X3410"/>
      <c r="Y3410" t="s">
        <v>8518</v>
      </c>
      <c r="Z3410" s="255">
        <v>8801710000000</v>
      </c>
      <c r="AA3410" t="s">
        <v>8289</v>
      </c>
      <c r="AB3410" s="258" t="str">
        <f>_xlfn.IFNA(IF(Table[[#This Row],[Programme Partner]]&lt;&gt;Table[[#This Row],[Implementing Partner]],CONCATENATE(Table[[#This Row],[Programme Partner]],"-",Table[[#This Row],[Implementing Partner]]),Table[[#This Row],[Programme Partner]]),"")</f>
        <v>UNICEF-NGOF</v>
      </c>
    </row>
    <row r="3411" spans="1:28" ht="16.5" customHeight="1">
      <c r="A3411" s="183">
        <v>3791</v>
      </c>
      <c r="B3411" s="247" t="s">
        <v>5275</v>
      </c>
      <c r="C3411" s="248" t="s">
        <v>5184</v>
      </c>
      <c r="D3411" s="249" t="s">
        <v>5275</v>
      </c>
      <c r="E3411" s="215" t="s">
        <v>27</v>
      </c>
      <c r="F3411" s="247" t="s">
        <v>8012</v>
      </c>
      <c r="G3411" s="250" t="s">
        <v>8357</v>
      </c>
      <c r="H3411" s="247" t="str">
        <f>IFERROR(VLOOKUP(Table[[#This Row],[Activity Details of Assistance]],WHAT!E:F,2,FALSE),"")</f>
        <v># of door</v>
      </c>
      <c r="I3411" s="247"/>
      <c r="J3411" s="247">
        <v>1824</v>
      </c>
      <c r="K3411" t="s">
        <v>8280</v>
      </c>
      <c r="L3411" s="251" t="s">
        <v>13</v>
      </c>
      <c r="M3411" s="251" t="s">
        <v>14</v>
      </c>
      <c r="N3411" s="247" t="s">
        <v>309</v>
      </c>
      <c r="O3411" s="247" t="s">
        <v>1606</v>
      </c>
      <c r="P3411" s="247" t="s">
        <v>5887</v>
      </c>
      <c r="Q3411" s="252">
        <v>44773</v>
      </c>
      <c r="R3411" s="252">
        <v>44927</v>
      </c>
      <c r="S3411" t="s">
        <v>8452</v>
      </c>
      <c r="T3411" s="253"/>
      <c r="U3411" s="253"/>
      <c r="V3411" s="253"/>
      <c r="W3411" s="253"/>
      <c r="X3411"/>
      <c r="Y3411" t="s">
        <v>8518</v>
      </c>
      <c r="Z3411" s="255">
        <v>8801710000000</v>
      </c>
      <c r="AA3411" t="s">
        <v>8289</v>
      </c>
      <c r="AB3411" s="258" t="str">
        <f>_xlfn.IFNA(IF(Table[[#This Row],[Programme Partner]]&lt;&gt;Table[[#This Row],[Implementing Partner]],CONCATENATE(Table[[#This Row],[Programme Partner]],"-",Table[[#This Row],[Implementing Partner]]),Table[[#This Row],[Programme Partner]]),"")</f>
        <v>UNICEF-NGOF</v>
      </c>
    </row>
    <row r="3412" spans="1:28" ht="16.5" customHeight="1">
      <c r="A3412" s="183">
        <v>3792</v>
      </c>
      <c r="B3412" s="247" t="s">
        <v>5275</v>
      </c>
      <c r="C3412" s="248" t="s">
        <v>5184</v>
      </c>
      <c r="D3412" s="249" t="s">
        <v>5275</v>
      </c>
      <c r="E3412" s="215" t="s">
        <v>27</v>
      </c>
      <c r="F3412" s="247" t="s">
        <v>8014</v>
      </c>
      <c r="G3412" t="s">
        <v>8019</v>
      </c>
      <c r="H3412" s="247" t="str">
        <f>IFERROR(VLOOKUP(Table[[#This Row],[Activity Details of Assistance]],WHAT!E:F,2,FALSE),"")</f>
        <v>N/A</v>
      </c>
      <c r="I3412" s="247"/>
      <c r="J3412" s="247">
        <v>98</v>
      </c>
      <c r="K3412" t="s">
        <v>8280</v>
      </c>
      <c r="L3412" s="251" t="s">
        <v>13</v>
      </c>
      <c r="M3412" s="251" t="s">
        <v>14</v>
      </c>
      <c r="N3412" s="247" t="s">
        <v>309</v>
      </c>
      <c r="O3412" s="247" t="s">
        <v>1606</v>
      </c>
      <c r="P3412" s="247" t="s">
        <v>5887</v>
      </c>
      <c r="Q3412" s="252">
        <v>44773</v>
      </c>
      <c r="R3412" s="252">
        <v>44927</v>
      </c>
      <c r="S3412" t="s">
        <v>8452</v>
      </c>
      <c r="T3412" s="253"/>
      <c r="U3412" s="253"/>
      <c r="V3412" s="253"/>
      <c r="W3412" s="253"/>
      <c r="X3412" t="s">
        <v>8605</v>
      </c>
      <c r="Y3412" t="s">
        <v>8518</v>
      </c>
      <c r="Z3412" s="255">
        <v>8801710000000</v>
      </c>
      <c r="AA3412" t="s">
        <v>8289</v>
      </c>
      <c r="AB3412" s="258" t="str">
        <f>_xlfn.IFNA(IF(Table[[#This Row],[Programme Partner]]&lt;&gt;Table[[#This Row],[Implementing Partner]],CONCATENATE(Table[[#This Row],[Programme Partner]],"-",Table[[#This Row],[Implementing Partner]]),Table[[#This Row],[Programme Partner]]),"")</f>
        <v>UNICEF-NGOF</v>
      </c>
    </row>
    <row r="3413" spans="1:28" ht="16.5" customHeight="1">
      <c r="A3413" s="183">
        <v>3793</v>
      </c>
      <c r="B3413" s="247" t="s">
        <v>5275</v>
      </c>
      <c r="C3413" s="248" t="s">
        <v>5184</v>
      </c>
      <c r="D3413" s="249" t="s">
        <v>5275</v>
      </c>
      <c r="E3413" s="215" t="s">
        <v>27</v>
      </c>
      <c r="F3413" s="247" t="s">
        <v>8013</v>
      </c>
      <c r="G3413" s="250" t="s">
        <v>8314</v>
      </c>
      <c r="H3413" s="247" t="str">
        <f>IFERROR(VLOOKUP(Table[[#This Row],[Activity Details of Assistance]],WHAT!E:F,2,FALSE),"")</f>
        <v># of HP sessions at HH level</v>
      </c>
      <c r="I3413" s="247"/>
      <c r="J3413" s="247">
        <v>7244</v>
      </c>
      <c r="K3413" t="s">
        <v>8280</v>
      </c>
      <c r="L3413" s="251" t="s">
        <v>13</v>
      </c>
      <c r="M3413" s="251" t="s">
        <v>14</v>
      </c>
      <c r="N3413" s="247" t="s">
        <v>309</v>
      </c>
      <c r="O3413" s="247" t="s">
        <v>1606</v>
      </c>
      <c r="P3413" s="247" t="s">
        <v>5887</v>
      </c>
      <c r="Q3413" s="252">
        <v>44773</v>
      </c>
      <c r="R3413" s="252">
        <v>44927</v>
      </c>
      <c r="S3413" t="s">
        <v>8452</v>
      </c>
      <c r="T3413" s="253"/>
      <c r="U3413" s="253"/>
      <c r="V3413" s="253"/>
      <c r="W3413" s="253"/>
      <c r="X3413"/>
      <c r="Y3413" t="s">
        <v>8518</v>
      </c>
      <c r="Z3413" s="255">
        <v>8801710000000</v>
      </c>
      <c r="AA3413" t="s">
        <v>8289</v>
      </c>
      <c r="AB3413" s="258" t="str">
        <f>_xlfn.IFNA(IF(Table[[#This Row],[Programme Partner]]&lt;&gt;Table[[#This Row],[Implementing Partner]],CONCATENATE(Table[[#This Row],[Programme Partner]],"-",Table[[#This Row],[Implementing Partner]]),Table[[#This Row],[Programme Partner]]),"")</f>
        <v>UNICEF-NGOF</v>
      </c>
    </row>
    <row r="3414" spans="1:28" ht="16.5" customHeight="1">
      <c r="A3414" s="183">
        <v>3794</v>
      </c>
      <c r="B3414" s="247" t="s">
        <v>5275</v>
      </c>
      <c r="C3414" s="248" t="s">
        <v>5184</v>
      </c>
      <c r="D3414" s="249" t="s">
        <v>5275</v>
      </c>
      <c r="E3414" s="215" t="s">
        <v>27</v>
      </c>
      <c r="F3414" s="247" t="s">
        <v>8013</v>
      </c>
      <c r="G3414" s="103" t="s">
        <v>8368</v>
      </c>
      <c r="H3414" s="247" t="str">
        <f>IFERROR(VLOOKUP(Table[[#This Row],[Activity Details of Assistance]],WHAT!E:F,2,FALSE),"")</f>
        <v># of household</v>
      </c>
      <c r="I3414" s="247"/>
      <c r="J3414" s="247">
        <v>8166</v>
      </c>
      <c r="K3414" t="s">
        <v>8280</v>
      </c>
      <c r="L3414" s="251" t="s">
        <v>13</v>
      </c>
      <c r="M3414" s="251" t="s">
        <v>14</v>
      </c>
      <c r="N3414" s="247" t="s">
        <v>309</v>
      </c>
      <c r="O3414" s="247" t="s">
        <v>1606</v>
      </c>
      <c r="P3414" s="247" t="s">
        <v>5887</v>
      </c>
      <c r="Q3414" s="252">
        <v>44773</v>
      </c>
      <c r="R3414" s="252">
        <v>44927</v>
      </c>
      <c r="S3414" t="s">
        <v>8452</v>
      </c>
      <c r="T3414" s="253"/>
      <c r="U3414" s="253"/>
      <c r="V3414" s="253"/>
      <c r="W3414" s="253"/>
      <c r="X3414"/>
      <c r="Y3414" t="s">
        <v>8518</v>
      </c>
      <c r="Z3414" s="255">
        <v>8801710000000</v>
      </c>
      <c r="AA3414" t="s">
        <v>8289</v>
      </c>
      <c r="AB3414" s="258" t="str">
        <f>_xlfn.IFNA(IF(Table[[#This Row],[Programme Partner]]&lt;&gt;Table[[#This Row],[Implementing Partner]],CONCATENATE(Table[[#This Row],[Programme Partner]],"-",Table[[#This Row],[Implementing Partner]]),Table[[#This Row],[Programme Partner]]),"")</f>
        <v>UNICEF-NGOF</v>
      </c>
    </row>
    <row r="3415" spans="1:28" ht="16.5" customHeight="1">
      <c r="A3415" s="183">
        <v>3795</v>
      </c>
      <c r="B3415" s="247" t="s">
        <v>5275</v>
      </c>
      <c r="C3415" s="248" t="s">
        <v>5184</v>
      </c>
      <c r="D3415" s="249" t="s">
        <v>5275</v>
      </c>
      <c r="E3415" s="215" t="s">
        <v>27</v>
      </c>
      <c r="F3415" s="247" t="s">
        <v>8013</v>
      </c>
      <c r="G3415" t="s">
        <v>8369</v>
      </c>
      <c r="H3415" s="247" t="str">
        <f>IFERROR(VLOOKUP(Table[[#This Row],[Activity Details of Assistance]],WHAT!E:F,2,FALSE),"")</f>
        <v># of female in reproductive age</v>
      </c>
      <c r="I3415" s="247"/>
      <c r="J3415" s="247">
        <v>12104</v>
      </c>
      <c r="K3415" t="s">
        <v>8280</v>
      </c>
      <c r="L3415" s="251" t="s">
        <v>13</v>
      </c>
      <c r="M3415" s="251" t="s">
        <v>14</v>
      </c>
      <c r="N3415" s="247" t="s">
        <v>309</v>
      </c>
      <c r="O3415" s="247" t="s">
        <v>1606</v>
      </c>
      <c r="P3415" s="247" t="s">
        <v>5887</v>
      </c>
      <c r="Q3415" s="252">
        <v>44773</v>
      </c>
      <c r="R3415" s="252">
        <v>44927</v>
      </c>
      <c r="S3415" t="s">
        <v>8452</v>
      </c>
      <c r="T3415" s="253"/>
      <c r="U3415" s="253"/>
      <c r="V3415" s="253"/>
      <c r="W3415" s="253"/>
      <c r="X3415"/>
      <c r="Y3415" s="254" t="s">
        <v>8518</v>
      </c>
      <c r="Z3415" s="255">
        <v>8801710000000</v>
      </c>
      <c r="AA3415" s="256" t="s">
        <v>8289</v>
      </c>
      <c r="AB3415" s="258" t="str">
        <f>_xlfn.IFNA(IF(Table[[#This Row],[Programme Partner]]&lt;&gt;Table[[#This Row],[Implementing Partner]],CONCATENATE(Table[[#This Row],[Programme Partner]],"-",Table[[#This Row],[Implementing Partner]]),Table[[#This Row],[Programme Partner]]),"")</f>
        <v>UNICEF-NGOF</v>
      </c>
    </row>
    <row r="3416" spans="1:28" ht="16.5" customHeight="1">
      <c r="A3416" s="183">
        <v>3796</v>
      </c>
      <c r="B3416" s="247" t="s">
        <v>5275</v>
      </c>
      <c r="C3416" s="248" t="s">
        <v>5184</v>
      </c>
      <c r="D3416" s="249" t="s">
        <v>5275</v>
      </c>
      <c r="E3416" s="215" t="s">
        <v>27</v>
      </c>
      <c r="F3416" s="247" t="s">
        <v>8013</v>
      </c>
      <c r="G3416" s="250" t="s">
        <v>8315</v>
      </c>
      <c r="H3416" s="247" t="str">
        <f>IFERROR(VLOOKUP(Table[[#This Row],[Activity Details of Assistance]],WHAT!E:F,2,FALSE),"")</f>
        <v># of handwashing station</v>
      </c>
      <c r="I3416" s="247"/>
      <c r="J3416" s="247">
        <v>50</v>
      </c>
      <c r="K3416" t="s">
        <v>8280</v>
      </c>
      <c r="L3416" s="251" t="s">
        <v>13</v>
      </c>
      <c r="M3416" s="251" t="s">
        <v>14</v>
      </c>
      <c r="N3416" s="247" t="s">
        <v>309</v>
      </c>
      <c r="O3416" s="247" t="s">
        <v>1606</v>
      </c>
      <c r="P3416" s="247" t="s">
        <v>5887</v>
      </c>
      <c r="Q3416" s="252">
        <v>44773</v>
      </c>
      <c r="R3416" s="252">
        <v>44927</v>
      </c>
      <c r="S3416" t="s">
        <v>8452</v>
      </c>
      <c r="T3416" s="253"/>
      <c r="U3416" s="253"/>
      <c r="V3416" s="253"/>
      <c r="W3416" s="253"/>
      <c r="X3416"/>
      <c r="Y3416" s="254" t="s">
        <v>8518</v>
      </c>
      <c r="Z3416" s="255">
        <v>8801710000000</v>
      </c>
      <c r="AA3416" s="256" t="s">
        <v>8289</v>
      </c>
      <c r="AB3416" s="258" t="str">
        <f>_xlfn.IFNA(IF(Table[[#This Row],[Programme Partner]]&lt;&gt;Table[[#This Row],[Implementing Partner]],CONCATENATE(Table[[#This Row],[Programme Partner]],"-",Table[[#This Row],[Implementing Partner]]),Table[[#This Row],[Programme Partner]]),"")</f>
        <v>UNICEF-NGOF</v>
      </c>
    </row>
    <row r="3417" spans="1:28" ht="16.5" customHeight="1">
      <c r="A3417" s="183">
        <v>3797</v>
      </c>
      <c r="B3417" s="247" t="s">
        <v>5275</v>
      </c>
      <c r="C3417" s="248" t="s">
        <v>5184</v>
      </c>
      <c r="D3417" s="249" t="s">
        <v>5275</v>
      </c>
      <c r="E3417" s="215" t="s">
        <v>27</v>
      </c>
      <c r="F3417" s="247" t="s">
        <v>8013</v>
      </c>
      <c r="G3417" s="250" t="s">
        <v>8442</v>
      </c>
      <c r="H3417" s="247" t="str">
        <f>IFERROR(VLOOKUP(Table[[#This Row],[Activity Details of Assistance]],WHAT!E:F,2,FALSE),"")</f>
        <v># of facilities</v>
      </c>
      <c r="I3417" s="247"/>
      <c r="J3417" s="247">
        <v>2635</v>
      </c>
      <c r="K3417" t="s">
        <v>8280</v>
      </c>
      <c r="L3417" s="251" t="s">
        <v>13</v>
      </c>
      <c r="M3417" s="251" t="s">
        <v>14</v>
      </c>
      <c r="N3417" s="247" t="s">
        <v>309</v>
      </c>
      <c r="O3417" s="247" t="s">
        <v>1606</v>
      </c>
      <c r="P3417" s="247" t="s">
        <v>5887</v>
      </c>
      <c r="Q3417" s="252">
        <v>44773</v>
      </c>
      <c r="R3417" s="252">
        <v>44927</v>
      </c>
      <c r="S3417" t="s">
        <v>8452</v>
      </c>
      <c r="T3417" s="253"/>
      <c r="U3417" s="253"/>
      <c r="V3417" s="253"/>
      <c r="W3417" s="253"/>
      <c r="X3417"/>
      <c r="Y3417" s="254" t="s">
        <v>8518</v>
      </c>
      <c r="Z3417" s="255">
        <v>8801710000000</v>
      </c>
      <c r="AA3417" s="256" t="s">
        <v>8289</v>
      </c>
      <c r="AB3417" s="258" t="str">
        <f>_xlfn.IFNA(IF(Table[[#This Row],[Programme Partner]]&lt;&gt;Table[[#This Row],[Implementing Partner]],CONCATENATE(Table[[#This Row],[Programme Partner]],"-",Table[[#This Row],[Implementing Partner]]),Table[[#This Row],[Programme Partner]]),"")</f>
        <v>UNICEF-NGOF</v>
      </c>
    </row>
    <row r="3418" spans="1:28" ht="16.5" customHeight="1">
      <c r="A3418" s="183">
        <v>3798</v>
      </c>
      <c r="B3418" s="247" t="s">
        <v>5275</v>
      </c>
      <c r="C3418" s="248" t="s">
        <v>5184</v>
      </c>
      <c r="D3418" s="249" t="s">
        <v>5275</v>
      </c>
      <c r="E3418" s="215" t="s">
        <v>27</v>
      </c>
      <c r="F3418" s="247" t="s">
        <v>8013</v>
      </c>
      <c r="G3418" t="s">
        <v>8314</v>
      </c>
      <c r="H3418" s="247" t="str">
        <f>IFERROR(VLOOKUP(Table[[#This Row],[Activity Details of Assistance]],WHAT!E:F,2,FALSE),"")</f>
        <v># of HP sessions at HH level</v>
      </c>
      <c r="I3418" s="247"/>
      <c r="J3418" s="247">
        <v>588</v>
      </c>
      <c r="K3418" t="s">
        <v>8280</v>
      </c>
      <c r="L3418" s="251" t="s">
        <v>13</v>
      </c>
      <c r="M3418" s="251" t="s">
        <v>14</v>
      </c>
      <c r="N3418" s="247" t="s">
        <v>309</v>
      </c>
      <c r="O3418" s="247" t="s">
        <v>1606</v>
      </c>
      <c r="P3418" s="247" t="s">
        <v>5887</v>
      </c>
      <c r="Q3418" s="252">
        <v>44773</v>
      </c>
      <c r="R3418" s="252">
        <v>44927</v>
      </c>
      <c r="S3418" t="s">
        <v>8452</v>
      </c>
      <c r="T3418" s="253"/>
      <c r="U3418" s="253"/>
      <c r="V3418" s="253"/>
      <c r="W3418" s="253"/>
      <c r="X3418"/>
      <c r="Y3418" s="254" t="s">
        <v>8518</v>
      </c>
      <c r="Z3418" s="255">
        <v>8801710000000</v>
      </c>
      <c r="AA3418" s="256" t="s">
        <v>8289</v>
      </c>
      <c r="AB3418" s="258" t="str">
        <f>_xlfn.IFNA(IF(Table[[#This Row],[Programme Partner]]&lt;&gt;Table[[#This Row],[Implementing Partner]],CONCATENATE(Table[[#This Row],[Programme Partner]],"-",Table[[#This Row],[Implementing Partner]]),Table[[#This Row],[Programme Partner]]),"")</f>
        <v>UNICEF-NGOF</v>
      </c>
    </row>
    <row r="3419" spans="1:28" ht="16.5" customHeight="1">
      <c r="A3419" s="183">
        <v>3799</v>
      </c>
      <c r="B3419" s="247" t="s">
        <v>5275</v>
      </c>
      <c r="C3419" s="248" t="s">
        <v>5184</v>
      </c>
      <c r="D3419" s="249" t="s">
        <v>5275</v>
      </c>
      <c r="E3419" s="215" t="s">
        <v>27</v>
      </c>
      <c r="F3419" s="247" t="s">
        <v>8014</v>
      </c>
      <c r="G3419" s="250" t="s">
        <v>8361</v>
      </c>
      <c r="H3419" s="247" t="str">
        <f>IFERROR(VLOOKUP(Table[[#This Row],[Activity Details of Assistance]],WHAT!E:F,2,FALSE),"")</f>
        <v># of plant</v>
      </c>
      <c r="I3419" s="247"/>
      <c r="J3419" s="247">
        <v>5</v>
      </c>
      <c r="K3419" t="s">
        <v>8280</v>
      </c>
      <c r="L3419" s="251" t="s">
        <v>13</v>
      </c>
      <c r="M3419" s="251" t="s">
        <v>14</v>
      </c>
      <c r="N3419" s="247" t="s">
        <v>309</v>
      </c>
      <c r="O3419" s="247" t="s">
        <v>1606</v>
      </c>
      <c r="P3419" s="247" t="s">
        <v>5887</v>
      </c>
      <c r="Q3419" s="252">
        <v>44773</v>
      </c>
      <c r="R3419" s="252">
        <v>44927</v>
      </c>
      <c r="S3419" t="s">
        <v>8452</v>
      </c>
      <c r="T3419" s="253"/>
      <c r="U3419" s="253"/>
      <c r="V3419" s="253"/>
      <c r="W3419" s="253"/>
      <c r="X3419"/>
      <c r="Y3419" s="254" t="s">
        <v>8518</v>
      </c>
      <c r="Z3419" s="255">
        <v>8801710000000</v>
      </c>
      <c r="AA3419" s="256" t="s">
        <v>8289</v>
      </c>
      <c r="AB3419" s="258" t="str">
        <f>_xlfn.IFNA(IF(Table[[#This Row],[Programme Partner]]&lt;&gt;Table[[#This Row],[Implementing Partner]],CONCATENATE(Table[[#This Row],[Programme Partner]],"-",Table[[#This Row],[Implementing Partner]]),Table[[#This Row],[Programme Partner]]),"")</f>
        <v>UNICEF-NGOF</v>
      </c>
    </row>
    <row r="3420" spans="1:28" ht="16.5" customHeight="1">
      <c r="A3420" s="183">
        <v>3800</v>
      </c>
      <c r="B3420" s="247" t="s">
        <v>5275</v>
      </c>
      <c r="C3420" s="248" t="s">
        <v>5184</v>
      </c>
      <c r="D3420" s="249" t="s">
        <v>5275</v>
      </c>
      <c r="E3420" s="215" t="s">
        <v>27</v>
      </c>
      <c r="F3420" s="247" t="s">
        <v>8014</v>
      </c>
      <c r="G3420" s="195" t="s">
        <v>8375</v>
      </c>
      <c r="H3420" s="247" t="str">
        <f>IFERROR(VLOOKUP(Table[[#This Row],[Activity Details of Assistance]],WHAT!E:F,2,FALSE),"")</f>
        <v># of 10L bin</v>
      </c>
      <c r="I3420" s="247"/>
      <c r="J3420" s="247">
        <v>8166</v>
      </c>
      <c r="K3420" t="s">
        <v>8280</v>
      </c>
      <c r="L3420" s="251" t="s">
        <v>13</v>
      </c>
      <c r="M3420" s="251" t="s">
        <v>14</v>
      </c>
      <c r="N3420" s="247" t="s">
        <v>309</v>
      </c>
      <c r="O3420" s="247" t="s">
        <v>1606</v>
      </c>
      <c r="P3420" s="247" t="s">
        <v>5887</v>
      </c>
      <c r="Q3420" s="252">
        <v>44773</v>
      </c>
      <c r="R3420" s="252">
        <v>44927</v>
      </c>
      <c r="S3420" t="s">
        <v>8452</v>
      </c>
      <c r="T3420" s="253"/>
      <c r="U3420" s="253"/>
      <c r="V3420" s="253"/>
      <c r="W3420" s="253"/>
      <c r="X3420"/>
      <c r="Y3420" s="254" t="s">
        <v>8518</v>
      </c>
      <c r="Z3420" s="255">
        <v>8801710000000</v>
      </c>
      <c r="AA3420" s="256" t="s">
        <v>8289</v>
      </c>
      <c r="AB3420" s="258" t="str">
        <f>_xlfn.IFNA(IF(Table[[#This Row],[Programme Partner]]&lt;&gt;Table[[#This Row],[Implementing Partner]],CONCATENATE(Table[[#This Row],[Programme Partner]],"-",Table[[#This Row],[Implementing Partner]]),Table[[#This Row],[Programme Partner]]),"")</f>
        <v>UNICEF-NGOF</v>
      </c>
    </row>
    <row r="3421" spans="1:28" ht="16.5" customHeight="1">
      <c r="A3421" s="183">
        <v>3801</v>
      </c>
      <c r="B3421" s="247" t="s">
        <v>5275</v>
      </c>
      <c r="C3421" s="248" t="s">
        <v>5184</v>
      </c>
      <c r="D3421" s="249" t="s">
        <v>5275</v>
      </c>
      <c r="E3421" s="215" t="s">
        <v>27</v>
      </c>
      <c r="F3421" s="247" t="s">
        <v>8014</v>
      </c>
      <c r="G3421" s="250" t="s">
        <v>8364</v>
      </c>
      <c r="H3421" s="247" t="str">
        <f>IFERROR(VLOOKUP(Table[[#This Row],[Activity Details of Assistance]],WHAT!E:F,2,FALSE),"")</f>
        <v># of 80L/120L bin</v>
      </c>
      <c r="I3421" s="247"/>
      <c r="J3421" s="247">
        <v>504</v>
      </c>
      <c r="K3421" t="s">
        <v>8280</v>
      </c>
      <c r="L3421" s="251" t="s">
        <v>13</v>
      </c>
      <c r="M3421" s="251" t="s">
        <v>14</v>
      </c>
      <c r="N3421" s="247" t="s">
        <v>309</v>
      </c>
      <c r="O3421" s="247" t="s">
        <v>1606</v>
      </c>
      <c r="P3421" s="247" t="s">
        <v>5887</v>
      </c>
      <c r="Q3421" s="252">
        <v>44773</v>
      </c>
      <c r="R3421" s="252">
        <v>44927</v>
      </c>
      <c r="S3421" t="s">
        <v>8452</v>
      </c>
      <c r="T3421" s="253"/>
      <c r="U3421" s="253"/>
      <c r="V3421" s="253"/>
      <c r="W3421" s="253"/>
      <c r="X3421"/>
      <c r="Y3421" s="254" t="s">
        <v>8518</v>
      </c>
      <c r="Z3421" s="255">
        <v>8801710000000</v>
      </c>
      <c r="AA3421" s="256" t="s">
        <v>8289</v>
      </c>
      <c r="AB3421" s="258" t="str">
        <f>_xlfn.IFNA(IF(Table[[#This Row],[Programme Partner]]&lt;&gt;Table[[#This Row],[Implementing Partner]],CONCATENATE(Table[[#This Row],[Programme Partner]],"-",Table[[#This Row],[Implementing Partner]]),Table[[#This Row],[Programme Partner]]),"")</f>
        <v>UNICEF-NGOF</v>
      </c>
    </row>
    <row r="3422" spans="1:28" ht="16.5" customHeight="1">
      <c r="A3422" s="183">
        <v>3802</v>
      </c>
      <c r="B3422" s="247" t="s">
        <v>5275</v>
      </c>
      <c r="C3422" s="248" t="s">
        <v>5184</v>
      </c>
      <c r="D3422" s="249" t="s">
        <v>5275</v>
      </c>
      <c r="E3422" s="215" t="s">
        <v>27</v>
      </c>
      <c r="F3422" s="247" t="s">
        <v>8014</v>
      </c>
      <c r="G3422" t="s">
        <v>8019</v>
      </c>
      <c r="H3422" s="247" t="str">
        <f>IFERROR(VLOOKUP(Table[[#This Row],[Activity Details of Assistance]],WHAT!E:F,2,FALSE),"")</f>
        <v>N/A</v>
      </c>
      <c r="I3422" s="247"/>
      <c r="J3422" s="247">
        <v>567</v>
      </c>
      <c r="K3422" t="s">
        <v>8280</v>
      </c>
      <c r="L3422" s="251" t="s">
        <v>13</v>
      </c>
      <c r="M3422" s="251" t="s">
        <v>14</v>
      </c>
      <c r="N3422" s="247" t="s">
        <v>309</v>
      </c>
      <c r="O3422" s="247" t="s">
        <v>1606</v>
      </c>
      <c r="P3422" s="247" t="s">
        <v>5887</v>
      </c>
      <c r="Q3422" s="252">
        <v>44773</v>
      </c>
      <c r="R3422" s="252">
        <v>44927</v>
      </c>
      <c r="S3422" t="s">
        <v>8452</v>
      </c>
      <c r="T3422" s="253"/>
      <c r="U3422" s="253"/>
      <c r="V3422" s="253"/>
      <c r="W3422" s="253"/>
      <c r="X3422" t="s">
        <v>8606</v>
      </c>
      <c r="Y3422" s="254" t="s">
        <v>8518</v>
      </c>
      <c r="Z3422" s="255">
        <v>8801710000000</v>
      </c>
      <c r="AA3422" s="256" t="s">
        <v>8289</v>
      </c>
      <c r="AB3422" s="258" t="str">
        <f>_xlfn.IFNA(IF(Table[[#This Row],[Programme Partner]]&lt;&gt;Table[[#This Row],[Implementing Partner]],CONCATENATE(Table[[#This Row],[Programme Partner]],"-",Table[[#This Row],[Implementing Partner]]),Table[[#This Row],[Programme Partner]]),"")</f>
        <v>UNICEF-NGOF</v>
      </c>
    </row>
    <row r="3423" spans="1:28" ht="16.5" customHeight="1">
      <c r="A3423" s="183">
        <v>3803</v>
      </c>
      <c r="B3423" s="247" t="s">
        <v>5143</v>
      </c>
      <c r="C3423" s="248" t="s">
        <v>5024</v>
      </c>
      <c r="D3423" s="249" t="s">
        <v>5143</v>
      </c>
      <c r="E3423" s="215" t="s">
        <v>27</v>
      </c>
      <c r="F3423" s="247" t="s">
        <v>8011</v>
      </c>
      <c r="G3423" s="213" t="s">
        <v>8584</v>
      </c>
      <c r="H3423" s="247" t="str">
        <f>IFERROR(VLOOKUP(Table[[#This Row],[Activity Details of Assistance]],WHAT!E:F,2,FALSE),"")</f>
        <v># of tube well</v>
      </c>
      <c r="I3423" s="247"/>
      <c r="J3423" s="247">
        <v>161</v>
      </c>
      <c r="K3423" t="s">
        <v>8280</v>
      </c>
      <c r="L3423" s="251" t="s">
        <v>13</v>
      </c>
      <c r="M3423" s="251" t="s">
        <v>14</v>
      </c>
      <c r="N3423" s="247" t="s">
        <v>309</v>
      </c>
      <c r="O3423" s="247" t="s">
        <v>1606</v>
      </c>
      <c r="P3423" s="247" t="s">
        <v>4672</v>
      </c>
      <c r="Q3423" s="252">
        <v>44681</v>
      </c>
      <c r="R3423" s="252">
        <v>44652</v>
      </c>
      <c r="S3423" t="s">
        <v>8452</v>
      </c>
      <c r="T3423" s="253"/>
      <c r="U3423" s="253"/>
      <c r="V3423" s="253"/>
      <c r="W3423" s="253"/>
      <c r="X3423"/>
      <c r="Y3423" t="s">
        <v>8326</v>
      </c>
      <c r="Z3423" s="255">
        <v>1628407101</v>
      </c>
      <c r="AA3423" s="256" t="s">
        <v>8327</v>
      </c>
      <c r="AB3423" s="258" t="str">
        <f>_xlfn.IFNA(IF(Table[[#This Row],[Programme Partner]]&lt;&gt;Table[[#This Row],[Implementing Partner]],CONCATENATE(Table[[#This Row],[Programme Partner]],"-",Table[[#This Row],[Implementing Partner]]),Table[[#This Row],[Programme Partner]]),"")</f>
        <v>IFRC-BDRCS</v>
      </c>
    </row>
    <row r="3424" spans="1:28" ht="16.5" customHeight="1">
      <c r="A3424" s="183">
        <v>3804</v>
      </c>
      <c r="B3424" s="247" t="s">
        <v>5143</v>
      </c>
      <c r="C3424" s="248" t="s">
        <v>5024</v>
      </c>
      <c r="D3424" s="249" t="s">
        <v>5143</v>
      </c>
      <c r="E3424" s="215" t="s">
        <v>27</v>
      </c>
      <c r="F3424" s="247" t="s">
        <v>8012</v>
      </c>
      <c r="G3424" s="195" t="s">
        <v>8586</v>
      </c>
      <c r="H3424" s="247" t="str">
        <f>IFERROR(VLOOKUP(Table[[#This Row],[Activity Details of Assistance]],WHAT!E:F,2,FALSE),"")</f>
        <v># of door</v>
      </c>
      <c r="I3424" s="247"/>
      <c r="J3424" s="247">
        <v>39</v>
      </c>
      <c r="K3424" t="s">
        <v>8280</v>
      </c>
      <c r="L3424" s="251" t="s">
        <v>13</v>
      </c>
      <c r="M3424" s="251" t="s">
        <v>14</v>
      </c>
      <c r="N3424" s="247" t="s">
        <v>309</v>
      </c>
      <c r="O3424" s="247" t="s">
        <v>1606</v>
      </c>
      <c r="P3424" s="247" t="s">
        <v>4672</v>
      </c>
      <c r="Q3424" s="252">
        <v>44681</v>
      </c>
      <c r="R3424" s="252">
        <v>44652</v>
      </c>
      <c r="S3424" t="s">
        <v>8452</v>
      </c>
      <c r="T3424" s="253"/>
      <c r="U3424" s="253"/>
      <c r="V3424" s="253"/>
      <c r="W3424" s="253"/>
      <c r="X3424"/>
      <c r="Y3424" t="s">
        <v>8326</v>
      </c>
      <c r="Z3424" s="255">
        <v>1628407101</v>
      </c>
      <c r="AA3424" s="256" t="s">
        <v>8327</v>
      </c>
      <c r="AB3424" s="258" t="str">
        <f>_xlfn.IFNA(IF(Table[[#This Row],[Programme Partner]]&lt;&gt;Table[[#This Row],[Implementing Partner]],CONCATENATE(Table[[#This Row],[Programme Partner]],"-",Table[[#This Row],[Implementing Partner]]),Table[[#This Row],[Programme Partner]]),"")</f>
        <v>IFRC-BDRCS</v>
      </c>
    </row>
    <row r="3425" spans="1:28" ht="16.5" customHeight="1">
      <c r="A3425" s="183">
        <v>3805</v>
      </c>
      <c r="B3425" s="247" t="s">
        <v>5143</v>
      </c>
      <c r="C3425" s="248" t="s">
        <v>5024</v>
      </c>
      <c r="D3425" s="249" t="s">
        <v>5143</v>
      </c>
      <c r="E3425" s="215" t="s">
        <v>27</v>
      </c>
      <c r="F3425" s="247" t="s">
        <v>8012</v>
      </c>
      <c r="G3425" s="250" t="s">
        <v>8357</v>
      </c>
      <c r="H3425" s="247" t="str">
        <f>IFERROR(VLOOKUP(Table[[#This Row],[Activity Details of Assistance]],WHAT!E:F,2,FALSE),"")</f>
        <v># of door</v>
      </c>
      <c r="I3425" s="247"/>
      <c r="J3425" s="247">
        <v>98</v>
      </c>
      <c r="K3425" t="s">
        <v>8280</v>
      </c>
      <c r="L3425" s="251" t="s">
        <v>13</v>
      </c>
      <c r="M3425" s="251" t="s">
        <v>14</v>
      </c>
      <c r="N3425" s="247" t="s">
        <v>309</v>
      </c>
      <c r="O3425" s="247" t="s">
        <v>1606</v>
      </c>
      <c r="P3425" s="247" t="s">
        <v>4672</v>
      </c>
      <c r="Q3425" s="252">
        <v>44681</v>
      </c>
      <c r="R3425" s="252">
        <v>44652</v>
      </c>
      <c r="S3425" t="s">
        <v>8452</v>
      </c>
      <c r="T3425" s="253"/>
      <c r="U3425" s="253"/>
      <c r="V3425" s="253"/>
      <c r="W3425" s="253"/>
      <c r="X3425"/>
      <c r="Y3425" t="s">
        <v>8326</v>
      </c>
      <c r="Z3425" s="255">
        <v>1628407101</v>
      </c>
      <c r="AA3425" s="256" t="s">
        <v>8327</v>
      </c>
      <c r="AB3425" s="258" t="str">
        <f>_xlfn.IFNA(IF(Table[[#This Row],[Programme Partner]]&lt;&gt;Table[[#This Row],[Implementing Partner]],CONCATENATE(Table[[#This Row],[Programme Partner]],"-",Table[[#This Row],[Implementing Partner]]),Table[[#This Row],[Programme Partner]]),"")</f>
        <v>IFRC-BDRCS</v>
      </c>
    </row>
    <row r="3426" spans="1:28" ht="16.5" customHeight="1">
      <c r="A3426" s="183">
        <v>3806</v>
      </c>
      <c r="B3426" s="247" t="s">
        <v>8346</v>
      </c>
      <c r="C3426" s="248" t="s">
        <v>8346</v>
      </c>
      <c r="D3426" s="197" t="s">
        <v>5058</v>
      </c>
      <c r="E3426" s="215" t="s">
        <v>27</v>
      </c>
      <c r="F3426" s="247" t="s">
        <v>8011</v>
      </c>
      <c r="G3426" s="195" t="s">
        <v>8584</v>
      </c>
      <c r="H3426" s="247" t="str">
        <f>IFERROR(VLOOKUP(Table[[#This Row],[Activity Details of Assistance]],WHAT!E:F,2,FALSE),"")</f>
        <v># of tube well</v>
      </c>
      <c r="I3426" s="247"/>
      <c r="J3426" s="247">
        <v>27</v>
      </c>
      <c r="K3426" t="s">
        <v>8280</v>
      </c>
      <c r="L3426" s="251" t="s">
        <v>13</v>
      </c>
      <c r="M3426" s="251" t="s">
        <v>14</v>
      </c>
      <c r="N3426" s="247" t="s">
        <v>309</v>
      </c>
      <c r="O3426" s="247" t="s">
        <v>1606</v>
      </c>
      <c r="P3426" s="247" t="s">
        <v>6478</v>
      </c>
      <c r="Q3426" s="252">
        <v>44773</v>
      </c>
      <c r="R3426" s="252">
        <v>44896</v>
      </c>
      <c r="S3426" t="s">
        <v>8452</v>
      </c>
      <c r="T3426" s="253"/>
      <c r="U3426" s="253"/>
      <c r="V3426" s="253"/>
      <c r="W3426" s="253"/>
      <c r="X3426"/>
      <c r="Y3426" s="254" t="s">
        <v>8575</v>
      </c>
      <c r="Z3426" s="255">
        <v>1681597433</v>
      </c>
      <c r="AA3426" s="256" t="s">
        <v>8576</v>
      </c>
      <c r="AB3426" s="258" t="str">
        <f>_xlfn.IFNA(IF(Table[[#This Row],[Programme Partner]]&lt;&gt;Table[[#This Row],[Implementing Partner]],CONCATENATE(Table[[#This Row],[Programme Partner]],"-",Table[[#This Row],[Implementing Partner]]),Table[[#This Row],[Programme Partner]]),"")</f>
        <v>GREEN HILL</v>
      </c>
    </row>
    <row r="3427" spans="1:28" ht="16.5" customHeight="1">
      <c r="A3427" s="183">
        <v>3807</v>
      </c>
      <c r="B3427" s="247" t="s">
        <v>8346</v>
      </c>
      <c r="C3427" s="248" t="s">
        <v>8346</v>
      </c>
      <c r="D3427" s="197" t="s">
        <v>5058</v>
      </c>
      <c r="E3427" s="215" t="s">
        <v>27</v>
      </c>
      <c r="F3427" s="247" t="s">
        <v>8012</v>
      </c>
      <c r="G3427" s="195" t="s">
        <v>8585</v>
      </c>
      <c r="H3427" s="247" t="str">
        <f>IFERROR(VLOOKUP(Table[[#This Row],[Activity Details of Assistance]],WHAT!E:F,2,FALSE),"")</f>
        <v xml:space="preserve"># of door </v>
      </c>
      <c r="I3427" s="247"/>
      <c r="J3427" s="247">
        <v>3</v>
      </c>
      <c r="K3427" t="s">
        <v>8280</v>
      </c>
      <c r="L3427" s="251" t="s">
        <v>13</v>
      </c>
      <c r="M3427" s="251" t="s">
        <v>14</v>
      </c>
      <c r="N3427" s="247" t="s">
        <v>309</v>
      </c>
      <c r="O3427" s="247" t="s">
        <v>1606</v>
      </c>
      <c r="P3427" s="247" t="s">
        <v>6478</v>
      </c>
      <c r="Q3427" s="252">
        <v>44773</v>
      </c>
      <c r="R3427" s="252">
        <v>44896</v>
      </c>
      <c r="S3427" t="s">
        <v>8452</v>
      </c>
      <c r="T3427" s="253"/>
      <c r="U3427" s="253"/>
      <c r="V3427" s="253"/>
      <c r="W3427" s="253"/>
      <c r="X3427" s="197"/>
      <c r="Y3427" s="254" t="s">
        <v>8575</v>
      </c>
      <c r="Z3427" s="255">
        <v>1681597433</v>
      </c>
      <c r="AA3427" s="256" t="s">
        <v>8576</v>
      </c>
      <c r="AB3427" s="258" t="str">
        <f>_xlfn.IFNA(IF(Table[[#This Row],[Programme Partner]]&lt;&gt;Table[[#This Row],[Implementing Partner]],CONCATENATE(Table[[#This Row],[Programme Partner]],"-",Table[[#This Row],[Implementing Partner]]),Table[[#This Row],[Programme Partner]]),"")</f>
        <v>GREEN HILL</v>
      </c>
    </row>
    <row r="3428" spans="1:28" ht="16.5" customHeight="1">
      <c r="A3428" s="183">
        <v>3808</v>
      </c>
      <c r="B3428" s="247" t="s">
        <v>8346</v>
      </c>
      <c r="C3428" s="248" t="s">
        <v>8346</v>
      </c>
      <c r="D3428" s="197" t="s">
        <v>5058</v>
      </c>
      <c r="E3428" s="215" t="s">
        <v>27</v>
      </c>
      <c r="F3428" s="247" t="s">
        <v>8012</v>
      </c>
      <c r="G3428" s="195" t="s">
        <v>8586</v>
      </c>
      <c r="H3428" s="247" t="str">
        <f>IFERROR(VLOOKUP(Table[[#This Row],[Activity Details of Assistance]],WHAT!E:F,2,FALSE),"")</f>
        <v># of door</v>
      </c>
      <c r="I3428" s="247"/>
      <c r="J3428" s="247">
        <v>10</v>
      </c>
      <c r="K3428" t="s">
        <v>8280</v>
      </c>
      <c r="L3428" s="251" t="s">
        <v>13</v>
      </c>
      <c r="M3428" s="251" t="s">
        <v>14</v>
      </c>
      <c r="N3428" s="247" t="s">
        <v>309</v>
      </c>
      <c r="O3428" s="247" t="s">
        <v>1606</v>
      </c>
      <c r="P3428" s="247" t="s">
        <v>6478</v>
      </c>
      <c r="Q3428" s="252">
        <v>44773</v>
      </c>
      <c r="R3428" s="252">
        <v>44896</v>
      </c>
      <c r="S3428" t="s">
        <v>8452</v>
      </c>
      <c r="T3428" s="253"/>
      <c r="U3428" s="253"/>
      <c r="V3428" s="253"/>
      <c r="W3428" s="253"/>
      <c r="X3428"/>
      <c r="Y3428" t="s">
        <v>8575</v>
      </c>
      <c r="Z3428" s="255">
        <v>1681597433</v>
      </c>
      <c r="AA3428" t="s">
        <v>8576</v>
      </c>
      <c r="AB3428" s="258" t="str">
        <f>_xlfn.IFNA(IF(Table[[#This Row],[Programme Partner]]&lt;&gt;Table[[#This Row],[Implementing Partner]],CONCATENATE(Table[[#This Row],[Programme Partner]],"-",Table[[#This Row],[Implementing Partner]]),Table[[#This Row],[Programme Partner]]),"")</f>
        <v>GREEN HILL</v>
      </c>
    </row>
    <row r="3429" spans="1:28" ht="16.5" customHeight="1">
      <c r="A3429" s="183">
        <v>3809</v>
      </c>
      <c r="B3429" s="247" t="s">
        <v>8346</v>
      </c>
      <c r="C3429" s="248" t="s">
        <v>8346</v>
      </c>
      <c r="D3429" s="197" t="s">
        <v>5058</v>
      </c>
      <c r="E3429" s="215" t="s">
        <v>27</v>
      </c>
      <c r="F3429" s="247" t="s">
        <v>8012</v>
      </c>
      <c r="G3429" s="250" t="s">
        <v>8357</v>
      </c>
      <c r="H3429" s="247" t="str">
        <f>IFERROR(VLOOKUP(Table[[#This Row],[Activity Details of Assistance]],WHAT!E:F,2,FALSE),"")</f>
        <v># of door</v>
      </c>
      <c r="I3429" s="247"/>
      <c r="J3429" s="247">
        <v>56</v>
      </c>
      <c r="K3429" t="s">
        <v>8280</v>
      </c>
      <c r="L3429" s="251" t="s">
        <v>13</v>
      </c>
      <c r="M3429" s="251" t="s">
        <v>14</v>
      </c>
      <c r="N3429" s="247" t="s">
        <v>309</v>
      </c>
      <c r="O3429" s="247" t="s">
        <v>1606</v>
      </c>
      <c r="P3429" s="247" t="s">
        <v>6478</v>
      </c>
      <c r="Q3429" s="252">
        <v>44773</v>
      </c>
      <c r="R3429" s="252">
        <v>44896</v>
      </c>
      <c r="S3429" t="s">
        <v>8452</v>
      </c>
      <c r="T3429" s="253"/>
      <c r="U3429" s="253"/>
      <c r="V3429" s="253"/>
      <c r="W3429" s="253"/>
      <c r="X3429"/>
      <c r="Y3429" t="s">
        <v>8575</v>
      </c>
      <c r="Z3429" s="255">
        <v>1681597433</v>
      </c>
      <c r="AA3429" t="s">
        <v>8576</v>
      </c>
      <c r="AB3429" s="258" t="str">
        <f>_xlfn.IFNA(IF(Table[[#This Row],[Programme Partner]]&lt;&gt;Table[[#This Row],[Implementing Partner]],CONCATENATE(Table[[#This Row],[Programme Partner]],"-",Table[[#This Row],[Implementing Partner]]),Table[[#This Row],[Programme Partner]]),"")</f>
        <v>GREEN HILL</v>
      </c>
    </row>
    <row r="3430" spans="1:28" ht="16.5" customHeight="1">
      <c r="A3430" s="183">
        <v>3810</v>
      </c>
      <c r="B3430" s="247" t="s">
        <v>8346</v>
      </c>
      <c r="C3430" s="248" t="s">
        <v>8346</v>
      </c>
      <c r="D3430" s="197" t="s">
        <v>5058</v>
      </c>
      <c r="E3430" s="215" t="s">
        <v>27</v>
      </c>
      <c r="F3430" s="247" t="s">
        <v>8013</v>
      </c>
      <c r="G3430" s="195" t="s">
        <v>8313</v>
      </c>
      <c r="H3430" s="247" t="str">
        <f>IFERROR(VLOOKUP(Table[[#This Row],[Activity Details of Assistance]],WHAT!E:F,2,FALSE),"")</f>
        <v># of HP sessions at community level</v>
      </c>
      <c r="I3430" s="247"/>
      <c r="J3430" s="247">
        <v>121</v>
      </c>
      <c r="K3430" t="s">
        <v>8280</v>
      </c>
      <c r="L3430" s="251" t="s">
        <v>13</v>
      </c>
      <c r="M3430" s="251" t="s">
        <v>14</v>
      </c>
      <c r="N3430" s="247" t="s">
        <v>309</v>
      </c>
      <c r="O3430" s="247" t="s">
        <v>1606</v>
      </c>
      <c r="P3430" s="247" t="s">
        <v>6478</v>
      </c>
      <c r="Q3430" s="252">
        <v>44773</v>
      </c>
      <c r="R3430" s="252">
        <v>44896</v>
      </c>
      <c r="S3430" t="s">
        <v>8452</v>
      </c>
      <c r="T3430" s="253"/>
      <c r="U3430" s="253"/>
      <c r="V3430" s="253"/>
      <c r="W3430" s="253"/>
      <c r="X3430"/>
      <c r="Y3430" t="s">
        <v>8575</v>
      </c>
      <c r="Z3430" s="255">
        <v>1681597433</v>
      </c>
      <c r="AA3430" t="s">
        <v>8576</v>
      </c>
      <c r="AB3430" s="258" t="str">
        <f>_xlfn.IFNA(IF(Table[[#This Row],[Programme Partner]]&lt;&gt;Table[[#This Row],[Implementing Partner]],CONCATENATE(Table[[#This Row],[Programme Partner]],"-",Table[[#This Row],[Implementing Partner]]),Table[[#This Row],[Programme Partner]]),"")</f>
        <v>GREEN HILL</v>
      </c>
    </row>
    <row r="3431" spans="1:28" ht="16.5" customHeight="1">
      <c r="A3431" s="183">
        <v>3811</v>
      </c>
      <c r="B3431" s="247" t="s">
        <v>8346</v>
      </c>
      <c r="C3431" s="248" t="s">
        <v>8346</v>
      </c>
      <c r="D3431" s="197" t="s">
        <v>5058</v>
      </c>
      <c r="E3431" s="215" t="s">
        <v>27</v>
      </c>
      <c r="F3431" s="247" t="s">
        <v>8013</v>
      </c>
      <c r="G3431" s="250" t="s">
        <v>8314</v>
      </c>
      <c r="H3431" s="247" t="str">
        <f>IFERROR(VLOOKUP(Table[[#This Row],[Activity Details of Assistance]],WHAT!E:F,2,FALSE),"")</f>
        <v># of HP sessions at HH level</v>
      </c>
      <c r="I3431" s="247"/>
      <c r="J3431" s="247">
        <v>1122</v>
      </c>
      <c r="K3431" t="s">
        <v>8280</v>
      </c>
      <c r="L3431" s="251" t="s">
        <v>13</v>
      </c>
      <c r="M3431" s="251" t="s">
        <v>14</v>
      </c>
      <c r="N3431" s="247" t="s">
        <v>309</v>
      </c>
      <c r="O3431" s="247" t="s">
        <v>1606</v>
      </c>
      <c r="P3431" s="247" t="s">
        <v>6478</v>
      </c>
      <c r="Q3431" s="252">
        <v>44773</v>
      </c>
      <c r="R3431" s="252">
        <v>44896</v>
      </c>
      <c r="S3431" t="s">
        <v>8452</v>
      </c>
      <c r="T3431" s="253"/>
      <c r="U3431" s="253"/>
      <c r="V3431" s="253"/>
      <c r="W3431" s="253"/>
      <c r="X3431"/>
      <c r="Y3431" t="s">
        <v>8575</v>
      </c>
      <c r="Z3431" s="255">
        <v>1681597433</v>
      </c>
      <c r="AA3431" t="s">
        <v>8576</v>
      </c>
      <c r="AB3431" s="258" t="str">
        <f>_xlfn.IFNA(IF(Table[[#This Row],[Programme Partner]]&lt;&gt;Table[[#This Row],[Implementing Partner]],CONCATENATE(Table[[#This Row],[Programme Partner]],"-",Table[[#This Row],[Implementing Partner]]),Table[[#This Row],[Programme Partner]]),"")</f>
        <v>GREEN HILL</v>
      </c>
    </row>
    <row r="3432" spans="1:28" ht="16.5" customHeight="1">
      <c r="A3432" s="183">
        <v>3812</v>
      </c>
      <c r="B3432" s="247" t="s">
        <v>8346</v>
      </c>
      <c r="C3432" s="248" t="s">
        <v>8346</v>
      </c>
      <c r="D3432" s="197" t="s">
        <v>5058</v>
      </c>
      <c r="E3432" s="215" t="s">
        <v>27</v>
      </c>
      <c r="F3432" s="247" t="s">
        <v>8013</v>
      </c>
      <c r="G3432" s="195" t="s">
        <v>8442</v>
      </c>
      <c r="H3432" s="247" t="str">
        <f>IFERROR(VLOOKUP(Table[[#This Row],[Activity Details of Assistance]],WHAT!E:F,2,FALSE),"")</f>
        <v># of facilities</v>
      </c>
      <c r="I3432" s="247"/>
      <c r="J3432" s="247">
        <v>1260</v>
      </c>
      <c r="K3432" t="s">
        <v>8280</v>
      </c>
      <c r="L3432" s="251" t="s">
        <v>13</v>
      </c>
      <c r="M3432" s="251" t="s">
        <v>14</v>
      </c>
      <c r="N3432" s="247" t="s">
        <v>309</v>
      </c>
      <c r="O3432" s="247" t="s">
        <v>1606</v>
      </c>
      <c r="P3432" s="247" t="s">
        <v>6478</v>
      </c>
      <c r="Q3432" s="252">
        <v>44773</v>
      </c>
      <c r="R3432" s="252">
        <v>44896</v>
      </c>
      <c r="S3432" t="s">
        <v>8452</v>
      </c>
      <c r="T3432" s="253"/>
      <c r="U3432" s="253"/>
      <c r="V3432" s="253"/>
      <c r="W3432" s="253"/>
      <c r="X3432"/>
      <c r="Y3432" t="s">
        <v>8575</v>
      </c>
      <c r="Z3432" s="255">
        <v>1681597433</v>
      </c>
      <c r="AA3432" t="s">
        <v>8576</v>
      </c>
      <c r="AB3432" s="258" t="str">
        <f>_xlfn.IFNA(IF(Table[[#This Row],[Programme Partner]]&lt;&gt;Table[[#This Row],[Implementing Partner]],CONCATENATE(Table[[#This Row],[Programme Partner]],"-",Table[[#This Row],[Implementing Partner]]),Table[[#This Row],[Programme Partner]]),"")</f>
        <v>GREEN HILL</v>
      </c>
    </row>
    <row r="3433" spans="1:28" ht="16.5" customHeight="1">
      <c r="A3433" s="183">
        <v>3813</v>
      </c>
      <c r="B3433" s="247" t="s">
        <v>8346</v>
      </c>
      <c r="C3433" s="248" t="s">
        <v>8346</v>
      </c>
      <c r="D3433" s="197" t="s">
        <v>5058</v>
      </c>
      <c r="E3433" s="215" t="s">
        <v>27</v>
      </c>
      <c r="F3433" s="247" t="s">
        <v>8014</v>
      </c>
      <c r="G3433" s="250" t="s">
        <v>8358</v>
      </c>
      <c r="H3433" s="247" t="str">
        <f>IFERROR(VLOOKUP(Table[[#This Row],[Activity Details of Assistance]],WHAT!E:F,2,FALSE),"")</f>
        <v># of campaign per camp </v>
      </c>
      <c r="I3433" s="247"/>
      <c r="J3433" s="247">
        <v>1</v>
      </c>
      <c r="K3433" t="s">
        <v>8280</v>
      </c>
      <c r="L3433" s="251" t="s">
        <v>13</v>
      </c>
      <c r="M3433" s="251" t="s">
        <v>14</v>
      </c>
      <c r="N3433" s="247" t="s">
        <v>309</v>
      </c>
      <c r="O3433" s="247" t="s">
        <v>1606</v>
      </c>
      <c r="P3433" s="247" t="s">
        <v>6478</v>
      </c>
      <c r="Q3433" s="252">
        <v>44773</v>
      </c>
      <c r="R3433" s="252">
        <v>44896</v>
      </c>
      <c r="S3433" t="s">
        <v>8452</v>
      </c>
      <c r="T3433" s="253"/>
      <c r="U3433" s="253"/>
      <c r="V3433" s="253"/>
      <c r="W3433" s="253"/>
      <c r="X3433"/>
      <c r="Y3433" t="s">
        <v>8575</v>
      </c>
      <c r="Z3433" s="255">
        <v>1681597433</v>
      </c>
      <c r="AA3433" t="s">
        <v>8576</v>
      </c>
      <c r="AB3433" s="258" t="str">
        <f>_xlfn.IFNA(IF(Table[[#This Row],[Programme Partner]]&lt;&gt;Table[[#This Row],[Implementing Partner]],CONCATENATE(Table[[#This Row],[Programme Partner]],"-",Table[[#This Row],[Implementing Partner]]),Table[[#This Row],[Programme Partner]]),"")</f>
        <v>GREEN HILL</v>
      </c>
    </row>
    <row r="3434" spans="1:28" ht="16.5" customHeight="1">
      <c r="A3434" s="183">
        <v>3814</v>
      </c>
      <c r="B3434" s="247" t="s">
        <v>8346</v>
      </c>
      <c r="C3434" s="248" t="s">
        <v>8346</v>
      </c>
      <c r="D3434" s="197" t="s">
        <v>5058</v>
      </c>
      <c r="E3434" s="215" t="s">
        <v>27</v>
      </c>
      <c r="F3434" s="247" t="s">
        <v>8011</v>
      </c>
      <c r="G3434" s="195" t="s">
        <v>8584</v>
      </c>
      <c r="H3434" s="247" t="str">
        <f>IFERROR(VLOOKUP(Table[[#This Row],[Activity Details of Assistance]],WHAT!E:F,2,FALSE),"")</f>
        <v># of tube well</v>
      </c>
      <c r="I3434" s="247"/>
      <c r="J3434" s="247">
        <v>31</v>
      </c>
      <c r="K3434" t="s">
        <v>8280</v>
      </c>
      <c r="L3434" s="251" t="s">
        <v>13</v>
      </c>
      <c r="M3434" s="251" t="s">
        <v>14</v>
      </c>
      <c r="N3434" s="247" t="s">
        <v>309</v>
      </c>
      <c r="O3434" s="247" t="s">
        <v>1606</v>
      </c>
      <c r="P3434" s="247" t="s">
        <v>6386</v>
      </c>
      <c r="Q3434" s="252">
        <v>44773</v>
      </c>
      <c r="R3434" s="252">
        <v>44896</v>
      </c>
      <c r="S3434" t="s">
        <v>8452</v>
      </c>
      <c r="T3434" s="253"/>
      <c r="U3434" s="253"/>
      <c r="V3434" s="253"/>
      <c r="W3434" s="253"/>
      <c r="X3434"/>
      <c r="Y3434" t="s">
        <v>8575</v>
      </c>
      <c r="Z3434" s="255">
        <v>1681597433</v>
      </c>
      <c r="AA3434" t="s">
        <v>8576</v>
      </c>
      <c r="AB3434" s="258" t="str">
        <f>_xlfn.IFNA(IF(Table[[#This Row],[Programme Partner]]&lt;&gt;Table[[#This Row],[Implementing Partner]],CONCATENATE(Table[[#This Row],[Programme Partner]],"-",Table[[#This Row],[Implementing Partner]]),Table[[#This Row],[Programme Partner]]),"")</f>
        <v>GREEN HILL</v>
      </c>
    </row>
    <row r="3435" spans="1:28" ht="16.5" customHeight="1">
      <c r="A3435" s="183">
        <v>3815</v>
      </c>
      <c r="B3435" s="247" t="s">
        <v>8346</v>
      </c>
      <c r="C3435" s="248" t="s">
        <v>8346</v>
      </c>
      <c r="D3435" s="197" t="s">
        <v>5058</v>
      </c>
      <c r="E3435" s="215" t="s">
        <v>27</v>
      </c>
      <c r="F3435" s="247" t="s">
        <v>8012</v>
      </c>
      <c r="G3435" s="195" t="s">
        <v>8585</v>
      </c>
      <c r="H3435" s="247" t="str">
        <f>IFERROR(VLOOKUP(Table[[#This Row],[Activity Details of Assistance]],WHAT!E:F,2,FALSE),"")</f>
        <v xml:space="preserve"># of door </v>
      </c>
      <c r="I3435" s="247"/>
      <c r="J3435" s="247">
        <v>3</v>
      </c>
      <c r="K3435" t="s">
        <v>8280</v>
      </c>
      <c r="L3435" s="251" t="s">
        <v>13</v>
      </c>
      <c r="M3435" s="251" t="s">
        <v>14</v>
      </c>
      <c r="N3435" s="247" t="s">
        <v>309</v>
      </c>
      <c r="O3435" s="247" t="s">
        <v>1606</v>
      </c>
      <c r="P3435" s="247" t="s">
        <v>6386</v>
      </c>
      <c r="Q3435" s="252">
        <v>44773</v>
      </c>
      <c r="R3435" s="252">
        <v>44896</v>
      </c>
      <c r="S3435" t="s">
        <v>8452</v>
      </c>
      <c r="T3435" s="253"/>
      <c r="U3435" s="253"/>
      <c r="V3435" s="253"/>
      <c r="W3435" s="253"/>
      <c r="X3435"/>
      <c r="Y3435" t="s">
        <v>8575</v>
      </c>
      <c r="Z3435" s="255">
        <v>1681597433</v>
      </c>
      <c r="AA3435" t="s">
        <v>8576</v>
      </c>
      <c r="AB3435" s="258" t="str">
        <f>_xlfn.IFNA(IF(Table[[#This Row],[Programme Partner]]&lt;&gt;Table[[#This Row],[Implementing Partner]],CONCATENATE(Table[[#This Row],[Programme Partner]],"-",Table[[#This Row],[Implementing Partner]]),Table[[#This Row],[Programme Partner]]),"")</f>
        <v>GREEN HILL</v>
      </c>
    </row>
    <row r="3436" spans="1:28" ht="16.5" customHeight="1">
      <c r="A3436" s="183">
        <v>3816</v>
      </c>
      <c r="B3436" s="247" t="s">
        <v>8346</v>
      </c>
      <c r="C3436" s="248" t="s">
        <v>8346</v>
      </c>
      <c r="D3436" s="197" t="s">
        <v>5058</v>
      </c>
      <c r="E3436" s="215" t="s">
        <v>27</v>
      </c>
      <c r="F3436" s="247" t="s">
        <v>8012</v>
      </c>
      <c r="G3436" s="195" t="s">
        <v>8586</v>
      </c>
      <c r="H3436" s="247" t="str">
        <f>IFERROR(VLOOKUP(Table[[#This Row],[Activity Details of Assistance]],WHAT!E:F,2,FALSE),"")</f>
        <v># of door</v>
      </c>
      <c r="I3436" s="247"/>
      <c r="J3436" s="247">
        <v>4</v>
      </c>
      <c r="K3436" t="s">
        <v>8280</v>
      </c>
      <c r="L3436" s="251" t="s">
        <v>13</v>
      </c>
      <c r="M3436" s="251" t="s">
        <v>14</v>
      </c>
      <c r="N3436" s="247" t="s">
        <v>309</v>
      </c>
      <c r="O3436" s="247" t="s">
        <v>1606</v>
      </c>
      <c r="P3436" s="247" t="s">
        <v>6386</v>
      </c>
      <c r="Q3436" s="252">
        <v>44773</v>
      </c>
      <c r="R3436" s="252">
        <v>44896</v>
      </c>
      <c r="S3436" t="s">
        <v>8452</v>
      </c>
      <c r="T3436" s="253"/>
      <c r="U3436" s="253"/>
      <c r="V3436" s="253"/>
      <c r="W3436" s="253"/>
      <c r="X3436" s="197"/>
      <c r="Y3436" t="s">
        <v>8575</v>
      </c>
      <c r="Z3436" s="255">
        <v>1681597433</v>
      </c>
      <c r="AA3436" t="s">
        <v>8576</v>
      </c>
      <c r="AB3436" s="258" t="str">
        <f>_xlfn.IFNA(IF(Table[[#This Row],[Programme Partner]]&lt;&gt;Table[[#This Row],[Implementing Partner]],CONCATENATE(Table[[#This Row],[Programme Partner]],"-",Table[[#This Row],[Implementing Partner]]),Table[[#This Row],[Programme Partner]]),"")</f>
        <v>GREEN HILL</v>
      </c>
    </row>
    <row r="3437" spans="1:28" ht="16.5" customHeight="1">
      <c r="A3437" s="183">
        <v>3817</v>
      </c>
      <c r="B3437" s="247" t="s">
        <v>8346</v>
      </c>
      <c r="C3437" s="248" t="s">
        <v>8346</v>
      </c>
      <c r="D3437" s="197" t="s">
        <v>5058</v>
      </c>
      <c r="E3437" s="215" t="s">
        <v>27</v>
      </c>
      <c r="F3437" s="247" t="s">
        <v>8012</v>
      </c>
      <c r="G3437" s="103" t="s">
        <v>8357</v>
      </c>
      <c r="H3437" s="247" t="str">
        <f>IFERROR(VLOOKUP(Table[[#This Row],[Activity Details of Assistance]],WHAT!E:F,2,FALSE),"")</f>
        <v># of door</v>
      </c>
      <c r="I3437" s="247"/>
      <c r="J3437" s="247">
        <v>2</v>
      </c>
      <c r="K3437" t="s">
        <v>8280</v>
      </c>
      <c r="L3437" s="251" t="s">
        <v>13</v>
      </c>
      <c r="M3437" s="251" t="s">
        <v>14</v>
      </c>
      <c r="N3437" s="247" t="s">
        <v>309</v>
      </c>
      <c r="O3437" s="247" t="s">
        <v>1606</v>
      </c>
      <c r="P3437" s="247" t="s">
        <v>6386</v>
      </c>
      <c r="Q3437" s="252">
        <v>44773</v>
      </c>
      <c r="R3437" s="252">
        <v>44896</v>
      </c>
      <c r="S3437" t="s">
        <v>8452</v>
      </c>
      <c r="T3437" s="253"/>
      <c r="U3437" s="253"/>
      <c r="V3437" s="253"/>
      <c r="W3437" s="253"/>
      <c r="X3437"/>
      <c r="Y3437" t="s">
        <v>8575</v>
      </c>
      <c r="Z3437" s="255">
        <v>1681597433</v>
      </c>
      <c r="AA3437" t="s">
        <v>8576</v>
      </c>
      <c r="AB3437" s="258" t="str">
        <f>_xlfn.IFNA(IF(Table[[#This Row],[Programme Partner]]&lt;&gt;Table[[#This Row],[Implementing Partner]],CONCATENATE(Table[[#This Row],[Programme Partner]],"-",Table[[#This Row],[Implementing Partner]]),Table[[#This Row],[Programme Partner]]),"")</f>
        <v>GREEN HILL</v>
      </c>
    </row>
    <row r="3438" spans="1:28" ht="16.5" customHeight="1">
      <c r="A3438" s="183">
        <v>3818</v>
      </c>
      <c r="B3438" s="247" t="s">
        <v>8346</v>
      </c>
      <c r="C3438" s="248" t="s">
        <v>8346</v>
      </c>
      <c r="D3438" s="197" t="s">
        <v>5058</v>
      </c>
      <c r="E3438" s="215" t="s">
        <v>27</v>
      </c>
      <c r="F3438" s="247" t="s">
        <v>8013</v>
      </c>
      <c r="G3438" s="250" t="s">
        <v>8313</v>
      </c>
      <c r="H3438" s="247" t="str">
        <f>IFERROR(VLOOKUP(Table[[#This Row],[Activity Details of Assistance]],WHAT!E:F,2,FALSE),"")</f>
        <v># of HP sessions at community level</v>
      </c>
      <c r="I3438" s="247"/>
      <c r="J3438" s="247">
        <v>81</v>
      </c>
      <c r="K3438" t="s">
        <v>8280</v>
      </c>
      <c r="L3438" s="251" t="s">
        <v>13</v>
      </c>
      <c r="M3438" s="251" t="s">
        <v>14</v>
      </c>
      <c r="N3438" s="247" t="s">
        <v>309</v>
      </c>
      <c r="O3438" s="247" t="s">
        <v>1606</v>
      </c>
      <c r="P3438" s="247" t="s">
        <v>6386</v>
      </c>
      <c r="Q3438" s="252">
        <v>44773</v>
      </c>
      <c r="R3438" s="252">
        <v>44896</v>
      </c>
      <c r="S3438" t="s">
        <v>8452</v>
      </c>
      <c r="T3438" s="253"/>
      <c r="U3438" s="253"/>
      <c r="V3438" s="253"/>
      <c r="W3438" s="253"/>
      <c r="X3438"/>
      <c r="Y3438" s="254" t="s">
        <v>8575</v>
      </c>
      <c r="Z3438" s="255">
        <v>1681597433</v>
      </c>
      <c r="AA3438" s="256" t="s">
        <v>8576</v>
      </c>
      <c r="AB3438" s="258" t="str">
        <f>_xlfn.IFNA(IF(Table[[#This Row],[Programme Partner]]&lt;&gt;Table[[#This Row],[Implementing Partner]],CONCATENATE(Table[[#This Row],[Programme Partner]],"-",Table[[#This Row],[Implementing Partner]]),Table[[#This Row],[Programme Partner]]),"")</f>
        <v>GREEN HILL</v>
      </c>
    </row>
    <row r="3439" spans="1:28" ht="16.5" customHeight="1">
      <c r="A3439" s="183">
        <v>3819</v>
      </c>
      <c r="B3439" s="247" t="s">
        <v>8346</v>
      </c>
      <c r="C3439" s="248" t="s">
        <v>8346</v>
      </c>
      <c r="D3439" s="197" t="s">
        <v>5058</v>
      </c>
      <c r="E3439" s="215" t="s">
        <v>27</v>
      </c>
      <c r="F3439" s="247" t="s">
        <v>8013</v>
      </c>
      <c r="G3439" s="250" t="s">
        <v>8314</v>
      </c>
      <c r="H3439" s="247" t="str">
        <f>IFERROR(VLOOKUP(Table[[#This Row],[Activity Details of Assistance]],WHAT!E:F,2,FALSE),"")</f>
        <v># of HP sessions at HH level</v>
      </c>
      <c r="I3439" s="247"/>
      <c r="J3439" s="247">
        <v>928</v>
      </c>
      <c r="K3439" t="s">
        <v>8280</v>
      </c>
      <c r="L3439" s="251" t="s">
        <v>13</v>
      </c>
      <c r="M3439" s="251" t="s">
        <v>14</v>
      </c>
      <c r="N3439" s="247" t="s">
        <v>309</v>
      </c>
      <c r="O3439" s="247" t="s">
        <v>1606</v>
      </c>
      <c r="P3439" s="247" t="s">
        <v>6386</v>
      </c>
      <c r="Q3439" s="252">
        <v>44773</v>
      </c>
      <c r="R3439" s="252">
        <v>44896</v>
      </c>
      <c r="S3439" t="s">
        <v>8452</v>
      </c>
      <c r="T3439" s="253"/>
      <c r="U3439" s="253"/>
      <c r="V3439" s="253"/>
      <c r="W3439" s="253"/>
      <c r="X3439"/>
      <c r="Y3439" s="254" t="s">
        <v>8575</v>
      </c>
      <c r="Z3439" s="255">
        <v>1681597433</v>
      </c>
      <c r="AA3439" s="256" t="s">
        <v>8576</v>
      </c>
      <c r="AB3439" s="258" t="str">
        <f>_xlfn.IFNA(IF(Table[[#This Row],[Programme Partner]]&lt;&gt;Table[[#This Row],[Implementing Partner]],CONCATENATE(Table[[#This Row],[Programme Partner]],"-",Table[[#This Row],[Implementing Partner]]),Table[[#This Row],[Programme Partner]]),"")</f>
        <v>GREEN HILL</v>
      </c>
    </row>
    <row r="3440" spans="1:28" ht="16.5" customHeight="1">
      <c r="A3440" s="183">
        <v>3820</v>
      </c>
      <c r="B3440" s="247" t="s">
        <v>8346</v>
      </c>
      <c r="C3440" s="248" t="s">
        <v>8346</v>
      </c>
      <c r="D3440" s="197" t="s">
        <v>5058</v>
      </c>
      <c r="E3440" s="215" t="s">
        <v>27</v>
      </c>
      <c r="F3440" s="247" t="s">
        <v>8013</v>
      </c>
      <c r="G3440" s="250" t="s">
        <v>8442</v>
      </c>
      <c r="H3440" s="247" t="str">
        <f>IFERROR(VLOOKUP(Table[[#This Row],[Activity Details of Assistance]],WHAT!E:F,2,FALSE),"")</f>
        <v># of facilities</v>
      </c>
      <c r="I3440" s="247"/>
      <c r="J3440" s="247">
        <v>394</v>
      </c>
      <c r="K3440" t="s">
        <v>8280</v>
      </c>
      <c r="L3440" s="251" t="s">
        <v>13</v>
      </c>
      <c r="M3440" s="251" t="s">
        <v>14</v>
      </c>
      <c r="N3440" s="247" t="s">
        <v>309</v>
      </c>
      <c r="O3440" s="247" t="s">
        <v>1606</v>
      </c>
      <c r="P3440" s="247" t="s">
        <v>6386</v>
      </c>
      <c r="Q3440" s="252">
        <v>44773</v>
      </c>
      <c r="R3440" s="252">
        <v>44896</v>
      </c>
      <c r="S3440" t="s">
        <v>8452</v>
      </c>
      <c r="T3440" s="253"/>
      <c r="U3440" s="253"/>
      <c r="V3440" s="253"/>
      <c r="W3440" s="253"/>
      <c r="X3440"/>
      <c r="Y3440" s="254" t="s">
        <v>8575</v>
      </c>
      <c r="Z3440" s="255">
        <v>1681597433</v>
      </c>
      <c r="AA3440" s="256" t="s">
        <v>8576</v>
      </c>
      <c r="AB3440" s="258" t="str">
        <f>_xlfn.IFNA(IF(Table[[#This Row],[Programme Partner]]&lt;&gt;Table[[#This Row],[Implementing Partner]],CONCATENATE(Table[[#This Row],[Programme Partner]],"-",Table[[#This Row],[Implementing Partner]]),Table[[#This Row],[Programme Partner]]),"")</f>
        <v>GREEN HILL</v>
      </c>
    </row>
    <row r="3441" spans="1:28" ht="16.5" customHeight="1">
      <c r="A3441" s="183">
        <v>3821</v>
      </c>
      <c r="B3441" s="247" t="s">
        <v>8346</v>
      </c>
      <c r="C3441" s="248" t="s">
        <v>8346</v>
      </c>
      <c r="D3441" s="197" t="s">
        <v>5058</v>
      </c>
      <c r="E3441" s="215" t="s">
        <v>27</v>
      </c>
      <c r="F3441" s="247" t="s">
        <v>8014</v>
      </c>
      <c r="G3441" s="250" t="s">
        <v>8358</v>
      </c>
      <c r="H3441" s="247" t="str">
        <f>IFERROR(VLOOKUP(Table[[#This Row],[Activity Details of Assistance]],WHAT!E:F,2,FALSE),"")</f>
        <v># of campaign per camp </v>
      </c>
      <c r="I3441" s="247"/>
      <c r="J3441" s="247">
        <v>1</v>
      </c>
      <c r="K3441" t="s">
        <v>8280</v>
      </c>
      <c r="L3441" s="251" t="s">
        <v>13</v>
      </c>
      <c r="M3441" s="251" t="s">
        <v>14</v>
      </c>
      <c r="N3441" s="247" t="s">
        <v>309</v>
      </c>
      <c r="O3441" s="247" t="s">
        <v>1606</v>
      </c>
      <c r="P3441" s="247" t="s">
        <v>6386</v>
      </c>
      <c r="Q3441" s="252">
        <v>44773</v>
      </c>
      <c r="R3441" s="252">
        <v>44896</v>
      </c>
      <c r="S3441" t="s">
        <v>8452</v>
      </c>
      <c r="T3441" s="253"/>
      <c r="U3441" s="253"/>
      <c r="V3441" s="253"/>
      <c r="W3441" s="253"/>
      <c r="X3441"/>
      <c r="Y3441" s="254" t="s">
        <v>8575</v>
      </c>
      <c r="Z3441" s="255">
        <v>1681597433</v>
      </c>
      <c r="AA3441" s="256" t="s">
        <v>8576</v>
      </c>
      <c r="AB3441" s="258" t="str">
        <f>_xlfn.IFNA(IF(Table[[#This Row],[Programme Partner]]&lt;&gt;Table[[#This Row],[Implementing Partner]],CONCATENATE(Table[[#This Row],[Programme Partner]],"-",Table[[#This Row],[Implementing Partner]]),Table[[#This Row],[Programme Partner]]),"")</f>
        <v>GREEN HILL</v>
      </c>
    </row>
    <row r="3442" spans="1:28" ht="16.5" customHeight="1">
      <c r="A3442" s="183">
        <v>3871</v>
      </c>
      <c r="B3442" s="195" t="s">
        <v>6074</v>
      </c>
      <c r="C3442" s="198" t="s">
        <v>5179</v>
      </c>
      <c r="D3442" s="212" t="s">
        <v>8343</v>
      </c>
      <c r="E3442" s="195" t="s">
        <v>27</v>
      </c>
      <c r="F3442" s="195" t="s">
        <v>8011</v>
      </c>
      <c r="G3442" s="195" t="s">
        <v>8353</v>
      </c>
      <c r="H3442" s="247" t="str">
        <f>IFERROR(VLOOKUP(Table[[#This Row],[Activity Details of Assistance]],WHAT!E:F,2,FALSE),"")</f>
        <v># of tube well</v>
      </c>
      <c r="I3442" s="247"/>
      <c r="J3442">
        <v>8</v>
      </c>
      <c r="K3442" t="s">
        <v>8280</v>
      </c>
      <c r="L3442" s="219" t="s">
        <v>13</v>
      </c>
      <c r="M3442" t="s">
        <v>14</v>
      </c>
      <c r="N3442" t="s">
        <v>307</v>
      </c>
      <c r="O3442" t="s">
        <v>1603</v>
      </c>
      <c r="P3442" t="s">
        <v>8241</v>
      </c>
      <c r="Q3442" s="241">
        <v>44742</v>
      </c>
      <c r="R3442" s="241">
        <v>44835</v>
      </c>
      <c r="S3442" s="291" t="s">
        <v>8590</v>
      </c>
      <c r="T3442" s="253"/>
      <c r="U3442" s="253"/>
      <c r="V3442" s="253"/>
      <c r="W3442" s="253"/>
      <c r="X3442"/>
      <c r="Y3442" t="s">
        <v>8472</v>
      </c>
      <c r="Z3442">
        <v>1630979409</v>
      </c>
      <c r="AA3442" t="s">
        <v>8473</v>
      </c>
      <c r="AB3442" s="257" t="str">
        <f>_xlfn.IFNA(IF(Table[[#This Row],[Programme Partner]]&lt;&gt;Table[[#This Row],[Implementing Partner]],CONCATENATE(Table[[#This Row],[Programme Partner]],"-",Table[[#This Row],[Implementing Partner]]),Table[[#This Row],[Programme Partner]]),"")</f>
        <v>IVY Japan-Mukti Cox's Bazar</v>
      </c>
    </row>
    <row r="3443" spans="1:28" ht="16.5" customHeight="1">
      <c r="A3443" s="183">
        <v>3872</v>
      </c>
      <c r="B3443" s="195" t="s">
        <v>6074</v>
      </c>
      <c r="C3443" s="198" t="s">
        <v>5179</v>
      </c>
      <c r="D3443" s="212" t="s">
        <v>8343</v>
      </c>
      <c r="E3443" s="195" t="s">
        <v>27</v>
      </c>
      <c r="F3443" s="195" t="s">
        <v>8011</v>
      </c>
      <c r="G3443" t="s">
        <v>8019</v>
      </c>
      <c r="H3443" s="247" t="str">
        <f>IFERROR(VLOOKUP(Table[[#This Row],[Activity Details of Assistance]],WHAT!E:F,2,FALSE),"")</f>
        <v>N/A</v>
      </c>
      <c r="I3443" s="247"/>
      <c r="J3443">
        <v>8</v>
      </c>
      <c r="K3443" t="s">
        <v>8280</v>
      </c>
      <c r="L3443" s="219" t="s">
        <v>13</v>
      </c>
      <c r="M3443" t="s">
        <v>14</v>
      </c>
      <c r="N3443" t="s">
        <v>307</v>
      </c>
      <c r="O3443" t="s">
        <v>1603</v>
      </c>
      <c r="P3443" t="s">
        <v>8241</v>
      </c>
      <c r="Q3443" s="241">
        <v>44742</v>
      </c>
      <c r="R3443" s="241">
        <v>44835</v>
      </c>
      <c r="S3443" s="291" t="s">
        <v>8590</v>
      </c>
      <c r="T3443" s="253"/>
      <c r="U3443" s="253"/>
      <c r="V3443" s="253"/>
      <c r="W3443" s="253"/>
      <c r="X3443" t="s">
        <v>8607</v>
      </c>
      <c r="Y3443" t="s">
        <v>8472</v>
      </c>
      <c r="Z3443">
        <v>1630979409</v>
      </c>
      <c r="AA3443" t="s">
        <v>8473</v>
      </c>
      <c r="AB3443" s="257" t="str">
        <f>_xlfn.IFNA(IF(Table[[#This Row],[Programme Partner]]&lt;&gt;Table[[#This Row],[Implementing Partner]],CONCATENATE(Table[[#This Row],[Programme Partner]],"-",Table[[#This Row],[Implementing Partner]]),Table[[#This Row],[Programme Partner]]),"")</f>
        <v>IVY Japan-Mukti Cox's Bazar</v>
      </c>
    </row>
    <row r="3444" spans="1:28" ht="16.5" customHeight="1">
      <c r="A3444" s="183">
        <v>3892</v>
      </c>
      <c r="B3444" s="195" t="s">
        <v>8346</v>
      </c>
      <c r="C3444" s="198" t="s">
        <v>8346</v>
      </c>
      <c r="D3444" s="197" t="s">
        <v>5058</v>
      </c>
      <c r="E3444" s="195" t="s">
        <v>27</v>
      </c>
      <c r="F3444" s="195" t="s">
        <v>8011</v>
      </c>
      <c r="G3444" s="195" t="s">
        <v>8584</v>
      </c>
      <c r="H3444" s="195" t="str">
        <f>IFERROR(VLOOKUP(Table[[#This Row],[Activity Details of Assistance]],WHAT!E:F,2,FALSE),"")</f>
        <v># of tube well</v>
      </c>
      <c r="I3444" s="195"/>
      <c r="J3444">
        <v>25</v>
      </c>
      <c r="K3444" t="s">
        <v>8280</v>
      </c>
      <c r="L3444" s="219" t="s">
        <v>13</v>
      </c>
      <c r="M3444" t="s">
        <v>14</v>
      </c>
      <c r="N3444" t="s">
        <v>309</v>
      </c>
      <c r="O3444" t="s">
        <v>1606</v>
      </c>
      <c r="P3444" t="s">
        <v>4668</v>
      </c>
      <c r="Q3444" s="241">
        <v>44773</v>
      </c>
      <c r="R3444" s="241">
        <v>44896</v>
      </c>
      <c r="S3444" t="s">
        <v>8452</v>
      </c>
      <c r="T3444" s="196"/>
      <c r="U3444" s="196"/>
      <c r="V3444" s="196"/>
      <c r="W3444" s="196"/>
      <c r="X3444"/>
      <c r="Y3444" t="s">
        <v>8608</v>
      </c>
      <c r="Z3444">
        <v>1681597433</v>
      </c>
      <c r="AA3444" t="s">
        <v>8576</v>
      </c>
      <c r="AB3444" s="259" t="str">
        <f>_xlfn.IFNA(IF(Table[[#This Row],[Programme Partner]]&lt;&gt;Table[[#This Row],[Implementing Partner]],CONCATENATE(Table[[#This Row],[Programme Partner]],"-",Table[[#This Row],[Implementing Partner]]),Table[[#This Row],[Programme Partner]]),"")</f>
        <v>GREEN HILL</v>
      </c>
    </row>
    <row r="3445" spans="1:28" ht="16.5" customHeight="1">
      <c r="A3445" s="183">
        <v>3893</v>
      </c>
      <c r="B3445" s="195" t="s">
        <v>8346</v>
      </c>
      <c r="C3445" s="198" t="s">
        <v>8346</v>
      </c>
      <c r="D3445" s="197" t="s">
        <v>5058</v>
      </c>
      <c r="E3445" s="195" t="s">
        <v>27</v>
      </c>
      <c r="F3445" s="195" t="s">
        <v>8012</v>
      </c>
      <c r="G3445" s="195" t="s">
        <v>8585</v>
      </c>
      <c r="H3445" s="195" t="str">
        <f>IFERROR(VLOOKUP(Table[[#This Row],[Activity Details of Assistance]],WHAT!E:F,2,FALSE),"")</f>
        <v xml:space="preserve"># of door </v>
      </c>
      <c r="I3445" s="195"/>
      <c r="J3445">
        <v>10</v>
      </c>
      <c r="K3445" t="s">
        <v>8280</v>
      </c>
      <c r="L3445" s="219" t="s">
        <v>13</v>
      </c>
      <c r="M3445" t="s">
        <v>14</v>
      </c>
      <c r="N3445" t="s">
        <v>309</v>
      </c>
      <c r="O3445" t="s">
        <v>1606</v>
      </c>
      <c r="P3445" t="s">
        <v>4668</v>
      </c>
      <c r="Q3445" s="241">
        <v>44773</v>
      </c>
      <c r="R3445" s="241">
        <v>44896</v>
      </c>
      <c r="S3445" t="s">
        <v>8452</v>
      </c>
      <c r="T3445" s="196"/>
      <c r="U3445" s="196"/>
      <c r="V3445" s="196"/>
      <c r="W3445" s="196"/>
      <c r="X3445"/>
      <c r="Y3445" t="s">
        <v>8608</v>
      </c>
      <c r="Z3445">
        <v>1681597433</v>
      </c>
      <c r="AA3445" t="s">
        <v>8576</v>
      </c>
      <c r="AB3445" s="259" t="str">
        <f>_xlfn.IFNA(IF(Table[[#This Row],[Programme Partner]]&lt;&gt;Table[[#This Row],[Implementing Partner]],CONCATENATE(Table[[#This Row],[Programme Partner]],"-",Table[[#This Row],[Implementing Partner]]),Table[[#This Row],[Programme Partner]]),"")</f>
        <v>GREEN HILL</v>
      </c>
    </row>
    <row r="3446" spans="1:28" ht="16.5" customHeight="1">
      <c r="A3446" s="183">
        <v>3894</v>
      </c>
      <c r="B3446" s="195" t="s">
        <v>8346</v>
      </c>
      <c r="C3446" s="198" t="s">
        <v>8346</v>
      </c>
      <c r="D3446" s="197" t="s">
        <v>5058</v>
      </c>
      <c r="E3446" s="195" t="s">
        <v>27</v>
      </c>
      <c r="F3446" s="195" t="s">
        <v>8012</v>
      </c>
      <c r="G3446" s="195" t="s">
        <v>8586</v>
      </c>
      <c r="H3446" s="195" t="str">
        <f>IFERROR(VLOOKUP(Table[[#This Row],[Activity Details of Assistance]],WHAT!E:F,2,FALSE),"")</f>
        <v># of door</v>
      </c>
      <c r="I3446" s="195"/>
      <c r="J3446">
        <v>17</v>
      </c>
      <c r="K3446" t="s">
        <v>8280</v>
      </c>
      <c r="L3446" s="219" t="s">
        <v>13</v>
      </c>
      <c r="M3446" t="s">
        <v>14</v>
      </c>
      <c r="N3446" t="s">
        <v>309</v>
      </c>
      <c r="O3446" t="s">
        <v>1606</v>
      </c>
      <c r="P3446" t="s">
        <v>4668</v>
      </c>
      <c r="Q3446" s="241">
        <v>44773</v>
      </c>
      <c r="R3446" s="241">
        <v>44896</v>
      </c>
      <c r="S3446" t="s">
        <v>8452</v>
      </c>
      <c r="T3446" s="196"/>
      <c r="U3446" s="196"/>
      <c r="V3446" s="196"/>
      <c r="W3446" s="196"/>
      <c r="X3446"/>
      <c r="Y3446" t="s">
        <v>8608</v>
      </c>
      <c r="Z3446">
        <v>1681597433</v>
      </c>
      <c r="AA3446" t="s">
        <v>8576</v>
      </c>
      <c r="AB3446" s="259" t="str">
        <f>_xlfn.IFNA(IF(Table[[#This Row],[Programme Partner]]&lt;&gt;Table[[#This Row],[Implementing Partner]],CONCATENATE(Table[[#This Row],[Programme Partner]],"-",Table[[#This Row],[Implementing Partner]]),Table[[#This Row],[Programme Partner]]),"")</f>
        <v>GREEN HILL</v>
      </c>
    </row>
    <row r="3447" spans="1:28" ht="16.5" customHeight="1">
      <c r="A3447" s="183">
        <v>3895</v>
      </c>
      <c r="B3447" s="195" t="s">
        <v>8346</v>
      </c>
      <c r="C3447" s="198" t="s">
        <v>8346</v>
      </c>
      <c r="D3447" s="197" t="s">
        <v>5058</v>
      </c>
      <c r="E3447" s="195" t="s">
        <v>27</v>
      </c>
      <c r="F3447" s="195" t="s">
        <v>8012</v>
      </c>
      <c r="G3447" s="195" t="s">
        <v>8357</v>
      </c>
      <c r="H3447" s="195" t="str">
        <f>IFERROR(VLOOKUP(Table[[#This Row],[Activity Details of Assistance]],WHAT!E:F,2,FALSE),"")</f>
        <v># of door</v>
      </c>
      <c r="I3447" s="195"/>
      <c r="J3447">
        <v>10</v>
      </c>
      <c r="K3447" t="s">
        <v>8280</v>
      </c>
      <c r="L3447" s="219" t="s">
        <v>13</v>
      </c>
      <c r="M3447" t="s">
        <v>14</v>
      </c>
      <c r="N3447" t="s">
        <v>309</v>
      </c>
      <c r="O3447" t="s">
        <v>1606</v>
      </c>
      <c r="P3447" t="s">
        <v>4668</v>
      </c>
      <c r="Q3447" s="241">
        <v>44773</v>
      </c>
      <c r="R3447" s="241">
        <v>44896</v>
      </c>
      <c r="S3447" t="s">
        <v>8452</v>
      </c>
      <c r="T3447" s="196"/>
      <c r="U3447" s="196"/>
      <c r="V3447" s="196"/>
      <c r="W3447" s="196"/>
      <c r="X3447"/>
      <c r="Y3447" t="s">
        <v>8608</v>
      </c>
      <c r="Z3447">
        <v>1681597433</v>
      </c>
      <c r="AA3447" t="s">
        <v>8576</v>
      </c>
      <c r="AB3447" s="259" t="str">
        <f>_xlfn.IFNA(IF(Table[[#This Row],[Programme Partner]]&lt;&gt;Table[[#This Row],[Implementing Partner]],CONCATENATE(Table[[#This Row],[Programme Partner]],"-",Table[[#This Row],[Implementing Partner]]),Table[[#This Row],[Programme Partner]]),"")</f>
        <v>GREEN HILL</v>
      </c>
    </row>
    <row r="3448" spans="1:28" ht="16.5" customHeight="1">
      <c r="A3448" s="183">
        <v>3896</v>
      </c>
      <c r="B3448" s="195" t="s">
        <v>8346</v>
      </c>
      <c r="C3448" s="198" t="s">
        <v>8346</v>
      </c>
      <c r="D3448" s="197" t="s">
        <v>5058</v>
      </c>
      <c r="E3448" s="195" t="s">
        <v>27</v>
      </c>
      <c r="F3448" s="195" t="s">
        <v>8013</v>
      </c>
      <c r="G3448" s="195" t="s">
        <v>8313</v>
      </c>
      <c r="H3448" s="195" t="str">
        <f>IFERROR(VLOOKUP(Table[[#This Row],[Activity Details of Assistance]],WHAT!E:F,2,FALSE),"")</f>
        <v># of HP sessions at community level</v>
      </c>
      <c r="I3448" s="195"/>
      <c r="J3448">
        <v>63</v>
      </c>
      <c r="K3448" t="s">
        <v>8280</v>
      </c>
      <c r="L3448" s="219" t="s">
        <v>13</v>
      </c>
      <c r="M3448" t="s">
        <v>14</v>
      </c>
      <c r="N3448" t="s">
        <v>309</v>
      </c>
      <c r="O3448" t="s">
        <v>1606</v>
      </c>
      <c r="P3448" t="s">
        <v>4668</v>
      </c>
      <c r="Q3448" s="241">
        <v>44773</v>
      </c>
      <c r="R3448" s="241">
        <v>44896</v>
      </c>
      <c r="S3448" t="s">
        <v>8452</v>
      </c>
      <c r="T3448" s="196"/>
      <c r="U3448" s="196"/>
      <c r="V3448" s="196"/>
      <c r="W3448" s="196"/>
      <c r="X3448"/>
      <c r="Y3448" t="s">
        <v>8608</v>
      </c>
      <c r="Z3448">
        <v>1681597433</v>
      </c>
      <c r="AA3448" t="s">
        <v>8576</v>
      </c>
      <c r="AB3448" s="259" t="str">
        <f>_xlfn.IFNA(IF(Table[[#This Row],[Programme Partner]]&lt;&gt;Table[[#This Row],[Implementing Partner]],CONCATENATE(Table[[#This Row],[Programme Partner]],"-",Table[[#This Row],[Implementing Partner]]),Table[[#This Row],[Programme Partner]]),"")</f>
        <v>GREEN HILL</v>
      </c>
    </row>
    <row r="3449" spans="1:28" ht="16.5" customHeight="1">
      <c r="A3449" s="183">
        <v>3897</v>
      </c>
      <c r="B3449" s="195" t="s">
        <v>8346</v>
      </c>
      <c r="C3449" s="198" t="s">
        <v>8346</v>
      </c>
      <c r="D3449" s="197" t="s">
        <v>5058</v>
      </c>
      <c r="E3449" s="195" t="s">
        <v>27</v>
      </c>
      <c r="F3449" s="195" t="s">
        <v>8013</v>
      </c>
      <c r="G3449" s="195" t="s">
        <v>8314</v>
      </c>
      <c r="H3449" s="195" t="str">
        <f>IFERROR(VLOOKUP(Table[[#This Row],[Activity Details of Assistance]],WHAT!E:F,2,FALSE),"")</f>
        <v># of HP sessions at HH level</v>
      </c>
      <c r="I3449" s="195"/>
      <c r="J3449">
        <v>373</v>
      </c>
      <c r="K3449" t="s">
        <v>8280</v>
      </c>
      <c r="L3449" s="219" t="s">
        <v>13</v>
      </c>
      <c r="M3449" t="s">
        <v>14</v>
      </c>
      <c r="N3449" t="s">
        <v>309</v>
      </c>
      <c r="O3449" t="s">
        <v>1606</v>
      </c>
      <c r="P3449" t="s">
        <v>4668</v>
      </c>
      <c r="Q3449" s="241">
        <v>44773</v>
      </c>
      <c r="R3449" s="241">
        <v>44896</v>
      </c>
      <c r="S3449" t="s">
        <v>8452</v>
      </c>
      <c r="T3449" s="196"/>
      <c r="U3449" s="196"/>
      <c r="V3449" s="196"/>
      <c r="W3449" s="196"/>
      <c r="X3449"/>
      <c r="Y3449" t="s">
        <v>8608</v>
      </c>
      <c r="Z3449">
        <v>1681597433</v>
      </c>
      <c r="AA3449" t="s">
        <v>8576</v>
      </c>
      <c r="AB3449" s="259" t="str">
        <f>_xlfn.IFNA(IF(Table[[#This Row],[Programme Partner]]&lt;&gt;Table[[#This Row],[Implementing Partner]],CONCATENATE(Table[[#This Row],[Programme Partner]],"-",Table[[#This Row],[Implementing Partner]]),Table[[#This Row],[Programme Partner]]),"")</f>
        <v>GREEN HILL</v>
      </c>
    </row>
    <row r="3450" spans="1:28" ht="16.5" customHeight="1">
      <c r="A3450" s="183">
        <v>3898</v>
      </c>
      <c r="B3450" s="195" t="s">
        <v>8346</v>
      </c>
      <c r="C3450" s="198" t="s">
        <v>8346</v>
      </c>
      <c r="D3450" s="197" t="s">
        <v>5058</v>
      </c>
      <c r="E3450" s="195" t="s">
        <v>27</v>
      </c>
      <c r="F3450" s="195" t="s">
        <v>8014</v>
      </c>
      <c r="G3450" s="195" t="s">
        <v>8358</v>
      </c>
      <c r="H3450" s="195" t="str">
        <f>IFERROR(VLOOKUP(Table[[#This Row],[Activity Details of Assistance]],WHAT!E:F,2,FALSE),"")</f>
        <v># of campaign per camp </v>
      </c>
      <c r="I3450" s="195"/>
      <c r="J3450">
        <v>1</v>
      </c>
      <c r="K3450" t="s">
        <v>8280</v>
      </c>
      <c r="L3450" s="219" t="s">
        <v>13</v>
      </c>
      <c r="M3450" t="s">
        <v>14</v>
      </c>
      <c r="N3450" t="s">
        <v>309</v>
      </c>
      <c r="O3450" t="s">
        <v>1606</v>
      </c>
      <c r="P3450" t="s">
        <v>4668</v>
      </c>
      <c r="Q3450" s="241">
        <v>44773</v>
      </c>
      <c r="R3450" s="241">
        <v>44896</v>
      </c>
      <c r="S3450" t="s">
        <v>8452</v>
      </c>
      <c r="T3450" s="196"/>
      <c r="U3450" s="196"/>
      <c r="V3450" s="196"/>
      <c r="W3450" s="196"/>
      <c r="X3450"/>
      <c r="Y3450" t="s">
        <v>8608</v>
      </c>
      <c r="Z3450">
        <v>1681597433</v>
      </c>
      <c r="AA3450" t="s">
        <v>8576</v>
      </c>
      <c r="AB3450" s="259" t="str">
        <f>_xlfn.IFNA(IF(Table[[#This Row],[Programme Partner]]&lt;&gt;Table[[#This Row],[Implementing Partner]],CONCATENATE(Table[[#This Row],[Programme Partner]],"-",Table[[#This Row],[Implementing Partner]]),Table[[#This Row],[Programme Partner]]),"")</f>
        <v>GREEN HILL</v>
      </c>
    </row>
    <row r="3451" spans="1:28" ht="16.5" customHeight="1">
      <c r="A3451" s="183">
        <v>3899</v>
      </c>
      <c r="B3451" s="195" t="s">
        <v>8346</v>
      </c>
      <c r="C3451" s="198" t="s">
        <v>8346</v>
      </c>
      <c r="D3451" s="197" t="s">
        <v>5058</v>
      </c>
      <c r="E3451" s="195" t="s">
        <v>27</v>
      </c>
      <c r="F3451" s="195" t="s">
        <v>8011</v>
      </c>
      <c r="G3451" s="195" t="s">
        <v>8355</v>
      </c>
      <c r="H3451" s="195" t="str">
        <f>IFERROR(VLOOKUP(Table[[#This Row],[Activity Details of Assistance]],WHAT!E:F,2,FALSE),"")</f>
        <v># of water network</v>
      </c>
      <c r="I3451" s="195"/>
      <c r="J3451">
        <v>1</v>
      </c>
      <c r="K3451" t="s">
        <v>8280</v>
      </c>
      <c r="L3451" s="219" t="s">
        <v>13</v>
      </c>
      <c r="M3451" t="s">
        <v>14</v>
      </c>
      <c r="N3451" t="s">
        <v>4732</v>
      </c>
      <c r="O3451" t="s">
        <v>1563</v>
      </c>
      <c r="P3451" t="s">
        <v>8227</v>
      </c>
      <c r="Q3451" s="241">
        <v>44773</v>
      </c>
      <c r="R3451" s="241">
        <v>44896</v>
      </c>
      <c r="S3451" t="s">
        <v>8589</v>
      </c>
      <c r="T3451" s="196"/>
      <c r="U3451" s="196"/>
      <c r="V3451" s="196"/>
      <c r="W3451" s="196"/>
      <c r="X3451"/>
      <c r="Y3451" t="s">
        <v>8575</v>
      </c>
      <c r="Z3451">
        <v>1681597433</v>
      </c>
      <c r="AA3451" t="s">
        <v>8576</v>
      </c>
      <c r="AB3451" s="259" t="str">
        <f>_xlfn.IFNA(IF(Table[[#This Row],[Programme Partner]]&lt;&gt;Table[[#This Row],[Implementing Partner]],CONCATENATE(Table[[#This Row],[Programme Partner]],"-",Table[[#This Row],[Implementing Partner]]),Table[[#This Row],[Programme Partner]]),"")</f>
        <v>GREEN HILL</v>
      </c>
    </row>
    <row r="3452" spans="1:28" ht="16.5" customHeight="1">
      <c r="A3452" s="183">
        <v>3900</v>
      </c>
      <c r="B3452" s="195" t="s">
        <v>8346</v>
      </c>
      <c r="C3452" s="198" t="s">
        <v>8346</v>
      </c>
      <c r="D3452" s="197" t="s">
        <v>5058</v>
      </c>
      <c r="E3452" s="195" t="s">
        <v>27</v>
      </c>
      <c r="F3452" s="195" t="s">
        <v>8013</v>
      </c>
      <c r="G3452" s="195" t="s">
        <v>8313</v>
      </c>
      <c r="H3452" s="195" t="str">
        <f>IFERROR(VLOOKUP(Table[[#This Row],[Activity Details of Assistance]],WHAT!E:F,2,FALSE),"")</f>
        <v># of HP sessions at community level</v>
      </c>
      <c r="I3452" s="195"/>
      <c r="J3452">
        <v>46</v>
      </c>
      <c r="K3452" t="s">
        <v>8280</v>
      </c>
      <c r="L3452" s="219" t="s">
        <v>13</v>
      </c>
      <c r="M3452" t="s">
        <v>14</v>
      </c>
      <c r="N3452" t="s">
        <v>4732</v>
      </c>
      <c r="O3452" t="s">
        <v>1563</v>
      </c>
      <c r="P3452" t="s">
        <v>8227</v>
      </c>
      <c r="Q3452" s="241">
        <v>44773</v>
      </c>
      <c r="R3452" s="241">
        <v>44896</v>
      </c>
      <c r="S3452" t="s">
        <v>8589</v>
      </c>
      <c r="T3452" s="196"/>
      <c r="U3452" s="196"/>
      <c r="V3452" s="196"/>
      <c r="W3452" s="196"/>
      <c r="X3452"/>
      <c r="Y3452" t="s">
        <v>8575</v>
      </c>
      <c r="Z3452">
        <v>1681597433</v>
      </c>
      <c r="AA3452" t="s">
        <v>8576</v>
      </c>
      <c r="AB3452" s="259" t="str">
        <f>_xlfn.IFNA(IF(Table[[#This Row],[Programme Partner]]&lt;&gt;Table[[#This Row],[Implementing Partner]],CONCATENATE(Table[[#This Row],[Programme Partner]],"-",Table[[#This Row],[Implementing Partner]]),Table[[#This Row],[Programme Partner]]),"")</f>
        <v>GREEN HILL</v>
      </c>
    </row>
    <row r="3453" spans="1:28" ht="16.5" customHeight="1">
      <c r="A3453" s="183">
        <v>3901</v>
      </c>
      <c r="B3453" s="195" t="s">
        <v>8346</v>
      </c>
      <c r="C3453" s="198" t="s">
        <v>8346</v>
      </c>
      <c r="D3453" s="197" t="s">
        <v>5058</v>
      </c>
      <c r="E3453" s="195" t="s">
        <v>27</v>
      </c>
      <c r="F3453" s="195" t="s">
        <v>8013</v>
      </c>
      <c r="G3453" s="195" t="s">
        <v>8314</v>
      </c>
      <c r="H3453" s="195" t="str">
        <f>IFERROR(VLOOKUP(Table[[#This Row],[Activity Details of Assistance]],WHAT!E:F,2,FALSE),"")</f>
        <v># of HP sessions at HH level</v>
      </c>
      <c r="I3453" s="195"/>
      <c r="J3453">
        <v>125</v>
      </c>
      <c r="K3453" t="s">
        <v>8280</v>
      </c>
      <c r="L3453" s="219" t="s">
        <v>13</v>
      </c>
      <c r="M3453" t="s">
        <v>14</v>
      </c>
      <c r="N3453" t="s">
        <v>4732</v>
      </c>
      <c r="O3453" t="s">
        <v>1563</v>
      </c>
      <c r="P3453" t="s">
        <v>8227</v>
      </c>
      <c r="Q3453" s="241">
        <v>44773</v>
      </c>
      <c r="R3453" s="241">
        <v>44896</v>
      </c>
      <c r="S3453" t="s">
        <v>8589</v>
      </c>
      <c r="T3453" s="196"/>
      <c r="U3453" s="196"/>
      <c r="V3453" s="196"/>
      <c r="W3453" s="196"/>
      <c r="X3453"/>
      <c r="Y3453" t="s">
        <v>8575</v>
      </c>
      <c r="Z3453">
        <v>1681597433</v>
      </c>
      <c r="AA3453" t="s">
        <v>8576</v>
      </c>
      <c r="AB3453" s="259" t="str">
        <f>_xlfn.IFNA(IF(Table[[#This Row],[Programme Partner]]&lt;&gt;Table[[#This Row],[Implementing Partner]],CONCATENATE(Table[[#This Row],[Programme Partner]],"-",Table[[#This Row],[Implementing Partner]]),Table[[#This Row],[Programme Partner]]),"")</f>
        <v>GREEN HILL</v>
      </c>
    </row>
    <row r="3454" spans="1:28" ht="16.5" customHeight="1">
      <c r="A3454" s="183">
        <v>3902</v>
      </c>
      <c r="B3454" s="195" t="s">
        <v>8346</v>
      </c>
      <c r="C3454" s="198" t="s">
        <v>8346</v>
      </c>
      <c r="D3454" s="197" t="s">
        <v>5058</v>
      </c>
      <c r="E3454" s="195" t="s">
        <v>27</v>
      </c>
      <c r="F3454" s="195" t="s">
        <v>8013</v>
      </c>
      <c r="G3454" s="195" t="s">
        <v>8442</v>
      </c>
      <c r="H3454" s="195" t="str">
        <f>IFERROR(VLOOKUP(Table[[#This Row],[Activity Details of Assistance]],WHAT!E:F,2,FALSE),"")</f>
        <v># of facilities</v>
      </c>
      <c r="I3454" s="195"/>
      <c r="J3454">
        <v>182</v>
      </c>
      <c r="K3454" t="s">
        <v>8280</v>
      </c>
      <c r="L3454" s="219" t="s">
        <v>13</v>
      </c>
      <c r="M3454" t="s">
        <v>14</v>
      </c>
      <c r="N3454" t="s">
        <v>4732</v>
      </c>
      <c r="O3454" t="s">
        <v>1563</v>
      </c>
      <c r="P3454" t="s">
        <v>8227</v>
      </c>
      <c r="Q3454" s="241">
        <v>44773</v>
      </c>
      <c r="R3454" s="241">
        <v>44896</v>
      </c>
      <c r="S3454" t="s">
        <v>8589</v>
      </c>
      <c r="T3454" s="196"/>
      <c r="U3454" s="196"/>
      <c r="V3454" s="196"/>
      <c r="W3454" s="196"/>
      <c r="X3454"/>
      <c r="Y3454" t="s">
        <v>8575</v>
      </c>
      <c r="Z3454">
        <v>1681597433</v>
      </c>
      <c r="AA3454" t="s">
        <v>8576</v>
      </c>
      <c r="AB3454" s="259" t="str">
        <f>_xlfn.IFNA(IF(Table[[#This Row],[Programme Partner]]&lt;&gt;Table[[#This Row],[Implementing Partner]],CONCATENATE(Table[[#This Row],[Programme Partner]],"-",Table[[#This Row],[Implementing Partner]]),Table[[#This Row],[Programme Partner]]),"")</f>
        <v>GREEN HILL</v>
      </c>
    </row>
    <row r="3455" spans="1:28" ht="16.5" customHeight="1">
      <c r="A3455" s="183">
        <v>3903</v>
      </c>
      <c r="B3455" s="195" t="s">
        <v>5292</v>
      </c>
      <c r="C3455" s="198" t="s">
        <v>5009</v>
      </c>
      <c r="D3455" s="212" t="s">
        <v>8352</v>
      </c>
      <c r="E3455" s="195" t="s">
        <v>27</v>
      </c>
      <c r="F3455" s="195" t="s">
        <v>8011</v>
      </c>
      <c r="G3455" s="195" t="s">
        <v>8355</v>
      </c>
      <c r="H3455" s="195" t="str">
        <f>IFERROR(VLOOKUP(Table[[#This Row],[Activity Details of Assistance]],WHAT!E:F,2,FALSE),"")</f>
        <v># of water network</v>
      </c>
      <c r="I3455" s="195"/>
      <c r="J3455">
        <v>5</v>
      </c>
      <c r="K3455" t="s">
        <v>8280</v>
      </c>
      <c r="L3455" s="219" t="s">
        <v>13</v>
      </c>
      <c r="M3455" t="s">
        <v>14</v>
      </c>
      <c r="N3455" t="s">
        <v>307</v>
      </c>
      <c r="O3455" t="s">
        <v>1599</v>
      </c>
      <c r="P3455" t="s">
        <v>4717</v>
      </c>
      <c r="Q3455" s="241">
        <v>44773</v>
      </c>
      <c r="R3455" s="241">
        <v>44774</v>
      </c>
      <c r="S3455" t="s">
        <v>8452</v>
      </c>
      <c r="T3455" s="196"/>
      <c r="U3455" s="196"/>
      <c r="V3455" s="196"/>
      <c r="W3455" s="196"/>
      <c r="X3455"/>
      <c r="Y3455" t="s">
        <v>8283</v>
      </c>
      <c r="Z3455">
        <v>1714567162</v>
      </c>
      <c r="AA3455" t="s">
        <v>8284</v>
      </c>
      <c r="AB3455" s="259" t="str">
        <f>_xlfn.IFNA(IF(Table[[#This Row],[Programme Partner]]&lt;&gt;Table[[#This Row],[Implementing Partner]],CONCATENATE(Table[[#This Row],[Programme Partner]],"-",Table[[#This Row],[Implementing Partner]]),Table[[#This Row],[Programme Partner]]),"")</f>
        <v>WHH-ANANDO</v>
      </c>
    </row>
    <row r="3456" spans="1:28" ht="16.5" customHeight="1">
      <c r="A3456" s="183">
        <v>3904</v>
      </c>
      <c r="B3456" s="195" t="s">
        <v>5292</v>
      </c>
      <c r="C3456" s="198" t="s">
        <v>5009</v>
      </c>
      <c r="D3456" s="212" t="s">
        <v>8352</v>
      </c>
      <c r="E3456" s="195" t="s">
        <v>27</v>
      </c>
      <c r="F3456" s="195" t="s">
        <v>8011</v>
      </c>
      <c r="G3456" t="s">
        <v>8019</v>
      </c>
      <c r="H3456" s="195" t="str">
        <f>IFERROR(VLOOKUP(Table[[#This Row],[Activity Details of Assistance]],WHAT!E:F,2,FALSE),"")</f>
        <v>N/A</v>
      </c>
      <c r="I3456" s="195"/>
      <c r="J3456">
        <v>2</v>
      </c>
      <c r="K3456" t="s">
        <v>8280</v>
      </c>
      <c r="L3456" s="219" t="s">
        <v>13</v>
      </c>
      <c r="M3456" t="s">
        <v>14</v>
      </c>
      <c r="N3456" t="s">
        <v>307</v>
      </c>
      <c r="O3456" t="s">
        <v>1599</v>
      </c>
      <c r="P3456" t="s">
        <v>4717</v>
      </c>
      <c r="Q3456" s="241">
        <v>44773</v>
      </c>
      <c r="R3456" s="241">
        <v>44774</v>
      </c>
      <c r="S3456" t="s">
        <v>8452</v>
      </c>
      <c r="T3456" s="196"/>
      <c r="U3456" s="196"/>
      <c r="V3456" s="196"/>
      <c r="W3456" s="196"/>
      <c r="X3456" t="s">
        <v>8609</v>
      </c>
      <c r="Y3456" t="s">
        <v>8283</v>
      </c>
      <c r="Z3456">
        <v>1714567162</v>
      </c>
      <c r="AA3456" t="s">
        <v>8284</v>
      </c>
      <c r="AB3456" s="259" t="str">
        <f>_xlfn.IFNA(IF(Table[[#This Row],[Programme Partner]]&lt;&gt;Table[[#This Row],[Implementing Partner]],CONCATENATE(Table[[#This Row],[Programme Partner]],"-",Table[[#This Row],[Implementing Partner]]),Table[[#This Row],[Programme Partner]]),"")</f>
        <v>WHH-ANANDO</v>
      </c>
    </row>
    <row r="3457" spans="1:28" ht="16.5" customHeight="1">
      <c r="A3457" s="183">
        <v>3905</v>
      </c>
      <c r="B3457" s="195" t="s">
        <v>5292</v>
      </c>
      <c r="C3457" s="198" t="s">
        <v>5009</v>
      </c>
      <c r="D3457" s="212" t="s">
        <v>8352</v>
      </c>
      <c r="E3457" s="195" t="s">
        <v>27</v>
      </c>
      <c r="F3457" s="195" t="s">
        <v>8012</v>
      </c>
      <c r="G3457" s="195" t="s">
        <v>8373</v>
      </c>
      <c r="H3457" s="195" t="str">
        <f>IFERROR(VLOOKUP(Table[[#This Row],[Activity Details of Assistance]],WHAT!E:F,2,FALSE),"")</f>
        <v xml:space="preserve"># of door </v>
      </c>
      <c r="I3457" s="195"/>
      <c r="J3457">
        <v>20</v>
      </c>
      <c r="K3457" t="s">
        <v>8280</v>
      </c>
      <c r="L3457" s="219" t="s">
        <v>13</v>
      </c>
      <c r="M3457" t="s">
        <v>14</v>
      </c>
      <c r="N3457" t="s">
        <v>307</v>
      </c>
      <c r="O3457" t="s">
        <v>1599</v>
      </c>
      <c r="P3457" t="s">
        <v>4717</v>
      </c>
      <c r="Q3457" s="241">
        <v>44773</v>
      </c>
      <c r="R3457" s="241">
        <v>44774</v>
      </c>
      <c r="S3457" t="s">
        <v>8452</v>
      </c>
      <c r="T3457" s="196"/>
      <c r="U3457" s="196"/>
      <c r="V3457" s="196"/>
      <c r="W3457" s="196"/>
      <c r="X3457"/>
      <c r="Y3457" t="s">
        <v>8283</v>
      </c>
      <c r="Z3457">
        <v>1714567162</v>
      </c>
      <c r="AA3457" t="s">
        <v>8284</v>
      </c>
      <c r="AB3457" s="259" t="str">
        <f>_xlfn.IFNA(IF(Table[[#This Row],[Programme Partner]]&lt;&gt;Table[[#This Row],[Implementing Partner]],CONCATENATE(Table[[#This Row],[Programme Partner]],"-",Table[[#This Row],[Implementing Partner]]),Table[[#This Row],[Programme Partner]]),"")</f>
        <v>WHH-ANANDO</v>
      </c>
    </row>
    <row r="3458" spans="1:28" ht="16.5" customHeight="1">
      <c r="A3458" s="183">
        <v>3906</v>
      </c>
      <c r="B3458" s="195" t="s">
        <v>5292</v>
      </c>
      <c r="C3458" s="198" t="s">
        <v>5009</v>
      </c>
      <c r="D3458" s="212" t="s">
        <v>8352</v>
      </c>
      <c r="E3458" s="195" t="s">
        <v>27</v>
      </c>
      <c r="F3458" s="195" t="s">
        <v>8012</v>
      </c>
      <c r="G3458" s="195" t="s">
        <v>8585</v>
      </c>
      <c r="H3458" s="195" t="str">
        <f>IFERROR(VLOOKUP(Table[[#This Row],[Activity Details of Assistance]],WHAT!E:F,2,FALSE),"")</f>
        <v xml:space="preserve"># of door </v>
      </c>
      <c r="I3458" s="195"/>
      <c r="J3458">
        <v>38</v>
      </c>
      <c r="K3458" t="s">
        <v>8280</v>
      </c>
      <c r="L3458" s="219" t="s">
        <v>13</v>
      </c>
      <c r="M3458" t="s">
        <v>14</v>
      </c>
      <c r="N3458" t="s">
        <v>307</v>
      </c>
      <c r="O3458" t="s">
        <v>1599</v>
      </c>
      <c r="P3458" t="s">
        <v>4717</v>
      </c>
      <c r="Q3458" s="241">
        <v>44773</v>
      </c>
      <c r="R3458" s="241">
        <v>44774</v>
      </c>
      <c r="S3458" t="s">
        <v>8452</v>
      </c>
      <c r="T3458" s="196"/>
      <c r="U3458" s="196"/>
      <c r="V3458" s="196"/>
      <c r="W3458" s="196"/>
      <c r="X3458"/>
      <c r="Y3458" t="s">
        <v>8283</v>
      </c>
      <c r="Z3458">
        <v>1714567162</v>
      </c>
      <c r="AA3458" t="s">
        <v>8284</v>
      </c>
      <c r="AB3458" s="259" t="str">
        <f>_xlfn.IFNA(IF(Table[[#This Row],[Programme Partner]]&lt;&gt;Table[[#This Row],[Implementing Partner]],CONCATENATE(Table[[#This Row],[Programme Partner]],"-",Table[[#This Row],[Implementing Partner]]),Table[[#This Row],[Programme Partner]]),"")</f>
        <v>WHH-ANANDO</v>
      </c>
    </row>
    <row r="3459" spans="1:28" ht="16.5" customHeight="1">
      <c r="A3459" s="183">
        <v>3907</v>
      </c>
      <c r="B3459" s="195" t="s">
        <v>5292</v>
      </c>
      <c r="C3459" s="198" t="s">
        <v>5009</v>
      </c>
      <c r="D3459" s="212" t="s">
        <v>8352</v>
      </c>
      <c r="E3459" s="195" t="s">
        <v>27</v>
      </c>
      <c r="F3459" s="195" t="s">
        <v>8012</v>
      </c>
      <c r="G3459" s="195" t="s">
        <v>8359</v>
      </c>
      <c r="H3459" s="195" t="str">
        <f>IFERROR(VLOOKUP(Table[[#This Row],[Activity Details of Assistance]],WHAT!E:F,2,FALSE),"")</f>
        <v># of FSM Site</v>
      </c>
      <c r="I3459" s="195"/>
      <c r="J3459">
        <v>1</v>
      </c>
      <c r="K3459" t="s">
        <v>8280</v>
      </c>
      <c r="L3459" s="219" t="s">
        <v>13</v>
      </c>
      <c r="M3459" t="s">
        <v>14</v>
      </c>
      <c r="N3459" t="s">
        <v>307</v>
      </c>
      <c r="O3459" t="s">
        <v>1599</v>
      </c>
      <c r="P3459" t="s">
        <v>4717</v>
      </c>
      <c r="Q3459" s="241">
        <v>44773</v>
      </c>
      <c r="R3459" s="241">
        <v>44774</v>
      </c>
      <c r="S3459" t="s">
        <v>8452</v>
      </c>
      <c r="T3459" s="196"/>
      <c r="U3459" s="196"/>
      <c r="V3459" s="196"/>
      <c r="W3459" s="196"/>
      <c r="X3459"/>
      <c r="Y3459" t="s">
        <v>8283</v>
      </c>
      <c r="Z3459">
        <v>1714567162</v>
      </c>
      <c r="AA3459" t="s">
        <v>8284</v>
      </c>
      <c r="AB3459" s="259" t="str">
        <f>_xlfn.IFNA(IF(Table[[#This Row],[Programme Partner]]&lt;&gt;Table[[#This Row],[Implementing Partner]],CONCATENATE(Table[[#This Row],[Programme Partner]],"-",Table[[#This Row],[Implementing Partner]]),Table[[#This Row],[Programme Partner]]),"")</f>
        <v>WHH-ANANDO</v>
      </c>
    </row>
    <row r="3460" spans="1:28" ht="16.5" customHeight="1">
      <c r="A3460" s="183">
        <v>3908</v>
      </c>
      <c r="B3460" s="195" t="s">
        <v>5292</v>
      </c>
      <c r="C3460" s="198" t="s">
        <v>5009</v>
      </c>
      <c r="D3460" s="212" t="s">
        <v>8352</v>
      </c>
      <c r="E3460" s="195" t="s">
        <v>27</v>
      </c>
      <c r="F3460" s="195" t="s">
        <v>8012</v>
      </c>
      <c r="G3460" s="195" t="s">
        <v>8356</v>
      </c>
      <c r="H3460" s="195" t="str">
        <f>IFERROR(VLOOKUP(Table[[#This Row],[Activity Details of Assistance]],WHAT!E:F,2,FALSE),"")</f>
        <v># of FSM Site</v>
      </c>
      <c r="I3460" s="195"/>
      <c r="J3460">
        <v>1</v>
      </c>
      <c r="K3460" t="s">
        <v>8280</v>
      </c>
      <c r="L3460" s="219" t="s">
        <v>13</v>
      </c>
      <c r="M3460" t="s">
        <v>14</v>
      </c>
      <c r="N3460" t="s">
        <v>307</v>
      </c>
      <c r="O3460" t="s">
        <v>1599</v>
      </c>
      <c r="P3460" t="s">
        <v>4717</v>
      </c>
      <c r="Q3460" s="241">
        <v>44773</v>
      </c>
      <c r="R3460" s="241">
        <v>44774</v>
      </c>
      <c r="S3460" t="s">
        <v>8452</v>
      </c>
      <c r="T3460" s="196"/>
      <c r="U3460" s="196"/>
      <c r="V3460" s="196"/>
      <c r="W3460" s="196"/>
      <c r="X3460"/>
      <c r="Y3460" t="s">
        <v>8283</v>
      </c>
      <c r="Z3460">
        <v>1714567162</v>
      </c>
      <c r="AA3460" t="s">
        <v>8284</v>
      </c>
      <c r="AB3460" s="259" t="str">
        <f>_xlfn.IFNA(IF(Table[[#This Row],[Programme Partner]]&lt;&gt;Table[[#This Row],[Implementing Partner]],CONCATENATE(Table[[#This Row],[Programme Partner]],"-",Table[[#This Row],[Implementing Partner]]),Table[[#This Row],[Programme Partner]]),"")</f>
        <v>WHH-ANANDO</v>
      </c>
    </row>
    <row r="3461" spans="1:28" ht="16.5" customHeight="1">
      <c r="A3461" s="183">
        <v>3909</v>
      </c>
      <c r="B3461" s="195" t="s">
        <v>5292</v>
      </c>
      <c r="C3461" s="198" t="s">
        <v>5009</v>
      </c>
      <c r="D3461" s="212" t="s">
        <v>8352</v>
      </c>
      <c r="E3461" s="195" t="s">
        <v>27</v>
      </c>
      <c r="F3461" s="195" t="s">
        <v>8012</v>
      </c>
      <c r="G3461" s="195" t="s">
        <v>8586</v>
      </c>
      <c r="H3461" s="195" t="str">
        <f>IFERROR(VLOOKUP(Table[[#This Row],[Activity Details of Assistance]],WHAT!E:F,2,FALSE),"")</f>
        <v># of door</v>
      </c>
      <c r="I3461" s="195"/>
      <c r="J3461">
        <v>53</v>
      </c>
      <c r="K3461" t="s">
        <v>8280</v>
      </c>
      <c r="L3461" s="219" t="s">
        <v>13</v>
      </c>
      <c r="M3461" t="s">
        <v>14</v>
      </c>
      <c r="N3461" t="s">
        <v>307</v>
      </c>
      <c r="O3461" t="s">
        <v>1599</v>
      </c>
      <c r="P3461" t="s">
        <v>4717</v>
      </c>
      <c r="Q3461" s="241">
        <v>44773</v>
      </c>
      <c r="R3461" s="241">
        <v>44774</v>
      </c>
      <c r="S3461" t="s">
        <v>8452</v>
      </c>
      <c r="T3461" s="196"/>
      <c r="U3461" s="196"/>
      <c r="V3461" s="196"/>
      <c r="W3461" s="196"/>
      <c r="X3461"/>
      <c r="Y3461" t="s">
        <v>8283</v>
      </c>
      <c r="Z3461">
        <v>1714567162</v>
      </c>
      <c r="AA3461" t="s">
        <v>8284</v>
      </c>
      <c r="AB3461" s="259" t="str">
        <f>_xlfn.IFNA(IF(Table[[#This Row],[Programme Partner]]&lt;&gt;Table[[#This Row],[Implementing Partner]],CONCATENATE(Table[[#This Row],[Programme Partner]],"-",Table[[#This Row],[Implementing Partner]]),Table[[#This Row],[Programme Partner]]),"")</f>
        <v>WHH-ANANDO</v>
      </c>
    </row>
    <row r="3462" spans="1:28" ht="16.5" customHeight="1">
      <c r="A3462" s="183">
        <v>3910</v>
      </c>
      <c r="B3462" s="195" t="s">
        <v>5292</v>
      </c>
      <c r="C3462" s="198" t="s">
        <v>5009</v>
      </c>
      <c r="D3462" s="212" t="s">
        <v>8352</v>
      </c>
      <c r="E3462" s="195" t="s">
        <v>27</v>
      </c>
      <c r="F3462" s="195" t="s">
        <v>8013</v>
      </c>
      <c r="G3462" s="195" t="s">
        <v>8313</v>
      </c>
      <c r="H3462" s="195" t="str">
        <f>IFERROR(VLOOKUP(Table[[#This Row],[Activity Details of Assistance]],WHAT!E:F,2,FALSE),"")</f>
        <v># of HP sessions at community level</v>
      </c>
      <c r="I3462" s="195"/>
      <c r="J3462">
        <v>378</v>
      </c>
      <c r="K3462" t="s">
        <v>8280</v>
      </c>
      <c r="L3462" s="219" t="s">
        <v>13</v>
      </c>
      <c r="M3462" t="s">
        <v>14</v>
      </c>
      <c r="N3462" t="s">
        <v>307</v>
      </c>
      <c r="O3462" t="s">
        <v>1599</v>
      </c>
      <c r="P3462" t="s">
        <v>4717</v>
      </c>
      <c r="Q3462" s="241">
        <v>44773</v>
      </c>
      <c r="R3462" s="241">
        <v>44774</v>
      </c>
      <c r="S3462" t="s">
        <v>8452</v>
      </c>
      <c r="T3462" s="196"/>
      <c r="U3462" s="196"/>
      <c r="V3462" s="196"/>
      <c r="W3462" s="196"/>
      <c r="X3462"/>
      <c r="Y3462" t="s">
        <v>8283</v>
      </c>
      <c r="Z3462">
        <v>1714567162</v>
      </c>
      <c r="AA3462" t="s">
        <v>8284</v>
      </c>
      <c r="AB3462" s="259" t="str">
        <f>_xlfn.IFNA(IF(Table[[#This Row],[Programme Partner]]&lt;&gt;Table[[#This Row],[Implementing Partner]],CONCATENATE(Table[[#This Row],[Programme Partner]],"-",Table[[#This Row],[Implementing Partner]]),Table[[#This Row],[Programme Partner]]),"")</f>
        <v>WHH-ANANDO</v>
      </c>
    </row>
    <row r="3463" spans="1:28" ht="16.5" customHeight="1">
      <c r="A3463" s="183">
        <v>3911</v>
      </c>
      <c r="B3463" s="195" t="s">
        <v>5292</v>
      </c>
      <c r="C3463" s="198" t="s">
        <v>5009</v>
      </c>
      <c r="D3463" s="212" t="s">
        <v>8352</v>
      </c>
      <c r="E3463" s="195" t="s">
        <v>27</v>
      </c>
      <c r="F3463" s="195" t="s">
        <v>8013</v>
      </c>
      <c r="G3463" s="195" t="s">
        <v>8314</v>
      </c>
      <c r="H3463" s="195" t="str">
        <f>IFERROR(VLOOKUP(Table[[#This Row],[Activity Details of Assistance]],WHAT!E:F,2,FALSE),"")</f>
        <v># of HP sessions at HH level</v>
      </c>
      <c r="I3463" s="195"/>
      <c r="J3463">
        <v>1062</v>
      </c>
      <c r="K3463" t="s">
        <v>8280</v>
      </c>
      <c r="L3463" s="219" t="s">
        <v>13</v>
      </c>
      <c r="M3463" t="s">
        <v>14</v>
      </c>
      <c r="N3463" t="s">
        <v>307</v>
      </c>
      <c r="O3463" t="s">
        <v>1599</v>
      </c>
      <c r="P3463" t="s">
        <v>4717</v>
      </c>
      <c r="Q3463" s="241">
        <v>44773</v>
      </c>
      <c r="R3463" s="241">
        <v>44774</v>
      </c>
      <c r="S3463" t="s">
        <v>8452</v>
      </c>
      <c r="T3463" s="196"/>
      <c r="U3463" s="196"/>
      <c r="V3463" s="196"/>
      <c r="W3463" s="196"/>
      <c r="X3463"/>
      <c r="Y3463" t="s">
        <v>8283</v>
      </c>
      <c r="Z3463">
        <v>1714567162</v>
      </c>
      <c r="AA3463" t="s">
        <v>8284</v>
      </c>
      <c r="AB3463" s="259" t="str">
        <f>_xlfn.IFNA(IF(Table[[#This Row],[Programme Partner]]&lt;&gt;Table[[#This Row],[Implementing Partner]],CONCATENATE(Table[[#This Row],[Programme Partner]],"-",Table[[#This Row],[Implementing Partner]]),Table[[#This Row],[Programme Partner]]),"")</f>
        <v>WHH-ANANDO</v>
      </c>
    </row>
    <row r="3464" spans="1:28" ht="16.5" customHeight="1">
      <c r="A3464" s="183">
        <v>3912</v>
      </c>
      <c r="B3464" s="195" t="s">
        <v>5292</v>
      </c>
      <c r="C3464" s="198" t="s">
        <v>5009</v>
      </c>
      <c r="D3464" s="212" t="s">
        <v>8352</v>
      </c>
      <c r="E3464" s="195" t="s">
        <v>27</v>
      </c>
      <c r="F3464" s="195" t="s">
        <v>8013</v>
      </c>
      <c r="G3464" s="195" t="s">
        <v>8317</v>
      </c>
      <c r="H3464" s="195" t="str">
        <f>IFERROR(VLOOKUP(Table[[#This Row],[Activity Details of Assistance]],WHAT!E:F,2,FALSE),"")</f>
        <v># of estimated persons reached by mass-media campaign</v>
      </c>
      <c r="I3464" s="195"/>
      <c r="J3464">
        <v>5</v>
      </c>
      <c r="K3464" t="s">
        <v>8280</v>
      </c>
      <c r="L3464" s="219" t="s">
        <v>13</v>
      </c>
      <c r="M3464" t="s">
        <v>14</v>
      </c>
      <c r="N3464" t="s">
        <v>307</v>
      </c>
      <c r="O3464" t="s">
        <v>1599</v>
      </c>
      <c r="P3464" t="s">
        <v>4717</v>
      </c>
      <c r="Q3464" s="241">
        <v>44773</v>
      </c>
      <c r="R3464" s="241">
        <v>44774</v>
      </c>
      <c r="S3464" t="s">
        <v>8452</v>
      </c>
      <c r="T3464" s="196"/>
      <c r="U3464" s="196"/>
      <c r="V3464" s="196"/>
      <c r="W3464" s="196"/>
      <c r="X3464"/>
      <c r="Y3464" t="s">
        <v>8283</v>
      </c>
      <c r="Z3464">
        <v>1714567162</v>
      </c>
      <c r="AA3464" t="s">
        <v>8284</v>
      </c>
      <c r="AB3464" s="259" t="str">
        <f>_xlfn.IFNA(IF(Table[[#This Row],[Programme Partner]]&lt;&gt;Table[[#This Row],[Implementing Partner]],CONCATENATE(Table[[#This Row],[Programme Partner]],"-",Table[[#This Row],[Implementing Partner]]),Table[[#This Row],[Programme Partner]]),"")</f>
        <v>WHH-ANANDO</v>
      </c>
    </row>
    <row r="3465" spans="1:28" ht="16.5" customHeight="1">
      <c r="A3465" s="183">
        <v>3913</v>
      </c>
      <c r="B3465" s="195" t="s">
        <v>5292</v>
      </c>
      <c r="C3465" s="198" t="s">
        <v>5009</v>
      </c>
      <c r="D3465" s="212" t="s">
        <v>8352</v>
      </c>
      <c r="E3465" s="195" t="s">
        <v>27</v>
      </c>
      <c r="F3465" s="195" t="s">
        <v>8013</v>
      </c>
      <c r="G3465" s="195" t="s">
        <v>8360</v>
      </c>
      <c r="H3465" s="195" t="str">
        <f>IFERROR(VLOOKUP(Table[[#This Row],[Activity Details of Assistance]],WHAT!E:F,2,FALSE),"")</f>
        <v># of household</v>
      </c>
      <c r="I3465" s="195"/>
      <c r="J3465">
        <v>908</v>
      </c>
      <c r="K3465" t="s">
        <v>8280</v>
      </c>
      <c r="L3465" s="219" t="s">
        <v>13</v>
      </c>
      <c r="M3465" t="s">
        <v>14</v>
      </c>
      <c r="N3465" t="s">
        <v>307</v>
      </c>
      <c r="O3465" t="s">
        <v>1599</v>
      </c>
      <c r="P3465" t="s">
        <v>4717</v>
      </c>
      <c r="Q3465" s="241">
        <v>44773</v>
      </c>
      <c r="R3465" s="241">
        <v>44774</v>
      </c>
      <c r="S3465" t="s">
        <v>8452</v>
      </c>
      <c r="T3465" s="196"/>
      <c r="U3465" s="196"/>
      <c r="V3465" s="196"/>
      <c r="W3465" s="196"/>
      <c r="X3465"/>
      <c r="Y3465" t="s">
        <v>8283</v>
      </c>
      <c r="Z3465">
        <v>1714567162</v>
      </c>
      <c r="AA3465" t="s">
        <v>8284</v>
      </c>
      <c r="AB3465" s="259" t="str">
        <f>_xlfn.IFNA(IF(Table[[#This Row],[Programme Partner]]&lt;&gt;Table[[#This Row],[Implementing Partner]],CONCATENATE(Table[[#This Row],[Programme Partner]],"-",Table[[#This Row],[Implementing Partner]]),Table[[#This Row],[Programme Partner]]),"")</f>
        <v>WHH-ANANDO</v>
      </c>
    </row>
    <row r="3466" spans="1:28" ht="16.5" customHeight="1">
      <c r="A3466" s="183">
        <v>3914</v>
      </c>
      <c r="B3466" s="195" t="s">
        <v>5292</v>
      </c>
      <c r="C3466" s="198" t="s">
        <v>5009</v>
      </c>
      <c r="D3466" s="212" t="s">
        <v>8352</v>
      </c>
      <c r="E3466" s="195" t="s">
        <v>27</v>
      </c>
      <c r="F3466" s="195" t="s">
        <v>8014</v>
      </c>
      <c r="G3466" s="195" t="s">
        <v>8358</v>
      </c>
      <c r="H3466" s="195" t="str">
        <f>IFERROR(VLOOKUP(Table[[#This Row],[Activity Details of Assistance]],WHAT!E:F,2,FALSE),"")</f>
        <v># of campaign per camp </v>
      </c>
      <c r="I3466" s="195"/>
      <c r="J3466">
        <v>10</v>
      </c>
      <c r="K3466" t="s">
        <v>8280</v>
      </c>
      <c r="L3466" s="219" t="s">
        <v>13</v>
      </c>
      <c r="M3466" t="s">
        <v>14</v>
      </c>
      <c r="N3466" t="s">
        <v>307</v>
      </c>
      <c r="O3466" t="s">
        <v>1599</v>
      </c>
      <c r="P3466" t="s">
        <v>4717</v>
      </c>
      <c r="Q3466" s="241">
        <v>44773</v>
      </c>
      <c r="R3466" s="241">
        <v>44774</v>
      </c>
      <c r="S3466" t="s">
        <v>8452</v>
      </c>
      <c r="T3466" s="196"/>
      <c r="U3466" s="196"/>
      <c r="V3466" s="196"/>
      <c r="W3466" s="196"/>
      <c r="X3466"/>
      <c r="Y3466" t="s">
        <v>8283</v>
      </c>
      <c r="Z3466">
        <v>1714567162</v>
      </c>
      <c r="AA3466" t="s">
        <v>8284</v>
      </c>
      <c r="AB3466" s="259" t="str">
        <f>_xlfn.IFNA(IF(Table[[#This Row],[Programme Partner]]&lt;&gt;Table[[#This Row],[Implementing Partner]],CONCATENATE(Table[[#This Row],[Programme Partner]],"-",Table[[#This Row],[Implementing Partner]]),Table[[#This Row],[Programme Partner]]),"")</f>
        <v>WHH-ANANDO</v>
      </c>
    </row>
    <row r="3467" spans="1:28" ht="16.5" customHeight="1">
      <c r="A3467" s="183">
        <v>3915</v>
      </c>
      <c r="B3467" s="195" t="s">
        <v>5292</v>
      </c>
      <c r="C3467" s="198" t="s">
        <v>5009</v>
      </c>
      <c r="D3467" s="212" t="s">
        <v>8352</v>
      </c>
      <c r="E3467" s="195" t="s">
        <v>27</v>
      </c>
      <c r="F3467" s="195" t="s">
        <v>8014</v>
      </c>
      <c r="G3467" s="195" t="s">
        <v>8361</v>
      </c>
      <c r="H3467" s="195" t="str">
        <f>IFERROR(VLOOKUP(Table[[#This Row],[Activity Details of Assistance]],WHAT!E:F,2,FALSE),"")</f>
        <v># of plant</v>
      </c>
      <c r="I3467" s="195"/>
      <c r="J3467">
        <v>1</v>
      </c>
      <c r="K3467" t="s">
        <v>8280</v>
      </c>
      <c r="L3467" s="219" t="s">
        <v>13</v>
      </c>
      <c r="M3467" t="s">
        <v>14</v>
      </c>
      <c r="N3467" t="s">
        <v>307</v>
      </c>
      <c r="O3467" t="s">
        <v>1599</v>
      </c>
      <c r="P3467" t="s">
        <v>4717</v>
      </c>
      <c r="Q3467" s="241">
        <v>44773</v>
      </c>
      <c r="R3467" s="241">
        <v>44774</v>
      </c>
      <c r="S3467" t="s">
        <v>8452</v>
      </c>
      <c r="T3467" s="196"/>
      <c r="U3467" s="196"/>
      <c r="V3467" s="196"/>
      <c r="W3467" s="196"/>
      <c r="X3467"/>
      <c r="Y3467" t="s">
        <v>8283</v>
      </c>
      <c r="Z3467">
        <v>1714567162</v>
      </c>
      <c r="AA3467" t="s">
        <v>8284</v>
      </c>
      <c r="AB3467" s="259" t="str">
        <f>_xlfn.IFNA(IF(Table[[#This Row],[Programme Partner]]&lt;&gt;Table[[#This Row],[Implementing Partner]],CONCATENATE(Table[[#This Row],[Programme Partner]],"-",Table[[#This Row],[Implementing Partner]]),Table[[#This Row],[Programme Partner]]),"")</f>
        <v>WHH-ANANDO</v>
      </c>
    </row>
    <row r="3468" spans="1:28" ht="16.5" customHeight="1">
      <c r="A3468" s="183">
        <v>3916</v>
      </c>
      <c r="B3468" s="195" t="s">
        <v>5292</v>
      </c>
      <c r="C3468" s="198" t="s">
        <v>5009</v>
      </c>
      <c r="D3468" s="212" t="s">
        <v>8352</v>
      </c>
      <c r="E3468" s="195" t="s">
        <v>27</v>
      </c>
      <c r="F3468" s="195" t="s">
        <v>8012</v>
      </c>
      <c r="G3468" s="195" t="s">
        <v>8354</v>
      </c>
      <c r="H3468" s="195" t="str">
        <f>IFERROR(VLOOKUP(Table[[#This Row],[Activity Details of Assistance]],WHAT!E:F,2,FALSE),"")</f>
        <v># of door</v>
      </c>
      <c r="I3468" s="195"/>
      <c r="J3468">
        <v>5</v>
      </c>
      <c r="K3468" t="s">
        <v>8280</v>
      </c>
      <c r="L3468" s="219" t="s">
        <v>13</v>
      </c>
      <c r="M3468" t="s">
        <v>14</v>
      </c>
      <c r="N3468" t="s">
        <v>307</v>
      </c>
      <c r="O3468" t="s">
        <v>1599</v>
      </c>
      <c r="P3468" t="s">
        <v>8198</v>
      </c>
      <c r="Q3468" s="241">
        <v>44773</v>
      </c>
      <c r="R3468" s="241">
        <v>44774</v>
      </c>
      <c r="S3468" s="291" t="s">
        <v>8590</v>
      </c>
      <c r="T3468" s="196"/>
      <c r="U3468" s="196"/>
      <c r="V3468" s="196"/>
      <c r="W3468" s="196"/>
      <c r="X3468"/>
      <c r="Y3468" t="s">
        <v>8283</v>
      </c>
      <c r="Z3468">
        <v>1714567162</v>
      </c>
      <c r="AA3468" t="s">
        <v>8284</v>
      </c>
      <c r="AB3468" s="259" t="str">
        <f>_xlfn.IFNA(IF(Table[[#This Row],[Programme Partner]]&lt;&gt;Table[[#This Row],[Implementing Partner]],CONCATENATE(Table[[#This Row],[Programme Partner]],"-",Table[[#This Row],[Implementing Partner]]),Table[[#This Row],[Programme Partner]]),"")</f>
        <v>WHH-ANANDO</v>
      </c>
    </row>
    <row r="3469" spans="1:28" ht="16.5" customHeight="1">
      <c r="A3469" s="183">
        <v>3917</v>
      </c>
      <c r="B3469" s="195" t="s">
        <v>5033</v>
      </c>
      <c r="C3469" s="198" t="s">
        <v>5033</v>
      </c>
      <c r="D3469" s="212" t="s">
        <v>7014</v>
      </c>
      <c r="E3469" s="195" t="s">
        <v>27</v>
      </c>
      <c r="F3469" s="195" t="s">
        <v>8011</v>
      </c>
      <c r="G3469" s="195" t="s">
        <v>8355</v>
      </c>
      <c r="H3469" s="195" t="str">
        <f>IFERROR(VLOOKUP(Table[[#This Row],[Activity Details of Assistance]],WHAT!E:F,2,FALSE),"")</f>
        <v># of water network</v>
      </c>
      <c r="I3469" s="195"/>
      <c r="J3469">
        <v>3</v>
      </c>
      <c r="K3469" t="s">
        <v>8280</v>
      </c>
      <c r="L3469" s="219" t="s">
        <v>13</v>
      </c>
      <c r="M3469" t="s">
        <v>14</v>
      </c>
      <c r="N3469" t="s">
        <v>307</v>
      </c>
      <c r="O3469" t="s">
        <v>1599</v>
      </c>
      <c r="P3469" t="s">
        <v>4720</v>
      </c>
      <c r="Q3469" s="241">
        <v>44773</v>
      </c>
      <c r="R3469" s="241">
        <v>44896</v>
      </c>
      <c r="S3469" t="s">
        <v>8452</v>
      </c>
      <c r="T3469" s="196"/>
      <c r="U3469" s="196"/>
      <c r="V3469" s="196"/>
      <c r="W3469" s="196"/>
      <c r="X3469"/>
      <c r="Y3469" t="s">
        <v>8465</v>
      </c>
      <c r="Z3469">
        <v>1847456331</v>
      </c>
      <c r="AA3469" t="s">
        <v>8466</v>
      </c>
      <c r="AB3469" s="259" t="str">
        <f>_xlfn.IFNA(IF(Table[[#This Row],[Programme Partner]]&lt;&gt;Table[[#This Row],[Implementing Partner]],CONCATENATE(Table[[#This Row],[Programme Partner]],"-",Table[[#This Row],[Implementing Partner]]),Table[[#This Row],[Programme Partner]]),"")</f>
        <v>BRAC</v>
      </c>
    </row>
    <row r="3470" spans="1:28" ht="16.5" customHeight="1">
      <c r="A3470" s="183">
        <v>3918</v>
      </c>
      <c r="B3470" s="195" t="s">
        <v>5033</v>
      </c>
      <c r="C3470" s="198" t="s">
        <v>5033</v>
      </c>
      <c r="D3470" s="212" t="s">
        <v>7014</v>
      </c>
      <c r="E3470" s="195" t="s">
        <v>27</v>
      </c>
      <c r="F3470" s="195" t="s">
        <v>8012</v>
      </c>
      <c r="G3470" s="195" t="s">
        <v>8356</v>
      </c>
      <c r="H3470" s="195" t="str">
        <f>IFERROR(VLOOKUP(Table[[#This Row],[Activity Details of Assistance]],WHAT!E:F,2,FALSE),"")</f>
        <v># of FSM Site</v>
      </c>
      <c r="I3470" s="195"/>
      <c r="J3470">
        <v>1</v>
      </c>
      <c r="K3470" t="s">
        <v>8280</v>
      </c>
      <c r="L3470" s="219" t="s">
        <v>13</v>
      </c>
      <c r="M3470" t="s">
        <v>14</v>
      </c>
      <c r="N3470" t="s">
        <v>307</v>
      </c>
      <c r="O3470" t="s">
        <v>1599</v>
      </c>
      <c r="P3470" t="s">
        <v>4720</v>
      </c>
      <c r="Q3470" s="241">
        <v>44773</v>
      </c>
      <c r="R3470" s="241">
        <v>44896</v>
      </c>
      <c r="S3470" t="s">
        <v>8452</v>
      </c>
      <c r="T3470" s="196"/>
      <c r="U3470" s="196"/>
      <c r="V3470" s="196"/>
      <c r="W3470" s="196"/>
      <c r="X3470"/>
      <c r="Y3470" t="s">
        <v>8465</v>
      </c>
      <c r="Z3470">
        <v>1847456331</v>
      </c>
      <c r="AA3470" t="s">
        <v>8466</v>
      </c>
      <c r="AB3470" s="259" t="str">
        <f>_xlfn.IFNA(IF(Table[[#This Row],[Programme Partner]]&lt;&gt;Table[[#This Row],[Implementing Partner]],CONCATENATE(Table[[#This Row],[Programme Partner]],"-",Table[[#This Row],[Implementing Partner]]),Table[[#This Row],[Programme Partner]]),"")</f>
        <v>BRAC</v>
      </c>
    </row>
    <row r="3471" spans="1:28" ht="16.5" customHeight="1">
      <c r="A3471" s="183">
        <v>3919</v>
      </c>
      <c r="B3471" s="195" t="s">
        <v>5033</v>
      </c>
      <c r="C3471" s="198" t="s">
        <v>5033</v>
      </c>
      <c r="D3471" s="212" t="s">
        <v>7014</v>
      </c>
      <c r="E3471" s="195" t="s">
        <v>27</v>
      </c>
      <c r="F3471" s="195" t="s">
        <v>8012</v>
      </c>
      <c r="G3471" s="195" t="s">
        <v>8354</v>
      </c>
      <c r="H3471" s="195" t="str">
        <f>IFERROR(VLOOKUP(Table[[#This Row],[Activity Details of Assistance]],WHAT!E:F,2,FALSE),"")</f>
        <v># of door</v>
      </c>
      <c r="I3471" s="195"/>
      <c r="J3471">
        <v>20</v>
      </c>
      <c r="K3471" t="s">
        <v>8280</v>
      </c>
      <c r="L3471" s="219" t="s">
        <v>13</v>
      </c>
      <c r="M3471" t="s">
        <v>14</v>
      </c>
      <c r="N3471" t="s">
        <v>307</v>
      </c>
      <c r="O3471" t="s">
        <v>1599</v>
      </c>
      <c r="P3471" t="s">
        <v>4720</v>
      </c>
      <c r="Q3471" s="241">
        <v>44773</v>
      </c>
      <c r="R3471" s="241">
        <v>44896</v>
      </c>
      <c r="S3471" t="s">
        <v>8452</v>
      </c>
      <c r="T3471" s="196"/>
      <c r="U3471" s="196"/>
      <c r="V3471" s="196"/>
      <c r="W3471" s="196"/>
      <c r="X3471"/>
      <c r="Y3471" t="s">
        <v>8465</v>
      </c>
      <c r="Z3471">
        <v>1847456331</v>
      </c>
      <c r="AA3471" t="s">
        <v>8466</v>
      </c>
      <c r="AB3471" s="259" t="str">
        <f>_xlfn.IFNA(IF(Table[[#This Row],[Programme Partner]]&lt;&gt;Table[[#This Row],[Implementing Partner]],CONCATENATE(Table[[#This Row],[Programme Partner]],"-",Table[[#This Row],[Implementing Partner]]),Table[[#This Row],[Programme Partner]]),"")</f>
        <v>BRAC</v>
      </c>
    </row>
    <row r="3472" spans="1:28" ht="16.5" customHeight="1">
      <c r="A3472" s="183">
        <v>3920</v>
      </c>
      <c r="B3472" s="195" t="s">
        <v>5033</v>
      </c>
      <c r="C3472" s="198" t="s">
        <v>5033</v>
      </c>
      <c r="D3472" s="212" t="s">
        <v>7014</v>
      </c>
      <c r="E3472" s="195" t="s">
        <v>27</v>
      </c>
      <c r="F3472" s="195" t="s">
        <v>8013</v>
      </c>
      <c r="G3472" s="195" t="s">
        <v>8314</v>
      </c>
      <c r="H3472" s="195" t="str">
        <f>IFERROR(VLOOKUP(Table[[#This Row],[Activity Details of Assistance]],WHAT!E:F,2,FALSE),"")</f>
        <v># of HP sessions at HH level</v>
      </c>
      <c r="I3472" s="195"/>
      <c r="J3472">
        <v>290</v>
      </c>
      <c r="K3472" t="s">
        <v>8280</v>
      </c>
      <c r="L3472" s="219" t="s">
        <v>13</v>
      </c>
      <c r="M3472" t="s">
        <v>14</v>
      </c>
      <c r="N3472" t="s">
        <v>307</v>
      </c>
      <c r="O3472" t="s">
        <v>1599</v>
      </c>
      <c r="P3472" t="s">
        <v>4720</v>
      </c>
      <c r="Q3472" s="241">
        <v>44773</v>
      </c>
      <c r="R3472" s="241">
        <v>44896</v>
      </c>
      <c r="S3472" t="s">
        <v>8452</v>
      </c>
      <c r="T3472" s="196"/>
      <c r="U3472" s="196"/>
      <c r="V3472" s="196"/>
      <c r="W3472" s="196"/>
      <c r="X3472"/>
      <c r="Y3472" t="s">
        <v>8465</v>
      </c>
      <c r="Z3472">
        <v>1847456331</v>
      </c>
      <c r="AA3472" t="s">
        <v>8466</v>
      </c>
      <c r="AB3472" s="259" t="str">
        <f>_xlfn.IFNA(IF(Table[[#This Row],[Programme Partner]]&lt;&gt;Table[[#This Row],[Implementing Partner]],CONCATENATE(Table[[#This Row],[Programme Partner]],"-",Table[[#This Row],[Implementing Partner]]),Table[[#This Row],[Programme Partner]]),"")</f>
        <v>BRAC</v>
      </c>
    </row>
    <row r="3473" spans="1:28" ht="16.5" customHeight="1">
      <c r="A3473" s="183">
        <v>3921</v>
      </c>
      <c r="B3473" s="195" t="s">
        <v>5033</v>
      </c>
      <c r="C3473" s="198" t="s">
        <v>5033</v>
      </c>
      <c r="D3473" s="212" t="s">
        <v>7014</v>
      </c>
      <c r="E3473" s="195" t="s">
        <v>27</v>
      </c>
      <c r="F3473" s="195" t="s">
        <v>8013</v>
      </c>
      <c r="G3473" s="195" t="s">
        <v>8317</v>
      </c>
      <c r="H3473" s="195" t="str">
        <f>IFERROR(VLOOKUP(Table[[#This Row],[Activity Details of Assistance]],WHAT!E:F,2,FALSE),"")</f>
        <v># of estimated persons reached by mass-media campaign</v>
      </c>
      <c r="I3473" s="195"/>
      <c r="J3473">
        <v>1</v>
      </c>
      <c r="K3473" t="s">
        <v>8280</v>
      </c>
      <c r="L3473" s="219" t="s">
        <v>13</v>
      </c>
      <c r="M3473" t="s">
        <v>14</v>
      </c>
      <c r="N3473" t="s">
        <v>307</v>
      </c>
      <c r="O3473" t="s">
        <v>1599</v>
      </c>
      <c r="P3473" t="s">
        <v>4720</v>
      </c>
      <c r="Q3473" s="241">
        <v>44773</v>
      </c>
      <c r="R3473" s="241">
        <v>44896</v>
      </c>
      <c r="S3473" t="s">
        <v>8452</v>
      </c>
      <c r="T3473" s="196"/>
      <c r="U3473" s="196"/>
      <c r="V3473" s="196"/>
      <c r="W3473" s="196"/>
      <c r="X3473"/>
      <c r="Y3473" t="s">
        <v>8465</v>
      </c>
      <c r="Z3473">
        <v>1847456331</v>
      </c>
      <c r="AA3473" t="s">
        <v>8466</v>
      </c>
      <c r="AB3473" s="259" t="str">
        <f>_xlfn.IFNA(IF(Table[[#This Row],[Programme Partner]]&lt;&gt;Table[[#This Row],[Implementing Partner]],CONCATENATE(Table[[#This Row],[Programme Partner]],"-",Table[[#This Row],[Implementing Partner]]),Table[[#This Row],[Programme Partner]]),"")</f>
        <v>BRAC</v>
      </c>
    </row>
    <row r="3474" spans="1:28" ht="16.5" customHeight="1">
      <c r="A3474" s="183">
        <v>3922</v>
      </c>
      <c r="B3474" s="195" t="s">
        <v>5033</v>
      </c>
      <c r="C3474" s="198" t="s">
        <v>5033</v>
      </c>
      <c r="D3474" s="212" t="s">
        <v>7014</v>
      </c>
      <c r="E3474" s="195" t="s">
        <v>27</v>
      </c>
      <c r="F3474" s="195" t="s">
        <v>8014</v>
      </c>
      <c r="G3474" s="195" t="s">
        <v>8358</v>
      </c>
      <c r="H3474" s="195" t="str">
        <f>IFERROR(VLOOKUP(Table[[#This Row],[Activity Details of Assistance]],WHAT!E:F,2,FALSE),"")</f>
        <v># of campaign per camp </v>
      </c>
      <c r="I3474" s="195"/>
      <c r="J3474">
        <v>1</v>
      </c>
      <c r="K3474" t="s">
        <v>8280</v>
      </c>
      <c r="L3474" s="219" t="s">
        <v>13</v>
      </c>
      <c r="M3474" t="s">
        <v>14</v>
      </c>
      <c r="N3474" t="s">
        <v>307</v>
      </c>
      <c r="O3474" t="s">
        <v>1599</v>
      </c>
      <c r="P3474" t="s">
        <v>4720</v>
      </c>
      <c r="Q3474" s="241">
        <v>44773</v>
      </c>
      <c r="R3474" s="241">
        <v>44896</v>
      </c>
      <c r="S3474" t="s">
        <v>8452</v>
      </c>
      <c r="T3474" s="196"/>
      <c r="U3474" s="196"/>
      <c r="V3474" s="196"/>
      <c r="W3474" s="196"/>
      <c r="X3474"/>
      <c r="Y3474" t="s">
        <v>8465</v>
      </c>
      <c r="Z3474">
        <v>1847456331</v>
      </c>
      <c r="AA3474" t="s">
        <v>8466</v>
      </c>
      <c r="AB3474" s="259" t="str">
        <f>_xlfn.IFNA(IF(Table[[#This Row],[Programme Partner]]&lt;&gt;Table[[#This Row],[Implementing Partner]],CONCATENATE(Table[[#This Row],[Programme Partner]],"-",Table[[#This Row],[Implementing Partner]]),Table[[#This Row],[Programme Partner]]),"")</f>
        <v>BRAC</v>
      </c>
    </row>
    <row r="3475" spans="1:28" ht="16.5" customHeight="1">
      <c r="A3475" s="183">
        <v>3923</v>
      </c>
      <c r="B3475" s="195" t="s">
        <v>5033</v>
      </c>
      <c r="C3475" s="198" t="s">
        <v>5033</v>
      </c>
      <c r="D3475" s="212" t="s">
        <v>7014</v>
      </c>
      <c r="E3475" s="195" t="s">
        <v>27</v>
      </c>
      <c r="F3475" s="195" t="s">
        <v>8014</v>
      </c>
      <c r="G3475" s="195" t="s">
        <v>8358</v>
      </c>
      <c r="H3475" s="195" t="str">
        <f>IFERROR(VLOOKUP(Table[[#This Row],[Activity Details of Assistance]],WHAT!E:F,2,FALSE),"")</f>
        <v># of campaign per camp </v>
      </c>
      <c r="I3475" s="195"/>
      <c r="J3475">
        <v>2</v>
      </c>
      <c r="K3475" t="s">
        <v>8280</v>
      </c>
      <c r="L3475" s="219" t="s">
        <v>13</v>
      </c>
      <c r="M3475" t="s">
        <v>14</v>
      </c>
      <c r="N3475" t="s">
        <v>307</v>
      </c>
      <c r="O3475" t="s">
        <v>1599</v>
      </c>
      <c r="P3475" t="s">
        <v>4723</v>
      </c>
      <c r="Q3475" s="241">
        <v>44773</v>
      </c>
      <c r="R3475" s="241">
        <v>44896</v>
      </c>
      <c r="S3475" t="s">
        <v>8452</v>
      </c>
      <c r="T3475" s="196"/>
      <c r="U3475" s="196"/>
      <c r="V3475" s="196"/>
      <c r="W3475" s="196"/>
      <c r="X3475"/>
      <c r="Y3475" t="s">
        <v>8465</v>
      </c>
      <c r="Z3475">
        <v>1847456331</v>
      </c>
      <c r="AA3475" t="s">
        <v>8466</v>
      </c>
      <c r="AB3475" s="259" t="str">
        <f>_xlfn.IFNA(IF(Table[[#This Row],[Programme Partner]]&lt;&gt;Table[[#This Row],[Implementing Partner]],CONCATENATE(Table[[#This Row],[Programme Partner]],"-",Table[[#This Row],[Implementing Partner]]),Table[[#This Row],[Programme Partner]]),"")</f>
        <v>BRAC</v>
      </c>
    </row>
    <row r="3476" spans="1:28" ht="16.5" customHeight="1">
      <c r="A3476" s="183">
        <v>3924</v>
      </c>
      <c r="B3476" s="195" t="s">
        <v>5033</v>
      </c>
      <c r="C3476" s="198" t="s">
        <v>5033</v>
      </c>
      <c r="D3476" s="212" t="s">
        <v>7014</v>
      </c>
      <c r="E3476" s="195" t="s">
        <v>27</v>
      </c>
      <c r="F3476" s="195" t="s">
        <v>8011</v>
      </c>
      <c r="G3476" s="195" t="s">
        <v>8584</v>
      </c>
      <c r="H3476" s="195" t="str">
        <f>IFERROR(VLOOKUP(Table[[#This Row],[Activity Details of Assistance]],WHAT!E:F,2,FALSE),"")</f>
        <v># of tube well</v>
      </c>
      <c r="I3476" s="195"/>
      <c r="J3476">
        <v>7</v>
      </c>
      <c r="K3476" t="s">
        <v>8280</v>
      </c>
      <c r="L3476" s="219" t="s">
        <v>13</v>
      </c>
      <c r="M3476" t="s">
        <v>14</v>
      </c>
      <c r="N3476" t="s">
        <v>309</v>
      </c>
      <c r="O3476" t="s">
        <v>1607</v>
      </c>
      <c r="P3476" t="s">
        <v>8211</v>
      </c>
      <c r="Q3476" s="241">
        <v>44773</v>
      </c>
      <c r="R3476" s="241">
        <v>44896</v>
      </c>
      <c r="S3476" s="291" t="s">
        <v>8590</v>
      </c>
      <c r="T3476" s="196"/>
      <c r="U3476" s="196"/>
      <c r="V3476" s="196"/>
      <c r="W3476" s="196"/>
      <c r="X3476"/>
      <c r="Y3476" t="s">
        <v>8465</v>
      </c>
      <c r="Z3476">
        <v>1847456331</v>
      </c>
      <c r="AA3476" t="s">
        <v>8466</v>
      </c>
      <c r="AB3476" s="259" t="str">
        <f>_xlfn.IFNA(IF(Table[[#This Row],[Programme Partner]]&lt;&gt;Table[[#This Row],[Implementing Partner]],CONCATENATE(Table[[#This Row],[Programme Partner]],"-",Table[[#This Row],[Implementing Partner]]),Table[[#This Row],[Programme Partner]]),"")</f>
        <v>BRAC</v>
      </c>
    </row>
    <row r="3477" spans="1:28" ht="16.5" customHeight="1">
      <c r="A3477" s="183">
        <v>3925</v>
      </c>
      <c r="B3477" s="195" t="s">
        <v>5033</v>
      </c>
      <c r="C3477" s="198" t="s">
        <v>5033</v>
      </c>
      <c r="D3477" s="212" t="s">
        <v>7014</v>
      </c>
      <c r="E3477" s="195" t="s">
        <v>27</v>
      </c>
      <c r="F3477" s="195" t="s">
        <v>8012</v>
      </c>
      <c r="G3477" s="195" t="s">
        <v>8354</v>
      </c>
      <c r="H3477" s="195" t="str">
        <f>IFERROR(VLOOKUP(Table[[#This Row],[Activity Details of Assistance]],WHAT!E:F,2,FALSE),"")</f>
        <v># of door</v>
      </c>
      <c r="I3477" s="195"/>
      <c r="J3477">
        <v>20</v>
      </c>
      <c r="K3477" t="s">
        <v>8280</v>
      </c>
      <c r="L3477" s="219" t="s">
        <v>13</v>
      </c>
      <c r="M3477" t="s">
        <v>14</v>
      </c>
      <c r="N3477" t="s">
        <v>309</v>
      </c>
      <c r="O3477" t="s">
        <v>1607</v>
      </c>
      <c r="P3477" t="s">
        <v>8211</v>
      </c>
      <c r="Q3477" s="241">
        <v>44773</v>
      </c>
      <c r="R3477" s="241">
        <v>44896</v>
      </c>
      <c r="S3477" s="291" t="s">
        <v>8590</v>
      </c>
      <c r="T3477" s="196"/>
      <c r="U3477" s="196"/>
      <c r="V3477" s="196"/>
      <c r="W3477" s="196"/>
      <c r="X3477"/>
      <c r="Y3477" t="s">
        <v>8465</v>
      </c>
      <c r="Z3477">
        <v>1847456331</v>
      </c>
      <c r="AA3477" t="s">
        <v>8466</v>
      </c>
      <c r="AB3477" s="259" t="str">
        <f>_xlfn.IFNA(IF(Table[[#This Row],[Programme Partner]]&lt;&gt;Table[[#This Row],[Implementing Partner]],CONCATENATE(Table[[#This Row],[Programme Partner]],"-",Table[[#This Row],[Implementing Partner]]),Table[[#This Row],[Programme Partner]]),"")</f>
        <v>BRAC</v>
      </c>
    </row>
    <row r="3478" spans="1:28" ht="16.5" customHeight="1">
      <c r="A3478" s="183">
        <v>3926</v>
      </c>
      <c r="B3478" s="195" t="s">
        <v>5033</v>
      </c>
      <c r="C3478" s="198" t="s">
        <v>5033</v>
      </c>
      <c r="D3478" s="212" t="s">
        <v>7014</v>
      </c>
      <c r="E3478" s="195" t="s">
        <v>27</v>
      </c>
      <c r="F3478" s="195" t="s">
        <v>8013</v>
      </c>
      <c r="G3478" s="195" t="s">
        <v>8314</v>
      </c>
      <c r="H3478" s="195" t="str">
        <f>IFERROR(VLOOKUP(Table[[#This Row],[Activity Details of Assistance]],WHAT!E:F,2,FALSE),"")</f>
        <v># of HP sessions at HH level</v>
      </c>
      <c r="I3478" s="195"/>
      <c r="J3478">
        <v>800</v>
      </c>
      <c r="K3478" t="s">
        <v>8280</v>
      </c>
      <c r="L3478" s="219" t="s">
        <v>13</v>
      </c>
      <c r="M3478" t="s">
        <v>14</v>
      </c>
      <c r="N3478" t="s">
        <v>309</v>
      </c>
      <c r="O3478" t="s">
        <v>1607</v>
      </c>
      <c r="P3478" t="s">
        <v>8211</v>
      </c>
      <c r="Q3478" s="241">
        <v>44773</v>
      </c>
      <c r="R3478" s="241">
        <v>44896</v>
      </c>
      <c r="S3478" s="291" t="s">
        <v>8590</v>
      </c>
      <c r="T3478" s="196"/>
      <c r="U3478" s="196"/>
      <c r="V3478" s="196"/>
      <c r="W3478" s="196"/>
      <c r="X3478"/>
      <c r="Y3478" t="s">
        <v>8465</v>
      </c>
      <c r="Z3478">
        <v>1847456331</v>
      </c>
      <c r="AA3478" t="s">
        <v>8466</v>
      </c>
      <c r="AB3478" s="259" t="str">
        <f>_xlfn.IFNA(IF(Table[[#This Row],[Programme Partner]]&lt;&gt;Table[[#This Row],[Implementing Partner]],CONCATENATE(Table[[#This Row],[Programme Partner]],"-",Table[[#This Row],[Implementing Partner]]),Table[[#This Row],[Programme Partner]]),"")</f>
        <v>BRAC</v>
      </c>
    </row>
    <row r="3479" spans="1:28" ht="16.5" customHeight="1">
      <c r="A3479" s="183">
        <v>3927</v>
      </c>
      <c r="B3479" s="195" t="s">
        <v>5033</v>
      </c>
      <c r="C3479" s="198" t="s">
        <v>5033</v>
      </c>
      <c r="D3479" s="212" t="s">
        <v>7014</v>
      </c>
      <c r="E3479" s="195" t="s">
        <v>27</v>
      </c>
      <c r="F3479" s="195" t="s">
        <v>8014</v>
      </c>
      <c r="G3479" s="195" t="s">
        <v>8445</v>
      </c>
      <c r="H3479" s="195" t="str">
        <f>IFERROR(VLOOKUP(Table[[#This Row],[Activity Details of Assistance]],WHAT!E:F,2,FALSE),"")</f>
        <v># of plant</v>
      </c>
      <c r="I3479" s="195"/>
      <c r="J3479">
        <v>1</v>
      </c>
      <c r="K3479" t="s">
        <v>8280</v>
      </c>
      <c r="L3479" s="219" t="s">
        <v>13</v>
      </c>
      <c r="M3479" t="s">
        <v>14</v>
      </c>
      <c r="N3479" t="s">
        <v>309</v>
      </c>
      <c r="O3479" t="s">
        <v>1607</v>
      </c>
      <c r="P3479" t="s">
        <v>8211</v>
      </c>
      <c r="Q3479" s="241">
        <v>44773</v>
      </c>
      <c r="R3479" s="241">
        <v>44896</v>
      </c>
      <c r="S3479" s="291" t="s">
        <v>8590</v>
      </c>
      <c r="T3479" s="196"/>
      <c r="U3479" s="196"/>
      <c r="V3479" s="196"/>
      <c r="W3479" s="196"/>
      <c r="X3479"/>
      <c r="Y3479" t="s">
        <v>8465</v>
      </c>
      <c r="Z3479">
        <v>1847456331</v>
      </c>
      <c r="AA3479" t="s">
        <v>8466</v>
      </c>
      <c r="AB3479" s="259" t="str">
        <f>_xlfn.IFNA(IF(Table[[#This Row],[Programme Partner]]&lt;&gt;Table[[#This Row],[Implementing Partner]],CONCATENATE(Table[[#This Row],[Programme Partner]],"-",Table[[#This Row],[Implementing Partner]]),Table[[#This Row],[Programme Partner]]),"")</f>
        <v>BRAC</v>
      </c>
    </row>
    <row r="3480" spans="1:28" ht="16.5" customHeight="1">
      <c r="A3480" s="183">
        <v>3928</v>
      </c>
      <c r="B3480" s="195" t="s">
        <v>5033</v>
      </c>
      <c r="C3480" s="198" t="s">
        <v>5033</v>
      </c>
      <c r="D3480" s="212" t="s">
        <v>7014</v>
      </c>
      <c r="E3480" s="195" t="s">
        <v>27</v>
      </c>
      <c r="F3480" s="195" t="s">
        <v>8014</v>
      </c>
      <c r="G3480" s="195" t="s">
        <v>8361</v>
      </c>
      <c r="H3480" s="195" t="str">
        <f>IFERROR(VLOOKUP(Table[[#This Row],[Activity Details of Assistance]],WHAT!E:F,2,FALSE),"")</f>
        <v># of plant</v>
      </c>
      <c r="I3480" s="195"/>
      <c r="J3480">
        <v>1</v>
      </c>
      <c r="K3480" t="s">
        <v>8280</v>
      </c>
      <c r="L3480" s="219" t="s">
        <v>13</v>
      </c>
      <c r="M3480" t="s">
        <v>14</v>
      </c>
      <c r="N3480" t="s">
        <v>309</v>
      </c>
      <c r="O3480" t="s">
        <v>1607</v>
      </c>
      <c r="P3480" t="s">
        <v>8211</v>
      </c>
      <c r="Q3480" s="241">
        <v>44773</v>
      </c>
      <c r="R3480" s="241">
        <v>44896</v>
      </c>
      <c r="S3480" s="291" t="s">
        <v>8590</v>
      </c>
      <c r="T3480" s="196"/>
      <c r="U3480" s="196"/>
      <c r="V3480" s="196"/>
      <c r="W3480" s="196"/>
      <c r="X3480"/>
      <c r="Y3480" t="s">
        <v>8465</v>
      </c>
      <c r="Z3480">
        <v>1847456331</v>
      </c>
      <c r="AA3480" t="s">
        <v>8466</v>
      </c>
      <c r="AB3480" s="259" t="str">
        <f>_xlfn.IFNA(IF(Table[[#This Row],[Programme Partner]]&lt;&gt;Table[[#This Row],[Implementing Partner]],CONCATENATE(Table[[#This Row],[Programme Partner]],"-",Table[[#This Row],[Implementing Partner]]),Table[[#This Row],[Programme Partner]]),"")</f>
        <v>BRAC</v>
      </c>
    </row>
    <row r="3481" spans="1:28" ht="16.5" customHeight="1">
      <c r="A3481" s="183">
        <v>3929</v>
      </c>
      <c r="B3481" s="195" t="s">
        <v>5292</v>
      </c>
      <c r="C3481" s="198" t="s">
        <v>5009</v>
      </c>
      <c r="D3481" s="212" t="s">
        <v>8352</v>
      </c>
      <c r="E3481" s="195" t="s">
        <v>27</v>
      </c>
      <c r="F3481" s="195" t="s">
        <v>8011</v>
      </c>
      <c r="G3481" s="195" t="s">
        <v>8355</v>
      </c>
      <c r="H3481" s="195" t="str">
        <f>IFERROR(VLOOKUP(Table[[#This Row],[Activity Details of Assistance]],WHAT!E:F,2,FALSE),"")</f>
        <v># of water network</v>
      </c>
      <c r="I3481" s="195"/>
      <c r="J3481">
        <v>8</v>
      </c>
      <c r="K3481" t="s">
        <v>8280</v>
      </c>
      <c r="L3481" s="219" t="s">
        <v>13</v>
      </c>
      <c r="M3481" t="s">
        <v>14</v>
      </c>
      <c r="N3481" t="s">
        <v>307</v>
      </c>
      <c r="O3481" t="s">
        <v>1599</v>
      </c>
      <c r="P3481" t="s">
        <v>4726</v>
      </c>
      <c r="Q3481" s="241">
        <v>44773</v>
      </c>
      <c r="R3481" s="241">
        <v>44774</v>
      </c>
      <c r="S3481" t="s">
        <v>8452</v>
      </c>
      <c r="T3481" s="196"/>
      <c r="U3481" s="196"/>
      <c r="V3481" s="196"/>
      <c r="W3481" s="196"/>
      <c r="X3481"/>
      <c r="Y3481" t="s">
        <v>8283</v>
      </c>
      <c r="Z3481">
        <v>1714567162</v>
      </c>
      <c r="AA3481" t="s">
        <v>8284</v>
      </c>
      <c r="AB3481" s="259" t="str">
        <f>_xlfn.IFNA(IF(Table[[#This Row],[Programme Partner]]&lt;&gt;Table[[#This Row],[Implementing Partner]],CONCATENATE(Table[[#This Row],[Programme Partner]],"-",Table[[#This Row],[Implementing Partner]]),Table[[#This Row],[Programme Partner]]),"")</f>
        <v>WHH-ANANDO</v>
      </c>
    </row>
    <row r="3482" spans="1:28" ht="16.5" customHeight="1">
      <c r="A3482" s="183">
        <v>3930</v>
      </c>
      <c r="B3482" s="195" t="s">
        <v>5292</v>
      </c>
      <c r="C3482" s="198" t="s">
        <v>5009</v>
      </c>
      <c r="D3482" s="212" t="s">
        <v>8352</v>
      </c>
      <c r="E3482" s="195" t="s">
        <v>27</v>
      </c>
      <c r="F3482" s="195" t="s">
        <v>8011</v>
      </c>
      <c r="G3482" t="s">
        <v>8019</v>
      </c>
      <c r="H3482" s="195" t="str">
        <f>IFERROR(VLOOKUP(Table[[#This Row],[Activity Details of Assistance]],WHAT!E:F,2,FALSE),"")</f>
        <v>N/A</v>
      </c>
      <c r="I3482" s="195"/>
      <c r="J3482">
        <v>3</v>
      </c>
      <c r="K3482" t="s">
        <v>8280</v>
      </c>
      <c r="L3482" s="219" t="s">
        <v>13</v>
      </c>
      <c r="M3482" t="s">
        <v>14</v>
      </c>
      <c r="N3482" t="s">
        <v>307</v>
      </c>
      <c r="O3482" t="s">
        <v>1599</v>
      </c>
      <c r="P3482" t="s">
        <v>4726</v>
      </c>
      <c r="Q3482" s="241">
        <v>44773</v>
      </c>
      <c r="R3482" s="241">
        <v>44774</v>
      </c>
      <c r="S3482" t="s">
        <v>8452</v>
      </c>
      <c r="T3482" s="196"/>
      <c r="U3482" s="196"/>
      <c r="V3482" s="196"/>
      <c r="W3482" s="196"/>
      <c r="X3482" t="s">
        <v>8545</v>
      </c>
      <c r="Y3482" t="s">
        <v>8283</v>
      </c>
      <c r="Z3482">
        <v>1714567162</v>
      </c>
      <c r="AA3482" t="s">
        <v>8284</v>
      </c>
      <c r="AB3482" s="259" t="str">
        <f>_xlfn.IFNA(IF(Table[[#This Row],[Programme Partner]]&lt;&gt;Table[[#This Row],[Implementing Partner]],CONCATENATE(Table[[#This Row],[Programme Partner]],"-",Table[[#This Row],[Implementing Partner]]),Table[[#This Row],[Programme Partner]]),"")</f>
        <v>WHH-ANANDO</v>
      </c>
    </row>
    <row r="3483" spans="1:28" ht="16.5" customHeight="1">
      <c r="A3483" s="183">
        <v>3931</v>
      </c>
      <c r="B3483" s="195" t="s">
        <v>5292</v>
      </c>
      <c r="C3483" s="198" t="s">
        <v>5009</v>
      </c>
      <c r="D3483" s="212" t="s">
        <v>8352</v>
      </c>
      <c r="E3483" s="195" t="s">
        <v>27</v>
      </c>
      <c r="F3483" s="195" t="s">
        <v>8012</v>
      </c>
      <c r="G3483" s="195" t="s">
        <v>8373</v>
      </c>
      <c r="H3483" s="195" t="str">
        <f>IFERROR(VLOOKUP(Table[[#This Row],[Activity Details of Assistance]],WHAT!E:F,2,FALSE),"")</f>
        <v xml:space="preserve"># of door </v>
      </c>
      <c r="I3483" s="195"/>
      <c r="J3483">
        <v>10</v>
      </c>
      <c r="K3483" t="s">
        <v>8280</v>
      </c>
      <c r="L3483" s="219" t="s">
        <v>13</v>
      </c>
      <c r="M3483" t="s">
        <v>14</v>
      </c>
      <c r="N3483" t="s">
        <v>307</v>
      </c>
      <c r="O3483" t="s">
        <v>1599</v>
      </c>
      <c r="P3483" t="s">
        <v>4726</v>
      </c>
      <c r="Q3483" s="241">
        <v>44773</v>
      </c>
      <c r="R3483" s="241">
        <v>44774</v>
      </c>
      <c r="S3483" t="s">
        <v>8452</v>
      </c>
      <c r="T3483" s="196"/>
      <c r="U3483" s="196"/>
      <c r="V3483" s="196"/>
      <c r="W3483" s="196"/>
      <c r="X3483"/>
      <c r="Y3483" t="s">
        <v>8283</v>
      </c>
      <c r="Z3483">
        <v>1714567162</v>
      </c>
      <c r="AA3483" t="s">
        <v>8284</v>
      </c>
      <c r="AB3483" s="259" t="str">
        <f>_xlfn.IFNA(IF(Table[[#This Row],[Programme Partner]]&lt;&gt;Table[[#This Row],[Implementing Partner]],CONCATENATE(Table[[#This Row],[Programme Partner]],"-",Table[[#This Row],[Implementing Partner]]),Table[[#This Row],[Programme Partner]]),"")</f>
        <v>WHH-ANANDO</v>
      </c>
    </row>
    <row r="3484" spans="1:28" ht="16.5" customHeight="1">
      <c r="A3484" s="183">
        <v>3932</v>
      </c>
      <c r="B3484" s="195" t="s">
        <v>5292</v>
      </c>
      <c r="C3484" s="198" t="s">
        <v>5009</v>
      </c>
      <c r="D3484" s="212" t="s">
        <v>8352</v>
      </c>
      <c r="E3484" s="195" t="s">
        <v>27</v>
      </c>
      <c r="F3484" s="195" t="s">
        <v>8012</v>
      </c>
      <c r="G3484" s="195" t="s">
        <v>8585</v>
      </c>
      <c r="H3484" s="195" t="str">
        <f>IFERROR(VLOOKUP(Table[[#This Row],[Activity Details of Assistance]],WHAT!E:F,2,FALSE),"")</f>
        <v xml:space="preserve"># of door </v>
      </c>
      <c r="I3484" s="195"/>
      <c r="J3484">
        <v>20</v>
      </c>
      <c r="K3484" t="s">
        <v>8280</v>
      </c>
      <c r="L3484" s="219" t="s">
        <v>13</v>
      </c>
      <c r="M3484" t="s">
        <v>14</v>
      </c>
      <c r="N3484" t="s">
        <v>307</v>
      </c>
      <c r="O3484" t="s">
        <v>1599</v>
      </c>
      <c r="P3484" t="s">
        <v>4726</v>
      </c>
      <c r="Q3484" s="241">
        <v>44773</v>
      </c>
      <c r="R3484" s="241">
        <v>44774</v>
      </c>
      <c r="S3484" t="s">
        <v>8452</v>
      </c>
      <c r="T3484" s="196"/>
      <c r="U3484" s="196"/>
      <c r="V3484" s="196"/>
      <c r="W3484" s="196"/>
      <c r="X3484"/>
      <c r="Y3484" t="s">
        <v>8283</v>
      </c>
      <c r="Z3484">
        <v>1714567162</v>
      </c>
      <c r="AA3484" t="s">
        <v>8284</v>
      </c>
      <c r="AB3484" s="259" t="str">
        <f>_xlfn.IFNA(IF(Table[[#This Row],[Programme Partner]]&lt;&gt;Table[[#This Row],[Implementing Partner]],CONCATENATE(Table[[#This Row],[Programme Partner]],"-",Table[[#This Row],[Implementing Partner]]),Table[[#This Row],[Programme Partner]]),"")</f>
        <v>WHH-ANANDO</v>
      </c>
    </row>
    <row r="3485" spans="1:28" ht="16.5" customHeight="1">
      <c r="A3485" s="183">
        <v>3933</v>
      </c>
      <c r="B3485" s="195" t="s">
        <v>5292</v>
      </c>
      <c r="C3485" s="198" t="s">
        <v>5009</v>
      </c>
      <c r="D3485" s="212" t="s">
        <v>8352</v>
      </c>
      <c r="E3485" s="195" t="s">
        <v>27</v>
      </c>
      <c r="F3485" s="195" t="s">
        <v>8012</v>
      </c>
      <c r="G3485" s="195" t="s">
        <v>8354</v>
      </c>
      <c r="H3485" s="195" t="str">
        <f>IFERROR(VLOOKUP(Table[[#This Row],[Activity Details of Assistance]],WHAT!E:F,2,FALSE),"")</f>
        <v># of door</v>
      </c>
      <c r="I3485" s="195"/>
      <c r="J3485">
        <v>20</v>
      </c>
      <c r="K3485" t="s">
        <v>8280</v>
      </c>
      <c r="L3485" s="219" t="s">
        <v>13</v>
      </c>
      <c r="M3485" t="s">
        <v>14</v>
      </c>
      <c r="N3485" t="s">
        <v>307</v>
      </c>
      <c r="O3485" t="s">
        <v>1599</v>
      </c>
      <c r="P3485" t="s">
        <v>4726</v>
      </c>
      <c r="Q3485" s="241">
        <v>44773</v>
      </c>
      <c r="R3485" s="241">
        <v>44774</v>
      </c>
      <c r="S3485" t="s">
        <v>8452</v>
      </c>
      <c r="T3485" s="196"/>
      <c r="U3485" s="196"/>
      <c r="V3485" s="196"/>
      <c r="W3485" s="196"/>
      <c r="X3485"/>
      <c r="Y3485" t="s">
        <v>8283</v>
      </c>
      <c r="Z3485">
        <v>1714567162</v>
      </c>
      <c r="AA3485" t="s">
        <v>8284</v>
      </c>
      <c r="AB3485" s="259" t="str">
        <f>_xlfn.IFNA(IF(Table[[#This Row],[Programme Partner]]&lt;&gt;Table[[#This Row],[Implementing Partner]],CONCATENATE(Table[[#This Row],[Programme Partner]],"-",Table[[#This Row],[Implementing Partner]]),Table[[#This Row],[Programme Partner]]),"")</f>
        <v>WHH-ANANDO</v>
      </c>
    </row>
    <row r="3486" spans="1:28" ht="16.5" customHeight="1">
      <c r="A3486" s="183">
        <v>3934</v>
      </c>
      <c r="B3486" s="195" t="s">
        <v>5292</v>
      </c>
      <c r="C3486" s="198" t="s">
        <v>5009</v>
      </c>
      <c r="D3486" s="212" t="s">
        <v>8352</v>
      </c>
      <c r="E3486" s="195" t="s">
        <v>27</v>
      </c>
      <c r="F3486" s="195" t="s">
        <v>8012</v>
      </c>
      <c r="G3486" s="195" t="s">
        <v>8357</v>
      </c>
      <c r="H3486" s="195" t="str">
        <f>IFERROR(VLOOKUP(Table[[#This Row],[Activity Details of Assistance]],WHAT!E:F,2,FALSE),"")</f>
        <v># of door</v>
      </c>
      <c r="I3486" s="195"/>
      <c r="J3486">
        <v>248</v>
      </c>
      <c r="K3486" t="s">
        <v>8280</v>
      </c>
      <c r="L3486" s="219" t="s">
        <v>13</v>
      </c>
      <c r="M3486" t="s">
        <v>14</v>
      </c>
      <c r="N3486" t="s">
        <v>307</v>
      </c>
      <c r="O3486" t="s">
        <v>1599</v>
      </c>
      <c r="P3486" t="s">
        <v>4726</v>
      </c>
      <c r="Q3486" s="241">
        <v>44773</v>
      </c>
      <c r="R3486" s="241">
        <v>44774</v>
      </c>
      <c r="S3486" t="s">
        <v>8452</v>
      </c>
      <c r="T3486" s="196"/>
      <c r="U3486" s="196"/>
      <c r="V3486" s="196"/>
      <c r="W3486" s="196"/>
      <c r="X3486"/>
      <c r="Y3486" t="s">
        <v>8283</v>
      </c>
      <c r="Z3486">
        <v>1714567162</v>
      </c>
      <c r="AA3486" t="s">
        <v>8284</v>
      </c>
      <c r="AB3486" s="259" t="str">
        <f>_xlfn.IFNA(IF(Table[[#This Row],[Programme Partner]]&lt;&gt;Table[[#This Row],[Implementing Partner]],CONCATENATE(Table[[#This Row],[Programme Partner]],"-",Table[[#This Row],[Implementing Partner]]),Table[[#This Row],[Programme Partner]]),"")</f>
        <v>WHH-ANANDO</v>
      </c>
    </row>
    <row r="3487" spans="1:28" ht="16.5" customHeight="1">
      <c r="A3487" s="183">
        <v>3935</v>
      </c>
      <c r="B3487" s="195" t="s">
        <v>5292</v>
      </c>
      <c r="C3487" s="198" t="s">
        <v>5009</v>
      </c>
      <c r="D3487" s="212" t="s">
        <v>8352</v>
      </c>
      <c r="E3487" s="195" t="s">
        <v>27</v>
      </c>
      <c r="F3487" s="195" t="s">
        <v>8011</v>
      </c>
      <c r="G3487" t="s">
        <v>8584</v>
      </c>
      <c r="H3487" s="195" t="str">
        <f>IFERROR(VLOOKUP(Table[[#This Row],[Activity Details of Assistance]],WHAT!E:F,2,FALSE),"")</f>
        <v># of tube well</v>
      </c>
      <c r="I3487" s="195"/>
      <c r="J3487">
        <v>20</v>
      </c>
      <c r="K3487" t="s">
        <v>8280</v>
      </c>
      <c r="L3487" s="219" t="s">
        <v>13</v>
      </c>
      <c r="M3487" t="s">
        <v>14</v>
      </c>
      <c r="N3487" t="s">
        <v>307</v>
      </c>
      <c r="O3487" t="s">
        <v>1599</v>
      </c>
      <c r="P3487" t="s">
        <v>4726</v>
      </c>
      <c r="Q3487" s="241">
        <v>44773</v>
      </c>
      <c r="R3487" s="241">
        <v>44774</v>
      </c>
      <c r="S3487" t="s">
        <v>8452</v>
      </c>
      <c r="T3487" s="196"/>
      <c r="U3487" s="196"/>
      <c r="V3487" s="196"/>
      <c r="W3487" s="196"/>
      <c r="X3487" t="s">
        <v>8610</v>
      </c>
      <c r="Y3487" t="s">
        <v>8283</v>
      </c>
      <c r="Z3487">
        <v>1714567162</v>
      </c>
      <c r="AA3487" t="s">
        <v>8284</v>
      </c>
      <c r="AB3487" s="259" t="str">
        <f>_xlfn.IFNA(IF(Table[[#This Row],[Programme Partner]]&lt;&gt;Table[[#This Row],[Implementing Partner]],CONCATENATE(Table[[#This Row],[Programme Partner]],"-",Table[[#This Row],[Implementing Partner]]),Table[[#This Row],[Programme Partner]]),"")</f>
        <v>WHH-ANANDO</v>
      </c>
    </row>
    <row r="3488" spans="1:28" ht="16.5" customHeight="1">
      <c r="A3488" s="183">
        <v>3936</v>
      </c>
      <c r="B3488" s="195" t="s">
        <v>5292</v>
      </c>
      <c r="C3488" s="198" t="s">
        <v>5009</v>
      </c>
      <c r="D3488" s="212" t="s">
        <v>8352</v>
      </c>
      <c r="E3488" s="195" t="s">
        <v>27</v>
      </c>
      <c r="F3488" s="195" t="s">
        <v>8013</v>
      </c>
      <c r="G3488" s="195" t="s">
        <v>8313</v>
      </c>
      <c r="H3488" s="195" t="str">
        <f>IFERROR(VLOOKUP(Table[[#This Row],[Activity Details of Assistance]],WHAT!E:F,2,FALSE),"")</f>
        <v># of HP sessions at community level</v>
      </c>
      <c r="I3488" s="195"/>
      <c r="J3488">
        <v>551</v>
      </c>
      <c r="K3488" t="s">
        <v>8280</v>
      </c>
      <c r="L3488" s="219" t="s">
        <v>13</v>
      </c>
      <c r="M3488" t="s">
        <v>14</v>
      </c>
      <c r="N3488" t="s">
        <v>307</v>
      </c>
      <c r="O3488" t="s">
        <v>1599</v>
      </c>
      <c r="P3488" t="s">
        <v>4726</v>
      </c>
      <c r="Q3488" s="241">
        <v>44773</v>
      </c>
      <c r="R3488" s="241">
        <v>44774</v>
      </c>
      <c r="S3488" t="s">
        <v>8452</v>
      </c>
      <c r="T3488" s="196"/>
      <c r="U3488" s="196"/>
      <c r="V3488" s="196"/>
      <c r="W3488" s="196"/>
      <c r="X3488"/>
      <c r="Y3488" t="s">
        <v>8283</v>
      </c>
      <c r="Z3488">
        <v>1714567162</v>
      </c>
      <c r="AA3488" t="s">
        <v>8284</v>
      </c>
      <c r="AB3488" s="259" t="str">
        <f>_xlfn.IFNA(IF(Table[[#This Row],[Programme Partner]]&lt;&gt;Table[[#This Row],[Implementing Partner]],CONCATENATE(Table[[#This Row],[Programme Partner]],"-",Table[[#This Row],[Implementing Partner]]),Table[[#This Row],[Programme Partner]]),"")</f>
        <v>WHH-ANANDO</v>
      </c>
    </row>
    <row r="3489" spans="1:28" ht="16.5" customHeight="1">
      <c r="A3489" s="183">
        <v>3937</v>
      </c>
      <c r="B3489" s="195" t="s">
        <v>5292</v>
      </c>
      <c r="C3489" s="198" t="s">
        <v>5009</v>
      </c>
      <c r="D3489" s="212" t="s">
        <v>8352</v>
      </c>
      <c r="E3489" s="195" t="s">
        <v>27</v>
      </c>
      <c r="F3489" s="195" t="s">
        <v>8013</v>
      </c>
      <c r="G3489" s="195" t="s">
        <v>8314</v>
      </c>
      <c r="H3489" s="195" t="str">
        <f>IFERROR(VLOOKUP(Table[[#This Row],[Activity Details of Assistance]],WHAT!E:F,2,FALSE),"")</f>
        <v># of HP sessions at HH level</v>
      </c>
      <c r="I3489" s="195"/>
      <c r="J3489">
        <v>2246</v>
      </c>
      <c r="K3489" t="s">
        <v>8280</v>
      </c>
      <c r="L3489" s="219" t="s">
        <v>13</v>
      </c>
      <c r="M3489" t="s">
        <v>14</v>
      </c>
      <c r="N3489" t="s">
        <v>307</v>
      </c>
      <c r="O3489" t="s">
        <v>1599</v>
      </c>
      <c r="P3489" t="s">
        <v>4726</v>
      </c>
      <c r="Q3489" s="241">
        <v>44773</v>
      </c>
      <c r="R3489" s="241">
        <v>44774</v>
      </c>
      <c r="S3489" t="s">
        <v>8452</v>
      </c>
      <c r="T3489" s="196"/>
      <c r="U3489" s="196"/>
      <c r="V3489" s="196"/>
      <c r="W3489" s="196"/>
      <c r="X3489"/>
      <c r="Y3489" t="s">
        <v>8283</v>
      </c>
      <c r="Z3489">
        <v>1714567162</v>
      </c>
      <c r="AA3489" t="s">
        <v>8284</v>
      </c>
      <c r="AB3489" s="259" t="str">
        <f>_xlfn.IFNA(IF(Table[[#This Row],[Programme Partner]]&lt;&gt;Table[[#This Row],[Implementing Partner]],CONCATENATE(Table[[#This Row],[Programme Partner]],"-",Table[[#This Row],[Implementing Partner]]),Table[[#This Row],[Programme Partner]]),"")</f>
        <v>WHH-ANANDO</v>
      </c>
    </row>
    <row r="3490" spans="1:28" ht="16.5" customHeight="1">
      <c r="A3490" s="183">
        <v>3938</v>
      </c>
      <c r="B3490" s="195" t="s">
        <v>5292</v>
      </c>
      <c r="C3490" s="198" t="s">
        <v>5009</v>
      </c>
      <c r="D3490" s="212" t="s">
        <v>8352</v>
      </c>
      <c r="E3490" s="195" t="s">
        <v>27</v>
      </c>
      <c r="F3490" s="195" t="s">
        <v>8013</v>
      </c>
      <c r="G3490" s="195" t="s">
        <v>8317</v>
      </c>
      <c r="H3490" s="195" t="str">
        <f>IFERROR(VLOOKUP(Table[[#This Row],[Activity Details of Assistance]],WHAT!E:F,2,FALSE),"")</f>
        <v># of estimated persons reached by mass-media campaign</v>
      </c>
      <c r="I3490" s="195"/>
      <c r="J3490">
        <v>4</v>
      </c>
      <c r="K3490" t="s">
        <v>8280</v>
      </c>
      <c r="L3490" s="219" t="s">
        <v>13</v>
      </c>
      <c r="M3490" t="s">
        <v>14</v>
      </c>
      <c r="N3490" t="s">
        <v>307</v>
      </c>
      <c r="O3490" t="s">
        <v>1599</v>
      </c>
      <c r="P3490" t="s">
        <v>4726</v>
      </c>
      <c r="Q3490" s="241">
        <v>44773</v>
      </c>
      <c r="R3490" s="241">
        <v>44774</v>
      </c>
      <c r="S3490" t="s">
        <v>8452</v>
      </c>
      <c r="T3490" s="196"/>
      <c r="U3490" s="196"/>
      <c r="V3490" s="196"/>
      <c r="W3490" s="196"/>
      <c r="X3490"/>
      <c r="Y3490" t="s">
        <v>8283</v>
      </c>
      <c r="Z3490">
        <v>1714567162</v>
      </c>
      <c r="AA3490" t="s">
        <v>8284</v>
      </c>
      <c r="AB3490" s="259" t="str">
        <f>_xlfn.IFNA(IF(Table[[#This Row],[Programme Partner]]&lt;&gt;Table[[#This Row],[Implementing Partner]],CONCATENATE(Table[[#This Row],[Programme Partner]],"-",Table[[#This Row],[Implementing Partner]]),Table[[#This Row],[Programme Partner]]),"")</f>
        <v>WHH-ANANDO</v>
      </c>
    </row>
    <row r="3491" spans="1:28" ht="16.5" customHeight="1">
      <c r="A3491" s="183">
        <v>3939</v>
      </c>
      <c r="B3491" s="195" t="s">
        <v>5292</v>
      </c>
      <c r="C3491" s="198" t="s">
        <v>5009</v>
      </c>
      <c r="D3491" s="212" t="s">
        <v>8352</v>
      </c>
      <c r="E3491" s="195" t="s">
        <v>27</v>
      </c>
      <c r="F3491" s="195" t="s">
        <v>8014</v>
      </c>
      <c r="G3491" s="195" t="s">
        <v>8358</v>
      </c>
      <c r="H3491" s="195" t="str">
        <f>IFERROR(VLOOKUP(Table[[#This Row],[Activity Details of Assistance]],WHAT!E:F,2,FALSE),"")</f>
        <v># of campaign per camp </v>
      </c>
      <c r="I3491" s="195"/>
      <c r="J3491">
        <v>14</v>
      </c>
      <c r="K3491" t="s">
        <v>8280</v>
      </c>
      <c r="L3491" s="219" t="s">
        <v>13</v>
      </c>
      <c r="M3491" t="s">
        <v>14</v>
      </c>
      <c r="N3491" t="s">
        <v>307</v>
      </c>
      <c r="O3491" t="s">
        <v>1599</v>
      </c>
      <c r="P3491" t="s">
        <v>4726</v>
      </c>
      <c r="Q3491" s="241">
        <v>44773</v>
      </c>
      <c r="R3491" s="241">
        <v>44774</v>
      </c>
      <c r="S3491" t="s">
        <v>8452</v>
      </c>
      <c r="T3491" s="196"/>
      <c r="U3491" s="196"/>
      <c r="V3491" s="196"/>
      <c r="W3491" s="196"/>
      <c r="X3491"/>
      <c r="Y3491" t="s">
        <v>8283</v>
      </c>
      <c r="Z3491">
        <v>1714567162</v>
      </c>
      <c r="AA3491" t="s">
        <v>8284</v>
      </c>
      <c r="AB3491" s="259" t="str">
        <f>_xlfn.IFNA(IF(Table[[#This Row],[Programme Partner]]&lt;&gt;Table[[#This Row],[Implementing Partner]],CONCATENATE(Table[[#This Row],[Programme Partner]],"-",Table[[#This Row],[Implementing Partner]]),Table[[#This Row],[Programme Partner]]),"")</f>
        <v>WHH-ANANDO</v>
      </c>
    </row>
    <row r="3492" spans="1:28" ht="16.5" customHeight="1">
      <c r="A3492" s="183">
        <v>3940</v>
      </c>
      <c r="B3492" s="195" t="s">
        <v>5292</v>
      </c>
      <c r="C3492" s="198" t="s">
        <v>5009</v>
      </c>
      <c r="D3492" s="212" t="s">
        <v>8352</v>
      </c>
      <c r="E3492" s="195" t="s">
        <v>27</v>
      </c>
      <c r="F3492" s="195" t="s">
        <v>8014</v>
      </c>
      <c r="G3492" s="195" t="s">
        <v>8361</v>
      </c>
      <c r="H3492" s="195" t="str">
        <f>IFERROR(VLOOKUP(Table[[#This Row],[Activity Details of Assistance]],WHAT!E:F,2,FALSE),"")</f>
        <v># of plant</v>
      </c>
      <c r="I3492" s="195"/>
      <c r="J3492">
        <v>1</v>
      </c>
      <c r="K3492" t="s">
        <v>8280</v>
      </c>
      <c r="L3492" s="219" t="s">
        <v>13</v>
      </c>
      <c r="M3492" t="s">
        <v>14</v>
      </c>
      <c r="N3492" t="s">
        <v>307</v>
      </c>
      <c r="O3492" t="s">
        <v>1599</v>
      </c>
      <c r="P3492" t="s">
        <v>4726</v>
      </c>
      <c r="Q3492" s="241">
        <v>44773</v>
      </c>
      <c r="R3492" s="241">
        <v>44774</v>
      </c>
      <c r="S3492" t="s">
        <v>8452</v>
      </c>
      <c r="T3492" s="196"/>
      <c r="U3492" s="196"/>
      <c r="V3492" s="196"/>
      <c r="W3492" s="196"/>
      <c r="X3492"/>
      <c r="Y3492" t="s">
        <v>8283</v>
      </c>
      <c r="Z3492">
        <v>1714567162</v>
      </c>
      <c r="AA3492" t="s">
        <v>8284</v>
      </c>
      <c r="AB3492" s="259" t="str">
        <f>_xlfn.IFNA(IF(Table[[#This Row],[Programme Partner]]&lt;&gt;Table[[#This Row],[Implementing Partner]],CONCATENATE(Table[[#This Row],[Programme Partner]],"-",Table[[#This Row],[Implementing Partner]]),Table[[#This Row],[Programme Partner]]),"")</f>
        <v>WHH-ANANDO</v>
      </c>
    </row>
    <row r="3493" spans="1:28" ht="16.5" customHeight="1">
      <c r="A3493" s="183">
        <v>3941</v>
      </c>
      <c r="B3493" s="195" t="s">
        <v>5292</v>
      </c>
      <c r="C3493" s="198" t="s">
        <v>5009</v>
      </c>
      <c r="D3493" s="212" t="s">
        <v>8352</v>
      </c>
      <c r="E3493" s="195" t="s">
        <v>27</v>
      </c>
      <c r="F3493" s="195" t="s">
        <v>8013</v>
      </c>
      <c r="G3493" s="195" t="s">
        <v>8313</v>
      </c>
      <c r="H3493" s="195" t="str">
        <f>IFERROR(VLOOKUP(Table[[#This Row],[Activity Details of Assistance]],WHAT!E:F,2,FALSE),"")</f>
        <v># of HP sessions at community level</v>
      </c>
      <c r="I3493" s="195"/>
      <c r="J3493">
        <v>79</v>
      </c>
      <c r="K3493" t="s">
        <v>8280</v>
      </c>
      <c r="L3493" s="219" t="s">
        <v>13</v>
      </c>
      <c r="M3493" t="s">
        <v>14</v>
      </c>
      <c r="N3493" t="s">
        <v>307</v>
      </c>
      <c r="O3493" t="s">
        <v>1599</v>
      </c>
      <c r="P3493" t="s">
        <v>8198</v>
      </c>
      <c r="Q3493" s="241">
        <v>44773</v>
      </c>
      <c r="R3493" s="241">
        <v>44774</v>
      </c>
      <c r="S3493" s="291" t="s">
        <v>8590</v>
      </c>
      <c r="T3493" s="196"/>
      <c r="U3493" s="196"/>
      <c r="V3493" s="196"/>
      <c r="W3493" s="196"/>
      <c r="X3493"/>
      <c r="Y3493" t="s">
        <v>8283</v>
      </c>
      <c r="Z3493">
        <v>1714567162</v>
      </c>
      <c r="AA3493" t="s">
        <v>8284</v>
      </c>
      <c r="AB3493" s="259" t="str">
        <f>_xlfn.IFNA(IF(Table[[#This Row],[Programme Partner]]&lt;&gt;Table[[#This Row],[Implementing Partner]],CONCATENATE(Table[[#This Row],[Programme Partner]],"-",Table[[#This Row],[Implementing Partner]]),Table[[#This Row],[Programme Partner]]),"")</f>
        <v>WHH-ANANDO</v>
      </c>
    </row>
    <row r="3494" spans="1:28" ht="16.5" customHeight="1">
      <c r="A3494" s="183">
        <v>3942</v>
      </c>
      <c r="B3494" s="195" t="s">
        <v>5292</v>
      </c>
      <c r="C3494" s="198" t="s">
        <v>5009</v>
      </c>
      <c r="D3494" s="212" t="s">
        <v>8352</v>
      </c>
      <c r="E3494" s="195" t="s">
        <v>27</v>
      </c>
      <c r="F3494" s="195" t="s">
        <v>8013</v>
      </c>
      <c r="G3494" s="195" t="s">
        <v>8314</v>
      </c>
      <c r="H3494" s="195" t="str">
        <f>IFERROR(VLOOKUP(Table[[#This Row],[Activity Details of Assistance]],WHAT!E:F,2,FALSE),"")</f>
        <v># of HP sessions at HH level</v>
      </c>
      <c r="I3494" s="195"/>
      <c r="J3494">
        <v>361</v>
      </c>
      <c r="K3494" t="s">
        <v>8280</v>
      </c>
      <c r="L3494" s="219" t="s">
        <v>13</v>
      </c>
      <c r="M3494" t="s">
        <v>14</v>
      </c>
      <c r="N3494" t="s">
        <v>307</v>
      </c>
      <c r="O3494" t="s">
        <v>1599</v>
      </c>
      <c r="P3494" t="s">
        <v>8198</v>
      </c>
      <c r="Q3494" s="241">
        <v>44773</v>
      </c>
      <c r="R3494" s="241">
        <v>44774</v>
      </c>
      <c r="S3494" s="291" t="s">
        <v>8590</v>
      </c>
      <c r="T3494" s="196"/>
      <c r="U3494" s="196"/>
      <c r="V3494" s="196"/>
      <c r="W3494" s="196"/>
      <c r="X3494"/>
      <c r="Y3494" t="s">
        <v>8283</v>
      </c>
      <c r="Z3494">
        <v>1714567162</v>
      </c>
      <c r="AA3494" t="s">
        <v>8284</v>
      </c>
      <c r="AB3494" s="259" t="str">
        <f>_xlfn.IFNA(IF(Table[[#This Row],[Programme Partner]]&lt;&gt;Table[[#This Row],[Implementing Partner]],CONCATENATE(Table[[#This Row],[Programme Partner]],"-",Table[[#This Row],[Implementing Partner]]),Table[[#This Row],[Programme Partner]]),"")</f>
        <v>WHH-ANANDO</v>
      </c>
    </row>
    <row r="3495" spans="1:28" ht="16.5" customHeight="1">
      <c r="A3495" s="183">
        <v>3943</v>
      </c>
      <c r="B3495" s="195" t="s">
        <v>5044</v>
      </c>
      <c r="C3495" s="198" t="s">
        <v>5044</v>
      </c>
      <c r="D3495" s="212" t="s">
        <v>8281</v>
      </c>
      <c r="E3495" s="195" t="s">
        <v>27</v>
      </c>
      <c r="F3495" s="195" t="s">
        <v>8011</v>
      </c>
      <c r="G3495" s="195" t="s">
        <v>8584</v>
      </c>
      <c r="H3495" s="195" t="str">
        <f>IFERROR(VLOOKUP(Table[[#This Row],[Activity Details of Assistance]],WHAT!E:F,2,FALSE),"")</f>
        <v># of tube well</v>
      </c>
      <c r="I3495" s="195"/>
      <c r="J3495">
        <v>1</v>
      </c>
      <c r="K3495" t="s">
        <v>8280</v>
      </c>
      <c r="L3495" s="219" t="s">
        <v>13</v>
      </c>
      <c r="M3495" t="s">
        <v>14</v>
      </c>
      <c r="N3495" t="s">
        <v>309</v>
      </c>
      <c r="O3495" t="s">
        <v>1606</v>
      </c>
      <c r="P3495" t="s">
        <v>6478</v>
      </c>
      <c r="Q3495" s="241">
        <v>44742</v>
      </c>
      <c r="R3495" s="241">
        <v>44774</v>
      </c>
      <c r="S3495" t="s">
        <v>8452</v>
      </c>
      <c r="T3495" s="196"/>
      <c r="U3495" s="196"/>
      <c r="V3495" s="196"/>
      <c r="W3495" s="196"/>
      <c r="X3495"/>
      <c r="Y3495" t="s">
        <v>8569</v>
      </c>
      <c r="Z3495">
        <v>1713731351</v>
      </c>
      <c r="AA3495" t="s">
        <v>8570</v>
      </c>
      <c r="AB3495" s="259" t="str">
        <f>_xlfn.IFNA(IF(Table[[#This Row],[Programme Partner]]&lt;&gt;Table[[#This Row],[Implementing Partner]],CONCATENATE(Table[[#This Row],[Programme Partner]],"-",Table[[#This Row],[Implementing Partner]]),Table[[#This Row],[Programme Partner]]),"")</f>
        <v>CCDB</v>
      </c>
    </row>
    <row r="3496" spans="1:28" ht="16.5" customHeight="1">
      <c r="A3496" s="183">
        <v>3944</v>
      </c>
      <c r="B3496" s="195" t="s">
        <v>5044</v>
      </c>
      <c r="C3496" s="198" t="s">
        <v>5044</v>
      </c>
      <c r="D3496" s="212" t="s">
        <v>8281</v>
      </c>
      <c r="E3496" s="195" t="s">
        <v>27</v>
      </c>
      <c r="F3496" s="195" t="s">
        <v>8012</v>
      </c>
      <c r="G3496" s="195" t="s">
        <v>8585</v>
      </c>
      <c r="H3496" s="195" t="str">
        <f>IFERROR(VLOOKUP(Table[[#This Row],[Activity Details of Assistance]],WHAT!E:F,2,FALSE),"")</f>
        <v xml:space="preserve"># of door </v>
      </c>
      <c r="I3496" s="195"/>
      <c r="J3496">
        <v>1</v>
      </c>
      <c r="K3496" t="s">
        <v>8280</v>
      </c>
      <c r="L3496" s="219" t="s">
        <v>13</v>
      </c>
      <c r="M3496" t="s">
        <v>14</v>
      </c>
      <c r="N3496" t="s">
        <v>309</v>
      </c>
      <c r="O3496" t="s">
        <v>1606</v>
      </c>
      <c r="P3496" t="s">
        <v>6478</v>
      </c>
      <c r="Q3496" s="241">
        <v>44742</v>
      </c>
      <c r="R3496" s="241">
        <v>44774</v>
      </c>
      <c r="S3496" t="s">
        <v>8452</v>
      </c>
      <c r="T3496" s="196"/>
      <c r="U3496" s="196"/>
      <c r="V3496" s="196"/>
      <c r="W3496" s="196"/>
      <c r="X3496"/>
      <c r="Y3496" t="s">
        <v>8569</v>
      </c>
      <c r="Z3496">
        <v>1713731351</v>
      </c>
      <c r="AA3496" t="s">
        <v>8570</v>
      </c>
      <c r="AB3496" s="259" t="str">
        <f>_xlfn.IFNA(IF(Table[[#This Row],[Programme Partner]]&lt;&gt;Table[[#This Row],[Implementing Partner]],CONCATENATE(Table[[#This Row],[Programme Partner]],"-",Table[[#This Row],[Implementing Partner]]),Table[[#This Row],[Programme Partner]]),"")</f>
        <v>CCDB</v>
      </c>
    </row>
    <row r="3497" spans="1:28" ht="16.5" customHeight="1">
      <c r="A3497" s="183">
        <v>3945</v>
      </c>
      <c r="B3497" s="195" t="s">
        <v>5044</v>
      </c>
      <c r="C3497" s="198" t="s">
        <v>5044</v>
      </c>
      <c r="D3497" s="212" t="s">
        <v>8281</v>
      </c>
      <c r="E3497" s="195" t="s">
        <v>27</v>
      </c>
      <c r="F3497" s="195" t="s">
        <v>8012</v>
      </c>
      <c r="G3497" s="195" t="s">
        <v>8586</v>
      </c>
      <c r="H3497" s="195" t="str">
        <f>IFERROR(VLOOKUP(Table[[#This Row],[Activity Details of Assistance]],WHAT!E:F,2,FALSE),"")</f>
        <v># of door</v>
      </c>
      <c r="I3497" s="195"/>
      <c r="J3497">
        <v>31</v>
      </c>
      <c r="K3497" t="s">
        <v>8280</v>
      </c>
      <c r="L3497" s="219" t="s">
        <v>13</v>
      </c>
      <c r="M3497" t="s">
        <v>14</v>
      </c>
      <c r="N3497" t="s">
        <v>309</v>
      </c>
      <c r="O3497" t="s">
        <v>1606</v>
      </c>
      <c r="P3497" t="s">
        <v>6478</v>
      </c>
      <c r="Q3497" s="241">
        <v>44742</v>
      </c>
      <c r="R3497" s="241">
        <v>44774</v>
      </c>
      <c r="S3497" t="s">
        <v>8452</v>
      </c>
      <c r="T3497" s="196"/>
      <c r="U3497" s="196"/>
      <c r="V3497" s="196"/>
      <c r="W3497" s="196"/>
      <c r="X3497"/>
      <c r="Y3497" t="s">
        <v>8569</v>
      </c>
      <c r="Z3497">
        <v>1713731351</v>
      </c>
      <c r="AA3497" t="s">
        <v>8570</v>
      </c>
      <c r="AB3497" s="259" t="str">
        <f>_xlfn.IFNA(IF(Table[[#This Row],[Programme Partner]]&lt;&gt;Table[[#This Row],[Implementing Partner]],CONCATENATE(Table[[#This Row],[Programme Partner]],"-",Table[[#This Row],[Implementing Partner]]),Table[[#This Row],[Programme Partner]]),"")</f>
        <v>CCDB</v>
      </c>
    </row>
    <row r="3498" spans="1:28" ht="16.5" customHeight="1">
      <c r="A3498" s="183">
        <v>3946</v>
      </c>
      <c r="B3498" s="195" t="s">
        <v>5044</v>
      </c>
      <c r="C3498" s="198" t="s">
        <v>5044</v>
      </c>
      <c r="D3498" s="212" t="s">
        <v>8281</v>
      </c>
      <c r="E3498" s="195" t="s">
        <v>27</v>
      </c>
      <c r="F3498" s="195" t="s">
        <v>8012</v>
      </c>
      <c r="G3498" s="195" t="s">
        <v>8357</v>
      </c>
      <c r="H3498" s="195" t="str">
        <f>IFERROR(VLOOKUP(Table[[#This Row],[Activity Details of Assistance]],WHAT!E:F,2,FALSE),"")</f>
        <v># of door</v>
      </c>
      <c r="I3498" s="195"/>
      <c r="J3498">
        <v>85</v>
      </c>
      <c r="K3498" t="s">
        <v>8280</v>
      </c>
      <c r="L3498" s="219" t="s">
        <v>13</v>
      </c>
      <c r="M3498" t="s">
        <v>14</v>
      </c>
      <c r="N3498" t="s">
        <v>309</v>
      </c>
      <c r="O3498" t="s">
        <v>1606</v>
      </c>
      <c r="P3498" t="s">
        <v>6478</v>
      </c>
      <c r="Q3498" s="241">
        <v>44742</v>
      </c>
      <c r="R3498" s="241">
        <v>44774</v>
      </c>
      <c r="S3498" t="s">
        <v>8452</v>
      </c>
      <c r="T3498" s="196"/>
      <c r="U3498" s="196"/>
      <c r="V3498" s="196"/>
      <c r="W3498" s="196"/>
      <c r="X3498"/>
      <c r="Y3498" t="s">
        <v>8569</v>
      </c>
      <c r="Z3498">
        <v>1713731351</v>
      </c>
      <c r="AA3498" t="s">
        <v>8570</v>
      </c>
      <c r="AB3498" s="259" t="str">
        <f>_xlfn.IFNA(IF(Table[[#This Row],[Programme Partner]]&lt;&gt;Table[[#This Row],[Implementing Partner]],CONCATENATE(Table[[#This Row],[Programme Partner]],"-",Table[[#This Row],[Implementing Partner]]),Table[[#This Row],[Programme Partner]]),"")</f>
        <v>CCDB</v>
      </c>
    </row>
    <row r="3499" spans="1:28" ht="16.5" customHeight="1">
      <c r="A3499" s="183">
        <v>3947</v>
      </c>
      <c r="B3499" s="195" t="s">
        <v>5044</v>
      </c>
      <c r="C3499" s="198" t="s">
        <v>5044</v>
      </c>
      <c r="D3499" s="212" t="s">
        <v>8281</v>
      </c>
      <c r="E3499" s="195" t="s">
        <v>27</v>
      </c>
      <c r="F3499" s="195" t="s">
        <v>8014</v>
      </c>
      <c r="G3499" t="s">
        <v>8019</v>
      </c>
      <c r="H3499" s="195" t="str">
        <f>IFERROR(VLOOKUP(Table[[#This Row],[Activity Details of Assistance]],WHAT!E:F,2,FALSE),"")</f>
        <v>N/A</v>
      </c>
      <c r="I3499" s="195"/>
      <c r="J3499">
        <v>330</v>
      </c>
      <c r="K3499" t="s">
        <v>8280</v>
      </c>
      <c r="L3499" s="219" t="s">
        <v>13</v>
      </c>
      <c r="M3499" t="s">
        <v>14</v>
      </c>
      <c r="N3499" t="s">
        <v>309</v>
      </c>
      <c r="O3499" t="s">
        <v>1606</v>
      </c>
      <c r="P3499" t="s">
        <v>6478</v>
      </c>
      <c r="Q3499" s="241">
        <v>44742</v>
      </c>
      <c r="R3499" s="241">
        <v>44774</v>
      </c>
      <c r="S3499" t="s">
        <v>8452</v>
      </c>
      <c r="T3499" s="196"/>
      <c r="U3499" s="196"/>
      <c r="V3499" s="196"/>
      <c r="W3499" s="196"/>
      <c r="X3499" t="s">
        <v>8611</v>
      </c>
      <c r="Y3499" t="s">
        <v>8569</v>
      </c>
      <c r="Z3499">
        <v>1713731351</v>
      </c>
      <c r="AA3499" t="s">
        <v>8570</v>
      </c>
      <c r="AB3499" s="259" t="str">
        <f>_xlfn.IFNA(IF(Table[[#This Row],[Programme Partner]]&lt;&gt;Table[[#This Row],[Implementing Partner]],CONCATENATE(Table[[#This Row],[Programme Partner]],"-",Table[[#This Row],[Implementing Partner]]),Table[[#This Row],[Programme Partner]]),"")</f>
        <v>CCDB</v>
      </c>
    </row>
    <row r="3500" spans="1:28" ht="16.5" customHeight="1">
      <c r="A3500" s="183">
        <v>3948</v>
      </c>
      <c r="B3500" s="195" t="s">
        <v>5044</v>
      </c>
      <c r="C3500" s="198" t="s">
        <v>5044</v>
      </c>
      <c r="D3500" s="212" t="s">
        <v>8281</v>
      </c>
      <c r="E3500" s="195" t="s">
        <v>27</v>
      </c>
      <c r="F3500" s="195" t="s">
        <v>8013</v>
      </c>
      <c r="G3500" s="195" t="s">
        <v>8314</v>
      </c>
      <c r="H3500" s="195" t="str">
        <f>IFERROR(VLOOKUP(Table[[#This Row],[Activity Details of Assistance]],WHAT!E:F,2,FALSE),"")</f>
        <v># of HP sessions at HH level</v>
      </c>
      <c r="I3500" s="195"/>
      <c r="J3500">
        <v>320</v>
      </c>
      <c r="K3500" t="s">
        <v>8280</v>
      </c>
      <c r="L3500" s="219" t="s">
        <v>13</v>
      </c>
      <c r="M3500" t="s">
        <v>14</v>
      </c>
      <c r="N3500" t="s">
        <v>309</v>
      </c>
      <c r="O3500" t="s">
        <v>1606</v>
      </c>
      <c r="P3500" t="s">
        <v>6478</v>
      </c>
      <c r="Q3500" s="241">
        <v>44742</v>
      </c>
      <c r="R3500" s="241">
        <v>44774</v>
      </c>
      <c r="S3500" t="s">
        <v>8452</v>
      </c>
      <c r="T3500" s="196"/>
      <c r="U3500" s="196"/>
      <c r="V3500" s="196"/>
      <c r="W3500" s="196"/>
      <c r="X3500"/>
      <c r="Y3500" t="s">
        <v>8569</v>
      </c>
      <c r="Z3500">
        <v>1713731351</v>
      </c>
      <c r="AA3500" t="s">
        <v>8570</v>
      </c>
      <c r="AB3500" s="259" t="str">
        <f>_xlfn.IFNA(IF(Table[[#This Row],[Programme Partner]]&lt;&gt;Table[[#This Row],[Implementing Partner]],CONCATENATE(Table[[#This Row],[Programme Partner]],"-",Table[[#This Row],[Implementing Partner]]),Table[[#This Row],[Programme Partner]]),"")</f>
        <v>CCDB</v>
      </c>
    </row>
    <row r="3501" spans="1:28" ht="16.5" customHeight="1">
      <c r="A3501" s="183">
        <v>3949</v>
      </c>
      <c r="B3501" s="195" t="s">
        <v>5044</v>
      </c>
      <c r="C3501" s="198" t="s">
        <v>5044</v>
      </c>
      <c r="D3501" s="212" t="s">
        <v>8281</v>
      </c>
      <c r="E3501" s="195" t="s">
        <v>27</v>
      </c>
      <c r="F3501" s="195" t="s">
        <v>8014</v>
      </c>
      <c r="G3501" s="195" t="s">
        <v>8358</v>
      </c>
      <c r="H3501" s="195" t="str">
        <f>IFERROR(VLOOKUP(Table[[#This Row],[Activity Details of Assistance]],WHAT!E:F,2,FALSE),"")</f>
        <v># of campaign per camp </v>
      </c>
      <c r="I3501" s="195"/>
      <c r="J3501">
        <v>1</v>
      </c>
      <c r="K3501" t="s">
        <v>8280</v>
      </c>
      <c r="L3501" s="219" t="s">
        <v>13</v>
      </c>
      <c r="M3501" t="s">
        <v>14</v>
      </c>
      <c r="N3501" t="s">
        <v>309</v>
      </c>
      <c r="O3501" t="s">
        <v>1606</v>
      </c>
      <c r="P3501" t="s">
        <v>6478</v>
      </c>
      <c r="Q3501" s="241">
        <v>44742</v>
      </c>
      <c r="R3501" s="241">
        <v>44774</v>
      </c>
      <c r="S3501" t="s">
        <v>8452</v>
      </c>
      <c r="T3501" s="196"/>
      <c r="U3501" s="196"/>
      <c r="V3501" s="196"/>
      <c r="W3501" s="196"/>
      <c r="X3501"/>
      <c r="Y3501" t="s">
        <v>8569</v>
      </c>
      <c r="Z3501">
        <v>1713731351</v>
      </c>
      <c r="AA3501" t="s">
        <v>8570</v>
      </c>
      <c r="AB3501" s="259" t="str">
        <f>_xlfn.IFNA(IF(Table[[#This Row],[Programme Partner]]&lt;&gt;Table[[#This Row],[Implementing Partner]],CONCATENATE(Table[[#This Row],[Programme Partner]],"-",Table[[#This Row],[Implementing Partner]]),Table[[#This Row],[Programme Partner]]),"")</f>
        <v>CCDB</v>
      </c>
    </row>
    <row r="3502" spans="1:28" ht="16.5" customHeight="1">
      <c r="A3502" s="183">
        <v>3950</v>
      </c>
      <c r="B3502" s="212" t="s">
        <v>6314</v>
      </c>
      <c r="C3502" s="198" t="s">
        <v>5024</v>
      </c>
      <c r="D3502" s="212" t="s">
        <v>5796</v>
      </c>
      <c r="E3502" s="195" t="s">
        <v>27</v>
      </c>
      <c r="F3502" s="195" t="s">
        <v>8012</v>
      </c>
      <c r="G3502" s="195" t="s">
        <v>8585</v>
      </c>
      <c r="H3502" s="195" t="str">
        <f>IFERROR(VLOOKUP(Table[[#This Row],[Activity Details of Assistance]],WHAT!E:F,2,FALSE),"")</f>
        <v xml:space="preserve"># of door </v>
      </c>
      <c r="I3502" s="195"/>
      <c r="J3502">
        <v>17</v>
      </c>
      <c r="K3502" t="s">
        <v>8280</v>
      </c>
      <c r="L3502" s="219" t="s">
        <v>13</v>
      </c>
      <c r="M3502" t="s">
        <v>14</v>
      </c>
      <c r="N3502" t="s">
        <v>309</v>
      </c>
      <c r="O3502" t="s">
        <v>1606</v>
      </c>
      <c r="P3502" t="s">
        <v>4670</v>
      </c>
      <c r="Q3502" s="241">
        <v>44681</v>
      </c>
      <c r="R3502" s="241">
        <v>44652</v>
      </c>
      <c r="S3502" t="s">
        <v>8452</v>
      </c>
      <c r="T3502" s="196"/>
      <c r="U3502" s="196"/>
      <c r="V3502" s="196"/>
      <c r="W3502" s="196"/>
      <c r="X3502"/>
      <c r="Y3502" t="s">
        <v>8326</v>
      </c>
      <c r="Z3502">
        <v>1628407101</v>
      </c>
      <c r="AA3502" t="s">
        <v>8327</v>
      </c>
      <c r="AB3502" s="259" t="str">
        <f>_xlfn.IFNA(IF(Table[[#This Row],[Programme Partner]]&lt;&gt;Table[[#This Row],[Implementing Partner]],CONCATENATE(Table[[#This Row],[Programme Partner]],"-",Table[[#This Row],[Implementing Partner]]),Table[[#This Row],[Programme Partner]]),"")</f>
        <v>Swedish RC-BDRCS</v>
      </c>
    </row>
    <row r="3503" spans="1:28" ht="16.5" customHeight="1">
      <c r="A3503" s="183">
        <v>3951</v>
      </c>
      <c r="B3503" s="212" t="s">
        <v>6314</v>
      </c>
      <c r="C3503" s="198" t="s">
        <v>5024</v>
      </c>
      <c r="D3503" s="212" t="s">
        <v>5796</v>
      </c>
      <c r="E3503" s="195" t="s">
        <v>27</v>
      </c>
      <c r="F3503" s="195" t="s">
        <v>8012</v>
      </c>
      <c r="G3503" s="195" t="s">
        <v>8586</v>
      </c>
      <c r="H3503" s="195" t="str">
        <f>IFERROR(VLOOKUP(Table[[#This Row],[Activity Details of Assistance]],WHAT!E:F,2,FALSE),"")</f>
        <v># of door</v>
      </c>
      <c r="I3503" s="195"/>
      <c r="J3503">
        <v>39</v>
      </c>
      <c r="K3503" t="s">
        <v>8280</v>
      </c>
      <c r="L3503" s="219" t="s">
        <v>13</v>
      </c>
      <c r="M3503" t="s">
        <v>14</v>
      </c>
      <c r="N3503" t="s">
        <v>309</v>
      </c>
      <c r="O3503" t="s">
        <v>1606</v>
      </c>
      <c r="P3503" t="s">
        <v>4670</v>
      </c>
      <c r="Q3503" s="241">
        <v>44681</v>
      </c>
      <c r="R3503" s="241">
        <v>44652</v>
      </c>
      <c r="S3503" t="s">
        <v>8452</v>
      </c>
      <c r="T3503" s="196"/>
      <c r="U3503" s="196"/>
      <c r="V3503" s="196"/>
      <c r="W3503" s="196"/>
      <c r="X3503"/>
      <c r="Y3503" t="s">
        <v>8326</v>
      </c>
      <c r="Z3503">
        <v>1628407101</v>
      </c>
      <c r="AA3503" t="s">
        <v>8327</v>
      </c>
      <c r="AB3503" s="259" t="str">
        <f>_xlfn.IFNA(IF(Table[[#This Row],[Programme Partner]]&lt;&gt;Table[[#This Row],[Implementing Partner]],CONCATENATE(Table[[#This Row],[Programme Partner]],"-",Table[[#This Row],[Implementing Partner]]),Table[[#This Row],[Programme Partner]]),"")</f>
        <v>Swedish RC-BDRCS</v>
      </c>
    </row>
    <row r="3504" spans="1:28" ht="16.5" customHeight="1">
      <c r="A3504" s="183">
        <v>3952</v>
      </c>
      <c r="B3504" s="212" t="s">
        <v>6314</v>
      </c>
      <c r="C3504" s="198" t="s">
        <v>5024</v>
      </c>
      <c r="D3504" s="212" t="s">
        <v>5796</v>
      </c>
      <c r="E3504" s="195" t="s">
        <v>27</v>
      </c>
      <c r="F3504" s="195" t="s">
        <v>8013</v>
      </c>
      <c r="G3504" s="195" t="s">
        <v>8314</v>
      </c>
      <c r="H3504" s="195" t="str">
        <f>IFERROR(VLOOKUP(Table[[#This Row],[Activity Details of Assistance]],WHAT!E:F,2,FALSE),"")</f>
        <v># of HP sessions at HH level</v>
      </c>
      <c r="I3504" s="195"/>
      <c r="J3504">
        <v>5391</v>
      </c>
      <c r="K3504" t="s">
        <v>8280</v>
      </c>
      <c r="L3504" s="219" t="s">
        <v>13</v>
      </c>
      <c r="M3504" t="s">
        <v>14</v>
      </c>
      <c r="N3504" t="s">
        <v>309</v>
      </c>
      <c r="O3504" t="s">
        <v>1606</v>
      </c>
      <c r="P3504" t="s">
        <v>4670</v>
      </c>
      <c r="Q3504" s="241">
        <v>44681</v>
      </c>
      <c r="R3504" s="241">
        <v>44652</v>
      </c>
      <c r="S3504" t="s">
        <v>8452</v>
      </c>
      <c r="T3504" s="196"/>
      <c r="U3504" s="196"/>
      <c r="V3504" s="196"/>
      <c r="W3504" s="196"/>
      <c r="X3504"/>
      <c r="Y3504" t="s">
        <v>8326</v>
      </c>
      <c r="Z3504">
        <v>1628407101</v>
      </c>
      <c r="AA3504" t="s">
        <v>8327</v>
      </c>
      <c r="AB3504" s="259" t="str">
        <f>_xlfn.IFNA(IF(Table[[#This Row],[Programme Partner]]&lt;&gt;Table[[#This Row],[Implementing Partner]],CONCATENATE(Table[[#This Row],[Programme Partner]],"-",Table[[#This Row],[Implementing Partner]]),Table[[#This Row],[Programme Partner]]),"")</f>
        <v>Swedish RC-BDRCS</v>
      </c>
    </row>
    <row r="3505" spans="1:28" ht="16.5" customHeight="1">
      <c r="A3505" s="183">
        <v>3953</v>
      </c>
      <c r="B3505" s="195" t="s">
        <v>5044</v>
      </c>
      <c r="C3505" s="198" t="s">
        <v>5044</v>
      </c>
      <c r="D3505" s="212" t="s">
        <v>8281</v>
      </c>
      <c r="E3505" s="195" t="s">
        <v>27</v>
      </c>
      <c r="F3505" s="195" t="s">
        <v>8011</v>
      </c>
      <c r="G3505" s="195" t="s">
        <v>8584</v>
      </c>
      <c r="H3505" s="195" t="str">
        <f>IFERROR(VLOOKUP(Table[[#This Row],[Activity Details of Assistance]],WHAT!E:F,2,FALSE),"")</f>
        <v># of tube well</v>
      </c>
      <c r="I3505" s="195"/>
      <c r="J3505">
        <v>4</v>
      </c>
      <c r="K3505" t="s">
        <v>8280</v>
      </c>
      <c r="L3505" s="219" t="s">
        <v>13</v>
      </c>
      <c r="M3505" t="s">
        <v>14</v>
      </c>
      <c r="N3505" t="s">
        <v>309</v>
      </c>
      <c r="O3505" t="s">
        <v>1606</v>
      </c>
      <c r="P3505" t="s">
        <v>6477</v>
      </c>
      <c r="Q3505" s="241">
        <v>44773</v>
      </c>
      <c r="R3505" s="241">
        <v>44774</v>
      </c>
      <c r="S3505" t="s">
        <v>8452</v>
      </c>
      <c r="T3505" s="196"/>
      <c r="U3505" s="196"/>
      <c r="V3505" s="196"/>
      <c r="W3505" s="196"/>
      <c r="X3505"/>
      <c r="Y3505" t="s">
        <v>8569</v>
      </c>
      <c r="Z3505">
        <v>1713731351</v>
      </c>
      <c r="AA3505" t="s">
        <v>8570</v>
      </c>
      <c r="AB3505" s="259" t="str">
        <f>_xlfn.IFNA(IF(Table[[#This Row],[Programme Partner]]&lt;&gt;Table[[#This Row],[Implementing Partner]],CONCATENATE(Table[[#This Row],[Programme Partner]],"-",Table[[#This Row],[Implementing Partner]]),Table[[#This Row],[Programme Partner]]),"")</f>
        <v>CCDB</v>
      </c>
    </row>
    <row r="3506" spans="1:28" ht="16.5" customHeight="1">
      <c r="A3506" s="183">
        <v>3954</v>
      </c>
      <c r="B3506" s="195" t="s">
        <v>5044</v>
      </c>
      <c r="C3506" s="198" t="s">
        <v>5044</v>
      </c>
      <c r="D3506" s="212" t="s">
        <v>8281</v>
      </c>
      <c r="E3506" s="195" t="s">
        <v>27</v>
      </c>
      <c r="F3506" s="195" t="s">
        <v>8012</v>
      </c>
      <c r="G3506" s="195" t="s">
        <v>8585</v>
      </c>
      <c r="H3506" s="195" t="str">
        <f>IFERROR(VLOOKUP(Table[[#This Row],[Activity Details of Assistance]],WHAT!E:F,2,FALSE),"")</f>
        <v xml:space="preserve"># of door </v>
      </c>
      <c r="I3506" s="195"/>
      <c r="J3506">
        <v>14</v>
      </c>
      <c r="K3506" t="s">
        <v>8280</v>
      </c>
      <c r="L3506" s="219" t="s">
        <v>13</v>
      </c>
      <c r="M3506" t="s">
        <v>14</v>
      </c>
      <c r="N3506" t="s">
        <v>309</v>
      </c>
      <c r="O3506" t="s">
        <v>1606</v>
      </c>
      <c r="P3506" t="s">
        <v>6477</v>
      </c>
      <c r="Q3506" s="241">
        <v>44773</v>
      </c>
      <c r="R3506" s="241">
        <v>44774</v>
      </c>
      <c r="S3506" t="s">
        <v>8452</v>
      </c>
      <c r="T3506" s="196"/>
      <c r="U3506" s="196"/>
      <c r="V3506" s="196"/>
      <c r="W3506" s="196"/>
      <c r="X3506"/>
      <c r="Y3506" t="s">
        <v>8569</v>
      </c>
      <c r="Z3506">
        <v>1713731351</v>
      </c>
      <c r="AA3506" t="s">
        <v>8570</v>
      </c>
      <c r="AB3506" s="259" t="str">
        <f>_xlfn.IFNA(IF(Table[[#This Row],[Programme Partner]]&lt;&gt;Table[[#This Row],[Implementing Partner]],CONCATENATE(Table[[#This Row],[Programme Partner]],"-",Table[[#This Row],[Implementing Partner]]),Table[[#This Row],[Programme Partner]]),"")</f>
        <v>CCDB</v>
      </c>
    </row>
    <row r="3507" spans="1:28" ht="16.5" customHeight="1">
      <c r="A3507" s="183">
        <v>3955</v>
      </c>
      <c r="B3507" s="195" t="s">
        <v>5044</v>
      </c>
      <c r="C3507" s="198" t="s">
        <v>5044</v>
      </c>
      <c r="D3507" s="212" t="s">
        <v>8281</v>
      </c>
      <c r="E3507" s="195" t="s">
        <v>27</v>
      </c>
      <c r="F3507" s="195" t="s">
        <v>8012</v>
      </c>
      <c r="G3507" s="195" t="s">
        <v>8586</v>
      </c>
      <c r="H3507" s="195" t="str">
        <f>IFERROR(VLOOKUP(Table[[#This Row],[Activity Details of Assistance]],WHAT!E:F,2,FALSE),"")</f>
        <v># of door</v>
      </c>
      <c r="I3507" s="195"/>
      <c r="J3507">
        <v>22</v>
      </c>
      <c r="K3507" t="s">
        <v>8280</v>
      </c>
      <c r="L3507" s="219" t="s">
        <v>13</v>
      </c>
      <c r="M3507" t="s">
        <v>14</v>
      </c>
      <c r="N3507" t="s">
        <v>309</v>
      </c>
      <c r="O3507" t="s">
        <v>1606</v>
      </c>
      <c r="P3507" t="s">
        <v>6477</v>
      </c>
      <c r="Q3507" s="241">
        <v>44773</v>
      </c>
      <c r="R3507" s="241">
        <v>44774</v>
      </c>
      <c r="S3507" t="s">
        <v>8452</v>
      </c>
      <c r="T3507" s="196"/>
      <c r="U3507" s="196"/>
      <c r="V3507" s="196"/>
      <c r="W3507" s="196"/>
      <c r="X3507"/>
      <c r="Y3507" t="s">
        <v>8569</v>
      </c>
      <c r="Z3507">
        <v>1713731351</v>
      </c>
      <c r="AA3507" t="s">
        <v>8570</v>
      </c>
      <c r="AB3507" s="259" t="str">
        <f>_xlfn.IFNA(IF(Table[[#This Row],[Programme Partner]]&lt;&gt;Table[[#This Row],[Implementing Partner]],CONCATENATE(Table[[#This Row],[Programme Partner]],"-",Table[[#This Row],[Implementing Partner]]),Table[[#This Row],[Programme Partner]]),"")</f>
        <v>CCDB</v>
      </c>
    </row>
    <row r="3508" spans="1:28" ht="16.5" customHeight="1">
      <c r="A3508" s="183">
        <v>3956</v>
      </c>
      <c r="B3508" s="195" t="s">
        <v>5044</v>
      </c>
      <c r="C3508" s="198" t="s">
        <v>5044</v>
      </c>
      <c r="D3508" s="212" t="s">
        <v>8281</v>
      </c>
      <c r="E3508" s="195" t="s">
        <v>27</v>
      </c>
      <c r="F3508" s="195" t="s">
        <v>8012</v>
      </c>
      <c r="G3508" s="195" t="s">
        <v>8357</v>
      </c>
      <c r="H3508" s="195" t="str">
        <f>IFERROR(VLOOKUP(Table[[#This Row],[Activity Details of Assistance]],WHAT!E:F,2,FALSE),"")</f>
        <v># of door</v>
      </c>
      <c r="I3508" s="195"/>
      <c r="J3508">
        <v>62</v>
      </c>
      <c r="K3508" t="s">
        <v>8280</v>
      </c>
      <c r="L3508" s="219" t="s">
        <v>13</v>
      </c>
      <c r="M3508" t="s">
        <v>14</v>
      </c>
      <c r="N3508" t="s">
        <v>309</v>
      </c>
      <c r="O3508" t="s">
        <v>1606</v>
      </c>
      <c r="P3508" t="s">
        <v>6477</v>
      </c>
      <c r="Q3508" s="241">
        <v>44773</v>
      </c>
      <c r="R3508" s="241">
        <v>44774</v>
      </c>
      <c r="S3508" t="s">
        <v>8452</v>
      </c>
      <c r="T3508" s="196"/>
      <c r="U3508" s="196"/>
      <c r="V3508" s="196"/>
      <c r="W3508" s="196"/>
      <c r="X3508"/>
      <c r="Y3508" t="s">
        <v>8569</v>
      </c>
      <c r="Z3508">
        <v>1713731351</v>
      </c>
      <c r="AA3508" t="s">
        <v>8570</v>
      </c>
      <c r="AB3508" s="259" t="str">
        <f>_xlfn.IFNA(IF(Table[[#This Row],[Programme Partner]]&lt;&gt;Table[[#This Row],[Implementing Partner]],CONCATENATE(Table[[#This Row],[Programme Partner]],"-",Table[[#This Row],[Implementing Partner]]),Table[[#This Row],[Programme Partner]]),"")</f>
        <v>CCDB</v>
      </c>
    </row>
    <row r="3509" spans="1:28" ht="16.5" customHeight="1">
      <c r="A3509" s="183">
        <v>3957</v>
      </c>
      <c r="B3509" s="195" t="s">
        <v>5044</v>
      </c>
      <c r="C3509" s="198" t="s">
        <v>5044</v>
      </c>
      <c r="D3509" s="212" t="s">
        <v>8281</v>
      </c>
      <c r="E3509" s="195" t="s">
        <v>27</v>
      </c>
      <c r="F3509" s="195" t="s">
        <v>8014</v>
      </c>
      <c r="G3509" t="s">
        <v>8019</v>
      </c>
      <c r="H3509" s="195" t="str">
        <f>IFERROR(VLOOKUP(Table[[#This Row],[Activity Details of Assistance]],WHAT!E:F,2,FALSE),"")</f>
        <v>N/A</v>
      </c>
      <c r="I3509" s="195"/>
      <c r="J3509">
        <v>443</v>
      </c>
      <c r="K3509" t="s">
        <v>8280</v>
      </c>
      <c r="L3509" s="219" t="s">
        <v>13</v>
      </c>
      <c r="M3509" t="s">
        <v>14</v>
      </c>
      <c r="N3509" t="s">
        <v>309</v>
      </c>
      <c r="O3509" t="s">
        <v>1606</v>
      </c>
      <c r="P3509" t="s">
        <v>6477</v>
      </c>
      <c r="Q3509" s="241">
        <v>44773</v>
      </c>
      <c r="R3509" s="241">
        <v>44774</v>
      </c>
      <c r="S3509" t="s">
        <v>8452</v>
      </c>
      <c r="T3509" s="196"/>
      <c r="U3509" s="196"/>
      <c r="V3509" s="196"/>
      <c r="W3509" s="196"/>
      <c r="X3509" t="s">
        <v>8612</v>
      </c>
      <c r="Y3509" t="s">
        <v>8569</v>
      </c>
      <c r="Z3509">
        <v>1713731351</v>
      </c>
      <c r="AA3509" t="s">
        <v>8570</v>
      </c>
      <c r="AB3509" s="259" t="str">
        <f>_xlfn.IFNA(IF(Table[[#This Row],[Programme Partner]]&lt;&gt;Table[[#This Row],[Implementing Partner]],CONCATENATE(Table[[#This Row],[Programme Partner]],"-",Table[[#This Row],[Implementing Partner]]),Table[[#This Row],[Programme Partner]]),"")</f>
        <v>CCDB</v>
      </c>
    </row>
    <row r="3510" spans="1:28" ht="16.5" customHeight="1">
      <c r="A3510" s="183">
        <v>3958</v>
      </c>
      <c r="B3510" s="195" t="s">
        <v>5044</v>
      </c>
      <c r="C3510" s="198" t="s">
        <v>5044</v>
      </c>
      <c r="D3510" s="212" t="s">
        <v>8281</v>
      </c>
      <c r="E3510" s="195" t="s">
        <v>27</v>
      </c>
      <c r="F3510" s="195" t="s">
        <v>8013</v>
      </c>
      <c r="G3510" s="195" t="s">
        <v>8314</v>
      </c>
      <c r="H3510" s="195" t="str">
        <f>IFERROR(VLOOKUP(Table[[#This Row],[Activity Details of Assistance]],WHAT!E:F,2,FALSE),"")</f>
        <v># of HP sessions at HH level</v>
      </c>
      <c r="I3510" s="195"/>
      <c r="J3510">
        <v>760</v>
      </c>
      <c r="K3510" t="s">
        <v>8280</v>
      </c>
      <c r="L3510" s="219" t="s">
        <v>13</v>
      </c>
      <c r="M3510" t="s">
        <v>14</v>
      </c>
      <c r="N3510" t="s">
        <v>309</v>
      </c>
      <c r="O3510" t="s">
        <v>1606</v>
      </c>
      <c r="P3510" t="s">
        <v>6477</v>
      </c>
      <c r="Q3510" s="241">
        <v>44773</v>
      </c>
      <c r="R3510" s="241">
        <v>44774</v>
      </c>
      <c r="S3510" t="s">
        <v>8452</v>
      </c>
      <c r="T3510" s="196"/>
      <c r="U3510" s="196"/>
      <c r="V3510" s="196"/>
      <c r="W3510" s="196"/>
      <c r="X3510"/>
      <c r="Y3510" t="s">
        <v>8569</v>
      </c>
      <c r="Z3510">
        <v>1713731351</v>
      </c>
      <c r="AA3510" t="s">
        <v>8570</v>
      </c>
      <c r="AB3510" s="259" t="str">
        <f>_xlfn.IFNA(IF(Table[[#This Row],[Programme Partner]]&lt;&gt;Table[[#This Row],[Implementing Partner]],CONCATENATE(Table[[#This Row],[Programme Partner]],"-",Table[[#This Row],[Implementing Partner]]),Table[[#This Row],[Programme Partner]]),"")</f>
        <v>CCDB</v>
      </c>
    </row>
    <row r="3511" spans="1:28" ht="16.5" customHeight="1">
      <c r="A3511" s="183">
        <v>3959</v>
      </c>
      <c r="B3511" s="195" t="s">
        <v>5044</v>
      </c>
      <c r="C3511" s="198" t="s">
        <v>5044</v>
      </c>
      <c r="D3511" s="212" t="s">
        <v>8281</v>
      </c>
      <c r="E3511" s="195" t="s">
        <v>27</v>
      </c>
      <c r="F3511" s="195" t="s">
        <v>8014</v>
      </c>
      <c r="G3511" t="s">
        <v>8019</v>
      </c>
      <c r="H3511" s="195" t="str">
        <f>IFERROR(VLOOKUP(Table[[#This Row],[Activity Details of Assistance]],WHAT!E:F,2,FALSE),"")</f>
        <v>N/A</v>
      </c>
      <c r="I3511" s="195"/>
      <c r="J3511">
        <v>50</v>
      </c>
      <c r="K3511" t="s">
        <v>8280</v>
      </c>
      <c r="L3511" s="219" t="s">
        <v>13</v>
      </c>
      <c r="M3511" t="s">
        <v>14</v>
      </c>
      <c r="N3511" t="s">
        <v>309</v>
      </c>
      <c r="O3511" t="s">
        <v>1606</v>
      </c>
      <c r="P3511" t="s">
        <v>6477</v>
      </c>
      <c r="Q3511" s="241">
        <v>44773</v>
      </c>
      <c r="R3511" s="241">
        <v>44774</v>
      </c>
      <c r="S3511" t="s">
        <v>8452</v>
      </c>
      <c r="T3511" s="196"/>
      <c r="U3511" s="196"/>
      <c r="V3511" s="196"/>
      <c r="W3511" s="196"/>
      <c r="X3511" t="s">
        <v>8613</v>
      </c>
      <c r="Y3511" t="s">
        <v>8569</v>
      </c>
      <c r="Z3511">
        <v>1713731351</v>
      </c>
      <c r="AA3511" t="s">
        <v>8570</v>
      </c>
      <c r="AB3511" s="259" t="str">
        <f>_xlfn.IFNA(IF(Table[[#This Row],[Programme Partner]]&lt;&gt;Table[[#This Row],[Implementing Partner]],CONCATENATE(Table[[#This Row],[Programme Partner]],"-",Table[[#This Row],[Implementing Partner]]),Table[[#This Row],[Programme Partner]]),"")</f>
        <v>CCDB</v>
      </c>
    </row>
    <row r="3512" spans="1:28" ht="16.5" customHeight="1">
      <c r="A3512" s="183">
        <v>3960</v>
      </c>
      <c r="B3512" s="195" t="s">
        <v>5143</v>
      </c>
      <c r="C3512" s="198" t="s">
        <v>5024</v>
      </c>
      <c r="D3512" s="212" t="s">
        <v>5143</v>
      </c>
      <c r="E3512" s="195" t="s">
        <v>27</v>
      </c>
      <c r="F3512" s="195" t="s">
        <v>8011</v>
      </c>
      <c r="G3512" s="213" t="s">
        <v>8584</v>
      </c>
      <c r="H3512" s="195" t="str">
        <f>IFERROR(VLOOKUP(Table[[#This Row],[Activity Details of Assistance]],WHAT!E:F,2,FALSE),"")</f>
        <v># of tube well</v>
      </c>
      <c r="I3512" s="195"/>
      <c r="J3512">
        <v>115</v>
      </c>
      <c r="K3512" t="s">
        <v>8280</v>
      </c>
      <c r="L3512" s="219" t="s">
        <v>13</v>
      </c>
      <c r="M3512" t="s">
        <v>14</v>
      </c>
      <c r="N3512" t="s">
        <v>309</v>
      </c>
      <c r="O3512" t="s">
        <v>1606</v>
      </c>
      <c r="P3512" t="s">
        <v>4672</v>
      </c>
      <c r="Q3512" s="241">
        <v>44742</v>
      </c>
      <c r="R3512" s="241">
        <v>44713</v>
      </c>
      <c r="S3512" t="s">
        <v>8452</v>
      </c>
      <c r="T3512" s="196"/>
      <c r="U3512" s="196"/>
      <c r="V3512" s="196"/>
      <c r="W3512" s="196"/>
      <c r="X3512"/>
      <c r="Y3512" t="s">
        <v>8326</v>
      </c>
      <c r="Z3512">
        <v>1628407101</v>
      </c>
      <c r="AA3512" t="s">
        <v>8327</v>
      </c>
      <c r="AB3512" s="259" t="str">
        <f>_xlfn.IFNA(IF(Table[[#This Row],[Programme Partner]]&lt;&gt;Table[[#This Row],[Implementing Partner]],CONCATENATE(Table[[#This Row],[Programme Partner]],"-",Table[[#This Row],[Implementing Partner]]),Table[[#This Row],[Programme Partner]]),"")</f>
        <v>IFRC-BDRCS</v>
      </c>
    </row>
    <row r="3513" spans="1:28" ht="16.5" customHeight="1">
      <c r="A3513" s="183">
        <v>3961</v>
      </c>
      <c r="B3513" s="195" t="s">
        <v>5143</v>
      </c>
      <c r="C3513" s="198" t="s">
        <v>5024</v>
      </c>
      <c r="D3513" s="212" t="s">
        <v>5143</v>
      </c>
      <c r="E3513" s="195" t="s">
        <v>27</v>
      </c>
      <c r="F3513" s="195" t="s">
        <v>8012</v>
      </c>
      <c r="G3513" s="195" t="s">
        <v>8585</v>
      </c>
      <c r="H3513" s="195" t="str">
        <f>IFERROR(VLOOKUP(Table[[#This Row],[Activity Details of Assistance]],WHAT!E:F,2,FALSE),"")</f>
        <v xml:space="preserve"># of door </v>
      </c>
      <c r="I3513" s="195"/>
      <c r="J3513">
        <v>18</v>
      </c>
      <c r="K3513" t="s">
        <v>8280</v>
      </c>
      <c r="L3513" s="219" t="s">
        <v>13</v>
      </c>
      <c r="M3513" t="s">
        <v>14</v>
      </c>
      <c r="N3513" t="s">
        <v>309</v>
      </c>
      <c r="O3513" t="s">
        <v>1606</v>
      </c>
      <c r="P3513" t="s">
        <v>4672</v>
      </c>
      <c r="Q3513" s="241">
        <v>44742</v>
      </c>
      <c r="R3513" s="241">
        <v>44713</v>
      </c>
      <c r="S3513" t="s">
        <v>8452</v>
      </c>
      <c r="T3513" s="196"/>
      <c r="U3513" s="196"/>
      <c r="V3513" s="196"/>
      <c r="W3513" s="196"/>
      <c r="X3513"/>
      <c r="Y3513" t="s">
        <v>8326</v>
      </c>
      <c r="Z3513">
        <v>1628407101</v>
      </c>
      <c r="AA3513" t="s">
        <v>8327</v>
      </c>
      <c r="AB3513" s="259" t="str">
        <f>_xlfn.IFNA(IF(Table[[#This Row],[Programme Partner]]&lt;&gt;Table[[#This Row],[Implementing Partner]],CONCATENATE(Table[[#This Row],[Programme Partner]],"-",Table[[#This Row],[Implementing Partner]]),Table[[#This Row],[Programme Partner]]),"")</f>
        <v>IFRC-BDRCS</v>
      </c>
    </row>
    <row r="3514" spans="1:28" ht="16.5" customHeight="1">
      <c r="A3514" s="183">
        <v>3962</v>
      </c>
      <c r="B3514" s="195" t="s">
        <v>5143</v>
      </c>
      <c r="C3514" s="198" t="s">
        <v>5024</v>
      </c>
      <c r="D3514" s="212" t="s">
        <v>5143</v>
      </c>
      <c r="E3514" s="195" t="s">
        <v>27</v>
      </c>
      <c r="F3514" s="195" t="s">
        <v>8012</v>
      </c>
      <c r="G3514" s="195" t="s">
        <v>8586</v>
      </c>
      <c r="H3514" s="195" t="str">
        <f>IFERROR(VLOOKUP(Table[[#This Row],[Activity Details of Assistance]],WHAT!E:F,2,FALSE),"")</f>
        <v># of door</v>
      </c>
      <c r="I3514" s="195"/>
      <c r="J3514">
        <v>32</v>
      </c>
      <c r="K3514" t="s">
        <v>8280</v>
      </c>
      <c r="L3514" s="219" t="s">
        <v>13</v>
      </c>
      <c r="M3514" t="s">
        <v>14</v>
      </c>
      <c r="N3514" t="s">
        <v>309</v>
      </c>
      <c r="O3514" t="s">
        <v>1606</v>
      </c>
      <c r="P3514" t="s">
        <v>4672</v>
      </c>
      <c r="Q3514" s="241">
        <v>44742</v>
      </c>
      <c r="R3514" s="241">
        <v>44713</v>
      </c>
      <c r="S3514" t="s">
        <v>8452</v>
      </c>
      <c r="T3514" s="196"/>
      <c r="U3514" s="196"/>
      <c r="V3514" s="196"/>
      <c r="W3514" s="196"/>
      <c r="X3514"/>
      <c r="Y3514" t="s">
        <v>8326</v>
      </c>
      <c r="Z3514">
        <v>1628407101</v>
      </c>
      <c r="AA3514" t="s">
        <v>8327</v>
      </c>
      <c r="AB3514" s="259" t="str">
        <f>_xlfn.IFNA(IF(Table[[#This Row],[Programme Partner]]&lt;&gt;Table[[#This Row],[Implementing Partner]],CONCATENATE(Table[[#This Row],[Programme Partner]],"-",Table[[#This Row],[Implementing Partner]]),Table[[#This Row],[Programme Partner]]),"")</f>
        <v>IFRC-BDRCS</v>
      </c>
    </row>
    <row r="3515" spans="1:28" ht="16.5" customHeight="1">
      <c r="A3515" s="183">
        <v>3963</v>
      </c>
      <c r="B3515" s="195" t="s">
        <v>5143</v>
      </c>
      <c r="C3515" s="198" t="s">
        <v>5024</v>
      </c>
      <c r="D3515" s="212" t="s">
        <v>5143</v>
      </c>
      <c r="E3515" s="195" t="s">
        <v>27</v>
      </c>
      <c r="F3515" s="195" t="s">
        <v>8012</v>
      </c>
      <c r="G3515" s="195" t="s">
        <v>8357</v>
      </c>
      <c r="H3515" s="195" t="str">
        <f>IFERROR(VLOOKUP(Table[[#This Row],[Activity Details of Assistance]],WHAT!E:F,2,FALSE),"")</f>
        <v># of door</v>
      </c>
      <c r="I3515" s="195"/>
      <c r="J3515">
        <v>140</v>
      </c>
      <c r="K3515" t="s">
        <v>8280</v>
      </c>
      <c r="L3515" s="219" t="s">
        <v>13</v>
      </c>
      <c r="M3515" t="s">
        <v>14</v>
      </c>
      <c r="N3515" t="s">
        <v>309</v>
      </c>
      <c r="O3515" t="s">
        <v>1606</v>
      </c>
      <c r="P3515" t="s">
        <v>4672</v>
      </c>
      <c r="Q3515" s="241">
        <v>44742</v>
      </c>
      <c r="R3515" s="241">
        <v>44713</v>
      </c>
      <c r="S3515" t="s">
        <v>8452</v>
      </c>
      <c r="T3515" s="196"/>
      <c r="U3515" s="196"/>
      <c r="V3515" s="196"/>
      <c r="W3515" s="196"/>
      <c r="X3515"/>
      <c r="Y3515" t="s">
        <v>8326</v>
      </c>
      <c r="Z3515">
        <v>1628407101</v>
      </c>
      <c r="AA3515" t="s">
        <v>8327</v>
      </c>
      <c r="AB3515" s="259" t="str">
        <f>_xlfn.IFNA(IF(Table[[#This Row],[Programme Partner]]&lt;&gt;Table[[#This Row],[Implementing Partner]],CONCATENATE(Table[[#This Row],[Programme Partner]],"-",Table[[#This Row],[Implementing Partner]]),Table[[#This Row],[Programme Partner]]),"")</f>
        <v>IFRC-BDRCS</v>
      </c>
    </row>
    <row r="3516" spans="1:28" ht="16.5" customHeight="1">
      <c r="A3516" s="183">
        <v>3964</v>
      </c>
      <c r="B3516" s="195" t="s">
        <v>5143</v>
      </c>
      <c r="C3516" s="198" t="s">
        <v>5024</v>
      </c>
      <c r="D3516" s="212" t="s">
        <v>5143</v>
      </c>
      <c r="E3516" s="195" t="s">
        <v>27</v>
      </c>
      <c r="F3516" s="195" t="s">
        <v>8014</v>
      </c>
      <c r="G3516" s="195" t="s">
        <v>8361</v>
      </c>
      <c r="H3516" s="195" t="str">
        <f>IFERROR(VLOOKUP(Table[[#This Row],[Activity Details of Assistance]],WHAT!E:F,2,FALSE),"")</f>
        <v># of plant</v>
      </c>
      <c r="I3516" s="195"/>
      <c r="J3516">
        <v>1</v>
      </c>
      <c r="K3516" t="s">
        <v>8280</v>
      </c>
      <c r="L3516" s="219" t="s">
        <v>13</v>
      </c>
      <c r="M3516" t="s">
        <v>14</v>
      </c>
      <c r="N3516" t="s">
        <v>309</v>
      </c>
      <c r="O3516" t="s">
        <v>1606</v>
      </c>
      <c r="P3516" t="s">
        <v>4672</v>
      </c>
      <c r="Q3516" s="241">
        <v>44742</v>
      </c>
      <c r="R3516" s="241">
        <v>44713</v>
      </c>
      <c r="S3516" t="s">
        <v>8452</v>
      </c>
      <c r="T3516" s="196"/>
      <c r="U3516" s="196"/>
      <c r="V3516" s="196"/>
      <c r="W3516" s="196"/>
      <c r="X3516"/>
      <c r="Y3516" t="s">
        <v>8326</v>
      </c>
      <c r="Z3516">
        <v>1628407101</v>
      </c>
      <c r="AA3516" t="s">
        <v>8327</v>
      </c>
      <c r="AB3516" s="259" t="str">
        <f>_xlfn.IFNA(IF(Table[[#This Row],[Programme Partner]]&lt;&gt;Table[[#This Row],[Implementing Partner]],CONCATENATE(Table[[#This Row],[Programme Partner]],"-",Table[[#This Row],[Implementing Partner]]),Table[[#This Row],[Programme Partner]]),"")</f>
        <v>IFRC-BDRCS</v>
      </c>
    </row>
    <row r="3517" spans="1:28" ht="16.5" customHeight="1">
      <c r="A3517" s="183">
        <v>3965</v>
      </c>
      <c r="B3517" s="212" t="s">
        <v>8684</v>
      </c>
      <c r="C3517" s="198" t="s">
        <v>5024</v>
      </c>
      <c r="D3517" s="212" t="s">
        <v>5110</v>
      </c>
      <c r="E3517" s="195" t="s">
        <v>27</v>
      </c>
      <c r="F3517" s="195" t="s">
        <v>8012</v>
      </c>
      <c r="G3517" s="195" t="s">
        <v>8585</v>
      </c>
      <c r="H3517" s="195" t="str">
        <f>IFERROR(VLOOKUP(Table[[#This Row],[Activity Details of Assistance]],WHAT!E:F,2,FALSE),"")</f>
        <v xml:space="preserve"># of door </v>
      </c>
      <c r="I3517" s="195"/>
      <c r="J3517">
        <v>32</v>
      </c>
      <c r="K3517" t="s">
        <v>8280</v>
      </c>
      <c r="L3517" s="219" t="s">
        <v>13</v>
      </c>
      <c r="M3517" t="s">
        <v>14</v>
      </c>
      <c r="N3517" t="s">
        <v>309</v>
      </c>
      <c r="O3517" t="s">
        <v>1606</v>
      </c>
      <c r="P3517" t="s">
        <v>4656</v>
      </c>
      <c r="Q3517" s="241">
        <v>44742</v>
      </c>
      <c r="R3517" s="241">
        <v>44713</v>
      </c>
      <c r="S3517" t="s">
        <v>8452</v>
      </c>
      <c r="T3517" s="196"/>
      <c r="U3517" s="196"/>
      <c r="V3517" s="196"/>
      <c r="W3517" s="196"/>
      <c r="X3517"/>
      <c r="Y3517" t="s">
        <v>8326</v>
      </c>
      <c r="Z3517">
        <v>1628407101</v>
      </c>
      <c r="AA3517" t="s">
        <v>8327</v>
      </c>
      <c r="AB3517" s="259" t="str">
        <f>_xlfn.IFNA(IF(Table[[#This Row],[Programme Partner]]&lt;&gt;Table[[#This Row],[Implementing Partner]],CONCATENATE(Table[[#This Row],[Programme Partner]],"-",Table[[#This Row],[Implementing Partner]]),Table[[#This Row],[Programme Partner]]),"")</f>
        <v>German RC-BDRCS</v>
      </c>
    </row>
    <row r="3518" spans="1:28" ht="16.5" customHeight="1">
      <c r="A3518" s="183">
        <v>3966</v>
      </c>
      <c r="B3518" s="212" t="s">
        <v>8684</v>
      </c>
      <c r="C3518" s="198" t="s">
        <v>5024</v>
      </c>
      <c r="D3518" s="212" t="s">
        <v>5110</v>
      </c>
      <c r="E3518" s="195" t="s">
        <v>27</v>
      </c>
      <c r="F3518" s="195" t="s">
        <v>8012</v>
      </c>
      <c r="G3518" s="195" t="s">
        <v>8586</v>
      </c>
      <c r="H3518" s="195" t="str">
        <f>IFERROR(VLOOKUP(Table[[#This Row],[Activity Details of Assistance]],WHAT!E:F,2,FALSE),"")</f>
        <v># of door</v>
      </c>
      <c r="I3518" s="195"/>
      <c r="J3518">
        <v>42</v>
      </c>
      <c r="K3518" t="s">
        <v>8280</v>
      </c>
      <c r="L3518" s="219" t="s">
        <v>13</v>
      </c>
      <c r="M3518" t="s">
        <v>14</v>
      </c>
      <c r="N3518" t="s">
        <v>309</v>
      </c>
      <c r="O3518" t="s">
        <v>1606</v>
      </c>
      <c r="P3518" t="s">
        <v>4656</v>
      </c>
      <c r="Q3518" s="241">
        <v>44742</v>
      </c>
      <c r="R3518" s="241">
        <v>44713</v>
      </c>
      <c r="S3518" t="s">
        <v>8452</v>
      </c>
      <c r="T3518" s="196"/>
      <c r="U3518" s="196"/>
      <c r="V3518" s="196"/>
      <c r="W3518" s="196"/>
      <c r="X3518"/>
      <c r="Y3518" t="s">
        <v>8326</v>
      </c>
      <c r="Z3518">
        <v>1628407101</v>
      </c>
      <c r="AA3518" t="s">
        <v>8327</v>
      </c>
      <c r="AB3518" s="259" t="str">
        <f>_xlfn.IFNA(IF(Table[[#This Row],[Programme Partner]]&lt;&gt;Table[[#This Row],[Implementing Partner]],CONCATENATE(Table[[#This Row],[Programme Partner]],"-",Table[[#This Row],[Implementing Partner]]),Table[[#This Row],[Programme Partner]]),"")</f>
        <v>German RC-BDRCS</v>
      </c>
    </row>
    <row r="3519" spans="1:28" ht="16.5" customHeight="1">
      <c r="A3519" s="183">
        <v>3967</v>
      </c>
      <c r="B3519" s="212" t="s">
        <v>8684</v>
      </c>
      <c r="C3519" s="198" t="s">
        <v>5024</v>
      </c>
      <c r="D3519" s="212" t="s">
        <v>5110</v>
      </c>
      <c r="E3519" s="195" t="s">
        <v>27</v>
      </c>
      <c r="F3519" s="195" t="s">
        <v>8013</v>
      </c>
      <c r="G3519" s="195" t="s">
        <v>8440</v>
      </c>
      <c r="H3519" s="195" t="str">
        <f>IFERROR(VLOOKUP(Table[[#This Row],[Activity Details of Assistance]],WHAT!E:F,2,FALSE),"")</f>
        <v># of laundry facility</v>
      </c>
      <c r="I3519" s="195"/>
      <c r="J3519">
        <v>314</v>
      </c>
      <c r="K3519" t="s">
        <v>8280</v>
      </c>
      <c r="L3519" s="219" t="s">
        <v>13</v>
      </c>
      <c r="M3519" t="s">
        <v>14</v>
      </c>
      <c r="N3519" t="s">
        <v>309</v>
      </c>
      <c r="O3519" t="s">
        <v>1606</v>
      </c>
      <c r="P3519" t="s">
        <v>4656</v>
      </c>
      <c r="Q3519" s="241">
        <v>44742</v>
      </c>
      <c r="R3519" s="241">
        <v>44713</v>
      </c>
      <c r="S3519" t="s">
        <v>8452</v>
      </c>
      <c r="T3519" s="196"/>
      <c r="U3519" s="196"/>
      <c r="V3519" s="196"/>
      <c r="W3519" s="196"/>
      <c r="X3519"/>
      <c r="Y3519" t="s">
        <v>8326</v>
      </c>
      <c r="Z3519">
        <v>1628407101</v>
      </c>
      <c r="AA3519" t="s">
        <v>8327</v>
      </c>
      <c r="AB3519" s="259" t="str">
        <f>_xlfn.IFNA(IF(Table[[#This Row],[Programme Partner]]&lt;&gt;Table[[#This Row],[Implementing Partner]],CONCATENATE(Table[[#This Row],[Programme Partner]],"-",Table[[#This Row],[Implementing Partner]]),Table[[#This Row],[Programme Partner]]),"")</f>
        <v>German RC-BDRCS</v>
      </c>
    </row>
    <row r="3520" spans="1:28" ht="16.5" customHeight="1">
      <c r="A3520" s="183">
        <v>3968</v>
      </c>
      <c r="B3520" s="212" t="s">
        <v>8684</v>
      </c>
      <c r="C3520" s="198" t="s">
        <v>5024</v>
      </c>
      <c r="D3520" s="212" t="s">
        <v>5110</v>
      </c>
      <c r="E3520" s="195" t="s">
        <v>27</v>
      </c>
      <c r="F3520" s="195" t="s">
        <v>8011</v>
      </c>
      <c r="G3520" s="213" t="s">
        <v>8584</v>
      </c>
      <c r="H3520" s="195" t="str">
        <f>IFERROR(VLOOKUP(Table[[#This Row],[Activity Details of Assistance]],WHAT!E:F,2,FALSE),"")</f>
        <v># of tube well</v>
      </c>
      <c r="I3520" s="195"/>
      <c r="J3520">
        <v>56</v>
      </c>
      <c r="K3520" t="s">
        <v>8280</v>
      </c>
      <c r="L3520" s="219" t="s">
        <v>13</v>
      </c>
      <c r="M3520" t="s">
        <v>14</v>
      </c>
      <c r="N3520" t="s">
        <v>309</v>
      </c>
      <c r="O3520" t="s">
        <v>1606</v>
      </c>
      <c r="P3520" t="s">
        <v>4656</v>
      </c>
      <c r="Q3520" s="241">
        <v>44742</v>
      </c>
      <c r="R3520" s="241">
        <v>44713</v>
      </c>
      <c r="S3520" t="s">
        <v>8452</v>
      </c>
      <c r="T3520" s="196"/>
      <c r="U3520" s="196"/>
      <c r="V3520" s="196"/>
      <c r="W3520" s="196"/>
      <c r="X3520"/>
      <c r="Y3520" t="s">
        <v>8326</v>
      </c>
      <c r="Z3520">
        <v>1628407101</v>
      </c>
      <c r="AA3520" t="s">
        <v>8327</v>
      </c>
      <c r="AB3520" s="259" t="str">
        <f>_xlfn.IFNA(IF(Table[[#This Row],[Programme Partner]]&lt;&gt;Table[[#This Row],[Implementing Partner]],CONCATENATE(Table[[#This Row],[Programme Partner]],"-",Table[[#This Row],[Implementing Partner]]),Table[[#This Row],[Programme Partner]]),"")</f>
        <v>German RC-BDRCS</v>
      </c>
    </row>
    <row r="3521" spans="1:28" ht="16.5" customHeight="1">
      <c r="A3521" s="183">
        <v>3969</v>
      </c>
      <c r="B3521" s="212" t="s">
        <v>8684</v>
      </c>
      <c r="C3521" s="198" t="s">
        <v>5024</v>
      </c>
      <c r="D3521" s="212" t="s">
        <v>5110</v>
      </c>
      <c r="E3521" s="195" t="s">
        <v>27</v>
      </c>
      <c r="F3521" s="195" t="s">
        <v>8011</v>
      </c>
      <c r="G3521" s="213" t="s">
        <v>8584</v>
      </c>
      <c r="H3521" s="195" t="str">
        <f>IFERROR(VLOOKUP(Table[[#This Row],[Activity Details of Assistance]],WHAT!E:F,2,FALSE),"")</f>
        <v># of tube well</v>
      </c>
      <c r="I3521" s="195"/>
      <c r="J3521">
        <v>51</v>
      </c>
      <c r="K3521" t="s">
        <v>8280</v>
      </c>
      <c r="L3521" s="219" t="s">
        <v>13</v>
      </c>
      <c r="M3521" t="s">
        <v>14</v>
      </c>
      <c r="N3521" t="s">
        <v>309</v>
      </c>
      <c r="O3521" t="s">
        <v>1606</v>
      </c>
      <c r="P3521" t="s">
        <v>4670</v>
      </c>
      <c r="Q3521" s="241">
        <v>44742</v>
      </c>
      <c r="R3521" s="241">
        <v>44713</v>
      </c>
      <c r="S3521" t="s">
        <v>8452</v>
      </c>
      <c r="T3521" s="196"/>
      <c r="U3521" s="196"/>
      <c r="V3521" s="196"/>
      <c r="W3521" s="196"/>
      <c r="X3521"/>
      <c r="Y3521" t="s">
        <v>8326</v>
      </c>
      <c r="Z3521">
        <v>1628407101</v>
      </c>
      <c r="AA3521" t="s">
        <v>8327</v>
      </c>
      <c r="AB3521" s="259" t="str">
        <f>_xlfn.IFNA(IF(Table[[#This Row],[Programme Partner]]&lt;&gt;Table[[#This Row],[Implementing Partner]],CONCATENATE(Table[[#This Row],[Programme Partner]],"-",Table[[#This Row],[Implementing Partner]]),Table[[#This Row],[Programme Partner]]),"")</f>
        <v>German RC-BDRCS</v>
      </c>
    </row>
    <row r="3522" spans="1:28" ht="16.5" customHeight="1">
      <c r="A3522" s="183">
        <v>3970</v>
      </c>
      <c r="B3522" s="212" t="s">
        <v>8684</v>
      </c>
      <c r="C3522" s="198" t="s">
        <v>5024</v>
      </c>
      <c r="D3522" s="212" t="s">
        <v>5110</v>
      </c>
      <c r="E3522" s="195" t="s">
        <v>27</v>
      </c>
      <c r="F3522" s="195" t="s">
        <v>8012</v>
      </c>
      <c r="G3522" s="195" t="s">
        <v>8585</v>
      </c>
      <c r="H3522" s="195" t="str">
        <f>IFERROR(VLOOKUP(Table[[#This Row],[Activity Details of Assistance]],WHAT!E:F,2,FALSE),"")</f>
        <v xml:space="preserve"># of door </v>
      </c>
      <c r="I3522" s="195"/>
      <c r="J3522">
        <v>1</v>
      </c>
      <c r="K3522" t="s">
        <v>8280</v>
      </c>
      <c r="L3522" s="219" t="s">
        <v>13</v>
      </c>
      <c r="M3522" t="s">
        <v>14</v>
      </c>
      <c r="N3522" t="s">
        <v>309</v>
      </c>
      <c r="O3522" t="s">
        <v>1606</v>
      </c>
      <c r="P3522" t="s">
        <v>4670</v>
      </c>
      <c r="Q3522" s="241">
        <v>44742</v>
      </c>
      <c r="R3522" s="241">
        <v>44713</v>
      </c>
      <c r="S3522" t="s">
        <v>8452</v>
      </c>
      <c r="T3522" s="196"/>
      <c r="U3522" s="196"/>
      <c r="V3522" s="196"/>
      <c r="W3522" s="196"/>
      <c r="X3522"/>
      <c r="Y3522" t="s">
        <v>8326</v>
      </c>
      <c r="Z3522">
        <v>1628407101</v>
      </c>
      <c r="AA3522" t="s">
        <v>8327</v>
      </c>
      <c r="AB3522" s="259" t="str">
        <f>_xlfn.IFNA(IF(Table[[#This Row],[Programme Partner]]&lt;&gt;Table[[#This Row],[Implementing Partner]],CONCATENATE(Table[[#This Row],[Programme Partner]],"-",Table[[#This Row],[Implementing Partner]]),Table[[#This Row],[Programme Partner]]),"")</f>
        <v>German RC-BDRCS</v>
      </c>
    </row>
    <row r="3523" spans="1:28" ht="16.5" customHeight="1">
      <c r="A3523" s="183">
        <v>3971</v>
      </c>
      <c r="B3523" s="212" t="s">
        <v>8684</v>
      </c>
      <c r="C3523" s="198" t="s">
        <v>5024</v>
      </c>
      <c r="D3523" s="212" t="s">
        <v>5110</v>
      </c>
      <c r="E3523" s="195" t="s">
        <v>27</v>
      </c>
      <c r="F3523" s="195" t="s">
        <v>8012</v>
      </c>
      <c r="G3523" s="195" t="s">
        <v>8586</v>
      </c>
      <c r="H3523" s="195" t="str">
        <f>IFERROR(VLOOKUP(Table[[#This Row],[Activity Details of Assistance]],WHAT!E:F,2,FALSE),"")</f>
        <v># of door</v>
      </c>
      <c r="I3523" s="195"/>
      <c r="J3523">
        <v>19</v>
      </c>
      <c r="K3523" t="s">
        <v>8280</v>
      </c>
      <c r="L3523" s="219" t="s">
        <v>13</v>
      </c>
      <c r="M3523" t="s">
        <v>14</v>
      </c>
      <c r="N3523" t="s">
        <v>309</v>
      </c>
      <c r="O3523" t="s">
        <v>1606</v>
      </c>
      <c r="P3523" t="s">
        <v>4670</v>
      </c>
      <c r="Q3523" s="241">
        <v>44742</v>
      </c>
      <c r="R3523" s="241">
        <v>44713</v>
      </c>
      <c r="S3523" t="s">
        <v>8452</v>
      </c>
      <c r="T3523" s="196"/>
      <c r="U3523" s="196"/>
      <c r="V3523" s="196"/>
      <c r="W3523" s="196"/>
      <c r="X3523"/>
      <c r="Y3523" t="s">
        <v>8326</v>
      </c>
      <c r="Z3523">
        <v>1628407101</v>
      </c>
      <c r="AA3523" t="s">
        <v>8327</v>
      </c>
      <c r="AB3523" s="259" t="str">
        <f>_xlfn.IFNA(IF(Table[[#This Row],[Programme Partner]]&lt;&gt;Table[[#This Row],[Implementing Partner]],CONCATENATE(Table[[#This Row],[Programme Partner]],"-",Table[[#This Row],[Implementing Partner]]),Table[[#This Row],[Programme Partner]]),"")</f>
        <v>German RC-BDRCS</v>
      </c>
    </row>
    <row r="3524" spans="1:28" ht="16.5" customHeight="1">
      <c r="A3524" s="183">
        <v>3972</v>
      </c>
      <c r="B3524" s="212" t="s">
        <v>8684</v>
      </c>
      <c r="C3524" s="198" t="s">
        <v>5024</v>
      </c>
      <c r="D3524" s="212" t="s">
        <v>5110</v>
      </c>
      <c r="E3524" s="195" t="s">
        <v>27</v>
      </c>
      <c r="F3524" s="195" t="s">
        <v>8012</v>
      </c>
      <c r="G3524" s="195" t="s">
        <v>8357</v>
      </c>
      <c r="H3524" s="195" t="str">
        <f>IFERROR(VLOOKUP(Table[[#This Row],[Activity Details of Assistance]],WHAT!E:F,2,FALSE),"")</f>
        <v># of door</v>
      </c>
      <c r="I3524" s="195"/>
      <c r="J3524">
        <v>80</v>
      </c>
      <c r="K3524" t="s">
        <v>8280</v>
      </c>
      <c r="L3524" s="219" t="s">
        <v>13</v>
      </c>
      <c r="M3524" t="s">
        <v>14</v>
      </c>
      <c r="N3524" t="s">
        <v>309</v>
      </c>
      <c r="O3524" t="s">
        <v>1606</v>
      </c>
      <c r="P3524" t="s">
        <v>4670</v>
      </c>
      <c r="Q3524" s="241">
        <v>44742</v>
      </c>
      <c r="R3524" s="241">
        <v>44713</v>
      </c>
      <c r="S3524" t="s">
        <v>8452</v>
      </c>
      <c r="T3524" s="196"/>
      <c r="U3524" s="196"/>
      <c r="V3524" s="196"/>
      <c r="W3524" s="196"/>
      <c r="X3524"/>
      <c r="Y3524" t="s">
        <v>8326</v>
      </c>
      <c r="Z3524">
        <v>1628407101</v>
      </c>
      <c r="AA3524" t="s">
        <v>8327</v>
      </c>
      <c r="AB3524" s="259" t="str">
        <f>_xlfn.IFNA(IF(Table[[#This Row],[Programme Partner]]&lt;&gt;Table[[#This Row],[Implementing Partner]],CONCATENATE(Table[[#This Row],[Programme Partner]],"-",Table[[#This Row],[Implementing Partner]]),Table[[#This Row],[Programme Partner]]),"")</f>
        <v>German RC-BDRCS</v>
      </c>
    </row>
    <row r="3525" spans="1:28" ht="16.5" customHeight="1">
      <c r="A3525" s="183">
        <v>3973</v>
      </c>
      <c r="B3525" s="212" t="s">
        <v>8684</v>
      </c>
      <c r="C3525" s="198" t="s">
        <v>5024</v>
      </c>
      <c r="D3525" s="212" t="s">
        <v>5110</v>
      </c>
      <c r="E3525" s="195" t="s">
        <v>27</v>
      </c>
      <c r="F3525" s="195" t="s">
        <v>8013</v>
      </c>
      <c r="G3525" s="195" t="s">
        <v>8313</v>
      </c>
      <c r="H3525" s="195" t="str">
        <f>IFERROR(VLOOKUP(Table[[#This Row],[Activity Details of Assistance]],WHAT!E:F,2,FALSE),"")</f>
        <v># of HP sessions at community level</v>
      </c>
      <c r="I3525" s="195"/>
      <c r="J3525">
        <v>830</v>
      </c>
      <c r="K3525" t="s">
        <v>8280</v>
      </c>
      <c r="L3525" s="219" t="s">
        <v>13</v>
      </c>
      <c r="M3525" t="s">
        <v>14</v>
      </c>
      <c r="N3525" t="s">
        <v>309</v>
      </c>
      <c r="O3525" t="s">
        <v>1606</v>
      </c>
      <c r="P3525" t="s">
        <v>4670</v>
      </c>
      <c r="Q3525" s="241">
        <v>44742</v>
      </c>
      <c r="R3525" s="241">
        <v>44713</v>
      </c>
      <c r="S3525" t="s">
        <v>8452</v>
      </c>
      <c r="T3525" s="196"/>
      <c r="U3525" s="196"/>
      <c r="V3525" s="196"/>
      <c r="W3525" s="196"/>
      <c r="X3525"/>
      <c r="Y3525" t="s">
        <v>8326</v>
      </c>
      <c r="Z3525">
        <v>1628407101</v>
      </c>
      <c r="AA3525" t="s">
        <v>8327</v>
      </c>
      <c r="AB3525" s="259" t="str">
        <f>_xlfn.IFNA(IF(Table[[#This Row],[Programme Partner]]&lt;&gt;Table[[#This Row],[Implementing Partner]],CONCATENATE(Table[[#This Row],[Programme Partner]],"-",Table[[#This Row],[Implementing Partner]]),Table[[#This Row],[Programme Partner]]),"")</f>
        <v>German RC-BDRCS</v>
      </c>
    </row>
    <row r="3526" spans="1:28" ht="16.5" customHeight="1">
      <c r="A3526" s="183">
        <v>3974</v>
      </c>
      <c r="B3526" s="212" t="s">
        <v>8684</v>
      </c>
      <c r="C3526" s="198" t="s">
        <v>5024</v>
      </c>
      <c r="D3526" s="212" t="s">
        <v>5110</v>
      </c>
      <c r="E3526" s="195" t="s">
        <v>27</v>
      </c>
      <c r="F3526" s="195" t="s">
        <v>8013</v>
      </c>
      <c r="G3526" s="195" t="s">
        <v>8314</v>
      </c>
      <c r="H3526" s="195" t="str">
        <f>IFERROR(VLOOKUP(Table[[#This Row],[Activity Details of Assistance]],WHAT!E:F,2,FALSE),"")</f>
        <v># of HP sessions at HH level</v>
      </c>
      <c r="I3526" s="195"/>
      <c r="J3526">
        <v>2785</v>
      </c>
      <c r="K3526" t="s">
        <v>8280</v>
      </c>
      <c r="L3526" s="219" t="s">
        <v>13</v>
      </c>
      <c r="M3526" t="s">
        <v>14</v>
      </c>
      <c r="N3526" t="s">
        <v>309</v>
      </c>
      <c r="O3526" t="s">
        <v>1606</v>
      </c>
      <c r="P3526" t="s">
        <v>4670</v>
      </c>
      <c r="Q3526" s="241">
        <v>44742</v>
      </c>
      <c r="R3526" s="241">
        <v>44713</v>
      </c>
      <c r="S3526" t="s">
        <v>8452</v>
      </c>
      <c r="T3526" s="196"/>
      <c r="U3526" s="196"/>
      <c r="V3526" s="196"/>
      <c r="W3526" s="196"/>
      <c r="X3526"/>
      <c r="Y3526" t="s">
        <v>8326</v>
      </c>
      <c r="Z3526">
        <v>1628407101</v>
      </c>
      <c r="AA3526" t="s">
        <v>8327</v>
      </c>
      <c r="AB3526" s="259" t="str">
        <f>_xlfn.IFNA(IF(Table[[#This Row],[Programme Partner]]&lt;&gt;Table[[#This Row],[Implementing Partner]],CONCATENATE(Table[[#This Row],[Programme Partner]],"-",Table[[#This Row],[Implementing Partner]]),Table[[#This Row],[Programme Partner]]),"")</f>
        <v>German RC-BDRCS</v>
      </c>
    </row>
    <row r="3527" spans="1:28" ht="16.5" customHeight="1">
      <c r="A3527" s="183">
        <v>3975</v>
      </c>
      <c r="B3527" s="212" t="s">
        <v>8685</v>
      </c>
      <c r="C3527" s="198" t="s">
        <v>5024</v>
      </c>
      <c r="D3527" s="212" t="s">
        <v>5406</v>
      </c>
      <c r="E3527" s="195" t="s">
        <v>27</v>
      </c>
      <c r="F3527" s="195" t="s">
        <v>8013</v>
      </c>
      <c r="G3527" s="195" t="s">
        <v>8313</v>
      </c>
      <c r="H3527" s="195" t="str">
        <f>IFERROR(VLOOKUP(Table[[#This Row],[Activity Details of Assistance]],WHAT!E:F,2,FALSE),"")</f>
        <v># of HP sessions at community level</v>
      </c>
      <c r="I3527" s="195"/>
      <c r="J3527">
        <v>400</v>
      </c>
      <c r="K3527" t="s">
        <v>8280</v>
      </c>
      <c r="L3527" s="219" t="s">
        <v>13</v>
      </c>
      <c r="M3527" t="s">
        <v>14</v>
      </c>
      <c r="N3527" t="s">
        <v>309</v>
      </c>
      <c r="O3527" t="s">
        <v>1606</v>
      </c>
      <c r="P3527" t="s">
        <v>4668</v>
      </c>
      <c r="Q3527" s="241">
        <v>44742</v>
      </c>
      <c r="R3527" s="241">
        <v>44713</v>
      </c>
      <c r="S3527" t="s">
        <v>8452</v>
      </c>
      <c r="T3527" s="196"/>
      <c r="U3527" s="196"/>
      <c r="V3527" s="196"/>
      <c r="W3527" s="196"/>
      <c r="X3527"/>
      <c r="Y3527" t="s">
        <v>8326</v>
      </c>
      <c r="Z3527">
        <v>1628407101</v>
      </c>
      <c r="AA3527" t="s">
        <v>8327</v>
      </c>
      <c r="AB3527" s="259" t="str">
        <f>_xlfn.IFNA(IF(Table[[#This Row],[Programme Partner]]&lt;&gt;Table[[#This Row],[Implementing Partner]],CONCATENATE(Table[[#This Row],[Programme Partner]],"-",Table[[#This Row],[Implementing Partner]]),Table[[#This Row],[Programme Partner]]),"")</f>
        <v>Turkish RC-BDRCS</v>
      </c>
    </row>
    <row r="3528" spans="1:28" ht="16.5" customHeight="1">
      <c r="A3528" s="183">
        <v>3976</v>
      </c>
      <c r="B3528" s="212" t="s">
        <v>8685</v>
      </c>
      <c r="C3528" s="198" t="s">
        <v>5024</v>
      </c>
      <c r="D3528" s="212" t="s">
        <v>5406</v>
      </c>
      <c r="E3528" s="195" t="s">
        <v>27</v>
      </c>
      <c r="F3528" s="195" t="s">
        <v>8013</v>
      </c>
      <c r="G3528" s="195" t="s">
        <v>8314</v>
      </c>
      <c r="H3528" s="195" t="str">
        <f>IFERROR(VLOOKUP(Table[[#This Row],[Activity Details of Assistance]],WHAT!E:F,2,FALSE),"")</f>
        <v># of HP sessions at HH level</v>
      </c>
      <c r="I3528" s="195"/>
      <c r="J3528">
        <v>722</v>
      </c>
      <c r="K3528" t="s">
        <v>8280</v>
      </c>
      <c r="L3528" s="219" t="s">
        <v>13</v>
      </c>
      <c r="M3528" t="s">
        <v>14</v>
      </c>
      <c r="N3528" t="s">
        <v>309</v>
      </c>
      <c r="O3528" t="s">
        <v>1606</v>
      </c>
      <c r="P3528" t="s">
        <v>4668</v>
      </c>
      <c r="Q3528" s="241">
        <v>44742</v>
      </c>
      <c r="R3528" s="241">
        <v>44713</v>
      </c>
      <c r="S3528" t="s">
        <v>8452</v>
      </c>
      <c r="T3528" s="196"/>
      <c r="U3528" s="196"/>
      <c r="V3528" s="196"/>
      <c r="W3528" s="196"/>
      <c r="X3528"/>
      <c r="Y3528" t="s">
        <v>8326</v>
      </c>
      <c r="Z3528">
        <v>1628407101</v>
      </c>
      <c r="AA3528" t="s">
        <v>8327</v>
      </c>
      <c r="AB3528" s="259" t="str">
        <f>_xlfn.IFNA(IF(Table[[#This Row],[Programme Partner]]&lt;&gt;Table[[#This Row],[Implementing Partner]],CONCATENATE(Table[[#This Row],[Programme Partner]],"-",Table[[#This Row],[Implementing Partner]]),Table[[#This Row],[Programme Partner]]),"")</f>
        <v>Turkish RC-BDRCS</v>
      </c>
    </row>
    <row r="3529" spans="1:28" ht="16.5" customHeight="1">
      <c r="A3529" s="183">
        <v>3977</v>
      </c>
      <c r="B3529" s="195" t="s">
        <v>5143</v>
      </c>
      <c r="C3529" s="198" t="s">
        <v>5024</v>
      </c>
      <c r="D3529" s="212" t="s">
        <v>5143</v>
      </c>
      <c r="E3529" s="195" t="s">
        <v>27</v>
      </c>
      <c r="F3529" s="195" t="s">
        <v>8013</v>
      </c>
      <c r="G3529" s="195" t="s">
        <v>8314</v>
      </c>
      <c r="H3529" s="195" t="str">
        <f>IFERROR(VLOOKUP(Table[[#This Row],[Activity Details of Assistance]],WHAT!E:F,2,FALSE),"")</f>
        <v># of HP sessions at HH level</v>
      </c>
      <c r="I3529" s="195"/>
      <c r="J3529">
        <v>1155</v>
      </c>
      <c r="K3529" t="s">
        <v>8280</v>
      </c>
      <c r="L3529" s="219" t="s">
        <v>13</v>
      </c>
      <c r="M3529" t="s">
        <v>14</v>
      </c>
      <c r="N3529" t="s">
        <v>309</v>
      </c>
      <c r="O3529" t="s">
        <v>1606</v>
      </c>
      <c r="P3529" t="s">
        <v>20</v>
      </c>
      <c r="Q3529" s="241">
        <v>44742</v>
      </c>
      <c r="R3529" s="241">
        <v>44713</v>
      </c>
      <c r="S3529" t="s">
        <v>8452</v>
      </c>
      <c r="T3529" s="196"/>
      <c r="U3529" s="196"/>
      <c r="V3529" s="196"/>
      <c r="W3529" s="196"/>
      <c r="X3529"/>
      <c r="Y3529" t="s">
        <v>8326</v>
      </c>
      <c r="Z3529">
        <v>1628407101</v>
      </c>
      <c r="AA3529" t="s">
        <v>8327</v>
      </c>
      <c r="AB3529" s="259" t="str">
        <f>_xlfn.IFNA(IF(Table[[#This Row],[Programme Partner]]&lt;&gt;Table[[#This Row],[Implementing Partner]],CONCATENATE(Table[[#This Row],[Programme Partner]],"-",Table[[#This Row],[Implementing Partner]]),Table[[#This Row],[Programme Partner]]),"")</f>
        <v>IFRC-BDRCS</v>
      </c>
    </row>
    <row r="3530" spans="1:28" ht="16.5" customHeight="1">
      <c r="A3530" s="183">
        <v>3978</v>
      </c>
      <c r="B3530" s="195" t="s">
        <v>5040</v>
      </c>
      <c r="C3530" s="198" t="s">
        <v>5040</v>
      </c>
      <c r="D3530" s="212" t="s">
        <v>8457</v>
      </c>
      <c r="E3530" s="195" t="s">
        <v>27</v>
      </c>
      <c r="F3530" s="195" t="s">
        <v>8011</v>
      </c>
      <c r="G3530" s="195" t="s">
        <v>8584</v>
      </c>
      <c r="H3530" s="195" t="str">
        <f>IFERROR(VLOOKUP(Table[[#This Row],[Activity Details of Assistance]],WHAT!E:F,2,FALSE),"")</f>
        <v># of tube well</v>
      </c>
      <c r="I3530" s="195"/>
      <c r="J3530">
        <v>26</v>
      </c>
      <c r="K3530" t="s">
        <v>8280</v>
      </c>
      <c r="L3530" s="219" t="s">
        <v>13</v>
      </c>
      <c r="M3530" t="s">
        <v>14</v>
      </c>
      <c r="N3530" t="s">
        <v>309</v>
      </c>
      <c r="O3530" t="s">
        <v>1606</v>
      </c>
      <c r="P3530" t="s">
        <v>6386</v>
      </c>
      <c r="Q3530" s="241">
        <v>44773</v>
      </c>
      <c r="R3530" s="241">
        <v>45078</v>
      </c>
      <c r="S3530" t="s">
        <v>8452</v>
      </c>
      <c r="T3530" s="196"/>
      <c r="U3530" s="196"/>
      <c r="V3530" s="196"/>
      <c r="W3530" s="196"/>
      <c r="X3530"/>
      <c r="Y3530" t="s">
        <v>8512</v>
      </c>
      <c r="Z3530">
        <v>1722524747</v>
      </c>
      <c r="AA3530" t="s">
        <v>8433</v>
      </c>
      <c r="AB3530" s="259" t="str">
        <f>_xlfn.IFNA(IF(Table[[#This Row],[Programme Partner]]&lt;&gt;Table[[#This Row],[Implementing Partner]],CONCATENATE(Table[[#This Row],[Programme Partner]],"-",Table[[#This Row],[Implementing Partner]]),Table[[#This Row],[Programme Partner]]),"")</f>
        <v>Caritas</v>
      </c>
    </row>
    <row r="3531" spans="1:28" ht="16.5" customHeight="1">
      <c r="A3531" s="183">
        <v>3979</v>
      </c>
      <c r="B3531" s="195" t="s">
        <v>5040</v>
      </c>
      <c r="C3531" s="198" t="s">
        <v>5040</v>
      </c>
      <c r="D3531" s="212" t="s">
        <v>8457</v>
      </c>
      <c r="E3531" s="195" t="s">
        <v>27</v>
      </c>
      <c r="F3531" s="195" t="s">
        <v>8012</v>
      </c>
      <c r="G3531" s="195" t="s">
        <v>8357</v>
      </c>
      <c r="H3531" s="195" t="str">
        <f>IFERROR(VLOOKUP(Table[[#This Row],[Activity Details of Assistance]],WHAT!E:F,2,FALSE),"")</f>
        <v># of door</v>
      </c>
      <c r="I3531" s="195"/>
      <c r="J3531">
        <v>54</v>
      </c>
      <c r="K3531" t="s">
        <v>8280</v>
      </c>
      <c r="L3531" s="219" t="s">
        <v>13</v>
      </c>
      <c r="M3531" t="s">
        <v>14</v>
      </c>
      <c r="N3531" t="s">
        <v>309</v>
      </c>
      <c r="O3531" t="s">
        <v>1606</v>
      </c>
      <c r="P3531" t="s">
        <v>6386</v>
      </c>
      <c r="Q3531" s="241">
        <v>44773</v>
      </c>
      <c r="R3531" s="241">
        <v>45078</v>
      </c>
      <c r="S3531" t="s">
        <v>8452</v>
      </c>
      <c r="T3531" s="196"/>
      <c r="U3531" s="196"/>
      <c r="V3531" s="196"/>
      <c r="W3531" s="196"/>
      <c r="X3531"/>
      <c r="Y3531" t="s">
        <v>8512</v>
      </c>
      <c r="Z3531">
        <v>1722524747</v>
      </c>
      <c r="AA3531" t="s">
        <v>8433</v>
      </c>
      <c r="AB3531" s="259" t="str">
        <f>_xlfn.IFNA(IF(Table[[#This Row],[Programme Partner]]&lt;&gt;Table[[#This Row],[Implementing Partner]],CONCATENATE(Table[[#This Row],[Programme Partner]],"-",Table[[#This Row],[Implementing Partner]]),Table[[#This Row],[Programme Partner]]),"")</f>
        <v>Caritas</v>
      </c>
    </row>
    <row r="3532" spans="1:28" ht="16.5" customHeight="1">
      <c r="A3532" s="183">
        <v>3980</v>
      </c>
      <c r="B3532" s="195" t="s">
        <v>5040</v>
      </c>
      <c r="C3532" s="198" t="s">
        <v>5040</v>
      </c>
      <c r="D3532" s="212" t="s">
        <v>8457</v>
      </c>
      <c r="E3532" s="195" t="s">
        <v>27</v>
      </c>
      <c r="F3532" s="195" t="s">
        <v>8013</v>
      </c>
      <c r="G3532" s="195" t="s">
        <v>8313</v>
      </c>
      <c r="H3532" s="195" t="str">
        <f>IFERROR(VLOOKUP(Table[[#This Row],[Activity Details of Assistance]],WHAT!E:F,2,FALSE),"")</f>
        <v># of HP sessions at community level</v>
      </c>
      <c r="I3532" s="195"/>
      <c r="J3532">
        <v>68</v>
      </c>
      <c r="K3532" t="s">
        <v>8280</v>
      </c>
      <c r="L3532" s="219" t="s">
        <v>13</v>
      </c>
      <c r="M3532" t="s">
        <v>14</v>
      </c>
      <c r="N3532" t="s">
        <v>309</v>
      </c>
      <c r="O3532" t="s">
        <v>1606</v>
      </c>
      <c r="P3532" t="s">
        <v>6386</v>
      </c>
      <c r="Q3532" s="241">
        <v>44773</v>
      </c>
      <c r="R3532" s="241">
        <v>45078</v>
      </c>
      <c r="S3532" t="s">
        <v>8452</v>
      </c>
      <c r="T3532" s="196"/>
      <c r="U3532" s="196"/>
      <c r="V3532" s="196"/>
      <c r="W3532" s="196"/>
      <c r="X3532"/>
      <c r="Y3532" t="s">
        <v>8512</v>
      </c>
      <c r="Z3532">
        <v>1722524747</v>
      </c>
      <c r="AA3532" t="s">
        <v>8433</v>
      </c>
      <c r="AB3532" s="259" t="str">
        <f>_xlfn.IFNA(IF(Table[[#This Row],[Programme Partner]]&lt;&gt;Table[[#This Row],[Implementing Partner]],CONCATENATE(Table[[#This Row],[Programme Partner]],"-",Table[[#This Row],[Implementing Partner]]),Table[[#This Row],[Programme Partner]]),"")</f>
        <v>Caritas</v>
      </c>
    </row>
    <row r="3533" spans="1:28" ht="16.5" customHeight="1">
      <c r="A3533" s="183">
        <v>3981</v>
      </c>
      <c r="B3533" s="195" t="s">
        <v>5040</v>
      </c>
      <c r="C3533" s="198" t="s">
        <v>5040</v>
      </c>
      <c r="D3533" s="212" t="s">
        <v>8457</v>
      </c>
      <c r="E3533" s="195" t="s">
        <v>27</v>
      </c>
      <c r="F3533" s="195" t="s">
        <v>8013</v>
      </c>
      <c r="G3533" s="195" t="s">
        <v>8314</v>
      </c>
      <c r="H3533" s="195" t="str">
        <f>IFERROR(VLOOKUP(Table[[#This Row],[Activity Details of Assistance]],WHAT!E:F,2,FALSE),"")</f>
        <v># of HP sessions at HH level</v>
      </c>
      <c r="I3533" s="195"/>
      <c r="J3533">
        <v>700</v>
      </c>
      <c r="K3533" t="s">
        <v>8280</v>
      </c>
      <c r="L3533" s="219" t="s">
        <v>13</v>
      </c>
      <c r="M3533" t="s">
        <v>14</v>
      </c>
      <c r="N3533" t="s">
        <v>309</v>
      </c>
      <c r="O3533" t="s">
        <v>1606</v>
      </c>
      <c r="P3533" t="s">
        <v>6386</v>
      </c>
      <c r="Q3533" s="241">
        <v>44773</v>
      </c>
      <c r="R3533" s="241">
        <v>45078</v>
      </c>
      <c r="S3533" t="s">
        <v>8452</v>
      </c>
      <c r="T3533" s="196"/>
      <c r="U3533" s="196"/>
      <c r="V3533" s="196"/>
      <c r="W3533" s="196"/>
      <c r="X3533"/>
      <c r="Y3533" t="s">
        <v>8512</v>
      </c>
      <c r="Z3533">
        <v>1722524747</v>
      </c>
      <c r="AA3533" t="s">
        <v>8433</v>
      </c>
      <c r="AB3533" s="259" t="str">
        <f>_xlfn.IFNA(IF(Table[[#This Row],[Programme Partner]]&lt;&gt;Table[[#This Row],[Implementing Partner]],CONCATENATE(Table[[#This Row],[Programme Partner]],"-",Table[[#This Row],[Implementing Partner]]),Table[[#This Row],[Programme Partner]]),"")</f>
        <v>Caritas</v>
      </c>
    </row>
    <row r="3534" spans="1:28" ht="16.5" customHeight="1">
      <c r="A3534" s="183">
        <v>3982</v>
      </c>
      <c r="B3534" s="195" t="s">
        <v>5040</v>
      </c>
      <c r="C3534" s="198" t="s">
        <v>5040</v>
      </c>
      <c r="D3534" s="212" t="s">
        <v>8457</v>
      </c>
      <c r="E3534" s="195" t="s">
        <v>27</v>
      </c>
      <c r="F3534" s="195" t="s">
        <v>8013</v>
      </c>
      <c r="G3534" t="s">
        <v>8442</v>
      </c>
      <c r="H3534" s="195" t="str">
        <f>IFERROR(VLOOKUP(Table[[#This Row],[Activity Details of Assistance]],WHAT!E:F,2,FALSE),"")</f>
        <v># of facilities</v>
      </c>
      <c r="I3534" s="195"/>
      <c r="J3534">
        <v>300</v>
      </c>
      <c r="K3534" t="s">
        <v>8280</v>
      </c>
      <c r="L3534" s="219" t="s">
        <v>13</v>
      </c>
      <c r="M3534" t="s">
        <v>14</v>
      </c>
      <c r="N3534" t="s">
        <v>309</v>
      </c>
      <c r="O3534" t="s">
        <v>1606</v>
      </c>
      <c r="P3534" t="s">
        <v>6386</v>
      </c>
      <c r="Q3534" s="241">
        <v>44773</v>
      </c>
      <c r="R3534" s="241">
        <v>45078</v>
      </c>
      <c r="S3534" t="s">
        <v>8452</v>
      </c>
      <c r="T3534" s="196"/>
      <c r="U3534" s="196"/>
      <c r="V3534" s="196"/>
      <c r="W3534" s="196"/>
      <c r="X3534"/>
      <c r="Y3534" t="s">
        <v>8512</v>
      </c>
      <c r="Z3534">
        <v>1722524747</v>
      </c>
      <c r="AA3534" t="s">
        <v>8433</v>
      </c>
      <c r="AB3534" s="259" t="str">
        <f>_xlfn.IFNA(IF(Table[[#This Row],[Programme Partner]]&lt;&gt;Table[[#This Row],[Implementing Partner]],CONCATENATE(Table[[#This Row],[Programme Partner]],"-",Table[[#This Row],[Implementing Partner]]),Table[[#This Row],[Programme Partner]]),"")</f>
        <v>Caritas</v>
      </c>
    </row>
    <row r="3535" spans="1:28" ht="16.5" customHeight="1">
      <c r="A3535" s="183">
        <v>3983</v>
      </c>
      <c r="B3535" s="195" t="s">
        <v>5040</v>
      </c>
      <c r="C3535" s="198" t="s">
        <v>5040</v>
      </c>
      <c r="D3535" s="212" t="s">
        <v>8457</v>
      </c>
      <c r="E3535" s="195" t="s">
        <v>27</v>
      </c>
      <c r="F3535" s="195" t="s">
        <v>8014</v>
      </c>
      <c r="G3535" s="195" t="s">
        <v>8358</v>
      </c>
      <c r="H3535" s="195" t="str">
        <f>IFERROR(VLOOKUP(Table[[#This Row],[Activity Details of Assistance]],WHAT!E:F,2,FALSE),"")</f>
        <v># of campaign per camp </v>
      </c>
      <c r="I3535" s="195"/>
      <c r="J3535">
        <v>2</v>
      </c>
      <c r="K3535" t="s">
        <v>8280</v>
      </c>
      <c r="L3535" s="219" t="s">
        <v>13</v>
      </c>
      <c r="M3535" t="s">
        <v>14</v>
      </c>
      <c r="N3535" t="s">
        <v>309</v>
      </c>
      <c r="O3535" t="s">
        <v>1606</v>
      </c>
      <c r="P3535" t="s">
        <v>6386</v>
      </c>
      <c r="Q3535" s="241">
        <v>44773</v>
      </c>
      <c r="R3535" s="241">
        <v>45078</v>
      </c>
      <c r="S3535" t="s">
        <v>8452</v>
      </c>
      <c r="T3535" s="196"/>
      <c r="U3535" s="196"/>
      <c r="V3535" s="196"/>
      <c r="W3535" s="196"/>
      <c r="X3535"/>
      <c r="Y3535" t="s">
        <v>8512</v>
      </c>
      <c r="Z3535">
        <v>1722524747</v>
      </c>
      <c r="AA3535" t="s">
        <v>8433</v>
      </c>
      <c r="AB3535" s="259" t="str">
        <f>_xlfn.IFNA(IF(Table[[#This Row],[Programme Partner]]&lt;&gt;Table[[#This Row],[Implementing Partner]],CONCATENATE(Table[[#This Row],[Programme Partner]],"-",Table[[#This Row],[Implementing Partner]]),Table[[#This Row],[Programme Partner]]),"")</f>
        <v>Caritas</v>
      </c>
    </row>
    <row r="3536" spans="1:28" ht="16.5" customHeight="1">
      <c r="A3536" s="183">
        <v>3984</v>
      </c>
      <c r="B3536" s="195" t="s">
        <v>5040</v>
      </c>
      <c r="C3536" s="198" t="s">
        <v>5040</v>
      </c>
      <c r="D3536" s="212" t="s">
        <v>8457</v>
      </c>
      <c r="E3536" s="195" t="s">
        <v>27</v>
      </c>
      <c r="F3536" s="195" t="s">
        <v>8014</v>
      </c>
      <c r="G3536" t="s">
        <v>8019</v>
      </c>
      <c r="H3536" s="195" t="str">
        <f>IFERROR(VLOOKUP(Table[[#This Row],[Activity Details of Assistance]],WHAT!E:F,2,FALSE),"")</f>
        <v>N/A</v>
      </c>
      <c r="I3536" s="195"/>
      <c r="J3536">
        <v>74</v>
      </c>
      <c r="K3536" t="s">
        <v>8280</v>
      </c>
      <c r="L3536" s="219" t="s">
        <v>13</v>
      </c>
      <c r="M3536" t="s">
        <v>14</v>
      </c>
      <c r="N3536" t="s">
        <v>309</v>
      </c>
      <c r="O3536" t="s">
        <v>1606</v>
      </c>
      <c r="P3536" t="s">
        <v>6386</v>
      </c>
      <c r="Q3536" s="241">
        <v>44773</v>
      </c>
      <c r="R3536" s="241">
        <v>45078</v>
      </c>
      <c r="S3536" t="s">
        <v>8452</v>
      </c>
      <c r="T3536" s="196"/>
      <c r="U3536" s="196"/>
      <c r="V3536" s="196"/>
      <c r="W3536" s="196"/>
      <c r="X3536" t="s">
        <v>8614</v>
      </c>
      <c r="Y3536" t="s">
        <v>8512</v>
      </c>
      <c r="Z3536">
        <v>1722524747</v>
      </c>
      <c r="AA3536" t="s">
        <v>8433</v>
      </c>
      <c r="AB3536" s="259" t="str">
        <f>_xlfn.IFNA(IF(Table[[#This Row],[Programme Partner]]&lt;&gt;Table[[#This Row],[Implementing Partner]],CONCATENATE(Table[[#This Row],[Programme Partner]],"-",Table[[#This Row],[Implementing Partner]]),Table[[#This Row],[Programme Partner]]),"")</f>
        <v>Caritas</v>
      </c>
    </row>
    <row r="3537" spans="1:28" ht="16.5" customHeight="1">
      <c r="A3537" s="183">
        <v>3985</v>
      </c>
      <c r="B3537" s="195" t="s">
        <v>5039</v>
      </c>
      <c r="C3537" s="198" t="s">
        <v>5039</v>
      </c>
      <c r="D3537" s="212" t="s">
        <v>8455</v>
      </c>
      <c r="E3537" s="195" t="s">
        <v>27</v>
      </c>
      <c r="F3537" s="195" t="s">
        <v>8011</v>
      </c>
      <c r="G3537" s="195" t="s">
        <v>8584</v>
      </c>
      <c r="H3537" s="195" t="str">
        <f>IFERROR(VLOOKUP(Table[[#This Row],[Activity Details of Assistance]],WHAT!E:F,2,FALSE),"")</f>
        <v># of tube well</v>
      </c>
      <c r="I3537" s="195"/>
      <c r="J3537">
        <v>435</v>
      </c>
      <c r="K3537" t="s">
        <v>8280</v>
      </c>
      <c r="L3537" s="219" t="s">
        <v>13</v>
      </c>
      <c r="M3537" t="s">
        <v>14</v>
      </c>
      <c r="N3537" t="s">
        <v>309</v>
      </c>
      <c r="O3537" t="s">
        <v>1606</v>
      </c>
      <c r="P3537" t="s">
        <v>4662</v>
      </c>
      <c r="Q3537" s="241">
        <v>44773</v>
      </c>
      <c r="R3537" s="241">
        <v>44986</v>
      </c>
      <c r="S3537" t="s">
        <v>8452</v>
      </c>
      <c r="T3537" s="196"/>
      <c r="U3537" s="196"/>
      <c r="V3537" s="196"/>
      <c r="W3537" s="196"/>
      <c r="X3537"/>
      <c r="Y3537" t="s">
        <v>8615</v>
      </c>
      <c r="Z3537">
        <v>1777773726</v>
      </c>
      <c r="AA3537" t="s">
        <v>8522</v>
      </c>
      <c r="AB3537" s="259" t="str">
        <f>_xlfn.IFNA(IF(Table[[#This Row],[Programme Partner]]&lt;&gt;Table[[#This Row],[Implementing Partner]],CONCATENATE(Table[[#This Row],[Programme Partner]],"-",Table[[#This Row],[Implementing Partner]]),Table[[#This Row],[Programme Partner]]),"")</f>
        <v>CARE</v>
      </c>
    </row>
    <row r="3538" spans="1:28" ht="16.5" customHeight="1">
      <c r="A3538" s="183">
        <v>3986</v>
      </c>
      <c r="B3538" s="195" t="s">
        <v>5039</v>
      </c>
      <c r="C3538" s="198" t="s">
        <v>5039</v>
      </c>
      <c r="D3538" s="212" t="s">
        <v>8455</v>
      </c>
      <c r="E3538" s="195" t="s">
        <v>27</v>
      </c>
      <c r="F3538" s="195" t="s">
        <v>8011</v>
      </c>
      <c r="G3538" s="195" t="s">
        <v>8355</v>
      </c>
      <c r="H3538" s="195" t="str">
        <f>IFERROR(VLOOKUP(Table[[#This Row],[Activity Details of Assistance]],WHAT!E:F,2,FALSE),"")</f>
        <v># of water network</v>
      </c>
      <c r="I3538" s="195"/>
      <c r="J3538">
        <v>15</v>
      </c>
      <c r="K3538" t="s">
        <v>8280</v>
      </c>
      <c r="L3538" s="219" t="s">
        <v>13</v>
      </c>
      <c r="M3538" t="s">
        <v>14</v>
      </c>
      <c r="N3538" t="s">
        <v>309</v>
      </c>
      <c r="O3538" t="s">
        <v>1606</v>
      </c>
      <c r="P3538" t="s">
        <v>4662</v>
      </c>
      <c r="Q3538" s="241">
        <v>44773</v>
      </c>
      <c r="R3538" s="241">
        <v>44986</v>
      </c>
      <c r="S3538" t="s">
        <v>8452</v>
      </c>
      <c r="T3538" s="196"/>
      <c r="U3538" s="196"/>
      <c r="V3538" s="196"/>
      <c r="W3538" s="196"/>
      <c r="X3538"/>
      <c r="Y3538" t="s">
        <v>8615</v>
      </c>
      <c r="Z3538">
        <v>1777773726</v>
      </c>
      <c r="AA3538" t="s">
        <v>8522</v>
      </c>
      <c r="AB3538" s="259" t="str">
        <f>_xlfn.IFNA(IF(Table[[#This Row],[Programme Partner]]&lt;&gt;Table[[#This Row],[Implementing Partner]],CONCATENATE(Table[[#This Row],[Programme Partner]],"-",Table[[#This Row],[Implementing Partner]]),Table[[#This Row],[Programme Partner]]),"")</f>
        <v>CARE</v>
      </c>
    </row>
    <row r="3539" spans="1:28" ht="16.5" customHeight="1">
      <c r="A3539" s="183">
        <v>3987</v>
      </c>
      <c r="B3539" s="195" t="s">
        <v>5039</v>
      </c>
      <c r="C3539" s="198" t="s">
        <v>5039</v>
      </c>
      <c r="D3539" s="212" t="s">
        <v>8455</v>
      </c>
      <c r="E3539" s="195" t="s">
        <v>27</v>
      </c>
      <c r="F3539" s="195" t="s">
        <v>8012</v>
      </c>
      <c r="G3539" s="195" t="s">
        <v>8585</v>
      </c>
      <c r="H3539" s="195" t="str">
        <f>IFERROR(VLOOKUP(Table[[#This Row],[Activity Details of Assistance]],WHAT!E:F,2,FALSE),"")</f>
        <v xml:space="preserve"># of door </v>
      </c>
      <c r="I3539" s="195"/>
      <c r="J3539">
        <v>336</v>
      </c>
      <c r="K3539" t="s">
        <v>8280</v>
      </c>
      <c r="L3539" s="219" t="s">
        <v>13</v>
      </c>
      <c r="M3539" t="s">
        <v>14</v>
      </c>
      <c r="N3539" t="s">
        <v>309</v>
      </c>
      <c r="O3539" t="s">
        <v>1606</v>
      </c>
      <c r="P3539" t="s">
        <v>4662</v>
      </c>
      <c r="Q3539" s="241">
        <v>44773</v>
      </c>
      <c r="R3539" s="241">
        <v>44986</v>
      </c>
      <c r="S3539" t="s">
        <v>8452</v>
      </c>
      <c r="T3539" s="196"/>
      <c r="U3539" s="196"/>
      <c r="V3539" s="196"/>
      <c r="W3539" s="196"/>
      <c r="X3539"/>
      <c r="Y3539" t="s">
        <v>8615</v>
      </c>
      <c r="Z3539">
        <v>1777773726</v>
      </c>
      <c r="AA3539" t="s">
        <v>8522</v>
      </c>
      <c r="AB3539" s="259" t="str">
        <f>_xlfn.IFNA(IF(Table[[#This Row],[Programme Partner]]&lt;&gt;Table[[#This Row],[Implementing Partner]],CONCATENATE(Table[[#This Row],[Programme Partner]],"-",Table[[#This Row],[Implementing Partner]]),Table[[#This Row],[Programme Partner]]),"")</f>
        <v>CARE</v>
      </c>
    </row>
    <row r="3540" spans="1:28" ht="16.5" customHeight="1">
      <c r="A3540" s="183">
        <v>3988</v>
      </c>
      <c r="B3540" s="195" t="s">
        <v>5039</v>
      </c>
      <c r="C3540" s="198" t="s">
        <v>5039</v>
      </c>
      <c r="D3540" s="212" t="s">
        <v>8455</v>
      </c>
      <c r="E3540" s="195" t="s">
        <v>27</v>
      </c>
      <c r="F3540" s="195" t="s">
        <v>8012</v>
      </c>
      <c r="G3540" s="195" t="s">
        <v>8359</v>
      </c>
      <c r="H3540" s="195" t="str">
        <f>IFERROR(VLOOKUP(Table[[#This Row],[Activity Details of Assistance]],WHAT!E:F,2,FALSE),"")</f>
        <v># of FSM Site</v>
      </c>
      <c r="I3540" s="195"/>
      <c r="J3540">
        <v>22</v>
      </c>
      <c r="K3540" t="s">
        <v>8280</v>
      </c>
      <c r="L3540" s="219" t="s">
        <v>13</v>
      </c>
      <c r="M3540" t="s">
        <v>14</v>
      </c>
      <c r="N3540" t="s">
        <v>309</v>
      </c>
      <c r="O3540" t="s">
        <v>1606</v>
      </c>
      <c r="P3540" t="s">
        <v>4662</v>
      </c>
      <c r="Q3540" s="241">
        <v>44773</v>
      </c>
      <c r="R3540" s="241">
        <v>44986</v>
      </c>
      <c r="S3540" t="s">
        <v>8452</v>
      </c>
      <c r="T3540" s="196"/>
      <c r="U3540" s="196"/>
      <c r="V3540" s="196"/>
      <c r="W3540" s="196"/>
      <c r="X3540"/>
      <c r="Y3540" t="s">
        <v>8615</v>
      </c>
      <c r="Z3540">
        <v>1777773726</v>
      </c>
      <c r="AA3540" t="s">
        <v>8522</v>
      </c>
      <c r="AB3540" s="259" t="str">
        <f>_xlfn.IFNA(IF(Table[[#This Row],[Programme Partner]]&lt;&gt;Table[[#This Row],[Implementing Partner]],CONCATENATE(Table[[#This Row],[Programme Partner]],"-",Table[[#This Row],[Implementing Partner]]),Table[[#This Row],[Programme Partner]]),"")</f>
        <v>CARE</v>
      </c>
    </row>
    <row r="3541" spans="1:28" ht="16.5" customHeight="1">
      <c r="A3541" s="183">
        <v>3989</v>
      </c>
      <c r="B3541" s="195" t="s">
        <v>5039</v>
      </c>
      <c r="C3541" s="198" t="s">
        <v>5039</v>
      </c>
      <c r="D3541" s="212" t="s">
        <v>8455</v>
      </c>
      <c r="E3541" s="195" t="s">
        <v>27</v>
      </c>
      <c r="F3541" s="195" t="s">
        <v>8012</v>
      </c>
      <c r="G3541" s="195" t="s">
        <v>8586</v>
      </c>
      <c r="H3541" s="195" t="str">
        <f>IFERROR(VLOOKUP(Table[[#This Row],[Activity Details of Assistance]],WHAT!E:F,2,FALSE),"")</f>
        <v># of door</v>
      </c>
      <c r="I3541" s="195"/>
      <c r="J3541">
        <v>425</v>
      </c>
      <c r="K3541" t="s">
        <v>8280</v>
      </c>
      <c r="L3541" s="219" t="s">
        <v>13</v>
      </c>
      <c r="M3541" t="s">
        <v>14</v>
      </c>
      <c r="N3541" t="s">
        <v>309</v>
      </c>
      <c r="O3541" t="s">
        <v>1606</v>
      </c>
      <c r="P3541" t="s">
        <v>4662</v>
      </c>
      <c r="Q3541" s="241">
        <v>44773</v>
      </c>
      <c r="R3541" s="241">
        <v>44986</v>
      </c>
      <c r="S3541" t="s">
        <v>8452</v>
      </c>
      <c r="T3541" s="196"/>
      <c r="U3541" s="196"/>
      <c r="V3541" s="196"/>
      <c r="W3541" s="196"/>
      <c r="X3541"/>
      <c r="Y3541" t="s">
        <v>8615</v>
      </c>
      <c r="Z3541">
        <v>1777773726</v>
      </c>
      <c r="AA3541" t="s">
        <v>8522</v>
      </c>
      <c r="AB3541" s="259" t="str">
        <f>_xlfn.IFNA(IF(Table[[#This Row],[Programme Partner]]&lt;&gt;Table[[#This Row],[Implementing Partner]],CONCATENATE(Table[[#This Row],[Programme Partner]],"-",Table[[#This Row],[Implementing Partner]]),Table[[#This Row],[Programme Partner]]),"")</f>
        <v>CARE</v>
      </c>
    </row>
    <row r="3542" spans="1:28" ht="16.5" customHeight="1">
      <c r="A3542" s="183">
        <v>3990</v>
      </c>
      <c r="B3542" s="195" t="s">
        <v>5039</v>
      </c>
      <c r="C3542" s="198" t="s">
        <v>5039</v>
      </c>
      <c r="D3542" s="212" t="s">
        <v>8455</v>
      </c>
      <c r="E3542" s="195" t="s">
        <v>27</v>
      </c>
      <c r="F3542" s="195" t="s">
        <v>8013</v>
      </c>
      <c r="G3542" s="195" t="s">
        <v>8313</v>
      </c>
      <c r="H3542" s="195" t="str">
        <f>IFERROR(VLOOKUP(Table[[#This Row],[Activity Details of Assistance]],WHAT!E:F,2,FALSE),"")</f>
        <v># of HP sessions at community level</v>
      </c>
      <c r="I3542" s="195"/>
      <c r="J3542">
        <v>84</v>
      </c>
      <c r="K3542" t="s">
        <v>8280</v>
      </c>
      <c r="L3542" s="219" t="s">
        <v>13</v>
      </c>
      <c r="M3542" t="s">
        <v>14</v>
      </c>
      <c r="N3542" t="s">
        <v>309</v>
      </c>
      <c r="O3542" t="s">
        <v>1606</v>
      </c>
      <c r="P3542" t="s">
        <v>4662</v>
      </c>
      <c r="Q3542" s="241">
        <v>44773</v>
      </c>
      <c r="R3542" s="241">
        <v>44986</v>
      </c>
      <c r="S3542" t="s">
        <v>8452</v>
      </c>
      <c r="T3542" s="196"/>
      <c r="U3542" s="196"/>
      <c r="V3542" s="196"/>
      <c r="W3542" s="196"/>
      <c r="X3542"/>
      <c r="Y3542" t="s">
        <v>8615</v>
      </c>
      <c r="Z3542">
        <v>1777773726</v>
      </c>
      <c r="AA3542" t="s">
        <v>8522</v>
      </c>
      <c r="AB3542" s="259" t="str">
        <f>_xlfn.IFNA(IF(Table[[#This Row],[Programme Partner]]&lt;&gt;Table[[#This Row],[Implementing Partner]],CONCATENATE(Table[[#This Row],[Programme Partner]],"-",Table[[#This Row],[Implementing Partner]]),Table[[#This Row],[Programme Partner]]),"")</f>
        <v>CARE</v>
      </c>
    </row>
    <row r="3543" spans="1:28" ht="16.5" customHeight="1">
      <c r="A3543" s="183">
        <v>3991</v>
      </c>
      <c r="B3543" s="195" t="s">
        <v>5039</v>
      </c>
      <c r="C3543" s="198" t="s">
        <v>5039</v>
      </c>
      <c r="D3543" s="212" t="s">
        <v>8455</v>
      </c>
      <c r="E3543" s="195" t="s">
        <v>27</v>
      </c>
      <c r="F3543" s="195" t="s">
        <v>8013</v>
      </c>
      <c r="G3543" s="195" t="s">
        <v>8314</v>
      </c>
      <c r="H3543" s="195" t="str">
        <f>IFERROR(VLOOKUP(Table[[#This Row],[Activity Details of Assistance]],WHAT!E:F,2,FALSE),"")</f>
        <v># of HP sessions at HH level</v>
      </c>
      <c r="I3543" s="195"/>
      <c r="J3543">
        <v>8846</v>
      </c>
      <c r="K3543" t="s">
        <v>8280</v>
      </c>
      <c r="L3543" s="219" t="s">
        <v>13</v>
      </c>
      <c r="M3543" t="s">
        <v>14</v>
      </c>
      <c r="N3543" t="s">
        <v>309</v>
      </c>
      <c r="O3543" t="s">
        <v>1606</v>
      </c>
      <c r="P3543" t="s">
        <v>4662</v>
      </c>
      <c r="Q3543" s="241">
        <v>44773</v>
      </c>
      <c r="R3543" s="241">
        <v>44986</v>
      </c>
      <c r="S3543" t="s">
        <v>8452</v>
      </c>
      <c r="T3543" s="196"/>
      <c r="U3543" s="196"/>
      <c r="V3543" s="196"/>
      <c r="W3543" s="196"/>
      <c r="X3543"/>
      <c r="Y3543" t="s">
        <v>8615</v>
      </c>
      <c r="Z3543">
        <v>1777773726</v>
      </c>
      <c r="AA3543" t="s">
        <v>8522</v>
      </c>
      <c r="AB3543" s="259" t="str">
        <f>_xlfn.IFNA(IF(Table[[#This Row],[Programme Partner]]&lt;&gt;Table[[#This Row],[Implementing Partner]],CONCATENATE(Table[[#This Row],[Programme Partner]],"-",Table[[#This Row],[Implementing Partner]]),Table[[#This Row],[Programme Partner]]),"")</f>
        <v>CARE</v>
      </c>
    </row>
    <row r="3544" spans="1:28" ht="16.5" customHeight="1">
      <c r="A3544" s="183">
        <v>3992</v>
      </c>
      <c r="B3544" s="195" t="s">
        <v>5039</v>
      </c>
      <c r="C3544" s="198" t="s">
        <v>5039</v>
      </c>
      <c r="D3544" s="212" t="s">
        <v>8455</v>
      </c>
      <c r="E3544" s="195" t="s">
        <v>27</v>
      </c>
      <c r="F3544" s="195" t="s">
        <v>8014</v>
      </c>
      <c r="G3544" s="195" t="s">
        <v>8361</v>
      </c>
      <c r="H3544" s="195" t="str">
        <f>IFERROR(VLOOKUP(Table[[#This Row],[Activity Details of Assistance]],WHAT!E:F,2,FALSE),"")</f>
        <v># of plant</v>
      </c>
      <c r="I3544" s="195"/>
      <c r="J3544">
        <v>3</v>
      </c>
      <c r="K3544" t="s">
        <v>8280</v>
      </c>
      <c r="L3544" s="219" t="s">
        <v>13</v>
      </c>
      <c r="M3544" t="s">
        <v>14</v>
      </c>
      <c r="N3544" t="s">
        <v>309</v>
      </c>
      <c r="O3544" t="s">
        <v>1606</v>
      </c>
      <c r="P3544" t="s">
        <v>4662</v>
      </c>
      <c r="Q3544" s="241">
        <v>44773</v>
      </c>
      <c r="R3544" s="241">
        <v>44986</v>
      </c>
      <c r="S3544" t="s">
        <v>8452</v>
      </c>
      <c r="T3544" s="196"/>
      <c r="U3544" s="196"/>
      <c r="V3544" s="196"/>
      <c r="W3544" s="196"/>
      <c r="X3544"/>
      <c r="Y3544" t="s">
        <v>8615</v>
      </c>
      <c r="Z3544">
        <v>1777773726</v>
      </c>
      <c r="AA3544" t="s">
        <v>8522</v>
      </c>
      <c r="AB3544" s="259" t="str">
        <f>_xlfn.IFNA(IF(Table[[#This Row],[Programme Partner]]&lt;&gt;Table[[#This Row],[Implementing Partner]],CONCATENATE(Table[[#This Row],[Programme Partner]],"-",Table[[#This Row],[Implementing Partner]]),Table[[#This Row],[Programme Partner]]),"")</f>
        <v>CARE</v>
      </c>
    </row>
    <row r="3545" spans="1:28" ht="16.5" customHeight="1">
      <c r="A3545" s="183">
        <v>3993</v>
      </c>
      <c r="B3545" s="195" t="s">
        <v>5039</v>
      </c>
      <c r="C3545" s="198" t="s">
        <v>5039</v>
      </c>
      <c r="D3545" s="212" t="s">
        <v>8455</v>
      </c>
      <c r="E3545" s="195" t="s">
        <v>27</v>
      </c>
      <c r="F3545" s="195" t="s">
        <v>8011</v>
      </c>
      <c r="G3545" s="195" t="s">
        <v>8584</v>
      </c>
      <c r="H3545" s="195" t="str">
        <f>IFERROR(VLOOKUP(Table[[#This Row],[Activity Details of Assistance]],WHAT!E:F,2,FALSE),"")</f>
        <v># of tube well</v>
      </c>
      <c r="I3545" s="195"/>
      <c r="J3545">
        <v>73</v>
      </c>
      <c r="K3545" t="s">
        <v>8280</v>
      </c>
      <c r="L3545" s="219" t="s">
        <v>13</v>
      </c>
      <c r="M3545" t="s">
        <v>14</v>
      </c>
      <c r="N3545" t="s">
        <v>309</v>
      </c>
      <c r="O3545" t="s">
        <v>1606</v>
      </c>
      <c r="P3545" t="s">
        <v>4665</v>
      </c>
      <c r="Q3545" s="241">
        <v>44773</v>
      </c>
      <c r="R3545" s="241">
        <v>44986</v>
      </c>
      <c r="S3545" t="s">
        <v>8452</v>
      </c>
      <c r="T3545" s="196"/>
      <c r="U3545" s="196"/>
      <c r="V3545" s="196"/>
      <c r="W3545" s="196"/>
      <c r="X3545"/>
      <c r="Y3545" t="s">
        <v>8615</v>
      </c>
      <c r="Z3545">
        <v>1777773726</v>
      </c>
      <c r="AA3545" t="s">
        <v>8522</v>
      </c>
      <c r="AB3545" s="259" t="str">
        <f>_xlfn.IFNA(IF(Table[[#This Row],[Programme Partner]]&lt;&gt;Table[[#This Row],[Implementing Partner]],CONCATENATE(Table[[#This Row],[Programme Partner]],"-",Table[[#This Row],[Implementing Partner]]),Table[[#This Row],[Programme Partner]]),"")</f>
        <v>CARE</v>
      </c>
    </row>
    <row r="3546" spans="1:28" ht="16.5" customHeight="1">
      <c r="A3546" s="183">
        <v>3994</v>
      </c>
      <c r="B3546" s="195" t="s">
        <v>5039</v>
      </c>
      <c r="C3546" s="198" t="s">
        <v>5039</v>
      </c>
      <c r="D3546" s="212" t="s">
        <v>8455</v>
      </c>
      <c r="E3546" s="195" t="s">
        <v>27</v>
      </c>
      <c r="F3546" s="195" t="s">
        <v>8011</v>
      </c>
      <c r="G3546" s="195" t="s">
        <v>8355</v>
      </c>
      <c r="H3546" s="195" t="str">
        <f>IFERROR(VLOOKUP(Table[[#This Row],[Activity Details of Assistance]],WHAT!E:F,2,FALSE),"")</f>
        <v># of water network</v>
      </c>
      <c r="I3546" s="195"/>
      <c r="J3546">
        <v>5</v>
      </c>
      <c r="K3546" t="s">
        <v>8280</v>
      </c>
      <c r="L3546" s="219" t="s">
        <v>13</v>
      </c>
      <c r="M3546" t="s">
        <v>14</v>
      </c>
      <c r="N3546" t="s">
        <v>309</v>
      </c>
      <c r="O3546" t="s">
        <v>1606</v>
      </c>
      <c r="P3546" t="s">
        <v>4665</v>
      </c>
      <c r="Q3546" s="241">
        <v>44773</v>
      </c>
      <c r="R3546" s="241">
        <v>44986</v>
      </c>
      <c r="S3546" t="s">
        <v>8452</v>
      </c>
      <c r="T3546" s="196"/>
      <c r="U3546" s="196"/>
      <c r="V3546" s="196"/>
      <c r="W3546" s="196"/>
      <c r="X3546"/>
      <c r="Y3546" t="s">
        <v>8615</v>
      </c>
      <c r="Z3546">
        <v>1777773726</v>
      </c>
      <c r="AA3546" t="s">
        <v>8522</v>
      </c>
      <c r="AB3546" s="259" t="str">
        <f>_xlfn.IFNA(IF(Table[[#This Row],[Programme Partner]]&lt;&gt;Table[[#This Row],[Implementing Partner]],CONCATENATE(Table[[#This Row],[Programme Partner]],"-",Table[[#This Row],[Implementing Partner]]),Table[[#This Row],[Programme Partner]]),"")</f>
        <v>CARE</v>
      </c>
    </row>
    <row r="3547" spans="1:28" ht="16.5" customHeight="1">
      <c r="A3547" s="183">
        <v>3995</v>
      </c>
      <c r="B3547" s="195" t="s">
        <v>5039</v>
      </c>
      <c r="C3547" s="198" t="s">
        <v>5039</v>
      </c>
      <c r="D3547" s="212" t="s">
        <v>8455</v>
      </c>
      <c r="E3547" s="195" t="s">
        <v>27</v>
      </c>
      <c r="F3547" s="195" t="s">
        <v>8011</v>
      </c>
      <c r="G3547" s="195" t="s">
        <v>8318</v>
      </c>
      <c r="H3547" s="195" t="str">
        <f>IFERROR(VLOOKUP(Table[[#This Row],[Activity Details of Assistance]],WHAT!E:F,2,FALSE),"")</f>
        <v># of household</v>
      </c>
      <c r="I3547" s="195"/>
      <c r="J3547">
        <v>200</v>
      </c>
      <c r="K3547" t="s">
        <v>8280</v>
      </c>
      <c r="L3547" s="219" t="s">
        <v>13</v>
      </c>
      <c r="M3547" t="s">
        <v>14</v>
      </c>
      <c r="N3547" t="s">
        <v>309</v>
      </c>
      <c r="O3547" t="s">
        <v>1606</v>
      </c>
      <c r="P3547" t="s">
        <v>4665</v>
      </c>
      <c r="Q3547" s="241">
        <v>44773</v>
      </c>
      <c r="R3547" s="241">
        <v>44986</v>
      </c>
      <c r="S3547" t="s">
        <v>8452</v>
      </c>
      <c r="T3547" s="196"/>
      <c r="U3547" s="196"/>
      <c r="V3547" s="196"/>
      <c r="W3547" s="196"/>
      <c r="X3547"/>
      <c r="Y3547" t="s">
        <v>8615</v>
      </c>
      <c r="Z3547">
        <v>1777773726</v>
      </c>
      <c r="AA3547" t="s">
        <v>8522</v>
      </c>
      <c r="AB3547" s="259" t="str">
        <f>_xlfn.IFNA(IF(Table[[#This Row],[Programme Partner]]&lt;&gt;Table[[#This Row],[Implementing Partner]],CONCATENATE(Table[[#This Row],[Programme Partner]],"-",Table[[#This Row],[Implementing Partner]]),Table[[#This Row],[Programme Partner]]),"")</f>
        <v>CARE</v>
      </c>
    </row>
    <row r="3548" spans="1:28" ht="16.5" customHeight="1">
      <c r="A3548" s="183">
        <v>3996</v>
      </c>
      <c r="B3548" s="195" t="s">
        <v>5039</v>
      </c>
      <c r="C3548" s="198" t="s">
        <v>5039</v>
      </c>
      <c r="D3548" s="212" t="s">
        <v>8455</v>
      </c>
      <c r="E3548" s="195" t="s">
        <v>27</v>
      </c>
      <c r="F3548" s="195" t="s">
        <v>8012</v>
      </c>
      <c r="G3548" s="195" t="s">
        <v>8585</v>
      </c>
      <c r="H3548" s="195" t="str">
        <f>IFERROR(VLOOKUP(Table[[#This Row],[Activity Details of Assistance]],WHAT!E:F,2,FALSE),"")</f>
        <v xml:space="preserve"># of door </v>
      </c>
      <c r="I3548" s="195"/>
      <c r="J3548">
        <v>50</v>
      </c>
      <c r="K3548" t="s">
        <v>8280</v>
      </c>
      <c r="L3548" s="219" t="s">
        <v>13</v>
      </c>
      <c r="M3548" t="s">
        <v>14</v>
      </c>
      <c r="N3548" t="s">
        <v>309</v>
      </c>
      <c r="O3548" t="s">
        <v>1606</v>
      </c>
      <c r="P3548" t="s">
        <v>4665</v>
      </c>
      <c r="Q3548" s="241">
        <v>44773</v>
      </c>
      <c r="R3548" s="241">
        <v>44986</v>
      </c>
      <c r="S3548" t="s">
        <v>8452</v>
      </c>
      <c r="T3548" s="196"/>
      <c r="U3548" s="196"/>
      <c r="V3548" s="196"/>
      <c r="W3548" s="196"/>
      <c r="X3548"/>
      <c r="Y3548" t="s">
        <v>8615</v>
      </c>
      <c r="Z3548">
        <v>1777773726</v>
      </c>
      <c r="AA3548" t="s">
        <v>8522</v>
      </c>
      <c r="AB3548" s="259" t="str">
        <f>_xlfn.IFNA(IF(Table[[#This Row],[Programme Partner]]&lt;&gt;Table[[#This Row],[Implementing Partner]],CONCATENATE(Table[[#This Row],[Programme Partner]],"-",Table[[#This Row],[Implementing Partner]]),Table[[#This Row],[Programme Partner]]),"")</f>
        <v>CARE</v>
      </c>
    </row>
    <row r="3549" spans="1:28" ht="16.5" customHeight="1">
      <c r="A3549" s="183">
        <v>3997</v>
      </c>
      <c r="B3549" s="195" t="s">
        <v>5039</v>
      </c>
      <c r="C3549" s="198" t="s">
        <v>5039</v>
      </c>
      <c r="D3549" s="212" t="s">
        <v>8455</v>
      </c>
      <c r="E3549" s="195" t="s">
        <v>27</v>
      </c>
      <c r="F3549" s="195" t="s">
        <v>8012</v>
      </c>
      <c r="G3549" s="195" t="s">
        <v>8359</v>
      </c>
      <c r="H3549" s="195" t="str">
        <f>IFERROR(VLOOKUP(Table[[#This Row],[Activity Details of Assistance]],WHAT!E:F,2,FALSE),"")</f>
        <v># of FSM Site</v>
      </c>
      <c r="I3549" s="195"/>
      <c r="J3549">
        <v>7</v>
      </c>
      <c r="K3549" t="s">
        <v>8280</v>
      </c>
      <c r="L3549" s="219" t="s">
        <v>13</v>
      </c>
      <c r="M3549" t="s">
        <v>14</v>
      </c>
      <c r="N3549" t="s">
        <v>309</v>
      </c>
      <c r="O3549" t="s">
        <v>1606</v>
      </c>
      <c r="P3549" t="s">
        <v>4665</v>
      </c>
      <c r="Q3549" s="241">
        <v>44773</v>
      </c>
      <c r="R3549" s="241">
        <v>44986</v>
      </c>
      <c r="S3549" t="s">
        <v>8452</v>
      </c>
      <c r="T3549" s="196"/>
      <c r="U3549" s="196"/>
      <c r="V3549" s="196"/>
      <c r="W3549" s="196"/>
      <c r="X3549"/>
      <c r="Y3549" t="s">
        <v>8615</v>
      </c>
      <c r="Z3549">
        <v>1777773726</v>
      </c>
      <c r="AA3549" t="s">
        <v>8522</v>
      </c>
      <c r="AB3549" s="259" t="str">
        <f>_xlfn.IFNA(IF(Table[[#This Row],[Programme Partner]]&lt;&gt;Table[[#This Row],[Implementing Partner]],CONCATENATE(Table[[#This Row],[Programme Partner]],"-",Table[[#This Row],[Implementing Partner]]),Table[[#This Row],[Programme Partner]]),"")</f>
        <v>CARE</v>
      </c>
    </row>
    <row r="3550" spans="1:28" ht="16.5" customHeight="1">
      <c r="A3550" s="183">
        <v>3998</v>
      </c>
      <c r="B3550" s="195" t="s">
        <v>5039</v>
      </c>
      <c r="C3550" s="198" t="s">
        <v>5039</v>
      </c>
      <c r="D3550" s="212" t="s">
        <v>8455</v>
      </c>
      <c r="E3550" s="195" t="s">
        <v>27</v>
      </c>
      <c r="F3550" s="195" t="s">
        <v>8012</v>
      </c>
      <c r="G3550" s="195" t="s">
        <v>8586</v>
      </c>
      <c r="H3550" s="195" t="str">
        <f>IFERROR(VLOOKUP(Table[[#This Row],[Activity Details of Assistance]],WHAT!E:F,2,FALSE),"")</f>
        <v># of door</v>
      </c>
      <c r="I3550" s="195"/>
      <c r="J3550">
        <v>64</v>
      </c>
      <c r="K3550" t="s">
        <v>8280</v>
      </c>
      <c r="L3550" s="219" t="s">
        <v>13</v>
      </c>
      <c r="M3550" t="s">
        <v>14</v>
      </c>
      <c r="N3550" t="s">
        <v>309</v>
      </c>
      <c r="O3550" t="s">
        <v>1606</v>
      </c>
      <c r="P3550" t="s">
        <v>4665</v>
      </c>
      <c r="Q3550" s="241">
        <v>44773</v>
      </c>
      <c r="R3550" s="241">
        <v>44986</v>
      </c>
      <c r="S3550" t="s">
        <v>8452</v>
      </c>
      <c r="T3550" s="196"/>
      <c r="U3550" s="196"/>
      <c r="V3550" s="196"/>
      <c r="W3550" s="196"/>
      <c r="X3550"/>
      <c r="Y3550" t="s">
        <v>8615</v>
      </c>
      <c r="Z3550">
        <v>1777773726</v>
      </c>
      <c r="AA3550" t="s">
        <v>8522</v>
      </c>
      <c r="AB3550" s="259" t="str">
        <f>_xlfn.IFNA(IF(Table[[#This Row],[Programme Partner]]&lt;&gt;Table[[#This Row],[Implementing Partner]],CONCATENATE(Table[[#This Row],[Programme Partner]],"-",Table[[#This Row],[Implementing Partner]]),Table[[#This Row],[Programme Partner]]),"")</f>
        <v>CARE</v>
      </c>
    </row>
    <row r="3551" spans="1:28" ht="16.5" customHeight="1">
      <c r="A3551" s="183">
        <v>3999</v>
      </c>
      <c r="B3551" s="195" t="s">
        <v>5039</v>
      </c>
      <c r="C3551" s="198" t="s">
        <v>5039</v>
      </c>
      <c r="D3551" s="212" t="s">
        <v>8455</v>
      </c>
      <c r="E3551" s="195" t="s">
        <v>27</v>
      </c>
      <c r="F3551" s="195" t="s">
        <v>8013</v>
      </c>
      <c r="G3551" s="195" t="s">
        <v>8313</v>
      </c>
      <c r="H3551" s="195" t="str">
        <f>IFERROR(VLOOKUP(Table[[#This Row],[Activity Details of Assistance]],WHAT!E:F,2,FALSE),"")</f>
        <v># of HP sessions at community level</v>
      </c>
      <c r="I3551" s="195"/>
      <c r="J3551">
        <v>28</v>
      </c>
      <c r="K3551" t="s">
        <v>8280</v>
      </c>
      <c r="L3551" s="219" t="s">
        <v>13</v>
      </c>
      <c r="M3551" t="s">
        <v>14</v>
      </c>
      <c r="N3551" t="s">
        <v>309</v>
      </c>
      <c r="O3551" t="s">
        <v>1606</v>
      </c>
      <c r="P3551" t="s">
        <v>4665</v>
      </c>
      <c r="Q3551" s="241">
        <v>44773</v>
      </c>
      <c r="R3551" s="241">
        <v>44986</v>
      </c>
      <c r="S3551" t="s">
        <v>8452</v>
      </c>
      <c r="T3551" s="196"/>
      <c r="U3551" s="196"/>
      <c r="V3551" s="196"/>
      <c r="W3551" s="196"/>
      <c r="X3551"/>
      <c r="Y3551" t="s">
        <v>8615</v>
      </c>
      <c r="Z3551">
        <v>1777773726</v>
      </c>
      <c r="AA3551" t="s">
        <v>8522</v>
      </c>
      <c r="AB3551" s="259" t="str">
        <f>_xlfn.IFNA(IF(Table[[#This Row],[Programme Partner]]&lt;&gt;Table[[#This Row],[Implementing Partner]],CONCATENATE(Table[[#This Row],[Programme Partner]],"-",Table[[#This Row],[Implementing Partner]]),Table[[#This Row],[Programme Partner]]),"")</f>
        <v>CARE</v>
      </c>
    </row>
    <row r="3552" spans="1:28" ht="16.5" customHeight="1">
      <c r="A3552" s="183">
        <v>4000</v>
      </c>
      <c r="B3552" s="195" t="s">
        <v>5039</v>
      </c>
      <c r="C3552" s="198" t="s">
        <v>5039</v>
      </c>
      <c r="D3552" s="212" t="s">
        <v>8455</v>
      </c>
      <c r="E3552" s="195" t="s">
        <v>27</v>
      </c>
      <c r="F3552" s="195" t="s">
        <v>8013</v>
      </c>
      <c r="G3552" s="195" t="s">
        <v>8314</v>
      </c>
      <c r="H3552" s="195" t="str">
        <f>IFERROR(VLOOKUP(Table[[#This Row],[Activity Details of Assistance]],WHAT!E:F,2,FALSE),"")</f>
        <v># of HP sessions at HH level</v>
      </c>
      <c r="I3552" s="195"/>
      <c r="J3552">
        <v>3513</v>
      </c>
      <c r="K3552" t="s">
        <v>8280</v>
      </c>
      <c r="L3552" s="219" t="s">
        <v>13</v>
      </c>
      <c r="M3552" t="s">
        <v>14</v>
      </c>
      <c r="N3552" t="s">
        <v>309</v>
      </c>
      <c r="O3552" t="s">
        <v>1606</v>
      </c>
      <c r="P3552" t="s">
        <v>4665</v>
      </c>
      <c r="Q3552" s="241">
        <v>44773</v>
      </c>
      <c r="R3552" s="241">
        <v>44986</v>
      </c>
      <c r="S3552" t="s">
        <v>8452</v>
      </c>
      <c r="T3552" s="196"/>
      <c r="U3552" s="196"/>
      <c r="V3552" s="196"/>
      <c r="W3552" s="196"/>
      <c r="X3552"/>
      <c r="Y3552" t="s">
        <v>8615</v>
      </c>
      <c r="Z3552">
        <v>1777773726</v>
      </c>
      <c r="AA3552" t="s">
        <v>8522</v>
      </c>
      <c r="AB3552" s="259" t="str">
        <f>_xlfn.IFNA(IF(Table[[#This Row],[Programme Partner]]&lt;&gt;Table[[#This Row],[Implementing Partner]],CONCATENATE(Table[[#This Row],[Programme Partner]],"-",Table[[#This Row],[Implementing Partner]]),Table[[#This Row],[Programme Partner]]),"")</f>
        <v>CARE</v>
      </c>
    </row>
    <row r="3553" spans="1:28" ht="16.5" customHeight="1">
      <c r="A3553" s="183">
        <v>4001</v>
      </c>
      <c r="B3553" s="195" t="s">
        <v>5039</v>
      </c>
      <c r="C3553" s="198" t="s">
        <v>5039</v>
      </c>
      <c r="D3553" s="212" t="s">
        <v>8455</v>
      </c>
      <c r="E3553" s="195" t="s">
        <v>27</v>
      </c>
      <c r="F3553" s="195" t="s">
        <v>8014</v>
      </c>
      <c r="G3553" s="195" t="s">
        <v>8361</v>
      </c>
      <c r="H3553" s="195" t="str">
        <f>IFERROR(VLOOKUP(Table[[#This Row],[Activity Details of Assistance]],WHAT!E:F,2,FALSE),"")</f>
        <v># of plant</v>
      </c>
      <c r="I3553" s="195"/>
      <c r="J3553">
        <v>1</v>
      </c>
      <c r="K3553" t="s">
        <v>8280</v>
      </c>
      <c r="L3553" s="219" t="s">
        <v>13</v>
      </c>
      <c r="M3553" t="s">
        <v>14</v>
      </c>
      <c r="N3553" t="s">
        <v>309</v>
      </c>
      <c r="O3553" t="s">
        <v>1606</v>
      </c>
      <c r="P3553" t="s">
        <v>4665</v>
      </c>
      <c r="Q3553" s="241">
        <v>44773</v>
      </c>
      <c r="R3553" s="241">
        <v>44986</v>
      </c>
      <c r="S3553" t="s">
        <v>8452</v>
      </c>
      <c r="T3553" s="196"/>
      <c r="U3553" s="196"/>
      <c r="V3553" s="196"/>
      <c r="W3553" s="196"/>
      <c r="X3553"/>
      <c r="Y3553" t="s">
        <v>8615</v>
      </c>
      <c r="Z3553">
        <v>1777773726</v>
      </c>
      <c r="AA3553" t="s">
        <v>8522</v>
      </c>
      <c r="AB3553" s="259" t="str">
        <f>_xlfn.IFNA(IF(Table[[#This Row],[Programme Partner]]&lt;&gt;Table[[#This Row],[Implementing Partner]],CONCATENATE(Table[[#This Row],[Programme Partner]],"-",Table[[#This Row],[Implementing Partner]]),Table[[#This Row],[Programme Partner]]),"")</f>
        <v>CARE</v>
      </c>
    </row>
    <row r="3554" spans="1:28" ht="16.5" customHeight="1">
      <c r="A3554" s="183">
        <v>4002</v>
      </c>
      <c r="B3554" s="195" t="s">
        <v>5040</v>
      </c>
      <c r="C3554" s="198" t="s">
        <v>5040</v>
      </c>
      <c r="D3554" s="212" t="s">
        <v>8457</v>
      </c>
      <c r="E3554" s="195" t="s">
        <v>27</v>
      </c>
      <c r="F3554" s="195" t="s">
        <v>8011</v>
      </c>
      <c r="G3554" s="195" t="s">
        <v>8584</v>
      </c>
      <c r="H3554" s="195" t="str">
        <f>IFERROR(VLOOKUP(Table[[#This Row],[Activity Details of Assistance]],WHAT!E:F,2,FALSE),"")</f>
        <v># of tube well</v>
      </c>
      <c r="I3554" s="195"/>
      <c r="J3554">
        <v>10</v>
      </c>
      <c r="K3554" t="s">
        <v>8280</v>
      </c>
      <c r="L3554" s="219" t="s">
        <v>13</v>
      </c>
      <c r="M3554" t="s">
        <v>14</v>
      </c>
      <c r="N3554" t="s">
        <v>309</v>
      </c>
      <c r="O3554" t="s">
        <v>1606</v>
      </c>
      <c r="P3554" t="s">
        <v>4668</v>
      </c>
      <c r="Q3554" s="241">
        <v>44773</v>
      </c>
      <c r="R3554" s="241">
        <v>45078</v>
      </c>
      <c r="S3554" t="s">
        <v>8452</v>
      </c>
      <c r="T3554" s="196"/>
      <c r="U3554" s="196"/>
      <c r="V3554" s="196"/>
      <c r="W3554" s="196"/>
      <c r="X3554"/>
      <c r="Y3554" t="s">
        <v>8512</v>
      </c>
      <c r="Z3554">
        <v>1722524747</v>
      </c>
      <c r="AA3554" t="s">
        <v>8433</v>
      </c>
      <c r="AB3554" s="259" t="str">
        <f>_xlfn.IFNA(IF(Table[[#This Row],[Programme Partner]]&lt;&gt;Table[[#This Row],[Implementing Partner]],CONCATENATE(Table[[#This Row],[Programme Partner]],"-",Table[[#This Row],[Implementing Partner]]),Table[[#This Row],[Programme Partner]]),"")</f>
        <v>Caritas</v>
      </c>
    </row>
    <row r="3555" spans="1:28" ht="16.5" customHeight="1">
      <c r="A3555" s="183">
        <v>4003</v>
      </c>
      <c r="B3555" s="195" t="s">
        <v>5040</v>
      </c>
      <c r="C3555" s="198" t="s">
        <v>5040</v>
      </c>
      <c r="D3555" s="212" t="s">
        <v>8457</v>
      </c>
      <c r="E3555" s="195" t="s">
        <v>27</v>
      </c>
      <c r="F3555" s="195" t="s">
        <v>8013</v>
      </c>
      <c r="G3555" s="195" t="s">
        <v>8313</v>
      </c>
      <c r="H3555" s="195" t="str">
        <f>IFERROR(VLOOKUP(Table[[#This Row],[Activity Details of Assistance]],WHAT!E:F,2,FALSE),"")</f>
        <v># of HP sessions at community level</v>
      </c>
      <c r="I3555" s="195"/>
      <c r="J3555">
        <v>133</v>
      </c>
      <c r="K3555" t="s">
        <v>8280</v>
      </c>
      <c r="L3555" s="219" t="s">
        <v>13</v>
      </c>
      <c r="M3555" t="s">
        <v>14</v>
      </c>
      <c r="N3555" t="s">
        <v>309</v>
      </c>
      <c r="O3555" t="s">
        <v>1606</v>
      </c>
      <c r="P3555" t="s">
        <v>4668</v>
      </c>
      <c r="Q3555" s="241">
        <v>44773</v>
      </c>
      <c r="R3555" s="241">
        <v>45078</v>
      </c>
      <c r="S3555" t="s">
        <v>8452</v>
      </c>
      <c r="T3555" s="196"/>
      <c r="U3555" s="196"/>
      <c r="V3555" s="196"/>
      <c r="W3555" s="196"/>
      <c r="X3555"/>
      <c r="Y3555" t="s">
        <v>8512</v>
      </c>
      <c r="Z3555">
        <v>1722524747</v>
      </c>
      <c r="AA3555" t="s">
        <v>8433</v>
      </c>
      <c r="AB3555" s="259" t="str">
        <f>_xlfn.IFNA(IF(Table[[#This Row],[Programme Partner]]&lt;&gt;Table[[#This Row],[Implementing Partner]],CONCATENATE(Table[[#This Row],[Programme Partner]],"-",Table[[#This Row],[Implementing Partner]]),Table[[#This Row],[Programme Partner]]),"")</f>
        <v>Caritas</v>
      </c>
    </row>
    <row r="3556" spans="1:28" ht="16.5" customHeight="1">
      <c r="A3556" s="183">
        <v>4004</v>
      </c>
      <c r="B3556" s="195" t="s">
        <v>5040</v>
      </c>
      <c r="C3556" s="198" t="s">
        <v>5040</v>
      </c>
      <c r="D3556" s="212" t="s">
        <v>8457</v>
      </c>
      <c r="E3556" s="195" t="s">
        <v>27</v>
      </c>
      <c r="F3556" s="195" t="s">
        <v>8013</v>
      </c>
      <c r="G3556" s="195" t="s">
        <v>8314</v>
      </c>
      <c r="H3556" s="195" t="str">
        <f>IFERROR(VLOOKUP(Table[[#This Row],[Activity Details of Assistance]],WHAT!E:F,2,FALSE),"")</f>
        <v># of HP sessions at HH level</v>
      </c>
      <c r="I3556" s="195"/>
      <c r="J3556">
        <v>100</v>
      </c>
      <c r="K3556" t="s">
        <v>8280</v>
      </c>
      <c r="L3556" s="219" t="s">
        <v>13</v>
      </c>
      <c r="M3556" t="s">
        <v>14</v>
      </c>
      <c r="N3556" t="s">
        <v>309</v>
      </c>
      <c r="O3556" t="s">
        <v>1606</v>
      </c>
      <c r="P3556" t="s">
        <v>4668</v>
      </c>
      <c r="Q3556" s="241">
        <v>44773</v>
      </c>
      <c r="R3556" s="241">
        <v>45078</v>
      </c>
      <c r="S3556" t="s">
        <v>8452</v>
      </c>
      <c r="T3556" s="196"/>
      <c r="U3556" s="196"/>
      <c r="V3556" s="196"/>
      <c r="W3556" s="196"/>
      <c r="X3556"/>
      <c r="Y3556" t="s">
        <v>8512</v>
      </c>
      <c r="Z3556">
        <v>1722524747</v>
      </c>
      <c r="AA3556" t="s">
        <v>8433</v>
      </c>
      <c r="AB3556" s="259" t="str">
        <f>_xlfn.IFNA(IF(Table[[#This Row],[Programme Partner]]&lt;&gt;Table[[#This Row],[Implementing Partner]],CONCATENATE(Table[[#This Row],[Programme Partner]],"-",Table[[#This Row],[Implementing Partner]]),Table[[#This Row],[Programme Partner]]),"")</f>
        <v>Caritas</v>
      </c>
    </row>
    <row r="3557" spans="1:28" ht="16.5" customHeight="1">
      <c r="A3557" s="183">
        <v>4005</v>
      </c>
      <c r="B3557" s="195" t="s">
        <v>5040</v>
      </c>
      <c r="C3557" s="198" t="s">
        <v>5040</v>
      </c>
      <c r="D3557" s="212" t="s">
        <v>8457</v>
      </c>
      <c r="E3557" s="195" t="s">
        <v>27</v>
      </c>
      <c r="F3557" s="195" t="s">
        <v>8014</v>
      </c>
      <c r="G3557" s="195" t="s">
        <v>8358</v>
      </c>
      <c r="H3557" s="195" t="str">
        <f>IFERROR(VLOOKUP(Table[[#This Row],[Activity Details of Assistance]],WHAT!E:F,2,FALSE),"")</f>
        <v># of campaign per camp </v>
      </c>
      <c r="I3557" s="195"/>
      <c r="J3557">
        <v>1</v>
      </c>
      <c r="K3557" t="s">
        <v>8280</v>
      </c>
      <c r="L3557" s="219" t="s">
        <v>13</v>
      </c>
      <c r="M3557" t="s">
        <v>14</v>
      </c>
      <c r="N3557" t="s">
        <v>309</v>
      </c>
      <c r="O3557" t="s">
        <v>1606</v>
      </c>
      <c r="P3557" t="s">
        <v>4668</v>
      </c>
      <c r="Q3557" s="241">
        <v>44773</v>
      </c>
      <c r="R3557" s="241">
        <v>45078</v>
      </c>
      <c r="S3557" t="s">
        <v>8452</v>
      </c>
      <c r="T3557" s="196"/>
      <c r="U3557" s="196"/>
      <c r="V3557" s="196"/>
      <c r="W3557" s="196"/>
      <c r="X3557"/>
      <c r="Y3557" t="s">
        <v>8512</v>
      </c>
      <c r="Z3557">
        <v>1722524747</v>
      </c>
      <c r="AA3557" t="s">
        <v>8433</v>
      </c>
      <c r="AB3557" s="259" t="str">
        <f>_xlfn.IFNA(IF(Table[[#This Row],[Programme Partner]]&lt;&gt;Table[[#This Row],[Implementing Partner]],CONCATENATE(Table[[#This Row],[Programme Partner]],"-",Table[[#This Row],[Implementing Partner]]),Table[[#This Row],[Programme Partner]]),"")</f>
        <v>Caritas</v>
      </c>
    </row>
    <row r="3558" spans="1:28" ht="16.5" customHeight="1">
      <c r="A3558" s="183">
        <v>4006</v>
      </c>
      <c r="B3558" s="195" t="s">
        <v>5040</v>
      </c>
      <c r="C3558" s="198" t="s">
        <v>5040</v>
      </c>
      <c r="D3558" s="212" t="s">
        <v>8457</v>
      </c>
      <c r="E3558" s="195" t="s">
        <v>27</v>
      </c>
      <c r="F3558" s="195" t="s">
        <v>8014</v>
      </c>
      <c r="G3558" t="s">
        <v>8019</v>
      </c>
      <c r="H3558" s="195" t="str">
        <f>IFERROR(VLOOKUP(Table[[#This Row],[Activity Details of Assistance]],WHAT!E:F,2,FALSE),"")</f>
        <v>N/A</v>
      </c>
      <c r="I3558" s="195"/>
      <c r="J3558">
        <v>145</v>
      </c>
      <c r="K3558" t="s">
        <v>8280</v>
      </c>
      <c r="L3558" s="219" t="s">
        <v>13</v>
      </c>
      <c r="M3558" t="s">
        <v>14</v>
      </c>
      <c r="N3558" t="s">
        <v>309</v>
      </c>
      <c r="O3558" t="s">
        <v>1606</v>
      </c>
      <c r="P3558" t="s">
        <v>4668</v>
      </c>
      <c r="Q3558" s="241">
        <v>44773</v>
      </c>
      <c r="R3558" s="241">
        <v>45078</v>
      </c>
      <c r="S3558" t="s">
        <v>8452</v>
      </c>
      <c r="T3558" s="196"/>
      <c r="U3558" s="196"/>
      <c r="V3558" s="196"/>
      <c r="W3558" s="196"/>
      <c r="X3558" t="s">
        <v>8616</v>
      </c>
      <c r="Y3558" t="s">
        <v>8512</v>
      </c>
      <c r="Z3558">
        <v>1722524747</v>
      </c>
      <c r="AA3558" t="s">
        <v>8433</v>
      </c>
      <c r="AB3558" s="259" t="str">
        <f>_xlfn.IFNA(IF(Table[[#This Row],[Programme Partner]]&lt;&gt;Table[[#This Row],[Implementing Partner]],CONCATENATE(Table[[#This Row],[Programme Partner]],"-",Table[[#This Row],[Implementing Partner]]),Table[[#This Row],[Programme Partner]]),"")</f>
        <v>Caritas</v>
      </c>
    </row>
    <row r="3559" spans="1:28" ht="16.5" customHeight="1">
      <c r="A3559" s="183">
        <v>4007</v>
      </c>
      <c r="B3559" s="195" t="s">
        <v>5040</v>
      </c>
      <c r="C3559" s="198" t="s">
        <v>5040</v>
      </c>
      <c r="D3559" s="212" t="s">
        <v>8349</v>
      </c>
      <c r="E3559" s="195" t="s">
        <v>27</v>
      </c>
      <c r="F3559" s="195" t="s">
        <v>8011</v>
      </c>
      <c r="G3559" s="195" t="s">
        <v>8584</v>
      </c>
      <c r="H3559" s="195" t="str">
        <f>IFERROR(VLOOKUP(Table[[#This Row],[Activity Details of Assistance]],WHAT!E:F,2,FALSE),"")</f>
        <v># of tube well</v>
      </c>
      <c r="I3559" s="195"/>
      <c r="J3559">
        <v>9</v>
      </c>
      <c r="K3559" t="s">
        <v>8280</v>
      </c>
      <c r="L3559" s="219" t="s">
        <v>13</v>
      </c>
      <c r="M3559" t="s">
        <v>14</v>
      </c>
      <c r="N3559" t="s">
        <v>309</v>
      </c>
      <c r="O3559" t="s">
        <v>1606</v>
      </c>
      <c r="P3559" t="s">
        <v>6386</v>
      </c>
      <c r="Q3559" s="241">
        <v>44773</v>
      </c>
      <c r="R3559" s="241">
        <v>45078</v>
      </c>
      <c r="S3559" t="s">
        <v>8452</v>
      </c>
      <c r="T3559" s="196"/>
      <c r="U3559" s="196"/>
      <c r="V3559" s="196"/>
      <c r="W3559" s="196"/>
      <c r="X3559"/>
      <c r="Y3559" t="s">
        <v>8512</v>
      </c>
      <c r="Z3559">
        <v>1722524747</v>
      </c>
      <c r="AA3559" t="s">
        <v>8433</v>
      </c>
      <c r="AB3559" s="259" t="str">
        <f>_xlfn.IFNA(IF(Table[[#This Row],[Programme Partner]]&lt;&gt;Table[[#This Row],[Implementing Partner]],CONCATENATE(Table[[#This Row],[Programme Partner]],"-",Table[[#This Row],[Implementing Partner]]),Table[[#This Row],[Programme Partner]]),"")</f>
        <v>Caritas</v>
      </c>
    </row>
    <row r="3560" spans="1:28" ht="16.5" customHeight="1">
      <c r="A3560" s="183">
        <v>4008</v>
      </c>
      <c r="B3560" s="195" t="s">
        <v>5040</v>
      </c>
      <c r="C3560" s="198" t="s">
        <v>5040</v>
      </c>
      <c r="D3560" s="212" t="s">
        <v>8349</v>
      </c>
      <c r="E3560" s="195" t="s">
        <v>27</v>
      </c>
      <c r="F3560" s="195" t="s">
        <v>8013</v>
      </c>
      <c r="G3560" s="195" t="s">
        <v>8313</v>
      </c>
      <c r="H3560" s="195" t="str">
        <f>IFERROR(VLOOKUP(Table[[#This Row],[Activity Details of Assistance]],WHAT!E:F,2,FALSE),"")</f>
        <v># of HP sessions at community level</v>
      </c>
      <c r="I3560" s="195"/>
      <c r="J3560">
        <v>22</v>
      </c>
      <c r="K3560" t="s">
        <v>8280</v>
      </c>
      <c r="L3560" s="219" t="s">
        <v>13</v>
      </c>
      <c r="M3560" t="s">
        <v>14</v>
      </c>
      <c r="N3560" t="s">
        <v>309</v>
      </c>
      <c r="O3560" t="s">
        <v>1606</v>
      </c>
      <c r="P3560" t="s">
        <v>6386</v>
      </c>
      <c r="Q3560" s="241">
        <v>44773</v>
      </c>
      <c r="R3560" s="241">
        <v>45078</v>
      </c>
      <c r="S3560" t="s">
        <v>8452</v>
      </c>
      <c r="T3560" s="196"/>
      <c r="U3560" s="196"/>
      <c r="V3560" s="196"/>
      <c r="W3560" s="196"/>
      <c r="X3560"/>
      <c r="Y3560" t="s">
        <v>8512</v>
      </c>
      <c r="Z3560">
        <v>1722524747</v>
      </c>
      <c r="AA3560" t="s">
        <v>8433</v>
      </c>
      <c r="AB3560" s="259" t="str">
        <f>_xlfn.IFNA(IF(Table[[#This Row],[Programme Partner]]&lt;&gt;Table[[#This Row],[Implementing Partner]],CONCATENATE(Table[[#This Row],[Programme Partner]],"-",Table[[#This Row],[Implementing Partner]]),Table[[#This Row],[Programme Partner]]),"")</f>
        <v>Caritas</v>
      </c>
    </row>
    <row r="3561" spans="1:28" ht="16.5" customHeight="1">
      <c r="A3561" s="183">
        <v>4009</v>
      </c>
      <c r="B3561" s="195" t="s">
        <v>5040</v>
      </c>
      <c r="C3561" s="198" t="s">
        <v>5040</v>
      </c>
      <c r="D3561" s="212" t="s">
        <v>8349</v>
      </c>
      <c r="E3561" s="195" t="s">
        <v>27</v>
      </c>
      <c r="F3561" s="195" t="s">
        <v>8013</v>
      </c>
      <c r="G3561" s="195" t="s">
        <v>8314</v>
      </c>
      <c r="H3561" s="195" t="str">
        <f>IFERROR(VLOOKUP(Table[[#This Row],[Activity Details of Assistance]],WHAT!E:F,2,FALSE),"")</f>
        <v># of HP sessions at HH level</v>
      </c>
      <c r="I3561" s="195"/>
      <c r="J3561">
        <v>200</v>
      </c>
      <c r="K3561" t="s">
        <v>8280</v>
      </c>
      <c r="L3561" s="219" t="s">
        <v>13</v>
      </c>
      <c r="M3561" t="s">
        <v>14</v>
      </c>
      <c r="N3561" t="s">
        <v>309</v>
      </c>
      <c r="O3561" t="s">
        <v>1606</v>
      </c>
      <c r="P3561" t="s">
        <v>6386</v>
      </c>
      <c r="Q3561" s="241">
        <v>44773</v>
      </c>
      <c r="R3561" s="241">
        <v>45078</v>
      </c>
      <c r="S3561" t="s">
        <v>8452</v>
      </c>
      <c r="T3561" s="196"/>
      <c r="U3561" s="196"/>
      <c r="V3561" s="196"/>
      <c r="W3561" s="196"/>
      <c r="X3561"/>
      <c r="Y3561" t="s">
        <v>8512</v>
      </c>
      <c r="Z3561">
        <v>1722524747</v>
      </c>
      <c r="AA3561" t="s">
        <v>8433</v>
      </c>
      <c r="AB3561" s="259" t="str">
        <f>_xlfn.IFNA(IF(Table[[#This Row],[Programme Partner]]&lt;&gt;Table[[#This Row],[Implementing Partner]],CONCATENATE(Table[[#This Row],[Programme Partner]],"-",Table[[#This Row],[Implementing Partner]]),Table[[#This Row],[Programme Partner]]),"")</f>
        <v>Caritas</v>
      </c>
    </row>
    <row r="3562" spans="1:28" ht="16.5" customHeight="1">
      <c r="A3562" s="183">
        <v>4010</v>
      </c>
      <c r="B3562" s="195" t="s">
        <v>5040</v>
      </c>
      <c r="C3562" s="198" t="s">
        <v>5040</v>
      </c>
      <c r="D3562" s="212" t="s">
        <v>8349</v>
      </c>
      <c r="E3562" s="195" t="s">
        <v>27</v>
      </c>
      <c r="F3562" s="195" t="s">
        <v>8013</v>
      </c>
      <c r="G3562" t="s">
        <v>8442</v>
      </c>
      <c r="H3562" s="195" t="str">
        <f>IFERROR(VLOOKUP(Table[[#This Row],[Activity Details of Assistance]],WHAT!E:F,2,FALSE),"")</f>
        <v># of facilities</v>
      </c>
      <c r="I3562" s="195"/>
      <c r="J3562">
        <v>150</v>
      </c>
      <c r="K3562" t="s">
        <v>8280</v>
      </c>
      <c r="L3562" s="219" t="s">
        <v>13</v>
      </c>
      <c r="M3562" t="s">
        <v>14</v>
      </c>
      <c r="N3562" t="s">
        <v>309</v>
      </c>
      <c r="O3562" t="s">
        <v>1606</v>
      </c>
      <c r="P3562" t="s">
        <v>6386</v>
      </c>
      <c r="Q3562" s="241">
        <v>44773</v>
      </c>
      <c r="R3562" s="241">
        <v>45078</v>
      </c>
      <c r="S3562" t="s">
        <v>8452</v>
      </c>
      <c r="T3562" s="196"/>
      <c r="U3562" s="196"/>
      <c r="V3562" s="196"/>
      <c r="W3562" s="196"/>
      <c r="X3562"/>
      <c r="Y3562" t="s">
        <v>8512</v>
      </c>
      <c r="Z3562">
        <v>1722524747</v>
      </c>
      <c r="AA3562" t="s">
        <v>8433</v>
      </c>
      <c r="AB3562" s="259" t="str">
        <f>_xlfn.IFNA(IF(Table[[#This Row],[Programme Partner]]&lt;&gt;Table[[#This Row],[Implementing Partner]],CONCATENATE(Table[[#This Row],[Programme Partner]],"-",Table[[#This Row],[Implementing Partner]]),Table[[#This Row],[Programme Partner]]),"")</f>
        <v>Caritas</v>
      </c>
    </row>
    <row r="3563" spans="1:28" ht="16.5" customHeight="1">
      <c r="A3563" s="183">
        <v>4011</v>
      </c>
      <c r="B3563" s="202" t="s">
        <v>5040</v>
      </c>
      <c r="C3563" s="198" t="s">
        <v>5040</v>
      </c>
      <c r="D3563" s="212" t="s">
        <v>8349</v>
      </c>
      <c r="E3563" s="195" t="s">
        <v>27</v>
      </c>
      <c r="F3563" s="195" t="s">
        <v>8014</v>
      </c>
      <c r="G3563" s="195" t="s">
        <v>8358</v>
      </c>
      <c r="H3563" s="195" t="str">
        <f>IFERROR(VLOOKUP(Table[[#This Row],[Activity Details of Assistance]],WHAT!E:F,2,FALSE),"")</f>
        <v># of campaign per camp </v>
      </c>
      <c r="I3563" s="195"/>
      <c r="J3563">
        <v>1</v>
      </c>
      <c r="K3563" t="s">
        <v>8280</v>
      </c>
      <c r="L3563" s="219" t="s">
        <v>13</v>
      </c>
      <c r="M3563" t="s">
        <v>14</v>
      </c>
      <c r="N3563" t="s">
        <v>309</v>
      </c>
      <c r="O3563" t="s">
        <v>1606</v>
      </c>
      <c r="P3563" t="s">
        <v>6386</v>
      </c>
      <c r="Q3563" s="241">
        <v>44773</v>
      </c>
      <c r="R3563" s="241">
        <v>45078</v>
      </c>
      <c r="S3563" t="s">
        <v>8452</v>
      </c>
      <c r="T3563" s="196"/>
      <c r="U3563" s="196"/>
      <c r="V3563" s="196"/>
      <c r="W3563" s="196"/>
      <c r="X3563"/>
      <c r="Y3563" t="s">
        <v>8512</v>
      </c>
      <c r="Z3563">
        <v>1722524747</v>
      </c>
      <c r="AA3563" t="s">
        <v>8433</v>
      </c>
      <c r="AB3563" s="259" t="str">
        <f>_xlfn.IFNA(IF(Table[[#This Row],[Programme Partner]]&lt;&gt;Table[[#This Row],[Implementing Partner]],CONCATENATE(Table[[#This Row],[Programme Partner]],"-",Table[[#This Row],[Implementing Partner]]),Table[[#This Row],[Programme Partner]]),"")</f>
        <v>Caritas</v>
      </c>
    </row>
    <row r="3564" spans="1:28" ht="16.5" customHeight="1">
      <c r="A3564" s="183">
        <v>4012</v>
      </c>
      <c r="B3564" s="212" t="s">
        <v>6314</v>
      </c>
      <c r="C3564" s="198" t="s">
        <v>5024</v>
      </c>
      <c r="D3564" s="212" t="s">
        <v>5796</v>
      </c>
      <c r="E3564" s="195" t="s">
        <v>27</v>
      </c>
      <c r="F3564" s="195" t="s">
        <v>8012</v>
      </c>
      <c r="G3564" s="195" t="s">
        <v>8585</v>
      </c>
      <c r="H3564" s="195" t="str">
        <f>IFERROR(VLOOKUP(Table[[#This Row],[Activity Details of Assistance]],WHAT!E:F,2,FALSE),"")</f>
        <v xml:space="preserve"># of door </v>
      </c>
      <c r="I3564" s="195"/>
      <c r="J3564">
        <v>18</v>
      </c>
      <c r="K3564" t="s">
        <v>8280</v>
      </c>
      <c r="L3564" s="219" t="s">
        <v>13</v>
      </c>
      <c r="M3564" t="s">
        <v>14</v>
      </c>
      <c r="N3564" t="s">
        <v>309</v>
      </c>
      <c r="O3564" t="s">
        <v>1606</v>
      </c>
      <c r="P3564" t="s">
        <v>4670</v>
      </c>
      <c r="Q3564" s="241">
        <v>44742</v>
      </c>
      <c r="R3564" s="241">
        <v>44713</v>
      </c>
      <c r="S3564" t="s">
        <v>8452</v>
      </c>
      <c r="T3564" s="196"/>
      <c r="U3564" s="196"/>
      <c r="V3564" s="196"/>
      <c r="W3564" s="196"/>
      <c r="X3564"/>
      <c r="Y3564" t="s">
        <v>8326</v>
      </c>
      <c r="Z3564">
        <v>1628407101</v>
      </c>
      <c r="AA3564" t="s">
        <v>8327</v>
      </c>
      <c r="AB3564" s="259" t="str">
        <f>_xlfn.IFNA(IF(Table[[#This Row],[Programme Partner]]&lt;&gt;Table[[#This Row],[Implementing Partner]],CONCATENATE(Table[[#This Row],[Programme Partner]],"-",Table[[#This Row],[Implementing Partner]]),Table[[#This Row],[Programme Partner]]),"")</f>
        <v>Swedish RC-BDRCS</v>
      </c>
    </row>
    <row r="3565" spans="1:28" ht="16.5" customHeight="1">
      <c r="A3565" s="183">
        <v>4013</v>
      </c>
      <c r="B3565" s="212" t="s">
        <v>6314</v>
      </c>
      <c r="C3565" s="198" t="s">
        <v>5024</v>
      </c>
      <c r="D3565" s="212" t="s">
        <v>5796</v>
      </c>
      <c r="E3565" s="195" t="s">
        <v>27</v>
      </c>
      <c r="F3565" s="195" t="s">
        <v>8012</v>
      </c>
      <c r="G3565" s="195" t="s">
        <v>8586</v>
      </c>
      <c r="H3565" s="195" t="str">
        <f>IFERROR(VLOOKUP(Table[[#This Row],[Activity Details of Assistance]],WHAT!E:F,2,FALSE),"")</f>
        <v># of door</v>
      </c>
      <c r="I3565" s="195"/>
      <c r="J3565">
        <v>30</v>
      </c>
      <c r="K3565" t="s">
        <v>8280</v>
      </c>
      <c r="L3565" s="219" t="s">
        <v>13</v>
      </c>
      <c r="M3565" t="s">
        <v>14</v>
      </c>
      <c r="N3565" t="s">
        <v>309</v>
      </c>
      <c r="O3565" t="s">
        <v>1606</v>
      </c>
      <c r="P3565" t="s">
        <v>4670</v>
      </c>
      <c r="Q3565" s="241">
        <v>44742</v>
      </c>
      <c r="R3565" s="241">
        <v>44713</v>
      </c>
      <c r="S3565" t="s">
        <v>8452</v>
      </c>
      <c r="T3565" s="196"/>
      <c r="U3565" s="196"/>
      <c r="V3565" s="196"/>
      <c r="W3565" s="196"/>
      <c r="X3565"/>
      <c r="Y3565" t="s">
        <v>8326</v>
      </c>
      <c r="Z3565">
        <v>1628407101</v>
      </c>
      <c r="AA3565" t="s">
        <v>8327</v>
      </c>
      <c r="AB3565" s="259" t="str">
        <f>_xlfn.IFNA(IF(Table[[#This Row],[Programme Partner]]&lt;&gt;Table[[#This Row],[Implementing Partner]],CONCATENATE(Table[[#This Row],[Programme Partner]],"-",Table[[#This Row],[Implementing Partner]]),Table[[#This Row],[Programme Partner]]),"")</f>
        <v>Swedish RC-BDRCS</v>
      </c>
    </row>
    <row r="3566" spans="1:28" ht="16.5" customHeight="1">
      <c r="A3566" s="183">
        <v>4014</v>
      </c>
      <c r="B3566" s="212" t="s">
        <v>6314</v>
      </c>
      <c r="C3566" s="198" t="s">
        <v>5024</v>
      </c>
      <c r="D3566" s="212" t="s">
        <v>5796</v>
      </c>
      <c r="E3566" s="195" t="s">
        <v>27</v>
      </c>
      <c r="F3566" s="195" t="s">
        <v>8012</v>
      </c>
      <c r="G3566" s="195" t="s">
        <v>8357</v>
      </c>
      <c r="H3566" s="195" t="str">
        <f>IFERROR(VLOOKUP(Table[[#This Row],[Activity Details of Assistance]],WHAT!E:F,2,FALSE),"")</f>
        <v># of door</v>
      </c>
      <c r="I3566" s="195"/>
      <c r="J3566">
        <v>218</v>
      </c>
      <c r="K3566" t="s">
        <v>8280</v>
      </c>
      <c r="L3566" s="219" t="s">
        <v>13</v>
      </c>
      <c r="M3566" t="s">
        <v>14</v>
      </c>
      <c r="N3566" t="s">
        <v>309</v>
      </c>
      <c r="O3566" t="s">
        <v>1606</v>
      </c>
      <c r="P3566" t="s">
        <v>4670</v>
      </c>
      <c r="Q3566" s="241">
        <v>44742</v>
      </c>
      <c r="R3566" s="241">
        <v>44713</v>
      </c>
      <c r="S3566" t="s">
        <v>8452</v>
      </c>
      <c r="T3566" s="196"/>
      <c r="U3566" s="196"/>
      <c r="V3566" s="196"/>
      <c r="W3566" s="196"/>
      <c r="X3566"/>
      <c r="Y3566" t="s">
        <v>8326</v>
      </c>
      <c r="Z3566">
        <v>1628407101</v>
      </c>
      <c r="AA3566" t="s">
        <v>8327</v>
      </c>
      <c r="AB3566" s="259" t="str">
        <f>_xlfn.IFNA(IF(Table[[#This Row],[Programme Partner]]&lt;&gt;Table[[#This Row],[Implementing Partner]],CONCATENATE(Table[[#This Row],[Programme Partner]],"-",Table[[#This Row],[Implementing Partner]]),Table[[#This Row],[Programme Partner]]),"")</f>
        <v>Swedish RC-BDRCS</v>
      </c>
    </row>
    <row r="3567" spans="1:28" ht="16.5" customHeight="1">
      <c r="A3567" s="183">
        <v>4015</v>
      </c>
      <c r="B3567" s="212" t="s">
        <v>6314</v>
      </c>
      <c r="C3567" s="198" t="s">
        <v>5024</v>
      </c>
      <c r="D3567" s="212" t="s">
        <v>5796</v>
      </c>
      <c r="E3567" s="195" t="s">
        <v>27</v>
      </c>
      <c r="F3567" s="195" t="s">
        <v>8013</v>
      </c>
      <c r="G3567" s="195" t="s">
        <v>8313</v>
      </c>
      <c r="H3567" s="195" t="str">
        <f>IFERROR(VLOOKUP(Table[[#This Row],[Activity Details of Assistance]],WHAT!E:F,2,FALSE),"")</f>
        <v># of HP sessions at community level</v>
      </c>
      <c r="I3567" s="195"/>
      <c r="J3567">
        <v>6830</v>
      </c>
      <c r="K3567" t="s">
        <v>8280</v>
      </c>
      <c r="L3567" s="219" t="s">
        <v>13</v>
      </c>
      <c r="M3567" t="s">
        <v>14</v>
      </c>
      <c r="N3567" t="s">
        <v>309</v>
      </c>
      <c r="O3567" t="s">
        <v>1606</v>
      </c>
      <c r="P3567" t="s">
        <v>4670</v>
      </c>
      <c r="Q3567" s="241">
        <v>44742</v>
      </c>
      <c r="R3567" s="241">
        <v>44713</v>
      </c>
      <c r="S3567" t="s">
        <v>8452</v>
      </c>
      <c r="T3567" s="196"/>
      <c r="U3567" s="196"/>
      <c r="V3567" s="196"/>
      <c r="W3567" s="196"/>
      <c r="X3567"/>
      <c r="Y3567" t="s">
        <v>8326</v>
      </c>
      <c r="Z3567">
        <v>1628407101</v>
      </c>
      <c r="AA3567" t="s">
        <v>8327</v>
      </c>
      <c r="AB3567" s="259" t="str">
        <f>_xlfn.IFNA(IF(Table[[#This Row],[Programme Partner]]&lt;&gt;Table[[#This Row],[Implementing Partner]],CONCATENATE(Table[[#This Row],[Programme Partner]],"-",Table[[#This Row],[Implementing Partner]]),Table[[#This Row],[Programme Partner]]),"")</f>
        <v>Swedish RC-BDRCS</v>
      </c>
    </row>
    <row r="3568" spans="1:28" ht="16.5" customHeight="1">
      <c r="A3568" s="183">
        <v>4016</v>
      </c>
      <c r="B3568" s="202" t="s">
        <v>5040</v>
      </c>
      <c r="C3568" s="198" t="s">
        <v>5040</v>
      </c>
      <c r="D3568" s="212" t="s">
        <v>8349</v>
      </c>
      <c r="E3568" s="195" t="s">
        <v>27</v>
      </c>
      <c r="F3568" s="195" t="s">
        <v>8011</v>
      </c>
      <c r="G3568" s="195" t="s">
        <v>8584</v>
      </c>
      <c r="H3568" s="195" t="str">
        <f>IFERROR(VLOOKUP(Table[[#This Row],[Activity Details of Assistance]],WHAT!E:F,2,FALSE),"")</f>
        <v># of tube well</v>
      </c>
      <c r="I3568" s="195"/>
      <c r="J3568">
        <v>6</v>
      </c>
      <c r="K3568" t="s">
        <v>8280</v>
      </c>
      <c r="L3568" s="219" t="s">
        <v>13</v>
      </c>
      <c r="M3568" t="s">
        <v>14</v>
      </c>
      <c r="N3568" t="s">
        <v>309</v>
      </c>
      <c r="O3568" t="s">
        <v>1606</v>
      </c>
      <c r="P3568" t="s">
        <v>4668</v>
      </c>
      <c r="Q3568" s="241">
        <v>44773</v>
      </c>
      <c r="R3568" s="241">
        <v>45108</v>
      </c>
      <c r="S3568" t="s">
        <v>8452</v>
      </c>
      <c r="T3568" s="196"/>
      <c r="U3568" s="196"/>
      <c r="V3568" s="196"/>
      <c r="W3568" s="196"/>
      <c r="X3568"/>
      <c r="Y3568" t="s">
        <v>8512</v>
      </c>
      <c r="Z3568">
        <v>1722524747</v>
      </c>
      <c r="AA3568" t="s">
        <v>8433</v>
      </c>
      <c r="AB3568" s="259" t="str">
        <f>_xlfn.IFNA(IF(Table[[#This Row],[Programme Partner]]&lt;&gt;Table[[#This Row],[Implementing Partner]],CONCATENATE(Table[[#This Row],[Programme Partner]],"-",Table[[#This Row],[Implementing Partner]]),Table[[#This Row],[Programme Partner]]),"")</f>
        <v>Caritas</v>
      </c>
    </row>
    <row r="3569" spans="1:28" ht="16.5" customHeight="1">
      <c r="A3569" s="183">
        <v>4017</v>
      </c>
      <c r="B3569" s="202" t="s">
        <v>5040</v>
      </c>
      <c r="C3569" s="198" t="s">
        <v>5040</v>
      </c>
      <c r="D3569" s="212" t="s">
        <v>8349</v>
      </c>
      <c r="E3569" s="195" t="s">
        <v>27</v>
      </c>
      <c r="F3569" s="195" t="s">
        <v>8013</v>
      </c>
      <c r="G3569" s="195" t="s">
        <v>8313</v>
      </c>
      <c r="H3569" s="195" t="str">
        <f>IFERROR(VLOOKUP(Table[[#This Row],[Activity Details of Assistance]],WHAT!E:F,2,FALSE),"")</f>
        <v># of HP sessions at community level</v>
      </c>
      <c r="I3569" s="195"/>
      <c r="J3569">
        <v>38</v>
      </c>
      <c r="K3569" t="s">
        <v>8280</v>
      </c>
      <c r="L3569" s="219" t="s">
        <v>13</v>
      </c>
      <c r="M3569" t="s">
        <v>14</v>
      </c>
      <c r="N3569" t="s">
        <v>309</v>
      </c>
      <c r="O3569" t="s">
        <v>1606</v>
      </c>
      <c r="P3569" t="s">
        <v>4668</v>
      </c>
      <c r="Q3569" s="241">
        <v>44773</v>
      </c>
      <c r="R3569" s="241">
        <v>45108</v>
      </c>
      <c r="S3569" t="s">
        <v>8452</v>
      </c>
      <c r="T3569" s="196"/>
      <c r="U3569" s="196"/>
      <c r="V3569" s="196"/>
      <c r="W3569" s="196"/>
      <c r="X3569"/>
      <c r="Y3569" t="s">
        <v>8512</v>
      </c>
      <c r="Z3569">
        <v>1722524747</v>
      </c>
      <c r="AA3569" t="s">
        <v>8433</v>
      </c>
      <c r="AB3569" s="259" t="str">
        <f>_xlfn.IFNA(IF(Table[[#This Row],[Programme Partner]]&lt;&gt;Table[[#This Row],[Implementing Partner]],CONCATENATE(Table[[#This Row],[Programme Partner]],"-",Table[[#This Row],[Implementing Partner]]),Table[[#This Row],[Programme Partner]]),"")</f>
        <v>Caritas</v>
      </c>
    </row>
    <row r="3570" spans="1:28" ht="16.5" customHeight="1">
      <c r="A3570" s="183">
        <v>4018</v>
      </c>
      <c r="B3570" s="202" t="s">
        <v>5040</v>
      </c>
      <c r="C3570" s="198" t="s">
        <v>5040</v>
      </c>
      <c r="D3570" s="212" t="s">
        <v>8349</v>
      </c>
      <c r="E3570" s="195" t="s">
        <v>27</v>
      </c>
      <c r="F3570" s="195" t="s">
        <v>8013</v>
      </c>
      <c r="G3570" s="195" t="s">
        <v>8314</v>
      </c>
      <c r="H3570" s="195" t="str">
        <f>IFERROR(VLOOKUP(Table[[#This Row],[Activity Details of Assistance]],WHAT!E:F,2,FALSE),"")</f>
        <v># of HP sessions at HH level</v>
      </c>
      <c r="I3570" s="195"/>
      <c r="J3570">
        <v>380</v>
      </c>
      <c r="K3570" t="s">
        <v>8280</v>
      </c>
      <c r="L3570" s="219" t="s">
        <v>13</v>
      </c>
      <c r="M3570" t="s">
        <v>14</v>
      </c>
      <c r="N3570" t="s">
        <v>309</v>
      </c>
      <c r="O3570" t="s">
        <v>1606</v>
      </c>
      <c r="P3570" t="s">
        <v>4668</v>
      </c>
      <c r="Q3570" s="241">
        <v>44773</v>
      </c>
      <c r="R3570" s="241">
        <v>45108</v>
      </c>
      <c r="S3570" t="s">
        <v>8452</v>
      </c>
      <c r="T3570" s="196"/>
      <c r="U3570" s="196"/>
      <c r="V3570" s="196"/>
      <c r="W3570" s="196"/>
      <c r="X3570"/>
      <c r="Y3570" t="s">
        <v>8512</v>
      </c>
      <c r="Z3570">
        <v>1722524747</v>
      </c>
      <c r="AA3570" t="s">
        <v>8433</v>
      </c>
      <c r="AB3570" s="259" t="str">
        <f>_xlfn.IFNA(IF(Table[[#This Row],[Programme Partner]]&lt;&gt;Table[[#This Row],[Implementing Partner]],CONCATENATE(Table[[#This Row],[Programme Partner]],"-",Table[[#This Row],[Implementing Partner]]),Table[[#This Row],[Programme Partner]]),"")</f>
        <v>Caritas</v>
      </c>
    </row>
    <row r="3571" spans="1:28" ht="16.5" customHeight="1">
      <c r="A3571" s="183">
        <v>4019</v>
      </c>
      <c r="B3571" s="202" t="s">
        <v>5040</v>
      </c>
      <c r="C3571" s="198" t="s">
        <v>5040</v>
      </c>
      <c r="D3571" s="212" t="s">
        <v>8349</v>
      </c>
      <c r="E3571" s="195" t="s">
        <v>27</v>
      </c>
      <c r="F3571" s="195" t="s">
        <v>8013</v>
      </c>
      <c r="G3571" t="s">
        <v>8442</v>
      </c>
      <c r="H3571" s="195" t="str">
        <f>IFERROR(VLOOKUP(Table[[#This Row],[Activity Details of Assistance]],WHAT!E:F,2,FALSE),"")</f>
        <v># of facilities</v>
      </c>
      <c r="I3571" s="195"/>
      <c r="J3571">
        <v>100</v>
      </c>
      <c r="K3571" t="s">
        <v>8280</v>
      </c>
      <c r="L3571" s="219" t="s">
        <v>13</v>
      </c>
      <c r="M3571" t="s">
        <v>14</v>
      </c>
      <c r="N3571" t="s">
        <v>309</v>
      </c>
      <c r="O3571" t="s">
        <v>1606</v>
      </c>
      <c r="P3571" t="s">
        <v>4668</v>
      </c>
      <c r="Q3571" s="241">
        <v>44773</v>
      </c>
      <c r="R3571" s="241">
        <v>45108</v>
      </c>
      <c r="S3571" t="s">
        <v>8452</v>
      </c>
      <c r="T3571" s="196"/>
      <c r="U3571" s="196"/>
      <c r="V3571" s="196"/>
      <c r="W3571" s="196"/>
      <c r="X3571"/>
      <c r="Y3571" t="s">
        <v>8512</v>
      </c>
      <c r="Z3571">
        <v>1722524747</v>
      </c>
      <c r="AA3571" t="s">
        <v>8433</v>
      </c>
      <c r="AB3571" s="259" t="str">
        <f>_xlfn.IFNA(IF(Table[[#This Row],[Programme Partner]]&lt;&gt;Table[[#This Row],[Implementing Partner]],CONCATENATE(Table[[#This Row],[Programme Partner]],"-",Table[[#This Row],[Implementing Partner]]),Table[[#This Row],[Programme Partner]]),"")</f>
        <v>Caritas</v>
      </c>
    </row>
    <row r="3572" spans="1:28" ht="16.5" customHeight="1">
      <c r="A3572" s="183">
        <v>4020</v>
      </c>
      <c r="B3572" s="202" t="s">
        <v>5040</v>
      </c>
      <c r="C3572" s="198" t="s">
        <v>5040</v>
      </c>
      <c r="D3572" s="212" t="s">
        <v>8349</v>
      </c>
      <c r="E3572" s="195" t="s">
        <v>27</v>
      </c>
      <c r="F3572" s="195" t="s">
        <v>8014</v>
      </c>
      <c r="G3572" s="195" t="s">
        <v>8358</v>
      </c>
      <c r="H3572" s="195" t="str">
        <f>IFERROR(VLOOKUP(Table[[#This Row],[Activity Details of Assistance]],WHAT!E:F,2,FALSE),"")</f>
        <v># of campaign per camp </v>
      </c>
      <c r="I3572" s="195"/>
      <c r="J3572">
        <v>1</v>
      </c>
      <c r="K3572" t="s">
        <v>8280</v>
      </c>
      <c r="L3572" s="219" t="s">
        <v>13</v>
      </c>
      <c r="M3572" t="s">
        <v>14</v>
      </c>
      <c r="N3572" t="s">
        <v>309</v>
      </c>
      <c r="O3572" t="s">
        <v>1606</v>
      </c>
      <c r="P3572" t="s">
        <v>4668</v>
      </c>
      <c r="Q3572" s="241">
        <v>44773</v>
      </c>
      <c r="R3572" s="241">
        <v>45108</v>
      </c>
      <c r="S3572" t="s">
        <v>8452</v>
      </c>
      <c r="T3572" s="196"/>
      <c r="U3572" s="196"/>
      <c r="V3572" s="196"/>
      <c r="W3572" s="196"/>
      <c r="X3572"/>
      <c r="Y3572" t="s">
        <v>8512</v>
      </c>
      <c r="Z3572">
        <v>1722524747</v>
      </c>
      <c r="AA3572" t="s">
        <v>8433</v>
      </c>
      <c r="AB3572" s="259" t="str">
        <f>_xlfn.IFNA(IF(Table[[#This Row],[Programme Partner]]&lt;&gt;Table[[#This Row],[Implementing Partner]],CONCATENATE(Table[[#This Row],[Programme Partner]],"-",Table[[#This Row],[Implementing Partner]]),Table[[#This Row],[Programme Partner]]),"")</f>
        <v>Caritas</v>
      </c>
    </row>
    <row r="3573" spans="1:28" ht="16.5" customHeight="1">
      <c r="A3573" s="183">
        <v>4021</v>
      </c>
      <c r="B3573" s="212" t="s">
        <v>8684</v>
      </c>
      <c r="C3573" s="198" t="s">
        <v>5024</v>
      </c>
      <c r="D3573" s="212" t="s">
        <v>5110</v>
      </c>
      <c r="E3573" s="195" t="s">
        <v>27</v>
      </c>
      <c r="F3573" s="195" t="s">
        <v>8011</v>
      </c>
      <c r="G3573" s="213" t="s">
        <v>8584</v>
      </c>
      <c r="H3573" s="195" t="str">
        <f>IFERROR(VLOOKUP(Table[[#This Row],[Activity Details of Assistance]],WHAT!E:F,2,FALSE),"")</f>
        <v># of tube well</v>
      </c>
      <c r="I3573" s="195"/>
      <c r="J3573">
        <v>68</v>
      </c>
      <c r="K3573" t="s">
        <v>8280</v>
      </c>
      <c r="L3573" s="219" t="s">
        <v>13</v>
      </c>
      <c r="M3573" t="s">
        <v>14</v>
      </c>
      <c r="N3573" t="s">
        <v>309</v>
      </c>
      <c r="O3573" t="s">
        <v>1606</v>
      </c>
      <c r="P3573" t="s">
        <v>4656</v>
      </c>
      <c r="Q3573" s="241">
        <v>44773</v>
      </c>
      <c r="R3573" s="241">
        <v>44743</v>
      </c>
      <c r="S3573" t="s">
        <v>8452</v>
      </c>
      <c r="T3573" s="196"/>
      <c r="U3573" s="196"/>
      <c r="V3573" s="196"/>
      <c r="W3573" s="196"/>
      <c r="X3573"/>
      <c r="Y3573" t="s">
        <v>8326</v>
      </c>
      <c r="Z3573">
        <v>1628407101</v>
      </c>
      <c r="AA3573" t="s">
        <v>8327</v>
      </c>
      <c r="AB3573" s="259" t="str">
        <f>_xlfn.IFNA(IF(Table[[#This Row],[Programme Partner]]&lt;&gt;Table[[#This Row],[Implementing Partner]],CONCATENATE(Table[[#This Row],[Programme Partner]],"-",Table[[#This Row],[Implementing Partner]]),Table[[#This Row],[Programme Partner]]),"")</f>
        <v>German RC-BDRCS</v>
      </c>
    </row>
    <row r="3574" spans="1:28" ht="16.5" customHeight="1">
      <c r="A3574" s="183">
        <v>4022</v>
      </c>
      <c r="B3574" s="212" t="s">
        <v>8684</v>
      </c>
      <c r="C3574" s="198" t="s">
        <v>5024</v>
      </c>
      <c r="D3574" s="212" t="s">
        <v>5110</v>
      </c>
      <c r="E3574" s="195" t="s">
        <v>27</v>
      </c>
      <c r="F3574" s="195" t="s">
        <v>8012</v>
      </c>
      <c r="G3574" s="195" t="s">
        <v>8585</v>
      </c>
      <c r="H3574" s="195" t="str">
        <f>IFERROR(VLOOKUP(Table[[#This Row],[Activity Details of Assistance]],WHAT!E:F,2,FALSE),"")</f>
        <v xml:space="preserve"># of door </v>
      </c>
      <c r="I3574" s="195"/>
      <c r="J3574">
        <v>14</v>
      </c>
      <c r="K3574" t="s">
        <v>8280</v>
      </c>
      <c r="L3574" s="219" t="s">
        <v>13</v>
      </c>
      <c r="M3574" t="s">
        <v>14</v>
      </c>
      <c r="N3574" t="s">
        <v>309</v>
      </c>
      <c r="O3574" t="s">
        <v>1606</v>
      </c>
      <c r="P3574" t="s">
        <v>4656</v>
      </c>
      <c r="Q3574" s="241">
        <v>44773</v>
      </c>
      <c r="R3574" s="241">
        <v>44743</v>
      </c>
      <c r="S3574" t="s">
        <v>8452</v>
      </c>
      <c r="T3574" s="196"/>
      <c r="U3574" s="196"/>
      <c r="V3574" s="196"/>
      <c r="W3574" s="196"/>
      <c r="X3574"/>
      <c r="Y3574" t="s">
        <v>8326</v>
      </c>
      <c r="Z3574">
        <v>1628407101</v>
      </c>
      <c r="AA3574" t="s">
        <v>8327</v>
      </c>
      <c r="AB3574" s="259" t="str">
        <f>_xlfn.IFNA(IF(Table[[#This Row],[Programme Partner]]&lt;&gt;Table[[#This Row],[Implementing Partner]],CONCATENATE(Table[[#This Row],[Programme Partner]],"-",Table[[#This Row],[Implementing Partner]]),Table[[#This Row],[Programme Partner]]),"")</f>
        <v>German RC-BDRCS</v>
      </c>
    </row>
    <row r="3575" spans="1:28" ht="16.5" customHeight="1">
      <c r="A3575" s="183">
        <v>4023</v>
      </c>
      <c r="B3575" s="212" t="s">
        <v>8684</v>
      </c>
      <c r="C3575" s="198" t="s">
        <v>5024</v>
      </c>
      <c r="D3575" s="212" t="s">
        <v>5110</v>
      </c>
      <c r="E3575" s="195" t="s">
        <v>27</v>
      </c>
      <c r="F3575" s="195" t="s">
        <v>8012</v>
      </c>
      <c r="G3575" s="195" t="s">
        <v>8586</v>
      </c>
      <c r="H3575" s="195" t="str">
        <f>IFERROR(VLOOKUP(Table[[#This Row],[Activity Details of Assistance]],WHAT!E:F,2,FALSE),"")</f>
        <v># of door</v>
      </c>
      <c r="I3575" s="195"/>
      <c r="J3575">
        <v>33</v>
      </c>
      <c r="K3575" t="s">
        <v>8280</v>
      </c>
      <c r="L3575" s="219" t="s">
        <v>13</v>
      </c>
      <c r="M3575" t="s">
        <v>14</v>
      </c>
      <c r="N3575" t="s">
        <v>309</v>
      </c>
      <c r="O3575" t="s">
        <v>1606</v>
      </c>
      <c r="P3575" t="s">
        <v>4656</v>
      </c>
      <c r="Q3575" s="241">
        <v>44773</v>
      </c>
      <c r="R3575" s="241">
        <v>44743</v>
      </c>
      <c r="S3575" t="s">
        <v>8452</v>
      </c>
      <c r="T3575" s="196"/>
      <c r="U3575" s="196"/>
      <c r="V3575" s="196"/>
      <c r="W3575" s="196"/>
      <c r="X3575"/>
      <c r="Y3575" t="s">
        <v>8326</v>
      </c>
      <c r="Z3575">
        <v>1628407101</v>
      </c>
      <c r="AA3575" t="s">
        <v>8327</v>
      </c>
      <c r="AB3575" s="259" t="str">
        <f>_xlfn.IFNA(IF(Table[[#This Row],[Programme Partner]]&lt;&gt;Table[[#This Row],[Implementing Partner]],CONCATENATE(Table[[#This Row],[Programme Partner]],"-",Table[[#This Row],[Implementing Partner]]),Table[[#This Row],[Programme Partner]]),"")</f>
        <v>German RC-BDRCS</v>
      </c>
    </row>
    <row r="3576" spans="1:28" ht="16.5" customHeight="1">
      <c r="A3576" s="183">
        <v>4024</v>
      </c>
      <c r="B3576" s="212" t="s">
        <v>8684</v>
      </c>
      <c r="C3576" s="198" t="s">
        <v>5024</v>
      </c>
      <c r="D3576" s="212" t="s">
        <v>5110</v>
      </c>
      <c r="E3576" s="195" t="s">
        <v>27</v>
      </c>
      <c r="F3576" s="195" t="s">
        <v>8012</v>
      </c>
      <c r="G3576" s="195" t="s">
        <v>8357</v>
      </c>
      <c r="H3576" s="195" t="str">
        <f>IFERROR(VLOOKUP(Table[[#This Row],[Activity Details of Assistance]],WHAT!E:F,2,FALSE),"")</f>
        <v># of door</v>
      </c>
      <c r="I3576" s="195"/>
      <c r="J3576">
        <v>306</v>
      </c>
      <c r="K3576" t="s">
        <v>8280</v>
      </c>
      <c r="L3576" s="219" t="s">
        <v>13</v>
      </c>
      <c r="M3576" t="s">
        <v>14</v>
      </c>
      <c r="N3576" t="s">
        <v>309</v>
      </c>
      <c r="O3576" t="s">
        <v>1606</v>
      </c>
      <c r="P3576" t="s">
        <v>4656</v>
      </c>
      <c r="Q3576" s="241">
        <v>44773</v>
      </c>
      <c r="R3576" s="241">
        <v>44743</v>
      </c>
      <c r="S3576" t="s">
        <v>8452</v>
      </c>
      <c r="T3576" s="196"/>
      <c r="U3576" s="196"/>
      <c r="V3576" s="196"/>
      <c r="W3576" s="196"/>
      <c r="X3576"/>
      <c r="Y3576" t="s">
        <v>8326</v>
      </c>
      <c r="Z3576">
        <v>1628407101</v>
      </c>
      <c r="AA3576" t="s">
        <v>8327</v>
      </c>
      <c r="AB3576" s="259" t="str">
        <f>_xlfn.IFNA(IF(Table[[#This Row],[Programme Partner]]&lt;&gt;Table[[#This Row],[Implementing Partner]],CONCATENATE(Table[[#This Row],[Programme Partner]],"-",Table[[#This Row],[Implementing Partner]]),Table[[#This Row],[Programme Partner]]),"")</f>
        <v>German RC-BDRCS</v>
      </c>
    </row>
    <row r="3577" spans="1:28" ht="16.5" customHeight="1">
      <c r="A3577" s="183">
        <v>4025</v>
      </c>
      <c r="B3577" s="212" t="s">
        <v>8684</v>
      </c>
      <c r="C3577" s="198" t="s">
        <v>5024</v>
      </c>
      <c r="D3577" s="212" t="s">
        <v>5110</v>
      </c>
      <c r="E3577" s="195" t="s">
        <v>27</v>
      </c>
      <c r="F3577" s="195" t="s">
        <v>8013</v>
      </c>
      <c r="G3577" s="195" t="s">
        <v>8313</v>
      </c>
      <c r="H3577" s="195" t="str">
        <f>IFERROR(VLOOKUP(Table[[#This Row],[Activity Details of Assistance]],WHAT!E:F,2,FALSE),"")</f>
        <v># of HP sessions at community level</v>
      </c>
      <c r="I3577" s="195"/>
      <c r="J3577">
        <v>1282</v>
      </c>
      <c r="K3577" t="s">
        <v>8280</v>
      </c>
      <c r="L3577" s="219" t="s">
        <v>13</v>
      </c>
      <c r="M3577" t="s">
        <v>14</v>
      </c>
      <c r="N3577" t="s">
        <v>309</v>
      </c>
      <c r="O3577" t="s">
        <v>1606</v>
      </c>
      <c r="P3577" t="s">
        <v>4656</v>
      </c>
      <c r="Q3577" s="241">
        <v>44773</v>
      </c>
      <c r="R3577" s="241">
        <v>44743</v>
      </c>
      <c r="S3577" t="s">
        <v>8452</v>
      </c>
      <c r="T3577" s="196"/>
      <c r="U3577" s="196"/>
      <c r="V3577" s="196"/>
      <c r="W3577" s="196"/>
      <c r="X3577"/>
      <c r="Y3577" t="s">
        <v>8326</v>
      </c>
      <c r="Z3577">
        <v>1628407101</v>
      </c>
      <c r="AA3577" t="s">
        <v>8327</v>
      </c>
      <c r="AB3577" s="259" t="str">
        <f>_xlfn.IFNA(IF(Table[[#This Row],[Programme Partner]]&lt;&gt;Table[[#This Row],[Implementing Partner]],CONCATENATE(Table[[#This Row],[Programme Partner]],"-",Table[[#This Row],[Implementing Partner]]),Table[[#This Row],[Programme Partner]]),"")</f>
        <v>German RC-BDRCS</v>
      </c>
    </row>
    <row r="3578" spans="1:28" ht="16.5" customHeight="1">
      <c r="A3578" s="183">
        <v>4026</v>
      </c>
      <c r="B3578" s="212" t="s">
        <v>8684</v>
      </c>
      <c r="C3578" s="198" t="s">
        <v>5024</v>
      </c>
      <c r="D3578" s="212" t="s">
        <v>5110</v>
      </c>
      <c r="E3578" s="195" t="s">
        <v>27</v>
      </c>
      <c r="F3578" s="195" t="s">
        <v>8013</v>
      </c>
      <c r="G3578" s="195" t="s">
        <v>8314</v>
      </c>
      <c r="H3578" s="195" t="str">
        <f>IFERROR(VLOOKUP(Table[[#This Row],[Activity Details of Assistance]],WHAT!E:F,2,FALSE),"")</f>
        <v># of HP sessions at HH level</v>
      </c>
      <c r="I3578" s="195"/>
      <c r="J3578">
        <v>1911</v>
      </c>
      <c r="K3578" t="s">
        <v>8280</v>
      </c>
      <c r="L3578" s="219" t="s">
        <v>13</v>
      </c>
      <c r="M3578" t="s">
        <v>14</v>
      </c>
      <c r="N3578" t="s">
        <v>309</v>
      </c>
      <c r="O3578" t="s">
        <v>1606</v>
      </c>
      <c r="P3578" t="s">
        <v>4656</v>
      </c>
      <c r="Q3578" s="241">
        <v>44773</v>
      </c>
      <c r="R3578" s="241">
        <v>44743</v>
      </c>
      <c r="S3578" t="s">
        <v>8452</v>
      </c>
      <c r="T3578" s="196"/>
      <c r="U3578" s="196"/>
      <c r="V3578" s="196"/>
      <c r="W3578" s="196"/>
      <c r="X3578"/>
      <c r="Y3578" t="s">
        <v>8326</v>
      </c>
      <c r="Z3578">
        <v>1628407101</v>
      </c>
      <c r="AA3578" t="s">
        <v>8327</v>
      </c>
      <c r="AB3578" s="259" t="str">
        <f>_xlfn.IFNA(IF(Table[[#This Row],[Programme Partner]]&lt;&gt;Table[[#This Row],[Implementing Partner]],CONCATENATE(Table[[#This Row],[Programme Partner]],"-",Table[[#This Row],[Implementing Partner]]),Table[[#This Row],[Programme Partner]]),"")</f>
        <v>German RC-BDRCS</v>
      </c>
    </row>
    <row r="3579" spans="1:28" ht="16.5" customHeight="1">
      <c r="A3579" s="183">
        <v>4027</v>
      </c>
      <c r="B3579" s="212" t="s">
        <v>8684</v>
      </c>
      <c r="C3579" s="198" t="s">
        <v>5024</v>
      </c>
      <c r="D3579" s="212" t="s">
        <v>5110</v>
      </c>
      <c r="E3579" s="195" t="s">
        <v>27</v>
      </c>
      <c r="F3579" s="195" t="s">
        <v>8012</v>
      </c>
      <c r="G3579" s="195" t="s">
        <v>8585</v>
      </c>
      <c r="H3579" s="195" t="str">
        <f>IFERROR(VLOOKUP(Table[[#This Row],[Activity Details of Assistance]],WHAT!E:F,2,FALSE),"")</f>
        <v xml:space="preserve"># of door </v>
      </c>
      <c r="I3579" s="195"/>
      <c r="J3579">
        <v>5</v>
      </c>
      <c r="K3579" t="s">
        <v>8280</v>
      </c>
      <c r="L3579" s="219" t="s">
        <v>13</v>
      </c>
      <c r="M3579" t="s">
        <v>14</v>
      </c>
      <c r="N3579" t="s">
        <v>309</v>
      </c>
      <c r="O3579" t="s">
        <v>1606</v>
      </c>
      <c r="P3579" t="s">
        <v>4670</v>
      </c>
      <c r="Q3579" s="241">
        <v>44773</v>
      </c>
      <c r="R3579" s="241">
        <v>44743</v>
      </c>
      <c r="S3579" t="s">
        <v>8452</v>
      </c>
      <c r="T3579" s="196"/>
      <c r="U3579" s="196"/>
      <c r="V3579" s="196"/>
      <c r="W3579" s="196"/>
      <c r="X3579"/>
      <c r="Y3579" t="s">
        <v>8326</v>
      </c>
      <c r="Z3579">
        <v>1628407101</v>
      </c>
      <c r="AA3579" t="s">
        <v>8327</v>
      </c>
      <c r="AB3579" s="259" t="str">
        <f>_xlfn.IFNA(IF(Table[[#This Row],[Programme Partner]]&lt;&gt;Table[[#This Row],[Implementing Partner]],CONCATENATE(Table[[#This Row],[Programme Partner]],"-",Table[[#This Row],[Implementing Partner]]),Table[[#This Row],[Programme Partner]]),"")</f>
        <v>German RC-BDRCS</v>
      </c>
    </row>
    <row r="3580" spans="1:28" ht="16.5" customHeight="1">
      <c r="A3580" s="183">
        <v>4028</v>
      </c>
      <c r="B3580" s="212" t="s">
        <v>8684</v>
      </c>
      <c r="C3580" s="198" t="s">
        <v>5024</v>
      </c>
      <c r="D3580" s="212" t="s">
        <v>5110</v>
      </c>
      <c r="E3580" s="195" t="s">
        <v>27</v>
      </c>
      <c r="F3580" s="195" t="s">
        <v>8012</v>
      </c>
      <c r="G3580" s="195" t="s">
        <v>8586</v>
      </c>
      <c r="H3580" s="195" t="str">
        <f>IFERROR(VLOOKUP(Table[[#This Row],[Activity Details of Assistance]],WHAT!E:F,2,FALSE),"")</f>
        <v># of door</v>
      </c>
      <c r="I3580" s="195"/>
      <c r="J3580">
        <v>31</v>
      </c>
      <c r="K3580" t="s">
        <v>8280</v>
      </c>
      <c r="L3580" s="219" t="s">
        <v>13</v>
      </c>
      <c r="M3580" t="s">
        <v>14</v>
      </c>
      <c r="N3580" t="s">
        <v>309</v>
      </c>
      <c r="O3580" t="s">
        <v>1606</v>
      </c>
      <c r="P3580" t="s">
        <v>4670</v>
      </c>
      <c r="Q3580" s="241">
        <v>44773</v>
      </c>
      <c r="R3580" s="241">
        <v>44743</v>
      </c>
      <c r="S3580" t="s">
        <v>8452</v>
      </c>
      <c r="T3580" s="196"/>
      <c r="U3580" s="196"/>
      <c r="V3580" s="196"/>
      <c r="W3580" s="196"/>
      <c r="X3580"/>
      <c r="Y3580" t="s">
        <v>8326</v>
      </c>
      <c r="Z3580">
        <v>1628407101</v>
      </c>
      <c r="AA3580" t="s">
        <v>8327</v>
      </c>
      <c r="AB3580" s="259" t="str">
        <f>_xlfn.IFNA(IF(Table[[#This Row],[Programme Partner]]&lt;&gt;Table[[#This Row],[Implementing Partner]],CONCATENATE(Table[[#This Row],[Programme Partner]],"-",Table[[#This Row],[Implementing Partner]]),Table[[#This Row],[Programme Partner]]),"")</f>
        <v>German RC-BDRCS</v>
      </c>
    </row>
    <row r="3581" spans="1:28" ht="16.5" customHeight="1">
      <c r="A3581" s="183">
        <v>4029</v>
      </c>
      <c r="B3581" s="212" t="s">
        <v>8684</v>
      </c>
      <c r="C3581" s="198" t="s">
        <v>5024</v>
      </c>
      <c r="D3581" s="212" t="s">
        <v>5110</v>
      </c>
      <c r="E3581" s="195" t="s">
        <v>27</v>
      </c>
      <c r="F3581" s="195" t="s">
        <v>8012</v>
      </c>
      <c r="G3581" s="195" t="s">
        <v>8357</v>
      </c>
      <c r="H3581" s="195" t="str">
        <f>IFERROR(VLOOKUP(Table[[#This Row],[Activity Details of Assistance]],WHAT!E:F,2,FALSE),"")</f>
        <v># of door</v>
      </c>
      <c r="I3581" s="195"/>
      <c r="J3581">
        <v>88</v>
      </c>
      <c r="K3581" t="s">
        <v>8280</v>
      </c>
      <c r="L3581" s="219" t="s">
        <v>13</v>
      </c>
      <c r="M3581" t="s">
        <v>14</v>
      </c>
      <c r="N3581" t="s">
        <v>309</v>
      </c>
      <c r="O3581" t="s">
        <v>1606</v>
      </c>
      <c r="P3581" t="s">
        <v>4670</v>
      </c>
      <c r="Q3581" s="241">
        <v>44773</v>
      </c>
      <c r="R3581" s="241">
        <v>44743</v>
      </c>
      <c r="S3581" t="s">
        <v>8452</v>
      </c>
      <c r="T3581" s="196"/>
      <c r="U3581" s="196"/>
      <c r="V3581" s="196"/>
      <c r="W3581" s="196"/>
      <c r="X3581"/>
      <c r="Y3581" t="s">
        <v>8326</v>
      </c>
      <c r="Z3581">
        <v>1628407101</v>
      </c>
      <c r="AA3581" t="s">
        <v>8327</v>
      </c>
      <c r="AB3581" s="259" t="str">
        <f>_xlfn.IFNA(IF(Table[[#This Row],[Programme Partner]]&lt;&gt;Table[[#This Row],[Implementing Partner]],CONCATENATE(Table[[#This Row],[Programme Partner]],"-",Table[[#This Row],[Implementing Partner]]),Table[[#This Row],[Programme Partner]]),"")</f>
        <v>German RC-BDRCS</v>
      </c>
    </row>
    <row r="3582" spans="1:28" ht="16.5" customHeight="1">
      <c r="A3582" s="183">
        <v>4030</v>
      </c>
      <c r="B3582" s="212" t="s">
        <v>8684</v>
      </c>
      <c r="C3582" s="198" t="s">
        <v>5024</v>
      </c>
      <c r="D3582" s="212" t="s">
        <v>5110</v>
      </c>
      <c r="E3582" s="195" t="s">
        <v>27</v>
      </c>
      <c r="F3582" s="195" t="s">
        <v>8011</v>
      </c>
      <c r="G3582" s="213" t="s">
        <v>8584</v>
      </c>
      <c r="H3582" s="195" t="str">
        <f>IFERROR(VLOOKUP(Table[[#This Row],[Activity Details of Assistance]],WHAT!E:F,2,FALSE),"")</f>
        <v># of tube well</v>
      </c>
      <c r="I3582" s="195"/>
      <c r="J3582">
        <v>32</v>
      </c>
      <c r="K3582" t="s">
        <v>8280</v>
      </c>
      <c r="L3582" s="219" t="s">
        <v>13</v>
      </c>
      <c r="M3582" t="s">
        <v>14</v>
      </c>
      <c r="N3582" t="s">
        <v>309</v>
      </c>
      <c r="O3582" t="s">
        <v>1606</v>
      </c>
      <c r="P3582" t="s">
        <v>4670</v>
      </c>
      <c r="Q3582" s="241">
        <v>44773</v>
      </c>
      <c r="R3582" s="241">
        <v>44743</v>
      </c>
      <c r="S3582" t="s">
        <v>8452</v>
      </c>
      <c r="T3582" s="196"/>
      <c r="U3582" s="196"/>
      <c r="V3582" s="196"/>
      <c r="W3582" s="196"/>
      <c r="X3582"/>
      <c r="Y3582" t="s">
        <v>8326</v>
      </c>
      <c r="Z3582">
        <v>1628407101</v>
      </c>
      <c r="AA3582" t="s">
        <v>8327</v>
      </c>
      <c r="AB3582" s="259" t="str">
        <f>_xlfn.IFNA(IF(Table[[#This Row],[Programme Partner]]&lt;&gt;Table[[#This Row],[Implementing Partner]],CONCATENATE(Table[[#This Row],[Programme Partner]],"-",Table[[#This Row],[Implementing Partner]]),Table[[#This Row],[Programme Partner]]),"")</f>
        <v>German RC-BDRCS</v>
      </c>
    </row>
    <row r="3583" spans="1:28" ht="16.5" customHeight="1">
      <c r="A3583" s="183">
        <v>4031</v>
      </c>
      <c r="B3583" s="212" t="s">
        <v>8684</v>
      </c>
      <c r="C3583" s="198" t="s">
        <v>5024</v>
      </c>
      <c r="D3583" s="212" t="s">
        <v>5110</v>
      </c>
      <c r="E3583" s="195" t="s">
        <v>27</v>
      </c>
      <c r="F3583" s="195" t="s">
        <v>8013</v>
      </c>
      <c r="G3583" s="195" t="s">
        <v>8313</v>
      </c>
      <c r="H3583" s="195" t="str">
        <f>IFERROR(VLOOKUP(Table[[#This Row],[Activity Details of Assistance]],WHAT!E:F,2,FALSE),"")</f>
        <v># of HP sessions at community level</v>
      </c>
      <c r="I3583" s="195"/>
      <c r="J3583">
        <v>895</v>
      </c>
      <c r="K3583" t="s">
        <v>8280</v>
      </c>
      <c r="L3583" s="219" t="s">
        <v>13</v>
      </c>
      <c r="M3583" t="s">
        <v>14</v>
      </c>
      <c r="N3583" t="s">
        <v>309</v>
      </c>
      <c r="O3583" t="s">
        <v>1606</v>
      </c>
      <c r="P3583" t="s">
        <v>4670</v>
      </c>
      <c r="Q3583" s="241">
        <v>44773</v>
      </c>
      <c r="R3583" s="241">
        <v>44743</v>
      </c>
      <c r="S3583" t="s">
        <v>8452</v>
      </c>
      <c r="T3583" s="196"/>
      <c r="U3583" s="196"/>
      <c r="V3583" s="196"/>
      <c r="W3583" s="196"/>
      <c r="X3583"/>
      <c r="Y3583" t="s">
        <v>8326</v>
      </c>
      <c r="Z3583">
        <v>1628407101</v>
      </c>
      <c r="AA3583" t="s">
        <v>8327</v>
      </c>
      <c r="AB3583" s="259" t="str">
        <f>_xlfn.IFNA(IF(Table[[#This Row],[Programme Partner]]&lt;&gt;Table[[#This Row],[Implementing Partner]],CONCATENATE(Table[[#This Row],[Programme Partner]],"-",Table[[#This Row],[Implementing Partner]]),Table[[#This Row],[Programme Partner]]),"")</f>
        <v>German RC-BDRCS</v>
      </c>
    </row>
    <row r="3584" spans="1:28" ht="16.5" customHeight="1">
      <c r="A3584" s="183">
        <v>4032</v>
      </c>
      <c r="B3584" s="212" t="s">
        <v>8684</v>
      </c>
      <c r="C3584" s="198" t="s">
        <v>5024</v>
      </c>
      <c r="D3584" s="212" t="s">
        <v>5110</v>
      </c>
      <c r="E3584" s="195" t="s">
        <v>27</v>
      </c>
      <c r="F3584" s="195" t="s">
        <v>8013</v>
      </c>
      <c r="G3584" s="195" t="s">
        <v>8314</v>
      </c>
      <c r="H3584" s="195" t="str">
        <f>IFERROR(VLOOKUP(Table[[#This Row],[Activity Details of Assistance]],WHAT!E:F,2,FALSE),"")</f>
        <v># of HP sessions at HH level</v>
      </c>
      <c r="I3584" s="195"/>
      <c r="J3584">
        <v>2797</v>
      </c>
      <c r="K3584" t="s">
        <v>8280</v>
      </c>
      <c r="L3584" s="219" t="s">
        <v>13</v>
      </c>
      <c r="M3584" t="s">
        <v>14</v>
      </c>
      <c r="N3584" t="s">
        <v>309</v>
      </c>
      <c r="O3584" t="s">
        <v>1606</v>
      </c>
      <c r="P3584" t="s">
        <v>4670</v>
      </c>
      <c r="Q3584" s="241">
        <v>44773</v>
      </c>
      <c r="R3584" s="241">
        <v>44743</v>
      </c>
      <c r="S3584" t="s">
        <v>8452</v>
      </c>
      <c r="T3584" s="196"/>
      <c r="U3584" s="196"/>
      <c r="V3584" s="196"/>
      <c r="W3584" s="196"/>
      <c r="X3584"/>
      <c r="Y3584" t="s">
        <v>8326</v>
      </c>
      <c r="Z3584">
        <v>1628407101</v>
      </c>
      <c r="AA3584" t="s">
        <v>8327</v>
      </c>
      <c r="AB3584" s="259" t="str">
        <f>_xlfn.IFNA(IF(Table[[#This Row],[Programme Partner]]&lt;&gt;Table[[#This Row],[Implementing Partner]],CONCATENATE(Table[[#This Row],[Programme Partner]],"-",Table[[#This Row],[Implementing Partner]]),Table[[#This Row],[Programme Partner]]),"")</f>
        <v>German RC-BDRCS</v>
      </c>
    </row>
    <row r="3585" spans="1:28" ht="16.5" customHeight="1">
      <c r="A3585" s="183">
        <v>4033</v>
      </c>
      <c r="B3585" s="195" t="s">
        <v>5143</v>
      </c>
      <c r="C3585" s="198" t="s">
        <v>5024</v>
      </c>
      <c r="D3585" s="212" t="s">
        <v>5143</v>
      </c>
      <c r="E3585" s="195" t="s">
        <v>27</v>
      </c>
      <c r="F3585" s="195" t="s">
        <v>8012</v>
      </c>
      <c r="G3585" s="195" t="s">
        <v>8585</v>
      </c>
      <c r="H3585" s="195" t="str">
        <f>IFERROR(VLOOKUP(Table[[#This Row],[Activity Details of Assistance]],WHAT!E:F,2,FALSE),"")</f>
        <v xml:space="preserve"># of door </v>
      </c>
      <c r="I3585" s="195"/>
      <c r="J3585">
        <v>7</v>
      </c>
      <c r="K3585" t="s">
        <v>8280</v>
      </c>
      <c r="L3585" s="219" t="s">
        <v>13</v>
      </c>
      <c r="M3585" t="s">
        <v>14</v>
      </c>
      <c r="N3585" t="s">
        <v>309</v>
      </c>
      <c r="O3585" t="s">
        <v>1606</v>
      </c>
      <c r="P3585" t="s">
        <v>4672</v>
      </c>
      <c r="Q3585" s="241">
        <v>44773</v>
      </c>
      <c r="R3585" s="241">
        <v>44743</v>
      </c>
      <c r="S3585" t="s">
        <v>8452</v>
      </c>
      <c r="T3585" s="196"/>
      <c r="U3585" s="196"/>
      <c r="V3585" s="196"/>
      <c r="W3585" s="196"/>
      <c r="X3585"/>
      <c r="Y3585" t="s">
        <v>8326</v>
      </c>
      <c r="Z3585">
        <v>1628407101</v>
      </c>
      <c r="AA3585" t="s">
        <v>8327</v>
      </c>
      <c r="AB3585" s="259" t="str">
        <f>_xlfn.IFNA(IF(Table[[#This Row],[Programme Partner]]&lt;&gt;Table[[#This Row],[Implementing Partner]],CONCATENATE(Table[[#This Row],[Programme Partner]],"-",Table[[#This Row],[Implementing Partner]]),Table[[#This Row],[Programme Partner]]),"")</f>
        <v>IFRC-BDRCS</v>
      </c>
    </row>
    <row r="3586" spans="1:28" ht="16.5" customHeight="1">
      <c r="A3586" s="183">
        <v>4034</v>
      </c>
      <c r="B3586" s="195" t="s">
        <v>5143</v>
      </c>
      <c r="C3586" s="198" t="s">
        <v>5024</v>
      </c>
      <c r="D3586" s="212" t="s">
        <v>5143</v>
      </c>
      <c r="E3586" s="195" t="s">
        <v>27</v>
      </c>
      <c r="F3586" s="195" t="s">
        <v>8012</v>
      </c>
      <c r="G3586" s="195" t="s">
        <v>8586</v>
      </c>
      <c r="H3586" s="195" t="str">
        <f>IFERROR(VLOOKUP(Table[[#This Row],[Activity Details of Assistance]],WHAT!E:F,2,FALSE),"")</f>
        <v># of door</v>
      </c>
      <c r="I3586" s="195"/>
      <c r="J3586">
        <v>24</v>
      </c>
      <c r="K3586" t="s">
        <v>8280</v>
      </c>
      <c r="L3586" s="219" t="s">
        <v>13</v>
      </c>
      <c r="M3586" t="s">
        <v>14</v>
      </c>
      <c r="N3586" t="s">
        <v>309</v>
      </c>
      <c r="O3586" t="s">
        <v>1606</v>
      </c>
      <c r="P3586" t="s">
        <v>4672</v>
      </c>
      <c r="Q3586" s="241">
        <v>44773</v>
      </c>
      <c r="R3586" s="241">
        <v>44743</v>
      </c>
      <c r="S3586" t="s">
        <v>8452</v>
      </c>
      <c r="T3586" s="196"/>
      <c r="U3586" s="196"/>
      <c r="V3586" s="196"/>
      <c r="W3586" s="196"/>
      <c r="X3586"/>
      <c r="Y3586" t="s">
        <v>8326</v>
      </c>
      <c r="Z3586">
        <v>1628407101</v>
      </c>
      <c r="AA3586" t="s">
        <v>8327</v>
      </c>
      <c r="AB3586" s="259" t="str">
        <f>_xlfn.IFNA(IF(Table[[#This Row],[Programme Partner]]&lt;&gt;Table[[#This Row],[Implementing Partner]],CONCATENATE(Table[[#This Row],[Programme Partner]],"-",Table[[#This Row],[Implementing Partner]]),Table[[#This Row],[Programme Partner]]),"")</f>
        <v>IFRC-BDRCS</v>
      </c>
    </row>
    <row r="3587" spans="1:28" ht="16.5" customHeight="1">
      <c r="A3587" s="183">
        <v>4035</v>
      </c>
      <c r="B3587" s="195" t="s">
        <v>5143</v>
      </c>
      <c r="C3587" s="198" t="s">
        <v>5024</v>
      </c>
      <c r="D3587" s="212" t="s">
        <v>5143</v>
      </c>
      <c r="E3587" s="195" t="s">
        <v>27</v>
      </c>
      <c r="F3587" s="195" t="s">
        <v>8012</v>
      </c>
      <c r="G3587" s="195" t="s">
        <v>8357</v>
      </c>
      <c r="H3587" s="195" t="str">
        <f>IFERROR(VLOOKUP(Table[[#This Row],[Activity Details of Assistance]],WHAT!E:F,2,FALSE),"")</f>
        <v># of door</v>
      </c>
      <c r="I3587" s="195"/>
      <c r="J3587">
        <v>133</v>
      </c>
      <c r="K3587" t="s">
        <v>8280</v>
      </c>
      <c r="L3587" s="219" t="s">
        <v>13</v>
      </c>
      <c r="M3587" t="s">
        <v>14</v>
      </c>
      <c r="N3587" t="s">
        <v>309</v>
      </c>
      <c r="O3587" t="s">
        <v>1606</v>
      </c>
      <c r="P3587" t="s">
        <v>4672</v>
      </c>
      <c r="Q3587" s="241">
        <v>44773</v>
      </c>
      <c r="R3587" s="241">
        <v>44743</v>
      </c>
      <c r="S3587" t="s">
        <v>8452</v>
      </c>
      <c r="T3587" s="196"/>
      <c r="U3587" s="196"/>
      <c r="V3587" s="196"/>
      <c r="W3587" s="196"/>
      <c r="X3587"/>
      <c r="Y3587" t="s">
        <v>8326</v>
      </c>
      <c r="Z3587">
        <v>1628407101</v>
      </c>
      <c r="AA3587" t="s">
        <v>8327</v>
      </c>
      <c r="AB3587" s="259" t="str">
        <f>_xlfn.IFNA(IF(Table[[#This Row],[Programme Partner]]&lt;&gt;Table[[#This Row],[Implementing Partner]],CONCATENATE(Table[[#This Row],[Programme Partner]],"-",Table[[#This Row],[Implementing Partner]]),Table[[#This Row],[Programme Partner]]),"")</f>
        <v>IFRC-BDRCS</v>
      </c>
    </row>
    <row r="3588" spans="1:28" ht="16.5" customHeight="1">
      <c r="A3588" s="183">
        <v>4036</v>
      </c>
      <c r="B3588" s="212" t="s">
        <v>6314</v>
      </c>
      <c r="C3588" s="198" t="s">
        <v>5024</v>
      </c>
      <c r="D3588" s="212" t="s">
        <v>5796</v>
      </c>
      <c r="E3588" s="195" t="s">
        <v>27</v>
      </c>
      <c r="F3588" s="195" t="s">
        <v>8011</v>
      </c>
      <c r="G3588" s="213" t="s">
        <v>8584</v>
      </c>
      <c r="H3588" s="195" t="str">
        <f>IFERROR(VLOOKUP(Table[[#This Row],[Activity Details of Assistance]],WHAT!E:F,2,FALSE),"")</f>
        <v># of tube well</v>
      </c>
      <c r="I3588" s="195"/>
      <c r="J3588">
        <v>23</v>
      </c>
      <c r="K3588" t="s">
        <v>8280</v>
      </c>
      <c r="L3588" s="219" t="s">
        <v>13</v>
      </c>
      <c r="M3588" t="s">
        <v>14</v>
      </c>
      <c r="N3588" t="s">
        <v>309</v>
      </c>
      <c r="O3588" t="s">
        <v>1606</v>
      </c>
      <c r="P3588" t="s">
        <v>4670</v>
      </c>
      <c r="Q3588" s="241">
        <v>44773</v>
      </c>
      <c r="R3588" s="241">
        <v>44743</v>
      </c>
      <c r="S3588" t="s">
        <v>8452</v>
      </c>
      <c r="T3588" s="196"/>
      <c r="U3588" s="196"/>
      <c r="V3588" s="196"/>
      <c r="W3588" s="196"/>
      <c r="X3588"/>
      <c r="Y3588" t="s">
        <v>8326</v>
      </c>
      <c r="Z3588">
        <v>1628407101</v>
      </c>
      <c r="AA3588" t="s">
        <v>8327</v>
      </c>
      <c r="AB3588" s="259" t="str">
        <f>_xlfn.IFNA(IF(Table[[#This Row],[Programme Partner]]&lt;&gt;Table[[#This Row],[Implementing Partner]],CONCATENATE(Table[[#This Row],[Programme Partner]],"-",Table[[#This Row],[Implementing Partner]]),Table[[#This Row],[Programme Partner]]),"")</f>
        <v>Swedish RC-BDRCS</v>
      </c>
    </row>
    <row r="3589" spans="1:28" ht="16.5" customHeight="1">
      <c r="A3589" s="183">
        <v>4037</v>
      </c>
      <c r="B3589" s="212" t="s">
        <v>6314</v>
      </c>
      <c r="C3589" s="198" t="s">
        <v>5024</v>
      </c>
      <c r="D3589" s="212" t="s">
        <v>5796</v>
      </c>
      <c r="E3589" s="195" t="s">
        <v>27</v>
      </c>
      <c r="F3589" s="195" t="s">
        <v>8012</v>
      </c>
      <c r="G3589" s="195" t="s">
        <v>8585</v>
      </c>
      <c r="H3589" s="195" t="str">
        <f>IFERROR(VLOOKUP(Table[[#This Row],[Activity Details of Assistance]],WHAT!E:F,2,FALSE),"")</f>
        <v xml:space="preserve"># of door </v>
      </c>
      <c r="I3589" s="195"/>
      <c r="J3589">
        <v>141</v>
      </c>
      <c r="K3589" t="s">
        <v>8280</v>
      </c>
      <c r="L3589" s="219" t="s">
        <v>13</v>
      </c>
      <c r="M3589" t="s">
        <v>14</v>
      </c>
      <c r="N3589" t="s">
        <v>309</v>
      </c>
      <c r="O3589" t="s">
        <v>1606</v>
      </c>
      <c r="P3589" t="s">
        <v>4670</v>
      </c>
      <c r="Q3589" s="241">
        <v>44773</v>
      </c>
      <c r="R3589" s="241">
        <v>44743</v>
      </c>
      <c r="S3589" t="s">
        <v>8452</v>
      </c>
      <c r="T3589" s="196"/>
      <c r="U3589" s="196"/>
      <c r="V3589" s="196"/>
      <c r="W3589" s="196"/>
      <c r="X3589"/>
      <c r="Y3589" t="s">
        <v>8326</v>
      </c>
      <c r="Z3589">
        <v>1628407101</v>
      </c>
      <c r="AA3589" t="s">
        <v>8327</v>
      </c>
      <c r="AB3589" s="259" t="str">
        <f>_xlfn.IFNA(IF(Table[[#This Row],[Programme Partner]]&lt;&gt;Table[[#This Row],[Implementing Partner]],CONCATENATE(Table[[#This Row],[Programme Partner]],"-",Table[[#This Row],[Implementing Partner]]),Table[[#This Row],[Programme Partner]]),"")</f>
        <v>Swedish RC-BDRCS</v>
      </c>
    </row>
    <row r="3590" spans="1:28" ht="16.5" customHeight="1">
      <c r="A3590" s="183">
        <v>4038</v>
      </c>
      <c r="B3590" s="212" t="s">
        <v>6314</v>
      </c>
      <c r="C3590" s="198" t="s">
        <v>5024</v>
      </c>
      <c r="D3590" s="212" t="s">
        <v>5796</v>
      </c>
      <c r="E3590" s="195" t="s">
        <v>27</v>
      </c>
      <c r="F3590" s="195" t="s">
        <v>8012</v>
      </c>
      <c r="G3590" s="195" t="s">
        <v>8585</v>
      </c>
      <c r="H3590" s="195" t="str">
        <f>IFERROR(VLOOKUP(Table[[#This Row],[Activity Details of Assistance]],WHAT!E:F,2,FALSE),"")</f>
        <v xml:space="preserve"># of door </v>
      </c>
      <c r="I3590" s="195"/>
      <c r="J3590">
        <v>69</v>
      </c>
      <c r="K3590" t="s">
        <v>8280</v>
      </c>
      <c r="L3590" s="219" t="s">
        <v>13</v>
      </c>
      <c r="M3590" t="s">
        <v>14</v>
      </c>
      <c r="N3590" t="s">
        <v>309</v>
      </c>
      <c r="O3590" t="s">
        <v>1606</v>
      </c>
      <c r="P3590" t="s">
        <v>4670</v>
      </c>
      <c r="Q3590" s="241">
        <v>44773</v>
      </c>
      <c r="R3590" s="241">
        <v>44743</v>
      </c>
      <c r="S3590" t="s">
        <v>8452</v>
      </c>
      <c r="T3590" s="196"/>
      <c r="U3590" s="196"/>
      <c r="V3590" s="196"/>
      <c r="W3590" s="196"/>
      <c r="X3590"/>
      <c r="Y3590" t="s">
        <v>8326</v>
      </c>
      <c r="Z3590">
        <v>1628407101</v>
      </c>
      <c r="AA3590" t="s">
        <v>8327</v>
      </c>
      <c r="AB3590" s="259" t="str">
        <f>_xlfn.IFNA(IF(Table[[#This Row],[Programme Partner]]&lt;&gt;Table[[#This Row],[Implementing Partner]],CONCATENATE(Table[[#This Row],[Programme Partner]],"-",Table[[#This Row],[Implementing Partner]]),Table[[#This Row],[Programme Partner]]),"")</f>
        <v>Swedish RC-BDRCS</v>
      </c>
    </row>
    <row r="3591" spans="1:28" ht="16.5" customHeight="1">
      <c r="A3591" s="183">
        <v>4039</v>
      </c>
      <c r="B3591" s="212" t="s">
        <v>6314</v>
      </c>
      <c r="C3591" s="198" t="s">
        <v>5024</v>
      </c>
      <c r="D3591" s="212" t="s">
        <v>5796</v>
      </c>
      <c r="E3591" s="195" t="s">
        <v>27</v>
      </c>
      <c r="F3591" s="195" t="s">
        <v>8012</v>
      </c>
      <c r="G3591" s="195" t="s">
        <v>8586</v>
      </c>
      <c r="H3591" s="195" t="str">
        <f>IFERROR(VLOOKUP(Table[[#This Row],[Activity Details of Assistance]],WHAT!E:F,2,FALSE),"")</f>
        <v># of door</v>
      </c>
      <c r="I3591" s="195"/>
      <c r="J3591">
        <v>141</v>
      </c>
      <c r="K3591" t="s">
        <v>8280</v>
      </c>
      <c r="L3591" s="219" t="s">
        <v>13</v>
      </c>
      <c r="M3591" t="s">
        <v>14</v>
      </c>
      <c r="N3591" t="s">
        <v>309</v>
      </c>
      <c r="O3591" t="s">
        <v>1606</v>
      </c>
      <c r="P3591" t="s">
        <v>4670</v>
      </c>
      <c r="Q3591" s="241">
        <v>44773</v>
      </c>
      <c r="R3591" s="241">
        <v>44743</v>
      </c>
      <c r="S3591" t="s">
        <v>8452</v>
      </c>
      <c r="T3591" s="196"/>
      <c r="U3591" s="196"/>
      <c r="V3591" s="196"/>
      <c r="W3591" s="196"/>
      <c r="X3591"/>
      <c r="Y3591" t="s">
        <v>8326</v>
      </c>
      <c r="Z3591">
        <v>1628407101</v>
      </c>
      <c r="AA3591" t="s">
        <v>8327</v>
      </c>
      <c r="AB3591" s="259" t="str">
        <f>_xlfn.IFNA(IF(Table[[#This Row],[Programme Partner]]&lt;&gt;Table[[#This Row],[Implementing Partner]],CONCATENATE(Table[[#This Row],[Programme Partner]],"-",Table[[#This Row],[Implementing Partner]]),Table[[#This Row],[Programme Partner]]),"")</f>
        <v>Swedish RC-BDRCS</v>
      </c>
    </row>
    <row r="3592" spans="1:28" ht="16.5" customHeight="1">
      <c r="A3592" s="183">
        <v>4040</v>
      </c>
      <c r="B3592" s="212" t="s">
        <v>6314</v>
      </c>
      <c r="C3592" s="198" t="s">
        <v>5024</v>
      </c>
      <c r="D3592" s="212" t="s">
        <v>5796</v>
      </c>
      <c r="E3592" s="195" t="s">
        <v>27</v>
      </c>
      <c r="F3592" s="195" t="s">
        <v>8012</v>
      </c>
      <c r="G3592" s="195" t="s">
        <v>8357</v>
      </c>
      <c r="H3592" s="195" t="str">
        <f>IFERROR(VLOOKUP(Table[[#This Row],[Activity Details of Assistance]],WHAT!E:F,2,FALSE),"")</f>
        <v># of door</v>
      </c>
      <c r="I3592" s="195"/>
      <c r="J3592">
        <v>182</v>
      </c>
      <c r="K3592" t="s">
        <v>8280</v>
      </c>
      <c r="L3592" s="219" t="s">
        <v>13</v>
      </c>
      <c r="M3592" t="s">
        <v>14</v>
      </c>
      <c r="N3592" t="s">
        <v>309</v>
      </c>
      <c r="O3592" t="s">
        <v>1606</v>
      </c>
      <c r="P3592" t="s">
        <v>4670</v>
      </c>
      <c r="Q3592" s="241">
        <v>44773</v>
      </c>
      <c r="R3592" s="241">
        <v>44743</v>
      </c>
      <c r="S3592" t="s">
        <v>8452</v>
      </c>
      <c r="T3592" s="196"/>
      <c r="U3592" s="196"/>
      <c r="V3592" s="196"/>
      <c r="W3592" s="196"/>
      <c r="X3592"/>
      <c r="Y3592" t="s">
        <v>8326</v>
      </c>
      <c r="Z3592">
        <v>1628407101</v>
      </c>
      <c r="AA3592" t="s">
        <v>8327</v>
      </c>
      <c r="AB3592" s="259" t="str">
        <f>_xlfn.IFNA(IF(Table[[#This Row],[Programme Partner]]&lt;&gt;Table[[#This Row],[Implementing Partner]],CONCATENATE(Table[[#This Row],[Programme Partner]],"-",Table[[#This Row],[Implementing Partner]]),Table[[#This Row],[Programme Partner]]),"")</f>
        <v>Swedish RC-BDRCS</v>
      </c>
    </row>
    <row r="3593" spans="1:28" ht="16.5" customHeight="1">
      <c r="A3593" s="183">
        <v>4041</v>
      </c>
      <c r="B3593" s="195" t="s">
        <v>8453</v>
      </c>
      <c r="C3593" s="198" t="s">
        <v>5184</v>
      </c>
      <c r="D3593" s="212" t="s">
        <v>8623</v>
      </c>
      <c r="E3593" s="195" t="s">
        <v>27</v>
      </c>
      <c r="F3593" s="195" t="s">
        <v>8011</v>
      </c>
      <c r="G3593" s="195" t="s">
        <v>8584</v>
      </c>
      <c r="H3593" s="195" t="str">
        <f>IFERROR(VLOOKUP(Table[[#This Row],[Activity Details of Assistance]],WHAT!E:F,2,FALSE),"")</f>
        <v># of tube well</v>
      </c>
      <c r="I3593" s="195"/>
      <c r="J3593">
        <v>97</v>
      </c>
      <c r="K3593" t="s">
        <v>8280</v>
      </c>
      <c r="L3593" s="219" t="s">
        <v>13</v>
      </c>
      <c r="M3593" t="s">
        <v>14</v>
      </c>
      <c r="N3593" t="s">
        <v>307</v>
      </c>
      <c r="O3593" t="s">
        <v>1603</v>
      </c>
      <c r="P3593" t="s">
        <v>8241</v>
      </c>
      <c r="Q3593" s="241">
        <v>44592</v>
      </c>
      <c r="R3593" s="241">
        <v>44774</v>
      </c>
      <c r="S3593" s="291" t="s">
        <v>8590</v>
      </c>
      <c r="T3593" s="196"/>
      <c r="U3593" s="196"/>
      <c r="V3593" s="196"/>
      <c r="W3593" s="196"/>
      <c r="X3593"/>
      <c r="Y3593" t="s">
        <v>8624</v>
      </c>
      <c r="Z3593">
        <v>1972793593</v>
      </c>
      <c r="AA3593" t="s">
        <v>8625</v>
      </c>
      <c r="AB3593" s="259" t="str">
        <f>_xlfn.IFNA(IF(Table[[#This Row],[Programme Partner]]&lt;&gt;Table[[#This Row],[Implementing Partner]],CONCATENATE(Table[[#This Row],[Programme Partner]],"-",Table[[#This Row],[Implementing Partner]]),Table[[#This Row],[Programme Partner]]),"")</f>
        <v>OXFAM-NGOF</v>
      </c>
    </row>
    <row r="3594" spans="1:28" ht="16.5" customHeight="1">
      <c r="A3594" s="183">
        <v>4042</v>
      </c>
      <c r="B3594" s="195" t="s">
        <v>8453</v>
      </c>
      <c r="C3594" s="198" t="s">
        <v>5184</v>
      </c>
      <c r="D3594" s="212" t="s">
        <v>8623</v>
      </c>
      <c r="E3594" s="195" t="s">
        <v>27</v>
      </c>
      <c r="F3594" s="195" t="s">
        <v>8012</v>
      </c>
      <c r="G3594" s="195" t="s">
        <v>8365</v>
      </c>
      <c r="H3594" s="195" t="str">
        <f>IFERROR(VLOOKUP(Table[[#This Row],[Activity Details of Assistance]],WHAT!E:F,2,FALSE),"")</f>
        <v># of door</v>
      </c>
      <c r="I3594" s="195"/>
      <c r="J3594">
        <v>21</v>
      </c>
      <c r="K3594" t="s">
        <v>8280</v>
      </c>
      <c r="L3594" s="219" t="s">
        <v>13</v>
      </c>
      <c r="M3594" t="s">
        <v>14</v>
      </c>
      <c r="N3594" t="s">
        <v>307</v>
      </c>
      <c r="O3594" t="s">
        <v>1603</v>
      </c>
      <c r="P3594" t="s">
        <v>8241</v>
      </c>
      <c r="Q3594" s="241">
        <v>44592</v>
      </c>
      <c r="R3594" s="241">
        <v>44774</v>
      </c>
      <c r="S3594" s="291" t="s">
        <v>8590</v>
      </c>
      <c r="T3594" s="196"/>
      <c r="U3594" s="196"/>
      <c r="V3594" s="196"/>
      <c r="W3594" s="196"/>
      <c r="X3594"/>
      <c r="Y3594" t="s">
        <v>8624</v>
      </c>
      <c r="Z3594">
        <v>1972793593</v>
      </c>
      <c r="AA3594" t="s">
        <v>8625</v>
      </c>
      <c r="AB3594" s="259" t="str">
        <f>_xlfn.IFNA(IF(Table[[#This Row],[Programme Partner]]&lt;&gt;Table[[#This Row],[Implementing Partner]],CONCATENATE(Table[[#This Row],[Programme Partner]],"-",Table[[#This Row],[Implementing Partner]]),Table[[#This Row],[Programme Partner]]),"")</f>
        <v>OXFAM-NGOF</v>
      </c>
    </row>
    <row r="3595" spans="1:28" ht="16.5" customHeight="1">
      <c r="A3595" s="183">
        <v>4043</v>
      </c>
      <c r="B3595" s="195" t="s">
        <v>8453</v>
      </c>
      <c r="C3595" s="198" t="s">
        <v>5184</v>
      </c>
      <c r="D3595" s="212" t="s">
        <v>8623</v>
      </c>
      <c r="E3595" s="195" t="s">
        <v>27</v>
      </c>
      <c r="F3595" s="195" t="s">
        <v>8012</v>
      </c>
      <c r="G3595" s="195" t="s">
        <v>8362</v>
      </c>
      <c r="H3595" s="195" t="str">
        <f>IFERROR(VLOOKUP(Table[[#This Row],[Activity Details of Assistance]],WHAT!E:F,2,FALSE),"")</f>
        <v># of door</v>
      </c>
      <c r="I3595" s="195"/>
      <c r="J3595">
        <v>17</v>
      </c>
      <c r="K3595" t="s">
        <v>8280</v>
      </c>
      <c r="L3595" s="219" t="s">
        <v>13</v>
      </c>
      <c r="M3595" t="s">
        <v>14</v>
      </c>
      <c r="N3595" t="s">
        <v>307</v>
      </c>
      <c r="O3595" t="s">
        <v>1603</v>
      </c>
      <c r="P3595" t="s">
        <v>8241</v>
      </c>
      <c r="Q3595" s="241">
        <v>44592</v>
      </c>
      <c r="R3595" s="241">
        <v>44774</v>
      </c>
      <c r="S3595" s="291" t="s">
        <v>8590</v>
      </c>
      <c r="T3595" s="196"/>
      <c r="U3595" s="196"/>
      <c r="V3595" s="196"/>
      <c r="W3595" s="196"/>
      <c r="X3595"/>
      <c r="Y3595" t="s">
        <v>8624</v>
      </c>
      <c r="Z3595">
        <v>1972793593</v>
      </c>
      <c r="AA3595" t="s">
        <v>8625</v>
      </c>
      <c r="AB3595" s="259" t="str">
        <f>_xlfn.IFNA(IF(Table[[#This Row],[Programme Partner]]&lt;&gt;Table[[#This Row],[Implementing Partner]],CONCATENATE(Table[[#This Row],[Programme Partner]],"-",Table[[#This Row],[Implementing Partner]]),Table[[#This Row],[Programme Partner]]),"")</f>
        <v>OXFAM-NGOF</v>
      </c>
    </row>
    <row r="3596" spans="1:28" ht="16.5" customHeight="1">
      <c r="A3596" s="183">
        <v>4044</v>
      </c>
      <c r="B3596" s="195" t="s">
        <v>8453</v>
      </c>
      <c r="C3596" s="198" t="s">
        <v>5184</v>
      </c>
      <c r="D3596" s="212" t="s">
        <v>8623</v>
      </c>
      <c r="E3596" s="195" t="s">
        <v>27</v>
      </c>
      <c r="F3596" s="195" t="s">
        <v>8013</v>
      </c>
      <c r="G3596" s="195" t="s">
        <v>8313</v>
      </c>
      <c r="H3596" s="195" t="str">
        <f>IFERROR(VLOOKUP(Table[[#This Row],[Activity Details of Assistance]],WHAT!E:F,2,FALSE),"")</f>
        <v># of HP sessions at community level</v>
      </c>
      <c r="I3596" s="195"/>
      <c r="J3596">
        <v>42</v>
      </c>
      <c r="K3596" t="s">
        <v>8280</v>
      </c>
      <c r="L3596" s="219" t="s">
        <v>13</v>
      </c>
      <c r="M3596" t="s">
        <v>14</v>
      </c>
      <c r="N3596" t="s">
        <v>307</v>
      </c>
      <c r="O3596" t="s">
        <v>1603</v>
      </c>
      <c r="P3596" t="s">
        <v>8241</v>
      </c>
      <c r="Q3596" s="241">
        <v>44592</v>
      </c>
      <c r="R3596" s="241">
        <v>44774</v>
      </c>
      <c r="S3596" s="291" t="s">
        <v>8590</v>
      </c>
      <c r="T3596" s="196"/>
      <c r="U3596" s="196"/>
      <c r="V3596" s="196"/>
      <c r="W3596" s="196"/>
      <c r="X3596"/>
      <c r="Y3596" t="s">
        <v>8624</v>
      </c>
      <c r="Z3596">
        <v>1972793593</v>
      </c>
      <c r="AA3596" t="s">
        <v>8625</v>
      </c>
      <c r="AB3596" s="259" t="str">
        <f>_xlfn.IFNA(IF(Table[[#This Row],[Programme Partner]]&lt;&gt;Table[[#This Row],[Implementing Partner]],CONCATENATE(Table[[#This Row],[Programme Partner]],"-",Table[[#This Row],[Implementing Partner]]),Table[[#This Row],[Programme Partner]]),"")</f>
        <v>OXFAM-NGOF</v>
      </c>
    </row>
    <row r="3597" spans="1:28" ht="16.5" customHeight="1">
      <c r="A3597" s="183">
        <v>4045</v>
      </c>
      <c r="B3597" s="195" t="s">
        <v>8453</v>
      </c>
      <c r="C3597" s="198" t="s">
        <v>5184</v>
      </c>
      <c r="D3597" s="212" t="s">
        <v>8623</v>
      </c>
      <c r="E3597" s="195" t="s">
        <v>27</v>
      </c>
      <c r="F3597" s="195" t="s">
        <v>8013</v>
      </c>
      <c r="G3597" s="195" t="s">
        <v>8317</v>
      </c>
      <c r="H3597" s="195" t="str">
        <f>IFERROR(VLOOKUP(Table[[#This Row],[Activity Details of Assistance]],WHAT!E:F,2,FALSE),"")</f>
        <v># of estimated persons reached by mass-media campaign</v>
      </c>
      <c r="I3597" s="195"/>
      <c r="J3597">
        <v>4</v>
      </c>
      <c r="K3597" t="s">
        <v>8280</v>
      </c>
      <c r="L3597" s="219" t="s">
        <v>13</v>
      </c>
      <c r="M3597" t="s">
        <v>14</v>
      </c>
      <c r="N3597" t="s">
        <v>307</v>
      </c>
      <c r="O3597" t="s">
        <v>1603</v>
      </c>
      <c r="P3597" t="s">
        <v>8241</v>
      </c>
      <c r="Q3597" s="241">
        <v>44592</v>
      </c>
      <c r="R3597" s="241">
        <v>44774</v>
      </c>
      <c r="S3597" s="291" t="s">
        <v>8590</v>
      </c>
      <c r="T3597" s="196"/>
      <c r="U3597" s="196"/>
      <c r="V3597" s="196"/>
      <c r="W3597" s="196"/>
      <c r="X3597"/>
      <c r="Y3597" t="s">
        <v>8624</v>
      </c>
      <c r="Z3597">
        <v>1972793593</v>
      </c>
      <c r="AA3597" t="s">
        <v>8625</v>
      </c>
      <c r="AB3597" s="259" t="str">
        <f>_xlfn.IFNA(IF(Table[[#This Row],[Programme Partner]]&lt;&gt;Table[[#This Row],[Implementing Partner]],CONCATENATE(Table[[#This Row],[Programme Partner]],"-",Table[[#This Row],[Implementing Partner]]),Table[[#This Row],[Programme Partner]]),"")</f>
        <v>OXFAM-NGOF</v>
      </c>
    </row>
    <row r="3598" spans="1:28" ht="16.5" customHeight="1">
      <c r="A3598" s="183">
        <v>4046</v>
      </c>
      <c r="B3598" s="195" t="s">
        <v>8453</v>
      </c>
      <c r="C3598" s="198" t="s">
        <v>5184</v>
      </c>
      <c r="D3598" s="212" t="s">
        <v>8623</v>
      </c>
      <c r="E3598" s="195" t="s">
        <v>27</v>
      </c>
      <c r="F3598" s="195" t="s">
        <v>8013</v>
      </c>
      <c r="G3598" s="195" t="s">
        <v>8316</v>
      </c>
      <c r="H3598" s="195" t="str">
        <f>IFERROR(VLOOKUP(Table[[#This Row],[Activity Details of Assistance]],WHAT!E:F,2,FALSE),"")</f>
        <v># of household</v>
      </c>
      <c r="I3598" s="195"/>
      <c r="J3598">
        <v>20</v>
      </c>
      <c r="K3598" t="s">
        <v>8280</v>
      </c>
      <c r="L3598" s="219" t="s">
        <v>13</v>
      </c>
      <c r="M3598" t="s">
        <v>14</v>
      </c>
      <c r="N3598" t="s">
        <v>307</v>
      </c>
      <c r="O3598" t="s">
        <v>1603</v>
      </c>
      <c r="P3598" t="s">
        <v>8241</v>
      </c>
      <c r="Q3598" s="241">
        <v>44592</v>
      </c>
      <c r="R3598" s="241">
        <v>44774</v>
      </c>
      <c r="S3598" s="291" t="s">
        <v>8590</v>
      </c>
      <c r="T3598" s="196"/>
      <c r="U3598" s="196"/>
      <c r="V3598" s="196"/>
      <c r="W3598" s="196"/>
      <c r="X3598"/>
      <c r="Y3598" t="s">
        <v>8624</v>
      </c>
      <c r="Z3598">
        <v>1972793593</v>
      </c>
      <c r="AA3598" t="s">
        <v>8625</v>
      </c>
      <c r="AB3598" s="259" t="str">
        <f>_xlfn.IFNA(IF(Table[[#This Row],[Programme Partner]]&lt;&gt;Table[[#This Row],[Implementing Partner]],CONCATENATE(Table[[#This Row],[Programme Partner]],"-",Table[[#This Row],[Implementing Partner]]),Table[[#This Row],[Programme Partner]]),"")</f>
        <v>OXFAM-NGOF</v>
      </c>
    </row>
    <row r="3599" spans="1:28" ht="16.5" customHeight="1">
      <c r="A3599" s="183">
        <v>4047</v>
      </c>
      <c r="B3599" s="195" t="s">
        <v>8453</v>
      </c>
      <c r="C3599" s="198" t="s">
        <v>5184</v>
      </c>
      <c r="D3599" s="212" t="s">
        <v>8623</v>
      </c>
      <c r="E3599" s="195" t="s">
        <v>27</v>
      </c>
      <c r="F3599" s="195" t="s">
        <v>8014</v>
      </c>
      <c r="G3599" s="195" t="s">
        <v>8358</v>
      </c>
      <c r="H3599" s="195" t="str">
        <f>IFERROR(VLOOKUP(Table[[#This Row],[Activity Details of Assistance]],WHAT!E:F,2,FALSE),"")</f>
        <v># of campaign per camp </v>
      </c>
      <c r="I3599" s="195"/>
      <c r="J3599">
        <v>2</v>
      </c>
      <c r="K3599" t="s">
        <v>8280</v>
      </c>
      <c r="L3599" s="219" t="s">
        <v>13</v>
      </c>
      <c r="M3599" t="s">
        <v>14</v>
      </c>
      <c r="N3599" t="s">
        <v>307</v>
      </c>
      <c r="O3599" t="s">
        <v>1603</v>
      </c>
      <c r="P3599" t="s">
        <v>8241</v>
      </c>
      <c r="Q3599" s="241">
        <v>44592</v>
      </c>
      <c r="R3599" s="241">
        <v>44774</v>
      </c>
      <c r="S3599" s="291" t="s">
        <v>8590</v>
      </c>
      <c r="T3599" s="196"/>
      <c r="U3599" s="196"/>
      <c r="V3599" s="196"/>
      <c r="W3599" s="196"/>
      <c r="X3599"/>
      <c r="Y3599" t="s">
        <v>8624</v>
      </c>
      <c r="Z3599">
        <v>1972793593</v>
      </c>
      <c r="AA3599" t="s">
        <v>8625</v>
      </c>
      <c r="AB3599" s="259" t="str">
        <f>_xlfn.IFNA(IF(Table[[#This Row],[Programme Partner]]&lt;&gt;Table[[#This Row],[Implementing Partner]],CONCATENATE(Table[[#This Row],[Programme Partner]],"-",Table[[#This Row],[Implementing Partner]]),Table[[#This Row],[Programme Partner]]),"")</f>
        <v>OXFAM-NGOF</v>
      </c>
    </row>
    <row r="3600" spans="1:28" ht="16.5" customHeight="1">
      <c r="A3600" s="183">
        <v>4048</v>
      </c>
      <c r="B3600" s="195" t="s">
        <v>8453</v>
      </c>
      <c r="C3600" s="198" t="s">
        <v>5184</v>
      </c>
      <c r="D3600" s="212" t="s">
        <v>8623</v>
      </c>
      <c r="E3600" s="195" t="s">
        <v>27</v>
      </c>
      <c r="F3600" s="195" t="s">
        <v>8014</v>
      </c>
      <c r="G3600" s="195" t="s">
        <v>8364</v>
      </c>
      <c r="H3600" s="195" t="str">
        <f>IFERROR(VLOOKUP(Table[[#This Row],[Activity Details of Assistance]],WHAT!E:F,2,FALSE),"")</f>
        <v># of 80L/120L bin</v>
      </c>
      <c r="I3600" s="195"/>
      <c r="J3600">
        <v>8</v>
      </c>
      <c r="K3600" t="s">
        <v>8280</v>
      </c>
      <c r="L3600" s="219" t="s">
        <v>13</v>
      </c>
      <c r="M3600" t="s">
        <v>14</v>
      </c>
      <c r="N3600" t="s">
        <v>307</v>
      </c>
      <c r="O3600" t="s">
        <v>1603</v>
      </c>
      <c r="P3600" t="s">
        <v>8241</v>
      </c>
      <c r="Q3600" s="241">
        <v>44592</v>
      </c>
      <c r="R3600" s="241">
        <v>44774</v>
      </c>
      <c r="S3600" s="291" t="s">
        <v>8590</v>
      </c>
      <c r="T3600" s="196"/>
      <c r="U3600" s="196"/>
      <c r="V3600" s="196"/>
      <c r="W3600" s="196"/>
      <c r="X3600"/>
      <c r="Y3600" t="s">
        <v>8624</v>
      </c>
      <c r="Z3600">
        <v>1972793593</v>
      </c>
      <c r="AA3600" t="s">
        <v>8625</v>
      </c>
      <c r="AB3600" s="259" t="str">
        <f>_xlfn.IFNA(IF(Table[[#This Row],[Programme Partner]]&lt;&gt;Table[[#This Row],[Implementing Partner]],CONCATENATE(Table[[#This Row],[Programme Partner]],"-",Table[[#This Row],[Implementing Partner]]),Table[[#This Row],[Programme Partner]]),"")</f>
        <v>OXFAM-NGOF</v>
      </c>
    </row>
    <row r="3601" spans="1:28" ht="16.5" customHeight="1">
      <c r="A3601" s="183">
        <v>4049</v>
      </c>
      <c r="B3601" s="195" t="s">
        <v>8453</v>
      </c>
      <c r="C3601" s="198" t="s">
        <v>5184</v>
      </c>
      <c r="D3601" s="212" t="s">
        <v>8623</v>
      </c>
      <c r="E3601" s="195" t="s">
        <v>27</v>
      </c>
      <c r="F3601" s="195" t="s">
        <v>8012</v>
      </c>
      <c r="G3601" s="195" t="s">
        <v>8365</v>
      </c>
      <c r="H3601" s="195" t="str">
        <f>IFERROR(VLOOKUP(Table[[#This Row],[Activity Details of Assistance]],WHAT!E:F,2,FALSE),"")</f>
        <v># of door</v>
      </c>
      <c r="I3601" s="195"/>
      <c r="J3601">
        <v>11</v>
      </c>
      <c r="K3601" t="s">
        <v>8280</v>
      </c>
      <c r="L3601" s="219" t="s">
        <v>13</v>
      </c>
      <c r="M3601" t="s">
        <v>14</v>
      </c>
      <c r="N3601" t="s">
        <v>307</v>
      </c>
      <c r="O3601" t="s">
        <v>1599</v>
      </c>
      <c r="P3601" t="s">
        <v>8198</v>
      </c>
      <c r="Q3601" s="241">
        <v>44592</v>
      </c>
      <c r="R3601" s="241">
        <v>44774</v>
      </c>
      <c r="S3601" s="291" t="s">
        <v>8590</v>
      </c>
      <c r="T3601" s="196"/>
      <c r="U3601" s="196"/>
      <c r="V3601" s="196"/>
      <c r="W3601" s="196"/>
      <c r="X3601"/>
      <c r="Y3601" t="s">
        <v>8624</v>
      </c>
      <c r="Z3601">
        <v>1972793593</v>
      </c>
      <c r="AA3601" t="s">
        <v>8625</v>
      </c>
      <c r="AB3601" s="259" t="str">
        <f>_xlfn.IFNA(IF(Table[[#This Row],[Programme Partner]]&lt;&gt;Table[[#This Row],[Implementing Partner]],CONCATENATE(Table[[#This Row],[Programme Partner]],"-",Table[[#This Row],[Implementing Partner]]),Table[[#This Row],[Programme Partner]]),"")</f>
        <v>OXFAM-NGOF</v>
      </c>
    </row>
    <row r="3602" spans="1:28" ht="16.5" customHeight="1">
      <c r="A3602" s="183">
        <v>4050</v>
      </c>
      <c r="B3602" s="195" t="s">
        <v>8453</v>
      </c>
      <c r="C3602" s="198" t="s">
        <v>5184</v>
      </c>
      <c r="D3602" s="212" t="s">
        <v>8623</v>
      </c>
      <c r="E3602" s="195" t="s">
        <v>27</v>
      </c>
      <c r="F3602" s="195" t="s">
        <v>8012</v>
      </c>
      <c r="G3602" s="195" t="s">
        <v>8362</v>
      </c>
      <c r="H3602" s="195" t="str">
        <f>IFERROR(VLOOKUP(Table[[#This Row],[Activity Details of Assistance]],WHAT!E:F,2,FALSE),"")</f>
        <v># of door</v>
      </c>
      <c r="I3602" s="195"/>
      <c r="J3602">
        <v>16</v>
      </c>
      <c r="K3602" t="s">
        <v>8280</v>
      </c>
      <c r="L3602" s="219" t="s">
        <v>13</v>
      </c>
      <c r="M3602" t="s">
        <v>14</v>
      </c>
      <c r="N3602" t="s">
        <v>307</v>
      </c>
      <c r="O3602" t="s">
        <v>1599</v>
      </c>
      <c r="P3602" t="s">
        <v>8198</v>
      </c>
      <c r="Q3602" s="241">
        <v>44592</v>
      </c>
      <c r="R3602" s="241">
        <v>44774</v>
      </c>
      <c r="S3602" s="291" t="s">
        <v>8590</v>
      </c>
      <c r="T3602" s="196"/>
      <c r="U3602" s="196"/>
      <c r="V3602" s="196"/>
      <c r="W3602" s="196"/>
      <c r="X3602"/>
      <c r="Y3602" t="s">
        <v>8624</v>
      </c>
      <c r="Z3602">
        <v>1972793593</v>
      </c>
      <c r="AA3602" t="s">
        <v>8625</v>
      </c>
      <c r="AB3602" s="259" t="str">
        <f>_xlfn.IFNA(IF(Table[[#This Row],[Programme Partner]]&lt;&gt;Table[[#This Row],[Implementing Partner]],CONCATENATE(Table[[#This Row],[Programme Partner]],"-",Table[[#This Row],[Implementing Partner]]),Table[[#This Row],[Programme Partner]]),"")</f>
        <v>OXFAM-NGOF</v>
      </c>
    </row>
    <row r="3603" spans="1:28" ht="16.5" customHeight="1">
      <c r="A3603" s="183">
        <v>4051</v>
      </c>
      <c r="B3603" s="195" t="s">
        <v>8453</v>
      </c>
      <c r="C3603" s="198" t="s">
        <v>5184</v>
      </c>
      <c r="D3603" s="212" t="s">
        <v>8623</v>
      </c>
      <c r="E3603" s="195" t="s">
        <v>27</v>
      </c>
      <c r="F3603" s="195" t="s">
        <v>8013</v>
      </c>
      <c r="G3603" s="195" t="s">
        <v>8313</v>
      </c>
      <c r="H3603" s="195" t="str">
        <f>IFERROR(VLOOKUP(Table[[#This Row],[Activity Details of Assistance]],WHAT!E:F,2,FALSE),"")</f>
        <v># of HP sessions at community level</v>
      </c>
      <c r="I3603" s="195"/>
      <c r="J3603">
        <v>35</v>
      </c>
      <c r="K3603" t="s">
        <v>8280</v>
      </c>
      <c r="L3603" s="219" t="s">
        <v>13</v>
      </c>
      <c r="M3603" t="s">
        <v>14</v>
      </c>
      <c r="N3603" t="s">
        <v>307</v>
      </c>
      <c r="O3603" t="s">
        <v>1599</v>
      </c>
      <c r="P3603" t="s">
        <v>8198</v>
      </c>
      <c r="Q3603" s="241">
        <v>44592</v>
      </c>
      <c r="R3603" s="241">
        <v>44774</v>
      </c>
      <c r="S3603" s="291" t="s">
        <v>8590</v>
      </c>
      <c r="T3603" s="196"/>
      <c r="U3603" s="196"/>
      <c r="V3603" s="196"/>
      <c r="W3603" s="196"/>
      <c r="X3603"/>
      <c r="Y3603" t="s">
        <v>8624</v>
      </c>
      <c r="Z3603">
        <v>1972793593</v>
      </c>
      <c r="AA3603" t="s">
        <v>8625</v>
      </c>
      <c r="AB3603" s="259" t="str">
        <f>_xlfn.IFNA(IF(Table[[#This Row],[Programme Partner]]&lt;&gt;Table[[#This Row],[Implementing Partner]],CONCATENATE(Table[[#This Row],[Programme Partner]],"-",Table[[#This Row],[Implementing Partner]]),Table[[#This Row],[Programme Partner]]),"")</f>
        <v>OXFAM-NGOF</v>
      </c>
    </row>
    <row r="3604" spans="1:28" ht="16.5" customHeight="1">
      <c r="A3604" s="183">
        <v>4052</v>
      </c>
      <c r="B3604" s="195" t="s">
        <v>5182</v>
      </c>
      <c r="C3604" s="198" t="s">
        <v>5184</v>
      </c>
      <c r="D3604" s="212" t="s">
        <v>8282</v>
      </c>
      <c r="E3604" s="195" t="s">
        <v>27</v>
      </c>
      <c r="F3604" s="195" t="s">
        <v>8013</v>
      </c>
      <c r="G3604" s="195" t="s">
        <v>8313</v>
      </c>
      <c r="H3604" s="195" t="str">
        <f>IFERROR(VLOOKUP(Table[[#This Row],[Activity Details of Assistance]],WHAT!E:F,2,FALSE),"")</f>
        <v># of HP sessions at community level</v>
      </c>
      <c r="I3604" s="195"/>
      <c r="J3604">
        <v>1194</v>
      </c>
      <c r="K3604" t="s">
        <v>8280</v>
      </c>
      <c r="L3604" s="219" t="s">
        <v>13</v>
      </c>
      <c r="M3604" t="s">
        <v>14</v>
      </c>
      <c r="N3604" t="s">
        <v>307</v>
      </c>
      <c r="O3604" t="s">
        <v>1599</v>
      </c>
      <c r="P3604" t="s">
        <v>8198</v>
      </c>
      <c r="Q3604" s="241">
        <v>44804</v>
      </c>
      <c r="R3604" s="241">
        <v>44896</v>
      </c>
      <c r="S3604" s="291" t="s">
        <v>8590</v>
      </c>
      <c r="T3604" s="196"/>
      <c r="U3604" s="196"/>
      <c r="V3604" s="196"/>
      <c r="W3604" s="196"/>
      <c r="X3604"/>
      <c r="Y3604" t="s">
        <v>8474</v>
      </c>
      <c r="Z3604">
        <v>1613114224</v>
      </c>
      <c r="AA3604" t="s">
        <v>8475</v>
      </c>
      <c r="AB3604" s="259" t="str">
        <f>_xlfn.IFNA(IF(Table[[#This Row],[Programme Partner]]&lt;&gt;Table[[#This Row],[Implementing Partner]],CONCATENATE(Table[[#This Row],[Programme Partner]],"-",Table[[#This Row],[Implementing Partner]]),Table[[#This Row],[Programme Partner]]),"")</f>
        <v>NCA-NGOF</v>
      </c>
    </row>
    <row r="3605" spans="1:28" ht="16.5" customHeight="1">
      <c r="A3605" s="183">
        <v>4053</v>
      </c>
      <c r="B3605" s="195" t="s">
        <v>5182</v>
      </c>
      <c r="C3605" s="198" t="s">
        <v>5184</v>
      </c>
      <c r="D3605" s="212" t="s">
        <v>8282</v>
      </c>
      <c r="E3605" s="195" t="s">
        <v>27</v>
      </c>
      <c r="F3605" s="195" t="s">
        <v>8013</v>
      </c>
      <c r="G3605" s="195" t="s">
        <v>8360</v>
      </c>
      <c r="H3605" s="195" t="str">
        <f>IFERROR(VLOOKUP(Table[[#This Row],[Activity Details of Assistance]],WHAT!E:F,2,FALSE),"")</f>
        <v># of household</v>
      </c>
      <c r="I3605" s="195"/>
      <c r="J3605">
        <v>2543</v>
      </c>
      <c r="K3605" t="s">
        <v>8280</v>
      </c>
      <c r="L3605" s="219" t="s">
        <v>13</v>
      </c>
      <c r="M3605" t="s">
        <v>14</v>
      </c>
      <c r="N3605" t="s">
        <v>307</v>
      </c>
      <c r="O3605" t="s">
        <v>1599</v>
      </c>
      <c r="P3605" t="s">
        <v>8198</v>
      </c>
      <c r="Q3605" s="241">
        <v>44804</v>
      </c>
      <c r="R3605" s="241">
        <v>44896</v>
      </c>
      <c r="S3605" s="291" t="s">
        <v>8590</v>
      </c>
      <c r="T3605" s="196"/>
      <c r="U3605" s="196"/>
      <c r="V3605" s="196"/>
      <c r="W3605" s="196"/>
      <c r="X3605"/>
      <c r="Y3605" t="s">
        <v>8474</v>
      </c>
      <c r="Z3605">
        <v>1613114224</v>
      </c>
      <c r="AA3605" t="s">
        <v>8475</v>
      </c>
      <c r="AB3605" s="259" t="str">
        <f>_xlfn.IFNA(IF(Table[[#This Row],[Programme Partner]]&lt;&gt;Table[[#This Row],[Implementing Partner]],CONCATENATE(Table[[#This Row],[Programme Partner]],"-",Table[[#This Row],[Implementing Partner]]),Table[[#This Row],[Programme Partner]]),"")</f>
        <v>NCA-NGOF</v>
      </c>
    </row>
    <row r="3606" spans="1:28" ht="16.5" customHeight="1">
      <c r="A3606" s="183">
        <v>4054</v>
      </c>
      <c r="B3606" s="195" t="s">
        <v>5148</v>
      </c>
      <c r="C3606" s="198" t="s">
        <v>5238</v>
      </c>
      <c r="D3606" s="212" t="s">
        <v>8324</v>
      </c>
      <c r="E3606" s="195" t="s">
        <v>27</v>
      </c>
      <c r="F3606" s="195" t="s">
        <v>8013</v>
      </c>
      <c r="G3606" s="195" t="s">
        <v>8314</v>
      </c>
      <c r="H3606" s="195" t="str">
        <f>IFERROR(VLOOKUP(Table[[#This Row],[Activity Details of Assistance]],WHAT!E:F,2,FALSE),"")</f>
        <v># of HP sessions at HH level</v>
      </c>
      <c r="I3606" s="195"/>
      <c r="J3606">
        <v>77</v>
      </c>
      <c r="K3606" t="s">
        <v>8280</v>
      </c>
      <c r="L3606" s="219" t="s">
        <v>13</v>
      </c>
      <c r="M3606" t="s">
        <v>14</v>
      </c>
      <c r="N3606" t="s">
        <v>309</v>
      </c>
      <c r="O3606" t="s">
        <v>1607</v>
      </c>
      <c r="P3606" t="s">
        <v>8211</v>
      </c>
      <c r="Q3606" s="241">
        <v>44804</v>
      </c>
      <c r="R3606" s="241">
        <v>44805</v>
      </c>
      <c r="S3606" s="291" t="s">
        <v>8590</v>
      </c>
      <c r="T3606" s="196"/>
      <c r="U3606" s="196"/>
      <c r="V3606" s="196"/>
      <c r="W3606" s="196"/>
      <c r="X3606"/>
      <c r="Y3606" t="s">
        <v>8335</v>
      </c>
      <c r="Z3606">
        <v>1840742077</v>
      </c>
      <c r="AA3606" t="s">
        <v>8336</v>
      </c>
      <c r="AB3606" s="259" t="str">
        <f>_xlfn.IFNA(IF(Table[[#This Row],[Programme Partner]]&lt;&gt;Table[[#This Row],[Implementing Partner]],CONCATENATE(Table[[#This Row],[Programme Partner]],"-",Table[[#This Row],[Implementing Partner]]),Table[[#This Row],[Programme Partner]]),"")</f>
        <v>IOM-SHED</v>
      </c>
    </row>
    <row r="3607" spans="1:28" ht="16.5" customHeight="1">
      <c r="A3607" s="183">
        <v>4055</v>
      </c>
      <c r="B3607" s="195" t="s">
        <v>5148</v>
      </c>
      <c r="C3607" s="198" t="s">
        <v>5238</v>
      </c>
      <c r="D3607" s="212" t="s">
        <v>8324</v>
      </c>
      <c r="E3607" s="195" t="s">
        <v>27</v>
      </c>
      <c r="F3607" s="195" t="s">
        <v>8013</v>
      </c>
      <c r="G3607" s="195" t="s">
        <v>8314</v>
      </c>
      <c r="H3607" s="195" t="str">
        <f>IFERROR(VLOOKUP(Table[[#This Row],[Activity Details of Assistance]],WHAT!E:F,2,FALSE),"")</f>
        <v># of HP sessions at HH level</v>
      </c>
      <c r="I3607" s="195"/>
      <c r="J3607">
        <v>55</v>
      </c>
      <c r="K3607" t="s">
        <v>8280</v>
      </c>
      <c r="L3607" s="219" t="s">
        <v>13</v>
      </c>
      <c r="M3607" t="s">
        <v>14</v>
      </c>
      <c r="N3607" t="s">
        <v>309</v>
      </c>
      <c r="O3607" t="s">
        <v>1606</v>
      </c>
      <c r="P3607" t="s">
        <v>8208</v>
      </c>
      <c r="Q3607" s="241">
        <v>44804</v>
      </c>
      <c r="R3607" s="241">
        <v>44805</v>
      </c>
      <c r="S3607" s="291" t="s">
        <v>8590</v>
      </c>
      <c r="T3607" s="196"/>
      <c r="U3607" s="196"/>
      <c r="V3607" s="196"/>
      <c r="W3607" s="196"/>
      <c r="X3607"/>
      <c r="Y3607" t="s">
        <v>8335</v>
      </c>
      <c r="Z3607">
        <v>1840742077</v>
      </c>
      <c r="AA3607" t="s">
        <v>8336</v>
      </c>
      <c r="AB3607" s="259" t="str">
        <f>_xlfn.IFNA(IF(Table[[#This Row],[Programme Partner]]&lt;&gt;Table[[#This Row],[Implementing Partner]],CONCATENATE(Table[[#This Row],[Programme Partner]],"-",Table[[#This Row],[Implementing Partner]]),Table[[#This Row],[Programme Partner]]),"")</f>
        <v>IOM-SHED</v>
      </c>
    </row>
    <row r="3608" spans="1:28" ht="16.5" customHeight="1">
      <c r="A3608" s="183">
        <v>4056</v>
      </c>
      <c r="B3608" t="s">
        <v>5035</v>
      </c>
      <c r="C3608" s="198" t="s">
        <v>5087</v>
      </c>
      <c r="D3608" s="197" t="s">
        <v>8347</v>
      </c>
      <c r="E3608" s="195" t="s">
        <v>27</v>
      </c>
      <c r="F3608" s="195" t="s">
        <v>8012</v>
      </c>
      <c r="G3608" s="195" t="s">
        <v>8586</v>
      </c>
      <c r="H3608" s="195" t="str">
        <f>IFERROR(VLOOKUP(Table[[#This Row],[Activity Details of Assistance]],WHAT!E:F,2,FALSE),"")</f>
        <v># of door</v>
      </c>
      <c r="I3608" s="195"/>
      <c r="J3608">
        <v>2</v>
      </c>
      <c r="K3608" t="s">
        <v>8280</v>
      </c>
      <c r="L3608" s="219" t="s">
        <v>13</v>
      </c>
      <c r="M3608" t="s">
        <v>14</v>
      </c>
      <c r="N3608" t="s">
        <v>305</v>
      </c>
      <c r="O3608" t="s">
        <v>1589</v>
      </c>
      <c r="P3608" t="s">
        <v>8258</v>
      </c>
      <c r="Q3608" s="241">
        <v>44804</v>
      </c>
      <c r="R3608" s="241">
        <v>44835</v>
      </c>
      <c r="S3608" t="s">
        <v>8589</v>
      </c>
      <c r="T3608" s="196"/>
      <c r="U3608" s="196"/>
      <c r="V3608" s="196"/>
      <c r="W3608" s="196"/>
      <c r="X3608"/>
      <c r="Y3608" t="s">
        <v>8431</v>
      </c>
      <c r="Z3608">
        <v>1826201879</v>
      </c>
      <c r="AA3608" t="s">
        <v>8432</v>
      </c>
      <c r="AB3608" s="259" t="str">
        <f>_xlfn.IFNA(IF(Table[[#This Row],[Programme Partner]]&lt;&gt;Table[[#This Row],[Implementing Partner]],CONCATENATE(Table[[#This Row],[Programme Partner]],"-",Table[[#This Row],[Implementing Partner]]),Table[[#This Row],[Programme Partner]]),"")</f>
        <v>CA-DSK</v>
      </c>
    </row>
    <row r="3609" spans="1:28" ht="16.5" customHeight="1">
      <c r="A3609" s="183">
        <v>4057</v>
      </c>
      <c r="B3609" t="s">
        <v>5035</v>
      </c>
      <c r="C3609" s="198" t="s">
        <v>5087</v>
      </c>
      <c r="D3609" s="197" t="s">
        <v>8347</v>
      </c>
      <c r="E3609" s="195" t="s">
        <v>27</v>
      </c>
      <c r="F3609" s="195" t="s">
        <v>8013</v>
      </c>
      <c r="G3609" s="195" t="s">
        <v>8363</v>
      </c>
      <c r="H3609" s="195" t="str">
        <f>IFERROR(VLOOKUP(Table[[#This Row],[Activity Details of Assistance]],WHAT!E:F,2,FALSE),"")</f>
        <v># of household</v>
      </c>
      <c r="I3609" s="195"/>
      <c r="J3609">
        <v>190</v>
      </c>
      <c r="K3609" t="s">
        <v>8280</v>
      </c>
      <c r="L3609" s="219" t="s">
        <v>13</v>
      </c>
      <c r="M3609" t="s">
        <v>14</v>
      </c>
      <c r="N3609" t="s">
        <v>305</v>
      </c>
      <c r="O3609" t="s">
        <v>1589</v>
      </c>
      <c r="P3609" t="s">
        <v>8258</v>
      </c>
      <c r="Q3609" s="241">
        <v>44804</v>
      </c>
      <c r="R3609" s="241">
        <v>44835</v>
      </c>
      <c r="S3609" t="s">
        <v>8589</v>
      </c>
      <c r="T3609" s="196"/>
      <c r="U3609" s="196"/>
      <c r="V3609" s="196"/>
      <c r="W3609" s="196"/>
      <c r="X3609"/>
      <c r="Y3609" t="s">
        <v>8431</v>
      </c>
      <c r="Z3609">
        <v>1826201879</v>
      </c>
      <c r="AA3609" t="s">
        <v>8432</v>
      </c>
      <c r="AB3609" s="259" t="str">
        <f>_xlfn.IFNA(IF(Table[[#This Row],[Programme Partner]]&lt;&gt;Table[[#This Row],[Implementing Partner]],CONCATENATE(Table[[#This Row],[Programme Partner]],"-",Table[[#This Row],[Implementing Partner]]),Table[[#This Row],[Programme Partner]]),"")</f>
        <v>CA-DSK</v>
      </c>
    </row>
    <row r="3610" spans="1:28" ht="16.5" customHeight="1">
      <c r="A3610" s="183">
        <v>4058</v>
      </c>
      <c r="B3610" s="195" t="s">
        <v>6074</v>
      </c>
      <c r="C3610" s="198" t="s">
        <v>5179</v>
      </c>
      <c r="D3610" s="212" t="s">
        <v>8343</v>
      </c>
      <c r="E3610" s="195" t="s">
        <v>27</v>
      </c>
      <c r="F3610" s="195" t="s">
        <v>8011</v>
      </c>
      <c r="G3610" s="195" t="s">
        <v>8353</v>
      </c>
      <c r="H3610" s="195" t="str">
        <f>IFERROR(VLOOKUP(Table[[#This Row],[Activity Details of Assistance]],WHAT!E:F,2,FALSE),"")</f>
        <v># of tube well</v>
      </c>
      <c r="I3610" s="195"/>
      <c r="J3610">
        <v>8</v>
      </c>
      <c r="K3610" t="s">
        <v>8280</v>
      </c>
      <c r="L3610" s="219" t="s">
        <v>13</v>
      </c>
      <c r="M3610" t="s">
        <v>14</v>
      </c>
      <c r="N3610" t="s">
        <v>307</v>
      </c>
      <c r="O3610" t="s">
        <v>1603</v>
      </c>
      <c r="P3610" t="s">
        <v>8241</v>
      </c>
      <c r="Q3610" s="241">
        <v>44773</v>
      </c>
      <c r="R3610" s="241">
        <v>44835</v>
      </c>
      <c r="S3610" s="291" t="s">
        <v>8590</v>
      </c>
      <c r="T3610" s="196"/>
      <c r="U3610" s="196"/>
      <c r="V3610" s="196"/>
      <c r="W3610" s="196"/>
      <c r="X3610"/>
      <c r="Y3610" t="s">
        <v>8472</v>
      </c>
      <c r="Z3610">
        <v>1630979409</v>
      </c>
      <c r="AA3610" t="s">
        <v>8473</v>
      </c>
      <c r="AB3610" s="259" t="str">
        <f>_xlfn.IFNA(IF(Table[[#This Row],[Programme Partner]]&lt;&gt;Table[[#This Row],[Implementing Partner]],CONCATENATE(Table[[#This Row],[Programme Partner]],"-",Table[[#This Row],[Implementing Partner]]),Table[[#This Row],[Programme Partner]]),"")</f>
        <v>IVY Japan-Mukti Cox's Bazar</v>
      </c>
    </row>
    <row r="3611" spans="1:28" ht="16.5" customHeight="1">
      <c r="A3611" s="183">
        <v>4059</v>
      </c>
      <c r="B3611" s="195" t="s">
        <v>6074</v>
      </c>
      <c r="C3611" s="198" t="s">
        <v>5179</v>
      </c>
      <c r="D3611" s="212" t="s">
        <v>8343</v>
      </c>
      <c r="E3611" s="195" t="s">
        <v>27</v>
      </c>
      <c r="F3611" s="195" t="s">
        <v>8011</v>
      </c>
      <c r="G3611" s="195" t="s">
        <v>8584</v>
      </c>
      <c r="H3611" s="195" t="str">
        <f>IFERROR(VLOOKUP(Table[[#This Row],[Activity Details of Assistance]],WHAT!E:F,2,FALSE),"")</f>
        <v># of tube well</v>
      </c>
      <c r="I3611" s="195"/>
      <c r="J3611">
        <v>8</v>
      </c>
      <c r="K3611" t="s">
        <v>8280</v>
      </c>
      <c r="L3611" s="219" t="s">
        <v>13</v>
      </c>
      <c r="M3611" t="s">
        <v>14</v>
      </c>
      <c r="N3611" t="s">
        <v>307</v>
      </c>
      <c r="O3611" t="s">
        <v>1603</v>
      </c>
      <c r="P3611" t="s">
        <v>8241</v>
      </c>
      <c r="Q3611" s="241">
        <v>44773</v>
      </c>
      <c r="R3611" s="241">
        <v>44835</v>
      </c>
      <c r="S3611" s="291" t="s">
        <v>8590</v>
      </c>
      <c r="T3611" s="196"/>
      <c r="U3611" s="196"/>
      <c r="V3611" s="196"/>
      <c r="W3611" s="196"/>
      <c r="X3611"/>
      <c r="Y3611" t="s">
        <v>8472</v>
      </c>
      <c r="Z3611">
        <v>1630979409</v>
      </c>
      <c r="AA3611" t="s">
        <v>8473</v>
      </c>
      <c r="AB3611" s="259" t="str">
        <f>_xlfn.IFNA(IF(Table[[#This Row],[Programme Partner]]&lt;&gt;Table[[#This Row],[Implementing Partner]],CONCATENATE(Table[[#This Row],[Programme Partner]],"-",Table[[#This Row],[Implementing Partner]]),Table[[#This Row],[Programme Partner]]),"")</f>
        <v>IVY Japan-Mukti Cox's Bazar</v>
      </c>
    </row>
    <row r="3612" spans="1:28" ht="16.5" customHeight="1">
      <c r="A3612" s="183">
        <v>4060</v>
      </c>
      <c r="B3612" s="195" t="s">
        <v>6074</v>
      </c>
      <c r="C3612" s="198" t="s">
        <v>5179</v>
      </c>
      <c r="D3612" s="212" t="s">
        <v>8343</v>
      </c>
      <c r="E3612" s="195" t="s">
        <v>27</v>
      </c>
      <c r="F3612" s="195" t="s">
        <v>8011</v>
      </c>
      <c r="G3612" t="s">
        <v>8019</v>
      </c>
      <c r="H3612" s="195" t="str">
        <f>IFERROR(VLOOKUP(Table[[#This Row],[Activity Details of Assistance]],WHAT!E:F,2,FALSE),"")</f>
        <v>N/A</v>
      </c>
      <c r="I3612" s="195"/>
      <c r="J3612">
        <v>8</v>
      </c>
      <c r="K3612" t="s">
        <v>8280</v>
      </c>
      <c r="L3612" s="219" t="s">
        <v>13</v>
      </c>
      <c r="M3612" t="s">
        <v>14</v>
      </c>
      <c r="N3612" t="s">
        <v>307</v>
      </c>
      <c r="O3612" t="s">
        <v>1603</v>
      </c>
      <c r="P3612" t="s">
        <v>8241</v>
      </c>
      <c r="Q3612" s="241">
        <v>44773</v>
      </c>
      <c r="R3612" s="241">
        <v>44835</v>
      </c>
      <c r="S3612" s="291" t="s">
        <v>8590</v>
      </c>
      <c r="T3612" s="196"/>
      <c r="U3612" s="196"/>
      <c r="V3612" s="196"/>
      <c r="W3612" s="196"/>
      <c r="X3612"/>
      <c r="Y3612" t="s">
        <v>8472</v>
      </c>
      <c r="Z3612">
        <v>1630979409</v>
      </c>
      <c r="AA3612" t="s">
        <v>8473</v>
      </c>
      <c r="AB3612" s="259" t="str">
        <f>_xlfn.IFNA(IF(Table[[#This Row],[Programme Partner]]&lt;&gt;Table[[#This Row],[Implementing Partner]],CONCATENATE(Table[[#This Row],[Programme Partner]],"-",Table[[#This Row],[Implementing Partner]]),Table[[#This Row],[Programme Partner]]),"")</f>
        <v>IVY Japan-Mukti Cox's Bazar</v>
      </c>
    </row>
    <row r="3613" spans="1:28" ht="16.5" customHeight="1">
      <c r="A3613" s="183">
        <v>4061</v>
      </c>
      <c r="B3613" s="195" t="s">
        <v>6074</v>
      </c>
      <c r="C3613" s="198" t="s">
        <v>5179</v>
      </c>
      <c r="D3613" s="212" t="s">
        <v>8343</v>
      </c>
      <c r="E3613" s="195" t="s">
        <v>27</v>
      </c>
      <c r="F3613" s="195" t="s">
        <v>8013</v>
      </c>
      <c r="G3613" s="195" t="s">
        <v>8313</v>
      </c>
      <c r="H3613" s="195" t="str">
        <f>IFERROR(VLOOKUP(Table[[#This Row],[Activity Details of Assistance]],WHAT!E:F,2,FALSE),"")</f>
        <v># of HP sessions at community level</v>
      </c>
      <c r="I3613" s="195"/>
      <c r="J3613">
        <v>8</v>
      </c>
      <c r="K3613" t="s">
        <v>8280</v>
      </c>
      <c r="L3613" s="219" t="s">
        <v>13</v>
      </c>
      <c r="M3613" t="s">
        <v>14</v>
      </c>
      <c r="N3613" t="s">
        <v>307</v>
      </c>
      <c r="O3613" t="s">
        <v>1603</v>
      </c>
      <c r="P3613" t="s">
        <v>8241</v>
      </c>
      <c r="Q3613" s="241">
        <v>44773</v>
      </c>
      <c r="R3613" s="241">
        <v>44835</v>
      </c>
      <c r="S3613" s="291" t="s">
        <v>8590</v>
      </c>
      <c r="T3613" s="196"/>
      <c r="U3613" s="196"/>
      <c r="V3613" s="196"/>
      <c r="W3613" s="196"/>
      <c r="X3613"/>
      <c r="Y3613" t="s">
        <v>8472</v>
      </c>
      <c r="Z3613">
        <v>1630979409</v>
      </c>
      <c r="AA3613" t="s">
        <v>8473</v>
      </c>
      <c r="AB3613" s="259" t="str">
        <f>_xlfn.IFNA(IF(Table[[#This Row],[Programme Partner]]&lt;&gt;Table[[#This Row],[Implementing Partner]],CONCATENATE(Table[[#This Row],[Programme Partner]],"-",Table[[#This Row],[Implementing Partner]]),Table[[#This Row],[Programme Partner]]),"")</f>
        <v>IVY Japan-Mukti Cox's Bazar</v>
      </c>
    </row>
    <row r="3614" spans="1:28" ht="16.5" customHeight="1">
      <c r="A3614" s="183">
        <v>4062</v>
      </c>
      <c r="B3614" s="195" t="s">
        <v>5143</v>
      </c>
      <c r="C3614" s="198" t="s">
        <v>5024</v>
      </c>
      <c r="D3614" s="212" t="s">
        <v>5143</v>
      </c>
      <c r="E3614" s="195" t="s">
        <v>27</v>
      </c>
      <c r="F3614" s="195" t="s">
        <v>8013</v>
      </c>
      <c r="G3614" s="195" t="s">
        <v>8314</v>
      </c>
      <c r="H3614" s="195" t="str">
        <f>IFERROR(VLOOKUP(Table[[#This Row],[Activity Details of Assistance]],WHAT!E:F,2,FALSE),"")</f>
        <v># of HP sessions at HH level</v>
      </c>
      <c r="I3614" s="195"/>
      <c r="J3614">
        <v>927</v>
      </c>
      <c r="K3614" t="s">
        <v>8280</v>
      </c>
      <c r="L3614" s="219" t="s">
        <v>13</v>
      </c>
      <c r="M3614" t="s">
        <v>14</v>
      </c>
      <c r="N3614" t="s">
        <v>309</v>
      </c>
      <c r="O3614" t="s">
        <v>1608</v>
      </c>
      <c r="P3614" t="s">
        <v>8212</v>
      </c>
      <c r="Q3614" s="241">
        <v>44804</v>
      </c>
      <c r="R3614" s="241">
        <v>44896</v>
      </c>
      <c r="S3614" s="291" t="s">
        <v>8590</v>
      </c>
      <c r="T3614" s="196"/>
      <c r="U3614" s="196"/>
      <c r="V3614" s="196"/>
      <c r="W3614" s="196"/>
      <c r="X3614"/>
      <c r="Y3614" t="s">
        <v>8326</v>
      </c>
      <c r="Z3614">
        <v>1628407107</v>
      </c>
      <c r="AA3614" t="s">
        <v>8327</v>
      </c>
      <c r="AB3614" s="259" t="str">
        <f>_xlfn.IFNA(IF(Table[[#This Row],[Programme Partner]]&lt;&gt;Table[[#This Row],[Implementing Partner]],CONCATENATE(Table[[#This Row],[Programme Partner]],"-",Table[[#This Row],[Implementing Partner]]),Table[[#This Row],[Programme Partner]]),"")</f>
        <v>IFRC-BDRCS</v>
      </c>
    </row>
    <row r="3615" spans="1:28" ht="16.5" customHeight="1">
      <c r="A3615" s="183">
        <v>4063</v>
      </c>
      <c r="B3615" s="195" t="s">
        <v>5137</v>
      </c>
      <c r="C3615" s="198" t="s">
        <v>5137</v>
      </c>
      <c r="D3615" s="212" t="s">
        <v>5236</v>
      </c>
      <c r="E3615" s="195" t="s">
        <v>27</v>
      </c>
      <c r="F3615" s="195" t="s">
        <v>8013</v>
      </c>
      <c r="G3615" s="195" t="s">
        <v>8314</v>
      </c>
      <c r="H3615" s="195" t="str">
        <f>IFERROR(VLOOKUP(Table[[#This Row],[Activity Details of Assistance]],WHAT!E:F,2,FALSE),"")</f>
        <v># of HP sessions at HH level</v>
      </c>
      <c r="I3615" s="195"/>
      <c r="J3615">
        <v>34</v>
      </c>
      <c r="K3615" t="s">
        <v>8280</v>
      </c>
      <c r="L3615" s="219" t="s">
        <v>13</v>
      </c>
      <c r="M3615" t="s">
        <v>14</v>
      </c>
      <c r="N3615" t="s">
        <v>309</v>
      </c>
      <c r="O3615" t="s">
        <v>1604</v>
      </c>
      <c r="P3615" t="s">
        <v>8209</v>
      </c>
      <c r="Q3615" s="241">
        <v>44804</v>
      </c>
      <c r="R3615" s="241">
        <v>44866</v>
      </c>
      <c r="S3615" s="291" t="s">
        <v>8590</v>
      </c>
      <c r="T3615" s="196"/>
      <c r="U3615" s="196"/>
      <c r="V3615" s="196"/>
      <c r="W3615" s="196"/>
      <c r="X3615"/>
      <c r="Y3615" t="s">
        <v>8529</v>
      </c>
      <c r="Z3615">
        <v>1714119199</v>
      </c>
      <c r="AA3615" t="s">
        <v>8424</v>
      </c>
      <c r="AB3615" s="259" t="str">
        <f>_xlfn.IFNA(IF(Table[[#This Row],[Programme Partner]]&lt;&gt;Table[[#This Row],[Implementing Partner]],CONCATENATE(Table[[#This Row],[Programme Partner]],"-",Table[[#This Row],[Implementing Partner]]),Table[[#This Row],[Programme Partner]]),"")</f>
        <v>HYSAWA</v>
      </c>
    </row>
    <row r="3616" spans="1:28" ht="16.5" customHeight="1">
      <c r="A3616" s="183">
        <v>4064</v>
      </c>
      <c r="B3616" s="195" t="s">
        <v>5137</v>
      </c>
      <c r="C3616" s="198" t="s">
        <v>5137</v>
      </c>
      <c r="D3616" s="212" t="s">
        <v>5236</v>
      </c>
      <c r="E3616" s="195" t="s">
        <v>27</v>
      </c>
      <c r="F3616" s="195" t="s">
        <v>8011</v>
      </c>
      <c r="G3616" s="195" t="s">
        <v>8353</v>
      </c>
      <c r="H3616" s="195" t="str">
        <f>IFERROR(VLOOKUP(Table[[#This Row],[Activity Details of Assistance]],WHAT!E:F,2,FALSE),"")</f>
        <v># of tube well</v>
      </c>
      <c r="I3616" s="195"/>
      <c r="J3616">
        <v>10</v>
      </c>
      <c r="K3616" t="s">
        <v>8280</v>
      </c>
      <c r="L3616" s="219" t="s">
        <v>13</v>
      </c>
      <c r="M3616" t="s">
        <v>14</v>
      </c>
      <c r="N3616" t="s">
        <v>309</v>
      </c>
      <c r="O3616" t="s">
        <v>1605</v>
      </c>
      <c r="P3616" t="s">
        <v>8210</v>
      </c>
      <c r="Q3616" s="241">
        <v>44804</v>
      </c>
      <c r="R3616" s="241">
        <v>44866</v>
      </c>
      <c r="S3616" s="291" t="s">
        <v>8590</v>
      </c>
      <c r="T3616" s="196"/>
      <c r="U3616" s="196"/>
      <c r="V3616" s="196"/>
      <c r="W3616" s="196"/>
      <c r="X3616"/>
      <c r="Y3616" t="s">
        <v>8529</v>
      </c>
      <c r="Z3616">
        <v>1714119199</v>
      </c>
      <c r="AA3616" t="s">
        <v>8424</v>
      </c>
      <c r="AB3616" s="259" t="str">
        <f>_xlfn.IFNA(IF(Table[[#This Row],[Programme Partner]]&lt;&gt;Table[[#This Row],[Implementing Partner]],CONCATENATE(Table[[#This Row],[Programme Partner]],"-",Table[[#This Row],[Implementing Partner]]),Table[[#This Row],[Programme Partner]]),"")</f>
        <v>HYSAWA</v>
      </c>
    </row>
    <row r="3617" spans="1:28" ht="16.5" customHeight="1">
      <c r="A3617" s="183">
        <v>4065</v>
      </c>
      <c r="B3617" s="195" t="s">
        <v>5137</v>
      </c>
      <c r="C3617" s="198" t="s">
        <v>5137</v>
      </c>
      <c r="D3617" s="212" t="s">
        <v>5236</v>
      </c>
      <c r="E3617" s="195" t="s">
        <v>27</v>
      </c>
      <c r="F3617" s="195" t="s">
        <v>8013</v>
      </c>
      <c r="G3617" s="195" t="s">
        <v>8314</v>
      </c>
      <c r="H3617" s="195" t="str">
        <f>IFERROR(VLOOKUP(Table[[#This Row],[Activity Details of Assistance]],WHAT!E:F,2,FALSE),"")</f>
        <v># of HP sessions at HH level</v>
      </c>
      <c r="I3617" s="195"/>
      <c r="J3617">
        <v>41</v>
      </c>
      <c r="K3617" t="s">
        <v>8280</v>
      </c>
      <c r="L3617" s="219" t="s">
        <v>13</v>
      </c>
      <c r="M3617" t="s">
        <v>14</v>
      </c>
      <c r="N3617" t="s">
        <v>309</v>
      </c>
      <c r="O3617" t="s">
        <v>1605</v>
      </c>
      <c r="P3617" t="s">
        <v>8210</v>
      </c>
      <c r="Q3617" s="241">
        <v>44804</v>
      </c>
      <c r="R3617" s="241">
        <v>44866</v>
      </c>
      <c r="S3617" s="291" t="s">
        <v>8590</v>
      </c>
      <c r="T3617" s="196"/>
      <c r="U3617" s="196"/>
      <c r="V3617" s="196"/>
      <c r="W3617" s="196"/>
      <c r="X3617"/>
      <c r="Y3617" t="s">
        <v>8529</v>
      </c>
      <c r="Z3617">
        <v>1714119199</v>
      </c>
      <c r="AA3617" t="s">
        <v>8424</v>
      </c>
      <c r="AB3617" s="259" t="str">
        <f>_xlfn.IFNA(IF(Table[[#This Row],[Programme Partner]]&lt;&gt;Table[[#This Row],[Implementing Partner]],CONCATENATE(Table[[#This Row],[Programme Partner]],"-",Table[[#This Row],[Implementing Partner]]),Table[[#This Row],[Programme Partner]]),"")</f>
        <v>HYSAWA</v>
      </c>
    </row>
    <row r="3618" spans="1:28" ht="16.5" customHeight="1">
      <c r="A3618" s="183">
        <v>4066</v>
      </c>
      <c r="B3618" s="195" t="s">
        <v>5137</v>
      </c>
      <c r="C3618" s="198" t="s">
        <v>5137</v>
      </c>
      <c r="D3618" s="212" t="s">
        <v>5236</v>
      </c>
      <c r="E3618" s="195" t="s">
        <v>27</v>
      </c>
      <c r="F3618" s="195" t="s">
        <v>8013</v>
      </c>
      <c r="G3618" s="195" t="s">
        <v>8314</v>
      </c>
      <c r="H3618" s="195" t="str">
        <f>IFERROR(VLOOKUP(Table[[#This Row],[Activity Details of Assistance]],WHAT!E:F,2,FALSE),"")</f>
        <v># of HP sessions at HH level</v>
      </c>
      <c r="I3618" s="195"/>
      <c r="J3618">
        <v>59</v>
      </c>
      <c r="K3618" t="s">
        <v>8280</v>
      </c>
      <c r="L3618" s="219" t="s">
        <v>13</v>
      </c>
      <c r="M3618" t="s">
        <v>14</v>
      </c>
      <c r="N3618" t="s">
        <v>309</v>
      </c>
      <c r="O3618" t="s">
        <v>1606</v>
      </c>
      <c r="P3618" t="s">
        <v>8208</v>
      </c>
      <c r="Q3618" s="241">
        <v>44804</v>
      </c>
      <c r="R3618" s="241">
        <v>44866</v>
      </c>
      <c r="S3618" s="291" t="s">
        <v>8590</v>
      </c>
      <c r="T3618" s="196"/>
      <c r="U3618" s="196"/>
      <c r="V3618" s="196"/>
      <c r="W3618" s="196"/>
      <c r="X3618"/>
      <c r="Y3618" t="s">
        <v>8529</v>
      </c>
      <c r="Z3618">
        <v>1714119199</v>
      </c>
      <c r="AA3618" t="s">
        <v>8424</v>
      </c>
      <c r="AB3618" s="259" t="str">
        <f>_xlfn.IFNA(IF(Table[[#This Row],[Programme Partner]]&lt;&gt;Table[[#This Row],[Implementing Partner]],CONCATENATE(Table[[#This Row],[Programme Partner]],"-",Table[[#This Row],[Implementing Partner]]),Table[[#This Row],[Programme Partner]]),"")</f>
        <v>HYSAWA</v>
      </c>
    </row>
    <row r="3619" spans="1:28" ht="16.5" customHeight="1">
      <c r="A3619" s="183">
        <v>4067</v>
      </c>
      <c r="B3619" s="195" t="s">
        <v>5137</v>
      </c>
      <c r="C3619" s="198" t="s">
        <v>5137</v>
      </c>
      <c r="D3619" s="212" t="s">
        <v>5236</v>
      </c>
      <c r="E3619" s="195" t="s">
        <v>27</v>
      </c>
      <c r="F3619" s="195" t="s">
        <v>8013</v>
      </c>
      <c r="G3619" s="195" t="s">
        <v>8314</v>
      </c>
      <c r="H3619" s="195" t="str">
        <f>IFERROR(VLOOKUP(Table[[#This Row],[Activity Details of Assistance]],WHAT!E:F,2,FALSE),"")</f>
        <v># of HP sessions at HH level</v>
      </c>
      <c r="I3619" s="195"/>
      <c r="J3619">
        <v>69</v>
      </c>
      <c r="K3619" t="s">
        <v>8280</v>
      </c>
      <c r="L3619" s="219" t="s">
        <v>13</v>
      </c>
      <c r="M3619" t="s">
        <v>14</v>
      </c>
      <c r="N3619" t="s">
        <v>309</v>
      </c>
      <c r="O3619" t="s">
        <v>1607</v>
      </c>
      <c r="P3619" t="s">
        <v>8211</v>
      </c>
      <c r="Q3619" s="241">
        <v>44804</v>
      </c>
      <c r="R3619" s="241">
        <v>44866</v>
      </c>
      <c r="S3619" s="291" t="s">
        <v>8590</v>
      </c>
      <c r="T3619" s="196"/>
      <c r="U3619" s="196"/>
      <c r="V3619" s="196"/>
      <c r="W3619" s="196"/>
      <c r="X3619"/>
      <c r="Y3619" t="s">
        <v>8425</v>
      </c>
      <c r="Z3619">
        <v>1714119199</v>
      </c>
      <c r="AA3619" t="s">
        <v>8424</v>
      </c>
      <c r="AB3619" s="259" t="str">
        <f>_xlfn.IFNA(IF(Table[[#This Row],[Programme Partner]]&lt;&gt;Table[[#This Row],[Implementing Partner]],CONCATENATE(Table[[#This Row],[Programme Partner]],"-",Table[[#This Row],[Implementing Partner]]),Table[[#This Row],[Programme Partner]]),"")</f>
        <v>HYSAWA</v>
      </c>
    </row>
    <row r="3620" spans="1:28" ht="16.5" customHeight="1">
      <c r="A3620" s="183">
        <v>4068</v>
      </c>
      <c r="B3620" s="195" t="s">
        <v>5137</v>
      </c>
      <c r="C3620" s="198" t="s">
        <v>5137</v>
      </c>
      <c r="D3620" s="212" t="s">
        <v>5236</v>
      </c>
      <c r="E3620" s="195" t="s">
        <v>27</v>
      </c>
      <c r="F3620" s="195" t="s">
        <v>8013</v>
      </c>
      <c r="G3620" s="195" t="s">
        <v>8314</v>
      </c>
      <c r="H3620" s="195" t="str">
        <f>IFERROR(VLOOKUP(Table[[#This Row],[Activity Details of Assistance]],WHAT!E:F,2,FALSE),"")</f>
        <v># of HP sessions at HH level</v>
      </c>
      <c r="I3620" s="195"/>
      <c r="J3620">
        <v>88</v>
      </c>
      <c r="K3620" t="s">
        <v>8280</v>
      </c>
      <c r="L3620" s="219" t="s">
        <v>13</v>
      </c>
      <c r="M3620" t="s">
        <v>14</v>
      </c>
      <c r="N3620" t="s">
        <v>309</v>
      </c>
      <c r="O3620" t="s">
        <v>1608</v>
      </c>
      <c r="P3620" t="s">
        <v>8212</v>
      </c>
      <c r="Q3620" s="241">
        <v>44804</v>
      </c>
      <c r="R3620" s="241">
        <v>44866</v>
      </c>
      <c r="S3620" s="291" t="s">
        <v>8590</v>
      </c>
      <c r="T3620" s="196"/>
      <c r="U3620" s="196"/>
      <c r="V3620" s="196"/>
      <c r="W3620" s="196"/>
      <c r="X3620"/>
      <c r="Y3620" t="s">
        <v>8425</v>
      </c>
      <c r="Z3620">
        <v>1714119199</v>
      </c>
      <c r="AA3620" t="s">
        <v>8424</v>
      </c>
      <c r="AB3620" s="259" t="str">
        <f>_xlfn.IFNA(IF(Table[[#This Row],[Programme Partner]]&lt;&gt;Table[[#This Row],[Implementing Partner]],CONCATENATE(Table[[#This Row],[Programme Partner]],"-",Table[[#This Row],[Implementing Partner]]),Table[[#This Row],[Programme Partner]]),"")</f>
        <v>HYSAWA</v>
      </c>
    </row>
    <row r="3621" spans="1:28" ht="16.5" customHeight="1">
      <c r="A3621" s="183">
        <v>4069</v>
      </c>
      <c r="B3621" s="195" t="s">
        <v>5137</v>
      </c>
      <c r="C3621" s="198" t="s">
        <v>5137</v>
      </c>
      <c r="D3621" s="212" t="s">
        <v>5236</v>
      </c>
      <c r="E3621" s="195" t="s">
        <v>27</v>
      </c>
      <c r="F3621" s="195" t="s">
        <v>8013</v>
      </c>
      <c r="G3621" s="195" t="s">
        <v>8314</v>
      </c>
      <c r="H3621" s="195" t="str">
        <f>IFERROR(VLOOKUP(Table[[#This Row],[Activity Details of Assistance]],WHAT!E:F,2,FALSE),"")</f>
        <v># of HP sessions at HH level</v>
      </c>
      <c r="I3621" s="195"/>
      <c r="J3621">
        <v>99</v>
      </c>
      <c r="K3621" t="s">
        <v>8280</v>
      </c>
      <c r="L3621" s="219" t="s">
        <v>13</v>
      </c>
      <c r="M3621" t="s">
        <v>14</v>
      </c>
      <c r="N3621" t="s">
        <v>307</v>
      </c>
      <c r="O3621" t="s">
        <v>1179</v>
      </c>
      <c r="P3621" t="s">
        <v>8264</v>
      </c>
      <c r="Q3621" s="241">
        <v>44804</v>
      </c>
      <c r="R3621" s="241">
        <v>44866</v>
      </c>
      <c r="S3621" s="291" t="s">
        <v>8590</v>
      </c>
      <c r="T3621" s="196"/>
      <c r="U3621" s="196"/>
      <c r="V3621" s="196"/>
      <c r="W3621" s="196"/>
      <c r="X3621"/>
      <c r="Y3621" t="s">
        <v>8425</v>
      </c>
      <c r="Z3621">
        <v>1714119199</v>
      </c>
      <c r="AA3621" t="s">
        <v>8424</v>
      </c>
      <c r="AB3621" s="259" t="str">
        <f>_xlfn.IFNA(IF(Table[[#This Row],[Programme Partner]]&lt;&gt;Table[[#This Row],[Implementing Partner]],CONCATENATE(Table[[#This Row],[Programme Partner]],"-",Table[[#This Row],[Implementing Partner]]),Table[[#This Row],[Programme Partner]]),"")</f>
        <v>HYSAWA</v>
      </c>
    </row>
    <row r="3622" spans="1:28" ht="16.5" customHeight="1">
      <c r="A3622" s="183">
        <v>4070</v>
      </c>
      <c r="B3622" s="195" t="s">
        <v>5137</v>
      </c>
      <c r="C3622" s="198" t="s">
        <v>5137</v>
      </c>
      <c r="D3622" s="212" t="s">
        <v>5236</v>
      </c>
      <c r="E3622" s="195" t="s">
        <v>27</v>
      </c>
      <c r="F3622" s="195" t="s">
        <v>8013</v>
      </c>
      <c r="G3622" s="195" t="s">
        <v>8314</v>
      </c>
      <c r="H3622" s="195" t="str">
        <f>IFERROR(VLOOKUP(Table[[#This Row],[Activity Details of Assistance]],WHAT!E:F,2,FALSE),"")</f>
        <v># of HP sessions at HH level</v>
      </c>
      <c r="I3622" s="195"/>
      <c r="J3622">
        <v>81</v>
      </c>
      <c r="K3622" t="s">
        <v>8280</v>
      </c>
      <c r="L3622" s="219" t="s">
        <v>13</v>
      </c>
      <c r="M3622" t="s">
        <v>14</v>
      </c>
      <c r="N3622" t="s">
        <v>307</v>
      </c>
      <c r="O3622" t="s">
        <v>1599</v>
      </c>
      <c r="P3622" t="s">
        <v>8198</v>
      </c>
      <c r="Q3622" s="241">
        <v>44804</v>
      </c>
      <c r="R3622" s="241">
        <v>44866</v>
      </c>
      <c r="S3622" s="291" t="s">
        <v>8590</v>
      </c>
      <c r="T3622" s="196"/>
      <c r="U3622" s="196"/>
      <c r="V3622" s="196"/>
      <c r="W3622" s="196"/>
      <c r="X3622"/>
      <c r="Y3622" t="s">
        <v>8425</v>
      </c>
      <c r="Z3622">
        <v>17149199</v>
      </c>
      <c r="AA3622" t="s">
        <v>8424</v>
      </c>
      <c r="AB3622" s="259" t="str">
        <f>_xlfn.IFNA(IF(Table[[#This Row],[Programme Partner]]&lt;&gt;Table[[#This Row],[Implementing Partner]],CONCATENATE(Table[[#This Row],[Programme Partner]],"-",Table[[#This Row],[Implementing Partner]]),Table[[#This Row],[Programme Partner]]),"")</f>
        <v>HYSAWA</v>
      </c>
    </row>
    <row r="3623" spans="1:28" ht="16.5" customHeight="1">
      <c r="A3623" s="183">
        <v>4071</v>
      </c>
      <c r="B3623" s="195" t="s">
        <v>5137</v>
      </c>
      <c r="C3623" s="198" t="s">
        <v>5137</v>
      </c>
      <c r="D3623" s="212" t="s">
        <v>5236</v>
      </c>
      <c r="E3623" s="195" t="s">
        <v>27</v>
      </c>
      <c r="F3623" s="195" t="s">
        <v>8013</v>
      </c>
      <c r="G3623" s="195" t="s">
        <v>8314</v>
      </c>
      <c r="H3623" s="195" t="str">
        <f>IFERROR(VLOOKUP(Table[[#This Row],[Activity Details of Assistance]],WHAT!E:F,2,FALSE),"")</f>
        <v># of HP sessions at HH level</v>
      </c>
      <c r="I3623" s="195"/>
      <c r="J3623">
        <v>96</v>
      </c>
      <c r="K3623" t="s">
        <v>8280</v>
      </c>
      <c r="L3623" s="219" t="s">
        <v>13</v>
      </c>
      <c r="M3623" t="s">
        <v>14</v>
      </c>
      <c r="N3623" t="s">
        <v>307</v>
      </c>
      <c r="O3623" t="s">
        <v>1600</v>
      </c>
      <c r="P3623" t="s">
        <v>8265</v>
      </c>
      <c r="Q3623" s="241">
        <v>44804</v>
      </c>
      <c r="R3623" s="241">
        <v>44866</v>
      </c>
      <c r="S3623" s="291" t="s">
        <v>8590</v>
      </c>
      <c r="T3623" s="196"/>
      <c r="U3623" s="196"/>
      <c r="V3623" s="196"/>
      <c r="W3623" s="196"/>
      <c r="X3623"/>
      <c r="Y3623" t="s">
        <v>8425</v>
      </c>
      <c r="Z3623">
        <v>17149199</v>
      </c>
      <c r="AA3623" t="s">
        <v>8424</v>
      </c>
      <c r="AB3623" s="259" t="str">
        <f>_xlfn.IFNA(IF(Table[[#This Row],[Programme Partner]]&lt;&gt;Table[[#This Row],[Implementing Partner]],CONCATENATE(Table[[#This Row],[Programme Partner]],"-",Table[[#This Row],[Implementing Partner]]),Table[[#This Row],[Programme Partner]]),"")</f>
        <v>HYSAWA</v>
      </c>
    </row>
    <row r="3624" spans="1:28" ht="16.5" customHeight="1">
      <c r="A3624" s="183">
        <v>4072</v>
      </c>
      <c r="B3624" s="195" t="s">
        <v>5137</v>
      </c>
      <c r="C3624" s="198" t="s">
        <v>5137</v>
      </c>
      <c r="D3624" s="212" t="s">
        <v>5236</v>
      </c>
      <c r="E3624" s="195" t="s">
        <v>27</v>
      </c>
      <c r="F3624" s="195" t="s">
        <v>8013</v>
      </c>
      <c r="G3624" s="195" t="s">
        <v>8314</v>
      </c>
      <c r="H3624" s="195" t="str">
        <f>IFERROR(VLOOKUP(Table[[#This Row],[Activity Details of Assistance]],WHAT!E:F,2,FALSE),"")</f>
        <v># of HP sessions at HH level</v>
      </c>
      <c r="I3624" s="195"/>
      <c r="J3624">
        <v>123</v>
      </c>
      <c r="K3624" t="s">
        <v>8280</v>
      </c>
      <c r="L3624" s="219" t="s">
        <v>13</v>
      </c>
      <c r="M3624" t="s">
        <v>14</v>
      </c>
      <c r="N3624" t="s">
        <v>307</v>
      </c>
      <c r="O3624" t="s">
        <v>1602</v>
      </c>
      <c r="P3624" t="s">
        <v>8303</v>
      </c>
      <c r="Q3624" s="241">
        <v>44804</v>
      </c>
      <c r="R3624" s="241">
        <v>44866</v>
      </c>
      <c r="S3624" s="291" t="s">
        <v>8590</v>
      </c>
      <c r="T3624" s="196"/>
      <c r="U3624" s="196"/>
      <c r="V3624" s="196"/>
      <c r="W3624" s="196"/>
      <c r="X3624"/>
      <c r="Y3624" t="s">
        <v>8425</v>
      </c>
      <c r="Z3624">
        <v>1714119199</v>
      </c>
      <c r="AA3624" t="s">
        <v>8424</v>
      </c>
      <c r="AB3624" s="259" t="str">
        <f>_xlfn.IFNA(IF(Table[[#This Row],[Programme Partner]]&lt;&gt;Table[[#This Row],[Implementing Partner]],CONCATENATE(Table[[#This Row],[Programme Partner]],"-",Table[[#This Row],[Implementing Partner]]),Table[[#This Row],[Programme Partner]]),"")</f>
        <v>HYSAWA</v>
      </c>
    </row>
    <row r="3625" spans="1:28" ht="16.5" customHeight="1">
      <c r="A3625" s="183">
        <v>4073</v>
      </c>
      <c r="B3625" s="195" t="s">
        <v>5137</v>
      </c>
      <c r="C3625" s="198" t="s">
        <v>5137</v>
      </c>
      <c r="D3625" s="212" t="s">
        <v>5236</v>
      </c>
      <c r="E3625" s="195" t="s">
        <v>27</v>
      </c>
      <c r="F3625" s="195" t="s">
        <v>8011</v>
      </c>
      <c r="G3625" s="195" t="s">
        <v>8353</v>
      </c>
      <c r="H3625" s="195" t="str">
        <f>IFERROR(VLOOKUP(Table[[#This Row],[Activity Details of Assistance]],WHAT!E:F,2,FALSE),"")</f>
        <v># of tube well</v>
      </c>
      <c r="I3625" s="195"/>
      <c r="J3625">
        <v>10</v>
      </c>
      <c r="K3625" t="s">
        <v>8280</v>
      </c>
      <c r="L3625" s="219" t="s">
        <v>13</v>
      </c>
      <c r="M3625" t="s">
        <v>14</v>
      </c>
      <c r="N3625" t="s">
        <v>307</v>
      </c>
      <c r="O3625" t="s">
        <v>307</v>
      </c>
      <c r="P3625" t="s">
        <v>8220</v>
      </c>
      <c r="Q3625" s="241">
        <v>44804</v>
      </c>
      <c r="R3625" s="241">
        <v>44866</v>
      </c>
      <c r="S3625" s="291" t="s">
        <v>8590</v>
      </c>
      <c r="T3625" s="196"/>
      <c r="U3625" s="196"/>
      <c r="V3625" s="196"/>
      <c r="W3625" s="196"/>
      <c r="X3625"/>
      <c r="Y3625" t="s">
        <v>8425</v>
      </c>
      <c r="Z3625">
        <v>1714119199</v>
      </c>
      <c r="AA3625" t="s">
        <v>8424</v>
      </c>
      <c r="AB3625" s="259" t="str">
        <f>_xlfn.IFNA(IF(Table[[#This Row],[Programme Partner]]&lt;&gt;Table[[#This Row],[Implementing Partner]],CONCATENATE(Table[[#This Row],[Programme Partner]],"-",Table[[#This Row],[Implementing Partner]]),Table[[#This Row],[Programme Partner]]),"")</f>
        <v>HYSAWA</v>
      </c>
    </row>
    <row r="3626" spans="1:28" ht="16.5" customHeight="1">
      <c r="A3626" s="183">
        <v>4074</v>
      </c>
      <c r="B3626" s="195" t="s">
        <v>5137</v>
      </c>
      <c r="C3626" s="198" t="s">
        <v>5137</v>
      </c>
      <c r="D3626" s="212" t="s">
        <v>5236</v>
      </c>
      <c r="E3626" s="195" t="s">
        <v>27</v>
      </c>
      <c r="F3626" s="195" t="s">
        <v>8013</v>
      </c>
      <c r="G3626" s="195" t="s">
        <v>8314</v>
      </c>
      <c r="H3626" s="195" t="str">
        <f>IFERROR(VLOOKUP(Table[[#This Row],[Activity Details of Assistance]],WHAT!E:F,2,FALSE),"")</f>
        <v># of HP sessions at HH level</v>
      </c>
      <c r="I3626" s="195"/>
      <c r="J3626">
        <v>102</v>
      </c>
      <c r="K3626" t="s">
        <v>8280</v>
      </c>
      <c r="L3626" s="219" t="s">
        <v>13</v>
      </c>
      <c r="M3626" t="s">
        <v>14</v>
      </c>
      <c r="N3626" t="s">
        <v>307</v>
      </c>
      <c r="O3626" t="s">
        <v>307</v>
      </c>
      <c r="P3626" t="s">
        <v>8220</v>
      </c>
      <c r="Q3626" s="241">
        <v>44804</v>
      </c>
      <c r="R3626" s="241">
        <v>44866</v>
      </c>
      <c r="S3626" s="291" t="s">
        <v>8590</v>
      </c>
      <c r="T3626" s="196"/>
      <c r="U3626" s="196"/>
      <c r="V3626" s="196"/>
      <c r="W3626" s="196"/>
      <c r="X3626"/>
      <c r="Y3626" t="s">
        <v>8425</v>
      </c>
      <c r="Z3626">
        <v>1714119199</v>
      </c>
      <c r="AA3626" t="s">
        <v>8424</v>
      </c>
      <c r="AB3626" s="259" t="str">
        <f>_xlfn.IFNA(IF(Table[[#This Row],[Programme Partner]]&lt;&gt;Table[[#This Row],[Implementing Partner]],CONCATENATE(Table[[#This Row],[Programme Partner]],"-",Table[[#This Row],[Implementing Partner]]),Table[[#This Row],[Programme Partner]]),"")</f>
        <v>HYSAWA</v>
      </c>
    </row>
    <row r="3627" spans="1:28" ht="16.5" customHeight="1">
      <c r="A3627" s="183">
        <v>4075</v>
      </c>
      <c r="B3627" s="195" t="s">
        <v>5137</v>
      </c>
      <c r="C3627" s="198" t="s">
        <v>5137</v>
      </c>
      <c r="D3627" s="212" t="s">
        <v>5236</v>
      </c>
      <c r="E3627" s="195" t="s">
        <v>27</v>
      </c>
      <c r="F3627" s="195" t="s">
        <v>8013</v>
      </c>
      <c r="G3627" s="195" t="s">
        <v>8314</v>
      </c>
      <c r="H3627" s="195" t="str">
        <f>IFERROR(VLOOKUP(Table[[#This Row],[Activity Details of Assistance]],WHAT!E:F,2,FALSE),"")</f>
        <v># of HP sessions at HH level</v>
      </c>
      <c r="I3627" s="195"/>
      <c r="J3627">
        <v>85</v>
      </c>
      <c r="K3627" t="s">
        <v>8280</v>
      </c>
      <c r="L3627" s="219" t="s">
        <v>13</v>
      </c>
      <c r="M3627" t="s">
        <v>14</v>
      </c>
      <c r="N3627" t="s">
        <v>307</v>
      </c>
      <c r="O3627" t="s">
        <v>1603</v>
      </c>
      <c r="P3627" t="s">
        <v>8241</v>
      </c>
      <c r="Q3627" s="241">
        <v>44804</v>
      </c>
      <c r="R3627" s="241">
        <v>44866</v>
      </c>
      <c r="S3627" s="291" t="s">
        <v>8590</v>
      </c>
      <c r="T3627" s="196"/>
      <c r="U3627" s="196"/>
      <c r="V3627" s="196"/>
      <c r="W3627" s="196"/>
      <c r="X3627"/>
      <c r="Y3627" t="s">
        <v>8425</v>
      </c>
      <c r="Z3627">
        <v>1714119199</v>
      </c>
      <c r="AA3627" t="s">
        <v>8424</v>
      </c>
      <c r="AB3627" s="259" t="str">
        <f>_xlfn.IFNA(IF(Table[[#This Row],[Programme Partner]]&lt;&gt;Table[[#This Row],[Implementing Partner]],CONCATENATE(Table[[#This Row],[Programme Partner]],"-",Table[[#This Row],[Implementing Partner]]),Table[[#This Row],[Programme Partner]]),"")</f>
        <v>HYSAWA</v>
      </c>
    </row>
    <row r="3628" spans="1:28" ht="16.5" customHeight="1">
      <c r="A3628" s="183">
        <v>4076</v>
      </c>
      <c r="B3628" s="195" t="s">
        <v>5275</v>
      </c>
      <c r="C3628" s="198" t="s">
        <v>5184</v>
      </c>
      <c r="D3628" s="212" t="s">
        <v>5275</v>
      </c>
      <c r="E3628" s="195" t="s">
        <v>27</v>
      </c>
      <c r="F3628" s="195" t="s">
        <v>8013</v>
      </c>
      <c r="G3628" s="195" t="s">
        <v>8313</v>
      </c>
      <c r="H3628" s="195" t="str">
        <f>IFERROR(VLOOKUP(Table[[#This Row],[Activity Details of Assistance]],WHAT!E:F,2,FALSE),"")</f>
        <v># of HP sessions at community level</v>
      </c>
      <c r="I3628" s="195"/>
      <c r="J3628">
        <v>10</v>
      </c>
      <c r="K3628" t="s">
        <v>8280</v>
      </c>
      <c r="L3628" s="219" t="s">
        <v>13</v>
      </c>
      <c r="M3628" t="s">
        <v>14</v>
      </c>
      <c r="N3628" t="s">
        <v>307</v>
      </c>
      <c r="O3628" t="s">
        <v>1179</v>
      </c>
      <c r="P3628" t="s">
        <v>8264</v>
      </c>
      <c r="Q3628" s="241">
        <v>44804</v>
      </c>
      <c r="R3628" s="241">
        <v>45658</v>
      </c>
      <c r="S3628" s="291" t="s">
        <v>8590</v>
      </c>
      <c r="T3628" s="196"/>
      <c r="U3628" s="196"/>
      <c r="V3628" s="196"/>
      <c r="W3628" s="196"/>
      <c r="X3628"/>
      <c r="Y3628" t="s">
        <v>8572</v>
      </c>
      <c r="Z3628">
        <v>1712175843</v>
      </c>
      <c r="AA3628" t="s">
        <v>8573</v>
      </c>
      <c r="AB3628" s="259" t="str">
        <f>_xlfn.IFNA(IF(Table[[#This Row],[Programme Partner]]&lt;&gt;Table[[#This Row],[Implementing Partner]],CONCATENATE(Table[[#This Row],[Programme Partner]],"-",Table[[#This Row],[Implementing Partner]]),Table[[#This Row],[Programme Partner]]),"")</f>
        <v>UNICEF-NGOF</v>
      </c>
    </row>
    <row r="3629" spans="1:28" ht="16.5" customHeight="1">
      <c r="A3629" s="183">
        <v>4077</v>
      </c>
      <c r="B3629" s="195" t="s">
        <v>5275</v>
      </c>
      <c r="C3629" s="198" t="s">
        <v>5184</v>
      </c>
      <c r="D3629" s="212" t="s">
        <v>5275</v>
      </c>
      <c r="E3629" s="195" t="s">
        <v>27</v>
      </c>
      <c r="F3629" s="195" t="s">
        <v>8013</v>
      </c>
      <c r="G3629" s="195" t="s">
        <v>8313</v>
      </c>
      <c r="H3629" s="195" t="str">
        <f>IFERROR(VLOOKUP(Table[[#This Row],[Activity Details of Assistance]],WHAT!E:F,2,FALSE),"")</f>
        <v># of HP sessions at community level</v>
      </c>
      <c r="I3629" s="195"/>
      <c r="J3629">
        <v>15</v>
      </c>
      <c r="K3629" t="s">
        <v>8280</v>
      </c>
      <c r="L3629" s="219" t="s">
        <v>13</v>
      </c>
      <c r="M3629" t="s">
        <v>14</v>
      </c>
      <c r="N3629" t="s">
        <v>307</v>
      </c>
      <c r="O3629" t="s">
        <v>1599</v>
      </c>
      <c r="P3629" t="s">
        <v>8198</v>
      </c>
      <c r="Q3629" s="241">
        <v>44804</v>
      </c>
      <c r="R3629" s="241">
        <v>45658</v>
      </c>
      <c r="S3629" s="291" t="s">
        <v>8590</v>
      </c>
      <c r="T3629" s="196"/>
      <c r="U3629" s="196"/>
      <c r="V3629" s="196"/>
      <c r="W3629" s="196"/>
      <c r="X3629"/>
      <c r="Y3629" t="s">
        <v>8572</v>
      </c>
      <c r="Z3629">
        <v>1712175843</v>
      </c>
      <c r="AA3629" t="s">
        <v>8573</v>
      </c>
      <c r="AB3629" s="259" t="str">
        <f>_xlfn.IFNA(IF(Table[[#This Row],[Programme Partner]]&lt;&gt;Table[[#This Row],[Implementing Partner]],CONCATENATE(Table[[#This Row],[Programme Partner]],"-",Table[[#This Row],[Implementing Partner]]),Table[[#This Row],[Programme Partner]]),"")</f>
        <v>UNICEF-NGOF</v>
      </c>
    </row>
    <row r="3630" spans="1:28" ht="16.5" customHeight="1">
      <c r="A3630" s="183">
        <v>4078</v>
      </c>
      <c r="B3630" s="195" t="s">
        <v>5275</v>
      </c>
      <c r="C3630" s="198" t="s">
        <v>5184</v>
      </c>
      <c r="D3630" s="212" t="s">
        <v>5275</v>
      </c>
      <c r="E3630" s="195" t="s">
        <v>27</v>
      </c>
      <c r="F3630" s="195" t="s">
        <v>8013</v>
      </c>
      <c r="G3630" s="195" t="s">
        <v>8313</v>
      </c>
      <c r="H3630" s="195" t="str">
        <f>IFERROR(VLOOKUP(Table[[#This Row],[Activity Details of Assistance]],WHAT!E:F,2,FALSE),"")</f>
        <v># of HP sessions at community level</v>
      </c>
      <c r="I3630" s="195"/>
      <c r="J3630">
        <v>17</v>
      </c>
      <c r="K3630" t="s">
        <v>8280</v>
      </c>
      <c r="L3630" s="219" t="s">
        <v>13</v>
      </c>
      <c r="M3630" t="s">
        <v>14</v>
      </c>
      <c r="N3630" t="s">
        <v>307</v>
      </c>
      <c r="O3630" t="s">
        <v>1600</v>
      </c>
      <c r="P3630" t="s">
        <v>8265</v>
      </c>
      <c r="Q3630" s="241">
        <v>44804</v>
      </c>
      <c r="R3630" s="241">
        <v>45658</v>
      </c>
      <c r="S3630" s="291" t="s">
        <v>8590</v>
      </c>
      <c r="T3630" s="196"/>
      <c r="U3630" s="196"/>
      <c r="V3630" s="196"/>
      <c r="W3630" s="196"/>
      <c r="X3630"/>
      <c r="Y3630" t="s">
        <v>8572</v>
      </c>
      <c r="Z3630">
        <v>1712175843</v>
      </c>
      <c r="AA3630" t="s">
        <v>8573</v>
      </c>
      <c r="AB3630" s="259" t="str">
        <f>_xlfn.IFNA(IF(Table[[#This Row],[Programme Partner]]&lt;&gt;Table[[#This Row],[Implementing Partner]],CONCATENATE(Table[[#This Row],[Programme Partner]],"-",Table[[#This Row],[Implementing Partner]]),Table[[#This Row],[Programme Partner]]),"")</f>
        <v>UNICEF-NGOF</v>
      </c>
    </row>
    <row r="3631" spans="1:28" ht="16.5" customHeight="1">
      <c r="A3631" s="183">
        <v>4079</v>
      </c>
      <c r="B3631" s="195" t="s">
        <v>5275</v>
      </c>
      <c r="C3631" s="198" t="s">
        <v>5184</v>
      </c>
      <c r="D3631" s="212" t="s">
        <v>5275</v>
      </c>
      <c r="E3631" s="195" t="s">
        <v>27</v>
      </c>
      <c r="F3631" s="195" t="s">
        <v>8013</v>
      </c>
      <c r="G3631" s="195" t="s">
        <v>8313</v>
      </c>
      <c r="H3631" s="195" t="str">
        <f>IFERROR(VLOOKUP(Table[[#This Row],[Activity Details of Assistance]],WHAT!E:F,2,FALSE),"")</f>
        <v># of HP sessions at community level</v>
      </c>
      <c r="I3631" s="195"/>
      <c r="J3631">
        <v>14</v>
      </c>
      <c r="K3631" t="s">
        <v>8280</v>
      </c>
      <c r="L3631" s="219" t="s">
        <v>13</v>
      </c>
      <c r="M3631" t="s">
        <v>14</v>
      </c>
      <c r="N3631" t="s">
        <v>307</v>
      </c>
      <c r="O3631" t="s">
        <v>307</v>
      </c>
      <c r="P3631" t="s">
        <v>8220</v>
      </c>
      <c r="Q3631" s="241">
        <v>44804</v>
      </c>
      <c r="R3631" s="241">
        <v>45658</v>
      </c>
      <c r="S3631" s="291" t="s">
        <v>8590</v>
      </c>
      <c r="T3631" s="196"/>
      <c r="U3631" s="196"/>
      <c r="V3631" s="196"/>
      <c r="W3631" s="196"/>
      <c r="X3631"/>
      <c r="Y3631" t="s">
        <v>8572</v>
      </c>
      <c r="Z3631">
        <v>1712175843</v>
      </c>
      <c r="AA3631" t="s">
        <v>8573</v>
      </c>
      <c r="AB3631" s="259" t="str">
        <f>_xlfn.IFNA(IF(Table[[#This Row],[Programme Partner]]&lt;&gt;Table[[#This Row],[Implementing Partner]],CONCATENATE(Table[[#This Row],[Programme Partner]],"-",Table[[#This Row],[Implementing Partner]]),Table[[#This Row],[Programme Partner]]),"")</f>
        <v>UNICEF-NGOF</v>
      </c>
    </row>
    <row r="3632" spans="1:28" ht="16.5" customHeight="1">
      <c r="A3632" s="183">
        <v>4080</v>
      </c>
      <c r="B3632" s="195" t="s">
        <v>5275</v>
      </c>
      <c r="C3632" s="198" t="s">
        <v>5184</v>
      </c>
      <c r="D3632" s="212" t="s">
        <v>5275</v>
      </c>
      <c r="E3632" s="195" t="s">
        <v>27</v>
      </c>
      <c r="F3632" s="195" t="s">
        <v>8013</v>
      </c>
      <c r="G3632" s="195" t="s">
        <v>8313</v>
      </c>
      <c r="H3632" s="195" t="str">
        <f>IFERROR(VLOOKUP(Table[[#This Row],[Activity Details of Assistance]],WHAT!E:F,2,FALSE),"")</f>
        <v># of HP sessions at community level</v>
      </c>
      <c r="I3632" s="195"/>
      <c r="J3632">
        <v>18</v>
      </c>
      <c r="K3632" t="s">
        <v>8280</v>
      </c>
      <c r="L3632" s="219" t="s">
        <v>13</v>
      </c>
      <c r="M3632" t="s">
        <v>14</v>
      </c>
      <c r="N3632" t="s">
        <v>307</v>
      </c>
      <c r="O3632" t="s">
        <v>1603</v>
      </c>
      <c r="P3632" t="s">
        <v>8241</v>
      </c>
      <c r="Q3632" s="241">
        <v>44804</v>
      </c>
      <c r="R3632" s="241">
        <v>45658</v>
      </c>
      <c r="S3632" s="291" t="s">
        <v>8590</v>
      </c>
      <c r="T3632" s="196"/>
      <c r="U3632" s="196"/>
      <c r="V3632" s="196"/>
      <c r="W3632" s="196"/>
      <c r="X3632"/>
      <c r="Y3632" t="s">
        <v>8572</v>
      </c>
      <c r="Z3632">
        <v>1712175843</v>
      </c>
      <c r="AA3632" t="s">
        <v>8573</v>
      </c>
      <c r="AB3632" s="259" t="str">
        <f>_xlfn.IFNA(IF(Table[[#This Row],[Programme Partner]]&lt;&gt;Table[[#This Row],[Implementing Partner]],CONCATENATE(Table[[#This Row],[Programme Partner]],"-",Table[[#This Row],[Implementing Partner]]),Table[[#This Row],[Programme Partner]]),"")</f>
        <v>UNICEF-NGOF</v>
      </c>
    </row>
    <row r="3633" spans="1:28" ht="16.5" customHeight="1">
      <c r="A3633" s="183">
        <v>4081</v>
      </c>
      <c r="B3633" s="195" t="s">
        <v>5143</v>
      </c>
      <c r="C3633" s="198" t="s">
        <v>5024</v>
      </c>
      <c r="D3633" s="212" t="s">
        <v>5143</v>
      </c>
      <c r="E3633" s="195" t="s">
        <v>27</v>
      </c>
      <c r="F3633" s="195" t="s">
        <v>8012</v>
      </c>
      <c r="G3633" s="195" t="s">
        <v>8585</v>
      </c>
      <c r="H3633" s="195" t="str">
        <f>IFERROR(VLOOKUP(Table[[#This Row],[Activity Details of Assistance]],WHAT!E:F,2,FALSE),"")</f>
        <v xml:space="preserve"># of door </v>
      </c>
      <c r="I3633" s="195"/>
      <c r="J3633">
        <v>160</v>
      </c>
      <c r="K3633" t="s">
        <v>8280</v>
      </c>
      <c r="L3633" s="219" t="s">
        <v>13</v>
      </c>
      <c r="M3633" t="s">
        <v>14</v>
      </c>
      <c r="N3633" t="s">
        <v>309</v>
      </c>
      <c r="O3633" t="s">
        <v>1608</v>
      </c>
      <c r="P3633" t="s">
        <v>8212</v>
      </c>
      <c r="Q3633" s="241">
        <v>44804</v>
      </c>
      <c r="R3633" s="241">
        <v>44896</v>
      </c>
      <c r="S3633" s="291" t="s">
        <v>8590</v>
      </c>
      <c r="T3633" s="196"/>
      <c r="U3633" s="196"/>
      <c r="V3633" s="196"/>
      <c r="W3633" s="196"/>
      <c r="X3633"/>
      <c r="Y3633" t="s">
        <v>8626</v>
      </c>
      <c r="Z3633">
        <v>1628407101</v>
      </c>
      <c r="AA3633" t="s">
        <v>8327</v>
      </c>
      <c r="AB3633" s="259" t="str">
        <f>_xlfn.IFNA(IF(Table[[#This Row],[Programme Partner]]&lt;&gt;Table[[#This Row],[Implementing Partner]],CONCATENATE(Table[[#This Row],[Programme Partner]],"-",Table[[#This Row],[Implementing Partner]]),Table[[#This Row],[Programme Partner]]),"")</f>
        <v>IFRC-BDRCS</v>
      </c>
    </row>
    <row r="3634" spans="1:28" ht="16.5" customHeight="1">
      <c r="A3634" s="183">
        <v>4082</v>
      </c>
      <c r="B3634" s="195" t="s">
        <v>5143</v>
      </c>
      <c r="C3634" s="198" t="s">
        <v>5024</v>
      </c>
      <c r="D3634" s="212" t="s">
        <v>5143</v>
      </c>
      <c r="E3634" s="195" t="s">
        <v>27</v>
      </c>
      <c r="F3634" s="195" t="s">
        <v>8013</v>
      </c>
      <c r="G3634" s="195" t="s">
        <v>8314</v>
      </c>
      <c r="H3634" s="195" t="str">
        <f>IFERROR(VLOOKUP(Table[[#This Row],[Activity Details of Assistance]],WHAT!E:F,2,FALSE),"")</f>
        <v># of HP sessions at HH level</v>
      </c>
      <c r="I3634" s="195"/>
      <c r="J3634">
        <v>242</v>
      </c>
      <c r="K3634" t="s">
        <v>8280</v>
      </c>
      <c r="L3634" s="219" t="s">
        <v>13</v>
      </c>
      <c r="M3634" t="s">
        <v>14</v>
      </c>
      <c r="N3634" t="s">
        <v>309</v>
      </c>
      <c r="O3634" t="s">
        <v>1608</v>
      </c>
      <c r="P3634" t="s">
        <v>8212</v>
      </c>
      <c r="Q3634" s="241">
        <v>44804</v>
      </c>
      <c r="R3634" s="241">
        <v>44896</v>
      </c>
      <c r="S3634" s="291" t="s">
        <v>8590</v>
      </c>
      <c r="T3634" s="196"/>
      <c r="U3634" s="196"/>
      <c r="V3634" s="196"/>
      <c r="W3634" s="196"/>
      <c r="X3634"/>
      <c r="Y3634" t="s">
        <v>8626</v>
      </c>
      <c r="Z3634">
        <v>1628407101</v>
      </c>
      <c r="AA3634" t="s">
        <v>8327</v>
      </c>
      <c r="AB3634" s="259" t="str">
        <f>_xlfn.IFNA(IF(Table[[#This Row],[Programme Partner]]&lt;&gt;Table[[#This Row],[Implementing Partner]],CONCATENATE(Table[[#This Row],[Programme Partner]],"-",Table[[#This Row],[Implementing Partner]]),Table[[#This Row],[Programme Partner]]),"")</f>
        <v>IFRC-BDRCS</v>
      </c>
    </row>
    <row r="3635" spans="1:28" ht="16.5" customHeight="1">
      <c r="A3635" s="183">
        <v>4083</v>
      </c>
      <c r="B3635" s="195" t="s">
        <v>5143</v>
      </c>
      <c r="C3635" s="198" t="s">
        <v>5024</v>
      </c>
      <c r="D3635" s="212" t="s">
        <v>5143</v>
      </c>
      <c r="E3635" s="195" t="s">
        <v>27</v>
      </c>
      <c r="F3635" s="195" t="s">
        <v>8012</v>
      </c>
      <c r="G3635" s="195" t="s">
        <v>8354</v>
      </c>
      <c r="H3635" s="195" t="str">
        <f>IFERROR(VLOOKUP(Table[[#This Row],[Activity Details of Assistance]],WHAT!E:F,2,FALSE),"")</f>
        <v># of door</v>
      </c>
      <c r="I3635" s="195"/>
      <c r="J3635">
        <v>28</v>
      </c>
      <c r="K3635" t="s">
        <v>8280</v>
      </c>
      <c r="L3635" s="219" t="s">
        <v>13</v>
      </c>
      <c r="M3635" t="s">
        <v>14</v>
      </c>
      <c r="N3635" t="s">
        <v>309</v>
      </c>
      <c r="O3635" t="s">
        <v>1605</v>
      </c>
      <c r="P3635" t="s">
        <v>8210</v>
      </c>
      <c r="Q3635" s="241">
        <v>44804</v>
      </c>
      <c r="R3635" s="241">
        <v>44896</v>
      </c>
      <c r="S3635" s="291" t="s">
        <v>8590</v>
      </c>
      <c r="T3635" s="196"/>
      <c r="U3635" s="196"/>
      <c r="V3635" s="196"/>
      <c r="W3635" s="196"/>
      <c r="X3635"/>
      <c r="Y3635" t="s">
        <v>8326</v>
      </c>
      <c r="Z3635">
        <v>1628407101</v>
      </c>
      <c r="AA3635" t="s">
        <v>8327</v>
      </c>
      <c r="AB3635" s="259" t="str">
        <f>_xlfn.IFNA(IF(Table[[#This Row],[Programme Partner]]&lt;&gt;Table[[#This Row],[Implementing Partner]],CONCATENATE(Table[[#This Row],[Programme Partner]],"-",Table[[#This Row],[Implementing Partner]]),Table[[#This Row],[Programme Partner]]),"")</f>
        <v>IFRC-BDRCS</v>
      </c>
    </row>
    <row r="3636" spans="1:28" ht="16.5" customHeight="1">
      <c r="A3636" s="183">
        <v>4084</v>
      </c>
      <c r="B3636" s="195" t="s">
        <v>5143</v>
      </c>
      <c r="C3636" s="198" t="s">
        <v>5024</v>
      </c>
      <c r="D3636" s="212" t="s">
        <v>5143</v>
      </c>
      <c r="E3636" s="195" t="s">
        <v>27</v>
      </c>
      <c r="F3636" s="195" t="s">
        <v>8012</v>
      </c>
      <c r="G3636" s="195" t="s">
        <v>8354</v>
      </c>
      <c r="H3636" s="195" t="str">
        <f>IFERROR(VLOOKUP(Table[[#This Row],[Activity Details of Assistance]],WHAT!E:F,2,FALSE),"")</f>
        <v># of door</v>
      </c>
      <c r="I3636" s="195"/>
      <c r="J3636">
        <v>24</v>
      </c>
      <c r="K3636" t="s">
        <v>8280</v>
      </c>
      <c r="L3636" s="219" t="s">
        <v>13</v>
      </c>
      <c r="M3636" t="s">
        <v>14</v>
      </c>
      <c r="N3636" t="s">
        <v>309</v>
      </c>
      <c r="O3636" t="s">
        <v>1607</v>
      </c>
      <c r="P3636" t="s">
        <v>8211</v>
      </c>
      <c r="Q3636" s="241">
        <v>44804</v>
      </c>
      <c r="R3636" s="241">
        <v>44896</v>
      </c>
      <c r="S3636" s="291" t="s">
        <v>8590</v>
      </c>
      <c r="T3636" s="196"/>
      <c r="U3636" s="196"/>
      <c r="V3636" s="196"/>
      <c r="W3636" s="196"/>
      <c r="X3636"/>
      <c r="Y3636" t="s">
        <v>8326</v>
      </c>
      <c r="Z3636">
        <v>1628407101</v>
      </c>
      <c r="AA3636" t="s">
        <v>8327</v>
      </c>
      <c r="AB3636" s="259" t="str">
        <f>_xlfn.IFNA(IF(Table[[#This Row],[Programme Partner]]&lt;&gt;Table[[#This Row],[Implementing Partner]],CONCATENATE(Table[[#This Row],[Programme Partner]],"-",Table[[#This Row],[Implementing Partner]]),Table[[#This Row],[Programme Partner]]),"")</f>
        <v>IFRC-BDRCS</v>
      </c>
    </row>
    <row r="3637" spans="1:28" ht="16.5" customHeight="1">
      <c r="A3637" s="183">
        <v>4085</v>
      </c>
      <c r="B3637" s="195" t="s">
        <v>4986</v>
      </c>
      <c r="C3637" s="198" t="s">
        <v>4986</v>
      </c>
      <c r="D3637" s="212" t="s">
        <v>8638</v>
      </c>
      <c r="E3637" s="195" t="s">
        <v>27</v>
      </c>
      <c r="F3637" s="195" t="s">
        <v>8011</v>
      </c>
      <c r="G3637" s="195" t="s">
        <v>8353</v>
      </c>
      <c r="H3637" s="195" t="str">
        <f>IFERROR(VLOOKUP(Table[[#This Row],[Activity Details of Assistance]],WHAT!E:F,2,FALSE),"")</f>
        <v># of tube well</v>
      </c>
      <c r="I3637" s="195"/>
      <c r="J3637">
        <v>1</v>
      </c>
      <c r="K3637" t="s">
        <v>8280</v>
      </c>
      <c r="L3637" s="219" t="s">
        <v>13</v>
      </c>
      <c r="M3637" t="s">
        <v>14</v>
      </c>
      <c r="N3637" t="s">
        <v>4732</v>
      </c>
      <c r="O3637" t="s">
        <v>1559</v>
      </c>
      <c r="P3637" t="s">
        <v>8229</v>
      </c>
      <c r="Q3637" s="241">
        <v>44804</v>
      </c>
      <c r="R3637" s="241">
        <v>44896</v>
      </c>
      <c r="S3637" t="s">
        <v>8589</v>
      </c>
      <c r="T3637" s="196"/>
      <c r="U3637" s="196"/>
      <c r="V3637" s="196"/>
      <c r="W3637" s="196"/>
      <c r="X3637"/>
      <c r="Y3637" t="s">
        <v>8530</v>
      </c>
      <c r="Z3637">
        <v>1816087524</v>
      </c>
      <c r="AA3637" t="s">
        <v>8531</v>
      </c>
      <c r="AB3637" s="259" t="str">
        <f>_xlfn.IFNA(IF(Table[[#This Row],[Programme Partner]]&lt;&gt;Table[[#This Row],[Implementing Partner]],CONCATENATE(Table[[#This Row],[Programme Partner]],"-",Table[[#This Row],[Implementing Partner]]),Table[[#This Row],[Programme Partner]]),"")</f>
        <v>AAB</v>
      </c>
    </row>
    <row r="3638" spans="1:28" ht="16.5" customHeight="1">
      <c r="A3638" s="183">
        <v>4086</v>
      </c>
      <c r="B3638" s="195" t="s">
        <v>5084</v>
      </c>
      <c r="C3638" s="198" t="s">
        <v>5084</v>
      </c>
      <c r="D3638" s="197" t="s">
        <v>5061</v>
      </c>
      <c r="E3638" s="195" t="s">
        <v>27</v>
      </c>
      <c r="F3638" s="195" t="s">
        <v>8011</v>
      </c>
      <c r="G3638" s="195" t="s">
        <v>8353</v>
      </c>
      <c r="H3638" s="195" t="str">
        <f>IFERROR(VLOOKUP(Table[[#This Row],[Activity Details of Assistance]],WHAT!E:F,2,FALSE),"")</f>
        <v># of tube well</v>
      </c>
      <c r="I3638" s="195"/>
      <c r="J3638">
        <v>4</v>
      </c>
      <c r="K3638" t="s">
        <v>8280</v>
      </c>
      <c r="L3638" s="219" t="s">
        <v>13</v>
      </c>
      <c r="M3638" t="s">
        <v>14</v>
      </c>
      <c r="N3638" t="s">
        <v>309</v>
      </c>
      <c r="O3638" t="s">
        <v>1604</v>
      </c>
      <c r="P3638" t="s">
        <v>8209</v>
      </c>
      <c r="Q3638" s="241">
        <v>44804</v>
      </c>
      <c r="R3638" s="241">
        <v>44774</v>
      </c>
      <c r="S3638" s="291" t="s">
        <v>8590</v>
      </c>
      <c r="T3638" s="196"/>
      <c r="U3638" s="196"/>
      <c r="V3638" s="196"/>
      <c r="W3638" s="196"/>
      <c r="X3638"/>
      <c r="Y3638" t="s">
        <v>8627</v>
      </c>
      <c r="Z3638">
        <v>1716606954</v>
      </c>
      <c r="AA3638" t="s">
        <v>8628</v>
      </c>
      <c r="AB3638" s="259" t="str">
        <f>_xlfn.IFNA(IF(Table[[#This Row],[Programme Partner]]&lt;&gt;Table[[#This Row],[Implementing Partner]],CONCATENATE(Table[[#This Row],[Programme Partner]],"-",Table[[#This Row],[Implementing Partner]]),Table[[#This Row],[Programme Partner]]),"")</f>
        <v>DPHE</v>
      </c>
    </row>
    <row r="3639" spans="1:28" ht="16.5" customHeight="1">
      <c r="A3639" s="183">
        <v>4087</v>
      </c>
      <c r="B3639" s="195" t="s">
        <v>5084</v>
      </c>
      <c r="C3639" s="198" t="s">
        <v>5084</v>
      </c>
      <c r="D3639" s="197" t="s">
        <v>5061</v>
      </c>
      <c r="E3639" s="195" t="s">
        <v>27</v>
      </c>
      <c r="F3639" s="195" t="s">
        <v>8011</v>
      </c>
      <c r="G3639" s="195" t="s">
        <v>8353</v>
      </c>
      <c r="H3639" s="195" t="str">
        <f>IFERROR(VLOOKUP(Table[[#This Row],[Activity Details of Assistance]],WHAT!E:F,2,FALSE),"")</f>
        <v># of tube well</v>
      </c>
      <c r="I3639" s="195"/>
      <c r="J3639">
        <v>4</v>
      </c>
      <c r="K3639" t="s">
        <v>8280</v>
      </c>
      <c r="L3639" s="219" t="s">
        <v>13</v>
      </c>
      <c r="M3639" t="s">
        <v>14</v>
      </c>
      <c r="N3639" t="s">
        <v>307</v>
      </c>
      <c r="O3639" t="s">
        <v>1599</v>
      </c>
      <c r="P3639" t="s">
        <v>8198</v>
      </c>
      <c r="Q3639" s="241">
        <v>44804</v>
      </c>
      <c r="R3639" s="241">
        <v>44774</v>
      </c>
      <c r="S3639" s="291" t="s">
        <v>8590</v>
      </c>
      <c r="T3639" s="196"/>
      <c r="U3639" s="196"/>
      <c r="V3639" s="196"/>
      <c r="W3639" s="196"/>
      <c r="X3639"/>
      <c r="Y3639" t="s">
        <v>8627</v>
      </c>
      <c r="Z3639">
        <v>1716606954</v>
      </c>
      <c r="AA3639" t="s">
        <v>8628</v>
      </c>
      <c r="AB3639" s="259" t="str">
        <f>_xlfn.IFNA(IF(Table[[#This Row],[Programme Partner]]&lt;&gt;Table[[#This Row],[Implementing Partner]],CONCATENATE(Table[[#This Row],[Programme Partner]],"-",Table[[#This Row],[Implementing Partner]]),Table[[#This Row],[Programme Partner]]),"")</f>
        <v>DPHE</v>
      </c>
    </row>
    <row r="3640" spans="1:28" ht="16.5" customHeight="1">
      <c r="A3640" s="183">
        <v>4088</v>
      </c>
      <c r="B3640" s="202" t="s">
        <v>5084</v>
      </c>
      <c r="C3640" s="198" t="s">
        <v>5084</v>
      </c>
      <c r="D3640" s="197" t="s">
        <v>5061</v>
      </c>
      <c r="E3640" s="195" t="s">
        <v>27</v>
      </c>
      <c r="F3640" s="195" t="s">
        <v>8011</v>
      </c>
      <c r="G3640" s="195" t="s">
        <v>8353</v>
      </c>
      <c r="H3640" s="195" t="str">
        <f>IFERROR(VLOOKUP(Table[[#This Row],[Activity Details of Assistance]],WHAT!E:F,2,FALSE),"")</f>
        <v># of tube well</v>
      </c>
      <c r="I3640" s="195"/>
      <c r="J3640">
        <v>4</v>
      </c>
      <c r="K3640" t="s">
        <v>8280</v>
      </c>
      <c r="L3640" s="219" t="s">
        <v>13</v>
      </c>
      <c r="M3640" t="s">
        <v>14</v>
      </c>
      <c r="N3640" t="s">
        <v>307</v>
      </c>
      <c r="O3640" t="s">
        <v>1603</v>
      </c>
      <c r="P3640" t="s">
        <v>8241</v>
      </c>
      <c r="Q3640" s="241">
        <v>44804</v>
      </c>
      <c r="R3640" s="241">
        <v>44774</v>
      </c>
      <c r="S3640" s="291" t="s">
        <v>8590</v>
      </c>
      <c r="T3640" s="196"/>
      <c r="U3640" s="196"/>
      <c r="V3640" s="196"/>
      <c r="W3640" s="196"/>
      <c r="X3640"/>
      <c r="Y3640" t="s">
        <v>8627</v>
      </c>
      <c r="Z3640">
        <v>1716606954</v>
      </c>
      <c r="AA3640" t="s">
        <v>8628</v>
      </c>
      <c r="AB3640" s="259" t="str">
        <f>_xlfn.IFNA(IF(Table[[#This Row],[Programme Partner]]&lt;&gt;Table[[#This Row],[Implementing Partner]],CONCATENATE(Table[[#This Row],[Programme Partner]],"-",Table[[#This Row],[Implementing Partner]]),Table[[#This Row],[Programme Partner]]),"")</f>
        <v>DPHE</v>
      </c>
    </row>
    <row r="3641" spans="1:28" ht="16.5" customHeight="1">
      <c r="A3641" s="183">
        <v>4089</v>
      </c>
      <c r="B3641" s="202" t="s">
        <v>8031</v>
      </c>
      <c r="C3641" s="198" t="s">
        <v>8031</v>
      </c>
      <c r="D3641" s="197" t="s">
        <v>8639</v>
      </c>
      <c r="E3641" s="195" t="s">
        <v>27</v>
      </c>
      <c r="F3641" s="195" t="s">
        <v>8011</v>
      </c>
      <c r="G3641" s="195" t="s">
        <v>8017</v>
      </c>
      <c r="H3641" s="195" t="str">
        <f>IFERROR(VLOOKUP(Table[[#This Row],[Activity Details of Assistance]],WHAT!E:F,2,FALSE),"")</f>
        <v># cubic meters / day</v>
      </c>
      <c r="I3641" s="195"/>
      <c r="J3641">
        <v>15</v>
      </c>
      <c r="K3641" t="s">
        <v>8280</v>
      </c>
      <c r="L3641" s="219" t="s">
        <v>13</v>
      </c>
      <c r="M3641" t="s">
        <v>14</v>
      </c>
      <c r="N3641" t="s">
        <v>307</v>
      </c>
      <c r="O3641" t="s">
        <v>1599</v>
      </c>
      <c r="P3641" t="s">
        <v>8198</v>
      </c>
      <c r="Q3641" s="241">
        <v>44773</v>
      </c>
      <c r="R3641" s="241">
        <v>44896</v>
      </c>
      <c r="S3641" s="291" t="s">
        <v>8590</v>
      </c>
      <c r="T3641" s="196"/>
      <c r="U3641" s="196"/>
      <c r="V3641" s="196"/>
      <c r="W3641" s="196"/>
      <c r="X3641"/>
      <c r="Y3641" t="s">
        <v>8295</v>
      </c>
      <c r="Z3641">
        <v>1712024697</v>
      </c>
      <c r="AA3641" t="s">
        <v>8571</v>
      </c>
      <c r="AB3641" s="259" t="str">
        <f>_xlfn.IFNA(IF(Table[[#This Row],[Programme Partner]]&lt;&gt;Table[[#This Row],[Implementing Partner]],CONCATENATE(Table[[#This Row],[Programme Partner]],"-",Table[[#This Row],[Implementing Partner]]),Table[[#This Row],[Programme Partner]]),"")</f>
        <v>NABOLOK</v>
      </c>
    </row>
    <row r="3642" spans="1:28" ht="16.5" customHeight="1">
      <c r="A3642" s="183">
        <v>4090</v>
      </c>
      <c r="B3642" s="202" t="s">
        <v>8031</v>
      </c>
      <c r="C3642" s="198" t="s">
        <v>8031</v>
      </c>
      <c r="D3642" s="197" t="s">
        <v>8639</v>
      </c>
      <c r="E3642" s="195" t="s">
        <v>27</v>
      </c>
      <c r="F3642" s="195" t="s">
        <v>8011</v>
      </c>
      <c r="G3642" s="195" t="s">
        <v>8355</v>
      </c>
      <c r="H3642" s="195" t="str">
        <f>IFERROR(VLOOKUP(Table[[#This Row],[Activity Details of Assistance]],WHAT!E:F,2,FALSE),"")</f>
        <v># of water network</v>
      </c>
      <c r="I3642" s="195"/>
      <c r="J3642">
        <v>1</v>
      </c>
      <c r="K3642" t="s">
        <v>8280</v>
      </c>
      <c r="L3642" s="219" t="s">
        <v>13</v>
      </c>
      <c r="M3642" t="s">
        <v>14</v>
      </c>
      <c r="N3642" t="s">
        <v>307</v>
      </c>
      <c r="O3642" t="s">
        <v>1599</v>
      </c>
      <c r="P3642" t="s">
        <v>8198</v>
      </c>
      <c r="Q3642" s="241">
        <v>44773</v>
      </c>
      <c r="R3642" s="241">
        <v>44896</v>
      </c>
      <c r="S3642" s="291" t="s">
        <v>8590</v>
      </c>
      <c r="T3642" s="196"/>
      <c r="U3642" s="196"/>
      <c r="V3642" s="196"/>
      <c r="W3642" s="196"/>
      <c r="X3642"/>
      <c r="Y3642" t="s">
        <v>8295</v>
      </c>
      <c r="Z3642">
        <v>1712024697</v>
      </c>
      <c r="AA3642" t="s">
        <v>8571</v>
      </c>
      <c r="AB3642" s="259" t="str">
        <f>_xlfn.IFNA(IF(Table[[#This Row],[Programme Partner]]&lt;&gt;Table[[#This Row],[Implementing Partner]],CONCATENATE(Table[[#This Row],[Programme Partner]],"-",Table[[#This Row],[Implementing Partner]]),Table[[#This Row],[Programme Partner]]),"")</f>
        <v>NABOLOK</v>
      </c>
    </row>
    <row r="3643" spans="1:28" ht="16.5" customHeight="1">
      <c r="A3643" s="183">
        <v>4091</v>
      </c>
      <c r="B3643" s="195" t="s">
        <v>8031</v>
      </c>
      <c r="C3643" s="198" t="s">
        <v>8031</v>
      </c>
      <c r="D3643" s="197" t="s">
        <v>8639</v>
      </c>
      <c r="E3643" s="195" t="s">
        <v>27</v>
      </c>
      <c r="F3643" s="195" t="s">
        <v>8012</v>
      </c>
      <c r="G3643" s="195" t="s">
        <v>8586</v>
      </c>
      <c r="H3643" s="195" t="str">
        <f>IFERROR(VLOOKUP(Table[[#This Row],[Activity Details of Assistance]],WHAT!E:F,2,FALSE),"")</f>
        <v># of door</v>
      </c>
      <c r="I3643" s="195"/>
      <c r="J3643">
        <v>4</v>
      </c>
      <c r="K3643" t="s">
        <v>8280</v>
      </c>
      <c r="L3643" s="219" t="s">
        <v>13</v>
      </c>
      <c r="M3643" t="s">
        <v>14</v>
      </c>
      <c r="N3643" t="s">
        <v>307</v>
      </c>
      <c r="O3643" t="s">
        <v>1599</v>
      </c>
      <c r="P3643" t="s">
        <v>8198</v>
      </c>
      <c r="Q3643" s="241">
        <v>44773</v>
      </c>
      <c r="R3643" s="241">
        <v>44896</v>
      </c>
      <c r="S3643" s="291" t="s">
        <v>8590</v>
      </c>
      <c r="T3643" s="196"/>
      <c r="U3643" s="196"/>
      <c r="V3643" s="196"/>
      <c r="W3643" s="196"/>
      <c r="X3643"/>
      <c r="Y3643" t="s">
        <v>8295</v>
      </c>
      <c r="Z3643">
        <v>1712024697</v>
      </c>
      <c r="AA3643" t="s">
        <v>8571</v>
      </c>
      <c r="AB3643" s="259" t="str">
        <f>_xlfn.IFNA(IF(Table[[#This Row],[Programme Partner]]&lt;&gt;Table[[#This Row],[Implementing Partner]],CONCATENATE(Table[[#This Row],[Programme Partner]],"-",Table[[#This Row],[Implementing Partner]]),Table[[#This Row],[Programme Partner]]),"")</f>
        <v>NABOLOK</v>
      </c>
    </row>
    <row r="3644" spans="1:28" ht="16.5" customHeight="1">
      <c r="A3644" s="183">
        <v>4092</v>
      </c>
      <c r="B3644" s="195" t="s">
        <v>8031</v>
      </c>
      <c r="C3644" s="198" t="s">
        <v>8031</v>
      </c>
      <c r="D3644" s="197" t="s">
        <v>8639</v>
      </c>
      <c r="E3644" s="195" t="s">
        <v>27</v>
      </c>
      <c r="F3644" s="195" t="s">
        <v>8013</v>
      </c>
      <c r="G3644" s="195" t="s">
        <v>8313</v>
      </c>
      <c r="H3644" s="195" t="str">
        <f>IFERROR(VLOOKUP(Table[[#This Row],[Activity Details of Assistance]],WHAT!E:F,2,FALSE),"")</f>
        <v># of HP sessions at community level</v>
      </c>
      <c r="I3644" s="195"/>
      <c r="J3644">
        <v>15</v>
      </c>
      <c r="K3644" t="s">
        <v>8280</v>
      </c>
      <c r="L3644" s="219" t="s">
        <v>13</v>
      </c>
      <c r="M3644" t="s">
        <v>14</v>
      </c>
      <c r="N3644" t="s">
        <v>307</v>
      </c>
      <c r="O3644" t="s">
        <v>1599</v>
      </c>
      <c r="P3644" t="s">
        <v>8198</v>
      </c>
      <c r="Q3644" s="241">
        <v>44773</v>
      </c>
      <c r="R3644" s="241">
        <v>44896</v>
      </c>
      <c r="S3644" s="291" t="s">
        <v>8590</v>
      </c>
      <c r="T3644" s="196"/>
      <c r="U3644" s="196"/>
      <c r="V3644" s="196"/>
      <c r="W3644" s="196"/>
      <c r="X3644"/>
      <c r="Y3644" t="s">
        <v>8295</v>
      </c>
      <c r="Z3644">
        <v>1712024697</v>
      </c>
      <c r="AA3644" t="s">
        <v>8571</v>
      </c>
      <c r="AB3644" s="259" t="str">
        <f>_xlfn.IFNA(IF(Table[[#This Row],[Programme Partner]]&lt;&gt;Table[[#This Row],[Implementing Partner]],CONCATENATE(Table[[#This Row],[Programme Partner]],"-",Table[[#This Row],[Implementing Partner]]),Table[[#This Row],[Programme Partner]]),"")</f>
        <v>NABOLOK</v>
      </c>
    </row>
    <row r="3645" spans="1:28" ht="16.5" customHeight="1">
      <c r="A3645" s="183">
        <v>4093</v>
      </c>
      <c r="B3645" s="195" t="s">
        <v>8031</v>
      </c>
      <c r="C3645" s="198" t="s">
        <v>8031</v>
      </c>
      <c r="D3645" s="197" t="s">
        <v>8639</v>
      </c>
      <c r="E3645" s="195" t="s">
        <v>27</v>
      </c>
      <c r="F3645" s="195" t="s">
        <v>8013</v>
      </c>
      <c r="G3645" s="195" t="s">
        <v>8314</v>
      </c>
      <c r="H3645" s="195" t="str">
        <f>IFERROR(VLOOKUP(Table[[#This Row],[Activity Details of Assistance]],WHAT!E:F,2,FALSE),"")</f>
        <v># of HP sessions at HH level</v>
      </c>
      <c r="I3645" s="195"/>
      <c r="J3645">
        <v>95</v>
      </c>
      <c r="K3645" t="s">
        <v>8280</v>
      </c>
      <c r="L3645" s="219" t="s">
        <v>13</v>
      </c>
      <c r="M3645" t="s">
        <v>14</v>
      </c>
      <c r="N3645" t="s">
        <v>307</v>
      </c>
      <c r="O3645" t="s">
        <v>1599</v>
      </c>
      <c r="P3645" t="s">
        <v>8198</v>
      </c>
      <c r="Q3645" s="241">
        <v>44773</v>
      </c>
      <c r="R3645" s="241">
        <v>44896</v>
      </c>
      <c r="S3645" s="291" t="s">
        <v>8590</v>
      </c>
      <c r="T3645" s="196"/>
      <c r="U3645" s="196"/>
      <c r="V3645" s="196"/>
      <c r="W3645" s="196"/>
      <c r="X3645"/>
      <c r="Y3645" t="s">
        <v>8295</v>
      </c>
      <c r="Z3645">
        <v>1712024697</v>
      </c>
      <c r="AA3645" t="s">
        <v>8571</v>
      </c>
      <c r="AB3645" s="259" t="str">
        <f>_xlfn.IFNA(IF(Table[[#This Row],[Programme Partner]]&lt;&gt;Table[[#This Row],[Implementing Partner]],CONCATENATE(Table[[#This Row],[Programme Partner]],"-",Table[[#This Row],[Implementing Partner]]),Table[[#This Row],[Programme Partner]]),"")</f>
        <v>NABOLOK</v>
      </c>
    </row>
    <row r="3646" spans="1:28" ht="16.5" customHeight="1">
      <c r="A3646" s="183">
        <v>4094</v>
      </c>
      <c r="B3646" s="195" t="s">
        <v>8031</v>
      </c>
      <c r="C3646" s="198" t="s">
        <v>8031</v>
      </c>
      <c r="D3646" s="197" t="s">
        <v>8639</v>
      </c>
      <c r="E3646" s="195" t="s">
        <v>27</v>
      </c>
      <c r="F3646" s="195" t="s">
        <v>8013</v>
      </c>
      <c r="G3646" s="195" t="s">
        <v>8317</v>
      </c>
      <c r="H3646" s="195" t="str">
        <f>IFERROR(VLOOKUP(Table[[#This Row],[Activity Details of Assistance]],WHAT!E:F,2,FALSE),"")</f>
        <v># of estimated persons reached by mass-media campaign</v>
      </c>
      <c r="I3646" s="195"/>
      <c r="J3646">
        <v>3</v>
      </c>
      <c r="K3646" t="s">
        <v>8280</v>
      </c>
      <c r="L3646" s="219" t="s">
        <v>13</v>
      </c>
      <c r="M3646" t="s">
        <v>14</v>
      </c>
      <c r="N3646" t="s">
        <v>307</v>
      </c>
      <c r="O3646" t="s">
        <v>1599</v>
      </c>
      <c r="P3646" t="s">
        <v>8198</v>
      </c>
      <c r="Q3646" s="241">
        <v>44773</v>
      </c>
      <c r="R3646" s="241">
        <v>44896</v>
      </c>
      <c r="S3646" s="291" t="s">
        <v>8590</v>
      </c>
      <c r="T3646" s="196"/>
      <c r="U3646" s="196"/>
      <c r="V3646" s="196"/>
      <c r="W3646" s="196"/>
      <c r="X3646"/>
      <c r="Y3646" t="s">
        <v>8295</v>
      </c>
      <c r="Z3646">
        <v>1712024697</v>
      </c>
      <c r="AA3646" t="s">
        <v>8571</v>
      </c>
      <c r="AB3646" s="259" t="str">
        <f>_xlfn.IFNA(IF(Table[[#This Row],[Programme Partner]]&lt;&gt;Table[[#This Row],[Implementing Partner]],CONCATENATE(Table[[#This Row],[Programme Partner]],"-",Table[[#This Row],[Implementing Partner]]),Table[[#This Row],[Programme Partner]]),"")</f>
        <v>NABOLOK</v>
      </c>
    </row>
    <row r="3647" spans="1:28" ht="16.5" customHeight="1">
      <c r="A3647" s="183">
        <v>4095</v>
      </c>
      <c r="B3647" s="195" t="s">
        <v>8031</v>
      </c>
      <c r="C3647" s="198" t="s">
        <v>8031</v>
      </c>
      <c r="D3647" s="197" t="s">
        <v>8639</v>
      </c>
      <c r="E3647" s="195" t="s">
        <v>27</v>
      </c>
      <c r="F3647" s="195" t="s">
        <v>8011</v>
      </c>
      <c r="G3647" s="195" t="s">
        <v>8017</v>
      </c>
      <c r="H3647" s="195" t="str">
        <f>IFERROR(VLOOKUP(Table[[#This Row],[Activity Details of Assistance]],WHAT!E:F,2,FALSE),"")</f>
        <v># cubic meters / day</v>
      </c>
      <c r="I3647" s="195"/>
      <c r="J3647">
        <v>15</v>
      </c>
      <c r="K3647" t="s">
        <v>8280</v>
      </c>
      <c r="L3647" s="219" t="s">
        <v>13</v>
      </c>
      <c r="M3647" t="s">
        <v>14</v>
      </c>
      <c r="N3647" t="s">
        <v>307</v>
      </c>
      <c r="O3647" t="s">
        <v>1599</v>
      </c>
      <c r="P3647" t="s">
        <v>8198</v>
      </c>
      <c r="Q3647" s="241">
        <v>44804</v>
      </c>
      <c r="R3647" s="241">
        <v>44896</v>
      </c>
      <c r="S3647" s="291" t="s">
        <v>8590</v>
      </c>
      <c r="T3647" s="196"/>
      <c r="U3647" s="196"/>
      <c r="V3647" s="196"/>
      <c r="W3647" s="196"/>
      <c r="X3647"/>
      <c r="Y3647" t="s">
        <v>8295</v>
      </c>
      <c r="Z3647">
        <v>1712024697</v>
      </c>
      <c r="AA3647" t="s">
        <v>8571</v>
      </c>
      <c r="AB3647" s="259" t="str">
        <f>_xlfn.IFNA(IF(Table[[#This Row],[Programme Partner]]&lt;&gt;Table[[#This Row],[Implementing Partner]],CONCATENATE(Table[[#This Row],[Programme Partner]],"-",Table[[#This Row],[Implementing Partner]]),Table[[#This Row],[Programme Partner]]),"")</f>
        <v>NABOLOK</v>
      </c>
    </row>
    <row r="3648" spans="1:28" ht="16.5" customHeight="1">
      <c r="A3648" s="183">
        <v>4096</v>
      </c>
      <c r="B3648" s="195" t="s">
        <v>8031</v>
      </c>
      <c r="C3648" s="198" t="s">
        <v>8031</v>
      </c>
      <c r="D3648" s="197" t="s">
        <v>8639</v>
      </c>
      <c r="E3648" s="195" t="s">
        <v>27</v>
      </c>
      <c r="F3648" s="195" t="s">
        <v>8011</v>
      </c>
      <c r="G3648" s="195" t="s">
        <v>8355</v>
      </c>
      <c r="H3648" s="195" t="str">
        <f>IFERROR(VLOOKUP(Table[[#This Row],[Activity Details of Assistance]],WHAT!E:F,2,FALSE),"")</f>
        <v># of water network</v>
      </c>
      <c r="I3648" s="195"/>
      <c r="J3648">
        <v>1</v>
      </c>
      <c r="K3648" t="s">
        <v>8280</v>
      </c>
      <c r="L3648" s="219" t="s">
        <v>13</v>
      </c>
      <c r="M3648" t="s">
        <v>14</v>
      </c>
      <c r="N3648" t="s">
        <v>307</v>
      </c>
      <c r="O3648" t="s">
        <v>1599</v>
      </c>
      <c r="P3648" t="s">
        <v>8198</v>
      </c>
      <c r="Q3648" s="241">
        <v>44804</v>
      </c>
      <c r="R3648" s="241">
        <v>44896</v>
      </c>
      <c r="S3648" s="291" t="s">
        <v>8590</v>
      </c>
      <c r="T3648" s="196"/>
      <c r="U3648" s="196"/>
      <c r="V3648" s="196"/>
      <c r="W3648" s="196"/>
      <c r="X3648"/>
      <c r="Y3648" t="s">
        <v>8295</v>
      </c>
      <c r="Z3648">
        <v>1712024697</v>
      </c>
      <c r="AA3648" t="s">
        <v>8571</v>
      </c>
      <c r="AB3648" s="259" t="str">
        <f>_xlfn.IFNA(IF(Table[[#This Row],[Programme Partner]]&lt;&gt;Table[[#This Row],[Implementing Partner]],CONCATENATE(Table[[#This Row],[Programme Partner]],"-",Table[[#This Row],[Implementing Partner]]),Table[[#This Row],[Programme Partner]]),"")</f>
        <v>NABOLOK</v>
      </c>
    </row>
    <row r="3649" spans="1:28" ht="16.5" customHeight="1">
      <c r="A3649" s="183">
        <v>4097</v>
      </c>
      <c r="B3649" s="195" t="s">
        <v>8031</v>
      </c>
      <c r="C3649" s="198" t="s">
        <v>8031</v>
      </c>
      <c r="D3649" s="197" t="s">
        <v>8639</v>
      </c>
      <c r="E3649" s="195" t="s">
        <v>27</v>
      </c>
      <c r="F3649" s="195" t="s">
        <v>8013</v>
      </c>
      <c r="G3649" s="195" t="s">
        <v>8313</v>
      </c>
      <c r="H3649" s="195" t="str">
        <f>IFERROR(VLOOKUP(Table[[#This Row],[Activity Details of Assistance]],WHAT!E:F,2,FALSE),"")</f>
        <v># of HP sessions at community level</v>
      </c>
      <c r="I3649" s="195"/>
      <c r="J3649">
        <v>15</v>
      </c>
      <c r="K3649" t="s">
        <v>8280</v>
      </c>
      <c r="L3649" s="219" t="s">
        <v>13</v>
      </c>
      <c r="M3649" t="s">
        <v>14</v>
      </c>
      <c r="N3649" t="s">
        <v>307</v>
      </c>
      <c r="O3649" t="s">
        <v>1599</v>
      </c>
      <c r="P3649" t="s">
        <v>8198</v>
      </c>
      <c r="Q3649" s="241">
        <v>44804</v>
      </c>
      <c r="R3649" s="241">
        <v>44896</v>
      </c>
      <c r="S3649" s="291" t="s">
        <v>8590</v>
      </c>
      <c r="T3649" s="196"/>
      <c r="U3649" s="196"/>
      <c r="V3649" s="196"/>
      <c r="W3649" s="196"/>
      <c r="X3649"/>
      <c r="Y3649" t="s">
        <v>8295</v>
      </c>
      <c r="Z3649">
        <v>1712024697</v>
      </c>
      <c r="AA3649" t="s">
        <v>8571</v>
      </c>
      <c r="AB3649" s="259" t="str">
        <f>_xlfn.IFNA(IF(Table[[#This Row],[Programme Partner]]&lt;&gt;Table[[#This Row],[Implementing Partner]],CONCATENATE(Table[[#This Row],[Programme Partner]],"-",Table[[#This Row],[Implementing Partner]]),Table[[#This Row],[Programme Partner]]),"")</f>
        <v>NABOLOK</v>
      </c>
    </row>
    <row r="3650" spans="1:28" ht="16.5" customHeight="1">
      <c r="A3650" s="183">
        <v>4098</v>
      </c>
      <c r="B3650" s="195" t="s">
        <v>8031</v>
      </c>
      <c r="C3650" s="198" t="s">
        <v>8031</v>
      </c>
      <c r="D3650" s="197" t="s">
        <v>8639</v>
      </c>
      <c r="E3650" s="195" t="s">
        <v>27</v>
      </c>
      <c r="F3650" s="195" t="s">
        <v>8013</v>
      </c>
      <c r="G3650" s="195" t="s">
        <v>8314</v>
      </c>
      <c r="H3650" s="195" t="str">
        <f>IFERROR(VLOOKUP(Table[[#This Row],[Activity Details of Assistance]],WHAT!E:F,2,FALSE),"")</f>
        <v># of HP sessions at HH level</v>
      </c>
      <c r="I3650" s="195"/>
      <c r="J3650">
        <v>90</v>
      </c>
      <c r="K3650" t="s">
        <v>8280</v>
      </c>
      <c r="L3650" s="219" t="s">
        <v>13</v>
      </c>
      <c r="M3650" t="s">
        <v>14</v>
      </c>
      <c r="N3650" t="s">
        <v>307</v>
      </c>
      <c r="O3650" t="s">
        <v>1599</v>
      </c>
      <c r="P3650" t="s">
        <v>8198</v>
      </c>
      <c r="Q3650" s="241">
        <v>44804</v>
      </c>
      <c r="R3650" s="241">
        <v>44896</v>
      </c>
      <c r="S3650" s="291" t="s">
        <v>8590</v>
      </c>
      <c r="T3650" s="196"/>
      <c r="U3650" s="196"/>
      <c r="V3650" s="196"/>
      <c r="W3650" s="196"/>
      <c r="X3650"/>
      <c r="Y3650" t="s">
        <v>8295</v>
      </c>
      <c r="Z3650">
        <v>1712024697</v>
      </c>
      <c r="AA3650" t="s">
        <v>8571</v>
      </c>
      <c r="AB3650" s="259" t="str">
        <f>_xlfn.IFNA(IF(Table[[#This Row],[Programme Partner]]&lt;&gt;Table[[#This Row],[Implementing Partner]],CONCATENATE(Table[[#This Row],[Programme Partner]],"-",Table[[#This Row],[Implementing Partner]]),Table[[#This Row],[Programme Partner]]),"")</f>
        <v>NABOLOK</v>
      </c>
    </row>
    <row r="3651" spans="1:28" ht="16.5" customHeight="1">
      <c r="A3651" s="183">
        <v>4099</v>
      </c>
      <c r="B3651" s="195" t="s">
        <v>5033</v>
      </c>
      <c r="C3651" s="198" t="s">
        <v>5033</v>
      </c>
      <c r="D3651" s="212" t="s">
        <v>7014</v>
      </c>
      <c r="E3651" s="195" t="s">
        <v>27</v>
      </c>
      <c r="F3651" s="195" t="s">
        <v>8011</v>
      </c>
      <c r="G3651" s="195" t="s">
        <v>8584</v>
      </c>
      <c r="H3651" s="195" t="str">
        <f>IFERROR(VLOOKUP(Table[[#This Row],[Activity Details of Assistance]],WHAT!E:F,2,FALSE),"")</f>
        <v># of tube well</v>
      </c>
      <c r="I3651" s="195"/>
      <c r="J3651">
        <v>12</v>
      </c>
      <c r="K3651" t="s">
        <v>8280</v>
      </c>
      <c r="L3651" s="219" t="s">
        <v>13</v>
      </c>
      <c r="M3651" t="s">
        <v>14</v>
      </c>
      <c r="N3651" t="s">
        <v>309</v>
      </c>
      <c r="O3651" t="s">
        <v>1607</v>
      </c>
      <c r="P3651" t="s">
        <v>8211</v>
      </c>
      <c r="Q3651" s="241">
        <v>44592</v>
      </c>
      <c r="R3651" s="241">
        <v>44896</v>
      </c>
      <c r="S3651" s="291" t="s">
        <v>8590</v>
      </c>
      <c r="T3651" s="196"/>
      <c r="U3651" s="196"/>
      <c r="V3651" s="196"/>
      <c r="W3651" s="196"/>
      <c r="X3651"/>
      <c r="Y3651" t="s">
        <v>8629</v>
      </c>
      <c r="Z3651">
        <v>1852377016</v>
      </c>
      <c r="AA3651" t="s">
        <v>8630</v>
      </c>
      <c r="AB3651" s="259" t="str">
        <f>_xlfn.IFNA(IF(Table[[#This Row],[Programme Partner]]&lt;&gt;Table[[#This Row],[Implementing Partner]],CONCATENATE(Table[[#This Row],[Programme Partner]],"-",Table[[#This Row],[Implementing Partner]]),Table[[#This Row],[Programme Partner]]),"")</f>
        <v>BRAC</v>
      </c>
    </row>
    <row r="3652" spans="1:28" ht="16.5" customHeight="1">
      <c r="A3652" s="183">
        <v>4100</v>
      </c>
      <c r="B3652" s="195" t="s">
        <v>5033</v>
      </c>
      <c r="C3652" s="198" t="s">
        <v>5033</v>
      </c>
      <c r="D3652" s="212" t="s">
        <v>7014</v>
      </c>
      <c r="E3652" s="195" t="s">
        <v>27</v>
      </c>
      <c r="F3652" s="195" t="s">
        <v>8012</v>
      </c>
      <c r="G3652" s="195" t="s">
        <v>8370</v>
      </c>
      <c r="H3652" s="195" t="str">
        <f>IFERROR(VLOOKUP(Table[[#This Row],[Activity Details of Assistance]],WHAT!E:F,2,FALSE),"")</f>
        <v xml:space="preserve"># of door </v>
      </c>
      <c r="I3652" s="195"/>
      <c r="J3652">
        <v>5</v>
      </c>
      <c r="K3652" t="s">
        <v>8280</v>
      </c>
      <c r="L3652" s="219" t="s">
        <v>13</v>
      </c>
      <c r="M3652" t="s">
        <v>14</v>
      </c>
      <c r="N3652" t="s">
        <v>309</v>
      </c>
      <c r="O3652" t="s">
        <v>1607</v>
      </c>
      <c r="P3652" t="s">
        <v>8211</v>
      </c>
      <c r="Q3652" s="241">
        <v>44592</v>
      </c>
      <c r="R3652" s="241">
        <v>44896</v>
      </c>
      <c r="S3652" s="291" t="s">
        <v>8590</v>
      </c>
      <c r="T3652" s="196"/>
      <c r="U3652" s="196"/>
      <c r="V3652" s="196"/>
      <c r="W3652" s="196"/>
      <c r="X3652"/>
      <c r="Y3652" t="s">
        <v>8629</v>
      </c>
      <c r="Z3652">
        <v>1852377016</v>
      </c>
      <c r="AA3652" t="s">
        <v>8630</v>
      </c>
      <c r="AB3652" s="259" t="str">
        <f>_xlfn.IFNA(IF(Table[[#This Row],[Programme Partner]]&lt;&gt;Table[[#This Row],[Implementing Partner]],CONCATENATE(Table[[#This Row],[Programme Partner]],"-",Table[[#This Row],[Implementing Partner]]),Table[[#This Row],[Programme Partner]]),"")</f>
        <v>BRAC</v>
      </c>
    </row>
    <row r="3653" spans="1:28" ht="16.5" customHeight="1">
      <c r="A3653" s="183">
        <v>4101</v>
      </c>
      <c r="B3653" s="195" t="s">
        <v>5033</v>
      </c>
      <c r="C3653" s="198" t="s">
        <v>5033</v>
      </c>
      <c r="D3653" s="212" t="s">
        <v>7014</v>
      </c>
      <c r="E3653" s="195" t="s">
        <v>27</v>
      </c>
      <c r="F3653" s="195" t="s">
        <v>8012</v>
      </c>
      <c r="G3653" s="195" t="s">
        <v>8372</v>
      </c>
      <c r="H3653" s="195" t="str">
        <f>IFERROR(VLOOKUP(Table[[#This Row],[Activity Details of Assistance]],WHAT!E:F,2,FALSE),"")</f>
        <v># of door</v>
      </c>
      <c r="I3653" s="195"/>
      <c r="J3653">
        <v>5</v>
      </c>
      <c r="K3653" t="s">
        <v>8280</v>
      </c>
      <c r="L3653" s="219" t="s">
        <v>13</v>
      </c>
      <c r="M3653" t="s">
        <v>14</v>
      </c>
      <c r="N3653" t="s">
        <v>309</v>
      </c>
      <c r="O3653" t="s">
        <v>1607</v>
      </c>
      <c r="P3653" t="s">
        <v>8211</v>
      </c>
      <c r="Q3653" s="241">
        <v>44592</v>
      </c>
      <c r="R3653" s="241">
        <v>44896</v>
      </c>
      <c r="S3653" s="291" t="s">
        <v>8590</v>
      </c>
      <c r="T3653" s="196"/>
      <c r="U3653" s="196"/>
      <c r="V3653" s="196"/>
      <c r="W3653" s="196"/>
      <c r="X3653"/>
      <c r="Y3653" t="s">
        <v>8629</v>
      </c>
      <c r="Z3653">
        <v>1852377016</v>
      </c>
      <c r="AA3653" t="s">
        <v>8630</v>
      </c>
      <c r="AB3653" s="259" t="str">
        <f>_xlfn.IFNA(IF(Table[[#This Row],[Programme Partner]]&lt;&gt;Table[[#This Row],[Implementing Partner]],CONCATENATE(Table[[#This Row],[Programme Partner]],"-",Table[[#This Row],[Implementing Partner]]),Table[[#This Row],[Programme Partner]]),"")</f>
        <v>BRAC</v>
      </c>
    </row>
    <row r="3654" spans="1:28" ht="16.5" customHeight="1">
      <c r="A3654" s="183">
        <v>4102</v>
      </c>
      <c r="B3654" s="195" t="s">
        <v>5033</v>
      </c>
      <c r="C3654" s="198" t="s">
        <v>5033</v>
      </c>
      <c r="D3654" s="212" t="s">
        <v>7014</v>
      </c>
      <c r="E3654" s="195" t="s">
        <v>27</v>
      </c>
      <c r="F3654" s="195" t="s">
        <v>8013</v>
      </c>
      <c r="G3654" s="195" t="s">
        <v>8313</v>
      </c>
      <c r="H3654" s="195" t="str">
        <f>IFERROR(VLOOKUP(Table[[#This Row],[Activity Details of Assistance]],WHAT!E:F,2,FALSE),"")</f>
        <v># of HP sessions at community level</v>
      </c>
      <c r="I3654" s="195"/>
      <c r="J3654">
        <v>20</v>
      </c>
      <c r="K3654" t="s">
        <v>8280</v>
      </c>
      <c r="L3654" s="219" t="s">
        <v>13</v>
      </c>
      <c r="M3654" t="s">
        <v>14</v>
      </c>
      <c r="N3654" t="s">
        <v>309</v>
      </c>
      <c r="O3654" t="s">
        <v>1607</v>
      </c>
      <c r="P3654" t="s">
        <v>8211</v>
      </c>
      <c r="Q3654" s="241">
        <v>44592</v>
      </c>
      <c r="R3654" s="241">
        <v>44896</v>
      </c>
      <c r="S3654" s="291" t="s">
        <v>8590</v>
      </c>
      <c r="T3654" s="196"/>
      <c r="U3654" s="196"/>
      <c r="V3654" s="196"/>
      <c r="W3654" s="196"/>
      <c r="X3654"/>
      <c r="Y3654" t="s">
        <v>8629</v>
      </c>
      <c r="Z3654">
        <v>1852377016</v>
      </c>
      <c r="AA3654" t="s">
        <v>8630</v>
      </c>
      <c r="AB3654" s="259" t="str">
        <f>_xlfn.IFNA(IF(Table[[#This Row],[Programme Partner]]&lt;&gt;Table[[#This Row],[Implementing Partner]],CONCATENATE(Table[[#This Row],[Programme Partner]],"-",Table[[#This Row],[Implementing Partner]]),Table[[#This Row],[Programme Partner]]),"")</f>
        <v>BRAC</v>
      </c>
    </row>
    <row r="3655" spans="1:28" ht="16.5" customHeight="1">
      <c r="A3655" s="183">
        <v>4103</v>
      </c>
      <c r="B3655" s="195" t="s">
        <v>5033</v>
      </c>
      <c r="C3655" s="198" t="s">
        <v>5033</v>
      </c>
      <c r="D3655" s="212" t="s">
        <v>7014</v>
      </c>
      <c r="E3655" s="195" t="s">
        <v>27</v>
      </c>
      <c r="F3655" s="195" t="s">
        <v>8013</v>
      </c>
      <c r="G3655" s="195" t="s">
        <v>8314</v>
      </c>
      <c r="H3655" s="195" t="str">
        <f>IFERROR(VLOOKUP(Table[[#This Row],[Activity Details of Assistance]],WHAT!E:F,2,FALSE),"")</f>
        <v># of HP sessions at HH level</v>
      </c>
      <c r="I3655" s="195"/>
      <c r="J3655">
        <v>249</v>
      </c>
      <c r="K3655" t="s">
        <v>8280</v>
      </c>
      <c r="L3655" s="219" t="s">
        <v>13</v>
      </c>
      <c r="M3655" t="s">
        <v>14</v>
      </c>
      <c r="N3655" t="s">
        <v>309</v>
      </c>
      <c r="O3655" t="s">
        <v>1607</v>
      </c>
      <c r="P3655" t="s">
        <v>8211</v>
      </c>
      <c r="Q3655" s="241">
        <v>44592</v>
      </c>
      <c r="R3655" s="241">
        <v>44896</v>
      </c>
      <c r="S3655" s="291" t="s">
        <v>8590</v>
      </c>
      <c r="T3655" s="196"/>
      <c r="U3655" s="196"/>
      <c r="V3655" s="196"/>
      <c r="W3655" s="196"/>
      <c r="X3655"/>
      <c r="Y3655" t="s">
        <v>8629</v>
      </c>
      <c r="Z3655">
        <v>1852377016</v>
      </c>
      <c r="AA3655" t="s">
        <v>8630</v>
      </c>
      <c r="AB3655" s="259" t="str">
        <f>_xlfn.IFNA(IF(Table[[#This Row],[Programme Partner]]&lt;&gt;Table[[#This Row],[Implementing Partner]],CONCATENATE(Table[[#This Row],[Programme Partner]],"-",Table[[#This Row],[Implementing Partner]]),Table[[#This Row],[Programme Partner]]),"")</f>
        <v>BRAC</v>
      </c>
    </row>
    <row r="3656" spans="1:28" ht="16.5" customHeight="1">
      <c r="A3656" s="183">
        <v>4104</v>
      </c>
      <c r="B3656" s="195" t="s">
        <v>5033</v>
      </c>
      <c r="C3656" s="198" t="s">
        <v>5033</v>
      </c>
      <c r="D3656" s="212" t="s">
        <v>7014</v>
      </c>
      <c r="E3656" s="195" t="s">
        <v>27</v>
      </c>
      <c r="F3656" s="195" t="s">
        <v>8013</v>
      </c>
      <c r="G3656" s="195" t="s">
        <v>8317</v>
      </c>
      <c r="H3656" s="195" t="str">
        <f>IFERROR(VLOOKUP(Table[[#This Row],[Activity Details of Assistance]],WHAT!E:F,2,FALSE),"")</f>
        <v># of estimated persons reached by mass-media campaign</v>
      </c>
      <c r="I3656" s="195"/>
      <c r="J3656">
        <v>1</v>
      </c>
      <c r="K3656" t="s">
        <v>8280</v>
      </c>
      <c r="L3656" s="219" t="s">
        <v>13</v>
      </c>
      <c r="M3656" t="s">
        <v>14</v>
      </c>
      <c r="N3656" t="s">
        <v>309</v>
      </c>
      <c r="O3656" t="s">
        <v>1607</v>
      </c>
      <c r="P3656" t="s">
        <v>8211</v>
      </c>
      <c r="Q3656" s="241">
        <v>44592</v>
      </c>
      <c r="R3656" s="241">
        <v>44896</v>
      </c>
      <c r="S3656" s="291" t="s">
        <v>8590</v>
      </c>
      <c r="T3656" s="196"/>
      <c r="U3656" s="196"/>
      <c r="V3656" s="196"/>
      <c r="W3656" s="196"/>
      <c r="X3656"/>
      <c r="Y3656" t="s">
        <v>8629</v>
      </c>
      <c r="Z3656">
        <v>1852377016</v>
      </c>
      <c r="AA3656" t="s">
        <v>8630</v>
      </c>
      <c r="AB3656" s="259" t="str">
        <f>_xlfn.IFNA(IF(Table[[#This Row],[Programme Partner]]&lt;&gt;Table[[#This Row],[Implementing Partner]],CONCATENATE(Table[[#This Row],[Programme Partner]],"-",Table[[#This Row],[Implementing Partner]]),Table[[#This Row],[Programme Partner]]),"")</f>
        <v>BRAC</v>
      </c>
    </row>
    <row r="3657" spans="1:28" ht="16.5" customHeight="1">
      <c r="A3657" s="183">
        <v>4105</v>
      </c>
      <c r="B3657" s="195" t="s">
        <v>5033</v>
      </c>
      <c r="C3657" s="198" t="s">
        <v>5033</v>
      </c>
      <c r="D3657" s="212" t="s">
        <v>7014</v>
      </c>
      <c r="E3657" s="195" t="s">
        <v>27</v>
      </c>
      <c r="F3657" s="195" t="s">
        <v>8013</v>
      </c>
      <c r="G3657" t="s">
        <v>8019</v>
      </c>
      <c r="H3657" s="195" t="str">
        <f>IFERROR(VLOOKUP(Table[[#This Row],[Activity Details of Assistance]],WHAT!E:F,2,FALSE),"")</f>
        <v>N/A</v>
      </c>
      <c r="I3657" s="195"/>
      <c r="J3657">
        <v>6</v>
      </c>
      <c r="K3657" t="s">
        <v>8280</v>
      </c>
      <c r="L3657" s="219" t="s">
        <v>13</v>
      </c>
      <c r="M3657" t="s">
        <v>14</v>
      </c>
      <c r="N3657" t="s">
        <v>309</v>
      </c>
      <c r="O3657" t="s">
        <v>1607</v>
      </c>
      <c r="P3657" t="s">
        <v>8211</v>
      </c>
      <c r="Q3657" s="241">
        <v>44592</v>
      </c>
      <c r="R3657" s="241">
        <v>44896</v>
      </c>
      <c r="S3657" s="291" t="s">
        <v>8590</v>
      </c>
      <c r="T3657" s="196"/>
      <c r="U3657" s="196"/>
      <c r="V3657" s="196"/>
      <c r="W3657" s="196"/>
      <c r="X3657"/>
      <c r="Y3657" t="s">
        <v>8629</v>
      </c>
      <c r="Z3657">
        <v>1852377016</v>
      </c>
      <c r="AA3657" t="s">
        <v>8630</v>
      </c>
      <c r="AB3657" s="259" t="str">
        <f>_xlfn.IFNA(IF(Table[[#This Row],[Programme Partner]]&lt;&gt;Table[[#This Row],[Implementing Partner]],CONCATENATE(Table[[#This Row],[Programme Partner]],"-",Table[[#This Row],[Implementing Partner]]),Table[[#This Row],[Programme Partner]]),"")</f>
        <v>BRAC</v>
      </c>
    </row>
    <row r="3658" spans="1:28" ht="16.5" customHeight="1">
      <c r="A3658" s="183">
        <v>4106</v>
      </c>
      <c r="B3658" s="195" t="s">
        <v>5033</v>
      </c>
      <c r="C3658" s="198" t="s">
        <v>5033</v>
      </c>
      <c r="D3658" s="212" t="s">
        <v>7014</v>
      </c>
      <c r="E3658" s="195" t="s">
        <v>27</v>
      </c>
      <c r="F3658" s="195" t="s">
        <v>8014</v>
      </c>
      <c r="G3658" s="195" t="s">
        <v>8445</v>
      </c>
      <c r="H3658" s="195" t="str">
        <f>IFERROR(VLOOKUP(Table[[#This Row],[Activity Details of Assistance]],WHAT!E:F,2,FALSE),"")</f>
        <v># of plant</v>
      </c>
      <c r="I3658" s="195"/>
      <c r="J3658">
        <v>1</v>
      </c>
      <c r="K3658" t="s">
        <v>8280</v>
      </c>
      <c r="L3658" s="219" t="s">
        <v>13</v>
      </c>
      <c r="M3658" t="s">
        <v>14</v>
      </c>
      <c r="N3658" t="s">
        <v>309</v>
      </c>
      <c r="O3658" t="s">
        <v>1607</v>
      </c>
      <c r="P3658" t="s">
        <v>8211</v>
      </c>
      <c r="Q3658" s="241">
        <v>44592</v>
      </c>
      <c r="R3658" s="241">
        <v>44896</v>
      </c>
      <c r="S3658" s="291" t="s">
        <v>8590</v>
      </c>
      <c r="T3658" s="196"/>
      <c r="U3658" s="196"/>
      <c r="V3658" s="196"/>
      <c r="W3658" s="196"/>
      <c r="X3658"/>
      <c r="Y3658" t="s">
        <v>8629</v>
      </c>
      <c r="Z3658">
        <v>1852377016</v>
      </c>
      <c r="AA3658" t="s">
        <v>8630</v>
      </c>
      <c r="AB3658" s="259" t="str">
        <f>_xlfn.IFNA(IF(Table[[#This Row],[Programme Partner]]&lt;&gt;Table[[#This Row],[Implementing Partner]],CONCATENATE(Table[[#This Row],[Programme Partner]],"-",Table[[#This Row],[Implementing Partner]]),Table[[#This Row],[Programme Partner]]),"")</f>
        <v>BRAC</v>
      </c>
    </row>
    <row r="3659" spans="1:28" ht="16.5" customHeight="1">
      <c r="A3659" s="183">
        <v>4107</v>
      </c>
      <c r="B3659" t="s">
        <v>5033</v>
      </c>
      <c r="C3659" s="198" t="s">
        <v>5033</v>
      </c>
      <c r="D3659" s="212" t="s">
        <v>7014</v>
      </c>
      <c r="E3659" s="195" t="s">
        <v>27</v>
      </c>
      <c r="F3659" s="195" t="s">
        <v>8014</v>
      </c>
      <c r="G3659" t="s">
        <v>8019</v>
      </c>
      <c r="H3659" s="195" t="str">
        <f>IFERROR(VLOOKUP(Table[[#This Row],[Activity Details of Assistance]],WHAT!E:F,2,FALSE),"")</f>
        <v>N/A</v>
      </c>
      <c r="I3659" s="195"/>
      <c r="J3659">
        <v>272</v>
      </c>
      <c r="K3659" t="s">
        <v>8280</v>
      </c>
      <c r="L3659" s="219" t="s">
        <v>13</v>
      </c>
      <c r="M3659" t="s">
        <v>14</v>
      </c>
      <c r="N3659" t="s">
        <v>309</v>
      </c>
      <c r="O3659" t="s">
        <v>1607</v>
      </c>
      <c r="P3659" t="s">
        <v>8211</v>
      </c>
      <c r="Q3659" s="241">
        <v>44592</v>
      </c>
      <c r="R3659" s="241">
        <v>44896</v>
      </c>
      <c r="S3659" s="291" t="s">
        <v>8590</v>
      </c>
      <c r="T3659" s="196"/>
      <c r="U3659" s="196"/>
      <c r="V3659" s="196"/>
      <c r="W3659" s="196"/>
      <c r="X3659"/>
      <c r="Y3659" t="s">
        <v>8629</v>
      </c>
      <c r="Z3659">
        <v>1852377016</v>
      </c>
      <c r="AA3659" t="s">
        <v>8630</v>
      </c>
      <c r="AB3659" s="259" t="str">
        <f>_xlfn.IFNA(IF(Table[[#This Row],[Programme Partner]]&lt;&gt;Table[[#This Row],[Implementing Partner]],CONCATENATE(Table[[#This Row],[Programme Partner]],"-",Table[[#This Row],[Implementing Partner]]),Table[[#This Row],[Programme Partner]]),"")</f>
        <v>BRAC</v>
      </c>
    </row>
    <row r="3660" spans="1:28" ht="16.5" customHeight="1">
      <c r="A3660" s="183">
        <v>4108</v>
      </c>
      <c r="B3660" t="s">
        <v>5148</v>
      </c>
      <c r="C3660" s="198" t="s">
        <v>5033</v>
      </c>
      <c r="D3660" s="212" t="s">
        <v>5148</v>
      </c>
      <c r="E3660" s="195" t="s">
        <v>27</v>
      </c>
      <c r="F3660" s="195" t="s">
        <v>8011</v>
      </c>
      <c r="G3660" s="195" t="s">
        <v>8584</v>
      </c>
      <c r="H3660" s="195" t="str">
        <f>IFERROR(VLOOKUP(Table[[#This Row],[Activity Details of Assistance]],WHAT!E:F,2,FALSE),"")</f>
        <v># of tube well</v>
      </c>
      <c r="I3660" s="195"/>
      <c r="J3660">
        <v>157</v>
      </c>
      <c r="K3660" t="s">
        <v>8280</v>
      </c>
      <c r="L3660" s="219" t="s">
        <v>13</v>
      </c>
      <c r="M3660" t="s">
        <v>14</v>
      </c>
      <c r="N3660" t="s">
        <v>309</v>
      </c>
      <c r="O3660" t="s">
        <v>1606</v>
      </c>
      <c r="P3660" t="s">
        <v>17</v>
      </c>
      <c r="Q3660" s="241">
        <v>44804</v>
      </c>
      <c r="R3660" s="241">
        <v>44896</v>
      </c>
      <c r="S3660" t="s">
        <v>8452</v>
      </c>
      <c r="T3660" s="196"/>
      <c r="U3660" s="196"/>
      <c r="V3660" s="196"/>
      <c r="W3660" s="196"/>
      <c r="X3660"/>
      <c r="Y3660" t="s">
        <v>8304</v>
      </c>
      <c r="Z3660">
        <v>1833301502</v>
      </c>
      <c r="AA3660" t="s">
        <v>8305</v>
      </c>
      <c r="AB3660" s="259" t="str">
        <f>_xlfn.IFNA(IF(Table[[#This Row],[Programme Partner]]&lt;&gt;Table[[#This Row],[Implementing Partner]],CONCATENATE(Table[[#This Row],[Programme Partner]],"-",Table[[#This Row],[Implementing Partner]]),Table[[#This Row],[Programme Partner]]),"")</f>
        <v>IOM-BRAC</v>
      </c>
    </row>
    <row r="3661" spans="1:28" ht="16.5" customHeight="1">
      <c r="A3661" s="183">
        <v>4109</v>
      </c>
      <c r="B3661" t="s">
        <v>5148</v>
      </c>
      <c r="C3661" s="198" t="s">
        <v>5033</v>
      </c>
      <c r="D3661" s="212" t="s">
        <v>5148</v>
      </c>
      <c r="E3661" s="195" t="s">
        <v>27</v>
      </c>
      <c r="F3661" s="195" t="s">
        <v>8011</v>
      </c>
      <c r="G3661" s="195" t="s">
        <v>8325</v>
      </c>
      <c r="H3661" s="195" t="str">
        <f>IFERROR(VLOOKUP(Table[[#This Row],[Activity Details of Assistance]],WHAT!E:F,2,FALSE),"")</f>
        <v># of tube well</v>
      </c>
      <c r="I3661" s="195"/>
      <c r="J3661">
        <v>4</v>
      </c>
      <c r="K3661" t="s">
        <v>8280</v>
      </c>
      <c r="L3661" s="219" t="s">
        <v>13</v>
      </c>
      <c r="M3661" t="s">
        <v>14</v>
      </c>
      <c r="N3661" t="s">
        <v>309</v>
      </c>
      <c r="O3661" t="s">
        <v>1606</v>
      </c>
      <c r="P3661" t="s">
        <v>17</v>
      </c>
      <c r="Q3661" s="241">
        <v>44804</v>
      </c>
      <c r="R3661" s="241">
        <v>44896</v>
      </c>
      <c r="S3661" t="s">
        <v>8452</v>
      </c>
      <c r="T3661" s="196"/>
      <c r="U3661" s="196"/>
      <c r="V3661" s="196"/>
      <c r="W3661" s="196"/>
      <c r="X3661"/>
      <c r="Y3661" t="s">
        <v>8304</v>
      </c>
      <c r="Z3661">
        <v>1833301502</v>
      </c>
      <c r="AA3661" t="s">
        <v>8305</v>
      </c>
      <c r="AB3661" s="259" t="str">
        <f>_xlfn.IFNA(IF(Table[[#This Row],[Programme Partner]]&lt;&gt;Table[[#This Row],[Implementing Partner]],CONCATENATE(Table[[#This Row],[Programme Partner]],"-",Table[[#This Row],[Implementing Partner]]),Table[[#This Row],[Programme Partner]]),"")</f>
        <v>IOM-BRAC</v>
      </c>
    </row>
    <row r="3662" spans="1:28" ht="16.5" customHeight="1">
      <c r="A3662" s="183">
        <v>4110</v>
      </c>
      <c r="B3662" t="s">
        <v>5148</v>
      </c>
      <c r="C3662" s="198" t="s">
        <v>5033</v>
      </c>
      <c r="D3662" s="212" t="s">
        <v>5148</v>
      </c>
      <c r="E3662" s="195" t="s">
        <v>27</v>
      </c>
      <c r="F3662" s="195" t="s">
        <v>8011</v>
      </c>
      <c r="G3662" t="s">
        <v>8019</v>
      </c>
      <c r="H3662" s="195" t="str">
        <f>IFERROR(VLOOKUP(Table[[#This Row],[Activity Details of Assistance]],WHAT!E:F,2,FALSE),"")</f>
        <v>N/A</v>
      </c>
      <c r="I3662" s="195"/>
      <c r="J3662">
        <v>1050</v>
      </c>
      <c r="K3662" t="s">
        <v>8280</v>
      </c>
      <c r="L3662" s="219" t="s">
        <v>13</v>
      </c>
      <c r="M3662" t="s">
        <v>14</v>
      </c>
      <c r="N3662" t="s">
        <v>309</v>
      </c>
      <c r="O3662" t="s">
        <v>1606</v>
      </c>
      <c r="P3662" t="s">
        <v>17</v>
      </c>
      <c r="Q3662" s="241">
        <v>44804</v>
      </c>
      <c r="R3662" s="241">
        <v>44896</v>
      </c>
      <c r="S3662" t="s">
        <v>8452</v>
      </c>
      <c r="T3662" s="196"/>
      <c r="U3662" s="196"/>
      <c r="V3662" s="196"/>
      <c r="W3662" s="196"/>
      <c r="X3662"/>
      <c r="Y3662" t="s">
        <v>8304</v>
      </c>
      <c r="Z3662">
        <v>1833301502</v>
      </c>
      <c r="AA3662" t="s">
        <v>8305</v>
      </c>
      <c r="AB3662" s="259" t="str">
        <f>_xlfn.IFNA(IF(Table[[#This Row],[Programme Partner]]&lt;&gt;Table[[#This Row],[Implementing Partner]],CONCATENATE(Table[[#This Row],[Programme Partner]],"-",Table[[#This Row],[Implementing Partner]]),Table[[#This Row],[Programme Partner]]),"")</f>
        <v>IOM-BRAC</v>
      </c>
    </row>
    <row r="3663" spans="1:28" ht="16.5" customHeight="1">
      <c r="A3663" s="183">
        <v>4111</v>
      </c>
      <c r="B3663" t="s">
        <v>5148</v>
      </c>
      <c r="C3663" s="198" t="s">
        <v>5033</v>
      </c>
      <c r="D3663" s="212" t="s">
        <v>5148</v>
      </c>
      <c r="E3663" s="195" t="s">
        <v>27</v>
      </c>
      <c r="F3663" s="195" t="s">
        <v>8012</v>
      </c>
      <c r="G3663" s="195" t="s">
        <v>8585</v>
      </c>
      <c r="H3663" s="195" t="str">
        <f>IFERROR(VLOOKUP(Table[[#This Row],[Activity Details of Assistance]],WHAT!E:F,2,FALSE),"")</f>
        <v xml:space="preserve"># of door </v>
      </c>
      <c r="I3663" s="195"/>
      <c r="J3663">
        <v>32</v>
      </c>
      <c r="K3663" t="s">
        <v>8280</v>
      </c>
      <c r="L3663" s="219" t="s">
        <v>13</v>
      </c>
      <c r="M3663" t="s">
        <v>14</v>
      </c>
      <c r="N3663" t="s">
        <v>309</v>
      </c>
      <c r="O3663" t="s">
        <v>1606</v>
      </c>
      <c r="P3663" t="s">
        <v>17</v>
      </c>
      <c r="Q3663" s="241">
        <v>44804</v>
      </c>
      <c r="R3663" s="241">
        <v>44896</v>
      </c>
      <c r="S3663" t="s">
        <v>8452</v>
      </c>
      <c r="T3663" s="196"/>
      <c r="U3663" s="196"/>
      <c r="V3663" s="196"/>
      <c r="W3663" s="196"/>
      <c r="X3663"/>
      <c r="Y3663" t="s">
        <v>8304</v>
      </c>
      <c r="Z3663">
        <v>1833301502</v>
      </c>
      <c r="AA3663" t="s">
        <v>8305</v>
      </c>
      <c r="AB3663" s="259" t="str">
        <f>_xlfn.IFNA(IF(Table[[#This Row],[Programme Partner]]&lt;&gt;Table[[#This Row],[Implementing Partner]],CONCATENATE(Table[[#This Row],[Programme Partner]],"-",Table[[#This Row],[Implementing Partner]]),Table[[#This Row],[Programme Partner]]),"")</f>
        <v>IOM-BRAC</v>
      </c>
    </row>
    <row r="3664" spans="1:28" ht="16.5" customHeight="1">
      <c r="A3664" s="183">
        <v>4112</v>
      </c>
      <c r="B3664" t="s">
        <v>5148</v>
      </c>
      <c r="C3664" s="198" t="s">
        <v>5033</v>
      </c>
      <c r="D3664" s="212" t="s">
        <v>5148</v>
      </c>
      <c r="E3664" s="195" t="s">
        <v>27</v>
      </c>
      <c r="F3664" s="195" t="s">
        <v>8012</v>
      </c>
      <c r="G3664" s="195" t="s">
        <v>8359</v>
      </c>
      <c r="H3664" s="195" t="str">
        <f>IFERROR(VLOOKUP(Table[[#This Row],[Activity Details of Assistance]],WHAT!E:F,2,FALSE),"")</f>
        <v># of FSM Site</v>
      </c>
      <c r="I3664" s="195"/>
      <c r="J3664">
        <v>4</v>
      </c>
      <c r="K3664" t="s">
        <v>8280</v>
      </c>
      <c r="L3664" s="219" t="s">
        <v>13</v>
      </c>
      <c r="M3664" t="s">
        <v>14</v>
      </c>
      <c r="N3664" t="s">
        <v>309</v>
      </c>
      <c r="O3664" t="s">
        <v>1606</v>
      </c>
      <c r="P3664" t="s">
        <v>17</v>
      </c>
      <c r="Q3664" s="241">
        <v>44804</v>
      </c>
      <c r="R3664" s="241">
        <v>44896</v>
      </c>
      <c r="S3664" t="s">
        <v>8452</v>
      </c>
      <c r="T3664" s="196"/>
      <c r="U3664" s="196"/>
      <c r="V3664" s="196"/>
      <c r="W3664" s="196"/>
      <c r="X3664"/>
      <c r="Y3664" t="s">
        <v>8304</v>
      </c>
      <c r="Z3664">
        <v>1833301502</v>
      </c>
      <c r="AA3664" t="s">
        <v>8305</v>
      </c>
      <c r="AB3664" s="259" t="str">
        <f>_xlfn.IFNA(IF(Table[[#This Row],[Programme Partner]]&lt;&gt;Table[[#This Row],[Implementing Partner]],CONCATENATE(Table[[#This Row],[Programme Partner]],"-",Table[[#This Row],[Implementing Partner]]),Table[[#This Row],[Programme Partner]]),"")</f>
        <v>IOM-BRAC</v>
      </c>
    </row>
    <row r="3665" spans="1:28" ht="16.5" customHeight="1">
      <c r="A3665" s="183">
        <v>4113</v>
      </c>
      <c r="B3665" t="s">
        <v>5148</v>
      </c>
      <c r="C3665" s="198" t="s">
        <v>5033</v>
      </c>
      <c r="D3665" s="212" t="s">
        <v>5148</v>
      </c>
      <c r="E3665" s="195" t="s">
        <v>27</v>
      </c>
      <c r="F3665" s="195" t="s">
        <v>8012</v>
      </c>
      <c r="G3665" s="195" t="s">
        <v>8356</v>
      </c>
      <c r="H3665" s="195" t="str">
        <f>IFERROR(VLOOKUP(Table[[#This Row],[Activity Details of Assistance]],WHAT!E:F,2,FALSE),"")</f>
        <v># of FSM Site</v>
      </c>
      <c r="I3665" s="195"/>
      <c r="J3665">
        <v>1</v>
      </c>
      <c r="K3665" t="s">
        <v>8280</v>
      </c>
      <c r="L3665" s="219" t="s">
        <v>13</v>
      </c>
      <c r="M3665" t="s">
        <v>14</v>
      </c>
      <c r="N3665" t="s">
        <v>309</v>
      </c>
      <c r="O3665" t="s">
        <v>1606</v>
      </c>
      <c r="P3665" t="s">
        <v>17</v>
      </c>
      <c r="Q3665" s="241">
        <v>44804</v>
      </c>
      <c r="R3665" s="241">
        <v>44896</v>
      </c>
      <c r="S3665" t="s">
        <v>8452</v>
      </c>
      <c r="T3665" s="196"/>
      <c r="U3665" s="196"/>
      <c r="V3665" s="196"/>
      <c r="W3665" s="196"/>
      <c r="X3665"/>
      <c r="Y3665" t="s">
        <v>8304</v>
      </c>
      <c r="Z3665">
        <v>1833301502</v>
      </c>
      <c r="AA3665" t="s">
        <v>8305</v>
      </c>
      <c r="AB3665" s="259" t="str">
        <f>_xlfn.IFNA(IF(Table[[#This Row],[Programme Partner]]&lt;&gt;Table[[#This Row],[Implementing Partner]],CONCATENATE(Table[[#This Row],[Programme Partner]],"-",Table[[#This Row],[Implementing Partner]]),Table[[#This Row],[Programme Partner]]),"")</f>
        <v>IOM-BRAC</v>
      </c>
    </row>
    <row r="3666" spans="1:28" ht="16.5" customHeight="1">
      <c r="A3666" s="183">
        <v>4114</v>
      </c>
      <c r="B3666" s="195" t="s">
        <v>5148</v>
      </c>
      <c r="C3666" s="198" t="s">
        <v>5033</v>
      </c>
      <c r="D3666" s="212" t="s">
        <v>5148</v>
      </c>
      <c r="E3666" s="195" t="s">
        <v>27</v>
      </c>
      <c r="F3666" s="195" t="s">
        <v>8012</v>
      </c>
      <c r="G3666" s="195" t="s">
        <v>8586</v>
      </c>
      <c r="H3666" s="195" t="str">
        <f>IFERROR(VLOOKUP(Table[[#This Row],[Activity Details of Assistance]],WHAT!E:F,2,FALSE),"")</f>
        <v># of door</v>
      </c>
      <c r="I3666" s="195"/>
      <c r="J3666">
        <v>506</v>
      </c>
      <c r="K3666" t="s">
        <v>8280</v>
      </c>
      <c r="L3666" s="219" t="s">
        <v>13</v>
      </c>
      <c r="M3666" t="s">
        <v>14</v>
      </c>
      <c r="N3666" t="s">
        <v>309</v>
      </c>
      <c r="O3666" t="s">
        <v>1606</v>
      </c>
      <c r="P3666" t="s">
        <v>17</v>
      </c>
      <c r="Q3666" s="241">
        <v>44804</v>
      </c>
      <c r="R3666" s="241">
        <v>44896</v>
      </c>
      <c r="S3666" t="s">
        <v>8452</v>
      </c>
      <c r="T3666" s="196"/>
      <c r="U3666" s="196"/>
      <c r="V3666" s="196"/>
      <c r="W3666" s="196"/>
      <c r="X3666"/>
      <c r="Y3666" t="s">
        <v>8304</v>
      </c>
      <c r="Z3666">
        <v>1833301502</v>
      </c>
      <c r="AA3666" t="s">
        <v>8305</v>
      </c>
      <c r="AB3666" s="259" t="str">
        <f>_xlfn.IFNA(IF(Table[[#This Row],[Programme Partner]]&lt;&gt;Table[[#This Row],[Implementing Partner]],CONCATENATE(Table[[#This Row],[Programme Partner]],"-",Table[[#This Row],[Implementing Partner]]),Table[[#This Row],[Programme Partner]]),"")</f>
        <v>IOM-BRAC</v>
      </c>
    </row>
    <row r="3667" spans="1:28" ht="16.5" customHeight="1">
      <c r="A3667" s="183">
        <v>4115</v>
      </c>
      <c r="B3667" s="195" t="s">
        <v>5148</v>
      </c>
      <c r="C3667" s="198" t="s">
        <v>5033</v>
      </c>
      <c r="D3667" s="212" t="s">
        <v>5148</v>
      </c>
      <c r="E3667" s="195" t="s">
        <v>27</v>
      </c>
      <c r="F3667" s="195" t="s">
        <v>8012</v>
      </c>
      <c r="G3667" s="195" t="s">
        <v>8357</v>
      </c>
      <c r="H3667" s="195" t="str">
        <f>IFERROR(VLOOKUP(Table[[#This Row],[Activity Details of Assistance]],WHAT!E:F,2,FALSE),"")</f>
        <v># of door</v>
      </c>
      <c r="I3667" s="195"/>
      <c r="J3667">
        <v>270</v>
      </c>
      <c r="K3667" t="s">
        <v>8280</v>
      </c>
      <c r="L3667" s="219" t="s">
        <v>13</v>
      </c>
      <c r="M3667" t="s">
        <v>14</v>
      </c>
      <c r="N3667" t="s">
        <v>309</v>
      </c>
      <c r="O3667" t="s">
        <v>1606</v>
      </c>
      <c r="P3667" t="s">
        <v>17</v>
      </c>
      <c r="Q3667" s="241">
        <v>44804</v>
      </c>
      <c r="R3667" s="241">
        <v>44896</v>
      </c>
      <c r="S3667" t="s">
        <v>8452</v>
      </c>
      <c r="T3667" s="196"/>
      <c r="U3667" s="196"/>
      <c r="V3667" s="196"/>
      <c r="W3667" s="196"/>
      <c r="X3667"/>
      <c r="Y3667" t="s">
        <v>8304</v>
      </c>
      <c r="Z3667">
        <v>1833301502</v>
      </c>
      <c r="AA3667" t="s">
        <v>8305</v>
      </c>
      <c r="AB3667" s="259" t="str">
        <f>_xlfn.IFNA(IF(Table[[#This Row],[Programme Partner]]&lt;&gt;Table[[#This Row],[Implementing Partner]],CONCATENATE(Table[[#This Row],[Programme Partner]],"-",Table[[#This Row],[Implementing Partner]]),Table[[#This Row],[Programme Partner]]),"")</f>
        <v>IOM-BRAC</v>
      </c>
    </row>
    <row r="3668" spans="1:28" ht="16.5" customHeight="1">
      <c r="A3668" s="183">
        <v>4116</v>
      </c>
      <c r="B3668" s="195" t="s">
        <v>5148</v>
      </c>
      <c r="C3668" s="198" t="s">
        <v>5033</v>
      </c>
      <c r="D3668" s="212" t="s">
        <v>5148</v>
      </c>
      <c r="E3668" s="195" t="s">
        <v>27</v>
      </c>
      <c r="F3668" s="195" t="s">
        <v>8012</v>
      </c>
      <c r="G3668" t="s">
        <v>8019</v>
      </c>
      <c r="H3668" s="195" t="str">
        <f>IFERROR(VLOOKUP(Table[[#This Row],[Activity Details of Assistance]],WHAT!E:F,2,FALSE),"")</f>
        <v>N/A</v>
      </c>
      <c r="I3668" s="195"/>
      <c r="J3668">
        <v>18</v>
      </c>
      <c r="K3668" t="s">
        <v>8280</v>
      </c>
      <c r="L3668" s="219" t="s">
        <v>13</v>
      </c>
      <c r="M3668" t="s">
        <v>14</v>
      </c>
      <c r="N3668" t="s">
        <v>309</v>
      </c>
      <c r="O3668" t="s">
        <v>1606</v>
      </c>
      <c r="P3668" t="s">
        <v>17</v>
      </c>
      <c r="Q3668" s="241">
        <v>44804</v>
      </c>
      <c r="R3668" s="241">
        <v>44896</v>
      </c>
      <c r="S3668" t="s">
        <v>8452</v>
      </c>
      <c r="T3668" s="196"/>
      <c r="U3668" s="196"/>
      <c r="V3668" s="196"/>
      <c r="W3668" s="196"/>
      <c r="X3668"/>
      <c r="Y3668" t="s">
        <v>8304</v>
      </c>
      <c r="Z3668">
        <v>1833301502</v>
      </c>
      <c r="AA3668" t="s">
        <v>8305</v>
      </c>
      <c r="AB3668" s="259" t="str">
        <f>_xlfn.IFNA(IF(Table[[#This Row],[Programme Partner]]&lt;&gt;Table[[#This Row],[Implementing Partner]],CONCATENATE(Table[[#This Row],[Programme Partner]],"-",Table[[#This Row],[Implementing Partner]]),Table[[#This Row],[Programme Partner]]),"")</f>
        <v>IOM-BRAC</v>
      </c>
    </row>
    <row r="3669" spans="1:28" ht="16.5" customHeight="1">
      <c r="A3669" s="183">
        <v>4117</v>
      </c>
      <c r="B3669" s="195" t="s">
        <v>5148</v>
      </c>
      <c r="C3669" s="198" t="s">
        <v>5033</v>
      </c>
      <c r="D3669" s="212" t="s">
        <v>5148</v>
      </c>
      <c r="E3669" s="195" t="s">
        <v>27</v>
      </c>
      <c r="F3669" s="195" t="s">
        <v>8013</v>
      </c>
      <c r="G3669" s="195" t="s">
        <v>8313</v>
      </c>
      <c r="H3669" s="195" t="str">
        <f>IFERROR(VLOOKUP(Table[[#This Row],[Activity Details of Assistance]],WHAT!E:F,2,FALSE),"")</f>
        <v># of HP sessions at community level</v>
      </c>
      <c r="I3669" s="195"/>
      <c r="J3669">
        <v>49</v>
      </c>
      <c r="K3669" t="s">
        <v>8280</v>
      </c>
      <c r="L3669" s="219" t="s">
        <v>13</v>
      </c>
      <c r="M3669" t="s">
        <v>14</v>
      </c>
      <c r="N3669" t="s">
        <v>309</v>
      </c>
      <c r="O3669" t="s">
        <v>1606</v>
      </c>
      <c r="P3669" t="s">
        <v>17</v>
      </c>
      <c r="Q3669" s="241">
        <v>44804</v>
      </c>
      <c r="R3669" s="241">
        <v>44896</v>
      </c>
      <c r="S3669" t="s">
        <v>8452</v>
      </c>
      <c r="T3669" s="196"/>
      <c r="U3669" s="196"/>
      <c r="V3669" s="196"/>
      <c r="W3669" s="196"/>
      <c r="X3669"/>
      <c r="Y3669" t="s">
        <v>8304</v>
      </c>
      <c r="Z3669">
        <v>1833301502</v>
      </c>
      <c r="AA3669" t="s">
        <v>8305</v>
      </c>
      <c r="AB3669" s="259" t="str">
        <f>_xlfn.IFNA(IF(Table[[#This Row],[Programme Partner]]&lt;&gt;Table[[#This Row],[Implementing Partner]],CONCATENATE(Table[[#This Row],[Programme Partner]],"-",Table[[#This Row],[Implementing Partner]]),Table[[#This Row],[Programme Partner]]),"")</f>
        <v>IOM-BRAC</v>
      </c>
    </row>
    <row r="3670" spans="1:28" ht="16.5" customHeight="1">
      <c r="A3670" s="183">
        <v>4118</v>
      </c>
      <c r="B3670" s="195" t="s">
        <v>5148</v>
      </c>
      <c r="C3670" s="198" t="s">
        <v>5033</v>
      </c>
      <c r="D3670" s="212" t="s">
        <v>5148</v>
      </c>
      <c r="E3670" s="195" t="s">
        <v>27</v>
      </c>
      <c r="F3670" s="195" t="s">
        <v>8013</v>
      </c>
      <c r="G3670" s="195" t="s">
        <v>8360</v>
      </c>
      <c r="H3670" s="195" t="str">
        <f>IFERROR(VLOOKUP(Table[[#This Row],[Activity Details of Assistance]],WHAT!E:F,2,FALSE),"")</f>
        <v># of household</v>
      </c>
      <c r="I3670" s="195"/>
      <c r="J3670">
        <v>681</v>
      </c>
      <c r="K3670" t="s">
        <v>8280</v>
      </c>
      <c r="L3670" s="219" t="s">
        <v>13</v>
      </c>
      <c r="M3670" t="s">
        <v>14</v>
      </c>
      <c r="N3670" t="s">
        <v>309</v>
      </c>
      <c r="O3670" t="s">
        <v>1606</v>
      </c>
      <c r="P3670" t="s">
        <v>17</v>
      </c>
      <c r="Q3670" s="241">
        <v>44804</v>
      </c>
      <c r="R3670" s="241">
        <v>44896</v>
      </c>
      <c r="S3670" t="s">
        <v>8452</v>
      </c>
      <c r="T3670" s="196"/>
      <c r="U3670" s="196"/>
      <c r="V3670" s="196"/>
      <c r="W3670" s="196"/>
      <c r="X3670"/>
      <c r="Y3670" t="s">
        <v>8304</v>
      </c>
      <c r="Z3670">
        <v>1833301502</v>
      </c>
      <c r="AA3670" t="s">
        <v>8305</v>
      </c>
      <c r="AB3670" s="259" t="str">
        <f>_xlfn.IFNA(IF(Table[[#This Row],[Programme Partner]]&lt;&gt;Table[[#This Row],[Implementing Partner]],CONCATENATE(Table[[#This Row],[Programme Partner]],"-",Table[[#This Row],[Implementing Partner]]),Table[[#This Row],[Programme Partner]]),"")</f>
        <v>IOM-BRAC</v>
      </c>
    </row>
    <row r="3671" spans="1:28" ht="16.5" customHeight="1">
      <c r="A3671" s="183">
        <v>4119</v>
      </c>
      <c r="B3671" s="195" t="s">
        <v>5148</v>
      </c>
      <c r="C3671" s="198" t="s">
        <v>5033</v>
      </c>
      <c r="D3671" s="212" t="s">
        <v>5148</v>
      </c>
      <c r="E3671" s="195" t="s">
        <v>27</v>
      </c>
      <c r="F3671" s="195" t="s">
        <v>8013</v>
      </c>
      <c r="G3671" t="s">
        <v>8019</v>
      </c>
      <c r="H3671" s="195" t="str">
        <f>IFERROR(VLOOKUP(Table[[#This Row],[Activity Details of Assistance]],WHAT!E:F,2,FALSE),"")</f>
        <v>N/A</v>
      </c>
      <c r="I3671" s="195"/>
      <c r="J3671">
        <v>2813</v>
      </c>
      <c r="K3671" t="s">
        <v>8280</v>
      </c>
      <c r="L3671" s="219" t="s">
        <v>13</v>
      </c>
      <c r="M3671" t="s">
        <v>14</v>
      </c>
      <c r="N3671" t="s">
        <v>309</v>
      </c>
      <c r="O3671" t="s">
        <v>1606</v>
      </c>
      <c r="P3671" t="s">
        <v>17</v>
      </c>
      <c r="Q3671" s="241">
        <v>44804</v>
      </c>
      <c r="R3671" s="241">
        <v>44896</v>
      </c>
      <c r="S3671" t="s">
        <v>8452</v>
      </c>
      <c r="T3671" s="196"/>
      <c r="U3671" s="196"/>
      <c r="V3671" s="196"/>
      <c r="W3671" s="196"/>
      <c r="X3671"/>
      <c r="Y3671" t="s">
        <v>8304</v>
      </c>
      <c r="Z3671">
        <v>1833301502</v>
      </c>
      <c r="AA3671" t="s">
        <v>8305</v>
      </c>
      <c r="AB3671" s="259" t="str">
        <f>_xlfn.IFNA(IF(Table[[#This Row],[Programme Partner]]&lt;&gt;Table[[#This Row],[Implementing Partner]],CONCATENATE(Table[[#This Row],[Programme Partner]],"-",Table[[#This Row],[Implementing Partner]]),Table[[#This Row],[Programme Partner]]),"")</f>
        <v>IOM-BRAC</v>
      </c>
    </row>
    <row r="3672" spans="1:28" ht="16.5" customHeight="1">
      <c r="A3672" s="183">
        <v>4120</v>
      </c>
      <c r="B3672" s="195" t="s">
        <v>5148</v>
      </c>
      <c r="C3672" s="198" t="s">
        <v>5033</v>
      </c>
      <c r="D3672" s="212" t="s">
        <v>5148</v>
      </c>
      <c r="E3672" s="195" t="s">
        <v>27</v>
      </c>
      <c r="F3672" s="195" t="s">
        <v>8014</v>
      </c>
      <c r="G3672" s="195" t="s">
        <v>8358</v>
      </c>
      <c r="H3672" s="195" t="str">
        <f>IFERROR(VLOOKUP(Table[[#This Row],[Activity Details of Assistance]],WHAT!E:F,2,FALSE),"")</f>
        <v># of campaign per camp </v>
      </c>
      <c r="I3672" s="195"/>
      <c r="J3672">
        <v>1</v>
      </c>
      <c r="K3672" t="s">
        <v>8280</v>
      </c>
      <c r="L3672" s="219" t="s">
        <v>13</v>
      </c>
      <c r="M3672" t="s">
        <v>14</v>
      </c>
      <c r="N3672" t="s">
        <v>309</v>
      </c>
      <c r="O3672" t="s">
        <v>1606</v>
      </c>
      <c r="P3672" t="s">
        <v>17</v>
      </c>
      <c r="Q3672" s="241">
        <v>44804</v>
      </c>
      <c r="R3672" s="241">
        <v>44896</v>
      </c>
      <c r="S3672" t="s">
        <v>8452</v>
      </c>
      <c r="T3672" s="196"/>
      <c r="U3672" s="196"/>
      <c r="V3672" s="196"/>
      <c r="W3672" s="196"/>
      <c r="X3672"/>
      <c r="Y3672" t="s">
        <v>8304</v>
      </c>
      <c r="Z3672">
        <v>1833301502</v>
      </c>
      <c r="AA3672" t="s">
        <v>8305</v>
      </c>
      <c r="AB3672" s="259" t="str">
        <f>_xlfn.IFNA(IF(Table[[#This Row],[Programme Partner]]&lt;&gt;Table[[#This Row],[Implementing Partner]],CONCATENATE(Table[[#This Row],[Programme Partner]],"-",Table[[#This Row],[Implementing Partner]]),Table[[#This Row],[Programme Partner]]),"")</f>
        <v>IOM-BRAC</v>
      </c>
    </row>
    <row r="3673" spans="1:28" ht="16.5" customHeight="1">
      <c r="A3673" s="183">
        <v>4121</v>
      </c>
      <c r="B3673" s="195" t="s">
        <v>5148</v>
      </c>
      <c r="C3673" s="198" t="s">
        <v>5033</v>
      </c>
      <c r="D3673" s="212" t="s">
        <v>5148</v>
      </c>
      <c r="E3673" s="195" t="s">
        <v>27</v>
      </c>
      <c r="F3673" s="195" t="s">
        <v>8014</v>
      </c>
      <c r="G3673" s="195" t="s">
        <v>8445</v>
      </c>
      <c r="H3673" s="195" t="str">
        <f>IFERROR(VLOOKUP(Table[[#This Row],[Activity Details of Assistance]],WHAT!E:F,2,FALSE),"")</f>
        <v># of plant</v>
      </c>
      <c r="I3673" s="195"/>
      <c r="J3673">
        <v>3</v>
      </c>
      <c r="K3673" t="s">
        <v>8280</v>
      </c>
      <c r="L3673" s="219" t="s">
        <v>13</v>
      </c>
      <c r="M3673" t="s">
        <v>14</v>
      </c>
      <c r="N3673" t="s">
        <v>309</v>
      </c>
      <c r="O3673" t="s">
        <v>1606</v>
      </c>
      <c r="P3673" t="s">
        <v>17</v>
      </c>
      <c r="Q3673" s="241">
        <v>44804</v>
      </c>
      <c r="R3673" s="241">
        <v>44896</v>
      </c>
      <c r="S3673" t="s">
        <v>8452</v>
      </c>
      <c r="T3673" s="196"/>
      <c r="U3673" s="196"/>
      <c r="V3673" s="196"/>
      <c r="W3673" s="196"/>
      <c r="X3673"/>
      <c r="Y3673" t="s">
        <v>8304</v>
      </c>
      <c r="Z3673">
        <v>1833301502</v>
      </c>
      <c r="AA3673" t="s">
        <v>8305</v>
      </c>
      <c r="AB3673" s="259" t="str">
        <f>_xlfn.IFNA(IF(Table[[#This Row],[Programme Partner]]&lt;&gt;Table[[#This Row],[Implementing Partner]],CONCATENATE(Table[[#This Row],[Programme Partner]],"-",Table[[#This Row],[Implementing Partner]]),Table[[#This Row],[Programme Partner]]),"")</f>
        <v>IOM-BRAC</v>
      </c>
    </row>
    <row r="3674" spans="1:28" ht="16.5" customHeight="1">
      <c r="A3674" s="183">
        <v>4122</v>
      </c>
      <c r="B3674" s="195" t="s">
        <v>5148</v>
      </c>
      <c r="C3674" s="198" t="s">
        <v>5033</v>
      </c>
      <c r="D3674" s="212" t="s">
        <v>5148</v>
      </c>
      <c r="E3674" s="195" t="s">
        <v>27</v>
      </c>
      <c r="F3674" s="195" t="s">
        <v>8014</v>
      </c>
      <c r="G3674" t="s">
        <v>8019</v>
      </c>
      <c r="H3674" s="195" t="str">
        <f>IFERROR(VLOOKUP(Table[[#This Row],[Activity Details of Assistance]],WHAT!E:F,2,FALSE),"")</f>
        <v>N/A</v>
      </c>
      <c r="I3674" s="195"/>
      <c r="J3674">
        <v>29151</v>
      </c>
      <c r="K3674" t="s">
        <v>8280</v>
      </c>
      <c r="L3674" s="219" t="s">
        <v>13</v>
      </c>
      <c r="M3674" t="s">
        <v>14</v>
      </c>
      <c r="N3674" t="s">
        <v>309</v>
      </c>
      <c r="O3674" t="s">
        <v>1606</v>
      </c>
      <c r="P3674" t="s">
        <v>17</v>
      </c>
      <c r="Q3674" s="241">
        <v>44804</v>
      </c>
      <c r="R3674" s="241">
        <v>44896</v>
      </c>
      <c r="S3674" t="s">
        <v>8452</v>
      </c>
      <c r="T3674" s="196"/>
      <c r="U3674" s="196"/>
      <c r="V3674" s="196"/>
      <c r="W3674" s="196"/>
      <c r="X3674"/>
      <c r="Y3674" t="s">
        <v>8304</v>
      </c>
      <c r="Z3674">
        <v>1833301502</v>
      </c>
      <c r="AA3674" t="s">
        <v>8305</v>
      </c>
      <c r="AB3674" s="259" t="str">
        <f>_xlfn.IFNA(IF(Table[[#This Row],[Programme Partner]]&lt;&gt;Table[[#This Row],[Implementing Partner]],CONCATENATE(Table[[#This Row],[Programme Partner]],"-",Table[[#This Row],[Implementing Partner]]),Table[[#This Row],[Programme Partner]]),"")</f>
        <v>IOM-BRAC</v>
      </c>
    </row>
    <row r="3675" spans="1:28" ht="16.5" customHeight="1">
      <c r="A3675" s="183">
        <v>4123</v>
      </c>
      <c r="B3675" s="195" t="s">
        <v>5182</v>
      </c>
      <c r="C3675" s="198" t="s">
        <v>5184</v>
      </c>
      <c r="D3675" s="212" t="s">
        <v>8282</v>
      </c>
      <c r="E3675" s="195" t="s">
        <v>27</v>
      </c>
      <c r="F3675" s="195" t="s">
        <v>8011</v>
      </c>
      <c r="G3675" s="195" t="s">
        <v>8355</v>
      </c>
      <c r="H3675" s="195" t="str">
        <f>IFERROR(VLOOKUP(Table[[#This Row],[Activity Details of Assistance]],WHAT!E:F,2,FALSE),"")</f>
        <v># of water network</v>
      </c>
      <c r="I3675" s="195"/>
      <c r="J3675">
        <v>4</v>
      </c>
      <c r="K3675" t="s">
        <v>8280</v>
      </c>
      <c r="L3675" s="219" t="s">
        <v>13</v>
      </c>
      <c r="M3675" t="s">
        <v>14</v>
      </c>
      <c r="N3675" t="s">
        <v>307</v>
      </c>
      <c r="O3675" t="s">
        <v>1599</v>
      </c>
      <c r="P3675" t="s">
        <v>4720</v>
      </c>
      <c r="Q3675" s="241">
        <v>44804</v>
      </c>
      <c r="R3675" s="241">
        <v>44896</v>
      </c>
      <c r="S3675" t="s">
        <v>8452</v>
      </c>
      <c r="T3675" s="196"/>
      <c r="U3675" s="196"/>
      <c r="V3675" s="196"/>
      <c r="W3675" s="196"/>
      <c r="X3675"/>
      <c r="Y3675" t="s">
        <v>8474</v>
      </c>
      <c r="Z3675">
        <v>1613114224</v>
      </c>
      <c r="AA3675" t="s">
        <v>8475</v>
      </c>
      <c r="AB3675" s="259" t="str">
        <f>_xlfn.IFNA(IF(Table[[#This Row],[Programme Partner]]&lt;&gt;Table[[#This Row],[Implementing Partner]],CONCATENATE(Table[[#This Row],[Programme Partner]],"-",Table[[#This Row],[Implementing Partner]]),Table[[#This Row],[Programme Partner]]),"")</f>
        <v>NCA-NGOF</v>
      </c>
    </row>
    <row r="3676" spans="1:28" ht="16.5" customHeight="1">
      <c r="A3676" s="183">
        <v>4124</v>
      </c>
      <c r="B3676" t="s">
        <v>5182</v>
      </c>
      <c r="C3676" s="198" t="s">
        <v>5184</v>
      </c>
      <c r="D3676" s="212" t="s">
        <v>8282</v>
      </c>
      <c r="E3676" s="195" t="s">
        <v>27</v>
      </c>
      <c r="F3676" s="195" t="s">
        <v>8012</v>
      </c>
      <c r="G3676" s="195" t="s">
        <v>8354</v>
      </c>
      <c r="H3676" s="195" t="str">
        <f>IFERROR(VLOOKUP(Table[[#This Row],[Activity Details of Assistance]],WHAT!E:F,2,FALSE),"")</f>
        <v># of door</v>
      </c>
      <c r="I3676" s="195"/>
      <c r="J3676">
        <v>5</v>
      </c>
      <c r="K3676" t="s">
        <v>8280</v>
      </c>
      <c r="L3676" s="219" t="s">
        <v>13</v>
      </c>
      <c r="M3676" t="s">
        <v>14</v>
      </c>
      <c r="N3676" t="s">
        <v>307</v>
      </c>
      <c r="O3676" t="s">
        <v>1599</v>
      </c>
      <c r="P3676" t="s">
        <v>4720</v>
      </c>
      <c r="Q3676" s="241">
        <v>44804</v>
      </c>
      <c r="R3676" s="241">
        <v>44896</v>
      </c>
      <c r="S3676" t="s">
        <v>8452</v>
      </c>
      <c r="T3676" s="196"/>
      <c r="U3676" s="196"/>
      <c r="V3676" s="196"/>
      <c r="W3676" s="196"/>
      <c r="X3676"/>
      <c r="Y3676" t="s">
        <v>8474</v>
      </c>
      <c r="Z3676">
        <v>1613114224</v>
      </c>
      <c r="AA3676" t="s">
        <v>8475</v>
      </c>
      <c r="AB3676" s="259" t="str">
        <f>_xlfn.IFNA(IF(Table[[#This Row],[Programme Partner]]&lt;&gt;Table[[#This Row],[Implementing Partner]],CONCATENATE(Table[[#This Row],[Programme Partner]],"-",Table[[#This Row],[Implementing Partner]]),Table[[#This Row],[Programme Partner]]),"")</f>
        <v>NCA-NGOF</v>
      </c>
    </row>
    <row r="3677" spans="1:28" ht="16.5" customHeight="1">
      <c r="A3677" s="183">
        <v>4125</v>
      </c>
      <c r="B3677" t="s">
        <v>5182</v>
      </c>
      <c r="C3677" s="198" t="s">
        <v>5184</v>
      </c>
      <c r="D3677" s="212" t="s">
        <v>8282</v>
      </c>
      <c r="E3677" s="195" t="s">
        <v>27</v>
      </c>
      <c r="F3677" s="195" t="s">
        <v>8013</v>
      </c>
      <c r="G3677" s="195" t="s">
        <v>8313</v>
      </c>
      <c r="H3677" s="195" t="str">
        <f>IFERROR(VLOOKUP(Table[[#This Row],[Activity Details of Assistance]],WHAT!E:F,2,FALSE),"")</f>
        <v># of HP sessions at community level</v>
      </c>
      <c r="I3677" s="195"/>
      <c r="J3677">
        <v>687</v>
      </c>
      <c r="K3677" t="s">
        <v>8280</v>
      </c>
      <c r="L3677" s="219" t="s">
        <v>13</v>
      </c>
      <c r="M3677" t="s">
        <v>14</v>
      </c>
      <c r="N3677" t="s">
        <v>307</v>
      </c>
      <c r="O3677" t="s">
        <v>1599</v>
      </c>
      <c r="P3677" t="s">
        <v>4720</v>
      </c>
      <c r="Q3677" s="241">
        <v>44804</v>
      </c>
      <c r="R3677" s="241">
        <v>44896</v>
      </c>
      <c r="S3677" t="s">
        <v>8452</v>
      </c>
      <c r="T3677" s="196"/>
      <c r="U3677" s="196"/>
      <c r="V3677" s="196"/>
      <c r="W3677" s="196"/>
      <c r="X3677"/>
      <c r="Y3677" t="s">
        <v>8474</v>
      </c>
      <c r="Z3677">
        <v>1613114224</v>
      </c>
      <c r="AA3677" t="s">
        <v>8475</v>
      </c>
      <c r="AB3677" s="259" t="str">
        <f>_xlfn.IFNA(IF(Table[[#This Row],[Programme Partner]]&lt;&gt;Table[[#This Row],[Implementing Partner]],CONCATENATE(Table[[#This Row],[Programme Partner]],"-",Table[[#This Row],[Implementing Partner]]),Table[[#This Row],[Programme Partner]]),"")</f>
        <v>NCA-NGOF</v>
      </c>
    </row>
    <row r="3678" spans="1:28" ht="16.5" customHeight="1">
      <c r="A3678" s="183">
        <v>4126</v>
      </c>
      <c r="B3678" t="s">
        <v>5182</v>
      </c>
      <c r="C3678" s="198" t="s">
        <v>5184</v>
      </c>
      <c r="D3678" s="212" t="s">
        <v>8282</v>
      </c>
      <c r="E3678" s="195" t="s">
        <v>27</v>
      </c>
      <c r="F3678" s="195" t="s">
        <v>8013</v>
      </c>
      <c r="G3678" s="195" t="s">
        <v>8360</v>
      </c>
      <c r="H3678" s="195" t="str">
        <f>IFERROR(VLOOKUP(Table[[#This Row],[Activity Details of Assistance]],WHAT!E:F,2,FALSE),"")</f>
        <v># of household</v>
      </c>
      <c r="I3678" s="195"/>
      <c r="J3678">
        <v>457</v>
      </c>
      <c r="K3678" t="s">
        <v>8280</v>
      </c>
      <c r="L3678" s="219" t="s">
        <v>13</v>
      </c>
      <c r="M3678" t="s">
        <v>14</v>
      </c>
      <c r="N3678" t="s">
        <v>307</v>
      </c>
      <c r="O3678" t="s">
        <v>1599</v>
      </c>
      <c r="P3678" t="s">
        <v>4720</v>
      </c>
      <c r="Q3678" s="241">
        <v>44804</v>
      </c>
      <c r="R3678" s="241">
        <v>44896</v>
      </c>
      <c r="S3678" t="s">
        <v>8452</v>
      </c>
      <c r="T3678" s="196"/>
      <c r="U3678" s="196"/>
      <c r="V3678" s="196"/>
      <c r="W3678" s="196"/>
      <c r="X3678"/>
      <c r="Y3678" t="s">
        <v>8474</v>
      </c>
      <c r="Z3678">
        <v>1613114224</v>
      </c>
      <c r="AA3678" t="s">
        <v>8475</v>
      </c>
      <c r="AB3678" s="259" t="str">
        <f>_xlfn.IFNA(IF(Table[[#This Row],[Programme Partner]]&lt;&gt;Table[[#This Row],[Implementing Partner]],CONCATENATE(Table[[#This Row],[Programme Partner]],"-",Table[[#This Row],[Implementing Partner]]),Table[[#This Row],[Programme Partner]]),"")</f>
        <v>NCA-NGOF</v>
      </c>
    </row>
    <row r="3679" spans="1:28" ht="16.5" customHeight="1">
      <c r="A3679" s="183">
        <v>4127</v>
      </c>
      <c r="B3679" t="s">
        <v>8306</v>
      </c>
      <c r="C3679" s="198" t="s">
        <v>8306</v>
      </c>
      <c r="D3679" s="212" t="s">
        <v>5261</v>
      </c>
      <c r="E3679" s="195" t="s">
        <v>27</v>
      </c>
      <c r="F3679" s="195" t="s">
        <v>8011</v>
      </c>
      <c r="G3679" s="195" t="s">
        <v>8355</v>
      </c>
      <c r="H3679" s="195" t="str">
        <f>IFERROR(VLOOKUP(Table[[#This Row],[Activity Details of Assistance]],WHAT!E:F,2,FALSE),"")</f>
        <v># of water network</v>
      </c>
      <c r="I3679" s="195"/>
      <c r="J3679">
        <v>1</v>
      </c>
      <c r="K3679" t="s">
        <v>8280</v>
      </c>
      <c r="L3679" s="219" t="s">
        <v>13</v>
      </c>
      <c r="M3679" t="s">
        <v>14</v>
      </c>
      <c r="N3679" t="s">
        <v>309</v>
      </c>
      <c r="O3679" t="s">
        <v>1606</v>
      </c>
      <c r="P3679" t="s">
        <v>6386</v>
      </c>
      <c r="Q3679" s="241">
        <v>44804</v>
      </c>
      <c r="R3679" s="241">
        <v>44835</v>
      </c>
      <c r="S3679" t="s">
        <v>8452</v>
      </c>
      <c r="T3679" s="196"/>
      <c r="U3679" s="196"/>
      <c r="V3679" s="196"/>
      <c r="W3679" s="196"/>
      <c r="X3679"/>
      <c r="Y3679" t="s">
        <v>8307</v>
      </c>
      <c r="Z3679">
        <v>1782093386</v>
      </c>
      <c r="AA3679" t="s">
        <v>8308</v>
      </c>
      <c r="AB3679" s="259" t="str">
        <f>_xlfn.IFNA(IF(Table[[#This Row],[Programme Partner]]&lt;&gt;Table[[#This Row],[Implementing Partner]],CONCATENATE(Table[[#This Row],[Programme Partner]],"-",Table[[#This Row],[Implementing Partner]]),Table[[#This Row],[Programme Partner]]),"")</f>
        <v>WCB</v>
      </c>
    </row>
    <row r="3680" spans="1:28" ht="16.5" customHeight="1">
      <c r="A3680" s="183">
        <v>4128</v>
      </c>
      <c r="B3680" t="s">
        <v>8306</v>
      </c>
      <c r="C3680" s="198" t="s">
        <v>8306</v>
      </c>
      <c r="D3680" s="212" t="s">
        <v>5261</v>
      </c>
      <c r="E3680" s="195" t="s">
        <v>27</v>
      </c>
      <c r="F3680" s="195" t="s">
        <v>8011</v>
      </c>
      <c r="G3680" s="195" t="s">
        <v>8318</v>
      </c>
      <c r="H3680" s="195" t="str">
        <f>IFERROR(VLOOKUP(Table[[#This Row],[Activity Details of Assistance]],WHAT!E:F,2,FALSE),"")</f>
        <v># of household</v>
      </c>
      <c r="I3680" s="195"/>
      <c r="J3680">
        <v>185</v>
      </c>
      <c r="K3680" t="s">
        <v>8280</v>
      </c>
      <c r="L3680" s="219" t="s">
        <v>13</v>
      </c>
      <c r="M3680" t="s">
        <v>14</v>
      </c>
      <c r="N3680" t="s">
        <v>309</v>
      </c>
      <c r="O3680" t="s">
        <v>1606</v>
      </c>
      <c r="P3680" t="s">
        <v>6386</v>
      </c>
      <c r="Q3680" s="241">
        <v>44804</v>
      </c>
      <c r="R3680" s="241">
        <v>44835</v>
      </c>
      <c r="S3680" t="s">
        <v>8452</v>
      </c>
      <c r="T3680" s="196"/>
      <c r="U3680" s="196"/>
      <c r="V3680" s="196"/>
      <c r="W3680" s="196"/>
      <c r="X3680"/>
      <c r="Y3680" t="s">
        <v>8307</v>
      </c>
      <c r="Z3680">
        <v>1782093386</v>
      </c>
      <c r="AA3680" t="s">
        <v>8308</v>
      </c>
      <c r="AB3680" s="259" t="str">
        <f>_xlfn.IFNA(IF(Table[[#This Row],[Programme Partner]]&lt;&gt;Table[[#This Row],[Implementing Partner]],CONCATENATE(Table[[#This Row],[Programme Partner]],"-",Table[[#This Row],[Implementing Partner]]),Table[[#This Row],[Programme Partner]]),"")</f>
        <v>WCB</v>
      </c>
    </row>
    <row r="3681" spans="1:28" ht="16.5" customHeight="1">
      <c r="A3681" s="183">
        <v>4129</v>
      </c>
      <c r="B3681" t="s">
        <v>8566</v>
      </c>
      <c r="C3681" s="198" t="s">
        <v>8566</v>
      </c>
      <c r="D3681" s="212" t="s">
        <v>8701</v>
      </c>
      <c r="E3681" s="195" t="s">
        <v>27</v>
      </c>
      <c r="F3681" s="195" t="s">
        <v>8012</v>
      </c>
      <c r="G3681" s="195" t="s">
        <v>8357</v>
      </c>
      <c r="H3681" s="195" t="str">
        <f>IFERROR(VLOOKUP(Table[[#This Row],[Activity Details of Assistance]],WHAT!E:F,2,FALSE),"")</f>
        <v># of door</v>
      </c>
      <c r="I3681" s="195"/>
      <c r="J3681">
        <v>23</v>
      </c>
      <c r="K3681" t="s">
        <v>8280</v>
      </c>
      <c r="L3681" s="219" t="s">
        <v>13</v>
      </c>
      <c r="M3681" t="s">
        <v>14</v>
      </c>
      <c r="N3681" t="s">
        <v>309</v>
      </c>
      <c r="O3681" t="s">
        <v>1606</v>
      </c>
      <c r="P3681" t="s">
        <v>5887</v>
      </c>
      <c r="Q3681" s="241">
        <v>44804</v>
      </c>
      <c r="R3681" s="241">
        <v>44805</v>
      </c>
      <c r="S3681" t="s">
        <v>8452</v>
      </c>
      <c r="T3681" s="196"/>
      <c r="U3681" s="196"/>
      <c r="V3681" s="196"/>
      <c r="W3681" s="196"/>
      <c r="X3681"/>
      <c r="Y3681" t="s">
        <v>8631</v>
      </c>
      <c r="Z3681">
        <v>1755689447</v>
      </c>
      <c r="AA3681" t="s">
        <v>8632</v>
      </c>
      <c r="AB3681" s="259" t="str">
        <f>_xlfn.IFNA(IF(Table[[#This Row],[Programme Partner]]&lt;&gt;Table[[#This Row],[Implementing Partner]],CONCATENATE(Table[[#This Row],[Programme Partner]],"-",Table[[#This Row],[Implementing Partner]]),Table[[#This Row],[Programme Partner]]),"")</f>
        <v>IRB</v>
      </c>
    </row>
    <row r="3682" spans="1:28" ht="16.5" customHeight="1">
      <c r="A3682" s="183">
        <v>4130</v>
      </c>
      <c r="B3682" t="s">
        <v>8566</v>
      </c>
      <c r="C3682" s="198" t="s">
        <v>8566</v>
      </c>
      <c r="D3682" s="212" t="s">
        <v>8701</v>
      </c>
      <c r="E3682" s="195" t="s">
        <v>27</v>
      </c>
      <c r="F3682" s="195" t="s">
        <v>8012</v>
      </c>
      <c r="G3682" t="s">
        <v>8019</v>
      </c>
      <c r="H3682" s="195" t="str">
        <f>IFERROR(VLOOKUP(Table[[#This Row],[Activity Details of Assistance]],WHAT!E:F,2,FALSE),"")</f>
        <v>N/A</v>
      </c>
      <c r="I3682" s="195"/>
      <c r="J3682">
        <v>4770</v>
      </c>
      <c r="K3682" t="s">
        <v>8280</v>
      </c>
      <c r="L3682" s="219" t="s">
        <v>13</v>
      </c>
      <c r="M3682" t="s">
        <v>14</v>
      </c>
      <c r="N3682" t="s">
        <v>309</v>
      </c>
      <c r="O3682" t="s">
        <v>1606</v>
      </c>
      <c r="P3682" t="s">
        <v>5887</v>
      </c>
      <c r="Q3682" s="241">
        <v>44804</v>
      </c>
      <c r="R3682" s="241">
        <v>44805</v>
      </c>
      <c r="S3682" t="s">
        <v>8452</v>
      </c>
      <c r="T3682" s="196"/>
      <c r="U3682" s="196"/>
      <c r="V3682" s="196"/>
      <c r="W3682" s="196"/>
      <c r="X3682"/>
      <c r="Y3682" t="s">
        <v>8631</v>
      </c>
      <c r="Z3682">
        <v>1755689447</v>
      </c>
      <c r="AA3682" t="s">
        <v>8632</v>
      </c>
      <c r="AB3682" s="259" t="str">
        <f>_xlfn.IFNA(IF(Table[[#This Row],[Programme Partner]]&lt;&gt;Table[[#This Row],[Implementing Partner]],CONCATENATE(Table[[#This Row],[Programme Partner]],"-",Table[[#This Row],[Implementing Partner]]),Table[[#This Row],[Programme Partner]]),"")</f>
        <v>IRB</v>
      </c>
    </row>
    <row r="3683" spans="1:28" ht="16.5" customHeight="1">
      <c r="A3683" s="183">
        <v>4131</v>
      </c>
      <c r="B3683" s="195" t="s">
        <v>5148</v>
      </c>
      <c r="C3683" s="198" t="s">
        <v>5184</v>
      </c>
      <c r="D3683" s="212" t="s">
        <v>8324</v>
      </c>
      <c r="E3683" s="195" t="s">
        <v>27</v>
      </c>
      <c r="F3683" s="195" t="s">
        <v>8011</v>
      </c>
      <c r="G3683" s="195" t="s">
        <v>8584</v>
      </c>
      <c r="H3683" s="195" t="str">
        <f>IFERROR(VLOOKUP(Table[[#This Row],[Activity Details of Assistance]],WHAT!E:F,2,FALSE),"")</f>
        <v># of tube well</v>
      </c>
      <c r="I3683" s="195"/>
      <c r="J3683">
        <v>292</v>
      </c>
      <c r="K3683" t="s">
        <v>8280</v>
      </c>
      <c r="L3683" s="219" t="s">
        <v>13</v>
      </c>
      <c r="M3683" t="s">
        <v>14</v>
      </c>
      <c r="N3683" t="s">
        <v>309</v>
      </c>
      <c r="O3683" t="s">
        <v>1606</v>
      </c>
      <c r="P3683" t="s">
        <v>5868</v>
      </c>
      <c r="Q3683" s="241">
        <v>44804</v>
      </c>
      <c r="R3683" s="241">
        <v>44986</v>
      </c>
      <c r="S3683" t="s">
        <v>8452</v>
      </c>
      <c r="T3683" s="196"/>
      <c r="U3683" s="196"/>
      <c r="V3683" s="196"/>
      <c r="W3683" s="196"/>
      <c r="X3683"/>
      <c r="Y3683" t="s">
        <v>8579</v>
      </c>
      <c r="Z3683">
        <v>1711482150</v>
      </c>
      <c r="AA3683" t="s">
        <v>8633</v>
      </c>
      <c r="AB3683" s="259" t="str">
        <f>_xlfn.IFNA(IF(Table[[#This Row],[Programme Partner]]&lt;&gt;Table[[#This Row],[Implementing Partner]],CONCATENATE(Table[[#This Row],[Programme Partner]],"-",Table[[#This Row],[Implementing Partner]]),Table[[#This Row],[Programme Partner]]),"")</f>
        <v>IOM-NGOF</v>
      </c>
    </row>
    <row r="3684" spans="1:28" ht="16.5" customHeight="1">
      <c r="A3684" s="183">
        <v>4132</v>
      </c>
      <c r="B3684" s="195" t="s">
        <v>5148</v>
      </c>
      <c r="C3684" s="198" t="s">
        <v>5184</v>
      </c>
      <c r="D3684" s="266" t="s">
        <v>8324</v>
      </c>
      <c r="E3684" s="195" t="s">
        <v>27</v>
      </c>
      <c r="F3684" s="195" t="s">
        <v>8011</v>
      </c>
      <c r="G3684" s="195" t="s">
        <v>8355</v>
      </c>
      <c r="H3684" s="195" t="str">
        <f>IFERROR(VLOOKUP(Table[[#This Row],[Activity Details of Assistance]],WHAT!E:F,2,FALSE),"")</f>
        <v># of water network</v>
      </c>
      <c r="I3684" s="195"/>
      <c r="J3684">
        <v>1</v>
      </c>
      <c r="K3684" t="s">
        <v>8280</v>
      </c>
      <c r="L3684" s="219" t="s">
        <v>13</v>
      </c>
      <c r="M3684" t="s">
        <v>14</v>
      </c>
      <c r="N3684" t="s">
        <v>309</v>
      </c>
      <c r="O3684" t="s">
        <v>1606</v>
      </c>
      <c r="P3684" t="s">
        <v>5868</v>
      </c>
      <c r="Q3684" s="241">
        <v>44804</v>
      </c>
      <c r="R3684" s="241">
        <v>44986</v>
      </c>
      <c r="S3684" t="s">
        <v>8452</v>
      </c>
      <c r="T3684" s="196"/>
      <c r="U3684" s="196"/>
      <c r="V3684" s="196"/>
      <c r="W3684" s="196"/>
      <c r="X3684"/>
      <c r="Y3684" t="s">
        <v>8579</v>
      </c>
      <c r="Z3684">
        <v>1711482150</v>
      </c>
      <c r="AA3684" t="s">
        <v>8633</v>
      </c>
      <c r="AB3684" s="259" t="str">
        <f>_xlfn.IFNA(IF(Table[[#This Row],[Programme Partner]]&lt;&gt;Table[[#This Row],[Implementing Partner]],CONCATENATE(Table[[#This Row],[Programme Partner]],"-",Table[[#This Row],[Implementing Partner]]),Table[[#This Row],[Programme Partner]]),"")</f>
        <v>IOM-NGOF</v>
      </c>
    </row>
    <row r="3685" spans="1:28" ht="16.5" customHeight="1">
      <c r="A3685" s="183">
        <v>4133</v>
      </c>
      <c r="B3685" s="195" t="s">
        <v>5148</v>
      </c>
      <c r="C3685" s="198" t="s">
        <v>5184</v>
      </c>
      <c r="D3685" s="266" t="s">
        <v>8324</v>
      </c>
      <c r="E3685" s="195" t="s">
        <v>27</v>
      </c>
      <c r="F3685" s="195" t="s">
        <v>8011</v>
      </c>
      <c r="G3685" t="s">
        <v>8019</v>
      </c>
      <c r="H3685" s="195" t="str">
        <f>IFERROR(VLOOKUP(Table[[#This Row],[Activity Details of Assistance]],WHAT!E:F,2,FALSE),"")</f>
        <v>N/A</v>
      </c>
      <c r="I3685" s="195"/>
      <c r="J3685">
        <v>57</v>
      </c>
      <c r="K3685" t="s">
        <v>8280</v>
      </c>
      <c r="L3685" s="219" t="s">
        <v>13</v>
      </c>
      <c r="M3685" t="s">
        <v>14</v>
      </c>
      <c r="N3685" t="s">
        <v>309</v>
      </c>
      <c r="O3685" t="s">
        <v>1606</v>
      </c>
      <c r="P3685" t="s">
        <v>5868</v>
      </c>
      <c r="Q3685" s="241">
        <v>44804</v>
      </c>
      <c r="R3685" s="241">
        <v>44986</v>
      </c>
      <c r="S3685" t="s">
        <v>8452</v>
      </c>
      <c r="T3685" s="196"/>
      <c r="U3685" s="196"/>
      <c r="V3685" s="196"/>
      <c r="W3685" s="196"/>
      <c r="X3685"/>
      <c r="Y3685" t="s">
        <v>8579</v>
      </c>
      <c r="Z3685">
        <v>1711482150</v>
      </c>
      <c r="AA3685" t="s">
        <v>8633</v>
      </c>
      <c r="AB3685" s="259" t="str">
        <f>_xlfn.IFNA(IF(Table[[#This Row],[Programme Partner]]&lt;&gt;Table[[#This Row],[Implementing Partner]],CONCATENATE(Table[[#This Row],[Programme Partner]],"-",Table[[#This Row],[Implementing Partner]]),Table[[#This Row],[Programme Partner]]),"")</f>
        <v>IOM-NGOF</v>
      </c>
    </row>
    <row r="3686" spans="1:28" ht="16.5" customHeight="1">
      <c r="A3686" s="183">
        <v>4134</v>
      </c>
      <c r="B3686" s="195" t="s">
        <v>5148</v>
      </c>
      <c r="C3686" s="198" t="s">
        <v>5184</v>
      </c>
      <c r="D3686" s="212" t="s">
        <v>8324</v>
      </c>
      <c r="E3686" s="195" t="s">
        <v>27</v>
      </c>
      <c r="F3686" s="195" t="s">
        <v>8012</v>
      </c>
      <c r="G3686" s="195" t="s">
        <v>8585</v>
      </c>
      <c r="H3686" s="195" t="str">
        <f>IFERROR(VLOOKUP(Table[[#This Row],[Activity Details of Assistance]],WHAT!E:F,2,FALSE),"")</f>
        <v xml:space="preserve"># of door </v>
      </c>
      <c r="I3686" s="195"/>
      <c r="J3686">
        <v>66</v>
      </c>
      <c r="K3686" t="s">
        <v>8280</v>
      </c>
      <c r="L3686" s="219" t="s">
        <v>13</v>
      </c>
      <c r="M3686" t="s">
        <v>14</v>
      </c>
      <c r="N3686" t="s">
        <v>309</v>
      </c>
      <c r="O3686" t="s">
        <v>1606</v>
      </c>
      <c r="P3686" t="s">
        <v>5868</v>
      </c>
      <c r="Q3686" s="241">
        <v>44804</v>
      </c>
      <c r="R3686" s="241">
        <v>44986</v>
      </c>
      <c r="S3686" t="s">
        <v>8452</v>
      </c>
      <c r="T3686" s="196"/>
      <c r="U3686" s="196"/>
      <c r="V3686" s="196"/>
      <c r="W3686" s="196"/>
      <c r="X3686"/>
      <c r="Y3686" t="s">
        <v>8579</v>
      </c>
      <c r="Z3686">
        <v>1711482150</v>
      </c>
      <c r="AA3686" t="s">
        <v>8633</v>
      </c>
      <c r="AB3686" s="259" t="str">
        <f>_xlfn.IFNA(IF(Table[[#This Row],[Programme Partner]]&lt;&gt;Table[[#This Row],[Implementing Partner]],CONCATENATE(Table[[#This Row],[Programme Partner]],"-",Table[[#This Row],[Implementing Partner]]),Table[[#This Row],[Programme Partner]]),"")</f>
        <v>IOM-NGOF</v>
      </c>
    </row>
    <row r="3687" spans="1:28" ht="16.5" customHeight="1">
      <c r="A3687" s="183">
        <v>4135</v>
      </c>
      <c r="B3687" s="195" t="s">
        <v>5148</v>
      </c>
      <c r="C3687" s="198" t="s">
        <v>5184</v>
      </c>
      <c r="D3687" s="212" t="s">
        <v>8324</v>
      </c>
      <c r="E3687" s="195" t="s">
        <v>27</v>
      </c>
      <c r="F3687" s="195" t="s">
        <v>8012</v>
      </c>
      <c r="G3687" s="195" t="s">
        <v>8359</v>
      </c>
      <c r="H3687" s="195" t="str">
        <f>IFERROR(VLOOKUP(Table[[#This Row],[Activity Details of Assistance]],WHAT!E:F,2,FALSE),"")</f>
        <v># of FSM Site</v>
      </c>
      <c r="I3687" s="195"/>
      <c r="J3687">
        <v>9</v>
      </c>
      <c r="K3687" t="s">
        <v>8280</v>
      </c>
      <c r="L3687" s="219" t="s">
        <v>13</v>
      </c>
      <c r="M3687" t="s">
        <v>14</v>
      </c>
      <c r="N3687" t="s">
        <v>309</v>
      </c>
      <c r="O3687" t="s">
        <v>1606</v>
      </c>
      <c r="P3687" t="s">
        <v>5868</v>
      </c>
      <c r="Q3687" s="241">
        <v>44804</v>
      </c>
      <c r="R3687" s="241">
        <v>44986</v>
      </c>
      <c r="S3687" t="s">
        <v>8452</v>
      </c>
      <c r="T3687" s="196"/>
      <c r="U3687" s="196"/>
      <c r="V3687" s="196"/>
      <c r="W3687" s="196"/>
      <c r="X3687"/>
      <c r="Y3687" t="s">
        <v>8579</v>
      </c>
      <c r="Z3687">
        <v>1711482150</v>
      </c>
      <c r="AA3687" t="s">
        <v>8633</v>
      </c>
      <c r="AB3687" s="259" t="str">
        <f>_xlfn.IFNA(IF(Table[[#This Row],[Programme Partner]]&lt;&gt;Table[[#This Row],[Implementing Partner]],CONCATENATE(Table[[#This Row],[Programme Partner]],"-",Table[[#This Row],[Implementing Partner]]),Table[[#This Row],[Programme Partner]]),"")</f>
        <v>IOM-NGOF</v>
      </c>
    </row>
    <row r="3688" spans="1:28" ht="16.5" customHeight="1">
      <c r="A3688" s="183">
        <v>4136</v>
      </c>
      <c r="B3688" s="195" t="s">
        <v>5148</v>
      </c>
      <c r="C3688" s="198" t="s">
        <v>5184</v>
      </c>
      <c r="D3688" s="212" t="s">
        <v>8324</v>
      </c>
      <c r="E3688" s="195" t="s">
        <v>27</v>
      </c>
      <c r="F3688" s="195" t="s">
        <v>8012</v>
      </c>
      <c r="G3688" s="195" t="s">
        <v>8356</v>
      </c>
      <c r="H3688" s="195" t="str">
        <f>IFERROR(VLOOKUP(Table[[#This Row],[Activity Details of Assistance]],WHAT!E:F,2,FALSE),"")</f>
        <v># of FSM Site</v>
      </c>
      <c r="I3688" s="195"/>
      <c r="J3688">
        <v>6</v>
      </c>
      <c r="K3688" t="s">
        <v>8280</v>
      </c>
      <c r="L3688" s="219" t="s">
        <v>13</v>
      </c>
      <c r="M3688" t="s">
        <v>14</v>
      </c>
      <c r="N3688" t="s">
        <v>309</v>
      </c>
      <c r="O3688" t="s">
        <v>1606</v>
      </c>
      <c r="P3688" t="s">
        <v>5868</v>
      </c>
      <c r="Q3688" s="241">
        <v>44804</v>
      </c>
      <c r="R3688" s="241">
        <v>44986</v>
      </c>
      <c r="S3688" t="s">
        <v>8452</v>
      </c>
      <c r="T3688" s="196"/>
      <c r="U3688" s="196"/>
      <c r="V3688" s="196"/>
      <c r="W3688" s="196"/>
      <c r="X3688"/>
      <c r="Y3688" t="s">
        <v>8579</v>
      </c>
      <c r="Z3688">
        <v>1711482150</v>
      </c>
      <c r="AA3688" t="s">
        <v>8633</v>
      </c>
      <c r="AB3688" s="259" t="str">
        <f>_xlfn.IFNA(IF(Table[[#This Row],[Programme Partner]]&lt;&gt;Table[[#This Row],[Implementing Partner]],CONCATENATE(Table[[#This Row],[Programme Partner]],"-",Table[[#This Row],[Implementing Partner]]),Table[[#This Row],[Programme Partner]]),"")</f>
        <v>IOM-NGOF</v>
      </c>
    </row>
    <row r="3689" spans="1:28" ht="16.5" customHeight="1">
      <c r="A3689" s="183">
        <v>4137</v>
      </c>
      <c r="B3689" s="195" t="s">
        <v>5148</v>
      </c>
      <c r="C3689" s="198" t="s">
        <v>5184</v>
      </c>
      <c r="D3689" s="212" t="s">
        <v>8324</v>
      </c>
      <c r="E3689" s="195" t="s">
        <v>27</v>
      </c>
      <c r="F3689" s="195" t="s">
        <v>8012</v>
      </c>
      <c r="G3689" s="195" t="s">
        <v>8586</v>
      </c>
      <c r="H3689" s="195" t="str">
        <f>IFERROR(VLOOKUP(Table[[#This Row],[Activity Details of Assistance]],WHAT!E:F,2,FALSE),"")</f>
        <v># of door</v>
      </c>
      <c r="I3689" s="195"/>
      <c r="J3689">
        <v>679</v>
      </c>
      <c r="K3689" t="s">
        <v>8280</v>
      </c>
      <c r="L3689" s="219" t="s">
        <v>13</v>
      </c>
      <c r="M3689" t="s">
        <v>14</v>
      </c>
      <c r="N3689" t="s">
        <v>309</v>
      </c>
      <c r="O3689" t="s">
        <v>1606</v>
      </c>
      <c r="P3689" t="s">
        <v>5868</v>
      </c>
      <c r="Q3689" s="241">
        <v>44804</v>
      </c>
      <c r="R3689" s="241">
        <v>44986</v>
      </c>
      <c r="S3689" t="s">
        <v>8452</v>
      </c>
      <c r="T3689" s="196"/>
      <c r="U3689" s="196"/>
      <c r="V3689" s="196"/>
      <c r="W3689" s="196"/>
      <c r="X3689"/>
      <c r="Y3689" t="s">
        <v>8579</v>
      </c>
      <c r="Z3689">
        <v>1711482150</v>
      </c>
      <c r="AA3689" t="s">
        <v>8633</v>
      </c>
      <c r="AB3689" s="259" t="str">
        <f>_xlfn.IFNA(IF(Table[[#This Row],[Programme Partner]]&lt;&gt;Table[[#This Row],[Implementing Partner]],CONCATENATE(Table[[#This Row],[Programme Partner]],"-",Table[[#This Row],[Implementing Partner]]),Table[[#This Row],[Programme Partner]]),"")</f>
        <v>IOM-NGOF</v>
      </c>
    </row>
    <row r="3690" spans="1:28" ht="16.5" customHeight="1">
      <c r="A3690" s="183">
        <v>4138</v>
      </c>
      <c r="B3690" s="195" t="s">
        <v>5148</v>
      </c>
      <c r="C3690" s="198" t="s">
        <v>5184</v>
      </c>
      <c r="D3690" s="212" t="s">
        <v>8324</v>
      </c>
      <c r="E3690" s="195" t="s">
        <v>27</v>
      </c>
      <c r="F3690" s="195" t="s">
        <v>8012</v>
      </c>
      <c r="G3690" s="195" t="s">
        <v>8357</v>
      </c>
      <c r="H3690" s="195" t="str">
        <f>IFERROR(VLOOKUP(Table[[#This Row],[Activity Details of Assistance]],WHAT!E:F,2,FALSE),"")</f>
        <v># of door</v>
      </c>
      <c r="I3690" s="195"/>
      <c r="J3690">
        <v>764</v>
      </c>
      <c r="K3690" t="s">
        <v>8280</v>
      </c>
      <c r="L3690" s="219" t="s">
        <v>13</v>
      </c>
      <c r="M3690" t="s">
        <v>14</v>
      </c>
      <c r="N3690" t="s">
        <v>309</v>
      </c>
      <c r="O3690" t="s">
        <v>1606</v>
      </c>
      <c r="P3690" t="s">
        <v>5868</v>
      </c>
      <c r="Q3690" s="241">
        <v>44804</v>
      </c>
      <c r="R3690" s="241">
        <v>44986</v>
      </c>
      <c r="S3690" t="s">
        <v>8452</v>
      </c>
      <c r="T3690" s="196"/>
      <c r="U3690" s="196"/>
      <c r="V3690" s="196"/>
      <c r="W3690" s="196"/>
      <c r="X3690"/>
      <c r="Y3690" t="s">
        <v>8579</v>
      </c>
      <c r="Z3690">
        <v>1711482150</v>
      </c>
      <c r="AA3690" t="s">
        <v>8633</v>
      </c>
      <c r="AB3690" s="259" t="str">
        <f>_xlfn.IFNA(IF(Table[[#This Row],[Programme Partner]]&lt;&gt;Table[[#This Row],[Implementing Partner]],CONCATENATE(Table[[#This Row],[Programme Partner]],"-",Table[[#This Row],[Implementing Partner]]),Table[[#This Row],[Programme Partner]]),"")</f>
        <v>IOM-NGOF</v>
      </c>
    </row>
    <row r="3691" spans="1:28" ht="16.5" customHeight="1">
      <c r="A3691" s="183">
        <v>4139</v>
      </c>
      <c r="B3691" s="195" t="s">
        <v>5148</v>
      </c>
      <c r="C3691" s="198" t="s">
        <v>5184</v>
      </c>
      <c r="D3691" s="212" t="s">
        <v>8324</v>
      </c>
      <c r="E3691" s="195" t="s">
        <v>27</v>
      </c>
      <c r="F3691" s="195" t="s">
        <v>8013</v>
      </c>
      <c r="G3691" s="195" t="s">
        <v>8360</v>
      </c>
      <c r="H3691" s="195" t="str">
        <f>IFERROR(VLOOKUP(Table[[#This Row],[Activity Details of Assistance]],WHAT!E:F,2,FALSE),"")</f>
        <v># of household</v>
      </c>
      <c r="I3691" s="195"/>
      <c r="J3691">
        <v>2772</v>
      </c>
      <c r="K3691" t="s">
        <v>8280</v>
      </c>
      <c r="L3691" s="219" t="s">
        <v>13</v>
      </c>
      <c r="M3691" t="s">
        <v>14</v>
      </c>
      <c r="N3691" t="s">
        <v>309</v>
      </c>
      <c r="O3691" t="s">
        <v>1606</v>
      </c>
      <c r="P3691" t="s">
        <v>5868</v>
      </c>
      <c r="Q3691" s="241">
        <v>44804</v>
      </c>
      <c r="R3691" s="241">
        <v>44986</v>
      </c>
      <c r="S3691" t="s">
        <v>8452</v>
      </c>
      <c r="T3691" s="196"/>
      <c r="U3691" s="196"/>
      <c r="V3691" s="196"/>
      <c r="W3691" s="196"/>
      <c r="X3691"/>
      <c r="Y3691" t="s">
        <v>8579</v>
      </c>
      <c r="Z3691">
        <v>1711482150</v>
      </c>
      <c r="AA3691" t="s">
        <v>8633</v>
      </c>
      <c r="AB3691" s="259" t="str">
        <f>_xlfn.IFNA(IF(Table[[#This Row],[Programme Partner]]&lt;&gt;Table[[#This Row],[Implementing Partner]],CONCATENATE(Table[[#This Row],[Programme Partner]],"-",Table[[#This Row],[Implementing Partner]]),Table[[#This Row],[Programme Partner]]),"")</f>
        <v>IOM-NGOF</v>
      </c>
    </row>
    <row r="3692" spans="1:28" ht="16.5" customHeight="1">
      <c r="A3692" s="183">
        <v>4140</v>
      </c>
      <c r="B3692" s="195" t="s">
        <v>5148</v>
      </c>
      <c r="C3692" s="198" t="s">
        <v>5184</v>
      </c>
      <c r="D3692" s="212" t="s">
        <v>8324</v>
      </c>
      <c r="E3692" s="195" t="s">
        <v>27</v>
      </c>
      <c r="F3692" s="195" t="s">
        <v>8013</v>
      </c>
      <c r="G3692" t="s">
        <v>8019</v>
      </c>
      <c r="H3692" s="195" t="str">
        <f>IFERROR(VLOOKUP(Table[[#This Row],[Activity Details of Assistance]],WHAT!E:F,2,FALSE),"")</f>
        <v>N/A</v>
      </c>
      <c r="I3692" s="195"/>
      <c r="J3692">
        <v>871</v>
      </c>
      <c r="K3692" t="s">
        <v>8280</v>
      </c>
      <c r="L3692" s="219" t="s">
        <v>13</v>
      </c>
      <c r="M3692" t="s">
        <v>14</v>
      </c>
      <c r="N3692" t="s">
        <v>309</v>
      </c>
      <c r="O3692" t="s">
        <v>1606</v>
      </c>
      <c r="P3692" t="s">
        <v>5868</v>
      </c>
      <c r="Q3692" s="241">
        <v>44804</v>
      </c>
      <c r="R3692" s="241">
        <v>44986</v>
      </c>
      <c r="S3692" t="s">
        <v>8452</v>
      </c>
      <c r="T3692" s="196"/>
      <c r="U3692" s="196"/>
      <c r="V3692" s="196"/>
      <c r="W3692" s="196"/>
      <c r="X3692"/>
      <c r="Y3692" t="s">
        <v>8579</v>
      </c>
      <c r="Z3692">
        <v>1711482150</v>
      </c>
      <c r="AA3692" t="s">
        <v>8633</v>
      </c>
      <c r="AB3692" s="259" t="str">
        <f>_xlfn.IFNA(IF(Table[[#This Row],[Programme Partner]]&lt;&gt;Table[[#This Row],[Implementing Partner]],CONCATENATE(Table[[#This Row],[Programme Partner]],"-",Table[[#This Row],[Implementing Partner]]),Table[[#This Row],[Programme Partner]]),"")</f>
        <v>IOM-NGOF</v>
      </c>
    </row>
    <row r="3693" spans="1:28" ht="16.5" customHeight="1">
      <c r="A3693" s="183">
        <v>4141</v>
      </c>
      <c r="B3693" s="195" t="s">
        <v>5148</v>
      </c>
      <c r="C3693" s="198" t="s">
        <v>5184</v>
      </c>
      <c r="D3693" s="212" t="s">
        <v>8324</v>
      </c>
      <c r="E3693" s="195" t="s">
        <v>27</v>
      </c>
      <c r="F3693" s="195" t="s">
        <v>8014</v>
      </c>
      <c r="G3693" s="195" t="s">
        <v>8445</v>
      </c>
      <c r="H3693" s="195" t="str">
        <f>IFERROR(VLOOKUP(Table[[#This Row],[Activity Details of Assistance]],WHAT!E:F,2,FALSE),"")</f>
        <v># of plant</v>
      </c>
      <c r="I3693" s="195"/>
      <c r="J3693">
        <v>3</v>
      </c>
      <c r="K3693" t="s">
        <v>8280</v>
      </c>
      <c r="L3693" s="219" t="s">
        <v>13</v>
      </c>
      <c r="M3693" t="s">
        <v>14</v>
      </c>
      <c r="N3693" t="s">
        <v>309</v>
      </c>
      <c r="O3693" t="s">
        <v>1606</v>
      </c>
      <c r="P3693" t="s">
        <v>5868</v>
      </c>
      <c r="Q3693" s="241">
        <v>44804</v>
      </c>
      <c r="R3693" s="241">
        <v>44986</v>
      </c>
      <c r="S3693" t="s">
        <v>8452</v>
      </c>
      <c r="T3693" s="196"/>
      <c r="U3693" s="196"/>
      <c r="V3693" s="196"/>
      <c r="W3693" s="196"/>
      <c r="X3693"/>
      <c r="Y3693" t="s">
        <v>8579</v>
      </c>
      <c r="Z3693">
        <v>1711482150</v>
      </c>
      <c r="AA3693" t="s">
        <v>8633</v>
      </c>
      <c r="AB3693" s="259" t="str">
        <f>_xlfn.IFNA(IF(Table[[#This Row],[Programme Partner]]&lt;&gt;Table[[#This Row],[Implementing Partner]],CONCATENATE(Table[[#This Row],[Programme Partner]],"-",Table[[#This Row],[Implementing Partner]]),Table[[#This Row],[Programme Partner]]),"")</f>
        <v>IOM-NGOF</v>
      </c>
    </row>
    <row r="3694" spans="1:28" ht="16.5" customHeight="1">
      <c r="A3694" s="183">
        <v>4142</v>
      </c>
      <c r="B3694" s="195" t="s">
        <v>5044</v>
      </c>
      <c r="C3694" s="198" t="s">
        <v>5044</v>
      </c>
      <c r="D3694" s="212" t="s">
        <v>8281</v>
      </c>
      <c r="E3694" s="195" t="s">
        <v>27</v>
      </c>
      <c r="F3694" s="195" t="s">
        <v>8011</v>
      </c>
      <c r="G3694" s="195" t="s">
        <v>8584</v>
      </c>
      <c r="H3694" s="195" t="str">
        <f>IFERROR(VLOOKUP(Table[[#This Row],[Activity Details of Assistance]],WHAT!E:F,2,FALSE),"")</f>
        <v># of tube well</v>
      </c>
      <c r="I3694" s="195"/>
      <c r="J3694">
        <v>7</v>
      </c>
      <c r="K3694" t="s">
        <v>8280</v>
      </c>
      <c r="L3694" s="219" t="s">
        <v>13</v>
      </c>
      <c r="M3694" t="s">
        <v>14</v>
      </c>
      <c r="N3694" t="s">
        <v>309</v>
      </c>
      <c r="O3694" t="s">
        <v>1606</v>
      </c>
      <c r="P3694" t="s">
        <v>6478</v>
      </c>
      <c r="Q3694" s="241">
        <v>44773</v>
      </c>
      <c r="R3694" s="241">
        <v>44774</v>
      </c>
      <c r="S3694" t="s">
        <v>8452</v>
      </c>
      <c r="T3694" s="196"/>
      <c r="U3694" s="196"/>
      <c r="V3694" s="196"/>
      <c r="W3694" s="196"/>
      <c r="X3694"/>
      <c r="Y3694" t="s">
        <v>8569</v>
      </c>
      <c r="Z3694">
        <v>1713731351</v>
      </c>
      <c r="AA3694" t="s">
        <v>8570</v>
      </c>
      <c r="AB3694" s="259" t="str">
        <f>_xlfn.IFNA(IF(Table[[#This Row],[Programme Partner]]&lt;&gt;Table[[#This Row],[Implementing Partner]],CONCATENATE(Table[[#This Row],[Programme Partner]],"-",Table[[#This Row],[Implementing Partner]]),Table[[#This Row],[Programme Partner]]),"")</f>
        <v>CCDB</v>
      </c>
    </row>
    <row r="3695" spans="1:28" ht="16.5" customHeight="1">
      <c r="A3695" s="183">
        <v>4143</v>
      </c>
      <c r="B3695" s="195" t="s">
        <v>5044</v>
      </c>
      <c r="C3695" s="198" t="s">
        <v>5044</v>
      </c>
      <c r="D3695" s="212" t="s">
        <v>8281</v>
      </c>
      <c r="E3695" s="195" t="s">
        <v>27</v>
      </c>
      <c r="F3695" s="195" t="s">
        <v>8012</v>
      </c>
      <c r="G3695" s="195" t="s">
        <v>8585</v>
      </c>
      <c r="H3695" s="195" t="str">
        <f>IFERROR(VLOOKUP(Table[[#This Row],[Activity Details of Assistance]],WHAT!E:F,2,FALSE),"")</f>
        <v xml:space="preserve"># of door </v>
      </c>
      <c r="I3695" s="195"/>
      <c r="J3695">
        <v>1</v>
      </c>
      <c r="K3695" t="s">
        <v>8280</v>
      </c>
      <c r="L3695" s="219" t="s">
        <v>13</v>
      </c>
      <c r="M3695" t="s">
        <v>14</v>
      </c>
      <c r="N3695" t="s">
        <v>309</v>
      </c>
      <c r="O3695" t="s">
        <v>1606</v>
      </c>
      <c r="P3695" t="s">
        <v>6478</v>
      </c>
      <c r="Q3695" s="241">
        <v>44773</v>
      </c>
      <c r="R3695" s="241">
        <v>44774</v>
      </c>
      <c r="S3695" t="s">
        <v>8452</v>
      </c>
      <c r="T3695" s="196"/>
      <c r="U3695" s="196"/>
      <c r="V3695" s="196"/>
      <c r="W3695" s="196"/>
      <c r="X3695"/>
      <c r="Y3695" t="s">
        <v>8569</v>
      </c>
      <c r="Z3695">
        <v>1713731351</v>
      </c>
      <c r="AA3695" t="s">
        <v>8570</v>
      </c>
      <c r="AB3695" s="259" t="str">
        <f>_xlfn.IFNA(IF(Table[[#This Row],[Programme Partner]]&lt;&gt;Table[[#This Row],[Implementing Partner]],CONCATENATE(Table[[#This Row],[Programme Partner]],"-",Table[[#This Row],[Implementing Partner]]),Table[[#This Row],[Programme Partner]]),"")</f>
        <v>CCDB</v>
      </c>
    </row>
    <row r="3696" spans="1:28" ht="16.5" customHeight="1">
      <c r="A3696" s="183">
        <v>4144</v>
      </c>
      <c r="B3696" s="195" t="s">
        <v>5044</v>
      </c>
      <c r="C3696" s="198" t="s">
        <v>5044</v>
      </c>
      <c r="D3696" s="212" t="s">
        <v>8281</v>
      </c>
      <c r="E3696" s="195" t="s">
        <v>27</v>
      </c>
      <c r="F3696" s="195" t="s">
        <v>8012</v>
      </c>
      <c r="G3696" s="195" t="s">
        <v>8586</v>
      </c>
      <c r="H3696" s="195" t="str">
        <f>IFERROR(VLOOKUP(Table[[#This Row],[Activity Details of Assistance]],WHAT!E:F,2,FALSE),"")</f>
        <v># of door</v>
      </c>
      <c r="I3696" s="195"/>
      <c r="J3696">
        <v>38</v>
      </c>
      <c r="K3696" t="s">
        <v>8280</v>
      </c>
      <c r="L3696" s="219" t="s">
        <v>13</v>
      </c>
      <c r="M3696" t="s">
        <v>14</v>
      </c>
      <c r="N3696" t="s">
        <v>309</v>
      </c>
      <c r="O3696" t="s">
        <v>1606</v>
      </c>
      <c r="P3696" t="s">
        <v>6478</v>
      </c>
      <c r="Q3696" s="241">
        <v>44773</v>
      </c>
      <c r="R3696" s="241">
        <v>44774</v>
      </c>
      <c r="S3696" t="s">
        <v>8452</v>
      </c>
      <c r="T3696" s="196"/>
      <c r="U3696" s="196"/>
      <c r="V3696" s="196"/>
      <c r="W3696" s="196"/>
      <c r="X3696"/>
      <c r="Y3696" t="s">
        <v>8569</v>
      </c>
      <c r="Z3696">
        <v>1713731351</v>
      </c>
      <c r="AA3696" t="s">
        <v>8570</v>
      </c>
      <c r="AB3696" s="259" t="str">
        <f>_xlfn.IFNA(IF(Table[[#This Row],[Programme Partner]]&lt;&gt;Table[[#This Row],[Implementing Partner]],CONCATENATE(Table[[#This Row],[Programme Partner]],"-",Table[[#This Row],[Implementing Partner]]),Table[[#This Row],[Programme Partner]]),"")</f>
        <v>CCDB</v>
      </c>
    </row>
    <row r="3697" spans="1:28" ht="16.5" customHeight="1">
      <c r="A3697" s="183">
        <v>4145</v>
      </c>
      <c r="B3697" s="195" t="s">
        <v>5044</v>
      </c>
      <c r="C3697" s="198" t="s">
        <v>5044</v>
      </c>
      <c r="D3697" s="212" t="s">
        <v>8281</v>
      </c>
      <c r="E3697" s="195" t="s">
        <v>27</v>
      </c>
      <c r="F3697" s="195" t="s">
        <v>8013</v>
      </c>
      <c r="G3697" s="195" t="s">
        <v>8314</v>
      </c>
      <c r="H3697" s="195" t="str">
        <f>IFERROR(VLOOKUP(Table[[#This Row],[Activity Details of Assistance]],WHAT!E:F,2,FALSE),"")</f>
        <v># of HP sessions at HH level</v>
      </c>
      <c r="I3697" s="195"/>
      <c r="J3697">
        <v>640</v>
      </c>
      <c r="K3697" t="s">
        <v>8280</v>
      </c>
      <c r="L3697" s="219" t="s">
        <v>13</v>
      </c>
      <c r="M3697" t="s">
        <v>14</v>
      </c>
      <c r="N3697" t="s">
        <v>309</v>
      </c>
      <c r="O3697" t="s">
        <v>1606</v>
      </c>
      <c r="P3697" t="s">
        <v>6478</v>
      </c>
      <c r="Q3697" s="241">
        <v>44773</v>
      </c>
      <c r="R3697" s="241">
        <v>44774</v>
      </c>
      <c r="S3697" t="s">
        <v>8452</v>
      </c>
      <c r="T3697" s="196"/>
      <c r="U3697" s="196"/>
      <c r="V3697" s="196"/>
      <c r="W3697" s="196"/>
      <c r="X3697"/>
      <c r="Y3697" t="s">
        <v>8569</v>
      </c>
      <c r="Z3697">
        <v>1713731351</v>
      </c>
      <c r="AA3697" t="s">
        <v>8570</v>
      </c>
      <c r="AB3697" s="259" t="str">
        <f>_xlfn.IFNA(IF(Table[[#This Row],[Programme Partner]]&lt;&gt;Table[[#This Row],[Implementing Partner]],CONCATENATE(Table[[#This Row],[Programme Partner]],"-",Table[[#This Row],[Implementing Partner]]),Table[[#This Row],[Programme Partner]]),"")</f>
        <v>CCDB</v>
      </c>
    </row>
    <row r="3698" spans="1:28" ht="16.5" customHeight="1">
      <c r="A3698" s="183">
        <v>4146</v>
      </c>
      <c r="B3698" s="195" t="s">
        <v>5044</v>
      </c>
      <c r="C3698" s="198" t="s">
        <v>5044</v>
      </c>
      <c r="D3698" s="212" t="s">
        <v>8281</v>
      </c>
      <c r="E3698" s="195" t="s">
        <v>27</v>
      </c>
      <c r="F3698" s="195" t="s">
        <v>8014</v>
      </c>
      <c r="G3698" t="s">
        <v>8019</v>
      </c>
      <c r="H3698" s="195" t="str">
        <f>IFERROR(VLOOKUP(Table[[#This Row],[Activity Details of Assistance]],WHAT!E:F,2,FALSE),"")</f>
        <v>N/A</v>
      </c>
      <c r="I3698" s="195"/>
      <c r="J3698">
        <v>330</v>
      </c>
      <c r="K3698" t="s">
        <v>8280</v>
      </c>
      <c r="L3698" s="219" t="s">
        <v>13</v>
      </c>
      <c r="M3698" t="s">
        <v>14</v>
      </c>
      <c r="N3698" t="s">
        <v>309</v>
      </c>
      <c r="O3698" t="s">
        <v>1606</v>
      </c>
      <c r="P3698" t="s">
        <v>6478</v>
      </c>
      <c r="Q3698" s="241">
        <v>44773</v>
      </c>
      <c r="R3698" s="241">
        <v>44774</v>
      </c>
      <c r="S3698" t="s">
        <v>8452</v>
      </c>
      <c r="T3698" s="196"/>
      <c r="U3698" s="196"/>
      <c r="V3698" s="196"/>
      <c r="W3698" s="196"/>
      <c r="X3698"/>
      <c r="Y3698" t="s">
        <v>8569</v>
      </c>
      <c r="Z3698">
        <v>1713731351</v>
      </c>
      <c r="AA3698" t="s">
        <v>8570</v>
      </c>
      <c r="AB3698" s="259" t="str">
        <f>_xlfn.IFNA(IF(Table[[#This Row],[Programme Partner]]&lt;&gt;Table[[#This Row],[Implementing Partner]],CONCATENATE(Table[[#This Row],[Programme Partner]],"-",Table[[#This Row],[Implementing Partner]]),Table[[#This Row],[Programme Partner]]),"")</f>
        <v>CCDB</v>
      </c>
    </row>
    <row r="3699" spans="1:28" ht="16.5" customHeight="1">
      <c r="A3699" s="183">
        <v>4147</v>
      </c>
      <c r="B3699" s="195" t="s">
        <v>5044</v>
      </c>
      <c r="C3699" s="198" t="s">
        <v>5044</v>
      </c>
      <c r="D3699" s="212" t="s">
        <v>8281</v>
      </c>
      <c r="E3699" s="195" t="s">
        <v>27</v>
      </c>
      <c r="F3699" s="195" t="s">
        <v>8011</v>
      </c>
      <c r="G3699" s="195" t="s">
        <v>8584</v>
      </c>
      <c r="H3699" s="195" t="str">
        <f>IFERROR(VLOOKUP(Table[[#This Row],[Activity Details of Assistance]],WHAT!E:F,2,FALSE),"")</f>
        <v># of tube well</v>
      </c>
      <c r="I3699" s="195"/>
      <c r="J3699">
        <v>4</v>
      </c>
      <c r="K3699" t="s">
        <v>8280</v>
      </c>
      <c r="L3699" s="219" t="s">
        <v>13</v>
      </c>
      <c r="M3699" t="s">
        <v>14</v>
      </c>
      <c r="N3699" t="s">
        <v>309</v>
      </c>
      <c r="O3699" t="s">
        <v>1606</v>
      </c>
      <c r="P3699" t="s">
        <v>6477</v>
      </c>
      <c r="Q3699" s="241">
        <v>44804</v>
      </c>
      <c r="R3699" s="241">
        <v>44774</v>
      </c>
      <c r="S3699" t="s">
        <v>8452</v>
      </c>
      <c r="T3699" s="196"/>
      <c r="U3699" s="196"/>
      <c r="V3699" s="196"/>
      <c r="W3699" s="196"/>
      <c r="X3699"/>
      <c r="Y3699" t="s">
        <v>8569</v>
      </c>
      <c r="Z3699">
        <v>1713731351</v>
      </c>
      <c r="AA3699" t="s">
        <v>8570</v>
      </c>
      <c r="AB3699" s="259" t="str">
        <f>_xlfn.IFNA(IF(Table[[#This Row],[Programme Partner]]&lt;&gt;Table[[#This Row],[Implementing Partner]],CONCATENATE(Table[[#This Row],[Programme Partner]],"-",Table[[#This Row],[Implementing Partner]]),Table[[#This Row],[Programme Partner]]),"")</f>
        <v>CCDB</v>
      </c>
    </row>
    <row r="3700" spans="1:28" ht="16.5" customHeight="1">
      <c r="A3700" s="183">
        <v>4148</v>
      </c>
      <c r="B3700" s="195" t="s">
        <v>5044</v>
      </c>
      <c r="C3700" s="198" t="s">
        <v>5044</v>
      </c>
      <c r="D3700" s="212" t="s">
        <v>8281</v>
      </c>
      <c r="E3700" s="195" t="s">
        <v>27</v>
      </c>
      <c r="F3700" s="195" t="s">
        <v>8012</v>
      </c>
      <c r="G3700" s="195" t="s">
        <v>8585</v>
      </c>
      <c r="H3700" s="195" t="str">
        <f>IFERROR(VLOOKUP(Table[[#This Row],[Activity Details of Assistance]],WHAT!E:F,2,FALSE),"")</f>
        <v xml:space="preserve"># of door </v>
      </c>
      <c r="I3700" s="195"/>
      <c r="J3700">
        <v>37</v>
      </c>
      <c r="K3700" t="s">
        <v>8280</v>
      </c>
      <c r="L3700" s="219" t="s">
        <v>13</v>
      </c>
      <c r="M3700" t="s">
        <v>14</v>
      </c>
      <c r="N3700" t="s">
        <v>309</v>
      </c>
      <c r="O3700" t="s">
        <v>1606</v>
      </c>
      <c r="P3700" t="s">
        <v>6477</v>
      </c>
      <c r="Q3700" s="241">
        <v>44804</v>
      </c>
      <c r="R3700" s="241">
        <v>44774</v>
      </c>
      <c r="S3700" t="s">
        <v>8452</v>
      </c>
      <c r="T3700" s="196"/>
      <c r="U3700" s="196"/>
      <c r="V3700" s="196"/>
      <c r="W3700" s="196"/>
      <c r="X3700"/>
      <c r="Y3700" t="s">
        <v>8569</v>
      </c>
      <c r="Z3700">
        <v>1713731351</v>
      </c>
      <c r="AA3700" t="s">
        <v>8570</v>
      </c>
      <c r="AB3700" s="259" t="str">
        <f>_xlfn.IFNA(IF(Table[[#This Row],[Programme Partner]]&lt;&gt;Table[[#This Row],[Implementing Partner]],CONCATENATE(Table[[#This Row],[Programme Partner]],"-",Table[[#This Row],[Implementing Partner]]),Table[[#This Row],[Programme Partner]]),"")</f>
        <v>CCDB</v>
      </c>
    </row>
    <row r="3701" spans="1:28" ht="16.5" customHeight="1">
      <c r="A3701" s="183">
        <v>4149</v>
      </c>
      <c r="B3701" s="195" t="s">
        <v>5044</v>
      </c>
      <c r="C3701" s="198" t="s">
        <v>5044</v>
      </c>
      <c r="D3701" s="212" t="s">
        <v>8281</v>
      </c>
      <c r="E3701" s="195" t="s">
        <v>27</v>
      </c>
      <c r="F3701" s="195" t="s">
        <v>8012</v>
      </c>
      <c r="G3701" s="195" t="s">
        <v>8586</v>
      </c>
      <c r="H3701" s="195" t="str">
        <f>IFERROR(VLOOKUP(Table[[#This Row],[Activity Details of Assistance]],WHAT!E:F,2,FALSE),"")</f>
        <v># of door</v>
      </c>
      <c r="I3701" s="195"/>
      <c r="J3701">
        <v>35</v>
      </c>
      <c r="K3701" t="s">
        <v>8280</v>
      </c>
      <c r="L3701" s="219" t="s">
        <v>13</v>
      </c>
      <c r="M3701" t="s">
        <v>14</v>
      </c>
      <c r="N3701" t="s">
        <v>309</v>
      </c>
      <c r="O3701" t="s">
        <v>1606</v>
      </c>
      <c r="P3701" t="s">
        <v>6477</v>
      </c>
      <c r="Q3701" s="241">
        <v>44804</v>
      </c>
      <c r="R3701" s="241">
        <v>44774</v>
      </c>
      <c r="S3701" t="s">
        <v>8452</v>
      </c>
      <c r="T3701" s="196"/>
      <c r="U3701" s="196"/>
      <c r="V3701" s="196"/>
      <c r="W3701" s="196"/>
      <c r="X3701"/>
      <c r="Y3701" t="s">
        <v>8569</v>
      </c>
      <c r="Z3701">
        <v>1713731351</v>
      </c>
      <c r="AA3701" t="s">
        <v>8570</v>
      </c>
      <c r="AB3701" s="259" t="str">
        <f>_xlfn.IFNA(IF(Table[[#This Row],[Programme Partner]]&lt;&gt;Table[[#This Row],[Implementing Partner]],CONCATENATE(Table[[#This Row],[Programme Partner]],"-",Table[[#This Row],[Implementing Partner]]),Table[[#This Row],[Programme Partner]]),"")</f>
        <v>CCDB</v>
      </c>
    </row>
    <row r="3702" spans="1:28" ht="16.5" customHeight="1">
      <c r="A3702" s="183">
        <v>4150</v>
      </c>
      <c r="B3702" s="195" t="s">
        <v>5044</v>
      </c>
      <c r="C3702" s="198" t="s">
        <v>5044</v>
      </c>
      <c r="D3702" s="212" t="s">
        <v>8281</v>
      </c>
      <c r="E3702" s="195" t="s">
        <v>27</v>
      </c>
      <c r="F3702" s="195" t="s">
        <v>8012</v>
      </c>
      <c r="G3702" s="195" t="s">
        <v>8357</v>
      </c>
      <c r="H3702" s="195" t="str">
        <f>IFERROR(VLOOKUP(Table[[#This Row],[Activity Details of Assistance]],WHAT!E:F,2,FALSE),"")</f>
        <v># of door</v>
      </c>
      <c r="I3702" s="195"/>
      <c r="J3702">
        <v>67</v>
      </c>
      <c r="K3702" t="s">
        <v>8280</v>
      </c>
      <c r="L3702" s="219" t="s">
        <v>13</v>
      </c>
      <c r="M3702" t="s">
        <v>14</v>
      </c>
      <c r="N3702" t="s">
        <v>309</v>
      </c>
      <c r="O3702" t="s">
        <v>1606</v>
      </c>
      <c r="P3702" t="s">
        <v>6477</v>
      </c>
      <c r="Q3702" s="241">
        <v>44804</v>
      </c>
      <c r="R3702" s="241">
        <v>44774</v>
      </c>
      <c r="S3702" t="s">
        <v>8452</v>
      </c>
      <c r="T3702" s="196"/>
      <c r="U3702" s="196"/>
      <c r="V3702" s="196"/>
      <c r="W3702" s="196"/>
      <c r="X3702"/>
      <c r="Y3702" t="s">
        <v>8569</v>
      </c>
      <c r="Z3702">
        <v>1713731351</v>
      </c>
      <c r="AA3702" t="s">
        <v>8570</v>
      </c>
      <c r="AB3702" s="259" t="str">
        <f>_xlfn.IFNA(IF(Table[[#This Row],[Programme Partner]]&lt;&gt;Table[[#This Row],[Implementing Partner]],CONCATENATE(Table[[#This Row],[Programme Partner]],"-",Table[[#This Row],[Implementing Partner]]),Table[[#This Row],[Programme Partner]]),"")</f>
        <v>CCDB</v>
      </c>
    </row>
    <row r="3703" spans="1:28" ht="16.5" customHeight="1">
      <c r="A3703" s="183">
        <v>4151</v>
      </c>
      <c r="B3703" s="195" t="s">
        <v>5044</v>
      </c>
      <c r="C3703" s="198" t="s">
        <v>5044</v>
      </c>
      <c r="D3703" s="212" t="s">
        <v>8281</v>
      </c>
      <c r="E3703" s="195" t="s">
        <v>27</v>
      </c>
      <c r="F3703" s="195" t="s">
        <v>8013</v>
      </c>
      <c r="G3703" s="195" t="s">
        <v>8314</v>
      </c>
      <c r="H3703" s="195" t="str">
        <f>IFERROR(VLOOKUP(Table[[#This Row],[Activity Details of Assistance]],WHAT!E:F,2,FALSE),"")</f>
        <v># of HP sessions at HH level</v>
      </c>
      <c r="I3703" s="195"/>
      <c r="J3703">
        <v>200</v>
      </c>
      <c r="K3703" t="s">
        <v>8280</v>
      </c>
      <c r="L3703" s="219" t="s">
        <v>13</v>
      </c>
      <c r="M3703" t="s">
        <v>14</v>
      </c>
      <c r="N3703" t="s">
        <v>309</v>
      </c>
      <c r="O3703" t="s">
        <v>1606</v>
      </c>
      <c r="P3703" t="s">
        <v>6477</v>
      </c>
      <c r="Q3703" s="241">
        <v>44804</v>
      </c>
      <c r="R3703" s="241">
        <v>44774</v>
      </c>
      <c r="S3703" t="s">
        <v>8452</v>
      </c>
      <c r="T3703" s="196"/>
      <c r="U3703" s="196"/>
      <c r="V3703" s="196"/>
      <c r="W3703" s="196"/>
      <c r="X3703"/>
      <c r="Y3703" t="s">
        <v>8569</v>
      </c>
      <c r="Z3703">
        <v>1713731351</v>
      </c>
      <c r="AA3703" t="s">
        <v>8570</v>
      </c>
      <c r="AB3703" s="259" t="str">
        <f>_xlfn.IFNA(IF(Table[[#This Row],[Programme Partner]]&lt;&gt;Table[[#This Row],[Implementing Partner]],CONCATENATE(Table[[#This Row],[Programme Partner]],"-",Table[[#This Row],[Implementing Partner]]),Table[[#This Row],[Programme Partner]]),"")</f>
        <v>CCDB</v>
      </c>
    </row>
    <row r="3704" spans="1:28" ht="16.5" customHeight="1">
      <c r="A3704" s="183">
        <v>4152</v>
      </c>
      <c r="B3704" s="195" t="s">
        <v>5044</v>
      </c>
      <c r="C3704" s="198" t="s">
        <v>5044</v>
      </c>
      <c r="D3704" s="212" t="s">
        <v>8281</v>
      </c>
      <c r="E3704" s="195" t="s">
        <v>27</v>
      </c>
      <c r="F3704" s="195" t="s">
        <v>8013</v>
      </c>
      <c r="G3704" t="s">
        <v>8019</v>
      </c>
      <c r="H3704" s="195" t="str">
        <f>IFERROR(VLOOKUP(Table[[#This Row],[Activity Details of Assistance]],WHAT!E:F,2,FALSE),"")</f>
        <v>N/A</v>
      </c>
      <c r="I3704" s="195"/>
      <c r="J3704">
        <v>50</v>
      </c>
      <c r="K3704" t="s">
        <v>8280</v>
      </c>
      <c r="L3704" s="219" t="s">
        <v>13</v>
      </c>
      <c r="M3704" t="s">
        <v>14</v>
      </c>
      <c r="N3704" t="s">
        <v>309</v>
      </c>
      <c r="O3704" t="s">
        <v>1606</v>
      </c>
      <c r="P3704" t="s">
        <v>6477</v>
      </c>
      <c r="Q3704" s="241">
        <v>44804</v>
      </c>
      <c r="R3704" s="241">
        <v>44774</v>
      </c>
      <c r="S3704" t="s">
        <v>8452</v>
      </c>
      <c r="T3704" s="196"/>
      <c r="U3704" s="196"/>
      <c r="V3704" s="196"/>
      <c r="W3704" s="196"/>
      <c r="X3704"/>
      <c r="Y3704" t="s">
        <v>8569</v>
      </c>
      <c r="Z3704">
        <v>1713731351</v>
      </c>
      <c r="AA3704" t="s">
        <v>8570</v>
      </c>
      <c r="AB3704" s="259" t="str">
        <f>_xlfn.IFNA(IF(Table[[#This Row],[Programme Partner]]&lt;&gt;Table[[#This Row],[Implementing Partner]],CONCATENATE(Table[[#This Row],[Programme Partner]],"-",Table[[#This Row],[Implementing Partner]]),Table[[#This Row],[Programme Partner]]),"")</f>
        <v>CCDB</v>
      </c>
    </row>
    <row r="3705" spans="1:28" ht="16.5" customHeight="1">
      <c r="A3705" s="183">
        <v>4153</v>
      </c>
      <c r="B3705" s="195" t="s">
        <v>5044</v>
      </c>
      <c r="C3705" s="198" t="s">
        <v>5044</v>
      </c>
      <c r="D3705" s="212" t="s">
        <v>8281</v>
      </c>
      <c r="E3705" s="195" t="s">
        <v>27</v>
      </c>
      <c r="F3705" s="195" t="s">
        <v>8014</v>
      </c>
      <c r="G3705" t="s">
        <v>8019</v>
      </c>
      <c r="H3705" s="195" t="str">
        <f>IFERROR(VLOOKUP(Table[[#This Row],[Activity Details of Assistance]],WHAT!E:F,2,FALSE),"")</f>
        <v>N/A</v>
      </c>
      <c r="I3705" s="195"/>
      <c r="J3705">
        <v>315</v>
      </c>
      <c r="K3705" t="s">
        <v>8280</v>
      </c>
      <c r="L3705" s="219" t="s">
        <v>13</v>
      </c>
      <c r="M3705" t="s">
        <v>14</v>
      </c>
      <c r="N3705" t="s">
        <v>309</v>
      </c>
      <c r="O3705" t="s">
        <v>1606</v>
      </c>
      <c r="P3705" t="s">
        <v>6477</v>
      </c>
      <c r="Q3705" s="241">
        <v>44804</v>
      </c>
      <c r="R3705" s="241">
        <v>44774</v>
      </c>
      <c r="S3705" t="s">
        <v>8452</v>
      </c>
      <c r="T3705" s="196"/>
      <c r="U3705" s="196"/>
      <c r="V3705" s="196"/>
      <c r="W3705" s="196"/>
      <c r="X3705"/>
      <c r="Y3705" t="s">
        <v>8569</v>
      </c>
      <c r="Z3705">
        <v>1713731351</v>
      </c>
      <c r="AA3705" t="s">
        <v>8570</v>
      </c>
      <c r="AB3705" s="259" t="str">
        <f>_xlfn.IFNA(IF(Table[[#This Row],[Programme Partner]]&lt;&gt;Table[[#This Row],[Implementing Partner]],CONCATENATE(Table[[#This Row],[Programme Partner]],"-",Table[[#This Row],[Implementing Partner]]),Table[[#This Row],[Programme Partner]]),"")</f>
        <v>CCDB</v>
      </c>
    </row>
    <row r="3706" spans="1:28" ht="16.5" customHeight="1">
      <c r="A3706" s="183">
        <v>4154</v>
      </c>
      <c r="B3706" s="195" t="s">
        <v>5044</v>
      </c>
      <c r="C3706" s="198" t="s">
        <v>5044</v>
      </c>
      <c r="D3706" s="212" t="s">
        <v>8281</v>
      </c>
      <c r="E3706" s="195" t="s">
        <v>27</v>
      </c>
      <c r="F3706" s="195" t="s">
        <v>8012</v>
      </c>
      <c r="G3706" s="195" t="s">
        <v>8585</v>
      </c>
      <c r="H3706" s="195" t="str">
        <f>IFERROR(VLOOKUP(Table[[#This Row],[Activity Details of Assistance]],WHAT!E:F,2,FALSE),"")</f>
        <v xml:space="preserve"># of door </v>
      </c>
      <c r="I3706" s="195"/>
      <c r="J3706">
        <v>5</v>
      </c>
      <c r="K3706" t="s">
        <v>8280</v>
      </c>
      <c r="L3706" s="219" t="s">
        <v>13</v>
      </c>
      <c r="M3706" t="s">
        <v>14</v>
      </c>
      <c r="N3706" t="s">
        <v>309</v>
      </c>
      <c r="O3706" t="s">
        <v>1606</v>
      </c>
      <c r="P3706" t="s">
        <v>6478</v>
      </c>
      <c r="Q3706" s="241">
        <v>44804</v>
      </c>
      <c r="R3706" s="241">
        <v>44774</v>
      </c>
      <c r="S3706" t="s">
        <v>8452</v>
      </c>
      <c r="T3706" s="196"/>
      <c r="U3706" s="196"/>
      <c r="V3706" s="196"/>
      <c r="W3706" s="196"/>
      <c r="X3706"/>
      <c r="Y3706" t="s">
        <v>8569</v>
      </c>
      <c r="Z3706">
        <v>1713731351</v>
      </c>
      <c r="AA3706" t="s">
        <v>8570</v>
      </c>
      <c r="AB3706" s="259" t="str">
        <f>_xlfn.IFNA(IF(Table[[#This Row],[Programme Partner]]&lt;&gt;Table[[#This Row],[Implementing Partner]],CONCATENATE(Table[[#This Row],[Programme Partner]],"-",Table[[#This Row],[Implementing Partner]]),Table[[#This Row],[Programme Partner]]),"")</f>
        <v>CCDB</v>
      </c>
    </row>
    <row r="3707" spans="1:28" ht="16.5" customHeight="1">
      <c r="A3707" s="183">
        <v>4155</v>
      </c>
      <c r="B3707" s="195" t="s">
        <v>5044</v>
      </c>
      <c r="C3707" s="198" t="s">
        <v>5044</v>
      </c>
      <c r="D3707" s="212" t="s">
        <v>8281</v>
      </c>
      <c r="E3707" s="195" t="s">
        <v>27</v>
      </c>
      <c r="F3707" s="195" t="s">
        <v>8012</v>
      </c>
      <c r="G3707" s="195" t="s">
        <v>8586</v>
      </c>
      <c r="H3707" s="195" t="str">
        <f>IFERROR(VLOOKUP(Table[[#This Row],[Activity Details of Assistance]],WHAT!E:F,2,FALSE),"")</f>
        <v># of door</v>
      </c>
      <c r="I3707" s="195"/>
      <c r="J3707">
        <v>23</v>
      </c>
      <c r="K3707" t="s">
        <v>8280</v>
      </c>
      <c r="L3707" s="219" t="s">
        <v>13</v>
      </c>
      <c r="M3707" t="s">
        <v>14</v>
      </c>
      <c r="N3707" t="s">
        <v>309</v>
      </c>
      <c r="O3707" t="s">
        <v>1606</v>
      </c>
      <c r="P3707" t="s">
        <v>6478</v>
      </c>
      <c r="Q3707" s="241">
        <v>44804</v>
      </c>
      <c r="R3707" s="241">
        <v>44774</v>
      </c>
      <c r="S3707" t="s">
        <v>8452</v>
      </c>
      <c r="T3707" s="196"/>
      <c r="U3707" s="196"/>
      <c r="V3707" s="196"/>
      <c r="W3707" s="196"/>
      <c r="X3707"/>
      <c r="Y3707" t="s">
        <v>8569</v>
      </c>
      <c r="Z3707">
        <v>1713731351</v>
      </c>
      <c r="AA3707" t="s">
        <v>8570</v>
      </c>
      <c r="AB3707" s="259" t="str">
        <f>_xlfn.IFNA(IF(Table[[#This Row],[Programme Partner]]&lt;&gt;Table[[#This Row],[Implementing Partner]],CONCATENATE(Table[[#This Row],[Programme Partner]],"-",Table[[#This Row],[Implementing Partner]]),Table[[#This Row],[Programme Partner]]),"")</f>
        <v>CCDB</v>
      </c>
    </row>
    <row r="3708" spans="1:28" ht="16.5" customHeight="1">
      <c r="A3708" s="183">
        <v>4156</v>
      </c>
      <c r="B3708" s="195" t="s">
        <v>5044</v>
      </c>
      <c r="C3708" s="198" t="s">
        <v>5044</v>
      </c>
      <c r="D3708" s="212" t="s">
        <v>8281</v>
      </c>
      <c r="E3708" s="195" t="s">
        <v>27</v>
      </c>
      <c r="F3708" s="195" t="s">
        <v>8012</v>
      </c>
      <c r="G3708" s="195" t="s">
        <v>8357</v>
      </c>
      <c r="H3708" s="195" t="str">
        <f>IFERROR(VLOOKUP(Table[[#This Row],[Activity Details of Assistance]],WHAT!E:F,2,FALSE),"")</f>
        <v># of door</v>
      </c>
      <c r="I3708" s="195"/>
      <c r="J3708">
        <v>66</v>
      </c>
      <c r="K3708" t="s">
        <v>8280</v>
      </c>
      <c r="L3708" s="219" t="s">
        <v>13</v>
      </c>
      <c r="M3708" t="s">
        <v>14</v>
      </c>
      <c r="N3708" t="s">
        <v>309</v>
      </c>
      <c r="O3708" t="s">
        <v>1606</v>
      </c>
      <c r="P3708" t="s">
        <v>6478</v>
      </c>
      <c r="Q3708" s="241">
        <v>44804</v>
      </c>
      <c r="R3708" s="241">
        <v>44774</v>
      </c>
      <c r="S3708" t="s">
        <v>8452</v>
      </c>
      <c r="T3708" s="196"/>
      <c r="U3708" s="196"/>
      <c r="V3708" s="196"/>
      <c r="W3708" s="196"/>
      <c r="X3708"/>
      <c r="Y3708" t="s">
        <v>8569</v>
      </c>
      <c r="Z3708">
        <v>1713731351</v>
      </c>
      <c r="AA3708" t="s">
        <v>8570</v>
      </c>
      <c r="AB3708" s="259" t="str">
        <f>_xlfn.IFNA(IF(Table[[#This Row],[Programme Partner]]&lt;&gt;Table[[#This Row],[Implementing Partner]],CONCATENATE(Table[[#This Row],[Programme Partner]],"-",Table[[#This Row],[Implementing Partner]]),Table[[#This Row],[Programme Partner]]),"")</f>
        <v>CCDB</v>
      </c>
    </row>
    <row r="3709" spans="1:28" ht="16.5" customHeight="1">
      <c r="A3709" s="183">
        <v>4157</v>
      </c>
      <c r="B3709" s="195" t="s">
        <v>5044</v>
      </c>
      <c r="C3709" s="198" t="s">
        <v>5044</v>
      </c>
      <c r="D3709" s="212" t="s">
        <v>8281</v>
      </c>
      <c r="E3709" s="195" t="s">
        <v>27</v>
      </c>
      <c r="F3709" s="195" t="s">
        <v>8013</v>
      </c>
      <c r="G3709" s="195" t="s">
        <v>8314</v>
      </c>
      <c r="H3709" s="195" t="str">
        <f>IFERROR(VLOOKUP(Table[[#This Row],[Activity Details of Assistance]],WHAT!E:F,2,FALSE),"")</f>
        <v># of HP sessions at HH level</v>
      </c>
      <c r="I3709" s="195"/>
      <c r="J3709">
        <v>240</v>
      </c>
      <c r="K3709" t="s">
        <v>8280</v>
      </c>
      <c r="L3709" s="219" t="s">
        <v>13</v>
      </c>
      <c r="M3709" t="s">
        <v>14</v>
      </c>
      <c r="N3709" t="s">
        <v>309</v>
      </c>
      <c r="O3709" t="s">
        <v>1606</v>
      </c>
      <c r="P3709" t="s">
        <v>6478</v>
      </c>
      <c r="Q3709" s="241">
        <v>44804</v>
      </c>
      <c r="R3709" s="241">
        <v>44774</v>
      </c>
      <c r="S3709" t="s">
        <v>8452</v>
      </c>
      <c r="T3709" s="196"/>
      <c r="U3709" s="196"/>
      <c r="V3709" s="196"/>
      <c r="W3709" s="196"/>
      <c r="X3709"/>
      <c r="Y3709" t="s">
        <v>8569</v>
      </c>
      <c r="Z3709">
        <v>1713731351</v>
      </c>
      <c r="AA3709" t="s">
        <v>8570</v>
      </c>
      <c r="AB3709" s="259" t="str">
        <f>_xlfn.IFNA(IF(Table[[#This Row],[Programme Partner]]&lt;&gt;Table[[#This Row],[Implementing Partner]],CONCATENATE(Table[[#This Row],[Programme Partner]],"-",Table[[#This Row],[Implementing Partner]]),Table[[#This Row],[Programme Partner]]),"")</f>
        <v>CCDB</v>
      </c>
    </row>
    <row r="3710" spans="1:28" ht="16.5" customHeight="1">
      <c r="A3710" s="183">
        <v>4158</v>
      </c>
      <c r="B3710" s="195" t="s">
        <v>5044</v>
      </c>
      <c r="C3710" s="198" t="s">
        <v>5044</v>
      </c>
      <c r="D3710" s="212" t="s">
        <v>8281</v>
      </c>
      <c r="E3710" s="195" t="s">
        <v>27</v>
      </c>
      <c r="F3710" s="195" t="s">
        <v>8013</v>
      </c>
      <c r="G3710" t="s">
        <v>8019</v>
      </c>
      <c r="H3710" s="195" t="str">
        <f>IFERROR(VLOOKUP(Table[[#This Row],[Activity Details of Assistance]],WHAT!E:F,2,FALSE),"")</f>
        <v>N/A</v>
      </c>
      <c r="I3710" s="195"/>
      <c r="J3710">
        <v>225</v>
      </c>
      <c r="K3710" t="s">
        <v>8280</v>
      </c>
      <c r="L3710" s="219" t="s">
        <v>13</v>
      </c>
      <c r="M3710" t="s">
        <v>14</v>
      </c>
      <c r="N3710" t="s">
        <v>309</v>
      </c>
      <c r="O3710" t="s">
        <v>1606</v>
      </c>
      <c r="P3710" t="s">
        <v>6478</v>
      </c>
      <c r="Q3710" s="241">
        <v>44804</v>
      </c>
      <c r="R3710" s="241">
        <v>44774</v>
      </c>
      <c r="S3710" t="s">
        <v>8452</v>
      </c>
      <c r="T3710" s="196"/>
      <c r="U3710" s="196"/>
      <c r="V3710" s="196"/>
      <c r="W3710" s="196"/>
      <c r="X3710"/>
      <c r="Y3710" t="s">
        <v>8569</v>
      </c>
      <c r="Z3710">
        <v>1713731351</v>
      </c>
      <c r="AA3710" t="s">
        <v>8570</v>
      </c>
      <c r="AB3710" s="259" t="str">
        <f>_xlfn.IFNA(IF(Table[[#This Row],[Programme Partner]]&lt;&gt;Table[[#This Row],[Implementing Partner]],CONCATENATE(Table[[#This Row],[Programme Partner]],"-",Table[[#This Row],[Implementing Partner]]),Table[[#This Row],[Programme Partner]]),"")</f>
        <v>CCDB</v>
      </c>
    </row>
    <row r="3711" spans="1:28" ht="16.5" customHeight="1">
      <c r="A3711" s="183">
        <v>4159</v>
      </c>
      <c r="B3711" s="195" t="s">
        <v>5148</v>
      </c>
      <c r="C3711" s="198" t="s">
        <v>5238</v>
      </c>
      <c r="D3711" s="212" t="s">
        <v>8324</v>
      </c>
      <c r="E3711" s="195" t="s">
        <v>27</v>
      </c>
      <c r="F3711" s="195" t="s">
        <v>8011</v>
      </c>
      <c r="G3711" s="195" t="s">
        <v>8584</v>
      </c>
      <c r="H3711" s="195" t="str">
        <f>IFERROR(VLOOKUP(Table[[#This Row],[Activity Details of Assistance]],WHAT!E:F,2,FALSE),"")</f>
        <v># of tube well</v>
      </c>
      <c r="I3711" s="195"/>
      <c r="J3711">
        <v>153</v>
      </c>
      <c r="K3711" t="s">
        <v>8280</v>
      </c>
      <c r="L3711" s="219" t="s">
        <v>13</v>
      </c>
      <c r="M3711" t="s">
        <v>14</v>
      </c>
      <c r="N3711" t="s">
        <v>309</v>
      </c>
      <c r="O3711" t="s">
        <v>1606</v>
      </c>
      <c r="P3711" t="s">
        <v>4656</v>
      </c>
      <c r="Q3711" s="241">
        <v>44804</v>
      </c>
      <c r="R3711" s="241">
        <v>44805</v>
      </c>
      <c r="S3711" t="s">
        <v>8452</v>
      </c>
      <c r="T3711" s="196"/>
      <c r="U3711" s="196"/>
      <c r="V3711" s="196"/>
      <c r="W3711" s="196"/>
      <c r="X3711"/>
      <c r="Y3711" t="s">
        <v>8335</v>
      </c>
      <c r="Z3711">
        <v>1840742077</v>
      </c>
      <c r="AA3711" t="s">
        <v>8336</v>
      </c>
      <c r="AB3711" s="259" t="str">
        <f>_xlfn.IFNA(IF(Table[[#This Row],[Programme Partner]]&lt;&gt;Table[[#This Row],[Implementing Partner]],CONCATENATE(Table[[#This Row],[Programme Partner]],"-",Table[[#This Row],[Implementing Partner]]),Table[[#This Row],[Programme Partner]]),"")</f>
        <v>IOM-SHED</v>
      </c>
    </row>
    <row r="3712" spans="1:28" ht="16.5" customHeight="1">
      <c r="A3712" s="183">
        <v>4160</v>
      </c>
      <c r="B3712" s="195" t="s">
        <v>5148</v>
      </c>
      <c r="C3712" s="198" t="s">
        <v>5238</v>
      </c>
      <c r="D3712" s="212" t="s">
        <v>8324</v>
      </c>
      <c r="E3712" s="195" t="s">
        <v>27</v>
      </c>
      <c r="F3712" s="195" t="s">
        <v>8011</v>
      </c>
      <c r="G3712" s="195" t="s">
        <v>8325</v>
      </c>
      <c r="H3712" s="195" t="str">
        <f>IFERROR(VLOOKUP(Table[[#This Row],[Activity Details of Assistance]],WHAT!E:F,2,FALSE),"")</f>
        <v># of tube well</v>
      </c>
      <c r="I3712" s="195"/>
      <c r="J3712">
        <v>3</v>
      </c>
      <c r="K3712" t="s">
        <v>8280</v>
      </c>
      <c r="L3712" s="219" t="s">
        <v>13</v>
      </c>
      <c r="M3712" t="s">
        <v>14</v>
      </c>
      <c r="N3712" t="s">
        <v>309</v>
      </c>
      <c r="O3712" t="s">
        <v>1606</v>
      </c>
      <c r="P3712" t="s">
        <v>4656</v>
      </c>
      <c r="Q3712" s="241">
        <v>44804</v>
      </c>
      <c r="R3712" s="241">
        <v>44805</v>
      </c>
      <c r="S3712" t="s">
        <v>8452</v>
      </c>
      <c r="T3712" s="196"/>
      <c r="U3712" s="196"/>
      <c r="V3712" s="196"/>
      <c r="W3712" s="196"/>
      <c r="X3712"/>
      <c r="Y3712" t="s">
        <v>8335</v>
      </c>
      <c r="Z3712">
        <v>1840742077</v>
      </c>
      <c r="AA3712" t="s">
        <v>8336</v>
      </c>
      <c r="AB3712" s="259" t="str">
        <f>_xlfn.IFNA(IF(Table[[#This Row],[Programme Partner]]&lt;&gt;Table[[#This Row],[Implementing Partner]],CONCATENATE(Table[[#This Row],[Programme Partner]],"-",Table[[#This Row],[Implementing Partner]]),Table[[#This Row],[Programme Partner]]),"")</f>
        <v>IOM-SHED</v>
      </c>
    </row>
    <row r="3713" spans="1:28" ht="16.5" customHeight="1">
      <c r="A3713" s="183">
        <v>4161</v>
      </c>
      <c r="B3713" s="195" t="s">
        <v>5148</v>
      </c>
      <c r="C3713" s="198" t="s">
        <v>5238</v>
      </c>
      <c r="D3713" s="212" t="s">
        <v>8324</v>
      </c>
      <c r="E3713" s="195" t="s">
        <v>27</v>
      </c>
      <c r="F3713" s="195" t="s">
        <v>8011</v>
      </c>
      <c r="G3713" s="195" t="s">
        <v>8355</v>
      </c>
      <c r="H3713" s="195" t="str">
        <f>IFERROR(VLOOKUP(Table[[#This Row],[Activity Details of Assistance]],WHAT!E:F,2,FALSE),"")</f>
        <v># of water network</v>
      </c>
      <c r="I3713" s="195"/>
      <c r="J3713">
        <v>3</v>
      </c>
      <c r="K3713" t="s">
        <v>8280</v>
      </c>
      <c r="L3713" s="219" t="s">
        <v>13</v>
      </c>
      <c r="M3713" t="s">
        <v>14</v>
      </c>
      <c r="N3713" t="s">
        <v>309</v>
      </c>
      <c r="O3713" t="s">
        <v>1606</v>
      </c>
      <c r="P3713" t="s">
        <v>4656</v>
      </c>
      <c r="Q3713" s="241">
        <v>44804</v>
      </c>
      <c r="R3713" s="241">
        <v>44805</v>
      </c>
      <c r="S3713" t="s">
        <v>8452</v>
      </c>
      <c r="T3713" s="196"/>
      <c r="U3713" s="196"/>
      <c r="V3713" s="196"/>
      <c r="W3713" s="196"/>
      <c r="X3713"/>
      <c r="Y3713" t="s">
        <v>8335</v>
      </c>
      <c r="Z3713">
        <v>1840742077</v>
      </c>
      <c r="AA3713" t="s">
        <v>8336</v>
      </c>
      <c r="AB3713" s="259" t="str">
        <f>_xlfn.IFNA(IF(Table[[#This Row],[Programme Partner]]&lt;&gt;Table[[#This Row],[Implementing Partner]],CONCATENATE(Table[[#This Row],[Programme Partner]],"-",Table[[#This Row],[Implementing Partner]]),Table[[#This Row],[Programme Partner]]),"")</f>
        <v>IOM-SHED</v>
      </c>
    </row>
    <row r="3714" spans="1:28" ht="16.5" customHeight="1">
      <c r="A3714" s="183">
        <v>4162</v>
      </c>
      <c r="B3714" s="195" t="s">
        <v>5148</v>
      </c>
      <c r="C3714" s="198" t="s">
        <v>5238</v>
      </c>
      <c r="D3714" s="212" t="s">
        <v>8324</v>
      </c>
      <c r="E3714" s="195" t="s">
        <v>27</v>
      </c>
      <c r="F3714" s="195" t="s">
        <v>8012</v>
      </c>
      <c r="G3714" s="195" t="s">
        <v>8585</v>
      </c>
      <c r="H3714" s="195" t="str">
        <f>IFERROR(VLOOKUP(Table[[#This Row],[Activity Details of Assistance]],WHAT!E:F,2,FALSE),"")</f>
        <v xml:space="preserve"># of door </v>
      </c>
      <c r="I3714" s="195"/>
      <c r="J3714">
        <v>122</v>
      </c>
      <c r="K3714" t="s">
        <v>8280</v>
      </c>
      <c r="L3714" s="219" t="s">
        <v>13</v>
      </c>
      <c r="M3714" t="s">
        <v>14</v>
      </c>
      <c r="N3714" t="s">
        <v>309</v>
      </c>
      <c r="O3714" t="s">
        <v>1606</v>
      </c>
      <c r="P3714" t="s">
        <v>4656</v>
      </c>
      <c r="Q3714" s="241">
        <v>44804</v>
      </c>
      <c r="R3714" s="241">
        <v>44805</v>
      </c>
      <c r="S3714" t="s">
        <v>8452</v>
      </c>
      <c r="T3714" s="196"/>
      <c r="U3714" s="196"/>
      <c r="V3714" s="196"/>
      <c r="W3714" s="196"/>
      <c r="X3714"/>
      <c r="Y3714" t="s">
        <v>8335</v>
      </c>
      <c r="Z3714">
        <v>1840742077</v>
      </c>
      <c r="AA3714" t="s">
        <v>8336</v>
      </c>
      <c r="AB3714" s="259" t="str">
        <f>_xlfn.IFNA(IF(Table[[#This Row],[Programme Partner]]&lt;&gt;Table[[#This Row],[Implementing Partner]],CONCATENATE(Table[[#This Row],[Programme Partner]],"-",Table[[#This Row],[Implementing Partner]]),Table[[#This Row],[Programme Partner]]),"")</f>
        <v>IOM-SHED</v>
      </c>
    </row>
    <row r="3715" spans="1:28" ht="16.5" customHeight="1">
      <c r="A3715" s="183">
        <v>4163</v>
      </c>
      <c r="B3715" s="195" t="s">
        <v>5148</v>
      </c>
      <c r="C3715" s="198" t="s">
        <v>5238</v>
      </c>
      <c r="D3715" s="212" t="s">
        <v>8324</v>
      </c>
      <c r="E3715" s="195" t="s">
        <v>27</v>
      </c>
      <c r="F3715" s="195" t="s">
        <v>8012</v>
      </c>
      <c r="G3715" s="195" t="s">
        <v>8359</v>
      </c>
      <c r="H3715" s="195" t="str">
        <f>IFERROR(VLOOKUP(Table[[#This Row],[Activity Details of Assistance]],WHAT!E:F,2,FALSE),"")</f>
        <v># of FSM Site</v>
      </c>
      <c r="I3715" s="195"/>
      <c r="J3715">
        <v>4</v>
      </c>
      <c r="K3715" t="s">
        <v>8280</v>
      </c>
      <c r="L3715" s="219" t="s">
        <v>13</v>
      </c>
      <c r="M3715" t="s">
        <v>14</v>
      </c>
      <c r="N3715" t="s">
        <v>309</v>
      </c>
      <c r="O3715" t="s">
        <v>1606</v>
      </c>
      <c r="P3715" t="s">
        <v>4656</v>
      </c>
      <c r="Q3715" s="241">
        <v>44804</v>
      </c>
      <c r="R3715" s="241">
        <v>44805</v>
      </c>
      <c r="S3715" t="s">
        <v>8452</v>
      </c>
      <c r="T3715" s="196"/>
      <c r="U3715" s="196"/>
      <c r="V3715" s="196"/>
      <c r="W3715" s="196"/>
      <c r="X3715"/>
      <c r="Y3715" t="s">
        <v>8335</v>
      </c>
      <c r="Z3715">
        <v>1840742077</v>
      </c>
      <c r="AA3715" t="s">
        <v>8336</v>
      </c>
      <c r="AB3715" s="259" t="str">
        <f>_xlfn.IFNA(IF(Table[[#This Row],[Programme Partner]]&lt;&gt;Table[[#This Row],[Implementing Partner]],CONCATENATE(Table[[#This Row],[Programme Partner]],"-",Table[[#This Row],[Implementing Partner]]),Table[[#This Row],[Programme Partner]]),"")</f>
        <v>IOM-SHED</v>
      </c>
    </row>
    <row r="3716" spans="1:28" ht="16.5" customHeight="1">
      <c r="A3716" s="183">
        <v>4164</v>
      </c>
      <c r="B3716" s="195" t="s">
        <v>5148</v>
      </c>
      <c r="C3716" s="198" t="s">
        <v>5238</v>
      </c>
      <c r="D3716" s="212" t="s">
        <v>8324</v>
      </c>
      <c r="E3716" s="195" t="s">
        <v>27</v>
      </c>
      <c r="F3716" s="195" t="s">
        <v>8012</v>
      </c>
      <c r="G3716" s="195" t="s">
        <v>8367</v>
      </c>
      <c r="H3716" s="195" t="str">
        <f>IFERROR(VLOOKUP(Table[[#This Row],[Activity Details of Assistance]],WHAT!E:F,2,FALSE),"")</f>
        <v># of door</v>
      </c>
      <c r="I3716" s="195"/>
      <c r="J3716">
        <v>3</v>
      </c>
      <c r="K3716" t="s">
        <v>8280</v>
      </c>
      <c r="L3716" s="219" t="s">
        <v>13</v>
      </c>
      <c r="M3716" t="s">
        <v>14</v>
      </c>
      <c r="N3716" t="s">
        <v>309</v>
      </c>
      <c r="O3716" t="s">
        <v>1606</v>
      </c>
      <c r="P3716" t="s">
        <v>4656</v>
      </c>
      <c r="Q3716" s="241">
        <v>44804</v>
      </c>
      <c r="R3716" s="241">
        <v>44805</v>
      </c>
      <c r="S3716" t="s">
        <v>8452</v>
      </c>
      <c r="T3716" s="196"/>
      <c r="U3716" s="196"/>
      <c r="V3716" s="196"/>
      <c r="W3716" s="196"/>
      <c r="X3716"/>
      <c r="Y3716" t="s">
        <v>8335</v>
      </c>
      <c r="Z3716">
        <v>1840742077</v>
      </c>
      <c r="AA3716" t="s">
        <v>8336</v>
      </c>
      <c r="AB3716" s="259" t="str">
        <f>_xlfn.IFNA(IF(Table[[#This Row],[Programme Partner]]&lt;&gt;Table[[#This Row],[Implementing Partner]],CONCATENATE(Table[[#This Row],[Programme Partner]],"-",Table[[#This Row],[Implementing Partner]]),Table[[#This Row],[Programme Partner]]),"")</f>
        <v>IOM-SHED</v>
      </c>
    </row>
    <row r="3717" spans="1:28" ht="16.5" customHeight="1">
      <c r="A3717" s="183">
        <v>4165</v>
      </c>
      <c r="B3717" s="195" t="s">
        <v>5148</v>
      </c>
      <c r="C3717" s="198" t="s">
        <v>5238</v>
      </c>
      <c r="D3717" s="212" t="s">
        <v>8324</v>
      </c>
      <c r="E3717" s="195" t="s">
        <v>27</v>
      </c>
      <c r="F3717" s="195" t="s">
        <v>8012</v>
      </c>
      <c r="G3717" s="195" t="s">
        <v>8586</v>
      </c>
      <c r="H3717" s="195" t="str">
        <f>IFERROR(VLOOKUP(Table[[#This Row],[Activity Details of Assistance]],WHAT!E:F,2,FALSE),"")</f>
        <v># of door</v>
      </c>
      <c r="I3717" s="195"/>
      <c r="J3717">
        <v>212</v>
      </c>
      <c r="K3717" t="s">
        <v>8280</v>
      </c>
      <c r="L3717" s="219" t="s">
        <v>13</v>
      </c>
      <c r="M3717" t="s">
        <v>14</v>
      </c>
      <c r="N3717" t="s">
        <v>309</v>
      </c>
      <c r="O3717" t="s">
        <v>1606</v>
      </c>
      <c r="P3717" t="s">
        <v>4656</v>
      </c>
      <c r="Q3717" s="241">
        <v>44804</v>
      </c>
      <c r="R3717" s="241">
        <v>44805</v>
      </c>
      <c r="S3717" t="s">
        <v>8452</v>
      </c>
      <c r="T3717" s="196"/>
      <c r="U3717" s="196"/>
      <c r="V3717" s="196"/>
      <c r="W3717" s="196"/>
      <c r="X3717"/>
      <c r="Y3717" t="s">
        <v>8335</v>
      </c>
      <c r="Z3717">
        <v>1840742077</v>
      </c>
      <c r="AA3717" t="s">
        <v>8336</v>
      </c>
      <c r="AB3717" s="259" t="str">
        <f>_xlfn.IFNA(IF(Table[[#This Row],[Programme Partner]]&lt;&gt;Table[[#This Row],[Implementing Partner]],CONCATENATE(Table[[#This Row],[Programme Partner]],"-",Table[[#This Row],[Implementing Partner]]),Table[[#This Row],[Programme Partner]]),"")</f>
        <v>IOM-SHED</v>
      </c>
    </row>
    <row r="3718" spans="1:28" ht="16.5" customHeight="1">
      <c r="A3718" s="183">
        <v>4166</v>
      </c>
      <c r="B3718" s="195" t="s">
        <v>5148</v>
      </c>
      <c r="C3718" s="198" t="s">
        <v>5238</v>
      </c>
      <c r="D3718" s="212" t="s">
        <v>8324</v>
      </c>
      <c r="E3718" s="195" t="s">
        <v>27</v>
      </c>
      <c r="F3718" s="195" t="s">
        <v>8012</v>
      </c>
      <c r="G3718" s="195" t="s">
        <v>8357</v>
      </c>
      <c r="H3718" s="195" t="str">
        <f>IFERROR(VLOOKUP(Table[[#This Row],[Activity Details of Assistance]],WHAT!E:F,2,FALSE),"")</f>
        <v># of door</v>
      </c>
      <c r="I3718" s="195"/>
      <c r="J3718">
        <v>365</v>
      </c>
      <c r="K3718" t="s">
        <v>8280</v>
      </c>
      <c r="L3718" s="219" t="s">
        <v>13</v>
      </c>
      <c r="M3718" t="s">
        <v>14</v>
      </c>
      <c r="N3718" t="s">
        <v>309</v>
      </c>
      <c r="O3718" t="s">
        <v>1606</v>
      </c>
      <c r="P3718" t="s">
        <v>4656</v>
      </c>
      <c r="Q3718" s="241">
        <v>44804</v>
      </c>
      <c r="R3718" s="241">
        <v>44805</v>
      </c>
      <c r="S3718" t="s">
        <v>8452</v>
      </c>
      <c r="T3718" s="196"/>
      <c r="U3718" s="196"/>
      <c r="V3718" s="196"/>
      <c r="W3718" s="196"/>
      <c r="X3718"/>
      <c r="Y3718" t="s">
        <v>8335</v>
      </c>
      <c r="Z3718">
        <v>1840742077</v>
      </c>
      <c r="AA3718" t="s">
        <v>8336</v>
      </c>
      <c r="AB3718" s="259" t="str">
        <f>_xlfn.IFNA(IF(Table[[#This Row],[Programme Partner]]&lt;&gt;Table[[#This Row],[Implementing Partner]],CONCATENATE(Table[[#This Row],[Programme Partner]],"-",Table[[#This Row],[Implementing Partner]]),Table[[#This Row],[Programme Partner]]),"")</f>
        <v>IOM-SHED</v>
      </c>
    </row>
    <row r="3719" spans="1:28" ht="16.5" customHeight="1">
      <c r="A3719" s="183">
        <v>4167</v>
      </c>
      <c r="B3719" s="195" t="s">
        <v>5148</v>
      </c>
      <c r="C3719" s="198" t="s">
        <v>5238</v>
      </c>
      <c r="D3719" s="212" t="s">
        <v>8324</v>
      </c>
      <c r="E3719" s="195" t="s">
        <v>27</v>
      </c>
      <c r="F3719" s="195" t="s">
        <v>8013</v>
      </c>
      <c r="G3719" s="195" t="s">
        <v>8314</v>
      </c>
      <c r="H3719" s="195" t="str">
        <f>IFERROR(VLOOKUP(Table[[#This Row],[Activity Details of Assistance]],WHAT!E:F,2,FALSE),"")</f>
        <v># of HP sessions at HH level</v>
      </c>
      <c r="I3719" s="195"/>
      <c r="J3719">
        <v>54</v>
      </c>
      <c r="K3719" t="s">
        <v>8280</v>
      </c>
      <c r="L3719" s="219" t="s">
        <v>13</v>
      </c>
      <c r="M3719" t="s">
        <v>14</v>
      </c>
      <c r="N3719" t="s">
        <v>309</v>
      </c>
      <c r="O3719" t="s">
        <v>1606</v>
      </c>
      <c r="P3719" t="s">
        <v>4656</v>
      </c>
      <c r="Q3719" s="241">
        <v>44804</v>
      </c>
      <c r="R3719" s="241">
        <v>44805</v>
      </c>
      <c r="S3719" t="s">
        <v>8452</v>
      </c>
      <c r="T3719" s="196"/>
      <c r="U3719" s="196"/>
      <c r="V3719" s="196"/>
      <c r="W3719" s="196"/>
      <c r="X3719"/>
      <c r="Y3719" t="s">
        <v>8335</v>
      </c>
      <c r="Z3719">
        <v>1840742077</v>
      </c>
      <c r="AA3719" t="s">
        <v>8336</v>
      </c>
      <c r="AB3719" s="259" t="str">
        <f>_xlfn.IFNA(IF(Table[[#This Row],[Programme Partner]]&lt;&gt;Table[[#This Row],[Implementing Partner]],CONCATENATE(Table[[#This Row],[Programme Partner]],"-",Table[[#This Row],[Implementing Partner]]),Table[[#This Row],[Programme Partner]]),"")</f>
        <v>IOM-SHED</v>
      </c>
    </row>
    <row r="3720" spans="1:28" ht="16.5" customHeight="1">
      <c r="A3720" s="183">
        <v>4168</v>
      </c>
      <c r="B3720" s="195" t="s">
        <v>5148</v>
      </c>
      <c r="C3720" s="198" t="s">
        <v>5238</v>
      </c>
      <c r="D3720" s="212" t="s">
        <v>8324</v>
      </c>
      <c r="E3720" s="195" t="s">
        <v>27</v>
      </c>
      <c r="F3720" s="195" t="s">
        <v>8013</v>
      </c>
      <c r="G3720" s="195" t="s">
        <v>8363</v>
      </c>
      <c r="H3720" s="195" t="str">
        <f>IFERROR(VLOOKUP(Table[[#This Row],[Activity Details of Assistance]],WHAT!E:F,2,FALSE),"")</f>
        <v># of household</v>
      </c>
      <c r="I3720" s="195"/>
      <c r="J3720">
        <v>7410</v>
      </c>
      <c r="K3720" t="s">
        <v>8280</v>
      </c>
      <c r="L3720" s="219" t="s">
        <v>13</v>
      </c>
      <c r="M3720" t="s">
        <v>14</v>
      </c>
      <c r="N3720" t="s">
        <v>309</v>
      </c>
      <c r="O3720" t="s">
        <v>1606</v>
      </c>
      <c r="P3720" t="s">
        <v>4656</v>
      </c>
      <c r="Q3720" s="241">
        <v>44804</v>
      </c>
      <c r="R3720" s="241">
        <v>44805</v>
      </c>
      <c r="S3720" t="s">
        <v>8452</v>
      </c>
      <c r="T3720" s="196"/>
      <c r="U3720" s="196"/>
      <c r="V3720" s="196"/>
      <c r="W3720" s="196"/>
      <c r="X3720"/>
      <c r="Y3720" t="s">
        <v>8335</v>
      </c>
      <c r="Z3720">
        <v>1840742077</v>
      </c>
      <c r="AA3720" t="s">
        <v>8336</v>
      </c>
      <c r="AB3720" s="259" t="str">
        <f>_xlfn.IFNA(IF(Table[[#This Row],[Programme Partner]]&lt;&gt;Table[[#This Row],[Implementing Partner]],CONCATENATE(Table[[#This Row],[Programme Partner]],"-",Table[[#This Row],[Implementing Partner]]),Table[[#This Row],[Programme Partner]]),"")</f>
        <v>IOM-SHED</v>
      </c>
    </row>
    <row r="3721" spans="1:28" ht="16.5" customHeight="1">
      <c r="A3721" s="183">
        <v>4169</v>
      </c>
      <c r="B3721" s="195" t="s">
        <v>5148</v>
      </c>
      <c r="C3721" s="198" t="s">
        <v>5238</v>
      </c>
      <c r="D3721" s="212" t="s">
        <v>8324</v>
      </c>
      <c r="E3721" s="195" t="s">
        <v>27</v>
      </c>
      <c r="F3721" s="195" t="s">
        <v>8014</v>
      </c>
      <c r="G3721" s="195" t="s">
        <v>8358</v>
      </c>
      <c r="H3721" s="195" t="str">
        <f>IFERROR(VLOOKUP(Table[[#This Row],[Activity Details of Assistance]],WHAT!E:F,2,FALSE),"")</f>
        <v># of campaign per camp </v>
      </c>
      <c r="I3721" s="195"/>
      <c r="J3721">
        <v>2</v>
      </c>
      <c r="K3721" t="s">
        <v>8280</v>
      </c>
      <c r="L3721" s="219" t="s">
        <v>13</v>
      </c>
      <c r="M3721" t="s">
        <v>14</v>
      </c>
      <c r="N3721" t="s">
        <v>309</v>
      </c>
      <c r="O3721" t="s">
        <v>1606</v>
      </c>
      <c r="P3721" t="s">
        <v>4656</v>
      </c>
      <c r="Q3721" s="241">
        <v>44804</v>
      </c>
      <c r="R3721" s="241">
        <v>44805</v>
      </c>
      <c r="S3721" t="s">
        <v>8452</v>
      </c>
      <c r="T3721" s="196"/>
      <c r="U3721" s="196"/>
      <c r="V3721" s="196"/>
      <c r="W3721" s="196"/>
      <c r="X3721"/>
      <c r="Y3721" t="s">
        <v>8335</v>
      </c>
      <c r="Z3721">
        <v>1840742077</v>
      </c>
      <c r="AA3721" t="s">
        <v>8336</v>
      </c>
      <c r="AB3721" s="259" t="str">
        <f>_xlfn.IFNA(IF(Table[[#This Row],[Programme Partner]]&lt;&gt;Table[[#This Row],[Implementing Partner]],CONCATENATE(Table[[#This Row],[Programme Partner]],"-",Table[[#This Row],[Implementing Partner]]),Table[[#This Row],[Programme Partner]]),"")</f>
        <v>IOM-SHED</v>
      </c>
    </row>
    <row r="3722" spans="1:28" ht="16.5" customHeight="1">
      <c r="A3722" s="183">
        <v>4170</v>
      </c>
      <c r="B3722" s="195" t="s">
        <v>5148</v>
      </c>
      <c r="C3722" s="198" t="s">
        <v>5238</v>
      </c>
      <c r="D3722" s="212" t="s">
        <v>8324</v>
      </c>
      <c r="E3722" s="195" t="s">
        <v>27</v>
      </c>
      <c r="F3722" s="195" t="s">
        <v>8014</v>
      </c>
      <c r="G3722" s="195" t="s">
        <v>8445</v>
      </c>
      <c r="H3722" s="195" t="str">
        <f>IFERROR(VLOOKUP(Table[[#This Row],[Activity Details of Assistance]],WHAT!E:F,2,FALSE),"")</f>
        <v># of plant</v>
      </c>
      <c r="I3722" s="195"/>
      <c r="J3722">
        <v>1</v>
      </c>
      <c r="K3722" t="s">
        <v>8280</v>
      </c>
      <c r="L3722" s="219" t="s">
        <v>13</v>
      </c>
      <c r="M3722" t="s">
        <v>14</v>
      </c>
      <c r="N3722" t="s">
        <v>309</v>
      </c>
      <c r="O3722" t="s">
        <v>1606</v>
      </c>
      <c r="P3722" t="s">
        <v>4656</v>
      </c>
      <c r="Q3722" s="241">
        <v>44804</v>
      </c>
      <c r="R3722" s="241">
        <v>44805</v>
      </c>
      <c r="S3722" t="s">
        <v>8452</v>
      </c>
      <c r="T3722" s="196"/>
      <c r="U3722" s="196"/>
      <c r="V3722" s="196"/>
      <c r="W3722" s="196"/>
      <c r="X3722"/>
      <c r="Y3722" t="s">
        <v>8335</v>
      </c>
      <c r="Z3722">
        <v>1840742077</v>
      </c>
      <c r="AA3722" t="s">
        <v>8336</v>
      </c>
      <c r="AB3722" s="259" t="str">
        <f>_xlfn.IFNA(IF(Table[[#This Row],[Programme Partner]]&lt;&gt;Table[[#This Row],[Implementing Partner]],CONCATENATE(Table[[#This Row],[Programme Partner]],"-",Table[[#This Row],[Implementing Partner]]),Table[[#This Row],[Programme Partner]]),"")</f>
        <v>IOM-SHED</v>
      </c>
    </row>
    <row r="3723" spans="1:28" ht="16.5" customHeight="1">
      <c r="A3723" s="183">
        <v>4171</v>
      </c>
      <c r="B3723" s="195" t="s">
        <v>5148</v>
      </c>
      <c r="C3723" s="198" t="s">
        <v>5238</v>
      </c>
      <c r="D3723" s="212" t="s">
        <v>8514</v>
      </c>
      <c r="E3723" s="195" t="s">
        <v>27</v>
      </c>
      <c r="F3723" s="195" t="s">
        <v>8011</v>
      </c>
      <c r="G3723" s="195" t="s">
        <v>8584</v>
      </c>
      <c r="H3723" s="195" t="str">
        <f>IFERROR(VLOOKUP(Table[[#This Row],[Activity Details of Assistance]],WHAT!E:F,2,FALSE),"")</f>
        <v># of tube well</v>
      </c>
      <c r="I3723" s="195"/>
      <c r="J3723">
        <v>69</v>
      </c>
      <c r="K3723" t="s">
        <v>8280</v>
      </c>
      <c r="L3723" s="219" t="s">
        <v>13</v>
      </c>
      <c r="M3723" t="s">
        <v>14</v>
      </c>
      <c r="N3723" t="s">
        <v>309</v>
      </c>
      <c r="O3723" t="s">
        <v>1606</v>
      </c>
      <c r="P3723" t="s">
        <v>6479</v>
      </c>
      <c r="Q3723" s="241">
        <v>44804</v>
      </c>
      <c r="R3723" s="241">
        <v>44805</v>
      </c>
      <c r="S3723" t="s">
        <v>8452</v>
      </c>
      <c r="T3723" s="196"/>
      <c r="U3723" s="196"/>
      <c r="V3723" s="196"/>
      <c r="W3723" s="196"/>
      <c r="X3723"/>
      <c r="Y3723" t="s">
        <v>8335</v>
      </c>
      <c r="Z3723">
        <v>1840742077</v>
      </c>
      <c r="AA3723" t="s">
        <v>8336</v>
      </c>
      <c r="AB3723" s="259" t="str">
        <f>_xlfn.IFNA(IF(Table[[#This Row],[Programme Partner]]&lt;&gt;Table[[#This Row],[Implementing Partner]],CONCATENATE(Table[[#This Row],[Programme Partner]],"-",Table[[#This Row],[Implementing Partner]]),Table[[#This Row],[Programme Partner]]),"")</f>
        <v>IOM-SHED</v>
      </c>
    </row>
    <row r="3724" spans="1:28" ht="16.5" customHeight="1">
      <c r="A3724" s="183">
        <v>4172</v>
      </c>
      <c r="B3724" s="195" t="s">
        <v>5148</v>
      </c>
      <c r="C3724" s="198" t="s">
        <v>5238</v>
      </c>
      <c r="D3724" s="212" t="s">
        <v>8514</v>
      </c>
      <c r="E3724" s="195" t="s">
        <v>27</v>
      </c>
      <c r="F3724" s="195" t="s">
        <v>8012</v>
      </c>
      <c r="G3724" s="195" t="s">
        <v>8585</v>
      </c>
      <c r="H3724" s="195" t="str">
        <f>IFERROR(VLOOKUP(Table[[#This Row],[Activity Details of Assistance]],WHAT!E:F,2,FALSE),"")</f>
        <v xml:space="preserve"># of door </v>
      </c>
      <c r="I3724" s="195"/>
      <c r="J3724">
        <v>109</v>
      </c>
      <c r="K3724" t="s">
        <v>8280</v>
      </c>
      <c r="L3724" s="219" t="s">
        <v>13</v>
      </c>
      <c r="M3724" t="s">
        <v>14</v>
      </c>
      <c r="N3724" t="s">
        <v>309</v>
      </c>
      <c r="O3724" t="s">
        <v>1606</v>
      </c>
      <c r="P3724" t="s">
        <v>6479</v>
      </c>
      <c r="Q3724" s="241">
        <v>44804</v>
      </c>
      <c r="R3724" s="241">
        <v>44805</v>
      </c>
      <c r="S3724" t="s">
        <v>8452</v>
      </c>
      <c r="T3724" s="196"/>
      <c r="U3724" s="196"/>
      <c r="V3724" s="196"/>
      <c r="W3724" s="196"/>
      <c r="X3724"/>
      <c r="Y3724" t="s">
        <v>8335</v>
      </c>
      <c r="Z3724">
        <v>1840742077</v>
      </c>
      <c r="AA3724" t="s">
        <v>8336</v>
      </c>
      <c r="AB3724" s="259" t="str">
        <f>_xlfn.IFNA(IF(Table[[#This Row],[Programme Partner]]&lt;&gt;Table[[#This Row],[Implementing Partner]],CONCATENATE(Table[[#This Row],[Programme Partner]],"-",Table[[#This Row],[Implementing Partner]]),Table[[#This Row],[Programme Partner]]),"")</f>
        <v>IOM-SHED</v>
      </c>
    </row>
    <row r="3725" spans="1:28" ht="16.5" customHeight="1">
      <c r="A3725" s="183">
        <v>4173</v>
      </c>
      <c r="B3725" s="195" t="s">
        <v>5148</v>
      </c>
      <c r="C3725" s="198" t="s">
        <v>5238</v>
      </c>
      <c r="D3725" s="212" t="s">
        <v>8514</v>
      </c>
      <c r="E3725" s="195" t="s">
        <v>27</v>
      </c>
      <c r="F3725" s="195" t="s">
        <v>8012</v>
      </c>
      <c r="G3725" s="195" t="s">
        <v>8359</v>
      </c>
      <c r="H3725" s="195" t="str">
        <f>IFERROR(VLOOKUP(Table[[#This Row],[Activity Details of Assistance]],WHAT!E:F,2,FALSE),"")</f>
        <v># of FSM Site</v>
      </c>
      <c r="I3725" s="195"/>
      <c r="J3725">
        <v>18</v>
      </c>
      <c r="K3725" t="s">
        <v>8280</v>
      </c>
      <c r="L3725" s="219" t="s">
        <v>13</v>
      </c>
      <c r="M3725" t="s">
        <v>14</v>
      </c>
      <c r="N3725" t="s">
        <v>309</v>
      </c>
      <c r="O3725" t="s">
        <v>1606</v>
      </c>
      <c r="P3725" t="s">
        <v>6479</v>
      </c>
      <c r="Q3725" s="241">
        <v>44804</v>
      </c>
      <c r="R3725" s="241">
        <v>44805</v>
      </c>
      <c r="S3725" t="s">
        <v>8452</v>
      </c>
      <c r="T3725" s="196"/>
      <c r="U3725" s="196"/>
      <c r="V3725" s="196"/>
      <c r="W3725" s="196"/>
      <c r="X3725"/>
      <c r="Y3725" t="s">
        <v>8335</v>
      </c>
      <c r="Z3725">
        <v>1840742077</v>
      </c>
      <c r="AA3725" t="s">
        <v>8336</v>
      </c>
      <c r="AB3725" s="259" t="str">
        <f>_xlfn.IFNA(IF(Table[[#This Row],[Programme Partner]]&lt;&gt;Table[[#This Row],[Implementing Partner]],CONCATENATE(Table[[#This Row],[Programme Partner]],"-",Table[[#This Row],[Implementing Partner]]),Table[[#This Row],[Programme Partner]]),"")</f>
        <v>IOM-SHED</v>
      </c>
    </row>
    <row r="3726" spans="1:28" ht="16.5" customHeight="1">
      <c r="A3726" s="183">
        <v>4174</v>
      </c>
      <c r="B3726" s="195" t="s">
        <v>5148</v>
      </c>
      <c r="C3726" s="198" t="s">
        <v>5238</v>
      </c>
      <c r="D3726" s="212" t="s">
        <v>8514</v>
      </c>
      <c r="E3726" s="195" t="s">
        <v>27</v>
      </c>
      <c r="F3726" s="195" t="s">
        <v>8012</v>
      </c>
      <c r="G3726" s="195" t="s">
        <v>8356</v>
      </c>
      <c r="H3726" s="195" t="str">
        <f>IFERROR(VLOOKUP(Table[[#This Row],[Activity Details of Assistance]],WHAT!E:F,2,FALSE),"")</f>
        <v># of FSM Site</v>
      </c>
      <c r="I3726" s="195"/>
      <c r="J3726">
        <v>11</v>
      </c>
      <c r="K3726" t="s">
        <v>8280</v>
      </c>
      <c r="L3726" s="219" t="s">
        <v>13</v>
      </c>
      <c r="M3726" t="s">
        <v>14</v>
      </c>
      <c r="N3726" t="s">
        <v>309</v>
      </c>
      <c r="O3726" t="s">
        <v>1606</v>
      </c>
      <c r="P3726" t="s">
        <v>6479</v>
      </c>
      <c r="Q3726" s="241">
        <v>44804</v>
      </c>
      <c r="R3726" s="241">
        <v>44805</v>
      </c>
      <c r="S3726" t="s">
        <v>8452</v>
      </c>
      <c r="T3726" s="196"/>
      <c r="U3726" s="196"/>
      <c r="V3726" s="196"/>
      <c r="W3726" s="196"/>
      <c r="X3726"/>
      <c r="Y3726" t="s">
        <v>8335</v>
      </c>
      <c r="Z3726">
        <v>1840742077</v>
      </c>
      <c r="AA3726" t="s">
        <v>8336</v>
      </c>
      <c r="AB3726" s="259" t="str">
        <f>_xlfn.IFNA(IF(Table[[#This Row],[Programme Partner]]&lt;&gt;Table[[#This Row],[Implementing Partner]],CONCATENATE(Table[[#This Row],[Programme Partner]],"-",Table[[#This Row],[Implementing Partner]]),Table[[#This Row],[Programme Partner]]),"")</f>
        <v>IOM-SHED</v>
      </c>
    </row>
    <row r="3727" spans="1:28" ht="16.5" customHeight="1">
      <c r="A3727" s="183">
        <v>4175</v>
      </c>
      <c r="B3727" s="195" t="s">
        <v>5148</v>
      </c>
      <c r="C3727" s="198" t="s">
        <v>5238</v>
      </c>
      <c r="D3727" s="212" t="s">
        <v>8514</v>
      </c>
      <c r="E3727" s="195" t="s">
        <v>27</v>
      </c>
      <c r="F3727" s="195" t="s">
        <v>8012</v>
      </c>
      <c r="G3727" s="195" t="s">
        <v>8586</v>
      </c>
      <c r="H3727" s="195" t="str">
        <f>IFERROR(VLOOKUP(Table[[#This Row],[Activity Details of Assistance]],WHAT!E:F,2,FALSE),"")</f>
        <v># of door</v>
      </c>
      <c r="I3727" s="195"/>
      <c r="J3727">
        <v>287</v>
      </c>
      <c r="K3727" t="s">
        <v>8280</v>
      </c>
      <c r="L3727" s="219" t="s">
        <v>13</v>
      </c>
      <c r="M3727" t="s">
        <v>14</v>
      </c>
      <c r="N3727" t="s">
        <v>309</v>
      </c>
      <c r="O3727" t="s">
        <v>1606</v>
      </c>
      <c r="P3727" t="s">
        <v>6479</v>
      </c>
      <c r="Q3727" s="241">
        <v>44804</v>
      </c>
      <c r="R3727" s="241">
        <v>44805</v>
      </c>
      <c r="S3727" t="s">
        <v>8452</v>
      </c>
      <c r="T3727" s="196"/>
      <c r="U3727" s="196"/>
      <c r="V3727" s="196"/>
      <c r="W3727" s="196"/>
      <c r="X3727"/>
      <c r="Y3727" t="s">
        <v>8335</v>
      </c>
      <c r="Z3727">
        <v>1840742077</v>
      </c>
      <c r="AA3727" t="s">
        <v>8336</v>
      </c>
      <c r="AB3727" s="259" t="str">
        <f>_xlfn.IFNA(IF(Table[[#This Row],[Programme Partner]]&lt;&gt;Table[[#This Row],[Implementing Partner]],CONCATENATE(Table[[#This Row],[Programme Partner]],"-",Table[[#This Row],[Implementing Partner]]),Table[[#This Row],[Programme Partner]]),"")</f>
        <v>IOM-SHED</v>
      </c>
    </row>
    <row r="3728" spans="1:28" ht="16.5" customHeight="1">
      <c r="A3728" s="183">
        <v>4176</v>
      </c>
      <c r="B3728" s="195" t="s">
        <v>5148</v>
      </c>
      <c r="C3728" s="198" t="s">
        <v>5238</v>
      </c>
      <c r="D3728" s="212" t="s">
        <v>8514</v>
      </c>
      <c r="E3728" s="195" t="s">
        <v>27</v>
      </c>
      <c r="F3728" s="195" t="s">
        <v>8012</v>
      </c>
      <c r="G3728" s="195" t="s">
        <v>8357</v>
      </c>
      <c r="H3728" s="195" t="str">
        <f>IFERROR(VLOOKUP(Table[[#This Row],[Activity Details of Assistance]],WHAT!E:F,2,FALSE),"")</f>
        <v># of door</v>
      </c>
      <c r="I3728" s="195"/>
      <c r="J3728">
        <v>410</v>
      </c>
      <c r="K3728" t="s">
        <v>8280</v>
      </c>
      <c r="L3728" s="219" t="s">
        <v>13</v>
      </c>
      <c r="M3728" t="s">
        <v>14</v>
      </c>
      <c r="N3728" t="s">
        <v>309</v>
      </c>
      <c r="O3728" t="s">
        <v>1606</v>
      </c>
      <c r="P3728" t="s">
        <v>6479</v>
      </c>
      <c r="Q3728" s="241">
        <v>44804</v>
      </c>
      <c r="R3728" s="241">
        <v>44805</v>
      </c>
      <c r="S3728" t="s">
        <v>8452</v>
      </c>
      <c r="T3728" s="196"/>
      <c r="U3728" s="196"/>
      <c r="V3728" s="196"/>
      <c r="W3728" s="196"/>
      <c r="X3728"/>
      <c r="Y3728" t="s">
        <v>8335</v>
      </c>
      <c r="Z3728">
        <v>1840742077</v>
      </c>
      <c r="AA3728" t="s">
        <v>8336</v>
      </c>
      <c r="AB3728" s="259" t="str">
        <f>_xlfn.IFNA(IF(Table[[#This Row],[Programme Partner]]&lt;&gt;Table[[#This Row],[Implementing Partner]],CONCATENATE(Table[[#This Row],[Programme Partner]],"-",Table[[#This Row],[Implementing Partner]]),Table[[#This Row],[Programme Partner]]),"")</f>
        <v>IOM-SHED</v>
      </c>
    </row>
    <row r="3729" spans="1:28" ht="16.5" customHeight="1">
      <c r="A3729" s="183">
        <v>4177</v>
      </c>
      <c r="B3729" s="195" t="s">
        <v>5148</v>
      </c>
      <c r="C3729" s="198" t="s">
        <v>5238</v>
      </c>
      <c r="D3729" s="212" t="s">
        <v>8514</v>
      </c>
      <c r="E3729" s="195" t="s">
        <v>27</v>
      </c>
      <c r="F3729" s="195" t="s">
        <v>8013</v>
      </c>
      <c r="G3729" s="195" t="s">
        <v>8314</v>
      </c>
      <c r="H3729" s="195" t="str">
        <f>IFERROR(VLOOKUP(Table[[#This Row],[Activity Details of Assistance]],WHAT!E:F,2,FALSE),"")</f>
        <v># of HP sessions at HH level</v>
      </c>
      <c r="I3729" s="195"/>
      <c r="J3729">
        <v>117</v>
      </c>
      <c r="K3729" t="s">
        <v>8280</v>
      </c>
      <c r="L3729" s="219" t="s">
        <v>13</v>
      </c>
      <c r="M3729" t="s">
        <v>14</v>
      </c>
      <c r="N3729" t="s">
        <v>309</v>
      </c>
      <c r="O3729" t="s">
        <v>1606</v>
      </c>
      <c r="P3729" t="s">
        <v>6479</v>
      </c>
      <c r="Q3729" s="241">
        <v>44804</v>
      </c>
      <c r="R3729" s="241">
        <v>44805</v>
      </c>
      <c r="S3729" t="s">
        <v>8452</v>
      </c>
      <c r="T3729" s="196"/>
      <c r="U3729" s="196"/>
      <c r="V3729" s="196"/>
      <c r="W3729" s="196"/>
      <c r="X3729"/>
      <c r="Y3729" t="s">
        <v>8335</v>
      </c>
      <c r="Z3729">
        <v>1840742077</v>
      </c>
      <c r="AA3729" t="s">
        <v>8336</v>
      </c>
      <c r="AB3729" s="259" t="str">
        <f>_xlfn.IFNA(IF(Table[[#This Row],[Programme Partner]]&lt;&gt;Table[[#This Row],[Implementing Partner]],CONCATENATE(Table[[#This Row],[Programme Partner]],"-",Table[[#This Row],[Implementing Partner]]),Table[[#This Row],[Programme Partner]]),"")</f>
        <v>IOM-SHED</v>
      </c>
    </row>
    <row r="3730" spans="1:28" ht="16.5" customHeight="1">
      <c r="A3730" s="183">
        <v>4178</v>
      </c>
      <c r="B3730" s="195" t="s">
        <v>5148</v>
      </c>
      <c r="C3730" s="198" t="s">
        <v>5238</v>
      </c>
      <c r="D3730" s="212" t="s">
        <v>8514</v>
      </c>
      <c r="E3730" s="195" t="s">
        <v>27</v>
      </c>
      <c r="F3730" s="195" t="s">
        <v>8014</v>
      </c>
      <c r="G3730" s="195" t="s">
        <v>8445</v>
      </c>
      <c r="H3730" s="195" t="str">
        <f>IFERROR(VLOOKUP(Table[[#This Row],[Activity Details of Assistance]],WHAT!E:F,2,FALSE),"")</f>
        <v># of plant</v>
      </c>
      <c r="I3730" s="195"/>
      <c r="J3730">
        <v>1</v>
      </c>
      <c r="K3730" t="s">
        <v>8280</v>
      </c>
      <c r="L3730" s="219" t="s">
        <v>13</v>
      </c>
      <c r="M3730" t="s">
        <v>14</v>
      </c>
      <c r="N3730" t="s">
        <v>309</v>
      </c>
      <c r="O3730" t="s">
        <v>1606</v>
      </c>
      <c r="P3730" t="s">
        <v>6479</v>
      </c>
      <c r="Q3730" s="241">
        <v>44804</v>
      </c>
      <c r="R3730" s="241">
        <v>44805</v>
      </c>
      <c r="S3730" t="s">
        <v>8452</v>
      </c>
      <c r="T3730" s="196"/>
      <c r="U3730" s="196"/>
      <c r="V3730" s="196"/>
      <c r="W3730" s="196"/>
      <c r="X3730"/>
      <c r="Y3730" t="s">
        <v>8335</v>
      </c>
      <c r="Z3730">
        <v>1840742077</v>
      </c>
      <c r="AA3730" t="s">
        <v>8336</v>
      </c>
      <c r="AB3730" s="259" t="str">
        <f>_xlfn.IFNA(IF(Table[[#This Row],[Programme Partner]]&lt;&gt;Table[[#This Row],[Implementing Partner]],CONCATENATE(Table[[#This Row],[Programme Partner]],"-",Table[[#This Row],[Implementing Partner]]),Table[[#This Row],[Programme Partner]]),"")</f>
        <v>IOM-SHED</v>
      </c>
    </row>
    <row r="3731" spans="1:28" ht="16.5" customHeight="1">
      <c r="A3731" s="183">
        <v>4179</v>
      </c>
      <c r="B3731" s="195" t="s">
        <v>5148</v>
      </c>
      <c r="C3731" s="198" t="s">
        <v>5238</v>
      </c>
      <c r="D3731" s="212" t="s">
        <v>8324</v>
      </c>
      <c r="E3731" s="195" t="s">
        <v>27</v>
      </c>
      <c r="F3731" s="195" t="s">
        <v>8011</v>
      </c>
      <c r="G3731" s="195" t="s">
        <v>8584</v>
      </c>
      <c r="H3731" s="195" t="str">
        <f>IFERROR(VLOOKUP(Table[[#This Row],[Activity Details of Assistance]],WHAT!E:F,2,FALSE),"")</f>
        <v># of tube well</v>
      </c>
      <c r="I3731" s="195"/>
      <c r="J3731">
        <v>48</v>
      </c>
      <c r="K3731" t="s">
        <v>8280</v>
      </c>
      <c r="L3731" s="219" t="s">
        <v>13</v>
      </c>
      <c r="M3731" t="s">
        <v>14</v>
      </c>
      <c r="N3731" t="s">
        <v>309</v>
      </c>
      <c r="O3731" t="s">
        <v>1606</v>
      </c>
      <c r="P3731" t="s">
        <v>4678</v>
      </c>
      <c r="Q3731" s="241">
        <v>44804</v>
      </c>
      <c r="R3731" s="241">
        <v>44805</v>
      </c>
      <c r="S3731" t="s">
        <v>8452</v>
      </c>
      <c r="T3731" s="196"/>
      <c r="U3731" s="196"/>
      <c r="V3731" s="196"/>
      <c r="W3731" s="196"/>
      <c r="X3731"/>
      <c r="Y3731" t="s">
        <v>8335</v>
      </c>
      <c r="Z3731">
        <v>1840742077</v>
      </c>
      <c r="AA3731" t="s">
        <v>8336</v>
      </c>
      <c r="AB3731" s="259" t="str">
        <f>_xlfn.IFNA(IF(Table[[#This Row],[Programme Partner]]&lt;&gt;Table[[#This Row],[Implementing Partner]],CONCATENATE(Table[[#This Row],[Programme Partner]],"-",Table[[#This Row],[Implementing Partner]]),Table[[#This Row],[Programme Partner]]),"")</f>
        <v>IOM-SHED</v>
      </c>
    </row>
    <row r="3732" spans="1:28" ht="16.5" customHeight="1">
      <c r="A3732" s="183">
        <v>4180</v>
      </c>
      <c r="B3732" s="195" t="s">
        <v>5148</v>
      </c>
      <c r="C3732" s="198" t="s">
        <v>5238</v>
      </c>
      <c r="D3732" s="212" t="s">
        <v>8324</v>
      </c>
      <c r="E3732" s="195" t="s">
        <v>27</v>
      </c>
      <c r="F3732" s="195" t="s">
        <v>8012</v>
      </c>
      <c r="G3732" s="195" t="s">
        <v>8585</v>
      </c>
      <c r="H3732" s="195" t="str">
        <f>IFERROR(VLOOKUP(Table[[#This Row],[Activity Details of Assistance]],WHAT!E:F,2,FALSE),"")</f>
        <v xml:space="preserve"># of door </v>
      </c>
      <c r="I3732" s="195"/>
      <c r="J3732">
        <v>20</v>
      </c>
      <c r="K3732" t="s">
        <v>8280</v>
      </c>
      <c r="L3732" s="219" t="s">
        <v>13</v>
      </c>
      <c r="M3732" t="s">
        <v>14</v>
      </c>
      <c r="N3732" t="s">
        <v>309</v>
      </c>
      <c r="O3732" t="s">
        <v>1606</v>
      </c>
      <c r="P3732" t="s">
        <v>4678</v>
      </c>
      <c r="Q3732" s="241">
        <v>44804</v>
      </c>
      <c r="R3732" s="241">
        <v>44805</v>
      </c>
      <c r="S3732" t="s">
        <v>8452</v>
      </c>
      <c r="T3732" s="196"/>
      <c r="U3732" s="196"/>
      <c r="V3732" s="196"/>
      <c r="W3732" s="196"/>
      <c r="X3732"/>
      <c r="Y3732" t="s">
        <v>8335</v>
      </c>
      <c r="Z3732">
        <v>1840742077</v>
      </c>
      <c r="AA3732" t="s">
        <v>8336</v>
      </c>
      <c r="AB3732" s="259" t="str">
        <f>_xlfn.IFNA(IF(Table[[#This Row],[Programme Partner]]&lt;&gt;Table[[#This Row],[Implementing Partner]],CONCATENATE(Table[[#This Row],[Programme Partner]],"-",Table[[#This Row],[Implementing Partner]]),Table[[#This Row],[Programme Partner]]),"")</f>
        <v>IOM-SHED</v>
      </c>
    </row>
    <row r="3733" spans="1:28" ht="16.5" customHeight="1">
      <c r="A3733" s="183">
        <v>4181</v>
      </c>
      <c r="B3733" s="195" t="s">
        <v>5148</v>
      </c>
      <c r="C3733" s="198" t="s">
        <v>5238</v>
      </c>
      <c r="D3733" s="212" t="s">
        <v>8324</v>
      </c>
      <c r="E3733" s="195" t="s">
        <v>27</v>
      </c>
      <c r="F3733" s="195" t="s">
        <v>8012</v>
      </c>
      <c r="G3733" s="195" t="s">
        <v>8359</v>
      </c>
      <c r="H3733" s="195" t="str">
        <f>IFERROR(VLOOKUP(Table[[#This Row],[Activity Details of Assistance]],WHAT!E:F,2,FALSE),"")</f>
        <v># of FSM Site</v>
      </c>
      <c r="I3733" s="195"/>
      <c r="J3733">
        <v>6</v>
      </c>
      <c r="K3733" t="s">
        <v>8280</v>
      </c>
      <c r="L3733" s="219" t="s">
        <v>13</v>
      </c>
      <c r="M3733" t="s">
        <v>14</v>
      </c>
      <c r="N3733" t="s">
        <v>309</v>
      </c>
      <c r="O3733" t="s">
        <v>1606</v>
      </c>
      <c r="P3733" t="s">
        <v>4678</v>
      </c>
      <c r="Q3733" s="241">
        <v>44804</v>
      </c>
      <c r="R3733" s="241">
        <v>44805</v>
      </c>
      <c r="S3733" t="s">
        <v>8452</v>
      </c>
      <c r="T3733" s="196"/>
      <c r="U3733" s="196"/>
      <c r="V3733" s="196"/>
      <c r="W3733" s="196"/>
      <c r="X3733"/>
      <c r="Y3733" t="s">
        <v>8335</v>
      </c>
      <c r="Z3733">
        <v>1840742077</v>
      </c>
      <c r="AA3733" t="s">
        <v>8336</v>
      </c>
      <c r="AB3733" s="259" t="str">
        <f>_xlfn.IFNA(IF(Table[[#This Row],[Programme Partner]]&lt;&gt;Table[[#This Row],[Implementing Partner]],CONCATENATE(Table[[#This Row],[Programme Partner]],"-",Table[[#This Row],[Implementing Partner]]),Table[[#This Row],[Programme Partner]]),"")</f>
        <v>IOM-SHED</v>
      </c>
    </row>
    <row r="3734" spans="1:28" ht="16.5" customHeight="1">
      <c r="A3734" s="183">
        <v>4182</v>
      </c>
      <c r="B3734" s="195" t="s">
        <v>5148</v>
      </c>
      <c r="C3734" s="198" t="s">
        <v>5238</v>
      </c>
      <c r="D3734" s="212" t="s">
        <v>8324</v>
      </c>
      <c r="E3734" s="195" t="s">
        <v>27</v>
      </c>
      <c r="F3734" s="195" t="s">
        <v>8012</v>
      </c>
      <c r="G3734" s="195" t="s">
        <v>8356</v>
      </c>
      <c r="H3734" s="195" t="str">
        <f>IFERROR(VLOOKUP(Table[[#This Row],[Activity Details of Assistance]],WHAT!E:F,2,FALSE),"")</f>
        <v># of FSM Site</v>
      </c>
      <c r="I3734" s="195"/>
      <c r="J3734">
        <v>1</v>
      </c>
      <c r="K3734" t="s">
        <v>8280</v>
      </c>
      <c r="L3734" s="219" t="s">
        <v>13</v>
      </c>
      <c r="M3734" t="s">
        <v>14</v>
      </c>
      <c r="N3734" t="s">
        <v>309</v>
      </c>
      <c r="O3734" t="s">
        <v>1606</v>
      </c>
      <c r="P3734" t="s">
        <v>4678</v>
      </c>
      <c r="Q3734" s="241">
        <v>44804</v>
      </c>
      <c r="R3734" s="241">
        <v>44805</v>
      </c>
      <c r="S3734" t="s">
        <v>8452</v>
      </c>
      <c r="T3734" s="196"/>
      <c r="U3734" s="196"/>
      <c r="V3734" s="196"/>
      <c r="W3734" s="196"/>
      <c r="X3734"/>
      <c r="Y3734" t="s">
        <v>8335</v>
      </c>
      <c r="Z3734">
        <v>1840742077</v>
      </c>
      <c r="AA3734" t="s">
        <v>8336</v>
      </c>
      <c r="AB3734" s="259" t="str">
        <f>_xlfn.IFNA(IF(Table[[#This Row],[Programme Partner]]&lt;&gt;Table[[#This Row],[Implementing Partner]],CONCATENATE(Table[[#This Row],[Programme Partner]],"-",Table[[#This Row],[Implementing Partner]]),Table[[#This Row],[Programme Partner]]),"")</f>
        <v>IOM-SHED</v>
      </c>
    </row>
    <row r="3735" spans="1:28" ht="16.5" customHeight="1">
      <c r="A3735" s="183">
        <v>4183</v>
      </c>
      <c r="B3735" s="195" t="s">
        <v>5148</v>
      </c>
      <c r="C3735" s="198" t="s">
        <v>5238</v>
      </c>
      <c r="D3735" s="212" t="s">
        <v>8324</v>
      </c>
      <c r="E3735" s="195" t="s">
        <v>27</v>
      </c>
      <c r="F3735" s="195" t="s">
        <v>8012</v>
      </c>
      <c r="G3735" s="195" t="s">
        <v>8586</v>
      </c>
      <c r="H3735" s="195" t="str">
        <f>IFERROR(VLOOKUP(Table[[#This Row],[Activity Details of Assistance]],WHAT!E:F,2,FALSE),"")</f>
        <v># of door</v>
      </c>
      <c r="I3735" s="195"/>
      <c r="J3735">
        <v>23</v>
      </c>
      <c r="K3735" t="s">
        <v>8280</v>
      </c>
      <c r="L3735" s="219" t="s">
        <v>13</v>
      </c>
      <c r="M3735" t="s">
        <v>14</v>
      </c>
      <c r="N3735" t="s">
        <v>309</v>
      </c>
      <c r="O3735" t="s">
        <v>1606</v>
      </c>
      <c r="P3735" t="s">
        <v>4678</v>
      </c>
      <c r="Q3735" s="241">
        <v>44804</v>
      </c>
      <c r="R3735" s="241">
        <v>44805</v>
      </c>
      <c r="S3735" t="s">
        <v>8452</v>
      </c>
      <c r="T3735" s="196"/>
      <c r="U3735" s="196"/>
      <c r="V3735" s="196"/>
      <c r="W3735" s="196"/>
      <c r="X3735"/>
      <c r="Y3735" t="s">
        <v>8335</v>
      </c>
      <c r="Z3735">
        <v>1840742077</v>
      </c>
      <c r="AA3735" t="s">
        <v>8336</v>
      </c>
      <c r="AB3735" s="259" t="str">
        <f>_xlfn.IFNA(IF(Table[[#This Row],[Programme Partner]]&lt;&gt;Table[[#This Row],[Implementing Partner]],CONCATENATE(Table[[#This Row],[Programme Partner]],"-",Table[[#This Row],[Implementing Partner]]),Table[[#This Row],[Programme Partner]]),"")</f>
        <v>IOM-SHED</v>
      </c>
    </row>
    <row r="3736" spans="1:28" ht="16.5" customHeight="1">
      <c r="A3736" s="183">
        <v>4184</v>
      </c>
      <c r="B3736" s="195" t="s">
        <v>5148</v>
      </c>
      <c r="C3736" s="198" t="s">
        <v>5238</v>
      </c>
      <c r="D3736" s="212" t="s">
        <v>8324</v>
      </c>
      <c r="E3736" s="195" t="s">
        <v>27</v>
      </c>
      <c r="F3736" s="195" t="s">
        <v>8012</v>
      </c>
      <c r="G3736" s="195" t="s">
        <v>8357</v>
      </c>
      <c r="H3736" s="195" t="str">
        <f>IFERROR(VLOOKUP(Table[[#This Row],[Activity Details of Assistance]],WHAT!E:F,2,FALSE),"")</f>
        <v># of door</v>
      </c>
      <c r="I3736" s="195"/>
      <c r="J3736">
        <v>15</v>
      </c>
      <c r="K3736" t="s">
        <v>8280</v>
      </c>
      <c r="L3736" s="219" t="s">
        <v>13</v>
      </c>
      <c r="M3736" t="s">
        <v>14</v>
      </c>
      <c r="N3736" t="s">
        <v>309</v>
      </c>
      <c r="O3736" t="s">
        <v>1606</v>
      </c>
      <c r="P3736" t="s">
        <v>4678</v>
      </c>
      <c r="Q3736" s="241">
        <v>44804</v>
      </c>
      <c r="R3736" s="241">
        <v>44805</v>
      </c>
      <c r="S3736" t="s">
        <v>8452</v>
      </c>
      <c r="T3736" s="196"/>
      <c r="U3736" s="196"/>
      <c r="V3736" s="196"/>
      <c r="W3736" s="196"/>
      <c r="X3736"/>
      <c r="Y3736" t="s">
        <v>8335</v>
      </c>
      <c r="Z3736">
        <v>1840742077</v>
      </c>
      <c r="AA3736" t="s">
        <v>8336</v>
      </c>
      <c r="AB3736" s="259" t="str">
        <f>_xlfn.IFNA(IF(Table[[#This Row],[Programme Partner]]&lt;&gt;Table[[#This Row],[Implementing Partner]],CONCATENATE(Table[[#This Row],[Programme Partner]],"-",Table[[#This Row],[Implementing Partner]]),Table[[#This Row],[Programme Partner]]),"")</f>
        <v>IOM-SHED</v>
      </c>
    </row>
    <row r="3737" spans="1:28" ht="16.5" customHeight="1">
      <c r="A3737" s="183">
        <v>4185</v>
      </c>
      <c r="B3737" s="195" t="s">
        <v>5148</v>
      </c>
      <c r="C3737" s="198" t="s">
        <v>5238</v>
      </c>
      <c r="D3737" s="212" t="s">
        <v>8324</v>
      </c>
      <c r="E3737" s="195" t="s">
        <v>27</v>
      </c>
      <c r="F3737" s="195" t="s">
        <v>8013</v>
      </c>
      <c r="G3737" s="195" t="s">
        <v>8314</v>
      </c>
      <c r="H3737" s="195" t="str">
        <f>IFERROR(VLOOKUP(Table[[#This Row],[Activity Details of Assistance]],WHAT!E:F,2,FALSE),"")</f>
        <v># of HP sessions at HH level</v>
      </c>
      <c r="I3737" s="195"/>
      <c r="J3737">
        <v>8</v>
      </c>
      <c r="K3737" t="s">
        <v>8280</v>
      </c>
      <c r="L3737" s="219" t="s">
        <v>13</v>
      </c>
      <c r="M3737" t="s">
        <v>14</v>
      </c>
      <c r="N3737" t="s">
        <v>309</v>
      </c>
      <c r="O3737" t="s">
        <v>1606</v>
      </c>
      <c r="P3737" t="s">
        <v>4678</v>
      </c>
      <c r="Q3737" s="241">
        <v>44804</v>
      </c>
      <c r="R3737" s="241">
        <v>44805</v>
      </c>
      <c r="S3737" t="s">
        <v>8452</v>
      </c>
      <c r="T3737" s="196"/>
      <c r="U3737" s="196"/>
      <c r="V3737" s="196"/>
      <c r="W3737" s="196"/>
      <c r="X3737"/>
      <c r="Y3737" t="s">
        <v>8335</v>
      </c>
      <c r="Z3737">
        <v>1840742077</v>
      </c>
      <c r="AA3737" t="s">
        <v>8336</v>
      </c>
      <c r="AB3737" s="259" t="str">
        <f>_xlfn.IFNA(IF(Table[[#This Row],[Programme Partner]]&lt;&gt;Table[[#This Row],[Implementing Partner]],CONCATENATE(Table[[#This Row],[Programme Partner]],"-",Table[[#This Row],[Implementing Partner]]),Table[[#This Row],[Programme Partner]]),"")</f>
        <v>IOM-SHED</v>
      </c>
    </row>
    <row r="3738" spans="1:28" ht="16.5" customHeight="1">
      <c r="A3738" s="183">
        <v>4186</v>
      </c>
      <c r="B3738" s="195" t="s">
        <v>5148</v>
      </c>
      <c r="C3738" s="198" t="s">
        <v>5238</v>
      </c>
      <c r="D3738" s="212" t="s">
        <v>8324</v>
      </c>
      <c r="E3738" s="195" t="s">
        <v>27</v>
      </c>
      <c r="F3738" s="195" t="s">
        <v>8013</v>
      </c>
      <c r="G3738" s="195" t="s">
        <v>8363</v>
      </c>
      <c r="H3738" s="195" t="str">
        <f>IFERROR(VLOOKUP(Table[[#This Row],[Activity Details of Assistance]],WHAT!E:F,2,FALSE),"")</f>
        <v># of household</v>
      </c>
      <c r="I3738" s="195"/>
      <c r="J3738">
        <v>121</v>
      </c>
      <c r="K3738" t="s">
        <v>8280</v>
      </c>
      <c r="L3738" s="219" t="s">
        <v>13</v>
      </c>
      <c r="M3738" t="s">
        <v>14</v>
      </c>
      <c r="N3738" t="s">
        <v>309</v>
      </c>
      <c r="O3738" t="s">
        <v>1606</v>
      </c>
      <c r="P3738" t="s">
        <v>4678</v>
      </c>
      <c r="Q3738" s="241">
        <v>44804</v>
      </c>
      <c r="R3738" s="241">
        <v>44805</v>
      </c>
      <c r="S3738" t="s">
        <v>8452</v>
      </c>
      <c r="T3738" s="196"/>
      <c r="U3738" s="196"/>
      <c r="V3738" s="196"/>
      <c r="W3738" s="196"/>
      <c r="X3738"/>
      <c r="Y3738" t="s">
        <v>8335</v>
      </c>
      <c r="Z3738">
        <v>1840742077</v>
      </c>
      <c r="AA3738" t="s">
        <v>8336</v>
      </c>
      <c r="AB3738" s="259" t="str">
        <f>_xlfn.IFNA(IF(Table[[#This Row],[Programme Partner]]&lt;&gt;Table[[#This Row],[Implementing Partner]],CONCATENATE(Table[[#This Row],[Programme Partner]],"-",Table[[#This Row],[Implementing Partner]]),Table[[#This Row],[Programme Partner]]),"")</f>
        <v>IOM-SHED</v>
      </c>
    </row>
    <row r="3739" spans="1:28" ht="16.5" customHeight="1">
      <c r="A3739" s="183">
        <v>4187</v>
      </c>
      <c r="B3739" s="195" t="s">
        <v>5148</v>
      </c>
      <c r="C3739" s="198" t="s">
        <v>5238</v>
      </c>
      <c r="D3739" s="212" t="s">
        <v>8324</v>
      </c>
      <c r="E3739" s="195" t="s">
        <v>27</v>
      </c>
      <c r="F3739" s="195" t="s">
        <v>8014</v>
      </c>
      <c r="G3739" s="195" t="s">
        <v>8358</v>
      </c>
      <c r="H3739" s="195" t="str">
        <f>IFERROR(VLOOKUP(Table[[#This Row],[Activity Details of Assistance]],WHAT!E:F,2,FALSE),"")</f>
        <v># of campaign per camp </v>
      </c>
      <c r="I3739" s="195"/>
      <c r="J3739">
        <v>8</v>
      </c>
      <c r="K3739" t="s">
        <v>8280</v>
      </c>
      <c r="L3739" s="219" t="s">
        <v>13</v>
      </c>
      <c r="M3739" t="s">
        <v>14</v>
      </c>
      <c r="N3739" t="s">
        <v>309</v>
      </c>
      <c r="O3739" t="s">
        <v>1606</v>
      </c>
      <c r="P3739" t="s">
        <v>4678</v>
      </c>
      <c r="Q3739" s="241">
        <v>44804</v>
      </c>
      <c r="R3739" s="241">
        <v>44805</v>
      </c>
      <c r="S3739" t="s">
        <v>8452</v>
      </c>
      <c r="T3739" s="196"/>
      <c r="U3739" s="196"/>
      <c r="V3739" s="196"/>
      <c r="W3739" s="196"/>
      <c r="X3739"/>
      <c r="Y3739" t="s">
        <v>8335</v>
      </c>
      <c r="Z3739">
        <v>1840742077</v>
      </c>
      <c r="AA3739" t="s">
        <v>8336</v>
      </c>
      <c r="AB3739" s="259" t="str">
        <f>_xlfn.IFNA(IF(Table[[#This Row],[Programme Partner]]&lt;&gt;Table[[#This Row],[Implementing Partner]],CONCATENATE(Table[[#This Row],[Programme Partner]],"-",Table[[#This Row],[Implementing Partner]]),Table[[#This Row],[Programme Partner]]),"")</f>
        <v>IOM-SHED</v>
      </c>
    </row>
    <row r="3740" spans="1:28" ht="16.5" customHeight="1">
      <c r="A3740" s="183">
        <v>4188</v>
      </c>
      <c r="B3740" s="195" t="s">
        <v>5148</v>
      </c>
      <c r="C3740" s="198" t="s">
        <v>5238</v>
      </c>
      <c r="D3740" s="212" t="s">
        <v>8324</v>
      </c>
      <c r="E3740" s="195" t="s">
        <v>27</v>
      </c>
      <c r="F3740" s="195" t="s">
        <v>8014</v>
      </c>
      <c r="G3740" s="195" t="s">
        <v>8445</v>
      </c>
      <c r="H3740" s="195" t="str">
        <f>IFERROR(VLOOKUP(Table[[#This Row],[Activity Details of Assistance]],WHAT!E:F,2,FALSE),"")</f>
        <v># of plant</v>
      </c>
      <c r="I3740" s="195"/>
      <c r="J3740">
        <v>2</v>
      </c>
      <c r="K3740" t="s">
        <v>8280</v>
      </c>
      <c r="L3740" s="219" t="s">
        <v>13</v>
      </c>
      <c r="M3740" t="s">
        <v>14</v>
      </c>
      <c r="N3740" t="s">
        <v>309</v>
      </c>
      <c r="O3740" t="s">
        <v>1606</v>
      </c>
      <c r="P3740" t="s">
        <v>4678</v>
      </c>
      <c r="Q3740" s="241">
        <v>44804</v>
      </c>
      <c r="R3740" s="241">
        <v>44805</v>
      </c>
      <c r="S3740" t="s">
        <v>8452</v>
      </c>
      <c r="T3740" s="196"/>
      <c r="U3740" s="196"/>
      <c r="V3740" s="196"/>
      <c r="W3740" s="196"/>
      <c r="X3740"/>
      <c r="Y3740" t="s">
        <v>8335</v>
      </c>
      <c r="Z3740">
        <v>1840742077</v>
      </c>
      <c r="AA3740" t="s">
        <v>8336</v>
      </c>
      <c r="AB3740" s="259" t="str">
        <f>_xlfn.IFNA(IF(Table[[#This Row],[Programme Partner]]&lt;&gt;Table[[#This Row],[Implementing Partner]],CONCATENATE(Table[[#This Row],[Programme Partner]],"-",Table[[#This Row],[Implementing Partner]]),Table[[#This Row],[Programme Partner]]),"")</f>
        <v>IOM-SHED</v>
      </c>
    </row>
    <row r="3741" spans="1:28" ht="16.5" customHeight="1">
      <c r="A3741" s="183">
        <v>4189</v>
      </c>
      <c r="B3741" s="195" t="s">
        <v>5148</v>
      </c>
      <c r="C3741" s="198" t="s">
        <v>5238</v>
      </c>
      <c r="D3741" s="212" t="s">
        <v>8324</v>
      </c>
      <c r="E3741" s="195" t="s">
        <v>27</v>
      </c>
      <c r="F3741" s="195" t="s">
        <v>8011</v>
      </c>
      <c r="G3741" s="195" t="s">
        <v>8584</v>
      </c>
      <c r="H3741" s="195" t="str">
        <f>IFERROR(VLOOKUP(Table[[#This Row],[Activity Details of Assistance]],WHAT!E:F,2,FALSE),"")</f>
        <v># of tube well</v>
      </c>
      <c r="I3741" s="195"/>
      <c r="J3741">
        <v>60</v>
      </c>
      <c r="K3741" t="s">
        <v>8280</v>
      </c>
      <c r="L3741" s="219" t="s">
        <v>13</v>
      </c>
      <c r="M3741" t="s">
        <v>14</v>
      </c>
      <c r="N3741" t="s">
        <v>309</v>
      </c>
      <c r="O3741" t="s">
        <v>1606</v>
      </c>
      <c r="P3741" t="s">
        <v>4680</v>
      </c>
      <c r="Q3741" s="241">
        <v>44804</v>
      </c>
      <c r="R3741" s="241">
        <v>44805</v>
      </c>
      <c r="S3741" t="s">
        <v>8452</v>
      </c>
      <c r="T3741" s="196"/>
      <c r="U3741" s="196"/>
      <c r="V3741" s="196"/>
      <c r="W3741" s="196"/>
      <c r="X3741"/>
      <c r="Y3741" t="s">
        <v>8335</v>
      </c>
      <c r="Z3741">
        <v>1840742077</v>
      </c>
      <c r="AA3741" t="s">
        <v>8336</v>
      </c>
      <c r="AB3741" s="259" t="str">
        <f>_xlfn.IFNA(IF(Table[[#This Row],[Programme Partner]]&lt;&gt;Table[[#This Row],[Implementing Partner]],CONCATENATE(Table[[#This Row],[Programme Partner]],"-",Table[[#This Row],[Implementing Partner]]),Table[[#This Row],[Programme Partner]]),"")</f>
        <v>IOM-SHED</v>
      </c>
    </row>
    <row r="3742" spans="1:28" ht="16.5" customHeight="1">
      <c r="A3742" s="183">
        <v>4190</v>
      </c>
      <c r="B3742" s="195" t="s">
        <v>5148</v>
      </c>
      <c r="C3742" s="198" t="s">
        <v>5238</v>
      </c>
      <c r="D3742" s="212" t="s">
        <v>8324</v>
      </c>
      <c r="E3742" s="195" t="s">
        <v>27</v>
      </c>
      <c r="F3742" s="195" t="s">
        <v>8011</v>
      </c>
      <c r="G3742" s="195" t="s">
        <v>8355</v>
      </c>
      <c r="H3742" s="195" t="str">
        <f>IFERROR(VLOOKUP(Table[[#This Row],[Activity Details of Assistance]],WHAT!E:F,2,FALSE),"")</f>
        <v># of water network</v>
      </c>
      <c r="I3742" s="195"/>
      <c r="J3742">
        <v>4</v>
      </c>
      <c r="K3742" t="s">
        <v>8280</v>
      </c>
      <c r="L3742" s="219" t="s">
        <v>13</v>
      </c>
      <c r="M3742" t="s">
        <v>14</v>
      </c>
      <c r="N3742" t="s">
        <v>309</v>
      </c>
      <c r="O3742" t="s">
        <v>1606</v>
      </c>
      <c r="P3742" t="s">
        <v>4680</v>
      </c>
      <c r="Q3742" s="241">
        <v>44804</v>
      </c>
      <c r="R3742" s="241">
        <v>44805</v>
      </c>
      <c r="S3742" t="s">
        <v>8452</v>
      </c>
      <c r="T3742" s="196"/>
      <c r="U3742" s="196"/>
      <c r="V3742" s="196"/>
      <c r="W3742" s="196"/>
      <c r="X3742"/>
      <c r="Y3742" t="s">
        <v>8335</v>
      </c>
      <c r="Z3742">
        <v>1840742077</v>
      </c>
      <c r="AA3742" t="s">
        <v>8336</v>
      </c>
      <c r="AB3742" s="259" t="str">
        <f>_xlfn.IFNA(IF(Table[[#This Row],[Programme Partner]]&lt;&gt;Table[[#This Row],[Implementing Partner]],CONCATENATE(Table[[#This Row],[Programme Partner]],"-",Table[[#This Row],[Implementing Partner]]),Table[[#This Row],[Programme Partner]]),"")</f>
        <v>IOM-SHED</v>
      </c>
    </row>
    <row r="3743" spans="1:28" ht="16.5" customHeight="1">
      <c r="A3743" s="183">
        <v>4191</v>
      </c>
      <c r="B3743" s="195" t="s">
        <v>5148</v>
      </c>
      <c r="C3743" s="198" t="s">
        <v>5238</v>
      </c>
      <c r="D3743" s="212" t="s">
        <v>8324</v>
      </c>
      <c r="E3743" s="195" t="s">
        <v>27</v>
      </c>
      <c r="F3743" s="195" t="s">
        <v>8012</v>
      </c>
      <c r="G3743" s="195" t="s">
        <v>8585</v>
      </c>
      <c r="H3743" s="195" t="str">
        <f>IFERROR(VLOOKUP(Table[[#This Row],[Activity Details of Assistance]],WHAT!E:F,2,FALSE),"")</f>
        <v xml:space="preserve"># of door </v>
      </c>
      <c r="I3743" s="195"/>
      <c r="J3743">
        <v>20</v>
      </c>
      <c r="K3743" t="s">
        <v>8280</v>
      </c>
      <c r="L3743" s="219" t="s">
        <v>13</v>
      </c>
      <c r="M3743" t="s">
        <v>14</v>
      </c>
      <c r="N3743" t="s">
        <v>309</v>
      </c>
      <c r="O3743" t="s">
        <v>1606</v>
      </c>
      <c r="P3743" t="s">
        <v>4680</v>
      </c>
      <c r="Q3743" s="241">
        <v>44804</v>
      </c>
      <c r="R3743" s="241">
        <v>44805</v>
      </c>
      <c r="S3743" t="s">
        <v>8452</v>
      </c>
      <c r="T3743" s="196"/>
      <c r="U3743" s="196"/>
      <c r="V3743" s="196"/>
      <c r="W3743" s="196"/>
      <c r="X3743"/>
      <c r="Y3743" t="s">
        <v>8335</v>
      </c>
      <c r="Z3743">
        <v>1840742077</v>
      </c>
      <c r="AA3743" t="s">
        <v>8336</v>
      </c>
      <c r="AB3743" s="259" t="str">
        <f>_xlfn.IFNA(IF(Table[[#This Row],[Programme Partner]]&lt;&gt;Table[[#This Row],[Implementing Partner]],CONCATENATE(Table[[#This Row],[Programme Partner]],"-",Table[[#This Row],[Implementing Partner]]),Table[[#This Row],[Programme Partner]]),"")</f>
        <v>IOM-SHED</v>
      </c>
    </row>
    <row r="3744" spans="1:28" ht="16.5" customHeight="1">
      <c r="A3744" s="183">
        <v>4192</v>
      </c>
      <c r="B3744" s="195" t="s">
        <v>5148</v>
      </c>
      <c r="C3744" s="198" t="s">
        <v>5238</v>
      </c>
      <c r="D3744" s="212" t="s">
        <v>8324</v>
      </c>
      <c r="E3744" s="195" t="s">
        <v>27</v>
      </c>
      <c r="F3744" s="195" t="s">
        <v>8012</v>
      </c>
      <c r="G3744" s="195" t="s">
        <v>8359</v>
      </c>
      <c r="H3744" s="195" t="str">
        <f>IFERROR(VLOOKUP(Table[[#This Row],[Activity Details of Assistance]],WHAT!E:F,2,FALSE),"")</f>
        <v># of FSM Site</v>
      </c>
      <c r="I3744" s="195"/>
      <c r="J3744">
        <v>13</v>
      </c>
      <c r="K3744" t="s">
        <v>8280</v>
      </c>
      <c r="L3744" s="219" t="s">
        <v>13</v>
      </c>
      <c r="M3744" t="s">
        <v>14</v>
      </c>
      <c r="N3744" t="s">
        <v>309</v>
      </c>
      <c r="O3744" t="s">
        <v>1606</v>
      </c>
      <c r="P3744" t="s">
        <v>4680</v>
      </c>
      <c r="Q3744" s="241">
        <v>44804</v>
      </c>
      <c r="R3744" s="241">
        <v>44805</v>
      </c>
      <c r="S3744" t="s">
        <v>8452</v>
      </c>
      <c r="T3744" s="196"/>
      <c r="U3744" s="196"/>
      <c r="V3744" s="196"/>
      <c r="W3744" s="196"/>
      <c r="X3744"/>
      <c r="Y3744" t="s">
        <v>8335</v>
      </c>
      <c r="Z3744">
        <v>1840742077</v>
      </c>
      <c r="AA3744" t="s">
        <v>8336</v>
      </c>
      <c r="AB3744" s="259" t="str">
        <f>_xlfn.IFNA(IF(Table[[#This Row],[Programme Partner]]&lt;&gt;Table[[#This Row],[Implementing Partner]],CONCATENATE(Table[[#This Row],[Programme Partner]],"-",Table[[#This Row],[Implementing Partner]]),Table[[#This Row],[Programme Partner]]),"")</f>
        <v>IOM-SHED</v>
      </c>
    </row>
    <row r="3745" spans="1:28" ht="16.5" customHeight="1">
      <c r="A3745" s="183">
        <v>4193</v>
      </c>
      <c r="B3745" s="195" t="s">
        <v>5148</v>
      </c>
      <c r="C3745" s="198" t="s">
        <v>5238</v>
      </c>
      <c r="D3745" s="212" t="s">
        <v>8324</v>
      </c>
      <c r="E3745" s="195" t="s">
        <v>27</v>
      </c>
      <c r="F3745" s="195" t="s">
        <v>8012</v>
      </c>
      <c r="G3745" s="195" t="s">
        <v>8356</v>
      </c>
      <c r="H3745" s="195" t="str">
        <f>IFERROR(VLOOKUP(Table[[#This Row],[Activity Details of Assistance]],WHAT!E:F,2,FALSE),"")</f>
        <v># of FSM Site</v>
      </c>
      <c r="I3745" s="195"/>
      <c r="J3745">
        <v>4</v>
      </c>
      <c r="K3745" t="s">
        <v>8280</v>
      </c>
      <c r="L3745" s="219" t="s">
        <v>13</v>
      </c>
      <c r="M3745" t="s">
        <v>14</v>
      </c>
      <c r="N3745" t="s">
        <v>309</v>
      </c>
      <c r="O3745" t="s">
        <v>1606</v>
      </c>
      <c r="P3745" t="s">
        <v>4680</v>
      </c>
      <c r="Q3745" s="241">
        <v>44804</v>
      </c>
      <c r="R3745" s="241">
        <v>44805</v>
      </c>
      <c r="S3745" t="s">
        <v>8452</v>
      </c>
      <c r="T3745" s="196"/>
      <c r="U3745" s="196"/>
      <c r="V3745" s="196"/>
      <c r="W3745" s="196"/>
      <c r="X3745"/>
      <c r="Y3745" t="s">
        <v>8335</v>
      </c>
      <c r="Z3745">
        <v>1840742077</v>
      </c>
      <c r="AA3745" t="s">
        <v>8336</v>
      </c>
      <c r="AB3745" s="259" t="str">
        <f>_xlfn.IFNA(IF(Table[[#This Row],[Programme Partner]]&lt;&gt;Table[[#This Row],[Implementing Partner]],CONCATENATE(Table[[#This Row],[Programme Partner]],"-",Table[[#This Row],[Implementing Partner]]),Table[[#This Row],[Programme Partner]]),"")</f>
        <v>IOM-SHED</v>
      </c>
    </row>
    <row r="3746" spans="1:28" ht="16.5" customHeight="1">
      <c r="A3746" s="183">
        <v>4194</v>
      </c>
      <c r="B3746" s="195" t="s">
        <v>5148</v>
      </c>
      <c r="C3746" s="198" t="s">
        <v>5238</v>
      </c>
      <c r="D3746" s="212" t="s">
        <v>8324</v>
      </c>
      <c r="E3746" s="195" t="s">
        <v>27</v>
      </c>
      <c r="F3746" s="195" t="s">
        <v>8012</v>
      </c>
      <c r="G3746" s="195" t="s">
        <v>8586</v>
      </c>
      <c r="H3746" s="195" t="str">
        <f>IFERROR(VLOOKUP(Table[[#This Row],[Activity Details of Assistance]],WHAT!E:F,2,FALSE),"")</f>
        <v># of door</v>
      </c>
      <c r="I3746" s="195"/>
      <c r="J3746">
        <v>110</v>
      </c>
      <c r="K3746" t="s">
        <v>8280</v>
      </c>
      <c r="L3746" s="219" t="s">
        <v>13</v>
      </c>
      <c r="M3746" t="s">
        <v>14</v>
      </c>
      <c r="N3746" t="s">
        <v>309</v>
      </c>
      <c r="O3746" t="s">
        <v>1606</v>
      </c>
      <c r="P3746" t="s">
        <v>4680</v>
      </c>
      <c r="Q3746" s="241">
        <v>44804</v>
      </c>
      <c r="R3746" s="241">
        <v>44805</v>
      </c>
      <c r="S3746" t="s">
        <v>8452</v>
      </c>
      <c r="T3746" s="196"/>
      <c r="U3746" s="196"/>
      <c r="V3746" s="196"/>
      <c r="W3746" s="196"/>
      <c r="X3746"/>
      <c r="Y3746" t="s">
        <v>8335</v>
      </c>
      <c r="Z3746">
        <v>1840742077</v>
      </c>
      <c r="AA3746" t="s">
        <v>8336</v>
      </c>
      <c r="AB3746" s="259" t="str">
        <f>_xlfn.IFNA(IF(Table[[#This Row],[Programme Partner]]&lt;&gt;Table[[#This Row],[Implementing Partner]],CONCATENATE(Table[[#This Row],[Programme Partner]],"-",Table[[#This Row],[Implementing Partner]]),Table[[#This Row],[Programme Partner]]),"")</f>
        <v>IOM-SHED</v>
      </c>
    </row>
    <row r="3747" spans="1:28" ht="16.5" customHeight="1">
      <c r="A3747" s="183">
        <v>4195</v>
      </c>
      <c r="B3747" s="195" t="s">
        <v>5148</v>
      </c>
      <c r="C3747" s="198" t="s">
        <v>5238</v>
      </c>
      <c r="D3747" s="212" t="s">
        <v>8324</v>
      </c>
      <c r="E3747" s="195" t="s">
        <v>27</v>
      </c>
      <c r="F3747" s="195" t="s">
        <v>8012</v>
      </c>
      <c r="G3747" s="195" t="s">
        <v>8357</v>
      </c>
      <c r="H3747" s="195" t="str">
        <f>IFERROR(VLOOKUP(Table[[#This Row],[Activity Details of Assistance]],WHAT!E:F,2,FALSE),"")</f>
        <v># of door</v>
      </c>
      <c r="I3747" s="195"/>
      <c r="J3747">
        <v>87</v>
      </c>
      <c r="K3747" t="s">
        <v>8280</v>
      </c>
      <c r="L3747" s="219" t="s">
        <v>13</v>
      </c>
      <c r="M3747" t="s">
        <v>14</v>
      </c>
      <c r="N3747" t="s">
        <v>309</v>
      </c>
      <c r="O3747" t="s">
        <v>1606</v>
      </c>
      <c r="P3747" t="s">
        <v>4680</v>
      </c>
      <c r="Q3747" s="241">
        <v>44804</v>
      </c>
      <c r="R3747" s="241">
        <v>44805</v>
      </c>
      <c r="S3747" t="s">
        <v>8452</v>
      </c>
      <c r="T3747" s="196"/>
      <c r="U3747" s="196"/>
      <c r="V3747" s="196"/>
      <c r="W3747" s="196"/>
      <c r="X3747"/>
      <c r="Y3747" t="s">
        <v>8335</v>
      </c>
      <c r="Z3747">
        <v>1840742077</v>
      </c>
      <c r="AA3747" t="s">
        <v>8336</v>
      </c>
      <c r="AB3747" s="259" t="str">
        <f>_xlfn.IFNA(IF(Table[[#This Row],[Programme Partner]]&lt;&gt;Table[[#This Row],[Implementing Partner]],CONCATENATE(Table[[#This Row],[Programme Partner]],"-",Table[[#This Row],[Implementing Partner]]),Table[[#This Row],[Programme Partner]]),"")</f>
        <v>IOM-SHED</v>
      </c>
    </row>
    <row r="3748" spans="1:28" ht="16.5" customHeight="1">
      <c r="A3748" s="183">
        <v>4196</v>
      </c>
      <c r="B3748" s="195" t="s">
        <v>5148</v>
      </c>
      <c r="C3748" s="198" t="s">
        <v>5238</v>
      </c>
      <c r="D3748" s="212" t="s">
        <v>8324</v>
      </c>
      <c r="E3748" s="195" t="s">
        <v>27</v>
      </c>
      <c r="F3748" s="195" t="s">
        <v>8013</v>
      </c>
      <c r="G3748" s="195" t="s">
        <v>8314</v>
      </c>
      <c r="H3748" s="195" t="str">
        <f>IFERROR(VLOOKUP(Table[[#This Row],[Activity Details of Assistance]],WHAT!E:F,2,FALSE),"")</f>
        <v># of HP sessions at HH level</v>
      </c>
      <c r="I3748" s="195"/>
      <c r="J3748">
        <v>7</v>
      </c>
      <c r="K3748" t="s">
        <v>8280</v>
      </c>
      <c r="L3748" s="219" t="s">
        <v>13</v>
      </c>
      <c r="M3748" t="s">
        <v>14</v>
      </c>
      <c r="N3748" t="s">
        <v>309</v>
      </c>
      <c r="O3748" t="s">
        <v>1606</v>
      </c>
      <c r="P3748" t="s">
        <v>4680</v>
      </c>
      <c r="Q3748" s="241">
        <v>44804</v>
      </c>
      <c r="R3748" s="241">
        <v>44805</v>
      </c>
      <c r="S3748" t="s">
        <v>8452</v>
      </c>
      <c r="T3748" s="196"/>
      <c r="U3748" s="196"/>
      <c r="V3748" s="196"/>
      <c r="W3748" s="196"/>
      <c r="X3748"/>
      <c r="Y3748" t="s">
        <v>8335</v>
      </c>
      <c r="Z3748">
        <v>1840742077</v>
      </c>
      <c r="AA3748" t="s">
        <v>8336</v>
      </c>
      <c r="AB3748" s="259" t="str">
        <f>_xlfn.IFNA(IF(Table[[#This Row],[Programme Partner]]&lt;&gt;Table[[#This Row],[Implementing Partner]],CONCATENATE(Table[[#This Row],[Programme Partner]],"-",Table[[#This Row],[Implementing Partner]]),Table[[#This Row],[Programme Partner]]),"")</f>
        <v>IOM-SHED</v>
      </c>
    </row>
    <row r="3749" spans="1:28" ht="16.5" customHeight="1">
      <c r="A3749" s="183">
        <v>4197</v>
      </c>
      <c r="B3749" s="195" t="s">
        <v>5148</v>
      </c>
      <c r="C3749" s="198" t="s">
        <v>5238</v>
      </c>
      <c r="D3749" s="212" t="s">
        <v>8324</v>
      </c>
      <c r="E3749" s="195" t="s">
        <v>27</v>
      </c>
      <c r="F3749" s="195" t="s">
        <v>8013</v>
      </c>
      <c r="G3749" s="195" t="s">
        <v>8363</v>
      </c>
      <c r="H3749" s="195" t="str">
        <f>IFERROR(VLOOKUP(Table[[#This Row],[Activity Details of Assistance]],WHAT!E:F,2,FALSE),"")</f>
        <v># of household</v>
      </c>
      <c r="I3749" s="195"/>
      <c r="J3749">
        <v>116</v>
      </c>
      <c r="K3749" t="s">
        <v>8280</v>
      </c>
      <c r="L3749" s="219" t="s">
        <v>13</v>
      </c>
      <c r="M3749" t="s">
        <v>14</v>
      </c>
      <c r="N3749" t="s">
        <v>309</v>
      </c>
      <c r="O3749" t="s">
        <v>1606</v>
      </c>
      <c r="P3749" t="s">
        <v>4680</v>
      </c>
      <c r="Q3749" s="241">
        <v>44804</v>
      </c>
      <c r="R3749" s="241">
        <v>44805</v>
      </c>
      <c r="S3749" t="s">
        <v>8452</v>
      </c>
      <c r="T3749" s="196"/>
      <c r="U3749" s="196"/>
      <c r="V3749" s="196"/>
      <c r="W3749" s="196"/>
      <c r="X3749"/>
      <c r="Y3749" t="s">
        <v>8335</v>
      </c>
      <c r="Z3749">
        <v>1840742077</v>
      </c>
      <c r="AA3749" t="s">
        <v>8336</v>
      </c>
      <c r="AB3749" s="259" t="str">
        <f>_xlfn.IFNA(IF(Table[[#This Row],[Programme Partner]]&lt;&gt;Table[[#This Row],[Implementing Partner]],CONCATENATE(Table[[#This Row],[Programme Partner]],"-",Table[[#This Row],[Implementing Partner]]),Table[[#This Row],[Programme Partner]]),"")</f>
        <v>IOM-SHED</v>
      </c>
    </row>
    <row r="3750" spans="1:28" ht="16.5" customHeight="1">
      <c r="A3750" s="183">
        <v>4198</v>
      </c>
      <c r="B3750" s="195" t="s">
        <v>5148</v>
      </c>
      <c r="C3750" s="198" t="s">
        <v>5238</v>
      </c>
      <c r="D3750" s="212" t="s">
        <v>8324</v>
      </c>
      <c r="E3750" s="195" t="s">
        <v>27</v>
      </c>
      <c r="F3750" s="195" t="s">
        <v>8014</v>
      </c>
      <c r="G3750" s="195" t="s">
        <v>8358</v>
      </c>
      <c r="H3750" s="195" t="str">
        <f>IFERROR(VLOOKUP(Table[[#This Row],[Activity Details of Assistance]],WHAT!E:F,2,FALSE),"")</f>
        <v># of campaign per camp </v>
      </c>
      <c r="I3750" s="195"/>
      <c r="J3750">
        <v>11</v>
      </c>
      <c r="K3750" t="s">
        <v>8280</v>
      </c>
      <c r="L3750" s="219" t="s">
        <v>13</v>
      </c>
      <c r="M3750" t="s">
        <v>14</v>
      </c>
      <c r="N3750" t="s">
        <v>309</v>
      </c>
      <c r="O3750" t="s">
        <v>1606</v>
      </c>
      <c r="P3750" t="s">
        <v>4680</v>
      </c>
      <c r="Q3750" s="241">
        <v>44804</v>
      </c>
      <c r="R3750" s="241">
        <v>44805</v>
      </c>
      <c r="S3750" t="s">
        <v>8452</v>
      </c>
      <c r="T3750" s="196"/>
      <c r="U3750" s="196"/>
      <c r="V3750" s="196"/>
      <c r="W3750" s="196"/>
      <c r="X3750"/>
      <c r="Y3750" t="s">
        <v>8335</v>
      </c>
      <c r="Z3750">
        <v>1840742077</v>
      </c>
      <c r="AA3750" t="s">
        <v>8336</v>
      </c>
      <c r="AB3750" s="259" t="str">
        <f>_xlfn.IFNA(IF(Table[[#This Row],[Programme Partner]]&lt;&gt;Table[[#This Row],[Implementing Partner]],CONCATENATE(Table[[#This Row],[Programme Partner]],"-",Table[[#This Row],[Implementing Partner]]),Table[[#This Row],[Programme Partner]]),"")</f>
        <v>IOM-SHED</v>
      </c>
    </row>
    <row r="3751" spans="1:28" ht="16.5" customHeight="1">
      <c r="A3751" s="183">
        <v>4199</v>
      </c>
      <c r="B3751" t="s">
        <v>5035</v>
      </c>
      <c r="C3751" s="198" t="s">
        <v>5087</v>
      </c>
      <c r="D3751" s="197" t="s">
        <v>8347</v>
      </c>
      <c r="E3751" s="195" t="s">
        <v>27</v>
      </c>
      <c r="F3751" s="195" t="s">
        <v>8012</v>
      </c>
      <c r="G3751" s="195" t="s">
        <v>8586</v>
      </c>
      <c r="H3751" s="195" t="str">
        <f>IFERROR(VLOOKUP(Table[[#This Row],[Activity Details of Assistance]],WHAT!E:F,2,FALSE),"")</f>
        <v># of door</v>
      </c>
      <c r="I3751" s="195"/>
      <c r="J3751">
        <v>12</v>
      </c>
      <c r="K3751" t="s">
        <v>8280</v>
      </c>
      <c r="L3751" s="219" t="s">
        <v>13</v>
      </c>
      <c r="M3751" t="s">
        <v>14</v>
      </c>
      <c r="N3751" t="s">
        <v>309</v>
      </c>
      <c r="O3751" t="s">
        <v>1606</v>
      </c>
      <c r="P3751" t="s">
        <v>4659</v>
      </c>
      <c r="Q3751" s="241">
        <v>44804</v>
      </c>
      <c r="R3751" s="241">
        <v>44835</v>
      </c>
      <c r="S3751" t="s">
        <v>8452</v>
      </c>
      <c r="T3751" s="196"/>
      <c r="U3751" s="196"/>
      <c r="V3751" s="196"/>
      <c r="W3751" s="196"/>
      <c r="X3751"/>
      <c r="Y3751" t="s">
        <v>8431</v>
      </c>
      <c r="Z3751">
        <v>1826201879</v>
      </c>
      <c r="AA3751" t="s">
        <v>8432</v>
      </c>
      <c r="AB3751" s="259" t="str">
        <f>_xlfn.IFNA(IF(Table[[#This Row],[Programme Partner]]&lt;&gt;Table[[#This Row],[Implementing Partner]],CONCATENATE(Table[[#This Row],[Programme Partner]],"-",Table[[#This Row],[Implementing Partner]]),Table[[#This Row],[Programme Partner]]),"")</f>
        <v>CA-DSK</v>
      </c>
    </row>
    <row r="3752" spans="1:28" ht="16.5" customHeight="1">
      <c r="A3752" s="183">
        <v>4200</v>
      </c>
      <c r="B3752" t="s">
        <v>5035</v>
      </c>
      <c r="C3752" s="198" t="s">
        <v>5087</v>
      </c>
      <c r="D3752" s="197" t="s">
        <v>8347</v>
      </c>
      <c r="E3752" s="195" t="s">
        <v>27</v>
      </c>
      <c r="F3752" s="195" t="s">
        <v>8013</v>
      </c>
      <c r="G3752" s="195" t="s">
        <v>8363</v>
      </c>
      <c r="H3752" s="195" t="str">
        <f>IFERROR(VLOOKUP(Table[[#This Row],[Activity Details of Assistance]],WHAT!E:F,2,FALSE),"")</f>
        <v># of household</v>
      </c>
      <c r="I3752" s="195"/>
      <c r="J3752">
        <v>220</v>
      </c>
      <c r="K3752" t="s">
        <v>8280</v>
      </c>
      <c r="L3752" s="219" t="s">
        <v>13</v>
      </c>
      <c r="M3752" t="s">
        <v>14</v>
      </c>
      <c r="N3752" t="s">
        <v>309</v>
      </c>
      <c r="O3752" t="s">
        <v>1606</v>
      </c>
      <c r="P3752" t="s">
        <v>4659</v>
      </c>
      <c r="Q3752" s="241">
        <v>44804</v>
      </c>
      <c r="R3752" s="241">
        <v>44835</v>
      </c>
      <c r="S3752" t="s">
        <v>8452</v>
      </c>
      <c r="T3752" s="196"/>
      <c r="U3752" s="196"/>
      <c r="V3752" s="196"/>
      <c r="W3752" s="196"/>
      <c r="X3752"/>
      <c r="Y3752" t="s">
        <v>8431</v>
      </c>
      <c r="Z3752">
        <v>1826201879</v>
      </c>
      <c r="AA3752" t="s">
        <v>8432</v>
      </c>
      <c r="AB3752" s="259" t="str">
        <f>_xlfn.IFNA(IF(Table[[#This Row],[Programme Partner]]&lt;&gt;Table[[#This Row],[Implementing Partner]],CONCATENATE(Table[[#This Row],[Programme Partner]],"-",Table[[#This Row],[Implementing Partner]]),Table[[#This Row],[Programme Partner]]),"")</f>
        <v>CA-DSK</v>
      </c>
    </row>
    <row r="3753" spans="1:28" ht="16.5" customHeight="1">
      <c r="A3753" s="183">
        <v>4201</v>
      </c>
      <c r="B3753" t="s">
        <v>5035</v>
      </c>
      <c r="C3753" s="198" t="s">
        <v>5087</v>
      </c>
      <c r="D3753" s="197" t="s">
        <v>8347</v>
      </c>
      <c r="E3753" s="195" t="s">
        <v>27</v>
      </c>
      <c r="F3753" s="195" t="s">
        <v>8013</v>
      </c>
      <c r="G3753" t="s">
        <v>8019</v>
      </c>
      <c r="H3753" s="195" t="str">
        <f>IFERROR(VLOOKUP(Table[[#This Row],[Activity Details of Assistance]],WHAT!E:F,2,FALSE),"")</f>
        <v>N/A</v>
      </c>
      <c r="I3753" s="195"/>
      <c r="J3753">
        <v>12</v>
      </c>
      <c r="K3753" t="s">
        <v>8280</v>
      </c>
      <c r="L3753" s="219" t="s">
        <v>13</v>
      </c>
      <c r="M3753" t="s">
        <v>14</v>
      </c>
      <c r="N3753" t="s">
        <v>309</v>
      </c>
      <c r="O3753" t="s">
        <v>1606</v>
      </c>
      <c r="P3753" t="s">
        <v>4659</v>
      </c>
      <c r="Q3753" s="241">
        <v>44804</v>
      </c>
      <c r="R3753" s="241">
        <v>44835</v>
      </c>
      <c r="S3753" t="s">
        <v>8452</v>
      </c>
      <c r="T3753" s="196"/>
      <c r="U3753" s="196"/>
      <c r="V3753" s="196"/>
      <c r="W3753" s="196"/>
      <c r="X3753"/>
      <c r="Y3753" t="s">
        <v>8431</v>
      </c>
      <c r="Z3753">
        <v>1826201879</v>
      </c>
      <c r="AA3753" t="s">
        <v>8432</v>
      </c>
      <c r="AB3753" s="259" t="str">
        <f>_xlfn.IFNA(IF(Table[[#This Row],[Programme Partner]]&lt;&gt;Table[[#This Row],[Implementing Partner]],CONCATENATE(Table[[#This Row],[Programme Partner]],"-",Table[[#This Row],[Implementing Partner]]),Table[[#This Row],[Programme Partner]]),"")</f>
        <v>CA-DSK</v>
      </c>
    </row>
    <row r="3754" spans="1:28" ht="16.5" customHeight="1">
      <c r="A3754" s="183">
        <v>4202</v>
      </c>
      <c r="B3754" t="s">
        <v>5035</v>
      </c>
      <c r="C3754" s="198" t="s">
        <v>5087</v>
      </c>
      <c r="D3754" s="197" t="s">
        <v>8347</v>
      </c>
      <c r="E3754" s="195" t="s">
        <v>27</v>
      </c>
      <c r="F3754" s="195" t="s">
        <v>8012</v>
      </c>
      <c r="G3754" s="195" t="s">
        <v>8356</v>
      </c>
      <c r="H3754" s="195" t="str">
        <f>IFERROR(VLOOKUP(Table[[#This Row],[Activity Details of Assistance]],WHAT!E:F,2,FALSE),"")</f>
        <v># of FSM Site</v>
      </c>
      <c r="I3754" s="195"/>
      <c r="J3754">
        <v>1</v>
      </c>
      <c r="K3754" t="s">
        <v>8280</v>
      </c>
      <c r="L3754" s="219" t="s">
        <v>13</v>
      </c>
      <c r="M3754" t="s">
        <v>14</v>
      </c>
      <c r="N3754" t="s">
        <v>309</v>
      </c>
      <c r="O3754" t="s">
        <v>1606</v>
      </c>
      <c r="P3754" t="s">
        <v>4662</v>
      </c>
      <c r="Q3754" s="241">
        <v>44804</v>
      </c>
      <c r="R3754" s="241">
        <v>44835</v>
      </c>
      <c r="S3754" t="s">
        <v>8452</v>
      </c>
      <c r="T3754" s="196"/>
      <c r="U3754" s="196"/>
      <c r="V3754" s="196"/>
      <c r="W3754" s="196"/>
      <c r="X3754"/>
      <c r="Y3754" t="s">
        <v>8431</v>
      </c>
      <c r="Z3754">
        <v>1826201879</v>
      </c>
      <c r="AA3754" t="s">
        <v>8432</v>
      </c>
      <c r="AB3754" s="259" t="str">
        <f>_xlfn.IFNA(IF(Table[[#This Row],[Programme Partner]]&lt;&gt;Table[[#This Row],[Implementing Partner]],CONCATENATE(Table[[#This Row],[Programme Partner]],"-",Table[[#This Row],[Implementing Partner]]),Table[[#This Row],[Programme Partner]]),"")</f>
        <v>CA-DSK</v>
      </c>
    </row>
    <row r="3755" spans="1:28" ht="16.5" customHeight="1">
      <c r="A3755" s="183">
        <v>4203</v>
      </c>
      <c r="B3755" t="s">
        <v>5035</v>
      </c>
      <c r="C3755" s="198" t="s">
        <v>5087</v>
      </c>
      <c r="D3755" s="197" t="s">
        <v>8347</v>
      </c>
      <c r="E3755" s="195" t="s">
        <v>27</v>
      </c>
      <c r="F3755" s="195" t="s">
        <v>8012</v>
      </c>
      <c r="G3755" s="195" t="s">
        <v>8586</v>
      </c>
      <c r="H3755" s="195" t="str">
        <f>IFERROR(VLOOKUP(Table[[#This Row],[Activity Details of Assistance]],WHAT!E:F,2,FALSE),"")</f>
        <v># of door</v>
      </c>
      <c r="I3755" s="195"/>
      <c r="J3755">
        <v>17</v>
      </c>
      <c r="K3755" t="s">
        <v>8280</v>
      </c>
      <c r="L3755" s="219" t="s">
        <v>13</v>
      </c>
      <c r="M3755" t="s">
        <v>14</v>
      </c>
      <c r="N3755" t="s">
        <v>309</v>
      </c>
      <c r="O3755" t="s">
        <v>1606</v>
      </c>
      <c r="P3755" t="s">
        <v>4662</v>
      </c>
      <c r="Q3755" s="241">
        <v>44804</v>
      </c>
      <c r="R3755" s="241">
        <v>44835</v>
      </c>
      <c r="S3755" t="s">
        <v>8452</v>
      </c>
      <c r="T3755" s="196"/>
      <c r="U3755" s="196"/>
      <c r="V3755" s="196"/>
      <c r="W3755" s="196"/>
      <c r="X3755"/>
      <c r="Y3755" t="s">
        <v>8431</v>
      </c>
      <c r="Z3755">
        <v>1826201879</v>
      </c>
      <c r="AA3755" t="s">
        <v>8432</v>
      </c>
      <c r="AB3755" s="259" t="str">
        <f>_xlfn.IFNA(IF(Table[[#This Row],[Programme Partner]]&lt;&gt;Table[[#This Row],[Implementing Partner]],CONCATENATE(Table[[#This Row],[Programme Partner]],"-",Table[[#This Row],[Implementing Partner]]),Table[[#This Row],[Programme Partner]]),"")</f>
        <v>CA-DSK</v>
      </c>
    </row>
    <row r="3756" spans="1:28" ht="16.5" customHeight="1">
      <c r="A3756" s="183">
        <v>4204</v>
      </c>
      <c r="B3756" t="s">
        <v>5035</v>
      </c>
      <c r="C3756" s="198" t="s">
        <v>5087</v>
      </c>
      <c r="D3756" s="197" t="s">
        <v>8347</v>
      </c>
      <c r="E3756" s="195" t="s">
        <v>27</v>
      </c>
      <c r="F3756" s="195" t="s">
        <v>8012</v>
      </c>
      <c r="G3756" s="195" t="s">
        <v>8357</v>
      </c>
      <c r="H3756" s="195" t="str">
        <f>IFERROR(VLOOKUP(Table[[#This Row],[Activity Details of Assistance]],WHAT!E:F,2,FALSE),"")</f>
        <v># of door</v>
      </c>
      <c r="I3756" s="195"/>
      <c r="J3756">
        <v>216</v>
      </c>
      <c r="K3756" t="s">
        <v>8280</v>
      </c>
      <c r="L3756" s="219" t="s">
        <v>13</v>
      </c>
      <c r="M3756" t="s">
        <v>14</v>
      </c>
      <c r="N3756" t="s">
        <v>309</v>
      </c>
      <c r="O3756" t="s">
        <v>1606</v>
      </c>
      <c r="P3756" t="s">
        <v>4662</v>
      </c>
      <c r="Q3756" s="241">
        <v>44804</v>
      </c>
      <c r="R3756" s="241">
        <v>44835</v>
      </c>
      <c r="S3756" t="s">
        <v>8452</v>
      </c>
      <c r="T3756" s="196"/>
      <c r="U3756" s="196"/>
      <c r="V3756" s="196"/>
      <c r="W3756" s="196"/>
      <c r="X3756"/>
      <c r="Y3756" t="s">
        <v>8431</v>
      </c>
      <c r="Z3756">
        <v>1826201879</v>
      </c>
      <c r="AA3756" t="s">
        <v>8432</v>
      </c>
      <c r="AB3756" s="259" t="str">
        <f>_xlfn.IFNA(IF(Table[[#This Row],[Programme Partner]]&lt;&gt;Table[[#This Row],[Implementing Partner]],CONCATENATE(Table[[#This Row],[Programme Partner]],"-",Table[[#This Row],[Implementing Partner]]),Table[[#This Row],[Programme Partner]]),"")</f>
        <v>CA-DSK</v>
      </c>
    </row>
    <row r="3757" spans="1:28" ht="16.5" customHeight="1">
      <c r="A3757" s="183">
        <v>4205</v>
      </c>
      <c r="B3757" t="s">
        <v>5035</v>
      </c>
      <c r="C3757" s="198" t="s">
        <v>5087</v>
      </c>
      <c r="D3757" s="197" t="s">
        <v>8347</v>
      </c>
      <c r="E3757" s="195" t="s">
        <v>27</v>
      </c>
      <c r="F3757" s="195" t="s">
        <v>8013</v>
      </c>
      <c r="G3757" s="195" t="s">
        <v>8363</v>
      </c>
      <c r="H3757" s="195" t="str">
        <f>IFERROR(VLOOKUP(Table[[#This Row],[Activity Details of Assistance]],WHAT!E:F,2,FALSE),"")</f>
        <v># of household</v>
      </c>
      <c r="I3757" s="195"/>
      <c r="J3757">
        <v>220</v>
      </c>
      <c r="K3757" t="s">
        <v>8280</v>
      </c>
      <c r="L3757" s="219" t="s">
        <v>13</v>
      </c>
      <c r="M3757" t="s">
        <v>14</v>
      </c>
      <c r="N3757" t="s">
        <v>309</v>
      </c>
      <c r="O3757" t="s">
        <v>1606</v>
      </c>
      <c r="P3757" t="s">
        <v>4662</v>
      </c>
      <c r="Q3757" s="241">
        <v>44804</v>
      </c>
      <c r="R3757" s="241">
        <v>44835</v>
      </c>
      <c r="S3757" t="s">
        <v>8452</v>
      </c>
      <c r="T3757" s="196"/>
      <c r="U3757" s="196"/>
      <c r="V3757" s="196"/>
      <c r="W3757" s="196"/>
      <c r="X3757"/>
      <c r="Y3757" t="s">
        <v>8431</v>
      </c>
      <c r="Z3757">
        <v>1826201879</v>
      </c>
      <c r="AA3757" t="s">
        <v>8432</v>
      </c>
      <c r="AB3757" s="259" t="str">
        <f>_xlfn.IFNA(IF(Table[[#This Row],[Programme Partner]]&lt;&gt;Table[[#This Row],[Implementing Partner]],CONCATENATE(Table[[#This Row],[Programme Partner]],"-",Table[[#This Row],[Implementing Partner]]),Table[[#This Row],[Programme Partner]]),"")</f>
        <v>CA-DSK</v>
      </c>
    </row>
    <row r="3758" spans="1:28" ht="16.5" customHeight="1">
      <c r="A3758" s="183">
        <v>4206</v>
      </c>
      <c r="B3758" t="s">
        <v>5035</v>
      </c>
      <c r="C3758" s="198" t="s">
        <v>5087</v>
      </c>
      <c r="D3758" s="197" t="s">
        <v>8347</v>
      </c>
      <c r="E3758" s="195" t="s">
        <v>27</v>
      </c>
      <c r="F3758" s="195" t="s">
        <v>8013</v>
      </c>
      <c r="G3758" t="s">
        <v>8019</v>
      </c>
      <c r="H3758" s="195" t="str">
        <f>IFERROR(VLOOKUP(Table[[#This Row],[Activity Details of Assistance]],WHAT!E:F,2,FALSE),"")</f>
        <v>N/A</v>
      </c>
      <c r="I3758" s="195"/>
      <c r="J3758">
        <v>17</v>
      </c>
      <c r="K3758" t="s">
        <v>8280</v>
      </c>
      <c r="L3758" s="219" t="s">
        <v>13</v>
      </c>
      <c r="M3758" t="s">
        <v>14</v>
      </c>
      <c r="N3758" t="s">
        <v>309</v>
      </c>
      <c r="O3758" t="s">
        <v>1606</v>
      </c>
      <c r="P3758" t="s">
        <v>4662</v>
      </c>
      <c r="Q3758" s="241">
        <v>44804</v>
      </c>
      <c r="R3758" s="241">
        <v>44835</v>
      </c>
      <c r="S3758" t="s">
        <v>8452</v>
      </c>
      <c r="T3758" s="196"/>
      <c r="U3758" s="196"/>
      <c r="V3758" s="196"/>
      <c r="W3758" s="196"/>
      <c r="X3758"/>
      <c r="Y3758" t="s">
        <v>8431</v>
      </c>
      <c r="Z3758">
        <v>1826201879</v>
      </c>
      <c r="AA3758" t="s">
        <v>8432</v>
      </c>
      <c r="AB3758" s="259" t="str">
        <f>_xlfn.IFNA(IF(Table[[#This Row],[Programme Partner]]&lt;&gt;Table[[#This Row],[Implementing Partner]],CONCATENATE(Table[[#This Row],[Programme Partner]],"-",Table[[#This Row],[Implementing Partner]]),Table[[#This Row],[Programme Partner]]),"")</f>
        <v>CA-DSK</v>
      </c>
    </row>
    <row r="3759" spans="1:28" ht="16.5" customHeight="1">
      <c r="A3759" s="183">
        <v>4207</v>
      </c>
      <c r="B3759" s="195" t="s">
        <v>5143</v>
      </c>
      <c r="C3759" s="198" t="s">
        <v>5024</v>
      </c>
      <c r="D3759" s="212" t="s">
        <v>5143</v>
      </c>
      <c r="E3759" s="195" t="s">
        <v>27</v>
      </c>
      <c r="F3759" s="195" t="s">
        <v>8011</v>
      </c>
      <c r="G3759" s="195" t="s">
        <v>8584</v>
      </c>
      <c r="H3759" s="195" t="str">
        <f>IFERROR(VLOOKUP(Table[[#This Row],[Activity Details of Assistance]],WHAT!E:F,2,FALSE),"")</f>
        <v># of tube well</v>
      </c>
      <c r="I3759" s="195"/>
      <c r="J3759">
        <v>136</v>
      </c>
      <c r="K3759" t="s">
        <v>8280</v>
      </c>
      <c r="L3759" s="219" t="s">
        <v>13</v>
      </c>
      <c r="M3759" t="s">
        <v>14</v>
      </c>
      <c r="N3759" t="s">
        <v>309</v>
      </c>
      <c r="O3759" t="s">
        <v>1606</v>
      </c>
      <c r="P3759" t="s">
        <v>4672</v>
      </c>
      <c r="Q3759" s="241">
        <v>44804</v>
      </c>
      <c r="R3759" s="241">
        <v>44896</v>
      </c>
      <c r="S3759" t="s">
        <v>8452</v>
      </c>
      <c r="T3759" s="196"/>
      <c r="U3759" s="196"/>
      <c r="V3759" s="196"/>
      <c r="W3759" s="196"/>
      <c r="X3759"/>
      <c r="Y3759" t="s">
        <v>8326</v>
      </c>
      <c r="Z3759">
        <v>1628407101</v>
      </c>
      <c r="AA3759" t="s">
        <v>8327</v>
      </c>
      <c r="AB3759" s="259" t="str">
        <f>_xlfn.IFNA(IF(Table[[#This Row],[Programme Partner]]&lt;&gt;Table[[#This Row],[Implementing Partner]],CONCATENATE(Table[[#This Row],[Programme Partner]],"-",Table[[#This Row],[Implementing Partner]]),Table[[#This Row],[Programme Partner]]),"")</f>
        <v>IFRC-BDRCS</v>
      </c>
    </row>
    <row r="3760" spans="1:28" ht="16.5" customHeight="1">
      <c r="A3760" s="183">
        <v>4208</v>
      </c>
      <c r="B3760" s="195" t="s">
        <v>5143</v>
      </c>
      <c r="C3760" s="198" t="s">
        <v>5024</v>
      </c>
      <c r="D3760" s="212" t="s">
        <v>5143</v>
      </c>
      <c r="E3760" s="195" t="s">
        <v>27</v>
      </c>
      <c r="F3760" s="195" t="s">
        <v>8012</v>
      </c>
      <c r="G3760" s="195" t="s">
        <v>8585</v>
      </c>
      <c r="H3760" s="195" t="str">
        <f>IFERROR(VLOOKUP(Table[[#This Row],[Activity Details of Assistance]],WHAT!E:F,2,FALSE),"")</f>
        <v xml:space="preserve"># of door </v>
      </c>
      <c r="I3760" s="195"/>
      <c r="J3760">
        <v>7</v>
      </c>
      <c r="K3760" t="s">
        <v>8280</v>
      </c>
      <c r="L3760" s="219" t="s">
        <v>13</v>
      </c>
      <c r="M3760" t="s">
        <v>14</v>
      </c>
      <c r="N3760" t="s">
        <v>309</v>
      </c>
      <c r="O3760" t="s">
        <v>1606</v>
      </c>
      <c r="P3760" t="s">
        <v>4672</v>
      </c>
      <c r="Q3760" s="241">
        <v>44804</v>
      </c>
      <c r="R3760" s="241">
        <v>44896</v>
      </c>
      <c r="S3760" t="s">
        <v>8452</v>
      </c>
      <c r="T3760" s="196"/>
      <c r="U3760" s="196"/>
      <c r="V3760" s="196"/>
      <c r="W3760" s="196"/>
      <c r="X3760"/>
      <c r="Y3760" t="s">
        <v>8326</v>
      </c>
      <c r="Z3760">
        <v>1628407101</v>
      </c>
      <c r="AA3760" t="s">
        <v>8327</v>
      </c>
      <c r="AB3760" s="259" t="str">
        <f>_xlfn.IFNA(IF(Table[[#This Row],[Programme Partner]]&lt;&gt;Table[[#This Row],[Implementing Partner]],CONCATENATE(Table[[#This Row],[Programme Partner]],"-",Table[[#This Row],[Implementing Partner]]),Table[[#This Row],[Programme Partner]]),"")</f>
        <v>IFRC-BDRCS</v>
      </c>
    </row>
    <row r="3761" spans="1:28" ht="16.5" customHeight="1">
      <c r="A3761" s="183">
        <v>4209</v>
      </c>
      <c r="B3761" s="195" t="s">
        <v>5143</v>
      </c>
      <c r="C3761" s="198" t="s">
        <v>5024</v>
      </c>
      <c r="D3761" s="212" t="s">
        <v>5143</v>
      </c>
      <c r="E3761" s="195" t="s">
        <v>27</v>
      </c>
      <c r="F3761" s="195" t="s">
        <v>8012</v>
      </c>
      <c r="G3761" s="195" t="s">
        <v>8359</v>
      </c>
      <c r="H3761" s="195" t="str">
        <f>IFERROR(VLOOKUP(Table[[#This Row],[Activity Details of Assistance]],WHAT!E:F,2,FALSE),"")</f>
        <v># of FSM Site</v>
      </c>
      <c r="I3761" s="195"/>
      <c r="J3761">
        <v>1</v>
      </c>
      <c r="K3761" t="s">
        <v>8280</v>
      </c>
      <c r="L3761" s="219" t="s">
        <v>13</v>
      </c>
      <c r="M3761" t="s">
        <v>14</v>
      </c>
      <c r="N3761" t="s">
        <v>309</v>
      </c>
      <c r="O3761" t="s">
        <v>1606</v>
      </c>
      <c r="P3761" t="s">
        <v>4672</v>
      </c>
      <c r="Q3761" s="241">
        <v>44804</v>
      </c>
      <c r="R3761" s="241">
        <v>44896</v>
      </c>
      <c r="S3761" t="s">
        <v>8452</v>
      </c>
      <c r="T3761" s="196"/>
      <c r="U3761" s="196"/>
      <c r="V3761" s="196"/>
      <c r="W3761" s="196"/>
      <c r="X3761"/>
      <c r="Y3761" t="s">
        <v>8326</v>
      </c>
      <c r="Z3761">
        <v>1628407101</v>
      </c>
      <c r="AA3761" t="s">
        <v>8327</v>
      </c>
      <c r="AB3761" s="259" t="str">
        <f>_xlfn.IFNA(IF(Table[[#This Row],[Programme Partner]]&lt;&gt;Table[[#This Row],[Implementing Partner]],CONCATENATE(Table[[#This Row],[Programme Partner]],"-",Table[[#This Row],[Implementing Partner]]),Table[[#This Row],[Programme Partner]]),"")</f>
        <v>IFRC-BDRCS</v>
      </c>
    </row>
    <row r="3762" spans="1:28" ht="16.5" customHeight="1">
      <c r="A3762" s="183">
        <v>4210</v>
      </c>
      <c r="B3762" s="195" t="s">
        <v>5143</v>
      </c>
      <c r="C3762" s="198" t="s">
        <v>5024</v>
      </c>
      <c r="D3762" s="212" t="s">
        <v>5143</v>
      </c>
      <c r="E3762" s="195" t="s">
        <v>27</v>
      </c>
      <c r="F3762" s="195" t="s">
        <v>8012</v>
      </c>
      <c r="G3762" s="195" t="s">
        <v>8586</v>
      </c>
      <c r="H3762" s="195" t="str">
        <f>IFERROR(VLOOKUP(Table[[#This Row],[Activity Details of Assistance]],WHAT!E:F,2,FALSE),"")</f>
        <v># of door</v>
      </c>
      <c r="I3762" s="195"/>
      <c r="J3762">
        <v>20</v>
      </c>
      <c r="K3762" t="s">
        <v>8280</v>
      </c>
      <c r="L3762" s="219" t="s">
        <v>13</v>
      </c>
      <c r="M3762" t="s">
        <v>14</v>
      </c>
      <c r="N3762" t="s">
        <v>309</v>
      </c>
      <c r="O3762" t="s">
        <v>1606</v>
      </c>
      <c r="P3762" t="s">
        <v>4672</v>
      </c>
      <c r="Q3762" s="241">
        <v>44804</v>
      </c>
      <c r="R3762" s="241">
        <v>44896</v>
      </c>
      <c r="S3762" t="s">
        <v>8452</v>
      </c>
      <c r="T3762" s="196"/>
      <c r="U3762" s="196"/>
      <c r="V3762" s="196"/>
      <c r="W3762" s="196"/>
      <c r="X3762"/>
      <c r="Y3762" t="s">
        <v>8326</v>
      </c>
      <c r="Z3762">
        <v>1628407101</v>
      </c>
      <c r="AA3762" t="s">
        <v>8327</v>
      </c>
      <c r="AB3762" s="259" t="str">
        <f>_xlfn.IFNA(IF(Table[[#This Row],[Programme Partner]]&lt;&gt;Table[[#This Row],[Implementing Partner]],CONCATENATE(Table[[#This Row],[Programme Partner]],"-",Table[[#This Row],[Implementing Partner]]),Table[[#This Row],[Programme Partner]]),"")</f>
        <v>IFRC-BDRCS</v>
      </c>
    </row>
    <row r="3763" spans="1:28" ht="16.5" customHeight="1">
      <c r="A3763" s="183">
        <v>4211</v>
      </c>
      <c r="B3763" s="195" t="s">
        <v>5143</v>
      </c>
      <c r="C3763" s="198" t="s">
        <v>5024</v>
      </c>
      <c r="D3763" s="212" t="s">
        <v>5143</v>
      </c>
      <c r="E3763" s="195" t="s">
        <v>27</v>
      </c>
      <c r="F3763" s="195" t="s">
        <v>8012</v>
      </c>
      <c r="G3763" s="195" t="s">
        <v>8357</v>
      </c>
      <c r="H3763" s="195" t="str">
        <f>IFERROR(VLOOKUP(Table[[#This Row],[Activity Details of Assistance]],WHAT!E:F,2,FALSE),"")</f>
        <v># of door</v>
      </c>
      <c r="I3763" s="195"/>
      <c r="J3763">
        <v>125</v>
      </c>
      <c r="K3763" t="s">
        <v>8280</v>
      </c>
      <c r="L3763" s="219" t="s">
        <v>13</v>
      </c>
      <c r="M3763" t="s">
        <v>14</v>
      </c>
      <c r="N3763" t="s">
        <v>309</v>
      </c>
      <c r="O3763" t="s">
        <v>1606</v>
      </c>
      <c r="P3763" t="s">
        <v>4672</v>
      </c>
      <c r="Q3763" s="241">
        <v>44804</v>
      </c>
      <c r="R3763" s="241">
        <v>44896</v>
      </c>
      <c r="S3763" t="s">
        <v>8452</v>
      </c>
      <c r="T3763" s="196"/>
      <c r="U3763" s="196"/>
      <c r="V3763" s="196"/>
      <c r="W3763" s="196"/>
      <c r="X3763"/>
      <c r="Y3763" t="s">
        <v>8326</v>
      </c>
      <c r="Z3763">
        <v>1628407101</v>
      </c>
      <c r="AA3763" t="s">
        <v>8327</v>
      </c>
      <c r="AB3763" s="259" t="str">
        <f>_xlfn.IFNA(IF(Table[[#This Row],[Programme Partner]]&lt;&gt;Table[[#This Row],[Implementing Partner]],CONCATENATE(Table[[#This Row],[Programme Partner]],"-",Table[[#This Row],[Implementing Partner]]),Table[[#This Row],[Programme Partner]]),"")</f>
        <v>IFRC-BDRCS</v>
      </c>
    </row>
    <row r="3764" spans="1:28" ht="16.5" customHeight="1">
      <c r="A3764" s="183">
        <v>4212</v>
      </c>
      <c r="B3764" s="212" t="s">
        <v>6314</v>
      </c>
      <c r="C3764" s="198" t="s">
        <v>5024</v>
      </c>
      <c r="D3764" s="212" t="s">
        <v>5796</v>
      </c>
      <c r="E3764" s="195" t="s">
        <v>27</v>
      </c>
      <c r="F3764" s="195" t="s">
        <v>8011</v>
      </c>
      <c r="G3764" s="195" t="s">
        <v>8584</v>
      </c>
      <c r="H3764" s="195" t="str">
        <f>IFERROR(VLOOKUP(Table[[#This Row],[Activity Details of Assistance]],WHAT!E:F,2,FALSE),"")</f>
        <v># of tube well</v>
      </c>
      <c r="I3764" s="195"/>
      <c r="J3764">
        <v>24</v>
      </c>
      <c r="K3764" t="s">
        <v>8280</v>
      </c>
      <c r="L3764" s="219" t="s">
        <v>13</v>
      </c>
      <c r="M3764" t="s">
        <v>14</v>
      </c>
      <c r="N3764" t="s">
        <v>309</v>
      </c>
      <c r="O3764" t="s">
        <v>1606</v>
      </c>
      <c r="P3764" t="s">
        <v>4670</v>
      </c>
      <c r="Q3764" s="241">
        <v>44804</v>
      </c>
      <c r="R3764" s="241">
        <v>44774</v>
      </c>
      <c r="S3764" t="s">
        <v>8452</v>
      </c>
      <c r="T3764" s="196"/>
      <c r="U3764" s="196"/>
      <c r="V3764" s="196"/>
      <c r="W3764" s="196"/>
      <c r="X3764"/>
      <c r="Y3764" t="s">
        <v>8326</v>
      </c>
      <c r="Z3764">
        <v>1628407101</v>
      </c>
      <c r="AA3764" t="s">
        <v>8327</v>
      </c>
      <c r="AB3764" s="259" t="str">
        <f>_xlfn.IFNA(IF(Table[[#This Row],[Programme Partner]]&lt;&gt;Table[[#This Row],[Implementing Partner]],CONCATENATE(Table[[#This Row],[Programme Partner]],"-",Table[[#This Row],[Implementing Partner]]),Table[[#This Row],[Programme Partner]]),"")</f>
        <v>Swedish RC-BDRCS</v>
      </c>
    </row>
    <row r="3765" spans="1:28" ht="16.5" customHeight="1">
      <c r="A3765" s="183">
        <v>4213</v>
      </c>
      <c r="B3765" s="212" t="s">
        <v>6314</v>
      </c>
      <c r="C3765" s="198" t="s">
        <v>5024</v>
      </c>
      <c r="D3765" s="212" t="s">
        <v>5796</v>
      </c>
      <c r="E3765" s="195" t="s">
        <v>27</v>
      </c>
      <c r="F3765" s="195" t="s">
        <v>8012</v>
      </c>
      <c r="G3765" s="195" t="s">
        <v>8585</v>
      </c>
      <c r="H3765" s="195" t="str">
        <f>IFERROR(VLOOKUP(Table[[#This Row],[Activity Details of Assistance]],WHAT!E:F,2,FALSE),"")</f>
        <v xml:space="preserve"># of door </v>
      </c>
      <c r="I3765" s="195"/>
      <c r="J3765">
        <v>39</v>
      </c>
      <c r="K3765" t="s">
        <v>8280</v>
      </c>
      <c r="L3765" s="219" t="s">
        <v>13</v>
      </c>
      <c r="M3765" t="s">
        <v>14</v>
      </c>
      <c r="N3765" t="s">
        <v>309</v>
      </c>
      <c r="O3765" t="s">
        <v>1606</v>
      </c>
      <c r="P3765" t="s">
        <v>4670</v>
      </c>
      <c r="Q3765" s="241">
        <v>44804</v>
      </c>
      <c r="R3765" s="241">
        <v>44774</v>
      </c>
      <c r="S3765" t="s">
        <v>8452</v>
      </c>
      <c r="T3765" s="196"/>
      <c r="U3765" s="196"/>
      <c r="V3765" s="196"/>
      <c r="W3765" s="196"/>
      <c r="X3765"/>
      <c r="Y3765" t="s">
        <v>8326</v>
      </c>
      <c r="Z3765">
        <v>1628407101</v>
      </c>
      <c r="AA3765" t="s">
        <v>8327</v>
      </c>
      <c r="AB3765" s="259" t="str">
        <f>_xlfn.IFNA(IF(Table[[#This Row],[Programme Partner]]&lt;&gt;Table[[#This Row],[Implementing Partner]],CONCATENATE(Table[[#This Row],[Programme Partner]],"-",Table[[#This Row],[Implementing Partner]]),Table[[#This Row],[Programme Partner]]),"")</f>
        <v>Swedish RC-BDRCS</v>
      </c>
    </row>
    <row r="3766" spans="1:28" ht="16.5" customHeight="1">
      <c r="A3766" s="183">
        <v>4214</v>
      </c>
      <c r="B3766" s="212" t="s">
        <v>6314</v>
      </c>
      <c r="C3766" s="198" t="s">
        <v>5024</v>
      </c>
      <c r="D3766" s="212" t="s">
        <v>5796</v>
      </c>
      <c r="E3766" s="195" t="s">
        <v>27</v>
      </c>
      <c r="F3766" s="195" t="s">
        <v>8012</v>
      </c>
      <c r="G3766" s="195" t="s">
        <v>8438</v>
      </c>
      <c r="H3766" s="195" t="str">
        <f>IFERROR(VLOOKUP(Table[[#This Row],[Activity Details of Assistance]],WHAT!E:F,2,FALSE),"")</f>
        <v># of FSM Site</v>
      </c>
      <c r="I3766" s="195"/>
      <c r="J3766">
        <v>1</v>
      </c>
      <c r="K3766" t="s">
        <v>8280</v>
      </c>
      <c r="L3766" s="219" t="s">
        <v>13</v>
      </c>
      <c r="M3766" t="s">
        <v>14</v>
      </c>
      <c r="N3766" t="s">
        <v>309</v>
      </c>
      <c r="O3766" t="s">
        <v>1606</v>
      </c>
      <c r="P3766" t="s">
        <v>4670</v>
      </c>
      <c r="Q3766" s="241">
        <v>44804</v>
      </c>
      <c r="R3766" s="241">
        <v>44774</v>
      </c>
      <c r="S3766" t="s">
        <v>8452</v>
      </c>
      <c r="T3766" s="196"/>
      <c r="U3766" s="196"/>
      <c r="V3766" s="196"/>
      <c r="W3766" s="196"/>
      <c r="X3766"/>
      <c r="Y3766" t="s">
        <v>8326</v>
      </c>
      <c r="Z3766">
        <v>1628407101</v>
      </c>
      <c r="AA3766" t="s">
        <v>8327</v>
      </c>
      <c r="AB3766" s="259" t="str">
        <f>_xlfn.IFNA(IF(Table[[#This Row],[Programme Partner]]&lt;&gt;Table[[#This Row],[Implementing Partner]],CONCATENATE(Table[[#This Row],[Programme Partner]],"-",Table[[#This Row],[Implementing Partner]]),Table[[#This Row],[Programme Partner]]),"")</f>
        <v>Swedish RC-BDRCS</v>
      </c>
    </row>
    <row r="3767" spans="1:28" ht="16.5" customHeight="1">
      <c r="A3767" s="183">
        <v>4215</v>
      </c>
      <c r="B3767" s="212" t="s">
        <v>6314</v>
      </c>
      <c r="C3767" s="198" t="s">
        <v>5024</v>
      </c>
      <c r="D3767" s="212" t="s">
        <v>5796</v>
      </c>
      <c r="E3767" s="195" t="s">
        <v>27</v>
      </c>
      <c r="F3767" s="195" t="s">
        <v>8012</v>
      </c>
      <c r="G3767" s="195" t="s">
        <v>8367</v>
      </c>
      <c r="H3767" s="195" t="str">
        <f>IFERROR(VLOOKUP(Table[[#This Row],[Activity Details of Assistance]],WHAT!E:F,2,FALSE),"")</f>
        <v># of door</v>
      </c>
      <c r="I3767" s="195"/>
      <c r="J3767">
        <v>2</v>
      </c>
      <c r="K3767" t="s">
        <v>8280</v>
      </c>
      <c r="L3767" s="219" t="s">
        <v>13</v>
      </c>
      <c r="M3767" t="s">
        <v>14</v>
      </c>
      <c r="N3767" t="s">
        <v>309</v>
      </c>
      <c r="O3767" t="s">
        <v>1606</v>
      </c>
      <c r="P3767" t="s">
        <v>4670</v>
      </c>
      <c r="Q3767" s="241">
        <v>44804</v>
      </c>
      <c r="R3767" s="241">
        <v>44774</v>
      </c>
      <c r="S3767" t="s">
        <v>8452</v>
      </c>
      <c r="T3767" s="196"/>
      <c r="U3767" s="196"/>
      <c r="V3767" s="196"/>
      <c r="W3767" s="196"/>
      <c r="X3767"/>
      <c r="Y3767" t="s">
        <v>8326</v>
      </c>
      <c r="Z3767">
        <v>1628407101</v>
      </c>
      <c r="AA3767" t="s">
        <v>8327</v>
      </c>
      <c r="AB3767" s="259" t="str">
        <f>_xlfn.IFNA(IF(Table[[#This Row],[Programme Partner]]&lt;&gt;Table[[#This Row],[Implementing Partner]],CONCATENATE(Table[[#This Row],[Programme Partner]],"-",Table[[#This Row],[Implementing Partner]]),Table[[#This Row],[Programme Partner]]),"")</f>
        <v>Swedish RC-BDRCS</v>
      </c>
    </row>
    <row r="3768" spans="1:28" ht="16.5" customHeight="1">
      <c r="A3768" s="183">
        <v>4216</v>
      </c>
      <c r="B3768" s="212" t="s">
        <v>6314</v>
      </c>
      <c r="C3768" s="198" t="s">
        <v>5024</v>
      </c>
      <c r="D3768" s="212" t="s">
        <v>5796</v>
      </c>
      <c r="E3768" s="195" t="s">
        <v>27</v>
      </c>
      <c r="F3768" s="195" t="s">
        <v>8012</v>
      </c>
      <c r="G3768" s="195" t="s">
        <v>8586</v>
      </c>
      <c r="H3768" s="195" t="str">
        <f>IFERROR(VLOOKUP(Table[[#This Row],[Activity Details of Assistance]],WHAT!E:F,2,FALSE),"")</f>
        <v># of door</v>
      </c>
      <c r="I3768" s="195"/>
      <c r="J3768">
        <v>74</v>
      </c>
      <c r="K3768" t="s">
        <v>8280</v>
      </c>
      <c r="L3768" s="219" t="s">
        <v>13</v>
      </c>
      <c r="M3768" t="s">
        <v>14</v>
      </c>
      <c r="N3768" t="s">
        <v>309</v>
      </c>
      <c r="O3768" t="s">
        <v>1606</v>
      </c>
      <c r="P3768" t="s">
        <v>4670</v>
      </c>
      <c r="Q3768" s="241">
        <v>44804</v>
      </c>
      <c r="R3768" s="241">
        <v>44774</v>
      </c>
      <c r="S3768" t="s">
        <v>8452</v>
      </c>
      <c r="T3768" s="196"/>
      <c r="U3768" s="196"/>
      <c r="V3768" s="196"/>
      <c r="W3768" s="196"/>
      <c r="X3768"/>
      <c r="Y3768" t="s">
        <v>8326</v>
      </c>
      <c r="Z3768">
        <v>1628407101</v>
      </c>
      <c r="AA3768" t="s">
        <v>8327</v>
      </c>
      <c r="AB3768" s="259" t="str">
        <f>_xlfn.IFNA(IF(Table[[#This Row],[Programme Partner]]&lt;&gt;Table[[#This Row],[Implementing Partner]],CONCATENATE(Table[[#This Row],[Programme Partner]],"-",Table[[#This Row],[Implementing Partner]]),Table[[#This Row],[Programme Partner]]),"")</f>
        <v>Swedish RC-BDRCS</v>
      </c>
    </row>
    <row r="3769" spans="1:28" ht="16.5" customHeight="1">
      <c r="A3769" s="183">
        <v>4217</v>
      </c>
      <c r="B3769" s="212" t="s">
        <v>6314</v>
      </c>
      <c r="C3769" s="198" t="s">
        <v>5024</v>
      </c>
      <c r="D3769" s="212" t="s">
        <v>5796</v>
      </c>
      <c r="E3769" s="195" t="s">
        <v>27</v>
      </c>
      <c r="F3769" s="195" t="s">
        <v>8012</v>
      </c>
      <c r="G3769" s="195" t="s">
        <v>8357</v>
      </c>
      <c r="H3769" s="195" t="str">
        <f>IFERROR(VLOOKUP(Table[[#This Row],[Activity Details of Assistance]],WHAT!E:F,2,FALSE),"")</f>
        <v># of door</v>
      </c>
      <c r="I3769" s="195"/>
      <c r="J3769">
        <v>186</v>
      </c>
      <c r="K3769" t="s">
        <v>8280</v>
      </c>
      <c r="L3769" s="219" t="s">
        <v>13</v>
      </c>
      <c r="M3769" t="s">
        <v>14</v>
      </c>
      <c r="N3769" t="s">
        <v>309</v>
      </c>
      <c r="O3769" t="s">
        <v>1606</v>
      </c>
      <c r="P3769" t="s">
        <v>4670</v>
      </c>
      <c r="Q3769" s="241">
        <v>44804</v>
      </c>
      <c r="R3769" s="241">
        <v>44774</v>
      </c>
      <c r="S3769" t="s">
        <v>8452</v>
      </c>
      <c r="T3769" s="196"/>
      <c r="U3769" s="196"/>
      <c r="V3769" s="196"/>
      <c r="W3769" s="196"/>
      <c r="X3769"/>
      <c r="Y3769" t="s">
        <v>8326</v>
      </c>
      <c r="Z3769">
        <v>1628407101</v>
      </c>
      <c r="AA3769" t="s">
        <v>8327</v>
      </c>
      <c r="AB3769" s="259" t="str">
        <f>_xlfn.IFNA(IF(Table[[#This Row],[Programme Partner]]&lt;&gt;Table[[#This Row],[Implementing Partner]],CONCATENATE(Table[[#This Row],[Programme Partner]],"-",Table[[#This Row],[Implementing Partner]]),Table[[#This Row],[Programme Partner]]),"")</f>
        <v>Swedish RC-BDRCS</v>
      </c>
    </row>
    <row r="3770" spans="1:28" ht="16.5" customHeight="1">
      <c r="A3770" s="183">
        <v>4218</v>
      </c>
      <c r="B3770" s="212" t="s">
        <v>6314</v>
      </c>
      <c r="C3770" s="198" t="s">
        <v>5024</v>
      </c>
      <c r="D3770" s="212" t="s">
        <v>5796</v>
      </c>
      <c r="E3770" s="195" t="s">
        <v>27</v>
      </c>
      <c r="F3770" s="195" t="s">
        <v>8013</v>
      </c>
      <c r="G3770" s="195" t="s">
        <v>8313</v>
      </c>
      <c r="H3770" s="195" t="str">
        <f>IFERROR(VLOOKUP(Table[[#This Row],[Activity Details of Assistance]],WHAT!E:F,2,FALSE),"")</f>
        <v># of HP sessions at community level</v>
      </c>
      <c r="I3770" s="195"/>
      <c r="J3770">
        <v>1850</v>
      </c>
      <c r="K3770" t="s">
        <v>8280</v>
      </c>
      <c r="L3770" s="219" t="s">
        <v>13</v>
      </c>
      <c r="M3770" t="s">
        <v>14</v>
      </c>
      <c r="N3770" t="s">
        <v>309</v>
      </c>
      <c r="O3770" t="s">
        <v>1606</v>
      </c>
      <c r="P3770" t="s">
        <v>4670</v>
      </c>
      <c r="Q3770" s="241">
        <v>44804</v>
      </c>
      <c r="R3770" s="241">
        <v>44896</v>
      </c>
      <c r="S3770" t="s">
        <v>8452</v>
      </c>
      <c r="T3770" s="196"/>
      <c r="U3770" s="196"/>
      <c r="V3770" s="196"/>
      <c r="W3770" s="196"/>
      <c r="X3770"/>
      <c r="Y3770" t="s">
        <v>8326</v>
      </c>
      <c r="Z3770">
        <v>1628407101</v>
      </c>
      <c r="AA3770" t="s">
        <v>8327</v>
      </c>
      <c r="AB3770" s="259" t="str">
        <f>_xlfn.IFNA(IF(Table[[#This Row],[Programme Partner]]&lt;&gt;Table[[#This Row],[Implementing Partner]],CONCATENATE(Table[[#This Row],[Programme Partner]],"-",Table[[#This Row],[Implementing Partner]]),Table[[#This Row],[Programme Partner]]),"")</f>
        <v>Swedish RC-BDRCS</v>
      </c>
    </row>
    <row r="3771" spans="1:28" ht="16.5" customHeight="1">
      <c r="A3771" s="183">
        <v>4219</v>
      </c>
      <c r="B3771" s="212" t="s">
        <v>6314</v>
      </c>
      <c r="C3771" s="198" t="s">
        <v>5024</v>
      </c>
      <c r="D3771" s="212" t="s">
        <v>5796</v>
      </c>
      <c r="E3771" s="195" t="s">
        <v>27</v>
      </c>
      <c r="F3771" s="195" t="s">
        <v>8013</v>
      </c>
      <c r="G3771" s="195" t="s">
        <v>8314</v>
      </c>
      <c r="H3771" s="195" t="str">
        <f>IFERROR(VLOOKUP(Table[[#This Row],[Activity Details of Assistance]],WHAT!E:F,2,FALSE),"")</f>
        <v># of HP sessions at HH level</v>
      </c>
      <c r="I3771" s="195"/>
      <c r="J3771">
        <v>5459</v>
      </c>
      <c r="K3771" t="s">
        <v>8280</v>
      </c>
      <c r="L3771" s="219" t="s">
        <v>13</v>
      </c>
      <c r="M3771" t="s">
        <v>14</v>
      </c>
      <c r="N3771" t="s">
        <v>309</v>
      </c>
      <c r="O3771" t="s">
        <v>1606</v>
      </c>
      <c r="P3771" t="s">
        <v>4670</v>
      </c>
      <c r="Q3771" s="241">
        <v>44804</v>
      </c>
      <c r="R3771" s="241">
        <v>44896</v>
      </c>
      <c r="S3771" t="s">
        <v>8452</v>
      </c>
      <c r="T3771" s="196"/>
      <c r="U3771" s="196"/>
      <c r="V3771" s="196"/>
      <c r="W3771" s="196"/>
      <c r="X3771"/>
      <c r="Y3771" t="s">
        <v>8326</v>
      </c>
      <c r="Z3771">
        <v>1628407101</v>
      </c>
      <c r="AA3771" t="s">
        <v>8327</v>
      </c>
      <c r="AB3771" s="259" t="str">
        <f>_xlfn.IFNA(IF(Table[[#This Row],[Programme Partner]]&lt;&gt;Table[[#This Row],[Implementing Partner]],CONCATENATE(Table[[#This Row],[Programme Partner]],"-",Table[[#This Row],[Implementing Partner]]),Table[[#This Row],[Programme Partner]]),"")</f>
        <v>Swedish RC-BDRCS</v>
      </c>
    </row>
    <row r="3772" spans="1:28" ht="16.5" customHeight="1">
      <c r="A3772" s="183">
        <v>4220</v>
      </c>
      <c r="B3772" s="195" t="s">
        <v>5148</v>
      </c>
      <c r="C3772" s="198" t="s">
        <v>8341</v>
      </c>
      <c r="D3772" s="197" t="s">
        <v>5148</v>
      </c>
      <c r="E3772" s="195" t="s">
        <v>27</v>
      </c>
      <c r="F3772" s="195" t="s">
        <v>8011</v>
      </c>
      <c r="G3772" s="195" t="s">
        <v>8584</v>
      </c>
      <c r="H3772" s="195" t="str">
        <f>IFERROR(VLOOKUP(Table[[#This Row],[Activity Details of Assistance]],WHAT!E:F,2,FALSE),"")</f>
        <v># of tube well</v>
      </c>
      <c r="I3772" s="195"/>
      <c r="J3772">
        <v>165</v>
      </c>
      <c r="K3772" t="s">
        <v>8280</v>
      </c>
      <c r="L3772" s="219" t="s">
        <v>13</v>
      </c>
      <c r="M3772" t="s">
        <v>14</v>
      </c>
      <c r="N3772" t="s">
        <v>309</v>
      </c>
      <c r="O3772" t="s">
        <v>1606</v>
      </c>
      <c r="P3772" t="s">
        <v>4654</v>
      </c>
      <c r="Q3772" s="241">
        <v>44804</v>
      </c>
      <c r="R3772" s="241">
        <v>44805</v>
      </c>
      <c r="S3772" t="s">
        <v>8452</v>
      </c>
      <c r="T3772" s="196"/>
      <c r="U3772" s="196"/>
      <c r="V3772" s="196"/>
      <c r="W3772" s="196"/>
      <c r="X3772"/>
      <c r="Y3772" t="s">
        <v>8340</v>
      </c>
      <c r="Z3772">
        <v>1849719196</v>
      </c>
      <c r="AA3772" t="s">
        <v>8290</v>
      </c>
      <c r="AB3772" s="259" t="str">
        <f>_xlfn.IFNA(IF(Table[[#This Row],[Programme Partner]]&lt;&gt;Table[[#This Row],[Implementing Partner]],CONCATENATE(Table[[#This Row],[Programme Partner]],"-",Table[[#This Row],[Implementing Partner]]),Table[[#This Row],[Programme Partner]]),"")</f>
        <v>IOM-SHUSHILAN</v>
      </c>
    </row>
    <row r="3773" spans="1:28" ht="16.5" customHeight="1">
      <c r="A3773" s="183">
        <v>4221</v>
      </c>
      <c r="B3773" s="195" t="s">
        <v>5148</v>
      </c>
      <c r="C3773" s="198" t="s">
        <v>8341</v>
      </c>
      <c r="D3773" s="197" t="s">
        <v>5148</v>
      </c>
      <c r="E3773" s="195" t="s">
        <v>27</v>
      </c>
      <c r="F3773" s="195" t="s">
        <v>8011</v>
      </c>
      <c r="G3773" s="195" t="s">
        <v>8355</v>
      </c>
      <c r="H3773" s="195" t="str">
        <f>IFERROR(VLOOKUP(Table[[#This Row],[Activity Details of Assistance]],WHAT!E:F,2,FALSE),"")</f>
        <v># of water network</v>
      </c>
      <c r="I3773" s="195"/>
      <c r="J3773">
        <v>1</v>
      </c>
      <c r="K3773" t="s">
        <v>8280</v>
      </c>
      <c r="L3773" s="219" t="s">
        <v>13</v>
      </c>
      <c r="M3773" t="s">
        <v>14</v>
      </c>
      <c r="N3773" t="s">
        <v>309</v>
      </c>
      <c r="O3773" t="s">
        <v>1606</v>
      </c>
      <c r="P3773" t="s">
        <v>4654</v>
      </c>
      <c r="Q3773" s="241">
        <v>44804</v>
      </c>
      <c r="R3773" s="241">
        <v>44805</v>
      </c>
      <c r="S3773" t="s">
        <v>8452</v>
      </c>
      <c r="T3773" s="196"/>
      <c r="U3773" s="196"/>
      <c r="V3773" s="196"/>
      <c r="W3773" s="196"/>
      <c r="X3773"/>
      <c r="Y3773" t="s">
        <v>8340</v>
      </c>
      <c r="Z3773">
        <v>1849719196</v>
      </c>
      <c r="AA3773" t="s">
        <v>8290</v>
      </c>
      <c r="AB3773" s="259" t="str">
        <f>_xlfn.IFNA(IF(Table[[#This Row],[Programme Partner]]&lt;&gt;Table[[#This Row],[Implementing Partner]],CONCATENATE(Table[[#This Row],[Programme Partner]],"-",Table[[#This Row],[Implementing Partner]]),Table[[#This Row],[Programme Partner]]),"")</f>
        <v>IOM-SHUSHILAN</v>
      </c>
    </row>
    <row r="3774" spans="1:28" ht="16.5" customHeight="1">
      <c r="A3774" s="183">
        <v>4222</v>
      </c>
      <c r="B3774" s="195" t="s">
        <v>5148</v>
      </c>
      <c r="C3774" s="198" t="s">
        <v>8341</v>
      </c>
      <c r="D3774" s="197" t="s">
        <v>5148</v>
      </c>
      <c r="E3774" s="195" t="s">
        <v>27</v>
      </c>
      <c r="F3774" s="195" t="s">
        <v>8012</v>
      </c>
      <c r="G3774" s="195" t="s">
        <v>8585</v>
      </c>
      <c r="H3774" s="195" t="str">
        <f>IFERROR(VLOOKUP(Table[[#This Row],[Activity Details of Assistance]],WHAT!E:F,2,FALSE),"")</f>
        <v xml:space="preserve"># of door </v>
      </c>
      <c r="I3774" s="195"/>
      <c r="J3774">
        <v>43</v>
      </c>
      <c r="K3774" t="s">
        <v>8280</v>
      </c>
      <c r="L3774" s="219" t="s">
        <v>13</v>
      </c>
      <c r="M3774" t="s">
        <v>14</v>
      </c>
      <c r="N3774" t="s">
        <v>309</v>
      </c>
      <c r="O3774" t="s">
        <v>1606</v>
      </c>
      <c r="P3774" t="s">
        <v>4654</v>
      </c>
      <c r="Q3774" s="241">
        <v>44804</v>
      </c>
      <c r="R3774" s="241">
        <v>44805</v>
      </c>
      <c r="S3774" t="s">
        <v>8452</v>
      </c>
      <c r="T3774" s="196"/>
      <c r="U3774" s="196"/>
      <c r="V3774" s="196"/>
      <c r="W3774" s="196"/>
      <c r="X3774"/>
      <c r="Y3774" t="s">
        <v>8340</v>
      </c>
      <c r="Z3774">
        <v>1849719196</v>
      </c>
      <c r="AA3774" t="s">
        <v>8290</v>
      </c>
      <c r="AB3774" s="259" t="str">
        <f>_xlfn.IFNA(IF(Table[[#This Row],[Programme Partner]]&lt;&gt;Table[[#This Row],[Implementing Partner]],CONCATENATE(Table[[#This Row],[Programme Partner]],"-",Table[[#This Row],[Implementing Partner]]),Table[[#This Row],[Programme Partner]]),"")</f>
        <v>IOM-SHUSHILAN</v>
      </c>
    </row>
    <row r="3775" spans="1:28" ht="16.5" customHeight="1">
      <c r="A3775" s="183">
        <v>4223</v>
      </c>
      <c r="B3775" s="195" t="s">
        <v>5148</v>
      </c>
      <c r="C3775" s="198" t="s">
        <v>8341</v>
      </c>
      <c r="D3775" s="197" t="s">
        <v>5148</v>
      </c>
      <c r="E3775" s="195" t="s">
        <v>27</v>
      </c>
      <c r="F3775" s="195" t="s">
        <v>8012</v>
      </c>
      <c r="G3775" s="195" t="s">
        <v>8359</v>
      </c>
      <c r="H3775" s="195" t="str">
        <f>IFERROR(VLOOKUP(Table[[#This Row],[Activity Details of Assistance]],WHAT!E:F,2,FALSE),"")</f>
        <v># of FSM Site</v>
      </c>
      <c r="I3775" s="195"/>
      <c r="J3775">
        <v>2</v>
      </c>
      <c r="K3775" t="s">
        <v>8280</v>
      </c>
      <c r="L3775" s="219" t="s">
        <v>13</v>
      </c>
      <c r="M3775" t="s">
        <v>14</v>
      </c>
      <c r="N3775" t="s">
        <v>309</v>
      </c>
      <c r="O3775" t="s">
        <v>1606</v>
      </c>
      <c r="P3775" t="s">
        <v>4654</v>
      </c>
      <c r="Q3775" s="241">
        <v>44804</v>
      </c>
      <c r="R3775" s="241">
        <v>44805</v>
      </c>
      <c r="S3775" t="s">
        <v>8452</v>
      </c>
      <c r="T3775" s="196"/>
      <c r="U3775" s="196"/>
      <c r="V3775" s="196"/>
      <c r="W3775" s="196"/>
      <c r="X3775"/>
      <c r="Y3775" t="s">
        <v>8340</v>
      </c>
      <c r="Z3775">
        <v>1849719196</v>
      </c>
      <c r="AA3775" t="s">
        <v>8290</v>
      </c>
      <c r="AB3775" s="259" t="str">
        <f>_xlfn.IFNA(IF(Table[[#This Row],[Programme Partner]]&lt;&gt;Table[[#This Row],[Implementing Partner]],CONCATENATE(Table[[#This Row],[Programme Partner]],"-",Table[[#This Row],[Implementing Partner]]),Table[[#This Row],[Programme Partner]]),"")</f>
        <v>IOM-SHUSHILAN</v>
      </c>
    </row>
    <row r="3776" spans="1:28" ht="16.5" customHeight="1">
      <c r="A3776" s="183">
        <v>4224</v>
      </c>
      <c r="B3776" s="195" t="s">
        <v>5148</v>
      </c>
      <c r="C3776" s="198" t="s">
        <v>8341</v>
      </c>
      <c r="D3776" s="197" t="s">
        <v>5148</v>
      </c>
      <c r="E3776" s="195" t="s">
        <v>27</v>
      </c>
      <c r="F3776" s="195" t="s">
        <v>8012</v>
      </c>
      <c r="G3776" s="195" t="s">
        <v>8586</v>
      </c>
      <c r="H3776" s="195" t="str">
        <f>IFERROR(VLOOKUP(Table[[#This Row],[Activity Details of Assistance]],WHAT!E:F,2,FALSE),"")</f>
        <v># of door</v>
      </c>
      <c r="I3776" s="195"/>
      <c r="J3776">
        <v>160</v>
      </c>
      <c r="K3776" t="s">
        <v>8280</v>
      </c>
      <c r="L3776" s="219" t="s">
        <v>13</v>
      </c>
      <c r="M3776" t="s">
        <v>14</v>
      </c>
      <c r="N3776" t="s">
        <v>309</v>
      </c>
      <c r="O3776" t="s">
        <v>1606</v>
      </c>
      <c r="P3776" t="s">
        <v>4654</v>
      </c>
      <c r="Q3776" s="241">
        <v>44804</v>
      </c>
      <c r="R3776" s="241">
        <v>44805</v>
      </c>
      <c r="S3776" t="s">
        <v>8452</v>
      </c>
      <c r="T3776" s="196"/>
      <c r="U3776" s="196"/>
      <c r="V3776" s="196"/>
      <c r="W3776" s="196"/>
      <c r="X3776"/>
      <c r="Y3776" t="s">
        <v>8340</v>
      </c>
      <c r="Z3776">
        <v>1849719196</v>
      </c>
      <c r="AA3776" t="s">
        <v>8290</v>
      </c>
      <c r="AB3776" s="259" t="str">
        <f>_xlfn.IFNA(IF(Table[[#This Row],[Programme Partner]]&lt;&gt;Table[[#This Row],[Implementing Partner]],CONCATENATE(Table[[#This Row],[Programme Partner]],"-",Table[[#This Row],[Implementing Partner]]),Table[[#This Row],[Programme Partner]]),"")</f>
        <v>IOM-SHUSHILAN</v>
      </c>
    </row>
    <row r="3777" spans="1:28" ht="16.5" customHeight="1">
      <c r="A3777" s="183">
        <v>4225</v>
      </c>
      <c r="B3777" s="195" t="s">
        <v>5148</v>
      </c>
      <c r="C3777" s="198" t="s">
        <v>8341</v>
      </c>
      <c r="D3777" s="197" t="s">
        <v>5148</v>
      </c>
      <c r="E3777" s="195" t="s">
        <v>27</v>
      </c>
      <c r="F3777" s="195" t="s">
        <v>8012</v>
      </c>
      <c r="G3777" s="195" t="s">
        <v>8357</v>
      </c>
      <c r="H3777" s="195" t="str">
        <f>IFERROR(VLOOKUP(Table[[#This Row],[Activity Details of Assistance]],WHAT!E:F,2,FALSE),"")</f>
        <v># of door</v>
      </c>
      <c r="I3777" s="195"/>
      <c r="J3777">
        <v>360</v>
      </c>
      <c r="K3777" t="s">
        <v>8280</v>
      </c>
      <c r="L3777" s="219" t="s">
        <v>13</v>
      </c>
      <c r="M3777" t="s">
        <v>14</v>
      </c>
      <c r="N3777" t="s">
        <v>309</v>
      </c>
      <c r="O3777" t="s">
        <v>1606</v>
      </c>
      <c r="P3777" t="s">
        <v>4654</v>
      </c>
      <c r="Q3777" s="241">
        <v>44804</v>
      </c>
      <c r="R3777" s="241">
        <v>44805</v>
      </c>
      <c r="S3777" t="s">
        <v>8452</v>
      </c>
      <c r="T3777" s="196"/>
      <c r="U3777" s="196"/>
      <c r="V3777" s="196"/>
      <c r="W3777" s="196"/>
      <c r="X3777"/>
      <c r="Y3777" t="s">
        <v>8340</v>
      </c>
      <c r="Z3777">
        <v>1849719196</v>
      </c>
      <c r="AA3777" t="s">
        <v>8290</v>
      </c>
      <c r="AB3777" s="259" t="str">
        <f>_xlfn.IFNA(IF(Table[[#This Row],[Programme Partner]]&lt;&gt;Table[[#This Row],[Implementing Partner]],CONCATENATE(Table[[#This Row],[Programme Partner]],"-",Table[[#This Row],[Implementing Partner]]),Table[[#This Row],[Programme Partner]]),"")</f>
        <v>IOM-SHUSHILAN</v>
      </c>
    </row>
    <row r="3778" spans="1:28" ht="16.5" customHeight="1">
      <c r="A3778" s="183">
        <v>4226</v>
      </c>
      <c r="B3778" s="195" t="s">
        <v>5148</v>
      </c>
      <c r="C3778" s="198" t="s">
        <v>8341</v>
      </c>
      <c r="D3778" s="197" t="s">
        <v>5148</v>
      </c>
      <c r="E3778" s="195" t="s">
        <v>27</v>
      </c>
      <c r="F3778" s="195" t="s">
        <v>8013</v>
      </c>
      <c r="G3778" t="s">
        <v>8019</v>
      </c>
      <c r="H3778" s="195" t="str">
        <f>IFERROR(VLOOKUP(Table[[#This Row],[Activity Details of Assistance]],WHAT!E:F,2,FALSE),"")</f>
        <v>N/A</v>
      </c>
      <c r="I3778" s="195"/>
      <c r="J3778">
        <v>189</v>
      </c>
      <c r="K3778" t="s">
        <v>8280</v>
      </c>
      <c r="L3778" s="219" t="s">
        <v>13</v>
      </c>
      <c r="M3778" t="s">
        <v>14</v>
      </c>
      <c r="N3778" t="s">
        <v>309</v>
      </c>
      <c r="O3778" t="s">
        <v>1606</v>
      </c>
      <c r="P3778" t="s">
        <v>4654</v>
      </c>
      <c r="Q3778" s="241">
        <v>44804</v>
      </c>
      <c r="R3778" s="241">
        <v>44805</v>
      </c>
      <c r="S3778" t="s">
        <v>8452</v>
      </c>
      <c r="T3778" s="196"/>
      <c r="U3778" s="196"/>
      <c r="V3778" s="196"/>
      <c r="W3778" s="196"/>
      <c r="X3778"/>
      <c r="Y3778" t="s">
        <v>8340</v>
      </c>
      <c r="Z3778">
        <v>1849719196</v>
      </c>
      <c r="AA3778" t="s">
        <v>8290</v>
      </c>
      <c r="AB3778" s="259" t="str">
        <f>_xlfn.IFNA(IF(Table[[#This Row],[Programme Partner]]&lt;&gt;Table[[#This Row],[Implementing Partner]],CONCATENATE(Table[[#This Row],[Programme Partner]],"-",Table[[#This Row],[Implementing Partner]]),Table[[#This Row],[Programme Partner]]),"")</f>
        <v>IOM-SHUSHILAN</v>
      </c>
    </row>
    <row r="3779" spans="1:28" ht="16.5" customHeight="1">
      <c r="A3779" s="183">
        <v>4227</v>
      </c>
      <c r="B3779" s="195" t="s">
        <v>5148</v>
      </c>
      <c r="C3779" s="198" t="s">
        <v>8341</v>
      </c>
      <c r="D3779" s="197" t="s">
        <v>5148</v>
      </c>
      <c r="E3779" s="195" t="s">
        <v>27</v>
      </c>
      <c r="F3779" s="195" t="s">
        <v>8014</v>
      </c>
      <c r="G3779" s="195" t="s">
        <v>8358</v>
      </c>
      <c r="H3779" s="195" t="str">
        <f>IFERROR(VLOOKUP(Table[[#This Row],[Activity Details of Assistance]],WHAT!E:F,2,FALSE),"")</f>
        <v># of campaign per camp </v>
      </c>
      <c r="I3779" s="195"/>
      <c r="J3779">
        <v>1</v>
      </c>
      <c r="K3779" t="s">
        <v>8280</v>
      </c>
      <c r="L3779" s="219" t="s">
        <v>13</v>
      </c>
      <c r="M3779" t="s">
        <v>14</v>
      </c>
      <c r="N3779" t="s">
        <v>309</v>
      </c>
      <c r="O3779" t="s">
        <v>1606</v>
      </c>
      <c r="P3779" t="s">
        <v>4654</v>
      </c>
      <c r="Q3779" s="241">
        <v>44804</v>
      </c>
      <c r="R3779" s="241">
        <v>44805</v>
      </c>
      <c r="S3779" t="s">
        <v>8452</v>
      </c>
      <c r="T3779" s="196"/>
      <c r="U3779" s="196"/>
      <c r="V3779" s="196"/>
      <c r="W3779" s="196"/>
      <c r="X3779"/>
      <c r="Y3779" t="s">
        <v>8340</v>
      </c>
      <c r="Z3779">
        <v>1849719196</v>
      </c>
      <c r="AA3779" t="s">
        <v>8290</v>
      </c>
      <c r="AB3779" s="259" t="str">
        <f>_xlfn.IFNA(IF(Table[[#This Row],[Programme Partner]]&lt;&gt;Table[[#This Row],[Implementing Partner]],CONCATENATE(Table[[#This Row],[Programme Partner]],"-",Table[[#This Row],[Implementing Partner]]),Table[[#This Row],[Programme Partner]]),"")</f>
        <v>IOM-SHUSHILAN</v>
      </c>
    </row>
    <row r="3780" spans="1:28" ht="16.5" customHeight="1">
      <c r="A3780" s="183">
        <v>4228</v>
      </c>
      <c r="B3780" s="195" t="s">
        <v>5148</v>
      </c>
      <c r="C3780" s="198" t="s">
        <v>8341</v>
      </c>
      <c r="D3780" s="197" t="s">
        <v>5148</v>
      </c>
      <c r="E3780" s="195" t="s">
        <v>27</v>
      </c>
      <c r="F3780" s="195" t="s">
        <v>8014</v>
      </c>
      <c r="G3780" s="195" t="s">
        <v>8445</v>
      </c>
      <c r="H3780" s="195" t="str">
        <f>IFERROR(VLOOKUP(Table[[#This Row],[Activity Details of Assistance]],WHAT!E:F,2,FALSE),"")</f>
        <v># of plant</v>
      </c>
      <c r="I3780" s="195"/>
      <c r="J3780">
        <v>3</v>
      </c>
      <c r="K3780" t="s">
        <v>8280</v>
      </c>
      <c r="L3780" s="219" t="s">
        <v>13</v>
      </c>
      <c r="M3780" t="s">
        <v>14</v>
      </c>
      <c r="N3780" t="s">
        <v>309</v>
      </c>
      <c r="O3780" t="s">
        <v>1606</v>
      </c>
      <c r="P3780" t="s">
        <v>4654</v>
      </c>
      <c r="Q3780" s="241">
        <v>44804</v>
      </c>
      <c r="R3780" s="241">
        <v>44805</v>
      </c>
      <c r="S3780" t="s">
        <v>8452</v>
      </c>
      <c r="T3780" s="196"/>
      <c r="U3780" s="196"/>
      <c r="V3780" s="196"/>
      <c r="W3780" s="196"/>
      <c r="X3780"/>
      <c r="Y3780" t="s">
        <v>8340</v>
      </c>
      <c r="Z3780">
        <v>1849719196</v>
      </c>
      <c r="AA3780" t="s">
        <v>8290</v>
      </c>
      <c r="AB3780" s="259" t="str">
        <f>_xlfn.IFNA(IF(Table[[#This Row],[Programme Partner]]&lt;&gt;Table[[#This Row],[Implementing Partner]],CONCATENATE(Table[[#This Row],[Programme Partner]],"-",Table[[#This Row],[Implementing Partner]]),Table[[#This Row],[Programme Partner]]),"")</f>
        <v>IOM-SHUSHILAN</v>
      </c>
    </row>
    <row r="3781" spans="1:28" ht="16.5" customHeight="1">
      <c r="A3781" s="183">
        <v>4229</v>
      </c>
      <c r="B3781" s="195" t="s">
        <v>5148</v>
      </c>
      <c r="C3781" s="198" t="s">
        <v>5087</v>
      </c>
      <c r="D3781" s="197" t="s">
        <v>5148</v>
      </c>
      <c r="E3781" s="195" t="s">
        <v>27</v>
      </c>
      <c r="F3781" s="195" t="s">
        <v>8011</v>
      </c>
      <c r="G3781" s="195" t="s">
        <v>8355</v>
      </c>
      <c r="H3781" s="195" t="str">
        <f>IFERROR(VLOOKUP(Table[[#This Row],[Activity Details of Assistance]],WHAT!E:F,2,FALSE),"")</f>
        <v># of water network</v>
      </c>
      <c r="I3781" s="195"/>
      <c r="J3781">
        <v>1</v>
      </c>
      <c r="K3781" t="s">
        <v>8280</v>
      </c>
      <c r="L3781" s="219" t="s">
        <v>13</v>
      </c>
      <c r="M3781" t="s">
        <v>14</v>
      </c>
      <c r="N3781" t="s">
        <v>307</v>
      </c>
      <c r="O3781" t="s">
        <v>1599</v>
      </c>
      <c r="P3781" t="s">
        <v>4717</v>
      </c>
      <c r="Q3781" s="241">
        <v>44804</v>
      </c>
      <c r="R3781" s="241">
        <v>44927</v>
      </c>
      <c r="S3781" t="s">
        <v>8452</v>
      </c>
      <c r="T3781" s="196"/>
      <c r="U3781" s="196"/>
      <c r="V3781" s="196"/>
      <c r="W3781" s="196"/>
      <c r="X3781"/>
      <c r="Y3781" t="s">
        <v>8563</v>
      </c>
      <c r="Z3781">
        <v>1718880175</v>
      </c>
      <c r="AA3781" t="s">
        <v>8559</v>
      </c>
      <c r="AB3781" s="259" t="str">
        <f>_xlfn.IFNA(IF(Table[[#This Row],[Programme Partner]]&lt;&gt;Table[[#This Row],[Implementing Partner]],CONCATENATE(Table[[#This Row],[Programme Partner]],"-",Table[[#This Row],[Implementing Partner]]),Table[[#This Row],[Programme Partner]]),"")</f>
        <v>IOM-DSK</v>
      </c>
    </row>
    <row r="3782" spans="1:28" ht="16.5" customHeight="1">
      <c r="A3782" s="183">
        <v>4230</v>
      </c>
      <c r="B3782" s="195" t="s">
        <v>5148</v>
      </c>
      <c r="C3782" s="198" t="s">
        <v>5087</v>
      </c>
      <c r="D3782" s="197" t="s">
        <v>5148</v>
      </c>
      <c r="E3782" s="195" t="s">
        <v>27</v>
      </c>
      <c r="F3782" s="195" t="s">
        <v>8012</v>
      </c>
      <c r="G3782" s="195" t="s">
        <v>8585</v>
      </c>
      <c r="H3782" s="195" t="str">
        <f>IFERROR(VLOOKUP(Table[[#This Row],[Activity Details of Assistance]],WHAT!E:F,2,FALSE),"")</f>
        <v xml:space="preserve"># of door </v>
      </c>
      <c r="I3782" s="195"/>
      <c r="J3782">
        <v>6</v>
      </c>
      <c r="K3782" t="s">
        <v>8280</v>
      </c>
      <c r="L3782" s="219" t="s">
        <v>13</v>
      </c>
      <c r="M3782" t="s">
        <v>14</v>
      </c>
      <c r="N3782" t="s">
        <v>307</v>
      </c>
      <c r="O3782" t="s">
        <v>1599</v>
      </c>
      <c r="P3782" t="s">
        <v>4717</v>
      </c>
      <c r="Q3782" s="241">
        <v>44804</v>
      </c>
      <c r="R3782" s="241">
        <v>44927</v>
      </c>
      <c r="S3782" t="s">
        <v>8452</v>
      </c>
      <c r="T3782" s="196"/>
      <c r="U3782" s="196"/>
      <c r="V3782" s="196"/>
      <c r="W3782" s="196"/>
      <c r="X3782"/>
      <c r="Y3782" t="s">
        <v>8563</v>
      </c>
      <c r="Z3782">
        <v>1718880175</v>
      </c>
      <c r="AA3782" t="s">
        <v>8559</v>
      </c>
      <c r="AB3782" s="259" t="str">
        <f>_xlfn.IFNA(IF(Table[[#This Row],[Programme Partner]]&lt;&gt;Table[[#This Row],[Implementing Partner]],CONCATENATE(Table[[#This Row],[Programme Partner]],"-",Table[[#This Row],[Implementing Partner]]),Table[[#This Row],[Programme Partner]]),"")</f>
        <v>IOM-DSK</v>
      </c>
    </row>
    <row r="3783" spans="1:28" ht="16.5" customHeight="1">
      <c r="A3783" s="183">
        <v>4231</v>
      </c>
      <c r="B3783" s="195" t="s">
        <v>5148</v>
      </c>
      <c r="C3783" s="198" t="s">
        <v>5087</v>
      </c>
      <c r="D3783" s="197" t="s">
        <v>5148</v>
      </c>
      <c r="E3783" s="195" t="s">
        <v>27</v>
      </c>
      <c r="F3783" s="195" t="s">
        <v>8012</v>
      </c>
      <c r="G3783" s="195" t="s">
        <v>8359</v>
      </c>
      <c r="H3783" s="195" t="str">
        <f>IFERROR(VLOOKUP(Table[[#This Row],[Activity Details of Assistance]],WHAT!E:F,2,FALSE),"")</f>
        <v># of FSM Site</v>
      </c>
      <c r="I3783" s="195"/>
      <c r="J3783">
        <v>2</v>
      </c>
      <c r="K3783" t="s">
        <v>8280</v>
      </c>
      <c r="L3783" s="219" t="s">
        <v>13</v>
      </c>
      <c r="M3783" t="s">
        <v>14</v>
      </c>
      <c r="N3783" t="s">
        <v>307</v>
      </c>
      <c r="O3783" t="s">
        <v>1599</v>
      </c>
      <c r="P3783" t="s">
        <v>4717</v>
      </c>
      <c r="Q3783" s="241">
        <v>44804</v>
      </c>
      <c r="R3783" s="241">
        <v>44927</v>
      </c>
      <c r="S3783" t="s">
        <v>8452</v>
      </c>
      <c r="T3783" s="196"/>
      <c r="U3783" s="196"/>
      <c r="V3783" s="196"/>
      <c r="W3783" s="196"/>
      <c r="X3783"/>
      <c r="Y3783" t="s">
        <v>8563</v>
      </c>
      <c r="Z3783">
        <v>1718880175</v>
      </c>
      <c r="AA3783" t="s">
        <v>8559</v>
      </c>
      <c r="AB3783" s="259" t="str">
        <f>_xlfn.IFNA(IF(Table[[#This Row],[Programme Partner]]&lt;&gt;Table[[#This Row],[Implementing Partner]],CONCATENATE(Table[[#This Row],[Programme Partner]],"-",Table[[#This Row],[Implementing Partner]]),Table[[#This Row],[Programme Partner]]),"")</f>
        <v>IOM-DSK</v>
      </c>
    </row>
    <row r="3784" spans="1:28" ht="16.5" customHeight="1">
      <c r="A3784" s="183">
        <v>4232</v>
      </c>
      <c r="B3784" s="195" t="s">
        <v>5148</v>
      </c>
      <c r="C3784" s="198" t="s">
        <v>5087</v>
      </c>
      <c r="D3784" s="197" t="s">
        <v>5148</v>
      </c>
      <c r="E3784" s="195" t="s">
        <v>27</v>
      </c>
      <c r="F3784" s="195" t="s">
        <v>8012</v>
      </c>
      <c r="G3784" s="195" t="s">
        <v>8356</v>
      </c>
      <c r="H3784" s="195" t="str">
        <f>IFERROR(VLOOKUP(Table[[#This Row],[Activity Details of Assistance]],WHAT!E:F,2,FALSE),"")</f>
        <v># of FSM Site</v>
      </c>
      <c r="I3784" s="195"/>
      <c r="J3784">
        <v>1</v>
      </c>
      <c r="K3784" t="s">
        <v>8280</v>
      </c>
      <c r="L3784" s="219" t="s">
        <v>13</v>
      </c>
      <c r="M3784" t="s">
        <v>14</v>
      </c>
      <c r="N3784" t="s">
        <v>307</v>
      </c>
      <c r="O3784" t="s">
        <v>1599</v>
      </c>
      <c r="P3784" t="s">
        <v>4717</v>
      </c>
      <c r="Q3784" s="241">
        <v>44804</v>
      </c>
      <c r="R3784" s="241">
        <v>44927</v>
      </c>
      <c r="S3784" t="s">
        <v>8452</v>
      </c>
      <c r="T3784" s="196"/>
      <c r="U3784" s="196"/>
      <c r="V3784" s="196"/>
      <c r="W3784" s="196"/>
      <c r="X3784"/>
      <c r="Y3784" t="s">
        <v>8563</v>
      </c>
      <c r="Z3784">
        <v>1718880175</v>
      </c>
      <c r="AA3784" t="s">
        <v>8559</v>
      </c>
      <c r="AB3784" s="259" t="str">
        <f>_xlfn.IFNA(IF(Table[[#This Row],[Programme Partner]]&lt;&gt;Table[[#This Row],[Implementing Partner]],CONCATENATE(Table[[#This Row],[Programme Partner]],"-",Table[[#This Row],[Implementing Partner]]),Table[[#This Row],[Programme Partner]]),"")</f>
        <v>IOM-DSK</v>
      </c>
    </row>
    <row r="3785" spans="1:28" ht="16.5" customHeight="1">
      <c r="A3785" s="183">
        <v>4233</v>
      </c>
      <c r="B3785" s="195" t="s">
        <v>5148</v>
      </c>
      <c r="C3785" s="198" t="s">
        <v>5087</v>
      </c>
      <c r="D3785" s="197" t="s">
        <v>5148</v>
      </c>
      <c r="E3785" s="195" t="s">
        <v>27</v>
      </c>
      <c r="F3785" s="195" t="s">
        <v>8012</v>
      </c>
      <c r="G3785" s="195" t="s">
        <v>8357</v>
      </c>
      <c r="H3785" s="195" t="str">
        <f>IFERROR(VLOOKUP(Table[[#This Row],[Activity Details of Assistance]],WHAT!E:F,2,FALSE),"")</f>
        <v># of door</v>
      </c>
      <c r="I3785" s="195"/>
      <c r="J3785">
        <v>134</v>
      </c>
      <c r="K3785" t="s">
        <v>8280</v>
      </c>
      <c r="L3785" s="219" t="s">
        <v>13</v>
      </c>
      <c r="M3785" t="s">
        <v>14</v>
      </c>
      <c r="N3785" t="s">
        <v>307</v>
      </c>
      <c r="O3785" t="s">
        <v>1599</v>
      </c>
      <c r="P3785" t="s">
        <v>4717</v>
      </c>
      <c r="Q3785" s="241">
        <v>44804</v>
      </c>
      <c r="R3785" s="241">
        <v>44927</v>
      </c>
      <c r="S3785" t="s">
        <v>8452</v>
      </c>
      <c r="T3785" s="196"/>
      <c r="U3785" s="196"/>
      <c r="V3785" s="196"/>
      <c r="W3785" s="196"/>
      <c r="X3785"/>
      <c r="Y3785" t="s">
        <v>8563</v>
      </c>
      <c r="Z3785">
        <v>1718880175</v>
      </c>
      <c r="AA3785" t="s">
        <v>8559</v>
      </c>
      <c r="AB3785" s="259" t="str">
        <f>_xlfn.IFNA(IF(Table[[#This Row],[Programme Partner]]&lt;&gt;Table[[#This Row],[Implementing Partner]],CONCATENATE(Table[[#This Row],[Programme Partner]],"-",Table[[#This Row],[Implementing Partner]]),Table[[#This Row],[Programme Partner]]),"")</f>
        <v>IOM-DSK</v>
      </c>
    </row>
    <row r="3786" spans="1:28" ht="16.5" customHeight="1">
      <c r="A3786" s="183">
        <v>4234</v>
      </c>
      <c r="B3786" s="195" t="s">
        <v>5148</v>
      </c>
      <c r="C3786" s="198" t="s">
        <v>5087</v>
      </c>
      <c r="D3786" s="197" t="s">
        <v>5148</v>
      </c>
      <c r="E3786" s="195" t="s">
        <v>27</v>
      </c>
      <c r="F3786" s="195" t="s">
        <v>8013</v>
      </c>
      <c r="G3786" s="195" t="s">
        <v>8313</v>
      </c>
      <c r="H3786" s="195" t="str">
        <f>IFERROR(VLOOKUP(Table[[#This Row],[Activity Details of Assistance]],WHAT!E:F,2,FALSE),"")</f>
        <v># of HP sessions at community level</v>
      </c>
      <c r="I3786" s="195"/>
      <c r="J3786">
        <v>469</v>
      </c>
      <c r="K3786" t="s">
        <v>8280</v>
      </c>
      <c r="L3786" s="219" t="s">
        <v>13</v>
      </c>
      <c r="M3786" t="s">
        <v>14</v>
      </c>
      <c r="N3786" t="s">
        <v>307</v>
      </c>
      <c r="O3786" t="s">
        <v>1599</v>
      </c>
      <c r="P3786" t="s">
        <v>4717</v>
      </c>
      <c r="Q3786" s="241">
        <v>44804</v>
      </c>
      <c r="R3786" s="241">
        <v>44927</v>
      </c>
      <c r="S3786" t="s">
        <v>8452</v>
      </c>
      <c r="T3786" s="196"/>
      <c r="U3786" s="196"/>
      <c r="V3786" s="196"/>
      <c r="W3786" s="196"/>
      <c r="X3786"/>
      <c r="Y3786" t="s">
        <v>8563</v>
      </c>
      <c r="Z3786">
        <v>1718880175</v>
      </c>
      <c r="AA3786" t="s">
        <v>8559</v>
      </c>
      <c r="AB3786" s="259" t="str">
        <f>_xlfn.IFNA(IF(Table[[#This Row],[Programme Partner]]&lt;&gt;Table[[#This Row],[Implementing Partner]],CONCATENATE(Table[[#This Row],[Programme Partner]],"-",Table[[#This Row],[Implementing Partner]]),Table[[#This Row],[Programme Partner]]),"")</f>
        <v>IOM-DSK</v>
      </c>
    </row>
    <row r="3787" spans="1:28" ht="16.5" customHeight="1">
      <c r="A3787" s="183">
        <v>4235</v>
      </c>
      <c r="B3787" s="195" t="s">
        <v>5148</v>
      </c>
      <c r="C3787" s="198" t="s">
        <v>5087</v>
      </c>
      <c r="D3787" s="212" t="s">
        <v>5148</v>
      </c>
      <c r="E3787" s="195" t="s">
        <v>27</v>
      </c>
      <c r="F3787" s="195" t="s">
        <v>8013</v>
      </c>
      <c r="G3787" s="195" t="s">
        <v>8314</v>
      </c>
      <c r="H3787" s="195" t="str">
        <f>IFERROR(VLOOKUP(Table[[#This Row],[Activity Details of Assistance]],WHAT!E:F,2,FALSE),"")</f>
        <v># of HP sessions at HH level</v>
      </c>
      <c r="I3787" s="195"/>
      <c r="J3787">
        <v>2480</v>
      </c>
      <c r="K3787" t="s">
        <v>8280</v>
      </c>
      <c r="L3787" s="219" t="s">
        <v>13</v>
      </c>
      <c r="M3787" t="s">
        <v>14</v>
      </c>
      <c r="N3787" t="s">
        <v>307</v>
      </c>
      <c r="O3787" t="s">
        <v>1599</v>
      </c>
      <c r="P3787" t="s">
        <v>4717</v>
      </c>
      <c r="Q3787" s="241">
        <v>44804</v>
      </c>
      <c r="R3787" s="241">
        <v>44927</v>
      </c>
      <c r="S3787" t="s">
        <v>8452</v>
      </c>
      <c r="T3787" s="196"/>
      <c r="U3787" s="196"/>
      <c r="V3787" s="196"/>
      <c r="W3787" s="196"/>
      <c r="X3787"/>
      <c r="Y3787" t="s">
        <v>8563</v>
      </c>
      <c r="Z3787">
        <v>1718880175</v>
      </c>
      <c r="AA3787" t="s">
        <v>8559</v>
      </c>
      <c r="AB3787" s="259" t="str">
        <f>_xlfn.IFNA(IF(Table[[#This Row],[Programme Partner]]&lt;&gt;Table[[#This Row],[Implementing Partner]],CONCATENATE(Table[[#This Row],[Programme Partner]],"-",Table[[#This Row],[Implementing Partner]]),Table[[#This Row],[Programme Partner]]),"")</f>
        <v>IOM-DSK</v>
      </c>
    </row>
    <row r="3788" spans="1:28" ht="16.5" customHeight="1">
      <c r="A3788" s="183">
        <v>4236</v>
      </c>
      <c r="B3788" s="195" t="s">
        <v>5148</v>
      </c>
      <c r="C3788" s="198" t="s">
        <v>5087</v>
      </c>
      <c r="D3788" s="212" t="s">
        <v>5148</v>
      </c>
      <c r="E3788" s="195" t="s">
        <v>27</v>
      </c>
      <c r="F3788" s="195" t="s">
        <v>8013</v>
      </c>
      <c r="G3788" s="195" t="s">
        <v>8360</v>
      </c>
      <c r="H3788" s="195" t="str">
        <f>IFERROR(VLOOKUP(Table[[#This Row],[Activity Details of Assistance]],WHAT!E:F,2,FALSE),"")</f>
        <v># of household</v>
      </c>
      <c r="I3788" s="195"/>
      <c r="J3788">
        <v>42</v>
      </c>
      <c r="K3788" t="s">
        <v>8280</v>
      </c>
      <c r="L3788" s="219" t="s">
        <v>13</v>
      </c>
      <c r="M3788" t="s">
        <v>14</v>
      </c>
      <c r="N3788" t="s">
        <v>307</v>
      </c>
      <c r="O3788" t="s">
        <v>1599</v>
      </c>
      <c r="P3788" t="s">
        <v>4717</v>
      </c>
      <c r="Q3788" s="241">
        <v>44804</v>
      </c>
      <c r="R3788" s="241">
        <v>44927</v>
      </c>
      <c r="S3788" t="s">
        <v>8452</v>
      </c>
      <c r="T3788" s="196"/>
      <c r="U3788" s="196"/>
      <c r="V3788" s="196"/>
      <c r="W3788" s="196"/>
      <c r="X3788"/>
      <c r="Y3788" t="s">
        <v>8563</v>
      </c>
      <c r="Z3788">
        <v>1718880175</v>
      </c>
      <c r="AA3788" t="s">
        <v>8559</v>
      </c>
      <c r="AB3788" s="259" t="str">
        <f>_xlfn.IFNA(IF(Table[[#This Row],[Programme Partner]]&lt;&gt;Table[[#This Row],[Implementing Partner]],CONCATENATE(Table[[#This Row],[Programme Partner]],"-",Table[[#This Row],[Implementing Partner]]),Table[[#This Row],[Programme Partner]]),"")</f>
        <v>IOM-DSK</v>
      </c>
    </row>
    <row r="3789" spans="1:28" ht="16.5" customHeight="1">
      <c r="A3789" s="183">
        <v>4237</v>
      </c>
      <c r="B3789" s="195" t="s">
        <v>5148</v>
      </c>
      <c r="C3789" s="198" t="s">
        <v>5087</v>
      </c>
      <c r="D3789" s="212" t="s">
        <v>5148</v>
      </c>
      <c r="E3789" s="195" t="s">
        <v>27</v>
      </c>
      <c r="F3789" s="195" t="s">
        <v>8014</v>
      </c>
      <c r="G3789" s="195" t="s">
        <v>8445</v>
      </c>
      <c r="H3789" s="195" t="str">
        <f>IFERROR(VLOOKUP(Table[[#This Row],[Activity Details of Assistance]],WHAT!E:F,2,FALSE),"")</f>
        <v># of plant</v>
      </c>
      <c r="I3789" s="195"/>
      <c r="J3789">
        <v>2</v>
      </c>
      <c r="K3789" t="s">
        <v>8280</v>
      </c>
      <c r="L3789" s="219" t="s">
        <v>13</v>
      </c>
      <c r="M3789" t="s">
        <v>14</v>
      </c>
      <c r="N3789" t="s">
        <v>307</v>
      </c>
      <c r="O3789" t="s">
        <v>1599</v>
      </c>
      <c r="P3789" t="s">
        <v>4717</v>
      </c>
      <c r="Q3789" s="241">
        <v>44804</v>
      </c>
      <c r="R3789" s="241">
        <v>44927</v>
      </c>
      <c r="S3789" t="s">
        <v>8452</v>
      </c>
      <c r="T3789" s="196"/>
      <c r="U3789" s="196"/>
      <c r="V3789" s="196"/>
      <c r="W3789" s="196"/>
      <c r="X3789"/>
      <c r="Y3789" t="s">
        <v>8563</v>
      </c>
      <c r="Z3789">
        <v>1718880175</v>
      </c>
      <c r="AA3789" t="s">
        <v>8559</v>
      </c>
      <c r="AB3789" s="259" t="str">
        <f>_xlfn.IFNA(IF(Table[[#This Row],[Programme Partner]]&lt;&gt;Table[[#This Row],[Implementing Partner]],CONCATENATE(Table[[#This Row],[Programme Partner]],"-",Table[[#This Row],[Implementing Partner]]),Table[[#This Row],[Programme Partner]]),"")</f>
        <v>IOM-DSK</v>
      </c>
    </row>
    <row r="3790" spans="1:28" ht="16.5" customHeight="1">
      <c r="A3790" s="183">
        <v>4238</v>
      </c>
      <c r="B3790" s="212" t="s">
        <v>8685</v>
      </c>
      <c r="C3790" s="198" t="s">
        <v>5024</v>
      </c>
      <c r="D3790" s="212" t="s">
        <v>5406</v>
      </c>
      <c r="E3790" s="195" t="s">
        <v>27</v>
      </c>
      <c r="F3790" s="195" t="s">
        <v>8013</v>
      </c>
      <c r="G3790" s="195" t="s">
        <v>8313</v>
      </c>
      <c r="H3790" s="195" t="str">
        <f>IFERROR(VLOOKUP(Table[[#This Row],[Activity Details of Assistance]],WHAT!E:F,2,FALSE),"")</f>
        <v># of HP sessions at community level</v>
      </c>
      <c r="I3790" s="195"/>
      <c r="J3790">
        <v>780</v>
      </c>
      <c r="K3790" t="s">
        <v>8280</v>
      </c>
      <c r="L3790" s="219" t="s">
        <v>13</v>
      </c>
      <c r="M3790" t="s">
        <v>14</v>
      </c>
      <c r="N3790" t="s">
        <v>309</v>
      </c>
      <c r="O3790" t="s">
        <v>1606</v>
      </c>
      <c r="P3790" t="s">
        <v>4668</v>
      </c>
      <c r="Q3790" s="241">
        <v>44804</v>
      </c>
      <c r="R3790" s="241">
        <v>44896</v>
      </c>
      <c r="S3790" t="s">
        <v>8452</v>
      </c>
      <c r="T3790" s="196"/>
      <c r="U3790" s="196"/>
      <c r="V3790" s="196"/>
      <c r="W3790" s="196"/>
      <c r="X3790"/>
      <c r="Y3790" t="s">
        <v>8326</v>
      </c>
      <c r="Z3790">
        <v>1628407101</v>
      </c>
      <c r="AA3790" t="s">
        <v>8327</v>
      </c>
      <c r="AB3790" s="259" t="str">
        <f>_xlfn.IFNA(IF(Table[[#This Row],[Programme Partner]]&lt;&gt;Table[[#This Row],[Implementing Partner]],CONCATENATE(Table[[#This Row],[Programme Partner]],"-",Table[[#This Row],[Implementing Partner]]),Table[[#This Row],[Programme Partner]]),"")</f>
        <v>Turkish RC-BDRCS</v>
      </c>
    </row>
    <row r="3791" spans="1:28" ht="16.5" customHeight="1">
      <c r="A3791" s="183">
        <v>4239</v>
      </c>
      <c r="B3791" s="212" t="s">
        <v>8685</v>
      </c>
      <c r="C3791" s="198" t="s">
        <v>5024</v>
      </c>
      <c r="D3791" s="212" t="s">
        <v>5406</v>
      </c>
      <c r="E3791" s="195" t="s">
        <v>27</v>
      </c>
      <c r="F3791" s="195" t="s">
        <v>8013</v>
      </c>
      <c r="G3791" s="195" t="s">
        <v>8314</v>
      </c>
      <c r="H3791" s="195" t="str">
        <f>IFERROR(VLOOKUP(Table[[#This Row],[Activity Details of Assistance]],WHAT!E:F,2,FALSE),"")</f>
        <v># of HP sessions at HH level</v>
      </c>
      <c r="I3791" s="195"/>
      <c r="J3791">
        <v>3198</v>
      </c>
      <c r="K3791" t="s">
        <v>8280</v>
      </c>
      <c r="L3791" s="219" t="s">
        <v>13</v>
      </c>
      <c r="M3791" t="s">
        <v>14</v>
      </c>
      <c r="N3791" t="s">
        <v>309</v>
      </c>
      <c r="O3791" t="s">
        <v>1606</v>
      </c>
      <c r="P3791" t="s">
        <v>4668</v>
      </c>
      <c r="Q3791" s="241">
        <v>44804</v>
      </c>
      <c r="R3791" s="241">
        <v>44896</v>
      </c>
      <c r="S3791" t="s">
        <v>8452</v>
      </c>
      <c r="T3791" s="196"/>
      <c r="U3791" s="196"/>
      <c r="V3791" s="196"/>
      <c r="W3791" s="196"/>
      <c r="X3791"/>
      <c r="Y3791" t="s">
        <v>8326</v>
      </c>
      <c r="Z3791">
        <v>1628407101</v>
      </c>
      <c r="AA3791" t="s">
        <v>8327</v>
      </c>
      <c r="AB3791" s="259" t="str">
        <f>_xlfn.IFNA(IF(Table[[#This Row],[Programme Partner]]&lt;&gt;Table[[#This Row],[Implementing Partner]],CONCATENATE(Table[[#This Row],[Programme Partner]],"-",Table[[#This Row],[Implementing Partner]]),Table[[#This Row],[Programme Partner]]),"")</f>
        <v>Turkish RC-BDRCS</v>
      </c>
    </row>
    <row r="3792" spans="1:28" ht="16.5" customHeight="1">
      <c r="A3792" s="183">
        <v>4240</v>
      </c>
      <c r="B3792" s="195" t="s">
        <v>5148</v>
      </c>
      <c r="C3792" s="198" t="s">
        <v>5087</v>
      </c>
      <c r="D3792" s="212" t="s">
        <v>5148</v>
      </c>
      <c r="E3792" s="195" t="s">
        <v>27</v>
      </c>
      <c r="F3792" s="195" t="s">
        <v>8012</v>
      </c>
      <c r="G3792" s="195" t="s">
        <v>8585</v>
      </c>
      <c r="H3792" s="195" t="str">
        <f>IFERROR(VLOOKUP(Table[[#This Row],[Activity Details of Assistance]],WHAT!E:F,2,FALSE),"")</f>
        <v xml:space="preserve"># of door </v>
      </c>
      <c r="I3792" s="195"/>
      <c r="J3792">
        <v>7</v>
      </c>
      <c r="K3792" t="s">
        <v>8280</v>
      </c>
      <c r="L3792" s="219" t="s">
        <v>13</v>
      </c>
      <c r="M3792" t="s">
        <v>14</v>
      </c>
      <c r="N3792" t="s">
        <v>307</v>
      </c>
      <c r="O3792" t="s">
        <v>1599</v>
      </c>
      <c r="P3792" t="s">
        <v>4720</v>
      </c>
      <c r="Q3792" s="241">
        <v>44804</v>
      </c>
      <c r="R3792" s="241">
        <v>44927</v>
      </c>
      <c r="S3792" t="s">
        <v>8452</v>
      </c>
      <c r="T3792" s="196"/>
      <c r="U3792" s="196"/>
      <c r="V3792" s="196"/>
      <c r="W3792" s="196"/>
      <c r="X3792"/>
      <c r="Y3792" t="s">
        <v>8563</v>
      </c>
      <c r="Z3792">
        <v>1718880175</v>
      </c>
      <c r="AA3792" t="s">
        <v>8559</v>
      </c>
      <c r="AB3792" s="259" t="str">
        <f>_xlfn.IFNA(IF(Table[[#This Row],[Programme Partner]]&lt;&gt;Table[[#This Row],[Implementing Partner]],CONCATENATE(Table[[#This Row],[Programme Partner]],"-",Table[[#This Row],[Implementing Partner]]),Table[[#This Row],[Programme Partner]]),"")</f>
        <v>IOM-DSK</v>
      </c>
    </row>
    <row r="3793" spans="1:28" ht="16.5" customHeight="1">
      <c r="A3793" s="183">
        <v>4241</v>
      </c>
      <c r="B3793" s="195" t="s">
        <v>5148</v>
      </c>
      <c r="C3793" s="198" t="s">
        <v>5087</v>
      </c>
      <c r="D3793" s="212" t="s">
        <v>5148</v>
      </c>
      <c r="E3793" s="195" t="s">
        <v>27</v>
      </c>
      <c r="F3793" s="195" t="s">
        <v>8012</v>
      </c>
      <c r="G3793" s="195" t="s">
        <v>8586</v>
      </c>
      <c r="H3793" s="195" t="str">
        <f>IFERROR(VLOOKUP(Table[[#This Row],[Activity Details of Assistance]],WHAT!E:F,2,FALSE),"")</f>
        <v># of door</v>
      </c>
      <c r="I3793" s="195"/>
      <c r="J3793">
        <v>18</v>
      </c>
      <c r="K3793" t="s">
        <v>8280</v>
      </c>
      <c r="L3793" s="219" t="s">
        <v>13</v>
      </c>
      <c r="M3793" t="s">
        <v>14</v>
      </c>
      <c r="N3793" t="s">
        <v>307</v>
      </c>
      <c r="O3793" t="s">
        <v>1599</v>
      </c>
      <c r="P3793" t="s">
        <v>4720</v>
      </c>
      <c r="Q3793" s="241">
        <v>44804</v>
      </c>
      <c r="R3793" s="241">
        <v>44927</v>
      </c>
      <c r="S3793" t="s">
        <v>8452</v>
      </c>
      <c r="T3793" s="196"/>
      <c r="U3793" s="196"/>
      <c r="V3793" s="196"/>
      <c r="W3793" s="196"/>
      <c r="X3793"/>
      <c r="Y3793" t="s">
        <v>8563</v>
      </c>
      <c r="Z3793">
        <v>1718880175</v>
      </c>
      <c r="AA3793" t="s">
        <v>8559</v>
      </c>
      <c r="AB3793" s="259" t="str">
        <f>_xlfn.IFNA(IF(Table[[#This Row],[Programme Partner]]&lt;&gt;Table[[#This Row],[Implementing Partner]],CONCATENATE(Table[[#This Row],[Programme Partner]],"-",Table[[#This Row],[Implementing Partner]]),Table[[#This Row],[Programme Partner]]),"")</f>
        <v>IOM-DSK</v>
      </c>
    </row>
    <row r="3794" spans="1:28" ht="16.5" customHeight="1">
      <c r="A3794" s="183">
        <v>4242</v>
      </c>
      <c r="B3794" s="195" t="s">
        <v>5148</v>
      </c>
      <c r="C3794" s="198" t="s">
        <v>5087</v>
      </c>
      <c r="D3794" s="212" t="s">
        <v>5148</v>
      </c>
      <c r="E3794" s="195" t="s">
        <v>27</v>
      </c>
      <c r="F3794" s="195" t="s">
        <v>8013</v>
      </c>
      <c r="G3794" s="195" t="s">
        <v>8313</v>
      </c>
      <c r="H3794" s="195" t="str">
        <f>IFERROR(VLOOKUP(Table[[#This Row],[Activity Details of Assistance]],WHAT!E:F,2,FALSE),"")</f>
        <v># of HP sessions at community level</v>
      </c>
      <c r="I3794" s="195"/>
      <c r="J3794">
        <v>84</v>
      </c>
      <c r="K3794" t="s">
        <v>8280</v>
      </c>
      <c r="L3794" s="219" t="s">
        <v>13</v>
      </c>
      <c r="M3794" t="s">
        <v>14</v>
      </c>
      <c r="N3794" t="s">
        <v>307</v>
      </c>
      <c r="O3794" t="s">
        <v>1599</v>
      </c>
      <c r="P3794" t="s">
        <v>4720</v>
      </c>
      <c r="Q3794" s="241">
        <v>44804</v>
      </c>
      <c r="R3794" s="241">
        <v>44927</v>
      </c>
      <c r="S3794" t="s">
        <v>8452</v>
      </c>
      <c r="T3794" s="196"/>
      <c r="U3794" s="196"/>
      <c r="V3794" s="196"/>
      <c r="W3794" s="196"/>
      <c r="X3794"/>
      <c r="Y3794" t="s">
        <v>8563</v>
      </c>
      <c r="Z3794">
        <v>1718880175</v>
      </c>
      <c r="AA3794" t="s">
        <v>8559</v>
      </c>
      <c r="AB3794" s="259" t="str">
        <f>_xlfn.IFNA(IF(Table[[#This Row],[Programme Partner]]&lt;&gt;Table[[#This Row],[Implementing Partner]],CONCATENATE(Table[[#This Row],[Programme Partner]],"-",Table[[#This Row],[Implementing Partner]]),Table[[#This Row],[Programme Partner]]),"")</f>
        <v>IOM-DSK</v>
      </c>
    </row>
    <row r="3795" spans="1:28" ht="16.5" customHeight="1">
      <c r="A3795" s="183">
        <v>4243</v>
      </c>
      <c r="B3795" s="195" t="s">
        <v>5148</v>
      </c>
      <c r="C3795" s="198" t="s">
        <v>5087</v>
      </c>
      <c r="D3795" s="212" t="s">
        <v>5148</v>
      </c>
      <c r="E3795" s="195" t="s">
        <v>27</v>
      </c>
      <c r="F3795" s="195" t="s">
        <v>8013</v>
      </c>
      <c r="G3795" s="195" t="s">
        <v>8314</v>
      </c>
      <c r="H3795" s="195" t="str">
        <f>IFERROR(VLOOKUP(Table[[#This Row],[Activity Details of Assistance]],WHAT!E:F,2,FALSE),"")</f>
        <v># of HP sessions at HH level</v>
      </c>
      <c r="I3795" s="195"/>
      <c r="J3795">
        <v>640</v>
      </c>
      <c r="K3795" t="s">
        <v>8280</v>
      </c>
      <c r="L3795" s="219" t="s">
        <v>13</v>
      </c>
      <c r="M3795" t="s">
        <v>14</v>
      </c>
      <c r="N3795" t="s">
        <v>307</v>
      </c>
      <c r="O3795" t="s">
        <v>1599</v>
      </c>
      <c r="P3795" t="s">
        <v>4720</v>
      </c>
      <c r="Q3795" s="241">
        <v>44804</v>
      </c>
      <c r="R3795" s="241">
        <v>44927</v>
      </c>
      <c r="S3795" t="s">
        <v>8452</v>
      </c>
      <c r="T3795" s="196"/>
      <c r="U3795" s="196"/>
      <c r="V3795" s="196"/>
      <c r="W3795" s="196"/>
      <c r="X3795"/>
      <c r="Y3795" t="s">
        <v>8563</v>
      </c>
      <c r="Z3795">
        <v>1718880175</v>
      </c>
      <c r="AA3795" t="s">
        <v>8559</v>
      </c>
      <c r="AB3795" s="259" t="str">
        <f>_xlfn.IFNA(IF(Table[[#This Row],[Programme Partner]]&lt;&gt;Table[[#This Row],[Implementing Partner]],CONCATENATE(Table[[#This Row],[Programme Partner]],"-",Table[[#This Row],[Implementing Partner]]),Table[[#This Row],[Programme Partner]]),"")</f>
        <v>IOM-DSK</v>
      </c>
    </row>
    <row r="3796" spans="1:28" ht="16.5" customHeight="1">
      <c r="A3796" s="183">
        <v>4244</v>
      </c>
      <c r="B3796" s="195" t="s">
        <v>5148</v>
      </c>
      <c r="C3796" s="198" t="s">
        <v>5087</v>
      </c>
      <c r="D3796" s="212" t="s">
        <v>5148</v>
      </c>
      <c r="E3796" s="195" t="s">
        <v>27</v>
      </c>
      <c r="F3796" s="195" t="s">
        <v>8013</v>
      </c>
      <c r="G3796" s="195" t="s">
        <v>8360</v>
      </c>
      <c r="H3796" s="195" t="str">
        <f>IFERROR(VLOOKUP(Table[[#This Row],[Activity Details of Assistance]],WHAT!E:F,2,FALSE),"")</f>
        <v># of household</v>
      </c>
      <c r="I3796" s="195"/>
      <c r="J3796">
        <v>8</v>
      </c>
      <c r="K3796" t="s">
        <v>8280</v>
      </c>
      <c r="L3796" s="219" t="s">
        <v>13</v>
      </c>
      <c r="M3796" t="s">
        <v>14</v>
      </c>
      <c r="N3796" t="s">
        <v>307</v>
      </c>
      <c r="O3796" t="s">
        <v>1599</v>
      </c>
      <c r="P3796" t="s">
        <v>4720</v>
      </c>
      <c r="Q3796" s="241">
        <v>44804</v>
      </c>
      <c r="R3796" s="241">
        <v>44927</v>
      </c>
      <c r="S3796" t="s">
        <v>8452</v>
      </c>
      <c r="T3796" s="196"/>
      <c r="U3796" s="196"/>
      <c r="V3796" s="196"/>
      <c r="W3796" s="196"/>
      <c r="X3796"/>
      <c r="Y3796" t="s">
        <v>8563</v>
      </c>
      <c r="Z3796">
        <v>1718880175</v>
      </c>
      <c r="AA3796" t="s">
        <v>8559</v>
      </c>
      <c r="AB3796" s="259" t="str">
        <f>_xlfn.IFNA(IF(Table[[#This Row],[Programme Partner]]&lt;&gt;Table[[#This Row],[Implementing Partner]],CONCATENATE(Table[[#This Row],[Programme Partner]],"-",Table[[#This Row],[Implementing Partner]]),Table[[#This Row],[Programme Partner]]),"")</f>
        <v>IOM-DSK</v>
      </c>
    </row>
    <row r="3797" spans="1:28" ht="16.5" customHeight="1">
      <c r="A3797" s="183">
        <v>4245</v>
      </c>
      <c r="B3797" s="212" t="s">
        <v>8684</v>
      </c>
      <c r="C3797" s="198" t="s">
        <v>5024</v>
      </c>
      <c r="D3797" s="212" t="s">
        <v>5110</v>
      </c>
      <c r="E3797" s="195" t="s">
        <v>27</v>
      </c>
      <c r="F3797" s="195" t="s">
        <v>8011</v>
      </c>
      <c r="G3797" s="195" t="s">
        <v>8584</v>
      </c>
      <c r="H3797" s="195" t="str">
        <f>IFERROR(VLOOKUP(Table[[#This Row],[Activity Details of Assistance]],WHAT!E:F,2,FALSE),"")</f>
        <v># of tube well</v>
      </c>
      <c r="I3797" s="195"/>
      <c r="J3797">
        <v>38</v>
      </c>
      <c r="K3797" t="s">
        <v>8280</v>
      </c>
      <c r="L3797" s="219" t="s">
        <v>13</v>
      </c>
      <c r="M3797" t="s">
        <v>14</v>
      </c>
      <c r="N3797" t="s">
        <v>309</v>
      </c>
      <c r="O3797" t="s">
        <v>1606</v>
      </c>
      <c r="P3797" t="s">
        <v>4670</v>
      </c>
      <c r="Q3797" s="241">
        <v>44804</v>
      </c>
      <c r="R3797" s="241">
        <v>44896</v>
      </c>
      <c r="S3797" t="s">
        <v>8452</v>
      </c>
      <c r="T3797" s="196"/>
      <c r="U3797" s="196"/>
      <c r="V3797" s="196"/>
      <c r="W3797" s="196"/>
      <c r="X3797"/>
      <c r="Y3797" t="s">
        <v>8326</v>
      </c>
      <c r="Z3797">
        <v>1628407101</v>
      </c>
      <c r="AA3797" t="s">
        <v>8327</v>
      </c>
      <c r="AB3797" s="259" t="str">
        <f>_xlfn.IFNA(IF(Table[[#This Row],[Programme Partner]]&lt;&gt;Table[[#This Row],[Implementing Partner]],CONCATENATE(Table[[#This Row],[Programme Partner]],"-",Table[[#This Row],[Implementing Partner]]),Table[[#This Row],[Programme Partner]]),"")</f>
        <v>German RC-BDRCS</v>
      </c>
    </row>
    <row r="3798" spans="1:28" ht="16.5" customHeight="1">
      <c r="A3798" s="183">
        <v>4246</v>
      </c>
      <c r="B3798" s="212" t="s">
        <v>8684</v>
      </c>
      <c r="C3798" s="198" t="s">
        <v>5024</v>
      </c>
      <c r="D3798" s="212" t="s">
        <v>5110</v>
      </c>
      <c r="E3798" s="195" t="s">
        <v>27</v>
      </c>
      <c r="F3798" s="195" t="s">
        <v>8012</v>
      </c>
      <c r="G3798" s="195" t="s">
        <v>8585</v>
      </c>
      <c r="H3798" s="195" t="str">
        <f>IFERROR(VLOOKUP(Table[[#This Row],[Activity Details of Assistance]],WHAT!E:F,2,FALSE),"")</f>
        <v xml:space="preserve"># of door </v>
      </c>
      <c r="I3798" s="195"/>
      <c r="J3798">
        <v>22</v>
      </c>
      <c r="K3798" t="s">
        <v>8280</v>
      </c>
      <c r="L3798" s="219" t="s">
        <v>13</v>
      </c>
      <c r="M3798" t="s">
        <v>14</v>
      </c>
      <c r="N3798" t="s">
        <v>309</v>
      </c>
      <c r="O3798" t="s">
        <v>1606</v>
      </c>
      <c r="P3798" t="s">
        <v>4670</v>
      </c>
      <c r="Q3798" s="241">
        <v>44804</v>
      </c>
      <c r="R3798" s="241">
        <v>44896</v>
      </c>
      <c r="S3798" t="s">
        <v>8452</v>
      </c>
      <c r="T3798" s="196"/>
      <c r="U3798" s="196"/>
      <c r="V3798" s="196"/>
      <c r="W3798" s="196"/>
      <c r="X3798"/>
      <c r="Y3798" t="s">
        <v>8326</v>
      </c>
      <c r="Z3798">
        <v>1628407101</v>
      </c>
      <c r="AA3798" t="s">
        <v>8327</v>
      </c>
      <c r="AB3798" s="259" t="str">
        <f>_xlfn.IFNA(IF(Table[[#This Row],[Programme Partner]]&lt;&gt;Table[[#This Row],[Implementing Partner]],CONCATENATE(Table[[#This Row],[Programme Partner]],"-",Table[[#This Row],[Implementing Partner]]),Table[[#This Row],[Programme Partner]]),"")</f>
        <v>German RC-BDRCS</v>
      </c>
    </row>
    <row r="3799" spans="1:28" ht="16.5" customHeight="1">
      <c r="A3799" s="183">
        <v>4247</v>
      </c>
      <c r="B3799" s="212" t="s">
        <v>8684</v>
      </c>
      <c r="C3799" s="198" t="s">
        <v>5024</v>
      </c>
      <c r="D3799" s="212" t="s">
        <v>5110</v>
      </c>
      <c r="E3799" s="195" t="s">
        <v>27</v>
      </c>
      <c r="F3799" s="195" t="s">
        <v>8012</v>
      </c>
      <c r="G3799" s="195" t="s">
        <v>8586</v>
      </c>
      <c r="H3799" s="195" t="str">
        <f>IFERROR(VLOOKUP(Table[[#This Row],[Activity Details of Assistance]],WHAT!E:F,2,FALSE),"")</f>
        <v># of door</v>
      </c>
      <c r="I3799" s="195"/>
      <c r="J3799">
        <v>55</v>
      </c>
      <c r="K3799" t="s">
        <v>8280</v>
      </c>
      <c r="L3799" s="219" t="s">
        <v>13</v>
      </c>
      <c r="M3799" t="s">
        <v>14</v>
      </c>
      <c r="N3799" t="s">
        <v>309</v>
      </c>
      <c r="O3799" t="s">
        <v>1606</v>
      </c>
      <c r="P3799" t="s">
        <v>4670</v>
      </c>
      <c r="Q3799" s="241">
        <v>44804</v>
      </c>
      <c r="R3799" s="241">
        <v>44896</v>
      </c>
      <c r="S3799" t="s">
        <v>8452</v>
      </c>
      <c r="T3799" s="196"/>
      <c r="U3799" s="196"/>
      <c r="V3799" s="196"/>
      <c r="W3799" s="196"/>
      <c r="X3799"/>
      <c r="Y3799" t="s">
        <v>8326</v>
      </c>
      <c r="Z3799">
        <v>1628407101</v>
      </c>
      <c r="AA3799" t="s">
        <v>8327</v>
      </c>
      <c r="AB3799" s="259" t="str">
        <f>_xlfn.IFNA(IF(Table[[#This Row],[Programme Partner]]&lt;&gt;Table[[#This Row],[Implementing Partner]],CONCATENATE(Table[[#This Row],[Programme Partner]],"-",Table[[#This Row],[Implementing Partner]]),Table[[#This Row],[Programme Partner]]),"")</f>
        <v>German RC-BDRCS</v>
      </c>
    </row>
    <row r="3800" spans="1:28" ht="16.5" customHeight="1">
      <c r="A3800" s="183">
        <v>4248</v>
      </c>
      <c r="B3800" s="212" t="s">
        <v>8684</v>
      </c>
      <c r="C3800" s="198" t="s">
        <v>5024</v>
      </c>
      <c r="D3800" s="212" t="s">
        <v>5110</v>
      </c>
      <c r="E3800" s="195" t="s">
        <v>27</v>
      </c>
      <c r="F3800" s="195" t="s">
        <v>8012</v>
      </c>
      <c r="G3800" s="195" t="s">
        <v>8357</v>
      </c>
      <c r="H3800" s="195" t="str">
        <f>IFERROR(VLOOKUP(Table[[#This Row],[Activity Details of Assistance]],WHAT!E:F,2,FALSE),"")</f>
        <v># of door</v>
      </c>
      <c r="I3800" s="195"/>
      <c r="J3800">
        <v>110</v>
      </c>
      <c r="K3800" t="s">
        <v>8280</v>
      </c>
      <c r="L3800" s="219" t="s">
        <v>13</v>
      </c>
      <c r="M3800" t="s">
        <v>14</v>
      </c>
      <c r="N3800" t="s">
        <v>309</v>
      </c>
      <c r="O3800" t="s">
        <v>1606</v>
      </c>
      <c r="P3800" t="s">
        <v>4670</v>
      </c>
      <c r="Q3800" s="241">
        <v>44804</v>
      </c>
      <c r="R3800" s="241">
        <v>44896</v>
      </c>
      <c r="S3800" t="s">
        <v>8452</v>
      </c>
      <c r="T3800" s="196"/>
      <c r="U3800" s="196"/>
      <c r="V3800" s="196"/>
      <c r="W3800" s="196"/>
      <c r="X3800"/>
      <c r="Y3800" t="s">
        <v>8326</v>
      </c>
      <c r="Z3800">
        <v>1628407101</v>
      </c>
      <c r="AA3800" t="s">
        <v>8327</v>
      </c>
      <c r="AB3800" s="259" t="str">
        <f>_xlfn.IFNA(IF(Table[[#This Row],[Programme Partner]]&lt;&gt;Table[[#This Row],[Implementing Partner]],CONCATENATE(Table[[#This Row],[Programme Partner]],"-",Table[[#This Row],[Implementing Partner]]),Table[[#This Row],[Programme Partner]]),"")</f>
        <v>German RC-BDRCS</v>
      </c>
    </row>
    <row r="3801" spans="1:28" ht="16.5" customHeight="1">
      <c r="A3801" s="183">
        <v>4249</v>
      </c>
      <c r="B3801" s="212" t="s">
        <v>8684</v>
      </c>
      <c r="C3801" s="198" t="s">
        <v>5024</v>
      </c>
      <c r="D3801" s="212" t="s">
        <v>5110</v>
      </c>
      <c r="E3801" s="195" t="s">
        <v>27</v>
      </c>
      <c r="F3801" s="195" t="s">
        <v>8013</v>
      </c>
      <c r="G3801" s="195" t="s">
        <v>8313</v>
      </c>
      <c r="H3801" s="195" t="str">
        <f>IFERROR(VLOOKUP(Table[[#This Row],[Activity Details of Assistance]],WHAT!E:F,2,FALSE),"")</f>
        <v># of HP sessions at community level</v>
      </c>
      <c r="I3801" s="195"/>
      <c r="J3801">
        <v>744</v>
      </c>
      <c r="K3801" t="s">
        <v>8280</v>
      </c>
      <c r="L3801" s="219" t="s">
        <v>13</v>
      </c>
      <c r="M3801" t="s">
        <v>14</v>
      </c>
      <c r="N3801" t="s">
        <v>309</v>
      </c>
      <c r="O3801" t="s">
        <v>1606</v>
      </c>
      <c r="P3801" t="s">
        <v>4670</v>
      </c>
      <c r="Q3801" s="241">
        <v>44804</v>
      </c>
      <c r="R3801" s="241">
        <v>44896</v>
      </c>
      <c r="S3801" t="s">
        <v>8452</v>
      </c>
      <c r="T3801" s="196"/>
      <c r="U3801" s="196"/>
      <c r="V3801" s="196"/>
      <c r="W3801" s="196"/>
      <c r="X3801"/>
      <c r="Y3801" t="s">
        <v>8326</v>
      </c>
      <c r="Z3801">
        <v>1628407101</v>
      </c>
      <c r="AA3801" t="s">
        <v>8327</v>
      </c>
      <c r="AB3801" s="259" t="str">
        <f>_xlfn.IFNA(IF(Table[[#This Row],[Programme Partner]]&lt;&gt;Table[[#This Row],[Implementing Partner]],CONCATENATE(Table[[#This Row],[Programme Partner]],"-",Table[[#This Row],[Implementing Partner]]),Table[[#This Row],[Programme Partner]]),"")</f>
        <v>German RC-BDRCS</v>
      </c>
    </row>
    <row r="3802" spans="1:28" ht="16.5" customHeight="1">
      <c r="A3802" s="183">
        <v>4250</v>
      </c>
      <c r="B3802" s="212" t="s">
        <v>8684</v>
      </c>
      <c r="C3802" s="198" t="s">
        <v>5024</v>
      </c>
      <c r="D3802" s="212" t="s">
        <v>5110</v>
      </c>
      <c r="E3802" s="195" t="s">
        <v>27</v>
      </c>
      <c r="F3802" s="195" t="s">
        <v>8013</v>
      </c>
      <c r="G3802" s="195" t="s">
        <v>8314</v>
      </c>
      <c r="H3802" s="195" t="str">
        <f>IFERROR(VLOOKUP(Table[[#This Row],[Activity Details of Assistance]],WHAT!E:F,2,FALSE),"")</f>
        <v># of HP sessions at HH level</v>
      </c>
      <c r="I3802" s="195"/>
      <c r="J3802">
        <v>2476</v>
      </c>
      <c r="K3802" t="s">
        <v>8280</v>
      </c>
      <c r="L3802" s="219" t="s">
        <v>13</v>
      </c>
      <c r="M3802" t="s">
        <v>14</v>
      </c>
      <c r="N3802" t="s">
        <v>309</v>
      </c>
      <c r="O3802" t="s">
        <v>1606</v>
      </c>
      <c r="P3802" t="s">
        <v>4670</v>
      </c>
      <c r="Q3802" s="241">
        <v>44804</v>
      </c>
      <c r="R3802" s="241">
        <v>44896</v>
      </c>
      <c r="S3802" t="s">
        <v>8452</v>
      </c>
      <c r="T3802" s="196"/>
      <c r="U3802" s="196"/>
      <c r="V3802" s="196"/>
      <c r="W3802" s="196"/>
      <c r="X3802"/>
      <c r="Y3802" t="s">
        <v>8326</v>
      </c>
      <c r="Z3802">
        <v>1628407101</v>
      </c>
      <c r="AA3802" t="s">
        <v>8327</v>
      </c>
      <c r="AB3802" s="259" t="str">
        <f>_xlfn.IFNA(IF(Table[[#This Row],[Programme Partner]]&lt;&gt;Table[[#This Row],[Implementing Partner]],CONCATENATE(Table[[#This Row],[Programme Partner]],"-",Table[[#This Row],[Implementing Partner]]),Table[[#This Row],[Programme Partner]]),"")</f>
        <v>German RC-BDRCS</v>
      </c>
    </row>
    <row r="3803" spans="1:28" ht="16.5" customHeight="1">
      <c r="A3803" s="183">
        <v>4251</v>
      </c>
      <c r="B3803" s="195" t="s">
        <v>8346</v>
      </c>
      <c r="C3803" s="198" t="s">
        <v>8346</v>
      </c>
      <c r="D3803" s="197" t="s">
        <v>5058</v>
      </c>
      <c r="E3803" s="195" t="s">
        <v>27</v>
      </c>
      <c r="F3803" s="195" t="s">
        <v>8011</v>
      </c>
      <c r="G3803" s="195" t="s">
        <v>8584</v>
      </c>
      <c r="H3803" s="195" t="str">
        <f>IFERROR(VLOOKUP(Table[[#This Row],[Activity Details of Assistance]],WHAT!E:F,2,FALSE),"")</f>
        <v># of tube well</v>
      </c>
      <c r="I3803" s="195"/>
      <c r="J3803">
        <v>32</v>
      </c>
      <c r="K3803" t="s">
        <v>8280</v>
      </c>
      <c r="L3803" s="219" t="s">
        <v>13</v>
      </c>
      <c r="M3803" t="s">
        <v>14</v>
      </c>
      <c r="N3803" t="s">
        <v>309</v>
      </c>
      <c r="O3803" t="s">
        <v>1606</v>
      </c>
      <c r="P3803" t="s">
        <v>6478</v>
      </c>
      <c r="Q3803" s="241">
        <v>44804</v>
      </c>
      <c r="R3803" s="241">
        <v>44896</v>
      </c>
      <c r="S3803" t="s">
        <v>8452</v>
      </c>
      <c r="T3803" s="196"/>
      <c r="U3803" s="196"/>
      <c r="V3803" s="196"/>
      <c r="W3803" s="196"/>
      <c r="X3803"/>
      <c r="Y3803" t="s">
        <v>8575</v>
      </c>
      <c r="Z3803">
        <v>1681597433</v>
      </c>
      <c r="AA3803" t="s">
        <v>8576</v>
      </c>
      <c r="AB3803" s="259" t="str">
        <f>_xlfn.IFNA(IF(Table[[#This Row],[Programme Partner]]&lt;&gt;Table[[#This Row],[Implementing Partner]],CONCATENATE(Table[[#This Row],[Programme Partner]],"-",Table[[#This Row],[Implementing Partner]]),Table[[#This Row],[Programme Partner]]),"")</f>
        <v>GREEN HILL</v>
      </c>
    </row>
    <row r="3804" spans="1:28" ht="16.5" customHeight="1">
      <c r="A3804" s="183">
        <v>4252</v>
      </c>
      <c r="B3804" s="195" t="s">
        <v>8346</v>
      </c>
      <c r="C3804" s="198" t="s">
        <v>8346</v>
      </c>
      <c r="D3804" s="197" t="s">
        <v>5058</v>
      </c>
      <c r="E3804" s="195" t="s">
        <v>27</v>
      </c>
      <c r="F3804" s="195" t="s">
        <v>8012</v>
      </c>
      <c r="G3804" s="195" t="s">
        <v>8585</v>
      </c>
      <c r="H3804" s="195" t="str">
        <f>IFERROR(VLOOKUP(Table[[#This Row],[Activity Details of Assistance]],WHAT!E:F,2,FALSE),"")</f>
        <v xml:space="preserve"># of door </v>
      </c>
      <c r="I3804" s="195"/>
      <c r="J3804">
        <v>31</v>
      </c>
      <c r="K3804" t="s">
        <v>8280</v>
      </c>
      <c r="L3804" s="219" t="s">
        <v>13</v>
      </c>
      <c r="M3804" t="s">
        <v>14</v>
      </c>
      <c r="N3804" t="s">
        <v>309</v>
      </c>
      <c r="O3804" t="s">
        <v>1606</v>
      </c>
      <c r="P3804" t="s">
        <v>6478</v>
      </c>
      <c r="Q3804" s="241">
        <v>44804</v>
      </c>
      <c r="R3804" s="241">
        <v>44896</v>
      </c>
      <c r="S3804" t="s">
        <v>8452</v>
      </c>
      <c r="T3804" s="196"/>
      <c r="U3804" s="196"/>
      <c r="V3804" s="196"/>
      <c r="W3804" s="196"/>
      <c r="X3804"/>
      <c r="Y3804" t="s">
        <v>8575</v>
      </c>
      <c r="Z3804">
        <v>1681597433</v>
      </c>
      <c r="AA3804" t="s">
        <v>8576</v>
      </c>
      <c r="AB3804" s="259" t="str">
        <f>_xlfn.IFNA(IF(Table[[#This Row],[Programme Partner]]&lt;&gt;Table[[#This Row],[Implementing Partner]],CONCATENATE(Table[[#This Row],[Programme Partner]],"-",Table[[#This Row],[Implementing Partner]]),Table[[#This Row],[Programme Partner]]),"")</f>
        <v>GREEN HILL</v>
      </c>
    </row>
    <row r="3805" spans="1:28" ht="16.5" customHeight="1">
      <c r="A3805" s="183">
        <v>4253</v>
      </c>
      <c r="B3805" s="195" t="s">
        <v>8346</v>
      </c>
      <c r="C3805" s="198" t="s">
        <v>8346</v>
      </c>
      <c r="D3805" s="197" t="s">
        <v>5058</v>
      </c>
      <c r="E3805" s="195" t="s">
        <v>27</v>
      </c>
      <c r="F3805" s="195" t="s">
        <v>8012</v>
      </c>
      <c r="G3805" s="195" t="s">
        <v>8586</v>
      </c>
      <c r="H3805" s="195" t="str">
        <f>IFERROR(VLOOKUP(Table[[#This Row],[Activity Details of Assistance]],WHAT!E:F,2,FALSE),"")</f>
        <v># of door</v>
      </c>
      <c r="I3805" s="195"/>
      <c r="J3805">
        <v>27</v>
      </c>
      <c r="K3805" t="s">
        <v>8280</v>
      </c>
      <c r="L3805" s="219" t="s">
        <v>13</v>
      </c>
      <c r="M3805" t="s">
        <v>14</v>
      </c>
      <c r="N3805" t="s">
        <v>309</v>
      </c>
      <c r="O3805" t="s">
        <v>1606</v>
      </c>
      <c r="P3805" t="s">
        <v>6478</v>
      </c>
      <c r="Q3805" s="241">
        <v>44804</v>
      </c>
      <c r="R3805" s="241">
        <v>44896</v>
      </c>
      <c r="S3805" t="s">
        <v>8452</v>
      </c>
      <c r="T3805" s="196"/>
      <c r="U3805" s="196"/>
      <c r="V3805" s="196"/>
      <c r="W3805" s="196"/>
      <c r="X3805"/>
      <c r="Y3805" t="s">
        <v>8575</v>
      </c>
      <c r="Z3805">
        <v>1681597433</v>
      </c>
      <c r="AA3805" t="s">
        <v>8576</v>
      </c>
      <c r="AB3805" s="259" t="str">
        <f>_xlfn.IFNA(IF(Table[[#This Row],[Programme Partner]]&lt;&gt;Table[[#This Row],[Implementing Partner]],CONCATENATE(Table[[#This Row],[Programme Partner]],"-",Table[[#This Row],[Implementing Partner]]),Table[[#This Row],[Programme Partner]]),"")</f>
        <v>GREEN HILL</v>
      </c>
    </row>
    <row r="3806" spans="1:28" ht="16.5" customHeight="1">
      <c r="A3806" s="183">
        <v>4254</v>
      </c>
      <c r="B3806" s="195" t="s">
        <v>8346</v>
      </c>
      <c r="C3806" s="198" t="s">
        <v>8346</v>
      </c>
      <c r="D3806" s="197" t="s">
        <v>5058</v>
      </c>
      <c r="E3806" s="195" t="s">
        <v>27</v>
      </c>
      <c r="F3806" s="195" t="s">
        <v>8012</v>
      </c>
      <c r="G3806" s="195" t="s">
        <v>8357</v>
      </c>
      <c r="H3806" s="195" t="str">
        <f>IFERROR(VLOOKUP(Table[[#This Row],[Activity Details of Assistance]],WHAT!E:F,2,FALSE),"")</f>
        <v># of door</v>
      </c>
      <c r="I3806" s="195"/>
      <c r="J3806">
        <v>69</v>
      </c>
      <c r="K3806" t="s">
        <v>8280</v>
      </c>
      <c r="L3806" s="219" t="s">
        <v>13</v>
      </c>
      <c r="M3806" t="s">
        <v>14</v>
      </c>
      <c r="N3806" t="s">
        <v>309</v>
      </c>
      <c r="O3806" t="s">
        <v>1606</v>
      </c>
      <c r="P3806" t="s">
        <v>6478</v>
      </c>
      <c r="Q3806" s="241">
        <v>44804</v>
      </c>
      <c r="R3806" s="241">
        <v>44896</v>
      </c>
      <c r="S3806" t="s">
        <v>8452</v>
      </c>
      <c r="T3806" s="196"/>
      <c r="U3806" s="196"/>
      <c r="V3806" s="196"/>
      <c r="W3806" s="196"/>
      <c r="X3806"/>
      <c r="Y3806" t="s">
        <v>8575</v>
      </c>
      <c r="Z3806">
        <v>1681597433</v>
      </c>
      <c r="AA3806" t="s">
        <v>8576</v>
      </c>
      <c r="AB3806" s="259" t="str">
        <f>_xlfn.IFNA(IF(Table[[#This Row],[Programme Partner]]&lt;&gt;Table[[#This Row],[Implementing Partner]],CONCATENATE(Table[[#This Row],[Programme Partner]],"-",Table[[#This Row],[Implementing Partner]]),Table[[#This Row],[Programme Partner]]),"")</f>
        <v>GREEN HILL</v>
      </c>
    </row>
    <row r="3807" spans="1:28" ht="16.5" customHeight="1">
      <c r="A3807" s="183">
        <v>4255</v>
      </c>
      <c r="B3807" s="195" t="s">
        <v>8346</v>
      </c>
      <c r="C3807" s="198" t="s">
        <v>8346</v>
      </c>
      <c r="D3807" s="197" t="s">
        <v>5058</v>
      </c>
      <c r="E3807" s="195" t="s">
        <v>27</v>
      </c>
      <c r="F3807" s="195" t="s">
        <v>8013</v>
      </c>
      <c r="G3807" s="195" t="s">
        <v>8313</v>
      </c>
      <c r="H3807" s="195" t="str">
        <f>IFERROR(VLOOKUP(Table[[#This Row],[Activity Details of Assistance]],WHAT!E:F,2,FALSE),"")</f>
        <v># of HP sessions at community level</v>
      </c>
      <c r="I3807" s="195"/>
      <c r="J3807">
        <v>80</v>
      </c>
      <c r="K3807" t="s">
        <v>8280</v>
      </c>
      <c r="L3807" s="219" t="s">
        <v>13</v>
      </c>
      <c r="M3807" t="s">
        <v>14</v>
      </c>
      <c r="N3807" t="s">
        <v>309</v>
      </c>
      <c r="O3807" t="s">
        <v>1606</v>
      </c>
      <c r="P3807" t="s">
        <v>6478</v>
      </c>
      <c r="Q3807" s="241">
        <v>44804</v>
      </c>
      <c r="R3807" s="241">
        <v>44896</v>
      </c>
      <c r="S3807" t="s">
        <v>8452</v>
      </c>
      <c r="T3807" s="196"/>
      <c r="U3807" s="196"/>
      <c r="V3807" s="196"/>
      <c r="W3807" s="196"/>
      <c r="X3807"/>
      <c r="Y3807" t="s">
        <v>8575</v>
      </c>
      <c r="Z3807">
        <v>1681597433</v>
      </c>
      <c r="AA3807" t="s">
        <v>8576</v>
      </c>
      <c r="AB3807" s="259" t="str">
        <f>_xlfn.IFNA(IF(Table[[#This Row],[Programme Partner]]&lt;&gt;Table[[#This Row],[Implementing Partner]],CONCATENATE(Table[[#This Row],[Programme Partner]],"-",Table[[#This Row],[Implementing Partner]]),Table[[#This Row],[Programme Partner]]),"")</f>
        <v>GREEN HILL</v>
      </c>
    </row>
    <row r="3808" spans="1:28" ht="16.5" customHeight="1">
      <c r="A3808" s="183">
        <v>4256</v>
      </c>
      <c r="B3808" s="195" t="s">
        <v>8346</v>
      </c>
      <c r="C3808" s="198" t="s">
        <v>8346</v>
      </c>
      <c r="D3808" s="197" t="s">
        <v>5058</v>
      </c>
      <c r="E3808" s="195" t="s">
        <v>27</v>
      </c>
      <c r="F3808" s="195" t="s">
        <v>8013</v>
      </c>
      <c r="G3808" s="195" t="s">
        <v>8314</v>
      </c>
      <c r="H3808" s="195" t="str">
        <f>IFERROR(VLOOKUP(Table[[#This Row],[Activity Details of Assistance]],WHAT!E:F,2,FALSE),"")</f>
        <v># of HP sessions at HH level</v>
      </c>
      <c r="I3808" s="195"/>
      <c r="J3808">
        <v>585</v>
      </c>
      <c r="K3808" t="s">
        <v>8280</v>
      </c>
      <c r="L3808" s="219" t="s">
        <v>13</v>
      </c>
      <c r="M3808" t="s">
        <v>14</v>
      </c>
      <c r="N3808" t="s">
        <v>309</v>
      </c>
      <c r="O3808" t="s">
        <v>1606</v>
      </c>
      <c r="P3808" t="s">
        <v>6478</v>
      </c>
      <c r="Q3808" s="241">
        <v>44804</v>
      </c>
      <c r="R3808" s="241">
        <v>44896</v>
      </c>
      <c r="S3808" t="s">
        <v>8452</v>
      </c>
      <c r="T3808" s="196"/>
      <c r="U3808" s="196"/>
      <c r="V3808" s="196"/>
      <c r="W3808" s="196"/>
      <c r="X3808"/>
      <c r="Y3808" t="s">
        <v>8575</v>
      </c>
      <c r="Z3808">
        <v>1681597433</v>
      </c>
      <c r="AA3808" t="s">
        <v>8576</v>
      </c>
      <c r="AB3808" s="259" t="str">
        <f>_xlfn.IFNA(IF(Table[[#This Row],[Programme Partner]]&lt;&gt;Table[[#This Row],[Implementing Partner]],CONCATENATE(Table[[#This Row],[Programme Partner]],"-",Table[[#This Row],[Implementing Partner]]),Table[[#This Row],[Programme Partner]]),"")</f>
        <v>GREEN HILL</v>
      </c>
    </row>
    <row r="3809" spans="1:28" ht="16.5" customHeight="1">
      <c r="A3809" s="183">
        <v>4257</v>
      </c>
      <c r="B3809" s="195" t="s">
        <v>8346</v>
      </c>
      <c r="C3809" s="198" t="s">
        <v>8346</v>
      </c>
      <c r="D3809" s="197" t="s">
        <v>5058</v>
      </c>
      <c r="E3809" s="195" t="s">
        <v>27</v>
      </c>
      <c r="F3809" s="195" t="s">
        <v>8013</v>
      </c>
      <c r="G3809" s="195" t="s">
        <v>8442</v>
      </c>
      <c r="H3809" s="195" t="str">
        <f>IFERROR(VLOOKUP(Table[[#This Row],[Activity Details of Assistance]],WHAT!E:F,2,FALSE),"")</f>
        <v># of facilities</v>
      </c>
      <c r="I3809" s="195"/>
      <c r="J3809">
        <v>1260</v>
      </c>
      <c r="K3809" t="s">
        <v>8280</v>
      </c>
      <c r="L3809" s="219" t="s">
        <v>13</v>
      </c>
      <c r="M3809" t="s">
        <v>14</v>
      </c>
      <c r="N3809" t="s">
        <v>309</v>
      </c>
      <c r="O3809" t="s">
        <v>1606</v>
      </c>
      <c r="P3809" t="s">
        <v>6478</v>
      </c>
      <c r="Q3809" s="241">
        <v>44804</v>
      </c>
      <c r="R3809" s="241">
        <v>44896</v>
      </c>
      <c r="S3809" t="s">
        <v>8452</v>
      </c>
      <c r="T3809" s="196"/>
      <c r="U3809" s="196"/>
      <c r="V3809" s="196"/>
      <c r="W3809" s="196"/>
      <c r="X3809"/>
      <c r="Y3809" t="s">
        <v>8575</v>
      </c>
      <c r="Z3809">
        <v>1681597433</v>
      </c>
      <c r="AA3809" t="s">
        <v>8576</v>
      </c>
      <c r="AB3809" s="259" t="str">
        <f>_xlfn.IFNA(IF(Table[[#This Row],[Programme Partner]]&lt;&gt;Table[[#This Row],[Implementing Partner]],CONCATENATE(Table[[#This Row],[Programme Partner]],"-",Table[[#This Row],[Implementing Partner]]),Table[[#This Row],[Programme Partner]]),"")</f>
        <v>GREEN HILL</v>
      </c>
    </row>
    <row r="3810" spans="1:28" ht="16.5" customHeight="1">
      <c r="A3810" s="183">
        <v>4258</v>
      </c>
      <c r="B3810" s="195" t="s">
        <v>8346</v>
      </c>
      <c r="C3810" s="198" t="s">
        <v>8346</v>
      </c>
      <c r="D3810" s="197" t="s">
        <v>5058</v>
      </c>
      <c r="E3810" s="195" t="s">
        <v>27</v>
      </c>
      <c r="F3810" s="195" t="s">
        <v>8011</v>
      </c>
      <c r="G3810" s="195" t="s">
        <v>8584</v>
      </c>
      <c r="H3810" s="195" t="str">
        <f>IFERROR(VLOOKUP(Table[[#This Row],[Activity Details of Assistance]],WHAT!E:F,2,FALSE),"")</f>
        <v># of tube well</v>
      </c>
      <c r="I3810" s="195"/>
      <c r="J3810">
        <v>28</v>
      </c>
      <c r="K3810" t="s">
        <v>8280</v>
      </c>
      <c r="L3810" s="219" t="s">
        <v>13</v>
      </c>
      <c r="M3810" t="s">
        <v>14</v>
      </c>
      <c r="N3810" t="s">
        <v>309</v>
      </c>
      <c r="O3810" t="s">
        <v>1606</v>
      </c>
      <c r="P3810" t="s">
        <v>6386</v>
      </c>
      <c r="Q3810" s="241">
        <v>44804</v>
      </c>
      <c r="R3810" s="241">
        <v>44896</v>
      </c>
      <c r="S3810" t="s">
        <v>8452</v>
      </c>
      <c r="T3810" s="196"/>
      <c r="U3810" s="196"/>
      <c r="V3810" s="196"/>
      <c r="W3810" s="196"/>
      <c r="X3810"/>
      <c r="Y3810" t="s">
        <v>8575</v>
      </c>
      <c r="Z3810">
        <v>1681597433</v>
      </c>
      <c r="AA3810" t="s">
        <v>8576</v>
      </c>
      <c r="AB3810" s="259" t="str">
        <f>_xlfn.IFNA(IF(Table[[#This Row],[Programme Partner]]&lt;&gt;Table[[#This Row],[Implementing Partner]],CONCATENATE(Table[[#This Row],[Programme Partner]],"-",Table[[#This Row],[Implementing Partner]]),Table[[#This Row],[Programme Partner]]),"")</f>
        <v>GREEN HILL</v>
      </c>
    </row>
    <row r="3811" spans="1:28" ht="16.5" customHeight="1">
      <c r="A3811" s="183">
        <v>4259</v>
      </c>
      <c r="B3811" s="195" t="s">
        <v>8346</v>
      </c>
      <c r="C3811" s="198" t="s">
        <v>8346</v>
      </c>
      <c r="D3811" s="197" t="s">
        <v>5058</v>
      </c>
      <c r="E3811" s="195" t="s">
        <v>27</v>
      </c>
      <c r="F3811" s="195" t="s">
        <v>8012</v>
      </c>
      <c r="G3811" s="195" t="s">
        <v>8585</v>
      </c>
      <c r="H3811" s="195" t="str">
        <f>IFERROR(VLOOKUP(Table[[#This Row],[Activity Details of Assistance]],WHAT!E:F,2,FALSE),"")</f>
        <v xml:space="preserve"># of door </v>
      </c>
      <c r="I3811" s="195"/>
      <c r="J3811">
        <v>26</v>
      </c>
      <c r="K3811" t="s">
        <v>8280</v>
      </c>
      <c r="L3811" s="219" t="s">
        <v>13</v>
      </c>
      <c r="M3811" t="s">
        <v>14</v>
      </c>
      <c r="N3811" t="s">
        <v>309</v>
      </c>
      <c r="O3811" t="s">
        <v>1606</v>
      </c>
      <c r="P3811" t="s">
        <v>6386</v>
      </c>
      <c r="Q3811" s="241">
        <v>44804</v>
      </c>
      <c r="R3811" s="241">
        <v>44896</v>
      </c>
      <c r="S3811" t="s">
        <v>8452</v>
      </c>
      <c r="T3811" s="196"/>
      <c r="U3811" s="196"/>
      <c r="V3811" s="196"/>
      <c r="W3811" s="196"/>
      <c r="X3811"/>
      <c r="Y3811" t="s">
        <v>8575</v>
      </c>
      <c r="Z3811">
        <v>1681597433</v>
      </c>
      <c r="AA3811" t="s">
        <v>8576</v>
      </c>
      <c r="AB3811" s="259" t="str">
        <f>_xlfn.IFNA(IF(Table[[#This Row],[Programme Partner]]&lt;&gt;Table[[#This Row],[Implementing Partner]],CONCATENATE(Table[[#This Row],[Programme Partner]],"-",Table[[#This Row],[Implementing Partner]]),Table[[#This Row],[Programme Partner]]),"")</f>
        <v>GREEN HILL</v>
      </c>
    </row>
    <row r="3812" spans="1:28" ht="16.5" customHeight="1">
      <c r="A3812" s="183">
        <v>4260</v>
      </c>
      <c r="B3812" s="195" t="s">
        <v>8346</v>
      </c>
      <c r="C3812" s="198" t="s">
        <v>8346</v>
      </c>
      <c r="D3812" s="197" t="s">
        <v>5058</v>
      </c>
      <c r="E3812" s="195" t="s">
        <v>27</v>
      </c>
      <c r="F3812" s="195" t="s">
        <v>8012</v>
      </c>
      <c r="G3812" s="195" t="s">
        <v>8586</v>
      </c>
      <c r="H3812" s="195" t="str">
        <f>IFERROR(VLOOKUP(Table[[#This Row],[Activity Details of Assistance]],WHAT!E:F,2,FALSE),"")</f>
        <v># of door</v>
      </c>
      <c r="I3812" s="195"/>
      <c r="J3812">
        <v>40</v>
      </c>
      <c r="K3812" t="s">
        <v>8280</v>
      </c>
      <c r="L3812" s="219" t="s">
        <v>13</v>
      </c>
      <c r="M3812" t="s">
        <v>14</v>
      </c>
      <c r="N3812" t="s">
        <v>309</v>
      </c>
      <c r="O3812" t="s">
        <v>1606</v>
      </c>
      <c r="P3812" t="s">
        <v>6386</v>
      </c>
      <c r="Q3812" s="241">
        <v>44804</v>
      </c>
      <c r="R3812" s="241">
        <v>44896</v>
      </c>
      <c r="S3812" t="s">
        <v>8452</v>
      </c>
      <c r="T3812" s="196"/>
      <c r="U3812" s="196"/>
      <c r="V3812" s="196"/>
      <c r="W3812" s="196"/>
      <c r="X3812"/>
      <c r="Y3812" t="s">
        <v>8575</v>
      </c>
      <c r="Z3812">
        <v>1681597433</v>
      </c>
      <c r="AA3812" t="s">
        <v>8576</v>
      </c>
      <c r="AB3812" s="259" t="str">
        <f>_xlfn.IFNA(IF(Table[[#This Row],[Programme Partner]]&lt;&gt;Table[[#This Row],[Implementing Partner]],CONCATENATE(Table[[#This Row],[Programme Partner]],"-",Table[[#This Row],[Implementing Partner]]),Table[[#This Row],[Programme Partner]]),"")</f>
        <v>GREEN HILL</v>
      </c>
    </row>
    <row r="3813" spans="1:28" ht="16.5" customHeight="1">
      <c r="A3813" s="183">
        <v>4261</v>
      </c>
      <c r="B3813" s="195" t="s">
        <v>8346</v>
      </c>
      <c r="C3813" s="198" t="s">
        <v>8346</v>
      </c>
      <c r="D3813" s="197" t="s">
        <v>5058</v>
      </c>
      <c r="E3813" s="195" t="s">
        <v>27</v>
      </c>
      <c r="F3813" s="195" t="s">
        <v>8013</v>
      </c>
      <c r="G3813" s="195" t="s">
        <v>8313</v>
      </c>
      <c r="H3813" s="195" t="str">
        <f>IFERROR(VLOOKUP(Table[[#This Row],[Activity Details of Assistance]],WHAT!E:F,2,FALSE),"")</f>
        <v># of HP sessions at community level</v>
      </c>
      <c r="I3813" s="195"/>
      <c r="J3813">
        <v>60</v>
      </c>
      <c r="K3813" t="s">
        <v>8280</v>
      </c>
      <c r="L3813" s="219" t="s">
        <v>13</v>
      </c>
      <c r="M3813" t="s">
        <v>14</v>
      </c>
      <c r="N3813" t="s">
        <v>309</v>
      </c>
      <c r="O3813" t="s">
        <v>1606</v>
      </c>
      <c r="P3813" t="s">
        <v>6386</v>
      </c>
      <c r="Q3813" s="241">
        <v>44804</v>
      </c>
      <c r="R3813" s="241">
        <v>44896</v>
      </c>
      <c r="S3813" t="s">
        <v>8452</v>
      </c>
      <c r="T3813" s="196"/>
      <c r="U3813" s="196"/>
      <c r="V3813" s="196"/>
      <c r="W3813" s="196"/>
      <c r="X3813"/>
      <c r="Y3813" t="s">
        <v>8575</v>
      </c>
      <c r="Z3813">
        <v>1681597433</v>
      </c>
      <c r="AA3813" t="s">
        <v>8576</v>
      </c>
      <c r="AB3813" s="259" t="str">
        <f>_xlfn.IFNA(IF(Table[[#This Row],[Programme Partner]]&lt;&gt;Table[[#This Row],[Implementing Partner]],CONCATENATE(Table[[#This Row],[Programme Partner]],"-",Table[[#This Row],[Implementing Partner]]),Table[[#This Row],[Programme Partner]]),"")</f>
        <v>GREEN HILL</v>
      </c>
    </row>
    <row r="3814" spans="1:28" ht="16.5" customHeight="1">
      <c r="A3814" s="183">
        <v>4262</v>
      </c>
      <c r="B3814" s="195" t="s">
        <v>8346</v>
      </c>
      <c r="C3814" s="198" t="s">
        <v>8346</v>
      </c>
      <c r="D3814" s="197" t="s">
        <v>5058</v>
      </c>
      <c r="E3814" s="195" t="s">
        <v>27</v>
      </c>
      <c r="F3814" s="195" t="s">
        <v>8013</v>
      </c>
      <c r="G3814" s="195" t="s">
        <v>8314</v>
      </c>
      <c r="H3814" s="195" t="str">
        <f>IFERROR(VLOOKUP(Table[[#This Row],[Activity Details of Assistance]],WHAT!E:F,2,FALSE),"")</f>
        <v># of HP sessions at HH level</v>
      </c>
      <c r="I3814" s="195"/>
      <c r="J3814">
        <v>411</v>
      </c>
      <c r="K3814" t="s">
        <v>8280</v>
      </c>
      <c r="L3814" s="219" t="s">
        <v>13</v>
      </c>
      <c r="M3814" t="s">
        <v>14</v>
      </c>
      <c r="N3814" t="s">
        <v>309</v>
      </c>
      <c r="O3814" t="s">
        <v>1606</v>
      </c>
      <c r="P3814" t="s">
        <v>6386</v>
      </c>
      <c r="Q3814" s="241">
        <v>44804</v>
      </c>
      <c r="R3814" s="241">
        <v>44896</v>
      </c>
      <c r="S3814" t="s">
        <v>8452</v>
      </c>
      <c r="T3814" s="196"/>
      <c r="U3814" s="196"/>
      <c r="V3814" s="196"/>
      <c r="W3814" s="196"/>
      <c r="X3814"/>
      <c r="Y3814" t="s">
        <v>8575</v>
      </c>
      <c r="Z3814">
        <v>1681597433</v>
      </c>
      <c r="AA3814" t="s">
        <v>8576</v>
      </c>
      <c r="AB3814" s="259" t="str">
        <f>_xlfn.IFNA(IF(Table[[#This Row],[Programme Partner]]&lt;&gt;Table[[#This Row],[Implementing Partner]],CONCATENATE(Table[[#This Row],[Programme Partner]],"-",Table[[#This Row],[Implementing Partner]]),Table[[#This Row],[Programme Partner]]),"")</f>
        <v>GREEN HILL</v>
      </c>
    </row>
    <row r="3815" spans="1:28" ht="16.5" customHeight="1">
      <c r="A3815" s="183">
        <v>4263</v>
      </c>
      <c r="B3815" s="195" t="s">
        <v>8346</v>
      </c>
      <c r="C3815" s="198" t="s">
        <v>8346</v>
      </c>
      <c r="D3815" s="197" t="s">
        <v>5058</v>
      </c>
      <c r="E3815" s="195" t="s">
        <v>27</v>
      </c>
      <c r="F3815" s="195" t="s">
        <v>8013</v>
      </c>
      <c r="G3815" s="195" t="s">
        <v>8442</v>
      </c>
      <c r="H3815" s="195" t="str">
        <f>IFERROR(VLOOKUP(Table[[#This Row],[Activity Details of Assistance]],WHAT!E:F,2,FALSE),"")</f>
        <v># of facilities</v>
      </c>
      <c r="I3815" s="195"/>
      <c r="J3815">
        <v>394</v>
      </c>
      <c r="K3815" t="s">
        <v>8280</v>
      </c>
      <c r="L3815" s="219" t="s">
        <v>13</v>
      </c>
      <c r="M3815" t="s">
        <v>14</v>
      </c>
      <c r="N3815" t="s">
        <v>309</v>
      </c>
      <c r="O3815" t="s">
        <v>1606</v>
      </c>
      <c r="P3815" t="s">
        <v>6386</v>
      </c>
      <c r="Q3815" s="241">
        <v>44804</v>
      </c>
      <c r="R3815" s="241">
        <v>44896</v>
      </c>
      <c r="S3815" t="s">
        <v>8452</v>
      </c>
      <c r="T3815" s="196"/>
      <c r="U3815" s="196"/>
      <c r="V3815" s="196"/>
      <c r="W3815" s="196"/>
      <c r="X3815"/>
      <c r="Y3815" t="s">
        <v>8575</v>
      </c>
      <c r="Z3815">
        <v>1681597433</v>
      </c>
      <c r="AA3815" t="s">
        <v>8576</v>
      </c>
      <c r="AB3815" s="259" t="str">
        <f>_xlfn.IFNA(IF(Table[[#This Row],[Programme Partner]]&lt;&gt;Table[[#This Row],[Implementing Partner]],CONCATENATE(Table[[#This Row],[Programme Partner]],"-",Table[[#This Row],[Implementing Partner]]),Table[[#This Row],[Programme Partner]]),"")</f>
        <v>GREEN HILL</v>
      </c>
    </row>
    <row r="3816" spans="1:28" ht="16.5" customHeight="1">
      <c r="A3816" s="183">
        <v>4264</v>
      </c>
      <c r="B3816" s="195" t="s">
        <v>8346</v>
      </c>
      <c r="C3816" s="198" t="s">
        <v>8346</v>
      </c>
      <c r="D3816" s="197" t="s">
        <v>5058</v>
      </c>
      <c r="E3816" s="195" t="s">
        <v>27</v>
      </c>
      <c r="F3816" s="195" t="s">
        <v>8011</v>
      </c>
      <c r="G3816" s="195" t="s">
        <v>8584</v>
      </c>
      <c r="H3816" s="195" t="str">
        <f>IFERROR(VLOOKUP(Table[[#This Row],[Activity Details of Assistance]],WHAT!E:F,2,FALSE),"")</f>
        <v># of tube well</v>
      </c>
      <c r="I3816" s="195"/>
      <c r="J3816">
        <v>20</v>
      </c>
      <c r="K3816" t="s">
        <v>8280</v>
      </c>
      <c r="L3816" s="219" t="s">
        <v>13</v>
      </c>
      <c r="M3816" t="s">
        <v>14</v>
      </c>
      <c r="N3816" t="s">
        <v>309</v>
      </c>
      <c r="O3816" t="s">
        <v>1606</v>
      </c>
      <c r="P3816" t="s">
        <v>4668</v>
      </c>
      <c r="Q3816" s="241">
        <v>44804</v>
      </c>
      <c r="R3816" s="241">
        <v>44896</v>
      </c>
      <c r="S3816" t="s">
        <v>8452</v>
      </c>
      <c r="T3816" s="196"/>
      <c r="U3816" s="196"/>
      <c r="V3816" s="196"/>
      <c r="W3816" s="196"/>
      <c r="X3816"/>
      <c r="Y3816" t="s">
        <v>8575</v>
      </c>
      <c r="Z3816">
        <v>1681597433</v>
      </c>
      <c r="AA3816" t="s">
        <v>8576</v>
      </c>
      <c r="AB3816" s="259" t="str">
        <f>_xlfn.IFNA(IF(Table[[#This Row],[Programme Partner]]&lt;&gt;Table[[#This Row],[Implementing Partner]],CONCATENATE(Table[[#This Row],[Programme Partner]],"-",Table[[#This Row],[Implementing Partner]]),Table[[#This Row],[Programme Partner]]),"")</f>
        <v>GREEN HILL</v>
      </c>
    </row>
    <row r="3817" spans="1:28" ht="16.5" customHeight="1">
      <c r="A3817" s="183">
        <v>4265</v>
      </c>
      <c r="B3817" s="195" t="s">
        <v>8346</v>
      </c>
      <c r="C3817" s="198" t="s">
        <v>8346</v>
      </c>
      <c r="D3817" s="197" t="s">
        <v>5058</v>
      </c>
      <c r="E3817" s="195" t="s">
        <v>27</v>
      </c>
      <c r="F3817" s="195" t="s">
        <v>8012</v>
      </c>
      <c r="G3817" s="195" t="s">
        <v>8585</v>
      </c>
      <c r="H3817" s="195" t="str">
        <f>IFERROR(VLOOKUP(Table[[#This Row],[Activity Details of Assistance]],WHAT!E:F,2,FALSE),"")</f>
        <v xml:space="preserve"># of door </v>
      </c>
      <c r="I3817" s="195"/>
      <c r="J3817">
        <v>16</v>
      </c>
      <c r="K3817" t="s">
        <v>8280</v>
      </c>
      <c r="L3817" s="219" t="s">
        <v>13</v>
      </c>
      <c r="M3817" t="s">
        <v>14</v>
      </c>
      <c r="N3817" t="s">
        <v>309</v>
      </c>
      <c r="O3817" t="s">
        <v>1606</v>
      </c>
      <c r="P3817" t="s">
        <v>4668</v>
      </c>
      <c r="Q3817" s="241">
        <v>44804</v>
      </c>
      <c r="R3817" s="241">
        <v>44896</v>
      </c>
      <c r="S3817" t="s">
        <v>8452</v>
      </c>
      <c r="T3817" s="196"/>
      <c r="U3817" s="196"/>
      <c r="V3817" s="196"/>
      <c r="W3817" s="196"/>
      <c r="X3817"/>
      <c r="Y3817" t="s">
        <v>8575</v>
      </c>
      <c r="Z3817">
        <v>1681597433</v>
      </c>
      <c r="AA3817" t="s">
        <v>8576</v>
      </c>
      <c r="AB3817" s="259" t="str">
        <f>_xlfn.IFNA(IF(Table[[#This Row],[Programme Partner]]&lt;&gt;Table[[#This Row],[Implementing Partner]],CONCATENATE(Table[[#This Row],[Programme Partner]],"-",Table[[#This Row],[Implementing Partner]]),Table[[#This Row],[Programme Partner]]),"")</f>
        <v>GREEN HILL</v>
      </c>
    </row>
    <row r="3818" spans="1:28" ht="16.5" customHeight="1">
      <c r="A3818" s="183">
        <v>4266</v>
      </c>
      <c r="B3818" s="195" t="s">
        <v>8346</v>
      </c>
      <c r="C3818" s="198" t="s">
        <v>8346</v>
      </c>
      <c r="D3818" s="197" t="s">
        <v>5058</v>
      </c>
      <c r="E3818" s="195" t="s">
        <v>27</v>
      </c>
      <c r="F3818" s="195" t="s">
        <v>8012</v>
      </c>
      <c r="G3818" s="195" t="s">
        <v>8586</v>
      </c>
      <c r="H3818" s="195" t="str">
        <f>IFERROR(VLOOKUP(Table[[#This Row],[Activity Details of Assistance]],WHAT!E:F,2,FALSE),"")</f>
        <v># of door</v>
      </c>
      <c r="I3818" s="195"/>
      <c r="J3818">
        <v>28</v>
      </c>
      <c r="K3818" t="s">
        <v>8280</v>
      </c>
      <c r="L3818" s="219" t="s">
        <v>13</v>
      </c>
      <c r="M3818" t="s">
        <v>14</v>
      </c>
      <c r="N3818" t="s">
        <v>309</v>
      </c>
      <c r="O3818" t="s">
        <v>1606</v>
      </c>
      <c r="P3818" t="s">
        <v>4668</v>
      </c>
      <c r="Q3818" s="241">
        <v>44804</v>
      </c>
      <c r="R3818" s="241">
        <v>44896</v>
      </c>
      <c r="S3818" t="s">
        <v>8452</v>
      </c>
      <c r="T3818" s="196"/>
      <c r="U3818" s="196"/>
      <c r="V3818" s="196"/>
      <c r="W3818" s="196"/>
      <c r="X3818"/>
      <c r="Y3818" t="s">
        <v>8575</v>
      </c>
      <c r="Z3818">
        <v>1681597433</v>
      </c>
      <c r="AA3818" t="s">
        <v>8576</v>
      </c>
      <c r="AB3818" s="259" t="str">
        <f>_xlfn.IFNA(IF(Table[[#This Row],[Programme Partner]]&lt;&gt;Table[[#This Row],[Implementing Partner]],CONCATENATE(Table[[#This Row],[Programme Partner]],"-",Table[[#This Row],[Implementing Partner]]),Table[[#This Row],[Programme Partner]]),"")</f>
        <v>GREEN HILL</v>
      </c>
    </row>
    <row r="3819" spans="1:28" ht="16.5" customHeight="1">
      <c r="A3819" s="183">
        <v>4267</v>
      </c>
      <c r="B3819" s="195" t="s">
        <v>8346</v>
      </c>
      <c r="C3819" s="198" t="s">
        <v>8346</v>
      </c>
      <c r="D3819" s="197" t="s">
        <v>5058</v>
      </c>
      <c r="E3819" s="195" t="s">
        <v>27</v>
      </c>
      <c r="F3819" s="195" t="s">
        <v>8012</v>
      </c>
      <c r="G3819" s="195" t="s">
        <v>8357</v>
      </c>
      <c r="H3819" s="195" t="str">
        <f>IFERROR(VLOOKUP(Table[[#This Row],[Activity Details of Assistance]],WHAT!E:F,2,FALSE),"")</f>
        <v># of door</v>
      </c>
      <c r="I3819" s="195"/>
      <c r="J3819">
        <v>21</v>
      </c>
      <c r="K3819" t="s">
        <v>8280</v>
      </c>
      <c r="L3819" s="219" t="s">
        <v>13</v>
      </c>
      <c r="M3819" t="s">
        <v>14</v>
      </c>
      <c r="N3819" t="s">
        <v>309</v>
      </c>
      <c r="O3819" t="s">
        <v>1606</v>
      </c>
      <c r="P3819" t="s">
        <v>4668</v>
      </c>
      <c r="Q3819" s="241">
        <v>44804</v>
      </c>
      <c r="R3819" s="241">
        <v>44896</v>
      </c>
      <c r="S3819" t="s">
        <v>8452</v>
      </c>
      <c r="T3819" s="196"/>
      <c r="U3819" s="196"/>
      <c r="V3819" s="196"/>
      <c r="W3819" s="196"/>
      <c r="X3819"/>
      <c r="Y3819" t="s">
        <v>8575</v>
      </c>
      <c r="Z3819">
        <v>1681597433</v>
      </c>
      <c r="AA3819" t="s">
        <v>8576</v>
      </c>
      <c r="AB3819" s="259" t="str">
        <f>_xlfn.IFNA(IF(Table[[#This Row],[Programme Partner]]&lt;&gt;Table[[#This Row],[Implementing Partner]],CONCATENATE(Table[[#This Row],[Programme Partner]],"-",Table[[#This Row],[Implementing Partner]]),Table[[#This Row],[Programme Partner]]),"")</f>
        <v>GREEN HILL</v>
      </c>
    </row>
    <row r="3820" spans="1:28" ht="16.5" customHeight="1">
      <c r="A3820" s="183">
        <v>4268</v>
      </c>
      <c r="B3820" s="195" t="s">
        <v>8346</v>
      </c>
      <c r="C3820" s="198" t="s">
        <v>8346</v>
      </c>
      <c r="D3820" s="197" t="s">
        <v>5058</v>
      </c>
      <c r="E3820" s="195" t="s">
        <v>27</v>
      </c>
      <c r="F3820" s="195" t="s">
        <v>8013</v>
      </c>
      <c r="G3820" s="195" t="s">
        <v>8313</v>
      </c>
      <c r="H3820" s="195" t="str">
        <f>IFERROR(VLOOKUP(Table[[#This Row],[Activity Details of Assistance]],WHAT!E:F,2,FALSE),"")</f>
        <v># of HP sessions at community level</v>
      </c>
      <c r="I3820" s="195"/>
      <c r="J3820">
        <v>40</v>
      </c>
      <c r="K3820" t="s">
        <v>8280</v>
      </c>
      <c r="L3820" s="219" t="s">
        <v>13</v>
      </c>
      <c r="M3820" t="s">
        <v>14</v>
      </c>
      <c r="N3820" t="s">
        <v>309</v>
      </c>
      <c r="O3820" t="s">
        <v>1606</v>
      </c>
      <c r="P3820" t="s">
        <v>4668</v>
      </c>
      <c r="Q3820" s="241">
        <v>44804</v>
      </c>
      <c r="R3820" s="241">
        <v>44896</v>
      </c>
      <c r="S3820" t="s">
        <v>8452</v>
      </c>
      <c r="T3820" s="196"/>
      <c r="U3820" s="196"/>
      <c r="V3820" s="196"/>
      <c r="W3820" s="196"/>
      <c r="X3820"/>
      <c r="Y3820" t="s">
        <v>8575</v>
      </c>
      <c r="Z3820">
        <v>1681597433</v>
      </c>
      <c r="AA3820" t="s">
        <v>8576</v>
      </c>
      <c r="AB3820" s="259" t="str">
        <f>_xlfn.IFNA(IF(Table[[#This Row],[Programme Partner]]&lt;&gt;Table[[#This Row],[Implementing Partner]],CONCATENATE(Table[[#This Row],[Programme Partner]],"-",Table[[#This Row],[Implementing Partner]]),Table[[#This Row],[Programme Partner]]),"")</f>
        <v>GREEN HILL</v>
      </c>
    </row>
    <row r="3821" spans="1:28" ht="16.5" customHeight="1">
      <c r="A3821" s="183">
        <v>4269</v>
      </c>
      <c r="B3821" s="195" t="s">
        <v>8346</v>
      </c>
      <c r="C3821" s="198" t="s">
        <v>8346</v>
      </c>
      <c r="D3821" s="197" t="s">
        <v>5058</v>
      </c>
      <c r="E3821" s="195" t="s">
        <v>27</v>
      </c>
      <c r="F3821" s="195" t="s">
        <v>8013</v>
      </c>
      <c r="G3821" s="195" t="s">
        <v>8314</v>
      </c>
      <c r="H3821" s="195" t="str">
        <f>IFERROR(VLOOKUP(Table[[#This Row],[Activity Details of Assistance]],WHAT!E:F,2,FALSE),"")</f>
        <v># of HP sessions at HH level</v>
      </c>
      <c r="I3821" s="195"/>
      <c r="J3821">
        <v>132</v>
      </c>
      <c r="K3821" t="s">
        <v>8280</v>
      </c>
      <c r="L3821" s="219" t="s">
        <v>13</v>
      </c>
      <c r="M3821" t="s">
        <v>14</v>
      </c>
      <c r="N3821" t="s">
        <v>309</v>
      </c>
      <c r="O3821" t="s">
        <v>1606</v>
      </c>
      <c r="P3821" t="s">
        <v>4668</v>
      </c>
      <c r="Q3821" s="241">
        <v>44804</v>
      </c>
      <c r="R3821" s="241">
        <v>44896</v>
      </c>
      <c r="S3821" t="s">
        <v>8452</v>
      </c>
      <c r="T3821" s="196"/>
      <c r="U3821" s="196"/>
      <c r="V3821" s="196"/>
      <c r="W3821" s="196"/>
      <c r="X3821"/>
      <c r="Y3821" t="s">
        <v>8575</v>
      </c>
      <c r="Z3821">
        <v>1681597433</v>
      </c>
      <c r="AA3821" t="s">
        <v>8576</v>
      </c>
      <c r="AB3821" s="259" t="str">
        <f>_xlfn.IFNA(IF(Table[[#This Row],[Programme Partner]]&lt;&gt;Table[[#This Row],[Implementing Partner]],CONCATENATE(Table[[#This Row],[Programme Partner]],"-",Table[[#This Row],[Implementing Partner]]),Table[[#This Row],[Programme Partner]]),"")</f>
        <v>GREEN HILL</v>
      </c>
    </row>
    <row r="3822" spans="1:28" ht="16.5" customHeight="1">
      <c r="A3822" s="183">
        <v>4270</v>
      </c>
      <c r="B3822" s="195" t="s">
        <v>8346</v>
      </c>
      <c r="C3822" s="198" t="s">
        <v>8346</v>
      </c>
      <c r="D3822" s="197" t="s">
        <v>5058</v>
      </c>
      <c r="E3822" s="195" t="s">
        <v>27</v>
      </c>
      <c r="F3822" s="195" t="s">
        <v>8013</v>
      </c>
      <c r="G3822" s="195" t="s">
        <v>8442</v>
      </c>
      <c r="H3822" s="195" t="str">
        <f>IFERROR(VLOOKUP(Table[[#This Row],[Activity Details of Assistance]],WHAT!E:F,2,FALSE),"")</f>
        <v># of facilities</v>
      </c>
      <c r="I3822" s="195"/>
      <c r="J3822">
        <v>300</v>
      </c>
      <c r="K3822" t="s">
        <v>8280</v>
      </c>
      <c r="L3822" s="219" t="s">
        <v>13</v>
      </c>
      <c r="M3822" t="s">
        <v>14</v>
      </c>
      <c r="N3822" t="s">
        <v>309</v>
      </c>
      <c r="O3822" t="s">
        <v>1606</v>
      </c>
      <c r="P3822" t="s">
        <v>4668</v>
      </c>
      <c r="Q3822" s="241">
        <v>44804</v>
      </c>
      <c r="R3822" s="241">
        <v>44896</v>
      </c>
      <c r="S3822" t="s">
        <v>8452</v>
      </c>
      <c r="T3822" s="196"/>
      <c r="U3822" s="196"/>
      <c r="V3822" s="196"/>
      <c r="W3822" s="196"/>
      <c r="X3822"/>
      <c r="Y3822" t="s">
        <v>8575</v>
      </c>
      <c r="Z3822">
        <v>1681597433</v>
      </c>
      <c r="AA3822" t="s">
        <v>8576</v>
      </c>
      <c r="AB3822" s="259" t="str">
        <f>_xlfn.IFNA(IF(Table[[#This Row],[Programme Partner]]&lt;&gt;Table[[#This Row],[Implementing Partner]],CONCATENATE(Table[[#This Row],[Programme Partner]],"-",Table[[#This Row],[Implementing Partner]]),Table[[#This Row],[Programme Partner]]),"")</f>
        <v>GREEN HILL</v>
      </c>
    </row>
    <row r="3823" spans="1:28" ht="16.5" customHeight="1">
      <c r="A3823" s="183">
        <v>4271</v>
      </c>
      <c r="B3823" s="195" t="s">
        <v>5275</v>
      </c>
      <c r="C3823" s="198" t="s">
        <v>5280</v>
      </c>
      <c r="D3823" s="212" t="s">
        <v>5275</v>
      </c>
      <c r="E3823" s="195" t="s">
        <v>27</v>
      </c>
      <c r="F3823" s="195" t="s">
        <v>8011</v>
      </c>
      <c r="G3823" s="195" t="s">
        <v>8584</v>
      </c>
      <c r="H3823" s="195" t="str">
        <f>IFERROR(VLOOKUP(Table[[#This Row],[Activity Details of Assistance]],WHAT!E:F,2,FALSE),"")</f>
        <v># of tube well</v>
      </c>
      <c r="I3823" s="195"/>
      <c r="J3823">
        <v>514</v>
      </c>
      <c r="K3823" t="s">
        <v>8280</v>
      </c>
      <c r="L3823" s="219" t="s">
        <v>13</v>
      </c>
      <c r="M3823" t="s">
        <v>14</v>
      </c>
      <c r="N3823" t="s">
        <v>309</v>
      </c>
      <c r="O3823" t="s">
        <v>1606</v>
      </c>
      <c r="P3823" t="s">
        <v>6482</v>
      </c>
      <c r="Q3823" s="241">
        <v>44804</v>
      </c>
      <c r="R3823" s="241">
        <v>44958</v>
      </c>
      <c r="S3823" t="s">
        <v>8452</v>
      </c>
      <c r="T3823" s="196"/>
      <c r="U3823" s="196"/>
      <c r="V3823" s="196"/>
      <c r="W3823" s="196"/>
      <c r="X3823"/>
      <c r="Y3823" t="s">
        <v>8634</v>
      </c>
      <c r="Z3823">
        <v>1790252211</v>
      </c>
      <c r="AA3823" t="s">
        <v>8635</v>
      </c>
      <c r="AB3823" s="259" t="str">
        <f>_xlfn.IFNA(IF(Table[[#This Row],[Programme Partner]]&lt;&gt;Table[[#This Row],[Implementing Partner]],CONCATENATE(Table[[#This Row],[Programme Partner]],"-",Table[[#This Row],[Implementing Partner]]),Table[[#This Row],[Programme Partner]]),"")</f>
        <v>UNICEF-VERC</v>
      </c>
    </row>
    <row r="3824" spans="1:28" ht="16.5" customHeight="1">
      <c r="A3824" s="183">
        <v>4272</v>
      </c>
      <c r="B3824" s="195" t="s">
        <v>5275</v>
      </c>
      <c r="C3824" s="198" t="s">
        <v>5280</v>
      </c>
      <c r="D3824" s="212" t="s">
        <v>5275</v>
      </c>
      <c r="E3824" s="195" t="s">
        <v>27</v>
      </c>
      <c r="F3824" s="195" t="s">
        <v>8011</v>
      </c>
      <c r="G3824" s="195" t="s">
        <v>8355</v>
      </c>
      <c r="H3824" s="195" t="str">
        <f>IFERROR(VLOOKUP(Table[[#This Row],[Activity Details of Assistance]],WHAT!E:F,2,FALSE),"")</f>
        <v># of water network</v>
      </c>
      <c r="I3824" s="195"/>
      <c r="J3824">
        <v>13</v>
      </c>
      <c r="K3824" t="s">
        <v>8280</v>
      </c>
      <c r="L3824" s="219" t="s">
        <v>13</v>
      </c>
      <c r="M3824" t="s">
        <v>14</v>
      </c>
      <c r="N3824" t="s">
        <v>309</v>
      </c>
      <c r="O3824" t="s">
        <v>1606</v>
      </c>
      <c r="P3824" t="s">
        <v>6482</v>
      </c>
      <c r="Q3824" s="241">
        <v>44804</v>
      </c>
      <c r="R3824" s="241">
        <v>44958</v>
      </c>
      <c r="S3824" t="s">
        <v>8452</v>
      </c>
      <c r="T3824" s="196"/>
      <c r="U3824" s="196"/>
      <c r="V3824" s="196"/>
      <c r="W3824" s="196"/>
      <c r="X3824"/>
      <c r="Y3824" t="s">
        <v>8634</v>
      </c>
      <c r="Z3824">
        <v>1790252211</v>
      </c>
      <c r="AA3824" t="s">
        <v>8635</v>
      </c>
      <c r="AB3824" s="259" t="str">
        <f>_xlfn.IFNA(IF(Table[[#This Row],[Programme Partner]]&lt;&gt;Table[[#This Row],[Implementing Partner]],CONCATENATE(Table[[#This Row],[Programme Partner]],"-",Table[[#This Row],[Implementing Partner]]),Table[[#This Row],[Programme Partner]]),"")</f>
        <v>UNICEF-VERC</v>
      </c>
    </row>
    <row r="3825" spans="1:28" ht="16.5" customHeight="1">
      <c r="A3825" s="183">
        <v>4273</v>
      </c>
      <c r="B3825" s="195" t="s">
        <v>5275</v>
      </c>
      <c r="C3825" s="198" t="s">
        <v>5280</v>
      </c>
      <c r="D3825" s="212" t="s">
        <v>5275</v>
      </c>
      <c r="E3825" s="195" t="s">
        <v>27</v>
      </c>
      <c r="F3825" s="195" t="s">
        <v>8012</v>
      </c>
      <c r="G3825" s="195" t="s">
        <v>8366</v>
      </c>
      <c r="H3825" s="195" t="str">
        <f>IFERROR(VLOOKUP(Table[[#This Row],[Activity Details of Assistance]],WHAT!E:F,2,FALSE),"")</f>
        <v xml:space="preserve"># of door </v>
      </c>
      <c r="I3825" s="195"/>
      <c r="J3825">
        <v>3</v>
      </c>
      <c r="K3825" t="s">
        <v>8280</v>
      </c>
      <c r="L3825" s="219" t="s">
        <v>13</v>
      </c>
      <c r="M3825" t="s">
        <v>14</v>
      </c>
      <c r="N3825" t="s">
        <v>309</v>
      </c>
      <c r="O3825" t="s">
        <v>1606</v>
      </c>
      <c r="P3825" t="s">
        <v>6482</v>
      </c>
      <c r="Q3825" s="241">
        <v>44804</v>
      </c>
      <c r="R3825" s="241">
        <v>44958</v>
      </c>
      <c r="S3825" t="s">
        <v>8452</v>
      </c>
      <c r="T3825" s="196"/>
      <c r="U3825" s="196"/>
      <c r="V3825" s="196"/>
      <c r="W3825" s="196"/>
      <c r="X3825"/>
      <c r="Y3825" t="s">
        <v>8634</v>
      </c>
      <c r="Z3825">
        <v>1790252211</v>
      </c>
      <c r="AA3825" t="s">
        <v>8635</v>
      </c>
      <c r="AB3825" s="259" t="str">
        <f>_xlfn.IFNA(IF(Table[[#This Row],[Programme Partner]]&lt;&gt;Table[[#This Row],[Implementing Partner]],CONCATENATE(Table[[#This Row],[Programme Partner]],"-",Table[[#This Row],[Implementing Partner]]),Table[[#This Row],[Programme Partner]]),"")</f>
        <v>UNICEF-VERC</v>
      </c>
    </row>
    <row r="3826" spans="1:28" ht="16.5" customHeight="1">
      <c r="A3826" s="183">
        <v>4274</v>
      </c>
      <c r="B3826" s="195" t="s">
        <v>5275</v>
      </c>
      <c r="C3826" s="198" t="s">
        <v>5280</v>
      </c>
      <c r="D3826" s="212" t="s">
        <v>5275</v>
      </c>
      <c r="E3826" s="195" t="s">
        <v>27</v>
      </c>
      <c r="F3826" s="195" t="s">
        <v>8012</v>
      </c>
      <c r="G3826" s="195" t="s">
        <v>8585</v>
      </c>
      <c r="H3826" s="195" t="str">
        <f>IFERROR(VLOOKUP(Table[[#This Row],[Activity Details of Assistance]],WHAT!E:F,2,FALSE),"")</f>
        <v xml:space="preserve"># of door </v>
      </c>
      <c r="I3826" s="195"/>
      <c r="J3826">
        <v>186</v>
      </c>
      <c r="K3826" t="s">
        <v>8280</v>
      </c>
      <c r="L3826" s="219" t="s">
        <v>13</v>
      </c>
      <c r="M3826" t="s">
        <v>14</v>
      </c>
      <c r="N3826" t="s">
        <v>309</v>
      </c>
      <c r="O3826" t="s">
        <v>1606</v>
      </c>
      <c r="P3826" t="s">
        <v>6482</v>
      </c>
      <c r="Q3826" s="241">
        <v>44804</v>
      </c>
      <c r="R3826" s="241">
        <v>44958</v>
      </c>
      <c r="S3826" t="s">
        <v>8452</v>
      </c>
      <c r="T3826" s="196"/>
      <c r="U3826" s="196"/>
      <c r="V3826" s="196"/>
      <c r="W3826" s="196"/>
      <c r="X3826"/>
      <c r="Y3826" t="s">
        <v>8634</v>
      </c>
      <c r="Z3826">
        <v>1790252211</v>
      </c>
      <c r="AA3826" t="s">
        <v>8635</v>
      </c>
      <c r="AB3826" s="259" t="str">
        <f>_xlfn.IFNA(IF(Table[[#This Row],[Programme Partner]]&lt;&gt;Table[[#This Row],[Implementing Partner]],CONCATENATE(Table[[#This Row],[Programme Partner]],"-",Table[[#This Row],[Implementing Partner]]),Table[[#This Row],[Programme Partner]]),"")</f>
        <v>UNICEF-VERC</v>
      </c>
    </row>
    <row r="3827" spans="1:28" ht="16.5" customHeight="1">
      <c r="A3827" s="183">
        <v>4275</v>
      </c>
      <c r="B3827" s="195" t="s">
        <v>5275</v>
      </c>
      <c r="C3827" s="198" t="s">
        <v>5280</v>
      </c>
      <c r="D3827" s="212" t="s">
        <v>5275</v>
      </c>
      <c r="E3827" s="195" t="s">
        <v>27</v>
      </c>
      <c r="F3827" s="195" t="s">
        <v>8012</v>
      </c>
      <c r="G3827" s="195" t="s">
        <v>8359</v>
      </c>
      <c r="H3827" s="195" t="str">
        <f>IFERROR(VLOOKUP(Table[[#This Row],[Activity Details of Assistance]],WHAT!E:F,2,FALSE),"")</f>
        <v># of FSM Site</v>
      </c>
      <c r="I3827" s="195"/>
      <c r="J3827">
        <v>12</v>
      </c>
      <c r="K3827" t="s">
        <v>8280</v>
      </c>
      <c r="L3827" s="219" t="s">
        <v>13</v>
      </c>
      <c r="M3827" t="s">
        <v>14</v>
      </c>
      <c r="N3827" t="s">
        <v>309</v>
      </c>
      <c r="O3827" t="s">
        <v>1606</v>
      </c>
      <c r="P3827" t="s">
        <v>6482</v>
      </c>
      <c r="Q3827" s="241">
        <v>44804</v>
      </c>
      <c r="R3827" s="241">
        <v>44958</v>
      </c>
      <c r="S3827" t="s">
        <v>8452</v>
      </c>
      <c r="T3827" s="196"/>
      <c r="U3827" s="196"/>
      <c r="V3827" s="196"/>
      <c r="W3827" s="196"/>
      <c r="X3827"/>
      <c r="Y3827" t="s">
        <v>8634</v>
      </c>
      <c r="Z3827">
        <v>1790252211</v>
      </c>
      <c r="AA3827" t="s">
        <v>8635</v>
      </c>
      <c r="AB3827" s="259" t="str">
        <f>_xlfn.IFNA(IF(Table[[#This Row],[Programme Partner]]&lt;&gt;Table[[#This Row],[Implementing Partner]],CONCATENATE(Table[[#This Row],[Programme Partner]],"-",Table[[#This Row],[Implementing Partner]]),Table[[#This Row],[Programme Partner]]),"")</f>
        <v>UNICEF-VERC</v>
      </c>
    </row>
    <row r="3828" spans="1:28" ht="16.5" customHeight="1">
      <c r="A3828" s="183">
        <v>4276</v>
      </c>
      <c r="B3828" s="195" t="s">
        <v>5275</v>
      </c>
      <c r="C3828" s="198" t="s">
        <v>5280</v>
      </c>
      <c r="D3828" s="212" t="s">
        <v>5275</v>
      </c>
      <c r="E3828" s="195" t="s">
        <v>27</v>
      </c>
      <c r="F3828" s="195" t="s">
        <v>8012</v>
      </c>
      <c r="G3828" s="195" t="s">
        <v>8356</v>
      </c>
      <c r="H3828" s="195" t="str">
        <f>IFERROR(VLOOKUP(Table[[#This Row],[Activity Details of Assistance]],WHAT!E:F,2,FALSE),"")</f>
        <v># of FSM Site</v>
      </c>
      <c r="I3828" s="195"/>
      <c r="J3828">
        <v>12</v>
      </c>
      <c r="K3828" t="s">
        <v>8280</v>
      </c>
      <c r="L3828" s="219" t="s">
        <v>13</v>
      </c>
      <c r="M3828" t="s">
        <v>14</v>
      </c>
      <c r="N3828" t="s">
        <v>309</v>
      </c>
      <c r="O3828" t="s">
        <v>1606</v>
      </c>
      <c r="P3828" t="s">
        <v>6482</v>
      </c>
      <c r="Q3828" s="241">
        <v>44804</v>
      </c>
      <c r="R3828" s="241">
        <v>44958</v>
      </c>
      <c r="S3828" t="s">
        <v>8452</v>
      </c>
      <c r="T3828" s="196"/>
      <c r="U3828" s="196"/>
      <c r="V3828" s="196"/>
      <c r="W3828" s="196"/>
      <c r="X3828"/>
      <c r="Y3828" t="s">
        <v>8634</v>
      </c>
      <c r="Z3828">
        <v>1790252211</v>
      </c>
      <c r="AA3828" t="s">
        <v>8635</v>
      </c>
      <c r="AB3828" s="259" t="str">
        <f>_xlfn.IFNA(IF(Table[[#This Row],[Programme Partner]]&lt;&gt;Table[[#This Row],[Implementing Partner]],CONCATENATE(Table[[#This Row],[Programme Partner]],"-",Table[[#This Row],[Implementing Partner]]),Table[[#This Row],[Programme Partner]]),"")</f>
        <v>UNICEF-VERC</v>
      </c>
    </row>
    <row r="3829" spans="1:28" ht="16.5" customHeight="1">
      <c r="A3829" s="183">
        <v>4277</v>
      </c>
      <c r="B3829" s="195" t="s">
        <v>5275</v>
      </c>
      <c r="C3829" s="198" t="s">
        <v>5280</v>
      </c>
      <c r="D3829" s="212" t="s">
        <v>5275</v>
      </c>
      <c r="E3829" s="195" t="s">
        <v>27</v>
      </c>
      <c r="F3829" s="195" t="s">
        <v>8012</v>
      </c>
      <c r="G3829" s="195" t="s">
        <v>8586</v>
      </c>
      <c r="H3829" s="195" t="str">
        <f>IFERROR(VLOOKUP(Table[[#This Row],[Activity Details of Assistance]],WHAT!E:F,2,FALSE),"")</f>
        <v># of door</v>
      </c>
      <c r="I3829" s="195"/>
      <c r="J3829">
        <v>398</v>
      </c>
      <c r="K3829" t="s">
        <v>8280</v>
      </c>
      <c r="L3829" s="219" t="s">
        <v>13</v>
      </c>
      <c r="M3829" t="s">
        <v>14</v>
      </c>
      <c r="N3829" t="s">
        <v>309</v>
      </c>
      <c r="O3829" t="s">
        <v>1606</v>
      </c>
      <c r="P3829" t="s">
        <v>6482</v>
      </c>
      <c r="Q3829" s="241">
        <v>44804</v>
      </c>
      <c r="R3829" s="241">
        <v>44958</v>
      </c>
      <c r="S3829" t="s">
        <v>8452</v>
      </c>
      <c r="T3829" s="196"/>
      <c r="U3829" s="196"/>
      <c r="V3829" s="196"/>
      <c r="W3829" s="196"/>
      <c r="X3829"/>
      <c r="Y3829" t="s">
        <v>8634</v>
      </c>
      <c r="Z3829">
        <v>1790252211</v>
      </c>
      <c r="AA3829" t="s">
        <v>8635</v>
      </c>
      <c r="AB3829" s="259" t="str">
        <f>_xlfn.IFNA(IF(Table[[#This Row],[Programme Partner]]&lt;&gt;Table[[#This Row],[Implementing Partner]],CONCATENATE(Table[[#This Row],[Programme Partner]],"-",Table[[#This Row],[Implementing Partner]]),Table[[#This Row],[Programme Partner]]),"")</f>
        <v>UNICEF-VERC</v>
      </c>
    </row>
    <row r="3830" spans="1:28" ht="16.5" customHeight="1">
      <c r="A3830" s="183">
        <v>4278</v>
      </c>
      <c r="B3830" s="195" t="s">
        <v>5275</v>
      </c>
      <c r="C3830" s="198" t="s">
        <v>5280</v>
      </c>
      <c r="D3830" s="212" t="s">
        <v>5275</v>
      </c>
      <c r="E3830" s="195" t="s">
        <v>27</v>
      </c>
      <c r="F3830" s="195" t="s">
        <v>8012</v>
      </c>
      <c r="G3830" s="195" t="s">
        <v>8357</v>
      </c>
      <c r="H3830" s="195" t="str">
        <f>IFERROR(VLOOKUP(Table[[#This Row],[Activity Details of Assistance]],WHAT!E:F,2,FALSE),"")</f>
        <v># of door</v>
      </c>
      <c r="I3830" s="195"/>
      <c r="J3830">
        <v>1092</v>
      </c>
      <c r="K3830" t="s">
        <v>8280</v>
      </c>
      <c r="L3830" s="219" t="s">
        <v>13</v>
      </c>
      <c r="M3830" t="s">
        <v>14</v>
      </c>
      <c r="N3830" t="s">
        <v>309</v>
      </c>
      <c r="O3830" t="s">
        <v>1606</v>
      </c>
      <c r="P3830" t="s">
        <v>6482</v>
      </c>
      <c r="Q3830" s="241">
        <v>44804</v>
      </c>
      <c r="R3830" s="241">
        <v>44958</v>
      </c>
      <c r="S3830" t="s">
        <v>8452</v>
      </c>
      <c r="T3830" s="196"/>
      <c r="U3830" s="196"/>
      <c r="V3830" s="196"/>
      <c r="W3830" s="196"/>
      <c r="X3830"/>
      <c r="Y3830" t="s">
        <v>8634</v>
      </c>
      <c r="Z3830">
        <v>1790252211</v>
      </c>
      <c r="AA3830" t="s">
        <v>8635</v>
      </c>
      <c r="AB3830" s="259" t="str">
        <f>_xlfn.IFNA(IF(Table[[#This Row],[Programme Partner]]&lt;&gt;Table[[#This Row],[Implementing Partner]],CONCATENATE(Table[[#This Row],[Programme Partner]],"-",Table[[#This Row],[Implementing Partner]]),Table[[#This Row],[Programme Partner]]),"")</f>
        <v>UNICEF-VERC</v>
      </c>
    </row>
    <row r="3831" spans="1:28" ht="16.5" customHeight="1">
      <c r="A3831" s="183">
        <v>4279</v>
      </c>
      <c r="B3831" s="195" t="s">
        <v>5275</v>
      </c>
      <c r="C3831" s="198" t="s">
        <v>5280</v>
      </c>
      <c r="D3831" s="212" t="s">
        <v>5275</v>
      </c>
      <c r="E3831" s="195" t="s">
        <v>27</v>
      </c>
      <c r="F3831" s="195" t="s">
        <v>8013</v>
      </c>
      <c r="G3831" s="195" t="s">
        <v>8369</v>
      </c>
      <c r="H3831" s="195" t="str">
        <f>IFERROR(VLOOKUP(Table[[#This Row],[Activity Details of Assistance]],WHAT!E:F,2,FALSE),"")</f>
        <v># of female in reproductive age</v>
      </c>
      <c r="I3831" s="195"/>
      <c r="J3831">
        <v>5840</v>
      </c>
      <c r="K3831" t="s">
        <v>8280</v>
      </c>
      <c r="L3831" s="219" t="s">
        <v>13</v>
      </c>
      <c r="M3831" t="s">
        <v>14</v>
      </c>
      <c r="N3831" t="s">
        <v>309</v>
      </c>
      <c r="O3831" t="s">
        <v>1606</v>
      </c>
      <c r="P3831" t="s">
        <v>6482</v>
      </c>
      <c r="Q3831" s="241">
        <v>44804</v>
      </c>
      <c r="R3831" s="241">
        <v>44958</v>
      </c>
      <c r="S3831" t="s">
        <v>8452</v>
      </c>
      <c r="T3831" s="196"/>
      <c r="U3831" s="196"/>
      <c r="V3831" s="196"/>
      <c r="W3831" s="196"/>
      <c r="X3831"/>
      <c r="Y3831" t="s">
        <v>8634</v>
      </c>
      <c r="Z3831">
        <v>1790252211</v>
      </c>
      <c r="AA3831" t="s">
        <v>8635</v>
      </c>
      <c r="AB3831" s="259" t="str">
        <f>_xlfn.IFNA(IF(Table[[#This Row],[Programme Partner]]&lt;&gt;Table[[#This Row],[Implementing Partner]],CONCATENATE(Table[[#This Row],[Programme Partner]],"-",Table[[#This Row],[Implementing Partner]]),Table[[#This Row],[Programme Partner]]),"")</f>
        <v>UNICEF-VERC</v>
      </c>
    </row>
    <row r="3832" spans="1:28" ht="16.5" customHeight="1">
      <c r="A3832" s="183">
        <v>4280</v>
      </c>
      <c r="B3832" s="195" t="s">
        <v>5275</v>
      </c>
      <c r="C3832" s="198" t="s">
        <v>5280</v>
      </c>
      <c r="D3832" s="212" t="s">
        <v>5275</v>
      </c>
      <c r="E3832" s="195" t="s">
        <v>27</v>
      </c>
      <c r="F3832" s="195" t="s">
        <v>8014</v>
      </c>
      <c r="G3832" s="195" t="s">
        <v>8445</v>
      </c>
      <c r="H3832" s="195" t="str">
        <f>IFERROR(VLOOKUP(Table[[#This Row],[Activity Details of Assistance]],WHAT!E:F,2,FALSE),"")</f>
        <v># of plant</v>
      </c>
      <c r="I3832" s="195"/>
      <c r="J3832">
        <v>2</v>
      </c>
      <c r="K3832" t="s">
        <v>8280</v>
      </c>
      <c r="L3832" s="219" t="s">
        <v>13</v>
      </c>
      <c r="M3832" t="s">
        <v>14</v>
      </c>
      <c r="N3832" t="s">
        <v>309</v>
      </c>
      <c r="O3832" t="s">
        <v>1606</v>
      </c>
      <c r="P3832" t="s">
        <v>6482</v>
      </c>
      <c r="Q3832" s="241">
        <v>44804</v>
      </c>
      <c r="R3832" s="241">
        <v>44958</v>
      </c>
      <c r="S3832" t="s">
        <v>8452</v>
      </c>
      <c r="T3832" s="196"/>
      <c r="U3832" s="196"/>
      <c r="V3832" s="196"/>
      <c r="W3832" s="196"/>
      <c r="X3832"/>
      <c r="Y3832" t="s">
        <v>8634</v>
      </c>
      <c r="Z3832">
        <v>1790252211</v>
      </c>
      <c r="AA3832" t="s">
        <v>8635</v>
      </c>
      <c r="AB3832" s="259" t="str">
        <f>_xlfn.IFNA(IF(Table[[#This Row],[Programme Partner]]&lt;&gt;Table[[#This Row],[Implementing Partner]],CONCATENATE(Table[[#This Row],[Programme Partner]],"-",Table[[#This Row],[Implementing Partner]]),Table[[#This Row],[Programme Partner]]),"")</f>
        <v>UNICEF-VERC</v>
      </c>
    </row>
    <row r="3833" spans="1:28" ht="16.5" customHeight="1">
      <c r="A3833" s="183">
        <v>4281</v>
      </c>
      <c r="B3833" s="195" t="s">
        <v>5148</v>
      </c>
      <c r="C3833" s="198" t="s">
        <v>4993</v>
      </c>
      <c r="D3833" s="212" t="s">
        <v>8324</v>
      </c>
      <c r="E3833" s="195" t="s">
        <v>27</v>
      </c>
      <c r="F3833" s="195" t="s">
        <v>8011</v>
      </c>
      <c r="G3833" s="195" t="s">
        <v>8584</v>
      </c>
      <c r="H3833" s="195" t="str">
        <f>IFERROR(VLOOKUP(Table[[#This Row],[Activity Details of Assistance]],WHAT!E:F,2,FALSE),"")</f>
        <v># of tube well</v>
      </c>
      <c r="I3833" s="195"/>
      <c r="J3833">
        <v>239</v>
      </c>
      <c r="K3833" t="s">
        <v>8280</v>
      </c>
      <c r="L3833" s="219" t="s">
        <v>13</v>
      </c>
      <c r="M3833" t="s">
        <v>14</v>
      </c>
      <c r="N3833" t="s">
        <v>309</v>
      </c>
      <c r="O3833" t="s">
        <v>1606</v>
      </c>
      <c r="P3833" t="s">
        <v>20</v>
      </c>
      <c r="Q3833" s="241">
        <v>44804</v>
      </c>
      <c r="R3833" s="241">
        <v>44805</v>
      </c>
      <c r="S3833" t="s">
        <v>8452</v>
      </c>
      <c r="T3833" s="196"/>
      <c r="U3833" s="196"/>
      <c r="V3833" s="196"/>
      <c r="W3833" s="196"/>
      <c r="X3833"/>
      <c r="Y3833" t="s">
        <v>8309</v>
      </c>
      <c r="Z3833">
        <v>1813213381</v>
      </c>
      <c r="AA3833" t="s">
        <v>8285</v>
      </c>
      <c r="AB3833" s="259" t="str">
        <f>_xlfn.IFNA(IF(Table[[#This Row],[Programme Partner]]&lt;&gt;Table[[#This Row],[Implementing Partner]],CONCATENATE(Table[[#This Row],[Programme Partner]],"-",Table[[#This Row],[Implementing Partner]]),Table[[#This Row],[Programme Partner]]),"")</f>
        <v>IOM-ACF</v>
      </c>
    </row>
    <row r="3834" spans="1:28" ht="16.5" customHeight="1">
      <c r="A3834" s="183">
        <v>4282</v>
      </c>
      <c r="B3834" s="195" t="s">
        <v>5148</v>
      </c>
      <c r="C3834" s="198" t="s">
        <v>4993</v>
      </c>
      <c r="D3834" s="212" t="s">
        <v>8324</v>
      </c>
      <c r="E3834" s="195" t="s">
        <v>27</v>
      </c>
      <c r="F3834" s="195" t="s">
        <v>8012</v>
      </c>
      <c r="G3834" s="195" t="s">
        <v>8585</v>
      </c>
      <c r="H3834" s="195" t="str">
        <f>IFERROR(VLOOKUP(Table[[#This Row],[Activity Details of Assistance]],WHAT!E:F,2,FALSE),"")</f>
        <v xml:space="preserve"># of door </v>
      </c>
      <c r="I3834" s="195"/>
      <c r="J3834">
        <v>73</v>
      </c>
      <c r="K3834" t="s">
        <v>8280</v>
      </c>
      <c r="L3834" s="219" t="s">
        <v>13</v>
      </c>
      <c r="M3834" t="s">
        <v>14</v>
      </c>
      <c r="N3834" t="s">
        <v>309</v>
      </c>
      <c r="O3834" t="s">
        <v>1606</v>
      </c>
      <c r="P3834" t="s">
        <v>20</v>
      </c>
      <c r="Q3834" s="241">
        <v>44804</v>
      </c>
      <c r="R3834" s="241">
        <v>44805</v>
      </c>
      <c r="S3834" t="s">
        <v>8452</v>
      </c>
      <c r="T3834" s="196"/>
      <c r="U3834" s="196"/>
      <c r="V3834" s="196"/>
      <c r="W3834" s="196"/>
      <c r="X3834"/>
      <c r="Y3834" t="s">
        <v>8309</v>
      </c>
      <c r="Z3834">
        <v>1813213381</v>
      </c>
      <c r="AA3834" t="s">
        <v>8285</v>
      </c>
      <c r="AB3834" s="259" t="str">
        <f>_xlfn.IFNA(IF(Table[[#This Row],[Programme Partner]]&lt;&gt;Table[[#This Row],[Implementing Partner]],CONCATENATE(Table[[#This Row],[Programme Partner]],"-",Table[[#This Row],[Implementing Partner]]),Table[[#This Row],[Programme Partner]]),"")</f>
        <v>IOM-ACF</v>
      </c>
    </row>
    <row r="3835" spans="1:28" ht="16.5" customHeight="1">
      <c r="A3835" s="183">
        <v>4283</v>
      </c>
      <c r="B3835" s="195" t="s">
        <v>5148</v>
      </c>
      <c r="C3835" s="198" t="s">
        <v>4993</v>
      </c>
      <c r="D3835" s="212" t="s">
        <v>8324</v>
      </c>
      <c r="E3835" s="195" t="s">
        <v>27</v>
      </c>
      <c r="F3835" s="195" t="s">
        <v>8012</v>
      </c>
      <c r="G3835" s="195" t="s">
        <v>8359</v>
      </c>
      <c r="H3835" s="195" t="str">
        <f>IFERROR(VLOOKUP(Table[[#This Row],[Activity Details of Assistance]],WHAT!E:F,2,FALSE),"")</f>
        <v># of FSM Site</v>
      </c>
      <c r="I3835" s="195"/>
      <c r="J3835">
        <v>9</v>
      </c>
      <c r="K3835" t="s">
        <v>8280</v>
      </c>
      <c r="L3835" s="219" t="s">
        <v>13</v>
      </c>
      <c r="M3835" t="s">
        <v>14</v>
      </c>
      <c r="N3835" t="s">
        <v>309</v>
      </c>
      <c r="O3835" t="s">
        <v>1606</v>
      </c>
      <c r="P3835" t="s">
        <v>20</v>
      </c>
      <c r="Q3835" s="241">
        <v>44804</v>
      </c>
      <c r="R3835" s="241">
        <v>44805</v>
      </c>
      <c r="S3835" t="s">
        <v>8452</v>
      </c>
      <c r="T3835" s="196"/>
      <c r="U3835" s="196"/>
      <c r="V3835" s="196"/>
      <c r="W3835" s="196"/>
      <c r="X3835"/>
      <c r="Y3835" t="s">
        <v>8309</v>
      </c>
      <c r="Z3835">
        <v>1813213381</v>
      </c>
      <c r="AA3835" t="s">
        <v>8285</v>
      </c>
      <c r="AB3835" s="259" t="str">
        <f>_xlfn.IFNA(IF(Table[[#This Row],[Programme Partner]]&lt;&gt;Table[[#This Row],[Implementing Partner]],CONCATENATE(Table[[#This Row],[Programme Partner]],"-",Table[[#This Row],[Implementing Partner]]),Table[[#This Row],[Programme Partner]]),"")</f>
        <v>IOM-ACF</v>
      </c>
    </row>
    <row r="3836" spans="1:28" ht="16.5" customHeight="1">
      <c r="A3836" s="183">
        <v>4284</v>
      </c>
      <c r="B3836" s="195" t="s">
        <v>5148</v>
      </c>
      <c r="C3836" s="198" t="s">
        <v>4993</v>
      </c>
      <c r="D3836" s="212" t="s">
        <v>8324</v>
      </c>
      <c r="E3836" s="195" t="s">
        <v>27</v>
      </c>
      <c r="F3836" s="195" t="s">
        <v>8012</v>
      </c>
      <c r="G3836" s="195" t="s">
        <v>8367</v>
      </c>
      <c r="H3836" s="195" t="str">
        <f>IFERROR(VLOOKUP(Table[[#This Row],[Activity Details of Assistance]],WHAT!E:F,2,FALSE),"")</f>
        <v># of door</v>
      </c>
      <c r="I3836" s="195"/>
      <c r="J3836">
        <v>1</v>
      </c>
      <c r="K3836" t="s">
        <v>8280</v>
      </c>
      <c r="L3836" s="219" t="s">
        <v>13</v>
      </c>
      <c r="M3836" t="s">
        <v>14</v>
      </c>
      <c r="N3836" t="s">
        <v>309</v>
      </c>
      <c r="O3836" t="s">
        <v>1606</v>
      </c>
      <c r="P3836" t="s">
        <v>20</v>
      </c>
      <c r="Q3836" s="241">
        <v>44804</v>
      </c>
      <c r="R3836" s="241">
        <v>44805</v>
      </c>
      <c r="S3836" t="s">
        <v>8452</v>
      </c>
      <c r="T3836" s="196"/>
      <c r="U3836" s="196"/>
      <c r="V3836" s="196"/>
      <c r="W3836" s="196"/>
      <c r="X3836"/>
      <c r="Y3836" t="s">
        <v>8309</v>
      </c>
      <c r="Z3836">
        <v>1813213381</v>
      </c>
      <c r="AA3836" t="s">
        <v>8285</v>
      </c>
      <c r="AB3836" s="259" t="str">
        <f>_xlfn.IFNA(IF(Table[[#This Row],[Programme Partner]]&lt;&gt;Table[[#This Row],[Implementing Partner]],CONCATENATE(Table[[#This Row],[Programme Partner]],"-",Table[[#This Row],[Implementing Partner]]),Table[[#This Row],[Programme Partner]]),"")</f>
        <v>IOM-ACF</v>
      </c>
    </row>
    <row r="3837" spans="1:28" ht="16.5" customHeight="1">
      <c r="A3837" s="183">
        <v>4285</v>
      </c>
      <c r="B3837" s="195" t="s">
        <v>5148</v>
      </c>
      <c r="C3837" s="198" t="s">
        <v>4993</v>
      </c>
      <c r="D3837" s="212" t="s">
        <v>8324</v>
      </c>
      <c r="E3837" s="195" t="s">
        <v>27</v>
      </c>
      <c r="F3837" s="195" t="s">
        <v>8012</v>
      </c>
      <c r="G3837" s="195" t="s">
        <v>8586</v>
      </c>
      <c r="H3837" s="195" t="str">
        <f>IFERROR(VLOOKUP(Table[[#This Row],[Activity Details of Assistance]],WHAT!E:F,2,FALSE),"")</f>
        <v># of door</v>
      </c>
      <c r="I3837" s="195"/>
      <c r="J3837">
        <v>244</v>
      </c>
      <c r="K3837" t="s">
        <v>8280</v>
      </c>
      <c r="L3837" s="219" t="s">
        <v>13</v>
      </c>
      <c r="M3837" t="s">
        <v>14</v>
      </c>
      <c r="N3837" t="s">
        <v>309</v>
      </c>
      <c r="O3837" t="s">
        <v>1606</v>
      </c>
      <c r="P3837" t="s">
        <v>20</v>
      </c>
      <c r="Q3837" s="241">
        <v>44804</v>
      </c>
      <c r="R3837" s="241">
        <v>44805</v>
      </c>
      <c r="S3837" t="s">
        <v>8452</v>
      </c>
      <c r="T3837" s="196"/>
      <c r="U3837" s="196"/>
      <c r="V3837" s="196"/>
      <c r="W3837" s="196"/>
      <c r="X3837"/>
      <c r="Y3837" t="s">
        <v>8309</v>
      </c>
      <c r="Z3837">
        <v>1813213381</v>
      </c>
      <c r="AA3837" t="s">
        <v>8285</v>
      </c>
      <c r="AB3837" s="259" t="str">
        <f>_xlfn.IFNA(IF(Table[[#This Row],[Programme Partner]]&lt;&gt;Table[[#This Row],[Implementing Partner]],CONCATENATE(Table[[#This Row],[Programme Partner]],"-",Table[[#This Row],[Implementing Partner]]),Table[[#This Row],[Programme Partner]]),"")</f>
        <v>IOM-ACF</v>
      </c>
    </row>
    <row r="3838" spans="1:28" ht="16.5" customHeight="1">
      <c r="A3838" s="183">
        <v>4286</v>
      </c>
      <c r="B3838" s="195" t="s">
        <v>5148</v>
      </c>
      <c r="C3838" s="198" t="s">
        <v>4993</v>
      </c>
      <c r="D3838" s="212" t="s">
        <v>8324</v>
      </c>
      <c r="E3838" s="195" t="s">
        <v>27</v>
      </c>
      <c r="F3838" s="195" t="s">
        <v>8012</v>
      </c>
      <c r="G3838" s="195" t="s">
        <v>8357</v>
      </c>
      <c r="H3838" s="195" t="str">
        <f>IFERROR(VLOOKUP(Table[[#This Row],[Activity Details of Assistance]],WHAT!E:F,2,FALSE),"")</f>
        <v># of door</v>
      </c>
      <c r="I3838" s="195"/>
      <c r="J3838">
        <v>726</v>
      </c>
      <c r="K3838" t="s">
        <v>8280</v>
      </c>
      <c r="L3838" s="219" t="s">
        <v>13</v>
      </c>
      <c r="M3838" t="s">
        <v>14</v>
      </c>
      <c r="N3838" t="s">
        <v>309</v>
      </c>
      <c r="O3838" t="s">
        <v>1606</v>
      </c>
      <c r="P3838" t="s">
        <v>20</v>
      </c>
      <c r="Q3838" s="241">
        <v>44804</v>
      </c>
      <c r="R3838" s="241">
        <v>44805</v>
      </c>
      <c r="S3838" t="s">
        <v>8452</v>
      </c>
      <c r="T3838" s="196"/>
      <c r="U3838" s="196"/>
      <c r="V3838" s="196"/>
      <c r="W3838" s="196"/>
      <c r="X3838"/>
      <c r="Y3838" t="s">
        <v>8309</v>
      </c>
      <c r="Z3838">
        <v>1813213381</v>
      </c>
      <c r="AA3838" t="s">
        <v>8285</v>
      </c>
      <c r="AB3838" s="259" t="str">
        <f>_xlfn.IFNA(IF(Table[[#This Row],[Programme Partner]]&lt;&gt;Table[[#This Row],[Implementing Partner]],CONCATENATE(Table[[#This Row],[Programme Partner]],"-",Table[[#This Row],[Implementing Partner]]),Table[[#This Row],[Programme Partner]]),"")</f>
        <v>IOM-ACF</v>
      </c>
    </row>
    <row r="3839" spans="1:28" ht="16.5" customHeight="1">
      <c r="A3839" s="183">
        <v>4287</v>
      </c>
      <c r="B3839" s="195" t="s">
        <v>5148</v>
      </c>
      <c r="C3839" s="198" t="s">
        <v>4993</v>
      </c>
      <c r="D3839" s="212" t="s">
        <v>8324</v>
      </c>
      <c r="E3839" s="195" t="s">
        <v>27</v>
      </c>
      <c r="F3839" s="195" t="s">
        <v>8013</v>
      </c>
      <c r="G3839" s="195" t="s">
        <v>8360</v>
      </c>
      <c r="H3839" s="195" t="str">
        <f>IFERROR(VLOOKUP(Table[[#This Row],[Activity Details of Assistance]],WHAT!E:F,2,FALSE),"")</f>
        <v># of household</v>
      </c>
      <c r="I3839" s="195"/>
      <c r="J3839">
        <v>6172</v>
      </c>
      <c r="K3839" t="s">
        <v>8280</v>
      </c>
      <c r="L3839" s="219" t="s">
        <v>13</v>
      </c>
      <c r="M3839" t="s">
        <v>14</v>
      </c>
      <c r="N3839" t="s">
        <v>309</v>
      </c>
      <c r="O3839" t="s">
        <v>1606</v>
      </c>
      <c r="P3839" t="s">
        <v>20</v>
      </c>
      <c r="Q3839" s="241">
        <v>44804</v>
      </c>
      <c r="R3839" s="241">
        <v>44805</v>
      </c>
      <c r="S3839" t="s">
        <v>8452</v>
      </c>
      <c r="T3839" s="196"/>
      <c r="U3839" s="196"/>
      <c r="V3839" s="196"/>
      <c r="W3839" s="196"/>
      <c r="X3839"/>
      <c r="Y3839" t="s">
        <v>8309</v>
      </c>
      <c r="Z3839">
        <v>1813213381</v>
      </c>
      <c r="AA3839" t="s">
        <v>8285</v>
      </c>
      <c r="AB3839" s="259" t="str">
        <f>_xlfn.IFNA(IF(Table[[#This Row],[Programme Partner]]&lt;&gt;Table[[#This Row],[Implementing Partner]],CONCATENATE(Table[[#This Row],[Programme Partner]],"-",Table[[#This Row],[Implementing Partner]]),Table[[#This Row],[Programme Partner]]),"")</f>
        <v>IOM-ACF</v>
      </c>
    </row>
    <row r="3840" spans="1:28" ht="16.5" customHeight="1">
      <c r="A3840" s="183">
        <v>4288</v>
      </c>
      <c r="B3840" s="195" t="s">
        <v>5148</v>
      </c>
      <c r="C3840" s="198" t="s">
        <v>4993</v>
      </c>
      <c r="D3840" s="212" t="s">
        <v>8324</v>
      </c>
      <c r="E3840" s="195" t="s">
        <v>27</v>
      </c>
      <c r="F3840" s="195" t="s">
        <v>8014</v>
      </c>
      <c r="G3840" s="195" t="s">
        <v>8358</v>
      </c>
      <c r="H3840" s="195" t="str">
        <f>IFERROR(VLOOKUP(Table[[#This Row],[Activity Details of Assistance]],WHAT!E:F,2,FALSE),"")</f>
        <v># of campaign per camp </v>
      </c>
      <c r="I3840" s="195"/>
      <c r="J3840">
        <v>7</v>
      </c>
      <c r="K3840" t="s">
        <v>8280</v>
      </c>
      <c r="L3840" s="219" t="s">
        <v>13</v>
      </c>
      <c r="M3840" t="s">
        <v>14</v>
      </c>
      <c r="N3840" t="s">
        <v>309</v>
      </c>
      <c r="O3840" t="s">
        <v>1606</v>
      </c>
      <c r="P3840" t="s">
        <v>20</v>
      </c>
      <c r="Q3840" s="241">
        <v>44804</v>
      </c>
      <c r="R3840" s="241">
        <v>44805</v>
      </c>
      <c r="S3840" t="s">
        <v>8452</v>
      </c>
      <c r="T3840" s="196"/>
      <c r="U3840" s="196"/>
      <c r="V3840" s="196"/>
      <c r="W3840" s="196"/>
      <c r="X3840"/>
      <c r="Y3840" t="s">
        <v>8309</v>
      </c>
      <c r="Z3840">
        <v>1813213381</v>
      </c>
      <c r="AA3840" t="s">
        <v>8285</v>
      </c>
      <c r="AB3840" s="259" t="str">
        <f>_xlfn.IFNA(IF(Table[[#This Row],[Programme Partner]]&lt;&gt;Table[[#This Row],[Implementing Partner]],CONCATENATE(Table[[#This Row],[Programme Partner]],"-",Table[[#This Row],[Implementing Partner]]),Table[[#This Row],[Programme Partner]]),"")</f>
        <v>IOM-ACF</v>
      </c>
    </row>
    <row r="3841" spans="1:28" ht="16.5" customHeight="1">
      <c r="A3841" s="183">
        <v>4289</v>
      </c>
      <c r="B3841" s="195" t="s">
        <v>5148</v>
      </c>
      <c r="C3841" s="198" t="s">
        <v>4993</v>
      </c>
      <c r="D3841" s="212" t="s">
        <v>8324</v>
      </c>
      <c r="E3841" s="195" t="s">
        <v>27</v>
      </c>
      <c r="F3841" s="195" t="s">
        <v>8014</v>
      </c>
      <c r="G3841" s="195" t="s">
        <v>8445</v>
      </c>
      <c r="H3841" s="195" t="str">
        <f>IFERROR(VLOOKUP(Table[[#This Row],[Activity Details of Assistance]],WHAT!E:F,2,FALSE),"")</f>
        <v># of plant</v>
      </c>
      <c r="I3841" s="195"/>
      <c r="J3841">
        <v>2</v>
      </c>
      <c r="K3841" t="s">
        <v>8280</v>
      </c>
      <c r="L3841" s="219" t="s">
        <v>13</v>
      </c>
      <c r="M3841" t="s">
        <v>14</v>
      </c>
      <c r="N3841" t="s">
        <v>309</v>
      </c>
      <c r="O3841" t="s">
        <v>1606</v>
      </c>
      <c r="P3841" t="s">
        <v>20</v>
      </c>
      <c r="Q3841" s="241">
        <v>44804</v>
      </c>
      <c r="R3841" s="241">
        <v>44805</v>
      </c>
      <c r="S3841" t="s">
        <v>8452</v>
      </c>
      <c r="T3841" s="196"/>
      <c r="U3841" s="196"/>
      <c r="V3841" s="196"/>
      <c r="W3841" s="196"/>
      <c r="X3841"/>
      <c r="Y3841" t="s">
        <v>8309</v>
      </c>
      <c r="Z3841">
        <v>1813213381</v>
      </c>
      <c r="AA3841" t="s">
        <v>8285</v>
      </c>
      <c r="AB3841" s="259" t="str">
        <f>_xlfn.IFNA(IF(Table[[#This Row],[Programme Partner]]&lt;&gt;Table[[#This Row],[Implementing Partner]],CONCATENATE(Table[[#This Row],[Programme Partner]],"-",Table[[#This Row],[Implementing Partner]]),Table[[#This Row],[Programme Partner]]),"")</f>
        <v>IOM-ACF</v>
      </c>
    </row>
    <row r="3842" spans="1:28" ht="16.5" customHeight="1">
      <c r="A3842" s="183">
        <v>4290</v>
      </c>
      <c r="B3842" s="195" t="s">
        <v>5275</v>
      </c>
      <c r="C3842" s="198" t="s">
        <v>5033</v>
      </c>
      <c r="D3842" s="212" t="s">
        <v>5275</v>
      </c>
      <c r="E3842" s="195" t="s">
        <v>27</v>
      </c>
      <c r="F3842" s="195" t="s">
        <v>8011</v>
      </c>
      <c r="G3842" s="195" t="s">
        <v>8584</v>
      </c>
      <c r="H3842" s="195" t="str">
        <f>IFERROR(VLOOKUP(Table[[#This Row],[Activity Details of Assistance]],WHAT!E:F,2,FALSE),"")</f>
        <v># of tube well</v>
      </c>
      <c r="I3842" s="195"/>
      <c r="J3842">
        <v>229</v>
      </c>
      <c r="K3842" t="s">
        <v>8280</v>
      </c>
      <c r="L3842" s="219" t="s">
        <v>13</v>
      </c>
      <c r="M3842" t="s">
        <v>14</v>
      </c>
      <c r="N3842" t="s">
        <v>309</v>
      </c>
      <c r="O3842" t="s">
        <v>1606</v>
      </c>
      <c r="P3842" t="s">
        <v>4659</v>
      </c>
      <c r="Q3842" s="241">
        <v>44804</v>
      </c>
      <c r="R3842" s="241">
        <v>44986</v>
      </c>
      <c r="S3842" t="s">
        <v>8452</v>
      </c>
      <c r="T3842" s="196"/>
      <c r="U3842" s="196"/>
      <c r="V3842" s="196"/>
      <c r="W3842" s="196"/>
      <c r="X3842"/>
      <c r="Y3842" t="s">
        <v>8519</v>
      </c>
      <c r="Z3842">
        <v>1847456486</v>
      </c>
      <c r="AA3842" t="s">
        <v>8520</v>
      </c>
      <c r="AB3842" s="259" t="str">
        <f>_xlfn.IFNA(IF(Table[[#This Row],[Programme Partner]]&lt;&gt;Table[[#This Row],[Implementing Partner]],CONCATENATE(Table[[#This Row],[Programme Partner]],"-",Table[[#This Row],[Implementing Partner]]),Table[[#This Row],[Programme Partner]]),"")</f>
        <v>UNICEF-BRAC</v>
      </c>
    </row>
    <row r="3843" spans="1:28" ht="16.5" customHeight="1">
      <c r="A3843" s="183">
        <v>4291</v>
      </c>
      <c r="B3843" s="195" t="s">
        <v>5275</v>
      </c>
      <c r="C3843" s="198" t="s">
        <v>5033</v>
      </c>
      <c r="D3843" s="212" t="s">
        <v>5275</v>
      </c>
      <c r="E3843" s="195" t="s">
        <v>27</v>
      </c>
      <c r="F3843" s="195" t="s">
        <v>8011</v>
      </c>
      <c r="G3843" s="195" t="s">
        <v>8355</v>
      </c>
      <c r="H3843" s="195" t="str">
        <f>IFERROR(VLOOKUP(Table[[#This Row],[Activity Details of Assistance]],WHAT!E:F,2,FALSE),"")</f>
        <v># of water network</v>
      </c>
      <c r="I3843" s="195"/>
      <c r="J3843">
        <v>7</v>
      </c>
      <c r="K3843" t="s">
        <v>8280</v>
      </c>
      <c r="L3843" s="219" t="s">
        <v>13</v>
      </c>
      <c r="M3843" t="s">
        <v>14</v>
      </c>
      <c r="N3843" t="s">
        <v>309</v>
      </c>
      <c r="O3843" t="s">
        <v>1606</v>
      </c>
      <c r="P3843" t="s">
        <v>4659</v>
      </c>
      <c r="Q3843" s="241">
        <v>44804</v>
      </c>
      <c r="R3843" s="241">
        <v>44986</v>
      </c>
      <c r="S3843" t="s">
        <v>8452</v>
      </c>
      <c r="T3843" s="196"/>
      <c r="U3843" s="196"/>
      <c r="V3843" s="196"/>
      <c r="W3843" s="196"/>
      <c r="X3843"/>
      <c r="Y3843" t="s">
        <v>8519</v>
      </c>
      <c r="Z3843">
        <v>1847456486</v>
      </c>
      <c r="AA3843" t="s">
        <v>8520</v>
      </c>
      <c r="AB3843" s="259" t="str">
        <f>_xlfn.IFNA(IF(Table[[#This Row],[Programme Partner]]&lt;&gt;Table[[#This Row],[Implementing Partner]],CONCATENATE(Table[[#This Row],[Programme Partner]],"-",Table[[#This Row],[Implementing Partner]]),Table[[#This Row],[Programme Partner]]),"")</f>
        <v>UNICEF-BRAC</v>
      </c>
    </row>
    <row r="3844" spans="1:28" ht="16.5" customHeight="1">
      <c r="A3844" s="183">
        <v>4292</v>
      </c>
      <c r="B3844" s="195" t="s">
        <v>5275</v>
      </c>
      <c r="C3844" s="198" t="s">
        <v>5033</v>
      </c>
      <c r="D3844" s="212" t="s">
        <v>5275</v>
      </c>
      <c r="E3844" s="195" t="s">
        <v>27</v>
      </c>
      <c r="F3844" s="195" t="s">
        <v>8012</v>
      </c>
      <c r="G3844" s="195" t="s">
        <v>8585</v>
      </c>
      <c r="H3844" s="195" t="str">
        <f>IFERROR(VLOOKUP(Table[[#This Row],[Activity Details of Assistance]],WHAT!E:F,2,FALSE),"")</f>
        <v xml:space="preserve"># of door </v>
      </c>
      <c r="I3844" s="195"/>
      <c r="J3844">
        <v>50</v>
      </c>
      <c r="K3844" t="s">
        <v>8280</v>
      </c>
      <c r="L3844" s="219" t="s">
        <v>13</v>
      </c>
      <c r="M3844" t="s">
        <v>14</v>
      </c>
      <c r="N3844" t="s">
        <v>309</v>
      </c>
      <c r="O3844" t="s">
        <v>1606</v>
      </c>
      <c r="P3844" t="s">
        <v>4659</v>
      </c>
      <c r="Q3844" s="241">
        <v>44804</v>
      </c>
      <c r="R3844" s="241">
        <v>44986</v>
      </c>
      <c r="S3844" t="s">
        <v>8452</v>
      </c>
      <c r="T3844" s="196"/>
      <c r="U3844" s="196"/>
      <c r="V3844" s="196"/>
      <c r="W3844" s="196"/>
      <c r="X3844"/>
      <c r="Y3844" t="s">
        <v>8519</v>
      </c>
      <c r="Z3844">
        <v>1847456486</v>
      </c>
      <c r="AA3844" t="s">
        <v>8520</v>
      </c>
      <c r="AB3844" s="259" t="str">
        <f>_xlfn.IFNA(IF(Table[[#This Row],[Programme Partner]]&lt;&gt;Table[[#This Row],[Implementing Partner]],CONCATENATE(Table[[#This Row],[Programme Partner]],"-",Table[[#This Row],[Implementing Partner]]),Table[[#This Row],[Programme Partner]]),"")</f>
        <v>UNICEF-BRAC</v>
      </c>
    </row>
    <row r="3845" spans="1:28" ht="16.5" customHeight="1">
      <c r="A3845" s="183">
        <v>4293</v>
      </c>
      <c r="B3845" s="195" t="s">
        <v>5275</v>
      </c>
      <c r="C3845" s="198" t="s">
        <v>5033</v>
      </c>
      <c r="D3845" s="212" t="s">
        <v>5275</v>
      </c>
      <c r="E3845" s="195" t="s">
        <v>27</v>
      </c>
      <c r="F3845" s="195" t="s">
        <v>8012</v>
      </c>
      <c r="G3845" s="195" t="s">
        <v>8359</v>
      </c>
      <c r="H3845" s="195" t="str">
        <f>IFERROR(VLOOKUP(Table[[#This Row],[Activity Details of Assistance]],WHAT!E:F,2,FALSE),"")</f>
        <v># of FSM Site</v>
      </c>
      <c r="I3845" s="195"/>
      <c r="J3845">
        <v>6</v>
      </c>
      <c r="K3845" t="s">
        <v>8280</v>
      </c>
      <c r="L3845" s="219" t="s">
        <v>13</v>
      </c>
      <c r="M3845" t="s">
        <v>14</v>
      </c>
      <c r="N3845" t="s">
        <v>309</v>
      </c>
      <c r="O3845" t="s">
        <v>1606</v>
      </c>
      <c r="P3845" t="s">
        <v>4659</v>
      </c>
      <c r="Q3845" s="241">
        <v>44804</v>
      </c>
      <c r="R3845" s="241">
        <v>44986</v>
      </c>
      <c r="S3845" t="s">
        <v>8452</v>
      </c>
      <c r="T3845" s="196"/>
      <c r="U3845" s="196"/>
      <c r="V3845" s="196"/>
      <c r="W3845" s="196"/>
      <c r="X3845"/>
      <c r="Y3845" t="s">
        <v>8519</v>
      </c>
      <c r="Z3845">
        <v>1847456486</v>
      </c>
      <c r="AA3845" t="s">
        <v>8520</v>
      </c>
      <c r="AB3845" s="259" t="str">
        <f>_xlfn.IFNA(IF(Table[[#This Row],[Programme Partner]]&lt;&gt;Table[[#This Row],[Implementing Partner]],CONCATENATE(Table[[#This Row],[Programme Partner]],"-",Table[[#This Row],[Implementing Partner]]),Table[[#This Row],[Programme Partner]]),"")</f>
        <v>UNICEF-BRAC</v>
      </c>
    </row>
    <row r="3846" spans="1:28" ht="16.5" customHeight="1">
      <c r="A3846" s="183">
        <v>4294</v>
      </c>
      <c r="B3846" s="195" t="s">
        <v>5275</v>
      </c>
      <c r="C3846" s="198" t="s">
        <v>5033</v>
      </c>
      <c r="D3846" s="212" t="s">
        <v>5275</v>
      </c>
      <c r="E3846" s="195" t="s">
        <v>27</v>
      </c>
      <c r="F3846" s="195" t="s">
        <v>8012</v>
      </c>
      <c r="G3846" s="195" t="s">
        <v>8586</v>
      </c>
      <c r="H3846" s="195" t="str">
        <f>IFERROR(VLOOKUP(Table[[#This Row],[Activity Details of Assistance]],WHAT!E:F,2,FALSE),"")</f>
        <v># of door</v>
      </c>
      <c r="I3846" s="195"/>
      <c r="J3846">
        <v>225</v>
      </c>
      <c r="K3846" t="s">
        <v>8280</v>
      </c>
      <c r="L3846" s="219" t="s">
        <v>13</v>
      </c>
      <c r="M3846" t="s">
        <v>14</v>
      </c>
      <c r="N3846" t="s">
        <v>309</v>
      </c>
      <c r="O3846" t="s">
        <v>1606</v>
      </c>
      <c r="P3846" t="s">
        <v>4659</v>
      </c>
      <c r="Q3846" s="241">
        <v>44804</v>
      </c>
      <c r="R3846" s="241">
        <v>44986</v>
      </c>
      <c r="S3846" t="s">
        <v>8452</v>
      </c>
      <c r="T3846" s="196"/>
      <c r="U3846" s="196"/>
      <c r="V3846" s="196"/>
      <c r="W3846" s="196"/>
      <c r="X3846"/>
      <c r="Y3846" t="s">
        <v>8519</v>
      </c>
      <c r="Z3846">
        <v>1847456486</v>
      </c>
      <c r="AA3846" t="s">
        <v>8520</v>
      </c>
      <c r="AB3846" s="259" t="str">
        <f>_xlfn.IFNA(IF(Table[[#This Row],[Programme Partner]]&lt;&gt;Table[[#This Row],[Implementing Partner]],CONCATENATE(Table[[#This Row],[Programme Partner]],"-",Table[[#This Row],[Implementing Partner]]),Table[[#This Row],[Programme Partner]]),"")</f>
        <v>UNICEF-BRAC</v>
      </c>
    </row>
    <row r="3847" spans="1:28" ht="16.5" customHeight="1">
      <c r="A3847" s="183">
        <v>4295</v>
      </c>
      <c r="B3847" s="195" t="s">
        <v>5275</v>
      </c>
      <c r="C3847" s="198" t="s">
        <v>5033</v>
      </c>
      <c r="D3847" s="212" t="s">
        <v>5275</v>
      </c>
      <c r="E3847" s="195" t="s">
        <v>27</v>
      </c>
      <c r="F3847" s="195" t="s">
        <v>8012</v>
      </c>
      <c r="G3847" s="195" t="s">
        <v>8357</v>
      </c>
      <c r="H3847" s="195" t="str">
        <f>IFERROR(VLOOKUP(Table[[#This Row],[Activity Details of Assistance]],WHAT!E:F,2,FALSE),"")</f>
        <v># of door</v>
      </c>
      <c r="I3847" s="195"/>
      <c r="J3847">
        <v>386</v>
      </c>
      <c r="K3847" t="s">
        <v>8280</v>
      </c>
      <c r="L3847" s="219" t="s">
        <v>13</v>
      </c>
      <c r="M3847" t="s">
        <v>14</v>
      </c>
      <c r="N3847" t="s">
        <v>309</v>
      </c>
      <c r="O3847" t="s">
        <v>1606</v>
      </c>
      <c r="P3847" t="s">
        <v>4659</v>
      </c>
      <c r="Q3847" s="241">
        <v>44804</v>
      </c>
      <c r="R3847" s="241">
        <v>44986</v>
      </c>
      <c r="S3847" t="s">
        <v>8452</v>
      </c>
      <c r="T3847" s="196"/>
      <c r="U3847" s="196"/>
      <c r="V3847" s="196"/>
      <c r="W3847" s="196"/>
      <c r="X3847"/>
      <c r="Y3847" t="s">
        <v>8519</v>
      </c>
      <c r="Z3847">
        <v>1847456486</v>
      </c>
      <c r="AA3847" t="s">
        <v>8520</v>
      </c>
      <c r="AB3847" s="259" t="str">
        <f>_xlfn.IFNA(IF(Table[[#This Row],[Programme Partner]]&lt;&gt;Table[[#This Row],[Implementing Partner]],CONCATENATE(Table[[#This Row],[Programme Partner]],"-",Table[[#This Row],[Implementing Partner]]),Table[[#This Row],[Programme Partner]]),"")</f>
        <v>UNICEF-BRAC</v>
      </c>
    </row>
    <row r="3848" spans="1:28" ht="16.5" customHeight="1">
      <c r="A3848" s="183">
        <v>4296</v>
      </c>
      <c r="B3848" s="195" t="s">
        <v>5275</v>
      </c>
      <c r="C3848" s="198" t="s">
        <v>5033</v>
      </c>
      <c r="D3848" s="212" t="s">
        <v>5275</v>
      </c>
      <c r="E3848" s="195" t="s">
        <v>27</v>
      </c>
      <c r="F3848" s="195" t="s">
        <v>8013</v>
      </c>
      <c r="G3848" s="195" t="s">
        <v>8314</v>
      </c>
      <c r="H3848" s="195" t="str">
        <f>IFERROR(VLOOKUP(Table[[#This Row],[Activity Details of Assistance]],WHAT!E:F,2,FALSE),"")</f>
        <v># of HP sessions at HH level</v>
      </c>
      <c r="I3848" s="195"/>
      <c r="J3848">
        <v>7999</v>
      </c>
      <c r="K3848" t="s">
        <v>8280</v>
      </c>
      <c r="L3848" s="219" t="s">
        <v>13</v>
      </c>
      <c r="M3848" t="s">
        <v>14</v>
      </c>
      <c r="N3848" t="s">
        <v>309</v>
      </c>
      <c r="O3848" t="s">
        <v>1606</v>
      </c>
      <c r="P3848" t="s">
        <v>4659</v>
      </c>
      <c r="Q3848" s="241">
        <v>44804</v>
      </c>
      <c r="R3848" s="241">
        <v>44986</v>
      </c>
      <c r="S3848" t="s">
        <v>8452</v>
      </c>
      <c r="T3848" s="196"/>
      <c r="U3848" s="196"/>
      <c r="V3848" s="196"/>
      <c r="W3848" s="196"/>
      <c r="X3848"/>
      <c r="Y3848" t="s">
        <v>8519</v>
      </c>
      <c r="Z3848">
        <v>1847456486</v>
      </c>
      <c r="AA3848" t="s">
        <v>8520</v>
      </c>
      <c r="AB3848" s="259" t="str">
        <f>_xlfn.IFNA(IF(Table[[#This Row],[Programme Partner]]&lt;&gt;Table[[#This Row],[Implementing Partner]],CONCATENATE(Table[[#This Row],[Programme Partner]],"-",Table[[#This Row],[Implementing Partner]]),Table[[#This Row],[Programme Partner]]),"")</f>
        <v>UNICEF-BRAC</v>
      </c>
    </row>
    <row r="3849" spans="1:28" ht="16.5" customHeight="1">
      <c r="A3849" s="183">
        <v>4297</v>
      </c>
      <c r="B3849" s="195" t="s">
        <v>5275</v>
      </c>
      <c r="C3849" s="198" t="s">
        <v>5033</v>
      </c>
      <c r="D3849" s="212" t="s">
        <v>5275</v>
      </c>
      <c r="E3849" s="195" t="s">
        <v>27</v>
      </c>
      <c r="F3849" s="195" t="s">
        <v>8013</v>
      </c>
      <c r="G3849" s="195" t="s">
        <v>8315</v>
      </c>
      <c r="H3849" s="195" t="str">
        <f>IFERROR(VLOOKUP(Table[[#This Row],[Activity Details of Assistance]],WHAT!E:F,2,FALSE),"")</f>
        <v># of handwashing station</v>
      </c>
      <c r="I3849" s="195"/>
      <c r="J3849">
        <v>53</v>
      </c>
      <c r="K3849" t="s">
        <v>8280</v>
      </c>
      <c r="L3849" s="219" t="s">
        <v>13</v>
      </c>
      <c r="M3849" t="s">
        <v>14</v>
      </c>
      <c r="N3849" t="s">
        <v>309</v>
      </c>
      <c r="O3849" t="s">
        <v>1606</v>
      </c>
      <c r="P3849" t="s">
        <v>4659</v>
      </c>
      <c r="Q3849" s="241">
        <v>44804</v>
      </c>
      <c r="R3849" s="241">
        <v>44986</v>
      </c>
      <c r="S3849" t="s">
        <v>8452</v>
      </c>
      <c r="T3849" s="196"/>
      <c r="U3849" s="196"/>
      <c r="V3849" s="196"/>
      <c r="W3849" s="196"/>
      <c r="X3849"/>
      <c r="Y3849" t="s">
        <v>8519</v>
      </c>
      <c r="Z3849">
        <v>1847456486</v>
      </c>
      <c r="AA3849" t="s">
        <v>8520</v>
      </c>
      <c r="AB3849" s="259" t="str">
        <f>_xlfn.IFNA(IF(Table[[#This Row],[Programme Partner]]&lt;&gt;Table[[#This Row],[Implementing Partner]],CONCATENATE(Table[[#This Row],[Programme Partner]],"-",Table[[#This Row],[Implementing Partner]]),Table[[#This Row],[Programme Partner]]),"")</f>
        <v>UNICEF-BRAC</v>
      </c>
    </row>
    <row r="3850" spans="1:28" ht="16.5" customHeight="1">
      <c r="A3850" s="183">
        <v>4298</v>
      </c>
      <c r="B3850" s="195" t="s">
        <v>5275</v>
      </c>
      <c r="C3850" s="198" t="s">
        <v>5033</v>
      </c>
      <c r="D3850" s="212" t="s">
        <v>5275</v>
      </c>
      <c r="E3850" s="195" t="s">
        <v>27</v>
      </c>
      <c r="F3850" s="195" t="s">
        <v>8013</v>
      </c>
      <c r="G3850" s="195" t="s">
        <v>8442</v>
      </c>
      <c r="H3850" s="195" t="str">
        <f>IFERROR(VLOOKUP(Table[[#This Row],[Activity Details of Assistance]],WHAT!E:F,2,FALSE),"")</f>
        <v># of facilities</v>
      </c>
      <c r="I3850" s="195"/>
      <c r="J3850">
        <v>12807</v>
      </c>
      <c r="K3850" t="s">
        <v>8280</v>
      </c>
      <c r="L3850" s="219" t="s">
        <v>13</v>
      </c>
      <c r="M3850" t="s">
        <v>14</v>
      </c>
      <c r="N3850" t="s">
        <v>309</v>
      </c>
      <c r="O3850" t="s">
        <v>1606</v>
      </c>
      <c r="P3850" t="s">
        <v>4659</v>
      </c>
      <c r="Q3850" s="241">
        <v>44804</v>
      </c>
      <c r="R3850" s="241">
        <v>44986</v>
      </c>
      <c r="S3850" t="s">
        <v>8452</v>
      </c>
      <c r="T3850" s="196"/>
      <c r="U3850" s="196"/>
      <c r="V3850" s="196"/>
      <c r="W3850" s="196"/>
      <c r="X3850"/>
      <c r="Y3850" t="s">
        <v>8519</v>
      </c>
      <c r="Z3850">
        <v>1847456486</v>
      </c>
      <c r="AA3850" t="s">
        <v>8520</v>
      </c>
      <c r="AB3850" s="259" t="str">
        <f>_xlfn.IFNA(IF(Table[[#This Row],[Programme Partner]]&lt;&gt;Table[[#This Row],[Implementing Partner]],CONCATENATE(Table[[#This Row],[Programme Partner]],"-",Table[[#This Row],[Implementing Partner]]),Table[[#This Row],[Programme Partner]]),"")</f>
        <v>UNICEF-BRAC</v>
      </c>
    </row>
    <row r="3851" spans="1:28" ht="16.5" customHeight="1">
      <c r="A3851" s="183">
        <v>4299</v>
      </c>
      <c r="B3851" s="195" t="s">
        <v>5275</v>
      </c>
      <c r="C3851" s="198" t="s">
        <v>5033</v>
      </c>
      <c r="D3851" s="212" t="s">
        <v>5275</v>
      </c>
      <c r="E3851" s="195" t="s">
        <v>27</v>
      </c>
      <c r="F3851" s="195" t="s">
        <v>8014</v>
      </c>
      <c r="G3851" s="195" t="s">
        <v>8445</v>
      </c>
      <c r="H3851" s="195" t="str">
        <f>IFERROR(VLOOKUP(Table[[#This Row],[Activity Details of Assistance]],WHAT!E:F,2,FALSE),"")</f>
        <v># of plant</v>
      </c>
      <c r="I3851" s="195"/>
      <c r="J3851">
        <v>1</v>
      </c>
      <c r="K3851" t="s">
        <v>8280</v>
      </c>
      <c r="L3851" s="219" t="s">
        <v>13</v>
      </c>
      <c r="M3851" t="s">
        <v>14</v>
      </c>
      <c r="N3851" t="s">
        <v>309</v>
      </c>
      <c r="O3851" t="s">
        <v>1606</v>
      </c>
      <c r="P3851" t="s">
        <v>4659</v>
      </c>
      <c r="Q3851" s="241">
        <v>44804</v>
      </c>
      <c r="R3851" s="241">
        <v>44986</v>
      </c>
      <c r="S3851" t="s">
        <v>8452</v>
      </c>
      <c r="T3851" s="196"/>
      <c r="U3851" s="196"/>
      <c r="V3851" s="196"/>
      <c r="W3851" s="196"/>
      <c r="X3851"/>
      <c r="Y3851" t="s">
        <v>8519</v>
      </c>
      <c r="Z3851">
        <v>1847456486</v>
      </c>
      <c r="AA3851" t="s">
        <v>8520</v>
      </c>
      <c r="AB3851" s="259" t="str">
        <f>_xlfn.IFNA(IF(Table[[#This Row],[Programme Partner]]&lt;&gt;Table[[#This Row],[Implementing Partner]],CONCATENATE(Table[[#This Row],[Programme Partner]],"-",Table[[#This Row],[Implementing Partner]]),Table[[#This Row],[Programme Partner]]),"")</f>
        <v>UNICEF-BRAC</v>
      </c>
    </row>
    <row r="3852" spans="1:28" ht="16.5" customHeight="1">
      <c r="A3852" s="183">
        <v>4300</v>
      </c>
      <c r="B3852" s="195" t="s">
        <v>4993</v>
      </c>
      <c r="C3852" s="198" t="s">
        <v>4993</v>
      </c>
      <c r="D3852" s="212" t="s">
        <v>4993</v>
      </c>
      <c r="E3852" s="195" t="s">
        <v>27</v>
      </c>
      <c r="F3852" s="195" t="s">
        <v>8011</v>
      </c>
      <c r="G3852" s="195" t="s">
        <v>8584</v>
      </c>
      <c r="H3852" s="195" t="str">
        <f>IFERROR(VLOOKUP(Table[[#This Row],[Activity Details of Assistance]],WHAT!E:F,2,FALSE),"")</f>
        <v># of tube well</v>
      </c>
      <c r="I3852" s="195"/>
      <c r="J3852">
        <v>48</v>
      </c>
      <c r="K3852" t="s">
        <v>8280</v>
      </c>
      <c r="L3852" s="219" t="s">
        <v>13</v>
      </c>
      <c r="M3852" t="s">
        <v>14</v>
      </c>
      <c r="N3852" t="s">
        <v>309</v>
      </c>
      <c r="O3852" t="s">
        <v>1606</v>
      </c>
      <c r="P3852" t="s">
        <v>6477</v>
      </c>
      <c r="Q3852" s="241">
        <v>44804</v>
      </c>
      <c r="R3852" s="241">
        <v>44896</v>
      </c>
      <c r="S3852" t="s">
        <v>8452</v>
      </c>
      <c r="T3852" s="196"/>
      <c r="U3852" s="196"/>
      <c r="V3852" s="196"/>
      <c r="W3852" s="196"/>
      <c r="X3852"/>
      <c r="Y3852" t="s">
        <v>8309</v>
      </c>
      <c r="Z3852">
        <v>1813213381</v>
      </c>
      <c r="AA3852" t="s">
        <v>8285</v>
      </c>
      <c r="AB3852" s="259" t="str">
        <f>_xlfn.IFNA(IF(Table[[#This Row],[Programme Partner]]&lt;&gt;Table[[#This Row],[Implementing Partner]],CONCATENATE(Table[[#This Row],[Programme Partner]],"-",Table[[#This Row],[Implementing Partner]]),Table[[#This Row],[Programme Partner]]),"")</f>
        <v>ACF</v>
      </c>
    </row>
    <row r="3853" spans="1:28" ht="16.5" customHeight="1">
      <c r="A3853" s="183">
        <v>4301</v>
      </c>
      <c r="B3853" s="195" t="s">
        <v>4993</v>
      </c>
      <c r="C3853" s="198" t="s">
        <v>4993</v>
      </c>
      <c r="D3853" s="212" t="s">
        <v>4993</v>
      </c>
      <c r="E3853" s="195" t="s">
        <v>27</v>
      </c>
      <c r="F3853" s="195" t="s">
        <v>8011</v>
      </c>
      <c r="G3853" t="s">
        <v>8019</v>
      </c>
      <c r="H3853" s="195" t="str">
        <f>IFERROR(VLOOKUP(Table[[#This Row],[Activity Details of Assistance]],WHAT!E:F,2,FALSE),"")</f>
        <v>N/A</v>
      </c>
      <c r="I3853" s="195"/>
      <c r="J3853">
        <v>1708</v>
      </c>
      <c r="K3853" t="s">
        <v>8280</v>
      </c>
      <c r="L3853" s="219" t="s">
        <v>13</v>
      </c>
      <c r="M3853" t="s">
        <v>14</v>
      </c>
      <c r="N3853" t="s">
        <v>309</v>
      </c>
      <c r="O3853" t="s">
        <v>1606</v>
      </c>
      <c r="P3853" t="s">
        <v>6477</v>
      </c>
      <c r="Q3853" s="241">
        <v>44804</v>
      </c>
      <c r="R3853" s="241">
        <v>44896</v>
      </c>
      <c r="S3853" t="s">
        <v>8452</v>
      </c>
      <c r="T3853" s="196"/>
      <c r="U3853" s="196"/>
      <c r="V3853" s="196"/>
      <c r="W3853" s="196"/>
      <c r="X3853"/>
      <c r="Y3853" t="s">
        <v>8309</v>
      </c>
      <c r="Z3853">
        <v>1813213381</v>
      </c>
      <c r="AA3853" t="s">
        <v>8285</v>
      </c>
      <c r="AB3853" s="259" t="str">
        <f>_xlfn.IFNA(IF(Table[[#This Row],[Programme Partner]]&lt;&gt;Table[[#This Row],[Implementing Partner]],CONCATENATE(Table[[#This Row],[Programme Partner]],"-",Table[[#This Row],[Implementing Partner]]),Table[[#This Row],[Programme Partner]]),"")</f>
        <v>ACF</v>
      </c>
    </row>
    <row r="3854" spans="1:28" ht="16.5" customHeight="1">
      <c r="A3854" s="183">
        <v>4302</v>
      </c>
      <c r="B3854" s="195" t="s">
        <v>4993</v>
      </c>
      <c r="C3854" s="198" t="s">
        <v>4993</v>
      </c>
      <c r="D3854" s="212" t="s">
        <v>4993</v>
      </c>
      <c r="E3854" s="195" t="s">
        <v>27</v>
      </c>
      <c r="F3854" s="195" t="s">
        <v>8012</v>
      </c>
      <c r="G3854" s="195" t="s">
        <v>8585</v>
      </c>
      <c r="H3854" s="195" t="str">
        <f>IFERROR(VLOOKUP(Table[[#This Row],[Activity Details of Assistance]],WHAT!E:F,2,FALSE),"")</f>
        <v xml:space="preserve"># of door </v>
      </c>
      <c r="I3854" s="195"/>
      <c r="J3854">
        <v>4</v>
      </c>
      <c r="K3854" t="s">
        <v>8280</v>
      </c>
      <c r="L3854" s="219" t="s">
        <v>13</v>
      </c>
      <c r="M3854" t="s">
        <v>14</v>
      </c>
      <c r="N3854" t="s">
        <v>309</v>
      </c>
      <c r="O3854" t="s">
        <v>1606</v>
      </c>
      <c r="P3854" t="s">
        <v>6477</v>
      </c>
      <c r="Q3854" s="241">
        <v>44804</v>
      </c>
      <c r="R3854" s="241">
        <v>44896</v>
      </c>
      <c r="S3854" t="s">
        <v>8452</v>
      </c>
      <c r="T3854" s="196"/>
      <c r="U3854" s="196"/>
      <c r="V3854" s="196"/>
      <c r="W3854" s="196"/>
      <c r="X3854"/>
      <c r="Y3854" t="s">
        <v>8309</v>
      </c>
      <c r="Z3854" s="223">
        <v>1813213381</v>
      </c>
      <c r="AA3854" t="s">
        <v>8285</v>
      </c>
      <c r="AB3854" s="259" t="str">
        <f>_xlfn.IFNA(IF(Table[[#This Row],[Programme Partner]]&lt;&gt;Table[[#This Row],[Implementing Partner]],CONCATENATE(Table[[#This Row],[Programme Partner]],"-",Table[[#This Row],[Implementing Partner]]),Table[[#This Row],[Programme Partner]]),"")</f>
        <v>ACF</v>
      </c>
    </row>
    <row r="3855" spans="1:28" ht="16.5" customHeight="1">
      <c r="A3855" s="183">
        <v>4303</v>
      </c>
      <c r="B3855" s="195" t="s">
        <v>4993</v>
      </c>
      <c r="C3855" s="198" t="s">
        <v>4993</v>
      </c>
      <c r="D3855" s="212" t="s">
        <v>4993</v>
      </c>
      <c r="E3855" s="195" t="s">
        <v>27</v>
      </c>
      <c r="F3855" s="195" t="s">
        <v>8012</v>
      </c>
      <c r="G3855" s="195" t="s">
        <v>8586</v>
      </c>
      <c r="H3855" s="195" t="str">
        <f>IFERROR(VLOOKUP(Table[[#This Row],[Activity Details of Assistance]],WHAT!E:F,2,FALSE),"")</f>
        <v># of door</v>
      </c>
      <c r="I3855" s="195"/>
      <c r="J3855">
        <v>48</v>
      </c>
      <c r="K3855" t="s">
        <v>8280</v>
      </c>
      <c r="L3855" s="219" t="s">
        <v>13</v>
      </c>
      <c r="M3855" t="s">
        <v>14</v>
      </c>
      <c r="N3855" t="s">
        <v>309</v>
      </c>
      <c r="O3855" t="s">
        <v>1606</v>
      </c>
      <c r="P3855" t="s">
        <v>6477</v>
      </c>
      <c r="Q3855" s="241">
        <v>44804</v>
      </c>
      <c r="R3855" s="241">
        <v>44896</v>
      </c>
      <c r="S3855" t="s">
        <v>8452</v>
      </c>
      <c r="T3855" s="196"/>
      <c r="U3855" s="196"/>
      <c r="V3855" s="196"/>
      <c r="W3855" s="196"/>
      <c r="X3855"/>
      <c r="Y3855" t="s">
        <v>8309</v>
      </c>
      <c r="Z3855" s="223">
        <v>1813213381</v>
      </c>
      <c r="AA3855" t="s">
        <v>8285</v>
      </c>
      <c r="AB3855" s="259" t="str">
        <f>_xlfn.IFNA(IF(Table[[#This Row],[Programme Partner]]&lt;&gt;Table[[#This Row],[Implementing Partner]],CONCATENATE(Table[[#This Row],[Programme Partner]],"-",Table[[#This Row],[Implementing Partner]]),Table[[#This Row],[Programme Partner]]),"")</f>
        <v>ACF</v>
      </c>
    </row>
    <row r="3856" spans="1:28" ht="16.5" customHeight="1">
      <c r="A3856" s="183">
        <v>4304</v>
      </c>
      <c r="B3856" s="195" t="s">
        <v>4993</v>
      </c>
      <c r="C3856" s="198" t="s">
        <v>4993</v>
      </c>
      <c r="D3856" s="212" t="s">
        <v>4993</v>
      </c>
      <c r="E3856" s="195" t="s">
        <v>27</v>
      </c>
      <c r="F3856" s="195" t="s">
        <v>8012</v>
      </c>
      <c r="G3856" s="195" t="s">
        <v>8357</v>
      </c>
      <c r="H3856" s="195" t="str">
        <f>IFERROR(VLOOKUP(Table[[#This Row],[Activity Details of Assistance]],WHAT!E:F,2,FALSE),"")</f>
        <v># of door</v>
      </c>
      <c r="I3856" s="195"/>
      <c r="J3856">
        <v>135</v>
      </c>
      <c r="K3856" t="s">
        <v>8280</v>
      </c>
      <c r="L3856" s="219" t="s">
        <v>13</v>
      </c>
      <c r="M3856" t="s">
        <v>14</v>
      </c>
      <c r="N3856" t="s">
        <v>309</v>
      </c>
      <c r="O3856" t="s">
        <v>1606</v>
      </c>
      <c r="P3856" t="s">
        <v>6477</v>
      </c>
      <c r="Q3856" s="241">
        <v>44804</v>
      </c>
      <c r="R3856" s="241">
        <v>44896</v>
      </c>
      <c r="S3856" t="s">
        <v>8452</v>
      </c>
      <c r="T3856" s="196"/>
      <c r="U3856" s="196"/>
      <c r="V3856" s="196"/>
      <c r="W3856" s="196"/>
      <c r="X3856"/>
      <c r="Y3856" t="s">
        <v>8309</v>
      </c>
      <c r="Z3856" s="223">
        <v>1813213381</v>
      </c>
      <c r="AA3856" t="s">
        <v>8285</v>
      </c>
      <c r="AB3856" s="259" t="str">
        <f>_xlfn.IFNA(IF(Table[[#This Row],[Programme Partner]]&lt;&gt;Table[[#This Row],[Implementing Partner]],CONCATENATE(Table[[#This Row],[Programme Partner]],"-",Table[[#This Row],[Implementing Partner]]),Table[[#This Row],[Programme Partner]]),"")</f>
        <v>ACF</v>
      </c>
    </row>
    <row r="3857" spans="1:28" ht="16.5" customHeight="1">
      <c r="A3857" s="183">
        <v>4305</v>
      </c>
      <c r="B3857" s="195" t="s">
        <v>4993</v>
      </c>
      <c r="C3857" s="198" t="s">
        <v>4993</v>
      </c>
      <c r="D3857" s="212" t="s">
        <v>4993</v>
      </c>
      <c r="E3857" s="195" t="s">
        <v>27</v>
      </c>
      <c r="F3857" s="195" t="s">
        <v>8013</v>
      </c>
      <c r="G3857" s="195" t="s">
        <v>8313</v>
      </c>
      <c r="H3857" s="195" t="str">
        <f>IFERROR(VLOOKUP(Table[[#This Row],[Activity Details of Assistance]],WHAT!E:F,2,FALSE),"")</f>
        <v># of HP sessions at community level</v>
      </c>
      <c r="I3857" s="195"/>
      <c r="J3857">
        <v>703</v>
      </c>
      <c r="K3857" t="s">
        <v>8280</v>
      </c>
      <c r="L3857" s="219" t="s">
        <v>13</v>
      </c>
      <c r="M3857" t="s">
        <v>14</v>
      </c>
      <c r="N3857" t="s">
        <v>309</v>
      </c>
      <c r="O3857" t="s">
        <v>1606</v>
      </c>
      <c r="P3857" t="s">
        <v>6477</v>
      </c>
      <c r="Q3857" s="241">
        <v>44804</v>
      </c>
      <c r="R3857" s="241">
        <v>44896</v>
      </c>
      <c r="S3857" t="s">
        <v>8452</v>
      </c>
      <c r="T3857" s="196"/>
      <c r="U3857" s="196"/>
      <c r="V3857" s="196"/>
      <c r="W3857" s="196"/>
      <c r="X3857"/>
      <c r="Y3857" t="s">
        <v>8309</v>
      </c>
      <c r="Z3857" s="223">
        <v>1813213381</v>
      </c>
      <c r="AA3857" t="s">
        <v>8285</v>
      </c>
      <c r="AB3857" s="259" t="str">
        <f>_xlfn.IFNA(IF(Table[[#This Row],[Programme Partner]]&lt;&gt;Table[[#This Row],[Implementing Partner]],CONCATENATE(Table[[#This Row],[Programme Partner]],"-",Table[[#This Row],[Implementing Partner]]),Table[[#This Row],[Programme Partner]]),"")</f>
        <v>ACF</v>
      </c>
    </row>
    <row r="3858" spans="1:28" ht="16.5" customHeight="1">
      <c r="A3858" s="183">
        <v>4306</v>
      </c>
      <c r="B3858" s="195" t="s">
        <v>4993</v>
      </c>
      <c r="C3858" s="198" t="s">
        <v>4993</v>
      </c>
      <c r="D3858" s="212" t="s">
        <v>4993</v>
      </c>
      <c r="E3858" s="195" t="s">
        <v>27</v>
      </c>
      <c r="F3858" s="195" t="s">
        <v>8013</v>
      </c>
      <c r="G3858" s="195" t="s">
        <v>8314</v>
      </c>
      <c r="H3858" s="195" t="str">
        <f>IFERROR(VLOOKUP(Table[[#This Row],[Activity Details of Assistance]],WHAT!E:F,2,FALSE),"")</f>
        <v># of HP sessions at HH level</v>
      </c>
      <c r="I3858" s="195"/>
      <c r="J3858">
        <v>1818</v>
      </c>
      <c r="K3858" t="s">
        <v>8280</v>
      </c>
      <c r="L3858" s="219" t="s">
        <v>13</v>
      </c>
      <c r="M3858" t="s">
        <v>14</v>
      </c>
      <c r="N3858" t="s">
        <v>309</v>
      </c>
      <c r="O3858" t="s">
        <v>1606</v>
      </c>
      <c r="P3858" t="s">
        <v>6477</v>
      </c>
      <c r="Q3858" s="241">
        <v>44804</v>
      </c>
      <c r="R3858" s="241">
        <v>44896</v>
      </c>
      <c r="S3858" t="s">
        <v>8452</v>
      </c>
      <c r="T3858" s="196"/>
      <c r="U3858" s="196"/>
      <c r="V3858" s="196"/>
      <c r="W3858" s="196"/>
      <c r="X3858"/>
      <c r="Y3858" t="s">
        <v>8309</v>
      </c>
      <c r="Z3858" s="223">
        <v>1813213381</v>
      </c>
      <c r="AA3858" t="s">
        <v>8285</v>
      </c>
      <c r="AB3858" s="259" t="str">
        <f>_xlfn.IFNA(IF(Table[[#This Row],[Programme Partner]]&lt;&gt;Table[[#This Row],[Implementing Partner]],CONCATENATE(Table[[#This Row],[Programme Partner]],"-",Table[[#This Row],[Implementing Partner]]),Table[[#This Row],[Programme Partner]]),"")</f>
        <v>ACF</v>
      </c>
    </row>
    <row r="3859" spans="1:28" ht="16.5" customHeight="1">
      <c r="A3859" s="183">
        <v>4307</v>
      </c>
      <c r="B3859" s="195" t="s">
        <v>4993</v>
      </c>
      <c r="C3859" s="198" t="s">
        <v>4993</v>
      </c>
      <c r="D3859" s="212" t="s">
        <v>4993</v>
      </c>
      <c r="E3859" s="195" t="s">
        <v>27</v>
      </c>
      <c r="F3859" s="195" t="s">
        <v>8013</v>
      </c>
      <c r="G3859" s="195" t="s">
        <v>8442</v>
      </c>
      <c r="H3859" s="195" t="str">
        <f>IFERROR(VLOOKUP(Table[[#This Row],[Activity Details of Assistance]],WHAT!E:F,2,FALSE),"")</f>
        <v># of facilities</v>
      </c>
      <c r="I3859" s="195"/>
      <c r="J3859">
        <v>135</v>
      </c>
      <c r="K3859" t="s">
        <v>8280</v>
      </c>
      <c r="L3859" s="219" t="s">
        <v>13</v>
      </c>
      <c r="M3859" t="s">
        <v>14</v>
      </c>
      <c r="N3859" t="s">
        <v>309</v>
      </c>
      <c r="O3859" t="s">
        <v>1606</v>
      </c>
      <c r="P3859" t="s">
        <v>6477</v>
      </c>
      <c r="Q3859" s="241">
        <v>44804</v>
      </c>
      <c r="R3859" s="241">
        <v>44896</v>
      </c>
      <c r="S3859" t="s">
        <v>8452</v>
      </c>
      <c r="T3859" s="196"/>
      <c r="U3859" s="196"/>
      <c r="V3859" s="196"/>
      <c r="W3859" s="196"/>
      <c r="X3859"/>
      <c r="Y3859" t="s">
        <v>8309</v>
      </c>
      <c r="Z3859" s="223">
        <v>1813213381</v>
      </c>
      <c r="AA3859" t="s">
        <v>8285</v>
      </c>
      <c r="AB3859" s="259" t="str">
        <f>_xlfn.IFNA(IF(Table[[#This Row],[Programme Partner]]&lt;&gt;Table[[#This Row],[Implementing Partner]],CONCATENATE(Table[[#This Row],[Programme Partner]],"-",Table[[#This Row],[Implementing Partner]]),Table[[#This Row],[Programme Partner]]),"")</f>
        <v>ACF</v>
      </c>
    </row>
    <row r="3860" spans="1:28" ht="16.5" customHeight="1">
      <c r="A3860" s="183">
        <v>4308</v>
      </c>
      <c r="B3860" s="195" t="s">
        <v>4993</v>
      </c>
      <c r="C3860" s="198" t="s">
        <v>4993</v>
      </c>
      <c r="D3860" s="212" t="s">
        <v>4993</v>
      </c>
      <c r="E3860" s="195" t="s">
        <v>27</v>
      </c>
      <c r="F3860" s="195" t="s">
        <v>8013</v>
      </c>
      <c r="G3860" t="s">
        <v>8019</v>
      </c>
      <c r="H3860" s="195" t="str">
        <f>IFERROR(VLOOKUP(Table[[#This Row],[Activity Details of Assistance]],WHAT!E:F,2,FALSE),"")</f>
        <v>N/A</v>
      </c>
      <c r="I3860" s="195"/>
      <c r="J3860">
        <v>120</v>
      </c>
      <c r="K3860" t="s">
        <v>8280</v>
      </c>
      <c r="L3860" s="219" t="s">
        <v>13</v>
      </c>
      <c r="M3860" t="s">
        <v>14</v>
      </c>
      <c r="N3860" t="s">
        <v>309</v>
      </c>
      <c r="O3860" t="s">
        <v>1606</v>
      </c>
      <c r="P3860" t="s">
        <v>6477</v>
      </c>
      <c r="Q3860" s="241">
        <v>44804</v>
      </c>
      <c r="R3860" s="241">
        <v>44896</v>
      </c>
      <c r="S3860" t="s">
        <v>8452</v>
      </c>
      <c r="T3860" s="196"/>
      <c r="U3860" s="196"/>
      <c r="V3860" s="196"/>
      <c r="W3860" s="196"/>
      <c r="X3860"/>
      <c r="Y3860" t="s">
        <v>8309</v>
      </c>
      <c r="Z3860" s="223">
        <v>1813213381</v>
      </c>
      <c r="AA3860" t="s">
        <v>8285</v>
      </c>
      <c r="AB3860" s="259" t="str">
        <f>_xlfn.IFNA(IF(Table[[#This Row],[Programme Partner]]&lt;&gt;Table[[#This Row],[Implementing Partner]],CONCATENATE(Table[[#This Row],[Programme Partner]],"-",Table[[#This Row],[Implementing Partner]]),Table[[#This Row],[Programme Partner]]),"")</f>
        <v>ACF</v>
      </c>
    </row>
    <row r="3861" spans="1:28" ht="16.5" customHeight="1">
      <c r="A3861" s="183">
        <v>4309</v>
      </c>
      <c r="B3861" s="195" t="s">
        <v>4993</v>
      </c>
      <c r="C3861" s="198" t="s">
        <v>4993</v>
      </c>
      <c r="D3861" s="212" t="s">
        <v>4993</v>
      </c>
      <c r="E3861" s="195" t="s">
        <v>27</v>
      </c>
      <c r="F3861" s="195" t="s">
        <v>8014</v>
      </c>
      <c r="G3861" s="195" t="s">
        <v>8445</v>
      </c>
      <c r="H3861" s="195" t="str">
        <f>IFERROR(VLOOKUP(Table[[#This Row],[Activity Details of Assistance]],WHAT!E:F,2,FALSE),"")</f>
        <v># of plant</v>
      </c>
      <c r="I3861" s="195"/>
      <c r="J3861">
        <v>1</v>
      </c>
      <c r="K3861" t="s">
        <v>8280</v>
      </c>
      <c r="L3861" s="219" t="s">
        <v>13</v>
      </c>
      <c r="M3861" t="s">
        <v>14</v>
      </c>
      <c r="N3861" t="s">
        <v>309</v>
      </c>
      <c r="O3861" t="s">
        <v>1606</v>
      </c>
      <c r="P3861" t="s">
        <v>6477</v>
      </c>
      <c r="Q3861" s="241">
        <v>44804</v>
      </c>
      <c r="R3861" s="241">
        <v>44896</v>
      </c>
      <c r="S3861" t="s">
        <v>8452</v>
      </c>
      <c r="T3861" s="196"/>
      <c r="U3861" s="196"/>
      <c r="V3861" s="196"/>
      <c r="W3861" s="196"/>
      <c r="X3861"/>
      <c r="Y3861" t="s">
        <v>8309</v>
      </c>
      <c r="Z3861" s="223">
        <v>1813213381</v>
      </c>
      <c r="AA3861" t="s">
        <v>8285</v>
      </c>
      <c r="AB3861" s="259" t="str">
        <f>_xlfn.IFNA(IF(Table[[#This Row],[Programme Partner]]&lt;&gt;Table[[#This Row],[Implementing Partner]],CONCATENATE(Table[[#This Row],[Programme Partner]],"-",Table[[#This Row],[Implementing Partner]]),Table[[#This Row],[Programme Partner]]),"")</f>
        <v>ACF</v>
      </c>
    </row>
    <row r="3862" spans="1:28" ht="16.5" customHeight="1">
      <c r="A3862" s="183">
        <v>4310</v>
      </c>
      <c r="B3862" s="195" t="s">
        <v>4993</v>
      </c>
      <c r="C3862" s="198" t="s">
        <v>4993</v>
      </c>
      <c r="D3862" s="212" t="s">
        <v>4993</v>
      </c>
      <c r="E3862" s="195" t="s">
        <v>27</v>
      </c>
      <c r="F3862" s="195" t="s">
        <v>8014</v>
      </c>
      <c r="G3862" s="195" t="s">
        <v>8445</v>
      </c>
      <c r="H3862" s="195" t="str">
        <f>IFERROR(VLOOKUP(Table[[#This Row],[Activity Details of Assistance]],WHAT!E:F,2,FALSE),"")</f>
        <v># of plant</v>
      </c>
      <c r="I3862" s="195"/>
      <c r="J3862">
        <v>1</v>
      </c>
      <c r="K3862" t="s">
        <v>8280</v>
      </c>
      <c r="L3862" s="219" t="s">
        <v>13</v>
      </c>
      <c r="M3862" t="s">
        <v>14</v>
      </c>
      <c r="N3862" t="s">
        <v>309</v>
      </c>
      <c r="O3862" t="s">
        <v>1606</v>
      </c>
      <c r="P3862" t="s">
        <v>6477</v>
      </c>
      <c r="Q3862" s="241">
        <v>44804</v>
      </c>
      <c r="R3862" s="241">
        <v>44896</v>
      </c>
      <c r="S3862" t="s">
        <v>8452</v>
      </c>
      <c r="T3862" s="196"/>
      <c r="U3862" s="196"/>
      <c r="V3862" s="196"/>
      <c r="W3862" s="196"/>
      <c r="X3862"/>
      <c r="Y3862" t="s">
        <v>8309</v>
      </c>
      <c r="Z3862" s="223">
        <v>1813213381</v>
      </c>
      <c r="AA3862" t="s">
        <v>8285</v>
      </c>
      <c r="AB3862" s="259" t="str">
        <f>_xlfn.IFNA(IF(Table[[#This Row],[Programme Partner]]&lt;&gt;Table[[#This Row],[Implementing Partner]],CONCATENATE(Table[[#This Row],[Programme Partner]],"-",Table[[#This Row],[Implementing Partner]]),Table[[#This Row],[Programme Partner]]),"")</f>
        <v>ACF</v>
      </c>
    </row>
    <row r="3863" spans="1:28" ht="16.5" customHeight="1">
      <c r="A3863" s="183">
        <v>4311</v>
      </c>
      <c r="B3863" s="195" t="s">
        <v>4993</v>
      </c>
      <c r="C3863" s="198" t="s">
        <v>4993</v>
      </c>
      <c r="D3863" s="212" t="s">
        <v>4993</v>
      </c>
      <c r="E3863" s="195" t="s">
        <v>27</v>
      </c>
      <c r="F3863" s="195" t="s">
        <v>8014</v>
      </c>
      <c r="G3863" t="s">
        <v>8019</v>
      </c>
      <c r="H3863" s="195" t="str">
        <f>IFERROR(VLOOKUP(Table[[#This Row],[Activity Details of Assistance]],WHAT!E:F,2,FALSE),"")</f>
        <v>N/A</v>
      </c>
      <c r="I3863" s="195"/>
      <c r="J3863">
        <v>22150</v>
      </c>
      <c r="K3863" t="s">
        <v>8280</v>
      </c>
      <c r="L3863" s="219" t="s">
        <v>13</v>
      </c>
      <c r="M3863" t="s">
        <v>14</v>
      </c>
      <c r="N3863" t="s">
        <v>309</v>
      </c>
      <c r="O3863" t="s">
        <v>1606</v>
      </c>
      <c r="P3863" t="s">
        <v>6477</v>
      </c>
      <c r="Q3863" s="241">
        <v>44804</v>
      </c>
      <c r="R3863" s="241">
        <v>44896</v>
      </c>
      <c r="S3863" t="s">
        <v>8452</v>
      </c>
      <c r="T3863" s="196"/>
      <c r="U3863" s="196"/>
      <c r="V3863" s="196"/>
      <c r="W3863" s="196"/>
      <c r="X3863"/>
      <c r="Y3863" t="s">
        <v>8309</v>
      </c>
      <c r="Z3863" s="223">
        <v>1813213381</v>
      </c>
      <c r="AA3863" t="s">
        <v>8285</v>
      </c>
      <c r="AB3863" s="259" t="str">
        <f>_xlfn.IFNA(IF(Table[[#This Row],[Programme Partner]]&lt;&gt;Table[[#This Row],[Implementing Partner]],CONCATENATE(Table[[#This Row],[Programme Partner]],"-",Table[[#This Row],[Implementing Partner]]),Table[[#This Row],[Programme Partner]]),"")</f>
        <v>ACF</v>
      </c>
    </row>
    <row r="3864" spans="1:28" ht="16.5" customHeight="1">
      <c r="A3864" s="183">
        <v>4312</v>
      </c>
      <c r="B3864" s="195" t="s">
        <v>5275</v>
      </c>
      <c r="C3864" s="198" t="s">
        <v>5087</v>
      </c>
      <c r="D3864" s="212" t="s">
        <v>5275</v>
      </c>
      <c r="E3864" s="195" t="s">
        <v>27</v>
      </c>
      <c r="F3864" s="195" t="s">
        <v>8012</v>
      </c>
      <c r="G3864" s="195" t="s">
        <v>8585</v>
      </c>
      <c r="H3864" s="195" t="str">
        <f>IFERROR(VLOOKUP(Table[[#This Row],[Activity Details of Assistance]],WHAT!E:F,2,FALSE),"")</f>
        <v xml:space="preserve"># of door </v>
      </c>
      <c r="I3864" s="195"/>
      <c r="J3864">
        <v>37</v>
      </c>
      <c r="K3864" t="s">
        <v>8280</v>
      </c>
      <c r="L3864" s="219" t="s">
        <v>13</v>
      </c>
      <c r="M3864" t="s">
        <v>14</v>
      </c>
      <c r="N3864" t="s">
        <v>307</v>
      </c>
      <c r="O3864" t="s">
        <v>1603</v>
      </c>
      <c r="P3864" t="s">
        <v>4685</v>
      </c>
      <c r="Q3864" s="241">
        <v>44804</v>
      </c>
      <c r="R3864" s="241">
        <v>44958</v>
      </c>
      <c r="S3864" t="s">
        <v>8452</v>
      </c>
      <c r="T3864" s="196"/>
      <c r="U3864" s="196"/>
      <c r="V3864" s="196"/>
      <c r="W3864" s="196"/>
      <c r="X3864"/>
      <c r="Y3864" t="s">
        <v>8338</v>
      </c>
      <c r="Z3864" s="223">
        <v>1757266614</v>
      </c>
      <c r="AA3864" t="s">
        <v>8339</v>
      </c>
      <c r="AB3864" s="259" t="str">
        <f>_xlfn.IFNA(IF(Table[[#This Row],[Programme Partner]]&lt;&gt;Table[[#This Row],[Implementing Partner]],CONCATENATE(Table[[#This Row],[Programme Partner]],"-",Table[[#This Row],[Implementing Partner]]),Table[[#This Row],[Programme Partner]]),"")</f>
        <v>UNICEF-DSK</v>
      </c>
    </row>
    <row r="3865" spans="1:28" ht="16.5" customHeight="1">
      <c r="A3865" s="183">
        <v>4313</v>
      </c>
      <c r="B3865" s="195" t="s">
        <v>5275</v>
      </c>
      <c r="C3865" s="198" t="s">
        <v>5087</v>
      </c>
      <c r="D3865" s="212" t="s">
        <v>5275</v>
      </c>
      <c r="E3865" s="195" t="s">
        <v>27</v>
      </c>
      <c r="F3865" s="195" t="s">
        <v>8012</v>
      </c>
      <c r="G3865" s="195" t="s">
        <v>8359</v>
      </c>
      <c r="H3865" s="195" t="str">
        <f>IFERROR(VLOOKUP(Table[[#This Row],[Activity Details of Assistance]],WHAT!E:F,2,FALSE),"")</f>
        <v># of FSM Site</v>
      </c>
      <c r="I3865" s="195"/>
      <c r="J3865">
        <v>3</v>
      </c>
      <c r="K3865" t="s">
        <v>8280</v>
      </c>
      <c r="L3865" s="219" t="s">
        <v>13</v>
      </c>
      <c r="M3865" t="s">
        <v>14</v>
      </c>
      <c r="N3865" t="s">
        <v>307</v>
      </c>
      <c r="O3865" t="s">
        <v>1603</v>
      </c>
      <c r="P3865" t="s">
        <v>4685</v>
      </c>
      <c r="Q3865" s="241">
        <v>44804</v>
      </c>
      <c r="R3865" s="241">
        <v>44958</v>
      </c>
      <c r="S3865" t="s">
        <v>8452</v>
      </c>
      <c r="T3865" s="196"/>
      <c r="U3865" s="196"/>
      <c r="V3865" s="196"/>
      <c r="W3865" s="196"/>
      <c r="X3865"/>
      <c r="Y3865" t="s">
        <v>8338</v>
      </c>
      <c r="Z3865" s="223">
        <v>1757266614</v>
      </c>
      <c r="AA3865" t="s">
        <v>8339</v>
      </c>
      <c r="AB3865" s="259" t="str">
        <f>_xlfn.IFNA(IF(Table[[#This Row],[Programme Partner]]&lt;&gt;Table[[#This Row],[Implementing Partner]],CONCATENATE(Table[[#This Row],[Programme Partner]],"-",Table[[#This Row],[Implementing Partner]]),Table[[#This Row],[Programme Partner]]),"")</f>
        <v>UNICEF-DSK</v>
      </c>
    </row>
    <row r="3866" spans="1:28" ht="16.5" customHeight="1">
      <c r="A3866" s="183">
        <v>4314</v>
      </c>
      <c r="B3866" s="195" t="s">
        <v>5275</v>
      </c>
      <c r="C3866" s="198" t="s">
        <v>5087</v>
      </c>
      <c r="D3866" s="212" t="s">
        <v>5275</v>
      </c>
      <c r="E3866" s="195" t="s">
        <v>27</v>
      </c>
      <c r="F3866" s="195" t="s">
        <v>8012</v>
      </c>
      <c r="G3866" s="195" t="s">
        <v>8356</v>
      </c>
      <c r="H3866" s="195" t="str">
        <f>IFERROR(VLOOKUP(Table[[#This Row],[Activity Details of Assistance]],WHAT!E:F,2,FALSE),"")</f>
        <v># of FSM Site</v>
      </c>
      <c r="I3866" s="195"/>
      <c r="J3866">
        <v>1</v>
      </c>
      <c r="K3866" t="s">
        <v>8280</v>
      </c>
      <c r="L3866" s="219" t="s">
        <v>13</v>
      </c>
      <c r="M3866" t="s">
        <v>14</v>
      </c>
      <c r="N3866" t="s">
        <v>307</v>
      </c>
      <c r="O3866" t="s">
        <v>1603</v>
      </c>
      <c r="P3866" t="s">
        <v>4685</v>
      </c>
      <c r="Q3866" s="241">
        <v>44804</v>
      </c>
      <c r="R3866" s="241">
        <v>44958</v>
      </c>
      <c r="S3866" t="s">
        <v>8452</v>
      </c>
      <c r="T3866" s="196"/>
      <c r="U3866" s="196"/>
      <c r="V3866" s="196"/>
      <c r="W3866" s="196"/>
      <c r="X3866"/>
      <c r="Y3866" t="s">
        <v>8338</v>
      </c>
      <c r="Z3866" s="223">
        <v>1757266614</v>
      </c>
      <c r="AA3866" t="s">
        <v>8339</v>
      </c>
      <c r="AB3866" s="259" t="str">
        <f>_xlfn.IFNA(IF(Table[[#This Row],[Programme Partner]]&lt;&gt;Table[[#This Row],[Implementing Partner]],CONCATENATE(Table[[#This Row],[Programme Partner]],"-",Table[[#This Row],[Implementing Partner]]),Table[[#This Row],[Programme Partner]]),"")</f>
        <v>UNICEF-DSK</v>
      </c>
    </row>
    <row r="3867" spans="1:28" ht="16.5" customHeight="1">
      <c r="A3867" s="183">
        <v>4315</v>
      </c>
      <c r="B3867" s="195" t="s">
        <v>5275</v>
      </c>
      <c r="C3867" s="198" t="s">
        <v>5087</v>
      </c>
      <c r="D3867" s="212" t="s">
        <v>5275</v>
      </c>
      <c r="E3867" s="195" t="s">
        <v>27</v>
      </c>
      <c r="F3867" s="195" t="s">
        <v>8012</v>
      </c>
      <c r="G3867" s="195" t="s">
        <v>8586</v>
      </c>
      <c r="H3867" s="195" t="str">
        <f>IFERROR(VLOOKUP(Table[[#This Row],[Activity Details of Assistance]],WHAT!E:F,2,FALSE),"")</f>
        <v># of door</v>
      </c>
      <c r="I3867" s="195"/>
      <c r="J3867">
        <v>37</v>
      </c>
      <c r="K3867" t="s">
        <v>8280</v>
      </c>
      <c r="L3867" s="219" t="s">
        <v>13</v>
      </c>
      <c r="M3867" t="s">
        <v>14</v>
      </c>
      <c r="N3867" t="s">
        <v>307</v>
      </c>
      <c r="O3867" t="s">
        <v>1603</v>
      </c>
      <c r="P3867" t="s">
        <v>4685</v>
      </c>
      <c r="Q3867" s="241">
        <v>44804</v>
      </c>
      <c r="R3867" s="241">
        <v>44958</v>
      </c>
      <c r="S3867" t="s">
        <v>8452</v>
      </c>
      <c r="T3867" s="196"/>
      <c r="U3867" s="196"/>
      <c r="V3867" s="196"/>
      <c r="W3867" s="196"/>
      <c r="X3867"/>
      <c r="Y3867" t="s">
        <v>8338</v>
      </c>
      <c r="Z3867" s="223">
        <v>1757266614</v>
      </c>
      <c r="AA3867" t="s">
        <v>8339</v>
      </c>
      <c r="AB3867" s="259" t="str">
        <f>_xlfn.IFNA(IF(Table[[#This Row],[Programme Partner]]&lt;&gt;Table[[#This Row],[Implementing Partner]],CONCATENATE(Table[[#This Row],[Programme Partner]],"-",Table[[#This Row],[Implementing Partner]]),Table[[#This Row],[Programme Partner]]),"")</f>
        <v>UNICEF-DSK</v>
      </c>
    </row>
    <row r="3868" spans="1:28" ht="16.5" customHeight="1">
      <c r="A3868" s="183">
        <v>4316</v>
      </c>
      <c r="B3868" s="195" t="s">
        <v>5275</v>
      </c>
      <c r="C3868" s="198" t="s">
        <v>5087</v>
      </c>
      <c r="D3868" s="212" t="s">
        <v>5275</v>
      </c>
      <c r="E3868" s="195" t="s">
        <v>27</v>
      </c>
      <c r="F3868" s="195" t="s">
        <v>8012</v>
      </c>
      <c r="G3868" s="195" t="s">
        <v>8357</v>
      </c>
      <c r="H3868" s="195" t="str">
        <f>IFERROR(VLOOKUP(Table[[#This Row],[Activity Details of Assistance]],WHAT!E:F,2,FALSE),"")</f>
        <v># of door</v>
      </c>
      <c r="I3868" s="195"/>
      <c r="J3868">
        <v>411</v>
      </c>
      <c r="K3868" t="s">
        <v>8280</v>
      </c>
      <c r="L3868" s="219" t="s">
        <v>13</v>
      </c>
      <c r="M3868" t="s">
        <v>14</v>
      </c>
      <c r="N3868" t="s">
        <v>307</v>
      </c>
      <c r="O3868" t="s">
        <v>1603</v>
      </c>
      <c r="P3868" t="s">
        <v>4685</v>
      </c>
      <c r="Q3868" s="241">
        <v>44804</v>
      </c>
      <c r="R3868" s="241">
        <v>44958</v>
      </c>
      <c r="S3868" t="s">
        <v>8452</v>
      </c>
      <c r="T3868" s="196"/>
      <c r="U3868" s="196"/>
      <c r="V3868" s="196"/>
      <c r="W3868" s="196"/>
      <c r="X3868"/>
      <c r="Y3868" t="s">
        <v>8338</v>
      </c>
      <c r="Z3868" s="223">
        <v>1757266614</v>
      </c>
      <c r="AA3868" t="s">
        <v>8339</v>
      </c>
      <c r="AB3868" s="259" t="str">
        <f>_xlfn.IFNA(IF(Table[[#This Row],[Programme Partner]]&lt;&gt;Table[[#This Row],[Implementing Partner]],CONCATENATE(Table[[#This Row],[Programme Partner]],"-",Table[[#This Row],[Implementing Partner]]),Table[[#This Row],[Programme Partner]]),"")</f>
        <v>UNICEF-DSK</v>
      </c>
    </row>
    <row r="3869" spans="1:28" ht="16.5" customHeight="1">
      <c r="A3869" s="183">
        <v>4317</v>
      </c>
      <c r="B3869" s="195" t="s">
        <v>5275</v>
      </c>
      <c r="C3869" s="198" t="s">
        <v>5087</v>
      </c>
      <c r="D3869" s="212" t="s">
        <v>5275</v>
      </c>
      <c r="E3869" s="195" t="s">
        <v>27</v>
      </c>
      <c r="F3869" s="195" t="s">
        <v>8013</v>
      </c>
      <c r="G3869" s="195" t="s">
        <v>8313</v>
      </c>
      <c r="H3869" s="195" t="str">
        <f>IFERROR(VLOOKUP(Table[[#This Row],[Activity Details of Assistance]],WHAT!E:F,2,FALSE),"")</f>
        <v># of HP sessions at community level</v>
      </c>
      <c r="I3869" s="195"/>
      <c r="J3869">
        <v>85</v>
      </c>
      <c r="K3869" t="s">
        <v>8280</v>
      </c>
      <c r="L3869" s="219" t="s">
        <v>13</v>
      </c>
      <c r="M3869" t="s">
        <v>14</v>
      </c>
      <c r="N3869" t="s">
        <v>307</v>
      </c>
      <c r="O3869" t="s">
        <v>1603</v>
      </c>
      <c r="P3869" t="s">
        <v>4685</v>
      </c>
      <c r="Q3869" s="241">
        <v>44804</v>
      </c>
      <c r="R3869" s="241">
        <v>44958</v>
      </c>
      <c r="S3869" t="s">
        <v>8452</v>
      </c>
      <c r="T3869" s="196"/>
      <c r="U3869" s="196"/>
      <c r="V3869" s="196"/>
      <c r="W3869" s="196"/>
      <c r="X3869"/>
      <c r="Y3869" t="s">
        <v>8338</v>
      </c>
      <c r="Z3869" s="223">
        <v>1757266614</v>
      </c>
      <c r="AA3869" t="s">
        <v>8339</v>
      </c>
      <c r="AB3869" s="259" t="str">
        <f>_xlfn.IFNA(IF(Table[[#This Row],[Programme Partner]]&lt;&gt;Table[[#This Row],[Implementing Partner]],CONCATENATE(Table[[#This Row],[Programme Partner]],"-",Table[[#This Row],[Implementing Partner]]),Table[[#This Row],[Programme Partner]]),"")</f>
        <v>UNICEF-DSK</v>
      </c>
    </row>
    <row r="3870" spans="1:28" ht="16.5" customHeight="1">
      <c r="A3870" s="183">
        <v>4318</v>
      </c>
      <c r="B3870" s="195" t="s">
        <v>5275</v>
      </c>
      <c r="C3870" s="198" t="s">
        <v>5087</v>
      </c>
      <c r="D3870" s="212" t="s">
        <v>5275</v>
      </c>
      <c r="E3870" s="195" t="s">
        <v>27</v>
      </c>
      <c r="F3870" s="195" t="s">
        <v>8013</v>
      </c>
      <c r="G3870" s="195" t="s">
        <v>8314</v>
      </c>
      <c r="H3870" s="195" t="str">
        <f>IFERROR(VLOOKUP(Table[[#This Row],[Activity Details of Assistance]],WHAT!E:F,2,FALSE),"")</f>
        <v># of HP sessions at HH level</v>
      </c>
      <c r="I3870" s="195"/>
      <c r="J3870">
        <v>625</v>
      </c>
      <c r="K3870" t="s">
        <v>8280</v>
      </c>
      <c r="L3870" s="219" t="s">
        <v>13</v>
      </c>
      <c r="M3870" t="s">
        <v>14</v>
      </c>
      <c r="N3870" t="s">
        <v>307</v>
      </c>
      <c r="O3870" t="s">
        <v>1603</v>
      </c>
      <c r="P3870" t="s">
        <v>4685</v>
      </c>
      <c r="Q3870" s="241">
        <v>44804</v>
      </c>
      <c r="R3870" s="241">
        <v>44958</v>
      </c>
      <c r="S3870" t="s">
        <v>8452</v>
      </c>
      <c r="T3870" s="196"/>
      <c r="U3870" s="196"/>
      <c r="V3870" s="196"/>
      <c r="W3870" s="196"/>
      <c r="X3870"/>
      <c r="Y3870" t="s">
        <v>8338</v>
      </c>
      <c r="Z3870" s="223">
        <v>1757266614</v>
      </c>
      <c r="AA3870" t="s">
        <v>8339</v>
      </c>
      <c r="AB3870" s="259" t="str">
        <f>_xlfn.IFNA(IF(Table[[#This Row],[Programme Partner]]&lt;&gt;Table[[#This Row],[Implementing Partner]],CONCATENATE(Table[[#This Row],[Programme Partner]],"-",Table[[#This Row],[Implementing Partner]]),Table[[#This Row],[Programme Partner]]),"")</f>
        <v>UNICEF-DSK</v>
      </c>
    </row>
    <row r="3871" spans="1:28" ht="16.5" customHeight="1">
      <c r="A3871" s="183">
        <v>4319</v>
      </c>
      <c r="B3871" s="195" t="s">
        <v>5275</v>
      </c>
      <c r="C3871" s="198" t="s">
        <v>5087</v>
      </c>
      <c r="D3871" s="212" t="s">
        <v>5275</v>
      </c>
      <c r="E3871" s="195" t="s">
        <v>27</v>
      </c>
      <c r="F3871" s="195" t="s">
        <v>8013</v>
      </c>
      <c r="G3871" s="195" t="s">
        <v>8374</v>
      </c>
      <c r="H3871" s="195" t="str">
        <f>IFERROR(VLOOKUP(Table[[#This Row],[Activity Details of Assistance]],WHAT!E:F,2,FALSE),"")</f>
        <v># of HP sessions at institution level</v>
      </c>
      <c r="I3871" s="195"/>
      <c r="J3871">
        <v>20</v>
      </c>
      <c r="K3871" t="s">
        <v>8280</v>
      </c>
      <c r="L3871" s="219" t="s">
        <v>13</v>
      </c>
      <c r="M3871" t="s">
        <v>14</v>
      </c>
      <c r="N3871" t="s">
        <v>307</v>
      </c>
      <c r="O3871" t="s">
        <v>1603</v>
      </c>
      <c r="P3871" t="s">
        <v>4685</v>
      </c>
      <c r="Q3871" s="241">
        <v>44804</v>
      </c>
      <c r="R3871" s="241">
        <v>44958</v>
      </c>
      <c r="S3871" t="s">
        <v>8452</v>
      </c>
      <c r="T3871" s="196"/>
      <c r="U3871" s="196"/>
      <c r="V3871" s="196"/>
      <c r="W3871" s="196"/>
      <c r="X3871"/>
      <c r="Y3871" t="s">
        <v>8338</v>
      </c>
      <c r="Z3871" s="223">
        <v>1757266614</v>
      </c>
      <c r="AA3871" t="s">
        <v>8339</v>
      </c>
      <c r="AB3871" s="259" t="str">
        <f>_xlfn.IFNA(IF(Table[[#This Row],[Programme Partner]]&lt;&gt;Table[[#This Row],[Implementing Partner]],CONCATENATE(Table[[#This Row],[Programme Partner]],"-",Table[[#This Row],[Implementing Partner]]),Table[[#This Row],[Programme Partner]]),"")</f>
        <v>UNICEF-DSK</v>
      </c>
    </row>
    <row r="3872" spans="1:28" ht="16.5" customHeight="1">
      <c r="A3872" s="183">
        <v>4320</v>
      </c>
      <c r="B3872" s="195" t="s">
        <v>5275</v>
      </c>
      <c r="C3872" s="198" t="s">
        <v>5087</v>
      </c>
      <c r="D3872" s="212" t="s">
        <v>5275</v>
      </c>
      <c r="E3872" s="195" t="s">
        <v>27</v>
      </c>
      <c r="F3872" s="195" t="s">
        <v>8013</v>
      </c>
      <c r="G3872" s="195" t="s">
        <v>8317</v>
      </c>
      <c r="H3872" s="195" t="str">
        <f>IFERROR(VLOOKUP(Table[[#This Row],[Activity Details of Assistance]],WHAT!E:F,2,FALSE),"")</f>
        <v># of estimated persons reached by mass-media campaign</v>
      </c>
      <c r="I3872" s="195"/>
      <c r="J3872">
        <v>2</v>
      </c>
      <c r="K3872" t="s">
        <v>8280</v>
      </c>
      <c r="L3872" s="219" t="s">
        <v>13</v>
      </c>
      <c r="M3872" t="s">
        <v>14</v>
      </c>
      <c r="N3872" t="s">
        <v>307</v>
      </c>
      <c r="O3872" t="s">
        <v>1603</v>
      </c>
      <c r="P3872" t="s">
        <v>4685</v>
      </c>
      <c r="Q3872" s="241">
        <v>44804</v>
      </c>
      <c r="R3872" s="241">
        <v>44958</v>
      </c>
      <c r="S3872" t="s">
        <v>8452</v>
      </c>
      <c r="T3872" s="196"/>
      <c r="U3872" s="196"/>
      <c r="V3872" s="196"/>
      <c r="W3872" s="196"/>
      <c r="X3872"/>
      <c r="Y3872" t="s">
        <v>8338</v>
      </c>
      <c r="Z3872" s="223">
        <v>1757266614</v>
      </c>
      <c r="AA3872" t="s">
        <v>8339</v>
      </c>
      <c r="AB3872" s="259" t="str">
        <f>_xlfn.IFNA(IF(Table[[#This Row],[Programme Partner]]&lt;&gt;Table[[#This Row],[Implementing Partner]],CONCATENATE(Table[[#This Row],[Programme Partner]],"-",Table[[#This Row],[Implementing Partner]]),Table[[#This Row],[Programme Partner]]),"")</f>
        <v>UNICEF-DSK</v>
      </c>
    </row>
    <row r="3873" spans="1:28" ht="16.5" customHeight="1">
      <c r="A3873" s="183">
        <v>4321</v>
      </c>
      <c r="B3873" s="195" t="s">
        <v>5275</v>
      </c>
      <c r="C3873" s="198" t="s">
        <v>5087</v>
      </c>
      <c r="D3873" s="212" t="s">
        <v>5275</v>
      </c>
      <c r="E3873" s="195" t="s">
        <v>27</v>
      </c>
      <c r="F3873" s="195" t="s">
        <v>8013</v>
      </c>
      <c r="G3873" s="195" t="s">
        <v>8315</v>
      </c>
      <c r="H3873" s="195" t="str">
        <f>IFERROR(VLOOKUP(Table[[#This Row],[Activity Details of Assistance]],WHAT!E:F,2,FALSE),"")</f>
        <v># of handwashing station</v>
      </c>
      <c r="I3873" s="195"/>
      <c r="J3873">
        <v>20</v>
      </c>
      <c r="K3873" t="s">
        <v>8280</v>
      </c>
      <c r="L3873" s="219" t="s">
        <v>13</v>
      </c>
      <c r="M3873" t="s">
        <v>14</v>
      </c>
      <c r="N3873" t="s">
        <v>307</v>
      </c>
      <c r="O3873" t="s">
        <v>1603</v>
      </c>
      <c r="P3873" t="s">
        <v>4685</v>
      </c>
      <c r="Q3873" s="241">
        <v>44804</v>
      </c>
      <c r="R3873" s="241">
        <v>44958</v>
      </c>
      <c r="S3873" t="s">
        <v>8452</v>
      </c>
      <c r="T3873" s="196"/>
      <c r="U3873" s="196"/>
      <c r="V3873" s="196"/>
      <c r="W3873" s="196"/>
      <c r="X3873"/>
      <c r="Y3873" t="s">
        <v>8338</v>
      </c>
      <c r="Z3873" s="223">
        <v>1757266614</v>
      </c>
      <c r="AA3873" t="s">
        <v>8339</v>
      </c>
      <c r="AB3873" s="259" t="str">
        <f>_xlfn.IFNA(IF(Table[[#This Row],[Programme Partner]]&lt;&gt;Table[[#This Row],[Implementing Partner]],CONCATENATE(Table[[#This Row],[Programme Partner]],"-",Table[[#This Row],[Implementing Partner]]),Table[[#This Row],[Programme Partner]]),"")</f>
        <v>UNICEF-DSK</v>
      </c>
    </row>
    <row r="3874" spans="1:28" ht="16.5" customHeight="1">
      <c r="A3874" s="183">
        <v>4322</v>
      </c>
      <c r="B3874" s="195" t="s">
        <v>5275</v>
      </c>
      <c r="C3874" s="198" t="s">
        <v>5087</v>
      </c>
      <c r="D3874" s="212" t="s">
        <v>5275</v>
      </c>
      <c r="E3874" s="195" t="s">
        <v>27</v>
      </c>
      <c r="F3874" s="195" t="s">
        <v>8013</v>
      </c>
      <c r="G3874" s="195" t="s">
        <v>8442</v>
      </c>
      <c r="H3874" s="195" t="str">
        <f>IFERROR(VLOOKUP(Table[[#This Row],[Activity Details of Assistance]],WHAT!E:F,2,FALSE),"")</f>
        <v># of facilities</v>
      </c>
      <c r="I3874" s="195"/>
      <c r="J3874">
        <v>1606</v>
      </c>
      <c r="K3874" t="s">
        <v>8280</v>
      </c>
      <c r="L3874" s="219" t="s">
        <v>13</v>
      </c>
      <c r="M3874" t="s">
        <v>14</v>
      </c>
      <c r="N3874" t="s">
        <v>307</v>
      </c>
      <c r="O3874" t="s">
        <v>1603</v>
      </c>
      <c r="P3874" t="s">
        <v>4685</v>
      </c>
      <c r="Q3874" s="241">
        <v>44804</v>
      </c>
      <c r="R3874" s="241">
        <v>44958</v>
      </c>
      <c r="S3874" t="s">
        <v>8452</v>
      </c>
      <c r="T3874" s="196"/>
      <c r="U3874" s="196"/>
      <c r="V3874" s="196"/>
      <c r="W3874" s="196"/>
      <c r="X3874"/>
      <c r="Y3874" t="s">
        <v>8338</v>
      </c>
      <c r="Z3874" s="223">
        <v>1757266614</v>
      </c>
      <c r="AA3874" t="s">
        <v>8339</v>
      </c>
      <c r="AB3874" s="259" t="str">
        <f>_xlfn.IFNA(IF(Table[[#This Row],[Programme Partner]]&lt;&gt;Table[[#This Row],[Implementing Partner]],CONCATENATE(Table[[#This Row],[Programme Partner]],"-",Table[[#This Row],[Implementing Partner]]),Table[[#This Row],[Programme Partner]]),"")</f>
        <v>UNICEF-DSK</v>
      </c>
    </row>
    <row r="3875" spans="1:28" ht="16.5" customHeight="1">
      <c r="A3875" s="183">
        <v>4323</v>
      </c>
      <c r="B3875" s="195" t="s">
        <v>5275</v>
      </c>
      <c r="C3875" s="198" t="s">
        <v>5087</v>
      </c>
      <c r="D3875" s="212" t="s">
        <v>5275</v>
      </c>
      <c r="E3875" s="195" t="s">
        <v>27</v>
      </c>
      <c r="F3875" s="195" t="s">
        <v>8014</v>
      </c>
      <c r="G3875" s="195" t="s">
        <v>8445</v>
      </c>
      <c r="H3875" s="195" t="str">
        <f>IFERROR(VLOOKUP(Table[[#This Row],[Activity Details of Assistance]],WHAT!E:F,2,FALSE),"")</f>
        <v># of plant</v>
      </c>
      <c r="I3875" s="195"/>
      <c r="J3875">
        <v>1</v>
      </c>
      <c r="K3875" t="s">
        <v>8280</v>
      </c>
      <c r="L3875" s="219" t="s">
        <v>13</v>
      </c>
      <c r="M3875" t="s">
        <v>14</v>
      </c>
      <c r="N3875" t="s">
        <v>307</v>
      </c>
      <c r="O3875" t="s">
        <v>1603</v>
      </c>
      <c r="P3875" t="s">
        <v>4685</v>
      </c>
      <c r="Q3875" s="241">
        <v>44804</v>
      </c>
      <c r="R3875" s="241">
        <v>44958</v>
      </c>
      <c r="S3875" t="s">
        <v>8452</v>
      </c>
      <c r="T3875" s="196"/>
      <c r="U3875" s="196"/>
      <c r="V3875" s="196"/>
      <c r="W3875" s="196"/>
      <c r="X3875"/>
      <c r="Y3875" t="s">
        <v>8338</v>
      </c>
      <c r="Z3875" s="223">
        <v>1757266614</v>
      </c>
      <c r="AA3875" t="s">
        <v>8339</v>
      </c>
      <c r="AB3875" s="259" t="str">
        <f>_xlfn.IFNA(IF(Table[[#This Row],[Programme Partner]]&lt;&gt;Table[[#This Row],[Implementing Partner]],CONCATENATE(Table[[#This Row],[Programme Partner]],"-",Table[[#This Row],[Implementing Partner]]),Table[[#This Row],[Programme Partner]]),"")</f>
        <v>UNICEF-DSK</v>
      </c>
    </row>
    <row r="3876" spans="1:28" ht="16.5" customHeight="1">
      <c r="A3876" s="183">
        <v>4324</v>
      </c>
      <c r="B3876" s="195" t="s">
        <v>8453</v>
      </c>
      <c r="C3876" s="198" t="s">
        <v>5087</v>
      </c>
      <c r="D3876" s="212" t="s">
        <v>8453</v>
      </c>
      <c r="E3876" s="195" t="s">
        <v>27</v>
      </c>
      <c r="F3876" s="195" t="s">
        <v>8012</v>
      </c>
      <c r="G3876" s="195" t="s">
        <v>8585</v>
      </c>
      <c r="H3876" s="195" t="str">
        <f>IFERROR(VLOOKUP(Table[[#This Row],[Activity Details of Assistance]],WHAT!E:F,2,FALSE),"")</f>
        <v xml:space="preserve"># of door </v>
      </c>
      <c r="I3876" s="195"/>
      <c r="J3876">
        <v>7</v>
      </c>
      <c r="K3876" t="s">
        <v>8280</v>
      </c>
      <c r="L3876" s="219" t="s">
        <v>13</v>
      </c>
      <c r="M3876" t="s">
        <v>14</v>
      </c>
      <c r="N3876" t="s">
        <v>307</v>
      </c>
      <c r="O3876" t="s">
        <v>1603</v>
      </c>
      <c r="P3876" t="s">
        <v>4685</v>
      </c>
      <c r="Q3876" s="241">
        <v>44804</v>
      </c>
      <c r="R3876" s="241">
        <v>44805</v>
      </c>
      <c r="S3876" t="s">
        <v>8452</v>
      </c>
      <c r="T3876" s="196"/>
      <c r="U3876" s="196"/>
      <c r="V3876" s="196"/>
      <c r="W3876" s="196"/>
      <c r="X3876"/>
      <c r="Y3876" t="s">
        <v>8338</v>
      </c>
      <c r="Z3876" s="223">
        <v>1757266614</v>
      </c>
      <c r="AA3876" t="s">
        <v>8339</v>
      </c>
      <c r="AB3876" s="259" t="str">
        <f>_xlfn.IFNA(IF(Table[[#This Row],[Programme Partner]]&lt;&gt;Table[[#This Row],[Implementing Partner]],CONCATENATE(Table[[#This Row],[Programme Partner]],"-",Table[[#This Row],[Implementing Partner]]),Table[[#This Row],[Programme Partner]]),"")</f>
        <v>OXFAM-DSK</v>
      </c>
    </row>
    <row r="3877" spans="1:28" ht="16.5" customHeight="1">
      <c r="A3877" s="183">
        <v>4325</v>
      </c>
      <c r="B3877" s="195" t="s">
        <v>8453</v>
      </c>
      <c r="C3877" s="198" t="s">
        <v>5087</v>
      </c>
      <c r="D3877" s="212" t="s">
        <v>8453</v>
      </c>
      <c r="E3877" s="195" t="s">
        <v>27</v>
      </c>
      <c r="F3877" s="195" t="s">
        <v>8012</v>
      </c>
      <c r="G3877" s="195" t="s">
        <v>8586</v>
      </c>
      <c r="H3877" s="195" t="str">
        <f>IFERROR(VLOOKUP(Table[[#This Row],[Activity Details of Assistance]],WHAT!E:F,2,FALSE),"")</f>
        <v># of door</v>
      </c>
      <c r="I3877" s="195"/>
      <c r="J3877">
        <v>20</v>
      </c>
      <c r="K3877" t="s">
        <v>8280</v>
      </c>
      <c r="L3877" s="219" t="s">
        <v>13</v>
      </c>
      <c r="M3877" t="s">
        <v>14</v>
      </c>
      <c r="N3877" t="s">
        <v>307</v>
      </c>
      <c r="O3877" t="s">
        <v>1603</v>
      </c>
      <c r="P3877" t="s">
        <v>4685</v>
      </c>
      <c r="Q3877" s="241">
        <v>44804</v>
      </c>
      <c r="R3877" s="241">
        <v>44805</v>
      </c>
      <c r="S3877" t="s">
        <v>8452</v>
      </c>
      <c r="T3877" s="196"/>
      <c r="U3877" s="196"/>
      <c r="V3877" s="196"/>
      <c r="W3877" s="196"/>
      <c r="X3877"/>
      <c r="Y3877" t="s">
        <v>8338</v>
      </c>
      <c r="Z3877" s="223">
        <v>1757266614</v>
      </c>
      <c r="AA3877" t="s">
        <v>8339</v>
      </c>
      <c r="AB3877" s="259" t="str">
        <f>_xlfn.IFNA(IF(Table[[#This Row],[Programme Partner]]&lt;&gt;Table[[#This Row],[Implementing Partner]],CONCATENATE(Table[[#This Row],[Programme Partner]],"-",Table[[#This Row],[Implementing Partner]]),Table[[#This Row],[Programme Partner]]),"")</f>
        <v>OXFAM-DSK</v>
      </c>
    </row>
    <row r="3878" spans="1:28" ht="16.5" customHeight="1">
      <c r="A3878" s="183">
        <v>4326</v>
      </c>
      <c r="B3878" s="195" t="s">
        <v>8453</v>
      </c>
      <c r="C3878" s="198" t="s">
        <v>5087</v>
      </c>
      <c r="D3878" s="212" t="s">
        <v>8453</v>
      </c>
      <c r="E3878" s="195" t="s">
        <v>27</v>
      </c>
      <c r="F3878" s="195" t="s">
        <v>8012</v>
      </c>
      <c r="G3878" s="195" t="s">
        <v>8357</v>
      </c>
      <c r="H3878" s="195" t="str">
        <f>IFERROR(VLOOKUP(Table[[#This Row],[Activity Details of Assistance]],WHAT!E:F,2,FALSE),"")</f>
        <v># of door</v>
      </c>
      <c r="I3878" s="195"/>
      <c r="J3878">
        <v>125</v>
      </c>
      <c r="K3878" t="s">
        <v>8280</v>
      </c>
      <c r="L3878" s="219" t="s">
        <v>13</v>
      </c>
      <c r="M3878" t="s">
        <v>14</v>
      </c>
      <c r="N3878" t="s">
        <v>307</v>
      </c>
      <c r="O3878" t="s">
        <v>1603</v>
      </c>
      <c r="P3878" t="s">
        <v>4685</v>
      </c>
      <c r="Q3878" s="241">
        <v>44804</v>
      </c>
      <c r="R3878" s="241">
        <v>44805</v>
      </c>
      <c r="S3878" t="s">
        <v>8452</v>
      </c>
      <c r="T3878" s="196"/>
      <c r="U3878" s="196"/>
      <c r="V3878" s="196"/>
      <c r="W3878" s="196"/>
      <c r="X3878"/>
      <c r="Y3878" t="s">
        <v>8338</v>
      </c>
      <c r="Z3878" s="223">
        <v>1757266614</v>
      </c>
      <c r="AA3878" t="s">
        <v>8339</v>
      </c>
      <c r="AB3878" s="259" t="str">
        <f>_xlfn.IFNA(IF(Table[[#This Row],[Programme Partner]]&lt;&gt;Table[[#This Row],[Implementing Partner]],CONCATENATE(Table[[#This Row],[Programme Partner]],"-",Table[[#This Row],[Implementing Partner]]),Table[[#This Row],[Programme Partner]]),"")</f>
        <v>OXFAM-DSK</v>
      </c>
    </row>
    <row r="3879" spans="1:28" ht="16.5" customHeight="1">
      <c r="A3879" s="183">
        <v>4327</v>
      </c>
      <c r="B3879" s="195" t="s">
        <v>8453</v>
      </c>
      <c r="C3879" s="198" t="s">
        <v>5087</v>
      </c>
      <c r="D3879" s="212" t="s">
        <v>8453</v>
      </c>
      <c r="E3879" s="195" t="s">
        <v>27</v>
      </c>
      <c r="F3879" s="195" t="s">
        <v>8013</v>
      </c>
      <c r="G3879" s="195" t="s">
        <v>8313</v>
      </c>
      <c r="H3879" s="195" t="str">
        <f>IFERROR(VLOOKUP(Table[[#This Row],[Activity Details of Assistance]],WHAT!E:F,2,FALSE),"")</f>
        <v># of HP sessions at community level</v>
      </c>
      <c r="I3879" s="195"/>
      <c r="J3879">
        <v>20</v>
      </c>
      <c r="K3879" t="s">
        <v>8280</v>
      </c>
      <c r="L3879" s="219" t="s">
        <v>13</v>
      </c>
      <c r="M3879" t="s">
        <v>14</v>
      </c>
      <c r="N3879" t="s">
        <v>307</v>
      </c>
      <c r="O3879" t="s">
        <v>1603</v>
      </c>
      <c r="P3879" t="s">
        <v>4685</v>
      </c>
      <c r="Q3879" s="241">
        <v>44804</v>
      </c>
      <c r="R3879" s="241">
        <v>44805</v>
      </c>
      <c r="S3879" t="s">
        <v>8452</v>
      </c>
      <c r="T3879" s="196"/>
      <c r="U3879" s="196"/>
      <c r="V3879" s="196"/>
      <c r="W3879" s="196"/>
      <c r="X3879"/>
      <c r="Y3879" t="s">
        <v>8338</v>
      </c>
      <c r="Z3879" s="223">
        <v>1757266614</v>
      </c>
      <c r="AA3879" t="s">
        <v>8339</v>
      </c>
      <c r="AB3879" s="259" t="str">
        <f>_xlfn.IFNA(IF(Table[[#This Row],[Programme Partner]]&lt;&gt;Table[[#This Row],[Implementing Partner]],CONCATENATE(Table[[#This Row],[Programme Partner]],"-",Table[[#This Row],[Implementing Partner]]),Table[[#This Row],[Programme Partner]]),"")</f>
        <v>OXFAM-DSK</v>
      </c>
    </row>
    <row r="3880" spans="1:28" ht="16.5" customHeight="1">
      <c r="A3880" s="183">
        <v>4328</v>
      </c>
      <c r="B3880" s="195" t="s">
        <v>8453</v>
      </c>
      <c r="C3880" s="198" t="s">
        <v>5087</v>
      </c>
      <c r="D3880" s="212" t="s">
        <v>8453</v>
      </c>
      <c r="E3880" s="195" t="s">
        <v>27</v>
      </c>
      <c r="F3880" s="195" t="s">
        <v>8013</v>
      </c>
      <c r="G3880" s="195" t="s">
        <v>8314</v>
      </c>
      <c r="H3880" s="195" t="str">
        <f>IFERROR(VLOOKUP(Table[[#This Row],[Activity Details of Assistance]],WHAT!E:F,2,FALSE),"")</f>
        <v># of HP sessions at HH level</v>
      </c>
      <c r="I3880" s="195"/>
      <c r="J3880">
        <v>150</v>
      </c>
      <c r="K3880" t="s">
        <v>8280</v>
      </c>
      <c r="L3880" s="219" t="s">
        <v>13</v>
      </c>
      <c r="M3880" t="s">
        <v>14</v>
      </c>
      <c r="N3880" t="s">
        <v>307</v>
      </c>
      <c r="O3880" t="s">
        <v>1603</v>
      </c>
      <c r="P3880" t="s">
        <v>4685</v>
      </c>
      <c r="Q3880" s="241">
        <v>44804</v>
      </c>
      <c r="R3880" s="241">
        <v>44805</v>
      </c>
      <c r="S3880" t="s">
        <v>8452</v>
      </c>
      <c r="T3880" s="196"/>
      <c r="U3880" s="196"/>
      <c r="V3880" s="196"/>
      <c r="W3880" s="196"/>
      <c r="X3880"/>
      <c r="Y3880" t="s">
        <v>8338</v>
      </c>
      <c r="Z3880" s="223">
        <v>1757266614</v>
      </c>
      <c r="AA3880" t="s">
        <v>8339</v>
      </c>
      <c r="AB3880" s="259" t="str">
        <f>_xlfn.IFNA(IF(Table[[#This Row],[Programme Partner]]&lt;&gt;Table[[#This Row],[Implementing Partner]],CONCATENATE(Table[[#This Row],[Programme Partner]],"-",Table[[#This Row],[Implementing Partner]]),Table[[#This Row],[Programme Partner]]),"")</f>
        <v>OXFAM-DSK</v>
      </c>
    </row>
    <row r="3881" spans="1:28" ht="16.5" customHeight="1">
      <c r="A3881" s="183">
        <v>4329</v>
      </c>
      <c r="B3881" s="195" t="s">
        <v>8453</v>
      </c>
      <c r="C3881" s="198" t="s">
        <v>5087</v>
      </c>
      <c r="D3881" s="212" t="s">
        <v>8453</v>
      </c>
      <c r="E3881" s="195" t="s">
        <v>27</v>
      </c>
      <c r="F3881" s="195" t="s">
        <v>8013</v>
      </c>
      <c r="G3881" s="195" t="s">
        <v>8374</v>
      </c>
      <c r="H3881" s="195" t="str">
        <f>IFERROR(VLOOKUP(Table[[#This Row],[Activity Details of Assistance]],WHAT!E:F,2,FALSE),"")</f>
        <v># of HP sessions at institution level</v>
      </c>
      <c r="I3881" s="195"/>
      <c r="J3881">
        <v>5</v>
      </c>
      <c r="K3881" t="s">
        <v>8280</v>
      </c>
      <c r="L3881" s="219" t="s">
        <v>13</v>
      </c>
      <c r="M3881" t="s">
        <v>14</v>
      </c>
      <c r="N3881" t="s">
        <v>307</v>
      </c>
      <c r="O3881" t="s">
        <v>1603</v>
      </c>
      <c r="P3881" t="s">
        <v>4685</v>
      </c>
      <c r="Q3881" s="241">
        <v>44804</v>
      </c>
      <c r="R3881" s="241">
        <v>44805</v>
      </c>
      <c r="S3881" t="s">
        <v>8452</v>
      </c>
      <c r="T3881" s="196"/>
      <c r="U3881" s="196"/>
      <c r="V3881" s="196"/>
      <c r="W3881" s="196"/>
      <c r="X3881"/>
      <c r="Y3881" t="s">
        <v>8338</v>
      </c>
      <c r="Z3881" s="223">
        <v>1757266614</v>
      </c>
      <c r="AA3881" t="s">
        <v>8339</v>
      </c>
      <c r="AB3881" s="259" t="str">
        <f>_xlfn.IFNA(IF(Table[[#This Row],[Programme Partner]]&lt;&gt;Table[[#This Row],[Implementing Partner]],CONCATENATE(Table[[#This Row],[Programme Partner]],"-",Table[[#This Row],[Implementing Partner]]),Table[[#This Row],[Programme Partner]]),"")</f>
        <v>OXFAM-DSK</v>
      </c>
    </row>
    <row r="3882" spans="1:28" ht="16.5" customHeight="1">
      <c r="A3882" s="183">
        <v>4330</v>
      </c>
      <c r="B3882" s="195" t="s">
        <v>8453</v>
      </c>
      <c r="C3882" s="198" t="s">
        <v>5087</v>
      </c>
      <c r="D3882" s="212" t="s">
        <v>8453</v>
      </c>
      <c r="E3882" s="195" t="s">
        <v>27</v>
      </c>
      <c r="F3882" s="195" t="s">
        <v>8013</v>
      </c>
      <c r="G3882" s="195" t="s">
        <v>8317</v>
      </c>
      <c r="H3882" s="195" t="str">
        <f>IFERROR(VLOOKUP(Table[[#This Row],[Activity Details of Assistance]],WHAT!E:F,2,FALSE),"")</f>
        <v># of estimated persons reached by mass-media campaign</v>
      </c>
      <c r="I3882" s="195"/>
      <c r="J3882">
        <v>2</v>
      </c>
      <c r="K3882" t="s">
        <v>8280</v>
      </c>
      <c r="L3882" s="219" t="s">
        <v>13</v>
      </c>
      <c r="M3882" t="s">
        <v>14</v>
      </c>
      <c r="N3882" t="s">
        <v>307</v>
      </c>
      <c r="O3882" t="s">
        <v>1603</v>
      </c>
      <c r="P3882" t="s">
        <v>4685</v>
      </c>
      <c r="Q3882" s="241">
        <v>44804</v>
      </c>
      <c r="R3882" s="241">
        <v>44805</v>
      </c>
      <c r="S3882" t="s">
        <v>8452</v>
      </c>
      <c r="T3882" s="196"/>
      <c r="U3882" s="196"/>
      <c r="V3882" s="196"/>
      <c r="W3882" s="196"/>
      <c r="X3882"/>
      <c r="Y3882" t="s">
        <v>8338</v>
      </c>
      <c r="Z3882" s="223">
        <v>1757266614</v>
      </c>
      <c r="AA3882" t="s">
        <v>8339</v>
      </c>
      <c r="AB3882" s="259" t="str">
        <f>_xlfn.IFNA(IF(Table[[#This Row],[Programme Partner]]&lt;&gt;Table[[#This Row],[Implementing Partner]],CONCATENATE(Table[[#This Row],[Programme Partner]],"-",Table[[#This Row],[Implementing Partner]]),Table[[#This Row],[Programme Partner]]),"")</f>
        <v>OXFAM-DSK</v>
      </c>
    </row>
    <row r="3883" spans="1:28" ht="16.5" customHeight="1">
      <c r="A3883" s="183">
        <v>4331</v>
      </c>
      <c r="B3883" s="195" t="s">
        <v>8453</v>
      </c>
      <c r="C3883" s="198" t="s">
        <v>5087</v>
      </c>
      <c r="D3883" s="212" t="s">
        <v>8453</v>
      </c>
      <c r="E3883" s="195" t="s">
        <v>27</v>
      </c>
      <c r="F3883" s="195" t="s">
        <v>8013</v>
      </c>
      <c r="G3883" s="195" t="s">
        <v>8442</v>
      </c>
      <c r="H3883" s="195" t="str">
        <f>IFERROR(VLOOKUP(Table[[#This Row],[Activity Details of Assistance]],WHAT!E:F,2,FALSE),"")</f>
        <v># of facilities</v>
      </c>
      <c r="I3883" s="195"/>
      <c r="J3883">
        <v>680</v>
      </c>
      <c r="K3883" t="s">
        <v>8280</v>
      </c>
      <c r="L3883" s="219" t="s">
        <v>13</v>
      </c>
      <c r="M3883" t="s">
        <v>14</v>
      </c>
      <c r="N3883" t="s">
        <v>307</v>
      </c>
      <c r="O3883" t="s">
        <v>1603</v>
      </c>
      <c r="P3883" t="s">
        <v>4685</v>
      </c>
      <c r="Q3883" s="241">
        <v>44804</v>
      </c>
      <c r="R3883" s="241">
        <v>44805</v>
      </c>
      <c r="S3883" t="s">
        <v>8452</v>
      </c>
      <c r="T3883" s="196"/>
      <c r="U3883" s="196"/>
      <c r="V3883" s="196"/>
      <c r="W3883" s="196"/>
      <c r="X3883"/>
      <c r="Y3883" t="s">
        <v>8338</v>
      </c>
      <c r="Z3883" s="223">
        <v>1757266614</v>
      </c>
      <c r="AA3883" t="s">
        <v>8339</v>
      </c>
      <c r="AB3883" s="259" t="str">
        <f>_xlfn.IFNA(IF(Table[[#This Row],[Programme Partner]]&lt;&gt;Table[[#This Row],[Implementing Partner]],CONCATENATE(Table[[#This Row],[Programme Partner]],"-",Table[[#This Row],[Implementing Partner]]),Table[[#This Row],[Programme Partner]]),"")</f>
        <v>OXFAM-DSK</v>
      </c>
    </row>
    <row r="3884" spans="1:28" ht="16.5" customHeight="1">
      <c r="A3884" s="183">
        <v>4332</v>
      </c>
      <c r="B3884" s="195" t="s">
        <v>8456</v>
      </c>
      <c r="C3884" s="198" t="s">
        <v>8456</v>
      </c>
      <c r="D3884" s="212" t="s">
        <v>8457</v>
      </c>
      <c r="E3884" s="195" t="s">
        <v>27</v>
      </c>
      <c r="F3884" s="195" t="s">
        <v>8011</v>
      </c>
      <c r="G3884" s="195" t="s">
        <v>8584</v>
      </c>
      <c r="H3884" s="195" t="str">
        <f>IFERROR(VLOOKUP(Table[[#This Row],[Activity Details of Assistance]],WHAT!E:F,2,FALSE),"")</f>
        <v># of tube well</v>
      </c>
      <c r="I3884" s="195"/>
      <c r="J3884">
        <v>2</v>
      </c>
      <c r="K3884" t="s">
        <v>8280</v>
      </c>
      <c r="L3884" s="219" t="s">
        <v>13</v>
      </c>
      <c r="M3884" t="s">
        <v>14</v>
      </c>
      <c r="N3884" t="s">
        <v>309</v>
      </c>
      <c r="O3884" t="s">
        <v>1606</v>
      </c>
      <c r="P3884" t="s">
        <v>6386</v>
      </c>
      <c r="Q3884" s="241">
        <v>44804</v>
      </c>
      <c r="R3884" s="241">
        <v>45078</v>
      </c>
      <c r="S3884" t="s">
        <v>8452</v>
      </c>
      <c r="T3884" s="196"/>
      <c r="U3884" s="196"/>
      <c r="V3884" s="196"/>
      <c r="W3884" s="196"/>
      <c r="X3884"/>
      <c r="Y3884" t="s">
        <v>8512</v>
      </c>
      <c r="Z3884" s="223">
        <v>1722524747</v>
      </c>
      <c r="AA3884" t="s">
        <v>8433</v>
      </c>
      <c r="AB3884" s="259" t="str">
        <f>_xlfn.IFNA(IF(Table[[#This Row],[Programme Partner]]&lt;&gt;Table[[#This Row],[Implementing Partner]],CONCATENATE(Table[[#This Row],[Programme Partner]],"-",Table[[#This Row],[Implementing Partner]]),Table[[#This Row],[Programme Partner]]),"")</f>
        <v>CARITAS</v>
      </c>
    </row>
    <row r="3885" spans="1:28" ht="16.5" customHeight="1">
      <c r="A3885" s="183">
        <v>4333</v>
      </c>
      <c r="B3885" s="195" t="s">
        <v>8456</v>
      </c>
      <c r="C3885" s="198" t="s">
        <v>8456</v>
      </c>
      <c r="D3885" s="212" t="s">
        <v>8457</v>
      </c>
      <c r="E3885" s="195" t="s">
        <v>27</v>
      </c>
      <c r="F3885" s="195" t="s">
        <v>8012</v>
      </c>
      <c r="G3885" s="195" t="s">
        <v>8357</v>
      </c>
      <c r="H3885" s="195" t="str">
        <f>IFERROR(VLOOKUP(Table[[#This Row],[Activity Details of Assistance]],WHAT!E:F,2,FALSE),"")</f>
        <v># of door</v>
      </c>
      <c r="I3885" s="195"/>
      <c r="J3885">
        <v>31</v>
      </c>
      <c r="K3885" t="s">
        <v>8280</v>
      </c>
      <c r="L3885" s="219" t="s">
        <v>13</v>
      </c>
      <c r="M3885" t="s">
        <v>14</v>
      </c>
      <c r="N3885" t="s">
        <v>309</v>
      </c>
      <c r="O3885" t="s">
        <v>1606</v>
      </c>
      <c r="P3885" t="s">
        <v>6386</v>
      </c>
      <c r="Q3885" s="241">
        <v>44804</v>
      </c>
      <c r="R3885" s="241">
        <v>45078</v>
      </c>
      <c r="S3885" t="s">
        <v>8452</v>
      </c>
      <c r="T3885" s="196"/>
      <c r="U3885" s="196"/>
      <c r="V3885" s="196"/>
      <c r="W3885" s="196"/>
      <c r="X3885"/>
      <c r="Y3885" t="s">
        <v>8512</v>
      </c>
      <c r="Z3885" s="223">
        <v>1722524747</v>
      </c>
      <c r="AA3885" t="s">
        <v>8433</v>
      </c>
      <c r="AB3885" s="259" t="str">
        <f>_xlfn.IFNA(IF(Table[[#This Row],[Programme Partner]]&lt;&gt;Table[[#This Row],[Implementing Partner]],CONCATENATE(Table[[#This Row],[Programme Partner]],"-",Table[[#This Row],[Implementing Partner]]),Table[[#This Row],[Programme Partner]]),"")</f>
        <v>CARITAS</v>
      </c>
    </row>
    <row r="3886" spans="1:28" ht="16.5" customHeight="1">
      <c r="A3886" s="183">
        <v>4334</v>
      </c>
      <c r="B3886" s="195" t="s">
        <v>8456</v>
      </c>
      <c r="C3886" s="198" t="s">
        <v>8456</v>
      </c>
      <c r="D3886" s="212" t="s">
        <v>8457</v>
      </c>
      <c r="E3886" s="195" t="s">
        <v>27</v>
      </c>
      <c r="F3886" s="195" t="s">
        <v>8013</v>
      </c>
      <c r="G3886" s="195" t="s">
        <v>8313</v>
      </c>
      <c r="H3886" s="195" t="str">
        <f>IFERROR(VLOOKUP(Table[[#This Row],[Activity Details of Assistance]],WHAT!E:F,2,FALSE),"")</f>
        <v># of HP sessions at community level</v>
      </c>
      <c r="I3886" s="195"/>
      <c r="J3886">
        <v>60</v>
      </c>
      <c r="K3886" t="s">
        <v>8280</v>
      </c>
      <c r="L3886" s="219" t="s">
        <v>13</v>
      </c>
      <c r="M3886" t="s">
        <v>14</v>
      </c>
      <c r="N3886" t="s">
        <v>309</v>
      </c>
      <c r="O3886" t="s">
        <v>1606</v>
      </c>
      <c r="P3886" t="s">
        <v>6386</v>
      </c>
      <c r="Q3886" s="241">
        <v>44804</v>
      </c>
      <c r="R3886" s="241">
        <v>45078</v>
      </c>
      <c r="S3886" t="s">
        <v>8452</v>
      </c>
      <c r="T3886" s="196"/>
      <c r="U3886" s="196"/>
      <c r="V3886" s="196"/>
      <c r="W3886" s="196"/>
      <c r="X3886"/>
      <c r="Y3886" t="s">
        <v>8512</v>
      </c>
      <c r="Z3886" s="223">
        <v>1722524747</v>
      </c>
      <c r="AA3886" t="s">
        <v>8433</v>
      </c>
      <c r="AB3886" s="259" t="str">
        <f>_xlfn.IFNA(IF(Table[[#This Row],[Programme Partner]]&lt;&gt;Table[[#This Row],[Implementing Partner]],CONCATENATE(Table[[#This Row],[Programme Partner]],"-",Table[[#This Row],[Implementing Partner]]),Table[[#This Row],[Programme Partner]]),"")</f>
        <v>CARITAS</v>
      </c>
    </row>
    <row r="3887" spans="1:28" ht="16.5" customHeight="1">
      <c r="A3887" s="183">
        <v>4335</v>
      </c>
      <c r="B3887" s="195" t="s">
        <v>8456</v>
      </c>
      <c r="C3887" s="198" t="s">
        <v>8456</v>
      </c>
      <c r="D3887" s="212" t="s">
        <v>8457</v>
      </c>
      <c r="E3887" s="195" t="s">
        <v>27</v>
      </c>
      <c r="F3887" s="195" t="s">
        <v>8013</v>
      </c>
      <c r="G3887" s="195" t="s">
        <v>8314</v>
      </c>
      <c r="H3887" s="195" t="str">
        <f>IFERROR(VLOOKUP(Table[[#This Row],[Activity Details of Assistance]],WHAT!E:F,2,FALSE),"")</f>
        <v># of HP sessions at HH level</v>
      </c>
      <c r="I3887" s="195"/>
      <c r="J3887">
        <v>600</v>
      </c>
      <c r="K3887" t="s">
        <v>8280</v>
      </c>
      <c r="L3887" s="219" t="s">
        <v>13</v>
      </c>
      <c r="M3887" t="s">
        <v>14</v>
      </c>
      <c r="N3887" t="s">
        <v>309</v>
      </c>
      <c r="O3887" t="s">
        <v>1606</v>
      </c>
      <c r="P3887" t="s">
        <v>6386</v>
      </c>
      <c r="Q3887" s="241">
        <v>44804</v>
      </c>
      <c r="R3887" s="241">
        <v>45078</v>
      </c>
      <c r="S3887" t="s">
        <v>8452</v>
      </c>
      <c r="T3887" s="196"/>
      <c r="U3887" s="196"/>
      <c r="V3887" s="196"/>
      <c r="W3887" s="196"/>
      <c r="X3887"/>
      <c r="Y3887" t="s">
        <v>8512</v>
      </c>
      <c r="Z3887" s="223">
        <v>1722524747</v>
      </c>
      <c r="AA3887" t="s">
        <v>8433</v>
      </c>
      <c r="AB3887" s="259" t="str">
        <f>_xlfn.IFNA(IF(Table[[#This Row],[Programme Partner]]&lt;&gt;Table[[#This Row],[Implementing Partner]],CONCATENATE(Table[[#This Row],[Programme Partner]],"-",Table[[#This Row],[Implementing Partner]]),Table[[#This Row],[Programme Partner]]),"")</f>
        <v>CARITAS</v>
      </c>
    </row>
    <row r="3888" spans="1:28" ht="16.5" customHeight="1">
      <c r="A3888" s="183">
        <v>4336</v>
      </c>
      <c r="B3888" s="195" t="s">
        <v>8456</v>
      </c>
      <c r="C3888" s="198" t="s">
        <v>8456</v>
      </c>
      <c r="D3888" s="212" t="s">
        <v>8457</v>
      </c>
      <c r="E3888" s="195" t="s">
        <v>27</v>
      </c>
      <c r="F3888" s="195" t="s">
        <v>8013</v>
      </c>
      <c r="G3888" s="195" t="s">
        <v>8442</v>
      </c>
      <c r="H3888" s="195" t="str">
        <f>IFERROR(VLOOKUP(Table[[#This Row],[Activity Details of Assistance]],WHAT!E:F,2,FALSE),"")</f>
        <v># of facilities</v>
      </c>
      <c r="I3888" s="195"/>
      <c r="J3888">
        <v>300</v>
      </c>
      <c r="K3888" t="s">
        <v>8280</v>
      </c>
      <c r="L3888" s="219" t="s">
        <v>13</v>
      </c>
      <c r="M3888" t="s">
        <v>14</v>
      </c>
      <c r="N3888" t="s">
        <v>309</v>
      </c>
      <c r="O3888" t="s">
        <v>1606</v>
      </c>
      <c r="P3888" t="s">
        <v>6386</v>
      </c>
      <c r="Q3888" s="241">
        <v>44804</v>
      </c>
      <c r="R3888" s="241">
        <v>45078</v>
      </c>
      <c r="S3888" t="s">
        <v>8452</v>
      </c>
      <c r="T3888" s="196"/>
      <c r="U3888" s="196"/>
      <c r="V3888" s="196"/>
      <c r="W3888" s="196"/>
      <c r="X3888"/>
      <c r="Y3888" t="s">
        <v>8512</v>
      </c>
      <c r="Z3888" s="223">
        <v>1722524747</v>
      </c>
      <c r="AA3888" t="s">
        <v>8433</v>
      </c>
      <c r="AB3888" s="259" t="str">
        <f>_xlfn.IFNA(IF(Table[[#This Row],[Programme Partner]]&lt;&gt;Table[[#This Row],[Implementing Partner]],CONCATENATE(Table[[#This Row],[Programme Partner]],"-",Table[[#This Row],[Implementing Partner]]),Table[[#This Row],[Programme Partner]]),"")</f>
        <v>CARITAS</v>
      </c>
    </row>
    <row r="3889" spans="1:28" ht="16.5" customHeight="1">
      <c r="A3889" s="183">
        <v>4337</v>
      </c>
      <c r="B3889" s="195" t="s">
        <v>8456</v>
      </c>
      <c r="C3889" s="198" t="s">
        <v>8456</v>
      </c>
      <c r="D3889" s="212" t="s">
        <v>8457</v>
      </c>
      <c r="E3889" s="195" t="s">
        <v>27</v>
      </c>
      <c r="F3889" s="195" t="s">
        <v>8013</v>
      </c>
      <c r="G3889" t="s">
        <v>8019</v>
      </c>
      <c r="H3889" s="195" t="str">
        <f>IFERROR(VLOOKUP(Table[[#This Row],[Activity Details of Assistance]],WHAT!E:F,2,FALSE),"")</f>
        <v>N/A</v>
      </c>
      <c r="I3889" s="195"/>
      <c r="J3889">
        <v>176</v>
      </c>
      <c r="K3889" t="s">
        <v>8280</v>
      </c>
      <c r="L3889" s="219" t="s">
        <v>13</v>
      </c>
      <c r="M3889" t="s">
        <v>14</v>
      </c>
      <c r="N3889" t="s">
        <v>309</v>
      </c>
      <c r="O3889" t="s">
        <v>1606</v>
      </c>
      <c r="P3889" t="s">
        <v>6386</v>
      </c>
      <c r="Q3889" s="241">
        <v>44804</v>
      </c>
      <c r="R3889" s="241">
        <v>45078</v>
      </c>
      <c r="S3889" t="s">
        <v>8452</v>
      </c>
      <c r="T3889" s="196"/>
      <c r="U3889" s="196"/>
      <c r="V3889" s="196"/>
      <c r="W3889" s="196"/>
      <c r="X3889"/>
      <c r="Y3889" t="s">
        <v>8512</v>
      </c>
      <c r="Z3889" s="223">
        <v>1722524747</v>
      </c>
      <c r="AA3889" t="s">
        <v>8433</v>
      </c>
      <c r="AB3889" s="259" t="str">
        <f>_xlfn.IFNA(IF(Table[[#This Row],[Programme Partner]]&lt;&gt;Table[[#This Row],[Implementing Partner]],CONCATENATE(Table[[#This Row],[Programme Partner]],"-",Table[[#This Row],[Implementing Partner]]),Table[[#This Row],[Programme Partner]]),"")</f>
        <v>CARITAS</v>
      </c>
    </row>
    <row r="3890" spans="1:28" ht="16.5" customHeight="1">
      <c r="A3890" s="183">
        <v>4338</v>
      </c>
      <c r="B3890" s="195" t="s">
        <v>8456</v>
      </c>
      <c r="C3890" s="198" t="s">
        <v>8456</v>
      </c>
      <c r="D3890" s="212" t="s">
        <v>8457</v>
      </c>
      <c r="E3890" s="195" t="s">
        <v>27</v>
      </c>
      <c r="F3890" s="195" t="s">
        <v>8014</v>
      </c>
      <c r="G3890" s="195" t="s">
        <v>8358</v>
      </c>
      <c r="H3890" s="195" t="str">
        <f>IFERROR(VLOOKUP(Table[[#This Row],[Activity Details of Assistance]],WHAT!E:F,2,FALSE),"")</f>
        <v># of campaign per camp </v>
      </c>
      <c r="I3890" s="195"/>
      <c r="J3890">
        <v>1</v>
      </c>
      <c r="K3890" t="s">
        <v>8280</v>
      </c>
      <c r="L3890" s="219" t="s">
        <v>13</v>
      </c>
      <c r="M3890" t="s">
        <v>14</v>
      </c>
      <c r="N3890" t="s">
        <v>309</v>
      </c>
      <c r="O3890" t="s">
        <v>1606</v>
      </c>
      <c r="P3890" t="s">
        <v>6386</v>
      </c>
      <c r="Q3890" s="241">
        <v>44804</v>
      </c>
      <c r="R3890" s="241">
        <v>45078</v>
      </c>
      <c r="S3890" t="s">
        <v>8452</v>
      </c>
      <c r="T3890" s="196"/>
      <c r="U3890" s="196"/>
      <c r="V3890" s="196"/>
      <c r="W3890" s="196"/>
      <c r="X3890"/>
      <c r="Y3890" t="s">
        <v>8512</v>
      </c>
      <c r="Z3890" s="223">
        <v>1722524747</v>
      </c>
      <c r="AA3890" t="s">
        <v>8433</v>
      </c>
      <c r="AB3890" s="259" t="str">
        <f>_xlfn.IFNA(IF(Table[[#This Row],[Programme Partner]]&lt;&gt;Table[[#This Row],[Implementing Partner]],CONCATENATE(Table[[#This Row],[Programme Partner]],"-",Table[[#This Row],[Implementing Partner]]),Table[[#This Row],[Programme Partner]]),"")</f>
        <v>CARITAS</v>
      </c>
    </row>
    <row r="3891" spans="1:28" ht="16.5" customHeight="1">
      <c r="A3891" s="183">
        <v>4339</v>
      </c>
      <c r="B3891" s="195" t="s">
        <v>8456</v>
      </c>
      <c r="C3891" s="198" t="s">
        <v>8456</v>
      </c>
      <c r="D3891" s="212" t="s">
        <v>8457</v>
      </c>
      <c r="E3891" s="195" t="s">
        <v>27</v>
      </c>
      <c r="F3891" s="195" t="s">
        <v>8014</v>
      </c>
      <c r="G3891" t="s">
        <v>8019</v>
      </c>
      <c r="H3891" s="195" t="str">
        <f>IFERROR(VLOOKUP(Table[[#This Row],[Activity Details of Assistance]],WHAT!E:F,2,FALSE),"")</f>
        <v>N/A</v>
      </c>
      <c r="I3891" s="195"/>
      <c r="J3891">
        <v>900</v>
      </c>
      <c r="K3891" t="s">
        <v>8280</v>
      </c>
      <c r="L3891" s="219" t="s">
        <v>13</v>
      </c>
      <c r="M3891" t="s">
        <v>14</v>
      </c>
      <c r="N3891" t="s">
        <v>309</v>
      </c>
      <c r="O3891" t="s">
        <v>1606</v>
      </c>
      <c r="P3891" t="s">
        <v>6386</v>
      </c>
      <c r="Q3891" s="241">
        <v>44804</v>
      </c>
      <c r="R3891" s="241">
        <v>45078</v>
      </c>
      <c r="S3891" t="s">
        <v>8452</v>
      </c>
      <c r="T3891" s="196"/>
      <c r="U3891" s="196"/>
      <c r="V3891" s="196"/>
      <c r="W3891" s="196"/>
      <c r="X3891"/>
      <c r="Y3891" t="s">
        <v>8512</v>
      </c>
      <c r="Z3891" s="223">
        <v>1722524747</v>
      </c>
      <c r="AA3891" t="s">
        <v>8433</v>
      </c>
      <c r="AB3891" s="259" t="str">
        <f>_xlfn.IFNA(IF(Table[[#This Row],[Programme Partner]]&lt;&gt;Table[[#This Row],[Implementing Partner]],CONCATENATE(Table[[#This Row],[Programme Partner]],"-",Table[[#This Row],[Implementing Partner]]),Table[[#This Row],[Programme Partner]]),"")</f>
        <v>CARITAS</v>
      </c>
    </row>
    <row r="3892" spans="1:28" ht="16.5" customHeight="1">
      <c r="A3892" s="183">
        <v>4340</v>
      </c>
      <c r="B3892" s="195" t="s">
        <v>4993</v>
      </c>
      <c r="C3892" s="198" t="s">
        <v>4993</v>
      </c>
      <c r="D3892" s="212" t="s">
        <v>6032</v>
      </c>
      <c r="E3892" s="195" t="s">
        <v>27</v>
      </c>
      <c r="F3892" s="195" t="s">
        <v>8011</v>
      </c>
      <c r="G3892" s="195" t="s">
        <v>8584</v>
      </c>
      <c r="H3892" s="195" t="str">
        <f>IFERROR(VLOOKUP(Table[[#This Row],[Activity Details of Assistance]],WHAT!E:F,2,FALSE),"")</f>
        <v># of tube well</v>
      </c>
      <c r="I3892" s="195"/>
      <c r="J3892">
        <v>29</v>
      </c>
      <c r="K3892" t="s">
        <v>8280</v>
      </c>
      <c r="L3892" s="219" t="s">
        <v>13</v>
      </c>
      <c r="M3892" t="s">
        <v>14</v>
      </c>
      <c r="N3892" t="s">
        <v>309</v>
      </c>
      <c r="O3892" t="s">
        <v>1606</v>
      </c>
      <c r="P3892" t="s">
        <v>6477</v>
      </c>
      <c r="Q3892" s="241">
        <v>44804</v>
      </c>
      <c r="R3892" s="241">
        <v>44896</v>
      </c>
      <c r="S3892" t="s">
        <v>8452</v>
      </c>
      <c r="T3892" s="196"/>
      <c r="U3892" s="196"/>
      <c r="V3892" s="196"/>
      <c r="W3892" s="196"/>
      <c r="X3892"/>
      <c r="Y3892" t="s">
        <v>8309</v>
      </c>
      <c r="Z3892" s="223">
        <v>1813213381</v>
      </c>
      <c r="AA3892" t="s">
        <v>8285</v>
      </c>
      <c r="AB3892" s="259" t="str">
        <f>_xlfn.IFNA(IF(Table[[#This Row],[Programme Partner]]&lt;&gt;Table[[#This Row],[Implementing Partner]],CONCATENATE(Table[[#This Row],[Programme Partner]],"-",Table[[#This Row],[Implementing Partner]]),Table[[#This Row],[Programme Partner]]),"")</f>
        <v>ACF</v>
      </c>
    </row>
    <row r="3893" spans="1:28" ht="16.5" customHeight="1">
      <c r="A3893" s="183">
        <v>4341</v>
      </c>
      <c r="B3893" s="195" t="s">
        <v>4993</v>
      </c>
      <c r="C3893" s="198" t="s">
        <v>4993</v>
      </c>
      <c r="D3893" s="212" t="s">
        <v>6032</v>
      </c>
      <c r="E3893" s="195" t="s">
        <v>27</v>
      </c>
      <c r="F3893" s="195" t="s">
        <v>8011</v>
      </c>
      <c r="G3893" t="s">
        <v>8019</v>
      </c>
      <c r="H3893" s="195" t="str">
        <f>IFERROR(VLOOKUP(Table[[#This Row],[Activity Details of Assistance]],WHAT!E:F,2,FALSE),"")</f>
        <v>N/A</v>
      </c>
      <c r="I3893" s="195"/>
      <c r="J3893">
        <v>1708</v>
      </c>
      <c r="K3893" t="s">
        <v>8280</v>
      </c>
      <c r="L3893" s="219" t="s">
        <v>13</v>
      </c>
      <c r="M3893" t="s">
        <v>14</v>
      </c>
      <c r="N3893" t="s">
        <v>309</v>
      </c>
      <c r="O3893" t="s">
        <v>1606</v>
      </c>
      <c r="P3893" t="s">
        <v>6477</v>
      </c>
      <c r="Q3893" s="241">
        <v>44804</v>
      </c>
      <c r="R3893" s="241">
        <v>44896</v>
      </c>
      <c r="S3893" t="s">
        <v>8452</v>
      </c>
      <c r="T3893" s="196"/>
      <c r="U3893" s="196"/>
      <c r="V3893" s="196"/>
      <c r="W3893" s="196"/>
      <c r="X3893"/>
      <c r="Y3893" t="s">
        <v>8309</v>
      </c>
      <c r="Z3893" s="223">
        <v>1813213381</v>
      </c>
      <c r="AA3893" t="s">
        <v>8285</v>
      </c>
      <c r="AB3893" s="259" t="str">
        <f>_xlfn.IFNA(IF(Table[[#This Row],[Programme Partner]]&lt;&gt;Table[[#This Row],[Implementing Partner]],CONCATENATE(Table[[#This Row],[Programme Partner]],"-",Table[[#This Row],[Implementing Partner]]),Table[[#This Row],[Programme Partner]]),"")</f>
        <v>ACF</v>
      </c>
    </row>
    <row r="3894" spans="1:28" ht="16.5" customHeight="1">
      <c r="A3894" s="183">
        <v>4342</v>
      </c>
      <c r="B3894" s="195" t="s">
        <v>4993</v>
      </c>
      <c r="C3894" s="198" t="s">
        <v>4993</v>
      </c>
      <c r="D3894" s="212" t="s">
        <v>6032</v>
      </c>
      <c r="E3894" s="195" t="s">
        <v>27</v>
      </c>
      <c r="F3894" s="195" t="s">
        <v>8012</v>
      </c>
      <c r="G3894" s="195" t="s">
        <v>8585</v>
      </c>
      <c r="H3894" s="195" t="str">
        <f>IFERROR(VLOOKUP(Table[[#This Row],[Activity Details of Assistance]],WHAT!E:F,2,FALSE),"")</f>
        <v xml:space="preserve"># of door </v>
      </c>
      <c r="I3894" s="195"/>
      <c r="J3894">
        <v>20</v>
      </c>
      <c r="K3894" t="s">
        <v>8280</v>
      </c>
      <c r="L3894" s="219" t="s">
        <v>13</v>
      </c>
      <c r="M3894" t="s">
        <v>14</v>
      </c>
      <c r="N3894" t="s">
        <v>309</v>
      </c>
      <c r="O3894" t="s">
        <v>1606</v>
      </c>
      <c r="P3894" t="s">
        <v>6477</v>
      </c>
      <c r="Q3894" s="241">
        <v>44804</v>
      </c>
      <c r="R3894" s="241">
        <v>44896</v>
      </c>
      <c r="S3894" t="s">
        <v>8452</v>
      </c>
      <c r="T3894" s="196"/>
      <c r="U3894" s="196"/>
      <c r="V3894" s="196"/>
      <c r="W3894" s="196"/>
      <c r="X3894"/>
      <c r="Y3894" t="s">
        <v>8309</v>
      </c>
      <c r="Z3894" s="223">
        <v>1813213381</v>
      </c>
      <c r="AA3894" t="s">
        <v>8285</v>
      </c>
      <c r="AB3894" s="259" t="str">
        <f>_xlfn.IFNA(IF(Table[[#This Row],[Programme Partner]]&lt;&gt;Table[[#This Row],[Implementing Partner]],CONCATENATE(Table[[#This Row],[Programme Partner]],"-",Table[[#This Row],[Implementing Partner]]),Table[[#This Row],[Programme Partner]]),"")</f>
        <v>ACF</v>
      </c>
    </row>
    <row r="3895" spans="1:28" ht="16.5" customHeight="1">
      <c r="A3895" s="183">
        <v>4343</v>
      </c>
      <c r="B3895" s="195" t="s">
        <v>4993</v>
      </c>
      <c r="C3895" s="198" t="s">
        <v>4993</v>
      </c>
      <c r="D3895" s="212" t="s">
        <v>6032</v>
      </c>
      <c r="E3895" s="195" t="s">
        <v>27</v>
      </c>
      <c r="F3895" s="195" t="s">
        <v>8012</v>
      </c>
      <c r="G3895" s="195" t="s">
        <v>8359</v>
      </c>
      <c r="H3895" s="195" t="str">
        <f>IFERROR(VLOOKUP(Table[[#This Row],[Activity Details of Assistance]],WHAT!E:F,2,FALSE),"")</f>
        <v># of FSM Site</v>
      </c>
      <c r="I3895" s="195"/>
      <c r="J3895">
        <v>1</v>
      </c>
      <c r="K3895" t="s">
        <v>8280</v>
      </c>
      <c r="L3895" s="219" t="s">
        <v>13</v>
      </c>
      <c r="M3895" t="s">
        <v>14</v>
      </c>
      <c r="N3895" t="s">
        <v>309</v>
      </c>
      <c r="O3895" t="s">
        <v>1606</v>
      </c>
      <c r="P3895" t="s">
        <v>6477</v>
      </c>
      <c r="Q3895" s="241">
        <v>44804</v>
      </c>
      <c r="R3895" s="241">
        <v>44896</v>
      </c>
      <c r="S3895" t="s">
        <v>8452</v>
      </c>
      <c r="T3895" s="196"/>
      <c r="U3895" s="196"/>
      <c r="V3895" s="196"/>
      <c r="W3895" s="196"/>
      <c r="X3895"/>
      <c r="Y3895" t="s">
        <v>8309</v>
      </c>
      <c r="Z3895" s="223">
        <v>1813213381</v>
      </c>
      <c r="AA3895" t="s">
        <v>8285</v>
      </c>
      <c r="AB3895" s="259" t="str">
        <f>_xlfn.IFNA(IF(Table[[#This Row],[Programme Partner]]&lt;&gt;Table[[#This Row],[Implementing Partner]],CONCATENATE(Table[[#This Row],[Programme Partner]],"-",Table[[#This Row],[Implementing Partner]]),Table[[#This Row],[Programme Partner]]),"")</f>
        <v>ACF</v>
      </c>
    </row>
    <row r="3896" spans="1:28" ht="16.5" customHeight="1">
      <c r="A3896" s="183">
        <v>4344</v>
      </c>
      <c r="B3896" s="195" t="s">
        <v>4993</v>
      </c>
      <c r="C3896" s="198" t="s">
        <v>4993</v>
      </c>
      <c r="D3896" s="212" t="s">
        <v>6032</v>
      </c>
      <c r="E3896" s="195" t="s">
        <v>27</v>
      </c>
      <c r="F3896" s="195" t="s">
        <v>8012</v>
      </c>
      <c r="G3896" s="195" t="s">
        <v>8586</v>
      </c>
      <c r="H3896" s="195" t="str">
        <f>IFERROR(VLOOKUP(Table[[#This Row],[Activity Details of Assistance]],WHAT!E:F,2,FALSE),"")</f>
        <v># of door</v>
      </c>
      <c r="I3896" s="195"/>
      <c r="J3896">
        <v>62</v>
      </c>
      <c r="K3896" t="s">
        <v>8280</v>
      </c>
      <c r="L3896" s="219" t="s">
        <v>13</v>
      </c>
      <c r="M3896" t="s">
        <v>14</v>
      </c>
      <c r="N3896" t="s">
        <v>309</v>
      </c>
      <c r="O3896" t="s">
        <v>1606</v>
      </c>
      <c r="P3896" t="s">
        <v>6477</v>
      </c>
      <c r="Q3896" s="241">
        <v>44804</v>
      </c>
      <c r="R3896" s="241">
        <v>44896</v>
      </c>
      <c r="S3896" t="s">
        <v>8452</v>
      </c>
      <c r="T3896" s="196"/>
      <c r="U3896" s="196"/>
      <c r="V3896" s="196"/>
      <c r="W3896" s="196"/>
      <c r="X3896"/>
      <c r="Y3896" t="s">
        <v>8309</v>
      </c>
      <c r="Z3896" s="223">
        <v>1813213381</v>
      </c>
      <c r="AA3896" t="s">
        <v>8285</v>
      </c>
      <c r="AB3896" s="259" t="str">
        <f>_xlfn.IFNA(IF(Table[[#This Row],[Programme Partner]]&lt;&gt;Table[[#This Row],[Implementing Partner]],CONCATENATE(Table[[#This Row],[Programme Partner]],"-",Table[[#This Row],[Implementing Partner]]),Table[[#This Row],[Programme Partner]]),"")</f>
        <v>ACF</v>
      </c>
    </row>
    <row r="3897" spans="1:28" ht="16.5" customHeight="1">
      <c r="A3897" s="183">
        <v>4345</v>
      </c>
      <c r="B3897" s="195" t="s">
        <v>4993</v>
      </c>
      <c r="C3897" s="198" t="s">
        <v>4993</v>
      </c>
      <c r="D3897" s="212" t="s">
        <v>6032</v>
      </c>
      <c r="E3897" s="195" t="s">
        <v>27</v>
      </c>
      <c r="F3897" s="195" t="s">
        <v>8012</v>
      </c>
      <c r="G3897" s="195" t="s">
        <v>8357</v>
      </c>
      <c r="H3897" s="195" t="str">
        <f>IFERROR(VLOOKUP(Table[[#This Row],[Activity Details of Assistance]],WHAT!E:F,2,FALSE),"")</f>
        <v># of door</v>
      </c>
      <c r="I3897" s="195"/>
      <c r="J3897">
        <v>147</v>
      </c>
      <c r="K3897" t="s">
        <v>8280</v>
      </c>
      <c r="L3897" s="219" t="s">
        <v>13</v>
      </c>
      <c r="M3897" t="s">
        <v>14</v>
      </c>
      <c r="N3897" t="s">
        <v>309</v>
      </c>
      <c r="O3897" t="s">
        <v>1606</v>
      </c>
      <c r="P3897" t="s">
        <v>6477</v>
      </c>
      <c r="Q3897" s="241">
        <v>44804</v>
      </c>
      <c r="R3897" s="241">
        <v>44896</v>
      </c>
      <c r="S3897" t="s">
        <v>8452</v>
      </c>
      <c r="T3897" s="196"/>
      <c r="U3897" s="196"/>
      <c r="V3897" s="196"/>
      <c r="W3897" s="196"/>
      <c r="X3897"/>
      <c r="Y3897" t="s">
        <v>8309</v>
      </c>
      <c r="Z3897" s="223">
        <v>1813213381</v>
      </c>
      <c r="AA3897" t="s">
        <v>8285</v>
      </c>
      <c r="AB3897" s="259" t="str">
        <f>_xlfn.IFNA(IF(Table[[#This Row],[Programme Partner]]&lt;&gt;Table[[#This Row],[Implementing Partner]],CONCATENATE(Table[[#This Row],[Programme Partner]],"-",Table[[#This Row],[Implementing Partner]]),Table[[#This Row],[Programme Partner]]),"")</f>
        <v>ACF</v>
      </c>
    </row>
    <row r="3898" spans="1:28" ht="16.5" customHeight="1">
      <c r="A3898" s="183">
        <v>4346</v>
      </c>
      <c r="B3898" s="195" t="s">
        <v>4993</v>
      </c>
      <c r="C3898" s="198" t="s">
        <v>4993</v>
      </c>
      <c r="D3898" s="212" t="s">
        <v>6032</v>
      </c>
      <c r="E3898" s="195" t="s">
        <v>27</v>
      </c>
      <c r="F3898" s="195" t="s">
        <v>8013</v>
      </c>
      <c r="G3898" s="195" t="s">
        <v>8313</v>
      </c>
      <c r="H3898" s="195" t="str">
        <f>IFERROR(VLOOKUP(Table[[#This Row],[Activity Details of Assistance]],WHAT!E:F,2,FALSE),"")</f>
        <v># of HP sessions at community level</v>
      </c>
      <c r="I3898" s="195"/>
      <c r="J3898">
        <v>943</v>
      </c>
      <c r="K3898" t="s">
        <v>8280</v>
      </c>
      <c r="L3898" s="219" t="s">
        <v>13</v>
      </c>
      <c r="M3898" t="s">
        <v>14</v>
      </c>
      <c r="N3898" t="s">
        <v>309</v>
      </c>
      <c r="O3898" t="s">
        <v>1606</v>
      </c>
      <c r="P3898" t="s">
        <v>6477</v>
      </c>
      <c r="Q3898" s="241">
        <v>44804</v>
      </c>
      <c r="R3898" s="241">
        <v>44896</v>
      </c>
      <c r="S3898" t="s">
        <v>8452</v>
      </c>
      <c r="T3898" s="196"/>
      <c r="U3898" s="196"/>
      <c r="V3898" s="196"/>
      <c r="W3898" s="196"/>
      <c r="X3898"/>
      <c r="Y3898" t="s">
        <v>8309</v>
      </c>
      <c r="Z3898" s="223">
        <v>1813213381</v>
      </c>
      <c r="AA3898" t="s">
        <v>8285</v>
      </c>
      <c r="AB3898" s="259" t="str">
        <f>_xlfn.IFNA(IF(Table[[#This Row],[Programme Partner]]&lt;&gt;Table[[#This Row],[Implementing Partner]],CONCATENATE(Table[[#This Row],[Programme Partner]],"-",Table[[#This Row],[Implementing Partner]]),Table[[#This Row],[Programme Partner]]),"")</f>
        <v>ACF</v>
      </c>
    </row>
    <row r="3899" spans="1:28" ht="16.5" customHeight="1">
      <c r="A3899" s="183">
        <v>4347</v>
      </c>
      <c r="B3899" s="195" t="s">
        <v>4993</v>
      </c>
      <c r="C3899" s="198" t="s">
        <v>4993</v>
      </c>
      <c r="D3899" s="212" t="s">
        <v>6032</v>
      </c>
      <c r="E3899" s="195" t="s">
        <v>27</v>
      </c>
      <c r="F3899" s="195" t="s">
        <v>8013</v>
      </c>
      <c r="G3899" s="195" t="s">
        <v>8314</v>
      </c>
      <c r="H3899" s="195" t="str">
        <f>IFERROR(VLOOKUP(Table[[#This Row],[Activity Details of Assistance]],WHAT!E:F,2,FALSE),"")</f>
        <v># of HP sessions at HH level</v>
      </c>
      <c r="I3899" s="195"/>
      <c r="J3899">
        <v>1818</v>
      </c>
      <c r="K3899" t="s">
        <v>8280</v>
      </c>
      <c r="L3899" s="219" t="s">
        <v>13</v>
      </c>
      <c r="M3899" t="s">
        <v>14</v>
      </c>
      <c r="N3899" t="s">
        <v>309</v>
      </c>
      <c r="O3899" t="s">
        <v>1606</v>
      </c>
      <c r="P3899" t="s">
        <v>6477</v>
      </c>
      <c r="Q3899" s="241">
        <v>44804</v>
      </c>
      <c r="R3899" s="241">
        <v>44896</v>
      </c>
      <c r="S3899" t="s">
        <v>8452</v>
      </c>
      <c r="T3899" s="196"/>
      <c r="U3899" s="196"/>
      <c r="V3899" s="196"/>
      <c r="W3899" s="196"/>
      <c r="X3899"/>
      <c r="Y3899" t="s">
        <v>8309</v>
      </c>
      <c r="Z3899" s="223">
        <v>1813213381</v>
      </c>
      <c r="AA3899" t="s">
        <v>8285</v>
      </c>
      <c r="AB3899" s="259" t="str">
        <f>_xlfn.IFNA(IF(Table[[#This Row],[Programme Partner]]&lt;&gt;Table[[#This Row],[Implementing Partner]],CONCATENATE(Table[[#This Row],[Programme Partner]],"-",Table[[#This Row],[Implementing Partner]]),Table[[#This Row],[Programme Partner]]),"")</f>
        <v>ACF</v>
      </c>
    </row>
    <row r="3900" spans="1:28" ht="16.5" customHeight="1">
      <c r="A3900" s="183">
        <v>4348</v>
      </c>
      <c r="B3900" s="195" t="s">
        <v>4993</v>
      </c>
      <c r="C3900" s="198" t="s">
        <v>4993</v>
      </c>
      <c r="D3900" s="212" t="s">
        <v>6032</v>
      </c>
      <c r="E3900" s="195" t="s">
        <v>27</v>
      </c>
      <c r="F3900" s="195" t="s">
        <v>8013</v>
      </c>
      <c r="G3900" s="195" t="s">
        <v>8442</v>
      </c>
      <c r="H3900" s="195" t="str">
        <f>IFERROR(VLOOKUP(Table[[#This Row],[Activity Details of Assistance]],WHAT!E:F,2,FALSE),"")</f>
        <v># of facilities</v>
      </c>
      <c r="I3900" s="195"/>
      <c r="J3900">
        <v>147</v>
      </c>
      <c r="K3900" t="s">
        <v>8280</v>
      </c>
      <c r="L3900" s="219" t="s">
        <v>13</v>
      </c>
      <c r="M3900" t="s">
        <v>14</v>
      </c>
      <c r="N3900" t="s">
        <v>309</v>
      </c>
      <c r="O3900" t="s">
        <v>1606</v>
      </c>
      <c r="P3900" t="s">
        <v>6477</v>
      </c>
      <c r="Q3900" s="241">
        <v>44804</v>
      </c>
      <c r="R3900" s="241">
        <v>44896</v>
      </c>
      <c r="S3900" t="s">
        <v>8452</v>
      </c>
      <c r="T3900" s="196"/>
      <c r="U3900" s="196"/>
      <c r="V3900" s="196"/>
      <c r="W3900" s="196"/>
      <c r="X3900"/>
      <c r="Y3900" t="s">
        <v>8309</v>
      </c>
      <c r="Z3900" s="223">
        <v>1813213381</v>
      </c>
      <c r="AA3900" t="s">
        <v>8285</v>
      </c>
      <c r="AB3900" s="259" t="str">
        <f>_xlfn.IFNA(IF(Table[[#This Row],[Programme Partner]]&lt;&gt;Table[[#This Row],[Implementing Partner]],CONCATENATE(Table[[#This Row],[Programme Partner]],"-",Table[[#This Row],[Implementing Partner]]),Table[[#This Row],[Programme Partner]]),"")</f>
        <v>ACF</v>
      </c>
    </row>
    <row r="3901" spans="1:28" ht="16.5" customHeight="1">
      <c r="A3901" s="183">
        <v>4349</v>
      </c>
      <c r="B3901" s="195" t="s">
        <v>4993</v>
      </c>
      <c r="C3901" s="198" t="s">
        <v>4993</v>
      </c>
      <c r="D3901" s="212" t="s">
        <v>6032</v>
      </c>
      <c r="E3901" s="195" t="s">
        <v>27</v>
      </c>
      <c r="F3901" s="195" t="s">
        <v>8013</v>
      </c>
      <c r="G3901" t="s">
        <v>8019</v>
      </c>
      <c r="H3901" s="195" t="str">
        <f>IFERROR(VLOOKUP(Table[[#This Row],[Activity Details of Assistance]],WHAT!E:F,2,FALSE),"")</f>
        <v>N/A</v>
      </c>
      <c r="I3901" s="195"/>
      <c r="J3901">
        <v>120</v>
      </c>
      <c r="K3901" t="s">
        <v>8280</v>
      </c>
      <c r="L3901" s="219" t="s">
        <v>13</v>
      </c>
      <c r="M3901" t="s">
        <v>14</v>
      </c>
      <c r="N3901" t="s">
        <v>309</v>
      </c>
      <c r="O3901" t="s">
        <v>1606</v>
      </c>
      <c r="P3901" t="s">
        <v>6477</v>
      </c>
      <c r="Q3901" s="241">
        <v>44804</v>
      </c>
      <c r="R3901" s="241">
        <v>44896</v>
      </c>
      <c r="S3901" t="s">
        <v>8452</v>
      </c>
      <c r="T3901" s="196"/>
      <c r="U3901" s="196"/>
      <c r="V3901" s="196"/>
      <c r="W3901" s="196"/>
      <c r="X3901"/>
      <c r="Y3901" t="s">
        <v>8309</v>
      </c>
      <c r="Z3901" s="223">
        <v>1813213381</v>
      </c>
      <c r="AA3901" t="s">
        <v>8285</v>
      </c>
      <c r="AB3901" s="259" t="str">
        <f>_xlfn.IFNA(IF(Table[[#This Row],[Programme Partner]]&lt;&gt;Table[[#This Row],[Implementing Partner]],CONCATENATE(Table[[#This Row],[Programme Partner]],"-",Table[[#This Row],[Implementing Partner]]),Table[[#This Row],[Programme Partner]]),"")</f>
        <v>ACF</v>
      </c>
    </row>
    <row r="3902" spans="1:28" ht="16.5" customHeight="1">
      <c r="A3902" s="183">
        <v>4350</v>
      </c>
      <c r="B3902" s="195" t="s">
        <v>4993</v>
      </c>
      <c r="C3902" s="198" t="s">
        <v>4993</v>
      </c>
      <c r="D3902" s="212" t="s">
        <v>6032</v>
      </c>
      <c r="E3902" s="195" t="s">
        <v>27</v>
      </c>
      <c r="F3902" s="195" t="s">
        <v>8014</v>
      </c>
      <c r="G3902" t="s">
        <v>8019</v>
      </c>
      <c r="H3902" s="195" t="str">
        <f>IFERROR(VLOOKUP(Table[[#This Row],[Activity Details of Assistance]],WHAT!E:F,2,FALSE),"")</f>
        <v>N/A</v>
      </c>
      <c r="I3902" s="195"/>
      <c r="J3902">
        <v>24170</v>
      </c>
      <c r="K3902" t="s">
        <v>8280</v>
      </c>
      <c r="L3902" s="219" t="s">
        <v>13</v>
      </c>
      <c r="M3902" t="s">
        <v>14</v>
      </c>
      <c r="N3902" t="s">
        <v>309</v>
      </c>
      <c r="O3902" t="s">
        <v>1606</v>
      </c>
      <c r="P3902" t="s">
        <v>6477</v>
      </c>
      <c r="Q3902" s="241">
        <v>44804</v>
      </c>
      <c r="R3902" s="241">
        <v>44896</v>
      </c>
      <c r="S3902" t="s">
        <v>8452</v>
      </c>
      <c r="T3902" s="196"/>
      <c r="U3902" s="196"/>
      <c r="V3902" s="196"/>
      <c r="W3902" s="196"/>
      <c r="X3902"/>
      <c r="Y3902" t="s">
        <v>8309</v>
      </c>
      <c r="Z3902" s="223">
        <v>1813213381</v>
      </c>
      <c r="AA3902" t="s">
        <v>8285</v>
      </c>
      <c r="AB3902" s="259" t="str">
        <f>_xlfn.IFNA(IF(Table[[#This Row],[Programme Partner]]&lt;&gt;Table[[#This Row],[Implementing Partner]],CONCATENATE(Table[[#This Row],[Programme Partner]],"-",Table[[#This Row],[Implementing Partner]]),Table[[#This Row],[Programme Partner]]),"")</f>
        <v>ACF</v>
      </c>
    </row>
    <row r="3903" spans="1:28" ht="16.5" customHeight="1">
      <c r="A3903" s="183">
        <v>4351</v>
      </c>
      <c r="B3903" s="212" t="s">
        <v>8684</v>
      </c>
      <c r="C3903" s="198" t="s">
        <v>5024</v>
      </c>
      <c r="D3903" s="212" t="s">
        <v>5110</v>
      </c>
      <c r="E3903" s="195" t="s">
        <v>27</v>
      </c>
      <c r="F3903" s="195" t="s">
        <v>8011</v>
      </c>
      <c r="G3903" s="195" t="s">
        <v>8325</v>
      </c>
      <c r="H3903" s="195" t="str">
        <f>IFERROR(VLOOKUP(Table[[#This Row],[Activity Details of Assistance]],WHAT!E:F,2,FALSE),"")</f>
        <v># of tube well</v>
      </c>
      <c r="I3903" s="195"/>
      <c r="J3903">
        <v>51</v>
      </c>
      <c r="K3903" t="s">
        <v>8280</v>
      </c>
      <c r="L3903" s="219" t="s">
        <v>13</v>
      </c>
      <c r="M3903" t="s">
        <v>14</v>
      </c>
      <c r="N3903" t="s">
        <v>309</v>
      </c>
      <c r="O3903" t="s">
        <v>1606</v>
      </c>
      <c r="P3903" t="s">
        <v>4656</v>
      </c>
      <c r="Q3903" s="241">
        <v>44804</v>
      </c>
      <c r="R3903" s="241">
        <v>44896</v>
      </c>
      <c r="S3903" t="s">
        <v>8452</v>
      </c>
      <c r="T3903" s="196"/>
      <c r="U3903" s="196"/>
      <c r="V3903" s="196"/>
      <c r="W3903" s="196"/>
      <c r="X3903"/>
      <c r="Y3903" t="s">
        <v>8326</v>
      </c>
      <c r="Z3903" s="223">
        <v>1628407101</v>
      </c>
      <c r="AA3903" t="s">
        <v>8327</v>
      </c>
      <c r="AB3903" s="259" t="str">
        <f>_xlfn.IFNA(IF(Table[[#This Row],[Programme Partner]]&lt;&gt;Table[[#This Row],[Implementing Partner]],CONCATENATE(Table[[#This Row],[Programme Partner]],"-",Table[[#This Row],[Implementing Partner]]),Table[[#This Row],[Programme Partner]]),"")</f>
        <v>German RC-BDRCS</v>
      </c>
    </row>
    <row r="3904" spans="1:28" ht="16.5" customHeight="1">
      <c r="A3904" s="183">
        <v>4352</v>
      </c>
      <c r="B3904" s="212" t="s">
        <v>8684</v>
      </c>
      <c r="C3904" s="198" t="s">
        <v>5024</v>
      </c>
      <c r="D3904" s="212" t="s">
        <v>5110</v>
      </c>
      <c r="E3904" s="195" t="s">
        <v>27</v>
      </c>
      <c r="F3904" s="195" t="s">
        <v>8012</v>
      </c>
      <c r="G3904" s="195" t="s">
        <v>8585</v>
      </c>
      <c r="H3904" s="195" t="str">
        <f>IFERROR(VLOOKUP(Table[[#This Row],[Activity Details of Assistance]],WHAT!E:F,2,FALSE),"")</f>
        <v xml:space="preserve"># of door </v>
      </c>
      <c r="I3904" s="195"/>
      <c r="J3904">
        <v>22</v>
      </c>
      <c r="K3904" t="s">
        <v>8280</v>
      </c>
      <c r="L3904" s="219" t="s">
        <v>13</v>
      </c>
      <c r="M3904" t="s">
        <v>14</v>
      </c>
      <c r="N3904" t="s">
        <v>309</v>
      </c>
      <c r="O3904" t="s">
        <v>1606</v>
      </c>
      <c r="P3904" t="s">
        <v>4656</v>
      </c>
      <c r="Q3904" s="241">
        <v>44804</v>
      </c>
      <c r="R3904" s="241">
        <v>44896</v>
      </c>
      <c r="S3904" t="s">
        <v>8452</v>
      </c>
      <c r="T3904" s="196"/>
      <c r="U3904" s="196"/>
      <c r="V3904" s="196"/>
      <c r="W3904" s="196"/>
      <c r="X3904"/>
      <c r="Y3904" t="s">
        <v>8326</v>
      </c>
      <c r="Z3904" s="223">
        <v>1628407101</v>
      </c>
      <c r="AA3904" t="s">
        <v>8327</v>
      </c>
      <c r="AB3904" s="259" t="str">
        <f>_xlfn.IFNA(IF(Table[[#This Row],[Programme Partner]]&lt;&gt;Table[[#This Row],[Implementing Partner]],CONCATENATE(Table[[#This Row],[Programme Partner]],"-",Table[[#This Row],[Implementing Partner]]),Table[[#This Row],[Programme Partner]]),"")</f>
        <v>German RC-BDRCS</v>
      </c>
    </row>
    <row r="3905" spans="1:28" ht="16.5" customHeight="1">
      <c r="A3905" s="183">
        <v>4353</v>
      </c>
      <c r="B3905" s="212" t="s">
        <v>8684</v>
      </c>
      <c r="C3905" s="198" t="s">
        <v>5024</v>
      </c>
      <c r="D3905" s="212" t="s">
        <v>5110</v>
      </c>
      <c r="E3905" s="195" t="s">
        <v>27</v>
      </c>
      <c r="F3905" s="195" t="s">
        <v>8012</v>
      </c>
      <c r="G3905" s="195" t="s">
        <v>8586</v>
      </c>
      <c r="H3905" s="195" t="str">
        <f>IFERROR(VLOOKUP(Table[[#This Row],[Activity Details of Assistance]],WHAT!E:F,2,FALSE),"")</f>
        <v># of door</v>
      </c>
      <c r="I3905" s="195"/>
      <c r="J3905">
        <v>56</v>
      </c>
      <c r="K3905" t="s">
        <v>8280</v>
      </c>
      <c r="L3905" s="219" t="s">
        <v>13</v>
      </c>
      <c r="M3905" t="s">
        <v>14</v>
      </c>
      <c r="N3905" t="s">
        <v>309</v>
      </c>
      <c r="O3905" t="s">
        <v>1606</v>
      </c>
      <c r="P3905" t="s">
        <v>4656</v>
      </c>
      <c r="Q3905" s="241">
        <v>44804</v>
      </c>
      <c r="R3905" s="241">
        <v>44896</v>
      </c>
      <c r="S3905" t="s">
        <v>8452</v>
      </c>
      <c r="T3905" s="196"/>
      <c r="U3905" s="196"/>
      <c r="V3905" s="196"/>
      <c r="W3905" s="196"/>
      <c r="X3905"/>
      <c r="Y3905" t="s">
        <v>8326</v>
      </c>
      <c r="Z3905" s="223">
        <v>1628407101</v>
      </c>
      <c r="AA3905" t="s">
        <v>8327</v>
      </c>
      <c r="AB3905" s="259" t="str">
        <f>_xlfn.IFNA(IF(Table[[#This Row],[Programme Partner]]&lt;&gt;Table[[#This Row],[Implementing Partner]],CONCATENATE(Table[[#This Row],[Programme Partner]],"-",Table[[#This Row],[Implementing Partner]]),Table[[#This Row],[Programme Partner]]),"")</f>
        <v>German RC-BDRCS</v>
      </c>
    </row>
    <row r="3906" spans="1:28" ht="16.5" customHeight="1">
      <c r="A3906" s="183">
        <v>4354</v>
      </c>
      <c r="B3906" s="212" t="s">
        <v>8684</v>
      </c>
      <c r="C3906" s="198" t="s">
        <v>5024</v>
      </c>
      <c r="D3906" s="212" t="s">
        <v>5110</v>
      </c>
      <c r="E3906" s="195" t="s">
        <v>27</v>
      </c>
      <c r="F3906" s="195" t="s">
        <v>8012</v>
      </c>
      <c r="G3906" s="195" t="s">
        <v>8357</v>
      </c>
      <c r="H3906" s="195" t="str">
        <f>IFERROR(VLOOKUP(Table[[#This Row],[Activity Details of Assistance]],WHAT!E:F,2,FALSE),"")</f>
        <v># of door</v>
      </c>
      <c r="I3906" s="195"/>
      <c r="J3906">
        <v>110</v>
      </c>
      <c r="K3906" t="s">
        <v>8280</v>
      </c>
      <c r="L3906" s="219" t="s">
        <v>13</v>
      </c>
      <c r="M3906" t="s">
        <v>14</v>
      </c>
      <c r="N3906" t="s">
        <v>309</v>
      </c>
      <c r="O3906" t="s">
        <v>1606</v>
      </c>
      <c r="P3906" t="s">
        <v>4656</v>
      </c>
      <c r="Q3906" s="241">
        <v>44804</v>
      </c>
      <c r="R3906" s="241">
        <v>44896</v>
      </c>
      <c r="S3906" t="s">
        <v>8452</v>
      </c>
      <c r="T3906" s="196"/>
      <c r="U3906" s="196"/>
      <c r="V3906" s="196"/>
      <c r="W3906" s="196"/>
      <c r="X3906"/>
      <c r="Y3906" t="s">
        <v>8326</v>
      </c>
      <c r="Z3906" s="223">
        <v>1628407101</v>
      </c>
      <c r="AA3906" t="s">
        <v>8327</v>
      </c>
      <c r="AB3906" s="259" t="str">
        <f>_xlfn.IFNA(IF(Table[[#This Row],[Programme Partner]]&lt;&gt;Table[[#This Row],[Implementing Partner]],CONCATENATE(Table[[#This Row],[Programme Partner]],"-",Table[[#This Row],[Implementing Partner]]),Table[[#This Row],[Programme Partner]]),"")</f>
        <v>German RC-BDRCS</v>
      </c>
    </row>
    <row r="3907" spans="1:28" ht="16.5" customHeight="1">
      <c r="A3907" s="183">
        <v>4355</v>
      </c>
      <c r="B3907" s="212" t="s">
        <v>8684</v>
      </c>
      <c r="C3907" s="198" t="s">
        <v>5024</v>
      </c>
      <c r="D3907" s="212" t="s">
        <v>5110</v>
      </c>
      <c r="E3907" s="195" t="s">
        <v>27</v>
      </c>
      <c r="F3907" s="195" t="s">
        <v>8013</v>
      </c>
      <c r="G3907" s="195" t="s">
        <v>8313</v>
      </c>
      <c r="H3907" s="195" t="str">
        <f>IFERROR(VLOOKUP(Table[[#This Row],[Activity Details of Assistance]],WHAT!E:F,2,FALSE),"")</f>
        <v># of HP sessions at community level</v>
      </c>
      <c r="I3907" s="195"/>
      <c r="J3907">
        <v>1050</v>
      </c>
      <c r="K3907" t="s">
        <v>8280</v>
      </c>
      <c r="L3907" s="219" t="s">
        <v>13</v>
      </c>
      <c r="M3907" t="s">
        <v>14</v>
      </c>
      <c r="N3907" t="s">
        <v>309</v>
      </c>
      <c r="O3907" t="s">
        <v>1606</v>
      </c>
      <c r="P3907" t="s">
        <v>4656</v>
      </c>
      <c r="Q3907" s="241">
        <v>44804</v>
      </c>
      <c r="R3907" s="241">
        <v>44896</v>
      </c>
      <c r="S3907" t="s">
        <v>8452</v>
      </c>
      <c r="T3907" s="196"/>
      <c r="U3907" s="196"/>
      <c r="V3907" s="196"/>
      <c r="W3907" s="196"/>
      <c r="X3907"/>
      <c r="Y3907" t="s">
        <v>8326</v>
      </c>
      <c r="Z3907" s="223">
        <v>1628407101</v>
      </c>
      <c r="AA3907" t="s">
        <v>8327</v>
      </c>
      <c r="AB3907" s="259" t="str">
        <f>_xlfn.IFNA(IF(Table[[#This Row],[Programme Partner]]&lt;&gt;Table[[#This Row],[Implementing Partner]],CONCATENATE(Table[[#This Row],[Programme Partner]],"-",Table[[#This Row],[Implementing Partner]]),Table[[#This Row],[Programme Partner]]),"")</f>
        <v>German RC-BDRCS</v>
      </c>
    </row>
    <row r="3908" spans="1:28" ht="16.5" customHeight="1">
      <c r="A3908" s="183">
        <v>4356</v>
      </c>
      <c r="B3908" s="212" t="s">
        <v>8684</v>
      </c>
      <c r="C3908" s="198" t="s">
        <v>5024</v>
      </c>
      <c r="D3908" s="212" t="s">
        <v>5110</v>
      </c>
      <c r="E3908" s="195" t="s">
        <v>27</v>
      </c>
      <c r="F3908" s="195" t="s">
        <v>8013</v>
      </c>
      <c r="G3908" s="195" t="s">
        <v>8314</v>
      </c>
      <c r="H3908" s="195" t="str">
        <f>IFERROR(VLOOKUP(Table[[#This Row],[Activity Details of Assistance]],WHAT!E:F,2,FALSE),"")</f>
        <v># of HP sessions at HH level</v>
      </c>
      <c r="I3908" s="195"/>
      <c r="J3908">
        <v>1400</v>
      </c>
      <c r="K3908" t="s">
        <v>8280</v>
      </c>
      <c r="L3908" s="219" t="s">
        <v>13</v>
      </c>
      <c r="M3908" t="s">
        <v>14</v>
      </c>
      <c r="N3908" t="s">
        <v>309</v>
      </c>
      <c r="O3908" t="s">
        <v>1606</v>
      </c>
      <c r="P3908" t="s">
        <v>4656</v>
      </c>
      <c r="Q3908" s="241">
        <v>44804</v>
      </c>
      <c r="R3908" s="241">
        <v>44896</v>
      </c>
      <c r="S3908" t="s">
        <v>8452</v>
      </c>
      <c r="T3908" s="196"/>
      <c r="U3908" s="196"/>
      <c r="V3908" s="196"/>
      <c r="W3908" s="196"/>
      <c r="X3908"/>
      <c r="Y3908" t="s">
        <v>8326</v>
      </c>
      <c r="Z3908" s="223">
        <v>1628407101</v>
      </c>
      <c r="AA3908" t="s">
        <v>8327</v>
      </c>
      <c r="AB3908" s="259" t="str">
        <f>_xlfn.IFNA(IF(Table[[#This Row],[Programme Partner]]&lt;&gt;Table[[#This Row],[Implementing Partner]],CONCATENATE(Table[[#This Row],[Programme Partner]],"-",Table[[#This Row],[Implementing Partner]]),Table[[#This Row],[Programme Partner]]),"")</f>
        <v>German RC-BDRCS</v>
      </c>
    </row>
    <row r="3909" spans="1:28" ht="16.5" customHeight="1">
      <c r="A3909" s="183">
        <v>4357</v>
      </c>
      <c r="B3909" s="195" t="s">
        <v>8456</v>
      </c>
      <c r="C3909" s="198" t="s">
        <v>8456</v>
      </c>
      <c r="D3909" s="197" t="s">
        <v>8457</v>
      </c>
      <c r="E3909" s="195" t="s">
        <v>27</v>
      </c>
      <c r="F3909" s="195" t="s">
        <v>8011</v>
      </c>
      <c r="G3909" s="195" t="s">
        <v>8584</v>
      </c>
      <c r="H3909" s="195" t="str">
        <f>IFERROR(VLOOKUP(Table[[#This Row],[Activity Details of Assistance]],WHAT!E:F,2,FALSE),"")</f>
        <v># of tube well</v>
      </c>
      <c r="I3909" s="195"/>
      <c r="J3909">
        <v>14</v>
      </c>
      <c r="K3909" t="s">
        <v>8280</v>
      </c>
      <c r="L3909" s="219" t="s">
        <v>13</v>
      </c>
      <c r="M3909" t="s">
        <v>14</v>
      </c>
      <c r="N3909" t="s">
        <v>309</v>
      </c>
      <c r="O3909" t="s">
        <v>1606</v>
      </c>
      <c r="P3909" t="s">
        <v>4668</v>
      </c>
      <c r="Q3909" s="241">
        <v>44804</v>
      </c>
      <c r="R3909" s="241">
        <v>45078</v>
      </c>
      <c r="S3909" t="s">
        <v>8452</v>
      </c>
      <c r="T3909" s="196"/>
      <c r="U3909" s="196"/>
      <c r="V3909" s="196"/>
      <c r="W3909" s="196"/>
      <c r="X3909"/>
      <c r="Y3909" t="s">
        <v>8512</v>
      </c>
      <c r="Z3909" s="223">
        <v>1722524747</v>
      </c>
      <c r="AA3909" t="s">
        <v>8433</v>
      </c>
      <c r="AB3909" s="259" t="str">
        <f>_xlfn.IFNA(IF(Table[[#This Row],[Programme Partner]]&lt;&gt;Table[[#This Row],[Implementing Partner]],CONCATENATE(Table[[#This Row],[Programme Partner]],"-",Table[[#This Row],[Implementing Partner]]),Table[[#This Row],[Programme Partner]]),"")</f>
        <v>CARITAS</v>
      </c>
    </row>
    <row r="3910" spans="1:28" ht="16.5" customHeight="1">
      <c r="A3910" s="183">
        <v>4358</v>
      </c>
      <c r="B3910" s="195" t="s">
        <v>8456</v>
      </c>
      <c r="C3910" s="198" t="s">
        <v>8456</v>
      </c>
      <c r="D3910" s="197" t="s">
        <v>8457</v>
      </c>
      <c r="E3910" s="195" t="s">
        <v>27</v>
      </c>
      <c r="F3910" s="195" t="s">
        <v>8011</v>
      </c>
      <c r="G3910" s="195" t="s">
        <v>8355</v>
      </c>
      <c r="H3910" s="195" t="str">
        <f>IFERROR(VLOOKUP(Table[[#This Row],[Activity Details of Assistance]],WHAT!E:F,2,FALSE),"")</f>
        <v># of water network</v>
      </c>
      <c r="I3910" s="195"/>
      <c r="J3910">
        <v>1</v>
      </c>
      <c r="K3910" t="s">
        <v>8280</v>
      </c>
      <c r="L3910" s="219" t="s">
        <v>13</v>
      </c>
      <c r="M3910" t="s">
        <v>14</v>
      </c>
      <c r="N3910" t="s">
        <v>309</v>
      </c>
      <c r="O3910" t="s">
        <v>1606</v>
      </c>
      <c r="P3910" t="s">
        <v>4668</v>
      </c>
      <c r="Q3910" s="241">
        <v>44804</v>
      </c>
      <c r="R3910" s="241">
        <v>45078</v>
      </c>
      <c r="S3910" t="s">
        <v>8452</v>
      </c>
      <c r="T3910" s="196"/>
      <c r="U3910" s="196"/>
      <c r="V3910" s="196"/>
      <c r="W3910" s="196"/>
      <c r="X3910"/>
      <c r="Y3910" t="s">
        <v>8512</v>
      </c>
      <c r="Z3910" s="223">
        <v>1722524747</v>
      </c>
      <c r="AA3910" t="s">
        <v>8433</v>
      </c>
      <c r="AB3910" s="259" t="str">
        <f>_xlfn.IFNA(IF(Table[[#This Row],[Programme Partner]]&lt;&gt;Table[[#This Row],[Implementing Partner]],CONCATENATE(Table[[#This Row],[Programme Partner]],"-",Table[[#This Row],[Implementing Partner]]),Table[[#This Row],[Programme Partner]]),"")</f>
        <v>CARITAS</v>
      </c>
    </row>
    <row r="3911" spans="1:28" ht="16.5" customHeight="1">
      <c r="A3911" s="183">
        <v>4359</v>
      </c>
      <c r="B3911" s="195" t="s">
        <v>8456</v>
      </c>
      <c r="C3911" s="198" t="s">
        <v>8456</v>
      </c>
      <c r="D3911" s="197" t="s">
        <v>8457</v>
      </c>
      <c r="E3911" s="195" t="s">
        <v>27</v>
      </c>
      <c r="F3911" s="195" t="s">
        <v>8011</v>
      </c>
      <c r="G3911" t="s">
        <v>8019</v>
      </c>
      <c r="H3911" s="195" t="str">
        <f>IFERROR(VLOOKUP(Table[[#This Row],[Activity Details of Assistance]],WHAT!E:F,2,FALSE),"")</f>
        <v>N/A</v>
      </c>
      <c r="I3911" s="195"/>
      <c r="J3911">
        <v>10</v>
      </c>
      <c r="K3911" t="s">
        <v>8280</v>
      </c>
      <c r="L3911" s="219" t="s">
        <v>13</v>
      </c>
      <c r="M3911" t="s">
        <v>14</v>
      </c>
      <c r="N3911" t="s">
        <v>309</v>
      </c>
      <c r="O3911" t="s">
        <v>1606</v>
      </c>
      <c r="P3911" t="s">
        <v>4668</v>
      </c>
      <c r="Q3911" s="241">
        <v>44804</v>
      </c>
      <c r="R3911" s="241">
        <v>45078</v>
      </c>
      <c r="S3911" t="s">
        <v>8452</v>
      </c>
      <c r="T3911" s="196"/>
      <c r="U3911" s="196"/>
      <c r="V3911" s="196"/>
      <c r="W3911" s="196"/>
      <c r="X3911"/>
      <c r="Y3911" t="s">
        <v>8512</v>
      </c>
      <c r="Z3911" s="223">
        <v>1722524747</v>
      </c>
      <c r="AA3911" t="s">
        <v>8433</v>
      </c>
      <c r="AB3911" s="259" t="str">
        <f>_xlfn.IFNA(IF(Table[[#This Row],[Programme Partner]]&lt;&gt;Table[[#This Row],[Implementing Partner]],CONCATENATE(Table[[#This Row],[Programme Partner]],"-",Table[[#This Row],[Implementing Partner]]),Table[[#This Row],[Programme Partner]]),"")</f>
        <v>CARITAS</v>
      </c>
    </row>
    <row r="3912" spans="1:28" ht="16.5" customHeight="1">
      <c r="A3912" s="183">
        <v>4360</v>
      </c>
      <c r="B3912" s="195" t="s">
        <v>8456</v>
      </c>
      <c r="C3912" s="198" t="s">
        <v>8456</v>
      </c>
      <c r="D3912" s="197" t="s">
        <v>8457</v>
      </c>
      <c r="E3912" s="195" t="s">
        <v>27</v>
      </c>
      <c r="F3912" s="195" t="s">
        <v>8012</v>
      </c>
      <c r="G3912" s="195" t="s">
        <v>8357</v>
      </c>
      <c r="H3912" s="195" t="str">
        <f>IFERROR(VLOOKUP(Table[[#This Row],[Activity Details of Assistance]],WHAT!E:F,2,FALSE),"")</f>
        <v># of door</v>
      </c>
      <c r="I3912" s="195"/>
      <c r="J3912">
        <v>86</v>
      </c>
      <c r="K3912" t="s">
        <v>8280</v>
      </c>
      <c r="L3912" s="219" t="s">
        <v>13</v>
      </c>
      <c r="M3912" t="s">
        <v>14</v>
      </c>
      <c r="N3912" t="s">
        <v>309</v>
      </c>
      <c r="O3912" t="s">
        <v>1606</v>
      </c>
      <c r="P3912" t="s">
        <v>4668</v>
      </c>
      <c r="Q3912" s="241">
        <v>44804</v>
      </c>
      <c r="R3912" s="241">
        <v>45078</v>
      </c>
      <c r="S3912" t="s">
        <v>8452</v>
      </c>
      <c r="T3912" s="196"/>
      <c r="U3912" s="196"/>
      <c r="V3912" s="196"/>
      <c r="W3912" s="196"/>
      <c r="X3912"/>
      <c r="Y3912" t="s">
        <v>8512</v>
      </c>
      <c r="Z3912" s="223">
        <v>1722524747</v>
      </c>
      <c r="AA3912" t="s">
        <v>8433</v>
      </c>
      <c r="AB3912" s="259" t="str">
        <f>_xlfn.IFNA(IF(Table[[#This Row],[Programme Partner]]&lt;&gt;Table[[#This Row],[Implementing Partner]],CONCATENATE(Table[[#This Row],[Programme Partner]],"-",Table[[#This Row],[Implementing Partner]]),Table[[#This Row],[Programme Partner]]),"")</f>
        <v>CARITAS</v>
      </c>
    </row>
    <row r="3913" spans="1:28" ht="16.5" customHeight="1">
      <c r="A3913" s="183">
        <v>4361</v>
      </c>
      <c r="B3913" s="195" t="s">
        <v>8456</v>
      </c>
      <c r="C3913" s="198" t="s">
        <v>8456</v>
      </c>
      <c r="D3913" s="197" t="s">
        <v>8457</v>
      </c>
      <c r="E3913" s="195" t="s">
        <v>27</v>
      </c>
      <c r="F3913" s="195" t="s">
        <v>8013</v>
      </c>
      <c r="G3913" s="195" t="s">
        <v>8313</v>
      </c>
      <c r="H3913" s="195" t="str">
        <f>IFERROR(VLOOKUP(Table[[#This Row],[Activity Details of Assistance]],WHAT!E:F,2,FALSE),"")</f>
        <v># of HP sessions at community level</v>
      </c>
      <c r="I3913" s="195"/>
      <c r="J3913">
        <v>100</v>
      </c>
      <c r="K3913" t="s">
        <v>8280</v>
      </c>
      <c r="L3913" s="219" t="s">
        <v>13</v>
      </c>
      <c r="M3913" t="s">
        <v>14</v>
      </c>
      <c r="N3913" t="s">
        <v>309</v>
      </c>
      <c r="O3913" t="s">
        <v>1606</v>
      </c>
      <c r="P3913" t="s">
        <v>4668</v>
      </c>
      <c r="Q3913" s="241">
        <v>44804</v>
      </c>
      <c r="R3913" s="241">
        <v>45078</v>
      </c>
      <c r="S3913" t="s">
        <v>8452</v>
      </c>
      <c r="T3913" s="196"/>
      <c r="U3913" s="196"/>
      <c r="V3913" s="196"/>
      <c r="W3913" s="196"/>
      <c r="X3913"/>
      <c r="Y3913" t="s">
        <v>8512</v>
      </c>
      <c r="Z3913" s="223">
        <v>1722524747</v>
      </c>
      <c r="AA3913" t="s">
        <v>8433</v>
      </c>
      <c r="AB3913" s="259" t="str">
        <f>_xlfn.IFNA(IF(Table[[#This Row],[Programme Partner]]&lt;&gt;Table[[#This Row],[Implementing Partner]],CONCATENATE(Table[[#This Row],[Programme Partner]],"-",Table[[#This Row],[Implementing Partner]]),Table[[#This Row],[Programme Partner]]),"")</f>
        <v>CARITAS</v>
      </c>
    </row>
    <row r="3914" spans="1:28" ht="16.5" customHeight="1">
      <c r="A3914" s="183">
        <v>4362</v>
      </c>
      <c r="B3914" s="195" t="s">
        <v>8456</v>
      </c>
      <c r="C3914" s="198" t="s">
        <v>8456</v>
      </c>
      <c r="D3914" s="197" t="s">
        <v>8457</v>
      </c>
      <c r="E3914" s="195" t="s">
        <v>27</v>
      </c>
      <c r="F3914" s="195" t="s">
        <v>8013</v>
      </c>
      <c r="G3914" s="195" t="s">
        <v>8314</v>
      </c>
      <c r="H3914" s="195" t="str">
        <f>IFERROR(VLOOKUP(Table[[#This Row],[Activity Details of Assistance]],WHAT!E:F,2,FALSE),"")</f>
        <v># of HP sessions at HH level</v>
      </c>
      <c r="I3914" s="195"/>
      <c r="J3914">
        <v>950</v>
      </c>
      <c r="K3914" t="s">
        <v>8280</v>
      </c>
      <c r="L3914" s="219" t="s">
        <v>13</v>
      </c>
      <c r="M3914" t="s">
        <v>14</v>
      </c>
      <c r="N3914" t="s">
        <v>309</v>
      </c>
      <c r="O3914" t="s">
        <v>1606</v>
      </c>
      <c r="P3914" t="s">
        <v>4668</v>
      </c>
      <c r="Q3914" s="241">
        <v>44804</v>
      </c>
      <c r="R3914" s="241">
        <v>45078</v>
      </c>
      <c r="S3914" t="s">
        <v>8452</v>
      </c>
      <c r="T3914" s="196"/>
      <c r="U3914" s="196"/>
      <c r="V3914" s="196"/>
      <c r="W3914" s="196"/>
      <c r="X3914"/>
      <c r="Y3914" t="s">
        <v>8512</v>
      </c>
      <c r="Z3914" s="223">
        <v>1722524747</v>
      </c>
      <c r="AA3914" t="s">
        <v>8433</v>
      </c>
      <c r="AB3914" s="259" t="str">
        <f>_xlfn.IFNA(IF(Table[[#This Row],[Programme Partner]]&lt;&gt;Table[[#This Row],[Implementing Partner]],CONCATENATE(Table[[#This Row],[Programme Partner]],"-",Table[[#This Row],[Implementing Partner]]),Table[[#This Row],[Programme Partner]]),"")</f>
        <v>CARITAS</v>
      </c>
    </row>
    <row r="3915" spans="1:28" ht="16.5" customHeight="1">
      <c r="A3915" s="183">
        <v>4363</v>
      </c>
      <c r="B3915" s="195" t="s">
        <v>8456</v>
      </c>
      <c r="C3915" s="198" t="s">
        <v>8456</v>
      </c>
      <c r="D3915" s="197" t="s">
        <v>8457</v>
      </c>
      <c r="E3915" s="195" t="s">
        <v>27</v>
      </c>
      <c r="F3915" s="195" t="s">
        <v>8013</v>
      </c>
      <c r="G3915" s="195" t="s">
        <v>8442</v>
      </c>
      <c r="H3915" s="195" t="str">
        <f>IFERROR(VLOOKUP(Table[[#This Row],[Activity Details of Assistance]],WHAT!E:F,2,FALSE),"")</f>
        <v># of facilities</v>
      </c>
      <c r="I3915" s="195"/>
      <c r="J3915">
        <v>450</v>
      </c>
      <c r="K3915" t="s">
        <v>8280</v>
      </c>
      <c r="L3915" s="219" t="s">
        <v>13</v>
      </c>
      <c r="M3915" t="s">
        <v>14</v>
      </c>
      <c r="N3915" t="s">
        <v>309</v>
      </c>
      <c r="O3915" t="s">
        <v>1606</v>
      </c>
      <c r="P3915" t="s">
        <v>4668</v>
      </c>
      <c r="Q3915" s="241">
        <v>44804</v>
      </c>
      <c r="R3915" s="241">
        <v>45078</v>
      </c>
      <c r="S3915" t="s">
        <v>8452</v>
      </c>
      <c r="T3915" s="196"/>
      <c r="U3915" s="196"/>
      <c r="V3915" s="196"/>
      <c r="W3915" s="196"/>
      <c r="X3915"/>
      <c r="Y3915" t="s">
        <v>8512</v>
      </c>
      <c r="Z3915" s="223">
        <v>1722524747</v>
      </c>
      <c r="AA3915" t="s">
        <v>8433</v>
      </c>
      <c r="AB3915" s="259" t="str">
        <f>_xlfn.IFNA(IF(Table[[#This Row],[Programme Partner]]&lt;&gt;Table[[#This Row],[Implementing Partner]],CONCATENATE(Table[[#This Row],[Programme Partner]],"-",Table[[#This Row],[Implementing Partner]]),Table[[#This Row],[Programme Partner]]),"")</f>
        <v>CARITAS</v>
      </c>
    </row>
    <row r="3916" spans="1:28" ht="16.5" customHeight="1">
      <c r="A3916" s="183">
        <v>4364</v>
      </c>
      <c r="B3916" s="195" t="s">
        <v>8456</v>
      </c>
      <c r="C3916" s="198" t="s">
        <v>8456</v>
      </c>
      <c r="D3916" s="212" t="s">
        <v>8457</v>
      </c>
      <c r="E3916" s="195" t="s">
        <v>27</v>
      </c>
      <c r="F3916" s="195" t="s">
        <v>8013</v>
      </c>
      <c r="G3916" t="s">
        <v>8019</v>
      </c>
      <c r="H3916" s="195" t="str">
        <f>IFERROR(VLOOKUP(Table[[#This Row],[Activity Details of Assistance]],WHAT!E:F,2,FALSE),"")</f>
        <v>N/A</v>
      </c>
      <c r="I3916" s="195"/>
      <c r="J3916">
        <v>276</v>
      </c>
      <c r="K3916" t="s">
        <v>8280</v>
      </c>
      <c r="L3916" s="219" t="s">
        <v>13</v>
      </c>
      <c r="M3916" t="s">
        <v>14</v>
      </c>
      <c r="N3916" t="s">
        <v>309</v>
      </c>
      <c r="O3916" t="s">
        <v>1606</v>
      </c>
      <c r="P3916" t="s">
        <v>4668</v>
      </c>
      <c r="Q3916" s="241">
        <v>44804</v>
      </c>
      <c r="R3916" s="241">
        <v>45078</v>
      </c>
      <c r="S3916" t="s">
        <v>8452</v>
      </c>
      <c r="T3916" s="196"/>
      <c r="U3916" s="196"/>
      <c r="V3916" s="196"/>
      <c r="W3916" s="196"/>
      <c r="X3916"/>
      <c r="Y3916" t="s">
        <v>8512</v>
      </c>
      <c r="Z3916" s="223">
        <v>1722524747</v>
      </c>
      <c r="AA3916" t="s">
        <v>8433</v>
      </c>
      <c r="AB3916" s="259" t="str">
        <f>_xlfn.IFNA(IF(Table[[#This Row],[Programme Partner]]&lt;&gt;Table[[#This Row],[Implementing Partner]],CONCATENATE(Table[[#This Row],[Programme Partner]],"-",Table[[#This Row],[Implementing Partner]]),Table[[#This Row],[Programme Partner]]),"")</f>
        <v>CARITAS</v>
      </c>
    </row>
    <row r="3917" spans="1:28" ht="16.5" customHeight="1">
      <c r="A3917" s="183">
        <v>4365</v>
      </c>
      <c r="B3917" s="195" t="s">
        <v>8456</v>
      </c>
      <c r="C3917" s="198" t="s">
        <v>8456</v>
      </c>
      <c r="D3917" s="212" t="s">
        <v>8457</v>
      </c>
      <c r="E3917" s="195" t="s">
        <v>27</v>
      </c>
      <c r="F3917" s="195" t="s">
        <v>8014</v>
      </c>
      <c r="G3917" s="195" t="s">
        <v>8358</v>
      </c>
      <c r="H3917" s="195" t="str">
        <f>IFERROR(VLOOKUP(Table[[#This Row],[Activity Details of Assistance]],WHAT!E:F,2,FALSE),"")</f>
        <v># of campaign per camp </v>
      </c>
      <c r="I3917" s="195"/>
      <c r="J3917">
        <v>1</v>
      </c>
      <c r="K3917" t="s">
        <v>8280</v>
      </c>
      <c r="L3917" s="219" t="s">
        <v>13</v>
      </c>
      <c r="M3917" t="s">
        <v>14</v>
      </c>
      <c r="N3917" t="s">
        <v>309</v>
      </c>
      <c r="O3917" t="s">
        <v>1606</v>
      </c>
      <c r="P3917" t="s">
        <v>4668</v>
      </c>
      <c r="Q3917" s="241">
        <v>44804</v>
      </c>
      <c r="R3917" s="241">
        <v>45078</v>
      </c>
      <c r="S3917" t="s">
        <v>8452</v>
      </c>
      <c r="T3917" s="196"/>
      <c r="U3917" s="196"/>
      <c r="V3917" s="196"/>
      <c r="W3917" s="196"/>
      <c r="X3917"/>
      <c r="Y3917" t="s">
        <v>8512</v>
      </c>
      <c r="Z3917" s="223">
        <v>1722524747</v>
      </c>
      <c r="AA3917" t="s">
        <v>8433</v>
      </c>
      <c r="AB3917" s="259" t="str">
        <f>_xlfn.IFNA(IF(Table[[#This Row],[Programme Partner]]&lt;&gt;Table[[#This Row],[Implementing Partner]],CONCATENATE(Table[[#This Row],[Programme Partner]],"-",Table[[#This Row],[Implementing Partner]]),Table[[#This Row],[Programme Partner]]),"")</f>
        <v>CARITAS</v>
      </c>
    </row>
    <row r="3918" spans="1:28" ht="16.5" customHeight="1">
      <c r="A3918" s="183">
        <v>4366</v>
      </c>
      <c r="B3918" s="195" t="s">
        <v>8456</v>
      </c>
      <c r="C3918" s="198" t="s">
        <v>8456</v>
      </c>
      <c r="D3918" s="212" t="s">
        <v>8457</v>
      </c>
      <c r="E3918" s="195" t="s">
        <v>27</v>
      </c>
      <c r="F3918" s="195" t="s">
        <v>8014</v>
      </c>
      <c r="G3918" t="s">
        <v>8019</v>
      </c>
      <c r="H3918" s="195" t="str">
        <f>IFERROR(VLOOKUP(Table[[#This Row],[Activity Details of Assistance]],WHAT!E:F,2,FALSE),"")</f>
        <v>N/A</v>
      </c>
      <c r="I3918" s="195"/>
      <c r="J3918">
        <v>1400</v>
      </c>
      <c r="K3918" t="s">
        <v>8280</v>
      </c>
      <c r="L3918" s="219" t="s">
        <v>13</v>
      </c>
      <c r="M3918" t="s">
        <v>14</v>
      </c>
      <c r="N3918" t="s">
        <v>309</v>
      </c>
      <c r="O3918" t="s">
        <v>1606</v>
      </c>
      <c r="P3918" t="s">
        <v>4668</v>
      </c>
      <c r="Q3918" s="241">
        <v>44804</v>
      </c>
      <c r="R3918" s="241">
        <v>45078</v>
      </c>
      <c r="S3918" t="s">
        <v>8452</v>
      </c>
      <c r="T3918" s="196"/>
      <c r="U3918" s="196"/>
      <c r="V3918" s="196"/>
      <c r="W3918" s="196"/>
      <c r="X3918"/>
      <c r="Y3918" t="s">
        <v>8512</v>
      </c>
      <c r="Z3918" s="223">
        <v>1722524747</v>
      </c>
      <c r="AA3918" t="s">
        <v>8433</v>
      </c>
      <c r="AB3918" s="259" t="str">
        <f>_xlfn.IFNA(IF(Table[[#This Row],[Programme Partner]]&lt;&gt;Table[[#This Row],[Implementing Partner]],CONCATENATE(Table[[#This Row],[Programme Partner]],"-",Table[[#This Row],[Implementing Partner]]),Table[[#This Row],[Programme Partner]]),"")</f>
        <v>CARITAS</v>
      </c>
    </row>
    <row r="3919" spans="1:28" ht="16.5" customHeight="1">
      <c r="A3919" s="183">
        <v>4367</v>
      </c>
      <c r="B3919" s="195" t="s">
        <v>5143</v>
      </c>
      <c r="C3919" s="198" t="s">
        <v>5024</v>
      </c>
      <c r="D3919" s="212" t="s">
        <v>5143</v>
      </c>
      <c r="E3919" s="195" t="s">
        <v>27</v>
      </c>
      <c r="F3919" s="195" t="s">
        <v>8013</v>
      </c>
      <c r="G3919" s="195" t="s">
        <v>8314</v>
      </c>
      <c r="H3919" s="195" t="str">
        <f>IFERROR(VLOOKUP(Table[[#This Row],[Activity Details of Assistance]],WHAT!E:F,2,FALSE),"")</f>
        <v># of HP sessions at HH level</v>
      </c>
      <c r="I3919" s="195"/>
      <c r="J3919">
        <v>1125</v>
      </c>
      <c r="K3919" t="s">
        <v>8280</v>
      </c>
      <c r="L3919" s="219" t="s">
        <v>13</v>
      </c>
      <c r="M3919" t="s">
        <v>14</v>
      </c>
      <c r="N3919" t="s">
        <v>309</v>
      </c>
      <c r="O3919" t="s">
        <v>1606</v>
      </c>
      <c r="P3919" t="s">
        <v>20</v>
      </c>
      <c r="Q3919" s="241">
        <v>44804</v>
      </c>
      <c r="R3919" s="241">
        <v>44896</v>
      </c>
      <c r="S3919" t="s">
        <v>8452</v>
      </c>
      <c r="T3919" s="196"/>
      <c r="U3919" s="196"/>
      <c r="V3919" s="196"/>
      <c r="W3919" s="196"/>
      <c r="X3919"/>
      <c r="Y3919" t="s">
        <v>8326</v>
      </c>
      <c r="Z3919" s="223">
        <v>1628407101</v>
      </c>
      <c r="AA3919" t="s">
        <v>8327</v>
      </c>
      <c r="AB3919" s="259" t="str">
        <f>_xlfn.IFNA(IF(Table[[#This Row],[Programme Partner]]&lt;&gt;Table[[#This Row],[Implementing Partner]],CONCATENATE(Table[[#This Row],[Programme Partner]],"-",Table[[#This Row],[Implementing Partner]]),Table[[#This Row],[Programme Partner]]),"")</f>
        <v>IFRC-BDRCS</v>
      </c>
    </row>
    <row r="3920" spans="1:28" ht="16.5" customHeight="1">
      <c r="A3920" s="183">
        <v>4368</v>
      </c>
      <c r="B3920" s="195" t="s">
        <v>8456</v>
      </c>
      <c r="C3920" s="198" t="s">
        <v>8456</v>
      </c>
      <c r="D3920" s="212" t="s">
        <v>8349</v>
      </c>
      <c r="E3920" s="195" t="s">
        <v>27</v>
      </c>
      <c r="F3920" s="195" t="s">
        <v>8011</v>
      </c>
      <c r="G3920" s="195" t="s">
        <v>8584</v>
      </c>
      <c r="H3920" s="195" t="str">
        <f>IFERROR(VLOOKUP(Table[[#This Row],[Activity Details of Assistance]],WHAT!E:F,2,FALSE),"")</f>
        <v># of tube well</v>
      </c>
      <c r="I3920" s="195"/>
      <c r="J3920">
        <v>4</v>
      </c>
      <c r="K3920" t="s">
        <v>8280</v>
      </c>
      <c r="L3920" s="219" t="s">
        <v>13</v>
      </c>
      <c r="M3920" t="s">
        <v>14</v>
      </c>
      <c r="N3920" t="s">
        <v>309</v>
      </c>
      <c r="O3920" t="s">
        <v>1606</v>
      </c>
      <c r="P3920" t="s">
        <v>6386</v>
      </c>
      <c r="Q3920" s="241">
        <v>44804</v>
      </c>
      <c r="R3920" s="241">
        <v>45078</v>
      </c>
      <c r="S3920" t="s">
        <v>8452</v>
      </c>
      <c r="T3920" s="196"/>
      <c r="U3920" s="196"/>
      <c r="V3920" s="196"/>
      <c r="W3920" s="196"/>
      <c r="X3920"/>
      <c r="Y3920" t="s">
        <v>8512</v>
      </c>
      <c r="Z3920" s="223">
        <v>1722524747</v>
      </c>
      <c r="AA3920" t="s">
        <v>8433</v>
      </c>
      <c r="AB3920" s="259" t="str">
        <f>_xlfn.IFNA(IF(Table[[#This Row],[Programme Partner]]&lt;&gt;Table[[#This Row],[Implementing Partner]],CONCATENATE(Table[[#This Row],[Programme Partner]],"-",Table[[#This Row],[Implementing Partner]]),Table[[#This Row],[Programme Partner]]),"")</f>
        <v>CARITAS</v>
      </c>
    </row>
    <row r="3921" spans="1:28" ht="16.5" customHeight="1">
      <c r="A3921" s="183">
        <v>4369</v>
      </c>
      <c r="B3921" s="195" t="s">
        <v>8456</v>
      </c>
      <c r="C3921" s="198" t="s">
        <v>8456</v>
      </c>
      <c r="D3921" s="212" t="s">
        <v>8349</v>
      </c>
      <c r="E3921" s="195" t="s">
        <v>27</v>
      </c>
      <c r="F3921" s="195" t="s">
        <v>8013</v>
      </c>
      <c r="G3921" s="195" t="s">
        <v>8313</v>
      </c>
      <c r="H3921" s="195" t="str">
        <f>IFERROR(VLOOKUP(Table[[#This Row],[Activity Details of Assistance]],WHAT!E:F,2,FALSE),"")</f>
        <v># of HP sessions at community level</v>
      </c>
      <c r="I3921" s="195"/>
      <c r="J3921">
        <v>15</v>
      </c>
      <c r="K3921" t="s">
        <v>8280</v>
      </c>
      <c r="L3921" s="219" t="s">
        <v>13</v>
      </c>
      <c r="M3921" t="s">
        <v>14</v>
      </c>
      <c r="N3921" t="s">
        <v>309</v>
      </c>
      <c r="O3921" t="s">
        <v>1606</v>
      </c>
      <c r="P3921" t="s">
        <v>6386</v>
      </c>
      <c r="Q3921" s="241">
        <v>44804</v>
      </c>
      <c r="R3921" s="241">
        <v>45078</v>
      </c>
      <c r="S3921" t="s">
        <v>8452</v>
      </c>
      <c r="T3921" s="196"/>
      <c r="U3921" s="196"/>
      <c r="V3921" s="196"/>
      <c r="W3921" s="196"/>
      <c r="X3921"/>
      <c r="Y3921" t="s">
        <v>8512</v>
      </c>
      <c r="Z3921" s="223">
        <v>1722524747</v>
      </c>
      <c r="AA3921" t="s">
        <v>8433</v>
      </c>
      <c r="AB3921" s="259" t="str">
        <f>_xlfn.IFNA(IF(Table[[#This Row],[Programme Partner]]&lt;&gt;Table[[#This Row],[Implementing Partner]],CONCATENATE(Table[[#This Row],[Programme Partner]],"-",Table[[#This Row],[Implementing Partner]]),Table[[#This Row],[Programme Partner]]),"")</f>
        <v>CARITAS</v>
      </c>
    </row>
    <row r="3922" spans="1:28" ht="16.5" customHeight="1">
      <c r="A3922" s="183">
        <v>4370</v>
      </c>
      <c r="B3922" s="195" t="s">
        <v>8456</v>
      </c>
      <c r="C3922" s="198" t="s">
        <v>8456</v>
      </c>
      <c r="D3922" s="212" t="s">
        <v>8349</v>
      </c>
      <c r="E3922" s="195" t="s">
        <v>27</v>
      </c>
      <c r="F3922" s="195" t="s">
        <v>8013</v>
      </c>
      <c r="G3922" s="195" t="s">
        <v>8363</v>
      </c>
      <c r="H3922" s="195" t="str">
        <f>IFERROR(VLOOKUP(Table[[#This Row],[Activity Details of Assistance]],WHAT!E:F,2,FALSE),"")</f>
        <v># of household</v>
      </c>
      <c r="I3922" s="195"/>
      <c r="J3922">
        <v>908</v>
      </c>
      <c r="K3922" t="s">
        <v>8280</v>
      </c>
      <c r="L3922" s="219" t="s">
        <v>13</v>
      </c>
      <c r="M3922" t="s">
        <v>14</v>
      </c>
      <c r="N3922" t="s">
        <v>309</v>
      </c>
      <c r="O3922" t="s">
        <v>1606</v>
      </c>
      <c r="P3922" t="s">
        <v>6386</v>
      </c>
      <c r="Q3922" s="241">
        <v>44804</v>
      </c>
      <c r="R3922" s="241">
        <v>45078</v>
      </c>
      <c r="S3922" t="s">
        <v>8452</v>
      </c>
      <c r="T3922" s="196"/>
      <c r="U3922" s="196"/>
      <c r="V3922" s="196"/>
      <c r="W3922" s="196"/>
      <c r="X3922"/>
      <c r="Y3922" t="s">
        <v>8512</v>
      </c>
      <c r="Z3922" s="223">
        <v>1722524747</v>
      </c>
      <c r="AA3922" t="s">
        <v>8433</v>
      </c>
      <c r="AB3922" s="259" t="str">
        <f>_xlfn.IFNA(IF(Table[[#This Row],[Programme Partner]]&lt;&gt;Table[[#This Row],[Implementing Partner]],CONCATENATE(Table[[#This Row],[Programme Partner]],"-",Table[[#This Row],[Implementing Partner]]),Table[[#This Row],[Programme Partner]]),"")</f>
        <v>CARITAS</v>
      </c>
    </row>
    <row r="3923" spans="1:28" ht="16.5" customHeight="1">
      <c r="A3923" s="183">
        <v>4371</v>
      </c>
      <c r="B3923" s="195" t="s">
        <v>8456</v>
      </c>
      <c r="C3923" s="198" t="s">
        <v>8456</v>
      </c>
      <c r="D3923" s="212" t="s">
        <v>8349</v>
      </c>
      <c r="E3923" s="195" t="s">
        <v>27</v>
      </c>
      <c r="F3923" s="195" t="s">
        <v>8013</v>
      </c>
      <c r="G3923" t="s">
        <v>8019</v>
      </c>
      <c r="H3923" s="195" t="str">
        <f>IFERROR(VLOOKUP(Table[[#This Row],[Activity Details of Assistance]],WHAT!E:F,2,FALSE),"")</f>
        <v>N/A</v>
      </c>
      <c r="I3923" s="195"/>
      <c r="J3923">
        <v>15</v>
      </c>
      <c r="K3923" t="s">
        <v>8280</v>
      </c>
      <c r="L3923" s="219" t="s">
        <v>13</v>
      </c>
      <c r="M3923" t="s">
        <v>14</v>
      </c>
      <c r="N3923" t="s">
        <v>309</v>
      </c>
      <c r="O3923" t="s">
        <v>1606</v>
      </c>
      <c r="P3923" t="s">
        <v>6386</v>
      </c>
      <c r="Q3923" s="241">
        <v>44804</v>
      </c>
      <c r="R3923" s="241">
        <v>45078</v>
      </c>
      <c r="S3923" t="s">
        <v>8452</v>
      </c>
      <c r="T3923" s="196"/>
      <c r="U3923" s="196"/>
      <c r="V3923" s="196"/>
      <c r="W3923" s="196"/>
      <c r="X3923"/>
      <c r="Y3923" t="s">
        <v>8512</v>
      </c>
      <c r="Z3923" s="223">
        <v>1722524747</v>
      </c>
      <c r="AA3923" t="s">
        <v>8433</v>
      </c>
      <c r="AB3923" s="259" t="str">
        <f>_xlfn.IFNA(IF(Table[[#This Row],[Programme Partner]]&lt;&gt;Table[[#This Row],[Implementing Partner]],CONCATENATE(Table[[#This Row],[Programme Partner]],"-",Table[[#This Row],[Implementing Partner]]),Table[[#This Row],[Programme Partner]]),"")</f>
        <v>CARITAS</v>
      </c>
    </row>
    <row r="3924" spans="1:28" ht="16.5" customHeight="1">
      <c r="A3924" s="183">
        <v>4372</v>
      </c>
      <c r="B3924" s="195" t="s">
        <v>5234</v>
      </c>
      <c r="C3924" s="198" t="s">
        <v>5234</v>
      </c>
      <c r="D3924" s="212" t="s">
        <v>5234</v>
      </c>
      <c r="E3924" s="195" t="s">
        <v>27</v>
      </c>
      <c r="F3924" s="195" t="s">
        <v>8011</v>
      </c>
      <c r="G3924" s="195" t="s">
        <v>8584</v>
      </c>
      <c r="H3924" s="195" t="str">
        <f>IFERROR(VLOOKUP(Table[[#This Row],[Activity Details of Assistance]],WHAT!E:F,2,FALSE),"")</f>
        <v># of tube well</v>
      </c>
      <c r="I3924" s="195"/>
      <c r="J3924">
        <v>30</v>
      </c>
      <c r="K3924" t="s">
        <v>8280</v>
      </c>
      <c r="L3924" s="219" t="s">
        <v>13</v>
      </c>
      <c r="M3924" t="s">
        <v>14</v>
      </c>
      <c r="N3924" t="s">
        <v>309</v>
      </c>
      <c r="O3924" t="s">
        <v>1606</v>
      </c>
      <c r="P3924" t="s">
        <v>4668</v>
      </c>
      <c r="Q3924" s="241">
        <v>44804</v>
      </c>
      <c r="R3924" s="241">
        <v>44896</v>
      </c>
      <c r="S3924" t="s">
        <v>8452</v>
      </c>
      <c r="T3924" s="196"/>
      <c r="U3924" s="196"/>
      <c r="V3924" s="196"/>
      <c r="W3924" s="196"/>
      <c r="X3924"/>
      <c r="Y3924" t="s">
        <v>8414</v>
      </c>
      <c r="Z3924" s="223">
        <v>1708521596</v>
      </c>
      <c r="AA3924" t="s">
        <v>8415</v>
      </c>
      <c r="AB3924" s="259" t="str">
        <f>_xlfn.IFNA(IF(Table[[#This Row],[Programme Partner]]&lt;&gt;Table[[#This Row],[Implementing Partner]],CONCATENATE(Table[[#This Row],[Programme Partner]],"-",Table[[#This Row],[Implementing Partner]]),Table[[#This Row],[Programme Partner]]),"")</f>
        <v>SCI</v>
      </c>
    </row>
    <row r="3925" spans="1:28" ht="16.5" customHeight="1">
      <c r="A3925" s="183">
        <v>4373</v>
      </c>
      <c r="B3925" s="195" t="s">
        <v>5234</v>
      </c>
      <c r="C3925" s="198" t="s">
        <v>5234</v>
      </c>
      <c r="D3925" s="212" t="s">
        <v>5234</v>
      </c>
      <c r="E3925" s="195" t="s">
        <v>27</v>
      </c>
      <c r="F3925" s="195" t="s">
        <v>8011</v>
      </c>
      <c r="G3925" s="195" t="s">
        <v>8355</v>
      </c>
      <c r="H3925" s="195" t="str">
        <f>IFERROR(VLOOKUP(Table[[#This Row],[Activity Details of Assistance]],WHAT!E:F,2,FALSE),"")</f>
        <v># of water network</v>
      </c>
      <c r="I3925" s="195"/>
      <c r="J3925">
        <v>1</v>
      </c>
      <c r="K3925" t="s">
        <v>8280</v>
      </c>
      <c r="L3925" s="219" t="s">
        <v>13</v>
      </c>
      <c r="M3925" t="s">
        <v>14</v>
      </c>
      <c r="N3925" t="s">
        <v>309</v>
      </c>
      <c r="O3925" t="s">
        <v>1606</v>
      </c>
      <c r="P3925" t="s">
        <v>4668</v>
      </c>
      <c r="Q3925" s="241">
        <v>44804</v>
      </c>
      <c r="R3925" s="241">
        <v>44896</v>
      </c>
      <c r="S3925" t="s">
        <v>8452</v>
      </c>
      <c r="T3925" s="196"/>
      <c r="U3925" s="196"/>
      <c r="V3925" s="196"/>
      <c r="W3925" s="196"/>
      <c r="X3925"/>
      <c r="Y3925" t="s">
        <v>8414</v>
      </c>
      <c r="Z3925" s="223">
        <v>1708521596</v>
      </c>
      <c r="AA3925" t="s">
        <v>8415</v>
      </c>
      <c r="AB3925" s="259" t="str">
        <f>_xlfn.IFNA(IF(Table[[#This Row],[Programme Partner]]&lt;&gt;Table[[#This Row],[Implementing Partner]],CONCATENATE(Table[[#This Row],[Programme Partner]],"-",Table[[#This Row],[Implementing Partner]]),Table[[#This Row],[Programme Partner]]),"")</f>
        <v>SCI</v>
      </c>
    </row>
    <row r="3926" spans="1:28" ht="16.5" customHeight="1">
      <c r="A3926" s="183">
        <v>4374</v>
      </c>
      <c r="B3926" s="195" t="s">
        <v>5234</v>
      </c>
      <c r="C3926" s="198" t="s">
        <v>5234</v>
      </c>
      <c r="D3926" s="212" t="s">
        <v>5234</v>
      </c>
      <c r="E3926" s="195" t="s">
        <v>27</v>
      </c>
      <c r="F3926" s="195" t="s">
        <v>8012</v>
      </c>
      <c r="G3926" s="195" t="s">
        <v>8585</v>
      </c>
      <c r="H3926" s="195" t="str">
        <f>IFERROR(VLOOKUP(Table[[#This Row],[Activity Details of Assistance]],WHAT!E:F,2,FALSE),"")</f>
        <v xml:space="preserve"># of door </v>
      </c>
      <c r="I3926" s="195"/>
      <c r="J3926">
        <v>4</v>
      </c>
      <c r="K3926" t="s">
        <v>8280</v>
      </c>
      <c r="L3926" s="219" t="s">
        <v>13</v>
      </c>
      <c r="M3926" t="s">
        <v>14</v>
      </c>
      <c r="N3926" t="s">
        <v>309</v>
      </c>
      <c r="O3926" t="s">
        <v>1606</v>
      </c>
      <c r="P3926" t="s">
        <v>4668</v>
      </c>
      <c r="Q3926" s="241">
        <v>44804</v>
      </c>
      <c r="R3926" s="241">
        <v>44896</v>
      </c>
      <c r="S3926" t="s">
        <v>8452</v>
      </c>
      <c r="T3926" s="196"/>
      <c r="U3926" s="196"/>
      <c r="V3926" s="196"/>
      <c r="W3926" s="196"/>
      <c r="X3926"/>
      <c r="Y3926" t="s">
        <v>8414</v>
      </c>
      <c r="Z3926" s="223">
        <v>1708521596</v>
      </c>
      <c r="AA3926" t="s">
        <v>8415</v>
      </c>
      <c r="AB3926" s="259" t="str">
        <f>_xlfn.IFNA(IF(Table[[#This Row],[Programme Partner]]&lt;&gt;Table[[#This Row],[Implementing Partner]],CONCATENATE(Table[[#This Row],[Programme Partner]],"-",Table[[#This Row],[Implementing Partner]]),Table[[#This Row],[Programme Partner]]),"")</f>
        <v>SCI</v>
      </c>
    </row>
    <row r="3927" spans="1:28" ht="16.5" customHeight="1">
      <c r="A3927" s="183">
        <v>4375</v>
      </c>
      <c r="B3927" s="195" t="s">
        <v>5234</v>
      </c>
      <c r="C3927" s="198" t="s">
        <v>5234</v>
      </c>
      <c r="D3927" s="212" t="s">
        <v>5234</v>
      </c>
      <c r="E3927" s="195" t="s">
        <v>27</v>
      </c>
      <c r="F3927" s="195" t="s">
        <v>8012</v>
      </c>
      <c r="G3927" s="195" t="s">
        <v>8586</v>
      </c>
      <c r="H3927" s="195" t="str">
        <f>IFERROR(VLOOKUP(Table[[#This Row],[Activity Details of Assistance]],WHAT!E:F,2,FALSE),"")</f>
        <v># of door</v>
      </c>
      <c r="I3927" s="195"/>
      <c r="J3927">
        <v>22</v>
      </c>
      <c r="K3927" t="s">
        <v>8280</v>
      </c>
      <c r="L3927" s="219" t="s">
        <v>13</v>
      </c>
      <c r="M3927" t="s">
        <v>14</v>
      </c>
      <c r="N3927" t="s">
        <v>309</v>
      </c>
      <c r="O3927" t="s">
        <v>1606</v>
      </c>
      <c r="P3927" t="s">
        <v>4668</v>
      </c>
      <c r="Q3927" s="241">
        <v>44804</v>
      </c>
      <c r="R3927" s="241">
        <v>44896</v>
      </c>
      <c r="S3927" t="s">
        <v>8452</v>
      </c>
      <c r="T3927" s="196"/>
      <c r="U3927" s="196"/>
      <c r="V3927" s="196"/>
      <c r="W3927" s="196"/>
      <c r="X3927"/>
      <c r="Y3927" t="s">
        <v>8414</v>
      </c>
      <c r="Z3927" s="223">
        <v>1708521596</v>
      </c>
      <c r="AA3927" t="s">
        <v>8415</v>
      </c>
      <c r="AB3927" s="259" t="str">
        <f>_xlfn.IFNA(IF(Table[[#This Row],[Programme Partner]]&lt;&gt;Table[[#This Row],[Implementing Partner]],CONCATENATE(Table[[#This Row],[Programme Partner]],"-",Table[[#This Row],[Implementing Partner]]),Table[[#This Row],[Programme Partner]]),"")</f>
        <v>SCI</v>
      </c>
    </row>
    <row r="3928" spans="1:28" ht="16.5" customHeight="1">
      <c r="A3928" s="183">
        <v>4376</v>
      </c>
      <c r="B3928" s="195" t="s">
        <v>5234</v>
      </c>
      <c r="C3928" s="198" t="s">
        <v>5234</v>
      </c>
      <c r="D3928" s="212" t="s">
        <v>5234</v>
      </c>
      <c r="E3928" s="195" t="s">
        <v>27</v>
      </c>
      <c r="F3928" s="195" t="s">
        <v>8012</v>
      </c>
      <c r="G3928" s="195" t="s">
        <v>8357</v>
      </c>
      <c r="H3928" s="195" t="str">
        <f>IFERROR(VLOOKUP(Table[[#This Row],[Activity Details of Assistance]],WHAT!E:F,2,FALSE),"")</f>
        <v># of door</v>
      </c>
      <c r="I3928" s="195"/>
      <c r="J3928">
        <v>33</v>
      </c>
      <c r="K3928" t="s">
        <v>8280</v>
      </c>
      <c r="L3928" s="219" t="s">
        <v>13</v>
      </c>
      <c r="M3928" t="s">
        <v>14</v>
      </c>
      <c r="N3928" t="s">
        <v>309</v>
      </c>
      <c r="O3928" t="s">
        <v>1606</v>
      </c>
      <c r="P3928" t="s">
        <v>4668</v>
      </c>
      <c r="Q3928" s="241">
        <v>44804</v>
      </c>
      <c r="R3928" s="241">
        <v>44896</v>
      </c>
      <c r="S3928" t="s">
        <v>8452</v>
      </c>
      <c r="T3928" s="196"/>
      <c r="U3928" s="196"/>
      <c r="V3928" s="196"/>
      <c r="W3928" s="196"/>
      <c r="X3928"/>
      <c r="Y3928" t="s">
        <v>8414</v>
      </c>
      <c r="Z3928" s="223">
        <v>1708521596</v>
      </c>
      <c r="AA3928" t="s">
        <v>8415</v>
      </c>
      <c r="AB3928" s="259" t="str">
        <f>_xlfn.IFNA(IF(Table[[#This Row],[Programme Partner]]&lt;&gt;Table[[#This Row],[Implementing Partner]],CONCATENATE(Table[[#This Row],[Programme Partner]],"-",Table[[#This Row],[Implementing Partner]]),Table[[#This Row],[Programme Partner]]),"")</f>
        <v>SCI</v>
      </c>
    </row>
    <row r="3929" spans="1:28" ht="16.5" customHeight="1">
      <c r="A3929" s="183">
        <v>4377</v>
      </c>
      <c r="B3929" s="195" t="s">
        <v>5234</v>
      </c>
      <c r="C3929" s="198" t="s">
        <v>5234</v>
      </c>
      <c r="D3929" s="212" t="s">
        <v>5234</v>
      </c>
      <c r="E3929" s="195" t="s">
        <v>27</v>
      </c>
      <c r="F3929" s="195" t="s">
        <v>8013</v>
      </c>
      <c r="G3929" s="195" t="s">
        <v>8314</v>
      </c>
      <c r="H3929" s="195" t="str">
        <f>IFERROR(VLOOKUP(Table[[#This Row],[Activity Details of Assistance]],WHAT!E:F,2,FALSE),"")</f>
        <v># of HP sessions at HH level</v>
      </c>
      <c r="I3929" s="195"/>
      <c r="J3929">
        <v>48</v>
      </c>
      <c r="K3929" t="s">
        <v>8280</v>
      </c>
      <c r="L3929" s="219" t="s">
        <v>13</v>
      </c>
      <c r="M3929" t="s">
        <v>14</v>
      </c>
      <c r="N3929" t="s">
        <v>309</v>
      </c>
      <c r="O3929" t="s">
        <v>1606</v>
      </c>
      <c r="P3929" t="s">
        <v>4668</v>
      </c>
      <c r="Q3929" s="241">
        <v>44804</v>
      </c>
      <c r="R3929" s="241">
        <v>44896</v>
      </c>
      <c r="S3929" t="s">
        <v>8452</v>
      </c>
      <c r="T3929" s="196"/>
      <c r="U3929" s="196"/>
      <c r="V3929" s="196"/>
      <c r="W3929" s="196"/>
      <c r="X3929"/>
      <c r="Y3929" t="s">
        <v>8414</v>
      </c>
      <c r="Z3929" s="223">
        <v>1708521596</v>
      </c>
      <c r="AA3929" t="s">
        <v>8415</v>
      </c>
      <c r="AB3929" s="259" t="str">
        <f>_xlfn.IFNA(IF(Table[[#This Row],[Programme Partner]]&lt;&gt;Table[[#This Row],[Implementing Partner]],CONCATENATE(Table[[#This Row],[Programme Partner]],"-",Table[[#This Row],[Implementing Partner]]),Table[[#This Row],[Programme Partner]]),"")</f>
        <v>SCI</v>
      </c>
    </row>
    <row r="3930" spans="1:28" ht="16.5" customHeight="1">
      <c r="A3930" s="183">
        <v>4378</v>
      </c>
      <c r="B3930" s="195" t="s">
        <v>5234</v>
      </c>
      <c r="C3930" s="198" t="s">
        <v>5234</v>
      </c>
      <c r="D3930" s="212" t="s">
        <v>5234</v>
      </c>
      <c r="E3930" s="195" t="s">
        <v>27</v>
      </c>
      <c r="F3930" s="195" t="s">
        <v>8014</v>
      </c>
      <c r="G3930" s="195" t="s">
        <v>8358</v>
      </c>
      <c r="H3930" s="195" t="str">
        <f>IFERROR(VLOOKUP(Table[[#This Row],[Activity Details of Assistance]],WHAT!E:F,2,FALSE),"")</f>
        <v># of campaign per camp </v>
      </c>
      <c r="I3930" s="195"/>
      <c r="J3930">
        <v>2</v>
      </c>
      <c r="K3930" t="s">
        <v>8280</v>
      </c>
      <c r="L3930" s="219" t="s">
        <v>13</v>
      </c>
      <c r="M3930" t="s">
        <v>14</v>
      </c>
      <c r="N3930" t="s">
        <v>309</v>
      </c>
      <c r="O3930" t="s">
        <v>1606</v>
      </c>
      <c r="P3930" t="s">
        <v>4668</v>
      </c>
      <c r="Q3930" s="241">
        <v>44804</v>
      </c>
      <c r="R3930" s="241">
        <v>44896</v>
      </c>
      <c r="S3930" t="s">
        <v>8452</v>
      </c>
      <c r="T3930" s="196"/>
      <c r="U3930" s="196"/>
      <c r="V3930" s="196"/>
      <c r="W3930" s="196"/>
      <c r="X3930"/>
      <c r="Y3930" t="s">
        <v>8414</v>
      </c>
      <c r="Z3930" s="223">
        <v>1708521596</v>
      </c>
      <c r="AA3930" t="s">
        <v>8415</v>
      </c>
      <c r="AB3930" s="259" t="str">
        <f>_xlfn.IFNA(IF(Table[[#This Row],[Programme Partner]]&lt;&gt;Table[[#This Row],[Implementing Partner]],CONCATENATE(Table[[#This Row],[Programme Partner]],"-",Table[[#This Row],[Implementing Partner]]),Table[[#This Row],[Programme Partner]]),"")</f>
        <v>SCI</v>
      </c>
    </row>
    <row r="3931" spans="1:28" ht="16.5" customHeight="1">
      <c r="A3931" s="183">
        <v>4379</v>
      </c>
      <c r="B3931" s="195" t="s">
        <v>8456</v>
      </c>
      <c r="C3931" s="198" t="s">
        <v>8456</v>
      </c>
      <c r="D3931" s="212" t="s">
        <v>8349</v>
      </c>
      <c r="E3931" s="195" t="s">
        <v>27</v>
      </c>
      <c r="F3931" s="195" t="s">
        <v>8011</v>
      </c>
      <c r="G3931" s="195" t="s">
        <v>8353</v>
      </c>
      <c r="H3931" s="195" t="str">
        <f>IFERROR(VLOOKUP(Table[[#This Row],[Activity Details of Assistance]],WHAT!E:F,2,FALSE),"")</f>
        <v># of tube well</v>
      </c>
      <c r="I3931" s="195"/>
      <c r="J3931">
        <v>19</v>
      </c>
      <c r="K3931" t="s">
        <v>8280</v>
      </c>
      <c r="L3931" s="219" t="s">
        <v>13</v>
      </c>
      <c r="M3931" t="s">
        <v>14</v>
      </c>
      <c r="N3931" t="s">
        <v>309</v>
      </c>
      <c r="O3931" t="s">
        <v>1606</v>
      </c>
      <c r="P3931" t="s">
        <v>4668</v>
      </c>
      <c r="Q3931" s="241">
        <v>44804</v>
      </c>
      <c r="R3931" s="241">
        <v>45078</v>
      </c>
      <c r="S3931" t="s">
        <v>8452</v>
      </c>
      <c r="T3931" s="196"/>
      <c r="U3931" s="196"/>
      <c r="V3931" s="196"/>
      <c r="W3931" s="196"/>
      <c r="X3931"/>
      <c r="Y3931" t="s">
        <v>8512</v>
      </c>
      <c r="Z3931" s="223">
        <v>1722524747</v>
      </c>
      <c r="AA3931" t="s">
        <v>8433</v>
      </c>
      <c r="AB3931" s="259" t="str">
        <f>_xlfn.IFNA(IF(Table[[#This Row],[Programme Partner]]&lt;&gt;Table[[#This Row],[Implementing Partner]],CONCATENATE(Table[[#This Row],[Programme Partner]],"-",Table[[#This Row],[Implementing Partner]]),Table[[#This Row],[Programme Partner]]),"")</f>
        <v>CARITAS</v>
      </c>
    </row>
    <row r="3932" spans="1:28" ht="16.5" customHeight="1">
      <c r="A3932" s="183">
        <v>4380</v>
      </c>
      <c r="B3932" s="195" t="s">
        <v>8456</v>
      </c>
      <c r="C3932" s="198" t="s">
        <v>8456</v>
      </c>
      <c r="D3932" s="212" t="s">
        <v>8349</v>
      </c>
      <c r="E3932" s="195" t="s">
        <v>27</v>
      </c>
      <c r="F3932" s="195" t="s">
        <v>8013</v>
      </c>
      <c r="G3932" s="195" t="s">
        <v>8313</v>
      </c>
      <c r="H3932" s="195" t="str">
        <f>IFERROR(VLOOKUP(Table[[#This Row],[Activity Details of Assistance]],WHAT!E:F,2,FALSE),"")</f>
        <v># of HP sessions at community level</v>
      </c>
      <c r="I3932" s="195"/>
      <c r="J3932">
        <v>15</v>
      </c>
      <c r="K3932" t="s">
        <v>8280</v>
      </c>
      <c r="L3932" s="219" t="s">
        <v>13</v>
      </c>
      <c r="M3932" t="s">
        <v>14</v>
      </c>
      <c r="N3932" t="s">
        <v>309</v>
      </c>
      <c r="O3932" t="s">
        <v>1606</v>
      </c>
      <c r="P3932" t="s">
        <v>4668</v>
      </c>
      <c r="Q3932" s="241">
        <v>44804</v>
      </c>
      <c r="R3932" s="241">
        <v>45078</v>
      </c>
      <c r="S3932" t="s">
        <v>8452</v>
      </c>
      <c r="T3932" s="196"/>
      <c r="U3932" s="196"/>
      <c r="V3932" s="196"/>
      <c r="W3932" s="196"/>
      <c r="X3932"/>
      <c r="Y3932" t="s">
        <v>8512</v>
      </c>
      <c r="Z3932" s="223">
        <v>1722524747</v>
      </c>
      <c r="AA3932" t="s">
        <v>8433</v>
      </c>
      <c r="AB3932" s="259" t="str">
        <f>_xlfn.IFNA(IF(Table[[#This Row],[Programme Partner]]&lt;&gt;Table[[#This Row],[Implementing Partner]],CONCATENATE(Table[[#This Row],[Programme Partner]],"-",Table[[#This Row],[Implementing Partner]]),Table[[#This Row],[Programme Partner]]),"")</f>
        <v>CARITAS</v>
      </c>
    </row>
    <row r="3933" spans="1:28" ht="16.5" customHeight="1">
      <c r="A3933" s="183">
        <v>4381</v>
      </c>
      <c r="B3933" s="195" t="s">
        <v>8456</v>
      </c>
      <c r="C3933" s="198" t="s">
        <v>8456</v>
      </c>
      <c r="D3933" s="212" t="s">
        <v>8349</v>
      </c>
      <c r="E3933" s="195" t="s">
        <v>27</v>
      </c>
      <c r="F3933" s="195" t="s">
        <v>8013</v>
      </c>
      <c r="G3933" t="s">
        <v>8019</v>
      </c>
      <c r="H3933" s="195" t="str">
        <f>IFERROR(VLOOKUP(Table[[#This Row],[Activity Details of Assistance]],WHAT!E:F,2,FALSE),"")</f>
        <v>N/A</v>
      </c>
      <c r="I3933" s="195"/>
      <c r="J3933">
        <v>15</v>
      </c>
      <c r="K3933" t="s">
        <v>8280</v>
      </c>
      <c r="L3933" s="219" t="s">
        <v>13</v>
      </c>
      <c r="M3933" t="s">
        <v>14</v>
      </c>
      <c r="N3933" t="s">
        <v>309</v>
      </c>
      <c r="O3933" t="s">
        <v>1606</v>
      </c>
      <c r="P3933" t="s">
        <v>4668</v>
      </c>
      <c r="Q3933" s="241">
        <v>44804</v>
      </c>
      <c r="R3933" s="241">
        <v>45078</v>
      </c>
      <c r="S3933" t="s">
        <v>8452</v>
      </c>
      <c r="T3933" s="196"/>
      <c r="U3933" s="196"/>
      <c r="V3933" s="196"/>
      <c r="W3933" s="196"/>
      <c r="X3933"/>
      <c r="Y3933" t="s">
        <v>8512</v>
      </c>
      <c r="Z3933" s="223">
        <v>1722524747</v>
      </c>
      <c r="AA3933" t="s">
        <v>8433</v>
      </c>
      <c r="AB3933" s="259" t="str">
        <f>_xlfn.IFNA(IF(Table[[#This Row],[Programme Partner]]&lt;&gt;Table[[#This Row],[Implementing Partner]],CONCATENATE(Table[[#This Row],[Programme Partner]],"-",Table[[#This Row],[Implementing Partner]]),Table[[#This Row],[Programme Partner]]),"")</f>
        <v>CARITAS</v>
      </c>
    </row>
    <row r="3934" spans="1:28" ht="16.5" customHeight="1">
      <c r="A3934" s="183">
        <v>4382</v>
      </c>
      <c r="B3934" s="195" t="s">
        <v>5234</v>
      </c>
      <c r="C3934" s="198" t="s">
        <v>5234</v>
      </c>
      <c r="D3934" s="212" t="s">
        <v>5234</v>
      </c>
      <c r="E3934" s="195" t="s">
        <v>27</v>
      </c>
      <c r="F3934" s="195" t="s">
        <v>8011</v>
      </c>
      <c r="G3934" s="195" t="s">
        <v>8584</v>
      </c>
      <c r="H3934" s="195" t="str">
        <f>IFERROR(VLOOKUP(Table[[#This Row],[Activity Details of Assistance]],WHAT!E:F,2,FALSE),"")</f>
        <v># of tube well</v>
      </c>
      <c r="I3934" s="195"/>
      <c r="J3934">
        <v>9</v>
      </c>
      <c r="K3934" t="s">
        <v>8280</v>
      </c>
      <c r="L3934" s="219" t="s">
        <v>13</v>
      </c>
      <c r="M3934" t="s">
        <v>14</v>
      </c>
      <c r="N3934" t="s">
        <v>309</v>
      </c>
      <c r="O3934" t="s">
        <v>1606</v>
      </c>
      <c r="P3934" t="s">
        <v>4678</v>
      </c>
      <c r="Q3934" s="241">
        <v>44804</v>
      </c>
      <c r="R3934" s="241">
        <v>44896</v>
      </c>
      <c r="S3934" t="s">
        <v>8452</v>
      </c>
      <c r="T3934" s="196"/>
      <c r="U3934" s="196"/>
      <c r="V3934" s="196"/>
      <c r="W3934" s="196"/>
      <c r="X3934"/>
      <c r="Y3934" t="s">
        <v>8414</v>
      </c>
      <c r="Z3934" s="223">
        <v>1708521596</v>
      </c>
      <c r="AA3934" t="s">
        <v>8415</v>
      </c>
      <c r="AB3934" s="259" t="str">
        <f>_xlfn.IFNA(IF(Table[[#This Row],[Programme Partner]]&lt;&gt;Table[[#This Row],[Implementing Partner]],CONCATENATE(Table[[#This Row],[Programme Partner]],"-",Table[[#This Row],[Implementing Partner]]),Table[[#This Row],[Programme Partner]]),"")</f>
        <v>SCI</v>
      </c>
    </row>
    <row r="3935" spans="1:28" ht="16.5" customHeight="1">
      <c r="A3935" s="183">
        <v>4383</v>
      </c>
      <c r="B3935" s="195" t="s">
        <v>5234</v>
      </c>
      <c r="C3935" s="198" t="s">
        <v>5234</v>
      </c>
      <c r="D3935" s="212" t="s">
        <v>5234</v>
      </c>
      <c r="E3935" s="195" t="s">
        <v>27</v>
      </c>
      <c r="F3935" s="195" t="s">
        <v>8012</v>
      </c>
      <c r="G3935" s="195" t="s">
        <v>8585</v>
      </c>
      <c r="H3935" s="195" t="str">
        <f>IFERROR(VLOOKUP(Table[[#This Row],[Activity Details of Assistance]],WHAT!E:F,2,FALSE),"")</f>
        <v xml:space="preserve"># of door </v>
      </c>
      <c r="I3935" s="195"/>
      <c r="J3935">
        <v>18</v>
      </c>
      <c r="K3935" t="s">
        <v>8280</v>
      </c>
      <c r="L3935" s="219" t="s">
        <v>13</v>
      </c>
      <c r="M3935" t="s">
        <v>14</v>
      </c>
      <c r="N3935" t="s">
        <v>309</v>
      </c>
      <c r="O3935" t="s">
        <v>1606</v>
      </c>
      <c r="P3935" t="s">
        <v>4678</v>
      </c>
      <c r="Q3935" s="241">
        <v>44804</v>
      </c>
      <c r="R3935" s="241">
        <v>44896</v>
      </c>
      <c r="S3935" t="s">
        <v>8452</v>
      </c>
      <c r="T3935" s="196"/>
      <c r="U3935" s="196"/>
      <c r="V3935" s="196"/>
      <c r="W3935" s="196"/>
      <c r="X3935"/>
      <c r="Y3935" t="s">
        <v>8414</v>
      </c>
      <c r="Z3935" s="223">
        <v>1708521596</v>
      </c>
      <c r="AA3935" t="s">
        <v>8415</v>
      </c>
      <c r="AB3935" s="259" t="str">
        <f>_xlfn.IFNA(IF(Table[[#This Row],[Programme Partner]]&lt;&gt;Table[[#This Row],[Implementing Partner]],CONCATENATE(Table[[#This Row],[Programme Partner]],"-",Table[[#This Row],[Implementing Partner]]),Table[[#This Row],[Programme Partner]]),"")</f>
        <v>SCI</v>
      </c>
    </row>
    <row r="3936" spans="1:28" ht="16.5" customHeight="1">
      <c r="A3936" s="183">
        <v>4384</v>
      </c>
      <c r="B3936" s="195" t="s">
        <v>5234</v>
      </c>
      <c r="C3936" s="198" t="s">
        <v>5234</v>
      </c>
      <c r="D3936" s="212" t="s">
        <v>5234</v>
      </c>
      <c r="E3936" s="195" t="s">
        <v>27</v>
      </c>
      <c r="F3936" s="195" t="s">
        <v>8012</v>
      </c>
      <c r="G3936" s="195" t="s">
        <v>8359</v>
      </c>
      <c r="H3936" s="195" t="str">
        <f>IFERROR(VLOOKUP(Table[[#This Row],[Activity Details of Assistance]],WHAT!E:F,2,FALSE),"")</f>
        <v># of FSM Site</v>
      </c>
      <c r="I3936" s="195"/>
      <c r="J3936">
        <v>1</v>
      </c>
      <c r="K3936" t="s">
        <v>8280</v>
      </c>
      <c r="L3936" s="219" t="s">
        <v>13</v>
      </c>
      <c r="M3936" t="s">
        <v>14</v>
      </c>
      <c r="N3936" t="s">
        <v>309</v>
      </c>
      <c r="O3936" t="s">
        <v>1606</v>
      </c>
      <c r="P3936" t="s">
        <v>4678</v>
      </c>
      <c r="Q3936" s="241">
        <v>44804</v>
      </c>
      <c r="R3936" s="241">
        <v>44896</v>
      </c>
      <c r="S3936" t="s">
        <v>8452</v>
      </c>
      <c r="T3936" s="196"/>
      <c r="U3936" s="196"/>
      <c r="V3936" s="196"/>
      <c r="W3936" s="196"/>
      <c r="X3936"/>
      <c r="Y3936" t="s">
        <v>8414</v>
      </c>
      <c r="Z3936" s="223">
        <v>1708521596</v>
      </c>
      <c r="AA3936" t="s">
        <v>8415</v>
      </c>
      <c r="AB3936" s="259" t="str">
        <f>_xlfn.IFNA(IF(Table[[#This Row],[Programme Partner]]&lt;&gt;Table[[#This Row],[Implementing Partner]],CONCATENATE(Table[[#This Row],[Programme Partner]],"-",Table[[#This Row],[Implementing Partner]]),Table[[#This Row],[Programme Partner]]),"")</f>
        <v>SCI</v>
      </c>
    </row>
    <row r="3937" spans="1:28" ht="16.5" customHeight="1">
      <c r="A3937" s="183">
        <v>4385</v>
      </c>
      <c r="B3937" s="195" t="s">
        <v>5234</v>
      </c>
      <c r="C3937" s="198" t="s">
        <v>5234</v>
      </c>
      <c r="D3937" s="212" t="s">
        <v>5234</v>
      </c>
      <c r="E3937" s="195" t="s">
        <v>27</v>
      </c>
      <c r="F3937" s="195" t="s">
        <v>8012</v>
      </c>
      <c r="G3937" s="195" t="s">
        <v>8586</v>
      </c>
      <c r="H3937" s="195" t="str">
        <f>IFERROR(VLOOKUP(Table[[#This Row],[Activity Details of Assistance]],WHAT!E:F,2,FALSE),"")</f>
        <v># of door</v>
      </c>
      <c r="I3937" s="195"/>
      <c r="J3937">
        <v>62</v>
      </c>
      <c r="K3937" t="s">
        <v>8280</v>
      </c>
      <c r="L3937" s="219" t="s">
        <v>13</v>
      </c>
      <c r="M3937" t="s">
        <v>14</v>
      </c>
      <c r="N3937" t="s">
        <v>309</v>
      </c>
      <c r="O3937" t="s">
        <v>1606</v>
      </c>
      <c r="P3937" t="s">
        <v>4678</v>
      </c>
      <c r="Q3937" s="241">
        <v>44804</v>
      </c>
      <c r="R3937" s="241">
        <v>44896</v>
      </c>
      <c r="S3937" t="s">
        <v>8452</v>
      </c>
      <c r="T3937" s="196"/>
      <c r="U3937" s="196"/>
      <c r="V3937" s="196"/>
      <c r="W3937" s="196"/>
      <c r="X3937"/>
      <c r="Y3937" t="s">
        <v>8414</v>
      </c>
      <c r="Z3937" s="223">
        <v>1708521596</v>
      </c>
      <c r="AA3937" t="s">
        <v>8415</v>
      </c>
      <c r="AB3937" s="259" t="str">
        <f>_xlfn.IFNA(IF(Table[[#This Row],[Programme Partner]]&lt;&gt;Table[[#This Row],[Implementing Partner]],CONCATENATE(Table[[#This Row],[Programme Partner]],"-",Table[[#This Row],[Implementing Partner]]),Table[[#This Row],[Programme Partner]]),"")</f>
        <v>SCI</v>
      </c>
    </row>
    <row r="3938" spans="1:28" ht="16.5" customHeight="1">
      <c r="A3938" s="183">
        <v>4386</v>
      </c>
      <c r="B3938" s="195" t="s">
        <v>5234</v>
      </c>
      <c r="C3938" s="198" t="s">
        <v>5234</v>
      </c>
      <c r="D3938" s="212" t="s">
        <v>5234</v>
      </c>
      <c r="E3938" s="195" t="s">
        <v>27</v>
      </c>
      <c r="F3938" s="195" t="s">
        <v>8012</v>
      </c>
      <c r="G3938" s="195" t="s">
        <v>8357</v>
      </c>
      <c r="H3938" s="195" t="str">
        <f>IFERROR(VLOOKUP(Table[[#This Row],[Activity Details of Assistance]],WHAT!E:F,2,FALSE),"")</f>
        <v># of door</v>
      </c>
      <c r="I3938" s="195"/>
      <c r="J3938">
        <v>36</v>
      </c>
      <c r="K3938" t="s">
        <v>8280</v>
      </c>
      <c r="L3938" s="219" t="s">
        <v>13</v>
      </c>
      <c r="M3938" t="s">
        <v>14</v>
      </c>
      <c r="N3938" t="s">
        <v>309</v>
      </c>
      <c r="O3938" t="s">
        <v>1606</v>
      </c>
      <c r="P3938" t="s">
        <v>4678</v>
      </c>
      <c r="Q3938" s="241">
        <v>44804</v>
      </c>
      <c r="R3938" s="241">
        <v>44896</v>
      </c>
      <c r="S3938" t="s">
        <v>8452</v>
      </c>
      <c r="T3938" s="196"/>
      <c r="U3938" s="196"/>
      <c r="V3938" s="196"/>
      <c r="W3938" s="196"/>
      <c r="X3938"/>
      <c r="Y3938" t="s">
        <v>8414</v>
      </c>
      <c r="Z3938" s="223">
        <v>1708521596</v>
      </c>
      <c r="AA3938" t="s">
        <v>8415</v>
      </c>
      <c r="AB3938" s="259" t="str">
        <f>_xlfn.IFNA(IF(Table[[#This Row],[Programme Partner]]&lt;&gt;Table[[#This Row],[Implementing Partner]],CONCATENATE(Table[[#This Row],[Programme Partner]],"-",Table[[#This Row],[Implementing Partner]]),Table[[#This Row],[Programme Partner]]),"")</f>
        <v>SCI</v>
      </c>
    </row>
    <row r="3939" spans="1:28" ht="16.5" customHeight="1">
      <c r="A3939" s="183">
        <v>4387</v>
      </c>
      <c r="B3939" s="195" t="s">
        <v>5234</v>
      </c>
      <c r="C3939" s="198" t="s">
        <v>5234</v>
      </c>
      <c r="D3939" s="212" t="s">
        <v>5234</v>
      </c>
      <c r="E3939" s="195" t="s">
        <v>27</v>
      </c>
      <c r="F3939" s="195" t="s">
        <v>8013</v>
      </c>
      <c r="G3939" s="195" t="s">
        <v>8314</v>
      </c>
      <c r="H3939" s="195" t="str">
        <f>IFERROR(VLOOKUP(Table[[#This Row],[Activity Details of Assistance]],WHAT!E:F,2,FALSE),"")</f>
        <v># of HP sessions at HH level</v>
      </c>
      <c r="I3939" s="195"/>
      <c r="J3939">
        <v>48</v>
      </c>
      <c r="K3939" t="s">
        <v>8280</v>
      </c>
      <c r="L3939" s="219" t="s">
        <v>13</v>
      </c>
      <c r="M3939" t="s">
        <v>14</v>
      </c>
      <c r="N3939" t="s">
        <v>309</v>
      </c>
      <c r="O3939" t="s">
        <v>1606</v>
      </c>
      <c r="P3939" t="s">
        <v>4678</v>
      </c>
      <c r="Q3939" s="241">
        <v>44804</v>
      </c>
      <c r="R3939" s="241">
        <v>44896</v>
      </c>
      <c r="S3939" t="s">
        <v>8452</v>
      </c>
      <c r="T3939" s="196"/>
      <c r="U3939" s="196"/>
      <c r="V3939" s="196"/>
      <c r="W3939" s="196"/>
      <c r="X3939"/>
      <c r="Y3939" t="s">
        <v>8414</v>
      </c>
      <c r="Z3939" s="223">
        <v>1708521596</v>
      </c>
      <c r="AA3939" t="s">
        <v>8415</v>
      </c>
      <c r="AB3939" s="259" t="str">
        <f>_xlfn.IFNA(IF(Table[[#This Row],[Programme Partner]]&lt;&gt;Table[[#This Row],[Implementing Partner]],CONCATENATE(Table[[#This Row],[Programme Partner]],"-",Table[[#This Row],[Implementing Partner]]),Table[[#This Row],[Programme Partner]]),"")</f>
        <v>SCI</v>
      </c>
    </row>
    <row r="3940" spans="1:28" ht="16.5" customHeight="1">
      <c r="A3940" s="183">
        <v>4388</v>
      </c>
      <c r="B3940" s="195" t="s">
        <v>5234</v>
      </c>
      <c r="C3940" s="198" t="s">
        <v>5234</v>
      </c>
      <c r="D3940" s="212" t="s">
        <v>5234</v>
      </c>
      <c r="E3940" s="195" t="s">
        <v>27</v>
      </c>
      <c r="F3940" s="195" t="s">
        <v>8014</v>
      </c>
      <c r="G3940" s="195" t="s">
        <v>8358</v>
      </c>
      <c r="H3940" s="195" t="str">
        <f>IFERROR(VLOOKUP(Table[[#This Row],[Activity Details of Assistance]],WHAT!E:F,2,FALSE),"")</f>
        <v># of campaign per camp </v>
      </c>
      <c r="I3940" s="195"/>
      <c r="J3940">
        <v>2</v>
      </c>
      <c r="K3940" t="s">
        <v>8280</v>
      </c>
      <c r="L3940" s="219" t="s">
        <v>13</v>
      </c>
      <c r="M3940" t="s">
        <v>14</v>
      </c>
      <c r="N3940" t="s">
        <v>309</v>
      </c>
      <c r="O3940" t="s">
        <v>1606</v>
      </c>
      <c r="P3940" t="s">
        <v>4678</v>
      </c>
      <c r="Q3940" s="241">
        <v>44804</v>
      </c>
      <c r="R3940" s="241">
        <v>44896</v>
      </c>
      <c r="S3940" t="s">
        <v>8452</v>
      </c>
      <c r="T3940" s="196"/>
      <c r="U3940" s="196"/>
      <c r="V3940" s="196"/>
      <c r="W3940" s="196"/>
      <c r="X3940"/>
      <c r="Y3940" t="s">
        <v>8414</v>
      </c>
      <c r="Z3940" s="223">
        <v>1708521596</v>
      </c>
      <c r="AA3940" t="s">
        <v>8415</v>
      </c>
      <c r="AB3940" s="259" t="str">
        <f>_xlfn.IFNA(IF(Table[[#This Row],[Programme Partner]]&lt;&gt;Table[[#This Row],[Implementing Partner]],CONCATENATE(Table[[#This Row],[Programme Partner]],"-",Table[[#This Row],[Implementing Partner]]),Table[[#This Row],[Programme Partner]]),"")</f>
        <v>SCI</v>
      </c>
    </row>
    <row r="3941" spans="1:28" ht="16.5" customHeight="1">
      <c r="A3941" s="183">
        <v>4389</v>
      </c>
      <c r="B3941" s="195" t="s">
        <v>4993</v>
      </c>
      <c r="C3941" s="198" t="s">
        <v>4993</v>
      </c>
      <c r="D3941" s="212" t="s">
        <v>4993</v>
      </c>
      <c r="E3941" s="195" t="s">
        <v>27</v>
      </c>
      <c r="F3941" s="195" t="s">
        <v>8011</v>
      </c>
      <c r="G3941" s="195" t="s">
        <v>8584</v>
      </c>
      <c r="H3941" s="195" t="str">
        <f>IFERROR(VLOOKUP(Table[[#This Row],[Activity Details of Assistance]],WHAT!E:F,2,FALSE),"")</f>
        <v># of tube well</v>
      </c>
      <c r="I3941" s="195"/>
      <c r="J3941">
        <v>30</v>
      </c>
      <c r="K3941" t="s">
        <v>8280</v>
      </c>
      <c r="L3941" s="219" t="s">
        <v>13</v>
      </c>
      <c r="M3941" t="s">
        <v>14</v>
      </c>
      <c r="N3941" t="s">
        <v>309</v>
      </c>
      <c r="O3941" t="s">
        <v>1606</v>
      </c>
      <c r="P3941" t="s">
        <v>6397</v>
      </c>
      <c r="Q3941" s="241">
        <v>44804</v>
      </c>
      <c r="R3941" s="241">
        <v>44896</v>
      </c>
      <c r="S3941" t="s">
        <v>8452</v>
      </c>
      <c r="T3941" s="196"/>
      <c r="U3941" s="196"/>
      <c r="V3941" s="196"/>
      <c r="W3941" s="196"/>
      <c r="X3941"/>
      <c r="Y3941" t="s">
        <v>8309</v>
      </c>
      <c r="Z3941" s="223">
        <v>1813213381</v>
      </c>
      <c r="AA3941" t="s">
        <v>8285</v>
      </c>
      <c r="AB3941" s="259" t="str">
        <f>_xlfn.IFNA(IF(Table[[#This Row],[Programme Partner]]&lt;&gt;Table[[#This Row],[Implementing Partner]],CONCATENATE(Table[[#This Row],[Programme Partner]],"-",Table[[#This Row],[Implementing Partner]]),Table[[#This Row],[Programme Partner]]),"")</f>
        <v>ACF</v>
      </c>
    </row>
    <row r="3942" spans="1:28" ht="16.5" customHeight="1">
      <c r="A3942" s="183">
        <v>4390</v>
      </c>
      <c r="B3942" s="195" t="s">
        <v>4993</v>
      </c>
      <c r="C3942" s="198" t="s">
        <v>4993</v>
      </c>
      <c r="D3942" s="212" t="s">
        <v>4993</v>
      </c>
      <c r="E3942" s="195" t="s">
        <v>27</v>
      </c>
      <c r="F3942" s="195" t="s">
        <v>8011</v>
      </c>
      <c r="G3942" t="s">
        <v>8019</v>
      </c>
      <c r="H3942" s="195" t="str">
        <f>IFERROR(VLOOKUP(Table[[#This Row],[Activity Details of Assistance]],WHAT!E:F,2,FALSE),"")</f>
        <v>N/A</v>
      </c>
      <c r="I3942" s="195"/>
      <c r="J3942">
        <v>1</v>
      </c>
      <c r="K3942" t="s">
        <v>8280</v>
      </c>
      <c r="L3942" s="219" t="s">
        <v>13</v>
      </c>
      <c r="M3942" t="s">
        <v>14</v>
      </c>
      <c r="N3942" t="s">
        <v>309</v>
      </c>
      <c r="O3942" t="s">
        <v>1606</v>
      </c>
      <c r="P3942" t="s">
        <v>6397</v>
      </c>
      <c r="Q3942" s="241">
        <v>44804</v>
      </c>
      <c r="R3942" s="241">
        <v>44896</v>
      </c>
      <c r="S3942" t="s">
        <v>8452</v>
      </c>
      <c r="T3942" s="196"/>
      <c r="U3942" s="196"/>
      <c r="V3942" s="196"/>
      <c r="W3942" s="196"/>
      <c r="X3942"/>
      <c r="Y3942" t="s">
        <v>8309</v>
      </c>
      <c r="Z3942" s="223">
        <v>1813213381</v>
      </c>
      <c r="AA3942" t="s">
        <v>8285</v>
      </c>
      <c r="AB3942" s="259" t="str">
        <f>_xlfn.IFNA(IF(Table[[#This Row],[Programme Partner]]&lt;&gt;Table[[#This Row],[Implementing Partner]],CONCATENATE(Table[[#This Row],[Programme Partner]],"-",Table[[#This Row],[Implementing Partner]]),Table[[#This Row],[Programme Partner]]),"")</f>
        <v>ACF</v>
      </c>
    </row>
    <row r="3943" spans="1:28" ht="16.5" customHeight="1">
      <c r="A3943" s="183">
        <v>4391</v>
      </c>
      <c r="B3943" s="195" t="s">
        <v>4993</v>
      </c>
      <c r="C3943" s="198" t="s">
        <v>4993</v>
      </c>
      <c r="D3943" s="212" t="s">
        <v>4993</v>
      </c>
      <c r="E3943" s="195" t="s">
        <v>27</v>
      </c>
      <c r="F3943" s="195" t="s">
        <v>8012</v>
      </c>
      <c r="G3943" s="195" t="s">
        <v>8585</v>
      </c>
      <c r="H3943" s="195" t="str">
        <f>IFERROR(VLOOKUP(Table[[#This Row],[Activity Details of Assistance]],WHAT!E:F,2,FALSE),"")</f>
        <v xml:space="preserve"># of door </v>
      </c>
      <c r="I3943" s="195"/>
      <c r="J3943">
        <v>21</v>
      </c>
      <c r="K3943" t="s">
        <v>8280</v>
      </c>
      <c r="L3943" s="219" t="s">
        <v>13</v>
      </c>
      <c r="M3943" t="s">
        <v>14</v>
      </c>
      <c r="N3943" t="s">
        <v>309</v>
      </c>
      <c r="O3943" t="s">
        <v>1606</v>
      </c>
      <c r="P3943" t="s">
        <v>6397</v>
      </c>
      <c r="Q3943" s="241">
        <v>44804</v>
      </c>
      <c r="R3943" s="241">
        <v>44896</v>
      </c>
      <c r="S3943" t="s">
        <v>8452</v>
      </c>
      <c r="T3943" s="196"/>
      <c r="U3943" s="196"/>
      <c r="V3943" s="196"/>
      <c r="W3943" s="196"/>
      <c r="X3943"/>
      <c r="Y3943" t="s">
        <v>8309</v>
      </c>
      <c r="Z3943" s="223">
        <v>1813213381</v>
      </c>
      <c r="AA3943" t="s">
        <v>8285</v>
      </c>
      <c r="AB3943" s="259" t="str">
        <f>_xlfn.IFNA(IF(Table[[#This Row],[Programme Partner]]&lt;&gt;Table[[#This Row],[Implementing Partner]],CONCATENATE(Table[[#This Row],[Programme Partner]],"-",Table[[#This Row],[Implementing Partner]]),Table[[#This Row],[Programme Partner]]),"")</f>
        <v>ACF</v>
      </c>
    </row>
    <row r="3944" spans="1:28" ht="16.5" customHeight="1">
      <c r="A3944" s="183">
        <v>4392</v>
      </c>
      <c r="B3944" s="195" t="s">
        <v>4993</v>
      </c>
      <c r="C3944" s="198" t="s">
        <v>4993</v>
      </c>
      <c r="D3944" s="212" t="s">
        <v>4993</v>
      </c>
      <c r="E3944" s="195" t="s">
        <v>27</v>
      </c>
      <c r="F3944" s="195" t="s">
        <v>8012</v>
      </c>
      <c r="G3944" s="195" t="s">
        <v>8359</v>
      </c>
      <c r="H3944" s="195" t="str">
        <f>IFERROR(VLOOKUP(Table[[#This Row],[Activity Details of Assistance]],WHAT!E:F,2,FALSE),"")</f>
        <v># of FSM Site</v>
      </c>
      <c r="I3944" s="195"/>
      <c r="J3944">
        <v>2</v>
      </c>
      <c r="K3944" t="s">
        <v>8280</v>
      </c>
      <c r="L3944" s="219" t="s">
        <v>13</v>
      </c>
      <c r="M3944" t="s">
        <v>14</v>
      </c>
      <c r="N3944" t="s">
        <v>309</v>
      </c>
      <c r="O3944" t="s">
        <v>1606</v>
      </c>
      <c r="P3944" t="s">
        <v>6397</v>
      </c>
      <c r="Q3944" s="241">
        <v>44804</v>
      </c>
      <c r="R3944" s="241">
        <v>44896</v>
      </c>
      <c r="S3944" t="s">
        <v>8452</v>
      </c>
      <c r="T3944" s="196"/>
      <c r="U3944" s="196"/>
      <c r="V3944" s="196"/>
      <c r="W3944" s="196"/>
      <c r="X3944"/>
      <c r="Y3944" t="s">
        <v>8309</v>
      </c>
      <c r="Z3944" s="223">
        <v>1813213381</v>
      </c>
      <c r="AA3944" t="s">
        <v>8285</v>
      </c>
      <c r="AB3944" s="259" t="str">
        <f>_xlfn.IFNA(IF(Table[[#This Row],[Programme Partner]]&lt;&gt;Table[[#This Row],[Implementing Partner]],CONCATENATE(Table[[#This Row],[Programme Partner]],"-",Table[[#This Row],[Implementing Partner]]),Table[[#This Row],[Programme Partner]]),"")</f>
        <v>ACF</v>
      </c>
    </row>
    <row r="3945" spans="1:28" ht="16.5" customHeight="1">
      <c r="A3945" s="183">
        <v>4393</v>
      </c>
      <c r="B3945" s="195" t="s">
        <v>4993</v>
      </c>
      <c r="C3945" s="198" t="s">
        <v>4993</v>
      </c>
      <c r="D3945" s="212" t="s">
        <v>4993</v>
      </c>
      <c r="E3945" s="195" t="s">
        <v>27</v>
      </c>
      <c r="F3945" s="195" t="s">
        <v>8012</v>
      </c>
      <c r="G3945" s="195" t="s">
        <v>8586</v>
      </c>
      <c r="H3945" s="195" t="str">
        <f>IFERROR(VLOOKUP(Table[[#This Row],[Activity Details of Assistance]],WHAT!E:F,2,FALSE),"")</f>
        <v># of door</v>
      </c>
      <c r="I3945" s="195"/>
      <c r="J3945">
        <v>5</v>
      </c>
      <c r="K3945" t="s">
        <v>8280</v>
      </c>
      <c r="L3945" s="219" t="s">
        <v>13</v>
      </c>
      <c r="M3945" t="s">
        <v>14</v>
      </c>
      <c r="N3945" t="s">
        <v>309</v>
      </c>
      <c r="O3945" t="s">
        <v>1606</v>
      </c>
      <c r="P3945" t="s">
        <v>6397</v>
      </c>
      <c r="Q3945" s="241">
        <v>44804</v>
      </c>
      <c r="R3945" s="241">
        <v>44896</v>
      </c>
      <c r="S3945" t="s">
        <v>8452</v>
      </c>
      <c r="T3945" s="196"/>
      <c r="U3945" s="196"/>
      <c r="V3945" s="196"/>
      <c r="W3945" s="196"/>
      <c r="X3945"/>
      <c r="Y3945" t="s">
        <v>8309</v>
      </c>
      <c r="Z3945" s="223">
        <v>1813213381</v>
      </c>
      <c r="AA3945" t="s">
        <v>8285</v>
      </c>
      <c r="AB3945" s="259" t="str">
        <f>_xlfn.IFNA(IF(Table[[#This Row],[Programme Partner]]&lt;&gt;Table[[#This Row],[Implementing Partner]],CONCATENATE(Table[[#This Row],[Programme Partner]],"-",Table[[#This Row],[Implementing Partner]]),Table[[#This Row],[Programme Partner]]),"")</f>
        <v>ACF</v>
      </c>
    </row>
    <row r="3946" spans="1:28" ht="16.5" customHeight="1">
      <c r="A3946" s="183">
        <v>4394</v>
      </c>
      <c r="B3946" s="195" t="s">
        <v>4993</v>
      </c>
      <c r="C3946" s="198" t="s">
        <v>4993</v>
      </c>
      <c r="D3946" s="212" t="s">
        <v>4993</v>
      </c>
      <c r="E3946" s="195" t="s">
        <v>27</v>
      </c>
      <c r="F3946" s="195" t="s">
        <v>8012</v>
      </c>
      <c r="G3946" s="195" t="s">
        <v>8357</v>
      </c>
      <c r="H3946" s="195" t="str">
        <f>IFERROR(VLOOKUP(Table[[#This Row],[Activity Details of Assistance]],WHAT!E:F,2,FALSE),"")</f>
        <v># of door</v>
      </c>
      <c r="I3946" s="195"/>
      <c r="J3946">
        <v>100</v>
      </c>
      <c r="K3946" t="s">
        <v>8280</v>
      </c>
      <c r="L3946" s="219" t="s">
        <v>13</v>
      </c>
      <c r="M3946" t="s">
        <v>14</v>
      </c>
      <c r="N3946" t="s">
        <v>309</v>
      </c>
      <c r="O3946" t="s">
        <v>1606</v>
      </c>
      <c r="P3946" t="s">
        <v>6397</v>
      </c>
      <c r="Q3946" s="241">
        <v>44804</v>
      </c>
      <c r="R3946" s="241">
        <v>44896</v>
      </c>
      <c r="S3946" t="s">
        <v>8452</v>
      </c>
      <c r="T3946" s="196"/>
      <c r="U3946" s="196"/>
      <c r="V3946" s="196"/>
      <c r="W3946" s="196"/>
      <c r="X3946"/>
      <c r="Y3946" t="s">
        <v>8309</v>
      </c>
      <c r="Z3946" s="223">
        <v>1813213381</v>
      </c>
      <c r="AA3946" t="s">
        <v>8285</v>
      </c>
      <c r="AB3946" s="259" t="str">
        <f>_xlfn.IFNA(IF(Table[[#This Row],[Programme Partner]]&lt;&gt;Table[[#This Row],[Implementing Partner]],CONCATENATE(Table[[#This Row],[Programme Partner]],"-",Table[[#This Row],[Implementing Partner]]),Table[[#This Row],[Programme Partner]]),"")</f>
        <v>ACF</v>
      </c>
    </row>
    <row r="3947" spans="1:28" ht="16.5" customHeight="1">
      <c r="A3947" s="183">
        <v>4395</v>
      </c>
      <c r="B3947" s="195" t="s">
        <v>4993</v>
      </c>
      <c r="C3947" s="198" t="s">
        <v>4993</v>
      </c>
      <c r="D3947" s="212" t="s">
        <v>4993</v>
      </c>
      <c r="E3947" s="195" t="s">
        <v>27</v>
      </c>
      <c r="F3947" s="195" t="s">
        <v>8012</v>
      </c>
      <c r="G3947" t="s">
        <v>8019</v>
      </c>
      <c r="H3947" s="195" t="str">
        <f>IFERROR(VLOOKUP(Table[[#This Row],[Activity Details of Assistance]],WHAT!E:F,2,FALSE),"")</f>
        <v>N/A</v>
      </c>
      <c r="I3947" s="195"/>
      <c r="J3947">
        <v>1</v>
      </c>
      <c r="K3947" t="s">
        <v>8280</v>
      </c>
      <c r="L3947" s="219" t="s">
        <v>13</v>
      </c>
      <c r="M3947" t="s">
        <v>14</v>
      </c>
      <c r="N3947" t="s">
        <v>309</v>
      </c>
      <c r="O3947" t="s">
        <v>1606</v>
      </c>
      <c r="P3947" t="s">
        <v>6397</v>
      </c>
      <c r="Q3947" s="241">
        <v>44804</v>
      </c>
      <c r="R3947" s="241">
        <v>44896</v>
      </c>
      <c r="S3947" t="s">
        <v>8452</v>
      </c>
      <c r="T3947" s="196"/>
      <c r="U3947" s="196"/>
      <c r="V3947" s="196"/>
      <c r="W3947" s="196"/>
      <c r="X3947"/>
      <c r="Y3947" t="s">
        <v>8309</v>
      </c>
      <c r="Z3947" s="223">
        <v>1813213381</v>
      </c>
      <c r="AA3947" t="s">
        <v>8285</v>
      </c>
      <c r="AB3947" s="259" t="str">
        <f>_xlfn.IFNA(IF(Table[[#This Row],[Programme Partner]]&lt;&gt;Table[[#This Row],[Implementing Partner]],CONCATENATE(Table[[#This Row],[Programme Partner]],"-",Table[[#This Row],[Implementing Partner]]),Table[[#This Row],[Programme Partner]]),"")</f>
        <v>ACF</v>
      </c>
    </row>
    <row r="3948" spans="1:28" ht="16.5" customHeight="1">
      <c r="A3948" s="183">
        <v>4396</v>
      </c>
      <c r="B3948" s="195" t="s">
        <v>4993</v>
      </c>
      <c r="C3948" s="198" t="s">
        <v>4993</v>
      </c>
      <c r="D3948" s="212" t="s">
        <v>4993</v>
      </c>
      <c r="E3948" s="195" t="s">
        <v>27</v>
      </c>
      <c r="F3948" s="195" t="s">
        <v>8013</v>
      </c>
      <c r="G3948" s="195" t="s">
        <v>8313</v>
      </c>
      <c r="H3948" s="195" t="str">
        <f>IFERROR(VLOOKUP(Table[[#This Row],[Activity Details of Assistance]],WHAT!E:F,2,FALSE),"")</f>
        <v># of HP sessions at community level</v>
      </c>
      <c r="I3948" s="195"/>
      <c r="J3948">
        <v>340</v>
      </c>
      <c r="K3948" t="s">
        <v>8280</v>
      </c>
      <c r="L3948" s="219" t="s">
        <v>13</v>
      </c>
      <c r="M3948" t="s">
        <v>14</v>
      </c>
      <c r="N3948" t="s">
        <v>309</v>
      </c>
      <c r="O3948" t="s">
        <v>1606</v>
      </c>
      <c r="P3948" t="s">
        <v>6397</v>
      </c>
      <c r="Q3948" s="241">
        <v>44804</v>
      </c>
      <c r="R3948" s="241">
        <v>44896</v>
      </c>
      <c r="S3948" t="s">
        <v>8452</v>
      </c>
      <c r="T3948" s="196"/>
      <c r="U3948" s="196"/>
      <c r="V3948" s="196"/>
      <c r="W3948" s="196"/>
      <c r="X3948"/>
      <c r="Y3948" t="s">
        <v>8309</v>
      </c>
      <c r="Z3948" s="223">
        <v>1813213381</v>
      </c>
      <c r="AA3948" t="s">
        <v>8285</v>
      </c>
      <c r="AB3948" s="259" t="str">
        <f>_xlfn.IFNA(IF(Table[[#This Row],[Programme Partner]]&lt;&gt;Table[[#This Row],[Implementing Partner]],CONCATENATE(Table[[#This Row],[Programme Partner]],"-",Table[[#This Row],[Implementing Partner]]),Table[[#This Row],[Programme Partner]]),"")</f>
        <v>ACF</v>
      </c>
    </row>
    <row r="3949" spans="1:28" ht="16.5" customHeight="1">
      <c r="A3949" s="183">
        <v>4397</v>
      </c>
      <c r="B3949" s="195" t="s">
        <v>4993</v>
      </c>
      <c r="C3949" s="198" t="s">
        <v>4993</v>
      </c>
      <c r="D3949" s="212" t="s">
        <v>4993</v>
      </c>
      <c r="E3949" s="195" t="s">
        <v>27</v>
      </c>
      <c r="F3949" s="195" t="s">
        <v>8013</v>
      </c>
      <c r="G3949" s="195" t="s">
        <v>8314</v>
      </c>
      <c r="H3949" s="195" t="str">
        <f>IFERROR(VLOOKUP(Table[[#This Row],[Activity Details of Assistance]],WHAT!E:F,2,FALSE),"")</f>
        <v># of HP sessions at HH level</v>
      </c>
      <c r="I3949" s="195"/>
      <c r="J3949">
        <v>840</v>
      </c>
      <c r="K3949" t="s">
        <v>8280</v>
      </c>
      <c r="L3949" s="219" t="s">
        <v>13</v>
      </c>
      <c r="M3949" t="s">
        <v>14</v>
      </c>
      <c r="N3949" t="s">
        <v>309</v>
      </c>
      <c r="O3949" t="s">
        <v>1606</v>
      </c>
      <c r="P3949" t="s">
        <v>6397</v>
      </c>
      <c r="Q3949" s="241">
        <v>44804</v>
      </c>
      <c r="R3949" s="241">
        <v>44896</v>
      </c>
      <c r="S3949" t="s">
        <v>8452</v>
      </c>
      <c r="T3949" s="196"/>
      <c r="U3949" s="196"/>
      <c r="V3949" s="196"/>
      <c r="W3949" s="196"/>
      <c r="X3949"/>
      <c r="Y3949" t="s">
        <v>8309</v>
      </c>
      <c r="Z3949" s="223">
        <v>1813213381</v>
      </c>
      <c r="AA3949" t="s">
        <v>8285</v>
      </c>
      <c r="AB3949" s="259" t="str">
        <f>_xlfn.IFNA(IF(Table[[#This Row],[Programme Partner]]&lt;&gt;Table[[#This Row],[Implementing Partner]],CONCATENATE(Table[[#This Row],[Programme Partner]],"-",Table[[#This Row],[Implementing Partner]]),Table[[#This Row],[Programme Partner]]),"")</f>
        <v>ACF</v>
      </c>
    </row>
    <row r="3950" spans="1:28" ht="16.5" customHeight="1">
      <c r="A3950" s="183">
        <v>4398</v>
      </c>
      <c r="B3950" s="195" t="s">
        <v>4993</v>
      </c>
      <c r="C3950" s="198" t="s">
        <v>4993</v>
      </c>
      <c r="D3950" s="212" t="s">
        <v>4993</v>
      </c>
      <c r="E3950" s="195" t="s">
        <v>27</v>
      </c>
      <c r="F3950" s="195" t="s">
        <v>8013</v>
      </c>
      <c r="G3950" s="195" t="s">
        <v>8442</v>
      </c>
      <c r="H3950" s="195" t="str">
        <f>IFERROR(VLOOKUP(Table[[#This Row],[Activity Details of Assistance]],WHAT!E:F,2,FALSE),"")</f>
        <v># of facilities</v>
      </c>
      <c r="I3950" s="195"/>
      <c r="J3950">
        <v>100</v>
      </c>
      <c r="K3950" t="s">
        <v>8280</v>
      </c>
      <c r="L3950" s="219" t="s">
        <v>13</v>
      </c>
      <c r="M3950" t="s">
        <v>14</v>
      </c>
      <c r="N3950" t="s">
        <v>309</v>
      </c>
      <c r="O3950" t="s">
        <v>1606</v>
      </c>
      <c r="P3950" t="s">
        <v>6397</v>
      </c>
      <c r="Q3950" s="241">
        <v>44804</v>
      </c>
      <c r="R3950" s="241">
        <v>44896</v>
      </c>
      <c r="S3950" t="s">
        <v>8452</v>
      </c>
      <c r="T3950" s="196"/>
      <c r="U3950" s="196"/>
      <c r="V3950" s="196"/>
      <c r="W3950" s="196"/>
      <c r="X3950"/>
      <c r="Y3950" t="s">
        <v>8309</v>
      </c>
      <c r="Z3950" s="223">
        <v>1813213381</v>
      </c>
      <c r="AA3950" t="s">
        <v>8285</v>
      </c>
      <c r="AB3950" s="259" t="str">
        <f>_xlfn.IFNA(IF(Table[[#This Row],[Programme Partner]]&lt;&gt;Table[[#This Row],[Implementing Partner]],CONCATENATE(Table[[#This Row],[Programme Partner]],"-",Table[[#This Row],[Implementing Partner]]),Table[[#This Row],[Programme Partner]]),"")</f>
        <v>ACF</v>
      </c>
    </row>
    <row r="3951" spans="1:28" ht="16.5" customHeight="1">
      <c r="A3951" s="183">
        <v>4399</v>
      </c>
      <c r="B3951" s="195" t="s">
        <v>4993</v>
      </c>
      <c r="C3951" s="198" t="s">
        <v>4993</v>
      </c>
      <c r="D3951" s="212" t="s">
        <v>4993</v>
      </c>
      <c r="E3951" s="195" t="s">
        <v>27</v>
      </c>
      <c r="F3951" s="195" t="s">
        <v>8013</v>
      </c>
      <c r="G3951" t="s">
        <v>8019</v>
      </c>
      <c r="H3951" s="195" t="str">
        <f>IFERROR(VLOOKUP(Table[[#This Row],[Activity Details of Assistance]],WHAT!E:F,2,FALSE),"")</f>
        <v>N/A</v>
      </c>
      <c r="I3951" s="195"/>
      <c r="J3951">
        <v>40</v>
      </c>
      <c r="K3951" t="s">
        <v>8280</v>
      </c>
      <c r="L3951" s="219" t="s">
        <v>13</v>
      </c>
      <c r="M3951" t="s">
        <v>14</v>
      </c>
      <c r="N3951" t="s">
        <v>309</v>
      </c>
      <c r="O3951" t="s">
        <v>1606</v>
      </c>
      <c r="P3951" t="s">
        <v>6397</v>
      </c>
      <c r="Q3951" s="241">
        <v>44804</v>
      </c>
      <c r="R3951" s="241">
        <v>44896</v>
      </c>
      <c r="S3951" t="s">
        <v>8452</v>
      </c>
      <c r="T3951" s="196"/>
      <c r="U3951" s="196"/>
      <c r="V3951" s="196"/>
      <c r="W3951" s="196"/>
      <c r="X3951"/>
      <c r="Y3951" t="s">
        <v>8309</v>
      </c>
      <c r="Z3951" s="223">
        <v>1813213381</v>
      </c>
      <c r="AA3951" t="s">
        <v>8285</v>
      </c>
      <c r="AB3951" s="259" t="str">
        <f>_xlfn.IFNA(IF(Table[[#This Row],[Programme Partner]]&lt;&gt;Table[[#This Row],[Implementing Partner]],CONCATENATE(Table[[#This Row],[Programme Partner]],"-",Table[[#This Row],[Implementing Partner]]),Table[[#This Row],[Programme Partner]]),"")</f>
        <v>ACF</v>
      </c>
    </row>
    <row r="3952" spans="1:28" ht="16.5" customHeight="1">
      <c r="A3952" s="183">
        <v>4400</v>
      </c>
      <c r="B3952" s="195" t="s">
        <v>4993</v>
      </c>
      <c r="C3952" s="198" t="s">
        <v>4993</v>
      </c>
      <c r="D3952" s="212" t="s">
        <v>4993</v>
      </c>
      <c r="E3952" s="195" t="s">
        <v>27</v>
      </c>
      <c r="F3952" s="195" t="s">
        <v>8014</v>
      </c>
      <c r="G3952" t="s">
        <v>8019</v>
      </c>
      <c r="H3952" s="195" t="str">
        <f>IFERROR(VLOOKUP(Table[[#This Row],[Activity Details of Assistance]],WHAT!E:F,2,FALSE),"")</f>
        <v>N/A</v>
      </c>
      <c r="I3952" s="195"/>
      <c r="J3952">
        <v>7965</v>
      </c>
      <c r="K3952" t="s">
        <v>8280</v>
      </c>
      <c r="L3952" s="219" t="s">
        <v>13</v>
      </c>
      <c r="M3952" t="s">
        <v>14</v>
      </c>
      <c r="N3952" t="s">
        <v>309</v>
      </c>
      <c r="O3952" t="s">
        <v>1606</v>
      </c>
      <c r="P3952" t="s">
        <v>6397</v>
      </c>
      <c r="Q3952" s="241">
        <v>44804</v>
      </c>
      <c r="R3952" s="241">
        <v>44896</v>
      </c>
      <c r="S3952" t="s">
        <v>8452</v>
      </c>
      <c r="T3952" s="196"/>
      <c r="U3952" s="196"/>
      <c r="V3952" s="196"/>
      <c r="W3952" s="196"/>
      <c r="X3952"/>
      <c r="Y3952" t="s">
        <v>8309</v>
      </c>
      <c r="Z3952" s="223">
        <v>1813213381</v>
      </c>
      <c r="AA3952" t="s">
        <v>8285</v>
      </c>
      <c r="AB3952" s="259" t="str">
        <f>_xlfn.IFNA(IF(Table[[#This Row],[Programme Partner]]&lt;&gt;Table[[#This Row],[Implementing Partner]],CONCATENATE(Table[[#This Row],[Programme Partner]],"-",Table[[#This Row],[Implementing Partner]]),Table[[#This Row],[Programme Partner]]),"")</f>
        <v>ACF</v>
      </c>
    </row>
    <row r="3953" spans="1:28" ht="16.5" customHeight="1">
      <c r="A3953" s="183">
        <v>4401</v>
      </c>
      <c r="B3953" s="195" t="s">
        <v>5234</v>
      </c>
      <c r="C3953" s="198" t="s">
        <v>5234</v>
      </c>
      <c r="D3953" s="212" t="s">
        <v>5234</v>
      </c>
      <c r="E3953" s="195" t="s">
        <v>27</v>
      </c>
      <c r="F3953" s="195" t="s">
        <v>8011</v>
      </c>
      <c r="G3953" s="195" t="s">
        <v>8355</v>
      </c>
      <c r="H3953" s="195" t="str">
        <f>IFERROR(VLOOKUP(Table[[#This Row],[Activity Details of Assistance]],WHAT!E:F,2,FALSE),"")</f>
        <v># of water network</v>
      </c>
      <c r="I3953" s="195"/>
      <c r="J3953">
        <v>1</v>
      </c>
      <c r="K3953" t="s">
        <v>8280</v>
      </c>
      <c r="L3953" s="219" t="s">
        <v>13</v>
      </c>
      <c r="M3953" t="s">
        <v>14</v>
      </c>
      <c r="N3953" t="s">
        <v>307</v>
      </c>
      <c r="O3953" t="s">
        <v>1599</v>
      </c>
      <c r="P3953" t="s">
        <v>4720</v>
      </c>
      <c r="Q3953" s="241">
        <v>44804</v>
      </c>
      <c r="R3953" s="241">
        <v>44896</v>
      </c>
      <c r="S3953" t="s">
        <v>8452</v>
      </c>
      <c r="T3953" s="196"/>
      <c r="U3953" s="196"/>
      <c r="V3953" s="196"/>
      <c r="W3953" s="196"/>
      <c r="X3953"/>
      <c r="Y3953" t="s">
        <v>8414</v>
      </c>
      <c r="Z3953" s="223">
        <v>1708521596</v>
      </c>
      <c r="AA3953" t="s">
        <v>8415</v>
      </c>
      <c r="AB3953" s="259" t="str">
        <f>_xlfn.IFNA(IF(Table[[#This Row],[Programme Partner]]&lt;&gt;Table[[#This Row],[Implementing Partner]],CONCATENATE(Table[[#This Row],[Programme Partner]],"-",Table[[#This Row],[Implementing Partner]]),Table[[#This Row],[Programme Partner]]),"")</f>
        <v>SCI</v>
      </c>
    </row>
    <row r="3954" spans="1:28" ht="16.5" customHeight="1">
      <c r="A3954" s="183">
        <v>4402</v>
      </c>
      <c r="B3954" s="195" t="s">
        <v>5234</v>
      </c>
      <c r="C3954" s="198" t="s">
        <v>5234</v>
      </c>
      <c r="D3954" s="212" t="s">
        <v>5234</v>
      </c>
      <c r="E3954" s="195" t="s">
        <v>27</v>
      </c>
      <c r="F3954" s="195" t="s">
        <v>8012</v>
      </c>
      <c r="G3954" s="195" t="s">
        <v>8585</v>
      </c>
      <c r="H3954" s="195" t="str">
        <f>IFERROR(VLOOKUP(Table[[#This Row],[Activity Details of Assistance]],WHAT!E:F,2,FALSE),"")</f>
        <v xml:space="preserve"># of door </v>
      </c>
      <c r="I3954" s="195"/>
      <c r="J3954">
        <v>18</v>
      </c>
      <c r="K3954" t="s">
        <v>8280</v>
      </c>
      <c r="L3954" s="219" t="s">
        <v>13</v>
      </c>
      <c r="M3954" t="s">
        <v>14</v>
      </c>
      <c r="N3954" t="s">
        <v>307</v>
      </c>
      <c r="O3954" t="s">
        <v>1599</v>
      </c>
      <c r="P3954" t="s">
        <v>4720</v>
      </c>
      <c r="Q3954" s="241">
        <v>44804</v>
      </c>
      <c r="R3954" s="241">
        <v>44896</v>
      </c>
      <c r="S3954" t="s">
        <v>8452</v>
      </c>
      <c r="T3954" s="196"/>
      <c r="U3954" s="196"/>
      <c r="V3954" s="196"/>
      <c r="W3954" s="196"/>
      <c r="X3954"/>
      <c r="Y3954" t="s">
        <v>8414</v>
      </c>
      <c r="Z3954" s="223">
        <v>1708521596</v>
      </c>
      <c r="AA3954" t="s">
        <v>8415</v>
      </c>
      <c r="AB3954" s="259" t="str">
        <f>_xlfn.IFNA(IF(Table[[#This Row],[Programme Partner]]&lt;&gt;Table[[#This Row],[Implementing Partner]],CONCATENATE(Table[[#This Row],[Programme Partner]],"-",Table[[#This Row],[Implementing Partner]]),Table[[#This Row],[Programme Partner]]),"")</f>
        <v>SCI</v>
      </c>
    </row>
    <row r="3955" spans="1:28" ht="16.5" customHeight="1">
      <c r="A3955" s="183">
        <v>4403</v>
      </c>
      <c r="B3955" s="195" t="s">
        <v>5234</v>
      </c>
      <c r="C3955" s="198" t="s">
        <v>5234</v>
      </c>
      <c r="D3955" s="212" t="s">
        <v>5234</v>
      </c>
      <c r="E3955" s="195" t="s">
        <v>27</v>
      </c>
      <c r="F3955" s="195" t="s">
        <v>8012</v>
      </c>
      <c r="G3955" s="195" t="s">
        <v>8359</v>
      </c>
      <c r="H3955" s="195" t="str">
        <f>IFERROR(VLOOKUP(Table[[#This Row],[Activity Details of Assistance]],WHAT!E:F,2,FALSE),"")</f>
        <v># of FSM Site</v>
      </c>
      <c r="I3955" s="195"/>
      <c r="J3955">
        <v>1</v>
      </c>
      <c r="K3955" t="s">
        <v>8280</v>
      </c>
      <c r="L3955" s="219" t="s">
        <v>13</v>
      </c>
      <c r="M3955" t="s">
        <v>14</v>
      </c>
      <c r="N3955" t="s">
        <v>307</v>
      </c>
      <c r="O3955" t="s">
        <v>1599</v>
      </c>
      <c r="P3955" t="s">
        <v>4720</v>
      </c>
      <c r="Q3955" s="241">
        <v>44804</v>
      </c>
      <c r="R3955" s="241">
        <v>44896</v>
      </c>
      <c r="S3955" t="s">
        <v>8452</v>
      </c>
      <c r="T3955" s="196"/>
      <c r="U3955" s="196"/>
      <c r="V3955" s="196"/>
      <c r="W3955" s="196"/>
      <c r="X3955"/>
      <c r="Y3955" t="s">
        <v>8414</v>
      </c>
      <c r="Z3955" s="223">
        <v>1708521596</v>
      </c>
      <c r="AA3955" t="s">
        <v>8415</v>
      </c>
      <c r="AB3955" s="259" t="str">
        <f>_xlfn.IFNA(IF(Table[[#This Row],[Programme Partner]]&lt;&gt;Table[[#This Row],[Implementing Partner]],CONCATENATE(Table[[#This Row],[Programme Partner]],"-",Table[[#This Row],[Implementing Partner]]),Table[[#This Row],[Programme Partner]]),"")</f>
        <v>SCI</v>
      </c>
    </row>
    <row r="3956" spans="1:28" ht="16.5" customHeight="1">
      <c r="A3956" s="183">
        <v>4404</v>
      </c>
      <c r="B3956" s="195" t="s">
        <v>5234</v>
      </c>
      <c r="C3956" s="198" t="s">
        <v>5234</v>
      </c>
      <c r="D3956" s="212" t="s">
        <v>5234</v>
      </c>
      <c r="E3956" s="195" t="s">
        <v>27</v>
      </c>
      <c r="F3956" s="195" t="s">
        <v>8012</v>
      </c>
      <c r="G3956" s="195" t="s">
        <v>8586</v>
      </c>
      <c r="H3956" s="195" t="str">
        <f>IFERROR(VLOOKUP(Table[[#This Row],[Activity Details of Assistance]],WHAT!E:F,2,FALSE),"")</f>
        <v># of door</v>
      </c>
      <c r="I3956" s="195"/>
      <c r="J3956">
        <v>72</v>
      </c>
      <c r="K3956" t="s">
        <v>8280</v>
      </c>
      <c r="L3956" s="219" t="s">
        <v>13</v>
      </c>
      <c r="M3956" t="s">
        <v>14</v>
      </c>
      <c r="N3956" t="s">
        <v>307</v>
      </c>
      <c r="O3956" t="s">
        <v>1599</v>
      </c>
      <c r="P3956" t="s">
        <v>4720</v>
      </c>
      <c r="Q3956" s="241">
        <v>44804</v>
      </c>
      <c r="R3956" s="241">
        <v>44896</v>
      </c>
      <c r="S3956" t="s">
        <v>8452</v>
      </c>
      <c r="T3956" s="196"/>
      <c r="U3956" s="196"/>
      <c r="V3956" s="196"/>
      <c r="W3956" s="196"/>
      <c r="X3956"/>
      <c r="Y3956" t="s">
        <v>8414</v>
      </c>
      <c r="Z3956" s="223">
        <v>1708521596</v>
      </c>
      <c r="AA3956" t="s">
        <v>8415</v>
      </c>
      <c r="AB3956" s="259" t="str">
        <f>_xlfn.IFNA(IF(Table[[#This Row],[Programme Partner]]&lt;&gt;Table[[#This Row],[Implementing Partner]],CONCATENATE(Table[[#This Row],[Programme Partner]],"-",Table[[#This Row],[Implementing Partner]]),Table[[#This Row],[Programme Partner]]),"")</f>
        <v>SCI</v>
      </c>
    </row>
    <row r="3957" spans="1:28" ht="16.5" customHeight="1">
      <c r="A3957" s="183">
        <v>4405</v>
      </c>
      <c r="B3957" s="195" t="s">
        <v>5234</v>
      </c>
      <c r="C3957" s="198" t="s">
        <v>5234</v>
      </c>
      <c r="D3957" s="212" t="s">
        <v>5234</v>
      </c>
      <c r="E3957" s="195" t="s">
        <v>27</v>
      </c>
      <c r="F3957" s="195" t="s">
        <v>8012</v>
      </c>
      <c r="G3957" s="195" t="s">
        <v>8357</v>
      </c>
      <c r="H3957" s="195" t="str">
        <f>IFERROR(VLOOKUP(Table[[#This Row],[Activity Details of Assistance]],WHAT!E:F,2,FALSE),"")</f>
        <v># of door</v>
      </c>
      <c r="I3957" s="195"/>
      <c r="J3957">
        <v>76</v>
      </c>
      <c r="K3957" t="s">
        <v>8280</v>
      </c>
      <c r="L3957" s="219" t="s">
        <v>13</v>
      </c>
      <c r="M3957" t="s">
        <v>14</v>
      </c>
      <c r="N3957" t="s">
        <v>307</v>
      </c>
      <c r="O3957" t="s">
        <v>1599</v>
      </c>
      <c r="P3957" t="s">
        <v>4720</v>
      </c>
      <c r="Q3957" s="241">
        <v>44804</v>
      </c>
      <c r="R3957" s="241">
        <v>44896</v>
      </c>
      <c r="S3957" t="s">
        <v>8452</v>
      </c>
      <c r="T3957" s="196"/>
      <c r="U3957" s="196"/>
      <c r="V3957" s="196"/>
      <c r="W3957" s="196"/>
      <c r="X3957"/>
      <c r="Y3957" t="s">
        <v>8414</v>
      </c>
      <c r="Z3957" s="223">
        <v>1708521596</v>
      </c>
      <c r="AA3957" t="s">
        <v>8415</v>
      </c>
      <c r="AB3957" s="259" t="str">
        <f>_xlfn.IFNA(IF(Table[[#This Row],[Programme Partner]]&lt;&gt;Table[[#This Row],[Implementing Partner]],CONCATENATE(Table[[#This Row],[Programme Partner]],"-",Table[[#This Row],[Implementing Partner]]),Table[[#This Row],[Programme Partner]]),"")</f>
        <v>SCI</v>
      </c>
    </row>
    <row r="3958" spans="1:28" ht="16.5" customHeight="1">
      <c r="A3958" s="183">
        <v>4406</v>
      </c>
      <c r="B3958" s="195" t="s">
        <v>5234</v>
      </c>
      <c r="C3958" s="198" t="s">
        <v>5234</v>
      </c>
      <c r="D3958" s="212" t="s">
        <v>5234</v>
      </c>
      <c r="E3958" s="195" t="s">
        <v>27</v>
      </c>
      <c r="F3958" s="195" t="s">
        <v>8013</v>
      </c>
      <c r="G3958" s="195" t="s">
        <v>8314</v>
      </c>
      <c r="H3958" s="195" t="str">
        <f>IFERROR(VLOOKUP(Table[[#This Row],[Activity Details of Assistance]],WHAT!E:F,2,FALSE),"")</f>
        <v># of HP sessions at HH level</v>
      </c>
      <c r="I3958" s="195"/>
      <c r="J3958">
        <v>143</v>
      </c>
      <c r="K3958" t="s">
        <v>8280</v>
      </c>
      <c r="L3958" s="219" t="s">
        <v>13</v>
      </c>
      <c r="M3958" t="s">
        <v>14</v>
      </c>
      <c r="N3958" t="s">
        <v>307</v>
      </c>
      <c r="O3958" t="s">
        <v>1599</v>
      </c>
      <c r="P3958" t="s">
        <v>4720</v>
      </c>
      <c r="Q3958" s="241">
        <v>44804</v>
      </c>
      <c r="R3958" s="241">
        <v>44896</v>
      </c>
      <c r="S3958" t="s">
        <v>8452</v>
      </c>
      <c r="T3958" s="196"/>
      <c r="U3958" s="196"/>
      <c r="V3958" s="196"/>
      <c r="W3958" s="196"/>
      <c r="X3958"/>
      <c r="Y3958" t="s">
        <v>8414</v>
      </c>
      <c r="Z3958" s="223">
        <v>1708521596</v>
      </c>
      <c r="AA3958" t="s">
        <v>8415</v>
      </c>
      <c r="AB3958" s="259" t="str">
        <f>_xlfn.IFNA(IF(Table[[#This Row],[Programme Partner]]&lt;&gt;Table[[#This Row],[Implementing Partner]],CONCATENATE(Table[[#This Row],[Programme Partner]],"-",Table[[#This Row],[Implementing Partner]]),Table[[#This Row],[Programme Partner]]),"")</f>
        <v>SCI</v>
      </c>
    </row>
    <row r="3959" spans="1:28" ht="16.5" customHeight="1">
      <c r="A3959" s="183">
        <v>4407</v>
      </c>
      <c r="B3959" s="195" t="s">
        <v>5234</v>
      </c>
      <c r="C3959" s="198" t="s">
        <v>5234</v>
      </c>
      <c r="D3959" s="212" t="s">
        <v>5234</v>
      </c>
      <c r="E3959" s="195" t="s">
        <v>27</v>
      </c>
      <c r="F3959" s="195" t="s">
        <v>8014</v>
      </c>
      <c r="G3959" s="195" t="s">
        <v>8358</v>
      </c>
      <c r="H3959" s="195" t="str">
        <f>IFERROR(VLOOKUP(Table[[#This Row],[Activity Details of Assistance]],WHAT!E:F,2,FALSE),"")</f>
        <v># of campaign per camp </v>
      </c>
      <c r="I3959" s="195"/>
      <c r="J3959">
        <v>2</v>
      </c>
      <c r="K3959" t="s">
        <v>8280</v>
      </c>
      <c r="L3959" s="219" t="s">
        <v>13</v>
      </c>
      <c r="M3959" t="s">
        <v>14</v>
      </c>
      <c r="N3959" t="s">
        <v>307</v>
      </c>
      <c r="O3959" t="s">
        <v>1599</v>
      </c>
      <c r="P3959" t="s">
        <v>4720</v>
      </c>
      <c r="Q3959" s="241">
        <v>44804</v>
      </c>
      <c r="R3959" s="241">
        <v>44896</v>
      </c>
      <c r="S3959" t="s">
        <v>8452</v>
      </c>
      <c r="T3959" s="196"/>
      <c r="U3959" s="196"/>
      <c r="V3959" s="196"/>
      <c r="W3959" s="196"/>
      <c r="X3959"/>
      <c r="Y3959" t="s">
        <v>8414</v>
      </c>
      <c r="Z3959" s="223">
        <v>1708521596</v>
      </c>
      <c r="AA3959" t="s">
        <v>8415</v>
      </c>
      <c r="AB3959" s="259" t="str">
        <f>_xlfn.IFNA(IF(Table[[#This Row],[Programme Partner]]&lt;&gt;Table[[#This Row],[Implementing Partner]],CONCATENATE(Table[[#This Row],[Programme Partner]],"-",Table[[#This Row],[Implementing Partner]]),Table[[#This Row],[Programme Partner]]),"")</f>
        <v>SCI</v>
      </c>
    </row>
    <row r="3960" spans="1:28" ht="16.5" customHeight="1">
      <c r="A3960" s="183">
        <v>4408</v>
      </c>
      <c r="B3960" s="195" t="s">
        <v>5148</v>
      </c>
      <c r="C3960" s="198" t="s">
        <v>5087</v>
      </c>
      <c r="D3960" s="212" t="s">
        <v>5148</v>
      </c>
      <c r="E3960" s="195" t="s">
        <v>27</v>
      </c>
      <c r="F3960" s="195" t="s">
        <v>8011</v>
      </c>
      <c r="G3960" s="195" t="s">
        <v>8584</v>
      </c>
      <c r="H3960" s="195" t="str">
        <f>IFERROR(VLOOKUP(Table[[#This Row],[Activity Details of Assistance]],WHAT!E:F,2,FALSE),"")</f>
        <v># of tube well</v>
      </c>
      <c r="I3960" s="195"/>
      <c r="J3960">
        <v>116</v>
      </c>
      <c r="K3960" t="s">
        <v>8280</v>
      </c>
      <c r="L3960" s="219" t="s">
        <v>13</v>
      </c>
      <c r="M3960" t="s">
        <v>14</v>
      </c>
      <c r="N3960" t="s">
        <v>309</v>
      </c>
      <c r="O3960" t="s">
        <v>1606</v>
      </c>
      <c r="P3960" t="s">
        <v>4670</v>
      </c>
      <c r="Q3960" s="241">
        <v>44804</v>
      </c>
      <c r="R3960" s="241">
        <v>44805</v>
      </c>
      <c r="S3960" t="s">
        <v>8452</v>
      </c>
      <c r="T3960" s="196"/>
      <c r="U3960" s="196"/>
      <c r="V3960" s="196"/>
      <c r="W3960" s="196"/>
      <c r="X3960"/>
      <c r="Y3960" t="s">
        <v>8337</v>
      </c>
      <c r="Z3960" s="223">
        <v>1845101021</v>
      </c>
      <c r="AA3960" t="s">
        <v>8297</v>
      </c>
      <c r="AB3960" s="259" t="str">
        <f>_xlfn.IFNA(IF(Table[[#This Row],[Programme Partner]]&lt;&gt;Table[[#This Row],[Implementing Partner]],CONCATENATE(Table[[#This Row],[Programme Partner]],"-",Table[[#This Row],[Implementing Partner]]),Table[[#This Row],[Programme Partner]]),"")</f>
        <v>IOM-DSK</v>
      </c>
    </row>
    <row r="3961" spans="1:28" ht="16.5" customHeight="1">
      <c r="A3961" s="183">
        <v>4409</v>
      </c>
      <c r="B3961" s="195" t="s">
        <v>5148</v>
      </c>
      <c r="C3961" s="198" t="s">
        <v>5087</v>
      </c>
      <c r="D3961" s="212" t="s">
        <v>5148</v>
      </c>
      <c r="E3961" s="195" t="s">
        <v>27</v>
      </c>
      <c r="F3961" s="195" t="s">
        <v>8011</v>
      </c>
      <c r="G3961" s="195" t="s">
        <v>8355</v>
      </c>
      <c r="H3961" s="195" t="str">
        <f>IFERROR(VLOOKUP(Table[[#This Row],[Activity Details of Assistance]],WHAT!E:F,2,FALSE),"")</f>
        <v># of water network</v>
      </c>
      <c r="I3961" s="195"/>
      <c r="J3961">
        <v>2</v>
      </c>
      <c r="K3961" t="s">
        <v>8280</v>
      </c>
      <c r="L3961" s="219" t="s">
        <v>13</v>
      </c>
      <c r="M3961" t="s">
        <v>14</v>
      </c>
      <c r="N3961" t="s">
        <v>309</v>
      </c>
      <c r="O3961" t="s">
        <v>1606</v>
      </c>
      <c r="P3961" t="s">
        <v>4670</v>
      </c>
      <c r="Q3961" s="241">
        <v>44804</v>
      </c>
      <c r="R3961" s="241">
        <v>44805</v>
      </c>
      <c r="S3961" t="s">
        <v>8452</v>
      </c>
      <c r="T3961" s="196"/>
      <c r="U3961" s="196"/>
      <c r="V3961" s="196"/>
      <c r="W3961" s="196"/>
      <c r="X3961"/>
      <c r="Y3961" t="s">
        <v>8337</v>
      </c>
      <c r="Z3961" s="223">
        <v>1845101021</v>
      </c>
      <c r="AA3961" t="s">
        <v>8297</v>
      </c>
      <c r="AB3961" s="259" t="str">
        <f>_xlfn.IFNA(IF(Table[[#This Row],[Programme Partner]]&lt;&gt;Table[[#This Row],[Implementing Partner]],CONCATENATE(Table[[#This Row],[Programme Partner]],"-",Table[[#This Row],[Implementing Partner]]),Table[[#This Row],[Programme Partner]]),"")</f>
        <v>IOM-DSK</v>
      </c>
    </row>
    <row r="3962" spans="1:28" ht="16.5" customHeight="1">
      <c r="A3962" s="183">
        <v>4410</v>
      </c>
      <c r="B3962" s="195" t="s">
        <v>5148</v>
      </c>
      <c r="C3962" s="198" t="s">
        <v>5087</v>
      </c>
      <c r="D3962" s="212" t="s">
        <v>5148</v>
      </c>
      <c r="E3962" s="195" t="s">
        <v>27</v>
      </c>
      <c r="F3962" s="195" t="s">
        <v>8012</v>
      </c>
      <c r="G3962" s="195" t="s">
        <v>8585</v>
      </c>
      <c r="H3962" s="195" t="str">
        <f>IFERROR(VLOOKUP(Table[[#This Row],[Activity Details of Assistance]],WHAT!E:F,2,FALSE),"")</f>
        <v xml:space="preserve"># of door </v>
      </c>
      <c r="I3962" s="195"/>
      <c r="J3962">
        <v>43</v>
      </c>
      <c r="K3962" t="s">
        <v>8280</v>
      </c>
      <c r="L3962" s="219" t="s">
        <v>13</v>
      </c>
      <c r="M3962" t="s">
        <v>14</v>
      </c>
      <c r="N3962" t="s">
        <v>309</v>
      </c>
      <c r="O3962" t="s">
        <v>1606</v>
      </c>
      <c r="P3962" t="s">
        <v>4670</v>
      </c>
      <c r="Q3962" s="241">
        <v>44804</v>
      </c>
      <c r="R3962" s="241">
        <v>44805</v>
      </c>
      <c r="S3962" t="s">
        <v>8452</v>
      </c>
      <c r="T3962" s="196"/>
      <c r="U3962" s="196"/>
      <c r="V3962" s="196"/>
      <c r="W3962" s="196"/>
      <c r="X3962"/>
      <c r="Y3962" t="s">
        <v>8337</v>
      </c>
      <c r="Z3962" s="223">
        <v>1845101021</v>
      </c>
      <c r="AA3962" t="s">
        <v>8297</v>
      </c>
      <c r="AB3962" s="259" t="str">
        <f>_xlfn.IFNA(IF(Table[[#This Row],[Programme Partner]]&lt;&gt;Table[[#This Row],[Implementing Partner]],CONCATENATE(Table[[#This Row],[Programme Partner]],"-",Table[[#This Row],[Implementing Partner]]),Table[[#This Row],[Programme Partner]]),"")</f>
        <v>IOM-DSK</v>
      </c>
    </row>
    <row r="3963" spans="1:28" ht="16.5" customHeight="1">
      <c r="A3963" s="183">
        <v>4411</v>
      </c>
      <c r="B3963" s="195" t="s">
        <v>5148</v>
      </c>
      <c r="C3963" s="198" t="s">
        <v>5087</v>
      </c>
      <c r="D3963" s="212" t="s">
        <v>5148</v>
      </c>
      <c r="E3963" s="195" t="s">
        <v>27</v>
      </c>
      <c r="F3963" s="195" t="s">
        <v>8012</v>
      </c>
      <c r="G3963" s="195" t="s">
        <v>8359</v>
      </c>
      <c r="H3963" s="195" t="str">
        <f>IFERROR(VLOOKUP(Table[[#This Row],[Activity Details of Assistance]],WHAT!E:F,2,FALSE),"")</f>
        <v># of FSM Site</v>
      </c>
      <c r="I3963" s="195"/>
      <c r="J3963">
        <v>11</v>
      </c>
      <c r="K3963" t="s">
        <v>8280</v>
      </c>
      <c r="L3963" s="219" t="s">
        <v>13</v>
      </c>
      <c r="M3963" t="s">
        <v>14</v>
      </c>
      <c r="N3963" t="s">
        <v>309</v>
      </c>
      <c r="O3963" t="s">
        <v>1606</v>
      </c>
      <c r="P3963" t="s">
        <v>4670</v>
      </c>
      <c r="Q3963" s="241">
        <v>44804</v>
      </c>
      <c r="R3963" s="241">
        <v>44805</v>
      </c>
      <c r="S3963" t="s">
        <v>8452</v>
      </c>
      <c r="T3963" s="196"/>
      <c r="U3963" s="196"/>
      <c r="V3963" s="196"/>
      <c r="W3963" s="196"/>
      <c r="X3963"/>
      <c r="Y3963" t="s">
        <v>8337</v>
      </c>
      <c r="Z3963" s="223">
        <v>1845101021</v>
      </c>
      <c r="AA3963" t="s">
        <v>8297</v>
      </c>
      <c r="AB3963" s="259" t="str">
        <f>_xlfn.IFNA(IF(Table[[#This Row],[Programme Partner]]&lt;&gt;Table[[#This Row],[Implementing Partner]],CONCATENATE(Table[[#This Row],[Programme Partner]],"-",Table[[#This Row],[Implementing Partner]]),Table[[#This Row],[Programme Partner]]),"")</f>
        <v>IOM-DSK</v>
      </c>
    </row>
    <row r="3964" spans="1:28" ht="16.5" customHeight="1">
      <c r="A3964" s="183">
        <v>4412</v>
      </c>
      <c r="B3964" s="195" t="s">
        <v>5148</v>
      </c>
      <c r="C3964" s="198" t="s">
        <v>5087</v>
      </c>
      <c r="D3964" s="212" t="s">
        <v>5148</v>
      </c>
      <c r="E3964" s="195" t="s">
        <v>27</v>
      </c>
      <c r="F3964" s="195" t="s">
        <v>8012</v>
      </c>
      <c r="G3964" s="195" t="s">
        <v>8356</v>
      </c>
      <c r="H3964" s="195" t="str">
        <f>IFERROR(VLOOKUP(Table[[#This Row],[Activity Details of Assistance]],WHAT!E:F,2,FALSE),"")</f>
        <v># of FSM Site</v>
      </c>
      <c r="I3964" s="195"/>
      <c r="J3964">
        <v>1</v>
      </c>
      <c r="K3964" t="s">
        <v>8280</v>
      </c>
      <c r="L3964" s="219" t="s">
        <v>13</v>
      </c>
      <c r="M3964" t="s">
        <v>14</v>
      </c>
      <c r="N3964" t="s">
        <v>309</v>
      </c>
      <c r="O3964" t="s">
        <v>1606</v>
      </c>
      <c r="P3964" t="s">
        <v>4670</v>
      </c>
      <c r="Q3964" s="241">
        <v>44804</v>
      </c>
      <c r="R3964" s="241">
        <v>44805</v>
      </c>
      <c r="S3964" t="s">
        <v>8452</v>
      </c>
      <c r="T3964" s="196"/>
      <c r="U3964" s="196"/>
      <c r="V3964" s="196"/>
      <c r="W3964" s="196"/>
      <c r="X3964"/>
      <c r="Y3964" t="s">
        <v>8337</v>
      </c>
      <c r="Z3964" s="223">
        <v>1845101021</v>
      </c>
      <c r="AA3964" t="s">
        <v>8297</v>
      </c>
      <c r="AB3964" s="259" t="str">
        <f>_xlfn.IFNA(IF(Table[[#This Row],[Programme Partner]]&lt;&gt;Table[[#This Row],[Implementing Partner]],CONCATENATE(Table[[#This Row],[Programme Partner]],"-",Table[[#This Row],[Implementing Partner]]),Table[[#This Row],[Programme Partner]]),"")</f>
        <v>IOM-DSK</v>
      </c>
    </row>
    <row r="3965" spans="1:28" ht="16.5" customHeight="1">
      <c r="A3965" s="183">
        <v>4413</v>
      </c>
      <c r="B3965" s="195" t="s">
        <v>5148</v>
      </c>
      <c r="C3965" s="198" t="s">
        <v>5087</v>
      </c>
      <c r="D3965" s="212" t="s">
        <v>5148</v>
      </c>
      <c r="E3965" s="195" t="s">
        <v>27</v>
      </c>
      <c r="F3965" s="195" t="s">
        <v>8012</v>
      </c>
      <c r="G3965" s="195" t="s">
        <v>8586</v>
      </c>
      <c r="H3965" s="195" t="str">
        <f>IFERROR(VLOOKUP(Table[[#This Row],[Activity Details of Assistance]],WHAT!E:F,2,FALSE),"")</f>
        <v># of door</v>
      </c>
      <c r="I3965" s="195"/>
      <c r="J3965">
        <v>79</v>
      </c>
      <c r="K3965" t="s">
        <v>8280</v>
      </c>
      <c r="L3965" s="219" t="s">
        <v>13</v>
      </c>
      <c r="M3965" t="s">
        <v>14</v>
      </c>
      <c r="N3965" t="s">
        <v>309</v>
      </c>
      <c r="O3965" t="s">
        <v>1606</v>
      </c>
      <c r="P3965" t="s">
        <v>4670</v>
      </c>
      <c r="Q3965" s="241">
        <v>44804</v>
      </c>
      <c r="R3965" s="241">
        <v>44805</v>
      </c>
      <c r="S3965" t="s">
        <v>8452</v>
      </c>
      <c r="T3965" s="196"/>
      <c r="U3965" s="196"/>
      <c r="V3965" s="196"/>
      <c r="W3965" s="196"/>
      <c r="X3965"/>
      <c r="Y3965" t="s">
        <v>8337</v>
      </c>
      <c r="Z3965" s="223">
        <v>1845101021</v>
      </c>
      <c r="AA3965" t="s">
        <v>8297</v>
      </c>
      <c r="AB3965" s="259" t="str">
        <f>_xlfn.IFNA(IF(Table[[#This Row],[Programme Partner]]&lt;&gt;Table[[#This Row],[Implementing Partner]],CONCATENATE(Table[[#This Row],[Programme Partner]],"-",Table[[#This Row],[Implementing Partner]]),Table[[#This Row],[Programme Partner]]),"")</f>
        <v>IOM-DSK</v>
      </c>
    </row>
    <row r="3966" spans="1:28" ht="16.5" customHeight="1">
      <c r="A3966" s="183">
        <v>4414</v>
      </c>
      <c r="B3966" s="195" t="s">
        <v>5148</v>
      </c>
      <c r="C3966" s="198" t="s">
        <v>5087</v>
      </c>
      <c r="D3966" s="212" t="s">
        <v>5148</v>
      </c>
      <c r="E3966" s="195" t="s">
        <v>27</v>
      </c>
      <c r="F3966" s="195" t="s">
        <v>8013</v>
      </c>
      <c r="G3966" s="195" t="s">
        <v>8317</v>
      </c>
      <c r="H3966" s="195" t="str">
        <f>IFERROR(VLOOKUP(Table[[#This Row],[Activity Details of Assistance]],WHAT!E:F,2,FALSE),"")</f>
        <v># of estimated persons reached by mass-media campaign</v>
      </c>
      <c r="I3966" s="195"/>
      <c r="J3966">
        <v>3</v>
      </c>
      <c r="K3966" t="s">
        <v>8280</v>
      </c>
      <c r="L3966" s="219" t="s">
        <v>13</v>
      </c>
      <c r="M3966" t="s">
        <v>14</v>
      </c>
      <c r="N3966" t="s">
        <v>309</v>
      </c>
      <c r="O3966" t="s">
        <v>1606</v>
      </c>
      <c r="P3966" t="s">
        <v>4670</v>
      </c>
      <c r="Q3966" s="241">
        <v>44804</v>
      </c>
      <c r="R3966" s="241">
        <v>44805</v>
      </c>
      <c r="S3966" t="s">
        <v>8452</v>
      </c>
      <c r="T3966" s="196"/>
      <c r="U3966" s="196"/>
      <c r="V3966" s="196"/>
      <c r="W3966" s="196"/>
      <c r="X3966"/>
      <c r="Y3966" t="s">
        <v>8337</v>
      </c>
      <c r="Z3966" s="223">
        <v>1845101021</v>
      </c>
      <c r="AA3966" t="s">
        <v>8297</v>
      </c>
      <c r="AB3966" s="259" t="str">
        <f>_xlfn.IFNA(IF(Table[[#This Row],[Programme Partner]]&lt;&gt;Table[[#This Row],[Implementing Partner]],CONCATENATE(Table[[#This Row],[Programme Partner]],"-",Table[[#This Row],[Implementing Partner]]),Table[[#This Row],[Programme Partner]]),"")</f>
        <v>IOM-DSK</v>
      </c>
    </row>
    <row r="3967" spans="1:28" ht="16.5" customHeight="1">
      <c r="A3967" s="183">
        <v>4415</v>
      </c>
      <c r="B3967" s="195" t="s">
        <v>5148</v>
      </c>
      <c r="C3967" s="198" t="s">
        <v>5087</v>
      </c>
      <c r="D3967" s="212" t="s">
        <v>5148</v>
      </c>
      <c r="E3967" s="195" t="s">
        <v>27</v>
      </c>
      <c r="F3967" s="195" t="s">
        <v>8013</v>
      </c>
      <c r="G3967" s="195" t="s">
        <v>8360</v>
      </c>
      <c r="H3967" s="195" t="str">
        <f>IFERROR(VLOOKUP(Table[[#This Row],[Activity Details of Assistance]],WHAT!E:F,2,FALSE),"")</f>
        <v># of household</v>
      </c>
      <c r="I3967" s="195"/>
      <c r="J3967">
        <v>416</v>
      </c>
      <c r="K3967" t="s">
        <v>8280</v>
      </c>
      <c r="L3967" s="219" t="s">
        <v>13</v>
      </c>
      <c r="M3967" t="s">
        <v>14</v>
      </c>
      <c r="N3967" t="s">
        <v>309</v>
      </c>
      <c r="O3967" t="s">
        <v>1606</v>
      </c>
      <c r="P3967" t="s">
        <v>4670</v>
      </c>
      <c r="Q3967" s="241">
        <v>44804</v>
      </c>
      <c r="R3967" s="241">
        <v>44805</v>
      </c>
      <c r="S3967" t="s">
        <v>8452</v>
      </c>
      <c r="T3967" s="196"/>
      <c r="U3967" s="196"/>
      <c r="V3967" s="196"/>
      <c r="W3967" s="196"/>
      <c r="X3967"/>
      <c r="Y3967" t="s">
        <v>8337</v>
      </c>
      <c r="Z3967" s="223">
        <v>1845101021</v>
      </c>
      <c r="AA3967" t="s">
        <v>8297</v>
      </c>
      <c r="AB3967" s="259" t="str">
        <f>_xlfn.IFNA(IF(Table[[#This Row],[Programme Partner]]&lt;&gt;Table[[#This Row],[Implementing Partner]],CONCATENATE(Table[[#This Row],[Programme Partner]],"-",Table[[#This Row],[Implementing Partner]]),Table[[#This Row],[Programme Partner]]),"")</f>
        <v>IOM-DSK</v>
      </c>
    </row>
    <row r="3968" spans="1:28" ht="16.5" customHeight="1">
      <c r="A3968" s="183">
        <v>4416</v>
      </c>
      <c r="B3968" s="195" t="s">
        <v>5148</v>
      </c>
      <c r="C3968" s="198" t="s">
        <v>5087</v>
      </c>
      <c r="D3968" s="212" t="s">
        <v>5148</v>
      </c>
      <c r="E3968" s="195" t="s">
        <v>27</v>
      </c>
      <c r="F3968" s="195" t="s">
        <v>8014</v>
      </c>
      <c r="G3968" s="195" t="s">
        <v>8358</v>
      </c>
      <c r="H3968" s="195" t="str">
        <f>IFERROR(VLOOKUP(Table[[#This Row],[Activity Details of Assistance]],WHAT!E:F,2,FALSE),"")</f>
        <v># of campaign per camp </v>
      </c>
      <c r="I3968" s="195"/>
      <c r="J3968">
        <v>13</v>
      </c>
      <c r="K3968" t="s">
        <v>8280</v>
      </c>
      <c r="L3968" s="219" t="s">
        <v>13</v>
      </c>
      <c r="M3968" t="s">
        <v>14</v>
      </c>
      <c r="N3968" t="s">
        <v>309</v>
      </c>
      <c r="O3968" t="s">
        <v>1606</v>
      </c>
      <c r="P3968" t="s">
        <v>4670</v>
      </c>
      <c r="Q3968" s="241">
        <v>44804</v>
      </c>
      <c r="R3968" s="241">
        <v>44805</v>
      </c>
      <c r="S3968" t="s">
        <v>8452</v>
      </c>
      <c r="T3968" s="196"/>
      <c r="U3968" s="196"/>
      <c r="V3968" s="196"/>
      <c r="W3968" s="196"/>
      <c r="X3968"/>
      <c r="Y3968" t="s">
        <v>8337</v>
      </c>
      <c r="Z3968" s="223">
        <v>1845101021</v>
      </c>
      <c r="AA3968" t="s">
        <v>8297</v>
      </c>
      <c r="AB3968" s="259" t="str">
        <f>_xlfn.IFNA(IF(Table[[#This Row],[Programme Partner]]&lt;&gt;Table[[#This Row],[Implementing Partner]],CONCATENATE(Table[[#This Row],[Programme Partner]],"-",Table[[#This Row],[Implementing Partner]]),Table[[#This Row],[Programme Partner]]),"")</f>
        <v>IOM-DSK</v>
      </c>
    </row>
    <row r="3969" spans="1:28" ht="16.5" customHeight="1">
      <c r="A3969" s="183">
        <v>4417</v>
      </c>
      <c r="B3969" s="195" t="s">
        <v>5148</v>
      </c>
      <c r="C3969" s="198" t="s">
        <v>5087</v>
      </c>
      <c r="D3969" s="212" t="s">
        <v>5148</v>
      </c>
      <c r="E3969" s="195" t="s">
        <v>27</v>
      </c>
      <c r="F3969" s="195" t="s">
        <v>8014</v>
      </c>
      <c r="G3969" s="195" t="s">
        <v>8445</v>
      </c>
      <c r="H3969" s="195" t="str">
        <f>IFERROR(VLOOKUP(Table[[#This Row],[Activity Details of Assistance]],WHAT!E:F,2,FALSE),"")</f>
        <v># of plant</v>
      </c>
      <c r="I3969" s="195"/>
      <c r="J3969">
        <v>1</v>
      </c>
      <c r="K3969" t="s">
        <v>8280</v>
      </c>
      <c r="L3969" s="219" t="s">
        <v>13</v>
      </c>
      <c r="M3969" t="s">
        <v>14</v>
      </c>
      <c r="N3969" t="s">
        <v>309</v>
      </c>
      <c r="O3969" t="s">
        <v>1606</v>
      </c>
      <c r="P3969" t="s">
        <v>4670</v>
      </c>
      <c r="Q3969" s="241">
        <v>44804</v>
      </c>
      <c r="R3969" s="241">
        <v>44805</v>
      </c>
      <c r="S3969" t="s">
        <v>8452</v>
      </c>
      <c r="T3969" s="196"/>
      <c r="U3969" s="196"/>
      <c r="V3969" s="196"/>
      <c r="W3969" s="196"/>
      <c r="X3969"/>
      <c r="Y3969" t="s">
        <v>8337</v>
      </c>
      <c r="Z3969" s="223">
        <v>1845101021</v>
      </c>
      <c r="AA3969" t="s">
        <v>8297</v>
      </c>
      <c r="AB3969" s="259" t="str">
        <f>_xlfn.IFNA(IF(Table[[#This Row],[Programme Partner]]&lt;&gt;Table[[#This Row],[Implementing Partner]],CONCATENATE(Table[[#This Row],[Programme Partner]],"-",Table[[#This Row],[Implementing Partner]]),Table[[#This Row],[Programme Partner]]),"")</f>
        <v>IOM-DSK</v>
      </c>
    </row>
    <row r="3970" spans="1:28" ht="16.5" customHeight="1">
      <c r="A3970" s="183">
        <v>4418</v>
      </c>
      <c r="B3970" s="195" t="s">
        <v>5234</v>
      </c>
      <c r="C3970" s="198" t="s">
        <v>5234</v>
      </c>
      <c r="D3970" s="212" t="s">
        <v>5234</v>
      </c>
      <c r="E3970" s="195" t="s">
        <v>27</v>
      </c>
      <c r="F3970" s="195" t="s">
        <v>8011</v>
      </c>
      <c r="G3970" s="195" t="s">
        <v>8355</v>
      </c>
      <c r="H3970" s="195" t="str">
        <f>IFERROR(VLOOKUP(Table[[#This Row],[Activity Details of Assistance]],WHAT!E:F,2,FALSE),"")</f>
        <v># of water network</v>
      </c>
      <c r="I3970" s="195"/>
      <c r="J3970">
        <v>1</v>
      </c>
      <c r="K3970" t="s">
        <v>8280</v>
      </c>
      <c r="L3970" s="219" t="s">
        <v>13</v>
      </c>
      <c r="M3970" t="s">
        <v>14</v>
      </c>
      <c r="N3970" t="s">
        <v>307</v>
      </c>
      <c r="O3970" t="s">
        <v>1599</v>
      </c>
      <c r="P3970" t="s">
        <v>4726</v>
      </c>
      <c r="Q3970" s="241">
        <v>44804</v>
      </c>
      <c r="R3970" s="241">
        <v>44896</v>
      </c>
      <c r="S3970" t="s">
        <v>8452</v>
      </c>
      <c r="T3970" s="196"/>
      <c r="U3970" s="196"/>
      <c r="V3970" s="196"/>
      <c r="W3970" s="196"/>
      <c r="X3970"/>
      <c r="Y3970" t="s">
        <v>8414</v>
      </c>
      <c r="Z3970" s="223">
        <v>1708521596</v>
      </c>
      <c r="AA3970" t="s">
        <v>8415</v>
      </c>
      <c r="AB3970" s="259" t="str">
        <f>_xlfn.IFNA(IF(Table[[#This Row],[Programme Partner]]&lt;&gt;Table[[#This Row],[Implementing Partner]],CONCATENATE(Table[[#This Row],[Programme Partner]],"-",Table[[#This Row],[Implementing Partner]]),Table[[#This Row],[Programme Partner]]),"")</f>
        <v>SCI</v>
      </c>
    </row>
    <row r="3971" spans="1:28" ht="16.5" customHeight="1">
      <c r="A3971" s="183">
        <v>4419</v>
      </c>
      <c r="B3971" s="195" t="s">
        <v>5234</v>
      </c>
      <c r="C3971" s="198" t="s">
        <v>5234</v>
      </c>
      <c r="D3971" s="212" t="s">
        <v>5234</v>
      </c>
      <c r="E3971" s="195" t="s">
        <v>27</v>
      </c>
      <c r="F3971" s="195" t="s">
        <v>8012</v>
      </c>
      <c r="G3971" s="195" t="s">
        <v>8585</v>
      </c>
      <c r="H3971" s="195" t="str">
        <f>IFERROR(VLOOKUP(Table[[#This Row],[Activity Details of Assistance]],WHAT!E:F,2,FALSE),"")</f>
        <v xml:space="preserve"># of door </v>
      </c>
      <c r="I3971" s="195"/>
      <c r="J3971">
        <v>14</v>
      </c>
      <c r="K3971" t="s">
        <v>8280</v>
      </c>
      <c r="L3971" s="219" t="s">
        <v>13</v>
      </c>
      <c r="M3971" t="s">
        <v>14</v>
      </c>
      <c r="N3971" t="s">
        <v>307</v>
      </c>
      <c r="O3971" t="s">
        <v>1599</v>
      </c>
      <c r="P3971" t="s">
        <v>4726</v>
      </c>
      <c r="Q3971" s="241">
        <v>44804</v>
      </c>
      <c r="R3971" s="241">
        <v>44896</v>
      </c>
      <c r="S3971" t="s">
        <v>8452</v>
      </c>
      <c r="T3971" s="196"/>
      <c r="U3971" s="196"/>
      <c r="V3971" s="196"/>
      <c r="W3971" s="196"/>
      <c r="X3971"/>
      <c r="Y3971" t="s">
        <v>8414</v>
      </c>
      <c r="Z3971" s="223">
        <v>1708521596</v>
      </c>
      <c r="AA3971" t="s">
        <v>8415</v>
      </c>
      <c r="AB3971" s="259" t="str">
        <f>_xlfn.IFNA(IF(Table[[#This Row],[Programme Partner]]&lt;&gt;Table[[#This Row],[Implementing Partner]],CONCATENATE(Table[[#This Row],[Programme Partner]],"-",Table[[#This Row],[Implementing Partner]]),Table[[#This Row],[Programme Partner]]),"")</f>
        <v>SCI</v>
      </c>
    </row>
    <row r="3972" spans="1:28" ht="16.5" customHeight="1">
      <c r="A3972" s="183">
        <v>4420</v>
      </c>
      <c r="B3972" s="195" t="s">
        <v>5234</v>
      </c>
      <c r="C3972" s="198" t="s">
        <v>5234</v>
      </c>
      <c r="D3972" s="212" t="s">
        <v>5234</v>
      </c>
      <c r="E3972" s="195" t="s">
        <v>27</v>
      </c>
      <c r="F3972" s="195" t="s">
        <v>8012</v>
      </c>
      <c r="G3972" s="195" t="s">
        <v>8586</v>
      </c>
      <c r="H3972" s="195" t="str">
        <f>IFERROR(VLOOKUP(Table[[#This Row],[Activity Details of Assistance]],WHAT!E:F,2,FALSE),"")</f>
        <v># of door</v>
      </c>
      <c r="I3972" s="195"/>
      <c r="J3972">
        <v>54</v>
      </c>
      <c r="K3972" t="s">
        <v>8280</v>
      </c>
      <c r="L3972" s="219" t="s">
        <v>13</v>
      </c>
      <c r="M3972" t="s">
        <v>14</v>
      </c>
      <c r="N3972" t="s">
        <v>307</v>
      </c>
      <c r="O3972" t="s">
        <v>1599</v>
      </c>
      <c r="P3972" t="s">
        <v>4726</v>
      </c>
      <c r="Q3972" s="241">
        <v>44804</v>
      </c>
      <c r="R3972" s="241">
        <v>44896</v>
      </c>
      <c r="S3972" t="s">
        <v>8452</v>
      </c>
      <c r="T3972" s="196"/>
      <c r="U3972" s="196"/>
      <c r="V3972" s="196"/>
      <c r="W3972" s="196"/>
      <c r="X3972"/>
      <c r="Y3972" t="s">
        <v>8414</v>
      </c>
      <c r="Z3972" s="223">
        <v>1708521596</v>
      </c>
      <c r="AA3972" t="s">
        <v>8415</v>
      </c>
      <c r="AB3972" s="259" t="str">
        <f>_xlfn.IFNA(IF(Table[[#This Row],[Programme Partner]]&lt;&gt;Table[[#This Row],[Implementing Partner]],CONCATENATE(Table[[#This Row],[Programme Partner]],"-",Table[[#This Row],[Implementing Partner]]),Table[[#This Row],[Programme Partner]]),"")</f>
        <v>SCI</v>
      </c>
    </row>
    <row r="3973" spans="1:28" ht="16.5" customHeight="1">
      <c r="A3973" s="183">
        <v>4421</v>
      </c>
      <c r="B3973" s="195" t="s">
        <v>5234</v>
      </c>
      <c r="C3973" s="198" t="s">
        <v>5234</v>
      </c>
      <c r="D3973" s="212" t="s">
        <v>5234</v>
      </c>
      <c r="E3973" s="195" t="s">
        <v>27</v>
      </c>
      <c r="F3973" s="195" t="s">
        <v>8012</v>
      </c>
      <c r="G3973" s="195" t="s">
        <v>8357</v>
      </c>
      <c r="H3973" s="195" t="str">
        <f>IFERROR(VLOOKUP(Table[[#This Row],[Activity Details of Assistance]],WHAT!E:F,2,FALSE),"")</f>
        <v># of door</v>
      </c>
      <c r="I3973" s="195"/>
      <c r="J3973">
        <v>60</v>
      </c>
      <c r="K3973" t="s">
        <v>8280</v>
      </c>
      <c r="L3973" s="219" t="s">
        <v>13</v>
      </c>
      <c r="M3973" t="s">
        <v>14</v>
      </c>
      <c r="N3973" t="s">
        <v>307</v>
      </c>
      <c r="O3973" t="s">
        <v>1599</v>
      </c>
      <c r="P3973" t="s">
        <v>4726</v>
      </c>
      <c r="Q3973" s="241">
        <v>44804</v>
      </c>
      <c r="R3973" s="241">
        <v>44896</v>
      </c>
      <c r="S3973" t="s">
        <v>8452</v>
      </c>
      <c r="T3973" s="196"/>
      <c r="U3973" s="196"/>
      <c r="V3973" s="196"/>
      <c r="W3973" s="196"/>
      <c r="X3973"/>
      <c r="Y3973" t="s">
        <v>8414</v>
      </c>
      <c r="Z3973" s="223">
        <v>1708521596</v>
      </c>
      <c r="AA3973" t="s">
        <v>8415</v>
      </c>
      <c r="AB3973" s="259" t="str">
        <f>_xlfn.IFNA(IF(Table[[#This Row],[Programme Partner]]&lt;&gt;Table[[#This Row],[Implementing Partner]],CONCATENATE(Table[[#This Row],[Programme Partner]],"-",Table[[#This Row],[Implementing Partner]]),Table[[#This Row],[Programme Partner]]),"")</f>
        <v>SCI</v>
      </c>
    </row>
    <row r="3974" spans="1:28" ht="16.5" customHeight="1">
      <c r="A3974" s="183">
        <v>4422</v>
      </c>
      <c r="B3974" s="195" t="s">
        <v>5234</v>
      </c>
      <c r="C3974" s="198" t="s">
        <v>5234</v>
      </c>
      <c r="D3974" s="212" t="s">
        <v>5234</v>
      </c>
      <c r="E3974" s="195" t="s">
        <v>27</v>
      </c>
      <c r="F3974" s="195" t="s">
        <v>8013</v>
      </c>
      <c r="G3974" s="195" t="s">
        <v>8314</v>
      </c>
      <c r="H3974" s="195" t="str">
        <f>IFERROR(VLOOKUP(Table[[#This Row],[Activity Details of Assistance]],WHAT!E:F,2,FALSE),"")</f>
        <v># of HP sessions at HH level</v>
      </c>
      <c r="I3974" s="195"/>
      <c r="J3974">
        <v>116</v>
      </c>
      <c r="K3974" t="s">
        <v>8280</v>
      </c>
      <c r="L3974" s="219" t="s">
        <v>13</v>
      </c>
      <c r="M3974" t="s">
        <v>14</v>
      </c>
      <c r="N3974" t="s">
        <v>307</v>
      </c>
      <c r="O3974" t="s">
        <v>1599</v>
      </c>
      <c r="P3974" t="s">
        <v>4726</v>
      </c>
      <c r="Q3974" s="241">
        <v>44804</v>
      </c>
      <c r="R3974" s="241">
        <v>44896</v>
      </c>
      <c r="S3974" t="s">
        <v>8452</v>
      </c>
      <c r="T3974" s="196"/>
      <c r="U3974" s="196"/>
      <c r="V3974" s="196"/>
      <c r="W3974" s="196"/>
      <c r="X3974"/>
      <c r="Y3974" t="s">
        <v>8414</v>
      </c>
      <c r="Z3974" s="223">
        <v>1708521596</v>
      </c>
      <c r="AA3974" t="s">
        <v>8415</v>
      </c>
      <c r="AB3974" s="259" t="str">
        <f>_xlfn.IFNA(IF(Table[[#This Row],[Programme Partner]]&lt;&gt;Table[[#This Row],[Implementing Partner]],CONCATENATE(Table[[#This Row],[Programme Partner]],"-",Table[[#This Row],[Implementing Partner]]),Table[[#This Row],[Programme Partner]]),"")</f>
        <v>SCI</v>
      </c>
    </row>
    <row r="3975" spans="1:28" ht="16.5" customHeight="1">
      <c r="A3975" s="183">
        <v>4423</v>
      </c>
      <c r="B3975" s="195" t="s">
        <v>5234</v>
      </c>
      <c r="C3975" s="198" t="s">
        <v>5234</v>
      </c>
      <c r="D3975" s="212" t="s">
        <v>5234</v>
      </c>
      <c r="E3975" s="195" t="s">
        <v>27</v>
      </c>
      <c r="F3975" s="195" t="s">
        <v>8014</v>
      </c>
      <c r="G3975" s="195" t="s">
        <v>8358</v>
      </c>
      <c r="H3975" s="195" t="str">
        <f>IFERROR(VLOOKUP(Table[[#This Row],[Activity Details of Assistance]],WHAT!E:F,2,FALSE),"")</f>
        <v># of campaign per camp </v>
      </c>
      <c r="I3975" s="195"/>
      <c r="J3975">
        <v>2</v>
      </c>
      <c r="K3975" t="s">
        <v>8280</v>
      </c>
      <c r="L3975" s="219" t="s">
        <v>13</v>
      </c>
      <c r="M3975" t="s">
        <v>14</v>
      </c>
      <c r="N3975" t="s">
        <v>307</v>
      </c>
      <c r="O3975" t="s">
        <v>1599</v>
      </c>
      <c r="P3975" t="s">
        <v>4726</v>
      </c>
      <c r="Q3975" s="241">
        <v>44804</v>
      </c>
      <c r="R3975" s="241">
        <v>44896</v>
      </c>
      <c r="S3975" t="s">
        <v>8452</v>
      </c>
      <c r="T3975" s="196"/>
      <c r="U3975" s="196"/>
      <c r="V3975" s="196"/>
      <c r="W3975" s="196"/>
      <c r="X3975"/>
      <c r="Y3975" t="s">
        <v>8414</v>
      </c>
      <c r="Z3975" s="223">
        <v>1708521596</v>
      </c>
      <c r="AA3975" t="s">
        <v>8415</v>
      </c>
      <c r="AB3975" s="259" t="str">
        <f>_xlfn.IFNA(IF(Table[[#This Row],[Programme Partner]]&lt;&gt;Table[[#This Row],[Implementing Partner]],CONCATENATE(Table[[#This Row],[Programme Partner]],"-",Table[[#This Row],[Implementing Partner]]),Table[[#This Row],[Programme Partner]]),"")</f>
        <v>SCI</v>
      </c>
    </row>
    <row r="3976" spans="1:28" ht="16.5" customHeight="1">
      <c r="A3976" s="183">
        <v>4424</v>
      </c>
      <c r="B3976" s="195" t="s">
        <v>5234</v>
      </c>
      <c r="C3976" s="198" t="s">
        <v>5234</v>
      </c>
      <c r="D3976" s="212" t="s">
        <v>5234</v>
      </c>
      <c r="E3976" s="195" t="s">
        <v>27</v>
      </c>
      <c r="F3976" s="195" t="s">
        <v>8014</v>
      </c>
      <c r="G3976" s="195" t="s">
        <v>8445</v>
      </c>
      <c r="H3976" s="195" t="str">
        <f>IFERROR(VLOOKUP(Table[[#This Row],[Activity Details of Assistance]],WHAT!E:F,2,FALSE),"")</f>
        <v># of plant</v>
      </c>
      <c r="I3976" s="195"/>
      <c r="J3976">
        <v>1</v>
      </c>
      <c r="K3976" t="s">
        <v>8280</v>
      </c>
      <c r="L3976" s="219" t="s">
        <v>13</v>
      </c>
      <c r="M3976" t="s">
        <v>14</v>
      </c>
      <c r="N3976" t="s">
        <v>307</v>
      </c>
      <c r="O3976" t="s">
        <v>1599</v>
      </c>
      <c r="P3976" t="s">
        <v>4726</v>
      </c>
      <c r="Q3976" s="241">
        <v>44804</v>
      </c>
      <c r="R3976" s="241">
        <v>44896</v>
      </c>
      <c r="S3976" t="s">
        <v>8452</v>
      </c>
      <c r="T3976" s="196"/>
      <c r="U3976" s="196"/>
      <c r="V3976" s="196"/>
      <c r="W3976" s="196"/>
      <c r="X3976"/>
      <c r="Y3976" t="s">
        <v>8414</v>
      </c>
      <c r="Z3976" s="223">
        <v>1708521596</v>
      </c>
      <c r="AA3976" t="s">
        <v>8415</v>
      </c>
      <c r="AB3976" s="259" t="str">
        <f>_xlfn.IFNA(IF(Table[[#This Row],[Programme Partner]]&lt;&gt;Table[[#This Row],[Implementing Partner]],CONCATENATE(Table[[#This Row],[Programme Partner]],"-",Table[[#This Row],[Implementing Partner]]),Table[[#This Row],[Programme Partner]]),"")</f>
        <v>SCI</v>
      </c>
    </row>
    <row r="3977" spans="1:28" ht="16.5" customHeight="1">
      <c r="A3977" s="183">
        <v>4425</v>
      </c>
      <c r="B3977" s="195" t="s">
        <v>4993</v>
      </c>
      <c r="C3977" s="198" t="s">
        <v>4993</v>
      </c>
      <c r="D3977" s="212" t="s">
        <v>6032</v>
      </c>
      <c r="E3977" s="195" t="s">
        <v>27</v>
      </c>
      <c r="F3977" s="195" t="s">
        <v>8011</v>
      </c>
      <c r="G3977" s="195" t="s">
        <v>8584</v>
      </c>
      <c r="H3977" s="195" t="str">
        <f>IFERROR(VLOOKUP(Table[[#This Row],[Activity Details of Assistance]],WHAT!E:F,2,FALSE),"")</f>
        <v># of tube well</v>
      </c>
      <c r="I3977" s="195"/>
      <c r="J3977">
        <v>12</v>
      </c>
      <c r="K3977" t="s">
        <v>8280</v>
      </c>
      <c r="L3977" s="219" t="s">
        <v>13</v>
      </c>
      <c r="M3977" t="s">
        <v>14</v>
      </c>
      <c r="N3977" t="s">
        <v>309</v>
      </c>
      <c r="O3977" t="s">
        <v>1606</v>
      </c>
      <c r="P3977" t="s">
        <v>6397</v>
      </c>
      <c r="Q3977" s="241">
        <v>44804</v>
      </c>
      <c r="R3977" s="241">
        <v>44896</v>
      </c>
      <c r="S3977" t="s">
        <v>8452</v>
      </c>
      <c r="T3977" s="196"/>
      <c r="U3977" s="196"/>
      <c r="V3977" s="196"/>
      <c r="W3977" s="196"/>
      <c r="X3977"/>
      <c r="Y3977" t="s">
        <v>8309</v>
      </c>
      <c r="Z3977" s="223">
        <v>1813213381</v>
      </c>
      <c r="AA3977" t="s">
        <v>8285</v>
      </c>
      <c r="AB3977" s="259" t="str">
        <f>_xlfn.IFNA(IF(Table[[#This Row],[Programme Partner]]&lt;&gt;Table[[#This Row],[Implementing Partner]],CONCATENATE(Table[[#This Row],[Programme Partner]],"-",Table[[#This Row],[Implementing Partner]]),Table[[#This Row],[Programme Partner]]),"")</f>
        <v>ACF</v>
      </c>
    </row>
    <row r="3978" spans="1:28" ht="16.5" customHeight="1">
      <c r="A3978" s="183">
        <v>4426</v>
      </c>
      <c r="B3978" s="195" t="s">
        <v>4993</v>
      </c>
      <c r="C3978" s="198" t="s">
        <v>4993</v>
      </c>
      <c r="D3978" s="212" t="s">
        <v>6032</v>
      </c>
      <c r="E3978" s="195" t="s">
        <v>27</v>
      </c>
      <c r="F3978" s="195" t="s">
        <v>8011</v>
      </c>
      <c r="G3978" t="s">
        <v>8019</v>
      </c>
      <c r="H3978" s="195" t="str">
        <f>IFERROR(VLOOKUP(Table[[#This Row],[Activity Details of Assistance]],WHAT!E:F,2,FALSE),"")</f>
        <v>N/A</v>
      </c>
      <c r="I3978" s="195"/>
      <c r="J3978">
        <v>617</v>
      </c>
      <c r="K3978" t="s">
        <v>8280</v>
      </c>
      <c r="L3978" s="219" t="s">
        <v>13</v>
      </c>
      <c r="M3978" t="s">
        <v>14</v>
      </c>
      <c r="N3978" t="s">
        <v>309</v>
      </c>
      <c r="O3978" t="s">
        <v>1606</v>
      </c>
      <c r="P3978" t="s">
        <v>6397</v>
      </c>
      <c r="Q3978" s="241">
        <v>44804</v>
      </c>
      <c r="R3978" s="241">
        <v>44896</v>
      </c>
      <c r="S3978" t="s">
        <v>8452</v>
      </c>
      <c r="T3978" s="196"/>
      <c r="U3978" s="196"/>
      <c r="V3978" s="196"/>
      <c r="W3978" s="196"/>
      <c r="X3978"/>
      <c r="Y3978" t="s">
        <v>8309</v>
      </c>
      <c r="Z3978" s="223">
        <v>1813213381</v>
      </c>
      <c r="AA3978" t="s">
        <v>8285</v>
      </c>
      <c r="AB3978" s="259" t="str">
        <f>_xlfn.IFNA(IF(Table[[#This Row],[Programme Partner]]&lt;&gt;Table[[#This Row],[Implementing Partner]],CONCATENATE(Table[[#This Row],[Programme Partner]],"-",Table[[#This Row],[Implementing Partner]]),Table[[#This Row],[Programme Partner]]),"")</f>
        <v>ACF</v>
      </c>
    </row>
    <row r="3979" spans="1:28" ht="16.5" customHeight="1">
      <c r="A3979" s="183">
        <v>4427</v>
      </c>
      <c r="B3979" s="195" t="s">
        <v>4993</v>
      </c>
      <c r="C3979" s="198" t="s">
        <v>4993</v>
      </c>
      <c r="D3979" s="212" t="s">
        <v>6032</v>
      </c>
      <c r="E3979" s="195" t="s">
        <v>27</v>
      </c>
      <c r="F3979" s="195" t="s">
        <v>8012</v>
      </c>
      <c r="G3979" s="195" t="s">
        <v>8585</v>
      </c>
      <c r="H3979" s="195" t="str">
        <f>IFERROR(VLOOKUP(Table[[#This Row],[Activity Details of Assistance]],WHAT!E:F,2,FALSE),"")</f>
        <v xml:space="preserve"># of door </v>
      </c>
      <c r="I3979" s="195"/>
      <c r="J3979">
        <v>4</v>
      </c>
      <c r="K3979" t="s">
        <v>8280</v>
      </c>
      <c r="L3979" s="219" t="s">
        <v>13</v>
      </c>
      <c r="M3979" t="s">
        <v>14</v>
      </c>
      <c r="N3979" t="s">
        <v>309</v>
      </c>
      <c r="O3979" t="s">
        <v>1606</v>
      </c>
      <c r="P3979" t="s">
        <v>6397</v>
      </c>
      <c r="Q3979" s="241">
        <v>44804</v>
      </c>
      <c r="R3979" s="241">
        <v>44896</v>
      </c>
      <c r="S3979" t="s">
        <v>8452</v>
      </c>
      <c r="T3979" s="196"/>
      <c r="U3979" s="196"/>
      <c r="V3979" s="196"/>
      <c r="W3979" s="196"/>
      <c r="X3979"/>
      <c r="Y3979" t="s">
        <v>8309</v>
      </c>
      <c r="Z3979" s="223">
        <v>1813213381</v>
      </c>
      <c r="AA3979" t="s">
        <v>8285</v>
      </c>
      <c r="AB3979" s="259" t="str">
        <f>_xlfn.IFNA(IF(Table[[#This Row],[Programme Partner]]&lt;&gt;Table[[#This Row],[Implementing Partner]],CONCATENATE(Table[[#This Row],[Programme Partner]],"-",Table[[#This Row],[Implementing Partner]]),Table[[#This Row],[Programme Partner]]),"")</f>
        <v>ACF</v>
      </c>
    </row>
    <row r="3980" spans="1:28" ht="16.5" customHeight="1">
      <c r="A3980" s="183">
        <v>4428</v>
      </c>
      <c r="B3980" s="195" t="s">
        <v>4993</v>
      </c>
      <c r="C3980" s="198" t="s">
        <v>4993</v>
      </c>
      <c r="D3980" s="212" t="s">
        <v>6032</v>
      </c>
      <c r="E3980" s="195" t="s">
        <v>27</v>
      </c>
      <c r="F3980" s="195" t="s">
        <v>8012</v>
      </c>
      <c r="G3980" s="195" t="s">
        <v>8359</v>
      </c>
      <c r="H3980" s="195" t="str">
        <f>IFERROR(VLOOKUP(Table[[#This Row],[Activity Details of Assistance]],WHAT!E:F,2,FALSE),"")</f>
        <v># of FSM Site</v>
      </c>
      <c r="I3980" s="195"/>
      <c r="J3980">
        <v>3</v>
      </c>
      <c r="K3980" t="s">
        <v>8280</v>
      </c>
      <c r="L3980" s="219" t="s">
        <v>13</v>
      </c>
      <c r="M3980" t="s">
        <v>14</v>
      </c>
      <c r="N3980" t="s">
        <v>309</v>
      </c>
      <c r="O3980" t="s">
        <v>1606</v>
      </c>
      <c r="P3980" t="s">
        <v>6397</v>
      </c>
      <c r="Q3980" s="241">
        <v>44804</v>
      </c>
      <c r="R3980" s="241">
        <v>44896</v>
      </c>
      <c r="S3980" t="s">
        <v>8452</v>
      </c>
      <c r="T3980" s="196"/>
      <c r="U3980" s="196"/>
      <c r="V3980" s="196"/>
      <c r="W3980" s="196"/>
      <c r="X3980"/>
      <c r="Y3980" t="s">
        <v>8309</v>
      </c>
      <c r="Z3980" s="223">
        <v>1813213381</v>
      </c>
      <c r="AA3980" t="s">
        <v>8285</v>
      </c>
      <c r="AB3980" s="259" t="str">
        <f>_xlfn.IFNA(IF(Table[[#This Row],[Programme Partner]]&lt;&gt;Table[[#This Row],[Implementing Partner]],CONCATENATE(Table[[#This Row],[Programme Partner]],"-",Table[[#This Row],[Implementing Partner]]),Table[[#This Row],[Programme Partner]]),"")</f>
        <v>ACF</v>
      </c>
    </row>
    <row r="3981" spans="1:28" ht="16.5" customHeight="1">
      <c r="A3981" s="183">
        <v>4429</v>
      </c>
      <c r="B3981" s="195" t="s">
        <v>4993</v>
      </c>
      <c r="C3981" s="198" t="s">
        <v>4993</v>
      </c>
      <c r="D3981" s="212" t="s">
        <v>6032</v>
      </c>
      <c r="E3981" s="195" t="s">
        <v>27</v>
      </c>
      <c r="F3981" s="195" t="s">
        <v>8012</v>
      </c>
      <c r="G3981" s="195" t="s">
        <v>8586</v>
      </c>
      <c r="H3981" s="195" t="str">
        <f>IFERROR(VLOOKUP(Table[[#This Row],[Activity Details of Assistance]],WHAT!E:F,2,FALSE),"")</f>
        <v># of door</v>
      </c>
      <c r="I3981" s="195"/>
      <c r="J3981">
        <v>4</v>
      </c>
      <c r="K3981" t="s">
        <v>8280</v>
      </c>
      <c r="L3981" s="219" t="s">
        <v>13</v>
      </c>
      <c r="M3981" t="s">
        <v>14</v>
      </c>
      <c r="N3981" t="s">
        <v>309</v>
      </c>
      <c r="O3981" t="s">
        <v>1606</v>
      </c>
      <c r="P3981" t="s">
        <v>6397</v>
      </c>
      <c r="Q3981" s="241">
        <v>44804</v>
      </c>
      <c r="R3981" s="241">
        <v>44896</v>
      </c>
      <c r="S3981" t="s">
        <v>8452</v>
      </c>
      <c r="T3981" s="196"/>
      <c r="U3981" s="196"/>
      <c r="V3981" s="196"/>
      <c r="W3981" s="196"/>
      <c r="X3981"/>
      <c r="Y3981" t="s">
        <v>8309</v>
      </c>
      <c r="Z3981" s="223">
        <v>1813213381</v>
      </c>
      <c r="AA3981" t="s">
        <v>8285</v>
      </c>
      <c r="AB3981" s="259" t="str">
        <f>_xlfn.IFNA(IF(Table[[#This Row],[Programme Partner]]&lt;&gt;Table[[#This Row],[Implementing Partner]],CONCATENATE(Table[[#This Row],[Programme Partner]],"-",Table[[#This Row],[Implementing Partner]]),Table[[#This Row],[Programme Partner]]),"")</f>
        <v>ACF</v>
      </c>
    </row>
    <row r="3982" spans="1:28" ht="16.5" customHeight="1">
      <c r="A3982" s="183">
        <v>4430</v>
      </c>
      <c r="B3982" s="224" t="s">
        <v>4993</v>
      </c>
      <c r="C3982" s="198" t="s">
        <v>4993</v>
      </c>
      <c r="D3982" s="212" t="s">
        <v>6032</v>
      </c>
      <c r="E3982" s="195" t="s">
        <v>27</v>
      </c>
      <c r="F3982" s="195" t="s">
        <v>8012</v>
      </c>
      <c r="G3982" s="195" t="s">
        <v>8357</v>
      </c>
      <c r="H3982" s="195" t="str">
        <f>IFERROR(VLOOKUP(Table[[#This Row],[Activity Details of Assistance]],WHAT!E:F,2,FALSE),"")</f>
        <v># of door</v>
      </c>
      <c r="I3982" s="195"/>
      <c r="J3982">
        <v>92</v>
      </c>
      <c r="K3982" t="s">
        <v>8280</v>
      </c>
      <c r="L3982" s="219" t="s">
        <v>13</v>
      </c>
      <c r="M3982" t="s">
        <v>14</v>
      </c>
      <c r="N3982" t="s">
        <v>309</v>
      </c>
      <c r="O3982" t="s">
        <v>1606</v>
      </c>
      <c r="P3982" t="s">
        <v>6397</v>
      </c>
      <c r="Q3982" s="241">
        <v>44804</v>
      </c>
      <c r="R3982" s="241">
        <v>44896</v>
      </c>
      <c r="S3982" t="s">
        <v>8452</v>
      </c>
      <c r="T3982" s="196"/>
      <c r="U3982" s="196"/>
      <c r="V3982" s="196"/>
      <c r="W3982" s="196"/>
      <c r="X3982"/>
      <c r="Y3982" t="s">
        <v>8309</v>
      </c>
      <c r="Z3982" s="223">
        <v>1813213381</v>
      </c>
      <c r="AA3982" t="s">
        <v>8285</v>
      </c>
      <c r="AB3982" s="259" t="str">
        <f>_xlfn.IFNA(IF(Table[[#This Row],[Programme Partner]]&lt;&gt;Table[[#This Row],[Implementing Partner]],CONCATENATE(Table[[#This Row],[Programme Partner]],"-",Table[[#This Row],[Implementing Partner]]),Table[[#This Row],[Programme Partner]]),"")</f>
        <v>ACF</v>
      </c>
    </row>
    <row r="3983" spans="1:28" ht="16.5" customHeight="1">
      <c r="A3983" s="183">
        <v>4431</v>
      </c>
      <c r="B3983" s="224" t="s">
        <v>4993</v>
      </c>
      <c r="C3983" s="198" t="s">
        <v>4993</v>
      </c>
      <c r="D3983" s="212" t="s">
        <v>6032</v>
      </c>
      <c r="E3983" s="195" t="s">
        <v>27</v>
      </c>
      <c r="F3983" s="195" t="s">
        <v>8012</v>
      </c>
      <c r="G3983" t="s">
        <v>8019</v>
      </c>
      <c r="H3983" s="195" t="str">
        <f>IFERROR(VLOOKUP(Table[[#This Row],[Activity Details of Assistance]],WHAT!E:F,2,FALSE),"")</f>
        <v>N/A</v>
      </c>
      <c r="I3983" s="195"/>
      <c r="J3983">
        <v>2</v>
      </c>
      <c r="K3983" t="s">
        <v>8280</v>
      </c>
      <c r="L3983" s="219" t="s">
        <v>13</v>
      </c>
      <c r="M3983" t="s">
        <v>14</v>
      </c>
      <c r="N3983" t="s">
        <v>309</v>
      </c>
      <c r="O3983" t="s">
        <v>1606</v>
      </c>
      <c r="P3983" t="s">
        <v>6397</v>
      </c>
      <c r="Q3983" s="241">
        <v>44804</v>
      </c>
      <c r="R3983" s="241">
        <v>44896</v>
      </c>
      <c r="S3983" t="s">
        <v>8452</v>
      </c>
      <c r="T3983" s="196"/>
      <c r="U3983" s="196"/>
      <c r="V3983" s="196"/>
      <c r="W3983" s="196"/>
      <c r="X3983"/>
      <c r="Y3983" t="s">
        <v>8309</v>
      </c>
      <c r="Z3983" s="223">
        <v>1813213381</v>
      </c>
      <c r="AA3983" t="s">
        <v>8285</v>
      </c>
      <c r="AB3983" s="259" t="str">
        <f>_xlfn.IFNA(IF(Table[[#This Row],[Programme Partner]]&lt;&gt;Table[[#This Row],[Implementing Partner]],CONCATENATE(Table[[#This Row],[Programme Partner]],"-",Table[[#This Row],[Implementing Partner]]),Table[[#This Row],[Programme Partner]]),"")</f>
        <v>ACF</v>
      </c>
    </row>
    <row r="3984" spans="1:28" ht="16.5" customHeight="1">
      <c r="A3984" s="183">
        <v>4432</v>
      </c>
      <c r="B3984" s="224" t="s">
        <v>4993</v>
      </c>
      <c r="C3984" s="198" t="s">
        <v>4993</v>
      </c>
      <c r="D3984" s="212" t="s">
        <v>6032</v>
      </c>
      <c r="E3984" s="195" t="s">
        <v>27</v>
      </c>
      <c r="F3984" s="195" t="s">
        <v>8013</v>
      </c>
      <c r="G3984" s="195" t="s">
        <v>8313</v>
      </c>
      <c r="H3984" s="195" t="str">
        <f>IFERROR(VLOOKUP(Table[[#This Row],[Activity Details of Assistance]],WHAT!E:F,2,FALSE),"")</f>
        <v># of HP sessions at community level</v>
      </c>
      <c r="I3984" s="195"/>
      <c r="J3984">
        <v>420</v>
      </c>
      <c r="K3984" t="s">
        <v>8280</v>
      </c>
      <c r="L3984" s="219" t="s">
        <v>13</v>
      </c>
      <c r="M3984" t="s">
        <v>14</v>
      </c>
      <c r="N3984" t="s">
        <v>309</v>
      </c>
      <c r="O3984" t="s">
        <v>1606</v>
      </c>
      <c r="P3984" t="s">
        <v>6397</v>
      </c>
      <c r="Q3984" s="241">
        <v>44804</v>
      </c>
      <c r="R3984" s="241">
        <v>44896</v>
      </c>
      <c r="S3984" t="s">
        <v>8452</v>
      </c>
      <c r="T3984" s="196"/>
      <c r="U3984" s="196"/>
      <c r="V3984" s="196"/>
      <c r="W3984" s="196"/>
      <c r="X3984"/>
      <c r="Y3984" t="s">
        <v>8309</v>
      </c>
      <c r="Z3984" s="223">
        <v>1813213381</v>
      </c>
      <c r="AA3984" t="s">
        <v>8285</v>
      </c>
      <c r="AB3984" s="259" t="str">
        <f>_xlfn.IFNA(IF(Table[[#This Row],[Programme Partner]]&lt;&gt;Table[[#This Row],[Implementing Partner]],CONCATENATE(Table[[#This Row],[Programme Partner]],"-",Table[[#This Row],[Implementing Partner]]),Table[[#This Row],[Programme Partner]]),"")</f>
        <v>ACF</v>
      </c>
    </row>
    <row r="3985" spans="1:28" ht="16.5" customHeight="1">
      <c r="A3985" s="183">
        <v>4433</v>
      </c>
      <c r="B3985" s="224" t="s">
        <v>4993</v>
      </c>
      <c r="C3985" s="198" t="s">
        <v>4993</v>
      </c>
      <c r="D3985" s="212" t="s">
        <v>6032</v>
      </c>
      <c r="E3985" s="195" t="s">
        <v>27</v>
      </c>
      <c r="F3985" s="195" t="s">
        <v>8013</v>
      </c>
      <c r="G3985" s="195" t="s">
        <v>8314</v>
      </c>
      <c r="H3985" s="195" t="str">
        <f>IFERROR(VLOOKUP(Table[[#This Row],[Activity Details of Assistance]],WHAT!E:F,2,FALSE),"")</f>
        <v># of HP sessions at HH level</v>
      </c>
      <c r="I3985" s="195"/>
      <c r="J3985">
        <v>840</v>
      </c>
      <c r="K3985" t="s">
        <v>8280</v>
      </c>
      <c r="L3985" s="219" t="s">
        <v>13</v>
      </c>
      <c r="M3985" t="s">
        <v>14</v>
      </c>
      <c r="N3985" t="s">
        <v>309</v>
      </c>
      <c r="O3985" t="s">
        <v>1606</v>
      </c>
      <c r="P3985" t="s">
        <v>6397</v>
      </c>
      <c r="Q3985" s="241">
        <v>44804</v>
      </c>
      <c r="R3985" s="241">
        <v>44896</v>
      </c>
      <c r="S3985" t="s">
        <v>8452</v>
      </c>
      <c r="T3985" s="196"/>
      <c r="U3985" s="196"/>
      <c r="V3985" s="196"/>
      <c r="W3985" s="196"/>
      <c r="X3985"/>
      <c r="Y3985" t="s">
        <v>8309</v>
      </c>
      <c r="Z3985" s="223">
        <v>1813213381</v>
      </c>
      <c r="AA3985" t="s">
        <v>8285</v>
      </c>
      <c r="AB3985" s="259" t="str">
        <f>_xlfn.IFNA(IF(Table[[#This Row],[Programme Partner]]&lt;&gt;Table[[#This Row],[Implementing Partner]],CONCATENATE(Table[[#This Row],[Programme Partner]],"-",Table[[#This Row],[Implementing Partner]]),Table[[#This Row],[Programme Partner]]),"")</f>
        <v>ACF</v>
      </c>
    </row>
    <row r="3986" spans="1:28" ht="16.5" customHeight="1">
      <c r="A3986" s="183">
        <v>4434</v>
      </c>
      <c r="B3986" s="195" t="s">
        <v>4993</v>
      </c>
      <c r="C3986" s="198" t="s">
        <v>4993</v>
      </c>
      <c r="D3986" s="212" t="s">
        <v>6032</v>
      </c>
      <c r="E3986" s="195" t="s">
        <v>27</v>
      </c>
      <c r="F3986" s="195" t="s">
        <v>8013</v>
      </c>
      <c r="G3986" s="195" t="s">
        <v>8442</v>
      </c>
      <c r="H3986" s="195" t="str">
        <f>IFERROR(VLOOKUP(Table[[#This Row],[Activity Details of Assistance]],WHAT!E:F,2,FALSE),"")</f>
        <v># of facilities</v>
      </c>
      <c r="I3986" s="195"/>
      <c r="J3986">
        <v>92</v>
      </c>
      <c r="K3986" t="s">
        <v>8280</v>
      </c>
      <c r="L3986" s="219" t="s">
        <v>13</v>
      </c>
      <c r="M3986" t="s">
        <v>14</v>
      </c>
      <c r="N3986" t="s">
        <v>309</v>
      </c>
      <c r="O3986" t="s">
        <v>1606</v>
      </c>
      <c r="P3986" t="s">
        <v>6397</v>
      </c>
      <c r="Q3986" s="241">
        <v>44804</v>
      </c>
      <c r="R3986" s="241">
        <v>44896</v>
      </c>
      <c r="S3986" t="s">
        <v>8452</v>
      </c>
      <c r="T3986" s="196"/>
      <c r="U3986" s="196"/>
      <c r="V3986" s="196"/>
      <c r="W3986" s="196"/>
      <c r="X3986"/>
      <c r="Y3986" t="s">
        <v>8309</v>
      </c>
      <c r="Z3986" s="223">
        <v>1813213381</v>
      </c>
      <c r="AA3986" t="s">
        <v>8285</v>
      </c>
      <c r="AB3986" s="259" t="str">
        <f>_xlfn.IFNA(IF(Table[[#This Row],[Programme Partner]]&lt;&gt;Table[[#This Row],[Implementing Partner]],CONCATENATE(Table[[#This Row],[Programme Partner]],"-",Table[[#This Row],[Implementing Partner]]),Table[[#This Row],[Programme Partner]]),"")</f>
        <v>ACF</v>
      </c>
    </row>
    <row r="3987" spans="1:28" ht="16.5" customHeight="1">
      <c r="A3987" s="183">
        <v>4435</v>
      </c>
      <c r="B3987" s="195" t="s">
        <v>4993</v>
      </c>
      <c r="C3987" s="198" t="s">
        <v>4993</v>
      </c>
      <c r="D3987" s="212" t="s">
        <v>6032</v>
      </c>
      <c r="E3987" s="195" t="s">
        <v>27</v>
      </c>
      <c r="F3987" s="195" t="s">
        <v>8014</v>
      </c>
      <c r="G3987" t="s">
        <v>8019</v>
      </c>
      <c r="H3987" s="195" t="str">
        <f>IFERROR(VLOOKUP(Table[[#This Row],[Activity Details of Assistance]],WHAT!E:F,2,FALSE),"")</f>
        <v>N/A</v>
      </c>
      <c r="I3987" s="195"/>
      <c r="J3987">
        <v>8540</v>
      </c>
      <c r="K3987" t="s">
        <v>8280</v>
      </c>
      <c r="L3987" s="219" t="s">
        <v>13</v>
      </c>
      <c r="M3987" t="s">
        <v>14</v>
      </c>
      <c r="N3987" t="s">
        <v>309</v>
      </c>
      <c r="O3987" t="s">
        <v>1606</v>
      </c>
      <c r="P3987" t="s">
        <v>6397</v>
      </c>
      <c r="Q3987" s="241">
        <v>44804</v>
      </c>
      <c r="R3987" s="241">
        <v>44896</v>
      </c>
      <c r="S3987" t="s">
        <v>8452</v>
      </c>
      <c r="T3987" s="196"/>
      <c r="U3987" s="196"/>
      <c r="V3987" s="196"/>
      <c r="W3987" s="196"/>
      <c r="X3987"/>
      <c r="Y3987" t="s">
        <v>8309</v>
      </c>
      <c r="Z3987" s="223">
        <v>1813213381</v>
      </c>
      <c r="AA3987" t="s">
        <v>8285</v>
      </c>
      <c r="AB3987" s="259" t="str">
        <f>_xlfn.IFNA(IF(Table[[#This Row],[Programme Partner]]&lt;&gt;Table[[#This Row],[Implementing Partner]],CONCATENATE(Table[[#This Row],[Programme Partner]],"-",Table[[#This Row],[Implementing Partner]]),Table[[#This Row],[Programme Partner]]),"")</f>
        <v>ACF</v>
      </c>
    </row>
    <row r="3988" spans="1:28" ht="16.5" customHeight="1">
      <c r="A3988" s="183">
        <v>4436</v>
      </c>
      <c r="B3988" s="195" t="s">
        <v>5148</v>
      </c>
      <c r="C3988" s="198" t="s">
        <v>5087</v>
      </c>
      <c r="D3988" s="212" t="s">
        <v>5148</v>
      </c>
      <c r="E3988" s="195" t="s">
        <v>27</v>
      </c>
      <c r="F3988" s="195" t="s">
        <v>8011</v>
      </c>
      <c r="G3988" s="195" t="s">
        <v>8584</v>
      </c>
      <c r="H3988" s="195" t="str">
        <f>IFERROR(VLOOKUP(Table[[#This Row],[Activity Details of Assistance]],WHAT!E:F,2,FALSE),"")</f>
        <v># of tube well</v>
      </c>
      <c r="I3988" s="195"/>
      <c r="J3988">
        <v>239</v>
      </c>
      <c r="K3988" t="s">
        <v>8280</v>
      </c>
      <c r="L3988" s="219" t="s">
        <v>13</v>
      </c>
      <c r="M3988" t="s">
        <v>14</v>
      </c>
      <c r="N3988" t="s">
        <v>309</v>
      </c>
      <c r="O3988" t="s">
        <v>1606</v>
      </c>
      <c r="P3988" t="s">
        <v>4672</v>
      </c>
      <c r="Q3988" s="241">
        <v>44804</v>
      </c>
      <c r="R3988" s="241">
        <v>44805</v>
      </c>
      <c r="S3988" t="s">
        <v>8452</v>
      </c>
      <c r="T3988" s="196"/>
      <c r="U3988" s="196"/>
      <c r="V3988" s="196"/>
      <c r="W3988" s="196"/>
      <c r="X3988"/>
      <c r="Y3988" t="s">
        <v>8337</v>
      </c>
      <c r="Z3988" s="223">
        <v>1845101021</v>
      </c>
      <c r="AA3988" t="s">
        <v>8297</v>
      </c>
      <c r="AB3988" s="259" t="str">
        <f>_xlfn.IFNA(IF(Table[[#This Row],[Programme Partner]]&lt;&gt;Table[[#This Row],[Implementing Partner]],CONCATENATE(Table[[#This Row],[Programme Partner]],"-",Table[[#This Row],[Implementing Partner]]),Table[[#This Row],[Programme Partner]]),"")</f>
        <v>IOM-DSK</v>
      </c>
    </row>
    <row r="3989" spans="1:28" ht="16.5" customHeight="1">
      <c r="A3989" s="183">
        <v>4437</v>
      </c>
      <c r="B3989" s="195" t="s">
        <v>5148</v>
      </c>
      <c r="C3989" s="198" t="s">
        <v>5087</v>
      </c>
      <c r="D3989" s="212" t="s">
        <v>5148</v>
      </c>
      <c r="E3989" s="195" t="s">
        <v>27</v>
      </c>
      <c r="F3989" s="195" t="s">
        <v>8011</v>
      </c>
      <c r="G3989" s="195" t="s">
        <v>8355</v>
      </c>
      <c r="H3989" s="195" t="str">
        <f>IFERROR(VLOOKUP(Table[[#This Row],[Activity Details of Assistance]],WHAT!E:F,2,FALSE),"")</f>
        <v># of water network</v>
      </c>
      <c r="I3989" s="195"/>
      <c r="J3989">
        <v>5</v>
      </c>
      <c r="K3989" t="s">
        <v>8280</v>
      </c>
      <c r="L3989" s="219" t="s">
        <v>13</v>
      </c>
      <c r="M3989" t="s">
        <v>14</v>
      </c>
      <c r="N3989" t="s">
        <v>309</v>
      </c>
      <c r="O3989" t="s">
        <v>1606</v>
      </c>
      <c r="P3989" t="s">
        <v>4672</v>
      </c>
      <c r="Q3989" s="241">
        <v>44804</v>
      </c>
      <c r="R3989" s="241">
        <v>44805</v>
      </c>
      <c r="S3989" t="s">
        <v>8452</v>
      </c>
      <c r="T3989" s="196"/>
      <c r="U3989" s="196"/>
      <c r="V3989" s="196"/>
      <c r="W3989" s="196"/>
      <c r="X3989"/>
      <c r="Y3989" t="s">
        <v>8337</v>
      </c>
      <c r="Z3989" s="223">
        <v>1845101021</v>
      </c>
      <c r="AA3989" t="s">
        <v>8297</v>
      </c>
      <c r="AB3989" s="259" t="str">
        <f>_xlfn.IFNA(IF(Table[[#This Row],[Programme Partner]]&lt;&gt;Table[[#This Row],[Implementing Partner]],CONCATENATE(Table[[#This Row],[Programme Partner]],"-",Table[[#This Row],[Implementing Partner]]),Table[[#This Row],[Programme Partner]]),"")</f>
        <v>IOM-DSK</v>
      </c>
    </row>
    <row r="3990" spans="1:28" ht="16.5" customHeight="1">
      <c r="A3990" s="183">
        <v>4438</v>
      </c>
      <c r="B3990" s="195" t="s">
        <v>5148</v>
      </c>
      <c r="C3990" s="198" t="s">
        <v>5087</v>
      </c>
      <c r="D3990" s="212" t="s">
        <v>5148</v>
      </c>
      <c r="E3990" s="195" t="s">
        <v>27</v>
      </c>
      <c r="F3990" s="195" t="s">
        <v>8012</v>
      </c>
      <c r="G3990" s="195" t="s">
        <v>8585</v>
      </c>
      <c r="H3990" s="195" t="str">
        <f>IFERROR(VLOOKUP(Table[[#This Row],[Activity Details of Assistance]],WHAT!E:F,2,FALSE),"")</f>
        <v xml:space="preserve"># of door </v>
      </c>
      <c r="I3990" s="195"/>
      <c r="J3990">
        <v>168</v>
      </c>
      <c r="K3990" t="s">
        <v>8280</v>
      </c>
      <c r="L3990" s="219" t="s">
        <v>13</v>
      </c>
      <c r="M3990" t="s">
        <v>14</v>
      </c>
      <c r="N3990" t="s">
        <v>309</v>
      </c>
      <c r="O3990" t="s">
        <v>1606</v>
      </c>
      <c r="P3990" t="s">
        <v>4672</v>
      </c>
      <c r="Q3990" s="241">
        <v>44804</v>
      </c>
      <c r="R3990" s="241">
        <v>44805</v>
      </c>
      <c r="S3990" t="s">
        <v>8452</v>
      </c>
      <c r="T3990" s="196"/>
      <c r="U3990" s="196"/>
      <c r="V3990" s="196"/>
      <c r="W3990" s="196"/>
      <c r="X3990"/>
      <c r="Y3990" t="s">
        <v>8337</v>
      </c>
      <c r="Z3990" s="223">
        <v>1845101021</v>
      </c>
      <c r="AA3990" t="s">
        <v>8297</v>
      </c>
      <c r="AB3990" s="259" t="str">
        <f>_xlfn.IFNA(IF(Table[[#This Row],[Programme Partner]]&lt;&gt;Table[[#This Row],[Implementing Partner]],CONCATENATE(Table[[#This Row],[Programme Partner]],"-",Table[[#This Row],[Implementing Partner]]),Table[[#This Row],[Programme Partner]]),"")</f>
        <v>IOM-DSK</v>
      </c>
    </row>
    <row r="3991" spans="1:28" ht="16.5" customHeight="1">
      <c r="A3991" s="183">
        <v>4439</v>
      </c>
      <c r="B3991" s="195" t="s">
        <v>5148</v>
      </c>
      <c r="C3991" s="198" t="s">
        <v>5087</v>
      </c>
      <c r="D3991" s="212" t="s">
        <v>5148</v>
      </c>
      <c r="E3991" s="195" t="s">
        <v>27</v>
      </c>
      <c r="F3991" s="195" t="s">
        <v>8012</v>
      </c>
      <c r="G3991" s="195" t="s">
        <v>8359</v>
      </c>
      <c r="H3991" s="195" t="str">
        <f>IFERROR(VLOOKUP(Table[[#This Row],[Activity Details of Assistance]],WHAT!E:F,2,FALSE),"")</f>
        <v># of FSM Site</v>
      </c>
      <c r="I3991" s="195"/>
      <c r="J3991">
        <v>1</v>
      </c>
      <c r="K3991" t="s">
        <v>8280</v>
      </c>
      <c r="L3991" s="219" t="s">
        <v>13</v>
      </c>
      <c r="M3991" t="s">
        <v>14</v>
      </c>
      <c r="N3991" t="s">
        <v>309</v>
      </c>
      <c r="O3991" t="s">
        <v>1606</v>
      </c>
      <c r="P3991" t="s">
        <v>4672</v>
      </c>
      <c r="Q3991" s="241">
        <v>44804</v>
      </c>
      <c r="R3991" s="241">
        <v>44805</v>
      </c>
      <c r="S3991" t="s">
        <v>8452</v>
      </c>
      <c r="T3991" s="196"/>
      <c r="U3991" s="196"/>
      <c r="V3991" s="196"/>
      <c r="W3991" s="196"/>
      <c r="X3991"/>
      <c r="Y3991" t="s">
        <v>8337</v>
      </c>
      <c r="Z3991" s="223">
        <v>1845101021</v>
      </c>
      <c r="AA3991" t="s">
        <v>8297</v>
      </c>
      <c r="AB3991" s="259" t="str">
        <f>_xlfn.IFNA(IF(Table[[#This Row],[Programme Partner]]&lt;&gt;Table[[#This Row],[Implementing Partner]],CONCATENATE(Table[[#This Row],[Programme Partner]],"-",Table[[#This Row],[Implementing Partner]]),Table[[#This Row],[Programme Partner]]),"")</f>
        <v>IOM-DSK</v>
      </c>
    </row>
    <row r="3992" spans="1:28" ht="16.5" customHeight="1">
      <c r="A3992" s="183">
        <v>4440</v>
      </c>
      <c r="B3992" s="195" t="s">
        <v>5148</v>
      </c>
      <c r="C3992" s="198" t="s">
        <v>5087</v>
      </c>
      <c r="D3992" s="212" t="s">
        <v>5148</v>
      </c>
      <c r="E3992" s="195" t="s">
        <v>27</v>
      </c>
      <c r="F3992" s="195" t="s">
        <v>8012</v>
      </c>
      <c r="G3992" s="195" t="s">
        <v>8586</v>
      </c>
      <c r="H3992" s="195" t="str">
        <f>IFERROR(VLOOKUP(Table[[#This Row],[Activity Details of Assistance]],WHAT!E:F,2,FALSE),"")</f>
        <v># of door</v>
      </c>
      <c r="I3992" s="195"/>
      <c r="J3992">
        <v>305</v>
      </c>
      <c r="K3992" t="s">
        <v>8280</v>
      </c>
      <c r="L3992" s="219" t="s">
        <v>13</v>
      </c>
      <c r="M3992" t="s">
        <v>14</v>
      </c>
      <c r="N3992" t="s">
        <v>309</v>
      </c>
      <c r="O3992" t="s">
        <v>1606</v>
      </c>
      <c r="P3992" t="s">
        <v>4672</v>
      </c>
      <c r="Q3992" s="241">
        <v>44804</v>
      </c>
      <c r="R3992" s="241">
        <v>44805</v>
      </c>
      <c r="S3992" t="s">
        <v>8452</v>
      </c>
      <c r="T3992" s="196"/>
      <c r="U3992" s="196"/>
      <c r="V3992" s="196"/>
      <c r="W3992" s="196"/>
      <c r="X3992"/>
      <c r="Y3992" t="s">
        <v>8337</v>
      </c>
      <c r="Z3992" s="223">
        <v>1845101021</v>
      </c>
      <c r="AA3992" t="s">
        <v>8297</v>
      </c>
      <c r="AB3992" s="259" t="str">
        <f>_xlfn.IFNA(IF(Table[[#This Row],[Programme Partner]]&lt;&gt;Table[[#This Row],[Implementing Partner]],CONCATENATE(Table[[#This Row],[Programme Partner]],"-",Table[[#This Row],[Implementing Partner]]),Table[[#This Row],[Programme Partner]]),"")</f>
        <v>IOM-DSK</v>
      </c>
    </row>
    <row r="3993" spans="1:28" ht="16.5" customHeight="1">
      <c r="A3993" s="183">
        <v>4441</v>
      </c>
      <c r="B3993" s="195" t="s">
        <v>5148</v>
      </c>
      <c r="C3993" s="198" t="s">
        <v>5087</v>
      </c>
      <c r="D3993" s="212" t="s">
        <v>5148</v>
      </c>
      <c r="E3993" s="195" t="s">
        <v>27</v>
      </c>
      <c r="F3993" s="195" t="s">
        <v>8012</v>
      </c>
      <c r="G3993" s="195" t="s">
        <v>8357</v>
      </c>
      <c r="H3993" s="195" t="str">
        <f>IFERROR(VLOOKUP(Table[[#This Row],[Activity Details of Assistance]],WHAT!E:F,2,FALSE),"")</f>
        <v># of door</v>
      </c>
      <c r="I3993" s="195"/>
      <c r="J3993">
        <v>440</v>
      </c>
      <c r="K3993" t="s">
        <v>8280</v>
      </c>
      <c r="L3993" s="219" t="s">
        <v>13</v>
      </c>
      <c r="M3993" t="s">
        <v>14</v>
      </c>
      <c r="N3993" t="s">
        <v>309</v>
      </c>
      <c r="O3993" t="s">
        <v>1606</v>
      </c>
      <c r="P3993" t="s">
        <v>4672</v>
      </c>
      <c r="Q3993" s="241">
        <v>44804</v>
      </c>
      <c r="R3993" s="241">
        <v>44805</v>
      </c>
      <c r="S3993" t="s">
        <v>8452</v>
      </c>
      <c r="T3993" s="196"/>
      <c r="U3993" s="196"/>
      <c r="V3993" s="196"/>
      <c r="W3993" s="196"/>
      <c r="X3993"/>
      <c r="Y3993" t="s">
        <v>8337</v>
      </c>
      <c r="Z3993" s="223">
        <v>1845101021</v>
      </c>
      <c r="AA3993" t="s">
        <v>8297</v>
      </c>
      <c r="AB3993" s="259" t="str">
        <f>_xlfn.IFNA(IF(Table[[#This Row],[Programme Partner]]&lt;&gt;Table[[#This Row],[Implementing Partner]],CONCATENATE(Table[[#This Row],[Programme Partner]],"-",Table[[#This Row],[Implementing Partner]]),Table[[#This Row],[Programme Partner]]),"")</f>
        <v>IOM-DSK</v>
      </c>
    </row>
    <row r="3994" spans="1:28" ht="16.5" customHeight="1">
      <c r="A3994" s="183">
        <v>4442</v>
      </c>
      <c r="B3994" s="195" t="s">
        <v>5148</v>
      </c>
      <c r="C3994" s="198" t="s">
        <v>5087</v>
      </c>
      <c r="D3994" s="212" t="s">
        <v>5148</v>
      </c>
      <c r="E3994" s="195" t="s">
        <v>27</v>
      </c>
      <c r="F3994" s="195" t="s">
        <v>8013</v>
      </c>
      <c r="G3994" s="195" t="s">
        <v>8317</v>
      </c>
      <c r="H3994" s="195" t="str">
        <f>IFERROR(VLOOKUP(Table[[#This Row],[Activity Details of Assistance]],WHAT!E:F,2,FALSE),"")</f>
        <v># of estimated persons reached by mass-media campaign</v>
      </c>
      <c r="I3994" s="195"/>
      <c r="J3994">
        <v>4</v>
      </c>
      <c r="K3994" t="s">
        <v>8280</v>
      </c>
      <c r="L3994" s="219" t="s">
        <v>13</v>
      </c>
      <c r="M3994" t="s">
        <v>14</v>
      </c>
      <c r="N3994" t="s">
        <v>309</v>
      </c>
      <c r="O3994" t="s">
        <v>1606</v>
      </c>
      <c r="P3994" t="s">
        <v>4672</v>
      </c>
      <c r="Q3994" s="241">
        <v>44804</v>
      </c>
      <c r="R3994" s="241">
        <v>44805</v>
      </c>
      <c r="S3994" t="s">
        <v>8452</v>
      </c>
      <c r="T3994" s="196"/>
      <c r="U3994" s="196"/>
      <c r="V3994" s="196"/>
      <c r="W3994" s="196"/>
      <c r="X3994"/>
      <c r="Y3994" t="s">
        <v>8337</v>
      </c>
      <c r="Z3994" s="223">
        <v>1845101021</v>
      </c>
      <c r="AA3994" t="s">
        <v>8297</v>
      </c>
      <c r="AB3994" s="259" t="str">
        <f>_xlfn.IFNA(IF(Table[[#This Row],[Programme Partner]]&lt;&gt;Table[[#This Row],[Implementing Partner]],CONCATENATE(Table[[#This Row],[Programme Partner]],"-",Table[[#This Row],[Implementing Partner]]),Table[[#This Row],[Programme Partner]]),"")</f>
        <v>IOM-DSK</v>
      </c>
    </row>
    <row r="3995" spans="1:28" ht="16.5" customHeight="1">
      <c r="A3995" s="183">
        <v>4443</v>
      </c>
      <c r="B3995" s="195" t="s">
        <v>5148</v>
      </c>
      <c r="C3995" s="198" t="s">
        <v>5087</v>
      </c>
      <c r="D3995" s="212" t="s">
        <v>5148</v>
      </c>
      <c r="E3995" s="195" t="s">
        <v>27</v>
      </c>
      <c r="F3995" s="195" t="s">
        <v>8013</v>
      </c>
      <c r="G3995" s="195" t="s">
        <v>8360</v>
      </c>
      <c r="H3995" s="195" t="str">
        <f>IFERROR(VLOOKUP(Table[[#This Row],[Activity Details of Assistance]],WHAT!E:F,2,FALSE),"")</f>
        <v># of household</v>
      </c>
      <c r="I3995" s="195"/>
      <c r="J3995">
        <v>1221</v>
      </c>
      <c r="K3995" t="s">
        <v>8280</v>
      </c>
      <c r="L3995" s="219" t="s">
        <v>13</v>
      </c>
      <c r="M3995" t="s">
        <v>14</v>
      </c>
      <c r="N3995" t="s">
        <v>309</v>
      </c>
      <c r="O3995" t="s">
        <v>1606</v>
      </c>
      <c r="P3995" t="s">
        <v>4672</v>
      </c>
      <c r="Q3995" s="241">
        <v>44804</v>
      </c>
      <c r="R3995" s="241">
        <v>44805</v>
      </c>
      <c r="S3995" t="s">
        <v>8452</v>
      </c>
      <c r="T3995" s="196"/>
      <c r="U3995" s="196"/>
      <c r="V3995" s="196"/>
      <c r="W3995" s="196"/>
      <c r="X3995"/>
      <c r="Y3995" t="s">
        <v>8337</v>
      </c>
      <c r="Z3995" s="223">
        <v>1845101021</v>
      </c>
      <c r="AA3995" t="s">
        <v>8297</v>
      </c>
      <c r="AB3995" s="259" t="str">
        <f>_xlfn.IFNA(IF(Table[[#This Row],[Programme Partner]]&lt;&gt;Table[[#This Row],[Implementing Partner]],CONCATENATE(Table[[#This Row],[Programme Partner]],"-",Table[[#This Row],[Implementing Partner]]),Table[[#This Row],[Programme Partner]]),"")</f>
        <v>IOM-DSK</v>
      </c>
    </row>
    <row r="3996" spans="1:28" ht="16.5" customHeight="1">
      <c r="A3996" s="183">
        <v>4444</v>
      </c>
      <c r="B3996" s="195" t="s">
        <v>5148</v>
      </c>
      <c r="C3996" s="198" t="s">
        <v>5087</v>
      </c>
      <c r="D3996" s="212" t="s">
        <v>5148</v>
      </c>
      <c r="E3996" s="195" t="s">
        <v>27</v>
      </c>
      <c r="F3996" s="195" t="s">
        <v>8014</v>
      </c>
      <c r="G3996" s="195" t="s">
        <v>8358</v>
      </c>
      <c r="H3996" s="195" t="str">
        <f>IFERROR(VLOOKUP(Table[[#This Row],[Activity Details of Assistance]],WHAT!E:F,2,FALSE),"")</f>
        <v># of campaign per camp </v>
      </c>
      <c r="I3996" s="195"/>
      <c r="J3996">
        <v>18</v>
      </c>
      <c r="K3996" t="s">
        <v>8280</v>
      </c>
      <c r="L3996" s="219" t="s">
        <v>13</v>
      </c>
      <c r="M3996" t="s">
        <v>14</v>
      </c>
      <c r="N3996" t="s">
        <v>309</v>
      </c>
      <c r="O3996" t="s">
        <v>1606</v>
      </c>
      <c r="P3996" t="s">
        <v>4672</v>
      </c>
      <c r="Q3996" s="241">
        <v>44804</v>
      </c>
      <c r="R3996" s="241">
        <v>44805</v>
      </c>
      <c r="S3996" t="s">
        <v>8452</v>
      </c>
      <c r="T3996" s="196"/>
      <c r="U3996" s="196"/>
      <c r="V3996" s="196"/>
      <c r="W3996" s="196"/>
      <c r="X3996"/>
      <c r="Y3996" t="s">
        <v>8337</v>
      </c>
      <c r="Z3996" s="223">
        <v>1845101021</v>
      </c>
      <c r="AA3996" t="s">
        <v>8297</v>
      </c>
      <c r="AB3996" s="259" t="str">
        <f>_xlfn.IFNA(IF(Table[[#This Row],[Programme Partner]]&lt;&gt;Table[[#This Row],[Implementing Partner]],CONCATENATE(Table[[#This Row],[Programme Partner]],"-",Table[[#This Row],[Implementing Partner]]),Table[[#This Row],[Programme Partner]]),"")</f>
        <v>IOM-DSK</v>
      </c>
    </row>
    <row r="3997" spans="1:28" ht="16.5" customHeight="1">
      <c r="A3997" s="183">
        <v>4445</v>
      </c>
      <c r="B3997" s="195" t="s">
        <v>5148</v>
      </c>
      <c r="C3997" s="198" t="s">
        <v>5087</v>
      </c>
      <c r="D3997" s="212" t="s">
        <v>5148</v>
      </c>
      <c r="E3997" s="195" t="s">
        <v>27</v>
      </c>
      <c r="F3997" s="195" t="s">
        <v>8014</v>
      </c>
      <c r="G3997" s="195" t="s">
        <v>8445</v>
      </c>
      <c r="H3997" s="195" t="str">
        <f>IFERROR(VLOOKUP(Table[[#This Row],[Activity Details of Assistance]],WHAT!E:F,2,FALSE),"")</f>
        <v># of plant</v>
      </c>
      <c r="I3997" s="195"/>
      <c r="J3997">
        <v>2</v>
      </c>
      <c r="K3997" t="s">
        <v>8280</v>
      </c>
      <c r="L3997" s="219" t="s">
        <v>13</v>
      </c>
      <c r="M3997" t="s">
        <v>14</v>
      </c>
      <c r="N3997" t="s">
        <v>309</v>
      </c>
      <c r="O3997" t="s">
        <v>1606</v>
      </c>
      <c r="P3997" t="s">
        <v>4672</v>
      </c>
      <c r="Q3997" s="241">
        <v>44804</v>
      </c>
      <c r="R3997" s="241">
        <v>44805</v>
      </c>
      <c r="S3997" t="s">
        <v>8452</v>
      </c>
      <c r="T3997" s="196"/>
      <c r="U3997" s="196"/>
      <c r="V3997" s="196"/>
      <c r="W3997" s="196"/>
      <c r="X3997"/>
      <c r="Y3997" t="s">
        <v>8337</v>
      </c>
      <c r="Z3997" s="223">
        <v>1845101021</v>
      </c>
      <c r="AA3997" t="s">
        <v>8297</v>
      </c>
      <c r="AB3997" s="259" t="str">
        <f>_xlfn.IFNA(IF(Table[[#This Row],[Programme Partner]]&lt;&gt;Table[[#This Row],[Implementing Partner]],CONCATENATE(Table[[#This Row],[Programme Partner]],"-",Table[[#This Row],[Implementing Partner]]),Table[[#This Row],[Programme Partner]]),"")</f>
        <v>IOM-DSK</v>
      </c>
    </row>
    <row r="3998" spans="1:28" ht="16.5" customHeight="1">
      <c r="A3998" s="183">
        <v>4446</v>
      </c>
      <c r="B3998" s="195" t="s">
        <v>5275</v>
      </c>
      <c r="C3998" s="198" t="s">
        <v>5184</v>
      </c>
      <c r="D3998" s="212" t="s">
        <v>5275</v>
      </c>
      <c r="E3998" s="195" t="s">
        <v>27</v>
      </c>
      <c r="F3998" s="195" t="s">
        <v>8011</v>
      </c>
      <c r="G3998" s="195" t="s">
        <v>8584</v>
      </c>
      <c r="H3998" s="195" t="str">
        <f>IFERROR(VLOOKUP(Table[[#This Row],[Activity Details of Assistance]],WHAT!E:F,2,FALSE),"")</f>
        <v># of tube well</v>
      </c>
      <c r="I3998" s="195"/>
      <c r="J3998">
        <v>194</v>
      </c>
      <c r="K3998" t="s">
        <v>8280</v>
      </c>
      <c r="L3998" s="219" t="s">
        <v>13</v>
      </c>
      <c r="M3998" t="s">
        <v>14</v>
      </c>
      <c r="N3998" t="s">
        <v>309</v>
      </c>
      <c r="O3998" t="s">
        <v>1606</v>
      </c>
      <c r="P3998" t="s">
        <v>6481</v>
      </c>
      <c r="Q3998" s="241">
        <v>44804</v>
      </c>
      <c r="R3998" s="241">
        <v>44927</v>
      </c>
      <c r="S3998" t="s">
        <v>8452</v>
      </c>
      <c r="T3998" s="196"/>
      <c r="U3998" s="196"/>
      <c r="V3998" s="196"/>
      <c r="W3998" s="196"/>
      <c r="X3998"/>
      <c r="Y3998" t="s">
        <v>8518</v>
      </c>
      <c r="Z3998" s="223">
        <v>8801712003560</v>
      </c>
      <c r="AA3998" t="s">
        <v>8289</v>
      </c>
      <c r="AB3998" s="259" t="str">
        <f>_xlfn.IFNA(IF(Table[[#This Row],[Programme Partner]]&lt;&gt;Table[[#This Row],[Implementing Partner]],CONCATENATE(Table[[#This Row],[Programme Partner]],"-",Table[[#This Row],[Implementing Partner]]),Table[[#This Row],[Programme Partner]]),"")</f>
        <v>UNICEF-NGOF</v>
      </c>
    </row>
    <row r="3999" spans="1:28" ht="16.5" customHeight="1">
      <c r="A3999" s="183">
        <v>4447</v>
      </c>
      <c r="B3999" s="195" t="s">
        <v>5275</v>
      </c>
      <c r="C3999" s="198" t="s">
        <v>5184</v>
      </c>
      <c r="D3999" s="212" t="s">
        <v>5275</v>
      </c>
      <c r="E3999" s="195" t="s">
        <v>27</v>
      </c>
      <c r="F3999" s="195" t="s">
        <v>8011</v>
      </c>
      <c r="G3999" s="195" t="s">
        <v>8355</v>
      </c>
      <c r="H3999" s="195" t="str">
        <f>IFERROR(VLOOKUP(Table[[#This Row],[Activity Details of Assistance]],WHAT!E:F,2,FALSE),"")</f>
        <v># of water network</v>
      </c>
      <c r="I3999" s="195"/>
      <c r="J3999">
        <v>6</v>
      </c>
      <c r="K3999" t="s">
        <v>8280</v>
      </c>
      <c r="L3999" s="219" t="s">
        <v>13</v>
      </c>
      <c r="M3999" t="s">
        <v>14</v>
      </c>
      <c r="N3999" t="s">
        <v>309</v>
      </c>
      <c r="O3999" t="s">
        <v>1606</v>
      </c>
      <c r="P3999" t="s">
        <v>6481</v>
      </c>
      <c r="Q3999" s="241">
        <v>44804</v>
      </c>
      <c r="R3999" s="241">
        <v>44927</v>
      </c>
      <c r="S3999" t="s">
        <v>8452</v>
      </c>
      <c r="T3999" s="196"/>
      <c r="U3999" s="196"/>
      <c r="V3999" s="196"/>
      <c r="W3999" s="196"/>
      <c r="X3999"/>
      <c r="Y3999" t="s">
        <v>8518</v>
      </c>
      <c r="Z3999" s="223">
        <v>8801712003560</v>
      </c>
      <c r="AA3999" t="s">
        <v>8289</v>
      </c>
      <c r="AB3999" s="259" t="str">
        <f>_xlfn.IFNA(IF(Table[[#This Row],[Programme Partner]]&lt;&gt;Table[[#This Row],[Implementing Partner]],CONCATENATE(Table[[#This Row],[Programme Partner]],"-",Table[[#This Row],[Implementing Partner]]),Table[[#This Row],[Programme Partner]]),"")</f>
        <v>UNICEF-NGOF</v>
      </c>
    </row>
    <row r="4000" spans="1:28" ht="16.5" customHeight="1">
      <c r="A4000" s="183">
        <v>4448</v>
      </c>
      <c r="B4000" s="195" t="s">
        <v>5275</v>
      </c>
      <c r="C4000" s="198" t="s">
        <v>5184</v>
      </c>
      <c r="D4000" s="212" t="s">
        <v>5275</v>
      </c>
      <c r="E4000" s="195" t="s">
        <v>27</v>
      </c>
      <c r="F4000" s="195" t="s">
        <v>8011</v>
      </c>
      <c r="G4000" s="195" t="s">
        <v>8318</v>
      </c>
      <c r="H4000" s="195" t="str">
        <f>IFERROR(VLOOKUP(Table[[#This Row],[Activity Details of Assistance]],WHAT!E:F,2,FALSE),"")</f>
        <v># of household</v>
      </c>
      <c r="I4000" s="195"/>
      <c r="J4000">
        <v>400</v>
      </c>
      <c r="K4000" t="s">
        <v>8280</v>
      </c>
      <c r="L4000" s="219" t="s">
        <v>13</v>
      </c>
      <c r="M4000" t="s">
        <v>14</v>
      </c>
      <c r="N4000" t="s">
        <v>309</v>
      </c>
      <c r="O4000" t="s">
        <v>1606</v>
      </c>
      <c r="P4000" t="s">
        <v>6481</v>
      </c>
      <c r="Q4000" s="241">
        <v>44804</v>
      </c>
      <c r="R4000" s="241">
        <v>44927</v>
      </c>
      <c r="S4000" t="s">
        <v>8452</v>
      </c>
      <c r="T4000" s="196"/>
      <c r="U4000" s="196"/>
      <c r="V4000" s="196"/>
      <c r="W4000" s="196"/>
      <c r="X4000"/>
      <c r="Y4000" t="s">
        <v>8518</v>
      </c>
      <c r="Z4000" s="223">
        <v>8801712003560</v>
      </c>
      <c r="AA4000" t="s">
        <v>8289</v>
      </c>
      <c r="AB4000" s="259" t="str">
        <f>_xlfn.IFNA(IF(Table[[#This Row],[Programme Partner]]&lt;&gt;Table[[#This Row],[Implementing Partner]],CONCATENATE(Table[[#This Row],[Programme Partner]],"-",Table[[#This Row],[Implementing Partner]]),Table[[#This Row],[Programme Partner]]),"")</f>
        <v>UNICEF-NGOF</v>
      </c>
    </row>
    <row r="4001" spans="1:28" ht="16.5" customHeight="1">
      <c r="A4001" s="183">
        <v>4449</v>
      </c>
      <c r="B4001" s="195" t="s">
        <v>5275</v>
      </c>
      <c r="C4001" s="198" t="s">
        <v>5184</v>
      </c>
      <c r="D4001" s="212" t="s">
        <v>5275</v>
      </c>
      <c r="E4001" s="195" t="s">
        <v>27</v>
      </c>
      <c r="F4001" s="195" t="s">
        <v>8011</v>
      </c>
      <c r="G4001" t="s">
        <v>8019</v>
      </c>
      <c r="H4001" s="195" t="str">
        <f>IFERROR(VLOOKUP(Table[[#This Row],[Activity Details of Assistance]],WHAT!E:F,2,FALSE),"")</f>
        <v>N/A</v>
      </c>
      <c r="I4001" s="195"/>
      <c r="J4001">
        <v>7</v>
      </c>
      <c r="K4001" t="s">
        <v>8280</v>
      </c>
      <c r="L4001" s="219" t="s">
        <v>13</v>
      </c>
      <c r="M4001" t="s">
        <v>14</v>
      </c>
      <c r="N4001" t="s">
        <v>309</v>
      </c>
      <c r="O4001" t="s">
        <v>1606</v>
      </c>
      <c r="P4001" t="s">
        <v>6481</v>
      </c>
      <c r="Q4001" s="241">
        <v>44804</v>
      </c>
      <c r="R4001" s="241">
        <v>44927</v>
      </c>
      <c r="S4001" t="s">
        <v>8452</v>
      </c>
      <c r="T4001" s="196"/>
      <c r="U4001" s="196"/>
      <c r="V4001" s="196"/>
      <c r="W4001" s="196"/>
      <c r="X4001"/>
      <c r="Y4001" t="s">
        <v>8518</v>
      </c>
      <c r="Z4001" s="223">
        <v>8801712003560</v>
      </c>
      <c r="AA4001" t="s">
        <v>8289</v>
      </c>
      <c r="AB4001" s="259" t="str">
        <f>_xlfn.IFNA(IF(Table[[#This Row],[Programme Partner]]&lt;&gt;Table[[#This Row],[Implementing Partner]],CONCATENATE(Table[[#This Row],[Programme Partner]],"-",Table[[#This Row],[Implementing Partner]]),Table[[#This Row],[Programme Partner]]),"")</f>
        <v>UNICEF-NGOF</v>
      </c>
    </row>
    <row r="4002" spans="1:28" ht="16.5" customHeight="1">
      <c r="A4002" s="183">
        <v>4450</v>
      </c>
      <c r="B4002" s="195" t="s">
        <v>5275</v>
      </c>
      <c r="C4002" s="198" t="s">
        <v>5184</v>
      </c>
      <c r="D4002" s="212" t="s">
        <v>5275</v>
      </c>
      <c r="E4002" s="195" t="s">
        <v>27</v>
      </c>
      <c r="F4002" s="195" t="s">
        <v>8012</v>
      </c>
      <c r="G4002" s="195" t="s">
        <v>8366</v>
      </c>
      <c r="H4002" s="195" t="str">
        <f>IFERROR(VLOOKUP(Table[[#This Row],[Activity Details of Assistance]],WHAT!E:F,2,FALSE),"")</f>
        <v xml:space="preserve"># of door </v>
      </c>
      <c r="I4002" s="195"/>
      <c r="J4002">
        <v>3</v>
      </c>
      <c r="K4002" t="s">
        <v>8280</v>
      </c>
      <c r="L4002" s="219" t="s">
        <v>13</v>
      </c>
      <c r="M4002" t="s">
        <v>14</v>
      </c>
      <c r="N4002" t="s">
        <v>309</v>
      </c>
      <c r="O4002" t="s">
        <v>1606</v>
      </c>
      <c r="P4002" t="s">
        <v>6481</v>
      </c>
      <c r="Q4002" s="241">
        <v>44804</v>
      </c>
      <c r="R4002" s="241">
        <v>44927</v>
      </c>
      <c r="S4002" t="s">
        <v>8452</v>
      </c>
      <c r="T4002" s="196"/>
      <c r="U4002" s="196"/>
      <c r="V4002" s="196"/>
      <c r="W4002" s="196"/>
      <c r="X4002"/>
      <c r="Y4002" t="s">
        <v>8518</v>
      </c>
      <c r="Z4002" s="223">
        <v>8801712003560</v>
      </c>
      <c r="AA4002" t="s">
        <v>8289</v>
      </c>
      <c r="AB4002" s="259" t="str">
        <f>_xlfn.IFNA(IF(Table[[#This Row],[Programme Partner]]&lt;&gt;Table[[#This Row],[Implementing Partner]],CONCATENATE(Table[[#This Row],[Programme Partner]],"-",Table[[#This Row],[Implementing Partner]]),Table[[#This Row],[Programme Partner]]),"")</f>
        <v>UNICEF-NGOF</v>
      </c>
    </row>
    <row r="4003" spans="1:28" ht="16.5" customHeight="1">
      <c r="A4003" s="183">
        <v>4451</v>
      </c>
      <c r="B4003" s="195" t="s">
        <v>5275</v>
      </c>
      <c r="C4003" s="198" t="s">
        <v>5184</v>
      </c>
      <c r="D4003" s="212" t="s">
        <v>5275</v>
      </c>
      <c r="E4003" s="195" t="s">
        <v>27</v>
      </c>
      <c r="F4003" s="195" t="s">
        <v>8012</v>
      </c>
      <c r="G4003" s="195" t="s">
        <v>8585</v>
      </c>
      <c r="H4003" s="195" t="str">
        <f>IFERROR(VLOOKUP(Table[[#This Row],[Activity Details of Assistance]],WHAT!E:F,2,FALSE),"")</f>
        <v xml:space="preserve"># of door </v>
      </c>
      <c r="I4003" s="195"/>
      <c r="J4003">
        <v>71</v>
      </c>
      <c r="K4003" t="s">
        <v>8280</v>
      </c>
      <c r="L4003" s="219" t="s">
        <v>13</v>
      </c>
      <c r="M4003" t="s">
        <v>14</v>
      </c>
      <c r="N4003" t="s">
        <v>309</v>
      </c>
      <c r="O4003" t="s">
        <v>1606</v>
      </c>
      <c r="P4003" t="s">
        <v>6481</v>
      </c>
      <c r="Q4003" s="241">
        <v>44804</v>
      </c>
      <c r="R4003" s="241">
        <v>44927</v>
      </c>
      <c r="S4003" t="s">
        <v>8452</v>
      </c>
      <c r="T4003" s="196"/>
      <c r="U4003" s="196"/>
      <c r="V4003" s="196"/>
      <c r="W4003" s="196"/>
      <c r="X4003"/>
      <c r="Y4003" t="s">
        <v>8518</v>
      </c>
      <c r="Z4003" s="223">
        <v>8801712003560</v>
      </c>
      <c r="AA4003" t="s">
        <v>8289</v>
      </c>
      <c r="AB4003" s="259" t="str">
        <f>_xlfn.IFNA(IF(Table[[#This Row],[Programme Partner]]&lt;&gt;Table[[#This Row],[Implementing Partner]],CONCATENATE(Table[[#This Row],[Programme Partner]],"-",Table[[#This Row],[Implementing Partner]]),Table[[#This Row],[Programme Partner]]),"")</f>
        <v>UNICEF-NGOF</v>
      </c>
    </row>
    <row r="4004" spans="1:28" ht="16.5" customHeight="1">
      <c r="A4004" s="183">
        <v>4452</v>
      </c>
      <c r="B4004" s="195" t="s">
        <v>5275</v>
      </c>
      <c r="C4004" s="198" t="s">
        <v>5184</v>
      </c>
      <c r="D4004" s="212" t="s">
        <v>5275</v>
      </c>
      <c r="E4004" s="195" t="s">
        <v>27</v>
      </c>
      <c r="F4004" s="195" t="s">
        <v>8012</v>
      </c>
      <c r="G4004" s="195" t="s">
        <v>8359</v>
      </c>
      <c r="H4004" s="195" t="str">
        <f>IFERROR(VLOOKUP(Table[[#This Row],[Activity Details of Assistance]],WHAT!E:F,2,FALSE),"")</f>
        <v># of FSM Site</v>
      </c>
      <c r="I4004" s="195"/>
      <c r="J4004">
        <v>5</v>
      </c>
      <c r="K4004" t="s">
        <v>8280</v>
      </c>
      <c r="L4004" s="219" t="s">
        <v>13</v>
      </c>
      <c r="M4004" t="s">
        <v>14</v>
      </c>
      <c r="N4004" t="s">
        <v>309</v>
      </c>
      <c r="O4004" t="s">
        <v>1606</v>
      </c>
      <c r="P4004" t="s">
        <v>6481</v>
      </c>
      <c r="Q4004" s="241">
        <v>44804</v>
      </c>
      <c r="R4004" s="241">
        <v>44927</v>
      </c>
      <c r="S4004" t="s">
        <v>8452</v>
      </c>
      <c r="T4004" s="196"/>
      <c r="U4004" s="196"/>
      <c r="V4004" s="196"/>
      <c r="W4004" s="196"/>
      <c r="X4004"/>
      <c r="Y4004" t="s">
        <v>8518</v>
      </c>
      <c r="Z4004" s="223">
        <v>8801712003560</v>
      </c>
      <c r="AA4004" t="s">
        <v>8289</v>
      </c>
      <c r="AB4004" s="259" t="str">
        <f>_xlfn.IFNA(IF(Table[[#This Row],[Programme Partner]]&lt;&gt;Table[[#This Row],[Implementing Partner]],CONCATENATE(Table[[#This Row],[Programme Partner]],"-",Table[[#This Row],[Implementing Partner]]),Table[[#This Row],[Programme Partner]]),"")</f>
        <v>UNICEF-NGOF</v>
      </c>
    </row>
    <row r="4005" spans="1:28" ht="16.5" customHeight="1">
      <c r="A4005" s="183">
        <v>4453</v>
      </c>
      <c r="B4005" s="195" t="s">
        <v>5275</v>
      </c>
      <c r="C4005" s="198" t="s">
        <v>5184</v>
      </c>
      <c r="D4005" s="212" t="s">
        <v>5275</v>
      </c>
      <c r="E4005" s="195" t="s">
        <v>27</v>
      </c>
      <c r="F4005" s="195" t="s">
        <v>8012</v>
      </c>
      <c r="G4005" s="195" t="s">
        <v>8356</v>
      </c>
      <c r="H4005" s="195" t="str">
        <f>IFERROR(VLOOKUP(Table[[#This Row],[Activity Details of Assistance]],WHAT!E:F,2,FALSE),"")</f>
        <v># of FSM Site</v>
      </c>
      <c r="I4005" s="195"/>
      <c r="J4005">
        <v>4</v>
      </c>
      <c r="K4005" t="s">
        <v>8280</v>
      </c>
      <c r="L4005" s="219" t="s">
        <v>13</v>
      </c>
      <c r="M4005" t="s">
        <v>14</v>
      </c>
      <c r="N4005" t="s">
        <v>309</v>
      </c>
      <c r="O4005" t="s">
        <v>1606</v>
      </c>
      <c r="P4005" t="s">
        <v>6481</v>
      </c>
      <c r="Q4005" s="241">
        <v>44804</v>
      </c>
      <c r="R4005" s="241">
        <v>44927</v>
      </c>
      <c r="S4005" t="s">
        <v>8452</v>
      </c>
      <c r="T4005" s="196"/>
      <c r="U4005" s="196"/>
      <c r="V4005" s="196"/>
      <c r="W4005" s="196"/>
      <c r="X4005"/>
      <c r="Y4005" t="s">
        <v>8518</v>
      </c>
      <c r="Z4005" s="223">
        <v>8801712003560</v>
      </c>
      <c r="AA4005" t="s">
        <v>8289</v>
      </c>
      <c r="AB4005" s="259" t="str">
        <f>_xlfn.IFNA(IF(Table[[#This Row],[Programme Partner]]&lt;&gt;Table[[#This Row],[Implementing Partner]],CONCATENATE(Table[[#This Row],[Programme Partner]],"-",Table[[#This Row],[Implementing Partner]]),Table[[#This Row],[Programme Partner]]),"")</f>
        <v>UNICEF-NGOF</v>
      </c>
    </row>
    <row r="4006" spans="1:28" ht="16.5" customHeight="1">
      <c r="A4006" s="183">
        <v>4454</v>
      </c>
      <c r="B4006" s="195" t="s">
        <v>5275</v>
      </c>
      <c r="C4006" s="198" t="s">
        <v>5184</v>
      </c>
      <c r="D4006" s="212" t="s">
        <v>5275</v>
      </c>
      <c r="E4006" s="195" t="s">
        <v>27</v>
      </c>
      <c r="F4006" s="195" t="s">
        <v>8012</v>
      </c>
      <c r="G4006" s="195" t="s">
        <v>8586</v>
      </c>
      <c r="H4006" s="195" t="str">
        <f>IFERROR(VLOOKUP(Table[[#This Row],[Activity Details of Assistance]],WHAT!E:F,2,FALSE),"")</f>
        <v># of door</v>
      </c>
      <c r="I4006" s="195"/>
      <c r="J4006">
        <v>219</v>
      </c>
      <c r="K4006" t="s">
        <v>8280</v>
      </c>
      <c r="L4006" s="219" t="s">
        <v>13</v>
      </c>
      <c r="M4006" t="s">
        <v>14</v>
      </c>
      <c r="N4006" t="s">
        <v>309</v>
      </c>
      <c r="O4006" t="s">
        <v>1606</v>
      </c>
      <c r="P4006" t="s">
        <v>6481</v>
      </c>
      <c r="Q4006" s="241">
        <v>44804</v>
      </c>
      <c r="R4006" s="241">
        <v>44927</v>
      </c>
      <c r="S4006" t="s">
        <v>8452</v>
      </c>
      <c r="T4006" s="196"/>
      <c r="U4006" s="196"/>
      <c r="V4006" s="196"/>
      <c r="W4006" s="196"/>
      <c r="X4006"/>
      <c r="Y4006" t="s">
        <v>8518</v>
      </c>
      <c r="Z4006" s="223">
        <v>8801712003560</v>
      </c>
      <c r="AA4006" t="s">
        <v>8289</v>
      </c>
      <c r="AB4006" s="259" t="str">
        <f>_xlfn.IFNA(IF(Table[[#This Row],[Programme Partner]]&lt;&gt;Table[[#This Row],[Implementing Partner]],CONCATENATE(Table[[#This Row],[Programme Partner]],"-",Table[[#This Row],[Implementing Partner]]),Table[[#This Row],[Programme Partner]]),"")</f>
        <v>UNICEF-NGOF</v>
      </c>
    </row>
    <row r="4007" spans="1:28" ht="16.5" customHeight="1">
      <c r="A4007" s="183">
        <v>4455</v>
      </c>
      <c r="B4007" s="195" t="s">
        <v>5275</v>
      </c>
      <c r="C4007" s="198" t="s">
        <v>5184</v>
      </c>
      <c r="D4007" s="212" t="s">
        <v>5275</v>
      </c>
      <c r="E4007" s="195" t="s">
        <v>27</v>
      </c>
      <c r="F4007" s="195" t="s">
        <v>8012</v>
      </c>
      <c r="G4007" s="195" t="s">
        <v>8357</v>
      </c>
      <c r="H4007" s="195" t="str">
        <f>IFERROR(VLOOKUP(Table[[#This Row],[Activity Details of Assistance]],WHAT!E:F,2,FALSE),"")</f>
        <v># of door</v>
      </c>
      <c r="I4007" s="195"/>
      <c r="J4007">
        <v>837</v>
      </c>
      <c r="K4007" t="s">
        <v>8280</v>
      </c>
      <c r="L4007" s="219" t="s">
        <v>13</v>
      </c>
      <c r="M4007" t="s">
        <v>14</v>
      </c>
      <c r="N4007" t="s">
        <v>309</v>
      </c>
      <c r="O4007" t="s">
        <v>1606</v>
      </c>
      <c r="P4007" t="s">
        <v>6481</v>
      </c>
      <c r="Q4007" s="241">
        <v>44804</v>
      </c>
      <c r="R4007" s="241">
        <v>44927</v>
      </c>
      <c r="S4007" t="s">
        <v>8452</v>
      </c>
      <c r="T4007" s="196"/>
      <c r="U4007" s="196"/>
      <c r="V4007" s="196"/>
      <c r="W4007" s="196"/>
      <c r="X4007"/>
      <c r="Y4007" t="s">
        <v>8518</v>
      </c>
      <c r="Z4007" s="223">
        <v>8801712003560</v>
      </c>
      <c r="AA4007" t="s">
        <v>8289</v>
      </c>
      <c r="AB4007" s="259" t="str">
        <f>_xlfn.IFNA(IF(Table[[#This Row],[Programme Partner]]&lt;&gt;Table[[#This Row],[Implementing Partner]],CONCATENATE(Table[[#This Row],[Programme Partner]],"-",Table[[#This Row],[Implementing Partner]]),Table[[#This Row],[Programme Partner]]),"")</f>
        <v>UNICEF-NGOF</v>
      </c>
    </row>
    <row r="4008" spans="1:28" ht="16.5" customHeight="1">
      <c r="A4008" s="183">
        <v>4456</v>
      </c>
      <c r="B4008" s="195" t="s">
        <v>5275</v>
      </c>
      <c r="C4008" s="198" t="s">
        <v>5184</v>
      </c>
      <c r="D4008" s="212" t="s">
        <v>5275</v>
      </c>
      <c r="E4008" s="195" t="s">
        <v>27</v>
      </c>
      <c r="F4008" s="195" t="s">
        <v>8012</v>
      </c>
      <c r="G4008" t="s">
        <v>8019</v>
      </c>
      <c r="H4008" s="195" t="str">
        <f>IFERROR(VLOOKUP(Table[[#This Row],[Activity Details of Assistance]],WHAT!E:F,2,FALSE),"")</f>
        <v>N/A</v>
      </c>
      <c r="I4008" s="195"/>
      <c r="J4008">
        <v>865</v>
      </c>
      <c r="K4008" t="s">
        <v>8280</v>
      </c>
      <c r="L4008" s="219" t="s">
        <v>13</v>
      </c>
      <c r="M4008" t="s">
        <v>14</v>
      </c>
      <c r="N4008" t="s">
        <v>309</v>
      </c>
      <c r="O4008" t="s">
        <v>1606</v>
      </c>
      <c r="P4008" t="s">
        <v>6481</v>
      </c>
      <c r="Q4008" s="241">
        <v>44804</v>
      </c>
      <c r="R4008" s="241">
        <v>44927</v>
      </c>
      <c r="S4008" t="s">
        <v>8452</v>
      </c>
      <c r="T4008" s="196"/>
      <c r="U4008" s="196"/>
      <c r="V4008" s="196"/>
      <c r="W4008" s="196"/>
      <c r="X4008"/>
      <c r="Y4008" t="s">
        <v>8518</v>
      </c>
      <c r="Z4008" s="223">
        <v>8801712003560</v>
      </c>
      <c r="AA4008" t="s">
        <v>8289</v>
      </c>
      <c r="AB4008" s="259" t="str">
        <f>_xlfn.IFNA(IF(Table[[#This Row],[Programme Partner]]&lt;&gt;Table[[#This Row],[Implementing Partner]],CONCATENATE(Table[[#This Row],[Programme Partner]],"-",Table[[#This Row],[Implementing Partner]]),Table[[#This Row],[Programme Partner]]),"")</f>
        <v>UNICEF-NGOF</v>
      </c>
    </row>
    <row r="4009" spans="1:28" ht="16.5" customHeight="1">
      <c r="A4009" s="183">
        <v>4457</v>
      </c>
      <c r="B4009" s="195" t="s">
        <v>5275</v>
      </c>
      <c r="C4009" s="198" t="s">
        <v>5184</v>
      </c>
      <c r="D4009" s="212" t="s">
        <v>5275</v>
      </c>
      <c r="E4009" s="195" t="s">
        <v>27</v>
      </c>
      <c r="F4009" s="195" t="s">
        <v>8013</v>
      </c>
      <c r="G4009" s="195" t="s">
        <v>8313</v>
      </c>
      <c r="H4009" s="195" t="str">
        <f>IFERROR(VLOOKUP(Table[[#This Row],[Activity Details of Assistance]],WHAT!E:F,2,FALSE),"")</f>
        <v># of HP sessions at community level</v>
      </c>
      <c r="I4009" s="195"/>
      <c r="J4009">
        <v>5094</v>
      </c>
      <c r="K4009" t="s">
        <v>8280</v>
      </c>
      <c r="L4009" s="219" t="s">
        <v>13</v>
      </c>
      <c r="M4009" t="s">
        <v>14</v>
      </c>
      <c r="N4009" t="s">
        <v>309</v>
      </c>
      <c r="O4009" t="s">
        <v>1606</v>
      </c>
      <c r="P4009" t="s">
        <v>6481</v>
      </c>
      <c r="Q4009" s="241">
        <v>44804</v>
      </c>
      <c r="R4009" s="241">
        <v>44927</v>
      </c>
      <c r="S4009" t="s">
        <v>8452</v>
      </c>
      <c r="T4009" s="196"/>
      <c r="U4009" s="196"/>
      <c r="V4009" s="196"/>
      <c r="W4009" s="196"/>
      <c r="X4009"/>
      <c r="Y4009" t="s">
        <v>8518</v>
      </c>
      <c r="Z4009" s="223">
        <v>8801712003560</v>
      </c>
      <c r="AA4009" t="s">
        <v>8289</v>
      </c>
      <c r="AB4009" s="259" t="str">
        <f>_xlfn.IFNA(IF(Table[[#This Row],[Programme Partner]]&lt;&gt;Table[[#This Row],[Implementing Partner]],CONCATENATE(Table[[#This Row],[Programme Partner]],"-",Table[[#This Row],[Implementing Partner]]),Table[[#This Row],[Programme Partner]]),"")</f>
        <v>UNICEF-NGOF</v>
      </c>
    </row>
    <row r="4010" spans="1:28" ht="16.5" customHeight="1">
      <c r="A4010" s="183">
        <v>4458</v>
      </c>
      <c r="B4010" s="195" t="s">
        <v>5275</v>
      </c>
      <c r="C4010" s="198" t="s">
        <v>5184</v>
      </c>
      <c r="D4010" s="212" t="s">
        <v>5275</v>
      </c>
      <c r="E4010" s="195" t="s">
        <v>27</v>
      </c>
      <c r="F4010" s="195" t="s">
        <v>8013</v>
      </c>
      <c r="G4010" s="195" t="s">
        <v>8442</v>
      </c>
      <c r="H4010" s="195" t="str">
        <f>IFERROR(VLOOKUP(Table[[#This Row],[Activity Details of Assistance]],WHAT!E:F,2,FALSE),"")</f>
        <v># of facilities</v>
      </c>
      <c r="I4010" s="195"/>
      <c r="J4010">
        <v>1560</v>
      </c>
      <c r="K4010" t="s">
        <v>8280</v>
      </c>
      <c r="L4010" s="219" t="s">
        <v>13</v>
      </c>
      <c r="M4010" t="s">
        <v>14</v>
      </c>
      <c r="N4010" t="s">
        <v>309</v>
      </c>
      <c r="O4010" t="s">
        <v>1606</v>
      </c>
      <c r="P4010" t="s">
        <v>6481</v>
      </c>
      <c r="Q4010" s="241">
        <v>44804</v>
      </c>
      <c r="R4010" s="241">
        <v>44927</v>
      </c>
      <c r="S4010" t="s">
        <v>8452</v>
      </c>
      <c r="T4010" s="196"/>
      <c r="U4010" s="196"/>
      <c r="V4010" s="196"/>
      <c r="W4010" s="196"/>
      <c r="X4010"/>
      <c r="Y4010" t="s">
        <v>8518</v>
      </c>
      <c r="Z4010" s="223">
        <v>8801712003560</v>
      </c>
      <c r="AA4010" t="s">
        <v>8289</v>
      </c>
      <c r="AB4010" s="259" t="str">
        <f>_xlfn.IFNA(IF(Table[[#This Row],[Programme Partner]]&lt;&gt;Table[[#This Row],[Implementing Partner]],CONCATENATE(Table[[#This Row],[Programme Partner]],"-",Table[[#This Row],[Implementing Partner]]),Table[[#This Row],[Programme Partner]]),"")</f>
        <v>UNICEF-NGOF</v>
      </c>
    </row>
    <row r="4011" spans="1:28" ht="16.5" customHeight="1">
      <c r="A4011" s="183">
        <v>4459</v>
      </c>
      <c r="B4011" s="195" t="s">
        <v>5275</v>
      </c>
      <c r="C4011" s="198" t="s">
        <v>5184</v>
      </c>
      <c r="D4011" s="212" t="s">
        <v>5275</v>
      </c>
      <c r="E4011" s="195" t="s">
        <v>27</v>
      </c>
      <c r="F4011" s="195" t="s">
        <v>8013</v>
      </c>
      <c r="G4011" t="s">
        <v>8019</v>
      </c>
      <c r="H4011" s="195" t="str">
        <f>IFERROR(VLOOKUP(Table[[#This Row],[Activity Details of Assistance]],WHAT!E:F,2,FALSE),"")</f>
        <v>N/A</v>
      </c>
      <c r="I4011" s="195"/>
      <c r="J4011">
        <v>379</v>
      </c>
      <c r="K4011" t="s">
        <v>8280</v>
      </c>
      <c r="L4011" s="219" t="s">
        <v>13</v>
      </c>
      <c r="M4011" t="s">
        <v>14</v>
      </c>
      <c r="N4011" t="s">
        <v>309</v>
      </c>
      <c r="O4011" t="s">
        <v>1606</v>
      </c>
      <c r="P4011" t="s">
        <v>6481</v>
      </c>
      <c r="Q4011" s="241">
        <v>44804</v>
      </c>
      <c r="R4011" s="241">
        <v>44927</v>
      </c>
      <c r="S4011" t="s">
        <v>8452</v>
      </c>
      <c r="T4011" s="196"/>
      <c r="U4011" s="196"/>
      <c r="V4011" s="196"/>
      <c r="W4011" s="196"/>
      <c r="X4011"/>
      <c r="Y4011" t="s">
        <v>8518</v>
      </c>
      <c r="Z4011" s="223">
        <v>8801712003560</v>
      </c>
      <c r="AA4011" t="s">
        <v>8289</v>
      </c>
      <c r="AB4011" s="259" t="str">
        <f>_xlfn.IFNA(IF(Table[[#This Row],[Programme Partner]]&lt;&gt;Table[[#This Row],[Implementing Partner]],CONCATENATE(Table[[#This Row],[Programme Partner]],"-",Table[[#This Row],[Implementing Partner]]),Table[[#This Row],[Programme Partner]]),"")</f>
        <v>UNICEF-NGOF</v>
      </c>
    </row>
    <row r="4012" spans="1:28" ht="16.5" customHeight="1">
      <c r="A4012" s="183">
        <v>4460</v>
      </c>
      <c r="B4012" s="195" t="s">
        <v>5275</v>
      </c>
      <c r="C4012" s="198" t="s">
        <v>5184</v>
      </c>
      <c r="D4012" s="212" t="s">
        <v>5275</v>
      </c>
      <c r="E4012" s="195" t="s">
        <v>27</v>
      </c>
      <c r="F4012" s="195" t="s">
        <v>8014</v>
      </c>
      <c r="G4012" s="195" t="s">
        <v>8445</v>
      </c>
      <c r="H4012" s="195" t="str">
        <f>IFERROR(VLOOKUP(Table[[#This Row],[Activity Details of Assistance]],WHAT!E:F,2,FALSE),"")</f>
        <v># of plant</v>
      </c>
      <c r="I4012" s="195"/>
      <c r="J4012">
        <v>5</v>
      </c>
      <c r="K4012" t="s">
        <v>8280</v>
      </c>
      <c r="L4012" s="219" t="s">
        <v>13</v>
      </c>
      <c r="M4012" t="s">
        <v>14</v>
      </c>
      <c r="N4012" t="s">
        <v>309</v>
      </c>
      <c r="O4012" t="s">
        <v>1606</v>
      </c>
      <c r="P4012" t="s">
        <v>6481</v>
      </c>
      <c r="Q4012" s="241">
        <v>44804</v>
      </c>
      <c r="R4012" s="241">
        <v>44927</v>
      </c>
      <c r="S4012" t="s">
        <v>8452</v>
      </c>
      <c r="T4012" s="196"/>
      <c r="U4012" s="196"/>
      <c r="V4012" s="196"/>
      <c r="W4012" s="196"/>
      <c r="X4012"/>
      <c r="Y4012" t="s">
        <v>8518</v>
      </c>
      <c r="Z4012" s="223">
        <v>8801712003560</v>
      </c>
      <c r="AA4012" t="s">
        <v>8289</v>
      </c>
      <c r="AB4012" s="259" t="str">
        <f>_xlfn.IFNA(IF(Table[[#This Row],[Programme Partner]]&lt;&gt;Table[[#This Row],[Implementing Partner]],CONCATENATE(Table[[#This Row],[Programme Partner]],"-",Table[[#This Row],[Implementing Partner]]),Table[[#This Row],[Programme Partner]]),"")</f>
        <v>UNICEF-NGOF</v>
      </c>
    </row>
    <row r="4013" spans="1:28" ht="16.5" customHeight="1">
      <c r="A4013" s="183">
        <v>4461</v>
      </c>
      <c r="B4013" s="195" t="s">
        <v>5275</v>
      </c>
      <c r="C4013" s="198" t="s">
        <v>5184</v>
      </c>
      <c r="D4013" s="212" t="s">
        <v>5275</v>
      </c>
      <c r="E4013" s="195" t="s">
        <v>27</v>
      </c>
      <c r="F4013" s="195" t="s">
        <v>8014</v>
      </c>
      <c r="G4013" s="195" t="s">
        <v>8364</v>
      </c>
      <c r="H4013" s="195" t="str">
        <f>IFERROR(VLOOKUP(Table[[#This Row],[Activity Details of Assistance]],WHAT!E:F,2,FALSE),"")</f>
        <v># of 80L/120L bin</v>
      </c>
      <c r="I4013" s="195"/>
      <c r="J4013">
        <v>150</v>
      </c>
      <c r="K4013" t="s">
        <v>8280</v>
      </c>
      <c r="L4013" s="219" t="s">
        <v>13</v>
      </c>
      <c r="M4013" t="s">
        <v>14</v>
      </c>
      <c r="N4013" t="s">
        <v>309</v>
      </c>
      <c r="O4013" t="s">
        <v>1606</v>
      </c>
      <c r="P4013" t="s">
        <v>6481</v>
      </c>
      <c r="Q4013" s="241">
        <v>44804</v>
      </c>
      <c r="R4013" s="241">
        <v>44927</v>
      </c>
      <c r="S4013" t="s">
        <v>8452</v>
      </c>
      <c r="T4013" s="196"/>
      <c r="U4013" s="196"/>
      <c r="V4013" s="196"/>
      <c r="W4013" s="196"/>
      <c r="X4013"/>
      <c r="Y4013" t="s">
        <v>8518</v>
      </c>
      <c r="Z4013" s="223">
        <v>8801712003560</v>
      </c>
      <c r="AA4013" t="s">
        <v>8289</v>
      </c>
      <c r="AB4013" s="259" t="str">
        <f>_xlfn.IFNA(IF(Table[[#This Row],[Programme Partner]]&lt;&gt;Table[[#This Row],[Implementing Partner]],CONCATENATE(Table[[#This Row],[Programme Partner]],"-",Table[[#This Row],[Implementing Partner]]),Table[[#This Row],[Programme Partner]]),"")</f>
        <v>UNICEF-NGOF</v>
      </c>
    </row>
    <row r="4014" spans="1:28" ht="16.5" customHeight="1">
      <c r="A4014" s="183">
        <v>4462</v>
      </c>
      <c r="B4014" s="195" t="s">
        <v>5275</v>
      </c>
      <c r="C4014" s="198" t="s">
        <v>5184</v>
      </c>
      <c r="D4014" s="212" t="s">
        <v>5275</v>
      </c>
      <c r="E4014" s="195" t="s">
        <v>27</v>
      </c>
      <c r="F4014" s="195" t="s">
        <v>8014</v>
      </c>
      <c r="G4014" t="s">
        <v>8019</v>
      </c>
      <c r="H4014" s="195" t="str">
        <f>IFERROR(VLOOKUP(Table[[#This Row],[Activity Details of Assistance]],WHAT!E:F,2,FALSE),"")</f>
        <v>N/A</v>
      </c>
      <c r="I4014" s="195"/>
      <c r="J4014">
        <v>1480</v>
      </c>
      <c r="K4014" t="s">
        <v>8280</v>
      </c>
      <c r="L4014" s="219" t="s">
        <v>13</v>
      </c>
      <c r="M4014" t="s">
        <v>14</v>
      </c>
      <c r="N4014" t="s">
        <v>309</v>
      </c>
      <c r="O4014" t="s">
        <v>1606</v>
      </c>
      <c r="P4014" t="s">
        <v>6481</v>
      </c>
      <c r="Q4014" s="241">
        <v>44804</v>
      </c>
      <c r="R4014" s="241">
        <v>44927</v>
      </c>
      <c r="S4014" t="s">
        <v>8452</v>
      </c>
      <c r="T4014" s="196"/>
      <c r="U4014" s="196"/>
      <c r="V4014" s="196"/>
      <c r="W4014" s="196"/>
      <c r="X4014"/>
      <c r="Y4014" t="s">
        <v>8518</v>
      </c>
      <c r="Z4014" s="223">
        <v>8801712003560</v>
      </c>
      <c r="AA4014" t="s">
        <v>8289</v>
      </c>
      <c r="AB4014" s="259" t="str">
        <f>_xlfn.IFNA(IF(Table[[#This Row],[Programme Partner]]&lt;&gt;Table[[#This Row],[Implementing Partner]],CONCATENATE(Table[[#This Row],[Programme Partner]],"-",Table[[#This Row],[Implementing Partner]]),Table[[#This Row],[Programme Partner]]),"")</f>
        <v>UNICEF-NGOF</v>
      </c>
    </row>
    <row r="4015" spans="1:28" ht="16.5" customHeight="1">
      <c r="A4015" s="183">
        <v>4463</v>
      </c>
      <c r="B4015" s="195" t="s">
        <v>5275</v>
      </c>
      <c r="C4015" s="198" t="s">
        <v>5184</v>
      </c>
      <c r="D4015" s="212" t="s">
        <v>5275</v>
      </c>
      <c r="E4015" s="195" t="s">
        <v>27</v>
      </c>
      <c r="F4015" s="195" t="s">
        <v>8011</v>
      </c>
      <c r="G4015" s="195" t="s">
        <v>8584</v>
      </c>
      <c r="H4015" s="195" t="str">
        <f>IFERROR(VLOOKUP(Table[[#This Row],[Activity Details of Assistance]],WHAT!E:F,2,FALSE),"")</f>
        <v># of tube well</v>
      </c>
      <c r="I4015" s="195"/>
      <c r="J4015">
        <v>337</v>
      </c>
      <c r="K4015" t="s">
        <v>8280</v>
      </c>
      <c r="L4015" s="219" t="s">
        <v>13</v>
      </c>
      <c r="M4015" t="s">
        <v>14</v>
      </c>
      <c r="N4015" t="s">
        <v>309</v>
      </c>
      <c r="O4015" t="s">
        <v>1606</v>
      </c>
      <c r="P4015" t="s">
        <v>5887</v>
      </c>
      <c r="Q4015" s="241">
        <v>44804</v>
      </c>
      <c r="R4015" s="241">
        <v>44927</v>
      </c>
      <c r="S4015" t="s">
        <v>8452</v>
      </c>
      <c r="T4015" s="196"/>
      <c r="U4015" s="196"/>
      <c r="V4015" s="196"/>
      <c r="W4015" s="196"/>
      <c r="X4015"/>
      <c r="Y4015" t="s">
        <v>8518</v>
      </c>
      <c r="Z4015" s="223">
        <v>8801712003560</v>
      </c>
      <c r="AA4015" t="s">
        <v>8289</v>
      </c>
      <c r="AB4015" s="259" t="str">
        <f>_xlfn.IFNA(IF(Table[[#This Row],[Programme Partner]]&lt;&gt;Table[[#This Row],[Implementing Partner]],CONCATENATE(Table[[#This Row],[Programme Partner]],"-",Table[[#This Row],[Implementing Partner]]),Table[[#This Row],[Programme Partner]]),"")</f>
        <v>UNICEF-NGOF</v>
      </c>
    </row>
    <row r="4016" spans="1:28" ht="16.5" customHeight="1">
      <c r="A4016" s="183">
        <v>4464</v>
      </c>
      <c r="B4016" t="s">
        <v>5275</v>
      </c>
      <c r="C4016" s="198" t="s">
        <v>5184</v>
      </c>
      <c r="D4016" s="212" t="s">
        <v>5275</v>
      </c>
      <c r="E4016" s="195" t="s">
        <v>27</v>
      </c>
      <c r="F4016" s="195" t="s">
        <v>8011</v>
      </c>
      <c r="G4016" s="195" t="s">
        <v>8355</v>
      </c>
      <c r="H4016" s="195" t="str">
        <f>IFERROR(VLOOKUP(Table[[#This Row],[Activity Details of Assistance]],WHAT!E:F,2,FALSE),"")</f>
        <v># of water network</v>
      </c>
      <c r="I4016" s="195"/>
      <c r="J4016">
        <v>12</v>
      </c>
      <c r="K4016" t="s">
        <v>8280</v>
      </c>
      <c r="L4016" s="219" t="s">
        <v>13</v>
      </c>
      <c r="M4016" t="s">
        <v>14</v>
      </c>
      <c r="N4016" t="s">
        <v>309</v>
      </c>
      <c r="O4016" t="s">
        <v>1606</v>
      </c>
      <c r="P4016" t="s">
        <v>5887</v>
      </c>
      <c r="Q4016" s="241">
        <v>44804</v>
      </c>
      <c r="R4016" s="241">
        <v>44927</v>
      </c>
      <c r="S4016" t="s">
        <v>8452</v>
      </c>
      <c r="T4016" s="196"/>
      <c r="U4016" s="196"/>
      <c r="V4016" s="196"/>
      <c r="W4016" s="196"/>
      <c r="X4016"/>
      <c r="Y4016" t="s">
        <v>8518</v>
      </c>
      <c r="Z4016" s="223">
        <v>8801712003560</v>
      </c>
      <c r="AA4016" t="s">
        <v>8289</v>
      </c>
      <c r="AB4016" s="259" t="str">
        <f>_xlfn.IFNA(IF(Table[[#This Row],[Programme Partner]]&lt;&gt;Table[[#This Row],[Implementing Partner]],CONCATENATE(Table[[#This Row],[Programme Partner]],"-",Table[[#This Row],[Implementing Partner]]),Table[[#This Row],[Programme Partner]]),"")</f>
        <v>UNICEF-NGOF</v>
      </c>
    </row>
    <row r="4017" spans="1:28" ht="16.5" customHeight="1">
      <c r="A4017" s="183">
        <v>4465</v>
      </c>
      <c r="B4017" t="s">
        <v>5275</v>
      </c>
      <c r="C4017" s="198" t="s">
        <v>5184</v>
      </c>
      <c r="D4017" s="212" t="s">
        <v>5275</v>
      </c>
      <c r="E4017" s="195" t="s">
        <v>27</v>
      </c>
      <c r="F4017" s="195" t="s">
        <v>8011</v>
      </c>
      <c r="G4017" s="195" t="s">
        <v>8318</v>
      </c>
      <c r="H4017" s="195" t="str">
        <f>IFERROR(VLOOKUP(Table[[#This Row],[Activity Details of Assistance]],WHAT!E:F,2,FALSE),"")</f>
        <v># of household</v>
      </c>
      <c r="I4017" s="195"/>
      <c r="J4017">
        <v>1568</v>
      </c>
      <c r="K4017" t="s">
        <v>8280</v>
      </c>
      <c r="L4017" s="219" t="s">
        <v>13</v>
      </c>
      <c r="M4017" t="s">
        <v>14</v>
      </c>
      <c r="N4017" t="s">
        <v>309</v>
      </c>
      <c r="O4017" t="s">
        <v>1606</v>
      </c>
      <c r="P4017" t="s">
        <v>5887</v>
      </c>
      <c r="Q4017" s="241">
        <v>44804</v>
      </c>
      <c r="R4017" s="241">
        <v>44927</v>
      </c>
      <c r="S4017" t="s">
        <v>8452</v>
      </c>
      <c r="T4017" s="196"/>
      <c r="U4017" s="196"/>
      <c r="V4017" s="196"/>
      <c r="W4017" s="196"/>
      <c r="X4017"/>
      <c r="Y4017" t="s">
        <v>8518</v>
      </c>
      <c r="Z4017" s="223">
        <v>8801712003560</v>
      </c>
      <c r="AA4017" t="s">
        <v>8289</v>
      </c>
      <c r="AB4017" s="259" t="str">
        <f>_xlfn.IFNA(IF(Table[[#This Row],[Programme Partner]]&lt;&gt;Table[[#This Row],[Implementing Partner]],CONCATENATE(Table[[#This Row],[Programme Partner]],"-",Table[[#This Row],[Implementing Partner]]),Table[[#This Row],[Programme Partner]]),"")</f>
        <v>UNICEF-NGOF</v>
      </c>
    </row>
    <row r="4018" spans="1:28" ht="16.5" customHeight="1">
      <c r="A4018" s="183">
        <v>4466</v>
      </c>
      <c r="B4018" t="s">
        <v>5275</v>
      </c>
      <c r="C4018" s="198" t="s">
        <v>5184</v>
      </c>
      <c r="D4018" s="212" t="s">
        <v>5275</v>
      </c>
      <c r="E4018" s="195" t="s">
        <v>27</v>
      </c>
      <c r="F4018" s="195" t="s">
        <v>8011</v>
      </c>
      <c r="G4018" t="s">
        <v>8019</v>
      </c>
      <c r="H4018" s="195" t="str">
        <f>IFERROR(VLOOKUP(Table[[#This Row],[Activity Details of Assistance]],WHAT!E:F,2,FALSE),"")</f>
        <v>N/A</v>
      </c>
      <c r="I4018" s="195"/>
      <c r="J4018">
        <v>8</v>
      </c>
      <c r="K4018" t="s">
        <v>8280</v>
      </c>
      <c r="L4018" s="219" t="s">
        <v>13</v>
      </c>
      <c r="M4018" t="s">
        <v>14</v>
      </c>
      <c r="N4018" t="s">
        <v>309</v>
      </c>
      <c r="O4018" t="s">
        <v>1606</v>
      </c>
      <c r="P4018" t="s">
        <v>5887</v>
      </c>
      <c r="Q4018" s="241">
        <v>44804</v>
      </c>
      <c r="R4018" s="241">
        <v>44927</v>
      </c>
      <c r="S4018" t="s">
        <v>8452</v>
      </c>
      <c r="T4018" s="196"/>
      <c r="U4018" s="196"/>
      <c r="V4018" s="196"/>
      <c r="W4018" s="196"/>
      <c r="X4018"/>
      <c r="Y4018" t="s">
        <v>8518</v>
      </c>
      <c r="Z4018" s="223">
        <v>8801712003560</v>
      </c>
      <c r="AA4018" t="s">
        <v>8289</v>
      </c>
      <c r="AB4018" s="259" t="str">
        <f>_xlfn.IFNA(IF(Table[[#This Row],[Programme Partner]]&lt;&gt;Table[[#This Row],[Implementing Partner]],CONCATENATE(Table[[#This Row],[Programme Partner]],"-",Table[[#This Row],[Implementing Partner]]),Table[[#This Row],[Programme Partner]]),"")</f>
        <v>UNICEF-NGOF</v>
      </c>
    </row>
    <row r="4019" spans="1:28" ht="16.5" customHeight="1">
      <c r="A4019" s="183">
        <v>4467</v>
      </c>
      <c r="B4019" t="s">
        <v>5275</v>
      </c>
      <c r="C4019" s="198" t="s">
        <v>5184</v>
      </c>
      <c r="D4019" s="212" t="s">
        <v>5275</v>
      </c>
      <c r="E4019" s="195" t="s">
        <v>27</v>
      </c>
      <c r="F4019" s="195" t="s">
        <v>8012</v>
      </c>
      <c r="G4019" s="195" t="s">
        <v>8366</v>
      </c>
      <c r="H4019" s="195" t="str">
        <f>IFERROR(VLOOKUP(Table[[#This Row],[Activity Details of Assistance]],WHAT!E:F,2,FALSE),"")</f>
        <v xml:space="preserve"># of door </v>
      </c>
      <c r="I4019" s="195"/>
      <c r="J4019">
        <v>4</v>
      </c>
      <c r="K4019" t="s">
        <v>8280</v>
      </c>
      <c r="L4019" s="219" t="s">
        <v>13</v>
      </c>
      <c r="M4019" t="s">
        <v>14</v>
      </c>
      <c r="N4019" t="s">
        <v>309</v>
      </c>
      <c r="O4019" t="s">
        <v>1606</v>
      </c>
      <c r="P4019" t="s">
        <v>5887</v>
      </c>
      <c r="Q4019" s="241">
        <v>44804</v>
      </c>
      <c r="R4019" s="241">
        <v>44927</v>
      </c>
      <c r="S4019" t="s">
        <v>8452</v>
      </c>
      <c r="T4019" s="196"/>
      <c r="U4019" s="196"/>
      <c r="V4019" s="196"/>
      <c r="W4019" s="196"/>
      <c r="X4019"/>
      <c r="Y4019" t="s">
        <v>8518</v>
      </c>
      <c r="Z4019" s="223">
        <v>8801712003560</v>
      </c>
      <c r="AA4019" t="s">
        <v>8289</v>
      </c>
      <c r="AB4019" s="259" t="str">
        <f>_xlfn.IFNA(IF(Table[[#This Row],[Programme Partner]]&lt;&gt;Table[[#This Row],[Implementing Partner]],CONCATENATE(Table[[#This Row],[Programme Partner]],"-",Table[[#This Row],[Implementing Partner]]),Table[[#This Row],[Programme Partner]]),"")</f>
        <v>UNICEF-NGOF</v>
      </c>
    </row>
    <row r="4020" spans="1:28" ht="16.5" customHeight="1">
      <c r="A4020" s="183">
        <v>4468</v>
      </c>
      <c r="B4020" t="s">
        <v>5275</v>
      </c>
      <c r="C4020" s="198" t="s">
        <v>5184</v>
      </c>
      <c r="D4020" s="212" t="s">
        <v>5275</v>
      </c>
      <c r="E4020" s="195" t="s">
        <v>27</v>
      </c>
      <c r="F4020" s="195" t="s">
        <v>8012</v>
      </c>
      <c r="G4020" s="195" t="s">
        <v>8585</v>
      </c>
      <c r="H4020" s="195" t="str">
        <f>IFERROR(VLOOKUP(Table[[#This Row],[Activity Details of Assistance]],WHAT!E:F,2,FALSE),"")</f>
        <v xml:space="preserve"># of door </v>
      </c>
      <c r="I4020" s="195"/>
      <c r="J4020">
        <v>53</v>
      </c>
      <c r="K4020" t="s">
        <v>8280</v>
      </c>
      <c r="L4020" s="219" t="s">
        <v>13</v>
      </c>
      <c r="M4020" t="s">
        <v>14</v>
      </c>
      <c r="N4020" t="s">
        <v>309</v>
      </c>
      <c r="O4020" t="s">
        <v>1606</v>
      </c>
      <c r="P4020" t="s">
        <v>5887</v>
      </c>
      <c r="Q4020" s="241">
        <v>44804</v>
      </c>
      <c r="R4020" s="241">
        <v>44927</v>
      </c>
      <c r="S4020" t="s">
        <v>8452</v>
      </c>
      <c r="T4020" s="196"/>
      <c r="U4020" s="196"/>
      <c r="V4020" s="196"/>
      <c r="W4020" s="196"/>
      <c r="X4020"/>
      <c r="Y4020" t="s">
        <v>8518</v>
      </c>
      <c r="Z4020" s="223">
        <v>8801712003560</v>
      </c>
      <c r="AA4020" t="s">
        <v>8289</v>
      </c>
      <c r="AB4020" s="259" t="str">
        <f>_xlfn.IFNA(IF(Table[[#This Row],[Programme Partner]]&lt;&gt;Table[[#This Row],[Implementing Partner]],CONCATENATE(Table[[#This Row],[Programme Partner]],"-",Table[[#This Row],[Implementing Partner]]),Table[[#This Row],[Programme Partner]]),"")</f>
        <v>UNICEF-NGOF</v>
      </c>
    </row>
    <row r="4021" spans="1:28" ht="16.5" customHeight="1">
      <c r="A4021" s="183">
        <v>4469</v>
      </c>
      <c r="B4021" t="s">
        <v>5275</v>
      </c>
      <c r="C4021" s="198" t="s">
        <v>5184</v>
      </c>
      <c r="D4021" s="212" t="s">
        <v>5275</v>
      </c>
      <c r="E4021" s="195" t="s">
        <v>27</v>
      </c>
      <c r="F4021" s="195" t="s">
        <v>8012</v>
      </c>
      <c r="G4021" s="195" t="s">
        <v>8359</v>
      </c>
      <c r="H4021" s="195" t="str">
        <f>IFERROR(VLOOKUP(Table[[#This Row],[Activity Details of Assistance]],WHAT!E:F,2,FALSE),"")</f>
        <v># of FSM Site</v>
      </c>
      <c r="I4021" s="195"/>
      <c r="J4021">
        <v>15</v>
      </c>
      <c r="K4021" t="s">
        <v>8280</v>
      </c>
      <c r="L4021" s="219" t="s">
        <v>13</v>
      </c>
      <c r="M4021" t="s">
        <v>14</v>
      </c>
      <c r="N4021" t="s">
        <v>309</v>
      </c>
      <c r="O4021" t="s">
        <v>1606</v>
      </c>
      <c r="P4021" t="s">
        <v>5887</v>
      </c>
      <c r="Q4021" s="241">
        <v>44804</v>
      </c>
      <c r="R4021" s="241">
        <v>44927</v>
      </c>
      <c r="S4021" t="s">
        <v>8452</v>
      </c>
      <c r="T4021" s="196"/>
      <c r="U4021" s="196"/>
      <c r="V4021" s="196"/>
      <c r="W4021" s="196"/>
      <c r="X4021"/>
      <c r="Y4021" t="s">
        <v>8518</v>
      </c>
      <c r="Z4021" s="223">
        <v>8801712003560</v>
      </c>
      <c r="AA4021" t="s">
        <v>8289</v>
      </c>
      <c r="AB4021" s="259" t="str">
        <f>_xlfn.IFNA(IF(Table[[#This Row],[Programme Partner]]&lt;&gt;Table[[#This Row],[Implementing Partner]],CONCATENATE(Table[[#This Row],[Programme Partner]],"-",Table[[#This Row],[Implementing Partner]]),Table[[#This Row],[Programme Partner]]),"")</f>
        <v>UNICEF-NGOF</v>
      </c>
    </row>
    <row r="4022" spans="1:28" ht="16.5" customHeight="1">
      <c r="A4022" s="183">
        <v>4470</v>
      </c>
      <c r="B4022" t="s">
        <v>5275</v>
      </c>
      <c r="C4022" s="198" t="s">
        <v>5184</v>
      </c>
      <c r="D4022" s="212" t="s">
        <v>5275</v>
      </c>
      <c r="E4022" s="195" t="s">
        <v>27</v>
      </c>
      <c r="F4022" s="195" t="s">
        <v>8012</v>
      </c>
      <c r="G4022" s="195" t="s">
        <v>8356</v>
      </c>
      <c r="H4022" s="195" t="str">
        <f>IFERROR(VLOOKUP(Table[[#This Row],[Activity Details of Assistance]],WHAT!E:F,2,FALSE),"")</f>
        <v># of FSM Site</v>
      </c>
      <c r="I4022" s="195"/>
      <c r="J4022">
        <v>3</v>
      </c>
      <c r="K4022" t="s">
        <v>8280</v>
      </c>
      <c r="L4022" s="219" t="s">
        <v>13</v>
      </c>
      <c r="M4022" t="s">
        <v>14</v>
      </c>
      <c r="N4022" t="s">
        <v>309</v>
      </c>
      <c r="O4022" t="s">
        <v>1606</v>
      </c>
      <c r="P4022" t="s">
        <v>5887</v>
      </c>
      <c r="Q4022" s="241">
        <v>44804</v>
      </c>
      <c r="R4022" s="241">
        <v>44927</v>
      </c>
      <c r="S4022" t="s">
        <v>8452</v>
      </c>
      <c r="T4022" s="196"/>
      <c r="U4022" s="196"/>
      <c r="V4022" s="196"/>
      <c r="W4022" s="196"/>
      <c r="X4022"/>
      <c r="Y4022" t="s">
        <v>8518</v>
      </c>
      <c r="Z4022" s="223">
        <v>8801712003560</v>
      </c>
      <c r="AA4022" t="s">
        <v>8289</v>
      </c>
      <c r="AB4022" s="259" t="str">
        <f>_xlfn.IFNA(IF(Table[[#This Row],[Programme Partner]]&lt;&gt;Table[[#This Row],[Implementing Partner]],CONCATENATE(Table[[#This Row],[Programme Partner]],"-",Table[[#This Row],[Implementing Partner]]),Table[[#This Row],[Programme Partner]]),"")</f>
        <v>UNICEF-NGOF</v>
      </c>
    </row>
    <row r="4023" spans="1:28" ht="16.5" customHeight="1">
      <c r="A4023" s="183">
        <v>4471</v>
      </c>
      <c r="B4023" t="s">
        <v>5275</v>
      </c>
      <c r="C4023" s="198" t="s">
        <v>5184</v>
      </c>
      <c r="D4023" s="212" t="s">
        <v>5275</v>
      </c>
      <c r="E4023" s="195" t="s">
        <v>27</v>
      </c>
      <c r="F4023" s="195" t="s">
        <v>8012</v>
      </c>
      <c r="G4023" s="195" t="s">
        <v>8367</v>
      </c>
      <c r="H4023" s="195" t="str">
        <f>IFERROR(VLOOKUP(Table[[#This Row],[Activity Details of Assistance]],WHAT!E:F,2,FALSE),"")</f>
        <v># of door</v>
      </c>
      <c r="I4023" s="195"/>
      <c r="J4023">
        <v>3</v>
      </c>
      <c r="K4023" t="s">
        <v>8280</v>
      </c>
      <c r="L4023" s="219" t="s">
        <v>13</v>
      </c>
      <c r="M4023" t="s">
        <v>14</v>
      </c>
      <c r="N4023" t="s">
        <v>309</v>
      </c>
      <c r="O4023" t="s">
        <v>1606</v>
      </c>
      <c r="P4023" t="s">
        <v>5887</v>
      </c>
      <c r="Q4023" s="241">
        <v>44804</v>
      </c>
      <c r="R4023" s="241">
        <v>44927</v>
      </c>
      <c r="S4023" t="s">
        <v>8452</v>
      </c>
      <c r="T4023" s="196"/>
      <c r="U4023" s="196"/>
      <c r="V4023" s="196"/>
      <c r="W4023" s="196"/>
      <c r="X4023"/>
      <c r="Y4023" t="s">
        <v>8518</v>
      </c>
      <c r="Z4023" s="223">
        <v>8801712003560</v>
      </c>
      <c r="AA4023" t="s">
        <v>8289</v>
      </c>
      <c r="AB4023" s="259" t="str">
        <f>_xlfn.IFNA(IF(Table[[#This Row],[Programme Partner]]&lt;&gt;Table[[#This Row],[Implementing Partner]],CONCATENATE(Table[[#This Row],[Programme Partner]],"-",Table[[#This Row],[Implementing Partner]]),Table[[#This Row],[Programme Partner]]),"")</f>
        <v>UNICEF-NGOF</v>
      </c>
    </row>
    <row r="4024" spans="1:28" ht="16.5" customHeight="1">
      <c r="A4024" s="183">
        <v>4472</v>
      </c>
      <c r="B4024" t="s">
        <v>5275</v>
      </c>
      <c r="C4024" s="198" t="s">
        <v>5184</v>
      </c>
      <c r="D4024" s="212" t="s">
        <v>5275</v>
      </c>
      <c r="E4024" s="195" t="s">
        <v>27</v>
      </c>
      <c r="F4024" s="195" t="s">
        <v>8012</v>
      </c>
      <c r="G4024" s="195" t="s">
        <v>8586</v>
      </c>
      <c r="H4024" s="195" t="str">
        <f>IFERROR(VLOOKUP(Table[[#This Row],[Activity Details of Assistance]],WHAT!E:F,2,FALSE),"")</f>
        <v># of door</v>
      </c>
      <c r="I4024" s="195"/>
      <c r="J4024">
        <v>182</v>
      </c>
      <c r="K4024" t="s">
        <v>8280</v>
      </c>
      <c r="L4024" s="219" t="s">
        <v>13</v>
      </c>
      <c r="M4024" t="s">
        <v>14</v>
      </c>
      <c r="N4024" t="s">
        <v>309</v>
      </c>
      <c r="O4024" t="s">
        <v>1606</v>
      </c>
      <c r="P4024" t="s">
        <v>5887</v>
      </c>
      <c r="Q4024" s="241">
        <v>44804</v>
      </c>
      <c r="R4024" s="241">
        <v>44927</v>
      </c>
      <c r="S4024" t="s">
        <v>8452</v>
      </c>
      <c r="T4024" s="196"/>
      <c r="U4024" s="196"/>
      <c r="V4024" s="196"/>
      <c r="W4024" s="196"/>
      <c r="X4024"/>
      <c r="Y4024" t="s">
        <v>8518</v>
      </c>
      <c r="Z4024" s="223">
        <v>8801712003560</v>
      </c>
      <c r="AA4024" t="s">
        <v>8289</v>
      </c>
      <c r="AB4024" s="259" t="str">
        <f>_xlfn.IFNA(IF(Table[[#This Row],[Programme Partner]]&lt;&gt;Table[[#This Row],[Implementing Partner]],CONCATENATE(Table[[#This Row],[Programme Partner]],"-",Table[[#This Row],[Implementing Partner]]),Table[[#This Row],[Programme Partner]]),"")</f>
        <v>UNICEF-NGOF</v>
      </c>
    </row>
    <row r="4025" spans="1:28" ht="16.5" customHeight="1">
      <c r="A4025" s="183">
        <v>4473</v>
      </c>
      <c r="B4025" t="s">
        <v>5275</v>
      </c>
      <c r="C4025" s="198" t="s">
        <v>5184</v>
      </c>
      <c r="D4025" s="212" t="s">
        <v>5275</v>
      </c>
      <c r="E4025" s="195" t="s">
        <v>27</v>
      </c>
      <c r="F4025" s="195" t="s">
        <v>8012</v>
      </c>
      <c r="G4025" s="195" t="s">
        <v>8357</v>
      </c>
      <c r="H4025" s="195" t="str">
        <f>IFERROR(VLOOKUP(Table[[#This Row],[Activity Details of Assistance]],WHAT!E:F,2,FALSE),"")</f>
        <v># of door</v>
      </c>
      <c r="I4025" s="195"/>
      <c r="J4025">
        <v>1689</v>
      </c>
      <c r="K4025" t="s">
        <v>8280</v>
      </c>
      <c r="L4025" s="219" t="s">
        <v>13</v>
      </c>
      <c r="M4025" t="s">
        <v>14</v>
      </c>
      <c r="N4025" t="s">
        <v>309</v>
      </c>
      <c r="O4025" t="s">
        <v>1606</v>
      </c>
      <c r="P4025" t="s">
        <v>5887</v>
      </c>
      <c r="Q4025" s="241">
        <v>44804</v>
      </c>
      <c r="R4025" s="241">
        <v>44927</v>
      </c>
      <c r="S4025" t="s">
        <v>8452</v>
      </c>
      <c r="T4025" s="196"/>
      <c r="U4025" s="196"/>
      <c r="V4025" s="196"/>
      <c r="W4025" s="196"/>
      <c r="X4025"/>
      <c r="Y4025" t="s">
        <v>8518</v>
      </c>
      <c r="Z4025" s="223">
        <v>8801712003560</v>
      </c>
      <c r="AA4025" t="s">
        <v>8289</v>
      </c>
      <c r="AB4025" s="259" t="str">
        <f>_xlfn.IFNA(IF(Table[[#This Row],[Programme Partner]]&lt;&gt;Table[[#This Row],[Implementing Partner]],CONCATENATE(Table[[#This Row],[Programme Partner]],"-",Table[[#This Row],[Implementing Partner]]),Table[[#This Row],[Programme Partner]]),"")</f>
        <v>UNICEF-NGOF</v>
      </c>
    </row>
    <row r="4026" spans="1:28" ht="16.5" customHeight="1">
      <c r="A4026" s="183">
        <v>4474</v>
      </c>
      <c r="B4026" t="s">
        <v>5275</v>
      </c>
      <c r="C4026" s="198" t="s">
        <v>5184</v>
      </c>
      <c r="D4026" s="212" t="s">
        <v>5275</v>
      </c>
      <c r="E4026" s="195" t="s">
        <v>27</v>
      </c>
      <c r="F4026" s="195" t="s">
        <v>8012</v>
      </c>
      <c r="G4026" t="s">
        <v>8019</v>
      </c>
      <c r="H4026" s="195" t="str">
        <f>IFERROR(VLOOKUP(Table[[#This Row],[Activity Details of Assistance]],WHAT!E:F,2,FALSE),"")</f>
        <v>N/A</v>
      </c>
      <c r="I4026" s="195"/>
      <c r="J4026">
        <v>2</v>
      </c>
      <c r="K4026" t="s">
        <v>8280</v>
      </c>
      <c r="L4026" s="219" t="s">
        <v>13</v>
      </c>
      <c r="M4026" t="s">
        <v>14</v>
      </c>
      <c r="N4026" t="s">
        <v>309</v>
      </c>
      <c r="O4026" t="s">
        <v>1606</v>
      </c>
      <c r="P4026" t="s">
        <v>5887</v>
      </c>
      <c r="Q4026" s="241">
        <v>44804</v>
      </c>
      <c r="R4026" s="241">
        <v>44927</v>
      </c>
      <c r="S4026" t="s">
        <v>8452</v>
      </c>
      <c r="T4026" s="196"/>
      <c r="U4026" s="196"/>
      <c r="V4026" s="196"/>
      <c r="W4026" s="196"/>
      <c r="X4026"/>
      <c r="Y4026" t="s">
        <v>8518</v>
      </c>
      <c r="Z4026" s="223">
        <v>8801712003560</v>
      </c>
      <c r="AA4026" t="s">
        <v>8289</v>
      </c>
      <c r="AB4026" s="259" t="str">
        <f>_xlfn.IFNA(IF(Table[[#This Row],[Programme Partner]]&lt;&gt;Table[[#This Row],[Implementing Partner]],CONCATENATE(Table[[#This Row],[Programme Partner]],"-",Table[[#This Row],[Implementing Partner]]),Table[[#This Row],[Programme Partner]]),"")</f>
        <v>UNICEF-NGOF</v>
      </c>
    </row>
    <row r="4027" spans="1:28" ht="16.5" customHeight="1">
      <c r="A4027" s="183">
        <v>4475</v>
      </c>
      <c r="B4027" t="s">
        <v>5275</v>
      </c>
      <c r="C4027" s="198" t="s">
        <v>5184</v>
      </c>
      <c r="D4027" s="212" t="s">
        <v>5275</v>
      </c>
      <c r="E4027" s="195" t="s">
        <v>27</v>
      </c>
      <c r="F4027" s="195" t="s">
        <v>8013</v>
      </c>
      <c r="G4027" s="195" t="s">
        <v>8313</v>
      </c>
      <c r="H4027" s="195" t="str">
        <f>IFERROR(VLOOKUP(Table[[#This Row],[Activity Details of Assistance]],WHAT!E:F,2,FALSE),"")</f>
        <v># of HP sessions at community level</v>
      </c>
      <c r="I4027" s="195"/>
      <c r="J4027">
        <v>7162</v>
      </c>
      <c r="K4027" t="s">
        <v>8280</v>
      </c>
      <c r="L4027" s="219" t="s">
        <v>13</v>
      </c>
      <c r="M4027" t="s">
        <v>14</v>
      </c>
      <c r="N4027" t="s">
        <v>309</v>
      </c>
      <c r="O4027" t="s">
        <v>1606</v>
      </c>
      <c r="P4027" t="s">
        <v>5887</v>
      </c>
      <c r="Q4027" s="241">
        <v>44804</v>
      </c>
      <c r="R4027" s="241">
        <v>44927</v>
      </c>
      <c r="S4027" t="s">
        <v>8452</v>
      </c>
      <c r="T4027" s="196"/>
      <c r="U4027" s="196"/>
      <c r="V4027" s="196"/>
      <c r="W4027" s="196"/>
      <c r="X4027"/>
      <c r="Y4027" t="s">
        <v>8518</v>
      </c>
      <c r="Z4027" s="223">
        <v>8801712003560</v>
      </c>
      <c r="AA4027" t="s">
        <v>8289</v>
      </c>
      <c r="AB4027" s="259" t="str">
        <f>_xlfn.IFNA(IF(Table[[#This Row],[Programme Partner]]&lt;&gt;Table[[#This Row],[Implementing Partner]],CONCATENATE(Table[[#This Row],[Programme Partner]],"-",Table[[#This Row],[Implementing Partner]]),Table[[#This Row],[Programme Partner]]),"")</f>
        <v>UNICEF-NGOF</v>
      </c>
    </row>
    <row r="4028" spans="1:28" ht="16.5" customHeight="1">
      <c r="A4028" s="183">
        <v>4476</v>
      </c>
      <c r="B4028" s="195" t="s">
        <v>5275</v>
      </c>
      <c r="C4028" s="198" t="s">
        <v>5184</v>
      </c>
      <c r="D4028" s="266" t="s">
        <v>5275</v>
      </c>
      <c r="E4028" s="195" t="s">
        <v>27</v>
      </c>
      <c r="F4028" s="195" t="s">
        <v>8013</v>
      </c>
      <c r="G4028" s="195" t="s">
        <v>8442</v>
      </c>
      <c r="H4028" s="195" t="str">
        <f>IFERROR(VLOOKUP(Table[[#This Row],[Activity Details of Assistance]],WHAT!E:F,2,FALSE),"")</f>
        <v># of facilities</v>
      </c>
      <c r="I4028" s="195"/>
      <c r="J4028">
        <v>2645</v>
      </c>
      <c r="K4028" t="s">
        <v>8280</v>
      </c>
      <c r="L4028" s="219" t="s">
        <v>13</v>
      </c>
      <c r="M4028" t="s">
        <v>14</v>
      </c>
      <c r="N4028" t="s">
        <v>309</v>
      </c>
      <c r="O4028" t="s">
        <v>1606</v>
      </c>
      <c r="P4028" t="s">
        <v>5887</v>
      </c>
      <c r="Q4028" s="241">
        <v>44804</v>
      </c>
      <c r="R4028" s="241">
        <v>44927</v>
      </c>
      <c r="S4028" t="s">
        <v>8452</v>
      </c>
      <c r="T4028" s="196"/>
      <c r="U4028" s="196"/>
      <c r="V4028" s="196"/>
      <c r="W4028" s="196"/>
      <c r="X4028"/>
      <c r="Y4028" t="s">
        <v>8518</v>
      </c>
      <c r="Z4028" s="223">
        <v>8801712003560</v>
      </c>
      <c r="AA4028" t="s">
        <v>8289</v>
      </c>
      <c r="AB4028" s="259" t="str">
        <f>_xlfn.IFNA(IF(Table[[#This Row],[Programme Partner]]&lt;&gt;Table[[#This Row],[Implementing Partner]],CONCATENATE(Table[[#This Row],[Programme Partner]],"-",Table[[#This Row],[Implementing Partner]]),Table[[#This Row],[Programme Partner]]),"")</f>
        <v>UNICEF-NGOF</v>
      </c>
    </row>
    <row r="4029" spans="1:28" ht="16.5" customHeight="1">
      <c r="A4029" s="183">
        <v>4477</v>
      </c>
      <c r="B4029" s="195" t="s">
        <v>5275</v>
      </c>
      <c r="C4029" s="198" t="s">
        <v>5184</v>
      </c>
      <c r="D4029" s="266" t="s">
        <v>5275</v>
      </c>
      <c r="E4029" s="195" t="s">
        <v>27</v>
      </c>
      <c r="F4029" s="195" t="s">
        <v>8013</v>
      </c>
      <c r="G4029" t="s">
        <v>8019</v>
      </c>
      <c r="H4029" s="195" t="str">
        <f>IFERROR(VLOOKUP(Table[[#This Row],[Activity Details of Assistance]],WHAT!E:F,2,FALSE),"")</f>
        <v>N/A</v>
      </c>
      <c r="I4029" s="195"/>
      <c r="J4029">
        <v>731</v>
      </c>
      <c r="K4029" t="s">
        <v>8280</v>
      </c>
      <c r="L4029" s="219" t="s">
        <v>13</v>
      </c>
      <c r="M4029" t="s">
        <v>14</v>
      </c>
      <c r="N4029" t="s">
        <v>309</v>
      </c>
      <c r="O4029" t="s">
        <v>1606</v>
      </c>
      <c r="P4029" t="s">
        <v>5887</v>
      </c>
      <c r="Q4029" s="241">
        <v>44804</v>
      </c>
      <c r="R4029" s="241">
        <v>44927</v>
      </c>
      <c r="S4029" t="s">
        <v>8452</v>
      </c>
      <c r="T4029" s="196"/>
      <c r="U4029" s="196"/>
      <c r="V4029" s="196"/>
      <c r="W4029" s="196"/>
      <c r="X4029"/>
      <c r="Y4029" t="s">
        <v>8518</v>
      </c>
      <c r="Z4029" s="223">
        <v>8801712003560</v>
      </c>
      <c r="AA4029" t="s">
        <v>8289</v>
      </c>
      <c r="AB4029" s="259" t="str">
        <f>_xlfn.IFNA(IF(Table[[#This Row],[Programme Partner]]&lt;&gt;Table[[#This Row],[Implementing Partner]],CONCATENATE(Table[[#This Row],[Programme Partner]],"-",Table[[#This Row],[Implementing Partner]]),Table[[#This Row],[Programme Partner]]),"")</f>
        <v>UNICEF-NGOF</v>
      </c>
    </row>
    <row r="4030" spans="1:28" ht="16.5" customHeight="1">
      <c r="A4030" s="183">
        <v>4478</v>
      </c>
      <c r="B4030" s="195" t="s">
        <v>5275</v>
      </c>
      <c r="C4030" s="198" t="s">
        <v>5184</v>
      </c>
      <c r="D4030" s="212" t="s">
        <v>5275</v>
      </c>
      <c r="E4030" s="195" t="s">
        <v>27</v>
      </c>
      <c r="F4030" s="195" t="s">
        <v>8014</v>
      </c>
      <c r="G4030" s="195" t="s">
        <v>8445</v>
      </c>
      <c r="H4030" s="195" t="str">
        <f>IFERROR(VLOOKUP(Table[[#This Row],[Activity Details of Assistance]],WHAT!E:F,2,FALSE),"")</f>
        <v># of plant</v>
      </c>
      <c r="I4030" s="195"/>
      <c r="J4030">
        <v>5</v>
      </c>
      <c r="K4030" t="s">
        <v>8280</v>
      </c>
      <c r="L4030" s="219" t="s">
        <v>13</v>
      </c>
      <c r="M4030" t="s">
        <v>14</v>
      </c>
      <c r="N4030" t="s">
        <v>309</v>
      </c>
      <c r="O4030" t="s">
        <v>1606</v>
      </c>
      <c r="P4030" t="s">
        <v>5887</v>
      </c>
      <c r="Q4030" s="241">
        <v>44804</v>
      </c>
      <c r="R4030" s="241">
        <v>44927</v>
      </c>
      <c r="S4030" t="s">
        <v>8452</v>
      </c>
      <c r="T4030" s="196"/>
      <c r="U4030" s="196"/>
      <c r="V4030" s="196"/>
      <c r="W4030" s="196"/>
      <c r="X4030"/>
      <c r="Y4030" t="s">
        <v>8518</v>
      </c>
      <c r="Z4030" s="223">
        <v>8801712003560</v>
      </c>
      <c r="AA4030" t="s">
        <v>8289</v>
      </c>
      <c r="AB4030" s="259" t="str">
        <f>_xlfn.IFNA(IF(Table[[#This Row],[Programme Partner]]&lt;&gt;Table[[#This Row],[Implementing Partner]],CONCATENATE(Table[[#This Row],[Programme Partner]],"-",Table[[#This Row],[Implementing Partner]]),Table[[#This Row],[Programme Partner]]),"")</f>
        <v>UNICEF-NGOF</v>
      </c>
    </row>
    <row r="4031" spans="1:28" ht="16.5" customHeight="1">
      <c r="A4031" s="183">
        <v>4479</v>
      </c>
      <c r="B4031" s="195" t="s">
        <v>5275</v>
      </c>
      <c r="C4031" s="198" t="s">
        <v>5184</v>
      </c>
      <c r="D4031" s="212" t="s">
        <v>5275</v>
      </c>
      <c r="E4031" s="195" t="s">
        <v>27</v>
      </c>
      <c r="F4031" s="195" t="s">
        <v>8014</v>
      </c>
      <c r="G4031" t="s">
        <v>8019</v>
      </c>
      <c r="H4031" s="195" t="str">
        <f>IFERROR(VLOOKUP(Table[[#This Row],[Activity Details of Assistance]],WHAT!E:F,2,FALSE),"")</f>
        <v>N/A</v>
      </c>
      <c r="I4031" s="195"/>
      <c r="J4031">
        <v>1978</v>
      </c>
      <c r="K4031" t="s">
        <v>8280</v>
      </c>
      <c r="L4031" s="219" t="s">
        <v>13</v>
      </c>
      <c r="M4031" t="s">
        <v>14</v>
      </c>
      <c r="N4031" t="s">
        <v>309</v>
      </c>
      <c r="O4031" t="s">
        <v>1606</v>
      </c>
      <c r="P4031" t="s">
        <v>5887</v>
      </c>
      <c r="Q4031" s="241">
        <v>44804</v>
      </c>
      <c r="R4031" s="241">
        <v>44927</v>
      </c>
      <c r="S4031" t="s">
        <v>8452</v>
      </c>
      <c r="T4031" s="196"/>
      <c r="U4031" s="196"/>
      <c r="V4031" s="196"/>
      <c r="W4031" s="196"/>
      <c r="X4031"/>
      <c r="Y4031" t="s">
        <v>8518</v>
      </c>
      <c r="Z4031" s="223">
        <v>8801712003560</v>
      </c>
      <c r="AA4031" t="s">
        <v>8289</v>
      </c>
      <c r="AB4031" s="259" t="str">
        <f>_xlfn.IFNA(IF(Table[[#This Row],[Programme Partner]]&lt;&gt;Table[[#This Row],[Implementing Partner]],CONCATENATE(Table[[#This Row],[Programme Partner]],"-",Table[[#This Row],[Implementing Partner]]),Table[[#This Row],[Programme Partner]]),"")</f>
        <v>UNICEF-NGOF</v>
      </c>
    </row>
    <row r="4032" spans="1:28" ht="16.5" customHeight="1">
      <c r="A4032" s="183">
        <v>4480</v>
      </c>
      <c r="B4032" s="195" t="s">
        <v>5039</v>
      </c>
      <c r="C4032" s="198" t="s">
        <v>5039</v>
      </c>
      <c r="D4032" s="212" t="s">
        <v>8455</v>
      </c>
      <c r="E4032" s="195" t="s">
        <v>27</v>
      </c>
      <c r="F4032" s="195" t="s">
        <v>8011</v>
      </c>
      <c r="G4032" s="195" t="s">
        <v>8584</v>
      </c>
      <c r="H4032" s="195" t="str">
        <f>IFERROR(VLOOKUP(Table[[#This Row],[Activity Details of Assistance]],WHAT!E:F,2,FALSE),"")</f>
        <v># of tube well</v>
      </c>
      <c r="I4032" s="195"/>
      <c r="J4032">
        <v>768</v>
      </c>
      <c r="K4032" t="s">
        <v>8280</v>
      </c>
      <c r="L4032" s="219" t="s">
        <v>13</v>
      </c>
      <c r="M4032" t="s">
        <v>14</v>
      </c>
      <c r="N4032" t="s">
        <v>309</v>
      </c>
      <c r="O4032" t="s">
        <v>1606</v>
      </c>
      <c r="P4032" t="s">
        <v>4662</v>
      </c>
      <c r="Q4032" s="241">
        <v>44804</v>
      </c>
      <c r="R4032" s="241">
        <v>44986</v>
      </c>
      <c r="S4032" t="s">
        <v>8452</v>
      </c>
      <c r="T4032" s="196"/>
      <c r="U4032" s="196"/>
      <c r="V4032" s="196"/>
      <c r="W4032" s="196"/>
      <c r="X4032"/>
      <c r="Y4032" t="s">
        <v>8636</v>
      </c>
      <c r="Z4032" s="223">
        <v>1777773726</v>
      </c>
      <c r="AA4032" t="s">
        <v>8522</v>
      </c>
      <c r="AB4032" s="259" t="str">
        <f>_xlfn.IFNA(IF(Table[[#This Row],[Programme Partner]]&lt;&gt;Table[[#This Row],[Implementing Partner]],CONCATENATE(Table[[#This Row],[Programme Partner]],"-",Table[[#This Row],[Implementing Partner]]),Table[[#This Row],[Programme Partner]]),"")</f>
        <v>CARE</v>
      </c>
    </row>
    <row r="4033" spans="1:28" ht="16.5" customHeight="1">
      <c r="A4033" s="183">
        <v>4481</v>
      </c>
      <c r="B4033" s="195" t="s">
        <v>5039</v>
      </c>
      <c r="C4033" s="198" t="s">
        <v>5039</v>
      </c>
      <c r="D4033" s="212" t="s">
        <v>8455</v>
      </c>
      <c r="E4033" s="195" t="s">
        <v>27</v>
      </c>
      <c r="F4033" s="195" t="s">
        <v>8011</v>
      </c>
      <c r="G4033" s="195" t="s">
        <v>8355</v>
      </c>
      <c r="H4033" s="195" t="str">
        <f>IFERROR(VLOOKUP(Table[[#This Row],[Activity Details of Assistance]],WHAT!E:F,2,FALSE),"")</f>
        <v># of water network</v>
      </c>
      <c r="I4033" s="195"/>
      <c r="J4033">
        <v>15</v>
      </c>
      <c r="K4033" t="s">
        <v>8280</v>
      </c>
      <c r="L4033" s="219" t="s">
        <v>13</v>
      </c>
      <c r="M4033" t="s">
        <v>14</v>
      </c>
      <c r="N4033" t="s">
        <v>309</v>
      </c>
      <c r="O4033" t="s">
        <v>1606</v>
      </c>
      <c r="P4033" t="s">
        <v>4662</v>
      </c>
      <c r="Q4033" s="241">
        <v>44804</v>
      </c>
      <c r="R4033" s="241">
        <v>44986</v>
      </c>
      <c r="S4033" t="s">
        <v>8452</v>
      </c>
      <c r="T4033" s="196"/>
      <c r="U4033" s="196"/>
      <c r="V4033" s="196"/>
      <c r="W4033" s="196"/>
      <c r="X4033"/>
      <c r="Y4033" t="s">
        <v>8636</v>
      </c>
      <c r="Z4033" s="223">
        <v>1777773726</v>
      </c>
      <c r="AA4033" t="s">
        <v>8522</v>
      </c>
      <c r="AB4033" s="259" t="str">
        <f>_xlfn.IFNA(IF(Table[[#This Row],[Programme Partner]]&lt;&gt;Table[[#This Row],[Implementing Partner]],CONCATENATE(Table[[#This Row],[Programme Partner]],"-",Table[[#This Row],[Implementing Partner]]),Table[[#This Row],[Programme Partner]]),"")</f>
        <v>CARE</v>
      </c>
    </row>
    <row r="4034" spans="1:28" ht="16.5" customHeight="1">
      <c r="A4034" s="183">
        <v>4482</v>
      </c>
      <c r="B4034" s="195" t="s">
        <v>5039</v>
      </c>
      <c r="C4034" s="198" t="s">
        <v>5039</v>
      </c>
      <c r="D4034" s="212" t="s">
        <v>8455</v>
      </c>
      <c r="E4034" s="195" t="s">
        <v>27</v>
      </c>
      <c r="F4034" s="195" t="s">
        <v>8012</v>
      </c>
      <c r="G4034" s="195" t="s">
        <v>8585</v>
      </c>
      <c r="H4034" s="195" t="str">
        <f>IFERROR(VLOOKUP(Table[[#This Row],[Activity Details of Assistance]],WHAT!E:F,2,FALSE),"")</f>
        <v xml:space="preserve"># of door </v>
      </c>
      <c r="I4034" s="195"/>
      <c r="J4034">
        <v>331</v>
      </c>
      <c r="K4034" t="s">
        <v>8280</v>
      </c>
      <c r="L4034" s="219" t="s">
        <v>13</v>
      </c>
      <c r="M4034" t="s">
        <v>14</v>
      </c>
      <c r="N4034" t="s">
        <v>309</v>
      </c>
      <c r="O4034" t="s">
        <v>1606</v>
      </c>
      <c r="P4034" t="s">
        <v>4662</v>
      </c>
      <c r="Q4034" s="241">
        <v>44804</v>
      </c>
      <c r="R4034" s="241">
        <v>44986</v>
      </c>
      <c r="S4034" t="s">
        <v>8452</v>
      </c>
      <c r="T4034" s="196"/>
      <c r="U4034" s="196"/>
      <c r="V4034" s="196"/>
      <c r="W4034" s="196"/>
      <c r="X4034"/>
      <c r="Y4034" t="s">
        <v>8636</v>
      </c>
      <c r="Z4034" s="223">
        <v>1777773726</v>
      </c>
      <c r="AA4034" t="s">
        <v>8522</v>
      </c>
      <c r="AB4034" s="259" t="str">
        <f>_xlfn.IFNA(IF(Table[[#This Row],[Programme Partner]]&lt;&gt;Table[[#This Row],[Implementing Partner]],CONCATENATE(Table[[#This Row],[Programme Partner]],"-",Table[[#This Row],[Implementing Partner]]),Table[[#This Row],[Programme Partner]]),"")</f>
        <v>CARE</v>
      </c>
    </row>
    <row r="4035" spans="1:28" ht="16.5" customHeight="1">
      <c r="A4035" s="183">
        <v>4483</v>
      </c>
      <c r="B4035" s="195" t="s">
        <v>5039</v>
      </c>
      <c r="C4035" s="198" t="s">
        <v>5039</v>
      </c>
      <c r="D4035" s="212" t="s">
        <v>8455</v>
      </c>
      <c r="E4035" s="195" t="s">
        <v>27</v>
      </c>
      <c r="F4035" s="195" t="s">
        <v>8012</v>
      </c>
      <c r="G4035" s="195" t="s">
        <v>8359</v>
      </c>
      <c r="H4035" s="195" t="str">
        <f>IFERROR(VLOOKUP(Table[[#This Row],[Activity Details of Assistance]],WHAT!E:F,2,FALSE),"")</f>
        <v># of FSM Site</v>
      </c>
      <c r="I4035" s="195"/>
      <c r="J4035">
        <v>36</v>
      </c>
      <c r="K4035" t="s">
        <v>8280</v>
      </c>
      <c r="L4035" s="219" t="s">
        <v>13</v>
      </c>
      <c r="M4035" t="s">
        <v>14</v>
      </c>
      <c r="N4035" t="s">
        <v>309</v>
      </c>
      <c r="O4035" t="s">
        <v>1606</v>
      </c>
      <c r="P4035" t="s">
        <v>4662</v>
      </c>
      <c r="Q4035" s="241">
        <v>44804</v>
      </c>
      <c r="R4035" s="241">
        <v>44986</v>
      </c>
      <c r="S4035" t="s">
        <v>8452</v>
      </c>
      <c r="T4035" s="196"/>
      <c r="U4035" s="196"/>
      <c r="V4035" s="196"/>
      <c r="W4035" s="196"/>
      <c r="X4035"/>
      <c r="Y4035" t="s">
        <v>8636</v>
      </c>
      <c r="Z4035" s="223">
        <v>1777773726</v>
      </c>
      <c r="AA4035" t="s">
        <v>8522</v>
      </c>
      <c r="AB4035" s="259" t="str">
        <f>_xlfn.IFNA(IF(Table[[#This Row],[Programme Partner]]&lt;&gt;Table[[#This Row],[Implementing Partner]],CONCATENATE(Table[[#This Row],[Programme Partner]],"-",Table[[#This Row],[Implementing Partner]]),Table[[#This Row],[Programme Partner]]),"")</f>
        <v>CARE</v>
      </c>
    </row>
    <row r="4036" spans="1:28" ht="16.5" customHeight="1">
      <c r="A4036" s="183">
        <v>4484</v>
      </c>
      <c r="B4036" s="195" t="s">
        <v>5039</v>
      </c>
      <c r="C4036" s="198" t="s">
        <v>5039</v>
      </c>
      <c r="D4036" s="212" t="s">
        <v>8455</v>
      </c>
      <c r="E4036" s="195" t="s">
        <v>27</v>
      </c>
      <c r="F4036" s="195" t="s">
        <v>8012</v>
      </c>
      <c r="G4036" s="195" t="s">
        <v>8586</v>
      </c>
      <c r="H4036" s="195" t="str">
        <f>IFERROR(VLOOKUP(Table[[#This Row],[Activity Details of Assistance]],WHAT!E:F,2,FALSE),"")</f>
        <v># of door</v>
      </c>
      <c r="I4036" s="195"/>
      <c r="J4036">
        <v>561</v>
      </c>
      <c r="K4036" t="s">
        <v>8280</v>
      </c>
      <c r="L4036" s="219" t="s">
        <v>13</v>
      </c>
      <c r="M4036" t="s">
        <v>14</v>
      </c>
      <c r="N4036" t="s">
        <v>309</v>
      </c>
      <c r="O4036" t="s">
        <v>1606</v>
      </c>
      <c r="P4036" t="s">
        <v>4662</v>
      </c>
      <c r="Q4036" s="241">
        <v>44804</v>
      </c>
      <c r="R4036" s="241">
        <v>44986</v>
      </c>
      <c r="S4036" t="s">
        <v>8452</v>
      </c>
      <c r="T4036" s="196"/>
      <c r="U4036" s="196"/>
      <c r="V4036" s="196"/>
      <c r="W4036" s="196"/>
      <c r="X4036"/>
      <c r="Y4036" t="s">
        <v>8636</v>
      </c>
      <c r="Z4036" s="223">
        <v>1777773726</v>
      </c>
      <c r="AA4036" t="s">
        <v>8522</v>
      </c>
      <c r="AB4036" s="259" t="str">
        <f>_xlfn.IFNA(IF(Table[[#This Row],[Programme Partner]]&lt;&gt;Table[[#This Row],[Implementing Partner]],CONCATENATE(Table[[#This Row],[Programme Partner]],"-",Table[[#This Row],[Implementing Partner]]),Table[[#This Row],[Programme Partner]]),"")</f>
        <v>CARE</v>
      </c>
    </row>
    <row r="4037" spans="1:28" ht="16.5" customHeight="1">
      <c r="A4037" s="183">
        <v>4485</v>
      </c>
      <c r="B4037" s="195" t="s">
        <v>5039</v>
      </c>
      <c r="C4037" s="198" t="s">
        <v>5039</v>
      </c>
      <c r="D4037" s="212" t="s">
        <v>8455</v>
      </c>
      <c r="E4037" s="195" t="s">
        <v>27</v>
      </c>
      <c r="F4037" s="195" t="s">
        <v>8012</v>
      </c>
      <c r="G4037" s="195" t="s">
        <v>8357</v>
      </c>
      <c r="H4037" s="195" t="str">
        <f>IFERROR(VLOOKUP(Table[[#This Row],[Activity Details of Assistance]],WHAT!E:F,2,FALSE),"")</f>
        <v># of door</v>
      </c>
      <c r="I4037" s="195"/>
      <c r="J4037">
        <v>1233</v>
      </c>
      <c r="K4037" t="s">
        <v>8280</v>
      </c>
      <c r="L4037" s="219" t="s">
        <v>13</v>
      </c>
      <c r="M4037" t="s">
        <v>14</v>
      </c>
      <c r="N4037" t="s">
        <v>309</v>
      </c>
      <c r="O4037" t="s">
        <v>1606</v>
      </c>
      <c r="P4037" t="s">
        <v>4662</v>
      </c>
      <c r="Q4037" s="241">
        <v>44804</v>
      </c>
      <c r="R4037" s="241">
        <v>44986</v>
      </c>
      <c r="S4037" t="s">
        <v>8452</v>
      </c>
      <c r="T4037" s="196"/>
      <c r="U4037" s="196"/>
      <c r="V4037" s="196"/>
      <c r="W4037" s="196"/>
      <c r="X4037"/>
      <c r="Y4037" t="s">
        <v>8636</v>
      </c>
      <c r="Z4037" s="223">
        <v>1777773726</v>
      </c>
      <c r="AA4037" t="s">
        <v>8522</v>
      </c>
      <c r="AB4037" s="259" t="str">
        <f>_xlfn.IFNA(IF(Table[[#This Row],[Programme Partner]]&lt;&gt;Table[[#This Row],[Implementing Partner]],CONCATENATE(Table[[#This Row],[Programme Partner]],"-",Table[[#This Row],[Implementing Partner]]),Table[[#This Row],[Programme Partner]]),"")</f>
        <v>CARE</v>
      </c>
    </row>
    <row r="4038" spans="1:28" ht="16.5" customHeight="1">
      <c r="A4038" s="183">
        <v>4486</v>
      </c>
      <c r="B4038" s="195" t="s">
        <v>5039</v>
      </c>
      <c r="C4038" s="198" t="s">
        <v>5039</v>
      </c>
      <c r="D4038" s="212" t="s">
        <v>8455</v>
      </c>
      <c r="E4038" s="195" t="s">
        <v>27</v>
      </c>
      <c r="F4038" s="195" t="s">
        <v>8013</v>
      </c>
      <c r="G4038" s="195" t="s">
        <v>8313</v>
      </c>
      <c r="H4038" s="195" t="str">
        <f>IFERROR(VLOOKUP(Table[[#This Row],[Activity Details of Assistance]],WHAT!E:F,2,FALSE),"")</f>
        <v># of HP sessions at community level</v>
      </c>
      <c r="I4038" s="195"/>
      <c r="J4038">
        <v>70</v>
      </c>
      <c r="K4038" t="s">
        <v>8280</v>
      </c>
      <c r="L4038" s="219" t="s">
        <v>13</v>
      </c>
      <c r="M4038" t="s">
        <v>14</v>
      </c>
      <c r="N4038" t="s">
        <v>309</v>
      </c>
      <c r="O4038" t="s">
        <v>1606</v>
      </c>
      <c r="P4038" t="s">
        <v>4662</v>
      </c>
      <c r="Q4038" s="241">
        <v>44804</v>
      </c>
      <c r="R4038" s="241">
        <v>44986</v>
      </c>
      <c r="S4038" t="s">
        <v>8452</v>
      </c>
      <c r="T4038" s="196"/>
      <c r="U4038" s="196"/>
      <c r="V4038" s="196"/>
      <c r="W4038" s="196"/>
      <c r="X4038"/>
      <c r="Y4038" t="s">
        <v>8636</v>
      </c>
      <c r="Z4038" s="223">
        <v>1777773726</v>
      </c>
      <c r="AA4038" t="s">
        <v>8522</v>
      </c>
      <c r="AB4038" s="259" t="str">
        <f>_xlfn.IFNA(IF(Table[[#This Row],[Programme Partner]]&lt;&gt;Table[[#This Row],[Implementing Partner]],CONCATENATE(Table[[#This Row],[Programme Partner]],"-",Table[[#This Row],[Implementing Partner]]),Table[[#This Row],[Programme Partner]]),"")</f>
        <v>CARE</v>
      </c>
    </row>
    <row r="4039" spans="1:28" ht="16.5" customHeight="1">
      <c r="A4039" s="183">
        <v>4487</v>
      </c>
      <c r="B4039" s="195" t="s">
        <v>5039</v>
      </c>
      <c r="C4039" s="198" t="s">
        <v>5039</v>
      </c>
      <c r="D4039" s="212" t="s">
        <v>8455</v>
      </c>
      <c r="E4039" s="195" t="s">
        <v>27</v>
      </c>
      <c r="F4039" s="195" t="s">
        <v>8013</v>
      </c>
      <c r="G4039" s="195" t="s">
        <v>8314</v>
      </c>
      <c r="H4039" s="195" t="str">
        <f>IFERROR(VLOOKUP(Table[[#This Row],[Activity Details of Assistance]],WHAT!E:F,2,FALSE),"")</f>
        <v># of HP sessions at HH level</v>
      </c>
      <c r="I4039" s="195"/>
      <c r="J4039">
        <v>11599</v>
      </c>
      <c r="K4039" t="s">
        <v>8280</v>
      </c>
      <c r="L4039" s="219" t="s">
        <v>13</v>
      </c>
      <c r="M4039" t="s">
        <v>14</v>
      </c>
      <c r="N4039" t="s">
        <v>309</v>
      </c>
      <c r="O4039" t="s">
        <v>1606</v>
      </c>
      <c r="P4039" t="s">
        <v>4662</v>
      </c>
      <c r="Q4039" s="241">
        <v>44804</v>
      </c>
      <c r="R4039" s="241">
        <v>44986</v>
      </c>
      <c r="S4039" t="s">
        <v>8452</v>
      </c>
      <c r="T4039" s="196"/>
      <c r="U4039" s="196"/>
      <c r="V4039" s="196"/>
      <c r="W4039" s="196"/>
      <c r="X4039"/>
      <c r="Y4039" t="s">
        <v>8636</v>
      </c>
      <c r="Z4039" s="223">
        <v>1777773726</v>
      </c>
      <c r="AA4039" t="s">
        <v>8522</v>
      </c>
      <c r="AB4039" s="259" t="str">
        <f>_xlfn.IFNA(IF(Table[[#This Row],[Programme Partner]]&lt;&gt;Table[[#This Row],[Implementing Partner]],CONCATENATE(Table[[#This Row],[Programme Partner]],"-",Table[[#This Row],[Implementing Partner]]),Table[[#This Row],[Programme Partner]]),"")</f>
        <v>CARE</v>
      </c>
    </row>
    <row r="4040" spans="1:28" ht="16.5" customHeight="1">
      <c r="A4040" s="183">
        <v>4488</v>
      </c>
      <c r="B4040" s="195" t="s">
        <v>5039</v>
      </c>
      <c r="C4040" s="198" t="s">
        <v>5039</v>
      </c>
      <c r="D4040" s="212" t="s">
        <v>8455</v>
      </c>
      <c r="E4040" s="195" t="s">
        <v>27</v>
      </c>
      <c r="F4040" s="195" t="s">
        <v>8014</v>
      </c>
      <c r="G4040" s="195" t="s">
        <v>8445</v>
      </c>
      <c r="H4040" s="195" t="str">
        <f>IFERROR(VLOOKUP(Table[[#This Row],[Activity Details of Assistance]],WHAT!E:F,2,FALSE),"")</f>
        <v># of plant</v>
      </c>
      <c r="I4040" s="195"/>
      <c r="J4040">
        <v>5</v>
      </c>
      <c r="K4040" t="s">
        <v>8280</v>
      </c>
      <c r="L4040" s="219" t="s">
        <v>13</v>
      </c>
      <c r="M4040" t="s">
        <v>14</v>
      </c>
      <c r="N4040" t="s">
        <v>309</v>
      </c>
      <c r="O4040" t="s">
        <v>1606</v>
      </c>
      <c r="P4040" t="s">
        <v>4662</v>
      </c>
      <c r="Q4040" s="241">
        <v>44804</v>
      </c>
      <c r="R4040" s="241">
        <v>44986</v>
      </c>
      <c r="S4040" t="s">
        <v>8452</v>
      </c>
      <c r="T4040" s="196"/>
      <c r="U4040" s="196"/>
      <c r="V4040" s="196"/>
      <c r="W4040" s="196"/>
      <c r="X4040"/>
      <c r="Y4040" t="s">
        <v>8636</v>
      </c>
      <c r="Z4040" s="223">
        <v>1777773726</v>
      </c>
      <c r="AA4040" t="s">
        <v>8522</v>
      </c>
      <c r="AB4040" s="259" t="str">
        <f>_xlfn.IFNA(IF(Table[[#This Row],[Programme Partner]]&lt;&gt;Table[[#This Row],[Implementing Partner]],CONCATENATE(Table[[#This Row],[Programme Partner]],"-",Table[[#This Row],[Implementing Partner]]),Table[[#This Row],[Programme Partner]]),"")</f>
        <v>CARE</v>
      </c>
    </row>
    <row r="4041" spans="1:28" ht="16.5" customHeight="1">
      <c r="A4041" s="183">
        <v>4489</v>
      </c>
      <c r="B4041" s="195" t="s">
        <v>5039</v>
      </c>
      <c r="C4041" s="198" t="s">
        <v>5039</v>
      </c>
      <c r="D4041" s="212" t="s">
        <v>8455</v>
      </c>
      <c r="E4041" s="195" t="s">
        <v>27</v>
      </c>
      <c r="F4041" s="195" t="s">
        <v>8011</v>
      </c>
      <c r="G4041" s="195" t="s">
        <v>8584</v>
      </c>
      <c r="H4041" s="195" t="str">
        <f>IFERROR(VLOOKUP(Table[[#This Row],[Activity Details of Assistance]],WHAT!E:F,2,FALSE),"")</f>
        <v># of tube well</v>
      </c>
      <c r="I4041" s="195"/>
      <c r="J4041">
        <v>725</v>
      </c>
      <c r="K4041" t="s">
        <v>8280</v>
      </c>
      <c r="L4041" s="219" t="s">
        <v>13</v>
      </c>
      <c r="M4041" t="s">
        <v>14</v>
      </c>
      <c r="N4041" t="s">
        <v>309</v>
      </c>
      <c r="O4041" t="s">
        <v>1606</v>
      </c>
      <c r="P4041" t="s">
        <v>4665</v>
      </c>
      <c r="Q4041" s="241">
        <v>44804</v>
      </c>
      <c r="R4041" s="241">
        <v>44621</v>
      </c>
      <c r="S4041" t="s">
        <v>8452</v>
      </c>
      <c r="T4041" s="196"/>
      <c r="U4041" s="196"/>
      <c r="V4041" s="196"/>
      <c r="W4041" s="196"/>
      <c r="X4041"/>
      <c r="Y4041" t="s">
        <v>8636</v>
      </c>
      <c r="Z4041" s="223">
        <v>1777773726</v>
      </c>
      <c r="AA4041" t="s">
        <v>8522</v>
      </c>
      <c r="AB4041" s="259" t="str">
        <f>_xlfn.IFNA(IF(Table[[#This Row],[Programme Partner]]&lt;&gt;Table[[#This Row],[Implementing Partner]],CONCATENATE(Table[[#This Row],[Programme Partner]],"-",Table[[#This Row],[Implementing Partner]]),Table[[#This Row],[Programme Partner]]),"")</f>
        <v>CARE</v>
      </c>
    </row>
    <row r="4042" spans="1:28" ht="16.5" customHeight="1">
      <c r="A4042" s="183">
        <v>4490</v>
      </c>
      <c r="B4042" s="195" t="s">
        <v>5039</v>
      </c>
      <c r="C4042" s="198" t="s">
        <v>5039</v>
      </c>
      <c r="D4042" s="212" t="s">
        <v>8455</v>
      </c>
      <c r="E4042" s="195" t="s">
        <v>27</v>
      </c>
      <c r="F4042" s="195" t="s">
        <v>8011</v>
      </c>
      <c r="G4042" s="195" t="s">
        <v>8325</v>
      </c>
      <c r="H4042" s="195" t="str">
        <f>IFERROR(VLOOKUP(Table[[#This Row],[Activity Details of Assistance]],WHAT!E:F,2,FALSE),"")</f>
        <v># of tube well</v>
      </c>
      <c r="I4042" s="195"/>
      <c r="J4042">
        <v>1</v>
      </c>
      <c r="K4042" t="s">
        <v>8280</v>
      </c>
      <c r="L4042" s="219" t="s">
        <v>13</v>
      </c>
      <c r="M4042" t="s">
        <v>14</v>
      </c>
      <c r="N4042" t="s">
        <v>309</v>
      </c>
      <c r="O4042" t="s">
        <v>1606</v>
      </c>
      <c r="P4042" t="s">
        <v>4665</v>
      </c>
      <c r="Q4042" s="241">
        <v>44804</v>
      </c>
      <c r="R4042" s="241">
        <v>44621</v>
      </c>
      <c r="S4042" t="s">
        <v>8452</v>
      </c>
      <c r="T4042" s="196"/>
      <c r="U4042" s="196"/>
      <c r="V4042" s="196"/>
      <c r="W4042" s="196"/>
      <c r="X4042"/>
      <c r="Y4042" t="s">
        <v>8636</v>
      </c>
      <c r="Z4042" s="223">
        <v>1777773726</v>
      </c>
      <c r="AA4042" t="s">
        <v>8522</v>
      </c>
      <c r="AB4042" s="259" t="str">
        <f>_xlfn.IFNA(IF(Table[[#This Row],[Programme Partner]]&lt;&gt;Table[[#This Row],[Implementing Partner]],CONCATENATE(Table[[#This Row],[Programme Partner]],"-",Table[[#This Row],[Implementing Partner]]),Table[[#This Row],[Programme Partner]]),"")</f>
        <v>CARE</v>
      </c>
    </row>
    <row r="4043" spans="1:28" ht="16.5" customHeight="1">
      <c r="A4043" s="183">
        <v>4491</v>
      </c>
      <c r="B4043" s="195" t="s">
        <v>5039</v>
      </c>
      <c r="C4043" s="198" t="s">
        <v>5039</v>
      </c>
      <c r="D4043" s="212" t="s">
        <v>8455</v>
      </c>
      <c r="E4043" s="195" t="s">
        <v>27</v>
      </c>
      <c r="F4043" s="195" t="s">
        <v>8011</v>
      </c>
      <c r="G4043" s="195" t="s">
        <v>8355</v>
      </c>
      <c r="H4043" s="195" t="str">
        <f>IFERROR(VLOOKUP(Table[[#This Row],[Activity Details of Assistance]],WHAT!E:F,2,FALSE),"")</f>
        <v># of water network</v>
      </c>
      <c r="I4043" s="195"/>
      <c r="J4043">
        <v>5</v>
      </c>
      <c r="K4043" t="s">
        <v>8280</v>
      </c>
      <c r="L4043" s="219" t="s">
        <v>13</v>
      </c>
      <c r="M4043" t="s">
        <v>14</v>
      </c>
      <c r="N4043" t="s">
        <v>309</v>
      </c>
      <c r="O4043" t="s">
        <v>1606</v>
      </c>
      <c r="P4043" t="s">
        <v>4665</v>
      </c>
      <c r="Q4043" s="241">
        <v>44804</v>
      </c>
      <c r="R4043" s="241">
        <v>44621</v>
      </c>
      <c r="S4043" t="s">
        <v>8452</v>
      </c>
      <c r="T4043" s="196"/>
      <c r="U4043" s="196"/>
      <c r="V4043" s="196"/>
      <c r="W4043" s="196"/>
      <c r="X4043"/>
      <c r="Y4043" t="s">
        <v>8636</v>
      </c>
      <c r="Z4043" s="223">
        <v>1777773726</v>
      </c>
      <c r="AA4043" t="s">
        <v>8522</v>
      </c>
      <c r="AB4043" s="259" t="str">
        <f>_xlfn.IFNA(IF(Table[[#This Row],[Programme Partner]]&lt;&gt;Table[[#This Row],[Implementing Partner]],CONCATENATE(Table[[#This Row],[Programme Partner]],"-",Table[[#This Row],[Implementing Partner]]),Table[[#This Row],[Programme Partner]]),"")</f>
        <v>CARE</v>
      </c>
    </row>
    <row r="4044" spans="1:28" ht="16.5" customHeight="1">
      <c r="A4044" s="183">
        <v>4492</v>
      </c>
      <c r="B4044" s="195" t="s">
        <v>5039</v>
      </c>
      <c r="C4044" s="198" t="s">
        <v>5039</v>
      </c>
      <c r="D4044" s="212" t="s">
        <v>8455</v>
      </c>
      <c r="E4044" s="195" t="s">
        <v>27</v>
      </c>
      <c r="F4044" s="195" t="s">
        <v>8011</v>
      </c>
      <c r="G4044" s="195" t="s">
        <v>8318</v>
      </c>
      <c r="H4044" s="195" t="str">
        <f>IFERROR(VLOOKUP(Table[[#This Row],[Activity Details of Assistance]],WHAT!E:F,2,FALSE),"")</f>
        <v># of household</v>
      </c>
      <c r="I4044" s="195"/>
      <c r="J4044">
        <v>1565</v>
      </c>
      <c r="K4044" t="s">
        <v>8280</v>
      </c>
      <c r="L4044" s="219" t="s">
        <v>13</v>
      </c>
      <c r="M4044" t="s">
        <v>14</v>
      </c>
      <c r="N4044" t="s">
        <v>309</v>
      </c>
      <c r="O4044" t="s">
        <v>1606</v>
      </c>
      <c r="P4044" t="s">
        <v>4665</v>
      </c>
      <c r="Q4044" s="241">
        <v>44804</v>
      </c>
      <c r="R4044" s="241">
        <v>44621</v>
      </c>
      <c r="S4044" t="s">
        <v>8452</v>
      </c>
      <c r="T4044" s="196"/>
      <c r="U4044" s="196"/>
      <c r="V4044" s="196"/>
      <c r="W4044" s="196"/>
      <c r="X4044"/>
      <c r="Y4044" t="s">
        <v>8636</v>
      </c>
      <c r="Z4044" s="223">
        <v>1777773726</v>
      </c>
      <c r="AA4044" t="s">
        <v>8522</v>
      </c>
      <c r="AB4044" s="259" t="str">
        <f>_xlfn.IFNA(IF(Table[[#This Row],[Programme Partner]]&lt;&gt;Table[[#This Row],[Implementing Partner]],CONCATENATE(Table[[#This Row],[Programme Partner]],"-",Table[[#This Row],[Implementing Partner]]),Table[[#This Row],[Programme Partner]]),"")</f>
        <v>CARE</v>
      </c>
    </row>
    <row r="4045" spans="1:28" ht="16.5" customHeight="1">
      <c r="A4045" s="183">
        <v>4493</v>
      </c>
      <c r="B4045" s="195" t="s">
        <v>5039</v>
      </c>
      <c r="C4045" s="198" t="s">
        <v>5039</v>
      </c>
      <c r="D4045" s="212" t="s">
        <v>8455</v>
      </c>
      <c r="E4045" s="195" t="s">
        <v>27</v>
      </c>
      <c r="F4045" s="195" t="s">
        <v>8012</v>
      </c>
      <c r="G4045" s="195" t="s">
        <v>8585</v>
      </c>
      <c r="H4045" s="195" t="str">
        <f>IFERROR(VLOOKUP(Table[[#This Row],[Activity Details of Assistance]],WHAT!E:F,2,FALSE),"")</f>
        <v xml:space="preserve"># of door </v>
      </c>
      <c r="I4045" s="195"/>
      <c r="J4045">
        <v>57</v>
      </c>
      <c r="K4045" t="s">
        <v>8280</v>
      </c>
      <c r="L4045" s="219" t="s">
        <v>13</v>
      </c>
      <c r="M4045" t="s">
        <v>14</v>
      </c>
      <c r="N4045" t="s">
        <v>309</v>
      </c>
      <c r="O4045" t="s">
        <v>1606</v>
      </c>
      <c r="P4045" t="s">
        <v>4665</v>
      </c>
      <c r="Q4045" s="241">
        <v>44804</v>
      </c>
      <c r="R4045" s="241">
        <v>44621</v>
      </c>
      <c r="S4045" t="s">
        <v>8452</v>
      </c>
      <c r="T4045" s="196"/>
      <c r="U4045" s="196"/>
      <c r="V4045" s="196"/>
      <c r="W4045" s="196"/>
      <c r="X4045"/>
      <c r="Y4045" t="s">
        <v>8636</v>
      </c>
      <c r="Z4045" s="223">
        <v>1777773726</v>
      </c>
      <c r="AA4045" t="s">
        <v>8522</v>
      </c>
      <c r="AB4045" s="259" t="str">
        <f>_xlfn.IFNA(IF(Table[[#This Row],[Programme Partner]]&lt;&gt;Table[[#This Row],[Implementing Partner]],CONCATENATE(Table[[#This Row],[Programme Partner]],"-",Table[[#This Row],[Implementing Partner]]),Table[[#This Row],[Programme Partner]]),"")</f>
        <v>CARE</v>
      </c>
    </row>
    <row r="4046" spans="1:28" ht="16.5" customHeight="1">
      <c r="A4046" s="183">
        <v>4494</v>
      </c>
      <c r="B4046" s="195" t="s">
        <v>5039</v>
      </c>
      <c r="C4046" s="198" t="s">
        <v>5039</v>
      </c>
      <c r="D4046" s="212" t="s">
        <v>8455</v>
      </c>
      <c r="E4046" s="195" t="s">
        <v>27</v>
      </c>
      <c r="F4046" s="195" t="s">
        <v>8012</v>
      </c>
      <c r="G4046" s="195" t="s">
        <v>8359</v>
      </c>
      <c r="H4046" s="195" t="str">
        <f>IFERROR(VLOOKUP(Table[[#This Row],[Activity Details of Assistance]],WHAT!E:F,2,FALSE),"")</f>
        <v># of FSM Site</v>
      </c>
      <c r="I4046" s="195"/>
      <c r="J4046">
        <v>7</v>
      </c>
      <c r="K4046" t="s">
        <v>8280</v>
      </c>
      <c r="L4046" s="219" t="s">
        <v>13</v>
      </c>
      <c r="M4046" t="s">
        <v>14</v>
      </c>
      <c r="N4046" t="s">
        <v>309</v>
      </c>
      <c r="O4046" t="s">
        <v>1606</v>
      </c>
      <c r="P4046" t="s">
        <v>4665</v>
      </c>
      <c r="Q4046" s="241">
        <v>44804</v>
      </c>
      <c r="R4046" s="241">
        <v>44621</v>
      </c>
      <c r="S4046" t="s">
        <v>8452</v>
      </c>
      <c r="T4046" s="196"/>
      <c r="U4046" s="196"/>
      <c r="V4046" s="196"/>
      <c r="W4046" s="196"/>
      <c r="X4046"/>
      <c r="Y4046" t="s">
        <v>8636</v>
      </c>
      <c r="Z4046" s="223">
        <v>1777773726</v>
      </c>
      <c r="AA4046" t="s">
        <v>8522</v>
      </c>
      <c r="AB4046" s="259" t="str">
        <f>_xlfn.IFNA(IF(Table[[#This Row],[Programme Partner]]&lt;&gt;Table[[#This Row],[Implementing Partner]],CONCATENATE(Table[[#This Row],[Programme Partner]],"-",Table[[#This Row],[Implementing Partner]]),Table[[#This Row],[Programme Partner]]),"")</f>
        <v>CARE</v>
      </c>
    </row>
    <row r="4047" spans="1:28" ht="16.5" customHeight="1">
      <c r="A4047" s="183">
        <v>4495</v>
      </c>
      <c r="B4047" s="224" t="s">
        <v>5039</v>
      </c>
      <c r="C4047" s="198" t="s">
        <v>5039</v>
      </c>
      <c r="D4047" s="212" t="s">
        <v>8455</v>
      </c>
      <c r="E4047" s="195" t="s">
        <v>27</v>
      </c>
      <c r="F4047" s="195" t="s">
        <v>8012</v>
      </c>
      <c r="G4047" s="195" t="s">
        <v>8586</v>
      </c>
      <c r="H4047" s="195" t="str">
        <f>IFERROR(VLOOKUP(Table[[#This Row],[Activity Details of Assistance]],WHAT!E:F,2,FALSE),"")</f>
        <v># of door</v>
      </c>
      <c r="I4047" s="195"/>
      <c r="J4047">
        <v>200</v>
      </c>
      <c r="K4047" t="s">
        <v>8280</v>
      </c>
      <c r="L4047" s="219" t="s">
        <v>13</v>
      </c>
      <c r="M4047" t="s">
        <v>14</v>
      </c>
      <c r="N4047" t="s">
        <v>309</v>
      </c>
      <c r="O4047" t="s">
        <v>1606</v>
      </c>
      <c r="P4047" t="s">
        <v>4665</v>
      </c>
      <c r="Q4047" s="241">
        <v>44804</v>
      </c>
      <c r="R4047" s="241">
        <v>44621</v>
      </c>
      <c r="S4047" t="s">
        <v>8452</v>
      </c>
      <c r="T4047" s="196"/>
      <c r="U4047" s="196"/>
      <c r="V4047" s="196"/>
      <c r="W4047" s="196"/>
      <c r="X4047"/>
      <c r="Y4047" t="s">
        <v>8636</v>
      </c>
      <c r="Z4047" s="223">
        <v>1777773726</v>
      </c>
      <c r="AA4047" t="s">
        <v>8522</v>
      </c>
      <c r="AB4047" s="259" t="str">
        <f>_xlfn.IFNA(IF(Table[[#This Row],[Programme Partner]]&lt;&gt;Table[[#This Row],[Implementing Partner]],CONCATENATE(Table[[#This Row],[Programme Partner]],"-",Table[[#This Row],[Implementing Partner]]),Table[[#This Row],[Programme Partner]]),"")</f>
        <v>CARE</v>
      </c>
    </row>
    <row r="4048" spans="1:28" ht="16.5" customHeight="1">
      <c r="A4048" s="183">
        <v>4496</v>
      </c>
      <c r="B4048" s="195" t="s">
        <v>5039</v>
      </c>
      <c r="C4048" s="198" t="s">
        <v>5039</v>
      </c>
      <c r="D4048" s="212" t="s">
        <v>8455</v>
      </c>
      <c r="E4048" s="195" t="s">
        <v>27</v>
      </c>
      <c r="F4048" s="195" t="s">
        <v>8012</v>
      </c>
      <c r="G4048" s="195" t="s">
        <v>8357</v>
      </c>
      <c r="H4048" s="195" t="str">
        <f>IFERROR(VLOOKUP(Table[[#This Row],[Activity Details of Assistance]],WHAT!E:F,2,FALSE),"")</f>
        <v># of door</v>
      </c>
      <c r="I4048" s="195"/>
      <c r="J4048">
        <v>492</v>
      </c>
      <c r="K4048" t="s">
        <v>8280</v>
      </c>
      <c r="L4048" s="219" t="s">
        <v>13</v>
      </c>
      <c r="M4048" t="s">
        <v>14</v>
      </c>
      <c r="N4048" t="s">
        <v>309</v>
      </c>
      <c r="O4048" t="s">
        <v>1606</v>
      </c>
      <c r="P4048" t="s">
        <v>4665</v>
      </c>
      <c r="Q4048" s="241">
        <v>44804</v>
      </c>
      <c r="R4048" s="241">
        <v>44621</v>
      </c>
      <c r="S4048" t="s">
        <v>8452</v>
      </c>
      <c r="T4048" s="196"/>
      <c r="U4048" s="196"/>
      <c r="V4048" s="196"/>
      <c r="W4048" s="196"/>
      <c r="X4048"/>
      <c r="Y4048" t="s">
        <v>8636</v>
      </c>
      <c r="Z4048" s="223">
        <v>1777773726</v>
      </c>
      <c r="AA4048" t="s">
        <v>8522</v>
      </c>
      <c r="AB4048" s="259" t="str">
        <f>_xlfn.IFNA(IF(Table[[#This Row],[Programme Partner]]&lt;&gt;Table[[#This Row],[Implementing Partner]],CONCATENATE(Table[[#This Row],[Programme Partner]],"-",Table[[#This Row],[Implementing Partner]]),Table[[#This Row],[Programme Partner]]),"")</f>
        <v>CARE</v>
      </c>
    </row>
    <row r="4049" spans="1:28" ht="16.5" customHeight="1">
      <c r="A4049" s="183">
        <v>4497</v>
      </c>
      <c r="B4049" s="195" t="s">
        <v>5039</v>
      </c>
      <c r="C4049" s="198" t="s">
        <v>5039</v>
      </c>
      <c r="D4049" s="212" t="s">
        <v>8455</v>
      </c>
      <c r="E4049" s="195" t="s">
        <v>27</v>
      </c>
      <c r="F4049" s="195" t="s">
        <v>8013</v>
      </c>
      <c r="G4049" s="195" t="s">
        <v>8313</v>
      </c>
      <c r="H4049" s="195" t="str">
        <f>IFERROR(VLOOKUP(Table[[#This Row],[Activity Details of Assistance]],WHAT!E:F,2,FALSE),"")</f>
        <v># of HP sessions at community level</v>
      </c>
      <c r="I4049" s="195"/>
      <c r="J4049">
        <v>10</v>
      </c>
      <c r="K4049" t="s">
        <v>8280</v>
      </c>
      <c r="L4049" s="219" t="s">
        <v>13</v>
      </c>
      <c r="M4049" t="s">
        <v>14</v>
      </c>
      <c r="N4049" t="s">
        <v>309</v>
      </c>
      <c r="O4049" t="s">
        <v>1606</v>
      </c>
      <c r="P4049" t="s">
        <v>4665</v>
      </c>
      <c r="Q4049" s="241">
        <v>44804</v>
      </c>
      <c r="R4049" s="241">
        <v>44621</v>
      </c>
      <c r="S4049" t="s">
        <v>8452</v>
      </c>
      <c r="T4049" s="196"/>
      <c r="U4049" s="196"/>
      <c r="V4049" s="196"/>
      <c r="W4049" s="196"/>
      <c r="X4049"/>
      <c r="Y4049" t="s">
        <v>8636</v>
      </c>
      <c r="Z4049" s="223">
        <v>1777773726</v>
      </c>
      <c r="AA4049" t="s">
        <v>8522</v>
      </c>
      <c r="AB4049" s="259" t="str">
        <f>_xlfn.IFNA(IF(Table[[#This Row],[Programme Partner]]&lt;&gt;Table[[#This Row],[Implementing Partner]],CONCATENATE(Table[[#This Row],[Programme Partner]],"-",Table[[#This Row],[Implementing Partner]]),Table[[#This Row],[Programme Partner]]),"")</f>
        <v>CARE</v>
      </c>
    </row>
    <row r="4050" spans="1:28" ht="16.5" customHeight="1">
      <c r="A4050" s="183">
        <v>4498</v>
      </c>
      <c r="B4050" s="195" t="s">
        <v>5039</v>
      </c>
      <c r="C4050" s="198" t="s">
        <v>5039</v>
      </c>
      <c r="D4050" s="212" t="s">
        <v>8455</v>
      </c>
      <c r="E4050" s="195" t="s">
        <v>27</v>
      </c>
      <c r="F4050" s="195" t="s">
        <v>8013</v>
      </c>
      <c r="G4050" s="195" t="s">
        <v>8314</v>
      </c>
      <c r="H4050" s="195" t="str">
        <f>IFERROR(VLOOKUP(Table[[#This Row],[Activity Details of Assistance]],WHAT!E:F,2,FALSE),"")</f>
        <v># of HP sessions at HH level</v>
      </c>
      <c r="I4050" s="195"/>
      <c r="J4050">
        <v>4557</v>
      </c>
      <c r="K4050" t="s">
        <v>8280</v>
      </c>
      <c r="L4050" s="219" t="s">
        <v>13</v>
      </c>
      <c r="M4050" t="s">
        <v>14</v>
      </c>
      <c r="N4050" t="s">
        <v>309</v>
      </c>
      <c r="O4050" t="s">
        <v>1606</v>
      </c>
      <c r="P4050" t="s">
        <v>4665</v>
      </c>
      <c r="Q4050" s="241">
        <v>44804</v>
      </c>
      <c r="R4050" s="241">
        <v>44621</v>
      </c>
      <c r="S4050" t="s">
        <v>8452</v>
      </c>
      <c r="T4050" s="196"/>
      <c r="U4050" s="196"/>
      <c r="V4050" s="196"/>
      <c r="W4050" s="196"/>
      <c r="X4050"/>
      <c r="Y4050" t="s">
        <v>8636</v>
      </c>
      <c r="Z4050" s="223">
        <v>1777773726</v>
      </c>
      <c r="AA4050" t="s">
        <v>8522</v>
      </c>
      <c r="AB4050" s="259" t="str">
        <f>_xlfn.IFNA(IF(Table[[#This Row],[Programme Partner]]&lt;&gt;Table[[#This Row],[Implementing Partner]],CONCATENATE(Table[[#This Row],[Programme Partner]],"-",Table[[#This Row],[Implementing Partner]]),Table[[#This Row],[Programme Partner]]),"")</f>
        <v>CARE</v>
      </c>
    </row>
    <row r="4051" spans="1:28" ht="16.5" customHeight="1">
      <c r="A4051" s="183">
        <v>4499</v>
      </c>
      <c r="B4051" s="195" t="s">
        <v>5039</v>
      </c>
      <c r="C4051" s="198" t="s">
        <v>5039</v>
      </c>
      <c r="D4051" s="212" t="s">
        <v>8455</v>
      </c>
      <c r="E4051" s="195" t="s">
        <v>27</v>
      </c>
      <c r="F4051" s="195" t="s">
        <v>8014</v>
      </c>
      <c r="G4051" s="195" t="s">
        <v>8445</v>
      </c>
      <c r="H4051" s="195" t="str">
        <f>IFERROR(VLOOKUP(Table[[#This Row],[Activity Details of Assistance]],WHAT!E:F,2,FALSE),"")</f>
        <v># of plant</v>
      </c>
      <c r="I4051" s="195"/>
      <c r="J4051">
        <v>2</v>
      </c>
      <c r="K4051" t="s">
        <v>8280</v>
      </c>
      <c r="L4051" s="219" t="s">
        <v>13</v>
      </c>
      <c r="M4051" t="s">
        <v>14</v>
      </c>
      <c r="N4051" t="s">
        <v>309</v>
      </c>
      <c r="O4051" t="s">
        <v>1606</v>
      </c>
      <c r="P4051" t="s">
        <v>4665</v>
      </c>
      <c r="Q4051" s="241">
        <v>44804</v>
      </c>
      <c r="R4051" s="241">
        <v>44621</v>
      </c>
      <c r="S4051" t="s">
        <v>8452</v>
      </c>
      <c r="T4051" s="196"/>
      <c r="U4051" s="196"/>
      <c r="V4051" s="196"/>
      <c r="W4051" s="196"/>
      <c r="X4051"/>
      <c r="Y4051" t="s">
        <v>8636</v>
      </c>
      <c r="Z4051" s="223">
        <v>1777773726</v>
      </c>
      <c r="AA4051" t="s">
        <v>8522</v>
      </c>
      <c r="AB4051" s="259" t="str">
        <f>_xlfn.IFNA(IF(Table[[#This Row],[Programme Partner]]&lt;&gt;Table[[#This Row],[Implementing Partner]],CONCATENATE(Table[[#This Row],[Programme Partner]],"-",Table[[#This Row],[Implementing Partner]]),Table[[#This Row],[Programme Partner]]),"")</f>
        <v>CARE</v>
      </c>
    </row>
    <row r="4052" spans="1:28" ht="16.5" customHeight="1">
      <c r="A4052" s="183">
        <v>4500</v>
      </c>
      <c r="B4052" s="195" t="s">
        <v>4986</v>
      </c>
      <c r="C4052" s="198" t="s">
        <v>4986</v>
      </c>
      <c r="D4052" s="212" t="s">
        <v>8638</v>
      </c>
      <c r="E4052" s="195" t="s">
        <v>27</v>
      </c>
      <c r="F4052" s="195" t="s">
        <v>8012</v>
      </c>
      <c r="G4052" s="195" t="s">
        <v>8370</v>
      </c>
      <c r="H4052" s="195" t="str">
        <f>IFERROR(VLOOKUP(Table[[#This Row],[Activity Details of Assistance]],WHAT!E:F,2,FALSE),"")</f>
        <v xml:space="preserve"># of door </v>
      </c>
      <c r="I4052" s="195"/>
      <c r="J4052">
        <v>1</v>
      </c>
      <c r="K4052" t="s">
        <v>8280</v>
      </c>
      <c r="L4052" s="219" t="s">
        <v>13</v>
      </c>
      <c r="M4052" t="s">
        <v>14</v>
      </c>
      <c r="N4052" t="s">
        <v>309</v>
      </c>
      <c r="O4052" t="s">
        <v>1606</v>
      </c>
      <c r="P4052" t="s">
        <v>4654</v>
      </c>
      <c r="Q4052" s="241">
        <v>44804</v>
      </c>
      <c r="R4052" s="241">
        <v>44896</v>
      </c>
      <c r="S4052" t="s">
        <v>8452</v>
      </c>
      <c r="T4052" s="196"/>
      <c r="U4052" s="196"/>
      <c r="V4052" s="196"/>
      <c r="W4052" s="196"/>
      <c r="X4052"/>
      <c r="Y4052" t="s">
        <v>8530</v>
      </c>
      <c r="Z4052" s="223">
        <v>1816087524</v>
      </c>
      <c r="AA4052" t="s">
        <v>8531</v>
      </c>
      <c r="AB4052" s="259" t="str">
        <f>_xlfn.IFNA(IF(Table[[#This Row],[Programme Partner]]&lt;&gt;Table[[#This Row],[Implementing Partner]],CONCATENATE(Table[[#This Row],[Programme Partner]],"-",Table[[#This Row],[Implementing Partner]]),Table[[#This Row],[Programme Partner]]),"")</f>
        <v>AAB</v>
      </c>
    </row>
    <row r="4053" spans="1:28" ht="16.5" customHeight="1">
      <c r="A4053" s="183">
        <v>4501</v>
      </c>
      <c r="B4053" s="195" t="s">
        <v>4986</v>
      </c>
      <c r="C4053" s="198" t="s">
        <v>4986</v>
      </c>
      <c r="D4053" s="212" t="s">
        <v>8638</v>
      </c>
      <c r="E4053" s="195" t="s">
        <v>27</v>
      </c>
      <c r="F4053" s="195" t="s">
        <v>8012</v>
      </c>
      <c r="G4053" s="195" t="s">
        <v>8372</v>
      </c>
      <c r="H4053" s="195" t="str">
        <f>IFERROR(VLOOKUP(Table[[#This Row],[Activity Details of Assistance]],WHAT!E:F,2,FALSE),"")</f>
        <v># of door</v>
      </c>
      <c r="I4053" s="195"/>
      <c r="J4053">
        <v>2</v>
      </c>
      <c r="K4053" t="s">
        <v>8280</v>
      </c>
      <c r="L4053" s="219" t="s">
        <v>13</v>
      </c>
      <c r="M4053" t="s">
        <v>14</v>
      </c>
      <c r="N4053" t="s">
        <v>309</v>
      </c>
      <c r="O4053" t="s">
        <v>1606</v>
      </c>
      <c r="P4053" t="s">
        <v>4654</v>
      </c>
      <c r="Q4053" s="241">
        <v>44804</v>
      </c>
      <c r="R4053" s="241">
        <v>44896</v>
      </c>
      <c r="S4053" t="s">
        <v>8452</v>
      </c>
      <c r="T4053" s="196"/>
      <c r="U4053" s="196"/>
      <c r="V4053" s="196"/>
      <c r="W4053" s="196"/>
      <c r="X4053"/>
      <c r="Y4053" t="s">
        <v>8530</v>
      </c>
      <c r="Z4053" s="223">
        <v>1816087524</v>
      </c>
      <c r="AA4053" t="s">
        <v>8531</v>
      </c>
      <c r="AB4053" s="259" t="str">
        <f>_xlfn.IFNA(IF(Table[[#This Row],[Programme Partner]]&lt;&gt;Table[[#This Row],[Implementing Partner]],CONCATENATE(Table[[#This Row],[Programme Partner]],"-",Table[[#This Row],[Implementing Partner]]),Table[[#This Row],[Programme Partner]]),"")</f>
        <v>AAB</v>
      </c>
    </row>
    <row r="4054" spans="1:28" ht="16.5" customHeight="1">
      <c r="A4054" s="183">
        <v>4502</v>
      </c>
      <c r="B4054" s="195" t="s">
        <v>5275</v>
      </c>
      <c r="C4054" s="198" t="s">
        <v>5300</v>
      </c>
      <c r="D4054" s="212" t="s">
        <v>5275</v>
      </c>
      <c r="E4054" s="195" t="s">
        <v>27</v>
      </c>
      <c r="F4054" s="195" t="s">
        <v>8011</v>
      </c>
      <c r="G4054" s="195" t="s">
        <v>8584</v>
      </c>
      <c r="H4054" s="195" t="str">
        <f>IFERROR(VLOOKUP(Table[[#This Row],[Activity Details of Assistance]],WHAT!E:F,2,FALSE),"")</f>
        <v># of tube well</v>
      </c>
      <c r="I4054" s="195"/>
      <c r="J4054">
        <v>224</v>
      </c>
      <c r="K4054" t="s">
        <v>8280</v>
      </c>
      <c r="L4054" s="219" t="s">
        <v>13</v>
      </c>
      <c r="M4054" t="s">
        <v>14</v>
      </c>
      <c r="N4054" t="s">
        <v>309</v>
      </c>
      <c r="O4054" t="s">
        <v>1606</v>
      </c>
      <c r="P4054" t="s">
        <v>6475</v>
      </c>
      <c r="Q4054" s="241">
        <v>44773</v>
      </c>
      <c r="R4054" s="241">
        <v>44621</v>
      </c>
      <c r="S4054" t="s">
        <v>8452</v>
      </c>
      <c r="T4054" s="196"/>
      <c r="U4054" s="196"/>
      <c r="V4054" s="196"/>
      <c r="W4054" s="196"/>
      <c r="X4054"/>
      <c r="Y4054" t="s">
        <v>8310</v>
      </c>
      <c r="Z4054" s="223">
        <v>1679210106</v>
      </c>
      <c r="AA4054" t="s">
        <v>8311</v>
      </c>
      <c r="AB4054" s="259" t="str">
        <f>_xlfn.IFNA(IF(Table[[#This Row],[Programme Partner]]&lt;&gt;Table[[#This Row],[Implementing Partner]],CONCATENATE(Table[[#This Row],[Programme Partner]],"-",Table[[#This Row],[Implementing Partner]]),Table[[#This Row],[Programme Partner]]),"")</f>
        <v>UNICEF-WVI</v>
      </c>
    </row>
    <row r="4055" spans="1:28" ht="16.5" customHeight="1">
      <c r="A4055" s="183">
        <v>4503</v>
      </c>
      <c r="B4055" s="195" t="s">
        <v>5275</v>
      </c>
      <c r="C4055" s="198" t="s">
        <v>5300</v>
      </c>
      <c r="D4055" s="212" t="s">
        <v>5275</v>
      </c>
      <c r="E4055" s="195" t="s">
        <v>27</v>
      </c>
      <c r="F4055" s="195" t="s">
        <v>8011</v>
      </c>
      <c r="G4055" s="195" t="s">
        <v>8355</v>
      </c>
      <c r="H4055" s="195" t="str">
        <f>IFERROR(VLOOKUP(Table[[#This Row],[Activity Details of Assistance]],WHAT!E:F,2,FALSE),"")</f>
        <v># of water network</v>
      </c>
      <c r="I4055" s="195"/>
      <c r="J4055">
        <v>8</v>
      </c>
      <c r="K4055" t="s">
        <v>8280</v>
      </c>
      <c r="L4055" s="219" t="s">
        <v>13</v>
      </c>
      <c r="M4055" t="s">
        <v>14</v>
      </c>
      <c r="N4055" t="s">
        <v>309</v>
      </c>
      <c r="O4055" t="s">
        <v>1606</v>
      </c>
      <c r="P4055" t="s">
        <v>6475</v>
      </c>
      <c r="Q4055" s="241">
        <v>44773</v>
      </c>
      <c r="R4055" s="241">
        <v>44621</v>
      </c>
      <c r="S4055" t="s">
        <v>8452</v>
      </c>
      <c r="T4055" s="196"/>
      <c r="U4055" s="196"/>
      <c r="V4055" s="196"/>
      <c r="W4055" s="196"/>
      <c r="X4055"/>
      <c r="Y4055" t="s">
        <v>8310</v>
      </c>
      <c r="Z4055" s="223">
        <v>1679210106</v>
      </c>
      <c r="AA4055" t="s">
        <v>8311</v>
      </c>
      <c r="AB4055" s="259" t="str">
        <f>_xlfn.IFNA(IF(Table[[#This Row],[Programme Partner]]&lt;&gt;Table[[#This Row],[Implementing Partner]],CONCATENATE(Table[[#This Row],[Programme Partner]],"-",Table[[#This Row],[Implementing Partner]]),Table[[#This Row],[Programme Partner]]),"")</f>
        <v>UNICEF-WVI</v>
      </c>
    </row>
    <row r="4056" spans="1:28" ht="16.5" customHeight="1">
      <c r="A4056" s="183">
        <v>4504</v>
      </c>
      <c r="B4056" s="195" t="s">
        <v>5275</v>
      </c>
      <c r="C4056" s="198" t="s">
        <v>5300</v>
      </c>
      <c r="D4056" s="212" t="s">
        <v>5275</v>
      </c>
      <c r="E4056" s="195" t="s">
        <v>27</v>
      </c>
      <c r="F4056" s="195" t="s">
        <v>8012</v>
      </c>
      <c r="G4056" s="195" t="s">
        <v>8585</v>
      </c>
      <c r="H4056" s="195" t="str">
        <f>IFERROR(VLOOKUP(Table[[#This Row],[Activity Details of Assistance]],WHAT!E:F,2,FALSE),"")</f>
        <v xml:space="preserve"># of door </v>
      </c>
      <c r="I4056" s="195"/>
      <c r="J4056">
        <v>86</v>
      </c>
      <c r="K4056" t="s">
        <v>8280</v>
      </c>
      <c r="L4056" s="219" t="s">
        <v>13</v>
      </c>
      <c r="M4056" t="s">
        <v>14</v>
      </c>
      <c r="N4056" t="s">
        <v>309</v>
      </c>
      <c r="O4056" t="s">
        <v>1606</v>
      </c>
      <c r="P4056" t="s">
        <v>6475</v>
      </c>
      <c r="Q4056" s="241">
        <v>44773</v>
      </c>
      <c r="R4056" s="241">
        <v>44621</v>
      </c>
      <c r="S4056" t="s">
        <v>8452</v>
      </c>
      <c r="T4056" s="196"/>
      <c r="U4056" s="196"/>
      <c r="V4056" s="196"/>
      <c r="W4056" s="196"/>
      <c r="X4056"/>
      <c r="Y4056" t="s">
        <v>8310</v>
      </c>
      <c r="Z4056" s="223">
        <v>1679210106</v>
      </c>
      <c r="AA4056" t="s">
        <v>8311</v>
      </c>
      <c r="AB4056" s="259" t="str">
        <f>_xlfn.IFNA(IF(Table[[#This Row],[Programme Partner]]&lt;&gt;Table[[#This Row],[Implementing Partner]],CONCATENATE(Table[[#This Row],[Programme Partner]],"-",Table[[#This Row],[Implementing Partner]]),Table[[#This Row],[Programme Partner]]),"")</f>
        <v>UNICEF-WVI</v>
      </c>
    </row>
    <row r="4057" spans="1:28" ht="16.5" customHeight="1">
      <c r="A4057" s="183">
        <v>4505</v>
      </c>
      <c r="B4057" s="195" t="s">
        <v>5275</v>
      </c>
      <c r="C4057" s="198" t="s">
        <v>5300</v>
      </c>
      <c r="D4057" s="212" t="s">
        <v>5275</v>
      </c>
      <c r="E4057" s="195" t="s">
        <v>27</v>
      </c>
      <c r="F4057" s="195" t="s">
        <v>8012</v>
      </c>
      <c r="G4057" s="195" t="s">
        <v>8359</v>
      </c>
      <c r="H4057" s="195" t="str">
        <f>IFERROR(VLOOKUP(Table[[#This Row],[Activity Details of Assistance]],WHAT!E:F,2,FALSE),"")</f>
        <v># of FSM Site</v>
      </c>
      <c r="I4057" s="195"/>
      <c r="J4057">
        <v>8</v>
      </c>
      <c r="K4057" t="s">
        <v>8280</v>
      </c>
      <c r="L4057" s="219" t="s">
        <v>13</v>
      </c>
      <c r="M4057" t="s">
        <v>14</v>
      </c>
      <c r="N4057" t="s">
        <v>309</v>
      </c>
      <c r="O4057" t="s">
        <v>1606</v>
      </c>
      <c r="P4057" t="s">
        <v>6475</v>
      </c>
      <c r="Q4057" s="241">
        <v>44773</v>
      </c>
      <c r="R4057" s="241">
        <v>44621</v>
      </c>
      <c r="S4057" t="s">
        <v>8452</v>
      </c>
      <c r="T4057" s="196"/>
      <c r="U4057" s="196"/>
      <c r="V4057" s="196"/>
      <c r="W4057" s="196"/>
      <c r="X4057"/>
      <c r="Y4057" t="s">
        <v>8310</v>
      </c>
      <c r="Z4057" s="223">
        <v>1679210106</v>
      </c>
      <c r="AA4057" t="s">
        <v>8311</v>
      </c>
      <c r="AB4057" s="259" t="str">
        <f>_xlfn.IFNA(IF(Table[[#This Row],[Programme Partner]]&lt;&gt;Table[[#This Row],[Implementing Partner]],CONCATENATE(Table[[#This Row],[Programme Partner]],"-",Table[[#This Row],[Implementing Partner]]),Table[[#This Row],[Programme Partner]]),"")</f>
        <v>UNICEF-WVI</v>
      </c>
    </row>
    <row r="4058" spans="1:28" ht="16.5" customHeight="1">
      <c r="A4058" s="183">
        <v>4506</v>
      </c>
      <c r="B4058" s="195" t="s">
        <v>5275</v>
      </c>
      <c r="C4058" s="198" t="s">
        <v>5300</v>
      </c>
      <c r="D4058" s="212" t="s">
        <v>5275</v>
      </c>
      <c r="E4058" s="195" t="s">
        <v>27</v>
      </c>
      <c r="F4058" s="195" t="s">
        <v>8012</v>
      </c>
      <c r="G4058" s="195" t="s">
        <v>8586</v>
      </c>
      <c r="H4058" s="195" t="str">
        <f>IFERROR(VLOOKUP(Table[[#This Row],[Activity Details of Assistance]],WHAT!E:F,2,FALSE),"")</f>
        <v># of door</v>
      </c>
      <c r="I4058" s="195"/>
      <c r="J4058">
        <v>172</v>
      </c>
      <c r="K4058" t="s">
        <v>8280</v>
      </c>
      <c r="L4058" s="219" t="s">
        <v>13</v>
      </c>
      <c r="M4058" t="s">
        <v>14</v>
      </c>
      <c r="N4058" t="s">
        <v>309</v>
      </c>
      <c r="O4058" t="s">
        <v>1606</v>
      </c>
      <c r="P4058" t="s">
        <v>6475</v>
      </c>
      <c r="Q4058" s="241">
        <v>44773</v>
      </c>
      <c r="R4058" s="241">
        <v>44621</v>
      </c>
      <c r="S4058" t="s">
        <v>8452</v>
      </c>
      <c r="T4058" s="196"/>
      <c r="U4058" s="196"/>
      <c r="V4058" s="196"/>
      <c r="W4058" s="196"/>
      <c r="X4058"/>
      <c r="Y4058" t="s">
        <v>8310</v>
      </c>
      <c r="Z4058" s="223">
        <v>1679210106</v>
      </c>
      <c r="AA4058" t="s">
        <v>8311</v>
      </c>
      <c r="AB4058" s="259" t="str">
        <f>_xlfn.IFNA(IF(Table[[#This Row],[Programme Partner]]&lt;&gt;Table[[#This Row],[Implementing Partner]],CONCATENATE(Table[[#This Row],[Programme Partner]],"-",Table[[#This Row],[Implementing Partner]]),Table[[#This Row],[Programme Partner]]),"")</f>
        <v>UNICEF-WVI</v>
      </c>
    </row>
    <row r="4059" spans="1:28" ht="16.5" customHeight="1">
      <c r="A4059" s="183">
        <v>4507</v>
      </c>
      <c r="B4059" s="195" t="s">
        <v>5275</v>
      </c>
      <c r="C4059" s="198" t="s">
        <v>5300</v>
      </c>
      <c r="D4059" s="212" t="s">
        <v>5275</v>
      </c>
      <c r="E4059" s="195" t="s">
        <v>27</v>
      </c>
      <c r="F4059" s="195" t="s">
        <v>8012</v>
      </c>
      <c r="G4059" s="195" t="s">
        <v>8357</v>
      </c>
      <c r="H4059" s="195" t="str">
        <f>IFERROR(VLOOKUP(Table[[#This Row],[Activity Details of Assistance]],WHAT!E:F,2,FALSE),"")</f>
        <v># of door</v>
      </c>
      <c r="I4059" s="195"/>
      <c r="J4059">
        <v>627</v>
      </c>
      <c r="K4059" t="s">
        <v>8280</v>
      </c>
      <c r="L4059" s="219" t="s">
        <v>13</v>
      </c>
      <c r="M4059" t="s">
        <v>14</v>
      </c>
      <c r="N4059" t="s">
        <v>309</v>
      </c>
      <c r="O4059" t="s">
        <v>1606</v>
      </c>
      <c r="P4059" t="s">
        <v>6475</v>
      </c>
      <c r="Q4059" s="241">
        <v>44773</v>
      </c>
      <c r="R4059" s="241">
        <v>44621</v>
      </c>
      <c r="S4059" t="s">
        <v>8452</v>
      </c>
      <c r="T4059" s="196"/>
      <c r="U4059" s="196"/>
      <c r="V4059" s="196"/>
      <c r="W4059" s="196"/>
      <c r="X4059"/>
      <c r="Y4059" t="s">
        <v>8310</v>
      </c>
      <c r="Z4059" s="223">
        <v>1679210106</v>
      </c>
      <c r="AA4059" t="s">
        <v>8311</v>
      </c>
      <c r="AB4059" s="259" t="str">
        <f>_xlfn.IFNA(IF(Table[[#This Row],[Programme Partner]]&lt;&gt;Table[[#This Row],[Implementing Partner]],CONCATENATE(Table[[#This Row],[Programme Partner]],"-",Table[[#This Row],[Implementing Partner]]),Table[[#This Row],[Programme Partner]]),"")</f>
        <v>UNICEF-WVI</v>
      </c>
    </row>
    <row r="4060" spans="1:28" ht="16.5" customHeight="1">
      <c r="A4060" s="183">
        <v>4508</v>
      </c>
      <c r="B4060" s="195" t="s">
        <v>5275</v>
      </c>
      <c r="C4060" s="198" t="s">
        <v>5300</v>
      </c>
      <c r="D4060" s="212" t="s">
        <v>5275</v>
      </c>
      <c r="E4060" s="195" t="s">
        <v>27</v>
      </c>
      <c r="F4060" s="195" t="s">
        <v>8013</v>
      </c>
      <c r="G4060" s="195" t="s">
        <v>8313</v>
      </c>
      <c r="H4060" s="195" t="str">
        <f>IFERROR(VLOOKUP(Table[[#This Row],[Activity Details of Assistance]],WHAT!E:F,2,FALSE),"")</f>
        <v># of HP sessions at community level</v>
      </c>
      <c r="I4060" s="195"/>
      <c r="J4060">
        <v>1294</v>
      </c>
      <c r="K4060" t="s">
        <v>8280</v>
      </c>
      <c r="L4060" s="219" t="s">
        <v>13</v>
      </c>
      <c r="M4060" t="s">
        <v>14</v>
      </c>
      <c r="N4060" t="s">
        <v>309</v>
      </c>
      <c r="O4060" t="s">
        <v>1606</v>
      </c>
      <c r="P4060" t="s">
        <v>6475</v>
      </c>
      <c r="Q4060" s="241">
        <v>44773</v>
      </c>
      <c r="R4060" s="241">
        <v>44621</v>
      </c>
      <c r="S4060" t="s">
        <v>8452</v>
      </c>
      <c r="T4060" s="196"/>
      <c r="U4060" s="196"/>
      <c r="V4060" s="196"/>
      <c r="W4060" s="196"/>
      <c r="X4060"/>
      <c r="Y4060" t="s">
        <v>8310</v>
      </c>
      <c r="Z4060" s="223">
        <v>1679210106</v>
      </c>
      <c r="AA4060" t="s">
        <v>8311</v>
      </c>
      <c r="AB4060" s="259" t="str">
        <f>_xlfn.IFNA(IF(Table[[#This Row],[Programme Partner]]&lt;&gt;Table[[#This Row],[Implementing Partner]],CONCATENATE(Table[[#This Row],[Programme Partner]],"-",Table[[#This Row],[Implementing Partner]]),Table[[#This Row],[Programme Partner]]),"")</f>
        <v>UNICEF-WVI</v>
      </c>
    </row>
    <row r="4061" spans="1:28" ht="16.5" customHeight="1">
      <c r="A4061" s="183">
        <v>4509</v>
      </c>
      <c r="B4061" s="195" t="s">
        <v>5275</v>
      </c>
      <c r="C4061" s="198" t="s">
        <v>5300</v>
      </c>
      <c r="D4061" s="212" t="s">
        <v>5275</v>
      </c>
      <c r="E4061" s="195" t="s">
        <v>27</v>
      </c>
      <c r="F4061" s="195" t="s">
        <v>8013</v>
      </c>
      <c r="G4061" s="195" t="s">
        <v>8314</v>
      </c>
      <c r="H4061" s="195" t="str">
        <f>IFERROR(VLOOKUP(Table[[#This Row],[Activity Details of Assistance]],WHAT!E:F,2,FALSE),"")</f>
        <v># of HP sessions at HH level</v>
      </c>
      <c r="I4061" s="195"/>
      <c r="J4061">
        <v>613</v>
      </c>
      <c r="K4061" t="s">
        <v>8280</v>
      </c>
      <c r="L4061" s="219" t="s">
        <v>13</v>
      </c>
      <c r="M4061" t="s">
        <v>14</v>
      </c>
      <c r="N4061" t="s">
        <v>309</v>
      </c>
      <c r="O4061" t="s">
        <v>1606</v>
      </c>
      <c r="P4061" t="s">
        <v>6475</v>
      </c>
      <c r="Q4061" s="241">
        <v>44773</v>
      </c>
      <c r="R4061" s="241">
        <v>44621</v>
      </c>
      <c r="S4061" t="s">
        <v>8452</v>
      </c>
      <c r="T4061" s="196"/>
      <c r="U4061" s="196"/>
      <c r="V4061" s="196"/>
      <c r="W4061" s="196"/>
      <c r="X4061"/>
      <c r="Y4061" t="s">
        <v>8310</v>
      </c>
      <c r="Z4061" s="223">
        <v>1679210106</v>
      </c>
      <c r="AA4061" t="s">
        <v>8311</v>
      </c>
      <c r="AB4061" s="259" t="str">
        <f>_xlfn.IFNA(IF(Table[[#This Row],[Programme Partner]]&lt;&gt;Table[[#This Row],[Implementing Partner]],CONCATENATE(Table[[#This Row],[Programme Partner]],"-",Table[[#This Row],[Implementing Partner]]),Table[[#This Row],[Programme Partner]]),"")</f>
        <v>UNICEF-WVI</v>
      </c>
    </row>
    <row r="4062" spans="1:28" ht="16.5" customHeight="1">
      <c r="A4062" s="183">
        <v>4510</v>
      </c>
      <c r="B4062" s="195" t="s">
        <v>5275</v>
      </c>
      <c r="C4062" s="198" t="s">
        <v>5300</v>
      </c>
      <c r="D4062" s="212" t="s">
        <v>5275</v>
      </c>
      <c r="E4062" s="195" t="s">
        <v>27</v>
      </c>
      <c r="F4062" s="195" t="s">
        <v>8014</v>
      </c>
      <c r="G4062" s="195" t="s">
        <v>8445</v>
      </c>
      <c r="H4062" s="195" t="str">
        <f>IFERROR(VLOOKUP(Table[[#This Row],[Activity Details of Assistance]],WHAT!E:F,2,FALSE),"")</f>
        <v># of plant</v>
      </c>
      <c r="I4062" s="195"/>
      <c r="J4062">
        <v>4</v>
      </c>
      <c r="K4062" t="s">
        <v>8280</v>
      </c>
      <c r="L4062" s="219" t="s">
        <v>13</v>
      </c>
      <c r="M4062" t="s">
        <v>14</v>
      </c>
      <c r="N4062" t="s">
        <v>309</v>
      </c>
      <c r="O4062" t="s">
        <v>1606</v>
      </c>
      <c r="P4062" t="s">
        <v>6475</v>
      </c>
      <c r="Q4062" s="241">
        <v>44773</v>
      </c>
      <c r="R4062" s="241">
        <v>44621</v>
      </c>
      <c r="S4062" t="s">
        <v>8452</v>
      </c>
      <c r="T4062" s="196"/>
      <c r="U4062" s="196"/>
      <c r="V4062" s="196"/>
      <c r="W4062" s="196"/>
      <c r="X4062"/>
      <c r="Y4062" t="s">
        <v>8310</v>
      </c>
      <c r="Z4062" s="223">
        <v>1679210106</v>
      </c>
      <c r="AA4062" t="s">
        <v>8311</v>
      </c>
      <c r="AB4062" s="259" t="str">
        <f>_xlfn.IFNA(IF(Table[[#This Row],[Programme Partner]]&lt;&gt;Table[[#This Row],[Implementing Partner]],CONCATENATE(Table[[#This Row],[Programme Partner]],"-",Table[[#This Row],[Implementing Partner]]),Table[[#This Row],[Programme Partner]]),"")</f>
        <v>UNICEF-WVI</v>
      </c>
    </row>
    <row r="4063" spans="1:28" ht="16.5" customHeight="1">
      <c r="A4063" s="183">
        <v>4511</v>
      </c>
      <c r="B4063" s="195" t="s">
        <v>5275</v>
      </c>
      <c r="C4063" s="198" t="s">
        <v>5300</v>
      </c>
      <c r="D4063" s="212" t="s">
        <v>5275</v>
      </c>
      <c r="E4063" s="195" t="s">
        <v>27</v>
      </c>
      <c r="F4063" s="195" t="s">
        <v>8011</v>
      </c>
      <c r="G4063" s="195" t="s">
        <v>8584</v>
      </c>
      <c r="H4063" s="195" t="str">
        <f>IFERROR(VLOOKUP(Table[[#This Row],[Activity Details of Assistance]],WHAT!E:F,2,FALSE),"")</f>
        <v># of tube well</v>
      </c>
      <c r="I4063" s="195"/>
      <c r="J4063">
        <v>229</v>
      </c>
      <c r="K4063" t="s">
        <v>8280</v>
      </c>
      <c r="L4063" s="219" t="s">
        <v>13</v>
      </c>
      <c r="M4063" t="s">
        <v>14</v>
      </c>
      <c r="N4063" t="s">
        <v>309</v>
      </c>
      <c r="O4063" t="s">
        <v>1606</v>
      </c>
      <c r="P4063" t="s">
        <v>6475</v>
      </c>
      <c r="Q4063" s="241">
        <v>44804</v>
      </c>
      <c r="R4063" s="241">
        <v>44621</v>
      </c>
      <c r="S4063" t="s">
        <v>8452</v>
      </c>
      <c r="T4063" s="196"/>
      <c r="U4063" s="196"/>
      <c r="V4063" s="196"/>
      <c r="W4063" s="196"/>
      <c r="X4063"/>
      <c r="Y4063" t="s">
        <v>8310</v>
      </c>
      <c r="Z4063" s="223">
        <v>1679210106</v>
      </c>
      <c r="AA4063" t="s">
        <v>8311</v>
      </c>
      <c r="AB4063" s="259" t="str">
        <f>_xlfn.IFNA(IF(Table[[#This Row],[Programme Partner]]&lt;&gt;Table[[#This Row],[Implementing Partner]],CONCATENATE(Table[[#This Row],[Programme Partner]],"-",Table[[#This Row],[Implementing Partner]]),Table[[#This Row],[Programme Partner]]),"")</f>
        <v>UNICEF-WVI</v>
      </c>
    </row>
    <row r="4064" spans="1:28" ht="16.5" customHeight="1">
      <c r="A4064" s="183">
        <v>4512</v>
      </c>
      <c r="B4064" s="195" t="s">
        <v>5275</v>
      </c>
      <c r="C4064" s="198" t="s">
        <v>5300</v>
      </c>
      <c r="D4064" s="212" t="s">
        <v>5275</v>
      </c>
      <c r="E4064" s="195" t="s">
        <v>27</v>
      </c>
      <c r="F4064" s="195" t="s">
        <v>8011</v>
      </c>
      <c r="G4064" s="195" t="s">
        <v>8355</v>
      </c>
      <c r="H4064" s="195" t="str">
        <f>IFERROR(VLOOKUP(Table[[#This Row],[Activity Details of Assistance]],WHAT!E:F,2,FALSE),"")</f>
        <v># of water network</v>
      </c>
      <c r="I4064" s="195"/>
      <c r="J4064">
        <v>8</v>
      </c>
      <c r="K4064" t="s">
        <v>8280</v>
      </c>
      <c r="L4064" s="219" t="s">
        <v>13</v>
      </c>
      <c r="M4064" t="s">
        <v>14</v>
      </c>
      <c r="N4064" t="s">
        <v>309</v>
      </c>
      <c r="O4064" t="s">
        <v>1606</v>
      </c>
      <c r="P4064" t="s">
        <v>6475</v>
      </c>
      <c r="Q4064" s="241">
        <v>44804</v>
      </c>
      <c r="R4064" s="241">
        <v>44621</v>
      </c>
      <c r="S4064" t="s">
        <v>8452</v>
      </c>
      <c r="T4064" s="196"/>
      <c r="U4064" s="196"/>
      <c r="V4064" s="196"/>
      <c r="W4064" s="196"/>
      <c r="X4064"/>
      <c r="Y4064" t="s">
        <v>8310</v>
      </c>
      <c r="Z4064" s="223">
        <v>1679210106</v>
      </c>
      <c r="AA4064" t="s">
        <v>8311</v>
      </c>
      <c r="AB4064" s="259" t="str">
        <f>_xlfn.IFNA(IF(Table[[#This Row],[Programme Partner]]&lt;&gt;Table[[#This Row],[Implementing Partner]],CONCATENATE(Table[[#This Row],[Programme Partner]],"-",Table[[#This Row],[Implementing Partner]]),Table[[#This Row],[Programme Partner]]),"")</f>
        <v>UNICEF-WVI</v>
      </c>
    </row>
    <row r="4065" spans="1:28" ht="16.5" customHeight="1">
      <c r="A4065" s="183">
        <v>4513</v>
      </c>
      <c r="B4065" s="195" t="s">
        <v>5275</v>
      </c>
      <c r="C4065" s="198" t="s">
        <v>5300</v>
      </c>
      <c r="D4065" s="212" t="s">
        <v>5275</v>
      </c>
      <c r="E4065" s="195" t="s">
        <v>27</v>
      </c>
      <c r="F4065" s="195" t="s">
        <v>8012</v>
      </c>
      <c r="G4065" s="195" t="s">
        <v>8585</v>
      </c>
      <c r="H4065" s="195" t="str">
        <f>IFERROR(VLOOKUP(Table[[#This Row],[Activity Details of Assistance]],WHAT!E:F,2,FALSE),"")</f>
        <v xml:space="preserve"># of door </v>
      </c>
      <c r="I4065" s="195"/>
      <c r="J4065">
        <v>110</v>
      </c>
      <c r="K4065" t="s">
        <v>8280</v>
      </c>
      <c r="L4065" s="219" t="s">
        <v>13</v>
      </c>
      <c r="M4065" t="s">
        <v>14</v>
      </c>
      <c r="N4065" t="s">
        <v>309</v>
      </c>
      <c r="O4065" t="s">
        <v>1606</v>
      </c>
      <c r="P4065" t="s">
        <v>6475</v>
      </c>
      <c r="Q4065" s="241">
        <v>44804</v>
      </c>
      <c r="R4065" s="241">
        <v>44621</v>
      </c>
      <c r="S4065" t="s">
        <v>8452</v>
      </c>
      <c r="T4065" s="196"/>
      <c r="U4065" s="196"/>
      <c r="V4065" s="196"/>
      <c r="W4065" s="196"/>
      <c r="X4065"/>
      <c r="Y4065" t="s">
        <v>8310</v>
      </c>
      <c r="Z4065" s="223">
        <v>1679210106</v>
      </c>
      <c r="AA4065" t="s">
        <v>8311</v>
      </c>
      <c r="AB4065" s="259" t="str">
        <f>_xlfn.IFNA(IF(Table[[#This Row],[Programme Partner]]&lt;&gt;Table[[#This Row],[Implementing Partner]],CONCATENATE(Table[[#This Row],[Programme Partner]],"-",Table[[#This Row],[Implementing Partner]]),Table[[#This Row],[Programme Partner]]),"")</f>
        <v>UNICEF-WVI</v>
      </c>
    </row>
    <row r="4066" spans="1:28" ht="16.5" customHeight="1">
      <c r="A4066" s="183">
        <v>4514</v>
      </c>
      <c r="B4066" s="195" t="s">
        <v>5275</v>
      </c>
      <c r="C4066" s="198" t="s">
        <v>5300</v>
      </c>
      <c r="D4066" s="212" t="s">
        <v>5275</v>
      </c>
      <c r="E4066" s="195" t="s">
        <v>27</v>
      </c>
      <c r="F4066" s="195" t="s">
        <v>8012</v>
      </c>
      <c r="G4066" s="195" t="s">
        <v>8359</v>
      </c>
      <c r="H4066" s="195" t="str">
        <f>IFERROR(VLOOKUP(Table[[#This Row],[Activity Details of Assistance]],WHAT!E:F,2,FALSE),"")</f>
        <v># of FSM Site</v>
      </c>
      <c r="I4066" s="195"/>
      <c r="J4066">
        <v>8</v>
      </c>
      <c r="K4066" t="s">
        <v>8280</v>
      </c>
      <c r="L4066" s="219" t="s">
        <v>13</v>
      </c>
      <c r="M4066" t="s">
        <v>14</v>
      </c>
      <c r="N4066" t="s">
        <v>309</v>
      </c>
      <c r="O4066" t="s">
        <v>1606</v>
      </c>
      <c r="P4066" t="s">
        <v>6475</v>
      </c>
      <c r="Q4066" s="241">
        <v>44804</v>
      </c>
      <c r="R4066" s="241">
        <v>44621</v>
      </c>
      <c r="S4066" t="s">
        <v>8452</v>
      </c>
      <c r="T4066" s="196"/>
      <c r="U4066" s="196"/>
      <c r="V4066" s="196"/>
      <c r="W4066" s="196"/>
      <c r="X4066"/>
      <c r="Y4066" t="s">
        <v>8310</v>
      </c>
      <c r="Z4066" s="223">
        <v>1679210106</v>
      </c>
      <c r="AA4066" t="s">
        <v>8311</v>
      </c>
      <c r="AB4066" s="259" t="str">
        <f>_xlfn.IFNA(IF(Table[[#This Row],[Programme Partner]]&lt;&gt;Table[[#This Row],[Implementing Partner]],CONCATENATE(Table[[#This Row],[Programme Partner]],"-",Table[[#This Row],[Implementing Partner]]),Table[[#This Row],[Programme Partner]]),"")</f>
        <v>UNICEF-WVI</v>
      </c>
    </row>
    <row r="4067" spans="1:28" ht="16.5" customHeight="1">
      <c r="A4067" s="183">
        <v>4515</v>
      </c>
      <c r="B4067" s="224" t="s">
        <v>5275</v>
      </c>
      <c r="C4067" s="198" t="s">
        <v>5300</v>
      </c>
      <c r="D4067" s="212" t="s">
        <v>5275</v>
      </c>
      <c r="E4067" s="195" t="s">
        <v>27</v>
      </c>
      <c r="F4067" s="195" t="s">
        <v>8012</v>
      </c>
      <c r="G4067" s="195" t="s">
        <v>8586</v>
      </c>
      <c r="H4067" s="195" t="str">
        <f>IFERROR(VLOOKUP(Table[[#This Row],[Activity Details of Assistance]],WHAT!E:F,2,FALSE),"")</f>
        <v># of door</v>
      </c>
      <c r="I4067" s="195"/>
      <c r="J4067">
        <v>273</v>
      </c>
      <c r="K4067" t="s">
        <v>8280</v>
      </c>
      <c r="L4067" s="219" t="s">
        <v>13</v>
      </c>
      <c r="M4067" t="s">
        <v>14</v>
      </c>
      <c r="N4067" t="s">
        <v>309</v>
      </c>
      <c r="O4067" t="s">
        <v>1606</v>
      </c>
      <c r="P4067" t="s">
        <v>6475</v>
      </c>
      <c r="Q4067" s="241">
        <v>44804</v>
      </c>
      <c r="R4067" s="241">
        <v>44621</v>
      </c>
      <c r="S4067" t="s">
        <v>8452</v>
      </c>
      <c r="T4067" s="196"/>
      <c r="U4067" s="196"/>
      <c r="V4067" s="196"/>
      <c r="W4067" s="196"/>
      <c r="X4067"/>
      <c r="Y4067" t="s">
        <v>8310</v>
      </c>
      <c r="Z4067" s="223">
        <v>1679210106</v>
      </c>
      <c r="AA4067" t="s">
        <v>8311</v>
      </c>
      <c r="AB4067" s="259" t="str">
        <f>_xlfn.IFNA(IF(Table[[#This Row],[Programme Partner]]&lt;&gt;Table[[#This Row],[Implementing Partner]],CONCATENATE(Table[[#This Row],[Programme Partner]],"-",Table[[#This Row],[Implementing Partner]]),Table[[#This Row],[Programme Partner]]),"")</f>
        <v>UNICEF-WVI</v>
      </c>
    </row>
    <row r="4068" spans="1:28" ht="16.5" customHeight="1">
      <c r="A4068" s="183">
        <v>4516</v>
      </c>
      <c r="B4068" s="224" t="s">
        <v>5275</v>
      </c>
      <c r="C4068" s="198" t="s">
        <v>5300</v>
      </c>
      <c r="D4068" s="212" t="s">
        <v>5275</v>
      </c>
      <c r="E4068" s="195" t="s">
        <v>27</v>
      </c>
      <c r="F4068" s="195" t="s">
        <v>8012</v>
      </c>
      <c r="G4068" s="195" t="s">
        <v>8357</v>
      </c>
      <c r="H4068" s="195" t="str">
        <f>IFERROR(VLOOKUP(Table[[#This Row],[Activity Details of Assistance]],WHAT!E:F,2,FALSE),"")</f>
        <v># of door</v>
      </c>
      <c r="I4068" s="195"/>
      <c r="J4068">
        <v>700</v>
      </c>
      <c r="K4068" t="s">
        <v>8280</v>
      </c>
      <c r="L4068" s="219" t="s">
        <v>13</v>
      </c>
      <c r="M4068" t="s">
        <v>14</v>
      </c>
      <c r="N4068" t="s">
        <v>309</v>
      </c>
      <c r="O4068" t="s">
        <v>1606</v>
      </c>
      <c r="P4068" t="s">
        <v>6475</v>
      </c>
      <c r="Q4068" s="241">
        <v>44804</v>
      </c>
      <c r="R4068" s="241">
        <v>44621</v>
      </c>
      <c r="S4068" t="s">
        <v>8452</v>
      </c>
      <c r="T4068" s="196"/>
      <c r="U4068" s="196"/>
      <c r="V4068" s="196"/>
      <c r="W4068" s="196"/>
      <c r="X4068"/>
      <c r="Y4068" t="s">
        <v>8310</v>
      </c>
      <c r="Z4068" s="223">
        <v>1679210106</v>
      </c>
      <c r="AA4068" t="s">
        <v>8311</v>
      </c>
      <c r="AB4068" s="259" t="str">
        <f>_xlfn.IFNA(IF(Table[[#This Row],[Programme Partner]]&lt;&gt;Table[[#This Row],[Implementing Partner]],CONCATENATE(Table[[#This Row],[Programme Partner]],"-",Table[[#This Row],[Implementing Partner]]),Table[[#This Row],[Programme Partner]]),"")</f>
        <v>UNICEF-WVI</v>
      </c>
    </row>
    <row r="4069" spans="1:28" ht="16.5" customHeight="1">
      <c r="A4069" s="183">
        <v>4517</v>
      </c>
      <c r="B4069" s="224" t="s">
        <v>5275</v>
      </c>
      <c r="C4069" s="198" t="s">
        <v>5300</v>
      </c>
      <c r="D4069" s="212" t="s">
        <v>5275</v>
      </c>
      <c r="E4069" s="195" t="s">
        <v>27</v>
      </c>
      <c r="F4069" s="195" t="s">
        <v>8013</v>
      </c>
      <c r="G4069" s="195" t="s">
        <v>8313</v>
      </c>
      <c r="H4069" s="195" t="str">
        <f>IFERROR(VLOOKUP(Table[[#This Row],[Activity Details of Assistance]],WHAT!E:F,2,FALSE),"")</f>
        <v># of HP sessions at community level</v>
      </c>
      <c r="I4069" s="195"/>
      <c r="J4069">
        <v>1362</v>
      </c>
      <c r="K4069" t="s">
        <v>8280</v>
      </c>
      <c r="L4069" s="219" t="s">
        <v>13</v>
      </c>
      <c r="M4069" t="s">
        <v>14</v>
      </c>
      <c r="N4069" t="s">
        <v>309</v>
      </c>
      <c r="O4069" t="s">
        <v>1606</v>
      </c>
      <c r="P4069" t="s">
        <v>6475</v>
      </c>
      <c r="Q4069" s="241">
        <v>44804</v>
      </c>
      <c r="R4069" s="241">
        <v>44621</v>
      </c>
      <c r="S4069" t="s">
        <v>8452</v>
      </c>
      <c r="T4069" s="196"/>
      <c r="U4069" s="196"/>
      <c r="V4069" s="196"/>
      <c r="W4069" s="196"/>
      <c r="X4069"/>
      <c r="Y4069" t="s">
        <v>8310</v>
      </c>
      <c r="Z4069" s="223">
        <v>1679210106</v>
      </c>
      <c r="AA4069" t="s">
        <v>8311</v>
      </c>
      <c r="AB4069" s="259" t="str">
        <f>_xlfn.IFNA(IF(Table[[#This Row],[Programme Partner]]&lt;&gt;Table[[#This Row],[Implementing Partner]],CONCATENATE(Table[[#This Row],[Programme Partner]],"-",Table[[#This Row],[Implementing Partner]]),Table[[#This Row],[Programme Partner]]),"")</f>
        <v>UNICEF-WVI</v>
      </c>
    </row>
    <row r="4070" spans="1:28" ht="16.5" customHeight="1">
      <c r="A4070" s="183">
        <v>4518</v>
      </c>
      <c r="B4070" s="224" t="s">
        <v>5275</v>
      </c>
      <c r="C4070" s="198" t="s">
        <v>5300</v>
      </c>
      <c r="D4070" s="212" t="s">
        <v>5275</v>
      </c>
      <c r="E4070" s="195" t="s">
        <v>27</v>
      </c>
      <c r="F4070" s="195" t="s">
        <v>8013</v>
      </c>
      <c r="G4070" s="195" t="s">
        <v>8314</v>
      </c>
      <c r="H4070" s="195" t="str">
        <f>IFERROR(VLOOKUP(Table[[#This Row],[Activity Details of Assistance]],WHAT!E:F,2,FALSE),"")</f>
        <v># of HP sessions at HH level</v>
      </c>
      <c r="I4070" s="195"/>
      <c r="J4070">
        <v>692</v>
      </c>
      <c r="K4070" t="s">
        <v>8280</v>
      </c>
      <c r="L4070" s="219" t="s">
        <v>13</v>
      </c>
      <c r="M4070" t="s">
        <v>14</v>
      </c>
      <c r="N4070" t="s">
        <v>309</v>
      </c>
      <c r="O4070" t="s">
        <v>1606</v>
      </c>
      <c r="P4070" t="s">
        <v>6475</v>
      </c>
      <c r="Q4070" s="241">
        <v>44804</v>
      </c>
      <c r="R4070" s="241">
        <v>44621</v>
      </c>
      <c r="S4070" t="s">
        <v>8452</v>
      </c>
      <c r="T4070" s="196"/>
      <c r="U4070" s="196"/>
      <c r="V4070" s="196"/>
      <c r="W4070" s="196"/>
      <c r="X4070"/>
      <c r="Y4070" t="s">
        <v>8310</v>
      </c>
      <c r="Z4070" s="223">
        <v>1679210106</v>
      </c>
      <c r="AA4070" t="s">
        <v>8311</v>
      </c>
      <c r="AB4070" s="259" t="str">
        <f>_xlfn.IFNA(IF(Table[[#This Row],[Programme Partner]]&lt;&gt;Table[[#This Row],[Implementing Partner]],CONCATENATE(Table[[#This Row],[Programme Partner]],"-",Table[[#This Row],[Implementing Partner]]),Table[[#This Row],[Programme Partner]]),"")</f>
        <v>UNICEF-WVI</v>
      </c>
    </row>
    <row r="4071" spans="1:28" ht="16.5" customHeight="1">
      <c r="A4071" s="183">
        <v>4519</v>
      </c>
      <c r="B4071" s="224" t="s">
        <v>5275</v>
      </c>
      <c r="C4071" s="198" t="s">
        <v>5300</v>
      </c>
      <c r="D4071" s="212" t="s">
        <v>5275</v>
      </c>
      <c r="E4071" s="195" t="s">
        <v>27</v>
      </c>
      <c r="F4071" s="195" t="s">
        <v>8014</v>
      </c>
      <c r="G4071" s="195" t="s">
        <v>8445</v>
      </c>
      <c r="H4071" s="195" t="str">
        <f>IFERROR(VLOOKUP(Table[[#This Row],[Activity Details of Assistance]],WHAT!E:F,2,FALSE),"")</f>
        <v># of plant</v>
      </c>
      <c r="I4071" s="195"/>
      <c r="J4071">
        <v>4</v>
      </c>
      <c r="K4071" t="s">
        <v>8280</v>
      </c>
      <c r="L4071" s="219" t="s">
        <v>13</v>
      </c>
      <c r="M4071" t="s">
        <v>14</v>
      </c>
      <c r="N4071" t="s">
        <v>309</v>
      </c>
      <c r="O4071" t="s">
        <v>1606</v>
      </c>
      <c r="P4071" t="s">
        <v>6475</v>
      </c>
      <c r="Q4071" s="241">
        <v>44804</v>
      </c>
      <c r="R4071" s="241">
        <v>44621</v>
      </c>
      <c r="S4071" t="s">
        <v>8452</v>
      </c>
      <c r="T4071" s="196"/>
      <c r="U4071" s="196"/>
      <c r="V4071" s="196"/>
      <c r="W4071" s="196"/>
      <c r="X4071"/>
      <c r="Y4071" t="s">
        <v>8310</v>
      </c>
      <c r="Z4071" s="223">
        <v>1679210106</v>
      </c>
      <c r="AA4071" t="s">
        <v>8311</v>
      </c>
      <c r="AB4071" s="259" t="str">
        <f>_xlfn.IFNA(IF(Table[[#This Row],[Programme Partner]]&lt;&gt;Table[[#This Row],[Implementing Partner]],CONCATENATE(Table[[#This Row],[Programme Partner]],"-",Table[[#This Row],[Implementing Partner]]),Table[[#This Row],[Programme Partner]]),"")</f>
        <v>UNICEF-WVI</v>
      </c>
    </row>
    <row r="4072" spans="1:28" ht="16.5" customHeight="1">
      <c r="A4072" s="183">
        <v>4520</v>
      </c>
      <c r="B4072" s="195" t="s">
        <v>8031</v>
      </c>
      <c r="C4072" s="198" t="s">
        <v>8031</v>
      </c>
      <c r="D4072" s="197" t="s">
        <v>8639</v>
      </c>
      <c r="E4072" s="195" t="s">
        <v>27</v>
      </c>
      <c r="F4072" s="195" t="s">
        <v>8011</v>
      </c>
      <c r="G4072" s="195" t="s">
        <v>8355</v>
      </c>
      <c r="H4072" s="195" t="str">
        <f>IFERROR(VLOOKUP(Table[[#This Row],[Activity Details of Assistance]],WHAT!E:F,2,FALSE),"")</f>
        <v># of water network</v>
      </c>
      <c r="I4072" s="195"/>
      <c r="J4072">
        <v>1</v>
      </c>
      <c r="K4072" t="s">
        <v>8280</v>
      </c>
      <c r="L4072" s="219" t="s">
        <v>13</v>
      </c>
      <c r="M4072" t="s">
        <v>14</v>
      </c>
      <c r="N4072" t="s">
        <v>307</v>
      </c>
      <c r="O4072" t="s">
        <v>1599</v>
      </c>
      <c r="P4072" t="s">
        <v>4717</v>
      </c>
      <c r="Q4072" s="241">
        <v>44773</v>
      </c>
      <c r="R4072" s="241">
        <v>44896</v>
      </c>
      <c r="S4072" t="s">
        <v>8452</v>
      </c>
      <c r="T4072" s="196"/>
      <c r="U4072" s="196"/>
      <c r="V4072" s="196"/>
      <c r="W4072" s="196"/>
      <c r="X4072"/>
      <c r="Y4072" t="s">
        <v>8295</v>
      </c>
      <c r="Z4072" s="223">
        <v>1712024697</v>
      </c>
      <c r="AA4072" t="s">
        <v>8571</v>
      </c>
      <c r="AB4072" s="259" t="str">
        <f>_xlfn.IFNA(IF(Table[[#This Row],[Programme Partner]]&lt;&gt;Table[[#This Row],[Implementing Partner]],CONCATENATE(Table[[#This Row],[Programme Partner]],"-",Table[[#This Row],[Implementing Partner]]),Table[[#This Row],[Programme Partner]]),"")</f>
        <v>NABOLOK</v>
      </c>
    </row>
    <row r="4073" spans="1:28" ht="16.5" customHeight="1">
      <c r="A4073" s="183">
        <v>4521</v>
      </c>
      <c r="B4073" s="195" t="s">
        <v>8031</v>
      </c>
      <c r="C4073" s="198" t="s">
        <v>8031</v>
      </c>
      <c r="D4073" s="197" t="s">
        <v>8639</v>
      </c>
      <c r="E4073" s="195" t="s">
        <v>27</v>
      </c>
      <c r="F4073" s="195" t="s">
        <v>8012</v>
      </c>
      <c r="G4073" s="195" t="s">
        <v>8585</v>
      </c>
      <c r="H4073" s="195" t="str">
        <f>IFERROR(VLOOKUP(Table[[#This Row],[Activity Details of Assistance]],WHAT!E:F,2,FALSE),"")</f>
        <v xml:space="preserve"># of door </v>
      </c>
      <c r="I4073" s="195"/>
      <c r="J4073">
        <v>10</v>
      </c>
      <c r="K4073" t="s">
        <v>8280</v>
      </c>
      <c r="L4073" s="219" t="s">
        <v>13</v>
      </c>
      <c r="M4073" t="s">
        <v>14</v>
      </c>
      <c r="N4073" t="s">
        <v>307</v>
      </c>
      <c r="O4073" t="s">
        <v>1599</v>
      </c>
      <c r="P4073" t="s">
        <v>4717</v>
      </c>
      <c r="Q4073" s="241">
        <v>44773</v>
      </c>
      <c r="R4073" s="241">
        <v>44896</v>
      </c>
      <c r="S4073" t="s">
        <v>8452</v>
      </c>
      <c r="T4073" s="196"/>
      <c r="U4073" s="196"/>
      <c r="V4073" s="196"/>
      <c r="W4073" s="196"/>
      <c r="X4073"/>
      <c r="Y4073" t="s">
        <v>8295</v>
      </c>
      <c r="Z4073" s="223">
        <v>1712024697</v>
      </c>
      <c r="AA4073" t="s">
        <v>8571</v>
      </c>
      <c r="AB4073" s="259" t="str">
        <f>_xlfn.IFNA(IF(Table[[#This Row],[Programme Partner]]&lt;&gt;Table[[#This Row],[Implementing Partner]],CONCATENATE(Table[[#This Row],[Programme Partner]],"-",Table[[#This Row],[Implementing Partner]]),Table[[#This Row],[Programme Partner]]),"")</f>
        <v>NABOLOK</v>
      </c>
    </row>
    <row r="4074" spans="1:28" ht="16.5" customHeight="1">
      <c r="A4074" s="183">
        <v>4522</v>
      </c>
      <c r="B4074" s="195" t="s">
        <v>8031</v>
      </c>
      <c r="C4074" s="198" t="s">
        <v>8031</v>
      </c>
      <c r="D4074" s="197" t="s">
        <v>8639</v>
      </c>
      <c r="E4074" s="195" t="s">
        <v>27</v>
      </c>
      <c r="F4074" s="195" t="s">
        <v>8012</v>
      </c>
      <c r="G4074" s="195" t="s">
        <v>8359</v>
      </c>
      <c r="H4074" s="195" t="str">
        <f>IFERROR(VLOOKUP(Table[[#This Row],[Activity Details of Assistance]],WHAT!E:F,2,FALSE),"")</f>
        <v># of FSM Site</v>
      </c>
      <c r="I4074" s="195"/>
      <c r="J4074">
        <v>3</v>
      </c>
      <c r="K4074" t="s">
        <v>8280</v>
      </c>
      <c r="L4074" s="219" t="s">
        <v>13</v>
      </c>
      <c r="M4074" t="s">
        <v>14</v>
      </c>
      <c r="N4074" t="s">
        <v>307</v>
      </c>
      <c r="O4074" t="s">
        <v>1599</v>
      </c>
      <c r="P4074" t="s">
        <v>4717</v>
      </c>
      <c r="Q4074" s="241">
        <v>44773</v>
      </c>
      <c r="R4074" s="241">
        <v>44896</v>
      </c>
      <c r="S4074" t="s">
        <v>8452</v>
      </c>
      <c r="T4074" s="196"/>
      <c r="U4074" s="196"/>
      <c r="V4074" s="196"/>
      <c r="W4074" s="196"/>
      <c r="X4074"/>
      <c r="Y4074" t="s">
        <v>8295</v>
      </c>
      <c r="Z4074" s="223">
        <v>1712024697</v>
      </c>
      <c r="AA4074" t="s">
        <v>8571</v>
      </c>
      <c r="AB4074" s="259" t="str">
        <f>_xlfn.IFNA(IF(Table[[#This Row],[Programme Partner]]&lt;&gt;Table[[#This Row],[Implementing Partner]],CONCATENATE(Table[[#This Row],[Programme Partner]],"-",Table[[#This Row],[Implementing Partner]]),Table[[#This Row],[Programme Partner]]),"")</f>
        <v>NABOLOK</v>
      </c>
    </row>
    <row r="4075" spans="1:28" ht="16.5" customHeight="1">
      <c r="A4075" s="183">
        <v>4523</v>
      </c>
      <c r="B4075" s="195" t="s">
        <v>8031</v>
      </c>
      <c r="C4075" s="198" t="s">
        <v>8031</v>
      </c>
      <c r="D4075" s="197" t="s">
        <v>8639</v>
      </c>
      <c r="E4075" s="195" t="s">
        <v>27</v>
      </c>
      <c r="F4075" s="195" t="s">
        <v>8012</v>
      </c>
      <c r="G4075" s="195" t="s">
        <v>8356</v>
      </c>
      <c r="H4075" s="195" t="str">
        <f>IFERROR(VLOOKUP(Table[[#This Row],[Activity Details of Assistance]],WHAT!E:F,2,FALSE),"")</f>
        <v># of FSM Site</v>
      </c>
      <c r="I4075" s="195"/>
      <c r="J4075">
        <v>1</v>
      </c>
      <c r="K4075" t="s">
        <v>8280</v>
      </c>
      <c r="L4075" s="219" t="s">
        <v>13</v>
      </c>
      <c r="M4075" t="s">
        <v>14</v>
      </c>
      <c r="N4075" t="s">
        <v>307</v>
      </c>
      <c r="O4075" t="s">
        <v>1599</v>
      </c>
      <c r="P4075" t="s">
        <v>4717</v>
      </c>
      <c r="Q4075" s="241">
        <v>44773</v>
      </c>
      <c r="R4075" s="241">
        <v>44896</v>
      </c>
      <c r="S4075" t="s">
        <v>8452</v>
      </c>
      <c r="T4075" s="196"/>
      <c r="U4075" s="196"/>
      <c r="V4075" s="196"/>
      <c r="W4075" s="196"/>
      <c r="X4075"/>
      <c r="Y4075" t="s">
        <v>8295</v>
      </c>
      <c r="Z4075" s="223">
        <v>1712024697</v>
      </c>
      <c r="AA4075" t="s">
        <v>8571</v>
      </c>
      <c r="AB4075" s="259" t="str">
        <f>_xlfn.IFNA(IF(Table[[#This Row],[Programme Partner]]&lt;&gt;Table[[#This Row],[Implementing Partner]],CONCATENATE(Table[[#This Row],[Programme Partner]],"-",Table[[#This Row],[Implementing Partner]]),Table[[#This Row],[Programme Partner]]),"")</f>
        <v>NABOLOK</v>
      </c>
    </row>
    <row r="4076" spans="1:28" ht="16.5" customHeight="1">
      <c r="A4076" s="183">
        <v>4524</v>
      </c>
      <c r="B4076" s="195" t="s">
        <v>8031</v>
      </c>
      <c r="C4076" s="198" t="s">
        <v>8031</v>
      </c>
      <c r="D4076" s="197" t="s">
        <v>8639</v>
      </c>
      <c r="E4076" s="195" t="s">
        <v>27</v>
      </c>
      <c r="F4076" s="195" t="s">
        <v>8012</v>
      </c>
      <c r="G4076" s="195" t="s">
        <v>8586</v>
      </c>
      <c r="H4076" s="195" t="str">
        <f>IFERROR(VLOOKUP(Table[[#This Row],[Activity Details of Assistance]],WHAT!E:F,2,FALSE),"")</f>
        <v># of door</v>
      </c>
      <c r="I4076" s="195"/>
      <c r="J4076">
        <v>12</v>
      </c>
      <c r="K4076" t="s">
        <v>8280</v>
      </c>
      <c r="L4076" s="219" t="s">
        <v>13</v>
      </c>
      <c r="M4076" t="s">
        <v>14</v>
      </c>
      <c r="N4076" t="s">
        <v>307</v>
      </c>
      <c r="O4076" t="s">
        <v>1599</v>
      </c>
      <c r="P4076" t="s">
        <v>4717</v>
      </c>
      <c r="Q4076" s="241">
        <v>44773</v>
      </c>
      <c r="R4076" s="241">
        <v>44896</v>
      </c>
      <c r="S4076" t="s">
        <v>8452</v>
      </c>
      <c r="T4076" s="196"/>
      <c r="U4076" s="196"/>
      <c r="V4076" s="196"/>
      <c r="W4076" s="196"/>
      <c r="X4076"/>
      <c r="Y4076" t="s">
        <v>8295</v>
      </c>
      <c r="Z4076" s="223">
        <v>1712024697</v>
      </c>
      <c r="AA4076" t="s">
        <v>8571</v>
      </c>
      <c r="AB4076" s="259" t="str">
        <f>_xlfn.IFNA(IF(Table[[#This Row],[Programme Partner]]&lt;&gt;Table[[#This Row],[Implementing Partner]],CONCATENATE(Table[[#This Row],[Programme Partner]],"-",Table[[#This Row],[Implementing Partner]]),Table[[#This Row],[Programme Partner]]),"")</f>
        <v>NABOLOK</v>
      </c>
    </row>
    <row r="4077" spans="1:28" ht="16.5" customHeight="1">
      <c r="A4077" s="183">
        <v>4525</v>
      </c>
      <c r="B4077" t="s">
        <v>8031</v>
      </c>
      <c r="C4077" s="198" t="s">
        <v>8031</v>
      </c>
      <c r="D4077" s="197" t="s">
        <v>8639</v>
      </c>
      <c r="E4077" s="195" t="s">
        <v>27</v>
      </c>
      <c r="F4077" s="195" t="s">
        <v>8012</v>
      </c>
      <c r="G4077" s="195" t="s">
        <v>8357</v>
      </c>
      <c r="H4077" s="195" t="str">
        <f>IFERROR(VLOOKUP(Table[[#This Row],[Activity Details of Assistance]],WHAT!E:F,2,FALSE),"")</f>
        <v># of door</v>
      </c>
      <c r="I4077" s="195"/>
      <c r="J4077">
        <v>82</v>
      </c>
      <c r="K4077" t="s">
        <v>8280</v>
      </c>
      <c r="L4077" s="219" t="s">
        <v>13</v>
      </c>
      <c r="M4077" t="s">
        <v>14</v>
      </c>
      <c r="N4077" t="s">
        <v>307</v>
      </c>
      <c r="O4077" t="s">
        <v>1599</v>
      </c>
      <c r="P4077" t="s">
        <v>4717</v>
      </c>
      <c r="Q4077" s="241">
        <v>44773</v>
      </c>
      <c r="R4077" s="241">
        <v>44896</v>
      </c>
      <c r="S4077" t="s">
        <v>8452</v>
      </c>
      <c r="T4077" s="196"/>
      <c r="U4077" s="196"/>
      <c r="V4077" s="196"/>
      <c r="W4077" s="196"/>
      <c r="X4077"/>
      <c r="Y4077" t="s">
        <v>8295</v>
      </c>
      <c r="Z4077" s="223">
        <v>1712024697</v>
      </c>
      <c r="AA4077" t="s">
        <v>8571</v>
      </c>
      <c r="AB4077" s="259" t="str">
        <f>_xlfn.IFNA(IF(Table[[#This Row],[Programme Partner]]&lt;&gt;Table[[#This Row],[Implementing Partner]],CONCATENATE(Table[[#This Row],[Programme Partner]],"-",Table[[#This Row],[Implementing Partner]]),Table[[#This Row],[Programme Partner]]),"")</f>
        <v>NABOLOK</v>
      </c>
    </row>
    <row r="4078" spans="1:28" ht="16.5" customHeight="1">
      <c r="A4078" s="183">
        <v>4526</v>
      </c>
      <c r="B4078" t="s">
        <v>8031</v>
      </c>
      <c r="C4078" s="198" t="s">
        <v>8031</v>
      </c>
      <c r="D4078" s="197" t="s">
        <v>8639</v>
      </c>
      <c r="E4078" s="195" t="s">
        <v>27</v>
      </c>
      <c r="F4078" s="195" t="s">
        <v>8013</v>
      </c>
      <c r="G4078" s="195" t="s">
        <v>8313</v>
      </c>
      <c r="H4078" s="195" t="str">
        <f>IFERROR(VLOOKUP(Table[[#This Row],[Activity Details of Assistance]],WHAT!E:F,2,FALSE),"")</f>
        <v># of HP sessions at community level</v>
      </c>
      <c r="I4078" s="195"/>
      <c r="J4078">
        <v>194</v>
      </c>
      <c r="K4078" t="s">
        <v>8280</v>
      </c>
      <c r="L4078" s="219" t="s">
        <v>13</v>
      </c>
      <c r="M4078" t="s">
        <v>14</v>
      </c>
      <c r="N4078" t="s">
        <v>307</v>
      </c>
      <c r="O4078" t="s">
        <v>1599</v>
      </c>
      <c r="P4078" t="s">
        <v>4717</v>
      </c>
      <c r="Q4078" s="241">
        <v>44773</v>
      </c>
      <c r="R4078" s="241">
        <v>44896</v>
      </c>
      <c r="S4078" t="s">
        <v>8452</v>
      </c>
      <c r="T4078" s="196"/>
      <c r="U4078" s="196"/>
      <c r="V4078" s="196"/>
      <c r="W4078" s="196"/>
      <c r="X4078"/>
      <c r="Y4078" t="s">
        <v>8295</v>
      </c>
      <c r="Z4078" s="223">
        <v>1712024697</v>
      </c>
      <c r="AA4078" t="s">
        <v>8571</v>
      </c>
      <c r="AB4078" s="259" t="str">
        <f>_xlfn.IFNA(IF(Table[[#This Row],[Programme Partner]]&lt;&gt;Table[[#This Row],[Implementing Partner]],CONCATENATE(Table[[#This Row],[Programme Partner]],"-",Table[[#This Row],[Implementing Partner]]),Table[[#This Row],[Programme Partner]]),"")</f>
        <v>NABOLOK</v>
      </c>
    </row>
    <row r="4079" spans="1:28" ht="16.5" customHeight="1">
      <c r="A4079" s="183">
        <v>4527</v>
      </c>
      <c r="B4079" t="s">
        <v>8031</v>
      </c>
      <c r="C4079" s="198" t="s">
        <v>8031</v>
      </c>
      <c r="D4079" s="197" t="s">
        <v>8639</v>
      </c>
      <c r="E4079" s="195" t="s">
        <v>27</v>
      </c>
      <c r="F4079" s="195" t="s">
        <v>8013</v>
      </c>
      <c r="G4079" s="195" t="s">
        <v>8314</v>
      </c>
      <c r="H4079" s="195" t="str">
        <f>IFERROR(VLOOKUP(Table[[#This Row],[Activity Details of Assistance]],WHAT!E:F,2,FALSE),"")</f>
        <v># of HP sessions at HH level</v>
      </c>
      <c r="I4079" s="195"/>
      <c r="J4079">
        <v>1161</v>
      </c>
      <c r="K4079" t="s">
        <v>8280</v>
      </c>
      <c r="L4079" s="219" t="s">
        <v>13</v>
      </c>
      <c r="M4079" t="s">
        <v>14</v>
      </c>
      <c r="N4079" t="s">
        <v>307</v>
      </c>
      <c r="O4079" t="s">
        <v>1599</v>
      </c>
      <c r="P4079" t="s">
        <v>4717</v>
      </c>
      <c r="Q4079" s="241">
        <v>44773</v>
      </c>
      <c r="R4079" s="241">
        <v>44896</v>
      </c>
      <c r="S4079" t="s">
        <v>8452</v>
      </c>
      <c r="T4079" s="196"/>
      <c r="U4079" s="196"/>
      <c r="V4079" s="196"/>
      <c r="W4079" s="196"/>
      <c r="X4079"/>
      <c r="Y4079" t="s">
        <v>8295</v>
      </c>
      <c r="Z4079" s="223">
        <v>1712024697</v>
      </c>
      <c r="AA4079" t="s">
        <v>8571</v>
      </c>
      <c r="AB4079" s="259" t="str">
        <f>_xlfn.IFNA(IF(Table[[#This Row],[Programme Partner]]&lt;&gt;Table[[#This Row],[Implementing Partner]],CONCATENATE(Table[[#This Row],[Programme Partner]],"-",Table[[#This Row],[Implementing Partner]]),Table[[#This Row],[Programme Partner]]),"")</f>
        <v>NABOLOK</v>
      </c>
    </row>
    <row r="4080" spans="1:28" ht="16.5" customHeight="1">
      <c r="A4080" s="183">
        <v>4528</v>
      </c>
      <c r="B4080" t="s">
        <v>8031</v>
      </c>
      <c r="C4080" s="198" t="s">
        <v>8031</v>
      </c>
      <c r="D4080" s="197" t="s">
        <v>8639</v>
      </c>
      <c r="E4080" s="195" t="s">
        <v>27</v>
      </c>
      <c r="F4080" s="195" t="s">
        <v>8013</v>
      </c>
      <c r="G4080" s="195" t="s">
        <v>8317</v>
      </c>
      <c r="H4080" s="195" t="str">
        <f>IFERROR(VLOOKUP(Table[[#This Row],[Activity Details of Assistance]],WHAT!E:F,2,FALSE),"")</f>
        <v># of estimated persons reached by mass-media campaign</v>
      </c>
      <c r="I4080" s="195"/>
      <c r="J4080">
        <v>25</v>
      </c>
      <c r="K4080" t="s">
        <v>8280</v>
      </c>
      <c r="L4080" s="219" t="s">
        <v>13</v>
      </c>
      <c r="M4080" t="s">
        <v>14</v>
      </c>
      <c r="N4080" t="s">
        <v>307</v>
      </c>
      <c r="O4080" t="s">
        <v>1599</v>
      </c>
      <c r="P4080" t="s">
        <v>4717</v>
      </c>
      <c r="Q4080" s="241">
        <v>44773</v>
      </c>
      <c r="R4080" s="241">
        <v>44896</v>
      </c>
      <c r="S4080" t="s">
        <v>8452</v>
      </c>
      <c r="T4080" s="196"/>
      <c r="U4080" s="196"/>
      <c r="V4080" s="196"/>
      <c r="W4080" s="196"/>
      <c r="X4080"/>
      <c r="Y4080" t="s">
        <v>8295</v>
      </c>
      <c r="Z4080" s="223">
        <v>1712024697</v>
      </c>
      <c r="AA4080" t="s">
        <v>8571</v>
      </c>
      <c r="AB4080" s="259" t="str">
        <f>_xlfn.IFNA(IF(Table[[#This Row],[Programme Partner]]&lt;&gt;Table[[#This Row],[Implementing Partner]],CONCATENATE(Table[[#This Row],[Programme Partner]],"-",Table[[#This Row],[Implementing Partner]]),Table[[#This Row],[Programme Partner]]),"")</f>
        <v>NABOLOK</v>
      </c>
    </row>
    <row r="4081" spans="1:28" ht="16.5" customHeight="1">
      <c r="A4081" s="183">
        <v>4529</v>
      </c>
      <c r="B4081" t="s">
        <v>8031</v>
      </c>
      <c r="C4081" s="198" t="s">
        <v>8031</v>
      </c>
      <c r="D4081" s="197" t="s">
        <v>8639</v>
      </c>
      <c r="E4081" s="195" t="s">
        <v>27</v>
      </c>
      <c r="F4081" s="195" t="s">
        <v>8013</v>
      </c>
      <c r="G4081" s="195" t="s">
        <v>8360</v>
      </c>
      <c r="H4081" s="195" t="str">
        <f>IFERROR(VLOOKUP(Table[[#This Row],[Activity Details of Assistance]],WHAT!E:F,2,FALSE),"")</f>
        <v># of household</v>
      </c>
      <c r="I4081" s="195"/>
      <c r="J4081">
        <v>981</v>
      </c>
      <c r="K4081" t="s">
        <v>8280</v>
      </c>
      <c r="L4081" s="219" t="s">
        <v>13</v>
      </c>
      <c r="M4081" t="s">
        <v>14</v>
      </c>
      <c r="N4081" t="s">
        <v>307</v>
      </c>
      <c r="O4081" t="s">
        <v>1599</v>
      </c>
      <c r="P4081" t="s">
        <v>4717</v>
      </c>
      <c r="Q4081" s="241">
        <v>44773</v>
      </c>
      <c r="R4081" s="241">
        <v>44896</v>
      </c>
      <c r="S4081" t="s">
        <v>8452</v>
      </c>
      <c r="T4081" s="196"/>
      <c r="U4081" s="196"/>
      <c r="V4081" s="196"/>
      <c r="W4081" s="196"/>
      <c r="X4081"/>
      <c r="Y4081" t="s">
        <v>8295</v>
      </c>
      <c r="Z4081" s="223">
        <v>1712024697</v>
      </c>
      <c r="AA4081" t="s">
        <v>8571</v>
      </c>
      <c r="AB4081" s="259" t="str">
        <f>_xlfn.IFNA(IF(Table[[#This Row],[Programme Partner]]&lt;&gt;Table[[#This Row],[Implementing Partner]],CONCATENATE(Table[[#This Row],[Programme Partner]],"-",Table[[#This Row],[Implementing Partner]]),Table[[#This Row],[Programme Partner]]),"")</f>
        <v>NABOLOK</v>
      </c>
    </row>
    <row r="4082" spans="1:28" ht="16.5" customHeight="1">
      <c r="A4082" s="183">
        <v>4530</v>
      </c>
      <c r="B4082" t="s">
        <v>8031</v>
      </c>
      <c r="C4082" s="198" t="s">
        <v>8031</v>
      </c>
      <c r="D4082" s="197" t="s">
        <v>8639</v>
      </c>
      <c r="E4082" s="195" t="s">
        <v>27</v>
      </c>
      <c r="F4082" s="195" t="s">
        <v>8013</v>
      </c>
      <c r="G4082" s="195" t="s">
        <v>8442</v>
      </c>
      <c r="H4082" s="195" t="str">
        <f>IFERROR(VLOOKUP(Table[[#This Row],[Activity Details of Assistance]],WHAT!E:F,2,FALSE),"")</f>
        <v># of facilities</v>
      </c>
      <c r="I4082" s="195"/>
      <c r="J4082">
        <v>414</v>
      </c>
      <c r="K4082" t="s">
        <v>8280</v>
      </c>
      <c r="L4082" s="219" t="s">
        <v>13</v>
      </c>
      <c r="M4082" t="s">
        <v>14</v>
      </c>
      <c r="N4082" t="s">
        <v>307</v>
      </c>
      <c r="O4082" t="s">
        <v>1599</v>
      </c>
      <c r="P4082" t="s">
        <v>4717</v>
      </c>
      <c r="Q4082" s="241">
        <v>44773</v>
      </c>
      <c r="R4082" s="241">
        <v>44896</v>
      </c>
      <c r="S4082" t="s">
        <v>8452</v>
      </c>
      <c r="T4082" s="196"/>
      <c r="U4082" s="196"/>
      <c r="V4082" s="196"/>
      <c r="W4082" s="196"/>
      <c r="X4082"/>
      <c r="Y4082" t="s">
        <v>8295</v>
      </c>
      <c r="Z4082" s="223">
        <v>1712024697</v>
      </c>
      <c r="AA4082" t="s">
        <v>8571</v>
      </c>
      <c r="AB4082" s="259" t="str">
        <f>_xlfn.IFNA(IF(Table[[#This Row],[Programme Partner]]&lt;&gt;Table[[#This Row],[Implementing Partner]],CONCATENATE(Table[[#This Row],[Programme Partner]],"-",Table[[#This Row],[Implementing Partner]]),Table[[#This Row],[Programme Partner]]),"")</f>
        <v>NABOLOK</v>
      </c>
    </row>
    <row r="4083" spans="1:28" ht="16.5" customHeight="1">
      <c r="A4083" s="183">
        <v>4531</v>
      </c>
      <c r="B4083" t="s">
        <v>8031</v>
      </c>
      <c r="C4083" s="198" t="s">
        <v>8031</v>
      </c>
      <c r="D4083" s="197" t="s">
        <v>8639</v>
      </c>
      <c r="E4083" s="195" t="s">
        <v>27</v>
      </c>
      <c r="F4083" s="195" t="s">
        <v>8014</v>
      </c>
      <c r="G4083" s="195" t="s">
        <v>8358</v>
      </c>
      <c r="H4083" s="195" t="str">
        <f>IFERROR(VLOOKUP(Table[[#This Row],[Activity Details of Assistance]],WHAT!E:F,2,FALSE),"")</f>
        <v># of campaign per camp </v>
      </c>
      <c r="I4083" s="195"/>
      <c r="J4083">
        <v>8</v>
      </c>
      <c r="K4083" t="s">
        <v>8280</v>
      </c>
      <c r="L4083" s="219" t="s">
        <v>13</v>
      </c>
      <c r="M4083" t="s">
        <v>14</v>
      </c>
      <c r="N4083" t="s">
        <v>307</v>
      </c>
      <c r="O4083" t="s">
        <v>1599</v>
      </c>
      <c r="P4083" t="s">
        <v>4717</v>
      </c>
      <c r="Q4083" s="241">
        <v>44773</v>
      </c>
      <c r="R4083" s="241">
        <v>44896</v>
      </c>
      <c r="S4083" t="s">
        <v>8452</v>
      </c>
      <c r="T4083" s="196"/>
      <c r="U4083" s="196"/>
      <c r="V4083" s="196"/>
      <c r="W4083" s="196"/>
      <c r="X4083"/>
      <c r="Y4083" t="s">
        <v>8295</v>
      </c>
      <c r="Z4083" s="223">
        <v>1712024697</v>
      </c>
      <c r="AA4083" t="s">
        <v>8571</v>
      </c>
      <c r="AB4083" s="259" t="str">
        <f>_xlfn.IFNA(IF(Table[[#This Row],[Programme Partner]]&lt;&gt;Table[[#This Row],[Implementing Partner]],CONCATENATE(Table[[#This Row],[Programme Partner]],"-",Table[[#This Row],[Implementing Partner]]),Table[[#This Row],[Programme Partner]]),"")</f>
        <v>NABOLOK</v>
      </c>
    </row>
    <row r="4084" spans="1:28" ht="16.5" customHeight="1">
      <c r="A4084" s="183">
        <v>4532</v>
      </c>
      <c r="B4084" t="s">
        <v>8031</v>
      </c>
      <c r="C4084" s="198" t="s">
        <v>8031</v>
      </c>
      <c r="D4084" s="197" t="s">
        <v>8639</v>
      </c>
      <c r="E4084" s="195" t="s">
        <v>27</v>
      </c>
      <c r="F4084" s="195" t="s">
        <v>8014</v>
      </c>
      <c r="G4084" s="195" t="s">
        <v>8445</v>
      </c>
      <c r="H4084" s="195" t="str">
        <f>IFERROR(VLOOKUP(Table[[#This Row],[Activity Details of Assistance]],WHAT!E:F,2,FALSE),"")</f>
        <v># of plant</v>
      </c>
      <c r="I4084" s="195"/>
      <c r="J4084">
        <v>1</v>
      </c>
      <c r="K4084" t="s">
        <v>8280</v>
      </c>
      <c r="L4084" s="219" t="s">
        <v>13</v>
      </c>
      <c r="M4084" t="s">
        <v>14</v>
      </c>
      <c r="N4084" t="s">
        <v>307</v>
      </c>
      <c r="O4084" t="s">
        <v>1599</v>
      </c>
      <c r="P4084" t="s">
        <v>4717</v>
      </c>
      <c r="Q4084" s="241">
        <v>44773</v>
      </c>
      <c r="R4084" s="241">
        <v>44896</v>
      </c>
      <c r="S4084" t="s">
        <v>8452</v>
      </c>
      <c r="T4084" s="196"/>
      <c r="U4084" s="196"/>
      <c r="V4084" s="196"/>
      <c r="W4084" s="196"/>
      <c r="X4084"/>
      <c r="Y4084" t="s">
        <v>8295</v>
      </c>
      <c r="Z4084" s="223">
        <v>1712024697</v>
      </c>
      <c r="AA4084" t="s">
        <v>8571</v>
      </c>
      <c r="AB4084" s="259" t="str">
        <f>_xlfn.IFNA(IF(Table[[#This Row],[Programme Partner]]&lt;&gt;Table[[#This Row],[Implementing Partner]],CONCATENATE(Table[[#This Row],[Programme Partner]],"-",Table[[#This Row],[Implementing Partner]]),Table[[#This Row],[Programme Partner]]),"")</f>
        <v>NABOLOK</v>
      </c>
    </row>
    <row r="4085" spans="1:28" ht="16.5" customHeight="1">
      <c r="A4085" s="183">
        <v>4533</v>
      </c>
      <c r="B4085" t="s">
        <v>8031</v>
      </c>
      <c r="C4085" s="198" t="s">
        <v>8031</v>
      </c>
      <c r="D4085" s="197" t="s">
        <v>8639</v>
      </c>
      <c r="E4085" s="195" t="s">
        <v>27</v>
      </c>
      <c r="F4085" s="195" t="s">
        <v>8011</v>
      </c>
      <c r="G4085" s="195" t="s">
        <v>8017</v>
      </c>
      <c r="H4085" s="195" t="str">
        <f>IFERROR(VLOOKUP(Table[[#This Row],[Activity Details of Assistance]],WHAT!E:F,2,FALSE),"")</f>
        <v># cubic meters / day</v>
      </c>
      <c r="I4085" s="195"/>
      <c r="J4085">
        <v>40</v>
      </c>
      <c r="K4085" t="s">
        <v>8280</v>
      </c>
      <c r="L4085" s="219" t="s">
        <v>13</v>
      </c>
      <c r="M4085" t="s">
        <v>14</v>
      </c>
      <c r="N4085" t="s">
        <v>307</v>
      </c>
      <c r="O4085" t="s">
        <v>1599</v>
      </c>
      <c r="P4085" t="s">
        <v>4720</v>
      </c>
      <c r="Q4085" s="241">
        <v>44773</v>
      </c>
      <c r="R4085" s="241">
        <v>44896</v>
      </c>
      <c r="S4085" t="s">
        <v>8452</v>
      </c>
      <c r="T4085" s="196"/>
      <c r="U4085" s="196"/>
      <c r="V4085" s="196"/>
      <c r="W4085" s="196"/>
      <c r="X4085"/>
      <c r="Y4085" t="s">
        <v>8295</v>
      </c>
      <c r="Z4085" s="223">
        <v>1712024697</v>
      </c>
      <c r="AA4085" t="s">
        <v>8571</v>
      </c>
      <c r="AB4085" s="259" t="str">
        <f>_xlfn.IFNA(IF(Table[[#This Row],[Programme Partner]]&lt;&gt;Table[[#This Row],[Implementing Partner]],CONCATENATE(Table[[#This Row],[Programme Partner]],"-",Table[[#This Row],[Implementing Partner]]),Table[[#This Row],[Programme Partner]]),"")</f>
        <v>NABOLOK</v>
      </c>
    </row>
    <row r="4086" spans="1:28" ht="16.5" customHeight="1">
      <c r="A4086" s="183">
        <v>4534</v>
      </c>
      <c r="B4086" t="s">
        <v>8031</v>
      </c>
      <c r="C4086" s="198" t="s">
        <v>8031</v>
      </c>
      <c r="D4086" s="197" t="s">
        <v>8639</v>
      </c>
      <c r="E4086" s="195" t="s">
        <v>27</v>
      </c>
      <c r="F4086" s="195" t="s">
        <v>8011</v>
      </c>
      <c r="G4086" s="195" t="s">
        <v>8355</v>
      </c>
      <c r="H4086" s="195" t="str">
        <f>IFERROR(VLOOKUP(Table[[#This Row],[Activity Details of Assistance]],WHAT!E:F,2,FALSE),"")</f>
        <v># of water network</v>
      </c>
      <c r="I4086" s="195"/>
      <c r="J4086">
        <v>1</v>
      </c>
      <c r="K4086" t="s">
        <v>8280</v>
      </c>
      <c r="L4086" s="219" t="s">
        <v>13</v>
      </c>
      <c r="M4086" t="s">
        <v>14</v>
      </c>
      <c r="N4086" t="s">
        <v>307</v>
      </c>
      <c r="O4086" t="s">
        <v>1599</v>
      </c>
      <c r="P4086" t="s">
        <v>4720</v>
      </c>
      <c r="Q4086" s="241">
        <v>44773</v>
      </c>
      <c r="R4086" s="241">
        <v>44896</v>
      </c>
      <c r="S4086" t="s">
        <v>8452</v>
      </c>
      <c r="T4086" s="196"/>
      <c r="U4086" s="196"/>
      <c r="V4086" s="196"/>
      <c r="W4086" s="196"/>
      <c r="X4086"/>
      <c r="Y4086" t="s">
        <v>8295</v>
      </c>
      <c r="Z4086" s="223">
        <v>1712024697</v>
      </c>
      <c r="AA4086" t="s">
        <v>8571</v>
      </c>
      <c r="AB4086" s="259" t="str">
        <f>_xlfn.IFNA(IF(Table[[#This Row],[Programme Partner]]&lt;&gt;Table[[#This Row],[Implementing Partner]],CONCATENATE(Table[[#This Row],[Programme Partner]],"-",Table[[#This Row],[Implementing Partner]]),Table[[#This Row],[Programme Partner]]),"")</f>
        <v>NABOLOK</v>
      </c>
    </row>
    <row r="4087" spans="1:28" ht="16.5" customHeight="1">
      <c r="A4087" s="183">
        <v>4535</v>
      </c>
      <c r="B4087" t="s">
        <v>8031</v>
      </c>
      <c r="C4087" s="198" t="s">
        <v>8031</v>
      </c>
      <c r="D4087" s="197" t="s">
        <v>8639</v>
      </c>
      <c r="E4087" s="195" t="s">
        <v>27</v>
      </c>
      <c r="F4087" s="195" t="s">
        <v>8011</v>
      </c>
      <c r="G4087" s="195" t="s">
        <v>8017</v>
      </c>
      <c r="H4087" s="195" t="str">
        <f>IFERROR(VLOOKUP(Table[[#This Row],[Activity Details of Assistance]],WHAT!E:F,2,FALSE),"")</f>
        <v># cubic meters / day</v>
      </c>
      <c r="I4087" s="195"/>
      <c r="J4087">
        <v>15</v>
      </c>
      <c r="K4087" t="s">
        <v>8280</v>
      </c>
      <c r="L4087" s="219" t="s">
        <v>13</v>
      </c>
      <c r="M4087" t="s">
        <v>14</v>
      </c>
      <c r="N4087" t="s">
        <v>307</v>
      </c>
      <c r="O4087" t="s">
        <v>1599</v>
      </c>
      <c r="P4087" t="s">
        <v>4723</v>
      </c>
      <c r="Q4087" s="241">
        <v>44773</v>
      </c>
      <c r="R4087" s="241">
        <v>44896</v>
      </c>
      <c r="S4087" t="s">
        <v>8452</v>
      </c>
      <c r="T4087" s="196"/>
      <c r="U4087" s="196"/>
      <c r="V4087" s="196"/>
      <c r="W4087" s="196"/>
      <c r="X4087"/>
      <c r="Y4087" t="s">
        <v>8295</v>
      </c>
      <c r="Z4087" s="223">
        <v>1712024697</v>
      </c>
      <c r="AA4087" t="s">
        <v>8571</v>
      </c>
      <c r="AB4087" s="259" t="str">
        <f>_xlfn.IFNA(IF(Table[[#This Row],[Programme Partner]]&lt;&gt;Table[[#This Row],[Implementing Partner]],CONCATENATE(Table[[#This Row],[Programme Partner]],"-",Table[[#This Row],[Implementing Partner]]),Table[[#This Row],[Programme Partner]]),"")</f>
        <v>NABOLOK</v>
      </c>
    </row>
    <row r="4088" spans="1:28" ht="16.5" customHeight="1">
      <c r="A4088" s="183">
        <v>4536</v>
      </c>
      <c r="B4088" t="s">
        <v>8031</v>
      </c>
      <c r="C4088" s="198" t="s">
        <v>8031</v>
      </c>
      <c r="D4088" s="197" t="s">
        <v>8639</v>
      </c>
      <c r="E4088" s="195" t="s">
        <v>27</v>
      </c>
      <c r="F4088" s="195" t="s">
        <v>8011</v>
      </c>
      <c r="G4088" s="195" t="s">
        <v>8355</v>
      </c>
      <c r="H4088" s="195" t="str">
        <f>IFERROR(VLOOKUP(Table[[#This Row],[Activity Details of Assistance]],WHAT!E:F,2,FALSE),"")</f>
        <v># of water network</v>
      </c>
      <c r="I4088" s="195"/>
      <c r="J4088">
        <v>1</v>
      </c>
      <c r="K4088" t="s">
        <v>8280</v>
      </c>
      <c r="L4088" s="219" t="s">
        <v>13</v>
      </c>
      <c r="M4088" t="s">
        <v>14</v>
      </c>
      <c r="N4088" t="s">
        <v>307</v>
      </c>
      <c r="O4088" t="s">
        <v>1599</v>
      </c>
      <c r="P4088" t="s">
        <v>4723</v>
      </c>
      <c r="Q4088" s="241">
        <v>44773</v>
      </c>
      <c r="R4088" s="241">
        <v>44896</v>
      </c>
      <c r="S4088" t="s">
        <v>8452</v>
      </c>
      <c r="T4088" s="196"/>
      <c r="U4088" s="196"/>
      <c r="V4088" s="196"/>
      <c r="W4088" s="196"/>
      <c r="X4088"/>
      <c r="Y4088" t="s">
        <v>8295</v>
      </c>
      <c r="Z4088" s="223">
        <v>1712024697</v>
      </c>
      <c r="AA4088" t="s">
        <v>8571</v>
      </c>
      <c r="AB4088" s="259" t="str">
        <f>_xlfn.IFNA(IF(Table[[#This Row],[Programme Partner]]&lt;&gt;Table[[#This Row],[Implementing Partner]],CONCATENATE(Table[[#This Row],[Programme Partner]],"-",Table[[#This Row],[Implementing Partner]]),Table[[#This Row],[Programme Partner]]),"")</f>
        <v>NABOLOK</v>
      </c>
    </row>
    <row r="4089" spans="1:28" ht="16.5" customHeight="1">
      <c r="A4089" s="183">
        <v>4537</v>
      </c>
      <c r="B4089" t="s">
        <v>8031</v>
      </c>
      <c r="C4089" s="198" t="s">
        <v>8031</v>
      </c>
      <c r="D4089" s="197" t="s">
        <v>8639</v>
      </c>
      <c r="E4089" s="195" t="s">
        <v>27</v>
      </c>
      <c r="F4089" s="195" t="s">
        <v>8012</v>
      </c>
      <c r="G4089" s="195" t="s">
        <v>8585</v>
      </c>
      <c r="H4089" s="195" t="str">
        <f>IFERROR(VLOOKUP(Table[[#This Row],[Activity Details of Assistance]],WHAT!E:F,2,FALSE),"")</f>
        <v xml:space="preserve"># of door </v>
      </c>
      <c r="I4089" s="195"/>
      <c r="J4089">
        <v>4</v>
      </c>
      <c r="K4089" t="s">
        <v>8280</v>
      </c>
      <c r="L4089" s="219" t="s">
        <v>13</v>
      </c>
      <c r="M4089" t="s">
        <v>14</v>
      </c>
      <c r="N4089" t="s">
        <v>307</v>
      </c>
      <c r="O4089" t="s">
        <v>1599</v>
      </c>
      <c r="P4089" t="s">
        <v>4723</v>
      </c>
      <c r="Q4089" s="241">
        <v>44773</v>
      </c>
      <c r="R4089" s="241">
        <v>44896</v>
      </c>
      <c r="S4089" t="s">
        <v>8452</v>
      </c>
      <c r="T4089" s="196"/>
      <c r="U4089" s="196"/>
      <c r="V4089" s="196"/>
      <c r="W4089" s="196"/>
      <c r="X4089"/>
      <c r="Y4089" t="s">
        <v>8295</v>
      </c>
      <c r="Z4089" s="223">
        <v>1712024697</v>
      </c>
      <c r="AA4089" t="s">
        <v>8571</v>
      </c>
      <c r="AB4089" s="259" t="str">
        <f>_xlfn.IFNA(IF(Table[[#This Row],[Programme Partner]]&lt;&gt;Table[[#This Row],[Implementing Partner]],CONCATENATE(Table[[#This Row],[Programme Partner]],"-",Table[[#This Row],[Implementing Partner]]),Table[[#This Row],[Programme Partner]]),"")</f>
        <v>NABOLOK</v>
      </c>
    </row>
    <row r="4090" spans="1:28" ht="16.5" customHeight="1">
      <c r="A4090" s="183">
        <v>4538</v>
      </c>
      <c r="B4090" t="s">
        <v>8031</v>
      </c>
      <c r="C4090" s="198" t="s">
        <v>8031</v>
      </c>
      <c r="D4090" s="197" t="s">
        <v>8639</v>
      </c>
      <c r="E4090" s="195" t="s">
        <v>27</v>
      </c>
      <c r="F4090" s="195" t="s">
        <v>8012</v>
      </c>
      <c r="G4090" s="195" t="s">
        <v>8359</v>
      </c>
      <c r="H4090" s="195" t="str">
        <f>IFERROR(VLOOKUP(Table[[#This Row],[Activity Details of Assistance]],WHAT!E:F,2,FALSE),"")</f>
        <v># of FSM Site</v>
      </c>
      <c r="I4090" s="195"/>
      <c r="J4090">
        <v>3</v>
      </c>
      <c r="K4090" t="s">
        <v>8280</v>
      </c>
      <c r="L4090" s="219" t="s">
        <v>13</v>
      </c>
      <c r="M4090" t="s">
        <v>14</v>
      </c>
      <c r="N4090" t="s">
        <v>307</v>
      </c>
      <c r="O4090" t="s">
        <v>1599</v>
      </c>
      <c r="P4090" t="s">
        <v>4723</v>
      </c>
      <c r="Q4090" s="241">
        <v>44773</v>
      </c>
      <c r="R4090" s="241">
        <v>44896</v>
      </c>
      <c r="S4090" t="s">
        <v>8452</v>
      </c>
      <c r="T4090" s="196"/>
      <c r="U4090" s="196"/>
      <c r="V4090" s="196"/>
      <c r="W4090" s="196"/>
      <c r="X4090"/>
      <c r="Y4090" t="s">
        <v>8295</v>
      </c>
      <c r="Z4090" s="223">
        <v>1712024697</v>
      </c>
      <c r="AA4090" t="s">
        <v>8571</v>
      </c>
      <c r="AB4090" s="259" t="str">
        <f>_xlfn.IFNA(IF(Table[[#This Row],[Programme Partner]]&lt;&gt;Table[[#This Row],[Implementing Partner]],CONCATENATE(Table[[#This Row],[Programme Partner]],"-",Table[[#This Row],[Implementing Partner]]),Table[[#This Row],[Programme Partner]]),"")</f>
        <v>NABOLOK</v>
      </c>
    </row>
    <row r="4091" spans="1:28" ht="16.5" customHeight="1">
      <c r="A4091" s="183">
        <v>4539</v>
      </c>
      <c r="B4091" s="195" t="s">
        <v>8031</v>
      </c>
      <c r="C4091" s="198" t="s">
        <v>8031</v>
      </c>
      <c r="D4091" s="197" t="s">
        <v>8639</v>
      </c>
      <c r="E4091" s="195" t="s">
        <v>27</v>
      </c>
      <c r="F4091" s="195" t="s">
        <v>8012</v>
      </c>
      <c r="G4091" s="195" t="s">
        <v>8586</v>
      </c>
      <c r="H4091" s="195" t="str">
        <f>IFERROR(VLOOKUP(Table[[#This Row],[Activity Details of Assistance]],WHAT!E:F,2,FALSE),"")</f>
        <v># of door</v>
      </c>
      <c r="I4091" s="195"/>
      <c r="J4091">
        <v>16</v>
      </c>
      <c r="K4091" t="s">
        <v>8280</v>
      </c>
      <c r="L4091" s="219" t="s">
        <v>13</v>
      </c>
      <c r="M4091" t="s">
        <v>14</v>
      </c>
      <c r="N4091" t="s">
        <v>307</v>
      </c>
      <c r="O4091" t="s">
        <v>1599</v>
      </c>
      <c r="P4091" t="s">
        <v>4723</v>
      </c>
      <c r="Q4091" s="241">
        <v>44773</v>
      </c>
      <c r="R4091" s="241">
        <v>44896</v>
      </c>
      <c r="S4091" t="s">
        <v>8452</v>
      </c>
      <c r="T4091" s="196"/>
      <c r="U4091" s="196"/>
      <c r="V4091" s="196"/>
      <c r="W4091" s="196"/>
      <c r="X4091"/>
      <c r="Y4091" t="s">
        <v>8295</v>
      </c>
      <c r="Z4091" s="223">
        <v>1712024697</v>
      </c>
      <c r="AA4091" t="s">
        <v>8571</v>
      </c>
      <c r="AB4091" s="259" t="str">
        <f>_xlfn.IFNA(IF(Table[[#This Row],[Programme Partner]]&lt;&gt;Table[[#This Row],[Implementing Partner]],CONCATENATE(Table[[#This Row],[Programme Partner]],"-",Table[[#This Row],[Implementing Partner]]),Table[[#This Row],[Programme Partner]]),"")</f>
        <v>NABOLOK</v>
      </c>
    </row>
    <row r="4092" spans="1:28" ht="16.5" customHeight="1">
      <c r="A4092" s="183">
        <v>4540</v>
      </c>
      <c r="B4092" s="195" t="s">
        <v>8031</v>
      </c>
      <c r="C4092" s="198" t="s">
        <v>8031</v>
      </c>
      <c r="D4092" s="197" t="s">
        <v>8639</v>
      </c>
      <c r="E4092" s="195" t="s">
        <v>27</v>
      </c>
      <c r="F4092" s="195" t="s">
        <v>8012</v>
      </c>
      <c r="G4092" s="195" t="s">
        <v>8357</v>
      </c>
      <c r="H4092" s="195" t="str">
        <f>IFERROR(VLOOKUP(Table[[#This Row],[Activity Details of Assistance]],WHAT!E:F,2,FALSE),"")</f>
        <v># of door</v>
      </c>
      <c r="I4092" s="195"/>
      <c r="J4092">
        <v>47</v>
      </c>
      <c r="K4092" t="s">
        <v>8280</v>
      </c>
      <c r="L4092" s="219" t="s">
        <v>13</v>
      </c>
      <c r="M4092" t="s">
        <v>14</v>
      </c>
      <c r="N4092" t="s">
        <v>307</v>
      </c>
      <c r="O4092" t="s">
        <v>1599</v>
      </c>
      <c r="P4092" t="s">
        <v>4723</v>
      </c>
      <c r="Q4092" s="241">
        <v>44773</v>
      </c>
      <c r="R4092" s="241">
        <v>44896</v>
      </c>
      <c r="S4092" t="s">
        <v>8452</v>
      </c>
      <c r="T4092" s="196"/>
      <c r="U4092" s="196"/>
      <c r="V4092" s="196"/>
      <c r="W4092" s="196"/>
      <c r="X4092"/>
      <c r="Y4092" t="s">
        <v>8295</v>
      </c>
      <c r="Z4092" s="223">
        <v>1712024697</v>
      </c>
      <c r="AA4092" t="s">
        <v>8571</v>
      </c>
      <c r="AB4092" s="259" t="str">
        <f>_xlfn.IFNA(IF(Table[[#This Row],[Programme Partner]]&lt;&gt;Table[[#This Row],[Implementing Partner]],CONCATENATE(Table[[#This Row],[Programme Partner]],"-",Table[[#This Row],[Implementing Partner]]),Table[[#This Row],[Programme Partner]]),"")</f>
        <v>NABOLOK</v>
      </c>
    </row>
    <row r="4093" spans="1:28" ht="16.5" customHeight="1">
      <c r="A4093" s="183">
        <v>4541</v>
      </c>
      <c r="B4093" s="195" t="s">
        <v>8031</v>
      </c>
      <c r="C4093" s="198" t="s">
        <v>8031</v>
      </c>
      <c r="D4093" s="197" t="s">
        <v>8639</v>
      </c>
      <c r="E4093" s="195" t="s">
        <v>27</v>
      </c>
      <c r="F4093" s="195" t="s">
        <v>8013</v>
      </c>
      <c r="G4093" s="195" t="s">
        <v>8313</v>
      </c>
      <c r="H4093" s="195" t="str">
        <f>IFERROR(VLOOKUP(Table[[#This Row],[Activity Details of Assistance]],WHAT!E:F,2,FALSE),"")</f>
        <v># of HP sessions at community level</v>
      </c>
      <c r="I4093" s="195"/>
      <c r="J4093">
        <v>159</v>
      </c>
      <c r="K4093" t="s">
        <v>8280</v>
      </c>
      <c r="L4093" s="219" t="s">
        <v>13</v>
      </c>
      <c r="M4093" t="s">
        <v>14</v>
      </c>
      <c r="N4093" t="s">
        <v>307</v>
      </c>
      <c r="O4093" t="s">
        <v>1599</v>
      </c>
      <c r="P4093" t="s">
        <v>4723</v>
      </c>
      <c r="Q4093" s="241">
        <v>44773</v>
      </c>
      <c r="R4093" s="241">
        <v>44896</v>
      </c>
      <c r="S4093" t="s">
        <v>8452</v>
      </c>
      <c r="T4093" s="196"/>
      <c r="U4093" s="196"/>
      <c r="V4093" s="196"/>
      <c r="W4093" s="196"/>
      <c r="X4093"/>
      <c r="Y4093" t="s">
        <v>8295</v>
      </c>
      <c r="Z4093" s="223">
        <v>1712024697</v>
      </c>
      <c r="AA4093" t="s">
        <v>8571</v>
      </c>
      <c r="AB4093" s="259" t="str">
        <f>_xlfn.IFNA(IF(Table[[#This Row],[Programme Partner]]&lt;&gt;Table[[#This Row],[Implementing Partner]],CONCATENATE(Table[[#This Row],[Programme Partner]],"-",Table[[#This Row],[Implementing Partner]]),Table[[#This Row],[Programme Partner]]),"")</f>
        <v>NABOLOK</v>
      </c>
    </row>
    <row r="4094" spans="1:28" ht="16.5" customHeight="1">
      <c r="A4094" s="183">
        <v>4542</v>
      </c>
      <c r="B4094" s="224" t="s">
        <v>8031</v>
      </c>
      <c r="C4094" s="198" t="s">
        <v>8031</v>
      </c>
      <c r="D4094" s="197" t="s">
        <v>8639</v>
      </c>
      <c r="E4094" s="195" t="s">
        <v>27</v>
      </c>
      <c r="F4094" s="195" t="s">
        <v>8013</v>
      </c>
      <c r="G4094" s="195" t="s">
        <v>8314</v>
      </c>
      <c r="H4094" s="195" t="str">
        <f>IFERROR(VLOOKUP(Table[[#This Row],[Activity Details of Assistance]],WHAT!E:F,2,FALSE),"")</f>
        <v># of HP sessions at HH level</v>
      </c>
      <c r="I4094" s="195"/>
      <c r="J4094">
        <v>841</v>
      </c>
      <c r="K4094" t="s">
        <v>8280</v>
      </c>
      <c r="L4094" s="219" t="s">
        <v>13</v>
      </c>
      <c r="M4094" t="s">
        <v>14</v>
      </c>
      <c r="N4094" t="s">
        <v>307</v>
      </c>
      <c r="O4094" t="s">
        <v>1599</v>
      </c>
      <c r="P4094" t="s">
        <v>4723</v>
      </c>
      <c r="Q4094" s="241">
        <v>44773</v>
      </c>
      <c r="R4094" s="241">
        <v>44896</v>
      </c>
      <c r="S4094" t="s">
        <v>8452</v>
      </c>
      <c r="T4094" s="196"/>
      <c r="U4094" s="196"/>
      <c r="V4094" s="196"/>
      <c r="W4094" s="196"/>
      <c r="X4094"/>
      <c r="Y4094" t="s">
        <v>8295</v>
      </c>
      <c r="Z4094" s="223">
        <v>1712024697</v>
      </c>
      <c r="AA4094" t="s">
        <v>8571</v>
      </c>
      <c r="AB4094" s="259" t="str">
        <f>_xlfn.IFNA(IF(Table[[#This Row],[Programme Partner]]&lt;&gt;Table[[#This Row],[Implementing Partner]],CONCATENATE(Table[[#This Row],[Programme Partner]],"-",Table[[#This Row],[Implementing Partner]]),Table[[#This Row],[Programme Partner]]),"")</f>
        <v>NABOLOK</v>
      </c>
    </row>
    <row r="4095" spans="1:28" ht="16.5" customHeight="1">
      <c r="A4095" s="183">
        <v>4543</v>
      </c>
      <c r="B4095" s="224" t="s">
        <v>8031</v>
      </c>
      <c r="C4095" s="198" t="s">
        <v>8031</v>
      </c>
      <c r="D4095" s="197" t="s">
        <v>8639</v>
      </c>
      <c r="E4095" s="195" t="s">
        <v>27</v>
      </c>
      <c r="F4095" s="195" t="s">
        <v>8013</v>
      </c>
      <c r="G4095" s="195" t="s">
        <v>8317</v>
      </c>
      <c r="H4095" s="195" t="str">
        <f>IFERROR(VLOOKUP(Table[[#This Row],[Activity Details of Assistance]],WHAT!E:F,2,FALSE),"")</f>
        <v># of estimated persons reached by mass-media campaign</v>
      </c>
      <c r="I4095" s="195"/>
      <c r="J4095">
        <v>12</v>
      </c>
      <c r="K4095" t="s">
        <v>8280</v>
      </c>
      <c r="L4095" s="219" t="s">
        <v>13</v>
      </c>
      <c r="M4095" t="s">
        <v>14</v>
      </c>
      <c r="N4095" t="s">
        <v>307</v>
      </c>
      <c r="O4095" t="s">
        <v>1599</v>
      </c>
      <c r="P4095" t="s">
        <v>4723</v>
      </c>
      <c r="Q4095" s="241">
        <v>44773</v>
      </c>
      <c r="R4095" s="241">
        <v>44896</v>
      </c>
      <c r="S4095" t="s">
        <v>8452</v>
      </c>
      <c r="T4095" s="196"/>
      <c r="U4095" s="196"/>
      <c r="V4095" s="196"/>
      <c r="W4095" s="196"/>
      <c r="X4095"/>
      <c r="Y4095" t="s">
        <v>8295</v>
      </c>
      <c r="Z4095" s="223">
        <v>1712024697</v>
      </c>
      <c r="AA4095" t="s">
        <v>8571</v>
      </c>
      <c r="AB4095" s="259" t="str">
        <f>_xlfn.IFNA(IF(Table[[#This Row],[Programme Partner]]&lt;&gt;Table[[#This Row],[Implementing Partner]],CONCATENATE(Table[[#This Row],[Programme Partner]],"-",Table[[#This Row],[Implementing Partner]]),Table[[#This Row],[Programme Partner]]),"")</f>
        <v>NABOLOK</v>
      </c>
    </row>
    <row r="4096" spans="1:28" ht="16.5" customHeight="1">
      <c r="A4096" s="183">
        <v>4544</v>
      </c>
      <c r="B4096" s="224" t="s">
        <v>8031</v>
      </c>
      <c r="C4096" s="198" t="s">
        <v>8031</v>
      </c>
      <c r="D4096" s="197" t="s">
        <v>8639</v>
      </c>
      <c r="E4096" s="195" t="s">
        <v>27</v>
      </c>
      <c r="F4096" s="195" t="s">
        <v>8014</v>
      </c>
      <c r="G4096" s="195" t="s">
        <v>8358</v>
      </c>
      <c r="H4096" s="195" t="str">
        <f>IFERROR(VLOOKUP(Table[[#This Row],[Activity Details of Assistance]],WHAT!E:F,2,FALSE),"")</f>
        <v># of campaign per camp </v>
      </c>
      <c r="I4096" s="195"/>
      <c r="J4096">
        <v>2</v>
      </c>
      <c r="K4096" t="s">
        <v>8280</v>
      </c>
      <c r="L4096" s="219" t="s">
        <v>13</v>
      </c>
      <c r="M4096" t="s">
        <v>14</v>
      </c>
      <c r="N4096" t="s">
        <v>307</v>
      </c>
      <c r="O4096" t="s">
        <v>1599</v>
      </c>
      <c r="P4096" t="s">
        <v>4723</v>
      </c>
      <c r="Q4096" s="241">
        <v>44773</v>
      </c>
      <c r="R4096" s="241">
        <v>44896</v>
      </c>
      <c r="S4096" t="s">
        <v>8452</v>
      </c>
      <c r="T4096" s="196"/>
      <c r="U4096" s="196"/>
      <c r="V4096" s="196"/>
      <c r="W4096" s="196"/>
      <c r="X4096" s="222"/>
      <c r="Y4096" t="s">
        <v>8295</v>
      </c>
      <c r="Z4096" s="223">
        <v>1712024697</v>
      </c>
      <c r="AA4096" t="s">
        <v>8571</v>
      </c>
      <c r="AB4096" s="259" t="str">
        <f>_xlfn.IFNA(IF(Table[[#This Row],[Programme Partner]]&lt;&gt;Table[[#This Row],[Implementing Partner]],CONCATENATE(Table[[#This Row],[Programme Partner]],"-",Table[[#This Row],[Implementing Partner]]),Table[[#This Row],[Programme Partner]]),"")</f>
        <v>NABOLOK</v>
      </c>
    </row>
    <row r="4097" spans="1:35" ht="16.5" customHeight="1">
      <c r="A4097" s="183">
        <v>4545</v>
      </c>
      <c r="B4097" s="224" t="s">
        <v>8031</v>
      </c>
      <c r="C4097" s="198" t="s">
        <v>8031</v>
      </c>
      <c r="D4097" s="197" t="s">
        <v>8639</v>
      </c>
      <c r="E4097" s="195" t="s">
        <v>27</v>
      </c>
      <c r="F4097" s="195" t="s">
        <v>8011</v>
      </c>
      <c r="G4097" s="195" t="s">
        <v>8017</v>
      </c>
      <c r="H4097" s="195" t="str">
        <f>IFERROR(VLOOKUP(Table[[#This Row],[Activity Details of Assistance]],WHAT!E:F,2,FALSE),"")</f>
        <v># cubic meters / day</v>
      </c>
      <c r="I4097" s="195"/>
      <c r="J4097">
        <v>15</v>
      </c>
      <c r="K4097" t="s">
        <v>8280</v>
      </c>
      <c r="L4097" s="219" t="s">
        <v>13</v>
      </c>
      <c r="M4097" t="s">
        <v>14</v>
      </c>
      <c r="N4097" t="s">
        <v>307</v>
      </c>
      <c r="O4097" t="s">
        <v>1599</v>
      </c>
      <c r="P4097" t="s">
        <v>4717</v>
      </c>
      <c r="Q4097" s="241">
        <v>44804</v>
      </c>
      <c r="R4097" s="241">
        <v>44896</v>
      </c>
      <c r="S4097" t="s">
        <v>8452</v>
      </c>
      <c r="T4097" s="196"/>
      <c r="U4097" s="196"/>
      <c r="V4097" s="196"/>
      <c r="W4097" s="196"/>
      <c r="X4097" s="222"/>
      <c r="Y4097" t="s">
        <v>8295</v>
      </c>
      <c r="Z4097" s="223">
        <v>1712024697</v>
      </c>
      <c r="AA4097" t="s">
        <v>8571</v>
      </c>
      <c r="AB4097" s="259" t="str">
        <f>_xlfn.IFNA(IF(Table[[#This Row],[Programme Partner]]&lt;&gt;Table[[#This Row],[Implementing Partner]],CONCATENATE(Table[[#This Row],[Programme Partner]],"-",Table[[#This Row],[Implementing Partner]]),Table[[#This Row],[Programme Partner]]),"")</f>
        <v>NABOLOK</v>
      </c>
    </row>
    <row r="4098" spans="1:35" ht="16.5" customHeight="1">
      <c r="A4098" s="183">
        <v>4546</v>
      </c>
      <c r="B4098" s="224" t="s">
        <v>8031</v>
      </c>
      <c r="C4098" s="198" t="s">
        <v>8031</v>
      </c>
      <c r="D4098" s="197" t="s">
        <v>8639</v>
      </c>
      <c r="E4098" s="195" t="s">
        <v>27</v>
      </c>
      <c r="F4098" s="195" t="s">
        <v>8011</v>
      </c>
      <c r="G4098" s="195" t="s">
        <v>8355</v>
      </c>
      <c r="H4098" s="195" t="str">
        <f>IFERROR(VLOOKUP(Table[[#This Row],[Activity Details of Assistance]],WHAT!E:F,2,FALSE),"")</f>
        <v># of water network</v>
      </c>
      <c r="I4098" s="195"/>
      <c r="J4098">
        <v>1</v>
      </c>
      <c r="K4098" t="s">
        <v>8280</v>
      </c>
      <c r="L4098" s="219" t="s">
        <v>13</v>
      </c>
      <c r="M4098" t="s">
        <v>14</v>
      </c>
      <c r="N4098" t="s">
        <v>307</v>
      </c>
      <c r="O4098" t="s">
        <v>1599</v>
      </c>
      <c r="P4098" t="s">
        <v>4717</v>
      </c>
      <c r="Q4098" s="241">
        <v>44804</v>
      </c>
      <c r="R4098" s="241">
        <v>44896</v>
      </c>
      <c r="S4098" t="s">
        <v>8452</v>
      </c>
      <c r="T4098" s="196"/>
      <c r="U4098" s="196"/>
      <c r="V4098" s="196"/>
      <c r="W4098" s="196"/>
      <c r="X4098" s="222"/>
      <c r="Y4098" t="s">
        <v>8295</v>
      </c>
      <c r="Z4098" s="223">
        <v>1712024697</v>
      </c>
      <c r="AA4098" t="s">
        <v>8571</v>
      </c>
      <c r="AB4098" s="259" t="str">
        <f>_xlfn.IFNA(IF(Table[[#This Row],[Programme Partner]]&lt;&gt;Table[[#This Row],[Implementing Partner]],CONCATENATE(Table[[#This Row],[Programme Partner]],"-",Table[[#This Row],[Implementing Partner]]),Table[[#This Row],[Programme Partner]]),"")</f>
        <v>NABOLOK</v>
      </c>
    </row>
    <row r="4099" spans="1:35" ht="16.5" customHeight="1">
      <c r="A4099" s="183">
        <v>4547</v>
      </c>
      <c r="B4099" s="224" t="s">
        <v>8031</v>
      </c>
      <c r="C4099" s="216" t="s">
        <v>8031</v>
      </c>
      <c r="D4099" s="197" t="s">
        <v>8639</v>
      </c>
      <c r="E4099" s="215" t="s">
        <v>27</v>
      </c>
      <c r="F4099" s="215" t="s">
        <v>8012</v>
      </c>
      <c r="G4099" s="195" t="s">
        <v>8585</v>
      </c>
      <c r="H4099" s="195" t="str">
        <f>IFERROR(VLOOKUP(Table[[#This Row],[Activity Details of Assistance]],WHAT!E:F,2,FALSE),"")</f>
        <v xml:space="preserve"># of door </v>
      </c>
      <c r="I4099" s="195"/>
      <c r="J4099">
        <v>18</v>
      </c>
      <c r="K4099" t="s">
        <v>8280</v>
      </c>
      <c r="L4099" s="219" t="s">
        <v>13</v>
      </c>
      <c r="M4099" t="s">
        <v>14</v>
      </c>
      <c r="N4099" t="s">
        <v>307</v>
      </c>
      <c r="O4099" t="s">
        <v>1599</v>
      </c>
      <c r="P4099" t="s">
        <v>4717</v>
      </c>
      <c r="Q4099" s="241">
        <v>44804</v>
      </c>
      <c r="R4099" s="241">
        <v>44896</v>
      </c>
      <c r="S4099" t="s">
        <v>8452</v>
      </c>
      <c r="T4099" s="196"/>
      <c r="U4099" s="196"/>
      <c r="V4099" s="196"/>
      <c r="W4099" s="196"/>
      <c r="X4099" s="222"/>
      <c r="Y4099" t="s">
        <v>8295</v>
      </c>
      <c r="Z4099" s="223">
        <v>1712024697</v>
      </c>
      <c r="AA4099" t="s">
        <v>8571</v>
      </c>
      <c r="AB4099" s="259" t="str">
        <f>_xlfn.IFNA(IF(Table[[#This Row],[Programme Partner]]&lt;&gt;Table[[#This Row],[Implementing Partner]],CONCATENATE(Table[[#This Row],[Programme Partner]],"-",Table[[#This Row],[Implementing Partner]]),Table[[#This Row],[Programme Partner]]),"")</f>
        <v>NABOLOK</v>
      </c>
    </row>
    <row r="4100" spans="1:35" s="76" customFormat="1" ht="16.5" customHeight="1">
      <c r="A4100" s="183">
        <v>4548</v>
      </c>
      <c r="B4100" s="274" t="s">
        <v>8031</v>
      </c>
      <c r="C4100" s="275" t="s">
        <v>8031</v>
      </c>
      <c r="D4100" s="197" t="s">
        <v>8639</v>
      </c>
      <c r="E4100" s="277" t="s">
        <v>27</v>
      </c>
      <c r="F4100" s="274" t="s">
        <v>8012</v>
      </c>
      <c r="G4100" s="195" t="s">
        <v>8371</v>
      </c>
      <c r="H4100" s="274" t="str">
        <f>IFERROR(VLOOKUP(Table[[#This Row],[Activity Details of Assistance]],WHAT!E:F,2,FALSE),"")</f>
        <v># of FSM Site</v>
      </c>
      <c r="I4100" s="274"/>
      <c r="J4100">
        <v>1</v>
      </c>
      <c r="K4100" t="s">
        <v>8280</v>
      </c>
      <c r="L4100" s="219" t="s">
        <v>13</v>
      </c>
      <c r="M4100" t="s">
        <v>14</v>
      </c>
      <c r="N4100" t="s">
        <v>307</v>
      </c>
      <c r="O4100" t="s">
        <v>1599</v>
      </c>
      <c r="P4100" t="s">
        <v>4717</v>
      </c>
      <c r="Q4100" s="241">
        <v>44804</v>
      </c>
      <c r="R4100" s="278">
        <v>44896</v>
      </c>
      <c r="S4100" t="s">
        <v>8452</v>
      </c>
      <c r="T4100" s="279"/>
      <c r="U4100" s="279"/>
      <c r="V4100" s="279"/>
      <c r="W4100" s="279"/>
      <c r="X4100"/>
      <c r="Y4100" t="s">
        <v>8295</v>
      </c>
      <c r="Z4100">
        <v>1712024697</v>
      </c>
      <c r="AA4100" t="s">
        <v>8571</v>
      </c>
      <c r="AB4100" s="280" t="str">
        <f>_xlfn.IFNA(IF(Table[[#This Row],[Programme Partner]]&lt;&gt;Table[[#This Row],[Implementing Partner]],CONCATENATE(Table[[#This Row],[Programme Partner]],"-",Table[[#This Row],[Implementing Partner]]),Table[[#This Row],[Programme Partner]]),"")</f>
        <v>NABOLOK</v>
      </c>
      <c r="AC4100" s="260"/>
      <c r="AD4100" s="260"/>
      <c r="AE4100" s="261"/>
      <c r="AF4100" s="261"/>
      <c r="AG4100" s="262"/>
      <c r="AH4100" s="263"/>
      <c r="AI4100" s="263"/>
    </row>
    <row r="4101" spans="1:35" ht="16.5" customHeight="1">
      <c r="A4101" s="183">
        <v>4549</v>
      </c>
      <c r="B4101" s="264" t="s">
        <v>8031</v>
      </c>
      <c r="C4101" s="265" t="s">
        <v>8031</v>
      </c>
      <c r="D4101" s="197" t="s">
        <v>8639</v>
      </c>
      <c r="E4101" s="215" t="s">
        <v>27</v>
      </c>
      <c r="F4101" s="264" t="s">
        <v>8012</v>
      </c>
      <c r="G4101" t="s">
        <v>8359</v>
      </c>
      <c r="H4101" s="264" t="str">
        <f>IFERROR(VLOOKUP(Table[[#This Row],[Activity Details of Assistance]],WHAT!E:F,2,FALSE),"")</f>
        <v># of FSM Site</v>
      </c>
      <c r="I4101" s="264"/>
      <c r="J4101">
        <v>3</v>
      </c>
      <c r="K4101" t="s">
        <v>8280</v>
      </c>
      <c r="L4101" s="219" t="s">
        <v>13</v>
      </c>
      <c r="M4101" t="s">
        <v>14</v>
      </c>
      <c r="N4101" t="s">
        <v>307</v>
      </c>
      <c r="O4101" t="s">
        <v>1599</v>
      </c>
      <c r="P4101" t="s">
        <v>4717</v>
      </c>
      <c r="Q4101" s="241">
        <v>44804</v>
      </c>
      <c r="R4101" s="236">
        <v>44896</v>
      </c>
      <c r="S4101" t="s">
        <v>8452</v>
      </c>
      <c r="T4101" s="267"/>
      <c r="U4101" s="267"/>
      <c r="V4101" s="267"/>
      <c r="W4101" s="267"/>
      <c r="X4101"/>
      <c r="Y4101" t="s">
        <v>8295</v>
      </c>
      <c r="Z4101">
        <v>1712024697</v>
      </c>
      <c r="AA4101" t="s">
        <v>8571</v>
      </c>
      <c r="AB4101" s="273" t="str">
        <f>_xlfn.IFNA(IF(Table[[#This Row],[Programme Partner]]&lt;&gt;Table[[#This Row],[Implementing Partner]],CONCATENATE(Table[[#This Row],[Programme Partner]],"-",Table[[#This Row],[Implementing Partner]]),Table[[#This Row],[Programme Partner]]),"")</f>
        <v>NABOLOK</v>
      </c>
    </row>
    <row r="4102" spans="1:35" ht="16.5" customHeight="1">
      <c r="A4102" s="183">
        <v>4550</v>
      </c>
      <c r="B4102" s="264" t="s">
        <v>8031</v>
      </c>
      <c r="C4102" s="265" t="s">
        <v>8031</v>
      </c>
      <c r="D4102" s="197" t="s">
        <v>8639</v>
      </c>
      <c r="E4102" s="215" t="s">
        <v>27</v>
      </c>
      <c r="F4102" s="264" t="s">
        <v>8013</v>
      </c>
      <c r="G4102" t="s">
        <v>8313</v>
      </c>
      <c r="H4102" s="264" t="str">
        <f>IFERROR(VLOOKUP(Table[[#This Row],[Activity Details of Assistance]],WHAT!E:F,2,FALSE),"")</f>
        <v># of HP sessions at community level</v>
      </c>
      <c r="I4102" s="264"/>
      <c r="J4102">
        <v>183</v>
      </c>
      <c r="K4102" t="s">
        <v>8280</v>
      </c>
      <c r="L4102" s="219" t="s">
        <v>13</v>
      </c>
      <c r="M4102" t="s">
        <v>14</v>
      </c>
      <c r="N4102" t="s">
        <v>307</v>
      </c>
      <c r="O4102" t="s">
        <v>1599</v>
      </c>
      <c r="P4102" t="s">
        <v>4717</v>
      </c>
      <c r="Q4102" s="241">
        <v>44804</v>
      </c>
      <c r="R4102" s="236">
        <v>44896</v>
      </c>
      <c r="S4102" t="s">
        <v>8452</v>
      </c>
      <c r="T4102" s="267"/>
      <c r="U4102" s="267"/>
      <c r="V4102" s="267"/>
      <c r="W4102" s="267"/>
      <c r="X4102"/>
      <c r="Y4102" t="s">
        <v>8295</v>
      </c>
      <c r="Z4102">
        <v>1712024697</v>
      </c>
      <c r="AA4102" t="s">
        <v>8571</v>
      </c>
      <c r="AB4102" s="273" t="str">
        <f>_xlfn.IFNA(IF(Table[[#This Row],[Programme Partner]]&lt;&gt;Table[[#This Row],[Implementing Partner]],CONCATENATE(Table[[#This Row],[Programme Partner]],"-",Table[[#This Row],[Implementing Partner]]),Table[[#This Row],[Programme Partner]]),"")</f>
        <v>NABOLOK</v>
      </c>
    </row>
    <row r="4103" spans="1:35" ht="16.5" customHeight="1">
      <c r="A4103" s="183">
        <v>4551</v>
      </c>
      <c r="B4103" s="264" t="s">
        <v>8031</v>
      </c>
      <c r="C4103" s="265" t="s">
        <v>8031</v>
      </c>
      <c r="D4103" s="197" t="s">
        <v>8639</v>
      </c>
      <c r="E4103" s="215" t="s">
        <v>27</v>
      </c>
      <c r="F4103" s="264" t="s">
        <v>8013</v>
      </c>
      <c r="G4103" t="s">
        <v>8314</v>
      </c>
      <c r="H4103" s="264" t="str">
        <f>IFERROR(VLOOKUP(Table[[#This Row],[Activity Details of Assistance]],WHAT!E:F,2,FALSE),"")</f>
        <v># of HP sessions at HH level</v>
      </c>
      <c r="I4103" s="264"/>
      <c r="J4103">
        <v>2262</v>
      </c>
      <c r="K4103" t="s">
        <v>8280</v>
      </c>
      <c r="L4103" s="219" t="s">
        <v>13</v>
      </c>
      <c r="M4103" t="s">
        <v>14</v>
      </c>
      <c r="N4103" t="s">
        <v>307</v>
      </c>
      <c r="O4103" t="s">
        <v>1599</v>
      </c>
      <c r="P4103" t="s">
        <v>4717</v>
      </c>
      <c r="Q4103" s="241">
        <v>44804</v>
      </c>
      <c r="R4103" s="236">
        <v>44896</v>
      </c>
      <c r="S4103" t="s">
        <v>8452</v>
      </c>
      <c r="T4103" s="267"/>
      <c r="U4103" s="267"/>
      <c r="V4103" s="267"/>
      <c r="W4103" s="267"/>
      <c r="X4103"/>
      <c r="Y4103" t="s">
        <v>8295</v>
      </c>
      <c r="Z4103">
        <v>1712024697</v>
      </c>
      <c r="AA4103" t="s">
        <v>8571</v>
      </c>
      <c r="AB4103" s="273" t="str">
        <f>_xlfn.IFNA(IF(Table[[#This Row],[Programme Partner]]&lt;&gt;Table[[#This Row],[Implementing Partner]],CONCATENATE(Table[[#This Row],[Programme Partner]],"-",Table[[#This Row],[Implementing Partner]]),Table[[#This Row],[Programme Partner]]),"")</f>
        <v>NABOLOK</v>
      </c>
    </row>
    <row r="4104" spans="1:35" ht="16.5" customHeight="1">
      <c r="A4104" s="183">
        <v>4552</v>
      </c>
      <c r="B4104" s="264" t="s">
        <v>8031</v>
      </c>
      <c r="C4104" s="265" t="s">
        <v>8031</v>
      </c>
      <c r="D4104" s="197" t="s">
        <v>8639</v>
      </c>
      <c r="E4104" s="215" t="s">
        <v>27</v>
      </c>
      <c r="F4104" s="264" t="s">
        <v>8013</v>
      </c>
      <c r="G4104" t="s">
        <v>8317</v>
      </c>
      <c r="H4104" s="264" t="str">
        <f>IFERROR(VLOOKUP(Table[[#This Row],[Activity Details of Assistance]],WHAT!E:F,2,FALSE),"")</f>
        <v># of estimated persons reached by mass-media campaign</v>
      </c>
      <c r="I4104" s="264"/>
      <c r="J4104">
        <v>8</v>
      </c>
      <c r="K4104" t="s">
        <v>8280</v>
      </c>
      <c r="L4104" s="219" t="s">
        <v>13</v>
      </c>
      <c r="M4104" t="s">
        <v>14</v>
      </c>
      <c r="N4104" t="s">
        <v>307</v>
      </c>
      <c r="O4104" t="s">
        <v>1599</v>
      </c>
      <c r="P4104" t="s">
        <v>4717</v>
      </c>
      <c r="Q4104" s="241">
        <v>44804</v>
      </c>
      <c r="R4104" s="236">
        <v>44896</v>
      </c>
      <c r="S4104" t="s">
        <v>8452</v>
      </c>
      <c r="T4104" s="267"/>
      <c r="U4104" s="267"/>
      <c r="V4104" s="267"/>
      <c r="W4104" s="267"/>
      <c r="X4104"/>
      <c r="Y4104" t="s">
        <v>8295</v>
      </c>
      <c r="Z4104">
        <v>1712024697</v>
      </c>
      <c r="AA4104" t="s">
        <v>8571</v>
      </c>
      <c r="AB4104" s="273" t="str">
        <f>_xlfn.IFNA(IF(Table[[#This Row],[Programme Partner]]&lt;&gt;Table[[#This Row],[Implementing Partner]],CONCATENATE(Table[[#This Row],[Programme Partner]],"-",Table[[#This Row],[Implementing Partner]]),Table[[#This Row],[Programme Partner]]),"")</f>
        <v>NABOLOK</v>
      </c>
    </row>
    <row r="4105" spans="1:35" ht="16.5" customHeight="1">
      <c r="A4105" s="183">
        <v>4553</v>
      </c>
      <c r="B4105" s="264" t="s">
        <v>8031</v>
      </c>
      <c r="C4105" s="265" t="s">
        <v>8031</v>
      </c>
      <c r="D4105" s="197" t="s">
        <v>8639</v>
      </c>
      <c r="E4105" s="215" t="s">
        <v>27</v>
      </c>
      <c r="F4105" s="264" t="s">
        <v>8013</v>
      </c>
      <c r="G4105" t="s">
        <v>8442</v>
      </c>
      <c r="H4105" s="264" t="str">
        <f>IFERROR(VLOOKUP(Table[[#This Row],[Activity Details of Assistance]],WHAT!E:F,2,FALSE),"")</f>
        <v># of facilities</v>
      </c>
      <c r="I4105" s="264"/>
      <c r="J4105">
        <v>542</v>
      </c>
      <c r="K4105" t="s">
        <v>8280</v>
      </c>
      <c r="L4105" s="219" t="s">
        <v>13</v>
      </c>
      <c r="M4105" t="s">
        <v>14</v>
      </c>
      <c r="N4105" t="s">
        <v>307</v>
      </c>
      <c r="O4105" t="s">
        <v>1599</v>
      </c>
      <c r="P4105" t="s">
        <v>4717</v>
      </c>
      <c r="Q4105" s="241">
        <v>44804</v>
      </c>
      <c r="R4105" s="236">
        <v>44896</v>
      </c>
      <c r="S4105" t="s">
        <v>8452</v>
      </c>
      <c r="T4105" s="267"/>
      <c r="U4105" s="267"/>
      <c r="V4105" s="267"/>
      <c r="W4105" s="267"/>
      <c r="X4105"/>
      <c r="Y4105" t="s">
        <v>8295</v>
      </c>
      <c r="Z4105">
        <v>1712024697</v>
      </c>
      <c r="AA4105" t="s">
        <v>8571</v>
      </c>
      <c r="AB4105" s="273" t="str">
        <f>_xlfn.IFNA(IF(Table[[#This Row],[Programme Partner]]&lt;&gt;Table[[#This Row],[Implementing Partner]],CONCATENATE(Table[[#This Row],[Programme Partner]],"-",Table[[#This Row],[Implementing Partner]]),Table[[#This Row],[Programme Partner]]),"")</f>
        <v>NABOLOK</v>
      </c>
    </row>
    <row r="4106" spans="1:35" ht="16.5" customHeight="1">
      <c r="A4106" s="183">
        <v>4554</v>
      </c>
      <c r="B4106" s="264" t="s">
        <v>8031</v>
      </c>
      <c r="C4106" s="265" t="s">
        <v>8031</v>
      </c>
      <c r="D4106" s="197" t="s">
        <v>8639</v>
      </c>
      <c r="E4106" s="215" t="s">
        <v>27</v>
      </c>
      <c r="F4106" s="264" t="s">
        <v>8014</v>
      </c>
      <c r="G4106" t="s">
        <v>8358</v>
      </c>
      <c r="H4106" s="264" t="str">
        <f>IFERROR(VLOOKUP(Table[[#This Row],[Activity Details of Assistance]],WHAT!E:F,2,FALSE),"")</f>
        <v># of campaign per camp </v>
      </c>
      <c r="I4106" s="264"/>
      <c r="J4106">
        <v>6</v>
      </c>
      <c r="K4106" t="s">
        <v>8280</v>
      </c>
      <c r="L4106" s="219" t="s">
        <v>13</v>
      </c>
      <c r="M4106" t="s">
        <v>14</v>
      </c>
      <c r="N4106" t="s">
        <v>307</v>
      </c>
      <c r="O4106" t="s">
        <v>1599</v>
      </c>
      <c r="P4106" t="s">
        <v>4717</v>
      </c>
      <c r="Q4106" s="241">
        <v>44804</v>
      </c>
      <c r="R4106" s="236">
        <v>44896</v>
      </c>
      <c r="S4106" t="s">
        <v>8452</v>
      </c>
      <c r="T4106" s="267"/>
      <c r="U4106" s="267"/>
      <c r="V4106" s="267"/>
      <c r="W4106" s="267"/>
      <c r="X4106"/>
      <c r="Y4106" t="s">
        <v>8295</v>
      </c>
      <c r="Z4106">
        <v>1712024697</v>
      </c>
      <c r="AA4106" t="s">
        <v>8571</v>
      </c>
      <c r="AB4106" s="273" t="str">
        <f>_xlfn.IFNA(IF(Table[[#This Row],[Programme Partner]]&lt;&gt;Table[[#This Row],[Implementing Partner]],CONCATENATE(Table[[#This Row],[Programme Partner]],"-",Table[[#This Row],[Implementing Partner]]),Table[[#This Row],[Programme Partner]]),"")</f>
        <v>NABOLOK</v>
      </c>
    </row>
    <row r="4107" spans="1:35" ht="16.5" customHeight="1">
      <c r="A4107" s="183">
        <v>4555</v>
      </c>
      <c r="B4107" s="264" t="s">
        <v>8031</v>
      </c>
      <c r="C4107" s="265" t="s">
        <v>8031</v>
      </c>
      <c r="D4107" s="197" t="s">
        <v>8639</v>
      </c>
      <c r="E4107" s="215" t="s">
        <v>27</v>
      </c>
      <c r="F4107" s="264" t="s">
        <v>8014</v>
      </c>
      <c r="G4107" t="s">
        <v>8445</v>
      </c>
      <c r="H4107" s="264" t="str">
        <f>IFERROR(VLOOKUP(Table[[#This Row],[Activity Details of Assistance]],WHAT!E:F,2,FALSE),"")</f>
        <v># of plant</v>
      </c>
      <c r="I4107" s="264"/>
      <c r="J4107">
        <v>3</v>
      </c>
      <c r="K4107" t="s">
        <v>8280</v>
      </c>
      <c r="L4107" s="219" t="s">
        <v>13</v>
      </c>
      <c r="M4107" t="s">
        <v>14</v>
      </c>
      <c r="N4107" t="s">
        <v>307</v>
      </c>
      <c r="O4107" t="s">
        <v>1599</v>
      </c>
      <c r="P4107" t="s">
        <v>4717</v>
      </c>
      <c r="Q4107" s="241">
        <v>44804</v>
      </c>
      <c r="R4107" s="236">
        <v>44896</v>
      </c>
      <c r="S4107" t="s">
        <v>8452</v>
      </c>
      <c r="T4107" s="267"/>
      <c r="U4107" s="267"/>
      <c r="V4107" s="267"/>
      <c r="W4107" s="267"/>
      <c r="X4107"/>
      <c r="Y4107" t="s">
        <v>8295</v>
      </c>
      <c r="Z4107">
        <v>1712024697</v>
      </c>
      <c r="AA4107" t="s">
        <v>8571</v>
      </c>
      <c r="AB4107" s="273" t="str">
        <f>_xlfn.IFNA(IF(Table[[#This Row],[Programme Partner]]&lt;&gt;Table[[#This Row],[Implementing Partner]],CONCATENATE(Table[[#This Row],[Programme Partner]],"-",Table[[#This Row],[Implementing Partner]]),Table[[#This Row],[Programme Partner]]),"")</f>
        <v>NABOLOK</v>
      </c>
    </row>
    <row r="4108" spans="1:35" ht="16.5" customHeight="1">
      <c r="A4108" s="183">
        <v>4556</v>
      </c>
      <c r="B4108" s="264" t="s">
        <v>8031</v>
      </c>
      <c r="C4108" s="265" t="s">
        <v>8031</v>
      </c>
      <c r="D4108" s="197" t="s">
        <v>8639</v>
      </c>
      <c r="E4108" s="215" t="s">
        <v>27</v>
      </c>
      <c r="F4108" s="264" t="s">
        <v>8011</v>
      </c>
      <c r="G4108" t="s">
        <v>8017</v>
      </c>
      <c r="H4108" s="264" t="str">
        <f>IFERROR(VLOOKUP(Table[[#This Row],[Activity Details of Assistance]],WHAT!E:F,2,FALSE),"")</f>
        <v># cubic meters / day</v>
      </c>
      <c r="I4108" s="264"/>
      <c r="J4108">
        <v>40</v>
      </c>
      <c r="K4108" t="s">
        <v>8280</v>
      </c>
      <c r="L4108" s="219" t="s">
        <v>13</v>
      </c>
      <c r="M4108" t="s">
        <v>14</v>
      </c>
      <c r="N4108" t="s">
        <v>307</v>
      </c>
      <c r="O4108" t="s">
        <v>1599</v>
      </c>
      <c r="P4108" t="s">
        <v>4720</v>
      </c>
      <c r="Q4108" s="241">
        <v>44804</v>
      </c>
      <c r="R4108" s="236">
        <v>44896</v>
      </c>
      <c r="S4108" t="s">
        <v>8452</v>
      </c>
      <c r="T4108" s="267"/>
      <c r="U4108" s="267"/>
      <c r="V4108" s="267"/>
      <c r="W4108" s="267"/>
      <c r="X4108"/>
      <c r="Y4108" t="s">
        <v>8295</v>
      </c>
      <c r="Z4108">
        <v>1712024697</v>
      </c>
      <c r="AA4108" t="s">
        <v>8571</v>
      </c>
      <c r="AB4108" s="273" t="str">
        <f>_xlfn.IFNA(IF(Table[[#This Row],[Programme Partner]]&lt;&gt;Table[[#This Row],[Implementing Partner]],CONCATENATE(Table[[#This Row],[Programme Partner]],"-",Table[[#This Row],[Implementing Partner]]),Table[[#This Row],[Programme Partner]]),"")</f>
        <v>NABOLOK</v>
      </c>
    </row>
    <row r="4109" spans="1:35" ht="16.5" customHeight="1">
      <c r="A4109" s="183">
        <v>4557</v>
      </c>
      <c r="B4109" s="264" t="s">
        <v>8031</v>
      </c>
      <c r="C4109" s="265" t="s">
        <v>8031</v>
      </c>
      <c r="D4109" s="197" t="s">
        <v>8639</v>
      </c>
      <c r="E4109" s="215" t="s">
        <v>27</v>
      </c>
      <c r="F4109" s="264" t="s">
        <v>8011</v>
      </c>
      <c r="G4109" t="s">
        <v>8355</v>
      </c>
      <c r="H4109" s="264" t="str">
        <f>IFERROR(VLOOKUP(Table[[#This Row],[Activity Details of Assistance]],WHAT!E:F,2,FALSE),"")</f>
        <v># of water network</v>
      </c>
      <c r="I4109" s="264"/>
      <c r="J4109">
        <v>1</v>
      </c>
      <c r="K4109" t="s">
        <v>8280</v>
      </c>
      <c r="L4109" s="219" t="s">
        <v>13</v>
      </c>
      <c r="M4109" t="s">
        <v>14</v>
      </c>
      <c r="N4109" t="s">
        <v>307</v>
      </c>
      <c r="O4109" t="s">
        <v>1599</v>
      </c>
      <c r="P4109" t="s">
        <v>4720</v>
      </c>
      <c r="Q4109" s="241">
        <v>44804</v>
      </c>
      <c r="R4109" s="236">
        <v>44896</v>
      </c>
      <c r="S4109" t="s">
        <v>8452</v>
      </c>
      <c r="T4109" s="267"/>
      <c r="U4109" s="267"/>
      <c r="V4109" s="267"/>
      <c r="W4109" s="267"/>
      <c r="X4109"/>
      <c r="Y4109" t="s">
        <v>8295</v>
      </c>
      <c r="Z4109">
        <v>1712024697</v>
      </c>
      <c r="AA4109" t="s">
        <v>8571</v>
      </c>
      <c r="AB4109" s="273" t="str">
        <f>_xlfn.IFNA(IF(Table[[#This Row],[Programme Partner]]&lt;&gt;Table[[#This Row],[Implementing Partner]],CONCATENATE(Table[[#This Row],[Programme Partner]],"-",Table[[#This Row],[Implementing Partner]]),Table[[#This Row],[Programme Partner]]),"")</f>
        <v>NABOLOK</v>
      </c>
    </row>
    <row r="4110" spans="1:35" ht="16.5" customHeight="1">
      <c r="A4110" s="183">
        <v>4558</v>
      </c>
      <c r="B4110" s="264" t="s">
        <v>8031</v>
      </c>
      <c r="C4110" s="265" t="s">
        <v>8031</v>
      </c>
      <c r="D4110" s="197" t="s">
        <v>8639</v>
      </c>
      <c r="E4110" s="215" t="s">
        <v>27</v>
      </c>
      <c r="F4110" s="264" t="s">
        <v>8011</v>
      </c>
      <c r="G4110" t="s">
        <v>8017</v>
      </c>
      <c r="H4110" s="264" t="str">
        <f>IFERROR(VLOOKUP(Table[[#This Row],[Activity Details of Assistance]],WHAT!E:F,2,FALSE),"")</f>
        <v># cubic meters / day</v>
      </c>
      <c r="I4110" s="264"/>
      <c r="J4110">
        <v>12</v>
      </c>
      <c r="K4110" t="s">
        <v>8280</v>
      </c>
      <c r="L4110" s="219" t="s">
        <v>13</v>
      </c>
      <c r="M4110" t="s">
        <v>14</v>
      </c>
      <c r="N4110" t="s">
        <v>307</v>
      </c>
      <c r="O4110" t="s">
        <v>1599</v>
      </c>
      <c r="P4110" t="s">
        <v>4723</v>
      </c>
      <c r="Q4110" s="241">
        <v>44804</v>
      </c>
      <c r="R4110" s="236">
        <v>44896</v>
      </c>
      <c r="S4110" t="s">
        <v>8452</v>
      </c>
      <c r="T4110" s="267"/>
      <c r="U4110" s="267"/>
      <c r="V4110" s="267"/>
      <c r="W4110" s="267"/>
      <c r="X4110"/>
      <c r="Y4110" t="s">
        <v>8295</v>
      </c>
      <c r="Z4110">
        <v>1712024697</v>
      </c>
      <c r="AA4110" t="s">
        <v>8571</v>
      </c>
      <c r="AB4110" s="273" t="str">
        <f>_xlfn.IFNA(IF(Table[[#This Row],[Programme Partner]]&lt;&gt;Table[[#This Row],[Implementing Partner]],CONCATENATE(Table[[#This Row],[Programme Partner]],"-",Table[[#This Row],[Implementing Partner]]),Table[[#This Row],[Programme Partner]]),"")</f>
        <v>NABOLOK</v>
      </c>
    </row>
    <row r="4111" spans="1:35" ht="16.5" customHeight="1">
      <c r="A4111" s="183">
        <v>4559</v>
      </c>
      <c r="B4111" s="264" t="s">
        <v>8031</v>
      </c>
      <c r="C4111" s="265" t="s">
        <v>8031</v>
      </c>
      <c r="D4111" s="197" t="s">
        <v>8639</v>
      </c>
      <c r="E4111" s="215" t="s">
        <v>27</v>
      </c>
      <c r="F4111" s="264" t="s">
        <v>8011</v>
      </c>
      <c r="G4111" t="s">
        <v>8355</v>
      </c>
      <c r="H4111" s="264" t="str">
        <f>IFERROR(VLOOKUP(Table[[#This Row],[Activity Details of Assistance]],WHAT!E:F,2,FALSE),"")</f>
        <v># of water network</v>
      </c>
      <c r="I4111" s="264"/>
      <c r="J4111">
        <v>1</v>
      </c>
      <c r="K4111" t="s">
        <v>8280</v>
      </c>
      <c r="L4111" s="219" t="s">
        <v>13</v>
      </c>
      <c r="M4111" t="s">
        <v>14</v>
      </c>
      <c r="N4111" t="s">
        <v>307</v>
      </c>
      <c r="O4111" t="s">
        <v>1599</v>
      </c>
      <c r="P4111" t="s">
        <v>4723</v>
      </c>
      <c r="Q4111" s="241">
        <v>44804</v>
      </c>
      <c r="R4111" s="236">
        <v>44896</v>
      </c>
      <c r="S4111" t="s">
        <v>8452</v>
      </c>
      <c r="T4111" s="267"/>
      <c r="U4111" s="267"/>
      <c r="V4111" s="267"/>
      <c r="W4111" s="267"/>
      <c r="X4111"/>
      <c r="Y4111" t="s">
        <v>8295</v>
      </c>
      <c r="Z4111">
        <v>1712024697</v>
      </c>
      <c r="AA4111" t="s">
        <v>8571</v>
      </c>
      <c r="AB4111" s="273" t="str">
        <f>_xlfn.IFNA(IF(Table[[#This Row],[Programme Partner]]&lt;&gt;Table[[#This Row],[Implementing Partner]],CONCATENATE(Table[[#This Row],[Programme Partner]],"-",Table[[#This Row],[Implementing Partner]]),Table[[#This Row],[Programme Partner]]),"")</f>
        <v>NABOLOK</v>
      </c>
    </row>
    <row r="4112" spans="1:35" ht="16.5" customHeight="1">
      <c r="A4112" s="183">
        <v>4560</v>
      </c>
      <c r="B4112" s="264" t="s">
        <v>8031</v>
      </c>
      <c r="C4112" s="265" t="s">
        <v>8031</v>
      </c>
      <c r="D4112" s="197" t="s">
        <v>8639</v>
      </c>
      <c r="E4112" s="215" t="s">
        <v>27</v>
      </c>
      <c r="F4112" s="264" t="s">
        <v>8012</v>
      </c>
      <c r="G4112" s="195" t="s">
        <v>8585</v>
      </c>
      <c r="H4112" s="264" t="str">
        <f>IFERROR(VLOOKUP(Table[[#This Row],[Activity Details of Assistance]],WHAT!E:F,2,FALSE),"")</f>
        <v xml:space="preserve"># of door </v>
      </c>
      <c r="I4112" s="264"/>
      <c r="J4112">
        <v>10</v>
      </c>
      <c r="K4112" t="s">
        <v>8280</v>
      </c>
      <c r="L4112" s="219" t="s">
        <v>13</v>
      </c>
      <c r="M4112" t="s">
        <v>14</v>
      </c>
      <c r="N4112" t="s">
        <v>307</v>
      </c>
      <c r="O4112" t="s">
        <v>1599</v>
      </c>
      <c r="P4112" t="s">
        <v>4723</v>
      </c>
      <c r="Q4112" s="241">
        <v>44804</v>
      </c>
      <c r="R4112" s="236">
        <v>44896</v>
      </c>
      <c r="S4112" t="s">
        <v>8452</v>
      </c>
      <c r="T4112" s="267"/>
      <c r="U4112" s="267"/>
      <c r="V4112" s="267"/>
      <c r="W4112" s="267"/>
      <c r="X4112"/>
      <c r="Y4112" t="s">
        <v>8295</v>
      </c>
      <c r="Z4112">
        <v>1712024697</v>
      </c>
      <c r="AA4112" t="s">
        <v>8571</v>
      </c>
      <c r="AB4112" s="273" t="str">
        <f>_xlfn.IFNA(IF(Table[[#This Row],[Programme Partner]]&lt;&gt;Table[[#This Row],[Implementing Partner]],CONCATENATE(Table[[#This Row],[Programme Partner]],"-",Table[[#This Row],[Implementing Partner]]),Table[[#This Row],[Programme Partner]]),"")</f>
        <v>NABOLOK</v>
      </c>
    </row>
    <row r="4113" spans="1:28" ht="16.5" customHeight="1">
      <c r="A4113" s="183">
        <v>4561</v>
      </c>
      <c r="B4113" s="264" t="s">
        <v>8031</v>
      </c>
      <c r="C4113" s="265" t="s">
        <v>8031</v>
      </c>
      <c r="D4113" s="197" t="s">
        <v>8639</v>
      </c>
      <c r="E4113" s="215" t="s">
        <v>27</v>
      </c>
      <c r="F4113" s="264" t="s">
        <v>8012</v>
      </c>
      <c r="G4113" t="s">
        <v>8359</v>
      </c>
      <c r="H4113" s="264" t="str">
        <f>IFERROR(VLOOKUP(Table[[#This Row],[Activity Details of Assistance]],WHAT!E:F,2,FALSE),"")</f>
        <v># of FSM Site</v>
      </c>
      <c r="I4113" s="264"/>
      <c r="J4113">
        <v>3</v>
      </c>
      <c r="K4113" t="s">
        <v>8280</v>
      </c>
      <c r="L4113" s="219" t="s">
        <v>13</v>
      </c>
      <c r="M4113" t="s">
        <v>14</v>
      </c>
      <c r="N4113" t="s">
        <v>307</v>
      </c>
      <c r="O4113" t="s">
        <v>1599</v>
      </c>
      <c r="P4113" t="s">
        <v>4723</v>
      </c>
      <c r="Q4113" s="241">
        <v>44804</v>
      </c>
      <c r="R4113" s="236">
        <v>44896</v>
      </c>
      <c r="S4113" t="s">
        <v>8452</v>
      </c>
      <c r="T4113" s="267"/>
      <c r="U4113" s="267"/>
      <c r="V4113" s="267"/>
      <c r="W4113" s="267"/>
      <c r="X4113"/>
      <c r="Y4113" t="s">
        <v>8295</v>
      </c>
      <c r="Z4113">
        <v>1712024697</v>
      </c>
      <c r="AA4113" t="s">
        <v>8571</v>
      </c>
      <c r="AB4113" s="273" t="str">
        <f>_xlfn.IFNA(IF(Table[[#This Row],[Programme Partner]]&lt;&gt;Table[[#This Row],[Implementing Partner]],CONCATENATE(Table[[#This Row],[Programme Partner]],"-",Table[[#This Row],[Implementing Partner]]),Table[[#This Row],[Programme Partner]]),"")</f>
        <v>NABOLOK</v>
      </c>
    </row>
    <row r="4114" spans="1:28" ht="16.5" customHeight="1">
      <c r="A4114" s="183">
        <v>4562</v>
      </c>
      <c r="B4114" s="264" t="s">
        <v>8031</v>
      </c>
      <c r="C4114" s="265" t="s">
        <v>8031</v>
      </c>
      <c r="D4114" s="197" t="s">
        <v>8639</v>
      </c>
      <c r="E4114" s="215" t="s">
        <v>27</v>
      </c>
      <c r="F4114" s="264" t="s">
        <v>8012</v>
      </c>
      <c r="G4114" s="195" t="s">
        <v>8586</v>
      </c>
      <c r="H4114" s="264" t="str">
        <f>IFERROR(VLOOKUP(Table[[#This Row],[Activity Details of Assistance]],WHAT!E:F,2,FALSE),"")</f>
        <v># of door</v>
      </c>
      <c r="I4114" s="264"/>
      <c r="J4114">
        <v>40</v>
      </c>
      <c r="K4114" t="s">
        <v>8280</v>
      </c>
      <c r="L4114" s="219" t="s">
        <v>13</v>
      </c>
      <c r="M4114" t="s">
        <v>14</v>
      </c>
      <c r="N4114" t="s">
        <v>307</v>
      </c>
      <c r="O4114" t="s">
        <v>1599</v>
      </c>
      <c r="P4114" t="s">
        <v>4723</v>
      </c>
      <c r="Q4114" s="241">
        <v>44804</v>
      </c>
      <c r="R4114" s="236">
        <v>44896</v>
      </c>
      <c r="S4114" t="s">
        <v>8452</v>
      </c>
      <c r="T4114" s="267"/>
      <c r="U4114" s="267"/>
      <c r="V4114" s="267"/>
      <c r="W4114" s="267"/>
      <c r="X4114"/>
      <c r="Y4114" t="s">
        <v>8295</v>
      </c>
      <c r="Z4114">
        <v>1712024697</v>
      </c>
      <c r="AA4114" t="s">
        <v>8571</v>
      </c>
      <c r="AB4114" s="273" t="str">
        <f>_xlfn.IFNA(IF(Table[[#This Row],[Programme Partner]]&lt;&gt;Table[[#This Row],[Implementing Partner]],CONCATENATE(Table[[#This Row],[Programme Partner]],"-",Table[[#This Row],[Implementing Partner]]),Table[[#This Row],[Programme Partner]]),"")</f>
        <v>NABOLOK</v>
      </c>
    </row>
    <row r="4115" spans="1:28" ht="16.5" customHeight="1">
      <c r="A4115" s="183">
        <v>4563</v>
      </c>
      <c r="B4115" s="202" t="s">
        <v>8031</v>
      </c>
      <c r="C4115" s="265" t="s">
        <v>8031</v>
      </c>
      <c r="D4115" s="197" t="s">
        <v>8639</v>
      </c>
      <c r="E4115" s="215" t="s">
        <v>27</v>
      </c>
      <c r="F4115" s="264" t="s">
        <v>8013</v>
      </c>
      <c r="G4115" s="195" t="s">
        <v>8313</v>
      </c>
      <c r="H4115" s="264" t="str">
        <f>IFERROR(VLOOKUP(Table[[#This Row],[Activity Details of Assistance]],WHAT!E:F,2,FALSE),"")</f>
        <v># of HP sessions at community level</v>
      </c>
      <c r="I4115" s="264"/>
      <c r="J4115">
        <v>171</v>
      </c>
      <c r="K4115" t="s">
        <v>8280</v>
      </c>
      <c r="L4115" s="219" t="s">
        <v>13</v>
      </c>
      <c r="M4115" t="s">
        <v>14</v>
      </c>
      <c r="N4115" t="s">
        <v>307</v>
      </c>
      <c r="O4115" t="s">
        <v>1599</v>
      </c>
      <c r="P4115" t="s">
        <v>4723</v>
      </c>
      <c r="Q4115" s="241">
        <v>44804</v>
      </c>
      <c r="R4115" s="236">
        <v>44896</v>
      </c>
      <c r="S4115" t="s">
        <v>8452</v>
      </c>
      <c r="T4115" s="267"/>
      <c r="U4115" s="267"/>
      <c r="V4115" s="267"/>
      <c r="W4115" s="267"/>
      <c r="X4115"/>
      <c r="Y4115" t="s">
        <v>8295</v>
      </c>
      <c r="Z4115">
        <v>1712024697</v>
      </c>
      <c r="AA4115" t="s">
        <v>8571</v>
      </c>
      <c r="AB4115" s="273" t="str">
        <f>_xlfn.IFNA(IF(Table[[#This Row],[Programme Partner]]&lt;&gt;Table[[#This Row],[Implementing Partner]],CONCATENATE(Table[[#This Row],[Programme Partner]],"-",Table[[#This Row],[Implementing Partner]]),Table[[#This Row],[Programme Partner]]),"")</f>
        <v>NABOLOK</v>
      </c>
    </row>
    <row r="4116" spans="1:28" ht="16.5" customHeight="1">
      <c r="A4116" s="183">
        <v>4564</v>
      </c>
      <c r="B4116" s="202" t="s">
        <v>8031</v>
      </c>
      <c r="C4116" s="265" t="s">
        <v>8031</v>
      </c>
      <c r="D4116" s="197" t="s">
        <v>8639</v>
      </c>
      <c r="E4116" s="215" t="s">
        <v>27</v>
      </c>
      <c r="F4116" s="264" t="s">
        <v>8013</v>
      </c>
      <c r="G4116" t="s">
        <v>8314</v>
      </c>
      <c r="H4116" s="264" t="str">
        <f>IFERROR(VLOOKUP(Table[[#This Row],[Activity Details of Assistance]],WHAT!E:F,2,FALSE),"")</f>
        <v># of HP sessions at HH level</v>
      </c>
      <c r="I4116" s="264"/>
      <c r="J4116">
        <v>1670</v>
      </c>
      <c r="K4116" t="s">
        <v>8280</v>
      </c>
      <c r="L4116" s="219" t="s">
        <v>13</v>
      </c>
      <c r="M4116" t="s">
        <v>14</v>
      </c>
      <c r="N4116" t="s">
        <v>307</v>
      </c>
      <c r="O4116" t="s">
        <v>1599</v>
      </c>
      <c r="P4116" t="s">
        <v>4723</v>
      </c>
      <c r="Q4116" s="241">
        <v>44804</v>
      </c>
      <c r="R4116" s="236">
        <v>44896</v>
      </c>
      <c r="S4116" t="s">
        <v>8452</v>
      </c>
      <c r="T4116" s="267"/>
      <c r="U4116" s="267"/>
      <c r="V4116" s="267"/>
      <c r="W4116" s="267"/>
      <c r="X4116"/>
      <c r="Y4116" t="s">
        <v>8295</v>
      </c>
      <c r="Z4116">
        <v>1712024697</v>
      </c>
      <c r="AA4116" t="s">
        <v>8571</v>
      </c>
      <c r="AB4116" s="273" t="str">
        <f>_xlfn.IFNA(IF(Table[[#This Row],[Programme Partner]]&lt;&gt;Table[[#This Row],[Implementing Partner]],CONCATENATE(Table[[#This Row],[Programme Partner]],"-",Table[[#This Row],[Implementing Partner]]),Table[[#This Row],[Programme Partner]]),"")</f>
        <v>NABOLOK</v>
      </c>
    </row>
    <row r="4117" spans="1:28" ht="16.5" customHeight="1">
      <c r="A4117" s="183">
        <v>4565</v>
      </c>
      <c r="B4117" s="264" t="s">
        <v>8031</v>
      </c>
      <c r="C4117" s="265" t="s">
        <v>8031</v>
      </c>
      <c r="D4117" s="197" t="s">
        <v>8639</v>
      </c>
      <c r="E4117" s="215" t="s">
        <v>27</v>
      </c>
      <c r="F4117" s="264" t="s">
        <v>8013</v>
      </c>
      <c r="G4117" t="s">
        <v>8317</v>
      </c>
      <c r="H4117" s="264" t="str">
        <f>IFERROR(VLOOKUP(Table[[#This Row],[Activity Details of Assistance]],WHAT!E:F,2,FALSE),"")</f>
        <v># of estimated persons reached by mass-media campaign</v>
      </c>
      <c r="I4117" s="264"/>
      <c r="J4117">
        <v>12</v>
      </c>
      <c r="K4117" t="s">
        <v>8280</v>
      </c>
      <c r="L4117" s="219" t="s">
        <v>13</v>
      </c>
      <c r="M4117" t="s">
        <v>14</v>
      </c>
      <c r="N4117" t="s">
        <v>307</v>
      </c>
      <c r="O4117" t="s">
        <v>1599</v>
      </c>
      <c r="P4117" t="s">
        <v>4723</v>
      </c>
      <c r="Q4117" s="241">
        <v>44804</v>
      </c>
      <c r="R4117" s="236">
        <v>44896</v>
      </c>
      <c r="S4117" t="s">
        <v>8452</v>
      </c>
      <c r="T4117" s="267"/>
      <c r="U4117" s="267"/>
      <c r="V4117" s="267"/>
      <c r="W4117" s="267"/>
      <c r="X4117"/>
      <c r="Y4117" t="s">
        <v>8295</v>
      </c>
      <c r="Z4117">
        <v>1712024697</v>
      </c>
      <c r="AA4117" t="s">
        <v>8571</v>
      </c>
      <c r="AB4117" s="273" t="str">
        <f>_xlfn.IFNA(IF(Table[[#This Row],[Programme Partner]]&lt;&gt;Table[[#This Row],[Implementing Partner]],CONCATENATE(Table[[#This Row],[Programme Partner]],"-",Table[[#This Row],[Implementing Partner]]),Table[[#This Row],[Programme Partner]]),"")</f>
        <v>NABOLOK</v>
      </c>
    </row>
    <row r="4118" spans="1:28" ht="16.5" customHeight="1">
      <c r="A4118" s="183">
        <v>4566</v>
      </c>
      <c r="B4118" s="264" t="s">
        <v>8031</v>
      </c>
      <c r="C4118" s="265" t="s">
        <v>8031</v>
      </c>
      <c r="D4118" s="197" t="s">
        <v>8639</v>
      </c>
      <c r="E4118" s="215" t="s">
        <v>27</v>
      </c>
      <c r="F4118" s="264" t="s">
        <v>8013</v>
      </c>
      <c r="G4118" s="195" t="s">
        <v>8363</v>
      </c>
      <c r="H4118" s="264" t="str">
        <f>IFERROR(VLOOKUP(Table[[#This Row],[Activity Details of Assistance]],WHAT!E:F,2,FALSE),"")</f>
        <v># of household</v>
      </c>
      <c r="I4118" s="264"/>
      <c r="J4118">
        <v>635</v>
      </c>
      <c r="K4118" t="s">
        <v>8280</v>
      </c>
      <c r="L4118" s="219" t="s">
        <v>13</v>
      </c>
      <c r="M4118" t="s">
        <v>14</v>
      </c>
      <c r="N4118" t="s">
        <v>307</v>
      </c>
      <c r="O4118" t="s">
        <v>1599</v>
      </c>
      <c r="P4118" t="s">
        <v>4723</v>
      </c>
      <c r="Q4118" s="241">
        <v>44804</v>
      </c>
      <c r="R4118" s="236">
        <v>44896</v>
      </c>
      <c r="S4118" t="s">
        <v>8452</v>
      </c>
      <c r="T4118" s="267"/>
      <c r="U4118" s="267"/>
      <c r="V4118" s="267"/>
      <c r="W4118" s="267"/>
      <c r="X4118"/>
      <c r="Y4118" t="s">
        <v>8295</v>
      </c>
      <c r="Z4118">
        <v>1712024697</v>
      </c>
      <c r="AA4118" t="s">
        <v>8571</v>
      </c>
      <c r="AB4118" s="273" t="str">
        <f>_xlfn.IFNA(IF(Table[[#This Row],[Programme Partner]]&lt;&gt;Table[[#This Row],[Implementing Partner]],CONCATENATE(Table[[#This Row],[Programme Partner]],"-",Table[[#This Row],[Implementing Partner]]),Table[[#This Row],[Programme Partner]]),"")</f>
        <v>NABOLOK</v>
      </c>
    </row>
    <row r="4119" spans="1:28" ht="16.5" customHeight="1">
      <c r="A4119" s="183">
        <v>4567</v>
      </c>
      <c r="B4119" s="264" t="s">
        <v>8031</v>
      </c>
      <c r="C4119" s="265" t="s">
        <v>8031</v>
      </c>
      <c r="D4119" s="197" t="s">
        <v>8639</v>
      </c>
      <c r="E4119" s="215" t="s">
        <v>27</v>
      </c>
      <c r="F4119" s="264" t="s">
        <v>8014</v>
      </c>
      <c r="G4119" t="s">
        <v>8358</v>
      </c>
      <c r="H4119" s="264" t="str">
        <f>IFERROR(VLOOKUP(Table[[#This Row],[Activity Details of Assistance]],WHAT!E:F,2,FALSE),"")</f>
        <v># of campaign per camp </v>
      </c>
      <c r="I4119" s="264"/>
      <c r="J4119">
        <v>4</v>
      </c>
      <c r="K4119" t="s">
        <v>8280</v>
      </c>
      <c r="L4119" s="219" t="s">
        <v>13</v>
      </c>
      <c r="M4119" t="s">
        <v>14</v>
      </c>
      <c r="N4119" t="s">
        <v>307</v>
      </c>
      <c r="O4119" t="s">
        <v>1599</v>
      </c>
      <c r="P4119" t="s">
        <v>4723</v>
      </c>
      <c r="Q4119" s="241">
        <v>44804</v>
      </c>
      <c r="R4119" s="236">
        <v>44896</v>
      </c>
      <c r="S4119" t="s">
        <v>8452</v>
      </c>
      <c r="T4119" s="267"/>
      <c r="U4119" s="267"/>
      <c r="V4119" s="267"/>
      <c r="W4119" s="267"/>
      <c r="X4119"/>
      <c r="Y4119" t="s">
        <v>8295</v>
      </c>
      <c r="Z4119">
        <v>1712024697</v>
      </c>
      <c r="AA4119" t="s">
        <v>8571</v>
      </c>
      <c r="AB4119" s="273" t="str">
        <f>_xlfn.IFNA(IF(Table[[#This Row],[Programme Partner]]&lt;&gt;Table[[#This Row],[Implementing Partner]],CONCATENATE(Table[[#This Row],[Programme Partner]],"-",Table[[#This Row],[Implementing Partner]]),Table[[#This Row],[Programme Partner]]),"")</f>
        <v>NABOLOK</v>
      </c>
    </row>
    <row r="4120" spans="1:28" ht="16.5" customHeight="1">
      <c r="A4120" s="183">
        <v>4568</v>
      </c>
      <c r="B4120" s="264" t="s">
        <v>8031</v>
      </c>
      <c r="C4120" s="265" t="s">
        <v>8031</v>
      </c>
      <c r="D4120" s="197" t="s">
        <v>8639</v>
      </c>
      <c r="E4120" s="215" t="s">
        <v>27</v>
      </c>
      <c r="F4120" s="264" t="s">
        <v>8014</v>
      </c>
      <c r="G4120" t="s">
        <v>8445</v>
      </c>
      <c r="H4120" s="264" t="str">
        <f>IFERROR(VLOOKUP(Table[[#This Row],[Activity Details of Assistance]],WHAT!E:F,2,FALSE),"")</f>
        <v># of plant</v>
      </c>
      <c r="I4120" s="264"/>
      <c r="J4120">
        <v>3</v>
      </c>
      <c r="K4120" t="s">
        <v>8280</v>
      </c>
      <c r="L4120" s="219" t="s">
        <v>13</v>
      </c>
      <c r="M4120" t="s">
        <v>14</v>
      </c>
      <c r="N4120" t="s">
        <v>307</v>
      </c>
      <c r="O4120" t="s">
        <v>1599</v>
      </c>
      <c r="P4120" t="s">
        <v>4723</v>
      </c>
      <c r="Q4120" s="241">
        <v>44804</v>
      </c>
      <c r="R4120" s="236">
        <v>44896</v>
      </c>
      <c r="S4120" t="s">
        <v>8452</v>
      </c>
      <c r="T4120" s="267"/>
      <c r="U4120" s="267"/>
      <c r="V4120" s="267"/>
      <c r="W4120" s="267"/>
      <c r="X4120"/>
      <c r="Y4120" t="s">
        <v>8295</v>
      </c>
      <c r="Z4120">
        <v>1712024697</v>
      </c>
      <c r="AA4120" t="s">
        <v>8571</v>
      </c>
      <c r="AB4120" s="273" t="str">
        <f>_xlfn.IFNA(IF(Table[[#This Row],[Programme Partner]]&lt;&gt;Table[[#This Row],[Implementing Partner]],CONCATENATE(Table[[#This Row],[Programme Partner]],"-",Table[[#This Row],[Implementing Partner]]),Table[[#This Row],[Programme Partner]]),"")</f>
        <v>NABOLOK</v>
      </c>
    </row>
    <row r="4121" spans="1:28" ht="16.5" customHeight="1">
      <c r="A4121" s="183">
        <v>4569</v>
      </c>
      <c r="B4121" s="264" t="s">
        <v>5033</v>
      </c>
      <c r="C4121" s="265" t="s">
        <v>5033</v>
      </c>
      <c r="D4121" s="266" t="s">
        <v>7014</v>
      </c>
      <c r="E4121" s="215" t="s">
        <v>27</v>
      </c>
      <c r="F4121" s="264" t="s">
        <v>8011</v>
      </c>
      <c r="G4121" s="195" t="s">
        <v>8584</v>
      </c>
      <c r="H4121" s="264" t="str">
        <f>IFERROR(VLOOKUP(Table[[#This Row],[Activity Details of Assistance]],WHAT!E:F,2,FALSE),"")</f>
        <v># of tube well</v>
      </c>
      <c r="I4121" s="264"/>
      <c r="J4121">
        <v>8</v>
      </c>
      <c r="K4121" t="s">
        <v>8280</v>
      </c>
      <c r="L4121" s="219" t="s">
        <v>13</v>
      </c>
      <c r="M4121" t="s">
        <v>14</v>
      </c>
      <c r="N4121" t="s">
        <v>307</v>
      </c>
      <c r="O4121" t="s">
        <v>1599</v>
      </c>
      <c r="P4121" t="s">
        <v>4720</v>
      </c>
      <c r="Q4121" s="241">
        <v>44592</v>
      </c>
      <c r="R4121" s="236">
        <v>44896</v>
      </c>
      <c r="S4121" t="s">
        <v>8452</v>
      </c>
      <c r="T4121" s="267"/>
      <c r="U4121" s="267"/>
      <c r="V4121" s="267"/>
      <c r="W4121" s="267"/>
      <c r="X4121"/>
      <c r="Y4121" t="s">
        <v>8629</v>
      </c>
      <c r="Z4121">
        <v>1852377016</v>
      </c>
      <c r="AA4121" t="s">
        <v>8630</v>
      </c>
      <c r="AB4121" s="273" t="str">
        <f>_xlfn.IFNA(IF(Table[[#This Row],[Programme Partner]]&lt;&gt;Table[[#This Row],[Implementing Partner]],CONCATENATE(Table[[#This Row],[Programme Partner]],"-",Table[[#This Row],[Implementing Partner]]),Table[[#This Row],[Programme Partner]]),"")</f>
        <v>BRAC</v>
      </c>
    </row>
    <row r="4122" spans="1:28" ht="16.5" customHeight="1">
      <c r="A4122" s="183">
        <v>4570</v>
      </c>
      <c r="B4122" s="264" t="s">
        <v>5033</v>
      </c>
      <c r="C4122" s="265" t="s">
        <v>5033</v>
      </c>
      <c r="D4122" s="266" t="s">
        <v>7014</v>
      </c>
      <c r="E4122" s="215" t="s">
        <v>27</v>
      </c>
      <c r="F4122" s="264" t="s">
        <v>8011</v>
      </c>
      <c r="G4122" t="s">
        <v>8355</v>
      </c>
      <c r="H4122" s="264" t="str">
        <f>IFERROR(VLOOKUP(Table[[#This Row],[Activity Details of Assistance]],WHAT!E:F,2,FALSE),"")</f>
        <v># of water network</v>
      </c>
      <c r="I4122" s="264"/>
      <c r="J4122">
        <v>3</v>
      </c>
      <c r="K4122" t="s">
        <v>8280</v>
      </c>
      <c r="L4122" s="219" t="s">
        <v>13</v>
      </c>
      <c r="M4122" t="s">
        <v>14</v>
      </c>
      <c r="N4122" t="s">
        <v>307</v>
      </c>
      <c r="O4122" t="s">
        <v>1599</v>
      </c>
      <c r="P4122" t="s">
        <v>4720</v>
      </c>
      <c r="Q4122" s="241">
        <v>44592</v>
      </c>
      <c r="R4122" s="236">
        <v>44896</v>
      </c>
      <c r="S4122" t="s">
        <v>8452</v>
      </c>
      <c r="T4122" s="267"/>
      <c r="U4122" s="267"/>
      <c r="V4122" s="267"/>
      <c r="W4122" s="267"/>
      <c r="X4122"/>
      <c r="Y4122" t="s">
        <v>8629</v>
      </c>
      <c r="Z4122">
        <v>1852377016</v>
      </c>
      <c r="AA4122" t="s">
        <v>8630</v>
      </c>
      <c r="AB4122" s="273" t="str">
        <f>_xlfn.IFNA(IF(Table[[#This Row],[Programme Partner]]&lt;&gt;Table[[#This Row],[Implementing Partner]],CONCATENATE(Table[[#This Row],[Programme Partner]],"-",Table[[#This Row],[Implementing Partner]]),Table[[#This Row],[Programme Partner]]),"")</f>
        <v>BRAC</v>
      </c>
    </row>
    <row r="4123" spans="1:28" ht="16.5" customHeight="1">
      <c r="A4123" s="183">
        <v>4571</v>
      </c>
      <c r="B4123" s="264" t="s">
        <v>5033</v>
      </c>
      <c r="C4123" s="265" t="s">
        <v>5033</v>
      </c>
      <c r="D4123" s="266" t="s">
        <v>7014</v>
      </c>
      <c r="E4123" s="215" t="s">
        <v>27</v>
      </c>
      <c r="F4123" s="264" t="s">
        <v>8011</v>
      </c>
      <c r="G4123" t="s">
        <v>8019</v>
      </c>
      <c r="H4123" s="264" t="str">
        <f>IFERROR(VLOOKUP(Table[[#This Row],[Activity Details of Assistance]],WHAT!E:F,2,FALSE),"")</f>
        <v>N/A</v>
      </c>
      <c r="I4123" s="264"/>
      <c r="J4123">
        <v>20</v>
      </c>
      <c r="K4123" t="s">
        <v>8280</v>
      </c>
      <c r="L4123" s="219" t="s">
        <v>13</v>
      </c>
      <c r="M4123" t="s">
        <v>14</v>
      </c>
      <c r="N4123" t="s">
        <v>307</v>
      </c>
      <c r="O4123" t="s">
        <v>1599</v>
      </c>
      <c r="P4123" t="s">
        <v>4720</v>
      </c>
      <c r="Q4123" s="241">
        <v>44592</v>
      </c>
      <c r="R4123" s="236">
        <v>44896</v>
      </c>
      <c r="S4123" t="s">
        <v>8452</v>
      </c>
      <c r="T4123" s="267"/>
      <c r="U4123" s="267"/>
      <c r="V4123" s="267"/>
      <c r="W4123" s="267"/>
      <c r="X4123"/>
      <c r="Y4123" t="s">
        <v>8629</v>
      </c>
      <c r="Z4123">
        <v>1852377016</v>
      </c>
      <c r="AA4123" t="s">
        <v>8630</v>
      </c>
      <c r="AB4123" s="273" t="str">
        <f>_xlfn.IFNA(IF(Table[[#This Row],[Programme Partner]]&lt;&gt;Table[[#This Row],[Implementing Partner]],CONCATENATE(Table[[#This Row],[Programme Partner]],"-",Table[[#This Row],[Implementing Partner]]),Table[[#This Row],[Programme Partner]]),"")</f>
        <v>BRAC</v>
      </c>
    </row>
    <row r="4124" spans="1:28" ht="16.5" customHeight="1">
      <c r="A4124" s="183">
        <v>4572</v>
      </c>
      <c r="B4124" s="264" t="s">
        <v>5033</v>
      </c>
      <c r="C4124" s="265" t="s">
        <v>5033</v>
      </c>
      <c r="D4124" s="266" t="s">
        <v>7014</v>
      </c>
      <c r="E4124" s="215" t="s">
        <v>27</v>
      </c>
      <c r="F4124" s="264" t="s">
        <v>8012</v>
      </c>
      <c r="G4124" t="s">
        <v>8370</v>
      </c>
      <c r="H4124" s="264" t="str">
        <f>IFERROR(VLOOKUP(Table[[#This Row],[Activity Details of Assistance]],WHAT!E:F,2,FALSE),"")</f>
        <v xml:space="preserve"># of door </v>
      </c>
      <c r="I4124" s="264"/>
      <c r="J4124">
        <v>3</v>
      </c>
      <c r="K4124" t="s">
        <v>8280</v>
      </c>
      <c r="L4124" s="219" t="s">
        <v>13</v>
      </c>
      <c r="M4124" t="s">
        <v>14</v>
      </c>
      <c r="N4124" t="s">
        <v>307</v>
      </c>
      <c r="O4124" t="s">
        <v>1599</v>
      </c>
      <c r="P4124" t="s">
        <v>4720</v>
      </c>
      <c r="Q4124" s="241">
        <v>44592</v>
      </c>
      <c r="R4124" s="236">
        <v>44896</v>
      </c>
      <c r="S4124" t="s">
        <v>8452</v>
      </c>
      <c r="T4124" s="267"/>
      <c r="U4124" s="267"/>
      <c r="V4124" s="267"/>
      <c r="W4124" s="267"/>
      <c r="X4124"/>
      <c r="Y4124" t="s">
        <v>8629</v>
      </c>
      <c r="Z4124">
        <v>1852377016</v>
      </c>
      <c r="AA4124" t="s">
        <v>8630</v>
      </c>
      <c r="AB4124" s="273" t="str">
        <f>_xlfn.IFNA(IF(Table[[#This Row],[Programme Partner]]&lt;&gt;Table[[#This Row],[Implementing Partner]],CONCATENATE(Table[[#This Row],[Programme Partner]],"-",Table[[#This Row],[Implementing Partner]]),Table[[#This Row],[Programme Partner]]),"")</f>
        <v>BRAC</v>
      </c>
    </row>
    <row r="4125" spans="1:28" ht="16.5" customHeight="1">
      <c r="A4125" s="183">
        <v>4573</v>
      </c>
      <c r="B4125" s="264" t="s">
        <v>5033</v>
      </c>
      <c r="C4125" s="265" t="s">
        <v>5033</v>
      </c>
      <c r="D4125" s="266" t="s">
        <v>7014</v>
      </c>
      <c r="E4125" s="215" t="s">
        <v>27</v>
      </c>
      <c r="F4125" s="264" t="s">
        <v>8012</v>
      </c>
      <c r="G4125" t="s">
        <v>8356</v>
      </c>
      <c r="H4125" s="264" t="str">
        <f>IFERROR(VLOOKUP(Table[[#This Row],[Activity Details of Assistance]],WHAT!E:F,2,FALSE),"")</f>
        <v># of FSM Site</v>
      </c>
      <c r="I4125" s="264"/>
      <c r="J4125">
        <v>1</v>
      </c>
      <c r="K4125" t="s">
        <v>8280</v>
      </c>
      <c r="L4125" s="219" t="s">
        <v>13</v>
      </c>
      <c r="M4125" t="s">
        <v>14</v>
      </c>
      <c r="N4125" t="s">
        <v>307</v>
      </c>
      <c r="O4125" t="s">
        <v>1599</v>
      </c>
      <c r="P4125" t="s">
        <v>4720</v>
      </c>
      <c r="Q4125" s="241">
        <v>44592</v>
      </c>
      <c r="R4125" s="236">
        <v>44896</v>
      </c>
      <c r="S4125" t="s">
        <v>8452</v>
      </c>
      <c r="T4125" s="267"/>
      <c r="U4125" s="267"/>
      <c r="V4125" s="267"/>
      <c r="W4125" s="267"/>
      <c r="X4125"/>
      <c r="Y4125" t="s">
        <v>8629</v>
      </c>
      <c r="Z4125">
        <v>1852377016</v>
      </c>
      <c r="AA4125" t="s">
        <v>8630</v>
      </c>
      <c r="AB4125" s="273" t="str">
        <f>_xlfn.IFNA(IF(Table[[#This Row],[Programme Partner]]&lt;&gt;Table[[#This Row],[Implementing Partner]],CONCATENATE(Table[[#This Row],[Programme Partner]],"-",Table[[#This Row],[Implementing Partner]]),Table[[#This Row],[Programme Partner]]),"")</f>
        <v>BRAC</v>
      </c>
    </row>
    <row r="4126" spans="1:28" ht="16.5" customHeight="1">
      <c r="A4126" s="183">
        <v>4574</v>
      </c>
      <c r="B4126" s="264" t="s">
        <v>5033</v>
      </c>
      <c r="C4126" s="265" t="s">
        <v>5033</v>
      </c>
      <c r="D4126" s="266" t="s">
        <v>7014</v>
      </c>
      <c r="E4126" s="215" t="s">
        <v>27</v>
      </c>
      <c r="F4126" s="264" t="s">
        <v>8012</v>
      </c>
      <c r="G4126" t="s">
        <v>8372</v>
      </c>
      <c r="H4126" s="264" t="str">
        <f>IFERROR(VLOOKUP(Table[[#This Row],[Activity Details of Assistance]],WHAT!E:F,2,FALSE),"")</f>
        <v># of door</v>
      </c>
      <c r="I4126" s="264"/>
      <c r="J4126">
        <v>4</v>
      </c>
      <c r="K4126" t="s">
        <v>8280</v>
      </c>
      <c r="L4126" s="219" t="s">
        <v>13</v>
      </c>
      <c r="M4126" t="s">
        <v>14</v>
      </c>
      <c r="N4126" t="s">
        <v>307</v>
      </c>
      <c r="O4126" t="s">
        <v>1599</v>
      </c>
      <c r="P4126" t="s">
        <v>4720</v>
      </c>
      <c r="Q4126" s="241">
        <v>44592</v>
      </c>
      <c r="R4126" s="236">
        <v>44896</v>
      </c>
      <c r="S4126" t="s">
        <v>8452</v>
      </c>
      <c r="T4126" s="267"/>
      <c r="U4126" s="267"/>
      <c r="V4126" s="267"/>
      <c r="W4126" s="267"/>
      <c r="X4126"/>
      <c r="Y4126" t="s">
        <v>8629</v>
      </c>
      <c r="Z4126">
        <v>1852377016</v>
      </c>
      <c r="AA4126" t="s">
        <v>8630</v>
      </c>
      <c r="AB4126" s="273" t="str">
        <f>_xlfn.IFNA(IF(Table[[#This Row],[Programme Partner]]&lt;&gt;Table[[#This Row],[Implementing Partner]],CONCATENATE(Table[[#This Row],[Programme Partner]],"-",Table[[#This Row],[Implementing Partner]]),Table[[#This Row],[Programme Partner]]),"")</f>
        <v>BRAC</v>
      </c>
    </row>
    <row r="4127" spans="1:28" ht="16.5" customHeight="1">
      <c r="A4127" s="183">
        <v>4575</v>
      </c>
      <c r="B4127" s="264" t="s">
        <v>5033</v>
      </c>
      <c r="C4127" s="265" t="s">
        <v>5033</v>
      </c>
      <c r="D4127" s="266" t="s">
        <v>7014</v>
      </c>
      <c r="E4127" s="215" t="s">
        <v>27</v>
      </c>
      <c r="F4127" s="264" t="s">
        <v>8012</v>
      </c>
      <c r="G4127" s="195" t="s">
        <v>8586</v>
      </c>
      <c r="H4127" s="264" t="str">
        <f>IFERROR(VLOOKUP(Table[[#This Row],[Activity Details of Assistance]],WHAT!E:F,2,FALSE),"")</f>
        <v># of door</v>
      </c>
      <c r="I4127" s="264"/>
      <c r="J4127">
        <v>11</v>
      </c>
      <c r="K4127" t="s">
        <v>8280</v>
      </c>
      <c r="L4127" s="219" t="s">
        <v>13</v>
      </c>
      <c r="M4127" t="s">
        <v>14</v>
      </c>
      <c r="N4127" t="s">
        <v>307</v>
      </c>
      <c r="O4127" t="s">
        <v>1599</v>
      </c>
      <c r="P4127" t="s">
        <v>4720</v>
      </c>
      <c r="Q4127" s="241">
        <v>44592</v>
      </c>
      <c r="R4127" s="236">
        <v>44896</v>
      </c>
      <c r="S4127" t="s">
        <v>8452</v>
      </c>
      <c r="T4127" s="267"/>
      <c r="U4127" s="267"/>
      <c r="V4127" s="267"/>
      <c r="W4127" s="267"/>
      <c r="X4127"/>
      <c r="Y4127" t="s">
        <v>8629</v>
      </c>
      <c r="Z4127">
        <v>1852377016</v>
      </c>
      <c r="AA4127" t="s">
        <v>8630</v>
      </c>
      <c r="AB4127" s="273" t="str">
        <f>_xlfn.IFNA(IF(Table[[#This Row],[Programme Partner]]&lt;&gt;Table[[#This Row],[Implementing Partner]],CONCATENATE(Table[[#This Row],[Programme Partner]],"-",Table[[#This Row],[Implementing Partner]]),Table[[#This Row],[Programme Partner]]),"")</f>
        <v>BRAC</v>
      </c>
    </row>
    <row r="4128" spans="1:28" ht="16.5" customHeight="1">
      <c r="A4128" s="183">
        <v>4576</v>
      </c>
      <c r="B4128" s="264" t="s">
        <v>5033</v>
      </c>
      <c r="C4128" s="265" t="s">
        <v>5033</v>
      </c>
      <c r="D4128" s="266" t="s">
        <v>7014</v>
      </c>
      <c r="E4128" s="215" t="s">
        <v>27</v>
      </c>
      <c r="F4128" s="264" t="s">
        <v>8012</v>
      </c>
      <c r="G4128" t="s">
        <v>8357</v>
      </c>
      <c r="H4128" s="264" t="str">
        <f>IFERROR(VLOOKUP(Table[[#This Row],[Activity Details of Assistance]],WHAT!E:F,2,FALSE),"")</f>
        <v># of door</v>
      </c>
      <c r="I4128" s="264"/>
      <c r="J4128">
        <v>43</v>
      </c>
      <c r="K4128" t="s">
        <v>8280</v>
      </c>
      <c r="L4128" s="219" t="s">
        <v>13</v>
      </c>
      <c r="M4128" t="s">
        <v>14</v>
      </c>
      <c r="N4128" t="s">
        <v>307</v>
      </c>
      <c r="O4128" t="s">
        <v>1599</v>
      </c>
      <c r="P4128" t="s">
        <v>4720</v>
      </c>
      <c r="Q4128" s="241">
        <v>44592</v>
      </c>
      <c r="R4128" s="236">
        <v>44896</v>
      </c>
      <c r="S4128" t="s">
        <v>8452</v>
      </c>
      <c r="T4128" s="267"/>
      <c r="U4128" s="267"/>
      <c r="V4128" s="267"/>
      <c r="W4128" s="267"/>
      <c r="X4128"/>
      <c r="Y4128" t="s">
        <v>8629</v>
      </c>
      <c r="Z4128">
        <v>1852377016</v>
      </c>
      <c r="AA4128" t="s">
        <v>8630</v>
      </c>
      <c r="AB4128" s="273" t="str">
        <f>_xlfn.IFNA(IF(Table[[#This Row],[Programme Partner]]&lt;&gt;Table[[#This Row],[Implementing Partner]],CONCATENATE(Table[[#This Row],[Programme Partner]],"-",Table[[#This Row],[Implementing Partner]]),Table[[#This Row],[Programme Partner]]),"")</f>
        <v>BRAC</v>
      </c>
    </row>
    <row r="4129" spans="1:28" ht="16.5" customHeight="1">
      <c r="A4129" s="183">
        <v>4577</v>
      </c>
      <c r="B4129" s="264" t="s">
        <v>5033</v>
      </c>
      <c r="C4129" s="265" t="s">
        <v>5033</v>
      </c>
      <c r="D4129" s="266" t="s">
        <v>7014</v>
      </c>
      <c r="E4129" s="215" t="s">
        <v>27</v>
      </c>
      <c r="F4129" s="264" t="s">
        <v>8013</v>
      </c>
      <c r="G4129" t="s">
        <v>8313</v>
      </c>
      <c r="H4129" s="264" t="str">
        <f>IFERROR(VLOOKUP(Table[[#This Row],[Activity Details of Assistance]],WHAT!E:F,2,FALSE),"")</f>
        <v># of HP sessions at community level</v>
      </c>
      <c r="I4129" s="264"/>
      <c r="J4129">
        <v>99</v>
      </c>
      <c r="K4129" t="s">
        <v>8280</v>
      </c>
      <c r="L4129" s="219" t="s">
        <v>13</v>
      </c>
      <c r="M4129" t="s">
        <v>14</v>
      </c>
      <c r="N4129" t="s">
        <v>307</v>
      </c>
      <c r="O4129" t="s">
        <v>1599</v>
      </c>
      <c r="P4129" t="s">
        <v>4720</v>
      </c>
      <c r="Q4129" s="241">
        <v>44592</v>
      </c>
      <c r="R4129" s="236">
        <v>44896</v>
      </c>
      <c r="S4129" t="s">
        <v>8452</v>
      </c>
      <c r="T4129" s="267"/>
      <c r="U4129" s="267"/>
      <c r="V4129" s="267"/>
      <c r="W4129" s="267"/>
      <c r="X4129"/>
      <c r="Y4129" t="s">
        <v>8629</v>
      </c>
      <c r="Z4129">
        <v>1852377016</v>
      </c>
      <c r="AA4129" t="s">
        <v>8630</v>
      </c>
      <c r="AB4129" s="273" t="str">
        <f>_xlfn.IFNA(IF(Table[[#This Row],[Programme Partner]]&lt;&gt;Table[[#This Row],[Implementing Partner]],CONCATENATE(Table[[#This Row],[Programme Partner]],"-",Table[[#This Row],[Implementing Partner]]),Table[[#This Row],[Programme Partner]]),"")</f>
        <v>BRAC</v>
      </c>
    </row>
    <row r="4130" spans="1:28" ht="16.5" customHeight="1">
      <c r="A4130" s="183">
        <v>4578</v>
      </c>
      <c r="B4130" s="264" t="s">
        <v>5033</v>
      </c>
      <c r="C4130" s="265" t="s">
        <v>5033</v>
      </c>
      <c r="D4130" s="266" t="s">
        <v>7014</v>
      </c>
      <c r="E4130" s="215" t="s">
        <v>27</v>
      </c>
      <c r="F4130" s="264" t="s">
        <v>8013</v>
      </c>
      <c r="G4130" t="s">
        <v>8314</v>
      </c>
      <c r="H4130" s="264" t="str">
        <f>IFERROR(VLOOKUP(Table[[#This Row],[Activity Details of Assistance]],WHAT!E:F,2,FALSE),"")</f>
        <v># of HP sessions at HH level</v>
      </c>
      <c r="I4130" s="264"/>
      <c r="J4130">
        <v>467</v>
      </c>
      <c r="K4130" t="s">
        <v>8280</v>
      </c>
      <c r="L4130" s="219" t="s">
        <v>13</v>
      </c>
      <c r="M4130" t="s">
        <v>14</v>
      </c>
      <c r="N4130" t="s">
        <v>307</v>
      </c>
      <c r="O4130" t="s">
        <v>1599</v>
      </c>
      <c r="P4130" t="s">
        <v>4720</v>
      </c>
      <c r="Q4130" s="241">
        <v>44592</v>
      </c>
      <c r="R4130" s="236">
        <v>44896</v>
      </c>
      <c r="S4130" t="s">
        <v>8452</v>
      </c>
      <c r="T4130" s="267"/>
      <c r="U4130" s="267"/>
      <c r="V4130" s="267"/>
      <c r="W4130" s="267"/>
      <c r="X4130"/>
      <c r="Y4130" t="s">
        <v>8629</v>
      </c>
      <c r="Z4130">
        <v>1852377016</v>
      </c>
      <c r="AA4130" t="s">
        <v>8630</v>
      </c>
      <c r="AB4130" s="273" t="str">
        <f>_xlfn.IFNA(IF(Table[[#This Row],[Programme Partner]]&lt;&gt;Table[[#This Row],[Implementing Partner]],CONCATENATE(Table[[#This Row],[Programme Partner]],"-",Table[[#This Row],[Implementing Partner]]),Table[[#This Row],[Programme Partner]]),"")</f>
        <v>BRAC</v>
      </c>
    </row>
    <row r="4131" spans="1:28" ht="16.5" customHeight="1">
      <c r="A4131" s="183">
        <v>4579</v>
      </c>
      <c r="B4131" s="264" t="s">
        <v>5275</v>
      </c>
      <c r="C4131" s="265" t="s">
        <v>5087</v>
      </c>
      <c r="D4131" s="266" t="s">
        <v>5275</v>
      </c>
      <c r="E4131" s="215" t="s">
        <v>27</v>
      </c>
      <c r="F4131" s="264" t="s">
        <v>8011</v>
      </c>
      <c r="G4131" t="s">
        <v>8355</v>
      </c>
      <c r="H4131" s="264" t="str">
        <f>IFERROR(VLOOKUP(Table[[#This Row],[Activity Details of Assistance]],WHAT!E:F,2,FALSE),"")</f>
        <v># of water network</v>
      </c>
      <c r="I4131" s="264"/>
      <c r="J4131">
        <v>1</v>
      </c>
      <c r="K4131" t="s">
        <v>8280</v>
      </c>
      <c r="L4131" s="219" t="s">
        <v>13</v>
      </c>
      <c r="M4131" t="s">
        <v>14</v>
      </c>
      <c r="N4131" t="s">
        <v>307</v>
      </c>
      <c r="O4131" t="s">
        <v>1603</v>
      </c>
      <c r="P4131" t="s">
        <v>4685</v>
      </c>
      <c r="Q4131" s="236">
        <v>44681</v>
      </c>
      <c r="R4131" s="236">
        <v>44958</v>
      </c>
      <c r="S4131" t="s">
        <v>8452</v>
      </c>
      <c r="T4131" s="267"/>
      <c r="U4131" s="267"/>
      <c r="V4131" s="267"/>
      <c r="W4131" s="267"/>
      <c r="X4131"/>
      <c r="Y4131" t="s">
        <v>8338</v>
      </c>
      <c r="Z4131">
        <v>1757266614</v>
      </c>
      <c r="AA4131" t="s">
        <v>8339</v>
      </c>
      <c r="AB4131" s="273" t="str">
        <f>_xlfn.IFNA(IF(Table[[#This Row],[Programme Partner]]&lt;&gt;Table[[#This Row],[Implementing Partner]],CONCATENATE(Table[[#This Row],[Programme Partner]],"-",Table[[#This Row],[Implementing Partner]]),Table[[#This Row],[Programme Partner]]),"")</f>
        <v>UNICEF-DSK</v>
      </c>
    </row>
    <row r="4132" spans="1:28" ht="16.5" customHeight="1">
      <c r="A4132" s="183">
        <v>4580</v>
      </c>
      <c r="B4132" s="264" t="s">
        <v>5275</v>
      </c>
      <c r="C4132" s="265" t="s">
        <v>5087</v>
      </c>
      <c r="D4132" s="266" t="s">
        <v>5275</v>
      </c>
      <c r="E4132" s="215" t="s">
        <v>27</v>
      </c>
      <c r="F4132" s="264" t="s">
        <v>8012</v>
      </c>
      <c r="G4132" s="195" t="s">
        <v>8585</v>
      </c>
      <c r="H4132" s="264" t="str">
        <f>IFERROR(VLOOKUP(Table[[#This Row],[Activity Details of Assistance]],WHAT!E:F,2,FALSE),"")</f>
        <v xml:space="preserve"># of door </v>
      </c>
      <c r="I4132" s="264"/>
      <c r="J4132">
        <v>35</v>
      </c>
      <c r="K4132" t="s">
        <v>8280</v>
      </c>
      <c r="L4132" s="219" t="s">
        <v>13</v>
      </c>
      <c r="M4132" t="s">
        <v>14</v>
      </c>
      <c r="N4132" t="s">
        <v>307</v>
      </c>
      <c r="O4132" t="s">
        <v>1603</v>
      </c>
      <c r="P4132" t="s">
        <v>4685</v>
      </c>
      <c r="Q4132" s="236">
        <v>44681</v>
      </c>
      <c r="R4132" s="236">
        <v>44958</v>
      </c>
      <c r="S4132" t="s">
        <v>8452</v>
      </c>
      <c r="T4132" s="267"/>
      <c r="U4132" s="267"/>
      <c r="V4132" s="267"/>
      <c r="W4132" s="267"/>
      <c r="X4132"/>
      <c r="Y4132" t="s">
        <v>8338</v>
      </c>
      <c r="Z4132">
        <v>1757266614</v>
      </c>
      <c r="AA4132" t="s">
        <v>8339</v>
      </c>
      <c r="AB4132" s="273" t="str">
        <f>_xlfn.IFNA(IF(Table[[#This Row],[Programme Partner]]&lt;&gt;Table[[#This Row],[Implementing Partner]],CONCATENATE(Table[[#This Row],[Programme Partner]],"-",Table[[#This Row],[Implementing Partner]]),Table[[#This Row],[Programme Partner]]),"")</f>
        <v>UNICEF-DSK</v>
      </c>
    </row>
    <row r="4133" spans="1:28" ht="16.5" customHeight="1">
      <c r="A4133" s="183">
        <v>4581</v>
      </c>
      <c r="B4133" s="264" t="s">
        <v>5275</v>
      </c>
      <c r="C4133" s="265" t="s">
        <v>5087</v>
      </c>
      <c r="D4133" s="266" t="s">
        <v>5275</v>
      </c>
      <c r="E4133" s="215" t="s">
        <v>27</v>
      </c>
      <c r="F4133" s="264" t="s">
        <v>8012</v>
      </c>
      <c r="G4133" t="s">
        <v>8359</v>
      </c>
      <c r="H4133" s="264" t="str">
        <f>IFERROR(VLOOKUP(Table[[#This Row],[Activity Details of Assistance]],WHAT!E:F,2,FALSE),"")</f>
        <v># of FSM Site</v>
      </c>
      <c r="I4133" s="264"/>
      <c r="J4133">
        <v>3</v>
      </c>
      <c r="K4133" t="s">
        <v>8280</v>
      </c>
      <c r="L4133" s="219" t="s">
        <v>13</v>
      </c>
      <c r="M4133" t="s">
        <v>14</v>
      </c>
      <c r="N4133" t="s">
        <v>307</v>
      </c>
      <c r="O4133" t="s">
        <v>1603</v>
      </c>
      <c r="P4133" t="s">
        <v>4685</v>
      </c>
      <c r="Q4133" s="236">
        <v>44681</v>
      </c>
      <c r="R4133" s="236">
        <v>44958</v>
      </c>
      <c r="S4133" t="s">
        <v>8452</v>
      </c>
      <c r="T4133" s="267"/>
      <c r="U4133" s="267"/>
      <c r="V4133" s="267"/>
      <c r="W4133" s="267"/>
      <c r="X4133"/>
      <c r="Y4133" t="s">
        <v>8338</v>
      </c>
      <c r="Z4133">
        <v>1757266614</v>
      </c>
      <c r="AA4133" t="s">
        <v>8339</v>
      </c>
      <c r="AB4133" s="273" t="str">
        <f>_xlfn.IFNA(IF(Table[[#This Row],[Programme Partner]]&lt;&gt;Table[[#This Row],[Implementing Partner]],CONCATENATE(Table[[#This Row],[Programme Partner]],"-",Table[[#This Row],[Implementing Partner]]),Table[[#This Row],[Programme Partner]]),"")</f>
        <v>UNICEF-DSK</v>
      </c>
    </row>
    <row r="4134" spans="1:28" ht="16.5" customHeight="1">
      <c r="A4134" s="183">
        <v>4582</v>
      </c>
      <c r="B4134" s="264" t="s">
        <v>5275</v>
      </c>
      <c r="C4134" s="265" t="s">
        <v>5087</v>
      </c>
      <c r="D4134" s="266" t="s">
        <v>5275</v>
      </c>
      <c r="E4134" s="215" t="s">
        <v>27</v>
      </c>
      <c r="F4134" s="264" t="s">
        <v>8012</v>
      </c>
      <c r="G4134" t="s">
        <v>8356</v>
      </c>
      <c r="H4134" s="264" t="str">
        <f>IFERROR(VLOOKUP(Table[[#This Row],[Activity Details of Assistance]],WHAT!E:F,2,FALSE),"")</f>
        <v># of FSM Site</v>
      </c>
      <c r="I4134" s="264"/>
      <c r="J4134">
        <v>1</v>
      </c>
      <c r="K4134" t="s">
        <v>8280</v>
      </c>
      <c r="L4134" s="219" t="s">
        <v>13</v>
      </c>
      <c r="M4134" t="s">
        <v>14</v>
      </c>
      <c r="N4134" t="s">
        <v>307</v>
      </c>
      <c r="O4134" t="s">
        <v>1603</v>
      </c>
      <c r="P4134" t="s">
        <v>4685</v>
      </c>
      <c r="Q4134" s="236">
        <v>44681</v>
      </c>
      <c r="R4134" s="236">
        <v>44958</v>
      </c>
      <c r="S4134" t="s">
        <v>8452</v>
      </c>
      <c r="T4134" s="267"/>
      <c r="U4134" s="267"/>
      <c r="V4134" s="267"/>
      <c r="W4134" s="267"/>
      <c r="X4134"/>
      <c r="Y4134" t="s">
        <v>8338</v>
      </c>
      <c r="Z4134">
        <v>1757266614</v>
      </c>
      <c r="AA4134" t="s">
        <v>8339</v>
      </c>
      <c r="AB4134" s="273" t="str">
        <f>_xlfn.IFNA(IF(Table[[#This Row],[Programme Partner]]&lt;&gt;Table[[#This Row],[Implementing Partner]],CONCATENATE(Table[[#This Row],[Programme Partner]],"-",Table[[#This Row],[Implementing Partner]]),Table[[#This Row],[Programme Partner]]),"")</f>
        <v>UNICEF-DSK</v>
      </c>
    </row>
    <row r="4135" spans="1:28" ht="16.5" customHeight="1">
      <c r="A4135" s="183">
        <v>4583</v>
      </c>
      <c r="B4135" s="264" t="s">
        <v>5275</v>
      </c>
      <c r="C4135" s="265" t="s">
        <v>5087</v>
      </c>
      <c r="D4135" s="266" t="s">
        <v>5275</v>
      </c>
      <c r="E4135" s="215" t="s">
        <v>27</v>
      </c>
      <c r="F4135" s="264" t="s">
        <v>8012</v>
      </c>
      <c r="G4135" s="195" t="s">
        <v>8586</v>
      </c>
      <c r="H4135" s="264" t="str">
        <f>IFERROR(VLOOKUP(Table[[#This Row],[Activity Details of Assistance]],WHAT!E:F,2,FALSE),"")</f>
        <v># of door</v>
      </c>
      <c r="I4135" s="264"/>
      <c r="J4135">
        <v>90</v>
      </c>
      <c r="K4135" t="s">
        <v>8280</v>
      </c>
      <c r="L4135" s="219" t="s">
        <v>13</v>
      </c>
      <c r="M4135" t="s">
        <v>14</v>
      </c>
      <c r="N4135" t="s">
        <v>307</v>
      </c>
      <c r="O4135" t="s">
        <v>1603</v>
      </c>
      <c r="P4135" t="s">
        <v>4685</v>
      </c>
      <c r="Q4135" s="236">
        <v>44681</v>
      </c>
      <c r="R4135" s="236">
        <v>44958</v>
      </c>
      <c r="S4135" t="s">
        <v>8452</v>
      </c>
      <c r="T4135" s="267"/>
      <c r="U4135" s="267"/>
      <c r="V4135" s="267"/>
      <c r="W4135" s="267"/>
      <c r="X4135"/>
      <c r="Y4135" t="s">
        <v>8338</v>
      </c>
      <c r="Z4135">
        <v>1757266614</v>
      </c>
      <c r="AA4135" t="s">
        <v>8339</v>
      </c>
      <c r="AB4135" s="273" t="str">
        <f>_xlfn.IFNA(IF(Table[[#This Row],[Programme Partner]]&lt;&gt;Table[[#This Row],[Implementing Partner]],CONCATENATE(Table[[#This Row],[Programme Partner]],"-",Table[[#This Row],[Implementing Partner]]),Table[[#This Row],[Programme Partner]]),"")</f>
        <v>UNICEF-DSK</v>
      </c>
    </row>
    <row r="4136" spans="1:28" ht="16.5" customHeight="1">
      <c r="A4136" s="183">
        <v>4584</v>
      </c>
      <c r="B4136" s="264" t="s">
        <v>5275</v>
      </c>
      <c r="C4136" s="265" t="s">
        <v>5087</v>
      </c>
      <c r="D4136" s="266" t="s">
        <v>5275</v>
      </c>
      <c r="E4136" s="215" t="s">
        <v>27</v>
      </c>
      <c r="F4136" s="264" t="s">
        <v>8012</v>
      </c>
      <c r="G4136" t="s">
        <v>8357</v>
      </c>
      <c r="H4136" s="264" t="str">
        <f>IFERROR(VLOOKUP(Table[[#This Row],[Activity Details of Assistance]],WHAT!E:F,2,FALSE),"")</f>
        <v># of door</v>
      </c>
      <c r="I4136" s="264"/>
      <c r="J4136">
        <v>280</v>
      </c>
      <c r="K4136" t="s">
        <v>8280</v>
      </c>
      <c r="L4136" s="219" t="s">
        <v>13</v>
      </c>
      <c r="M4136" t="s">
        <v>14</v>
      </c>
      <c r="N4136" t="s">
        <v>307</v>
      </c>
      <c r="O4136" t="s">
        <v>1603</v>
      </c>
      <c r="P4136" t="s">
        <v>4685</v>
      </c>
      <c r="Q4136" s="236">
        <v>44681</v>
      </c>
      <c r="R4136" s="236">
        <v>44958</v>
      </c>
      <c r="S4136" t="s">
        <v>8452</v>
      </c>
      <c r="T4136" s="267"/>
      <c r="U4136" s="267"/>
      <c r="V4136" s="267"/>
      <c r="W4136" s="267"/>
      <c r="X4136"/>
      <c r="Y4136" t="s">
        <v>8338</v>
      </c>
      <c r="Z4136">
        <v>1757266614</v>
      </c>
      <c r="AA4136" t="s">
        <v>8339</v>
      </c>
      <c r="AB4136" s="273" t="str">
        <f>_xlfn.IFNA(IF(Table[[#This Row],[Programme Partner]]&lt;&gt;Table[[#This Row],[Implementing Partner]],CONCATENATE(Table[[#This Row],[Programme Partner]],"-",Table[[#This Row],[Implementing Partner]]),Table[[#This Row],[Programme Partner]]),"")</f>
        <v>UNICEF-DSK</v>
      </c>
    </row>
    <row r="4137" spans="1:28" ht="16.5" customHeight="1">
      <c r="A4137" s="183">
        <v>4585</v>
      </c>
      <c r="B4137" s="264" t="s">
        <v>5275</v>
      </c>
      <c r="C4137" s="265" t="s">
        <v>5087</v>
      </c>
      <c r="D4137" s="266" t="s">
        <v>5275</v>
      </c>
      <c r="E4137" s="215" t="s">
        <v>27</v>
      </c>
      <c r="F4137" s="264" t="s">
        <v>8013</v>
      </c>
      <c r="G4137" t="s">
        <v>8313</v>
      </c>
      <c r="H4137" s="264" t="str">
        <f>IFERROR(VLOOKUP(Table[[#This Row],[Activity Details of Assistance]],WHAT!E:F,2,FALSE),"")</f>
        <v># of HP sessions at community level</v>
      </c>
      <c r="I4137" s="264"/>
      <c r="J4137">
        <v>102</v>
      </c>
      <c r="K4137" t="s">
        <v>8280</v>
      </c>
      <c r="L4137" s="219" t="s">
        <v>13</v>
      </c>
      <c r="M4137" t="s">
        <v>14</v>
      </c>
      <c r="N4137" t="s">
        <v>307</v>
      </c>
      <c r="O4137" t="s">
        <v>1603</v>
      </c>
      <c r="P4137" t="s">
        <v>4685</v>
      </c>
      <c r="Q4137" s="236">
        <v>44681</v>
      </c>
      <c r="R4137" s="236">
        <v>44958</v>
      </c>
      <c r="S4137" t="s">
        <v>8452</v>
      </c>
      <c r="T4137" s="267"/>
      <c r="U4137" s="267"/>
      <c r="V4137" s="267"/>
      <c r="W4137" s="267"/>
      <c r="X4137"/>
      <c r="Y4137" t="s">
        <v>8338</v>
      </c>
      <c r="Z4137">
        <v>1757266614</v>
      </c>
      <c r="AA4137" t="s">
        <v>8339</v>
      </c>
      <c r="AB4137" s="273" t="str">
        <f>_xlfn.IFNA(IF(Table[[#This Row],[Programme Partner]]&lt;&gt;Table[[#This Row],[Implementing Partner]],CONCATENATE(Table[[#This Row],[Programme Partner]],"-",Table[[#This Row],[Implementing Partner]]),Table[[#This Row],[Programme Partner]]),"")</f>
        <v>UNICEF-DSK</v>
      </c>
    </row>
    <row r="4138" spans="1:28" ht="16.5" customHeight="1">
      <c r="A4138" s="183">
        <v>4586</v>
      </c>
      <c r="B4138" s="264" t="s">
        <v>5275</v>
      </c>
      <c r="C4138" s="265" t="s">
        <v>5087</v>
      </c>
      <c r="D4138" s="266" t="s">
        <v>5275</v>
      </c>
      <c r="E4138" s="215" t="s">
        <v>27</v>
      </c>
      <c r="F4138" s="264" t="s">
        <v>8013</v>
      </c>
      <c r="G4138" t="s">
        <v>8314</v>
      </c>
      <c r="H4138" s="264" t="str">
        <f>IFERROR(VLOOKUP(Table[[#This Row],[Activity Details of Assistance]],WHAT!E:F,2,FALSE),"")</f>
        <v># of HP sessions at HH level</v>
      </c>
      <c r="I4138" s="264"/>
      <c r="J4138">
        <v>576</v>
      </c>
      <c r="K4138" t="s">
        <v>8280</v>
      </c>
      <c r="L4138" s="219" t="s">
        <v>13</v>
      </c>
      <c r="M4138" t="s">
        <v>14</v>
      </c>
      <c r="N4138" t="s">
        <v>307</v>
      </c>
      <c r="O4138" t="s">
        <v>1603</v>
      </c>
      <c r="P4138" t="s">
        <v>4685</v>
      </c>
      <c r="Q4138" s="236">
        <v>44681</v>
      </c>
      <c r="R4138" s="236">
        <v>44958</v>
      </c>
      <c r="S4138" t="s">
        <v>8452</v>
      </c>
      <c r="T4138" s="267"/>
      <c r="U4138" s="267"/>
      <c r="V4138" s="267"/>
      <c r="W4138" s="267"/>
      <c r="X4138"/>
      <c r="Y4138" t="s">
        <v>8338</v>
      </c>
      <c r="Z4138">
        <v>1757266614</v>
      </c>
      <c r="AA4138" t="s">
        <v>8339</v>
      </c>
      <c r="AB4138" s="273" t="str">
        <f>_xlfn.IFNA(IF(Table[[#This Row],[Programme Partner]]&lt;&gt;Table[[#This Row],[Implementing Partner]],CONCATENATE(Table[[#This Row],[Programme Partner]],"-",Table[[#This Row],[Implementing Partner]]),Table[[#This Row],[Programme Partner]]),"")</f>
        <v>UNICEF-DSK</v>
      </c>
    </row>
    <row r="4139" spans="1:28" ht="16.5" customHeight="1">
      <c r="A4139" s="183">
        <v>4587</v>
      </c>
      <c r="B4139" s="264" t="s">
        <v>5275</v>
      </c>
      <c r="C4139" s="265" t="s">
        <v>5087</v>
      </c>
      <c r="D4139" s="266" t="s">
        <v>5275</v>
      </c>
      <c r="E4139" s="215" t="s">
        <v>27</v>
      </c>
      <c r="F4139" s="264" t="s">
        <v>8014</v>
      </c>
      <c r="G4139" t="s">
        <v>8445</v>
      </c>
      <c r="H4139" s="264" t="str">
        <f>IFERROR(VLOOKUP(Table[[#This Row],[Activity Details of Assistance]],WHAT!E:F,2,FALSE),"")</f>
        <v># of plant</v>
      </c>
      <c r="I4139" s="264"/>
      <c r="J4139">
        <v>1</v>
      </c>
      <c r="K4139" t="s">
        <v>8280</v>
      </c>
      <c r="L4139" s="219" t="s">
        <v>13</v>
      </c>
      <c r="M4139" t="s">
        <v>14</v>
      </c>
      <c r="N4139" t="s">
        <v>307</v>
      </c>
      <c r="O4139" t="s">
        <v>1603</v>
      </c>
      <c r="P4139" t="s">
        <v>4685</v>
      </c>
      <c r="Q4139" s="236">
        <v>44681</v>
      </c>
      <c r="R4139" s="236">
        <v>44958</v>
      </c>
      <c r="S4139" t="s">
        <v>8452</v>
      </c>
      <c r="T4139" s="267"/>
      <c r="U4139" s="267"/>
      <c r="V4139" s="267"/>
      <c r="W4139" s="267"/>
      <c r="X4139"/>
      <c r="Y4139" t="s">
        <v>8338</v>
      </c>
      <c r="Z4139">
        <v>1757266614</v>
      </c>
      <c r="AA4139" t="s">
        <v>8339</v>
      </c>
      <c r="AB4139" s="273" t="str">
        <f>_xlfn.IFNA(IF(Table[[#This Row],[Programme Partner]]&lt;&gt;Table[[#This Row],[Implementing Partner]],CONCATENATE(Table[[#This Row],[Programme Partner]],"-",Table[[#This Row],[Implementing Partner]]),Table[[#This Row],[Programme Partner]]),"")</f>
        <v>UNICEF-DSK</v>
      </c>
    </row>
    <row r="4140" spans="1:28" ht="16.5" customHeight="1">
      <c r="A4140" s="183">
        <v>4588</v>
      </c>
      <c r="B4140" s="264" t="s">
        <v>8453</v>
      </c>
      <c r="C4140" s="265" t="s">
        <v>5087</v>
      </c>
      <c r="D4140" s="266" t="s">
        <v>8453</v>
      </c>
      <c r="E4140" s="215" t="s">
        <v>27</v>
      </c>
      <c r="F4140" s="264" t="s">
        <v>8012</v>
      </c>
      <c r="G4140" s="195" t="s">
        <v>8357</v>
      </c>
      <c r="H4140" s="264" t="str">
        <f>IFERROR(VLOOKUP(Table[[#This Row],[Activity Details of Assistance]],WHAT!E:F,2,FALSE),"")</f>
        <v># of door</v>
      </c>
      <c r="I4140" s="264"/>
      <c r="J4140">
        <v>84</v>
      </c>
      <c r="K4140" t="s">
        <v>8280</v>
      </c>
      <c r="L4140" s="219" t="s">
        <v>13</v>
      </c>
      <c r="M4140" t="s">
        <v>14</v>
      </c>
      <c r="N4140" t="s">
        <v>307</v>
      </c>
      <c r="O4140" t="s">
        <v>1603</v>
      </c>
      <c r="P4140" t="s">
        <v>4685</v>
      </c>
      <c r="Q4140" s="236">
        <v>44681</v>
      </c>
      <c r="R4140" s="236">
        <v>44834</v>
      </c>
      <c r="S4140" t="s">
        <v>8452</v>
      </c>
      <c r="T4140" s="267"/>
      <c r="U4140" s="267"/>
      <c r="V4140" s="267"/>
      <c r="W4140" s="267"/>
      <c r="X4140"/>
      <c r="Y4140" t="s">
        <v>8338</v>
      </c>
      <c r="Z4140">
        <v>1757266614</v>
      </c>
      <c r="AA4140" t="s">
        <v>8339</v>
      </c>
      <c r="AB4140" s="273" t="str">
        <f>_xlfn.IFNA(IF(Table[[#This Row],[Programme Partner]]&lt;&gt;Table[[#This Row],[Implementing Partner]],CONCATENATE(Table[[#This Row],[Programme Partner]],"-",Table[[#This Row],[Implementing Partner]]),Table[[#This Row],[Programme Partner]]),"")</f>
        <v>OXFAM-DSK</v>
      </c>
    </row>
    <row r="4141" spans="1:28" ht="16.5" customHeight="1">
      <c r="A4141" s="183">
        <v>4589</v>
      </c>
      <c r="B4141" s="264" t="s">
        <v>8453</v>
      </c>
      <c r="C4141" s="265" t="s">
        <v>5087</v>
      </c>
      <c r="D4141" s="266" t="s">
        <v>8453</v>
      </c>
      <c r="E4141" s="215" t="s">
        <v>27</v>
      </c>
      <c r="F4141" s="264" t="s">
        <v>8013</v>
      </c>
      <c r="G4141" t="s">
        <v>8313</v>
      </c>
      <c r="H4141" s="264" t="str">
        <f>IFERROR(VLOOKUP(Table[[#This Row],[Activity Details of Assistance]],WHAT!E:F,2,FALSE),"")</f>
        <v># of HP sessions at community level</v>
      </c>
      <c r="I4141" s="264"/>
      <c r="J4141">
        <v>26</v>
      </c>
      <c r="K4141" t="s">
        <v>8280</v>
      </c>
      <c r="L4141" s="219" t="s">
        <v>13</v>
      </c>
      <c r="M4141" t="s">
        <v>14</v>
      </c>
      <c r="N4141" t="s">
        <v>307</v>
      </c>
      <c r="O4141" t="s">
        <v>1603</v>
      </c>
      <c r="P4141" t="s">
        <v>4685</v>
      </c>
      <c r="Q4141" s="236">
        <v>44681</v>
      </c>
      <c r="R4141" s="236">
        <v>44834</v>
      </c>
      <c r="S4141" t="s">
        <v>8452</v>
      </c>
      <c r="T4141" s="267"/>
      <c r="U4141" s="267"/>
      <c r="V4141" s="267"/>
      <c r="W4141" s="267"/>
      <c r="X4141"/>
      <c r="Y4141" t="s">
        <v>8338</v>
      </c>
      <c r="Z4141">
        <v>1757266614</v>
      </c>
      <c r="AA4141" t="s">
        <v>8339</v>
      </c>
      <c r="AB4141" s="273" t="str">
        <f>_xlfn.IFNA(IF(Table[[#This Row],[Programme Partner]]&lt;&gt;Table[[#This Row],[Implementing Partner]],CONCATENATE(Table[[#This Row],[Programme Partner]],"-",Table[[#This Row],[Implementing Partner]]),Table[[#This Row],[Programme Partner]]),"")</f>
        <v>OXFAM-DSK</v>
      </c>
    </row>
    <row r="4142" spans="1:28" ht="16.5" customHeight="1">
      <c r="A4142" s="183">
        <v>4590</v>
      </c>
      <c r="B4142" s="264" t="s">
        <v>8453</v>
      </c>
      <c r="C4142" s="265" t="s">
        <v>5087</v>
      </c>
      <c r="D4142" s="266" t="s">
        <v>8453</v>
      </c>
      <c r="E4142" s="215" t="s">
        <v>27</v>
      </c>
      <c r="F4142" s="264" t="s">
        <v>8013</v>
      </c>
      <c r="G4142" t="s">
        <v>8314</v>
      </c>
      <c r="H4142" s="264" t="str">
        <f>IFERROR(VLOOKUP(Table[[#This Row],[Activity Details of Assistance]],WHAT!E:F,2,FALSE),"")</f>
        <v># of HP sessions at HH level</v>
      </c>
      <c r="I4142" s="264"/>
      <c r="J4142">
        <v>144</v>
      </c>
      <c r="K4142" t="s">
        <v>8280</v>
      </c>
      <c r="L4142" s="219" t="s">
        <v>13</v>
      </c>
      <c r="M4142" t="s">
        <v>14</v>
      </c>
      <c r="N4142" t="s">
        <v>307</v>
      </c>
      <c r="O4142" t="s">
        <v>1603</v>
      </c>
      <c r="P4142" t="s">
        <v>4685</v>
      </c>
      <c r="Q4142" s="236">
        <v>44681</v>
      </c>
      <c r="R4142" s="236">
        <v>44834</v>
      </c>
      <c r="S4142" t="s">
        <v>8452</v>
      </c>
      <c r="T4142" s="267"/>
      <c r="U4142" s="267"/>
      <c r="V4142" s="267"/>
      <c r="W4142" s="267"/>
      <c r="X4142"/>
      <c r="Y4142" t="s">
        <v>8338</v>
      </c>
      <c r="Z4142">
        <v>1757266614</v>
      </c>
      <c r="AA4142" t="s">
        <v>8339</v>
      </c>
      <c r="AB4142" s="273" t="str">
        <f>_xlfn.IFNA(IF(Table[[#This Row],[Programme Partner]]&lt;&gt;Table[[#This Row],[Implementing Partner]],CONCATENATE(Table[[#This Row],[Programme Partner]],"-",Table[[#This Row],[Implementing Partner]]),Table[[#This Row],[Programme Partner]]),"")</f>
        <v>OXFAM-DSK</v>
      </c>
    </row>
    <row r="4143" spans="1:28" ht="16.5" customHeight="1">
      <c r="A4143" s="183">
        <v>4591</v>
      </c>
      <c r="B4143" s="264" t="s">
        <v>5275</v>
      </c>
      <c r="C4143" s="265" t="s">
        <v>5087</v>
      </c>
      <c r="D4143" s="266" t="s">
        <v>5275</v>
      </c>
      <c r="E4143" s="215" t="s">
        <v>27</v>
      </c>
      <c r="F4143" s="264" t="s">
        <v>8011</v>
      </c>
      <c r="G4143" t="s">
        <v>8355</v>
      </c>
      <c r="H4143" s="264" t="str">
        <f>IFERROR(VLOOKUP(Table[[#This Row],[Activity Details of Assistance]],WHAT!E:F,2,FALSE),"")</f>
        <v># of water network</v>
      </c>
      <c r="I4143" s="264"/>
      <c r="J4143">
        <v>1</v>
      </c>
      <c r="K4143" t="s">
        <v>8280</v>
      </c>
      <c r="L4143" s="219" t="s">
        <v>13</v>
      </c>
      <c r="M4143" t="s">
        <v>14</v>
      </c>
      <c r="N4143" t="s">
        <v>307</v>
      </c>
      <c r="O4143" t="s">
        <v>1603</v>
      </c>
      <c r="P4143" t="s">
        <v>4685</v>
      </c>
      <c r="Q4143" s="236">
        <v>44712</v>
      </c>
      <c r="R4143" s="236">
        <v>44958</v>
      </c>
      <c r="S4143" t="s">
        <v>8452</v>
      </c>
      <c r="T4143" s="267"/>
      <c r="U4143" s="267"/>
      <c r="V4143" s="267"/>
      <c r="W4143" s="267"/>
      <c r="X4143"/>
      <c r="Y4143" t="s">
        <v>8338</v>
      </c>
      <c r="Z4143">
        <v>1757266614</v>
      </c>
      <c r="AA4143" t="s">
        <v>8339</v>
      </c>
      <c r="AB4143" s="273" t="str">
        <f>_xlfn.IFNA(IF(Table[[#This Row],[Programme Partner]]&lt;&gt;Table[[#This Row],[Implementing Partner]],CONCATENATE(Table[[#This Row],[Programme Partner]],"-",Table[[#This Row],[Implementing Partner]]),Table[[#This Row],[Programme Partner]]),"")</f>
        <v>UNICEF-DSK</v>
      </c>
    </row>
    <row r="4144" spans="1:28" ht="16.5" customHeight="1">
      <c r="A4144" s="183">
        <v>4592</v>
      </c>
      <c r="B4144" s="264" t="s">
        <v>5275</v>
      </c>
      <c r="C4144" s="265" t="s">
        <v>5087</v>
      </c>
      <c r="D4144" s="212" t="s">
        <v>5275</v>
      </c>
      <c r="E4144" s="215" t="s">
        <v>27</v>
      </c>
      <c r="F4144" s="264" t="s">
        <v>8012</v>
      </c>
      <c r="G4144" s="195" t="s">
        <v>8585</v>
      </c>
      <c r="H4144" s="264" t="str">
        <f>IFERROR(VLOOKUP(Table[[#This Row],[Activity Details of Assistance]],WHAT!E:F,2,FALSE),"")</f>
        <v xml:space="preserve"># of door </v>
      </c>
      <c r="I4144" s="264"/>
      <c r="J4144">
        <v>35</v>
      </c>
      <c r="K4144" t="s">
        <v>8280</v>
      </c>
      <c r="L4144" s="219" t="s">
        <v>13</v>
      </c>
      <c r="M4144" t="s">
        <v>14</v>
      </c>
      <c r="N4144" t="s">
        <v>307</v>
      </c>
      <c r="O4144" t="s">
        <v>1603</v>
      </c>
      <c r="P4144" t="s">
        <v>4685</v>
      </c>
      <c r="Q4144" s="236">
        <v>44712</v>
      </c>
      <c r="R4144" s="236">
        <v>44958</v>
      </c>
      <c r="S4144" t="s">
        <v>8452</v>
      </c>
      <c r="T4144" s="267"/>
      <c r="U4144" s="267"/>
      <c r="V4144" s="267"/>
      <c r="W4144" s="267"/>
      <c r="X4144"/>
      <c r="Y4144" t="s">
        <v>8338</v>
      </c>
      <c r="Z4144">
        <v>1757266614</v>
      </c>
      <c r="AA4144" t="s">
        <v>8339</v>
      </c>
      <c r="AB4144" s="273" t="str">
        <f>_xlfn.IFNA(IF(Table[[#This Row],[Programme Partner]]&lt;&gt;Table[[#This Row],[Implementing Partner]],CONCATENATE(Table[[#This Row],[Programme Partner]],"-",Table[[#This Row],[Implementing Partner]]),Table[[#This Row],[Programme Partner]]),"")</f>
        <v>UNICEF-DSK</v>
      </c>
    </row>
    <row r="4145" spans="1:28" ht="16.5" customHeight="1">
      <c r="A4145" s="183">
        <v>4593</v>
      </c>
      <c r="B4145" s="264" t="s">
        <v>5275</v>
      </c>
      <c r="C4145" s="265" t="s">
        <v>5087</v>
      </c>
      <c r="D4145" s="266" t="s">
        <v>5275</v>
      </c>
      <c r="E4145" s="215" t="s">
        <v>27</v>
      </c>
      <c r="F4145" s="264" t="s">
        <v>8012</v>
      </c>
      <c r="G4145" t="s">
        <v>8359</v>
      </c>
      <c r="H4145" s="264" t="str">
        <f>IFERROR(VLOOKUP(Table[[#This Row],[Activity Details of Assistance]],WHAT!E:F,2,FALSE),"")</f>
        <v># of FSM Site</v>
      </c>
      <c r="I4145" s="264"/>
      <c r="J4145">
        <v>3</v>
      </c>
      <c r="K4145" t="s">
        <v>8280</v>
      </c>
      <c r="L4145" s="219" t="s">
        <v>13</v>
      </c>
      <c r="M4145" t="s">
        <v>14</v>
      </c>
      <c r="N4145" t="s">
        <v>307</v>
      </c>
      <c r="O4145" t="s">
        <v>1603</v>
      </c>
      <c r="P4145" t="s">
        <v>4685</v>
      </c>
      <c r="Q4145" s="236">
        <v>44712</v>
      </c>
      <c r="R4145" s="236">
        <v>44958</v>
      </c>
      <c r="S4145" t="s">
        <v>8452</v>
      </c>
      <c r="T4145" s="267"/>
      <c r="U4145" s="267"/>
      <c r="V4145" s="267"/>
      <c r="W4145" s="267"/>
      <c r="X4145"/>
      <c r="Y4145" t="s">
        <v>8338</v>
      </c>
      <c r="Z4145">
        <v>1757266614</v>
      </c>
      <c r="AA4145" t="s">
        <v>8339</v>
      </c>
      <c r="AB4145" s="273" t="str">
        <f>_xlfn.IFNA(IF(Table[[#This Row],[Programme Partner]]&lt;&gt;Table[[#This Row],[Implementing Partner]],CONCATENATE(Table[[#This Row],[Programme Partner]],"-",Table[[#This Row],[Implementing Partner]]),Table[[#This Row],[Programme Partner]]),"")</f>
        <v>UNICEF-DSK</v>
      </c>
    </row>
    <row r="4146" spans="1:28" ht="16.5" customHeight="1">
      <c r="A4146" s="183">
        <v>4594</v>
      </c>
      <c r="B4146" s="264" t="s">
        <v>5275</v>
      </c>
      <c r="C4146" s="265" t="s">
        <v>5087</v>
      </c>
      <c r="D4146" s="266" t="s">
        <v>5275</v>
      </c>
      <c r="E4146" s="215" t="s">
        <v>27</v>
      </c>
      <c r="F4146" s="264" t="s">
        <v>8012</v>
      </c>
      <c r="G4146" t="s">
        <v>8356</v>
      </c>
      <c r="H4146" s="264" t="str">
        <f>IFERROR(VLOOKUP(Table[[#This Row],[Activity Details of Assistance]],WHAT!E:F,2,FALSE),"")</f>
        <v># of FSM Site</v>
      </c>
      <c r="I4146" s="264"/>
      <c r="J4146">
        <v>2</v>
      </c>
      <c r="K4146" t="s">
        <v>8280</v>
      </c>
      <c r="L4146" s="219" t="s">
        <v>13</v>
      </c>
      <c r="M4146" t="s">
        <v>14</v>
      </c>
      <c r="N4146" t="s">
        <v>307</v>
      </c>
      <c r="O4146" t="s">
        <v>1603</v>
      </c>
      <c r="P4146" t="s">
        <v>4685</v>
      </c>
      <c r="Q4146" s="236">
        <v>44712</v>
      </c>
      <c r="R4146" s="236">
        <v>44958</v>
      </c>
      <c r="S4146" t="s">
        <v>8452</v>
      </c>
      <c r="T4146" s="267"/>
      <c r="U4146" s="267"/>
      <c r="V4146" s="267"/>
      <c r="W4146" s="267"/>
      <c r="X4146"/>
      <c r="Y4146" t="s">
        <v>8338</v>
      </c>
      <c r="Z4146">
        <v>1757266614</v>
      </c>
      <c r="AA4146" t="s">
        <v>8339</v>
      </c>
      <c r="AB4146" s="273" t="str">
        <f>_xlfn.IFNA(IF(Table[[#This Row],[Programme Partner]]&lt;&gt;Table[[#This Row],[Implementing Partner]],CONCATENATE(Table[[#This Row],[Programme Partner]],"-",Table[[#This Row],[Implementing Partner]]),Table[[#This Row],[Programme Partner]]),"")</f>
        <v>UNICEF-DSK</v>
      </c>
    </row>
    <row r="4147" spans="1:28" ht="16.5" customHeight="1">
      <c r="A4147" s="183">
        <v>4595</v>
      </c>
      <c r="B4147" s="264" t="s">
        <v>5275</v>
      </c>
      <c r="C4147" s="265" t="s">
        <v>5087</v>
      </c>
      <c r="D4147" s="266" t="s">
        <v>5275</v>
      </c>
      <c r="E4147" s="215" t="s">
        <v>27</v>
      </c>
      <c r="F4147" s="264" t="s">
        <v>8012</v>
      </c>
      <c r="G4147" s="195" t="s">
        <v>8586</v>
      </c>
      <c r="H4147" s="264" t="str">
        <f>IFERROR(VLOOKUP(Table[[#This Row],[Activity Details of Assistance]],WHAT!E:F,2,FALSE),"")</f>
        <v># of door</v>
      </c>
      <c r="I4147" s="264"/>
      <c r="J4147">
        <v>54</v>
      </c>
      <c r="K4147" t="s">
        <v>8280</v>
      </c>
      <c r="L4147" s="219" t="s">
        <v>13</v>
      </c>
      <c r="M4147" t="s">
        <v>14</v>
      </c>
      <c r="N4147" t="s">
        <v>307</v>
      </c>
      <c r="O4147" t="s">
        <v>1603</v>
      </c>
      <c r="P4147" t="s">
        <v>4685</v>
      </c>
      <c r="Q4147" s="236">
        <v>44712</v>
      </c>
      <c r="R4147" s="236">
        <v>44958</v>
      </c>
      <c r="S4147" t="s">
        <v>8452</v>
      </c>
      <c r="T4147" s="267"/>
      <c r="U4147" s="267"/>
      <c r="V4147" s="267"/>
      <c r="W4147" s="267"/>
      <c r="X4147"/>
      <c r="Y4147" t="s">
        <v>8338</v>
      </c>
      <c r="Z4147">
        <v>1757266614</v>
      </c>
      <c r="AA4147" t="s">
        <v>8339</v>
      </c>
      <c r="AB4147" s="273" t="str">
        <f>_xlfn.IFNA(IF(Table[[#This Row],[Programme Partner]]&lt;&gt;Table[[#This Row],[Implementing Partner]],CONCATENATE(Table[[#This Row],[Programme Partner]],"-",Table[[#This Row],[Implementing Partner]]),Table[[#This Row],[Programme Partner]]),"")</f>
        <v>UNICEF-DSK</v>
      </c>
    </row>
    <row r="4148" spans="1:28" ht="16.5" customHeight="1">
      <c r="A4148" s="183">
        <v>4596</v>
      </c>
      <c r="B4148" s="264" t="s">
        <v>5275</v>
      </c>
      <c r="C4148" s="265" t="s">
        <v>5087</v>
      </c>
      <c r="D4148" s="197" t="s">
        <v>5275</v>
      </c>
      <c r="E4148" s="215" t="s">
        <v>27</v>
      </c>
      <c r="F4148" s="264" t="s">
        <v>8012</v>
      </c>
      <c r="G4148" t="s">
        <v>8357</v>
      </c>
      <c r="H4148" s="264" t="str">
        <f>IFERROR(VLOOKUP(Table[[#This Row],[Activity Details of Assistance]],WHAT!E:F,2,FALSE),"")</f>
        <v># of door</v>
      </c>
      <c r="I4148" s="264"/>
      <c r="J4148">
        <v>218</v>
      </c>
      <c r="K4148" t="s">
        <v>8280</v>
      </c>
      <c r="L4148" s="219" t="s">
        <v>13</v>
      </c>
      <c r="M4148" t="s">
        <v>14</v>
      </c>
      <c r="N4148" t="s">
        <v>307</v>
      </c>
      <c r="O4148" t="s">
        <v>1603</v>
      </c>
      <c r="P4148" t="s">
        <v>4685</v>
      </c>
      <c r="Q4148" s="236">
        <v>44712</v>
      </c>
      <c r="R4148" s="236">
        <v>44958</v>
      </c>
      <c r="S4148" t="s">
        <v>8452</v>
      </c>
      <c r="T4148" s="267"/>
      <c r="U4148" s="267"/>
      <c r="V4148" s="267"/>
      <c r="W4148" s="267"/>
      <c r="X4148"/>
      <c r="Y4148" t="s">
        <v>8338</v>
      </c>
      <c r="Z4148">
        <v>1757266614</v>
      </c>
      <c r="AA4148" t="s">
        <v>8339</v>
      </c>
      <c r="AB4148" s="273" t="str">
        <f>_xlfn.IFNA(IF(Table[[#This Row],[Programme Partner]]&lt;&gt;Table[[#This Row],[Implementing Partner]],CONCATENATE(Table[[#This Row],[Programme Partner]],"-",Table[[#This Row],[Implementing Partner]]),Table[[#This Row],[Programme Partner]]),"")</f>
        <v>UNICEF-DSK</v>
      </c>
    </row>
    <row r="4149" spans="1:28" ht="16.5" customHeight="1">
      <c r="A4149" s="183">
        <v>4597</v>
      </c>
      <c r="B4149" s="264" t="s">
        <v>5275</v>
      </c>
      <c r="C4149" s="265" t="s">
        <v>5087</v>
      </c>
      <c r="D4149" s="197" t="s">
        <v>5275</v>
      </c>
      <c r="E4149" s="215" t="s">
        <v>27</v>
      </c>
      <c r="F4149" s="264" t="s">
        <v>8013</v>
      </c>
      <c r="G4149" t="s">
        <v>8313</v>
      </c>
      <c r="H4149" s="264" t="str">
        <f>IFERROR(VLOOKUP(Table[[#This Row],[Activity Details of Assistance]],WHAT!E:F,2,FALSE),"")</f>
        <v># of HP sessions at community level</v>
      </c>
      <c r="I4149" s="264"/>
      <c r="J4149">
        <v>77</v>
      </c>
      <c r="K4149" t="s">
        <v>8280</v>
      </c>
      <c r="L4149" s="219" t="s">
        <v>13</v>
      </c>
      <c r="M4149" t="s">
        <v>14</v>
      </c>
      <c r="N4149" t="s">
        <v>307</v>
      </c>
      <c r="O4149" t="s">
        <v>1603</v>
      </c>
      <c r="P4149" t="s">
        <v>4685</v>
      </c>
      <c r="Q4149" s="236">
        <v>44712</v>
      </c>
      <c r="R4149" s="236">
        <v>44958</v>
      </c>
      <c r="S4149" t="s">
        <v>8452</v>
      </c>
      <c r="T4149" s="267"/>
      <c r="U4149" s="267"/>
      <c r="V4149" s="267"/>
      <c r="W4149" s="267"/>
      <c r="X4149"/>
      <c r="Y4149" t="s">
        <v>8338</v>
      </c>
      <c r="Z4149">
        <v>1757266614</v>
      </c>
      <c r="AA4149" t="s">
        <v>8339</v>
      </c>
      <c r="AB4149" s="273" t="str">
        <f>_xlfn.IFNA(IF(Table[[#This Row],[Programme Partner]]&lt;&gt;Table[[#This Row],[Implementing Partner]],CONCATENATE(Table[[#This Row],[Programme Partner]],"-",Table[[#This Row],[Implementing Partner]]),Table[[#This Row],[Programme Partner]]),"")</f>
        <v>UNICEF-DSK</v>
      </c>
    </row>
    <row r="4150" spans="1:28" ht="16.5" customHeight="1">
      <c r="A4150" s="183">
        <v>4598</v>
      </c>
      <c r="B4150" s="264" t="s">
        <v>5275</v>
      </c>
      <c r="C4150" s="265" t="s">
        <v>5087</v>
      </c>
      <c r="D4150" s="197" t="s">
        <v>5275</v>
      </c>
      <c r="E4150" s="215" t="s">
        <v>27</v>
      </c>
      <c r="F4150" s="264" t="s">
        <v>8013</v>
      </c>
      <c r="G4150" s="195" t="s">
        <v>8314</v>
      </c>
      <c r="H4150" s="264" t="str">
        <f>IFERROR(VLOOKUP(Table[[#This Row],[Activity Details of Assistance]],WHAT!E:F,2,FALSE),"")</f>
        <v># of HP sessions at HH level</v>
      </c>
      <c r="I4150" s="264"/>
      <c r="J4150">
        <v>544</v>
      </c>
      <c r="K4150" t="s">
        <v>8280</v>
      </c>
      <c r="L4150" s="219" t="s">
        <v>13</v>
      </c>
      <c r="M4150" t="s">
        <v>14</v>
      </c>
      <c r="N4150" t="s">
        <v>307</v>
      </c>
      <c r="O4150" t="s">
        <v>1603</v>
      </c>
      <c r="P4150" t="s">
        <v>4685</v>
      </c>
      <c r="Q4150" s="236">
        <v>44712</v>
      </c>
      <c r="R4150" s="236">
        <v>44958</v>
      </c>
      <c r="S4150" t="s">
        <v>8452</v>
      </c>
      <c r="T4150" s="267"/>
      <c r="U4150" s="267"/>
      <c r="V4150" s="267"/>
      <c r="W4150" s="267"/>
      <c r="X4150"/>
      <c r="Y4150" t="s">
        <v>8338</v>
      </c>
      <c r="Z4150">
        <v>1757266614</v>
      </c>
      <c r="AA4150" t="s">
        <v>8339</v>
      </c>
      <c r="AB4150" s="273" t="str">
        <f>_xlfn.IFNA(IF(Table[[#This Row],[Programme Partner]]&lt;&gt;Table[[#This Row],[Implementing Partner]],CONCATENATE(Table[[#This Row],[Programme Partner]],"-",Table[[#This Row],[Implementing Partner]]),Table[[#This Row],[Programme Partner]]),"")</f>
        <v>UNICEF-DSK</v>
      </c>
    </row>
    <row r="4151" spans="1:28" ht="16.5" customHeight="1">
      <c r="A4151" s="183">
        <v>4599</v>
      </c>
      <c r="B4151" s="264" t="s">
        <v>5275</v>
      </c>
      <c r="C4151" s="265" t="s">
        <v>5087</v>
      </c>
      <c r="D4151" s="197" t="s">
        <v>5275</v>
      </c>
      <c r="E4151" s="215" t="s">
        <v>27</v>
      </c>
      <c r="F4151" s="264" t="s">
        <v>8014</v>
      </c>
      <c r="G4151" t="s">
        <v>8358</v>
      </c>
      <c r="H4151" s="264" t="str">
        <f>IFERROR(VLOOKUP(Table[[#This Row],[Activity Details of Assistance]],WHAT!E:F,2,FALSE),"")</f>
        <v># of campaign per camp </v>
      </c>
      <c r="I4151" s="264"/>
      <c r="J4151">
        <v>1</v>
      </c>
      <c r="K4151" t="s">
        <v>8280</v>
      </c>
      <c r="L4151" s="219" t="s">
        <v>13</v>
      </c>
      <c r="M4151" t="s">
        <v>14</v>
      </c>
      <c r="N4151" t="s">
        <v>307</v>
      </c>
      <c r="O4151" t="s">
        <v>1603</v>
      </c>
      <c r="P4151" t="s">
        <v>4685</v>
      </c>
      <c r="Q4151" s="236">
        <v>44712</v>
      </c>
      <c r="R4151" s="236">
        <v>44958</v>
      </c>
      <c r="S4151" t="s">
        <v>8452</v>
      </c>
      <c r="T4151" s="267"/>
      <c r="U4151" s="267"/>
      <c r="V4151" s="267"/>
      <c r="W4151" s="267"/>
      <c r="X4151"/>
      <c r="Y4151" t="s">
        <v>8338</v>
      </c>
      <c r="Z4151">
        <v>1757266614</v>
      </c>
      <c r="AA4151" t="s">
        <v>8339</v>
      </c>
      <c r="AB4151" s="273" t="str">
        <f>_xlfn.IFNA(IF(Table[[#This Row],[Programme Partner]]&lt;&gt;Table[[#This Row],[Implementing Partner]],CONCATENATE(Table[[#This Row],[Programme Partner]],"-",Table[[#This Row],[Implementing Partner]]),Table[[#This Row],[Programme Partner]]),"")</f>
        <v>UNICEF-DSK</v>
      </c>
    </row>
    <row r="4152" spans="1:28" ht="16.5" customHeight="1">
      <c r="A4152" s="183">
        <v>4600</v>
      </c>
      <c r="B4152" s="264" t="s">
        <v>5275</v>
      </c>
      <c r="C4152" s="265" t="s">
        <v>5087</v>
      </c>
      <c r="D4152" s="197" t="s">
        <v>5275</v>
      </c>
      <c r="E4152" s="215" t="s">
        <v>27</v>
      </c>
      <c r="F4152" s="264" t="s">
        <v>8014</v>
      </c>
      <c r="G4152" t="s">
        <v>8445</v>
      </c>
      <c r="H4152" s="264" t="str">
        <f>IFERROR(VLOOKUP(Table[[#This Row],[Activity Details of Assistance]],WHAT!E:F,2,FALSE),"")</f>
        <v># of plant</v>
      </c>
      <c r="I4152" s="264"/>
      <c r="J4152">
        <v>1</v>
      </c>
      <c r="K4152" t="s">
        <v>8280</v>
      </c>
      <c r="L4152" s="219" t="s">
        <v>13</v>
      </c>
      <c r="M4152" t="s">
        <v>14</v>
      </c>
      <c r="N4152" t="s">
        <v>307</v>
      </c>
      <c r="O4152" t="s">
        <v>1603</v>
      </c>
      <c r="P4152" t="s">
        <v>4685</v>
      </c>
      <c r="Q4152" s="236">
        <v>44712</v>
      </c>
      <c r="R4152" s="236">
        <v>44958</v>
      </c>
      <c r="S4152" t="s">
        <v>8452</v>
      </c>
      <c r="T4152" s="267"/>
      <c r="U4152" s="267"/>
      <c r="V4152" s="267"/>
      <c r="W4152" s="267"/>
      <c r="X4152"/>
      <c r="Y4152" t="s">
        <v>8338</v>
      </c>
      <c r="Z4152">
        <v>1757266614</v>
      </c>
      <c r="AA4152" t="s">
        <v>8339</v>
      </c>
      <c r="AB4152" s="273" t="str">
        <f>_xlfn.IFNA(IF(Table[[#This Row],[Programme Partner]]&lt;&gt;Table[[#This Row],[Implementing Partner]],CONCATENATE(Table[[#This Row],[Programme Partner]],"-",Table[[#This Row],[Implementing Partner]]),Table[[#This Row],[Programme Partner]]),"")</f>
        <v>UNICEF-DSK</v>
      </c>
    </row>
    <row r="4153" spans="1:28" ht="16.5" customHeight="1">
      <c r="A4153" s="183">
        <v>4601</v>
      </c>
      <c r="B4153" s="264" t="s">
        <v>8453</v>
      </c>
      <c r="C4153" s="265" t="s">
        <v>5087</v>
      </c>
      <c r="D4153" s="197" t="s">
        <v>5192</v>
      </c>
      <c r="E4153" s="215" t="s">
        <v>27</v>
      </c>
      <c r="F4153" s="264" t="s">
        <v>8012</v>
      </c>
      <c r="G4153" t="s">
        <v>8357</v>
      </c>
      <c r="H4153" s="264" t="str">
        <f>IFERROR(VLOOKUP(Table[[#This Row],[Activity Details of Assistance]],WHAT!E:F,2,FALSE),"")</f>
        <v># of door</v>
      </c>
      <c r="I4153" s="264"/>
      <c r="J4153">
        <v>87</v>
      </c>
      <c r="K4153" t="s">
        <v>8280</v>
      </c>
      <c r="L4153" s="219" t="s">
        <v>13</v>
      </c>
      <c r="M4153" t="s">
        <v>14</v>
      </c>
      <c r="N4153" t="s">
        <v>307</v>
      </c>
      <c r="O4153" t="s">
        <v>1603</v>
      </c>
      <c r="P4153" t="s">
        <v>4685</v>
      </c>
      <c r="Q4153" s="236">
        <v>44712</v>
      </c>
      <c r="R4153" s="236">
        <v>44834</v>
      </c>
      <c r="S4153" t="s">
        <v>8452</v>
      </c>
      <c r="T4153" s="267"/>
      <c r="U4153" s="267"/>
      <c r="V4153" s="267"/>
      <c r="W4153" s="267"/>
      <c r="X4153"/>
      <c r="Y4153" t="s">
        <v>8338</v>
      </c>
      <c r="Z4153">
        <v>1757266614</v>
      </c>
      <c r="AA4153" t="s">
        <v>8339</v>
      </c>
      <c r="AB4153" s="273" t="str">
        <f>_xlfn.IFNA(IF(Table[[#This Row],[Programme Partner]]&lt;&gt;Table[[#This Row],[Implementing Partner]],CONCATENATE(Table[[#This Row],[Programme Partner]],"-",Table[[#This Row],[Implementing Partner]]),Table[[#This Row],[Programme Partner]]),"")</f>
        <v>OXFAM-DSK</v>
      </c>
    </row>
    <row r="4154" spans="1:28" ht="16.5" customHeight="1">
      <c r="A4154" s="183">
        <v>4602</v>
      </c>
      <c r="B4154" s="264" t="s">
        <v>8453</v>
      </c>
      <c r="C4154" s="265" t="s">
        <v>5087</v>
      </c>
      <c r="D4154" s="197" t="s">
        <v>5192</v>
      </c>
      <c r="E4154" s="215" t="s">
        <v>27</v>
      </c>
      <c r="F4154" s="264" t="s">
        <v>8013</v>
      </c>
      <c r="G4154" t="s">
        <v>8313</v>
      </c>
      <c r="H4154" s="264" t="str">
        <f>IFERROR(VLOOKUP(Table[[#This Row],[Activity Details of Assistance]],WHAT!E:F,2,FALSE),"")</f>
        <v># of HP sessions at community level</v>
      </c>
      <c r="I4154" s="264"/>
      <c r="J4154">
        <v>19</v>
      </c>
      <c r="K4154" t="s">
        <v>8280</v>
      </c>
      <c r="L4154" s="219" t="s">
        <v>13</v>
      </c>
      <c r="M4154" t="s">
        <v>14</v>
      </c>
      <c r="N4154" t="s">
        <v>307</v>
      </c>
      <c r="O4154" t="s">
        <v>1603</v>
      </c>
      <c r="P4154" t="s">
        <v>4685</v>
      </c>
      <c r="Q4154" s="236">
        <v>44712</v>
      </c>
      <c r="R4154" s="236">
        <v>44834</v>
      </c>
      <c r="S4154" t="s">
        <v>8452</v>
      </c>
      <c r="T4154" s="267"/>
      <c r="U4154" s="267"/>
      <c r="V4154" s="267"/>
      <c r="W4154" s="267"/>
      <c r="X4154"/>
      <c r="Y4154" t="s">
        <v>8338</v>
      </c>
      <c r="Z4154">
        <v>1757266614</v>
      </c>
      <c r="AA4154" t="s">
        <v>8339</v>
      </c>
      <c r="AB4154" s="273" t="str">
        <f>_xlfn.IFNA(IF(Table[[#This Row],[Programme Partner]]&lt;&gt;Table[[#This Row],[Implementing Partner]],CONCATENATE(Table[[#This Row],[Programme Partner]],"-",Table[[#This Row],[Implementing Partner]]),Table[[#This Row],[Programme Partner]]),"")</f>
        <v>OXFAM-DSK</v>
      </c>
    </row>
    <row r="4155" spans="1:28" ht="16.5" customHeight="1">
      <c r="A4155" s="183">
        <v>4603</v>
      </c>
      <c r="B4155" s="264" t="s">
        <v>8453</v>
      </c>
      <c r="C4155" s="265" t="s">
        <v>5087</v>
      </c>
      <c r="D4155" s="197" t="s">
        <v>5192</v>
      </c>
      <c r="E4155" s="215" t="s">
        <v>27</v>
      </c>
      <c r="F4155" s="264" t="s">
        <v>8013</v>
      </c>
      <c r="G4155" t="s">
        <v>8314</v>
      </c>
      <c r="H4155" s="264" t="str">
        <f>IFERROR(VLOOKUP(Table[[#This Row],[Activity Details of Assistance]],WHAT!E:F,2,FALSE),"")</f>
        <v># of HP sessions at HH level</v>
      </c>
      <c r="I4155" s="264"/>
      <c r="J4155">
        <v>136</v>
      </c>
      <c r="K4155" t="s">
        <v>8280</v>
      </c>
      <c r="L4155" s="219" t="s">
        <v>13</v>
      </c>
      <c r="M4155" t="s">
        <v>14</v>
      </c>
      <c r="N4155" t="s">
        <v>307</v>
      </c>
      <c r="O4155" t="s">
        <v>1603</v>
      </c>
      <c r="P4155" t="s">
        <v>4685</v>
      </c>
      <c r="Q4155" s="236">
        <v>44712</v>
      </c>
      <c r="R4155" s="236">
        <v>44834</v>
      </c>
      <c r="S4155" t="s">
        <v>8452</v>
      </c>
      <c r="T4155" s="267"/>
      <c r="U4155" s="267"/>
      <c r="V4155" s="267"/>
      <c r="W4155" s="267"/>
      <c r="X4155"/>
      <c r="Y4155" t="s">
        <v>8338</v>
      </c>
      <c r="Z4155">
        <v>1757266614</v>
      </c>
      <c r="AA4155" t="s">
        <v>8339</v>
      </c>
      <c r="AB4155" s="273" t="str">
        <f>_xlfn.IFNA(IF(Table[[#This Row],[Programme Partner]]&lt;&gt;Table[[#This Row],[Implementing Partner]],CONCATENATE(Table[[#This Row],[Programme Partner]],"-",Table[[#This Row],[Implementing Partner]]),Table[[#This Row],[Programme Partner]]),"")</f>
        <v>OXFAM-DSK</v>
      </c>
    </row>
    <row r="4156" spans="1:28" ht="16.5" customHeight="1">
      <c r="A4156" s="183">
        <v>4604</v>
      </c>
      <c r="B4156" s="264" t="s">
        <v>5275</v>
      </c>
      <c r="C4156" s="265" t="s">
        <v>5087</v>
      </c>
      <c r="D4156" s="197" t="s">
        <v>5275</v>
      </c>
      <c r="E4156" s="215" t="s">
        <v>27</v>
      </c>
      <c r="F4156" s="264" t="s">
        <v>8011</v>
      </c>
      <c r="G4156" t="s">
        <v>8355</v>
      </c>
      <c r="H4156" s="264" t="str">
        <f>IFERROR(VLOOKUP(Table[[#This Row],[Activity Details of Assistance]],WHAT!E:F,2,FALSE),"")</f>
        <v># of water network</v>
      </c>
      <c r="I4156" s="264"/>
      <c r="J4156">
        <v>1</v>
      </c>
      <c r="K4156" t="s">
        <v>8280</v>
      </c>
      <c r="L4156" s="219" t="s">
        <v>13</v>
      </c>
      <c r="M4156" t="s">
        <v>14</v>
      </c>
      <c r="N4156" t="s">
        <v>307</v>
      </c>
      <c r="O4156" t="s">
        <v>1603</v>
      </c>
      <c r="P4156" t="s">
        <v>4685</v>
      </c>
      <c r="Q4156" s="236">
        <v>44742</v>
      </c>
      <c r="R4156" s="236">
        <v>44958</v>
      </c>
      <c r="S4156" t="s">
        <v>8452</v>
      </c>
      <c r="T4156" s="267"/>
      <c r="U4156" s="267"/>
      <c r="V4156" s="267"/>
      <c r="W4156" s="267"/>
      <c r="X4156"/>
      <c r="Y4156" t="s">
        <v>8338</v>
      </c>
      <c r="Z4156">
        <v>1757266614</v>
      </c>
      <c r="AA4156" t="s">
        <v>8339</v>
      </c>
      <c r="AB4156" s="273" t="str">
        <f>_xlfn.IFNA(IF(Table[[#This Row],[Programme Partner]]&lt;&gt;Table[[#This Row],[Implementing Partner]],CONCATENATE(Table[[#This Row],[Programme Partner]],"-",Table[[#This Row],[Implementing Partner]]),Table[[#This Row],[Programme Partner]]),"")</f>
        <v>UNICEF-DSK</v>
      </c>
    </row>
    <row r="4157" spans="1:28" ht="16.5" customHeight="1">
      <c r="A4157" s="183">
        <v>4605</v>
      </c>
      <c r="B4157" s="264" t="s">
        <v>5275</v>
      </c>
      <c r="C4157" s="265" t="s">
        <v>5087</v>
      </c>
      <c r="D4157" s="197" t="s">
        <v>5275</v>
      </c>
      <c r="E4157" s="215" t="s">
        <v>27</v>
      </c>
      <c r="F4157" s="264" t="s">
        <v>8012</v>
      </c>
      <c r="G4157" s="195" t="s">
        <v>8585</v>
      </c>
      <c r="H4157" s="264" t="str">
        <f>IFERROR(VLOOKUP(Table[[#This Row],[Activity Details of Assistance]],WHAT!E:F,2,FALSE),"")</f>
        <v xml:space="preserve"># of door </v>
      </c>
      <c r="I4157" s="264"/>
      <c r="J4157">
        <v>45</v>
      </c>
      <c r="K4157" t="s">
        <v>8280</v>
      </c>
      <c r="L4157" s="219" t="s">
        <v>13</v>
      </c>
      <c r="M4157" t="s">
        <v>14</v>
      </c>
      <c r="N4157" t="s">
        <v>307</v>
      </c>
      <c r="O4157" t="s">
        <v>1603</v>
      </c>
      <c r="P4157" t="s">
        <v>4685</v>
      </c>
      <c r="Q4157" s="236">
        <v>44742</v>
      </c>
      <c r="R4157" s="236">
        <v>44958</v>
      </c>
      <c r="S4157" t="s">
        <v>8452</v>
      </c>
      <c r="T4157" s="267"/>
      <c r="U4157" s="267"/>
      <c r="V4157" s="267"/>
      <c r="W4157" s="267"/>
      <c r="X4157"/>
      <c r="Y4157" t="s">
        <v>8338</v>
      </c>
      <c r="Z4157">
        <v>1757266614</v>
      </c>
      <c r="AA4157" t="s">
        <v>8339</v>
      </c>
      <c r="AB4157" s="273" t="str">
        <f>_xlfn.IFNA(IF(Table[[#This Row],[Programme Partner]]&lt;&gt;Table[[#This Row],[Implementing Partner]],CONCATENATE(Table[[#This Row],[Programme Partner]],"-",Table[[#This Row],[Implementing Partner]]),Table[[#This Row],[Programme Partner]]),"")</f>
        <v>UNICEF-DSK</v>
      </c>
    </row>
    <row r="4158" spans="1:28" ht="16.5" customHeight="1">
      <c r="A4158" s="183">
        <v>4606</v>
      </c>
      <c r="B4158" s="264" t="s">
        <v>5275</v>
      </c>
      <c r="C4158" s="265" t="s">
        <v>5087</v>
      </c>
      <c r="D4158" s="266" t="s">
        <v>5275</v>
      </c>
      <c r="E4158" s="215" t="s">
        <v>27</v>
      </c>
      <c r="F4158" s="264" t="s">
        <v>8012</v>
      </c>
      <c r="G4158" s="195" t="s">
        <v>8359</v>
      </c>
      <c r="H4158" s="264" t="str">
        <f>IFERROR(VLOOKUP(Table[[#This Row],[Activity Details of Assistance]],WHAT!E:F,2,FALSE),"")</f>
        <v># of FSM Site</v>
      </c>
      <c r="I4158" s="264"/>
      <c r="J4158">
        <v>3</v>
      </c>
      <c r="K4158" t="s">
        <v>8280</v>
      </c>
      <c r="L4158" s="219" t="s">
        <v>13</v>
      </c>
      <c r="M4158" t="s">
        <v>14</v>
      </c>
      <c r="N4158" t="s">
        <v>307</v>
      </c>
      <c r="O4158" t="s">
        <v>1603</v>
      </c>
      <c r="P4158" t="s">
        <v>4685</v>
      </c>
      <c r="Q4158" s="236">
        <v>44742</v>
      </c>
      <c r="R4158" s="236">
        <v>44958</v>
      </c>
      <c r="S4158" t="s">
        <v>8452</v>
      </c>
      <c r="T4158" s="267"/>
      <c r="U4158" s="267"/>
      <c r="V4158" s="267"/>
      <c r="W4158" s="267"/>
      <c r="X4158"/>
      <c r="Y4158" t="s">
        <v>8338</v>
      </c>
      <c r="Z4158">
        <v>1757266614</v>
      </c>
      <c r="AA4158" t="s">
        <v>8339</v>
      </c>
      <c r="AB4158" s="273" t="str">
        <f>_xlfn.IFNA(IF(Table[[#This Row],[Programme Partner]]&lt;&gt;Table[[#This Row],[Implementing Partner]],CONCATENATE(Table[[#This Row],[Programme Partner]],"-",Table[[#This Row],[Implementing Partner]]),Table[[#This Row],[Programme Partner]]),"")</f>
        <v>UNICEF-DSK</v>
      </c>
    </row>
    <row r="4159" spans="1:28" ht="16.5" customHeight="1">
      <c r="A4159" s="183">
        <v>4607</v>
      </c>
      <c r="B4159" s="264" t="s">
        <v>5275</v>
      </c>
      <c r="C4159" s="265" t="s">
        <v>5087</v>
      </c>
      <c r="D4159" s="266" t="s">
        <v>5275</v>
      </c>
      <c r="E4159" s="215" t="s">
        <v>27</v>
      </c>
      <c r="F4159" s="264" t="s">
        <v>8012</v>
      </c>
      <c r="G4159" s="195" t="s">
        <v>8586</v>
      </c>
      <c r="H4159" s="264" t="str">
        <f>IFERROR(VLOOKUP(Table[[#This Row],[Activity Details of Assistance]],WHAT!E:F,2,FALSE),"")</f>
        <v># of door</v>
      </c>
      <c r="I4159" s="264"/>
      <c r="J4159">
        <v>78</v>
      </c>
      <c r="K4159" t="s">
        <v>8280</v>
      </c>
      <c r="L4159" s="219" t="s">
        <v>13</v>
      </c>
      <c r="M4159" t="s">
        <v>14</v>
      </c>
      <c r="N4159" t="s">
        <v>307</v>
      </c>
      <c r="O4159" t="s">
        <v>1603</v>
      </c>
      <c r="P4159" t="s">
        <v>4685</v>
      </c>
      <c r="Q4159" s="236">
        <v>44742</v>
      </c>
      <c r="R4159" s="236">
        <v>44958</v>
      </c>
      <c r="S4159" t="s">
        <v>8452</v>
      </c>
      <c r="T4159" s="267"/>
      <c r="U4159" s="267"/>
      <c r="V4159" s="267"/>
      <c r="W4159" s="267"/>
      <c r="X4159"/>
      <c r="Y4159" t="s">
        <v>8338</v>
      </c>
      <c r="Z4159">
        <v>1757266614</v>
      </c>
      <c r="AA4159" t="s">
        <v>8339</v>
      </c>
      <c r="AB4159" s="273" t="str">
        <f>_xlfn.IFNA(IF(Table[[#This Row],[Programme Partner]]&lt;&gt;Table[[#This Row],[Implementing Partner]],CONCATENATE(Table[[#This Row],[Programme Partner]],"-",Table[[#This Row],[Implementing Partner]]),Table[[#This Row],[Programme Partner]]),"")</f>
        <v>UNICEF-DSK</v>
      </c>
    </row>
    <row r="4160" spans="1:28" ht="16.5" customHeight="1">
      <c r="A4160" s="183">
        <v>4608</v>
      </c>
      <c r="B4160" s="264" t="s">
        <v>5275</v>
      </c>
      <c r="C4160" s="265" t="s">
        <v>5087</v>
      </c>
      <c r="D4160" s="266" t="s">
        <v>5275</v>
      </c>
      <c r="E4160" s="215" t="s">
        <v>27</v>
      </c>
      <c r="F4160" s="264" t="s">
        <v>8012</v>
      </c>
      <c r="G4160" t="s">
        <v>8357</v>
      </c>
      <c r="H4160" s="264" t="str">
        <f>IFERROR(VLOOKUP(Table[[#This Row],[Activity Details of Assistance]],WHAT!E:F,2,FALSE),"")</f>
        <v># of door</v>
      </c>
      <c r="I4160" s="264"/>
      <c r="J4160">
        <v>484</v>
      </c>
      <c r="K4160" t="s">
        <v>8280</v>
      </c>
      <c r="L4160" s="219" t="s">
        <v>13</v>
      </c>
      <c r="M4160" t="s">
        <v>14</v>
      </c>
      <c r="N4160" t="s">
        <v>307</v>
      </c>
      <c r="O4160" t="s">
        <v>1603</v>
      </c>
      <c r="P4160" t="s">
        <v>4685</v>
      </c>
      <c r="Q4160" s="236">
        <v>44742</v>
      </c>
      <c r="R4160" s="236">
        <v>44958</v>
      </c>
      <c r="S4160" t="s">
        <v>8452</v>
      </c>
      <c r="T4160" s="267"/>
      <c r="U4160" s="267"/>
      <c r="V4160" s="267"/>
      <c r="W4160" s="267"/>
      <c r="X4160"/>
      <c r="Y4160" t="s">
        <v>8338</v>
      </c>
      <c r="Z4160">
        <v>1757266614</v>
      </c>
      <c r="AA4160" t="s">
        <v>8339</v>
      </c>
      <c r="AB4160" s="273" t="str">
        <f>_xlfn.IFNA(IF(Table[[#This Row],[Programme Partner]]&lt;&gt;Table[[#This Row],[Implementing Partner]],CONCATENATE(Table[[#This Row],[Programme Partner]],"-",Table[[#This Row],[Implementing Partner]]),Table[[#This Row],[Programme Partner]]),"")</f>
        <v>UNICEF-DSK</v>
      </c>
    </row>
    <row r="4161" spans="1:28" ht="16.5" customHeight="1">
      <c r="A4161" s="183">
        <v>4609</v>
      </c>
      <c r="B4161" s="264" t="s">
        <v>5275</v>
      </c>
      <c r="C4161" s="265" t="s">
        <v>5087</v>
      </c>
      <c r="D4161" s="266" t="s">
        <v>5275</v>
      </c>
      <c r="E4161" s="215" t="s">
        <v>27</v>
      </c>
      <c r="F4161" s="264" t="s">
        <v>8013</v>
      </c>
      <c r="G4161" t="s">
        <v>8313</v>
      </c>
      <c r="H4161" s="264" t="str">
        <f>IFERROR(VLOOKUP(Table[[#This Row],[Activity Details of Assistance]],WHAT!E:F,2,FALSE),"")</f>
        <v># of HP sessions at community level</v>
      </c>
      <c r="I4161" s="264"/>
      <c r="J4161">
        <v>104</v>
      </c>
      <c r="K4161" t="s">
        <v>8280</v>
      </c>
      <c r="L4161" s="219" t="s">
        <v>13</v>
      </c>
      <c r="M4161" t="s">
        <v>14</v>
      </c>
      <c r="N4161" t="s">
        <v>307</v>
      </c>
      <c r="O4161" t="s">
        <v>1603</v>
      </c>
      <c r="P4161" t="s">
        <v>4685</v>
      </c>
      <c r="Q4161" s="236">
        <v>44742</v>
      </c>
      <c r="R4161" s="236">
        <v>44958</v>
      </c>
      <c r="S4161" t="s">
        <v>8452</v>
      </c>
      <c r="T4161" s="267"/>
      <c r="U4161" s="267"/>
      <c r="V4161" s="267"/>
      <c r="W4161" s="267"/>
      <c r="X4161"/>
      <c r="Y4161" t="s">
        <v>8338</v>
      </c>
      <c r="Z4161">
        <v>1757266614</v>
      </c>
      <c r="AA4161" t="s">
        <v>8339</v>
      </c>
      <c r="AB4161" s="273" t="str">
        <f>_xlfn.IFNA(IF(Table[[#This Row],[Programme Partner]]&lt;&gt;Table[[#This Row],[Implementing Partner]],CONCATENATE(Table[[#This Row],[Programme Partner]],"-",Table[[#This Row],[Implementing Partner]]),Table[[#This Row],[Programme Partner]]),"")</f>
        <v>UNICEF-DSK</v>
      </c>
    </row>
    <row r="4162" spans="1:28" ht="16.5" customHeight="1">
      <c r="A4162" s="183">
        <v>4610</v>
      </c>
      <c r="B4162" s="264" t="s">
        <v>5275</v>
      </c>
      <c r="C4162" s="265" t="s">
        <v>5087</v>
      </c>
      <c r="D4162" s="266" t="s">
        <v>5275</v>
      </c>
      <c r="E4162" s="215" t="s">
        <v>27</v>
      </c>
      <c r="F4162" s="264" t="s">
        <v>8013</v>
      </c>
      <c r="G4162" t="s">
        <v>8314</v>
      </c>
      <c r="H4162" s="264" t="str">
        <f>IFERROR(VLOOKUP(Table[[#This Row],[Activity Details of Assistance]],WHAT!E:F,2,FALSE),"")</f>
        <v># of HP sessions at HH level</v>
      </c>
      <c r="I4162" s="264"/>
      <c r="J4162">
        <v>580</v>
      </c>
      <c r="K4162" t="s">
        <v>8280</v>
      </c>
      <c r="L4162" s="219" t="s">
        <v>13</v>
      </c>
      <c r="M4162" t="s">
        <v>14</v>
      </c>
      <c r="N4162" t="s">
        <v>307</v>
      </c>
      <c r="O4162" t="s">
        <v>1603</v>
      </c>
      <c r="P4162" t="s">
        <v>4685</v>
      </c>
      <c r="Q4162" s="236">
        <v>44742</v>
      </c>
      <c r="R4162" s="236">
        <v>44958</v>
      </c>
      <c r="S4162" t="s">
        <v>8452</v>
      </c>
      <c r="T4162" s="267"/>
      <c r="U4162" s="267"/>
      <c r="V4162" s="267"/>
      <c r="W4162" s="267"/>
      <c r="X4162"/>
      <c r="Y4162" t="s">
        <v>8338</v>
      </c>
      <c r="Z4162">
        <v>1757266614</v>
      </c>
      <c r="AA4162" t="s">
        <v>8339</v>
      </c>
      <c r="AB4162" s="273" t="str">
        <f>_xlfn.IFNA(IF(Table[[#This Row],[Programme Partner]]&lt;&gt;Table[[#This Row],[Implementing Partner]],CONCATENATE(Table[[#This Row],[Programme Partner]],"-",Table[[#This Row],[Implementing Partner]]),Table[[#This Row],[Programme Partner]]),"")</f>
        <v>UNICEF-DSK</v>
      </c>
    </row>
    <row r="4163" spans="1:28" ht="16.5" customHeight="1">
      <c r="A4163" s="183">
        <v>4611</v>
      </c>
      <c r="B4163" s="264" t="s">
        <v>5275</v>
      </c>
      <c r="C4163" s="265" t="s">
        <v>5087</v>
      </c>
      <c r="D4163" s="266" t="s">
        <v>5275</v>
      </c>
      <c r="E4163" s="215" t="s">
        <v>27</v>
      </c>
      <c r="F4163" s="264" t="s">
        <v>8013</v>
      </c>
      <c r="G4163" t="s">
        <v>8369</v>
      </c>
      <c r="H4163" s="264" t="str">
        <f>IFERROR(VLOOKUP(Table[[#This Row],[Activity Details of Assistance]],WHAT!E:F,2,FALSE),"")</f>
        <v># of female in reproductive age</v>
      </c>
      <c r="I4163" s="264"/>
      <c r="J4163">
        <v>5000</v>
      </c>
      <c r="K4163" t="s">
        <v>8280</v>
      </c>
      <c r="L4163" s="219" t="s">
        <v>13</v>
      </c>
      <c r="M4163" t="s">
        <v>14</v>
      </c>
      <c r="N4163" t="s">
        <v>307</v>
      </c>
      <c r="O4163" t="s">
        <v>1603</v>
      </c>
      <c r="P4163" t="s">
        <v>4685</v>
      </c>
      <c r="Q4163" s="236">
        <v>44742</v>
      </c>
      <c r="R4163" s="236">
        <v>44958</v>
      </c>
      <c r="S4163" t="s">
        <v>8452</v>
      </c>
      <c r="T4163" s="267"/>
      <c r="U4163" s="267"/>
      <c r="V4163" s="267"/>
      <c r="W4163" s="267"/>
      <c r="X4163"/>
      <c r="Y4163" t="s">
        <v>8338</v>
      </c>
      <c r="Z4163">
        <v>1757266614</v>
      </c>
      <c r="AA4163" t="s">
        <v>8339</v>
      </c>
      <c r="AB4163" s="273" t="str">
        <f>_xlfn.IFNA(IF(Table[[#This Row],[Programme Partner]]&lt;&gt;Table[[#This Row],[Implementing Partner]],CONCATENATE(Table[[#This Row],[Programme Partner]],"-",Table[[#This Row],[Implementing Partner]]),Table[[#This Row],[Programme Partner]]),"")</f>
        <v>UNICEF-DSK</v>
      </c>
    </row>
    <row r="4164" spans="1:28" ht="16.5" customHeight="1">
      <c r="A4164" s="183">
        <v>4612</v>
      </c>
      <c r="B4164" s="264" t="s">
        <v>5275</v>
      </c>
      <c r="C4164" s="265" t="s">
        <v>5087</v>
      </c>
      <c r="D4164" s="266" t="s">
        <v>5275</v>
      </c>
      <c r="E4164" s="215" t="s">
        <v>27</v>
      </c>
      <c r="F4164" s="264" t="s">
        <v>8014</v>
      </c>
      <c r="G4164" t="s">
        <v>8445</v>
      </c>
      <c r="H4164" s="264" t="str">
        <f>IFERROR(VLOOKUP(Table[[#This Row],[Activity Details of Assistance]],WHAT!E:F,2,FALSE),"")</f>
        <v># of plant</v>
      </c>
      <c r="I4164" s="264"/>
      <c r="J4164">
        <v>1</v>
      </c>
      <c r="K4164" t="s">
        <v>8280</v>
      </c>
      <c r="L4164" s="219" t="s">
        <v>13</v>
      </c>
      <c r="M4164" t="s">
        <v>14</v>
      </c>
      <c r="N4164" t="s">
        <v>307</v>
      </c>
      <c r="O4164" t="s">
        <v>1603</v>
      </c>
      <c r="P4164" t="s">
        <v>4685</v>
      </c>
      <c r="Q4164" s="236">
        <v>44742</v>
      </c>
      <c r="R4164" s="236">
        <v>44958</v>
      </c>
      <c r="S4164" t="s">
        <v>8452</v>
      </c>
      <c r="T4164" s="267"/>
      <c r="U4164" s="267"/>
      <c r="V4164" s="267"/>
      <c r="W4164" s="267"/>
      <c r="X4164"/>
      <c r="Y4164" t="s">
        <v>8338</v>
      </c>
      <c r="Z4164">
        <v>1757266614</v>
      </c>
      <c r="AA4164" t="s">
        <v>8339</v>
      </c>
      <c r="AB4164" s="273" t="str">
        <f>_xlfn.IFNA(IF(Table[[#This Row],[Programme Partner]]&lt;&gt;Table[[#This Row],[Implementing Partner]],CONCATENATE(Table[[#This Row],[Programme Partner]],"-",Table[[#This Row],[Implementing Partner]]),Table[[#This Row],[Programme Partner]]),"")</f>
        <v>UNICEF-DSK</v>
      </c>
    </row>
    <row r="4165" spans="1:28" ht="16.5" customHeight="1">
      <c r="A4165" s="183">
        <v>4613</v>
      </c>
      <c r="B4165" s="264" t="s">
        <v>5275</v>
      </c>
      <c r="C4165" s="265" t="s">
        <v>5087</v>
      </c>
      <c r="D4165" s="266" t="s">
        <v>5275</v>
      </c>
      <c r="E4165" s="215" t="s">
        <v>27</v>
      </c>
      <c r="F4165" s="264" t="s">
        <v>8014</v>
      </c>
      <c r="G4165" t="s">
        <v>8375</v>
      </c>
      <c r="H4165" s="264" t="str">
        <f>IFERROR(VLOOKUP(Table[[#This Row],[Activity Details of Assistance]],WHAT!E:F,2,FALSE),"")</f>
        <v># of 10L bin</v>
      </c>
      <c r="I4165" s="264"/>
      <c r="J4165">
        <v>6570</v>
      </c>
      <c r="K4165" t="s">
        <v>8280</v>
      </c>
      <c r="L4165" s="219" t="s">
        <v>13</v>
      </c>
      <c r="M4165" t="s">
        <v>14</v>
      </c>
      <c r="N4165" t="s">
        <v>307</v>
      </c>
      <c r="O4165" t="s">
        <v>1603</v>
      </c>
      <c r="P4165" t="s">
        <v>4685</v>
      </c>
      <c r="Q4165" s="236">
        <v>44742</v>
      </c>
      <c r="R4165" s="236">
        <v>44958</v>
      </c>
      <c r="S4165" t="s">
        <v>8452</v>
      </c>
      <c r="T4165" s="267"/>
      <c r="U4165" s="267"/>
      <c r="V4165" s="267"/>
      <c r="W4165" s="267"/>
      <c r="X4165"/>
      <c r="Y4165" t="s">
        <v>8338</v>
      </c>
      <c r="Z4165">
        <v>1757266614</v>
      </c>
      <c r="AA4165" t="s">
        <v>8339</v>
      </c>
      <c r="AB4165" s="273" t="str">
        <f>_xlfn.IFNA(IF(Table[[#This Row],[Programme Partner]]&lt;&gt;Table[[#This Row],[Implementing Partner]],CONCATENATE(Table[[#This Row],[Programme Partner]],"-",Table[[#This Row],[Implementing Partner]]),Table[[#This Row],[Programme Partner]]),"")</f>
        <v>UNICEF-DSK</v>
      </c>
    </row>
    <row r="4166" spans="1:28" ht="16.5" customHeight="1">
      <c r="A4166" s="183">
        <v>4614</v>
      </c>
      <c r="B4166" s="264" t="s">
        <v>8453</v>
      </c>
      <c r="C4166" s="265" t="s">
        <v>5087</v>
      </c>
      <c r="D4166" s="266" t="s">
        <v>8453</v>
      </c>
      <c r="E4166" s="215" t="s">
        <v>27</v>
      </c>
      <c r="F4166" s="264" t="s">
        <v>8012</v>
      </c>
      <c r="G4166" s="195" t="s">
        <v>8585</v>
      </c>
      <c r="H4166" s="264" t="str">
        <f>IFERROR(VLOOKUP(Table[[#This Row],[Activity Details of Assistance]],WHAT!E:F,2,FALSE),"")</f>
        <v xml:space="preserve"># of door </v>
      </c>
      <c r="I4166" s="264"/>
      <c r="J4166">
        <v>1</v>
      </c>
      <c r="K4166" t="s">
        <v>8280</v>
      </c>
      <c r="L4166" s="219" t="s">
        <v>13</v>
      </c>
      <c r="M4166" t="s">
        <v>14</v>
      </c>
      <c r="N4166" t="s">
        <v>307</v>
      </c>
      <c r="O4166" t="s">
        <v>1603</v>
      </c>
      <c r="P4166" t="s">
        <v>4685</v>
      </c>
      <c r="Q4166" s="236">
        <v>44742</v>
      </c>
      <c r="R4166" s="236">
        <v>44834</v>
      </c>
      <c r="S4166" t="s">
        <v>8452</v>
      </c>
      <c r="T4166" s="267"/>
      <c r="U4166" s="267"/>
      <c r="V4166" s="267"/>
      <c r="W4166" s="267"/>
      <c r="X4166"/>
      <c r="Y4166" t="s">
        <v>8338</v>
      </c>
      <c r="Z4166">
        <v>1757266614</v>
      </c>
      <c r="AA4166" t="s">
        <v>8339</v>
      </c>
      <c r="AB4166" s="273" t="str">
        <f>_xlfn.IFNA(IF(Table[[#This Row],[Programme Partner]]&lt;&gt;Table[[#This Row],[Implementing Partner]],CONCATENATE(Table[[#This Row],[Programme Partner]],"-",Table[[#This Row],[Implementing Partner]]),Table[[#This Row],[Programme Partner]]),"")</f>
        <v>OXFAM-DSK</v>
      </c>
    </row>
    <row r="4167" spans="1:28" ht="16.5" customHeight="1">
      <c r="A4167" s="183">
        <v>4615</v>
      </c>
      <c r="B4167" s="264" t="s">
        <v>8453</v>
      </c>
      <c r="C4167" s="265" t="s">
        <v>5087</v>
      </c>
      <c r="D4167" s="266" t="s">
        <v>8453</v>
      </c>
      <c r="E4167" s="215" t="s">
        <v>27</v>
      </c>
      <c r="F4167" s="264" t="s">
        <v>8012</v>
      </c>
      <c r="G4167" s="195" t="s">
        <v>8586</v>
      </c>
      <c r="H4167" s="264" t="str">
        <f>IFERROR(VLOOKUP(Table[[#This Row],[Activity Details of Assistance]],WHAT!E:F,2,FALSE),"")</f>
        <v># of door</v>
      </c>
      <c r="I4167" s="264"/>
      <c r="J4167">
        <v>19</v>
      </c>
      <c r="K4167" t="s">
        <v>8280</v>
      </c>
      <c r="L4167" s="219" t="s">
        <v>13</v>
      </c>
      <c r="M4167" t="s">
        <v>14</v>
      </c>
      <c r="N4167" t="s">
        <v>307</v>
      </c>
      <c r="O4167" t="s">
        <v>1603</v>
      </c>
      <c r="P4167" t="s">
        <v>4685</v>
      </c>
      <c r="Q4167" s="236">
        <v>44742</v>
      </c>
      <c r="R4167" s="236">
        <v>44834</v>
      </c>
      <c r="S4167" t="s">
        <v>8452</v>
      </c>
      <c r="T4167" s="267"/>
      <c r="U4167" s="267"/>
      <c r="V4167" s="267"/>
      <c r="W4167" s="267"/>
      <c r="X4167"/>
      <c r="Y4167" t="s">
        <v>8338</v>
      </c>
      <c r="Z4167">
        <v>1757266614</v>
      </c>
      <c r="AA4167" t="s">
        <v>8339</v>
      </c>
      <c r="AB4167" s="273" t="str">
        <f>_xlfn.IFNA(IF(Table[[#This Row],[Programme Partner]]&lt;&gt;Table[[#This Row],[Implementing Partner]],CONCATENATE(Table[[#This Row],[Programme Partner]],"-",Table[[#This Row],[Implementing Partner]]),Table[[#This Row],[Programme Partner]]),"")</f>
        <v>OXFAM-DSK</v>
      </c>
    </row>
    <row r="4168" spans="1:28" ht="16.5" customHeight="1">
      <c r="A4168" s="183">
        <v>4616</v>
      </c>
      <c r="B4168" s="264" t="s">
        <v>8453</v>
      </c>
      <c r="C4168" s="265" t="s">
        <v>5087</v>
      </c>
      <c r="D4168" s="266" t="s">
        <v>8453</v>
      </c>
      <c r="E4168" s="215" t="s">
        <v>27</v>
      </c>
      <c r="F4168" s="264" t="s">
        <v>8012</v>
      </c>
      <c r="G4168" t="s">
        <v>8357</v>
      </c>
      <c r="H4168" s="264" t="str">
        <f>IFERROR(VLOOKUP(Table[[#This Row],[Activity Details of Assistance]],WHAT!E:F,2,FALSE),"")</f>
        <v># of door</v>
      </c>
      <c r="I4168" s="264"/>
      <c r="J4168">
        <v>152</v>
      </c>
      <c r="K4168" t="s">
        <v>8280</v>
      </c>
      <c r="L4168" s="219" t="s">
        <v>13</v>
      </c>
      <c r="M4168" t="s">
        <v>14</v>
      </c>
      <c r="N4168" t="s">
        <v>307</v>
      </c>
      <c r="O4168" t="s">
        <v>1603</v>
      </c>
      <c r="P4168" t="s">
        <v>4685</v>
      </c>
      <c r="Q4168" s="236">
        <v>44742</v>
      </c>
      <c r="R4168" s="236">
        <v>44834</v>
      </c>
      <c r="S4168" t="s">
        <v>8452</v>
      </c>
      <c r="T4168" s="267"/>
      <c r="U4168" s="267"/>
      <c r="V4168" s="267"/>
      <c r="W4168" s="267"/>
      <c r="X4168"/>
      <c r="Y4168" t="s">
        <v>8338</v>
      </c>
      <c r="Z4168">
        <v>1757266614</v>
      </c>
      <c r="AA4168" t="s">
        <v>8339</v>
      </c>
      <c r="AB4168" s="273" t="str">
        <f>_xlfn.IFNA(IF(Table[[#This Row],[Programme Partner]]&lt;&gt;Table[[#This Row],[Implementing Partner]],CONCATENATE(Table[[#This Row],[Programme Partner]],"-",Table[[#This Row],[Implementing Partner]]),Table[[#This Row],[Programme Partner]]),"")</f>
        <v>OXFAM-DSK</v>
      </c>
    </row>
    <row r="4169" spans="1:28" ht="16.5" customHeight="1">
      <c r="A4169" s="183">
        <v>4617</v>
      </c>
      <c r="B4169" s="264" t="s">
        <v>8453</v>
      </c>
      <c r="C4169" s="265" t="s">
        <v>5087</v>
      </c>
      <c r="D4169" s="266" t="s">
        <v>8453</v>
      </c>
      <c r="E4169" s="215" t="s">
        <v>27</v>
      </c>
      <c r="F4169" s="264" t="s">
        <v>8013</v>
      </c>
      <c r="G4169" t="s">
        <v>8313</v>
      </c>
      <c r="H4169" s="264" t="str">
        <f>IFERROR(VLOOKUP(Table[[#This Row],[Activity Details of Assistance]],WHAT!E:F,2,FALSE),"")</f>
        <v># of HP sessions at community level</v>
      </c>
      <c r="I4169" s="264"/>
      <c r="J4169">
        <v>26</v>
      </c>
      <c r="K4169" t="s">
        <v>8280</v>
      </c>
      <c r="L4169" s="219" t="s">
        <v>13</v>
      </c>
      <c r="M4169" t="s">
        <v>14</v>
      </c>
      <c r="N4169" t="s">
        <v>307</v>
      </c>
      <c r="O4169" t="s">
        <v>1603</v>
      </c>
      <c r="P4169" t="s">
        <v>4685</v>
      </c>
      <c r="Q4169" s="236">
        <v>44742</v>
      </c>
      <c r="R4169" s="236">
        <v>44834</v>
      </c>
      <c r="S4169" t="s">
        <v>8452</v>
      </c>
      <c r="T4169" s="267"/>
      <c r="U4169" s="267"/>
      <c r="V4169" s="267"/>
      <c r="W4169" s="267"/>
      <c r="X4169"/>
      <c r="Y4169" t="s">
        <v>8338</v>
      </c>
      <c r="Z4169">
        <v>1757266614</v>
      </c>
      <c r="AA4169" t="s">
        <v>8339</v>
      </c>
      <c r="AB4169" s="273" t="str">
        <f>_xlfn.IFNA(IF(Table[[#This Row],[Programme Partner]]&lt;&gt;Table[[#This Row],[Implementing Partner]],CONCATENATE(Table[[#This Row],[Programme Partner]],"-",Table[[#This Row],[Implementing Partner]]),Table[[#This Row],[Programme Partner]]),"")</f>
        <v>OXFAM-DSK</v>
      </c>
    </row>
    <row r="4170" spans="1:28" ht="16.5" customHeight="1">
      <c r="A4170" s="183">
        <v>4618</v>
      </c>
      <c r="B4170" s="264" t="s">
        <v>8453</v>
      </c>
      <c r="C4170" s="265" t="s">
        <v>5087</v>
      </c>
      <c r="D4170" s="266" t="s">
        <v>8453</v>
      </c>
      <c r="E4170" s="215" t="s">
        <v>27</v>
      </c>
      <c r="F4170" s="264" t="s">
        <v>8013</v>
      </c>
      <c r="G4170" s="195" t="s">
        <v>8314</v>
      </c>
      <c r="H4170" s="264" t="str">
        <f>IFERROR(VLOOKUP(Table[[#This Row],[Activity Details of Assistance]],WHAT!E:F,2,FALSE),"")</f>
        <v># of HP sessions at HH level</v>
      </c>
      <c r="I4170" s="264"/>
      <c r="J4170">
        <v>140</v>
      </c>
      <c r="K4170" t="s">
        <v>8280</v>
      </c>
      <c r="L4170" s="219" t="s">
        <v>13</v>
      </c>
      <c r="M4170" t="s">
        <v>14</v>
      </c>
      <c r="N4170" t="s">
        <v>307</v>
      </c>
      <c r="O4170" t="s">
        <v>1603</v>
      </c>
      <c r="P4170" t="s">
        <v>4685</v>
      </c>
      <c r="Q4170" s="236">
        <v>44742</v>
      </c>
      <c r="R4170" s="236">
        <v>44834</v>
      </c>
      <c r="S4170" t="s">
        <v>8452</v>
      </c>
      <c r="T4170" s="267"/>
      <c r="U4170" s="267"/>
      <c r="V4170" s="267"/>
      <c r="W4170" s="267"/>
      <c r="X4170"/>
      <c r="Y4170" t="s">
        <v>8338</v>
      </c>
      <c r="Z4170">
        <v>1757266614</v>
      </c>
      <c r="AA4170" t="s">
        <v>8339</v>
      </c>
      <c r="AB4170" s="273" t="str">
        <f>_xlfn.IFNA(IF(Table[[#This Row],[Programme Partner]]&lt;&gt;Table[[#This Row],[Implementing Partner]],CONCATENATE(Table[[#This Row],[Programme Partner]],"-",Table[[#This Row],[Implementing Partner]]),Table[[#This Row],[Programme Partner]]),"")</f>
        <v>OXFAM-DSK</v>
      </c>
    </row>
    <row r="4171" spans="1:28" ht="16.5" customHeight="1">
      <c r="A4171" s="183">
        <v>4619</v>
      </c>
      <c r="B4171" s="264" t="s">
        <v>5275</v>
      </c>
      <c r="C4171" s="265" t="s">
        <v>5087</v>
      </c>
      <c r="D4171" s="266" t="s">
        <v>5275</v>
      </c>
      <c r="E4171" s="215" t="s">
        <v>27</v>
      </c>
      <c r="F4171" s="264" t="s">
        <v>8011</v>
      </c>
      <c r="G4171" t="s">
        <v>8355</v>
      </c>
      <c r="H4171" s="264" t="str">
        <f>IFERROR(VLOOKUP(Table[[#This Row],[Activity Details of Assistance]],WHAT!E:F,2,FALSE),"")</f>
        <v># of water network</v>
      </c>
      <c r="I4171" s="264"/>
      <c r="J4171">
        <v>1</v>
      </c>
      <c r="K4171" t="s">
        <v>8280</v>
      </c>
      <c r="L4171" s="219" t="s">
        <v>13</v>
      </c>
      <c r="M4171" t="s">
        <v>14</v>
      </c>
      <c r="N4171" t="s">
        <v>307</v>
      </c>
      <c r="O4171" t="s">
        <v>1603</v>
      </c>
      <c r="P4171" t="s">
        <v>4685</v>
      </c>
      <c r="Q4171" s="236">
        <v>44773</v>
      </c>
      <c r="R4171" s="236">
        <v>44958</v>
      </c>
      <c r="S4171" t="s">
        <v>8452</v>
      </c>
      <c r="T4171" s="267"/>
      <c r="U4171" s="267"/>
      <c r="V4171" s="267"/>
      <c r="W4171" s="267"/>
      <c r="X4171"/>
      <c r="Y4171" t="s">
        <v>8338</v>
      </c>
      <c r="Z4171">
        <v>1757266614</v>
      </c>
      <c r="AA4171" t="s">
        <v>8339</v>
      </c>
      <c r="AB4171" s="273" t="str">
        <f>_xlfn.IFNA(IF(Table[[#This Row],[Programme Partner]]&lt;&gt;Table[[#This Row],[Implementing Partner]],CONCATENATE(Table[[#This Row],[Programme Partner]],"-",Table[[#This Row],[Implementing Partner]]),Table[[#This Row],[Programme Partner]]),"")</f>
        <v>UNICEF-DSK</v>
      </c>
    </row>
    <row r="4172" spans="1:28" ht="16.5" customHeight="1">
      <c r="A4172" s="183">
        <v>4620</v>
      </c>
      <c r="B4172" s="264" t="s">
        <v>5275</v>
      </c>
      <c r="C4172" s="265" t="s">
        <v>5087</v>
      </c>
      <c r="D4172" s="266" t="s">
        <v>5275</v>
      </c>
      <c r="E4172" s="215" t="s">
        <v>27</v>
      </c>
      <c r="F4172" s="264" t="s">
        <v>8012</v>
      </c>
      <c r="G4172" s="195" t="s">
        <v>8585</v>
      </c>
      <c r="H4172" s="264" t="str">
        <f>IFERROR(VLOOKUP(Table[[#This Row],[Activity Details of Assistance]],WHAT!E:F,2,FALSE),"")</f>
        <v xml:space="preserve"># of door </v>
      </c>
      <c r="I4172" s="264"/>
      <c r="J4172">
        <v>34</v>
      </c>
      <c r="K4172" t="s">
        <v>8280</v>
      </c>
      <c r="L4172" s="219" t="s">
        <v>13</v>
      </c>
      <c r="M4172" t="s">
        <v>14</v>
      </c>
      <c r="N4172" t="s">
        <v>307</v>
      </c>
      <c r="O4172" t="s">
        <v>1603</v>
      </c>
      <c r="P4172" t="s">
        <v>4685</v>
      </c>
      <c r="Q4172" s="236">
        <v>44773</v>
      </c>
      <c r="R4172" s="236">
        <v>44958</v>
      </c>
      <c r="S4172" t="s">
        <v>8452</v>
      </c>
      <c r="T4172" s="267"/>
      <c r="U4172" s="267"/>
      <c r="V4172" s="267"/>
      <c r="W4172" s="267"/>
      <c r="X4172"/>
      <c r="Y4172" t="s">
        <v>8338</v>
      </c>
      <c r="Z4172">
        <v>1757266614</v>
      </c>
      <c r="AA4172" t="s">
        <v>8339</v>
      </c>
      <c r="AB4172" s="273" t="str">
        <f>_xlfn.IFNA(IF(Table[[#This Row],[Programme Partner]]&lt;&gt;Table[[#This Row],[Implementing Partner]],CONCATENATE(Table[[#This Row],[Programme Partner]],"-",Table[[#This Row],[Implementing Partner]]),Table[[#This Row],[Programme Partner]]),"")</f>
        <v>UNICEF-DSK</v>
      </c>
    </row>
    <row r="4173" spans="1:28" ht="16.5" customHeight="1">
      <c r="A4173" s="183">
        <v>4621</v>
      </c>
      <c r="B4173" s="264" t="s">
        <v>5275</v>
      </c>
      <c r="C4173" s="265" t="s">
        <v>5087</v>
      </c>
      <c r="D4173" s="266" t="s">
        <v>5275</v>
      </c>
      <c r="E4173" s="215" t="s">
        <v>27</v>
      </c>
      <c r="F4173" s="264" t="s">
        <v>8012</v>
      </c>
      <c r="G4173" s="195" t="s">
        <v>8359</v>
      </c>
      <c r="H4173" s="264" t="str">
        <f>IFERROR(VLOOKUP(Table[[#This Row],[Activity Details of Assistance]],WHAT!E:F,2,FALSE),"")</f>
        <v># of FSM Site</v>
      </c>
      <c r="I4173" s="264"/>
      <c r="J4173">
        <v>3</v>
      </c>
      <c r="K4173" t="s">
        <v>8280</v>
      </c>
      <c r="L4173" s="219" t="s">
        <v>13</v>
      </c>
      <c r="M4173" t="s">
        <v>14</v>
      </c>
      <c r="N4173" t="s">
        <v>307</v>
      </c>
      <c r="O4173" t="s">
        <v>1603</v>
      </c>
      <c r="P4173" t="s">
        <v>4685</v>
      </c>
      <c r="Q4173" s="236">
        <v>44773</v>
      </c>
      <c r="R4173" s="236">
        <v>44958</v>
      </c>
      <c r="S4173" t="s">
        <v>8452</v>
      </c>
      <c r="T4173" s="267"/>
      <c r="U4173" s="267"/>
      <c r="V4173" s="267"/>
      <c r="W4173" s="267"/>
      <c r="X4173"/>
      <c r="Y4173" t="s">
        <v>8338</v>
      </c>
      <c r="Z4173">
        <v>1757266614</v>
      </c>
      <c r="AA4173" t="s">
        <v>8339</v>
      </c>
      <c r="AB4173" s="273" t="str">
        <f>_xlfn.IFNA(IF(Table[[#This Row],[Programme Partner]]&lt;&gt;Table[[#This Row],[Implementing Partner]],CONCATENATE(Table[[#This Row],[Programme Partner]],"-",Table[[#This Row],[Implementing Partner]]),Table[[#This Row],[Programme Partner]]),"")</f>
        <v>UNICEF-DSK</v>
      </c>
    </row>
    <row r="4174" spans="1:28" ht="16.5" customHeight="1">
      <c r="A4174" s="183">
        <v>4622</v>
      </c>
      <c r="B4174" s="264" t="s">
        <v>5275</v>
      </c>
      <c r="C4174" s="265" t="s">
        <v>5087</v>
      </c>
      <c r="D4174" s="266" t="s">
        <v>5275</v>
      </c>
      <c r="E4174" s="215" t="s">
        <v>27</v>
      </c>
      <c r="F4174" s="264" t="s">
        <v>8012</v>
      </c>
      <c r="G4174" t="s">
        <v>8356</v>
      </c>
      <c r="H4174" s="264" t="str">
        <f>IFERROR(VLOOKUP(Table[[#This Row],[Activity Details of Assistance]],WHAT!E:F,2,FALSE),"")</f>
        <v># of FSM Site</v>
      </c>
      <c r="I4174" s="264"/>
      <c r="J4174">
        <v>2</v>
      </c>
      <c r="K4174" t="s">
        <v>8280</v>
      </c>
      <c r="L4174" s="219" t="s">
        <v>13</v>
      </c>
      <c r="M4174" t="s">
        <v>14</v>
      </c>
      <c r="N4174" t="s">
        <v>307</v>
      </c>
      <c r="O4174" t="s">
        <v>1603</v>
      </c>
      <c r="P4174" t="s">
        <v>4685</v>
      </c>
      <c r="Q4174" s="236">
        <v>44773</v>
      </c>
      <c r="R4174" s="236">
        <v>44958</v>
      </c>
      <c r="S4174" t="s">
        <v>8452</v>
      </c>
      <c r="T4174" s="267"/>
      <c r="U4174" s="267"/>
      <c r="V4174" s="267"/>
      <c r="W4174" s="267"/>
      <c r="X4174"/>
      <c r="Y4174" t="s">
        <v>8338</v>
      </c>
      <c r="Z4174">
        <v>1757266614</v>
      </c>
      <c r="AA4174" t="s">
        <v>8339</v>
      </c>
      <c r="AB4174" s="273" t="str">
        <f>_xlfn.IFNA(IF(Table[[#This Row],[Programme Partner]]&lt;&gt;Table[[#This Row],[Implementing Partner]],CONCATENATE(Table[[#This Row],[Programme Partner]],"-",Table[[#This Row],[Implementing Partner]]),Table[[#This Row],[Programme Partner]]),"")</f>
        <v>UNICEF-DSK</v>
      </c>
    </row>
    <row r="4175" spans="1:28" ht="16.5" customHeight="1">
      <c r="A4175" s="183">
        <v>4623</v>
      </c>
      <c r="B4175" s="264" t="s">
        <v>5275</v>
      </c>
      <c r="C4175" s="265" t="s">
        <v>5087</v>
      </c>
      <c r="D4175" s="266" t="s">
        <v>5275</v>
      </c>
      <c r="E4175" s="215" t="s">
        <v>27</v>
      </c>
      <c r="F4175" s="264" t="s">
        <v>8012</v>
      </c>
      <c r="G4175" s="195" t="s">
        <v>8586</v>
      </c>
      <c r="H4175" s="264" t="str">
        <f>IFERROR(VLOOKUP(Table[[#This Row],[Activity Details of Assistance]],WHAT!E:F,2,FALSE),"")</f>
        <v># of door</v>
      </c>
      <c r="I4175" s="264"/>
      <c r="J4175">
        <v>92</v>
      </c>
      <c r="K4175" t="s">
        <v>8280</v>
      </c>
      <c r="L4175" s="219" t="s">
        <v>13</v>
      </c>
      <c r="M4175" t="s">
        <v>14</v>
      </c>
      <c r="N4175" t="s">
        <v>307</v>
      </c>
      <c r="O4175" t="s">
        <v>1603</v>
      </c>
      <c r="P4175" t="s">
        <v>4685</v>
      </c>
      <c r="Q4175" s="236">
        <v>44773</v>
      </c>
      <c r="R4175" s="236">
        <v>44958</v>
      </c>
      <c r="S4175" t="s">
        <v>8452</v>
      </c>
      <c r="T4175" s="267"/>
      <c r="U4175" s="267"/>
      <c r="V4175" s="267"/>
      <c r="W4175" s="267"/>
      <c r="X4175"/>
      <c r="Y4175" t="s">
        <v>8338</v>
      </c>
      <c r="Z4175">
        <v>1757266614</v>
      </c>
      <c r="AA4175" t="s">
        <v>8339</v>
      </c>
      <c r="AB4175" s="273" t="str">
        <f>_xlfn.IFNA(IF(Table[[#This Row],[Programme Partner]]&lt;&gt;Table[[#This Row],[Implementing Partner]],CONCATENATE(Table[[#This Row],[Programme Partner]],"-",Table[[#This Row],[Implementing Partner]]),Table[[#This Row],[Programme Partner]]),"")</f>
        <v>UNICEF-DSK</v>
      </c>
    </row>
    <row r="4176" spans="1:28" ht="16.5" customHeight="1">
      <c r="A4176" s="183">
        <v>4624</v>
      </c>
      <c r="B4176" s="264" t="s">
        <v>5275</v>
      </c>
      <c r="C4176" s="265" t="s">
        <v>5087</v>
      </c>
      <c r="D4176" s="266" t="s">
        <v>5275</v>
      </c>
      <c r="E4176" s="215" t="s">
        <v>27</v>
      </c>
      <c r="F4176" s="264" t="s">
        <v>8012</v>
      </c>
      <c r="G4176" t="s">
        <v>8357</v>
      </c>
      <c r="H4176" s="264" t="str">
        <f>IFERROR(VLOOKUP(Table[[#This Row],[Activity Details of Assistance]],WHAT!E:F,2,FALSE),"")</f>
        <v># of door</v>
      </c>
      <c r="I4176" s="264"/>
      <c r="J4176">
        <v>354</v>
      </c>
      <c r="K4176" t="s">
        <v>8280</v>
      </c>
      <c r="L4176" s="219" t="s">
        <v>13</v>
      </c>
      <c r="M4176" t="s">
        <v>14</v>
      </c>
      <c r="N4176" t="s">
        <v>307</v>
      </c>
      <c r="O4176" t="s">
        <v>1603</v>
      </c>
      <c r="P4176" t="s">
        <v>4685</v>
      </c>
      <c r="Q4176" s="236">
        <v>44773</v>
      </c>
      <c r="R4176" s="236">
        <v>44958</v>
      </c>
      <c r="S4176" t="s">
        <v>8452</v>
      </c>
      <c r="T4176" s="267"/>
      <c r="U4176" s="267"/>
      <c r="V4176" s="267"/>
      <c r="W4176" s="267"/>
      <c r="X4176"/>
      <c r="Y4176" t="s">
        <v>8338</v>
      </c>
      <c r="Z4176">
        <v>1757266614</v>
      </c>
      <c r="AA4176" t="s">
        <v>8339</v>
      </c>
      <c r="AB4176" s="273" t="str">
        <f>_xlfn.IFNA(IF(Table[[#This Row],[Programme Partner]]&lt;&gt;Table[[#This Row],[Implementing Partner]],CONCATENATE(Table[[#This Row],[Programme Partner]],"-",Table[[#This Row],[Implementing Partner]]),Table[[#This Row],[Programme Partner]]),"")</f>
        <v>UNICEF-DSK</v>
      </c>
    </row>
    <row r="4177" spans="1:35" ht="16.5" customHeight="1">
      <c r="A4177" s="183">
        <v>4625</v>
      </c>
      <c r="B4177" s="264" t="s">
        <v>5275</v>
      </c>
      <c r="C4177" s="265" t="s">
        <v>5087</v>
      </c>
      <c r="D4177" s="266" t="s">
        <v>5275</v>
      </c>
      <c r="E4177" s="215" t="s">
        <v>27</v>
      </c>
      <c r="F4177" s="264" t="s">
        <v>8013</v>
      </c>
      <c r="G4177" t="s">
        <v>8313</v>
      </c>
      <c r="H4177" s="264" t="str">
        <f>IFERROR(VLOOKUP(Table[[#This Row],[Activity Details of Assistance]],WHAT!E:F,2,FALSE),"")</f>
        <v># of HP sessions at community level</v>
      </c>
      <c r="I4177" s="264"/>
      <c r="J4177">
        <v>80</v>
      </c>
      <c r="K4177" t="s">
        <v>8280</v>
      </c>
      <c r="L4177" s="219" t="s">
        <v>13</v>
      </c>
      <c r="M4177" t="s">
        <v>14</v>
      </c>
      <c r="N4177" t="s">
        <v>307</v>
      </c>
      <c r="O4177" t="s">
        <v>1603</v>
      </c>
      <c r="P4177" t="s">
        <v>4685</v>
      </c>
      <c r="Q4177" s="236">
        <v>44773</v>
      </c>
      <c r="R4177" s="236">
        <v>44958</v>
      </c>
      <c r="S4177" t="s">
        <v>8452</v>
      </c>
      <c r="T4177" s="267"/>
      <c r="U4177" s="267"/>
      <c r="V4177" s="267"/>
      <c r="W4177" s="267"/>
      <c r="X4177"/>
      <c r="Y4177" t="s">
        <v>8338</v>
      </c>
      <c r="Z4177">
        <v>1757266614</v>
      </c>
      <c r="AA4177" t="s">
        <v>8339</v>
      </c>
      <c r="AB4177" s="273" t="str">
        <f>_xlfn.IFNA(IF(Table[[#This Row],[Programme Partner]]&lt;&gt;Table[[#This Row],[Implementing Partner]],CONCATENATE(Table[[#This Row],[Programme Partner]],"-",Table[[#This Row],[Implementing Partner]]),Table[[#This Row],[Programme Partner]]),"")</f>
        <v>UNICEF-DSK</v>
      </c>
    </row>
    <row r="4178" spans="1:35" ht="16.5" customHeight="1">
      <c r="A4178" s="183">
        <v>4626</v>
      </c>
      <c r="B4178" s="264" t="s">
        <v>5275</v>
      </c>
      <c r="C4178" s="265" t="s">
        <v>5087</v>
      </c>
      <c r="D4178" s="266" t="s">
        <v>5275</v>
      </c>
      <c r="E4178" s="215" t="s">
        <v>27</v>
      </c>
      <c r="F4178" s="264" t="s">
        <v>8013</v>
      </c>
      <c r="G4178" t="s">
        <v>8314</v>
      </c>
      <c r="H4178" s="264" t="str">
        <f>IFERROR(VLOOKUP(Table[[#This Row],[Activity Details of Assistance]],WHAT!E:F,2,FALSE),"")</f>
        <v># of HP sessions at HH level</v>
      </c>
      <c r="I4178" s="264"/>
      <c r="J4178">
        <v>3576</v>
      </c>
      <c r="K4178" t="s">
        <v>8280</v>
      </c>
      <c r="L4178" s="219" t="s">
        <v>13</v>
      </c>
      <c r="M4178" t="s">
        <v>14</v>
      </c>
      <c r="N4178" t="s">
        <v>307</v>
      </c>
      <c r="O4178" t="s">
        <v>1603</v>
      </c>
      <c r="P4178" t="s">
        <v>4685</v>
      </c>
      <c r="Q4178" s="236">
        <v>44773</v>
      </c>
      <c r="R4178" s="236">
        <v>44958</v>
      </c>
      <c r="S4178" t="s">
        <v>8452</v>
      </c>
      <c r="T4178" s="267"/>
      <c r="U4178" s="267"/>
      <c r="V4178" s="267"/>
      <c r="W4178" s="267"/>
      <c r="X4178"/>
      <c r="Y4178" t="s">
        <v>8338</v>
      </c>
      <c r="Z4178">
        <v>1757266614</v>
      </c>
      <c r="AA4178" t="s">
        <v>8339</v>
      </c>
      <c r="AB4178" s="273" t="str">
        <f>_xlfn.IFNA(IF(Table[[#This Row],[Programme Partner]]&lt;&gt;Table[[#This Row],[Implementing Partner]],CONCATENATE(Table[[#This Row],[Programme Partner]],"-",Table[[#This Row],[Implementing Partner]]),Table[[#This Row],[Programme Partner]]),"")</f>
        <v>UNICEF-DSK</v>
      </c>
    </row>
    <row r="4179" spans="1:35" ht="16.5" customHeight="1">
      <c r="A4179" s="183">
        <v>4627</v>
      </c>
      <c r="B4179" s="264" t="s">
        <v>5275</v>
      </c>
      <c r="C4179" s="265" t="s">
        <v>5087</v>
      </c>
      <c r="D4179" s="266" t="s">
        <v>5275</v>
      </c>
      <c r="E4179" s="215" t="s">
        <v>27</v>
      </c>
      <c r="F4179" s="264" t="s">
        <v>8013</v>
      </c>
      <c r="G4179" t="s">
        <v>8374</v>
      </c>
      <c r="H4179" s="264" t="str">
        <f>IFERROR(VLOOKUP(Table[[#This Row],[Activity Details of Assistance]],WHAT!E:F,2,FALSE),"")</f>
        <v># of HP sessions at institution level</v>
      </c>
      <c r="I4179" s="264"/>
      <c r="J4179">
        <v>20</v>
      </c>
      <c r="K4179" t="s">
        <v>8280</v>
      </c>
      <c r="L4179" s="219" t="s">
        <v>13</v>
      </c>
      <c r="M4179" t="s">
        <v>14</v>
      </c>
      <c r="N4179" t="s">
        <v>307</v>
      </c>
      <c r="O4179" t="s">
        <v>1603</v>
      </c>
      <c r="P4179" t="s">
        <v>4685</v>
      </c>
      <c r="Q4179" s="236">
        <v>44773</v>
      </c>
      <c r="R4179" s="236">
        <v>44958</v>
      </c>
      <c r="S4179" t="s">
        <v>8452</v>
      </c>
      <c r="T4179" s="267"/>
      <c r="U4179" s="267"/>
      <c r="V4179" s="267"/>
      <c r="W4179" s="267"/>
      <c r="X4179"/>
      <c r="Y4179" t="s">
        <v>8338</v>
      </c>
      <c r="Z4179">
        <v>1757266614</v>
      </c>
      <c r="AA4179" t="s">
        <v>8339</v>
      </c>
      <c r="AB4179" s="273" t="str">
        <f>_xlfn.IFNA(IF(Table[[#This Row],[Programme Partner]]&lt;&gt;Table[[#This Row],[Implementing Partner]],CONCATENATE(Table[[#This Row],[Programme Partner]],"-",Table[[#This Row],[Implementing Partner]]),Table[[#This Row],[Programme Partner]]),"")</f>
        <v>UNICEF-DSK</v>
      </c>
    </row>
    <row r="4180" spans="1:35" ht="16.5" customHeight="1">
      <c r="A4180" s="183">
        <v>4628</v>
      </c>
      <c r="B4180" s="264" t="s">
        <v>5275</v>
      </c>
      <c r="C4180" s="265" t="s">
        <v>5087</v>
      </c>
      <c r="D4180" s="266" t="s">
        <v>5275</v>
      </c>
      <c r="E4180" s="215" t="s">
        <v>27</v>
      </c>
      <c r="F4180" s="264" t="s">
        <v>8013</v>
      </c>
      <c r="G4180" t="s">
        <v>8317</v>
      </c>
      <c r="H4180" s="264" t="str">
        <f>IFERROR(VLOOKUP(Table[[#This Row],[Activity Details of Assistance]],WHAT!E:F,2,FALSE),"")</f>
        <v># of estimated persons reached by mass-media campaign</v>
      </c>
      <c r="I4180" s="264"/>
      <c r="J4180">
        <v>2</v>
      </c>
      <c r="K4180" t="s">
        <v>8280</v>
      </c>
      <c r="L4180" s="219" t="s">
        <v>13</v>
      </c>
      <c r="M4180" t="s">
        <v>14</v>
      </c>
      <c r="N4180" t="s">
        <v>307</v>
      </c>
      <c r="O4180" t="s">
        <v>1603</v>
      </c>
      <c r="P4180" t="s">
        <v>4685</v>
      </c>
      <c r="Q4180" s="236">
        <v>44773</v>
      </c>
      <c r="R4180" s="236">
        <v>44958</v>
      </c>
      <c r="S4180" t="s">
        <v>8452</v>
      </c>
      <c r="T4180" s="267"/>
      <c r="U4180" s="267"/>
      <c r="V4180" s="267"/>
      <c r="W4180" s="267"/>
      <c r="X4180"/>
      <c r="Y4180" t="s">
        <v>8338</v>
      </c>
      <c r="Z4180">
        <v>1757266614</v>
      </c>
      <c r="AA4180" t="s">
        <v>8339</v>
      </c>
      <c r="AB4180" s="273" t="str">
        <f>_xlfn.IFNA(IF(Table[[#This Row],[Programme Partner]]&lt;&gt;Table[[#This Row],[Implementing Partner]],CONCATENATE(Table[[#This Row],[Programme Partner]],"-",Table[[#This Row],[Implementing Partner]]),Table[[#This Row],[Programme Partner]]),"")</f>
        <v>UNICEF-DSK</v>
      </c>
    </row>
    <row r="4181" spans="1:35" ht="16.5" customHeight="1">
      <c r="A4181" s="183">
        <v>4629</v>
      </c>
      <c r="B4181" s="264" t="s">
        <v>5275</v>
      </c>
      <c r="C4181" s="265" t="s">
        <v>5087</v>
      </c>
      <c r="D4181" s="266" t="s">
        <v>5275</v>
      </c>
      <c r="E4181" s="215" t="s">
        <v>27</v>
      </c>
      <c r="F4181" s="264" t="s">
        <v>8013</v>
      </c>
      <c r="G4181" t="s">
        <v>8369</v>
      </c>
      <c r="H4181" s="264" t="str">
        <f>IFERROR(VLOOKUP(Table[[#This Row],[Activity Details of Assistance]],WHAT!E:F,2,FALSE),"")</f>
        <v># of female in reproductive age</v>
      </c>
      <c r="I4181" s="264"/>
      <c r="J4181">
        <v>320</v>
      </c>
      <c r="K4181" t="s">
        <v>8280</v>
      </c>
      <c r="L4181" s="219" t="s">
        <v>13</v>
      </c>
      <c r="M4181" t="s">
        <v>14</v>
      </c>
      <c r="N4181" t="s">
        <v>307</v>
      </c>
      <c r="O4181" t="s">
        <v>1603</v>
      </c>
      <c r="P4181" t="s">
        <v>4685</v>
      </c>
      <c r="Q4181" s="236">
        <v>44773</v>
      </c>
      <c r="R4181" s="236">
        <v>44958</v>
      </c>
      <c r="S4181" t="s">
        <v>8452</v>
      </c>
      <c r="T4181" s="267"/>
      <c r="U4181" s="267"/>
      <c r="V4181" s="267"/>
      <c r="W4181" s="267"/>
      <c r="X4181"/>
      <c r="Y4181" t="s">
        <v>8338</v>
      </c>
      <c r="Z4181">
        <v>1757266614</v>
      </c>
      <c r="AA4181" t="s">
        <v>8339</v>
      </c>
      <c r="AB4181" s="273" t="str">
        <f>_xlfn.IFNA(IF(Table[[#This Row],[Programme Partner]]&lt;&gt;Table[[#This Row],[Implementing Partner]],CONCATENATE(Table[[#This Row],[Programme Partner]],"-",Table[[#This Row],[Implementing Partner]]),Table[[#This Row],[Programme Partner]]),"")</f>
        <v>UNICEF-DSK</v>
      </c>
    </row>
    <row r="4182" spans="1:35" ht="16.5" customHeight="1">
      <c r="A4182" s="183">
        <v>4630</v>
      </c>
      <c r="B4182" s="264" t="s">
        <v>5275</v>
      </c>
      <c r="C4182" s="265" t="s">
        <v>5087</v>
      </c>
      <c r="D4182" s="266" t="s">
        <v>5275</v>
      </c>
      <c r="E4182" s="215" t="s">
        <v>27</v>
      </c>
      <c r="F4182" s="264" t="s">
        <v>8013</v>
      </c>
      <c r="G4182" t="s">
        <v>8442</v>
      </c>
      <c r="H4182" s="264" t="str">
        <f>IFERROR(VLOOKUP(Table[[#This Row],[Activity Details of Assistance]],WHAT!E:F,2,FALSE),"")</f>
        <v># of facilities</v>
      </c>
      <c r="I4182" s="264"/>
      <c r="J4182">
        <v>2370</v>
      </c>
      <c r="K4182" t="s">
        <v>8280</v>
      </c>
      <c r="L4182" s="219" t="s">
        <v>13</v>
      </c>
      <c r="M4182" t="s">
        <v>14</v>
      </c>
      <c r="N4182" t="s">
        <v>307</v>
      </c>
      <c r="O4182" t="s">
        <v>1603</v>
      </c>
      <c r="P4182" t="s">
        <v>4685</v>
      </c>
      <c r="Q4182" s="236">
        <v>44773</v>
      </c>
      <c r="R4182" s="236">
        <v>44958</v>
      </c>
      <c r="S4182" t="s">
        <v>8452</v>
      </c>
      <c r="T4182" s="267"/>
      <c r="U4182" s="267"/>
      <c r="V4182" s="267"/>
      <c r="W4182" s="267"/>
      <c r="X4182"/>
      <c r="Y4182" t="s">
        <v>8338</v>
      </c>
      <c r="Z4182">
        <v>1757266614</v>
      </c>
      <c r="AA4182" t="s">
        <v>8339</v>
      </c>
      <c r="AB4182" s="273" t="str">
        <f>_xlfn.IFNA(IF(Table[[#This Row],[Programme Partner]]&lt;&gt;Table[[#This Row],[Implementing Partner]],CONCATENATE(Table[[#This Row],[Programme Partner]],"-",Table[[#This Row],[Implementing Partner]]),Table[[#This Row],[Programme Partner]]),"")</f>
        <v>UNICEF-DSK</v>
      </c>
    </row>
    <row r="4183" spans="1:35" ht="16.5" customHeight="1">
      <c r="A4183" s="183">
        <v>4631</v>
      </c>
      <c r="B4183" s="264" t="s">
        <v>5275</v>
      </c>
      <c r="C4183" s="265" t="s">
        <v>5087</v>
      </c>
      <c r="D4183" s="266" t="s">
        <v>5275</v>
      </c>
      <c r="E4183" s="215" t="s">
        <v>27</v>
      </c>
      <c r="F4183" s="264" t="s">
        <v>8014</v>
      </c>
      <c r="G4183" t="s">
        <v>8445</v>
      </c>
      <c r="H4183" s="264" t="str">
        <f>IFERROR(VLOOKUP(Table[[#This Row],[Activity Details of Assistance]],WHAT!E:F,2,FALSE),"")</f>
        <v># of plant</v>
      </c>
      <c r="I4183" s="264"/>
      <c r="J4183">
        <v>1</v>
      </c>
      <c r="K4183" t="s">
        <v>8280</v>
      </c>
      <c r="L4183" s="219" t="s">
        <v>13</v>
      </c>
      <c r="M4183" t="s">
        <v>14</v>
      </c>
      <c r="N4183" t="s">
        <v>307</v>
      </c>
      <c r="O4183" t="s">
        <v>1603</v>
      </c>
      <c r="P4183" t="s">
        <v>4685</v>
      </c>
      <c r="Q4183" s="236">
        <v>44773</v>
      </c>
      <c r="R4183" s="236">
        <v>44958</v>
      </c>
      <c r="S4183" t="s">
        <v>8452</v>
      </c>
      <c r="T4183" s="267"/>
      <c r="U4183" s="267"/>
      <c r="V4183" s="267"/>
      <c r="W4183" s="267"/>
      <c r="X4183"/>
      <c r="Y4183" t="s">
        <v>8338</v>
      </c>
      <c r="Z4183">
        <v>1757266614</v>
      </c>
      <c r="AA4183" t="s">
        <v>8339</v>
      </c>
      <c r="AB4183" s="273" t="str">
        <f>_xlfn.IFNA(IF(Table[[#This Row],[Programme Partner]]&lt;&gt;Table[[#This Row],[Implementing Partner]],CONCATENATE(Table[[#This Row],[Programme Partner]],"-",Table[[#This Row],[Implementing Partner]]),Table[[#This Row],[Programme Partner]]),"")</f>
        <v>UNICEF-DSK</v>
      </c>
    </row>
    <row r="4184" spans="1:35" ht="16.5" customHeight="1">
      <c r="A4184" s="183">
        <v>4632</v>
      </c>
      <c r="B4184" s="264" t="s">
        <v>8453</v>
      </c>
      <c r="C4184" s="265" t="s">
        <v>5087</v>
      </c>
      <c r="D4184" s="266" t="s">
        <v>8453</v>
      </c>
      <c r="E4184" s="215" t="s">
        <v>27</v>
      </c>
      <c r="F4184" s="264" t="s">
        <v>8012</v>
      </c>
      <c r="G4184" s="195" t="s">
        <v>8585</v>
      </c>
      <c r="H4184" s="264" t="str">
        <f>IFERROR(VLOOKUP(Table[[#This Row],[Activity Details of Assistance]],WHAT!E:F,2,FALSE),"")</f>
        <v xml:space="preserve"># of door </v>
      </c>
      <c r="I4184" s="264"/>
      <c r="J4184">
        <v>9</v>
      </c>
      <c r="K4184" t="s">
        <v>8280</v>
      </c>
      <c r="L4184" s="219" t="s">
        <v>13</v>
      </c>
      <c r="M4184" t="s">
        <v>14</v>
      </c>
      <c r="N4184" t="s">
        <v>307</v>
      </c>
      <c r="O4184" t="s">
        <v>1603</v>
      </c>
      <c r="P4184" t="s">
        <v>4685</v>
      </c>
      <c r="Q4184" s="236">
        <v>44773</v>
      </c>
      <c r="R4184" s="236">
        <v>44834</v>
      </c>
      <c r="S4184" t="s">
        <v>8452</v>
      </c>
      <c r="T4184" s="267"/>
      <c r="U4184" s="267"/>
      <c r="V4184" s="267"/>
      <c r="W4184" s="267"/>
      <c r="X4184"/>
      <c r="Y4184" t="s">
        <v>8338</v>
      </c>
      <c r="Z4184">
        <v>1757266614</v>
      </c>
      <c r="AA4184" t="s">
        <v>8339</v>
      </c>
      <c r="AB4184" s="273" t="str">
        <f>_xlfn.IFNA(IF(Table[[#This Row],[Programme Partner]]&lt;&gt;Table[[#This Row],[Implementing Partner]],CONCATENATE(Table[[#This Row],[Programme Partner]],"-",Table[[#This Row],[Implementing Partner]]),Table[[#This Row],[Programme Partner]]),"")</f>
        <v>OXFAM-DSK</v>
      </c>
    </row>
    <row r="4185" spans="1:35" ht="16.5" customHeight="1">
      <c r="A4185" s="183">
        <v>4633</v>
      </c>
      <c r="B4185" s="264" t="s">
        <v>8453</v>
      </c>
      <c r="C4185" s="265" t="s">
        <v>5087</v>
      </c>
      <c r="D4185" s="266" t="s">
        <v>8453</v>
      </c>
      <c r="E4185" s="215" t="s">
        <v>27</v>
      </c>
      <c r="F4185" s="264" t="s">
        <v>8012</v>
      </c>
      <c r="G4185" s="195" t="s">
        <v>8586</v>
      </c>
      <c r="H4185" s="264" t="str">
        <f>IFERROR(VLOOKUP(Table[[#This Row],[Activity Details of Assistance]],WHAT!E:F,2,FALSE),"")</f>
        <v># of door</v>
      </c>
      <c r="I4185" s="264"/>
      <c r="J4185">
        <v>51</v>
      </c>
      <c r="K4185" t="s">
        <v>8280</v>
      </c>
      <c r="L4185" s="219" t="s">
        <v>13</v>
      </c>
      <c r="M4185" t="s">
        <v>14</v>
      </c>
      <c r="N4185" t="s">
        <v>307</v>
      </c>
      <c r="O4185" t="s">
        <v>1603</v>
      </c>
      <c r="P4185" t="s">
        <v>4685</v>
      </c>
      <c r="Q4185" s="236">
        <v>44773</v>
      </c>
      <c r="R4185" s="236">
        <v>44834</v>
      </c>
      <c r="S4185" t="s">
        <v>8452</v>
      </c>
      <c r="T4185" s="267"/>
      <c r="U4185" s="267"/>
      <c r="V4185" s="267"/>
      <c r="W4185" s="267"/>
      <c r="X4185"/>
      <c r="Y4185" t="s">
        <v>8338</v>
      </c>
      <c r="Z4185">
        <v>1757266614</v>
      </c>
      <c r="AA4185" t="s">
        <v>8339</v>
      </c>
      <c r="AB4185" s="273" t="str">
        <f>_xlfn.IFNA(IF(Table[[#This Row],[Programme Partner]]&lt;&gt;Table[[#This Row],[Implementing Partner]],CONCATENATE(Table[[#This Row],[Programme Partner]],"-",Table[[#This Row],[Implementing Partner]]),Table[[#This Row],[Programme Partner]]),"")</f>
        <v>OXFAM-DSK</v>
      </c>
    </row>
    <row r="4186" spans="1:35" ht="16.5" customHeight="1">
      <c r="A4186" s="183">
        <v>4634</v>
      </c>
      <c r="B4186" s="264" t="s">
        <v>8453</v>
      </c>
      <c r="C4186" s="265" t="s">
        <v>5087</v>
      </c>
      <c r="D4186" s="266" t="s">
        <v>8453</v>
      </c>
      <c r="E4186" s="215" t="s">
        <v>27</v>
      </c>
      <c r="F4186" s="264" t="s">
        <v>8012</v>
      </c>
      <c r="G4186" t="s">
        <v>8357</v>
      </c>
      <c r="H4186" s="264" t="str">
        <f>IFERROR(VLOOKUP(Table[[#This Row],[Activity Details of Assistance]],WHAT!E:F,2,FALSE),"")</f>
        <v># of door</v>
      </c>
      <c r="I4186" s="264"/>
      <c r="J4186">
        <v>168</v>
      </c>
      <c r="K4186" t="s">
        <v>8280</v>
      </c>
      <c r="L4186" s="219" t="s">
        <v>13</v>
      </c>
      <c r="M4186" t="s">
        <v>14</v>
      </c>
      <c r="N4186" t="s">
        <v>307</v>
      </c>
      <c r="O4186" t="s">
        <v>1603</v>
      </c>
      <c r="P4186" t="s">
        <v>4685</v>
      </c>
      <c r="Q4186" s="236">
        <v>44773</v>
      </c>
      <c r="R4186" s="236">
        <v>44834</v>
      </c>
      <c r="S4186" t="s">
        <v>8452</v>
      </c>
      <c r="T4186" s="267"/>
      <c r="U4186" s="267"/>
      <c r="V4186" s="267"/>
      <c r="W4186" s="267"/>
      <c r="X4186"/>
      <c r="Y4186" t="s">
        <v>8338</v>
      </c>
      <c r="Z4186">
        <v>1757266614</v>
      </c>
      <c r="AA4186" t="s">
        <v>8339</v>
      </c>
      <c r="AB4186" s="273" t="str">
        <f>_xlfn.IFNA(IF(Table[[#This Row],[Programme Partner]]&lt;&gt;Table[[#This Row],[Implementing Partner]],CONCATENATE(Table[[#This Row],[Programme Partner]],"-",Table[[#This Row],[Implementing Partner]]),Table[[#This Row],[Programme Partner]]),"")</f>
        <v>OXFAM-DSK</v>
      </c>
    </row>
    <row r="4187" spans="1:35" ht="16.5" customHeight="1">
      <c r="A4187" s="183">
        <v>4635</v>
      </c>
      <c r="B4187" s="264" t="s">
        <v>8453</v>
      </c>
      <c r="C4187" s="265" t="s">
        <v>5087</v>
      </c>
      <c r="D4187" s="266" t="s">
        <v>8453</v>
      </c>
      <c r="E4187" s="215" t="s">
        <v>27</v>
      </c>
      <c r="F4187" s="264" t="s">
        <v>8013</v>
      </c>
      <c r="G4187" t="s">
        <v>8313</v>
      </c>
      <c r="H4187" s="264" t="str">
        <f>IFERROR(VLOOKUP(Table[[#This Row],[Activity Details of Assistance]],WHAT!E:F,2,FALSE),"")</f>
        <v># of HP sessions at community level</v>
      </c>
      <c r="I4187" s="264"/>
      <c r="J4187">
        <v>20</v>
      </c>
      <c r="K4187" t="s">
        <v>8280</v>
      </c>
      <c r="L4187" s="219" t="s">
        <v>13</v>
      </c>
      <c r="M4187" t="s">
        <v>14</v>
      </c>
      <c r="N4187" t="s">
        <v>307</v>
      </c>
      <c r="O4187" t="s">
        <v>1603</v>
      </c>
      <c r="P4187" t="s">
        <v>4685</v>
      </c>
      <c r="Q4187" s="236">
        <v>44773</v>
      </c>
      <c r="R4187" s="236">
        <v>44834</v>
      </c>
      <c r="S4187" t="s">
        <v>8452</v>
      </c>
      <c r="T4187" s="267"/>
      <c r="U4187" s="267"/>
      <c r="V4187" s="267"/>
      <c r="W4187" s="267"/>
      <c r="X4187"/>
      <c r="Y4187" t="s">
        <v>8338</v>
      </c>
      <c r="Z4187">
        <v>1757266614</v>
      </c>
      <c r="AA4187" t="s">
        <v>8339</v>
      </c>
      <c r="AB4187" s="273" t="str">
        <f>_xlfn.IFNA(IF(Table[[#This Row],[Programme Partner]]&lt;&gt;Table[[#This Row],[Implementing Partner]],CONCATENATE(Table[[#This Row],[Programme Partner]],"-",Table[[#This Row],[Implementing Partner]]),Table[[#This Row],[Programme Partner]]),"")</f>
        <v>OXFAM-DSK</v>
      </c>
    </row>
    <row r="4188" spans="1:35" ht="16.5" customHeight="1">
      <c r="A4188" s="183">
        <v>4636</v>
      </c>
      <c r="B4188" s="264" t="s">
        <v>8453</v>
      </c>
      <c r="C4188" s="265" t="s">
        <v>5087</v>
      </c>
      <c r="D4188" s="266" t="s">
        <v>8453</v>
      </c>
      <c r="E4188" s="215" t="s">
        <v>27</v>
      </c>
      <c r="F4188" s="264" t="s">
        <v>8013</v>
      </c>
      <c r="G4188" t="s">
        <v>8314</v>
      </c>
      <c r="H4188" s="264" t="str">
        <f>IFERROR(VLOOKUP(Table[[#This Row],[Activity Details of Assistance]],WHAT!E:F,2,FALSE),"")</f>
        <v># of HP sessions at HH level</v>
      </c>
      <c r="I4188" s="264"/>
      <c r="J4188">
        <v>894</v>
      </c>
      <c r="K4188" t="s">
        <v>8280</v>
      </c>
      <c r="L4188" s="219" t="s">
        <v>13</v>
      </c>
      <c r="M4188" t="s">
        <v>14</v>
      </c>
      <c r="N4188" t="s">
        <v>307</v>
      </c>
      <c r="O4188" t="s">
        <v>1603</v>
      </c>
      <c r="P4188" t="s">
        <v>4685</v>
      </c>
      <c r="Q4188" s="236">
        <v>44773</v>
      </c>
      <c r="R4188" s="236">
        <v>44834</v>
      </c>
      <c r="S4188" t="s">
        <v>8452</v>
      </c>
      <c r="T4188" s="267"/>
      <c r="U4188" s="267"/>
      <c r="V4188" s="267"/>
      <c r="W4188" s="267"/>
      <c r="X4188"/>
      <c r="Y4188" t="s">
        <v>8338</v>
      </c>
      <c r="Z4188">
        <v>1757266614</v>
      </c>
      <c r="AA4188" t="s">
        <v>8339</v>
      </c>
      <c r="AB4188" s="273" t="str">
        <f>_xlfn.IFNA(IF(Table[[#This Row],[Programme Partner]]&lt;&gt;Table[[#This Row],[Implementing Partner]],CONCATENATE(Table[[#This Row],[Programme Partner]],"-",Table[[#This Row],[Implementing Partner]]),Table[[#This Row],[Programme Partner]]),"")</f>
        <v>OXFAM-DSK</v>
      </c>
    </row>
    <row r="4189" spans="1:35" ht="16.5" customHeight="1">
      <c r="A4189" s="183">
        <v>4637</v>
      </c>
      <c r="B4189" s="264" t="s">
        <v>8453</v>
      </c>
      <c r="C4189" s="265" t="s">
        <v>5087</v>
      </c>
      <c r="D4189" s="266" t="s">
        <v>8453</v>
      </c>
      <c r="E4189" s="215" t="s">
        <v>27</v>
      </c>
      <c r="F4189" s="264" t="s">
        <v>8013</v>
      </c>
      <c r="G4189" t="s">
        <v>8374</v>
      </c>
      <c r="H4189" s="264" t="str">
        <f>IFERROR(VLOOKUP(Table[[#This Row],[Activity Details of Assistance]],WHAT!E:F,2,FALSE),"")</f>
        <v># of HP sessions at institution level</v>
      </c>
      <c r="I4189" s="264"/>
      <c r="J4189">
        <v>6</v>
      </c>
      <c r="K4189" t="s">
        <v>8280</v>
      </c>
      <c r="L4189" s="219" t="s">
        <v>13</v>
      </c>
      <c r="M4189" t="s">
        <v>14</v>
      </c>
      <c r="N4189" t="s">
        <v>307</v>
      </c>
      <c r="O4189" t="s">
        <v>1603</v>
      </c>
      <c r="P4189" t="s">
        <v>4685</v>
      </c>
      <c r="Q4189" s="236">
        <v>44773</v>
      </c>
      <c r="R4189" s="236">
        <v>44834</v>
      </c>
      <c r="S4189" t="s">
        <v>8452</v>
      </c>
      <c r="T4189" s="267"/>
      <c r="U4189" s="267"/>
      <c r="V4189" s="267"/>
      <c r="W4189" s="267"/>
      <c r="X4189"/>
      <c r="Y4189" t="s">
        <v>8338</v>
      </c>
      <c r="Z4189">
        <v>1757266614</v>
      </c>
      <c r="AA4189" t="s">
        <v>8339</v>
      </c>
      <c r="AB4189" s="273" t="str">
        <f>_xlfn.IFNA(IF(Table[[#This Row],[Programme Partner]]&lt;&gt;Table[[#This Row],[Implementing Partner]],CONCATENATE(Table[[#This Row],[Programme Partner]],"-",Table[[#This Row],[Implementing Partner]]),Table[[#This Row],[Programme Partner]]),"")</f>
        <v>OXFAM-DSK</v>
      </c>
    </row>
    <row r="4190" spans="1:35" s="76" customFormat="1" ht="16.5" customHeight="1">
      <c r="A4190" s="183">
        <v>4638</v>
      </c>
      <c r="B4190" s="274" t="s">
        <v>5273</v>
      </c>
      <c r="C4190" s="275" t="s">
        <v>5184</v>
      </c>
      <c r="D4190" s="276" t="s">
        <v>5273</v>
      </c>
      <c r="E4190" s="277" t="s">
        <v>27</v>
      </c>
      <c r="F4190" s="274" t="s">
        <v>8011</v>
      </c>
      <c r="G4190" s="195" t="s">
        <v>8584</v>
      </c>
      <c r="H4190" s="274" t="str">
        <f>IFERROR(VLOOKUP(Table[[#This Row],[Activity Details of Assistance]],WHAT!E:F,2,FALSE),"")</f>
        <v># of tube well</v>
      </c>
      <c r="I4190" s="274"/>
      <c r="J4190" s="76">
        <v>383</v>
      </c>
      <c r="K4190" s="76" t="s">
        <v>8280</v>
      </c>
      <c r="L4190" s="288" t="s">
        <v>13</v>
      </c>
      <c r="M4190" s="76" t="s">
        <v>14</v>
      </c>
      <c r="N4190" s="76" t="s">
        <v>309</v>
      </c>
      <c r="O4190" s="76" t="s">
        <v>1606</v>
      </c>
      <c r="P4190" s="76" t="s">
        <v>6386</v>
      </c>
      <c r="Q4190" s="278">
        <v>44592</v>
      </c>
      <c r="R4190" s="278">
        <v>44896</v>
      </c>
      <c r="S4190" t="s">
        <v>8452</v>
      </c>
      <c r="T4190" s="279"/>
      <c r="U4190" s="279"/>
      <c r="V4190" s="279"/>
      <c r="W4190" s="279"/>
      <c r="Y4190" s="76" t="s">
        <v>8641</v>
      </c>
      <c r="Z4190" s="76" t="s">
        <v>8642</v>
      </c>
      <c r="AA4190" s="76" t="s">
        <v>8643</v>
      </c>
      <c r="AB4190" s="280" t="str">
        <f>_xlfn.IFNA(IF(Table[[#This Row],[Programme Partner]]&lt;&gt;Table[[#This Row],[Implementing Partner]],CONCATENATE(Table[[#This Row],[Programme Partner]],"-",Table[[#This Row],[Implementing Partner]]),Table[[#This Row],[Programme Partner]]),"")</f>
        <v>UNHCR-NGOF</v>
      </c>
      <c r="AC4190" s="260"/>
      <c r="AD4190" s="260"/>
      <c r="AE4190" s="261"/>
      <c r="AF4190" s="261"/>
      <c r="AG4190" s="262"/>
      <c r="AH4190" s="263"/>
      <c r="AI4190" s="263"/>
    </row>
    <row r="4191" spans="1:35" ht="16.5" customHeight="1">
      <c r="A4191" s="183">
        <v>4639</v>
      </c>
      <c r="B4191" s="264" t="s">
        <v>5273</v>
      </c>
      <c r="C4191" s="265" t="s">
        <v>5184</v>
      </c>
      <c r="D4191" s="266" t="s">
        <v>5273</v>
      </c>
      <c r="E4191" s="215" t="s">
        <v>27</v>
      </c>
      <c r="F4191" s="264" t="s">
        <v>8012</v>
      </c>
      <c r="G4191" t="s">
        <v>8359</v>
      </c>
      <c r="H4191" s="264" t="str">
        <f>IFERROR(VLOOKUP(Table[[#This Row],[Activity Details of Assistance]],WHAT!E:F,2,FALSE),"")</f>
        <v># of FSM Site</v>
      </c>
      <c r="I4191" s="264"/>
      <c r="J4191">
        <v>1</v>
      </c>
      <c r="K4191" t="s">
        <v>8280</v>
      </c>
      <c r="L4191" s="219" t="s">
        <v>13</v>
      </c>
      <c r="M4191" t="s">
        <v>14</v>
      </c>
      <c r="N4191" t="s">
        <v>309</v>
      </c>
      <c r="O4191" t="s">
        <v>1606</v>
      </c>
      <c r="P4191" t="s">
        <v>6386</v>
      </c>
      <c r="Q4191" s="236">
        <v>44592</v>
      </c>
      <c r="R4191" s="236">
        <v>44896</v>
      </c>
      <c r="S4191" t="s">
        <v>8452</v>
      </c>
      <c r="T4191" s="267"/>
      <c r="U4191" s="267"/>
      <c r="V4191" s="267"/>
      <c r="W4191" s="267"/>
      <c r="X4191"/>
      <c r="Y4191" t="s">
        <v>8641</v>
      </c>
      <c r="Z4191" t="s">
        <v>8642</v>
      </c>
      <c r="AA4191" t="s">
        <v>8643</v>
      </c>
      <c r="AB4191" s="273" t="str">
        <f>_xlfn.IFNA(IF(Table[[#This Row],[Programme Partner]]&lt;&gt;Table[[#This Row],[Implementing Partner]],CONCATENATE(Table[[#This Row],[Programme Partner]],"-",Table[[#This Row],[Implementing Partner]]),Table[[#This Row],[Programme Partner]]),"")</f>
        <v>UNHCR-NGOF</v>
      </c>
    </row>
    <row r="4192" spans="1:35" ht="16.5" customHeight="1">
      <c r="A4192" s="183">
        <v>4640</v>
      </c>
      <c r="B4192" s="264" t="s">
        <v>5273</v>
      </c>
      <c r="C4192" s="265" t="s">
        <v>5184</v>
      </c>
      <c r="D4192" s="266" t="s">
        <v>5273</v>
      </c>
      <c r="E4192" s="215" t="s">
        <v>27</v>
      </c>
      <c r="F4192" s="264" t="s">
        <v>8012</v>
      </c>
      <c r="G4192" t="s">
        <v>8356</v>
      </c>
      <c r="H4192" s="264" t="str">
        <f>IFERROR(VLOOKUP(Table[[#This Row],[Activity Details of Assistance]],WHAT!E:F,2,FALSE),"")</f>
        <v># of FSM Site</v>
      </c>
      <c r="I4192" s="264"/>
      <c r="J4192">
        <v>1</v>
      </c>
      <c r="K4192" t="s">
        <v>8280</v>
      </c>
      <c r="L4192" s="219" t="s">
        <v>13</v>
      </c>
      <c r="M4192" t="s">
        <v>14</v>
      </c>
      <c r="N4192" t="s">
        <v>309</v>
      </c>
      <c r="O4192" t="s">
        <v>1606</v>
      </c>
      <c r="P4192" t="s">
        <v>6386</v>
      </c>
      <c r="Q4192" s="236">
        <v>44592</v>
      </c>
      <c r="R4192" s="236">
        <v>44896</v>
      </c>
      <c r="S4192" t="s">
        <v>8452</v>
      </c>
      <c r="T4192" s="267"/>
      <c r="U4192" s="267"/>
      <c r="V4192" s="267"/>
      <c r="W4192" s="267"/>
      <c r="X4192"/>
      <c r="Y4192" t="s">
        <v>8641</v>
      </c>
      <c r="Z4192" t="s">
        <v>8642</v>
      </c>
      <c r="AA4192" t="s">
        <v>8643</v>
      </c>
      <c r="AB4192" s="273" t="str">
        <f>_xlfn.IFNA(IF(Table[[#This Row],[Programme Partner]]&lt;&gt;Table[[#This Row],[Implementing Partner]],CONCATENATE(Table[[#This Row],[Programme Partner]],"-",Table[[#This Row],[Implementing Partner]]),Table[[#This Row],[Programme Partner]]),"")</f>
        <v>UNHCR-NGOF</v>
      </c>
    </row>
    <row r="4193" spans="1:28" ht="16.5" customHeight="1">
      <c r="A4193" s="183">
        <v>4641</v>
      </c>
      <c r="B4193" s="264" t="s">
        <v>5273</v>
      </c>
      <c r="C4193" s="265" t="s">
        <v>5184</v>
      </c>
      <c r="D4193" s="266" t="s">
        <v>5273</v>
      </c>
      <c r="E4193" s="215" t="s">
        <v>27</v>
      </c>
      <c r="F4193" s="264" t="s">
        <v>8012</v>
      </c>
      <c r="G4193" s="195" t="s">
        <v>8357</v>
      </c>
      <c r="H4193" s="264" t="str">
        <f>IFERROR(VLOOKUP(Table[[#This Row],[Activity Details of Assistance]],WHAT!E:F,2,FALSE),"")</f>
        <v># of door</v>
      </c>
      <c r="I4193" s="264"/>
      <c r="J4193">
        <v>371</v>
      </c>
      <c r="K4193" t="s">
        <v>8280</v>
      </c>
      <c r="L4193" s="219" t="s">
        <v>13</v>
      </c>
      <c r="M4193" t="s">
        <v>14</v>
      </c>
      <c r="N4193" t="s">
        <v>309</v>
      </c>
      <c r="O4193" t="s">
        <v>1606</v>
      </c>
      <c r="P4193" t="s">
        <v>6386</v>
      </c>
      <c r="Q4193" s="236">
        <v>44592</v>
      </c>
      <c r="R4193" s="236">
        <v>44896</v>
      </c>
      <c r="S4193" t="s">
        <v>8452</v>
      </c>
      <c r="T4193" s="267"/>
      <c r="U4193" s="267"/>
      <c r="V4193" s="267"/>
      <c r="W4193" s="267"/>
      <c r="X4193"/>
      <c r="Y4193" t="s">
        <v>8641</v>
      </c>
      <c r="Z4193" t="s">
        <v>8642</v>
      </c>
      <c r="AA4193" t="s">
        <v>8643</v>
      </c>
      <c r="AB4193" s="273" t="str">
        <f>_xlfn.IFNA(IF(Table[[#This Row],[Programme Partner]]&lt;&gt;Table[[#This Row],[Implementing Partner]],CONCATENATE(Table[[#This Row],[Programme Partner]],"-",Table[[#This Row],[Implementing Partner]]),Table[[#This Row],[Programme Partner]]),"")</f>
        <v>UNHCR-NGOF</v>
      </c>
    </row>
    <row r="4194" spans="1:28" ht="16.5" customHeight="1">
      <c r="A4194" s="183">
        <v>4642</v>
      </c>
      <c r="B4194" s="264" t="s">
        <v>5273</v>
      </c>
      <c r="C4194" s="265" t="s">
        <v>5184</v>
      </c>
      <c r="D4194" s="266" t="s">
        <v>5273</v>
      </c>
      <c r="E4194" s="215" t="s">
        <v>27</v>
      </c>
      <c r="F4194" s="264" t="s">
        <v>8013</v>
      </c>
      <c r="G4194" t="s">
        <v>8313</v>
      </c>
      <c r="H4194" s="264" t="str">
        <f>IFERROR(VLOOKUP(Table[[#This Row],[Activity Details of Assistance]],WHAT!E:F,2,FALSE),"")</f>
        <v># of HP sessions at community level</v>
      </c>
      <c r="I4194" s="264"/>
      <c r="J4194">
        <v>134</v>
      </c>
      <c r="K4194" t="s">
        <v>8280</v>
      </c>
      <c r="L4194" s="219" t="s">
        <v>13</v>
      </c>
      <c r="M4194" t="s">
        <v>14</v>
      </c>
      <c r="N4194" t="s">
        <v>309</v>
      </c>
      <c r="O4194" t="s">
        <v>1606</v>
      </c>
      <c r="P4194" t="s">
        <v>6386</v>
      </c>
      <c r="Q4194" s="236">
        <v>44592</v>
      </c>
      <c r="R4194" s="236">
        <v>44896</v>
      </c>
      <c r="S4194" t="s">
        <v>8452</v>
      </c>
      <c r="T4194" s="267"/>
      <c r="U4194" s="267"/>
      <c r="V4194" s="267"/>
      <c r="W4194" s="267"/>
      <c r="X4194"/>
      <c r="Y4194" t="s">
        <v>8641</v>
      </c>
      <c r="Z4194" t="s">
        <v>8642</v>
      </c>
      <c r="AA4194" t="s">
        <v>8643</v>
      </c>
      <c r="AB4194" s="273" t="str">
        <f>_xlfn.IFNA(IF(Table[[#This Row],[Programme Partner]]&lt;&gt;Table[[#This Row],[Implementing Partner]],CONCATENATE(Table[[#This Row],[Programme Partner]],"-",Table[[#This Row],[Implementing Partner]]),Table[[#This Row],[Programme Partner]]),"")</f>
        <v>UNHCR-NGOF</v>
      </c>
    </row>
    <row r="4195" spans="1:28" ht="16.5" customHeight="1">
      <c r="A4195" s="183">
        <v>4643</v>
      </c>
      <c r="B4195" s="264" t="s">
        <v>5273</v>
      </c>
      <c r="C4195" s="265" t="s">
        <v>5184</v>
      </c>
      <c r="D4195" s="266" t="s">
        <v>5273</v>
      </c>
      <c r="E4195" s="215" t="s">
        <v>27</v>
      </c>
      <c r="F4195" s="264" t="s">
        <v>8013</v>
      </c>
      <c r="G4195" t="s">
        <v>8314</v>
      </c>
      <c r="H4195" s="264" t="str">
        <f>IFERROR(VLOOKUP(Table[[#This Row],[Activity Details of Assistance]],WHAT!E:F,2,FALSE),"")</f>
        <v># of HP sessions at HH level</v>
      </c>
      <c r="I4195" s="264"/>
      <c r="J4195">
        <v>3118</v>
      </c>
      <c r="K4195" t="s">
        <v>8280</v>
      </c>
      <c r="L4195" s="219" t="s">
        <v>13</v>
      </c>
      <c r="M4195" t="s">
        <v>14</v>
      </c>
      <c r="N4195" t="s">
        <v>309</v>
      </c>
      <c r="O4195" t="s">
        <v>1606</v>
      </c>
      <c r="P4195" t="s">
        <v>6386</v>
      </c>
      <c r="Q4195" s="236">
        <v>44592</v>
      </c>
      <c r="R4195" s="236">
        <v>44896</v>
      </c>
      <c r="S4195" t="s">
        <v>8452</v>
      </c>
      <c r="T4195" s="267"/>
      <c r="U4195" s="267"/>
      <c r="V4195" s="267"/>
      <c r="W4195" s="267"/>
      <c r="X4195"/>
      <c r="Y4195" t="s">
        <v>8641</v>
      </c>
      <c r="Z4195" t="s">
        <v>8642</v>
      </c>
      <c r="AA4195" t="s">
        <v>8643</v>
      </c>
      <c r="AB4195" s="273" t="str">
        <f>_xlfn.IFNA(IF(Table[[#This Row],[Programme Partner]]&lt;&gt;Table[[#This Row],[Implementing Partner]],CONCATENATE(Table[[#This Row],[Programme Partner]],"-",Table[[#This Row],[Implementing Partner]]),Table[[#This Row],[Programme Partner]]),"")</f>
        <v>UNHCR-NGOF</v>
      </c>
    </row>
    <row r="4196" spans="1:28" ht="16.5" customHeight="1">
      <c r="A4196" s="183">
        <v>4644</v>
      </c>
      <c r="B4196" s="264" t="s">
        <v>5273</v>
      </c>
      <c r="C4196" s="265" t="s">
        <v>5184</v>
      </c>
      <c r="D4196" s="266" t="s">
        <v>5273</v>
      </c>
      <c r="E4196" s="215" t="s">
        <v>27</v>
      </c>
      <c r="F4196" s="264" t="s">
        <v>8013</v>
      </c>
      <c r="G4196" s="195" t="s">
        <v>8374</v>
      </c>
      <c r="H4196" s="264" t="str">
        <f>IFERROR(VLOOKUP(Table[[#This Row],[Activity Details of Assistance]],WHAT!E:F,2,FALSE),"")</f>
        <v># of HP sessions at institution level</v>
      </c>
      <c r="I4196" s="264"/>
      <c r="J4196">
        <v>5</v>
      </c>
      <c r="K4196" t="s">
        <v>8280</v>
      </c>
      <c r="L4196" s="219" t="s">
        <v>13</v>
      </c>
      <c r="M4196" t="s">
        <v>14</v>
      </c>
      <c r="N4196" t="s">
        <v>309</v>
      </c>
      <c r="O4196" t="s">
        <v>1606</v>
      </c>
      <c r="P4196" t="s">
        <v>6386</v>
      </c>
      <c r="Q4196" s="236">
        <v>44592</v>
      </c>
      <c r="R4196" s="236">
        <v>44896</v>
      </c>
      <c r="S4196" t="s">
        <v>8452</v>
      </c>
      <c r="T4196" s="267"/>
      <c r="U4196" s="267"/>
      <c r="V4196" s="267"/>
      <c r="W4196" s="267"/>
      <c r="X4196"/>
      <c r="Y4196" t="s">
        <v>8641</v>
      </c>
      <c r="Z4196" t="s">
        <v>8642</v>
      </c>
      <c r="AA4196" t="s">
        <v>8643</v>
      </c>
      <c r="AB4196" s="273" t="str">
        <f>_xlfn.IFNA(IF(Table[[#This Row],[Programme Partner]]&lt;&gt;Table[[#This Row],[Implementing Partner]],CONCATENATE(Table[[#This Row],[Programme Partner]],"-",Table[[#This Row],[Implementing Partner]]),Table[[#This Row],[Programme Partner]]),"")</f>
        <v>UNHCR-NGOF</v>
      </c>
    </row>
    <row r="4197" spans="1:28" ht="16.5" customHeight="1">
      <c r="A4197" s="183">
        <v>4645</v>
      </c>
      <c r="B4197" s="264" t="s">
        <v>5273</v>
      </c>
      <c r="C4197" s="265" t="s">
        <v>5184</v>
      </c>
      <c r="D4197" s="266" t="s">
        <v>5273</v>
      </c>
      <c r="E4197" s="215" t="s">
        <v>27</v>
      </c>
      <c r="F4197" s="264" t="s">
        <v>8014</v>
      </c>
      <c r="G4197" t="s">
        <v>8361</v>
      </c>
      <c r="H4197" s="264" t="str">
        <f>IFERROR(VLOOKUP(Table[[#This Row],[Activity Details of Assistance]],WHAT!E:F,2,FALSE),"")</f>
        <v># of plant</v>
      </c>
      <c r="I4197" s="264"/>
      <c r="J4197">
        <v>1</v>
      </c>
      <c r="K4197" t="s">
        <v>8280</v>
      </c>
      <c r="L4197" s="219" t="s">
        <v>13</v>
      </c>
      <c r="M4197" t="s">
        <v>14</v>
      </c>
      <c r="N4197" t="s">
        <v>309</v>
      </c>
      <c r="O4197" t="s">
        <v>1606</v>
      </c>
      <c r="P4197" t="s">
        <v>6386</v>
      </c>
      <c r="Q4197" s="236">
        <v>44592</v>
      </c>
      <c r="R4197" s="236">
        <v>44896</v>
      </c>
      <c r="S4197" t="s">
        <v>8452</v>
      </c>
      <c r="T4197" s="267"/>
      <c r="U4197" s="267"/>
      <c r="V4197" s="267"/>
      <c r="W4197" s="267"/>
      <c r="X4197"/>
      <c r="Y4197" t="s">
        <v>8641</v>
      </c>
      <c r="Z4197" t="s">
        <v>8642</v>
      </c>
      <c r="AA4197" t="s">
        <v>8643</v>
      </c>
      <c r="AB4197" s="273" t="str">
        <f>_xlfn.IFNA(IF(Table[[#This Row],[Programme Partner]]&lt;&gt;Table[[#This Row],[Implementing Partner]],CONCATENATE(Table[[#This Row],[Programme Partner]],"-",Table[[#This Row],[Implementing Partner]]),Table[[#This Row],[Programme Partner]]),"")</f>
        <v>UNHCR-NGOF</v>
      </c>
    </row>
    <row r="4198" spans="1:28" ht="16.5" customHeight="1">
      <c r="A4198" s="183">
        <v>4646</v>
      </c>
      <c r="B4198" s="264" t="s">
        <v>5273</v>
      </c>
      <c r="C4198" s="265" t="s">
        <v>5184</v>
      </c>
      <c r="D4198" s="266" t="s">
        <v>5273</v>
      </c>
      <c r="E4198" s="215" t="s">
        <v>27</v>
      </c>
      <c r="F4198" s="264" t="s">
        <v>8011</v>
      </c>
      <c r="G4198" s="195" t="s">
        <v>8584</v>
      </c>
      <c r="H4198" s="264" t="str">
        <f>IFERROR(VLOOKUP(Table[[#This Row],[Activity Details of Assistance]],WHAT!E:F,2,FALSE),"")</f>
        <v># of tube well</v>
      </c>
      <c r="I4198" s="264"/>
      <c r="J4198">
        <v>244</v>
      </c>
      <c r="K4198" t="s">
        <v>8280</v>
      </c>
      <c r="L4198" s="219" t="s">
        <v>13</v>
      </c>
      <c r="M4198" t="s">
        <v>14</v>
      </c>
      <c r="N4198" t="s">
        <v>309</v>
      </c>
      <c r="O4198" t="s">
        <v>1606</v>
      </c>
      <c r="P4198" t="s">
        <v>6480</v>
      </c>
      <c r="Q4198" s="236">
        <v>44592</v>
      </c>
      <c r="R4198" s="236">
        <v>44896</v>
      </c>
      <c r="S4198" t="s">
        <v>8452</v>
      </c>
      <c r="T4198" s="267"/>
      <c r="U4198" s="267"/>
      <c r="V4198" s="267"/>
      <c r="W4198" s="267"/>
      <c r="X4198"/>
      <c r="Y4198" t="s">
        <v>8641</v>
      </c>
      <c r="Z4198" t="s">
        <v>8642</v>
      </c>
      <c r="AA4198" t="s">
        <v>8643</v>
      </c>
      <c r="AB4198" s="273" t="str">
        <f>_xlfn.IFNA(IF(Table[[#This Row],[Programme Partner]]&lt;&gt;Table[[#This Row],[Implementing Partner]],CONCATENATE(Table[[#This Row],[Programme Partner]],"-",Table[[#This Row],[Implementing Partner]]),Table[[#This Row],[Programme Partner]]),"")</f>
        <v>UNHCR-NGOF</v>
      </c>
    </row>
    <row r="4199" spans="1:28" ht="16.5" customHeight="1">
      <c r="A4199" s="183">
        <v>4647</v>
      </c>
      <c r="B4199" s="264" t="s">
        <v>5273</v>
      </c>
      <c r="C4199" s="265" t="s">
        <v>5184</v>
      </c>
      <c r="D4199" s="266" t="s">
        <v>5273</v>
      </c>
      <c r="E4199" s="215" t="s">
        <v>27</v>
      </c>
      <c r="F4199" s="264" t="s">
        <v>8011</v>
      </c>
      <c r="G4199" t="s">
        <v>8355</v>
      </c>
      <c r="H4199" s="264" t="str">
        <f>IFERROR(VLOOKUP(Table[[#This Row],[Activity Details of Assistance]],WHAT!E:F,2,FALSE),"")</f>
        <v># of water network</v>
      </c>
      <c r="I4199" s="264"/>
      <c r="J4199">
        <v>2</v>
      </c>
      <c r="K4199" t="s">
        <v>8280</v>
      </c>
      <c r="L4199" s="219" t="s">
        <v>13</v>
      </c>
      <c r="M4199" t="s">
        <v>14</v>
      </c>
      <c r="N4199" t="s">
        <v>309</v>
      </c>
      <c r="O4199" t="s">
        <v>1606</v>
      </c>
      <c r="P4199" t="s">
        <v>6480</v>
      </c>
      <c r="Q4199" s="236">
        <v>44592</v>
      </c>
      <c r="R4199" s="236">
        <v>44896</v>
      </c>
      <c r="S4199" t="s">
        <v>8452</v>
      </c>
      <c r="T4199" s="267"/>
      <c r="U4199" s="267"/>
      <c r="V4199" s="267"/>
      <c r="W4199" s="267"/>
      <c r="X4199"/>
      <c r="Y4199" t="s">
        <v>8641</v>
      </c>
      <c r="Z4199" t="s">
        <v>8642</v>
      </c>
      <c r="AA4199" t="s">
        <v>8643</v>
      </c>
      <c r="AB4199" s="273" t="str">
        <f>_xlfn.IFNA(IF(Table[[#This Row],[Programme Partner]]&lt;&gt;Table[[#This Row],[Implementing Partner]],CONCATENATE(Table[[#This Row],[Programme Partner]],"-",Table[[#This Row],[Implementing Partner]]),Table[[#This Row],[Programme Partner]]),"")</f>
        <v>UNHCR-NGOF</v>
      </c>
    </row>
    <row r="4200" spans="1:28" ht="16.5" customHeight="1">
      <c r="A4200" s="183">
        <v>4648</v>
      </c>
      <c r="B4200" s="264" t="s">
        <v>5273</v>
      </c>
      <c r="C4200" s="265" t="s">
        <v>5184</v>
      </c>
      <c r="D4200" s="266" t="s">
        <v>5273</v>
      </c>
      <c r="E4200" s="215" t="s">
        <v>27</v>
      </c>
      <c r="F4200" s="264" t="s">
        <v>8011</v>
      </c>
      <c r="G4200" t="s">
        <v>8318</v>
      </c>
      <c r="H4200" s="264" t="str">
        <f>IFERROR(VLOOKUP(Table[[#This Row],[Activity Details of Assistance]],WHAT!E:F,2,FALSE),"")</f>
        <v># of household</v>
      </c>
      <c r="I4200" s="264"/>
      <c r="J4200">
        <v>105</v>
      </c>
      <c r="K4200" t="s">
        <v>8280</v>
      </c>
      <c r="L4200" s="219" t="s">
        <v>13</v>
      </c>
      <c r="M4200" t="s">
        <v>14</v>
      </c>
      <c r="N4200" t="s">
        <v>309</v>
      </c>
      <c r="O4200" t="s">
        <v>1606</v>
      </c>
      <c r="P4200" t="s">
        <v>6480</v>
      </c>
      <c r="Q4200" s="236">
        <v>44773</v>
      </c>
      <c r="R4200" s="236">
        <v>44896</v>
      </c>
      <c r="S4200" t="s">
        <v>8452</v>
      </c>
      <c r="T4200" s="267"/>
      <c r="U4200" s="267"/>
      <c r="V4200" s="267"/>
      <c r="W4200" s="267"/>
      <c r="X4200"/>
      <c r="Y4200" t="s">
        <v>8641</v>
      </c>
      <c r="Z4200" t="s">
        <v>8642</v>
      </c>
      <c r="AA4200" t="s">
        <v>8643</v>
      </c>
      <c r="AB4200" s="273" t="str">
        <f>_xlfn.IFNA(IF(Table[[#This Row],[Programme Partner]]&lt;&gt;Table[[#This Row],[Implementing Partner]],CONCATENATE(Table[[#This Row],[Programme Partner]],"-",Table[[#This Row],[Implementing Partner]]),Table[[#This Row],[Programme Partner]]),"")</f>
        <v>UNHCR-NGOF</v>
      </c>
    </row>
    <row r="4201" spans="1:28" ht="16.5" customHeight="1">
      <c r="A4201" s="183">
        <v>4649</v>
      </c>
      <c r="B4201" s="264" t="s">
        <v>5273</v>
      </c>
      <c r="C4201" s="265" t="s">
        <v>5184</v>
      </c>
      <c r="D4201" s="266" t="s">
        <v>5273</v>
      </c>
      <c r="E4201" s="215" t="s">
        <v>27</v>
      </c>
      <c r="F4201" s="264" t="s">
        <v>8012</v>
      </c>
      <c r="G4201" s="195" t="s">
        <v>8366</v>
      </c>
      <c r="H4201" s="264" t="str">
        <f>IFERROR(VLOOKUP(Table[[#This Row],[Activity Details of Assistance]],WHAT!E:F,2,FALSE),"")</f>
        <v xml:space="preserve"># of door </v>
      </c>
      <c r="I4201" s="264"/>
      <c r="J4201">
        <v>5</v>
      </c>
      <c r="K4201" t="s">
        <v>8280</v>
      </c>
      <c r="L4201" s="219" t="s">
        <v>13</v>
      </c>
      <c r="M4201" t="s">
        <v>14</v>
      </c>
      <c r="N4201" t="s">
        <v>309</v>
      </c>
      <c r="O4201" t="s">
        <v>1606</v>
      </c>
      <c r="P4201" t="s">
        <v>6480</v>
      </c>
      <c r="Q4201" s="236">
        <v>44592</v>
      </c>
      <c r="R4201" s="236">
        <v>44896</v>
      </c>
      <c r="S4201" t="s">
        <v>8452</v>
      </c>
      <c r="T4201" s="267"/>
      <c r="U4201" s="267"/>
      <c r="V4201" s="267"/>
      <c r="W4201" s="267"/>
      <c r="X4201"/>
      <c r="Y4201" t="s">
        <v>8641</v>
      </c>
      <c r="Z4201" t="s">
        <v>8642</v>
      </c>
      <c r="AA4201" t="s">
        <v>8643</v>
      </c>
      <c r="AB4201" s="273" t="str">
        <f>_xlfn.IFNA(IF(Table[[#This Row],[Programme Partner]]&lt;&gt;Table[[#This Row],[Implementing Partner]],CONCATENATE(Table[[#This Row],[Programme Partner]],"-",Table[[#This Row],[Implementing Partner]]),Table[[#This Row],[Programme Partner]]),"")</f>
        <v>UNHCR-NGOF</v>
      </c>
    </row>
    <row r="4202" spans="1:28" ht="16.5" customHeight="1">
      <c r="A4202" s="183">
        <v>4650</v>
      </c>
      <c r="B4202" s="264" t="s">
        <v>5273</v>
      </c>
      <c r="C4202" s="265" t="s">
        <v>5184</v>
      </c>
      <c r="D4202" s="266" t="s">
        <v>5273</v>
      </c>
      <c r="E4202" s="215" t="s">
        <v>27</v>
      </c>
      <c r="F4202" s="264" t="s">
        <v>8012</v>
      </c>
      <c r="G4202" s="195" t="s">
        <v>8359</v>
      </c>
      <c r="H4202" s="264" t="str">
        <f>IFERROR(VLOOKUP(Table[[#This Row],[Activity Details of Assistance]],WHAT!E:F,2,FALSE),"")</f>
        <v># of FSM Site</v>
      </c>
      <c r="I4202" s="264"/>
      <c r="J4202">
        <v>4</v>
      </c>
      <c r="K4202" t="s">
        <v>8280</v>
      </c>
      <c r="L4202" s="219" t="s">
        <v>13</v>
      </c>
      <c r="M4202" t="s">
        <v>14</v>
      </c>
      <c r="N4202" t="s">
        <v>309</v>
      </c>
      <c r="O4202" t="s">
        <v>1606</v>
      </c>
      <c r="P4202" t="s">
        <v>6480</v>
      </c>
      <c r="Q4202" s="236">
        <v>44592</v>
      </c>
      <c r="R4202" s="236">
        <v>44896</v>
      </c>
      <c r="S4202" t="s">
        <v>8452</v>
      </c>
      <c r="T4202" s="267"/>
      <c r="U4202" s="267"/>
      <c r="V4202" s="267"/>
      <c r="W4202" s="267"/>
      <c r="X4202"/>
      <c r="Y4202" t="s">
        <v>8641</v>
      </c>
      <c r="Z4202" t="s">
        <v>8642</v>
      </c>
      <c r="AA4202" t="s">
        <v>8643</v>
      </c>
      <c r="AB4202" s="273" t="str">
        <f>_xlfn.IFNA(IF(Table[[#This Row],[Programme Partner]]&lt;&gt;Table[[#This Row],[Implementing Partner]],CONCATENATE(Table[[#This Row],[Programme Partner]],"-",Table[[#This Row],[Implementing Partner]]),Table[[#This Row],[Programme Partner]]),"")</f>
        <v>UNHCR-NGOF</v>
      </c>
    </row>
    <row r="4203" spans="1:28" ht="16.5" customHeight="1">
      <c r="A4203" s="183">
        <v>4651</v>
      </c>
      <c r="B4203" s="264" t="s">
        <v>5273</v>
      </c>
      <c r="C4203" s="265" t="s">
        <v>5184</v>
      </c>
      <c r="D4203" s="266" t="s">
        <v>5273</v>
      </c>
      <c r="E4203" s="215" t="s">
        <v>27</v>
      </c>
      <c r="F4203" s="264" t="s">
        <v>8012</v>
      </c>
      <c r="G4203" s="195" t="s">
        <v>8367</v>
      </c>
      <c r="H4203" s="264" t="str">
        <f>IFERROR(VLOOKUP(Table[[#This Row],[Activity Details of Assistance]],WHAT!E:F,2,FALSE),"")</f>
        <v># of door</v>
      </c>
      <c r="I4203" s="264"/>
      <c r="J4203">
        <v>6</v>
      </c>
      <c r="K4203" t="s">
        <v>8280</v>
      </c>
      <c r="L4203" s="219" t="s">
        <v>13</v>
      </c>
      <c r="M4203" t="s">
        <v>14</v>
      </c>
      <c r="N4203" t="s">
        <v>309</v>
      </c>
      <c r="O4203" t="s">
        <v>1606</v>
      </c>
      <c r="P4203" t="s">
        <v>6480</v>
      </c>
      <c r="Q4203" s="236">
        <v>44592</v>
      </c>
      <c r="R4203" s="236">
        <v>44896</v>
      </c>
      <c r="S4203" t="s">
        <v>8452</v>
      </c>
      <c r="T4203" s="267"/>
      <c r="U4203" s="267"/>
      <c r="V4203" s="267"/>
      <c r="W4203" s="267"/>
      <c r="X4203"/>
      <c r="Y4203" t="s">
        <v>8641</v>
      </c>
      <c r="Z4203" t="s">
        <v>8642</v>
      </c>
      <c r="AA4203" t="s">
        <v>8643</v>
      </c>
      <c r="AB4203" s="273" t="str">
        <f>_xlfn.IFNA(IF(Table[[#This Row],[Programme Partner]]&lt;&gt;Table[[#This Row],[Implementing Partner]],CONCATENATE(Table[[#This Row],[Programme Partner]],"-",Table[[#This Row],[Implementing Partner]]),Table[[#This Row],[Programme Partner]]),"")</f>
        <v>UNHCR-NGOF</v>
      </c>
    </row>
    <row r="4204" spans="1:28" ht="16.5" customHeight="1">
      <c r="A4204" s="183">
        <v>4652</v>
      </c>
      <c r="B4204" s="264" t="s">
        <v>5273</v>
      </c>
      <c r="C4204" s="265" t="s">
        <v>5184</v>
      </c>
      <c r="D4204" s="266" t="s">
        <v>5273</v>
      </c>
      <c r="E4204" s="215" t="s">
        <v>27</v>
      </c>
      <c r="F4204" s="264" t="s">
        <v>8013</v>
      </c>
      <c r="G4204" t="s">
        <v>8313</v>
      </c>
      <c r="H4204" s="264" t="str">
        <f>IFERROR(VLOOKUP(Table[[#This Row],[Activity Details of Assistance]],WHAT!E:F,2,FALSE),"")</f>
        <v># of HP sessions at community level</v>
      </c>
      <c r="I4204" s="264"/>
      <c r="J4204">
        <v>105</v>
      </c>
      <c r="K4204" t="s">
        <v>8280</v>
      </c>
      <c r="L4204" s="219" t="s">
        <v>13</v>
      </c>
      <c r="M4204" t="s">
        <v>14</v>
      </c>
      <c r="N4204" t="s">
        <v>309</v>
      </c>
      <c r="O4204" t="s">
        <v>1606</v>
      </c>
      <c r="P4204" t="s">
        <v>6480</v>
      </c>
      <c r="Q4204" s="236">
        <v>44592</v>
      </c>
      <c r="R4204" s="236">
        <v>44896</v>
      </c>
      <c r="S4204" t="s">
        <v>8452</v>
      </c>
      <c r="T4204" s="267"/>
      <c r="U4204" s="267"/>
      <c r="V4204" s="267"/>
      <c r="W4204" s="267"/>
      <c r="X4204"/>
      <c r="Y4204" t="s">
        <v>8641</v>
      </c>
      <c r="Z4204" t="s">
        <v>8642</v>
      </c>
      <c r="AA4204" t="s">
        <v>8643</v>
      </c>
      <c r="AB4204" s="273" t="str">
        <f>_xlfn.IFNA(IF(Table[[#This Row],[Programme Partner]]&lt;&gt;Table[[#This Row],[Implementing Partner]],CONCATENATE(Table[[#This Row],[Programme Partner]],"-",Table[[#This Row],[Implementing Partner]]),Table[[#This Row],[Programme Partner]]),"")</f>
        <v>UNHCR-NGOF</v>
      </c>
    </row>
    <row r="4205" spans="1:28" ht="16.5" customHeight="1">
      <c r="A4205" s="183">
        <v>4653</v>
      </c>
      <c r="B4205" s="264" t="s">
        <v>5273</v>
      </c>
      <c r="C4205" s="265" t="s">
        <v>5184</v>
      </c>
      <c r="D4205" s="266" t="s">
        <v>5273</v>
      </c>
      <c r="E4205" s="215" t="s">
        <v>27</v>
      </c>
      <c r="F4205" s="264" t="s">
        <v>8013</v>
      </c>
      <c r="G4205" t="s">
        <v>8314</v>
      </c>
      <c r="H4205" s="264" t="str">
        <f>IFERROR(VLOOKUP(Table[[#This Row],[Activity Details of Assistance]],WHAT!E:F,2,FALSE),"")</f>
        <v># of HP sessions at HH level</v>
      </c>
      <c r="I4205" s="264"/>
      <c r="J4205">
        <v>1970</v>
      </c>
      <c r="K4205" t="s">
        <v>8280</v>
      </c>
      <c r="L4205" s="219" t="s">
        <v>13</v>
      </c>
      <c r="M4205" t="s">
        <v>14</v>
      </c>
      <c r="N4205" t="s">
        <v>309</v>
      </c>
      <c r="O4205" t="s">
        <v>1606</v>
      </c>
      <c r="P4205" t="s">
        <v>6480</v>
      </c>
      <c r="Q4205" s="236">
        <v>44592</v>
      </c>
      <c r="R4205" s="236">
        <v>44896</v>
      </c>
      <c r="S4205" t="s">
        <v>8452</v>
      </c>
      <c r="T4205" s="267"/>
      <c r="U4205" s="267"/>
      <c r="V4205" s="267"/>
      <c r="W4205" s="267"/>
      <c r="X4205"/>
      <c r="Y4205" t="s">
        <v>8641</v>
      </c>
      <c r="Z4205" t="s">
        <v>8642</v>
      </c>
      <c r="AA4205" t="s">
        <v>8643</v>
      </c>
      <c r="AB4205" s="273" t="str">
        <f>_xlfn.IFNA(IF(Table[[#This Row],[Programme Partner]]&lt;&gt;Table[[#This Row],[Implementing Partner]],CONCATENATE(Table[[#This Row],[Programme Partner]],"-",Table[[#This Row],[Implementing Partner]]),Table[[#This Row],[Programme Partner]]),"")</f>
        <v>UNHCR-NGOF</v>
      </c>
    </row>
    <row r="4206" spans="1:28" ht="16.5" customHeight="1">
      <c r="A4206" s="183">
        <v>4654</v>
      </c>
      <c r="B4206" s="264" t="s">
        <v>5273</v>
      </c>
      <c r="C4206" s="265" t="s">
        <v>5184</v>
      </c>
      <c r="D4206" s="266" t="s">
        <v>5273</v>
      </c>
      <c r="E4206" s="215" t="s">
        <v>27</v>
      </c>
      <c r="F4206" s="264" t="s">
        <v>8013</v>
      </c>
      <c r="G4206" s="195" t="s">
        <v>8374</v>
      </c>
      <c r="H4206" s="264" t="str">
        <f>IFERROR(VLOOKUP(Table[[#This Row],[Activity Details of Assistance]],WHAT!E:F,2,FALSE),"")</f>
        <v># of HP sessions at institution level</v>
      </c>
      <c r="I4206" s="264"/>
      <c r="J4206">
        <v>8</v>
      </c>
      <c r="K4206" t="s">
        <v>8280</v>
      </c>
      <c r="L4206" s="219" t="s">
        <v>13</v>
      </c>
      <c r="M4206" t="s">
        <v>14</v>
      </c>
      <c r="N4206" t="s">
        <v>309</v>
      </c>
      <c r="O4206" t="s">
        <v>1606</v>
      </c>
      <c r="P4206" t="s">
        <v>6480</v>
      </c>
      <c r="Q4206" s="236">
        <v>44592</v>
      </c>
      <c r="R4206" s="236">
        <v>44896</v>
      </c>
      <c r="S4206" t="s">
        <v>8452</v>
      </c>
      <c r="T4206" s="267"/>
      <c r="U4206" s="267"/>
      <c r="V4206" s="267"/>
      <c r="W4206" s="267"/>
      <c r="X4206"/>
      <c r="Y4206" t="s">
        <v>8641</v>
      </c>
      <c r="Z4206" t="s">
        <v>8642</v>
      </c>
      <c r="AA4206" t="s">
        <v>8643</v>
      </c>
      <c r="AB4206" s="273" t="str">
        <f>_xlfn.IFNA(IF(Table[[#This Row],[Programme Partner]]&lt;&gt;Table[[#This Row],[Implementing Partner]],CONCATENATE(Table[[#This Row],[Programme Partner]],"-",Table[[#This Row],[Implementing Partner]]),Table[[#This Row],[Programme Partner]]),"")</f>
        <v>UNHCR-NGOF</v>
      </c>
    </row>
    <row r="4207" spans="1:28" ht="16.5" customHeight="1">
      <c r="A4207" s="183">
        <v>4655</v>
      </c>
      <c r="B4207" s="264" t="s">
        <v>5273</v>
      </c>
      <c r="C4207" s="265" t="s">
        <v>5184</v>
      </c>
      <c r="D4207" s="266" t="s">
        <v>5273</v>
      </c>
      <c r="E4207" s="215" t="s">
        <v>27</v>
      </c>
      <c r="F4207" s="264" t="s">
        <v>8013</v>
      </c>
      <c r="G4207" s="195" t="s">
        <v>8317</v>
      </c>
      <c r="H4207" s="264" t="str">
        <f>IFERROR(VLOOKUP(Table[[#This Row],[Activity Details of Assistance]],WHAT!E:F,2,FALSE),"")</f>
        <v># of estimated persons reached by mass-media campaign</v>
      </c>
      <c r="I4207" s="264"/>
      <c r="J4207">
        <v>100</v>
      </c>
      <c r="K4207" t="s">
        <v>8280</v>
      </c>
      <c r="L4207" s="219" t="s">
        <v>13</v>
      </c>
      <c r="M4207" t="s">
        <v>14</v>
      </c>
      <c r="N4207" t="s">
        <v>309</v>
      </c>
      <c r="O4207" t="s">
        <v>1606</v>
      </c>
      <c r="P4207" t="s">
        <v>6480</v>
      </c>
      <c r="Q4207" s="236">
        <v>44592</v>
      </c>
      <c r="R4207" s="236">
        <v>44896</v>
      </c>
      <c r="S4207" t="s">
        <v>8452</v>
      </c>
      <c r="T4207" s="267"/>
      <c r="U4207" s="267"/>
      <c r="V4207" s="267"/>
      <c r="W4207" s="267"/>
      <c r="X4207"/>
      <c r="Y4207" t="s">
        <v>8641</v>
      </c>
      <c r="Z4207" t="s">
        <v>8642</v>
      </c>
      <c r="AA4207" t="s">
        <v>8643</v>
      </c>
      <c r="AB4207" s="273" t="str">
        <f>_xlfn.IFNA(IF(Table[[#This Row],[Programme Partner]]&lt;&gt;Table[[#This Row],[Implementing Partner]],CONCATENATE(Table[[#This Row],[Programme Partner]],"-",Table[[#This Row],[Implementing Partner]]),Table[[#This Row],[Programme Partner]]),"")</f>
        <v>UNHCR-NGOF</v>
      </c>
    </row>
    <row r="4208" spans="1:28" ht="16.5" customHeight="1">
      <c r="A4208" s="183">
        <v>4656</v>
      </c>
      <c r="B4208" s="264" t="s">
        <v>5273</v>
      </c>
      <c r="C4208" s="265" t="s">
        <v>5184</v>
      </c>
      <c r="D4208" s="266" t="s">
        <v>5273</v>
      </c>
      <c r="E4208" s="215" t="s">
        <v>27</v>
      </c>
      <c r="F4208" s="264" t="s">
        <v>8013</v>
      </c>
      <c r="G4208" s="195" t="s">
        <v>8368</v>
      </c>
      <c r="H4208" s="264" t="str">
        <f>IFERROR(VLOOKUP(Table[[#This Row],[Activity Details of Assistance]],WHAT!E:F,2,FALSE),"")</f>
        <v># of household</v>
      </c>
      <c r="I4208" s="264"/>
      <c r="J4208">
        <v>27</v>
      </c>
      <c r="K4208" t="s">
        <v>8280</v>
      </c>
      <c r="L4208" s="219" t="s">
        <v>13</v>
      </c>
      <c r="M4208" t="s">
        <v>14</v>
      </c>
      <c r="N4208" t="s">
        <v>309</v>
      </c>
      <c r="O4208" t="s">
        <v>1606</v>
      </c>
      <c r="P4208" t="s">
        <v>6480</v>
      </c>
      <c r="Q4208" s="236">
        <v>44592</v>
      </c>
      <c r="R4208" s="236">
        <v>44896</v>
      </c>
      <c r="S4208" t="s">
        <v>8452</v>
      </c>
      <c r="T4208" s="267"/>
      <c r="U4208" s="267"/>
      <c r="V4208" s="267"/>
      <c r="W4208" s="267"/>
      <c r="X4208"/>
      <c r="Y4208" t="s">
        <v>8641</v>
      </c>
      <c r="Z4208" t="s">
        <v>8642</v>
      </c>
      <c r="AA4208" t="s">
        <v>8643</v>
      </c>
      <c r="AB4208" s="273" t="str">
        <f>_xlfn.IFNA(IF(Table[[#This Row],[Programme Partner]]&lt;&gt;Table[[#This Row],[Implementing Partner]],CONCATENATE(Table[[#This Row],[Programme Partner]],"-",Table[[#This Row],[Implementing Partner]]),Table[[#This Row],[Programme Partner]]),"")</f>
        <v>UNHCR-NGOF</v>
      </c>
    </row>
    <row r="4209" spans="1:28" ht="16.5" customHeight="1">
      <c r="A4209" s="183">
        <v>4657</v>
      </c>
      <c r="B4209" s="264" t="s">
        <v>5273</v>
      </c>
      <c r="C4209" s="265" t="s">
        <v>5184</v>
      </c>
      <c r="D4209" s="266" t="s">
        <v>5273</v>
      </c>
      <c r="E4209" s="215" t="s">
        <v>27</v>
      </c>
      <c r="F4209" s="264" t="s">
        <v>8014</v>
      </c>
      <c r="G4209" t="s">
        <v>8358</v>
      </c>
      <c r="H4209" s="264" t="str">
        <f>IFERROR(VLOOKUP(Table[[#This Row],[Activity Details of Assistance]],WHAT!E:F,2,FALSE),"")</f>
        <v># of campaign per camp </v>
      </c>
      <c r="I4209" s="264"/>
      <c r="J4209">
        <v>5</v>
      </c>
      <c r="K4209" t="s">
        <v>8280</v>
      </c>
      <c r="L4209" s="219" t="s">
        <v>13</v>
      </c>
      <c r="M4209" t="s">
        <v>14</v>
      </c>
      <c r="N4209" t="s">
        <v>309</v>
      </c>
      <c r="O4209" t="s">
        <v>1606</v>
      </c>
      <c r="P4209" t="s">
        <v>6480</v>
      </c>
      <c r="Q4209" s="236">
        <v>44592</v>
      </c>
      <c r="R4209" s="236">
        <v>44896</v>
      </c>
      <c r="S4209" t="s">
        <v>8452</v>
      </c>
      <c r="T4209" s="267"/>
      <c r="U4209" s="267"/>
      <c r="V4209" s="267"/>
      <c r="W4209" s="267"/>
      <c r="X4209"/>
      <c r="Y4209" t="s">
        <v>8641</v>
      </c>
      <c r="Z4209" t="s">
        <v>8642</v>
      </c>
      <c r="AA4209" t="s">
        <v>8643</v>
      </c>
      <c r="AB4209" s="273" t="str">
        <f>_xlfn.IFNA(IF(Table[[#This Row],[Programme Partner]]&lt;&gt;Table[[#This Row],[Implementing Partner]],CONCATENATE(Table[[#This Row],[Programme Partner]],"-",Table[[#This Row],[Implementing Partner]]),Table[[#This Row],[Programme Partner]]),"")</f>
        <v>UNHCR-NGOF</v>
      </c>
    </row>
    <row r="4210" spans="1:28" ht="16.5" customHeight="1">
      <c r="A4210" s="183">
        <v>4658</v>
      </c>
      <c r="B4210" s="264" t="s">
        <v>5273</v>
      </c>
      <c r="C4210" s="265" t="s">
        <v>5184</v>
      </c>
      <c r="D4210" s="266" t="s">
        <v>5273</v>
      </c>
      <c r="E4210" s="215" t="s">
        <v>27</v>
      </c>
      <c r="F4210" s="264" t="s">
        <v>8014</v>
      </c>
      <c r="G4210" t="s">
        <v>8361</v>
      </c>
      <c r="H4210" s="264" t="str">
        <f>IFERROR(VLOOKUP(Table[[#This Row],[Activity Details of Assistance]],WHAT!E:F,2,FALSE),"")</f>
        <v># of plant</v>
      </c>
      <c r="I4210" s="264"/>
      <c r="J4210">
        <v>2</v>
      </c>
      <c r="K4210" t="s">
        <v>8280</v>
      </c>
      <c r="L4210" s="219" t="s">
        <v>13</v>
      </c>
      <c r="M4210" t="s">
        <v>14</v>
      </c>
      <c r="N4210" t="s">
        <v>309</v>
      </c>
      <c r="O4210" t="s">
        <v>1606</v>
      </c>
      <c r="P4210" t="s">
        <v>6480</v>
      </c>
      <c r="Q4210" s="236">
        <v>44592</v>
      </c>
      <c r="R4210" s="236">
        <v>44896</v>
      </c>
      <c r="S4210" t="s">
        <v>8452</v>
      </c>
      <c r="T4210" s="267"/>
      <c r="U4210" s="267"/>
      <c r="V4210" s="267"/>
      <c r="W4210" s="267"/>
      <c r="X4210"/>
      <c r="Y4210" t="s">
        <v>8641</v>
      </c>
      <c r="Z4210" t="s">
        <v>8642</v>
      </c>
      <c r="AA4210" t="s">
        <v>8643</v>
      </c>
      <c r="AB4210" s="273" t="str">
        <f>_xlfn.IFNA(IF(Table[[#This Row],[Programme Partner]]&lt;&gt;Table[[#This Row],[Implementing Partner]],CONCATENATE(Table[[#This Row],[Programme Partner]],"-",Table[[#This Row],[Implementing Partner]]),Table[[#This Row],[Programme Partner]]),"")</f>
        <v>UNHCR-NGOF</v>
      </c>
    </row>
    <row r="4211" spans="1:28" ht="16.5" customHeight="1">
      <c r="A4211" s="183">
        <v>4659</v>
      </c>
      <c r="B4211" s="264" t="s">
        <v>5273</v>
      </c>
      <c r="C4211" s="265" t="s">
        <v>5184</v>
      </c>
      <c r="D4211" s="266" t="s">
        <v>5273</v>
      </c>
      <c r="E4211" s="215" t="s">
        <v>27</v>
      </c>
      <c r="F4211" s="264" t="s">
        <v>8011</v>
      </c>
      <c r="G4211" t="s">
        <v>8355</v>
      </c>
      <c r="H4211" s="264" t="str">
        <f>IFERROR(VLOOKUP(Table[[#This Row],[Activity Details of Assistance]],WHAT!E:F,2,FALSE),"")</f>
        <v># of water network</v>
      </c>
      <c r="I4211" s="264"/>
      <c r="J4211">
        <v>17</v>
      </c>
      <c r="K4211" t="s">
        <v>8280</v>
      </c>
      <c r="L4211" s="219" t="s">
        <v>13</v>
      </c>
      <c r="M4211" t="s">
        <v>14</v>
      </c>
      <c r="N4211" t="s">
        <v>307</v>
      </c>
      <c r="O4211" t="s">
        <v>1599</v>
      </c>
      <c r="P4211" t="s">
        <v>4723</v>
      </c>
      <c r="Q4211" s="236">
        <v>44592</v>
      </c>
      <c r="R4211" s="236">
        <v>44896</v>
      </c>
      <c r="S4211" t="s">
        <v>8452</v>
      </c>
      <c r="T4211" s="267"/>
      <c r="U4211" s="267"/>
      <c r="V4211" s="267"/>
      <c r="W4211" s="267"/>
      <c r="X4211"/>
      <c r="Y4211" t="s">
        <v>8641</v>
      </c>
      <c r="Z4211" t="s">
        <v>8642</v>
      </c>
      <c r="AA4211" t="s">
        <v>8643</v>
      </c>
      <c r="AB4211" s="273" t="str">
        <f>_xlfn.IFNA(IF(Table[[#This Row],[Programme Partner]]&lt;&gt;Table[[#This Row],[Implementing Partner]],CONCATENATE(Table[[#This Row],[Programme Partner]],"-",Table[[#This Row],[Implementing Partner]]),Table[[#This Row],[Programme Partner]]),"")</f>
        <v>UNHCR-NGOF</v>
      </c>
    </row>
    <row r="4212" spans="1:28" ht="16.5" customHeight="1">
      <c r="A4212" s="183">
        <v>4660</v>
      </c>
      <c r="B4212" s="264" t="s">
        <v>5273</v>
      </c>
      <c r="C4212" s="265" t="s">
        <v>5184</v>
      </c>
      <c r="D4212" s="266" t="s">
        <v>5273</v>
      </c>
      <c r="E4212" s="215" t="s">
        <v>27</v>
      </c>
      <c r="F4212" s="264" t="s">
        <v>8012</v>
      </c>
      <c r="G4212" t="s">
        <v>8366</v>
      </c>
      <c r="H4212" s="264" t="str">
        <f>IFERROR(VLOOKUP(Table[[#This Row],[Activity Details of Assistance]],WHAT!E:F,2,FALSE),"")</f>
        <v xml:space="preserve"># of door </v>
      </c>
      <c r="I4212" s="264"/>
      <c r="J4212">
        <v>2</v>
      </c>
      <c r="K4212" t="s">
        <v>8280</v>
      </c>
      <c r="L4212" s="219" t="s">
        <v>13</v>
      </c>
      <c r="M4212" t="s">
        <v>14</v>
      </c>
      <c r="N4212" t="s">
        <v>307</v>
      </c>
      <c r="O4212" t="s">
        <v>1599</v>
      </c>
      <c r="P4212" t="s">
        <v>4723</v>
      </c>
      <c r="Q4212" s="236">
        <v>44592</v>
      </c>
      <c r="R4212" s="236">
        <v>44896</v>
      </c>
      <c r="S4212" t="s">
        <v>8452</v>
      </c>
      <c r="T4212" s="267"/>
      <c r="U4212" s="267"/>
      <c r="V4212" s="267"/>
      <c r="W4212" s="267"/>
      <c r="X4212"/>
      <c r="Y4212" t="s">
        <v>8641</v>
      </c>
      <c r="Z4212" t="s">
        <v>8642</v>
      </c>
      <c r="AA4212" t="s">
        <v>8643</v>
      </c>
      <c r="AB4212" s="273" t="str">
        <f>_xlfn.IFNA(IF(Table[[#This Row],[Programme Partner]]&lt;&gt;Table[[#This Row],[Implementing Partner]],CONCATENATE(Table[[#This Row],[Programme Partner]],"-",Table[[#This Row],[Implementing Partner]]),Table[[#This Row],[Programme Partner]]),"")</f>
        <v>UNHCR-NGOF</v>
      </c>
    </row>
    <row r="4213" spans="1:28" ht="16.5" customHeight="1">
      <c r="A4213" s="183">
        <v>4661</v>
      </c>
      <c r="B4213" s="264" t="s">
        <v>5273</v>
      </c>
      <c r="C4213" s="265" t="s">
        <v>5184</v>
      </c>
      <c r="D4213" s="266" t="s">
        <v>5273</v>
      </c>
      <c r="E4213" s="215" t="s">
        <v>27</v>
      </c>
      <c r="F4213" s="264" t="s">
        <v>8012</v>
      </c>
      <c r="G4213" s="195" t="s">
        <v>8359</v>
      </c>
      <c r="H4213" s="264" t="str">
        <f>IFERROR(VLOOKUP(Table[[#This Row],[Activity Details of Assistance]],WHAT!E:F,2,FALSE),"")</f>
        <v># of FSM Site</v>
      </c>
      <c r="I4213" s="264"/>
      <c r="J4213">
        <v>4</v>
      </c>
      <c r="K4213" t="s">
        <v>8280</v>
      </c>
      <c r="L4213" s="219" t="s">
        <v>13</v>
      </c>
      <c r="M4213" t="s">
        <v>14</v>
      </c>
      <c r="N4213" t="s">
        <v>307</v>
      </c>
      <c r="O4213" t="s">
        <v>1599</v>
      </c>
      <c r="P4213" t="s">
        <v>4723</v>
      </c>
      <c r="Q4213" s="236">
        <v>44592</v>
      </c>
      <c r="R4213" s="236">
        <v>44896</v>
      </c>
      <c r="S4213" t="s">
        <v>8452</v>
      </c>
      <c r="T4213" s="267"/>
      <c r="U4213" s="267"/>
      <c r="V4213" s="267"/>
      <c r="W4213" s="267"/>
      <c r="X4213"/>
      <c r="Y4213" t="s">
        <v>8641</v>
      </c>
      <c r="Z4213" t="s">
        <v>8642</v>
      </c>
      <c r="AA4213" t="s">
        <v>8643</v>
      </c>
      <c r="AB4213" s="273" t="str">
        <f>_xlfn.IFNA(IF(Table[[#This Row],[Programme Partner]]&lt;&gt;Table[[#This Row],[Implementing Partner]],CONCATENATE(Table[[#This Row],[Programme Partner]],"-",Table[[#This Row],[Implementing Partner]]),Table[[#This Row],[Programme Partner]]),"")</f>
        <v>UNHCR-NGOF</v>
      </c>
    </row>
    <row r="4214" spans="1:28" ht="16.5" customHeight="1">
      <c r="A4214" s="183">
        <v>4662</v>
      </c>
      <c r="B4214" s="264" t="s">
        <v>5273</v>
      </c>
      <c r="C4214" s="265" t="s">
        <v>5184</v>
      </c>
      <c r="D4214" s="266" t="s">
        <v>5273</v>
      </c>
      <c r="E4214" s="215" t="s">
        <v>27</v>
      </c>
      <c r="F4214" s="264" t="s">
        <v>8012</v>
      </c>
      <c r="G4214" s="195" t="s">
        <v>8356</v>
      </c>
      <c r="H4214" s="264" t="str">
        <f>IFERROR(VLOOKUP(Table[[#This Row],[Activity Details of Assistance]],WHAT!E:F,2,FALSE),"")</f>
        <v># of FSM Site</v>
      </c>
      <c r="I4214" s="264"/>
      <c r="J4214">
        <v>1</v>
      </c>
      <c r="K4214" t="s">
        <v>8280</v>
      </c>
      <c r="L4214" s="219" t="s">
        <v>13</v>
      </c>
      <c r="M4214" t="s">
        <v>14</v>
      </c>
      <c r="N4214" t="s">
        <v>307</v>
      </c>
      <c r="O4214" t="s">
        <v>1599</v>
      </c>
      <c r="P4214" t="s">
        <v>4723</v>
      </c>
      <c r="Q4214" s="236">
        <v>44592</v>
      </c>
      <c r="R4214" s="236">
        <v>44896</v>
      </c>
      <c r="S4214" t="s">
        <v>8452</v>
      </c>
      <c r="T4214" s="267"/>
      <c r="U4214" s="267"/>
      <c r="V4214" s="267"/>
      <c r="W4214" s="267"/>
      <c r="X4214"/>
      <c r="Y4214" t="s">
        <v>8641</v>
      </c>
      <c r="Z4214" t="s">
        <v>8642</v>
      </c>
      <c r="AA4214" t="s">
        <v>8643</v>
      </c>
      <c r="AB4214" s="273" t="str">
        <f>_xlfn.IFNA(IF(Table[[#This Row],[Programme Partner]]&lt;&gt;Table[[#This Row],[Implementing Partner]],CONCATENATE(Table[[#This Row],[Programme Partner]],"-",Table[[#This Row],[Implementing Partner]]),Table[[#This Row],[Programme Partner]]),"")</f>
        <v>UNHCR-NGOF</v>
      </c>
    </row>
    <row r="4215" spans="1:28" ht="16.5" customHeight="1">
      <c r="A4215" s="183">
        <v>4663</v>
      </c>
      <c r="B4215" s="264" t="s">
        <v>5273</v>
      </c>
      <c r="C4215" s="265" t="s">
        <v>5184</v>
      </c>
      <c r="D4215" s="266" t="s">
        <v>5273</v>
      </c>
      <c r="E4215" s="215" t="s">
        <v>27</v>
      </c>
      <c r="F4215" s="264" t="s">
        <v>8012</v>
      </c>
      <c r="G4215" t="s">
        <v>8354</v>
      </c>
      <c r="H4215" s="264" t="str">
        <f>IFERROR(VLOOKUP(Table[[#This Row],[Activity Details of Assistance]],WHAT!E:F,2,FALSE),"")</f>
        <v># of door</v>
      </c>
      <c r="I4215" s="264"/>
      <c r="J4215">
        <v>1</v>
      </c>
      <c r="K4215" t="s">
        <v>8280</v>
      </c>
      <c r="L4215" s="219" t="s">
        <v>13</v>
      </c>
      <c r="M4215" t="s">
        <v>14</v>
      </c>
      <c r="N4215" t="s">
        <v>307</v>
      </c>
      <c r="O4215" t="s">
        <v>1599</v>
      </c>
      <c r="P4215" t="s">
        <v>4723</v>
      </c>
      <c r="Q4215" s="236">
        <v>44592</v>
      </c>
      <c r="R4215" s="236">
        <v>44896</v>
      </c>
      <c r="S4215" t="s">
        <v>8452</v>
      </c>
      <c r="T4215" s="267"/>
      <c r="U4215" s="267"/>
      <c r="V4215" s="267"/>
      <c r="W4215" s="267"/>
      <c r="X4215"/>
      <c r="Y4215" t="s">
        <v>8641</v>
      </c>
      <c r="Z4215" t="s">
        <v>8642</v>
      </c>
      <c r="AA4215" t="s">
        <v>8643</v>
      </c>
      <c r="AB4215" s="273" t="str">
        <f>_xlfn.IFNA(IF(Table[[#This Row],[Programme Partner]]&lt;&gt;Table[[#This Row],[Implementing Partner]],CONCATENATE(Table[[#This Row],[Programme Partner]],"-",Table[[#This Row],[Implementing Partner]]),Table[[#This Row],[Programme Partner]]),"")</f>
        <v>UNHCR-NGOF</v>
      </c>
    </row>
    <row r="4216" spans="1:28" ht="16.5" customHeight="1">
      <c r="A4216" s="183">
        <v>4664</v>
      </c>
      <c r="B4216" s="264" t="s">
        <v>5273</v>
      </c>
      <c r="C4216" s="265" t="s">
        <v>5184</v>
      </c>
      <c r="D4216" s="266" t="s">
        <v>5273</v>
      </c>
      <c r="E4216" s="215" t="s">
        <v>27</v>
      </c>
      <c r="F4216" s="264" t="s">
        <v>8012</v>
      </c>
      <c r="G4216" t="s">
        <v>8367</v>
      </c>
      <c r="H4216" s="264" t="str">
        <f>IFERROR(VLOOKUP(Table[[#This Row],[Activity Details of Assistance]],WHAT!E:F,2,FALSE),"")</f>
        <v># of door</v>
      </c>
      <c r="I4216" s="264"/>
      <c r="J4216">
        <v>2</v>
      </c>
      <c r="K4216" t="s">
        <v>8280</v>
      </c>
      <c r="L4216" s="219" t="s">
        <v>13</v>
      </c>
      <c r="M4216" t="s">
        <v>14</v>
      </c>
      <c r="N4216" t="s">
        <v>307</v>
      </c>
      <c r="O4216" t="s">
        <v>1599</v>
      </c>
      <c r="P4216" t="s">
        <v>4723</v>
      </c>
      <c r="Q4216" s="236">
        <v>44592</v>
      </c>
      <c r="R4216" s="236">
        <v>44896</v>
      </c>
      <c r="S4216" t="s">
        <v>8452</v>
      </c>
      <c r="T4216" s="267"/>
      <c r="U4216" s="267"/>
      <c r="V4216" s="267"/>
      <c r="W4216" s="267"/>
      <c r="X4216"/>
      <c r="Y4216" t="s">
        <v>8641</v>
      </c>
      <c r="Z4216" t="s">
        <v>8642</v>
      </c>
      <c r="AA4216" t="s">
        <v>8643</v>
      </c>
      <c r="AB4216" s="273" t="str">
        <f>_xlfn.IFNA(IF(Table[[#This Row],[Programme Partner]]&lt;&gt;Table[[#This Row],[Implementing Partner]],CONCATENATE(Table[[#This Row],[Programme Partner]],"-",Table[[#This Row],[Implementing Partner]]),Table[[#This Row],[Programme Partner]]),"")</f>
        <v>UNHCR-NGOF</v>
      </c>
    </row>
    <row r="4217" spans="1:28" ht="16.5" customHeight="1">
      <c r="A4217" s="183">
        <v>4665</v>
      </c>
      <c r="B4217" s="264" t="s">
        <v>5273</v>
      </c>
      <c r="C4217" s="265" t="s">
        <v>5184</v>
      </c>
      <c r="D4217" s="266" t="s">
        <v>5273</v>
      </c>
      <c r="E4217" s="215" t="s">
        <v>27</v>
      </c>
      <c r="F4217" s="264" t="s">
        <v>8012</v>
      </c>
      <c r="G4217" t="s">
        <v>8357</v>
      </c>
      <c r="H4217" s="264" t="str">
        <f>IFERROR(VLOOKUP(Table[[#This Row],[Activity Details of Assistance]],WHAT!E:F,2,FALSE),"")</f>
        <v># of door</v>
      </c>
      <c r="I4217" s="264"/>
      <c r="J4217">
        <v>383</v>
      </c>
      <c r="K4217" t="s">
        <v>8280</v>
      </c>
      <c r="L4217" s="219" t="s">
        <v>13</v>
      </c>
      <c r="M4217" t="s">
        <v>14</v>
      </c>
      <c r="N4217" t="s">
        <v>307</v>
      </c>
      <c r="O4217" t="s">
        <v>1599</v>
      </c>
      <c r="P4217" t="s">
        <v>4723</v>
      </c>
      <c r="Q4217" s="236">
        <v>44592</v>
      </c>
      <c r="R4217" s="236">
        <v>44896</v>
      </c>
      <c r="S4217" t="s">
        <v>8452</v>
      </c>
      <c r="T4217" s="267"/>
      <c r="U4217" s="267"/>
      <c r="V4217" s="267"/>
      <c r="W4217" s="267"/>
      <c r="X4217"/>
      <c r="Y4217" t="s">
        <v>8641</v>
      </c>
      <c r="Z4217" t="s">
        <v>8642</v>
      </c>
      <c r="AA4217" t="s">
        <v>8643</v>
      </c>
      <c r="AB4217" s="273" t="str">
        <f>_xlfn.IFNA(IF(Table[[#This Row],[Programme Partner]]&lt;&gt;Table[[#This Row],[Implementing Partner]],CONCATENATE(Table[[#This Row],[Programme Partner]],"-",Table[[#This Row],[Implementing Partner]]),Table[[#This Row],[Programme Partner]]),"")</f>
        <v>UNHCR-NGOF</v>
      </c>
    </row>
    <row r="4218" spans="1:28" ht="16.5" customHeight="1">
      <c r="A4218" s="183">
        <v>4666</v>
      </c>
      <c r="B4218" s="264" t="s">
        <v>5273</v>
      </c>
      <c r="C4218" s="265" t="s">
        <v>5184</v>
      </c>
      <c r="D4218" s="266" t="s">
        <v>5273</v>
      </c>
      <c r="E4218" s="215" t="s">
        <v>27</v>
      </c>
      <c r="F4218" s="264" t="s">
        <v>8013</v>
      </c>
      <c r="G4218" s="195" t="s">
        <v>8313</v>
      </c>
      <c r="H4218" s="264" t="str">
        <f>IFERROR(VLOOKUP(Table[[#This Row],[Activity Details of Assistance]],WHAT!E:F,2,FALSE),"")</f>
        <v># of HP sessions at community level</v>
      </c>
      <c r="I4218" s="264"/>
      <c r="J4218">
        <v>134</v>
      </c>
      <c r="K4218" t="s">
        <v>8280</v>
      </c>
      <c r="L4218" s="219" t="s">
        <v>13</v>
      </c>
      <c r="M4218" t="s">
        <v>14</v>
      </c>
      <c r="N4218" t="s">
        <v>307</v>
      </c>
      <c r="O4218" t="s">
        <v>1599</v>
      </c>
      <c r="P4218" t="s">
        <v>4723</v>
      </c>
      <c r="Q4218" s="236">
        <v>44592</v>
      </c>
      <c r="R4218" s="236">
        <v>44896</v>
      </c>
      <c r="S4218" t="s">
        <v>8452</v>
      </c>
      <c r="T4218" s="267"/>
      <c r="U4218" s="267"/>
      <c r="V4218" s="267"/>
      <c r="W4218" s="267"/>
      <c r="X4218"/>
      <c r="Y4218" t="s">
        <v>8641</v>
      </c>
      <c r="Z4218" t="s">
        <v>8642</v>
      </c>
      <c r="AA4218" t="s">
        <v>8643</v>
      </c>
      <c r="AB4218" s="273" t="str">
        <f>_xlfn.IFNA(IF(Table[[#This Row],[Programme Partner]]&lt;&gt;Table[[#This Row],[Implementing Partner]],CONCATENATE(Table[[#This Row],[Programme Partner]],"-",Table[[#This Row],[Implementing Partner]]),Table[[#This Row],[Programme Partner]]),"")</f>
        <v>UNHCR-NGOF</v>
      </c>
    </row>
    <row r="4219" spans="1:28" ht="16.5" customHeight="1">
      <c r="A4219" s="183">
        <v>4667</v>
      </c>
      <c r="B4219" s="264" t="s">
        <v>5273</v>
      </c>
      <c r="C4219" s="265" t="s">
        <v>5184</v>
      </c>
      <c r="D4219" s="266" t="s">
        <v>5273</v>
      </c>
      <c r="E4219" s="215" t="s">
        <v>27</v>
      </c>
      <c r="F4219" s="264" t="s">
        <v>8013</v>
      </c>
      <c r="G4219" t="s">
        <v>8314</v>
      </c>
      <c r="H4219" s="264" t="str">
        <f>IFERROR(VLOOKUP(Table[[#This Row],[Activity Details of Assistance]],WHAT!E:F,2,FALSE),"")</f>
        <v># of HP sessions at HH level</v>
      </c>
      <c r="I4219" s="264"/>
      <c r="J4219">
        <v>5825</v>
      </c>
      <c r="K4219" t="s">
        <v>8280</v>
      </c>
      <c r="L4219" s="219" t="s">
        <v>13</v>
      </c>
      <c r="M4219" t="s">
        <v>14</v>
      </c>
      <c r="N4219" t="s">
        <v>307</v>
      </c>
      <c r="O4219" t="s">
        <v>1599</v>
      </c>
      <c r="P4219" t="s">
        <v>4723</v>
      </c>
      <c r="Q4219" s="236">
        <v>44592</v>
      </c>
      <c r="R4219" s="236">
        <v>44896</v>
      </c>
      <c r="S4219" t="s">
        <v>8452</v>
      </c>
      <c r="T4219" s="267"/>
      <c r="U4219" s="267"/>
      <c r="V4219" s="267"/>
      <c r="W4219" s="267"/>
      <c r="X4219"/>
      <c r="Y4219" t="s">
        <v>8641</v>
      </c>
      <c r="Z4219" t="s">
        <v>8642</v>
      </c>
      <c r="AA4219" t="s">
        <v>8643</v>
      </c>
      <c r="AB4219" s="273" t="str">
        <f>_xlfn.IFNA(IF(Table[[#This Row],[Programme Partner]]&lt;&gt;Table[[#This Row],[Implementing Partner]],CONCATENATE(Table[[#This Row],[Programme Partner]],"-",Table[[#This Row],[Implementing Partner]]),Table[[#This Row],[Programme Partner]]),"")</f>
        <v>UNHCR-NGOF</v>
      </c>
    </row>
    <row r="4220" spans="1:28" ht="16.5" customHeight="1">
      <c r="A4220" s="183">
        <v>4668</v>
      </c>
      <c r="B4220" s="264" t="s">
        <v>5273</v>
      </c>
      <c r="C4220" s="265" t="s">
        <v>5184</v>
      </c>
      <c r="D4220" s="266" t="s">
        <v>5273</v>
      </c>
      <c r="E4220" s="215" t="s">
        <v>27</v>
      </c>
      <c r="F4220" s="264" t="s">
        <v>8013</v>
      </c>
      <c r="G4220" t="s">
        <v>8374</v>
      </c>
      <c r="H4220" s="264" t="str">
        <f>IFERROR(VLOOKUP(Table[[#This Row],[Activity Details of Assistance]],WHAT!E:F,2,FALSE),"")</f>
        <v># of HP sessions at institution level</v>
      </c>
      <c r="I4220" s="264"/>
      <c r="J4220">
        <v>8</v>
      </c>
      <c r="K4220" t="s">
        <v>8280</v>
      </c>
      <c r="L4220" s="219" t="s">
        <v>13</v>
      </c>
      <c r="M4220" t="s">
        <v>14</v>
      </c>
      <c r="N4220" t="s">
        <v>307</v>
      </c>
      <c r="O4220" t="s">
        <v>1599</v>
      </c>
      <c r="P4220" t="s">
        <v>4723</v>
      </c>
      <c r="Q4220" s="236">
        <v>44592</v>
      </c>
      <c r="R4220" s="236">
        <v>44896</v>
      </c>
      <c r="S4220" t="s">
        <v>8452</v>
      </c>
      <c r="T4220" s="267"/>
      <c r="U4220" s="267"/>
      <c r="V4220" s="267"/>
      <c r="W4220" s="267"/>
      <c r="X4220"/>
      <c r="Y4220" t="s">
        <v>8641</v>
      </c>
      <c r="Z4220" t="s">
        <v>8642</v>
      </c>
      <c r="AA4220" t="s">
        <v>8643</v>
      </c>
      <c r="AB4220" s="273" t="str">
        <f>_xlfn.IFNA(IF(Table[[#This Row],[Programme Partner]]&lt;&gt;Table[[#This Row],[Implementing Partner]],CONCATENATE(Table[[#This Row],[Programme Partner]],"-",Table[[#This Row],[Implementing Partner]]),Table[[#This Row],[Programme Partner]]),"")</f>
        <v>UNHCR-NGOF</v>
      </c>
    </row>
    <row r="4221" spans="1:28" ht="16.5" customHeight="1">
      <c r="A4221" s="183">
        <v>4669</v>
      </c>
      <c r="B4221" s="264" t="s">
        <v>5273</v>
      </c>
      <c r="C4221" s="265" t="s">
        <v>5184</v>
      </c>
      <c r="D4221" s="266" t="s">
        <v>5273</v>
      </c>
      <c r="E4221" s="215" t="s">
        <v>27</v>
      </c>
      <c r="F4221" s="264" t="s">
        <v>8013</v>
      </c>
      <c r="G4221" s="195" t="s">
        <v>8315</v>
      </c>
      <c r="H4221" s="264" t="str">
        <f>IFERROR(VLOOKUP(Table[[#This Row],[Activity Details of Assistance]],WHAT!E:F,2,FALSE),"")</f>
        <v># of handwashing station</v>
      </c>
      <c r="I4221" s="264"/>
      <c r="J4221">
        <v>1</v>
      </c>
      <c r="K4221" t="s">
        <v>8280</v>
      </c>
      <c r="L4221" s="219" t="s">
        <v>13</v>
      </c>
      <c r="M4221" t="s">
        <v>14</v>
      </c>
      <c r="N4221" t="s">
        <v>307</v>
      </c>
      <c r="O4221" t="s">
        <v>1599</v>
      </c>
      <c r="P4221" t="s">
        <v>4723</v>
      </c>
      <c r="Q4221" s="236">
        <v>44592</v>
      </c>
      <c r="R4221" s="236">
        <v>44896</v>
      </c>
      <c r="S4221" t="s">
        <v>8452</v>
      </c>
      <c r="T4221" s="267"/>
      <c r="U4221" s="267"/>
      <c r="V4221" s="267"/>
      <c r="W4221" s="267"/>
      <c r="X4221"/>
      <c r="Y4221" t="s">
        <v>8641</v>
      </c>
      <c r="Z4221" t="s">
        <v>8642</v>
      </c>
      <c r="AA4221" t="s">
        <v>8643</v>
      </c>
      <c r="AB4221" s="273" t="str">
        <f>_xlfn.IFNA(IF(Table[[#This Row],[Programme Partner]]&lt;&gt;Table[[#This Row],[Implementing Partner]],CONCATENATE(Table[[#This Row],[Programme Partner]],"-",Table[[#This Row],[Implementing Partner]]),Table[[#This Row],[Programme Partner]]),"")</f>
        <v>UNHCR-NGOF</v>
      </c>
    </row>
    <row r="4222" spans="1:28" ht="16.5" customHeight="1">
      <c r="A4222" s="183">
        <v>4670</v>
      </c>
      <c r="B4222" s="264" t="s">
        <v>5273</v>
      </c>
      <c r="C4222" s="265" t="s">
        <v>5184</v>
      </c>
      <c r="D4222" s="266" t="s">
        <v>5273</v>
      </c>
      <c r="E4222" s="215" t="s">
        <v>27</v>
      </c>
      <c r="F4222" s="264" t="s">
        <v>8014</v>
      </c>
      <c r="G4222" t="s">
        <v>8361</v>
      </c>
      <c r="H4222" s="264" t="str">
        <f>IFERROR(VLOOKUP(Table[[#This Row],[Activity Details of Assistance]],WHAT!E:F,2,FALSE),"")</f>
        <v># of plant</v>
      </c>
      <c r="I4222" s="264"/>
      <c r="J4222">
        <v>2</v>
      </c>
      <c r="K4222" t="s">
        <v>8280</v>
      </c>
      <c r="L4222" s="219" t="s">
        <v>13</v>
      </c>
      <c r="M4222" t="s">
        <v>14</v>
      </c>
      <c r="N4222" t="s">
        <v>307</v>
      </c>
      <c r="O4222" t="s">
        <v>1599</v>
      </c>
      <c r="P4222" t="s">
        <v>4723</v>
      </c>
      <c r="Q4222" s="236">
        <v>44592</v>
      </c>
      <c r="R4222" s="236">
        <v>44896</v>
      </c>
      <c r="S4222" t="s">
        <v>8452</v>
      </c>
      <c r="T4222" s="267"/>
      <c r="U4222" s="267"/>
      <c r="V4222" s="267"/>
      <c r="W4222" s="267"/>
      <c r="X4222"/>
      <c r="Y4222" t="s">
        <v>8641</v>
      </c>
      <c r="Z4222" t="s">
        <v>8642</v>
      </c>
      <c r="AA4222" t="s">
        <v>8643</v>
      </c>
      <c r="AB4222" s="273" t="str">
        <f>_xlfn.IFNA(IF(Table[[#This Row],[Programme Partner]]&lt;&gt;Table[[#This Row],[Implementing Partner]],CONCATENATE(Table[[#This Row],[Programme Partner]],"-",Table[[#This Row],[Implementing Partner]]),Table[[#This Row],[Programme Partner]]),"")</f>
        <v>UNHCR-NGOF</v>
      </c>
    </row>
    <row r="4223" spans="1:28" ht="16.5" customHeight="1">
      <c r="A4223" s="183">
        <v>4671</v>
      </c>
      <c r="B4223" s="264" t="s">
        <v>5273</v>
      </c>
      <c r="C4223" s="265" t="s">
        <v>5184</v>
      </c>
      <c r="D4223" s="266" t="s">
        <v>5273</v>
      </c>
      <c r="E4223" s="215" t="s">
        <v>27</v>
      </c>
      <c r="F4223" s="264" t="s">
        <v>8011</v>
      </c>
      <c r="G4223" t="s">
        <v>8355</v>
      </c>
      <c r="H4223" s="264" t="str">
        <f>IFERROR(VLOOKUP(Table[[#This Row],[Activity Details of Assistance]],WHAT!E:F,2,FALSE),"")</f>
        <v># of water network</v>
      </c>
      <c r="I4223" s="264"/>
      <c r="J4223">
        <v>4</v>
      </c>
      <c r="K4223" t="s">
        <v>8280</v>
      </c>
      <c r="L4223" s="219" t="s">
        <v>13</v>
      </c>
      <c r="M4223" t="s">
        <v>14</v>
      </c>
      <c r="N4223" t="s">
        <v>307</v>
      </c>
      <c r="O4223" t="s">
        <v>1599</v>
      </c>
      <c r="P4223" t="s">
        <v>4726</v>
      </c>
      <c r="Q4223" s="236">
        <v>44592</v>
      </c>
      <c r="R4223" s="236">
        <v>44896</v>
      </c>
      <c r="S4223" t="s">
        <v>8452</v>
      </c>
      <c r="T4223" s="267"/>
      <c r="U4223" s="267"/>
      <c r="V4223" s="267"/>
      <c r="W4223" s="267"/>
      <c r="X4223"/>
      <c r="Y4223" t="s">
        <v>8641</v>
      </c>
      <c r="Z4223" t="s">
        <v>8642</v>
      </c>
      <c r="AA4223" t="s">
        <v>8643</v>
      </c>
      <c r="AB4223" s="273" t="str">
        <f>_xlfn.IFNA(IF(Table[[#This Row],[Programme Partner]]&lt;&gt;Table[[#This Row],[Implementing Partner]],CONCATENATE(Table[[#This Row],[Programme Partner]],"-",Table[[#This Row],[Implementing Partner]]),Table[[#This Row],[Programme Partner]]),"")</f>
        <v>UNHCR-NGOF</v>
      </c>
    </row>
    <row r="4224" spans="1:28" ht="16.5" customHeight="1">
      <c r="A4224" s="183">
        <v>4672</v>
      </c>
      <c r="B4224" s="264" t="s">
        <v>5273</v>
      </c>
      <c r="C4224" s="265" t="s">
        <v>5184</v>
      </c>
      <c r="D4224" s="266" t="s">
        <v>5273</v>
      </c>
      <c r="E4224" s="215" t="s">
        <v>27</v>
      </c>
      <c r="F4224" s="264" t="s">
        <v>8012</v>
      </c>
      <c r="G4224" s="195" t="s">
        <v>8359</v>
      </c>
      <c r="H4224" s="264" t="str">
        <f>IFERROR(VLOOKUP(Table[[#This Row],[Activity Details of Assistance]],WHAT!E:F,2,FALSE),"")</f>
        <v># of FSM Site</v>
      </c>
      <c r="I4224" s="264"/>
      <c r="J4224">
        <v>2</v>
      </c>
      <c r="K4224" t="s">
        <v>8280</v>
      </c>
      <c r="L4224" s="219" t="s">
        <v>13</v>
      </c>
      <c r="M4224" t="s">
        <v>14</v>
      </c>
      <c r="N4224" t="s">
        <v>307</v>
      </c>
      <c r="O4224" t="s">
        <v>1599</v>
      </c>
      <c r="P4224" t="s">
        <v>4726</v>
      </c>
      <c r="Q4224" s="236">
        <v>44592</v>
      </c>
      <c r="R4224" s="236">
        <v>44896</v>
      </c>
      <c r="S4224" t="s">
        <v>8452</v>
      </c>
      <c r="T4224" s="267"/>
      <c r="U4224" s="267"/>
      <c r="V4224" s="267"/>
      <c r="W4224" s="267"/>
      <c r="X4224"/>
      <c r="Y4224" t="s">
        <v>8641</v>
      </c>
      <c r="Z4224" t="s">
        <v>8642</v>
      </c>
      <c r="AA4224" t="s">
        <v>8643</v>
      </c>
      <c r="AB4224" s="273" t="str">
        <f>_xlfn.IFNA(IF(Table[[#This Row],[Programme Partner]]&lt;&gt;Table[[#This Row],[Implementing Partner]],CONCATENATE(Table[[#This Row],[Programme Partner]],"-",Table[[#This Row],[Implementing Partner]]),Table[[#This Row],[Programme Partner]]),"")</f>
        <v>UNHCR-NGOF</v>
      </c>
    </row>
    <row r="4225" spans="1:28" ht="16.5" customHeight="1">
      <c r="A4225" s="183">
        <v>4673</v>
      </c>
      <c r="B4225" s="264" t="s">
        <v>5273</v>
      </c>
      <c r="C4225" s="265" t="s">
        <v>5184</v>
      </c>
      <c r="D4225" s="266" t="s">
        <v>5273</v>
      </c>
      <c r="E4225" s="215" t="s">
        <v>27</v>
      </c>
      <c r="F4225" s="264" t="s">
        <v>8012</v>
      </c>
      <c r="G4225" t="s">
        <v>8356</v>
      </c>
      <c r="H4225" s="264" t="str">
        <f>IFERROR(VLOOKUP(Table[[#This Row],[Activity Details of Assistance]],WHAT!E:F,2,FALSE),"")</f>
        <v># of FSM Site</v>
      </c>
      <c r="I4225" s="264"/>
      <c r="J4225">
        <v>1</v>
      </c>
      <c r="K4225" t="s">
        <v>8280</v>
      </c>
      <c r="L4225" s="219" t="s">
        <v>13</v>
      </c>
      <c r="M4225" t="s">
        <v>14</v>
      </c>
      <c r="N4225" t="s">
        <v>307</v>
      </c>
      <c r="O4225" t="s">
        <v>1599</v>
      </c>
      <c r="P4225" t="s">
        <v>4726</v>
      </c>
      <c r="Q4225" s="236">
        <v>44592</v>
      </c>
      <c r="R4225" s="236">
        <v>44896</v>
      </c>
      <c r="S4225" t="s">
        <v>8452</v>
      </c>
      <c r="T4225" s="267"/>
      <c r="U4225" s="267"/>
      <c r="V4225" s="267"/>
      <c r="W4225" s="267"/>
      <c r="X4225"/>
      <c r="Y4225" t="s">
        <v>8641</v>
      </c>
      <c r="Z4225" t="s">
        <v>8642</v>
      </c>
      <c r="AA4225" t="s">
        <v>8643</v>
      </c>
      <c r="AB4225" s="273" t="str">
        <f>_xlfn.IFNA(IF(Table[[#This Row],[Programme Partner]]&lt;&gt;Table[[#This Row],[Implementing Partner]],CONCATENATE(Table[[#This Row],[Programme Partner]],"-",Table[[#This Row],[Implementing Partner]]),Table[[#This Row],[Programme Partner]]),"")</f>
        <v>UNHCR-NGOF</v>
      </c>
    </row>
    <row r="4226" spans="1:28" ht="16.5" customHeight="1">
      <c r="A4226" s="183">
        <v>4674</v>
      </c>
      <c r="B4226" s="264" t="s">
        <v>5273</v>
      </c>
      <c r="C4226" s="265" t="s">
        <v>5184</v>
      </c>
      <c r="D4226" s="266" t="s">
        <v>5273</v>
      </c>
      <c r="E4226" s="215" t="s">
        <v>27</v>
      </c>
      <c r="F4226" s="264" t="s">
        <v>8012</v>
      </c>
      <c r="G4226" t="s">
        <v>8359</v>
      </c>
      <c r="H4226" s="264" t="str">
        <f>IFERROR(VLOOKUP(Table[[#This Row],[Activity Details of Assistance]],WHAT!E:F,2,FALSE),"")</f>
        <v># of FSM Site</v>
      </c>
      <c r="I4226" s="264"/>
      <c r="J4226">
        <v>1</v>
      </c>
      <c r="K4226" t="s">
        <v>8280</v>
      </c>
      <c r="L4226" s="219" t="s">
        <v>13</v>
      </c>
      <c r="M4226" t="s">
        <v>14</v>
      </c>
      <c r="N4226" t="s">
        <v>307</v>
      </c>
      <c r="O4226" t="s">
        <v>1599</v>
      </c>
      <c r="P4226" t="s">
        <v>5697</v>
      </c>
      <c r="Q4226" s="236">
        <v>44592</v>
      </c>
      <c r="R4226" s="236">
        <v>44896</v>
      </c>
      <c r="S4226" t="s">
        <v>8452</v>
      </c>
      <c r="T4226" s="267"/>
      <c r="U4226" s="267"/>
      <c r="V4226" s="267"/>
      <c r="W4226" s="267"/>
      <c r="X4226"/>
      <c r="Y4226" t="s">
        <v>8641</v>
      </c>
      <c r="Z4226" t="s">
        <v>8642</v>
      </c>
      <c r="AA4226" t="s">
        <v>8643</v>
      </c>
      <c r="AB4226" s="273" t="str">
        <f>_xlfn.IFNA(IF(Table[[#This Row],[Programme Partner]]&lt;&gt;Table[[#This Row],[Implementing Partner]],CONCATENATE(Table[[#This Row],[Programme Partner]],"-",Table[[#This Row],[Implementing Partner]]),Table[[#This Row],[Programme Partner]]),"")</f>
        <v>UNHCR-NGOF</v>
      </c>
    </row>
    <row r="4227" spans="1:28" ht="16.5" customHeight="1">
      <c r="A4227" s="183">
        <v>4675</v>
      </c>
      <c r="B4227" s="264" t="s">
        <v>5273</v>
      </c>
      <c r="C4227" s="265" t="s">
        <v>5184</v>
      </c>
      <c r="D4227" s="266" t="s">
        <v>5273</v>
      </c>
      <c r="E4227" s="215" t="s">
        <v>27</v>
      </c>
      <c r="F4227" s="264" t="s">
        <v>8012</v>
      </c>
      <c r="G4227" t="s">
        <v>8357</v>
      </c>
      <c r="H4227" s="264" t="str">
        <f>IFERROR(VLOOKUP(Table[[#This Row],[Activity Details of Assistance]],WHAT!E:F,2,FALSE),"")</f>
        <v># of door</v>
      </c>
      <c r="I4227" s="264"/>
      <c r="J4227">
        <v>294</v>
      </c>
      <c r="K4227" t="s">
        <v>8280</v>
      </c>
      <c r="L4227" s="219" t="s">
        <v>13</v>
      </c>
      <c r="M4227" t="s">
        <v>14</v>
      </c>
      <c r="N4227" t="s">
        <v>307</v>
      </c>
      <c r="O4227" t="s">
        <v>1599</v>
      </c>
      <c r="P4227" t="s">
        <v>5697</v>
      </c>
      <c r="Q4227" s="236">
        <v>44592</v>
      </c>
      <c r="R4227" s="236">
        <v>44896</v>
      </c>
      <c r="S4227" t="s">
        <v>8452</v>
      </c>
      <c r="T4227" s="267"/>
      <c r="U4227" s="267"/>
      <c r="V4227" s="267"/>
      <c r="W4227" s="267"/>
      <c r="X4227"/>
      <c r="Y4227" t="s">
        <v>8641</v>
      </c>
      <c r="Z4227" t="s">
        <v>8642</v>
      </c>
      <c r="AA4227" t="s">
        <v>8643</v>
      </c>
      <c r="AB4227" s="273" t="str">
        <f>_xlfn.IFNA(IF(Table[[#This Row],[Programme Partner]]&lt;&gt;Table[[#This Row],[Implementing Partner]],CONCATENATE(Table[[#This Row],[Programme Partner]],"-",Table[[#This Row],[Implementing Partner]]),Table[[#This Row],[Programme Partner]]),"")</f>
        <v>UNHCR-NGOF</v>
      </c>
    </row>
    <row r="4228" spans="1:28" ht="16.5" customHeight="1">
      <c r="A4228" s="183">
        <v>4676</v>
      </c>
      <c r="B4228" s="264" t="s">
        <v>5273</v>
      </c>
      <c r="C4228" s="265" t="s">
        <v>5184</v>
      </c>
      <c r="D4228" s="266" t="s">
        <v>5273</v>
      </c>
      <c r="E4228" s="215" t="s">
        <v>27</v>
      </c>
      <c r="F4228" s="264" t="s">
        <v>8014</v>
      </c>
      <c r="G4228" t="s">
        <v>8361</v>
      </c>
      <c r="H4228" s="264" t="str">
        <f>IFERROR(VLOOKUP(Table[[#This Row],[Activity Details of Assistance]],WHAT!E:F,2,FALSE),"")</f>
        <v># of plant</v>
      </c>
      <c r="I4228" s="264"/>
      <c r="J4228">
        <v>2</v>
      </c>
      <c r="K4228" t="s">
        <v>8280</v>
      </c>
      <c r="L4228" s="219" t="s">
        <v>13</v>
      </c>
      <c r="M4228" t="s">
        <v>14</v>
      </c>
      <c r="N4228" t="s">
        <v>307</v>
      </c>
      <c r="O4228" t="s">
        <v>1599</v>
      </c>
      <c r="P4228" t="s">
        <v>5697</v>
      </c>
      <c r="Q4228" s="236">
        <v>44592</v>
      </c>
      <c r="R4228" s="236">
        <v>44896</v>
      </c>
      <c r="S4228" t="s">
        <v>8452</v>
      </c>
      <c r="T4228" s="267"/>
      <c r="U4228" s="267"/>
      <c r="V4228" s="267"/>
      <c r="W4228" s="267"/>
      <c r="X4228"/>
      <c r="Y4228" t="s">
        <v>8641</v>
      </c>
      <c r="Z4228" t="s">
        <v>8642</v>
      </c>
      <c r="AA4228" t="s">
        <v>8643</v>
      </c>
      <c r="AB4228" s="273" t="str">
        <f>_xlfn.IFNA(IF(Table[[#This Row],[Programme Partner]]&lt;&gt;Table[[#This Row],[Implementing Partner]],CONCATENATE(Table[[#This Row],[Programme Partner]],"-",Table[[#This Row],[Implementing Partner]]),Table[[#This Row],[Programme Partner]]),"")</f>
        <v>UNHCR-NGOF</v>
      </c>
    </row>
    <row r="4229" spans="1:28" ht="16.5" customHeight="1">
      <c r="A4229" s="183">
        <v>4677</v>
      </c>
      <c r="B4229" s="264" t="s">
        <v>5273</v>
      </c>
      <c r="C4229" s="265" t="s">
        <v>5184</v>
      </c>
      <c r="D4229" s="266" t="s">
        <v>5273</v>
      </c>
      <c r="E4229" s="215" t="s">
        <v>27</v>
      </c>
      <c r="F4229" s="264" t="s">
        <v>8011</v>
      </c>
      <c r="G4229" t="s">
        <v>8318</v>
      </c>
      <c r="H4229" s="264" t="str">
        <f>IFERROR(VLOOKUP(Table[[#This Row],[Activity Details of Assistance]],WHAT!E:F,2,FALSE),"")</f>
        <v># of household</v>
      </c>
      <c r="I4229" s="264"/>
      <c r="J4229">
        <v>40</v>
      </c>
      <c r="K4229" t="s">
        <v>8280</v>
      </c>
      <c r="L4229" s="219" t="s">
        <v>13</v>
      </c>
      <c r="M4229" t="s">
        <v>14</v>
      </c>
      <c r="N4229" t="s">
        <v>309</v>
      </c>
      <c r="O4229" t="s">
        <v>1607</v>
      </c>
      <c r="P4229" t="s">
        <v>4710</v>
      </c>
      <c r="Q4229" s="236">
        <v>44592</v>
      </c>
      <c r="R4229" s="236">
        <v>44896</v>
      </c>
      <c r="S4229" t="s">
        <v>8452</v>
      </c>
      <c r="T4229" s="267"/>
      <c r="U4229" s="267"/>
      <c r="V4229" s="267"/>
      <c r="W4229" s="267"/>
      <c r="X4229"/>
      <c r="Y4229" t="s">
        <v>8641</v>
      </c>
      <c r="Z4229" t="s">
        <v>8642</v>
      </c>
      <c r="AA4229" t="s">
        <v>8643</v>
      </c>
      <c r="AB4229" s="273" t="str">
        <f>_xlfn.IFNA(IF(Table[[#This Row],[Programme Partner]]&lt;&gt;Table[[#This Row],[Implementing Partner]],CONCATENATE(Table[[#This Row],[Programme Partner]],"-",Table[[#This Row],[Implementing Partner]]),Table[[#This Row],[Programme Partner]]),"")</f>
        <v>UNHCR-NGOF</v>
      </c>
    </row>
    <row r="4230" spans="1:28" ht="16.5" customHeight="1">
      <c r="A4230" s="183">
        <v>4678</v>
      </c>
      <c r="B4230" s="264" t="s">
        <v>5273</v>
      </c>
      <c r="C4230" s="265" t="s">
        <v>5184</v>
      </c>
      <c r="D4230" s="266" t="s">
        <v>5273</v>
      </c>
      <c r="E4230" s="215" t="s">
        <v>27</v>
      </c>
      <c r="F4230" s="264" t="s">
        <v>8012</v>
      </c>
      <c r="G4230" s="195" t="s">
        <v>8359</v>
      </c>
      <c r="H4230" s="264" t="str">
        <f>IFERROR(VLOOKUP(Table[[#This Row],[Activity Details of Assistance]],WHAT!E:F,2,FALSE),"")</f>
        <v># of FSM Site</v>
      </c>
      <c r="I4230" s="264"/>
      <c r="J4230">
        <v>5</v>
      </c>
      <c r="K4230" t="s">
        <v>8280</v>
      </c>
      <c r="L4230" s="219" t="s">
        <v>13</v>
      </c>
      <c r="M4230" t="s">
        <v>14</v>
      </c>
      <c r="N4230" t="s">
        <v>309</v>
      </c>
      <c r="O4230" t="s">
        <v>1607</v>
      </c>
      <c r="P4230" t="s">
        <v>4710</v>
      </c>
      <c r="Q4230" s="236">
        <v>44592</v>
      </c>
      <c r="R4230" s="236">
        <v>44896</v>
      </c>
      <c r="S4230" t="s">
        <v>8452</v>
      </c>
      <c r="T4230" s="267"/>
      <c r="U4230" s="267"/>
      <c r="V4230" s="267"/>
      <c r="W4230" s="267"/>
      <c r="X4230"/>
      <c r="Y4230" t="s">
        <v>8641</v>
      </c>
      <c r="Z4230" t="s">
        <v>8642</v>
      </c>
      <c r="AA4230" t="s">
        <v>8643</v>
      </c>
      <c r="AB4230" s="273" t="str">
        <f>_xlfn.IFNA(IF(Table[[#This Row],[Programme Partner]]&lt;&gt;Table[[#This Row],[Implementing Partner]],CONCATENATE(Table[[#This Row],[Programme Partner]],"-",Table[[#This Row],[Implementing Partner]]),Table[[#This Row],[Programme Partner]]),"")</f>
        <v>UNHCR-NGOF</v>
      </c>
    </row>
    <row r="4231" spans="1:28" ht="16.5" customHeight="1">
      <c r="A4231" s="183">
        <v>4679</v>
      </c>
      <c r="B4231" s="264" t="s">
        <v>5273</v>
      </c>
      <c r="C4231" s="265" t="s">
        <v>5184</v>
      </c>
      <c r="D4231" s="266" t="s">
        <v>5273</v>
      </c>
      <c r="E4231" s="215" t="s">
        <v>27</v>
      </c>
      <c r="F4231" s="264" t="s">
        <v>8012</v>
      </c>
      <c r="G4231" s="195" t="s">
        <v>8356</v>
      </c>
      <c r="H4231" s="264" t="str">
        <f>IFERROR(VLOOKUP(Table[[#This Row],[Activity Details of Assistance]],WHAT!E:F,2,FALSE),"")</f>
        <v># of FSM Site</v>
      </c>
      <c r="I4231" s="264"/>
      <c r="J4231">
        <v>4</v>
      </c>
      <c r="K4231" t="s">
        <v>8280</v>
      </c>
      <c r="L4231" s="219" t="s">
        <v>13</v>
      </c>
      <c r="M4231" t="s">
        <v>14</v>
      </c>
      <c r="N4231" t="s">
        <v>309</v>
      </c>
      <c r="O4231" t="s">
        <v>1607</v>
      </c>
      <c r="P4231" t="s">
        <v>4710</v>
      </c>
      <c r="Q4231" s="236">
        <v>44592</v>
      </c>
      <c r="R4231" s="236">
        <v>44896</v>
      </c>
      <c r="S4231" t="s">
        <v>8452</v>
      </c>
      <c r="T4231" s="267"/>
      <c r="U4231" s="267"/>
      <c r="V4231" s="267"/>
      <c r="W4231" s="267"/>
      <c r="X4231"/>
      <c r="Y4231" t="s">
        <v>8641</v>
      </c>
      <c r="Z4231" t="s">
        <v>8642</v>
      </c>
      <c r="AA4231" t="s">
        <v>8643</v>
      </c>
      <c r="AB4231" s="273" t="str">
        <f>_xlfn.IFNA(IF(Table[[#This Row],[Programme Partner]]&lt;&gt;Table[[#This Row],[Implementing Partner]],CONCATENATE(Table[[#This Row],[Programme Partner]],"-",Table[[#This Row],[Implementing Partner]]),Table[[#This Row],[Programme Partner]]),"")</f>
        <v>UNHCR-NGOF</v>
      </c>
    </row>
    <row r="4232" spans="1:28" ht="16.5" customHeight="1">
      <c r="A4232" s="183">
        <v>4680</v>
      </c>
      <c r="B4232" s="264" t="s">
        <v>5273</v>
      </c>
      <c r="C4232" s="265" t="s">
        <v>5184</v>
      </c>
      <c r="D4232" s="266" t="s">
        <v>5273</v>
      </c>
      <c r="E4232" s="215" t="s">
        <v>27</v>
      </c>
      <c r="F4232" s="264" t="s">
        <v>8012</v>
      </c>
      <c r="G4232" t="s">
        <v>8357</v>
      </c>
      <c r="H4232" s="264" t="str">
        <f>IFERROR(VLOOKUP(Table[[#This Row],[Activity Details of Assistance]],WHAT!E:F,2,FALSE),"")</f>
        <v># of door</v>
      </c>
      <c r="I4232" s="264"/>
      <c r="J4232">
        <v>408</v>
      </c>
      <c r="K4232" t="s">
        <v>8280</v>
      </c>
      <c r="L4232" s="219" t="s">
        <v>13</v>
      </c>
      <c r="M4232" t="s">
        <v>14</v>
      </c>
      <c r="N4232" t="s">
        <v>309</v>
      </c>
      <c r="O4232" t="s">
        <v>1607</v>
      </c>
      <c r="P4232" t="s">
        <v>4710</v>
      </c>
      <c r="Q4232" s="236">
        <v>44592</v>
      </c>
      <c r="R4232" s="236">
        <v>44896</v>
      </c>
      <c r="S4232" t="s">
        <v>8452</v>
      </c>
      <c r="T4232" s="267"/>
      <c r="U4232" s="267"/>
      <c r="V4232" s="267"/>
      <c r="W4232" s="267"/>
      <c r="X4232"/>
      <c r="Y4232" t="s">
        <v>8641</v>
      </c>
      <c r="Z4232" t="s">
        <v>8642</v>
      </c>
      <c r="AA4232" t="s">
        <v>8643</v>
      </c>
      <c r="AB4232" s="273" t="str">
        <f>_xlfn.IFNA(IF(Table[[#This Row],[Programme Partner]]&lt;&gt;Table[[#This Row],[Implementing Partner]],CONCATENATE(Table[[#This Row],[Programme Partner]],"-",Table[[#This Row],[Implementing Partner]]),Table[[#This Row],[Programme Partner]]),"")</f>
        <v>UNHCR-NGOF</v>
      </c>
    </row>
    <row r="4233" spans="1:28" ht="16.5" customHeight="1">
      <c r="A4233" s="183">
        <v>4681</v>
      </c>
      <c r="B4233" s="264" t="s">
        <v>5273</v>
      </c>
      <c r="C4233" s="265" t="s">
        <v>5184</v>
      </c>
      <c r="D4233" s="266" t="s">
        <v>5273</v>
      </c>
      <c r="E4233" s="215" t="s">
        <v>27</v>
      </c>
      <c r="F4233" s="264" t="s">
        <v>8013</v>
      </c>
      <c r="G4233" t="s">
        <v>8313</v>
      </c>
      <c r="H4233" s="264" t="str">
        <f>IFERROR(VLOOKUP(Table[[#This Row],[Activity Details of Assistance]],WHAT!E:F,2,FALSE),"")</f>
        <v># of HP sessions at community level</v>
      </c>
      <c r="I4233" s="264"/>
      <c r="J4233">
        <v>102</v>
      </c>
      <c r="K4233" t="s">
        <v>8280</v>
      </c>
      <c r="L4233" s="219" t="s">
        <v>13</v>
      </c>
      <c r="M4233" t="s">
        <v>14</v>
      </c>
      <c r="N4233" t="s">
        <v>309</v>
      </c>
      <c r="O4233" t="s">
        <v>1607</v>
      </c>
      <c r="P4233" t="s">
        <v>4710</v>
      </c>
      <c r="Q4233" s="236">
        <v>44592</v>
      </c>
      <c r="R4233" s="236">
        <v>44896</v>
      </c>
      <c r="S4233" t="s">
        <v>8452</v>
      </c>
      <c r="T4233" s="267"/>
      <c r="U4233" s="267"/>
      <c r="V4233" s="267"/>
      <c r="W4233" s="267"/>
      <c r="X4233"/>
      <c r="Y4233" t="s">
        <v>8641</v>
      </c>
      <c r="Z4233" t="s">
        <v>8642</v>
      </c>
      <c r="AA4233" t="s">
        <v>8643</v>
      </c>
      <c r="AB4233" s="273" t="str">
        <f>_xlfn.IFNA(IF(Table[[#This Row],[Programme Partner]]&lt;&gt;Table[[#This Row],[Implementing Partner]],CONCATENATE(Table[[#This Row],[Programme Partner]],"-",Table[[#This Row],[Implementing Partner]]),Table[[#This Row],[Programme Partner]]),"")</f>
        <v>UNHCR-NGOF</v>
      </c>
    </row>
    <row r="4234" spans="1:28" ht="16.5" customHeight="1">
      <c r="A4234" s="183">
        <v>4682</v>
      </c>
      <c r="B4234" s="264" t="s">
        <v>5273</v>
      </c>
      <c r="C4234" s="265" t="s">
        <v>5184</v>
      </c>
      <c r="D4234" s="266" t="s">
        <v>5273</v>
      </c>
      <c r="E4234" s="215" t="s">
        <v>27</v>
      </c>
      <c r="F4234" s="264" t="s">
        <v>8013</v>
      </c>
      <c r="G4234" s="195" t="s">
        <v>8314</v>
      </c>
      <c r="H4234" s="264" t="str">
        <f>IFERROR(VLOOKUP(Table[[#This Row],[Activity Details of Assistance]],WHAT!E:F,2,FALSE),"")</f>
        <v># of HP sessions at HH level</v>
      </c>
      <c r="I4234" s="264"/>
      <c r="J4234">
        <v>1708</v>
      </c>
      <c r="K4234" t="s">
        <v>8280</v>
      </c>
      <c r="L4234" s="219" t="s">
        <v>13</v>
      </c>
      <c r="M4234" t="s">
        <v>14</v>
      </c>
      <c r="N4234" t="s">
        <v>309</v>
      </c>
      <c r="O4234" t="s">
        <v>1607</v>
      </c>
      <c r="P4234" t="s">
        <v>4710</v>
      </c>
      <c r="Q4234" s="236">
        <v>44592</v>
      </c>
      <c r="R4234" s="236">
        <v>44896</v>
      </c>
      <c r="S4234" t="s">
        <v>8452</v>
      </c>
      <c r="T4234" s="267"/>
      <c r="U4234" s="267"/>
      <c r="V4234" s="267"/>
      <c r="W4234" s="267"/>
      <c r="X4234"/>
      <c r="Y4234" t="s">
        <v>8641</v>
      </c>
      <c r="Z4234" t="s">
        <v>8642</v>
      </c>
      <c r="AA4234" t="s">
        <v>8643</v>
      </c>
      <c r="AB4234" s="273" t="str">
        <f>_xlfn.IFNA(IF(Table[[#This Row],[Programme Partner]]&lt;&gt;Table[[#This Row],[Implementing Partner]],CONCATENATE(Table[[#This Row],[Programme Partner]],"-",Table[[#This Row],[Implementing Partner]]),Table[[#This Row],[Programme Partner]]),"")</f>
        <v>UNHCR-NGOF</v>
      </c>
    </row>
    <row r="4235" spans="1:28" ht="16.5" customHeight="1">
      <c r="A4235" s="183">
        <v>4683</v>
      </c>
      <c r="B4235" s="264" t="s">
        <v>5273</v>
      </c>
      <c r="C4235" s="265" t="s">
        <v>5184</v>
      </c>
      <c r="D4235" s="266" t="s">
        <v>5273</v>
      </c>
      <c r="E4235" s="215" t="s">
        <v>27</v>
      </c>
      <c r="F4235" s="264" t="s">
        <v>8013</v>
      </c>
      <c r="G4235" t="s">
        <v>8374</v>
      </c>
      <c r="H4235" s="264" t="str">
        <f>IFERROR(VLOOKUP(Table[[#This Row],[Activity Details of Assistance]],WHAT!E:F,2,FALSE),"")</f>
        <v># of HP sessions at institution level</v>
      </c>
      <c r="I4235" s="264"/>
      <c r="J4235">
        <v>6</v>
      </c>
      <c r="K4235" t="s">
        <v>8280</v>
      </c>
      <c r="L4235" s="219" t="s">
        <v>13</v>
      </c>
      <c r="M4235" t="s">
        <v>14</v>
      </c>
      <c r="N4235" t="s">
        <v>309</v>
      </c>
      <c r="O4235" t="s">
        <v>1607</v>
      </c>
      <c r="P4235" t="s">
        <v>4710</v>
      </c>
      <c r="Q4235" s="236">
        <v>44592</v>
      </c>
      <c r="R4235" s="236">
        <v>44896</v>
      </c>
      <c r="S4235" t="s">
        <v>8452</v>
      </c>
      <c r="T4235" s="267"/>
      <c r="U4235" s="267"/>
      <c r="V4235" s="267"/>
      <c r="W4235" s="267"/>
      <c r="X4235"/>
      <c r="Y4235" t="s">
        <v>8641</v>
      </c>
      <c r="Z4235" t="s">
        <v>8642</v>
      </c>
      <c r="AA4235" t="s">
        <v>8643</v>
      </c>
      <c r="AB4235" s="273" t="str">
        <f>_xlfn.IFNA(IF(Table[[#This Row],[Programme Partner]]&lt;&gt;Table[[#This Row],[Implementing Partner]],CONCATENATE(Table[[#This Row],[Programme Partner]],"-",Table[[#This Row],[Implementing Partner]]),Table[[#This Row],[Programme Partner]]),"")</f>
        <v>UNHCR-NGOF</v>
      </c>
    </row>
    <row r="4236" spans="1:28" ht="16.5" customHeight="1">
      <c r="A4236" s="183">
        <v>4684</v>
      </c>
      <c r="B4236" s="264" t="s">
        <v>5273</v>
      </c>
      <c r="C4236" s="265" t="s">
        <v>5184</v>
      </c>
      <c r="D4236" s="266" t="s">
        <v>5273</v>
      </c>
      <c r="E4236" s="215" t="s">
        <v>27</v>
      </c>
      <c r="F4236" s="264" t="s">
        <v>8014</v>
      </c>
      <c r="G4236" t="s">
        <v>8361</v>
      </c>
      <c r="H4236" s="264" t="str">
        <f>IFERROR(VLOOKUP(Table[[#This Row],[Activity Details of Assistance]],WHAT!E:F,2,FALSE),"")</f>
        <v># of plant</v>
      </c>
      <c r="I4236" s="264"/>
      <c r="J4236">
        <v>1</v>
      </c>
      <c r="K4236" t="s">
        <v>8280</v>
      </c>
      <c r="L4236" s="219" t="s">
        <v>13</v>
      </c>
      <c r="M4236" t="s">
        <v>14</v>
      </c>
      <c r="N4236" t="s">
        <v>309</v>
      </c>
      <c r="O4236" t="s">
        <v>1607</v>
      </c>
      <c r="P4236" t="s">
        <v>4710</v>
      </c>
      <c r="Q4236" s="236">
        <v>44592</v>
      </c>
      <c r="R4236" s="236">
        <v>44896</v>
      </c>
      <c r="S4236" t="s">
        <v>8452</v>
      </c>
      <c r="T4236" s="267"/>
      <c r="U4236" s="267"/>
      <c r="V4236" s="267"/>
      <c r="W4236" s="267"/>
      <c r="X4236"/>
      <c r="Y4236" t="s">
        <v>8641</v>
      </c>
      <c r="Z4236" t="s">
        <v>8642</v>
      </c>
      <c r="AA4236" t="s">
        <v>8643</v>
      </c>
      <c r="AB4236" s="273" t="str">
        <f>_xlfn.IFNA(IF(Table[[#This Row],[Programme Partner]]&lt;&gt;Table[[#This Row],[Implementing Partner]],CONCATENATE(Table[[#This Row],[Programme Partner]],"-",Table[[#This Row],[Implementing Partner]]),Table[[#This Row],[Programme Partner]]),"")</f>
        <v>UNHCR-NGOF</v>
      </c>
    </row>
    <row r="4237" spans="1:28" ht="16.5" customHeight="1">
      <c r="A4237" s="183">
        <v>4685</v>
      </c>
      <c r="B4237" s="264" t="s">
        <v>5273</v>
      </c>
      <c r="C4237" s="265" t="s">
        <v>5184</v>
      </c>
      <c r="D4237" s="266" t="s">
        <v>5273</v>
      </c>
      <c r="E4237" s="215" t="s">
        <v>27</v>
      </c>
      <c r="F4237" s="264" t="s">
        <v>8011</v>
      </c>
      <c r="G4237" t="s">
        <v>8355</v>
      </c>
      <c r="H4237" s="264" t="str">
        <f>IFERROR(VLOOKUP(Table[[#This Row],[Activity Details of Assistance]],WHAT!E:F,2,FALSE),"")</f>
        <v># of water network</v>
      </c>
      <c r="I4237" s="264"/>
      <c r="J4237">
        <v>3</v>
      </c>
      <c r="K4237" t="s">
        <v>8280</v>
      </c>
      <c r="L4237" s="219" t="s">
        <v>13</v>
      </c>
      <c r="M4237" t="s">
        <v>14</v>
      </c>
      <c r="N4237" t="s">
        <v>309</v>
      </c>
      <c r="O4237" t="s">
        <v>1607</v>
      </c>
      <c r="P4237" t="s">
        <v>4710</v>
      </c>
      <c r="Q4237" s="236">
        <v>44592</v>
      </c>
      <c r="R4237" s="236">
        <v>44896</v>
      </c>
      <c r="S4237" t="s">
        <v>8452</v>
      </c>
      <c r="T4237" s="267"/>
      <c r="U4237" s="267"/>
      <c r="V4237" s="267"/>
      <c r="W4237" s="267"/>
      <c r="X4237"/>
      <c r="Y4237" t="s">
        <v>8641</v>
      </c>
      <c r="Z4237" t="s">
        <v>8642</v>
      </c>
      <c r="AA4237" t="s">
        <v>8643</v>
      </c>
      <c r="AB4237" s="273" t="str">
        <f>_xlfn.IFNA(IF(Table[[#This Row],[Programme Partner]]&lt;&gt;Table[[#This Row],[Implementing Partner]],CONCATENATE(Table[[#This Row],[Programme Partner]],"-",Table[[#This Row],[Implementing Partner]]),Table[[#This Row],[Programme Partner]]),"")</f>
        <v>UNHCR-NGOF</v>
      </c>
    </row>
    <row r="4238" spans="1:28" ht="16.5" customHeight="1">
      <c r="A4238" s="183">
        <v>4686</v>
      </c>
      <c r="B4238" s="264" t="s">
        <v>5273</v>
      </c>
      <c r="C4238" s="265" t="s">
        <v>5184</v>
      </c>
      <c r="D4238" s="266" t="s">
        <v>5273</v>
      </c>
      <c r="E4238" s="215" t="s">
        <v>27</v>
      </c>
      <c r="F4238" s="264" t="s">
        <v>8012</v>
      </c>
      <c r="G4238" s="195" t="s">
        <v>8357</v>
      </c>
      <c r="H4238" s="264" t="str">
        <f>IFERROR(VLOOKUP(Table[[#This Row],[Activity Details of Assistance]],WHAT!E:F,2,FALSE),"")</f>
        <v># of door</v>
      </c>
      <c r="I4238" s="264"/>
      <c r="J4238">
        <v>8</v>
      </c>
      <c r="K4238" t="s">
        <v>8280</v>
      </c>
      <c r="L4238" s="219" t="s">
        <v>13</v>
      </c>
      <c r="M4238" t="s">
        <v>14</v>
      </c>
      <c r="N4238" t="s">
        <v>309</v>
      </c>
      <c r="O4238" t="s">
        <v>1607</v>
      </c>
      <c r="P4238" t="s">
        <v>4710</v>
      </c>
      <c r="Q4238" s="236">
        <v>44592</v>
      </c>
      <c r="R4238" s="236">
        <v>44896</v>
      </c>
      <c r="S4238" t="s">
        <v>8452</v>
      </c>
      <c r="T4238" s="267"/>
      <c r="U4238" s="267"/>
      <c r="V4238" s="267"/>
      <c r="W4238" s="267"/>
      <c r="X4238"/>
      <c r="Y4238" t="s">
        <v>8641</v>
      </c>
      <c r="Z4238" t="s">
        <v>8642</v>
      </c>
      <c r="AA4238" t="s">
        <v>8643</v>
      </c>
      <c r="AB4238" s="273" t="str">
        <f>_xlfn.IFNA(IF(Table[[#This Row],[Programme Partner]]&lt;&gt;Table[[#This Row],[Implementing Partner]],CONCATENATE(Table[[#This Row],[Programme Partner]],"-",Table[[#This Row],[Implementing Partner]]),Table[[#This Row],[Programme Partner]]),"")</f>
        <v>UNHCR-NGOF</v>
      </c>
    </row>
    <row r="4239" spans="1:28" ht="16.5" customHeight="1">
      <c r="A4239" s="183">
        <v>4687</v>
      </c>
      <c r="B4239" s="264" t="s">
        <v>5273</v>
      </c>
      <c r="C4239" s="265" t="s">
        <v>5184</v>
      </c>
      <c r="D4239" s="266" t="s">
        <v>5273</v>
      </c>
      <c r="E4239" s="215" t="s">
        <v>27</v>
      </c>
      <c r="F4239" s="264" t="s">
        <v>8013</v>
      </c>
      <c r="G4239" s="195" t="s">
        <v>8313</v>
      </c>
      <c r="H4239" s="264" t="str">
        <f>IFERROR(VLOOKUP(Table[[#This Row],[Activity Details of Assistance]],WHAT!E:F,2,FALSE),"")</f>
        <v># of HP sessions at community level</v>
      </c>
      <c r="I4239" s="264"/>
      <c r="J4239">
        <v>13</v>
      </c>
      <c r="K4239" t="s">
        <v>8280</v>
      </c>
      <c r="L4239" s="219" t="s">
        <v>13</v>
      </c>
      <c r="M4239" t="s">
        <v>14</v>
      </c>
      <c r="N4239" t="s">
        <v>309</v>
      </c>
      <c r="O4239" t="s">
        <v>1607</v>
      </c>
      <c r="P4239" t="s">
        <v>4710</v>
      </c>
      <c r="Q4239" s="236">
        <v>44592</v>
      </c>
      <c r="R4239" s="236">
        <v>44896</v>
      </c>
      <c r="S4239" t="s">
        <v>8452</v>
      </c>
      <c r="T4239" s="267"/>
      <c r="U4239" s="267"/>
      <c r="V4239" s="267"/>
      <c r="W4239" s="267"/>
      <c r="X4239" t="s">
        <v>5756</v>
      </c>
      <c r="Y4239" t="s">
        <v>8641</v>
      </c>
      <c r="Z4239" t="s">
        <v>8642</v>
      </c>
      <c r="AA4239" t="s">
        <v>8643</v>
      </c>
      <c r="AB4239" s="273" t="str">
        <f>_xlfn.IFNA(IF(Table[[#This Row],[Programme Partner]]&lt;&gt;Table[[#This Row],[Implementing Partner]],CONCATENATE(Table[[#This Row],[Programme Partner]],"-",Table[[#This Row],[Implementing Partner]]),Table[[#This Row],[Programme Partner]]),"")</f>
        <v>UNHCR-NGOF</v>
      </c>
    </row>
    <row r="4240" spans="1:28" ht="16.5" customHeight="1">
      <c r="A4240" s="183">
        <v>4688</v>
      </c>
      <c r="B4240" s="264" t="s">
        <v>5273</v>
      </c>
      <c r="C4240" s="265" t="s">
        <v>5184</v>
      </c>
      <c r="D4240" s="266" t="s">
        <v>5273</v>
      </c>
      <c r="E4240" s="215" t="s">
        <v>27</v>
      </c>
      <c r="F4240" s="264" t="s">
        <v>8013</v>
      </c>
      <c r="G4240" t="s">
        <v>8314</v>
      </c>
      <c r="H4240" s="264" t="str">
        <f>IFERROR(VLOOKUP(Table[[#This Row],[Activity Details of Assistance]],WHAT!E:F,2,FALSE),"")</f>
        <v># of HP sessions at HH level</v>
      </c>
      <c r="I4240" s="264"/>
      <c r="J4240">
        <v>190</v>
      </c>
      <c r="K4240" t="s">
        <v>8280</v>
      </c>
      <c r="L4240" s="219" t="s">
        <v>13</v>
      </c>
      <c r="M4240" t="s">
        <v>14</v>
      </c>
      <c r="N4240" t="s">
        <v>309</v>
      </c>
      <c r="O4240" t="s">
        <v>1607</v>
      </c>
      <c r="P4240" t="s">
        <v>4710</v>
      </c>
      <c r="Q4240" s="236">
        <v>44592</v>
      </c>
      <c r="R4240" s="236">
        <v>44896</v>
      </c>
      <c r="S4240" t="s">
        <v>8452</v>
      </c>
      <c r="T4240" s="267"/>
      <c r="U4240" s="267"/>
      <c r="V4240" s="267"/>
      <c r="W4240" s="267"/>
      <c r="X4240" t="s">
        <v>5756</v>
      </c>
      <c r="Y4240" t="s">
        <v>8641</v>
      </c>
      <c r="Z4240" t="s">
        <v>8642</v>
      </c>
      <c r="AA4240" t="s">
        <v>8643</v>
      </c>
      <c r="AB4240" s="273" t="str">
        <f>_xlfn.IFNA(IF(Table[[#This Row],[Programme Partner]]&lt;&gt;Table[[#This Row],[Implementing Partner]],CONCATENATE(Table[[#This Row],[Programme Partner]],"-",Table[[#This Row],[Implementing Partner]]),Table[[#This Row],[Programme Partner]]),"")</f>
        <v>UNHCR-NGOF</v>
      </c>
    </row>
    <row r="4241" spans="1:28" ht="16.5" customHeight="1">
      <c r="A4241" s="183">
        <v>4689</v>
      </c>
      <c r="B4241" s="264" t="s">
        <v>5273</v>
      </c>
      <c r="C4241" s="265" t="s">
        <v>5184</v>
      </c>
      <c r="D4241" s="266" t="s">
        <v>5273</v>
      </c>
      <c r="E4241" s="215" t="s">
        <v>27</v>
      </c>
      <c r="F4241" s="264" t="s">
        <v>8011</v>
      </c>
      <c r="G4241" t="s">
        <v>8355</v>
      </c>
      <c r="H4241" s="264" t="str">
        <f>IFERROR(VLOOKUP(Table[[#This Row],[Activity Details of Assistance]],WHAT!E:F,2,FALSE),"")</f>
        <v># of water network</v>
      </c>
      <c r="I4241" s="264"/>
      <c r="J4241">
        <v>17</v>
      </c>
      <c r="K4241" t="s">
        <v>8280</v>
      </c>
      <c r="L4241" s="219" t="s">
        <v>13</v>
      </c>
      <c r="M4241" t="s">
        <v>14</v>
      </c>
      <c r="N4241" t="s">
        <v>307</v>
      </c>
      <c r="O4241" t="s">
        <v>1599</v>
      </c>
      <c r="P4241" t="s">
        <v>4723</v>
      </c>
      <c r="Q4241" s="236">
        <v>44620</v>
      </c>
      <c r="R4241" s="236">
        <v>44896</v>
      </c>
      <c r="S4241" t="s">
        <v>8452</v>
      </c>
      <c r="T4241" s="267"/>
      <c r="U4241" s="267"/>
      <c r="V4241" s="267"/>
      <c r="W4241" s="267"/>
      <c r="X4241"/>
      <c r="Y4241" t="s">
        <v>8641</v>
      </c>
      <c r="Z4241" t="s">
        <v>8642</v>
      </c>
      <c r="AA4241" t="s">
        <v>8643</v>
      </c>
      <c r="AB4241" s="273" t="str">
        <f>_xlfn.IFNA(IF(Table[[#This Row],[Programme Partner]]&lt;&gt;Table[[#This Row],[Implementing Partner]],CONCATENATE(Table[[#This Row],[Programme Partner]],"-",Table[[#This Row],[Implementing Partner]]),Table[[#This Row],[Programme Partner]]),"")</f>
        <v>UNHCR-NGOF</v>
      </c>
    </row>
    <row r="4242" spans="1:28" ht="16.5" customHeight="1">
      <c r="A4242" s="183">
        <v>4690</v>
      </c>
      <c r="B4242" s="264" t="s">
        <v>5273</v>
      </c>
      <c r="C4242" s="265" t="s">
        <v>5184</v>
      </c>
      <c r="D4242" s="266" t="s">
        <v>5273</v>
      </c>
      <c r="E4242" s="215" t="s">
        <v>27</v>
      </c>
      <c r="F4242" s="264" t="s">
        <v>8012</v>
      </c>
      <c r="G4242" s="195" t="s">
        <v>8365</v>
      </c>
      <c r="H4242" s="264" t="str">
        <f>IFERROR(VLOOKUP(Table[[#This Row],[Activity Details of Assistance]],WHAT!E:F,2,FALSE),"")</f>
        <v># of door</v>
      </c>
      <c r="I4242" s="264"/>
      <c r="J4242">
        <v>26</v>
      </c>
      <c r="K4242" t="s">
        <v>8280</v>
      </c>
      <c r="L4242" s="219" t="s">
        <v>13</v>
      </c>
      <c r="M4242" t="s">
        <v>14</v>
      </c>
      <c r="N4242" t="s">
        <v>307</v>
      </c>
      <c r="O4242" t="s">
        <v>1599</v>
      </c>
      <c r="P4242" t="s">
        <v>4723</v>
      </c>
      <c r="Q4242" s="236">
        <v>44620</v>
      </c>
      <c r="R4242" s="236">
        <v>44896</v>
      </c>
      <c r="S4242" t="s">
        <v>8452</v>
      </c>
      <c r="T4242" s="267"/>
      <c r="U4242" s="267"/>
      <c r="V4242" s="267"/>
      <c r="W4242" s="267"/>
      <c r="X4242"/>
      <c r="Y4242" t="s">
        <v>8641</v>
      </c>
      <c r="Z4242" t="s">
        <v>8642</v>
      </c>
      <c r="AA4242" t="s">
        <v>8643</v>
      </c>
      <c r="AB4242" s="273" t="str">
        <f>_xlfn.IFNA(IF(Table[[#This Row],[Programme Partner]]&lt;&gt;Table[[#This Row],[Implementing Partner]],CONCATENATE(Table[[#This Row],[Programme Partner]],"-",Table[[#This Row],[Implementing Partner]]),Table[[#This Row],[Programme Partner]]),"")</f>
        <v>UNHCR-NGOF</v>
      </c>
    </row>
    <row r="4243" spans="1:28" ht="16.5" customHeight="1">
      <c r="A4243" s="183">
        <v>4691</v>
      </c>
      <c r="B4243" s="264" t="s">
        <v>5273</v>
      </c>
      <c r="C4243" s="265" t="s">
        <v>5184</v>
      </c>
      <c r="D4243" s="266" t="s">
        <v>5273</v>
      </c>
      <c r="E4243" s="215" t="s">
        <v>27</v>
      </c>
      <c r="F4243" s="264" t="s">
        <v>8012</v>
      </c>
      <c r="G4243" t="s">
        <v>8359</v>
      </c>
      <c r="H4243" s="264" t="str">
        <f>IFERROR(VLOOKUP(Table[[#This Row],[Activity Details of Assistance]],WHAT!E:F,2,FALSE),"")</f>
        <v># of FSM Site</v>
      </c>
      <c r="I4243" s="264"/>
      <c r="J4243">
        <v>3</v>
      </c>
      <c r="K4243" t="s">
        <v>8280</v>
      </c>
      <c r="L4243" s="219" t="s">
        <v>13</v>
      </c>
      <c r="M4243" t="s">
        <v>14</v>
      </c>
      <c r="N4243" t="s">
        <v>307</v>
      </c>
      <c r="O4243" t="s">
        <v>1599</v>
      </c>
      <c r="P4243" t="s">
        <v>4723</v>
      </c>
      <c r="Q4243" s="236">
        <v>44620</v>
      </c>
      <c r="R4243" s="236">
        <v>44896</v>
      </c>
      <c r="S4243" t="s">
        <v>8452</v>
      </c>
      <c r="T4243" s="267"/>
      <c r="U4243" s="267"/>
      <c r="V4243" s="267"/>
      <c r="W4243" s="267"/>
      <c r="X4243"/>
      <c r="Y4243" t="s">
        <v>8641</v>
      </c>
      <c r="Z4243" t="s">
        <v>8642</v>
      </c>
      <c r="AA4243" t="s">
        <v>8643</v>
      </c>
      <c r="AB4243" s="273" t="str">
        <f>_xlfn.IFNA(IF(Table[[#This Row],[Programme Partner]]&lt;&gt;Table[[#This Row],[Implementing Partner]],CONCATENATE(Table[[#This Row],[Programme Partner]],"-",Table[[#This Row],[Implementing Partner]]),Table[[#This Row],[Programme Partner]]),"")</f>
        <v>UNHCR-NGOF</v>
      </c>
    </row>
    <row r="4244" spans="1:28" ht="16.5" customHeight="1">
      <c r="A4244" s="183">
        <v>4692</v>
      </c>
      <c r="B4244" s="264" t="s">
        <v>5273</v>
      </c>
      <c r="C4244" s="265" t="s">
        <v>5184</v>
      </c>
      <c r="D4244" s="266" t="s">
        <v>5273</v>
      </c>
      <c r="E4244" s="215" t="s">
        <v>27</v>
      </c>
      <c r="F4244" s="264" t="s">
        <v>8012</v>
      </c>
      <c r="G4244" t="s">
        <v>8367</v>
      </c>
      <c r="H4244" s="264" t="str">
        <f>IFERROR(VLOOKUP(Table[[#This Row],[Activity Details of Assistance]],WHAT!E:F,2,FALSE),"")</f>
        <v># of door</v>
      </c>
      <c r="I4244" s="264"/>
      <c r="J4244">
        <v>1</v>
      </c>
      <c r="K4244" t="s">
        <v>8280</v>
      </c>
      <c r="L4244" s="219" t="s">
        <v>13</v>
      </c>
      <c r="M4244" t="s">
        <v>14</v>
      </c>
      <c r="N4244" t="s">
        <v>307</v>
      </c>
      <c r="O4244" t="s">
        <v>1599</v>
      </c>
      <c r="P4244" t="s">
        <v>4723</v>
      </c>
      <c r="Q4244" s="236">
        <v>44620</v>
      </c>
      <c r="R4244" s="236">
        <v>44896</v>
      </c>
      <c r="S4244" t="s">
        <v>8452</v>
      </c>
      <c r="T4244" s="267"/>
      <c r="U4244" s="267"/>
      <c r="V4244" s="267"/>
      <c r="W4244" s="267"/>
      <c r="X4244"/>
      <c r="Y4244" t="s">
        <v>8641</v>
      </c>
      <c r="Z4244" t="s">
        <v>8642</v>
      </c>
      <c r="AA4244" t="s">
        <v>8643</v>
      </c>
      <c r="AB4244" s="273" t="str">
        <f>_xlfn.IFNA(IF(Table[[#This Row],[Programme Partner]]&lt;&gt;Table[[#This Row],[Implementing Partner]],CONCATENATE(Table[[#This Row],[Programme Partner]],"-",Table[[#This Row],[Implementing Partner]]),Table[[#This Row],[Programme Partner]]),"")</f>
        <v>UNHCR-NGOF</v>
      </c>
    </row>
    <row r="4245" spans="1:28" ht="16.5" customHeight="1">
      <c r="A4245" s="183">
        <v>4693</v>
      </c>
      <c r="B4245" s="264" t="s">
        <v>5273</v>
      </c>
      <c r="C4245" s="265" t="s">
        <v>5184</v>
      </c>
      <c r="D4245" s="266" t="s">
        <v>5273</v>
      </c>
      <c r="E4245" s="215" t="s">
        <v>27</v>
      </c>
      <c r="F4245" s="264" t="s">
        <v>8012</v>
      </c>
      <c r="G4245" s="195" t="s">
        <v>8586</v>
      </c>
      <c r="H4245" s="264" t="str">
        <f>IFERROR(VLOOKUP(Table[[#This Row],[Activity Details of Assistance]],WHAT!E:F,2,FALSE),"")</f>
        <v># of door</v>
      </c>
      <c r="I4245" s="264"/>
      <c r="J4245">
        <v>628</v>
      </c>
      <c r="K4245" t="s">
        <v>8280</v>
      </c>
      <c r="L4245" s="219" t="s">
        <v>13</v>
      </c>
      <c r="M4245" t="s">
        <v>14</v>
      </c>
      <c r="N4245" t="s">
        <v>307</v>
      </c>
      <c r="O4245" t="s">
        <v>1599</v>
      </c>
      <c r="P4245" t="s">
        <v>4723</v>
      </c>
      <c r="Q4245" s="236">
        <v>44620</v>
      </c>
      <c r="R4245" s="236">
        <v>44896</v>
      </c>
      <c r="S4245" t="s">
        <v>8452</v>
      </c>
      <c r="T4245" s="267"/>
      <c r="U4245" s="267"/>
      <c r="V4245" s="267"/>
      <c r="W4245" s="267"/>
      <c r="X4245"/>
      <c r="Y4245" t="s">
        <v>8641</v>
      </c>
      <c r="Z4245" t="s">
        <v>8642</v>
      </c>
      <c r="AA4245" t="s">
        <v>8643</v>
      </c>
      <c r="AB4245" s="273" t="str">
        <f>_xlfn.IFNA(IF(Table[[#This Row],[Programme Partner]]&lt;&gt;Table[[#This Row],[Implementing Partner]],CONCATENATE(Table[[#This Row],[Programme Partner]],"-",Table[[#This Row],[Implementing Partner]]),Table[[#This Row],[Programme Partner]]),"")</f>
        <v>UNHCR-NGOF</v>
      </c>
    </row>
    <row r="4246" spans="1:28" ht="16.5" customHeight="1">
      <c r="A4246" s="183">
        <v>4694</v>
      </c>
      <c r="B4246" s="264" t="s">
        <v>5273</v>
      </c>
      <c r="C4246" s="265" t="s">
        <v>5184</v>
      </c>
      <c r="D4246" s="266" t="s">
        <v>5273</v>
      </c>
      <c r="E4246" s="215" t="s">
        <v>27</v>
      </c>
      <c r="F4246" s="264" t="s">
        <v>8012</v>
      </c>
      <c r="G4246" t="s">
        <v>8357</v>
      </c>
      <c r="H4246" s="264" t="str">
        <f>IFERROR(VLOOKUP(Table[[#This Row],[Activity Details of Assistance]],WHAT!E:F,2,FALSE),"")</f>
        <v># of door</v>
      </c>
      <c r="I4246" s="264"/>
      <c r="J4246">
        <v>302</v>
      </c>
      <c r="K4246" t="s">
        <v>8280</v>
      </c>
      <c r="L4246" s="219" t="s">
        <v>13</v>
      </c>
      <c r="M4246" t="s">
        <v>14</v>
      </c>
      <c r="N4246" t="s">
        <v>307</v>
      </c>
      <c r="O4246" t="s">
        <v>1599</v>
      </c>
      <c r="P4246" t="s">
        <v>4723</v>
      </c>
      <c r="Q4246" s="236">
        <v>44620</v>
      </c>
      <c r="R4246" s="236">
        <v>44896</v>
      </c>
      <c r="S4246" t="s">
        <v>8452</v>
      </c>
      <c r="T4246" s="267"/>
      <c r="U4246" s="267"/>
      <c r="V4246" s="267"/>
      <c r="W4246" s="267"/>
      <c r="X4246"/>
      <c r="Y4246" t="s">
        <v>8641</v>
      </c>
      <c r="Z4246" t="s">
        <v>8642</v>
      </c>
      <c r="AA4246" t="s">
        <v>8643</v>
      </c>
      <c r="AB4246" s="273" t="str">
        <f>_xlfn.IFNA(IF(Table[[#This Row],[Programme Partner]]&lt;&gt;Table[[#This Row],[Implementing Partner]],CONCATENATE(Table[[#This Row],[Programme Partner]],"-",Table[[#This Row],[Implementing Partner]]),Table[[#This Row],[Programme Partner]]),"")</f>
        <v>UNHCR-NGOF</v>
      </c>
    </row>
    <row r="4247" spans="1:28" ht="16.5" customHeight="1">
      <c r="A4247" s="183">
        <v>4695</v>
      </c>
      <c r="B4247" s="264" t="s">
        <v>5273</v>
      </c>
      <c r="C4247" s="265" t="s">
        <v>5184</v>
      </c>
      <c r="D4247" s="266" t="s">
        <v>5273</v>
      </c>
      <c r="E4247" s="215" t="s">
        <v>27</v>
      </c>
      <c r="F4247" s="264" t="s">
        <v>8013</v>
      </c>
      <c r="G4247" t="s">
        <v>8313</v>
      </c>
      <c r="H4247" s="264" t="str">
        <f>IFERROR(VLOOKUP(Table[[#This Row],[Activity Details of Assistance]],WHAT!E:F,2,FALSE),"")</f>
        <v># of HP sessions at community level</v>
      </c>
      <c r="I4247" s="264"/>
      <c r="J4247">
        <v>134</v>
      </c>
      <c r="K4247" t="s">
        <v>8280</v>
      </c>
      <c r="L4247" s="219" t="s">
        <v>13</v>
      </c>
      <c r="M4247" t="s">
        <v>14</v>
      </c>
      <c r="N4247" t="s">
        <v>307</v>
      </c>
      <c r="O4247" t="s">
        <v>1599</v>
      </c>
      <c r="P4247" t="s">
        <v>4723</v>
      </c>
      <c r="Q4247" s="236">
        <v>44620</v>
      </c>
      <c r="R4247" s="236">
        <v>44896</v>
      </c>
      <c r="S4247" t="s">
        <v>8452</v>
      </c>
      <c r="T4247" s="267"/>
      <c r="U4247" s="267"/>
      <c r="V4247" s="267"/>
      <c r="W4247" s="267"/>
      <c r="X4247"/>
      <c r="Y4247" t="s">
        <v>8641</v>
      </c>
      <c r="Z4247" t="s">
        <v>8642</v>
      </c>
      <c r="AA4247" t="s">
        <v>8643</v>
      </c>
      <c r="AB4247" s="273" t="str">
        <f>_xlfn.IFNA(IF(Table[[#This Row],[Programme Partner]]&lt;&gt;Table[[#This Row],[Implementing Partner]],CONCATENATE(Table[[#This Row],[Programme Partner]],"-",Table[[#This Row],[Implementing Partner]]),Table[[#This Row],[Programme Partner]]),"")</f>
        <v>UNHCR-NGOF</v>
      </c>
    </row>
    <row r="4248" spans="1:28" ht="16.5" customHeight="1">
      <c r="A4248" s="183">
        <v>4696</v>
      </c>
      <c r="B4248" s="264" t="s">
        <v>5273</v>
      </c>
      <c r="C4248" s="265" t="s">
        <v>5184</v>
      </c>
      <c r="D4248" s="266" t="s">
        <v>5273</v>
      </c>
      <c r="E4248" s="215" t="s">
        <v>27</v>
      </c>
      <c r="F4248" s="264" t="s">
        <v>8013</v>
      </c>
      <c r="G4248" s="195" t="s">
        <v>8314</v>
      </c>
      <c r="H4248" s="264" t="str">
        <f>IFERROR(VLOOKUP(Table[[#This Row],[Activity Details of Assistance]],WHAT!E:F,2,FALSE),"")</f>
        <v># of HP sessions at HH level</v>
      </c>
      <c r="I4248" s="264"/>
      <c r="J4248">
        <v>6733</v>
      </c>
      <c r="K4248" t="s">
        <v>8280</v>
      </c>
      <c r="L4248" s="219" t="s">
        <v>13</v>
      </c>
      <c r="M4248" t="s">
        <v>14</v>
      </c>
      <c r="N4248" t="s">
        <v>307</v>
      </c>
      <c r="O4248" t="s">
        <v>1599</v>
      </c>
      <c r="P4248" t="s">
        <v>4723</v>
      </c>
      <c r="Q4248" s="236">
        <v>44620</v>
      </c>
      <c r="R4248" s="236">
        <v>44896</v>
      </c>
      <c r="S4248" t="s">
        <v>8452</v>
      </c>
      <c r="T4248" s="267"/>
      <c r="U4248" s="267"/>
      <c r="V4248" s="267"/>
      <c r="W4248" s="267"/>
      <c r="X4248"/>
      <c r="Y4248" t="s">
        <v>8641</v>
      </c>
      <c r="Z4248" t="s">
        <v>8642</v>
      </c>
      <c r="AA4248" t="s">
        <v>8643</v>
      </c>
      <c r="AB4248" s="273" t="str">
        <f>_xlfn.IFNA(IF(Table[[#This Row],[Programme Partner]]&lt;&gt;Table[[#This Row],[Implementing Partner]],CONCATENATE(Table[[#This Row],[Programme Partner]],"-",Table[[#This Row],[Implementing Partner]]),Table[[#This Row],[Programme Partner]]),"")</f>
        <v>UNHCR-NGOF</v>
      </c>
    </row>
    <row r="4249" spans="1:28" ht="16.5" customHeight="1">
      <c r="A4249" s="183">
        <v>4697</v>
      </c>
      <c r="B4249" s="264" t="s">
        <v>5273</v>
      </c>
      <c r="C4249" s="265" t="s">
        <v>5184</v>
      </c>
      <c r="D4249" s="266" t="s">
        <v>5273</v>
      </c>
      <c r="E4249" s="215" t="s">
        <v>27</v>
      </c>
      <c r="F4249" s="264" t="s">
        <v>8013</v>
      </c>
      <c r="G4249" t="s">
        <v>8374</v>
      </c>
      <c r="H4249" s="264" t="str">
        <f>IFERROR(VLOOKUP(Table[[#This Row],[Activity Details of Assistance]],WHAT!E:F,2,FALSE),"")</f>
        <v># of HP sessions at institution level</v>
      </c>
      <c r="I4249" s="264"/>
      <c r="J4249">
        <v>8</v>
      </c>
      <c r="K4249" t="s">
        <v>8280</v>
      </c>
      <c r="L4249" s="219" t="s">
        <v>13</v>
      </c>
      <c r="M4249" t="s">
        <v>14</v>
      </c>
      <c r="N4249" t="s">
        <v>307</v>
      </c>
      <c r="O4249" t="s">
        <v>1599</v>
      </c>
      <c r="P4249" t="s">
        <v>4723</v>
      </c>
      <c r="Q4249" s="236">
        <v>44620</v>
      </c>
      <c r="R4249" s="236">
        <v>44896</v>
      </c>
      <c r="S4249" t="s">
        <v>8452</v>
      </c>
      <c r="T4249" s="267"/>
      <c r="U4249" s="267"/>
      <c r="V4249" s="267"/>
      <c r="W4249" s="267"/>
      <c r="X4249"/>
      <c r="Y4249" t="s">
        <v>8641</v>
      </c>
      <c r="Z4249" t="s">
        <v>8642</v>
      </c>
      <c r="AA4249" t="s">
        <v>8643</v>
      </c>
      <c r="AB4249" s="273" t="str">
        <f>_xlfn.IFNA(IF(Table[[#This Row],[Programme Partner]]&lt;&gt;Table[[#This Row],[Implementing Partner]],CONCATENATE(Table[[#This Row],[Programme Partner]],"-",Table[[#This Row],[Implementing Partner]]),Table[[#This Row],[Programme Partner]]),"")</f>
        <v>UNHCR-NGOF</v>
      </c>
    </row>
    <row r="4250" spans="1:28" ht="16.5" customHeight="1">
      <c r="A4250" s="183">
        <v>4698</v>
      </c>
      <c r="B4250" s="264" t="s">
        <v>5273</v>
      </c>
      <c r="C4250" s="265" t="s">
        <v>5184</v>
      </c>
      <c r="D4250" s="266" t="s">
        <v>5273</v>
      </c>
      <c r="E4250" s="215" t="s">
        <v>27</v>
      </c>
      <c r="F4250" s="264" t="s">
        <v>8013</v>
      </c>
      <c r="G4250" s="195" t="s">
        <v>8317</v>
      </c>
      <c r="H4250" s="264" t="str">
        <f>IFERROR(VLOOKUP(Table[[#This Row],[Activity Details of Assistance]],WHAT!E:F,2,FALSE),"")</f>
        <v># of estimated persons reached by mass-media campaign</v>
      </c>
      <c r="I4250" s="264"/>
      <c r="J4250">
        <v>1</v>
      </c>
      <c r="K4250" t="s">
        <v>8280</v>
      </c>
      <c r="L4250" s="219" t="s">
        <v>13</v>
      </c>
      <c r="M4250" t="s">
        <v>14</v>
      </c>
      <c r="N4250" t="s">
        <v>307</v>
      </c>
      <c r="O4250" t="s">
        <v>1599</v>
      </c>
      <c r="P4250" t="s">
        <v>4723</v>
      </c>
      <c r="Q4250" s="236">
        <v>44620</v>
      </c>
      <c r="R4250" s="236">
        <v>44896</v>
      </c>
      <c r="S4250" t="s">
        <v>8452</v>
      </c>
      <c r="T4250" s="267"/>
      <c r="U4250" s="267"/>
      <c r="V4250" s="267"/>
      <c r="W4250" s="267"/>
      <c r="X4250"/>
      <c r="Y4250" t="s">
        <v>8641</v>
      </c>
      <c r="Z4250" t="s">
        <v>8642</v>
      </c>
      <c r="AA4250" t="s">
        <v>8643</v>
      </c>
      <c r="AB4250" s="273" t="str">
        <f>_xlfn.IFNA(IF(Table[[#This Row],[Programme Partner]]&lt;&gt;Table[[#This Row],[Implementing Partner]],CONCATENATE(Table[[#This Row],[Programme Partner]],"-",Table[[#This Row],[Implementing Partner]]),Table[[#This Row],[Programme Partner]]),"")</f>
        <v>UNHCR-NGOF</v>
      </c>
    </row>
    <row r="4251" spans="1:28" ht="16.5" customHeight="1">
      <c r="A4251" s="183">
        <v>4699</v>
      </c>
      <c r="B4251" s="264" t="s">
        <v>5273</v>
      </c>
      <c r="C4251" s="265" t="s">
        <v>5184</v>
      </c>
      <c r="D4251" s="266" t="s">
        <v>5273</v>
      </c>
      <c r="E4251" s="215" t="s">
        <v>27</v>
      </c>
      <c r="F4251" s="264" t="s">
        <v>8014</v>
      </c>
      <c r="G4251" t="s">
        <v>8358</v>
      </c>
      <c r="H4251" s="264" t="str">
        <f>IFERROR(VLOOKUP(Table[[#This Row],[Activity Details of Assistance]],WHAT!E:F,2,FALSE),"")</f>
        <v># of campaign per camp </v>
      </c>
      <c r="I4251" s="264"/>
      <c r="J4251">
        <v>8</v>
      </c>
      <c r="K4251" t="s">
        <v>8280</v>
      </c>
      <c r="L4251" s="219" t="s">
        <v>13</v>
      </c>
      <c r="M4251" t="s">
        <v>14</v>
      </c>
      <c r="N4251" t="s">
        <v>307</v>
      </c>
      <c r="O4251" t="s">
        <v>1599</v>
      </c>
      <c r="P4251" t="s">
        <v>4723</v>
      </c>
      <c r="Q4251" s="236">
        <v>44620</v>
      </c>
      <c r="R4251" s="236">
        <v>44896</v>
      </c>
      <c r="S4251" t="s">
        <v>8452</v>
      </c>
      <c r="T4251" s="267"/>
      <c r="U4251" s="267"/>
      <c r="V4251" s="267"/>
      <c r="W4251" s="267"/>
      <c r="X4251"/>
      <c r="Y4251" t="s">
        <v>8641</v>
      </c>
      <c r="Z4251" t="s">
        <v>8642</v>
      </c>
      <c r="AA4251" t="s">
        <v>8643</v>
      </c>
      <c r="AB4251" s="273" t="str">
        <f>_xlfn.IFNA(IF(Table[[#This Row],[Programme Partner]]&lt;&gt;Table[[#This Row],[Implementing Partner]],CONCATENATE(Table[[#This Row],[Programme Partner]],"-",Table[[#This Row],[Implementing Partner]]),Table[[#This Row],[Programme Partner]]),"")</f>
        <v>UNHCR-NGOF</v>
      </c>
    </row>
    <row r="4252" spans="1:28" ht="16.5" customHeight="1">
      <c r="A4252" s="183">
        <v>4700</v>
      </c>
      <c r="B4252" s="264" t="s">
        <v>5273</v>
      </c>
      <c r="C4252" s="265" t="s">
        <v>5184</v>
      </c>
      <c r="D4252" s="266" t="s">
        <v>5273</v>
      </c>
      <c r="E4252" s="215" t="s">
        <v>27</v>
      </c>
      <c r="F4252" s="264" t="s">
        <v>8014</v>
      </c>
      <c r="G4252" t="s">
        <v>8361</v>
      </c>
      <c r="H4252" s="264" t="str">
        <f>IFERROR(VLOOKUP(Table[[#This Row],[Activity Details of Assistance]],WHAT!E:F,2,FALSE),"")</f>
        <v># of plant</v>
      </c>
      <c r="I4252" s="264"/>
      <c r="J4252">
        <v>2</v>
      </c>
      <c r="K4252" t="s">
        <v>8280</v>
      </c>
      <c r="L4252" s="219" t="s">
        <v>13</v>
      </c>
      <c r="M4252" t="s">
        <v>14</v>
      </c>
      <c r="N4252" t="s">
        <v>307</v>
      </c>
      <c r="O4252" t="s">
        <v>1599</v>
      </c>
      <c r="P4252" t="s">
        <v>4723</v>
      </c>
      <c r="Q4252" s="236">
        <v>44620</v>
      </c>
      <c r="R4252" s="236">
        <v>44896</v>
      </c>
      <c r="S4252" t="s">
        <v>8452</v>
      </c>
      <c r="T4252" s="267"/>
      <c r="U4252" s="267"/>
      <c r="V4252" s="267"/>
      <c r="W4252" s="267"/>
      <c r="X4252"/>
      <c r="Y4252" t="s">
        <v>8641</v>
      </c>
      <c r="Z4252" t="s">
        <v>8642</v>
      </c>
      <c r="AA4252" t="s">
        <v>8643</v>
      </c>
      <c r="AB4252" s="273" t="str">
        <f>_xlfn.IFNA(IF(Table[[#This Row],[Programme Partner]]&lt;&gt;Table[[#This Row],[Implementing Partner]],CONCATENATE(Table[[#This Row],[Programme Partner]],"-",Table[[#This Row],[Implementing Partner]]),Table[[#This Row],[Programme Partner]]),"")</f>
        <v>UNHCR-NGOF</v>
      </c>
    </row>
    <row r="4253" spans="1:28" ht="16.5" customHeight="1">
      <c r="A4253" s="183">
        <v>4701</v>
      </c>
      <c r="B4253" s="264" t="s">
        <v>5273</v>
      </c>
      <c r="C4253" s="265" t="s">
        <v>5184</v>
      </c>
      <c r="D4253" s="266" t="s">
        <v>5273</v>
      </c>
      <c r="E4253" s="215" t="s">
        <v>27</v>
      </c>
      <c r="F4253" s="264" t="s">
        <v>8011</v>
      </c>
      <c r="G4253" s="195" t="s">
        <v>8355</v>
      </c>
      <c r="H4253" s="264" t="str">
        <f>IFERROR(VLOOKUP(Table[[#This Row],[Activity Details of Assistance]],WHAT!E:F,2,FALSE),"")</f>
        <v># of water network</v>
      </c>
      <c r="I4253" s="264"/>
      <c r="J4253">
        <v>2</v>
      </c>
      <c r="K4253" t="s">
        <v>8280</v>
      </c>
      <c r="L4253" s="219" t="s">
        <v>13</v>
      </c>
      <c r="M4253" t="s">
        <v>14</v>
      </c>
      <c r="N4253" t="s">
        <v>307</v>
      </c>
      <c r="O4253" t="s">
        <v>1599</v>
      </c>
      <c r="P4253" t="s">
        <v>4726</v>
      </c>
      <c r="Q4253" s="236">
        <v>44620</v>
      </c>
      <c r="R4253" s="236">
        <v>44896</v>
      </c>
      <c r="S4253" t="s">
        <v>8452</v>
      </c>
      <c r="T4253" s="267"/>
      <c r="U4253" s="267"/>
      <c r="V4253" s="267"/>
      <c r="W4253" s="267"/>
      <c r="X4253"/>
      <c r="Y4253" t="s">
        <v>8641</v>
      </c>
      <c r="Z4253" t="s">
        <v>8642</v>
      </c>
      <c r="AA4253" t="s">
        <v>8643</v>
      </c>
      <c r="AB4253" s="273" t="str">
        <f>_xlfn.IFNA(IF(Table[[#This Row],[Programme Partner]]&lt;&gt;Table[[#This Row],[Implementing Partner]],CONCATENATE(Table[[#This Row],[Programme Partner]],"-",Table[[#This Row],[Implementing Partner]]),Table[[#This Row],[Programme Partner]]),"")</f>
        <v>UNHCR-NGOF</v>
      </c>
    </row>
    <row r="4254" spans="1:28" ht="16.5" customHeight="1">
      <c r="A4254" s="183">
        <v>4702</v>
      </c>
      <c r="B4254" s="264" t="s">
        <v>5273</v>
      </c>
      <c r="C4254" s="265" t="s">
        <v>5184</v>
      </c>
      <c r="D4254" s="266" t="s">
        <v>5273</v>
      </c>
      <c r="E4254" s="215" t="s">
        <v>27</v>
      </c>
      <c r="F4254" s="264" t="s">
        <v>8012</v>
      </c>
      <c r="G4254" t="s">
        <v>8359</v>
      </c>
      <c r="H4254" s="264" t="str">
        <f>IFERROR(VLOOKUP(Table[[#This Row],[Activity Details of Assistance]],WHAT!E:F,2,FALSE),"")</f>
        <v># of FSM Site</v>
      </c>
      <c r="I4254" s="264"/>
      <c r="J4254">
        <v>2</v>
      </c>
      <c r="K4254" t="s">
        <v>8280</v>
      </c>
      <c r="L4254" s="219" t="s">
        <v>13</v>
      </c>
      <c r="M4254" t="s">
        <v>14</v>
      </c>
      <c r="N4254" t="s">
        <v>307</v>
      </c>
      <c r="O4254" t="s">
        <v>1599</v>
      </c>
      <c r="P4254" t="s">
        <v>4726</v>
      </c>
      <c r="Q4254" s="236">
        <v>44620</v>
      </c>
      <c r="R4254" s="236">
        <v>44896</v>
      </c>
      <c r="S4254" t="s">
        <v>8452</v>
      </c>
      <c r="T4254" s="267"/>
      <c r="U4254" s="267"/>
      <c r="V4254" s="267"/>
      <c r="W4254" s="267"/>
      <c r="X4254"/>
      <c r="Y4254" t="s">
        <v>8641</v>
      </c>
      <c r="Z4254" t="s">
        <v>8642</v>
      </c>
      <c r="AA4254" t="s">
        <v>8643</v>
      </c>
      <c r="AB4254" s="273" t="str">
        <f>_xlfn.IFNA(IF(Table[[#This Row],[Programme Partner]]&lt;&gt;Table[[#This Row],[Implementing Partner]],CONCATENATE(Table[[#This Row],[Programme Partner]],"-",Table[[#This Row],[Implementing Partner]]),Table[[#This Row],[Programme Partner]]),"")</f>
        <v>UNHCR-NGOF</v>
      </c>
    </row>
    <row r="4255" spans="1:28" ht="16.5" customHeight="1">
      <c r="A4255" s="183">
        <v>4703</v>
      </c>
      <c r="B4255" s="264" t="s">
        <v>5273</v>
      </c>
      <c r="C4255" s="265" t="s">
        <v>5184</v>
      </c>
      <c r="D4255" s="266" t="s">
        <v>5273</v>
      </c>
      <c r="E4255" s="215" t="s">
        <v>27</v>
      </c>
      <c r="F4255" s="264" t="s">
        <v>8012</v>
      </c>
      <c r="G4255" t="s">
        <v>8356</v>
      </c>
      <c r="H4255" s="264" t="str">
        <f>IFERROR(VLOOKUP(Table[[#This Row],[Activity Details of Assistance]],WHAT!E:F,2,FALSE),"")</f>
        <v># of FSM Site</v>
      </c>
      <c r="I4255" s="264"/>
      <c r="J4255">
        <v>1</v>
      </c>
      <c r="K4255" t="s">
        <v>8280</v>
      </c>
      <c r="L4255" s="219" t="s">
        <v>13</v>
      </c>
      <c r="M4255" t="s">
        <v>14</v>
      </c>
      <c r="N4255" t="s">
        <v>307</v>
      </c>
      <c r="O4255" t="s">
        <v>1599</v>
      </c>
      <c r="P4255" t="s">
        <v>4726</v>
      </c>
      <c r="Q4255" s="236">
        <v>44620</v>
      </c>
      <c r="R4255" s="236">
        <v>44896</v>
      </c>
      <c r="S4255" t="s">
        <v>8452</v>
      </c>
      <c r="T4255" s="267"/>
      <c r="U4255" s="267"/>
      <c r="V4255" s="267"/>
      <c r="W4255" s="267"/>
      <c r="X4255"/>
      <c r="Y4255" t="s">
        <v>8641</v>
      </c>
      <c r="Z4255" t="s">
        <v>8642</v>
      </c>
      <c r="AA4255" t="s">
        <v>8643</v>
      </c>
      <c r="AB4255" s="273" t="str">
        <f>_xlfn.IFNA(IF(Table[[#This Row],[Programme Partner]]&lt;&gt;Table[[#This Row],[Implementing Partner]],CONCATENATE(Table[[#This Row],[Programme Partner]],"-",Table[[#This Row],[Implementing Partner]]),Table[[#This Row],[Programme Partner]]),"")</f>
        <v>UNHCR-NGOF</v>
      </c>
    </row>
    <row r="4256" spans="1:28" ht="16.5" customHeight="1">
      <c r="A4256" s="183">
        <v>4704</v>
      </c>
      <c r="B4256" s="264" t="s">
        <v>5273</v>
      </c>
      <c r="C4256" s="265" t="s">
        <v>5184</v>
      </c>
      <c r="D4256" s="266" t="s">
        <v>5273</v>
      </c>
      <c r="E4256" s="215" t="s">
        <v>27</v>
      </c>
      <c r="F4256" s="264" t="s">
        <v>8012</v>
      </c>
      <c r="G4256" t="s">
        <v>8365</v>
      </c>
      <c r="H4256" s="264" t="str">
        <f>IFERROR(VLOOKUP(Table[[#This Row],[Activity Details of Assistance]],WHAT!E:F,2,FALSE),"")</f>
        <v># of door</v>
      </c>
      <c r="I4256" s="264"/>
      <c r="J4256">
        <v>3</v>
      </c>
      <c r="K4256" t="s">
        <v>8280</v>
      </c>
      <c r="L4256" s="219" t="s">
        <v>13</v>
      </c>
      <c r="M4256" t="s">
        <v>14</v>
      </c>
      <c r="N4256" t="s">
        <v>307</v>
      </c>
      <c r="O4256" t="s">
        <v>1599</v>
      </c>
      <c r="P4256" t="s">
        <v>5697</v>
      </c>
      <c r="Q4256" s="236">
        <v>44620</v>
      </c>
      <c r="R4256" s="236">
        <v>44896</v>
      </c>
      <c r="S4256" t="s">
        <v>8452</v>
      </c>
      <c r="T4256" s="267"/>
      <c r="U4256" s="267"/>
      <c r="V4256" s="267"/>
      <c r="W4256" s="267"/>
      <c r="X4256"/>
      <c r="Y4256" t="s">
        <v>8641</v>
      </c>
      <c r="Z4256" t="s">
        <v>8642</v>
      </c>
      <c r="AA4256" t="s">
        <v>8643</v>
      </c>
      <c r="AB4256" s="273" t="str">
        <f>_xlfn.IFNA(IF(Table[[#This Row],[Programme Partner]]&lt;&gt;Table[[#This Row],[Implementing Partner]],CONCATENATE(Table[[#This Row],[Programme Partner]],"-",Table[[#This Row],[Implementing Partner]]),Table[[#This Row],[Programme Partner]]),"")</f>
        <v>UNHCR-NGOF</v>
      </c>
    </row>
    <row r="4257" spans="1:28" ht="16.5" customHeight="1">
      <c r="A4257" s="183">
        <v>4705</v>
      </c>
      <c r="B4257" s="264" t="s">
        <v>5273</v>
      </c>
      <c r="C4257" s="265" t="s">
        <v>5184</v>
      </c>
      <c r="D4257" s="266" t="s">
        <v>5273</v>
      </c>
      <c r="E4257" s="215" t="s">
        <v>27</v>
      </c>
      <c r="F4257" s="264" t="s">
        <v>8012</v>
      </c>
      <c r="G4257" t="s">
        <v>8359</v>
      </c>
      <c r="H4257" s="264" t="str">
        <f>IFERROR(VLOOKUP(Table[[#This Row],[Activity Details of Assistance]],WHAT!E:F,2,FALSE),"")</f>
        <v># of FSM Site</v>
      </c>
      <c r="I4257" s="264"/>
      <c r="J4257">
        <v>1</v>
      </c>
      <c r="K4257" t="s">
        <v>8280</v>
      </c>
      <c r="L4257" s="219" t="s">
        <v>13</v>
      </c>
      <c r="M4257" t="s">
        <v>14</v>
      </c>
      <c r="N4257" t="s">
        <v>307</v>
      </c>
      <c r="O4257" t="s">
        <v>1599</v>
      </c>
      <c r="P4257" t="s">
        <v>5697</v>
      </c>
      <c r="Q4257" s="236">
        <v>44620</v>
      </c>
      <c r="R4257" s="236">
        <v>44896</v>
      </c>
      <c r="S4257" t="s">
        <v>8452</v>
      </c>
      <c r="T4257" s="267"/>
      <c r="U4257" s="267"/>
      <c r="V4257" s="267"/>
      <c r="W4257" s="267"/>
      <c r="X4257"/>
      <c r="Y4257" t="s">
        <v>8641</v>
      </c>
      <c r="Z4257" t="s">
        <v>8642</v>
      </c>
      <c r="AA4257" t="s">
        <v>8643</v>
      </c>
      <c r="AB4257" s="273" t="str">
        <f>_xlfn.IFNA(IF(Table[[#This Row],[Programme Partner]]&lt;&gt;Table[[#This Row],[Implementing Partner]],CONCATENATE(Table[[#This Row],[Programme Partner]],"-",Table[[#This Row],[Implementing Partner]]),Table[[#This Row],[Programme Partner]]),"")</f>
        <v>UNHCR-NGOF</v>
      </c>
    </row>
    <row r="4258" spans="1:28" ht="16.5" customHeight="1">
      <c r="A4258" s="183">
        <v>4706</v>
      </c>
      <c r="B4258" s="202" t="s">
        <v>5273</v>
      </c>
      <c r="C4258" s="265" t="s">
        <v>5184</v>
      </c>
      <c r="D4258" s="212" t="s">
        <v>5273</v>
      </c>
      <c r="E4258" s="215" t="s">
        <v>27</v>
      </c>
      <c r="F4258" s="264" t="s">
        <v>8012</v>
      </c>
      <c r="G4258" s="195" t="s">
        <v>8356</v>
      </c>
      <c r="H4258" s="264" t="str">
        <f>IFERROR(VLOOKUP(Table[[#This Row],[Activity Details of Assistance]],WHAT!E:F,2,FALSE),"")</f>
        <v># of FSM Site</v>
      </c>
      <c r="I4258" s="264"/>
      <c r="J4258">
        <v>1</v>
      </c>
      <c r="K4258" t="s">
        <v>8280</v>
      </c>
      <c r="L4258" s="219" t="s">
        <v>13</v>
      </c>
      <c r="M4258" t="s">
        <v>14</v>
      </c>
      <c r="N4258" t="s">
        <v>307</v>
      </c>
      <c r="O4258" t="s">
        <v>1599</v>
      </c>
      <c r="P4258" t="s">
        <v>5697</v>
      </c>
      <c r="Q4258" s="236">
        <v>44620</v>
      </c>
      <c r="R4258" s="236">
        <v>44896</v>
      </c>
      <c r="S4258" t="s">
        <v>8452</v>
      </c>
      <c r="T4258" s="267"/>
      <c r="U4258" s="267"/>
      <c r="V4258" s="267"/>
      <c r="W4258" s="267"/>
      <c r="X4258"/>
      <c r="Y4258" t="s">
        <v>8641</v>
      </c>
      <c r="Z4258" t="s">
        <v>8642</v>
      </c>
      <c r="AA4258" t="s">
        <v>8643</v>
      </c>
      <c r="AB4258" s="273" t="str">
        <f>_xlfn.IFNA(IF(Table[[#This Row],[Programme Partner]]&lt;&gt;Table[[#This Row],[Implementing Partner]],CONCATENATE(Table[[#This Row],[Programme Partner]],"-",Table[[#This Row],[Implementing Partner]]),Table[[#This Row],[Programme Partner]]),"")</f>
        <v>UNHCR-NGOF</v>
      </c>
    </row>
    <row r="4259" spans="1:28" ht="16.5" customHeight="1">
      <c r="A4259" s="183">
        <v>4707</v>
      </c>
      <c r="B4259" s="202" t="s">
        <v>5273</v>
      </c>
      <c r="C4259" s="265" t="s">
        <v>5184</v>
      </c>
      <c r="D4259" s="212" t="s">
        <v>5273</v>
      </c>
      <c r="E4259" s="215" t="s">
        <v>27</v>
      </c>
      <c r="F4259" s="264" t="s">
        <v>8012</v>
      </c>
      <c r="G4259" s="195" t="s">
        <v>8586</v>
      </c>
      <c r="H4259" s="264" t="str">
        <f>IFERROR(VLOOKUP(Table[[#This Row],[Activity Details of Assistance]],WHAT!E:F,2,FALSE),"")</f>
        <v># of door</v>
      </c>
      <c r="I4259" s="264"/>
      <c r="J4259">
        <v>111</v>
      </c>
      <c r="K4259" t="s">
        <v>8280</v>
      </c>
      <c r="L4259" s="219" t="s">
        <v>13</v>
      </c>
      <c r="M4259" t="s">
        <v>14</v>
      </c>
      <c r="N4259" t="s">
        <v>307</v>
      </c>
      <c r="O4259" t="s">
        <v>1599</v>
      </c>
      <c r="P4259" t="s">
        <v>5697</v>
      </c>
      <c r="Q4259" s="236">
        <v>44620</v>
      </c>
      <c r="R4259" s="236">
        <v>44896</v>
      </c>
      <c r="S4259" t="s">
        <v>8452</v>
      </c>
      <c r="T4259" s="267"/>
      <c r="U4259" s="267"/>
      <c r="V4259" s="267"/>
      <c r="W4259" s="267"/>
      <c r="X4259"/>
      <c r="Y4259" t="s">
        <v>8641</v>
      </c>
      <c r="Z4259" t="s">
        <v>8642</v>
      </c>
      <c r="AA4259" t="s">
        <v>8643</v>
      </c>
      <c r="AB4259" s="273" t="str">
        <f>_xlfn.IFNA(IF(Table[[#This Row],[Programme Partner]]&lt;&gt;Table[[#This Row],[Implementing Partner]],CONCATENATE(Table[[#This Row],[Programme Partner]],"-",Table[[#This Row],[Implementing Partner]]),Table[[#This Row],[Programme Partner]]),"")</f>
        <v>UNHCR-NGOF</v>
      </c>
    </row>
    <row r="4260" spans="1:28" ht="16.5" customHeight="1">
      <c r="A4260" s="183">
        <v>4708</v>
      </c>
      <c r="B4260" s="202" t="s">
        <v>5273</v>
      </c>
      <c r="C4260" s="265" t="s">
        <v>5184</v>
      </c>
      <c r="D4260" s="212" t="s">
        <v>5273</v>
      </c>
      <c r="E4260" s="215" t="s">
        <v>27</v>
      </c>
      <c r="F4260" s="264" t="s">
        <v>8012</v>
      </c>
      <c r="G4260" t="s">
        <v>8357</v>
      </c>
      <c r="H4260" s="264" t="str">
        <f>IFERROR(VLOOKUP(Table[[#This Row],[Activity Details of Assistance]],WHAT!E:F,2,FALSE),"")</f>
        <v># of door</v>
      </c>
      <c r="I4260" s="264"/>
      <c r="J4260">
        <v>274</v>
      </c>
      <c r="K4260" t="s">
        <v>8280</v>
      </c>
      <c r="L4260" s="219" t="s">
        <v>13</v>
      </c>
      <c r="M4260" t="s">
        <v>14</v>
      </c>
      <c r="N4260" t="s">
        <v>307</v>
      </c>
      <c r="O4260" t="s">
        <v>1599</v>
      </c>
      <c r="P4260" t="s">
        <v>5697</v>
      </c>
      <c r="Q4260" s="236">
        <v>44620</v>
      </c>
      <c r="R4260" s="236">
        <v>44896</v>
      </c>
      <c r="S4260" t="s">
        <v>8452</v>
      </c>
      <c r="T4260" s="267"/>
      <c r="U4260" s="267"/>
      <c r="V4260" s="267"/>
      <c r="W4260" s="267"/>
      <c r="X4260"/>
      <c r="Y4260" t="s">
        <v>8641</v>
      </c>
      <c r="Z4260" t="s">
        <v>8642</v>
      </c>
      <c r="AA4260" t="s">
        <v>8643</v>
      </c>
      <c r="AB4260" s="273" t="str">
        <f>_xlfn.IFNA(IF(Table[[#This Row],[Programme Partner]]&lt;&gt;Table[[#This Row],[Implementing Partner]],CONCATENATE(Table[[#This Row],[Programme Partner]],"-",Table[[#This Row],[Implementing Partner]]),Table[[#This Row],[Programme Partner]]),"")</f>
        <v>UNHCR-NGOF</v>
      </c>
    </row>
    <row r="4261" spans="1:28" ht="16.5" customHeight="1">
      <c r="A4261" s="183">
        <v>4709</v>
      </c>
      <c r="B4261" s="202" t="s">
        <v>5273</v>
      </c>
      <c r="C4261" s="265" t="s">
        <v>5184</v>
      </c>
      <c r="D4261" s="212" t="s">
        <v>5273</v>
      </c>
      <c r="E4261" s="215" t="s">
        <v>27</v>
      </c>
      <c r="F4261" s="264" t="s">
        <v>8013</v>
      </c>
      <c r="G4261" t="s">
        <v>8313</v>
      </c>
      <c r="H4261" s="264" t="str">
        <f>IFERROR(VLOOKUP(Table[[#This Row],[Activity Details of Assistance]],WHAT!E:F,2,FALSE),"")</f>
        <v># of HP sessions at community level</v>
      </c>
      <c r="I4261" s="264"/>
      <c r="J4261">
        <v>155</v>
      </c>
      <c r="K4261" t="s">
        <v>8280</v>
      </c>
      <c r="L4261" s="219" t="s">
        <v>13</v>
      </c>
      <c r="M4261" t="s">
        <v>14</v>
      </c>
      <c r="N4261" t="s">
        <v>307</v>
      </c>
      <c r="O4261" t="s">
        <v>1599</v>
      </c>
      <c r="P4261" t="s">
        <v>5697</v>
      </c>
      <c r="Q4261" s="236">
        <v>44620</v>
      </c>
      <c r="R4261" s="236">
        <v>44896</v>
      </c>
      <c r="S4261" t="s">
        <v>8452</v>
      </c>
      <c r="T4261" s="267"/>
      <c r="U4261" s="267"/>
      <c r="V4261" s="267"/>
      <c r="W4261" s="267"/>
      <c r="X4261"/>
      <c r="Y4261" t="s">
        <v>8641</v>
      </c>
      <c r="Z4261" t="s">
        <v>8642</v>
      </c>
      <c r="AA4261" t="s">
        <v>8643</v>
      </c>
      <c r="AB4261" s="273" t="str">
        <f>_xlfn.IFNA(IF(Table[[#This Row],[Programme Partner]]&lt;&gt;Table[[#This Row],[Implementing Partner]],CONCATENATE(Table[[#This Row],[Programme Partner]],"-",Table[[#This Row],[Implementing Partner]]),Table[[#This Row],[Programme Partner]]),"")</f>
        <v>UNHCR-NGOF</v>
      </c>
    </row>
    <row r="4262" spans="1:28" ht="16.5" customHeight="1">
      <c r="A4262" s="183">
        <v>4710</v>
      </c>
      <c r="B4262" s="202" t="s">
        <v>5273</v>
      </c>
      <c r="C4262" s="265" t="s">
        <v>5184</v>
      </c>
      <c r="D4262" s="212" t="s">
        <v>5273</v>
      </c>
      <c r="E4262" s="215" t="s">
        <v>27</v>
      </c>
      <c r="F4262" s="264" t="s">
        <v>8013</v>
      </c>
      <c r="G4262" s="195" t="s">
        <v>8314</v>
      </c>
      <c r="H4262" s="264" t="str">
        <f>IFERROR(VLOOKUP(Table[[#This Row],[Activity Details of Assistance]],WHAT!E:F,2,FALSE),"")</f>
        <v># of HP sessions at HH level</v>
      </c>
      <c r="I4262" s="264"/>
      <c r="J4262">
        <v>3762</v>
      </c>
      <c r="K4262" t="s">
        <v>8280</v>
      </c>
      <c r="L4262" s="219" t="s">
        <v>13</v>
      </c>
      <c r="M4262" t="s">
        <v>14</v>
      </c>
      <c r="N4262" t="s">
        <v>307</v>
      </c>
      <c r="O4262" t="s">
        <v>1599</v>
      </c>
      <c r="P4262" t="s">
        <v>5697</v>
      </c>
      <c r="Q4262" s="236">
        <v>44620</v>
      </c>
      <c r="R4262" s="236">
        <v>44896</v>
      </c>
      <c r="S4262" t="s">
        <v>8452</v>
      </c>
      <c r="T4262" s="267"/>
      <c r="U4262" s="267"/>
      <c r="V4262" s="267"/>
      <c r="W4262" s="267"/>
      <c r="X4262"/>
      <c r="Y4262" t="s">
        <v>8641</v>
      </c>
      <c r="Z4262" t="s">
        <v>8642</v>
      </c>
      <c r="AA4262" t="s">
        <v>8643</v>
      </c>
      <c r="AB4262" s="273" t="str">
        <f>_xlfn.IFNA(IF(Table[[#This Row],[Programme Partner]]&lt;&gt;Table[[#This Row],[Implementing Partner]],CONCATENATE(Table[[#This Row],[Programme Partner]],"-",Table[[#This Row],[Implementing Partner]]),Table[[#This Row],[Programme Partner]]),"")</f>
        <v>UNHCR-NGOF</v>
      </c>
    </row>
    <row r="4263" spans="1:28" ht="16.5" customHeight="1">
      <c r="A4263" s="183">
        <v>4711</v>
      </c>
      <c r="B4263" s="202" t="s">
        <v>5273</v>
      </c>
      <c r="C4263" s="265" t="s">
        <v>5184</v>
      </c>
      <c r="D4263" s="212" t="s">
        <v>5273</v>
      </c>
      <c r="E4263" s="215" t="s">
        <v>27</v>
      </c>
      <c r="F4263" s="264" t="s">
        <v>8013</v>
      </c>
      <c r="G4263" t="s">
        <v>8374</v>
      </c>
      <c r="H4263" s="264" t="str">
        <f>IFERROR(VLOOKUP(Table[[#This Row],[Activity Details of Assistance]],WHAT!E:F,2,FALSE),"")</f>
        <v># of HP sessions at institution level</v>
      </c>
      <c r="I4263" s="264"/>
      <c r="J4263">
        <v>14</v>
      </c>
      <c r="K4263" t="s">
        <v>8280</v>
      </c>
      <c r="L4263" s="219" t="s">
        <v>13</v>
      </c>
      <c r="M4263" t="s">
        <v>14</v>
      </c>
      <c r="N4263" t="s">
        <v>307</v>
      </c>
      <c r="O4263" t="s">
        <v>1599</v>
      </c>
      <c r="P4263" t="s">
        <v>5697</v>
      </c>
      <c r="Q4263" s="236">
        <v>44620</v>
      </c>
      <c r="R4263" s="236">
        <v>44896</v>
      </c>
      <c r="S4263" t="s">
        <v>8452</v>
      </c>
      <c r="T4263" s="267"/>
      <c r="U4263" s="267"/>
      <c r="V4263" s="267"/>
      <c r="W4263" s="267"/>
      <c r="X4263"/>
      <c r="Y4263" t="s">
        <v>8641</v>
      </c>
      <c r="Z4263" t="s">
        <v>8642</v>
      </c>
      <c r="AA4263" t="s">
        <v>8643</v>
      </c>
      <c r="AB4263" s="273" t="str">
        <f>_xlfn.IFNA(IF(Table[[#This Row],[Programme Partner]]&lt;&gt;Table[[#This Row],[Implementing Partner]],CONCATENATE(Table[[#This Row],[Programme Partner]],"-",Table[[#This Row],[Implementing Partner]]),Table[[#This Row],[Programme Partner]]),"")</f>
        <v>UNHCR-NGOF</v>
      </c>
    </row>
    <row r="4264" spans="1:28" ht="16.5" customHeight="1">
      <c r="A4264" s="183">
        <v>4712</v>
      </c>
      <c r="B4264" s="202" t="s">
        <v>5273</v>
      </c>
      <c r="C4264" s="265" t="s">
        <v>5184</v>
      </c>
      <c r="D4264" s="212" t="s">
        <v>5273</v>
      </c>
      <c r="E4264" s="215" t="s">
        <v>27</v>
      </c>
      <c r="F4264" s="264" t="s">
        <v>8013</v>
      </c>
      <c r="G4264" t="s">
        <v>8317</v>
      </c>
      <c r="H4264" s="264" t="str">
        <f>IFERROR(VLOOKUP(Table[[#This Row],[Activity Details of Assistance]],WHAT!E:F,2,FALSE),"")</f>
        <v># of estimated persons reached by mass-media campaign</v>
      </c>
      <c r="I4264" s="264"/>
      <c r="J4264">
        <v>14</v>
      </c>
      <c r="K4264" t="s">
        <v>8280</v>
      </c>
      <c r="L4264" s="219" t="s">
        <v>13</v>
      </c>
      <c r="M4264" t="s">
        <v>14</v>
      </c>
      <c r="N4264" t="s">
        <v>307</v>
      </c>
      <c r="O4264" t="s">
        <v>1599</v>
      </c>
      <c r="P4264" t="s">
        <v>5697</v>
      </c>
      <c r="Q4264" s="236">
        <v>44620</v>
      </c>
      <c r="R4264" s="236">
        <v>44896</v>
      </c>
      <c r="S4264" t="s">
        <v>8452</v>
      </c>
      <c r="T4264" s="267"/>
      <c r="U4264" s="267"/>
      <c r="V4264" s="267"/>
      <c r="W4264" s="267"/>
      <c r="X4264"/>
      <c r="Y4264" t="s">
        <v>8641</v>
      </c>
      <c r="Z4264" t="s">
        <v>8642</v>
      </c>
      <c r="AA4264" t="s">
        <v>8643</v>
      </c>
      <c r="AB4264" s="273" t="str">
        <f>_xlfn.IFNA(IF(Table[[#This Row],[Programme Partner]]&lt;&gt;Table[[#This Row],[Implementing Partner]],CONCATENATE(Table[[#This Row],[Programme Partner]],"-",Table[[#This Row],[Implementing Partner]]),Table[[#This Row],[Programme Partner]]),"")</f>
        <v>UNHCR-NGOF</v>
      </c>
    </row>
    <row r="4265" spans="1:28" ht="16.5" customHeight="1">
      <c r="A4265" s="183">
        <v>4713</v>
      </c>
      <c r="B4265" s="202" t="s">
        <v>5273</v>
      </c>
      <c r="C4265" s="265" t="s">
        <v>5184</v>
      </c>
      <c r="D4265" s="212" t="s">
        <v>5273</v>
      </c>
      <c r="E4265" s="215" t="s">
        <v>27</v>
      </c>
      <c r="F4265" s="264" t="s">
        <v>8014</v>
      </c>
      <c r="G4265" t="s">
        <v>8358</v>
      </c>
      <c r="H4265" s="264" t="str">
        <f>IFERROR(VLOOKUP(Table[[#This Row],[Activity Details of Assistance]],WHAT!E:F,2,FALSE),"")</f>
        <v># of campaign per camp </v>
      </c>
      <c r="I4265" s="264"/>
      <c r="J4265">
        <v>7</v>
      </c>
      <c r="K4265" t="s">
        <v>8280</v>
      </c>
      <c r="L4265" s="219" t="s">
        <v>13</v>
      </c>
      <c r="M4265" t="s">
        <v>14</v>
      </c>
      <c r="N4265" t="s">
        <v>307</v>
      </c>
      <c r="O4265" t="s">
        <v>1599</v>
      </c>
      <c r="P4265" t="s">
        <v>5697</v>
      </c>
      <c r="Q4265" s="236">
        <v>44620</v>
      </c>
      <c r="R4265" s="236">
        <v>44896</v>
      </c>
      <c r="S4265" t="s">
        <v>8452</v>
      </c>
      <c r="T4265" s="267"/>
      <c r="U4265" s="267"/>
      <c r="V4265" s="267"/>
      <c r="W4265" s="267"/>
      <c r="X4265"/>
      <c r="Y4265" t="s">
        <v>8641</v>
      </c>
      <c r="Z4265" t="s">
        <v>8642</v>
      </c>
      <c r="AA4265" t="s">
        <v>8643</v>
      </c>
      <c r="AB4265" s="273" t="str">
        <f>_xlfn.IFNA(IF(Table[[#This Row],[Programme Partner]]&lt;&gt;Table[[#This Row],[Implementing Partner]],CONCATENATE(Table[[#This Row],[Programme Partner]],"-",Table[[#This Row],[Implementing Partner]]),Table[[#This Row],[Programme Partner]]),"")</f>
        <v>UNHCR-NGOF</v>
      </c>
    </row>
    <row r="4266" spans="1:28" ht="16.5" customHeight="1">
      <c r="A4266" s="183">
        <v>4714</v>
      </c>
      <c r="B4266" s="264" t="s">
        <v>5273</v>
      </c>
      <c r="C4266" s="265" t="s">
        <v>5184</v>
      </c>
      <c r="D4266" s="266" t="s">
        <v>5273</v>
      </c>
      <c r="E4266" s="215" t="s">
        <v>27</v>
      </c>
      <c r="F4266" s="264" t="s">
        <v>8014</v>
      </c>
      <c r="G4266" s="195" t="s">
        <v>8361</v>
      </c>
      <c r="H4266" s="264" t="str">
        <f>IFERROR(VLOOKUP(Table[[#This Row],[Activity Details of Assistance]],WHAT!E:F,2,FALSE),"")</f>
        <v># of plant</v>
      </c>
      <c r="I4266" s="264"/>
      <c r="J4266">
        <v>2</v>
      </c>
      <c r="K4266" t="s">
        <v>8280</v>
      </c>
      <c r="L4266" s="219" t="s">
        <v>13</v>
      </c>
      <c r="M4266" t="s">
        <v>14</v>
      </c>
      <c r="N4266" t="s">
        <v>307</v>
      </c>
      <c r="O4266" t="s">
        <v>1599</v>
      </c>
      <c r="P4266" t="s">
        <v>5697</v>
      </c>
      <c r="Q4266" s="236">
        <v>44620</v>
      </c>
      <c r="R4266" s="236">
        <v>44896</v>
      </c>
      <c r="S4266" t="s">
        <v>8452</v>
      </c>
      <c r="T4266" s="267"/>
      <c r="U4266" s="267"/>
      <c r="V4266" s="267"/>
      <c r="W4266" s="267"/>
      <c r="X4266"/>
      <c r="Y4266" t="s">
        <v>8641</v>
      </c>
      <c r="Z4266" t="s">
        <v>8642</v>
      </c>
      <c r="AA4266" t="s">
        <v>8643</v>
      </c>
      <c r="AB4266" s="273" t="str">
        <f>_xlfn.IFNA(IF(Table[[#This Row],[Programme Partner]]&lt;&gt;Table[[#This Row],[Implementing Partner]],CONCATENATE(Table[[#This Row],[Programme Partner]],"-",Table[[#This Row],[Implementing Partner]]),Table[[#This Row],[Programme Partner]]),"")</f>
        <v>UNHCR-NGOF</v>
      </c>
    </row>
    <row r="4267" spans="1:28" ht="16.5" customHeight="1">
      <c r="A4267" s="183">
        <v>4715</v>
      </c>
      <c r="B4267" s="264" t="s">
        <v>5273</v>
      </c>
      <c r="C4267" s="265" t="s">
        <v>5184</v>
      </c>
      <c r="D4267" s="266" t="s">
        <v>5273</v>
      </c>
      <c r="E4267" s="215" t="s">
        <v>27</v>
      </c>
      <c r="F4267" s="264" t="s">
        <v>8011</v>
      </c>
      <c r="G4267" s="195" t="s">
        <v>8584</v>
      </c>
      <c r="H4267" s="264" t="str">
        <f>IFERROR(VLOOKUP(Table[[#This Row],[Activity Details of Assistance]],WHAT!E:F,2,FALSE),"")</f>
        <v># of tube well</v>
      </c>
      <c r="I4267" s="264"/>
      <c r="J4267">
        <v>190</v>
      </c>
      <c r="K4267" t="s">
        <v>8280</v>
      </c>
      <c r="L4267" s="219" t="s">
        <v>13</v>
      </c>
      <c r="M4267" t="s">
        <v>14</v>
      </c>
      <c r="N4267" t="s">
        <v>309</v>
      </c>
      <c r="O4267" t="s">
        <v>1606</v>
      </c>
      <c r="P4267" t="s">
        <v>6480</v>
      </c>
      <c r="Q4267" s="236">
        <v>44620</v>
      </c>
      <c r="R4267" s="236">
        <v>44896</v>
      </c>
      <c r="S4267" t="s">
        <v>8452</v>
      </c>
      <c r="T4267" s="267"/>
      <c r="U4267" s="267"/>
      <c r="V4267" s="267"/>
      <c r="W4267" s="267"/>
      <c r="X4267"/>
      <c r="Y4267" t="s">
        <v>8641</v>
      </c>
      <c r="Z4267" t="s">
        <v>8642</v>
      </c>
      <c r="AA4267" t="s">
        <v>8643</v>
      </c>
      <c r="AB4267" s="273" t="str">
        <f>_xlfn.IFNA(IF(Table[[#This Row],[Programme Partner]]&lt;&gt;Table[[#This Row],[Implementing Partner]],CONCATENATE(Table[[#This Row],[Programme Partner]],"-",Table[[#This Row],[Implementing Partner]]),Table[[#This Row],[Programme Partner]]),"")</f>
        <v>UNHCR-NGOF</v>
      </c>
    </row>
    <row r="4268" spans="1:28" ht="16.5" customHeight="1">
      <c r="A4268" s="183">
        <v>4716</v>
      </c>
      <c r="B4268" s="264" t="s">
        <v>5273</v>
      </c>
      <c r="C4268" s="265" t="s">
        <v>5184</v>
      </c>
      <c r="D4268" s="266" t="s">
        <v>5273</v>
      </c>
      <c r="E4268" s="215" t="s">
        <v>27</v>
      </c>
      <c r="F4268" s="264" t="s">
        <v>8011</v>
      </c>
      <c r="G4268" t="s">
        <v>8355</v>
      </c>
      <c r="H4268" s="264" t="str">
        <f>IFERROR(VLOOKUP(Table[[#This Row],[Activity Details of Assistance]],WHAT!E:F,2,FALSE),"")</f>
        <v># of water network</v>
      </c>
      <c r="I4268" s="264"/>
      <c r="J4268">
        <v>2</v>
      </c>
      <c r="K4268" t="s">
        <v>8280</v>
      </c>
      <c r="L4268" s="219" t="s">
        <v>13</v>
      </c>
      <c r="M4268" t="s">
        <v>14</v>
      </c>
      <c r="N4268" t="s">
        <v>309</v>
      </c>
      <c r="O4268" t="s">
        <v>1606</v>
      </c>
      <c r="P4268" t="s">
        <v>6480</v>
      </c>
      <c r="Q4268" s="236">
        <v>44620</v>
      </c>
      <c r="R4268" s="236">
        <v>44896</v>
      </c>
      <c r="S4268" t="s">
        <v>8452</v>
      </c>
      <c r="T4268" s="267"/>
      <c r="U4268" s="267"/>
      <c r="V4268" s="267"/>
      <c r="W4268" s="267"/>
      <c r="X4268"/>
      <c r="Y4268" t="s">
        <v>8641</v>
      </c>
      <c r="Z4268" t="s">
        <v>8642</v>
      </c>
      <c r="AA4268" t="s">
        <v>8643</v>
      </c>
      <c r="AB4268" s="273" t="str">
        <f>_xlfn.IFNA(IF(Table[[#This Row],[Programme Partner]]&lt;&gt;Table[[#This Row],[Implementing Partner]],CONCATENATE(Table[[#This Row],[Programme Partner]],"-",Table[[#This Row],[Implementing Partner]]),Table[[#This Row],[Programme Partner]]),"")</f>
        <v>UNHCR-NGOF</v>
      </c>
    </row>
    <row r="4269" spans="1:28" ht="16.5" customHeight="1">
      <c r="A4269" s="183">
        <v>4717</v>
      </c>
      <c r="B4269" s="264" t="s">
        <v>5273</v>
      </c>
      <c r="C4269" s="265" t="s">
        <v>5184</v>
      </c>
      <c r="D4269" s="266" t="s">
        <v>5273</v>
      </c>
      <c r="E4269" s="215" t="s">
        <v>27</v>
      </c>
      <c r="F4269" s="264" t="s">
        <v>8012</v>
      </c>
      <c r="G4269" s="195" t="s">
        <v>8359</v>
      </c>
      <c r="H4269" s="264" t="str">
        <f>IFERROR(VLOOKUP(Table[[#This Row],[Activity Details of Assistance]],WHAT!E:F,2,FALSE),"")</f>
        <v># of FSM Site</v>
      </c>
      <c r="I4269" s="264"/>
      <c r="J4269">
        <v>4</v>
      </c>
      <c r="K4269" t="s">
        <v>8280</v>
      </c>
      <c r="L4269" s="219" t="s">
        <v>13</v>
      </c>
      <c r="M4269" t="s">
        <v>14</v>
      </c>
      <c r="N4269" t="s">
        <v>309</v>
      </c>
      <c r="O4269" t="s">
        <v>1606</v>
      </c>
      <c r="P4269" t="s">
        <v>6480</v>
      </c>
      <c r="Q4269" s="236">
        <v>44620</v>
      </c>
      <c r="R4269" s="236">
        <v>44896</v>
      </c>
      <c r="S4269" t="s">
        <v>8452</v>
      </c>
      <c r="T4269" s="267"/>
      <c r="U4269" s="267"/>
      <c r="V4269" s="267"/>
      <c r="W4269" s="267"/>
      <c r="X4269"/>
      <c r="Y4269" t="s">
        <v>8641</v>
      </c>
      <c r="Z4269" t="s">
        <v>8642</v>
      </c>
      <c r="AA4269" t="s">
        <v>8643</v>
      </c>
      <c r="AB4269" s="273" t="str">
        <f>_xlfn.IFNA(IF(Table[[#This Row],[Programme Partner]]&lt;&gt;Table[[#This Row],[Implementing Partner]],CONCATENATE(Table[[#This Row],[Programme Partner]],"-",Table[[#This Row],[Implementing Partner]]),Table[[#This Row],[Programme Partner]]),"")</f>
        <v>UNHCR-NGOF</v>
      </c>
    </row>
    <row r="4270" spans="1:28" ht="16.5" customHeight="1">
      <c r="A4270" s="183">
        <v>4718</v>
      </c>
      <c r="B4270" s="264" t="s">
        <v>5273</v>
      </c>
      <c r="C4270" s="265" t="s">
        <v>5184</v>
      </c>
      <c r="D4270" s="266" t="s">
        <v>5273</v>
      </c>
      <c r="E4270" s="215" t="s">
        <v>27</v>
      </c>
      <c r="F4270" s="264" t="s">
        <v>8012</v>
      </c>
      <c r="G4270" t="s">
        <v>8356</v>
      </c>
      <c r="H4270" s="264" t="str">
        <f>IFERROR(VLOOKUP(Table[[#This Row],[Activity Details of Assistance]],WHAT!E:F,2,FALSE),"")</f>
        <v># of FSM Site</v>
      </c>
      <c r="I4270" s="264"/>
      <c r="J4270">
        <v>1</v>
      </c>
      <c r="K4270" t="s">
        <v>8280</v>
      </c>
      <c r="L4270" s="219" t="s">
        <v>13</v>
      </c>
      <c r="M4270" t="s">
        <v>14</v>
      </c>
      <c r="N4270" t="s">
        <v>309</v>
      </c>
      <c r="O4270" t="s">
        <v>1606</v>
      </c>
      <c r="P4270" t="s">
        <v>6480</v>
      </c>
      <c r="Q4270" s="236">
        <v>44620</v>
      </c>
      <c r="R4270" s="236">
        <v>44896</v>
      </c>
      <c r="S4270" t="s">
        <v>8452</v>
      </c>
      <c r="T4270" s="267"/>
      <c r="U4270" s="267"/>
      <c r="V4270" s="267"/>
      <c r="W4270" s="267"/>
      <c r="X4270"/>
      <c r="Y4270" t="s">
        <v>8641</v>
      </c>
      <c r="Z4270" t="s">
        <v>8642</v>
      </c>
      <c r="AA4270" t="s">
        <v>8643</v>
      </c>
      <c r="AB4270" s="273" t="str">
        <f>_xlfn.IFNA(IF(Table[[#This Row],[Programme Partner]]&lt;&gt;Table[[#This Row],[Implementing Partner]],CONCATENATE(Table[[#This Row],[Programme Partner]],"-",Table[[#This Row],[Implementing Partner]]),Table[[#This Row],[Programme Partner]]),"")</f>
        <v>UNHCR-NGOF</v>
      </c>
    </row>
    <row r="4271" spans="1:28" ht="16.5" customHeight="1">
      <c r="A4271" s="183">
        <v>4719</v>
      </c>
      <c r="B4271" s="224" t="s">
        <v>5273</v>
      </c>
      <c r="C4271" s="265" t="s">
        <v>5184</v>
      </c>
      <c r="D4271" s="266" t="s">
        <v>5273</v>
      </c>
      <c r="E4271" s="215" t="s">
        <v>27</v>
      </c>
      <c r="F4271" s="264" t="s">
        <v>8012</v>
      </c>
      <c r="G4271" s="195" t="s">
        <v>8367</v>
      </c>
      <c r="H4271" s="264" t="str">
        <f>IFERROR(VLOOKUP(Table[[#This Row],[Activity Details of Assistance]],WHAT!E:F,2,FALSE),"")</f>
        <v># of door</v>
      </c>
      <c r="I4271" s="264"/>
      <c r="J4271">
        <v>1</v>
      </c>
      <c r="K4271" t="s">
        <v>8280</v>
      </c>
      <c r="L4271" s="219" t="s">
        <v>13</v>
      </c>
      <c r="M4271" t="s">
        <v>14</v>
      </c>
      <c r="N4271" t="s">
        <v>309</v>
      </c>
      <c r="O4271" t="s">
        <v>1606</v>
      </c>
      <c r="P4271" t="s">
        <v>6480</v>
      </c>
      <c r="Q4271" s="236">
        <v>44620</v>
      </c>
      <c r="R4271" s="236">
        <v>44896</v>
      </c>
      <c r="S4271" t="s">
        <v>8452</v>
      </c>
      <c r="T4271" s="267"/>
      <c r="U4271" s="267"/>
      <c r="V4271" s="267"/>
      <c r="W4271" s="267"/>
      <c r="X4271"/>
      <c r="Y4271" t="s">
        <v>8641</v>
      </c>
      <c r="Z4271" t="s">
        <v>8642</v>
      </c>
      <c r="AA4271" t="s">
        <v>8643</v>
      </c>
      <c r="AB4271" s="273" t="str">
        <f>_xlfn.IFNA(IF(Table[[#This Row],[Programme Partner]]&lt;&gt;Table[[#This Row],[Implementing Partner]],CONCATENATE(Table[[#This Row],[Programme Partner]],"-",Table[[#This Row],[Implementing Partner]]),Table[[#This Row],[Programme Partner]]),"")</f>
        <v>UNHCR-NGOF</v>
      </c>
    </row>
    <row r="4272" spans="1:28" ht="16.5" customHeight="1">
      <c r="A4272" s="183">
        <v>4720</v>
      </c>
      <c r="B4272" s="224" t="s">
        <v>5273</v>
      </c>
      <c r="C4272" s="265" t="s">
        <v>5184</v>
      </c>
      <c r="D4272" s="266" t="s">
        <v>5273</v>
      </c>
      <c r="E4272" s="215" t="s">
        <v>27</v>
      </c>
      <c r="F4272" s="264" t="s">
        <v>8012</v>
      </c>
      <c r="G4272" s="195" t="s">
        <v>8586</v>
      </c>
      <c r="H4272" s="264" t="str">
        <f>IFERROR(VLOOKUP(Table[[#This Row],[Activity Details of Assistance]],WHAT!E:F,2,FALSE),"")</f>
        <v># of door</v>
      </c>
      <c r="I4272" s="264"/>
      <c r="J4272">
        <v>320</v>
      </c>
      <c r="K4272" t="s">
        <v>8280</v>
      </c>
      <c r="L4272" s="219" t="s">
        <v>13</v>
      </c>
      <c r="M4272" t="s">
        <v>14</v>
      </c>
      <c r="N4272" t="s">
        <v>309</v>
      </c>
      <c r="O4272" t="s">
        <v>1606</v>
      </c>
      <c r="P4272" t="s">
        <v>6480</v>
      </c>
      <c r="Q4272" s="236">
        <v>44620</v>
      </c>
      <c r="R4272" s="236">
        <v>44896</v>
      </c>
      <c r="S4272" t="s">
        <v>8452</v>
      </c>
      <c r="T4272" s="267"/>
      <c r="U4272" s="267"/>
      <c r="V4272" s="267"/>
      <c r="W4272" s="267"/>
      <c r="X4272"/>
      <c r="Y4272" t="s">
        <v>8641</v>
      </c>
      <c r="Z4272" t="s">
        <v>8642</v>
      </c>
      <c r="AA4272" t="s">
        <v>8643</v>
      </c>
      <c r="AB4272" s="273" t="str">
        <f>_xlfn.IFNA(IF(Table[[#This Row],[Programme Partner]]&lt;&gt;Table[[#This Row],[Implementing Partner]],CONCATENATE(Table[[#This Row],[Programme Partner]],"-",Table[[#This Row],[Implementing Partner]]),Table[[#This Row],[Programme Partner]]),"")</f>
        <v>UNHCR-NGOF</v>
      </c>
    </row>
    <row r="4273" spans="1:28" ht="16.5" customHeight="1">
      <c r="A4273" s="183">
        <v>4721</v>
      </c>
      <c r="B4273" s="224" t="s">
        <v>5273</v>
      </c>
      <c r="C4273" s="265" t="s">
        <v>5184</v>
      </c>
      <c r="D4273" s="266" t="s">
        <v>5273</v>
      </c>
      <c r="E4273" s="215" t="s">
        <v>27</v>
      </c>
      <c r="F4273" s="264" t="s">
        <v>8012</v>
      </c>
      <c r="G4273" t="s">
        <v>8357</v>
      </c>
      <c r="H4273" s="264" t="str">
        <f>IFERROR(VLOOKUP(Table[[#This Row],[Activity Details of Assistance]],WHAT!E:F,2,FALSE),"")</f>
        <v># of door</v>
      </c>
      <c r="I4273" s="264"/>
      <c r="J4273">
        <v>143</v>
      </c>
      <c r="K4273" t="s">
        <v>8280</v>
      </c>
      <c r="L4273" s="219" t="s">
        <v>13</v>
      </c>
      <c r="M4273" t="s">
        <v>14</v>
      </c>
      <c r="N4273" t="s">
        <v>309</v>
      </c>
      <c r="O4273" t="s">
        <v>1606</v>
      </c>
      <c r="P4273" t="s">
        <v>6480</v>
      </c>
      <c r="Q4273" s="236">
        <v>44620</v>
      </c>
      <c r="R4273" s="236">
        <v>44896</v>
      </c>
      <c r="S4273" t="s">
        <v>8452</v>
      </c>
      <c r="T4273" s="267"/>
      <c r="U4273" s="267"/>
      <c r="V4273" s="267"/>
      <c r="W4273" s="267"/>
      <c r="X4273"/>
      <c r="Y4273" t="s">
        <v>8641</v>
      </c>
      <c r="Z4273" t="s">
        <v>8642</v>
      </c>
      <c r="AA4273" t="s">
        <v>8643</v>
      </c>
      <c r="AB4273" s="273" t="str">
        <f>_xlfn.IFNA(IF(Table[[#This Row],[Programme Partner]]&lt;&gt;Table[[#This Row],[Implementing Partner]],CONCATENATE(Table[[#This Row],[Programme Partner]],"-",Table[[#This Row],[Implementing Partner]]),Table[[#This Row],[Programme Partner]]),"")</f>
        <v>UNHCR-NGOF</v>
      </c>
    </row>
    <row r="4274" spans="1:28" ht="16.5" customHeight="1">
      <c r="A4274" s="183">
        <v>4722</v>
      </c>
      <c r="B4274" s="224" t="s">
        <v>5273</v>
      </c>
      <c r="C4274" s="265" t="s">
        <v>5184</v>
      </c>
      <c r="D4274" s="266" t="s">
        <v>5273</v>
      </c>
      <c r="E4274" s="215" t="s">
        <v>27</v>
      </c>
      <c r="F4274" s="264" t="s">
        <v>8013</v>
      </c>
      <c r="G4274" t="s">
        <v>8313</v>
      </c>
      <c r="H4274" s="264" t="str">
        <f>IFERROR(VLOOKUP(Table[[#This Row],[Activity Details of Assistance]],WHAT!E:F,2,FALSE),"")</f>
        <v># of HP sessions at community level</v>
      </c>
      <c r="I4274" s="264"/>
      <c r="J4274">
        <v>101</v>
      </c>
      <c r="K4274" t="s">
        <v>8280</v>
      </c>
      <c r="L4274" s="219" t="s">
        <v>13</v>
      </c>
      <c r="M4274" t="s">
        <v>14</v>
      </c>
      <c r="N4274" t="s">
        <v>309</v>
      </c>
      <c r="O4274" t="s">
        <v>1606</v>
      </c>
      <c r="P4274" t="s">
        <v>6480</v>
      </c>
      <c r="Q4274" s="236">
        <v>44620</v>
      </c>
      <c r="R4274" s="236">
        <v>44896</v>
      </c>
      <c r="S4274" t="s">
        <v>8452</v>
      </c>
      <c r="T4274" s="267"/>
      <c r="U4274" s="267"/>
      <c r="V4274" s="267"/>
      <c r="W4274" s="267"/>
      <c r="X4274"/>
      <c r="Y4274" t="s">
        <v>8641</v>
      </c>
      <c r="Z4274" t="s">
        <v>8642</v>
      </c>
      <c r="AA4274" t="s">
        <v>8643</v>
      </c>
      <c r="AB4274" s="273" t="str">
        <f>_xlfn.IFNA(IF(Table[[#This Row],[Programme Partner]]&lt;&gt;Table[[#This Row],[Implementing Partner]],CONCATENATE(Table[[#This Row],[Programme Partner]],"-",Table[[#This Row],[Implementing Partner]]),Table[[#This Row],[Programme Partner]]),"")</f>
        <v>UNHCR-NGOF</v>
      </c>
    </row>
    <row r="4275" spans="1:28" ht="16.5" customHeight="1">
      <c r="A4275" s="183">
        <v>4723</v>
      </c>
      <c r="B4275" s="224" t="s">
        <v>5273</v>
      </c>
      <c r="C4275" s="265" t="s">
        <v>5184</v>
      </c>
      <c r="D4275" s="266" t="s">
        <v>5273</v>
      </c>
      <c r="E4275" s="215" t="s">
        <v>27</v>
      </c>
      <c r="F4275" s="264" t="s">
        <v>8013</v>
      </c>
      <c r="G4275" s="195" t="s">
        <v>8314</v>
      </c>
      <c r="H4275" s="264" t="str">
        <f>IFERROR(VLOOKUP(Table[[#This Row],[Activity Details of Assistance]],WHAT!E:F,2,FALSE),"")</f>
        <v># of HP sessions at HH level</v>
      </c>
      <c r="I4275" s="264"/>
      <c r="J4275">
        <v>4849</v>
      </c>
      <c r="K4275" t="s">
        <v>8280</v>
      </c>
      <c r="L4275" s="219" t="s">
        <v>13</v>
      </c>
      <c r="M4275" t="s">
        <v>14</v>
      </c>
      <c r="N4275" t="s">
        <v>309</v>
      </c>
      <c r="O4275" t="s">
        <v>1606</v>
      </c>
      <c r="P4275" t="s">
        <v>6480</v>
      </c>
      <c r="Q4275" s="236">
        <v>44620</v>
      </c>
      <c r="R4275" s="236">
        <v>44896</v>
      </c>
      <c r="S4275" t="s">
        <v>8452</v>
      </c>
      <c r="T4275" s="267"/>
      <c r="U4275" s="267"/>
      <c r="V4275" s="267"/>
      <c r="W4275" s="267"/>
      <c r="X4275"/>
      <c r="Y4275" t="s">
        <v>8641</v>
      </c>
      <c r="Z4275" t="s">
        <v>8642</v>
      </c>
      <c r="AA4275" t="s">
        <v>8643</v>
      </c>
      <c r="AB4275" s="273" t="str">
        <f>_xlfn.IFNA(IF(Table[[#This Row],[Programme Partner]]&lt;&gt;Table[[#This Row],[Implementing Partner]],CONCATENATE(Table[[#This Row],[Programme Partner]],"-",Table[[#This Row],[Implementing Partner]]),Table[[#This Row],[Programme Partner]]),"")</f>
        <v>UNHCR-NGOF</v>
      </c>
    </row>
    <row r="4276" spans="1:28" ht="16.5" customHeight="1">
      <c r="A4276" s="183">
        <v>4724</v>
      </c>
      <c r="B4276" s="224" t="s">
        <v>5273</v>
      </c>
      <c r="C4276" s="265" t="s">
        <v>5184</v>
      </c>
      <c r="D4276" s="266" t="s">
        <v>5273</v>
      </c>
      <c r="E4276" s="215" t="s">
        <v>27</v>
      </c>
      <c r="F4276" s="264" t="s">
        <v>8013</v>
      </c>
      <c r="G4276" t="s">
        <v>8374</v>
      </c>
      <c r="H4276" s="264" t="str">
        <f>IFERROR(VLOOKUP(Table[[#This Row],[Activity Details of Assistance]],WHAT!E:F,2,FALSE),"")</f>
        <v># of HP sessions at institution level</v>
      </c>
      <c r="I4276" s="264"/>
      <c r="J4276">
        <v>7</v>
      </c>
      <c r="K4276" t="s">
        <v>8280</v>
      </c>
      <c r="L4276" s="219" t="s">
        <v>13</v>
      </c>
      <c r="M4276" t="s">
        <v>14</v>
      </c>
      <c r="N4276" t="s">
        <v>309</v>
      </c>
      <c r="O4276" t="s">
        <v>1606</v>
      </c>
      <c r="P4276" t="s">
        <v>6480</v>
      </c>
      <c r="Q4276" s="236">
        <v>44620</v>
      </c>
      <c r="R4276" s="236">
        <v>44896</v>
      </c>
      <c r="S4276" t="s">
        <v>8452</v>
      </c>
      <c r="T4276" s="267"/>
      <c r="U4276" s="267"/>
      <c r="V4276" s="267"/>
      <c r="W4276" s="267"/>
      <c r="X4276"/>
      <c r="Y4276" t="s">
        <v>8641</v>
      </c>
      <c r="Z4276" t="s">
        <v>8642</v>
      </c>
      <c r="AA4276" t="s">
        <v>8643</v>
      </c>
      <c r="AB4276" s="273" t="str">
        <f>_xlfn.IFNA(IF(Table[[#This Row],[Programme Partner]]&lt;&gt;Table[[#This Row],[Implementing Partner]],CONCATENATE(Table[[#This Row],[Programme Partner]],"-",Table[[#This Row],[Implementing Partner]]),Table[[#This Row],[Programme Partner]]),"")</f>
        <v>UNHCR-NGOF</v>
      </c>
    </row>
    <row r="4277" spans="1:28" ht="16.5" customHeight="1">
      <c r="A4277" s="183">
        <v>4725</v>
      </c>
      <c r="B4277" s="224" t="s">
        <v>5273</v>
      </c>
      <c r="C4277" s="265" t="s">
        <v>5184</v>
      </c>
      <c r="D4277" s="266" t="s">
        <v>5273</v>
      </c>
      <c r="E4277" s="215" t="s">
        <v>27</v>
      </c>
      <c r="F4277" s="264" t="s">
        <v>8014</v>
      </c>
      <c r="G4277" t="s">
        <v>8361</v>
      </c>
      <c r="H4277" s="264" t="str">
        <f>IFERROR(VLOOKUP(Table[[#This Row],[Activity Details of Assistance]],WHAT!E:F,2,FALSE),"")</f>
        <v># of plant</v>
      </c>
      <c r="I4277" s="264"/>
      <c r="J4277">
        <v>2</v>
      </c>
      <c r="K4277" t="s">
        <v>8280</v>
      </c>
      <c r="L4277" s="219" t="s">
        <v>13</v>
      </c>
      <c r="M4277" t="s">
        <v>14</v>
      </c>
      <c r="N4277" t="s">
        <v>309</v>
      </c>
      <c r="O4277" t="s">
        <v>1606</v>
      </c>
      <c r="P4277" t="s">
        <v>6480</v>
      </c>
      <c r="Q4277" s="236">
        <v>44620</v>
      </c>
      <c r="R4277" s="236">
        <v>44896</v>
      </c>
      <c r="S4277" t="s">
        <v>8452</v>
      </c>
      <c r="T4277" s="267"/>
      <c r="U4277" s="267"/>
      <c r="V4277" s="267"/>
      <c r="W4277" s="267"/>
      <c r="X4277"/>
      <c r="Y4277" t="s">
        <v>8641</v>
      </c>
      <c r="Z4277" t="s">
        <v>8642</v>
      </c>
      <c r="AA4277" t="s">
        <v>8643</v>
      </c>
      <c r="AB4277" s="273" t="str">
        <f>_xlfn.IFNA(IF(Table[[#This Row],[Programme Partner]]&lt;&gt;Table[[#This Row],[Implementing Partner]],CONCATENATE(Table[[#This Row],[Programme Partner]],"-",Table[[#This Row],[Implementing Partner]]),Table[[#This Row],[Programme Partner]]),"")</f>
        <v>UNHCR-NGOF</v>
      </c>
    </row>
    <row r="4278" spans="1:28" ht="16.5" customHeight="1">
      <c r="A4278" s="183">
        <v>4726</v>
      </c>
      <c r="B4278" s="224" t="s">
        <v>5273</v>
      </c>
      <c r="C4278" s="265" t="s">
        <v>5184</v>
      </c>
      <c r="D4278" s="266" t="s">
        <v>5273</v>
      </c>
      <c r="E4278" s="215" t="s">
        <v>27</v>
      </c>
      <c r="F4278" s="264" t="s">
        <v>8011</v>
      </c>
      <c r="G4278" s="195" t="s">
        <v>8584</v>
      </c>
      <c r="H4278" s="264" t="str">
        <f>IFERROR(VLOOKUP(Table[[#This Row],[Activity Details of Assistance]],WHAT!E:F,2,FALSE),"")</f>
        <v># of tube well</v>
      </c>
      <c r="I4278" s="264"/>
      <c r="J4278">
        <v>219</v>
      </c>
      <c r="K4278" t="s">
        <v>8280</v>
      </c>
      <c r="L4278" s="219" t="s">
        <v>13</v>
      </c>
      <c r="M4278" t="s">
        <v>14</v>
      </c>
      <c r="N4278" t="s">
        <v>309</v>
      </c>
      <c r="O4278" t="s">
        <v>1606</v>
      </c>
      <c r="P4278" t="s">
        <v>6386</v>
      </c>
      <c r="Q4278" s="236">
        <v>44620</v>
      </c>
      <c r="R4278" s="236">
        <v>44896</v>
      </c>
      <c r="S4278" t="s">
        <v>8452</v>
      </c>
      <c r="T4278" s="267"/>
      <c r="U4278" s="267"/>
      <c r="V4278" s="267"/>
      <c r="W4278" s="267"/>
      <c r="X4278"/>
      <c r="Y4278" t="s">
        <v>8641</v>
      </c>
      <c r="Z4278" t="s">
        <v>8642</v>
      </c>
      <c r="AA4278" t="s">
        <v>8643</v>
      </c>
      <c r="AB4278" s="273" t="str">
        <f>_xlfn.IFNA(IF(Table[[#This Row],[Programme Partner]]&lt;&gt;Table[[#This Row],[Implementing Partner]],CONCATENATE(Table[[#This Row],[Programme Partner]],"-",Table[[#This Row],[Implementing Partner]]),Table[[#This Row],[Programme Partner]]),"")</f>
        <v>UNHCR-NGOF</v>
      </c>
    </row>
    <row r="4279" spans="1:28" ht="16.5" customHeight="1">
      <c r="A4279" s="183">
        <v>4727</v>
      </c>
      <c r="B4279" s="264" t="s">
        <v>5273</v>
      </c>
      <c r="C4279" s="265" t="s">
        <v>5184</v>
      </c>
      <c r="D4279" s="266" t="s">
        <v>5273</v>
      </c>
      <c r="E4279" s="215" t="s">
        <v>27</v>
      </c>
      <c r="F4279" s="264" t="s">
        <v>8012</v>
      </c>
      <c r="G4279" s="195" t="s">
        <v>8365</v>
      </c>
      <c r="H4279" s="264" t="str">
        <f>IFERROR(VLOOKUP(Table[[#This Row],[Activity Details of Assistance]],WHAT!E:F,2,FALSE),"")</f>
        <v># of door</v>
      </c>
      <c r="I4279" s="264"/>
      <c r="J4279">
        <v>2</v>
      </c>
      <c r="K4279" t="s">
        <v>8280</v>
      </c>
      <c r="L4279" s="219" t="s">
        <v>13</v>
      </c>
      <c r="M4279" t="s">
        <v>14</v>
      </c>
      <c r="N4279" t="s">
        <v>309</v>
      </c>
      <c r="O4279" t="s">
        <v>1606</v>
      </c>
      <c r="P4279" t="s">
        <v>6386</v>
      </c>
      <c r="Q4279" s="236">
        <v>44620</v>
      </c>
      <c r="R4279" s="236">
        <v>44896</v>
      </c>
      <c r="S4279" t="s">
        <v>8452</v>
      </c>
      <c r="T4279" s="267"/>
      <c r="U4279" s="267"/>
      <c r="V4279" s="267"/>
      <c r="W4279" s="267"/>
      <c r="X4279"/>
      <c r="Y4279" t="s">
        <v>8641</v>
      </c>
      <c r="Z4279" t="s">
        <v>8642</v>
      </c>
      <c r="AA4279" t="s">
        <v>8643</v>
      </c>
      <c r="AB4279" s="273" t="str">
        <f>_xlfn.IFNA(IF(Table[[#This Row],[Programme Partner]]&lt;&gt;Table[[#This Row],[Implementing Partner]],CONCATENATE(Table[[#This Row],[Programme Partner]],"-",Table[[#This Row],[Implementing Partner]]),Table[[#This Row],[Programme Partner]]),"")</f>
        <v>UNHCR-NGOF</v>
      </c>
    </row>
    <row r="4280" spans="1:28" ht="16.5" customHeight="1">
      <c r="A4280" s="183">
        <v>4728</v>
      </c>
      <c r="B4280" s="264" t="s">
        <v>5273</v>
      </c>
      <c r="C4280" s="265" t="s">
        <v>5184</v>
      </c>
      <c r="D4280" s="266" t="s">
        <v>5273</v>
      </c>
      <c r="E4280" s="215" t="s">
        <v>27</v>
      </c>
      <c r="F4280" s="264" t="s">
        <v>8012</v>
      </c>
      <c r="G4280" t="s">
        <v>8359</v>
      </c>
      <c r="H4280" s="264" t="str">
        <f>IFERROR(VLOOKUP(Table[[#This Row],[Activity Details of Assistance]],WHAT!E:F,2,FALSE),"")</f>
        <v># of FSM Site</v>
      </c>
      <c r="I4280" s="264"/>
      <c r="J4280">
        <v>2</v>
      </c>
      <c r="K4280" t="s">
        <v>8280</v>
      </c>
      <c r="L4280" s="219" t="s">
        <v>13</v>
      </c>
      <c r="M4280" t="s">
        <v>14</v>
      </c>
      <c r="N4280" t="s">
        <v>309</v>
      </c>
      <c r="O4280" t="s">
        <v>1606</v>
      </c>
      <c r="P4280" t="s">
        <v>6386</v>
      </c>
      <c r="Q4280" s="236">
        <v>44620</v>
      </c>
      <c r="R4280" s="236">
        <v>44896</v>
      </c>
      <c r="S4280" t="s">
        <v>8452</v>
      </c>
      <c r="T4280" s="267"/>
      <c r="U4280" s="267"/>
      <c r="V4280" s="267"/>
      <c r="W4280" s="267"/>
      <c r="X4280"/>
      <c r="Y4280" t="s">
        <v>8641</v>
      </c>
      <c r="Z4280" t="s">
        <v>8642</v>
      </c>
      <c r="AA4280" t="s">
        <v>8643</v>
      </c>
      <c r="AB4280" s="273" t="str">
        <f>_xlfn.IFNA(IF(Table[[#This Row],[Programme Partner]]&lt;&gt;Table[[#This Row],[Implementing Partner]],CONCATENATE(Table[[#This Row],[Programme Partner]],"-",Table[[#This Row],[Implementing Partner]]),Table[[#This Row],[Programme Partner]]),"")</f>
        <v>UNHCR-NGOF</v>
      </c>
    </row>
    <row r="4281" spans="1:28" ht="16.5" customHeight="1">
      <c r="A4281" s="183">
        <v>4729</v>
      </c>
      <c r="B4281" s="264" t="s">
        <v>5273</v>
      </c>
      <c r="C4281" s="265" t="s">
        <v>5184</v>
      </c>
      <c r="D4281" s="266" t="s">
        <v>5273</v>
      </c>
      <c r="E4281" s="215" t="s">
        <v>27</v>
      </c>
      <c r="F4281" s="264" t="s">
        <v>8012</v>
      </c>
      <c r="G4281" s="195" t="s">
        <v>8356</v>
      </c>
      <c r="H4281" s="264" t="str">
        <f>IFERROR(VLOOKUP(Table[[#This Row],[Activity Details of Assistance]],WHAT!E:F,2,FALSE),"")</f>
        <v># of FSM Site</v>
      </c>
      <c r="I4281" s="264"/>
      <c r="J4281">
        <v>1</v>
      </c>
      <c r="K4281" t="s">
        <v>8280</v>
      </c>
      <c r="L4281" s="219" t="s">
        <v>13</v>
      </c>
      <c r="M4281" t="s">
        <v>14</v>
      </c>
      <c r="N4281" t="s">
        <v>309</v>
      </c>
      <c r="O4281" t="s">
        <v>1606</v>
      </c>
      <c r="P4281" t="s">
        <v>6386</v>
      </c>
      <c r="Q4281" s="236">
        <v>44620</v>
      </c>
      <c r="R4281" s="236">
        <v>44896</v>
      </c>
      <c r="S4281" t="s">
        <v>8452</v>
      </c>
      <c r="T4281" s="267"/>
      <c r="U4281" s="267"/>
      <c r="V4281" s="267"/>
      <c r="W4281" s="267"/>
      <c r="X4281"/>
      <c r="Y4281" t="s">
        <v>8641</v>
      </c>
      <c r="Z4281" t="s">
        <v>8642</v>
      </c>
      <c r="AA4281" t="s">
        <v>8643</v>
      </c>
      <c r="AB4281" s="273" t="str">
        <f>_xlfn.IFNA(IF(Table[[#This Row],[Programme Partner]]&lt;&gt;Table[[#This Row],[Implementing Partner]],CONCATENATE(Table[[#This Row],[Programme Partner]],"-",Table[[#This Row],[Implementing Partner]]),Table[[#This Row],[Programme Partner]]),"")</f>
        <v>UNHCR-NGOF</v>
      </c>
    </row>
    <row r="4282" spans="1:28" ht="16.5" customHeight="1">
      <c r="A4282" s="183">
        <v>4730</v>
      </c>
      <c r="B4282" s="264" t="s">
        <v>5273</v>
      </c>
      <c r="C4282" s="265" t="s">
        <v>5184</v>
      </c>
      <c r="D4282" s="266" t="s">
        <v>5273</v>
      </c>
      <c r="E4282" s="215" t="s">
        <v>27</v>
      </c>
      <c r="F4282" s="264" t="s">
        <v>8012</v>
      </c>
      <c r="G4282" t="s">
        <v>8354</v>
      </c>
      <c r="H4282" s="264" t="str">
        <f>IFERROR(VLOOKUP(Table[[#This Row],[Activity Details of Assistance]],WHAT!E:F,2,FALSE),"")</f>
        <v># of door</v>
      </c>
      <c r="I4282" s="264"/>
      <c r="J4282">
        <v>4</v>
      </c>
      <c r="K4282" t="s">
        <v>8280</v>
      </c>
      <c r="L4282" s="219" t="s">
        <v>13</v>
      </c>
      <c r="M4282" t="s">
        <v>14</v>
      </c>
      <c r="N4282" t="s">
        <v>309</v>
      </c>
      <c r="O4282" t="s">
        <v>1606</v>
      </c>
      <c r="P4282" t="s">
        <v>6386</v>
      </c>
      <c r="Q4282" s="236">
        <v>44620</v>
      </c>
      <c r="R4282" s="236">
        <v>44896</v>
      </c>
      <c r="S4282" t="s">
        <v>8452</v>
      </c>
      <c r="T4282" s="267"/>
      <c r="U4282" s="267"/>
      <c r="V4282" s="267"/>
      <c r="W4282" s="267"/>
      <c r="X4282"/>
      <c r="Y4282" t="s">
        <v>8641</v>
      </c>
      <c r="Z4282" t="s">
        <v>8642</v>
      </c>
      <c r="AA4282" t="s">
        <v>8643</v>
      </c>
      <c r="AB4282" s="273" t="str">
        <f>_xlfn.IFNA(IF(Table[[#This Row],[Programme Partner]]&lt;&gt;Table[[#This Row],[Implementing Partner]],CONCATENATE(Table[[#This Row],[Programme Partner]],"-",Table[[#This Row],[Implementing Partner]]),Table[[#This Row],[Programme Partner]]),"")</f>
        <v>UNHCR-NGOF</v>
      </c>
    </row>
    <row r="4283" spans="1:28" ht="16.5" customHeight="1">
      <c r="A4283" s="183">
        <v>4731</v>
      </c>
      <c r="B4283" s="264" t="s">
        <v>5273</v>
      </c>
      <c r="C4283" s="265" t="s">
        <v>5184</v>
      </c>
      <c r="D4283" s="266" t="s">
        <v>5273</v>
      </c>
      <c r="E4283" s="215" t="s">
        <v>27</v>
      </c>
      <c r="F4283" s="264" t="s">
        <v>8012</v>
      </c>
      <c r="G4283" s="195" t="s">
        <v>8586</v>
      </c>
      <c r="H4283" s="264" t="str">
        <f>IFERROR(VLOOKUP(Table[[#This Row],[Activity Details of Assistance]],WHAT!E:F,2,FALSE),"")</f>
        <v># of door</v>
      </c>
      <c r="I4283" s="264"/>
      <c r="J4283">
        <v>676</v>
      </c>
      <c r="K4283" t="s">
        <v>8280</v>
      </c>
      <c r="L4283" s="219" t="s">
        <v>13</v>
      </c>
      <c r="M4283" t="s">
        <v>14</v>
      </c>
      <c r="N4283" t="s">
        <v>309</v>
      </c>
      <c r="O4283" t="s">
        <v>1606</v>
      </c>
      <c r="P4283" t="s">
        <v>6386</v>
      </c>
      <c r="Q4283" s="236">
        <v>44620</v>
      </c>
      <c r="R4283" s="236">
        <v>44896</v>
      </c>
      <c r="S4283" t="s">
        <v>8452</v>
      </c>
      <c r="T4283" s="267"/>
      <c r="U4283" s="267"/>
      <c r="V4283" s="267"/>
      <c r="W4283" s="267"/>
      <c r="X4283"/>
      <c r="Y4283" t="s">
        <v>8641</v>
      </c>
      <c r="Z4283" t="s">
        <v>8642</v>
      </c>
      <c r="AA4283" t="s">
        <v>8643</v>
      </c>
      <c r="AB4283" s="273" t="str">
        <f>_xlfn.IFNA(IF(Table[[#This Row],[Programme Partner]]&lt;&gt;Table[[#This Row],[Implementing Partner]],CONCATENATE(Table[[#This Row],[Programme Partner]],"-",Table[[#This Row],[Implementing Partner]]),Table[[#This Row],[Programme Partner]]),"")</f>
        <v>UNHCR-NGOF</v>
      </c>
    </row>
    <row r="4284" spans="1:28" ht="16.5" customHeight="1">
      <c r="A4284" s="183">
        <v>4732</v>
      </c>
      <c r="B4284" s="264" t="s">
        <v>5273</v>
      </c>
      <c r="C4284" s="265" t="s">
        <v>5184</v>
      </c>
      <c r="D4284" s="266" t="s">
        <v>5273</v>
      </c>
      <c r="E4284" s="215" t="s">
        <v>27</v>
      </c>
      <c r="F4284" s="264" t="s">
        <v>8012</v>
      </c>
      <c r="G4284" t="s">
        <v>8357</v>
      </c>
      <c r="H4284" s="264" t="str">
        <f>IFERROR(VLOOKUP(Table[[#This Row],[Activity Details of Assistance]],WHAT!E:F,2,FALSE),"")</f>
        <v># of door</v>
      </c>
      <c r="I4284" s="264"/>
      <c r="J4284">
        <v>317</v>
      </c>
      <c r="K4284" t="s">
        <v>8280</v>
      </c>
      <c r="L4284" s="219" t="s">
        <v>13</v>
      </c>
      <c r="M4284" t="s">
        <v>14</v>
      </c>
      <c r="N4284" t="s">
        <v>309</v>
      </c>
      <c r="O4284" t="s">
        <v>1606</v>
      </c>
      <c r="P4284" t="s">
        <v>6386</v>
      </c>
      <c r="Q4284" s="236">
        <v>44620</v>
      </c>
      <c r="R4284" s="236">
        <v>44896</v>
      </c>
      <c r="S4284" t="s">
        <v>8452</v>
      </c>
      <c r="T4284" s="267"/>
      <c r="U4284" s="267"/>
      <c r="V4284" s="267"/>
      <c r="W4284" s="267"/>
      <c r="X4284"/>
      <c r="Y4284" t="s">
        <v>8641</v>
      </c>
      <c r="Z4284" t="s">
        <v>8642</v>
      </c>
      <c r="AA4284" t="s">
        <v>8643</v>
      </c>
      <c r="AB4284" s="273" t="str">
        <f>_xlfn.IFNA(IF(Table[[#This Row],[Programme Partner]]&lt;&gt;Table[[#This Row],[Implementing Partner]],CONCATENATE(Table[[#This Row],[Programme Partner]],"-",Table[[#This Row],[Implementing Partner]]),Table[[#This Row],[Programme Partner]]),"")</f>
        <v>UNHCR-NGOF</v>
      </c>
    </row>
    <row r="4285" spans="1:28" ht="16.5" customHeight="1">
      <c r="A4285" s="183">
        <v>4733</v>
      </c>
      <c r="B4285" s="264" t="s">
        <v>5273</v>
      </c>
      <c r="C4285" s="265" t="s">
        <v>5184</v>
      </c>
      <c r="D4285" s="266" t="s">
        <v>5273</v>
      </c>
      <c r="E4285" s="215" t="s">
        <v>27</v>
      </c>
      <c r="F4285" s="264" t="s">
        <v>8013</v>
      </c>
      <c r="G4285" t="s">
        <v>8313</v>
      </c>
      <c r="H4285" s="264" t="str">
        <f>IFERROR(VLOOKUP(Table[[#This Row],[Activity Details of Assistance]],WHAT!E:F,2,FALSE),"")</f>
        <v># of HP sessions at community level</v>
      </c>
      <c r="I4285" s="264"/>
      <c r="J4285">
        <v>135</v>
      </c>
      <c r="K4285" t="s">
        <v>8280</v>
      </c>
      <c r="L4285" s="219" t="s">
        <v>13</v>
      </c>
      <c r="M4285" t="s">
        <v>14</v>
      </c>
      <c r="N4285" t="s">
        <v>309</v>
      </c>
      <c r="O4285" t="s">
        <v>1606</v>
      </c>
      <c r="P4285" t="s">
        <v>6386</v>
      </c>
      <c r="Q4285" s="236">
        <v>44620</v>
      </c>
      <c r="R4285" s="236">
        <v>44896</v>
      </c>
      <c r="S4285" t="s">
        <v>8452</v>
      </c>
      <c r="T4285" s="267"/>
      <c r="U4285" s="267"/>
      <c r="V4285" s="267"/>
      <c r="W4285" s="267"/>
      <c r="X4285"/>
      <c r="Y4285" t="s">
        <v>8641</v>
      </c>
      <c r="Z4285" t="s">
        <v>8642</v>
      </c>
      <c r="AA4285" t="s">
        <v>8643</v>
      </c>
      <c r="AB4285" s="273" t="str">
        <f>_xlfn.IFNA(IF(Table[[#This Row],[Programme Partner]]&lt;&gt;Table[[#This Row],[Implementing Partner]],CONCATENATE(Table[[#This Row],[Programme Partner]],"-",Table[[#This Row],[Implementing Partner]]),Table[[#This Row],[Programme Partner]]),"")</f>
        <v>UNHCR-NGOF</v>
      </c>
    </row>
    <row r="4286" spans="1:28" ht="16.5" customHeight="1">
      <c r="A4286" s="183">
        <v>4734</v>
      </c>
      <c r="B4286" s="264" t="s">
        <v>5273</v>
      </c>
      <c r="C4286" s="265" t="s">
        <v>5184</v>
      </c>
      <c r="D4286" s="266" t="s">
        <v>5273</v>
      </c>
      <c r="E4286" s="215" t="s">
        <v>27</v>
      </c>
      <c r="F4286" s="264" t="s">
        <v>8013</v>
      </c>
      <c r="G4286" t="s">
        <v>8314</v>
      </c>
      <c r="H4286" s="264" t="str">
        <f>IFERROR(VLOOKUP(Table[[#This Row],[Activity Details of Assistance]],WHAT!E:F,2,FALSE),"")</f>
        <v># of HP sessions at HH level</v>
      </c>
      <c r="I4286" s="264"/>
      <c r="J4286">
        <v>3865</v>
      </c>
      <c r="K4286" t="s">
        <v>8280</v>
      </c>
      <c r="L4286" s="219" t="s">
        <v>13</v>
      </c>
      <c r="M4286" t="s">
        <v>14</v>
      </c>
      <c r="N4286" t="s">
        <v>309</v>
      </c>
      <c r="O4286" t="s">
        <v>1606</v>
      </c>
      <c r="P4286" t="s">
        <v>6386</v>
      </c>
      <c r="Q4286" s="236">
        <v>44620</v>
      </c>
      <c r="R4286" s="236">
        <v>44896</v>
      </c>
      <c r="S4286" t="s">
        <v>8452</v>
      </c>
      <c r="T4286" s="267"/>
      <c r="U4286" s="267"/>
      <c r="V4286" s="267"/>
      <c r="W4286" s="267"/>
      <c r="X4286"/>
      <c r="Y4286" t="s">
        <v>8641</v>
      </c>
      <c r="Z4286" t="s">
        <v>8642</v>
      </c>
      <c r="AA4286" t="s">
        <v>8643</v>
      </c>
      <c r="AB4286" s="273" t="str">
        <f>_xlfn.IFNA(IF(Table[[#This Row],[Programme Partner]]&lt;&gt;Table[[#This Row],[Implementing Partner]],CONCATENATE(Table[[#This Row],[Programme Partner]],"-",Table[[#This Row],[Implementing Partner]]),Table[[#This Row],[Programme Partner]]),"")</f>
        <v>UNHCR-NGOF</v>
      </c>
    </row>
    <row r="4287" spans="1:28" ht="16.5" customHeight="1">
      <c r="A4287" s="183">
        <v>4735</v>
      </c>
      <c r="B4287" s="264" t="s">
        <v>5273</v>
      </c>
      <c r="C4287" s="265" t="s">
        <v>5184</v>
      </c>
      <c r="D4287" s="266" t="s">
        <v>5273</v>
      </c>
      <c r="E4287" s="215" t="s">
        <v>27</v>
      </c>
      <c r="F4287" s="264" t="s">
        <v>8013</v>
      </c>
      <c r="G4287" t="s">
        <v>8374</v>
      </c>
      <c r="H4287" s="264" t="str">
        <f>IFERROR(VLOOKUP(Table[[#This Row],[Activity Details of Assistance]],WHAT!E:F,2,FALSE),"")</f>
        <v># of HP sessions at institution level</v>
      </c>
      <c r="I4287" s="264"/>
      <c r="J4287">
        <v>5</v>
      </c>
      <c r="K4287" t="s">
        <v>8280</v>
      </c>
      <c r="L4287" s="219" t="s">
        <v>13</v>
      </c>
      <c r="M4287" t="s">
        <v>14</v>
      </c>
      <c r="N4287" t="s">
        <v>309</v>
      </c>
      <c r="O4287" t="s">
        <v>1606</v>
      </c>
      <c r="P4287" t="s">
        <v>6386</v>
      </c>
      <c r="Q4287" s="236">
        <v>44620</v>
      </c>
      <c r="R4287" s="236">
        <v>44896</v>
      </c>
      <c r="S4287" t="s">
        <v>8452</v>
      </c>
      <c r="T4287" s="267"/>
      <c r="U4287" s="267"/>
      <c r="V4287" s="267"/>
      <c r="W4287" s="267"/>
      <c r="X4287"/>
      <c r="Y4287" t="s">
        <v>8641</v>
      </c>
      <c r="Z4287" t="s">
        <v>8642</v>
      </c>
      <c r="AA4287" t="s">
        <v>8643</v>
      </c>
      <c r="AB4287" s="273" t="str">
        <f>_xlfn.IFNA(IF(Table[[#This Row],[Programme Partner]]&lt;&gt;Table[[#This Row],[Implementing Partner]],CONCATENATE(Table[[#This Row],[Programme Partner]],"-",Table[[#This Row],[Implementing Partner]]),Table[[#This Row],[Programme Partner]]),"")</f>
        <v>UNHCR-NGOF</v>
      </c>
    </row>
    <row r="4288" spans="1:28" ht="16.5" customHeight="1">
      <c r="A4288" s="183">
        <v>4736</v>
      </c>
      <c r="B4288" s="264" t="s">
        <v>5273</v>
      </c>
      <c r="C4288" s="265" t="s">
        <v>5184</v>
      </c>
      <c r="D4288" s="266" t="s">
        <v>5273</v>
      </c>
      <c r="E4288" s="215" t="s">
        <v>27</v>
      </c>
      <c r="F4288" s="264" t="s">
        <v>8013</v>
      </c>
      <c r="G4288" t="s">
        <v>8317</v>
      </c>
      <c r="H4288" s="264" t="str">
        <f>IFERROR(VLOOKUP(Table[[#This Row],[Activity Details of Assistance]],WHAT!E:F,2,FALSE),"")</f>
        <v># of estimated persons reached by mass-media campaign</v>
      </c>
      <c r="I4288" s="264"/>
      <c r="J4288">
        <v>4</v>
      </c>
      <c r="K4288" t="s">
        <v>8280</v>
      </c>
      <c r="L4288" s="219" t="s">
        <v>13</v>
      </c>
      <c r="M4288" t="s">
        <v>14</v>
      </c>
      <c r="N4288" t="s">
        <v>309</v>
      </c>
      <c r="O4288" t="s">
        <v>1606</v>
      </c>
      <c r="P4288" t="s">
        <v>6386</v>
      </c>
      <c r="Q4288" s="236">
        <v>44620</v>
      </c>
      <c r="R4288" s="236">
        <v>44896</v>
      </c>
      <c r="S4288" t="s">
        <v>8452</v>
      </c>
      <c r="T4288" s="267"/>
      <c r="U4288" s="267"/>
      <c r="V4288" s="267"/>
      <c r="W4288" s="267"/>
      <c r="X4288"/>
      <c r="Y4288" t="s">
        <v>8641</v>
      </c>
      <c r="Z4288" t="s">
        <v>8642</v>
      </c>
      <c r="AA4288" t="s">
        <v>8643</v>
      </c>
      <c r="AB4288" s="273" t="str">
        <f>_xlfn.IFNA(IF(Table[[#This Row],[Programme Partner]]&lt;&gt;Table[[#This Row],[Implementing Partner]],CONCATENATE(Table[[#This Row],[Programme Partner]],"-",Table[[#This Row],[Implementing Partner]]),Table[[#This Row],[Programme Partner]]),"")</f>
        <v>UNHCR-NGOF</v>
      </c>
    </row>
    <row r="4289" spans="1:28" ht="16.5" customHeight="1">
      <c r="A4289" s="183">
        <v>4737</v>
      </c>
      <c r="B4289" s="264" t="s">
        <v>5273</v>
      </c>
      <c r="C4289" s="265" t="s">
        <v>5184</v>
      </c>
      <c r="D4289" s="266" t="s">
        <v>5273</v>
      </c>
      <c r="E4289" s="215" t="s">
        <v>27</v>
      </c>
      <c r="F4289" s="264" t="s">
        <v>8014</v>
      </c>
      <c r="G4289" s="195" t="s">
        <v>8243</v>
      </c>
      <c r="H4289" s="264" t="str">
        <f>IFERROR(VLOOKUP(Table[[#This Row],[Activity Details of Assistance]],WHAT!E:F,2,FALSE),"")</f>
        <v># of pit</v>
      </c>
      <c r="I4289" s="264"/>
      <c r="J4289">
        <v>12</v>
      </c>
      <c r="K4289" t="s">
        <v>8280</v>
      </c>
      <c r="L4289" s="219" t="s">
        <v>13</v>
      </c>
      <c r="M4289" t="s">
        <v>14</v>
      </c>
      <c r="N4289" t="s">
        <v>309</v>
      </c>
      <c r="O4289" t="s">
        <v>1606</v>
      </c>
      <c r="P4289" t="s">
        <v>6386</v>
      </c>
      <c r="Q4289" s="236">
        <v>44620</v>
      </c>
      <c r="R4289" s="236">
        <v>44896</v>
      </c>
      <c r="S4289" t="s">
        <v>8452</v>
      </c>
      <c r="T4289" s="267"/>
      <c r="U4289" s="267"/>
      <c r="V4289" s="267"/>
      <c r="W4289" s="267"/>
      <c r="X4289"/>
      <c r="Y4289" t="s">
        <v>8641</v>
      </c>
      <c r="Z4289" t="s">
        <v>8642</v>
      </c>
      <c r="AA4289" t="s">
        <v>8643</v>
      </c>
      <c r="AB4289" s="273" t="str">
        <f>_xlfn.IFNA(IF(Table[[#This Row],[Programme Partner]]&lt;&gt;Table[[#This Row],[Implementing Partner]],CONCATENATE(Table[[#This Row],[Programme Partner]],"-",Table[[#This Row],[Implementing Partner]]),Table[[#This Row],[Programme Partner]]),"")</f>
        <v>UNHCR-NGOF</v>
      </c>
    </row>
    <row r="4290" spans="1:28" ht="16.5" customHeight="1">
      <c r="A4290" s="183">
        <v>4738</v>
      </c>
      <c r="B4290" s="264" t="s">
        <v>5273</v>
      </c>
      <c r="C4290" s="265" t="s">
        <v>5184</v>
      </c>
      <c r="D4290" s="266" t="s">
        <v>5273</v>
      </c>
      <c r="E4290" s="215" t="s">
        <v>27</v>
      </c>
      <c r="F4290" s="264" t="s">
        <v>8014</v>
      </c>
      <c r="G4290" t="s">
        <v>8361</v>
      </c>
      <c r="H4290" s="264" t="str">
        <f>IFERROR(VLOOKUP(Table[[#This Row],[Activity Details of Assistance]],WHAT!E:F,2,FALSE),"")</f>
        <v># of plant</v>
      </c>
      <c r="I4290" s="264"/>
      <c r="J4290">
        <v>1</v>
      </c>
      <c r="K4290" t="s">
        <v>8280</v>
      </c>
      <c r="L4290" s="219" t="s">
        <v>13</v>
      </c>
      <c r="M4290" t="s">
        <v>14</v>
      </c>
      <c r="N4290" t="s">
        <v>309</v>
      </c>
      <c r="O4290" t="s">
        <v>1606</v>
      </c>
      <c r="P4290" t="s">
        <v>6386</v>
      </c>
      <c r="Q4290" s="236">
        <v>44620</v>
      </c>
      <c r="R4290" s="236">
        <v>44896</v>
      </c>
      <c r="S4290" t="s">
        <v>8452</v>
      </c>
      <c r="T4290" s="267"/>
      <c r="U4290" s="267"/>
      <c r="V4290" s="267"/>
      <c r="W4290" s="267"/>
      <c r="X4290"/>
      <c r="Y4290" t="s">
        <v>8641</v>
      </c>
      <c r="Z4290" t="s">
        <v>8642</v>
      </c>
      <c r="AA4290" t="s">
        <v>8643</v>
      </c>
      <c r="AB4290" s="273" t="str">
        <f>_xlfn.IFNA(IF(Table[[#This Row],[Programme Partner]]&lt;&gt;Table[[#This Row],[Implementing Partner]],CONCATENATE(Table[[#This Row],[Programme Partner]],"-",Table[[#This Row],[Implementing Partner]]),Table[[#This Row],[Programme Partner]]),"")</f>
        <v>UNHCR-NGOF</v>
      </c>
    </row>
    <row r="4291" spans="1:28" ht="16.5" customHeight="1">
      <c r="A4291" s="183">
        <v>4739</v>
      </c>
      <c r="B4291" s="264" t="s">
        <v>5273</v>
      </c>
      <c r="C4291" s="265" t="s">
        <v>5184</v>
      </c>
      <c r="D4291" s="266" t="s">
        <v>5273</v>
      </c>
      <c r="E4291" s="215" t="s">
        <v>27</v>
      </c>
      <c r="F4291" s="264" t="s">
        <v>8011</v>
      </c>
      <c r="G4291" t="s">
        <v>8355</v>
      </c>
      <c r="H4291" s="264" t="str">
        <f>IFERROR(VLOOKUP(Table[[#This Row],[Activity Details of Assistance]],WHAT!E:F,2,FALSE),"")</f>
        <v># of water network</v>
      </c>
      <c r="I4291" s="264"/>
      <c r="J4291">
        <v>1</v>
      </c>
      <c r="K4291" t="s">
        <v>8280</v>
      </c>
      <c r="L4291" s="219" t="s">
        <v>13</v>
      </c>
      <c r="M4291" t="s">
        <v>14</v>
      </c>
      <c r="N4291" t="s">
        <v>309</v>
      </c>
      <c r="O4291" t="s">
        <v>1607</v>
      </c>
      <c r="P4291" t="s">
        <v>4710</v>
      </c>
      <c r="Q4291" s="236">
        <v>44592</v>
      </c>
      <c r="R4291" s="236">
        <v>44896</v>
      </c>
      <c r="S4291" t="s">
        <v>8452</v>
      </c>
      <c r="T4291" s="267"/>
      <c r="U4291" s="267"/>
      <c r="V4291" s="267"/>
      <c r="W4291" s="267"/>
      <c r="X4291" t="s">
        <v>5756</v>
      </c>
      <c r="Y4291" t="s">
        <v>8641</v>
      </c>
      <c r="Z4291" t="s">
        <v>8642</v>
      </c>
      <c r="AA4291" t="s">
        <v>8643</v>
      </c>
      <c r="AB4291" s="273" t="str">
        <f>_xlfn.IFNA(IF(Table[[#This Row],[Programme Partner]]&lt;&gt;Table[[#This Row],[Implementing Partner]],CONCATENATE(Table[[#This Row],[Programme Partner]],"-",Table[[#This Row],[Implementing Partner]]),Table[[#This Row],[Programme Partner]]),"")</f>
        <v>UNHCR-NGOF</v>
      </c>
    </row>
    <row r="4292" spans="1:28" ht="16.5" customHeight="1">
      <c r="A4292" s="183">
        <v>4740</v>
      </c>
      <c r="B4292" s="264" t="s">
        <v>5273</v>
      </c>
      <c r="C4292" s="265" t="s">
        <v>5184</v>
      </c>
      <c r="D4292" s="266" t="s">
        <v>5273</v>
      </c>
      <c r="E4292" s="215" t="s">
        <v>27</v>
      </c>
      <c r="F4292" s="264" t="s">
        <v>8012</v>
      </c>
      <c r="G4292" t="s">
        <v>8359</v>
      </c>
      <c r="H4292" s="264" t="str">
        <f>IFERROR(VLOOKUP(Table[[#This Row],[Activity Details of Assistance]],WHAT!E:F,2,FALSE),"")</f>
        <v># of FSM Site</v>
      </c>
      <c r="I4292" s="264"/>
      <c r="J4292">
        <v>5</v>
      </c>
      <c r="K4292" t="s">
        <v>8280</v>
      </c>
      <c r="L4292" s="219" t="s">
        <v>13</v>
      </c>
      <c r="M4292" t="s">
        <v>14</v>
      </c>
      <c r="N4292" t="s">
        <v>309</v>
      </c>
      <c r="O4292" t="s">
        <v>1607</v>
      </c>
      <c r="P4292" t="s">
        <v>4710</v>
      </c>
      <c r="Q4292" s="236">
        <v>44620</v>
      </c>
      <c r="R4292" s="236">
        <v>44896</v>
      </c>
      <c r="S4292" t="s">
        <v>8452</v>
      </c>
      <c r="T4292" s="267"/>
      <c r="U4292" s="267"/>
      <c r="V4292" s="267"/>
      <c r="W4292" s="267"/>
      <c r="X4292"/>
      <c r="Y4292" t="s">
        <v>8641</v>
      </c>
      <c r="Z4292" t="s">
        <v>8642</v>
      </c>
      <c r="AA4292" t="s">
        <v>8643</v>
      </c>
      <c r="AB4292" s="273" t="str">
        <f>_xlfn.IFNA(IF(Table[[#This Row],[Programme Partner]]&lt;&gt;Table[[#This Row],[Implementing Partner]],CONCATENATE(Table[[#This Row],[Programme Partner]],"-",Table[[#This Row],[Implementing Partner]]),Table[[#This Row],[Programme Partner]]),"")</f>
        <v>UNHCR-NGOF</v>
      </c>
    </row>
    <row r="4293" spans="1:28" ht="16.5" customHeight="1">
      <c r="A4293" s="183">
        <v>4741</v>
      </c>
      <c r="B4293" s="264" t="s">
        <v>5273</v>
      </c>
      <c r="C4293" s="265" t="s">
        <v>5184</v>
      </c>
      <c r="D4293" s="266" t="s">
        <v>5273</v>
      </c>
      <c r="E4293" s="215" t="s">
        <v>27</v>
      </c>
      <c r="F4293" s="264" t="s">
        <v>8012</v>
      </c>
      <c r="G4293" t="s">
        <v>8356</v>
      </c>
      <c r="H4293" s="264" t="str">
        <f>IFERROR(VLOOKUP(Table[[#This Row],[Activity Details of Assistance]],WHAT!E:F,2,FALSE),"")</f>
        <v># of FSM Site</v>
      </c>
      <c r="I4293" s="264"/>
      <c r="J4293">
        <v>1</v>
      </c>
      <c r="K4293" t="s">
        <v>8280</v>
      </c>
      <c r="L4293" s="219" t="s">
        <v>13</v>
      </c>
      <c r="M4293" t="s">
        <v>14</v>
      </c>
      <c r="N4293" t="s">
        <v>309</v>
      </c>
      <c r="O4293" t="s">
        <v>1607</v>
      </c>
      <c r="P4293" t="s">
        <v>4710</v>
      </c>
      <c r="Q4293" s="236">
        <v>44620</v>
      </c>
      <c r="R4293" s="236">
        <v>44896</v>
      </c>
      <c r="S4293" t="s">
        <v>8452</v>
      </c>
      <c r="T4293" s="267"/>
      <c r="U4293" s="267"/>
      <c r="V4293" s="267"/>
      <c r="W4293" s="267"/>
      <c r="X4293"/>
      <c r="Y4293" t="s">
        <v>8641</v>
      </c>
      <c r="Z4293" t="s">
        <v>8642</v>
      </c>
      <c r="AA4293" t="s">
        <v>8643</v>
      </c>
      <c r="AB4293" s="273" t="str">
        <f>_xlfn.IFNA(IF(Table[[#This Row],[Programme Partner]]&lt;&gt;Table[[#This Row],[Implementing Partner]],CONCATENATE(Table[[#This Row],[Programme Partner]],"-",Table[[#This Row],[Implementing Partner]]),Table[[#This Row],[Programme Partner]]),"")</f>
        <v>UNHCR-NGOF</v>
      </c>
    </row>
    <row r="4294" spans="1:28" ht="16.5" customHeight="1">
      <c r="A4294" s="183">
        <v>4742</v>
      </c>
      <c r="B4294" s="264" t="s">
        <v>5273</v>
      </c>
      <c r="C4294" s="265" t="s">
        <v>5184</v>
      </c>
      <c r="D4294" s="266" t="s">
        <v>5273</v>
      </c>
      <c r="E4294" s="215" t="s">
        <v>27</v>
      </c>
      <c r="F4294" s="264" t="s">
        <v>8012</v>
      </c>
      <c r="G4294" s="195" t="s">
        <v>8586</v>
      </c>
      <c r="H4294" s="264" t="str">
        <f>IFERROR(VLOOKUP(Table[[#This Row],[Activity Details of Assistance]],WHAT!E:F,2,FALSE),"")</f>
        <v># of door</v>
      </c>
      <c r="I4294" s="264"/>
      <c r="J4294">
        <v>180</v>
      </c>
      <c r="K4294" t="s">
        <v>8280</v>
      </c>
      <c r="L4294" s="219" t="s">
        <v>13</v>
      </c>
      <c r="M4294" t="s">
        <v>14</v>
      </c>
      <c r="N4294" t="s">
        <v>309</v>
      </c>
      <c r="O4294" t="s">
        <v>1607</v>
      </c>
      <c r="P4294" t="s">
        <v>4710</v>
      </c>
      <c r="Q4294" s="236">
        <v>44620</v>
      </c>
      <c r="R4294" s="236">
        <v>44896</v>
      </c>
      <c r="S4294" t="s">
        <v>8452</v>
      </c>
      <c r="T4294" s="267"/>
      <c r="U4294" s="267"/>
      <c r="V4294" s="267"/>
      <c r="W4294" s="267"/>
      <c r="X4294"/>
      <c r="Y4294" t="s">
        <v>8641</v>
      </c>
      <c r="Z4294" t="s">
        <v>8642</v>
      </c>
      <c r="AA4294" t="s">
        <v>8643</v>
      </c>
      <c r="AB4294" s="273" t="str">
        <f>_xlfn.IFNA(IF(Table[[#This Row],[Programme Partner]]&lt;&gt;Table[[#This Row],[Implementing Partner]],CONCATENATE(Table[[#This Row],[Programme Partner]],"-",Table[[#This Row],[Implementing Partner]]),Table[[#This Row],[Programme Partner]]),"")</f>
        <v>UNHCR-NGOF</v>
      </c>
    </row>
    <row r="4295" spans="1:28" ht="16.5" customHeight="1">
      <c r="A4295" s="183">
        <v>4743</v>
      </c>
      <c r="B4295" s="264" t="s">
        <v>5273</v>
      </c>
      <c r="C4295" s="265" t="s">
        <v>5184</v>
      </c>
      <c r="D4295" s="266" t="s">
        <v>5273</v>
      </c>
      <c r="E4295" s="215" t="s">
        <v>27</v>
      </c>
      <c r="F4295" s="264" t="s">
        <v>8012</v>
      </c>
      <c r="G4295" t="s">
        <v>8357</v>
      </c>
      <c r="H4295" s="264" t="str">
        <f>IFERROR(VLOOKUP(Table[[#This Row],[Activity Details of Assistance]],WHAT!E:F,2,FALSE),"")</f>
        <v># of door</v>
      </c>
      <c r="I4295" s="264"/>
      <c r="J4295">
        <v>319</v>
      </c>
      <c r="K4295" t="s">
        <v>8280</v>
      </c>
      <c r="L4295" s="219" t="s">
        <v>13</v>
      </c>
      <c r="M4295" t="s">
        <v>14</v>
      </c>
      <c r="N4295" t="s">
        <v>309</v>
      </c>
      <c r="O4295" t="s">
        <v>1607</v>
      </c>
      <c r="P4295" t="s">
        <v>4710</v>
      </c>
      <c r="Q4295" s="236">
        <v>44620</v>
      </c>
      <c r="R4295" s="236">
        <v>44896</v>
      </c>
      <c r="S4295" t="s">
        <v>8452</v>
      </c>
      <c r="T4295" s="267"/>
      <c r="U4295" s="267"/>
      <c r="V4295" s="267"/>
      <c r="W4295" s="267"/>
      <c r="X4295"/>
      <c r="Y4295" t="s">
        <v>8641</v>
      </c>
      <c r="Z4295" t="s">
        <v>8642</v>
      </c>
      <c r="AA4295" t="s">
        <v>8643</v>
      </c>
      <c r="AB4295" s="273" t="str">
        <f>_xlfn.IFNA(IF(Table[[#This Row],[Programme Partner]]&lt;&gt;Table[[#This Row],[Implementing Partner]],CONCATENATE(Table[[#This Row],[Programme Partner]],"-",Table[[#This Row],[Implementing Partner]]),Table[[#This Row],[Programme Partner]]),"")</f>
        <v>UNHCR-NGOF</v>
      </c>
    </row>
    <row r="4296" spans="1:28" ht="16.5" customHeight="1">
      <c r="A4296" s="183">
        <v>4744</v>
      </c>
      <c r="B4296" s="264" t="s">
        <v>5273</v>
      </c>
      <c r="C4296" s="265" t="s">
        <v>5184</v>
      </c>
      <c r="D4296" s="266" t="s">
        <v>5273</v>
      </c>
      <c r="E4296" s="215" t="s">
        <v>27</v>
      </c>
      <c r="F4296" s="264" t="s">
        <v>8013</v>
      </c>
      <c r="G4296" t="s">
        <v>8313</v>
      </c>
      <c r="H4296" s="264" t="str">
        <f>IFERROR(VLOOKUP(Table[[#This Row],[Activity Details of Assistance]],WHAT!E:F,2,FALSE),"")</f>
        <v># of HP sessions at community level</v>
      </c>
      <c r="I4296" s="264"/>
      <c r="J4296">
        <v>66</v>
      </c>
      <c r="K4296" t="s">
        <v>8280</v>
      </c>
      <c r="L4296" s="219" t="s">
        <v>13</v>
      </c>
      <c r="M4296" t="s">
        <v>14</v>
      </c>
      <c r="N4296" t="s">
        <v>309</v>
      </c>
      <c r="O4296" t="s">
        <v>1607</v>
      </c>
      <c r="P4296" t="s">
        <v>4710</v>
      </c>
      <c r="Q4296" s="236">
        <v>44620</v>
      </c>
      <c r="R4296" s="236">
        <v>44896</v>
      </c>
      <c r="S4296" t="s">
        <v>8452</v>
      </c>
      <c r="T4296" s="267"/>
      <c r="U4296" s="267"/>
      <c r="V4296" s="267"/>
      <c r="W4296" s="267"/>
      <c r="X4296"/>
      <c r="Y4296" t="s">
        <v>8641</v>
      </c>
      <c r="Z4296" t="s">
        <v>8642</v>
      </c>
      <c r="AA4296" t="s">
        <v>8643</v>
      </c>
      <c r="AB4296" s="273" t="str">
        <f>_xlfn.IFNA(IF(Table[[#This Row],[Programme Partner]]&lt;&gt;Table[[#This Row],[Implementing Partner]],CONCATENATE(Table[[#This Row],[Programme Partner]],"-",Table[[#This Row],[Implementing Partner]]),Table[[#This Row],[Programme Partner]]),"")</f>
        <v>UNHCR-NGOF</v>
      </c>
    </row>
    <row r="4297" spans="1:28" ht="16.5" customHeight="1">
      <c r="A4297" s="183">
        <v>4745</v>
      </c>
      <c r="B4297" s="195" t="s">
        <v>5273</v>
      </c>
      <c r="C4297" s="265" t="s">
        <v>5184</v>
      </c>
      <c r="D4297" s="266" t="s">
        <v>5273</v>
      </c>
      <c r="E4297" s="215" t="s">
        <v>27</v>
      </c>
      <c r="F4297" s="264" t="s">
        <v>8013</v>
      </c>
      <c r="G4297" t="s">
        <v>8314</v>
      </c>
      <c r="H4297" s="264" t="str">
        <f>IFERROR(VLOOKUP(Table[[#This Row],[Activity Details of Assistance]],WHAT!E:F,2,FALSE),"")</f>
        <v># of HP sessions at HH level</v>
      </c>
      <c r="I4297" s="264"/>
      <c r="J4297">
        <v>1339</v>
      </c>
      <c r="K4297" t="s">
        <v>8280</v>
      </c>
      <c r="L4297" s="219" t="s">
        <v>13</v>
      </c>
      <c r="M4297" t="s">
        <v>14</v>
      </c>
      <c r="N4297" t="s">
        <v>309</v>
      </c>
      <c r="O4297" t="s">
        <v>1607</v>
      </c>
      <c r="P4297" t="s">
        <v>4710</v>
      </c>
      <c r="Q4297" s="236">
        <v>44620</v>
      </c>
      <c r="R4297" s="236">
        <v>44896</v>
      </c>
      <c r="S4297" t="s">
        <v>8452</v>
      </c>
      <c r="T4297" s="267"/>
      <c r="U4297" s="267"/>
      <c r="V4297" s="267"/>
      <c r="W4297" s="267"/>
      <c r="X4297"/>
      <c r="Y4297" t="s">
        <v>8641</v>
      </c>
      <c r="Z4297" t="s">
        <v>8642</v>
      </c>
      <c r="AA4297" t="s">
        <v>8643</v>
      </c>
      <c r="AB4297" s="273" t="str">
        <f>_xlfn.IFNA(IF(Table[[#This Row],[Programme Partner]]&lt;&gt;Table[[#This Row],[Implementing Partner]],CONCATENATE(Table[[#This Row],[Programme Partner]],"-",Table[[#This Row],[Implementing Partner]]),Table[[#This Row],[Programme Partner]]),"")</f>
        <v>UNHCR-NGOF</v>
      </c>
    </row>
    <row r="4298" spans="1:28" ht="16.5" customHeight="1">
      <c r="A4298" s="183">
        <v>4746</v>
      </c>
      <c r="B4298" s="195" t="s">
        <v>5273</v>
      </c>
      <c r="C4298" s="265" t="s">
        <v>5184</v>
      </c>
      <c r="D4298" s="266" t="s">
        <v>5273</v>
      </c>
      <c r="E4298" s="215" t="s">
        <v>27</v>
      </c>
      <c r="F4298" s="264" t="s">
        <v>8013</v>
      </c>
      <c r="G4298" t="s">
        <v>8374</v>
      </c>
      <c r="H4298" s="264" t="str">
        <f>IFERROR(VLOOKUP(Table[[#This Row],[Activity Details of Assistance]],WHAT!E:F,2,FALSE),"")</f>
        <v># of HP sessions at institution level</v>
      </c>
      <c r="I4298" s="264"/>
      <c r="J4298">
        <v>5</v>
      </c>
      <c r="K4298" t="s">
        <v>8280</v>
      </c>
      <c r="L4298" s="219" t="s">
        <v>13</v>
      </c>
      <c r="M4298" t="s">
        <v>14</v>
      </c>
      <c r="N4298" t="s">
        <v>309</v>
      </c>
      <c r="O4298" t="s">
        <v>1607</v>
      </c>
      <c r="P4298" t="s">
        <v>4710</v>
      </c>
      <c r="Q4298" s="236">
        <v>44620</v>
      </c>
      <c r="R4298" s="236">
        <v>44896</v>
      </c>
      <c r="S4298" t="s">
        <v>8452</v>
      </c>
      <c r="T4298" s="267"/>
      <c r="U4298" s="267"/>
      <c r="V4298" s="267"/>
      <c r="W4298" s="267"/>
      <c r="X4298"/>
      <c r="Y4298" t="s">
        <v>8641</v>
      </c>
      <c r="Z4298" t="s">
        <v>8642</v>
      </c>
      <c r="AA4298" t="s">
        <v>8643</v>
      </c>
      <c r="AB4298" s="273" t="str">
        <f>_xlfn.IFNA(IF(Table[[#This Row],[Programme Partner]]&lt;&gt;Table[[#This Row],[Implementing Partner]],CONCATENATE(Table[[#This Row],[Programme Partner]],"-",Table[[#This Row],[Implementing Partner]]),Table[[#This Row],[Programme Partner]]),"")</f>
        <v>UNHCR-NGOF</v>
      </c>
    </row>
    <row r="4299" spans="1:28" ht="16.5" customHeight="1">
      <c r="A4299" s="183">
        <v>4747</v>
      </c>
      <c r="B4299" s="264" t="s">
        <v>5273</v>
      </c>
      <c r="C4299" s="265" t="s">
        <v>5184</v>
      </c>
      <c r="D4299" s="266" t="s">
        <v>5273</v>
      </c>
      <c r="E4299" s="215" t="s">
        <v>27</v>
      </c>
      <c r="F4299" s="264" t="s">
        <v>8013</v>
      </c>
      <c r="G4299" s="195" t="s">
        <v>8317</v>
      </c>
      <c r="H4299" s="264" t="str">
        <f>IFERROR(VLOOKUP(Table[[#This Row],[Activity Details of Assistance]],WHAT!E:F,2,FALSE),"")</f>
        <v># of estimated persons reached by mass-media campaign</v>
      </c>
      <c r="I4299" s="264"/>
      <c r="J4299">
        <v>14</v>
      </c>
      <c r="K4299" t="s">
        <v>8280</v>
      </c>
      <c r="L4299" s="219" t="s">
        <v>13</v>
      </c>
      <c r="M4299" t="s">
        <v>14</v>
      </c>
      <c r="N4299" t="s">
        <v>309</v>
      </c>
      <c r="O4299" t="s">
        <v>1607</v>
      </c>
      <c r="P4299" t="s">
        <v>4710</v>
      </c>
      <c r="Q4299" s="236">
        <v>44620</v>
      </c>
      <c r="R4299" s="236">
        <v>44896</v>
      </c>
      <c r="S4299" t="s">
        <v>8452</v>
      </c>
      <c r="T4299" s="267"/>
      <c r="U4299" s="267"/>
      <c r="V4299" s="267"/>
      <c r="W4299" s="267"/>
      <c r="X4299"/>
      <c r="Y4299" t="s">
        <v>8641</v>
      </c>
      <c r="Z4299" t="s">
        <v>8642</v>
      </c>
      <c r="AA4299" t="s">
        <v>8643</v>
      </c>
      <c r="AB4299" s="273" t="str">
        <f>_xlfn.IFNA(IF(Table[[#This Row],[Programme Partner]]&lt;&gt;Table[[#This Row],[Implementing Partner]],CONCATENATE(Table[[#This Row],[Programme Partner]],"-",Table[[#This Row],[Implementing Partner]]),Table[[#This Row],[Programme Partner]]),"")</f>
        <v>UNHCR-NGOF</v>
      </c>
    </row>
    <row r="4300" spans="1:28" ht="16.5" customHeight="1">
      <c r="A4300" s="183">
        <v>4748</v>
      </c>
      <c r="B4300" s="264" t="s">
        <v>5273</v>
      </c>
      <c r="C4300" s="265" t="s">
        <v>5184</v>
      </c>
      <c r="D4300" s="266" t="s">
        <v>5273</v>
      </c>
      <c r="E4300" s="215" t="s">
        <v>27</v>
      </c>
      <c r="F4300" s="264" t="s">
        <v>8014</v>
      </c>
      <c r="G4300" s="195" t="s">
        <v>8358</v>
      </c>
      <c r="H4300" s="264" t="str">
        <f>IFERROR(VLOOKUP(Table[[#This Row],[Activity Details of Assistance]],WHAT!E:F,2,FALSE),"")</f>
        <v># of campaign per camp </v>
      </c>
      <c r="I4300" s="264"/>
      <c r="J4300">
        <v>7</v>
      </c>
      <c r="K4300" t="s">
        <v>8280</v>
      </c>
      <c r="L4300" s="219" t="s">
        <v>13</v>
      </c>
      <c r="M4300" t="s">
        <v>14</v>
      </c>
      <c r="N4300" t="s">
        <v>309</v>
      </c>
      <c r="O4300" t="s">
        <v>1607</v>
      </c>
      <c r="P4300" t="s">
        <v>4710</v>
      </c>
      <c r="Q4300" s="236">
        <v>44620</v>
      </c>
      <c r="R4300" s="236">
        <v>44896</v>
      </c>
      <c r="S4300" t="s">
        <v>8452</v>
      </c>
      <c r="T4300" s="267"/>
      <c r="U4300" s="267"/>
      <c r="V4300" s="267"/>
      <c r="W4300" s="267"/>
      <c r="X4300"/>
      <c r="Y4300" t="s">
        <v>8641</v>
      </c>
      <c r="Z4300" t="s">
        <v>8642</v>
      </c>
      <c r="AA4300" t="s">
        <v>8643</v>
      </c>
      <c r="AB4300" s="273" t="str">
        <f>_xlfn.IFNA(IF(Table[[#This Row],[Programme Partner]]&lt;&gt;Table[[#This Row],[Implementing Partner]],CONCATENATE(Table[[#This Row],[Programme Partner]],"-",Table[[#This Row],[Implementing Partner]]),Table[[#This Row],[Programme Partner]]),"")</f>
        <v>UNHCR-NGOF</v>
      </c>
    </row>
    <row r="4301" spans="1:28" ht="16.5" customHeight="1">
      <c r="A4301" s="183">
        <v>4749</v>
      </c>
      <c r="B4301" s="264" t="s">
        <v>5273</v>
      </c>
      <c r="C4301" s="265" t="s">
        <v>5184</v>
      </c>
      <c r="D4301" s="266" t="s">
        <v>5273</v>
      </c>
      <c r="E4301" s="215" t="s">
        <v>27</v>
      </c>
      <c r="F4301" s="264" t="s">
        <v>8014</v>
      </c>
      <c r="G4301" t="s">
        <v>8361</v>
      </c>
      <c r="H4301" s="264" t="str">
        <f>IFERROR(VLOOKUP(Table[[#This Row],[Activity Details of Assistance]],WHAT!E:F,2,FALSE),"")</f>
        <v># of plant</v>
      </c>
      <c r="I4301" s="264"/>
      <c r="J4301">
        <v>1</v>
      </c>
      <c r="K4301" t="s">
        <v>8280</v>
      </c>
      <c r="L4301" s="219" t="s">
        <v>13</v>
      </c>
      <c r="M4301" t="s">
        <v>14</v>
      </c>
      <c r="N4301" t="s">
        <v>309</v>
      </c>
      <c r="O4301" t="s">
        <v>1607</v>
      </c>
      <c r="P4301" t="s">
        <v>4710</v>
      </c>
      <c r="Q4301" s="236">
        <v>44620</v>
      </c>
      <c r="R4301" s="236">
        <v>44896</v>
      </c>
      <c r="S4301" t="s">
        <v>8452</v>
      </c>
      <c r="T4301" s="267"/>
      <c r="U4301" s="267"/>
      <c r="V4301" s="267"/>
      <c r="W4301" s="267"/>
      <c r="X4301"/>
      <c r="Y4301" t="s">
        <v>8641</v>
      </c>
      <c r="Z4301" t="s">
        <v>8642</v>
      </c>
      <c r="AA4301" t="s">
        <v>8643</v>
      </c>
      <c r="AB4301" s="273" t="str">
        <f>_xlfn.IFNA(IF(Table[[#This Row],[Programme Partner]]&lt;&gt;Table[[#This Row],[Implementing Partner]],CONCATENATE(Table[[#This Row],[Programme Partner]],"-",Table[[#This Row],[Implementing Partner]]),Table[[#This Row],[Programme Partner]]),"")</f>
        <v>UNHCR-NGOF</v>
      </c>
    </row>
    <row r="4302" spans="1:28" ht="16.5" customHeight="1">
      <c r="A4302" s="183">
        <v>4750</v>
      </c>
      <c r="B4302" s="264" t="s">
        <v>5273</v>
      </c>
      <c r="C4302" s="265" t="s">
        <v>5184</v>
      </c>
      <c r="D4302" s="266" t="s">
        <v>5273</v>
      </c>
      <c r="E4302" s="215" t="s">
        <v>27</v>
      </c>
      <c r="F4302" s="264" t="s">
        <v>8011</v>
      </c>
      <c r="G4302" s="195" t="s">
        <v>8584</v>
      </c>
      <c r="H4302" s="264" t="str">
        <f>IFERROR(VLOOKUP(Table[[#This Row],[Activity Details of Assistance]],WHAT!E:F,2,FALSE),"")</f>
        <v># of tube well</v>
      </c>
      <c r="I4302" s="264"/>
      <c r="J4302">
        <v>1</v>
      </c>
      <c r="K4302" t="s">
        <v>8280</v>
      </c>
      <c r="L4302" s="219" t="s">
        <v>13</v>
      </c>
      <c r="M4302" t="s">
        <v>14</v>
      </c>
      <c r="N4302" t="s">
        <v>309</v>
      </c>
      <c r="O4302" t="s">
        <v>1607</v>
      </c>
      <c r="P4302" t="s">
        <v>4710</v>
      </c>
      <c r="Q4302" s="236">
        <v>44620</v>
      </c>
      <c r="R4302" s="236">
        <v>44896</v>
      </c>
      <c r="S4302" t="s">
        <v>8452</v>
      </c>
      <c r="T4302" s="267"/>
      <c r="U4302" s="267"/>
      <c r="V4302" s="267"/>
      <c r="W4302" s="267"/>
      <c r="X4302"/>
      <c r="Y4302" t="s">
        <v>8641</v>
      </c>
      <c r="Z4302" t="s">
        <v>8642</v>
      </c>
      <c r="AA4302" t="s">
        <v>8643</v>
      </c>
      <c r="AB4302" s="273" t="str">
        <f>_xlfn.IFNA(IF(Table[[#This Row],[Programme Partner]]&lt;&gt;Table[[#This Row],[Implementing Partner]],CONCATENATE(Table[[#This Row],[Programme Partner]],"-",Table[[#This Row],[Implementing Partner]]),Table[[#This Row],[Programme Partner]]),"")</f>
        <v>UNHCR-NGOF</v>
      </c>
    </row>
    <row r="4303" spans="1:28" ht="16.5" customHeight="1">
      <c r="A4303" s="183">
        <v>4751</v>
      </c>
      <c r="B4303" s="264" t="s">
        <v>5273</v>
      </c>
      <c r="C4303" s="265" t="s">
        <v>5184</v>
      </c>
      <c r="D4303" s="266" t="s">
        <v>5273</v>
      </c>
      <c r="E4303" s="215" t="s">
        <v>27</v>
      </c>
      <c r="F4303" s="264" t="s">
        <v>8011</v>
      </c>
      <c r="G4303" t="s">
        <v>8355</v>
      </c>
      <c r="H4303" s="264" t="str">
        <f>IFERROR(VLOOKUP(Table[[#This Row],[Activity Details of Assistance]],WHAT!E:F,2,FALSE),"")</f>
        <v># of water network</v>
      </c>
      <c r="I4303" s="264"/>
      <c r="J4303">
        <v>3</v>
      </c>
      <c r="K4303" t="s">
        <v>8280</v>
      </c>
      <c r="L4303" s="219" t="s">
        <v>13</v>
      </c>
      <c r="M4303" t="s">
        <v>14</v>
      </c>
      <c r="N4303" t="s">
        <v>309</v>
      </c>
      <c r="O4303" t="s">
        <v>1607</v>
      </c>
      <c r="P4303" t="s">
        <v>4710</v>
      </c>
      <c r="Q4303" s="236">
        <v>44620</v>
      </c>
      <c r="R4303" s="236">
        <v>44896</v>
      </c>
      <c r="S4303" t="s">
        <v>8452</v>
      </c>
      <c r="T4303" s="267"/>
      <c r="U4303" s="267"/>
      <c r="V4303" s="267"/>
      <c r="W4303" s="267"/>
      <c r="X4303"/>
      <c r="Y4303" t="s">
        <v>8641</v>
      </c>
      <c r="Z4303" t="s">
        <v>8642</v>
      </c>
      <c r="AA4303" t="s">
        <v>8643</v>
      </c>
      <c r="AB4303" s="273" t="str">
        <f>_xlfn.IFNA(IF(Table[[#This Row],[Programme Partner]]&lt;&gt;Table[[#This Row],[Implementing Partner]],CONCATENATE(Table[[#This Row],[Programme Partner]],"-",Table[[#This Row],[Implementing Partner]]),Table[[#This Row],[Programme Partner]]),"")</f>
        <v>UNHCR-NGOF</v>
      </c>
    </row>
    <row r="4304" spans="1:28" ht="16.5" customHeight="1">
      <c r="A4304" s="183">
        <v>4752</v>
      </c>
      <c r="B4304" t="s">
        <v>5273</v>
      </c>
      <c r="C4304" s="265" t="s">
        <v>5184</v>
      </c>
      <c r="D4304" s="266" t="s">
        <v>5273</v>
      </c>
      <c r="E4304" s="215" t="s">
        <v>27</v>
      </c>
      <c r="F4304" s="264" t="s">
        <v>8012</v>
      </c>
      <c r="G4304" s="195" t="s">
        <v>8586</v>
      </c>
      <c r="H4304" s="264" t="str">
        <f>IFERROR(VLOOKUP(Table[[#This Row],[Activity Details of Assistance]],WHAT!E:F,2,FALSE),"")</f>
        <v># of door</v>
      </c>
      <c r="I4304" s="264"/>
      <c r="J4304">
        <v>17</v>
      </c>
      <c r="K4304" t="s">
        <v>8280</v>
      </c>
      <c r="L4304" s="219" t="s">
        <v>13</v>
      </c>
      <c r="M4304" t="s">
        <v>14</v>
      </c>
      <c r="N4304" t="s">
        <v>309</v>
      </c>
      <c r="O4304" t="s">
        <v>1607</v>
      </c>
      <c r="P4304" t="s">
        <v>4710</v>
      </c>
      <c r="Q4304" s="236">
        <v>44620</v>
      </c>
      <c r="R4304" s="236">
        <v>44896</v>
      </c>
      <c r="S4304" t="s">
        <v>8452</v>
      </c>
      <c r="T4304" s="267"/>
      <c r="U4304" s="267"/>
      <c r="V4304" s="267"/>
      <c r="W4304" s="267"/>
      <c r="X4304" t="s">
        <v>5756</v>
      </c>
      <c r="Y4304" t="s">
        <v>8641</v>
      </c>
      <c r="Z4304" t="s">
        <v>8642</v>
      </c>
      <c r="AA4304" t="s">
        <v>8643</v>
      </c>
      <c r="AB4304" s="273" t="str">
        <f>_xlfn.IFNA(IF(Table[[#This Row],[Programme Partner]]&lt;&gt;Table[[#This Row],[Implementing Partner]],CONCATENATE(Table[[#This Row],[Programme Partner]],"-",Table[[#This Row],[Implementing Partner]]),Table[[#This Row],[Programme Partner]]),"")</f>
        <v>UNHCR-NGOF</v>
      </c>
    </row>
    <row r="4305" spans="1:28" ht="16.5" customHeight="1">
      <c r="A4305" s="183">
        <v>4753</v>
      </c>
      <c r="B4305" t="s">
        <v>5273</v>
      </c>
      <c r="C4305" s="265" t="s">
        <v>5184</v>
      </c>
      <c r="D4305" s="266" t="s">
        <v>5273</v>
      </c>
      <c r="E4305" s="215" t="s">
        <v>27</v>
      </c>
      <c r="F4305" s="264" t="s">
        <v>8013</v>
      </c>
      <c r="G4305" s="195" t="s">
        <v>8313</v>
      </c>
      <c r="H4305" s="264" t="str">
        <f>IFERROR(VLOOKUP(Table[[#This Row],[Activity Details of Assistance]],WHAT!E:F,2,FALSE),"")</f>
        <v># of HP sessions at community level</v>
      </c>
      <c r="I4305" s="264"/>
      <c r="J4305">
        <v>9</v>
      </c>
      <c r="K4305" t="s">
        <v>8280</v>
      </c>
      <c r="L4305" s="219" t="s">
        <v>13</v>
      </c>
      <c r="M4305" t="s">
        <v>14</v>
      </c>
      <c r="N4305" t="s">
        <v>309</v>
      </c>
      <c r="O4305" t="s">
        <v>1607</v>
      </c>
      <c r="P4305" t="s">
        <v>4710</v>
      </c>
      <c r="Q4305" s="236">
        <v>44620</v>
      </c>
      <c r="R4305" s="236">
        <v>44896</v>
      </c>
      <c r="S4305" t="s">
        <v>8452</v>
      </c>
      <c r="T4305" s="267"/>
      <c r="U4305" s="267"/>
      <c r="V4305" s="267"/>
      <c r="W4305" s="267"/>
      <c r="X4305" t="s">
        <v>5756</v>
      </c>
      <c r="Y4305" t="s">
        <v>8641</v>
      </c>
      <c r="Z4305" t="s">
        <v>8642</v>
      </c>
      <c r="AA4305" t="s">
        <v>8643</v>
      </c>
      <c r="AB4305" s="273" t="str">
        <f>_xlfn.IFNA(IF(Table[[#This Row],[Programme Partner]]&lt;&gt;Table[[#This Row],[Implementing Partner]],CONCATENATE(Table[[#This Row],[Programme Partner]],"-",Table[[#This Row],[Implementing Partner]]),Table[[#This Row],[Programme Partner]]),"")</f>
        <v>UNHCR-NGOF</v>
      </c>
    </row>
    <row r="4306" spans="1:28" ht="16.5" customHeight="1">
      <c r="A4306" s="183">
        <v>4754</v>
      </c>
      <c r="B4306" t="s">
        <v>5273</v>
      </c>
      <c r="C4306" s="265" t="s">
        <v>5184</v>
      </c>
      <c r="D4306" s="266" t="s">
        <v>5273</v>
      </c>
      <c r="E4306" s="215" t="s">
        <v>27</v>
      </c>
      <c r="F4306" s="264" t="s">
        <v>8013</v>
      </c>
      <c r="G4306" s="195" t="s">
        <v>8314</v>
      </c>
      <c r="H4306" s="264" t="str">
        <f>IFERROR(VLOOKUP(Table[[#This Row],[Activity Details of Assistance]],WHAT!E:F,2,FALSE),"")</f>
        <v># of HP sessions at HH level</v>
      </c>
      <c r="I4306" s="264"/>
      <c r="J4306">
        <v>180</v>
      </c>
      <c r="K4306" t="s">
        <v>8280</v>
      </c>
      <c r="L4306" s="219" t="s">
        <v>13</v>
      </c>
      <c r="M4306" t="s">
        <v>14</v>
      </c>
      <c r="N4306" t="s">
        <v>309</v>
      </c>
      <c r="O4306" t="s">
        <v>1607</v>
      </c>
      <c r="P4306" t="s">
        <v>4710</v>
      </c>
      <c r="Q4306" s="236">
        <v>44620</v>
      </c>
      <c r="R4306" s="236">
        <v>44896</v>
      </c>
      <c r="S4306" t="s">
        <v>8452</v>
      </c>
      <c r="T4306" s="267"/>
      <c r="U4306" s="267"/>
      <c r="V4306" s="267"/>
      <c r="W4306" s="267"/>
      <c r="X4306" t="s">
        <v>5756</v>
      </c>
      <c r="Y4306" t="s">
        <v>8641</v>
      </c>
      <c r="Z4306" t="s">
        <v>8642</v>
      </c>
      <c r="AA4306" t="s">
        <v>8643</v>
      </c>
      <c r="AB4306" s="273" t="str">
        <f>_xlfn.IFNA(IF(Table[[#This Row],[Programme Partner]]&lt;&gt;Table[[#This Row],[Implementing Partner]],CONCATENATE(Table[[#This Row],[Programme Partner]],"-",Table[[#This Row],[Implementing Partner]]),Table[[#This Row],[Programme Partner]]),"")</f>
        <v>UNHCR-NGOF</v>
      </c>
    </row>
    <row r="4307" spans="1:28" ht="16.5" customHeight="1">
      <c r="A4307" s="183">
        <v>4755</v>
      </c>
      <c r="B4307" t="s">
        <v>5273</v>
      </c>
      <c r="C4307" s="265" t="s">
        <v>5184</v>
      </c>
      <c r="D4307" s="266" t="s">
        <v>5273</v>
      </c>
      <c r="E4307" s="215" t="s">
        <v>27</v>
      </c>
      <c r="F4307" s="264" t="s">
        <v>8014</v>
      </c>
      <c r="G4307" t="s">
        <v>8358</v>
      </c>
      <c r="H4307" s="264" t="str">
        <f>IFERROR(VLOOKUP(Table[[#This Row],[Activity Details of Assistance]],WHAT!E:F,2,FALSE),"")</f>
        <v># of campaign per camp </v>
      </c>
      <c r="I4307" s="264"/>
      <c r="J4307">
        <v>1</v>
      </c>
      <c r="K4307" t="s">
        <v>8280</v>
      </c>
      <c r="L4307" s="219" t="s">
        <v>13</v>
      </c>
      <c r="M4307" t="s">
        <v>14</v>
      </c>
      <c r="N4307" t="s">
        <v>309</v>
      </c>
      <c r="O4307" t="s">
        <v>1607</v>
      </c>
      <c r="P4307" t="s">
        <v>4710</v>
      </c>
      <c r="Q4307" s="236">
        <v>44620</v>
      </c>
      <c r="R4307" s="236">
        <v>44896</v>
      </c>
      <c r="S4307" t="s">
        <v>8452</v>
      </c>
      <c r="T4307" s="267"/>
      <c r="U4307" s="267"/>
      <c r="V4307" s="267"/>
      <c r="W4307" s="267"/>
      <c r="X4307"/>
      <c r="Y4307" t="s">
        <v>8641</v>
      </c>
      <c r="Z4307" t="s">
        <v>8642</v>
      </c>
      <c r="AA4307" t="s">
        <v>8643</v>
      </c>
      <c r="AB4307" s="273" t="str">
        <f>_xlfn.IFNA(IF(Table[[#This Row],[Programme Partner]]&lt;&gt;Table[[#This Row],[Implementing Partner]],CONCATENATE(Table[[#This Row],[Programme Partner]],"-",Table[[#This Row],[Implementing Partner]]),Table[[#This Row],[Programme Partner]]),"")</f>
        <v>UNHCR-NGOF</v>
      </c>
    </row>
    <row r="4308" spans="1:28" ht="16.5" customHeight="1">
      <c r="A4308" s="183">
        <v>4756</v>
      </c>
      <c r="B4308" t="s">
        <v>5273</v>
      </c>
      <c r="C4308" s="265" t="s">
        <v>5184</v>
      </c>
      <c r="D4308" s="266" t="s">
        <v>5273</v>
      </c>
      <c r="E4308" s="215" t="s">
        <v>27</v>
      </c>
      <c r="F4308" s="264" t="s">
        <v>8011</v>
      </c>
      <c r="G4308" s="195" t="s">
        <v>8584</v>
      </c>
      <c r="H4308" s="264" t="str">
        <f>IFERROR(VLOOKUP(Table[[#This Row],[Activity Details of Assistance]],WHAT!E:F,2,FALSE),"")</f>
        <v># of tube well</v>
      </c>
      <c r="I4308" s="264"/>
      <c r="J4308">
        <v>205</v>
      </c>
      <c r="K4308" t="s">
        <v>8280</v>
      </c>
      <c r="L4308" s="219" t="s">
        <v>13</v>
      </c>
      <c r="M4308" t="s">
        <v>14</v>
      </c>
      <c r="N4308" t="s">
        <v>309</v>
      </c>
      <c r="O4308" t="s">
        <v>1606</v>
      </c>
      <c r="P4308" t="s">
        <v>6386</v>
      </c>
      <c r="Q4308" s="236">
        <v>44651</v>
      </c>
      <c r="R4308" s="236">
        <v>44896</v>
      </c>
      <c r="S4308" t="s">
        <v>8452</v>
      </c>
      <c r="T4308" s="267"/>
      <c r="U4308" s="267"/>
      <c r="V4308" s="267"/>
      <c r="W4308" s="267"/>
      <c r="X4308"/>
      <c r="Y4308" t="s">
        <v>8641</v>
      </c>
      <c r="Z4308" t="s">
        <v>8642</v>
      </c>
      <c r="AA4308" t="s">
        <v>8643</v>
      </c>
      <c r="AB4308" s="273" t="str">
        <f>_xlfn.IFNA(IF(Table[[#This Row],[Programme Partner]]&lt;&gt;Table[[#This Row],[Implementing Partner]],CONCATENATE(Table[[#This Row],[Programme Partner]],"-",Table[[#This Row],[Implementing Partner]]),Table[[#This Row],[Programme Partner]]),"")</f>
        <v>UNHCR-NGOF</v>
      </c>
    </row>
    <row r="4309" spans="1:28" ht="16.5" customHeight="1">
      <c r="A4309" s="183">
        <v>4757</v>
      </c>
      <c r="B4309" t="s">
        <v>5273</v>
      </c>
      <c r="C4309" s="265" t="s">
        <v>5184</v>
      </c>
      <c r="D4309" s="266" t="s">
        <v>5273</v>
      </c>
      <c r="E4309" s="215" t="s">
        <v>27</v>
      </c>
      <c r="F4309" s="264" t="s">
        <v>8012</v>
      </c>
      <c r="G4309" t="s">
        <v>8365</v>
      </c>
      <c r="H4309" s="264" t="str">
        <f>IFERROR(VLOOKUP(Table[[#This Row],[Activity Details of Assistance]],WHAT!E:F,2,FALSE),"")</f>
        <v># of door</v>
      </c>
      <c r="I4309" s="264"/>
      <c r="J4309">
        <v>29</v>
      </c>
      <c r="K4309" t="s">
        <v>8280</v>
      </c>
      <c r="L4309" s="219" t="s">
        <v>13</v>
      </c>
      <c r="M4309" t="s">
        <v>14</v>
      </c>
      <c r="N4309" t="s">
        <v>309</v>
      </c>
      <c r="O4309" t="s">
        <v>1606</v>
      </c>
      <c r="P4309" t="s">
        <v>6386</v>
      </c>
      <c r="Q4309" s="236">
        <v>44651</v>
      </c>
      <c r="R4309" s="236">
        <v>44896</v>
      </c>
      <c r="S4309" t="s">
        <v>8452</v>
      </c>
      <c r="T4309" s="267"/>
      <c r="U4309" s="267"/>
      <c r="V4309" s="267"/>
      <c r="W4309" s="267"/>
      <c r="X4309"/>
      <c r="Y4309" t="s">
        <v>8641</v>
      </c>
      <c r="Z4309" t="s">
        <v>8642</v>
      </c>
      <c r="AA4309" t="s">
        <v>8643</v>
      </c>
      <c r="AB4309" s="273" t="str">
        <f>_xlfn.IFNA(IF(Table[[#This Row],[Programme Partner]]&lt;&gt;Table[[#This Row],[Implementing Partner]],CONCATENATE(Table[[#This Row],[Programme Partner]],"-",Table[[#This Row],[Implementing Partner]]),Table[[#This Row],[Programme Partner]]),"")</f>
        <v>UNHCR-NGOF</v>
      </c>
    </row>
    <row r="4310" spans="1:28" ht="16.5" customHeight="1">
      <c r="A4310" s="183">
        <v>4758</v>
      </c>
      <c r="B4310" s="264" t="s">
        <v>5273</v>
      </c>
      <c r="C4310" s="265" t="s">
        <v>5184</v>
      </c>
      <c r="D4310" s="197" t="s">
        <v>5273</v>
      </c>
      <c r="E4310" s="215" t="s">
        <v>27</v>
      </c>
      <c r="F4310" s="264" t="s">
        <v>8012</v>
      </c>
      <c r="G4310" s="195" t="s">
        <v>8359</v>
      </c>
      <c r="H4310" s="264" t="str">
        <f>IFERROR(VLOOKUP(Table[[#This Row],[Activity Details of Assistance]],WHAT!E:F,2,FALSE),"")</f>
        <v># of FSM Site</v>
      </c>
      <c r="I4310" s="264"/>
      <c r="J4310">
        <v>2</v>
      </c>
      <c r="K4310" t="s">
        <v>8280</v>
      </c>
      <c r="L4310" s="219" t="s">
        <v>13</v>
      </c>
      <c r="M4310" t="s">
        <v>14</v>
      </c>
      <c r="N4310" t="s">
        <v>309</v>
      </c>
      <c r="O4310" t="s">
        <v>1606</v>
      </c>
      <c r="P4310" t="s">
        <v>6386</v>
      </c>
      <c r="Q4310" s="236">
        <v>44651</v>
      </c>
      <c r="R4310" s="236">
        <v>44896</v>
      </c>
      <c r="S4310" t="s">
        <v>8452</v>
      </c>
      <c r="T4310" s="267"/>
      <c r="U4310" s="267"/>
      <c r="V4310" s="267"/>
      <c r="W4310" s="267"/>
      <c r="X4310"/>
      <c r="Y4310" t="s">
        <v>8641</v>
      </c>
      <c r="Z4310" t="s">
        <v>8642</v>
      </c>
      <c r="AA4310" t="s">
        <v>8643</v>
      </c>
      <c r="AB4310" s="273" t="str">
        <f>_xlfn.IFNA(IF(Table[[#This Row],[Programme Partner]]&lt;&gt;Table[[#This Row],[Implementing Partner]],CONCATENATE(Table[[#This Row],[Programme Partner]],"-",Table[[#This Row],[Implementing Partner]]),Table[[#This Row],[Programme Partner]]),"")</f>
        <v>UNHCR-NGOF</v>
      </c>
    </row>
    <row r="4311" spans="1:28" ht="16.5" customHeight="1">
      <c r="A4311" s="183">
        <v>4759</v>
      </c>
      <c r="B4311" s="264" t="s">
        <v>5273</v>
      </c>
      <c r="C4311" s="265" t="s">
        <v>5184</v>
      </c>
      <c r="D4311" s="197" t="s">
        <v>5273</v>
      </c>
      <c r="E4311" s="215" t="s">
        <v>27</v>
      </c>
      <c r="F4311" s="264" t="s">
        <v>8012</v>
      </c>
      <c r="G4311" s="195" t="s">
        <v>8356</v>
      </c>
      <c r="H4311" s="264" t="str">
        <f>IFERROR(VLOOKUP(Table[[#This Row],[Activity Details of Assistance]],WHAT!E:F,2,FALSE),"")</f>
        <v># of FSM Site</v>
      </c>
      <c r="I4311" s="264"/>
      <c r="J4311">
        <v>1</v>
      </c>
      <c r="K4311" t="s">
        <v>8280</v>
      </c>
      <c r="L4311" s="219" t="s">
        <v>13</v>
      </c>
      <c r="M4311" t="s">
        <v>14</v>
      </c>
      <c r="N4311" t="s">
        <v>309</v>
      </c>
      <c r="O4311" t="s">
        <v>1606</v>
      </c>
      <c r="P4311" t="s">
        <v>6386</v>
      </c>
      <c r="Q4311" s="236">
        <v>44651</v>
      </c>
      <c r="R4311" s="236">
        <v>44896</v>
      </c>
      <c r="S4311" t="s">
        <v>8452</v>
      </c>
      <c r="T4311" s="267"/>
      <c r="U4311" s="267"/>
      <c r="V4311" s="267"/>
      <c r="W4311" s="267"/>
      <c r="X4311"/>
      <c r="Y4311" t="s">
        <v>8641</v>
      </c>
      <c r="Z4311" t="s">
        <v>8642</v>
      </c>
      <c r="AA4311" t="s">
        <v>8643</v>
      </c>
      <c r="AB4311" s="273" t="str">
        <f>_xlfn.IFNA(IF(Table[[#This Row],[Programme Partner]]&lt;&gt;Table[[#This Row],[Implementing Partner]],CONCATENATE(Table[[#This Row],[Programme Partner]],"-",Table[[#This Row],[Implementing Partner]]),Table[[#This Row],[Programme Partner]]),"")</f>
        <v>UNHCR-NGOF</v>
      </c>
    </row>
    <row r="4312" spans="1:28" ht="16.5" customHeight="1">
      <c r="A4312" s="183">
        <v>4760</v>
      </c>
      <c r="B4312" s="264" t="s">
        <v>5273</v>
      </c>
      <c r="C4312" s="265" t="s">
        <v>5184</v>
      </c>
      <c r="D4312" s="197" t="s">
        <v>5273</v>
      </c>
      <c r="E4312" s="215" t="s">
        <v>27</v>
      </c>
      <c r="F4312" s="264" t="s">
        <v>8012</v>
      </c>
      <c r="G4312" s="195" t="s">
        <v>8354</v>
      </c>
      <c r="H4312" s="264" t="str">
        <f>IFERROR(VLOOKUP(Table[[#This Row],[Activity Details of Assistance]],WHAT!E:F,2,FALSE),"")</f>
        <v># of door</v>
      </c>
      <c r="I4312" s="264"/>
      <c r="J4312">
        <v>28</v>
      </c>
      <c r="K4312" t="s">
        <v>8280</v>
      </c>
      <c r="L4312" s="219" t="s">
        <v>13</v>
      </c>
      <c r="M4312" t="s">
        <v>14</v>
      </c>
      <c r="N4312" t="s">
        <v>309</v>
      </c>
      <c r="O4312" t="s">
        <v>1606</v>
      </c>
      <c r="P4312" t="s">
        <v>6386</v>
      </c>
      <c r="Q4312" s="236">
        <v>44651</v>
      </c>
      <c r="R4312" s="236">
        <v>44896</v>
      </c>
      <c r="S4312" t="s">
        <v>8452</v>
      </c>
      <c r="T4312" s="267"/>
      <c r="U4312" s="267"/>
      <c r="V4312" s="267"/>
      <c r="W4312" s="267"/>
      <c r="X4312"/>
      <c r="Y4312" t="s">
        <v>8641</v>
      </c>
      <c r="Z4312" t="s">
        <v>8642</v>
      </c>
      <c r="AA4312" t="s">
        <v>8643</v>
      </c>
      <c r="AB4312" s="273" t="str">
        <f>_xlfn.IFNA(IF(Table[[#This Row],[Programme Partner]]&lt;&gt;Table[[#This Row],[Implementing Partner]],CONCATENATE(Table[[#This Row],[Programme Partner]],"-",Table[[#This Row],[Implementing Partner]]),Table[[#This Row],[Programme Partner]]),"")</f>
        <v>UNHCR-NGOF</v>
      </c>
    </row>
    <row r="4313" spans="1:28" ht="16.5" customHeight="1">
      <c r="A4313" s="183">
        <v>4761</v>
      </c>
      <c r="B4313" s="264" t="s">
        <v>5273</v>
      </c>
      <c r="C4313" s="265" t="s">
        <v>5184</v>
      </c>
      <c r="D4313" s="197" t="s">
        <v>5273</v>
      </c>
      <c r="E4313" s="215" t="s">
        <v>27</v>
      </c>
      <c r="F4313" s="264" t="s">
        <v>8012</v>
      </c>
      <c r="G4313" s="195" t="s">
        <v>8586</v>
      </c>
      <c r="H4313" s="264" t="str">
        <f>IFERROR(VLOOKUP(Table[[#This Row],[Activity Details of Assistance]],WHAT!E:F,2,FALSE),"")</f>
        <v># of door</v>
      </c>
      <c r="I4313" s="264"/>
      <c r="J4313">
        <v>703</v>
      </c>
      <c r="K4313" t="s">
        <v>8280</v>
      </c>
      <c r="L4313" s="219" t="s">
        <v>13</v>
      </c>
      <c r="M4313" t="s">
        <v>14</v>
      </c>
      <c r="N4313" t="s">
        <v>309</v>
      </c>
      <c r="O4313" t="s">
        <v>1606</v>
      </c>
      <c r="P4313" t="s">
        <v>6386</v>
      </c>
      <c r="Q4313" s="236">
        <v>44651</v>
      </c>
      <c r="R4313" s="236">
        <v>44896</v>
      </c>
      <c r="S4313" t="s">
        <v>8452</v>
      </c>
      <c r="T4313" s="267"/>
      <c r="U4313" s="267"/>
      <c r="V4313" s="267"/>
      <c r="W4313" s="267"/>
      <c r="X4313"/>
      <c r="Y4313" t="s">
        <v>8641</v>
      </c>
      <c r="Z4313" t="s">
        <v>8642</v>
      </c>
      <c r="AA4313" t="s">
        <v>8643</v>
      </c>
      <c r="AB4313" s="273" t="str">
        <f>_xlfn.IFNA(IF(Table[[#This Row],[Programme Partner]]&lt;&gt;Table[[#This Row],[Implementing Partner]],CONCATENATE(Table[[#This Row],[Programme Partner]],"-",Table[[#This Row],[Implementing Partner]]),Table[[#This Row],[Programme Partner]]),"")</f>
        <v>UNHCR-NGOF</v>
      </c>
    </row>
    <row r="4314" spans="1:28" ht="16.5" customHeight="1">
      <c r="A4314" s="183">
        <v>4762</v>
      </c>
      <c r="B4314" s="264" t="s">
        <v>5273</v>
      </c>
      <c r="C4314" s="265" t="s">
        <v>5184</v>
      </c>
      <c r="D4314" s="197" t="s">
        <v>5273</v>
      </c>
      <c r="E4314" s="215" t="s">
        <v>27</v>
      </c>
      <c r="F4314" s="264" t="s">
        <v>8012</v>
      </c>
      <c r="G4314" t="s">
        <v>8357</v>
      </c>
      <c r="H4314" s="264" t="str">
        <f>IFERROR(VLOOKUP(Table[[#This Row],[Activity Details of Assistance]],WHAT!E:F,2,FALSE),"")</f>
        <v># of door</v>
      </c>
      <c r="I4314" s="264"/>
      <c r="J4314">
        <v>369</v>
      </c>
      <c r="K4314" t="s">
        <v>8280</v>
      </c>
      <c r="L4314" s="219" t="s">
        <v>13</v>
      </c>
      <c r="M4314" t="s">
        <v>14</v>
      </c>
      <c r="N4314" t="s">
        <v>309</v>
      </c>
      <c r="O4314" t="s">
        <v>1606</v>
      </c>
      <c r="P4314" t="s">
        <v>6386</v>
      </c>
      <c r="Q4314" s="236">
        <v>44651</v>
      </c>
      <c r="R4314" s="236">
        <v>44896</v>
      </c>
      <c r="S4314" t="s">
        <v>8452</v>
      </c>
      <c r="T4314" s="267"/>
      <c r="U4314" s="267"/>
      <c r="V4314" s="267"/>
      <c r="W4314" s="267"/>
      <c r="X4314"/>
      <c r="Y4314" t="s">
        <v>8641</v>
      </c>
      <c r="Z4314" t="s">
        <v>8642</v>
      </c>
      <c r="AA4314" t="s">
        <v>8643</v>
      </c>
      <c r="AB4314" s="273" t="str">
        <f>_xlfn.IFNA(IF(Table[[#This Row],[Programme Partner]]&lt;&gt;Table[[#This Row],[Implementing Partner]],CONCATENATE(Table[[#This Row],[Programme Partner]],"-",Table[[#This Row],[Implementing Partner]]),Table[[#This Row],[Programme Partner]]),"")</f>
        <v>UNHCR-NGOF</v>
      </c>
    </row>
    <row r="4315" spans="1:28" ht="16.5" customHeight="1">
      <c r="A4315" s="183">
        <v>4763</v>
      </c>
      <c r="B4315" s="264" t="s">
        <v>5273</v>
      </c>
      <c r="C4315" s="265" t="s">
        <v>5184</v>
      </c>
      <c r="D4315" s="197" t="s">
        <v>5273</v>
      </c>
      <c r="E4315" s="215" t="s">
        <v>27</v>
      </c>
      <c r="F4315" s="264" t="s">
        <v>8013</v>
      </c>
      <c r="G4315" t="s">
        <v>8313</v>
      </c>
      <c r="H4315" s="264" t="str">
        <f>IFERROR(VLOOKUP(Table[[#This Row],[Activity Details of Assistance]],WHAT!E:F,2,FALSE),"")</f>
        <v># of HP sessions at community level</v>
      </c>
      <c r="I4315" s="264"/>
      <c r="J4315">
        <v>134</v>
      </c>
      <c r="K4315" t="s">
        <v>8280</v>
      </c>
      <c r="L4315" s="219" t="s">
        <v>13</v>
      </c>
      <c r="M4315" t="s">
        <v>14</v>
      </c>
      <c r="N4315" t="s">
        <v>309</v>
      </c>
      <c r="O4315" t="s">
        <v>1606</v>
      </c>
      <c r="P4315" t="s">
        <v>6386</v>
      </c>
      <c r="Q4315" s="236">
        <v>44651</v>
      </c>
      <c r="R4315" s="236">
        <v>44896</v>
      </c>
      <c r="S4315" t="s">
        <v>8452</v>
      </c>
      <c r="T4315" s="267"/>
      <c r="U4315" s="267"/>
      <c r="V4315" s="267"/>
      <c r="W4315" s="267"/>
      <c r="X4315"/>
      <c r="Y4315" t="s">
        <v>8641</v>
      </c>
      <c r="Z4315" t="s">
        <v>8642</v>
      </c>
      <c r="AA4315" t="s">
        <v>8643</v>
      </c>
      <c r="AB4315" s="273" t="str">
        <f>_xlfn.IFNA(IF(Table[[#This Row],[Programme Partner]]&lt;&gt;Table[[#This Row],[Implementing Partner]],CONCATENATE(Table[[#This Row],[Programme Partner]],"-",Table[[#This Row],[Implementing Partner]]),Table[[#This Row],[Programme Partner]]),"")</f>
        <v>UNHCR-NGOF</v>
      </c>
    </row>
    <row r="4316" spans="1:28" ht="16.5" customHeight="1">
      <c r="A4316" s="183">
        <v>4764</v>
      </c>
      <c r="B4316" s="264" t="s">
        <v>5273</v>
      </c>
      <c r="C4316" s="265" t="s">
        <v>5184</v>
      </c>
      <c r="D4316" s="197" t="s">
        <v>5273</v>
      </c>
      <c r="E4316" s="215" t="s">
        <v>27</v>
      </c>
      <c r="F4316" s="264" t="s">
        <v>8013</v>
      </c>
      <c r="G4316" t="s">
        <v>8314</v>
      </c>
      <c r="H4316" s="264" t="str">
        <f>IFERROR(VLOOKUP(Table[[#This Row],[Activity Details of Assistance]],WHAT!E:F,2,FALSE),"")</f>
        <v># of HP sessions at HH level</v>
      </c>
      <c r="I4316" s="264"/>
      <c r="J4316">
        <v>5542</v>
      </c>
      <c r="K4316" t="s">
        <v>8280</v>
      </c>
      <c r="L4316" s="219" t="s">
        <v>13</v>
      </c>
      <c r="M4316" t="s">
        <v>14</v>
      </c>
      <c r="N4316" t="s">
        <v>309</v>
      </c>
      <c r="O4316" t="s">
        <v>1606</v>
      </c>
      <c r="P4316" t="s">
        <v>6386</v>
      </c>
      <c r="Q4316" s="236">
        <v>44651</v>
      </c>
      <c r="R4316" s="236">
        <v>44896</v>
      </c>
      <c r="S4316" t="s">
        <v>8452</v>
      </c>
      <c r="T4316" s="267"/>
      <c r="U4316" s="267"/>
      <c r="V4316" s="267"/>
      <c r="W4316" s="267"/>
      <c r="X4316"/>
      <c r="Y4316" t="s">
        <v>8641</v>
      </c>
      <c r="Z4316" t="s">
        <v>8642</v>
      </c>
      <c r="AA4316" t="s">
        <v>8643</v>
      </c>
      <c r="AB4316" s="273" t="str">
        <f>_xlfn.IFNA(IF(Table[[#This Row],[Programme Partner]]&lt;&gt;Table[[#This Row],[Implementing Partner]],CONCATENATE(Table[[#This Row],[Programme Partner]],"-",Table[[#This Row],[Implementing Partner]]),Table[[#This Row],[Programme Partner]]),"")</f>
        <v>UNHCR-NGOF</v>
      </c>
    </row>
    <row r="4317" spans="1:28" ht="16.5" customHeight="1">
      <c r="A4317" s="183">
        <v>4765</v>
      </c>
      <c r="B4317" s="264" t="s">
        <v>5273</v>
      </c>
      <c r="C4317" s="265" t="s">
        <v>5184</v>
      </c>
      <c r="D4317" s="197" t="s">
        <v>5273</v>
      </c>
      <c r="E4317" s="215" t="s">
        <v>27</v>
      </c>
      <c r="F4317" s="264" t="s">
        <v>8013</v>
      </c>
      <c r="G4317" s="195" t="s">
        <v>8374</v>
      </c>
      <c r="H4317" s="264" t="str">
        <f>IFERROR(VLOOKUP(Table[[#This Row],[Activity Details of Assistance]],WHAT!E:F,2,FALSE),"")</f>
        <v># of HP sessions at institution level</v>
      </c>
      <c r="I4317" s="264"/>
      <c r="J4317">
        <v>5</v>
      </c>
      <c r="K4317" t="s">
        <v>8280</v>
      </c>
      <c r="L4317" s="219" t="s">
        <v>13</v>
      </c>
      <c r="M4317" t="s">
        <v>14</v>
      </c>
      <c r="N4317" t="s">
        <v>309</v>
      </c>
      <c r="O4317" t="s">
        <v>1606</v>
      </c>
      <c r="P4317" t="s">
        <v>6386</v>
      </c>
      <c r="Q4317" s="236">
        <v>44651</v>
      </c>
      <c r="R4317" s="236">
        <v>44896</v>
      </c>
      <c r="S4317" t="s">
        <v>8452</v>
      </c>
      <c r="T4317" s="267"/>
      <c r="U4317" s="267"/>
      <c r="V4317" s="267"/>
      <c r="W4317" s="267"/>
      <c r="X4317"/>
      <c r="Y4317" t="s">
        <v>8641</v>
      </c>
      <c r="Z4317" t="s">
        <v>8642</v>
      </c>
      <c r="AA4317" t="s">
        <v>8643</v>
      </c>
      <c r="AB4317" s="273" t="str">
        <f>_xlfn.IFNA(IF(Table[[#This Row],[Programme Partner]]&lt;&gt;Table[[#This Row],[Implementing Partner]],CONCATENATE(Table[[#This Row],[Programme Partner]],"-",Table[[#This Row],[Implementing Partner]]),Table[[#This Row],[Programme Partner]]),"")</f>
        <v>UNHCR-NGOF</v>
      </c>
    </row>
    <row r="4318" spans="1:28" ht="16.5" customHeight="1">
      <c r="A4318" s="183">
        <v>4766</v>
      </c>
      <c r="B4318" s="264" t="s">
        <v>5273</v>
      </c>
      <c r="C4318" s="265" t="s">
        <v>5184</v>
      </c>
      <c r="D4318" s="197" t="s">
        <v>5273</v>
      </c>
      <c r="E4318" s="215" t="s">
        <v>27</v>
      </c>
      <c r="F4318" s="264" t="s">
        <v>8014</v>
      </c>
      <c r="G4318" s="195" t="s">
        <v>8358</v>
      </c>
      <c r="H4318" s="264" t="str">
        <f>IFERROR(VLOOKUP(Table[[#This Row],[Activity Details of Assistance]],WHAT!E:F,2,FALSE),"")</f>
        <v># of campaign per camp </v>
      </c>
      <c r="I4318" s="264"/>
      <c r="J4318">
        <v>6</v>
      </c>
      <c r="K4318" t="s">
        <v>8280</v>
      </c>
      <c r="L4318" s="219" t="s">
        <v>13</v>
      </c>
      <c r="M4318" t="s">
        <v>14</v>
      </c>
      <c r="N4318" t="s">
        <v>309</v>
      </c>
      <c r="O4318" t="s">
        <v>1606</v>
      </c>
      <c r="P4318" t="s">
        <v>6386</v>
      </c>
      <c r="Q4318" s="236">
        <v>44651</v>
      </c>
      <c r="R4318" s="236">
        <v>44896</v>
      </c>
      <c r="S4318" t="s">
        <v>8452</v>
      </c>
      <c r="T4318" s="267"/>
      <c r="U4318" s="267"/>
      <c r="V4318" s="267"/>
      <c r="W4318" s="267"/>
      <c r="X4318"/>
      <c r="Y4318" t="s">
        <v>8641</v>
      </c>
      <c r="Z4318" t="s">
        <v>8642</v>
      </c>
      <c r="AA4318" t="s">
        <v>8643</v>
      </c>
      <c r="AB4318" s="273" t="str">
        <f>_xlfn.IFNA(IF(Table[[#This Row],[Programme Partner]]&lt;&gt;Table[[#This Row],[Implementing Partner]],CONCATENATE(Table[[#This Row],[Programme Partner]],"-",Table[[#This Row],[Implementing Partner]]),Table[[#This Row],[Programme Partner]]),"")</f>
        <v>UNHCR-NGOF</v>
      </c>
    </row>
    <row r="4319" spans="1:28" ht="16.5" customHeight="1">
      <c r="A4319" s="183">
        <v>4767</v>
      </c>
      <c r="B4319" s="264" t="s">
        <v>5273</v>
      </c>
      <c r="C4319" s="265" t="s">
        <v>5184</v>
      </c>
      <c r="D4319" s="197" t="s">
        <v>5273</v>
      </c>
      <c r="E4319" s="215" t="s">
        <v>27</v>
      </c>
      <c r="F4319" s="264" t="s">
        <v>8014</v>
      </c>
      <c r="G4319" s="195" t="s">
        <v>8243</v>
      </c>
      <c r="H4319" s="264" t="str">
        <f>IFERROR(VLOOKUP(Table[[#This Row],[Activity Details of Assistance]],WHAT!E:F,2,FALSE),"")</f>
        <v># of pit</v>
      </c>
      <c r="I4319" s="264"/>
      <c r="J4319">
        <v>4</v>
      </c>
      <c r="K4319" t="s">
        <v>8280</v>
      </c>
      <c r="L4319" s="219" t="s">
        <v>13</v>
      </c>
      <c r="M4319" t="s">
        <v>14</v>
      </c>
      <c r="N4319" t="s">
        <v>309</v>
      </c>
      <c r="O4319" t="s">
        <v>1606</v>
      </c>
      <c r="P4319" t="s">
        <v>6386</v>
      </c>
      <c r="Q4319" s="236">
        <v>44651</v>
      </c>
      <c r="R4319" s="236">
        <v>44896</v>
      </c>
      <c r="S4319" t="s">
        <v>8452</v>
      </c>
      <c r="T4319" s="267"/>
      <c r="U4319" s="267"/>
      <c r="V4319" s="267"/>
      <c r="W4319" s="267"/>
      <c r="X4319"/>
      <c r="Y4319" t="s">
        <v>8641</v>
      </c>
      <c r="Z4319" t="s">
        <v>8642</v>
      </c>
      <c r="AA4319" t="s">
        <v>8643</v>
      </c>
      <c r="AB4319" s="273" t="str">
        <f>_xlfn.IFNA(IF(Table[[#This Row],[Programme Partner]]&lt;&gt;Table[[#This Row],[Implementing Partner]],CONCATENATE(Table[[#This Row],[Programme Partner]],"-",Table[[#This Row],[Implementing Partner]]),Table[[#This Row],[Programme Partner]]),"")</f>
        <v>UNHCR-NGOF</v>
      </c>
    </row>
    <row r="4320" spans="1:28" ht="16.5" customHeight="1">
      <c r="A4320" s="183">
        <v>4768</v>
      </c>
      <c r="B4320" s="264" t="s">
        <v>5273</v>
      </c>
      <c r="C4320" s="265" t="s">
        <v>5184</v>
      </c>
      <c r="D4320" s="197" t="s">
        <v>5273</v>
      </c>
      <c r="E4320" s="215" t="s">
        <v>27</v>
      </c>
      <c r="F4320" s="264" t="s">
        <v>8014</v>
      </c>
      <c r="G4320" t="s">
        <v>8361</v>
      </c>
      <c r="H4320" s="264" t="str">
        <f>IFERROR(VLOOKUP(Table[[#This Row],[Activity Details of Assistance]],WHAT!E:F,2,FALSE),"")</f>
        <v># of plant</v>
      </c>
      <c r="I4320" s="264"/>
      <c r="J4320">
        <v>1</v>
      </c>
      <c r="K4320" t="s">
        <v>8280</v>
      </c>
      <c r="L4320" s="219" t="s">
        <v>13</v>
      </c>
      <c r="M4320" t="s">
        <v>14</v>
      </c>
      <c r="N4320" t="s">
        <v>309</v>
      </c>
      <c r="O4320" t="s">
        <v>1606</v>
      </c>
      <c r="P4320" t="s">
        <v>6386</v>
      </c>
      <c r="Q4320" s="236">
        <v>44651</v>
      </c>
      <c r="R4320" s="236">
        <v>44896</v>
      </c>
      <c r="S4320" t="s">
        <v>8452</v>
      </c>
      <c r="T4320" s="267"/>
      <c r="U4320" s="267"/>
      <c r="V4320" s="267"/>
      <c r="W4320" s="267"/>
      <c r="X4320"/>
      <c r="Y4320" t="s">
        <v>8641</v>
      </c>
      <c r="Z4320" t="s">
        <v>8642</v>
      </c>
      <c r="AA4320" t="s">
        <v>8643</v>
      </c>
      <c r="AB4320" s="273" t="str">
        <f>_xlfn.IFNA(IF(Table[[#This Row],[Programme Partner]]&lt;&gt;Table[[#This Row],[Implementing Partner]],CONCATENATE(Table[[#This Row],[Programme Partner]],"-",Table[[#This Row],[Implementing Partner]]),Table[[#This Row],[Programme Partner]]),"")</f>
        <v>UNHCR-NGOF</v>
      </c>
    </row>
    <row r="4321" spans="1:28" ht="16.5" customHeight="1">
      <c r="A4321" s="183">
        <v>4769</v>
      </c>
      <c r="B4321" s="264" t="s">
        <v>5273</v>
      </c>
      <c r="C4321" s="265" t="s">
        <v>5184</v>
      </c>
      <c r="D4321" s="197" t="s">
        <v>5273</v>
      </c>
      <c r="E4321" s="215" t="s">
        <v>27</v>
      </c>
      <c r="F4321" s="264" t="s">
        <v>8011</v>
      </c>
      <c r="G4321" s="195" t="s">
        <v>8584</v>
      </c>
      <c r="H4321" s="264" t="str">
        <f>IFERROR(VLOOKUP(Table[[#This Row],[Activity Details of Assistance]],WHAT!E:F,2,FALSE),"")</f>
        <v># of tube well</v>
      </c>
      <c r="I4321" s="264"/>
      <c r="J4321">
        <v>178</v>
      </c>
      <c r="K4321" t="s">
        <v>8280</v>
      </c>
      <c r="L4321" s="219" t="s">
        <v>13</v>
      </c>
      <c r="M4321" t="s">
        <v>14</v>
      </c>
      <c r="N4321" t="s">
        <v>309</v>
      </c>
      <c r="O4321" t="s">
        <v>1606</v>
      </c>
      <c r="P4321" t="s">
        <v>6480</v>
      </c>
      <c r="Q4321" s="236">
        <v>44651</v>
      </c>
      <c r="R4321" s="236">
        <v>44896</v>
      </c>
      <c r="S4321" t="s">
        <v>8452</v>
      </c>
      <c r="T4321" s="267"/>
      <c r="U4321" s="267"/>
      <c r="V4321" s="267"/>
      <c r="W4321" s="267"/>
      <c r="X4321"/>
      <c r="Y4321" t="s">
        <v>8641</v>
      </c>
      <c r="Z4321" t="s">
        <v>8642</v>
      </c>
      <c r="AA4321" t="s">
        <v>8643</v>
      </c>
      <c r="AB4321" s="273" t="str">
        <f>_xlfn.IFNA(IF(Table[[#This Row],[Programme Partner]]&lt;&gt;Table[[#This Row],[Implementing Partner]],CONCATENATE(Table[[#This Row],[Programme Partner]],"-",Table[[#This Row],[Implementing Partner]]),Table[[#This Row],[Programme Partner]]),"")</f>
        <v>UNHCR-NGOF</v>
      </c>
    </row>
    <row r="4322" spans="1:28" ht="16.5" customHeight="1">
      <c r="A4322" s="183">
        <v>4770</v>
      </c>
      <c r="B4322" s="264" t="s">
        <v>5273</v>
      </c>
      <c r="C4322" s="265" t="s">
        <v>5184</v>
      </c>
      <c r="D4322" s="197" t="s">
        <v>5273</v>
      </c>
      <c r="E4322" s="215" t="s">
        <v>27</v>
      </c>
      <c r="F4322" s="264" t="s">
        <v>8011</v>
      </c>
      <c r="G4322" t="s">
        <v>8355</v>
      </c>
      <c r="H4322" s="264" t="str">
        <f>IFERROR(VLOOKUP(Table[[#This Row],[Activity Details of Assistance]],WHAT!E:F,2,FALSE),"")</f>
        <v># of water network</v>
      </c>
      <c r="I4322" s="264"/>
      <c r="J4322">
        <v>2</v>
      </c>
      <c r="K4322" t="s">
        <v>8280</v>
      </c>
      <c r="L4322" s="219" t="s">
        <v>13</v>
      </c>
      <c r="M4322" t="s">
        <v>14</v>
      </c>
      <c r="N4322" t="s">
        <v>309</v>
      </c>
      <c r="O4322" t="s">
        <v>1606</v>
      </c>
      <c r="P4322" t="s">
        <v>6480</v>
      </c>
      <c r="Q4322" s="236">
        <v>44651</v>
      </c>
      <c r="R4322" s="236">
        <v>44896</v>
      </c>
      <c r="S4322" t="s">
        <v>8452</v>
      </c>
      <c r="T4322" s="267"/>
      <c r="U4322" s="267"/>
      <c r="V4322" s="267"/>
      <c r="W4322" s="267"/>
      <c r="X4322"/>
      <c r="Y4322" t="s">
        <v>8641</v>
      </c>
      <c r="Z4322" t="s">
        <v>8642</v>
      </c>
      <c r="AA4322" t="s">
        <v>8643</v>
      </c>
      <c r="AB4322" s="273" t="str">
        <f>_xlfn.IFNA(IF(Table[[#This Row],[Programme Partner]]&lt;&gt;Table[[#This Row],[Implementing Partner]],CONCATENATE(Table[[#This Row],[Programme Partner]],"-",Table[[#This Row],[Implementing Partner]]),Table[[#This Row],[Programme Partner]]),"")</f>
        <v>UNHCR-NGOF</v>
      </c>
    </row>
    <row r="4323" spans="1:28" ht="16.5" customHeight="1">
      <c r="A4323" s="183">
        <v>4771</v>
      </c>
      <c r="B4323" s="264" t="s">
        <v>5273</v>
      </c>
      <c r="C4323" s="265" t="s">
        <v>5184</v>
      </c>
      <c r="D4323" s="197" t="s">
        <v>5273</v>
      </c>
      <c r="E4323" s="215" t="s">
        <v>27</v>
      </c>
      <c r="F4323" s="264" t="s">
        <v>8012</v>
      </c>
      <c r="G4323" s="195" t="s">
        <v>8365</v>
      </c>
      <c r="H4323" s="264" t="str">
        <f>IFERROR(VLOOKUP(Table[[#This Row],[Activity Details of Assistance]],WHAT!E:F,2,FALSE),"")</f>
        <v># of door</v>
      </c>
      <c r="I4323" s="264"/>
      <c r="J4323">
        <v>54</v>
      </c>
      <c r="K4323" t="s">
        <v>8280</v>
      </c>
      <c r="L4323" s="219" t="s">
        <v>13</v>
      </c>
      <c r="M4323" t="s">
        <v>14</v>
      </c>
      <c r="N4323" t="s">
        <v>309</v>
      </c>
      <c r="O4323" t="s">
        <v>1606</v>
      </c>
      <c r="P4323" t="s">
        <v>6480</v>
      </c>
      <c r="Q4323" s="236">
        <v>44651</v>
      </c>
      <c r="R4323" s="236">
        <v>44896</v>
      </c>
      <c r="S4323" t="s">
        <v>8452</v>
      </c>
      <c r="T4323" s="267"/>
      <c r="U4323" s="267"/>
      <c r="V4323" s="267"/>
      <c r="W4323" s="267"/>
      <c r="X4323"/>
      <c r="Y4323" t="s">
        <v>8641</v>
      </c>
      <c r="Z4323" t="s">
        <v>8642</v>
      </c>
      <c r="AA4323" t="s">
        <v>8643</v>
      </c>
      <c r="AB4323" s="273" t="str">
        <f>_xlfn.IFNA(IF(Table[[#This Row],[Programme Partner]]&lt;&gt;Table[[#This Row],[Implementing Partner]],CONCATENATE(Table[[#This Row],[Programme Partner]],"-",Table[[#This Row],[Implementing Partner]]),Table[[#This Row],[Programme Partner]]),"")</f>
        <v>UNHCR-NGOF</v>
      </c>
    </row>
    <row r="4324" spans="1:28" ht="16.5" customHeight="1">
      <c r="A4324" s="183">
        <v>4772</v>
      </c>
      <c r="B4324" s="264" t="s">
        <v>5273</v>
      </c>
      <c r="C4324" s="265" t="s">
        <v>5184</v>
      </c>
      <c r="D4324" s="197" t="s">
        <v>5273</v>
      </c>
      <c r="E4324" s="215" t="s">
        <v>27</v>
      </c>
      <c r="F4324" s="264" t="s">
        <v>8012</v>
      </c>
      <c r="G4324" s="195" t="s">
        <v>8359</v>
      </c>
      <c r="H4324" s="264" t="str">
        <f>IFERROR(VLOOKUP(Table[[#This Row],[Activity Details of Assistance]],WHAT!E:F,2,FALSE),"")</f>
        <v># of FSM Site</v>
      </c>
      <c r="I4324" s="264"/>
      <c r="J4324">
        <v>4</v>
      </c>
      <c r="K4324" t="s">
        <v>8280</v>
      </c>
      <c r="L4324" s="219" t="s">
        <v>13</v>
      </c>
      <c r="M4324" t="s">
        <v>14</v>
      </c>
      <c r="N4324" t="s">
        <v>309</v>
      </c>
      <c r="O4324" t="s">
        <v>1606</v>
      </c>
      <c r="P4324" t="s">
        <v>6480</v>
      </c>
      <c r="Q4324" s="236">
        <v>44651</v>
      </c>
      <c r="R4324" s="236">
        <v>44896</v>
      </c>
      <c r="S4324" t="s">
        <v>8452</v>
      </c>
      <c r="T4324" s="267"/>
      <c r="U4324" s="267"/>
      <c r="V4324" s="267"/>
      <c r="W4324" s="267"/>
      <c r="X4324"/>
      <c r="Y4324" t="s">
        <v>8641</v>
      </c>
      <c r="Z4324" t="s">
        <v>8642</v>
      </c>
      <c r="AA4324" t="s">
        <v>8643</v>
      </c>
      <c r="AB4324" s="273" t="str">
        <f>_xlfn.IFNA(IF(Table[[#This Row],[Programme Partner]]&lt;&gt;Table[[#This Row],[Implementing Partner]],CONCATENATE(Table[[#This Row],[Programme Partner]],"-",Table[[#This Row],[Implementing Partner]]),Table[[#This Row],[Programme Partner]]),"")</f>
        <v>UNHCR-NGOF</v>
      </c>
    </row>
    <row r="4325" spans="1:28" ht="16.5" customHeight="1">
      <c r="A4325" s="183">
        <v>4773</v>
      </c>
      <c r="B4325" s="264" t="s">
        <v>5273</v>
      </c>
      <c r="C4325" s="265" t="s">
        <v>5184</v>
      </c>
      <c r="D4325" s="197" t="s">
        <v>5273</v>
      </c>
      <c r="E4325" s="215" t="s">
        <v>27</v>
      </c>
      <c r="F4325" s="264" t="s">
        <v>8012</v>
      </c>
      <c r="G4325" s="195" t="s">
        <v>8354</v>
      </c>
      <c r="H4325" s="264" t="str">
        <f>IFERROR(VLOOKUP(Table[[#This Row],[Activity Details of Assistance]],WHAT!E:F,2,FALSE),"")</f>
        <v># of door</v>
      </c>
      <c r="I4325" s="264"/>
      <c r="J4325">
        <v>48</v>
      </c>
      <c r="K4325" t="s">
        <v>8280</v>
      </c>
      <c r="L4325" s="219" t="s">
        <v>13</v>
      </c>
      <c r="M4325" t="s">
        <v>14</v>
      </c>
      <c r="N4325" t="s">
        <v>309</v>
      </c>
      <c r="O4325" t="s">
        <v>1606</v>
      </c>
      <c r="P4325" t="s">
        <v>6480</v>
      </c>
      <c r="Q4325" s="236">
        <v>44651</v>
      </c>
      <c r="R4325" s="236">
        <v>44896</v>
      </c>
      <c r="S4325" t="s">
        <v>8452</v>
      </c>
      <c r="T4325" s="267"/>
      <c r="U4325" s="267"/>
      <c r="V4325" s="267"/>
      <c r="W4325" s="267"/>
      <c r="X4325"/>
      <c r="Y4325" t="s">
        <v>8641</v>
      </c>
      <c r="Z4325" t="s">
        <v>8642</v>
      </c>
      <c r="AA4325" t="s">
        <v>8643</v>
      </c>
      <c r="AB4325" s="273" t="str">
        <f>_xlfn.IFNA(IF(Table[[#This Row],[Programme Partner]]&lt;&gt;Table[[#This Row],[Implementing Partner]],CONCATENATE(Table[[#This Row],[Programme Partner]],"-",Table[[#This Row],[Implementing Partner]]),Table[[#This Row],[Programme Partner]]),"")</f>
        <v>UNHCR-NGOF</v>
      </c>
    </row>
    <row r="4326" spans="1:28" ht="16.5" customHeight="1">
      <c r="A4326" s="183">
        <v>4774</v>
      </c>
      <c r="B4326" s="264" t="s">
        <v>5273</v>
      </c>
      <c r="C4326" s="265" t="s">
        <v>5184</v>
      </c>
      <c r="D4326" s="197" t="s">
        <v>5273</v>
      </c>
      <c r="E4326" s="215" t="s">
        <v>27</v>
      </c>
      <c r="F4326" s="264" t="s">
        <v>8012</v>
      </c>
      <c r="G4326" t="s">
        <v>8367</v>
      </c>
      <c r="H4326" s="264" t="str">
        <f>IFERROR(VLOOKUP(Table[[#This Row],[Activity Details of Assistance]],WHAT!E:F,2,FALSE),"")</f>
        <v># of door</v>
      </c>
      <c r="I4326" s="264"/>
      <c r="J4326">
        <v>1</v>
      </c>
      <c r="K4326" t="s">
        <v>8280</v>
      </c>
      <c r="L4326" s="219" t="s">
        <v>13</v>
      </c>
      <c r="M4326" t="s">
        <v>14</v>
      </c>
      <c r="N4326" t="s">
        <v>309</v>
      </c>
      <c r="O4326" t="s">
        <v>1606</v>
      </c>
      <c r="P4326" t="s">
        <v>6480</v>
      </c>
      <c r="Q4326" s="236">
        <v>44651</v>
      </c>
      <c r="R4326" s="236">
        <v>44896</v>
      </c>
      <c r="S4326" t="s">
        <v>8452</v>
      </c>
      <c r="T4326" s="267"/>
      <c r="U4326" s="267"/>
      <c r="V4326" s="267"/>
      <c r="W4326" s="267"/>
      <c r="X4326"/>
      <c r="Y4326" t="s">
        <v>8641</v>
      </c>
      <c r="Z4326" t="s">
        <v>8642</v>
      </c>
      <c r="AA4326" t="s">
        <v>8643</v>
      </c>
      <c r="AB4326" s="273" t="str">
        <f>_xlfn.IFNA(IF(Table[[#This Row],[Programme Partner]]&lt;&gt;Table[[#This Row],[Implementing Partner]],CONCATENATE(Table[[#This Row],[Programme Partner]],"-",Table[[#This Row],[Implementing Partner]]),Table[[#This Row],[Programme Partner]]),"")</f>
        <v>UNHCR-NGOF</v>
      </c>
    </row>
    <row r="4327" spans="1:28" ht="16.5" customHeight="1">
      <c r="A4327" s="183">
        <v>4775</v>
      </c>
      <c r="B4327" s="264" t="s">
        <v>5273</v>
      </c>
      <c r="C4327" s="265" t="s">
        <v>5184</v>
      </c>
      <c r="D4327" s="197" t="s">
        <v>5273</v>
      </c>
      <c r="E4327" s="215" t="s">
        <v>27</v>
      </c>
      <c r="F4327" s="264" t="s">
        <v>8012</v>
      </c>
      <c r="G4327" s="195" t="s">
        <v>8586</v>
      </c>
      <c r="H4327" s="264" t="str">
        <f>IFERROR(VLOOKUP(Table[[#This Row],[Activity Details of Assistance]],WHAT!E:F,2,FALSE),"")</f>
        <v># of door</v>
      </c>
      <c r="I4327" s="264"/>
      <c r="J4327">
        <v>259</v>
      </c>
      <c r="K4327" t="s">
        <v>8280</v>
      </c>
      <c r="L4327" s="219" t="s">
        <v>13</v>
      </c>
      <c r="M4327" t="s">
        <v>14</v>
      </c>
      <c r="N4327" t="s">
        <v>309</v>
      </c>
      <c r="O4327" t="s">
        <v>1606</v>
      </c>
      <c r="P4327" t="s">
        <v>6480</v>
      </c>
      <c r="Q4327" s="236">
        <v>44651</v>
      </c>
      <c r="R4327" s="236">
        <v>44896</v>
      </c>
      <c r="S4327" t="s">
        <v>8452</v>
      </c>
      <c r="T4327" s="267"/>
      <c r="U4327" s="267"/>
      <c r="V4327" s="267"/>
      <c r="W4327" s="267"/>
      <c r="X4327"/>
      <c r="Y4327" t="s">
        <v>8641</v>
      </c>
      <c r="Z4327" t="s">
        <v>8642</v>
      </c>
      <c r="AA4327" t="s">
        <v>8643</v>
      </c>
      <c r="AB4327" s="273" t="str">
        <f>_xlfn.IFNA(IF(Table[[#This Row],[Programme Partner]]&lt;&gt;Table[[#This Row],[Implementing Partner]],CONCATENATE(Table[[#This Row],[Programme Partner]],"-",Table[[#This Row],[Implementing Partner]]),Table[[#This Row],[Programme Partner]]),"")</f>
        <v>UNHCR-NGOF</v>
      </c>
    </row>
    <row r="4328" spans="1:28" ht="16.5" customHeight="1">
      <c r="A4328" s="183">
        <v>4776</v>
      </c>
      <c r="B4328" s="264" t="s">
        <v>5273</v>
      </c>
      <c r="C4328" s="265" t="s">
        <v>5184</v>
      </c>
      <c r="D4328" s="197" t="s">
        <v>5273</v>
      </c>
      <c r="E4328" s="215" t="s">
        <v>27</v>
      </c>
      <c r="F4328" s="264" t="s">
        <v>8012</v>
      </c>
      <c r="G4328" t="s">
        <v>8357</v>
      </c>
      <c r="H4328" s="264" t="str">
        <f>IFERROR(VLOOKUP(Table[[#This Row],[Activity Details of Assistance]],WHAT!E:F,2,FALSE),"")</f>
        <v># of door</v>
      </c>
      <c r="I4328" s="264"/>
      <c r="J4328">
        <v>187</v>
      </c>
      <c r="K4328" t="s">
        <v>8280</v>
      </c>
      <c r="L4328" s="219" t="s">
        <v>13</v>
      </c>
      <c r="M4328" t="s">
        <v>14</v>
      </c>
      <c r="N4328" t="s">
        <v>309</v>
      </c>
      <c r="O4328" t="s">
        <v>1606</v>
      </c>
      <c r="P4328" t="s">
        <v>6480</v>
      </c>
      <c r="Q4328" s="236">
        <v>44651</v>
      </c>
      <c r="R4328" s="236">
        <v>44896</v>
      </c>
      <c r="S4328" t="s">
        <v>8452</v>
      </c>
      <c r="T4328" s="267"/>
      <c r="U4328" s="267"/>
      <c r="V4328" s="267"/>
      <c r="W4328" s="267"/>
      <c r="X4328"/>
      <c r="Y4328" t="s">
        <v>8641</v>
      </c>
      <c r="Z4328" t="s">
        <v>8642</v>
      </c>
      <c r="AA4328" t="s">
        <v>8643</v>
      </c>
      <c r="AB4328" s="273" t="str">
        <f>_xlfn.IFNA(IF(Table[[#This Row],[Programme Partner]]&lt;&gt;Table[[#This Row],[Implementing Partner]],CONCATENATE(Table[[#This Row],[Programme Partner]],"-",Table[[#This Row],[Implementing Partner]]),Table[[#This Row],[Programme Partner]]),"")</f>
        <v>UNHCR-NGOF</v>
      </c>
    </row>
    <row r="4329" spans="1:28" ht="16.5" customHeight="1">
      <c r="A4329" s="183">
        <v>4777</v>
      </c>
      <c r="B4329" s="264" t="s">
        <v>5273</v>
      </c>
      <c r="C4329" s="265" t="s">
        <v>5184</v>
      </c>
      <c r="D4329" s="197" t="s">
        <v>5273</v>
      </c>
      <c r="E4329" s="215" t="s">
        <v>27</v>
      </c>
      <c r="F4329" s="264" t="s">
        <v>8013</v>
      </c>
      <c r="G4329" t="s">
        <v>8313</v>
      </c>
      <c r="H4329" s="264" t="str">
        <f>IFERROR(VLOOKUP(Table[[#This Row],[Activity Details of Assistance]],WHAT!E:F,2,FALSE),"")</f>
        <v># of HP sessions at community level</v>
      </c>
      <c r="I4329" s="264"/>
      <c r="J4329">
        <v>101</v>
      </c>
      <c r="K4329" t="s">
        <v>8280</v>
      </c>
      <c r="L4329" s="219" t="s">
        <v>13</v>
      </c>
      <c r="M4329" t="s">
        <v>14</v>
      </c>
      <c r="N4329" t="s">
        <v>309</v>
      </c>
      <c r="O4329" t="s">
        <v>1606</v>
      </c>
      <c r="P4329" t="s">
        <v>6480</v>
      </c>
      <c r="Q4329" s="236">
        <v>44651</v>
      </c>
      <c r="R4329" s="236">
        <v>44896</v>
      </c>
      <c r="S4329" t="s">
        <v>8452</v>
      </c>
      <c r="T4329" s="267"/>
      <c r="U4329" s="267"/>
      <c r="V4329" s="267"/>
      <c r="W4329" s="267"/>
      <c r="X4329"/>
      <c r="Y4329" t="s">
        <v>8641</v>
      </c>
      <c r="Z4329" t="s">
        <v>8642</v>
      </c>
      <c r="AA4329" t="s">
        <v>8643</v>
      </c>
      <c r="AB4329" s="273" t="str">
        <f>_xlfn.IFNA(IF(Table[[#This Row],[Programme Partner]]&lt;&gt;Table[[#This Row],[Implementing Partner]],CONCATENATE(Table[[#This Row],[Programme Partner]],"-",Table[[#This Row],[Implementing Partner]]),Table[[#This Row],[Programme Partner]]),"")</f>
        <v>UNHCR-NGOF</v>
      </c>
    </row>
    <row r="4330" spans="1:28" ht="16.5" customHeight="1">
      <c r="A4330" s="183">
        <v>4778</v>
      </c>
      <c r="B4330" s="264" t="s">
        <v>5273</v>
      </c>
      <c r="C4330" s="265" t="s">
        <v>5184</v>
      </c>
      <c r="D4330" s="266" t="s">
        <v>5273</v>
      </c>
      <c r="E4330" s="215" t="s">
        <v>27</v>
      </c>
      <c r="F4330" s="264" t="s">
        <v>8013</v>
      </c>
      <c r="G4330" s="195" t="s">
        <v>8314</v>
      </c>
      <c r="H4330" s="264" t="str">
        <f>IFERROR(VLOOKUP(Table[[#This Row],[Activity Details of Assistance]],WHAT!E:F,2,FALSE),"")</f>
        <v># of HP sessions at HH level</v>
      </c>
      <c r="I4330" s="264"/>
      <c r="J4330">
        <v>4985</v>
      </c>
      <c r="K4330" t="s">
        <v>8280</v>
      </c>
      <c r="L4330" s="219" t="s">
        <v>13</v>
      </c>
      <c r="M4330" t="s">
        <v>14</v>
      </c>
      <c r="N4330" t="s">
        <v>309</v>
      </c>
      <c r="O4330" t="s">
        <v>1606</v>
      </c>
      <c r="P4330" t="s">
        <v>6480</v>
      </c>
      <c r="Q4330" s="236">
        <v>44651</v>
      </c>
      <c r="R4330" s="236">
        <v>44896</v>
      </c>
      <c r="S4330" t="s">
        <v>8452</v>
      </c>
      <c r="T4330" s="267"/>
      <c r="U4330" s="267"/>
      <c r="V4330" s="267"/>
      <c r="W4330" s="267"/>
      <c r="X4330"/>
      <c r="Y4330" t="s">
        <v>8641</v>
      </c>
      <c r="Z4330" t="s">
        <v>8642</v>
      </c>
      <c r="AA4330" t="s">
        <v>8643</v>
      </c>
      <c r="AB4330" s="273" t="str">
        <f>_xlfn.IFNA(IF(Table[[#This Row],[Programme Partner]]&lt;&gt;Table[[#This Row],[Implementing Partner]],CONCATENATE(Table[[#This Row],[Programme Partner]],"-",Table[[#This Row],[Implementing Partner]]),Table[[#This Row],[Programme Partner]]),"")</f>
        <v>UNHCR-NGOF</v>
      </c>
    </row>
    <row r="4331" spans="1:28" ht="16.5" customHeight="1">
      <c r="A4331" s="183">
        <v>4779</v>
      </c>
      <c r="B4331" s="264" t="s">
        <v>5273</v>
      </c>
      <c r="C4331" s="265" t="s">
        <v>5184</v>
      </c>
      <c r="D4331" s="266" t="s">
        <v>5273</v>
      </c>
      <c r="E4331" s="215" t="s">
        <v>27</v>
      </c>
      <c r="F4331" s="264" t="s">
        <v>8013</v>
      </c>
      <c r="G4331" t="s">
        <v>8374</v>
      </c>
      <c r="H4331" s="264" t="str">
        <f>IFERROR(VLOOKUP(Table[[#This Row],[Activity Details of Assistance]],WHAT!E:F,2,FALSE),"")</f>
        <v># of HP sessions at institution level</v>
      </c>
      <c r="I4331" s="264"/>
      <c r="J4331">
        <v>7</v>
      </c>
      <c r="K4331" t="s">
        <v>8280</v>
      </c>
      <c r="L4331" s="219" t="s">
        <v>13</v>
      </c>
      <c r="M4331" t="s">
        <v>14</v>
      </c>
      <c r="N4331" t="s">
        <v>309</v>
      </c>
      <c r="O4331" t="s">
        <v>1606</v>
      </c>
      <c r="P4331" t="s">
        <v>6480</v>
      </c>
      <c r="Q4331" s="236">
        <v>44651</v>
      </c>
      <c r="R4331" s="236">
        <v>44896</v>
      </c>
      <c r="S4331" t="s">
        <v>8452</v>
      </c>
      <c r="T4331" s="267"/>
      <c r="U4331" s="267"/>
      <c r="V4331" s="267"/>
      <c r="W4331" s="267"/>
      <c r="X4331"/>
      <c r="Y4331" t="s">
        <v>8641</v>
      </c>
      <c r="Z4331" t="s">
        <v>8642</v>
      </c>
      <c r="AA4331" t="s">
        <v>8643</v>
      </c>
      <c r="AB4331" s="273" t="str">
        <f>_xlfn.IFNA(IF(Table[[#This Row],[Programme Partner]]&lt;&gt;Table[[#This Row],[Implementing Partner]],CONCATENATE(Table[[#This Row],[Programme Partner]],"-",Table[[#This Row],[Implementing Partner]]),Table[[#This Row],[Programme Partner]]),"")</f>
        <v>UNHCR-NGOF</v>
      </c>
    </row>
    <row r="4332" spans="1:28" ht="16.5" customHeight="1">
      <c r="A4332" s="183">
        <v>4780</v>
      </c>
      <c r="B4332" s="264" t="s">
        <v>5273</v>
      </c>
      <c r="C4332" s="265" t="s">
        <v>5184</v>
      </c>
      <c r="D4332" s="266" t="s">
        <v>5273</v>
      </c>
      <c r="E4332" s="215" t="s">
        <v>27</v>
      </c>
      <c r="F4332" s="264" t="s">
        <v>8013</v>
      </c>
      <c r="G4332" t="s">
        <v>8317</v>
      </c>
      <c r="H4332" s="264" t="str">
        <f>IFERROR(VLOOKUP(Table[[#This Row],[Activity Details of Assistance]],WHAT!E:F,2,FALSE),"")</f>
        <v># of estimated persons reached by mass-media campaign</v>
      </c>
      <c r="I4332" s="264"/>
      <c r="J4332">
        <v>10</v>
      </c>
      <c r="K4332" t="s">
        <v>8280</v>
      </c>
      <c r="L4332" s="219" t="s">
        <v>13</v>
      </c>
      <c r="M4332" t="s">
        <v>14</v>
      </c>
      <c r="N4332" t="s">
        <v>309</v>
      </c>
      <c r="O4332" t="s">
        <v>1606</v>
      </c>
      <c r="P4332" t="s">
        <v>6480</v>
      </c>
      <c r="Q4332" s="236">
        <v>44651</v>
      </c>
      <c r="R4332" s="236">
        <v>44896</v>
      </c>
      <c r="S4332" t="s">
        <v>8452</v>
      </c>
      <c r="T4332" s="267"/>
      <c r="U4332" s="267"/>
      <c r="V4332" s="267"/>
      <c r="W4332" s="267"/>
      <c r="X4332"/>
      <c r="Y4332" t="s">
        <v>8641</v>
      </c>
      <c r="Z4332" t="s">
        <v>8642</v>
      </c>
      <c r="AA4332" t="s">
        <v>8643</v>
      </c>
      <c r="AB4332" s="273" t="str">
        <f>_xlfn.IFNA(IF(Table[[#This Row],[Programme Partner]]&lt;&gt;Table[[#This Row],[Implementing Partner]],CONCATENATE(Table[[#This Row],[Programme Partner]],"-",Table[[#This Row],[Implementing Partner]]),Table[[#This Row],[Programme Partner]]),"")</f>
        <v>UNHCR-NGOF</v>
      </c>
    </row>
    <row r="4333" spans="1:28" ht="16.5" customHeight="1">
      <c r="A4333" s="183">
        <v>4781</v>
      </c>
      <c r="B4333" s="264" t="s">
        <v>5273</v>
      </c>
      <c r="C4333" s="265" t="s">
        <v>5184</v>
      </c>
      <c r="D4333" s="266" t="s">
        <v>5273</v>
      </c>
      <c r="E4333" s="215" t="s">
        <v>27</v>
      </c>
      <c r="F4333" s="264" t="s">
        <v>8013</v>
      </c>
      <c r="G4333" s="195" t="s">
        <v>8315</v>
      </c>
      <c r="H4333" s="264" t="str">
        <f>IFERROR(VLOOKUP(Table[[#This Row],[Activity Details of Assistance]],WHAT!E:F,2,FALSE),"")</f>
        <v># of handwashing station</v>
      </c>
      <c r="I4333" s="264"/>
      <c r="J4333">
        <v>5</v>
      </c>
      <c r="K4333" t="s">
        <v>8280</v>
      </c>
      <c r="L4333" s="219" t="s">
        <v>13</v>
      </c>
      <c r="M4333" t="s">
        <v>14</v>
      </c>
      <c r="N4333" t="s">
        <v>309</v>
      </c>
      <c r="O4333" t="s">
        <v>1606</v>
      </c>
      <c r="P4333" t="s">
        <v>6480</v>
      </c>
      <c r="Q4333" s="236">
        <v>44651</v>
      </c>
      <c r="R4333" s="236">
        <v>44896</v>
      </c>
      <c r="S4333" t="s">
        <v>8452</v>
      </c>
      <c r="T4333" s="267"/>
      <c r="U4333" s="267"/>
      <c r="V4333" s="267"/>
      <c r="W4333" s="267"/>
      <c r="X4333"/>
      <c r="Y4333" t="s">
        <v>8641</v>
      </c>
      <c r="Z4333" t="s">
        <v>8642</v>
      </c>
      <c r="AA4333" t="s">
        <v>8643</v>
      </c>
      <c r="AB4333" s="273" t="str">
        <f>_xlfn.IFNA(IF(Table[[#This Row],[Programme Partner]]&lt;&gt;Table[[#This Row],[Implementing Partner]],CONCATENATE(Table[[#This Row],[Programme Partner]],"-",Table[[#This Row],[Implementing Partner]]),Table[[#This Row],[Programme Partner]]),"")</f>
        <v>UNHCR-NGOF</v>
      </c>
    </row>
    <row r="4334" spans="1:28" ht="16.5" customHeight="1">
      <c r="A4334" s="183">
        <v>4782</v>
      </c>
      <c r="B4334" s="264" t="s">
        <v>5273</v>
      </c>
      <c r="C4334" s="265" t="s">
        <v>5184</v>
      </c>
      <c r="D4334" s="266" t="s">
        <v>5273</v>
      </c>
      <c r="E4334" s="215" t="s">
        <v>27</v>
      </c>
      <c r="F4334" s="264" t="s">
        <v>8014</v>
      </c>
      <c r="G4334" t="s">
        <v>8361</v>
      </c>
      <c r="H4334" s="264" t="str">
        <f>IFERROR(VLOOKUP(Table[[#This Row],[Activity Details of Assistance]],WHAT!E:F,2,FALSE),"")</f>
        <v># of plant</v>
      </c>
      <c r="I4334" s="264"/>
      <c r="J4334">
        <v>2</v>
      </c>
      <c r="K4334" t="s">
        <v>8280</v>
      </c>
      <c r="L4334" s="219" t="s">
        <v>13</v>
      </c>
      <c r="M4334" t="s">
        <v>14</v>
      </c>
      <c r="N4334" t="s">
        <v>309</v>
      </c>
      <c r="O4334" t="s">
        <v>1606</v>
      </c>
      <c r="P4334" t="s">
        <v>6480</v>
      </c>
      <c r="Q4334" s="236">
        <v>44651</v>
      </c>
      <c r="R4334" s="236">
        <v>44896</v>
      </c>
      <c r="S4334" t="s">
        <v>8452</v>
      </c>
      <c r="T4334" s="267"/>
      <c r="U4334" s="267"/>
      <c r="V4334" s="267"/>
      <c r="W4334" s="267"/>
      <c r="X4334"/>
      <c r="Y4334" t="s">
        <v>8641</v>
      </c>
      <c r="Z4334" t="s">
        <v>8642</v>
      </c>
      <c r="AA4334" t="s">
        <v>8643</v>
      </c>
      <c r="AB4334" s="273" t="str">
        <f>_xlfn.IFNA(IF(Table[[#This Row],[Programme Partner]]&lt;&gt;Table[[#This Row],[Implementing Partner]],CONCATENATE(Table[[#This Row],[Programme Partner]],"-",Table[[#This Row],[Implementing Partner]]),Table[[#This Row],[Programme Partner]]),"")</f>
        <v>UNHCR-NGOF</v>
      </c>
    </row>
    <row r="4335" spans="1:28" ht="16.5" customHeight="1">
      <c r="A4335" s="183">
        <v>4783</v>
      </c>
      <c r="B4335" s="264" t="s">
        <v>5273</v>
      </c>
      <c r="C4335" s="265" t="s">
        <v>5184</v>
      </c>
      <c r="D4335" s="266" t="s">
        <v>5273</v>
      </c>
      <c r="E4335" s="215" t="s">
        <v>27</v>
      </c>
      <c r="F4335" s="264" t="s">
        <v>8011</v>
      </c>
      <c r="G4335" t="s">
        <v>8355</v>
      </c>
      <c r="H4335" s="264" t="str">
        <f>IFERROR(VLOOKUP(Table[[#This Row],[Activity Details of Assistance]],WHAT!E:F,2,FALSE),"")</f>
        <v># of water network</v>
      </c>
      <c r="I4335" s="264"/>
      <c r="J4335">
        <v>17</v>
      </c>
      <c r="K4335" t="s">
        <v>8280</v>
      </c>
      <c r="L4335" s="219" t="s">
        <v>13</v>
      </c>
      <c r="M4335" t="s">
        <v>14</v>
      </c>
      <c r="N4335" t="s">
        <v>307</v>
      </c>
      <c r="O4335" t="s">
        <v>1599</v>
      </c>
      <c r="P4335" t="s">
        <v>4723</v>
      </c>
      <c r="Q4335" s="236">
        <v>44651</v>
      </c>
      <c r="R4335" s="236">
        <v>44896</v>
      </c>
      <c r="S4335" t="s">
        <v>8452</v>
      </c>
      <c r="T4335" s="267"/>
      <c r="U4335" s="267"/>
      <c r="V4335" s="267"/>
      <c r="W4335" s="267"/>
      <c r="X4335"/>
      <c r="Y4335" t="s">
        <v>8641</v>
      </c>
      <c r="Z4335" t="s">
        <v>8642</v>
      </c>
      <c r="AA4335" t="s">
        <v>8643</v>
      </c>
      <c r="AB4335" s="273" t="str">
        <f>_xlfn.IFNA(IF(Table[[#This Row],[Programme Partner]]&lt;&gt;Table[[#This Row],[Implementing Partner]],CONCATENATE(Table[[#This Row],[Programme Partner]],"-",Table[[#This Row],[Implementing Partner]]),Table[[#This Row],[Programme Partner]]),"")</f>
        <v>UNHCR-NGOF</v>
      </c>
    </row>
    <row r="4336" spans="1:28" ht="16.5" customHeight="1">
      <c r="A4336" s="183">
        <v>4784</v>
      </c>
      <c r="B4336" s="264" t="s">
        <v>5273</v>
      </c>
      <c r="C4336" s="265" t="s">
        <v>5184</v>
      </c>
      <c r="D4336" s="266" t="s">
        <v>5273</v>
      </c>
      <c r="E4336" s="215" t="s">
        <v>27</v>
      </c>
      <c r="F4336" s="264" t="s">
        <v>8012</v>
      </c>
      <c r="G4336" s="195" t="s">
        <v>8365</v>
      </c>
      <c r="H4336" s="264" t="str">
        <f>IFERROR(VLOOKUP(Table[[#This Row],[Activity Details of Assistance]],WHAT!E:F,2,FALSE),"")</f>
        <v># of door</v>
      </c>
      <c r="I4336" s="264"/>
      <c r="J4336">
        <v>19</v>
      </c>
      <c r="K4336" t="s">
        <v>8280</v>
      </c>
      <c r="L4336" s="219" t="s">
        <v>13</v>
      </c>
      <c r="M4336" t="s">
        <v>14</v>
      </c>
      <c r="N4336" t="s">
        <v>307</v>
      </c>
      <c r="O4336" t="s">
        <v>1599</v>
      </c>
      <c r="P4336" t="s">
        <v>4723</v>
      </c>
      <c r="Q4336" s="236">
        <v>44651</v>
      </c>
      <c r="R4336" s="236">
        <v>44896</v>
      </c>
      <c r="S4336" t="s">
        <v>8452</v>
      </c>
      <c r="T4336" s="267"/>
      <c r="U4336" s="267"/>
      <c r="V4336" s="267"/>
      <c r="W4336" s="267"/>
      <c r="X4336"/>
      <c r="Y4336" t="s">
        <v>8641</v>
      </c>
      <c r="Z4336" t="s">
        <v>8642</v>
      </c>
      <c r="AA4336" t="s">
        <v>8643</v>
      </c>
      <c r="AB4336" s="273" t="str">
        <f>_xlfn.IFNA(IF(Table[[#This Row],[Programme Partner]]&lt;&gt;Table[[#This Row],[Implementing Partner]],CONCATENATE(Table[[#This Row],[Programme Partner]],"-",Table[[#This Row],[Implementing Partner]]),Table[[#This Row],[Programme Partner]]),"")</f>
        <v>UNHCR-NGOF</v>
      </c>
    </row>
    <row r="4337" spans="1:28" ht="16.5" customHeight="1">
      <c r="A4337" s="183">
        <v>4785</v>
      </c>
      <c r="B4337" s="264" t="s">
        <v>5273</v>
      </c>
      <c r="C4337" s="265" t="s">
        <v>5184</v>
      </c>
      <c r="D4337" s="266" t="s">
        <v>5273</v>
      </c>
      <c r="E4337" s="215" t="s">
        <v>27</v>
      </c>
      <c r="F4337" s="264" t="s">
        <v>8012</v>
      </c>
      <c r="G4337" t="s">
        <v>8366</v>
      </c>
      <c r="H4337" s="264" t="str">
        <f>IFERROR(VLOOKUP(Table[[#This Row],[Activity Details of Assistance]],WHAT!E:F,2,FALSE),"")</f>
        <v xml:space="preserve"># of door </v>
      </c>
      <c r="I4337" s="264"/>
      <c r="J4337">
        <v>5</v>
      </c>
      <c r="K4337" t="s">
        <v>8280</v>
      </c>
      <c r="L4337" s="219" t="s">
        <v>13</v>
      </c>
      <c r="M4337" t="s">
        <v>14</v>
      </c>
      <c r="N4337" t="s">
        <v>307</v>
      </c>
      <c r="O4337" t="s">
        <v>1599</v>
      </c>
      <c r="P4337" t="s">
        <v>4723</v>
      </c>
      <c r="Q4337" s="236">
        <v>44651</v>
      </c>
      <c r="R4337" s="236">
        <v>44896</v>
      </c>
      <c r="S4337" t="s">
        <v>8452</v>
      </c>
      <c r="T4337" s="267"/>
      <c r="U4337" s="267"/>
      <c r="V4337" s="267"/>
      <c r="W4337" s="267"/>
      <c r="X4337"/>
      <c r="Y4337" t="s">
        <v>8641</v>
      </c>
      <c r="Z4337" t="s">
        <v>8642</v>
      </c>
      <c r="AA4337" t="s">
        <v>8643</v>
      </c>
      <c r="AB4337" s="273" t="str">
        <f>_xlfn.IFNA(IF(Table[[#This Row],[Programme Partner]]&lt;&gt;Table[[#This Row],[Implementing Partner]],CONCATENATE(Table[[#This Row],[Programme Partner]],"-",Table[[#This Row],[Implementing Partner]]),Table[[#This Row],[Programme Partner]]),"")</f>
        <v>UNHCR-NGOF</v>
      </c>
    </row>
    <row r="4338" spans="1:28" ht="16.5" customHeight="1">
      <c r="A4338" s="183">
        <v>4786</v>
      </c>
      <c r="B4338" s="264" t="s">
        <v>5273</v>
      </c>
      <c r="C4338" s="265" t="s">
        <v>5184</v>
      </c>
      <c r="D4338" s="266" t="s">
        <v>5273</v>
      </c>
      <c r="E4338" s="215" t="s">
        <v>27</v>
      </c>
      <c r="F4338" s="264" t="s">
        <v>8012</v>
      </c>
      <c r="G4338" t="s">
        <v>8359</v>
      </c>
      <c r="H4338" s="264" t="str">
        <f>IFERROR(VLOOKUP(Table[[#This Row],[Activity Details of Assistance]],WHAT!E:F,2,FALSE),"")</f>
        <v># of FSM Site</v>
      </c>
      <c r="I4338" s="264"/>
      <c r="J4338">
        <v>3</v>
      </c>
      <c r="K4338" t="s">
        <v>8280</v>
      </c>
      <c r="L4338" s="219" t="s">
        <v>13</v>
      </c>
      <c r="M4338" t="s">
        <v>14</v>
      </c>
      <c r="N4338" t="s">
        <v>307</v>
      </c>
      <c r="O4338" t="s">
        <v>1599</v>
      </c>
      <c r="P4338" t="s">
        <v>4723</v>
      </c>
      <c r="Q4338" s="236">
        <v>44651</v>
      </c>
      <c r="R4338" s="236">
        <v>44896</v>
      </c>
      <c r="S4338" t="s">
        <v>8452</v>
      </c>
      <c r="T4338" s="267"/>
      <c r="U4338" s="267"/>
      <c r="V4338" s="267"/>
      <c r="W4338" s="267"/>
      <c r="X4338"/>
      <c r="Y4338" t="s">
        <v>8641</v>
      </c>
      <c r="Z4338" t="s">
        <v>8642</v>
      </c>
      <c r="AA4338" t="s">
        <v>8643</v>
      </c>
      <c r="AB4338" s="273" t="str">
        <f>_xlfn.IFNA(IF(Table[[#This Row],[Programme Partner]]&lt;&gt;Table[[#This Row],[Implementing Partner]],CONCATENATE(Table[[#This Row],[Programme Partner]],"-",Table[[#This Row],[Implementing Partner]]),Table[[#This Row],[Programme Partner]]),"")</f>
        <v>UNHCR-NGOF</v>
      </c>
    </row>
    <row r="4339" spans="1:28" ht="16.5" customHeight="1">
      <c r="A4339" s="183">
        <v>4787</v>
      </c>
      <c r="B4339" s="264" t="s">
        <v>5273</v>
      </c>
      <c r="C4339" s="265" t="s">
        <v>5184</v>
      </c>
      <c r="D4339" s="266" t="s">
        <v>5273</v>
      </c>
      <c r="E4339" s="215" t="s">
        <v>27</v>
      </c>
      <c r="F4339" s="264" t="s">
        <v>8012</v>
      </c>
      <c r="G4339" t="s">
        <v>8356</v>
      </c>
      <c r="H4339" s="264" t="str">
        <f>IFERROR(VLOOKUP(Table[[#This Row],[Activity Details of Assistance]],WHAT!E:F,2,FALSE),"")</f>
        <v># of FSM Site</v>
      </c>
      <c r="I4339" s="264"/>
      <c r="J4339">
        <v>3</v>
      </c>
      <c r="K4339" t="s">
        <v>8280</v>
      </c>
      <c r="L4339" s="219" t="s">
        <v>13</v>
      </c>
      <c r="M4339" t="s">
        <v>14</v>
      </c>
      <c r="N4339" t="s">
        <v>307</v>
      </c>
      <c r="O4339" t="s">
        <v>1599</v>
      </c>
      <c r="P4339" t="s">
        <v>4723</v>
      </c>
      <c r="Q4339" s="236">
        <v>44651</v>
      </c>
      <c r="R4339" s="236">
        <v>44896</v>
      </c>
      <c r="S4339" t="s">
        <v>8452</v>
      </c>
      <c r="T4339" s="267"/>
      <c r="U4339" s="267"/>
      <c r="V4339" s="267"/>
      <c r="W4339" s="267"/>
      <c r="X4339"/>
      <c r="Y4339" t="s">
        <v>8641</v>
      </c>
      <c r="Z4339" t="s">
        <v>8642</v>
      </c>
      <c r="AA4339" t="s">
        <v>8643</v>
      </c>
      <c r="AB4339" s="273" t="str">
        <f>_xlfn.IFNA(IF(Table[[#This Row],[Programme Partner]]&lt;&gt;Table[[#This Row],[Implementing Partner]],CONCATENATE(Table[[#This Row],[Programme Partner]],"-",Table[[#This Row],[Implementing Partner]]),Table[[#This Row],[Programme Partner]]),"")</f>
        <v>UNHCR-NGOF</v>
      </c>
    </row>
    <row r="4340" spans="1:28" ht="16.5" customHeight="1">
      <c r="A4340" s="183">
        <v>4788</v>
      </c>
      <c r="B4340" s="264" t="s">
        <v>5273</v>
      </c>
      <c r="C4340" s="265" t="s">
        <v>5184</v>
      </c>
      <c r="D4340" s="266" t="s">
        <v>5273</v>
      </c>
      <c r="E4340" s="215" t="s">
        <v>27</v>
      </c>
      <c r="F4340" s="264" t="s">
        <v>8012</v>
      </c>
      <c r="G4340" s="195" t="s">
        <v>8354</v>
      </c>
      <c r="H4340" s="264" t="str">
        <f>IFERROR(VLOOKUP(Table[[#This Row],[Activity Details of Assistance]],WHAT!E:F,2,FALSE),"")</f>
        <v># of door</v>
      </c>
      <c r="I4340" s="264"/>
      <c r="J4340">
        <v>47</v>
      </c>
      <c r="K4340" t="s">
        <v>8280</v>
      </c>
      <c r="L4340" s="219" t="s">
        <v>13</v>
      </c>
      <c r="M4340" t="s">
        <v>14</v>
      </c>
      <c r="N4340" t="s">
        <v>307</v>
      </c>
      <c r="O4340" t="s">
        <v>1599</v>
      </c>
      <c r="P4340" t="s">
        <v>4723</v>
      </c>
      <c r="Q4340" s="236">
        <v>44651</v>
      </c>
      <c r="R4340" s="236">
        <v>44896</v>
      </c>
      <c r="S4340" t="s">
        <v>8452</v>
      </c>
      <c r="T4340" s="267"/>
      <c r="U4340" s="267"/>
      <c r="V4340" s="267"/>
      <c r="W4340" s="267"/>
      <c r="X4340"/>
      <c r="Y4340" t="s">
        <v>8641</v>
      </c>
      <c r="Z4340" t="s">
        <v>8642</v>
      </c>
      <c r="AA4340" t="s">
        <v>8643</v>
      </c>
      <c r="AB4340" s="273" t="str">
        <f>_xlfn.IFNA(IF(Table[[#This Row],[Programme Partner]]&lt;&gt;Table[[#This Row],[Implementing Partner]],CONCATENATE(Table[[#This Row],[Programme Partner]],"-",Table[[#This Row],[Implementing Partner]]),Table[[#This Row],[Programme Partner]]),"")</f>
        <v>UNHCR-NGOF</v>
      </c>
    </row>
    <row r="4341" spans="1:28" ht="16.5" customHeight="1">
      <c r="A4341" s="183">
        <v>4789</v>
      </c>
      <c r="B4341" s="264" t="s">
        <v>5273</v>
      </c>
      <c r="C4341" s="265" t="s">
        <v>5184</v>
      </c>
      <c r="D4341" s="266" t="s">
        <v>5273</v>
      </c>
      <c r="E4341" s="215" t="s">
        <v>27</v>
      </c>
      <c r="F4341" s="264" t="s">
        <v>8012</v>
      </c>
      <c r="G4341" s="195" t="s">
        <v>8367</v>
      </c>
      <c r="H4341" s="264" t="str">
        <f>IFERROR(VLOOKUP(Table[[#This Row],[Activity Details of Assistance]],WHAT!E:F,2,FALSE),"")</f>
        <v># of door</v>
      </c>
      <c r="I4341" s="264"/>
      <c r="J4341">
        <v>2</v>
      </c>
      <c r="K4341" t="s">
        <v>8280</v>
      </c>
      <c r="L4341" s="219" t="s">
        <v>13</v>
      </c>
      <c r="M4341" t="s">
        <v>14</v>
      </c>
      <c r="N4341" t="s">
        <v>307</v>
      </c>
      <c r="O4341" t="s">
        <v>1599</v>
      </c>
      <c r="P4341" t="s">
        <v>4723</v>
      </c>
      <c r="Q4341" s="236">
        <v>44651</v>
      </c>
      <c r="R4341" s="236">
        <v>44896</v>
      </c>
      <c r="S4341" t="s">
        <v>8452</v>
      </c>
      <c r="T4341" s="267"/>
      <c r="U4341" s="267"/>
      <c r="V4341" s="267"/>
      <c r="W4341" s="267"/>
      <c r="X4341"/>
      <c r="Y4341" t="s">
        <v>8641</v>
      </c>
      <c r="Z4341" t="s">
        <v>8642</v>
      </c>
      <c r="AA4341" t="s">
        <v>8643</v>
      </c>
      <c r="AB4341" s="273" t="str">
        <f>_xlfn.IFNA(IF(Table[[#This Row],[Programme Partner]]&lt;&gt;Table[[#This Row],[Implementing Partner]],CONCATENATE(Table[[#This Row],[Programme Partner]],"-",Table[[#This Row],[Implementing Partner]]),Table[[#This Row],[Programme Partner]]),"")</f>
        <v>UNHCR-NGOF</v>
      </c>
    </row>
    <row r="4342" spans="1:28" ht="16.5" customHeight="1">
      <c r="A4342" s="183">
        <v>4790</v>
      </c>
      <c r="B4342" s="264" t="s">
        <v>5273</v>
      </c>
      <c r="C4342" s="265" t="s">
        <v>5184</v>
      </c>
      <c r="D4342" s="266" t="s">
        <v>5273</v>
      </c>
      <c r="E4342" s="215" t="s">
        <v>27</v>
      </c>
      <c r="F4342" s="264" t="s">
        <v>8012</v>
      </c>
      <c r="G4342" s="195" t="s">
        <v>8586</v>
      </c>
      <c r="H4342" s="264" t="str">
        <f>IFERROR(VLOOKUP(Table[[#This Row],[Activity Details of Assistance]],WHAT!E:F,2,FALSE),"")</f>
        <v># of door</v>
      </c>
      <c r="I4342" s="264"/>
      <c r="J4342">
        <v>711</v>
      </c>
      <c r="K4342" t="s">
        <v>8280</v>
      </c>
      <c r="L4342" s="219" t="s">
        <v>13</v>
      </c>
      <c r="M4342" t="s">
        <v>14</v>
      </c>
      <c r="N4342" t="s">
        <v>307</v>
      </c>
      <c r="O4342" t="s">
        <v>1599</v>
      </c>
      <c r="P4342" t="s">
        <v>4723</v>
      </c>
      <c r="Q4342" s="236">
        <v>44651</v>
      </c>
      <c r="R4342" s="236">
        <v>44896</v>
      </c>
      <c r="S4342" t="s">
        <v>8452</v>
      </c>
      <c r="T4342" s="267"/>
      <c r="U4342" s="267"/>
      <c r="V4342" s="267"/>
      <c r="W4342" s="267"/>
      <c r="X4342"/>
      <c r="Y4342" t="s">
        <v>8641</v>
      </c>
      <c r="Z4342" t="s">
        <v>8642</v>
      </c>
      <c r="AA4342" t="s">
        <v>8643</v>
      </c>
      <c r="AB4342" s="273" t="str">
        <f>_xlfn.IFNA(IF(Table[[#This Row],[Programme Partner]]&lt;&gt;Table[[#This Row],[Implementing Partner]],CONCATENATE(Table[[#This Row],[Programme Partner]],"-",Table[[#This Row],[Implementing Partner]]),Table[[#This Row],[Programme Partner]]),"")</f>
        <v>UNHCR-NGOF</v>
      </c>
    </row>
    <row r="4343" spans="1:28" ht="16.5" customHeight="1">
      <c r="A4343" s="183">
        <v>4791</v>
      </c>
      <c r="B4343" s="264" t="s">
        <v>5273</v>
      </c>
      <c r="C4343" s="265" t="s">
        <v>5184</v>
      </c>
      <c r="D4343" s="266" t="s">
        <v>5273</v>
      </c>
      <c r="E4343" s="215" t="s">
        <v>27</v>
      </c>
      <c r="F4343" s="264" t="s">
        <v>8012</v>
      </c>
      <c r="G4343" t="s">
        <v>8357</v>
      </c>
      <c r="H4343" s="264" t="str">
        <f>IFERROR(VLOOKUP(Table[[#This Row],[Activity Details of Assistance]],WHAT!E:F,2,FALSE),"")</f>
        <v># of door</v>
      </c>
      <c r="I4343" s="264"/>
      <c r="J4343">
        <v>347</v>
      </c>
      <c r="K4343" t="s">
        <v>8280</v>
      </c>
      <c r="L4343" s="219" t="s">
        <v>13</v>
      </c>
      <c r="M4343" t="s">
        <v>14</v>
      </c>
      <c r="N4343" t="s">
        <v>307</v>
      </c>
      <c r="O4343" t="s">
        <v>1599</v>
      </c>
      <c r="P4343" t="s">
        <v>4723</v>
      </c>
      <c r="Q4343" s="236">
        <v>44651</v>
      </c>
      <c r="R4343" s="236">
        <v>44896</v>
      </c>
      <c r="S4343" t="s">
        <v>8452</v>
      </c>
      <c r="T4343" s="267"/>
      <c r="U4343" s="267"/>
      <c r="V4343" s="267"/>
      <c r="W4343" s="267"/>
      <c r="X4343"/>
      <c r="Y4343" t="s">
        <v>8641</v>
      </c>
      <c r="Z4343" t="s">
        <v>8642</v>
      </c>
      <c r="AA4343" t="s">
        <v>8643</v>
      </c>
      <c r="AB4343" s="273" t="str">
        <f>_xlfn.IFNA(IF(Table[[#This Row],[Programme Partner]]&lt;&gt;Table[[#This Row],[Implementing Partner]],CONCATENATE(Table[[#This Row],[Programme Partner]],"-",Table[[#This Row],[Implementing Partner]]),Table[[#This Row],[Programme Partner]]),"")</f>
        <v>UNHCR-NGOF</v>
      </c>
    </row>
    <row r="4344" spans="1:28" ht="16.5" customHeight="1">
      <c r="A4344" s="183">
        <v>4792</v>
      </c>
      <c r="B4344" s="264" t="s">
        <v>5273</v>
      </c>
      <c r="C4344" s="265" t="s">
        <v>5184</v>
      </c>
      <c r="D4344" s="266" t="s">
        <v>5273</v>
      </c>
      <c r="E4344" s="215" t="s">
        <v>27</v>
      </c>
      <c r="F4344" s="264" t="s">
        <v>8013</v>
      </c>
      <c r="G4344" s="195" t="s">
        <v>8313</v>
      </c>
      <c r="H4344" s="264" t="str">
        <f>IFERROR(VLOOKUP(Table[[#This Row],[Activity Details of Assistance]],WHAT!E:F,2,FALSE),"")</f>
        <v># of HP sessions at community level</v>
      </c>
      <c r="I4344" s="264"/>
      <c r="J4344">
        <v>134</v>
      </c>
      <c r="K4344" t="s">
        <v>8280</v>
      </c>
      <c r="L4344" s="219" t="s">
        <v>13</v>
      </c>
      <c r="M4344" t="s">
        <v>14</v>
      </c>
      <c r="N4344" t="s">
        <v>307</v>
      </c>
      <c r="O4344" t="s">
        <v>1599</v>
      </c>
      <c r="P4344" t="s">
        <v>4723</v>
      </c>
      <c r="Q4344" s="236">
        <v>44651</v>
      </c>
      <c r="R4344" s="236">
        <v>44896</v>
      </c>
      <c r="S4344" t="s">
        <v>8452</v>
      </c>
      <c r="T4344" s="267"/>
      <c r="U4344" s="267"/>
      <c r="V4344" s="267"/>
      <c r="W4344" s="267"/>
      <c r="X4344"/>
      <c r="Y4344" t="s">
        <v>8641</v>
      </c>
      <c r="Z4344" t="s">
        <v>8642</v>
      </c>
      <c r="AA4344" t="s">
        <v>8643</v>
      </c>
      <c r="AB4344" s="273" t="str">
        <f>_xlfn.IFNA(IF(Table[[#This Row],[Programme Partner]]&lt;&gt;Table[[#This Row],[Implementing Partner]],CONCATENATE(Table[[#This Row],[Programme Partner]],"-",Table[[#This Row],[Implementing Partner]]),Table[[#This Row],[Programme Partner]]),"")</f>
        <v>UNHCR-NGOF</v>
      </c>
    </row>
    <row r="4345" spans="1:28" ht="16.5" customHeight="1">
      <c r="A4345" s="183">
        <v>4793</v>
      </c>
      <c r="B4345" s="264" t="s">
        <v>5273</v>
      </c>
      <c r="C4345" s="265" t="s">
        <v>5184</v>
      </c>
      <c r="D4345" s="266" t="s">
        <v>5273</v>
      </c>
      <c r="E4345" s="215" t="s">
        <v>27</v>
      </c>
      <c r="F4345" s="264" t="s">
        <v>8013</v>
      </c>
      <c r="G4345" t="s">
        <v>8314</v>
      </c>
      <c r="H4345" s="264" t="str">
        <f>IFERROR(VLOOKUP(Table[[#This Row],[Activity Details of Assistance]],WHAT!E:F,2,FALSE),"")</f>
        <v># of HP sessions at HH level</v>
      </c>
      <c r="I4345" s="264"/>
      <c r="J4345">
        <v>7167</v>
      </c>
      <c r="K4345" t="s">
        <v>8280</v>
      </c>
      <c r="L4345" s="219" t="s">
        <v>13</v>
      </c>
      <c r="M4345" t="s">
        <v>14</v>
      </c>
      <c r="N4345" t="s">
        <v>307</v>
      </c>
      <c r="O4345" t="s">
        <v>1599</v>
      </c>
      <c r="P4345" t="s">
        <v>4723</v>
      </c>
      <c r="Q4345" s="236">
        <v>44651</v>
      </c>
      <c r="R4345" s="236">
        <v>44896</v>
      </c>
      <c r="S4345" t="s">
        <v>8452</v>
      </c>
      <c r="T4345" s="267"/>
      <c r="U4345" s="267"/>
      <c r="V4345" s="267"/>
      <c r="W4345" s="267"/>
      <c r="X4345"/>
      <c r="Y4345" t="s">
        <v>8641</v>
      </c>
      <c r="Z4345" t="s">
        <v>8642</v>
      </c>
      <c r="AA4345" t="s">
        <v>8643</v>
      </c>
      <c r="AB4345" s="273" t="str">
        <f>_xlfn.IFNA(IF(Table[[#This Row],[Programme Partner]]&lt;&gt;Table[[#This Row],[Implementing Partner]],CONCATENATE(Table[[#This Row],[Programme Partner]],"-",Table[[#This Row],[Implementing Partner]]),Table[[#This Row],[Programme Partner]]),"")</f>
        <v>UNHCR-NGOF</v>
      </c>
    </row>
    <row r="4346" spans="1:28" ht="16.5" customHeight="1">
      <c r="A4346" s="183">
        <v>4794</v>
      </c>
      <c r="B4346" s="264" t="s">
        <v>5273</v>
      </c>
      <c r="C4346" s="265" t="s">
        <v>5184</v>
      </c>
      <c r="D4346" s="266" t="s">
        <v>5273</v>
      </c>
      <c r="E4346" s="215" t="s">
        <v>27</v>
      </c>
      <c r="F4346" s="264" t="s">
        <v>8013</v>
      </c>
      <c r="G4346" t="s">
        <v>8374</v>
      </c>
      <c r="H4346" s="264" t="str">
        <f>IFERROR(VLOOKUP(Table[[#This Row],[Activity Details of Assistance]],WHAT!E:F,2,FALSE),"")</f>
        <v># of HP sessions at institution level</v>
      </c>
      <c r="I4346" s="264"/>
      <c r="J4346">
        <v>8</v>
      </c>
      <c r="K4346" t="s">
        <v>8280</v>
      </c>
      <c r="L4346" s="219" t="s">
        <v>13</v>
      </c>
      <c r="M4346" t="s">
        <v>14</v>
      </c>
      <c r="N4346" t="s">
        <v>307</v>
      </c>
      <c r="O4346" t="s">
        <v>1599</v>
      </c>
      <c r="P4346" t="s">
        <v>4723</v>
      </c>
      <c r="Q4346" s="236">
        <v>44651</v>
      </c>
      <c r="R4346" s="236">
        <v>44896</v>
      </c>
      <c r="S4346" t="s">
        <v>8452</v>
      </c>
      <c r="T4346" s="267"/>
      <c r="U4346" s="267"/>
      <c r="V4346" s="267"/>
      <c r="W4346" s="267"/>
      <c r="X4346"/>
      <c r="Y4346" t="s">
        <v>8641</v>
      </c>
      <c r="Z4346" t="s">
        <v>8642</v>
      </c>
      <c r="AA4346" t="s">
        <v>8643</v>
      </c>
      <c r="AB4346" s="273" t="str">
        <f>_xlfn.IFNA(IF(Table[[#This Row],[Programme Partner]]&lt;&gt;Table[[#This Row],[Implementing Partner]],CONCATENATE(Table[[#This Row],[Programme Partner]],"-",Table[[#This Row],[Implementing Partner]]),Table[[#This Row],[Programme Partner]]),"")</f>
        <v>UNHCR-NGOF</v>
      </c>
    </row>
    <row r="4347" spans="1:28" ht="16.5" customHeight="1">
      <c r="A4347" s="183">
        <v>4795</v>
      </c>
      <c r="B4347" s="264" t="s">
        <v>5273</v>
      </c>
      <c r="C4347" s="265" t="s">
        <v>5184</v>
      </c>
      <c r="D4347" s="266" t="s">
        <v>5273</v>
      </c>
      <c r="E4347" s="215" t="s">
        <v>27</v>
      </c>
      <c r="F4347" s="264" t="s">
        <v>8013</v>
      </c>
      <c r="G4347" t="s">
        <v>8317</v>
      </c>
      <c r="H4347" s="264" t="str">
        <f>IFERROR(VLOOKUP(Table[[#This Row],[Activity Details of Assistance]],WHAT!E:F,2,FALSE),"")</f>
        <v># of estimated persons reached by mass-media campaign</v>
      </c>
      <c r="I4347" s="264"/>
      <c r="J4347">
        <v>8</v>
      </c>
      <c r="K4347" t="s">
        <v>8280</v>
      </c>
      <c r="L4347" s="219" t="s">
        <v>13</v>
      </c>
      <c r="M4347" t="s">
        <v>14</v>
      </c>
      <c r="N4347" t="s">
        <v>307</v>
      </c>
      <c r="O4347" t="s">
        <v>1599</v>
      </c>
      <c r="P4347" t="s">
        <v>4723</v>
      </c>
      <c r="Q4347" s="236">
        <v>44651</v>
      </c>
      <c r="R4347" s="236">
        <v>44896</v>
      </c>
      <c r="S4347" t="s">
        <v>8452</v>
      </c>
      <c r="T4347" s="267"/>
      <c r="U4347" s="267"/>
      <c r="V4347" s="267"/>
      <c r="W4347" s="267"/>
      <c r="X4347"/>
      <c r="Y4347" t="s">
        <v>8641</v>
      </c>
      <c r="Z4347" t="s">
        <v>8642</v>
      </c>
      <c r="AA4347" t="s">
        <v>8643</v>
      </c>
      <c r="AB4347" s="273" t="str">
        <f>_xlfn.IFNA(IF(Table[[#This Row],[Programme Partner]]&lt;&gt;Table[[#This Row],[Implementing Partner]],CONCATENATE(Table[[#This Row],[Programme Partner]],"-",Table[[#This Row],[Implementing Partner]]),Table[[#This Row],[Programme Partner]]),"")</f>
        <v>UNHCR-NGOF</v>
      </c>
    </row>
    <row r="4348" spans="1:28" ht="16.5" customHeight="1">
      <c r="A4348" s="183">
        <v>4796</v>
      </c>
      <c r="B4348" s="264" t="s">
        <v>5273</v>
      </c>
      <c r="C4348" s="265" t="s">
        <v>5184</v>
      </c>
      <c r="D4348" s="266" t="s">
        <v>5273</v>
      </c>
      <c r="E4348" s="215" t="s">
        <v>27</v>
      </c>
      <c r="F4348" s="264" t="s">
        <v>8013</v>
      </c>
      <c r="G4348" t="s">
        <v>8315</v>
      </c>
      <c r="H4348" s="264" t="str">
        <f>IFERROR(VLOOKUP(Table[[#This Row],[Activity Details of Assistance]],WHAT!E:F,2,FALSE),"")</f>
        <v># of handwashing station</v>
      </c>
      <c r="I4348" s="264"/>
      <c r="J4348">
        <v>6</v>
      </c>
      <c r="K4348" t="s">
        <v>8280</v>
      </c>
      <c r="L4348" s="219" t="s">
        <v>13</v>
      </c>
      <c r="M4348" t="s">
        <v>14</v>
      </c>
      <c r="N4348" t="s">
        <v>307</v>
      </c>
      <c r="O4348" t="s">
        <v>1599</v>
      </c>
      <c r="P4348" t="s">
        <v>4723</v>
      </c>
      <c r="Q4348" s="236">
        <v>44651</v>
      </c>
      <c r="R4348" s="236">
        <v>44896</v>
      </c>
      <c r="S4348" t="s">
        <v>8452</v>
      </c>
      <c r="T4348" s="267"/>
      <c r="U4348" s="267"/>
      <c r="V4348" s="267"/>
      <c r="W4348" s="267"/>
      <c r="X4348"/>
      <c r="Y4348" t="s">
        <v>8641</v>
      </c>
      <c r="Z4348" t="s">
        <v>8642</v>
      </c>
      <c r="AA4348" t="s">
        <v>8643</v>
      </c>
      <c r="AB4348" s="273" t="str">
        <f>_xlfn.IFNA(IF(Table[[#This Row],[Programme Partner]]&lt;&gt;Table[[#This Row],[Implementing Partner]],CONCATENATE(Table[[#This Row],[Programme Partner]],"-",Table[[#This Row],[Implementing Partner]]),Table[[#This Row],[Programme Partner]]),"")</f>
        <v>UNHCR-NGOF</v>
      </c>
    </row>
    <row r="4349" spans="1:28" ht="16.5" customHeight="1">
      <c r="A4349" s="183">
        <v>4797</v>
      </c>
      <c r="B4349" s="264" t="s">
        <v>5273</v>
      </c>
      <c r="C4349" s="265" t="s">
        <v>5184</v>
      </c>
      <c r="D4349" s="266" t="s">
        <v>5273</v>
      </c>
      <c r="E4349" s="215" t="s">
        <v>27</v>
      </c>
      <c r="F4349" s="264" t="s">
        <v>8014</v>
      </c>
      <c r="G4349" s="195" t="s">
        <v>8361</v>
      </c>
      <c r="H4349" s="264" t="str">
        <f>IFERROR(VLOOKUP(Table[[#This Row],[Activity Details of Assistance]],WHAT!E:F,2,FALSE),"")</f>
        <v># of plant</v>
      </c>
      <c r="I4349" s="264"/>
      <c r="J4349">
        <v>2</v>
      </c>
      <c r="K4349" t="s">
        <v>8280</v>
      </c>
      <c r="L4349" s="219" t="s">
        <v>13</v>
      </c>
      <c r="M4349" t="s">
        <v>14</v>
      </c>
      <c r="N4349" t="s">
        <v>307</v>
      </c>
      <c r="O4349" t="s">
        <v>1599</v>
      </c>
      <c r="P4349" t="s">
        <v>4723</v>
      </c>
      <c r="Q4349" s="236">
        <v>44651</v>
      </c>
      <c r="R4349" s="236">
        <v>44896</v>
      </c>
      <c r="S4349" t="s">
        <v>8452</v>
      </c>
      <c r="T4349" s="267"/>
      <c r="U4349" s="267"/>
      <c r="V4349" s="267"/>
      <c r="W4349" s="267"/>
      <c r="X4349"/>
      <c r="Y4349" t="s">
        <v>8641</v>
      </c>
      <c r="Z4349" t="s">
        <v>8642</v>
      </c>
      <c r="AA4349" t="s">
        <v>8643</v>
      </c>
      <c r="AB4349" s="273" t="str">
        <f>_xlfn.IFNA(IF(Table[[#This Row],[Programme Partner]]&lt;&gt;Table[[#This Row],[Implementing Partner]],CONCATENATE(Table[[#This Row],[Programme Partner]],"-",Table[[#This Row],[Implementing Partner]]),Table[[#This Row],[Programme Partner]]),"")</f>
        <v>UNHCR-NGOF</v>
      </c>
    </row>
    <row r="4350" spans="1:28" ht="16.5" customHeight="1">
      <c r="A4350" s="183">
        <v>4798</v>
      </c>
      <c r="B4350" s="264" t="s">
        <v>5273</v>
      </c>
      <c r="C4350" s="265" t="s">
        <v>5184</v>
      </c>
      <c r="D4350" s="266" t="s">
        <v>5273</v>
      </c>
      <c r="E4350" s="215" t="s">
        <v>27</v>
      </c>
      <c r="F4350" s="264" t="s">
        <v>8011</v>
      </c>
      <c r="G4350" t="s">
        <v>8355</v>
      </c>
      <c r="H4350" s="264" t="str">
        <f>IFERROR(VLOOKUP(Table[[#This Row],[Activity Details of Assistance]],WHAT!E:F,2,FALSE),"")</f>
        <v># of water network</v>
      </c>
      <c r="I4350" s="264"/>
      <c r="J4350">
        <v>2</v>
      </c>
      <c r="K4350" t="s">
        <v>8280</v>
      </c>
      <c r="L4350" s="219" t="s">
        <v>13</v>
      </c>
      <c r="M4350" t="s">
        <v>14</v>
      </c>
      <c r="N4350" t="s">
        <v>307</v>
      </c>
      <c r="O4350" t="s">
        <v>1599</v>
      </c>
      <c r="P4350" t="s">
        <v>4726</v>
      </c>
      <c r="Q4350" s="236">
        <v>44651</v>
      </c>
      <c r="R4350" s="236">
        <v>44896</v>
      </c>
      <c r="S4350" t="s">
        <v>8452</v>
      </c>
      <c r="T4350" s="267"/>
      <c r="U4350" s="267"/>
      <c r="V4350" s="267"/>
      <c r="W4350" s="267"/>
      <c r="X4350"/>
      <c r="Y4350" t="s">
        <v>8641</v>
      </c>
      <c r="Z4350" t="s">
        <v>8642</v>
      </c>
      <c r="AA4350" t="s">
        <v>8643</v>
      </c>
      <c r="AB4350" s="273" t="str">
        <f>_xlfn.IFNA(IF(Table[[#This Row],[Programme Partner]]&lt;&gt;Table[[#This Row],[Implementing Partner]],CONCATENATE(Table[[#This Row],[Programme Partner]],"-",Table[[#This Row],[Implementing Partner]]),Table[[#This Row],[Programme Partner]]),"")</f>
        <v>UNHCR-NGOF</v>
      </c>
    </row>
    <row r="4351" spans="1:28" ht="16.5" customHeight="1">
      <c r="A4351" s="183">
        <v>4799</v>
      </c>
      <c r="B4351" s="264" t="s">
        <v>5273</v>
      </c>
      <c r="C4351" s="265" t="s">
        <v>5184</v>
      </c>
      <c r="D4351" s="266" t="s">
        <v>5273</v>
      </c>
      <c r="E4351" s="215" t="s">
        <v>27</v>
      </c>
      <c r="F4351" s="264" t="s">
        <v>8012</v>
      </c>
      <c r="G4351" s="195" t="s">
        <v>8359</v>
      </c>
      <c r="H4351" s="264" t="str">
        <f>IFERROR(VLOOKUP(Table[[#This Row],[Activity Details of Assistance]],WHAT!E:F,2,FALSE),"")</f>
        <v># of FSM Site</v>
      </c>
      <c r="I4351" s="264"/>
      <c r="J4351">
        <v>2</v>
      </c>
      <c r="K4351" t="s">
        <v>8280</v>
      </c>
      <c r="L4351" s="219" t="s">
        <v>13</v>
      </c>
      <c r="M4351" t="s">
        <v>14</v>
      </c>
      <c r="N4351" t="s">
        <v>307</v>
      </c>
      <c r="O4351" t="s">
        <v>1599</v>
      </c>
      <c r="P4351" t="s">
        <v>4726</v>
      </c>
      <c r="Q4351" s="236">
        <v>44651</v>
      </c>
      <c r="R4351" s="236">
        <v>44896</v>
      </c>
      <c r="S4351" t="s">
        <v>8452</v>
      </c>
      <c r="T4351" s="267"/>
      <c r="U4351" s="267"/>
      <c r="V4351" s="267"/>
      <c r="W4351" s="267"/>
      <c r="X4351"/>
      <c r="Y4351" t="s">
        <v>8641</v>
      </c>
      <c r="Z4351" t="s">
        <v>8642</v>
      </c>
      <c r="AA4351" t="s">
        <v>8643</v>
      </c>
      <c r="AB4351" s="273" t="str">
        <f>_xlfn.IFNA(IF(Table[[#This Row],[Programme Partner]]&lt;&gt;Table[[#This Row],[Implementing Partner]],CONCATENATE(Table[[#This Row],[Programme Partner]],"-",Table[[#This Row],[Implementing Partner]]),Table[[#This Row],[Programme Partner]]),"")</f>
        <v>UNHCR-NGOF</v>
      </c>
    </row>
    <row r="4352" spans="1:28" ht="16.5" customHeight="1">
      <c r="A4352" s="183">
        <v>4800</v>
      </c>
      <c r="B4352" s="264" t="s">
        <v>5273</v>
      </c>
      <c r="C4352" s="265" t="s">
        <v>5184</v>
      </c>
      <c r="D4352" s="266" t="s">
        <v>5273</v>
      </c>
      <c r="E4352" s="215" t="s">
        <v>27</v>
      </c>
      <c r="F4352" s="264" t="s">
        <v>8012</v>
      </c>
      <c r="G4352" t="s">
        <v>8356</v>
      </c>
      <c r="H4352" s="264" t="str">
        <f>IFERROR(VLOOKUP(Table[[#This Row],[Activity Details of Assistance]],WHAT!E:F,2,FALSE),"")</f>
        <v># of FSM Site</v>
      </c>
      <c r="I4352" s="264"/>
      <c r="J4352">
        <v>1</v>
      </c>
      <c r="K4352" t="s">
        <v>8280</v>
      </c>
      <c r="L4352" s="219" t="s">
        <v>13</v>
      </c>
      <c r="M4352" t="s">
        <v>14</v>
      </c>
      <c r="N4352" t="s">
        <v>307</v>
      </c>
      <c r="O4352" t="s">
        <v>1599</v>
      </c>
      <c r="P4352" t="s">
        <v>4726</v>
      </c>
      <c r="Q4352" s="236">
        <v>44651</v>
      </c>
      <c r="R4352" s="236">
        <v>44896</v>
      </c>
      <c r="S4352" t="s">
        <v>8452</v>
      </c>
      <c r="T4352" s="267"/>
      <c r="U4352" s="267"/>
      <c r="V4352" s="267"/>
      <c r="W4352" s="267"/>
      <c r="X4352"/>
      <c r="Y4352" t="s">
        <v>8641</v>
      </c>
      <c r="Z4352" t="s">
        <v>8642</v>
      </c>
      <c r="AA4352" t="s">
        <v>8643</v>
      </c>
      <c r="AB4352" s="273" t="str">
        <f>_xlfn.IFNA(IF(Table[[#This Row],[Programme Partner]]&lt;&gt;Table[[#This Row],[Implementing Partner]],CONCATENATE(Table[[#This Row],[Programme Partner]],"-",Table[[#This Row],[Implementing Partner]]),Table[[#This Row],[Programme Partner]]),"")</f>
        <v>UNHCR-NGOF</v>
      </c>
    </row>
    <row r="4353" spans="1:28" ht="16.5" customHeight="1">
      <c r="A4353" s="183">
        <v>4801</v>
      </c>
      <c r="B4353" s="264" t="s">
        <v>5273</v>
      </c>
      <c r="C4353" s="265" t="s">
        <v>5184</v>
      </c>
      <c r="D4353" s="266" t="s">
        <v>5273</v>
      </c>
      <c r="E4353" s="215" t="s">
        <v>27</v>
      </c>
      <c r="F4353" s="264" t="s">
        <v>8012</v>
      </c>
      <c r="G4353" s="195" t="s">
        <v>8365</v>
      </c>
      <c r="H4353" s="264" t="str">
        <f>IFERROR(VLOOKUP(Table[[#This Row],[Activity Details of Assistance]],WHAT!E:F,2,FALSE),"")</f>
        <v># of door</v>
      </c>
      <c r="I4353" s="264"/>
      <c r="J4353">
        <v>8</v>
      </c>
      <c r="K4353" t="s">
        <v>8280</v>
      </c>
      <c r="L4353" s="219" t="s">
        <v>13</v>
      </c>
      <c r="M4353" t="s">
        <v>14</v>
      </c>
      <c r="N4353" t="s">
        <v>307</v>
      </c>
      <c r="O4353" t="s">
        <v>1599</v>
      </c>
      <c r="P4353" t="s">
        <v>5697</v>
      </c>
      <c r="Q4353" s="236">
        <v>44651</v>
      </c>
      <c r="R4353" s="236">
        <v>44896</v>
      </c>
      <c r="S4353" t="s">
        <v>8452</v>
      </c>
      <c r="T4353" s="267"/>
      <c r="U4353" s="267"/>
      <c r="V4353" s="267"/>
      <c r="W4353" s="267"/>
      <c r="X4353"/>
      <c r="Y4353" t="s">
        <v>8641</v>
      </c>
      <c r="Z4353" t="s">
        <v>8642</v>
      </c>
      <c r="AA4353" t="s">
        <v>8643</v>
      </c>
      <c r="AB4353" s="273" t="str">
        <f>_xlfn.IFNA(IF(Table[[#This Row],[Programme Partner]]&lt;&gt;Table[[#This Row],[Implementing Partner]],CONCATENATE(Table[[#This Row],[Programme Partner]],"-",Table[[#This Row],[Implementing Partner]]),Table[[#This Row],[Programme Partner]]),"")</f>
        <v>UNHCR-NGOF</v>
      </c>
    </row>
    <row r="4354" spans="1:28" ht="16.5" customHeight="1">
      <c r="A4354" s="183">
        <v>4802</v>
      </c>
      <c r="B4354" s="264" t="s">
        <v>5273</v>
      </c>
      <c r="C4354" s="265" t="s">
        <v>5184</v>
      </c>
      <c r="D4354" s="266" t="s">
        <v>5273</v>
      </c>
      <c r="E4354" s="215" t="s">
        <v>27</v>
      </c>
      <c r="F4354" s="264" t="s">
        <v>8012</v>
      </c>
      <c r="G4354" t="s">
        <v>8359</v>
      </c>
      <c r="H4354" s="264" t="str">
        <f>IFERROR(VLOOKUP(Table[[#This Row],[Activity Details of Assistance]],WHAT!E:F,2,FALSE),"")</f>
        <v># of FSM Site</v>
      </c>
      <c r="I4354" s="264"/>
      <c r="J4354">
        <v>1</v>
      </c>
      <c r="K4354" t="s">
        <v>8280</v>
      </c>
      <c r="L4354" s="219" t="s">
        <v>13</v>
      </c>
      <c r="M4354" t="s">
        <v>14</v>
      </c>
      <c r="N4354" t="s">
        <v>307</v>
      </c>
      <c r="O4354" t="s">
        <v>1599</v>
      </c>
      <c r="P4354" t="s">
        <v>5697</v>
      </c>
      <c r="Q4354" s="236">
        <v>44651</v>
      </c>
      <c r="R4354" s="236">
        <v>44896</v>
      </c>
      <c r="S4354" t="s">
        <v>8452</v>
      </c>
      <c r="T4354" s="267"/>
      <c r="U4354" s="267"/>
      <c r="V4354" s="267"/>
      <c r="W4354" s="267"/>
      <c r="X4354"/>
      <c r="Y4354" t="s">
        <v>8641</v>
      </c>
      <c r="Z4354" t="s">
        <v>8642</v>
      </c>
      <c r="AA4354" t="s">
        <v>8643</v>
      </c>
      <c r="AB4354" s="273" t="str">
        <f>_xlfn.IFNA(IF(Table[[#This Row],[Programme Partner]]&lt;&gt;Table[[#This Row],[Implementing Partner]],CONCATENATE(Table[[#This Row],[Programme Partner]],"-",Table[[#This Row],[Implementing Partner]]),Table[[#This Row],[Programme Partner]]),"")</f>
        <v>UNHCR-NGOF</v>
      </c>
    </row>
    <row r="4355" spans="1:28" ht="16.5" customHeight="1">
      <c r="A4355" s="183">
        <v>4803</v>
      </c>
      <c r="B4355" s="264" t="s">
        <v>5273</v>
      </c>
      <c r="C4355" s="265" t="s">
        <v>5184</v>
      </c>
      <c r="D4355" s="266" t="s">
        <v>5273</v>
      </c>
      <c r="E4355" s="215" t="s">
        <v>27</v>
      </c>
      <c r="F4355" s="264" t="s">
        <v>8012</v>
      </c>
      <c r="G4355" t="s">
        <v>8356</v>
      </c>
      <c r="H4355" s="264" t="str">
        <f>IFERROR(VLOOKUP(Table[[#This Row],[Activity Details of Assistance]],WHAT!E:F,2,FALSE),"")</f>
        <v># of FSM Site</v>
      </c>
      <c r="I4355" s="264"/>
      <c r="J4355">
        <v>1</v>
      </c>
      <c r="K4355" t="s">
        <v>8280</v>
      </c>
      <c r="L4355" s="219" t="s">
        <v>13</v>
      </c>
      <c r="M4355" t="s">
        <v>14</v>
      </c>
      <c r="N4355" t="s">
        <v>307</v>
      </c>
      <c r="O4355" t="s">
        <v>1599</v>
      </c>
      <c r="P4355" t="s">
        <v>5697</v>
      </c>
      <c r="Q4355" s="236">
        <v>44651</v>
      </c>
      <c r="R4355" s="236">
        <v>44896</v>
      </c>
      <c r="S4355" t="s">
        <v>8452</v>
      </c>
      <c r="T4355" s="267"/>
      <c r="U4355" s="267"/>
      <c r="V4355" s="267"/>
      <c r="W4355" s="267"/>
      <c r="X4355"/>
      <c r="Y4355" t="s">
        <v>8641</v>
      </c>
      <c r="Z4355" t="s">
        <v>8642</v>
      </c>
      <c r="AA4355" t="s">
        <v>8643</v>
      </c>
      <c r="AB4355" s="273" t="str">
        <f>_xlfn.IFNA(IF(Table[[#This Row],[Programme Partner]]&lt;&gt;Table[[#This Row],[Implementing Partner]],CONCATENATE(Table[[#This Row],[Programme Partner]],"-",Table[[#This Row],[Implementing Partner]]),Table[[#This Row],[Programme Partner]]),"")</f>
        <v>UNHCR-NGOF</v>
      </c>
    </row>
    <row r="4356" spans="1:28" ht="16.5" customHeight="1">
      <c r="A4356" s="183">
        <v>4804</v>
      </c>
      <c r="B4356" s="264" t="s">
        <v>5273</v>
      </c>
      <c r="C4356" s="265" t="s">
        <v>5184</v>
      </c>
      <c r="D4356" s="266" t="s">
        <v>5273</v>
      </c>
      <c r="E4356" s="215" t="s">
        <v>27</v>
      </c>
      <c r="F4356" s="264" t="s">
        <v>8012</v>
      </c>
      <c r="G4356" t="s">
        <v>8354</v>
      </c>
      <c r="H4356" s="264" t="str">
        <f>IFERROR(VLOOKUP(Table[[#This Row],[Activity Details of Assistance]],WHAT!E:F,2,FALSE),"")</f>
        <v># of door</v>
      </c>
      <c r="I4356" s="264"/>
      <c r="J4356">
        <v>4</v>
      </c>
      <c r="K4356" t="s">
        <v>8280</v>
      </c>
      <c r="L4356" s="219" t="s">
        <v>13</v>
      </c>
      <c r="M4356" t="s">
        <v>14</v>
      </c>
      <c r="N4356" t="s">
        <v>307</v>
      </c>
      <c r="O4356" t="s">
        <v>1599</v>
      </c>
      <c r="P4356" t="s">
        <v>5697</v>
      </c>
      <c r="Q4356" s="236">
        <v>44651</v>
      </c>
      <c r="R4356" s="236">
        <v>44896</v>
      </c>
      <c r="S4356" t="s">
        <v>8452</v>
      </c>
      <c r="T4356" s="267"/>
      <c r="U4356" s="267"/>
      <c r="V4356" s="267"/>
      <c r="W4356" s="267"/>
      <c r="X4356"/>
      <c r="Y4356" t="s">
        <v>8641</v>
      </c>
      <c r="Z4356" t="s">
        <v>8642</v>
      </c>
      <c r="AA4356" t="s">
        <v>8643</v>
      </c>
      <c r="AB4356" s="273" t="str">
        <f>_xlfn.IFNA(IF(Table[[#This Row],[Programme Partner]]&lt;&gt;Table[[#This Row],[Implementing Partner]],CONCATENATE(Table[[#This Row],[Programme Partner]],"-",Table[[#This Row],[Implementing Partner]]),Table[[#This Row],[Programme Partner]]),"")</f>
        <v>UNHCR-NGOF</v>
      </c>
    </row>
    <row r="4357" spans="1:28" ht="16.5" customHeight="1">
      <c r="A4357" s="183">
        <v>4805</v>
      </c>
      <c r="B4357" s="264" t="s">
        <v>5273</v>
      </c>
      <c r="C4357" s="265" t="s">
        <v>5184</v>
      </c>
      <c r="D4357" s="266" t="s">
        <v>5273</v>
      </c>
      <c r="E4357" s="215" t="s">
        <v>27</v>
      </c>
      <c r="F4357" s="264" t="s">
        <v>8012</v>
      </c>
      <c r="G4357" s="195" t="s">
        <v>8586</v>
      </c>
      <c r="H4357" s="264" t="str">
        <f>IFERROR(VLOOKUP(Table[[#This Row],[Activity Details of Assistance]],WHAT!E:F,2,FALSE),"")</f>
        <v># of door</v>
      </c>
      <c r="I4357" s="264"/>
      <c r="J4357">
        <v>90</v>
      </c>
      <c r="K4357" t="s">
        <v>8280</v>
      </c>
      <c r="L4357" s="219" t="s">
        <v>13</v>
      </c>
      <c r="M4357" t="s">
        <v>14</v>
      </c>
      <c r="N4357" t="s">
        <v>307</v>
      </c>
      <c r="O4357" t="s">
        <v>1599</v>
      </c>
      <c r="P4357" t="s">
        <v>5697</v>
      </c>
      <c r="Q4357" s="236">
        <v>44651</v>
      </c>
      <c r="R4357" s="236">
        <v>44896</v>
      </c>
      <c r="S4357" t="s">
        <v>8452</v>
      </c>
      <c r="T4357" s="267"/>
      <c r="U4357" s="267"/>
      <c r="V4357" s="267"/>
      <c r="W4357" s="267"/>
      <c r="X4357"/>
      <c r="Y4357" t="s">
        <v>8641</v>
      </c>
      <c r="Z4357" t="s">
        <v>8642</v>
      </c>
      <c r="AA4357" t="s">
        <v>8643</v>
      </c>
      <c r="AB4357" s="273" t="str">
        <f>_xlfn.IFNA(IF(Table[[#This Row],[Programme Partner]]&lt;&gt;Table[[#This Row],[Implementing Partner]],CONCATENATE(Table[[#This Row],[Programme Partner]],"-",Table[[#This Row],[Implementing Partner]]),Table[[#This Row],[Programme Partner]]),"")</f>
        <v>UNHCR-NGOF</v>
      </c>
    </row>
    <row r="4358" spans="1:28" ht="16.5" customHeight="1">
      <c r="A4358" s="183">
        <v>4806</v>
      </c>
      <c r="B4358" s="264" t="s">
        <v>5273</v>
      </c>
      <c r="C4358" s="265" t="s">
        <v>5184</v>
      </c>
      <c r="D4358" s="266" t="s">
        <v>5273</v>
      </c>
      <c r="E4358" s="215" t="s">
        <v>27</v>
      </c>
      <c r="F4358" s="264" t="s">
        <v>8012</v>
      </c>
      <c r="G4358" t="s">
        <v>8357</v>
      </c>
      <c r="H4358" s="264" t="str">
        <f>IFERROR(VLOOKUP(Table[[#This Row],[Activity Details of Assistance]],WHAT!E:F,2,FALSE),"")</f>
        <v># of door</v>
      </c>
      <c r="I4358" s="264"/>
      <c r="J4358">
        <v>277</v>
      </c>
      <c r="K4358" t="s">
        <v>8280</v>
      </c>
      <c r="L4358" s="219" t="s">
        <v>13</v>
      </c>
      <c r="M4358" t="s">
        <v>14</v>
      </c>
      <c r="N4358" t="s">
        <v>307</v>
      </c>
      <c r="O4358" t="s">
        <v>1599</v>
      </c>
      <c r="P4358" t="s">
        <v>5697</v>
      </c>
      <c r="Q4358" s="236">
        <v>44651</v>
      </c>
      <c r="R4358" s="236">
        <v>44896</v>
      </c>
      <c r="S4358" t="s">
        <v>8452</v>
      </c>
      <c r="T4358" s="267"/>
      <c r="U4358" s="267"/>
      <c r="V4358" s="267"/>
      <c r="W4358" s="267"/>
      <c r="X4358"/>
      <c r="Y4358" t="s">
        <v>8641</v>
      </c>
      <c r="Z4358" t="s">
        <v>8642</v>
      </c>
      <c r="AA4358" t="s">
        <v>8643</v>
      </c>
      <c r="AB4358" s="273" t="str">
        <f>_xlfn.IFNA(IF(Table[[#This Row],[Programme Partner]]&lt;&gt;Table[[#This Row],[Implementing Partner]],CONCATENATE(Table[[#This Row],[Programme Partner]],"-",Table[[#This Row],[Implementing Partner]]),Table[[#This Row],[Programme Partner]]),"")</f>
        <v>UNHCR-NGOF</v>
      </c>
    </row>
    <row r="4359" spans="1:28" ht="16.5" customHeight="1">
      <c r="A4359" s="183">
        <v>4807</v>
      </c>
      <c r="B4359" s="264" t="s">
        <v>5273</v>
      </c>
      <c r="C4359" s="265" t="s">
        <v>5184</v>
      </c>
      <c r="D4359" s="266" t="s">
        <v>5273</v>
      </c>
      <c r="E4359" s="215" t="s">
        <v>27</v>
      </c>
      <c r="F4359" s="264" t="s">
        <v>8013</v>
      </c>
      <c r="G4359" s="195" t="s">
        <v>8313</v>
      </c>
      <c r="H4359" s="264" t="str">
        <f>IFERROR(VLOOKUP(Table[[#This Row],[Activity Details of Assistance]],WHAT!E:F,2,FALSE),"")</f>
        <v># of HP sessions at community level</v>
      </c>
      <c r="I4359" s="264"/>
      <c r="J4359">
        <v>127</v>
      </c>
      <c r="K4359" t="s">
        <v>8280</v>
      </c>
      <c r="L4359" s="219" t="s">
        <v>13</v>
      </c>
      <c r="M4359" t="s">
        <v>14</v>
      </c>
      <c r="N4359" t="s">
        <v>307</v>
      </c>
      <c r="O4359" t="s">
        <v>1599</v>
      </c>
      <c r="P4359" t="s">
        <v>5697</v>
      </c>
      <c r="Q4359" s="236">
        <v>44651</v>
      </c>
      <c r="R4359" s="236">
        <v>44896</v>
      </c>
      <c r="S4359" t="s">
        <v>8452</v>
      </c>
      <c r="T4359" s="267"/>
      <c r="U4359" s="267"/>
      <c r="V4359" s="267"/>
      <c r="W4359" s="267"/>
      <c r="X4359"/>
      <c r="Y4359" t="s">
        <v>8641</v>
      </c>
      <c r="Z4359" t="s">
        <v>8642</v>
      </c>
      <c r="AA4359" t="s">
        <v>8643</v>
      </c>
      <c r="AB4359" s="273" t="str">
        <f>_xlfn.IFNA(IF(Table[[#This Row],[Programme Partner]]&lt;&gt;Table[[#This Row],[Implementing Partner]],CONCATENATE(Table[[#This Row],[Programme Partner]],"-",Table[[#This Row],[Implementing Partner]]),Table[[#This Row],[Programme Partner]]),"")</f>
        <v>UNHCR-NGOF</v>
      </c>
    </row>
    <row r="4360" spans="1:28" ht="16.5" customHeight="1">
      <c r="A4360" s="183">
        <v>4808</v>
      </c>
      <c r="B4360" s="264" t="s">
        <v>5273</v>
      </c>
      <c r="C4360" s="265" t="s">
        <v>5184</v>
      </c>
      <c r="D4360" s="266" t="s">
        <v>5273</v>
      </c>
      <c r="E4360" s="215" t="s">
        <v>27</v>
      </c>
      <c r="F4360" s="264" t="s">
        <v>8013</v>
      </c>
      <c r="G4360" t="s">
        <v>8314</v>
      </c>
      <c r="H4360" s="264" t="str">
        <f>IFERROR(VLOOKUP(Table[[#This Row],[Activity Details of Assistance]],WHAT!E:F,2,FALSE),"")</f>
        <v># of HP sessions at HH level</v>
      </c>
      <c r="I4360" s="264"/>
      <c r="J4360">
        <v>4224</v>
      </c>
      <c r="K4360" t="s">
        <v>8280</v>
      </c>
      <c r="L4360" s="219" t="s">
        <v>13</v>
      </c>
      <c r="M4360" t="s">
        <v>14</v>
      </c>
      <c r="N4360" t="s">
        <v>307</v>
      </c>
      <c r="O4360" t="s">
        <v>1599</v>
      </c>
      <c r="P4360" t="s">
        <v>5697</v>
      </c>
      <c r="Q4360" s="236">
        <v>44651</v>
      </c>
      <c r="R4360" s="236">
        <v>44896</v>
      </c>
      <c r="S4360" t="s">
        <v>8452</v>
      </c>
      <c r="T4360" s="267"/>
      <c r="U4360" s="267"/>
      <c r="V4360" s="267"/>
      <c r="W4360" s="267"/>
      <c r="X4360"/>
      <c r="Y4360" t="s">
        <v>8641</v>
      </c>
      <c r="Z4360" t="s">
        <v>8642</v>
      </c>
      <c r="AA4360" t="s">
        <v>8643</v>
      </c>
      <c r="AB4360" s="273" t="str">
        <f>_xlfn.IFNA(IF(Table[[#This Row],[Programme Partner]]&lt;&gt;Table[[#This Row],[Implementing Partner]],CONCATENATE(Table[[#This Row],[Programme Partner]],"-",Table[[#This Row],[Implementing Partner]]),Table[[#This Row],[Programme Partner]]),"")</f>
        <v>UNHCR-NGOF</v>
      </c>
    </row>
    <row r="4361" spans="1:28" ht="16.5" customHeight="1">
      <c r="A4361" s="183">
        <v>4809</v>
      </c>
      <c r="B4361" s="264" t="s">
        <v>5273</v>
      </c>
      <c r="C4361" s="265" t="s">
        <v>5184</v>
      </c>
      <c r="D4361" s="266" t="s">
        <v>5273</v>
      </c>
      <c r="E4361" s="215" t="s">
        <v>27</v>
      </c>
      <c r="F4361" s="264" t="s">
        <v>8013</v>
      </c>
      <c r="G4361" s="195" t="s">
        <v>8374</v>
      </c>
      <c r="H4361" s="264" t="str">
        <f>IFERROR(VLOOKUP(Table[[#This Row],[Activity Details of Assistance]],WHAT!E:F,2,FALSE),"")</f>
        <v># of HP sessions at institution level</v>
      </c>
      <c r="I4361" s="264"/>
      <c r="J4361">
        <v>7</v>
      </c>
      <c r="K4361" t="s">
        <v>8280</v>
      </c>
      <c r="L4361" s="219" t="s">
        <v>13</v>
      </c>
      <c r="M4361" t="s">
        <v>14</v>
      </c>
      <c r="N4361" t="s">
        <v>307</v>
      </c>
      <c r="O4361" t="s">
        <v>1599</v>
      </c>
      <c r="P4361" t="s">
        <v>5697</v>
      </c>
      <c r="Q4361" s="236">
        <v>44651</v>
      </c>
      <c r="R4361" s="236">
        <v>44896</v>
      </c>
      <c r="S4361" t="s">
        <v>8452</v>
      </c>
      <c r="T4361" s="267"/>
      <c r="U4361" s="267"/>
      <c r="V4361" s="267"/>
      <c r="W4361" s="267"/>
      <c r="X4361"/>
      <c r="Y4361" t="s">
        <v>8641</v>
      </c>
      <c r="Z4361" t="s">
        <v>8642</v>
      </c>
      <c r="AA4361" t="s">
        <v>8643</v>
      </c>
      <c r="AB4361" s="273" t="str">
        <f>_xlfn.IFNA(IF(Table[[#This Row],[Programme Partner]]&lt;&gt;Table[[#This Row],[Implementing Partner]],CONCATENATE(Table[[#This Row],[Programme Partner]],"-",Table[[#This Row],[Implementing Partner]]),Table[[#This Row],[Programme Partner]]),"")</f>
        <v>UNHCR-NGOF</v>
      </c>
    </row>
    <row r="4362" spans="1:28" ht="16.5" customHeight="1">
      <c r="A4362" s="183">
        <v>4810</v>
      </c>
      <c r="B4362" s="264" t="s">
        <v>5273</v>
      </c>
      <c r="C4362" s="265" t="s">
        <v>5184</v>
      </c>
      <c r="D4362" s="266" t="s">
        <v>5273</v>
      </c>
      <c r="E4362" s="215" t="s">
        <v>27</v>
      </c>
      <c r="F4362" s="264" t="s">
        <v>8013</v>
      </c>
      <c r="G4362" s="195" t="s">
        <v>8317</v>
      </c>
      <c r="H4362" s="264" t="str">
        <f>IFERROR(VLOOKUP(Table[[#This Row],[Activity Details of Assistance]],WHAT!E:F,2,FALSE),"")</f>
        <v># of estimated persons reached by mass-media campaign</v>
      </c>
      <c r="I4362" s="264"/>
      <c r="J4362">
        <v>7</v>
      </c>
      <c r="K4362" t="s">
        <v>8280</v>
      </c>
      <c r="L4362" s="219" t="s">
        <v>13</v>
      </c>
      <c r="M4362" t="s">
        <v>14</v>
      </c>
      <c r="N4362" t="s">
        <v>307</v>
      </c>
      <c r="O4362" t="s">
        <v>1599</v>
      </c>
      <c r="P4362" t="s">
        <v>5697</v>
      </c>
      <c r="Q4362" s="236">
        <v>44651</v>
      </c>
      <c r="R4362" s="236">
        <v>44896</v>
      </c>
      <c r="S4362" t="s">
        <v>8452</v>
      </c>
      <c r="T4362" s="267"/>
      <c r="U4362" s="267"/>
      <c r="V4362" s="267"/>
      <c r="W4362" s="267"/>
      <c r="X4362"/>
      <c r="Y4362" t="s">
        <v>8641</v>
      </c>
      <c r="Z4362" t="s">
        <v>8642</v>
      </c>
      <c r="AA4362" t="s">
        <v>8643</v>
      </c>
      <c r="AB4362" s="273" t="str">
        <f>_xlfn.IFNA(IF(Table[[#This Row],[Programme Partner]]&lt;&gt;Table[[#This Row],[Implementing Partner]],CONCATENATE(Table[[#This Row],[Programme Partner]],"-",Table[[#This Row],[Implementing Partner]]),Table[[#This Row],[Programme Partner]]),"")</f>
        <v>UNHCR-NGOF</v>
      </c>
    </row>
    <row r="4363" spans="1:28" ht="16.5" customHeight="1">
      <c r="A4363" s="183">
        <v>4811</v>
      </c>
      <c r="B4363" s="264" t="s">
        <v>5273</v>
      </c>
      <c r="C4363" s="265" t="s">
        <v>5184</v>
      </c>
      <c r="D4363" s="266" t="s">
        <v>5273</v>
      </c>
      <c r="E4363" s="215" t="s">
        <v>27</v>
      </c>
      <c r="F4363" s="264" t="s">
        <v>8013</v>
      </c>
      <c r="G4363" t="s">
        <v>8315</v>
      </c>
      <c r="H4363" s="264" t="str">
        <f>IFERROR(VLOOKUP(Table[[#This Row],[Activity Details of Assistance]],WHAT!E:F,2,FALSE),"")</f>
        <v># of handwashing station</v>
      </c>
      <c r="I4363" s="264"/>
      <c r="J4363">
        <v>4</v>
      </c>
      <c r="K4363" t="s">
        <v>8280</v>
      </c>
      <c r="L4363" s="219" t="s">
        <v>13</v>
      </c>
      <c r="M4363" t="s">
        <v>14</v>
      </c>
      <c r="N4363" t="s">
        <v>307</v>
      </c>
      <c r="O4363" t="s">
        <v>1599</v>
      </c>
      <c r="P4363" t="s">
        <v>5697</v>
      </c>
      <c r="Q4363" s="236">
        <v>44651</v>
      </c>
      <c r="R4363" s="236">
        <v>44896</v>
      </c>
      <c r="S4363" t="s">
        <v>8452</v>
      </c>
      <c r="T4363" s="267"/>
      <c r="U4363" s="267"/>
      <c r="V4363" s="267"/>
      <c r="W4363" s="267"/>
      <c r="X4363"/>
      <c r="Y4363" t="s">
        <v>8641</v>
      </c>
      <c r="Z4363" t="s">
        <v>8642</v>
      </c>
      <c r="AA4363" t="s">
        <v>8643</v>
      </c>
      <c r="AB4363" s="273" t="str">
        <f>_xlfn.IFNA(IF(Table[[#This Row],[Programme Partner]]&lt;&gt;Table[[#This Row],[Implementing Partner]],CONCATENATE(Table[[#This Row],[Programme Partner]],"-",Table[[#This Row],[Implementing Partner]]),Table[[#This Row],[Programme Partner]]),"")</f>
        <v>UNHCR-NGOF</v>
      </c>
    </row>
    <row r="4364" spans="1:28" ht="16.5" customHeight="1">
      <c r="A4364" s="183">
        <v>4812</v>
      </c>
      <c r="B4364" s="264" t="s">
        <v>5273</v>
      </c>
      <c r="C4364" s="265" t="s">
        <v>5184</v>
      </c>
      <c r="D4364" s="266" t="s">
        <v>5273</v>
      </c>
      <c r="E4364" s="215" t="s">
        <v>27</v>
      </c>
      <c r="F4364" s="264" t="s">
        <v>8014</v>
      </c>
      <c r="G4364" t="s">
        <v>8361</v>
      </c>
      <c r="H4364" s="264" t="str">
        <f>IFERROR(VLOOKUP(Table[[#This Row],[Activity Details of Assistance]],WHAT!E:F,2,FALSE),"")</f>
        <v># of plant</v>
      </c>
      <c r="I4364" s="264"/>
      <c r="J4364">
        <v>2</v>
      </c>
      <c r="K4364" t="s">
        <v>8280</v>
      </c>
      <c r="L4364" s="219" t="s">
        <v>13</v>
      </c>
      <c r="M4364" t="s">
        <v>14</v>
      </c>
      <c r="N4364" t="s">
        <v>307</v>
      </c>
      <c r="O4364" t="s">
        <v>1599</v>
      </c>
      <c r="P4364" t="s">
        <v>5697</v>
      </c>
      <c r="Q4364" s="236">
        <v>44651</v>
      </c>
      <c r="R4364" s="236">
        <v>44896</v>
      </c>
      <c r="S4364" t="s">
        <v>8452</v>
      </c>
      <c r="T4364" s="267"/>
      <c r="U4364" s="267"/>
      <c r="V4364" s="267"/>
      <c r="W4364" s="267"/>
      <c r="X4364"/>
      <c r="Y4364" t="s">
        <v>8641</v>
      </c>
      <c r="Z4364" t="s">
        <v>8642</v>
      </c>
      <c r="AA4364" t="s">
        <v>8643</v>
      </c>
      <c r="AB4364" s="273" t="str">
        <f>_xlfn.IFNA(IF(Table[[#This Row],[Programme Partner]]&lt;&gt;Table[[#This Row],[Implementing Partner]],CONCATENATE(Table[[#This Row],[Programme Partner]],"-",Table[[#This Row],[Implementing Partner]]),Table[[#This Row],[Programme Partner]]),"")</f>
        <v>UNHCR-NGOF</v>
      </c>
    </row>
    <row r="4365" spans="1:28" ht="16.5" customHeight="1">
      <c r="A4365" s="183">
        <v>4813</v>
      </c>
      <c r="B4365" s="264" t="s">
        <v>5273</v>
      </c>
      <c r="C4365" s="265" t="s">
        <v>5184</v>
      </c>
      <c r="D4365" s="266" t="s">
        <v>5273</v>
      </c>
      <c r="E4365" s="215" t="s">
        <v>27</v>
      </c>
      <c r="F4365" s="264" t="s">
        <v>8011</v>
      </c>
      <c r="G4365" t="s">
        <v>8355</v>
      </c>
      <c r="H4365" s="264" t="str">
        <f>IFERROR(VLOOKUP(Table[[#This Row],[Activity Details of Assistance]],WHAT!E:F,2,FALSE),"")</f>
        <v># of water network</v>
      </c>
      <c r="I4365" s="264"/>
      <c r="J4365">
        <v>1</v>
      </c>
      <c r="K4365" t="s">
        <v>8280</v>
      </c>
      <c r="L4365" s="219" t="s">
        <v>13</v>
      </c>
      <c r="M4365" t="s">
        <v>14</v>
      </c>
      <c r="N4365" t="s">
        <v>309</v>
      </c>
      <c r="O4365" t="s">
        <v>1607</v>
      </c>
      <c r="P4365" t="s">
        <v>4710</v>
      </c>
      <c r="Q4365" s="236">
        <v>44620</v>
      </c>
      <c r="R4365" s="236">
        <v>44896</v>
      </c>
      <c r="S4365" t="s">
        <v>8452</v>
      </c>
      <c r="T4365" s="267"/>
      <c r="U4365" s="267"/>
      <c r="V4365" s="267"/>
      <c r="W4365" s="267"/>
      <c r="X4365" t="s">
        <v>5756</v>
      </c>
      <c r="Y4365" t="s">
        <v>8641</v>
      </c>
      <c r="Z4365" t="s">
        <v>8642</v>
      </c>
      <c r="AA4365" t="s">
        <v>8643</v>
      </c>
      <c r="AB4365" s="273" t="str">
        <f>_xlfn.IFNA(IF(Table[[#This Row],[Programme Partner]]&lt;&gt;Table[[#This Row],[Implementing Partner]],CONCATENATE(Table[[#This Row],[Programme Partner]],"-",Table[[#This Row],[Implementing Partner]]),Table[[#This Row],[Programme Partner]]),"")</f>
        <v>UNHCR-NGOF</v>
      </c>
    </row>
    <row r="4366" spans="1:28" ht="16.5" customHeight="1">
      <c r="A4366" s="183">
        <v>4814</v>
      </c>
      <c r="B4366" s="264" t="s">
        <v>5273</v>
      </c>
      <c r="C4366" s="265" t="s">
        <v>5184</v>
      </c>
      <c r="D4366" s="266" t="s">
        <v>5273</v>
      </c>
      <c r="E4366" s="215" t="s">
        <v>27</v>
      </c>
      <c r="F4366" s="264" t="s">
        <v>8011</v>
      </c>
      <c r="G4366" t="s">
        <v>8318</v>
      </c>
      <c r="H4366" s="264" t="str">
        <f>IFERROR(VLOOKUP(Table[[#This Row],[Activity Details of Assistance]],WHAT!E:F,2,FALSE),"")</f>
        <v># of household</v>
      </c>
      <c r="I4366" s="264"/>
      <c r="J4366">
        <v>20</v>
      </c>
      <c r="K4366" t="s">
        <v>8280</v>
      </c>
      <c r="L4366" s="219" t="s">
        <v>13</v>
      </c>
      <c r="M4366" t="s">
        <v>14</v>
      </c>
      <c r="N4366" t="s">
        <v>309</v>
      </c>
      <c r="O4366" t="s">
        <v>1607</v>
      </c>
      <c r="P4366" t="s">
        <v>4710</v>
      </c>
      <c r="Q4366" s="236">
        <v>44651</v>
      </c>
      <c r="R4366" s="236">
        <v>44896</v>
      </c>
      <c r="S4366" t="s">
        <v>8452</v>
      </c>
      <c r="T4366" s="267"/>
      <c r="U4366" s="267"/>
      <c r="V4366" s="267"/>
      <c r="W4366" s="267"/>
      <c r="X4366"/>
      <c r="Y4366" t="s">
        <v>8641</v>
      </c>
      <c r="Z4366" t="s">
        <v>8642</v>
      </c>
      <c r="AA4366" t="s">
        <v>8643</v>
      </c>
      <c r="AB4366" s="273" t="str">
        <f>_xlfn.IFNA(IF(Table[[#This Row],[Programme Partner]]&lt;&gt;Table[[#This Row],[Implementing Partner]],CONCATENATE(Table[[#This Row],[Programme Partner]],"-",Table[[#This Row],[Implementing Partner]]),Table[[#This Row],[Programme Partner]]),"")</f>
        <v>UNHCR-NGOF</v>
      </c>
    </row>
    <row r="4367" spans="1:28" ht="16.5" customHeight="1">
      <c r="A4367" s="183">
        <v>4815</v>
      </c>
      <c r="B4367" s="264" t="s">
        <v>5273</v>
      </c>
      <c r="C4367" s="265" t="s">
        <v>5184</v>
      </c>
      <c r="D4367" s="266" t="s">
        <v>5273</v>
      </c>
      <c r="E4367" s="215" t="s">
        <v>27</v>
      </c>
      <c r="F4367" s="264" t="s">
        <v>8012</v>
      </c>
      <c r="G4367" t="s">
        <v>8359</v>
      </c>
      <c r="H4367" s="264" t="str">
        <f>IFERROR(VLOOKUP(Table[[#This Row],[Activity Details of Assistance]],WHAT!E:F,2,FALSE),"")</f>
        <v># of FSM Site</v>
      </c>
      <c r="I4367" s="264"/>
      <c r="J4367">
        <v>4</v>
      </c>
      <c r="K4367" t="s">
        <v>8280</v>
      </c>
      <c r="L4367" s="219" t="s">
        <v>13</v>
      </c>
      <c r="M4367" t="s">
        <v>14</v>
      </c>
      <c r="N4367" t="s">
        <v>309</v>
      </c>
      <c r="O4367" t="s">
        <v>1607</v>
      </c>
      <c r="P4367" t="s">
        <v>4710</v>
      </c>
      <c r="Q4367" s="236">
        <v>44651</v>
      </c>
      <c r="R4367" s="236">
        <v>44896</v>
      </c>
      <c r="S4367" t="s">
        <v>8452</v>
      </c>
      <c r="T4367" s="267"/>
      <c r="U4367" s="267"/>
      <c r="V4367" s="267"/>
      <c r="W4367" s="267"/>
      <c r="X4367"/>
      <c r="Y4367" t="s">
        <v>8641</v>
      </c>
      <c r="Z4367" t="s">
        <v>8642</v>
      </c>
      <c r="AA4367" t="s">
        <v>8643</v>
      </c>
      <c r="AB4367" s="273" t="str">
        <f>_xlfn.IFNA(IF(Table[[#This Row],[Programme Partner]]&lt;&gt;Table[[#This Row],[Implementing Partner]],CONCATENATE(Table[[#This Row],[Programme Partner]],"-",Table[[#This Row],[Implementing Partner]]),Table[[#This Row],[Programme Partner]]),"")</f>
        <v>UNHCR-NGOF</v>
      </c>
    </row>
    <row r="4368" spans="1:28" ht="16.5" customHeight="1">
      <c r="A4368" s="183">
        <v>4816</v>
      </c>
      <c r="B4368" s="264" t="s">
        <v>5273</v>
      </c>
      <c r="C4368" s="265" t="s">
        <v>5184</v>
      </c>
      <c r="D4368" s="266" t="s">
        <v>5273</v>
      </c>
      <c r="E4368" s="215" t="s">
        <v>27</v>
      </c>
      <c r="F4368" s="264" t="s">
        <v>8012</v>
      </c>
      <c r="G4368" t="s">
        <v>8356</v>
      </c>
      <c r="H4368" s="264" t="str">
        <f>IFERROR(VLOOKUP(Table[[#This Row],[Activity Details of Assistance]],WHAT!E:F,2,FALSE),"")</f>
        <v># of FSM Site</v>
      </c>
      <c r="I4368" s="264"/>
      <c r="J4368">
        <v>2</v>
      </c>
      <c r="K4368" t="s">
        <v>8280</v>
      </c>
      <c r="L4368" s="219" t="s">
        <v>13</v>
      </c>
      <c r="M4368" t="s">
        <v>14</v>
      </c>
      <c r="N4368" t="s">
        <v>309</v>
      </c>
      <c r="O4368" t="s">
        <v>1607</v>
      </c>
      <c r="P4368" t="s">
        <v>4710</v>
      </c>
      <c r="Q4368" s="236">
        <v>44651</v>
      </c>
      <c r="R4368" s="236">
        <v>44896</v>
      </c>
      <c r="S4368" t="s">
        <v>8452</v>
      </c>
      <c r="T4368" s="267"/>
      <c r="U4368" s="267"/>
      <c r="V4368" s="267"/>
      <c r="W4368" s="267"/>
      <c r="X4368"/>
      <c r="Y4368" t="s">
        <v>8641</v>
      </c>
      <c r="Z4368" t="s">
        <v>8642</v>
      </c>
      <c r="AA4368" t="s">
        <v>8643</v>
      </c>
      <c r="AB4368" s="273" t="str">
        <f>_xlfn.IFNA(IF(Table[[#This Row],[Programme Partner]]&lt;&gt;Table[[#This Row],[Implementing Partner]],CONCATENATE(Table[[#This Row],[Programme Partner]],"-",Table[[#This Row],[Implementing Partner]]),Table[[#This Row],[Programme Partner]]),"")</f>
        <v>UNHCR-NGOF</v>
      </c>
    </row>
    <row r="4369" spans="1:28" ht="16.5" customHeight="1">
      <c r="A4369" s="183">
        <v>4817</v>
      </c>
      <c r="B4369" s="264" t="s">
        <v>5273</v>
      </c>
      <c r="C4369" s="265" t="s">
        <v>5184</v>
      </c>
      <c r="D4369" s="266" t="s">
        <v>5273</v>
      </c>
      <c r="E4369" s="215" t="s">
        <v>27</v>
      </c>
      <c r="F4369" s="264" t="s">
        <v>8012</v>
      </c>
      <c r="G4369" s="195" t="s">
        <v>8586</v>
      </c>
      <c r="H4369" s="264" t="str">
        <f>IFERROR(VLOOKUP(Table[[#This Row],[Activity Details of Assistance]],WHAT!E:F,2,FALSE),"")</f>
        <v># of door</v>
      </c>
      <c r="I4369" s="264"/>
      <c r="J4369">
        <v>300</v>
      </c>
      <c r="K4369" t="s">
        <v>8280</v>
      </c>
      <c r="L4369" s="219" t="s">
        <v>13</v>
      </c>
      <c r="M4369" t="s">
        <v>14</v>
      </c>
      <c r="N4369" t="s">
        <v>309</v>
      </c>
      <c r="O4369" t="s">
        <v>1607</v>
      </c>
      <c r="P4369" t="s">
        <v>4710</v>
      </c>
      <c r="Q4369" s="236">
        <v>44651</v>
      </c>
      <c r="R4369" s="236">
        <v>44896</v>
      </c>
      <c r="S4369" t="s">
        <v>8452</v>
      </c>
      <c r="T4369" s="267"/>
      <c r="U4369" s="267"/>
      <c r="V4369" s="267"/>
      <c r="W4369" s="267"/>
      <c r="X4369"/>
      <c r="Y4369" t="s">
        <v>8641</v>
      </c>
      <c r="Z4369" t="s">
        <v>8642</v>
      </c>
      <c r="AA4369" t="s">
        <v>8643</v>
      </c>
      <c r="AB4369" s="273" t="str">
        <f>_xlfn.IFNA(IF(Table[[#This Row],[Programme Partner]]&lt;&gt;Table[[#This Row],[Implementing Partner]],CONCATENATE(Table[[#This Row],[Programme Partner]],"-",Table[[#This Row],[Implementing Partner]]),Table[[#This Row],[Programme Partner]]),"")</f>
        <v>UNHCR-NGOF</v>
      </c>
    </row>
    <row r="4370" spans="1:28" ht="16.5" customHeight="1">
      <c r="A4370" s="183">
        <v>4818</v>
      </c>
      <c r="B4370" s="264" t="s">
        <v>5273</v>
      </c>
      <c r="C4370" s="265" t="s">
        <v>5184</v>
      </c>
      <c r="D4370" s="266" t="s">
        <v>5273</v>
      </c>
      <c r="E4370" s="215" t="s">
        <v>27</v>
      </c>
      <c r="F4370" s="264" t="s">
        <v>8012</v>
      </c>
      <c r="G4370" t="s">
        <v>8357</v>
      </c>
      <c r="H4370" s="264" t="str">
        <f>IFERROR(VLOOKUP(Table[[#This Row],[Activity Details of Assistance]],WHAT!E:F,2,FALSE),"")</f>
        <v># of door</v>
      </c>
      <c r="I4370" s="264"/>
      <c r="J4370">
        <v>446</v>
      </c>
      <c r="K4370" t="s">
        <v>8280</v>
      </c>
      <c r="L4370" s="219" t="s">
        <v>13</v>
      </c>
      <c r="M4370" t="s">
        <v>14</v>
      </c>
      <c r="N4370" t="s">
        <v>309</v>
      </c>
      <c r="O4370" t="s">
        <v>1607</v>
      </c>
      <c r="P4370" t="s">
        <v>4710</v>
      </c>
      <c r="Q4370" s="236">
        <v>44651</v>
      </c>
      <c r="R4370" s="236">
        <v>44896</v>
      </c>
      <c r="S4370" t="s">
        <v>8452</v>
      </c>
      <c r="T4370" s="267"/>
      <c r="U4370" s="267"/>
      <c r="V4370" s="267"/>
      <c r="W4370" s="267"/>
      <c r="X4370"/>
      <c r="Y4370" t="s">
        <v>8641</v>
      </c>
      <c r="Z4370" t="s">
        <v>8642</v>
      </c>
      <c r="AA4370" t="s">
        <v>8643</v>
      </c>
      <c r="AB4370" s="273" t="str">
        <f>_xlfn.IFNA(IF(Table[[#This Row],[Programme Partner]]&lt;&gt;Table[[#This Row],[Implementing Partner]],CONCATENATE(Table[[#This Row],[Programme Partner]],"-",Table[[#This Row],[Implementing Partner]]),Table[[#This Row],[Programme Partner]]),"")</f>
        <v>UNHCR-NGOF</v>
      </c>
    </row>
    <row r="4371" spans="1:28" ht="16.5" customHeight="1">
      <c r="A4371" s="183">
        <v>4819</v>
      </c>
      <c r="B4371" s="264" t="s">
        <v>5273</v>
      </c>
      <c r="C4371" s="265" t="s">
        <v>5184</v>
      </c>
      <c r="D4371" s="266" t="s">
        <v>5273</v>
      </c>
      <c r="E4371" s="215" t="s">
        <v>27</v>
      </c>
      <c r="F4371" s="264" t="s">
        <v>8013</v>
      </c>
      <c r="G4371" s="195" t="s">
        <v>8313</v>
      </c>
      <c r="H4371" s="264" t="str">
        <f>IFERROR(VLOOKUP(Table[[#This Row],[Activity Details of Assistance]],WHAT!E:F,2,FALSE),"")</f>
        <v># of HP sessions at community level</v>
      </c>
      <c r="I4371" s="264"/>
      <c r="J4371">
        <v>66</v>
      </c>
      <c r="K4371" t="s">
        <v>8280</v>
      </c>
      <c r="L4371" s="219" t="s">
        <v>13</v>
      </c>
      <c r="M4371" t="s">
        <v>14</v>
      </c>
      <c r="N4371" t="s">
        <v>309</v>
      </c>
      <c r="O4371" t="s">
        <v>1607</v>
      </c>
      <c r="P4371" t="s">
        <v>4710</v>
      </c>
      <c r="Q4371" s="236">
        <v>44651</v>
      </c>
      <c r="R4371" s="236">
        <v>44896</v>
      </c>
      <c r="S4371" t="s">
        <v>8452</v>
      </c>
      <c r="T4371" s="267"/>
      <c r="U4371" s="267"/>
      <c r="V4371" s="267"/>
      <c r="W4371" s="267"/>
      <c r="X4371"/>
      <c r="Y4371" t="s">
        <v>8641</v>
      </c>
      <c r="Z4371" t="s">
        <v>8642</v>
      </c>
      <c r="AA4371" t="s">
        <v>8643</v>
      </c>
      <c r="AB4371" s="273" t="str">
        <f>_xlfn.IFNA(IF(Table[[#This Row],[Programme Partner]]&lt;&gt;Table[[#This Row],[Implementing Partner]],CONCATENATE(Table[[#This Row],[Programme Partner]],"-",Table[[#This Row],[Implementing Partner]]),Table[[#This Row],[Programme Partner]]),"")</f>
        <v>UNHCR-NGOF</v>
      </c>
    </row>
    <row r="4372" spans="1:28" ht="16.5" customHeight="1">
      <c r="A4372" s="183">
        <v>4820</v>
      </c>
      <c r="B4372" s="264" t="s">
        <v>5273</v>
      </c>
      <c r="C4372" s="265" t="s">
        <v>5184</v>
      </c>
      <c r="D4372" s="266" t="s">
        <v>5273</v>
      </c>
      <c r="E4372" s="215" t="s">
        <v>27</v>
      </c>
      <c r="F4372" s="264" t="s">
        <v>8013</v>
      </c>
      <c r="G4372" t="s">
        <v>8314</v>
      </c>
      <c r="H4372" s="264" t="str">
        <f>IFERROR(VLOOKUP(Table[[#This Row],[Activity Details of Assistance]],WHAT!E:F,2,FALSE),"")</f>
        <v># of HP sessions at HH level</v>
      </c>
      <c r="I4372" s="264"/>
      <c r="J4372">
        <v>2737</v>
      </c>
      <c r="K4372" t="s">
        <v>8280</v>
      </c>
      <c r="L4372" s="219" t="s">
        <v>13</v>
      </c>
      <c r="M4372" t="s">
        <v>14</v>
      </c>
      <c r="N4372" t="s">
        <v>309</v>
      </c>
      <c r="O4372" t="s">
        <v>1607</v>
      </c>
      <c r="P4372" t="s">
        <v>4710</v>
      </c>
      <c r="Q4372" s="236">
        <v>44651</v>
      </c>
      <c r="R4372" s="236">
        <v>44896</v>
      </c>
      <c r="S4372" t="s">
        <v>8452</v>
      </c>
      <c r="T4372" s="267"/>
      <c r="U4372" s="267"/>
      <c r="V4372" s="267"/>
      <c r="W4372" s="267"/>
      <c r="X4372"/>
      <c r="Y4372" t="s">
        <v>8641</v>
      </c>
      <c r="Z4372" t="s">
        <v>8642</v>
      </c>
      <c r="AA4372" t="s">
        <v>8643</v>
      </c>
      <c r="AB4372" s="273" t="str">
        <f>_xlfn.IFNA(IF(Table[[#This Row],[Programme Partner]]&lt;&gt;Table[[#This Row],[Implementing Partner]],CONCATENATE(Table[[#This Row],[Programme Partner]],"-",Table[[#This Row],[Implementing Partner]]),Table[[#This Row],[Programme Partner]]),"")</f>
        <v>UNHCR-NGOF</v>
      </c>
    </row>
    <row r="4373" spans="1:28" ht="16.5" customHeight="1">
      <c r="A4373" s="183">
        <v>4821</v>
      </c>
      <c r="B4373" s="264" t="s">
        <v>5273</v>
      </c>
      <c r="C4373" s="265" t="s">
        <v>5184</v>
      </c>
      <c r="D4373" s="266" t="s">
        <v>5273</v>
      </c>
      <c r="E4373" s="215" t="s">
        <v>27</v>
      </c>
      <c r="F4373" s="264" t="s">
        <v>8013</v>
      </c>
      <c r="G4373" t="s">
        <v>8374</v>
      </c>
      <c r="H4373" s="264" t="str">
        <f>IFERROR(VLOOKUP(Table[[#This Row],[Activity Details of Assistance]],WHAT!E:F,2,FALSE),"")</f>
        <v># of HP sessions at institution level</v>
      </c>
      <c r="I4373" s="264"/>
      <c r="J4373">
        <v>5</v>
      </c>
      <c r="K4373" t="s">
        <v>8280</v>
      </c>
      <c r="L4373" s="219" t="s">
        <v>13</v>
      </c>
      <c r="M4373" t="s">
        <v>14</v>
      </c>
      <c r="N4373" t="s">
        <v>309</v>
      </c>
      <c r="O4373" t="s">
        <v>1607</v>
      </c>
      <c r="P4373" t="s">
        <v>4710</v>
      </c>
      <c r="Q4373" s="236">
        <v>44651</v>
      </c>
      <c r="R4373" s="236">
        <v>44896</v>
      </c>
      <c r="S4373" t="s">
        <v>8452</v>
      </c>
      <c r="T4373" s="267"/>
      <c r="U4373" s="267"/>
      <c r="V4373" s="267"/>
      <c r="W4373" s="267"/>
      <c r="X4373"/>
      <c r="Y4373" t="s">
        <v>8641</v>
      </c>
      <c r="Z4373" t="s">
        <v>8642</v>
      </c>
      <c r="AA4373" t="s">
        <v>8643</v>
      </c>
      <c r="AB4373" s="273" t="str">
        <f>_xlfn.IFNA(IF(Table[[#This Row],[Programme Partner]]&lt;&gt;Table[[#This Row],[Implementing Partner]],CONCATENATE(Table[[#This Row],[Programme Partner]],"-",Table[[#This Row],[Implementing Partner]]),Table[[#This Row],[Programme Partner]]),"")</f>
        <v>UNHCR-NGOF</v>
      </c>
    </row>
    <row r="4374" spans="1:28" ht="16.5" customHeight="1">
      <c r="A4374" s="183">
        <v>4822</v>
      </c>
      <c r="B4374" s="264" t="s">
        <v>5273</v>
      </c>
      <c r="C4374" s="265" t="s">
        <v>5184</v>
      </c>
      <c r="D4374" s="266" t="s">
        <v>5273</v>
      </c>
      <c r="E4374" s="215" t="s">
        <v>27</v>
      </c>
      <c r="F4374" s="264" t="s">
        <v>8014</v>
      </c>
      <c r="G4374" s="195" t="s">
        <v>8361</v>
      </c>
      <c r="H4374" s="264" t="str">
        <f>IFERROR(VLOOKUP(Table[[#This Row],[Activity Details of Assistance]],WHAT!E:F,2,FALSE),"")</f>
        <v># of plant</v>
      </c>
      <c r="I4374" s="264"/>
      <c r="J4374">
        <v>1</v>
      </c>
      <c r="K4374" t="s">
        <v>8280</v>
      </c>
      <c r="L4374" s="219" t="s">
        <v>13</v>
      </c>
      <c r="M4374" t="s">
        <v>14</v>
      </c>
      <c r="N4374" t="s">
        <v>309</v>
      </c>
      <c r="O4374" t="s">
        <v>1607</v>
      </c>
      <c r="P4374" t="s">
        <v>4710</v>
      </c>
      <c r="Q4374" s="236">
        <v>44651</v>
      </c>
      <c r="R4374" s="236">
        <v>44896</v>
      </c>
      <c r="S4374" t="s">
        <v>8452</v>
      </c>
      <c r="T4374" s="267"/>
      <c r="U4374" s="267"/>
      <c r="V4374" s="267"/>
      <c r="W4374" s="267"/>
      <c r="X4374"/>
      <c r="Y4374" t="s">
        <v>8641</v>
      </c>
      <c r="Z4374" t="s">
        <v>8642</v>
      </c>
      <c r="AA4374" t="s">
        <v>8643</v>
      </c>
      <c r="AB4374" s="273" t="str">
        <f>_xlfn.IFNA(IF(Table[[#This Row],[Programme Partner]]&lt;&gt;Table[[#This Row],[Implementing Partner]],CONCATENATE(Table[[#This Row],[Programme Partner]],"-",Table[[#This Row],[Implementing Partner]]),Table[[#This Row],[Programme Partner]]),"")</f>
        <v>UNHCR-NGOF</v>
      </c>
    </row>
    <row r="4375" spans="1:28" ht="16.5" customHeight="1">
      <c r="A4375" s="183">
        <v>4823</v>
      </c>
      <c r="B4375" s="264" t="s">
        <v>5273</v>
      </c>
      <c r="C4375" s="265" t="s">
        <v>5184</v>
      </c>
      <c r="D4375" s="266" t="s">
        <v>5273</v>
      </c>
      <c r="E4375" s="215" t="s">
        <v>27</v>
      </c>
      <c r="F4375" s="264" t="s">
        <v>8011</v>
      </c>
      <c r="G4375" s="195" t="s">
        <v>8584</v>
      </c>
      <c r="H4375" s="264" t="str">
        <f>IFERROR(VLOOKUP(Table[[#This Row],[Activity Details of Assistance]],WHAT!E:F,2,FALSE),"")</f>
        <v># of tube well</v>
      </c>
      <c r="I4375" s="264"/>
      <c r="J4375">
        <v>1</v>
      </c>
      <c r="K4375" t="s">
        <v>8280</v>
      </c>
      <c r="L4375" s="219" t="s">
        <v>13</v>
      </c>
      <c r="M4375" t="s">
        <v>14</v>
      </c>
      <c r="N4375" t="s">
        <v>309</v>
      </c>
      <c r="O4375" t="s">
        <v>1607</v>
      </c>
      <c r="P4375" t="s">
        <v>4710</v>
      </c>
      <c r="Q4375" s="236">
        <v>44651</v>
      </c>
      <c r="R4375" s="236">
        <v>44896</v>
      </c>
      <c r="S4375" t="s">
        <v>8452</v>
      </c>
      <c r="T4375" s="267"/>
      <c r="U4375" s="267"/>
      <c r="V4375" s="267"/>
      <c r="W4375" s="267"/>
      <c r="X4375"/>
      <c r="Y4375" t="s">
        <v>8641</v>
      </c>
      <c r="Z4375" t="s">
        <v>8642</v>
      </c>
      <c r="AA4375" t="s">
        <v>8643</v>
      </c>
      <c r="AB4375" s="273" t="str">
        <f>_xlfn.IFNA(IF(Table[[#This Row],[Programme Partner]]&lt;&gt;Table[[#This Row],[Implementing Partner]],CONCATENATE(Table[[#This Row],[Programme Partner]],"-",Table[[#This Row],[Implementing Partner]]),Table[[#This Row],[Programme Partner]]),"")</f>
        <v>UNHCR-NGOF</v>
      </c>
    </row>
    <row r="4376" spans="1:28" ht="16.5" customHeight="1">
      <c r="A4376" s="183">
        <v>4824</v>
      </c>
      <c r="B4376" s="264" t="s">
        <v>5273</v>
      </c>
      <c r="C4376" s="265" t="s">
        <v>5184</v>
      </c>
      <c r="D4376" s="266" t="s">
        <v>5273</v>
      </c>
      <c r="E4376" s="215" t="s">
        <v>27</v>
      </c>
      <c r="F4376" s="264" t="s">
        <v>8011</v>
      </c>
      <c r="G4376" t="s">
        <v>8355</v>
      </c>
      <c r="H4376" s="264" t="str">
        <f>IFERROR(VLOOKUP(Table[[#This Row],[Activity Details of Assistance]],WHAT!E:F,2,FALSE),"")</f>
        <v># of water network</v>
      </c>
      <c r="I4376" s="264"/>
      <c r="J4376">
        <v>3</v>
      </c>
      <c r="K4376" t="s">
        <v>8280</v>
      </c>
      <c r="L4376" s="219" t="s">
        <v>13</v>
      </c>
      <c r="M4376" t="s">
        <v>14</v>
      </c>
      <c r="N4376" t="s">
        <v>309</v>
      </c>
      <c r="O4376" t="s">
        <v>1607</v>
      </c>
      <c r="P4376" t="s">
        <v>4710</v>
      </c>
      <c r="Q4376" s="236">
        <v>44651</v>
      </c>
      <c r="R4376" s="236">
        <v>44896</v>
      </c>
      <c r="S4376" t="s">
        <v>8452</v>
      </c>
      <c r="T4376" s="267"/>
      <c r="U4376" s="267"/>
      <c r="V4376" s="267"/>
      <c r="W4376" s="267"/>
      <c r="X4376"/>
      <c r="Y4376" t="s">
        <v>8641</v>
      </c>
      <c r="Z4376" t="s">
        <v>8642</v>
      </c>
      <c r="AA4376" t="s">
        <v>8643</v>
      </c>
      <c r="AB4376" s="273" t="str">
        <f>_xlfn.IFNA(IF(Table[[#This Row],[Programme Partner]]&lt;&gt;Table[[#This Row],[Implementing Partner]],CONCATENATE(Table[[#This Row],[Programme Partner]],"-",Table[[#This Row],[Implementing Partner]]),Table[[#This Row],[Programme Partner]]),"")</f>
        <v>UNHCR-NGOF</v>
      </c>
    </row>
    <row r="4377" spans="1:28" ht="16.5" customHeight="1">
      <c r="A4377" s="183">
        <v>4825</v>
      </c>
      <c r="B4377" s="264" t="s">
        <v>5273</v>
      </c>
      <c r="C4377" s="265" t="s">
        <v>5184</v>
      </c>
      <c r="D4377" s="266" t="s">
        <v>5273</v>
      </c>
      <c r="E4377" s="215" t="s">
        <v>27</v>
      </c>
      <c r="F4377" s="264" t="s">
        <v>8012</v>
      </c>
      <c r="G4377" s="195" t="s">
        <v>8586</v>
      </c>
      <c r="H4377" s="264" t="str">
        <f>IFERROR(VLOOKUP(Table[[#This Row],[Activity Details of Assistance]],WHAT!E:F,2,FALSE),"")</f>
        <v># of door</v>
      </c>
      <c r="I4377" s="264"/>
      <c r="J4377">
        <v>8</v>
      </c>
      <c r="K4377" t="s">
        <v>8280</v>
      </c>
      <c r="L4377" s="219" t="s">
        <v>13</v>
      </c>
      <c r="M4377" t="s">
        <v>14</v>
      </c>
      <c r="N4377" t="s">
        <v>309</v>
      </c>
      <c r="O4377" t="s">
        <v>1607</v>
      </c>
      <c r="P4377" t="s">
        <v>4710</v>
      </c>
      <c r="Q4377" s="236">
        <v>44651</v>
      </c>
      <c r="R4377" s="236">
        <v>44896</v>
      </c>
      <c r="S4377" t="s">
        <v>8452</v>
      </c>
      <c r="T4377" s="267"/>
      <c r="U4377" s="267"/>
      <c r="V4377" s="267"/>
      <c r="W4377" s="267"/>
      <c r="X4377" t="s">
        <v>5756</v>
      </c>
      <c r="Y4377" t="s">
        <v>8641</v>
      </c>
      <c r="Z4377" t="s">
        <v>8642</v>
      </c>
      <c r="AA4377" t="s">
        <v>8643</v>
      </c>
      <c r="AB4377" s="273" t="str">
        <f>_xlfn.IFNA(IF(Table[[#This Row],[Programme Partner]]&lt;&gt;Table[[#This Row],[Implementing Partner]],CONCATENATE(Table[[#This Row],[Programme Partner]],"-",Table[[#This Row],[Implementing Partner]]),Table[[#This Row],[Programme Partner]]),"")</f>
        <v>UNHCR-NGOF</v>
      </c>
    </row>
    <row r="4378" spans="1:28" ht="16.5" customHeight="1">
      <c r="A4378" s="183">
        <v>4826</v>
      </c>
      <c r="B4378" s="264" t="s">
        <v>5273</v>
      </c>
      <c r="C4378" s="265" t="s">
        <v>5184</v>
      </c>
      <c r="D4378" s="266" t="s">
        <v>5273</v>
      </c>
      <c r="E4378" s="215" t="s">
        <v>27</v>
      </c>
      <c r="F4378" s="264" t="s">
        <v>8012</v>
      </c>
      <c r="G4378" t="s">
        <v>8357</v>
      </c>
      <c r="H4378" s="264" t="str">
        <f>IFERROR(VLOOKUP(Table[[#This Row],[Activity Details of Assistance]],WHAT!E:F,2,FALSE),"")</f>
        <v># of door</v>
      </c>
      <c r="I4378" s="264"/>
      <c r="J4378">
        <v>12</v>
      </c>
      <c r="K4378" t="s">
        <v>8280</v>
      </c>
      <c r="L4378" s="219" t="s">
        <v>13</v>
      </c>
      <c r="M4378" t="s">
        <v>14</v>
      </c>
      <c r="N4378" t="s">
        <v>309</v>
      </c>
      <c r="O4378" t="s">
        <v>1607</v>
      </c>
      <c r="P4378" t="s">
        <v>4710</v>
      </c>
      <c r="Q4378" s="236">
        <v>44651</v>
      </c>
      <c r="R4378" s="236">
        <v>44896</v>
      </c>
      <c r="S4378" t="s">
        <v>8452</v>
      </c>
      <c r="T4378" s="267"/>
      <c r="U4378" s="267"/>
      <c r="V4378" s="267"/>
      <c r="W4378" s="267"/>
      <c r="X4378"/>
      <c r="Y4378" t="s">
        <v>8641</v>
      </c>
      <c r="Z4378" t="s">
        <v>8642</v>
      </c>
      <c r="AA4378" t="s">
        <v>8643</v>
      </c>
      <c r="AB4378" s="273" t="str">
        <f>_xlfn.IFNA(IF(Table[[#This Row],[Programme Partner]]&lt;&gt;Table[[#This Row],[Implementing Partner]],CONCATENATE(Table[[#This Row],[Programme Partner]],"-",Table[[#This Row],[Implementing Partner]]),Table[[#This Row],[Programme Partner]]),"")</f>
        <v>UNHCR-NGOF</v>
      </c>
    </row>
    <row r="4379" spans="1:28" ht="16.5" customHeight="1">
      <c r="A4379" s="183">
        <v>4827</v>
      </c>
      <c r="B4379" s="264" t="s">
        <v>5273</v>
      </c>
      <c r="C4379" s="265" t="s">
        <v>5184</v>
      </c>
      <c r="D4379" s="266" t="s">
        <v>5273</v>
      </c>
      <c r="E4379" s="215" t="s">
        <v>27</v>
      </c>
      <c r="F4379" s="264" t="s">
        <v>8013</v>
      </c>
      <c r="G4379" t="s">
        <v>8313</v>
      </c>
      <c r="H4379" s="264" t="str">
        <f>IFERROR(VLOOKUP(Table[[#This Row],[Activity Details of Assistance]],WHAT!E:F,2,FALSE),"")</f>
        <v># of HP sessions at community level</v>
      </c>
      <c r="I4379" s="264"/>
      <c r="J4379">
        <v>8</v>
      </c>
      <c r="K4379" t="s">
        <v>8280</v>
      </c>
      <c r="L4379" s="219" t="s">
        <v>13</v>
      </c>
      <c r="M4379" t="s">
        <v>14</v>
      </c>
      <c r="N4379" t="s">
        <v>309</v>
      </c>
      <c r="O4379" t="s">
        <v>1607</v>
      </c>
      <c r="P4379" t="s">
        <v>4710</v>
      </c>
      <c r="Q4379" s="236">
        <v>44651</v>
      </c>
      <c r="R4379" s="236">
        <v>44896</v>
      </c>
      <c r="S4379" t="s">
        <v>8452</v>
      </c>
      <c r="T4379" s="267"/>
      <c r="U4379" s="267"/>
      <c r="V4379" s="267"/>
      <c r="W4379" s="267"/>
      <c r="X4379" t="s">
        <v>5756</v>
      </c>
      <c r="Y4379" t="s">
        <v>8641</v>
      </c>
      <c r="Z4379" t="s">
        <v>8642</v>
      </c>
      <c r="AA4379" t="s">
        <v>8643</v>
      </c>
      <c r="AB4379" s="273" t="str">
        <f>_xlfn.IFNA(IF(Table[[#This Row],[Programme Partner]]&lt;&gt;Table[[#This Row],[Implementing Partner]],CONCATENATE(Table[[#This Row],[Programme Partner]],"-",Table[[#This Row],[Implementing Partner]]),Table[[#This Row],[Programme Partner]]),"")</f>
        <v>UNHCR-NGOF</v>
      </c>
    </row>
    <row r="4380" spans="1:28" ht="16.5" customHeight="1">
      <c r="A4380" s="183">
        <v>4828</v>
      </c>
      <c r="B4380" s="264" t="s">
        <v>5273</v>
      </c>
      <c r="C4380" s="265" t="s">
        <v>5184</v>
      </c>
      <c r="D4380" s="266" t="s">
        <v>5273</v>
      </c>
      <c r="E4380" s="215" t="s">
        <v>27</v>
      </c>
      <c r="F4380" s="264" t="s">
        <v>8013</v>
      </c>
      <c r="G4380" t="s">
        <v>8314</v>
      </c>
      <c r="H4380" s="264" t="str">
        <f>IFERROR(VLOOKUP(Table[[#This Row],[Activity Details of Assistance]],WHAT!E:F,2,FALSE),"")</f>
        <v># of HP sessions at HH level</v>
      </c>
      <c r="I4380" s="264"/>
      <c r="J4380">
        <v>255</v>
      </c>
      <c r="K4380" t="s">
        <v>8280</v>
      </c>
      <c r="L4380" s="219" t="s">
        <v>13</v>
      </c>
      <c r="M4380" t="s">
        <v>14</v>
      </c>
      <c r="N4380" t="s">
        <v>309</v>
      </c>
      <c r="O4380" t="s">
        <v>1607</v>
      </c>
      <c r="P4380" t="s">
        <v>4710</v>
      </c>
      <c r="Q4380" s="236">
        <v>44651</v>
      </c>
      <c r="R4380" s="236">
        <v>44896</v>
      </c>
      <c r="S4380" t="s">
        <v>8452</v>
      </c>
      <c r="T4380" s="267"/>
      <c r="U4380" s="267"/>
      <c r="V4380" s="267"/>
      <c r="W4380" s="267"/>
      <c r="X4380" t="s">
        <v>5756</v>
      </c>
      <c r="Y4380" t="s">
        <v>8641</v>
      </c>
      <c r="Z4380" t="s">
        <v>8642</v>
      </c>
      <c r="AA4380" t="s">
        <v>8643</v>
      </c>
      <c r="AB4380" s="273" t="str">
        <f>_xlfn.IFNA(IF(Table[[#This Row],[Programme Partner]]&lt;&gt;Table[[#This Row],[Implementing Partner]],CONCATENATE(Table[[#This Row],[Programme Partner]],"-",Table[[#This Row],[Implementing Partner]]),Table[[#This Row],[Programme Partner]]),"")</f>
        <v>UNHCR-NGOF</v>
      </c>
    </row>
    <row r="4381" spans="1:28" ht="16.5" customHeight="1">
      <c r="A4381" s="183">
        <v>4829</v>
      </c>
      <c r="B4381" s="264" t="s">
        <v>5273</v>
      </c>
      <c r="C4381" s="265" t="s">
        <v>5184</v>
      </c>
      <c r="D4381" s="266" t="s">
        <v>5273</v>
      </c>
      <c r="E4381" s="215" t="s">
        <v>27</v>
      </c>
      <c r="F4381" s="264" t="s">
        <v>8013</v>
      </c>
      <c r="G4381" t="s">
        <v>8317</v>
      </c>
      <c r="H4381" s="264" t="str">
        <f>IFERROR(VLOOKUP(Table[[#This Row],[Activity Details of Assistance]],WHAT!E:F,2,FALSE),"")</f>
        <v># of estimated persons reached by mass-media campaign</v>
      </c>
      <c r="I4381" s="264"/>
      <c r="J4381">
        <v>1</v>
      </c>
      <c r="K4381" t="s">
        <v>8280</v>
      </c>
      <c r="L4381" s="219" t="s">
        <v>13</v>
      </c>
      <c r="M4381" t="s">
        <v>14</v>
      </c>
      <c r="N4381" t="s">
        <v>309</v>
      </c>
      <c r="O4381" t="s">
        <v>1607</v>
      </c>
      <c r="P4381" t="s">
        <v>4710</v>
      </c>
      <c r="Q4381" s="236">
        <v>44651</v>
      </c>
      <c r="R4381" s="236">
        <v>44896</v>
      </c>
      <c r="S4381" t="s">
        <v>8452</v>
      </c>
      <c r="T4381" s="267"/>
      <c r="U4381" s="267"/>
      <c r="V4381" s="267"/>
      <c r="W4381" s="267"/>
      <c r="X4381"/>
      <c r="Y4381" t="s">
        <v>8641</v>
      </c>
      <c r="Z4381" t="s">
        <v>8642</v>
      </c>
      <c r="AA4381" t="s">
        <v>8643</v>
      </c>
      <c r="AB4381" s="273" t="str">
        <f>_xlfn.IFNA(IF(Table[[#This Row],[Programme Partner]]&lt;&gt;Table[[#This Row],[Implementing Partner]],CONCATENATE(Table[[#This Row],[Programme Partner]],"-",Table[[#This Row],[Implementing Partner]]),Table[[#This Row],[Programme Partner]]),"")</f>
        <v>UNHCR-NGOF</v>
      </c>
    </row>
    <row r="4382" spans="1:28" ht="16.5" customHeight="1">
      <c r="A4382" s="183">
        <v>4830</v>
      </c>
      <c r="B4382" s="264" t="s">
        <v>5273</v>
      </c>
      <c r="C4382" s="265" t="s">
        <v>5184</v>
      </c>
      <c r="D4382" s="266" t="s">
        <v>5273</v>
      </c>
      <c r="E4382" s="215" t="s">
        <v>27</v>
      </c>
      <c r="F4382" s="264" t="s">
        <v>8013</v>
      </c>
      <c r="G4382" t="s">
        <v>8315</v>
      </c>
      <c r="H4382" s="264" t="str">
        <f>IFERROR(VLOOKUP(Table[[#This Row],[Activity Details of Assistance]],WHAT!E:F,2,FALSE),"")</f>
        <v># of handwashing station</v>
      </c>
      <c r="I4382" s="264"/>
      <c r="J4382">
        <v>1</v>
      </c>
      <c r="K4382" t="s">
        <v>8280</v>
      </c>
      <c r="L4382" s="219" t="s">
        <v>13</v>
      </c>
      <c r="M4382" t="s">
        <v>14</v>
      </c>
      <c r="N4382" t="s">
        <v>309</v>
      </c>
      <c r="O4382" t="s">
        <v>1607</v>
      </c>
      <c r="P4382" t="s">
        <v>4710</v>
      </c>
      <c r="Q4382" s="236">
        <v>44651</v>
      </c>
      <c r="R4382" s="236">
        <v>44896</v>
      </c>
      <c r="S4382" t="s">
        <v>8452</v>
      </c>
      <c r="T4382" s="267"/>
      <c r="U4382" s="267"/>
      <c r="V4382" s="267"/>
      <c r="W4382" s="267"/>
      <c r="X4382"/>
      <c r="Y4382" t="s">
        <v>8641</v>
      </c>
      <c r="Z4382" t="s">
        <v>8642</v>
      </c>
      <c r="AA4382" t="s">
        <v>8643</v>
      </c>
      <c r="AB4382" s="273" t="str">
        <f>_xlfn.IFNA(IF(Table[[#This Row],[Programme Partner]]&lt;&gt;Table[[#This Row],[Implementing Partner]],CONCATENATE(Table[[#This Row],[Programme Partner]],"-",Table[[#This Row],[Implementing Partner]]),Table[[#This Row],[Programme Partner]]),"")</f>
        <v>UNHCR-NGOF</v>
      </c>
    </row>
    <row r="4383" spans="1:28" ht="16.5" customHeight="1">
      <c r="A4383" s="183">
        <v>4831</v>
      </c>
      <c r="B4383" s="264" t="s">
        <v>5273</v>
      </c>
      <c r="C4383" s="265" t="s">
        <v>5184</v>
      </c>
      <c r="D4383" s="266" t="s">
        <v>5273</v>
      </c>
      <c r="E4383" s="215" t="s">
        <v>27</v>
      </c>
      <c r="F4383" s="264" t="s">
        <v>8012</v>
      </c>
      <c r="G4383" s="195" t="s">
        <v>8365</v>
      </c>
      <c r="H4383" s="264" t="str">
        <f>IFERROR(VLOOKUP(Table[[#This Row],[Activity Details of Assistance]],WHAT!E:F,2,FALSE),"")</f>
        <v># of door</v>
      </c>
      <c r="I4383" s="264"/>
      <c r="J4383">
        <v>49</v>
      </c>
      <c r="K4383" t="s">
        <v>8280</v>
      </c>
      <c r="L4383" s="219" t="s">
        <v>13</v>
      </c>
      <c r="M4383" t="s">
        <v>14</v>
      </c>
      <c r="N4383" t="s">
        <v>309</v>
      </c>
      <c r="O4383" t="s">
        <v>1606</v>
      </c>
      <c r="P4383" t="s">
        <v>6386</v>
      </c>
      <c r="Q4383" s="236">
        <v>44681</v>
      </c>
      <c r="R4383" s="236">
        <v>44896</v>
      </c>
      <c r="S4383" t="s">
        <v>8452</v>
      </c>
      <c r="T4383" s="267"/>
      <c r="U4383" s="267"/>
      <c r="V4383" s="267"/>
      <c r="W4383" s="267"/>
      <c r="X4383"/>
      <c r="Y4383" t="s">
        <v>8641</v>
      </c>
      <c r="Z4383" t="s">
        <v>8642</v>
      </c>
      <c r="AA4383" t="s">
        <v>8643</v>
      </c>
      <c r="AB4383" s="273" t="str">
        <f>_xlfn.IFNA(IF(Table[[#This Row],[Programme Partner]]&lt;&gt;Table[[#This Row],[Implementing Partner]],CONCATENATE(Table[[#This Row],[Programme Partner]],"-",Table[[#This Row],[Implementing Partner]]),Table[[#This Row],[Programme Partner]]),"")</f>
        <v>UNHCR-NGOF</v>
      </c>
    </row>
    <row r="4384" spans="1:28" ht="16.5" customHeight="1">
      <c r="A4384" s="183">
        <v>4832</v>
      </c>
      <c r="B4384" s="264" t="s">
        <v>5273</v>
      </c>
      <c r="C4384" s="265" t="s">
        <v>5184</v>
      </c>
      <c r="D4384" s="266" t="s">
        <v>5273</v>
      </c>
      <c r="E4384" s="215" t="s">
        <v>27</v>
      </c>
      <c r="F4384" s="264" t="s">
        <v>8012</v>
      </c>
      <c r="G4384" s="195" t="s">
        <v>8366</v>
      </c>
      <c r="H4384" s="264" t="str">
        <f>IFERROR(VLOOKUP(Table[[#This Row],[Activity Details of Assistance]],WHAT!E:F,2,FALSE),"")</f>
        <v xml:space="preserve"># of door </v>
      </c>
      <c r="I4384" s="264"/>
      <c r="J4384">
        <v>31</v>
      </c>
      <c r="K4384" t="s">
        <v>8280</v>
      </c>
      <c r="L4384" s="219" t="s">
        <v>13</v>
      </c>
      <c r="M4384" t="s">
        <v>14</v>
      </c>
      <c r="N4384" t="s">
        <v>309</v>
      </c>
      <c r="O4384" t="s">
        <v>1606</v>
      </c>
      <c r="P4384" t="s">
        <v>6480</v>
      </c>
      <c r="Q4384" s="236">
        <v>44681</v>
      </c>
      <c r="R4384" s="236">
        <v>44896</v>
      </c>
      <c r="S4384" t="s">
        <v>8452</v>
      </c>
      <c r="T4384" s="267"/>
      <c r="U4384" s="267"/>
      <c r="V4384" s="267"/>
      <c r="W4384" s="267"/>
      <c r="X4384"/>
      <c r="Y4384" t="s">
        <v>8641</v>
      </c>
      <c r="Z4384" t="s">
        <v>8642</v>
      </c>
      <c r="AA4384" t="s">
        <v>8643</v>
      </c>
      <c r="AB4384" s="273" t="str">
        <f>_xlfn.IFNA(IF(Table[[#This Row],[Programme Partner]]&lt;&gt;Table[[#This Row],[Implementing Partner]],CONCATENATE(Table[[#This Row],[Programme Partner]],"-",Table[[#This Row],[Implementing Partner]]),Table[[#This Row],[Programme Partner]]),"")</f>
        <v>UNHCR-NGOF</v>
      </c>
    </row>
    <row r="4385" spans="1:28" ht="16.5" customHeight="1">
      <c r="A4385" s="183">
        <v>4833</v>
      </c>
      <c r="B4385" s="264" t="s">
        <v>5273</v>
      </c>
      <c r="C4385" s="265" t="s">
        <v>5184</v>
      </c>
      <c r="D4385" s="266" t="s">
        <v>5273</v>
      </c>
      <c r="E4385" s="215" t="s">
        <v>27</v>
      </c>
      <c r="F4385" s="264" t="s">
        <v>8012</v>
      </c>
      <c r="G4385" t="s">
        <v>8366</v>
      </c>
      <c r="H4385" s="264" t="str">
        <f>IFERROR(VLOOKUP(Table[[#This Row],[Activity Details of Assistance]],WHAT!E:F,2,FALSE),"")</f>
        <v xml:space="preserve"># of door </v>
      </c>
      <c r="I4385" s="264"/>
      <c r="J4385">
        <v>2</v>
      </c>
      <c r="K4385" t="s">
        <v>8280</v>
      </c>
      <c r="L4385" s="219" t="s">
        <v>13</v>
      </c>
      <c r="M4385" t="s">
        <v>14</v>
      </c>
      <c r="N4385" t="s">
        <v>307</v>
      </c>
      <c r="O4385" t="s">
        <v>1599</v>
      </c>
      <c r="P4385" t="s">
        <v>4723</v>
      </c>
      <c r="Q4385" s="236">
        <v>44681</v>
      </c>
      <c r="R4385" s="236">
        <v>44896</v>
      </c>
      <c r="S4385" t="s">
        <v>8452</v>
      </c>
      <c r="T4385" s="267"/>
      <c r="U4385" s="267"/>
      <c r="V4385" s="267"/>
      <c r="W4385" s="267"/>
      <c r="X4385"/>
      <c r="Y4385" t="s">
        <v>8641</v>
      </c>
      <c r="Z4385" t="s">
        <v>8642</v>
      </c>
      <c r="AA4385" t="s">
        <v>8643</v>
      </c>
      <c r="AB4385" s="273" t="str">
        <f>_xlfn.IFNA(IF(Table[[#This Row],[Programme Partner]]&lt;&gt;Table[[#This Row],[Implementing Partner]],CONCATENATE(Table[[#This Row],[Programme Partner]],"-",Table[[#This Row],[Implementing Partner]]),Table[[#This Row],[Programme Partner]]),"")</f>
        <v>UNHCR-NGOF</v>
      </c>
    </row>
    <row r="4386" spans="1:28" ht="16.5" customHeight="1">
      <c r="A4386" s="183">
        <v>4834</v>
      </c>
      <c r="B4386" s="264" t="s">
        <v>5273</v>
      </c>
      <c r="C4386" s="265" t="s">
        <v>5184</v>
      </c>
      <c r="D4386" s="266" t="s">
        <v>5273</v>
      </c>
      <c r="E4386" s="215" t="s">
        <v>27</v>
      </c>
      <c r="F4386" s="264" t="s">
        <v>8012</v>
      </c>
      <c r="G4386" t="s">
        <v>8370</v>
      </c>
      <c r="H4386" s="264" t="str">
        <f>IFERROR(VLOOKUP(Table[[#This Row],[Activity Details of Assistance]],WHAT!E:F,2,FALSE),"")</f>
        <v xml:space="preserve"># of door </v>
      </c>
      <c r="I4386" s="264"/>
      <c r="J4386">
        <v>1</v>
      </c>
      <c r="K4386" t="s">
        <v>8280</v>
      </c>
      <c r="L4386" s="219" t="s">
        <v>13</v>
      </c>
      <c r="M4386" t="s">
        <v>14</v>
      </c>
      <c r="N4386" t="s">
        <v>307</v>
      </c>
      <c r="O4386" t="s">
        <v>1599</v>
      </c>
      <c r="P4386" t="s">
        <v>5697</v>
      </c>
      <c r="Q4386" s="236">
        <v>44681</v>
      </c>
      <c r="R4386" s="236">
        <v>44896</v>
      </c>
      <c r="S4386" t="s">
        <v>8452</v>
      </c>
      <c r="T4386" s="267"/>
      <c r="U4386" s="267"/>
      <c r="V4386" s="267"/>
      <c r="W4386" s="267"/>
      <c r="X4386"/>
      <c r="Y4386" t="s">
        <v>8641</v>
      </c>
      <c r="Z4386" t="s">
        <v>8642</v>
      </c>
      <c r="AA4386" t="s">
        <v>8643</v>
      </c>
      <c r="AB4386" s="273" t="str">
        <f>_xlfn.IFNA(IF(Table[[#This Row],[Programme Partner]]&lt;&gt;Table[[#This Row],[Implementing Partner]],CONCATENATE(Table[[#This Row],[Programme Partner]],"-",Table[[#This Row],[Implementing Partner]]),Table[[#This Row],[Programme Partner]]),"")</f>
        <v>UNHCR-NGOF</v>
      </c>
    </row>
    <row r="4387" spans="1:28" ht="16.5" customHeight="1">
      <c r="A4387" s="183">
        <v>4835</v>
      </c>
      <c r="B4387" s="264" t="s">
        <v>5273</v>
      </c>
      <c r="C4387" s="265" t="s">
        <v>5184</v>
      </c>
      <c r="D4387" s="266" t="s">
        <v>5273</v>
      </c>
      <c r="E4387" s="215" t="s">
        <v>27</v>
      </c>
      <c r="F4387" s="264" t="s">
        <v>8012</v>
      </c>
      <c r="G4387" t="s">
        <v>8362</v>
      </c>
      <c r="H4387" s="264" t="str">
        <f>IFERROR(VLOOKUP(Table[[#This Row],[Activity Details of Assistance]],WHAT!E:F,2,FALSE),"")</f>
        <v># of door</v>
      </c>
      <c r="I4387" s="264"/>
      <c r="J4387">
        <v>1</v>
      </c>
      <c r="K4387" t="s">
        <v>8280</v>
      </c>
      <c r="L4387" s="219" t="s">
        <v>13</v>
      </c>
      <c r="M4387" t="s">
        <v>14</v>
      </c>
      <c r="N4387" t="s">
        <v>307</v>
      </c>
      <c r="O4387" t="s">
        <v>1599</v>
      </c>
      <c r="P4387" t="s">
        <v>5697</v>
      </c>
      <c r="Q4387" s="236">
        <v>44681</v>
      </c>
      <c r="R4387" s="236">
        <v>44896</v>
      </c>
      <c r="S4387" t="s">
        <v>8452</v>
      </c>
      <c r="T4387" s="267"/>
      <c r="U4387" s="267"/>
      <c r="V4387" s="267"/>
      <c r="W4387" s="267"/>
      <c r="X4387"/>
      <c r="Y4387" t="s">
        <v>8641</v>
      </c>
      <c r="Z4387" t="s">
        <v>8642</v>
      </c>
      <c r="AA4387" t="s">
        <v>8643</v>
      </c>
      <c r="AB4387" s="273" t="str">
        <f>_xlfn.IFNA(IF(Table[[#This Row],[Programme Partner]]&lt;&gt;Table[[#This Row],[Implementing Partner]],CONCATENATE(Table[[#This Row],[Programme Partner]],"-",Table[[#This Row],[Implementing Partner]]),Table[[#This Row],[Programme Partner]]),"")</f>
        <v>UNHCR-NGOF</v>
      </c>
    </row>
    <row r="4388" spans="1:28" ht="16.5" customHeight="1">
      <c r="A4388" s="183">
        <v>4836</v>
      </c>
      <c r="B4388" s="264" t="s">
        <v>5273</v>
      </c>
      <c r="C4388" s="265" t="s">
        <v>5184</v>
      </c>
      <c r="D4388" s="266" t="s">
        <v>5273</v>
      </c>
      <c r="E4388" s="215" t="s">
        <v>27</v>
      </c>
      <c r="F4388" s="264" t="s">
        <v>8012</v>
      </c>
      <c r="G4388" t="s">
        <v>8356</v>
      </c>
      <c r="H4388" s="264" t="str">
        <f>IFERROR(VLOOKUP(Table[[#This Row],[Activity Details of Assistance]],WHAT!E:F,2,FALSE),"")</f>
        <v># of FSM Site</v>
      </c>
      <c r="I4388" s="264"/>
      <c r="J4388">
        <v>1</v>
      </c>
      <c r="K4388" t="s">
        <v>8280</v>
      </c>
      <c r="L4388" s="219" t="s">
        <v>13</v>
      </c>
      <c r="M4388" t="s">
        <v>14</v>
      </c>
      <c r="N4388" t="s">
        <v>309</v>
      </c>
      <c r="O4388" t="s">
        <v>1606</v>
      </c>
      <c r="P4388" t="s">
        <v>6386</v>
      </c>
      <c r="Q4388" s="236">
        <v>44681</v>
      </c>
      <c r="R4388" s="236">
        <v>44896</v>
      </c>
      <c r="S4388" t="s">
        <v>8452</v>
      </c>
      <c r="T4388" s="267"/>
      <c r="U4388" s="267"/>
      <c r="V4388" s="267"/>
      <c r="W4388" s="267"/>
      <c r="X4388"/>
      <c r="Y4388" t="s">
        <v>8641</v>
      </c>
      <c r="Z4388" t="s">
        <v>8642</v>
      </c>
      <c r="AA4388" t="s">
        <v>8643</v>
      </c>
      <c r="AB4388" s="273" t="str">
        <f>_xlfn.IFNA(IF(Table[[#This Row],[Programme Partner]]&lt;&gt;Table[[#This Row],[Implementing Partner]],CONCATENATE(Table[[#This Row],[Programme Partner]],"-",Table[[#This Row],[Implementing Partner]]),Table[[#This Row],[Programme Partner]]),"")</f>
        <v>UNHCR-NGOF</v>
      </c>
    </row>
    <row r="4389" spans="1:28" ht="16.5" customHeight="1">
      <c r="A4389" s="183">
        <v>4837</v>
      </c>
      <c r="B4389" s="264" t="s">
        <v>5273</v>
      </c>
      <c r="C4389" s="265" t="s">
        <v>5184</v>
      </c>
      <c r="D4389" s="266" t="s">
        <v>5273</v>
      </c>
      <c r="E4389" s="215" t="s">
        <v>27</v>
      </c>
      <c r="F4389" s="264" t="s">
        <v>8012</v>
      </c>
      <c r="G4389" t="s">
        <v>8356</v>
      </c>
      <c r="H4389" s="264" t="str">
        <f>IFERROR(VLOOKUP(Table[[#This Row],[Activity Details of Assistance]],WHAT!E:F,2,FALSE),"")</f>
        <v># of FSM Site</v>
      </c>
      <c r="I4389" s="264"/>
      <c r="J4389">
        <v>1</v>
      </c>
      <c r="K4389" t="s">
        <v>8280</v>
      </c>
      <c r="L4389" s="219" t="s">
        <v>13</v>
      </c>
      <c r="M4389" t="s">
        <v>14</v>
      </c>
      <c r="N4389" t="s">
        <v>309</v>
      </c>
      <c r="O4389" t="s">
        <v>1606</v>
      </c>
      <c r="P4389" t="s">
        <v>6480</v>
      </c>
      <c r="Q4389" s="236">
        <v>44681</v>
      </c>
      <c r="R4389" s="236">
        <v>44896</v>
      </c>
      <c r="S4389" t="s">
        <v>8452</v>
      </c>
      <c r="T4389" s="267"/>
      <c r="U4389" s="267"/>
      <c r="V4389" s="267"/>
      <c r="W4389" s="267"/>
      <c r="X4389"/>
      <c r="Y4389" t="s">
        <v>8641</v>
      </c>
      <c r="Z4389" t="s">
        <v>8642</v>
      </c>
      <c r="AA4389" t="s">
        <v>8643</v>
      </c>
      <c r="AB4389" s="273" t="str">
        <f>_xlfn.IFNA(IF(Table[[#This Row],[Programme Partner]]&lt;&gt;Table[[#This Row],[Implementing Partner]],CONCATENATE(Table[[#This Row],[Programme Partner]],"-",Table[[#This Row],[Implementing Partner]]),Table[[#This Row],[Programme Partner]]),"")</f>
        <v>UNHCR-NGOF</v>
      </c>
    </row>
    <row r="4390" spans="1:28" ht="16.5" customHeight="1">
      <c r="A4390" s="183">
        <v>4838</v>
      </c>
      <c r="B4390" s="264" t="s">
        <v>5273</v>
      </c>
      <c r="C4390" s="265" t="s">
        <v>5184</v>
      </c>
      <c r="D4390" s="266" t="s">
        <v>5273</v>
      </c>
      <c r="E4390" s="215" t="s">
        <v>27</v>
      </c>
      <c r="F4390" s="264" t="s">
        <v>8012</v>
      </c>
      <c r="G4390" t="s">
        <v>8356</v>
      </c>
      <c r="H4390" s="264" t="str">
        <f>IFERROR(VLOOKUP(Table[[#This Row],[Activity Details of Assistance]],WHAT!E:F,2,FALSE),"")</f>
        <v># of FSM Site</v>
      </c>
      <c r="I4390" s="264"/>
      <c r="J4390">
        <v>3</v>
      </c>
      <c r="K4390" t="s">
        <v>8280</v>
      </c>
      <c r="L4390" s="219" t="s">
        <v>13</v>
      </c>
      <c r="M4390" t="s">
        <v>14</v>
      </c>
      <c r="N4390" t="s">
        <v>307</v>
      </c>
      <c r="O4390" t="s">
        <v>1599</v>
      </c>
      <c r="P4390" t="s">
        <v>4723</v>
      </c>
      <c r="Q4390" s="236">
        <v>44681</v>
      </c>
      <c r="R4390" s="236">
        <v>44896</v>
      </c>
      <c r="S4390" t="s">
        <v>8452</v>
      </c>
      <c r="T4390" s="267"/>
      <c r="U4390" s="267"/>
      <c r="V4390" s="267"/>
      <c r="W4390" s="267"/>
      <c r="X4390"/>
      <c r="Y4390" t="s">
        <v>8641</v>
      </c>
      <c r="Z4390" t="s">
        <v>8642</v>
      </c>
      <c r="AA4390" t="s">
        <v>8643</v>
      </c>
      <c r="AB4390" s="273" t="str">
        <f>_xlfn.IFNA(IF(Table[[#This Row],[Programme Partner]]&lt;&gt;Table[[#This Row],[Implementing Partner]],CONCATENATE(Table[[#This Row],[Programme Partner]],"-",Table[[#This Row],[Implementing Partner]]),Table[[#This Row],[Programme Partner]]),"")</f>
        <v>UNHCR-NGOF</v>
      </c>
    </row>
    <row r="4391" spans="1:28" ht="16.5" customHeight="1">
      <c r="A4391" s="183">
        <v>4839</v>
      </c>
      <c r="B4391" s="264" t="s">
        <v>5273</v>
      </c>
      <c r="C4391" s="265" t="s">
        <v>5184</v>
      </c>
      <c r="D4391" s="266" t="s">
        <v>5273</v>
      </c>
      <c r="E4391" s="215" t="s">
        <v>27</v>
      </c>
      <c r="F4391" s="264" t="s">
        <v>8012</v>
      </c>
      <c r="G4391" s="195" t="s">
        <v>8356</v>
      </c>
      <c r="H4391" s="264" t="str">
        <f>IFERROR(VLOOKUP(Table[[#This Row],[Activity Details of Assistance]],WHAT!E:F,2,FALSE),"")</f>
        <v># of FSM Site</v>
      </c>
      <c r="I4391" s="264"/>
      <c r="J4391">
        <v>1</v>
      </c>
      <c r="K4391" t="s">
        <v>8280</v>
      </c>
      <c r="L4391" s="219" t="s">
        <v>13</v>
      </c>
      <c r="M4391" t="s">
        <v>14</v>
      </c>
      <c r="N4391" t="s">
        <v>307</v>
      </c>
      <c r="O4391" t="s">
        <v>1599</v>
      </c>
      <c r="P4391" t="s">
        <v>4726</v>
      </c>
      <c r="Q4391" s="236">
        <v>44681</v>
      </c>
      <c r="R4391" s="236">
        <v>44896</v>
      </c>
      <c r="S4391" t="s">
        <v>8452</v>
      </c>
      <c r="T4391" s="267"/>
      <c r="U4391" s="267"/>
      <c r="V4391" s="267"/>
      <c r="W4391" s="267"/>
      <c r="X4391"/>
      <c r="Y4391" t="s">
        <v>8641</v>
      </c>
      <c r="Z4391" t="s">
        <v>8642</v>
      </c>
      <c r="AA4391" t="s">
        <v>8643</v>
      </c>
      <c r="AB4391" s="273" t="str">
        <f>_xlfn.IFNA(IF(Table[[#This Row],[Programme Partner]]&lt;&gt;Table[[#This Row],[Implementing Partner]],CONCATENATE(Table[[#This Row],[Programme Partner]],"-",Table[[#This Row],[Implementing Partner]]),Table[[#This Row],[Programme Partner]]),"")</f>
        <v>UNHCR-NGOF</v>
      </c>
    </row>
    <row r="4392" spans="1:28" ht="16.5" customHeight="1">
      <c r="A4392" s="183">
        <v>4840</v>
      </c>
      <c r="B4392" s="264" t="s">
        <v>5273</v>
      </c>
      <c r="C4392" s="265" t="s">
        <v>5184</v>
      </c>
      <c r="D4392" s="266" t="s">
        <v>5273</v>
      </c>
      <c r="E4392" s="215" t="s">
        <v>27</v>
      </c>
      <c r="F4392" s="264" t="s">
        <v>8012</v>
      </c>
      <c r="G4392" t="s">
        <v>8356</v>
      </c>
      <c r="H4392" s="264" t="str">
        <f>IFERROR(VLOOKUP(Table[[#This Row],[Activity Details of Assistance]],WHAT!E:F,2,FALSE),"")</f>
        <v># of FSM Site</v>
      </c>
      <c r="I4392" s="264"/>
      <c r="J4392">
        <v>1</v>
      </c>
      <c r="K4392" t="s">
        <v>8280</v>
      </c>
      <c r="L4392" s="219" t="s">
        <v>13</v>
      </c>
      <c r="M4392" t="s">
        <v>14</v>
      </c>
      <c r="N4392" t="s">
        <v>307</v>
      </c>
      <c r="O4392" t="s">
        <v>1599</v>
      </c>
      <c r="P4392" t="s">
        <v>5697</v>
      </c>
      <c r="Q4392" s="236">
        <v>44681</v>
      </c>
      <c r="R4392" s="236">
        <v>44896</v>
      </c>
      <c r="S4392" t="s">
        <v>8452</v>
      </c>
      <c r="T4392" s="267"/>
      <c r="U4392" s="267"/>
      <c r="V4392" s="267"/>
      <c r="W4392" s="267"/>
      <c r="X4392"/>
      <c r="Y4392" t="s">
        <v>8641</v>
      </c>
      <c r="Z4392" t="s">
        <v>8642</v>
      </c>
      <c r="AA4392" t="s">
        <v>8643</v>
      </c>
      <c r="AB4392" s="273" t="str">
        <f>_xlfn.IFNA(IF(Table[[#This Row],[Programme Partner]]&lt;&gt;Table[[#This Row],[Implementing Partner]],CONCATENATE(Table[[#This Row],[Programme Partner]],"-",Table[[#This Row],[Implementing Partner]]),Table[[#This Row],[Programme Partner]]),"")</f>
        <v>UNHCR-NGOF</v>
      </c>
    </row>
    <row r="4393" spans="1:28" ht="16.5" customHeight="1">
      <c r="A4393" s="183">
        <v>4841</v>
      </c>
      <c r="B4393" s="264" t="s">
        <v>5273</v>
      </c>
      <c r="C4393" s="265" t="s">
        <v>5184</v>
      </c>
      <c r="D4393" s="266" t="s">
        <v>5273</v>
      </c>
      <c r="E4393" s="215" t="s">
        <v>27</v>
      </c>
      <c r="F4393" s="264" t="s">
        <v>8012</v>
      </c>
      <c r="G4393" t="s">
        <v>8359</v>
      </c>
      <c r="H4393" s="264" t="str">
        <f>IFERROR(VLOOKUP(Table[[#This Row],[Activity Details of Assistance]],WHAT!E:F,2,FALSE),"")</f>
        <v># of FSM Site</v>
      </c>
      <c r="I4393" s="264"/>
      <c r="J4393">
        <v>2</v>
      </c>
      <c r="K4393" t="s">
        <v>8280</v>
      </c>
      <c r="L4393" s="219" t="s">
        <v>13</v>
      </c>
      <c r="M4393" t="s">
        <v>14</v>
      </c>
      <c r="N4393" t="s">
        <v>309</v>
      </c>
      <c r="O4393" t="s">
        <v>1606</v>
      </c>
      <c r="P4393" t="s">
        <v>6386</v>
      </c>
      <c r="Q4393" s="236">
        <v>44681</v>
      </c>
      <c r="R4393" s="236">
        <v>44896</v>
      </c>
      <c r="S4393" t="s">
        <v>8452</v>
      </c>
      <c r="T4393" s="267"/>
      <c r="U4393" s="267"/>
      <c r="V4393" s="267"/>
      <c r="W4393" s="267"/>
      <c r="X4393"/>
      <c r="Y4393" t="s">
        <v>8641</v>
      </c>
      <c r="Z4393" t="s">
        <v>8642</v>
      </c>
      <c r="AA4393" t="s">
        <v>8643</v>
      </c>
      <c r="AB4393" s="273" t="str">
        <f>_xlfn.IFNA(IF(Table[[#This Row],[Programme Partner]]&lt;&gt;Table[[#This Row],[Implementing Partner]],CONCATENATE(Table[[#This Row],[Programme Partner]],"-",Table[[#This Row],[Implementing Partner]]),Table[[#This Row],[Programme Partner]]),"")</f>
        <v>UNHCR-NGOF</v>
      </c>
    </row>
    <row r="4394" spans="1:28" ht="16.5" customHeight="1">
      <c r="A4394" s="183">
        <v>4842</v>
      </c>
      <c r="B4394" s="264" t="s">
        <v>5273</v>
      </c>
      <c r="C4394" s="265" t="s">
        <v>5184</v>
      </c>
      <c r="D4394" s="266" t="s">
        <v>5273</v>
      </c>
      <c r="E4394" s="215" t="s">
        <v>27</v>
      </c>
      <c r="F4394" s="264" t="s">
        <v>8012</v>
      </c>
      <c r="G4394" t="s">
        <v>8359</v>
      </c>
      <c r="H4394" s="264" t="str">
        <f>IFERROR(VLOOKUP(Table[[#This Row],[Activity Details of Assistance]],WHAT!E:F,2,FALSE),"")</f>
        <v># of FSM Site</v>
      </c>
      <c r="I4394" s="264"/>
      <c r="J4394">
        <v>4</v>
      </c>
      <c r="K4394" t="s">
        <v>8280</v>
      </c>
      <c r="L4394" s="219" t="s">
        <v>13</v>
      </c>
      <c r="M4394" t="s">
        <v>14</v>
      </c>
      <c r="N4394" t="s">
        <v>309</v>
      </c>
      <c r="O4394" t="s">
        <v>1606</v>
      </c>
      <c r="P4394" t="s">
        <v>6480</v>
      </c>
      <c r="Q4394" s="236">
        <v>44681</v>
      </c>
      <c r="R4394" s="236">
        <v>44896</v>
      </c>
      <c r="S4394" t="s">
        <v>8452</v>
      </c>
      <c r="T4394" s="267"/>
      <c r="U4394" s="267"/>
      <c r="V4394" s="267"/>
      <c r="W4394" s="267"/>
      <c r="X4394"/>
      <c r="Y4394" t="s">
        <v>8641</v>
      </c>
      <c r="Z4394" t="s">
        <v>8642</v>
      </c>
      <c r="AA4394" t="s">
        <v>8643</v>
      </c>
      <c r="AB4394" s="273" t="str">
        <f>_xlfn.IFNA(IF(Table[[#This Row],[Programme Partner]]&lt;&gt;Table[[#This Row],[Implementing Partner]],CONCATENATE(Table[[#This Row],[Programme Partner]],"-",Table[[#This Row],[Implementing Partner]]),Table[[#This Row],[Programme Partner]]),"")</f>
        <v>UNHCR-NGOF</v>
      </c>
    </row>
    <row r="4395" spans="1:28" ht="16.5" customHeight="1">
      <c r="A4395" s="183">
        <v>4843</v>
      </c>
      <c r="B4395" s="264" t="s">
        <v>5273</v>
      </c>
      <c r="C4395" s="265" t="s">
        <v>5184</v>
      </c>
      <c r="D4395" s="266" t="s">
        <v>5273</v>
      </c>
      <c r="E4395" s="215" t="s">
        <v>27</v>
      </c>
      <c r="F4395" s="264" t="s">
        <v>8012</v>
      </c>
      <c r="G4395" t="s">
        <v>8359</v>
      </c>
      <c r="H4395" s="264" t="str">
        <f>IFERROR(VLOOKUP(Table[[#This Row],[Activity Details of Assistance]],WHAT!E:F,2,FALSE),"")</f>
        <v># of FSM Site</v>
      </c>
      <c r="I4395" s="264"/>
      <c r="J4395">
        <v>4</v>
      </c>
      <c r="K4395" t="s">
        <v>8280</v>
      </c>
      <c r="L4395" s="219" t="s">
        <v>13</v>
      </c>
      <c r="M4395" t="s">
        <v>14</v>
      </c>
      <c r="N4395" t="s">
        <v>309</v>
      </c>
      <c r="O4395" t="s">
        <v>1607</v>
      </c>
      <c r="P4395" t="s">
        <v>4710</v>
      </c>
      <c r="Q4395" s="236">
        <v>44681</v>
      </c>
      <c r="R4395" s="236">
        <v>44896</v>
      </c>
      <c r="S4395" t="s">
        <v>8452</v>
      </c>
      <c r="T4395" s="267"/>
      <c r="U4395" s="267"/>
      <c r="V4395" s="267"/>
      <c r="W4395" s="267"/>
      <c r="X4395"/>
      <c r="Y4395" t="s">
        <v>8641</v>
      </c>
      <c r="Z4395" t="s">
        <v>8642</v>
      </c>
      <c r="AA4395" t="s">
        <v>8643</v>
      </c>
      <c r="AB4395" s="273" t="str">
        <f>_xlfn.IFNA(IF(Table[[#This Row],[Programme Partner]]&lt;&gt;Table[[#This Row],[Implementing Partner]],CONCATENATE(Table[[#This Row],[Programme Partner]],"-",Table[[#This Row],[Implementing Partner]]),Table[[#This Row],[Programme Partner]]),"")</f>
        <v>UNHCR-NGOF</v>
      </c>
    </row>
    <row r="4396" spans="1:28" ht="16.5" customHeight="1">
      <c r="A4396" s="183">
        <v>4844</v>
      </c>
      <c r="B4396" s="264" t="s">
        <v>5273</v>
      </c>
      <c r="C4396" s="265" t="s">
        <v>5184</v>
      </c>
      <c r="D4396" s="266" t="s">
        <v>5273</v>
      </c>
      <c r="E4396" s="215" t="s">
        <v>27</v>
      </c>
      <c r="F4396" s="264" t="s">
        <v>8012</v>
      </c>
      <c r="G4396" t="s">
        <v>8359</v>
      </c>
      <c r="H4396" s="264" t="str">
        <f>IFERROR(VLOOKUP(Table[[#This Row],[Activity Details of Assistance]],WHAT!E:F,2,FALSE),"")</f>
        <v># of FSM Site</v>
      </c>
      <c r="I4396" s="264"/>
      <c r="J4396">
        <v>3</v>
      </c>
      <c r="K4396" t="s">
        <v>8280</v>
      </c>
      <c r="L4396" s="219" t="s">
        <v>13</v>
      </c>
      <c r="M4396" t="s">
        <v>14</v>
      </c>
      <c r="N4396" t="s">
        <v>307</v>
      </c>
      <c r="O4396" t="s">
        <v>1599</v>
      </c>
      <c r="P4396" t="s">
        <v>4723</v>
      </c>
      <c r="Q4396" s="236">
        <v>44681</v>
      </c>
      <c r="R4396" s="236">
        <v>44896</v>
      </c>
      <c r="S4396" t="s">
        <v>8452</v>
      </c>
      <c r="T4396" s="267"/>
      <c r="U4396" s="267"/>
      <c r="V4396" s="267"/>
      <c r="W4396" s="267"/>
      <c r="X4396"/>
      <c r="Y4396" t="s">
        <v>8641</v>
      </c>
      <c r="Z4396" t="s">
        <v>8642</v>
      </c>
      <c r="AA4396" t="s">
        <v>8643</v>
      </c>
      <c r="AB4396" s="273" t="str">
        <f>_xlfn.IFNA(IF(Table[[#This Row],[Programme Partner]]&lt;&gt;Table[[#This Row],[Implementing Partner]],CONCATENATE(Table[[#This Row],[Programme Partner]],"-",Table[[#This Row],[Implementing Partner]]),Table[[#This Row],[Programme Partner]]),"")</f>
        <v>UNHCR-NGOF</v>
      </c>
    </row>
    <row r="4397" spans="1:28" ht="16.5" customHeight="1">
      <c r="A4397" s="183">
        <v>4845</v>
      </c>
      <c r="B4397" s="264" t="s">
        <v>5273</v>
      </c>
      <c r="C4397" s="265" t="s">
        <v>5184</v>
      </c>
      <c r="D4397" s="266" t="s">
        <v>5273</v>
      </c>
      <c r="E4397" s="215" t="s">
        <v>27</v>
      </c>
      <c r="F4397" s="264" t="s">
        <v>8012</v>
      </c>
      <c r="G4397" t="s">
        <v>8359</v>
      </c>
      <c r="H4397" s="264" t="str">
        <f>IFERROR(VLOOKUP(Table[[#This Row],[Activity Details of Assistance]],WHAT!E:F,2,FALSE),"")</f>
        <v># of FSM Site</v>
      </c>
      <c r="I4397" s="264"/>
      <c r="J4397">
        <v>2</v>
      </c>
      <c r="K4397" t="s">
        <v>8280</v>
      </c>
      <c r="L4397" s="219" t="s">
        <v>13</v>
      </c>
      <c r="M4397" t="s">
        <v>14</v>
      </c>
      <c r="N4397" t="s">
        <v>307</v>
      </c>
      <c r="O4397" t="s">
        <v>1599</v>
      </c>
      <c r="P4397" t="s">
        <v>4726</v>
      </c>
      <c r="Q4397" s="236">
        <v>44681</v>
      </c>
      <c r="R4397" s="236">
        <v>44896</v>
      </c>
      <c r="S4397" t="s">
        <v>8452</v>
      </c>
      <c r="T4397" s="267"/>
      <c r="U4397" s="267"/>
      <c r="V4397" s="267"/>
      <c r="W4397" s="267"/>
      <c r="X4397"/>
      <c r="Y4397" t="s">
        <v>8641</v>
      </c>
      <c r="Z4397" t="s">
        <v>8642</v>
      </c>
      <c r="AA4397" t="s">
        <v>8643</v>
      </c>
      <c r="AB4397" s="273" t="str">
        <f>_xlfn.IFNA(IF(Table[[#This Row],[Programme Partner]]&lt;&gt;Table[[#This Row],[Implementing Partner]],CONCATENATE(Table[[#This Row],[Programme Partner]],"-",Table[[#This Row],[Implementing Partner]]),Table[[#This Row],[Programme Partner]]),"")</f>
        <v>UNHCR-NGOF</v>
      </c>
    </row>
    <row r="4398" spans="1:28" ht="16.5" customHeight="1">
      <c r="A4398" s="183">
        <v>4846</v>
      </c>
      <c r="B4398" s="264" t="s">
        <v>5273</v>
      </c>
      <c r="C4398" s="265" t="s">
        <v>5184</v>
      </c>
      <c r="D4398" s="266" t="s">
        <v>5273</v>
      </c>
      <c r="E4398" s="215" t="s">
        <v>27</v>
      </c>
      <c r="F4398" s="264" t="s">
        <v>8012</v>
      </c>
      <c r="G4398" t="s">
        <v>8359</v>
      </c>
      <c r="H4398" s="264" t="str">
        <f>IFERROR(VLOOKUP(Table[[#This Row],[Activity Details of Assistance]],WHAT!E:F,2,FALSE),"")</f>
        <v># of FSM Site</v>
      </c>
      <c r="I4398" s="264"/>
      <c r="J4398">
        <v>1</v>
      </c>
      <c r="K4398" t="s">
        <v>8280</v>
      </c>
      <c r="L4398" s="219" t="s">
        <v>13</v>
      </c>
      <c r="M4398" t="s">
        <v>14</v>
      </c>
      <c r="N4398" t="s">
        <v>307</v>
      </c>
      <c r="O4398" t="s">
        <v>1599</v>
      </c>
      <c r="P4398" t="s">
        <v>5697</v>
      </c>
      <c r="Q4398" s="236">
        <v>44681</v>
      </c>
      <c r="R4398" s="236">
        <v>44896</v>
      </c>
      <c r="S4398" t="s">
        <v>8452</v>
      </c>
      <c r="T4398" s="267"/>
      <c r="U4398" s="267"/>
      <c r="V4398" s="267"/>
      <c r="W4398" s="267"/>
      <c r="X4398"/>
      <c r="Y4398" t="s">
        <v>8641</v>
      </c>
      <c r="Z4398" t="s">
        <v>8642</v>
      </c>
      <c r="AA4398" t="s">
        <v>8643</v>
      </c>
      <c r="AB4398" s="273" t="str">
        <f>_xlfn.IFNA(IF(Table[[#This Row],[Programme Partner]]&lt;&gt;Table[[#This Row],[Implementing Partner]],CONCATENATE(Table[[#This Row],[Programme Partner]],"-",Table[[#This Row],[Implementing Partner]]),Table[[#This Row],[Programme Partner]]),"")</f>
        <v>UNHCR-NGOF</v>
      </c>
    </row>
    <row r="4399" spans="1:28" ht="16.5" customHeight="1">
      <c r="A4399" s="183">
        <v>4847</v>
      </c>
      <c r="B4399" s="264" t="s">
        <v>5273</v>
      </c>
      <c r="C4399" s="265" t="s">
        <v>5184</v>
      </c>
      <c r="D4399" s="266" t="s">
        <v>5273</v>
      </c>
      <c r="E4399" s="215" t="s">
        <v>27</v>
      </c>
      <c r="F4399" s="264" t="s">
        <v>8011</v>
      </c>
      <c r="G4399" s="195" t="s">
        <v>8584</v>
      </c>
      <c r="H4399" s="264" t="str">
        <f>IFERROR(VLOOKUP(Table[[#This Row],[Activity Details of Assistance]],WHAT!E:F,2,FALSE),"")</f>
        <v># of tube well</v>
      </c>
      <c r="I4399" s="264"/>
      <c r="J4399">
        <v>242</v>
      </c>
      <c r="K4399" t="s">
        <v>8280</v>
      </c>
      <c r="L4399" s="219" t="s">
        <v>13</v>
      </c>
      <c r="M4399" t="s">
        <v>14</v>
      </c>
      <c r="N4399" t="s">
        <v>309</v>
      </c>
      <c r="O4399" t="s">
        <v>1606</v>
      </c>
      <c r="P4399" t="s">
        <v>6386</v>
      </c>
      <c r="Q4399" s="236">
        <v>44681</v>
      </c>
      <c r="R4399" s="236">
        <v>44896</v>
      </c>
      <c r="S4399" t="s">
        <v>8452</v>
      </c>
      <c r="T4399" s="267"/>
      <c r="U4399" s="267"/>
      <c r="V4399" s="267"/>
      <c r="W4399" s="267"/>
      <c r="X4399"/>
      <c r="Y4399" t="s">
        <v>8641</v>
      </c>
      <c r="Z4399" t="s">
        <v>8642</v>
      </c>
      <c r="AA4399" t="s">
        <v>8643</v>
      </c>
      <c r="AB4399" s="273" t="str">
        <f>_xlfn.IFNA(IF(Table[[#This Row],[Programme Partner]]&lt;&gt;Table[[#This Row],[Implementing Partner]],CONCATENATE(Table[[#This Row],[Programme Partner]],"-",Table[[#This Row],[Implementing Partner]]),Table[[#This Row],[Programme Partner]]),"")</f>
        <v>UNHCR-NGOF</v>
      </c>
    </row>
    <row r="4400" spans="1:28" ht="16.5" customHeight="1">
      <c r="A4400" s="183">
        <v>4848</v>
      </c>
      <c r="B4400" s="264" t="s">
        <v>5273</v>
      </c>
      <c r="C4400" s="265" t="s">
        <v>5184</v>
      </c>
      <c r="D4400" s="266" t="s">
        <v>5273</v>
      </c>
      <c r="E4400" s="215" t="s">
        <v>27</v>
      </c>
      <c r="F4400" s="264" t="s">
        <v>8012</v>
      </c>
      <c r="G4400" t="s">
        <v>8367</v>
      </c>
      <c r="H4400" s="264" t="str">
        <f>IFERROR(VLOOKUP(Table[[#This Row],[Activity Details of Assistance]],WHAT!E:F,2,FALSE),"")</f>
        <v># of door</v>
      </c>
      <c r="I4400" s="264"/>
      <c r="J4400">
        <v>43</v>
      </c>
      <c r="K4400" t="s">
        <v>8280</v>
      </c>
      <c r="L4400" s="219" t="s">
        <v>13</v>
      </c>
      <c r="M4400" t="s">
        <v>14</v>
      </c>
      <c r="N4400" t="s">
        <v>309</v>
      </c>
      <c r="O4400" t="s">
        <v>1606</v>
      </c>
      <c r="P4400" t="s">
        <v>6480</v>
      </c>
      <c r="Q4400" s="236">
        <v>44681</v>
      </c>
      <c r="R4400" s="236">
        <v>44896</v>
      </c>
      <c r="S4400" t="s">
        <v>8452</v>
      </c>
      <c r="T4400" s="267"/>
      <c r="U4400" s="267"/>
      <c r="V4400" s="267"/>
      <c r="W4400" s="267"/>
      <c r="X4400"/>
      <c r="Y4400" t="s">
        <v>8641</v>
      </c>
      <c r="Z4400" t="s">
        <v>8642</v>
      </c>
      <c r="AA4400" t="s">
        <v>8643</v>
      </c>
      <c r="AB4400" s="273" t="str">
        <f>_xlfn.IFNA(IF(Table[[#This Row],[Programme Partner]]&lt;&gt;Table[[#This Row],[Implementing Partner]],CONCATENATE(Table[[#This Row],[Programme Partner]],"-",Table[[#This Row],[Implementing Partner]]),Table[[#This Row],[Programme Partner]]),"")</f>
        <v>UNHCR-NGOF</v>
      </c>
    </row>
    <row r="4401" spans="1:28" ht="16.5" customHeight="1">
      <c r="A4401" s="183">
        <v>4849</v>
      </c>
      <c r="B4401" s="264" t="s">
        <v>5273</v>
      </c>
      <c r="C4401" s="265" t="s">
        <v>5184</v>
      </c>
      <c r="D4401" s="266" t="s">
        <v>5273</v>
      </c>
      <c r="E4401" s="215" t="s">
        <v>27</v>
      </c>
      <c r="F4401" s="264" t="s">
        <v>8013</v>
      </c>
      <c r="G4401" s="195" t="s">
        <v>8313</v>
      </c>
      <c r="H4401" s="264" t="str">
        <f>IFERROR(VLOOKUP(Table[[#This Row],[Activity Details of Assistance]],WHAT!E:F,2,FALSE),"")</f>
        <v># of HP sessions at community level</v>
      </c>
      <c r="I4401" s="264"/>
      <c r="J4401">
        <v>134</v>
      </c>
      <c r="K4401" t="s">
        <v>8280</v>
      </c>
      <c r="L4401" s="219" t="s">
        <v>13</v>
      </c>
      <c r="M4401" t="s">
        <v>14</v>
      </c>
      <c r="N4401" t="s">
        <v>309</v>
      </c>
      <c r="O4401" t="s">
        <v>1606</v>
      </c>
      <c r="P4401" t="s">
        <v>6386</v>
      </c>
      <c r="Q4401" s="236">
        <v>44681</v>
      </c>
      <c r="R4401" s="236">
        <v>44896</v>
      </c>
      <c r="S4401" t="s">
        <v>8452</v>
      </c>
      <c r="T4401" s="267"/>
      <c r="U4401" s="267"/>
      <c r="V4401" s="267"/>
      <c r="W4401" s="267"/>
      <c r="X4401"/>
      <c r="Y4401" t="s">
        <v>8641</v>
      </c>
      <c r="Z4401" t="s">
        <v>8642</v>
      </c>
      <c r="AA4401" t="s">
        <v>8643</v>
      </c>
      <c r="AB4401" s="273" t="str">
        <f>_xlfn.IFNA(IF(Table[[#This Row],[Programme Partner]]&lt;&gt;Table[[#This Row],[Implementing Partner]],CONCATENATE(Table[[#This Row],[Programme Partner]],"-",Table[[#This Row],[Implementing Partner]]),Table[[#This Row],[Programme Partner]]),"")</f>
        <v>UNHCR-NGOF</v>
      </c>
    </row>
    <row r="4402" spans="1:28" ht="16.5" customHeight="1">
      <c r="A4402" s="183">
        <v>4850</v>
      </c>
      <c r="B4402" s="264" t="s">
        <v>5273</v>
      </c>
      <c r="C4402" s="265" t="s">
        <v>5184</v>
      </c>
      <c r="D4402" s="266" t="s">
        <v>5273</v>
      </c>
      <c r="E4402" s="215" t="s">
        <v>27</v>
      </c>
      <c r="F4402" s="264" t="s">
        <v>8013</v>
      </c>
      <c r="G4402" t="s">
        <v>8314</v>
      </c>
      <c r="H4402" s="264" t="str">
        <f>IFERROR(VLOOKUP(Table[[#This Row],[Activity Details of Assistance]],WHAT!E:F,2,FALSE),"")</f>
        <v># of HP sessions at HH level</v>
      </c>
      <c r="I4402" s="264"/>
      <c r="J4402">
        <v>4916</v>
      </c>
      <c r="K4402" t="s">
        <v>8280</v>
      </c>
      <c r="L4402" s="219" t="s">
        <v>13</v>
      </c>
      <c r="M4402" t="s">
        <v>14</v>
      </c>
      <c r="N4402" t="s">
        <v>309</v>
      </c>
      <c r="O4402" t="s">
        <v>1606</v>
      </c>
      <c r="P4402" t="s">
        <v>6386</v>
      </c>
      <c r="Q4402" s="236">
        <v>44681</v>
      </c>
      <c r="R4402" s="236">
        <v>44896</v>
      </c>
      <c r="S4402" t="s">
        <v>8452</v>
      </c>
      <c r="T4402" s="267"/>
      <c r="U4402" s="267"/>
      <c r="V4402" s="267"/>
      <c r="W4402" s="267"/>
      <c r="X4402"/>
      <c r="Y4402" t="s">
        <v>8641</v>
      </c>
      <c r="Z4402" t="s">
        <v>8642</v>
      </c>
      <c r="AA4402" t="s">
        <v>8643</v>
      </c>
      <c r="AB4402" s="273" t="str">
        <f>_xlfn.IFNA(IF(Table[[#This Row],[Programme Partner]]&lt;&gt;Table[[#This Row],[Implementing Partner]],CONCATENATE(Table[[#This Row],[Programme Partner]],"-",Table[[#This Row],[Implementing Partner]]),Table[[#This Row],[Programme Partner]]),"")</f>
        <v>UNHCR-NGOF</v>
      </c>
    </row>
    <row r="4403" spans="1:28" ht="16.5" customHeight="1">
      <c r="A4403" s="183">
        <v>4851</v>
      </c>
      <c r="B4403" s="264" t="s">
        <v>5273</v>
      </c>
      <c r="C4403" s="265" t="s">
        <v>5184</v>
      </c>
      <c r="D4403" s="266" t="s">
        <v>5273</v>
      </c>
      <c r="E4403" s="215" t="s">
        <v>27</v>
      </c>
      <c r="F4403" s="264" t="s">
        <v>8013</v>
      </c>
      <c r="G4403" s="195" t="s">
        <v>8374</v>
      </c>
      <c r="H4403" s="264" t="str">
        <f>IFERROR(VLOOKUP(Table[[#This Row],[Activity Details of Assistance]],WHAT!E:F,2,FALSE),"")</f>
        <v># of HP sessions at institution level</v>
      </c>
      <c r="I4403" s="264"/>
      <c r="J4403">
        <v>5</v>
      </c>
      <c r="K4403" t="s">
        <v>8280</v>
      </c>
      <c r="L4403" s="219" t="s">
        <v>13</v>
      </c>
      <c r="M4403" t="s">
        <v>14</v>
      </c>
      <c r="N4403" t="s">
        <v>309</v>
      </c>
      <c r="O4403" t="s">
        <v>1606</v>
      </c>
      <c r="P4403" t="s">
        <v>6386</v>
      </c>
      <c r="Q4403" s="236">
        <v>44681</v>
      </c>
      <c r="R4403" s="236">
        <v>44896</v>
      </c>
      <c r="S4403" t="s">
        <v>8452</v>
      </c>
      <c r="T4403" s="267"/>
      <c r="U4403" s="267"/>
      <c r="V4403" s="267"/>
      <c r="W4403" s="267"/>
      <c r="X4403"/>
      <c r="Y4403" t="s">
        <v>8641</v>
      </c>
      <c r="Z4403" t="s">
        <v>8642</v>
      </c>
      <c r="AA4403" t="s">
        <v>8643</v>
      </c>
      <c r="AB4403" s="273" t="str">
        <f>_xlfn.IFNA(IF(Table[[#This Row],[Programme Partner]]&lt;&gt;Table[[#This Row],[Implementing Partner]],CONCATENATE(Table[[#This Row],[Programme Partner]],"-",Table[[#This Row],[Implementing Partner]]),Table[[#This Row],[Programme Partner]]),"")</f>
        <v>UNHCR-NGOF</v>
      </c>
    </row>
    <row r="4404" spans="1:28" ht="16.5" customHeight="1">
      <c r="A4404" s="183">
        <v>4852</v>
      </c>
      <c r="B4404" s="264" t="s">
        <v>5273</v>
      </c>
      <c r="C4404" s="265" t="s">
        <v>5184</v>
      </c>
      <c r="D4404" s="266" t="s">
        <v>5273</v>
      </c>
      <c r="E4404" s="215" t="s">
        <v>27</v>
      </c>
      <c r="F4404" s="264" t="s">
        <v>8013</v>
      </c>
      <c r="G4404" t="s">
        <v>8315</v>
      </c>
      <c r="H4404" s="264" t="str">
        <f>IFERROR(VLOOKUP(Table[[#This Row],[Activity Details of Assistance]],WHAT!E:F,2,FALSE),"")</f>
        <v># of handwashing station</v>
      </c>
      <c r="I4404" s="264"/>
      <c r="J4404">
        <v>52</v>
      </c>
      <c r="K4404" t="s">
        <v>8280</v>
      </c>
      <c r="L4404" s="219" t="s">
        <v>13</v>
      </c>
      <c r="M4404" t="s">
        <v>14</v>
      </c>
      <c r="N4404" t="s">
        <v>309</v>
      </c>
      <c r="O4404" t="s">
        <v>1606</v>
      </c>
      <c r="P4404" t="s">
        <v>6386</v>
      </c>
      <c r="Q4404" s="236">
        <v>44681</v>
      </c>
      <c r="R4404" s="236">
        <v>44896</v>
      </c>
      <c r="S4404" t="s">
        <v>8452</v>
      </c>
      <c r="T4404" s="267"/>
      <c r="U4404" s="267"/>
      <c r="V4404" s="267"/>
      <c r="W4404" s="267"/>
      <c r="X4404"/>
      <c r="Y4404" t="s">
        <v>8641</v>
      </c>
      <c r="Z4404" t="s">
        <v>8642</v>
      </c>
      <c r="AA4404" t="s">
        <v>8643</v>
      </c>
      <c r="AB4404" s="273" t="str">
        <f>_xlfn.IFNA(IF(Table[[#This Row],[Programme Partner]]&lt;&gt;Table[[#This Row],[Implementing Partner]],CONCATENATE(Table[[#This Row],[Programme Partner]],"-",Table[[#This Row],[Implementing Partner]]),Table[[#This Row],[Programme Partner]]),"")</f>
        <v>UNHCR-NGOF</v>
      </c>
    </row>
    <row r="4405" spans="1:28" ht="16.5" customHeight="1">
      <c r="A4405" s="183">
        <v>4853</v>
      </c>
      <c r="B4405" s="264" t="s">
        <v>5273</v>
      </c>
      <c r="C4405" s="265" t="s">
        <v>5184</v>
      </c>
      <c r="D4405" s="266" t="s">
        <v>5273</v>
      </c>
      <c r="E4405" s="215" t="s">
        <v>27</v>
      </c>
      <c r="F4405" s="264" t="s">
        <v>8014</v>
      </c>
      <c r="G4405" t="s">
        <v>8243</v>
      </c>
      <c r="H4405" s="264" t="str">
        <f>IFERROR(VLOOKUP(Table[[#This Row],[Activity Details of Assistance]],WHAT!E:F,2,FALSE),"")</f>
        <v># of pit</v>
      </c>
      <c r="I4405" s="264"/>
      <c r="J4405">
        <v>6</v>
      </c>
      <c r="K4405" t="s">
        <v>8280</v>
      </c>
      <c r="L4405" s="219" t="s">
        <v>13</v>
      </c>
      <c r="M4405" t="s">
        <v>14</v>
      </c>
      <c r="N4405" t="s">
        <v>309</v>
      </c>
      <c r="O4405" t="s">
        <v>1606</v>
      </c>
      <c r="P4405" t="s">
        <v>6386</v>
      </c>
      <c r="Q4405" s="236">
        <v>44681</v>
      </c>
      <c r="R4405" s="236">
        <v>44896</v>
      </c>
      <c r="S4405" t="s">
        <v>8452</v>
      </c>
      <c r="T4405" s="267"/>
      <c r="U4405" s="267"/>
      <c r="V4405" s="267"/>
      <c r="W4405" s="267"/>
      <c r="X4405"/>
      <c r="Y4405" t="s">
        <v>8641</v>
      </c>
      <c r="Z4405" t="s">
        <v>8642</v>
      </c>
      <c r="AA4405" t="s">
        <v>8643</v>
      </c>
      <c r="AB4405" s="273" t="str">
        <f>_xlfn.IFNA(IF(Table[[#This Row],[Programme Partner]]&lt;&gt;Table[[#This Row],[Implementing Partner]],CONCATENATE(Table[[#This Row],[Programme Partner]],"-",Table[[#This Row],[Implementing Partner]]),Table[[#This Row],[Programme Partner]]),"")</f>
        <v>UNHCR-NGOF</v>
      </c>
    </row>
    <row r="4406" spans="1:28" ht="16.5" customHeight="1">
      <c r="A4406" s="183">
        <v>4854</v>
      </c>
      <c r="B4406" s="264" t="s">
        <v>5273</v>
      </c>
      <c r="C4406" s="265" t="s">
        <v>5184</v>
      </c>
      <c r="D4406" s="266" t="s">
        <v>5273</v>
      </c>
      <c r="E4406" s="215" t="s">
        <v>27</v>
      </c>
      <c r="F4406" s="264" t="s">
        <v>8014</v>
      </c>
      <c r="G4406" t="s">
        <v>8361</v>
      </c>
      <c r="H4406" s="264" t="str">
        <f>IFERROR(VLOOKUP(Table[[#This Row],[Activity Details of Assistance]],WHAT!E:F,2,FALSE),"")</f>
        <v># of plant</v>
      </c>
      <c r="I4406" s="264"/>
      <c r="J4406">
        <v>1</v>
      </c>
      <c r="K4406" t="s">
        <v>8280</v>
      </c>
      <c r="L4406" s="219" t="s">
        <v>13</v>
      </c>
      <c r="M4406" t="s">
        <v>14</v>
      </c>
      <c r="N4406" t="s">
        <v>309</v>
      </c>
      <c r="O4406" t="s">
        <v>1606</v>
      </c>
      <c r="P4406" t="s">
        <v>6386</v>
      </c>
      <c r="Q4406" s="236">
        <v>44681</v>
      </c>
      <c r="R4406" s="236">
        <v>44896</v>
      </c>
      <c r="S4406" t="s">
        <v>8452</v>
      </c>
      <c r="T4406" s="267"/>
      <c r="U4406" s="267"/>
      <c r="V4406" s="267"/>
      <c r="W4406" s="267"/>
      <c r="X4406"/>
      <c r="Y4406" t="s">
        <v>8641</v>
      </c>
      <c r="Z4406" t="s">
        <v>8642</v>
      </c>
      <c r="AA4406" t="s">
        <v>8643</v>
      </c>
      <c r="AB4406" s="273" t="str">
        <f>_xlfn.IFNA(IF(Table[[#This Row],[Programme Partner]]&lt;&gt;Table[[#This Row],[Implementing Partner]],CONCATENATE(Table[[#This Row],[Programme Partner]],"-",Table[[#This Row],[Implementing Partner]]),Table[[#This Row],[Programme Partner]]),"")</f>
        <v>UNHCR-NGOF</v>
      </c>
    </row>
    <row r="4407" spans="1:28" ht="16.5" customHeight="1">
      <c r="A4407" s="183">
        <v>4855</v>
      </c>
      <c r="B4407" s="264" t="s">
        <v>5273</v>
      </c>
      <c r="C4407" s="265" t="s">
        <v>5184</v>
      </c>
      <c r="D4407" s="266" t="s">
        <v>5273</v>
      </c>
      <c r="E4407" s="215" t="s">
        <v>27</v>
      </c>
      <c r="F4407" s="264" t="s">
        <v>8011</v>
      </c>
      <c r="G4407" s="195" t="s">
        <v>8584</v>
      </c>
      <c r="H4407" s="264" t="str">
        <f>IFERROR(VLOOKUP(Table[[#This Row],[Activity Details of Assistance]],WHAT!E:F,2,FALSE),"")</f>
        <v># of tube well</v>
      </c>
      <c r="I4407" s="264"/>
      <c r="J4407">
        <v>142</v>
      </c>
      <c r="K4407" t="s">
        <v>8280</v>
      </c>
      <c r="L4407" s="219" t="s">
        <v>13</v>
      </c>
      <c r="M4407" t="s">
        <v>14</v>
      </c>
      <c r="N4407" t="s">
        <v>309</v>
      </c>
      <c r="O4407" t="s">
        <v>1606</v>
      </c>
      <c r="P4407" t="s">
        <v>6480</v>
      </c>
      <c r="Q4407" s="236">
        <v>44681</v>
      </c>
      <c r="R4407" s="236">
        <v>44896</v>
      </c>
      <c r="S4407" t="s">
        <v>8452</v>
      </c>
      <c r="T4407" s="267"/>
      <c r="U4407" s="267"/>
      <c r="V4407" s="267"/>
      <c r="W4407" s="267"/>
      <c r="X4407"/>
      <c r="Y4407" t="s">
        <v>8641</v>
      </c>
      <c r="Z4407" t="s">
        <v>8642</v>
      </c>
      <c r="AA4407" t="s">
        <v>8643</v>
      </c>
      <c r="AB4407" s="273" t="str">
        <f>_xlfn.IFNA(IF(Table[[#This Row],[Programme Partner]]&lt;&gt;Table[[#This Row],[Implementing Partner]],CONCATENATE(Table[[#This Row],[Programme Partner]],"-",Table[[#This Row],[Implementing Partner]]),Table[[#This Row],[Programme Partner]]),"")</f>
        <v>UNHCR-NGOF</v>
      </c>
    </row>
    <row r="4408" spans="1:28" ht="16.5" customHeight="1">
      <c r="A4408" s="183">
        <v>4856</v>
      </c>
      <c r="B4408" s="264" t="s">
        <v>5273</v>
      </c>
      <c r="C4408" s="265" t="s">
        <v>5184</v>
      </c>
      <c r="D4408" s="266" t="s">
        <v>5273</v>
      </c>
      <c r="E4408" s="215" t="s">
        <v>27</v>
      </c>
      <c r="F4408" s="264" t="s">
        <v>8011</v>
      </c>
      <c r="G4408" t="s">
        <v>8355</v>
      </c>
      <c r="H4408" s="264" t="str">
        <f>IFERROR(VLOOKUP(Table[[#This Row],[Activity Details of Assistance]],WHAT!E:F,2,FALSE),"")</f>
        <v># of water network</v>
      </c>
      <c r="I4408" s="264"/>
      <c r="J4408">
        <v>2</v>
      </c>
      <c r="K4408" t="s">
        <v>8280</v>
      </c>
      <c r="L4408" s="219" t="s">
        <v>13</v>
      </c>
      <c r="M4408" t="s">
        <v>14</v>
      </c>
      <c r="N4408" t="s">
        <v>309</v>
      </c>
      <c r="O4408" t="s">
        <v>1606</v>
      </c>
      <c r="P4408" t="s">
        <v>6480</v>
      </c>
      <c r="Q4408" s="236">
        <v>44681</v>
      </c>
      <c r="R4408" s="236">
        <v>44896</v>
      </c>
      <c r="S4408" t="s">
        <v>8452</v>
      </c>
      <c r="T4408" s="267"/>
      <c r="U4408" s="267"/>
      <c r="V4408" s="267"/>
      <c r="W4408" s="267"/>
      <c r="X4408"/>
      <c r="Y4408" t="s">
        <v>8641</v>
      </c>
      <c r="Z4408" t="s">
        <v>8642</v>
      </c>
      <c r="AA4408" t="s">
        <v>8643</v>
      </c>
      <c r="AB4408" s="273" t="str">
        <f>_xlfn.IFNA(IF(Table[[#This Row],[Programme Partner]]&lt;&gt;Table[[#This Row],[Implementing Partner]],CONCATENATE(Table[[#This Row],[Programme Partner]],"-",Table[[#This Row],[Implementing Partner]]),Table[[#This Row],[Programme Partner]]),"")</f>
        <v>UNHCR-NGOF</v>
      </c>
    </row>
    <row r="4409" spans="1:28" ht="16.5" customHeight="1">
      <c r="A4409" s="183">
        <v>4857</v>
      </c>
      <c r="B4409" s="264" t="s">
        <v>5273</v>
      </c>
      <c r="C4409" s="265" t="s">
        <v>5184</v>
      </c>
      <c r="D4409" s="266" t="s">
        <v>5273</v>
      </c>
      <c r="E4409" s="215" t="s">
        <v>27</v>
      </c>
      <c r="F4409" s="264" t="s">
        <v>8013</v>
      </c>
      <c r="G4409" t="s">
        <v>8313</v>
      </c>
      <c r="H4409" s="264" t="str">
        <f>IFERROR(VLOOKUP(Table[[#This Row],[Activity Details of Assistance]],WHAT!E:F,2,FALSE),"")</f>
        <v># of HP sessions at community level</v>
      </c>
      <c r="I4409" s="264"/>
      <c r="J4409">
        <v>100</v>
      </c>
      <c r="K4409" t="s">
        <v>8280</v>
      </c>
      <c r="L4409" s="219" t="s">
        <v>13</v>
      </c>
      <c r="M4409" t="s">
        <v>14</v>
      </c>
      <c r="N4409" t="s">
        <v>309</v>
      </c>
      <c r="O4409" t="s">
        <v>1606</v>
      </c>
      <c r="P4409" t="s">
        <v>6480</v>
      </c>
      <c r="Q4409" s="236">
        <v>44681</v>
      </c>
      <c r="R4409" s="236">
        <v>44896</v>
      </c>
      <c r="S4409" t="s">
        <v>8452</v>
      </c>
      <c r="T4409" s="267"/>
      <c r="U4409" s="267"/>
      <c r="V4409" s="267"/>
      <c r="W4409" s="267"/>
      <c r="X4409"/>
      <c r="Y4409" t="s">
        <v>8641</v>
      </c>
      <c r="Z4409" t="s">
        <v>8642</v>
      </c>
      <c r="AA4409" t="s">
        <v>8643</v>
      </c>
      <c r="AB4409" s="273" t="str">
        <f>_xlfn.IFNA(IF(Table[[#This Row],[Programme Partner]]&lt;&gt;Table[[#This Row],[Implementing Partner]],CONCATENATE(Table[[#This Row],[Programme Partner]],"-",Table[[#This Row],[Implementing Partner]]),Table[[#This Row],[Programme Partner]]),"")</f>
        <v>UNHCR-NGOF</v>
      </c>
    </row>
    <row r="4410" spans="1:28" ht="16.5" customHeight="1">
      <c r="A4410" s="183">
        <v>4858</v>
      </c>
      <c r="B4410" t="s">
        <v>5273</v>
      </c>
      <c r="C4410" s="265" t="s">
        <v>5184</v>
      </c>
      <c r="D4410" s="266" t="s">
        <v>5273</v>
      </c>
      <c r="E4410" s="215" t="s">
        <v>27</v>
      </c>
      <c r="F4410" s="264" t="s">
        <v>8013</v>
      </c>
      <c r="G4410" t="s">
        <v>8314</v>
      </c>
      <c r="H4410" s="264" t="str">
        <f>IFERROR(VLOOKUP(Table[[#This Row],[Activity Details of Assistance]],WHAT!E:F,2,FALSE),"")</f>
        <v># of HP sessions at HH level</v>
      </c>
      <c r="I4410" s="264"/>
      <c r="J4410">
        <v>4261</v>
      </c>
      <c r="K4410" t="s">
        <v>8280</v>
      </c>
      <c r="L4410" s="219" t="s">
        <v>13</v>
      </c>
      <c r="M4410" t="s">
        <v>14</v>
      </c>
      <c r="N4410" t="s">
        <v>309</v>
      </c>
      <c r="O4410" t="s">
        <v>1606</v>
      </c>
      <c r="P4410" t="s">
        <v>6480</v>
      </c>
      <c r="Q4410" s="236">
        <v>44681</v>
      </c>
      <c r="R4410" s="236">
        <v>44896</v>
      </c>
      <c r="S4410" t="s">
        <v>8452</v>
      </c>
      <c r="T4410" s="267"/>
      <c r="U4410" s="267"/>
      <c r="V4410" s="267"/>
      <c r="W4410" s="267"/>
      <c r="X4410"/>
      <c r="Y4410" t="s">
        <v>8641</v>
      </c>
      <c r="Z4410" t="s">
        <v>8642</v>
      </c>
      <c r="AA4410" t="s">
        <v>8643</v>
      </c>
      <c r="AB4410" s="273" t="str">
        <f>_xlfn.IFNA(IF(Table[[#This Row],[Programme Partner]]&lt;&gt;Table[[#This Row],[Implementing Partner]],CONCATENATE(Table[[#This Row],[Programme Partner]],"-",Table[[#This Row],[Implementing Partner]]),Table[[#This Row],[Programme Partner]]),"")</f>
        <v>UNHCR-NGOF</v>
      </c>
    </row>
    <row r="4411" spans="1:28" ht="16.5" customHeight="1">
      <c r="A4411" s="183">
        <v>4859</v>
      </c>
      <c r="B4411" t="s">
        <v>5273</v>
      </c>
      <c r="C4411" s="265" t="s">
        <v>5184</v>
      </c>
      <c r="D4411" s="266" t="s">
        <v>5273</v>
      </c>
      <c r="E4411" s="215" t="s">
        <v>27</v>
      </c>
      <c r="F4411" s="264" t="s">
        <v>8013</v>
      </c>
      <c r="G4411" s="195" t="s">
        <v>8374</v>
      </c>
      <c r="H4411" s="264" t="str">
        <f>IFERROR(VLOOKUP(Table[[#This Row],[Activity Details of Assistance]],WHAT!E:F,2,FALSE),"")</f>
        <v># of HP sessions at institution level</v>
      </c>
      <c r="I4411" s="264"/>
      <c r="J4411">
        <v>7</v>
      </c>
      <c r="K4411" t="s">
        <v>8280</v>
      </c>
      <c r="L4411" s="219" t="s">
        <v>13</v>
      </c>
      <c r="M4411" t="s">
        <v>14</v>
      </c>
      <c r="N4411" t="s">
        <v>309</v>
      </c>
      <c r="O4411" t="s">
        <v>1606</v>
      </c>
      <c r="P4411" t="s">
        <v>6480</v>
      </c>
      <c r="Q4411" s="236">
        <v>44681</v>
      </c>
      <c r="R4411" s="236">
        <v>44896</v>
      </c>
      <c r="S4411" t="s">
        <v>8452</v>
      </c>
      <c r="T4411" s="267"/>
      <c r="U4411" s="267"/>
      <c r="V4411" s="267"/>
      <c r="W4411" s="267"/>
      <c r="X4411"/>
      <c r="Y4411" t="s">
        <v>8641</v>
      </c>
      <c r="Z4411" t="s">
        <v>8642</v>
      </c>
      <c r="AA4411" t="s">
        <v>8643</v>
      </c>
      <c r="AB4411" s="273" t="str">
        <f>_xlfn.IFNA(IF(Table[[#This Row],[Programme Partner]]&lt;&gt;Table[[#This Row],[Implementing Partner]],CONCATENATE(Table[[#This Row],[Programme Partner]],"-",Table[[#This Row],[Implementing Partner]]),Table[[#This Row],[Programme Partner]]),"")</f>
        <v>UNHCR-NGOF</v>
      </c>
    </row>
    <row r="4412" spans="1:28" ht="16.5" customHeight="1">
      <c r="A4412" s="183">
        <v>4860</v>
      </c>
      <c r="B4412" t="s">
        <v>5273</v>
      </c>
      <c r="C4412" s="265" t="s">
        <v>5184</v>
      </c>
      <c r="D4412" s="266" t="s">
        <v>5273</v>
      </c>
      <c r="E4412" s="215" t="s">
        <v>27</v>
      </c>
      <c r="F4412" s="264" t="s">
        <v>8013</v>
      </c>
      <c r="G4412" s="195" t="s">
        <v>8315</v>
      </c>
      <c r="H4412" s="264" t="str">
        <f>IFERROR(VLOOKUP(Table[[#This Row],[Activity Details of Assistance]],WHAT!E:F,2,FALSE),"")</f>
        <v># of handwashing station</v>
      </c>
      <c r="I4412" s="264"/>
      <c r="J4412">
        <v>43</v>
      </c>
      <c r="K4412" t="s">
        <v>8280</v>
      </c>
      <c r="L4412" s="219" t="s">
        <v>13</v>
      </c>
      <c r="M4412" t="s">
        <v>14</v>
      </c>
      <c r="N4412" t="s">
        <v>309</v>
      </c>
      <c r="O4412" t="s">
        <v>1606</v>
      </c>
      <c r="P4412" t="s">
        <v>6480</v>
      </c>
      <c r="Q4412" s="236">
        <v>44681</v>
      </c>
      <c r="R4412" s="236">
        <v>44896</v>
      </c>
      <c r="S4412" t="s">
        <v>8452</v>
      </c>
      <c r="T4412" s="267"/>
      <c r="U4412" s="267"/>
      <c r="V4412" s="267"/>
      <c r="W4412" s="267"/>
      <c r="X4412"/>
      <c r="Y4412" t="s">
        <v>8641</v>
      </c>
      <c r="Z4412" t="s">
        <v>8642</v>
      </c>
      <c r="AA4412" t="s">
        <v>8643</v>
      </c>
      <c r="AB4412" s="273" t="str">
        <f>_xlfn.IFNA(IF(Table[[#This Row],[Programme Partner]]&lt;&gt;Table[[#This Row],[Implementing Partner]],CONCATENATE(Table[[#This Row],[Programme Partner]],"-",Table[[#This Row],[Implementing Partner]]),Table[[#This Row],[Programme Partner]]),"")</f>
        <v>UNHCR-NGOF</v>
      </c>
    </row>
    <row r="4413" spans="1:28" ht="16.5" customHeight="1">
      <c r="A4413" s="183">
        <v>4861</v>
      </c>
      <c r="B4413" t="s">
        <v>5273</v>
      </c>
      <c r="C4413" s="265" t="s">
        <v>5184</v>
      </c>
      <c r="D4413" s="266" t="s">
        <v>5273</v>
      </c>
      <c r="E4413" s="215" t="s">
        <v>27</v>
      </c>
      <c r="F4413" s="264" t="s">
        <v>8014</v>
      </c>
      <c r="G4413" t="s">
        <v>8358</v>
      </c>
      <c r="H4413" s="264" t="str">
        <f>IFERROR(VLOOKUP(Table[[#This Row],[Activity Details of Assistance]],WHAT!E:F,2,FALSE),"")</f>
        <v># of campaign per camp </v>
      </c>
      <c r="I4413" s="264"/>
      <c r="J4413">
        <v>5</v>
      </c>
      <c r="K4413" t="s">
        <v>8280</v>
      </c>
      <c r="L4413" s="219" t="s">
        <v>13</v>
      </c>
      <c r="M4413" t="s">
        <v>14</v>
      </c>
      <c r="N4413" t="s">
        <v>309</v>
      </c>
      <c r="O4413" t="s">
        <v>1606</v>
      </c>
      <c r="P4413" t="s">
        <v>6480</v>
      </c>
      <c r="Q4413" s="236">
        <v>44681</v>
      </c>
      <c r="R4413" s="236">
        <v>44896</v>
      </c>
      <c r="S4413" t="s">
        <v>8452</v>
      </c>
      <c r="T4413" s="267"/>
      <c r="U4413" s="267"/>
      <c r="V4413" s="267"/>
      <c r="W4413" s="267"/>
      <c r="X4413"/>
      <c r="Y4413" t="s">
        <v>8641</v>
      </c>
      <c r="Z4413" t="s">
        <v>8642</v>
      </c>
      <c r="AA4413" t="s">
        <v>8643</v>
      </c>
      <c r="AB4413" s="273" t="str">
        <f>_xlfn.IFNA(IF(Table[[#This Row],[Programme Partner]]&lt;&gt;Table[[#This Row],[Implementing Partner]],CONCATENATE(Table[[#This Row],[Programme Partner]],"-",Table[[#This Row],[Implementing Partner]]),Table[[#This Row],[Programme Partner]]),"")</f>
        <v>UNHCR-NGOF</v>
      </c>
    </row>
    <row r="4414" spans="1:28" ht="16.5" customHeight="1">
      <c r="A4414" s="183">
        <v>4862</v>
      </c>
      <c r="B4414" t="s">
        <v>5273</v>
      </c>
      <c r="C4414" s="265" t="s">
        <v>5184</v>
      </c>
      <c r="D4414" s="266" t="s">
        <v>5273</v>
      </c>
      <c r="E4414" s="215" t="s">
        <v>27</v>
      </c>
      <c r="F4414" s="264" t="s">
        <v>8014</v>
      </c>
      <c r="G4414" t="s">
        <v>8243</v>
      </c>
      <c r="H4414" s="264" t="str">
        <f>IFERROR(VLOOKUP(Table[[#This Row],[Activity Details of Assistance]],WHAT!E:F,2,FALSE),"")</f>
        <v># of pit</v>
      </c>
      <c r="I4414" s="264"/>
      <c r="J4414">
        <v>3</v>
      </c>
      <c r="K4414" t="s">
        <v>8280</v>
      </c>
      <c r="L4414" s="219" t="s">
        <v>13</v>
      </c>
      <c r="M4414" t="s">
        <v>14</v>
      </c>
      <c r="N4414" t="s">
        <v>309</v>
      </c>
      <c r="O4414" t="s">
        <v>1606</v>
      </c>
      <c r="P4414" t="s">
        <v>6480</v>
      </c>
      <c r="Q4414" s="236">
        <v>44681</v>
      </c>
      <c r="R4414" s="236">
        <v>44896</v>
      </c>
      <c r="S4414" t="s">
        <v>8452</v>
      </c>
      <c r="T4414" s="267"/>
      <c r="U4414" s="267"/>
      <c r="V4414" s="267"/>
      <c r="W4414" s="267"/>
      <c r="X4414"/>
      <c r="Y4414" t="s">
        <v>8641</v>
      </c>
      <c r="Z4414" t="s">
        <v>8642</v>
      </c>
      <c r="AA4414" t="s">
        <v>8643</v>
      </c>
      <c r="AB4414" s="273" t="str">
        <f>_xlfn.IFNA(IF(Table[[#This Row],[Programme Partner]]&lt;&gt;Table[[#This Row],[Implementing Partner]],CONCATENATE(Table[[#This Row],[Programme Partner]],"-",Table[[#This Row],[Implementing Partner]]),Table[[#This Row],[Programme Partner]]),"")</f>
        <v>UNHCR-NGOF</v>
      </c>
    </row>
    <row r="4415" spans="1:28" ht="16.5" customHeight="1">
      <c r="A4415" s="183">
        <v>4863</v>
      </c>
      <c r="B4415" t="s">
        <v>5273</v>
      </c>
      <c r="C4415" s="265" t="s">
        <v>5184</v>
      </c>
      <c r="D4415" s="266" t="s">
        <v>5273</v>
      </c>
      <c r="E4415" s="215" t="s">
        <v>27</v>
      </c>
      <c r="F4415" s="264" t="s">
        <v>8014</v>
      </c>
      <c r="G4415" t="s">
        <v>8361</v>
      </c>
      <c r="H4415" s="264" t="str">
        <f>IFERROR(VLOOKUP(Table[[#This Row],[Activity Details of Assistance]],WHAT!E:F,2,FALSE),"")</f>
        <v># of plant</v>
      </c>
      <c r="I4415" s="264"/>
      <c r="J4415">
        <v>2</v>
      </c>
      <c r="K4415" t="s">
        <v>8280</v>
      </c>
      <c r="L4415" s="219" t="s">
        <v>13</v>
      </c>
      <c r="M4415" t="s">
        <v>14</v>
      </c>
      <c r="N4415" t="s">
        <v>309</v>
      </c>
      <c r="O4415" t="s">
        <v>1606</v>
      </c>
      <c r="P4415" t="s">
        <v>6480</v>
      </c>
      <c r="Q4415" s="236">
        <v>44681</v>
      </c>
      <c r="R4415" s="236">
        <v>44896</v>
      </c>
      <c r="S4415" t="s">
        <v>8452</v>
      </c>
      <c r="T4415" s="267"/>
      <c r="U4415" s="267"/>
      <c r="V4415" s="267"/>
      <c r="W4415" s="267"/>
      <c r="X4415"/>
      <c r="Y4415" t="s">
        <v>8641</v>
      </c>
      <c r="Z4415" t="s">
        <v>8642</v>
      </c>
      <c r="AA4415" t="s">
        <v>8643</v>
      </c>
      <c r="AB4415" s="273" t="str">
        <f>_xlfn.IFNA(IF(Table[[#This Row],[Programme Partner]]&lt;&gt;Table[[#This Row],[Implementing Partner]],CONCATENATE(Table[[#This Row],[Programme Partner]],"-",Table[[#This Row],[Implementing Partner]]),Table[[#This Row],[Programme Partner]]),"")</f>
        <v>UNHCR-NGOF</v>
      </c>
    </row>
    <row r="4416" spans="1:28" ht="16.5" customHeight="1">
      <c r="A4416" s="183">
        <v>4864</v>
      </c>
      <c r="B4416" s="264" t="s">
        <v>5273</v>
      </c>
      <c r="C4416" s="265" t="s">
        <v>5184</v>
      </c>
      <c r="D4416" s="266" t="s">
        <v>5273</v>
      </c>
      <c r="E4416" s="215" t="s">
        <v>27</v>
      </c>
      <c r="F4416" s="264" t="s">
        <v>8011</v>
      </c>
      <c r="G4416" s="195" t="s">
        <v>8355</v>
      </c>
      <c r="H4416" s="264" t="str">
        <f>IFERROR(VLOOKUP(Table[[#This Row],[Activity Details of Assistance]],WHAT!E:F,2,FALSE),"")</f>
        <v># of water network</v>
      </c>
      <c r="I4416" s="264"/>
      <c r="J4416">
        <v>1</v>
      </c>
      <c r="K4416" t="s">
        <v>8280</v>
      </c>
      <c r="L4416" s="219" t="s">
        <v>13</v>
      </c>
      <c r="M4416" t="s">
        <v>14</v>
      </c>
      <c r="N4416" t="s">
        <v>309</v>
      </c>
      <c r="O4416" t="s">
        <v>1607</v>
      </c>
      <c r="P4416" t="s">
        <v>4710</v>
      </c>
      <c r="Q4416" s="236">
        <v>44651</v>
      </c>
      <c r="R4416" s="236">
        <v>44896</v>
      </c>
      <c r="S4416" t="s">
        <v>8452</v>
      </c>
      <c r="T4416" s="267"/>
      <c r="U4416" s="267"/>
      <c r="V4416" s="267"/>
      <c r="W4416" s="267"/>
      <c r="X4416" t="s">
        <v>5756</v>
      </c>
      <c r="Y4416" t="s">
        <v>8641</v>
      </c>
      <c r="Z4416" t="s">
        <v>8642</v>
      </c>
      <c r="AA4416" t="s">
        <v>8643</v>
      </c>
      <c r="AB4416" s="273" t="str">
        <f>_xlfn.IFNA(IF(Table[[#This Row],[Programme Partner]]&lt;&gt;Table[[#This Row],[Implementing Partner]],CONCATENATE(Table[[#This Row],[Programme Partner]],"-",Table[[#This Row],[Implementing Partner]]),Table[[#This Row],[Programme Partner]]),"")</f>
        <v>UNHCR-NGOF</v>
      </c>
    </row>
    <row r="4417" spans="1:28" ht="16.5" customHeight="1">
      <c r="A4417" s="183">
        <v>4865</v>
      </c>
      <c r="B4417" s="264" t="s">
        <v>5273</v>
      </c>
      <c r="C4417" s="265" t="s">
        <v>5184</v>
      </c>
      <c r="D4417" s="266" t="s">
        <v>5273</v>
      </c>
      <c r="E4417" s="215" t="s">
        <v>27</v>
      </c>
      <c r="F4417" s="264" t="s">
        <v>8013</v>
      </c>
      <c r="G4417" t="s">
        <v>8313</v>
      </c>
      <c r="H4417" s="264" t="str">
        <f>IFERROR(VLOOKUP(Table[[#This Row],[Activity Details of Assistance]],WHAT!E:F,2,FALSE),"")</f>
        <v># of HP sessions at community level</v>
      </c>
      <c r="I4417" s="264"/>
      <c r="J4417">
        <v>66</v>
      </c>
      <c r="K4417" t="s">
        <v>8280</v>
      </c>
      <c r="L4417" s="219" t="s">
        <v>13</v>
      </c>
      <c r="M4417" t="s">
        <v>14</v>
      </c>
      <c r="N4417" t="s">
        <v>309</v>
      </c>
      <c r="O4417" t="s">
        <v>1607</v>
      </c>
      <c r="P4417" t="s">
        <v>4710</v>
      </c>
      <c r="Q4417" s="236">
        <v>44681</v>
      </c>
      <c r="R4417" s="236">
        <v>44896</v>
      </c>
      <c r="S4417" t="s">
        <v>8452</v>
      </c>
      <c r="T4417" s="267"/>
      <c r="U4417" s="267"/>
      <c r="V4417" s="267"/>
      <c r="W4417" s="267"/>
      <c r="X4417"/>
      <c r="Y4417" t="s">
        <v>8641</v>
      </c>
      <c r="Z4417" t="s">
        <v>8642</v>
      </c>
      <c r="AA4417" t="s">
        <v>8643</v>
      </c>
      <c r="AB4417" s="273" t="str">
        <f>_xlfn.IFNA(IF(Table[[#This Row],[Programme Partner]]&lt;&gt;Table[[#This Row],[Implementing Partner]],CONCATENATE(Table[[#This Row],[Programme Partner]],"-",Table[[#This Row],[Implementing Partner]]),Table[[#This Row],[Programme Partner]]),"")</f>
        <v>UNHCR-NGOF</v>
      </c>
    </row>
    <row r="4418" spans="1:28" ht="16.5" customHeight="1">
      <c r="A4418" s="183">
        <v>4866</v>
      </c>
      <c r="B4418" s="264" t="s">
        <v>5273</v>
      </c>
      <c r="C4418" s="265" t="s">
        <v>5184</v>
      </c>
      <c r="D4418" s="266" t="s">
        <v>5273</v>
      </c>
      <c r="E4418" s="215" t="s">
        <v>27</v>
      </c>
      <c r="F4418" s="264" t="s">
        <v>8013</v>
      </c>
      <c r="G4418" t="s">
        <v>8314</v>
      </c>
      <c r="H4418" s="264" t="str">
        <f>IFERROR(VLOOKUP(Table[[#This Row],[Activity Details of Assistance]],WHAT!E:F,2,FALSE),"")</f>
        <v># of HP sessions at HH level</v>
      </c>
      <c r="I4418" s="264"/>
      <c r="J4418">
        <v>1859</v>
      </c>
      <c r="K4418" t="s">
        <v>8280</v>
      </c>
      <c r="L4418" s="219" t="s">
        <v>13</v>
      </c>
      <c r="M4418" t="s">
        <v>14</v>
      </c>
      <c r="N4418" t="s">
        <v>309</v>
      </c>
      <c r="O4418" t="s">
        <v>1607</v>
      </c>
      <c r="P4418" t="s">
        <v>4710</v>
      </c>
      <c r="Q4418" s="236">
        <v>44681</v>
      </c>
      <c r="R4418" s="236">
        <v>44896</v>
      </c>
      <c r="S4418" t="s">
        <v>8452</v>
      </c>
      <c r="T4418" s="267"/>
      <c r="U4418" s="267"/>
      <c r="V4418" s="267"/>
      <c r="W4418" s="267"/>
      <c r="X4418"/>
      <c r="Y4418" t="s">
        <v>8641</v>
      </c>
      <c r="Z4418" t="s">
        <v>8642</v>
      </c>
      <c r="AA4418" t="s">
        <v>8643</v>
      </c>
      <c r="AB4418" s="273" t="str">
        <f>_xlfn.IFNA(IF(Table[[#This Row],[Programme Partner]]&lt;&gt;Table[[#This Row],[Implementing Partner]],CONCATENATE(Table[[#This Row],[Programme Partner]],"-",Table[[#This Row],[Implementing Partner]]),Table[[#This Row],[Programme Partner]]),"")</f>
        <v>UNHCR-NGOF</v>
      </c>
    </row>
    <row r="4419" spans="1:28" ht="16.5" customHeight="1">
      <c r="A4419" s="183">
        <v>4867</v>
      </c>
      <c r="B4419" s="264" t="s">
        <v>5273</v>
      </c>
      <c r="C4419" s="265" t="s">
        <v>5184</v>
      </c>
      <c r="D4419" s="266" t="s">
        <v>5273</v>
      </c>
      <c r="E4419" s="215" t="s">
        <v>27</v>
      </c>
      <c r="F4419" s="264" t="s">
        <v>8013</v>
      </c>
      <c r="G4419" t="s">
        <v>8374</v>
      </c>
      <c r="H4419" s="264" t="str">
        <f>IFERROR(VLOOKUP(Table[[#This Row],[Activity Details of Assistance]],WHAT!E:F,2,FALSE),"")</f>
        <v># of HP sessions at institution level</v>
      </c>
      <c r="I4419" s="264"/>
      <c r="J4419">
        <v>5</v>
      </c>
      <c r="K4419" t="s">
        <v>8280</v>
      </c>
      <c r="L4419" s="219" t="s">
        <v>13</v>
      </c>
      <c r="M4419" t="s">
        <v>14</v>
      </c>
      <c r="N4419" t="s">
        <v>309</v>
      </c>
      <c r="O4419" t="s">
        <v>1607</v>
      </c>
      <c r="P4419" t="s">
        <v>4710</v>
      </c>
      <c r="Q4419" s="236">
        <v>44681</v>
      </c>
      <c r="R4419" s="236">
        <v>44896</v>
      </c>
      <c r="S4419" t="s">
        <v>8452</v>
      </c>
      <c r="T4419" s="267"/>
      <c r="U4419" s="267"/>
      <c r="V4419" s="267"/>
      <c r="W4419" s="267"/>
      <c r="X4419"/>
      <c r="Y4419" t="s">
        <v>8641</v>
      </c>
      <c r="Z4419" t="s">
        <v>8642</v>
      </c>
      <c r="AA4419" t="s">
        <v>8643</v>
      </c>
      <c r="AB4419" s="273" t="str">
        <f>_xlfn.IFNA(IF(Table[[#This Row],[Programme Partner]]&lt;&gt;Table[[#This Row],[Implementing Partner]],CONCATENATE(Table[[#This Row],[Programme Partner]],"-",Table[[#This Row],[Implementing Partner]]),Table[[#This Row],[Programme Partner]]),"")</f>
        <v>UNHCR-NGOF</v>
      </c>
    </row>
    <row r="4420" spans="1:28" ht="16.5" customHeight="1">
      <c r="A4420" s="183">
        <v>4868</v>
      </c>
      <c r="B4420" s="264" t="s">
        <v>5273</v>
      </c>
      <c r="C4420" s="265" t="s">
        <v>5184</v>
      </c>
      <c r="D4420" s="266" t="s">
        <v>5273</v>
      </c>
      <c r="E4420" s="215" t="s">
        <v>27</v>
      </c>
      <c r="F4420" s="264" t="s">
        <v>8014</v>
      </c>
      <c r="G4420" t="s">
        <v>8358</v>
      </c>
      <c r="H4420" s="264" t="str">
        <f>IFERROR(VLOOKUP(Table[[#This Row],[Activity Details of Assistance]],WHAT!E:F,2,FALSE),"")</f>
        <v># of campaign per camp </v>
      </c>
      <c r="I4420" s="264"/>
      <c r="J4420">
        <v>7</v>
      </c>
      <c r="K4420" t="s">
        <v>8280</v>
      </c>
      <c r="L4420" s="219" t="s">
        <v>13</v>
      </c>
      <c r="M4420" t="s">
        <v>14</v>
      </c>
      <c r="N4420" t="s">
        <v>309</v>
      </c>
      <c r="O4420" t="s">
        <v>1607</v>
      </c>
      <c r="P4420" t="s">
        <v>4710</v>
      </c>
      <c r="Q4420" s="236">
        <v>44681</v>
      </c>
      <c r="R4420" s="236">
        <v>44896</v>
      </c>
      <c r="S4420" t="s">
        <v>8452</v>
      </c>
      <c r="T4420" s="267"/>
      <c r="U4420" s="267"/>
      <c r="V4420" s="267"/>
      <c r="W4420" s="267"/>
      <c r="X4420"/>
      <c r="Y4420" t="s">
        <v>8641</v>
      </c>
      <c r="Z4420" t="s">
        <v>8642</v>
      </c>
      <c r="AA4420" t="s">
        <v>8643</v>
      </c>
      <c r="AB4420" s="273" t="str">
        <f>_xlfn.IFNA(IF(Table[[#This Row],[Programme Partner]]&lt;&gt;Table[[#This Row],[Implementing Partner]],CONCATENATE(Table[[#This Row],[Programme Partner]],"-",Table[[#This Row],[Implementing Partner]]),Table[[#This Row],[Programme Partner]]),"")</f>
        <v>UNHCR-NGOF</v>
      </c>
    </row>
    <row r="4421" spans="1:28" ht="16.5" customHeight="1">
      <c r="A4421" s="183">
        <v>4869</v>
      </c>
      <c r="B4421" s="264" t="s">
        <v>5273</v>
      </c>
      <c r="C4421" s="265" t="s">
        <v>5184</v>
      </c>
      <c r="D4421" s="266" t="s">
        <v>5273</v>
      </c>
      <c r="E4421" s="215" t="s">
        <v>27</v>
      </c>
      <c r="F4421" s="264" t="s">
        <v>8014</v>
      </c>
      <c r="G4421" t="s">
        <v>8361</v>
      </c>
      <c r="H4421" s="264" t="str">
        <f>IFERROR(VLOOKUP(Table[[#This Row],[Activity Details of Assistance]],WHAT!E:F,2,FALSE),"")</f>
        <v># of plant</v>
      </c>
      <c r="I4421" s="264"/>
      <c r="J4421">
        <v>1</v>
      </c>
      <c r="K4421" t="s">
        <v>8280</v>
      </c>
      <c r="L4421" s="219" t="s">
        <v>13</v>
      </c>
      <c r="M4421" t="s">
        <v>14</v>
      </c>
      <c r="N4421" t="s">
        <v>309</v>
      </c>
      <c r="O4421" t="s">
        <v>1607</v>
      </c>
      <c r="P4421" t="s">
        <v>4710</v>
      </c>
      <c r="Q4421" s="236">
        <v>44681</v>
      </c>
      <c r="R4421" s="236">
        <v>44896</v>
      </c>
      <c r="S4421" t="s">
        <v>8452</v>
      </c>
      <c r="T4421" s="267"/>
      <c r="U4421" s="267"/>
      <c r="V4421" s="267"/>
      <c r="W4421" s="267"/>
      <c r="X4421"/>
      <c r="Y4421" t="s">
        <v>8641</v>
      </c>
      <c r="Z4421" t="s">
        <v>8642</v>
      </c>
      <c r="AA4421" t="s">
        <v>8643</v>
      </c>
      <c r="AB4421" s="273" t="str">
        <f>_xlfn.IFNA(IF(Table[[#This Row],[Programme Partner]]&lt;&gt;Table[[#This Row],[Implementing Partner]],CONCATENATE(Table[[#This Row],[Programme Partner]],"-",Table[[#This Row],[Implementing Partner]]),Table[[#This Row],[Programme Partner]]),"")</f>
        <v>UNHCR-NGOF</v>
      </c>
    </row>
    <row r="4422" spans="1:28" ht="16.5" customHeight="1">
      <c r="A4422" s="183">
        <v>4870</v>
      </c>
      <c r="B4422" s="264" t="s">
        <v>5273</v>
      </c>
      <c r="C4422" s="265" t="s">
        <v>5184</v>
      </c>
      <c r="D4422" s="266" t="s">
        <v>5273</v>
      </c>
      <c r="E4422" s="215" t="s">
        <v>27</v>
      </c>
      <c r="F4422" s="264" t="s">
        <v>8012</v>
      </c>
      <c r="G4422" t="s">
        <v>8357</v>
      </c>
      <c r="H4422" s="264" t="str">
        <f>IFERROR(VLOOKUP(Table[[#This Row],[Activity Details of Assistance]],WHAT!E:F,2,FALSE),"")</f>
        <v># of door</v>
      </c>
      <c r="I4422" s="264"/>
      <c r="J4422">
        <v>322</v>
      </c>
      <c r="K4422" t="s">
        <v>8280</v>
      </c>
      <c r="L4422" s="219" t="s">
        <v>13</v>
      </c>
      <c r="M4422" t="s">
        <v>14</v>
      </c>
      <c r="N4422" t="s">
        <v>309</v>
      </c>
      <c r="O4422" t="s">
        <v>1606</v>
      </c>
      <c r="P4422" t="s">
        <v>6386</v>
      </c>
      <c r="Q4422" s="236">
        <v>44681</v>
      </c>
      <c r="R4422" s="236">
        <v>44896</v>
      </c>
      <c r="S4422" t="s">
        <v>8452</v>
      </c>
      <c r="T4422" s="267"/>
      <c r="U4422" s="267"/>
      <c r="V4422" s="267"/>
      <c r="W4422" s="267"/>
      <c r="X4422"/>
      <c r="Y4422" t="s">
        <v>8641</v>
      </c>
      <c r="Z4422" t="s">
        <v>8642</v>
      </c>
      <c r="AA4422" t="s">
        <v>8643</v>
      </c>
      <c r="AB4422" s="273" t="str">
        <f>_xlfn.IFNA(IF(Table[[#This Row],[Programme Partner]]&lt;&gt;Table[[#This Row],[Implementing Partner]],CONCATENATE(Table[[#This Row],[Programme Partner]],"-",Table[[#This Row],[Implementing Partner]]),Table[[#This Row],[Programme Partner]]),"")</f>
        <v>UNHCR-NGOF</v>
      </c>
    </row>
    <row r="4423" spans="1:28" ht="16.5" customHeight="1">
      <c r="A4423" s="183">
        <v>4871</v>
      </c>
      <c r="B4423" s="264" t="s">
        <v>5273</v>
      </c>
      <c r="C4423" s="265" t="s">
        <v>5184</v>
      </c>
      <c r="D4423" s="266" t="s">
        <v>5273</v>
      </c>
      <c r="E4423" s="215" t="s">
        <v>27</v>
      </c>
      <c r="F4423" s="264" t="s">
        <v>8011</v>
      </c>
      <c r="G4423" s="195" t="s">
        <v>8584</v>
      </c>
      <c r="H4423" s="264" t="str">
        <f>IFERROR(VLOOKUP(Table[[#This Row],[Activity Details of Assistance]],WHAT!E:F,2,FALSE),"")</f>
        <v># of tube well</v>
      </c>
      <c r="I4423" s="264"/>
      <c r="J4423">
        <v>1</v>
      </c>
      <c r="K4423" t="s">
        <v>8280</v>
      </c>
      <c r="L4423" s="219" t="s">
        <v>13</v>
      </c>
      <c r="M4423" t="s">
        <v>14</v>
      </c>
      <c r="N4423" t="s">
        <v>309</v>
      </c>
      <c r="O4423" t="s">
        <v>1607</v>
      </c>
      <c r="P4423" t="s">
        <v>4710</v>
      </c>
      <c r="Q4423" s="236">
        <v>44681</v>
      </c>
      <c r="R4423" s="236">
        <v>44896</v>
      </c>
      <c r="S4423" t="s">
        <v>8452</v>
      </c>
      <c r="T4423" s="267"/>
      <c r="U4423" s="267"/>
      <c r="V4423" s="267"/>
      <c r="W4423" s="267"/>
      <c r="X4423"/>
      <c r="Y4423" t="s">
        <v>8641</v>
      </c>
      <c r="Z4423" t="s">
        <v>8642</v>
      </c>
      <c r="AA4423" t="s">
        <v>8643</v>
      </c>
      <c r="AB4423" s="273" t="str">
        <f>_xlfn.IFNA(IF(Table[[#This Row],[Programme Partner]]&lt;&gt;Table[[#This Row],[Implementing Partner]],CONCATENATE(Table[[#This Row],[Programme Partner]],"-",Table[[#This Row],[Implementing Partner]]),Table[[#This Row],[Programme Partner]]),"")</f>
        <v>UNHCR-NGOF</v>
      </c>
    </row>
    <row r="4424" spans="1:28" ht="16.5" customHeight="1">
      <c r="A4424" s="183">
        <v>4872</v>
      </c>
      <c r="B4424" s="264" t="s">
        <v>5273</v>
      </c>
      <c r="C4424" s="265" t="s">
        <v>5184</v>
      </c>
      <c r="D4424" s="266" t="s">
        <v>5273</v>
      </c>
      <c r="E4424" s="215" t="s">
        <v>27</v>
      </c>
      <c r="F4424" s="264" t="s">
        <v>8011</v>
      </c>
      <c r="G4424" t="s">
        <v>8355</v>
      </c>
      <c r="H4424" s="264" t="str">
        <f>IFERROR(VLOOKUP(Table[[#This Row],[Activity Details of Assistance]],WHAT!E:F,2,FALSE),"")</f>
        <v># of water network</v>
      </c>
      <c r="I4424" s="264"/>
      <c r="J4424">
        <v>3</v>
      </c>
      <c r="K4424" t="s">
        <v>8280</v>
      </c>
      <c r="L4424" s="219" t="s">
        <v>13</v>
      </c>
      <c r="M4424" t="s">
        <v>14</v>
      </c>
      <c r="N4424" t="s">
        <v>309</v>
      </c>
      <c r="O4424" t="s">
        <v>1607</v>
      </c>
      <c r="P4424" t="s">
        <v>4710</v>
      </c>
      <c r="Q4424" s="236">
        <v>44681</v>
      </c>
      <c r="R4424" s="236">
        <v>44896</v>
      </c>
      <c r="S4424" t="s">
        <v>8452</v>
      </c>
      <c r="T4424" s="267"/>
      <c r="U4424" s="267"/>
      <c r="V4424" s="267"/>
      <c r="W4424" s="267"/>
      <c r="X4424"/>
      <c r="Y4424" t="s">
        <v>8641</v>
      </c>
      <c r="Z4424" t="s">
        <v>8642</v>
      </c>
      <c r="AA4424" t="s">
        <v>8643</v>
      </c>
      <c r="AB4424" s="273" t="str">
        <f>_xlfn.IFNA(IF(Table[[#This Row],[Programme Partner]]&lt;&gt;Table[[#This Row],[Implementing Partner]],CONCATENATE(Table[[#This Row],[Programme Partner]],"-",Table[[#This Row],[Implementing Partner]]),Table[[#This Row],[Programme Partner]]),"")</f>
        <v>UNHCR-NGOF</v>
      </c>
    </row>
    <row r="4425" spans="1:28" ht="16.5" customHeight="1">
      <c r="A4425" s="183">
        <v>4873</v>
      </c>
      <c r="B4425" s="264" t="s">
        <v>5273</v>
      </c>
      <c r="C4425" s="265" t="s">
        <v>5184</v>
      </c>
      <c r="D4425" s="266" t="s">
        <v>5273</v>
      </c>
      <c r="E4425" s="215" t="s">
        <v>27</v>
      </c>
      <c r="F4425" s="264" t="s">
        <v>8012</v>
      </c>
      <c r="G4425" t="s">
        <v>8357</v>
      </c>
      <c r="H4425" s="264" t="str">
        <f>IFERROR(VLOOKUP(Table[[#This Row],[Activity Details of Assistance]],WHAT!E:F,2,FALSE),"")</f>
        <v># of door</v>
      </c>
      <c r="I4425" s="264"/>
      <c r="J4425">
        <v>156</v>
      </c>
      <c r="K4425" t="s">
        <v>8280</v>
      </c>
      <c r="L4425" s="219" t="s">
        <v>13</v>
      </c>
      <c r="M4425" t="s">
        <v>14</v>
      </c>
      <c r="N4425" t="s">
        <v>309</v>
      </c>
      <c r="O4425" t="s">
        <v>1606</v>
      </c>
      <c r="P4425" t="s">
        <v>6480</v>
      </c>
      <c r="Q4425" s="236">
        <v>44681</v>
      </c>
      <c r="R4425" s="236">
        <v>44896</v>
      </c>
      <c r="S4425" t="s">
        <v>8452</v>
      </c>
      <c r="T4425" s="267"/>
      <c r="U4425" s="267"/>
      <c r="V4425" s="267"/>
      <c r="W4425" s="267"/>
      <c r="X4425"/>
      <c r="Y4425" t="s">
        <v>8641</v>
      </c>
      <c r="Z4425" t="s">
        <v>8642</v>
      </c>
      <c r="AA4425" t="s">
        <v>8643</v>
      </c>
      <c r="AB4425" s="273" t="str">
        <f>_xlfn.IFNA(IF(Table[[#This Row],[Programme Partner]]&lt;&gt;Table[[#This Row],[Implementing Partner]],CONCATENATE(Table[[#This Row],[Programme Partner]],"-",Table[[#This Row],[Implementing Partner]]),Table[[#This Row],[Programme Partner]]),"")</f>
        <v>UNHCR-NGOF</v>
      </c>
    </row>
    <row r="4426" spans="1:28" ht="16.5" customHeight="1">
      <c r="A4426" s="183">
        <v>4874</v>
      </c>
      <c r="B4426" s="264" t="s">
        <v>5273</v>
      </c>
      <c r="C4426" s="265" t="s">
        <v>5184</v>
      </c>
      <c r="D4426" s="266" t="s">
        <v>5273</v>
      </c>
      <c r="E4426" s="215" t="s">
        <v>27</v>
      </c>
      <c r="F4426" s="264" t="s">
        <v>8012</v>
      </c>
      <c r="G4426" t="s">
        <v>8357</v>
      </c>
      <c r="H4426" s="264" t="str">
        <f>IFERROR(VLOOKUP(Table[[#This Row],[Activity Details of Assistance]],WHAT!E:F,2,FALSE),"")</f>
        <v># of door</v>
      </c>
      <c r="I4426" s="264"/>
      <c r="J4426">
        <v>473</v>
      </c>
      <c r="K4426" t="s">
        <v>8280</v>
      </c>
      <c r="L4426" s="219" t="s">
        <v>13</v>
      </c>
      <c r="M4426" t="s">
        <v>14</v>
      </c>
      <c r="N4426" t="s">
        <v>309</v>
      </c>
      <c r="O4426" t="s">
        <v>1607</v>
      </c>
      <c r="P4426" t="s">
        <v>4710</v>
      </c>
      <c r="Q4426" s="236">
        <v>44681</v>
      </c>
      <c r="R4426" s="236">
        <v>44896</v>
      </c>
      <c r="S4426" t="s">
        <v>8452</v>
      </c>
      <c r="T4426" s="267"/>
      <c r="U4426" s="267"/>
      <c r="V4426" s="267"/>
      <c r="W4426" s="267"/>
      <c r="X4426"/>
      <c r="Y4426" t="s">
        <v>8641</v>
      </c>
      <c r="Z4426" t="s">
        <v>8642</v>
      </c>
      <c r="AA4426" t="s">
        <v>8643</v>
      </c>
      <c r="AB4426" s="273" t="str">
        <f>_xlfn.IFNA(IF(Table[[#This Row],[Programme Partner]]&lt;&gt;Table[[#This Row],[Implementing Partner]],CONCATENATE(Table[[#This Row],[Programme Partner]],"-",Table[[#This Row],[Implementing Partner]]),Table[[#This Row],[Programme Partner]]),"")</f>
        <v>UNHCR-NGOF</v>
      </c>
    </row>
    <row r="4427" spans="1:28" ht="16.5" customHeight="1">
      <c r="A4427" s="183">
        <v>4875</v>
      </c>
      <c r="B4427" s="264" t="s">
        <v>5273</v>
      </c>
      <c r="C4427" s="265" t="s">
        <v>5184</v>
      </c>
      <c r="D4427" s="266" t="s">
        <v>5273</v>
      </c>
      <c r="E4427" s="215" t="s">
        <v>27</v>
      </c>
      <c r="F4427" s="264" t="s">
        <v>8013</v>
      </c>
      <c r="G4427" s="195" t="s">
        <v>8313</v>
      </c>
      <c r="H4427" s="264" t="str">
        <f>IFERROR(VLOOKUP(Table[[#This Row],[Activity Details of Assistance]],WHAT!E:F,2,FALSE),"")</f>
        <v># of HP sessions at community level</v>
      </c>
      <c r="I4427" s="264"/>
      <c r="J4427">
        <v>9</v>
      </c>
      <c r="K4427" t="s">
        <v>8280</v>
      </c>
      <c r="L4427" s="219" t="s">
        <v>13</v>
      </c>
      <c r="M4427" t="s">
        <v>14</v>
      </c>
      <c r="N4427" t="s">
        <v>309</v>
      </c>
      <c r="O4427" t="s">
        <v>1607</v>
      </c>
      <c r="P4427" t="s">
        <v>4710</v>
      </c>
      <c r="Q4427" s="236">
        <v>44681</v>
      </c>
      <c r="R4427" s="236">
        <v>44896</v>
      </c>
      <c r="S4427" t="s">
        <v>8452</v>
      </c>
      <c r="T4427" s="267"/>
      <c r="U4427" s="267"/>
      <c r="V4427" s="267"/>
      <c r="W4427" s="267"/>
      <c r="X4427" t="s">
        <v>5756</v>
      </c>
      <c r="Y4427" t="s">
        <v>8641</v>
      </c>
      <c r="Z4427" t="s">
        <v>8642</v>
      </c>
      <c r="AA4427" t="s">
        <v>8643</v>
      </c>
      <c r="AB4427" s="273" t="str">
        <f>_xlfn.IFNA(IF(Table[[#This Row],[Programme Partner]]&lt;&gt;Table[[#This Row],[Implementing Partner]],CONCATENATE(Table[[#This Row],[Programme Partner]],"-",Table[[#This Row],[Implementing Partner]]),Table[[#This Row],[Programme Partner]]),"")</f>
        <v>UNHCR-NGOF</v>
      </c>
    </row>
    <row r="4428" spans="1:28" ht="16.5" customHeight="1">
      <c r="A4428" s="183">
        <v>4876</v>
      </c>
      <c r="B4428" s="264" t="s">
        <v>5273</v>
      </c>
      <c r="C4428" s="265" t="s">
        <v>5184</v>
      </c>
      <c r="D4428" s="266" t="s">
        <v>5273</v>
      </c>
      <c r="E4428" s="215" t="s">
        <v>27</v>
      </c>
      <c r="F4428" s="264" t="s">
        <v>8013</v>
      </c>
      <c r="G4428" t="s">
        <v>8314</v>
      </c>
      <c r="H4428" s="264" t="str">
        <f>IFERROR(VLOOKUP(Table[[#This Row],[Activity Details of Assistance]],WHAT!E:F,2,FALSE),"")</f>
        <v># of HP sessions at HH level</v>
      </c>
      <c r="I4428" s="264"/>
      <c r="J4428">
        <v>295</v>
      </c>
      <c r="K4428" t="s">
        <v>8280</v>
      </c>
      <c r="L4428" s="219" t="s">
        <v>13</v>
      </c>
      <c r="M4428" t="s">
        <v>14</v>
      </c>
      <c r="N4428" t="s">
        <v>309</v>
      </c>
      <c r="O4428" t="s">
        <v>1607</v>
      </c>
      <c r="P4428" t="s">
        <v>4710</v>
      </c>
      <c r="Q4428" s="236">
        <v>44681</v>
      </c>
      <c r="R4428" s="236">
        <v>44896</v>
      </c>
      <c r="S4428" t="s">
        <v>8452</v>
      </c>
      <c r="T4428" s="267"/>
      <c r="U4428" s="267"/>
      <c r="V4428" s="267"/>
      <c r="W4428" s="267"/>
      <c r="X4428" t="s">
        <v>5756</v>
      </c>
      <c r="Y4428" t="s">
        <v>8641</v>
      </c>
      <c r="Z4428" t="s">
        <v>8642</v>
      </c>
      <c r="AA4428" t="s">
        <v>8643</v>
      </c>
      <c r="AB4428" s="273" t="str">
        <f>_xlfn.IFNA(IF(Table[[#This Row],[Programme Partner]]&lt;&gt;Table[[#This Row],[Implementing Partner]],CONCATENATE(Table[[#This Row],[Programme Partner]],"-",Table[[#This Row],[Implementing Partner]]),Table[[#This Row],[Programme Partner]]),"")</f>
        <v>UNHCR-NGOF</v>
      </c>
    </row>
    <row r="4429" spans="1:28" ht="16.5" customHeight="1">
      <c r="A4429" s="183">
        <v>4877</v>
      </c>
      <c r="B4429" s="264" t="s">
        <v>5273</v>
      </c>
      <c r="C4429" s="265" t="s">
        <v>5184</v>
      </c>
      <c r="D4429" s="266" t="s">
        <v>5273</v>
      </c>
      <c r="E4429" s="215" t="s">
        <v>27</v>
      </c>
      <c r="F4429" s="264" t="s">
        <v>8014</v>
      </c>
      <c r="G4429" t="s">
        <v>8358</v>
      </c>
      <c r="H4429" s="264" t="str">
        <f>IFERROR(VLOOKUP(Table[[#This Row],[Activity Details of Assistance]],WHAT!E:F,2,FALSE),"")</f>
        <v># of campaign per camp </v>
      </c>
      <c r="I4429" s="264"/>
      <c r="J4429">
        <v>1</v>
      </c>
      <c r="K4429" t="s">
        <v>8280</v>
      </c>
      <c r="L4429" s="219" t="s">
        <v>13</v>
      </c>
      <c r="M4429" t="s">
        <v>14</v>
      </c>
      <c r="N4429" t="s">
        <v>309</v>
      </c>
      <c r="O4429" t="s">
        <v>1607</v>
      </c>
      <c r="P4429" t="s">
        <v>4710</v>
      </c>
      <c r="Q4429" s="236">
        <v>44681</v>
      </c>
      <c r="R4429" s="236">
        <v>44896</v>
      </c>
      <c r="S4429" t="s">
        <v>8452</v>
      </c>
      <c r="T4429" s="267"/>
      <c r="U4429" s="267"/>
      <c r="V4429" s="267"/>
      <c r="W4429" s="267"/>
      <c r="X4429"/>
      <c r="Y4429" t="s">
        <v>8641</v>
      </c>
      <c r="Z4429" t="s">
        <v>8642</v>
      </c>
      <c r="AA4429" t="s">
        <v>8643</v>
      </c>
      <c r="AB4429" s="273" t="str">
        <f>_xlfn.IFNA(IF(Table[[#This Row],[Programme Partner]]&lt;&gt;Table[[#This Row],[Implementing Partner]],CONCATENATE(Table[[#This Row],[Programme Partner]],"-",Table[[#This Row],[Implementing Partner]]),Table[[#This Row],[Programme Partner]]),"")</f>
        <v>UNHCR-NGOF</v>
      </c>
    </row>
    <row r="4430" spans="1:28" ht="16.5" customHeight="1">
      <c r="A4430" s="183">
        <v>4878</v>
      </c>
      <c r="B4430" s="264" t="s">
        <v>5273</v>
      </c>
      <c r="C4430" s="265" t="s">
        <v>5184</v>
      </c>
      <c r="D4430" s="266" t="s">
        <v>5273</v>
      </c>
      <c r="E4430" s="215" t="s">
        <v>27</v>
      </c>
      <c r="F4430" s="264" t="s">
        <v>8012</v>
      </c>
      <c r="G4430" t="s">
        <v>8357</v>
      </c>
      <c r="H4430" s="264" t="str">
        <f>IFERROR(VLOOKUP(Table[[#This Row],[Activity Details of Assistance]],WHAT!E:F,2,FALSE),"")</f>
        <v># of door</v>
      </c>
      <c r="I4430" s="264"/>
      <c r="J4430">
        <v>14</v>
      </c>
      <c r="K4430" t="s">
        <v>8280</v>
      </c>
      <c r="L4430" s="219" t="s">
        <v>13</v>
      </c>
      <c r="M4430" t="s">
        <v>14</v>
      </c>
      <c r="N4430" t="s">
        <v>309</v>
      </c>
      <c r="O4430" t="s">
        <v>1607</v>
      </c>
      <c r="P4430" t="s">
        <v>4710</v>
      </c>
      <c r="Q4430" s="236">
        <v>44681</v>
      </c>
      <c r="R4430" s="236">
        <v>44896</v>
      </c>
      <c r="S4430" t="s">
        <v>8452</v>
      </c>
      <c r="T4430" s="267"/>
      <c r="U4430" s="267"/>
      <c r="V4430" s="267"/>
      <c r="W4430" s="267"/>
      <c r="X4430"/>
      <c r="Y4430" t="s">
        <v>8641</v>
      </c>
      <c r="Z4430" t="s">
        <v>8642</v>
      </c>
      <c r="AA4430" t="s">
        <v>8643</v>
      </c>
      <c r="AB4430" s="273" t="str">
        <f>_xlfn.IFNA(IF(Table[[#This Row],[Programme Partner]]&lt;&gt;Table[[#This Row],[Implementing Partner]],CONCATENATE(Table[[#This Row],[Programme Partner]],"-",Table[[#This Row],[Implementing Partner]]),Table[[#This Row],[Programme Partner]]),"")</f>
        <v>UNHCR-NGOF</v>
      </c>
    </row>
    <row r="4431" spans="1:28" ht="16.5" customHeight="1">
      <c r="A4431" s="183">
        <v>4879</v>
      </c>
      <c r="B4431" s="264" t="s">
        <v>5273</v>
      </c>
      <c r="C4431" s="265" t="s">
        <v>5184</v>
      </c>
      <c r="D4431" s="266" t="s">
        <v>5273</v>
      </c>
      <c r="E4431" s="215" t="s">
        <v>27</v>
      </c>
      <c r="F4431" s="264" t="s">
        <v>8012</v>
      </c>
      <c r="G4431" s="195" t="s">
        <v>8357</v>
      </c>
      <c r="H4431" s="264" t="str">
        <f>IFERROR(VLOOKUP(Table[[#This Row],[Activity Details of Assistance]],WHAT!E:F,2,FALSE),"")</f>
        <v># of door</v>
      </c>
      <c r="I4431" s="264"/>
      <c r="J4431">
        <v>217</v>
      </c>
      <c r="K4431" t="s">
        <v>8280</v>
      </c>
      <c r="L4431" s="219" t="s">
        <v>13</v>
      </c>
      <c r="M4431" t="s">
        <v>14</v>
      </c>
      <c r="N4431" t="s">
        <v>307</v>
      </c>
      <c r="O4431" t="s">
        <v>1599</v>
      </c>
      <c r="P4431" t="s">
        <v>4723</v>
      </c>
      <c r="Q4431" s="236">
        <v>44681</v>
      </c>
      <c r="R4431" s="236">
        <v>44896</v>
      </c>
      <c r="S4431" t="s">
        <v>8452</v>
      </c>
      <c r="T4431" s="267"/>
      <c r="U4431" s="267"/>
      <c r="V4431" s="267"/>
      <c r="W4431" s="267"/>
      <c r="X4431"/>
      <c r="Y4431" t="s">
        <v>8641</v>
      </c>
      <c r="Z4431" t="s">
        <v>8642</v>
      </c>
      <c r="AA4431" t="s">
        <v>8643</v>
      </c>
      <c r="AB4431" s="273" t="str">
        <f>_xlfn.IFNA(IF(Table[[#This Row],[Programme Partner]]&lt;&gt;Table[[#This Row],[Implementing Partner]],CONCATENATE(Table[[#This Row],[Programme Partner]],"-",Table[[#This Row],[Implementing Partner]]),Table[[#This Row],[Programme Partner]]),"")</f>
        <v>UNHCR-NGOF</v>
      </c>
    </row>
    <row r="4432" spans="1:28" ht="16.5" customHeight="1">
      <c r="A4432" s="183">
        <v>4880</v>
      </c>
      <c r="B4432" s="264" t="s">
        <v>5273</v>
      </c>
      <c r="C4432" s="265" t="s">
        <v>5184</v>
      </c>
      <c r="D4432" s="266" t="s">
        <v>5273</v>
      </c>
      <c r="E4432" s="215" t="s">
        <v>27</v>
      </c>
      <c r="F4432" s="264" t="s">
        <v>8012</v>
      </c>
      <c r="G4432" t="s">
        <v>8357</v>
      </c>
      <c r="H4432" s="264" t="str">
        <f>IFERROR(VLOOKUP(Table[[#This Row],[Activity Details of Assistance]],WHAT!E:F,2,FALSE),"")</f>
        <v># of door</v>
      </c>
      <c r="I4432" s="264"/>
      <c r="J4432">
        <v>253</v>
      </c>
      <c r="K4432" t="s">
        <v>8280</v>
      </c>
      <c r="L4432" s="219" t="s">
        <v>13</v>
      </c>
      <c r="M4432" t="s">
        <v>14</v>
      </c>
      <c r="N4432" t="s">
        <v>307</v>
      </c>
      <c r="O4432" t="s">
        <v>1599</v>
      </c>
      <c r="P4432" t="s">
        <v>5697</v>
      </c>
      <c r="Q4432" s="236">
        <v>44681</v>
      </c>
      <c r="R4432" s="236">
        <v>44896</v>
      </c>
      <c r="S4432" t="s">
        <v>8452</v>
      </c>
      <c r="T4432" s="267"/>
      <c r="U4432" s="267"/>
      <c r="V4432" s="267"/>
      <c r="W4432" s="267"/>
      <c r="X4432"/>
      <c r="Y4432" t="s">
        <v>8641</v>
      </c>
      <c r="Z4432" t="s">
        <v>8642</v>
      </c>
      <c r="AA4432" t="s">
        <v>8643</v>
      </c>
      <c r="AB4432" s="273" t="str">
        <f>_xlfn.IFNA(IF(Table[[#This Row],[Programme Partner]]&lt;&gt;Table[[#This Row],[Implementing Partner]],CONCATENATE(Table[[#This Row],[Programme Partner]],"-",Table[[#This Row],[Implementing Partner]]),Table[[#This Row],[Programme Partner]]),"")</f>
        <v>UNHCR-NGOF</v>
      </c>
    </row>
    <row r="4433" spans="1:28" ht="16.5" customHeight="1">
      <c r="A4433" s="183">
        <v>4881</v>
      </c>
      <c r="B4433" s="264" t="s">
        <v>5273</v>
      </c>
      <c r="C4433" s="265" t="s">
        <v>5184</v>
      </c>
      <c r="D4433" s="266" t="s">
        <v>5273</v>
      </c>
      <c r="E4433" s="215" t="s">
        <v>27</v>
      </c>
      <c r="F4433" s="264" t="s">
        <v>8011</v>
      </c>
      <c r="G4433" s="195" t="s">
        <v>8355</v>
      </c>
      <c r="H4433" s="264" t="str">
        <f>IFERROR(VLOOKUP(Table[[#This Row],[Activity Details of Assistance]],WHAT!E:F,2,FALSE),"")</f>
        <v># of water network</v>
      </c>
      <c r="I4433" s="264"/>
      <c r="J4433">
        <v>17</v>
      </c>
      <c r="K4433" t="s">
        <v>8280</v>
      </c>
      <c r="L4433" s="219" t="s">
        <v>13</v>
      </c>
      <c r="M4433" t="s">
        <v>14</v>
      </c>
      <c r="N4433" t="s">
        <v>307</v>
      </c>
      <c r="O4433" t="s">
        <v>1599</v>
      </c>
      <c r="P4433" t="s">
        <v>4723</v>
      </c>
      <c r="Q4433" s="236">
        <v>44681</v>
      </c>
      <c r="R4433" s="236">
        <v>44896</v>
      </c>
      <c r="S4433" t="s">
        <v>8452</v>
      </c>
      <c r="T4433" s="267"/>
      <c r="U4433" s="267"/>
      <c r="V4433" s="267"/>
      <c r="W4433" s="267"/>
      <c r="X4433"/>
      <c r="Y4433" t="s">
        <v>8641</v>
      </c>
      <c r="Z4433" t="s">
        <v>8642</v>
      </c>
      <c r="AA4433" t="s">
        <v>8643</v>
      </c>
      <c r="AB4433" s="273" t="str">
        <f>_xlfn.IFNA(IF(Table[[#This Row],[Programme Partner]]&lt;&gt;Table[[#This Row],[Implementing Partner]],CONCATENATE(Table[[#This Row],[Programme Partner]],"-",Table[[#This Row],[Implementing Partner]]),Table[[#This Row],[Programme Partner]]),"")</f>
        <v>UNHCR-NGOF</v>
      </c>
    </row>
    <row r="4434" spans="1:28" ht="16.5" customHeight="1">
      <c r="A4434" s="183">
        <v>4882</v>
      </c>
      <c r="B4434" s="264" t="s">
        <v>5273</v>
      </c>
      <c r="C4434" s="265" t="s">
        <v>5184</v>
      </c>
      <c r="D4434" s="266" t="s">
        <v>5273</v>
      </c>
      <c r="E4434" s="215" t="s">
        <v>27</v>
      </c>
      <c r="F4434" s="264" t="s">
        <v>8011</v>
      </c>
      <c r="G4434" s="195" t="s">
        <v>8318</v>
      </c>
      <c r="H4434" s="264" t="str">
        <f>IFERROR(VLOOKUP(Table[[#This Row],[Activity Details of Assistance]],WHAT!E:F,2,FALSE),"")</f>
        <v># of household</v>
      </c>
      <c r="I4434" s="264"/>
      <c r="J4434">
        <v>28</v>
      </c>
      <c r="K4434" t="s">
        <v>8280</v>
      </c>
      <c r="L4434" s="219" t="s">
        <v>13</v>
      </c>
      <c r="M4434" t="s">
        <v>14</v>
      </c>
      <c r="N4434" t="s">
        <v>307</v>
      </c>
      <c r="O4434" t="s">
        <v>1599</v>
      </c>
      <c r="P4434" t="s">
        <v>4723</v>
      </c>
      <c r="Q4434" s="236">
        <v>44681</v>
      </c>
      <c r="R4434" s="236">
        <v>44896</v>
      </c>
      <c r="S4434" t="s">
        <v>8452</v>
      </c>
      <c r="T4434" s="267"/>
      <c r="U4434" s="267"/>
      <c r="V4434" s="267"/>
      <c r="W4434" s="267"/>
      <c r="X4434"/>
      <c r="Y4434" t="s">
        <v>8641</v>
      </c>
      <c r="Z4434" t="s">
        <v>8642</v>
      </c>
      <c r="AA4434" t="s">
        <v>8643</v>
      </c>
      <c r="AB4434" s="273" t="str">
        <f>_xlfn.IFNA(IF(Table[[#This Row],[Programme Partner]]&lt;&gt;Table[[#This Row],[Implementing Partner]],CONCATENATE(Table[[#This Row],[Programme Partner]],"-",Table[[#This Row],[Implementing Partner]]),Table[[#This Row],[Programme Partner]]),"")</f>
        <v>UNHCR-NGOF</v>
      </c>
    </row>
    <row r="4435" spans="1:28" ht="16.5" customHeight="1">
      <c r="A4435" s="183">
        <v>4883</v>
      </c>
      <c r="B4435" s="264" t="s">
        <v>5273</v>
      </c>
      <c r="C4435" s="265" t="s">
        <v>5184</v>
      </c>
      <c r="D4435" s="266" t="s">
        <v>5273</v>
      </c>
      <c r="E4435" s="215" t="s">
        <v>27</v>
      </c>
      <c r="F4435" s="264" t="s">
        <v>8013</v>
      </c>
      <c r="G4435" t="s">
        <v>8313</v>
      </c>
      <c r="H4435" s="264" t="str">
        <f>IFERROR(VLOOKUP(Table[[#This Row],[Activity Details of Assistance]],WHAT!E:F,2,FALSE),"")</f>
        <v># of HP sessions at community level</v>
      </c>
      <c r="I4435" s="264"/>
      <c r="J4435">
        <v>144</v>
      </c>
      <c r="K4435" t="s">
        <v>8280</v>
      </c>
      <c r="L4435" s="219" t="s">
        <v>13</v>
      </c>
      <c r="M4435" t="s">
        <v>14</v>
      </c>
      <c r="N4435" t="s">
        <v>307</v>
      </c>
      <c r="O4435" t="s">
        <v>1599</v>
      </c>
      <c r="P4435" t="s">
        <v>4723</v>
      </c>
      <c r="Q4435" s="236">
        <v>44681</v>
      </c>
      <c r="R4435" s="236">
        <v>44896</v>
      </c>
      <c r="S4435" t="s">
        <v>8452</v>
      </c>
      <c r="T4435" s="267"/>
      <c r="U4435" s="267"/>
      <c r="V4435" s="267"/>
      <c r="W4435" s="267"/>
      <c r="X4435"/>
      <c r="Y4435" t="s">
        <v>8641</v>
      </c>
      <c r="Z4435" t="s">
        <v>8642</v>
      </c>
      <c r="AA4435" t="s">
        <v>8643</v>
      </c>
      <c r="AB4435" s="273" t="str">
        <f>_xlfn.IFNA(IF(Table[[#This Row],[Programme Partner]]&lt;&gt;Table[[#This Row],[Implementing Partner]],CONCATENATE(Table[[#This Row],[Programme Partner]],"-",Table[[#This Row],[Implementing Partner]]),Table[[#This Row],[Programme Partner]]),"")</f>
        <v>UNHCR-NGOF</v>
      </c>
    </row>
    <row r="4436" spans="1:28" ht="16.5" customHeight="1">
      <c r="A4436" s="183">
        <v>4884</v>
      </c>
      <c r="B4436" s="264" t="s">
        <v>5273</v>
      </c>
      <c r="C4436" s="265" t="s">
        <v>5184</v>
      </c>
      <c r="D4436" s="266" t="s">
        <v>5273</v>
      </c>
      <c r="E4436" s="215" t="s">
        <v>27</v>
      </c>
      <c r="F4436" s="264" t="s">
        <v>8013</v>
      </c>
      <c r="G4436" t="s">
        <v>8314</v>
      </c>
      <c r="H4436" s="264" t="str">
        <f>IFERROR(VLOOKUP(Table[[#This Row],[Activity Details of Assistance]],WHAT!E:F,2,FALSE),"")</f>
        <v># of HP sessions at HH level</v>
      </c>
      <c r="I4436" s="264"/>
      <c r="J4436">
        <v>6056</v>
      </c>
      <c r="K4436" t="s">
        <v>8280</v>
      </c>
      <c r="L4436" s="219" t="s">
        <v>13</v>
      </c>
      <c r="M4436" t="s">
        <v>14</v>
      </c>
      <c r="N4436" t="s">
        <v>307</v>
      </c>
      <c r="O4436" t="s">
        <v>1599</v>
      </c>
      <c r="P4436" t="s">
        <v>4723</v>
      </c>
      <c r="Q4436" s="236">
        <v>44681</v>
      </c>
      <c r="R4436" s="236">
        <v>44896</v>
      </c>
      <c r="S4436" t="s">
        <v>8452</v>
      </c>
      <c r="T4436" s="267"/>
      <c r="U4436" s="267"/>
      <c r="V4436" s="267"/>
      <c r="W4436" s="267"/>
      <c r="X4436"/>
      <c r="Y4436" t="s">
        <v>8641</v>
      </c>
      <c r="Z4436" t="s">
        <v>8642</v>
      </c>
      <c r="AA4436" t="s">
        <v>8643</v>
      </c>
      <c r="AB4436" s="273" t="str">
        <f>_xlfn.IFNA(IF(Table[[#This Row],[Programme Partner]]&lt;&gt;Table[[#This Row],[Implementing Partner]],CONCATENATE(Table[[#This Row],[Programme Partner]],"-",Table[[#This Row],[Implementing Partner]]),Table[[#This Row],[Programme Partner]]),"")</f>
        <v>UNHCR-NGOF</v>
      </c>
    </row>
    <row r="4437" spans="1:28" ht="16.5" customHeight="1">
      <c r="A4437" s="183">
        <v>4885</v>
      </c>
      <c r="B4437" s="264" t="s">
        <v>5273</v>
      </c>
      <c r="C4437" s="265" t="s">
        <v>5184</v>
      </c>
      <c r="D4437" s="266" t="s">
        <v>5273</v>
      </c>
      <c r="E4437" s="215" t="s">
        <v>27</v>
      </c>
      <c r="F4437" s="264" t="s">
        <v>8013</v>
      </c>
      <c r="G4437" t="s">
        <v>8374</v>
      </c>
      <c r="H4437" s="264" t="str">
        <f>IFERROR(VLOOKUP(Table[[#This Row],[Activity Details of Assistance]],WHAT!E:F,2,FALSE),"")</f>
        <v># of HP sessions at institution level</v>
      </c>
      <c r="I4437" s="264"/>
      <c r="J4437">
        <v>8</v>
      </c>
      <c r="K4437" t="s">
        <v>8280</v>
      </c>
      <c r="L4437" s="219" t="s">
        <v>13</v>
      </c>
      <c r="M4437" t="s">
        <v>14</v>
      </c>
      <c r="N4437" t="s">
        <v>307</v>
      </c>
      <c r="O4437" t="s">
        <v>1599</v>
      </c>
      <c r="P4437" t="s">
        <v>4723</v>
      </c>
      <c r="Q4437" s="236">
        <v>44681</v>
      </c>
      <c r="R4437" s="236">
        <v>44896</v>
      </c>
      <c r="S4437" t="s">
        <v>8452</v>
      </c>
      <c r="T4437" s="267"/>
      <c r="U4437" s="267"/>
      <c r="V4437" s="267"/>
      <c r="W4437" s="267"/>
      <c r="X4437"/>
      <c r="Y4437" t="s">
        <v>8641</v>
      </c>
      <c r="Z4437" t="s">
        <v>8642</v>
      </c>
      <c r="AA4437" t="s">
        <v>8643</v>
      </c>
      <c r="AB4437" s="273" t="str">
        <f>_xlfn.IFNA(IF(Table[[#This Row],[Programme Partner]]&lt;&gt;Table[[#This Row],[Implementing Partner]],CONCATENATE(Table[[#This Row],[Programme Partner]],"-",Table[[#This Row],[Implementing Partner]]),Table[[#This Row],[Programme Partner]]),"")</f>
        <v>UNHCR-NGOF</v>
      </c>
    </row>
    <row r="4438" spans="1:28" ht="16.5" customHeight="1">
      <c r="A4438" s="183">
        <v>4886</v>
      </c>
      <c r="B4438" s="264" t="s">
        <v>5273</v>
      </c>
      <c r="C4438" s="265" t="s">
        <v>5184</v>
      </c>
      <c r="D4438" s="266" t="s">
        <v>5273</v>
      </c>
      <c r="E4438" s="215" t="s">
        <v>27</v>
      </c>
      <c r="F4438" s="264" t="s">
        <v>8013</v>
      </c>
      <c r="G4438" t="s">
        <v>8317</v>
      </c>
      <c r="H4438" s="264" t="str">
        <f>IFERROR(VLOOKUP(Table[[#This Row],[Activity Details of Assistance]],WHAT!E:F,2,FALSE),"")</f>
        <v># of estimated persons reached by mass-media campaign</v>
      </c>
      <c r="I4438" s="264"/>
      <c r="J4438">
        <v>8</v>
      </c>
      <c r="K4438" t="s">
        <v>8280</v>
      </c>
      <c r="L4438" s="219" t="s">
        <v>13</v>
      </c>
      <c r="M4438" t="s">
        <v>14</v>
      </c>
      <c r="N4438" t="s">
        <v>307</v>
      </c>
      <c r="O4438" t="s">
        <v>1599</v>
      </c>
      <c r="P4438" t="s">
        <v>4723</v>
      </c>
      <c r="Q4438" s="236">
        <v>44681</v>
      </c>
      <c r="R4438" s="236">
        <v>44896</v>
      </c>
      <c r="S4438" t="s">
        <v>8452</v>
      </c>
      <c r="T4438" s="267"/>
      <c r="U4438" s="267"/>
      <c r="V4438" s="267"/>
      <c r="W4438" s="267"/>
      <c r="X4438"/>
      <c r="Y4438" t="s">
        <v>8641</v>
      </c>
      <c r="Z4438" t="s">
        <v>8642</v>
      </c>
      <c r="AA4438" t="s">
        <v>8643</v>
      </c>
      <c r="AB4438" s="273" t="str">
        <f>_xlfn.IFNA(IF(Table[[#This Row],[Programme Partner]]&lt;&gt;Table[[#This Row],[Implementing Partner]],CONCATENATE(Table[[#This Row],[Programme Partner]],"-",Table[[#This Row],[Implementing Partner]]),Table[[#This Row],[Programme Partner]]),"")</f>
        <v>UNHCR-NGOF</v>
      </c>
    </row>
    <row r="4439" spans="1:28" ht="16.5" customHeight="1">
      <c r="A4439" s="183">
        <v>4887</v>
      </c>
      <c r="B4439" s="264" t="s">
        <v>5273</v>
      </c>
      <c r="C4439" s="265" t="s">
        <v>5184</v>
      </c>
      <c r="D4439" s="266" t="s">
        <v>5273</v>
      </c>
      <c r="E4439" s="215" t="s">
        <v>27</v>
      </c>
      <c r="F4439" s="264" t="s">
        <v>8014</v>
      </c>
      <c r="G4439" t="s">
        <v>8243</v>
      </c>
      <c r="H4439" s="264" t="str">
        <f>IFERROR(VLOOKUP(Table[[#This Row],[Activity Details of Assistance]],WHAT!E:F,2,FALSE),"")</f>
        <v># of pit</v>
      </c>
      <c r="I4439" s="264"/>
      <c r="J4439">
        <v>3</v>
      </c>
      <c r="K4439" t="s">
        <v>8280</v>
      </c>
      <c r="L4439" s="219" t="s">
        <v>13</v>
      </c>
      <c r="M4439" t="s">
        <v>14</v>
      </c>
      <c r="N4439" t="s">
        <v>307</v>
      </c>
      <c r="O4439" t="s">
        <v>1599</v>
      </c>
      <c r="P4439" t="s">
        <v>4723</v>
      </c>
      <c r="Q4439" s="236">
        <v>44681</v>
      </c>
      <c r="R4439" s="236">
        <v>44896</v>
      </c>
      <c r="S4439" t="s">
        <v>8452</v>
      </c>
      <c r="T4439" s="267"/>
      <c r="U4439" s="267"/>
      <c r="V4439" s="267"/>
      <c r="W4439" s="267"/>
      <c r="X4439"/>
      <c r="Y4439" t="s">
        <v>8641</v>
      </c>
      <c r="Z4439" t="s">
        <v>8642</v>
      </c>
      <c r="AA4439" t="s">
        <v>8643</v>
      </c>
      <c r="AB4439" s="273" t="str">
        <f>_xlfn.IFNA(IF(Table[[#This Row],[Programme Partner]]&lt;&gt;Table[[#This Row],[Implementing Partner]],CONCATENATE(Table[[#This Row],[Programme Partner]],"-",Table[[#This Row],[Implementing Partner]]),Table[[#This Row],[Programme Partner]]),"")</f>
        <v>UNHCR-NGOF</v>
      </c>
    </row>
    <row r="4440" spans="1:28" ht="16.5" customHeight="1">
      <c r="A4440" s="183">
        <v>4888</v>
      </c>
      <c r="B4440" s="264" t="s">
        <v>5273</v>
      </c>
      <c r="C4440" s="265" t="s">
        <v>5184</v>
      </c>
      <c r="D4440" s="266" t="s">
        <v>5273</v>
      </c>
      <c r="E4440" s="215" t="s">
        <v>27</v>
      </c>
      <c r="F4440" s="264" t="s">
        <v>8014</v>
      </c>
      <c r="G4440" t="s">
        <v>8361</v>
      </c>
      <c r="H4440" s="264" t="str">
        <f>IFERROR(VLOOKUP(Table[[#This Row],[Activity Details of Assistance]],WHAT!E:F,2,FALSE),"")</f>
        <v># of plant</v>
      </c>
      <c r="I4440" s="264"/>
      <c r="J4440">
        <v>2</v>
      </c>
      <c r="K4440" t="s">
        <v>8280</v>
      </c>
      <c r="L4440" s="219" t="s">
        <v>13</v>
      </c>
      <c r="M4440" t="s">
        <v>14</v>
      </c>
      <c r="N4440" t="s">
        <v>307</v>
      </c>
      <c r="O4440" t="s">
        <v>1599</v>
      </c>
      <c r="P4440" t="s">
        <v>4723</v>
      </c>
      <c r="Q4440" s="236">
        <v>44681</v>
      </c>
      <c r="R4440" s="236">
        <v>44896</v>
      </c>
      <c r="S4440" t="s">
        <v>8452</v>
      </c>
      <c r="T4440" s="267"/>
      <c r="U4440" s="267"/>
      <c r="V4440" s="267"/>
      <c r="W4440" s="267"/>
      <c r="X4440"/>
      <c r="Y4440" t="s">
        <v>8641</v>
      </c>
      <c r="Z4440" t="s">
        <v>8642</v>
      </c>
      <c r="AA4440" t="s">
        <v>8643</v>
      </c>
      <c r="AB4440" s="273" t="str">
        <f>_xlfn.IFNA(IF(Table[[#This Row],[Programme Partner]]&lt;&gt;Table[[#This Row],[Implementing Partner]],CONCATENATE(Table[[#This Row],[Programme Partner]],"-",Table[[#This Row],[Implementing Partner]]),Table[[#This Row],[Programme Partner]]),"")</f>
        <v>UNHCR-NGOF</v>
      </c>
    </row>
    <row r="4441" spans="1:28" ht="16.5" customHeight="1">
      <c r="A4441" s="183">
        <v>4889</v>
      </c>
      <c r="B4441" s="264" t="s">
        <v>5273</v>
      </c>
      <c r="C4441" s="265" t="s">
        <v>5184</v>
      </c>
      <c r="D4441" s="266" t="s">
        <v>5273</v>
      </c>
      <c r="E4441" s="215" t="s">
        <v>27</v>
      </c>
      <c r="F4441" s="264" t="s">
        <v>8011</v>
      </c>
      <c r="G4441" s="195" t="s">
        <v>8017</v>
      </c>
      <c r="H4441" s="264" t="str">
        <f>IFERROR(VLOOKUP(Table[[#This Row],[Activity Details of Assistance]],WHAT!E:F,2,FALSE),"")</f>
        <v># cubic meters / day</v>
      </c>
      <c r="I4441" s="264"/>
      <c r="J4441">
        <v>20</v>
      </c>
      <c r="K4441" t="s">
        <v>8280</v>
      </c>
      <c r="L4441" s="219" t="s">
        <v>13</v>
      </c>
      <c r="M4441" t="s">
        <v>14</v>
      </c>
      <c r="N4441" t="s">
        <v>307</v>
      </c>
      <c r="O4441" t="s">
        <v>1599</v>
      </c>
      <c r="P4441" t="s">
        <v>4726</v>
      </c>
      <c r="Q4441" s="236">
        <v>44681</v>
      </c>
      <c r="R4441" s="236">
        <v>44896</v>
      </c>
      <c r="S4441" t="s">
        <v>8452</v>
      </c>
      <c r="T4441" s="267"/>
      <c r="U4441" s="267"/>
      <c r="V4441" s="267"/>
      <c r="W4441" s="267"/>
      <c r="X4441"/>
      <c r="Y4441" t="s">
        <v>8641</v>
      </c>
      <c r="Z4441" t="s">
        <v>8642</v>
      </c>
      <c r="AA4441" t="s">
        <v>8643</v>
      </c>
      <c r="AB4441" s="273" t="str">
        <f>_xlfn.IFNA(IF(Table[[#This Row],[Programme Partner]]&lt;&gt;Table[[#This Row],[Implementing Partner]],CONCATENATE(Table[[#This Row],[Programme Partner]],"-",Table[[#This Row],[Implementing Partner]]),Table[[#This Row],[Programme Partner]]),"")</f>
        <v>UNHCR-NGOF</v>
      </c>
    </row>
    <row r="4442" spans="1:28" ht="16.5" customHeight="1">
      <c r="A4442" s="183">
        <v>4890</v>
      </c>
      <c r="B4442" s="264" t="s">
        <v>5273</v>
      </c>
      <c r="C4442" s="265" t="s">
        <v>5184</v>
      </c>
      <c r="D4442" s="266" t="s">
        <v>5273</v>
      </c>
      <c r="E4442" s="215" t="s">
        <v>27</v>
      </c>
      <c r="F4442" s="264" t="s">
        <v>8011</v>
      </c>
      <c r="G4442" s="195" t="s">
        <v>8355</v>
      </c>
      <c r="H4442" s="264" t="str">
        <f>IFERROR(VLOOKUP(Table[[#This Row],[Activity Details of Assistance]],WHAT!E:F,2,FALSE),"")</f>
        <v># of water network</v>
      </c>
      <c r="I4442" s="264"/>
      <c r="J4442">
        <v>2</v>
      </c>
      <c r="K4442" t="s">
        <v>8280</v>
      </c>
      <c r="L4442" s="219" t="s">
        <v>13</v>
      </c>
      <c r="M4442" t="s">
        <v>14</v>
      </c>
      <c r="N4442" t="s">
        <v>307</v>
      </c>
      <c r="O4442" t="s">
        <v>1599</v>
      </c>
      <c r="P4442" t="s">
        <v>4726</v>
      </c>
      <c r="Q4442" s="236">
        <v>44681</v>
      </c>
      <c r="R4442" s="236">
        <v>44896</v>
      </c>
      <c r="S4442" t="s">
        <v>8452</v>
      </c>
      <c r="T4442" s="267"/>
      <c r="U4442" s="267"/>
      <c r="V4442" s="267"/>
      <c r="W4442" s="267"/>
      <c r="X4442"/>
      <c r="Y4442" t="s">
        <v>8641</v>
      </c>
      <c r="Z4442" t="s">
        <v>8642</v>
      </c>
      <c r="AA4442" t="s">
        <v>8643</v>
      </c>
      <c r="AB4442" s="273" t="str">
        <f>_xlfn.IFNA(IF(Table[[#This Row],[Programme Partner]]&lt;&gt;Table[[#This Row],[Implementing Partner]],CONCATENATE(Table[[#This Row],[Programme Partner]],"-",Table[[#This Row],[Implementing Partner]]),Table[[#This Row],[Programme Partner]]),"")</f>
        <v>UNHCR-NGOF</v>
      </c>
    </row>
    <row r="4443" spans="1:28" ht="16.5" customHeight="1">
      <c r="A4443" s="183">
        <v>4891</v>
      </c>
      <c r="B4443" s="264" t="s">
        <v>5273</v>
      </c>
      <c r="C4443" s="265" t="s">
        <v>5184</v>
      </c>
      <c r="D4443" s="266" t="s">
        <v>5273</v>
      </c>
      <c r="E4443" s="215" t="s">
        <v>27</v>
      </c>
      <c r="F4443" s="264" t="s">
        <v>8011</v>
      </c>
      <c r="G4443" t="s">
        <v>8017</v>
      </c>
      <c r="H4443" s="264" t="str">
        <f>IFERROR(VLOOKUP(Table[[#This Row],[Activity Details of Assistance]],WHAT!E:F,2,FALSE),"")</f>
        <v># cubic meters / day</v>
      </c>
      <c r="I4443" s="264"/>
      <c r="J4443">
        <v>10</v>
      </c>
      <c r="K4443" t="s">
        <v>8280</v>
      </c>
      <c r="L4443" s="219" t="s">
        <v>13</v>
      </c>
      <c r="M4443" t="s">
        <v>14</v>
      </c>
      <c r="N4443" t="s">
        <v>307</v>
      </c>
      <c r="O4443" t="s">
        <v>1599</v>
      </c>
      <c r="P4443" t="s">
        <v>5697</v>
      </c>
      <c r="Q4443" s="236">
        <v>44681</v>
      </c>
      <c r="R4443" s="236">
        <v>44896</v>
      </c>
      <c r="S4443" t="s">
        <v>8452</v>
      </c>
      <c r="T4443" s="267"/>
      <c r="U4443" s="267"/>
      <c r="V4443" s="267"/>
      <c r="W4443" s="267"/>
      <c r="X4443"/>
      <c r="Y4443" t="s">
        <v>8641</v>
      </c>
      <c r="Z4443" t="s">
        <v>8642</v>
      </c>
      <c r="AA4443" t="s">
        <v>8643</v>
      </c>
      <c r="AB4443" s="273" t="str">
        <f>_xlfn.IFNA(IF(Table[[#This Row],[Programme Partner]]&lt;&gt;Table[[#This Row],[Implementing Partner]],CONCATENATE(Table[[#This Row],[Programme Partner]],"-",Table[[#This Row],[Implementing Partner]]),Table[[#This Row],[Programme Partner]]),"")</f>
        <v>UNHCR-NGOF</v>
      </c>
    </row>
    <row r="4444" spans="1:28" ht="16.5" customHeight="1">
      <c r="A4444" s="183">
        <v>4892</v>
      </c>
      <c r="B4444" s="264" t="s">
        <v>5273</v>
      </c>
      <c r="C4444" s="265" t="s">
        <v>5184</v>
      </c>
      <c r="D4444" s="266" t="s">
        <v>5273</v>
      </c>
      <c r="E4444" s="215" t="s">
        <v>27</v>
      </c>
      <c r="F4444" s="264" t="s">
        <v>8013</v>
      </c>
      <c r="G4444" s="195" t="s">
        <v>8313</v>
      </c>
      <c r="H4444" s="264" t="str">
        <f>IFERROR(VLOOKUP(Table[[#This Row],[Activity Details of Assistance]],WHAT!E:F,2,FALSE),"")</f>
        <v># of HP sessions at community level</v>
      </c>
      <c r="I4444" s="264"/>
      <c r="J4444">
        <v>94</v>
      </c>
      <c r="K4444" t="s">
        <v>8280</v>
      </c>
      <c r="L4444" s="219" t="s">
        <v>13</v>
      </c>
      <c r="M4444" t="s">
        <v>14</v>
      </c>
      <c r="N4444" t="s">
        <v>307</v>
      </c>
      <c r="O4444" t="s">
        <v>1599</v>
      </c>
      <c r="P4444" t="s">
        <v>5697</v>
      </c>
      <c r="Q4444" s="236">
        <v>44681</v>
      </c>
      <c r="R4444" s="236">
        <v>44896</v>
      </c>
      <c r="S4444" t="s">
        <v>8452</v>
      </c>
      <c r="T4444" s="267"/>
      <c r="U4444" s="267"/>
      <c r="V4444" s="267"/>
      <c r="W4444" s="267"/>
      <c r="X4444"/>
      <c r="Y4444" t="s">
        <v>8641</v>
      </c>
      <c r="Z4444" t="s">
        <v>8642</v>
      </c>
      <c r="AA4444" t="s">
        <v>8643</v>
      </c>
      <c r="AB4444" s="273" t="str">
        <f>_xlfn.IFNA(IF(Table[[#This Row],[Programme Partner]]&lt;&gt;Table[[#This Row],[Implementing Partner]],CONCATENATE(Table[[#This Row],[Programme Partner]],"-",Table[[#This Row],[Implementing Partner]]),Table[[#This Row],[Programme Partner]]),"")</f>
        <v>UNHCR-NGOF</v>
      </c>
    </row>
    <row r="4445" spans="1:28" ht="16.5" customHeight="1">
      <c r="A4445" s="183">
        <v>4893</v>
      </c>
      <c r="B4445" s="264" t="s">
        <v>5273</v>
      </c>
      <c r="C4445" s="265" t="s">
        <v>5184</v>
      </c>
      <c r="D4445" s="266" t="s">
        <v>5273</v>
      </c>
      <c r="E4445" s="215" t="s">
        <v>27</v>
      </c>
      <c r="F4445" s="264" t="s">
        <v>8013</v>
      </c>
      <c r="G4445" t="s">
        <v>8314</v>
      </c>
      <c r="H4445" s="264" t="str">
        <f>IFERROR(VLOOKUP(Table[[#This Row],[Activity Details of Assistance]],WHAT!E:F,2,FALSE),"")</f>
        <v># of HP sessions at HH level</v>
      </c>
      <c r="I4445" s="264"/>
      <c r="J4445">
        <v>3097</v>
      </c>
      <c r="K4445" t="s">
        <v>8280</v>
      </c>
      <c r="L4445" s="219" t="s">
        <v>13</v>
      </c>
      <c r="M4445" t="s">
        <v>14</v>
      </c>
      <c r="N4445" t="s">
        <v>307</v>
      </c>
      <c r="O4445" t="s">
        <v>1599</v>
      </c>
      <c r="P4445" t="s">
        <v>5697</v>
      </c>
      <c r="Q4445" s="236">
        <v>44681</v>
      </c>
      <c r="R4445" s="236">
        <v>44896</v>
      </c>
      <c r="S4445" t="s">
        <v>8452</v>
      </c>
      <c r="T4445" s="267"/>
      <c r="U4445" s="267"/>
      <c r="V4445" s="267"/>
      <c r="W4445" s="267"/>
      <c r="X4445"/>
      <c r="Y4445" t="s">
        <v>8641</v>
      </c>
      <c r="Z4445" t="s">
        <v>8642</v>
      </c>
      <c r="AA4445" t="s">
        <v>8643</v>
      </c>
      <c r="AB4445" s="273" t="str">
        <f>_xlfn.IFNA(IF(Table[[#This Row],[Programme Partner]]&lt;&gt;Table[[#This Row],[Implementing Partner]],CONCATENATE(Table[[#This Row],[Programme Partner]],"-",Table[[#This Row],[Implementing Partner]]),Table[[#This Row],[Programme Partner]]),"")</f>
        <v>UNHCR-NGOF</v>
      </c>
    </row>
    <row r="4446" spans="1:28" ht="16.5" customHeight="1">
      <c r="A4446" s="183">
        <v>4894</v>
      </c>
      <c r="B4446" s="264" t="s">
        <v>5273</v>
      </c>
      <c r="C4446" s="265" t="s">
        <v>5184</v>
      </c>
      <c r="D4446" s="266" t="s">
        <v>5273</v>
      </c>
      <c r="E4446" s="215" t="s">
        <v>27</v>
      </c>
      <c r="F4446" s="264" t="s">
        <v>8013</v>
      </c>
      <c r="G4446" t="s">
        <v>8374</v>
      </c>
      <c r="H4446" s="264" t="str">
        <f>IFERROR(VLOOKUP(Table[[#This Row],[Activity Details of Assistance]],WHAT!E:F,2,FALSE),"")</f>
        <v># of HP sessions at institution level</v>
      </c>
      <c r="I4446" s="264"/>
      <c r="J4446">
        <v>7</v>
      </c>
      <c r="K4446" t="s">
        <v>8280</v>
      </c>
      <c r="L4446" s="219" t="s">
        <v>13</v>
      </c>
      <c r="M4446" t="s">
        <v>14</v>
      </c>
      <c r="N4446" t="s">
        <v>307</v>
      </c>
      <c r="O4446" t="s">
        <v>1599</v>
      </c>
      <c r="P4446" t="s">
        <v>5697</v>
      </c>
      <c r="Q4446" s="236">
        <v>44681</v>
      </c>
      <c r="R4446" s="236">
        <v>44896</v>
      </c>
      <c r="S4446" t="s">
        <v>8452</v>
      </c>
      <c r="T4446" s="267"/>
      <c r="U4446" s="267"/>
      <c r="V4446" s="267"/>
      <c r="W4446" s="267"/>
      <c r="X4446"/>
      <c r="Y4446" t="s">
        <v>8641</v>
      </c>
      <c r="Z4446" t="s">
        <v>8642</v>
      </c>
      <c r="AA4446" t="s">
        <v>8643</v>
      </c>
      <c r="AB4446" s="273" t="str">
        <f>_xlfn.IFNA(IF(Table[[#This Row],[Programme Partner]]&lt;&gt;Table[[#This Row],[Implementing Partner]],CONCATENATE(Table[[#This Row],[Programme Partner]],"-",Table[[#This Row],[Implementing Partner]]),Table[[#This Row],[Programme Partner]]),"")</f>
        <v>UNHCR-NGOF</v>
      </c>
    </row>
    <row r="4447" spans="1:28" ht="16.5" customHeight="1">
      <c r="A4447" s="183">
        <v>4895</v>
      </c>
      <c r="B4447" s="264" t="s">
        <v>5273</v>
      </c>
      <c r="C4447" s="265" t="s">
        <v>5184</v>
      </c>
      <c r="D4447" s="266" t="s">
        <v>5273</v>
      </c>
      <c r="E4447" s="215" t="s">
        <v>27</v>
      </c>
      <c r="F4447" s="264" t="s">
        <v>8014</v>
      </c>
      <c r="G4447" t="s">
        <v>8358</v>
      </c>
      <c r="H4447" s="264" t="str">
        <f>IFERROR(VLOOKUP(Table[[#This Row],[Activity Details of Assistance]],WHAT!E:F,2,FALSE),"")</f>
        <v># of campaign per camp </v>
      </c>
      <c r="I4447" s="264"/>
      <c r="J4447">
        <v>7</v>
      </c>
      <c r="K4447" t="s">
        <v>8280</v>
      </c>
      <c r="L4447" s="219" t="s">
        <v>13</v>
      </c>
      <c r="M4447" t="s">
        <v>14</v>
      </c>
      <c r="N4447" t="s">
        <v>307</v>
      </c>
      <c r="O4447" t="s">
        <v>1599</v>
      </c>
      <c r="P4447" t="s">
        <v>5697</v>
      </c>
      <c r="Q4447" s="236">
        <v>44681</v>
      </c>
      <c r="R4447" s="236">
        <v>44896</v>
      </c>
      <c r="S4447" t="s">
        <v>8452</v>
      </c>
      <c r="T4447" s="267"/>
      <c r="U4447" s="267"/>
      <c r="V4447" s="267"/>
      <c r="W4447" s="267"/>
      <c r="X4447"/>
      <c r="Y4447" t="s">
        <v>8641</v>
      </c>
      <c r="Z4447" t="s">
        <v>8642</v>
      </c>
      <c r="AA4447" t="s">
        <v>8643</v>
      </c>
      <c r="AB4447" s="273" t="str">
        <f>_xlfn.IFNA(IF(Table[[#This Row],[Programme Partner]]&lt;&gt;Table[[#This Row],[Implementing Partner]],CONCATENATE(Table[[#This Row],[Programme Partner]],"-",Table[[#This Row],[Implementing Partner]]),Table[[#This Row],[Programme Partner]]),"")</f>
        <v>UNHCR-NGOF</v>
      </c>
    </row>
    <row r="4448" spans="1:28" ht="16.5" customHeight="1">
      <c r="A4448" s="183">
        <v>4896</v>
      </c>
      <c r="B4448" s="264" t="s">
        <v>5273</v>
      </c>
      <c r="C4448" s="265" t="s">
        <v>5184</v>
      </c>
      <c r="D4448" s="266" t="s">
        <v>5273</v>
      </c>
      <c r="E4448" s="215" t="s">
        <v>27</v>
      </c>
      <c r="F4448" s="264" t="s">
        <v>8014</v>
      </c>
      <c r="G4448" s="195" t="s">
        <v>8361</v>
      </c>
      <c r="H4448" s="264" t="str">
        <f>IFERROR(VLOOKUP(Table[[#This Row],[Activity Details of Assistance]],WHAT!E:F,2,FALSE),"")</f>
        <v># of plant</v>
      </c>
      <c r="I4448" s="264"/>
      <c r="J4448">
        <v>2</v>
      </c>
      <c r="K4448" t="s">
        <v>8280</v>
      </c>
      <c r="L4448" s="219" t="s">
        <v>13</v>
      </c>
      <c r="M4448" t="s">
        <v>14</v>
      </c>
      <c r="N4448" t="s">
        <v>307</v>
      </c>
      <c r="O4448" t="s">
        <v>1599</v>
      </c>
      <c r="P4448" t="s">
        <v>5697</v>
      </c>
      <c r="Q4448" s="236">
        <v>44681</v>
      </c>
      <c r="R4448" s="236">
        <v>44896</v>
      </c>
      <c r="S4448" t="s">
        <v>8452</v>
      </c>
      <c r="T4448" s="267"/>
      <c r="U4448" s="267"/>
      <c r="V4448" s="267"/>
      <c r="W4448" s="267"/>
      <c r="X4448"/>
      <c r="Y4448" t="s">
        <v>8641</v>
      </c>
      <c r="Z4448" t="s">
        <v>8642</v>
      </c>
      <c r="AA4448" t="s">
        <v>8643</v>
      </c>
      <c r="AB4448" s="273" t="str">
        <f>_xlfn.IFNA(IF(Table[[#This Row],[Programme Partner]]&lt;&gt;Table[[#This Row],[Implementing Partner]],CONCATENATE(Table[[#This Row],[Programme Partner]],"-",Table[[#This Row],[Implementing Partner]]),Table[[#This Row],[Programme Partner]]),"")</f>
        <v>UNHCR-NGOF</v>
      </c>
    </row>
    <row r="4449" spans="1:28" ht="16.5" customHeight="1">
      <c r="A4449" s="183">
        <v>4897</v>
      </c>
      <c r="B4449" s="264" t="s">
        <v>5273</v>
      </c>
      <c r="C4449" s="265" t="s">
        <v>5184</v>
      </c>
      <c r="D4449" s="266" t="s">
        <v>5273</v>
      </c>
      <c r="E4449" s="215" t="s">
        <v>27</v>
      </c>
      <c r="F4449" s="264" t="s">
        <v>8012</v>
      </c>
      <c r="G4449" s="195" t="s">
        <v>8586</v>
      </c>
      <c r="H4449" s="264" t="str">
        <f>IFERROR(VLOOKUP(Table[[#This Row],[Activity Details of Assistance]],WHAT!E:F,2,FALSE),"")</f>
        <v># of door</v>
      </c>
      <c r="I4449" s="264"/>
      <c r="J4449">
        <v>476</v>
      </c>
      <c r="K4449" t="s">
        <v>8280</v>
      </c>
      <c r="L4449" s="219" t="s">
        <v>13</v>
      </c>
      <c r="M4449" t="s">
        <v>14</v>
      </c>
      <c r="N4449" t="s">
        <v>309</v>
      </c>
      <c r="O4449" t="s">
        <v>1606</v>
      </c>
      <c r="P4449" t="s">
        <v>6386</v>
      </c>
      <c r="Q4449" s="236">
        <v>44681</v>
      </c>
      <c r="R4449" s="236">
        <v>44896</v>
      </c>
      <c r="S4449" t="s">
        <v>8452</v>
      </c>
      <c r="T4449" s="267"/>
      <c r="U4449" s="267"/>
      <c r="V4449" s="267"/>
      <c r="W4449" s="267"/>
      <c r="X4449"/>
      <c r="Y4449" t="s">
        <v>8641</v>
      </c>
      <c r="Z4449" t="s">
        <v>8642</v>
      </c>
      <c r="AA4449" t="s">
        <v>8643</v>
      </c>
      <c r="AB4449" s="273" t="str">
        <f>_xlfn.IFNA(IF(Table[[#This Row],[Programme Partner]]&lt;&gt;Table[[#This Row],[Implementing Partner]],CONCATENATE(Table[[#This Row],[Programme Partner]],"-",Table[[#This Row],[Implementing Partner]]),Table[[#This Row],[Programme Partner]]),"")</f>
        <v>UNHCR-NGOF</v>
      </c>
    </row>
    <row r="4450" spans="1:28" ht="16.5" customHeight="1">
      <c r="A4450" s="183">
        <v>4898</v>
      </c>
      <c r="B4450" s="264" t="s">
        <v>5273</v>
      </c>
      <c r="C4450" s="265" t="s">
        <v>5184</v>
      </c>
      <c r="D4450" s="266" t="s">
        <v>5273</v>
      </c>
      <c r="E4450" s="215" t="s">
        <v>27</v>
      </c>
      <c r="F4450" s="264" t="s">
        <v>8012</v>
      </c>
      <c r="G4450" s="195" t="s">
        <v>8586</v>
      </c>
      <c r="H4450" s="264" t="str">
        <f>IFERROR(VLOOKUP(Table[[#This Row],[Activity Details of Assistance]],WHAT!E:F,2,FALSE),"")</f>
        <v># of door</v>
      </c>
      <c r="I4450" s="264"/>
      <c r="J4450">
        <v>258</v>
      </c>
      <c r="K4450" t="s">
        <v>8280</v>
      </c>
      <c r="L4450" s="219" t="s">
        <v>13</v>
      </c>
      <c r="M4450" t="s">
        <v>14</v>
      </c>
      <c r="N4450" t="s">
        <v>309</v>
      </c>
      <c r="O4450" t="s">
        <v>1606</v>
      </c>
      <c r="P4450" t="s">
        <v>6480</v>
      </c>
      <c r="Q4450" s="236">
        <v>44681</v>
      </c>
      <c r="R4450" s="236">
        <v>44896</v>
      </c>
      <c r="S4450" t="s">
        <v>8452</v>
      </c>
      <c r="T4450" s="267"/>
      <c r="U4450" s="267"/>
      <c r="V4450" s="267"/>
      <c r="W4450" s="267"/>
      <c r="X4450"/>
      <c r="Y4450" t="s">
        <v>8641</v>
      </c>
      <c r="Z4450" t="s">
        <v>8642</v>
      </c>
      <c r="AA4450" t="s">
        <v>8643</v>
      </c>
      <c r="AB4450" s="273" t="str">
        <f>_xlfn.IFNA(IF(Table[[#This Row],[Programme Partner]]&lt;&gt;Table[[#This Row],[Implementing Partner]],CONCATENATE(Table[[#This Row],[Programme Partner]],"-",Table[[#This Row],[Implementing Partner]]),Table[[#This Row],[Programme Partner]]),"")</f>
        <v>UNHCR-NGOF</v>
      </c>
    </row>
    <row r="4451" spans="1:28" ht="16.5" customHeight="1">
      <c r="A4451" s="183">
        <v>4899</v>
      </c>
      <c r="B4451" s="264" t="s">
        <v>5273</v>
      </c>
      <c r="C4451" s="265" t="s">
        <v>5184</v>
      </c>
      <c r="D4451" s="266" t="s">
        <v>5273</v>
      </c>
      <c r="E4451" s="215" t="s">
        <v>27</v>
      </c>
      <c r="F4451" s="264" t="s">
        <v>8012</v>
      </c>
      <c r="G4451" s="195" t="s">
        <v>8586</v>
      </c>
      <c r="H4451" s="264" t="str">
        <f>IFERROR(VLOOKUP(Table[[#This Row],[Activity Details of Assistance]],WHAT!E:F,2,FALSE),"")</f>
        <v># of door</v>
      </c>
      <c r="I4451" s="264"/>
      <c r="J4451">
        <v>131</v>
      </c>
      <c r="K4451" t="s">
        <v>8280</v>
      </c>
      <c r="L4451" s="219" t="s">
        <v>13</v>
      </c>
      <c r="M4451" t="s">
        <v>14</v>
      </c>
      <c r="N4451" t="s">
        <v>309</v>
      </c>
      <c r="O4451" t="s">
        <v>1607</v>
      </c>
      <c r="P4451" t="s">
        <v>4710</v>
      </c>
      <c r="Q4451" s="236">
        <v>44681</v>
      </c>
      <c r="R4451" s="236">
        <v>44896</v>
      </c>
      <c r="S4451" t="s">
        <v>8452</v>
      </c>
      <c r="T4451" s="267"/>
      <c r="U4451" s="267"/>
      <c r="V4451" s="267"/>
      <c r="W4451" s="267"/>
      <c r="X4451"/>
      <c r="Y4451" t="s">
        <v>8641</v>
      </c>
      <c r="Z4451" t="s">
        <v>8642</v>
      </c>
      <c r="AA4451" t="s">
        <v>8643</v>
      </c>
      <c r="AB4451" s="273" t="str">
        <f>_xlfn.IFNA(IF(Table[[#This Row],[Programme Partner]]&lt;&gt;Table[[#This Row],[Implementing Partner]],CONCATENATE(Table[[#This Row],[Programme Partner]],"-",Table[[#This Row],[Implementing Partner]]),Table[[#This Row],[Programme Partner]]),"")</f>
        <v>UNHCR-NGOF</v>
      </c>
    </row>
    <row r="4452" spans="1:28" ht="16.5" customHeight="1">
      <c r="A4452" s="183">
        <v>4900</v>
      </c>
      <c r="B4452" s="264" t="s">
        <v>5273</v>
      </c>
      <c r="C4452" s="265" t="s">
        <v>5184</v>
      </c>
      <c r="D4452" s="266" t="s">
        <v>5273</v>
      </c>
      <c r="E4452" s="215" t="s">
        <v>27</v>
      </c>
      <c r="F4452" s="264" t="s">
        <v>8012</v>
      </c>
      <c r="G4452" s="195" t="s">
        <v>8586</v>
      </c>
      <c r="H4452" s="264" t="str">
        <f>IFERROR(VLOOKUP(Table[[#This Row],[Activity Details of Assistance]],WHAT!E:F,2,FALSE),"")</f>
        <v># of door</v>
      </c>
      <c r="I4452" s="264"/>
      <c r="J4452">
        <v>58</v>
      </c>
      <c r="K4452" t="s">
        <v>8280</v>
      </c>
      <c r="L4452" s="219" t="s">
        <v>13</v>
      </c>
      <c r="M4452" t="s">
        <v>14</v>
      </c>
      <c r="N4452" t="s">
        <v>309</v>
      </c>
      <c r="O4452" t="s">
        <v>1607</v>
      </c>
      <c r="P4452" t="s">
        <v>4710</v>
      </c>
      <c r="Q4452" s="236">
        <v>44681</v>
      </c>
      <c r="R4452" s="236">
        <v>44896</v>
      </c>
      <c r="S4452" t="s">
        <v>8452</v>
      </c>
      <c r="T4452" s="267"/>
      <c r="U4452" s="267"/>
      <c r="V4452" s="267"/>
      <c r="W4452" s="267"/>
      <c r="X4452" t="s">
        <v>5756</v>
      </c>
      <c r="Y4452" t="s">
        <v>8641</v>
      </c>
      <c r="Z4452" t="s">
        <v>8642</v>
      </c>
      <c r="AA4452" t="s">
        <v>8643</v>
      </c>
      <c r="AB4452" s="273" t="str">
        <f>_xlfn.IFNA(IF(Table[[#This Row],[Programme Partner]]&lt;&gt;Table[[#This Row],[Implementing Partner]],CONCATENATE(Table[[#This Row],[Programme Partner]],"-",Table[[#This Row],[Implementing Partner]]),Table[[#This Row],[Programme Partner]]),"")</f>
        <v>UNHCR-NGOF</v>
      </c>
    </row>
    <row r="4453" spans="1:28" ht="16.5" customHeight="1">
      <c r="A4453" s="183">
        <v>4901</v>
      </c>
      <c r="B4453" s="264" t="s">
        <v>5273</v>
      </c>
      <c r="C4453" s="265" t="s">
        <v>5184</v>
      </c>
      <c r="D4453" s="266" t="s">
        <v>5273</v>
      </c>
      <c r="E4453" s="215" t="s">
        <v>27</v>
      </c>
      <c r="F4453" s="264" t="s">
        <v>8012</v>
      </c>
      <c r="G4453" s="195" t="s">
        <v>8586</v>
      </c>
      <c r="H4453" s="264" t="str">
        <f>IFERROR(VLOOKUP(Table[[#This Row],[Activity Details of Assistance]],WHAT!E:F,2,FALSE),"")</f>
        <v># of door</v>
      </c>
      <c r="I4453" s="264"/>
      <c r="J4453">
        <v>262</v>
      </c>
      <c r="K4453" t="s">
        <v>8280</v>
      </c>
      <c r="L4453" s="219" t="s">
        <v>13</v>
      </c>
      <c r="M4453" t="s">
        <v>14</v>
      </c>
      <c r="N4453" t="s">
        <v>307</v>
      </c>
      <c r="O4453" t="s">
        <v>1599</v>
      </c>
      <c r="P4453" t="s">
        <v>4723</v>
      </c>
      <c r="Q4453" s="236">
        <v>44681</v>
      </c>
      <c r="R4453" s="236">
        <v>44896</v>
      </c>
      <c r="S4453" t="s">
        <v>8452</v>
      </c>
      <c r="T4453" s="267"/>
      <c r="U4453" s="267"/>
      <c r="V4453" s="267"/>
      <c r="W4453" s="267"/>
      <c r="X4453"/>
      <c r="Y4453" t="s">
        <v>8641</v>
      </c>
      <c r="Z4453" t="s">
        <v>8642</v>
      </c>
      <c r="AA4453" t="s">
        <v>8643</v>
      </c>
      <c r="AB4453" s="273" t="str">
        <f>_xlfn.IFNA(IF(Table[[#This Row],[Programme Partner]]&lt;&gt;Table[[#This Row],[Implementing Partner]],CONCATENATE(Table[[#This Row],[Programme Partner]],"-",Table[[#This Row],[Implementing Partner]]),Table[[#This Row],[Programme Partner]]),"")</f>
        <v>UNHCR-NGOF</v>
      </c>
    </row>
    <row r="4454" spans="1:28" ht="16.5" customHeight="1">
      <c r="A4454" s="183">
        <v>4902</v>
      </c>
      <c r="B4454" s="264" t="s">
        <v>5273</v>
      </c>
      <c r="C4454" s="265" t="s">
        <v>5184</v>
      </c>
      <c r="D4454" s="266" t="s">
        <v>5273</v>
      </c>
      <c r="E4454" s="215" t="s">
        <v>27</v>
      </c>
      <c r="F4454" s="264" t="s">
        <v>8012</v>
      </c>
      <c r="G4454" s="195" t="s">
        <v>8586</v>
      </c>
      <c r="H4454" s="264" t="str">
        <f>IFERROR(VLOOKUP(Table[[#This Row],[Activity Details of Assistance]],WHAT!E:F,2,FALSE),"")</f>
        <v># of door</v>
      </c>
      <c r="I4454" s="264"/>
      <c r="J4454">
        <v>129</v>
      </c>
      <c r="K4454" t="s">
        <v>8280</v>
      </c>
      <c r="L4454" s="219" t="s">
        <v>13</v>
      </c>
      <c r="M4454" t="s">
        <v>14</v>
      </c>
      <c r="N4454" t="s">
        <v>307</v>
      </c>
      <c r="O4454" t="s">
        <v>1599</v>
      </c>
      <c r="P4454" t="s">
        <v>5697</v>
      </c>
      <c r="Q4454" s="236">
        <v>44681</v>
      </c>
      <c r="R4454" s="236">
        <v>44896</v>
      </c>
      <c r="S4454" t="s">
        <v>8452</v>
      </c>
      <c r="T4454" s="267"/>
      <c r="U4454" s="267"/>
      <c r="V4454" s="267"/>
      <c r="W4454" s="267"/>
      <c r="X4454"/>
      <c r="Y4454" t="s">
        <v>8641</v>
      </c>
      <c r="Z4454" t="s">
        <v>8642</v>
      </c>
      <c r="AA4454" t="s">
        <v>8643</v>
      </c>
      <c r="AB4454" s="273" t="str">
        <f>_xlfn.IFNA(IF(Table[[#This Row],[Programme Partner]]&lt;&gt;Table[[#This Row],[Implementing Partner]],CONCATENATE(Table[[#This Row],[Programme Partner]],"-",Table[[#This Row],[Implementing Partner]]),Table[[#This Row],[Programme Partner]]),"")</f>
        <v>UNHCR-NGOF</v>
      </c>
    </row>
    <row r="4455" spans="1:28" ht="16.5" customHeight="1">
      <c r="A4455" s="183">
        <v>4903</v>
      </c>
      <c r="B4455" s="264" t="s">
        <v>5273</v>
      </c>
      <c r="C4455" s="265" t="s">
        <v>5184</v>
      </c>
      <c r="D4455" s="266" t="s">
        <v>5273</v>
      </c>
      <c r="E4455" s="215" t="s">
        <v>27</v>
      </c>
      <c r="F4455" s="264" t="s">
        <v>8012</v>
      </c>
      <c r="G4455" t="s">
        <v>8354</v>
      </c>
      <c r="H4455" s="264" t="str">
        <f>IFERROR(VLOOKUP(Table[[#This Row],[Activity Details of Assistance]],WHAT!E:F,2,FALSE),"")</f>
        <v># of door</v>
      </c>
      <c r="I4455" s="264"/>
      <c r="J4455">
        <v>15</v>
      </c>
      <c r="K4455" t="s">
        <v>8280</v>
      </c>
      <c r="L4455" s="219" t="s">
        <v>13</v>
      </c>
      <c r="M4455" t="s">
        <v>14</v>
      </c>
      <c r="N4455" t="s">
        <v>309</v>
      </c>
      <c r="O4455" t="s">
        <v>1606</v>
      </c>
      <c r="P4455" t="s">
        <v>6386</v>
      </c>
      <c r="Q4455" s="236">
        <v>44681</v>
      </c>
      <c r="R4455" s="236">
        <v>44896</v>
      </c>
      <c r="S4455" t="s">
        <v>8452</v>
      </c>
      <c r="T4455" s="267"/>
      <c r="U4455" s="267"/>
      <c r="V4455" s="267"/>
      <c r="W4455" s="267"/>
      <c r="X4455"/>
      <c r="Y4455" t="s">
        <v>8641</v>
      </c>
      <c r="Z4455" t="s">
        <v>8642</v>
      </c>
      <c r="AA4455" t="s">
        <v>8643</v>
      </c>
      <c r="AB4455" s="273" t="str">
        <f>_xlfn.IFNA(IF(Table[[#This Row],[Programme Partner]]&lt;&gt;Table[[#This Row],[Implementing Partner]],CONCATENATE(Table[[#This Row],[Programme Partner]],"-",Table[[#This Row],[Implementing Partner]]),Table[[#This Row],[Programme Partner]]),"")</f>
        <v>UNHCR-NGOF</v>
      </c>
    </row>
    <row r="4456" spans="1:28" ht="16.5" customHeight="1">
      <c r="A4456" s="183">
        <v>4904</v>
      </c>
      <c r="B4456" s="264" t="s">
        <v>5273</v>
      </c>
      <c r="C4456" s="265" t="s">
        <v>5184</v>
      </c>
      <c r="D4456" s="266" t="s">
        <v>5273</v>
      </c>
      <c r="E4456" s="215" t="s">
        <v>27</v>
      </c>
      <c r="F4456" s="264" t="s">
        <v>8011</v>
      </c>
      <c r="G4456" s="195" t="s">
        <v>8584</v>
      </c>
      <c r="H4456" s="264" t="str">
        <f>IFERROR(VLOOKUP(Table[[#This Row],[Activity Details of Assistance]],WHAT!E:F,2,FALSE),"")</f>
        <v># of tube well</v>
      </c>
      <c r="I4456" s="264"/>
      <c r="J4456">
        <v>246</v>
      </c>
      <c r="K4456" t="s">
        <v>8280</v>
      </c>
      <c r="L4456" s="219" t="s">
        <v>13</v>
      </c>
      <c r="M4456" t="s">
        <v>14</v>
      </c>
      <c r="N4456" t="s">
        <v>309</v>
      </c>
      <c r="O4456" t="s">
        <v>1606</v>
      </c>
      <c r="P4456" t="s">
        <v>6386</v>
      </c>
      <c r="Q4456" s="236">
        <v>44712</v>
      </c>
      <c r="R4456" s="236">
        <v>44896</v>
      </c>
      <c r="S4456" t="s">
        <v>8452</v>
      </c>
      <c r="T4456" s="267"/>
      <c r="U4456" s="267"/>
      <c r="V4456" s="267"/>
      <c r="W4456" s="267"/>
      <c r="X4456"/>
      <c r="Y4456" t="s">
        <v>8641</v>
      </c>
      <c r="Z4456" t="s">
        <v>8642</v>
      </c>
      <c r="AA4456" t="s">
        <v>8643</v>
      </c>
      <c r="AB4456" s="273" t="str">
        <f>_xlfn.IFNA(IF(Table[[#This Row],[Programme Partner]]&lt;&gt;Table[[#This Row],[Implementing Partner]],CONCATENATE(Table[[#This Row],[Programme Partner]],"-",Table[[#This Row],[Implementing Partner]]),Table[[#This Row],[Programme Partner]]),"")</f>
        <v>UNHCR-NGOF</v>
      </c>
    </row>
    <row r="4457" spans="1:28" ht="16.5" customHeight="1">
      <c r="A4457" s="183">
        <v>4905</v>
      </c>
      <c r="B4457" s="264" t="s">
        <v>5273</v>
      </c>
      <c r="C4457" s="265" t="s">
        <v>5184</v>
      </c>
      <c r="D4457" s="266" t="s">
        <v>5273</v>
      </c>
      <c r="E4457" s="215" t="s">
        <v>27</v>
      </c>
      <c r="F4457" s="264" t="s">
        <v>8012</v>
      </c>
      <c r="G4457" t="s">
        <v>8365</v>
      </c>
      <c r="H4457" s="264" t="str">
        <f>IFERROR(VLOOKUP(Table[[#This Row],[Activity Details of Assistance]],WHAT!E:F,2,FALSE),"")</f>
        <v># of door</v>
      </c>
      <c r="I4457" s="264"/>
      <c r="J4457">
        <v>33</v>
      </c>
      <c r="K4457" t="s">
        <v>8280</v>
      </c>
      <c r="L4457" s="219" t="s">
        <v>13</v>
      </c>
      <c r="M4457" t="s">
        <v>14</v>
      </c>
      <c r="N4457" t="s">
        <v>309</v>
      </c>
      <c r="O4457" t="s">
        <v>1606</v>
      </c>
      <c r="P4457" t="s">
        <v>6386</v>
      </c>
      <c r="Q4457" s="236">
        <v>44712</v>
      </c>
      <c r="R4457" s="236">
        <v>44896</v>
      </c>
      <c r="S4457" t="s">
        <v>8452</v>
      </c>
      <c r="T4457" s="267"/>
      <c r="U4457" s="267"/>
      <c r="V4457" s="267"/>
      <c r="W4457" s="267"/>
      <c r="X4457"/>
      <c r="Y4457" t="s">
        <v>8641</v>
      </c>
      <c r="Z4457" t="s">
        <v>8642</v>
      </c>
      <c r="AA4457" t="s">
        <v>8643</v>
      </c>
      <c r="AB4457" s="273" t="str">
        <f>_xlfn.IFNA(IF(Table[[#This Row],[Programme Partner]]&lt;&gt;Table[[#This Row],[Implementing Partner]],CONCATENATE(Table[[#This Row],[Programme Partner]],"-",Table[[#This Row],[Implementing Partner]]),Table[[#This Row],[Programme Partner]]),"")</f>
        <v>UNHCR-NGOF</v>
      </c>
    </row>
    <row r="4458" spans="1:28" ht="16.5" customHeight="1">
      <c r="A4458" s="183">
        <v>4906</v>
      </c>
      <c r="B4458" s="264" t="s">
        <v>5273</v>
      </c>
      <c r="C4458" s="265" t="s">
        <v>5184</v>
      </c>
      <c r="D4458" s="266" t="s">
        <v>5273</v>
      </c>
      <c r="E4458" s="215" t="s">
        <v>27</v>
      </c>
      <c r="F4458" s="264" t="s">
        <v>8012</v>
      </c>
      <c r="G4458" t="s">
        <v>8359</v>
      </c>
      <c r="H4458" s="264" t="str">
        <f>IFERROR(VLOOKUP(Table[[#This Row],[Activity Details of Assistance]],WHAT!E:F,2,FALSE),"")</f>
        <v># of FSM Site</v>
      </c>
      <c r="I4458" s="264"/>
      <c r="J4458">
        <v>2</v>
      </c>
      <c r="K4458" t="s">
        <v>8280</v>
      </c>
      <c r="L4458" s="219" t="s">
        <v>13</v>
      </c>
      <c r="M4458" t="s">
        <v>14</v>
      </c>
      <c r="N4458" t="s">
        <v>309</v>
      </c>
      <c r="O4458" t="s">
        <v>1606</v>
      </c>
      <c r="P4458" t="s">
        <v>6386</v>
      </c>
      <c r="Q4458" s="236">
        <v>44712</v>
      </c>
      <c r="R4458" s="236">
        <v>44896</v>
      </c>
      <c r="S4458" t="s">
        <v>8452</v>
      </c>
      <c r="T4458" s="267"/>
      <c r="U4458" s="267"/>
      <c r="V4458" s="267"/>
      <c r="W4458" s="267"/>
      <c r="X4458"/>
      <c r="Y4458" t="s">
        <v>8641</v>
      </c>
      <c r="Z4458" t="s">
        <v>8642</v>
      </c>
      <c r="AA4458" t="s">
        <v>8643</v>
      </c>
      <c r="AB4458" s="273" t="str">
        <f>_xlfn.IFNA(IF(Table[[#This Row],[Programme Partner]]&lt;&gt;Table[[#This Row],[Implementing Partner]],CONCATENATE(Table[[#This Row],[Programme Partner]],"-",Table[[#This Row],[Implementing Partner]]),Table[[#This Row],[Programme Partner]]),"")</f>
        <v>UNHCR-NGOF</v>
      </c>
    </row>
    <row r="4459" spans="1:28" ht="16.5" customHeight="1">
      <c r="A4459" s="183">
        <v>4907</v>
      </c>
      <c r="B4459" s="264" t="s">
        <v>5273</v>
      </c>
      <c r="C4459" s="265" t="s">
        <v>5184</v>
      </c>
      <c r="D4459" s="266" t="s">
        <v>5273</v>
      </c>
      <c r="E4459" s="215" t="s">
        <v>27</v>
      </c>
      <c r="F4459" s="264" t="s">
        <v>8012</v>
      </c>
      <c r="G4459" t="s">
        <v>8356</v>
      </c>
      <c r="H4459" s="264" t="str">
        <f>IFERROR(VLOOKUP(Table[[#This Row],[Activity Details of Assistance]],WHAT!E:F,2,FALSE),"")</f>
        <v># of FSM Site</v>
      </c>
      <c r="I4459" s="264"/>
      <c r="J4459">
        <v>1</v>
      </c>
      <c r="K4459" t="s">
        <v>8280</v>
      </c>
      <c r="L4459" s="219" t="s">
        <v>13</v>
      </c>
      <c r="M4459" t="s">
        <v>14</v>
      </c>
      <c r="N4459" t="s">
        <v>309</v>
      </c>
      <c r="O4459" t="s">
        <v>1606</v>
      </c>
      <c r="P4459" t="s">
        <v>6386</v>
      </c>
      <c r="Q4459" s="236">
        <v>44712</v>
      </c>
      <c r="R4459" s="236">
        <v>44896</v>
      </c>
      <c r="S4459" t="s">
        <v>8452</v>
      </c>
      <c r="T4459" s="267"/>
      <c r="U4459" s="267"/>
      <c r="V4459" s="267"/>
      <c r="W4459" s="267"/>
      <c r="X4459"/>
      <c r="Y4459" t="s">
        <v>8641</v>
      </c>
      <c r="Z4459" t="s">
        <v>8642</v>
      </c>
      <c r="AA4459" t="s">
        <v>8643</v>
      </c>
      <c r="AB4459" s="273" t="str">
        <f>_xlfn.IFNA(IF(Table[[#This Row],[Programme Partner]]&lt;&gt;Table[[#This Row],[Implementing Partner]],CONCATENATE(Table[[#This Row],[Programme Partner]],"-",Table[[#This Row],[Implementing Partner]]),Table[[#This Row],[Programme Partner]]),"")</f>
        <v>UNHCR-NGOF</v>
      </c>
    </row>
    <row r="4460" spans="1:28" ht="16.5" customHeight="1">
      <c r="A4460" s="183">
        <v>4908</v>
      </c>
      <c r="B4460" s="264" t="s">
        <v>5273</v>
      </c>
      <c r="C4460" s="265" t="s">
        <v>5184</v>
      </c>
      <c r="D4460" s="266" t="s">
        <v>5273</v>
      </c>
      <c r="E4460" s="215" t="s">
        <v>27</v>
      </c>
      <c r="F4460" s="264" t="s">
        <v>8012</v>
      </c>
      <c r="G4460" t="s">
        <v>8354</v>
      </c>
      <c r="H4460" s="264" t="str">
        <f>IFERROR(VLOOKUP(Table[[#This Row],[Activity Details of Assistance]],WHAT!E:F,2,FALSE),"")</f>
        <v># of door</v>
      </c>
      <c r="I4460" s="264"/>
      <c r="J4460">
        <v>20</v>
      </c>
      <c r="K4460" t="s">
        <v>8280</v>
      </c>
      <c r="L4460" s="219" t="s">
        <v>13</v>
      </c>
      <c r="M4460" t="s">
        <v>14</v>
      </c>
      <c r="N4460" t="s">
        <v>309</v>
      </c>
      <c r="O4460" t="s">
        <v>1606</v>
      </c>
      <c r="P4460" t="s">
        <v>6386</v>
      </c>
      <c r="Q4460" s="236">
        <v>44712</v>
      </c>
      <c r="R4460" s="236">
        <v>44896</v>
      </c>
      <c r="S4460" t="s">
        <v>8452</v>
      </c>
      <c r="T4460" s="267"/>
      <c r="U4460" s="267"/>
      <c r="V4460" s="267"/>
      <c r="W4460" s="267"/>
      <c r="X4460"/>
      <c r="Y4460" t="s">
        <v>8641</v>
      </c>
      <c r="Z4460" t="s">
        <v>8642</v>
      </c>
      <c r="AA4460" t="s">
        <v>8643</v>
      </c>
      <c r="AB4460" s="273" t="str">
        <f>_xlfn.IFNA(IF(Table[[#This Row],[Programme Partner]]&lt;&gt;Table[[#This Row],[Implementing Partner]],CONCATENATE(Table[[#This Row],[Programme Partner]],"-",Table[[#This Row],[Implementing Partner]]),Table[[#This Row],[Programme Partner]]),"")</f>
        <v>UNHCR-NGOF</v>
      </c>
    </row>
    <row r="4461" spans="1:28" ht="16.5" customHeight="1">
      <c r="A4461" s="183">
        <v>4909</v>
      </c>
      <c r="B4461" s="264" t="s">
        <v>5273</v>
      </c>
      <c r="C4461" s="265" t="s">
        <v>5184</v>
      </c>
      <c r="D4461" s="266" t="s">
        <v>5273</v>
      </c>
      <c r="E4461" s="215" t="s">
        <v>27</v>
      </c>
      <c r="F4461" s="264" t="s">
        <v>8012</v>
      </c>
      <c r="G4461" s="195" t="s">
        <v>8586</v>
      </c>
      <c r="H4461" s="264" t="str">
        <f>IFERROR(VLOOKUP(Table[[#This Row],[Activity Details of Assistance]],WHAT!E:F,2,FALSE),"")</f>
        <v># of door</v>
      </c>
      <c r="I4461" s="264"/>
      <c r="J4461">
        <v>428</v>
      </c>
      <c r="K4461" t="s">
        <v>8280</v>
      </c>
      <c r="L4461" s="219" t="s">
        <v>13</v>
      </c>
      <c r="M4461" t="s">
        <v>14</v>
      </c>
      <c r="N4461" t="s">
        <v>309</v>
      </c>
      <c r="O4461" t="s">
        <v>1606</v>
      </c>
      <c r="P4461" t="s">
        <v>6386</v>
      </c>
      <c r="Q4461" s="236">
        <v>44712</v>
      </c>
      <c r="R4461" s="236">
        <v>44896</v>
      </c>
      <c r="S4461" t="s">
        <v>8452</v>
      </c>
      <c r="T4461" s="267"/>
      <c r="U4461" s="267"/>
      <c r="V4461" s="267"/>
      <c r="W4461" s="267"/>
      <c r="X4461"/>
      <c r="Y4461" t="s">
        <v>8641</v>
      </c>
      <c r="Z4461" t="s">
        <v>8642</v>
      </c>
      <c r="AA4461" t="s">
        <v>8643</v>
      </c>
      <c r="AB4461" s="273" t="str">
        <f>_xlfn.IFNA(IF(Table[[#This Row],[Programme Partner]]&lt;&gt;Table[[#This Row],[Implementing Partner]],CONCATENATE(Table[[#This Row],[Programme Partner]],"-",Table[[#This Row],[Implementing Partner]]),Table[[#This Row],[Programme Partner]]),"")</f>
        <v>UNHCR-NGOF</v>
      </c>
    </row>
    <row r="4462" spans="1:28" ht="16.5" customHeight="1">
      <c r="A4462" s="183">
        <v>4910</v>
      </c>
      <c r="B4462" s="264" t="s">
        <v>5273</v>
      </c>
      <c r="C4462" s="265" t="s">
        <v>5184</v>
      </c>
      <c r="D4462" s="266" t="s">
        <v>5273</v>
      </c>
      <c r="E4462" s="215" t="s">
        <v>27</v>
      </c>
      <c r="F4462" s="264" t="s">
        <v>8012</v>
      </c>
      <c r="G4462" t="s">
        <v>8357</v>
      </c>
      <c r="H4462" s="264" t="str">
        <f>IFERROR(VLOOKUP(Table[[#This Row],[Activity Details of Assistance]],WHAT!E:F,2,FALSE),"")</f>
        <v># of door</v>
      </c>
      <c r="I4462" s="264"/>
      <c r="J4462">
        <v>409</v>
      </c>
      <c r="K4462" t="s">
        <v>8280</v>
      </c>
      <c r="L4462" s="219" t="s">
        <v>13</v>
      </c>
      <c r="M4462" t="s">
        <v>14</v>
      </c>
      <c r="N4462" t="s">
        <v>309</v>
      </c>
      <c r="O4462" t="s">
        <v>1606</v>
      </c>
      <c r="P4462" t="s">
        <v>6386</v>
      </c>
      <c r="Q4462" s="236">
        <v>44712</v>
      </c>
      <c r="R4462" s="236">
        <v>44896</v>
      </c>
      <c r="S4462" t="s">
        <v>8452</v>
      </c>
      <c r="T4462" s="267"/>
      <c r="U4462" s="267"/>
      <c r="V4462" s="267"/>
      <c r="W4462" s="267"/>
      <c r="X4462"/>
      <c r="Y4462" t="s">
        <v>8641</v>
      </c>
      <c r="Z4462" t="s">
        <v>8642</v>
      </c>
      <c r="AA4462" t="s">
        <v>8643</v>
      </c>
      <c r="AB4462" s="273" t="str">
        <f>_xlfn.IFNA(IF(Table[[#This Row],[Programme Partner]]&lt;&gt;Table[[#This Row],[Implementing Partner]],CONCATENATE(Table[[#This Row],[Programme Partner]],"-",Table[[#This Row],[Implementing Partner]]),Table[[#This Row],[Programme Partner]]),"")</f>
        <v>UNHCR-NGOF</v>
      </c>
    </row>
    <row r="4463" spans="1:28" ht="16.5" customHeight="1">
      <c r="A4463" s="183">
        <v>4911</v>
      </c>
      <c r="B4463" s="264" t="s">
        <v>5273</v>
      </c>
      <c r="C4463" s="265" t="s">
        <v>5184</v>
      </c>
      <c r="D4463" s="266" t="s">
        <v>5273</v>
      </c>
      <c r="E4463" s="215" t="s">
        <v>27</v>
      </c>
      <c r="F4463" s="264" t="s">
        <v>8013</v>
      </c>
      <c r="G4463" s="195" t="s">
        <v>8313</v>
      </c>
      <c r="H4463" s="264" t="str">
        <f>IFERROR(VLOOKUP(Table[[#This Row],[Activity Details of Assistance]],WHAT!E:F,2,FALSE),"")</f>
        <v># of HP sessions at community level</v>
      </c>
      <c r="I4463" s="264"/>
      <c r="J4463">
        <v>134</v>
      </c>
      <c r="K4463" t="s">
        <v>8280</v>
      </c>
      <c r="L4463" s="219" t="s">
        <v>13</v>
      </c>
      <c r="M4463" t="s">
        <v>14</v>
      </c>
      <c r="N4463" t="s">
        <v>309</v>
      </c>
      <c r="O4463" t="s">
        <v>1606</v>
      </c>
      <c r="P4463" t="s">
        <v>6386</v>
      </c>
      <c r="Q4463" s="236">
        <v>44712</v>
      </c>
      <c r="R4463" s="236">
        <v>44896</v>
      </c>
      <c r="S4463" t="s">
        <v>8452</v>
      </c>
      <c r="T4463" s="267"/>
      <c r="U4463" s="267"/>
      <c r="V4463" s="267"/>
      <c r="W4463" s="267"/>
      <c r="X4463"/>
      <c r="Y4463" t="s">
        <v>8641</v>
      </c>
      <c r="Z4463" t="s">
        <v>8642</v>
      </c>
      <c r="AA4463" t="s">
        <v>8643</v>
      </c>
      <c r="AB4463" s="273" t="str">
        <f>_xlfn.IFNA(IF(Table[[#This Row],[Programme Partner]]&lt;&gt;Table[[#This Row],[Implementing Partner]],CONCATENATE(Table[[#This Row],[Programme Partner]],"-",Table[[#This Row],[Implementing Partner]]),Table[[#This Row],[Programme Partner]]),"")</f>
        <v>UNHCR-NGOF</v>
      </c>
    </row>
    <row r="4464" spans="1:28" ht="16.5" customHeight="1">
      <c r="A4464" s="183">
        <v>4912</v>
      </c>
      <c r="B4464" s="264" t="s">
        <v>5273</v>
      </c>
      <c r="C4464" s="265" t="s">
        <v>5184</v>
      </c>
      <c r="D4464" s="266" t="s">
        <v>5273</v>
      </c>
      <c r="E4464" s="215" t="s">
        <v>27</v>
      </c>
      <c r="F4464" s="264" t="s">
        <v>8013</v>
      </c>
      <c r="G4464" t="s">
        <v>8374</v>
      </c>
      <c r="H4464" s="264" t="str">
        <f>IFERROR(VLOOKUP(Table[[#This Row],[Activity Details of Assistance]],WHAT!E:F,2,FALSE),"")</f>
        <v># of HP sessions at institution level</v>
      </c>
      <c r="I4464" s="264"/>
      <c r="J4464">
        <v>5</v>
      </c>
      <c r="K4464" t="s">
        <v>8280</v>
      </c>
      <c r="L4464" s="219" t="s">
        <v>13</v>
      </c>
      <c r="M4464" t="s">
        <v>14</v>
      </c>
      <c r="N4464" t="s">
        <v>309</v>
      </c>
      <c r="O4464" t="s">
        <v>1606</v>
      </c>
      <c r="P4464" t="s">
        <v>6386</v>
      </c>
      <c r="Q4464" s="236">
        <v>44712</v>
      </c>
      <c r="R4464" s="236">
        <v>44896</v>
      </c>
      <c r="S4464" t="s">
        <v>8452</v>
      </c>
      <c r="T4464" s="267"/>
      <c r="U4464" s="267"/>
      <c r="V4464" s="267"/>
      <c r="W4464" s="267"/>
      <c r="X4464"/>
      <c r="Y4464" t="s">
        <v>8641</v>
      </c>
      <c r="Z4464" t="s">
        <v>8642</v>
      </c>
      <c r="AA4464" t="s">
        <v>8643</v>
      </c>
      <c r="AB4464" s="273" t="str">
        <f>_xlfn.IFNA(IF(Table[[#This Row],[Programme Partner]]&lt;&gt;Table[[#This Row],[Implementing Partner]],CONCATENATE(Table[[#This Row],[Programme Partner]],"-",Table[[#This Row],[Implementing Partner]]),Table[[#This Row],[Programme Partner]]),"")</f>
        <v>UNHCR-NGOF</v>
      </c>
    </row>
    <row r="4465" spans="1:28" ht="16.5" customHeight="1">
      <c r="A4465" s="183">
        <v>4913</v>
      </c>
      <c r="B4465" s="264" t="s">
        <v>5273</v>
      </c>
      <c r="C4465" s="265" t="s">
        <v>5184</v>
      </c>
      <c r="D4465" s="266" t="s">
        <v>5273</v>
      </c>
      <c r="E4465" s="215" t="s">
        <v>27</v>
      </c>
      <c r="F4465" s="264" t="s">
        <v>8013</v>
      </c>
      <c r="G4465" t="s">
        <v>8317</v>
      </c>
      <c r="H4465" s="264" t="str">
        <f>IFERROR(VLOOKUP(Table[[#This Row],[Activity Details of Assistance]],WHAT!E:F,2,FALSE),"")</f>
        <v># of estimated persons reached by mass-media campaign</v>
      </c>
      <c r="I4465" s="264"/>
      <c r="J4465">
        <v>7</v>
      </c>
      <c r="K4465" t="s">
        <v>8280</v>
      </c>
      <c r="L4465" s="219" t="s">
        <v>13</v>
      </c>
      <c r="M4465" t="s">
        <v>14</v>
      </c>
      <c r="N4465" t="s">
        <v>309</v>
      </c>
      <c r="O4465" t="s">
        <v>1606</v>
      </c>
      <c r="P4465" t="s">
        <v>6386</v>
      </c>
      <c r="Q4465" s="236">
        <v>44712</v>
      </c>
      <c r="R4465" s="236">
        <v>44896</v>
      </c>
      <c r="S4465" t="s">
        <v>8452</v>
      </c>
      <c r="T4465" s="267"/>
      <c r="U4465" s="267"/>
      <c r="V4465" s="267"/>
      <c r="W4465" s="267"/>
      <c r="X4465"/>
      <c r="Y4465" t="s">
        <v>8641</v>
      </c>
      <c r="Z4465" t="s">
        <v>8642</v>
      </c>
      <c r="AA4465" t="s">
        <v>8643</v>
      </c>
      <c r="AB4465" s="273" t="str">
        <f>_xlfn.IFNA(IF(Table[[#This Row],[Programme Partner]]&lt;&gt;Table[[#This Row],[Implementing Partner]],CONCATENATE(Table[[#This Row],[Programme Partner]],"-",Table[[#This Row],[Implementing Partner]]),Table[[#This Row],[Programme Partner]]),"")</f>
        <v>UNHCR-NGOF</v>
      </c>
    </row>
    <row r="4466" spans="1:28" ht="16.5" customHeight="1">
      <c r="A4466" s="183">
        <v>4914</v>
      </c>
      <c r="B4466" s="264" t="s">
        <v>5273</v>
      </c>
      <c r="C4466" s="265" t="s">
        <v>5184</v>
      </c>
      <c r="D4466" s="266" t="s">
        <v>5273</v>
      </c>
      <c r="E4466" s="215" t="s">
        <v>27</v>
      </c>
      <c r="F4466" s="264" t="s">
        <v>8013</v>
      </c>
      <c r="G4466" t="s">
        <v>8315</v>
      </c>
      <c r="H4466" s="264" t="str">
        <f>IFERROR(VLOOKUP(Table[[#This Row],[Activity Details of Assistance]],WHAT!E:F,2,FALSE),"")</f>
        <v># of handwashing station</v>
      </c>
      <c r="I4466" s="264"/>
      <c r="J4466">
        <v>95</v>
      </c>
      <c r="K4466" t="s">
        <v>8280</v>
      </c>
      <c r="L4466" s="219" t="s">
        <v>13</v>
      </c>
      <c r="M4466" t="s">
        <v>14</v>
      </c>
      <c r="N4466" t="s">
        <v>309</v>
      </c>
      <c r="O4466" t="s">
        <v>1606</v>
      </c>
      <c r="P4466" t="s">
        <v>6386</v>
      </c>
      <c r="Q4466" s="236">
        <v>44712</v>
      </c>
      <c r="R4466" s="236">
        <v>44896</v>
      </c>
      <c r="S4466" t="s">
        <v>8452</v>
      </c>
      <c r="T4466" s="267"/>
      <c r="U4466" s="267"/>
      <c r="V4466" s="267"/>
      <c r="W4466" s="267"/>
      <c r="X4466"/>
      <c r="Y4466" t="s">
        <v>8641</v>
      </c>
      <c r="Z4466" t="s">
        <v>8642</v>
      </c>
      <c r="AA4466" t="s">
        <v>8643</v>
      </c>
      <c r="AB4466" s="273" t="str">
        <f>_xlfn.IFNA(IF(Table[[#This Row],[Programme Partner]]&lt;&gt;Table[[#This Row],[Implementing Partner]],CONCATENATE(Table[[#This Row],[Programme Partner]],"-",Table[[#This Row],[Implementing Partner]]),Table[[#This Row],[Programme Partner]]),"")</f>
        <v>UNHCR-NGOF</v>
      </c>
    </row>
    <row r="4467" spans="1:28" ht="16.5" customHeight="1">
      <c r="A4467" s="183">
        <v>4915</v>
      </c>
      <c r="B4467" s="264" t="s">
        <v>5273</v>
      </c>
      <c r="C4467" s="265" t="s">
        <v>5184</v>
      </c>
      <c r="D4467" s="266" t="s">
        <v>5273</v>
      </c>
      <c r="E4467" s="215" t="s">
        <v>27</v>
      </c>
      <c r="F4467" s="264" t="s">
        <v>8014</v>
      </c>
      <c r="G4467" s="195" t="s">
        <v>8358</v>
      </c>
      <c r="H4467" s="264" t="str">
        <f>IFERROR(VLOOKUP(Table[[#This Row],[Activity Details of Assistance]],WHAT!E:F,2,FALSE),"")</f>
        <v># of campaign per camp </v>
      </c>
      <c r="I4467" s="264"/>
      <c r="J4467">
        <v>5</v>
      </c>
      <c r="K4467" t="s">
        <v>8280</v>
      </c>
      <c r="L4467" s="219" t="s">
        <v>13</v>
      </c>
      <c r="M4467" t="s">
        <v>14</v>
      </c>
      <c r="N4467" t="s">
        <v>309</v>
      </c>
      <c r="O4467" t="s">
        <v>1606</v>
      </c>
      <c r="P4467" t="s">
        <v>6386</v>
      </c>
      <c r="Q4467" s="236">
        <v>44712</v>
      </c>
      <c r="R4467" s="236">
        <v>44896</v>
      </c>
      <c r="S4467" t="s">
        <v>8452</v>
      </c>
      <c r="T4467" s="267"/>
      <c r="U4467" s="267"/>
      <c r="V4467" s="267"/>
      <c r="W4467" s="267"/>
      <c r="X4467"/>
      <c r="Y4467" t="s">
        <v>8641</v>
      </c>
      <c r="Z4467" t="s">
        <v>8642</v>
      </c>
      <c r="AA4467" t="s">
        <v>8643</v>
      </c>
      <c r="AB4467" s="273" t="str">
        <f>_xlfn.IFNA(IF(Table[[#This Row],[Programme Partner]]&lt;&gt;Table[[#This Row],[Implementing Partner]],CONCATENATE(Table[[#This Row],[Programme Partner]],"-",Table[[#This Row],[Implementing Partner]]),Table[[#This Row],[Programme Partner]]),"")</f>
        <v>UNHCR-NGOF</v>
      </c>
    </row>
    <row r="4468" spans="1:28" ht="16.5" customHeight="1">
      <c r="A4468" s="183">
        <v>4916</v>
      </c>
      <c r="B4468" s="264" t="s">
        <v>5273</v>
      </c>
      <c r="C4468" s="265" t="s">
        <v>5184</v>
      </c>
      <c r="D4468" s="266" t="s">
        <v>5273</v>
      </c>
      <c r="E4468" s="215" t="s">
        <v>27</v>
      </c>
      <c r="F4468" s="264" t="s">
        <v>8014</v>
      </c>
      <c r="G4468" t="s">
        <v>8243</v>
      </c>
      <c r="H4468" s="264" t="str">
        <f>IFERROR(VLOOKUP(Table[[#This Row],[Activity Details of Assistance]],WHAT!E:F,2,FALSE),"")</f>
        <v># of pit</v>
      </c>
      <c r="I4468" s="264"/>
      <c r="J4468">
        <v>8</v>
      </c>
      <c r="K4468" t="s">
        <v>8280</v>
      </c>
      <c r="L4468" s="219" t="s">
        <v>13</v>
      </c>
      <c r="M4468" t="s">
        <v>14</v>
      </c>
      <c r="N4468" t="s">
        <v>309</v>
      </c>
      <c r="O4468" t="s">
        <v>1606</v>
      </c>
      <c r="P4468" t="s">
        <v>6386</v>
      </c>
      <c r="Q4468" s="236">
        <v>44712</v>
      </c>
      <c r="R4468" s="236">
        <v>44896</v>
      </c>
      <c r="S4468" t="s">
        <v>8452</v>
      </c>
      <c r="T4468" s="267"/>
      <c r="U4468" s="267"/>
      <c r="V4468" s="267"/>
      <c r="W4468" s="267"/>
      <c r="X4468"/>
      <c r="Y4468" t="s">
        <v>8641</v>
      </c>
      <c r="Z4468" t="s">
        <v>8642</v>
      </c>
      <c r="AA4468" t="s">
        <v>8643</v>
      </c>
      <c r="AB4468" s="273" t="str">
        <f>_xlfn.IFNA(IF(Table[[#This Row],[Programme Partner]]&lt;&gt;Table[[#This Row],[Implementing Partner]],CONCATENATE(Table[[#This Row],[Programme Partner]],"-",Table[[#This Row],[Implementing Partner]]),Table[[#This Row],[Programme Partner]]),"")</f>
        <v>UNHCR-NGOF</v>
      </c>
    </row>
    <row r="4469" spans="1:28" ht="16.5" customHeight="1">
      <c r="A4469" s="183">
        <v>4917</v>
      </c>
      <c r="B4469" s="264" t="s">
        <v>5273</v>
      </c>
      <c r="C4469" s="265" t="s">
        <v>5184</v>
      </c>
      <c r="D4469" s="266" t="s">
        <v>5273</v>
      </c>
      <c r="E4469" s="215" t="s">
        <v>27</v>
      </c>
      <c r="F4469" s="264" t="s">
        <v>8014</v>
      </c>
      <c r="G4469" s="195" t="s">
        <v>8361</v>
      </c>
      <c r="H4469" s="264" t="str">
        <f>IFERROR(VLOOKUP(Table[[#This Row],[Activity Details of Assistance]],WHAT!E:F,2,FALSE),"")</f>
        <v># of plant</v>
      </c>
      <c r="I4469" s="264"/>
      <c r="J4469">
        <v>1</v>
      </c>
      <c r="K4469" t="s">
        <v>8280</v>
      </c>
      <c r="L4469" s="219" t="s">
        <v>13</v>
      </c>
      <c r="M4469" t="s">
        <v>14</v>
      </c>
      <c r="N4469" t="s">
        <v>309</v>
      </c>
      <c r="O4469" t="s">
        <v>1606</v>
      </c>
      <c r="P4469" t="s">
        <v>6386</v>
      </c>
      <c r="Q4469" s="236">
        <v>44712</v>
      </c>
      <c r="R4469" s="236">
        <v>44896</v>
      </c>
      <c r="S4469" t="s">
        <v>8452</v>
      </c>
      <c r="T4469" s="267"/>
      <c r="U4469" s="267"/>
      <c r="V4469" s="267"/>
      <c r="W4469" s="267"/>
      <c r="X4469"/>
      <c r="Y4469" t="s">
        <v>8641</v>
      </c>
      <c r="Z4469" t="s">
        <v>8642</v>
      </c>
      <c r="AA4469" t="s">
        <v>8643</v>
      </c>
      <c r="AB4469" s="273" t="str">
        <f>_xlfn.IFNA(IF(Table[[#This Row],[Programme Partner]]&lt;&gt;Table[[#This Row],[Implementing Partner]],CONCATENATE(Table[[#This Row],[Programme Partner]],"-",Table[[#This Row],[Implementing Partner]]),Table[[#This Row],[Programme Partner]]),"")</f>
        <v>UNHCR-NGOF</v>
      </c>
    </row>
    <row r="4470" spans="1:28" ht="16.5" customHeight="1">
      <c r="A4470" s="183">
        <v>4918</v>
      </c>
      <c r="B4470" s="264" t="s">
        <v>5273</v>
      </c>
      <c r="C4470" s="265" t="s">
        <v>5184</v>
      </c>
      <c r="D4470" s="266" t="s">
        <v>5273</v>
      </c>
      <c r="E4470" s="215" t="s">
        <v>27</v>
      </c>
      <c r="F4470" s="264" t="s">
        <v>8011</v>
      </c>
      <c r="G4470" s="195" t="s">
        <v>8584</v>
      </c>
      <c r="H4470" s="264" t="str">
        <f>IFERROR(VLOOKUP(Table[[#This Row],[Activity Details of Assistance]],WHAT!E:F,2,FALSE),"")</f>
        <v># of tube well</v>
      </c>
      <c r="I4470" s="264"/>
      <c r="J4470">
        <v>152</v>
      </c>
      <c r="K4470" t="s">
        <v>8280</v>
      </c>
      <c r="L4470" s="219" t="s">
        <v>13</v>
      </c>
      <c r="M4470" t="s">
        <v>14</v>
      </c>
      <c r="N4470" t="s">
        <v>309</v>
      </c>
      <c r="O4470" t="s">
        <v>1606</v>
      </c>
      <c r="P4470" t="s">
        <v>6480</v>
      </c>
      <c r="Q4470" s="236">
        <v>44712</v>
      </c>
      <c r="R4470" s="236">
        <v>44896</v>
      </c>
      <c r="S4470" t="s">
        <v>8452</v>
      </c>
      <c r="T4470" s="267"/>
      <c r="U4470" s="267"/>
      <c r="V4470" s="267"/>
      <c r="W4470" s="267"/>
      <c r="X4470"/>
      <c r="Y4470" t="s">
        <v>8641</v>
      </c>
      <c r="Z4470" t="s">
        <v>8642</v>
      </c>
      <c r="AA4470" t="s">
        <v>8643</v>
      </c>
      <c r="AB4470" s="273" t="str">
        <f>_xlfn.IFNA(IF(Table[[#This Row],[Programme Partner]]&lt;&gt;Table[[#This Row],[Implementing Partner]],CONCATENATE(Table[[#This Row],[Programme Partner]],"-",Table[[#This Row],[Implementing Partner]]),Table[[#This Row],[Programme Partner]]),"")</f>
        <v>UNHCR-NGOF</v>
      </c>
    </row>
    <row r="4471" spans="1:28" ht="16.5" customHeight="1">
      <c r="A4471" s="183">
        <v>4919</v>
      </c>
      <c r="B4471" s="264" t="s">
        <v>5273</v>
      </c>
      <c r="C4471" s="265" t="s">
        <v>5184</v>
      </c>
      <c r="D4471" s="266" t="s">
        <v>5273</v>
      </c>
      <c r="E4471" s="215" t="s">
        <v>27</v>
      </c>
      <c r="F4471" s="264" t="s">
        <v>8011</v>
      </c>
      <c r="G4471" t="s">
        <v>8355</v>
      </c>
      <c r="H4471" s="264" t="str">
        <f>IFERROR(VLOOKUP(Table[[#This Row],[Activity Details of Assistance]],WHAT!E:F,2,FALSE),"")</f>
        <v># of water network</v>
      </c>
      <c r="I4471" s="264"/>
      <c r="J4471">
        <v>2</v>
      </c>
      <c r="K4471" t="s">
        <v>8280</v>
      </c>
      <c r="L4471" s="219" t="s">
        <v>13</v>
      </c>
      <c r="M4471" t="s">
        <v>14</v>
      </c>
      <c r="N4471" t="s">
        <v>309</v>
      </c>
      <c r="O4471" t="s">
        <v>1606</v>
      </c>
      <c r="P4471" t="s">
        <v>6480</v>
      </c>
      <c r="Q4471" s="236">
        <v>44712</v>
      </c>
      <c r="R4471" s="236">
        <v>44896</v>
      </c>
      <c r="S4471" t="s">
        <v>8452</v>
      </c>
      <c r="T4471" s="267"/>
      <c r="U4471" s="267"/>
      <c r="V4471" s="267"/>
      <c r="W4471" s="267"/>
      <c r="X4471"/>
      <c r="Y4471" t="s">
        <v>8641</v>
      </c>
      <c r="Z4471" t="s">
        <v>8642</v>
      </c>
      <c r="AA4471" t="s">
        <v>8643</v>
      </c>
      <c r="AB4471" s="273" t="str">
        <f>_xlfn.IFNA(IF(Table[[#This Row],[Programme Partner]]&lt;&gt;Table[[#This Row],[Implementing Partner]],CONCATENATE(Table[[#This Row],[Programme Partner]],"-",Table[[#This Row],[Implementing Partner]]),Table[[#This Row],[Programme Partner]]),"")</f>
        <v>UNHCR-NGOF</v>
      </c>
    </row>
    <row r="4472" spans="1:28" ht="16.5" customHeight="1">
      <c r="A4472" s="183">
        <v>4920</v>
      </c>
      <c r="B4472" s="264" t="s">
        <v>5273</v>
      </c>
      <c r="C4472" s="265" t="s">
        <v>5184</v>
      </c>
      <c r="D4472" s="266" t="s">
        <v>5273</v>
      </c>
      <c r="E4472" s="215" t="s">
        <v>27</v>
      </c>
      <c r="F4472" s="264" t="s">
        <v>8012</v>
      </c>
      <c r="G4472" s="195" t="s">
        <v>8365</v>
      </c>
      <c r="H4472" s="264" t="str">
        <f>IFERROR(VLOOKUP(Table[[#This Row],[Activity Details of Assistance]],WHAT!E:F,2,FALSE),"")</f>
        <v># of door</v>
      </c>
      <c r="I4472" s="264"/>
      <c r="J4472">
        <v>5</v>
      </c>
      <c r="K4472" t="s">
        <v>8280</v>
      </c>
      <c r="L4472" s="219" t="s">
        <v>13</v>
      </c>
      <c r="M4472" t="s">
        <v>14</v>
      </c>
      <c r="N4472" t="s">
        <v>309</v>
      </c>
      <c r="O4472" t="s">
        <v>1606</v>
      </c>
      <c r="P4472" t="s">
        <v>6480</v>
      </c>
      <c r="Q4472" s="236">
        <v>44712</v>
      </c>
      <c r="R4472" s="236">
        <v>44896</v>
      </c>
      <c r="S4472" t="s">
        <v>8452</v>
      </c>
      <c r="T4472" s="267"/>
      <c r="U4472" s="267"/>
      <c r="V4472" s="267"/>
      <c r="W4472" s="267"/>
      <c r="X4472"/>
      <c r="Y4472" t="s">
        <v>8641</v>
      </c>
      <c r="Z4472" t="s">
        <v>8642</v>
      </c>
      <c r="AA4472" t="s">
        <v>8643</v>
      </c>
      <c r="AB4472" s="273" t="str">
        <f>_xlfn.IFNA(IF(Table[[#This Row],[Programme Partner]]&lt;&gt;Table[[#This Row],[Implementing Partner]],CONCATENATE(Table[[#This Row],[Programme Partner]],"-",Table[[#This Row],[Implementing Partner]]),Table[[#This Row],[Programme Partner]]),"")</f>
        <v>UNHCR-NGOF</v>
      </c>
    </row>
    <row r="4473" spans="1:28" ht="16.5" customHeight="1">
      <c r="A4473" s="183">
        <v>4921</v>
      </c>
      <c r="B4473" s="264" t="s">
        <v>5273</v>
      </c>
      <c r="C4473" s="265" t="s">
        <v>5184</v>
      </c>
      <c r="D4473" s="266" t="s">
        <v>5273</v>
      </c>
      <c r="E4473" s="215" t="s">
        <v>27</v>
      </c>
      <c r="F4473" s="264" t="s">
        <v>8012</v>
      </c>
      <c r="G4473" t="s">
        <v>8359</v>
      </c>
      <c r="H4473" s="264" t="str">
        <f>IFERROR(VLOOKUP(Table[[#This Row],[Activity Details of Assistance]],WHAT!E:F,2,FALSE),"")</f>
        <v># of FSM Site</v>
      </c>
      <c r="I4473" s="264"/>
      <c r="J4473">
        <v>4</v>
      </c>
      <c r="K4473" t="s">
        <v>8280</v>
      </c>
      <c r="L4473" s="219" t="s">
        <v>13</v>
      </c>
      <c r="M4473" t="s">
        <v>14</v>
      </c>
      <c r="N4473" t="s">
        <v>309</v>
      </c>
      <c r="O4473" t="s">
        <v>1606</v>
      </c>
      <c r="P4473" t="s">
        <v>6480</v>
      </c>
      <c r="Q4473" s="236">
        <v>44712</v>
      </c>
      <c r="R4473" s="236">
        <v>44896</v>
      </c>
      <c r="S4473" t="s">
        <v>8452</v>
      </c>
      <c r="T4473" s="267"/>
      <c r="U4473" s="267"/>
      <c r="V4473" s="267"/>
      <c r="W4473" s="267"/>
      <c r="X4473"/>
      <c r="Y4473" t="s">
        <v>8641</v>
      </c>
      <c r="Z4473" t="s">
        <v>8642</v>
      </c>
      <c r="AA4473" t="s">
        <v>8643</v>
      </c>
      <c r="AB4473" s="273" t="str">
        <f>_xlfn.IFNA(IF(Table[[#This Row],[Programme Partner]]&lt;&gt;Table[[#This Row],[Implementing Partner]],CONCATENATE(Table[[#This Row],[Programme Partner]],"-",Table[[#This Row],[Implementing Partner]]),Table[[#This Row],[Programme Partner]]),"")</f>
        <v>UNHCR-NGOF</v>
      </c>
    </row>
    <row r="4474" spans="1:28" ht="16.5" customHeight="1">
      <c r="A4474" s="183">
        <v>4922</v>
      </c>
      <c r="B4474" s="264" t="s">
        <v>5273</v>
      </c>
      <c r="C4474" s="265" t="s">
        <v>5184</v>
      </c>
      <c r="D4474" s="266" t="s">
        <v>5273</v>
      </c>
      <c r="E4474" s="215" t="s">
        <v>27</v>
      </c>
      <c r="F4474" s="264" t="s">
        <v>8012</v>
      </c>
      <c r="G4474" t="s">
        <v>8356</v>
      </c>
      <c r="H4474" s="264" t="str">
        <f>IFERROR(VLOOKUP(Table[[#This Row],[Activity Details of Assistance]],WHAT!E:F,2,FALSE),"")</f>
        <v># of FSM Site</v>
      </c>
      <c r="I4474" s="264"/>
      <c r="J4474">
        <v>1</v>
      </c>
      <c r="K4474" t="s">
        <v>8280</v>
      </c>
      <c r="L4474" s="219" t="s">
        <v>13</v>
      </c>
      <c r="M4474" t="s">
        <v>14</v>
      </c>
      <c r="N4474" t="s">
        <v>309</v>
      </c>
      <c r="O4474" t="s">
        <v>1606</v>
      </c>
      <c r="P4474" t="s">
        <v>6480</v>
      </c>
      <c r="Q4474" s="236">
        <v>44712</v>
      </c>
      <c r="R4474" s="236">
        <v>44896</v>
      </c>
      <c r="S4474" t="s">
        <v>8452</v>
      </c>
      <c r="T4474" s="267"/>
      <c r="U4474" s="267"/>
      <c r="V4474" s="267"/>
      <c r="W4474" s="267"/>
      <c r="X4474"/>
      <c r="Y4474" t="s">
        <v>8641</v>
      </c>
      <c r="Z4474" t="s">
        <v>8642</v>
      </c>
      <c r="AA4474" t="s">
        <v>8643</v>
      </c>
      <c r="AB4474" s="273" t="str">
        <f>_xlfn.IFNA(IF(Table[[#This Row],[Programme Partner]]&lt;&gt;Table[[#This Row],[Implementing Partner]],CONCATENATE(Table[[#This Row],[Programme Partner]],"-",Table[[#This Row],[Implementing Partner]]),Table[[#This Row],[Programme Partner]]),"")</f>
        <v>UNHCR-NGOF</v>
      </c>
    </row>
    <row r="4475" spans="1:28" ht="16.5" customHeight="1">
      <c r="A4475" s="183">
        <v>4923</v>
      </c>
      <c r="B4475" s="264" t="s">
        <v>5273</v>
      </c>
      <c r="C4475" s="265" t="s">
        <v>5184</v>
      </c>
      <c r="D4475" s="266" t="s">
        <v>5273</v>
      </c>
      <c r="E4475" s="215" t="s">
        <v>27</v>
      </c>
      <c r="F4475" s="264" t="s">
        <v>8012</v>
      </c>
      <c r="G4475" t="s">
        <v>8354</v>
      </c>
      <c r="H4475" s="264" t="str">
        <f>IFERROR(VLOOKUP(Table[[#This Row],[Activity Details of Assistance]],WHAT!E:F,2,FALSE),"")</f>
        <v># of door</v>
      </c>
      <c r="I4475" s="264"/>
      <c r="J4475">
        <v>5</v>
      </c>
      <c r="K4475" t="s">
        <v>8280</v>
      </c>
      <c r="L4475" s="219" t="s">
        <v>13</v>
      </c>
      <c r="M4475" t="s">
        <v>14</v>
      </c>
      <c r="N4475" t="s">
        <v>309</v>
      </c>
      <c r="O4475" t="s">
        <v>1606</v>
      </c>
      <c r="P4475" t="s">
        <v>6480</v>
      </c>
      <c r="Q4475" s="236">
        <v>44712</v>
      </c>
      <c r="R4475" s="236">
        <v>44896</v>
      </c>
      <c r="S4475" t="s">
        <v>8452</v>
      </c>
      <c r="T4475" s="267"/>
      <c r="U4475" s="267"/>
      <c r="V4475" s="267"/>
      <c r="W4475" s="267"/>
      <c r="X4475"/>
      <c r="Y4475" t="s">
        <v>8641</v>
      </c>
      <c r="Z4475" t="s">
        <v>8642</v>
      </c>
      <c r="AA4475" t="s">
        <v>8643</v>
      </c>
      <c r="AB4475" s="273" t="str">
        <f>_xlfn.IFNA(IF(Table[[#This Row],[Programme Partner]]&lt;&gt;Table[[#This Row],[Implementing Partner]],CONCATENATE(Table[[#This Row],[Programme Partner]],"-",Table[[#This Row],[Implementing Partner]]),Table[[#This Row],[Programme Partner]]),"")</f>
        <v>UNHCR-NGOF</v>
      </c>
    </row>
    <row r="4476" spans="1:28" ht="16.5" customHeight="1">
      <c r="A4476" s="183">
        <v>4924</v>
      </c>
      <c r="B4476" s="264" t="s">
        <v>5273</v>
      </c>
      <c r="C4476" s="265" t="s">
        <v>5184</v>
      </c>
      <c r="D4476" s="266" t="s">
        <v>5273</v>
      </c>
      <c r="E4476" s="215" t="s">
        <v>27</v>
      </c>
      <c r="F4476" s="264" t="s">
        <v>8012</v>
      </c>
      <c r="G4476" s="195" t="s">
        <v>8586</v>
      </c>
      <c r="H4476" s="264" t="str">
        <f>IFERROR(VLOOKUP(Table[[#This Row],[Activity Details of Assistance]],WHAT!E:F,2,FALSE),"")</f>
        <v># of door</v>
      </c>
      <c r="I4476" s="264"/>
      <c r="J4476">
        <v>235</v>
      </c>
      <c r="K4476" t="s">
        <v>8280</v>
      </c>
      <c r="L4476" s="219" t="s">
        <v>13</v>
      </c>
      <c r="M4476" t="s">
        <v>14</v>
      </c>
      <c r="N4476" t="s">
        <v>309</v>
      </c>
      <c r="O4476" t="s">
        <v>1606</v>
      </c>
      <c r="P4476" t="s">
        <v>6480</v>
      </c>
      <c r="Q4476" s="236">
        <v>44712</v>
      </c>
      <c r="R4476" s="236">
        <v>44896</v>
      </c>
      <c r="S4476" t="s">
        <v>8452</v>
      </c>
      <c r="T4476" s="267"/>
      <c r="U4476" s="267"/>
      <c r="V4476" s="267"/>
      <c r="W4476" s="267"/>
      <c r="X4476"/>
      <c r="Y4476" t="s">
        <v>8641</v>
      </c>
      <c r="Z4476" t="s">
        <v>8642</v>
      </c>
      <c r="AA4476" t="s">
        <v>8643</v>
      </c>
      <c r="AB4476" s="273" t="str">
        <f>_xlfn.IFNA(IF(Table[[#This Row],[Programme Partner]]&lt;&gt;Table[[#This Row],[Implementing Partner]],CONCATENATE(Table[[#This Row],[Programme Partner]],"-",Table[[#This Row],[Implementing Partner]]),Table[[#This Row],[Programme Partner]]),"")</f>
        <v>UNHCR-NGOF</v>
      </c>
    </row>
    <row r="4477" spans="1:28" ht="16.5" customHeight="1">
      <c r="A4477" s="183">
        <v>4925</v>
      </c>
      <c r="B4477" s="264" t="s">
        <v>5273</v>
      </c>
      <c r="C4477" s="265" t="s">
        <v>5184</v>
      </c>
      <c r="D4477" s="266" t="s">
        <v>5273</v>
      </c>
      <c r="E4477" s="215" t="s">
        <v>27</v>
      </c>
      <c r="F4477" s="264" t="s">
        <v>8012</v>
      </c>
      <c r="G4477" t="s">
        <v>8357</v>
      </c>
      <c r="H4477" s="264" t="str">
        <f>IFERROR(VLOOKUP(Table[[#This Row],[Activity Details of Assistance]],WHAT!E:F,2,FALSE),"")</f>
        <v># of door</v>
      </c>
      <c r="I4477" s="264"/>
      <c r="J4477">
        <v>216</v>
      </c>
      <c r="K4477" t="s">
        <v>8280</v>
      </c>
      <c r="L4477" s="219" t="s">
        <v>13</v>
      </c>
      <c r="M4477" t="s">
        <v>14</v>
      </c>
      <c r="N4477" t="s">
        <v>309</v>
      </c>
      <c r="O4477" t="s">
        <v>1606</v>
      </c>
      <c r="P4477" t="s">
        <v>6480</v>
      </c>
      <c r="Q4477" s="236">
        <v>44712</v>
      </c>
      <c r="R4477" s="236">
        <v>44896</v>
      </c>
      <c r="S4477" t="s">
        <v>8452</v>
      </c>
      <c r="T4477" s="267"/>
      <c r="U4477" s="267"/>
      <c r="V4477" s="267"/>
      <c r="W4477" s="267"/>
      <c r="X4477"/>
      <c r="Y4477" t="s">
        <v>8641</v>
      </c>
      <c r="Z4477" t="s">
        <v>8642</v>
      </c>
      <c r="AA4477" t="s">
        <v>8643</v>
      </c>
      <c r="AB4477" s="273" t="str">
        <f>_xlfn.IFNA(IF(Table[[#This Row],[Programme Partner]]&lt;&gt;Table[[#This Row],[Implementing Partner]],CONCATENATE(Table[[#This Row],[Programme Partner]],"-",Table[[#This Row],[Implementing Partner]]),Table[[#This Row],[Programme Partner]]),"")</f>
        <v>UNHCR-NGOF</v>
      </c>
    </row>
    <row r="4478" spans="1:28" ht="16.5" customHeight="1">
      <c r="A4478" s="183">
        <v>4926</v>
      </c>
      <c r="B4478" s="264" t="s">
        <v>5273</v>
      </c>
      <c r="C4478" s="265" t="s">
        <v>5184</v>
      </c>
      <c r="D4478" s="266" t="s">
        <v>5273</v>
      </c>
      <c r="E4478" s="215" t="s">
        <v>27</v>
      </c>
      <c r="F4478" s="264" t="s">
        <v>8013</v>
      </c>
      <c r="G4478" s="195" t="s">
        <v>8313</v>
      </c>
      <c r="H4478" s="264" t="str">
        <f>IFERROR(VLOOKUP(Table[[#This Row],[Activity Details of Assistance]],WHAT!E:F,2,FALSE),"")</f>
        <v># of HP sessions at community level</v>
      </c>
      <c r="I4478" s="264"/>
      <c r="J4478">
        <v>100</v>
      </c>
      <c r="K4478" t="s">
        <v>8280</v>
      </c>
      <c r="L4478" s="219" t="s">
        <v>13</v>
      </c>
      <c r="M4478" t="s">
        <v>14</v>
      </c>
      <c r="N4478" t="s">
        <v>309</v>
      </c>
      <c r="O4478" t="s">
        <v>1606</v>
      </c>
      <c r="P4478" t="s">
        <v>6480</v>
      </c>
      <c r="Q4478" s="236">
        <v>44712</v>
      </c>
      <c r="R4478" s="236">
        <v>44896</v>
      </c>
      <c r="S4478" t="s">
        <v>8452</v>
      </c>
      <c r="T4478" s="267"/>
      <c r="U4478" s="267"/>
      <c r="V4478" s="267"/>
      <c r="W4478" s="267"/>
      <c r="X4478"/>
      <c r="Y4478" t="s">
        <v>8641</v>
      </c>
      <c r="Z4478" t="s">
        <v>8642</v>
      </c>
      <c r="AA4478" t="s">
        <v>8643</v>
      </c>
      <c r="AB4478" s="273" t="str">
        <f>_xlfn.IFNA(IF(Table[[#This Row],[Programme Partner]]&lt;&gt;Table[[#This Row],[Implementing Partner]],CONCATENATE(Table[[#This Row],[Programme Partner]],"-",Table[[#This Row],[Implementing Partner]]),Table[[#This Row],[Programme Partner]]),"")</f>
        <v>UNHCR-NGOF</v>
      </c>
    </row>
    <row r="4479" spans="1:28" ht="16.5" customHeight="1">
      <c r="A4479" s="183">
        <v>4927</v>
      </c>
      <c r="B4479" s="264" t="s">
        <v>5273</v>
      </c>
      <c r="C4479" s="265" t="s">
        <v>5184</v>
      </c>
      <c r="D4479" s="266" t="s">
        <v>5273</v>
      </c>
      <c r="E4479" s="215" t="s">
        <v>27</v>
      </c>
      <c r="F4479" s="264" t="s">
        <v>8013</v>
      </c>
      <c r="G4479" s="195" t="s">
        <v>8314</v>
      </c>
      <c r="H4479" s="264" t="str">
        <f>IFERROR(VLOOKUP(Table[[#This Row],[Activity Details of Assistance]],WHAT!E:F,2,FALSE),"")</f>
        <v># of HP sessions at HH level</v>
      </c>
      <c r="I4479" s="264"/>
      <c r="J4479">
        <v>4134</v>
      </c>
      <c r="K4479" t="s">
        <v>8280</v>
      </c>
      <c r="L4479" s="219" t="s">
        <v>13</v>
      </c>
      <c r="M4479" t="s">
        <v>14</v>
      </c>
      <c r="N4479" t="s">
        <v>309</v>
      </c>
      <c r="O4479" t="s">
        <v>1606</v>
      </c>
      <c r="P4479" t="s">
        <v>6480</v>
      </c>
      <c r="Q4479" s="236">
        <v>44712</v>
      </c>
      <c r="R4479" s="236">
        <v>44896</v>
      </c>
      <c r="S4479" t="s">
        <v>8452</v>
      </c>
      <c r="T4479" s="267"/>
      <c r="U4479" s="267"/>
      <c r="V4479" s="267"/>
      <c r="W4479" s="267"/>
      <c r="X4479"/>
      <c r="Y4479" t="s">
        <v>8641</v>
      </c>
      <c r="Z4479" t="s">
        <v>8642</v>
      </c>
      <c r="AA4479" t="s">
        <v>8643</v>
      </c>
      <c r="AB4479" s="273" t="str">
        <f>_xlfn.IFNA(IF(Table[[#This Row],[Programme Partner]]&lt;&gt;Table[[#This Row],[Implementing Partner]],CONCATENATE(Table[[#This Row],[Programme Partner]],"-",Table[[#This Row],[Implementing Partner]]),Table[[#This Row],[Programme Partner]]),"")</f>
        <v>UNHCR-NGOF</v>
      </c>
    </row>
    <row r="4480" spans="1:28" ht="16.5" customHeight="1">
      <c r="A4480" s="183">
        <v>4928</v>
      </c>
      <c r="B4480" s="264" t="s">
        <v>5273</v>
      </c>
      <c r="C4480" s="265" t="s">
        <v>5184</v>
      </c>
      <c r="D4480" s="266" t="s">
        <v>5273</v>
      </c>
      <c r="E4480" s="215" t="s">
        <v>27</v>
      </c>
      <c r="F4480" s="264" t="s">
        <v>8013</v>
      </c>
      <c r="G4480" t="s">
        <v>8374</v>
      </c>
      <c r="H4480" s="264" t="str">
        <f>IFERROR(VLOOKUP(Table[[#This Row],[Activity Details of Assistance]],WHAT!E:F,2,FALSE),"")</f>
        <v># of HP sessions at institution level</v>
      </c>
      <c r="I4480" s="264"/>
      <c r="J4480">
        <v>7</v>
      </c>
      <c r="K4480" t="s">
        <v>8280</v>
      </c>
      <c r="L4480" s="219" t="s">
        <v>13</v>
      </c>
      <c r="M4480" t="s">
        <v>14</v>
      </c>
      <c r="N4480" t="s">
        <v>309</v>
      </c>
      <c r="O4480" t="s">
        <v>1606</v>
      </c>
      <c r="P4480" t="s">
        <v>6480</v>
      </c>
      <c r="Q4480" s="236">
        <v>44712</v>
      </c>
      <c r="R4480" s="236">
        <v>44896</v>
      </c>
      <c r="S4480" t="s">
        <v>8452</v>
      </c>
      <c r="T4480" s="267"/>
      <c r="U4480" s="267"/>
      <c r="V4480" s="267"/>
      <c r="W4480" s="267"/>
      <c r="X4480"/>
      <c r="Y4480" t="s">
        <v>8641</v>
      </c>
      <c r="Z4480" t="s">
        <v>8642</v>
      </c>
      <c r="AA4480" t="s">
        <v>8643</v>
      </c>
      <c r="AB4480" s="273" t="str">
        <f>_xlfn.IFNA(IF(Table[[#This Row],[Programme Partner]]&lt;&gt;Table[[#This Row],[Implementing Partner]],CONCATENATE(Table[[#This Row],[Programme Partner]],"-",Table[[#This Row],[Implementing Partner]]),Table[[#This Row],[Programme Partner]]),"")</f>
        <v>UNHCR-NGOF</v>
      </c>
    </row>
    <row r="4481" spans="1:28" ht="16.5" customHeight="1">
      <c r="A4481" s="183">
        <v>4929</v>
      </c>
      <c r="B4481" s="264" t="s">
        <v>5273</v>
      </c>
      <c r="C4481" s="265" t="s">
        <v>5184</v>
      </c>
      <c r="D4481" s="266" t="s">
        <v>5273</v>
      </c>
      <c r="E4481" s="215" t="s">
        <v>27</v>
      </c>
      <c r="F4481" s="264" t="s">
        <v>8013</v>
      </c>
      <c r="G4481" t="s">
        <v>8317</v>
      </c>
      <c r="H4481" s="264" t="str">
        <f>IFERROR(VLOOKUP(Table[[#This Row],[Activity Details of Assistance]],WHAT!E:F,2,FALSE),"")</f>
        <v># of estimated persons reached by mass-media campaign</v>
      </c>
      <c r="I4481" s="264"/>
      <c r="J4481">
        <v>11</v>
      </c>
      <c r="K4481" t="s">
        <v>8280</v>
      </c>
      <c r="L4481" s="219" t="s">
        <v>13</v>
      </c>
      <c r="M4481" t="s">
        <v>14</v>
      </c>
      <c r="N4481" t="s">
        <v>309</v>
      </c>
      <c r="O4481" t="s">
        <v>1606</v>
      </c>
      <c r="P4481" t="s">
        <v>6480</v>
      </c>
      <c r="Q4481" s="236">
        <v>44712</v>
      </c>
      <c r="R4481" s="236">
        <v>44896</v>
      </c>
      <c r="S4481" t="s">
        <v>8452</v>
      </c>
      <c r="T4481" s="267"/>
      <c r="U4481" s="267"/>
      <c r="V4481" s="267"/>
      <c r="W4481" s="267"/>
      <c r="X4481"/>
      <c r="Y4481" t="s">
        <v>8641</v>
      </c>
      <c r="Z4481" t="s">
        <v>8642</v>
      </c>
      <c r="AA4481" t="s">
        <v>8643</v>
      </c>
      <c r="AB4481" s="273" t="str">
        <f>_xlfn.IFNA(IF(Table[[#This Row],[Programme Partner]]&lt;&gt;Table[[#This Row],[Implementing Partner]],CONCATENATE(Table[[#This Row],[Programme Partner]],"-",Table[[#This Row],[Implementing Partner]]),Table[[#This Row],[Programme Partner]]),"")</f>
        <v>UNHCR-NGOF</v>
      </c>
    </row>
    <row r="4482" spans="1:28" ht="16.5" customHeight="1">
      <c r="A4482" s="183">
        <v>4930</v>
      </c>
      <c r="B4482" s="264" t="s">
        <v>5273</v>
      </c>
      <c r="C4482" s="265" t="s">
        <v>5184</v>
      </c>
      <c r="D4482" s="266" t="s">
        <v>5273</v>
      </c>
      <c r="E4482" s="215" t="s">
        <v>27</v>
      </c>
      <c r="F4482" s="264" t="s">
        <v>8013</v>
      </c>
      <c r="G4482" t="s">
        <v>8315</v>
      </c>
      <c r="H4482" s="264" t="str">
        <f>IFERROR(VLOOKUP(Table[[#This Row],[Activity Details of Assistance]],WHAT!E:F,2,FALSE),"")</f>
        <v># of handwashing station</v>
      </c>
      <c r="I4482" s="264"/>
      <c r="J4482">
        <v>5</v>
      </c>
      <c r="K4482" t="s">
        <v>8280</v>
      </c>
      <c r="L4482" s="219" t="s">
        <v>13</v>
      </c>
      <c r="M4482" t="s">
        <v>14</v>
      </c>
      <c r="N4482" t="s">
        <v>309</v>
      </c>
      <c r="O4482" t="s">
        <v>1606</v>
      </c>
      <c r="P4482" t="s">
        <v>6480</v>
      </c>
      <c r="Q4482" s="236">
        <v>44712</v>
      </c>
      <c r="R4482" s="236">
        <v>44896</v>
      </c>
      <c r="S4482" t="s">
        <v>8452</v>
      </c>
      <c r="T4482" s="267"/>
      <c r="U4482" s="267"/>
      <c r="V4482" s="267"/>
      <c r="W4482" s="267"/>
      <c r="X4482"/>
      <c r="Y4482" t="s">
        <v>8641</v>
      </c>
      <c r="Z4482" t="s">
        <v>8642</v>
      </c>
      <c r="AA4482" t="s">
        <v>8643</v>
      </c>
      <c r="AB4482" s="273" t="str">
        <f>_xlfn.IFNA(IF(Table[[#This Row],[Programme Partner]]&lt;&gt;Table[[#This Row],[Implementing Partner]],CONCATENATE(Table[[#This Row],[Programme Partner]],"-",Table[[#This Row],[Implementing Partner]]),Table[[#This Row],[Programme Partner]]),"")</f>
        <v>UNHCR-NGOF</v>
      </c>
    </row>
    <row r="4483" spans="1:28" ht="16.5" customHeight="1">
      <c r="A4483" s="183">
        <v>4931</v>
      </c>
      <c r="B4483" s="264" t="s">
        <v>5273</v>
      </c>
      <c r="C4483" s="265" t="s">
        <v>5184</v>
      </c>
      <c r="D4483" s="266" t="s">
        <v>5273</v>
      </c>
      <c r="E4483" s="215" t="s">
        <v>27</v>
      </c>
      <c r="F4483" s="264" t="s">
        <v>8014</v>
      </c>
      <c r="G4483" t="s">
        <v>8243</v>
      </c>
      <c r="H4483" s="264" t="str">
        <f>IFERROR(VLOOKUP(Table[[#This Row],[Activity Details of Assistance]],WHAT!E:F,2,FALSE),"")</f>
        <v># of pit</v>
      </c>
      <c r="I4483" s="264"/>
      <c r="J4483">
        <v>12</v>
      </c>
      <c r="K4483" t="s">
        <v>8280</v>
      </c>
      <c r="L4483" s="219" t="s">
        <v>13</v>
      </c>
      <c r="M4483" t="s">
        <v>14</v>
      </c>
      <c r="N4483" t="s">
        <v>309</v>
      </c>
      <c r="O4483" t="s">
        <v>1606</v>
      </c>
      <c r="P4483" t="s">
        <v>6480</v>
      </c>
      <c r="Q4483" s="236">
        <v>44712</v>
      </c>
      <c r="R4483" s="236">
        <v>44896</v>
      </c>
      <c r="S4483" t="s">
        <v>8452</v>
      </c>
      <c r="T4483" s="267"/>
      <c r="U4483" s="267"/>
      <c r="V4483" s="267"/>
      <c r="W4483" s="267"/>
      <c r="X4483"/>
      <c r="Y4483" t="s">
        <v>8641</v>
      </c>
      <c r="Z4483" t="s">
        <v>8642</v>
      </c>
      <c r="AA4483" t="s">
        <v>8643</v>
      </c>
      <c r="AB4483" s="273" t="str">
        <f>_xlfn.IFNA(IF(Table[[#This Row],[Programme Partner]]&lt;&gt;Table[[#This Row],[Implementing Partner]],CONCATENATE(Table[[#This Row],[Programme Partner]],"-",Table[[#This Row],[Implementing Partner]]),Table[[#This Row],[Programme Partner]]),"")</f>
        <v>UNHCR-NGOF</v>
      </c>
    </row>
    <row r="4484" spans="1:28" ht="16.5" customHeight="1">
      <c r="A4484" s="183">
        <v>4932</v>
      </c>
      <c r="B4484" s="264" t="s">
        <v>5273</v>
      </c>
      <c r="C4484" s="265" t="s">
        <v>5184</v>
      </c>
      <c r="D4484" s="266" t="s">
        <v>5273</v>
      </c>
      <c r="E4484" s="215" t="s">
        <v>27</v>
      </c>
      <c r="F4484" s="264" t="s">
        <v>8014</v>
      </c>
      <c r="G4484" s="195" t="s">
        <v>8361</v>
      </c>
      <c r="H4484" s="264" t="str">
        <f>IFERROR(VLOOKUP(Table[[#This Row],[Activity Details of Assistance]],WHAT!E:F,2,FALSE),"")</f>
        <v># of plant</v>
      </c>
      <c r="I4484" s="264"/>
      <c r="J4484">
        <v>2</v>
      </c>
      <c r="K4484" t="s">
        <v>8280</v>
      </c>
      <c r="L4484" s="219" t="s">
        <v>13</v>
      </c>
      <c r="M4484" t="s">
        <v>14</v>
      </c>
      <c r="N4484" t="s">
        <v>309</v>
      </c>
      <c r="O4484" t="s">
        <v>1606</v>
      </c>
      <c r="P4484" t="s">
        <v>6480</v>
      </c>
      <c r="Q4484" s="236">
        <v>44712</v>
      </c>
      <c r="R4484" s="236">
        <v>44896</v>
      </c>
      <c r="S4484" t="s">
        <v>8452</v>
      </c>
      <c r="T4484" s="267"/>
      <c r="U4484" s="267"/>
      <c r="V4484" s="267"/>
      <c r="W4484" s="267"/>
      <c r="X4484"/>
      <c r="Y4484" t="s">
        <v>8641</v>
      </c>
      <c r="Z4484" t="s">
        <v>8642</v>
      </c>
      <c r="AA4484" t="s">
        <v>8643</v>
      </c>
      <c r="AB4484" s="273" t="str">
        <f>_xlfn.IFNA(IF(Table[[#This Row],[Programme Partner]]&lt;&gt;Table[[#This Row],[Implementing Partner]],CONCATENATE(Table[[#This Row],[Programme Partner]],"-",Table[[#This Row],[Implementing Partner]]),Table[[#This Row],[Programme Partner]]),"")</f>
        <v>UNHCR-NGOF</v>
      </c>
    </row>
    <row r="4485" spans="1:28" ht="16.5" customHeight="1">
      <c r="A4485" s="183">
        <v>4933</v>
      </c>
      <c r="B4485" s="264" t="s">
        <v>5273</v>
      </c>
      <c r="C4485" s="265" t="s">
        <v>5184</v>
      </c>
      <c r="D4485" s="266" t="s">
        <v>5273</v>
      </c>
      <c r="E4485" s="215" t="s">
        <v>27</v>
      </c>
      <c r="F4485" s="264" t="s">
        <v>8011</v>
      </c>
      <c r="G4485" t="s">
        <v>8355</v>
      </c>
      <c r="H4485" s="264" t="str">
        <f>IFERROR(VLOOKUP(Table[[#This Row],[Activity Details of Assistance]],WHAT!E:F,2,FALSE),"")</f>
        <v># of water network</v>
      </c>
      <c r="I4485" s="264"/>
      <c r="J4485">
        <v>1</v>
      </c>
      <c r="K4485" t="s">
        <v>8280</v>
      </c>
      <c r="L4485" s="219" t="s">
        <v>13</v>
      </c>
      <c r="M4485" t="s">
        <v>14</v>
      </c>
      <c r="N4485" t="s">
        <v>309</v>
      </c>
      <c r="O4485" t="s">
        <v>1607</v>
      </c>
      <c r="P4485" t="s">
        <v>4710</v>
      </c>
      <c r="Q4485" s="236">
        <v>44681</v>
      </c>
      <c r="R4485" s="236">
        <v>44896</v>
      </c>
      <c r="S4485" t="s">
        <v>8452</v>
      </c>
      <c r="T4485" s="267"/>
      <c r="U4485" s="267"/>
      <c r="V4485" s="267"/>
      <c r="W4485" s="267"/>
      <c r="X4485" t="s">
        <v>5756</v>
      </c>
      <c r="Y4485" t="s">
        <v>8641</v>
      </c>
      <c r="Z4485" t="s">
        <v>8642</v>
      </c>
      <c r="AA4485" t="s">
        <v>8643</v>
      </c>
      <c r="AB4485" s="273" t="str">
        <f>_xlfn.IFNA(IF(Table[[#This Row],[Programme Partner]]&lt;&gt;Table[[#This Row],[Implementing Partner]],CONCATENATE(Table[[#This Row],[Programme Partner]],"-",Table[[#This Row],[Implementing Partner]]),Table[[#This Row],[Programme Partner]]),"")</f>
        <v>UNHCR-NGOF</v>
      </c>
    </row>
    <row r="4486" spans="1:28" ht="16.5" customHeight="1">
      <c r="A4486" s="183">
        <v>4934</v>
      </c>
      <c r="B4486" s="264" t="s">
        <v>5273</v>
      </c>
      <c r="C4486" s="265" t="s">
        <v>5184</v>
      </c>
      <c r="D4486" s="266" t="s">
        <v>5273</v>
      </c>
      <c r="E4486" s="215" t="s">
        <v>27</v>
      </c>
      <c r="F4486" s="264" t="s">
        <v>8012</v>
      </c>
      <c r="G4486" s="195" t="s">
        <v>8365</v>
      </c>
      <c r="H4486" s="264" t="str">
        <f>IFERROR(VLOOKUP(Table[[#This Row],[Activity Details of Assistance]],WHAT!E:F,2,FALSE),"")</f>
        <v># of door</v>
      </c>
      <c r="I4486" s="264"/>
      <c r="J4486">
        <v>6</v>
      </c>
      <c r="K4486" t="s">
        <v>8280</v>
      </c>
      <c r="L4486" s="219" t="s">
        <v>13</v>
      </c>
      <c r="M4486" t="s">
        <v>14</v>
      </c>
      <c r="N4486" t="s">
        <v>309</v>
      </c>
      <c r="O4486" t="s">
        <v>1607</v>
      </c>
      <c r="P4486" t="s">
        <v>4710</v>
      </c>
      <c r="Q4486" s="236">
        <v>44712</v>
      </c>
      <c r="R4486" s="236">
        <v>44896</v>
      </c>
      <c r="S4486" t="s">
        <v>8452</v>
      </c>
      <c r="T4486" s="267"/>
      <c r="U4486" s="267"/>
      <c r="V4486" s="267"/>
      <c r="W4486" s="267"/>
      <c r="X4486"/>
      <c r="Y4486" t="s">
        <v>8641</v>
      </c>
      <c r="Z4486" t="s">
        <v>8642</v>
      </c>
      <c r="AA4486" t="s">
        <v>8643</v>
      </c>
      <c r="AB4486" s="273" t="str">
        <f>_xlfn.IFNA(IF(Table[[#This Row],[Programme Partner]]&lt;&gt;Table[[#This Row],[Implementing Partner]],CONCATENATE(Table[[#This Row],[Programme Partner]],"-",Table[[#This Row],[Implementing Partner]]),Table[[#This Row],[Programme Partner]]),"")</f>
        <v>UNHCR-NGOF</v>
      </c>
    </row>
    <row r="4487" spans="1:28" ht="16.5" customHeight="1">
      <c r="A4487" s="183">
        <v>4935</v>
      </c>
      <c r="B4487" s="264" t="s">
        <v>5273</v>
      </c>
      <c r="C4487" s="265" t="s">
        <v>5184</v>
      </c>
      <c r="D4487" s="266" t="s">
        <v>5273</v>
      </c>
      <c r="E4487" s="215" t="s">
        <v>27</v>
      </c>
      <c r="F4487" s="264" t="s">
        <v>8012</v>
      </c>
      <c r="G4487" t="s">
        <v>8359</v>
      </c>
      <c r="H4487" s="264" t="str">
        <f>IFERROR(VLOOKUP(Table[[#This Row],[Activity Details of Assistance]],WHAT!E:F,2,FALSE),"")</f>
        <v># of FSM Site</v>
      </c>
      <c r="I4487" s="264"/>
      <c r="J4487">
        <v>4</v>
      </c>
      <c r="K4487" t="s">
        <v>8280</v>
      </c>
      <c r="L4487" s="219" t="s">
        <v>13</v>
      </c>
      <c r="M4487" t="s">
        <v>14</v>
      </c>
      <c r="N4487" t="s">
        <v>309</v>
      </c>
      <c r="O4487" t="s">
        <v>1607</v>
      </c>
      <c r="P4487" t="s">
        <v>4710</v>
      </c>
      <c r="Q4487" s="236">
        <v>44712</v>
      </c>
      <c r="R4487" s="236">
        <v>44896</v>
      </c>
      <c r="S4487" t="s">
        <v>8452</v>
      </c>
      <c r="T4487" s="267"/>
      <c r="U4487" s="267"/>
      <c r="V4487" s="267"/>
      <c r="W4487" s="267"/>
      <c r="X4487"/>
      <c r="Y4487" t="s">
        <v>8641</v>
      </c>
      <c r="Z4487" t="s">
        <v>8642</v>
      </c>
      <c r="AA4487" t="s">
        <v>8643</v>
      </c>
      <c r="AB4487" s="273" t="str">
        <f>_xlfn.IFNA(IF(Table[[#This Row],[Programme Partner]]&lt;&gt;Table[[#This Row],[Implementing Partner]],CONCATENATE(Table[[#This Row],[Programme Partner]],"-",Table[[#This Row],[Implementing Partner]]),Table[[#This Row],[Programme Partner]]),"")</f>
        <v>UNHCR-NGOF</v>
      </c>
    </row>
    <row r="4488" spans="1:28" ht="16.5" customHeight="1">
      <c r="A4488" s="183">
        <v>4936</v>
      </c>
      <c r="B4488" s="264" t="s">
        <v>5273</v>
      </c>
      <c r="C4488" s="265" t="s">
        <v>5184</v>
      </c>
      <c r="D4488" s="266" t="s">
        <v>5273</v>
      </c>
      <c r="E4488" s="215" t="s">
        <v>27</v>
      </c>
      <c r="F4488" s="264" t="s">
        <v>8012</v>
      </c>
      <c r="G4488" s="195" t="s">
        <v>8356</v>
      </c>
      <c r="H4488" s="264" t="str">
        <f>IFERROR(VLOOKUP(Table[[#This Row],[Activity Details of Assistance]],WHAT!E:F,2,FALSE),"")</f>
        <v># of FSM Site</v>
      </c>
      <c r="I4488" s="264"/>
      <c r="J4488">
        <v>3</v>
      </c>
      <c r="K4488" t="s">
        <v>8280</v>
      </c>
      <c r="L4488" s="219" t="s">
        <v>13</v>
      </c>
      <c r="M4488" t="s">
        <v>14</v>
      </c>
      <c r="N4488" t="s">
        <v>309</v>
      </c>
      <c r="O4488" t="s">
        <v>1607</v>
      </c>
      <c r="P4488" t="s">
        <v>4710</v>
      </c>
      <c r="Q4488" s="236">
        <v>44712</v>
      </c>
      <c r="R4488" s="236">
        <v>44896</v>
      </c>
      <c r="S4488" t="s">
        <v>8452</v>
      </c>
      <c r="T4488" s="267"/>
      <c r="U4488" s="267"/>
      <c r="V4488" s="267"/>
      <c r="W4488" s="267"/>
      <c r="X4488"/>
      <c r="Y4488" t="s">
        <v>8641</v>
      </c>
      <c r="Z4488" t="s">
        <v>8642</v>
      </c>
      <c r="AA4488" t="s">
        <v>8643</v>
      </c>
      <c r="AB4488" s="273" t="str">
        <f>_xlfn.IFNA(IF(Table[[#This Row],[Programme Partner]]&lt;&gt;Table[[#This Row],[Implementing Partner]],CONCATENATE(Table[[#This Row],[Programme Partner]],"-",Table[[#This Row],[Implementing Partner]]),Table[[#This Row],[Programme Partner]]),"")</f>
        <v>UNHCR-NGOF</v>
      </c>
    </row>
    <row r="4489" spans="1:28" ht="16.5" customHeight="1">
      <c r="A4489" s="183">
        <v>4937</v>
      </c>
      <c r="B4489" s="264" t="s">
        <v>5273</v>
      </c>
      <c r="C4489" s="265" t="s">
        <v>5184</v>
      </c>
      <c r="D4489" s="266" t="s">
        <v>5273</v>
      </c>
      <c r="E4489" s="215" t="s">
        <v>27</v>
      </c>
      <c r="F4489" s="264" t="s">
        <v>8012</v>
      </c>
      <c r="G4489" s="195" t="s">
        <v>8586</v>
      </c>
      <c r="H4489" s="264" t="str">
        <f>IFERROR(VLOOKUP(Table[[#This Row],[Activity Details of Assistance]],WHAT!E:F,2,FALSE),"")</f>
        <v># of door</v>
      </c>
      <c r="I4489" s="264"/>
      <c r="J4489">
        <v>166</v>
      </c>
      <c r="K4489" t="s">
        <v>8280</v>
      </c>
      <c r="L4489" s="219" t="s">
        <v>13</v>
      </c>
      <c r="M4489" t="s">
        <v>14</v>
      </c>
      <c r="N4489" t="s">
        <v>309</v>
      </c>
      <c r="O4489" t="s">
        <v>1607</v>
      </c>
      <c r="P4489" t="s">
        <v>4710</v>
      </c>
      <c r="Q4489" s="236">
        <v>44712</v>
      </c>
      <c r="R4489" s="236">
        <v>44896</v>
      </c>
      <c r="S4489" t="s">
        <v>8452</v>
      </c>
      <c r="T4489" s="267"/>
      <c r="U4489" s="267"/>
      <c r="V4489" s="267"/>
      <c r="W4489" s="267"/>
      <c r="X4489"/>
      <c r="Y4489" t="s">
        <v>8641</v>
      </c>
      <c r="Z4489" t="s">
        <v>8642</v>
      </c>
      <c r="AA4489" t="s">
        <v>8643</v>
      </c>
      <c r="AB4489" s="273" t="str">
        <f>_xlfn.IFNA(IF(Table[[#This Row],[Programme Partner]]&lt;&gt;Table[[#This Row],[Implementing Partner]],CONCATENATE(Table[[#This Row],[Programme Partner]],"-",Table[[#This Row],[Implementing Partner]]),Table[[#This Row],[Programme Partner]]),"")</f>
        <v>UNHCR-NGOF</v>
      </c>
    </row>
    <row r="4490" spans="1:28" ht="16.5" customHeight="1">
      <c r="A4490" s="183">
        <v>4938</v>
      </c>
      <c r="B4490" s="264" t="s">
        <v>5273</v>
      </c>
      <c r="C4490" s="265" t="s">
        <v>5184</v>
      </c>
      <c r="D4490" s="266" t="s">
        <v>5273</v>
      </c>
      <c r="E4490" s="215" t="s">
        <v>27</v>
      </c>
      <c r="F4490" s="264" t="s">
        <v>8012</v>
      </c>
      <c r="G4490" t="s">
        <v>8357</v>
      </c>
      <c r="H4490" s="264" t="str">
        <f>IFERROR(VLOOKUP(Table[[#This Row],[Activity Details of Assistance]],WHAT!E:F,2,FALSE),"")</f>
        <v># of door</v>
      </c>
      <c r="I4490" s="264"/>
      <c r="J4490">
        <v>451</v>
      </c>
      <c r="K4490" t="s">
        <v>8280</v>
      </c>
      <c r="L4490" s="219" t="s">
        <v>13</v>
      </c>
      <c r="M4490" t="s">
        <v>14</v>
      </c>
      <c r="N4490" t="s">
        <v>309</v>
      </c>
      <c r="O4490" t="s">
        <v>1607</v>
      </c>
      <c r="P4490" t="s">
        <v>4710</v>
      </c>
      <c r="Q4490" s="236">
        <v>44712</v>
      </c>
      <c r="R4490" s="236">
        <v>44896</v>
      </c>
      <c r="S4490" t="s">
        <v>8452</v>
      </c>
      <c r="T4490" s="267"/>
      <c r="U4490" s="267"/>
      <c r="V4490" s="267"/>
      <c r="W4490" s="267"/>
      <c r="X4490"/>
      <c r="Y4490" t="s">
        <v>8641</v>
      </c>
      <c r="Z4490" t="s">
        <v>8642</v>
      </c>
      <c r="AA4490" t="s">
        <v>8643</v>
      </c>
      <c r="AB4490" s="273" t="str">
        <f>_xlfn.IFNA(IF(Table[[#This Row],[Programme Partner]]&lt;&gt;Table[[#This Row],[Implementing Partner]],CONCATENATE(Table[[#This Row],[Programme Partner]],"-",Table[[#This Row],[Implementing Partner]]),Table[[#This Row],[Programme Partner]]),"")</f>
        <v>UNHCR-NGOF</v>
      </c>
    </row>
    <row r="4491" spans="1:28" ht="16.5" customHeight="1">
      <c r="A4491" s="183">
        <v>4939</v>
      </c>
      <c r="B4491" s="264" t="s">
        <v>5273</v>
      </c>
      <c r="C4491" s="265" t="s">
        <v>5184</v>
      </c>
      <c r="D4491" s="266" t="s">
        <v>5273</v>
      </c>
      <c r="E4491" s="215" t="s">
        <v>27</v>
      </c>
      <c r="F4491" s="264" t="s">
        <v>8013</v>
      </c>
      <c r="G4491" t="s">
        <v>8313</v>
      </c>
      <c r="H4491" s="264" t="str">
        <f>IFERROR(VLOOKUP(Table[[#This Row],[Activity Details of Assistance]],WHAT!E:F,2,FALSE),"")</f>
        <v># of HP sessions at community level</v>
      </c>
      <c r="I4491" s="264"/>
      <c r="J4491">
        <v>66</v>
      </c>
      <c r="K4491" t="s">
        <v>8280</v>
      </c>
      <c r="L4491" s="219" t="s">
        <v>13</v>
      </c>
      <c r="M4491" t="s">
        <v>14</v>
      </c>
      <c r="N4491" t="s">
        <v>309</v>
      </c>
      <c r="O4491" t="s">
        <v>1607</v>
      </c>
      <c r="P4491" t="s">
        <v>4710</v>
      </c>
      <c r="Q4491" s="236">
        <v>44712</v>
      </c>
      <c r="R4491" s="236">
        <v>44896</v>
      </c>
      <c r="S4491" t="s">
        <v>8452</v>
      </c>
      <c r="T4491" s="267"/>
      <c r="U4491" s="267"/>
      <c r="V4491" s="267"/>
      <c r="W4491" s="267"/>
      <c r="X4491"/>
      <c r="Y4491" t="s">
        <v>8641</v>
      </c>
      <c r="Z4491" t="s">
        <v>8642</v>
      </c>
      <c r="AA4491" t="s">
        <v>8643</v>
      </c>
      <c r="AB4491" s="273" t="str">
        <f>_xlfn.IFNA(IF(Table[[#This Row],[Programme Partner]]&lt;&gt;Table[[#This Row],[Implementing Partner]],CONCATENATE(Table[[#This Row],[Programme Partner]],"-",Table[[#This Row],[Implementing Partner]]),Table[[#This Row],[Programme Partner]]),"")</f>
        <v>UNHCR-NGOF</v>
      </c>
    </row>
    <row r="4492" spans="1:28" ht="16.5" customHeight="1">
      <c r="A4492" s="183">
        <v>4940</v>
      </c>
      <c r="B4492" s="264" t="s">
        <v>5273</v>
      </c>
      <c r="C4492" s="265" t="s">
        <v>5184</v>
      </c>
      <c r="D4492" s="266" t="s">
        <v>5273</v>
      </c>
      <c r="E4492" s="215" t="s">
        <v>27</v>
      </c>
      <c r="F4492" s="264" t="s">
        <v>8013</v>
      </c>
      <c r="G4492" t="s">
        <v>8314</v>
      </c>
      <c r="H4492" s="264" t="str">
        <f>IFERROR(VLOOKUP(Table[[#This Row],[Activity Details of Assistance]],WHAT!E:F,2,FALSE),"")</f>
        <v># of HP sessions at HH level</v>
      </c>
      <c r="I4492" s="264"/>
      <c r="J4492">
        <v>1800</v>
      </c>
      <c r="K4492" t="s">
        <v>8280</v>
      </c>
      <c r="L4492" s="219" t="s">
        <v>13</v>
      </c>
      <c r="M4492" t="s">
        <v>14</v>
      </c>
      <c r="N4492" t="s">
        <v>309</v>
      </c>
      <c r="O4492" t="s">
        <v>1607</v>
      </c>
      <c r="P4492" t="s">
        <v>4710</v>
      </c>
      <c r="Q4492" s="236">
        <v>44712</v>
      </c>
      <c r="R4492" s="236">
        <v>44896</v>
      </c>
      <c r="S4492" t="s">
        <v>8452</v>
      </c>
      <c r="T4492" s="267"/>
      <c r="U4492" s="267"/>
      <c r="V4492" s="267"/>
      <c r="W4492" s="267"/>
      <c r="X4492"/>
      <c r="Y4492" t="s">
        <v>8641</v>
      </c>
      <c r="Z4492" t="s">
        <v>8642</v>
      </c>
      <c r="AA4492" t="s">
        <v>8643</v>
      </c>
      <c r="AB4492" s="273" t="str">
        <f>_xlfn.IFNA(IF(Table[[#This Row],[Programme Partner]]&lt;&gt;Table[[#This Row],[Implementing Partner]],CONCATENATE(Table[[#This Row],[Programme Partner]],"-",Table[[#This Row],[Implementing Partner]]),Table[[#This Row],[Programme Partner]]),"")</f>
        <v>UNHCR-NGOF</v>
      </c>
    </row>
    <row r="4493" spans="1:28" ht="16.5" customHeight="1">
      <c r="A4493" s="183">
        <v>4941</v>
      </c>
      <c r="B4493" s="264" t="s">
        <v>5273</v>
      </c>
      <c r="C4493" s="265" t="s">
        <v>5184</v>
      </c>
      <c r="D4493" s="266" t="s">
        <v>5273</v>
      </c>
      <c r="E4493" s="215" t="s">
        <v>27</v>
      </c>
      <c r="F4493" s="264" t="s">
        <v>8013</v>
      </c>
      <c r="G4493" t="s">
        <v>8374</v>
      </c>
      <c r="H4493" s="264" t="str">
        <f>IFERROR(VLOOKUP(Table[[#This Row],[Activity Details of Assistance]],WHAT!E:F,2,FALSE),"")</f>
        <v># of HP sessions at institution level</v>
      </c>
      <c r="I4493" s="264"/>
      <c r="J4493">
        <v>5</v>
      </c>
      <c r="K4493" t="s">
        <v>8280</v>
      </c>
      <c r="L4493" s="219" t="s">
        <v>13</v>
      </c>
      <c r="M4493" t="s">
        <v>14</v>
      </c>
      <c r="N4493" t="s">
        <v>309</v>
      </c>
      <c r="O4493" t="s">
        <v>1607</v>
      </c>
      <c r="P4493" t="s">
        <v>4710</v>
      </c>
      <c r="Q4493" s="236">
        <v>44712</v>
      </c>
      <c r="R4493" s="236">
        <v>44896</v>
      </c>
      <c r="S4493" t="s">
        <v>8452</v>
      </c>
      <c r="T4493" s="267"/>
      <c r="U4493" s="267"/>
      <c r="V4493" s="267"/>
      <c r="W4493" s="267"/>
      <c r="X4493"/>
      <c r="Y4493" t="s">
        <v>8641</v>
      </c>
      <c r="Z4493" t="s">
        <v>8642</v>
      </c>
      <c r="AA4493" t="s">
        <v>8643</v>
      </c>
      <c r="AB4493" s="273" t="str">
        <f>_xlfn.IFNA(IF(Table[[#This Row],[Programme Partner]]&lt;&gt;Table[[#This Row],[Implementing Partner]],CONCATENATE(Table[[#This Row],[Programme Partner]],"-",Table[[#This Row],[Implementing Partner]]),Table[[#This Row],[Programme Partner]]),"")</f>
        <v>UNHCR-NGOF</v>
      </c>
    </row>
    <row r="4494" spans="1:28" ht="16.5" customHeight="1">
      <c r="A4494" s="183">
        <v>4942</v>
      </c>
      <c r="B4494" s="264" t="s">
        <v>5273</v>
      </c>
      <c r="C4494" s="265" t="s">
        <v>5184</v>
      </c>
      <c r="D4494" s="266" t="s">
        <v>5273</v>
      </c>
      <c r="E4494" s="215" t="s">
        <v>27</v>
      </c>
      <c r="F4494" s="264" t="s">
        <v>8013</v>
      </c>
      <c r="G4494" t="s">
        <v>8317</v>
      </c>
      <c r="H4494" s="264" t="str">
        <f>IFERROR(VLOOKUP(Table[[#This Row],[Activity Details of Assistance]],WHAT!E:F,2,FALSE),"")</f>
        <v># of estimated persons reached by mass-media campaign</v>
      </c>
      <c r="I4494" s="264"/>
      <c r="J4494">
        <v>15</v>
      </c>
      <c r="K4494" t="s">
        <v>8280</v>
      </c>
      <c r="L4494" s="219" t="s">
        <v>13</v>
      </c>
      <c r="M4494" t="s">
        <v>14</v>
      </c>
      <c r="N4494" t="s">
        <v>309</v>
      </c>
      <c r="O4494" t="s">
        <v>1607</v>
      </c>
      <c r="P4494" t="s">
        <v>4710</v>
      </c>
      <c r="Q4494" s="236">
        <v>44712</v>
      </c>
      <c r="R4494" s="236">
        <v>44896</v>
      </c>
      <c r="S4494" t="s">
        <v>8452</v>
      </c>
      <c r="T4494" s="267"/>
      <c r="U4494" s="267"/>
      <c r="V4494" s="267"/>
      <c r="W4494" s="267"/>
      <c r="X4494"/>
      <c r="Y4494" t="s">
        <v>8641</v>
      </c>
      <c r="Z4494" t="s">
        <v>8642</v>
      </c>
      <c r="AA4494" t="s">
        <v>8643</v>
      </c>
      <c r="AB4494" s="273" t="str">
        <f>_xlfn.IFNA(IF(Table[[#This Row],[Programme Partner]]&lt;&gt;Table[[#This Row],[Implementing Partner]],CONCATENATE(Table[[#This Row],[Programme Partner]],"-",Table[[#This Row],[Implementing Partner]]),Table[[#This Row],[Programme Partner]]),"")</f>
        <v>UNHCR-NGOF</v>
      </c>
    </row>
    <row r="4495" spans="1:28" ht="16.5" customHeight="1">
      <c r="A4495" s="183">
        <v>4943</v>
      </c>
      <c r="B4495" s="264" t="s">
        <v>5273</v>
      </c>
      <c r="C4495" s="265" t="s">
        <v>5184</v>
      </c>
      <c r="D4495" s="266" t="s">
        <v>5273</v>
      </c>
      <c r="E4495" s="215" t="s">
        <v>27</v>
      </c>
      <c r="F4495" s="264" t="s">
        <v>8014</v>
      </c>
      <c r="G4495" s="195" t="s">
        <v>8361</v>
      </c>
      <c r="H4495" s="264" t="str">
        <f>IFERROR(VLOOKUP(Table[[#This Row],[Activity Details of Assistance]],WHAT!E:F,2,FALSE),"")</f>
        <v># of plant</v>
      </c>
      <c r="I4495" s="264"/>
      <c r="J4495">
        <v>1</v>
      </c>
      <c r="K4495" t="s">
        <v>8280</v>
      </c>
      <c r="L4495" s="219" t="s">
        <v>13</v>
      </c>
      <c r="M4495" t="s">
        <v>14</v>
      </c>
      <c r="N4495" t="s">
        <v>309</v>
      </c>
      <c r="O4495" t="s">
        <v>1607</v>
      </c>
      <c r="P4495" t="s">
        <v>4710</v>
      </c>
      <c r="Q4495" s="236">
        <v>44712</v>
      </c>
      <c r="R4495" s="236">
        <v>44896</v>
      </c>
      <c r="S4495" t="s">
        <v>8452</v>
      </c>
      <c r="T4495" s="267"/>
      <c r="U4495" s="267"/>
      <c r="V4495" s="267"/>
      <c r="W4495" s="267"/>
      <c r="X4495"/>
      <c r="Y4495" t="s">
        <v>8641</v>
      </c>
      <c r="Z4495" t="s">
        <v>8642</v>
      </c>
      <c r="AA4495" t="s">
        <v>8643</v>
      </c>
      <c r="AB4495" s="273" t="str">
        <f>_xlfn.IFNA(IF(Table[[#This Row],[Programme Partner]]&lt;&gt;Table[[#This Row],[Implementing Partner]],CONCATENATE(Table[[#This Row],[Programme Partner]],"-",Table[[#This Row],[Implementing Partner]]),Table[[#This Row],[Programme Partner]]),"")</f>
        <v>UNHCR-NGOF</v>
      </c>
    </row>
    <row r="4496" spans="1:28" ht="16.5" customHeight="1">
      <c r="A4496" s="183">
        <v>4944</v>
      </c>
      <c r="B4496" s="264" t="s">
        <v>5273</v>
      </c>
      <c r="C4496" s="265" t="s">
        <v>5184</v>
      </c>
      <c r="D4496" s="266" t="s">
        <v>5273</v>
      </c>
      <c r="E4496" s="215" t="s">
        <v>27</v>
      </c>
      <c r="F4496" s="264" t="s">
        <v>8011</v>
      </c>
      <c r="G4496" t="s">
        <v>8355</v>
      </c>
      <c r="H4496" s="264" t="str">
        <f>IFERROR(VLOOKUP(Table[[#This Row],[Activity Details of Assistance]],WHAT!E:F,2,FALSE),"")</f>
        <v># of water network</v>
      </c>
      <c r="I4496" s="264"/>
      <c r="J4496">
        <v>3</v>
      </c>
      <c r="K4496" t="s">
        <v>8280</v>
      </c>
      <c r="L4496" s="219" t="s">
        <v>13</v>
      </c>
      <c r="M4496" t="s">
        <v>14</v>
      </c>
      <c r="N4496" t="s">
        <v>309</v>
      </c>
      <c r="O4496" t="s">
        <v>1607</v>
      </c>
      <c r="P4496" t="s">
        <v>4710</v>
      </c>
      <c r="Q4496" s="236">
        <v>44712</v>
      </c>
      <c r="R4496" s="236">
        <v>44896</v>
      </c>
      <c r="S4496" t="s">
        <v>8452</v>
      </c>
      <c r="T4496" s="267"/>
      <c r="U4496" s="267"/>
      <c r="V4496" s="267"/>
      <c r="W4496" s="267"/>
      <c r="X4496"/>
      <c r="Y4496" t="s">
        <v>8641</v>
      </c>
      <c r="Z4496" t="s">
        <v>8642</v>
      </c>
      <c r="AA4496" t="s">
        <v>8643</v>
      </c>
      <c r="AB4496" s="273" t="str">
        <f>_xlfn.IFNA(IF(Table[[#This Row],[Programme Partner]]&lt;&gt;Table[[#This Row],[Implementing Partner]],CONCATENATE(Table[[#This Row],[Programme Partner]],"-",Table[[#This Row],[Implementing Partner]]),Table[[#This Row],[Programme Partner]]),"")</f>
        <v>UNHCR-NGOF</v>
      </c>
    </row>
    <row r="4497" spans="1:28" ht="16.5" customHeight="1">
      <c r="A4497" s="183">
        <v>4945</v>
      </c>
      <c r="B4497" s="264" t="s">
        <v>5273</v>
      </c>
      <c r="C4497" s="265" t="s">
        <v>5184</v>
      </c>
      <c r="D4497" s="266" t="s">
        <v>5273</v>
      </c>
      <c r="E4497" s="215" t="s">
        <v>27</v>
      </c>
      <c r="F4497" s="264" t="s">
        <v>8012</v>
      </c>
      <c r="G4497" s="195" t="s">
        <v>8586</v>
      </c>
      <c r="H4497" s="264" t="str">
        <f>IFERROR(VLOOKUP(Table[[#This Row],[Activity Details of Assistance]],WHAT!E:F,2,FALSE),"")</f>
        <v># of door</v>
      </c>
      <c r="I4497" s="264"/>
      <c r="J4497">
        <v>25</v>
      </c>
      <c r="K4497" t="s">
        <v>8280</v>
      </c>
      <c r="L4497" s="219" t="s">
        <v>13</v>
      </c>
      <c r="M4497" t="s">
        <v>14</v>
      </c>
      <c r="N4497" t="s">
        <v>309</v>
      </c>
      <c r="O4497" t="s">
        <v>1607</v>
      </c>
      <c r="P4497" t="s">
        <v>4710</v>
      </c>
      <c r="Q4497" s="236">
        <v>44712</v>
      </c>
      <c r="R4497" s="236">
        <v>44896</v>
      </c>
      <c r="S4497" t="s">
        <v>8452</v>
      </c>
      <c r="T4497" s="267"/>
      <c r="U4497" s="267"/>
      <c r="V4497" s="267"/>
      <c r="W4497" s="267"/>
      <c r="X4497" t="s">
        <v>5756</v>
      </c>
      <c r="Y4497" t="s">
        <v>8641</v>
      </c>
      <c r="Z4497" t="s">
        <v>8642</v>
      </c>
      <c r="AA4497" t="s">
        <v>8643</v>
      </c>
      <c r="AB4497" s="273" t="str">
        <f>_xlfn.IFNA(IF(Table[[#This Row],[Programme Partner]]&lt;&gt;Table[[#This Row],[Implementing Partner]],CONCATENATE(Table[[#This Row],[Programme Partner]],"-",Table[[#This Row],[Implementing Partner]]),Table[[#This Row],[Programme Partner]]),"")</f>
        <v>UNHCR-NGOF</v>
      </c>
    </row>
    <row r="4498" spans="1:28" ht="16.5" customHeight="1">
      <c r="A4498" s="183">
        <v>4946</v>
      </c>
      <c r="B4498" s="264" t="s">
        <v>5273</v>
      </c>
      <c r="C4498" s="265" t="s">
        <v>5184</v>
      </c>
      <c r="D4498" s="266" t="s">
        <v>5273</v>
      </c>
      <c r="E4498" s="215" t="s">
        <v>27</v>
      </c>
      <c r="F4498" s="264" t="s">
        <v>8012</v>
      </c>
      <c r="G4498" t="s">
        <v>8357</v>
      </c>
      <c r="H4498" s="264" t="str">
        <f>IFERROR(VLOOKUP(Table[[#This Row],[Activity Details of Assistance]],WHAT!E:F,2,FALSE),"")</f>
        <v># of door</v>
      </c>
      <c r="I4498" s="264"/>
      <c r="J4498">
        <v>10</v>
      </c>
      <c r="K4498" t="s">
        <v>8280</v>
      </c>
      <c r="L4498" s="219" t="s">
        <v>13</v>
      </c>
      <c r="M4498" t="s">
        <v>14</v>
      </c>
      <c r="N4498" t="s">
        <v>309</v>
      </c>
      <c r="O4498" t="s">
        <v>1607</v>
      </c>
      <c r="P4498" t="s">
        <v>4710</v>
      </c>
      <c r="Q4498" s="236">
        <v>44712</v>
      </c>
      <c r="R4498" s="236">
        <v>44896</v>
      </c>
      <c r="S4498" t="s">
        <v>8452</v>
      </c>
      <c r="T4498" s="267"/>
      <c r="U4498" s="267"/>
      <c r="V4498" s="267"/>
      <c r="W4498" s="267"/>
      <c r="X4498"/>
      <c r="Y4498" t="s">
        <v>8641</v>
      </c>
      <c r="Z4498" t="s">
        <v>8642</v>
      </c>
      <c r="AA4498" t="s">
        <v>8643</v>
      </c>
      <c r="AB4498" s="273" t="str">
        <f>_xlfn.IFNA(IF(Table[[#This Row],[Programme Partner]]&lt;&gt;Table[[#This Row],[Implementing Partner]],CONCATENATE(Table[[#This Row],[Programme Partner]],"-",Table[[#This Row],[Implementing Partner]]),Table[[#This Row],[Programme Partner]]),"")</f>
        <v>UNHCR-NGOF</v>
      </c>
    </row>
    <row r="4499" spans="1:28" ht="16.5" customHeight="1">
      <c r="A4499" s="183">
        <v>4947</v>
      </c>
      <c r="B4499" s="264" t="s">
        <v>5273</v>
      </c>
      <c r="C4499" s="265" t="s">
        <v>5184</v>
      </c>
      <c r="D4499" s="266" t="s">
        <v>5273</v>
      </c>
      <c r="E4499" s="215" t="s">
        <v>27</v>
      </c>
      <c r="F4499" s="264" t="s">
        <v>8013</v>
      </c>
      <c r="G4499" s="195" t="s">
        <v>8313</v>
      </c>
      <c r="H4499" s="264" t="str">
        <f>IFERROR(VLOOKUP(Table[[#This Row],[Activity Details of Assistance]],WHAT!E:F,2,FALSE),"")</f>
        <v># of HP sessions at community level</v>
      </c>
      <c r="I4499" s="264"/>
      <c r="J4499">
        <v>9</v>
      </c>
      <c r="K4499" t="s">
        <v>8280</v>
      </c>
      <c r="L4499" s="219" t="s">
        <v>13</v>
      </c>
      <c r="M4499" t="s">
        <v>14</v>
      </c>
      <c r="N4499" t="s">
        <v>309</v>
      </c>
      <c r="O4499" t="s">
        <v>1607</v>
      </c>
      <c r="P4499" t="s">
        <v>4710</v>
      </c>
      <c r="Q4499" s="236">
        <v>44712</v>
      </c>
      <c r="R4499" s="236">
        <v>44896</v>
      </c>
      <c r="S4499" t="s">
        <v>8452</v>
      </c>
      <c r="T4499" s="267"/>
      <c r="U4499" s="267"/>
      <c r="V4499" s="267"/>
      <c r="W4499" s="267"/>
      <c r="X4499" t="s">
        <v>5756</v>
      </c>
      <c r="Y4499" t="s">
        <v>8641</v>
      </c>
      <c r="Z4499" t="s">
        <v>8642</v>
      </c>
      <c r="AA4499" t="s">
        <v>8643</v>
      </c>
      <c r="AB4499" s="273" t="str">
        <f>_xlfn.IFNA(IF(Table[[#This Row],[Programme Partner]]&lt;&gt;Table[[#This Row],[Implementing Partner]],CONCATENATE(Table[[#This Row],[Programme Partner]],"-",Table[[#This Row],[Implementing Partner]]),Table[[#This Row],[Programme Partner]]),"")</f>
        <v>UNHCR-NGOF</v>
      </c>
    </row>
    <row r="4500" spans="1:28" ht="16.5" customHeight="1">
      <c r="A4500" s="183">
        <v>4948</v>
      </c>
      <c r="B4500" s="264" t="s">
        <v>5273</v>
      </c>
      <c r="C4500" s="265" t="s">
        <v>5184</v>
      </c>
      <c r="D4500" s="266" t="s">
        <v>5273</v>
      </c>
      <c r="E4500" s="215" t="s">
        <v>27</v>
      </c>
      <c r="F4500" s="264" t="s">
        <v>8013</v>
      </c>
      <c r="G4500" t="s">
        <v>8317</v>
      </c>
      <c r="H4500" s="264" t="str">
        <f>IFERROR(VLOOKUP(Table[[#This Row],[Activity Details of Assistance]],WHAT!E:F,2,FALSE),"")</f>
        <v># of estimated persons reached by mass-media campaign</v>
      </c>
      <c r="I4500" s="264"/>
      <c r="J4500">
        <v>1</v>
      </c>
      <c r="K4500" t="s">
        <v>8280</v>
      </c>
      <c r="L4500" s="219" t="s">
        <v>13</v>
      </c>
      <c r="M4500" t="s">
        <v>14</v>
      </c>
      <c r="N4500" t="s">
        <v>309</v>
      </c>
      <c r="O4500" t="s">
        <v>1607</v>
      </c>
      <c r="P4500" t="s">
        <v>4710</v>
      </c>
      <c r="Q4500" s="236">
        <v>44712</v>
      </c>
      <c r="R4500" s="236">
        <v>44896</v>
      </c>
      <c r="S4500" t="s">
        <v>8452</v>
      </c>
      <c r="T4500" s="267"/>
      <c r="U4500" s="267"/>
      <c r="V4500" s="267"/>
      <c r="W4500" s="267"/>
      <c r="X4500"/>
      <c r="Y4500" t="s">
        <v>8641</v>
      </c>
      <c r="Z4500" t="s">
        <v>8642</v>
      </c>
      <c r="AA4500" t="s">
        <v>8643</v>
      </c>
      <c r="AB4500" s="273" t="str">
        <f>_xlfn.IFNA(IF(Table[[#This Row],[Programme Partner]]&lt;&gt;Table[[#This Row],[Implementing Partner]],CONCATENATE(Table[[#This Row],[Programme Partner]],"-",Table[[#This Row],[Implementing Partner]]),Table[[#This Row],[Programme Partner]]),"")</f>
        <v>UNHCR-NGOF</v>
      </c>
    </row>
    <row r="4501" spans="1:28" ht="16.5" customHeight="1">
      <c r="A4501" s="183">
        <v>4949</v>
      </c>
      <c r="B4501" s="264" t="s">
        <v>5273</v>
      </c>
      <c r="C4501" s="265" t="s">
        <v>5184</v>
      </c>
      <c r="D4501" s="266" t="s">
        <v>5273</v>
      </c>
      <c r="E4501" s="215" t="s">
        <v>27</v>
      </c>
      <c r="F4501" s="264" t="s">
        <v>8011</v>
      </c>
      <c r="G4501" t="s">
        <v>8355</v>
      </c>
      <c r="H4501" s="264" t="str">
        <f>IFERROR(VLOOKUP(Table[[#This Row],[Activity Details of Assistance]],WHAT!E:F,2,FALSE),"")</f>
        <v># of water network</v>
      </c>
      <c r="I4501" s="264"/>
      <c r="J4501">
        <v>17</v>
      </c>
      <c r="K4501" t="s">
        <v>8280</v>
      </c>
      <c r="L4501" s="219" t="s">
        <v>13</v>
      </c>
      <c r="M4501" t="s">
        <v>14</v>
      </c>
      <c r="N4501" t="s">
        <v>307</v>
      </c>
      <c r="O4501" t="s">
        <v>1599</v>
      </c>
      <c r="P4501" t="s">
        <v>4723</v>
      </c>
      <c r="Q4501" s="236">
        <v>44712</v>
      </c>
      <c r="R4501" s="236">
        <v>44896</v>
      </c>
      <c r="S4501" t="s">
        <v>8452</v>
      </c>
      <c r="T4501" s="267"/>
      <c r="U4501" s="267"/>
      <c r="V4501" s="267"/>
      <c r="W4501" s="267"/>
      <c r="X4501"/>
      <c r="Y4501" t="s">
        <v>8641</v>
      </c>
      <c r="Z4501" t="s">
        <v>8642</v>
      </c>
      <c r="AA4501" t="s">
        <v>8643</v>
      </c>
      <c r="AB4501" s="273" t="str">
        <f>_xlfn.IFNA(IF(Table[[#This Row],[Programme Partner]]&lt;&gt;Table[[#This Row],[Implementing Partner]],CONCATENATE(Table[[#This Row],[Programme Partner]],"-",Table[[#This Row],[Implementing Partner]]),Table[[#This Row],[Programme Partner]]),"")</f>
        <v>UNHCR-NGOF</v>
      </c>
    </row>
    <row r="4502" spans="1:28" ht="16.5" customHeight="1">
      <c r="A4502" s="183">
        <v>4950</v>
      </c>
      <c r="B4502" s="264" t="s">
        <v>5273</v>
      </c>
      <c r="C4502" s="265" t="s">
        <v>5184</v>
      </c>
      <c r="D4502" s="266" t="s">
        <v>5273</v>
      </c>
      <c r="E4502" s="215" t="s">
        <v>27</v>
      </c>
      <c r="F4502" s="264" t="s">
        <v>8012</v>
      </c>
      <c r="G4502" t="s">
        <v>8359</v>
      </c>
      <c r="H4502" s="264" t="str">
        <f>IFERROR(VLOOKUP(Table[[#This Row],[Activity Details of Assistance]],WHAT!E:F,2,FALSE),"")</f>
        <v># of FSM Site</v>
      </c>
      <c r="I4502" s="264"/>
      <c r="J4502">
        <v>3</v>
      </c>
      <c r="K4502" t="s">
        <v>8280</v>
      </c>
      <c r="L4502" s="219" t="s">
        <v>13</v>
      </c>
      <c r="M4502" t="s">
        <v>14</v>
      </c>
      <c r="N4502" t="s">
        <v>307</v>
      </c>
      <c r="O4502" t="s">
        <v>1599</v>
      </c>
      <c r="P4502" t="s">
        <v>4723</v>
      </c>
      <c r="Q4502" s="236">
        <v>44712</v>
      </c>
      <c r="R4502" s="236">
        <v>44896</v>
      </c>
      <c r="S4502" t="s">
        <v>8452</v>
      </c>
      <c r="T4502" s="267"/>
      <c r="U4502" s="267"/>
      <c r="V4502" s="267"/>
      <c r="W4502" s="267"/>
      <c r="X4502"/>
      <c r="Y4502" t="s">
        <v>8641</v>
      </c>
      <c r="Z4502" t="s">
        <v>8642</v>
      </c>
      <c r="AA4502" t="s">
        <v>8643</v>
      </c>
      <c r="AB4502" s="273" t="str">
        <f>_xlfn.IFNA(IF(Table[[#This Row],[Programme Partner]]&lt;&gt;Table[[#This Row],[Implementing Partner]],CONCATENATE(Table[[#This Row],[Programme Partner]],"-",Table[[#This Row],[Implementing Partner]]),Table[[#This Row],[Programme Partner]]),"")</f>
        <v>UNHCR-NGOF</v>
      </c>
    </row>
    <row r="4503" spans="1:28" ht="16.5" customHeight="1">
      <c r="A4503" s="183">
        <v>4951</v>
      </c>
      <c r="B4503" s="264" t="s">
        <v>5273</v>
      </c>
      <c r="C4503" s="265" t="s">
        <v>5184</v>
      </c>
      <c r="D4503" s="266" t="s">
        <v>5273</v>
      </c>
      <c r="E4503" s="215" t="s">
        <v>27</v>
      </c>
      <c r="F4503" s="264" t="s">
        <v>8012</v>
      </c>
      <c r="G4503" t="s">
        <v>8356</v>
      </c>
      <c r="H4503" s="264" t="str">
        <f>IFERROR(VLOOKUP(Table[[#This Row],[Activity Details of Assistance]],WHAT!E:F,2,FALSE),"")</f>
        <v># of FSM Site</v>
      </c>
      <c r="I4503" s="264"/>
      <c r="J4503">
        <v>3</v>
      </c>
      <c r="K4503" t="s">
        <v>8280</v>
      </c>
      <c r="L4503" s="219" t="s">
        <v>13</v>
      </c>
      <c r="M4503" t="s">
        <v>14</v>
      </c>
      <c r="N4503" t="s">
        <v>307</v>
      </c>
      <c r="O4503" t="s">
        <v>1599</v>
      </c>
      <c r="P4503" t="s">
        <v>4723</v>
      </c>
      <c r="Q4503" s="236">
        <v>44712</v>
      </c>
      <c r="R4503" s="236">
        <v>44896</v>
      </c>
      <c r="S4503" t="s">
        <v>8452</v>
      </c>
      <c r="T4503" s="267"/>
      <c r="U4503" s="267"/>
      <c r="V4503" s="267"/>
      <c r="W4503" s="267"/>
      <c r="X4503"/>
      <c r="Y4503" t="s">
        <v>8641</v>
      </c>
      <c r="Z4503" t="s">
        <v>8642</v>
      </c>
      <c r="AA4503" t="s">
        <v>8643</v>
      </c>
      <c r="AB4503" s="273" t="str">
        <f>_xlfn.IFNA(IF(Table[[#This Row],[Programme Partner]]&lt;&gt;Table[[#This Row],[Implementing Partner]],CONCATENATE(Table[[#This Row],[Programme Partner]],"-",Table[[#This Row],[Implementing Partner]]),Table[[#This Row],[Programme Partner]]),"")</f>
        <v>UNHCR-NGOF</v>
      </c>
    </row>
    <row r="4504" spans="1:28" ht="16.5" customHeight="1">
      <c r="A4504" s="183">
        <v>4952</v>
      </c>
      <c r="B4504" s="264" t="s">
        <v>5273</v>
      </c>
      <c r="C4504" s="265" t="s">
        <v>5184</v>
      </c>
      <c r="D4504" s="266" t="s">
        <v>5273</v>
      </c>
      <c r="E4504" s="215" t="s">
        <v>27</v>
      </c>
      <c r="F4504" s="264" t="s">
        <v>8012</v>
      </c>
      <c r="G4504" s="195" t="s">
        <v>8586</v>
      </c>
      <c r="H4504" s="264" t="str">
        <f>IFERROR(VLOOKUP(Table[[#This Row],[Activity Details of Assistance]],WHAT!E:F,2,FALSE),"")</f>
        <v># of door</v>
      </c>
      <c r="I4504" s="264"/>
      <c r="J4504">
        <v>400</v>
      </c>
      <c r="K4504" t="s">
        <v>8280</v>
      </c>
      <c r="L4504" s="219" t="s">
        <v>13</v>
      </c>
      <c r="M4504" t="s">
        <v>14</v>
      </c>
      <c r="N4504" t="s">
        <v>307</v>
      </c>
      <c r="O4504" t="s">
        <v>1599</v>
      </c>
      <c r="P4504" t="s">
        <v>4723</v>
      </c>
      <c r="Q4504" s="236">
        <v>44712</v>
      </c>
      <c r="R4504" s="236">
        <v>44896</v>
      </c>
      <c r="S4504" t="s">
        <v>8452</v>
      </c>
      <c r="T4504" s="267"/>
      <c r="U4504" s="267"/>
      <c r="V4504" s="267"/>
      <c r="W4504" s="267"/>
      <c r="X4504"/>
      <c r="Y4504" t="s">
        <v>8641</v>
      </c>
      <c r="Z4504" t="s">
        <v>8642</v>
      </c>
      <c r="AA4504" t="s">
        <v>8643</v>
      </c>
      <c r="AB4504" s="273" t="str">
        <f>_xlfn.IFNA(IF(Table[[#This Row],[Programme Partner]]&lt;&gt;Table[[#This Row],[Implementing Partner]],CONCATENATE(Table[[#This Row],[Programme Partner]],"-",Table[[#This Row],[Implementing Partner]]),Table[[#This Row],[Programme Partner]]),"")</f>
        <v>UNHCR-NGOF</v>
      </c>
    </row>
    <row r="4505" spans="1:28" ht="16.5" customHeight="1">
      <c r="A4505" s="183">
        <v>4953</v>
      </c>
      <c r="B4505" s="264" t="s">
        <v>5273</v>
      </c>
      <c r="C4505" s="265" t="s">
        <v>5184</v>
      </c>
      <c r="D4505" s="266" t="s">
        <v>5273</v>
      </c>
      <c r="E4505" s="215" t="s">
        <v>27</v>
      </c>
      <c r="F4505" s="264" t="s">
        <v>8012</v>
      </c>
      <c r="G4505" s="195" t="s">
        <v>8357</v>
      </c>
      <c r="H4505" s="264" t="str">
        <f>IFERROR(VLOOKUP(Table[[#This Row],[Activity Details of Assistance]],WHAT!E:F,2,FALSE),"")</f>
        <v># of door</v>
      </c>
      <c r="I4505" s="264"/>
      <c r="J4505">
        <v>301</v>
      </c>
      <c r="K4505" t="s">
        <v>8280</v>
      </c>
      <c r="L4505" s="219" t="s">
        <v>13</v>
      </c>
      <c r="M4505" t="s">
        <v>14</v>
      </c>
      <c r="N4505" t="s">
        <v>307</v>
      </c>
      <c r="O4505" t="s">
        <v>1599</v>
      </c>
      <c r="P4505" t="s">
        <v>4723</v>
      </c>
      <c r="Q4505" s="236">
        <v>44712</v>
      </c>
      <c r="R4505" s="236">
        <v>44896</v>
      </c>
      <c r="S4505" t="s">
        <v>8452</v>
      </c>
      <c r="T4505" s="267"/>
      <c r="U4505" s="267"/>
      <c r="V4505" s="267"/>
      <c r="W4505" s="267"/>
      <c r="X4505"/>
      <c r="Y4505" t="s">
        <v>8641</v>
      </c>
      <c r="Z4505" t="s">
        <v>8642</v>
      </c>
      <c r="AA4505" t="s">
        <v>8643</v>
      </c>
      <c r="AB4505" s="273" t="str">
        <f>_xlfn.IFNA(IF(Table[[#This Row],[Programme Partner]]&lt;&gt;Table[[#This Row],[Implementing Partner]],CONCATENATE(Table[[#This Row],[Programme Partner]],"-",Table[[#This Row],[Implementing Partner]]),Table[[#This Row],[Programme Partner]]),"")</f>
        <v>UNHCR-NGOF</v>
      </c>
    </row>
    <row r="4506" spans="1:28" ht="16.5" customHeight="1">
      <c r="A4506" s="183">
        <v>4954</v>
      </c>
      <c r="B4506" s="264" t="s">
        <v>5273</v>
      </c>
      <c r="C4506" s="265" t="s">
        <v>5184</v>
      </c>
      <c r="D4506" s="266" t="s">
        <v>5273</v>
      </c>
      <c r="E4506" s="215" t="s">
        <v>27</v>
      </c>
      <c r="F4506" s="264" t="s">
        <v>8013</v>
      </c>
      <c r="G4506" t="s">
        <v>8313</v>
      </c>
      <c r="H4506" s="264" t="str">
        <f>IFERROR(VLOOKUP(Table[[#This Row],[Activity Details of Assistance]],WHAT!E:F,2,FALSE),"")</f>
        <v># of HP sessions at community level</v>
      </c>
      <c r="I4506" s="264"/>
      <c r="J4506">
        <v>134</v>
      </c>
      <c r="K4506" t="s">
        <v>8280</v>
      </c>
      <c r="L4506" s="219" t="s">
        <v>13</v>
      </c>
      <c r="M4506" t="s">
        <v>14</v>
      </c>
      <c r="N4506" t="s">
        <v>307</v>
      </c>
      <c r="O4506" t="s">
        <v>1599</v>
      </c>
      <c r="P4506" t="s">
        <v>4723</v>
      </c>
      <c r="Q4506" s="236">
        <v>44712</v>
      </c>
      <c r="R4506" s="236">
        <v>44896</v>
      </c>
      <c r="S4506" t="s">
        <v>8452</v>
      </c>
      <c r="T4506" s="267"/>
      <c r="U4506" s="267"/>
      <c r="V4506" s="267"/>
      <c r="W4506" s="267"/>
      <c r="X4506"/>
      <c r="Y4506" t="s">
        <v>8641</v>
      </c>
      <c r="Z4506" t="s">
        <v>8642</v>
      </c>
      <c r="AA4506" t="s">
        <v>8643</v>
      </c>
      <c r="AB4506" s="273" t="str">
        <f>_xlfn.IFNA(IF(Table[[#This Row],[Programme Partner]]&lt;&gt;Table[[#This Row],[Implementing Partner]],CONCATENATE(Table[[#This Row],[Programme Partner]],"-",Table[[#This Row],[Implementing Partner]]),Table[[#This Row],[Programme Partner]]),"")</f>
        <v>UNHCR-NGOF</v>
      </c>
    </row>
    <row r="4507" spans="1:28" ht="16.5" customHeight="1">
      <c r="A4507" s="183">
        <v>4955</v>
      </c>
      <c r="B4507" s="264" t="s">
        <v>5273</v>
      </c>
      <c r="C4507" s="265" t="s">
        <v>5184</v>
      </c>
      <c r="D4507" s="266" t="s">
        <v>5273</v>
      </c>
      <c r="E4507" s="215" t="s">
        <v>27</v>
      </c>
      <c r="F4507" s="264" t="s">
        <v>8013</v>
      </c>
      <c r="G4507" t="s">
        <v>8314</v>
      </c>
      <c r="H4507" s="264" t="str">
        <f>IFERROR(VLOOKUP(Table[[#This Row],[Activity Details of Assistance]],WHAT!E:F,2,FALSE),"")</f>
        <v># of HP sessions at HH level</v>
      </c>
      <c r="I4507" s="264"/>
      <c r="J4507">
        <v>3774</v>
      </c>
      <c r="K4507" t="s">
        <v>8280</v>
      </c>
      <c r="L4507" s="219" t="s">
        <v>13</v>
      </c>
      <c r="M4507" t="s">
        <v>14</v>
      </c>
      <c r="N4507" t="s">
        <v>307</v>
      </c>
      <c r="O4507" t="s">
        <v>1599</v>
      </c>
      <c r="P4507" t="s">
        <v>4723</v>
      </c>
      <c r="Q4507" s="236">
        <v>44712</v>
      </c>
      <c r="R4507" s="236">
        <v>44896</v>
      </c>
      <c r="S4507" t="s">
        <v>8452</v>
      </c>
      <c r="T4507" s="267"/>
      <c r="U4507" s="267"/>
      <c r="V4507" s="267"/>
      <c r="W4507" s="267"/>
      <c r="X4507"/>
      <c r="Y4507" t="s">
        <v>8641</v>
      </c>
      <c r="Z4507" t="s">
        <v>8642</v>
      </c>
      <c r="AA4507" t="s">
        <v>8643</v>
      </c>
      <c r="AB4507" s="273" t="str">
        <f>_xlfn.IFNA(IF(Table[[#This Row],[Programme Partner]]&lt;&gt;Table[[#This Row],[Implementing Partner]],CONCATENATE(Table[[#This Row],[Programme Partner]],"-",Table[[#This Row],[Implementing Partner]]),Table[[#This Row],[Programme Partner]]),"")</f>
        <v>UNHCR-NGOF</v>
      </c>
    </row>
    <row r="4508" spans="1:28" ht="16.5" customHeight="1">
      <c r="A4508" s="183">
        <v>4956</v>
      </c>
      <c r="B4508" s="264" t="s">
        <v>5273</v>
      </c>
      <c r="C4508" s="265" t="s">
        <v>5184</v>
      </c>
      <c r="D4508" s="266" t="s">
        <v>5273</v>
      </c>
      <c r="E4508" s="215" t="s">
        <v>27</v>
      </c>
      <c r="F4508" s="264" t="s">
        <v>8013</v>
      </c>
      <c r="G4508" t="s">
        <v>8374</v>
      </c>
      <c r="H4508" s="264" t="str">
        <f>IFERROR(VLOOKUP(Table[[#This Row],[Activity Details of Assistance]],WHAT!E:F,2,FALSE),"")</f>
        <v># of HP sessions at institution level</v>
      </c>
      <c r="I4508" s="264"/>
      <c r="J4508">
        <v>8</v>
      </c>
      <c r="K4508" t="s">
        <v>8280</v>
      </c>
      <c r="L4508" s="219" t="s">
        <v>13</v>
      </c>
      <c r="M4508" t="s">
        <v>14</v>
      </c>
      <c r="N4508" t="s">
        <v>307</v>
      </c>
      <c r="O4508" t="s">
        <v>1599</v>
      </c>
      <c r="P4508" t="s">
        <v>4723</v>
      </c>
      <c r="Q4508" s="236">
        <v>44712</v>
      </c>
      <c r="R4508" s="236">
        <v>44896</v>
      </c>
      <c r="S4508" t="s">
        <v>8452</v>
      </c>
      <c r="T4508" s="267"/>
      <c r="U4508" s="267"/>
      <c r="V4508" s="267"/>
      <c r="W4508" s="267"/>
      <c r="X4508"/>
      <c r="Y4508" t="s">
        <v>8641</v>
      </c>
      <c r="Z4508" t="s">
        <v>8642</v>
      </c>
      <c r="AA4508" t="s">
        <v>8643</v>
      </c>
      <c r="AB4508" s="273" t="str">
        <f>_xlfn.IFNA(IF(Table[[#This Row],[Programme Partner]]&lt;&gt;Table[[#This Row],[Implementing Partner]],CONCATENATE(Table[[#This Row],[Programme Partner]],"-",Table[[#This Row],[Implementing Partner]]),Table[[#This Row],[Programme Partner]]),"")</f>
        <v>UNHCR-NGOF</v>
      </c>
    </row>
    <row r="4509" spans="1:28" ht="16.5" customHeight="1">
      <c r="A4509" s="183">
        <v>4957</v>
      </c>
      <c r="B4509" s="264" t="s">
        <v>5273</v>
      </c>
      <c r="C4509" s="265" t="s">
        <v>5184</v>
      </c>
      <c r="D4509" s="266" t="s">
        <v>5273</v>
      </c>
      <c r="E4509" s="215" t="s">
        <v>27</v>
      </c>
      <c r="F4509" s="264" t="s">
        <v>8013</v>
      </c>
      <c r="G4509" t="s">
        <v>8317</v>
      </c>
      <c r="H4509" s="264" t="str">
        <f>IFERROR(VLOOKUP(Table[[#This Row],[Activity Details of Assistance]],WHAT!E:F,2,FALSE),"")</f>
        <v># of estimated persons reached by mass-media campaign</v>
      </c>
      <c r="I4509" s="264"/>
      <c r="J4509">
        <v>8</v>
      </c>
      <c r="K4509" t="s">
        <v>8280</v>
      </c>
      <c r="L4509" s="219" t="s">
        <v>13</v>
      </c>
      <c r="M4509" t="s">
        <v>14</v>
      </c>
      <c r="N4509" t="s">
        <v>307</v>
      </c>
      <c r="O4509" t="s">
        <v>1599</v>
      </c>
      <c r="P4509" t="s">
        <v>4723</v>
      </c>
      <c r="Q4509" s="236">
        <v>44712</v>
      </c>
      <c r="R4509" s="236">
        <v>44896</v>
      </c>
      <c r="S4509" t="s">
        <v>8452</v>
      </c>
      <c r="T4509" s="267"/>
      <c r="U4509" s="267"/>
      <c r="V4509" s="267"/>
      <c r="W4509" s="267"/>
      <c r="X4509"/>
      <c r="Y4509" t="s">
        <v>8641</v>
      </c>
      <c r="Z4509" t="s">
        <v>8642</v>
      </c>
      <c r="AA4509" t="s">
        <v>8643</v>
      </c>
      <c r="AB4509" s="273" t="str">
        <f>_xlfn.IFNA(IF(Table[[#This Row],[Programme Partner]]&lt;&gt;Table[[#This Row],[Implementing Partner]],CONCATENATE(Table[[#This Row],[Programme Partner]],"-",Table[[#This Row],[Implementing Partner]]),Table[[#This Row],[Programme Partner]]),"")</f>
        <v>UNHCR-NGOF</v>
      </c>
    </row>
    <row r="4510" spans="1:28" ht="16.5" customHeight="1">
      <c r="A4510" s="183">
        <v>4958</v>
      </c>
      <c r="B4510" s="264" t="s">
        <v>5273</v>
      </c>
      <c r="C4510" s="265" t="s">
        <v>5184</v>
      </c>
      <c r="D4510" s="266" t="s">
        <v>5273</v>
      </c>
      <c r="E4510" s="215" t="s">
        <v>27</v>
      </c>
      <c r="F4510" s="264" t="s">
        <v>8014</v>
      </c>
      <c r="G4510" s="195" t="s">
        <v>8358</v>
      </c>
      <c r="H4510" s="264" t="str">
        <f>IFERROR(VLOOKUP(Table[[#This Row],[Activity Details of Assistance]],WHAT!E:F,2,FALSE),"")</f>
        <v># of campaign per camp </v>
      </c>
      <c r="I4510" s="264"/>
      <c r="J4510">
        <v>8</v>
      </c>
      <c r="K4510" t="s">
        <v>8280</v>
      </c>
      <c r="L4510" s="219" t="s">
        <v>13</v>
      </c>
      <c r="M4510" t="s">
        <v>14</v>
      </c>
      <c r="N4510" t="s">
        <v>307</v>
      </c>
      <c r="O4510" t="s">
        <v>1599</v>
      </c>
      <c r="P4510" t="s">
        <v>4723</v>
      </c>
      <c r="Q4510" s="236">
        <v>44712</v>
      </c>
      <c r="R4510" s="236">
        <v>44896</v>
      </c>
      <c r="S4510" t="s">
        <v>8452</v>
      </c>
      <c r="T4510" s="267"/>
      <c r="U4510" s="267"/>
      <c r="V4510" s="267"/>
      <c r="W4510" s="267"/>
      <c r="X4510"/>
      <c r="Y4510" t="s">
        <v>8641</v>
      </c>
      <c r="Z4510" t="s">
        <v>8642</v>
      </c>
      <c r="AA4510" t="s">
        <v>8643</v>
      </c>
      <c r="AB4510" s="273" t="str">
        <f>_xlfn.IFNA(IF(Table[[#This Row],[Programme Partner]]&lt;&gt;Table[[#This Row],[Implementing Partner]],CONCATENATE(Table[[#This Row],[Programme Partner]],"-",Table[[#This Row],[Implementing Partner]]),Table[[#This Row],[Programme Partner]]),"")</f>
        <v>UNHCR-NGOF</v>
      </c>
    </row>
    <row r="4511" spans="1:28" ht="16.5" customHeight="1">
      <c r="A4511" s="183">
        <v>4959</v>
      </c>
      <c r="B4511" s="264" t="s">
        <v>5273</v>
      </c>
      <c r="C4511" s="265" t="s">
        <v>5184</v>
      </c>
      <c r="D4511" s="266" t="s">
        <v>5273</v>
      </c>
      <c r="E4511" s="215" t="s">
        <v>27</v>
      </c>
      <c r="F4511" s="264" t="s">
        <v>8014</v>
      </c>
      <c r="G4511" t="s">
        <v>8243</v>
      </c>
      <c r="H4511" s="264" t="str">
        <f>IFERROR(VLOOKUP(Table[[#This Row],[Activity Details of Assistance]],WHAT!E:F,2,FALSE),"")</f>
        <v># of pit</v>
      </c>
      <c r="I4511" s="264"/>
      <c r="J4511">
        <v>3</v>
      </c>
      <c r="K4511" t="s">
        <v>8280</v>
      </c>
      <c r="L4511" s="219" t="s">
        <v>13</v>
      </c>
      <c r="M4511" t="s">
        <v>14</v>
      </c>
      <c r="N4511" t="s">
        <v>307</v>
      </c>
      <c r="O4511" t="s">
        <v>1599</v>
      </c>
      <c r="P4511" t="s">
        <v>4723</v>
      </c>
      <c r="Q4511" s="236">
        <v>44712</v>
      </c>
      <c r="R4511" s="236">
        <v>44896</v>
      </c>
      <c r="S4511" t="s">
        <v>8452</v>
      </c>
      <c r="T4511" s="267"/>
      <c r="U4511" s="267"/>
      <c r="V4511" s="267"/>
      <c r="W4511" s="267"/>
      <c r="X4511"/>
      <c r="Y4511" t="s">
        <v>8641</v>
      </c>
      <c r="Z4511" t="s">
        <v>8642</v>
      </c>
      <c r="AA4511" t="s">
        <v>8643</v>
      </c>
      <c r="AB4511" s="273" t="str">
        <f>_xlfn.IFNA(IF(Table[[#This Row],[Programme Partner]]&lt;&gt;Table[[#This Row],[Implementing Partner]],CONCATENATE(Table[[#This Row],[Programme Partner]],"-",Table[[#This Row],[Implementing Partner]]),Table[[#This Row],[Programme Partner]]),"")</f>
        <v>UNHCR-NGOF</v>
      </c>
    </row>
    <row r="4512" spans="1:28" ht="16.5" customHeight="1">
      <c r="A4512" s="183">
        <v>4960</v>
      </c>
      <c r="B4512" s="264" t="s">
        <v>5273</v>
      </c>
      <c r="C4512" s="265" t="s">
        <v>5184</v>
      </c>
      <c r="D4512" s="266" t="s">
        <v>5273</v>
      </c>
      <c r="E4512" s="215" t="s">
        <v>27</v>
      </c>
      <c r="F4512" s="264" t="s">
        <v>8014</v>
      </c>
      <c r="G4512" t="s">
        <v>8361</v>
      </c>
      <c r="H4512" s="264" t="str">
        <f>IFERROR(VLOOKUP(Table[[#This Row],[Activity Details of Assistance]],WHAT!E:F,2,FALSE),"")</f>
        <v># of plant</v>
      </c>
      <c r="I4512" s="264"/>
      <c r="J4512">
        <v>2</v>
      </c>
      <c r="K4512" t="s">
        <v>8280</v>
      </c>
      <c r="L4512" s="219" t="s">
        <v>13</v>
      </c>
      <c r="M4512" t="s">
        <v>14</v>
      </c>
      <c r="N4512" t="s">
        <v>307</v>
      </c>
      <c r="O4512" t="s">
        <v>1599</v>
      </c>
      <c r="P4512" t="s">
        <v>4723</v>
      </c>
      <c r="Q4512" s="236">
        <v>44712</v>
      </c>
      <c r="R4512" s="236">
        <v>44896</v>
      </c>
      <c r="S4512" t="s">
        <v>8452</v>
      </c>
      <c r="T4512" s="267"/>
      <c r="U4512" s="267"/>
      <c r="V4512" s="267"/>
      <c r="W4512" s="267"/>
      <c r="X4512"/>
      <c r="Y4512" t="s">
        <v>8641</v>
      </c>
      <c r="Z4512" t="s">
        <v>8642</v>
      </c>
      <c r="AA4512" t="s">
        <v>8643</v>
      </c>
      <c r="AB4512" s="273" t="str">
        <f>_xlfn.IFNA(IF(Table[[#This Row],[Programme Partner]]&lt;&gt;Table[[#This Row],[Implementing Partner]],CONCATENATE(Table[[#This Row],[Programme Partner]],"-",Table[[#This Row],[Implementing Partner]]),Table[[#This Row],[Programme Partner]]),"")</f>
        <v>UNHCR-NGOF</v>
      </c>
    </row>
    <row r="4513" spans="1:28" ht="16.5" customHeight="1">
      <c r="A4513" s="183">
        <v>4961</v>
      </c>
      <c r="B4513" s="264" t="s">
        <v>5273</v>
      </c>
      <c r="C4513" s="265" t="s">
        <v>5184</v>
      </c>
      <c r="D4513" s="266" t="s">
        <v>5273</v>
      </c>
      <c r="E4513" s="215" t="s">
        <v>27</v>
      </c>
      <c r="F4513" s="264" t="s">
        <v>8011</v>
      </c>
      <c r="G4513" s="195" t="s">
        <v>8355</v>
      </c>
      <c r="H4513" s="264" t="str">
        <f>IFERROR(VLOOKUP(Table[[#This Row],[Activity Details of Assistance]],WHAT!E:F,2,FALSE),"")</f>
        <v># of water network</v>
      </c>
      <c r="I4513" s="264"/>
      <c r="J4513">
        <v>2</v>
      </c>
      <c r="K4513" t="s">
        <v>8280</v>
      </c>
      <c r="L4513" s="219" t="s">
        <v>13</v>
      </c>
      <c r="M4513" t="s">
        <v>14</v>
      </c>
      <c r="N4513" t="s">
        <v>307</v>
      </c>
      <c r="O4513" t="s">
        <v>1599</v>
      </c>
      <c r="P4513" t="s">
        <v>4726</v>
      </c>
      <c r="Q4513" s="236">
        <v>44712</v>
      </c>
      <c r="R4513" s="236">
        <v>44896</v>
      </c>
      <c r="S4513" t="s">
        <v>8452</v>
      </c>
      <c r="T4513" s="267"/>
      <c r="U4513" s="267"/>
      <c r="V4513" s="267"/>
      <c r="W4513" s="267"/>
      <c r="X4513"/>
      <c r="Y4513" t="s">
        <v>8641</v>
      </c>
      <c r="Z4513" t="s">
        <v>8642</v>
      </c>
      <c r="AA4513" t="s">
        <v>8643</v>
      </c>
      <c r="AB4513" s="273" t="str">
        <f>_xlfn.IFNA(IF(Table[[#This Row],[Programme Partner]]&lt;&gt;Table[[#This Row],[Implementing Partner]],CONCATENATE(Table[[#This Row],[Programme Partner]],"-",Table[[#This Row],[Implementing Partner]]),Table[[#This Row],[Programme Partner]]),"")</f>
        <v>UNHCR-NGOF</v>
      </c>
    </row>
    <row r="4514" spans="1:28" ht="16.5" customHeight="1">
      <c r="A4514" s="183">
        <v>4962</v>
      </c>
      <c r="B4514" s="264" t="s">
        <v>5273</v>
      </c>
      <c r="C4514" s="265" t="s">
        <v>5184</v>
      </c>
      <c r="D4514" s="266" t="s">
        <v>5273</v>
      </c>
      <c r="E4514" s="215" t="s">
        <v>27</v>
      </c>
      <c r="F4514" s="264" t="s">
        <v>8012</v>
      </c>
      <c r="G4514" t="s">
        <v>8359</v>
      </c>
      <c r="H4514" s="264" t="str">
        <f>IFERROR(VLOOKUP(Table[[#This Row],[Activity Details of Assistance]],WHAT!E:F,2,FALSE),"")</f>
        <v># of FSM Site</v>
      </c>
      <c r="I4514" s="264"/>
      <c r="J4514">
        <v>2</v>
      </c>
      <c r="K4514" t="s">
        <v>8280</v>
      </c>
      <c r="L4514" s="219" t="s">
        <v>13</v>
      </c>
      <c r="M4514" t="s">
        <v>14</v>
      </c>
      <c r="N4514" t="s">
        <v>307</v>
      </c>
      <c r="O4514" t="s">
        <v>1599</v>
      </c>
      <c r="P4514" t="s">
        <v>4726</v>
      </c>
      <c r="Q4514" s="236">
        <v>44712</v>
      </c>
      <c r="R4514" s="236">
        <v>44896</v>
      </c>
      <c r="S4514" t="s">
        <v>8452</v>
      </c>
      <c r="T4514" s="267"/>
      <c r="U4514" s="267"/>
      <c r="V4514" s="267"/>
      <c r="W4514" s="267"/>
      <c r="X4514"/>
      <c r="Y4514" t="s">
        <v>8641</v>
      </c>
      <c r="Z4514" t="s">
        <v>8642</v>
      </c>
      <c r="AA4514" t="s">
        <v>8643</v>
      </c>
      <c r="AB4514" s="273" t="str">
        <f>_xlfn.IFNA(IF(Table[[#This Row],[Programme Partner]]&lt;&gt;Table[[#This Row],[Implementing Partner]],CONCATENATE(Table[[#This Row],[Programme Partner]],"-",Table[[#This Row],[Implementing Partner]]),Table[[#This Row],[Programme Partner]]),"")</f>
        <v>UNHCR-NGOF</v>
      </c>
    </row>
    <row r="4515" spans="1:28" ht="16.5" customHeight="1">
      <c r="A4515" s="183">
        <v>4963</v>
      </c>
      <c r="B4515" s="264" t="s">
        <v>5273</v>
      </c>
      <c r="C4515" s="265" t="s">
        <v>5184</v>
      </c>
      <c r="D4515" s="266" t="s">
        <v>5273</v>
      </c>
      <c r="E4515" s="215" t="s">
        <v>27</v>
      </c>
      <c r="F4515" s="264" t="s">
        <v>8012</v>
      </c>
      <c r="G4515" t="s">
        <v>8356</v>
      </c>
      <c r="H4515" s="264" t="str">
        <f>IFERROR(VLOOKUP(Table[[#This Row],[Activity Details of Assistance]],WHAT!E:F,2,FALSE),"")</f>
        <v># of FSM Site</v>
      </c>
      <c r="I4515" s="264"/>
      <c r="J4515">
        <v>1</v>
      </c>
      <c r="K4515" t="s">
        <v>8280</v>
      </c>
      <c r="L4515" s="219" t="s">
        <v>13</v>
      </c>
      <c r="M4515" t="s">
        <v>14</v>
      </c>
      <c r="N4515" t="s">
        <v>307</v>
      </c>
      <c r="O4515" t="s">
        <v>1599</v>
      </c>
      <c r="P4515" t="s">
        <v>4726</v>
      </c>
      <c r="Q4515" s="236">
        <v>44712</v>
      </c>
      <c r="R4515" s="236">
        <v>44896</v>
      </c>
      <c r="S4515" t="s">
        <v>8452</v>
      </c>
      <c r="T4515" s="267"/>
      <c r="U4515" s="267"/>
      <c r="V4515" s="267"/>
      <c r="W4515" s="267"/>
      <c r="X4515"/>
      <c r="Y4515" t="s">
        <v>8641</v>
      </c>
      <c r="Z4515" t="s">
        <v>8642</v>
      </c>
      <c r="AA4515" t="s">
        <v>8643</v>
      </c>
      <c r="AB4515" s="273" t="str">
        <f>_xlfn.IFNA(IF(Table[[#This Row],[Programme Partner]]&lt;&gt;Table[[#This Row],[Implementing Partner]],CONCATENATE(Table[[#This Row],[Programme Partner]],"-",Table[[#This Row],[Implementing Partner]]),Table[[#This Row],[Programme Partner]]),"")</f>
        <v>UNHCR-NGOF</v>
      </c>
    </row>
    <row r="4516" spans="1:28" ht="16.5" customHeight="1">
      <c r="A4516" s="183">
        <v>4964</v>
      </c>
      <c r="B4516" s="264" t="s">
        <v>5273</v>
      </c>
      <c r="C4516" s="265" t="s">
        <v>5184</v>
      </c>
      <c r="D4516" s="266" t="s">
        <v>5273</v>
      </c>
      <c r="E4516" s="215" t="s">
        <v>27</v>
      </c>
      <c r="F4516" s="264" t="s">
        <v>8012</v>
      </c>
      <c r="G4516" t="s">
        <v>8370</v>
      </c>
      <c r="H4516" s="264" t="str">
        <f>IFERROR(VLOOKUP(Table[[#This Row],[Activity Details of Assistance]],WHAT!E:F,2,FALSE),"")</f>
        <v xml:space="preserve"># of door </v>
      </c>
      <c r="I4516" s="264"/>
      <c r="J4516">
        <v>2</v>
      </c>
      <c r="K4516" t="s">
        <v>8280</v>
      </c>
      <c r="L4516" s="219" t="s">
        <v>13</v>
      </c>
      <c r="M4516" t="s">
        <v>14</v>
      </c>
      <c r="N4516" t="s">
        <v>307</v>
      </c>
      <c r="O4516" t="s">
        <v>1599</v>
      </c>
      <c r="P4516" t="s">
        <v>5697</v>
      </c>
      <c r="Q4516" s="236">
        <v>44712</v>
      </c>
      <c r="R4516" s="236">
        <v>44896</v>
      </c>
      <c r="S4516" t="s">
        <v>8452</v>
      </c>
      <c r="T4516" s="267"/>
      <c r="U4516" s="267"/>
      <c r="V4516" s="267"/>
      <c r="W4516" s="267"/>
      <c r="X4516"/>
      <c r="Y4516" t="s">
        <v>8641</v>
      </c>
      <c r="Z4516" t="s">
        <v>8642</v>
      </c>
      <c r="AA4516" t="s">
        <v>8643</v>
      </c>
      <c r="AB4516" s="273" t="str">
        <f>_xlfn.IFNA(IF(Table[[#This Row],[Programme Partner]]&lt;&gt;Table[[#This Row],[Implementing Partner]],CONCATENATE(Table[[#This Row],[Programme Partner]],"-",Table[[#This Row],[Implementing Partner]]),Table[[#This Row],[Programme Partner]]),"")</f>
        <v>UNHCR-NGOF</v>
      </c>
    </row>
    <row r="4517" spans="1:28" ht="16.5" customHeight="1">
      <c r="A4517" s="183">
        <v>4965</v>
      </c>
      <c r="B4517" s="264" t="s">
        <v>5273</v>
      </c>
      <c r="C4517" s="265" t="s">
        <v>5184</v>
      </c>
      <c r="D4517" s="266" t="s">
        <v>5273</v>
      </c>
      <c r="E4517" s="215" t="s">
        <v>27</v>
      </c>
      <c r="F4517" s="264" t="s">
        <v>8012</v>
      </c>
      <c r="G4517" t="s">
        <v>8359</v>
      </c>
      <c r="H4517" s="264" t="str">
        <f>IFERROR(VLOOKUP(Table[[#This Row],[Activity Details of Assistance]],WHAT!E:F,2,FALSE),"")</f>
        <v># of FSM Site</v>
      </c>
      <c r="I4517" s="264"/>
      <c r="J4517">
        <v>1</v>
      </c>
      <c r="K4517" t="s">
        <v>8280</v>
      </c>
      <c r="L4517" s="219" t="s">
        <v>13</v>
      </c>
      <c r="M4517" t="s">
        <v>14</v>
      </c>
      <c r="N4517" t="s">
        <v>307</v>
      </c>
      <c r="O4517" t="s">
        <v>1599</v>
      </c>
      <c r="P4517" t="s">
        <v>5697</v>
      </c>
      <c r="Q4517" s="236">
        <v>44712</v>
      </c>
      <c r="R4517" s="236">
        <v>44896</v>
      </c>
      <c r="S4517" t="s">
        <v>8452</v>
      </c>
      <c r="T4517" s="267"/>
      <c r="U4517" s="267"/>
      <c r="V4517" s="267"/>
      <c r="W4517" s="267"/>
      <c r="X4517"/>
      <c r="Y4517" t="s">
        <v>8641</v>
      </c>
      <c r="Z4517" t="s">
        <v>8642</v>
      </c>
      <c r="AA4517" t="s">
        <v>8643</v>
      </c>
      <c r="AB4517" s="273" t="str">
        <f>_xlfn.IFNA(IF(Table[[#This Row],[Programme Partner]]&lt;&gt;Table[[#This Row],[Implementing Partner]],CONCATENATE(Table[[#This Row],[Programme Partner]],"-",Table[[#This Row],[Implementing Partner]]),Table[[#This Row],[Programme Partner]]),"")</f>
        <v>UNHCR-NGOF</v>
      </c>
    </row>
    <row r="4518" spans="1:28" ht="16.5" customHeight="1">
      <c r="A4518" s="183">
        <v>4966</v>
      </c>
      <c r="B4518" s="264" t="s">
        <v>5273</v>
      </c>
      <c r="C4518" s="265" t="s">
        <v>5184</v>
      </c>
      <c r="D4518" s="266" t="s">
        <v>5273</v>
      </c>
      <c r="E4518" s="215" t="s">
        <v>27</v>
      </c>
      <c r="F4518" s="264" t="s">
        <v>8012</v>
      </c>
      <c r="G4518" t="s">
        <v>8356</v>
      </c>
      <c r="H4518" s="264" t="str">
        <f>IFERROR(VLOOKUP(Table[[#This Row],[Activity Details of Assistance]],WHAT!E:F,2,FALSE),"")</f>
        <v># of FSM Site</v>
      </c>
      <c r="I4518" s="264"/>
      <c r="J4518">
        <v>1</v>
      </c>
      <c r="K4518" t="s">
        <v>8280</v>
      </c>
      <c r="L4518" s="219" t="s">
        <v>13</v>
      </c>
      <c r="M4518" t="s">
        <v>14</v>
      </c>
      <c r="N4518" t="s">
        <v>307</v>
      </c>
      <c r="O4518" t="s">
        <v>1599</v>
      </c>
      <c r="P4518" t="s">
        <v>5697</v>
      </c>
      <c r="Q4518" s="236">
        <v>44712</v>
      </c>
      <c r="R4518" s="236">
        <v>44896</v>
      </c>
      <c r="S4518" t="s">
        <v>8452</v>
      </c>
      <c r="T4518" s="267"/>
      <c r="U4518" s="267"/>
      <c r="V4518" s="267"/>
      <c r="W4518" s="267"/>
      <c r="X4518"/>
      <c r="Y4518" t="s">
        <v>8641</v>
      </c>
      <c r="Z4518" t="s">
        <v>8642</v>
      </c>
      <c r="AA4518" t="s">
        <v>8643</v>
      </c>
      <c r="AB4518" s="273" t="str">
        <f>_xlfn.IFNA(IF(Table[[#This Row],[Programme Partner]]&lt;&gt;Table[[#This Row],[Implementing Partner]],CONCATENATE(Table[[#This Row],[Programme Partner]],"-",Table[[#This Row],[Implementing Partner]]),Table[[#This Row],[Programme Partner]]),"")</f>
        <v>UNHCR-NGOF</v>
      </c>
    </row>
    <row r="4519" spans="1:28" ht="16.5" customHeight="1">
      <c r="A4519" s="183">
        <v>4967</v>
      </c>
      <c r="B4519" s="264" t="s">
        <v>5273</v>
      </c>
      <c r="C4519" s="265" t="s">
        <v>5184</v>
      </c>
      <c r="D4519" s="266" t="s">
        <v>5273</v>
      </c>
      <c r="E4519" s="215" t="s">
        <v>27</v>
      </c>
      <c r="F4519" s="264" t="s">
        <v>8012</v>
      </c>
      <c r="G4519" t="s">
        <v>8362</v>
      </c>
      <c r="H4519" s="264" t="str">
        <f>IFERROR(VLOOKUP(Table[[#This Row],[Activity Details of Assistance]],WHAT!E:F,2,FALSE),"")</f>
        <v># of door</v>
      </c>
      <c r="I4519" s="264"/>
      <c r="J4519">
        <v>1</v>
      </c>
      <c r="K4519" t="s">
        <v>8280</v>
      </c>
      <c r="L4519" s="219" t="s">
        <v>13</v>
      </c>
      <c r="M4519" t="s">
        <v>14</v>
      </c>
      <c r="N4519" t="s">
        <v>307</v>
      </c>
      <c r="O4519" t="s">
        <v>1599</v>
      </c>
      <c r="P4519" t="s">
        <v>5697</v>
      </c>
      <c r="Q4519" s="236">
        <v>44712</v>
      </c>
      <c r="R4519" s="236">
        <v>44896</v>
      </c>
      <c r="S4519" t="s">
        <v>8452</v>
      </c>
      <c r="T4519" s="267"/>
      <c r="U4519" s="267"/>
      <c r="V4519" s="267"/>
      <c r="W4519" s="267"/>
      <c r="X4519"/>
      <c r="Y4519" t="s">
        <v>8641</v>
      </c>
      <c r="Z4519" t="s">
        <v>8642</v>
      </c>
      <c r="AA4519" t="s">
        <v>8643</v>
      </c>
      <c r="AB4519" s="273" t="str">
        <f>_xlfn.IFNA(IF(Table[[#This Row],[Programme Partner]]&lt;&gt;Table[[#This Row],[Implementing Partner]],CONCATENATE(Table[[#This Row],[Programme Partner]],"-",Table[[#This Row],[Implementing Partner]]),Table[[#This Row],[Programme Partner]]),"")</f>
        <v>UNHCR-NGOF</v>
      </c>
    </row>
    <row r="4520" spans="1:28" ht="16.5" customHeight="1">
      <c r="A4520" s="183">
        <v>4968</v>
      </c>
      <c r="B4520" s="264" t="s">
        <v>5273</v>
      </c>
      <c r="C4520" s="265" t="s">
        <v>5184</v>
      </c>
      <c r="D4520" s="266" t="s">
        <v>5273</v>
      </c>
      <c r="E4520" s="215" t="s">
        <v>27</v>
      </c>
      <c r="F4520" s="264" t="s">
        <v>8012</v>
      </c>
      <c r="G4520" s="195" t="s">
        <v>8586</v>
      </c>
      <c r="H4520" s="264" t="str">
        <f>IFERROR(VLOOKUP(Table[[#This Row],[Activity Details of Assistance]],WHAT!E:F,2,FALSE),"")</f>
        <v># of door</v>
      </c>
      <c r="I4520" s="264"/>
      <c r="J4520">
        <v>110</v>
      </c>
      <c r="K4520" t="s">
        <v>8280</v>
      </c>
      <c r="L4520" s="219" t="s">
        <v>13</v>
      </c>
      <c r="M4520" t="s">
        <v>14</v>
      </c>
      <c r="N4520" t="s">
        <v>307</v>
      </c>
      <c r="O4520" t="s">
        <v>1599</v>
      </c>
      <c r="P4520" t="s">
        <v>5697</v>
      </c>
      <c r="Q4520" s="236">
        <v>44712</v>
      </c>
      <c r="R4520" s="236">
        <v>44896</v>
      </c>
      <c r="S4520" t="s">
        <v>8452</v>
      </c>
      <c r="T4520" s="267"/>
      <c r="U4520" s="267"/>
      <c r="V4520" s="267"/>
      <c r="W4520" s="267"/>
      <c r="X4520"/>
      <c r="Y4520" t="s">
        <v>8641</v>
      </c>
      <c r="Z4520" t="s">
        <v>8642</v>
      </c>
      <c r="AA4520" t="s">
        <v>8643</v>
      </c>
      <c r="AB4520" s="273" t="str">
        <f>_xlfn.IFNA(IF(Table[[#This Row],[Programme Partner]]&lt;&gt;Table[[#This Row],[Implementing Partner]],CONCATENATE(Table[[#This Row],[Programme Partner]],"-",Table[[#This Row],[Implementing Partner]]),Table[[#This Row],[Programme Partner]]),"")</f>
        <v>UNHCR-NGOF</v>
      </c>
    </row>
    <row r="4521" spans="1:28" ht="16.5" customHeight="1">
      <c r="A4521" s="183">
        <v>4969</v>
      </c>
      <c r="B4521" s="264" t="s">
        <v>5273</v>
      </c>
      <c r="C4521" s="265" t="s">
        <v>5184</v>
      </c>
      <c r="D4521" s="266" t="s">
        <v>5273</v>
      </c>
      <c r="E4521" s="215" t="s">
        <v>27</v>
      </c>
      <c r="F4521" s="264" t="s">
        <v>8012</v>
      </c>
      <c r="G4521" t="s">
        <v>8357</v>
      </c>
      <c r="H4521" s="264" t="str">
        <f>IFERROR(VLOOKUP(Table[[#This Row],[Activity Details of Assistance]],WHAT!E:F,2,FALSE),"")</f>
        <v># of door</v>
      </c>
      <c r="I4521" s="264"/>
      <c r="J4521">
        <v>277</v>
      </c>
      <c r="K4521" t="s">
        <v>8280</v>
      </c>
      <c r="L4521" s="219" t="s">
        <v>13</v>
      </c>
      <c r="M4521" t="s">
        <v>14</v>
      </c>
      <c r="N4521" t="s">
        <v>307</v>
      </c>
      <c r="O4521" t="s">
        <v>1599</v>
      </c>
      <c r="P4521" t="s">
        <v>5697</v>
      </c>
      <c r="Q4521" s="236">
        <v>44712</v>
      </c>
      <c r="R4521" s="236">
        <v>44896</v>
      </c>
      <c r="S4521" t="s">
        <v>8452</v>
      </c>
      <c r="T4521" s="267"/>
      <c r="U4521" s="267"/>
      <c r="V4521" s="267"/>
      <c r="W4521" s="267"/>
      <c r="X4521"/>
      <c r="Y4521" t="s">
        <v>8641</v>
      </c>
      <c r="Z4521" t="s">
        <v>8642</v>
      </c>
      <c r="AA4521" t="s">
        <v>8643</v>
      </c>
      <c r="AB4521" s="273" t="str">
        <f>_xlfn.IFNA(IF(Table[[#This Row],[Programme Partner]]&lt;&gt;Table[[#This Row],[Implementing Partner]],CONCATENATE(Table[[#This Row],[Programme Partner]],"-",Table[[#This Row],[Implementing Partner]]),Table[[#This Row],[Programme Partner]]),"")</f>
        <v>UNHCR-NGOF</v>
      </c>
    </row>
    <row r="4522" spans="1:28" ht="16.5" customHeight="1">
      <c r="A4522" s="183">
        <v>4970</v>
      </c>
      <c r="B4522" s="264" t="s">
        <v>5273</v>
      </c>
      <c r="C4522" s="265" t="s">
        <v>5184</v>
      </c>
      <c r="D4522" s="266" t="s">
        <v>5273</v>
      </c>
      <c r="E4522" s="215" t="s">
        <v>27</v>
      </c>
      <c r="F4522" s="264" t="s">
        <v>8013</v>
      </c>
      <c r="G4522" s="195" t="s">
        <v>8313</v>
      </c>
      <c r="H4522" s="264" t="str">
        <f>IFERROR(VLOOKUP(Table[[#This Row],[Activity Details of Assistance]],WHAT!E:F,2,FALSE),"")</f>
        <v># of HP sessions at community level</v>
      </c>
      <c r="I4522" s="264"/>
      <c r="J4522">
        <v>87</v>
      </c>
      <c r="K4522" t="s">
        <v>8280</v>
      </c>
      <c r="L4522" s="219" t="s">
        <v>13</v>
      </c>
      <c r="M4522" t="s">
        <v>14</v>
      </c>
      <c r="N4522" t="s">
        <v>307</v>
      </c>
      <c r="O4522" t="s">
        <v>1599</v>
      </c>
      <c r="P4522" t="s">
        <v>5697</v>
      </c>
      <c r="Q4522" s="236">
        <v>44712</v>
      </c>
      <c r="R4522" s="236">
        <v>44896</v>
      </c>
      <c r="S4522" t="s">
        <v>8452</v>
      </c>
      <c r="T4522" s="267"/>
      <c r="U4522" s="267"/>
      <c r="V4522" s="267"/>
      <c r="W4522" s="267"/>
      <c r="X4522"/>
      <c r="Y4522" t="s">
        <v>8641</v>
      </c>
      <c r="Z4522" t="s">
        <v>8642</v>
      </c>
      <c r="AA4522" t="s">
        <v>8643</v>
      </c>
      <c r="AB4522" s="273" t="str">
        <f>_xlfn.IFNA(IF(Table[[#This Row],[Programme Partner]]&lt;&gt;Table[[#This Row],[Implementing Partner]],CONCATENATE(Table[[#This Row],[Programme Partner]],"-",Table[[#This Row],[Implementing Partner]]),Table[[#This Row],[Programme Partner]]),"")</f>
        <v>UNHCR-NGOF</v>
      </c>
    </row>
    <row r="4523" spans="1:28" ht="16.5" customHeight="1">
      <c r="A4523" s="183">
        <v>4971</v>
      </c>
      <c r="B4523" s="264" t="s">
        <v>5273</v>
      </c>
      <c r="C4523" s="265" t="s">
        <v>5184</v>
      </c>
      <c r="D4523" s="266" t="s">
        <v>5273</v>
      </c>
      <c r="E4523" s="215" t="s">
        <v>27</v>
      </c>
      <c r="F4523" s="264" t="s">
        <v>8013</v>
      </c>
      <c r="G4523" t="s">
        <v>8314</v>
      </c>
      <c r="H4523" s="264" t="str">
        <f>IFERROR(VLOOKUP(Table[[#This Row],[Activity Details of Assistance]],WHAT!E:F,2,FALSE),"")</f>
        <v># of HP sessions at HH level</v>
      </c>
      <c r="I4523" s="264"/>
      <c r="J4523">
        <v>2785</v>
      </c>
      <c r="K4523" t="s">
        <v>8280</v>
      </c>
      <c r="L4523" s="219" t="s">
        <v>13</v>
      </c>
      <c r="M4523" t="s">
        <v>14</v>
      </c>
      <c r="N4523" t="s">
        <v>307</v>
      </c>
      <c r="O4523" t="s">
        <v>1599</v>
      </c>
      <c r="P4523" t="s">
        <v>5697</v>
      </c>
      <c r="Q4523" s="236">
        <v>44712</v>
      </c>
      <c r="R4523" s="236">
        <v>44896</v>
      </c>
      <c r="S4523" t="s">
        <v>8452</v>
      </c>
      <c r="T4523" s="267"/>
      <c r="U4523" s="267"/>
      <c r="V4523" s="267"/>
      <c r="W4523" s="267"/>
      <c r="X4523"/>
      <c r="Y4523" t="s">
        <v>8641</v>
      </c>
      <c r="Z4523" t="s">
        <v>8642</v>
      </c>
      <c r="AA4523" t="s">
        <v>8643</v>
      </c>
      <c r="AB4523" s="273" t="str">
        <f>_xlfn.IFNA(IF(Table[[#This Row],[Programme Partner]]&lt;&gt;Table[[#This Row],[Implementing Partner]],CONCATENATE(Table[[#This Row],[Programme Partner]],"-",Table[[#This Row],[Implementing Partner]]),Table[[#This Row],[Programme Partner]]),"")</f>
        <v>UNHCR-NGOF</v>
      </c>
    </row>
    <row r="4524" spans="1:28" ht="16.5" customHeight="1">
      <c r="A4524" s="183">
        <v>4972</v>
      </c>
      <c r="B4524" s="264" t="s">
        <v>5273</v>
      </c>
      <c r="C4524" s="265" t="s">
        <v>5184</v>
      </c>
      <c r="D4524" s="266" t="s">
        <v>5273</v>
      </c>
      <c r="E4524" s="215" t="s">
        <v>27</v>
      </c>
      <c r="F4524" s="264" t="s">
        <v>8013</v>
      </c>
      <c r="G4524" t="s">
        <v>8374</v>
      </c>
      <c r="H4524" s="264" t="str">
        <f>IFERROR(VLOOKUP(Table[[#This Row],[Activity Details of Assistance]],WHAT!E:F,2,FALSE),"")</f>
        <v># of HP sessions at institution level</v>
      </c>
      <c r="I4524" s="264"/>
      <c r="J4524">
        <v>7</v>
      </c>
      <c r="K4524" t="s">
        <v>8280</v>
      </c>
      <c r="L4524" s="219" t="s">
        <v>13</v>
      </c>
      <c r="M4524" t="s">
        <v>14</v>
      </c>
      <c r="N4524" t="s">
        <v>307</v>
      </c>
      <c r="O4524" t="s">
        <v>1599</v>
      </c>
      <c r="P4524" t="s">
        <v>5697</v>
      </c>
      <c r="Q4524" s="236">
        <v>44712</v>
      </c>
      <c r="R4524" s="236">
        <v>44896</v>
      </c>
      <c r="S4524" t="s">
        <v>8452</v>
      </c>
      <c r="T4524" s="267"/>
      <c r="U4524" s="267"/>
      <c r="V4524" s="267"/>
      <c r="W4524" s="267"/>
      <c r="X4524"/>
      <c r="Y4524" t="s">
        <v>8641</v>
      </c>
      <c r="Z4524" t="s">
        <v>8642</v>
      </c>
      <c r="AA4524" t="s">
        <v>8643</v>
      </c>
      <c r="AB4524" s="273" t="str">
        <f>_xlfn.IFNA(IF(Table[[#This Row],[Programme Partner]]&lt;&gt;Table[[#This Row],[Implementing Partner]],CONCATENATE(Table[[#This Row],[Programme Partner]],"-",Table[[#This Row],[Implementing Partner]]),Table[[#This Row],[Programme Partner]]),"")</f>
        <v>UNHCR-NGOF</v>
      </c>
    </row>
    <row r="4525" spans="1:28" ht="16.5" customHeight="1">
      <c r="A4525" s="183">
        <v>4973</v>
      </c>
      <c r="B4525" s="264" t="s">
        <v>5273</v>
      </c>
      <c r="C4525" s="265" t="s">
        <v>5184</v>
      </c>
      <c r="D4525" s="266" t="s">
        <v>5273</v>
      </c>
      <c r="E4525" s="215" t="s">
        <v>27</v>
      </c>
      <c r="F4525" s="264" t="s">
        <v>8013</v>
      </c>
      <c r="G4525" t="s">
        <v>8317</v>
      </c>
      <c r="H4525" s="264" t="str">
        <f>IFERROR(VLOOKUP(Table[[#This Row],[Activity Details of Assistance]],WHAT!E:F,2,FALSE),"")</f>
        <v># of estimated persons reached by mass-media campaign</v>
      </c>
      <c r="I4525" s="264"/>
      <c r="J4525">
        <v>8</v>
      </c>
      <c r="K4525" t="s">
        <v>8280</v>
      </c>
      <c r="L4525" s="219" t="s">
        <v>13</v>
      </c>
      <c r="M4525" t="s">
        <v>14</v>
      </c>
      <c r="N4525" t="s">
        <v>307</v>
      </c>
      <c r="O4525" t="s">
        <v>1599</v>
      </c>
      <c r="P4525" t="s">
        <v>5697</v>
      </c>
      <c r="Q4525" s="236">
        <v>44712</v>
      </c>
      <c r="R4525" s="236">
        <v>44896</v>
      </c>
      <c r="S4525" t="s">
        <v>8452</v>
      </c>
      <c r="T4525" s="267"/>
      <c r="U4525" s="267"/>
      <c r="V4525" s="267"/>
      <c r="W4525" s="267"/>
      <c r="X4525"/>
      <c r="Y4525" t="s">
        <v>8641</v>
      </c>
      <c r="Z4525" t="s">
        <v>8642</v>
      </c>
      <c r="AA4525" t="s">
        <v>8643</v>
      </c>
      <c r="AB4525" s="273" t="str">
        <f>_xlfn.IFNA(IF(Table[[#This Row],[Programme Partner]]&lt;&gt;Table[[#This Row],[Implementing Partner]],CONCATENATE(Table[[#This Row],[Programme Partner]],"-",Table[[#This Row],[Implementing Partner]]),Table[[#This Row],[Programme Partner]]),"")</f>
        <v>UNHCR-NGOF</v>
      </c>
    </row>
    <row r="4526" spans="1:28" ht="16.5" customHeight="1">
      <c r="A4526" s="183">
        <v>4974</v>
      </c>
      <c r="B4526" s="264" t="s">
        <v>5273</v>
      </c>
      <c r="C4526" s="265" t="s">
        <v>5184</v>
      </c>
      <c r="D4526" s="266" t="s">
        <v>5273</v>
      </c>
      <c r="E4526" s="215" t="s">
        <v>27</v>
      </c>
      <c r="F4526" s="264" t="s">
        <v>8014</v>
      </c>
      <c r="G4526" t="s">
        <v>8361</v>
      </c>
      <c r="H4526" s="264" t="str">
        <f>IFERROR(VLOOKUP(Table[[#This Row],[Activity Details of Assistance]],WHAT!E:F,2,FALSE),"")</f>
        <v># of plant</v>
      </c>
      <c r="I4526" s="264"/>
      <c r="J4526">
        <v>2</v>
      </c>
      <c r="K4526" t="s">
        <v>8280</v>
      </c>
      <c r="L4526" s="219" t="s">
        <v>13</v>
      </c>
      <c r="M4526" t="s">
        <v>14</v>
      </c>
      <c r="N4526" t="s">
        <v>307</v>
      </c>
      <c r="O4526" t="s">
        <v>1599</v>
      </c>
      <c r="P4526" t="s">
        <v>5697</v>
      </c>
      <c r="Q4526" s="236">
        <v>44712</v>
      </c>
      <c r="R4526" s="236">
        <v>44896</v>
      </c>
      <c r="S4526" t="s">
        <v>8452</v>
      </c>
      <c r="T4526" s="267"/>
      <c r="U4526" s="267"/>
      <c r="V4526" s="267"/>
      <c r="W4526" s="267"/>
      <c r="X4526"/>
      <c r="Y4526" t="s">
        <v>8641</v>
      </c>
      <c r="Z4526" t="s">
        <v>8642</v>
      </c>
      <c r="AA4526" t="s">
        <v>8643</v>
      </c>
      <c r="AB4526" s="273" t="str">
        <f>_xlfn.IFNA(IF(Table[[#This Row],[Programme Partner]]&lt;&gt;Table[[#This Row],[Implementing Partner]],CONCATENATE(Table[[#This Row],[Programme Partner]],"-",Table[[#This Row],[Implementing Partner]]),Table[[#This Row],[Programme Partner]]),"")</f>
        <v>UNHCR-NGOF</v>
      </c>
    </row>
    <row r="4527" spans="1:28" ht="16.5" customHeight="1">
      <c r="A4527" s="183">
        <v>4975</v>
      </c>
      <c r="B4527" s="264" t="s">
        <v>5273</v>
      </c>
      <c r="C4527" s="265" t="s">
        <v>5184</v>
      </c>
      <c r="D4527" s="266" t="s">
        <v>5273</v>
      </c>
      <c r="E4527" s="215" t="s">
        <v>27</v>
      </c>
      <c r="F4527" s="264" t="s">
        <v>8011</v>
      </c>
      <c r="G4527" s="195" t="s">
        <v>8584</v>
      </c>
      <c r="H4527" s="264" t="str">
        <f>IFERROR(VLOOKUP(Table[[#This Row],[Activity Details of Assistance]],WHAT!E:F,2,FALSE),"")</f>
        <v># of tube well</v>
      </c>
      <c r="I4527" s="264"/>
      <c r="J4527">
        <v>68</v>
      </c>
      <c r="K4527" t="s">
        <v>8280</v>
      </c>
      <c r="L4527" s="219" t="s">
        <v>13</v>
      </c>
      <c r="M4527" t="s">
        <v>14</v>
      </c>
      <c r="N4527" t="s">
        <v>309</v>
      </c>
      <c r="O4527" t="s">
        <v>1606</v>
      </c>
      <c r="P4527" t="s">
        <v>6386</v>
      </c>
      <c r="Q4527" s="236">
        <v>44742</v>
      </c>
      <c r="R4527" s="236">
        <v>44896</v>
      </c>
      <c r="S4527" t="s">
        <v>8452</v>
      </c>
      <c r="T4527" s="267"/>
      <c r="U4527" s="267"/>
      <c r="V4527" s="267"/>
      <c r="W4527" s="267"/>
      <c r="X4527"/>
      <c r="Y4527" t="s">
        <v>8641</v>
      </c>
      <c r="Z4527" t="s">
        <v>8642</v>
      </c>
      <c r="AA4527" t="s">
        <v>8643</v>
      </c>
      <c r="AB4527" s="273" t="str">
        <f>_xlfn.IFNA(IF(Table[[#This Row],[Programme Partner]]&lt;&gt;Table[[#This Row],[Implementing Partner]],CONCATENATE(Table[[#This Row],[Programme Partner]],"-",Table[[#This Row],[Implementing Partner]]),Table[[#This Row],[Programme Partner]]),"")</f>
        <v>UNHCR-NGOF</v>
      </c>
    </row>
    <row r="4528" spans="1:28" ht="16.5" customHeight="1">
      <c r="A4528" s="183">
        <v>4976</v>
      </c>
      <c r="B4528" s="264" t="s">
        <v>5273</v>
      </c>
      <c r="C4528" s="265" t="s">
        <v>5184</v>
      </c>
      <c r="D4528" s="266" t="s">
        <v>5273</v>
      </c>
      <c r="E4528" s="215" t="s">
        <v>27</v>
      </c>
      <c r="F4528" s="264" t="s">
        <v>8012</v>
      </c>
      <c r="G4528" t="s">
        <v>8365</v>
      </c>
      <c r="H4528" s="264" t="str">
        <f>IFERROR(VLOOKUP(Table[[#This Row],[Activity Details of Assistance]],WHAT!E:F,2,FALSE),"")</f>
        <v># of door</v>
      </c>
      <c r="I4528" s="264"/>
      <c r="J4528">
        <v>23</v>
      </c>
      <c r="K4528" t="s">
        <v>8280</v>
      </c>
      <c r="L4528" s="219" t="s">
        <v>13</v>
      </c>
      <c r="M4528" t="s">
        <v>14</v>
      </c>
      <c r="N4528" t="s">
        <v>309</v>
      </c>
      <c r="O4528" t="s">
        <v>1606</v>
      </c>
      <c r="P4528" t="s">
        <v>6386</v>
      </c>
      <c r="Q4528" s="236">
        <v>44742</v>
      </c>
      <c r="R4528" s="236">
        <v>44896</v>
      </c>
      <c r="S4528" t="s">
        <v>8452</v>
      </c>
      <c r="T4528" s="267"/>
      <c r="U4528" s="267"/>
      <c r="V4528" s="267"/>
      <c r="W4528" s="267"/>
      <c r="X4528"/>
      <c r="Y4528" t="s">
        <v>8641</v>
      </c>
      <c r="Z4528" t="s">
        <v>8642</v>
      </c>
      <c r="AA4528" t="s">
        <v>8643</v>
      </c>
      <c r="AB4528" s="273" t="str">
        <f>_xlfn.IFNA(IF(Table[[#This Row],[Programme Partner]]&lt;&gt;Table[[#This Row],[Implementing Partner]],CONCATENATE(Table[[#This Row],[Programme Partner]],"-",Table[[#This Row],[Implementing Partner]]),Table[[#This Row],[Programme Partner]]),"")</f>
        <v>UNHCR-NGOF</v>
      </c>
    </row>
    <row r="4529" spans="1:28" ht="16.5" customHeight="1">
      <c r="A4529" s="183">
        <v>4977</v>
      </c>
      <c r="B4529" s="264" t="s">
        <v>5273</v>
      </c>
      <c r="C4529" s="265" t="s">
        <v>5184</v>
      </c>
      <c r="D4529" s="266" t="s">
        <v>5273</v>
      </c>
      <c r="E4529" s="215" t="s">
        <v>27</v>
      </c>
      <c r="F4529" s="264" t="s">
        <v>8012</v>
      </c>
      <c r="G4529" t="s">
        <v>8365</v>
      </c>
      <c r="H4529" s="264" t="str">
        <f>IFERROR(VLOOKUP(Table[[#This Row],[Activity Details of Assistance]],WHAT!E:F,2,FALSE),"")</f>
        <v># of door</v>
      </c>
      <c r="I4529" s="264"/>
      <c r="J4529">
        <v>24</v>
      </c>
      <c r="K4529" t="s">
        <v>8280</v>
      </c>
      <c r="L4529" s="219" t="s">
        <v>13</v>
      </c>
      <c r="M4529" t="s">
        <v>14</v>
      </c>
      <c r="N4529" t="s">
        <v>309</v>
      </c>
      <c r="O4529" t="s">
        <v>1606</v>
      </c>
      <c r="P4529" t="s">
        <v>6386</v>
      </c>
      <c r="Q4529" s="236">
        <v>44742</v>
      </c>
      <c r="R4529" s="236">
        <v>44896</v>
      </c>
      <c r="S4529" t="s">
        <v>8452</v>
      </c>
      <c r="T4529" s="267"/>
      <c r="U4529" s="267"/>
      <c r="V4529" s="267"/>
      <c r="W4529" s="267"/>
      <c r="X4529"/>
      <c r="Y4529" t="s">
        <v>8641</v>
      </c>
      <c r="Z4529" t="s">
        <v>8642</v>
      </c>
      <c r="AA4529" t="s">
        <v>8643</v>
      </c>
      <c r="AB4529" s="273" t="str">
        <f>_xlfn.IFNA(IF(Table[[#This Row],[Programme Partner]]&lt;&gt;Table[[#This Row],[Implementing Partner]],CONCATENATE(Table[[#This Row],[Programme Partner]],"-",Table[[#This Row],[Implementing Partner]]),Table[[#This Row],[Programme Partner]]),"")</f>
        <v>UNHCR-NGOF</v>
      </c>
    </row>
    <row r="4530" spans="1:28" ht="16.5" customHeight="1">
      <c r="A4530" s="183">
        <v>4978</v>
      </c>
      <c r="B4530" s="264" t="s">
        <v>5273</v>
      </c>
      <c r="C4530" s="265" t="s">
        <v>5184</v>
      </c>
      <c r="D4530" s="266" t="s">
        <v>5273</v>
      </c>
      <c r="E4530" s="215" t="s">
        <v>27</v>
      </c>
      <c r="F4530" s="264" t="s">
        <v>8012</v>
      </c>
      <c r="G4530" t="s">
        <v>8359</v>
      </c>
      <c r="H4530" s="264" t="str">
        <f>IFERROR(VLOOKUP(Table[[#This Row],[Activity Details of Assistance]],WHAT!E:F,2,FALSE),"")</f>
        <v># of FSM Site</v>
      </c>
      <c r="I4530" s="264"/>
      <c r="J4530">
        <v>2</v>
      </c>
      <c r="K4530" t="s">
        <v>8280</v>
      </c>
      <c r="L4530" s="219" t="s">
        <v>13</v>
      </c>
      <c r="M4530" t="s">
        <v>14</v>
      </c>
      <c r="N4530" t="s">
        <v>309</v>
      </c>
      <c r="O4530" t="s">
        <v>1606</v>
      </c>
      <c r="P4530" t="s">
        <v>6386</v>
      </c>
      <c r="Q4530" s="236">
        <v>44742</v>
      </c>
      <c r="R4530" s="236">
        <v>44896</v>
      </c>
      <c r="S4530" t="s">
        <v>8452</v>
      </c>
      <c r="T4530" s="267"/>
      <c r="U4530" s="267"/>
      <c r="V4530" s="267"/>
      <c r="W4530" s="267"/>
      <c r="X4530"/>
      <c r="Y4530" t="s">
        <v>8641</v>
      </c>
      <c r="Z4530" t="s">
        <v>8642</v>
      </c>
      <c r="AA4530" t="s">
        <v>8643</v>
      </c>
      <c r="AB4530" s="273" t="str">
        <f>_xlfn.IFNA(IF(Table[[#This Row],[Programme Partner]]&lt;&gt;Table[[#This Row],[Implementing Partner]],CONCATENATE(Table[[#This Row],[Programme Partner]],"-",Table[[#This Row],[Implementing Partner]]),Table[[#This Row],[Programme Partner]]),"")</f>
        <v>UNHCR-NGOF</v>
      </c>
    </row>
    <row r="4531" spans="1:28" ht="16.5" customHeight="1">
      <c r="A4531" s="183">
        <v>4979</v>
      </c>
      <c r="B4531" s="264" t="s">
        <v>5273</v>
      </c>
      <c r="C4531" s="265" t="s">
        <v>5184</v>
      </c>
      <c r="D4531" s="266" t="s">
        <v>5273</v>
      </c>
      <c r="E4531" s="215" t="s">
        <v>27</v>
      </c>
      <c r="F4531" s="264" t="s">
        <v>8012</v>
      </c>
      <c r="G4531" s="195" t="s">
        <v>8356</v>
      </c>
      <c r="H4531" s="264" t="str">
        <f>IFERROR(VLOOKUP(Table[[#This Row],[Activity Details of Assistance]],WHAT!E:F,2,FALSE),"")</f>
        <v># of FSM Site</v>
      </c>
      <c r="I4531" s="264"/>
      <c r="J4531">
        <v>1</v>
      </c>
      <c r="K4531" t="s">
        <v>8280</v>
      </c>
      <c r="L4531" s="219" t="s">
        <v>13</v>
      </c>
      <c r="M4531" t="s">
        <v>14</v>
      </c>
      <c r="N4531" t="s">
        <v>309</v>
      </c>
      <c r="O4531" t="s">
        <v>1606</v>
      </c>
      <c r="P4531" t="s">
        <v>6386</v>
      </c>
      <c r="Q4531" s="236">
        <v>44742</v>
      </c>
      <c r="R4531" s="236">
        <v>44896</v>
      </c>
      <c r="S4531" t="s">
        <v>8452</v>
      </c>
      <c r="T4531" s="267"/>
      <c r="U4531" s="267"/>
      <c r="V4531" s="267"/>
      <c r="W4531" s="267"/>
      <c r="X4531"/>
      <c r="Y4531" t="s">
        <v>8641</v>
      </c>
      <c r="Z4531" t="s">
        <v>8642</v>
      </c>
      <c r="AA4531" t="s">
        <v>8643</v>
      </c>
      <c r="AB4531" s="273" t="str">
        <f>_xlfn.IFNA(IF(Table[[#This Row],[Programme Partner]]&lt;&gt;Table[[#This Row],[Implementing Partner]],CONCATENATE(Table[[#This Row],[Programme Partner]],"-",Table[[#This Row],[Implementing Partner]]),Table[[#This Row],[Programme Partner]]),"")</f>
        <v>UNHCR-NGOF</v>
      </c>
    </row>
    <row r="4532" spans="1:28" ht="16.5" customHeight="1">
      <c r="A4532" s="183">
        <v>4980</v>
      </c>
      <c r="B4532" s="264" t="s">
        <v>5273</v>
      </c>
      <c r="C4532" s="265" t="s">
        <v>5184</v>
      </c>
      <c r="D4532" s="266" t="s">
        <v>5273</v>
      </c>
      <c r="E4532" s="215" t="s">
        <v>27</v>
      </c>
      <c r="F4532" s="264" t="s">
        <v>8012</v>
      </c>
      <c r="G4532" t="s">
        <v>8354</v>
      </c>
      <c r="H4532" s="264" t="str">
        <f>IFERROR(VLOOKUP(Table[[#This Row],[Activity Details of Assistance]],WHAT!E:F,2,FALSE),"")</f>
        <v># of door</v>
      </c>
      <c r="I4532" s="264"/>
      <c r="J4532">
        <v>18</v>
      </c>
      <c r="K4532" t="s">
        <v>8280</v>
      </c>
      <c r="L4532" s="219" t="s">
        <v>13</v>
      </c>
      <c r="M4532" t="s">
        <v>14</v>
      </c>
      <c r="N4532" t="s">
        <v>309</v>
      </c>
      <c r="O4532" t="s">
        <v>1606</v>
      </c>
      <c r="P4532" t="s">
        <v>6386</v>
      </c>
      <c r="Q4532" s="236">
        <v>44742</v>
      </c>
      <c r="R4532" s="236">
        <v>44896</v>
      </c>
      <c r="S4532" t="s">
        <v>8452</v>
      </c>
      <c r="T4532" s="267"/>
      <c r="U4532" s="267"/>
      <c r="V4532" s="267"/>
      <c r="W4532" s="267"/>
      <c r="X4532"/>
      <c r="Y4532" t="s">
        <v>8641</v>
      </c>
      <c r="Z4532" t="s">
        <v>8642</v>
      </c>
      <c r="AA4532" t="s">
        <v>8643</v>
      </c>
      <c r="AB4532" s="273" t="str">
        <f>_xlfn.IFNA(IF(Table[[#This Row],[Programme Partner]]&lt;&gt;Table[[#This Row],[Implementing Partner]],CONCATENATE(Table[[#This Row],[Programme Partner]],"-",Table[[#This Row],[Implementing Partner]]),Table[[#This Row],[Programme Partner]]),"")</f>
        <v>UNHCR-NGOF</v>
      </c>
    </row>
    <row r="4533" spans="1:28" ht="16.5" customHeight="1">
      <c r="A4533" s="183">
        <v>4981</v>
      </c>
      <c r="B4533" s="264" t="s">
        <v>5273</v>
      </c>
      <c r="C4533" s="265" t="s">
        <v>5184</v>
      </c>
      <c r="D4533" s="266" t="s">
        <v>5273</v>
      </c>
      <c r="E4533" s="215" t="s">
        <v>27</v>
      </c>
      <c r="F4533" s="264" t="s">
        <v>8012</v>
      </c>
      <c r="G4533" s="195" t="s">
        <v>8586</v>
      </c>
      <c r="H4533" s="264" t="str">
        <f>IFERROR(VLOOKUP(Table[[#This Row],[Activity Details of Assistance]],WHAT!E:F,2,FALSE),"")</f>
        <v># of door</v>
      </c>
      <c r="I4533" s="264"/>
      <c r="J4533">
        <v>81</v>
      </c>
      <c r="K4533" t="s">
        <v>8280</v>
      </c>
      <c r="L4533" s="219" t="s">
        <v>13</v>
      </c>
      <c r="M4533" t="s">
        <v>14</v>
      </c>
      <c r="N4533" t="s">
        <v>309</v>
      </c>
      <c r="O4533" t="s">
        <v>1606</v>
      </c>
      <c r="P4533" t="s">
        <v>6386</v>
      </c>
      <c r="Q4533" s="236">
        <v>44742</v>
      </c>
      <c r="R4533" s="236">
        <v>44896</v>
      </c>
      <c r="S4533" t="s">
        <v>8452</v>
      </c>
      <c r="T4533" s="267"/>
      <c r="U4533" s="267"/>
      <c r="V4533" s="267"/>
      <c r="W4533" s="267"/>
      <c r="X4533"/>
      <c r="Y4533" t="s">
        <v>8641</v>
      </c>
      <c r="Z4533" t="s">
        <v>8642</v>
      </c>
      <c r="AA4533" t="s">
        <v>8643</v>
      </c>
      <c r="AB4533" s="273" t="str">
        <f>_xlfn.IFNA(IF(Table[[#This Row],[Programme Partner]]&lt;&gt;Table[[#This Row],[Implementing Partner]],CONCATENATE(Table[[#This Row],[Programme Partner]],"-",Table[[#This Row],[Implementing Partner]]),Table[[#This Row],[Programme Partner]]),"")</f>
        <v>UNHCR-NGOF</v>
      </c>
    </row>
    <row r="4534" spans="1:28" ht="16.5" customHeight="1">
      <c r="A4534" s="183">
        <v>4982</v>
      </c>
      <c r="B4534" s="264" t="s">
        <v>5273</v>
      </c>
      <c r="C4534" s="265" t="s">
        <v>5184</v>
      </c>
      <c r="D4534" s="266" t="s">
        <v>5273</v>
      </c>
      <c r="E4534" s="215" t="s">
        <v>27</v>
      </c>
      <c r="F4534" s="264" t="s">
        <v>8012</v>
      </c>
      <c r="G4534" t="s">
        <v>8357</v>
      </c>
      <c r="H4534" s="264" t="str">
        <f>IFERROR(VLOOKUP(Table[[#This Row],[Activity Details of Assistance]],WHAT!E:F,2,FALSE),"")</f>
        <v># of door</v>
      </c>
      <c r="I4534" s="264"/>
      <c r="J4534">
        <v>511</v>
      </c>
      <c r="K4534" t="s">
        <v>8280</v>
      </c>
      <c r="L4534" s="219" t="s">
        <v>13</v>
      </c>
      <c r="M4534" t="s">
        <v>14</v>
      </c>
      <c r="N4534" t="s">
        <v>309</v>
      </c>
      <c r="O4534" t="s">
        <v>1606</v>
      </c>
      <c r="P4534" t="s">
        <v>6386</v>
      </c>
      <c r="Q4534" s="236">
        <v>44742</v>
      </c>
      <c r="R4534" s="236">
        <v>44896</v>
      </c>
      <c r="S4534" t="s">
        <v>8452</v>
      </c>
      <c r="T4534" s="267"/>
      <c r="U4534" s="267"/>
      <c r="V4534" s="267"/>
      <c r="W4534" s="267"/>
      <c r="X4534"/>
      <c r="Y4534" t="s">
        <v>8641</v>
      </c>
      <c r="Z4534" t="s">
        <v>8642</v>
      </c>
      <c r="AA4534" t="s">
        <v>8643</v>
      </c>
      <c r="AB4534" s="273" t="str">
        <f>_xlfn.IFNA(IF(Table[[#This Row],[Programme Partner]]&lt;&gt;Table[[#This Row],[Implementing Partner]],CONCATENATE(Table[[#This Row],[Programme Partner]],"-",Table[[#This Row],[Implementing Partner]]),Table[[#This Row],[Programme Partner]]),"")</f>
        <v>UNHCR-NGOF</v>
      </c>
    </row>
    <row r="4535" spans="1:28" ht="16.5" customHeight="1">
      <c r="A4535" s="183">
        <v>4983</v>
      </c>
      <c r="B4535" s="264" t="s">
        <v>5273</v>
      </c>
      <c r="C4535" s="265" t="s">
        <v>5184</v>
      </c>
      <c r="D4535" s="266" t="s">
        <v>5273</v>
      </c>
      <c r="E4535" s="215" t="s">
        <v>27</v>
      </c>
      <c r="F4535" s="264" t="s">
        <v>8013</v>
      </c>
      <c r="G4535" t="s">
        <v>8313</v>
      </c>
      <c r="H4535" s="264" t="str">
        <f>IFERROR(VLOOKUP(Table[[#This Row],[Activity Details of Assistance]],WHAT!E:F,2,FALSE),"")</f>
        <v># of HP sessions at community level</v>
      </c>
      <c r="I4535" s="264"/>
      <c r="J4535">
        <v>134</v>
      </c>
      <c r="K4535" t="s">
        <v>8280</v>
      </c>
      <c r="L4535" s="219" t="s">
        <v>13</v>
      </c>
      <c r="M4535" t="s">
        <v>14</v>
      </c>
      <c r="N4535" t="s">
        <v>309</v>
      </c>
      <c r="O4535" t="s">
        <v>1606</v>
      </c>
      <c r="P4535" t="s">
        <v>6386</v>
      </c>
      <c r="Q4535" s="236">
        <v>44742</v>
      </c>
      <c r="R4535" s="236">
        <v>44896</v>
      </c>
      <c r="S4535" t="s">
        <v>8452</v>
      </c>
      <c r="T4535" s="267"/>
      <c r="U4535" s="267"/>
      <c r="V4535" s="267"/>
      <c r="W4535" s="267"/>
      <c r="X4535"/>
      <c r="Y4535" t="s">
        <v>8641</v>
      </c>
      <c r="Z4535" t="s">
        <v>8642</v>
      </c>
      <c r="AA4535" t="s">
        <v>8643</v>
      </c>
      <c r="AB4535" s="273" t="str">
        <f>_xlfn.IFNA(IF(Table[[#This Row],[Programme Partner]]&lt;&gt;Table[[#This Row],[Implementing Partner]],CONCATENATE(Table[[#This Row],[Programme Partner]],"-",Table[[#This Row],[Implementing Partner]]),Table[[#This Row],[Programme Partner]]),"")</f>
        <v>UNHCR-NGOF</v>
      </c>
    </row>
    <row r="4536" spans="1:28" ht="16.5" customHeight="1">
      <c r="A4536" s="183">
        <v>4984</v>
      </c>
      <c r="B4536" s="264" t="s">
        <v>5273</v>
      </c>
      <c r="C4536" s="265" t="s">
        <v>5184</v>
      </c>
      <c r="D4536" s="266" t="s">
        <v>5273</v>
      </c>
      <c r="E4536" s="215" t="s">
        <v>27</v>
      </c>
      <c r="F4536" s="264" t="s">
        <v>8013</v>
      </c>
      <c r="G4536" t="s">
        <v>8314</v>
      </c>
      <c r="H4536" s="264" t="str">
        <f>IFERROR(VLOOKUP(Table[[#This Row],[Activity Details of Assistance]],WHAT!E:F,2,FALSE),"")</f>
        <v># of HP sessions at HH level</v>
      </c>
      <c r="I4536" s="264"/>
      <c r="J4536">
        <v>3240</v>
      </c>
      <c r="K4536" t="s">
        <v>8280</v>
      </c>
      <c r="L4536" s="219" t="s">
        <v>13</v>
      </c>
      <c r="M4536" t="s">
        <v>14</v>
      </c>
      <c r="N4536" t="s">
        <v>309</v>
      </c>
      <c r="O4536" t="s">
        <v>1606</v>
      </c>
      <c r="P4536" t="s">
        <v>6386</v>
      </c>
      <c r="Q4536" s="236">
        <v>44742</v>
      </c>
      <c r="R4536" s="236">
        <v>44896</v>
      </c>
      <c r="S4536" t="s">
        <v>8452</v>
      </c>
      <c r="T4536" s="267"/>
      <c r="U4536" s="267"/>
      <c r="V4536" s="267"/>
      <c r="W4536" s="267"/>
      <c r="X4536"/>
      <c r="Y4536" t="s">
        <v>8641</v>
      </c>
      <c r="Z4536" t="s">
        <v>8642</v>
      </c>
      <c r="AA4536" t="s">
        <v>8643</v>
      </c>
      <c r="AB4536" s="273" t="str">
        <f>_xlfn.IFNA(IF(Table[[#This Row],[Programme Partner]]&lt;&gt;Table[[#This Row],[Implementing Partner]],CONCATENATE(Table[[#This Row],[Programme Partner]],"-",Table[[#This Row],[Implementing Partner]]),Table[[#This Row],[Programme Partner]]),"")</f>
        <v>UNHCR-NGOF</v>
      </c>
    </row>
    <row r="4537" spans="1:28" ht="16.5" customHeight="1">
      <c r="A4537" s="183">
        <v>4985</v>
      </c>
      <c r="B4537" s="264" t="s">
        <v>5273</v>
      </c>
      <c r="C4537" s="265" t="s">
        <v>5184</v>
      </c>
      <c r="D4537" s="266" t="s">
        <v>5273</v>
      </c>
      <c r="E4537" s="215" t="s">
        <v>27</v>
      </c>
      <c r="F4537" s="264" t="s">
        <v>8013</v>
      </c>
      <c r="G4537" t="s">
        <v>8374</v>
      </c>
      <c r="H4537" s="264" t="str">
        <f>IFERROR(VLOOKUP(Table[[#This Row],[Activity Details of Assistance]],WHAT!E:F,2,FALSE),"")</f>
        <v># of HP sessions at institution level</v>
      </c>
      <c r="I4537" s="264"/>
      <c r="J4537">
        <v>5</v>
      </c>
      <c r="K4537" t="s">
        <v>8280</v>
      </c>
      <c r="L4537" s="219" t="s">
        <v>13</v>
      </c>
      <c r="M4537" t="s">
        <v>14</v>
      </c>
      <c r="N4537" t="s">
        <v>309</v>
      </c>
      <c r="O4537" t="s">
        <v>1606</v>
      </c>
      <c r="P4537" t="s">
        <v>6386</v>
      </c>
      <c r="Q4537" s="236">
        <v>44742</v>
      </c>
      <c r="R4537" s="236">
        <v>44896</v>
      </c>
      <c r="S4537" t="s">
        <v>8452</v>
      </c>
      <c r="T4537" s="267"/>
      <c r="U4537" s="267"/>
      <c r="V4537" s="267"/>
      <c r="W4537" s="267"/>
      <c r="X4537"/>
      <c r="Y4537" t="s">
        <v>8641</v>
      </c>
      <c r="Z4537" t="s">
        <v>8642</v>
      </c>
      <c r="AA4537" t="s">
        <v>8643</v>
      </c>
      <c r="AB4537" s="273" t="str">
        <f>_xlfn.IFNA(IF(Table[[#This Row],[Programme Partner]]&lt;&gt;Table[[#This Row],[Implementing Partner]],CONCATENATE(Table[[#This Row],[Programme Partner]],"-",Table[[#This Row],[Implementing Partner]]),Table[[#This Row],[Programme Partner]]),"")</f>
        <v>UNHCR-NGOF</v>
      </c>
    </row>
    <row r="4538" spans="1:28" ht="16.5" customHeight="1">
      <c r="A4538" s="183">
        <v>4986</v>
      </c>
      <c r="B4538" s="264" t="s">
        <v>5273</v>
      </c>
      <c r="C4538" s="265" t="s">
        <v>5184</v>
      </c>
      <c r="D4538" s="266" t="s">
        <v>5273</v>
      </c>
      <c r="E4538" s="215" t="s">
        <v>27</v>
      </c>
      <c r="F4538" s="264" t="s">
        <v>8013</v>
      </c>
      <c r="G4538" t="s">
        <v>8317</v>
      </c>
      <c r="H4538" s="264" t="str">
        <f>IFERROR(VLOOKUP(Table[[#This Row],[Activity Details of Assistance]],WHAT!E:F,2,FALSE),"")</f>
        <v># of estimated persons reached by mass-media campaign</v>
      </c>
      <c r="I4538" s="264"/>
      <c r="J4538">
        <v>12</v>
      </c>
      <c r="K4538" t="s">
        <v>8280</v>
      </c>
      <c r="L4538" s="219" t="s">
        <v>13</v>
      </c>
      <c r="M4538" t="s">
        <v>14</v>
      </c>
      <c r="N4538" t="s">
        <v>309</v>
      </c>
      <c r="O4538" t="s">
        <v>1606</v>
      </c>
      <c r="P4538" t="s">
        <v>6386</v>
      </c>
      <c r="Q4538" s="236">
        <v>44742</v>
      </c>
      <c r="R4538" s="236">
        <v>44896</v>
      </c>
      <c r="S4538" t="s">
        <v>8452</v>
      </c>
      <c r="T4538" s="267"/>
      <c r="U4538" s="267"/>
      <c r="V4538" s="267"/>
      <c r="W4538" s="267"/>
      <c r="X4538"/>
      <c r="Y4538" t="s">
        <v>8641</v>
      </c>
      <c r="Z4538" t="s">
        <v>8642</v>
      </c>
      <c r="AA4538" t="s">
        <v>8643</v>
      </c>
      <c r="AB4538" s="273" t="str">
        <f>_xlfn.IFNA(IF(Table[[#This Row],[Programme Partner]]&lt;&gt;Table[[#This Row],[Implementing Partner]],CONCATENATE(Table[[#This Row],[Programme Partner]],"-",Table[[#This Row],[Implementing Partner]]),Table[[#This Row],[Programme Partner]]),"")</f>
        <v>UNHCR-NGOF</v>
      </c>
    </row>
    <row r="4539" spans="1:28" ht="16.5" customHeight="1">
      <c r="A4539" s="183">
        <v>4987</v>
      </c>
      <c r="B4539" s="264" t="s">
        <v>5273</v>
      </c>
      <c r="C4539" s="265" t="s">
        <v>5184</v>
      </c>
      <c r="D4539" s="266" t="s">
        <v>5273</v>
      </c>
      <c r="E4539" s="215" t="s">
        <v>27</v>
      </c>
      <c r="F4539" s="264" t="s">
        <v>8013</v>
      </c>
      <c r="G4539" s="195" t="s">
        <v>8315</v>
      </c>
      <c r="H4539" s="264" t="str">
        <f>IFERROR(VLOOKUP(Table[[#This Row],[Activity Details of Assistance]],WHAT!E:F,2,FALSE),"")</f>
        <v># of handwashing station</v>
      </c>
      <c r="I4539" s="264"/>
      <c r="J4539">
        <v>15</v>
      </c>
      <c r="K4539" t="s">
        <v>8280</v>
      </c>
      <c r="L4539" s="219" t="s">
        <v>13</v>
      </c>
      <c r="M4539" t="s">
        <v>14</v>
      </c>
      <c r="N4539" t="s">
        <v>309</v>
      </c>
      <c r="O4539" t="s">
        <v>1606</v>
      </c>
      <c r="P4539" t="s">
        <v>6386</v>
      </c>
      <c r="Q4539" s="236">
        <v>44742</v>
      </c>
      <c r="R4539" s="236">
        <v>44896</v>
      </c>
      <c r="S4539" t="s">
        <v>8452</v>
      </c>
      <c r="T4539" s="267"/>
      <c r="U4539" s="267"/>
      <c r="V4539" s="267"/>
      <c r="W4539" s="267"/>
      <c r="X4539"/>
      <c r="Y4539" t="s">
        <v>8641</v>
      </c>
      <c r="Z4539" t="s">
        <v>8642</v>
      </c>
      <c r="AA4539" t="s">
        <v>8643</v>
      </c>
      <c r="AB4539" s="273" t="str">
        <f>_xlfn.IFNA(IF(Table[[#This Row],[Programme Partner]]&lt;&gt;Table[[#This Row],[Implementing Partner]],CONCATENATE(Table[[#This Row],[Programme Partner]],"-",Table[[#This Row],[Implementing Partner]]),Table[[#This Row],[Programme Partner]]),"")</f>
        <v>UNHCR-NGOF</v>
      </c>
    </row>
    <row r="4540" spans="1:28" ht="16.5" customHeight="1">
      <c r="A4540" s="183">
        <v>4988</v>
      </c>
      <c r="B4540" s="264" t="s">
        <v>5273</v>
      </c>
      <c r="C4540" s="265" t="s">
        <v>5184</v>
      </c>
      <c r="D4540" s="266" t="s">
        <v>5273</v>
      </c>
      <c r="E4540" s="215" t="s">
        <v>27</v>
      </c>
      <c r="F4540" s="264" t="s">
        <v>8013</v>
      </c>
      <c r="G4540" t="s">
        <v>8316</v>
      </c>
      <c r="H4540" s="264" t="str">
        <f>IFERROR(VLOOKUP(Table[[#This Row],[Activity Details of Assistance]],WHAT!E:F,2,FALSE),"")</f>
        <v># of household</v>
      </c>
      <c r="I4540" s="264"/>
      <c r="J4540">
        <v>980</v>
      </c>
      <c r="K4540" t="s">
        <v>8280</v>
      </c>
      <c r="L4540" s="219" t="s">
        <v>13</v>
      </c>
      <c r="M4540" t="s">
        <v>14</v>
      </c>
      <c r="N4540" t="s">
        <v>309</v>
      </c>
      <c r="O4540" t="s">
        <v>1606</v>
      </c>
      <c r="P4540" t="s">
        <v>6386</v>
      </c>
      <c r="Q4540" s="236">
        <v>44742</v>
      </c>
      <c r="R4540" s="236">
        <v>44896</v>
      </c>
      <c r="S4540" t="s">
        <v>8452</v>
      </c>
      <c r="T4540" s="267"/>
      <c r="U4540" s="267"/>
      <c r="V4540" s="267"/>
      <c r="W4540" s="267"/>
      <c r="X4540"/>
      <c r="Y4540" t="s">
        <v>8641</v>
      </c>
      <c r="Z4540" t="s">
        <v>8642</v>
      </c>
      <c r="AA4540" t="s">
        <v>8643</v>
      </c>
      <c r="AB4540" s="273" t="str">
        <f>_xlfn.IFNA(IF(Table[[#This Row],[Programme Partner]]&lt;&gt;Table[[#This Row],[Implementing Partner]],CONCATENATE(Table[[#This Row],[Programme Partner]],"-",Table[[#This Row],[Implementing Partner]]),Table[[#This Row],[Programme Partner]]),"")</f>
        <v>UNHCR-NGOF</v>
      </c>
    </row>
    <row r="4541" spans="1:28" ht="16.5" customHeight="1">
      <c r="A4541" s="183">
        <v>4989</v>
      </c>
      <c r="B4541" s="264" t="s">
        <v>5273</v>
      </c>
      <c r="C4541" s="265" t="s">
        <v>5184</v>
      </c>
      <c r="D4541" s="266" t="s">
        <v>5273</v>
      </c>
      <c r="E4541" s="215" t="s">
        <v>27</v>
      </c>
      <c r="F4541" s="264" t="s">
        <v>8014</v>
      </c>
      <c r="G4541" s="195" t="s">
        <v>8361</v>
      </c>
      <c r="H4541" s="264" t="str">
        <f>IFERROR(VLOOKUP(Table[[#This Row],[Activity Details of Assistance]],WHAT!E:F,2,FALSE),"")</f>
        <v># of plant</v>
      </c>
      <c r="I4541" s="264"/>
      <c r="J4541">
        <v>1</v>
      </c>
      <c r="K4541" t="s">
        <v>8280</v>
      </c>
      <c r="L4541" s="219" t="s">
        <v>13</v>
      </c>
      <c r="M4541" t="s">
        <v>14</v>
      </c>
      <c r="N4541" t="s">
        <v>309</v>
      </c>
      <c r="O4541" t="s">
        <v>1606</v>
      </c>
      <c r="P4541" t="s">
        <v>6386</v>
      </c>
      <c r="Q4541" s="236">
        <v>44742</v>
      </c>
      <c r="R4541" s="236">
        <v>44896</v>
      </c>
      <c r="S4541" t="s">
        <v>8452</v>
      </c>
      <c r="T4541" s="267"/>
      <c r="U4541" s="267"/>
      <c r="V4541" s="267"/>
      <c r="W4541" s="267"/>
      <c r="X4541"/>
      <c r="Y4541" t="s">
        <v>8641</v>
      </c>
      <c r="Z4541" t="s">
        <v>8642</v>
      </c>
      <c r="AA4541" t="s">
        <v>8643</v>
      </c>
      <c r="AB4541" s="273" t="str">
        <f>_xlfn.IFNA(IF(Table[[#This Row],[Programme Partner]]&lt;&gt;Table[[#This Row],[Implementing Partner]],CONCATENATE(Table[[#This Row],[Programme Partner]],"-",Table[[#This Row],[Implementing Partner]]),Table[[#This Row],[Programme Partner]]),"")</f>
        <v>UNHCR-NGOF</v>
      </c>
    </row>
    <row r="4542" spans="1:28" ht="16.5" customHeight="1">
      <c r="A4542" s="183">
        <v>4990</v>
      </c>
      <c r="B4542" s="264" t="s">
        <v>5273</v>
      </c>
      <c r="C4542" s="265" t="s">
        <v>5184</v>
      </c>
      <c r="D4542" s="266" t="s">
        <v>5273</v>
      </c>
      <c r="E4542" s="215" t="s">
        <v>27</v>
      </c>
      <c r="F4542" s="264" t="s">
        <v>8011</v>
      </c>
      <c r="G4542" s="195" t="s">
        <v>8584</v>
      </c>
      <c r="H4542" s="264" t="str">
        <f>IFERROR(VLOOKUP(Table[[#This Row],[Activity Details of Assistance]],WHAT!E:F,2,FALSE),"")</f>
        <v># of tube well</v>
      </c>
      <c r="I4542" s="264"/>
      <c r="J4542">
        <v>14</v>
      </c>
      <c r="K4542" t="s">
        <v>8280</v>
      </c>
      <c r="L4542" s="219" t="s">
        <v>13</v>
      </c>
      <c r="M4542" t="s">
        <v>14</v>
      </c>
      <c r="N4542" t="s">
        <v>309</v>
      </c>
      <c r="O4542" t="s">
        <v>1606</v>
      </c>
      <c r="P4542" t="s">
        <v>6480</v>
      </c>
      <c r="Q4542" s="236">
        <v>44742</v>
      </c>
      <c r="R4542" s="236">
        <v>44896</v>
      </c>
      <c r="S4542" t="s">
        <v>8452</v>
      </c>
      <c r="T4542" s="267"/>
      <c r="U4542" s="267"/>
      <c r="V4542" s="267"/>
      <c r="W4542" s="267"/>
      <c r="X4542"/>
      <c r="Y4542" t="s">
        <v>8641</v>
      </c>
      <c r="Z4542" t="s">
        <v>8642</v>
      </c>
      <c r="AA4542" t="s">
        <v>8643</v>
      </c>
      <c r="AB4542" s="273" t="str">
        <f>_xlfn.IFNA(IF(Table[[#This Row],[Programme Partner]]&lt;&gt;Table[[#This Row],[Implementing Partner]],CONCATENATE(Table[[#This Row],[Programme Partner]],"-",Table[[#This Row],[Implementing Partner]]),Table[[#This Row],[Programme Partner]]),"")</f>
        <v>UNHCR-NGOF</v>
      </c>
    </row>
    <row r="4543" spans="1:28" ht="16.5" customHeight="1">
      <c r="A4543" s="183">
        <v>4991</v>
      </c>
      <c r="B4543" s="264" t="s">
        <v>5273</v>
      </c>
      <c r="C4543" s="265" t="s">
        <v>5184</v>
      </c>
      <c r="D4543" s="266" t="s">
        <v>5273</v>
      </c>
      <c r="E4543" s="215" t="s">
        <v>27</v>
      </c>
      <c r="F4543" s="264" t="s">
        <v>8011</v>
      </c>
      <c r="G4543" s="195" t="s">
        <v>8355</v>
      </c>
      <c r="H4543" s="264" t="str">
        <f>IFERROR(VLOOKUP(Table[[#This Row],[Activity Details of Assistance]],WHAT!E:F,2,FALSE),"")</f>
        <v># of water network</v>
      </c>
      <c r="I4543" s="264"/>
      <c r="J4543">
        <v>2</v>
      </c>
      <c r="K4543" t="s">
        <v>8280</v>
      </c>
      <c r="L4543" s="219" t="s">
        <v>13</v>
      </c>
      <c r="M4543" t="s">
        <v>14</v>
      </c>
      <c r="N4543" t="s">
        <v>309</v>
      </c>
      <c r="O4543" t="s">
        <v>1606</v>
      </c>
      <c r="P4543" t="s">
        <v>6480</v>
      </c>
      <c r="Q4543" s="236">
        <v>44742</v>
      </c>
      <c r="R4543" s="236">
        <v>44896</v>
      </c>
      <c r="S4543" t="s">
        <v>8452</v>
      </c>
      <c r="T4543" s="267"/>
      <c r="U4543" s="267"/>
      <c r="V4543" s="267"/>
      <c r="W4543" s="267"/>
      <c r="X4543"/>
      <c r="Y4543" t="s">
        <v>8641</v>
      </c>
      <c r="Z4543" t="s">
        <v>8642</v>
      </c>
      <c r="AA4543" t="s">
        <v>8643</v>
      </c>
      <c r="AB4543" s="273" t="str">
        <f>_xlfn.IFNA(IF(Table[[#This Row],[Programme Partner]]&lt;&gt;Table[[#This Row],[Implementing Partner]],CONCATENATE(Table[[#This Row],[Programme Partner]],"-",Table[[#This Row],[Implementing Partner]]),Table[[#This Row],[Programme Partner]]),"")</f>
        <v>UNHCR-NGOF</v>
      </c>
    </row>
    <row r="4544" spans="1:28" ht="16.5" customHeight="1">
      <c r="A4544" s="183">
        <v>4992</v>
      </c>
      <c r="B4544" s="264" t="s">
        <v>5273</v>
      </c>
      <c r="C4544" s="265" t="s">
        <v>5184</v>
      </c>
      <c r="D4544" s="266" t="s">
        <v>5273</v>
      </c>
      <c r="E4544" s="215" t="s">
        <v>27</v>
      </c>
      <c r="F4544" s="264" t="s">
        <v>8012</v>
      </c>
      <c r="G4544" t="s">
        <v>8365</v>
      </c>
      <c r="H4544" s="264" t="str">
        <f>IFERROR(VLOOKUP(Table[[#This Row],[Activity Details of Assistance]],WHAT!E:F,2,FALSE),"")</f>
        <v># of door</v>
      </c>
      <c r="I4544" s="264"/>
      <c r="J4544">
        <v>45</v>
      </c>
      <c r="K4544" t="s">
        <v>8280</v>
      </c>
      <c r="L4544" s="219" t="s">
        <v>13</v>
      </c>
      <c r="M4544" t="s">
        <v>14</v>
      </c>
      <c r="N4544" t="s">
        <v>309</v>
      </c>
      <c r="O4544" t="s">
        <v>1606</v>
      </c>
      <c r="P4544" t="s">
        <v>6480</v>
      </c>
      <c r="Q4544" s="236">
        <v>44742</v>
      </c>
      <c r="R4544" s="236">
        <v>44896</v>
      </c>
      <c r="S4544" t="s">
        <v>8452</v>
      </c>
      <c r="T4544" s="267"/>
      <c r="U4544" s="267"/>
      <c r="V4544" s="267"/>
      <c r="W4544" s="267"/>
      <c r="X4544"/>
      <c r="Y4544" t="s">
        <v>8641</v>
      </c>
      <c r="Z4544" t="s">
        <v>8642</v>
      </c>
      <c r="AA4544" t="s">
        <v>8643</v>
      </c>
      <c r="AB4544" s="273" t="str">
        <f>_xlfn.IFNA(IF(Table[[#This Row],[Programme Partner]]&lt;&gt;Table[[#This Row],[Implementing Partner]],CONCATENATE(Table[[#This Row],[Programme Partner]],"-",Table[[#This Row],[Implementing Partner]]),Table[[#This Row],[Programme Partner]]),"")</f>
        <v>UNHCR-NGOF</v>
      </c>
    </row>
    <row r="4545" spans="1:28" ht="16.5" customHeight="1">
      <c r="A4545" s="183">
        <v>4993</v>
      </c>
      <c r="B4545" s="264" t="s">
        <v>5273</v>
      </c>
      <c r="C4545" s="265" t="s">
        <v>5184</v>
      </c>
      <c r="D4545" s="266" t="s">
        <v>5273</v>
      </c>
      <c r="E4545" s="215" t="s">
        <v>27</v>
      </c>
      <c r="F4545" s="264" t="s">
        <v>8012</v>
      </c>
      <c r="G4545" t="s">
        <v>8359</v>
      </c>
      <c r="H4545" s="264" t="str">
        <f>IFERROR(VLOOKUP(Table[[#This Row],[Activity Details of Assistance]],WHAT!E:F,2,FALSE),"")</f>
        <v># of FSM Site</v>
      </c>
      <c r="I4545" s="264"/>
      <c r="J4545">
        <v>4</v>
      </c>
      <c r="K4545" t="s">
        <v>8280</v>
      </c>
      <c r="L4545" s="219" t="s">
        <v>13</v>
      </c>
      <c r="M4545" t="s">
        <v>14</v>
      </c>
      <c r="N4545" t="s">
        <v>309</v>
      </c>
      <c r="O4545" t="s">
        <v>1606</v>
      </c>
      <c r="P4545" t="s">
        <v>6480</v>
      </c>
      <c r="Q4545" s="236">
        <v>44742</v>
      </c>
      <c r="R4545" s="236">
        <v>44896</v>
      </c>
      <c r="S4545" t="s">
        <v>8452</v>
      </c>
      <c r="T4545" s="267"/>
      <c r="U4545" s="267"/>
      <c r="V4545" s="267"/>
      <c r="W4545" s="267"/>
      <c r="X4545"/>
      <c r="Y4545" t="s">
        <v>8641</v>
      </c>
      <c r="Z4545" t="s">
        <v>8642</v>
      </c>
      <c r="AA4545" t="s">
        <v>8643</v>
      </c>
      <c r="AB4545" s="273" t="str">
        <f>_xlfn.IFNA(IF(Table[[#This Row],[Programme Partner]]&lt;&gt;Table[[#This Row],[Implementing Partner]],CONCATENATE(Table[[#This Row],[Programme Partner]],"-",Table[[#This Row],[Implementing Partner]]),Table[[#This Row],[Programme Partner]]),"")</f>
        <v>UNHCR-NGOF</v>
      </c>
    </row>
    <row r="4546" spans="1:28" ht="16.5" customHeight="1">
      <c r="A4546" s="183">
        <v>4994</v>
      </c>
      <c r="B4546" s="264" t="s">
        <v>5273</v>
      </c>
      <c r="C4546" s="265" t="s">
        <v>5184</v>
      </c>
      <c r="D4546" s="266" t="s">
        <v>5273</v>
      </c>
      <c r="E4546" s="215" t="s">
        <v>27</v>
      </c>
      <c r="F4546" s="264" t="s">
        <v>8012</v>
      </c>
      <c r="G4546" t="s">
        <v>8356</v>
      </c>
      <c r="H4546" s="264" t="str">
        <f>IFERROR(VLOOKUP(Table[[#This Row],[Activity Details of Assistance]],WHAT!E:F,2,FALSE),"")</f>
        <v># of FSM Site</v>
      </c>
      <c r="I4546" s="264"/>
      <c r="J4546">
        <v>1</v>
      </c>
      <c r="K4546" t="s">
        <v>8280</v>
      </c>
      <c r="L4546" s="219" t="s">
        <v>13</v>
      </c>
      <c r="M4546" t="s">
        <v>14</v>
      </c>
      <c r="N4546" t="s">
        <v>309</v>
      </c>
      <c r="O4546" t="s">
        <v>1606</v>
      </c>
      <c r="P4546" t="s">
        <v>6480</v>
      </c>
      <c r="Q4546" s="236">
        <v>44742</v>
      </c>
      <c r="R4546" s="236">
        <v>44896</v>
      </c>
      <c r="S4546" t="s">
        <v>8452</v>
      </c>
      <c r="T4546" s="267"/>
      <c r="U4546" s="267"/>
      <c r="V4546" s="267"/>
      <c r="W4546" s="267"/>
      <c r="X4546"/>
      <c r="Y4546" t="s">
        <v>8641</v>
      </c>
      <c r="Z4546" t="s">
        <v>8642</v>
      </c>
      <c r="AA4546" t="s">
        <v>8643</v>
      </c>
      <c r="AB4546" s="273" t="str">
        <f>_xlfn.IFNA(IF(Table[[#This Row],[Programme Partner]]&lt;&gt;Table[[#This Row],[Implementing Partner]],CONCATENATE(Table[[#This Row],[Programme Partner]],"-",Table[[#This Row],[Implementing Partner]]),Table[[#This Row],[Programme Partner]]),"")</f>
        <v>UNHCR-NGOF</v>
      </c>
    </row>
    <row r="4547" spans="1:28" ht="16.5" customHeight="1">
      <c r="A4547" s="183">
        <v>4995</v>
      </c>
      <c r="B4547" s="264" t="s">
        <v>5273</v>
      </c>
      <c r="C4547" s="265" t="s">
        <v>5184</v>
      </c>
      <c r="D4547" s="266" t="s">
        <v>5273</v>
      </c>
      <c r="E4547" s="215" t="s">
        <v>27</v>
      </c>
      <c r="F4547" s="264" t="s">
        <v>8012</v>
      </c>
      <c r="G4547" t="s">
        <v>8354</v>
      </c>
      <c r="H4547" s="264" t="str">
        <f>IFERROR(VLOOKUP(Table[[#This Row],[Activity Details of Assistance]],WHAT!E:F,2,FALSE),"")</f>
        <v># of door</v>
      </c>
      <c r="I4547" s="264"/>
      <c r="J4547">
        <v>35</v>
      </c>
      <c r="K4547" t="s">
        <v>8280</v>
      </c>
      <c r="L4547" s="219" t="s">
        <v>13</v>
      </c>
      <c r="M4547" t="s">
        <v>14</v>
      </c>
      <c r="N4547" t="s">
        <v>309</v>
      </c>
      <c r="O4547" t="s">
        <v>1606</v>
      </c>
      <c r="P4547" t="s">
        <v>6480</v>
      </c>
      <c r="Q4547" s="236">
        <v>44742</v>
      </c>
      <c r="R4547" s="236">
        <v>44896</v>
      </c>
      <c r="S4547" t="s">
        <v>8452</v>
      </c>
      <c r="T4547" s="267"/>
      <c r="U4547" s="267"/>
      <c r="V4547" s="267"/>
      <c r="W4547" s="267"/>
      <c r="X4547"/>
      <c r="Y4547" t="s">
        <v>8641</v>
      </c>
      <c r="Z4547" t="s">
        <v>8642</v>
      </c>
      <c r="AA4547" t="s">
        <v>8643</v>
      </c>
      <c r="AB4547" s="273" t="str">
        <f>_xlfn.IFNA(IF(Table[[#This Row],[Programme Partner]]&lt;&gt;Table[[#This Row],[Implementing Partner]],CONCATENATE(Table[[#This Row],[Programme Partner]],"-",Table[[#This Row],[Implementing Partner]]),Table[[#This Row],[Programme Partner]]),"")</f>
        <v>UNHCR-NGOF</v>
      </c>
    </row>
    <row r="4548" spans="1:28" ht="16.5" customHeight="1">
      <c r="A4548" s="183">
        <v>4996</v>
      </c>
      <c r="B4548" s="264" t="s">
        <v>5273</v>
      </c>
      <c r="C4548" s="265" t="s">
        <v>5184</v>
      </c>
      <c r="D4548" s="266" t="s">
        <v>5273</v>
      </c>
      <c r="E4548" s="215" t="s">
        <v>27</v>
      </c>
      <c r="F4548" s="264" t="s">
        <v>8012</v>
      </c>
      <c r="G4548" s="195" t="s">
        <v>8586</v>
      </c>
      <c r="H4548" s="264" t="str">
        <f>IFERROR(VLOOKUP(Table[[#This Row],[Activity Details of Assistance]],WHAT!E:F,2,FALSE),"")</f>
        <v># of door</v>
      </c>
      <c r="I4548" s="264"/>
      <c r="J4548">
        <v>80</v>
      </c>
      <c r="K4548" t="s">
        <v>8280</v>
      </c>
      <c r="L4548" s="219" t="s">
        <v>13</v>
      </c>
      <c r="M4548" t="s">
        <v>14</v>
      </c>
      <c r="N4548" t="s">
        <v>309</v>
      </c>
      <c r="O4548" t="s">
        <v>1606</v>
      </c>
      <c r="P4548" t="s">
        <v>6480</v>
      </c>
      <c r="Q4548" s="236">
        <v>44742</v>
      </c>
      <c r="R4548" s="236">
        <v>44896</v>
      </c>
      <c r="S4548" t="s">
        <v>8452</v>
      </c>
      <c r="T4548" s="267"/>
      <c r="U4548" s="267"/>
      <c r="V4548" s="267"/>
      <c r="W4548" s="267"/>
      <c r="X4548"/>
      <c r="Y4548" t="s">
        <v>8641</v>
      </c>
      <c r="Z4548" t="s">
        <v>8642</v>
      </c>
      <c r="AA4548" t="s">
        <v>8643</v>
      </c>
      <c r="AB4548" s="273" t="str">
        <f>_xlfn.IFNA(IF(Table[[#This Row],[Programme Partner]]&lt;&gt;Table[[#This Row],[Implementing Partner]],CONCATENATE(Table[[#This Row],[Programme Partner]],"-",Table[[#This Row],[Implementing Partner]]),Table[[#This Row],[Programme Partner]]),"")</f>
        <v>UNHCR-NGOF</v>
      </c>
    </row>
    <row r="4549" spans="1:28" ht="16.5" customHeight="1">
      <c r="A4549" s="183">
        <v>4997</v>
      </c>
      <c r="B4549" s="264" t="s">
        <v>5273</v>
      </c>
      <c r="C4549" s="265" t="s">
        <v>5184</v>
      </c>
      <c r="D4549" s="266" t="s">
        <v>5273</v>
      </c>
      <c r="E4549" s="215" t="s">
        <v>27</v>
      </c>
      <c r="F4549" s="264" t="s">
        <v>8012</v>
      </c>
      <c r="G4549" t="s">
        <v>8357</v>
      </c>
      <c r="H4549" s="264" t="str">
        <f>IFERROR(VLOOKUP(Table[[#This Row],[Activity Details of Assistance]],WHAT!E:F,2,FALSE),"")</f>
        <v># of door</v>
      </c>
      <c r="I4549" s="264"/>
      <c r="J4549">
        <v>188</v>
      </c>
      <c r="K4549" t="s">
        <v>8280</v>
      </c>
      <c r="L4549" s="219" t="s">
        <v>13</v>
      </c>
      <c r="M4549" t="s">
        <v>14</v>
      </c>
      <c r="N4549" t="s">
        <v>309</v>
      </c>
      <c r="O4549" t="s">
        <v>1606</v>
      </c>
      <c r="P4549" t="s">
        <v>6480</v>
      </c>
      <c r="Q4549" s="236">
        <v>44742</v>
      </c>
      <c r="R4549" s="236">
        <v>44896</v>
      </c>
      <c r="S4549" t="s">
        <v>8452</v>
      </c>
      <c r="T4549" s="267"/>
      <c r="U4549" s="267"/>
      <c r="V4549" s="267"/>
      <c r="W4549" s="267"/>
      <c r="X4549"/>
      <c r="Y4549" t="s">
        <v>8641</v>
      </c>
      <c r="Z4549" t="s">
        <v>8642</v>
      </c>
      <c r="AA4549" t="s">
        <v>8643</v>
      </c>
      <c r="AB4549" s="273" t="str">
        <f>_xlfn.IFNA(IF(Table[[#This Row],[Programme Partner]]&lt;&gt;Table[[#This Row],[Implementing Partner]],CONCATENATE(Table[[#This Row],[Programme Partner]],"-",Table[[#This Row],[Implementing Partner]]),Table[[#This Row],[Programme Partner]]),"")</f>
        <v>UNHCR-NGOF</v>
      </c>
    </row>
    <row r="4550" spans="1:28" ht="16.5" customHeight="1">
      <c r="A4550" s="183">
        <v>4998</v>
      </c>
      <c r="B4550" s="264" t="s">
        <v>5273</v>
      </c>
      <c r="C4550" s="265" t="s">
        <v>5184</v>
      </c>
      <c r="D4550" s="266" t="s">
        <v>5273</v>
      </c>
      <c r="E4550" s="215" t="s">
        <v>27</v>
      </c>
      <c r="F4550" s="264" t="s">
        <v>8013</v>
      </c>
      <c r="G4550" t="s">
        <v>8313</v>
      </c>
      <c r="H4550" s="264" t="str">
        <f>IFERROR(VLOOKUP(Table[[#This Row],[Activity Details of Assistance]],WHAT!E:F,2,FALSE),"")</f>
        <v># of HP sessions at community level</v>
      </c>
      <c r="I4550" s="264"/>
      <c r="J4550">
        <v>93</v>
      </c>
      <c r="K4550" t="s">
        <v>8280</v>
      </c>
      <c r="L4550" s="219" t="s">
        <v>13</v>
      </c>
      <c r="M4550" t="s">
        <v>14</v>
      </c>
      <c r="N4550" t="s">
        <v>309</v>
      </c>
      <c r="O4550" t="s">
        <v>1606</v>
      </c>
      <c r="P4550" t="s">
        <v>6480</v>
      </c>
      <c r="Q4550" s="236">
        <v>44742</v>
      </c>
      <c r="R4550" s="236">
        <v>44896</v>
      </c>
      <c r="S4550" t="s">
        <v>8452</v>
      </c>
      <c r="T4550" s="267"/>
      <c r="U4550" s="267"/>
      <c r="V4550" s="267"/>
      <c r="W4550" s="267"/>
      <c r="X4550"/>
      <c r="Y4550" t="s">
        <v>8641</v>
      </c>
      <c r="Z4550" t="s">
        <v>8642</v>
      </c>
      <c r="AA4550" t="s">
        <v>8643</v>
      </c>
      <c r="AB4550" s="273" t="str">
        <f>_xlfn.IFNA(IF(Table[[#This Row],[Programme Partner]]&lt;&gt;Table[[#This Row],[Implementing Partner]],CONCATENATE(Table[[#This Row],[Programme Partner]],"-",Table[[#This Row],[Implementing Partner]]),Table[[#This Row],[Programme Partner]]),"")</f>
        <v>UNHCR-NGOF</v>
      </c>
    </row>
    <row r="4551" spans="1:28" ht="16.5" customHeight="1">
      <c r="A4551" s="183">
        <v>4999</v>
      </c>
      <c r="B4551" s="264" t="s">
        <v>5273</v>
      </c>
      <c r="C4551" s="265" t="s">
        <v>5184</v>
      </c>
      <c r="D4551" s="266" t="s">
        <v>5273</v>
      </c>
      <c r="E4551" s="215" t="s">
        <v>27</v>
      </c>
      <c r="F4551" s="264" t="s">
        <v>8013</v>
      </c>
      <c r="G4551" t="s">
        <v>8314</v>
      </c>
      <c r="H4551" s="264" t="str">
        <f>IFERROR(VLOOKUP(Table[[#This Row],[Activity Details of Assistance]],WHAT!E:F,2,FALSE),"")</f>
        <v># of HP sessions at HH level</v>
      </c>
      <c r="I4551" s="264"/>
      <c r="J4551">
        <v>4043</v>
      </c>
      <c r="K4551" t="s">
        <v>8280</v>
      </c>
      <c r="L4551" s="219" t="s">
        <v>13</v>
      </c>
      <c r="M4551" t="s">
        <v>14</v>
      </c>
      <c r="N4551" t="s">
        <v>309</v>
      </c>
      <c r="O4551" t="s">
        <v>1606</v>
      </c>
      <c r="P4551" t="s">
        <v>6480</v>
      </c>
      <c r="Q4551" s="236">
        <v>44742</v>
      </c>
      <c r="R4551" s="236">
        <v>44896</v>
      </c>
      <c r="S4551" t="s">
        <v>8452</v>
      </c>
      <c r="T4551" s="267"/>
      <c r="U4551" s="267"/>
      <c r="V4551" s="267"/>
      <c r="W4551" s="267"/>
      <c r="X4551"/>
      <c r="Y4551" t="s">
        <v>8641</v>
      </c>
      <c r="Z4551" t="s">
        <v>8642</v>
      </c>
      <c r="AA4551" t="s">
        <v>8643</v>
      </c>
      <c r="AB4551" s="273" t="str">
        <f>_xlfn.IFNA(IF(Table[[#This Row],[Programme Partner]]&lt;&gt;Table[[#This Row],[Implementing Partner]],CONCATENATE(Table[[#This Row],[Programme Partner]],"-",Table[[#This Row],[Implementing Partner]]),Table[[#This Row],[Programme Partner]]),"")</f>
        <v>UNHCR-NGOF</v>
      </c>
    </row>
    <row r="4552" spans="1:28" ht="16.5" customHeight="1">
      <c r="A4552" s="183">
        <v>5000</v>
      </c>
      <c r="B4552" s="264" t="s">
        <v>5273</v>
      </c>
      <c r="C4552" s="265" t="s">
        <v>5184</v>
      </c>
      <c r="D4552" s="266" t="s">
        <v>5273</v>
      </c>
      <c r="E4552" s="215" t="s">
        <v>27</v>
      </c>
      <c r="F4552" s="264" t="s">
        <v>8013</v>
      </c>
      <c r="G4552" s="195" t="s">
        <v>8374</v>
      </c>
      <c r="H4552" s="264" t="str">
        <f>IFERROR(VLOOKUP(Table[[#This Row],[Activity Details of Assistance]],WHAT!E:F,2,FALSE),"")</f>
        <v># of HP sessions at institution level</v>
      </c>
      <c r="I4552" s="264"/>
      <c r="J4552">
        <v>6</v>
      </c>
      <c r="K4552" t="s">
        <v>8280</v>
      </c>
      <c r="L4552" s="219" t="s">
        <v>13</v>
      </c>
      <c r="M4552" t="s">
        <v>14</v>
      </c>
      <c r="N4552" t="s">
        <v>309</v>
      </c>
      <c r="O4552" t="s">
        <v>1606</v>
      </c>
      <c r="P4552" t="s">
        <v>6480</v>
      </c>
      <c r="Q4552" s="236">
        <v>44742</v>
      </c>
      <c r="R4552" s="236">
        <v>44896</v>
      </c>
      <c r="S4552" t="s">
        <v>8452</v>
      </c>
      <c r="T4552" s="267"/>
      <c r="U4552" s="267"/>
      <c r="V4552" s="267"/>
      <c r="W4552" s="267"/>
      <c r="X4552"/>
      <c r="Y4552" t="s">
        <v>8641</v>
      </c>
      <c r="Z4552" t="s">
        <v>8642</v>
      </c>
      <c r="AA4552" t="s">
        <v>8643</v>
      </c>
      <c r="AB4552" s="273" t="str">
        <f>_xlfn.IFNA(IF(Table[[#This Row],[Programme Partner]]&lt;&gt;Table[[#This Row],[Implementing Partner]],CONCATENATE(Table[[#This Row],[Programme Partner]],"-",Table[[#This Row],[Implementing Partner]]),Table[[#This Row],[Programme Partner]]),"")</f>
        <v>UNHCR-NGOF</v>
      </c>
    </row>
    <row r="4553" spans="1:28" ht="16.5" customHeight="1">
      <c r="A4553" s="183">
        <v>5001</v>
      </c>
      <c r="B4553" s="264" t="s">
        <v>5273</v>
      </c>
      <c r="C4553" s="265" t="s">
        <v>5184</v>
      </c>
      <c r="D4553" s="266" t="s">
        <v>5273</v>
      </c>
      <c r="E4553" s="215" t="s">
        <v>27</v>
      </c>
      <c r="F4553" s="264" t="s">
        <v>8013</v>
      </c>
      <c r="G4553" t="s">
        <v>8317</v>
      </c>
      <c r="H4553" s="264" t="str">
        <f>IFERROR(VLOOKUP(Table[[#This Row],[Activity Details of Assistance]],WHAT!E:F,2,FALSE),"")</f>
        <v># of estimated persons reached by mass-media campaign</v>
      </c>
      <c r="I4553" s="264"/>
      <c r="J4553">
        <v>1</v>
      </c>
      <c r="K4553" t="s">
        <v>8280</v>
      </c>
      <c r="L4553" s="219" t="s">
        <v>13</v>
      </c>
      <c r="M4553" t="s">
        <v>14</v>
      </c>
      <c r="N4553" t="s">
        <v>309</v>
      </c>
      <c r="O4553" t="s">
        <v>1606</v>
      </c>
      <c r="P4553" t="s">
        <v>6480</v>
      </c>
      <c r="Q4553" s="236">
        <v>44742</v>
      </c>
      <c r="R4553" s="236">
        <v>44896</v>
      </c>
      <c r="S4553" t="s">
        <v>8452</v>
      </c>
      <c r="T4553" s="267"/>
      <c r="U4553" s="267"/>
      <c r="V4553" s="267"/>
      <c r="W4553" s="267"/>
      <c r="X4553"/>
      <c r="Y4553" t="s">
        <v>8641</v>
      </c>
      <c r="Z4553" t="s">
        <v>8642</v>
      </c>
      <c r="AA4553" t="s">
        <v>8643</v>
      </c>
      <c r="AB4553" s="273" t="str">
        <f>_xlfn.IFNA(IF(Table[[#This Row],[Programme Partner]]&lt;&gt;Table[[#This Row],[Implementing Partner]],CONCATENATE(Table[[#This Row],[Programme Partner]],"-",Table[[#This Row],[Implementing Partner]]),Table[[#This Row],[Programme Partner]]),"")</f>
        <v>UNHCR-NGOF</v>
      </c>
    </row>
    <row r="4554" spans="1:28" ht="16.5" customHeight="1">
      <c r="A4554" s="183">
        <v>5002</v>
      </c>
      <c r="B4554" s="264" t="s">
        <v>5273</v>
      </c>
      <c r="C4554" s="265" t="s">
        <v>5184</v>
      </c>
      <c r="D4554" s="266" t="s">
        <v>5273</v>
      </c>
      <c r="E4554" s="215" t="s">
        <v>27</v>
      </c>
      <c r="F4554" s="264" t="s">
        <v>8013</v>
      </c>
      <c r="G4554" s="195" t="s">
        <v>8315</v>
      </c>
      <c r="H4554" s="264" t="str">
        <f>IFERROR(VLOOKUP(Table[[#This Row],[Activity Details of Assistance]],WHAT!E:F,2,FALSE),"")</f>
        <v># of handwashing station</v>
      </c>
      <c r="I4554" s="264"/>
      <c r="J4554">
        <v>35</v>
      </c>
      <c r="K4554" t="s">
        <v>8280</v>
      </c>
      <c r="L4554" s="219" t="s">
        <v>13</v>
      </c>
      <c r="M4554" t="s">
        <v>14</v>
      </c>
      <c r="N4554" t="s">
        <v>309</v>
      </c>
      <c r="O4554" t="s">
        <v>1606</v>
      </c>
      <c r="P4554" t="s">
        <v>6480</v>
      </c>
      <c r="Q4554" s="236">
        <v>44742</v>
      </c>
      <c r="R4554" s="236">
        <v>44896</v>
      </c>
      <c r="S4554" t="s">
        <v>8452</v>
      </c>
      <c r="T4554" s="267"/>
      <c r="U4554" s="267"/>
      <c r="V4554" s="267"/>
      <c r="W4554" s="267"/>
      <c r="X4554"/>
      <c r="Y4554" t="s">
        <v>8641</v>
      </c>
      <c r="Z4554" t="s">
        <v>8642</v>
      </c>
      <c r="AA4554" t="s">
        <v>8643</v>
      </c>
      <c r="AB4554" s="273" t="str">
        <f>_xlfn.IFNA(IF(Table[[#This Row],[Programme Partner]]&lt;&gt;Table[[#This Row],[Implementing Partner]],CONCATENATE(Table[[#This Row],[Programme Partner]],"-",Table[[#This Row],[Implementing Partner]]),Table[[#This Row],[Programme Partner]]),"")</f>
        <v>UNHCR-NGOF</v>
      </c>
    </row>
    <row r="4555" spans="1:28" ht="16.5" customHeight="1">
      <c r="A4555" s="183">
        <v>5003</v>
      </c>
      <c r="B4555" s="264" t="s">
        <v>5273</v>
      </c>
      <c r="C4555" s="265" t="s">
        <v>5184</v>
      </c>
      <c r="D4555" s="266" t="s">
        <v>5273</v>
      </c>
      <c r="E4555" s="215" t="s">
        <v>27</v>
      </c>
      <c r="F4555" s="264" t="s">
        <v>8013</v>
      </c>
      <c r="G4555" t="s">
        <v>8316</v>
      </c>
      <c r="H4555" s="264" t="str">
        <f>IFERROR(VLOOKUP(Table[[#This Row],[Activity Details of Assistance]],WHAT!E:F,2,FALSE),"")</f>
        <v># of household</v>
      </c>
      <c r="I4555" s="264"/>
      <c r="J4555">
        <v>724</v>
      </c>
      <c r="K4555" t="s">
        <v>8280</v>
      </c>
      <c r="L4555" s="219" t="s">
        <v>13</v>
      </c>
      <c r="M4555" t="s">
        <v>14</v>
      </c>
      <c r="N4555" t="s">
        <v>309</v>
      </c>
      <c r="O4555" t="s">
        <v>1606</v>
      </c>
      <c r="P4555" t="s">
        <v>6480</v>
      </c>
      <c r="Q4555" s="236">
        <v>44742</v>
      </c>
      <c r="R4555" s="236">
        <v>44896</v>
      </c>
      <c r="S4555" t="s">
        <v>8452</v>
      </c>
      <c r="T4555" s="267"/>
      <c r="U4555" s="267"/>
      <c r="V4555" s="267"/>
      <c r="W4555" s="267"/>
      <c r="X4555"/>
      <c r="Y4555" t="s">
        <v>8641</v>
      </c>
      <c r="Z4555" t="s">
        <v>8642</v>
      </c>
      <c r="AA4555" t="s">
        <v>8643</v>
      </c>
      <c r="AB4555" s="273" t="str">
        <f>_xlfn.IFNA(IF(Table[[#This Row],[Programme Partner]]&lt;&gt;Table[[#This Row],[Implementing Partner]],CONCATENATE(Table[[#This Row],[Programme Partner]],"-",Table[[#This Row],[Implementing Partner]]),Table[[#This Row],[Programme Partner]]),"")</f>
        <v>UNHCR-NGOF</v>
      </c>
    </row>
    <row r="4556" spans="1:28" ht="16.5" customHeight="1">
      <c r="A4556" s="183">
        <v>5004</v>
      </c>
      <c r="B4556" s="264" t="s">
        <v>5273</v>
      </c>
      <c r="C4556" s="265" t="s">
        <v>5184</v>
      </c>
      <c r="D4556" s="266" t="s">
        <v>5273</v>
      </c>
      <c r="E4556" s="215" t="s">
        <v>27</v>
      </c>
      <c r="F4556" s="264" t="s">
        <v>8014</v>
      </c>
      <c r="G4556" t="s">
        <v>8361</v>
      </c>
      <c r="H4556" s="264" t="str">
        <f>IFERROR(VLOOKUP(Table[[#This Row],[Activity Details of Assistance]],WHAT!E:F,2,FALSE),"")</f>
        <v># of plant</v>
      </c>
      <c r="I4556" s="264"/>
      <c r="J4556">
        <v>2</v>
      </c>
      <c r="K4556" t="s">
        <v>8280</v>
      </c>
      <c r="L4556" s="219" t="s">
        <v>13</v>
      </c>
      <c r="M4556" t="s">
        <v>14</v>
      </c>
      <c r="N4556" t="s">
        <v>309</v>
      </c>
      <c r="O4556" t="s">
        <v>1606</v>
      </c>
      <c r="P4556" t="s">
        <v>6480</v>
      </c>
      <c r="Q4556" s="236">
        <v>44742</v>
      </c>
      <c r="R4556" s="236">
        <v>44896</v>
      </c>
      <c r="S4556" t="s">
        <v>8452</v>
      </c>
      <c r="T4556" s="267"/>
      <c r="U4556" s="267"/>
      <c r="V4556" s="267"/>
      <c r="W4556" s="267"/>
      <c r="X4556"/>
      <c r="Y4556" t="s">
        <v>8641</v>
      </c>
      <c r="Z4556" t="s">
        <v>8642</v>
      </c>
      <c r="AA4556" t="s">
        <v>8643</v>
      </c>
      <c r="AB4556" s="273" t="str">
        <f>_xlfn.IFNA(IF(Table[[#This Row],[Programme Partner]]&lt;&gt;Table[[#This Row],[Implementing Partner]],CONCATENATE(Table[[#This Row],[Programme Partner]],"-",Table[[#This Row],[Implementing Partner]]),Table[[#This Row],[Programme Partner]]),"")</f>
        <v>UNHCR-NGOF</v>
      </c>
    </row>
    <row r="4557" spans="1:28" ht="16.5" customHeight="1">
      <c r="A4557" s="183">
        <v>5005</v>
      </c>
      <c r="B4557" s="264" t="s">
        <v>5273</v>
      </c>
      <c r="C4557" s="265" t="s">
        <v>5184</v>
      </c>
      <c r="D4557" s="266" t="s">
        <v>5273</v>
      </c>
      <c r="E4557" s="215" t="s">
        <v>27</v>
      </c>
      <c r="F4557" s="264" t="s">
        <v>8011</v>
      </c>
      <c r="G4557" t="s">
        <v>8355</v>
      </c>
      <c r="H4557" s="264" t="str">
        <f>IFERROR(VLOOKUP(Table[[#This Row],[Activity Details of Assistance]],WHAT!E:F,2,FALSE),"")</f>
        <v># of water network</v>
      </c>
      <c r="I4557" s="264"/>
      <c r="J4557">
        <v>1</v>
      </c>
      <c r="K4557" t="s">
        <v>8280</v>
      </c>
      <c r="L4557" s="219" t="s">
        <v>13</v>
      </c>
      <c r="M4557" t="s">
        <v>14</v>
      </c>
      <c r="N4557" t="s">
        <v>309</v>
      </c>
      <c r="O4557" t="s">
        <v>1607</v>
      </c>
      <c r="P4557" t="s">
        <v>4710</v>
      </c>
      <c r="Q4557" s="236">
        <v>44712</v>
      </c>
      <c r="R4557" s="236">
        <v>44896</v>
      </c>
      <c r="S4557" t="s">
        <v>8452</v>
      </c>
      <c r="T4557" s="267"/>
      <c r="U4557" s="267"/>
      <c r="V4557" s="267"/>
      <c r="W4557" s="267"/>
      <c r="X4557" t="s">
        <v>5756</v>
      </c>
      <c r="Y4557" t="s">
        <v>8641</v>
      </c>
      <c r="Z4557" t="s">
        <v>8642</v>
      </c>
      <c r="AA4557" t="s">
        <v>8643</v>
      </c>
      <c r="AB4557" s="273" t="str">
        <f>_xlfn.IFNA(IF(Table[[#This Row],[Programme Partner]]&lt;&gt;Table[[#This Row],[Implementing Partner]],CONCATENATE(Table[[#This Row],[Programme Partner]],"-",Table[[#This Row],[Implementing Partner]]),Table[[#This Row],[Programme Partner]]),"")</f>
        <v>UNHCR-NGOF</v>
      </c>
    </row>
    <row r="4558" spans="1:28" ht="16.5" customHeight="1">
      <c r="A4558" s="183">
        <v>5006</v>
      </c>
      <c r="B4558" s="264" t="s">
        <v>5273</v>
      </c>
      <c r="C4558" s="265" t="s">
        <v>5184</v>
      </c>
      <c r="D4558" s="266" t="s">
        <v>5273</v>
      </c>
      <c r="E4558" s="215" t="s">
        <v>27</v>
      </c>
      <c r="F4558" s="264" t="s">
        <v>8012</v>
      </c>
      <c r="G4558" t="s">
        <v>8366</v>
      </c>
      <c r="H4558" s="264" t="str">
        <f>IFERROR(VLOOKUP(Table[[#This Row],[Activity Details of Assistance]],WHAT!E:F,2,FALSE),"")</f>
        <v xml:space="preserve"># of door </v>
      </c>
      <c r="I4558" s="264"/>
      <c r="J4558">
        <v>4</v>
      </c>
      <c r="K4558" t="s">
        <v>8280</v>
      </c>
      <c r="L4558" s="219" t="s">
        <v>13</v>
      </c>
      <c r="M4558" t="s">
        <v>14</v>
      </c>
      <c r="N4558" t="s">
        <v>309</v>
      </c>
      <c r="O4558" t="s">
        <v>1607</v>
      </c>
      <c r="P4558" t="s">
        <v>4710</v>
      </c>
      <c r="Q4558" s="236">
        <v>44742</v>
      </c>
      <c r="R4558" s="236">
        <v>44896</v>
      </c>
      <c r="S4558" t="s">
        <v>8452</v>
      </c>
      <c r="T4558" s="267"/>
      <c r="U4558" s="267"/>
      <c r="V4558" s="267"/>
      <c r="W4558" s="267"/>
      <c r="X4558"/>
      <c r="Y4558" t="s">
        <v>8641</v>
      </c>
      <c r="Z4558" t="s">
        <v>8642</v>
      </c>
      <c r="AA4558" t="s">
        <v>8643</v>
      </c>
      <c r="AB4558" s="273" t="str">
        <f>_xlfn.IFNA(IF(Table[[#This Row],[Programme Partner]]&lt;&gt;Table[[#This Row],[Implementing Partner]],CONCATENATE(Table[[#This Row],[Programme Partner]],"-",Table[[#This Row],[Implementing Partner]]),Table[[#This Row],[Programme Partner]]),"")</f>
        <v>UNHCR-NGOF</v>
      </c>
    </row>
    <row r="4559" spans="1:28" ht="16.5" customHeight="1">
      <c r="A4559" s="183">
        <v>5007</v>
      </c>
      <c r="B4559" s="264" t="s">
        <v>5273</v>
      </c>
      <c r="C4559" s="265" t="s">
        <v>5184</v>
      </c>
      <c r="D4559" s="212" t="s">
        <v>5273</v>
      </c>
      <c r="E4559" s="215" t="s">
        <v>27</v>
      </c>
      <c r="F4559" s="264" t="s">
        <v>8012</v>
      </c>
      <c r="G4559" t="s">
        <v>8359</v>
      </c>
      <c r="H4559" s="264" t="str">
        <f>IFERROR(VLOOKUP(Table[[#This Row],[Activity Details of Assistance]],WHAT!E:F,2,FALSE),"")</f>
        <v># of FSM Site</v>
      </c>
      <c r="I4559" s="264"/>
      <c r="J4559">
        <v>4</v>
      </c>
      <c r="K4559" t="s">
        <v>8280</v>
      </c>
      <c r="L4559" s="219" t="s">
        <v>13</v>
      </c>
      <c r="M4559" t="s">
        <v>14</v>
      </c>
      <c r="N4559" t="s">
        <v>309</v>
      </c>
      <c r="O4559" t="s">
        <v>1607</v>
      </c>
      <c r="P4559" t="s">
        <v>4710</v>
      </c>
      <c r="Q4559" s="236">
        <v>44742</v>
      </c>
      <c r="R4559" s="236">
        <v>44896</v>
      </c>
      <c r="S4559" t="s">
        <v>8452</v>
      </c>
      <c r="T4559" s="267"/>
      <c r="U4559" s="267"/>
      <c r="V4559" s="267"/>
      <c r="W4559" s="267"/>
      <c r="X4559"/>
      <c r="Y4559" t="s">
        <v>8641</v>
      </c>
      <c r="Z4559" t="s">
        <v>8642</v>
      </c>
      <c r="AA4559" t="s">
        <v>8643</v>
      </c>
      <c r="AB4559" s="273" t="str">
        <f>_xlfn.IFNA(IF(Table[[#This Row],[Programme Partner]]&lt;&gt;Table[[#This Row],[Implementing Partner]],CONCATENATE(Table[[#This Row],[Programme Partner]],"-",Table[[#This Row],[Implementing Partner]]),Table[[#This Row],[Programme Partner]]),"")</f>
        <v>UNHCR-NGOF</v>
      </c>
    </row>
    <row r="4560" spans="1:28" ht="16.5" customHeight="1">
      <c r="A4560" s="183">
        <v>5008</v>
      </c>
      <c r="B4560" s="264" t="s">
        <v>5273</v>
      </c>
      <c r="C4560" s="265" t="s">
        <v>5184</v>
      </c>
      <c r="D4560" s="212" t="s">
        <v>5273</v>
      </c>
      <c r="E4560" s="215" t="s">
        <v>27</v>
      </c>
      <c r="F4560" s="264" t="s">
        <v>8012</v>
      </c>
      <c r="G4560" t="s">
        <v>8356</v>
      </c>
      <c r="H4560" s="264" t="str">
        <f>IFERROR(VLOOKUP(Table[[#This Row],[Activity Details of Assistance]],WHAT!E:F,2,FALSE),"")</f>
        <v># of FSM Site</v>
      </c>
      <c r="I4560" s="264"/>
      <c r="J4560">
        <v>1</v>
      </c>
      <c r="K4560" t="s">
        <v>8280</v>
      </c>
      <c r="L4560" s="219" t="s">
        <v>13</v>
      </c>
      <c r="M4560" t="s">
        <v>14</v>
      </c>
      <c r="N4560" t="s">
        <v>309</v>
      </c>
      <c r="O4560" t="s">
        <v>1607</v>
      </c>
      <c r="P4560" t="s">
        <v>4710</v>
      </c>
      <c r="Q4560" s="236">
        <v>44742</v>
      </c>
      <c r="R4560" s="236">
        <v>44896</v>
      </c>
      <c r="S4560" t="s">
        <v>8452</v>
      </c>
      <c r="T4560" s="267"/>
      <c r="U4560" s="267"/>
      <c r="V4560" s="267"/>
      <c r="W4560" s="267"/>
      <c r="X4560"/>
      <c r="Y4560" t="s">
        <v>8641</v>
      </c>
      <c r="Z4560" t="s">
        <v>8642</v>
      </c>
      <c r="AA4560" t="s">
        <v>8643</v>
      </c>
      <c r="AB4560" s="273" t="str">
        <f>_xlfn.IFNA(IF(Table[[#This Row],[Programme Partner]]&lt;&gt;Table[[#This Row],[Implementing Partner]],CONCATENATE(Table[[#This Row],[Programme Partner]],"-",Table[[#This Row],[Implementing Partner]]),Table[[#This Row],[Programme Partner]]),"")</f>
        <v>UNHCR-NGOF</v>
      </c>
    </row>
    <row r="4561" spans="1:28" ht="16.5" customHeight="1">
      <c r="A4561" s="183">
        <v>5009</v>
      </c>
      <c r="B4561" s="264" t="s">
        <v>5273</v>
      </c>
      <c r="C4561" s="265" t="s">
        <v>5184</v>
      </c>
      <c r="D4561" s="266" t="s">
        <v>5273</v>
      </c>
      <c r="E4561" s="215" t="s">
        <v>27</v>
      </c>
      <c r="F4561" s="264" t="s">
        <v>8012</v>
      </c>
      <c r="G4561" s="195" t="s">
        <v>8362</v>
      </c>
      <c r="H4561" s="264" t="str">
        <f>IFERROR(VLOOKUP(Table[[#This Row],[Activity Details of Assistance]],WHAT!E:F,2,FALSE),"")</f>
        <v># of door</v>
      </c>
      <c r="I4561" s="264"/>
      <c r="J4561">
        <v>5</v>
      </c>
      <c r="K4561" t="s">
        <v>8280</v>
      </c>
      <c r="L4561" s="219" t="s">
        <v>13</v>
      </c>
      <c r="M4561" t="s">
        <v>14</v>
      </c>
      <c r="N4561" t="s">
        <v>309</v>
      </c>
      <c r="O4561" t="s">
        <v>1607</v>
      </c>
      <c r="P4561" t="s">
        <v>4710</v>
      </c>
      <c r="Q4561" s="236">
        <v>44742</v>
      </c>
      <c r="R4561" s="236">
        <v>44896</v>
      </c>
      <c r="S4561" t="s">
        <v>8452</v>
      </c>
      <c r="T4561" s="267"/>
      <c r="U4561" s="267"/>
      <c r="V4561" s="267"/>
      <c r="W4561" s="267"/>
      <c r="X4561"/>
      <c r="Y4561" t="s">
        <v>8641</v>
      </c>
      <c r="Z4561" t="s">
        <v>8642</v>
      </c>
      <c r="AA4561" t="s">
        <v>8643</v>
      </c>
      <c r="AB4561" s="273" t="str">
        <f>_xlfn.IFNA(IF(Table[[#This Row],[Programme Partner]]&lt;&gt;Table[[#This Row],[Implementing Partner]],CONCATENATE(Table[[#This Row],[Programme Partner]],"-",Table[[#This Row],[Implementing Partner]]),Table[[#This Row],[Programme Partner]]),"")</f>
        <v>UNHCR-NGOF</v>
      </c>
    </row>
    <row r="4562" spans="1:28" ht="16.5" customHeight="1">
      <c r="A4562" s="183">
        <v>5010</v>
      </c>
      <c r="B4562" s="264" t="s">
        <v>5273</v>
      </c>
      <c r="C4562" s="265" t="s">
        <v>5184</v>
      </c>
      <c r="D4562" s="266" t="s">
        <v>5273</v>
      </c>
      <c r="E4562" s="215" t="s">
        <v>27</v>
      </c>
      <c r="F4562" s="264" t="s">
        <v>8012</v>
      </c>
      <c r="G4562" t="s">
        <v>8354</v>
      </c>
      <c r="H4562" s="264" t="str">
        <f>IFERROR(VLOOKUP(Table[[#This Row],[Activity Details of Assistance]],WHAT!E:F,2,FALSE),"")</f>
        <v># of door</v>
      </c>
      <c r="I4562" s="264"/>
      <c r="J4562">
        <v>24</v>
      </c>
      <c r="K4562" t="s">
        <v>8280</v>
      </c>
      <c r="L4562" s="219" t="s">
        <v>13</v>
      </c>
      <c r="M4562" t="s">
        <v>14</v>
      </c>
      <c r="N4562" t="s">
        <v>309</v>
      </c>
      <c r="O4562" t="s">
        <v>1607</v>
      </c>
      <c r="P4562" t="s">
        <v>4710</v>
      </c>
      <c r="Q4562" s="236">
        <v>44742</v>
      </c>
      <c r="R4562" s="236">
        <v>44896</v>
      </c>
      <c r="S4562" t="s">
        <v>8452</v>
      </c>
      <c r="T4562" s="267"/>
      <c r="U4562" s="267"/>
      <c r="V4562" s="267"/>
      <c r="W4562" s="267"/>
      <c r="X4562"/>
      <c r="Y4562" t="s">
        <v>8641</v>
      </c>
      <c r="Z4562" t="s">
        <v>8642</v>
      </c>
      <c r="AA4562" t="s">
        <v>8643</v>
      </c>
      <c r="AB4562" s="273" t="str">
        <f>_xlfn.IFNA(IF(Table[[#This Row],[Programme Partner]]&lt;&gt;Table[[#This Row],[Implementing Partner]],CONCATENATE(Table[[#This Row],[Programme Partner]],"-",Table[[#This Row],[Implementing Partner]]),Table[[#This Row],[Programme Partner]]),"")</f>
        <v>UNHCR-NGOF</v>
      </c>
    </row>
    <row r="4563" spans="1:28" ht="16.5" customHeight="1">
      <c r="A4563" s="183">
        <v>5011</v>
      </c>
      <c r="B4563" s="264" t="s">
        <v>5273</v>
      </c>
      <c r="C4563" s="265" t="s">
        <v>5184</v>
      </c>
      <c r="D4563" s="266" t="s">
        <v>5273</v>
      </c>
      <c r="E4563" s="215" t="s">
        <v>27</v>
      </c>
      <c r="F4563" s="264" t="s">
        <v>8012</v>
      </c>
      <c r="G4563" s="195" t="s">
        <v>8586</v>
      </c>
      <c r="H4563" s="264" t="str">
        <f>IFERROR(VLOOKUP(Table[[#This Row],[Activity Details of Assistance]],WHAT!E:F,2,FALSE),"")</f>
        <v># of door</v>
      </c>
      <c r="I4563" s="264"/>
      <c r="J4563">
        <v>20</v>
      </c>
      <c r="K4563" t="s">
        <v>8280</v>
      </c>
      <c r="L4563" s="219" t="s">
        <v>13</v>
      </c>
      <c r="M4563" t="s">
        <v>14</v>
      </c>
      <c r="N4563" t="s">
        <v>309</v>
      </c>
      <c r="O4563" t="s">
        <v>1607</v>
      </c>
      <c r="P4563" t="s">
        <v>4710</v>
      </c>
      <c r="Q4563" s="236">
        <v>44742</v>
      </c>
      <c r="R4563" s="236">
        <v>44896</v>
      </c>
      <c r="S4563" t="s">
        <v>8452</v>
      </c>
      <c r="T4563" s="267"/>
      <c r="U4563" s="267"/>
      <c r="V4563" s="267"/>
      <c r="W4563" s="267"/>
      <c r="X4563"/>
      <c r="Y4563" t="s">
        <v>8641</v>
      </c>
      <c r="Z4563" t="s">
        <v>8642</v>
      </c>
      <c r="AA4563" t="s">
        <v>8643</v>
      </c>
      <c r="AB4563" s="273" t="str">
        <f>_xlfn.IFNA(IF(Table[[#This Row],[Programme Partner]]&lt;&gt;Table[[#This Row],[Implementing Partner]],CONCATENATE(Table[[#This Row],[Programme Partner]],"-",Table[[#This Row],[Implementing Partner]]),Table[[#This Row],[Programme Partner]]),"")</f>
        <v>UNHCR-NGOF</v>
      </c>
    </row>
    <row r="4564" spans="1:28" ht="16.5" customHeight="1">
      <c r="A4564" s="183">
        <v>5012</v>
      </c>
      <c r="B4564" s="264" t="s">
        <v>5273</v>
      </c>
      <c r="C4564" s="265" t="s">
        <v>5184</v>
      </c>
      <c r="D4564" s="266" t="s">
        <v>5273</v>
      </c>
      <c r="E4564" s="215" t="s">
        <v>27</v>
      </c>
      <c r="F4564" s="264" t="s">
        <v>8012</v>
      </c>
      <c r="G4564" t="s">
        <v>8357</v>
      </c>
      <c r="H4564" s="264" t="str">
        <f>IFERROR(VLOOKUP(Table[[#This Row],[Activity Details of Assistance]],WHAT!E:F,2,FALSE),"")</f>
        <v># of door</v>
      </c>
      <c r="I4564" s="264"/>
      <c r="J4564">
        <v>455</v>
      </c>
      <c r="K4564" t="s">
        <v>8280</v>
      </c>
      <c r="L4564" s="219" t="s">
        <v>13</v>
      </c>
      <c r="M4564" t="s">
        <v>14</v>
      </c>
      <c r="N4564" t="s">
        <v>309</v>
      </c>
      <c r="O4564" t="s">
        <v>1607</v>
      </c>
      <c r="P4564" t="s">
        <v>4710</v>
      </c>
      <c r="Q4564" s="236">
        <v>44742</v>
      </c>
      <c r="R4564" s="236">
        <v>44896</v>
      </c>
      <c r="S4564" t="s">
        <v>8452</v>
      </c>
      <c r="T4564" s="267"/>
      <c r="U4564" s="267"/>
      <c r="V4564" s="267"/>
      <c r="W4564" s="267"/>
      <c r="X4564"/>
      <c r="Y4564" t="s">
        <v>8641</v>
      </c>
      <c r="Z4564" t="s">
        <v>8642</v>
      </c>
      <c r="AA4564" t="s">
        <v>8643</v>
      </c>
      <c r="AB4564" s="273" t="str">
        <f>_xlfn.IFNA(IF(Table[[#This Row],[Programme Partner]]&lt;&gt;Table[[#This Row],[Implementing Partner]],CONCATENATE(Table[[#This Row],[Programme Partner]],"-",Table[[#This Row],[Implementing Partner]]),Table[[#This Row],[Programme Partner]]),"")</f>
        <v>UNHCR-NGOF</v>
      </c>
    </row>
    <row r="4565" spans="1:28" ht="16.5" customHeight="1">
      <c r="A4565" s="183">
        <v>5013</v>
      </c>
      <c r="B4565" s="264" t="s">
        <v>5273</v>
      </c>
      <c r="C4565" s="265" t="s">
        <v>5184</v>
      </c>
      <c r="D4565" s="266" t="s">
        <v>5273</v>
      </c>
      <c r="E4565" s="215" t="s">
        <v>27</v>
      </c>
      <c r="F4565" s="264" t="s">
        <v>8013</v>
      </c>
      <c r="G4565" s="195" t="s">
        <v>8313</v>
      </c>
      <c r="H4565" s="264" t="str">
        <f>IFERROR(VLOOKUP(Table[[#This Row],[Activity Details of Assistance]],WHAT!E:F,2,FALSE),"")</f>
        <v># of HP sessions at community level</v>
      </c>
      <c r="I4565" s="264"/>
      <c r="J4565">
        <v>66</v>
      </c>
      <c r="K4565" t="s">
        <v>8280</v>
      </c>
      <c r="L4565" s="219" t="s">
        <v>13</v>
      </c>
      <c r="M4565" t="s">
        <v>14</v>
      </c>
      <c r="N4565" t="s">
        <v>309</v>
      </c>
      <c r="O4565" t="s">
        <v>1607</v>
      </c>
      <c r="P4565" t="s">
        <v>4710</v>
      </c>
      <c r="Q4565" s="236">
        <v>44742</v>
      </c>
      <c r="R4565" s="236">
        <v>44896</v>
      </c>
      <c r="S4565" t="s">
        <v>8452</v>
      </c>
      <c r="T4565" s="267"/>
      <c r="U4565" s="267"/>
      <c r="V4565" s="267"/>
      <c r="W4565" s="267"/>
      <c r="X4565"/>
      <c r="Y4565" t="s">
        <v>8641</v>
      </c>
      <c r="Z4565" t="s">
        <v>8642</v>
      </c>
      <c r="AA4565" t="s">
        <v>8643</v>
      </c>
      <c r="AB4565" s="273" t="str">
        <f>_xlfn.IFNA(IF(Table[[#This Row],[Programme Partner]]&lt;&gt;Table[[#This Row],[Implementing Partner]],CONCATENATE(Table[[#This Row],[Programme Partner]],"-",Table[[#This Row],[Implementing Partner]]),Table[[#This Row],[Programme Partner]]),"")</f>
        <v>UNHCR-NGOF</v>
      </c>
    </row>
    <row r="4566" spans="1:28" ht="16.5" customHeight="1">
      <c r="A4566" s="183">
        <v>5014</v>
      </c>
      <c r="B4566" s="264" t="s">
        <v>5273</v>
      </c>
      <c r="C4566" s="265" t="s">
        <v>5184</v>
      </c>
      <c r="D4566" s="266" t="s">
        <v>5273</v>
      </c>
      <c r="E4566" s="215" t="s">
        <v>27</v>
      </c>
      <c r="F4566" s="264" t="s">
        <v>8013</v>
      </c>
      <c r="G4566" t="s">
        <v>8314</v>
      </c>
      <c r="H4566" s="264" t="str">
        <f>IFERROR(VLOOKUP(Table[[#This Row],[Activity Details of Assistance]],WHAT!E:F,2,FALSE),"")</f>
        <v># of HP sessions at HH level</v>
      </c>
      <c r="I4566" s="264"/>
      <c r="J4566">
        <v>1585</v>
      </c>
      <c r="K4566" t="s">
        <v>8280</v>
      </c>
      <c r="L4566" s="219" t="s">
        <v>13</v>
      </c>
      <c r="M4566" t="s">
        <v>14</v>
      </c>
      <c r="N4566" t="s">
        <v>309</v>
      </c>
      <c r="O4566" t="s">
        <v>1607</v>
      </c>
      <c r="P4566" t="s">
        <v>4710</v>
      </c>
      <c r="Q4566" s="236">
        <v>44742</v>
      </c>
      <c r="R4566" s="236">
        <v>44896</v>
      </c>
      <c r="S4566" t="s">
        <v>8452</v>
      </c>
      <c r="T4566" s="267"/>
      <c r="U4566" s="267"/>
      <c r="V4566" s="267"/>
      <c r="W4566" s="267"/>
      <c r="X4566"/>
      <c r="Y4566" t="s">
        <v>8641</v>
      </c>
      <c r="Z4566" t="s">
        <v>8642</v>
      </c>
      <c r="AA4566" t="s">
        <v>8643</v>
      </c>
      <c r="AB4566" s="273" t="str">
        <f>_xlfn.IFNA(IF(Table[[#This Row],[Programme Partner]]&lt;&gt;Table[[#This Row],[Implementing Partner]],CONCATENATE(Table[[#This Row],[Programme Partner]],"-",Table[[#This Row],[Implementing Partner]]),Table[[#This Row],[Programme Partner]]),"")</f>
        <v>UNHCR-NGOF</v>
      </c>
    </row>
    <row r="4567" spans="1:28" ht="16.5" customHeight="1">
      <c r="A4567" s="183">
        <v>5015</v>
      </c>
      <c r="B4567" s="264" t="s">
        <v>5273</v>
      </c>
      <c r="C4567" s="265" t="s">
        <v>5184</v>
      </c>
      <c r="D4567" s="266" t="s">
        <v>5273</v>
      </c>
      <c r="E4567" s="215" t="s">
        <v>27</v>
      </c>
      <c r="F4567" s="264" t="s">
        <v>8013</v>
      </c>
      <c r="G4567" t="s">
        <v>8374</v>
      </c>
      <c r="H4567" s="264" t="str">
        <f>IFERROR(VLOOKUP(Table[[#This Row],[Activity Details of Assistance]],WHAT!E:F,2,FALSE),"")</f>
        <v># of HP sessions at institution level</v>
      </c>
      <c r="I4567" s="264"/>
      <c r="J4567">
        <v>5</v>
      </c>
      <c r="K4567" t="s">
        <v>8280</v>
      </c>
      <c r="L4567" s="219" t="s">
        <v>13</v>
      </c>
      <c r="M4567" t="s">
        <v>14</v>
      </c>
      <c r="N4567" t="s">
        <v>309</v>
      </c>
      <c r="O4567" t="s">
        <v>1607</v>
      </c>
      <c r="P4567" t="s">
        <v>4710</v>
      </c>
      <c r="Q4567" s="236">
        <v>44742</v>
      </c>
      <c r="R4567" s="236">
        <v>44896</v>
      </c>
      <c r="S4567" t="s">
        <v>8452</v>
      </c>
      <c r="T4567" s="267"/>
      <c r="U4567" s="267"/>
      <c r="V4567" s="267"/>
      <c r="W4567" s="267"/>
      <c r="X4567"/>
      <c r="Y4567" t="s">
        <v>8641</v>
      </c>
      <c r="Z4567" t="s">
        <v>8642</v>
      </c>
      <c r="AA4567" t="s">
        <v>8643</v>
      </c>
      <c r="AB4567" s="273" t="str">
        <f>_xlfn.IFNA(IF(Table[[#This Row],[Programme Partner]]&lt;&gt;Table[[#This Row],[Implementing Partner]],CONCATENATE(Table[[#This Row],[Programme Partner]],"-",Table[[#This Row],[Implementing Partner]]),Table[[#This Row],[Programme Partner]]),"")</f>
        <v>UNHCR-NGOF</v>
      </c>
    </row>
    <row r="4568" spans="1:28" ht="16.5" customHeight="1">
      <c r="A4568" s="183">
        <v>5016</v>
      </c>
      <c r="B4568" s="264" t="s">
        <v>5273</v>
      </c>
      <c r="C4568" s="265" t="s">
        <v>5184</v>
      </c>
      <c r="D4568" s="266" t="s">
        <v>5273</v>
      </c>
      <c r="E4568" s="215" t="s">
        <v>27</v>
      </c>
      <c r="F4568" s="264" t="s">
        <v>8013</v>
      </c>
      <c r="G4568" t="s">
        <v>8317</v>
      </c>
      <c r="H4568" s="264" t="str">
        <f>IFERROR(VLOOKUP(Table[[#This Row],[Activity Details of Assistance]],WHAT!E:F,2,FALSE),"")</f>
        <v># of estimated persons reached by mass-media campaign</v>
      </c>
      <c r="I4568" s="264"/>
      <c r="J4568">
        <v>8</v>
      </c>
      <c r="K4568" t="s">
        <v>8280</v>
      </c>
      <c r="L4568" s="219" t="s">
        <v>13</v>
      </c>
      <c r="M4568" t="s">
        <v>14</v>
      </c>
      <c r="N4568" t="s">
        <v>309</v>
      </c>
      <c r="O4568" t="s">
        <v>1607</v>
      </c>
      <c r="P4568" t="s">
        <v>4710</v>
      </c>
      <c r="Q4568" s="236">
        <v>44742</v>
      </c>
      <c r="R4568" s="236">
        <v>44896</v>
      </c>
      <c r="S4568" t="s">
        <v>8452</v>
      </c>
      <c r="T4568" s="267"/>
      <c r="U4568" s="267"/>
      <c r="V4568" s="267"/>
      <c r="W4568" s="267"/>
      <c r="X4568"/>
      <c r="Y4568" t="s">
        <v>8641</v>
      </c>
      <c r="Z4568" t="s">
        <v>8642</v>
      </c>
      <c r="AA4568" t="s">
        <v>8643</v>
      </c>
      <c r="AB4568" s="273" t="str">
        <f>_xlfn.IFNA(IF(Table[[#This Row],[Programme Partner]]&lt;&gt;Table[[#This Row],[Implementing Partner]],CONCATENATE(Table[[#This Row],[Programme Partner]],"-",Table[[#This Row],[Implementing Partner]]),Table[[#This Row],[Programme Partner]]),"")</f>
        <v>UNHCR-NGOF</v>
      </c>
    </row>
    <row r="4569" spans="1:28" ht="16.5" customHeight="1">
      <c r="A4569" s="183">
        <v>5017</v>
      </c>
      <c r="B4569" s="264" t="s">
        <v>5273</v>
      </c>
      <c r="C4569" s="265" t="s">
        <v>5184</v>
      </c>
      <c r="D4569" s="266" t="s">
        <v>5273</v>
      </c>
      <c r="E4569" s="215" t="s">
        <v>27</v>
      </c>
      <c r="F4569" s="264" t="s">
        <v>8013</v>
      </c>
      <c r="G4569" t="s">
        <v>8315</v>
      </c>
      <c r="H4569" s="264" t="str">
        <f>IFERROR(VLOOKUP(Table[[#This Row],[Activity Details of Assistance]],WHAT!E:F,2,FALSE),"")</f>
        <v># of handwashing station</v>
      </c>
      <c r="I4569" s="264"/>
      <c r="J4569">
        <v>25</v>
      </c>
      <c r="K4569" t="s">
        <v>8280</v>
      </c>
      <c r="L4569" s="219" t="s">
        <v>13</v>
      </c>
      <c r="M4569" t="s">
        <v>14</v>
      </c>
      <c r="N4569" t="s">
        <v>309</v>
      </c>
      <c r="O4569" t="s">
        <v>1607</v>
      </c>
      <c r="P4569" t="s">
        <v>4710</v>
      </c>
      <c r="Q4569" s="236">
        <v>44742</v>
      </c>
      <c r="R4569" s="236">
        <v>44896</v>
      </c>
      <c r="S4569" t="s">
        <v>8452</v>
      </c>
      <c r="T4569" s="267"/>
      <c r="U4569" s="267"/>
      <c r="V4569" s="267"/>
      <c r="W4569" s="267"/>
      <c r="X4569"/>
      <c r="Y4569" t="s">
        <v>8641</v>
      </c>
      <c r="Z4569" t="s">
        <v>8642</v>
      </c>
      <c r="AA4569" t="s">
        <v>8643</v>
      </c>
      <c r="AB4569" s="273" t="str">
        <f>_xlfn.IFNA(IF(Table[[#This Row],[Programme Partner]]&lt;&gt;Table[[#This Row],[Implementing Partner]],CONCATENATE(Table[[#This Row],[Programme Partner]],"-",Table[[#This Row],[Implementing Partner]]),Table[[#This Row],[Programme Partner]]),"")</f>
        <v>UNHCR-NGOF</v>
      </c>
    </row>
    <row r="4570" spans="1:28" ht="16.5" customHeight="1">
      <c r="A4570" s="183">
        <v>5018</v>
      </c>
      <c r="B4570" s="264" t="s">
        <v>5273</v>
      </c>
      <c r="C4570" s="265" t="s">
        <v>5184</v>
      </c>
      <c r="D4570" s="266" t="s">
        <v>5273</v>
      </c>
      <c r="E4570" s="215" t="s">
        <v>27</v>
      </c>
      <c r="F4570" s="264" t="s">
        <v>8013</v>
      </c>
      <c r="G4570" s="195" t="s">
        <v>8316</v>
      </c>
      <c r="H4570" s="264" t="str">
        <f>IFERROR(VLOOKUP(Table[[#This Row],[Activity Details of Assistance]],WHAT!E:F,2,FALSE),"")</f>
        <v># of household</v>
      </c>
      <c r="I4570" s="264"/>
      <c r="J4570">
        <v>72</v>
      </c>
      <c r="K4570" t="s">
        <v>8280</v>
      </c>
      <c r="L4570" s="219" t="s">
        <v>13</v>
      </c>
      <c r="M4570" t="s">
        <v>14</v>
      </c>
      <c r="N4570" t="s">
        <v>309</v>
      </c>
      <c r="O4570" t="s">
        <v>1607</v>
      </c>
      <c r="P4570" t="s">
        <v>4710</v>
      </c>
      <c r="Q4570" s="236">
        <v>44742</v>
      </c>
      <c r="R4570" s="236">
        <v>44896</v>
      </c>
      <c r="S4570" t="s">
        <v>8452</v>
      </c>
      <c r="T4570" s="267"/>
      <c r="U4570" s="267"/>
      <c r="V4570" s="267"/>
      <c r="W4570" s="267"/>
      <c r="X4570"/>
      <c r="Y4570" t="s">
        <v>8641</v>
      </c>
      <c r="Z4570" t="s">
        <v>8642</v>
      </c>
      <c r="AA4570" t="s">
        <v>8643</v>
      </c>
      <c r="AB4570" s="273" t="str">
        <f>_xlfn.IFNA(IF(Table[[#This Row],[Programme Partner]]&lt;&gt;Table[[#This Row],[Implementing Partner]],CONCATENATE(Table[[#This Row],[Programme Partner]],"-",Table[[#This Row],[Implementing Partner]]),Table[[#This Row],[Programme Partner]]),"")</f>
        <v>UNHCR-NGOF</v>
      </c>
    </row>
    <row r="4571" spans="1:28" ht="16.5" customHeight="1">
      <c r="A4571" s="183">
        <v>5019</v>
      </c>
      <c r="B4571" s="264" t="s">
        <v>5273</v>
      </c>
      <c r="C4571" s="265" t="s">
        <v>5184</v>
      </c>
      <c r="D4571" s="266" t="s">
        <v>5273</v>
      </c>
      <c r="E4571" s="215" t="s">
        <v>27</v>
      </c>
      <c r="F4571" s="264" t="s">
        <v>8014</v>
      </c>
      <c r="G4571" t="s">
        <v>8361</v>
      </c>
      <c r="H4571" s="264" t="str">
        <f>IFERROR(VLOOKUP(Table[[#This Row],[Activity Details of Assistance]],WHAT!E:F,2,FALSE),"")</f>
        <v># of plant</v>
      </c>
      <c r="I4571" s="264"/>
      <c r="J4571">
        <v>1</v>
      </c>
      <c r="K4571" t="s">
        <v>8280</v>
      </c>
      <c r="L4571" s="219" t="s">
        <v>13</v>
      </c>
      <c r="M4571" t="s">
        <v>14</v>
      </c>
      <c r="N4571" t="s">
        <v>309</v>
      </c>
      <c r="O4571" t="s">
        <v>1607</v>
      </c>
      <c r="P4571" t="s">
        <v>4710</v>
      </c>
      <c r="Q4571" s="236">
        <v>44742</v>
      </c>
      <c r="R4571" s="236">
        <v>44896</v>
      </c>
      <c r="S4571" t="s">
        <v>8452</v>
      </c>
      <c r="T4571" s="267"/>
      <c r="U4571" s="267"/>
      <c r="V4571" s="267"/>
      <c r="W4571" s="267"/>
      <c r="X4571"/>
      <c r="Y4571" t="s">
        <v>8641</v>
      </c>
      <c r="Z4571" t="s">
        <v>8642</v>
      </c>
      <c r="AA4571" t="s">
        <v>8643</v>
      </c>
      <c r="AB4571" s="273" t="str">
        <f>_xlfn.IFNA(IF(Table[[#This Row],[Programme Partner]]&lt;&gt;Table[[#This Row],[Implementing Partner]],CONCATENATE(Table[[#This Row],[Programme Partner]],"-",Table[[#This Row],[Implementing Partner]]),Table[[#This Row],[Programme Partner]]),"")</f>
        <v>UNHCR-NGOF</v>
      </c>
    </row>
    <row r="4572" spans="1:28" ht="16.5" customHeight="1">
      <c r="A4572" s="183">
        <v>5020</v>
      </c>
      <c r="B4572" s="264" t="s">
        <v>5273</v>
      </c>
      <c r="C4572" s="265" t="s">
        <v>5184</v>
      </c>
      <c r="D4572" s="266" t="s">
        <v>5273</v>
      </c>
      <c r="E4572" s="215" t="s">
        <v>27</v>
      </c>
      <c r="F4572" s="264" t="s">
        <v>8011</v>
      </c>
      <c r="G4572" s="195" t="s">
        <v>8584</v>
      </c>
      <c r="H4572" s="264" t="str">
        <f>IFERROR(VLOOKUP(Table[[#This Row],[Activity Details of Assistance]],WHAT!E:F,2,FALSE),"")</f>
        <v># of tube well</v>
      </c>
      <c r="I4572" s="264"/>
      <c r="J4572">
        <v>2</v>
      </c>
      <c r="K4572" t="s">
        <v>8280</v>
      </c>
      <c r="L4572" s="219" t="s">
        <v>13</v>
      </c>
      <c r="M4572" t="s">
        <v>14</v>
      </c>
      <c r="N4572" t="s">
        <v>309</v>
      </c>
      <c r="O4572" t="s">
        <v>1607</v>
      </c>
      <c r="P4572" t="s">
        <v>4710</v>
      </c>
      <c r="Q4572" s="236">
        <v>44742</v>
      </c>
      <c r="R4572" s="236">
        <v>44896</v>
      </c>
      <c r="S4572" t="s">
        <v>8452</v>
      </c>
      <c r="T4572" s="267"/>
      <c r="U4572" s="267"/>
      <c r="V4572" s="267"/>
      <c r="W4572" s="267"/>
      <c r="X4572"/>
      <c r="Y4572" t="s">
        <v>8641</v>
      </c>
      <c r="Z4572" t="s">
        <v>8642</v>
      </c>
      <c r="AA4572" t="s">
        <v>8643</v>
      </c>
      <c r="AB4572" s="273" t="str">
        <f>_xlfn.IFNA(IF(Table[[#This Row],[Programme Partner]]&lt;&gt;Table[[#This Row],[Implementing Partner]],CONCATENATE(Table[[#This Row],[Programme Partner]],"-",Table[[#This Row],[Implementing Partner]]),Table[[#This Row],[Programme Partner]]),"")</f>
        <v>UNHCR-NGOF</v>
      </c>
    </row>
    <row r="4573" spans="1:28" ht="16.5" customHeight="1">
      <c r="A4573" s="183">
        <v>5021</v>
      </c>
      <c r="B4573" s="264" t="s">
        <v>5273</v>
      </c>
      <c r="C4573" s="265" t="s">
        <v>5184</v>
      </c>
      <c r="D4573" s="266" t="s">
        <v>5273</v>
      </c>
      <c r="E4573" s="215" t="s">
        <v>27</v>
      </c>
      <c r="F4573" s="264" t="s">
        <v>8011</v>
      </c>
      <c r="G4573" t="s">
        <v>8355</v>
      </c>
      <c r="H4573" s="264" t="str">
        <f>IFERROR(VLOOKUP(Table[[#This Row],[Activity Details of Assistance]],WHAT!E:F,2,FALSE),"")</f>
        <v># of water network</v>
      </c>
      <c r="I4573" s="264"/>
      <c r="J4573">
        <v>3</v>
      </c>
      <c r="K4573" t="s">
        <v>8280</v>
      </c>
      <c r="L4573" s="219" t="s">
        <v>13</v>
      </c>
      <c r="M4573" t="s">
        <v>14</v>
      </c>
      <c r="N4573" t="s">
        <v>309</v>
      </c>
      <c r="O4573" t="s">
        <v>1607</v>
      </c>
      <c r="P4573" t="s">
        <v>4710</v>
      </c>
      <c r="Q4573" s="236">
        <v>44742</v>
      </c>
      <c r="R4573" s="236">
        <v>44896</v>
      </c>
      <c r="S4573" t="s">
        <v>8452</v>
      </c>
      <c r="T4573" s="267"/>
      <c r="U4573" s="267"/>
      <c r="V4573" s="267"/>
      <c r="W4573" s="267"/>
      <c r="X4573"/>
      <c r="Y4573" t="s">
        <v>8641</v>
      </c>
      <c r="Z4573" t="s">
        <v>8642</v>
      </c>
      <c r="AA4573" t="s">
        <v>8643</v>
      </c>
      <c r="AB4573" s="273" t="str">
        <f>_xlfn.IFNA(IF(Table[[#This Row],[Programme Partner]]&lt;&gt;Table[[#This Row],[Implementing Partner]],CONCATENATE(Table[[#This Row],[Programme Partner]],"-",Table[[#This Row],[Implementing Partner]]),Table[[#This Row],[Programme Partner]]),"")</f>
        <v>UNHCR-NGOF</v>
      </c>
    </row>
    <row r="4574" spans="1:28" ht="16.5" customHeight="1">
      <c r="A4574" s="183">
        <v>5022</v>
      </c>
      <c r="B4574" s="264" t="s">
        <v>5273</v>
      </c>
      <c r="C4574" s="265" t="s">
        <v>5184</v>
      </c>
      <c r="D4574" s="266" t="s">
        <v>5273</v>
      </c>
      <c r="E4574" s="215" t="s">
        <v>27</v>
      </c>
      <c r="F4574" s="264" t="s">
        <v>8012</v>
      </c>
      <c r="G4574" s="195" t="s">
        <v>8586</v>
      </c>
      <c r="H4574" s="264" t="str">
        <f>IFERROR(VLOOKUP(Table[[#This Row],[Activity Details of Assistance]],WHAT!E:F,2,FALSE),"")</f>
        <v># of door</v>
      </c>
      <c r="I4574" s="264"/>
      <c r="J4574">
        <v>1</v>
      </c>
      <c r="K4574" t="s">
        <v>8280</v>
      </c>
      <c r="L4574" s="219" t="s">
        <v>13</v>
      </c>
      <c r="M4574" t="s">
        <v>14</v>
      </c>
      <c r="N4574" t="s">
        <v>309</v>
      </c>
      <c r="O4574" t="s">
        <v>1607</v>
      </c>
      <c r="P4574" t="s">
        <v>4710</v>
      </c>
      <c r="Q4574" s="236">
        <v>44742</v>
      </c>
      <c r="R4574" s="236">
        <v>44896</v>
      </c>
      <c r="S4574" t="s">
        <v>8452</v>
      </c>
      <c r="T4574" s="267"/>
      <c r="U4574" s="267"/>
      <c r="V4574" s="267"/>
      <c r="W4574" s="267"/>
      <c r="X4574" t="s">
        <v>5756</v>
      </c>
      <c r="Y4574" t="s">
        <v>8641</v>
      </c>
      <c r="Z4574" t="s">
        <v>8642</v>
      </c>
      <c r="AA4574" t="s">
        <v>8643</v>
      </c>
      <c r="AB4574" s="273" t="str">
        <f>_xlfn.IFNA(IF(Table[[#This Row],[Programme Partner]]&lt;&gt;Table[[#This Row],[Implementing Partner]],CONCATENATE(Table[[#This Row],[Programme Partner]],"-",Table[[#This Row],[Implementing Partner]]),Table[[#This Row],[Programme Partner]]),"")</f>
        <v>UNHCR-NGOF</v>
      </c>
    </row>
    <row r="4575" spans="1:28" ht="16.5" customHeight="1">
      <c r="A4575" s="183">
        <v>5023</v>
      </c>
      <c r="B4575" s="264" t="s">
        <v>5273</v>
      </c>
      <c r="C4575" s="265" t="s">
        <v>5184</v>
      </c>
      <c r="D4575" s="266" t="s">
        <v>5273</v>
      </c>
      <c r="E4575" s="215" t="s">
        <v>27</v>
      </c>
      <c r="F4575" s="264" t="s">
        <v>8012</v>
      </c>
      <c r="G4575" t="s">
        <v>8357</v>
      </c>
      <c r="H4575" s="264" t="str">
        <f>IFERROR(VLOOKUP(Table[[#This Row],[Activity Details of Assistance]],WHAT!E:F,2,FALSE),"")</f>
        <v># of door</v>
      </c>
      <c r="I4575" s="264"/>
      <c r="J4575">
        <v>20</v>
      </c>
      <c r="K4575" t="s">
        <v>8280</v>
      </c>
      <c r="L4575" s="219" t="s">
        <v>13</v>
      </c>
      <c r="M4575" t="s">
        <v>14</v>
      </c>
      <c r="N4575" t="s">
        <v>309</v>
      </c>
      <c r="O4575" t="s">
        <v>1607</v>
      </c>
      <c r="P4575" t="s">
        <v>4710</v>
      </c>
      <c r="Q4575" s="236">
        <v>44742</v>
      </c>
      <c r="R4575" s="236">
        <v>44896</v>
      </c>
      <c r="S4575" t="s">
        <v>8452</v>
      </c>
      <c r="T4575" s="267"/>
      <c r="U4575" s="267"/>
      <c r="V4575" s="267"/>
      <c r="W4575" s="267"/>
      <c r="X4575"/>
      <c r="Y4575" t="s">
        <v>8641</v>
      </c>
      <c r="Z4575" t="s">
        <v>8642</v>
      </c>
      <c r="AA4575" t="s">
        <v>8643</v>
      </c>
      <c r="AB4575" s="273" t="str">
        <f>_xlfn.IFNA(IF(Table[[#This Row],[Programme Partner]]&lt;&gt;Table[[#This Row],[Implementing Partner]],CONCATENATE(Table[[#This Row],[Programme Partner]],"-",Table[[#This Row],[Implementing Partner]]),Table[[#This Row],[Programme Partner]]),"")</f>
        <v>UNHCR-NGOF</v>
      </c>
    </row>
    <row r="4576" spans="1:28" ht="16.5" customHeight="1">
      <c r="A4576" s="183">
        <v>5024</v>
      </c>
      <c r="B4576" s="264" t="s">
        <v>5273</v>
      </c>
      <c r="C4576" s="265" t="s">
        <v>5184</v>
      </c>
      <c r="D4576" s="266" t="s">
        <v>5273</v>
      </c>
      <c r="E4576" s="215" t="s">
        <v>27</v>
      </c>
      <c r="F4576" s="264" t="s">
        <v>8013</v>
      </c>
      <c r="G4576" t="s">
        <v>8313</v>
      </c>
      <c r="H4576" s="264" t="str">
        <f>IFERROR(VLOOKUP(Table[[#This Row],[Activity Details of Assistance]],WHAT!E:F,2,FALSE),"")</f>
        <v># of HP sessions at community level</v>
      </c>
      <c r="I4576" s="264"/>
      <c r="J4576">
        <v>8</v>
      </c>
      <c r="K4576" t="s">
        <v>8280</v>
      </c>
      <c r="L4576" s="219" t="s">
        <v>13</v>
      </c>
      <c r="M4576" t="s">
        <v>14</v>
      </c>
      <c r="N4576" t="s">
        <v>309</v>
      </c>
      <c r="O4576" t="s">
        <v>1607</v>
      </c>
      <c r="P4576" t="s">
        <v>4710</v>
      </c>
      <c r="Q4576" s="236">
        <v>44742</v>
      </c>
      <c r="R4576" s="236">
        <v>44896</v>
      </c>
      <c r="S4576" t="s">
        <v>8452</v>
      </c>
      <c r="T4576" s="267"/>
      <c r="U4576" s="267"/>
      <c r="V4576" s="267"/>
      <c r="W4576" s="267"/>
      <c r="X4576" t="s">
        <v>5756</v>
      </c>
      <c r="Y4576" t="s">
        <v>8641</v>
      </c>
      <c r="Z4576" t="s">
        <v>8642</v>
      </c>
      <c r="AA4576" t="s">
        <v>8643</v>
      </c>
      <c r="AB4576" s="273" t="str">
        <f>_xlfn.IFNA(IF(Table[[#This Row],[Programme Partner]]&lt;&gt;Table[[#This Row],[Implementing Partner]],CONCATENATE(Table[[#This Row],[Programme Partner]],"-",Table[[#This Row],[Implementing Partner]]),Table[[#This Row],[Programme Partner]]),"")</f>
        <v>UNHCR-NGOF</v>
      </c>
    </row>
    <row r="4577" spans="1:28" ht="16.5" customHeight="1">
      <c r="A4577" s="183">
        <v>5025</v>
      </c>
      <c r="B4577" s="264" t="s">
        <v>5273</v>
      </c>
      <c r="C4577" s="265" t="s">
        <v>5184</v>
      </c>
      <c r="D4577" s="266" t="s">
        <v>5273</v>
      </c>
      <c r="E4577" s="215" t="s">
        <v>27</v>
      </c>
      <c r="F4577" s="264" t="s">
        <v>8013</v>
      </c>
      <c r="G4577" t="s">
        <v>8314</v>
      </c>
      <c r="H4577" s="264" t="str">
        <f>IFERROR(VLOOKUP(Table[[#This Row],[Activity Details of Assistance]],WHAT!E:F,2,FALSE),"")</f>
        <v># of HP sessions at HH level</v>
      </c>
      <c r="I4577" s="264"/>
      <c r="J4577">
        <v>230</v>
      </c>
      <c r="K4577" t="s">
        <v>8280</v>
      </c>
      <c r="L4577" s="219" t="s">
        <v>13</v>
      </c>
      <c r="M4577" t="s">
        <v>14</v>
      </c>
      <c r="N4577" t="s">
        <v>309</v>
      </c>
      <c r="O4577" t="s">
        <v>1607</v>
      </c>
      <c r="P4577" t="s">
        <v>4710</v>
      </c>
      <c r="Q4577" s="236">
        <v>44742</v>
      </c>
      <c r="R4577" s="236">
        <v>44896</v>
      </c>
      <c r="S4577" t="s">
        <v>8452</v>
      </c>
      <c r="T4577" s="267"/>
      <c r="U4577" s="267"/>
      <c r="V4577" s="267"/>
      <c r="W4577" s="267"/>
      <c r="X4577" t="s">
        <v>5756</v>
      </c>
      <c r="Y4577" t="s">
        <v>8641</v>
      </c>
      <c r="Z4577" t="s">
        <v>8642</v>
      </c>
      <c r="AA4577" t="s">
        <v>8643</v>
      </c>
      <c r="AB4577" s="273" t="str">
        <f>_xlfn.IFNA(IF(Table[[#This Row],[Programme Partner]]&lt;&gt;Table[[#This Row],[Implementing Partner]],CONCATENATE(Table[[#This Row],[Programme Partner]],"-",Table[[#This Row],[Implementing Partner]]),Table[[#This Row],[Programme Partner]]),"")</f>
        <v>UNHCR-NGOF</v>
      </c>
    </row>
    <row r="4578" spans="1:28" ht="16.5" customHeight="1">
      <c r="A4578" s="183">
        <v>5026</v>
      </c>
      <c r="B4578" s="264" t="s">
        <v>5273</v>
      </c>
      <c r="C4578" s="265" t="s">
        <v>5184</v>
      </c>
      <c r="D4578" s="266" t="s">
        <v>5273</v>
      </c>
      <c r="E4578" s="215" t="s">
        <v>27</v>
      </c>
      <c r="F4578" s="264" t="s">
        <v>8013</v>
      </c>
      <c r="G4578" t="s">
        <v>8317</v>
      </c>
      <c r="H4578" s="264" t="str">
        <f>IFERROR(VLOOKUP(Table[[#This Row],[Activity Details of Assistance]],WHAT!E:F,2,FALSE),"")</f>
        <v># of estimated persons reached by mass-media campaign</v>
      </c>
      <c r="I4578" s="264"/>
      <c r="J4578">
        <v>1</v>
      </c>
      <c r="K4578" t="s">
        <v>8280</v>
      </c>
      <c r="L4578" s="219" t="s">
        <v>13</v>
      </c>
      <c r="M4578" t="s">
        <v>14</v>
      </c>
      <c r="N4578" t="s">
        <v>309</v>
      </c>
      <c r="O4578" t="s">
        <v>1607</v>
      </c>
      <c r="P4578" t="s">
        <v>4710</v>
      </c>
      <c r="Q4578" s="236">
        <v>44742</v>
      </c>
      <c r="R4578" s="236">
        <v>44896</v>
      </c>
      <c r="S4578" t="s">
        <v>8452</v>
      </c>
      <c r="T4578" s="267"/>
      <c r="U4578" s="267"/>
      <c r="V4578" s="267"/>
      <c r="W4578" s="267"/>
      <c r="X4578"/>
      <c r="Y4578" t="s">
        <v>8641</v>
      </c>
      <c r="Z4578" t="s">
        <v>8642</v>
      </c>
      <c r="AA4578" t="s">
        <v>8643</v>
      </c>
      <c r="AB4578" s="273" t="str">
        <f>_xlfn.IFNA(IF(Table[[#This Row],[Programme Partner]]&lt;&gt;Table[[#This Row],[Implementing Partner]],CONCATENATE(Table[[#This Row],[Programme Partner]],"-",Table[[#This Row],[Implementing Partner]]),Table[[#This Row],[Programme Partner]]),"")</f>
        <v>UNHCR-NGOF</v>
      </c>
    </row>
    <row r="4579" spans="1:28" ht="16.5" customHeight="1">
      <c r="A4579" s="183">
        <v>5027</v>
      </c>
      <c r="B4579" s="264" t="s">
        <v>5273</v>
      </c>
      <c r="C4579" s="265" t="s">
        <v>5184</v>
      </c>
      <c r="D4579" s="197" t="s">
        <v>5273</v>
      </c>
      <c r="E4579" s="215" t="s">
        <v>27</v>
      </c>
      <c r="F4579" s="264" t="s">
        <v>8012</v>
      </c>
      <c r="G4579" t="s">
        <v>8359</v>
      </c>
      <c r="H4579" s="264" t="str">
        <f>IFERROR(VLOOKUP(Table[[#This Row],[Activity Details of Assistance]],WHAT!E:F,2,FALSE),"")</f>
        <v># of FSM Site</v>
      </c>
      <c r="I4579" s="264"/>
      <c r="J4579">
        <v>1</v>
      </c>
      <c r="K4579" t="s">
        <v>8280</v>
      </c>
      <c r="L4579" s="219" t="s">
        <v>13</v>
      </c>
      <c r="M4579" t="s">
        <v>14</v>
      </c>
      <c r="N4579" t="s">
        <v>307</v>
      </c>
      <c r="O4579" t="s">
        <v>1599</v>
      </c>
      <c r="P4579" t="s">
        <v>5697</v>
      </c>
      <c r="Q4579" s="236">
        <v>44742</v>
      </c>
      <c r="R4579" s="236">
        <v>44896</v>
      </c>
      <c r="S4579" t="s">
        <v>8452</v>
      </c>
      <c r="T4579" s="267"/>
      <c r="U4579" s="267"/>
      <c r="V4579" s="267"/>
      <c r="W4579" s="267"/>
      <c r="X4579"/>
      <c r="Y4579" t="s">
        <v>8641</v>
      </c>
      <c r="Z4579" t="s">
        <v>8642</v>
      </c>
      <c r="AA4579" t="s">
        <v>8643</v>
      </c>
      <c r="AB4579" s="273" t="str">
        <f>_xlfn.IFNA(IF(Table[[#This Row],[Programme Partner]]&lt;&gt;Table[[#This Row],[Implementing Partner]],CONCATENATE(Table[[#This Row],[Programme Partner]],"-",Table[[#This Row],[Implementing Partner]]),Table[[#This Row],[Programme Partner]]),"")</f>
        <v>UNHCR-NGOF</v>
      </c>
    </row>
    <row r="4580" spans="1:28" ht="16.5" customHeight="1">
      <c r="A4580" s="183">
        <v>5028</v>
      </c>
      <c r="B4580" s="264" t="s">
        <v>5273</v>
      </c>
      <c r="C4580" s="265" t="s">
        <v>5184</v>
      </c>
      <c r="D4580" s="197" t="s">
        <v>5273</v>
      </c>
      <c r="E4580" s="215" t="s">
        <v>27</v>
      </c>
      <c r="F4580" s="264" t="s">
        <v>8012</v>
      </c>
      <c r="G4580" s="195" t="s">
        <v>8356</v>
      </c>
      <c r="H4580" s="264" t="str">
        <f>IFERROR(VLOOKUP(Table[[#This Row],[Activity Details of Assistance]],WHAT!E:F,2,FALSE),"")</f>
        <v># of FSM Site</v>
      </c>
      <c r="I4580" s="264"/>
      <c r="J4580">
        <v>1</v>
      </c>
      <c r="K4580" t="s">
        <v>8280</v>
      </c>
      <c r="L4580" s="219" t="s">
        <v>13</v>
      </c>
      <c r="M4580" t="s">
        <v>14</v>
      </c>
      <c r="N4580" t="s">
        <v>307</v>
      </c>
      <c r="O4580" t="s">
        <v>1599</v>
      </c>
      <c r="P4580" t="s">
        <v>5697</v>
      </c>
      <c r="Q4580" s="236">
        <v>44742</v>
      </c>
      <c r="R4580" s="236">
        <v>44896</v>
      </c>
      <c r="S4580" t="s">
        <v>8452</v>
      </c>
      <c r="T4580" s="267"/>
      <c r="U4580" s="267"/>
      <c r="V4580" s="267"/>
      <c r="W4580" s="267"/>
      <c r="X4580"/>
      <c r="Y4580" t="s">
        <v>8641</v>
      </c>
      <c r="Z4580" t="s">
        <v>8642</v>
      </c>
      <c r="AA4580" t="s">
        <v>8643</v>
      </c>
      <c r="AB4580" s="273" t="str">
        <f>_xlfn.IFNA(IF(Table[[#This Row],[Programme Partner]]&lt;&gt;Table[[#This Row],[Implementing Partner]],CONCATENATE(Table[[#This Row],[Programme Partner]],"-",Table[[#This Row],[Implementing Partner]]),Table[[#This Row],[Programme Partner]]),"")</f>
        <v>UNHCR-NGOF</v>
      </c>
    </row>
    <row r="4581" spans="1:28" ht="16.5" customHeight="1">
      <c r="A4581" s="183">
        <v>5029</v>
      </c>
      <c r="B4581" s="264" t="s">
        <v>5273</v>
      </c>
      <c r="C4581" s="265" t="s">
        <v>5184</v>
      </c>
      <c r="D4581" s="197" t="s">
        <v>5273</v>
      </c>
      <c r="E4581" s="215" t="s">
        <v>27</v>
      </c>
      <c r="F4581" s="264" t="s">
        <v>8012</v>
      </c>
      <c r="G4581" s="195" t="s">
        <v>8586</v>
      </c>
      <c r="H4581" s="264" t="str">
        <f>IFERROR(VLOOKUP(Table[[#This Row],[Activity Details of Assistance]],WHAT!E:F,2,FALSE),"")</f>
        <v># of door</v>
      </c>
      <c r="I4581" s="264"/>
      <c r="J4581">
        <v>160</v>
      </c>
      <c r="K4581" t="s">
        <v>8280</v>
      </c>
      <c r="L4581" s="219" t="s">
        <v>13</v>
      </c>
      <c r="M4581" t="s">
        <v>14</v>
      </c>
      <c r="N4581" t="s">
        <v>307</v>
      </c>
      <c r="O4581" t="s">
        <v>1599</v>
      </c>
      <c r="P4581" t="s">
        <v>5697</v>
      </c>
      <c r="Q4581" s="236">
        <v>44742</v>
      </c>
      <c r="R4581" s="236">
        <v>44896</v>
      </c>
      <c r="S4581" t="s">
        <v>8452</v>
      </c>
      <c r="T4581" s="267"/>
      <c r="U4581" s="267"/>
      <c r="V4581" s="267"/>
      <c r="W4581" s="267"/>
      <c r="X4581"/>
      <c r="Y4581" t="s">
        <v>8641</v>
      </c>
      <c r="Z4581" t="s">
        <v>8642</v>
      </c>
      <c r="AA4581" t="s">
        <v>8643</v>
      </c>
      <c r="AB4581" s="273" t="str">
        <f>_xlfn.IFNA(IF(Table[[#This Row],[Programme Partner]]&lt;&gt;Table[[#This Row],[Implementing Partner]],CONCATENATE(Table[[#This Row],[Programme Partner]],"-",Table[[#This Row],[Implementing Partner]]),Table[[#This Row],[Programme Partner]]),"")</f>
        <v>UNHCR-NGOF</v>
      </c>
    </row>
    <row r="4582" spans="1:28" ht="16.5" customHeight="1">
      <c r="A4582" s="183">
        <v>5030</v>
      </c>
      <c r="B4582" s="264" t="s">
        <v>5273</v>
      </c>
      <c r="C4582" s="265" t="s">
        <v>5184</v>
      </c>
      <c r="D4582" s="197" t="s">
        <v>5273</v>
      </c>
      <c r="E4582" s="215" t="s">
        <v>27</v>
      </c>
      <c r="F4582" s="264" t="s">
        <v>8012</v>
      </c>
      <c r="G4582" t="s">
        <v>8357</v>
      </c>
      <c r="H4582" s="264" t="str">
        <f>IFERROR(VLOOKUP(Table[[#This Row],[Activity Details of Assistance]],WHAT!E:F,2,FALSE),"")</f>
        <v># of door</v>
      </c>
      <c r="I4582" s="264"/>
      <c r="J4582">
        <v>307</v>
      </c>
      <c r="K4582" t="s">
        <v>8280</v>
      </c>
      <c r="L4582" s="219" t="s">
        <v>13</v>
      </c>
      <c r="M4582" t="s">
        <v>14</v>
      </c>
      <c r="N4582" t="s">
        <v>307</v>
      </c>
      <c r="O4582" t="s">
        <v>1599</v>
      </c>
      <c r="P4582" t="s">
        <v>5697</v>
      </c>
      <c r="Q4582" s="236">
        <v>44742</v>
      </c>
      <c r="R4582" s="236">
        <v>44896</v>
      </c>
      <c r="S4582" t="s">
        <v>8452</v>
      </c>
      <c r="T4582" s="267"/>
      <c r="U4582" s="267"/>
      <c r="V4582" s="267"/>
      <c r="W4582" s="267"/>
      <c r="X4582"/>
      <c r="Y4582" t="s">
        <v>8641</v>
      </c>
      <c r="Z4582" t="s">
        <v>8642</v>
      </c>
      <c r="AA4582" t="s">
        <v>8643</v>
      </c>
      <c r="AB4582" s="273" t="str">
        <f>_xlfn.IFNA(IF(Table[[#This Row],[Programme Partner]]&lt;&gt;Table[[#This Row],[Implementing Partner]],CONCATENATE(Table[[#This Row],[Programme Partner]],"-",Table[[#This Row],[Implementing Partner]]),Table[[#This Row],[Programme Partner]]),"")</f>
        <v>UNHCR-NGOF</v>
      </c>
    </row>
    <row r="4583" spans="1:28" ht="16.5" customHeight="1">
      <c r="A4583" s="183">
        <v>5031</v>
      </c>
      <c r="B4583" s="264" t="s">
        <v>5273</v>
      </c>
      <c r="C4583" s="265" t="s">
        <v>5184</v>
      </c>
      <c r="D4583" s="197" t="s">
        <v>5273</v>
      </c>
      <c r="E4583" s="215" t="s">
        <v>27</v>
      </c>
      <c r="F4583" s="264" t="s">
        <v>8013</v>
      </c>
      <c r="G4583" s="195" t="s">
        <v>8313</v>
      </c>
      <c r="H4583" s="264" t="str">
        <f>IFERROR(VLOOKUP(Table[[#This Row],[Activity Details of Assistance]],WHAT!E:F,2,FALSE),"")</f>
        <v># of HP sessions at community level</v>
      </c>
      <c r="I4583" s="264"/>
      <c r="J4583">
        <v>94</v>
      </c>
      <c r="K4583" t="s">
        <v>8280</v>
      </c>
      <c r="L4583" s="219" t="s">
        <v>13</v>
      </c>
      <c r="M4583" t="s">
        <v>14</v>
      </c>
      <c r="N4583" t="s">
        <v>307</v>
      </c>
      <c r="O4583" t="s">
        <v>1599</v>
      </c>
      <c r="P4583" t="s">
        <v>5697</v>
      </c>
      <c r="Q4583" s="236">
        <v>44742</v>
      </c>
      <c r="R4583" s="236">
        <v>44896</v>
      </c>
      <c r="S4583" t="s">
        <v>8452</v>
      </c>
      <c r="T4583" s="267"/>
      <c r="U4583" s="267"/>
      <c r="V4583" s="267"/>
      <c r="W4583" s="267"/>
      <c r="X4583"/>
      <c r="Y4583" t="s">
        <v>8641</v>
      </c>
      <c r="Z4583" t="s">
        <v>8642</v>
      </c>
      <c r="AA4583" t="s">
        <v>8643</v>
      </c>
      <c r="AB4583" s="273" t="str">
        <f>_xlfn.IFNA(IF(Table[[#This Row],[Programme Partner]]&lt;&gt;Table[[#This Row],[Implementing Partner]],CONCATENATE(Table[[#This Row],[Programme Partner]],"-",Table[[#This Row],[Implementing Partner]]),Table[[#This Row],[Programme Partner]]),"")</f>
        <v>UNHCR-NGOF</v>
      </c>
    </row>
    <row r="4584" spans="1:28" ht="16.5" customHeight="1">
      <c r="A4584" s="183">
        <v>5032</v>
      </c>
      <c r="B4584" s="264" t="s">
        <v>5273</v>
      </c>
      <c r="C4584" s="265" t="s">
        <v>5184</v>
      </c>
      <c r="D4584" s="197" t="s">
        <v>5273</v>
      </c>
      <c r="E4584" s="215" t="s">
        <v>27</v>
      </c>
      <c r="F4584" s="264" t="s">
        <v>8013</v>
      </c>
      <c r="G4584" t="s">
        <v>8314</v>
      </c>
      <c r="H4584" s="264" t="str">
        <f>IFERROR(VLOOKUP(Table[[#This Row],[Activity Details of Assistance]],WHAT!E:F,2,FALSE),"")</f>
        <v># of HP sessions at HH level</v>
      </c>
      <c r="I4584" s="264"/>
      <c r="J4584">
        <v>2692</v>
      </c>
      <c r="K4584" t="s">
        <v>8280</v>
      </c>
      <c r="L4584" s="219" t="s">
        <v>13</v>
      </c>
      <c r="M4584" t="s">
        <v>14</v>
      </c>
      <c r="N4584" t="s">
        <v>307</v>
      </c>
      <c r="O4584" t="s">
        <v>1599</v>
      </c>
      <c r="P4584" t="s">
        <v>5697</v>
      </c>
      <c r="Q4584" s="236">
        <v>44742</v>
      </c>
      <c r="R4584" s="236">
        <v>44896</v>
      </c>
      <c r="S4584" t="s">
        <v>8452</v>
      </c>
      <c r="T4584" s="267"/>
      <c r="U4584" s="267"/>
      <c r="V4584" s="267"/>
      <c r="W4584" s="267"/>
      <c r="X4584"/>
      <c r="Y4584" t="s">
        <v>8641</v>
      </c>
      <c r="Z4584" t="s">
        <v>8642</v>
      </c>
      <c r="AA4584" t="s">
        <v>8643</v>
      </c>
      <c r="AB4584" s="273" t="str">
        <f>_xlfn.IFNA(IF(Table[[#This Row],[Programme Partner]]&lt;&gt;Table[[#This Row],[Implementing Partner]],CONCATENATE(Table[[#This Row],[Programme Partner]],"-",Table[[#This Row],[Implementing Partner]]),Table[[#This Row],[Programme Partner]]),"")</f>
        <v>UNHCR-NGOF</v>
      </c>
    </row>
    <row r="4585" spans="1:28" ht="16.5" customHeight="1">
      <c r="A4585" s="183">
        <v>5033</v>
      </c>
      <c r="B4585" s="264" t="s">
        <v>5273</v>
      </c>
      <c r="C4585" s="265" t="s">
        <v>5184</v>
      </c>
      <c r="D4585" s="197" t="s">
        <v>5273</v>
      </c>
      <c r="E4585" s="215" t="s">
        <v>27</v>
      </c>
      <c r="F4585" s="264" t="s">
        <v>8013</v>
      </c>
      <c r="G4585" t="s">
        <v>8374</v>
      </c>
      <c r="H4585" s="264" t="str">
        <f>IFERROR(VLOOKUP(Table[[#This Row],[Activity Details of Assistance]],WHAT!E:F,2,FALSE),"")</f>
        <v># of HP sessions at institution level</v>
      </c>
      <c r="I4585" s="264"/>
      <c r="J4585">
        <v>7</v>
      </c>
      <c r="K4585" t="s">
        <v>8280</v>
      </c>
      <c r="L4585" s="219" t="s">
        <v>13</v>
      </c>
      <c r="M4585" t="s">
        <v>14</v>
      </c>
      <c r="N4585" t="s">
        <v>307</v>
      </c>
      <c r="O4585" t="s">
        <v>1599</v>
      </c>
      <c r="P4585" t="s">
        <v>5697</v>
      </c>
      <c r="Q4585" s="236">
        <v>44742</v>
      </c>
      <c r="R4585" s="236">
        <v>44896</v>
      </c>
      <c r="S4585" t="s">
        <v>8452</v>
      </c>
      <c r="T4585" s="267"/>
      <c r="U4585" s="267"/>
      <c r="V4585" s="267"/>
      <c r="W4585" s="267"/>
      <c r="X4585"/>
      <c r="Y4585" t="s">
        <v>8641</v>
      </c>
      <c r="Z4585" t="s">
        <v>8642</v>
      </c>
      <c r="AA4585" t="s">
        <v>8643</v>
      </c>
      <c r="AB4585" s="273" t="str">
        <f>_xlfn.IFNA(IF(Table[[#This Row],[Programme Partner]]&lt;&gt;Table[[#This Row],[Implementing Partner]],CONCATENATE(Table[[#This Row],[Programme Partner]],"-",Table[[#This Row],[Implementing Partner]]),Table[[#This Row],[Programme Partner]]),"")</f>
        <v>UNHCR-NGOF</v>
      </c>
    </row>
    <row r="4586" spans="1:28" ht="16.5" customHeight="1">
      <c r="A4586" s="183">
        <v>5034</v>
      </c>
      <c r="B4586" s="264" t="s">
        <v>5273</v>
      </c>
      <c r="C4586" s="265" t="s">
        <v>5184</v>
      </c>
      <c r="D4586" s="197" t="s">
        <v>5273</v>
      </c>
      <c r="E4586" s="215" t="s">
        <v>27</v>
      </c>
      <c r="F4586" s="264" t="s">
        <v>8013</v>
      </c>
      <c r="G4586" t="s">
        <v>8317</v>
      </c>
      <c r="H4586" s="264" t="str">
        <f>IFERROR(VLOOKUP(Table[[#This Row],[Activity Details of Assistance]],WHAT!E:F,2,FALSE),"")</f>
        <v># of estimated persons reached by mass-media campaign</v>
      </c>
      <c r="I4586" s="264"/>
      <c r="J4586">
        <v>8</v>
      </c>
      <c r="K4586" t="s">
        <v>8280</v>
      </c>
      <c r="L4586" s="219" t="s">
        <v>13</v>
      </c>
      <c r="M4586" t="s">
        <v>14</v>
      </c>
      <c r="N4586" t="s">
        <v>307</v>
      </c>
      <c r="O4586" t="s">
        <v>1599</v>
      </c>
      <c r="P4586" t="s">
        <v>5697</v>
      </c>
      <c r="Q4586" s="236">
        <v>44742</v>
      </c>
      <c r="R4586" s="236">
        <v>44896</v>
      </c>
      <c r="S4586" t="s">
        <v>8452</v>
      </c>
      <c r="T4586" s="267"/>
      <c r="U4586" s="267"/>
      <c r="V4586" s="267"/>
      <c r="W4586" s="267"/>
      <c r="X4586"/>
      <c r="Y4586" t="s">
        <v>8641</v>
      </c>
      <c r="Z4586" t="s">
        <v>8642</v>
      </c>
      <c r="AA4586" t="s">
        <v>8643</v>
      </c>
      <c r="AB4586" s="273" t="str">
        <f>_xlfn.IFNA(IF(Table[[#This Row],[Programme Partner]]&lt;&gt;Table[[#This Row],[Implementing Partner]],CONCATENATE(Table[[#This Row],[Programme Partner]],"-",Table[[#This Row],[Implementing Partner]]),Table[[#This Row],[Programme Partner]]),"")</f>
        <v>UNHCR-NGOF</v>
      </c>
    </row>
    <row r="4587" spans="1:28" ht="16.5" customHeight="1">
      <c r="A4587" s="183">
        <v>5035</v>
      </c>
      <c r="B4587" s="264" t="s">
        <v>5273</v>
      </c>
      <c r="C4587" s="265" t="s">
        <v>5184</v>
      </c>
      <c r="D4587" s="197" t="s">
        <v>5273</v>
      </c>
      <c r="E4587" s="215" t="s">
        <v>27</v>
      </c>
      <c r="F4587" s="264" t="s">
        <v>8013</v>
      </c>
      <c r="G4587" t="s">
        <v>8315</v>
      </c>
      <c r="H4587" s="264" t="str">
        <f>IFERROR(VLOOKUP(Table[[#This Row],[Activity Details of Assistance]],WHAT!E:F,2,FALSE),"")</f>
        <v># of handwashing station</v>
      </c>
      <c r="I4587" s="264"/>
      <c r="J4587">
        <v>1</v>
      </c>
      <c r="K4587" t="s">
        <v>8280</v>
      </c>
      <c r="L4587" s="219" t="s">
        <v>13</v>
      </c>
      <c r="M4587" t="s">
        <v>14</v>
      </c>
      <c r="N4587" t="s">
        <v>307</v>
      </c>
      <c r="O4587" t="s">
        <v>1599</v>
      </c>
      <c r="P4587" t="s">
        <v>5697</v>
      </c>
      <c r="Q4587" s="236">
        <v>44742</v>
      </c>
      <c r="R4587" s="236">
        <v>44896</v>
      </c>
      <c r="S4587" t="s">
        <v>8452</v>
      </c>
      <c r="T4587" s="267"/>
      <c r="U4587" s="267"/>
      <c r="V4587" s="267"/>
      <c r="W4587" s="267"/>
      <c r="X4587"/>
      <c r="Y4587" t="s">
        <v>8641</v>
      </c>
      <c r="Z4587" t="s">
        <v>8642</v>
      </c>
      <c r="AA4587" t="s">
        <v>8643</v>
      </c>
      <c r="AB4587" s="273" t="str">
        <f>_xlfn.IFNA(IF(Table[[#This Row],[Programme Partner]]&lt;&gt;Table[[#This Row],[Implementing Partner]],CONCATENATE(Table[[#This Row],[Programme Partner]],"-",Table[[#This Row],[Implementing Partner]]),Table[[#This Row],[Programme Partner]]),"")</f>
        <v>UNHCR-NGOF</v>
      </c>
    </row>
    <row r="4588" spans="1:28" ht="16.5" customHeight="1">
      <c r="A4588" s="183">
        <v>5036</v>
      </c>
      <c r="B4588" s="264" t="s">
        <v>5273</v>
      </c>
      <c r="C4588" s="265" t="s">
        <v>5184</v>
      </c>
      <c r="D4588" s="197" t="s">
        <v>5273</v>
      </c>
      <c r="E4588" s="215" t="s">
        <v>27</v>
      </c>
      <c r="F4588" s="264" t="s">
        <v>8013</v>
      </c>
      <c r="G4588" t="s">
        <v>8316</v>
      </c>
      <c r="H4588" s="264" t="str">
        <f>IFERROR(VLOOKUP(Table[[#This Row],[Activity Details of Assistance]],WHAT!E:F,2,FALSE),"")</f>
        <v># of household</v>
      </c>
      <c r="I4588" s="264"/>
      <c r="J4588">
        <v>407</v>
      </c>
      <c r="K4588" t="s">
        <v>8280</v>
      </c>
      <c r="L4588" s="219" t="s">
        <v>13</v>
      </c>
      <c r="M4588" t="s">
        <v>14</v>
      </c>
      <c r="N4588" t="s">
        <v>307</v>
      </c>
      <c r="O4588" t="s">
        <v>1599</v>
      </c>
      <c r="P4588" t="s">
        <v>5697</v>
      </c>
      <c r="Q4588" s="236">
        <v>44742</v>
      </c>
      <c r="R4588" s="236">
        <v>44896</v>
      </c>
      <c r="S4588" t="s">
        <v>8452</v>
      </c>
      <c r="T4588" s="267"/>
      <c r="U4588" s="267"/>
      <c r="V4588" s="267"/>
      <c r="W4588" s="267"/>
      <c r="X4588"/>
      <c r="Y4588" t="s">
        <v>8641</v>
      </c>
      <c r="Z4588" t="s">
        <v>8642</v>
      </c>
      <c r="AA4588" t="s">
        <v>8643</v>
      </c>
      <c r="AB4588" s="273" t="str">
        <f>_xlfn.IFNA(IF(Table[[#This Row],[Programme Partner]]&lt;&gt;Table[[#This Row],[Implementing Partner]],CONCATENATE(Table[[#This Row],[Programme Partner]],"-",Table[[#This Row],[Implementing Partner]]),Table[[#This Row],[Programme Partner]]),"")</f>
        <v>UNHCR-NGOF</v>
      </c>
    </row>
    <row r="4589" spans="1:28" ht="16.5" customHeight="1">
      <c r="A4589" s="183">
        <v>5037</v>
      </c>
      <c r="B4589" s="264" t="s">
        <v>5273</v>
      </c>
      <c r="C4589" s="265" t="s">
        <v>5184</v>
      </c>
      <c r="D4589" s="197" t="s">
        <v>5273</v>
      </c>
      <c r="E4589" s="215" t="s">
        <v>27</v>
      </c>
      <c r="F4589" s="264" t="s">
        <v>8014</v>
      </c>
      <c r="G4589" t="s">
        <v>8361</v>
      </c>
      <c r="H4589" s="264" t="str">
        <f>IFERROR(VLOOKUP(Table[[#This Row],[Activity Details of Assistance]],WHAT!E:F,2,FALSE),"")</f>
        <v># of plant</v>
      </c>
      <c r="I4589" s="264"/>
      <c r="J4589">
        <v>2</v>
      </c>
      <c r="K4589" t="s">
        <v>8280</v>
      </c>
      <c r="L4589" s="219" t="s">
        <v>13</v>
      </c>
      <c r="M4589" t="s">
        <v>14</v>
      </c>
      <c r="N4589" t="s">
        <v>307</v>
      </c>
      <c r="O4589" t="s">
        <v>1599</v>
      </c>
      <c r="P4589" t="s">
        <v>5697</v>
      </c>
      <c r="Q4589" s="236">
        <v>44742</v>
      </c>
      <c r="R4589" s="236">
        <v>44896</v>
      </c>
      <c r="S4589" t="s">
        <v>8452</v>
      </c>
      <c r="T4589" s="267"/>
      <c r="U4589" s="267"/>
      <c r="V4589" s="267"/>
      <c r="W4589" s="267"/>
      <c r="X4589"/>
      <c r="Y4589" t="s">
        <v>8641</v>
      </c>
      <c r="Z4589" t="s">
        <v>8642</v>
      </c>
      <c r="AA4589" t="s">
        <v>8643</v>
      </c>
      <c r="AB4589" s="273" t="str">
        <f>_xlfn.IFNA(IF(Table[[#This Row],[Programme Partner]]&lt;&gt;Table[[#This Row],[Implementing Partner]],CONCATENATE(Table[[#This Row],[Programme Partner]],"-",Table[[#This Row],[Implementing Partner]]),Table[[#This Row],[Programme Partner]]),"")</f>
        <v>UNHCR-NGOF</v>
      </c>
    </row>
    <row r="4590" spans="1:28" ht="16.5" customHeight="1">
      <c r="A4590" s="183">
        <v>5038</v>
      </c>
      <c r="B4590" s="264" t="s">
        <v>5273</v>
      </c>
      <c r="C4590" s="265" t="s">
        <v>5184</v>
      </c>
      <c r="D4590" s="197" t="s">
        <v>5273</v>
      </c>
      <c r="E4590" s="215" t="s">
        <v>27</v>
      </c>
      <c r="F4590" s="264" t="s">
        <v>8011</v>
      </c>
      <c r="G4590" t="s">
        <v>8355</v>
      </c>
      <c r="H4590" s="264" t="str">
        <f>IFERROR(VLOOKUP(Table[[#This Row],[Activity Details of Assistance]],WHAT!E:F,2,FALSE),"")</f>
        <v># of water network</v>
      </c>
      <c r="I4590" s="264"/>
      <c r="J4590">
        <v>13</v>
      </c>
      <c r="K4590" t="s">
        <v>8280</v>
      </c>
      <c r="L4590" s="219" t="s">
        <v>13</v>
      </c>
      <c r="M4590" t="s">
        <v>14</v>
      </c>
      <c r="N4590" t="s">
        <v>307</v>
      </c>
      <c r="O4590" t="s">
        <v>1599</v>
      </c>
      <c r="P4590" t="s">
        <v>4723</v>
      </c>
      <c r="Q4590" s="236">
        <v>44742</v>
      </c>
      <c r="R4590" s="236">
        <v>44896</v>
      </c>
      <c r="S4590" t="s">
        <v>8452</v>
      </c>
      <c r="T4590" s="267"/>
      <c r="U4590" s="267"/>
      <c r="V4590" s="267"/>
      <c r="W4590" s="267"/>
      <c r="X4590"/>
      <c r="Y4590" t="s">
        <v>8641</v>
      </c>
      <c r="Z4590" t="s">
        <v>8642</v>
      </c>
      <c r="AA4590" t="s">
        <v>8643</v>
      </c>
      <c r="AB4590" s="273" t="str">
        <f>_xlfn.IFNA(IF(Table[[#This Row],[Programme Partner]]&lt;&gt;Table[[#This Row],[Implementing Partner]],CONCATENATE(Table[[#This Row],[Programme Partner]],"-",Table[[#This Row],[Implementing Partner]]),Table[[#This Row],[Programme Partner]]),"")</f>
        <v>UNHCR-NGOF</v>
      </c>
    </row>
    <row r="4591" spans="1:28" ht="16.5" customHeight="1">
      <c r="A4591" s="183">
        <v>5039</v>
      </c>
      <c r="B4591" s="264" t="s">
        <v>5273</v>
      </c>
      <c r="C4591" s="265" t="s">
        <v>5184</v>
      </c>
      <c r="D4591" s="197" t="s">
        <v>5273</v>
      </c>
      <c r="E4591" s="215" t="s">
        <v>27</v>
      </c>
      <c r="F4591" s="264" t="s">
        <v>8012</v>
      </c>
      <c r="G4591" t="s">
        <v>8365</v>
      </c>
      <c r="H4591" s="264" t="str">
        <f>IFERROR(VLOOKUP(Table[[#This Row],[Activity Details of Assistance]],WHAT!E:F,2,FALSE),"")</f>
        <v># of door</v>
      </c>
      <c r="I4591" s="264"/>
      <c r="J4591">
        <v>41</v>
      </c>
      <c r="K4591" t="s">
        <v>8280</v>
      </c>
      <c r="L4591" s="219" t="s">
        <v>13</v>
      </c>
      <c r="M4591" t="s">
        <v>14</v>
      </c>
      <c r="N4591" t="s">
        <v>307</v>
      </c>
      <c r="O4591" t="s">
        <v>1599</v>
      </c>
      <c r="P4591" t="s">
        <v>4723</v>
      </c>
      <c r="Q4591" s="236">
        <v>44742</v>
      </c>
      <c r="R4591" s="236">
        <v>44896</v>
      </c>
      <c r="S4591" t="s">
        <v>8452</v>
      </c>
      <c r="T4591" s="267"/>
      <c r="U4591" s="267"/>
      <c r="V4591" s="267"/>
      <c r="W4591" s="267"/>
      <c r="X4591"/>
      <c r="Y4591" t="s">
        <v>8641</v>
      </c>
      <c r="Z4591" t="s">
        <v>8642</v>
      </c>
      <c r="AA4591" t="s">
        <v>8643</v>
      </c>
      <c r="AB4591" s="273" t="str">
        <f>_xlfn.IFNA(IF(Table[[#This Row],[Programme Partner]]&lt;&gt;Table[[#This Row],[Implementing Partner]],CONCATENATE(Table[[#This Row],[Programme Partner]],"-",Table[[#This Row],[Implementing Partner]]),Table[[#This Row],[Programme Partner]]),"")</f>
        <v>UNHCR-NGOF</v>
      </c>
    </row>
    <row r="4592" spans="1:28" ht="16.5" customHeight="1">
      <c r="A4592" s="183">
        <v>5040</v>
      </c>
      <c r="B4592" s="264" t="s">
        <v>5273</v>
      </c>
      <c r="C4592" s="265" t="s">
        <v>5184</v>
      </c>
      <c r="D4592" s="197" t="s">
        <v>5273</v>
      </c>
      <c r="E4592" s="215" t="s">
        <v>27</v>
      </c>
      <c r="F4592" s="264" t="s">
        <v>8012</v>
      </c>
      <c r="G4592" t="s">
        <v>8366</v>
      </c>
      <c r="H4592" s="264" t="str">
        <f>IFERROR(VLOOKUP(Table[[#This Row],[Activity Details of Assistance]],WHAT!E:F,2,FALSE),"")</f>
        <v xml:space="preserve"># of door </v>
      </c>
      <c r="I4592" s="264"/>
      <c r="J4592">
        <v>33</v>
      </c>
      <c r="K4592" t="s">
        <v>8280</v>
      </c>
      <c r="L4592" s="219" t="s">
        <v>13</v>
      </c>
      <c r="M4592" t="s">
        <v>14</v>
      </c>
      <c r="N4592" t="s">
        <v>307</v>
      </c>
      <c r="O4592" t="s">
        <v>1599</v>
      </c>
      <c r="P4592" t="s">
        <v>4723</v>
      </c>
      <c r="Q4592" s="236">
        <v>44742</v>
      </c>
      <c r="R4592" s="236">
        <v>44896</v>
      </c>
      <c r="S4592" t="s">
        <v>8452</v>
      </c>
      <c r="T4592" s="267"/>
      <c r="U4592" s="267"/>
      <c r="V4592" s="267"/>
      <c r="W4592" s="267"/>
      <c r="X4592"/>
      <c r="Y4592" t="s">
        <v>8641</v>
      </c>
      <c r="Z4592" t="s">
        <v>8642</v>
      </c>
      <c r="AA4592" t="s">
        <v>8643</v>
      </c>
      <c r="AB4592" s="273" t="str">
        <f>_xlfn.IFNA(IF(Table[[#This Row],[Programme Partner]]&lt;&gt;Table[[#This Row],[Implementing Partner]],CONCATENATE(Table[[#This Row],[Programme Partner]],"-",Table[[#This Row],[Implementing Partner]]),Table[[#This Row],[Programme Partner]]),"")</f>
        <v>UNHCR-NGOF</v>
      </c>
    </row>
    <row r="4593" spans="1:28" ht="16.5" customHeight="1">
      <c r="A4593" s="183">
        <v>5041</v>
      </c>
      <c r="B4593" s="264" t="s">
        <v>5273</v>
      </c>
      <c r="C4593" s="265" t="s">
        <v>5184</v>
      </c>
      <c r="D4593" s="197" t="s">
        <v>5273</v>
      </c>
      <c r="E4593" s="215" t="s">
        <v>27</v>
      </c>
      <c r="F4593" s="264" t="s">
        <v>8012</v>
      </c>
      <c r="G4593" t="s">
        <v>8359</v>
      </c>
      <c r="H4593" s="264" t="str">
        <f>IFERROR(VLOOKUP(Table[[#This Row],[Activity Details of Assistance]],WHAT!E:F,2,FALSE),"")</f>
        <v># of FSM Site</v>
      </c>
      <c r="I4593" s="264"/>
      <c r="J4593">
        <v>3</v>
      </c>
      <c r="K4593" t="s">
        <v>8280</v>
      </c>
      <c r="L4593" s="219" t="s">
        <v>13</v>
      </c>
      <c r="M4593" t="s">
        <v>14</v>
      </c>
      <c r="N4593" t="s">
        <v>307</v>
      </c>
      <c r="O4593" t="s">
        <v>1599</v>
      </c>
      <c r="P4593" t="s">
        <v>4723</v>
      </c>
      <c r="Q4593" s="236">
        <v>44742</v>
      </c>
      <c r="R4593" s="236">
        <v>44896</v>
      </c>
      <c r="S4593" t="s">
        <v>8452</v>
      </c>
      <c r="T4593" s="267"/>
      <c r="U4593" s="267"/>
      <c r="V4593" s="267"/>
      <c r="W4593" s="267"/>
      <c r="X4593"/>
      <c r="Y4593" t="s">
        <v>8641</v>
      </c>
      <c r="Z4593" t="s">
        <v>8642</v>
      </c>
      <c r="AA4593" t="s">
        <v>8643</v>
      </c>
      <c r="AB4593" s="273" t="str">
        <f>_xlfn.IFNA(IF(Table[[#This Row],[Programme Partner]]&lt;&gt;Table[[#This Row],[Implementing Partner]],CONCATENATE(Table[[#This Row],[Programme Partner]],"-",Table[[#This Row],[Implementing Partner]]),Table[[#This Row],[Programme Partner]]),"")</f>
        <v>UNHCR-NGOF</v>
      </c>
    </row>
    <row r="4594" spans="1:28" ht="16.5" customHeight="1">
      <c r="A4594" s="183">
        <v>5042</v>
      </c>
      <c r="B4594" s="264" t="s">
        <v>5273</v>
      </c>
      <c r="C4594" s="265" t="s">
        <v>5184</v>
      </c>
      <c r="D4594" s="197" t="s">
        <v>5273</v>
      </c>
      <c r="E4594" s="215" t="s">
        <v>27</v>
      </c>
      <c r="F4594" s="264" t="s">
        <v>8012</v>
      </c>
      <c r="G4594" t="s">
        <v>8356</v>
      </c>
      <c r="H4594" s="264" t="str">
        <f>IFERROR(VLOOKUP(Table[[#This Row],[Activity Details of Assistance]],WHAT!E:F,2,FALSE),"")</f>
        <v># of FSM Site</v>
      </c>
      <c r="I4594" s="264"/>
      <c r="J4594">
        <v>2</v>
      </c>
      <c r="K4594" t="s">
        <v>8280</v>
      </c>
      <c r="L4594" s="219" t="s">
        <v>13</v>
      </c>
      <c r="M4594" t="s">
        <v>14</v>
      </c>
      <c r="N4594" t="s">
        <v>307</v>
      </c>
      <c r="O4594" t="s">
        <v>1599</v>
      </c>
      <c r="P4594" t="s">
        <v>4723</v>
      </c>
      <c r="Q4594" s="236">
        <v>44742</v>
      </c>
      <c r="R4594" s="236">
        <v>44896</v>
      </c>
      <c r="S4594" t="s">
        <v>8452</v>
      </c>
      <c r="T4594" s="267"/>
      <c r="U4594" s="267"/>
      <c r="V4594" s="267"/>
      <c r="W4594" s="267"/>
      <c r="X4594"/>
      <c r="Y4594" t="s">
        <v>8641</v>
      </c>
      <c r="Z4594" t="s">
        <v>8642</v>
      </c>
      <c r="AA4594" t="s">
        <v>8643</v>
      </c>
      <c r="AB4594" s="273" t="str">
        <f>_xlfn.IFNA(IF(Table[[#This Row],[Programme Partner]]&lt;&gt;Table[[#This Row],[Implementing Partner]],CONCATENATE(Table[[#This Row],[Programme Partner]],"-",Table[[#This Row],[Implementing Partner]]),Table[[#This Row],[Programme Partner]]),"")</f>
        <v>UNHCR-NGOF</v>
      </c>
    </row>
    <row r="4595" spans="1:28" ht="16.5" customHeight="1">
      <c r="A4595" s="183">
        <v>5043</v>
      </c>
      <c r="B4595" s="264" t="s">
        <v>5273</v>
      </c>
      <c r="C4595" s="265" t="s">
        <v>5184</v>
      </c>
      <c r="D4595" s="197" t="s">
        <v>5273</v>
      </c>
      <c r="E4595" s="215" t="s">
        <v>27</v>
      </c>
      <c r="F4595" s="264" t="s">
        <v>8012</v>
      </c>
      <c r="G4595" t="s">
        <v>8354</v>
      </c>
      <c r="H4595" s="264" t="str">
        <f>IFERROR(VLOOKUP(Table[[#This Row],[Activity Details of Assistance]],WHAT!E:F,2,FALSE),"")</f>
        <v># of door</v>
      </c>
      <c r="I4595" s="264"/>
      <c r="J4595">
        <v>9</v>
      </c>
      <c r="K4595" t="s">
        <v>8280</v>
      </c>
      <c r="L4595" s="219" t="s">
        <v>13</v>
      </c>
      <c r="M4595" t="s">
        <v>14</v>
      </c>
      <c r="N4595" t="s">
        <v>307</v>
      </c>
      <c r="O4595" t="s">
        <v>1599</v>
      </c>
      <c r="P4595" t="s">
        <v>4723</v>
      </c>
      <c r="Q4595" s="236">
        <v>44742</v>
      </c>
      <c r="R4595" s="236">
        <v>44896</v>
      </c>
      <c r="S4595" t="s">
        <v>8452</v>
      </c>
      <c r="T4595" s="267"/>
      <c r="U4595" s="267"/>
      <c r="V4595" s="267"/>
      <c r="W4595" s="267"/>
      <c r="X4595"/>
      <c r="Y4595" t="s">
        <v>8641</v>
      </c>
      <c r="Z4595" t="s">
        <v>8642</v>
      </c>
      <c r="AA4595" t="s">
        <v>8643</v>
      </c>
      <c r="AB4595" s="273" t="str">
        <f>_xlfn.IFNA(IF(Table[[#This Row],[Programme Partner]]&lt;&gt;Table[[#This Row],[Implementing Partner]],CONCATENATE(Table[[#This Row],[Programme Partner]],"-",Table[[#This Row],[Implementing Partner]]),Table[[#This Row],[Programme Partner]]),"")</f>
        <v>UNHCR-NGOF</v>
      </c>
    </row>
    <row r="4596" spans="1:28" ht="16.5" customHeight="1">
      <c r="A4596" s="183">
        <v>5044</v>
      </c>
      <c r="B4596" s="264" t="s">
        <v>5273</v>
      </c>
      <c r="C4596" s="265" t="s">
        <v>5184</v>
      </c>
      <c r="D4596" s="197" t="s">
        <v>5273</v>
      </c>
      <c r="E4596" s="215" t="s">
        <v>27</v>
      </c>
      <c r="F4596" s="264" t="s">
        <v>8012</v>
      </c>
      <c r="G4596" s="195" t="s">
        <v>8367</v>
      </c>
      <c r="H4596" s="264" t="str">
        <f>IFERROR(VLOOKUP(Table[[#This Row],[Activity Details of Assistance]],WHAT!E:F,2,FALSE),"")</f>
        <v># of door</v>
      </c>
      <c r="I4596" s="264"/>
      <c r="J4596">
        <v>7</v>
      </c>
      <c r="K4596" t="s">
        <v>8280</v>
      </c>
      <c r="L4596" s="219" t="s">
        <v>13</v>
      </c>
      <c r="M4596" t="s">
        <v>14</v>
      </c>
      <c r="N4596" t="s">
        <v>307</v>
      </c>
      <c r="O4596" t="s">
        <v>1599</v>
      </c>
      <c r="P4596" t="s">
        <v>4723</v>
      </c>
      <c r="Q4596" s="236">
        <v>44742</v>
      </c>
      <c r="R4596" s="236">
        <v>44896</v>
      </c>
      <c r="S4596" t="s">
        <v>8452</v>
      </c>
      <c r="T4596" s="267"/>
      <c r="U4596" s="267"/>
      <c r="V4596" s="267"/>
      <c r="W4596" s="267"/>
      <c r="X4596"/>
      <c r="Y4596" t="s">
        <v>8641</v>
      </c>
      <c r="Z4596" t="s">
        <v>8642</v>
      </c>
      <c r="AA4596" t="s">
        <v>8643</v>
      </c>
      <c r="AB4596" s="273" t="str">
        <f>_xlfn.IFNA(IF(Table[[#This Row],[Programme Partner]]&lt;&gt;Table[[#This Row],[Implementing Partner]],CONCATENATE(Table[[#This Row],[Programme Partner]],"-",Table[[#This Row],[Implementing Partner]]),Table[[#This Row],[Programme Partner]]),"")</f>
        <v>UNHCR-NGOF</v>
      </c>
    </row>
    <row r="4597" spans="1:28" ht="16.5" customHeight="1">
      <c r="A4597" s="183">
        <v>5045</v>
      </c>
      <c r="B4597" s="264" t="s">
        <v>5273</v>
      </c>
      <c r="C4597" s="265" t="s">
        <v>5184</v>
      </c>
      <c r="D4597" s="197" t="s">
        <v>5273</v>
      </c>
      <c r="E4597" s="215" t="s">
        <v>27</v>
      </c>
      <c r="F4597" s="264" t="s">
        <v>8012</v>
      </c>
      <c r="G4597" s="195" t="s">
        <v>8586</v>
      </c>
      <c r="H4597" s="264" t="str">
        <f>IFERROR(VLOOKUP(Table[[#This Row],[Activity Details of Assistance]],WHAT!E:F,2,FALSE),"")</f>
        <v># of door</v>
      </c>
      <c r="I4597" s="264"/>
      <c r="J4597">
        <v>88</v>
      </c>
      <c r="K4597" t="s">
        <v>8280</v>
      </c>
      <c r="L4597" s="219" t="s">
        <v>13</v>
      </c>
      <c r="M4597" t="s">
        <v>14</v>
      </c>
      <c r="N4597" t="s">
        <v>307</v>
      </c>
      <c r="O4597" t="s">
        <v>1599</v>
      </c>
      <c r="P4597" t="s">
        <v>4723</v>
      </c>
      <c r="Q4597" s="236">
        <v>44742</v>
      </c>
      <c r="R4597" s="236">
        <v>44896</v>
      </c>
      <c r="S4597" t="s">
        <v>8452</v>
      </c>
      <c r="T4597" s="267"/>
      <c r="U4597" s="267"/>
      <c r="V4597" s="267"/>
      <c r="W4597" s="267"/>
      <c r="X4597"/>
      <c r="Y4597" t="s">
        <v>8641</v>
      </c>
      <c r="Z4597" t="s">
        <v>8642</v>
      </c>
      <c r="AA4597" t="s">
        <v>8643</v>
      </c>
      <c r="AB4597" s="273" t="str">
        <f>_xlfn.IFNA(IF(Table[[#This Row],[Programme Partner]]&lt;&gt;Table[[#This Row],[Implementing Partner]],CONCATENATE(Table[[#This Row],[Programme Partner]],"-",Table[[#This Row],[Implementing Partner]]),Table[[#This Row],[Programme Partner]]),"")</f>
        <v>UNHCR-NGOF</v>
      </c>
    </row>
    <row r="4598" spans="1:28" ht="16.5" customHeight="1">
      <c r="A4598" s="183">
        <v>5046</v>
      </c>
      <c r="B4598" s="264" t="s">
        <v>5273</v>
      </c>
      <c r="C4598" s="265" t="s">
        <v>5184</v>
      </c>
      <c r="D4598" s="197" t="s">
        <v>5273</v>
      </c>
      <c r="E4598" s="215" t="s">
        <v>27</v>
      </c>
      <c r="F4598" s="264" t="s">
        <v>8012</v>
      </c>
      <c r="G4598" s="195" t="s">
        <v>8357</v>
      </c>
      <c r="H4598" s="264" t="str">
        <f>IFERROR(VLOOKUP(Table[[#This Row],[Activity Details of Assistance]],WHAT!E:F,2,FALSE),"")</f>
        <v># of door</v>
      </c>
      <c r="I4598" s="264"/>
      <c r="J4598">
        <v>398</v>
      </c>
      <c r="K4598" t="s">
        <v>8280</v>
      </c>
      <c r="L4598" s="219" t="s">
        <v>13</v>
      </c>
      <c r="M4598" t="s">
        <v>14</v>
      </c>
      <c r="N4598" t="s">
        <v>307</v>
      </c>
      <c r="O4598" t="s">
        <v>1599</v>
      </c>
      <c r="P4598" t="s">
        <v>4723</v>
      </c>
      <c r="Q4598" s="236">
        <v>44742</v>
      </c>
      <c r="R4598" s="236">
        <v>44896</v>
      </c>
      <c r="S4598" t="s">
        <v>8452</v>
      </c>
      <c r="T4598" s="267"/>
      <c r="U4598" s="267"/>
      <c r="V4598" s="267"/>
      <c r="W4598" s="267"/>
      <c r="X4598"/>
      <c r="Y4598" t="s">
        <v>8641</v>
      </c>
      <c r="Z4598" t="s">
        <v>8642</v>
      </c>
      <c r="AA4598" t="s">
        <v>8643</v>
      </c>
      <c r="AB4598" s="273" t="str">
        <f>_xlfn.IFNA(IF(Table[[#This Row],[Programme Partner]]&lt;&gt;Table[[#This Row],[Implementing Partner]],CONCATENATE(Table[[#This Row],[Programme Partner]],"-",Table[[#This Row],[Implementing Partner]]),Table[[#This Row],[Programme Partner]]),"")</f>
        <v>UNHCR-NGOF</v>
      </c>
    </row>
    <row r="4599" spans="1:28" ht="16.5" customHeight="1">
      <c r="A4599" s="183">
        <v>5047</v>
      </c>
      <c r="B4599" s="264" t="s">
        <v>5273</v>
      </c>
      <c r="C4599" s="265" t="s">
        <v>5184</v>
      </c>
      <c r="D4599" s="197" t="s">
        <v>5273</v>
      </c>
      <c r="E4599" s="215" t="s">
        <v>27</v>
      </c>
      <c r="F4599" s="264" t="s">
        <v>8013</v>
      </c>
      <c r="G4599" t="s">
        <v>8313</v>
      </c>
      <c r="H4599" s="264" t="str">
        <f>IFERROR(VLOOKUP(Table[[#This Row],[Activity Details of Assistance]],WHAT!E:F,2,FALSE),"")</f>
        <v># of HP sessions at community level</v>
      </c>
      <c r="I4599" s="264"/>
      <c r="J4599">
        <v>142</v>
      </c>
      <c r="K4599" t="s">
        <v>8280</v>
      </c>
      <c r="L4599" s="219" t="s">
        <v>13</v>
      </c>
      <c r="M4599" t="s">
        <v>14</v>
      </c>
      <c r="N4599" t="s">
        <v>307</v>
      </c>
      <c r="O4599" t="s">
        <v>1599</v>
      </c>
      <c r="P4599" t="s">
        <v>4723</v>
      </c>
      <c r="Q4599" s="236">
        <v>44742</v>
      </c>
      <c r="R4599" s="236">
        <v>44896</v>
      </c>
      <c r="S4599" t="s">
        <v>8452</v>
      </c>
      <c r="T4599" s="267"/>
      <c r="U4599" s="267"/>
      <c r="V4599" s="267"/>
      <c r="W4599" s="267"/>
      <c r="X4599"/>
      <c r="Y4599" t="s">
        <v>8641</v>
      </c>
      <c r="Z4599" t="s">
        <v>8642</v>
      </c>
      <c r="AA4599" t="s">
        <v>8643</v>
      </c>
      <c r="AB4599" s="273" t="str">
        <f>_xlfn.IFNA(IF(Table[[#This Row],[Programme Partner]]&lt;&gt;Table[[#This Row],[Implementing Partner]],CONCATENATE(Table[[#This Row],[Programme Partner]],"-",Table[[#This Row],[Implementing Partner]]),Table[[#This Row],[Programme Partner]]),"")</f>
        <v>UNHCR-NGOF</v>
      </c>
    </row>
    <row r="4600" spans="1:28" ht="16.5" customHeight="1">
      <c r="A4600" s="183">
        <v>5048</v>
      </c>
      <c r="B4600" s="264" t="s">
        <v>5273</v>
      </c>
      <c r="C4600" s="265" t="s">
        <v>5184</v>
      </c>
      <c r="D4600" s="197" t="s">
        <v>5273</v>
      </c>
      <c r="E4600" s="215" t="s">
        <v>27</v>
      </c>
      <c r="F4600" s="264" t="s">
        <v>8013</v>
      </c>
      <c r="G4600" t="s">
        <v>8314</v>
      </c>
      <c r="H4600" s="264" t="str">
        <f>IFERROR(VLOOKUP(Table[[#This Row],[Activity Details of Assistance]],WHAT!E:F,2,FALSE),"")</f>
        <v># of HP sessions at HH level</v>
      </c>
      <c r="I4600" s="264"/>
      <c r="J4600">
        <v>4218</v>
      </c>
      <c r="K4600" t="s">
        <v>8280</v>
      </c>
      <c r="L4600" s="219" t="s">
        <v>13</v>
      </c>
      <c r="M4600" t="s">
        <v>14</v>
      </c>
      <c r="N4600" t="s">
        <v>307</v>
      </c>
      <c r="O4600" t="s">
        <v>1599</v>
      </c>
      <c r="P4600" t="s">
        <v>4723</v>
      </c>
      <c r="Q4600" s="236">
        <v>44742</v>
      </c>
      <c r="R4600" s="236">
        <v>44896</v>
      </c>
      <c r="S4600" t="s">
        <v>8452</v>
      </c>
      <c r="T4600" s="267"/>
      <c r="U4600" s="267"/>
      <c r="V4600" s="267"/>
      <c r="W4600" s="267"/>
      <c r="X4600"/>
      <c r="Y4600" t="s">
        <v>8641</v>
      </c>
      <c r="Z4600" t="s">
        <v>8642</v>
      </c>
      <c r="AA4600" t="s">
        <v>8643</v>
      </c>
      <c r="AB4600" s="273" t="str">
        <f>_xlfn.IFNA(IF(Table[[#This Row],[Programme Partner]]&lt;&gt;Table[[#This Row],[Implementing Partner]],CONCATENATE(Table[[#This Row],[Programme Partner]],"-",Table[[#This Row],[Implementing Partner]]),Table[[#This Row],[Programme Partner]]),"")</f>
        <v>UNHCR-NGOF</v>
      </c>
    </row>
    <row r="4601" spans="1:28" ht="16.5" customHeight="1">
      <c r="A4601" s="183">
        <v>5049</v>
      </c>
      <c r="B4601" s="264" t="s">
        <v>5273</v>
      </c>
      <c r="C4601" s="265" t="s">
        <v>5184</v>
      </c>
      <c r="D4601" s="197" t="s">
        <v>5273</v>
      </c>
      <c r="E4601" s="215" t="s">
        <v>27</v>
      </c>
      <c r="F4601" s="264" t="s">
        <v>8013</v>
      </c>
      <c r="G4601" t="s">
        <v>8374</v>
      </c>
      <c r="H4601" s="264" t="str">
        <f>IFERROR(VLOOKUP(Table[[#This Row],[Activity Details of Assistance]],WHAT!E:F,2,FALSE),"")</f>
        <v># of HP sessions at institution level</v>
      </c>
      <c r="I4601" s="264"/>
      <c r="J4601">
        <v>8</v>
      </c>
      <c r="K4601" t="s">
        <v>8280</v>
      </c>
      <c r="L4601" s="219" t="s">
        <v>13</v>
      </c>
      <c r="M4601" t="s">
        <v>14</v>
      </c>
      <c r="N4601" t="s">
        <v>307</v>
      </c>
      <c r="O4601" t="s">
        <v>1599</v>
      </c>
      <c r="P4601" t="s">
        <v>4723</v>
      </c>
      <c r="Q4601" s="236">
        <v>44742</v>
      </c>
      <c r="R4601" s="236">
        <v>44896</v>
      </c>
      <c r="S4601" t="s">
        <v>8452</v>
      </c>
      <c r="T4601" s="267"/>
      <c r="U4601" s="267"/>
      <c r="V4601" s="267"/>
      <c r="W4601" s="267"/>
      <c r="X4601"/>
      <c r="Y4601" t="s">
        <v>8641</v>
      </c>
      <c r="Z4601" t="s">
        <v>8642</v>
      </c>
      <c r="AA4601" t="s">
        <v>8643</v>
      </c>
      <c r="AB4601" s="273" t="str">
        <f>_xlfn.IFNA(IF(Table[[#This Row],[Programme Partner]]&lt;&gt;Table[[#This Row],[Implementing Partner]],CONCATENATE(Table[[#This Row],[Programme Partner]],"-",Table[[#This Row],[Implementing Partner]]),Table[[#This Row],[Programme Partner]]),"")</f>
        <v>UNHCR-NGOF</v>
      </c>
    </row>
    <row r="4602" spans="1:28" ht="16.5" customHeight="1">
      <c r="A4602" s="183">
        <v>5050</v>
      </c>
      <c r="B4602" s="264" t="s">
        <v>5273</v>
      </c>
      <c r="C4602" s="265" t="s">
        <v>5184</v>
      </c>
      <c r="D4602" s="197" t="s">
        <v>5273</v>
      </c>
      <c r="E4602" s="215" t="s">
        <v>27</v>
      </c>
      <c r="F4602" s="264" t="s">
        <v>8013</v>
      </c>
      <c r="G4602" t="s">
        <v>8317</v>
      </c>
      <c r="H4602" s="264" t="str">
        <f>IFERROR(VLOOKUP(Table[[#This Row],[Activity Details of Assistance]],WHAT!E:F,2,FALSE),"")</f>
        <v># of estimated persons reached by mass-media campaign</v>
      </c>
      <c r="I4602" s="264"/>
      <c r="J4602">
        <v>9</v>
      </c>
      <c r="K4602" t="s">
        <v>8280</v>
      </c>
      <c r="L4602" s="219" t="s">
        <v>13</v>
      </c>
      <c r="M4602" t="s">
        <v>14</v>
      </c>
      <c r="N4602" t="s">
        <v>307</v>
      </c>
      <c r="O4602" t="s">
        <v>1599</v>
      </c>
      <c r="P4602" t="s">
        <v>4723</v>
      </c>
      <c r="Q4602" s="236">
        <v>44742</v>
      </c>
      <c r="R4602" s="236">
        <v>44896</v>
      </c>
      <c r="S4602" t="s">
        <v>8452</v>
      </c>
      <c r="T4602" s="267"/>
      <c r="U4602" s="267"/>
      <c r="V4602" s="267"/>
      <c r="W4602" s="267"/>
      <c r="X4602"/>
      <c r="Y4602" t="s">
        <v>8641</v>
      </c>
      <c r="Z4602" t="s">
        <v>8642</v>
      </c>
      <c r="AA4602" t="s">
        <v>8643</v>
      </c>
      <c r="AB4602" s="273" t="str">
        <f>_xlfn.IFNA(IF(Table[[#This Row],[Programme Partner]]&lt;&gt;Table[[#This Row],[Implementing Partner]],CONCATENATE(Table[[#This Row],[Programme Partner]],"-",Table[[#This Row],[Implementing Partner]]),Table[[#This Row],[Programme Partner]]),"")</f>
        <v>UNHCR-NGOF</v>
      </c>
    </row>
    <row r="4603" spans="1:28" ht="16.5" customHeight="1">
      <c r="A4603" s="183">
        <v>5051</v>
      </c>
      <c r="B4603" s="264" t="s">
        <v>5273</v>
      </c>
      <c r="C4603" s="265" t="s">
        <v>5184</v>
      </c>
      <c r="D4603" s="197" t="s">
        <v>5273</v>
      </c>
      <c r="E4603" s="215" t="s">
        <v>27</v>
      </c>
      <c r="F4603" s="264" t="s">
        <v>8013</v>
      </c>
      <c r="G4603" t="s">
        <v>8315</v>
      </c>
      <c r="H4603" s="264" t="str">
        <f>IFERROR(VLOOKUP(Table[[#This Row],[Activity Details of Assistance]],WHAT!E:F,2,FALSE),"")</f>
        <v># of handwashing station</v>
      </c>
      <c r="I4603" s="264"/>
      <c r="J4603">
        <v>9</v>
      </c>
      <c r="K4603" t="s">
        <v>8280</v>
      </c>
      <c r="L4603" s="219" t="s">
        <v>13</v>
      </c>
      <c r="M4603" t="s">
        <v>14</v>
      </c>
      <c r="N4603" t="s">
        <v>307</v>
      </c>
      <c r="O4603" t="s">
        <v>1599</v>
      </c>
      <c r="P4603" t="s">
        <v>4723</v>
      </c>
      <c r="Q4603" s="236">
        <v>44742</v>
      </c>
      <c r="R4603" s="236">
        <v>44896</v>
      </c>
      <c r="S4603" t="s">
        <v>8452</v>
      </c>
      <c r="T4603" s="267"/>
      <c r="U4603" s="267"/>
      <c r="V4603" s="267"/>
      <c r="W4603" s="267"/>
      <c r="X4603"/>
      <c r="Y4603" t="s">
        <v>8641</v>
      </c>
      <c r="Z4603" t="s">
        <v>8642</v>
      </c>
      <c r="AA4603" t="s">
        <v>8643</v>
      </c>
      <c r="AB4603" s="273" t="str">
        <f>_xlfn.IFNA(IF(Table[[#This Row],[Programme Partner]]&lt;&gt;Table[[#This Row],[Implementing Partner]],CONCATENATE(Table[[#This Row],[Programme Partner]],"-",Table[[#This Row],[Implementing Partner]]),Table[[#This Row],[Programme Partner]]),"")</f>
        <v>UNHCR-NGOF</v>
      </c>
    </row>
    <row r="4604" spans="1:28" ht="16.5" customHeight="1">
      <c r="A4604" s="183">
        <v>5052</v>
      </c>
      <c r="B4604" s="264" t="s">
        <v>5273</v>
      </c>
      <c r="C4604" s="265" t="s">
        <v>5184</v>
      </c>
      <c r="D4604" s="197" t="s">
        <v>5273</v>
      </c>
      <c r="E4604" s="215" t="s">
        <v>27</v>
      </c>
      <c r="F4604" s="264" t="s">
        <v>8013</v>
      </c>
      <c r="G4604" t="s">
        <v>8316</v>
      </c>
      <c r="H4604" s="264" t="str">
        <f>IFERROR(VLOOKUP(Table[[#This Row],[Activity Details of Assistance]],WHAT!E:F,2,FALSE),"")</f>
        <v># of household</v>
      </c>
      <c r="I4604" s="264"/>
      <c r="J4604">
        <v>305</v>
      </c>
      <c r="K4604" t="s">
        <v>8280</v>
      </c>
      <c r="L4604" s="219" t="s">
        <v>13</v>
      </c>
      <c r="M4604" t="s">
        <v>14</v>
      </c>
      <c r="N4604" t="s">
        <v>307</v>
      </c>
      <c r="O4604" t="s">
        <v>1599</v>
      </c>
      <c r="P4604" t="s">
        <v>4723</v>
      </c>
      <c r="Q4604" s="236">
        <v>44742</v>
      </c>
      <c r="R4604" s="236">
        <v>44896</v>
      </c>
      <c r="S4604" t="s">
        <v>8452</v>
      </c>
      <c r="T4604" s="267"/>
      <c r="U4604" s="267"/>
      <c r="V4604" s="267"/>
      <c r="W4604" s="267"/>
      <c r="X4604"/>
      <c r="Y4604" t="s">
        <v>8641</v>
      </c>
      <c r="Z4604" t="s">
        <v>8642</v>
      </c>
      <c r="AA4604" t="s">
        <v>8643</v>
      </c>
      <c r="AB4604" s="273" t="str">
        <f>_xlfn.IFNA(IF(Table[[#This Row],[Programme Partner]]&lt;&gt;Table[[#This Row],[Implementing Partner]],CONCATENATE(Table[[#This Row],[Programme Partner]],"-",Table[[#This Row],[Implementing Partner]]),Table[[#This Row],[Programme Partner]]),"")</f>
        <v>UNHCR-NGOF</v>
      </c>
    </row>
    <row r="4605" spans="1:28" ht="16.5" customHeight="1">
      <c r="A4605" s="183">
        <v>5053</v>
      </c>
      <c r="B4605" s="264" t="s">
        <v>5273</v>
      </c>
      <c r="C4605" s="265" t="s">
        <v>5184</v>
      </c>
      <c r="D4605" s="197" t="s">
        <v>5273</v>
      </c>
      <c r="E4605" s="215" t="s">
        <v>27</v>
      </c>
      <c r="F4605" s="264" t="s">
        <v>8014</v>
      </c>
      <c r="G4605" t="s">
        <v>8243</v>
      </c>
      <c r="H4605" s="264" t="str">
        <f>IFERROR(VLOOKUP(Table[[#This Row],[Activity Details of Assistance]],WHAT!E:F,2,FALSE),"")</f>
        <v># of pit</v>
      </c>
      <c r="I4605" s="264"/>
      <c r="J4605">
        <v>4</v>
      </c>
      <c r="K4605" t="s">
        <v>8280</v>
      </c>
      <c r="L4605" s="219" t="s">
        <v>13</v>
      </c>
      <c r="M4605" t="s">
        <v>14</v>
      </c>
      <c r="N4605" t="s">
        <v>307</v>
      </c>
      <c r="O4605" t="s">
        <v>1599</v>
      </c>
      <c r="P4605" t="s">
        <v>4723</v>
      </c>
      <c r="Q4605" s="236">
        <v>44742</v>
      </c>
      <c r="R4605" s="236">
        <v>44896</v>
      </c>
      <c r="S4605" t="s">
        <v>8452</v>
      </c>
      <c r="T4605" s="267"/>
      <c r="U4605" s="267"/>
      <c r="V4605" s="267"/>
      <c r="W4605" s="267"/>
      <c r="X4605"/>
      <c r="Y4605" t="s">
        <v>8641</v>
      </c>
      <c r="Z4605" t="s">
        <v>8642</v>
      </c>
      <c r="AA4605" t="s">
        <v>8643</v>
      </c>
      <c r="AB4605" s="273" t="str">
        <f>_xlfn.IFNA(IF(Table[[#This Row],[Programme Partner]]&lt;&gt;Table[[#This Row],[Implementing Partner]],CONCATENATE(Table[[#This Row],[Programme Partner]],"-",Table[[#This Row],[Implementing Partner]]),Table[[#This Row],[Programme Partner]]),"")</f>
        <v>UNHCR-NGOF</v>
      </c>
    </row>
    <row r="4606" spans="1:28" ht="16.5" customHeight="1">
      <c r="A4606" s="183">
        <v>5054</v>
      </c>
      <c r="B4606" s="264" t="s">
        <v>5273</v>
      </c>
      <c r="C4606" s="265" t="s">
        <v>5184</v>
      </c>
      <c r="D4606" s="197" t="s">
        <v>5273</v>
      </c>
      <c r="E4606" s="215" t="s">
        <v>27</v>
      </c>
      <c r="F4606" s="264" t="s">
        <v>8014</v>
      </c>
      <c r="G4606" s="195" t="s">
        <v>8361</v>
      </c>
      <c r="H4606" s="264" t="str">
        <f>IFERROR(VLOOKUP(Table[[#This Row],[Activity Details of Assistance]],WHAT!E:F,2,FALSE),"")</f>
        <v># of plant</v>
      </c>
      <c r="I4606" s="264"/>
      <c r="J4606">
        <v>2</v>
      </c>
      <c r="K4606" t="s">
        <v>8280</v>
      </c>
      <c r="L4606" s="219" t="s">
        <v>13</v>
      </c>
      <c r="M4606" t="s">
        <v>14</v>
      </c>
      <c r="N4606" t="s">
        <v>307</v>
      </c>
      <c r="O4606" t="s">
        <v>1599</v>
      </c>
      <c r="P4606" t="s">
        <v>4723</v>
      </c>
      <c r="Q4606" s="236">
        <v>44742</v>
      </c>
      <c r="R4606" s="236">
        <v>44896</v>
      </c>
      <c r="S4606" t="s">
        <v>8452</v>
      </c>
      <c r="T4606" s="267"/>
      <c r="U4606" s="267"/>
      <c r="V4606" s="267"/>
      <c r="W4606" s="267"/>
      <c r="X4606"/>
      <c r="Y4606" t="s">
        <v>8641</v>
      </c>
      <c r="Z4606" t="s">
        <v>8642</v>
      </c>
      <c r="AA4606" t="s">
        <v>8643</v>
      </c>
      <c r="AB4606" s="273" t="str">
        <f>_xlfn.IFNA(IF(Table[[#This Row],[Programme Partner]]&lt;&gt;Table[[#This Row],[Implementing Partner]],CONCATENATE(Table[[#This Row],[Programme Partner]],"-",Table[[#This Row],[Implementing Partner]]),Table[[#This Row],[Programme Partner]]),"")</f>
        <v>UNHCR-NGOF</v>
      </c>
    </row>
    <row r="4607" spans="1:28" ht="16.5" customHeight="1">
      <c r="A4607" s="183">
        <v>5055</v>
      </c>
      <c r="B4607" s="264" t="s">
        <v>5273</v>
      </c>
      <c r="C4607" s="265" t="s">
        <v>5184</v>
      </c>
      <c r="D4607" s="197" t="s">
        <v>5273</v>
      </c>
      <c r="E4607" s="215" t="s">
        <v>27</v>
      </c>
      <c r="F4607" s="264" t="s">
        <v>8011</v>
      </c>
      <c r="G4607" t="s">
        <v>8355</v>
      </c>
      <c r="H4607" s="264" t="str">
        <f>IFERROR(VLOOKUP(Table[[#This Row],[Activity Details of Assistance]],WHAT!E:F,2,FALSE),"")</f>
        <v># of water network</v>
      </c>
      <c r="I4607" s="264"/>
      <c r="J4607">
        <v>2</v>
      </c>
      <c r="K4607" t="s">
        <v>8280</v>
      </c>
      <c r="L4607" s="219" t="s">
        <v>13</v>
      </c>
      <c r="M4607" t="s">
        <v>14</v>
      </c>
      <c r="N4607" t="s">
        <v>307</v>
      </c>
      <c r="O4607" t="s">
        <v>1599</v>
      </c>
      <c r="P4607" t="s">
        <v>4726</v>
      </c>
      <c r="Q4607" s="236">
        <v>44742</v>
      </c>
      <c r="R4607" s="236">
        <v>44896</v>
      </c>
      <c r="S4607" t="s">
        <v>8452</v>
      </c>
      <c r="T4607" s="267"/>
      <c r="U4607" s="267"/>
      <c r="V4607" s="267"/>
      <c r="W4607" s="267"/>
      <c r="X4607"/>
      <c r="Y4607" t="s">
        <v>8641</v>
      </c>
      <c r="Z4607" t="s">
        <v>8642</v>
      </c>
      <c r="AA4607" t="s">
        <v>8643</v>
      </c>
      <c r="AB4607" s="273" t="str">
        <f>_xlfn.IFNA(IF(Table[[#This Row],[Programme Partner]]&lt;&gt;Table[[#This Row],[Implementing Partner]],CONCATENATE(Table[[#This Row],[Programme Partner]],"-",Table[[#This Row],[Implementing Partner]]),Table[[#This Row],[Programme Partner]]),"")</f>
        <v>UNHCR-NGOF</v>
      </c>
    </row>
    <row r="4608" spans="1:28" ht="16.5" customHeight="1">
      <c r="A4608" s="183">
        <v>5056</v>
      </c>
      <c r="B4608" s="264" t="s">
        <v>5273</v>
      </c>
      <c r="C4608" s="265" t="s">
        <v>5184</v>
      </c>
      <c r="D4608" s="197" t="s">
        <v>5273</v>
      </c>
      <c r="E4608" s="215" t="s">
        <v>27</v>
      </c>
      <c r="F4608" s="264" t="s">
        <v>8012</v>
      </c>
      <c r="G4608" t="s">
        <v>8359</v>
      </c>
      <c r="H4608" s="264" t="str">
        <f>IFERROR(VLOOKUP(Table[[#This Row],[Activity Details of Assistance]],WHAT!E:F,2,FALSE),"")</f>
        <v># of FSM Site</v>
      </c>
      <c r="I4608" s="264"/>
      <c r="J4608">
        <v>2</v>
      </c>
      <c r="K4608" t="s">
        <v>8280</v>
      </c>
      <c r="L4608" s="219" t="s">
        <v>13</v>
      </c>
      <c r="M4608" t="s">
        <v>14</v>
      </c>
      <c r="N4608" t="s">
        <v>307</v>
      </c>
      <c r="O4608" t="s">
        <v>1599</v>
      </c>
      <c r="P4608" t="s">
        <v>4726</v>
      </c>
      <c r="Q4608" s="236">
        <v>44742</v>
      </c>
      <c r="R4608" s="236">
        <v>44896</v>
      </c>
      <c r="S4608" t="s">
        <v>8452</v>
      </c>
      <c r="T4608" s="267"/>
      <c r="U4608" s="267"/>
      <c r="V4608" s="267"/>
      <c r="W4608" s="267"/>
      <c r="X4608"/>
      <c r="Y4608" t="s">
        <v>8641</v>
      </c>
      <c r="Z4608" t="s">
        <v>8642</v>
      </c>
      <c r="AA4608" t="s">
        <v>8643</v>
      </c>
      <c r="AB4608" s="273" t="str">
        <f>_xlfn.IFNA(IF(Table[[#This Row],[Programme Partner]]&lt;&gt;Table[[#This Row],[Implementing Partner]],CONCATENATE(Table[[#This Row],[Programme Partner]],"-",Table[[#This Row],[Implementing Partner]]),Table[[#This Row],[Programme Partner]]),"")</f>
        <v>UNHCR-NGOF</v>
      </c>
    </row>
    <row r="4609" spans="1:28" ht="16.5" customHeight="1">
      <c r="A4609" s="183">
        <v>5057</v>
      </c>
      <c r="B4609" s="264" t="s">
        <v>5273</v>
      </c>
      <c r="C4609" s="265" t="s">
        <v>5184</v>
      </c>
      <c r="D4609" s="197" t="s">
        <v>5273</v>
      </c>
      <c r="E4609" s="215" t="s">
        <v>27</v>
      </c>
      <c r="F4609" s="264" t="s">
        <v>8011</v>
      </c>
      <c r="G4609" s="195" t="s">
        <v>8584</v>
      </c>
      <c r="H4609" s="264" t="str">
        <f>IFERROR(VLOOKUP(Table[[#This Row],[Activity Details of Assistance]],WHAT!E:F,2,FALSE),"")</f>
        <v># of tube well</v>
      </c>
      <c r="I4609" s="264"/>
      <c r="J4609">
        <v>200</v>
      </c>
      <c r="K4609" t="s">
        <v>8280</v>
      </c>
      <c r="L4609" s="219" t="s">
        <v>13</v>
      </c>
      <c r="M4609" t="s">
        <v>14</v>
      </c>
      <c r="N4609" t="s">
        <v>309</v>
      </c>
      <c r="O4609" t="s">
        <v>1606</v>
      </c>
      <c r="P4609" t="s">
        <v>6386</v>
      </c>
      <c r="Q4609" s="236">
        <v>44773</v>
      </c>
      <c r="R4609" s="236">
        <v>44896</v>
      </c>
      <c r="S4609" t="s">
        <v>8452</v>
      </c>
      <c r="T4609" s="267"/>
      <c r="U4609" s="267"/>
      <c r="V4609" s="267"/>
      <c r="W4609" s="267"/>
      <c r="X4609"/>
      <c r="Y4609" t="s">
        <v>8641</v>
      </c>
      <c r="Z4609" t="s">
        <v>8642</v>
      </c>
      <c r="AA4609" t="s">
        <v>8643</v>
      </c>
      <c r="AB4609" s="273" t="str">
        <f>_xlfn.IFNA(IF(Table[[#This Row],[Programme Partner]]&lt;&gt;Table[[#This Row],[Implementing Partner]],CONCATENATE(Table[[#This Row],[Programme Partner]],"-",Table[[#This Row],[Implementing Partner]]),Table[[#This Row],[Programme Partner]]),"")</f>
        <v>UNHCR-NGOF</v>
      </c>
    </row>
    <row r="4610" spans="1:28" ht="16.5" customHeight="1">
      <c r="A4610" s="183">
        <v>5058</v>
      </c>
      <c r="B4610" s="264" t="s">
        <v>5273</v>
      </c>
      <c r="C4610" s="265" t="s">
        <v>5184</v>
      </c>
      <c r="D4610" s="197" t="s">
        <v>5273</v>
      </c>
      <c r="E4610" s="215" t="s">
        <v>27</v>
      </c>
      <c r="F4610" s="264" t="s">
        <v>8011</v>
      </c>
      <c r="G4610" t="s">
        <v>8325</v>
      </c>
      <c r="H4610" s="264" t="str">
        <f>IFERROR(VLOOKUP(Table[[#This Row],[Activity Details of Assistance]],WHAT!E:F,2,FALSE),"")</f>
        <v># of tube well</v>
      </c>
      <c r="I4610" s="264"/>
      <c r="J4610">
        <v>11</v>
      </c>
      <c r="K4610" t="s">
        <v>8280</v>
      </c>
      <c r="L4610" s="219" t="s">
        <v>13</v>
      </c>
      <c r="M4610" t="s">
        <v>14</v>
      </c>
      <c r="N4610" t="s">
        <v>309</v>
      </c>
      <c r="O4610" t="s">
        <v>1606</v>
      </c>
      <c r="P4610" t="s">
        <v>6386</v>
      </c>
      <c r="Q4610" s="236">
        <v>44773</v>
      </c>
      <c r="R4610" s="236">
        <v>44896</v>
      </c>
      <c r="S4610" t="s">
        <v>8452</v>
      </c>
      <c r="T4610" s="267"/>
      <c r="U4610" s="267"/>
      <c r="V4610" s="267"/>
      <c r="W4610" s="267"/>
      <c r="X4610"/>
      <c r="Y4610" t="s">
        <v>8641</v>
      </c>
      <c r="Z4610" t="s">
        <v>8642</v>
      </c>
      <c r="AA4610" t="s">
        <v>8643</v>
      </c>
      <c r="AB4610" s="273" t="str">
        <f>_xlfn.IFNA(IF(Table[[#This Row],[Programme Partner]]&lt;&gt;Table[[#This Row],[Implementing Partner]],CONCATENATE(Table[[#This Row],[Programme Partner]],"-",Table[[#This Row],[Implementing Partner]]),Table[[#This Row],[Programme Partner]]),"")</f>
        <v>UNHCR-NGOF</v>
      </c>
    </row>
    <row r="4611" spans="1:28" ht="16.5" customHeight="1">
      <c r="A4611" s="183">
        <v>5059</v>
      </c>
      <c r="B4611" s="264" t="s">
        <v>5273</v>
      </c>
      <c r="C4611" s="265" t="s">
        <v>5184</v>
      </c>
      <c r="D4611" s="197" t="s">
        <v>5273</v>
      </c>
      <c r="E4611" s="215" t="s">
        <v>27</v>
      </c>
      <c r="F4611" s="264" t="s">
        <v>8012</v>
      </c>
      <c r="G4611" t="s">
        <v>8365</v>
      </c>
      <c r="H4611" s="264" t="str">
        <f>IFERROR(VLOOKUP(Table[[#This Row],[Activity Details of Assistance]],WHAT!E:F,2,FALSE),"")</f>
        <v># of door</v>
      </c>
      <c r="I4611" s="264"/>
      <c r="J4611">
        <v>67</v>
      </c>
      <c r="K4611" t="s">
        <v>8280</v>
      </c>
      <c r="L4611" s="219" t="s">
        <v>13</v>
      </c>
      <c r="M4611" t="s">
        <v>14</v>
      </c>
      <c r="N4611" t="s">
        <v>309</v>
      </c>
      <c r="O4611" t="s">
        <v>1606</v>
      </c>
      <c r="P4611" t="s">
        <v>6386</v>
      </c>
      <c r="Q4611" s="236">
        <v>44773</v>
      </c>
      <c r="R4611" s="236">
        <v>44896</v>
      </c>
      <c r="S4611" t="s">
        <v>8452</v>
      </c>
      <c r="T4611" s="267"/>
      <c r="U4611" s="267"/>
      <c r="V4611" s="267"/>
      <c r="W4611" s="267"/>
      <c r="X4611"/>
      <c r="Y4611" t="s">
        <v>8641</v>
      </c>
      <c r="Z4611" t="s">
        <v>8642</v>
      </c>
      <c r="AA4611" t="s">
        <v>8643</v>
      </c>
      <c r="AB4611" s="273" t="str">
        <f>_xlfn.IFNA(IF(Table[[#This Row],[Programme Partner]]&lt;&gt;Table[[#This Row],[Implementing Partner]],CONCATENATE(Table[[#This Row],[Programme Partner]],"-",Table[[#This Row],[Implementing Partner]]),Table[[#This Row],[Programme Partner]]),"")</f>
        <v>UNHCR-NGOF</v>
      </c>
    </row>
    <row r="4612" spans="1:28" ht="16.5" customHeight="1">
      <c r="A4612" s="183">
        <v>5060</v>
      </c>
      <c r="B4612" s="264" t="s">
        <v>5273</v>
      </c>
      <c r="C4612" s="265" t="s">
        <v>5184</v>
      </c>
      <c r="D4612" s="197" t="s">
        <v>5273</v>
      </c>
      <c r="E4612" s="215" t="s">
        <v>27</v>
      </c>
      <c r="F4612" s="264" t="s">
        <v>8012</v>
      </c>
      <c r="G4612" s="195" t="s">
        <v>8585</v>
      </c>
      <c r="H4612" s="264" t="str">
        <f>IFERROR(VLOOKUP(Table[[#This Row],[Activity Details of Assistance]],WHAT!E:F,2,FALSE),"")</f>
        <v xml:space="preserve"># of door </v>
      </c>
      <c r="I4612" s="264"/>
      <c r="J4612">
        <v>154</v>
      </c>
      <c r="K4612" t="s">
        <v>8280</v>
      </c>
      <c r="L4612" s="219" t="s">
        <v>13</v>
      </c>
      <c r="M4612" t="s">
        <v>14</v>
      </c>
      <c r="N4612" t="s">
        <v>309</v>
      </c>
      <c r="O4612" t="s">
        <v>1606</v>
      </c>
      <c r="P4612" t="s">
        <v>6386</v>
      </c>
      <c r="Q4612" s="236">
        <v>44592</v>
      </c>
      <c r="R4612" s="236">
        <v>44896</v>
      </c>
      <c r="S4612" t="s">
        <v>8452</v>
      </c>
      <c r="T4612" s="267"/>
      <c r="U4612" s="267"/>
      <c r="V4612" s="267"/>
      <c r="W4612" s="267"/>
      <c r="X4612"/>
      <c r="Y4612" t="s">
        <v>8641</v>
      </c>
      <c r="Z4612" t="s">
        <v>8642</v>
      </c>
      <c r="AA4612" t="s">
        <v>8643</v>
      </c>
      <c r="AB4612" s="273" t="str">
        <f>_xlfn.IFNA(IF(Table[[#This Row],[Programme Partner]]&lt;&gt;Table[[#This Row],[Implementing Partner]],CONCATENATE(Table[[#This Row],[Programme Partner]],"-",Table[[#This Row],[Implementing Partner]]),Table[[#This Row],[Programme Partner]]),"")</f>
        <v>UNHCR-NGOF</v>
      </c>
    </row>
    <row r="4613" spans="1:28" ht="16.5" customHeight="1">
      <c r="A4613" s="183">
        <v>5061</v>
      </c>
      <c r="B4613" s="264" t="s">
        <v>5273</v>
      </c>
      <c r="C4613" s="265" t="s">
        <v>5184</v>
      </c>
      <c r="D4613" s="197" t="s">
        <v>5273</v>
      </c>
      <c r="E4613" s="215" t="s">
        <v>27</v>
      </c>
      <c r="F4613" s="264" t="s">
        <v>8012</v>
      </c>
      <c r="G4613" t="s">
        <v>8359</v>
      </c>
      <c r="H4613" s="264" t="str">
        <f>IFERROR(VLOOKUP(Table[[#This Row],[Activity Details of Assistance]],WHAT!E:F,2,FALSE),"")</f>
        <v># of FSM Site</v>
      </c>
      <c r="I4613" s="264"/>
      <c r="J4613">
        <v>2</v>
      </c>
      <c r="K4613" t="s">
        <v>8280</v>
      </c>
      <c r="L4613" s="219" t="s">
        <v>13</v>
      </c>
      <c r="M4613" t="s">
        <v>14</v>
      </c>
      <c r="N4613" t="s">
        <v>309</v>
      </c>
      <c r="O4613" t="s">
        <v>1606</v>
      </c>
      <c r="P4613" t="s">
        <v>6386</v>
      </c>
      <c r="Q4613" s="236">
        <v>44773</v>
      </c>
      <c r="R4613" s="236">
        <v>44896</v>
      </c>
      <c r="S4613" t="s">
        <v>8452</v>
      </c>
      <c r="T4613" s="267"/>
      <c r="U4613" s="267"/>
      <c r="V4613" s="267"/>
      <c r="W4613" s="267"/>
      <c r="X4613"/>
      <c r="Y4613" t="s">
        <v>8641</v>
      </c>
      <c r="Z4613" t="s">
        <v>8642</v>
      </c>
      <c r="AA4613" t="s">
        <v>8643</v>
      </c>
      <c r="AB4613" s="273" t="str">
        <f>_xlfn.IFNA(IF(Table[[#This Row],[Programme Partner]]&lt;&gt;Table[[#This Row],[Implementing Partner]],CONCATENATE(Table[[#This Row],[Programme Partner]],"-",Table[[#This Row],[Implementing Partner]]),Table[[#This Row],[Programme Partner]]),"")</f>
        <v>UNHCR-NGOF</v>
      </c>
    </row>
    <row r="4614" spans="1:28" ht="16.5" customHeight="1">
      <c r="A4614" s="183">
        <v>5062</v>
      </c>
      <c r="B4614" s="264" t="s">
        <v>5273</v>
      </c>
      <c r="C4614" s="265" t="s">
        <v>5184</v>
      </c>
      <c r="D4614" s="197" t="s">
        <v>5273</v>
      </c>
      <c r="E4614" s="215" t="s">
        <v>27</v>
      </c>
      <c r="F4614" s="264" t="s">
        <v>8012</v>
      </c>
      <c r="G4614" t="s">
        <v>8356</v>
      </c>
      <c r="H4614" s="264" t="str">
        <f>IFERROR(VLOOKUP(Table[[#This Row],[Activity Details of Assistance]],WHAT!E:F,2,FALSE),"")</f>
        <v># of FSM Site</v>
      </c>
      <c r="I4614" s="264"/>
      <c r="J4614">
        <v>1</v>
      </c>
      <c r="K4614" t="s">
        <v>8280</v>
      </c>
      <c r="L4614" s="219" t="s">
        <v>13</v>
      </c>
      <c r="M4614" t="s">
        <v>14</v>
      </c>
      <c r="N4614" t="s">
        <v>309</v>
      </c>
      <c r="O4614" t="s">
        <v>1606</v>
      </c>
      <c r="P4614" t="s">
        <v>6386</v>
      </c>
      <c r="Q4614" s="236">
        <v>44773</v>
      </c>
      <c r="R4614" s="236">
        <v>44896</v>
      </c>
      <c r="S4614" t="s">
        <v>8452</v>
      </c>
      <c r="T4614" s="267"/>
      <c r="U4614" s="267"/>
      <c r="V4614" s="267"/>
      <c r="W4614" s="267"/>
      <c r="X4614"/>
      <c r="Y4614" t="s">
        <v>8641</v>
      </c>
      <c r="Z4614" t="s">
        <v>8642</v>
      </c>
      <c r="AA4614" t="s">
        <v>8643</v>
      </c>
      <c r="AB4614" s="273" t="str">
        <f>_xlfn.IFNA(IF(Table[[#This Row],[Programme Partner]]&lt;&gt;Table[[#This Row],[Implementing Partner]],CONCATENATE(Table[[#This Row],[Programme Partner]],"-",Table[[#This Row],[Implementing Partner]]),Table[[#This Row],[Programme Partner]]),"")</f>
        <v>UNHCR-NGOF</v>
      </c>
    </row>
    <row r="4615" spans="1:28" ht="16.5" customHeight="1">
      <c r="A4615" s="183">
        <v>5063</v>
      </c>
      <c r="B4615" s="264" t="s">
        <v>5273</v>
      </c>
      <c r="C4615" s="265" t="s">
        <v>5184</v>
      </c>
      <c r="D4615" s="197" t="s">
        <v>5273</v>
      </c>
      <c r="E4615" s="215" t="s">
        <v>27</v>
      </c>
      <c r="F4615" s="264" t="s">
        <v>8012</v>
      </c>
      <c r="G4615" t="s">
        <v>8354</v>
      </c>
      <c r="H4615" s="264" t="str">
        <f>IFERROR(VLOOKUP(Table[[#This Row],[Activity Details of Assistance]],WHAT!E:F,2,FALSE),"")</f>
        <v># of door</v>
      </c>
      <c r="I4615" s="264"/>
      <c r="J4615">
        <v>20</v>
      </c>
      <c r="K4615" t="s">
        <v>8280</v>
      </c>
      <c r="L4615" s="219" t="s">
        <v>13</v>
      </c>
      <c r="M4615" t="s">
        <v>14</v>
      </c>
      <c r="N4615" t="s">
        <v>309</v>
      </c>
      <c r="O4615" t="s">
        <v>1606</v>
      </c>
      <c r="P4615" t="s">
        <v>6386</v>
      </c>
      <c r="Q4615" s="236">
        <v>44773</v>
      </c>
      <c r="R4615" s="236">
        <v>44896</v>
      </c>
      <c r="S4615" t="s">
        <v>8452</v>
      </c>
      <c r="T4615" s="267"/>
      <c r="U4615" s="267"/>
      <c r="V4615" s="267"/>
      <c r="W4615" s="267"/>
      <c r="X4615"/>
      <c r="Y4615" t="s">
        <v>8641</v>
      </c>
      <c r="Z4615" t="s">
        <v>8642</v>
      </c>
      <c r="AA4615" t="s">
        <v>8643</v>
      </c>
      <c r="AB4615" s="273" t="str">
        <f>_xlfn.IFNA(IF(Table[[#This Row],[Programme Partner]]&lt;&gt;Table[[#This Row],[Implementing Partner]],CONCATENATE(Table[[#This Row],[Programme Partner]],"-",Table[[#This Row],[Implementing Partner]]),Table[[#This Row],[Programme Partner]]),"")</f>
        <v>UNHCR-NGOF</v>
      </c>
    </row>
    <row r="4616" spans="1:28" ht="16.5" customHeight="1">
      <c r="A4616" s="183">
        <v>5064</v>
      </c>
      <c r="B4616" s="264" t="s">
        <v>5273</v>
      </c>
      <c r="C4616" s="265" t="s">
        <v>5184</v>
      </c>
      <c r="D4616" s="197" t="s">
        <v>5273</v>
      </c>
      <c r="E4616" s="215" t="s">
        <v>27</v>
      </c>
      <c r="F4616" s="264" t="s">
        <v>8012</v>
      </c>
      <c r="G4616" s="195" t="s">
        <v>8586</v>
      </c>
      <c r="H4616" s="264" t="str">
        <f>IFERROR(VLOOKUP(Table[[#This Row],[Activity Details of Assistance]],WHAT!E:F,2,FALSE),"")</f>
        <v># of door</v>
      </c>
      <c r="I4616" s="264"/>
      <c r="J4616">
        <v>516</v>
      </c>
      <c r="K4616" t="s">
        <v>8280</v>
      </c>
      <c r="L4616" s="219" t="s">
        <v>13</v>
      </c>
      <c r="M4616" t="s">
        <v>14</v>
      </c>
      <c r="N4616" t="s">
        <v>309</v>
      </c>
      <c r="O4616" t="s">
        <v>1606</v>
      </c>
      <c r="P4616" t="s">
        <v>6386</v>
      </c>
      <c r="Q4616" s="236">
        <v>44773</v>
      </c>
      <c r="R4616" s="236">
        <v>44896</v>
      </c>
      <c r="S4616" t="s">
        <v>8452</v>
      </c>
      <c r="T4616" s="267"/>
      <c r="U4616" s="267"/>
      <c r="V4616" s="267"/>
      <c r="W4616" s="267"/>
      <c r="X4616"/>
      <c r="Y4616" t="s">
        <v>8641</v>
      </c>
      <c r="Z4616" t="s">
        <v>8642</v>
      </c>
      <c r="AA4616" t="s">
        <v>8643</v>
      </c>
      <c r="AB4616" s="273" t="str">
        <f>_xlfn.IFNA(IF(Table[[#This Row],[Programme Partner]]&lt;&gt;Table[[#This Row],[Implementing Partner]],CONCATENATE(Table[[#This Row],[Programme Partner]],"-",Table[[#This Row],[Implementing Partner]]),Table[[#This Row],[Programme Partner]]),"")</f>
        <v>UNHCR-NGOF</v>
      </c>
    </row>
    <row r="4617" spans="1:28" ht="16.5" customHeight="1">
      <c r="A4617" s="183">
        <v>5065</v>
      </c>
      <c r="B4617" s="264" t="s">
        <v>5273</v>
      </c>
      <c r="C4617" s="265" t="s">
        <v>5184</v>
      </c>
      <c r="D4617" s="197" t="s">
        <v>5273</v>
      </c>
      <c r="E4617" s="215" t="s">
        <v>27</v>
      </c>
      <c r="F4617" s="264" t="s">
        <v>8012</v>
      </c>
      <c r="G4617" t="s">
        <v>8357</v>
      </c>
      <c r="H4617" s="264" t="str">
        <f>IFERROR(VLOOKUP(Table[[#This Row],[Activity Details of Assistance]],WHAT!E:F,2,FALSE),"")</f>
        <v># of door</v>
      </c>
      <c r="I4617" s="264"/>
      <c r="J4617">
        <v>572</v>
      </c>
      <c r="K4617" t="s">
        <v>8280</v>
      </c>
      <c r="L4617" s="219" t="s">
        <v>13</v>
      </c>
      <c r="M4617" t="s">
        <v>14</v>
      </c>
      <c r="N4617" t="s">
        <v>309</v>
      </c>
      <c r="O4617" t="s">
        <v>1606</v>
      </c>
      <c r="P4617" t="s">
        <v>6386</v>
      </c>
      <c r="Q4617" s="236">
        <v>44773</v>
      </c>
      <c r="R4617" s="236">
        <v>44896</v>
      </c>
      <c r="S4617" t="s">
        <v>8452</v>
      </c>
      <c r="T4617" s="267"/>
      <c r="U4617" s="267"/>
      <c r="V4617" s="267"/>
      <c r="W4617" s="267"/>
      <c r="X4617"/>
      <c r="Y4617" t="s">
        <v>8641</v>
      </c>
      <c r="Z4617" t="s">
        <v>8642</v>
      </c>
      <c r="AA4617" t="s">
        <v>8643</v>
      </c>
      <c r="AB4617" s="273" t="str">
        <f>_xlfn.IFNA(IF(Table[[#This Row],[Programme Partner]]&lt;&gt;Table[[#This Row],[Implementing Partner]],CONCATENATE(Table[[#This Row],[Programme Partner]],"-",Table[[#This Row],[Implementing Partner]]),Table[[#This Row],[Programme Partner]]),"")</f>
        <v>UNHCR-NGOF</v>
      </c>
    </row>
    <row r="4618" spans="1:28" ht="16.5" customHeight="1">
      <c r="A4618" s="183">
        <v>5066</v>
      </c>
      <c r="B4618" s="264" t="s">
        <v>5273</v>
      </c>
      <c r="C4618" s="265" t="s">
        <v>5184</v>
      </c>
      <c r="D4618" s="197" t="s">
        <v>5273</v>
      </c>
      <c r="E4618" s="215" t="s">
        <v>27</v>
      </c>
      <c r="F4618" s="264" t="s">
        <v>8013</v>
      </c>
      <c r="G4618" t="s">
        <v>8313</v>
      </c>
      <c r="H4618" s="264" t="str">
        <f>IFERROR(VLOOKUP(Table[[#This Row],[Activity Details of Assistance]],WHAT!E:F,2,FALSE),"")</f>
        <v># of HP sessions at community level</v>
      </c>
      <c r="I4618" s="264"/>
      <c r="J4618">
        <v>134</v>
      </c>
      <c r="K4618" t="s">
        <v>8280</v>
      </c>
      <c r="L4618" s="219" t="s">
        <v>13</v>
      </c>
      <c r="M4618" t="s">
        <v>14</v>
      </c>
      <c r="N4618" t="s">
        <v>309</v>
      </c>
      <c r="O4618" t="s">
        <v>1606</v>
      </c>
      <c r="P4618" t="s">
        <v>6386</v>
      </c>
      <c r="Q4618" s="236">
        <v>44773</v>
      </c>
      <c r="R4618" s="236">
        <v>44896</v>
      </c>
      <c r="S4618" t="s">
        <v>8452</v>
      </c>
      <c r="T4618" s="267"/>
      <c r="U4618" s="267"/>
      <c r="V4618" s="267"/>
      <c r="W4618" s="267"/>
      <c r="X4618"/>
      <c r="Y4618" t="s">
        <v>8641</v>
      </c>
      <c r="Z4618" t="s">
        <v>8642</v>
      </c>
      <c r="AA4618" t="s">
        <v>8643</v>
      </c>
      <c r="AB4618" s="273" t="str">
        <f>_xlfn.IFNA(IF(Table[[#This Row],[Programme Partner]]&lt;&gt;Table[[#This Row],[Implementing Partner]],CONCATENATE(Table[[#This Row],[Programme Partner]],"-",Table[[#This Row],[Implementing Partner]]),Table[[#This Row],[Programme Partner]]),"")</f>
        <v>UNHCR-NGOF</v>
      </c>
    </row>
    <row r="4619" spans="1:28" ht="16.5" customHeight="1">
      <c r="A4619" s="183">
        <v>5067</v>
      </c>
      <c r="B4619" s="264" t="s">
        <v>5273</v>
      </c>
      <c r="C4619" s="265" t="s">
        <v>5184</v>
      </c>
      <c r="D4619" s="197" t="s">
        <v>5273</v>
      </c>
      <c r="E4619" s="215" t="s">
        <v>27</v>
      </c>
      <c r="F4619" s="264" t="s">
        <v>8013</v>
      </c>
      <c r="G4619" s="195" t="s">
        <v>8314</v>
      </c>
      <c r="H4619" s="264" t="str">
        <f>IFERROR(VLOOKUP(Table[[#This Row],[Activity Details of Assistance]],WHAT!E:F,2,FALSE),"")</f>
        <v># of HP sessions at HH level</v>
      </c>
      <c r="I4619" s="264"/>
      <c r="J4619">
        <v>2285</v>
      </c>
      <c r="K4619" t="s">
        <v>8280</v>
      </c>
      <c r="L4619" s="219" t="s">
        <v>13</v>
      </c>
      <c r="M4619" t="s">
        <v>14</v>
      </c>
      <c r="N4619" t="s">
        <v>309</v>
      </c>
      <c r="O4619" t="s">
        <v>1606</v>
      </c>
      <c r="P4619" t="s">
        <v>6386</v>
      </c>
      <c r="Q4619" s="236">
        <v>44773</v>
      </c>
      <c r="R4619" s="236">
        <v>44896</v>
      </c>
      <c r="S4619" t="s">
        <v>8452</v>
      </c>
      <c r="T4619" s="267"/>
      <c r="U4619" s="267"/>
      <c r="V4619" s="267"/>
      <c r="W4619" s="267"/>
      <c r="X4619"/>
      <c r="Y4619" t="s">
        <v>8641</v>
      </c>
      <c r="Z4619" t="s">
        <v>8642</v>
      </c>
      <c r="AA4619" t="s">
        <v>8643</v>
      </c>
      <c r="AB4619" s="273" t="str">
        <f>_xlfn.IFNA(IF(Table[[#This Row],[Programme Partner]]&lt;&gt;Table[[#This Row],[Implementing Partner]],CONCATENATE(Table[[#This Row],[Programme Partner]],"-",Table[[#This Row],[Implementing Partner]]),Table[[#This Row],[Programme Partner]]),"")</f>
        <v>UNHCR-NGOF</v>
      </c>
    </row>
    <row r="4620" spans="1:28" ht="16.5" customHeight="1">
      <c r="A4620" s="183">
        <v>5068</v>
      </c>
      <c r="B4620" s="264" t="s">
        <v>5273</v>
      </c>
      <c r="C4620" s="265" t="s">
        <v>5184</v>
      </c>
      <c r="D4620" s="197" t="s">
        <v>5273</v>
      </c>
      <c r="E4620" s="215" t="s">
        <v>27</v>
      </c>
      <c r="F4620" s="264" t="s">
        <v>8013</v>
      </c>
      <c r="G4620" t="s">
        <v>8374</v>
      </c>
      <c r="H4620" s="264" t="str">
        <f>IFERROR(VLOOKUP(Table[[#This Row],[Activity Details of Assistance]],WHAT!E:F,2,FALSE),"")</f>
        <v># of HP sessions at institution level</v>
      </c>
      <c r="I4620" s="264"/>
      <c r="J4620">
        <v>5</v>
      </c>
      <c r="K4620" t="s">
        <v>8280</v>
      </c>
      <c r="L4620" s="219" t="s">
        <v>13</v>
      </c>
      <c r="M4620" t="s">
        <v>14</v>
      </c>
      <c r="N4620" t="s">
        <v>309</v>
      </c>
      <c r="O4620" t="s">
        <v>1606</v>
      </c>
      <c r="P4620" t="s">
        <v>6386</v>
      </c>
      <c r="Q4620" s="236">
        <v>44773</v>
      </c>
      <c r="R4620" s="236">
        <v>44896</v>
      </c>
      <c r="S4620" t="s">
        <v>8452</v>
      </c>
      <c r="T4620" s="267"/>
      <c r="U4620" s="267"/>
      <c r="V4620" s="267"/>
      <c r="W4620" s="267"/>
      <c r="X4620"/>
      <c r="Y4620" t="s">
        <v>8641</v>
      </c>
      <c r="Z4620" t="s">
        <v>8642</v>
      </c>
      <c r="AA4620" t="s">
        <v>8643</v>
      </c>
      <c r="AB4620" s="273" t="str">
        <f>_xlfn.IFNA(IF(Table[[#This Row],[Programme Partner]]&lt;&gt;Table[[#This Row],[Implementing Partner]],CONCATENATE(Table[[#This Row],[Programme Partner]],"-",Table[[#This Row],[Implementing Partner]]),Table[[#This Row],[Programme Partner]]),"")</f>
        <v>UNHCR-NGOF</v>
      </c>
    </row>
    <row r="4621" spans="1:28" ht="16.5" customHeight="1">
      <c r="A4621" s="183">
        <v>5069</v>
      </c>
      <c r="B4621" s="264" t="s">
        <v>5273</v>
      </c>
      <c r="C4621" s="265" t="s">
        <v>5184</v>
      </c>
      <c r="D4621" s="197" t="s">
        <v>5273</v>
      </c>
      <c r="E4621" s="215" t="s">
        <v>27</v>
      </c>
      <c r="F4621" s="264" t="s">
        <v>8013</v>
      </c>
      <c r="G4621" s="195" t="s">
        <v>8317</v>
      </c>
      <c r="H4621" s="264" t="str">
        <f>IFERROR(VLOOKUP(Table[[#This Row],[Activity Details of Assistance]],WHAT!E:F,2,FALSE),"")</f>
        <v># of estimated persons reached by mass-media campaign</v>
      </c>
      <c r="I4621" s="264"/>
      <c r="J4621">
        <v>3</v>
      </c>
      <c r="K4621" t="s">
        <v>8280</v>
      </c>
      <c r="L4621" s="219" t="s">
        <v>13</v>
      </c>
      <c r="M4621" t="s">
        <v>14</v>
      </c>
      <c r="N4621" t="s">
        <v>309</v>
      </c>
      <c r="O4621" t="s">
        <v>1606</v>
      </c>
      <c r="P4621" t="s">
        <v>6386</v>
      </c>
      <c r="Q4621" s="236">
        <v>44773</v>
      </c>
      <c r="R4621" s="236">
        <v>44896</v>
      </c>
      <c r="S4621" t="s">
        <v>8452</v>
      </c>
      <c r="T4621" s="267"/>
      <c r="U4621" s="267"/>
      <c r="V4621" s="267"/>
      <c r="W4621" s="267"/>
      <c r="X4621"/>
      <c r="Y4621" t="s">
        <v>8641</v>
      </c>
      <c r="Z4621" t="s">
        <v>8642</v>
      </c>
      <c r="AA4621" t="s">
        <v>8643</v>
      </c>
      <c r="AB4621" s="273" t="str">
        <f>_xlfn.IFNA(IF(Table[[#This Row],[Programme Partner]]&lt;&gt;Table[[#This Row],[Implementing Partner]],CONCATENATE(Table[[#This Row],[Programme Partner]],"-",Table[[#This Row],[Implementing Partner]]),Table[[#This Row],[Programme Partner]]),"")</f>
        <v>UNHCR-NGOF</v>
      </c>
    </row>
    <row r="4622" spans="1:28" ht="16.5" customHeight="1">
      <c r="A4622" s="183">
        <v>5070</v>
      </c>
      <c r="B4622" s="264" t="s">
        <v>5273</v>
      </c>
      <c r="C4622" s="265" t="s">
        <v>5184</v>
      </c>
      <c r="D4622" s="197" t="s">
        <v>5273</v>
      </c>
      <c r="E4622" s="215" t="s">
        <v>27</v>
      </c>
      <c r="F4622" s="264" t="s">
        <v>8013</v>
      </c>
      <c r="G4622" t="s">
        <v>8315</v>
      </c>
      <c r="H4622" s="264" t="str">
        <f>IFERROR(VLOOKUP(Table[[#This Row],[Activity Details of Assistance]],WHAT!E:F,2,FALSE),"")</f>
        <v># of handwashing station</v>
      </c>
      <c r="I4622" s="264"/>
      <c r="J4622">
        <v>20</v>
      </c>
      <c r="K4622" t="s">
        <v>8280</v>
      </c>
      <c r="L4622" s="219" t="s">
        <v>13</v>
      </c>
      <c r="M4622" t="s">
        <v>14</v>
      </c>
      <c r="N4622" t="s">
        <v>309</v>
      </c>
      <c r="O4622" t="s">
        <v>1606</v>
      </c>
      <c r="P4622" t="s">
        <v>6386</v>
      </c>
      <c r="Q4622" s="236">
        <v>44773</v>
      </c>
      <c r="R4622" s="236">
        <v>44896</v>
      </c>
      <c r="S4622" t="s">
        <v>8452</v>
      </c>
      <c r="T4622" s="267"/>
      <c r="U4622" s="267"/>
      <c r="V4622" s="267"/>
      <c r="W4622" s="267"/>
      <c r="X4622"/>
      <c r="Y4622" t="s">
        <v>8641</v>
      </c>
      <c r="Z4622" t="s">
        <v>8642</v>
      </c>
      <c r="AA4622" t="s">
        <v>8643</v>
      </c>
      <c r="AB4622" s="273" t="str">
        <f>_xlfn.IFNA(IF(Table[[#This Row],[Programme Partner]]&lt;&gt;Table[[#This Row],[Implementing Partner]],CONCATENATE(Table[[#This Row],[Programme Partner]],"-",Table[[#This Row],[Implementing Partner]]),Table[[#This Row],[Programme Partner]]),"")</f>
        <v>UNHCR-NGOF</v>
      </c>
    </row>
    <row r="4623" spans="1:28" ht="16.5" customHeight="1">
      <c r="A4623" s="183">
        <v>5071</v>
      </c>
      <c r="B4623" s="264" t="s">
        <v>5273</v>
      </c>
      <c r="C4623" s="265" t="s">
        <v>5184</v>
      </c>
      <c r="D4623" s="197" t="s">
        <v>5273</v>
      </c>
      <c r="E4623" s="215" t="s">
        <v>27</v>
      </c>
      <c r="F4623" s="264" t="s">
        <v>8013</v>
      </c>
      <c r="G4623" t="s">
        <v>8316</v>
      </c>
      <c r="H4623" s="264" t="str">
        <f>IFERROR(VLOOKUP(Table[[#This Row],[Activity Details of Assistance]],WHAT!E:F,2,FALSE),"")</f>
        <v># of household</v>
      </c>
      <c r="I4623" s="264"/>
      <c r="J4623">
        <v>522</v>
      </c>
      <c r="K4623" t="s">
        <v>8280</v>
      </c>
      <c r="L4623" s="219" t="s">
        <v>13</v>
      </c>
      <c r="M4623" t="s">
        <v>14</v>
      </c>
      <c r="N4623" t="s">
        <v>309</v>
      </c>
      <c r="O4623" t="s">
        <v>1606</v>
      </c>
      <c r="P4623" t="s">
        <v>6386</v>
      </c>
      <c r="Q4623" s="236">
        <v>44773</v>
      </c>
      <c r="R4623" s="236">
        <v>44896</v>
      </c>
      <c r="S4623" t="s">
        <v>8452</v>
      </c>
      <c r="T4623" s="267"/>
      <c r="U4623" s="267"/>
      <c r="V4623" s="267"/>
      <c r="W4623" s="267"/>
      <c r="X4623"/>
      <c r="Y4623" t="s">
        <v>8641</v>
      </c>
      <c r="Z4623" t="s">
        <v>8642</v>
      </c>
      <c r="AA4623" t="s">
        <v>8643</v>
      </c>
      <c r="AB4623" s="273" t="str">
        <f>_xlfn.IFNA(IF(Table[[#This Row],[Programme Partner]]&lt;&gt;Table[[#This Row],[Implementing Partner]],CONCATENATE(Table[[#This Row],[Programme Partner]],"-",Table[[#This Row],[Implementing Partner]]),Table[[#This Row],[Programme Partner]]),"")</f>
        <v>UNHCR-NGOF</v>
      </c>
    </row>
    <row r="4624" spans="1:28" ht="16.5" customHeight="1">
      <c r="A4624" s="183">
        <v>5072</v>
      </c>
      <c r="B4624" s="264" t="s">
        <v>5273</v>
      </c>
      <c r="C4624" s="265" t="s">
        <v>5184</v>
      </c>
      <c r="D4624" s="197" t="s">
        <v>5273</v>
      </c>
      <c r="E4624" s="215" t="s">
        <v>27</v>
      </c>
      <c r="F4624" s="264" t="s">
        <v>8013</v>
      </c>
      <c r="G4624" t="s">
        <v>8442</v>
      </c>
      <c r="H4624" s="264" t="str">
        <f>IFERROR(VLOOKUP(Table[[#This Row],[Activity Details of Assistance]],WHAT!E:F,2,FALSE),"")</f>
        <v># of facilities</v>
      </c>
      <c r="I4624" s="264"/>
      <c r="J4624">
        <v>452</v>
      </c>
      <c r="K4624" t="s">
        <v>8280</v>
      </c>
      <c r="L4624" s="219" t="s">
        <v>13</v>
      </c>
      <c r="M4624" t="s">
        <v>14</v>
      </c>
      <c r="N4624" t="s">
        <v>309</v>
      </c>
      <c r="O4624" t="s">
        <v>1606</v>
      </c>
      <c r="P4624" t="s">
        <v>6386</v>
      </c>
      <c r="Q4624" s="236">
        <v>44742</v>
      </c>
      <c r="R4624" s="236">
        <v>44896</v>
      </c>
      <c r="S4624" t="s">
        <v>8452</v>
      </c>
      <c r="T4624" s="267"/>
      <c r="U4624" s="267"/>
      <c r="V4624" s="267"/>
      <c r="W4624" s="267"/>
      <c r="X4624"/>
      <c r="Y4624" t="s">
        <v>8641</v>
      </c>
      <c r="Z4624" t="s">
        <v>8642</v>
      </c>
      <c r="AA4624" t="s">
        <v>8643</v>
      </c>
      <c r="AB4624" s="273" t="str">
        <f>_xlfn.IFNA(IF(Table[[#This Row],[Programme Partner]]&lt;&gt;Table[[#This Row],[Implementing Partner]],CONCATENATE(Table[[#This Row],[Programme Partner]],"-",Table[[#This Row],[Implementing Partner]]),Table[[#This Row],[Programme Partner]]),"")</f>
        <v>UNHCR-NGOF</v>
      </c>
    </row>
    <row r="4625" spans="1:28" ht="16.5" customHeight="1">
      <c r="A4625" s="183">
        <v>5073</v>
      </c>
      <c r="B4625" s="264" t="s">
        <v>5273</v>
      </c>
      <c r="C4625" s="265" t="s">
        <v>5184</v>
      </c>
      <c r="D4625" s="197" t="s">
        <v>5273</v>
      </c>
      <c r="E4625" s="215" t="s">
        <v>27</v>
      </c>
      <c r="F4625" s="264" t="s">
        <v>8014</v>
      </c>
      <c r="G4625" t="s">
        <v>8358</v>
      </c>
      <c r="H4625" s="264" t="str">
        <f>IFERROR(VLOOKUP(Table[[#This Row],[Activity Details of Assistance]],WHAT!E:F,2,FALSE),"")</f>
        <v># of campaign per camp </v>
      </c>
      <c r="I4625" s="264"/>
      <c r="J4625">
        <v>1</v>
      </c>
      <c r="K4625" t="s">
        <v>8280</v>
      </c>
      <c r="L4625" s="219" t="s">
        <v>13</v>
      </c>
      <c r="M4625" t="s">
        <v>14</v>
      </c>
      <c r="N4625" t="s">
        <v>309</v>
      </c>
      <c r="O4625" t="s">
        <v>1606</v>
      </c>
      <c r="P4625" t="s">
        <v>6386</v>
      </c>
      <c r="Q4625" s="236">
        <v>44773</v>
      </c>
      <c r="R4625" s="236">
        <v>44896</v>
      </c>
      <c r="S4625" t="s">
        <v>8452</v>
      </c>
      <c r="T4625" s="267"/>
      <c r="U4625" s="267"/>
      <c r="V4625" s="267"/>
      <c r="W4625" s="267"/>
      <c r="X4625"/>
      <c r="Y4625" t="s">
        <v>8641</v>
      </c>
      <c r="Z4625" t="s">
        <v>8642</v>
      </c>
      <c r="AA4625" t="s">
        <v>8643</v>
      </c>
      <c r="AB4625" s="273" t="str">
        <f>_xlfn.IFNA(IF(Table[[#This Row],[Programme Partner]]&lt;&gt;Table[[#This Row],[Implementing Partner]],CONCATENATE(Table[[#This Row],[Programme Partner]],"-",Table[[#This Row],[Implementing Partner]]),Table[[#This Row],[Programme Partner]]),"")</f>
        <v>UNHCR-NGOF</v>
      </c>
    </row>
    <row r="4626" spans="1:28" ht="16.5" customHeight="1">
      <c r="A4626" s="183">
        <v>5074</v>
      </c>
      <c r="B4626" s="264" t="s">
        <v>5273</v>
      </c>
      <c r="C4626" s="265" t="s">
        <v>5184</v>
      </c>
      <c r="D4626" s="197" t="s">
        <v>5273</v>
      </c>
      <c r="E4626" s="215" t="s">
        <v>27</v>
      </c>
      <c r="F4626" s="264" t="s">
        <v>8014</v>
      </c>
      <c r="G4626" t="s">
        <v>8361</v>
      </c>
      <c r="H4626" s="264" t="str">
        <f>IFERROR(VLOOKUP(Table[[#This Row],[Activity Details of Assistance]],WHAT!E:F,2,FALSE),"")</f>
        <v># of plant</v>
      </c>
      <c r="I4626" s="264"/>
      <c r="J4626">
        <v>1</v>
      </c>
      <c r="K4626" t="s">
        <v>8280</v>
      </c>
      <c r="L4626" s="219" t="s">
        <v>13</v>
      </c>
      <c r="M4626" t="s">
        <v>14</v>
      </c>
      <c r="N4626" t="s">
        <v>309</v>
      </c>
      <c r="O4626" t="s">
        <v>1606</v>
      </c>
      <c r="P4626" t="s">
        <v>6386</v>
      </c>
      <c r="Q4626" s="236">
        <v>44773</v>
      </c>
      <c r="R4626" s="236">
        <v>44896</v>
      </c>
      <c r="S4626" t="s">
        <v>8452</v>
      </c>
      <c r="T4626" s="267"/>
      <c r="U4626" s="267"/>
      <c r="V4626" s="267"/>
      <c r="W4626" s="267"/>
      <c r="X4626"/>
      <c r="Y4626" t="s">
        <v>8641</v>
      </c>
      <c r="Z4626" t="s">
        <v>8642</v>
      </c>
      <c r="AA4626" t="s">
        <v>8643</v>
      </c>
      <c r="AB4626" s="273" t="str">
        <f>_xlfn.IFNA(IF(Table[[#This Row],[Programme Partner]]&lt;&gt;Table[[#This Row],[Implementing Partner]],CONCATENATE(Table[[#This Row],[Programme Partner]],"-",Table[[#This Row],[Implementing Partner]]),Table[[#This Row],[Programme Partner]]),"")</f>
        <v>UNHCR-NGOF</v>
      </c>
    </row>
    <row r="4627" spans="1:28" ht="16.5" customHeight="1">
      <c r="A4627" s="183">
        <v>5075</v>
      </c>
      <c r="B4627" s="264" t="s">
        <v>5273</v>
      </c>
      <c r="C4627" s="265" t="s">
        <v>5184</v>
      </c>
      <c r="D4627" s="197" t="s">
        <v>5273</v>
      </c>
      <c r="E4627" s="215" t="s">
        <v>27</v>
      </c>
      <c r="F4627" s="264" t="s">
        <v>8011</v>
      </c>
      <c r="G4627" s="195" t="s">
        <v>8584</v>
      </c>
      <c r="H4627" s="264" t="str">
        <f>IFERROR(VLOOKUP(Table[[#This Row],[Activity Details of Assistance]],WHAT!E:F,2,FALSE),"")</f>
        <v># of tube well</v>
      </c>
      <c r="I4627" s="264"/>
      <c r="J4627">
        <v>129</v>
      </c>
      <c r="K4627" t="s">
        <v>8280</v>
      </c>
      <c r="L4627" s="219" t="s">
        <v>13</v>
      </c>
      <c r="M4627" t="s">
        <v>14</v>
      </c>
      <c r="N4627" t="s">
        <v>309</v>
      </c>
      <c r="O4627" t="s">
        <v>1606</v>
      </c>
      <c r="P4627" t="s">
        <v>6480</v>
      </c>
      <c r="Q4627" s="236">
        <v>44773</v>
      </c>
      <c r="R4627" s="236">
        <v>44896</v>
      </c>
      <c r="S4627" t="s">
        <v>8452</v>
      </c>
      <c r="T4627" s="267"/>
      <c r="U4627" s="267"/>
      <c r="V4627" s="267"/>
      <c r="W4627" s="267"/>
      <c r="X4627"/>
      <c r="Y4627" t="s">
        <v>8641</v>
      </c>
      <c r="Z4627" t="s">
        <v>8642</v>
      </c>
      <c r="AA4627" t="s">
        <v>8643</v>
      </c>
      <c r="AB4627" s="273" t="str">
        <f>_xlfn.IFNA(IF(Table[[#This Row],[Programme Partner]]&lt;&gt;Table[[#This Row],[Implementing Partner]],CONCATENATE(Table[[#This Row],[Programme Partner]],"-",Table[[#This Row],[Implementing Partner]]),Table[[#This Row],[Programme Partner]]),"")</f>
        <v>UNHCR-NGOF</v>
      </c>
    </row>
    <row r="4628" spans="1:28" ht="16.5" customHeight="1">
      <c r="A4628" s="183">
        <v>5076</v>
      </c>
      <c r="B4628" s="264" t="s">
        <v>5273</v>
      </c>
      <c r="C4628" s="265" t="s">
        <v>5184</v>
      </c>
      <c r="D4628" s="266" t="s">
        <v>5273</v>
      </c>
      <c r="E4628" s="215" t="s">
        <v>27</v>
      </c>
      <c r="F4628" s="264" t="s">
        <v>8011</v>
      </c>
      <c r="G4628" s="195" t="s">
        <v>8355</v>
      </c>
      <c r="H4628" s="264" t="str">
        <f>IFERROR(VLOOKUP(Table[[#This Row],[Activity Details of Assistance]],WHAT!E:F,2,FALSE),"")</f>
        <v># of water network</v>
      </c>
      <c r="I4628" s="264"/>
      <c r="J4628">
        <v>2</v>
      </c>
      <c r="K4628" t="s">
        <v>8280</v>
      </c>
      <c r="L4628" s="219" t="s">
        <v>13</v>
      </c>
      <c r="M4628" t="s">
        <v>14</v>
      </c>
      <c r="N4628" t="s">
        <v>309</v>
      </c>
      <c r="O4628" t="s">
        <v>1606</v>
      </c>
      <c r="P4628" t="s">
        <v>6480</v>
      </c>
      <c r="Q4628" s="236">
        <v>44773</v>
      </c>
      <c r="R4628" s="236">
        <v>44896</v>
      </c>
      <c r="S4628" t="s">
        <v>8452</v>
      </c>
      <c r="T4628" s="267"/>
      <c r="U4628" s="267"/>
      <c r="V4628" s="267"/>
      <c r="W4628" s="267"/>
      <c r="X4628"/>
      <c r="Y4628" t="s">
        <v>8641</v>
      </c>
      <c r="Z4628" t="s">
        <v>8642</v>
      </c>
      <c r="AA4628" t="s">
        <v>8643</v>
      </c>
      <c r="AB4628" s="273" t="str">
        <f>_xlfn.IFNA(IF(Table[[#This Row],[Programme Partner]]&lt;&gt;Table[[#This Row],[Implementing Partner]],CONCATENATE(Table[[#This Row],[Programme Partner]],"-",Table[[#This Row],[Implementing Partner]]),Table[[#This Row],[Programme Partner]]),"")</f>
        <v>UNHCR-NGOF</v>
      </c>
    </row>
    <row r="4629" spans="1:28" ht="16.5" customHeight="1">
      <c r="A4629" s="183">
        <v>5077</v>
      </c>
      <c r="B4629" s="264" t="s">
        <v>5273</v>
      </c>
      <c r="C4629" s="265" t="s">
        <v>5184</v>
      </c>
      <c r="D4629" s="266" t="s">
        <v>5273</v>
      </c>
      <c r="E4629" s="215" t="s">
        <v>27</v>
      </c>
      <c r="F4629" s="264" t="s">
        <v>8012</v>
      </c>
      <c r="G4629" t="s">
        <v>8365</v>
      </c>
      <c r="H4629" s="264" t="str">
        <f>IFERROR(VLOOKUP(Table[[#This Row],[Activity Details of Assistance]],WHAT!E:F,2,FALSE),"")</f>
        <v># of door</v>
      </c>
      <c r="I4629" s="264"/>
      <c r="J4629">
        <v>47</v>
      </c>
      <c r="K4629" t="s">
        <v>8280</v>
      </c>
      <c r="L4629" s="219" t="s">
        <v>13</v>
      </c>
      <c r="M4629" t="s">
        <v>14</v>
      </c>
      <c r="N4629" t="s">
        <v>309</v>
      </c>
      <c r="O4629" t="s">
        <v>1606</v>
      </c>
      <c r="P4629" t="s">
        <v>6480</v>
      </c>
      <c r="Q4629" s="236">
        <v>44773</v>
      </c>
      <c r="R4629" s="236">
        <v>44896</v>
      </c>
      <c r="S4629" t="s">
        <v>8452</v>
      </c>
      <c r="T4629" s="267"/>
      <c r="U4629" s="267"/>
      <c r="V4629" s="267"/>
      <c r="W4629" s="267"/>
      <c r="X4629"/>
      <c r="Y4629" t="s">
        <v>8641</v>
      </c>
      <c r="Z4629" t="s">
        <v>8642</v>
      </c>
      <c r="AA4629" t="s">
        <v>8643</v>
      </c>
      <c r="AB4629" s="273" t="str">
        <f>_xlfn.IFNA(IF(Table[[#This Row],[Programme Partner]]&lt;&gt;Table[[#This Row],[Implementing Partner]],CONCATENATE(Table[[#This Row],[Programme Partner]],"-",Table[[#This Row],[Implementing Partner]]),Table[[#This Row],[Programme Partner]]),"")</f>
        <v>UNHCR-NGOF</v>
      </c>
    </row>
    <row r="4630" spans="1:28" ht="16.5" customHeight="1">
      <c r="A4630" s="183">
        <v>5078</v>
      </c>
      <c r="B4630" s="264" t="s">
        <v>5273</v>
      </c>
      <c r="C4630" s="265" t="s">
        <v>5184</v>
      </c>
      <c r="D4630" s="266" t="s">
        <v>5273</v>
      </c>
      <c r="E4630" s="215" t="s">
        <v>27</v>
      </c>
      <c r="F4630" s="264" t="s">
        <v>8012</v>
      </c>
      <c r="G4630" s="195" t="s">
        <v>8585</v>
      </c>
      <c r="H4630" s="264" t="str">
        <f>IFERROR(VLOOKUP(Table[[#This Row],[Activity Details of Assistance]],WHAT!E:F,2,FALSE),"")</f>
        <v xml:space="preserve"># of door </v>
      </c>
      <c r="I4630" s="264"/>
      <c r="J4630">
        <v>63</v>
      </c>
      <c r="K4630" t="s">
        <v>8280</v>
      </c>
      <c r="L4630" s="219" t="s">
        <v>13</v>
      </c>
      <c r="M4630" t="s">
        <v>14</v>
      </c>
      <c r="N4630" t="s">
        <v>309</v>
      </c>
      <c r="O4630" t="s">
        <v>1606</v>
      </c>
      <c r="P4630" t="s">
        <v>6480</v>
      </c>
      <c r="Q4630" s="236">
        <v>44592</v>
      </c>
      <c r="R4630" s="236">
        <v>44896</v>
      </c>
      <c r="S4630" t="s">
        <v>8452</v>
      </c>
      <c r="T4630" s="267"/>
      <c r="U4630" s="267"/>
      <c r="V4630" s="267"/>
      <c r="W4630" s="267"/>
      <c r="X4630"/>
      <c r="Y4630" t="s">
        <v>8641</v>
      </c>
      <c r="Z4630" t="s">
        <v>8642</v>
      </c>
      <c r="AA4630" t="s">
        <v>8643</v>
      </c>
      <c r="AB4630" s="273" t="str">
        <f>_xlfn.IFNA(IF(Table[[#This Row],[Programme Partner]]&lt;&gt;Table[[#This Row],[Implementing Partner]],CONCATENATE(Table[[#This Row],[Programme Partner]],"-",Table[[#This Row],[Implementing Partner]]),Table[[#This Row],[Programme Partner]]),"")</f>
        <v>UNHCR-NGOF</v>
      </c>
    </row>
    <row r="4631" spans="1:28" ht="16.5" customHeight="1">
      <c r="A4631" s="183">
        <v>5079</v>
      </c>
      <c r="B4631" s="264" t="s">
        <v>5273</v>
      </c>
      <c r="C4631" s="265" t="s">
        <v>5184</v>
      </c>
      <c r="D4631" s="266" t="s">
        <v>5273</v>
      </c>
      <c r="E4631" s="215" t="s">
        <v>27</v>
      </c>
      <c r="F4631" s="264" t="s">
        <v>8012</v>
      </c>
      <c r="G4631" t="s">
        <v>8359</v>
      </c>
      <c r="H4631" s="264" t="str">
        <f>IFERROR(VLOOKUP(Table[[#This Row],[Activity Details of Assistance]],WHAT!E:F,2,FALSE),"")</f>
        <v># of FSM Site</v>
      </c>
      <c r="I4631" s="264"/>
      <c r="J4631">
        <v>4</v>
      </c>
      <c r="K4631" t="s">
        <v>8280</v>
      </c>
      <c r="L4631" s="219" t="s">
        <v>13</v>
      </c>
      <c r="M4631" t="s">
        <v>14</v>
      </c>
      <c r="N4631" t="s">
        <v>309</v>
      </c>
      <c r="O4631" t="s">
        <v>1606</v>
      </c>
      <c r="P4631" t="s">
        <v>6480</v>
      </c>
      <c r="Q4631" s="236">
        <v>44773</v>
      </c>
      <c r="R4631" s="236">
        <v>44896</v>
      </c>
      <c r="S4631" t="s">
        <v>8452</v>
      </c>
      <c r="T4631" s="267"/>
      <c r="U4631" s="267"/>
      <c r="V4631" s="267"/>
      <c r="W4631" s="267"/>
      <c r="X4631" s="268"/>
      <c r="Y4631" t="s">
        <v>8641</v>
      </c>
      <c r="Z4631" t="s">
        <v>8642</v>
      </c>
      <c r="AA4631" t="s">
        <v>8643</v>
      </c>
      <c r="AB4631" s="273" t="str">
        <f>_xlfn.IFNA(IF(Table[[#This Row],[Programme Partner]]&lt;&gt;Table[[#This Row],[Implementing Partner]],CONCATENATE(Table[[#This Row],[Programme Partner]],"-",Table[[#This Row],[Implementing Partner]]),Table[[#This Row],[Programme Partner]]),"")</f>
        <v>UNHCR-NGOF</v>
      </c>
    </row>
    <row r="4632" spans="1:28" ht="16.5" customHeight="1">
      <c r="A4632" s="183">
        <v>5080</v>
      </c>
      <c r="B4632" s="264" t="s">
        <v>5273</v>
      </c>
      <c r="C4632" s="265" t="s">
        <v>5184</v>
      </c>
      <c r="D4632" s="266" t="s">
        <v>5273</v>
      </c>
      <c r="E4632" s="215" t="s">
        <v>27</v>
      </c>
      <c r="F4632" s="264" t="s">
        <v>8012</v>
      </c>
      <c r="G4632" t="s">
        <v>8356</v>
      </c>
      <c r="H4632" s="264" t="str">
        <f>IFERROR(VLOOKUP(Table[[#This Row],[Activity Details of Assistance]],WHAT!E:F,2,FALSE),"")</f>
        <v># of FSM Site</v>
      </c>
      <c r="I4632" s="264"/>
      <c r="J4632">
        <v>2</v>
      </c>
      <c r="K4632" t="s">
        <v>8280</v>
      </c>
      <c r="L4632" s="219" t="s">
        <v>13</v>
      </c>
      <c r="M4632" t="s">
        <v>14</v>
      </c>
      <c r="N4632" t="s">
        <v>309</v>
      </c>
      <c r="O4632" t="s">
        <v>1606</v>
      </c>
      <c r="P4632" t="s">
        <v>6480</v>
      </c>
      <c r="Q4632" s="236">
        <v>44773</v>
      </c>
      <c r="R4632" s="236">
        <v>44896</v>
      </c>
      <c r="S4632" t="s">
        <v>8452</v>
      </c>
      <c r="T4632" s="267"/>
      <c r="U4632" s="267"/>
      <c r="V4632" s="267"/>
      <c r="W4632" s="267"/>
      <c r="X4632" s="268"/>
      <c r="Y4632" t="s">
        <v>8641</v>
      </c>
      <c r="Z4632" t="s">
        <v>8642</v>
      </c>
      <c r="AA4632" t="s">
        <v>8643</v>
      </c>
      <c r="AB4632" s="273" t="str">
        <f>_xlfn.IFNA(IF(Table[[#This Row],[Programme Partner]]&lt;&gt;Table[[#This Row],[Implementing Partner]],CONCATENATE(Table[[#This Row],[Programme Partner]],"-",Table[[#This Row],[Implementing Partner]]),Table[[#This Row],[Programme Partner]]),"")</f>
        <v>UNHCR-NGOF</v>
      </c>
    </row>
    <row r="4633" spans="1:28" ht="16.5" customHeight="1">
      <c r="A4633" s="183">
        <v>5081</v>
      </c>
      <c r="B4633" s="264" t="s">
        <v>5273</v>
      </c>
      <c r="C4633" s="265" t="s">
        <v>5184</v>
      </c>
      <c r="D4633" s="266" t="s">
        <v>5273</v>
      </c>
      <c r="E4633" s="215" t="s">
        <v>27</v>
      </c>
      <c r="F4633" s="264" t="s">
        <v>8012</v>
      </c>
      <c r="G4633" t="s">
        <v>8354</v>
      </c>
      <c r="H4633" s="264" t="str">
        <f>IFERROR(VLOOKUP(Table[[#This Row],[Activity Details of Assistance]],WHAT!E:F,2,FALSE),"")</f>
        <v># of door</v>
      </c>
      <c r="I4633" s="264"/>
      <c r="J4633">
        <v>9</v>
      </c>
      <c r="K4633" t="s">
        <v>8280</v>
      </c>
      <c r="L4633" s="219" t="s">
        <v>13</v>
      </c>
      <c r="M4633" t="s">
        <v>14</v>
      </c>
      <c r="N4633" t="s">
        <v>309</v>
      </c>
      <c r="O4633" t="s">
        <v>1606</v>
      </c>
      <c r="P4633" t="s">
        <v>6480</v>
      </c>
      <c r="Q4633" s="236">
        <v>44773</v>
      </c>
      <c r="R4633" s="236">
        <v>44896</v>
      </c>
      <c r="S4633" t="s">
        <v>8452</v>
      </c>
      <c r="T4633" s="267"/>
      <c r="U4633" s="267"/>
      <c r="V4633" s="267"/>
      <c r="W4633" s="267"/>
      <c r="X4633" s="268"/>
      <c r="Y4633" t="s">
        <v>8641</v>
      </c>
      <c r="Z4633" t="s">
        <v>8642</v>
      </c>
      <c r="AA4633" t="s">
        <v>8643</v>
      </c>
      <c r="AB4633" s="273" t="str">
        <f>_xlfn.IFNA(IF(Table[[#This Row],[Programme Partner]]&lt;&gt;Table[[#This Row],[Implementing Partner]],CONCATENATE(Table[[#This Row],[Programme Partner]],"-",Table[[#This Row],[Implementing Partner]]),Table[[#This Row],[Programme Partner]]),"")</f>
        <v>UNHCR-NGOF</v>
      </c>
    </row>
    <row r="4634" spans="1:28" ht="16.5" customHeight="1">
      <c r="A4634" s="183">
        <v>5082</v>
      </c>
      <c r="B4634" s="264" t="s">
        <v>5273</v>
      </c>
      <c r="C4634" s="265" t="s">
        <v>5184</v>
      </c>
      <c r="D4634" s="266" t="s">
        <v>5273</v>
      </c>
      <c r="E4634" s="215" t="s">
        <v>27</v>
      </c>
      <c r="F4634" s="264" t="s">
        <v>8012</v>
      </c>
      <c r="G4634" s="195" t="s">
        <v>8586</v>
      </c>
      <c r="H4634" s="264" t="str">
        <f>IFERROR(VLOOKUP(Table[[#This Row],[Activity Details of Assistance]],WHAT!E:F,2,FALSE),"")</f>
        <v># of door</v>
      </c>
      <c r="I4634" s="264"/>
      <c r="J4634">
        <v>384</v>
      </c>
      <c r="K4634" t="s">
        <v>8280</v>
      </c>
      <c r="L4634" s="219" t="s">
        <v>13</v>
      </c>
      <c r="M4634" t="s">
        <v>14</v>
      </c>
      <c r="N4634" t="s">
        <v>309</v>
      </c>
      <c r="O4634" t="s">
        <v>1606</v>
      </c>
      <c r="P4634" t="s">
        <v>6480</v>
      </c>
      <c r="Q4634" s="236">
        <v>44773</v>
      </c>
      <c r="R4634" s="236">
        <v>44896</v>
      </c>
      <c r="S4634" t="s">
        <v>8452</v>
      </c>
      <c r="T4634" s="267"/>
      <c r="U4634" s="267"/>
      <c r="V4634" s="267"/>
      <c r="W4634" s="267"/>
      <c r="X4634" s="268"/>
      <c r="Y4634" t="s">
        <v>8641</v>
      </c>
      <c r="Z4634" t="s">
        <v>8642</v>
      </c>
      <c r="AA4634" t="s">
        <v>8643</v>
      </c>
      <c r="AB4634" s="273" t="str">
        <f>_xlfn.IFNA(IF(Table[[#This Row],[Programme Partner]]&lt;&gt;Table[[#This Row],[Implementing Partner]],CONCATENATE(Table[[#This Row],[Programme Partner]],"-",Table[[#This Row],[Implementing Partner]]),Table[[#This Row],[Programme Partner]]),"")</f>
        <v>UNHCR-NGOF</v>
      </c>
    </row>
    <row r="4635" spans="1:28" ht="16.5" customHeight="1">
      <c r="A4635" s="183">
        <v>5083</v>
      </c>
      <c r="B4635" s="264" t="s">
        <v>5273</v>
      </c>
      <c r="C4635" s="265" t="s">
        <v>5184</v>
      </c>
      <c r="D4635" s="266" t="s">
        <v>5273</v>
      </c>
      <c r="E4635" s="215" t="s">
        <v>27</v>
      </c>
      <c r="F4635" s="264" t="s">
        <v>8012</v>
      </c>
      <c r="G4635" t="s">
        <v>8357</v>
      </c>
      <c r="H4635" s="264" t="str">
        <f>IFERROR(VLOOKUP(Table[[#This Row],[Activity Details of Assistance]],WHAT!E:F,2,FALSE),"")</f>
        <v># of door</v>
      </c>
      <c r="I4635" s="264"/>
      <c r="J4635">
        <v>198</v>
      </c>
      <c r="K4635" t="s">
        <v>8280</v>
      </c>
      <c r="L4635" s="219" t="s">
        <v>13</v>
      </c>
      <c r="M4635" t="s">
        <v>14</v>
      </c>
      <c r="N4635" t="s">
        <v>309</v>
      </c>
      <c r="O4635" t="s">
        <v>1606</v>
      </c>
      <c r="P4635" t="s">
        <v>6480</v>
      </c>
      <c r="Q4635" s="236">
        <v>44773</v>
      </c>
      <c r="R4635" s="236">
        <v>44896</v>
      </c>
      <c r="S4635" t="s">
        <v>8452</v>
      </c>
      <c r="T4635" s="267"/>
      <c r="U4635" s="267"/>
      <c r="V4635" s="267"/>
      <c r="W4635" s="267"/>
      <c r="X4635" s="268"/>
      <c r="Y4635" t="s">
        <v>8641</v>
      </c>
      <c r="Z4635" t="s">
        <v>8642</v>
      </c>
      <c r="AA4635" t="s">
        <v>8643</v>
      </c>
      <c r="AB4635" s="273" t="str">
        <f>_xlfn.IFNA(IF(Table[[#This Row],[Programme Partner]]&lt;&gt;Table[[#This Row],[Implementing Partner]],CONCATENATE(Table[[#This Row],[Programme Partner]],"-",Table[[#This Row],[Implementing Partner]]),Table[[#This Row],[Programme Partner]]),"")</f>
        <v>UNHCR-NGOF</v>
      </c>
    </row>
    <row r="4636" spans="1:28" ht="16.5" customHeight="1">
      <c r="A4636" s="183">
        <v>5084</v>
      </c>
      <c r="B4636" s="264" t="s">
        <v>5273</v>
      </c>
      <c r="C4636" s="265" t="s">
        <v>5184</v>
      </c>
      <c r="D4636" s="266" t="s">
        <v>5273</v>
      </c>
      <c r="E4636" s="215" t="s">
        <v>27</v>
      </c>
      <c r="F4636" s="264" t="s">
        <v>8013</v>
      </c>
      <c r="G4636" t="s">
        <v>8313</v>
      </c>
      <c r="H4636" s="264" t="str">
        <f>IFERROR(VLOOKUP(Table[[#This Row],[Activity Details of Assistance]],WHAT!E:F,2,FALSE),"")</f>
        <v># of HP sessions at community level</v>
      </c>
      <c r="I4636" s="264"/>
      <c r="J4636">
        <v>100</v>
      </c>
      <c r="K4636" t="s">
        <v>8280</v>
      </c>
      <c r="L4636" s="219" t="s">
        <v>13</v>
      </c>
      <c r="M4636" t="s">
        <v>14</v>
      </c>
      <c r="N4636" t="s">
        <v>309</v>
      </c>
      <c r="O4636" t="s">
        <v>1606</v>
      </c>
      <c r="P4636" t="s">
        <v>6480</v>
      </c>
      <c r="Q4636" s="236">
        <v>44773</v>
      </c>
      <c r="R4636" s="236">
        <v>44896</v>
      </c>
      <c r="S4636" t="s">
        <v>8452</v>
      </c>
      <c r="T4636" s="267"/>
      <c r="U4636" s="267"/>
      <c r="V4636" s="267"/>
      <c r="W4636" s="267"/>
      <c r="X4636" s="268"/>
      <c r="Y4636" t="s">
        <v>8641</v>
      </c>
      <c r="Z4636" t="s">
        <v>8642</v>
      </c>
      <c r="AA4636" t="s">
        <v>8643</v>
      </c>
      <c r="AB4636" s="273" t="str">
        <f>_xlfn.IFNA(IF(Table[[#This Row],[Programme Partner]]&lt;&gt;Table[[#This Row],[Implementing Partner]],CONCATENATE(Table[[#This Row],[Programme Partner]],"-",Table[[#This Row],[Implementing Partner]]),Table[[#This Row],[Programme Partner]]),"")</f>
        <v>UNHCR-NGOF</v>
      </c>
    </row>
    <row r="4637" spans="1:28" ht="16.5" customHeight="1">
      <c r="A4637" s="183">
        <v>5085</v>
      </c>
      <c r="B4637" s="264" t="s">
        <v>5273</v>
      </c>
      <c r="C4637" s="265" t="s">
        <v>5184</v>
      </c>
      <c r="D4637" s="266" t="s">
        <v>5273</v>
      </c>
      <c r="E4637" s="215" t="s">
        <v>27</v>
      </c>
      <c r="F4637" s="264" t="s">
        <v>8013</v>
      </c>
      <c r="G4637" t="s">
        <v>8314</v>
      </c>
      <c r="H4637" s="264" t="str">
        <f>IFERROR(VLOOKUP(Table[[#This Row],[Activity Details of Assistance]],WHAT!E:F,2,FALSE),"")</f>
        <v># of HP sessions at HH level</v>
      </c>
      <c r="I4637" s="264"/>
      <c r="J4637">
        <v>4549</v>
      </c>
      <c r="K4637" t="s">
        <v>8280</v>
      </c>
      <c r="L4637" s="219" t="s">
        <v>13</v>
      </c>
      <c r="M4637" t="s">
        <v>14</v>
      </c>
      <c r="N4637" t="s">
        <v>309</v>
      </c>
      <c r="O4637" t="s">
        <v>1606</v>
      </c>
      <c r="P4637" t="s">
        <v>6480</v>
      </c>
      <c r="Q4637" s="236">
        <v>44773</v>
      </c>
      <c r="R4637" s="236">
        <v>44896</v>
      </c>
      <c r="S4637" t="s">
        <v>8452</v>
      </c>
      <c r="T4637" s="267"/>
      <c r="U4637" s="267"/>
      <c r="V4637" s="267"/>
      <c r="W4637" s="267"/>
      <c r="X4637" s="268"/>
      <c r="Y4637" t="s">
        <v>8641</v>
      </c>
      <c r="Z4637" t="s">
        <v>8642</v>
      </c>
      <c r="AA4637" t="s">
        <v>8643</v>
      </c>
      <c r="AB4637" s="273" t="str">
        <f>_xlfn.IFNA(IF(Table[[#This Row],[Programme Partner]]&lt;&gt;Table[[#This Row],[Implementing Partner]],CONCATENATE(Table[[#This Row],[Programme Partner]],"-",Table[[#This Row],[Implementing Partner]]),Table[[#This Row],[Programme Partner]]),"")</f>
        <v>UNHCR-NGOF</v>
      </c>
    </row>
    <row r="4638" spans="1:28" ht="16.5" customHeight="1">
      <c r="A4638" s="183">
        <v>5086</v>
      </c>
      <c r="B4638" s="264" t="s">
        <v>5273</v>
      </c>
      <c r="C4638" s="265" t="s">
        <v>5184</v>
      </c>
      <c r="D4638" s="266" t="s">
        <v>5273</v>
      </c>
      <c r="E4638" s="215" t="s">
        <v>27</v>
      </c>
      <c r="F4638" s="264" t="s">
        <v>8013</v>
      </c>
      <c r="G4638" t="s">
        <v>8374</v>
      </c>
      <c r="H4638" s="264" t="str">
        <f>IFERROR(VLOOKUP(Table[[#This Row],[Activity Details of Assistance]],WHAT!E:F,2,FALSE),"")</f>
        <v># of HP sessions at institution level</v>
      </c>
      <c r="I4638" s="264"/>
      <c r="J4638">
        <v>7</v>
      </c>
      <c r="K4638" t="s">
        <v>8280</v>
      </c>
      <c r="L4638" s="219" t="s">
        <v>13</v>
      </c>
      <c r="M4638" t="s">
        <v>14</v>
      </c>
      <c r="N4638" t="s">
        <v>309</v>
      </c>
      <c r="O4638" t="s">
        <v>1606</v>
      </c>
      <c r="P4638" t="s">
        <v>6480</v>
      </c>
      <c r="Q4638" s="236">
        <v>44773</v>
      </c>
      <c r="R4638" s="236">
        <v>44896</v>
      </c>
      <c r="S4638" t="s">
        <v>8452</v>
      </c>
      <c r="T4638" s="267"/>
      <c r="U4638" s="267"/>
      <c r="V4638" s="267"/>
      <c r="W4638" s="267"/>
      <c r="X4638" s="268"/>
      <c r="Y4638" t="s">
        <v>8641</v>
      </c>
      <c r="Z4638" t="s">
        <v>8642</v>
      </c>
      <c r="AA4638" t="s">
        <v>8643</v>
      </c>
      <c r="AB4638" s="273" t="str">
        <f>_xlfn.IFNA(IF(Table[[#This Row],[Programme Partner]]&lt;&gt;Table[[#This Row],[Implementing Partner]],CONCATENATE(Table[[#This Row],[Programme Partner]],"-",Table[[#This Row],[Implementing Partner]]),Table[[#This Row],[Programme Partner]]),"")</f>
        <v>UNHCR-NGOF</v>
      </c>
    </row>
    <row r="4639" spans="1:28" ht="16.5" customHeight="1">
      <c r="A4639" s="183">
        <v>5087</v>
      </c>
      <c r="B4639" s="264" t="s">
        <v>5273</v>
      </c>
      <c r="C4639" s="265" t="s">
        <v>5184</v>
      </c>
      <c r="D4639" s="266" t="s">
        <v>5273</v>
      </c>
      <c r="E4639" s="215" t="s">
        <v>27</v>
      </c>
      <c r="F4639" s="264" t="s">
        <v>8013</v>
      </c>
      <c r="G4639" s="195" t="s">
        <v>8317</v>
      </c>
      <c r="H4639" s="264" t="str">
        <f>IFERROR(VLOOKUP(Table[[#This Row],[Activity Details of Assistance]],WHAT!E:F,2,FALSE),"")</f>
        <v># of estimated persons reached by mass-media campaign</v>
      </c>
      <c r="I4639" s="264"/>
      <c r="J4639">
        <v>1</v>
      </c>
      <c r="K4639" t="s">
        <v>8280</v>
      </c>
      <c r="L4639" s="219" t="s">
        <v>13</v>
      </c>
      <c r="M4639" t="s">
        <v>14</v>
      </c>
      <c r="N4639" t="s">
        <v>309</v>
      </c>
      <c r="O4639" t="s">
        <v>1606</v>
      </c>
      <c r="P4639" t="s">
        <v>6480</v>
      </c>
      <c r="Q4639" s="236">
        <v>44773</v>
      </c>
      <c r="R4639" s="236">
        <v>44896</v>
      </c>
      <c r="S4639" t="s">
        <v>8452</v>
      </c>
      <c r="T4639" s="267"/>
      <c r="U4639" s="267"/>
      <c r="V4639" s="267"/>
      <c r="W4639" s="267"/>
      <c r="X4639" s="268"/>
      <c r="Y4639" t="s">
        <v>8641</v>
      </c>
      <c r="Z4639" t="s">
        <v>8642</v>
      </c>
      <c r="AA4639" t="s">
        <v>8643</v>
      </c>
      <c r="AB4639" s="273" t="str">
        <f>_xlfn.IFNA(IF(Table[[#This Row],[Programme Partner]]&lt;&gt;Table[[#This Row],[Implementing Partner]],CONCATENATE(Table[[#This Row],[Programme Partner]],"-",Table[[#This Row],[Implementing Partner]]),Table[[#This Row],[Programme Partner]]),"")</f>
        <v>UNHCR-NGOF</v>
      </c>
    </row>
    <row r="4640" spans="1:28" ht="16.5" customHeight="1">
      <c r="A4640" s="183">
        <v>5088</v>
      </c>
      <c r="B4640" s="264" t="s">
        <v>5273</v>
      </c>
      <c r="C4640" s="265" t="s">
        <v>5184</v>
      </c>
      <c r="D4640" s="266" t="s">
        <v>5273</v>
      </c>
      <c r="E4640" s="215" t="s">
        <v>27</v>
      </c>
      <c r="F4640" s="264" t="s">
        <v>8013</v>
      </c>
      <c r="G4640" t="s">
        <v>8315</v>
      </c>
      <c r="H4640" s="264" t="str">
        <f>IFERROR(VLOOKUP(Table[[#This Row],[Activity Details of Assistance]],WHAT!E:F,2,FALSE),"")</f>
        <v># of handwashing station</v>
      </c>
      <c r="I4640" s="264"/>
      <c r="J4640">
        <v>9</v>
      </c>
      <c r="K4640" t="s">
        <v>8280</v>
      </c>
      <c r="L4640" s="219" t="s">
        <v>13</v>
      </c>
      <c r="M4640" t="s">
        <v>14</v>
      </c>
      <c r="N4640" t="s">
        <v>309</v>
      </c>
      <c r="O4640" t="s">
        <v>1606</v>
      </c>
      <c r="P4640" t="s">
        <v>6480</v>
      </c>
      <c r="Q4640" s="236">
        <v>44773</v>
      </c>
      <c r="R4640" s="236">
        <v>44896</v>
      </c>
      <c r="S4640" t="s">
        <v>8452</v>
      </c>
      <c r="T4640" s="267"/>
      <c r="U4640" s="267"/>
      <c r="V4640" s="267"/>
      <c r="W4640" s="267"/>
      <c r="X4640" s="268"/>
      <c r="Y4640" t="s">
        <v>8641</v>
      </c>
      <c r="Z4640" t="s">
        <v>8642</v>
      </c>
      <c r="AA4640" t="s">
        <v>8643</v>
      </c>
      <c r="AB4640" s="273" t="str">
        <f>_xlfn.IFNA(IF(Table[[#This Row],[Programme Partner]]&lt;&gt;Table[[#This Row],[Implementing Partner]],CONCATENATE(Table[[#This Row],[Programme Partner]],"-",Table[[#This Row],[Implementing Partner]]),Table[[#This Row],[Programme Partner]]),"")</f>
        <v>UNHCR-NGOF</v>
      </c>
    </row>
    <row r="4641" spans="1:28" ht="16.5" customHeight="1">
      <c r="A4641" s="183">
        <v>5089</v>
      </c>
      <c r="B4641" s="264" t="s">
        <v>5273</v>
      </c>
      <c r="C4641" s="265" t="s">
        <v>5184</v>
      </c>
      <c r="D4641" s="266" t="s">
        <v>5273</v>
      </c>
      <c r="E4641" s="215" t="s">
        <v>27</v>
      </c>
      <c r="F4641" s="264" t="s">
        <v>8013</v>
      </c>
      <c r="G4641" t="s">
        <v>8316</v>
      </c>
      <c r="H4641" s="264" t="str">
        <f>IFERROR(VLOOKUP(Table[[#This Row],[Activity Details of Assistance]],WHAT!E:F,2,FALSE),"")</f>
        <v># of household</v>
      </c>
      <c r="I4641" s="264"/>
      <c r="J4641">
        <v>296</v>
      </c>
      <c r="K4641" t="s">
        <v>8280</v>
      </c>
      <c r="L4641" s="219" t="s">
        <v>13</v>
      </c>
      <c r="M4641" t="s">
        <v>14</v>
      </c>
      <c r="N4641" t="s">
        <v>309</v>
      </c>
      <c r="O4641" t="s">
        <v>1606</v>
      </c>
      <c r="P4641" t="s">
        <v>6480</v>
      </c>
      <c r="Q4641" s="236">
        <v>44773</v>
      </c>
      <c r="R4641" s="236">
        <v>44896</v>
      </c>
      <c r="S4641" t="s">
        <v>8452</v>
      </c>
      <c r="T4641" s="267"/>
      <c r="U4641" s="267"/>
      <c r="V4641" s="267"/>
      <c r="W4641" s="267"/>
      <c r="X4641" s="268"/>
      <c r="Y4641" t="s">
        <v>8641</v>
      </c>
      <c r="Z4641" t="s">
        <v>8642</v>
      </c>
      <c r="AA4641" t="s">
        <v>8643</v>
      </c>
      <c r="AB4641" s="273" t="str">
        <f>_xlfn.IFNA(IF(Table[[#This Row],[Programme Partner]]&lt;&gt;Table[[#This Row],[Implementing Partner]],CONCATENATE(Table[[#This Row],[Programme Partner]],"-",Table[[#This Row],[Implementing Partner]]),Table[[#This Row],[Programme Partner]]),"")</f>
        <v>UNHCR-NGOF</v>
      </c>
    </row>
    <row r="4642" spans="1:28" ht="16.5" customHeight="1">
      <c r="A4642" s="183">
        <v>5090</v>
      </c>
      <c r="B4642" s="264" t="s">
        <v>5273</v>
      </c>
      <c r="C4642" s="265" t="s">
        <v>5184</v>
      </c>
      <c r="D4642" s="266" t="s">
        <v>5273</v>
      </c>
      <c r="E4642" s="215" t="s">
        <v>27</v>
      </c>
      <c r="F4642" s="264" t="s">
        <v>8013</v>
      </c>
      <c r="G4642" s="195" t="s">
        <v>8442</v>
      </c>
      <c r="H4642" s="264" t="str">
        <f>IFERROR(VLOOKUP(Table[[#This Row],[Activity Details of Assistance]],WHAT!E:F,2,FALSE),"")</f>
        <v># of facilities</v>
      </c>
      <c r="I4642" s="264"/>
      <c r="J4642">
        <v>24</v>
      </c>
      <c r="K4642" t="s">
        <v>8280</v>
      </c>
      <c r="L4642" s="219" t="s">
        <v>13</v>
      </c>
      <c r="M4642" t="s">
        <v>14</v>
      </c>
      <c r="N4642" t="s">
        <v>309</v>
      </c>
      <c r="O4642" t="s">
        <v>1606</v>
      </c>
      <c r="P4642" t="s">
        <v>6480</v>
      </c>
      <c r="Q4642" s="236">
        <v>44742</v>
      </c>
      <c r="R4642" s="236">
        <v>44896</v>
      </c>
      <c r="S4642" t="s">
        <v>8452</v>
      </c>
      <c r="T4642" s="267"/>
      <c r="U4642" s="267"/>
      <c r="V4642" s="267"/>
      <c r="W4642" s="267"/>
      <c r="X4642" s="268"/>
      <c r="Y4642" t="s">
        <v>8641</v>
      </c>
      <c r="Z4642" t="s">
        <v>8642</v>
      </c>
      <c r="AA4642" t="s">
        <v>8643</v>
      </c>
      <c r="AB4642" s="273" t="str">
        <f>_xlfn.IFNA(IF(Table[[#This Row],[Programme Partner]]&lt;&gt;Table[[#This Row],[Implementing Partner]],CONCATENATE(Table[[#This Row],[Programme Partner]],"-",Table[[#This Row],[Implementing Partner]]),Table[[#This Row],[Programme Partner]]),"")</f>
        <v>UNHCR-NGOF</v>
      </c>
    </row>
    <row r="4643" spans="1:28" ht="16.5" customHeight="1">
      <c r="A4643" s="183">
        <v>5091</v>
      </c>
      <c r="B4643" s="264" t="s">
        <v>5273</v>
      </c>
      <c r="C4643" s="265" t="s">
        <v>5184</v>
      </c>
      <c r="D4643" s="266" t="s">
        <v>5273</v>
      </c>
      <c r="E4643" s="215" t="s">
        <v>27</v>
      </c>
      <c r="F4643" s="264" t="s">
        <v>8014</v>
      </c>
      <c r="G4643" t="s">
        <v>8361</v>
      </c>
      <c r="H4643" s="264" t="str">
        <f>IFERROR(VLOOKUP(Table[[#This Row],[Activity Details of Assistance]],WHAT!E:F,2,FALSE),"")</f>
        <v># of plant</v>
      </c>
      <c r="I4643" s="264"/>
      <c r="J4643">
        <v>2</v>
      </c>
      <c r="K4643" t="s">
        <v>8280</v>
      </c>
      <c r="L4643" s="219" t="s">
        <v>13</v>
      </c>
      <c r="M4643" t="s">
        <v>14</v>
      </c>
      <c r="N4643" t="s">
        <v>309</v>
      </c>
      <c r="O4643" t="s">
        <v>1606</v>
      </c>
      <c r="P4643" t="s">
        <v>6480</v>
      </c>
      <c r="Q4643" s="236">
        <v>44773</v>
      </c>
      <c r="R4643" s="236">
        <v>44896</v>
      </c>
      <c r="S4643" t="s">
        <v>8452</v>
      </c>
      <c r="T4643" s="267"/>
      <c r="U4643" s="267"/>
      <c r="V4643" s="267"/>
      <c r="W4643" s="267"/>
      <c r="X4643" s="268"/>
      <c r="Y4643" t="s">
        <v>8641</v>
      </c>
      <c r="Z4643" t="s">
        <v>8642</v>
      </c>
      <c r="AA4643" t="s">
        <v>8643</v>
      </c>
      <c r="AB4643" s="273" t="str">
        <f>_xlfn.IFNA(IF(Table[[#This Row],[Programme Partner]]&lt;&gt;Table[[#This Row],[Implementing Partner]],CONCATENATE(Table[[#This Row],[Programme Partner]],"-",Table[[#This Row],[Implementing Partner]]),Table[[#This Row],[Programme Partner]]),"")</f>
        <v>UNHCR-NGOF</v>
      </c>
    </row>
    <row r="4644" spans="1:28" ht="16.5" customHeight="1">
      <c r="A4644" s="183">
        <v>5092</v>
      </c>
      <c r="B4644" s="264" t="s">
        <v>5273</v>
      </c>
      <c r="C4644" s="265" t="s">
        <v>5184</v>
      </c>
      <c r="D4644" s="266" t="s">
        <v>5273</v>
      </c>
      <c r="E4644" s="215" t="s">
        <v>27</v>
      </c>
      <c r="F4644" s="264" t="s">
        <v>8011</v>
      </c>
      <c r="G4644" t="s">
        <v>8355</v>
      </c>
      <c r="H4644" s="264" t="str">
        <f>IFERROR(VLOOKUP(Table[[#This Row],[Activity Details of Assistance]],WHAT!E:F,2,FALSE),"")</f>
        <v># of water network</v>
      </c>
      <c r="I4644" s="264"/>
      <c r="J4644">
        <v>1</v>
      </c>
      <c r="K4644" t="s">
        <v>8280</v>
      </c>
      <c r="L4644" s="219" t="s">
        <v>13</v>
      </c>
      <c r="M4644" t="s">
        <v>14</v>
      </c>
      <c r="N4644" t="s">
        <v>309</v>
      </c>
      <c r="O4644" t="s">
        <v>1607</v>
      </c>
      <c r="P4644" t="s">
        <v>4710</v>
      </c>
      <c r="Q4644" s="236">
        <v>44742</v>
      </c>
      <c r="R4644" s="236">
        <v>44896</v>
      </c>
      <c r="S4644" t="s">
        <v>8452</v>
      </c>
      <c r="T4644" s="267"/>
      <c r="U4644" s="267"/>
      <c r="V4644" s="267"/>
      <c r="W4644" s="267"/>
      <c r="X4644" s="268" t="s">
        <v>5756</v>
      </c>
      <c r="Y4644" t="s">
        <v>8641</v>
      </c>
      <c r="Z4644" t="s">
        <v>8642</v>
      </c>
      <c r="AA4644" t="s">
        <v>8643</v>
      </c>
      <c r="AB4644" s="273" t="str">
        <f>_xlfn.IFNA(IF(Table[[#This Row],[Programme Partner]]&lt;&gt;Table[[#This Row],[Implementing Partner]],CONCATENATE(Table[[#This Row],[Programme Partner]],"-",Table[[#This Row],[Implementing Partner]]),Table[[#This Row],[Programme Partner]]),"")</f>
        <v>UNHCR-NGOF</v>
      </c>
    </row>
    <row r="4645" spans="1:28" ht="16.5" customHeight="1">
      <c r="A4645" s="183">
        <v>5093</v>
      </c>
      <c r="B4645" s="264" t="s">
        <v>5273</v>
      </c>
      <c r="C4645" s="265" t="s">
        <v>5184</v>
      </c>
      <c r="D4645" s="266" t="s">
        <v>5273</v>
      </c>
      <c r="E4645" s="215" t="s">
        <v>27</v>
      </c>
      <c r="F4645" s="264" t="s">
        <v>8012</v>
      </c>
      <c r="G4645" s="195" t="s">
        <v>8585</v>
      </c>
      <c r="H4645" s="264" t="str">
        <f>IFERROR(VLOOKUP(Table[[#This Row],[Activity Details of Assistance]],WHAT!E:F,2,FALSE),"")</f>
        <v xml:space="preserve"># of door </v>
      </c>
      <c r="I4645" s="264"/>
      <c r="J4645">
        <v>2</v>
      </c>
      <c r="K4645" t="s">
        <v>8280</v>
      </c>
      <c r="L4645" s="219" t="s">
        <v>13</v>
      </c>
      <c r="M4645" t="s">
        <v>14</v>
      </c>
      <c r="N4645" t="s">
        <v>309</v>
      </c>
      <c r="O4645" t="s">
        <v>1607</v>
      </c>
      <c r="P4645" t="s">
        <v>4710</v>
      </c>
      <c r="Q4645" s="236">
        <v>44592</v>
      </c>
      <c r="R4645" s="236">
        <v>44896</v>
      </c>
      <c r="S4645" t="s">
        <v>8452</v>
      </c>
      <c r="T4645" s="267"/>
      <c r="U4645" s="267"/>
      <c r="V4645" s="267"/>
      <c r="W4645" s="267"/>
      <c r="X4645" s="268"/>
      <c r="Y4645" t="s">
        <v>8641</v>
      </c>
      <c r="Z4645" t="s">
        <v>8642</v>
      </c>
      <c r="AA4645" t="s">
        <v>8643</v>
      </c>
      <c r="AB4645" s="273" t="str">
        <f>_xlfn.IFNA(IF(Table[[#This Row],[Programme Partner]]&lt;&gt;Table[[#This Row],[Implementing Partner]],CONCATENATE(Table[[#This Row],[Programme Partner]],"-",Table[[#This Row],[Implementing Partner]]),Table[[#This Row],[Programme Partner]]),"")</f>
        <v>UNHCR-NGOF</v>
      </c>
    </row>
    <row r="4646" spans="1:28" ht="16.5" customHeight="1">
      <c r="A4646" s="183">
        <v>5094</v>
      </c>
      <c r="B4646" s="264" t="s">
        <v>5273</v>
      </c>
      <c r="C4646" s="265" t="s">
        <v>5184</v>
      </c>
      <c r="D4646" s="266" t="s">
        <v>5273</v>
      </c>
      <c r="E4646" s="215" t="s">
        <v>27</v>
      </c>
      <c r="F4646" s="264" t="s">
        <v>8012</v>
      </c>
      <c r="G4646" t="s">
        <v>8359</v>
      </c>
      <c r="H4646" s="264" t="str">
        <f>IFERROR(VLOOKUP(Table[[#This Row],[Activity Details of Assistance]],WHAT!E:F,2,FALSE),"")</f>
        <v># of FSM Site</v>
      </c>
      <c r="I4646" s="264"/>
      <c r="J4646">
        <v>4</v>
      </c>
      <c r="K4646" t="s">
        <v>8280</v>
      </c>
      <c r="L4646" s="219" t="s">
        <v>13</v>
      </c>
      <c r="M4646" t="s">
        <v>14</v>
      </c>
      <c r="N4646" t="s">
        <v>309</v>
      </c>
      <c r="O4646" t="s">
        <v>1607</v>
      </c>
      <c r="P4646" t="s">
        <v>4710</v>
      </c>
      <c r="Q4646" s="236">
        <v>44773</v>
      </c>
      <c r="R4646" s="236">
        <v>44896</v>
      </c>
      <c r="S4646" t="s">
        <v>8452</v>
      </c>
      <c r="T4646" s="267"/>
      <c r="U4646" s="267"/>
      <c r="V4646" s="267"/>
      <c r="W4646" s="267"/>
      <c r="X4646" s="268"/>
      <c r="Y4646" t="s">
        <v>8641</v>
      </c>
      <c r="Z4646" t="s">
        <v>8642</v>
      </c>
      <c r="AA4646" t="s">
        <v>8643</v>
      </c>
      <c r="AB4646" s="273" t="str">
        <f>_xlfn.IFNA(IF(Table[[#This Row],[Programme Partner]]&lt;&gt;Table[[#This Row],[Implementing Partner]],CONCATENATE(Table[[#This Row],[Programme Partner]],"-",Table[[#This Row],[Implementing Partner]]),Table[[#This Row],[Programme Partner]]),"")</f>
        <v>UNHCR-NGOF</v>
      </c>
    </row>
    <row r="4647" spans="1:28" ht="16.5" customHeight="1">
      <c r="A4647" s="183">
        <v>5095</v>
      </c>
      <c r="B4647" s="264" t="s">
        <v>5273</v>
      </c>
      <c r="C4647" s="265" t="s">
        <v>5184</v>
      </c>
      <c r="D4647" s="266" t="s">
        <v>5273</v>
      </c>
      <c r="E4647" s="215" t="s">
        <v>27</v>
      </c>
      <c r="F4647" s="264" t="s">
        <v>8012</v>
      </c>
      <c r="G4647" t="s">
        <v>8356</v>
      </c>
      <c r="H4647" s="264" t="str">
        <f>IFERROR(VLOOKUP(Table[[#This Row],[Activity Details of Assistance]],WHAT!E:F,2,FALSE),"")</f>
        <v># of FSM Site</v>
      </c>
      <c r="I4647" s="264"/>
      <c r="J4647">
        <v>2</v>
      </c>
      <c r="K4647" t="s">
        <v>8280</v>
      </c>
      <c r="L4647" s="219" t="s">
        <v>13</v>
      </c>
      <c r="M4647" t="s">
        <v>14</v>
      </c>
      <c r="N4647" t="s">
        <v>309</v>
      </c>
      <c r="O4647" t="s">
        <v>1607</v>
      </c>
      <c r="P4647" t="s">
        <v>4710</v>
      </c>
      <c r="Q4647" s="236">
        <v>44773</v>
      </c>
      <c r="R4647" s="236">
        <v>44896</v>
      </c>
      <c r="S4647" t="s">
        <v>8452</v>
      </c>
      <c r="T4647" s="267"/>
      <c r="U4647" s="267"/>
      <c r="V4647" s="267"/>
      <c r="W4647" s="267"/>
      <c r="X4647" s="268"/>
      <c r="Y4647" t="s">
        <v>8641</v>
      </c>
      <c r="Z4647" t="s">
        <v>8642</v>
      </c>
      <c r="AA4647" t="s">
        <v>8643</v>
      </c>
      <c r="AB4647" s="273" t="str">
        <f>_xlfn.IFNA(IF(Table[[#This Row],[Programme Partner]]&lt;&gt;Table[[#This Row],[Implementing Partner]],CONCATENATE(Table[[#This Row],[Programme Partner]],"-",Table[[#This Row],[Implementing Partner]]),Table[[#This Row],[Programme Partner]]),"")</f>
        <v>UNHCR-NGOF</v>
      </c>
    </row>
    <row r="4648" spans="1:28" ht="16.5" customHeight="1">
      <c r="A4648" s="183">
        <v>5096</v>
      </c>
      <c r="B4648" s="264" t="s">
        <v>5273</v>
      </c>
      <c r="C4648" s="265" t="s">
        <v>5184</v>
      </c>
      <c r="D4648" s="266" t="s">
        <v>5273</v>
      </c>
      <c r="E4648" s="215" t="s">
        <v>27</v>
      </c>
      <c r="F4648" s="264" t="s">
        <v>8012</v>
      </c>
      <c r="G4648" s="195" t="s">
        <v>8586</v>
      </c>
      <c r="H4648" s="264" t="str">
        <f>IFERROR(VLOOKUP(Table[[#This Row],[Activity Details of Assistance]],WHAT!E:F,2,FALSE),"")</f>
        <v># of door</v>
      </c>
      <c r="I4648" s="264"/>
      <c r="J4648">
        <v>183</v>
      </c>
      <c r="K4648" t="s">
        <v>8280</v>
      </c>
      <c r="L4648" s="219" t="s">
        <v>13</v>
      </c>
      <c r="M4648" t="s">
        <v>14</v>
      </c>
      <c r="N4648" t="s">
        <v>309</v>
      </c>
      <c r="O4648" t="s">
        <v>1607</v>
      </c>
      <c r="P4648" t="s">
        <v>4710</v>
      </c>
      <c r="Q4648" s="236">
        <v>44773</v>
      </c>
      <c r="R4648" s="236">
        <v>44896</v>
      </c>
      <c r="S4648" t="s">
        <v>8452</v>
      </c>
      <c r="T4648" s="267"/>
      <c r="U4648" s="267"/>
      <c r="V4648" s="267"/>
      <c r="W4648" s="267"/>
      <c r="X4648" s="268"/>
      <c r="Y4648" t="s">
        <v>8641</v>
      </c>
      <c r="Z4648" t="s">
        <v>8642</v>
      </c>
      <c r="AA4648" t="s">
        <v>8643</v>
      </c>
      <c r="AB4648" s="273" t="str">
        <f>_xlfn.IFNA(IF(Table[[#This Row],[Programme Partner]]&lt;&gt;Table[[#This Row],[Implementing Partner]],CONCATENATE(Table[[#This Row],[Programme Partner]],"-",Table[[#This Row],[Implementing Partner]]),Table[[#This Row],[Programme Partner]]),"")</f>
        <v>UNHCR-NGOF</v>
      </c>
    </row>
    <row r="4649" spans="1:28" ht="16.5" customHeight="1">
      <c r="A4649" s="183">
        <v>5097</v>
      </c>
      <c r="B4649" s="264" t="s">
        <v>5273</v>
      </c>
      <c r="C4649" s="265" t="s">
        <v>5184</v>
      </c>
      <c r="D4649" s="266" t="s">
        <v>5273</v>
      </c>
      <c r="E4649" s="215" t="s">
        <v>27</v>
      </c>
      <c r="F4649" s="264" t="s">
        <v>8012</v>
      </c>
      <c r="G4649" t="s">
        <v>8357</v>
      </c>
      <c r="H4649" s="264" t="str">
        <f>IFERROR(VLOOKUP(Table[[#This Row],[Activity Details of Assistance]],WHAT!E:F,2,FALSE),"")</f>
        <v># of door</v>
      </c>
      <c r="I4649" s="264"/>
      <c r="J4649">
        <v>488</v>
      </c>
      <c r="K4649" t="s">
        <v>8280</v>
      </c>
      <c r="L4649" s="219" t="s">
        <v>13</v>
      </c>
      <c r="M4649" t="s">
        <v>14</v>
      </c>
      <c r="N4649" t="s">
        <v>309</v>
      </c>
      <c r="O4649" t="s">
        <v>1607</v>
      </c>
      <c r="P4649" t="s">
        <v>4710</v>
      </c>
      <c r="Q4649" s="236">
        <v>44773</v>
      </c>
      <c r="R4649" s="236">
        <v>44896</v>
      </c>
      <c r="S4649" t="s">
        <v>8452</v>
      </c>
      <c r="T4649" s="267"/>
      <c r="U4649" s="267"/>
      <c r="V4649" s="267"/>
      <c r="W4649" s="267"/>
      <c r="X4649" s="268"/>
      <c r="Y4649" t="s">
        <v>8641</v>
      </c>
      <c r="Z4649" t="s">
        <v>8642</v>
      </c>
      <c r="AA4649" t="s">
        <v>8643</v>
      </c>
      <c r="AB4649" s="273" t="str">
        <f>_xlfn.IFNA(IF(Table[[#This Row],[Programme Partner]]&lt;&gt;Table[[#This Row],[Implementing Partner]],CONCATENATE(Table[[#This Row],[Programme Partner]],"-",Table[[#This Row],[Implementing Partner]]),Table[[#This Row],[Programme Partner]]),"")</f>
        <v>UNHCR-NGOF</v>
      </c>
    </row>
    <row r="4650" spans="1:28" ht="16.5" customHeight="1">
      <c r="A4650" s="183">
        <v>5098</v>
      </c>
      <c r="B4650" s="264" t="s">
        <v>5273</v>
      </c>
      <c r="C4650" s="265" t="s">
        <v>5184</v>
      </c>
      <c r="D4650" s="266" t="s">
        <v>5273</v>
      </c>
      <c r="E4650" s="215" t="s">
        <v>27</v>
      </c>
      <c r="F4650" s="264" t="s">
        <v>8013</v>
      </c>
      <c r="G4650" t="s">
        <v>8313</v>
      </c>
      <c r="H4650" s="264" t="str">
        <f>IFERROR(VLOOKUP(Table[[#This Row],[Activity Details of Assistance]],WHAT!E:F,2,FALSE),"")</f>
        <v># of HP sessions at community level</v>
      </c>
      <c r="I4650" s="264"/>
      <c r="J4650">
        <v>66</v>
      </c>
      <c r="K4650" t="s">
        <v>8280</v>
      </c>
      <c r="L4650" s="219" t="s">
        <v>13</v>
      </c>
      <c r="M4650" t="s">
        <v>14</v>
      </c>
      <c r="N4650" t="s">
        <v>309</v>
      </c>
      <c r="O4650" t="s">
        <v>1607</v>
      </c>
      <c r="P4650" t="s">
        <v>4710</v>
      </c>
      <c r="Q4650" s="236">
        <v>44773</v>
      </c>
      <c r="R4650" s="236">
        <v>44896</v>
      </c>
      <c r="S4650" t="s">
        <v>8452</v>
      </c>
      <c r="T4650" s="267"/>
      <c r="U4650" s="267"/>
      <c r="V4650" s="267"/>
      <c r="W4650" s="267"/>
      <c r="X4650" s="268"/>
      <c r="Y4650" t="s">
        <v>8641</v>
      </c>
      <c r="Z4650" t="s">
        <v>8642</v>
      </c>
      <c r="AA4650" t="s">
        <v>8643</v>
      </c>
      <c r="AB4650" s="273" t="str">
        <f>_xlfn.IFNA(IF(Table[[#This Row],[Programme Partner]]&lt;&gt;Table[[#This Row],[Implementing Partner]],CONCATENATE(Table[[#This Row],[Programme Partner]],"-",Table[[#This Row],[Implementing Partner]]),Table[[#This Row],[Programme Partner]]),"")</f>
        <v>UNHCR-NGOF</v>
      </c>
    </row>
    <row r="4651" spans="1:28" ht="16.5" customHeight="1">
      <c r="A4651" s="183">
        <v>5099</v>
      </c>
      <c r="B4651" s="264" t="s">
        <v>5273</v>
      </c>
      <c r="C4651" s="265" t="s">
        <v>5184</v>
      </c>
      <c r="D4651" s="266" t="s">
        <v>5273</v>
      </c>
      <c r="E4651" s="215" t="s">
        <v>27</v>
      </c>
      <c r="F4651" s="264" t="s">
        <v>8013</v>
      </c>
      <c r="G4651" s="195" t="s">
        <v>8314</v>
      </c>
      <c r="H4651" s="264" t="str">
        <f>IFERROR(VLOOKUP(Table[[#This Row],[Activity Details of Assistance]],WHAT!E:F,2,FALSE),"")</f>
        <v># of HP sessions at HH level</v>
      </c>
      <c r="I4651" s="264"/>
      <c r="J4651">
        <v>1436</v>
      </c>
      <c r="K4651" t="s">
        <v>8280</v>
      </c>
      <c r="L4651" s="219" t="s">
        <v>13</v>
      </c>
      <c r="M4651" t="s">
        <v>14</v>
      </c>
      <c r="N4651" t="s">
        <v>309</v>
      </c>
      <c r="O4651" t="s">
        <v>1607</v>
      </c>
      <c r="P4651" t="s">
        <v>4710</v>
      </c>
      <c r="Q4651" s="236">
        <v>44773</v>
      </c>
      <c r="R4651" s="236">
        <v>44896</v>
      </c>
      <c r="S4651" t="s">
        <v>8452</v>
      </c>
      <c r="T4651" s="267"/>
      <c r="U4651" s="267"/>
      <c r="V4651" s="267"/>
      <c r="W4651" s="267"/>
      <c r="X4651" s="268"/>
      <c r="Y4651" t="s">
        <v>8641</v>
      </c>
      <c r="Z4651" t="s">
        <v>8642</v>
      </c>
      <c r="AA4651" t="s">
        <v>8643</v>
      </c>
      <c r="AB4651" s="273" t="str">
        <f>_xlfn.IFNA(IF(Table[[#This Row],[Programme Partner]]&lt;&gt;Table[[#This Row],[Implementing Partner]],CONCATENATE(Table[[#This Row],[Programme Partner]],"-",Table[[#This Row],[Implementing Partner]]),Table[[#This Row],[Programme Partner]]),"")</f>
        <v>UNHCR-NGOF</v>
      </c>
    </row>
    <row r="4652" spans="1:28" ht="16.5" customHeight="1">
      <c r="A4652" s="183">
        <v>5100</v>
      </c>
      <c r="B4652" s="264" t="s">
        <v>5273</v>
      </c>
      <c r="C4652" s="265" t="s">
        <v>5184</v>
      </c>
      <c r="D4652" s="266" t="s">
        <v>5273</v>
      </c>
      <c r="E4652" s="215" t="s">
        <v>27</v>
      </c>
      <c r="F4652" s="264" t="s">
        <v>8013</v>
      </c>
      <c r="G4652" t="s">
        <v>8374</v>
      </c>
      <c r="H4652" s="264" t="str">
        <f>IFERROR(VLOOKUP(Table[[#This Row],[Activity Details of Assistance]],WHAT!E:F,2,FALSE),"")</f>
        <v># of HP sessions at institution level</v>
      </c>
      <c r="I4652" s="264"/>
      <c r="J4652">
        <v>5</v>
      </c>
      <c r="K4652" t="s">
        <v>8280</v>
      </c>
      <c r="L4652" s="219" t="s">
        <v>13</v>
      </c>
      <c r="M4652" t="s">
        <v>14</v>
      </c>
      <c r="N4652" t="s">
        <v>309</v>
      </c>
      <c r="O4652" t="s">
        <v>1607</v>
      </c>
      <c r="P4652" t="s">
        <v>4710</v>
      </c>
      <c r="Q4652" s="236">
        <v>44773</v>
      </c>
      <c r="R4652" s="236">
        <v>44896</v>
      </c>
      <c r="S4652" t="s">
        <v>8452</v>
      </c>
      <c r="T4652" s="267"/>
      <c r="U4652" s="267"/>
      <c r="V4652" s="267"/>
      <c r="W4652" s="267"/>
      <c r="X4652" s="268"/>
      <c r="Y4652" t="s">
        <v>8641</v>
      </c>
      <c r="Z4652" t="s">
        <v>8642</v>
      </c>
      <c r="AA4652" t="s">
        <v>8643</v>
      </c>
      <c r="AB4652" s="273" t="str">
        <f>_xlfn.IFNA(IF(Table[[#This Row],[Programme Partner]]&lt;&gt;Table[[#This Row],[Implementing Partner]],CONCATENATE(Table[[#This Row],[Programme Partner]],"-",Table[[#This Row],[Implementing Partner]]),Table[[#This Row],[Programme Partner]]),"")</f>
        <v>UNHCR-NGOF</v>
      </c>
    </row>
    <row r="4653" spans="1:28" ht="16.5" customHeight="1">
      <c r="A4653" s="183">
        <v>5101</v>
      </c>
      <c r="B4653" s="264" t="s">
        <v>5273</v>
      </c>
      <c r="C4653" s="265" t="s">
        <v>5184</v>
      </c>
      <c r="D4653" s="266" t="s">
        <v>5273</v>
      </c>
      <c r="E4653" s="215" t="s">
        <v>27</v>
      </c>
      <c r="F4653" s="264" t="s">
        <v>8013</v>
      </c>
      <c r="G4653" t="s">
        <v>8315</v>
      </c>
      <c r="H4653" s="264" t="str">
        <f>IFERROR(VLOOKUP(Table[[#This Row],[Activity Details of Assistance]],WHAT!E:F,2,FALSE),"")</f>
        <v># of handwashing station</v>
      </c>
      <c r="I4653" s="264"/>
      <c r="J4653">
        <v>1</v>
      </c>
      <c r="K4653" t="s">
        <v>8280</v>
      </c>
      <c r="L4653" s="219" t="s">
        <v>13</v>
      </c>
      <c r="M4653" t="s">
        <v>14</v>
      </c>
      <c r="N4653" t="s">
        <v>309</v>
      </c>
      <c r="O4653" t="s">
        <v>1607</v>
      </c>
      <c r="P4653" t="s">
        <v>4710</v>
      </c>
      <c r="Q4653" s="236">
        <v>44773</v>
      </c>
      <c r="R4653" s="236">
        <v>44896</v>
      </c>
      <c r="S4653" t="s">
        <v>8452</v>
      </c>
      <c r="T4653" s="267"/>
      <c r="U4653" s="267"/>
      <c r="V4653" s="267"/>
      <c r="W4653" s="267"/>
      <c r="X4653" s="268"/>
      <c r="Y4653" t="s">
        <v>8641</v>
      </c>
      <c r="Z4653" t="s">
        <v>8642</v>
      </c>
      <c r="AA4653" t="s">
        <v>8643</v>
      </c>
      <c r="AB4653" s="273" t="str">
        <f>_xlfn.IFNA(IF(Table[[#This Row],[Programme Partner]]&lt;&gt;Table[[#This Row],[Implementing Partner]],CONCATENATE(Table[[#This Row],[Programme Partner]],"-",Table[[#This Row],[Implementing Partner]]),Table[[#This Row],[Programme Partner]]),"")</f>
        <v>UNHCR-NGOF</v>
      </c>
    </row>
    <row r="4654" spans="1:28" ht="16.5" customHeight="1">
      <c r="A4654" s="183">
        <v>5102</v>
      </c>
      <c r="B4654" s="264" t="s">
        <v>5273</v>
      </c>
      <c r="C4654" s="265" t="s">
        <v>5184</v>
      </c>
      <c r="D4654" s="266" t="s">
        <v>5273</v>
      </c>
      <c r="E4654" s="215" t="s">
        <v>27</v>
      </c>
      <c r="F4654" s="264" t="s">
        <v>8013</v>
      </c>
      <c r="G4654" s="195" t="s">
        <v>8316</v>
      </c>
      <c r="H4654" s="264" t="str">
        <f>IFERROR(VLOOKUP(Table[[#This Row],[Activity Details of Assistance]],WHAT!E:F,2,FALSE),"")</f>
        <v># of household</v>
      </c>
      <c r="I4654" s="264"/>
      <c r="J4654">
        <v>98</v>
      </c>
      <c r="K4654" t="s">
        <v>8280</v>
      </c>
      <c r="L4654" s="219" t="s">
        <v>13</v>
      </c>
      <c r="M4654" t="s">
        <v>14</v>
      </c>
      <c r="N4654" t="s">
        <v>309</v>
      </c>
      <c r="O4654" t="s">
        <v>1607</v>
      </c>
      <c r="P4654" t="s">
        <v>4710</v>
      </c>
      <c r="Q4654" s="236">
        <v>44773</v>
      </c>
      <c r="R4654" s="236">
        <v>44896</v>
      </c>
      <c r="S4654" t="s">
        <v>8452</v>
      </c>
      <c r="T4654" s="267"/>
      <c r="U4654" s="267"/>
      <c r="V4654" s="267"/>
      <c r="W4654" s="267"/>
      <c r="X4654" s="268"/>
      <c r="Y4654" t="s">
        <v>8641</v>
      </c>
      <c r="Z4654" t="s">
        <v>8642</v>
      </c>
      <c r="AA4654" t="s">
        <v>8643</v>
      </c>
      <c r="AB4654" s="273" t="str">
        <f>_xlfn.IFNA(IF(Table[[#This Row],[Programme Partner]]&lt;&gt;Table[[#This Row],[Implementing Partner]],CONCATENATE(Table[[#This Row],[Programme Partner]],"-",Table[[#This Row],[Implementing Partner]]),Table[[#This Row],[Programme Partner]]),"")</f>
        <v>UNHCR-NGOF</v>
      </c>
    </row>
    <row r="4655" spans="1:28" ht="16.5" customHeight="1">
      <c r="A4655" s="183">
        <v>5103</v>
      </c>
      <c r="B4655" s="264" t="s">
        <v>5273</v>
      </c>
      <c r="C4655" s="265" t="s">
        <v>5184</v>
      </c>
      <c r="D4655" s="266" t="s">
        <v>5273</v>
      </c>
      <c r="E4655" s="215" t="s">
        <v>27</v>
      </c>
      <c r="F4655" s="264" t="s">
        <v>8013</v>
      </c>
      <c r="G4655" t="s">
        <v>8442</v>
      </c>
      <c r="H4655" s="264" t="str">
        <f>IFERROR(VLOOKUP(Table[[#This Row],[Activity Details of Assistance]],WHAT!E:F,2,FALSE),"")</f>
        <v># of facilities</v>
      </c>
      <c r="I4655" s="264"/>
      <c r="J4655">
        <v>32</v>
      </c>
      <c r="K4655" t="s">
        <v>8280</v>
      </c>
      <c r="L4655" s="219" t="s">
        <v>13</v>
      </c>
      <c r="M4655" t="s">
        <v>14</v>
      </c>
      <c r="N4655" t="s">
        <v>309</v>
      </c>
      <c r="O4655" t="s">
        <v>1607</v>
      </c>
      <c r="P4655" t="s">
        <v>4710</v>
      </c>
      <c r="Q4655" s="236">
        <v>44742</v>
      </c>
      <c r="R4655" s="236">
        <v>44896</v>
      </c>
      <c r="S4655" t="s">
        <v>8452</v>
      </c>
      <c r="T4655" s="267"/>
      <c r="U4655" s="267"/>
      <c r="V4655" s="267"/>
      <c r="W4655" s="267"/>
      <c r="X4655" s="268"/>
      <c r="Y4655" t="s">
        <v>8641</v>
      </c>
      <c r="Z4655" t="s">
        <v>8642</v>
      </c>
      <c r="AA4655" t="s">
        <v>8643</v>
      </c>
      <c r="AB4655" s="273" t="str">
        <f>_xlfn.IFNA(IF(Table[[#This Row],[Programme Partner]]&lt;&gt;Table[[#This Row],[Implementing Partner]],CONCATENATE(Table[[#This Row],[Programme Partner]],"-",Table[[#This Row],[Implementing Partner]]),Table[[#This Row],[Programme Partner]]),"")</f>
        <v>UNHCR-NGOF</v>
      </c>
    </row>
    <row r="4656" spans="1:28" ht="16.5" customHeight="1">
      <c r="A4656" s="183">
        <v>5104</v>
      </c>
      <c r="B4656" s="264" t="s">
        <v>5273</v>
      </c>
      <c r="C4656" s="265" t="s">
        <v>5184</v>
      </c>
      <c r="D4656" s="266" t="s">
        <v>5273</v>
      </c>
      <c r="E4656" s="215" t="s">
        <v>27</v>
      </c>
      <c r="F4656" s="264" t="s">
        <v>8014</v>
      </c>
      <c r="G4656" t="s">
        <v>8361</v>
      </c>
      <c r="H4656" s="264" t="str">
        <f>IFERROR(VLOOKUP(Table[[#This Row],[Activity Details of Assistance]],WHAT!E:F,2,FALSE),"")</f>
        <v># of plant</v>
      </c>
      <c r="I4656" s="264"/>
      <c r="J4656">
        <v>1</v>
      </c>
      <c r="K4656" t="s">
        <v>8280</v>
      </c>
      <c r="L4656" s="219" t="s">
        <v>13</v>
      </c>
      <c r="M4656" t="s">
        <v>14</v>
      </c>
      <c r="N4656" t="s">
        <v>309</v>
      </c>
      <c r="O4656" t="s">
        <v>1607</v>
      </c>
      <c r="P4656" t="s">
        <v>4710</v>
      </c>
      <c r="Q4656" s="236">
        <v>44773</v>
      </c>
      <c r="R4656" s="236">
        <v>44896</v>
      </c>
      <c r="S4656" t="s">
        <v>8452</v>
      </c>
      <c r="T4656" s="267"/>
      <c r="U4656" s="267"/>
      <c r="V4656" s="267"/>
      <c r="W4656" s="267"/>
      <c r="X4656" s="268"/>
      <c r="Y4656" t="s">
        <v>8641</v>
      </c>
      <c r="Z4656" t="s">
        <v>8642</v>
      </c>
      <c r="AA4656" t="s">
        <v>8643</v>
      </c>
      <c r="AB4656" s="273" t="str">
        <f>_xlfn.IFNA(IF(Table[[#This Row],[Programme Partner]]&lt;&gt;Table[[#This Row],[Implementing Partner]],CONCATENATE(Table[[#This Row],[Programme Partner]],"-",Table[[#This Row],[Implementing Partner]]),Table[[#This Row],[Programme Partner]]),"")</f>
        <v>UNHCR-NGOF</v>
      </c>
    </row>
    <row r="4657" spans="1:28" ht="16.5" customHeight="1">
      <c r="A4657" s="183">
        <v>5105</v>
      </c>
      <c r="B4657" s="264" t="s">
        <v>5273</v>
      </c>
      <c r="C4657" s="265" t="s">
        <v>5184</v>
      </c>
      <c r="D4657" s="266" t="s">
        <v>5273</v>
      </c>
      <c r="E4657" s="215" t="s">
        <v>27</v>
      </c>
      <c r="F4657" s="264" t="s">
        <v>8011</v>
      </c>
      <c r="G4657" t="s">
        <v>8355</v>
      </c>
      <c r="H4657" s="264" t="str">
        <f>IFERROR(VLOOKUP(Table[[#This Row],[Activity Details of Assistance]],WHAT!E:F,2,FALSE),"")</f>
        <v># of water network</v>
      </c>
      <c r="I4657" s="264"/>
      <c r="J4657">
        <v>3</v>
      </c>
      <c r="K4657" t="s">
        <v>8280</v>
      </c>
      <c r="L4657" s="219" t="s">
        <v>13</v>
      </c>
      <c r="M4657" t="s">
        <v>14</v>
      </c>
      <c r="N4657" t="s">
        <v>309</v>
      </c>
      <c r="O4657" t="s">
        <v>1607</v>
      </c>
      <c r="P4657" t="s">
        <v>4710</v>
      </c>
      <c r="Q4657" s="236">
        <v>44773</v>
      </c>
      <c r="R4657" s="236">
        <v>44896</v>
      </c>
      <c r="S4657" t="s">
        <v>8452</v>
      </c>
      <c r="T4657" s="267"/>
      <c r="U4657" s="267"/>
      <c r="V4657" s="267"/>
      <c r="W4657" s="267"/>
      <c r="X4657" s="268"/>
      <c r="Y4657" t="s">
        <v>8641</v>
      </c>
      <c r="Z4657" t="s">
        <v>8642</v>
      </c>
      <c r="AA4657" t="s">
        <v>8643</v>
      </c>
      <c r="AB4657" s="273" t="str">
        <f>_xlfn.IFNA(IF(Table[[#This Row],[Programme Partner]]&lt;&gt;Table[[#This Row],[Implementing Partner]],CONCATENATE(Table[[#This Row],[Programme Partner]],"-",Table[[#This Row],[Implementing Partner]]),Table[[#This Row],[Programme Partner]]),"")</f>
        <v>UNHCR-NGOF</v>
      </c>
    </row>
    <row r="4658" spans="1:28" ht="16.5" customHeight="1">
      <c r="A4658" s="183">
        <v>5106</v>
      </c>
      <c r="B4658" s="264" t="s">
        <v>5273</v>
      </c>
      <c r="C4658" s="265" t="s">
        <v>5184</v>
      </c>
      <c r="D4658" s="266" t="s">
        <v>5273</v>
      </c>
      <c r="E4658" s="215" t="s">
        <v>27</v>
      </c>
      <c r="F4658" s="264" t="s">
        <v>8012</v>
      </c>
      <c r="G4658" s="195" t="s">
        <v>8586</v>
      </c>
      <c r="H4658" s="264" t="str">
        <f>IFERROR(VLOOKUP(Table[[#This Row],[Activity Details of Assistance]],WHAT!E:F,2,FALSE),"")</f>
        <v># of door</v>
      </c>
      <c r="I4658" s="264"/>
      <c r="J4658">
        <v>8</v>
      </c>
      <c r="K4658" t="s">
        <v>8280</v>
      </c>
      <c r="L4658" s="219" t="s">
        <v>13</v>
      </c>
      <c r="M4658" t="s">
        <v>14</v>
      </c>
      <c r="N4658" t="s">
        <v>309</v>
      </c>
      <c r="O4658" t="s">
        <v>1607</v>
      </c>
      <c r="P4658" t="s">
        <v>4710</v>
      </c>
      <c r="Q4658" s="236">
        <v>44773</v>
      </c>
      <c r="R4658" s="236">
        <v>44896</v>
      </c>
      <c r="S4658" t="s">
        <v>8452</v>
      </c>
      <c r="T4658" s="267"/>
      <c r="U4658" s="267"/>
      <c r="V4658" s="267"/>
      <c r="W4658" s="267"/>
      <c r="X4658" s="268" t="s">
        <v>5756</v>
      </c>
      <c r="Y4658" t="s">
        <v>8641</v>
      </c>
      <c r="Z4658" t="s">
        <v>8642</v>
      </c>
      <c r="AA4658" t="s">
        <v>8643</v>
      </c>
      <c r="AB4658" s="273" t="str">
        <f>_xlfn.IFNA(IF(Table[[#This Row],[Programme Partner]]&lt;&gt;Table[[#This Row],[Implementing Partner]],CONCATENATE(Table[[#This Row],[Programme Partner]],"-",Table[[#This Row],[Implementing Partner]]),Table[[#This Row],[Programme Partner]]),"")</f>
        <v>UNHCR-NGOF</v>
      </c>
    </row>
    <row r="4659" spans="1:28" ht="16.5" customHeight="1">
      <c r="A4659" s="183">
        <v>5107</v>
      </c>
      <c r="B4659" s="264" t="s">
        <v>5273</v>
      </c>
      <c r="C4659" s="265" t="s">
        <v>5184</v>
      </c>
      <c r="D4659" s="266" t="s">
        <v>5273</v>
      </c>
      <c r="E4659" s="215" t="s">
        <v>27</v>
      </c>
      <c r="F4659" s="264" t="s">
        <v>8012</v>
      </c>
      <c r="G4659" t="s">
        <v>8357</v>
      </c>
      <c r="H4659" s="264" t="str">
        <f>IFERROR(VLOOKUP(Table[[#This Row],[Activity Details of Assistance]],WHAT!E:F,2,FALSE),"")</f>
        <v># of door</v>
      </c>
      <c r="I4659" s="264"/>
      <c r="J4659">
        <v>12</v>
      </c>
      <c r="K4659" t="s">
        <v>8280</v>
      </c>
      <c r="L4659" s="219" t="s">
        <v>13</v>
      </c>
      <c r="M4659" t="s">
        <v>14</v>
      </c>
      <c r="N4659" t="s">
        <v>309</v>
      </c>
      <c r="O4659" t="s">
        <v>1607</v>
      </c>
      <c r="P4659" t="s">
        <v>4710</v>
      </c>
      <c r="Q4659" s="236">
        <v>44773</v>
      </c>
      <c r="R4659" s="236">
        <v>44896</v>
      </c>
      <c r="S4659" t="s">
        <v>8452</v>
      </c>
      <c r="T4659" s="267"/>
      <c r="U4659" s="267"/>
      <c r="V4659" s="267"/>
      <c r="W4659" s="267"/>
      <c r="X4659" s="268"/>
      <c r="Y4659" t="s">
        <v>8641</v>
      </c>
      <c r="Z4659" t="s">
        <v>8642</v>
      </c>
      <c r="AA4659" t="s">
        <v>8643</v>
      </c>
      <c r="AB4659" s="273" t="str">
        <f>_xlfn.IFNA(IF(Table[[#This Row],[Programme Partner]]&lt;&gt;Table[[#This Row],[Implementing Partner]],CONCATENATE(Table[[#This Row],[Programme Partner]],"-",Table[[#This Row],[Implementing Partner]]),Table[[#This Row],[Programme Partner]]),"")</f>
        <v>UNHCR-NGOF</v>
      </c>
    </row>
    <row r="4660" spans="1:28" ht="16.5" customHeight="1">
      <c r="A4660" s="183">
        <v>5108</v>
      </c>
      <c r="B4660" s="264" t="s">
        <v>5273</v>
      </c>
      <c r="C4660" s="265" t="s">
        <v>5184</v>
      </c>
      <c r="D4660" s="266" t="s">
        <v>5273</v>
      </c>
      <c r="E4660" s="215" t="s">
        <v>27</v>
      </c>
      <c r="F4660" s="264" t="s">
        <v>8013</v>
      </c>
      <c r="G4660" t="s">
        <v>8313</v>
      </c>
      <c r="H4660" s="264" t="str">
        <f>IFERROR(VLOOKUP(Table[[#This Row],[Activity Details of Assistance]],WHAT!E:F,2,FALSE),"")</f>
        <v># of HP sessions at community level</v>
      </c>
      <c r="I4660" s="264"/>
      <c r="J4660">
        <v>9</v>
      </c>
      <c r="K4660" t="s">
        <v>8280</v>
      </c>
      <c r="L4660" s="219" t="s">
        <v>13</v>
      </c>
      <c r="M4660" t="s">
        <v>14</v>
      </c>
      <c r="N4660" t="s">
        <v>309</v>
      </c>
      <c r="O4660" t="s">
        <v>1607</v>
      </c>
      <c r="P4660" t="s">
        <v>4710</v>
      </c>
      <c r="Q4660" s="236">
        <v>44773</v>
      </c>
      <c r="R4660" s="236">
        <v>44896</v>
      </c>
      <c r="S4660" t="s">
        <v>8452</v>
      </c>
      <c r="T4660" s="267"/>
      <c r="U4660" s="267"/>
      <c r="V4660" s="267"/>
      <c r="W4660" s="267"/>
      <c r="X4660" s="268" t="s">
        <v>5756</v>
      </c>
      <c r="Y4660" t="s">
        <v>8641</v>
      </c>
      <c r="Z4660" t="s">
        <v>8642</v>
      </c>
      <c r="AA4660" t="s">
        <v>8643</v>
      </c>
      <c r="AB4660" s="273" t="str">
        <f>_xlfn.IFNA(IF(Table[[#This Row],[Programme Partner]]&lt;&gt;Table[[#This Row],[Implementing Partner]],CONCATENATE(Table[[#This Row],[Programme Partner]],"-",Table[[#This Row],[Implementing Partner]]),Table[[#This Row],[Programme Partner]]),"")</f>
        <v>UNHCR-NGOF</v>
      </c>
    </row>
    <row r="4661" spans="1:28" ht="16.5" customHeight="1">
      <c r="A4661" s="183">
        <v>5109</v>
      </c>
      <c r="B4661" s="264" t="s">
        <v>5273</v>
      </c>
      <c r="C4661" s="265" t="s">
        <v>5184</v>
      </c>
      <c r="D4661" s="266" t="s">
        <v>5273</v>
      </c>
      <c r="E4661" s="215" t="s">
        <v>27</v>
      </c>
      <c r="F4661" s="264" t="s">
        <v>8013</v>
      </c>
      <c r="G4661" t="s">
        <v>8314</v>
      </c>
      <c r="H4661" s="264" t="str">
        <f>IFERROR(VLOOKUP(Table[[#This Row],[Activity Details of Assistance]],WHAT!E:F,2,FALSE),"")</f>
        <v># of HP sessions at HH level</v>
      </c>
      <c r="I4661" s="264"/>
      <c r="J4661">
        <v>190</v>
      </c>
      <c r="K4661" t="s">
        <v>8280</v>
      </c>
      <c r="L4661" s="219" t="s">
        <v>13</v>
      </c>
      <c r="M4661" t="s">
        <v>14</v>
      </c>
      <c r="N4661" t="s">
        <v>309</v>
      </c>
      <c r="O4661" t="s">
        <v>1607</v>
      </c>
      <c r="P4661" t="s">
        <v>4710</v>
      </c>
      <c r="Q4661" s="236">
        <v>44773</v>
      </c>
      <c r="R4661" s="236">
        <v>44896</v>
      </c>
      <c r="S4661" t="s">
        <v>8452</v>
      </c>
      <c r="T4661" s="267"/>
      <c r="U4661" s="267"/>
      <c r="V4661" s="267"/>
      <c r="W4661" s="267"/>
      <c r="X4661" s="268" t="s">
        <v>5756</v>
      </c>
      <c r="Y4661" t="s">
        <v>8641</v>
      </c>
      <c r="Z4661" t="s">
        <v>8642</v>
      </c>
      <c r="AA4661" t="s">
        <v>8643</v>
      </c>
      <c r="AB4661" s="273" t="str">
        <f>_xlfn.IFNA(IF(Table[[#This Row],[Programme Partner]]&lt;&gt;Table[[#This Row],[Implementing Partner]],CONCATENATE(Table[[#This Row],[Programme Partner]],"-",Table[[#This Row],[Implementing Partner]]),Table[[#This Row],[Programme Partner]]),"")</f>
        <v>UNHCR-NGOF</v>
      </c>
    </row>
    <row r="4662" spans="1:28" ht="16.5" customHeight="1">
      <c r="A4662" s="183">
        <v>5110</v>
      </c>
      <c r="B4662" s="264" t="s">
        <v>5273</v>
      </c>
      <c r="C4662" s="265" t="s">
        <v>5184</v>
      </c>
      <c r="D4662" s="266" t="s">
        <v>5273</v>
      </c>
      <c r="E4662" s="215" t="s">
        <v>27</v>
      </c>
      <c r="F4662" s="264" t="s">
        <v>8012</v>
      </c>
      <c r="G4662" t="s">
        <v>8365</v>
      </c>
      <c r="H4662" s="264" t="str">
        <f>IFERROR(VLOOKUP(Table[[#This Row],[Activity Details of Assistance]],WHAT!E:F,2,FALSE),"")</f>
        <v># of door</v>
      </c>
      <c r="I4662" s="264"/>
      <c r="J4662">
        <v>1</v>
      </c>
      <c r="K4662" t="s">
        <v>8280</v>
      </c>
      <c r="L4662" s="219" t="s">
        <v>13</v>
      </c>
      <c r="M4662" t="s">
        <v>14</v>
      </c>
      <c r="N4662" t="s">
        <v>307</v>
      </c>
      <c r="O4662" t="s">
        <v>1599</v>
      </c>
      <c r="P4662" t="s">
        <v>5697</v>
      </c>
      <c r="Q4662" s="236">
        <v>44773</v>
      </c>
      <c r="R4662" s="236">
        <v>44896</v>
      </c>
      <c r="S4662" t="s">
        <v>8452</v>
      </c>
      <c r="T4662" s="267"/>
      <c r="U4662" s="267"/>
      <c r="V4662" s="267"/>
      <c r="W4662" s="267"/>
      <c r="X4662" s="268"/>
      <c r="Y4662" t="s">
        <v>8641</v>
      </c>
      <c r="Z4662" t="s">
        <v>8642</v>
      </c>
      <c r="AA4662" t="s">
        <v>8643</v>
      </c>
      <c r="AB4662" s="273" t="str">
        <f>_xlfn.IFNA(IF(Table[[#This Row],[Programme Partner]]&lt;&gt;Table[[#This Row],[Implementing Partner]],CONCATENATE(Table[[#This Row],[Programme Partner]],"-",Table[[#This Row],[Implementing Partner]]),Table[[#This Row],[Programme Partner]]),"")</f>
        <v>UNHCR-NGOF</v>
      </c>
    </row>
    <row r="4663" spans="1:28" ht="16.5" customHeight="1">
      <c r="A4663" s="183">
        <v>5111</v>
      </c>
      <c r="B4663" s="264" t="s">
        <v>5273</v>
      </c>
      <c r="C4663" s="265" t="s">
        <v>5184</v>
      </c>
      <c r="D4663" s="266" t="s">
        <v>5273</v>
      </c>
      <c r="E4663" s="215" t="s">
        <v>27</v>
      </c>
      <c r="F4663" s="264" t="s">
        <v>8012</v>
      </c>
      <c r="G4663" s="195" t="s">
        <v>8585</v>
      </c>
      <c r="H4663" s="264" t="str">
        <f>IFERROR(VLOOKUP(Table[[#This Row],[Activity Details of Assistance]],WHAT!E:F,2,FALSE),"")</f>
        <v xml:space="preserve"># of door </v>
      </c>
      <c r="I4663" s="264"/>
      <c r="J4663">
        <v>24</v>
      </c>
      <c r="K4663" t="s">
        <v>8280</v>
      </c>
      <c r="L4663" s="219" t="s">
        <v>13</v>
      </c>
      <c r="M4663" t="s">
        <v>14</v>
      </c>
      <c r="N4663" t="s">
        <v>307</v>
      </c>
      <c r="O4663" t="s">
        <v>1599</v>
      </c>
      <c r="P4663" t="s">
        <v>5697</v>
      </c>
      <c r="Q4663" s="236">
        <v>44592</v>
      </c>
      <c r="R4663" s="236">
        <v>44896</v>
      </c>
      <c r="S4663" t="s">
        <v>8452</v>
      </c>
      <c r="T4663" s="267"/>
      <c r="U4663" s="267"/>
      <c r="V4663" s="267"/>
      <c r="W4663" s="267"/>
      <c r="X4663" s="268"/>
      <c r="Y4663" t="s">
        <v>8641</v>
      </c>
      <c r="Z4663" t="s">
        <v>8642</v>
      </c>
      <c r="AA4663" t="s">
        <v>8643</v>
      </c>
      <c r="AB4663" s="273" t="str">
        <f>_xlfn.IFNA(IF(Table[[#This Row],[Programme Partner]]&lt;&gt;Table[[#This Row],[Implementing Partner]],CONCATENATE(Table[[#This Row],[Programme Partner]],"-",Table[[#This Row],[Implementing Partner]]),Table[[#This Row],[Programme Partner]]),"")</f>
        <v>UNHCR-NGOF</v>
      </c>
    </row>
    <row r="4664" spans="1:28" ht="16.5" customHeight="1">
      <c r="A4664" s="183">
        <v>5112</v>
      </c>
      <c r="B4664" s="264" t="s">
        <v>5273</v>
      </c>
      <c r="C4664" s="265" t="s">
        <v>5184</v>
      </c>
      <c r="D4664" s="266" t="s">
        <v>5273</v>
      </c>
      <c r="E4664" s="215" t="s">
        <v>27</v>
      </c>
      <c r="F4664" s="264" t="s">
        <v>8012</v>
      </c>
      <c r="G4664" s="195" t="s">
        <v>8359</v>
      </c>
      <c r="H4664" s="264" t="str">
        <f>IFERROR(VLOOKUP(Table[[#This Row],[Activity Details of Assistance]],WHAT!E:F,2,FALSE),"")</f>
        <v># of FSM Site</v>
      </c>
      <c r="I4664" s="264"/>
      <c r="J4664">
        <v>1</v>
      </c>
      <c r="K4664" t="s">
        <v>8280</v>
      </c>
      <c r="L4664" s="219" t="s">
        <v>13</v>
      </c>
      <c r="M4664" t="s">
        <v>14</v>
      </c>
      <c r="N4664" t="s">
        <v>307</v>
      </c>
      <c r="O4664" t="s">
        <v>1599</v>
      </c>
      <c r="P4664" t="s">
        <v>5697</v>
      </c>
      <c r="Q4664" s="236">
        <v>44773</v>
      </c>
      <c r="R4664" s="236">
        <v>44896</v>
      </c>
      <c r="S4664" t="s">
        <v>8452</v>
      </c>
      <c r="T4664" s="267"/>
      <c r="U4664" s="267"/>
      <c r="V4664" s="267"/>
      <c r="W4664" s="267"/>
      <c r="X4664" s="268"/>
      <c r="Y4664" t="s">
        <v>8641</v>
      </c>
      <c r="Z4664" t="s">
        <v>8642</v>
      </c>
      <c r="AA4664" t="s">
        <v>8643</v>
      </c>
      <c r="AB4664" s="273" t="str">
        <f>_xlfn.IFNA(IF(Table[[#This Row],[Programme Partner]]&lt;&gt;Table[[#This Row],[Implementing Partner]],CONCATENATE(Table[[#This Row],[Programme Partner]],"-",Table[[#This Row],[Implementing Partner]]),Table[[#This Row],[Programme Partner]]),"")</f>
        <v>UNHCR-NGOF</v>
      </c>
    </row>
    <row r="4665" spans="1:28" ht="16.5" customHeight="1">
      <c r="A4665" s="183">
        <v>5113</v>
      </c>
      <c r="B4665" s="264" t="s">
        <v>5273</v>
      </c>
      <c r="C4665" s="265" t="s">
        <v>5184</v>
      </c>
      <c r="D4665" s="266" t="s">
        <v>5273</v>
      </c>
      <c r="E4665" s="215" t="s">
        <v>27</v>
      </c>
      <c r="F4665" s="264" t="s">
        <v>8012</v>
      </c>
      <c r="G4665" t="s">
        <v>8362</v>
      </c>
      <c r="H4665" s="264" t="str">
        <f>IFERROR(VLOOKUP(Table[[#This Row],[Activity Details of Assistance]],WHAT!E:F,2,FALSE),"")</f>
        <v># of door</v>
      </c>
      <c r="I4665" s="264"/>
      <c r="J4665">
        <v>1</v>
      </c>
      <c r="K4665" t="s">
        <v>8280</v>
      </c>
      <c r="L4665" s="219" t="s">
        <v>13</v>
      </c>
      <c r="M4665" t="s">
        <v>14</v>
      </c>
      <c r="N4665" t="s">
        <v>307</v>
      </c>
      <c r="O4665" t="s">
        <v>1599</v>
      </c>
      <c r="P4665" t="s">
        <v>5697</v>
      </c>
      <c r="Q4665" s="236">
        <v>44773</v>
      </c>
      <c r="R4665" s="236">
        <v>44896</v>
      </c>
      <c r="S4665" t="s">
        <v>8452</v>
      </c>
      <c r="T4665" s="267"/>
      <c r="U4665" s="267"/>
      <c r="V4665" s="267"/>
      <c r="W4665" s="267"/>
      <c r="X4665" s="268"/>
      <c r="Y4665" t="s">
        <v>8641</v>
      </c>
      <c r="Z4665" t="s">
        <v>8642</v>
      </c>
      <c r="AA4665" t="s">
        <v>8643</v>
      </c>
      <c r="AB4665" s="273" t="str">
        <f>_xlfn.IFNA(IF(Table[[#This Row],[Programme Partner]]&lt;&gt;Table[[#This Row],[Implementing Partner]],CONCATENATE(Table[[#This Row],[Programme Partner]],"-",Table[[#This Row],[Implementing Partner]]),Table[[#This Row],[Programme Partner]]),"")</f>
        <v>UNHCR-NGOF</v>
      </c>
    </row>
    <row r="4666" spans="1:28" ht="16.5" customHeight="1">
      <c r="A4666" s="183">
        <v>5114</v>
      </c>
      <c r="B4666" s="264" t="s">
        <v>5273</v>
      </c>
      <c r="C4666" s="265" t="s">
        <v>5184</v>
      </c>
      <c r="D4666" s="266" t="s">
        <v>5273</v>
      </c>
      <c r="E4666" s="215" t="s">
        <v>27</v>
      </c>
      <c r="F4666" s="264" t="s">
        <v>8012</v>
      </c>
      <c r="G4666" s="195" t="s">
        <v>8586</v>
      </c>
      <c r="H4666" s="264" t="str">
        <f>IFERROR(VLOOKUP(Table[[#This Row],[Activity Details of Assistance]],WHAT!E:F,2,FALSE),"")</f>
        <v># of door</v>
      </c>
      <c r="I4666" s="264"/>
      <c r="J4666">
        <v>147</v>
      </c>
      <c r="K4666" t="s">
        <v>8280</v>
      </c>
      <c r="L4666" s="219" t="s">
        <v>13</v>
      </c>
      <c r="M4666" t="s">
        <v>14</v>
      </c>
      <c r="N4666" t="s">
        <v>307</v>
      </c>
      <c r="O4666" t="s">
        <v>1599</v>
      </c>
      <c r="P4666" t="s">
        <v>5697</v>
      </c>
      <c r="Q4666" s="236">
        <v>44773</v>
      </c>
      <c r="R4666" s="236">
        <v>44896</v>
      </c>
      <c r="S4666" t="s">
        <v>8452</v>
      </c>
      <c r="T4666" s="267"/>
      <c r="U4666" s="267"/>
      <c r="V4666" s="267"/>
      <c r="W4666" s="267"/>
      <c r="X4666" s="268"/>
      <c r="Y4666" t="s">
        <v>8641</v>
      </c>
      <c r="Z4666" t="s">
        <v>8642</v>
      </c>
      <c r="AA4666" t="s">
        <v>8643</v>
      </c>
      <c r="AB4666" s="273" t="str">
        <f>_xlfn.IFNA(IF(Table[[#This Row],[Programme Partner]]&lt;&gt;Table[[#This Row],[Implementing Partner]],CONCATENATE(Table[[#This Row],[Programme Partner]],"-",Table[[#This Row],[Implementing Partner]]),Table[[#This Row],[Programme Partner]]),"")</f>
        <v>UNHCR-NGOF</v>
      </c>
    </row>
    <row r="4667" spans="1:28" ht="16.5" customHeight="1">
      <c r="A4667" s="183">
        <v>5115</v>
      </c>
      <c r="B4667" s="264" t="s">
        <v>5273</v>
      </c>
      <c r="C4667" s="265" t="s">
        <v>5184</v>
      </c>
      <c r="D4667" s="266" t="s">
        <v>5273</v>
      </c>
      <c r="E4667" s="215" t="s">
        <v>27</v>
      </c>
      <c r="F4667" s="264" t="s">
        <v>8012</v>
      </c>
      <c r="G4667" t="s">
        <v>8357</v>
      </c>
      <c r="H4667" s="264" t="str">
        <f>IFERROR(VLOOKUP(Table[[#This Row],[Activity Details of Assistance]],WHAT!E:F,2,FALSE),"")</f>
        <v># of door</v>
      </c>
      <c r="I4667" s="264"/>
      <c r="J4667">
        <v>281</v>
      </c>
      <c r="K4667" t="s">
        <v>8280</v>
      </c>
      <c r="L4667" s="219" t="s">
        <v>13</v>
      </c>
      <c r="M4667" t="s">
        <v>14</v>
      </c>
      <c r="N4667" t="s">
        <v>307</v>
      </c>
      <c r="O4667" t="s">
        <v>1599</v>
      </c>
      <c r="P4667" t="s">
        <v>5697</v>
      </c>
      <c r="Q4667" s="236">
        <v>44773</v>
      </c>
      <c r="R4667" s="236">
        <v>44896</v>
      </c>
      <c r="S4667" t="s">
        <v>8452</v>
      </c>
      <c r="T4667" s="267"/>
      <c r="U4667" s="267"/>
      <c r="V4667" s="267"/>
      <c r="W4667" s="267"/>
      <c r="X4667" s="268"/>
      <c r="Y4667" t="s">
        <v>8641</v>
      </c>
      <c r="Z4667" t="s">
        <v>8642</v>
      </c>
      <c r="AA4667" t="s">
        <v>8643</v>
      </c>
      <c r="AB4667" s="273" t="str">
        <f>_xlfn.IFNA(IF(Table[[#This Row],[Programme Partner]]&lt;&gt;Table[[#This Row],[Implementing Partner]],CONCATENATE(Table[[#This Row],[Programme Partner]],"-",Table[[#This Row],[Implementing Partner]]),Table[[#This Row],[Programme Partner]]),"")</f>
        <v>UNHCR-NGOF</v>
      </c>
    </row>
    <row r="4668" spans="1:28" ht="16.5" customHeight="1">
      <c r="A4668" s="183">
        <v>5116</v>
      </c>
      <c r="B4668" s="264" t="s">
        <v>5273</v>
      </c>
      <c r="C4668" s="265" t="s">
        <v>5184</v>
      </c>
      <c r="D4668" s="266" t="s">
        <v>5273</v>
      </c>
      <c r="E4668" s="215" t="s">
        <v>27</v>
      </c>
      <c r="F4668" s="264" t="s">
        <v>8013</v>
      </c>
      <c r="G4668" t="s">
        <v>8313</v>
      </c>
      <c r="H4668" s="264" t="str">
        <f>IFERROR(VLOOKUP(Table[[#This Row],[Activity Details of Assistance]],WHAT!E:F,2,FALSE),"")</f>
        <v># of HP sessions at community level</v>
      </c>
      <c r="I4668" s="264"/>
      <c r="J4668">
        <v>94</v>
      </c>
      <c r="K4668" t="s">
        <v>8280</v>
      </c>
      <c r="L4668" s="219" t="s">
        <v>13</v>
      </c>
      <c r="M4668" t="s">
        <v>14</v>
      </c>
      <c r="N4668" t="s">
        <v>307</v>
      </c>
      <c r="O4668" t="s">
        <v>1599</v>
      </c>
      <c r="P4668" t="s">
        <v>5697</v>
      </c>
      <c r="Q4668" s="236">
        <v>44773</v>
      </c>
      <c r="R4668" s="236">
        <v>44896</v>
      </c>
      <c r="S4668" t="s">
        <v>8452</v>
      </c>
      <c r="T4668" s="267"/>
      <c r="U4668" s="267"/>
      <c r="V4668" s="267"/>
      <c r="W4668" s="267"/>
      <c r="X4668" s="268"/>
      <c r="Y4668" t="s">
        <v>8641</v>
      </c>
      <c r="Z4668" t="s">
        <v>8642</v>
      </c>
      <c r="AA4668" t="s">
        <v>8643</v>
      </c>
      <c r="AB4668" s="273" t="str">
        <f>_xlfn.IFNA(IF(Table[[#This Row],[Programme Partner]]&lt;&gt;Table[[#This Row],[Implementing Partner]],CONCATENATE(Table[[#This Row],[Programme Partner]],"-",Table[[#This Row],[Implementing Partner]]),Table[[#This Row],[Programme Partner]]),"")</f>
        <v>UNHCR-NGOF</v>
      </c>
    </row>
    <row r="4669" spans="1:28" ht="16.5" customHeight="1">
      <c r="A4669" s="183">
        <v>5117</v>
      </c>
      <c r="B4669" s="264" t="s">
        <v>5273</v>
      </c>
      <c r="C4669" s="265" t="s">
        <v>5184</v>
      </c>
      <c r="D4669" s="266" t="s">
        <v>5273</v>
      </c>
      <c r="E4669" s="215" t="s">
        <v>27</v>
      </c>
      <c r="F4669" s="264" t="s">
        <v>8013</v>
      </c>
      <c r="G4669" t="s">
        <v>8314</v>
      </c>
      <c r="H4669" s="264" t="str">
        <f>IFERROR(VLOOKUP(Table[[#This Row],[Activity Details of Assistance]],WHAT!E:F,2,FALSE),"")</f>
        <v># of HP sessions at HH level</v>
      </c>
      <c r="I4669" s="264"/>
      <c r="J4669">
        <v>2265</v>
      </c>
      <c r="K4669" t="s">
        <v>8280</v>
      </c>
      <c r="L4669" s="219" t="s">
        <v>13</v>
      </c>
      <c r="M4669" t="s">
        <v>14</v>
      </c>
      <c r="N4669" t="s">
        <v>307</v>
      </c>
      <c r="O4669" t="s">
        <v>1599</v>
      </c>
      <c r="P4669" t="s">
        <v>5697</v>
      </c>
      <c r="Q4669" s="236">
        <v>44773</v>
      </c>
      <c r="R4669" s="236">
        <v>44896</v>
      </c>
      <c r="S4669" t="s">
        <v>8452</v>
      </c>
      <c r="T4669" s="267"/>
      <c r="U4669" s="267"/>
      <c r="V4669" s="267"/>
      <c r="W4669" s="267"/>
      <c r="X4669" s="268"/>
      <c r="Y4669" t="s">
        <v>8641</v>
      </c>
      <c r="Z4669" t="s">
        <v>8642</v>
      </c>
      <c r="AA4669" t="s">
        <v>8643</v>
      </c>
      <c r="AB4669" s="273" t="str">
        <f>_xlfn.IFNA(IF(Table[[#This Row],[Programme Partner]]&lt;&gt;Table[[#This Row],[Implementing Partner]],CONCATENATE(Table[[#This Row],[Programme Partner]],"-",Table[[#This Row],[Implementing Partner]]),Table[[#This Row],[Programme Partner]]),"")</f>
        <v>UNHCR-NGOF</v>
      </c>
    </row>
    <row r="4670" spans="1:28" ht="16.5" customHeight="1">
      <c r="A4670" s="183">
        <v>5118</v>
      </c>
      <c r="B4670" s="264" t="s">
        <v>5273</v>
      </c>
      <c r="C4670" s="265" t="s">
        <v>5184</v>
      </c>
      <c r="D4670" s="266" t="s">
        <v>5273</v>
      </c>
      <c r="E4670" s="215" t="s">
        <v>27</v>
      </c>
      <c r="F4670" s="264" t="s">
        <v>8013</v>
      </c>
      <c r="G4670" t="s">
        <v>8374</v>
      </c>
      <c r="H4670" s="264" t="str">
        <f>IFERROR(VLOOKUP(Table[[#This Row],[Activity Details of Assistance]],WHAT!E:F,2,FALSE),"")</f>
        <v># of HP sessions at institution level</v>
      </c>
      <c r="I4670" s="264"/>
      <c r="J4670">
        <v>7</v>
      </c>
      <c r="K4670" t="s">
        <v>8280</v>
      </c>
      <c r="L4670" s="219" t="s">
        <v>13</v>
      </c>
      <c r="M4670" t="s">
        <v>14</v>
      </c>
      <c r="N4670" t="s">
        <v>307</v>
      </c>
      <c r="O4670" t="s">
        <v>1599</v>
      </c>
      <c r="P4670" t="s">
        <v>5697</v>
      </c>
      <c r="Q4670" s="236">
        <v>44773</v>
      </c>
      <c r="R4670" s="236">
        <v>44896</v>
      </c>
      <c r="S4670" t="s">
        <v>8452</v>
      </c>
      <c r="T4670" s="267"/>
      <c r="U4670" s="267"/>
      <c r="V4670" s="267"/>
      <c r="W4670" s="267"/>
      <c r="X4670" s="268"/>
      <c r="Y4670" t="s">
        <v>8641</v>
      </c>
      <c r="Z4670" t="s">
        <v>8642</v>
      </c>
      <c r="AA4670" t="s">
        <v>8643</v>
      </c>
      <c r="AB4670" s="273" t="str">
        <f>_xlfn.IFNA(IF(Table[[#This Row],[Programme Partner]]&lt;&gt;Table[[#This Row],[Implementing Partner]],CONCATENATE(Table[[#This Row],[Programme Partner]],"-",Table[[#This Row],[Implementing Partner]]),Table[[#This Row],[Programme Partner]]),"")</f>
        <v>UNHCR-NGOF</v>
      </c>
    </row>
    <row r="4671" spans="1:28" ht="16.5" customHeight="1">
      <c r="A4671" s="183">
        <v>5119</v>
      </c>
      <c r="B4671" s="264" t="s">
        <v>5273</v>
      </c>
      <c r="C4671" s="265" t="s">
        <v>5184</v>
      </c>
      <c r="D4671" s="266" t="s">
        <v>5273</v>
      </c>
      <c r="E4671" s="215" t="s">
        <v>27</v>
      </c>
      <c r="F4671" s="264" t="s">
        <v>8013</v>
      </c>
      <c r="G4671" t="s">
        <v>8317</v>
      </c>
      <c r="H4671" s="264" t="str">
        <f>IFERROR(VLOOKUP(Table[[#This Row],[Activity Details of Assistance]],WHAT!E:F,2,FALSE),"")</f>
        <v># of estimated persons reached by mass-media campaign</v>
      </c>
      <c r="I4671" s="264"/>
      <c r="J4671">
        <v>1</v>
      </c>
      <c r="K4671" t="s">
        <v>8280</v>
      </c>
      <c r="L4671" s="219" t="s">
        <v>13</v>
      </c>
      <c r="M4671" t="s">
        <v>14</v>
      </c>
      <c r="N4671" t="s">
        <v>307</v>
      </c>
      <c r="O4671" t="s">
        <v>1599</v>
      </c>
      <c r="P4671" t="s">
        <v>5697</v>
      </c>
      <c r="Q4671" s="236">
        <v>44773</v>
      </c>
      <c r="R4671" s="236">
        <v>44896</v>
      </c>
      <c r="S4671" t="s">
        <v>8452</v>
      </c>
      <c r="T4671" s="267"/>
      <c r="U4671" s="267"/>
      <c r="V4671" s="267"/>
      <c r="W4671" s="267"/>
      <c r="X4671" s="268"/>
      <c r="Y4671" t="s">
        <v>8641</v>
      </c>
      <c r="Z4671" t="s">
        <v>8642</v>
      </c>
      <c r="AA4671" t="s">
        <v>8643</v>
      </c>
      <c r="AB4671" s="273" t="str">
        <f>_xlfn.IFNA(IF(Table[[#This Row],[Programme Partner]]&lt;&gt;Table[[#This Row],[Implementing Partner]],CONCATENATE(Table[[#This Row],[Programme Partner]],"-",Table[[#This Row],[Implementing Partner]]),Table[[#This Row],[Programme Partner]]),"")</f>
        <v>UNHCR-NGOF</v>
      </c>
    </row>
    <row r="4672" spans="1:28" ht="16.5" customHeight="1">
      <c r="A4672" s="183">
        <v>5120</v>
      </c>
      <c r="B4672" s="264" t="s">
        <v>5273</v>
      </c>
      <c r="C4672" s="265" t="s">
        <v>5184</v>
      </c>
      <c r="D4672" s="266" t="s">
        <v>5273</v>
      </c>
      <c r="E4672" s="215" t="s">
        <v>27</v>
      </c>
      <c r="F4672" s="264" t="s">
        <v>8013</v>
      </c>
      <c r="G4672" t="s">
        <v>8315</v>
      </c>
      <c r="H4672" s="264" t="str">
        <f>IFERROR(VLOOKUP(Table[[#This Row],[Activity Details of Assistance]],WHAT!E:F,2,FALSE),"")</f>
        <v># of handwashing station</v>
      </c>
      <c r="I4672" s="264"/>
      <c r="J4672">
        <v>2</v>
      </c>
      <c r="K4672" t="s">
        <v>8280</v>
      </c>
      <c r="L4672" s="219" t="s">
        <v>13</v>
      </c>
      <c r="M4672" t="s">
        <v>14</v>
      </c>
      <c r="N4672" t="s">
        <v>307</v>
      </c>
      <c r="O4672" t="s">
        <v>1599</v>
      </c>
      <c r="P4672" t="s">
        <v>5697</v>
      </c>
      <c r="Q4672" s="236">
        <v>44773</v>
      </c>
      <c r="R4672" s="236">
        <v>44896</v>
      </c>
      <c r="S4672" t="s">
        <v>8452</v>
      </c>
      <c r="T4672" s="267"/>
      <c r="U4672" s="267"/>
      <c r="V4672" s="267"/>
      <c r="W4672" s="267"/>
      <c r="X4672" s="268"/>
      <c r="Y4672" t="s">
        <v>8641</v>
      </c>
      <c r="Z4672" t="s">
        <v>8642</v>
      </c>
      <c r="AA4672" t="s">
        <v>8643</v>
      </c>
      <c r="AB4672" s="273" t="str">
        <f>_xlfn.IFNA(IF(Table[[#This Row],[Programme Partner]]&lt;&gt;Table[[#This Row],[Implementing Partner]],CONCATENATE(Table[[#This Row],[Programme Partner]],"-",Table[[#This Row],[Implementing Partner]]),Table[[#This Row],[Programme Partner]]),"")</f>
        <v>UNHCR-NGOF</v>
      </c>
    </row>
    <row r="4673" spans="1:28" ht="16.5" customHeight="1">
      <c r="A4673" s="183">
        <v>5121</v>
      </c>
      <c r="B4673" s="264" t="s">
        <v>5273</v>
      </c>
      <c r="C4673" s="265" t="s">
        <v>5184</v>
      </c>
      <c r="D4673" s="266" t="s">
        <v>5273</v>
      </c>
      <c r="E4673" s="215" t="s">
        <v>27</v>
      </c>
      <c r="F4673" s="264" t="s">
        <v>8013</v>
      </c>
      <c r="G4673" s="195" t="s">
        <v>8316</v>
      </c>
      <c r="H4673" s="264" t="str">
        <f>IFERROR(VLOOKUP(Table[[#This Row],[Activity Details of Assistance]],WHAT!E:F,2,FALSE),"")</f>
        <v># of household</v>
      </c>
      <c r="I4673" s="264"/>
      <c r="J4673">
        <v>534</v>
      </c>
      <c r="K4673" t="s">
        <v>8280</v>
      </c>
      <c r="L4673" s="219" t="s">
        <v>13</v>
      </c>
      <c r="M4673" t="s">
        <v>14</v>
      </c>
      <c r="N4673" t="s">
        <v>307</v>
      </c>
      <c r="O4673" t="s">
        <v>1599</v>
      </c>
      <c r="P4673" t="s">
        <v>5697</v>
      </c>
      <c r="Q4673" s="236">
        <v>44773</v>
      </c>
      <c r="R4673" s="236">
        <v>44896</v>
      </c>
      <c r="S4673" t="s">
        <v>8452</v>
      </c>
      <c r="T4673" s="267"/>
      <c r="U4673" s="267"/>
      <c r="V4673" s="267"/>
      <c r="W4673" s="267"/>
      <c r="X4673" s="268"/>
      <c r="Y4673" t="s">
        <v>8641</v>
      </c>
      <c r="Z4673" t="s">
        <v>8642</v>
      </c>
      <c r="AA4673" t="s">
        <v>8643</v>
      </c>
      <c r="AB4673" s="273" t="str">
        <f>_xlfn.IFNA(IF(Table[[#This Row],[Programme Partner]]&lt;&gt;Table[[#This Row],[Implementing Partner]],CONCATENATE(Table[[#This Row],[Programme Partner]],"-",Table[[#This Row],[Implementing Partner]]),Table[[#This Row],[Programme Partner]]),"")</f>
        <v>UNHCR-NGOF</v>
      </c>
    </row>
    <row r="4674" spans="1:28" ht="16.5" customHeight="1">
      <c r="A4674" s="183">
        <v>5122</v>
      </c>
      <c r="B4674" s="264" t="s">
        <v>5273</v>
      </c>
      <c r="C4674" s="265" t="s">
        <v>5184</v>
      </c>
      <c r="D4674" s="266" t="s">
        <v>5273</v>
      </c>
      <c r="E4674" s="215" t="s">
        <v>27</v>
      </c>
      <c r="F4674" s="264" t="s">
        <v>8013</v>
      </c>
      <c r="G4674" s="195" t="s">
        <v>8442</v>
      </c>
      <c r="H4674" s="264" t="str">
        <f>IFERROR(VLOOKUP(Table[[#This Row],[Activity Details of Assistance]],WHAT!E:F,2,FALSE),"")</f>
        <v># of facilities</v>
      </c>
      <c r="I4674" s="264"/>
      <c r="J4674">
        <v>620</v>
      </c>
      <c r="K4674" t="s">
        <v>8280</v>
      </c>
      <c r="L4674" s="219" t="s">
        <v>13</v>
      </c>
      <c r="M4674" t="s">
        <v>14</v>
      </c>
      <c r="N4674" t="s">
        <v>307</v>
      </c>
      <c r="O4674" t="s">
        <v>1599</v>
      </c>
      <c r="P4674" t="s">
        <v>5697</v>
      </c>
      <c r="Q4674" s="236">
        <v>44742</v>
      </c>
      <c r="R4674" s="236">
        <v>44896</v>
      </c>
      <c r="S4674" t="s">
        <v>8452</v>
      </c>
      <c r="T4674" s="267"/>
      <c r="U4674" s="267"/>
      <c r="V4674" s="267"/>
      <c r="W4674" s="267"/>
      <c r="X4674" s="268"/>
      <c r="Y4674" t="s">
        <v>8641</v>
      </c>
      <c r="Z4674" t="s">
        <v>8642</v>
      </c>
      <c r="AA4674" t="s">
        <v>8643</v>
      </c>
      <c r="AB4674" s="273" t="str">
        <f>_xlfn.IFNA(IF(Table[[#This Row],[Programme Partner]]&lt;&gt;Table[[#This Row],[Implementing Partner]],CONCATENATE(Table[[#This Row],[Programme Partner]],"-",Table[[#This Row],[Implementing Partner]]),Table[[#This Row],[Programme Partner]]),"")</f>
        <v>UNHCR-NGOF</v>
      </c>
    </row>
    <row r="4675" spans="1:28" ht="16.5" customHeight="1">
      <c r="A4675" s="183">
        <v>5123</v>
      </c>
      <c r="B4675" s="264" t="s">
        <v>5273</v>
      </c>
      <c r="C4675" s="265" t="s">
        <v>5184</v>
      </c>
      <c r="D4675" s="266" t="s">
        <v>5273</v>
      </c>
      <c r="E4675" s="215" t="s">
        <v>27</v>
      </c>
      <c r="F4675" s="264" t="s">
        <v>8014</v>
      </c>
      <c r="G4675" t="s">
        <v>8361</v>
      </c>
      <c r="H4675" s="264" t="str">
        <f>IFERROR(VLOOKUP(Table[[#This Row],[Activity Details of Assistance]],WHAT!E:F,2,FALSE),"")</f>
        <v># of plant</v>
      </c>
      <c r="I4675" s="264"/>
      <c r="J4675">
        <v>1</v>
      </c>
      <c r="K4675" t="s">
        <v>8280</v>
      </c>
      <c r="L4675" s="219" t="s">
        <v>13</v>
      </c>
      <c r="M4675" t="s">
        <v>14</v>
      </c>
      <c r="N4675" t="s">
        <v>307</v>
      </c>
      <c r="O4675" t="s">
        <v>1599</v>
      </c>
      <c r="P4675" t="s">
        <v>5697</v>
      </c>
      <c r="Q4675" s="236">
        <v>44773</v>
      </c>
      <c r="R4675" s="236">
        <v>44896</v>
      </c>
      <c r="S4675" t="s">
        <v>8452</v>
      </c>
      <c r="T4675" s="267"/>
      <c r="U4675" s="267"/>
      <c r="V4675" s="267"/>
      <c r="W4675" s="267"/>
      <c r="X4675" s="268"/>
      <c r="Y4675" t="s">
        <v>8641</v>
      </c>
      <c r="Z4675" t="s">
        <v>8642</v>
      </c>
      <c r="AA4675" t="s">
        <v>8643</v>
      </c>
      <c r="AB4675" s="273" t="str">
        <f>_xlfn.IFNA(IF(Table[[#This Row],[Programme Partner]]&lt;&gt;Table[[#This Row],[Implementing Partner]],CONCATENATE(Table[[#This Row],[Programme Partner]],"-",Table[[#This Row],[Implementing Partner]]),Table[[#This Row],[Programme Partner]]),"")</f>
        <v>UNHCR-NGOF</v>
      </c>
    </row>
    <row r="4676" spans="1:28" ht="16.5" customHeight="1">
      <c r="A4676" s="183">
        <v>5124</v>
      </c>
      <c r="B4676" s="264" t="s">
        <v>5273</v>
      </c>
      <c r="C4676" s="265" t="s">
        <v>5184</v>
      </c>
      <c r="D4676" s="266" t="s">
        <v>5273</v>
      </c>
      <c r="E4676" s="215" t="s">
        <v>27</v>
      </c>
      <c r="F4676" s="264" t="s">
        <v>8011</v>
      </c>
      <c r="G4676" t="s">
        <v>8355</v>
      </c>
      <c r="H4676" s="264" t="str">
        <f>IFERROR(VLOOKUP(Table[[#This Row],[Activity Details of Assistance]],WHAT!E:F,2,FALSE),"")</f>
        <v># of water network</v>
      </c>
      <c r="I4676" s="264"/>
      <c r="J4676">
        <v>13</v>
      </c>
      <c r="K4676" t="s">
        <v>8280</v>
      </c>
      <c r="L4676" s="219" t="s">
        <v>13</v>
      </c>
      <c r="M4676" t="s">
        <v>14</v>
      </c>
      <c r="N4676" t="s">
        <v>307</v>
      </c>
      <c r="O4676" t="s">
        <v>1599</v>
      </c>
      <c r="P4676" t="s">
        <v>4723</v>
      </c>
      <c r="Q4676" s="236">
        <v>44773</v>
      </c>
      <c r="R4676" s="236">
        <v>44896</v>
      </c>
      <c r="S4676" t="s">
        <v>8452</v>
      </c>
      <c r="T4676" s="267"/>
      <c r="U4676" s="267"/>
      <c r="V4676" s="267"/>
      <c r="W4676" s="267"/>
      <c r="X4676" s="268"/>
      <c r="Y4676" t="s">
        <v>8641</v>
      </c>
      <c r="Z4676" t="s">
        <v>8642</v>
      </c>
      <c r="AA4676" t="s">
        <v>8643</v>
      </c>
      <c r="AB4676" s="273" t="str">
        <f>_xlfn.IFNA(IF(Table[[#This Row],[Programme Partner]]&lt;&gt;Table[[#This Row],[Implementing Partner]],CONCATENATE(Table[[#This Row],[Programme Partner]],"-",Table[[#This Row],[Implementing Partner]]),Table[[#This Row],[Programme Partner]]),"")</f>
        <v>UNHCR-NGOF</v>
      </c>
    </row>
    <row r="4677" spans="1:28" ht="16.5" customHeight="1">
      <c r="A4677" s="183">
        <v>5125</v>
      </c>
      <c r="B4677" s="264" t="s">
        <v>5273</v>
      </c>
      <c r="C4677" s="265" t="s">
        <v>5184</v>
      </c>
      <c r="D4677" s="266" t="s">
        <v>5273</v>
      </c>
      <c r="E4677" s="215" t="s">
        <v>27</v>
      </c>
      <c r="F4677" s="264" t="s">
        <v>8012</v>
      </c>
      <c r="G4677" t="s">
        <v>8365</v>
      </c>
      <c r="H4677" s="264" t="str">
        <f>IFERROR(VLOOKUP(Table[[#This Row],[Activity Details of Assistance]],WHAT!E:F,2,FALSE),"")</f>
        <v># of door</v>
      </c>
      <c r="I4677" s="264"/>
      <c r="J4677">
        <v>4</v>
      </c>
      <c r="K4677" t="s">
        <v>8280</v>
      </c>
      <c r="L4677" s="219" t="s">
        <v>13</v>
      </c>
      <c r="M4677" t="s">
        <v>14</v>
      </c>
      <c r="N4677" t="s">
        <v>307</v>
      </c>
      <c r="O4677" t="s">
        <v>1599</v>
      </c>
      <c r="P4677" t="s">
        <v>4723</v>
      </c>
      <c r="Q4677" s="236">
        <v>44773</v>
      </c>
      <c r="R4677" s="236">
        <v>44896</v>
      </c>
      <c r="S4677" t="s">
        <v>8452</v>
      </c>
      <c r="T4677" s="267"/>
      <c r="U4677" s="267"/>
      <c r="V4677" s="267"/>
      <c r="W4677" s="267"/>
      <c r="X4677" s="268"/>
      <c r="Y4677" t="s">
        <v>8641</v>
      </c>
      <c r="Z4677" t="s">
        <v>8642</v>
      </c>
      <c r="AA4677" t="s">
        <v>8643</v>
      </c>
      <c r="AB4677" s="273" t="str">
        <f>_xlfn.IFNA(IF(Table[[#This Row],[Programme Partner]]&lt;&gt;Table[[#This Row],[Implementing Partner]],CONCATENATE(Table[[#This Row],[Programme Partner]],"-",Table[[#This Row],[Implementing Partner]]),Table[[#This Row],[Programme Partner]]),"")</f>
        <v>UNHCR-NGOF</v>
      </c>
    </row>
    <row r="4678" spans="1:28" ht="16.5" customHeight="1">
      <c r="A4678" s="183">
        <v>5126</v>
      </c>
      <c r="B4678" s="264" t="s">
        <v>5273</v>
      </c>
      <c r="C4678" s="265" t="s">
        <v>5184</v>
      </c>
      <c r="D4678" s="266" t="s">
        <v>5273</v>
      </c>
      <c r="E4678" s="215" t="s">
        <v>27</v>
      </c>
      <c r="F4678" s="264" t="s">
        <v>8012</v>
      </c>
      <c r="G4678" t="s">
        <v>8366</v>
      </c>
      <c r="H4678" s="264" t="str">
        <f>IFERROR(VLOOKUP(Table[[#This Row],[Activity Details of Assistance]],WHAT!E:F,2,FALSE),"")</f>
        <v xml:space="preserve"># of door </v>
      </c>
      <c r="I4678" s="264"/>
      <c r="J4678">
        <v>9</v>
      </c>
      <c r="K4678" t="s">
        <v>8280</v>
      </c>
      <c r="L4678" s="219" t="s">
        <v>13</v>
      </c>
      <c r="M4678" t="s">
        <v>14</v>
      </c>
      <c r="N4678" t="s">
        <v>307</v>
      </c>
      <c r="O4678" t="s">
        <v>1599</v>
      </c>
      <c r="P4678" t="s">
        <v>4723</v>
      </c>
      <c r="Q4678" s="236">
        <v>44773</v>
      </c>
      <c r="R4678" s="236">
        <v>44896</v>
      </c>
      <c r="S4678" t="s">
        <v>8452</v>
      </c>
      <c r="T4678" s="267"/>
      <c r="U4678" s="267"/>
      <c r="V4678" s="267"/>
      <c r="W4678" s="267"/>
      <c r="X4678" s="268"/>
      <c r="Y4678" t="s">
        <v>8641</v>
      </c>
      <c r="Z4678" t="s">
        <v>8642</v>
      </c>
      <c r="AA4678" t="s">
        <v>8643</v>
      </c>
      <c r="AB4678" s="273" t="str">
        <f>_xlfn.IFNA(IF(Table[[#This Row],[Programme Partner]]&lt;&gt;Table[[#This Row],[Implementing Partner]],CONCATENATE(Table[[#This Row],[Programme Partner]],"-",Table[[#This Row],[Implementing Partner]]),Table[[#This Row],[Programme Partner]]),"")</f>
        <v>UNHCR-NGOF</v>
      </c>
    </row>
    <row r="4679" spans="1:28" ht="16.5" customHeight="1">
      <c r="A4679" s="183">
        <v>5127</v>
      </c>
      <c r="B4679" s="264" t="s">
        <v>5273</v>
      </c>
      <c r="C4679" s="265" t="s">
        <v>5184</v>
      </c>
      <c r="D4679" s="266" t="s">
        <v>5273</v>
      </c>
      <c r="E4679" s="215" t="s">
        <v>27</v>
      </c>
      <c r="F4679" s="264" t="s">
        <v>8012</v>
      </c>
      <c r="G4679" s="195" t="s">
        <v>8585</v>
      </c>
      <c r="H4679" s="264" t="str">
        <f>IFERROR(VLOOKUP(Table[[#This Row],[Activity Details of Assistance]],WHAT!E:F,2,FALSE),"")</f>
        <v xml:space="preserve"># of door </v>
      </c>
      <c r="I4679" s="264"/>
      <c r="J4679">
        <v>367</v>
      </c>
      <c r="K4679" t="s">
        <v>8280</v>
      </c>
      <c r="L4679" s="219" t="s">
        <v>13</v>
      </c>
      <c r="M4679" t="s">
        <v>14</v>
      </c>
      <c r="N4679" t="s">
        <v>307</v>
      </c>
      <c r="O4679" t="s">
        <v>1599</v>
      </c>
      <c r="P4679" t="s">
        <v>4723</v>
      </c>
      <c r="Q4679" s="236">
        <v>44592</v>
      </c>
      <c r="R4679" s="236">
        <v>44896</v>
      </c>
      <c r="S4679" t="s">
        <v>8452</v>
      </c>
      <c r="T4679" s="267"/>
      <c r="U4679" s="267"/>
      <c r="V4679" s="267"/>
      <c r="W4679" s="267"/>
      <c r="X4679" s="268"/>
      <c r="Y4679" t="s">
        <v>8641</v>
      </c>
      <c r="Z4679" t="s">
        <v>8642</v>
      </c>
      <c r="AA4679" t="s">
        <v>8643</v>
      </c>
      <c r="AB4679" s="273" t="str">
        <f>_xlfn.IFNA(IF(Table[[#This Row],[Programme Partner]]&lt;&gt;Table[[#This Row],[Implementing Partner]],CONCATENATE(Table[[#This Row],[Programme Partner]],"-",Table[[#This Row],[Implementing Partner]]),Table[[#This Row],[Programme Partner]]),"")</f>
        <v>UNHCR-NGOF</v>
      </c>
    </row>
    <row r="4680" spans="1:28" ht="16.5" customHeight="1">
      <c r="A4680" s="183">
        <v>5128</v>
      </c>
      <c r="B4680" s="264" t="s">
        <v>5273</v>
      </c>
      <c r="C4680" s="265" t="s">
        <v>5184</v>
      </c>
      <c r="D4680" s="266" t="s">
        <v>5273</v>
      </c>
      <c r="E4680" s="215" t="s">
        <v>27</v>
      </c>
      <c r="F4680" s="264" t="s">
        <v>8012</v>
      </c>
      <c r="G4680" t="s">
        <v>8359</v>
      </c>
      <c r="H4680" s="264" t="str">
        <f>IFERROR(VLOOKUP(Table[[#This Row],[Activity Details of Assistance]],WHAT!E:F,2,FALSE),"")</f>
        <v># of FSM Site</v>
      </c>
      <c r="I4680" s="264"/>
      <c r="J4680">
        <v>3</v>
      </c>
      <c r="K4680" t="s">
        <v>8280</v>
      </c>
      <c r="L4680" s="219" t="s">
        <v>13</v>
      </c>
      <c r="M4680" t="s">
        <v>14</v>
      </c>
      <c r="N4680" t="s">
        <v>307</v>
      </c>
      <c r="O4680" t="s">
        <v>1599</v>
      </c>
      <c r="P4680" t="s">
        <v>4723</v>
      </c>
      <c r="Q4680" s="236">
        <v>44773</v>
      </c>
      <c r="R4680" s="236">
        <v>44896</v>
      </c>
      <c r="S4680" t="s">
        <v>8452</v>
      </c>
      <c r="T4680" s="267"/>
      <c r="U4680" s="267"/>
      <c r="V4680" s="267"/>
      <c r="W4680" s="267"/>
      <c r="X4680" s="268"/>
      <c r="Y4680" t="s">
        <v>8641</v>
      </c>
      <c r="Z4680" t="s">
        <v>8642</v>
      </c>
      <c r="AA4680" t="s">
        <v>8643</v>
      </c>
      <c r="AB4680" s="273" t="str">
        <f>_xlfn.IFNA(IF(Table[[#This Row],[Programme Partner]]&lt;&gt;Table[[#This Row],[Implementing Partner]],CONCATENATE(Table[[#This Row],[Programme Partner]],"-",Table[[#This Row],[Implementing Partner]]),Table[[#This Row],[Programme Partner]]),"")</f>
        <v>UNHCR-NGOF</v>
      </c>
    </row>
    <row r="4681" spans="1:28" ht="16.5" customHeight="1">
      <c r="A4681" s="183">
        <v>5129</v>
      </c>
      <c r="B4681" s="264" t="s">
        <v>5273</v>
      </c>
      <c r="C4681" s="265" t="s">
        <v>5184</v>
      </c>
      <c r="D4681" s="266" t="s">
        <v>5273</v>
      </c>
      <c r="E4681" s="215" t="s">
        <v>27</v>
      </c>
      <c r="F4681" s="264" t="s">
        <v>8012</v>
      </c>
      <c r="G4681" t="s">
        <v>8356</v>
      </c>
      <c r="H4681" s="264" t="str">
        <f>IFERROR(VLOOKUP(Table[[#This Row],[Activity Details of Assistance]],WHAT!E:F,2,FALSE),"")</f>
        <v># of FSM Site</v>
      </c>
      <c r="I4681" s="264"/>
      <c r="J4681">
        <v>2</v>
      </c>
      <c r="K4681" t="s">
        <v>8280</v>
      </c>
      <c r="L4681" s="219" t="s">
        <v>13</v>
      </c>
      <c r="M4681" t="s">
        <v>14</v>
      </c>
      <c r="N4681" t="s">
        <v>307</v>
      </c>
      <c r="O4681" t="s">
        <v>1599</v>
      </c>
      <c r="P4681" t="s">
        <v>4723</v>
      </c>
      <c r="Q4681" s="236">
        <v>44773</v>
      </c>
      <c r="R4681" s="236">
        <v>44896</v>
      </c>
      <c r="S4681" t="s">
        <v>8452</v>
      </c>
      <c r="T4681" s="267"/>
      <c r="U4681" s="267"/>
      <c r="V4681" s="267"/>
      <c r="W4681" s="267"/>
      <c r="X4681" s="268"/>
      <c r="Y4681" t="s">
        <v>8641</v>
      </c>
      <c r="Z4681" t="s">
        <v>8642</v>
      </c>
      <c r="AA4681" t="s">
        <v>8643</v>
      </c>
      <c r="AB4681" s="273" t="str">
        <f>_xlfn.IFNA(IF(Table[[#This Row],[Programme Partner]]&lt;&gt;Table[[#This Row],[Implementing Partner]],CONCATENATE(Table[[#This Row],[Programme Partner]],"-",Table[[#This Row],[Implementing Partner]]),Table[[#This Row],[Programme Partner]]),"")</f>
        <v>UNHCR-NGOF</v>
      </c>
    </row>
    <row r="4682" spans="1:28" ht="16.5" customHeight="1">
      <c r="A4682" s="183">
        <v>5130</v>
      </c>
      <c r="B4682" s="264" t="s">
        <v>5273</v>
      </c>
      <c r="C4682" s="265" t="s">
        <v>5184</v>
      </c>
      <c r="D4682" s="266" t="s">
        <v>5273</v>
      </c>
      <c r="E4682" s="215" t="s">
        <v>27</v>
      </c>
      <c r="F4682" s="264" t="s">
        <v>8012</v>
      </c>
      <c r="G4682" s="195" t="s">
        <v>8354</v>
      </c>
      <c r="H4682" s="264" t="str">
        <f>IFERROR(VLOOKUP(Table[[#This Row],[Activity Details of Assistance]],WHAT!E:F,2,FALSE),"")</f>
        <v># of door</v>
      </c>
      <c r="I4682" s="264"/>
      <c r="J4682">
        <v>16</v>
      </c>
      <c r="K4682" t="s">
        <v>8280</v>
      </c>
      <c r="L4682" s="219" t="s">
        <v>13</v>
      </c>
      <c r="M4682" t="s">
        <v>14</v>
      </c>
      <c r="N4682" t="s">
        <v>307</v>
      </c>
      <c r="O4682" t="s">
        <v>1599</v>
      </c>
      <c r="P4682" t="s">
        <v>4723</v>
      </c>
      <c r="Q4682" s="236">
        <v>44773</v>
      </c>
      <c r="R4682" s="236">
        <v>44896</v>
      </c>
      <c r="S4682" t="s">
        <v>8452</v>
      </c>
      <c r="T4682" s="267"/>
      <c r="U4682" s="267"/>
      <c r="V4682" s="267"/>
      <c r="W4682" s="267"/>
      <c r="X4682" s="268"/>
      <c r="Y4682" t="s">
        <v>8641</v>
      </c>
      <c r="Z4682" t="s">
        <v>8642</v>
      </c>
      <c r="AA4682" t="s">
        <v>8643</v>
      </c>
      <c r="AB4682" s="273" t="str">
        <f>_xlfn.IFNA(IF(Table[[#This Row],[Programme Partner]]&lt;&gt;Table[[#This Row],[Implementing Partner]],CONCATENATE(Table[[#This Row],[Programme Partner]],"-",Table[[#This Row],[Implementing Partner]]),Table[[#This Row],[Programme Partner]]),"")</f>
        <v>UNHCR-NGOF</v>
      </c>
    </row>
    <row r="4683" spans="1:28" ht="16.5" customHeight="1">
      <c r="A4683" s="183">
        <v>5131</v>
      </c>
      <c r="B4683" s="264" t="s">
        <v>5273</v>
      </c>
      <c r="C4683" s="265" t="s">
        <v>5184</v>
      </c>
      <c r="D4683" s="266" t="s">
        <v>5273</v>
      </c>
      <c r="E4683" s="215" t="s">
        <v>27</v>
      </c>
      <c r="F4683" s="264" t="s">
        <v>8012</v>
      </c>
      <c r="G4683" t="s">
        <v>8367</v>
      </c>
      <c r="H4683" s="264" t="str">
        <f>IFERROR(VLOOKUP(Table[[#This Row],[Activity Details of Assistance]],WHAT!E:F,2,FALSE),"")</f>
        <v># of door</v>
      </c>
      <c r="I4683" s="264"/>
      <c r="J4683">
        <v>9</v>
      </c>
      <c r="K4683" t="s">
        <v>8280</v>
      </c>
      <c r="L4683" s="219" t="s">
        <v>13</v>
      </c>
      <c r="M4683" t="s">
        <v>14</v>
      </c>
      <c r="N4683" t="s">
        <v>307</v>
      </c>
      <c r="O4683" t="s">
        <v>1599</v>
      </c>
      <c r="P4683" t="s">
        <v>4723</v>
      </c>
      <c r="Q4683" s="236">
        <v>44773</v>
      </c>
      <c r="R4683" s="236">
        <v>44896</v>
      </c>
      <c r="S4683" t="s">
        <v>8452</v>
      </c>
      <c r="T4683" s="267"/>
      <c r="U4683" s="267"/>
      <c r="V4683" s="267"/>
      <c r="W4683" s="267"/>
      <c r="X4683" s="268"/>
      <c r="Y4683" t="s">
        <v>8641</v>
      </c>
      <c r="Z4683" t="s">
        <v>8642</v>
      </c>
      <c r="AA4683" t="s">
        <v>8643</v>
      </c>
      <c r="AB4683" s="273" t="str">
        <f>_xlfn.IFNA(IF(Table[[#This Row],[Programme Partner]]&lt;&gt;Table[[#This Row],[Implementing Partner]],CONCATENATE(Table[[#This Row],[Programme Partner]],"-",Table[[#This Row],[Implementing Partner]]),Table[[#This Row],[Programme Partner]]),"")</f>
        <v>UNHCR-NGOF</v>
      </c>
    </row>
    <row r="4684" spans="1:28" ht="16.5" customHeight="1">
      <c r="A4684" s="183">
        <v>5132</v>
      </c>
      <c r="B4684" s="264" t="s">
        <v>5273</v>
      </c>
      <c r="C4684" s="265" t="s">
        <v>5184</v>
      </c>
      <c r="D4684" s="266" t="s">
        <v>5273</v>
      </c>
      <c r="E4684" s="215" t="s">
        <v>27</v>
      </c>
      <c r="F4684" s="264" t="s">
        <v>8012</v>
      </c>
      <c r="G4684" s="195" t="s">
        <v>8586</v>
      </c>
      <c r="H4684" s="264" t="str">
        <f>IFERROR(VLOOKUP(Table[[#This Row],[Activity Details of Assistance]],WHAT!E:F,2,FALSE),"")</f>
        <v># of door</v>
      </c>
      <c r="I4684" s="264"/>
      <c r="J4684">
        <v>595</v>
      </c>
      <c r="K4684" t="s">
        <v>8280</v>
      </c>
      <c r="L4684" s="219" t="s">
        <v>13</v>
      </c>
      <c r="M4684" t="s">
        <v>14</v>
      </c>
      <c r="N4684" t="s">
        <v>307</v>
      </c>
      <c r="O4684" t="s">
        <v>1599</v>
      </c>
      <c r="P4684" t="s">
        <v>4723</v>
      </c>
      <c r="Q4684" s="236">
        <v>44773</v>
      </c>
      <c r="R4684" s="236">
        <v>44896</v>
      </c>
      <c r="S4684" t="s">
        <v>8452</v>
      </c>
      <c r="T4684" s="267"/>
      <c r="U4684" s="267"/>
      <c r="V4684" s="267"/>
      <c r="W4684" s="267"/>
      <c r="X4684" s="268"/>
      <c r="Y4684" t="s">
        <v>8641</v>
      </c>
      <c r="Z4684" t="s">
        <v>8642</v>
      </c>
      <c r="AA4684" t="s">
        <v>8643</v>
      </c>
      <c r="AB4684" s="273" t="str">
        <f>_xlfn.IFNA(IF(Table[[#This Row],[Programme Partner]]&lt;&gt;Table[[#This Row],[Implementing Partner]],CONCATENATE(Table[[#This Row],[Programme Partner]],"-",Table[[#This Row],[Implementing Partner]]),Table[[#This Row],[Programme Partner]]),"")</f>
        <v>UNHCR-NGOF</v>
      </c>
    </row>
    <row r="4685" spans="1:28" ht="16.5" customHeight="1">
      <c r="A4685" s="183">
        <v>5133</v>
      </c>
      <c r="B4685" s="264" t="s">
        <v>5273</v>
      </c>
      <c r="C4685" s="265" t="s">
        <v>5184</v>
      </c>
      <c r="D4685" s="266" t="s">
        <v>5273</v>
      </c>
      <c r="E4685" s="215" t="s">
        <v>27</v>
      </c>
      <c r="F4685" s="264" t="s">
        <v>8012</v>
      </c>
      <c r="G4685" t="s">
        <v>8357</v>
      </c>
      <c r="H4685" s="264" t="str">
        <f>IFERROR(VLOOKUP(Table[[#This Row],[Activity Details of Assistance]],WHAT!E:F,2,FALSE),"")</f>
        <v># of door</v>
      </c>
      <c r="I4685" s="264"/>
      <c r="J4685">
        <v>352</v>
      </c>
      <c r="K4685" t="s">
        <v>8280</v>
      </c>
      <c r="L4685" s="219" t="s">
        <v>13</v>
      </c>
      <c r="M4685" t="s">
        <v>14</v>
      </c>
      <c r="N4685" t="s">
        <v>307</v>
      </c>
      <c r="O4685" t="s">
        <v>1599</v>
      </c>
      <c r="P4685" t="s">
        <v>4723</v>
      </c>
      <c r="Q4685" s="236">
        <v>44773</v>
      </c>
      <c r="R4685" s="236">
        <v>44896</v>
      </c>
      <c r="S4685" t="s">
        <v>8452</v>
      </c>
      <c r="T4685" s="267"/>
      <c r="U4685" s="267"/>
      <c r="V4685" s="267"/>
      <c r="W4685" s="267"/>
      <c r="X4685" s="268"/>
      <c r="Y4685" t="s">
        <v>8641</v>
      </c>
      <c r="Z4685" t="s">
        <v>8642</v>
      </c>
      <c r="AA4685" t="s">
        <v>8643</v>
      </c>
      <c r="AB4685" s="273" t="str">
        <f>_xlfn.IFNA(IF(Table[[#This Row],[Programme Partner]]&lt;&gt;Table[[#This Row],[Implementing Partner]],CONCATENATE(Table[[#This Row],[Programme Partner]],"-",Table[[#This Row],[Implementing Partner]]),Table[[#This Row],[Programme Partner]]),"")</f>
        <v>UNHCR-NGOF</v>
      </c>
    </row>
    <row r="4686" spans="1:28" ht="16.5" customHeight="1">
      <c r="A4686" s="183">
        <v>5134</v>
      </c>
      <c r="B4686" s="264" t="s">
        <v>5273</v>
      </c>
      <c r="C4686" s="265" t="s">
        <v>5184</v>
      </c>
      <c r="D4686" s="266" t="s">
        <v>5273</v>
      </c>
      <c r="E4686" s="215" t="s">
        <v>27</v>
      </c>
      <c r="F4686" s="264" t="s">
        <v>8013</v>
      </c>
      <c r="G4686" t="s">
        <v>8313</v>
      </c>
      <c r="H4686" s="264" t="str">
        <f>IFERROR(VLOOKUP(Table[[#This Row],[Activity Details of Assistance]],WHAT!E:F,2,FALSE),"")</f>
        <v># of HP sessions at community level</v>
      </c>
      <c r="I4686" s="264"/>
      <c r="J4686">
        <v>134</v>
      </c>
      <c r="K4686" t="s">
        <v>8280</v>
      </c>
      <c r="L4686" s="219" t="s">
        <v>13</v>
      </c>
      <c r="M4686" t="s">
        <v>14</v>
      </c>
      <c r="N4686" t="s">
        <v>307</v>
      </c>
      <c r="O4686" t="s">
        <v>1599</v>
      </c>
      <c r="P4686" t="s">
        <v>4723</v>
      </c>
      <c r="Q4686" s="236">
        <v>44773</v>
      </c>
      <c r="R4686" s="236">
        <v>44896</v>
      </c>
      <c r="S4686" t="s">
        <v>8452</v>
      </c>
      <c r="T4686" s="267"/>
      <c r="U4686" s="267"/>
      <c r="V4686" s="267"/>
      <c r="W4686" s="267"/>
      <c r="X4686" s="268"/>
      <c r="Y4686" t="s">
        <v>8641</v>
      </c>
      <c r="Z4686" t="s">
        <v>8642</v>
      </c>
      <c r="AA4686" t="s">
        <v>8643</v>
      </c>
      <c r="AB4686" s="273" t="str">
        <f>_xlfn.IFNA(IF(Table[[#This Row],[Programme Partner]]&lt;&gt;Table[[#This Row],[Implementing Partner]],CONCATENATE(Table[[#This Row],[Programme Partner]],"-",Table[[#This Row],[Implementing Partner]]),Table[[#This Row],[Programme Partner]]),"")</f>
        <v>UNHCR-NGOF</v>
      </c>
    </row>
    <row r="4687" spans="1:28" ht="16.5" customHeight="1">
      <c r="A4687" s="183">
        <v>5135</v>
      </c>
      <c r="B4687" s="264" t="s">
        <v>5273</v>
      </c>
      <c r="C4687" s="265" t="s">
        <v>5184</v>
      </c>
      <c r="D4687" s="266" t="s">
        <v>5273</v>
      </c>
      <c r="E4687" s="215" t="s">
        <v>27</v>
      </c>
      <c r="F4687" s="264" t="s">
        <v>8013</v>
      </c>
      <c r="G4687" t="s">
        <v>8314</v>
      </c>
      <c r="H4687" s="264" t="str">
        <f>IFERROR(VLOOKUP(Table[[#This Row],[Activity Details of Assistance]],WHAT!E:F,2,FALSE),"")</f>
        <v># of HP sessions at HH level</v>
      </c>
      <c r="I4687" s="264"/>
      <c r="J4687">
        <v>5034</v>
      </c>
      <c r="K4687" t="s">
        <v>8280</v>
      </c>
      <c r="L4687" s="219" t="s">
        <v>13</v>
      </c>
      <c r="M4687" t="s">
        <v>14</v>
      </c>
      <c r="N4687" t="s">
        <v>307</v>
      </c>
      <c r="O4687" t="s">
        <v>1599</v>
      </c>
      <c r="P4687" t="s">
        <v>4723</v>
      </c>
      <c r="Q4687" s="236">
        <v>44773</v>
      </c>
      <c r="R4687" s="236">
        <v>44896</v>
      </c>
      <c r="S4687" t="s">
        <v>8452</v>
      </c>
      <c r="T4687" s="267"/>
      <c r="U4687" s="267"/>
      <c r="V4687" s="267"/>
      <c r="W4687" s="267"/>
      <c r="X4687" s="268"/>
      <c r="Y4687" t="s">
        <v>8641</v>
      </c>
      <c r="Z4687" t="s">
        <v>8642</v>
      </c>
      <c r="AA4687" t="s">
        <v>8643</v>
      </c>
      <c r="AB4687" s="273" t="str">
        <f>_xlfn.IFNA(IF(Table[[#This Row],[Programme Partner]]&lt;&gt;Table[[#This Row],[Implementing Partner]],CONCATENATE(Table[[#This Row],[Programme Partner]],"-",Table[[#This Row],[Implementing Partner]]),Table[[#This Row],[Programme Partner]]),"")</f>
        <v>UNHCR-NGOF</v>
      </c>
    </row>
    <row r="4688" spans="1:28" ht="16.5" customHeight="1">
      <c r="A4688" s="183">
        <v>5136</v>
      </c>
      <c r="B4688" s="264" t="s">
        <v>5273</v>
      </c>
      <c r="C4688" s="265" t="s">
        <v>5184</v>
      </c>
      <c r="D4688" s="266" t="s">
        <v>5273</v>
      </c>
      <c r="E4688" s="215" t="s">
        <v>27</v>
      </c>
      <c r="F4688" s="264" t="s">
        <v>8013</v>
      </c>
      <c r="G4688" t="s">
        <v>8374</v>
      </c>
      <c r="H4688" s="264" t="str">
        <f>IFERROR(VLOOKUP(Table[[#This Row],[Activity Details of Assistance]],WHAT!E:F,2,FALSE),"")</f>
        <v># of HP sessions at institution level</v>
      </c>
      <c r="I4688" s="264"/>
      <c r="J4688">
        <v>8</v>
      </c>
      <c r="K4688" t="s">
        <v>8280</v>
      </c>
      <c r="L4688" s="219" t="s">
        <v>13</v>
      </c>
      <c r="M4688" t="s">
        <v>14</v>
      </c>
      <c r="N4688" t="s">
        <v>307</v>
      </c>
      <c r="O4688" t="s">
        <v>1599</v>
      </c>
      <c r="P4688" t="s">
        <v>4723</v>
      </c>
      <c r="Q4688" s="236">
        <v>44773</v>
      </c>
      <c r="R4688" s="236">
        <v>44896</v>
      </c>
      <c r="S4688" t="s">
        <v>8452</v>
      </c>
      <c r="T4688" s="267"/>
      <c r="U4688" s="267"/>
      <c r="V4688" s="267"/>
      <c r="W4688" s="267"/>
      <c r="X4688" s="268"/>
      <c r="Y4688" t="s">
        <v>8641</v>
      </c>
      <c r="Z4688" t="s">
        <v>8642</v>
      </c>
      <c r="AA4688" t="s">
        <v>8643</v>
      </c>
      <c r="AB4688" s="273" t="str">
        <f>_xlfn.IFNA(IF(Table[[#This Row],[Programme Partner]]&lt;&gt;Table[[#This Row],[Implementing Partner]],CONCATENATE(Table[[#This Row],[Programme Partner]],"-",Table[[#This Row],[Implementing Partner]]),Table[[#This Row],[Programme Partner]]),"")</f>
        <v>UNHCR-NGOF</v>
      </c>
    </row>
    <row r="4689" spans="1:28" ht="16.5" customHeight="1">
      <c r="A4689" s="183">
        <v>5137</v>
      </c>
      <c r="B4689" s="264" t="s">
        <v>5273</v>
      </c>
      <c r="C4689" s="265" t="s">
        <v>5184</v>
      </c>
      <c r="D4689" s="266" t="s">
        <v>5273</v>
      </c>
      <c r="E4689" s="215" t="s">
        <v>27</v>
      </c>
      <c r="F4689" s="264" t="s">
        <v>8013</v>
      </c>
      <c r="G4689" t="s">
        <v>8315</v>
      </c>
      <c r="H4689" s="264" t="str">
        <f>IFERROR(VLOOKUP(Table[[#This Row],[Activity Details of Assistance]],WHAT!E:F,2,FALSE),"")</f>
        <v># of handwashing station</v>
      </c>
      <c r="I4689" s="264"/>
      <c r="J4689">
        <v>16</v>
      </c>
      <c r="K4689" t="s">
        <v>8280</v>
      </c>
      <c r="L4689" s="219" t="s">
        <v>13</v>
      </c>
      <c r="M4689" t="s">
        <v>14</v>
      </c>
      <c r="N4689" t="s">
        <v>307</v>
      </c>
      <c r="O4689" t="s">
        <v>1599</v>
      </c>
      <c r="P4689" t="s">
        <v>4723</v>
      </c>
      <c r="Q4689" s="236">
        <v>44773</v>
      </c>
      <c r="R4689" s="236">
        <v>44896</v>
      </c>
      <c r="S4689" t="s">
        <v>8452</v>
      </c>
      <c r="T4689" s="267"/>
      <c r="U4689" s="267"/>
      <c r="V4689" s="267"/>
      <c r="W4689" s="267"/>
      <c r="X4689" s="268"/>
      <c r="Y4689" t="s">
        <v>8641</v>
      </c>
      <c r="Z4689" t="s">
        <v>8642</v>
      </c>
      <c r="AA4689" t="s">
        <v>8643</v>
      </c>
      <c r="AB4689" s="273" t="str">
        <f>_xlfn.IFNA(IF(Table[[#This Row],[Programme Partner]]&lt;&gt;Table[[#This Row],[Implementing Partner]],CONCATENATE(Table[[#This Row],[Programme Partner]],"-",Table[[#This Row],[Implementing Partner]]),Table[[#This Row],[Programme Partner]]),"")</f>
        <v>UNHCR-NGOF</v>
      </c>
    </row>
    <row r="4690" spans="1:28" ht="16.5" customHeight="1">
      <c r="A4690" s="183">
        <v>5138</v>
      </c>
      <c r="B4690" s="264" t="s">
        <v>5273</v>
      </c>
      <c r="C4690" s="265" t="s">
        <v>5184</v>
      </c>
      <c r="D4690" s="266" t="s">
        <v>5273</v>
      </c>
      <c r="E4690" s="215" t="s">
        <v>27</v>
      </c>
      <c r="F4690" s="264" t="s">
        <v>8013</v>
      </c>
      <c r="G4690" t="s">
        <v>8316</v>
      </c>
      <c r="H4690" s="264" t="str">
        <f>IFERROR(VLOOKUP(Table[[#This Row],[Activity Details of Assistance]],WHAT!E:F,2,FALSE),"")</f>
        <v># of household</v>
      </c>
      <c r="I4690" s="264"/>
      <c r="J4690">
        <v>919</v>
      </c>
      <c r="K4690" t="s">
        <v>8280</v>
      </c>
      <c r="L4690" s="219" t="s">
        <v>13</v>
      </c>
      <c r="M4690" t="s">
        <v>14</v>
      </c>
      <c r="N4690" t="s">
        <v>307</v>
      </c>
      <c r="O4690" t="s">
        <v>1599</v>
      </c>
      <c r="P4690" t="s">
        <v>4723</v>
      </c>
      <c r="Q4690" s="236">
        <v>44773</v>
      </c>
      <c r="R4690" s="236">
        <v>44896</v>
      </c>
      <c r="S4690" t="s">
        <v>8452</v>
      </c>
      <c r="T4690" s="267"/>
      <c r="U4690" s="267"/>
      <c r="V4690" s="267"/>
      <c r="W4690" s="267"/>
      <c r="X4690" s="268"/>
      <c r="Y4690" t="s">
        <v>8641</v>
      </c>
      <c r="Z4690" t="s">
        <v>8642</v>
      </c>
      <c r="AA4690" t="s">
        <v>8643</v>
      </c>
      <c r="AB4690" s="273" t="str">
        <f>_xlfn.IFNA(IF(Table[[#This Row],[Programme Partner]]&lt;&gt;Table[[#This Row],[Implementing Partner]],CONCATENATE(Table[[#This Row],[Programme Partner]],"-",Table[[#This Row],[Implementing Partner]]),Table[[#This Row],[Programme Partner]]),"")</f>
        <v>UNHCR-NGOF</v>
      </c>
    </row>
    <row r="4691" spans="1:28" ht="16.5" customHeight="1">
      <c r="A4691" s="183">
        <v>5139</v>
      </c>
      <c r="B4691" s="264" t="s">
        <v>5273</v>
      </c>
      <c r="C4691" s="265" t="s">
        <v>5184</v>
      </c>
      <c r="D4691" s="266" t="s">
        <v>5273</v>
      </c>
      <c r="E4691" s="215" t="s">
        <v>27</v>
      </c>
      <c r="F4691" s="264" t="s">
        <v>8013</v>
      </c>
      <c r="G4691" s="195" t="s">
        <v>8442</v>
      </c>
      <c r="H4691" s="264" t="str">
        <f>IFERROR(VLOOKUP(Table[[#This Row],[Activity Details of Assistance]],WHAT!E:F,2,FALSE),"")</f>
        <v># of facilities</v>
      </c>
      <c r="I4691" s="264"/>
      <c r="J4691">
        <v>1316</v>
      </c>
      <c r="K4691" t="s">
        <v>8280</v>
      </c>
      <c r="L4691" s="219" t="s">
        <v>13</v>
      </c>
      <c r="M4691" t="s">
        <v>14</v>
      </c>
      <c r="N4691" t="s">
        <v>307</v>
      </c>
      <c r="O4691" t="s">
        <v>1599</v>
      </c>
      <c r="P4691" t="s">
        <v>4723</v>
      </c>
      <c r="Q4691" s="236">
        <v>44742</v>
      </c>
      <c r="R4691" s="236">
        <v>44896</v>
      </c>
      <c r="S4691" t="s">
        <v>8452</v>
      </c>
      <c r="T4691" s="267"/>
      <c r="U4691" s="267"/>
      <c r="V4691" s="267"/>
      <c r="W4691" s="267"/>
      <c r="X4691" s="268"/>
      <c r="Y4691" t="s">
        <v>8641</v>
      </c>
      <c r="Z4691" t="s">
        <v>8642</v>
      </c>
      <c r="AA4691" t="s">
        <v>8643</v>
      </c>
      <c r="AB4691" s="273" t="str">
        <f>_xlfn.IFNA(IF(Table[[#This Row],[Programme Partner]]&lt;&gt;Table[[#This Row],[Implementing Partner]],CONCATENATE(Table[[#This Row],[Programme Partner]],"-",Table[[#This Row],[Implementing Partner]]),Table[[#This Row],[Programme Partner]]),"")</f>
        <v>UNHCR-NGOF</v>
      </c>
    </row>
    <row r="4692" spans="1:28" ht="16.5" customHeight="1">
      <c r="A4692" s="183">
        <v>5140</v>
      </c>
      <c r="B4692" s="264" t="s">
        <v>5273</v>
      </c>
      <c r="C4692" s="265" t="s">
        <v>5184</v>
      </c>
      <c r="D4692" s="266" t="s">
        <v>5273</v>
      </c>
      <c r="E4692" s="215" t="s">
        <v>27</v>
      </c>
      <c r="F4692" s="264" t="s">
        <v>8014</v>
      </c>
      <c r="G4692" s="195" t="s">
        <v>8361</v>
      </c>
      <c r="H4692" s="264" t="str">
        <f>IFERROR(VLOOKUP(Table[[#This Row],[Activity Details of Assistance]],WHAT!E:F,2,FALSE),"")</f>
        <v># of plant</v>
      </c>
      <c r="I4692" s="264"/>
      <c r="J4692">
        <v>2</v>
      </c>
      <c r="K4692" t="s">
        <v>8280</v>
      </c>
      <c r="L4692" s="219" t="s">
        <v>13</v>
      </c>
      <c r="M4692" t="s">
        <v>14</v>
      </c>
      <c r="N4692" t="s">
        <v>307</v>
      </c>
      <c r="O4692" t="s">
        <v>1599</v>
      </c>
      <c r="P4692" t="s">
        <v>4723</v>
      </c>
      <c r="Q4692" s="236">
        <v>44773</v>
      </c>
      <c r="R4692" s="236">
        <v>44896</v>
      </c>
      <c r="S4692" t="s">
        <v>8452</v>
      </c>
      <c r="T4692" s="267"/>
      <c r="U4692" s="267"/>
      <c r="V4692" s="267"/>
      <c r="W4692" s="267"/>
      <c r="X4692" s="268"/>
      <c r="Y4692" t="s">
        <v>8641</v>
      </c>
      <c r="Z4692" t="s">
        <v>8642</v>
      </c>
      <c r="AA4692" t="s">
        <v>8643</v>
      </c>
      <c r="AB4692" s="273" t="str">
        <f>_xlfn.IFNA(IF(Table[[#This Row],[Programme Partner]]&lt;&gt;Table[[#This Row],[Implementing Partner]],CONCATENATE(Table[[#This Row],[Programme Partner]],"-",Table[[#This Row],[Implementing Partner]]),Table[[#This Row],[Programme Partner]]),"")</f>
        <v>UNHCR-NGOF</v>
      </c>
    </row>
    <row r="4693" spans="1:28" ht="16.5" customHeight="1">
      <c r="A4693" s="183">
        <v>5141</v>
      </c>
      <c r="B4693" s="264" t="s">
        <v>5273</v>
      </c>
      <c r="C4693" s="265" t="s">
        <v>5184</v>
      </c>
      <c r="D4693" s="266" t="s">
        <v>5273</v>
      </c>
      <c r="E4693" s="215" t="s">
        <v>27</v>
      </c>
      <c r="F4693" s="264" t="s">
        <v>8011</v>
      </c>
      <c r="G4693" t="s">
        <v>8355</v>
      </c>
      <c r="H4693" s="264" t="str">
        <f>IFERROR(VLOOKUP(Table[[#This Row],[Activity Details of Assistance]],WHAT!E:F,2,FALSE),"")</f>
        <v># of water network</v>
      </c>
      <c r="I4693" s="264"/>
      <c r="J4693">
        <v>2</v>
      </c>
      <c r="K4693" t="s">
        <v>8280</v>
      </c>
      <c r="L4693" s="219" t="s">
        <v>13</v>
      </c>
      <c r="M4693" t="s">
        <v>14</v>
      </c>
      <c r="N4693" t="s">
        <v>307</v>
      </c>
      <c r="O4693" t="s">
        <v>1599</v>
      </c>
      <c r="P4693" t="s">
        <v>4726</v>
      </c>
      <c r="Q4693" s="236">
        <v>44773</v>
      </c>
      <c r="R4693" s="236">
        <v>44896</v>
      </c>
      <c r="S4693" t="s">
        <v>8452</v>
      </c>
      <c r="T4693" s="267"/>
      <c r="U4693" s="267"/>
      <c r="V4693" s="267"/>
      <c r="W4693" s="267"/>
      <c r="X4693" s="268"/>
      <c r="Y4693" t="s">
        <v>8641</v>
      </c>
      <c r="Z4693" t="s">
        <v>8642</v>
      </c>
      <c r="AA4693" t="s">
        <v>8643</v>
      </c>
      <c r="AB4693" s="273" t="str">
        <f>_xlfn.IFNA(IF(Table[[#This Row],[Programme Partner]]&lt;&gt;Table[[#This Row],[Implementing Partner]],CONCATENATE(Table[[#This Row],[Programme Partner]],"-",Table[[#This Row],[Implementing Partner]]),Table[[#This Row],[Programme Partner]]),"")</f>
        <v>UNHCR-NGOF</v>
      </c>
    </row>
    <row r="4694" spans="1:28" ht="16.5" customHeight="1">
      <c r="A4694" s="183">
        <v>5142</v>
      </c>
      <c r="B4694" s="264" t="s">
        <v>5273</v>
      </c>
      <c r="C4694" s="265" t="s">
        <v>5184</v>
      </c>
      <c r="D4694" s="266" t="s">
        <v>5273</v>
      </c>
      <c r="E4694" s="215" t="s">
        <v>27</v>
      </c>
      <c r="F4694" s="264" t="s">
        <v>8013</v>
      </c>
      <c r="G4694" t="s">
        <v>8313</v>
      </c>
      <c r="H4694" s="264" t="str">
        <f>IFERROR(VLOOKUP(Table[[#This Row],[Activity Details of Assistance]],WHAT!E:F,2,FALSE),"")</f>
        <v># of HP sessions at community level</v>
      </c>
      <c r="I4694" s="264"/>
      <c r="J4694">
        <v>134</v>
      </c>
      <c r="K4694" t="s">
        <v>8280</v>
      </c>
      <c r="L4694" s="219" t="s">
        <v>13</v>
      </c>
      <c r="M4694" t="s">
        <v>14</v>
      </c>
      <c r="N4694" t="s">
        <v>309</v>
      </c>
      <c r="O4694" t="s">
        <v>1606</v>
      </c>
      <c r="P4694" t="s">
        <v>6386</v>
      </c>
      <c r="Q4694" s="236">
        <v>44804</v>
      </c>
      <c r="R4694" s="236">
        <v>44896</v>
      </c>
      <c r="S4694" t="s">
        <v>8452</v>
      </c>
      <c r="T4694" s="267"/>
      <c r="U4694" s="267"/>
      <c r="V4694" s="267"/>
      <c r="W4694" s="267"/>
      <c r="X4694" s="268"/>
      <c r="Y4694" t="s">
        <v>8641</v>
      </c>
      <c r="Z4694" t="s">
        <v>8642</v>
      </c>
      <c r="AA4694" t="s">
        <v>8643</v>
      </c>
      <c r="AB4694" s="273" t="str">
        <f>_xlfn.IFNA(IF(Table[[#This Row],[Programme Partner]]&lt;&gt;Table[[#This Row],[Implementing Partner]],CONCATENATE(Table[[#This Row],[Programme Partner]],"-",Table[[#This Row],[Implementing Partner]]),Table[[#This Row],[Programme Partner]]),"")</f>
        <v>UNHCR-NGOF</v>
      </c>
    </row>
    <row r="4695" spans="1:28" ht="16.5" customHeight="1">
      <c r="A4695" s="183">
        <v>5143</v>
      </c>
      <c r="B4695" s="264" t="s">
        <v>5273</v>
      </c>
      <c r="C4695" s="265" t="s">
        <v>5184</v>
      </c>
      <c r="D4695" s="266" t="s">
        <v>5273</v>
      </c>
      <c r="E4695" s="215" t="s">
        <v>27</v>
      </c>
      <c r="F4695" s="264" t="s">
        <v>8013</v>
      </c>
      <c r="G4695" t="s">
        <v>8315</v>
      </c>
      <c r="H4695" s="264" t="str">
        <f>IFERROR(VLOOKUP(Table[[#This Row],[Activity Details of Assistance]],WHAT!E:F,2,FALSE),"")</f>
        <v># of handwashing station</v>
      </c>
      <c r="I4695" s="264"/>
      <c r="J4695">
        <v>15</v>
      </c>
      <c r="K4695" t="s">
        <v>8280</v>
      </c>
      <c r="L4695" s="219" t="s">
        <v>13</v>
      </c>
      <c r="M4695" t="s">
        <v>14</v>
      </c>
      <c r="N4695" t="s">
        <v>309</v>
      </c>
      <c r="O4695" t="s">
        <v>1606</v>
      </c>
      <c r="P4695" t="s">
        <v>6386</v>
      </c>
      <c r="Q4695" s="236">
        <v>44804</v>
      </c>
      <c r="R4695" s="236">
        <v>44896</v>
      </c>
      <c r="S4695" t="s">
        <v>8452</v>
      </c>
      <c r="T4695" s="267"/>
      <c r="U4695" s="267"/>
      <c r="V4695" s="267"/>
      <c r="W4695" s="267"/>
      <c r="X4695" s="268"/>
      <c r="Y4695" t="s">
        <v>8641</v>
      </c>
      <c r="Z4695" t="s">
        <v>8642</v>
      </c>
      <c r="AA4695" t="s">
        <v>8643</v>
      </c>
      <c r="AB4695" s="273" t="str">
        <f>_xlfn.IFNA(IF(Table[[#This Row],[Programme Partner]]&lt;&gt;Table[[#This Row],[Implementing Partner]],CONCATENATE(Table[[#This Row],[Programme Partner]],"-",Table[[#This Row],[Implementing Partner]]),Table[[#This Row],[Programme Partner]]),"")</f>
        <v>UNHCR-NGOF</v>
      </c>
    </row>
    <row r="4696" spans="1:28" ht="16.5" customHeight="1">
      <c r="A4696" s="183">
        <v>5144</v>
      </c>
      <c r="B4696" s="269" t="s">
        <v>5273</v>
      </c>
      <c r="C4696" s="270" t="s">
        <v>5184</v>
      </c>
      <c r="D4696" s="271" t="s">
        <v>5273</v>
      </c>
      <c r="E4696" s="215" t="s">
        <v>27</v>
      </c>
      <c r="F4696" s="264" t="s">
        <v>8013</v>
      </c>
      <c r="G4696" t="s">
        <v>8314</v>
      </c>
      <c r="H4696" s="269" t="str">
        <f>IFERROR(VLOOKUP(Table[[#This Row],[Activity Details of Assistance]],WHAT!E:F,2,FALSE),"")</f>
        <v># of HP sessions at HH level</v>
      </c>
      <c r="I4696" s="269"/>
      <c r="J4696">
        <v>3220</v>
      </c>
      <c r="K4696" t="s">
        <v>8280</v>
      </c>
      <c r="L4696" s="219" t="s">
        <v>13</v>
      </c>
      <c r="M4696" t="s">
        <v>14</v>
      </c>
      <c r="N4696" t="s">
        <v>309</v>
      </c>
      <c r="O4696" t="s">
        <v>1606</v>
      </c>
      <c r="P4696" t="s">
        <v>6386</v>
      </c>
      <c r="Q4696" s="236">
        <v>44804</v>
      </c>
      <c r="R4696" s="236">
        <v>44896</v>
      </c>
      <c r="S4696" t="s">
        <v>8452</v>
      </c>
      <c r="T4696" s="272"/>
      <c r="U4696" s="272"/>
      <c r="V4696" s="272"/>
      <c r="W4696" s="272"/>
      <c r="X4696" s="268"/>
      <c r="Y4696" t="s">
        <v>8641</v>
      </c>
      <c r="Z4696" t="s">
        <v>8642</v>
      </c>
      <c r="AA4696" t="s">
        <v>8643</v>
      </c>
      <c r="AB4696" s="273" t="str">
        <f>_xlfn.IFNA(IF(Table[[#This Row],[Programme Partner]]&lt;&gt;Table[[#This Row],[Implementing Partner]],CONCATENATE(Table[[#This Row],[Programme Partner]],"-",Table[[#This Row],[Implementing Partner]]),Table[[#This Row],[Programme Partner]]),"")</f>
        <v>UNHCR-NGOF</v>
      </c>
    </row>
    <row r="4697" spans="1:28" ht="16.5" customHeight="1">
      <c r="A4697" s="183">
        <v>5145</v>
      </c>
      <c r="B4697" s="264" t="s">
        <v>5273</v>
      </c>
      <c r="C4697" s="265" t="s">
        <v>5184</v>
      </c>
      <c r="D4697" s="266" t="s">
        <v>5273</v>
      </c>
      <c r="E4697" s="264" t="s">
        <v>27</v>
      </c>
      <c r="F4697" s="264" t="s">
        <v>8013</v>
      </c>
      <c r="G4697" s="281" t="s">
        <v>8374</v>
      </c>
      <c r="H4697" s="264" t="str">
        <f>IFERROR(VLOOKUP(Table[[#This Row],[Activity Details of Assistance]],WHAT!E:F,2,FALSE),"")</f>
        <v># of HP sessions at institution level</v>
      </c>
      <c r="I4697" s="264"/>
      <c r="J4697" s="264">
        <v>5</v>
      </c>
      <c r="K4697" s="264" t="s">
        <v>8280</v>
      </c>
      <c r="L4697" s="282" t="s">
        <v>13</v>
      </c>
      <c r="M4697" s="282" t="s">
        <v>14</v>
      </c>
      <c r="N4697" s="264" t="s">
        <v>309</v>
      </c>
      <c r="O4697" s="264" t="s">
        <v>1606</v>
      </c>
      <c r="P4697" s="264" t="s">
        <v>6386</v>
      </c>
      <c r="Q4697" s="283">
        <v>44804</v>
      </c>
      <c r="R4697" s="283">
        <v>44896</v>
      </c>
      <c r="S4697" t="s">
        <v>8452</v>
      </c>
      <c r="T4697" s="267"/>
      <c r="U4697" s="267"/>
      <c r="V4697" s="267"/>
      <c r="W4697" s="267"/>
      <c r="X4697" s="268"/>
      <c r="Y4697" s="284" t="s">
        <v>8641</v>
      </c>
      <c r="Z4697" s="285" t="s">
        <v>8642</v>
      </c>
      <c r="AA4697" s="286" t="s">
        <v>8643</v>
      </c>
      <c r="AB4697" s="287" t="str">
        <f>_xlfn.IFNA(IF(Table[[#This Row],[Programme Partner]]&lt;&gt;Table[[#This Row],[Implementing Partner]],CONCATENATE(Table[[#This Row],[Programme Partner]],"-",Table[[#This Row],[Implementing Partner]]),Table[[#This Row],[Programme Partner]]),"")</f>
        <v>UNHCR-NGOF</v>
      </c>
    </row>
    <row r="4698" spans="1:28" ht="16.5" customHeight="1">
      <c r="A4698" s="183">
        <v>5146</v>
      </c>
      <c r="B4698" s="264" t="s">
        <v>5273</v>
      </c>
      <c r="C4698" s="265" t="s">
        <v>5184</v>
      </c>
      <c r="D4698" s="266" t="s">
        <v>5273</v>
      </c>
      <c r="E4698" s="264" t="s">
        <v>27</v>
      </c>
      <c r="F4698" s="264" t="s">
        <v>8013</v>
      </c>
      <c r="G4698" s="281" t="s">
        <v>8317</v>
      </c>
      <c r="H4698" s="264" t="str">
        <f>IFERROR(VLOOKUP(Table[[#This Row],[Activity Details of Assistance]],WHAT!E:F,2,FALSE),"")</f>
        <v># of estimated persons reached by mass-media campaign</v>
      </c>
      <c r="I4698" s="264"/>
      <c r="J4698" s="264">
        <v>2</v>
      </c>
      <c r="K4698" s="264" t="s">
        <v>8280</v>
      </c>
      <c r="L4698" s="282" t="s">
        <v>13</v>
      </c>
      <c r="M4698" s="282" t="s">
        <v>14</v>
      </c>
      <c r="N4698" s="264" t="s">
        <v>309</v>
      </c>
      <c r="O4698" s="264" t="s">
        <v>1606</v>
      </c>
      <c r="P4698" s="264" t="s">
        <v>6386</v>
      </c>
      <c r="Q4698" s="283">
        <v>44804</v>
      </c>
      <c r="R4698" s="283">
        <v>44896</v>
      </c>
      <c r="S4698" t="s">
        <v>8452</v>
      </c>
      <c r="T4698" s="267"/>
      <c r="U4698" s="267"/>
      <c r="V4698" s="267"/>
      <c r="W4698" s="267"/>
      <c r="X4698" s="268"/>
      <c r="Y4698" s="284" t="s">
        <v>8641</v>
      </c>
      <c r="Z4698" s="285" t="s">
        <v>8642</v>
      </c>
      <c r="AA4698" s="286" t="s">
        <v>8643</v>
      </c>
      <c r="AB4698" s="287" t="str">
        <f>_xlfn.IFNA(IF(Table[[#This Row],[Programme Partner]]&lt;&gt;Table[[#This Row],[Implementing Partner]],CONCATENATE(Table[[#This Row],[Programme Partner]],"-",Table[[#This Row],[Implementing Partner]]),Table[[#This Row],[Programme Partner]]),"")</f>
        <v>UNHCR-NGOF</v>
      </c>
    </row>
    <row r="4699" spans="1:28" ht="16.5" customHeight="1">
      <c r="A4699" s="183">
        <v>5147</v>
      </c>
      <c r="B4699" s="264" t="s">
        <v>5273</v>
      </c>
      <c r="C4699" s="265" t="s">
        <v>5184</v>
      </c>
      <c r="D4699" s="266" t="s">
        <v>5273</v>
      </c>
      <c r="E4699" s="264" t="s">
        <v>27</v>
      </c>
      <c r="F4699" s="264" t="s">
        <v>8013</v>
      </c>
      <c r="G4699" s="281" t="s">
        <v>8442</v>
      </c>
      <c r="H4699" s="264" t="str">
        <f>IFERROR(VLOOKUP(Table[[#This Row],[Activity Details of Assistance]],WHAT!E:F,2,FALSE),"")</f>
        <v># of facilities</v>
      </c>
      <c r="I4699" s="264"/>
      <c r="J4699" s="264">
        <v>357</v>
      </c>
      <c r="K4699" s="264" t="s">
        <v>8280</v>
      </c>
      <c r="L4699" s="282" t="s">
        <v>13</v>
      </c>
      <c r="M4699" s="282" t="s">
        <v>14</v>
      </c>
      <c r="N4699" s="264" t="s">
        <v>309</v>
      </c>
      <c r="O4699" s="264" t="s">
        <v>1606</v>
      </c>
      <c r="P4699" s="264" t="s">
        <v>6386</v>
      </c>
      <c r="Q4699" s="283">
        <v>44773</v>
      </c>
      <c r="R4699" s="283">
        <v>44896</v>
      </c>
      <c r="S4699" t="s">
        <v>8452</v>
      </c>
      <c r="T4699" s="267"/>
      <c r="U4699" s="267"/>
      <c r="V4699" s="267"/>
      <c r="W4699" s="267"/>
      <c r="X4699" s="268"/>
      <c r="Y4699" s="284" t="s">
        <v>8641</v>
      </c>
      <c r="Z4699" s="285" t="s">
        <v>8642</v>
      </c>
      <c r="AA4699" s="286" t="s">
        <v>8643</v>
      </c>
      <c r="AB4699" s="287" t="str">
        <f>_xlfn.IFNA(IF(Table[[#This Row],[Programme Partner]]&lt;&gt;Table[[#This Row],[Implementing Partner]],CONCATENATE(Table[[#This Row],[Programme Partner]],"-",Table[[#This Row],[Implementing Partner]]),Table[[#This Row],[Programme Partner]]),"")</f>
        <v>UNHCR-NGOF</v>
      </c>
    </row>
    <row r="4700" spans="1:28" ht="16.5" customHeight="1">
      <c r="A4700" s="183">
        <v>5148</v>
      </c>
      <c r="B4700" s="264" t="s">
        <v>5273</v>
      </c>
      <c r="C4700" s="265" t="s">
        <v>5184</v>
      </c>
      <c r="D4700" s="266" t="s">
        <v>5273</v>
      </c>
      <c r="E4700" s="264" t="s">
        <v>27</v>
      </c>
      <c r="F4700" s="264" t="s">
        <v>8013</v>
      </c>
      <c r="G4700" s="281" t="s">
        <v>8442</v>
      </c>
      <c r="H4700" s="264" t="str">
        <f>IFERROR(VLOOKUP(Table[[#This Row],[Activity Details of Assistance]],WHAT!E:F,2,FALSE),"")</f>
        <v># of facilities</v>
      </c>
      <c r="I4700" s="264"/>
      <c r="J4700" s="264">
        <v>502</v>
      </c>
      <c r="K4700" s="264" t="s">
        <v>8280</v>
      </c>
      <c r="L4700" s="282" t="s">
        <v>13</v>
      </c>
      <c r="M4700" s="282" t="s">
        <v>14</v>
      </c>
      <c r="N4700" s="264" t="s">
        <v>309</v>
      </c>
      <c r="O4700" s="264" t="s">
        <v>1606</v>
      </c>
      <c r="P4700" s="264" t="s">
        <v>6386</v>
      </c>
      <c r="Q4700" s="283">
        <v>44804</v>
      </c>
      <c r="R4700" s="283">
        <v>44896</v>
      </c>
      <c r="S4700" t="s">
        <v>8452</v>
      </c>
      <c r="T4700" s="267"/>
      <c r="U4700" s="267"/>
      <c r="V4700" s="267"/>
      <c r="W4700" s="267"/>
      <c r="X4700" s="268"/>
      <c r="Y4700" s="284" t="s">
        <v>8641</v>
      </c>
      <c r="Z4700" s="285" t="s">
        <v>8642</v>
      </c>
      <c r="AA4700" s="286" t="s">
        <v>8643</v>
      </c>
      <c r="AB4700" s="287" t="str">
        <f>_xlfn.IFNA(IF(Table[[#This Row],[Programme Partner]]&lt;&gt;Table[[#This Row],[Implementing Partner]],CONCATENATE(Table[[#This Row],[Programme Partner]],"-",Table[[#This Row],[Implementing Partner]]),Table[[#This Row],[Programme Partner]]),"")</f>
        <v>UNHCR-NGOF</v>
      </c>
    </row>
    <row r="4701" spans="1:28" ht="16.5" customHeight="1">
      <c r="A4701" s="183">
        <v>5149</v>
      </c>
      <c r="B4701" s="264" t="s">
        <v>5273</v>
      </c>
      <c r="C4701" s="265" t="s">
        <v>5184</v>
      </c>
      <c r="D4701" s="266" t="s">
        <v>5273</v>
      </c>
      <c r="E4701" s="264" t="s">
        <v>27</v>
      </c>
      <c r="F4701" s="264" t="s">
        <v>8013</v>
      </c>
      <c r="G4701" s="281" t="s">
        <v>8313</v>
      </c>
      <c r="H4701" s="264" t="str">
        <f>IFERROR(VLOOKUP(Table[[#This Row],[Activity Details of Assistance]],WHAT!E:F,2,FALSE),"")</f>
        <v># of HP sessions at community level</v>
      </c>
      <c r="I4701" s="264"/>
      <c r="J4701" s="264">
        <v>100</v>
      </c>
      <c r="K4701" s="264" t="s">
        <v>8280</v>
      </c>
      <c r="L4701" s="282" t="s">
        <v>13</v>
      </c>
      <c r="M4701" s="282" t="s">
        <v>14</v>
      </c>
      <c r="N4701" s="264" t="s">
        <v>309</v>
      </c>
      <c r="O4701" s="264" t="s">
        <v>1606</v>
      </c>
      <c r="P4701" s="264" t="s">
        <v>6480</v>
      </c>
      <c r="Q4701" s="283">
        <v>44804</v>
      </c>
      <c r="R4701" s="283">
        <v>44896</v>
      </c>
      <c r="S4701" t="s">
        <v>8452</v>
      </c>
      <c r="T4701" s="267"/>
      <c r="U4701" s="267"/>
      <c r="V4701" s="267"/>
      <c r="W4701" s="267"/>
      <c r="X4701" s="268"/>
      <c r="Y4701" s="284" t="s">
        <v>8641</v>
      </c>
      <c r="Z4701" s="285" t="s">
        <v>8642</v>
      </c>
      <c r="AA4701" s="286" t="s">
        <v>8643</v>
      </c>
      <c r="AB4701" s="287" t="str">
        <f>_xlfn.IFNA(IF(Table[[#This Row],[Programme Partner]]&lt;&gt;Table[[#This Row],[Implementing Partner]],CONCATENATE(Table[[#This Row],[Programme Partner]],"-",Table[[#This Row],[Implementing Partner]]),Table[[#This Row],[Programme Partner]]),"")</f>
        <v>UNHCR-NGOF</v>
      </c>
    </row>
    <row r="4702" spans="1:28" ht="16.5" customHeight="1">
      <c r="A4702" s="183">
        <v>5150</v>
      </c>
      <c r="B4702" s="264" t="s">
        <v>5273</v>
      </c>
      <c r="C4702" s="265" t="s">
        <v>5184</v>
      </c>
      <c r="D4702" s="266" t="s">
        <v>5273</v>
      </c>
      <c r="E4702" s="264" t="s">
        <v>27</v>
      </c>
      <c r="F4702" s="264" t="s">
        <v>8013</v>
      </c>
      <c r="G4702" s="281" t="s">
        <v>8315</v>
      </c>
      <c r="H4702" s="264" t="str">
        <f>IFERROR(VLOOKUP(Table[[#This Row],[Activity Details of Assistance]],WHAT!E:F,2,FALSE),"")</f>
        <v># of handwashing station</v>
      </c>
      <c r="I4702" s="264"/>
      <c r="J4702" s="264">
        <v>8</v>
      </c>
      <c r="K4702" s="264" t="s">
        <v>8280</v>
      </c>
      <c r="L4702" s="282" t="s">
        <v>13</v>
      </c>
      <c r="M4702" s="282" t="s">
        <v>14</v>
      </c>
      <c r="N4702" s="264" t="s">
        <v>309</v>
      </c>
      <c r="O4702" s="264" t="s">
        <v>1606</v>
      </c>
      <c r="P4702" s="264" t="s">
        <v>6480</v>
      </c>
      <c r="Q4702" s="283">
        <v>44804</v>
      </c>
      <c r="R4702" s="283">
        <v>44896</v>
      </c>
      <c r="S4702" t="s">
        <v>8452</v>
      </c>
      <c r="T4702" s="267"/>
      <c r="U4702" s="267"/>
      <c r="V4702" s="267"/>
      <c r="W4702" s="267"/>
      <c r="X4702" s="268"/>
      <c r="Y4702" s="284" t="s">
        <v>8641</v>
      </c>
      <c r="Z4702" s="285" t="s">
        <v>8642</v>
      </c>
      <c r="AA4702" s="286" t="s">
        <v>8643</v>
      </c>
      <c r="AB4702" s="287" t="str">
        <f>_xlfn.IFNA(IF(Table[[#This Row],[Programme Partner]]&lt;&gt;Table[[#This Row],[Implementing Partner]],CONCATENATE(Table[[#This Row],[Programme Partner]],"-",Table[[#This Row],[Implementing Partner]]),Table[[#This Row],[Programme Partner]]),"")</f>
        <v>UNHCR-NGOF</v>
      </c>
    </row>
    <row r="4703" spans="1:28" ht="16.5" customHeight="1">
      <c r="A4703" s="183">
        <v>5151</v>
      </c>
      <c r="B4703" s="264" t="s">
        <v>5273</v>
      </c>
      <c r="C4703" s="265" t="s">
        <v>5184</v>
      </c>
      <c r="D4703" s="266" t="s">
        <v>5273</v>
      </c>
      <c r="E4703" s="264" t="s">
        <v>27</v>
      </c>
      <c r="F4703" s="264" t="s">
        <v>8013</v>
      </c>
      <c r="G4703" s="281" t="s">
        <v>8316</v>
      </c>
      <c r="H4703" s="264" t="str">
        <f>IFERROR(VLOOKUP(Table[[#This Row],[Activity Details of Assistance]],WHAT!E:F,2,FALSE),"")</f>
        <v># of household</v>
      </c>
      <c r="I4703" s="264"/>
      <c r="J4703" s="264">
        <v>394</v>
      </c>
      <c r="K4703" s="264" t="s">
        <v>8280</v>
      </c>
      <c r="L4703" s="282" t="s">
        <v>13</v>
      </c>
      <c r="M4703" s="282" t="s">
        <v>14</v>
      </c>
      <c r="N4703" s="264" t="s">
        <v>309</v>
      </c>
      <c r="O4703" s="264" t="s">
        <v>1606</v>
      </c>
      <c r="P4703" s="264" t="s">
        <v>6480</v>
      </c>
      <c r="Q4703" s="283">
        <v>44804</v>
      </c>
      <c r="R4703" s="283">
        <v>44896</v>
      </c>
      <c r="S4703" t="s">
        <v>8452</v>
      </c>
      <c r="T4703" s="267"/>
      <c r="U4703" s="267"/>
      <c r="V4703" s="267"/>
      <c r="W4703" s="267"/>
      <c r="X4703" s="268"/>
      <c r="Y4703" s="284" t="s">
        <v>8641</v>
      </c>
      <c r="Z4703" s="285" t="s">
        <v>8642</v>
      </c>
      <c r="AA4703" s="286" t="s">
        <v>8643</v>
      </c>
      <c r="AB4703" s="287" t="str">
        <f>_xlfn.IFNA(IF(Table[[#This Row],[Programme Partner]]&lt;&gt;Table[[#This Row],[Implementing Partner]],CONCATENATE(Table[[#This Row],[Programme Partner]],"-",Table[[#This Row],[Implementing Partner]]),Table[[#This Row],[Programme Partner]]),"")</f>
        <v>UNHCR-NGOF</v>
      </c>
    </row>
    <row r="4704" spans="1:28" ht="16.5" customHeight="1">
      <c r="A4704" s="183">
        <v>5152</v>
      </c>
      <c r="B4704" s="264" t="s">
        <v>5273</v>
      </c>
      <c r="C4704" s="265" t="s">
        <v>5184</v>
      </c>
      <c r="D4704" s="266" t="s">
        <v>5273</v>
      </c>
      <c r="E4704" s="264" t="s">
        <v>27</v>
      </c>
      <c r="F4704" s="264" t="s">
        <v>8013</v>
      </c>
      <c r="G4704" s="281" t="s">
        <v>8314</v>
      </c>
      <c r="H4704" s="264" t="str">
        <f>IFERROR(VLOOKUP(Table[[#This Row],[Activity Details of Assistance]],WHAT!E:F,2,FALSE),"")</f>
        <v># of HP sessions at HH level</v>
      </c>
      <c r="I4704" s="264"/>
      <c r="J4704" s="264">
        <v>3856</v>
      </c>
      <c r="K4704" s="264" t="s">
        <v>8280</v>
      </c>
      <c r="L4704" s="282" t="s">
        <v>13</v>
      </c>
      <c r="M4704" s="282" t="s">
        <v>14</v>
      </c>
      <c r="N4704" s="264" t="s">
        <v>309</v>
      </c>
      <c r="O4704" s="264" t="s">
        <v>1606</v>
      </c>
      <c r="P4704" s="264" t="s">
        <v>6480</v>
      </c>
      <c r="Q4704" s="283">
        <v>44804</v>
      </c>
      <c r="R4704" s="283">
        <v>44896</v>
      </c>
      <c r="S4704" t="s">
        <v>8452</v>
      </c>
      <c r="T4704" s="267"/>
      <c r="U4704" s="267"/>
      <c r="V4704" s="267"/>
      <c r="W4704" s="267"/>
      <c r="X4704" s="268"/>
      <c r="Y4704" s="284" t="s">
        <v>8641</v>
      </c>
      <c r="Z4704" s="285" t="s">
        <v>8642</v>
      </c>
      <c r="AA4704" s="286" t="s">
        <v>8643</v>
      </c>
      <c r="AB4704" s="287" t="str">
        <f>_xlfn.IFNA(IF(Table[[#This Row],[Programme Partner]]&lt;&gt;Table[[#This Row],[Implementing Partner]],CONCATENATE(Table[[#This Row],[Programme Partner]],"-",Table[[#This Row],[Implementing Partner]]),Table[[#This Row],[Programme Partner]]),"")</f>
        <v>UNHCR-NGOF</v>
      </c>
    </row>
    <row r="4705" spans="1:28" ht="16.5" customHeight="1">
      <c r="A4705" s="183">
        <v>5153</v>
      </c>
      <c r="B4705" s="264" t="s">
        <v>5273</v>
      </c>
      <c r="C4705" s="265" t="s">
        <v>5184</v>
      </c>
      <c r="D4705" s="266" t="s">
        <v>5273</v>
      </c>
      <c r="E4705" s="264" t="s">
        <v>27</v>
      </c>
      <c r="F4705" s="264" t="s">
        <v>8013</v>
      </c>
      <c r="G4705" s="281" t="s">
        <v>8374</v>
      </c>
      <c r="H4705" s="264" t="str">
        <f>IFERROR(VLOOKUP(Table[[#This Row],[Activity Details of Assistance]],WHAT!E:F,2,FALSE),"")</f>
        <v># of HP sessions at institution level</v>
      </c>
      <c r="I4705" s="264"/>
      <c r="J4705" s="264">
        <v>7</v>
      </c>
      <c r="K4705" s="264" t="s">
        <v>8280</v>
      </c>
      <c r="L4705" s="282" t="s">
        <v>13</v>
      </c>
      <c r="M4705" s="282" t="s">
        <v>14</v>
      </c>
      <c r="N4705" s="264" t="s">
        <v>309</v>
      </c>
      <c r="O4705" s="264" t="s">
        <v>1606</v>
      </c>
      <c r="P4705" s="264" t="s">
        <v>6480</v>
      </c>
      <c r="Q4705" s="283">
        <v>44804</v>
      </c>
      <c r="R4705" s="283">
        <v>44896</v>
      </c>
      <c r="S4705" t="s">
        <v>8452</v>
      </c>
      <c r="T4705" s="267"/>
      <c r="U4705" s="267"/>
      <c r="V4705" s="267"/>
      <c r="W4705" s="267"/>
      <c r="X4705" s="268"/>
      <c r="Y4705" s="284" t="s">
        <v>8641</v>
      </c>
      <c r="Z4705" s="285" t="s">
        <v>8642</v>
      </c>
      <c r="AA4705" s="286" t="s">
        <v>8643</v>
      </c>
      <c r="AB4705" s="287" t="str">
        <f>_xlfn.IFNA(IF(Table[[#This Row],[Programme Partner]]&lt;&gt;Table[[#This Row],[Implementing Partner]],CONCATENATE(Table[[#This Row],[Programme Partner]],"-",Table[[#This Row],[Implementing Partner]]),Table[[#This Row],[Programme Partner]]),"")</f>
        <v>UNHCR-NGOF</v>
      </c>
    </row>
    <row r="4706" spans="1:28" ht="16.5" customHeight="1">
      <c r="A4706" s="183">
        <v>5154</v>
      </c>
      <c r="B4706" s="264" t="s">
        <v>5273</v>
      </c>
      <c r="C4706" s="265" t="s">
        <v>5184</v>
      </c>
      <c r="D4706" s="266" t="s">
        <v>5273</v>
      </c>
      <c r="E4706" s="264" t="s">
        <v>27</v>
      </c>
      <c r="F4706" s="264" t="s">
        <v>8013</v>
      </c>
      <c r="G4706" s="281" t="s">
        <v>8442</v>
      </c>
      <c r="H4706" s="264" t="str">
        <f>IFERROR(VLOOKUP(Table[[#This Row],[Activity Details of Assistance]],WHAT!E:F,2,FALSE),"")</f>
        <v># of facilities</v>
      </c>
      <c r="I4706" s="264"/>
      <c r="J4706" s="264">
        <v>160</v>
      </c>
      <c r="K4706" s="264" t="s">
        <v>8280</v>
      </c>
      <c r="L4706" s="282" t="s">
        <v>13</v>
      </c>
      <c r="M4706" s="282" t="s">
        <v>14</v>
      </c>
      <c r="N4706" s="264" t="s">
        <v>309</v>
      </c>
      <c r="O4706" s="264" t="s">
        <v>1606</v>
      </c>
      <c r="P4706" s="264" t="s">
        <v>6480</v>
      </c>
      <c r="Q4706" s="283">
        <v>44773</v>
      </c>
      <c r="R4706" s="283">
        <v>44896</v>
      </c>
      <c r="S4706" t="s">
        <v>8452</v>
      </c>
      <c r="T4706" s="267"/>
      <c r="U4706" s="267"/>
      <c r="V4706" s="267"/>
      <c r="W4706" s="267"/>
      <c r="X4706" s="268"/>
      <c r="Y4706" s="284" t="s">
        <v>8641</v>
      </c>
      <c r="Z4706" s="285" t="s">
        <v>8642</v>
      </c>
      <c r="AA4706" s="286" t="s">
        <v>8643</v>
      </c>
      <c r="AB4706" s="287" t="str">
        <f>_xlfn.IFNA(IF(Table[[#This Row],[Programme Partner]]&lt;&gt;Table[[#This Row],[Implementing Partner]],CONCATENATE(Table[[#This Row],[Programme Partner]],"-",Table[[#This Row],[Implementing Partner]]),Table[[#This Row],[Programme Partner]]),"")</f>
        <v>UNHCR-NGOF</v>
      </c>
    </row>
    <row r="4707" spans="1:28" ht="16.5" customHeight="1">
      <c r="A4707" s="183">
        <v>5155</v>
      </c>
      <c r="B4707" s="264" t="s">
        <v>5273</v>
      </c>
      <c r="C4707" s="265" t="s">
        <v>5184</v>
      </c>
      <c r="D4707" s="266" t="s">
        <v>5273</v>
      </c>
      <c r="E4707" s="264" t="s">
        <v>27</v>
      </c>
      <c r="F4707" s="264" t="s">
        <v>8013</v>
      </c>
      <c r="G4707" s="281" t="s">
        <v>8442</v>
      </c>
      <c r="H4707" s="264" t="str">
        <f>IFERROR(VLOOKUP(Table[[#This Row],[Activity Details of Assistance]],WHAT!E:F,2,FALSE),"")</f>
        <v># of facilities</v>
      </c>
      <c r="I4707" s="264"/>
      <c r="J4707" s="264">
        <v>322</v>
      </c>
      <c r="K4707" s="264" t="s">
        <v>8280</v>
      </c>
      <c r="L4707" s="282" t="s">
        <v>13</v>
      </c>
      <c r="M4707" s="282" t="s">
        <v>14</v>
      </c>
      <c r="N4707" s="264" t="s">
        <v>309</v>
      </c>
      <c r="O4707" s="264" t="s">
        <v>1606</v>
      </c>
      <c r="P4707" s="264" t="s">
        <v>6480</v>
      </c>
      <c r="Q4707" s="283">
        <v>44804</v>
      </c>
      <c r="R4707" s="283">
        <v>44896</v>
      </c>
      <c r="S4707" t="s">
        <v>8452</v>
      </c>
      <c r="T4707" s="267"/>
      <c r="U4707" s="267"/>
      <c r="V4707" s="267"/>
      <c r="W4707" s="267"/>
      <c r="X4707" s="268"/>
      <c r="Y4707" s="284" t="s">
        <v>8641</v>
      </c>
      <c r="Z4707" s="285" t="s">
        <v>8642</v>
      </c>
      <c r="AA4707" s="286" t="s">
        <v>8643</v>
      </c>
      <c r="AB4707" s="287" t="str">
        <f>_xlfn.IFNA(IF(Table[[#This Row],[Programme Partner]]&lt;&gt;Table[[#This Row],[Implementing Partner]],CONCATENATE(Table[[#This Row],[Programme Partner]],"-",Table[[#This Row],[Implementing Partner]]),Table[[#This Row],[Programme Partner]]),"")</f>
        <v>UNHCR-NGOF</v>
      </c>
    </row>
    <row r="4708" spans="1:28" ht="16.5" customHeight="1">
      <c r="A4708" s="183">
        <v>5156</v>
      </c>
      <c r="B4708" s="264" t="s">
        <v>5273</v>
      </c>
      <c r="C4708" s="265" t="s">
        <v>5184</v>
      </c>
      <c r="D4708" s="266" t="s">
        <v>5273</v>
      </c>
      <c r="E4708" s="264" t="s">
        <v>27</v>
      </c>
      <c r="F4708" s="264" t="s">
        <v>8013</v>
      </c>
      <c r="G4708" s="281" t="s">
        <v>8313</v>
      </c>
      <c r="H4708" s="264" t="str">
        <f>IFERROR(VLOOKUP(Table[[#This Row],[Activity Details of Assistance]],WHAT!E:F,2,FALSE),"")</f>
        <v># of HP sessions at community level</v>
      </c>
      <c r="I4708" s="264"/>
      <c r="J4708" s="264">
        <v>134</v>
      </c>
      <c r="K4708" s="264" t="s">
        <v>8280</v>
      </c>
      <c r="L4708" s="282" t="s">
        <v>13</v>
      </c>
      <c r="M4708" s="282" t="s">
        <v>14</v>
      </c>
      <c r="N4708" s="264" t="s">
        <v>307</v>
      </c>
      <c r="O4708" s="264" t="s">
        <v>1599</v>
      </c>
      <c r="P4708" s="264" t="s">
        <v>4723</v>
      </c>
      <c r="Q4708" s="283">
        <v>44804</v>
      </c>
      <c r="R4708" s="283">
        <v>44896</v>
      </c>
      <c r="S4708" t="s">
        <v>8452</v>
      </c>
      <c r="T4708" s="267"/>
      <c r="U4708" s="267"/>
      <c r="V4708" s="267"/>
      <c r="W4708" s="267"/>
      <c r="X4708" s="268"/>
      <c r="Y4708" s="284" t="s">
        <v>8641</v>
      </c>
      <c r="Z4708" s="285" t="s">
        <v>8642</v>
      </c>
      <c r="AA4708" s="286" t="s">
        <v>8643</v>
      </c>
      <c r="AB4708" s="287" t="str">
        <f>_xlfn.IFNA(IF(Table[[#This Row],[Programme Partner]]&lt;&gt;Table[[#This Row],[Implementing Partner]],CONCATENATE(Table[[#This Row],[Programme Partner]],"-",Table[[#This Row],[Implementing Partner]]),Table[[#This Row],[Programme Partner]]),"")</f>
        <v>UNHCR-NGOF</v>
      </c>
    </row>
    <row r="4709" spans="1:28" ht="16.5" customHeight="1">
      <c r="A4709" s="183">
        <v>5157</v>
      </c>
      <c r="B4709" s="264" t="s">
        <v>5273</v>
      </c>
      <c r="C4709" s="265" t="s">
        <v>5184</v>
      </c>
      <c r="D4709" s="266" t="s">
        <v>5273</v>
      </c>
      <c r="E4709" s="264" t="s">
        <v>27</v>
      </c>
      <c r="F4709" s="264" t="s">
        <v>8013</v>
      </c>
      <c r="G4709" s="281" t="s">
        <v>8316</v>
      </c>
      <c r="H4709" s="264" t="str">
        <f>IFERROR(VLOOKUP(Table[[#This Row],[Activity Details of Assistance]],WHAT!E:F,2,FALSE),"")</f>
        <v># of household</v>
      </c>
      <c r="I4709" s="264"/>
      <c r="J4709" s="264">
        <v>906</v>
      </c>
      <c r="K4709" s="264" t="s">
        <v>8280</v>
      </c>
      <c r="L4709" s="282" t="s">
        <v>13</v>
      </c>
      <c r="M4709" s="282" t="s">
        <v>14</v>
      </c>
      <c r="N4709" s="264" t="s">
        <v>307</v>
      </c>
      <c r="O4709" s="264" t="s">
        <v>1599</v>
      </c>
      <c r="P4709" s="264" t="s">
        <v>4723</v>
      </c>
      <c r="Q4709" s="283">
        <v>44804</v>
      </c>
      <c r="R4709" s="283">
        <v>44896</v>
      </c>
      <c r="S4709" t="s">
        <v>8452</v>
      </c>
      <c r="T4709" s="267"/>
      <c r="U4709" s="267"/>
      <c r="V4709" s="267"/>
      <c r="W4709" s="267"/>
      <c r="X4709" s="268"/>
      <c r="Y4709" s="284" t="s">
        <v>8641</v>
      </c>
      <c r="Z4709" s="285" t="s">
        <v>8642</v>
      </c>
      <c r="AA4709" s="286" t="s">
        <v>8643</v>
      </c>
      <c r="AB4709" s="287" t="str">
        <f>_xlfn.IFNA(IF(Table[[#This Row],[Programme Partner]]&lt;&gt;Table[[#This Row],[Implementing Partner]],CONCATENATE(Table[[#This Row],[Programme Partner]],"-",Table[[#This Row],[Implementing Partner]]),Table[[#This Row],[Programme Partner]]),"")</f>
        <v>UNHCR-NGOF</v>
      </c>
    </row>
    <row r="4710" spans="1:28" ht="16.5" customHeight="1">
      <c r="A4710" s="183">
        <v>5158</v>
      </c>
      <c r="B4710" s="264" t="s">
        <v>5273</v>
      </c>
      <c r="C4710" s="265" t="s">
        <v>5184</v>
      </c>
      <c r="D4710" s="266" t="s">
        <v>5273</v>
      </c>
      <c r="E4710" s="264" t="s">
        <v>27</v>
      </c>
      <c r="F4710" s="264" t="s">
        <v>8013</v>
      </c>
      <c r="G4710" s="281" t="s">
        <v>8314</v>
      </c>
      <c r="H4710" s="264" t="str">
        <f>IFERROR(VLOOKUP(Table[[#This Row],[Activity Details of Assistance]],WHAT!E:F,2,FALSE),"")</f>
        <v># of HP sessions at HH level</v>
      </c>
      <c r="I4710" s="264"/>
      <c r="J4710" s="264">
        <v>5754</v>
      </c>
      <c r="K4710" s="264" t="s">
        <v>8280</v>
      </c>
      <c r="L4710" s="282" t="s">
        <v>13</v>
      </c>
      <c r="M4710" s="282" t="s">
        <v>14</v>
      </c>
      <c r="N4710" s="264" t="s">
        <v>307</v>
      </c>
      <c r="O4710" s="264" t="s">
        <v>1599</v>
      </c>
      <c r="P4710" s="264" t="s">
        <v>4723</v>
      </c>
      <c r="Q4710" s="283">
        <v>44804</v>
      </c>
      <c r="R4710" s="283">
        <v>44896</v>
      </c>
      <c r="S4710" t="s">
        <v>8452</v>
      </c>
      <c r="T4710" s="267"/>
      <c r="U4710" s="267"/>
      <c r="V4710" s="267"/>
      <c r="W4710" s="267"/>
      <c r="X4710" s="268"/>
      <c r="Y4710" s="284" t="s">
        <v>8641</v>
      </c>
      <c r="Z4710" s="285" t="s">
        <v>8642</v>
      </c>
      <c r="AA4710" s="286" t="s">
        <v>8643</v>
      </c>
      <c r="AB4710" s="287" t="str">
        <f>_xlfn.IFNA(IF(Table[[#This Row],[Programme Partner]]&lt;&gt;Table[[#This Row],[Implementing Partner]],CONCATENATE(Table[[#This Row],[Programme Partner]],"-",Table[[#This Row],[Implementing Partner]]),Table[[#This Row],[Programme Partner]]),"")</f>
        <v>UNHCR-NGOF</v>
      </c>
    </row>
    <row r="4711" spans="1:28" ht="16.5" customHeight="1">
      <c r="A4711" s="183">
        <v>5159</v>
      </c>
      <c r="B4711" s="264" t="s">
        <v>5273</v>
      </c>
      <c r="C4711" s="265" t="s">
        <v>5184</v>
      </c>
      <c r="D4711" s="266" t="s">
        <v>5273</v>
      </c>
      <c r="E4711" s="264" t="s">
        <v>27</v>
      </c>
      <c r="F4711" s="264" t="s">
        <v>8013</v>
      </c>
      <c r="G4711" s="281" t="s">
        <v>8374</v>
      </c>
      <c r="H4711" s="264" t="str">
        <f>IFERROR(VLOOKUP(Table[[#This Row],[Activity Details of Assistance]],WHAT!E:F,2,FALSE),"")</f>
        <v># of HP sessions at institution level</v>
      </c>
      <c r="I4711" s="264"/>
      <c r="J4711" s="264">
        <v>8</v>
      </c>
      <c r="K4711" s="264" t="s">
        <v>8280</v>
      </c>
      <c r="L4711" s="282" t="s">
        <v>13</v>
      </c>
      <c r="M4711" s="282" t="s">
        <v>14</v>
      </c>
      <c r="N4711" s="264" t="s">
        <v>307</v>
      </c>
      <c r="O4711" s="264" t="s">
        <v>1599</v>
      </c>
      <c r="P4711" s="264" t="s">
        <v>4723</v>
      </c>
      <c r="Q4711" s="283">
        <v>44804</v>
      </c>
      <c r="R4711" s="283">
        <v>44896</v>
      </c>
      <c r="S4711" t="s">
        <v>8452</v>
      </c>
      <c r="T4711" s="267"/>
      <c r="U4711" s="267"/>
      <c r="V4711" s="267"/>
      <c r="W4711" s="267"/>
      <c r="X4711" s="268"/>
      <c r="Y4711" s="284" t="s">
        <v>8641</v>
      </c>
      <c r="Z4711" s="285" t="s">
        <v>8642</v>
      </c>
      <c r="AA4711" s="286" t="s">
        <v>8643</v>
      </c>
      <c r="AB4711" s="287" t="str">
        <f>_xlfn.IFNA(IF(Table[[#This Row],[Programme Partner]]&lt;&gt;Table[[#This Row],[Implementing Partner]],CONCATENATE(Table[[#This Row],[Programme Partner]],"-",Table[[#This Row],[Implementing Partner]]),Table[[#This Row],[Programme Partner]]),"")</f>
        <v>UNHCR-NGOF</v>
      </c>
    </row>
    <row r="4712" spans="1:28" ht="16.5" customHeight="1">
      <c r="A4712" s="183">
        <v>5160</v>
      </c>
      <c r="B4712" s="264" t="s">
        <v>5273</v>
      </c>
      <c r="C4712" s="265" t="s">
        <v>5184</v>
      </c>
      <c r="D4712" s="266" t="s">
        <v>5273</v>
      </c>
      <c r="E4712" s="264" t="s">
        <v>27</v>
      </c>
      <c r="F4712" s="264" t="s">
        <v>8013</v>
      </c>
      <c r="G4712" s="281" t="s">
        <v>8317</v>
      </c>
      <c r="H4712" s="264" t="str">
        <f>IFERROR(VLOOKUP(Table[[#This Row],[Activity Details of Assistance]],WHAT!E:F,2,FALSE),"")</f>
        <v># of estimated persons reached by mass-media campaign</v>
      </c>
      <c r="I4712" s="264"/>
      <c r="J4712" s="264">
        <v>2</v>
      </c>
      <c r="K4712" s="264" t="s">
        <v>8280</v>
      </c>
      <c r="L4712" s="282" t="s">
        <v>13</v>
      </c>
      <c r="M4712" s="282" t="s">
        <v>14</v>
      </c>
      <c r="N4712" s="264" t="s">
        <v>307</v>
      </c>
      <c r="O4712" s="264" t="s">
        <v>1599</v>
      </c>
      <c r="P4712" s="264" t="s">
        <v>4723</v>
      </c>
      <c r="Q4712" s="241">
        <v>44804</v>
      </c>
      <c r="R4712" s="283">
        <v>44896</v>
      </c>
      <c r="S4712" t="s">
        <v>8452</v>
      </c>
      <c r="T4712" s="267"/>
      <c r="U4712" s="267"/>
      <c r="V4712" s="267"/>
      <c r="W4712" s="267"/>
      <c r="X4712" s="268"/>
      <c r="Y4712" s="284" t="s">
        <v>8641</v>
      </c>
      <c r="Z4712" s="285" t="s">
        <v>8642</v>
      </c>
      <c r="AA4712" s="286" t="s">
        <v>8643</v>
      </c>
      <c r="AB4712" s="287" t="str">
        <f>_xlfn.IFNA(IF(Table[[#This Row],[Programme Partner]]&lt;&gt;Table[[#This Row],[Implementing Partner]],CONCATENATE(Table[[#This Row],[Programme Partner]],"-",Table[[#This Row],[Implementing Partner]]),Table[[#This Row],[Programme Partner]]),"")</f>
        <v>UNHCR-NGOF</v>
      </c>
    </row>
    <row r="4713" spans="1:28" ht="16.5" customHeight="1">
      <c r="A4713" s="183">
        <v>5161</v>
      </c>
      <c r="B4713" s="264" t="s">
        <v>5273</v>
      </c>
      <c r="C4713" s="265" t="s">
        <v>5184</v>
      </c>
      <c r="D4713" s="266" t="s">
        <v>5273</v>
      </c>
      <c r="E4713" s="264" t="s">
        <v>27</v>
      </c>
      <c r="F4713" s="264" t="s">
        <v>8013</v>
      </c>
      <c r="G4713" s="281" t="s">
        <v>8442</v>
      </c>
      <c r="H4713" s="264" t="str">
        <f>IFERROR(VLOOKUP(Table[[#This Row],[Activity Details of Assistance]],WHAT!E:F,2,FALSE),"")</f>
        <v># of facilities</v>
      </c>
      <c r="I4713" s="264"/>
      <c r="J4713" s="264">
        <v>1025</v>
      </c>
      <c r="K4713" s="264" t="s">
        <v>8280</v>
      </c>
      <c r="L4713" s="282" t="s">
        <v>13</v>
      </c>
      <c r="M4713" s="282" t="s">
        <v>14</v>
      </c>
      <c r="N4713" s="264" t="s">
        <v>307</v>
      </c>
      <c r="O4713" s="264" t="s">
        <v>1599</v>
      </c>
      <c r="P4713" s="264" t="s">
        <v>4723</v>
      </c>
      <c r="Q4713" s="283">
        <v>44773</v>
      </c>
      <c r="R4713" s="283">
        <v>44896</v>
      </c>
      <c r="S4713" t="s">
        <v>8452</v>
      </c>
      <c r="T4713" s="267"/>
      <c r="U4713" s="267"/>
      <c r="V4713" s="267"/>
      <c r="W4713" s="267"/>
      <c r="X4713" s="268"/>
      <c r="Y4713" s="284" t="s">
        <v>8641</v>
      </c>
      <c r="Z4713" s="285" t="s">
        <v>8642</v>
      </c>
      <c r="AA4713" s="286" t="s">
        <v>8643</v>
      </c>
      <c r="AB4713" s="287" t="str">
        <f>_xlfn.IFNA(IF(Table[[#This Row],[Programme Partner]]&lt;&gt;Table[[#This Row],[Implementing Partner]],CONCATENATE(Table[[#This Row],[Programme Partner]],"-",Table[[#This Row],[Implementing Partner]]),Table[[#This Row],[Programme Partner]]),"")</f>
        <v>UNHCR-NGOF</v>
      </c>
    </row>
    <row r="4714" spans="1:28" ht="16.5" customHeight="1">
      <c r="A4714" s="183">
        <v>5162</v>
      </c>
      <c r="B4714" s="264" t="s">
        <v>5273</v>
      </c>
      <c r="C4714" s="265" t="s">
        <v>5184</v>
      </c>
      <c r="D4714" s="266" t="s">
        <v>5273</v>
      </c>
      <c r="E4714" s="264" t="s">
        <v>27</v>
      </c>
      <c r="F4714" s="264" t="s">
        <v>8013</v>
      </c>
      <c r="G4714" s="281" t="s">
        <v>8442</v>
      </c>
      <c r="H4714" s="264" t="str">
        <f>IFERROR(VLOOKUP(Table[[#This Row],[Activity Details of Assistance]],WHAT!E:F,2,FALSE),"")</f>
        <v># of facilities</v>
      </c>
      <c r="I4714" s="264"/>
      <c r="J4714" s="264">
        <v>673</v>
      </c>
      <c r="K4714" s="264" t="s">
        <v>8280</v>
      </c>
      <c r="L4714" s="282" t="s">
        <v>13</v>
      </c>
      <c r="M4714" s="282" t="s">
        <v>14</v>
      </c>
      <c r="N4714" s="264" t="s">
        <v>307</v>
      </c>
      <c r="O4714" s="264" t="s">
        <v>1599</v>
      </c>
      <c r="P4714" s="264" t="s">
        <v>4723</v>
      </c>
      <c r="Q4714" s="283">
        <v>44804</v>
      </c>
      <c r="R4714" s="283">
        <v>44896</v>
      </c>
      <c r="S4714" t="s">
        <v>8452</v>
      </c>
      <c r="T4714" s="267"/>
      <c r="U4714" s="267"/>
      <c r="V4714" s="267"/>
      <c r="W4714" s="267"/>
      <c r="X4714" s="268"/>
      <c r="Y4714" s="284" t="s">
        <v>8641</v>
      </c>
      <c r="Z4714" s="285" t="s">
        <v>8642</v>
      </c>
      <c r="AA4714" s="286" t="s">
        <v>8643</v>
      </c>
      <c r="AB4714" s="287" t="str">
        <f>_xlfn.IFNA(IF(Table[[#This Row],[Programme Partner]]&lt;&gt;Table[[#This Row],[Implementing Partner]],CONCATENATE(Table[[#This Row],[Programme Partner]],"-",Table[[#This Row],[Implementing Partner]]),Table[[#This Row],[Programme Partner]]),"")</f>
        <v>UNHCR-NGOF</v>
      </c>
    </row>
    <row r="4715" spans="1:28" ht="16.5" customHeight="1">
      <c r="A4715" s="183">
        <v>5163</v>
      </c>
      <c r="B4715" s="264" t="s">
        <v>5273</v>
      </c>
      <c r="C4715" s="265" t="s">
        <v>5184</v>
      </c>
      <c r="D4715" s="266" t="s">
        <v>5273</v>
      </c>
      <c r="E4715" s="264" t="s">
        <v>27</v>
      </c>
      <c r="F4715" s="264" t="s">
        <v>8013</v>
      </c>
      <c r="G4715" s="281" t="s">
        <v>8313</v>
      </c>
      <c r="H4715" s="264" t="str">
        <f>IFERROR(VLOOKUP(Table[[#This Row],[Activity Details of Assistance]],WHAT!E:F,2,FALSE),"")</f>
        <v># of HP sessions at community level</v>
      </c>
      <c r="I4715" s="264"/>
      <c r="J4715" s="264">
        <v>66</v>
      </c>
      <c r="K4715" s="264" t="s">
        <v>8280</v>
      </c>
      <c r="L4715" s="282" t="s">
        <v>13</v>
      </c>
      <c r="M4715" s="282" t="s">
        <v>14</v>
      </c>
      <c r="N4715" s="264" t="s">
        <v>309</v>
      </c>
      <c r="O4715" s="264" t="s">
        <v>1607</v>
      </c>
      <c r="P4715" s="264" t="s">
        <v>4710</v>
      </c>
      <c r="Q4715" s="283">
        <v>44804</v>
      </c>
      <c r="R4715" s="283">
        <v>44896</v>
      </c>
      <c r="S4715" t="s">
        <v>8452</v>
      </c>
      <c r="T4715" s="267"/>
      <c r="U4715" s="267"/>
      <c r="V4715" s="267"/>
      <c r="W4715" s="267"/>
      <c r="X4715" s="268"/>
      <c r="Y4715" s="284" t="s">
        <v>8641</v>
      </c>
      <c r="Z4715" s="285" t="s">
        <v>8642</v>
      </c>
      <c r="AA4715" s="286" t="s">
        <v>8643</v>
      </c>
      <c r="AB4715" s="287" t="str">
        <f>_xlfn.IFNA(IF(Table[[#This Row],[Programme Partner]]&lt;&gt;Table[[#This Row],[Implementing Partner]],CONCATENATE(Table[[#This Row],[Programme Partner]],"-",Table[[#This Row],[Implementing Partner]]),Table[[#This Row],[Programme Partner]]),"")</f>
        <v>UNHCR-NGOF</v>
      </c>
    </row>
    <row r="4716" spans="1:28" ht="16.5" customHeight="1">
      <c r="A4716" s="183">
        <v>5164</v>
      </c>
      <c r="B4716" s="264" t="s">
        <v>5273</v>
      </c>
      <c r="C4716" s="265" t="s">
        <v>5184</v>
      </c>
      <c r="D4716" s="266" t="s">
        <v>5273</v>
      </c>
      <c r="E4716" s="264" t="s">
        <v>27</v>
      </c>
      <c r="F4716" s="264" t="s">
        <v>8013</v>
      </c>
      <c r="G4716" s="281" t="s">
        <v>8313</v>
      </c>
      <c r="H4716" s="264" t="str">
        <f>IFERROR(VLOOKUP(Table[[#This Row],[Activity Details of Assistance]],WHAT!E:F,2,FALSE),"")</f>
        <v># of HP sessions at community level</v>
      </c>
      <c r="I4716" s="264"/>
      <c r="J4716" s="264">
        <v>9</v>
      </c>
      <c r="K4716" s="264" t="s">
        <v>8280</v>
      </c>
      <c r="L4716" s="282" t="s">
        <v>13</v>
      </c>
      <c r="M4716" s="282" t="s">
        <v>14</v>
      </c>
      <c r="N4716" s="264" t="s">
        <v>309</v>
      </c>
      <c r="O4716" s="264" t="s">
        <v>1607</v>
      </c>
      <c r="P4716" s="264" t="s">
        <v>4710</v>
      </c>
      <c r="Q4716" s="283">
        <v>44804</v>
      </c>
      <c r="R4716" s="283">
        <v>44896</v>
      </c>
      <c r="S4716" t="s">
        <v>8452</v>
      </c>
      <c r="T4716" s="267"/>
      <c r="U4716" s="267"/>
      <c r="V4716" s="267"/>
      <c r="W4716" s="267"/>
      <c r="X4716" s="268" t="s">
        <v>5756</v>
      </c>
      <c r="Y4716" s="284" t="s">
        <v>8641</v>
      </c>
      <c r="Z4716" s="285" t="s">
        <v>8642</v>
      </c>
      <c r="AA4716" s="286" t="s">
        <v>8643</v>
      </c>
      <c r="AB4716" s="287" t="str">
        <f>_xlfn.IFNA(IF(Table[[#This Row],[Programme Partner]]&lt;&gt;Table[[#This Row],[Implementing Partner]],CONCATENATE(Table[[#This Row],[Programme Partner]],"-",Table[[#This Row],[Implementing Partner]]),Table[[#This Row],[Programme Partner]]),"")</f>
        <v>UNHCR-NGOF</v>
      </c>
    </row>
    <row r="4717" spans="1:28" ht="16.5" customHeight="1">
      <c r="A4717" s="183">
        <v>5165</v>
      </c>
      <c r="B4717" s="264" t="s">
        <v>5273</v>
      </c>
      <c r="C4717" s="265" t="s">
        <v>5184</v>
      </c>
      <c r="D4717" s="266" t="s">
        <v>5273</v>
      </c>
      <c r="E4717" s="264" t="s">
        <v>27</v>
      </c>
      <c r="F4717" s="264" t="s">
        <v>8013</v>
      </c>
      <c r="G4717" s="281" t="s">
        <v>8316</v>
      </c>
      <c r="H4717" s="264" t="str">
        <f>IFERROR(VLOOKUP(Table[[#This Row],[Activity Details of Assistance]],WHAT!E:F,2,FALSE),"")</f>
        <v># of household</v>
      </c>
      <c r="I4717" s="264"/>
      <c r="J4717" s="264">
        <v>72</v>
      </c>
      <c r="K4717" s="264" t="s">
        <v>8280</v>
      </c>
      <c r="L4717" s="282" t="s">
        <v>13</v>
      </c>
      <c r="M4717" s="282" t="s">
        <v>14</v>
      </c>
      <c r="N4717" s="264" t="s">
        <v>309</v>
      </c>
      <c r="O4717" s="264" t="s">
        <v>1607</v>
      </c>
      <c r="P4717" s="264" t="s">
        <v>4710</v>
      </c>
      <c r="Q4717" s="283">
        <v>44804</v>
      </c>
      <c r="R4717" s="283">
        <v>44896</v>
      </c>
      <c r="S4717" t="s">
        <v>8452</v>
      </c>
      <c r="T4717" s="267"/>
      <c r="U4717" s="267"/>
      <c r="V4717" s="267"/>
      <c r="W4717" s="267"/>
      <c r="X4717" s="268"/>
      <c r="Y4717" s="284" t="s">
        <v>8641</v>
      </c>
      <c r="Z4717" s="285" t="s">
        <v>8642</v>
      </c>
      <c r="AA4717" s="286" t="s">
        <v>8643</v>
      </c>
      <c r="AB4717" s="287" t="str">
        <f>_xlfn.IFNA(IF(Table[[#This Row],[Programme Partner]]&lt;&gt;Table[[#This Row],[Implementing Partner]],CONCATENATE(Table[[#This Row],[Programme Partner]],"-",Table[[#This Row],[Implementing Partner]]),Table[[#This Row],[Programme Partner]]),"")</f>
        <v>UNHCR-NGOF</v>
      </c>
    </row>
    <row r="4718" spans="1:28" ht="16.5" customHeight="1">
      <c r="A4718" s="183">
        <v>5166</v>
      </c>
      <c r="B4718" s="264" t="s">
        <v>5273</v>
      </c>
      <c r="C4718" s="265" t="s">
        <v>5184</v>
      </c>
      <c r="D4718" s="266" t="s">
        <v>5273</v>
      </c>
      <c r="E4718" s="264" t="s">
        <v>27</v>
      </c>
      <c r="F4718" s="264" t="s">
        <v>8013</v>
      </c>
      <c r="G4718" s="281" t="s">
        <v>8314</v>
      </c>
      <c r="H4718" s="264" t="str">
        <f>IFERROR(VLOOKUP(Table[[#This Row],[Activity Details of Assistance]],WHAT!E:F,2,FALSE),"")</f>
        <v># of HP sessions at HH level</v>
      </c>
      <c r="I4718" s="264"/>
      <c r="J4718" s="264">
        <v>1588</v>
      </c>
      <c r="K4718" s="264" t="s">
        <v>8280</v>
      </c>
      <c r="L4718" s="282" t="s">
        <v>13</v>
      </c>
      <c r="M4718" s="282" t="s">
        <v>14</v>
      </c>
      <c r="N4718" s="264" t="s">
        <v>309</v>
      </c>
      <c r="O4718" s="264" t="s">
        <v>1607</v>
      </c>
      <c r="P4718" s="264" t="s">
        <v>4710</v>
      </c>
      <c r="Q4718" s="283">
        <v>44804</v>
      </c>
      <c r="R4718" s="283">
        <v>44896</v>
      </c>
      <c r="S4718" t="s">
        <v>8452</v>
      </c>
      <c r="T4718" s="267"/>
      <c r="U4718" s="267"/>
      <c r="V4718" s="267"/>
      <c r="W4718" s="267"/>
      <c r="X4718" s="268"/>
      <c r="Y4718" s="284" t="s">
        <v>8641</v>
      </c>
      <c r="Z4718" s="285" t="s">
        <v>8642</v>
      </c>
      <c r="AA4718" s="286" t="s">
        <v>8643</v>
      </c>
      <c r="AB4718" s="287" t="str">
        <f>_xlfn.IFNA(IF(Table[[#This Row],[Programme Partner]]&lt;&gt;Table[[#This Row],[Implementing Partner]],CONCATENATE(Table[[#This Row],[Programme Partner]],"-",Table[[#This Row],[Implementing Partner]]),Table[[#This Row],[Programme Partner]]),"")</f>
        <v>UNHCR-NGOF</v>
      </c>
    </row>
    <row r="4719" spans="1:28" ht="16.5" customHeight="1">
      <c r="A4719" s="183">
        <v>5167</v>
      </c>
      <c r="B4719" s="264" t="s">
        <v>5273</v>
      </c>
      <c r="C4719" s="265" t="s">
        <v>5184</v>
      </c>
      <c r="D4719" s="266" t="s">
        <v>5273</v>
      </c>
      <c r="E4719" s="264" t="s">
        <v>27</v>
      </c>
      <c r="F4719" s="264" t="s">
        <v>8013</v>
      </c>
      <c r="G4719" s="281" t="s">
        <v>8314</v>
      </c>
      <c r="H4719" s="264" t="str">
        <f>IFERROR(VLOOKUP(Table[[#This Row],[Activity Details of Assistance]],WHAT!E:F,2,FALSE),"")</f>
        <v># of HP sessions at HH level</v>
      </c>
      <c r="I4719" s="264"/>
      <c r="J4719" s="264">
        <v>175</v>
      </c>
      <c r="K4719" s="264" t="s">
        <v>8280</v>
      </c>
      <c r="L4719" s="282" t="s">
        <v>13</v>
      </c>
      <c r="M4719" s="282" t="s">
        <v>14</v>
      </c>
      <c r="N4719" s="264" t="s">
        <v>309</v>
      </c>
      <c r="O4719" s="264" t="s">
        <v>1607</v>
      </c>
      <c r="P4719" s="264" t="s">
        <v>4710</v>
      </c>
      <c r="Q4719" s="283">
        <v>44804</v>
      </c>
      <c r="R4719" s="283">
        <v>44896</v>
      </c>
      <c r="S4719" t="s">
        <v>8452</v>
      </c>
      <c r="T4719" s="267"/>
      <c r="U4719" s="267"/>
      <c r="V4719" s="267"/>
      <c r="W4719" s="267"/>
      <c r="X4719" s="268" t="s">
        <v>5756</v>
      </c>
      <c r="Y4719" s="284" t="s">
        <v>8641</v>
      </c>
      <c r="Z4719" s="285" t="s">
        <v>8642</v>
      </c>
      <c r="AA4719" s="286" t="s">
        <v>8643</v>
      </c>
      <c r="AB4719" s="287" t="str">
        <f>_xlfn.IFNA(IF(Table[[#This Row],[Programme Partner]]&lt;&gt;Table[[#This Row],[Implementing Partner]],CONCATENATE(Table[[#This Row],[Programme Partner]],"-",Table[[#This Row],[Implementing Partner]]),Table[[#This Row],[Programme Partner]]),"")</f>
        <v>UNHCR-NGOF</v>
      </c>
    </row>
    <row r="4720" spans="1:28" ht="16.5" customHeight="1">
      <c r="A4720" s="183">
        <v>5168</v>
      </c>
      <c r="B4720" s="264" t="s">
        <v>5273</v>
      </c>
      <c r="C4720" s="265" t="s">
        <v>5184</v>
      </c>
      <c r="D4720" s="266" t="s">
        <v>5273</v>
      </c>
      <c r="E4720" s="264" t="s">
        <v>27</v>
      </c>
      <c r="F4720" s="264" t="s">
        <v>8013</v>
      </c>
      <c r="G4720" s="281" t="s">
        <v>8374</v>
      </c>
      <c r="H4720" s="264" t="str">
        <f>IFERROR(VLOOKUP(Table[[#This Row],[Activity Details of Assistance]],WHAT!E:F,2,FALSE),"")</f>
        <v># of HP sessions at institution level</v>
      </c>
      <c r="I4720" s="264"/>
      <c r="J4720" s="264">
        <v>5</v>
      </c>
      <c r="K4720" s="264" t="s">
        <v>8280</v>
      </c>
      <c r="L4720" s="282" t="s">
        <v>13</v>
      </c>
      <c r="M4720" s="282" t="s">
        <v>14</v>
      </c>
      <c r="N4720" s="264" t="s">
        <v>309</v>
      </c>
      <c r="O4720" s="264" t="s">
        <v>1607</v>
      </c>
      <c r="P4720" s="264" t="s">
        <v>4710</v>
      </c>
      <c r="Q4720" s="283">
        <v>44804</v>
      </c>
      <c r="R4720" s="283">
        <v>44896</v>
      </c>
      <c r="S4720" t="s">
        <v>8452</v>
      </c>
      <c r="T4720" s="267"/>
      <c r="U4720" s="267"/>
      <c r="V4720" s="267"/>
      <c r="W4720" s="267"/>
      <c r="X4720" s="268"/>
      <c r="Y4720" s="284" t="s">
        <v>8641</v>
      </c>
      <c r="Z4720" s="285" t="s">
        <v>8642</v>
      </c>
      <c r="AA4720" s="286" t="s">
        <v>8643</v>
      </c>
      <c r="AB4720" s="287" t="str">
        <f>_xlfn.IFNA(IF(Table[[#This Row],[Programme Partner]]&lt;&gt;Table[[#This Row],[Implementing Partner]],CONCATENATE(Table[[#This Row],[Programme Partner]],"-",Table[[#This Row],[Implementing Partner]]),Table[[#This Row],[Programme Partner]]),"")</f>
        <v>UNHCR-NGOF</v>
      </c>
    </row>
    <row r="4721" spans="1:28" ht="16.5" customHeight="1">
      <c r="A4721" s="183">
        <v>5169</v>
      </c>
      <c r="B4721" s="264" t="s">
        <v>5273</v>
      </c>
      <c r="C4721" s="265" t="s">
        <v>5184</v>
      </c>
      <c r="D4721" s="266" t="s">
        <v>5273</v>
      </c>
      <c r="E4721" s="264" t="s">
        <v>27</v>
      </c>
      <c r="F4721" s="264" t="s">
        <v>8013</v>
      </c>
      <c r="G4721" s="281" t="s">
        <v>8317</v>
      </c>
      <c r="H4721" s="264" t="str">
        <f>IFERROR(VLOOKUP(Table[[#This Row],[Activity Details of Assistance]],WHAT!E:F,2,FALSE),"")</f>
        <v># of estimated persons reached by mass-media campaign</v>
      </c>
      <c r="I4721" s="264"/>
      <c r="J4721" s="264">
        <v>2</v>
      </c>
      <c r="K4721" s="264" t="s">
        <v>8280</v>
      </c>
      <c r="L4721" s="282" t="s">
        <v>13</v>
      </c>
      <c r="M4721" s="282" t="s">
        <v>14</v>
      </c>
      <c r="N4721" s="264" t="s">
        <v>309</v>
      </c>
      <c r="O4721" s="264" t="s">
        <v>1607</v>
      </c>
      <c r="P4721" s="264" t="s">
        <v>4710</v>
      </c>
      <c r="Q4721" s="283">
        <v>44804</v>
      </c>
      <c r="R4721" s="283">
        <v>44896</v>
      </c>
      <c r="S4721" t="s">
        <v>8452</v>
      </c>
      <c r="T4721" s="267"/>
      <c r="U4721" s="267"/>
      <c r="V4721" s="267"/>
      <c r="W4721" s="267"/>
      <c r="X4721" s="268"/>
      <c r="Y4721" s="284" t="s">
        <v>8641</v>
      </c>
      <c r="Z4721" s="285" t="s">
        <v>8642</v>
      </c>
      <c r="AA4721" s="286" t="s">
        <v>8643</v>
      </c>
      <c r="AB4721" s="287" t="str">
        <f>_xlfn.IFNA(IF(Table[[#This Row],[Programme Partner]]&lt;&gt;Table[[#This Row],[Implementing Partner]],CONCATENATE(Table[[#This Row],[Programme Partner]],"-",Table[[#This Row],[Implementing Partner]]),Table[[#This Row],[Programme Partner]]),"")</f>
        <v>UNHCR-NGOF</v>
      </c>
    </row>
    <row r="4722" spans="1:28" ht="16.5" customHeight="1">
      <c r="A4722" s="183">
        <v>5170</v>
      </c>
      <c r="B4722" s="264" t="s">
        <v>5273</v>
      </c>
      <c r="C4722" s="265" t="s">
        <v>5184</v>
      </c>
      <c r="D4722" s="266" t="s">
        <v>5273</v>
      </c>
      <c r="E4722" s="264" t="s">
        <v>27</v>
      </c>
      <c r="F4722" s="264" t="s">
        <v>8013</v>
      </c>
      <c r="G4722" s="281" t="s">
        <v>8317</v>
      </c>
      <c r="H4722" s="264" t="str">
        <f>IFERROR(VLOOKUP(Table[[#This Row],[Activity Details of Assistance]],WHAT!E:F,2,FALSE),"")</f>
        <v># of estimated persons reached by mass-media campaign</v>
      </c>
      <c r="I4722" s="264"/>
      <c r="J4722" s="264">
        <v>1</v>
      </c>
      <c r="K4722" s="264" t="s">
        <v>8280</v>
      </c>
      <c r="L4722" s="282" t="s">
        <v>13</v>
      </c>
      <c r="M4722" s="282" t="s">
        <v>14</v>
      </c>
      <c r="N4722" s="264" t="s">
        <v>309</v>
      </c>
      <c r="O4722" s="264" t="s">
        <v>1607</v>
      </c>
      <c r="P4722" s="264" t="s">
        <v>4710</v>
      </c>
      <c r="Q4722" s="283">
        <v>44804</v>
      </c>
      <c r="R4722" s="283">
        <v>44896</v>
      </c>
      <c r="S4722" t="s">
        <v>8452</v>
      </c>
      <c r="T4722" s="267"/>
      <c r="U4722" s="267"/>
      <c r="V4722" s="267"/>
      <c r="W4722" s="267"/>
      <c r="X4722" s="268"/>
      <c r="Y4722" s="284" t="s">
        <v>8641</v>
      </c>
      <c r="Z4722" s="285" t="s">
        <v>8642</v>
      </c>
      <c r="AA4722" s="286" t="s">
        <v>8643</v>
      </c>
      <c r="AB4722" s="287" t="str">
        <f>_xlfn.IFNA(IF(Table[[#This Row],[Programme Partner]]&lt;&gt;Table[[#This Row],[Implementing Partner]],CONCATENATE(Table[[#This Row],[Programme Partner]],"-",Table[[#This Row],[Implementing Partner]]),Table[[#This Row],[Programme Partner]]),"")</f>
        <v>UNHCR-NGOF</v>
      </c>
    </row>
    <row r="4723" spans="1:28" ht="16.5" customHeight="1">
      <c r="A4723" s="183">
        <v>5171</v>
      </c>
      <c r="B4723" s="264" t="s">
        <v>5273</v>
      </c>
      <c r="C4723" s="265" t="s">
        <v>5184</v>
      </c>
      <c r="D4723" s="266" t="s">
        <v>5273</v>
      </c>
      <c r="E4723" s="264" t="s">
        <v>27</v>
      </c>
      <c r="F4723" s="264" t="s">
        <v>8013</v>
      </c>
      <c r="G4723" s="281" t="s">
        <v>8442</v>
      </c>
      <c r="H4723" s="264" t="str">
        <f>IFERROR(VLOOKUP(Table[[#This Row],[Activity Details of Assistance]],WHAT!E:F,2,FALSE),"")</f>
        <v># of facilities</v>
      </c>
      <c r="I4723" s="264"/>
      <c r="J4723" s="264">
        <v>240</v>
      </c>
      <c r="K4723" s="264" t="s">
        <v>8280</v>
      </c>
      <c r="L4723" s="282" t="s">
        <v>13</v>
      </c>
      <c r="M4723" s="282" t="s">
        <v>14</v>
      </c>
      <c r="N4723" s="264" t="s">
        <v>309</v>
      </c>
      <c r="O4723" s="264" t="s">
        <v>1607</v>
      </c>
      <c r="P4723" s="264" t="s">
        <v>4710</v>
      </c>
      <c r="Q4723" s="283">
        <v>44773</v>
      </c>
      <c r="R4723" s="283">
        <v>44896</v>
      </c>
      <c r="S4723" t="s">
        <v>8452</v>
      </c>
      <c r="T4723" s="267"/>
      <c r="U4723" s="267"/>
      <c r="V4723" s="267"/>
      <c r="W4723" s="267"/>
      <c r="X4723" s="268"/>
      <c r="Y4723" s="284" t="s">
        <v>8641</v>
      </c>
      <c r="Z4723" s="285" t="s">
        <v>8642</v>
      </c>
      <c r="AA4723" s="286" t="s">
        <v>8643</v>
      </c>
      <c r="AB4723" s="287" t="str">
        <f>_xlfn.IFNA(IF(Table[[#This Row],[Programme Partner]]&lt;&gt;Table[[#This Row],[Implementing Partner]],CONCATENATE(Table[[#This Row],[Programme Partner]],"-",Table[[#This Row],[Implementing Partner]]),Table[[#This Row],[Programme Partner]]),"")</f>
        <v>UNHCR-NGOF</v>
      </c>
    </row>
    <row r="4724" spans="1:28" ht="16.5" customHeight="1">
      <c r="A4724" s="183">
        <v>5172</v>
      </c>
      <c r="B4724" s="264" t="s">
        <v>5273</v>
      </c>
      <c r="C4724" s="265" t="s">
        <v>5184</v>
      </c>
      <c r="D4724" s="266" t="s">
        <v>5273</v>
      </c>
      <c r="E4724" s="264" t="s">
        <v>27</v>
      </c>
      <c r="F4724" s="264" t="s">
        <v>8013</v>
      </c>
      <c r="G4724" s="281" t="s">
        <v>8442</v>
      </c>
      <c r="H4724" s="264" t="str">
        <f>IFERROR(VLOOKUP(Table[[#This Row],[Activity Details of Assistance]],WHAT!E:F,2,FALSE),"")</f>
        <v># of facilities</v>
      </c>
      <c r="I4724" s="264"/>
      <c r="J4724" s="264">
        <v>1071</v>
      </c>
      <c r="K4724" s="264" t="s">
        <v>8280</v>
      </c>
      <c r="L4724" s="282" t="s">
        <v>13</v>
      </c>
      <c r="M4724" s="282" t="s">
        <v>14</v>
      </c>
      <c r="N4724" s="264" t="s">
        <v>309</v>
      </c>
      <c r="O4724" s="264" t="s">
        <v>1607</v>
      </c>
      <c r="P4724" s="264" t="s">
        <v>4710</v>
      </c>
      <c r="Q4724" s="283">
        <v>44804</v>
      </c>
      <c r="R4724" s="283">
        <v>44896</v>
      </c>
      <c r="S4724" t="s">
        <v>8452</v>
      </c>
      <c r="T4724" s="267"/>
      <c r="U4724" s="267"/>
      <c r="V4724" s="267"/>
      <c r="W4724" s="267"/>
      <c r="X4724" s="268"/>
      <c r="Y4724" s="284" t="s">
        <v>8641</v>
      </c>
      <c r="Z4724" s="285" t="s">
        <v>8642</v>
      </c>
      <c r="AA4724" s="286" t="s">
        <v>8643</v>
      </c>
      <c r="AB4724" s="287" t="str">
        <f>_xlfn.IFNA(IF(Table[[#This Row],[Programme Partner]]&lt;&gt;Table[[#This Row],[Implementing Partner]],CONCATENATE(Table[[#This Row],[Programme Partner]],"-",Table[[#This Row],[Implementing Partner]]),Table[[#This Row],[Programme Partner]]),"")</f>
        <v>UNHCR-NGOF</v>
      </c>
    </row>
    <row r="4725" spans="1:28" ht="16.5" customHeight="1">
      <c r="A4725" s="183">
        <v>5173</v>
      </c>
      <c r="B4725" s="264" t="s">
        <v>5273</v>
      </c>
      <c r="C4725" s="265" t="s">
        <v>5184</v>
      </c>
      <c r="D4725" s="266" t="s">
        <v>5273</v>
      </c>
      <c r="E4725" s="264" t="s">
        <v>27</v>
      </c>
      <c r="F4725" s="264" t="s">
        <v>8013</v>
      </c>
      <c r="G4725" s="281" t="s">
        <v>8313</v>
      </c>
      <c r="H4725" s="264" t="str">
        <f>IFERROR(VLOOKUP(Table[[#This Row],[Activity Details of Assistance]],WHAT!E:F,2,FALSE),"")</f>
        <v># of HP sessions at community level</v>
      </c>
      <c r="I4725" s="264"/>
      <c r="J4725" s="264">
        <v>94</v>
      </c>
      <c r="K4725" s="264" t="s">
        <v>8280</v>
      </c>
      <c r="L4725" s="282" t="s">
        <v>13</v>
      </c>
      <c r="M4725" s="282" t="s">
        <v>14</v>
      </c>
      <c r="N4725" s="264" t="s">
        <v>307</v>
      </c>
      <c r="O4725" s="264" t="s">
        <v>1599</v>
      </c>
      <c r="P4725" s="264" t="s">
        <v>5697</v>
      </c>
      <c r="Q4725" s="283">
        <v>44804</v>
      </c>
      <c r="R4725" s="283">
        <v>44896</v>
      </c>
      <c r="S4725" t="s">
        <v>8452</v>
      </c>
      <c r="T4725" s="267"/>
      <c r="U4725" s="267"/>
      <c r="V4725" s="267"/>
      <c r="W4725" s="267"/>
      <c r="X4725" s="268"/>
      <c r="Y4725" s="284" t="s">
        <v>8641</v>
      </c>
      <c r="Z4725" s="285" t="s">
        <v>8642</v>
      </c>
      <c r="AA4725" s="286" t="s">
        <v>8643</v>
      </c>
      <c r="AB4725" s="287" t="str">
        <f>_xlfn.IFNA(IF(Table[[#This Row],[Programme Partner]]&lt;&gt;Table[[#This Row],[Implementing Partner]],CONCATENATE(Table[[#This Row],[Programme Partner]],"-",Table[[#This Row],[Implementing Partner]]),Table[[#This Row],[Programme Partner]]),"")</f>
        <v>UNHCR-NGOF</v>
      </c>
    </row>
    <row r="4726" spans="1:28" ht="16.5" customHeight="1">
      <c r="A4726" s="183">
        <v>5174</v>
      </c>
      <c r="B4726" s="264" t="s">
        <v>5273</v>
      </c>
      <c r="C4726" s="265" t="s">
        <v>5184</v>
      </c>
      <c r="D4726" s="266" t="s">
        <v>5273</v>
      </c>
      <c r="E4726" s="264" t="s">
        <v>27</v>
      </c>
      <c r="F4726" s="264" t="s">
        <v>8013</v>
      </c>
      <c r="G4726" s="281" t="s">
        <v>8316</v>
      </c>
      <c r="H4726" s="264" t="str">
        <f>IFERROR(VLOOKUP(Table[[#This Row],[Activity Details of Assistance]],WHAT!E:F,2,FALSE),"")</f>
        <v># of household</v>
      </c>
      <c r="I4726" s="264"/>
      <c r="J4726" s="264">
        <v>570</v>
      </c>
      <c r="K4726" s="264" t="s">
        <v>8280</v>
      </c>
      <c r="L4726" s="282" t="s">
        <v>13</v>
      </c>
      <c r="M4726" s="282" t="s">
        <v>14</v>
      </c>
      <c r="N4726" s="264" t="s">
        <v>307</v>
      </c>
      <c r="O4726" s="264" t="s">
        <v>1599</v>
      </c>
      <c r="P4726" s="264" t="s">
        <v>5697</v>
      </c>
      <c r="Q4726" s="283">
        <v>44804</v>
      </c>
      <c r="R4726" s="283">
        <v>44896</v>
      </c>
      <c r="S4726" t="s">
        <v>8452</v>
      </c>
      <c r="T4726" s="267"/>
      <c r="U4726" s="267"/>
      <c r="V4726" s="267"/>
      <c r="W4726" s="267"/>
      <c r="X4726" s="268"/>
      <c r="Y4726" s="284" t="s">
        <v>8641</v>
      </c>
      <c r="Z4726" s="285" t="s">
        <v>8642</v>
      </c>
      <c r="AA4726" s="286" t="s">
        <v>8643</v>
      </c>
      <c r="AB4726" s="287" t="str">
        <f>_xlfn.IFNA(IF(Table[[#This Row],[Programme Partner]]&lt;&gt;Table[[#This Row],[Implementing Partner]],CONCATENATE(Table[[#This Row],[Programme Partner]],"-",Table[[#This Row],[Implementing Partner]]),Table[[#This Row],[Programme Partner]]),"")</f>
        <v>UNHCR-NGOF</v>
      </c>
    </row>
    <row r="4727" spans="1:28" ht="16.5" customHeight="1">
      <c r="A4727" s="183">
        <v>5175</v>
      </c>
      <c r="B4727" s="264" t="s">
        <v>5273</v>
      </c>
      <c r="C4727" s="265" t="s">
        <v>5184</v>
      </c>
      <c r="D4727" s="266" t="s">
        <v>5273</v>
      </c>
      <c r="E4727" s="264" t="s">
        <v>27</v>
      </c>
      <c r="F4727" s="264" t="s">
        <v>8013</v>
      </c>
      <c r="G4727" s="281" t="s">
        <v>8314</v>
      </c>
      <c r="H4727" s="264" t="str">
        <f>IFERROR(VLOOKUP(Table[[#This Row],[Activity Details of Assistance]],WHAT!E:F,2,FALSE),"")</f>
        <v># of HP sessions at HH level</v>
      </c>
      <c r="I4727" s="264"/>
      <c r="J4727" s="264">
        <v>2655</v>
      </c>
      <c r="K4727" s="264" t="s">
        <v>8280</v>
      </c>
      <c r="L4727" s="282" t="s">
        <v>13</v>
      </c>
      <c r="M4727" s="282" t="s">
        <v>14</v>
      </c>
      <c r="N4727" s="264" t="s">
        <v>307</v>
      </c>
      <c r="O4727" s="264" t="s">
        <v>1599</v>
      </c>
      <c r="P4727" s="264" t="s">
        <v>5697</v>
      </c>
      <c r="Q4727" s="283">
        <v>44804</v>
      </c>
      <c r="R4727" s="283">
        <v>44896</v>
      </c>
      <c r="S4727" t="s">
        <v>8452</v>
      </c>
      <c r="T4727" s="267"/>
      <c r="U4727" s="267"/>
      <c r="V4727" s="267"/>
      <c r="W4727" s="267"/>
      <c r="X4727" s="268"/>
      <c r="Y4727" s="284" t="s">
        <v>8641</v>
      </c>
      <c r="Z4727" s="285" t="s">
        <v>8642</v>
      </c>
      <c r="AA4727" s="286" t="s">
        <v>8643</v>
      </c>
      <c r="AB4727" s="287" t="str">
        <f>_xlfn.IFNA(IF(Table[[#This Row],[Programme Partner]]&lt;&gt;Table[[#This Row],[Implementing Partner]],CONCATENATE(Table[[#This Row],[Programme Partner]],"-",Table[[#This Row],[Implementing Partner]]),Table[[#This Row],[Programme Partner]]),"")</f>
        <v>UNHCR-NGOF</v>
      </c>
    </row>
    <row r="4728" spans="1:28" ht="16.5" customHeight="1">
      <c r="A4728" s="183">
        <v>5176</v>
      </c>
      <c r="B4728" s="264" t="s">
        <v>5273</v>
      </c>
      <c r="C4728" s="265" t="s">
        <v>5184</v>
      </c>
      <c r="D4728" s="266" t="s">
        <v>5273</v>
      </c>
      <c r="E4728" s="264" t="s">
        <v>27</v>
      </c>
      <c r="F4728" s="264" t="s">
        <v>8013</v>
      </c>
      <c r="G4728" s="281" t="s">
        <v>8374</v>
      </c>
      <c r="H4728" s="264" t="str">
        <f>IFERROR(VLOOKUP(Table[[#This Row],[Activity Details of Assistance]],WHAT!E:F,2,FALSE),"")</f>
        <v># of HP sessions at institution level</v>
      </c>
      <c r="I4728" s="264"/>
      <c r="J4728" s="264">
        <v>7</v>
      </c>
      <c r="K4728" s="264" t="s">
        <v>8280</v>
      </c>
      <c r="L4728" s="282" t="s">
        <v>13</v>
      </c>
      <c r="M4728" s="282" t="s">
        <v>14</v>
      </c>
      <c r="N4728" s="264" t="s">
        <v>307</v>
      </c>
      <c r="O4728" s="264" t="s">
        <v>1599</v>
      </c>
      <c r="P4728" s="264" t="s">
        <v>5697</v>
      </c>
      <c r="Q4728" s="283">
        <v>44804</v>
      </c>
      <c r="R4728" s="283">
        <v>44896</v>
      </c>
      <c r="S4728" t="s">
        <v>8452</v>
      </c>
      <c r="T4728" s="267"/>
      <c r="U4728" s="267"/>
      <c r="V4728" s="267"/>
      <c r="W4728" s="267"/>
      <c r="X4728" s="268"/>
      <c r="Y4728" s="284" t="s">
        <v>8641</v>
      </c>
      <c r="Z4728" s="285" t="s">
        <v>8642</v>
      </c>
      <c r="AA4728" s="286" t="s">
        <v>8643</v>
      </c>
      <c r="AB4728" s="287" t="str">
        <f>_xlfn.IFNA(IF(Table[[#This Row],[Programme Partner]]&lt;&gt;Table[[#This Row],[Implementing Partner]],CONCATENATE(Table[[#This Row],[Programme Partner]],"-",Table[[#This Row],[Implementing Partner]]),Table[[#This Row],[Programme Partner]]),"")</f>
        <v>UNHCR-NGOF</v>
      </c>
    </row>
    <row r="4729" spans="1:28" ht="16.5" customHeight="1">
      <c r="A4729" s="183">
        <v>5177</v>
      </c>
      <c r="B4729" s="264" t="s">
        <v>5273</v>
      </c>
      <c r="C4729" s="265" t="s">
        <v>5184</v>
      </c>
      <c r="D4729" s="266" t="s">
        <v>5273</v>
      </c>
      <c r="E4729" s="264" t="s">
        <v>27</v>
      </c>
      <c r="F4729" s="264" t="s">
        <v>8013</v>
      </c>
      <c r="G4729" s="281" t="s">
        <v>8442</v>
      </c>
      <c r="H4729" s="264" t="str">
        <f>IFERROR(VLOOKUP(Table[[#This Row],[Activity Details of Assistance]],WHAT!E:F,2,FALSE),"")</f>
        <v># of facilities</v>
      </c>
      <c r="I4729" s="264"/>
      <c r="J4729" s="264">
        <v>472</v>
      </c>
      <c r="K4729" s="264" t="s">
        <v>8280</v>
      </c>
      <c r="L4729" s="282" t="s">
        <v>13</v>
      </c>
      <c r="M4729" s="282" t="s">
        <v>14</v>
      </c>
      <c r="N4729" s="264" t="s">
        <v>307</v>
      </c>
      <c r="O4729" s="264" t="s">
        <v>1599</v>
      </c>
      <c r="P4729" s="264" t="s">
        <v>5697</v>
      </c>
      <c r="Q4729" s="283">
        <v>44773</v>
      </c>
      <c r="R4729" s="283">
        <v>44896</v>
      </c>
      <c r="S4729" t="s">
        <v>8452</v>
      </c>
      <c r="T4729" s="267"/>
      <c r="U4729" s="267"/>
      <c r="V4729" s="267"/>
      <c r="W4729" s="267"/>
      <c r="X4729" s="268"/>
      <c r="Y4729" s="284" t="s">
        <v>8641</v>
      </c>
      <c r="Z4729" s="285" t="s">
        <v>8642</v>
      </c>
      <c r="AA4729" s="286" t="s">
        <v>8643</v>
      </c>
      <c r="AB4729" s="287" t="str">
        <f>_xlfn.IFNA(IF(Table[[#This Row],[Programme Partner]]&lt;&gt;Table[[#This Row],[Implementing Partner]],CONCATENATE(Table[[#This Row],[Programme Partner]],"-",Table[[#This Row],[Implementing Partner]]),Table[[#This Row],[Programme Partner]]),"")</f>
        <v>UNHCR-NGOF</v>
      </c>
    </row>
    <row r="4730" spans="1:28" ht="16.5" customHeight="1">
      <c r="A4730" s="183">
        <v>5178</v>
      </c>
      <c r="B4730" s="264" t="s">
        <v>5273</v>
      </c>
      <c r="C4730" s="265" t="s">
        <v>5184</v>
      </c>
      <c r="D4730" s="266" t="s">
        <v>5273</v>
      </c>
      <c r="E4730" s="264" t="s">
        <v>27</v>
      </c>
      <c r="F4730" s="264" t="s">
        <v>8013</v>
      </c>
      <c r="G4730" s="281" t="s">
        <v>8442</v>
      </c>
      <c r="H4730" s="264" t="str">
        <f>IFERROR(VLOOKUP(Table[[#This Row],[Activity Details of Assistance]],WHAT!E:F,2,FALSE),"")</f>
        <v># of facilities</v>
      </c>
      <c r="I4730" s="264"/>
      <c r="J4730" s="264">
        <v>592</v>
      </c>
      <c r="K4730" s="264" t="s">
        <v>8280</v>
      </c>
      <c r="L4730" s="282" t="s">
        <v>13</v>
      </c>
      <c r="M4730" s="282" t="s">
        <v>14</v>
      </c>
      <c r="N4730" s="264" t="s">
        <v>307</v>
      </c>
      <c r="O4730" s="264" t="s">
        <v>1599</v>
      </c>
      <c r="P4730" s="264" t="s">
        <v>5697</v>
      </c>
      <c r="Q4730" s="283">
        <v>44804</v>
      </c>
      <c r="R4730" s="283">
        <v>44896</v>
      </c>
      <c r="S4730" t="s">
        <v>8452</v>
      </c>
      <c r="T4730" s="267"/>
      <c r="U4730" s="267"/>
      <c r="V4730" s="267"/>
      <c r="W4730" s="267"/>
      <c r="X4730" s="268"/>
      <c r="Y4730" s="284" t="s">
        <v>8641</v>
      </c>
      <c r="Z4730" s="285" t="s">
        <v>8642</v>
      </c>
      <c r="AA4730" s="286" t="s">
        <v>8643</v>
      </c>
      <c r="AB4730" s="287" t="str">
        <f>_xlfn.IFNA(IF(Table[[#This Row],[Programme Partner]]&lt;&gt;Table[[#This Row],[Implementing Partner]],CONCATENATE(Table[[#This Row],[Programme Partner]],"-",Table[[#This Row],[Implementing Partner]]),Table[[#This Row],[Programme Partner]]),"")</f>
        <v>UNHCR-NGOF</v>
      </c>
    </row>
    <row r="4731" spans="1:28" ht="16.5" customHeight="1">
      <c r="A4731" s="183">
        <v>5179</v>
      </c>
      <c r="B4731" s="264" t="s">
        <v>5273</v>
      </c>
      <c r="C4731" s="265" t="s">
        <v>5184</v>
      </c>
      <c r="D4731" s="266" t="s">
        <v>5273</v>
      </c>
      <c r="E4731" s="264" t="s">
        <v>27</v>
      </c>
      <c r="F4731" s="264" t="s">
        <v>8012</v>
      </c>
      <c r="G4731" s="195" t="s">
        <v>8585</v>
      </c>
      <c r="H4731" s="264" t="str">
        <f>IFERROR(VLOOKUP(Table[[#This Row],[Activity Details of Assistance]],WHAT!E:F,2,FALSE),"")</f>
        <v xml:space="preserve"># of door </v>
      </c>
      <c r="I4731" s="264"/>
      <c r="J4731" s="264">
        <v>173</v>
      </c>
      <c r="K4731" s="264" t="s">
        <v>8280</v>
      </c>
      <c r="L4731" s="282" t="s">
        <v>13</v>
      </c>
      <c r="M4731" s="282" t="s">
        <v>14</v>
      </c>
      <c r="N4731" s="264" t="s">
        <v>309</v>
      </c>
      <c r="O4731" s="264" t="s">
        <v>1606</v>
      </c>
      <c r="P4731" s="264" t="s">
        <v>6386</v>
      </c>
      <c r="Q4731" s="283">
        <v>44620</v>
      </c>
      <c r="R4731" s="283">
        <v>44896</v>
      </c>
      <c r="S4731" t="s">
        <v>8452</v>
      </c>
      <c r="T4731" s="267"/>
      <c r="U4731" s="267"/>
      <c r="V4731" s="267"/>
      <c r="W4731" s="267"/>
      <c r="X4731" s="268"/>
      <c r="Y4731" s="284" t="s">
        <v>8641</v>
      </c>
      <c r="Z4731" s="285" t="s">
        <v>8642</v>
      </c>
      <c r="AA4731" s="286" t="s">
        <v>8643</v>
      </c>
      <c r="AB4731" s="287" t="str">
        <f>_xlfn.IFNA(IF(Table[[#This Row],[Programme Partner]]&lt;&gt;Table[[#This Row],[Implementing Partner]],CONCATENATE(Table[[#This Row],[Programme Partner]],"-",Table[[#This Row],[Implementing Partner]]),Table[[#This Row],[Programme Partner]]),"")</f>
        <v>UNHCR-NGOF</v>
      </c>
    </row>
    <row r="4732" spans="1:28" ht="16.5" customHeight="1">
      <c r="A4732" s="183">
        <v>5180</v>
      </c>
      <c r="B4732" s="264" t="s">
        <v>5273</v>
      </c>
      <c r="C4732" s="265" t="s">
        <v>5184</v>
      </c>
      <c r="D4732" s="266" t="s">
        <v>5273</v>
      </c>
      <c r="E4732" s="264" t="s">
        <v>27</v>
      </c>
      <c r="F4732" s="264" t="s">
        <v>8012</v>
      </c>
      <c r="G4732" s="195" t="s">
        <v>8585</v>
      </c>
      <c r="H4732" s="264" t="str">
        <f>IFERROR(VLOOKUP(Table[[#This Row],[Activity Details of Assistance]],WHAT!E:F,2,FALSE),"")</f>
        <v xml:space="preserve"># of door </v>
      </c>
      <c r="I4732" s="264"/>
      <c r="J4732" s="264">
        <v>133</v>
      </c>
      <c r="K4732" s="264" t="s">
        <v>8280</v>
      </c>
      <c r="L4732" s="282" t="s">
        <v>13</v>
      </c>
      <c r="M4732" s="282" t="s">
        <v>14</v>
      </c>
      <c r="N4732" s="264" t="s">
        <v>309</v>
      </c>
      <c r="O4732" s="264" t="s">
        <v>1606</v>
      </c>
      <c r="P4732" s="264" t="s">
        <v>6386</v>
      </c>
      <c r="Q4732" s="283">
        <v>44651</v>
      </c>
      <c r="R4732" s="283">
        <v>44896</v>
      </c>
      <c r="S4732" t="s">
        <v>8452</v>
      </c>
      <c r="T4732" s="267"/>
      <c r="U4732" s="267"/>
      <c r="V4732" s="267"/>
      <c r="W4732" s="267"/>
      <c r="X4732" s="268"/>
      <c r="Y4732" s="284" t="s">
        <v>8641</v>
      </c>
      <c r="Z4732" s="285" t="s">
        <v>8642</v>
      </c>
      <c r="AA4732" s="286" t="s">
        <v>8643</v>
      </c>
      <c r="AB4732" s="287" t="str">
        <f>_xlfn.IFNA(IF(Table[[#This Row],[Programme Partner]]&lt;&gt;Table[[#This Row],[Implementing Partner]],CONCATENATE(Table[[#This Row],[Programme Partner]],"-",Table[[#This Row],[Implementing Partner]]),Table[[#This Row],[Programme Partner]]),"")</f>
        <v>UNHCR-NGOF</v>
      </c>
    </row>
    <row r="4733" spans="1:28" ht="16.5" customHeight="1">
      <c r="A4733" s="183">
        <v>5181</v>
      </c>
      <c r="B4733" s="264" t="s">
        <v>5273</v>
      </c>
      <c r="C4733" s="265" t="s">
        <v>5184</v>
      </c>
      <c r="D4733" s="266" t="s">
        <v>5273</v>
      </c>
      <c r="E4733" s="264" t="s">
        <v>27</v>
      </c>
      <c r="F4733" s="264" t="s">
        <v>8012</v>
      </c>
      <c r="G4733" s="195" t="s">
        <v>8585</v>
      </c>
      <c r="H4733" s="264" t="str">
        <f>IFERROR(VLOOKUP(Table[[#This Row],[Activity Details of Assistance]],WHAT!E:F,2,FALSE),"")</f>
        <v xml:space="preserve"># of door </v>
      </c>
      <c r="I4733" s="264"/>
      <c r="J4733" s="264">
        <v>101</v>
      </c>
      <c r="K4733" s="264" t="s">
        <v>8280</v>
      </c>
      <c r="L4733" s="282" t="s">
        <v>13</v>
      </c>
      <c r="M4733" s="282" t="s">
        <v>14</v>
      </c>
      <c r="N4733" s="264" t="s">
        <v>309</v>
      </c>
      <c r="O4733" s="264" t="s">
        <v>1606</v>
      </c>
      <c r="P4733" s="264" t="s">
        <v>6386</v>
      </c>
      <c r="Q4733" s="283">
        <v>44681</v>
      </c>
      <c r="R4733" s="283">
        <v>44896</v>
      </c>
      <c r="S4733" t="s">
        <v>8452</v>
      </c>
      <c r="T4733" s="267"/>
      <c r="U4733" s="267"/>
      <c r="V4733" s="267"/>
      <c r="W4733" s="267"/>
      <c r="X4733" s="268"/>
      <c r="Y4733" s="284" t="s">
        <v>8641</v>
      </c>
      <c r="Z4733" s="285" t="s">
        <v>8642</v>
      </c>
      <c r="AA4733" s="286" t="s">
        <v>8643</v>
      </c>
      <c r="AB4733" s="287" t="str">
        <f>_xlfn.IFNA(IF(Table[[#This Row],[Programme Partner]]&lt;&gt;Table[[#This Row],[Implementing Partner]],CONCATENATE(Table[[#This Row],[Programme Partner]],"-",Table[[#This Row],[Implementing Partner]]),Table[[#This Row],[Programme Partner]]),"")</f>
        <v>UNHCR-NGOF</v>
      </c>
    </row>
    <row r="4734" spans="1:28" ht="16.5" customHeight="1">
      <c r="A4734" s="183">
        <v>5182</v>
      </c>
      <c r="B4734" s="264" t="s">
        <v>5273</v>
      </c>
      <c r="C4734" s="265" t="s">
        <v>5184</v>
      </c>
      <c r="D4734" s="266" t="s">
        <v>5273</v>
      </c>
      <c r="E4734" s="264" t="s">
        <v>27</v>
      </c>
      <c r="F4734" s="264" t="s">
        <v>8012</v>
      </c>
      <c r="G4734" s="195" t="s">
        <v>8585</v>
      </c>
      <c r="H4734" s="264" t="str">
        <f>IFERROR(VLOOKUP(Table[[#This Row],[Activity Details of Assistance]],WHAT!E:F,2,FALSE),"")</f>
        <v xml:space="preserve"># of door </v>
      </c>
      <c r="I4734" s="264"/>
      <c r="J4734" s="264">
        <v>80</v>
      </c>
      <c r="K4734" s="264" t="s">
        <v>8280</v>
      </c>
      <c r="L4734" s="282" t="s">
        <v>13</v>
      </c>
      <c r="M4734" s="282" t="s">
        <v>14</v>
      </c>
      <c r="N4734" s="264" t="s">
        <v>309</v>
      </c>
      <c r="O4734" s="264" t="s">
        <v>1606</v>
      </c>
      <c r="P4734" s="264" t="s">
        <v>6386</v>
      </c>
      <c r="Q4734" s="283">
        <v>44712</v>
      </c>
      <c r="R4734" s="283">
        <v>44896</v>
      </c>
      <c r="S4734" t="s">
        <v>8452</v>
      </c>
      <c r="T4734" s="267"/>
      <c r="U4734" s="267"/>
      <c r="V4734" s="267"/>
      <c r="W4734" s="267"/>
      <c r="X4734" s="268"/>
      <c r="Y4734" s="284" t="s">
        <v>8641</v>
      </c>
      <c r="Z4734" s="285" t="s">
        <v>8642</v>
      </c>
      <c r="AA4734" s="286" t="s">
        <v>8643</v>
      </c>
      <c r="AB4734" s="287" t="str">
        <f>_xlfn.IFNA(IF(Table[[#This Row],[Programme Partner]]&lt;&gt;Table[[#This Row],[Implementing Partner]],CONCATENATE(Table[[#This Row],[Programme Partner]],"-",Table[[#This Row],[Implementing Partner]]),Table[[#This Row],[Programme Partner]]),"")</f>
        <v>UNHCR-NGOF</v>
      </c>
    </row>
    <row r="4735" spans="1:28" ht="16.5" customHeight="1">
      <c r="A4735" s="183">
        <v>5183</v>
      </c>
      <c r="B4735" s="264" t="s">
        <v>5273</v>
      </c>
      <c r="C4735" s="265" t="s">
        <v>5184</v>
      </c>
      <c r="D4735" s="266" t="s">
        <v>5273</v>
      </c>
      <c r="E4735" s="264" t="s">
        <v>27</v>
      </c>
      <c r="F4735" s="264" t="s">
        <v>8012</v>
      </c>
      <c r="G4735" s="195" t="s">
        <v>8585</v>
      </c>
      <c r="H4735" s="264" t="str">
        <f>IFERROR(VLOOKUP(Table[[#This Row],[Activity Details of Assistance]],WHAT!E:F,2,FALSE),"")</f>
        <v xml:space="preserve"># of door </v>
      </c>
      <c r="I4735" s="264"/>
      <c r="J4735" s="264">
        <v>24</v>
      </c>
      <c r="K4735" s="264" t="s">
        <v>8280</v>
      </c>
      <c r="L4735" s="282" t="s">
        <v>13</v>
      </c>
      <c r="M4735" s="282" t="s">
        <v>14</v>
      </c>
      <c r="N4735" s="264" t="s">
        <v>309</v>
      </c>
      <c r="O4735" s="264" t="s">
        <v>1606</v>
      </c>
      <c r="P4735" s="264" t="s">
        <v>6386</v>
      </c>
      <c r="Q4735" s="283">
        <v>44742</v>
      </c>
      <c r="R4735" s="283">
        <v>44896</v>
      </c>
      <c r="S4735" t="s">
        <v>8452</v>
      </c>
      <c r="T4735" s="267"/>
      <c r="U4735" s="267"/>
      <c r="V4735" s="267"/>
      <c r="W4735" s="267"/>
      <c r="X4735" s="268"/>
      <c r="Y4735" s="284" t="s">
        <v>8641</v>
      </c>
      <c r="Z4735" s="285" t="s">
        <v>8642</v>
      </c>
      <c r="AA4735" s="286" t="s">
        <v>8643</v>
      </c>
      <c r="AB4735" s="287" t="str">
        <f>_xlfn.IFNA(IF(Table[[#This Row],[Programme Partner]]&lt;&gt;Table[[#This Row],[Implementing Partner]],CONCATENATE(Table[[#This Row],[Programme Partner]],"-",Table[[#This Row],[Implementing Partner]]),Table[[#This Row],[Programme Partner]]),"")</f>
        <v>UNHCR-NGOF</v>
      </c>
    </row>
    <row r="4736" spans="1:28" ht="16.5" customHeight="1">
      <c r="A4736" s="183">
        <v>5184</v>
      </c>
      <c r="B4736" s="264" t="s">
        <v>5273</v>
      </c>
      <c r="C4736" s="265" t="s">
        <v>5184</v>
      </c>
      <c r="D4736" s="266" t="s">
        <v>5273</v>
      </c>
      <c r="E4736" s="264" t="s">
        <v>27</v>
      </c>
      <c r="F4736" s="264" t="s">
        <v>8012</v>
      </c>
      <c r="G4736" s="195" t="s">
        <v>8585</v>
      </c>
      <c r="H4736" s="264" t="str">
        <f>IFERROR(VLOOKUP(Table[[#This Row],[Activity Details of Assistance]],WHAT!E:F,2,FALSE),"")</f>
        <v xml:space="preserve"># of door </v>
      </c>
      <c r="I4736" s="264"/>
      <c r="J4736" s="264">
        <v>93</v>
      </c>
      <c r="K4736" s="264" t="s">
        <v>8280</v>
      </c>
      <c r="L4736" s="282" t="s">
        <v>13</v>
      </c>
      <c r="M4736" s="282" t="s">
        <v>14</v>
      </c>
      <c r="N4736" s="264" t="s">
        <v>309</v>
      </c>
      <c r="O4736" s="264" t="s">
        <v>1606</v>
      </c>
      <c r="P4736" s="264" t="s">
        <v>6386</v>
      </c>
      <c r="Q4736" s="283">
        <v>44773</v>
      </c>
      <c r="R4736" s="283">
        <v>44896</v>
      </c>
      <c r="S4736" t="s">
        <v>8452</v>
      </c>
      <c r="T4736" s="267"/>
      <c r="U4736" s="267"/>
      <c r="V4736" s="267"/>
      <c r="W4736" s="267"/>
      <c r="X4736" s="268"/>
      <c r="Y4736" s="284" t="s">
        <v>8641</v>
      </c>
      <c r="Z4736" s="285" t="s">
        <v>8642</v>
      </c>
      <c r="AA4736" s="286" t="s">
        <v>8643</v>
      </c>
      <c r="AB4736" s="287" t="str">
        <f>_xlfn.IFNA(IF(Table[[#This Row],[Programme Partner]]&lt;&gt;Table[[#This Row],[Implementing Partner]],CONCATENATE(Table[[#This Row],[Programme Partner]],"-",Table[[#This Row],[Implementing Partner]]),Table[[#This Row],[Programme Partner]]),"")</f>
        <v>UNHCR-NGOF</v>
      </c>
    </row>
    <row r="4737" spans="1:28" ht="16.5" customHeight="1">
      <c r="A4737" s="183">
        <v>5185</v>
      </c>
      <c r="B4737" s="264" t="s">
        <v>5273</v>
      </c>
      <c r="C4737" s="265" t="s">
        <v>5184</v>
      </c>
      <c r="D4737" s="266" t="s">
        <v>5273</v>
      </c>
      <c r="E4737" s="264" t="s">
        <v>27</v>
      </c>
      <c r="F4737" s="264" t="s">
        <v>8012</v>
      </c>
      <c r="G4737" s="195" t="s">
        <v>8585</v>
      </c>
      <c r="H4737" s="264" t="str">
        <f>IFERROR(VLOOKUP(Table[[#This Row],[Activity Details of Assistance]],WHAT!E:F,2,FALSE),"")</f>
        <v xml:space="preserve"># of door </v>
      </c>
      <c r="I4737" s="264"/>
      <c r="J4737" s="264">
        <v>143</v>
      </c>
      <c r="K4737" s="264" t="s">
        <v>8280</v>
      </c>
      <c r="L4737" s="282" t="s">
        <v>13</v>
      </c>
      <c r="M4737" s="282" t="s">
        <v>14</v>
      </c>
      <c r="N4737" s="264" t="s">
        <v>309</v>
      </c>
      <c r="O4737" s="264" t="s">
        <v>1606</v>
      </c>
      <c r="P4737" s="264" t="s">
        <v>6386</v>
      </c>
      <c r="Q4737" s="283">
        <v>44804</v>
      </c>
      <c r="R4737" s="283">
        <v>44896</v>
      </c>
      <c r="S4737" t="s">
        <v>8452</v>
      </c>
      <c r="T4737" s="267"/>
      <c r="U4737" s="267"/>
      <c r="V4737" s="267"/>
      <c r="W4737" s="267"/>
      <c r="X4737" s="268"/>
      <c r="Y4737" s="284" t="s">
        <v>8641</v>
      </c>
      <c r="Z4737" s="285" t="s">
        <v>8642</v>
      </c>
      <c r="AA4737" s="286" t="s">
        <v>8643</v>
      </c>
      <c r="AB4737" s="287" t="str">
        <f>_xlfn.IFNA(IF(Table[[#This Row],[Programme Partner]]&lt;&gt;Table[[#This Row],[Implementing Partner]],CONCATENATE(Table[[#This Row],[Programme Partner]],"-",Table[[#This Row],[Implementing Partner]]),Table[[#This Row],[Programme Partner]]),"")</f>
        <v>UNHCR-NGOF</v>
      </c>
    </row>
    <row r="4738" spans="1:28" ht="16.5" customHeight="1">
      <c r="A4738" s="183">
        <v>5186</v>
      </c>
      <c r="B4738" s="264" t="s">
        <v>5273</v>
      </c>
      <c r="C4738" s="265" t="s">
        <v>5184</v>
      </c>
      <c r="D4738" s="266" t="s">
        <v>5273</v>
      </c>
      <c r="E4738" s="264" t="s">
        <v>27</v>
      </c>
      <c r="F4738" s="264" t="s">
        <v>8012</v>
      </c>
      <c r="G4738" s="281" t="s">
        <v>8356</v>
      </c>
      <c r="H4738" s="264" t="str">
        <f>IFERROR(VLOOKUP(Table[[#This Row],[Activity Details of Assistance]],WHAT!E:F,2,FALSE),"")</f>
        <v># of FSM Site</v>
      </c>
      <c r="I4738" s="264"/>
      <c r="J4738" s="264">
        <v>1</v>
      </c>
      <c r="K4738" s="264" t="s">
        <v>8280</v>
      </c>
      <c r="L4738" s="282" t="s">
        <v>13</v>
      </c>
      <c r="M4738" s="282" t="s">
        <v>14</v>
      </c>
      <c r="N4738" s="264" t="s">
        <v>309</v>
      </c>
      <c r="O4738" s="264" t="s">
        <v>1606</v>
      </c>
      <c r="P4738" s="264" t="s">
        <v>6386</v>
      </c>
      <c r="Q4738" s="283">
        <v>44804</v>
      </c>
      <c r="R4738" s="283">
        <v>44896</v>
      </c>
      <c r="S4738" t="s">
        <v>8452</v>
      </c>
      <c r="T4738" s="267"/>
      <c r="U4738" s="267"/>
      <c r="V4738" s="267"/>
      <c r="W4738" s="267"/>
      <c r="X4738" s="268"/>
      <c r="Y4738" s="284" t="s">
        <v>8641</v>
      </c>
      <c r="Z4738" s="285" t="s">
        <v>8642</v>
      </c>
      <c r="AA4738" s="286" t="s">
        <v>8643</v>
      </c>
      <c r="AB4738" s="287" t="str">
        <f>_xlfn.IFNA(IF(Table[[#This Row],[Programme Partner]]&lt;&gt;Table[[#This Row],[Implementing Partner]],CONCATENATE(Table[[#This Row],[Programme Partner]],"-",Table[[#This Row],[Implementing Partner]]),Table[[#This Row],[Programme Partner]]),"")</f>
        <v>UNHCR-NGOF</v>
      </c>
    </row>
    <row r="4739" spans="1:28" ht="16.5" customHeight="1">
      <c r="A4739" s="183">
        <v>5187</v>
      </c>
      <c r="B4739" s="264" t="s">
        <v>5273</v>
      </c>
      <c r="C4739" s="265" t="s">
        <v>5184</v>
      </c>
      <c r="D4739" s="266" t="s">
        <v>5273</v>
      </c>
      <c r="E4739" s="264" t="s">
        <v>27</v>
      </c>
      <c r="F4739" s="264" t="s">
        <v>8012</v>
      </c>
      <c r="G4739" s="281" t="s">
        <v>8359</v>
      </c>
      <c r="H4739" s="264" t="str">
        <f>IFERROR(VLOOKUP(Table[[#This Row],[Activity Details of Assistance]],WHAT!E:F,2,FALSE),"")</f>
        <v># of FSM Site</v>
      </c>
      <c r="I4739" s="264"/>
      <c r="J4739" s="264">
        <v>2</v>
      </c>
      <c r="K4739" s="264" t="s">
        <v>8280</v>
      </c>
      <c r="L4739" s="282" t="s">
        <v>13</v>
      </c>
      <c r="M4739" s="282" t="s">
        <v>14</v>
      </c>
      <c r="N4739" s="264" t="s">
        <v>309</v>
      </c>
      <c r="O4739" s="264" t="s">
        <v>1606</v>
      </c>
      <c r="P4739" s="264" t="s">
        <v>6386</v>
      </c>
      <c r="Q4739" s="283">
        <v>44804</v>
      </c>
      <c r="R4739" s="283">
        <v>44896</v>
      </c>
      <c r="S4739" t="s">
        <v>8452</v>
      </c>
      <c r="T4739" s="267"/>
      <c r="U4739" s="267"/>
      <c r="V4739" s="267"/>
      <c r="W4739" s="267"/>
      <c r="X4739" s="268"/>
      <c r="Y4739" s="284" t="s">
        <v>8641</v>
      </c>
      <c r="Z4739" s="285" t="s">
        <v>8642</v>
      </c>
      <c r="AA4739" s="286" t="s">
        <v>8643</v>
      </c>
      <c r="AB4739" s="287" t="str">
        <f>_xlfn.IFNA(IF(Table[[#This Row],[Programme Partner]]&lt;&gt;Table[[#This Row],[Implementing Partner]],CONCATENATE(Table[[#This Row],[Programme Partner]],"-",Table[[#This Row],[Implementing Partner]]),Table[[#This Row],[Programme Partner]]),"")</f>
        <v>UNHCR-NGOF</v>
      </c>
    </row>
    <row r="4740" spans="1:28" ht="16.5" customHeight="1">
      <c r="A4740" s="183">
        <v>5188</v>
      </c>
      <c r="B4740" s="264" t="s">
        <v>5273</v>
      </c>
      <c r="C4740" s="265" t="s">
        <v>5184</v>
      </c>
      <c r="D4740" s="266" t="s">
        <v>5273</v>
      </c>
      <c r="E4740" s="264" t="s">
        <v>27</v>
      </c>
      <c r="F4740" s="264" t="s">
        <v>8012</v>
      </c>
      <c r="G4740" s="281" t="s">
        <v>8365</v>
      </c>
      <c r="H4740" s="264" t="str">
        <f>IFERROR(VLOOKUP(Table[[#This Row],[Activity Details of Assistance]],WHAT!E:F,2,FALSE),"")</f>
        <v># of door</v>
      </c>
      <c r="I4740" s="264"/>
      <c r="J4740" s="264">
        <v>15</v>
      </c>
      <c r="K4740" s="264" t="s">
        <v>8280</v>
      </c>
      <c r="L4740" s="282" t="s">
        <v>13</v>
      </c>
      <c r="M4740" s="282" t="s">
        <v>14</v>
      </c>
      <c r="N4740" s="264" t="s">
        <v>309</v>
      </c>
      <c r="O4740" s="264" t="s">
        <v>1606</v>
      </c>
      <c r="P4740" s="264" t="s">
        <v>6386</v>
      </c>
      <c r="Q4740" s="283">
        <v>44804</v>
      </c>
      <c r="R4740" s="283">
        <v>44896</v>
      </c>
      <c r="S4740" t="s">
        <v>8452</v>
      </c>
      <c r="T4740" s="267"/>
      <c r="U4740" s="267"/>
      <c r="V4740" s="267"/>
      <c r="W4740" s="267"/>
      <c r="X4740" s="268"/>
      <c r="Y4740" s="284" t="s">
        <v>8641</v>
      </c>
      <c r="Z4740" s="285" t="s">
        <v>8642</v>
      </c>
      <c r="AA4740" s="286" t="s">
        <v>8643</v>
      </c>
      <c r="AB4740" s="287" t="str">
        <f>_xlfn.IFNA(IF(Table[[#This Row],[Programme Partner]]&lt;&gt;Table[[#This Row],[Implementing Partner]],CONCATENATE(Table[[#This Row],[Programme Partner]],"-",Table[[#This Row],[Implementing Partner]]),Table[[#This Row],[Programme Partner]]),"")</f>
        <v>UNHCR-NGOF</v>
      </c>
    </row>
    <row r="4741" spans="1:28" ht="16.5" customHeight="1">
      <c r="A4741" s="183">
        <v>5189</v>
      </c>
      <c r="B4741" s="264" t="s">
        <v>5273</v>
      </c>
      <c r="C4741" s="265" t="s">
        <v>5184</v>
      </c>
      <c r="D4741" s="266" t="s">
        <v>5273</v>
      </c>
      <c r="E4741" s="264" t="s">
        <v>27</v>
      </c>
      <c r="F4741" s="264" t="s">
        <v>8012</v>
      </c>
      <c r="G4741" s="195" t="s">
        <v>8586</v>
      </c>
      <c r="H4741" s="264" t="str">
        <f>IFERROR(VLOOKUP(Table[[#This Row],[Activity Details of Assistance]],WHAT!E:F,2,FALSE),"")</f>
        <v># of door</v>
      </c>
      <c r="I4741" s="264"/>
      <c r="J4741" s="264">
        <v>567</v>
      </c>
      <c r="K4741" s="264" t="s">
        <v>8280</v>
      </c>
      <c r="L4741" s="282" t="s">
        <v>13</v>
      </c>
      <c r="M4741" s="282" t="s">
        <v>14</v>
      </c>
      <c r="N4741" s="264" t="s">
        <v>309</v>
      </c>
      <c r="O4741" s="264" t="s">
        <v>1606</v>
      </c>
      <c r="P4741" s="264" t="s">
        <v>6386</v>
      </c>
      <c r="Q4741" s="283">
        <v>44804</v>
      </c>
      <c r="R4741" s="283">
        <v>44896</v>
      </c>
      <c r="S4741" t="s">
        <v>8452</v>
      </c>
      <c r="T4741" s="267"/>
      <c r="U4741" s="267"/>
      <c r="V4741" s="267"/>
      <c r="W4741" s="267"/>
      <c r="X4741" s="268"/>
      <c r="Y4741" s="284" t="s">
        <v>8641</v>
      </c>
      <c r="Z4741" s="285" t="s">
        <v>8642</v>
      </c>
      <c r="AA4741" s="286" t="s">
        <v>8643</v>
      </c>
      <c r="AB4741" s="287" t="str">
        <f>_xlfn.IFNA(IF(Table[[#This Row],[Programme Partner]]&lt;&gt;Table[[#This Row],[Implementing Partner]],CONCATENATE(Table[[#This Row],[Programme Partner]],"-",Table[[#This Row],[Implementing Partner]]),Table[[#This Row],[Programme Partner]]),"")</f>
        <v>UNHCR-NGOF</v>
      </c>
    </row>
    <row r="4742" spans="1:28" ht="16.5" customHeight="1">
      <c r="A4742" s="183">
        <v>5190</v>
      </c>
      <c r="B4742" s="264" t="s">
        <v>5273</v>
      </c>
      <c r="C4742" s="265" t="s">
        <v>5184</v>
      </c>
      <c r="D4742" s="266" t="s">
        <v>5273</v>
      </c>
      <c r="E4742" s="264" t="s">
        <v>27</v>
      </c>
      <c r="F4742" s="264" t="s">
        <v>8012</v>
      </c>
      <c r="G4742" s="281" t="s">
        <v>8357</v>
      </c>
      <c r="H4742" s="264" t="str">
        <f>IFERROR(VLOOKUP(Table[[#This Row],[Activity Details of Assistance]],WHAT!E:F,2,FALSE),"")</f>
        <v># of door</v>
      </c>
      <c r="I4742" s="264"/>
      <c r="J4742" s="264">
        <v>614</v>
      </c>
      <c r="K4742" s="264" t="s">
        <v>8280</v>
      </c>
      <c r="L4742" s="282" t="s">
        <v>13</v>
      </c>
      <c r="M4742" s="282" t="s">
        <v>14</v>
      </c>
      <c r="N4742" s="264" t="s">
        <v>309</v>
      </c>
      <c r="O4742" s="264" t="s">
        <v>1606</v>
      </c>
      <c r="P4742" s="264" t="s">
        <v>6386</v>
      </c>
      <c r="Q4742" s="283">
        <v>44804</v>
      </c>
      <c r="R4742" s="283">
        <v>44896</v>
      </c>
      <c r="S4742" t="s">
        <v>8452</v>
      </c>
      <c r="T4742" s="267"/>
      <c r="U4742" s="267"/>
      <c r="V4742" s="267"/>
      <c r="W4742" s="267"/>
      <c r="X4742" s="268"/>
      <c r="Y4742" s="284" t="s">
        <v>8641</v>
      </c>
      <c r="Z4742" s="285" t="s">
        <v>8642</v>
      </c>
      <c r="AA4742" s="286" t="s">
        <v>8643</v>
      </c>
      <c r="AB4742" s="287" t="str">
        <f>_xlfn.IFNA(IF(Table[[#This Row],[Programme Partner]]&lt;&gt;Table[[#This Row],[Implementing Partner]],CONCATENATE(Table[[#This Row],[Programme Partner]],"-",Table[[#This Row],[Implementing Partner]]),Table[[#This Row],[Programme Partner]]),"")</f>
        <v>UNHCR-NGOF</v>
      </c>
    </row>
    <row r="4743" spans="1:28" ht="16.5" customHeight="1">
      <c r="A4743" s="183">
        <v>5191</v>
      </c>
      <c r="B4743" s="264" t="s">
        <v>5273</v>
      </c>
      <c r="C4743" s="265" t="s">
        <v>5184</v>
      </c>
      <c r="D4743" s="266" t="s">
        <v>5273</v>
      </c>
      <c r="E4743" s="264" t="s">
        <v>27</v>
      </c>
      <c r="F4743" s="264" t="s">
        <v>8012</v>
      </c>
      <c r="G4743" s="281" t="s">
        <v>8354</v>
      </c>
      <c r="H4743" s="264" t="str">
        <f>IFERROR(VLOOKUP(Table[[#This Row],[Activity Details of Assistance]],WHAT!E:F,2,FALSE),"")</f>
        <v># of door</v>
      </c>
      <c r="I4743" s="264"/>
      <c r="J4743" s="264">
        <v>14</v>
      </c>
      <c r="K4743" s="264" t="s">
        <v>8280</v>
      </c>
      <c r="L4743" s="282" t="s">
        <v>13</v>
      </c>
      <c r="M4743" s="282" t="s">
        <v>14</v>
      </c>
      <c r="N4743" s="264" t="s">
        <v>309</v>
      </c>
      <c r="O4743" s="264" t="s">
        <v>1606</v>
      </c>
      <c r="P4743" s="264" t="s">
        <v>6386</v>
      </c>
      <c r="Q4743" s="283">
        <v>44804</v>
      </c>
      <c r="R4743" s="283">
        <v>44896</v>
      </c>
      <c r="S4743" t="s">
        <v>8452</v>
      </c>
      <c r="T4743" s="267"/>
      <c r="U4743" s="267"/>
      <c r="V4743" s="267"/>
      <c r="W4743" s="267"/>
      <c r="X4743" s="268"/>
      <c r="Y4743" s="284" t="s">
        <v>8641</v>
      </c>
      <c r="Z4743" s="285" t="s">
        <v>8642</v>
      </c>
      <c r="AA4743" s="286" t="s">
        <v>8643</v>
      </c>
      <c r="AB4743" s="287" t="str">
        <f>_xlfn.IFNA(IF(Table[[#This Row],[Programme Partner]]&lt;&gt;Table[[#This Row],[Implementing Partner]],CONCATENATE(Table[[#This Row],[Programme Partner]],"-",Table[[#This Row],[Implementing Partner]]),Table[[#This Row],[Programme Partner]]),"")</f>
        <v>UNHCR-NGOF</v>
      </c>
    </row>
    <row r="4744" spans="1:28" ht="16.5" customHeight="1">
      <c r="A4744" s="183">
        <v>5192</v>
      </c>
      <c r="B4744" s="264" t="s">
        <v>5273</v>
      </c>
      <c r="C4744" s="265" t="s">
        <v>5184</v>
      </c>
      <c r="D4744" s="266" t="s">
        <v>5273</v>
      </c>
      <c r="E4744" s="264" t="s">
        <v>27</v>
      </c>
      <c r="F4744" s="264" t="s">
        <v>8012</v>
      </c>
      <c r="G4744" s="281" t="s">
        <v>8365</v>
      </c>
      <c r="H4744" s="264" t="str">
        <f>IFERROR(VLOOKUP(Table[[#This Row],[Activity Details of Assistance]],WHAT!E:F,2,FALSE),"")</f>
        <v># of door</v>
      </c>
      <c r="I4744" s="264"/>
      <c r="J4744" s="264">
        <v>38</v>
      </c>
      <c r="K4744" s="264" t="s">
        <v>8280</v>
      </c>
      <c r="L4744" s="282" t="s">
        <v>13</v>
      </c>
      <c r="M4744" s="282" t="s">
        <v>14</v>
      </c>
      <c r="N4744" s="264" t="s">
        <v>309</v>
      </c>
      <c r="O4744" s="264" t="s">
        <v>1606</v>
      </c>
      <c r="P4744" s="264" t="s">
        <v>6480</v>
      </c>
      <c r="Q4744" s="283">
        <v>44804</v>
      </c>
      <c r="R4744" s="283">
        <v>44896</v>
      </c>
      <c r="S4744" t="s">
        <v>8452</v>
      </c>
      <c r="T4744" s="267"/>
      <c r="U4744" s="267"/>
      <c r="V4744" s="267"/>
      <c r="W4744" s="267"/>
      <c r="X4744" s="268"/>
      <c r="Y4744" s="284" t="s">
        <v>8641</v>
      </c>
      <c r="Z4744" s="285" t="s">
        <v>8642</v>
      </c>
      <c r="AA4744" s="286" t="s">
        <v>8643</v>
      </c>
      <c r="AB4744" s="287" t="str">
        <f>_xlfn.IFNA(IF(Table[[#This Row],[Programme Partner]]&lt;&gt;Table[[#This Row],[Implementing Partner]],CONCATENATE(Table[[#This Row],[Programme Partner]],"-",Table[[#This Row],[Implementing Partner]]),Table[[#This Row],[Programme Partner]]),"")</f>
        <v>UNHCR-NGOF</v>
      </c>
    </row>
    <row r="4745" spans="1:28" ht="16.5" customHeight="1">
      <c r="A4745" s="183">
        <v>5193</v>
      </c>
      <c r="B4745" s="264" t="s">
        <v>5273</v>
      </c>
      <c r="C4745" s="265" t="s">
        <v>5184</v>
      </c>
      <c r="D4745" s="266" t="s">
        <v>5273</v>
      </c>
      <c r="E4745" s="264" t="s">
        <v>27</v>
      </c>
      <c r="F4745" s="264" t="s">
        <v>8012</v>
      </c>
      <c r="G4745" s="195" t="s">
        <v>8585</v>
      </c>
      <c r="H4745" s="264" t="str">
        <f>IFERROR(VLOOKUP(Table[[#This Row],[Activity Details of Assistance]],WHAT!E:F,2,FALSE),"")</f>
        <v xml:space="preserve"># of door </v>
      </c>
      <c r="I4745" s="264"/>
      <c r="J4745" s="264">
        <v>69</v>
      </c>
      <c r="K4745" s="264" t="s">
        <v>8280</v>
      </c>
      <c r="L4745" s="282" t="s">
        <v>13</v>
      </c>
      <c r="M4745" s="282" t="s">
        <v>14</v>
      </c>
      <c r="N4745" s="264" t="s">
        <v>309</v>
      </c>
      <c r="O4745" s="264" t="s">
        <v>1606</v>
      </c>
      <c r="P4745" s="264" t="s">
        <v>6480</v>
      </c>
      <c r="Q4745" s="283">
        <v>44620</v>
      </c>
      <c r="R4745" s="283">
        <v>44896</v>
      </c>
      <c r="S4745" t="s">
        <v>8452</v>
      </c>
      <c r="T4745" s="267"/>
      <c r="U4745" s="267"/>
      <c r="V4745" s="267"/>
      <c r="W4745" s="267"/>
      <c r="X4745" s="268"/>
      <c r="Y4745" s="284" t="s">
        <v>8641</v>
      </c>
      <c r="Z4745" s="285" t="s">
        <v>8642</v>
      </c>
      <c r="AA4745" s="286" t="s">
        <v>8643</v>
      </c>
      <c r="AB4745" s="287" t="str">
        <f>_xlfn.IFNA(IF(Table[[#This Row],[Programme Partner]]&lt;&gt;Table[[#This Row],[Implementing Partner]],CONCATENATE(Table[[#This Row],[Programme Partner]],"-",Table[[#This Row],[Implementing Partner]]),Table[[#This Row],[Programme Partner]]),"")</f>
        <v>UNHCR-NGOF</v>
      </c>
    </row>
    <row r="4746" spans="1:28" ht="16.5" customHeight="1">
      <c r="A4746" s="183">
        <v>5194</v>
      </c>
      <c r="B4746" s="264" t="s">
        <v>5273</v>
      </c>
      <c r="C4746" s="265" t="s">
        <v>5184</v>
      </c>
      <c r="D4746" s="266" t="s">
        <v>5273</v>
      </c>
      <c r="E4746" s="264" t="s">
        <v>27</v>
      </c>
      <c r="F4746" s="264" t="s">
        <v>8012</v>
      </c>
      <c r="G4746" s="195" t="s">
        <v>8585</v>
      </c>
      <c r="H4746" s="264" t="str">
        <f>IFERROR(VLOOKUP(Table[[#This Row],[Activity Details of Assistance]],WHAT!E:F,2,FALSE),"")</f>
        <v xml:space="preserve"># of door </v>
      </c>
      <c r="I4746" s="264"/>
      <c r="J4746" s="264">
        <v>59</v>
      </c>
      <c r="K4746" s="264" t="s">
        <v>8280</v>
      </c>
      <c r="L4746" s="282" t="s">
        <v>13</v>
      </c>
      <c r="M4746" s="282" t="s">
        <v>14</v>
      </c>
      <c r="N4746" s="264" t="s">
        <v>309</v>
      </c>
      <c r="O4746" s="264" t="s">
        <v>1606</v>
      </c>
      <c r="P4746" s="264" t="s">
        <v>6480</v>
      </c>
      <c r="Q4746" s="283">
        <v>44651</v>
      </c>
      <c r="R4746" s="283">
        <v>44896</v>
      </c>
      <c r="S4746" t="s">
        <v>8452</v>
      </c>
      <c r="T4746" s="267"/>
      <c r="U4746" s="267"/>
      <c r="V4746" s="267"/>
      <c r="W4746" s="267"/>
      <c r="X4746" s="268"/>
      <c r="Y4746" s="284" t="s">
        <v>8641</v>
      </c>
      <c r="Z4746" s="285" t="s">
        <v>8642</v>
      </c>
      <c r="AA4746" s="286" t="s">
        <v>8643</v>
      </c>
      <c r="AB4746" s="287" t="str">
        <f>_xlfn.IFNA(IF(Table[[#This Row],[Programme Partner]]&lt;&gt;Table[[#This Row],[Implementing Partner]],CONCATENATE(Table[[#This Row],[Programme Partner]],"-",Table[[#This Row],[Implementing Partner]]),Table[[#This Row],[Programme Partner]]),"")</f>
        <v>UNHCR-NGOF</v>
      </c>
    </row>
    <row r="4747" spans="1:28" ht="16.5" customHeight="1">
      <c r="A4747" s="183">
        <v>5195</v>
      </c>
      <c r="B4747" s="264" t="s">
        <v>5273</v>
      </c>
      <c r="C4747" s="265" t="s">
        <v>5184</v>
      </c>
      <c r="D4747" s="266" t="s">
        <v>5273</v>
      </c>
      <c r="E4747" s="264" t="s">
        <v>27</v>
      </c>
      <c r="F4747" s="264" t="s">
        <v>8012</v>
      </c>
      <c r="G4747" s="195" t="s">
        <v>8585</v>
      </c>
      <c r="H4747" s="264" t="str">
        <f>IFERROR(VLOOKUP(Table[[#This Row],[Activity Details of Assistance]],WHAT!E:F,2,FALSE),"")</f>
        <v xml:space="preserve"># of door </v>
      </c>
      <c r="I4747" s="264"/>
      <c r="J4747" s="264">
        <v>60</v>
      </c>
      <c r="K4747" s="264" t="s">
        <v>8280</v>
      </c>
      <c r="L4747" s="282" t="s">
        <v>13</v>
      </c>
      <c r="M4747" s="282" t="s">
        <v>14</v>
      </c>
      <c r="N4747" s="264" t="s">
        <v>309</v>
      </c>
      <c r="O4747" s="264" t="s">
        <v>1606</v>
      </c>
      <c r="P4747" s="264" t="s">
        <v>6480</v>
      </c>
      <c r="Q4747" s="283">
        <v>44681</v>
      </c>
      <c r="R4747" s="283">
        <v>44896</v>
      </c>
      <c r="S4747" t="s">
        <v>8452</v>
      </c>
      <c r="T4747" s="267"/>
      <c r="U4747" s="267"/>
      <c r="V4747" s="267"/>
      <c r="W4747" s="267"/>
      <c r="X4747" s="268"/>
      <c r="Y4747" s="284" t="s">
        <v>8641</v>
      </c>
      <c r="Z4747" s="285" t="s">
        <v>8642</v>
      </c>
      <c r="AA4747" s="286" t="s">
        <v>8643</v>
      </c>
      <c r="AB4747" s="287" t="str">
        <f>_xlfn.IFNA(IF(Table[[#This Row],[Programme Partner]]&lt;&gt;Table[[#This Row],[Implementing Partner]],CONCATENATE(Table[[#This Row],[Programme Partner]],"-",Table[[#This Row],[Implementing Partner]]),Table[[#This Row],[Programme Partner]]),"")</f>
        <v>UNHCR-NGOF</v>
      </c>
    </row>
    <row r="4748" spans="1:28" ht="16.5" customHeight="1">
      <c r="A4748" s="183">
        <v>5196</v>
      </c>
      <c r="B4748" s="264" t="s">
        <v>5273</v>
      </c>
      <c r="C4748" s="265" t="s">
        <v>5184</v>
      </c>
      <c r="D4748" s="266" t="s">
        <v>5273</v>
      </c>
      <c r="E4748" s="264" t="s">
        <v>27</v>
      </c>
      <c r="F4748" s="264" t="s">
        <v>8012</v>
      </c>
      <c r="G4748" s="195" t="s">
        <v>8585</v>
      </c>
      <c r="H4748" s="264" t="str">
        <f>IFERROR(VLOOKUP(Table[[#This Row],[Activity Details of Assistance]],WHAT!E:F,2,FALSE),"")</f>
        <v xml:space="preserve"># of door </v>
      </c>
      <c r="I4748" s="264"/>
      <c r="J4748" s="264">
        <v>46</v>
      </c>
      <c r="K4748" s="264" t="s">
        <v>8280</v>
      </c>
      <c r="L4748" s="282" t="s">
        <v>13</v>
      </c>
      <c r="M4748" s="282" t="s">
        <v>14</v>
      </c>
      <c r="N4748" s="264" t="s">
        <v>309</v>
      </c>
      <c r="O4748" s="264" t="s">
        <v>1606</v>
      </c>
      <c r="P4748" s="264" t="s">
        <v>6480</v>
      </c>
      <c r="Q4748" s="283">
        <v>44712</v>
      </c>
      <c r="R4748" s="283">
        <v>44896</v>
      </c>
      <c r="S4748" t="s">
        <v>8452</v>
      </c>
      <c r="T4748" s="267"/>
      <c r="U4748" s="267"/>
      <c r="V4748" s="267"/>
      <c r="W4748" s="267"/>
      <c r="X4748" s="268"/>
      <c r="Y4748" s="284" t="s">
        <v>8641</v>
      </c>
      <c r="Z4748" s="285" t="s">
        <v>8642</v>
      </c>
      <c r="AA4748" s="286" t="s">
        <v>8643</v>
      </c>
      <c r="AB4748" s="287" t="str">
        <f>_xlfn.IFNA(IF(Table[[#This Row],[Programme Partner]]&lt;&gt;Table[[#This Row],[Implementing Partner]],CONCATENATE(Table[[#This Row],[Programme Partner]],"-",Table[[#This Row],[Implementing Partner]]),Table[[#This Row],[Programme Partner]]),"")</f>
        <v>UNHCR-NGOF</v>
      </c>
    </row>
    <row r="4749" spans="1:28" ht="16.5" customHeight="1">
      <c r="A4749" s="183">
        <v>5197</v>
      </c>
      <c r="B4749" s="264" t="s">
        <v>5273</v>
      </c>
      <c r="C4749" s="265" t="s">
        <v>5184</v>
      </c>
      <c r="D4749" s="266" t="s">
        <v>5273</v>
      </c>
      <c r="E4749" s="264" t="s">
        <v>27</v>
      </c>
      <c r="F4749" s="264" t="s">
        <v>8012</v>
      </c>
      <c r="G4749" s="195" t="s">
        <v>8585</v>
      </c>
      <c r="H4749" s="264" t="str">
        <f>IFERROR(VLOOKUP(Table[[#This Row],[Activity Details of Assistance]],WHAT!E:F,2,FALSE),"")</f>
        <v xml:space="preserve"># of door </v>
      </c>
      <c r="I4749" s="264"/>
      <c r="J4749" s="264">
        <v>18</v>
      </c>
      <c r="K4749" s="264" t="s">
        <v>8280</v>
      </c>
      <c r="L4749" s="282" t="s">
        <v>13</v>
      </c>
      <c r="M4749" s="282" t="s">
        <v>14</v>
      </c>
      <c r="N4749" s="264" t="s">
        <v>309</v>
      </c>
      <c r="O4749" s="264" t="s">
        <v>1606</v>
      </c>
      <c r="P4749" s="264" t="s">
        <v>6480</v>
      </c>
      <c r="Q4749" s="283">
        <v>44742</v>
      </c>
      <c r="R4749" s="283">
        <v>44896</v>
      </c>
      <c r="S4749" t="s">
        <v>8452</v>
      </c>
      <c r="T4749" s="267"/>
      <c r="U4749" s="267"/>
      <c r="V4749" s="267"/>
      <c r="W4749" s="267"/>
      <c r="X4749" s="268"/>
      <c r="Y4749" s="284" t="s">
        <v>8641</v>
      </c>
      <c r="Z4749" s="285" t="s">
        <v>8642</v>
      </c>
      <c r="AA4749" s="286" t="s">
        <v>8643</v>
      </c>
      <c r="AB4749" s="287" t="str">
        <f>_xlfn.IFNA(IF(Table[[#This Row],[Programme Partner]]&lt;&gt;Table[[#This Row],[Implementing Partner]],CONCATENATE(Table[[#This Row],[Programme Partner]],"-",Table[[#This Row],[Implementing Partner]]),Table[[#This Row],[Programme Partner]]),"")</f>
        <v>UNHCR-NGOF</v>
      </c>
    </row>
    <row r="4750" spans="1:28" ht="16.5" customHeight="1">
      <c r="A4750" s="183">
        <v>5198</v>
      </c>
      <c r="B4750" s="264" t="s">
        <v>5273</v>
      </c>
      <c r="C4750" s="265" t="s">
        <v>5184</v>
      </c>
      <c r="D4750" s="266" t="s">
        <v>5273</v>
      </c>
      <c r="E4750" s="264" t="s">
        <v>27</v>
      </c>
      <c r="F4750" s="264" t="s">
        <v>8012</v>
      </c>
      <c r="G4750" s="195" t="s">
        <v>8585</v>
      </c>
      <c r="H4750" s="264" t="str">
        <f>IFERROR(VLOOKUP(Table[[#This Row],[Activity Details of Assistance]],WHAT!E:F,2,FALSE),"")</f>
        <v xml:space="preserve"># of door </v>
      </c>
      <c r="I4750" s="264"/>
      <c r="J4750" s="264">
        <v>64</v>
      </c>
      <c r="K4750" s="264" t="s">
        <v>8280</v>
      </c>
      <c r="L4750" s="282" t="s">
        <v>13</v>
      </c>
      <c r="M4750" s="282" t="s">
        <v>14</v>
      </c>
      <c r="N4750" s="264" t="s">
        <v>309</v>
      </c>
      <c r="O4750" s="264" t="s">
        <v>1606</v>
      </c>
      <c r="P4750" s="264" t="s">
        <v>6480</v>
      </c>
      <c r="Q4750" s="283">
        <v>44773</v>
      </c>
      <c r="R4750" s="283">
        <v>44896</v>
      </c>
      <c r="S4750" t="s">
        <v>8452</v>
      </c>
      <c r="T4750" s="267"/>
      <c r="U4750" s="267"/>
      <c r="V4750" s="267"/>
      <c r="W4750" s="267"/>
      <c r="X4750" s="268"/>
      <c r="Y4750" s="284" t="s">
        <v>8641</v>
      </c>
      <c r="Z4750" s="285" t="s">
        <v>8642</v>
      </c>
      <c r="AA4750" s="286" t="s">
        <v>8643</v>
      </c>
      <c r="AB4750" s="287" t="str">
        <f>_xlfn.IFNA(IF(Table[[#This Row],[Programme Partner]]&lt;&gt;Table[[#This Row],[Implementing Partner]],CONCATENATE(Table[[#This Row],[Programme Partner]],"-",Table[[#This Row],[Implementing Partner]]),Table[[#This Row],[Programme Partner]]),"")</f>
        <v>UNHCR-NGOF</v>
      </c>
    </row>
    <row r="4751" spans="1:28" ht="16.5" customHeight="1">
      <c r="A4751" s="183">
        <v>5199</v>
      </c>
      <c r="B4751" s="264" t="s">
        <v>5273</v>
      </c>
      <c r="C4751" s="265" t="s">
        <v>5184</v>
      </c>
      <c r="D4751" s="266" t="s">
        <v>5273</v>
      </c>
      <c r="E4751" s="264" t="s">
        <v>27</v>
      </c>
      <c r="F4751" s="264" t="s">
        <v>8012</v>
      </c>
      <c r="G4751" s="195" t="s">
        <v>8585</v>
      </c>
      <c r="H4751" s="264" t="str">
        <f>IFERROR(VLOOKUP(Table[[#This Row],[Activity Details of Assistance]],WHAT!E:F,2,FALSE),"")</f>
        <v xml:space="preserve"># of door </v>
      </c>
      <c r="I4751" s="264"/>
      <c r="J4751" s="264">
        <v>82</v>
      </c>
      <c r="K4751" s="264" t="s">
        <v>8280</v>
      </c>
      <c r="L4751" s="282" t="s">
        <v>13</v>
      </c>
      <c r="M4751" s="282" t="s">
        <v>14</v>
      </c>
      <c r="N4751" s="264" t="s">
        <v>309</v>
      </c>
      <c r="O4751" s="264" t="s">
        <v>1606</v>
      </c>
      <c r="P4751" s="264" t="s">
        <v>6480</v>
      </c>
      <c r="Q4751" s="283">
        <v>44804</v>
      </c>
      <c r="R4751" s="283">
        <v>44896</v>
      </c>
      <c r="S4751" t="s">
        <v>8452</v>
      </c>
      <c r="T4751" s="267"/>
      <c r="U4751" s="267"/>
      <c r="V4751" s="267"/>
      <c r="W4751" s="267"/>
      <c r="X4751" s="268"/>
      <c r="Y4751" s="284" t="s">
        <v>8641</v>
      </c>
      <c r="Z4751" s="285" t="s">
        <v>8642</v>
      </c>
      <c r="AA4751" s="286" t="s">
        <v>8643</v>
      </c>
      <c r="AB4751" s="287" t="str">
        <f>_xlfn.IFNA(IF(Table[[#This Row],[Programme Partner]]&lt;&gt;Table[[#This Row],[Implementing Partner]],CONCATENATE(Table[[#This Row],[Programme Partner]],"-",Table[[#This Row],[Implementing Partner]]),Table[[#This Row],[Programme Partner]]),"")</f>
        <v>UNHCR-NGOF</v>
      </c>
    </row>
    <row r="4752" spans="1:28" ht="16.5" customHeight="1">
      <c r="A4752" s="183">
        <v>5200</v>
      </c>
      <c r="B4752" s="264" t="s">
        <v>5273</v>
      </c>
      <c r="C4752" s="265" t="s">
        <v>5184</v>
      </c>
      <c r="D4752" s="266" t="s">
        <v>5273</v>
      </c>
      <c r="E4752" s="264" t="s">
        <v>27</v>
      </c>
      <c r="F4752" s="264" t="s">
        <v>8012</v>
      </c>
      <c r="G4752" s="281" t="s">
        <v>8356</v>
      </c>
      <c r="H4752" s="264" t="str">
        <f>IFERROR(VLOOKUP(Table[[#This Row],[Activity Details of Assistance]],WHAT!E:F,2,FALSE),"")</f>
        <v># of FSM Site</v>
      </c>
      <c r="I4752" s="264"/>
      <c r="J4752" s="264">
        <v>2</v>
      </c>
      <c r="K4752" s="264" t="s">
        <v>8280</v>
      </c>
      <c r="L4752" s="282" t="s">
        <v>13</v>
      </c>
      <c r="M4752" s="282" t="s">
        <v>14</v>
      </c>
      <c r="N4752" s="264" t="s">
        <v>309</v>
      </c>
      <c r="O4752" s="264" t="s">
        <v>1606</v>
      </c>
      <c r="P4752" s="264" t="s">
        <v>6480</v>
      </c>
      <c r="Q4752" s="283">
        <v>44804</v>
      </c>
      <c r="R4752" s="283">
        <v>44896</v>
      </c>
      <c r="S4752" t="s">
        <v>8452</v>
      </c>
      <c r="T4752" s="267"/>
      <c r="U4752" s="267"/>
      <c r="V4752" s="267"/>
      <c r="W4752" s="267"/>
      <c r="X4752" s="268"/>
      <c r="Y4752" s="284" t="s">
        <v>8641</v>
      </c>
      <c r="Z4752" s="285" t="s">
        <v>8642</v>
      </c>
      <c r="AA4752" s="286" t="s">
        <v>8643</v>
      </c>
      <c r="AB4752" s="287" t="str">
        <f>_xlfn.IFNA(IF(Table[[#This Row],[Programme Partner]]&lt;&gt;Table[[#This Row],[Implementing Partner]],CONCATENATE(Table[[#This Row],[Programme Partner]],"-",Table[[#This Row],[Implementing Partner]]),Table[[#This Row],[Programme Partner]]),"")</f>
        <v>UNHCR-NGOF</v>
      </c>
    </row>
    <row r="4753" spans="1:28" ht="16.5" customHeight="1">
      <c r="A4753" s="183">
        <v>5201</v>
      </c>
      <c r="B4753" s="264" t="s">
        <v>5273</v>
      </c>
      <c r="C4753" s="265" t="s">
        <v>5184</v>
      </c>
      <c r="D4753" s="266" t="s">
        <v>5273</v>
      </c>
      <c r="E4753" s="264" t="s">
        <v>27</v>
      </c>
      <c r="F4753" s="264" t="s">
        <v>8012</v>
      </c>
      <c r="G4753" s="281" t="s">
        <v>8359</v>
      </c>
      <c r="H4753" s="264" t="str">
        <f>IFERROR(VLOOKUP(Table[[#This Row],[Activity Details of Assistance]],WHAT!E:F,2,FALSE),"")</f>
        <v># of FSM Site</v>
      </c>
      <c r="I4753" s="264"/>
      <c r="J4753" s="264">
        <v>4</v>
      </c>
      <c r="K4753" s="264" t="s">
        <v>8280</v>
      </c>
      <c r="L4753" s="282" t="s">
        <v>13</v>
      </c>
      <c r="M4753" s="282" t="s">
        <v>14</v>
      </c>
      <c r="N4753" s="264" t="s">
        <v>309</v>
      </c>
      <c r="O4753" s="264" t="s">
        <v>1606</v>
      </c>
      <c r="P4753" s="264" t="s">
        <v>6480</v>
      </c>
      <c r="Q4753" s="283">
        <v>44804</v>
      </c>
      <c r="R4753" s="283">
        <v>44896</v>
      </c>
      <c r="S4753" t="s">
        <v>8452</v>
      </c>
      <c r="T4753" s="267"/>
      <c r="U4753" s="267"/>
      <c r="V4753" s="267"/>
      <c r="W4753" s="267"/>
      <c r="X4753" s="268"/>
      <c r="Y4753" s="284" t="s">
        <v>8641</v>
      </c>
      <c r="Z4753" s="285" t="s">
        <v>8642</v>
      </c>
      <c r="AA4753" s="286" t="s">
        <v>8643</v>
      </c>
      <c r="AB4753" s="287" t="str">
        <f>_xlfn.IFNA(IF(Table[[#This Row],[Programme Partner]]&lt;&gt;Table[[#This Row],[Implementing Partner]],CONCATENATE(Table[[#This Row],[Programme Partner]],"-",Table[[#This Row],[Implementing Partner]]),Table[[#This Row],[Programme Partner]]),"")</f>
        <v>UNHCR-NGOF</v>
      </c>
    </row>
    <row r="4754" spans="1:28" ht="16.5" customHeight="1">
      <c r="A4754" s="183">
        <v>5202</v>
      </c>
      <c r="B4754" s="264" t="s">
        <v>5273</v>
      </c>
      <c r="C4754" s="265" t="s">
        <v>5184</v>
      </c>
      <c r="D4754" s="266" t="s">
        <v>5273</v>
      </c>
      <c r="E4754" s="264" t="s">
        <v>27</v>
      </c>
      <c r="F4754" s="264" t="s">
        <v>8012</v>
      </c>
      <c r="G4754" s="195" t="s">
        <v>8586</v>
      </c>
      <c r="H4754" s="264" t="str">
        <f>IFERROR(VLOOKUP(Table[[#This Row],[Activity Details of Assistance]],WHAT!E:F,2,FALSE),"")</f>
        <v># of door</v>
      </c>
      <c r="I4754" s="264"/>
      <c r="J4754" s="264">
        <v>281</v>
      </c>
      <c r="K4754" s="264" t="s">
        <v>8280</v>
      </c>
      <c r="L4754" s="282" t="s">
        <v>13</v>
      </c>
      <c r="M4754" s="282" t="s">
        <v>14</v>
      </c>
      <c r="N4754" s="264" t="s">
        <v>309</v>
      </c>
      <c r="O4754" s="264" t="s">
        <v>1606</v>
      </c>
      <c r="P4754" s="264" t="s">
        <v>6480</v>
      </c>
      <c r="Q4754" s="283">
        <v>44804</v>
      </c>
      <c r="R4754" s="283">
        <v>44896</v>
      </c>
      <c r="S4754" t="s">
        <v>8452</v>
      </c>
      <c r="T4754" s="267"/>
      <c r="U4754" s="267"/>
      <c r="V4754" s="267"/>
      <c r="W4754" s="267"/>
      <c r="X4754" s="268"/>
      <c r="Y4754" s="284" t="s">
        <v>8641</v>
      </c>
      <c r="Z4754" s="285" t="s">
        <v>8642</v>
      </c>
      <c r="AA4754" s="286" t="s">
        <v>8643</v>
      </c>
      <c r="AB4754" s="287" t="str">
        <f>_xlfn.IFNA(IF(Table[[#This Row],[Programme Partner]]&lt;&gt;Table[[#This Row],[Implementing Partner]],CONCATENATE(Table[[#This Row],[Programme Partner]],"-",Table[[#This Row],[Implementing Partner]]),Table[[#This Row],[Programme Partner]]),"")</f>
        <v>UNHCR-NGOF</v>
      </c>
    </row>
    <row r="4755" spans="1:28" ht="16.5" customHeight="1">
      <c r="A4755" s="183">
        <v>5203</v>
      </c>
      <c r="B4755" s="264" t="s">
        <v>5273</v>
      </c>
      <c r="C4755" s="265" t="s">
        <v>5184</v>
      </c>
      <c r="D4755" s="266" t="s">
        <v>5273</v>
      </c>
      <c r="E4755" s="264" t="s">
        <v>27</v>
      </c>
      <c r="F4755" s="264" t="s">
        <v>8012</v>
      </c>
      <c r="G4755" s="281" t="s">
        <v>8357</v>
      </c>
      <c r="H4755" s="264" t="str">
        <f>IFERROR(VLOOKUP(Table[[#This Row],[Activity Details of Assistance]],WHAT!E:F,2,FALSE),"")</f>
        <v># of door</v>
      </c>
      <c r="I4755" s="264"/>
      <c r="J4755" s="264">
        <v>212</v>
      </c>
      <c r="K4755" s="264" t="s">
        <v>8280</v>
      </c>
      <c r="L4755" s="282" t="s">
        <v>13</v>
      </c>
      <c r="M4755" s="282" t="s">
        <v>14</v>
      </c>
      <c r="N4755" s="264" t="s">
        <v>309</v>
      </c>
      <c r="O4755" s="264" t="s">
        <v>1606</v>
      </c>
      <c r="P4755" s="264" t="s">
        <v>6480</v>
      </c>
      <c r="Q4755" s="283">
        <v>44804</v>
      </c>
      <c r="R4755" s="283">
        <v>44896</v>
      </c>
      <c r="S4755" t="s">
        <v>8452</v>
      </c>
      <c r="T4755" s="267"/>
      <c r="U4755" s="267"/>
      <c r="V4755" s="267"/>
      <c r="W4755" s="267"/>
      <c r="X4755" s="268"/>
      <c r="Y4755" s="284" t="s">
        <v>8641</v>
      </c>
      <c r="Z4755" s="285" t="s">
        <v>8642</v>
      </c>
      <c r="AA4755" s="286" t="s">
        <v>8643</v>
      </c>
      <c r="AB4755" s="287" t="str">
        <f>_xlfn.IFNA(IF(Table[[#This Row],[Programme Partner]]&lt;&gt;Table[[#This Row],[Implementing Partner]],CONCATENATE(Table[[#This Row],[Programme Partner]],"-",Table[[#This Row],[Implementing Partner]]),Table[[#This Row],[Programme Partner]]),"")</f>
        <v>UNHCR-NGOF</v>
      </c>
    </row>
    <row r="4756" spans="1:28" ht="16.5" customHeight="1">
      <c r="A4756" s="183">
        <v>5204</v>
      </c>
      <c r="B4756" s="264" t="s">
        <v>5273</v>
      </c>
      <c r="C4756" s="265" t="s">
        <v>5184</v>
      </c>
      <c r="D4756" s="266" t="s">
        <v>5273</v>
      </c>
      <c r="E4756" s="264" t="s">
        <v>27</v>
      </c>
      <c r="F4756" s="264" t="s">
        <v>8012</v>
      </c>
      <c r="G4756" s="281" t="s">
        <v>8354</v>
      </c>
      <c r="H4756" s="264" t="str">
        <f>IFERROR(VLOOKUP(Table[[#This Row],[Activity Details of Assistance]],WHAT!E:F,2,FALSE),"")</f>
        <v># of door</v>
      </c>
      <c r="I4756" s="264"/>
      <c r="J4756" s="264">
        <v>3</v>
      </c>
      <c r="K4756" s="264" t="s">
        <v>8280</v>
      </c>
      <c r="L4756" s="282" t="s">
        <v>13</v>
      </c>
      <c r="M4756" s="282" t="s">
        <v>14</v>
      </c>
      <c r="N4756" s="264" t="s">
        <v>309</v>
      </c>
      <c r="O4756" s="264" t="s">
        <v>1606</v>
      </c>
      <c r="P4756" s="264" t="s">
        <v>6480</v>
      </c>
      <c r="Q4756" s="283">
        <v>44804</v>
      </c>
      <c r="R4756" s="283">
        <v>44896</v>
      </c>
      <c r="S4756" t="s">
        <v>8452</v>
      </c>
      <c r="T4756" s="267"/>
      <c r="U4756" s="267"/>
      <c r="V4756" s="267"/>
      <c r="W4756" s="267"/>
      <c r="X4756" s="268"/>
      <c r="Y4756" s="284" t="s">
        <v>8641</v>
      </c>
      <c r="Z4756" s="285" t="s">
        <v>8642</v>
      </c>
      <c r="AA4756" s="286" t="s">
        <v>8643</v>
      </c>
      <c r="AB4756" s="287" t="str">
        <f>_xlfn.IFNA(IF(Table[[#This Row],[Programme Partner]]&lt;&gt;Table[[#This Row],[Implementing Partner]],CONCATENATE(Table[[#This Row],[Programme Partner]],"-",Table[[#This Row],[Implementing Partner]]),Table[[#This Row],[Programme Partner]]),"")</f>
        <v>UNHCR-NGOF</v>
      </c>
    </row>
    <row r="4757" spans="1:28" ht="16.5" customHeight="1">
      <c r="A4757" s="183">
        <v>5205</v>
      </c>
      <c r="B4757" s="264" t="s">
        <v>5273</v>
      </c>
      <c r="C4757" s="265" t="s">
        <v>5184</v>
      </c>
      <c r="D4757" s="266" t="s">
        <v>5273</v>
      </c>
      <c r="E4757" s="264" t="s">
        <v>27</v>
      </c>
      <c r="F4757" s="264" t="s">
        <v>8012</v>
      </c>
      <c r="G4757" s="281" t="s">
        <v>8366</v>
      </c>
      <c r="H4757" s="264" t="str">
        <f>IFERROR(VLOOKUP(Table[[#This Row],[Activity Details of Assistance]],WHAT!E:F,2,FALSE),"")</f>
        <v xml:space="preserve"># of door </v>
      </c>
      <c r="I4757" s="264"/>
      <c r="J4757" s="264">
        <v>1</v>
      </c>
      <c r="K4757" s="264" t="s">
        <v>8280</v>
      </c>
      <c r="L4757" s="282" t="s">
        <v>13</v>
      </c>
      <c r="M4757" s="282" t="s">
        <v>14</v>
      </c>
      <c r="N4757" s="264" t="s">
        <v>307</v>
      </c>
      <c r="O4757" s="264" t="s">
        <v>1599</v>
      </c>
      <c r="P4757" s="264" t="s">
        <v>4723</v>
      </c>
      <c r="Q4757" s="283">
        <v>44804</v>
      </c>
      <c r="R4757" s="283">
        <v>44896</v>
      </c>
      <c r="S4757" t="s">
        <v>8452</v>
      </c>
      <c r="T4757" s="267"/>
      <c r="U4757" s="267"/>
      <c r="V4757" s="267"/>
      <c r="W4757" s="267"/>
      <c r="X4757" s="268"/>
      <c r="Y4757" s="284" t="s">
        <v>8641</v>
      </c>
      <c r="Z4757" s="285" t="s">
        <v>8642</v>
      </c>
      <c r="AA4757" s="286" t="s">
        <v>8643</v>
      </c>
      <c r="AB4757" s="287" t="str">
        <f>_xlfn.IFNA(IF(Table[[#This Row],[Programme Partner]]&lt;&gt;Table[[#This Row],[Implementing Partner]],CONCATENATE(Table[[#This Row],[Programme Partner]],"-",Table[[#This Row],[Implementing Partner]]),Table[[#This Row],[Programme Partner]]),"")</f>
        <v>UNHCR-NGOF</v>
      </c>
    </row>
    <row r="4758" spans="1:28" ht="16.5" customHeight="1">
      <c r="A4758" s="183">
        <v>5206</v>
      </c>
      <c r="B4758" s="264" t="s">
        <v>5273</v>
      </c>
      <c r="C4758" s="265" t="s">
        <v>5184</v>
      </c>
      <c r="D4758" s="266" t="s">
        <v>5273</v>
      </c>
      <c r="E4758" s="264" t="s">
        <v>27</v>
      </c>
      <c r="F4758" s="264" t="s">
        <v>8012</v>
      </c>
      <c r="G4758" s="195" t="s">
        <v>8585</v>
      </c>
      <c r="H4758" s="264" t="str">
        <f>IFERROR(VLOOKUP(Table[[#This Row],[Activity Details of Assistance]],WHAT!E:F,2,FALSE),"")</f>
        <v xml:space="preserve"># of door </v>
      </c>
      <c r="I4758" s="264"/>
      <c r="J4758" s="264">
        <v>229</v>
      </c>
      <c r="K4758" s="264" t="s">
        <v>8280</v>
      </c>
      <c r="L4758" s="282" t="s">
        <v>13</v>
      </c>
      <c r="M4758" s="282" t="s">
        <v>14</v>
      </c>
      <c r="N4758" s="264" t="s">
        <v>307</v>
      </c>
      <c r="O4758" s="264" t="s">
        <v>1599</v>
      </c>
      <c r="P4758" s="264" t="s">
        <v>4723</v>
      </c>
      <c r="Q4758" s="283">
        <v>44620</v>
      </c>
      <c r="R4758" s="283">
        <v>44896</v>
      </c>
      <c r="S4758" t="s">
        <v>8452</v>
      </c>
      <c r="T4758" s="267"/>
      <c r="U4758" s="267"/>
      <c r="V4758" s="267"/>
      <c r="W4758" s="267"/>
      <c r="X4758" s="268"/>
      <c r="Y4758" s="284" t="s">
        <v>8641</v>
      </c>
      <c r="Z4758" s="285" t="s">
        <v>8642</v>
      </c>
      <c r="AA4758" s="286" t="s">
        <v>8643</v>
      </c>
      <c r="AB4758" s="287" t="str">
        <f>_xlfn.IFNA(IF(Table[[#This Row],[Programme Partner]]&lt;&gt;Table[[#This Row],[Implementing Partner]],CONCATENATE(Table[[#This Row],[Programme Partner]],"-",Table[[#This Row],[Implementing Partner]]),Table[[#This Row],[Programme Partner]]),"")</f>
        <v>UNHCR-NGOF</v>
      </c>
    </row>
    <row r="4759" spans="1:28" ht="16.5" customHeight="1">
      <c r="A4759" s="183">
        <v>5207</v>
      </c>
      <c r="B4759" s="264" t="s">
        <v>5273</v>
      </c>
      <c r="C4759" s="265" t="s">
        <v>5184</v>
      </c>
      <c r="D4759" s="266" t="s">
        <v>5273</v>
      </c>
      <c r="E4759" s="264" t="s">
        <v>27</v>
      </c>
      <c r="F4759" s="264" t="s">
        <v>8012</v>
      </c>
      <c r="G4759" s="195" t="s">
        <v>8585</v>
      </c>
      <c r="H4759" s="264" t="str">
        <f>IFERROR(VLOOKUP(Table[[#This Row],[Activity Details of Assistance]],WHAT!E:F,2,FALSE),"")</f>
        <v xml:space="preserve"># of door </v>
      </c>
      <c r="I4759" s="264"/>
      <c r="J4759" s="264">
        <v>233</v>
      </c>
      <c r="K4759" s="264" t="s">
        <v>8280</v>
      </c>
      <c r="L4759" s="282" t="s">
        <v>13</v>
      </c>
      <c r="M4759" s="282" t="s">
        <v>14</v>
      </c>
      <c r="N4759" s="264" t="s">
        <v>307</v>
      </c>
      <c r="O4759" s="264" t="s">
        <v>1599</v>
      </c>
      <c r="P4759" s="264" t="s">
        <v>4723</v>
      </c>
      <c r="Q4759" s="283">
        <v>44651</v>
      </c>
      <c r="R4759" s="283">
        <v>44896</v>
      </c>
      <c r="S4759" t="s">
        <v>8452</v>
      </c>
      <c r="T4759" s="267"/>
      <c r="U4759" s="267"/>
      <c r="V4759" s="267"/>
      <c r="W4759" s="267"/>
      <c r="X4759" s="268"/>
      <c r="Y4759" s="284" t="s">
        <v>8641</v>
      </c>
      <c r="Z4759" s="285" t="s">
        <v>8642</v>
      </c>
      <c r="AA4759" s="286" t="s">
        <v>8643</v>
      </c>
      <c r="AB4759" s="287" t="str">
        <f>_xlfn.IFNA(IF(Table[[#This Row],[Programme Partner]]&lt;&gt;Table[[#This Row],[Implementing Partner]],CONCATENATE(Table[[#This Row],[Programme Partner]],"-",Table[[#This Row],[Implementing Partner]]),Table[[#This Row],[Programme Partner]]),"")</f>
        <v>UNHCR-NGOF</v>
      </c>
    </row>
    <row r="4760" spans="1:28" ht="16.5" customHeight="1">
      <c r="A4760" s="183">
        <v>5208</v>
      </c>
      <c r="B4760" s="264" t="s">
        <v>5273</v>
      </c>
      <c r="C4760" s="265" t="s">
        <v>5184</v>
      </c>
      <c r="D4760" s="266" t="s">
        <v>5273</v>
      </c>
      <c r="E4760" s="264" t="s">
        <v>27</v>
      </c>
      <c r="F4760" s="264" t="s">
        <v>8012</v>
      </c>
      <c r="G4760" s="195" t="s">
        <v>8585</v>
      </c>
      <c r="H4760" s="264" t="str">
        <f>IFERROR(VLOOKUP(Table[[#This Row],[Activity Details of Assistance]],WHAT!E:F,2,FALSE),"")</f>
        <v xml:space="preserve"># of door </v>
      </c>
      <c r="I4760" s="264"/>
      <c r="J4760" s="264">
        <v>140</v>
      </c>
      <c r="K4760" s="264" t="s">
        <v>8280</v>
      </c>
      <c r="L4760" s="282" t="s">
        <v>13</v>
      </c>
      <c r="M4760" s="282" t="s">
        <v>14</v>
      </c>
      <c r="N4760" s="264" t="s">
        <v>307</v>
      </c>
      <c r="O4760" s="264" t="s">
        <v>1599</v>
      </c>
      <c r="P4760" s="264" t="s">
        <v>4723</v>
      </c>
      <c r="Q4760" s="283">
        <v>44681</v>
      </c>
      <c r="R4760" s="283">
        <v>44896</v>
      </c>
      <c r="S4760" t="s">
        <v>8452</v>
      </c>
      <c r="T4760" s="267"/>
      <c r="U4760" s="267"/>
      <c r="V4760" s="267"/>
      <c r="W4760" s="267"/>
      <c r="X4760" s="268"/>
      <c r="Y4760" s="284" t="s">
        <v>8641</v>
      </c>
      <c r="Z4760" s="285" t="s">
        <v>8642</v>
      </c>
      <c r="AA4760" s="286" t="s">
        <v>8643</v>
      </c>
      <c r="AB4760" s="287" t="str">
        <f>_xlfn.IFNA(IF(Table[[#This Row],[Programme Partner]]&lt;&gt;Table[[#This Row],[Implementing Partner]],CONCATENATE(Table[[#This Row],[Programme Partner]],"-",Table[[#This Row],[Implementing Partner]]),Table[[#This Row],[Programme Partner]]),"")</f>
        <v>UNHCR-NGOF</v>
      </c>
    </row>
    <row r="4761" spans="1:28" ht="16.5" customHeight="1">
      <c r="A4761" s="183">
        <v>5209</v>
      </c>
      <c r="B4761" s="264" t="s">
        <v>5273</v>
      </c>
      <c r="C4761" s="265" t="s">
        <v>5184</v>
      </c>
      <c r="D4761" s="266" t="s">
        <v>5273</v>
      </c>
      <c r="E4761" s="264" t="s">
        <v>27</v>
      </c>
      <c r="F4761" s="264" t="s">
        <v>8012</v>
      </c>
      <c r="G4761" s="195" t="s">
        <v>8585</v>
      </c>
      <c r="H4761" s="264" t="str">
        <f>IFERROR(VLOOKUP(Table[[#This Row],[Activity Details of Assistance]],WHAT!E:F,2,FALSE),"")</f>
        <v xml:space="preserve"># of door </v>
      </c>
      <c r="I4761" s="264"/>
      <c r="J4761" s="264">
        <v>90</v>
      </c>
      <c r="K4761" s="264" t="s">
        <v>8280</v>
      </c>
      <c r="L4761" s="282" t="s">
        <v>13</v>
      </c>
      <c r="M4761" s="282" t="s">
        <v>14</v>
      </c>
      <c r="N4761" s="264" t="s">
        <v>307</v>
      </c>
      <c r="O4761" s="264" t="s">
        <v>1599</v>
      </c>
      <c r="P4761" s="264" t="s">
        <v>4723</v>
      </c>
      <c r="Q4761" s="283">
        <v>44712</v>
      </c>
      <c r="R4761" s="283">
        <v>44896</v>
      </c>
      <c r="S4761" t="s">
        <v>8452</v>
      </c>
      <c r="T4761" s="267"/>
      <c r="U4761" s="267"/>
      <c r="V4761" s="267"/>
      <c r="W4761" s="267"/>
      <c r="X4761" s="268"/>
      <c r="Y4761" s="284" t="s">
        <v>8641</v>
      </c>
      <c r="Z4761" s="285" t="s">
        <v>8642</v>
      </c>
      <c r="AA4761" s="286" t="s">
        <v>8643</v>
      </c>
      <c r="AB4761" s="287" t="str">
        <f>_xlfn.IFNA(IF(Table[[#This Row],[Programme Partner]]&lt;&gt;Table[[#This Row],[Implementing Partner]],CONCATENATE(Table[[#This Row],[Programme Partner]],"-",Table[[#This Row],[Implementing Partner]]),Table[[#This Row],[Programme Partner]]),"")</f>
        <v>UNHCR-NGOF</v>
      </c>
    </row>
    <row r="4762" spans="1:28" ht="16.5" customHeight="1">
      <c r="A4762" s="183">
        <v>5210</v>
      </c>
      <c r="B4762" s="264" t="s">
        <v>5273</v>
      </c>
      <c r="C4762" s="265" t="s">
        <v>5184</v>
      </c>
      <c r="D4762" s="266" t="s">
        <v>5273</v>
      </c>
      <c r="E4762" s="264" t="s">
        <v>27</v>
      </c>
      <c r="F4762" s="264" t="s">
        <v>8012</v>
      </c>
      <c r="G4762" s="195" t="s">
        <v>8585</v>
      </c>
      <c r="H4762" s="264" t="str">
        <f>IFERROR(VLOOKUP(Table[[#This Row],[Activity Details of Assistance]],WHAT!E:F,2,FALSE),"")</f>
        <v xml:space="preserve"># of door </v>
      </c>
      <c r="I4762" s="264"/>
      <c r="J4762" s="264">
        <v>70</v>
      </c>
      <c r="K4762" s="264" t="s">
        <v>8280</v>
      </c>
      <c r="L4762" s="282" t="s">
        <v>13</v>
      </c>
      <c r="M4762" s="282" t="s">
        <v>14</v>
      </c>
      <c r="N4762" s="264" t="s">
        <v>307</v>
      </c>
      <c r="O4762" s="264" t="s">
        <v>1599</v>
      </c>
      <c r="P4762" s="264" t="s">
        <v>4723</v>
      </c>
      <c r="Q4762" s="283">
        <v>44742</v>
      </c>
      <c r="R4762" s="283">
        <v>44896</v>
      </c>
      <c r="S4762" t="s">
        <v>8452</v>
      </c>
      <c r="T4762" s="267"/>
      <c r="U4762" s="267"/>
      <c r="V4762" s="267"/>
      <c r="W4762" s="267"/>
      <c r="X4762" s="268"/>
      <c r="Y4762" s="284" t="s">
        <v>8641</v>
      </c>
      <c r="Z4762" s="285" t="s">
        <v>8642</v>
      </c>
      <c r="AA4762" s="286" t="s">
        <v>8643</v>
      </c>
      <c r="AB4762" s="287" t="str">
        <f>_xlfn.IFNA(IF(Table[[#This Row],[Programme Partner]]&lt;&gt;Table[[#This Row],[Implementing Partner]],CONCATENATE(Table[[#This Row],[Programme Partner]],"-",Table[[#This Row],[Implementing Partner]]),Table[[#This Row],[Programme Partner]]),"")</f>
        <v>UNHCR-NGOF</v>
      </c>
    </row>
    <row r="4763" spans="1:28" ht="16.5" customHeight="1">
      <c r="A4763" s="183">
        <v>5211</v>
      </c>
      <c r="B4763" s="264" t="s">
        <v>5273</v>
      </c>
      <c r="C4763" s="265" t="s">
        <v>5184</v>
      </c>
      <c r="D4763" s="266" t="s">
        <v>5273</v>
      </c>
      <c r="E4763" s="264" t="s">
        <v>27</v>
      </c>
      <c r="F4763" s="264" t="s">
        <v>8012</v>
      </c>
      <c r="G4763" s="195" t="s">
        <v>8585</v>
      </c>
      <c r="H4763" s="264" t="str">
        <f>IFERROR(VLOOKUP(Table[[#This Row],[Activity Details of Assistance]],WHAT!E:F,2,FALSE),"")</f>
        <v xml:space="preserve"># of door </v>
      </c>
      <c r="I4763" s="264"/>
      <c r="J4763" s="264">
        <v>173</v>
      </c>
      <c r="K4763" s="264" t="s">
        <v>8280</v>
      </c>
      <c r="L4763" s="282" t="s">
        <v>13</v>
      </c>
      <c r="M4763" s="282" t="s">
        <v>14</v>
      </c>
      <c r="N4763" s="264" t="s">
        <v>307</v>
      </c>
      <c r="O4763" s="264" t="s">
        <v>1599</v>
      </c>
      <c r="P4763" s="264" t="s">
        <v>4723</v>
      </c>
      <c r="Q4763" s="283">
        <v>44773</v>
      </c>
      <c r="R4763" s="283">
        <v>44896</v>
      </c>
      <c r="S4763" t="s">
        <v>8452</v>
      </c>
      <c r="T4763" s="267"/>
      <c r="U4763" s="267"/>
      <c r="V4763" s="267"/>
      <c r="W4763" s="267"/>
      <c r="X4763" s="268"/>
      <c r="Y4763" s="284" t="s">
        <v>8641</v>
      </c>
      <c r="Z4763" s="285" t="s">
        <v>8642</v>
      </c>
      <c r="AA4763" s="286" t="s">
        <v>8643</v>
      </c>
      <c r="AB4763" s="287" t="str">
        <f>_xlfn.IFNA(IF(Table[[#This Row],[Programme Partner]]&lt;&gt;Table[[#This Row],[Implementing Partner]],CONCATENATE(Table[[#This Row],[Programme Partner]],"-",Table[[#This Row],[Implementing Partner]]),Table[[#This Row],[Programme Partner]]),"")</f>
        <v>UNHCR-NGOF</v>
      </c>
    </row>
    <row r="4764" spans="1:28" ht="16.5" customHeight="1">
      <c r="A4764" s="183">
        <v>5212</v>
      </c>
      <c r="B4764" s="264" t="s">
        <v>5273</v>
      </c>
      <c r="C4764" s="265" t="s">
        <v>5184</v>
      </c>
      <c r="D4764" s="266" t="s">
        <v>5273</v>
      </c>
      <c r="E4764" s="264" t="s">
        <v>27</v>
      </c>
      <c r="F4764" s="264" t="s">
        <v>8012</v>
      </c>
      <c r="G4764" s="195" t="s">
        <v>8585</v>
      </c>
      <c r="H4764" s="264" t="str">
        <f>IFERROR(VLOOKUP(Table[[#This Row],[Activity Details of Assistance]],WHAT!E:F,2,FALSE),"")</f>
        <v xml:space="preserve"># of door </v>
      </c>
      <c r="I4764" s="264"/>
      <c r="J4764" s="264">
        <v>171</v>
      </c>
      <c r="K4764" s="264" t="s">
        <v>8280</v>
      </c>
      <c r="L4764" s="282" t="s">
        <v>13</v>
      </c>
      <c r="M4764" s="282" t="s">
        <v>14</v>
      </c>
      <c r="N4764" s="264" t="s">
        <v>307</v>
      </c>
      <c r="O4764" s="264" t="s">
        <v>1599</v>
      </c>
      <c r="P4764" s="264" t="s">
        <v>4723</v>
      </c>
      <c r="Q4764" s="283">
        <v>44804</v>
      </c>
      <c r="R4764" s="283">
        <v>44896</v>
      </c>
      <c r="S4764" t="s">
        <v>8452</v>
      </c>
      <c r="T4764" s="267"/>
      <c r="U4764" s="267"/>
      <c r="V4764" s="267"/>
      <c r="W4764" s="267"/>
      <c r="X4764" s="268"/>
      <c r="Y4764" s="284" t="s">
        <v>8641</v>
      </c>
      <c r="Z4764" s="285" t="s">
        <v>8642</v>
      </c>
      <c r="AA4764" s="286" t="s">
        <v>8643</v>
      </c>
      <c r="AB4764" s="287" t="str">
        <f>_xlfn.IFNA(IF(Table[[#This Row],[Programme Partner]]&lt;&gt;Table[[#This Row],[Implementing Partner]],CONCATENATE(Table[[#This Row],[Programme Partner]],"-",Table[[#This Row],[Implementing Partner]]),Table[[#This Row],[Programme Partner]]),"")</f>
        <v>UNHCR-NGOF</v>
      </c>
    </row>
    <row r="4765" spans="1:28" ht="16.5" customHeight="1">
      <c r="A4765" s="183">
        <v>5213</v>
      </c>
      <c r="B4765" s="264" t="s">
        <v>5273</v>
      </c>
      <c r="C4765" s="265" t="s">
        <v>5184</v>
      </c>
      <c r="D4765" s="266" t="s">
        <v>5273</v>
      </c>
      <c r="E4765" s="264" t="s">
        <v>27</v>
      </c>
      <c r="F4765" s="264" t="s">
        <v>8012</v>
      </c>
      <c r="G4765" s="281" t="s">
        <v>8356</v>
      </c>
      <c r="H4765" s="264" t="str">
        <f>IFERROR(VLOOKUP(Table[[#This Row],[Activity Details of Assistance]],WHAT!E:F,2,FALSE),"")</f>
        <v># of FSM Site</v>
      </c>
      <c r="I4765" s="264"/>
      <c r="J4765" s="264">
        <v>2</v>
      </c>
      <c r="K4765" s="264" t="s">
        <v>8280</v>
      </c>
      <c r="L4765" s="282" t="s">
        <v>13</v>
      </c>
      <c r="M4765" s="282" t="s">
        <v>14</v>
      </c>
      <c r="N4765" s="264" t="s">
        <v>307</v>
      </c>
      <c r="O4765" s="264" t="s">
        <v>1599</v>
      </c>
      <c r="P4765" s="264" t="s">
        <v>4723</v>
      </c>
      <c r="Q4765" s="283">
        <v>44804</v>
      </c>
      <c r="R4765" s="283">
        <v>44896</v>
      </c>
      <c r="S4765" t="s">
        <v>8452</v>
      </c>
      <c r="T4765" s="267"/>
      <c r="U4765" s="267"/>
      <c r="V4765" s="267"/>
      <c r="W4765" s="267"/>
      <c r="X4765" s="268"/>
      <c r="Y4765" s="284" t="s">
        <v>8641</v>
      </c>
      <c r="Z4765" s="285" t="s">
        <v>8642</v>
      </c>
      <c r="AA4765" s="286" t="s">
        <v>8643</v>
      </c>
      <c r="AB4765" s="287" t="str">
        <f>_xlfn.IFNA(IF(Table[[#This Row],[Programme Partner]]&lt;&gt;Table[[#This Row],[Implementing Partner]],CONCATENATE(Table[[#This Row],[Programme Partner]],"-",Table[[#This Row],[Implementing Partner]]),Table[[#This Row],[Programme Partner]]),"")</f>
        <v>UNHCR-NGOF</v>
      </c>
    </row>
    <row r="4766" spans="1:28" ht="16.5" customHeight="1">
      <c r="A4766" s="183">
        <v>5214</v>
      </c>
      <c r="B4766" s="264" t="s">
        <v>5273</v>
      </c>
      <c r="C4766" s="265" t="s">
        <v>5184</v>
      </c>
      <c r="D4766" s="266" t="s">
        <v>5273</v>
      </c>
      <c r="E4766" s="264" t="s">
        <v>27</v>
      </c>
      <c r="F4766" s="264" t="s">
        <v>8012</v>
      </c>
      <c r="G4766" s="281" t="s">
        <v>8359</v>
      </c>
      <c r="H4766" s="264" t="str">
        <f>IFERROR(VLOOKUP(Table[[#This Row],[Activity Details of Assistance]],WHAT!E:F,2,FALSE),"")</f>
        <v># of FSM Site</v>
      </c>
      <c r="I4766" s="264"/>
      <c r="J4766" s="264">
        <v>3</v>
      </c>
      <c r="K4766" s="264" t="s">
        <v>8280</v>
      </c>
      <c r="L4766" s="282" t="s">
        <v>13</v>
      </c>
      <c r="M4766" s="282" t="s">
        <v>14</v>
      </c>
      <c r="N4766" s="264" t="s">
        <v>307</v>
      </c>
      <c r="O4766" s="264" t="s">
        <v>1599</v>
      </c>
      <c r="P4766" s="264" t="s">
        <v>4723</v>
      </c>
      <c r="Q4766" s="283">
        <v>44804</v>
      </c>
      <c r="R4766" s="283">
        <v>44896</v>
      </c>
      <c r="S4766" t="s">
        <v>8452</v>
      </c>
      <c r="T4766" s="267"/>
      <c r="U4766" s="267"/>
      <c r="V4766" s="267"/>
      <c r="W4766" s="267"/>
      <c r="X4766" s="268"/>
      <c r="Y4766" s="284" t="s">
        <v>8641</v>
      </c>
      <c r="Z4766" s="285" t="s">
        <v>8642</v>
      </c>
      <c r="AA4766" s="286" t="s">
        <v>8643</v>
      </c>
      <c r="AB4766" s="287" t="str">
        <f>_xlfn.IFNA(IF(Table[[#This Row],[Programme Partner]]&lt;&gt;Table[[#This Row],[Implementing Partner]],CONCATENATE(Table[[#This Row],[Programme Partner]],"-",Table[[#This Row],[Implementing Partner]]),Table[[#This Row],[Programme Partner]]),"")</f>
        <v>UNHCR-NGOF</v>
      </c>
    </row>
    <row r="4767" spans="1:28" ht="16.5" customHeight="1">
      <c r="A4767" s="183">
        <v>5215</v>
      </c>
      <c r="B4767" s="264" t="s">
        <v>5273</v>
      </c>
      <c r="C4767" s="265" t="s">
        <v>5184</v>
      </c>
      <c r="D4767" s="266" t="s">
        <v>5273</v>
      </c>
      <c r="E4767" s="264" t="s">
        <v>27</v>
      </c>
      <c r="F4767" s="264" t="s">
        <v>8012</v>
      </c>
      <c r="G4767" s="195" t="s">
        <v>8586</v>
      </c>
      <c r="H4767" s="264" t="str">
        <f>IFERROR(VLOOKUP(Table[[#This Row],[Activity Details of Assistance]],WHAT!E:F,2,FALSE),"")</f>
        <v># of door</v>
      </c>
      <c r="I4767" s="264"/>
      <c r="J4767" s="264">
        <v>500</v>
      </c>
      <c r="K4767" s="264" t="s">
        <v>8280</v>
      </c>
      <c r="L4767" s="282" t="s">
        <v>13</v>
      </c>
      <c r="M4767" s="282" t="s">
        <v>14</v>
      </c>
      <c r="N4767" s="264" t="s">
        <v>307</v>
      </c>
      <c r="O4767" s="264" t="s">
        <v>1599</v>
      </c>
      <c r="P4767" s="264" t="s">
        <v>4723</v>
      </c>
      <c r="Q4767" s="283">
        <v>44804</v>
      </c>
      <c r="R4767" s="283">
        <v>44896</v>
      </c>
      <c r="S4767" t="s">
        <v>8452</v>
      </c>
      <c r="T4767" s="267"/>
      <c r="U4767" s="267"/>
      <c r="V4767" s="267"/>
      <c r="W4767" s="267"/>
      <c r="X4767" s="268"/>
      <c r="Y4767" s="284" t="s">
        <v>8641</v>
      </c>
      <c r="Z4767" s="285" t="s">
        <v>8642</v>
      </c>
      <c r="AA4767" s="286" t="s">
        <v>8643</v>
      </c>
      <c r="AB4767" s="287" t="str">
        <f>_xlfn.IFNA(IF(Table[[#This Row],[Programme Partner]]&lt;&gt;Table[[#This Row],[Implementing Partner]],CONCATENATE(Table[[#This Row],[Programme Partner]],"-",Table[[#This Row],[Implementing Partner]]),Table[[#This Row],[Programme Partner]]),"")</f>
        <v>UNHCR-NGOF</v>
      </c>
    </row>
    <row r="4768" spans="1:28" ht="16.5" customHeight="1">
      <c r="A4768" s="183">
        <v>5216</v>
      </c>
      <c r="B4768" s="264" t="s">
        <v>5273</v>
      </c>
      <c r="C4768" s="265" t="s">
        <v>5184</v>
      </c>
      <c r="D4768" s="266" t="s">
        <v>5273</v>
      </c>
      <c r="E4768" s="264" t="s">
        <v>27</v>
      </c>
      <c r="F4768" s="264" t="s">
        <v>8012</v>
      </c>
      <c r="G4768" s="281" t="s">
        <v>8367</v>
      </c>
      <c r="H4768" s="264" t="str">
        <f>IFERROR(VLOOKUP(Table[[#This Row],[Activity Details of Assistance]],WHAT!E:F,2,FALSE),"")</f>
        <v># of door</v>
      </c>
      <c r="I4768" s="264"/>
      <c r="J4768" s="264">
        <v>1</v>
      </c>
      <c r="K4768" s="264" t="s">
        <v>8280</v>
      </c>
      <c r="L4768" s="282" t="s">
        <v>13</v>
      </c>
      <c r="M4768" s="282" t="s">
        <v>14</v>
      </c>
      <c r="N4768" s="264" t="s">
        <v>307</v>
      </c>
      <c r="O4768" s="264" t="s">
        <v>1599</v>
      </c>
      <c r="P4768" s="264" t="s">
        <v>4723</v>
      </c>
      <c r="Q4768" s="283">
        <v>44804</v>
      </c>
      <c r="R4768" s="283">
        <v>44896</v>
      </c>
      <c r="S4768" t="s">
        <v>8452</v>
      </c>
      <c r="T4768" s="267"/>
      <c r="U4768" s="267"/>
      <c r="V4768" s="267"/>
      <c r="W4768" s="267"/>
      <c r="X4768" s="268"/>
      <c r="Y4768" s="284" t="s">
        <v>8641</v>
      </c>
      <c r="Z4768" s="285" t="s">
        <v>8642</v>
      </c>
      <c r="AA4768" s="286" t="s">
        <v>8643</v>
      </c>
      <c r="AB4768" s="287" t="str">
        <f>_xlfn.IFNA(IF(Table[[#This Row],[Programme Partner]]&lt;&gt;Table[[#This Row],[Implementing Partner]],CONCATENATE(Table[[#This Row],[Programme Partner]],"-",Table[[#This Row],[Implementing Partner]]),Table[[#This Row],[Programme Partner]]),"")</f>
        <v>UNHCR-NGOF</v>
      </c>
    </row>
    <row r="4769" spans="1:28" ht="16.5" customHeight="1">
      <c r="A4769" s="183">
        <v>5217</v>
      </c>
      <c r="B4769" s="264" t="s">
        <v>5273</v>
      </c>
      <c r="C4769" s="265" t="s">
        <v>5184</v>
      </c>
      <c r="D4769" s="266" t="s">
        <v>5273</v>
      </c>
      <c r="E4769" s="264" t="s">
        <v>27</v>
      </c>
      <c r="F4769" s="264" t="s">
        <v>8012</v>
      </c>
      <c r="G4769" s="281" t="s">
        <v>8357</v>
      </c>
      <c r="H4769" s="264" t="str">
        <f>IFERROR(VLOOKUP(Table[[#This Row],[Activity Details of Assistance]],WHAT!E:F,2,FALSE),"")</f>
        <v># of door</v>
      </c>
      <c r="I4769" s="264"/>
      <c r="J4769" s="264">
        <v>413</v>
      </c>
      <c r="K4769" s="264" t="s">
        <v>8280</v>
      </c>
      <c r="L4769" s="282" t="s">
        <v>13</v>
      </c>
      <c r="M4769" s="282" t="s">
        <v>14</v>
      </c>
      <c r="N4769" s="264" t="s">
        <v>307</v>
      </c>
      <c r="O4769" s="264" t="s">
        <v>1599</v>
      </c>
      <c r="P4769" s="264" t="s">
        <v>4723</v>
      </c>
      <c r="Q4769" s="283">
        <v>44804</v>
      </c>
      <c r="R4769" s="283">
        <v>44896</v>
      </c>
      <c r="S4769" t="s">
        <v>8452</v>
      </c>
      <c r="T4769" s="267"/>
      <c r="U4769" s="267"/>
      <c r="V4769" s="267"/>
      <c r="W4769" s="267"/>
      <c r="X4769" s="268"/>
      <c r="Y4769" s="284" t="s">
        <v>8641</v>
      </c>
      <c r="Z4769" s="285" t="s">
        <v>8642</v>
      </c>
      <c r="AA4769" s="286" t="s">
        <v>8643</v>
      </c>
      <c r="AB4769" s="287" t="str">
        <f>_xlfn.IFNA(IF(Table[[#This Row],[Programme Partner]]&lt;&gt;Table[[#This Row],[Implementing Partner]],CONCATENATE(Table[[#This Row],[Programme Partner]],"-",Table[[#This Row],[Implementing Partner]]),Table[[#This Row],[Programme Partner]]),"")</f>
        <v>UNHCR-NGOF</v>
      </c>
    </row>
    <row r="4770" spans="1:28" ht="16.5" customHeight="1">
      <c r="A4770" s="183">
        <v>5218</v>
      </c>
      <c r="B4770" s="264" t="s">
        <v>5273</v>
      </c>
      <c r="C4770" s="265" t="s">
        <v>5184</v>
      </c>
      <c r="D4770" s="266" t="s">
        <v>5273</v>
      </c>
      <c r="E4770" s="264" t="s">
        <v>27</v>
      </c>
      <c r="F4770" s="264" t="s">
        <v>8012</v>
      </c>
      <c r="G4770" s="281" t="s">
        <v>8356</v>
      </c>
      <c r="H4770" s="264" t="str">
        <f>IFERROR(VLOOKUP(Table[[#This Row],[Activity Details of Assistance]],WHAT!E:F,2,FALSE),"")</f>
        <v># of FSM Site</v>
      </c>
      <c r="I4770" s="264"/>
      <c r="J4770" s="264">
        <v>1</v>
      </c>
      <c r="K4770" s="264" t="s">
        <v>8280</v>
      </c>
      <c r="L4770" s="282" t="s">
        <v>13</v>
      </c>
      <c r="M4770" s="282" t="s">
        <v>14</v>
      </c>
      <c r="N4770" s="264" t="s">
        <v>307</v>
      </c>
      <c r="O4770" s="264" t="s">
        <v>1599</v>
      </c>
      <c r="P4770" s="264" t="s">
        <v>4726</v>
      </c>
      <c r="Q4770" s="283">
        <v>44804</v>
      </c>
      <c r="R4770" s="283">
        <v>44896</v>
      </c>
      <c r="S4770" t="s">
        <v>8452</v>
      </c>
      <c r="T4770" s="267"/>
      <c r="U4770" s="267"/>
      <c r="V4770" s="267"/>
      <c r="W4770" s="267"/>
      <c r="X4770" s="268"/>
      <c r="Y4770" s="284" t="s">
        <v>8641</v>
      </c>
      <c r="Z4770" s="285" t="s">
        <v>8642</v>
      </c>
      <c r="AA4770" s="286" t="s">
        <v>8643</v>
      </c>
      <c r="AB4770" s="287" t="str">
        <f>_xlfn.IFNA(IF(Table[[#This Row],[Programme Partner]]&lt;&gt;Table[[#This Row],[Implementing Partner]],CONCATENATE(Table[[#This Row],[Programme Partner]],"-",Table[[#This Row],[Implementing Partner]]),Table[[#This Row],[Programme Partner]]),"")</f>
        <v>UNHCR-NGOF</v>
      </c>
    </row>
    <row r="4771" spans="1:28" ht="16.5" customHeight="1">
      <c r="A4771" s="183">
        <v>5219</v>
      </c>
      <c r="B4771" s="264" t="s">
        <v>5273</v>
      </c>
      <c r="C4771" s="265" t="s">
        <v>5184</v>
      </c>
      <c r="D4771" s="266" t="s">
        <v>5273</v>
      </c>
      <c r="E4771" s="264" t="s">
        <v>27</v>
      </c>
      <c r="F4771" s="264" t="s">
        <v>8012</v>
      </c>
      <c r="G4771" s="281" t="s">
        <v>8359</v>
      </c>
      <c r="H4771" s="264" t="str">
        <f>IFERROR(VLOOKUP(Table[[#This Row],[Activity Details of Assistance]],WHAT!E:F,2,FALSE),"")</f>
        <v># of FSM Site</v>
      </c>
      <c r="I4771" s="264"/>
      <c r="J4771" s="264">
        <v>2</v>
      </c>
      <c r="K4771" s="264" t="s">
        <v>8280</v>
      </c>
      <c r="L4771" s="282" t="s">
        <v>13</v>
      </c>
      <c r="M4771" s="282" t="s">
        <v>14</v>
      </c>
      <c r="N4771" s="264" t="s">
        <v>307</v>
      </c>
      <c r="O4771" s="264" t="s">
        <v>1599</v>
      </c>
      <c r="P4771" s="264" t="s">
        <v>4726</v>
      </c>
      <c r="Q4771" s="241">
        <v>44804</v>
      </c>
      <c r="R4771" s="283">
        <v>44896</v>
      </c>
      <c r="S4771" t="s">
        <v>8452</v>
      </c>
      <c r="T4771" s="267"/>
      <c r="U4771" s="267"/>
      <c r="V4771" s="267"/>
      <c r="W4771" s="267"/>
      <c r="X4771" s="268"/>
      <c r="Y4771" s="284" t="s">
        <v>8641</v>
      </c>
      <c r="Z4771" s="285" t="s">
        <v>8642</v>
      </c>
      <c r="AA4771" s="286" t="s">
        <v>8643</v>
      </c>
      <c r="AB4771" s="287" t="str">
        <f>_xlfn.IFNA(IF(Table[[#This Row],[Programme Partner]]&lt;&gt;Table[[#This Row],[Implementing Partner]],CONCATENATE(Table[[#This Row],[Programme Partner]],"-",Table[[#This Row],[Implementing Partner]]),Table[[#This Row],[Programme Partner]]),"")</f>
        <v>UNHCR-NGOF</v>
      </c>
    </row>
    <row r="4772" spans="1:28" ht="16.5" customHeight="1">
      <c r="A4772" s="183">
        <v>5221</v>
      </c>
      <c r="B4772" s="264" t="s">
        <v>5273</v>
      </c>
      <c r="C4772" s="265" t="s">
        <v>5184</v>
      </c>
      <c r="D4772" s="266" t="s">
        <v>5273</v>
      </c>
      <c r="E4772" s="264" t="s">
        <v>27</v>
      </c>
      <c r="F4772" s="264" t="s">
        <v>8012</v>
      </c>
      <c r="G4772" s="195" t="s">
        <v>8585</v>
      </c>
      <c r="H4772" s="264" t="str">
        <f>IFERROR(VLOOKUP(Table[[#This Row],[Activity Details of Assistance]],WHAT!E:F,2,FALSE),"")</f>
        <v xml:space="preserve"># of door </v>
      </c>
      <c r="I4772" s="264"/>
      <c r="J4772" s="264">
        <v>15</v>
      </c>
      <c r="K4772" s="264" t="s">
        <v>8280</v>
      </c>
      <c r="L4772" s="282" t="s">
        <v>13</v>
      </c>
      <c r="M4772" s="282" t="s">
        <v>14</v>
      </c>
      <c r="N4772" s="264" t="s">
        <v>309</v>
      </c>
      <c r="O4772" s="264" t="s">
        <v>1607</v>
      </c>
      <c r="P4772" s="264" t="s">
        <v>4710</v>
      </c>
      <c r="Q4772" s="283">
        <v>44620</v>
      </c>
      <c r="R4772" s="283">
        <v>44896</v>
      </c>
      <c r="S4772" t="s">
        <v>8452</v>
      </c>
      <c r="T4772" s="267"/>
      <c r="U4772" s="267"/>
      <c r="V4772" s="267"/>
      <c r="W4772" s="267"/>
      <c r="X4772" s="268"/>
      <c r="Y4772" s="284" t="s">
        <v>8641</v>
      </c>
      <c r="Z4772" s="285" t="s">
        <v>8642</v>
      </c>
      <c r="AA4772" s="286" t="s">
        <v>8643</v>
      </c>
      <c r="AB4772" s="287" t="str">
        <f>_xlfn.IFNA(IF(Table[[#This Row],[Programme Partner]]&lt;&gt;Table[[#This Row],[Implementing Partner]],CONCATENATE(Table[[#This Row],[Programme Partner]],"-",Table[[#This Row],[Implementing Partner]]),Table[[#This Row],[Programme Partner]]),"")</f>
        <v>UNHCR-NGOF</v>
      </c>
    </row>
    <row r="4773" spans="1:28" ht="16.5" customHeight="1">
      <c r="A4773" s="183">
        <v>5222</v>
      </c>
      <c r="B4773" s="264" t="s">
        <v>5273</v>
      </c>
      <c r="C4773" s="265" t="s">
        <v>5184</v>
      </c>
      <c r="D4773" s="266" t="s">
        <v>5273</v>
      </c>
      <c r="E4773" s="264" t="s">
        <v>27</v>
      </c>
      <c r="F4773" s="264" t="s">
        <v>8012</v>
      </c>
      <c r="G4773" s="195" t="s">
        <v>8585</v>
      </c>
      <c r="H4773" s="264" t="str">
        <f>IFERROR(VLOOKUP(Table[[#This Row],[Activity Details of Assistance]],WHAT!E:F,2,FALSE),"")</f>
        <v xml:space="preserve"># of door </v>
      </c>
      <c r="I4773" s="264"/>
      <c r="J4773" s="264">
        <v>11</v>
      </c>
      <c r="K4773" s="264" t="s">
        <v>8280</v>
      </c>
      <c r="L4773" s="282" t="s">
        <v>13</v>
      </c>
      <c r="M4773" s="282" t="s">
        <v>14</v>
      </c>
      <c r="N4773" s="264" t="s">
        <v>309</v>
      </c>
      <c r="O4773" s="264" t="s">
        <v>1607</v>
      </c>
      <c r="P4773" s="264" t="s">
        <v>4710</v>
      </c>
      <c r="Q4773" s="283">
        <v>44620</v>
      </c>
      <c r="R4773" s="283">
        <v>44896</v>
      </c>
      <c r="S4773" t="s">
        <v>8452</v>
      </c>
      <c r="T4773" s="267"/>
      <c r="U4773" s="267"/>
      <c r="V4773" s="267"/>
      <c r="W4773" s="267"/>
      <c r="X4773" s="268" t="s">
        <v>5756</v>
      </c>
      <c r="Y4773" s="284" t="s">
        <v>8641</v>
      </c>
      <c r="Z4773" s="285" t="s">
        <v>8642</v>
      </c>
      <c r="AA4773" s="286" t="s">
        <v>8643</v>
      </c>
      <c r="AB4773" s="287" t="str">
        <f>_xlfn.IFNA(IF(Table[[#This Row],[Programme Partner]]&lt;&gt;Table[[#This Row],[Implementing Partner]],CONCATENATE(Table[[#This Row],[Programme Partner]],"-",Table[[#This Row],[Implementing Partner]]),Table[[#This Row],[Programme Partner]]),"")</f>
        <v>UNHCR-NGOF</v>
      </c>
    </row>
    <row r="4774" spans="1:28" ht="16.5" customHeight="1">
      <c r="A4774" s="183">
        <v>5223</v>
      </c>
      <c r="B4774" s="264" t="s">
        <v>5273</v>
      </c>
      <c r="C4774" s="265" t="s">
        <v>5184</v>
      </c>
      <c r="D4774" s="266" t="s">
        <v>5273</v>
      </c>
      <c r="E4774" s="264" t="s">
        <v>27</v>
      </c>
      <c r="F4774" s="264" t="s">
        <v>8012</v>
      </c>
      <c r="G4774" s="195" t="s">
        <v>8585</v>
      </c>
      <c r="H4774" s="264" t="str">
        <f>IFERROR(VLOOKUP(Table[[#This Row],[Activity Details of Assistance]],WHAT!E:F,2,FALSE),"")</f>
        <v xml:space="preserve"># of door </v>
      </c>
      <c r="I4774" s="264"/>
      <c r="J4774" s="264">
        <v>10</v>
      </c>
      <c r="K4774" s="264" t="s">
        <v>8280</v>
      </c>
      <c r="L4774" s="282" t="s">
        <v>13</v>
      </c>
      <c r="M4774" s="282" t="s">
        <v>14</v>
      </c>
      <c r="N4774" s="264" t="s">
        <v>309</v>
      </c>
      <c r="O4774" s="264" t="s">
        <v>1607</v>
      </c>
      <c r="P4774" s="264" t="s">
        <v>4710</v>
      </c>
      <c r="Q4774" s="283">
        <v>44651</v>
      </c>
      <c r="R4774" s="283">
        <v>44896</v>
      </c>
      <c r="S4774" t="s">
        <v>8452</v>
      </c>
      <c r="T4774" s="267"/>
      <c r="U4774" s="267"/>
      <c r="V4774" s="267"/>
      <c r="W4774" s="267"/>
      <c r="X4774" s="268"/>
      <c r="Y4774" s="284" t="s">
        <v>8641</v>
      </c>
      <c r="Z4774" s="285" t="s">
        <v>8642</v>
      </c>
      <c r="AA4774" s="286" t="s">
        <v>8643</v>
      </c>
      <c r="AB4774" s="287" t="str">
        <f>_xlfn.IFNA(IF(Table[[#This Row],[Programme Partner]]&lt;&gt;Table[[#This Row],[Implementing Partner]],CONCATENATE(Table[[#This Row],[Programme Partner]],"-",Table[[#This Row],[Implementing Partner]]),Table[[#This Row],[Programme Partner]]),"")</f>
        <v>UNHCR-NGOF</v>
      </c>
    </row>
    <row r="4775" spans="1:28" ht="16.5" customHeight="1">
      <c r="A4775" s="183">
        <v>5224</v>
      </c>
      <c r="B4775" s="264" t="s">
        <v>5273</v>
      </c>
      <c r="C4775" s="265" t="s">
        <v>5184</v>
      </c>
      <c r="D4775" s="266" t="s">
        <v>5273</v>
      </c>
      <c r="E4775" s="264" t="s">
        <v>27</v>
      </c>
      <c r="F4775" s="264" t="s">
        <v>8012</v>
      </c>
      <c r="G4775" s="195" t="s">
        <v>8585</v>
      </c>
      <c r="H4775" s="264" t="str">
        <f>IFERROR(VLOOKUP(Table[[#This Row],[Activity Details of Assistance]],WHAT!E:F,2,FALSE),"")</f>
        <v xml:space="preserve"># of door </v>
      </c>
      <c r="I4775" s="264"/>
      <c r="J4775" s="264">
        <v>9</v>
      </c>
      <c r="K4775" s="264" t="s">
        <v>8280</v>
      </c>
      <c r="L4775" s="282" t="s">
        <v>13</v>
      </c>
      <c r="M4775" s="282" t="s">
        <v>14</v>
      </c>
      <c r="N4775" s="264" t="s">
        <v>309</v>
      </c>
      <c r="O4775" s="264" t="s">
        <v>1607</v>
      </c>
      <c r="P4775" s="264" t="s">
        <v>4710</v>
      </c>
      <c r="Q4775" s="283">
        <v>44651</v>
      </c>
      <c r="R4775" s="283">
        <v>44896</v>
      </c>
      <c r="S4775" t="s">
        <v>8452</v>
      </c>
      <c r="T4775" s="267"/>
      <c r="U4775" s="267"/>
      <c r="V4775" s="267"/>
      <c r="W4775" s="267"/>
      <c r="X4775" s="268" t="s">
        <v>5756</v>
      </c>
      <c r="Y4775" s="284" t="s">
        <v>8641</v>
      </c>
      <c r="Z4775" s="285" t="s">
        <v>8642</v>
      </c>
      <c r="AA4775" s="286" t="s">
        <v>8643</v>
      </c>
      <c r="AB4775" s="287" t="str">
        <f>_xlfn.IFNA(IF(Table[[#This Row],[Programme Partner]]&lt;&gt;Table[[#This Row],[Implementing Partner]],CONCATENATE(Table[[#This Row],[Programme Partner]],"-",Table[[#This Row],[Implementing Partner]]),Table[[#This Row],[Programme Partner]]),"")</f>
        <v>UNHCR-NGOF</v>
      </c>
    </row>
    <row r="4776" spans="1:28" ht="16.5" customHeight="1">
      <c r="A4776" s="183">
        <v>5225</v>
      </c>
      <c r="B4776" s="264" t="s">
        <v>5273</v>
      </c>
      <c r="C4776" s="265" t="s">
        <v>5184</v>
      </c>
      <c r="D4776" s="266" t="s">
        <v>5273</v>
      </c>
      <c r="E4776" s="264" t="s">
        <v>27</v>
      </c>
      <c r="F4776" s="264" t="s">
        <v>8012</v>
      </c>
      <c r="G4776" s="195" t="s">
        <v>8585</v>
      </c>
      <c r="H4776" s="264" t="str">
        <f>IFERROR(VLOOKUP(Table[[#This Row],[Activity Details of Assistance]],WHAT!E:F,2,FALSE),"")</f>
        <v xml:space="preserve"># of door </v>
      </c>
      <c r="I4776" s="264"/>
      <c r="J4776" s="264">
        <v>7</v>
      </c>
      <c r="K4776" s="264" t="s">
        <v>8280</v>
      </c>
      <c r="L4776" s="282" t="s">
        <v>13</v>
      </c>
      <c r="M4776" s="282" t="s">
        <v>14</v>
      </c>
      <c r="N4776" s="264" t="s">
        <v>309</v>
      </c>
      <c r="O4776" s="264" t="s">
        <v>1607</v>
      </c>
      <c r="P4776" s="264" t="s">
        <v>4710</v>
      </c>
      <c r="Q4776" s="283">
        <v>44681</v>
      </c>
      <c r="R4776" s="283">
        <v>44896</v>
      </c>
      <c r="S4776" t="s">
        <v>8452</v>
      </c>
      <c r="T4776" s="267"/>
      <c r="U4776" s="267"/>
      <c r="V4776" s="267"/>
      <c r="W4776" s="267"/>
      <c r="X4776" s="268"/>
      <c r="Y4776" s="284" t="s">
        <v>8641</v>
      </c>
      <c r="Z4776" s="285" t="s">
        <v>8642</v>
      </c>
      <c r="AA4776" s="286" t="s">
        <v>8643</v>
      </c>
      <c r="AB4776" s="287" t="str">
        <f>_xlfn.IFNA(IF(Table[[#This Row],[Programme Partner]]&lt;&gt;Table[[#This Row],[Implementing Partner]],CONCATENATE(Table[[#This Row],[Programme Partner]],"-",Table[[#This Row],[Implementing Partner]]),Table[[#This Row],[Programme Partner]]),"")</f>
        <v>UNHCR-NGOF</v>
      </c>
    </row>
    <row r="4777" spans="1:28" ht="16.5" customHeight="1">
      <c r="A4777" s="183">
        <v>5226</v>
      </c>
      <c r="B4777" s="264" t="s">
        <v>5273</v>
      </c>
      <c r="C4777" s="265" t="s">
        <v>5184</v>
      </c>
      <c r="D4777" s="266" t="s">
        <v>5273</v>
      </c>
      <c r="E4777" s="264" t="s">
        <v>27</v>
      </c>
      <c r="F4777" s="264" t="s">
        <v>8012</v>
      </c>
      <c r="G4777" s="195" t="s">
        <v>8585</v>
      </c>
      <c r="H4777" s="264" t="str">
        <f>IFERROR(VLOOKUP(Table[[#This Row],[Activity Details of Assistance]],WHAT!E:F,2,FALSE),"")</f>
        <v xml:space="preserve"># of door </v>
      </c>
      <c r="I4777" s="264"/>
      <c r="J4777" s="264">
        <v>7</v>
      </c>
      <c r="K4777" s="264" t="s">
        <v>8280</v>
      </c>
      <c r="L4777" s="282" t="s">
        <v>13</v>
      </c>
      <c r="M4777" s="282" t="s">
        <v>14</v>
      </c>
      <c r="N4777" s="264" t="s">
        <v>309</v>
      </c>
      <c r="O4777" s="264" t="s">
        <v>1607</v>
      </c>
      <c r="P4777" s="264" t="s">
        <v>4710</v>
      </c>
      <c r="Q4777" s="283">
        <v>44681</v>
      </c>
      <c r="R4777" s="283">
        <v>44896</v>
      </c>
      <c r="S4777" t="s">
        <v>8452</v>
      </c>
      <c r="T4777" s="267"/>
      <c r="U4777" s="267"/>
      <c r="V4777" s="267"/>
      <c r="W4777" s="267"/>
      <c r="X4777" s="268" t="s">
        <v>5756</v>
      </c>
      <c r="Y4777" s="284" t="s">
        <v>8641</v>
      </c>
      <c r="Z4777" s="285" t="s">
        <v>8642</v>
      </c>
      <c r="AA4777" s="286" t="s">
        <v>8643</v>
      </c>
      <c r="AB4777" s="287" t="str">
        <f>_xlfn.IFNA(IF(Table[[#This Row],[Programme Partner]]&lt;&gt;Table[[#This Row],[Implementing Partner]],CONCATENATE(Table[[#This Row],[Programme Partner]],"-",Table[[#This Row],[Implementing Partner]]),Table[[#This Row],[Programme Partner]]),"")</f>
        <v>UNHCR-NGOF</v>
      </c>
    </row>
    <row r="4778" spans="1:28" ht="16.5" customHeight="1">
      <c r="A4778" s="183">
        <v>5227</v>
      </c>
      <c r="B4778" s="264" t="s">
        <v>5273</v>
      </c>
      <c r="C4778" s="265" t="s">
        <v>5184</v>
      </c>
      <c r="D4778" s="266" t="s">
        <v>5273</v>
      </c>
      <c r="E4778" s="264" t="s">
        <v>27</v>
      </c>
      <c r="F4778" s="264" t="s">
        <v>8012</v>
      </c>
      <c r="G4778" s="195" t="s">
        <v>8585</v>
      </c>
      <c r="H4778" s="264" t="str">
        <f>IFERROR(VLOOKUP(Table[[#This Row],[Activity Details of Assistance]],WHAT!E:F,2,FALSE),"")</f>
        <v xml:space="preserve"># of door </v>
      </c>
      <c r="I4778" s="264"/>
      <c r="J4778" s="264">
        <v>41</v>
      </c>
      <c r="K4778" s="264" t="s">
        <v>8280</v>
      </c>
      <c r="L4778" s="282" t="s">
        <v>13</v>
      </c>
      <c r="M4778" s="282" t="s">
        <v>14</v>
      </c>
      <c r="N4778" s="264" t="s">
        <v>309</v>
      </c>
      <c r="O4778" s="264" t="s">
        <v>1607</v>
      </c>
      <c r="P4778" s="264" t="s">
        <v>4710</v>
      </c>
      <c r="Q4778" s="283">
        <v>44712</v>
      </c>
      <c r="R4778" s="283">
        <v>44896</v>
      </c>
      <c r="S4778" t="s">
        <v>8452</v>
      </c>
      <c r="T4778" s="267"/>
      <c r="U4778" s="267"/>
      <c r="V4778" s="267"/>
      <c r="W4778" s="267"/>
      <c r="X4778" s="268"/>
      <c r="Y4778" s="284" t="s">
        <v>8641</v>
      </c>
      <c r="Z4778" s="285" t="s">
        <v>8642</v>
      </c>
      <c r="AA4778" s="286" t="s">
        <v>8643</v>
      </c>
      <c r="AB4778" s="287" t="str">
        <f>_xlfn.IFNA(IF(Table[[#This Row],[Programme Partner]]&lt;&gt;Table[[#This Row],[Implementing Partner]],CONCATENATE(Table[[#This Row],[Programme Partner]],"-",Table[[#This Row],[Implementing Partner]]),Table[[#This Row],[Programme Partner]]),"")</f>
        <v>UNHCR-NGOF</v>
      </c>
    </row>
    <row r="4779" spans="1:28" ht="16.5" customHeight="1">
      <c r="A4779" s="183">
        <v>5228</v>
      </c>
      <c r="B4779" s="264" t="s">
        <v>5273</v>
      </c>
      <c r="C4779" s="265" t="s">
        <v>5184</v>
      </c>
      <c r="D4779" s="266" t="s">
        <v>5273</v>
      </c>
      <c r="E4779" s="264" t="s">
        <v>27</v>
      </c>
      <c r="F4779" s="264" t="s">
        <v>8012</v>
      </c>
      <c r="G4779" s="195" t="s">
        <v>8585</v>
      </c>
      <c r="H4779" s="264" t="str">
        <f>IFERROR(VLOOKUP(Table[[#This Row],[Activity Details of Assistance]],WHAT!E:F,2,FALSE),"")</f>
        <v xml:space="preserve"># of door </v>
      </c>
      <c r="I4779" s="264"/>
      <c r="J4779" s="264">
        <v>15</v>
      </c>
      <c r="K4779" s="264" t="s">
        <v>8280</v>
      </c>
      <c r="L4779" s="282" t="s">
        <v>13</v>
      </c>
      <c r="M4779" s="282" t="s">
        <v>14</v>
      </c>
      <c r="N4779" s="264" t="s">
        <v>309</v>
      </c>
      <c r="O4779" s="264" t="s">
        <v>1607</v>
      </c>
      <c r="P4779" s="264" t="s">
        <v>4710</v>
      </c>
      <c r="Q4779" s="283">
        <v>44712</v>
      </c>
      <c r="R4779" s="283">
        <v>44896</v>
      </c>
      <c r="S4779" t="s">
        <v>8452</v>
      </c>
      <c r="T4779" s="267"/>
      <c r="U4779" s="267"/>
      <c r="V4779" s="267"/>
      <c r="W4779" s="267"/>
      <c r="X4779" s="268" t="s">
        <v>5756</v>
      </c>
      <c r="Y4779" s="284" t="s">
        <v>8641</v>
      </c>
      <c r="Z4779" s="285" t="s">
        <v>8642</v>
      </c>
      <c r="AA4779" s="286" t="s">
        <v>8643</v>
      </c>
      <c r="AB4779" s="287" t="str">
        <f>_xlfn.IFNA(IF(Table[[#This Row],[Programme Partner]]&lt;&gt;Table[[#This Row],[Implementing Partner]],CONCATENATE(Table[[#This Row],[Programme Partner]],"-",Table[[#This Row],[Implementing Partner]]),Table[[#This Row],[Programme Partner]]),"")</f>
        <v>UNHCR-NGOF</v>
      </c>
    </row>
    <row r="4780" spans="1:28" ht="16.5" customHeight="1">
      <c r="A4780" s="183">
        <v>5229</v>
      </c>
      <c r="B4780" s="264" t="s">
        <v>5273</v>
      </c>
      <c r="C4780" s="265" t="s">
        <v>5184</v>
      </c>
      <c r="D4780" s="266" t="s">
        <v>5273</v>
      </c>
      <c r="E4780" s="264" t="s">
        <v>27</v>
      </c>
      <c r="F4780" s="264" t="s">
        <v>8012</v>
      </c>
      <c r="G4780" s="195" t="s">
        <v>8585</v>
      </c>
      <c r="H4780" s="264" t="str">
        <f>IFERROR(VLOOKUP(Table[[#This Row],[Activity Details of Assistance]],WHAT!E:F,2,FALSE),"")</f>
        <v xml:space="preserve"># of door </v>
      </c>
      <c r="I4780" s="264"/>
      <c r="J4780" s="264">
        <v>2</v>
      </c>
      <c r="K4780" s="264" t="s">
        <v>8280</v>
      </c>
      <c r="L4780" s="282" t="s">
        <v>13</v>
      </c>
      <c r="M4780" s="282" t="s">
        <v>14</v>
      </c>
      <c r="N4780" s="264" t="s">
        <v>309</v>
      </c>
      <c r="O4780" s="264" t="s">
        <v>1607</v>
      </c>
      <c r="P4780" s="264" t="s">
        <v>4710</v>
      </c>
      <c r="Q4780" s="283">
        <v>44742</v>
      </c>
      <c r="R4780" s="283">
        <v>44896</v>
      </c>
      <c r="S4780" t="s">
        <v>8452</v>
      </c>
      <c r="T4780" s="267"/>
      <c r="U4780" s="267"/>
      <c r="V4780" s="267"/>
      <c r="W4780" s="267"/>
      <c r="X4780" s="268"/>
      <c r="Y4780" s="284" t="s">
        <v>8641</v>
      </c>
      <c r="Z4780" s="285" t="s">
        <v>8642</v>
      </c>
      <c r="AA4780" s="286" t="s">
        <v>8643</v>
      </c>
      <c r="AB4780" s="287" t="str">
        <f>_xlfn.IFNA(IF(Table[[#This Row],[Programme Partner]]&lt;&gt;Table[[#This Row],[Implementing Partner]],CONCATENATE(Table[[#This Row],[Programme Partner]],"-",Table[[#This Row],[Implementing Partner]]),Table[[#This Row],[Programme Partner]]),"")</f>
        <v>UNHCR-NGOF</v>
      </c>
    </row>
    <row r="4781" spans="1:28" ht="16.5" customHeight="1">
      <c r="A4781" s="183">
        <v>5230</v>
      </c>
      <c r="B4781" s="264" t="s">
        <v>5273</v>
      </c>
      <c r="C4781" s="265" t="s">
        <v>5184</v>
      </c>
      <c r="D4781" s="266" t="s">
        <v>5273</v>
      </c>
      <c r="E4781" s="264" t="s">
        <v>27</v>
      </c>
      <c r="F4781" s="264" t="s">
        <v>8012</v>
      </c>
      <c r="G4781" s="195" t="s">
        <v>8585</v>
      </c>
      <c r="H4781" s="264" t="str">
        <f>IFERROR(VLOOKUP(Table[[#This Row],[Activity Details of Assistance]],WHAT!E:F,2,FALSE),"")</f>
        <v xml:space="preserve"># of door </v>
      </c>
      <c r="I4781" s="264"/>
      <c r="J4781" s="264">
        <v>1</v>
      </c>
      <c r="K4781" s="264" t="s">
        <v>8280</v>
      </c>
      <c r="L4781" s="282" t="s">
        <v>13</v>
      </c>
      <c r="M4781" s="282" t="s">
        <v>14</v>
      </c>
      <c r="N4781" s="264" t="s">
        <v>309</v>
      </c>
      <c r="O4781" s="264" t="s">
        <v>1607</v>
      </c>
      <c r="P4781" s="264" t="s">
        <v>4710</v>
      </c>
      <c r="Q4781" s="283">
        <v>44742</v>
      </c>
      <c r="R4781" s="283">
        <v>44896</v>
      </c>
      <c r="S4781" t="s">
        <v>8452</v>
      </c>
      <c r="T4781" s="267"/>
      <c r="U4781" s="267"/>
      <c r="V4781" s="267"/>
      <c r="W4781" s="267"/>
      <c r="X4781" s="268" t="s">
        <v>5756</v>
      </c>
      <c r="Y4781" s="284" t="s">
        <v>8641</v>
      </c>
      <c r="Z4781" s="285" t="s">
        <v>8642</v>
      </c>
      <c r="AA4781" s="286" t="s">
        <v>8643</v>
      </c>
      <c r="AB4781" s="287" t="str">
        <f>_xlfn.IFNA(IF(Table[[#This Row],[Programme Partner]]&lt;&gt;Table[[#This Row],[Implementing Partner]],CONCATENATE(Table[[#This Row],[Programme Partner]],"-",Table[[#This Row],[Implementing Partner]]),Table[[#This Row],[Programme Partner]]),"")</f>
        <v>UNHCR-NGOF</v>
      </c>
    </row>
    <row r="4782" spans="1:28" ht="16.5" customHeight="1">
      <c r="A4782" s="183">
        <v>5231</v>
      </c>
      <c r="B4782" s="264" t="s">
        <v>5273</v>
      </c>
      <c r="C4782" s="265" t="s">
        <v>5184</v>
      </c>
      <c r="D4782" s="266" t="s">
        <v>5273</v>
      </c>
      <c r="E4782" s="264" t="s">
        <v>27</v>
      </c>
      <c r="F4782" s="264" t="s">
        <v>8012</v>
      </c>
      <c r="G4782" s="195" t="s">
        <v>8585</v>
      </c>
      <c r="H4782" s="264" t="str">
        <f>IFERROR(VLOOKUP(Table[[#This Row],[Activity Details of Assistance]],WHAT!E:F,2,FALSE),"")</f>
        <v xml:space="preserve"># of door </v>
      </c>
      <c r="I4782" s="264"/>
      <c r="J4782" s="264">
        <v>12</v>
      </c>
      <c r="K4782" s="264" t="s">
        <v>8280</v>
      </c>
      <c r="L4782" s="282" t="s">
        <v>13</v>
      </c>
      <c r="M4782" s="282" t="s">
        <v>14</v>
      </c>
      <c r="N4782" s="264" t="s">
        <v>309</v>
      </c>
      <c r="O4782" s="264" t="s">
        <v>1607</v>
      </c>
      <c r="P4782" s="264" t="s">
        <v>4710</v>
      </c>
      <c r="Q4782" s="283">
        <v>44773</v>
      </c>
      <c r="R4782" s="283">
        <v>44896</v>
      </c>
      <c r="S4782" t="s">
        <v>8452</v>
      </c>
      <c r="T4782" s="267"/>
      <c r="U4782" s="267"/>
      <c r="V4782" s="267"/>
      <c r="W4782" s="267"/>
      <c r="X4782" s="268"/>
      <c r="Y4782" s="284" t="s">
        <v>8641</v>
      </c>
      <c r="Z4782" s="285" t="s">
        <v>8642</v>
      </c>
      <c r="AA4782" s="286" t="s">
        <v>8643</v>
      </c>
      <c r="AB4782" s="287" t="str">
        <f>_xlfn.IFNA(IF(Table[[#This Row],[Programme Partner]]&lt;&gt;Table[[#This Row],[Implementing Partner]],CONCATENATE(Table[[#This Row],[Programme Partner]],"-",Table[[#This Row],[Implementing Partner]]),Table[[#This Row],[Programme Partner]]),"")</f>
        <v>UNHCR-NGOF</v>
      </c>
    </row>
    <row r="4783" spans="1:28" ht="16.5" customHeight="1">
      <c r="A4783" s="183">
        <v>5233</v>
      </c>
      <c r="B4783" s="264" t="s">
        <v>5273</v>
      </c>
      <c r="C4783" s="265" t="s">
        <v>5184</v>
      </c>
      <c r="D4783" s="266" t="s">
        <v>5273</v>
      </c>
      <c r="E4783" s="264" t="s">
        <v>27</v>
      </c>
      <c r="F4783" s="264" t="s">
        <v>8012</v>
      </c>
      <c r="G4783" s="195" t="s">
        <v>8585</v>
      </c>
      <c r="H4783" s="264" t="str">
        <f>IFERROR(VLOOKUP(Table[[#This Row],[Activity Details of Assistance]],WHAT!E:F,2,FALSE),"")</f>
        <v xml:space="preserve"># of door </v>
      </c>
      <c r="I4783" s="264"/>
      <c r="J4783" s="264">
        <v>65</v>
      </c>
      <c r="K4783" s="264" t="s">
        <v>8280</v>
      </c>
      <c r="L4783" s="282" t="s">
        <v>13</v>
      </c>
      <c r="M4783" s="282" t="s">
        <v>14</v>
      </c>
      <c r="N4783" s="264" t="s">
        <v>309</v>
      </c>
      <c r="O4783" s="264" t="s">
        <v>1607</v>
      </c>
      <c r="P4783" s="264" t="s">
        <v>4710</v>
      </c>
      <c r="Q4783" s="283">
        <v>44804</v>
      </c>
      <c r="R4783" s="283">
        <v>44896</v>
      </c>
      <c r="S4783" t="s">
        <v>8452</v>
      </c>
      <c r="T4783" s="267"/>
      <c r="U4783" s="267"/>
      <c r="V4783" s="267"/>
      <c r="W4783" s="267"/>
      <c r="X4783" s="268"/>
      <c r="Y4783" s="284" t="s">
        <v>8641</v>
      </c>
      <c r="Z4783" s="285" t="s">
        <v>8642</v>
      </c>
      <c r="AA4783" s="286" t="s">
        <v>8643</v>
      </c>
      <c r="AB4783" s="287" t="str">
        <f>_xlfn.IFNA(IF(Table[[#This Row],[Programme Partner]]&lt;&gt;Table[[#This Row],[Implementing Partner]],CONCATENATE(Table[[#This Row],[Programme Partner]],"-",Table[[#This Row],[Implementing Partner]]),Table[[#This Row],[Programme Partner]]),"")</f>
        <v>UNHCR-NGOF</v>
      </c>
    </row>
    <row r="4784" spans="1:28" ht="16.5" customHeight="1">
      <c r="A4784" s="183">
        <v>5234</v>
      </c>
      <c r="B4784" s="264" t="s">
        <v>5273</v>
      </c>
      <c r="C4784" s="265" t="s">
        <v>5184</v>
      </c>
      <c r="D4784" s="266" t="s">
        <v>5273</v>
      </c>
      <c r="E4784" s="264" t="s">
        <v>27</v>
      </c>
      <c r="F4784" s="264" t="s">
        <v>8012</v>
      </c>
      <c r="G4784" s="195" t="s">
        <v>8585</v>
      </c>
      <c r="H4784" s="264" t="str">
        <f>IFERROR(VLOOKUP(Table[[#This Row],[Activity Details of Assistance]],WHAT!E:F,2,FALSE),"")</f>
        <v xml:space="preserve"># of door </v>
      </c>
      <c r="I4784" s="264"/>
      <c r="J4784" s="264">
        <v>6</v>
      </c>
      <c r="K4784" s="264" t="s">
        <v>8280</v>
      </c>
      <c r="L4784" s="282" t="s">
        <v>13</v>
      </c>
      <c r="M4784" s="282" t="s">
        <v>14</v>
      </c>
      <c r="N4784" s="264" t="s">
        <v>309</v>
      </c>
      <c r="O4784" s="264" t="s">
        <v>1607</v>
      </c>
      <c r="P4784" s="264" t="s">
        <v>4710</v>
      </c>
      <c r="Q4784" s="283">
        <v>44804</v>
      </c>
      <c r="R4784" s="283">
        <v>44896</v>
      </c>
      <c r="S4784" t="s">
        <v>8452</v>
      </c>
      <c r="T4784" s="267"/>
      <c r="U4784" s="267"/>
      <c r="V4784" s="267"/>
      <c r="W4784" s="267"/>
      <c r="X4784" s="268" t="s">
        <v>5756</v>
      </c>
      <c r="Y4784" s="284" t="s">
        <v>8641</v>
      </c>
      <c r="Z4784" s="285" t="s">
        <v>8642</v>
      </c>
      <c r="AA4784" s="286" t="s">
        <v>8643</v>
      </c>
      <c r="AB4784" s="287" t="str">
        <f>_xlfn.IFNA(IF(Table[[#This Row],[Programme Partner]]&lt;&gt;Table[[#This Row],[Implementing Partner]],CONCATENATE(Table[[#This Row],[Programme Partner]],"-",Table[[#This Row],[Implementing Partner]]),Table[[#This Row],[Programme Partner]]),"")</f>
        <v>UNHCR-NGOF</v>
      </c>
    </row>
    <row r="4785" spans="1:28" ht="16.5" customHeight="1">
      <c r="A4785" s="183">
        <v>5235</v>
      </c>
      <c r="B4785" s="264" t="s">
        <v>5273</v>
      </c>
      <c r="C4785" s="265" t="s">
        <v>5184</v>
      </c>
      <c r="D4785" s="266" t="s">
        <v>5273</v>
      </c>
      <c r="E4785" s="264" t="s">
        <v>27</v>
      </c>
      <c r="F4785" s="264" t="s">
        <v>8012</v>
      </c>
      <c r="G4785" s="281" t="s">
        <v>8362</v>
      </c>
      <c r="H4785" s="264" t="str">
        <f>IFERROR(VLOOKUP(Table[[#This Row],[Activity Details of Assistance]],WHAT!E:F,2,FALSE),"")</f>
        <v># of door</v>
      </c>
      <c r="I4785" s="264"/>
      <c r="J4785" s="264">
        <v>3</v>
      </c>
      <c r="K4785" s="264" t="s">
        <v>8280</v>
      </c>
      <c r="L4785" s="282" t="s">
        <v>13</v>
      </c>
      <c r="M4785" s="282" t="s">
        <v>14</v>
      </c>
      <c r="N4785" s="264" t="s">
        <v>309</v>
      </c>
      <c r="O4785" s="264" t="s">
        <v>1606</v>
      </c>
      <c r="P4785" s="264" t="s">
        <v>6480</v>
      </c>
      <c r="Q4785" s="283">
        <v>44804</v>
      </c>
      <c r="R4785" s="283">
        <v>44896</v>
      </c>
      <c r="S4785" t="s">
        <v>8452</v>
      </c>
      <c r="T4785" s="267"/>
      <c r="U4785" s="267"/>
      <c r="V4785" s="267"/>
      <c r="W4785" s="267"/>
      <c r="X4785" s="268"/>
      <c r="Y4785" s="284" t="s">
        <v>8641</v>
      </c>
      <c r="Z4785" s="285" t="s">
        <v>8642</v>
      </c>
      <c r="AA4785" s="286" t="s">
        <v>8643</v>
      </c>
      <c r="AB4785" s="287" t="str">
        <f>_xlfn.IFNA(IF(Table[[#This Row],[Programme Partner]]&lt;&gt;Table[[#This Row],[Implementing Partner]],CONCATENATE(Table[[#This Row],[Programme Partner]],"-",Table[[#This Row],[Implementing Partner]]),Table[[#This Row],[Programme Partner]]),"")</f>
        <v>UNHCR-NGOF</v>
      </c>
    </row>
    <row r="4786" spans="1:28" ht="16.5" customHeight="1">
      <c r="A4786" s="183">
        <v>5236</v>
      </c>
      <c r="B4786" s="264" t="s">
        <v>5273</v>
      </c>
      <c r="C4786" s="265" t="s">
        <v>5184</v>
      </c>
      <c r="D4786" s="266" t="s">
        <v>5273</v>
      </c>
      <c r="E4786" s="264" t="s">
        <v>27</v>
      </c>
      <c r="F4786" s="264" t="s">
        <v>8012</v>
      </c>
      <c r="G4786" s="281" t="s">
        <v>8370</v>
      </c>
      <c r="H4786" s="264" t="str">
        <f>IFERROR(VLOOKUP(Table[[#This Row],[Activity Details of Assistance]],WHAT!E:F,2,FALSE),"")</f>
        <v xml:space="preserve"># of door </v>
      </c>
      <c r="I4786" s="264"/>
      <c r="J4786" s="264">
        <v>3</v>
      </c>
      <c r="K4786" s="264" t="s">
        <v>8280</v>
      </c>
      <c r="L4786" s="282" t="s">
        <v>13</v>
      </c>
      <c r="M4786" s="282" t="s">
        <v>14</v>
      </c>
      <c r="N4786" s="264" t="s">
        <v>309</v>
      </c>
      <c r="O4786" s="264" t="s">
        <v>1606</v>
      </c>
      <c r="P4786" s="264" t="s">
        <v>6480</v>
      </c>
      <c r="Q4786" s="283">
        <v>44804</v>
      </c>
      <c r="R4786" s="283">
        <v>44896</v>
      </c>
      <c r="S4786" t="s">
        <v>8452</v>
      </c>
      <c r="T4786" s="267"/>
      <c r="U4786" s="267"/>
      <c r="V4786" s="267"/>
      <c r="W4786" s="267"/>
      <c r="X4786" s="268"/>
      <c r="Y4786" s="284" t="s">
        <v>8641</v>
      </c>
      <c r="Z4786" s="285" t="s">
        <v>8642</v>
      </c>
      <c r="AA4786" s="286" t="s">
        <v>8643</v>
      </c>
      <c r="AB4786" s="287" t="str">
        <f>_xlfn.IFNA(IF(Table[[#This Row],[Programme Partner]]&lt;&gt;Table[[#This Row],[Implementing Partner]],CONCATENATE(Table[[#This Row],[Programme Partner]],"-",Table[[#This Row],[Implementing Partner]]),Table[[#This Row],[Programme Partner]]),"")</f>
        <v>UNHCR-NGOF</v>
      </c>
    </row>
    <row r="4787" spans="1:28" ht="16.5" customHeight="1">
      <c r="A4787" s="183">
        <v>5237</v>
      </c>
      <c r="B4787" s="264" t="s">
        <v>5273</v>
      </c>
      <c r="C4787" s="265" t="s">
        <v>5184</v>
      </c>
      <c r="D4787" s="266" t="s">
        <v>5273</v>
      </c>
      <c r="E4787" s="264" t="s">
        <v>27</v>
      </c>
      <c r="F4787" s="264" t="s">
        <v>8012</v>
      </c>
      <c r="G4787" s="281" t="s">
        <v>8370</v>
      </c>
      <c r="H4787" s="264" t="str">
        <f>IFERROR(VLOOKUP(Table[[#This Row],[Activity Details of Assistance]],WHAT!E:F,2,FALSE),"")</f>
        <v xml:space="preserve"># of door </v>
      </c>
      <c r="I4787" s="264"/>
      <c r="J4787" s="264">
        <v>5</v>
      </c>
      <c r="K4787" s="264" t="s">
        <v>8280</v>
      </c>
      <c r="L4787" s="282" t="s">
        <v>13</v>
      </c>
      <c r="M4787" s="282" t="s">
        <v>14</v>
      </c>
      <c r="N4787" s="264" t="s">
        <v>309</v>
      </c>
      <c r="O4787" s="264" t="s">
        <v>1607</v>
      </c>
      <c r="P4787" s="264" t="s">
        <v>4710</v>
      </c>
      <c r="Q4787" s="283">
        <v>44742</v>
      </c>
      <c r="R4787" s="283">
        <v>44896</v>
      </c>
      <c r="S4787" t="s">
        <v>8452</v>
      </c>
      <c r="T4787" s="267"/>
      <c r="U4787" s="267"/>
      <c r="V4787" s="267"/>
      <c r="W4787" s="267"/>
      <c r="X4787" s="268"/>
      <c r="Y4787" s="284" t="s">
        <v>8641</v>
      </c>
      <c r="Z4787" s="285" t="s">
        <v>8642</v>
      </c>
      <c r="AA4787" s="286" t="s">
        <v>8643</v>
      </c>
      <c r="AB4787" s="287" t="str">
        <f>_xlfn.IFNA(IF(Table[[#This Row],[Programme Partner]]&lt;&gt;Table[[#This Row],[Implementing Partner]],CONCATENATE(Table[[#This Row],[Programme Partner]],"-",Table[[#This Row],[Implementing Partner]]),Table[[#This Row],[Programme Partner]]),"")</f>
        <v>UNHCR-NGOF</v>
      </c>
    </row>
    <row r="4788" spans="1:28" ht="16.5" customHeight="1">
      <c r="A4788" s="183">
        <v>5238</v>
      </c>
      <c r="B4788" s="264" t="s">
        <v>5273</v>
      </c>
      <c r="C4788" s="265" t="s">
        <v>5184</v>
      </c>
      <c r="D4788" s="266" t="s">
        <v>5273</v>
      </c>
      <c r="E4788" s="264" t="s">
        <v>27</v>
      </c>
      <c r="F4788" s="264" t="s">
        <v>8012</v>
      </c>
      <c r="G4788" s="281" t="s">
        <v>8365</v>
      </c>
      <c r="H4788" s="264" t="str">
        <f>IFERROR(VLOOKUP(Table[[#This Row],[Activity Details of Assistance]],WHAT!E:F,2,FALSE),"")</f>
        <v># of door</v>
      </c>
      <c r="I4788" s="264"/>
      <c r="J4788" s="264">
        <v>34</v>
      </c>
      <c r="K4788" s="264" t="s">
        <v>8280</v>
      </c>
      <c r="L4788" s="282" t="s">
        <v>13</v>
      </c>
      <c r="M4788" s="282" t="s">
        <v>14</v>
      </c>
      <c r="N4788" s="264" t="s">
        <v>309</v>
      </c>
      <c r="O4788" s="264" t="s">
        <v>1607</v>
      </c>
      <c r="P4788" s="264" t="s">
        <v>4710</v>
      </c>
      <c r="Q4788" s="283">
        <v>44742</v>
      </c>
      <c r="R4788" s="283">
        <v>44896</v>
      </c>
      <c r="S4788" t="s">
        <v>8452</v>
      </c>
      <c r="T4788" s="267"/>
      <c r="U4788" s="267"/>
      <c r="V4788" s="267"/>
      <c r="W4788" s="267"/>
      <c r="X4788" s="268"/>
      <c r="Y4788" s="284" t="s">
        <v>8641</v>
      </c>
      <c r="Z4788" s="285" t="s">
        <v>8642</v>
      </c>
      <c r="AA4788" s="286" t="s">
        <v>8643</v>
      </c>
      <c r="AB4788" s="287" t="str">
        <f>_xlfn.IFNA(IF(Table[[#This Row],[Programme Partner]]&lt;&gt;Table[[#This Row],[Implementing Partner]],CONCATENATE(Table[[#This Row],[Programme Partner]],"-",Table[[#This Row],[Implementing Partner]]),Table[[#This Row],[Programme Partner]]),"")</f>
        <v>UNHCR-NGOF</v>
      </c>
    </row>
    <row r="4789" spans="1:28" ht="16.5" customHeight="1">
      <c r="A4789" s="183">
        <v>5239</v>
      </c>
      <c r="B4789" s="264" t="s">
        <v>5273</v>
      </c>
      <c r="C4789" s="265" t="s">
        <v>5184</v>
      </c>
      <c r="D4789" s="266" t="s">
        <v>5273</v>
      </c>
      <c r="E4789" s="264" t="s">
        <v>27</v>
      </c>
      <c r="F4789" s="264" t="s">
        <v>8012</v>
      </c>
      <c r="G4789" s="281" t="s">
        <v>8356</v>
      </c>
      <c r="H4789" s="264" t="str">
        <f>IFERROR(VLOOKUP(Table[[#This Row],[Activity Details of Assistance]],WHAT!E:F,2,FALSE),"")</f>
        <v># of FSM Site</v>
      </c>
      <c r="I4789" s="264"/>
      <c r="J4789" s="264">
        <v>8</v>
      </c>
      <c r="K4789" s="264" t="s">
        <v>8280</v>
      </c>
      <c r="L4789" s="282" t="s">
        <v>13</v>
      </c>
      <c r="M4789" s="282" t="s">
        <v>14</v>
      </c>
      <c r="N4789" s="264" t="s">
        <v>309</v>
      </c>
      <c r="O4789" s="264" t="s">
        <v>1607</v>
      </c>
      <c r="P4789" s="264" t="s">
        <v>4710</v>
      </c>
      <c r="Q4789" s="283">
        <v>44804</v>
      </c>
      <c r="R4789" s="283">
        <v>44896</v>
      </c>
      <c r="S4789" t="s">
        <v>8452</v>
      </c>
      <c r="T4789" s="267"/>
      <c r="U4789" s="267"/>
      <c r="V4789" s="267"/>
      <c r="W4789" s="267"/>
      <c r="X4789" s="268"/>
      <c r="Y4789" s="284" t="s">
        <v>8641</v>
      </c>
      <c r="Z4789" s="285" t="s">
        <v>8642</v>
      </c>
      <c r="AA4789" s="286" t="s">
        <v>8643</v>
      </c>
      <c r="AB4789" s="287" t="str">
        <f>_xlfn.IFNA(IF(Table[[#This Row],[Programme Partner]]&lt;&gt;Table[[#This Row],[Implementing Partner]],CONCATENATE(Table[[#This Row],[Programme Partner]],"-",Table[[#This Row],[Implementing Partner]]),Table[[#This Row],[Programme Partner]]),"")</f>
        <v>UNHCR-NGOF</v>
      </c>
    </row>
    <row r="4790" spans="1:28" ht="16.5" customHeight="1">
      <c r="A4790" s="183">
        <v>5240</v>
      </c>
      <c r="B4790" s="264" t="s">
        <v>5273</v>
      </c>
      <c r="C4790" s="265" t="s">
        <v>5184</v>
      </c>
      <c r="D4790" s="266" t="s">
        <v>5273</v>
      </c>
      <c r="E4790" s="264" t="s">
        <v>27</v>
      </c>
      <c r="F4790" s="264" t="s">
        <v>8012</v>
      </c>
      <c r="G4790" s="281" t="s">
        <v>8359</v>
      </c>
      <c r="H4790" s="264" t="str">
        <f>IFERROR(VLOOKUP(Table[[#This Row],[Activity Details of Assistance]],WHAT!E:F,2,FALSE),"")</f>
        <v># of FSM Site</v>
      </c>
      <c r="I4790" s="264"/>
      <c r="J4790" s="264">
        <v>4</v>
      </c>
      <c r="K4790" s="264" t="s">
        <v>8280</v>
      </c>
      <c r="L4790" s="282" t="s">
        <v>13</v>
      </c>
      <c r="M4790" s="282" t="s">
        <v>14</v>
      </c>
      <c r="N4790" s="264" t="s">
        <v>309</v>
      </c>
      <c r="O4790" s="264" t="s">
        <v>1607</v>
      </c>
      <c r="P4790" s="264" t="s">
        <v>4710</v>
      </c>
      <c r="Q4790" s="283">
        <v>44804</v>
      </c>
      <c r="R4790" s="283">
        <v>44896</v>
      </c>
      <c r="S4790" t="s">
        <v>8452</v>
      </c>
      <c r="T4790" s="267"/>
      <c r="U4790" s="267"/>
      <c r="V4790" s="267"/>
      <c r="W4790" s="267"/>
      <c r="X4790" s="268"/>
      <c r="Y4790" s="284" t="s">
        <v>8641</v>
      </c>
      <c r="Z4790" s="285" t="s">
        <v>8642</v>
      </c>
      <c r="AA4790" s="286" t="s">
        <v>8643</v>
      </c>
      <c r="AB4790" s="287" t="str">
        <f>_xlfn.IFNA(IF(Table[[#This Row],[Programme Partner]]&lt;&gt;Table[[#This Row],[Implementing Partner]],CONCATENATE(Table[[#This Row],[Programme Partner]],"-",Table[[#This Row],[Implementing Partner]]),Table[[#This Row],[Programme Partner]]),"")</f>
        <v>UNHCR-NGOF</v>
      </c>
    </row>
    <row r="4791" spans="1:28" ht="16.5" customHeight="1">
      <c r="A4791" s="183">
        <v>5241</v>
      </c>
      <c r="B4791" s="264" t="s">
        <v>5273</v>
      </c>
      <c r="C4791" s="265" t="s">
        <v>5184</v>
      </c>
      <c r="D4791" s="266" t="s">
        <v>5273</v>
      </c>
      <c r="E4791" s="264" t="s">
        <v>27</v>
      </c>
      <c r="F4791" s="264" t="s">
        <v>8012</v>
      </c>
      <c r="G4791" s="195" t="s">
        <v>8586</v>
      </c>
      <c r="H4791" s="264" t="str">
        <f>IFERROR(VLOOKUP(Table[[#This Row],[Activity Details of Assistance]],WHAT!E:F,2,FALSE),"")</f>
        <v># of door</v>
      </c>
      <c r="I4791" s="264"/>
      <c r="J4791" s="264">
        <v>309</v>
      </c>
      <c r="K4791" s="264" t="s">
        <v>8280</v>
      </c>
      <c r="L4791" s="282" t="s">
        <v>13</v>
      </c>
      <c r="M4791" s="282" t="s">
        <v>14</v>
      </c>
      <c r="N4791" s="264" t="s">
        <v>309</v>
      </c>
      <c r="O4791" s="264" t="s">
        <v>1607</v>
      </c>
      <c r="P4791" s="264" t="s">
        <v>4710</v>
      </c>
      <c r="Q4791" s="283">
        <v>44804</v>
      </c>
      <c r="R4791" s="283">
        <v>44896</v>
      </c>
      <c r="S4791" t="s">
        <v>8452</v>
      </c>
      <c r="T4791" s="267"/>
      <c r="U4791" s="267"/>
      <c r="V4791" s="267"/>
      <c r="W4791" s="267"/>
      <c r="X4791" s="268"/>
      <c r="Y4791" s="284" t="s">
        <v>8641</v>
      </c>
      <c r="Z4791" s="285" t="s">
        <v>8642</v>
      </c>
      <c r="AA4791" s="286" t="s">
        <v>8643</v>
      </c>
      <c r="AB4791" s="287" t="str">
        <f>_xlfn.IFNA(IF(Table[[#This Row],[Programme Partner]]&lt;&gt;Table[[#This Row],[Implementing Partner]],CONCATENATE(Table[[#This Row],[Programme Partner]],"-",Table[[#This Row],[Implementing Partner]]),Table[[#This Row],[Programme Partner]]),"")</f>
        <v>UNHCR-NGOF</v>
      </c>
    </row>
    <row r="4792" spans="1:28" ht="16.5" customHeight="1">
      <c r="A4792" s="183">
        <v>5242</v>
      </c>
      <c r="B4792" s="264" t="s">
        <v>5273</v>
      </c>
      <c r="C4792" s="265" t="s">
        <v>5184</v>
      </c>
      <c r="D4792" s="266" t="s">
        <v>5273</v>
      </c>
      <c r="E4792" s="264" t="s">
        <v>27</v>
      </c>
      <c r="F4792" s="264" t="s">
        <v>8012</v>
      </c>
      <c r="G4792" s="195" t="s">
        <v>8586</v>
      </c>
      <c r="H4792" s="264" t="str">
        <f>IFERROR(VLOOKUP(Table[[#This Row],[Activity Details of Assistance]],WHAT!E:F,2,FALSE),"")</f>
        <v># of door</v>
      </c>
      <c r="I4792" s="264"/>
      <c r="J4792" s="264">
        <v>7</v>
      </c>
      <c r="K4792" s="264" t="s">
        <v>8280</v>
      </c>
      <c r="L4792" s="282" t="s">
        <v>13</v>
      </c>
      <c r="M4792" s="282" t="s">
        <v>14</v>
      </c>
      <c r="N4792" s="264" t="s">
        <v>309</v>
      </c>
      <c r="O4792" s="264" t="s">
        <v>1607</v>
      </c>
      <c r="P4792" s="264" t="s">
        <v>4710</v>
      </c>
      <c r="Q4792" s="283">
        <v>44804</v>
      </c>
      <c r="R4792" s="283">
        <v>44896</v>
      </c>
      <c r="S4792" t="s">
        <v>8452</v>
      </c>
      <c r="T4792" s="267"/>
      <c r="U4792" s="267"/>
      <c r="V4792" s="267"/>
      <c r="W4792" s="267"/>
      <c r="X4792" s="268" t="s">
        <v>5756</v>
      </c>
      <c r="Y4792" s="284" t="s">
        <v>8641</v>
      </c>
      <c r="Z4792" s="285" t="s">
        <v>8642</v>
      </c>
      <c r="AA4792" s="286" t="s">
        <v>8643</v>
      </c>
      <c r="AB4792" s="287" t="str">
        <f>_xlfn.IFNA(IF(Table[[#This Row],[Programme Partner]]&lt;&gt;Table[[#This Row],[Implementing Partner]],CONCATENATE(Table[[#This Row],[Programme Partner]],"-",Table[[#This Row],[Implementing Partner]]),Table[[#This Row],[Programme Partner]]),"")</f>
        <v>UNHCR-NGOF</v>
      </c>
    </row>
    <row r="4793" spans="1:28" ht="16.5" customHeight="1">
      <c r="A4793" s="183">
        <v>5243</v>
      </c>
      <c r="B4793" s="264" t="s">
        <v>5273</v>
      </c>
      <c r="C4793" s="265" t="s">
        <v>5184</v>
      </c>
      <c r="D4793" s="266" t="s">
        <v>5273</v>
      </c>
      <c r="E4793" s="264" t="s">
        <v>27</v>
      </c>
      <c r="F4793" s="264" t="s">
        <v>8012</v>
      </c>
      <c r="G4793" s="281" t="s">
        <v>8357</v>
      </c>
      <c r="H4793" s="264" t="str">
        <f>IFERROR(VLOOKUP(Table[[#This Row],[Activity Details of Assistance]],WHAT!E:F,2,FALSE),"")</f>
        <v># of door</v>
      </c>
      <c r="I4793" s="264"/>
      <c r="J4793" s="264">
        <v>502</v>
      </c>
      <c r="K4793" s="264" t="s">
        <v>8280</v>
      </c>
      <c r="L4793" s="282" t="s">
        <v>13</v>
      </c>
      <c r="M4793" s="282" t="s">
        <v>14</v>
      </c>
      <c r="N4793" s="264" t="s">
        <v>309</v>
      </c>
      <c r="O4793" s="264" t="s">
        <v>1607</v>
      </c>
      <c r="P4793" s="264" t="s">
        <v>4710</v>
      </c>
      <c r="Q4793" s="283">
        <v>44804</v>
      </c>
      <c r="R4793" s="283">
        <v>44896</v>
      </c>
      <c r="S4793" t="s">
        <v>8452</v>
      </c>
      <c r="T4793" s="267"/>
      <c r="U4793" s="267"/>
      <c r="V4793" s="267"/>
      <c r="W4793" s="267"/>
      <c r="X4793" s="268"/>
      <c r="Y4793" s="284" t="s">
        <v>8641</v>
      </c>
      <c r="Z4793" s="285" t="s">
        <v>8642</v>
      </c>
      <c r="AA4793" s="286" t="s">
        <v>8643</v>
      </c>
      <c r="AB4793" s="287" t="str">
        <f>_xlfn.IFNA(IF(Table[[#This Row],[Programme Partner]]&lt;&gt;Table[[#This Row],[Implementing Partner]],CONCATENATE(Table[[#This Row],[Programme Partner]],"-",Table[[#This Row],[Implementing Partner]]),Table[[#This Row],[Programme Partner]]),"")</f>
        <v>UNHCR-NGOF</v>
      </c>
    </row>
    <row r="4794" spans="1:28" ht="16.5" customHeight="1">
      <c r="A4794" s="183">
        <v>5244</v>
      </c>
      <c r="B4794" s="264" t="s">
        <v>5273</v>
      </c>
      <c r="C4794" s="265" t="s">
        <v>5184</v>
      </c>
      <c r="D4794" s="266" t="s">
        <v>5273</v>
      </c>
      <c r="E4794" s="264" t="s">
        <v>27</v>
      </c>
      <c r="F4794" s="264" t="s">
        <v>8012</v>
      </c>
      <c r="G4794" s="281" t="s">
        <v>8357</v>
      </c>
      <c r="H4794" s="264" t="str">
        <f>IFERROR(VLOOKUP(Table[[#This Row],[Activity Details of Assistance]],WHAT!E:F,2,FALSE),"")</f>
        <v># of door</v>
      </c>
      <c r="I4794" s="264"/>
      <c r="J4794" s="264">
        <v>51</v>
      </c>
      <c r="K4794" s="264" t="s">
        <v>8280</v>
      </c>
      <c r="L4794" s="282" t="s">
        <v>13</v>
      </c>
      <c r="M4794" s="282" t="s">
        <v>14</v>
      </c>
      <c r="N4794" s="264" t="s">
        <v>309</v>
      </c>
      <c r="O4794" s="264" t="s">
        <v>1607</v>
      </c>
      <c r="P4794" s="264" t="s">
        <v>4710</v>
      </c>
      <c r="Q4794" s="283">
        <v>44804</v>
      </c>
      <c r="R4794" s="283">
        <v>44896</v>
      </c>
      <c r="S4794" t="s">
        <v>8452</v>
      </c>
      <c r="T4794" s="267"/>
      <c r="U4794" s="267"/>
      <c r="V4794" s="267"/>
      <c r="W4794" s="267"/>
      <c r="X4794" s="268"/>
      <c r="Y4794" s="284" t="s">
        <v>8641</v>
      </c>
      <c r="Z4794" s="285" t="s">
        <v>8642</v>
      </c>
      <c r="AA4794" s="286" t="s">
        <v>8643</v>
      </c>
      <c r="AB4794" s="287" t="str">
        <f>_xlfn.IFNA(IF(Table[[#This Row],[Programme Partner]]&lt;&gt;Table[[#This Row],[Implementing Partner]],CONCATENATE(Table[[#This Row],[Programme Partner]],"-",Table[[#This Row],[Implementing Partner]]),Table[[#This Row],[Programme Partner]]),"")</f>
        <v>UNHCR-NGOF</v>
      </c>
    </row>
    <row r="4795" spans="1:28" ht="16.5" customHeight="1">
      <c r="A4795" s="183">
        <v>5245</v>
      </c>
      <c r="B4795" s="264" t="s">
        <v>5273</v>
      </c>
      <c r="C4795" s="265" t="s">
        <v>5184</v>
      </c>
      <c r="D4795" s="266" t="s">
        <v>5273</v>
      </c>
      <c r="E4795" s="264" t="s">
        <v>27</v>
      </c>
      <c r="F4795" s="264" t="s">
        <v>8012</v>
      </c>
      <c r="G4795" s="281" t="s">
        <v>8365</v>
      </c>
      <c r="H4795" s="264" t="str">
        <f>IFERROR(VLOOKUP(Table[[#This Row],[Activity Details of Assistance]],WHAT!E:F,2,FALSE),"")</f>
        <v># of door</v>
      </c>
      <c r="I4795" s="264"/>
      <c r="J4795" s="264">
        <v>3</v>
      </c>
      <c r="K4795" s="264" t="s">
        <v>8280</v>
      </c>
      <c r="L4795" s="282" t="s">
        <v>13</v>
      </c>
      <c r="M4795" s="282" t="s">
        <v>14</v>
      </c>
      <c r="N4795" s="264" t="s">
        <v>307</v>
      </c>
      <c r="O4795" s="264" t="s">
        <v>1599</v>
      </c>
      <c r="P4795" s="264" t="s">
        <v>5697</v>
      </c>
      <c r="Q4795" s="283">
        <v>44804</v>
      </c>
      <c r="R4795" s="283">
        <v>44896</v>
      </c>
      <c r="S4795" t="s">
        <v>8452</v>
      </c>
      <c r="T4795" s="267"/>
      <c r="U4795" s="267"/>
      <c r="V4795" s="267"/>
      <c r="W4795" s="267"/>
      <c r="X4795" s="268"/>
      <c r="Y4795" s="284" t="s">
        <v>8641</v>
      </c>
      <c r="Z4795" s="285" t="s">
        <v>8642</v>
      </c>
      <c r="AA4795" s="286" t="s">
        <v>8643</v>
      </c>
      <c r="AB4795" s="287" t="str">
        <f>_xlfn.IFNA(IF(Table[[#This Row],[Programme Partner]]&lt;&gt;Table[[#This Row],[Implementing Partner]],CONCATENATE(Table[[#This Row],[Programme Partner]],"-",Table[[#This Row],[Implementing Partner]]),Table[[#This Row],[Programme Partner]]),"")</f>
        <v>UNHCR-NGOF</v>
      </c>
    </row>
    <row r="4796" spans="1:28" ht="16.5" customHeight="1">
      <c r="A4796" s="183">
        <v>5246</v>
      </c>
      <c r="B4796" s="264" t="s">
        <v>5273</v>
      </c>
      <c r="C4796" s="265" t="s">
        <v>5184</v>
      </c>
      <c r="D4796" s="266" t="s">
        <v>5273</v>
      </c>
      <c r="E4796" s="264" t="s">
        <v>27</v>
      </c>
      <c r="F4796" s="264" t="s">
        <v>8012</v>
      </c>
      <c r="G4796" s="195" t="s">
        <v>8585</v>
      </c>
      <c r="H4796" s="264" t="str">
        <f>IFERROR(VLOOKUP(Table[[#This Row],[Activity Details of Assistance]],WHAT!E:F,2,FALSE),"")</f>
        <v xml:space="preserve"># of door </v>
      </c>
      <c r="I4796" s="264"/>
      <c r="J4796" s="264">
        <v>17</v>
      </c>
      <c r="K4796" s="264" t="s">
        <v>8280</v>
      </c>
      <c r="L4796" s="282" t="s">
        <v>13</v>
      </c>
      <c r="M4796" s="282" t="s">
        <v>14</v>
      </c>
      <c r="N4796" s="264" t="s">
        <v>307</v>
      </c>
      <c r="O4796" s="264" t="s">
        <v>1599</v>
      </c>
      <c r="P4796" s="264" t="s">
        <v>5697</v>
      </c>
      <c r="Q4796" s="283">
        <v>44620</v>
      </c>
      <c r="R4796" s="283">
        <v>44896</v>
      </c>
      <c r="S4796" t="s">
        <v>8452</v>
      </c>
      <c r="T4796" s="267"/>
      <c r="U4796" s="267"/>
      <c r="V4796" s="267"/>
      <c r="W4796" s="267"/>
      <c r="X4796" s="268"/>
      <c r="Y4796" s="284" t="s">
        <v>8641</v>
      </c>
      <c r="Z4796" s="285" t="s">
        <v>8642</v>
      </c>
      <c r="AA4796" s="286" t="s">
        <v>8643</v>
      </c>
      <c r="AB4796" s="287" t="str">
        <f>_xlfn.IFNA(IF(Table[[#This Row],[Programme Partner]]&lt;&gt;Table[[#This Row],[Implementing Partner]],CONCATENATE(Table[[#This Row],[Programme Partner]],"-",Table[[#This Row],[Implementing Partner]]),Table[[#This Row],[Programme Partner]]),"")</f>
        <v>UNHCR-NGOF</v>
      </c>
    </row>
    <row r="4797" spans="1:28" ht="16.5" customHeight="1">
      <c r="A4797" s="183">
        <v>5247</v>
      </c>
      <c r="B4797" s="264" t="s">
        <v>5273</v>
      </c>
      <c r="C4797" s="265" t="s">
        <v>5184</v>
      </c>
      <c r="D4797" s="266" t="s">
        <v>5273</v>
      </c>
      <c r="E4797" s="264" t="s">
        <v>27</v>
      </c>
      <c r="F4797" s="264" t="s">
        <v>8012</v>
      </c>
      <c r="G4797" s="195" t="s">
        <v>8585</v>
      </c>
      <c r="H4797" s="264" t="str">
        <f>IFERROR(VLOOKUP(Table[[#This Row],[Activity Details of Assistance]],WHAT!E:F,2,FALSE),"")</f>
        <v xml:space="preserve"># of door </v>
      </c>
      <c r="I4797" s="264"/>
      <c r="J4797" s="264">
        <v>16</v>
      </c>
      <c r="K4797" s="264" t="s">
        <v>8280</v>
      </c>
      <c r="L4797" s="282" t="s">
        <v>13</v>
      </c>
      <c r="M4797" s="282" t="s">
        <v>14</v>
      </c>
      <c r="N4797" s="264" t="s">
        <v>307</v>
      </c>
      <c r="O4797" s="264" t="s">
        <v>1599</v>
      </c>
      <c r="P4797" s="264" t="s">
        <v>5697</v>
      </c>
      <c r="Q4797" s="283">
        <v>44651</v>
      </c>
      <c r="R4797" s="283">
        <v>44896</v>
      </c>
      <c r="S4797" t="s">
        <v>8452</v>
      </c>
      <c r="T4797" s="267"/>
      <c r="U4797" s="267"/>
      <c r="V4797" s="267"/>
      <c r="W4797" s="267"/>
      <c r="X4797" s="268"/>
      <c r="Y4797" s="284" t="s">
        <v>8641</v>
      </c>
      <c r="Z4797" s="285" t="s">
        <v>8642</v>
      </c>
      <c r="AA4797" s="286" t="s">
        <v>8643</v>
      </c>
      <c r="AB4797" s="287" t="str">
        <f>_xlfn.IFNA(IF(Table[[#This Row],[Programme Partner]]&lt;&gt;Table[[#This Row],[Implementing Partner]],CONCATENATE(Table[[#This Row],[Programme Partner]],"-",Table[[#This Row],[Implementing Partner]]),Table[[#This Row],[Programme Partner]]),"")</f>
        <v>UNHCR-NGOF</v>
      </c>
    </row>
    <row r="4798" spans="1:28" ht="16.5" customHeight="1">
      <c r="A4798" s="183">
        <v>5248</v>
      </c>
      <c r="B4798" s="264" t="s">
        <v>5273</v>
      </c>
      <c r="C4798" s="265" t="s">
        <v>5184</v>
      </c>
      <c r="D4798" s="266" t="s">
        <v>5273</v>
      </c>
      <c r="E4798" s="264" t="s">
        <v>27</v>
      </c>
      <c r="F4798" s="264" t="s">
        <v>8012</v>
      </c>
      <c r="G4798" s="195" t="s">
        <v>8585</v>
      </c>
      <c r="H4798" s="264" t="str">
        <f>IFERROR(VLOOKUP(Table[[#This Row],[Activity Details of Assistance]],WHAT!E:F,2,FALSE),"")</f>
        <v xml:space="preserve"># of door </v>
      </c>
      <c r="I4798" s="264"/>
      <c r="J4798" s="264">
        <v>10</v>
      </c>
      <c r="K4798" s="264" t="s">
        <v>8280</v>
      </c>
      <c r="L4798" s="282" t="s">
        <v>13</v>
      </c>
      <c r="M4798" s="282" t="s">
        <v>14</v>
      </c>
      <c r="N4798" s="264" t="s">
        <v>307</v>
      </c>
      <c r="O4798" s="264" t="s">
        <v>1599</v>
      </c>
      <c r="P4798" s="264" t="s">
        <v>5697</v>
      </c>
      <c r="Q4798" s="283">
        <v>44681</v>
      </c>
      <c r="R4798" s="283">
        <v>44896</v>
      </c>
      <c r="S4798" t="s">
        <v>8452</v>
      </c>
      <c r="T4798" s="267"/>
      <c r="U4798" s="267"/>
      <c r="V4798" s="267"/>
      <c r="W4798" s="267"/>
      <c r="X4798" s="268"/>
      <c r="Y4798" s="284" t="s">
        <v>8641</v>
      </c>
      <c r="Z4798" s="285" t="s">
        <v>8642</v>
      </c>
      <c r="AA4798" s="286" t="s">
        <v>8643</v>
      </c>
      <c r="AB4798" s="287" t="str">
        <f>_xlfn.IFNA(IF(Table[[#This Row],[Programme Partner]]&lt;&gt;Table[[#This Row],[Implementing Partner]],CONCATENATE(Table[[#This Row],[Programme Partner]],"-",Table[[#This Row],[Implementing Partner]]),Table[[#This Row],[Programme Partner]]),"")</f>
        <v>UNHCR-NGOF</v>
      </c>
    </row>
    <row r="4799" spans="1:28" ht="16.5" customHeight="1">
      <c r="A4799" s="183">
        <v>5249</v>
      </c>
      <c r="B4799" s="264" t="s">
        <v>5273</v>
      </c>
      <c r="C4799" s="265" t="s">
        <v>5184</v>
      </c>
      <c r="D4799" s="266" t="s">
        <v>5273</v>
      </c>
      <c r="E4799" s="264" t="s">
        <v>27</v>
      </c>
      <c r="F4799" s="264" t="s">
        <v>8012</v>
      </c>
      <c r="G4799" s="195" t="s">
        <v>8585</v>
      </c>
      <c r="H4799" s="264" t="str">
        <f>IFERROR(VLOOKUP(Table[[#This Row],[Activity Details of Assistance]],WHAT!E:F,2,FALSE),"")</f>
        <v xml:space="preserve"># of door </v>
      </c>
      <c r="I4799" s="264"/>
      <c r="J4799" s="264">
        <v>13</v>
      </c>
      <c r="K4799" s="264" t="s">
        <v>8280</v>
      </c>
      <c r="L4799" s="282" t="s">
        <v>13</v>
      </c>
      <c r="M4799" s="282" t="s">
        <v>14</v>
      </c>
      <c r="N4799" s="264" t="s">
        <v>307</v>
      </c>
      <c r="O4799" s="264" t="s">
        <v>1599</v>
      </c>
      <c r="P4799" s="264" t="s">
        <v>5697</v>
      </c>
      <c r="Q4799" s="283">
        <v>44712</v>
      </c>
      <c r="R4799" s="283">
        <v>44896</v>
      </c>
      <c r="S4799" t="s">
        <v>8452</v>
      </c>
      <c r="T4799" s="267"/>
      <c r="U4799" s="267"/>
      <c r="V4799" s="267"/>
      <c r="W4799" s="267"/>
      <c r="X4799" s="268"/>
      <c r="Y4799" s="284" t="s">
        <v>8641</v>
      </c>
      <c r="Z4799" s="285" t="s">
        <v>8642</v>
      </c>
      <c r="AA4799" s="286" t="s">
        <v>8643</v>
      </c>
      <c r="AB4799" s="287" t="str">
        <f>_xlfn.IFNA(IF(Table[[#This Row],[Programme Partner]]&lt;&gt;Table[[#This Row],[Implementing Partner]],CONCATENATE(Table[[#This Row],[Programme Partner]],"-",Table[[#This Row],[Implementing Partner]]),Table[[#This Row],[Programme Partner]]),"")</f>
        <v>UNHCR-NGOF</v>
      </c>
    </row>
    <row r="4800" spans="1:28" ht="16.5" customHeight="1">
      <c r="A4800" s="183">
        <v>5250</v>
      </c>
      <c r="B4800" s="264" t="s">
        <v>5273</v>
      </c>
      <c r="C4800" s="265" t="s">
        <v>5184</v>
      </c>
      <c r="D4800" s="266" t="s">
        <v>5273</v>
      </c>
      <c r="E4800" s="264" t="s">
        <v>27</v>
      </c>
      <c r="F4800" s="264" t="s">
        <v>8012</v>
      </c>
      <c r="G4800" s="195" t="s">
        <v>8585</v>
      </c>
      <c r="H4800" s="264" t="str">
        <f>IFERROR(VLOOKUP(Table[[#This Row],[Activity Details of Assistance]],WHAT!E:F,2,FALSE),"")</f>
        <v xml:space="preserve"># of door </v>
      </c>
      <c r="I4800" s="264"/>
      <c r="J4800" s="264">
        <v>28</v>
      </c>
      <c r="K4800" s="264" t="s">
        <v>8280</v>
      </c>
      <c r="L4800" s="282" t="s">
        <v>13</v>
      </c>
      <c r="M4800" s="282" t="s">
        <v>14</v>
      </c>
      <c r="N4800" s="264" t="s">
        <v>307</v>
      </c>
      <c r="O4800" s="264" t="s">
        <v>1599</v>
      </c>
      <c r="P4800" s="264" t="s">
        <v>5697</v>
      </c>
      <c r="Q4800" s="283">
        <v>44742</v>
      </c>
      <c r="R4800" s="283">
        <v>44896</v>
      </c>
      <c r="S4800" t="s">
        <v>8452</v>
      </c>
      <c r="T4800" s="267"/>
      <c r="U4800" s="267"/>
      <c r="V4800" s="267"/>
      <c r="W4800" s="267"/>
      <c r="X4800" s="268"/>
      <c r="Y4800" s="284" t="s">
        <v>8641</v>
      </c>
      <c r="Z4800" s="285" t="s">
        <v>8642</v>
      </c>
      <c r="AA4800" s="286" t="s">
        <v>8643</v>
      </c>
      <c r="AB4800" s="287" t="str">
        <f>_xlfn.IFNA(IF(Table[[#This Row],[Programme Partner]]&lt;&gt;Table[[#This Row],[Implementing Partner]],CONCATENATE(Table[[#This Row],[Programme Partner]],"-",Table[[#This Row],[Implementing Partner]]),Table[[#This Row],[Programme Partner]]),"")</f>
        <v>UNHCR-NGOF</v>
      </c>
    </row>
    <row r="4801" spans="1:28" ht="16.5" customHeight="1">
      <c r="A4801" s="183">
        <v>5251</v>
      </c>
      <c r="B4801" s="264" t="s">
        <v>5273</v>
      </c>
      <c r="C4801" s="265" t="s">
        <v>5184</v>
      </c>
      <c r="D4801" s="266" t="s">
        <v>5273</v>
      </c>
      <c r="E4801" s="264" t="s">
        <v>27</v>
      </c>
      <c r="F4801" s="264" t="s">
        <v>8012</v>
      </c>
      <c r="G4801" s="195" t="s">
        <v>8585</v>
      </c>
      <c r="H4801" s="264" t="str">
        <f>IFERROR(VLOOKUP(Table[[#This Row],[Activity Details of Assistance]],WHAT!E:F,2,FALSE),"")</f>
        <v xml:space="preserve"># of door </v>
      </c>
      <c r="I4801" s="264"/>
      <c r="J4801" s="264">
        <v>54</v>
      </c>
      <c r="K4801" s="264" t="s">
        <v>8280</v>
      </c>
      <c r="L4801" s="282" t="s">
        <v>13</v>
      </c>
      <c r="M4801" s="282" t="s">
        <v>14</v>
      </c>
      <c r="N4801" s="264" t="s">
        <v>307</v>
      </c>
      <c r="O4801" s="264" t="s">
        <v>1599</v>
      </c>
      <c r="P4801" s="264" t="s">
        <v>5697</v>
      </c>
      <c r="Q4801" s="283">
        <v>44773</v>
      </c>
      <c r="R4801" s="283">
        <v>44896</v>
      </c>
      <c r="S4801" t="s">
        <v>8452</v>
      </c>
      <c r="T4801" s="267"/>
      <c r="U4801" s="267"/>
      <c r="V4801" s="267"/>
      <c r="W4801" s="267"/>
      <c r="X4801" s="268"/>
      <c r="Y4801" s="284" t="s">
        <v>8641</v>
      </c>
      <c r="Z4801" s="285" t="s">
        <v>8642</v>
      </c>
      <c r="AA4801" s="286" t="s">
        <v>8643</v>
      </c>
      <c r="AB4801" s="287" t="str">
        <f>_xlfn.IFNA(IF(Table[[#This Row],[Programme Partner]]&lt;&gt;Table[[#This Row],[Implementing Partner]],CONCATENATE(Table[[#This Row],[Programme Partner]],"-",Table[[#This Row],[Implementing Partner]]),Table[[#This Row],[Programme Partner]]),"")</f>
        <v>UNHCR-NGOF</v>
      </c>
    </row>
    <row r="4802" spans="1:28" ht="16.5" customHeight="1">
      <c r="A4802" s="183">
        <v>5252</v>
      </c>
      <c r="B4802" s="264" t="s">
        <v>5273</v>
      </c>
      <c r="C4802" s="265" t="s">
        <v>5184</v>
      </c>
      <c r="D4802" s="266" t="s">
        <v>5273</v>
      </c>
      <c r="E4802" s="264" t="s">
        <v>27</v>
      </c>
      <c r="F4802" s="264" t="s">
        <v>8012</v>
      </c>
      <c r="G4802" s="195" t="s">
        <v>8585</v>
      </c>
      <c r="H4802" s="264" t="str">
        <f>IFERROR(VLOOKUP(Table[[#This Row],[Activity Details of Assistance]],WHAT!E:F,2,FALSE),"")</f>
        <v xml:space="preserve"># of door </v>
      </c>
      <c r="I4802" s="264"/>
      <c r="J4802" s="264">
        <v>63</v>
      </c>
      <c r="K4802" s="264" t="s">
        <v>8280</v>
      </c>
      <c r="L4802" s="282" t="s">
        <v>13</v>
      </c>
      <c r="M4802" s="282" t="s">
        <v>14</v>
      </c>
      <c r="N4802" s="264" t="s">
        <v>307</v>
      </c>
      <c r="O4802" s="264" t="s">
        <v>1599</v>
      </c>
      <c r="P4802" s="264" t="s">
        <v>5697</v>
      </c>
      <c r="Q4802" s="283">
        <v>44804</v>
      </c>
      <c r="R4802" s="283">
        <v>44896</v>
      </c>
      <c r="S4802" t="s">
        <v>8452</v>
      </c>
      <c r="T4802" s="267"/>
      <c r="U4802" s="267"/>
      <c r="V4802" s="267"/>
      <c r="W4802" s="267"/>
      <c r="X4802" s="268"/>
      <c r="Y4802" s="284" t="s">
        <v>8641</v>
      </c>
      <c r="Z4802" s="285" t="s">
        <v>8642</v>
      </c>
      <c r="AA4802" s="286" t="s">
        <v>8643</v>
      </c>
      <c r="AB4802" s="287" t="str">
        <f>_xlfn.IFNA(IF(Table[[#This Row],[Programme Partner]]&lt;&gt;Table[[#This Row],[Implementing Partner]],CONCATENATE(Table[[#This Row],[Programme Partner]],"-",Table[[#This Row],[Implementing Partner]]),Table[[#This Row],[Programme Partner]]),"")</f>
        <v>UNHCR-NGOF</v>
      </c>
    </row>
    <row r="4803" spans="1:28" ht="16.5" customHeight="1">
      <c r="A4803" s="183">
        <v>5253</v>
      </c>
      <c r="B4803" s="264" t="s">
        <v>5273</v>
      </c>
      <c r="C4803" s="265" t="s">
        <v>5184</v>
      </c>
      <c r="D4803" s="266" t="s">
        <v>5273</v>
      </c>
      <c r="E4803" s="264" t="s">
        <v>27</v>
      </c>
      <c r="F4803" s="264" t="s">
        <v>8012</v>
      </c>
      <c r="G4803" s="281" t="s">
        <v>8356</v>
      </c>
      <c r="H4803" s="264" t="str">
        <f>IFERROR(VLOOKUP(Table[[#This Row],[Activity Details of Assistance]],WHAT!E:F,2,FALSE),"")</f>
        <v># of FSM Site</v>
      </c>
      <c r="I4803" s="264"/>
      <c r="J4803" s="264">
        <v>1</v>
      </c>
      <c r="K4803" s="264" t="s">
        <v>8280</v>
      </c>
      <c r="L4803" s="282" t="s">
        <v>13</v>
      </c>
      <c r="M4803" s="282" t="s">
        <v>14</v>
      </c>
      <c r="N4803" s="264" t="s">
        <v>307</v>
      </c>
      <c r="O4803" s="264" t="s">
        <v>1599</v>
      </c>
      <c r="P4803" s="264" t="s">
        <v>5697</v>
      </c>
      <c r="Q4803" s="283">
        <v>44804</v>
      </c>
      <c r="R4803" s="283">
        <v>44896</v>
      </c>
      <c r="S4803" t="s">
        <v>8452</v>
      </c>
      <c r="T4803" s="267"/>
      <c r="U4803" s="267"/>
      <c r="V4803" s="267"/>
      <c r="W4803" s="267"/>
      <c r="X4803" s="268"/>
      <c r="Y4803" s="284" t="s">
        <v>8641</v>
      </c>
      <c r="Z4803" s="285" t="s">
        <v>8642</v>
      </c>
      <c r="AA4803" s="286" t="s">
        <v>8643</v>
      </c>
      <c r="AB4803" s="287" t="str">
        <f>_xlfn.IFNA(IF(Table[[#This Row],[Programme Partner]]&lt;&gt;Table[[#This Row],[Implementing Partner]],CONCATENATE(Table[[#This Row],[Programme Partner]],"-",Table[[#This Row],[Implementing Partner]]),Table[[#This Row],[Programme Partner]]),"")</f>
        <v>UNHCR-NGOF</v>
      </c>
    </row>
    <row r="4804" spans="1:28" ht="16.5" customHeight="1">
      <c r="A4804" s="183">
        <v>5254</v>
      </c>
      <c r="B4804" s="264" t="s">
        <v>5273</v>
      </c>
      <c r="C4804" s="265" t="s">
        <v>5184</v>
      </c>
      <c r="D4804" s="266" t="s">
        <v>5273</v>
      </c>
      <c r="E4804" s="264" t="s">
        <v>27</v>
      </c>
      <c r="F4804" s="264" t="s">
        <v>8012</v>
      </c>
      <c r="G4804" s="281" t="s">
        <v>8359</v>
      </c>
      <c r="H4804" s="264" t="str">
        <f>IFERROR(VLOOKUP(Table[[#This Row],[Activity Details of Assistance]],WHAT!E:F,2,FALSE),"")</f>
        <v># of FSM Site</v>
      </c>
      <c r="I4804" s="264"/>
      <c r="J4804" s="264">
        <v>1</v>
      </c>
      <c r="K4804" s="264" t="s">
        <v>8280</v>
      </c>
      <c r="L4804" s="282" t="s">
        <v>13</v>
      </c>
      <c r="M4804" s="282" t="s">
        <v>14</v>
      </c>
      <c r="N4804" s="264" t="s">
        <v>307</v>
      </c>
      <c r="O4804" s="264" t="s">
        <v>1599</v>
      </c>
      <c r="P4804" s="264" t="s">
        <v>5697</v>
      </c>
      <c r="Q4804" s="283">
        <v>44804</v>
      </c>
      <c r="R4804" s="283">
        <v>44896</v>
      </c>
      <c r="S4804" t="s">
        <v>8452</v>
      </c>
      <c r="T4804" s="267"/>
      <c r="U4804" s="267"/>
      <c r="V4804" s="267"/>
      <c r="W4804" s="267"/>
      <c r="X4804" s="268"/>
      <c r="Y4804" s="284" t="s">
        <v>8641</v>
      </c>
      <c r="Z4804" s="285" t="s">
        <v>8642</v>
      </c>
      <c r="AA4804" s="286" t="s">
        <v>8643</v>
      </c>
      <c r="AB4804" s="287" t="str">
        <f>_xlfn.IFNA(IF(Table[[#This Row],[Programme Partner]]&lt;&gt;Table[[#This Row],[Implementing Partner]],CONCATENATE(Table[[#This Row],[Programme Partner]],"-",Table[[#This Row],[Implementing Partner]]),Table[[#This Row],[Programme Partner]]),"")</f>
        <v>UNHCR-NGOF</v>
      </c>
    </row>
    <row r="4805" spans="1:28" ht="16.5" customHeight="1">
      <c r="A4805" s="183">
        <v>5255</v>
      </c>
      <c r="B4805" s="264" t="s">
        <v>5273</v>
      </c>
      <c r="C4805" s="265" t="s">
        <v>5184</v>
      </c>
      <c r="D4805" s="266" t="s">
        <v>5273</v>
      </c>
      <c r="E4805" s="264" t="s">
        <v>27</v>
      </c>
      <c r="F4805" s="264" t="s">
        <v>8012</v>
      </c>
      <c r="G4805" s="195" t="s">
        <v>8586</v>
      </c>
      <c r="H4805" s="264" t="str">
        <f>IFERROR(VLOOKUP(Table[[#This Row],[Activity Details of Assistance]],WHAT!E:F,2,FALSE),"")</f>
        <v># of door</v>
      </c>
      <c r="I4805" s="264"/>
      <c r="J4805" s="264">
        <v>172</v>
      </c>
      <c r="K4805" s="264" t="s">
        <v>8280</v>
      </c>
      <c r="L4805" s="282" t="s">
        <v>13</v>
      </c>
      <c r="M4805" s="282" t="s">
        <v>14</v>
      </c>
      <c r="N4805" s="264" t="s">
        <v>307</v>
      </c>
      <c r="O4805" s="264" t="s">
        <v>1599</v>
      </c>
      <c r="P4805" s="264" t="s">
        <v>5697</v>
      </c>
      <c r="Q4805" s="283">
        <v>44804</v>
      </c>
      <c r="R4805" s="283">
        <v>44896</v>
      </c>
      <c r="S4805" t="s">
        <v>8452</v>
      </c>
      <c r="T4805" s="267"/>
      <c r="U4805" s="267"/>
      <c r="V4805" s="267"/>
      <c r="W4805" s="267"/>
      <c r="X4805" s="268"/>
      <c r="Y4805" s="284" t="s">
        <v>8641</v>
      </c>
      <c r="Z4805" s="285" t="s">
        <v>8642</v>
      </c>
      <c r="AA4805" s="286" t="s">
        <v>8643</v>
      </c>
      <c r="AB4805" s="287" t="str">
        <f>_xlfn.IFNA(IF(Table[[#This Row],[Programme Partner]]&lt;&gt;Table[[#This Row],[Implementing Partner]],CONCATENATE(Table[[#This Row],[Programme Partner]],"-",Table[[#This Row],[Implementing Partner]]),Table[[#This Row],[Programme Partner]]),"")</f>
        <v>UNHCR-NGOF</v>
      </c>
    </row>
    <row r="4806" spans="1:28" ht="16.5" customHeight="1">
      <c r="A4806" s="183">
        <v>5256</v>
      </c>
      <c r="B4806" s="264" t="s">
        <v>5273</v>
      </c>
      <c r="C4806" s="265" t="s">
        <v>5184</v>
      </c>
      <c r="D4806" s="266" t="s">
        <v>5273</v>
      </c>
      <c r="E4806" s="264" t="s">
        <v>27</v>
      </c>
      <c r="F4806" s="264" t="s">
        <v>8012</v>
      </c>
      <c r="G4806" s="281" t="s">
        <v>8357</v>
      </c>
      <c r="H4806" s="264" t="str">
        <f>IFERROR(VLOOKUP(Table[[#This Row],[Activity Details of Assistance]],WHAT!E:F,2,FALSE),"")</f>
        <v># of door</v>
      </c>
      <c r="I4806" s="264"/>
      <c r="J4806" s="264">
        <v>256</v>
      </c>
      <c r="K4806" s="264" t="s">
        <v>8280</v>
      </c>
      <c r="L4806" s="282" t="s">
        <v>13</v>
      </c>
      <c r="M4806" s="282" t="s">
        <v>14</v>
      </c>
      <c r="N4806" s="264" t="s">
        <v>307</v>
      </c>
      <c r="O4806" s="264" t="s">
        <v>1599</v>
      </c>
      <c r="P4806" s="264" t="s">
        <v>5697</v>
      </c>
      <c r="Q4806" s="283">
        <v>44804</v>
      </c>
      <c r="R4806" s="283">
        <v>44896</v>
      </c>
      <c r="S4806" t="s">
        <v>8452</v>
      </c>
      <c r="T4806" s="267"/>
      <c r="U4806" s="267"/>
      <c r="V4806" s="267"/>
      <c r="W4806" s="267"/>
      <c r="X4806" s="268"/>
      <c r="Y4806" s="284" t="s">
        <v>8641</v>
      </c>
      <c r="Z4806" s="285" t="s">
        <v>8642</v>
      </c>
      <c r="AA4806" s="286" t="s">
        <v>8643</v>
      </c>
      <c r="AB4806" s="287" t="str">
        <f>_xlfn.IFNA(IF(Table[[#This Row],[Programme Partner]]&lt;&gt;Table[[#This Row],[Implementing Partner]],CONCATENATE(Table[[#This Row],[Programme Partner]],"-",Table[[#This Row],[Implementing Partner]]),Table[[#This Row],[Programme Partner]]),"")</f>
        <v>UNHCR-NGOF</v>
      </c>
    </row>
    <row r="4807" spans="1:28" ht="16.5" customHeight="1">
      <c r="A4807" s="183">
        <v>5257</v>
      </c>
      <c r="B4807" s="264" t="s">
        <v>5273</v>
      </c>
      <c r="C4807" s="265" t="s">
        <v>5184</v>
      </c>
      <c r="D4807" s="266" t="s">
        <v>5273</v>
      </c>
      <c r="E4807" s="264" t="s">
        <v>27</v>
      </c>
      <c r="F4807" s="264" t="s">
        <v>8014</v>
      </c>
      <c r="G4807" s="281" t="s">
        <v>8358</v>
      </c>
      <c r="H4807" s="264" t="str">
        <f>IFERROR(VLOOKUP(Table[[#This Row],[Activity Details of Assistance]],WHAT!E:F,2,FALSE),"")</f>
        <v># of campaign per camp </v>
      </c>
      <c r="I4807" s="264"/>
      <c r="J4807" s="264">
        <v>1</v>
      </c>
      <c r="K4807" s="264" t="s">
        <v>8280</v>
      </c>
      <c r="L4807" s="282" t="s">
        <v>13</v>
      </c>
      <c r="M4807" s="282" t="s">
        <v>14</v>
      </c>
      <c r="N4807" s="264" t="s">
        <v>309</v>
      </c>
      <c r="O4807" s="264" t="s">
        <v>1606</v>
      </c>
      <c r="P4807" s="264" t="s">
        <v>6386</v>
      </c>
      <c r="Q4807" s="283">
        <v>44804</v>
      </c>
      <c r="R4807" s="283">
        <v>44896</v>
      </c>
      <c r="S4807" t="s">
        <v>8452</v>
      </c>
      <c r="T4807" s="267"/>
      <c r="U4807" s="267"/>
      <c r="V4807" s="267"/>
      <c r="W4807" s="267"/>
      <c r="X4807" s="268"/>
      <c r="Y4807" s="284" t="s">
        <v>8641</v>
      </c>
      <c r="Z4807" s="285" t="s">
        <v>8642</v>
      </c>
      <c r="AA4807" s="286" t="s">
        <v>8643</v>
      </c>
      <c r="AB4807" s="287" t="str">
        <f>_xlfn.IFNA(IF(Table[[#This Row],[Programme Partner]]&lt;&gt;Table[[#This Row],[Implementing Partner]],CONCATENATE(Table[[#This Row],[Programme Partner]],"-",Table[[#This Row],[Implementing Partner]]),Table[[#This Row],[Programme Partner]]),"")</f>
        <v>UNHCR-NGOF</v>
      </c>
    </row>
    <row r="4808" spans="1:28" ht="16.5" customHeight="1">
      <c r="A4808" s="183">
        <v>5258</v>
      </c>
      <c r="B4808" s="264" t="s">
        <v>5273</v>
      </c>
      <c r="C4808" s="265" t="s">
        <v>5184</v>
      </c>
      <c r="D4808" s="266" t="s">
        <v>5273</v>
      </c>
      <c r="E4808" s="264" t="s">
        <v>27</v>
      </c>
      <c r="F4808" s="264" t="s">
        <v>8014</v>
      </c>
      <c r="G4808" s="281" t="s">
        <v>8361</v>
      </c>
      <c r="H4808" s="264" t="str">
        <f>IFERROR(VLOOKUP(Table[[#This Row],[Activity Details of Assistance]],WHAT!E:F,2,FALSE),"")</f>
        <v># of plant</v>
      </c>
      <c r="I4808" s="264"/>
      <c r="J4808" s="264">
        <v>1</v>
      </c>
      <c r="K4808" s="264" t="s">
        <v>8280</v>
      </c>
      <c r="L4808" s="282" t="s">
        <v>13</v>
      </c>
      <c r="M4808" s="282" t="s">
        <v>14</v>
      </c>
      <c r="N4808" s="264" t="s">
        <v>309</v>
      </c>
      <c r="O4808" s="264" t="s">
        <v>1606</v>
      </c>
      <c r="P4808" s="264" t="s">
        <v>6386</v>
      </c>
      <c r="Q4808" s="283">
        <v>44804</v>
      </c>
      <c r="R4808" s="283">
        <v>44896</v>
      </c>
      <c r="S4808" t="s">
        <v>8452</v>
      </c>
      <c r="T4808" s="267"/>
      <c r="U4808" s="267"/>
      <c r="V4808" s="267"/>
      <c r="W4808" s="267"/>
      <c r="X4808" s="268"/>
      <c r="Y4808" s="284" t="s">
        <v>8641</v>
      </c>
      <c r="Z4808" s="285" t="s">
        <v>8642</v>
      </c>
      <c r="AA4808" s="286" t="s">
        <v>8643</v>
      </c>
      <c r="AB4808" s="287" t="str">
        <f>_xlfn.IFNA(IF(Table[[#This Row],[Programme Partner]]&lt;&gt;Table[[#This Row],[Implementing Partner]],CONCATENATE(Table[[#This Row],[Programme Partner]],"-",Table[[#This Row],[Implementing Partner]]),Table[[#This Row],[Programme Partner]]),"")</f>
        <v>UNHCR-NGOF</v>
      </c>
    </row>
    <row r="4809" spans="1:28" ht="16.5" customHeight="1">
      <c r="A4809" s="183">
        <v>5259</v>
      </c>
      <c r="B4809" s="264" t="s">
        <v>5273</v>
      </c>
      <c r="C4809" s="265" t="s">
        <v>5184</v>
      </c>
      <c r="D4809" s="266" t="s">
        <v>5273</v>
      </c>
      <c r="E4809" s="264" t="s">
        <v>27</v>
      </c>
      <c r="F4809" s="264" t="s">
        <v>8014</v>
      </c>
      <c r="G4809" s="281" t="s">
        <v>8358</v>
      </c>
      <c r="H4809" s="264" t="str">
        <f>IFERROR(VLOOKUP(Table[[#This Row],[Activity Details of Assistance]],WHAT!E:F,2,FALSE),"")</f>
        <v># of campaign per camp </v>
      </c>
      <c r="I4809" s="264"/>
      <c r="J4809" s="264">
        <v>5</v>
      </c>
      <c r="K4809" s="264" t="s">
        <v>8280</v>
      </c>
      <c r="L4809" s="282" t="s">
        <v>13</v>
      </c>
      <c r="M4809" s="282" t="s">
        <v>14</v>
      </c>
      <c r="N4809" s="264" t="s">
        <v>309</v>
      </c>
      <c r="O4809" s="264" t="s">
        <v>1606</v>
      </c>
      <c r="P4809" s="264" t="s">
        <v>6480</v>
      </c>
      <c r="Q4809" s="283">
        <v>44742</v>
      </c>
      <c r="R4809" s="283">
        <v>44896</v>
      </c>
      <c r="S4809" t="s">
        <v>8452</v>
      </c>
      <c r="T4809" s="267"/>
      <c r="U4809" s="267"/>
      <c r="V4809" s="267"/>
      <c r="W4809" s="267"/>
      <c r="X4809" s="268"/>
      <c r="Y4809" s="284" t="s">
        <v>8641</v>
      </c>
      <c r="Z4809" s="285" t="s">
        <v>8642</v>
      </c>
      <c r="AA4809" s="286" t="s">
        <v>8643</v>
      </c>
      <c r="AB4809" s="287" t="str">
        <f>_xlfn.IFNA(IF(Table[[#This Row],[Programme Partner]]&lt;&gt;Table[[#This Row],[Implementing Partner]],CONCATENATE(Table[[#This Row],[Programme Partner]],"-",Table[[#This Row],[Implementing Partner]]),Table[[#This Row],[Programme Partner]]),"")</f>
        <v>UNHCR-NGOF</v>
      </c>
    </row>
    <row r="4810" spans="1:28" ht="16.5" customHeight="1">
      <c r="A4810" s="183">
        <v>5260</v>
      </c>
      <c r="B4810" s="264" t="s">
        <v>5273</v>
      </c>
      <c r="C4810" s="265" t="s">
        <v>5184</v>
      </c>
      <c r="D4810" s="266" t="s">
        <v>5273</v>
      </c>
      <c r="E4810" s="264" t="s">
        <v>27</v>
      </c>
      <c r="F4810" s="264" t="s">
        <v>8014</v>
      </c>
      <c r="G4810" s="281" t="s">
        <v>8358</v>
      </c>
      <c r="H4810" s="264" t="str">
        <f>IFERROR(VLOOKUP(Table[[#This Row],[Activity Details of Assistance]],WHAT!E:F,2,FALSE),"")</f>
        <v># of campaign per camp </v>
      </c>
      <c r="I4810" s="264"/>
      <c r="J4810" s="264">
        <v>1</v>
      </c>
      <c r="K4810" s="264" t="s">
        <v>8280</v>
      </c>
      <c r="L4810" s="282" t="s">
        <v>13</v>
      </c>
      <c r="M4810" s="282" t="s">
        <v>14</v>
      </c>
      <c r="N4810" s="264" t="s">
        <v>309</v>
      </c>
      <c r="O4810" s="264" t="s">
        <v>1606</v>
      </c>
      <c r="P4810" s="264" t="s">
        <v>6480</v>
      </c>
      <c r="Q4810" s="283">
        <v>44804</v>
      </c>
      <c r="R4810" s="283">
        <v>44896</v>
      </c>
      <c r="S4810" t="s">
        <v>8452</v>
      </c>
      <c r="T4810" s="267"/>
      <c r="U4810" s="267"/>
      <c r="V4810" s="267"/>
      <c r="W4810" s="267"/>
      <c r="X4810" s="268"/>
      <c r="Y4810" s="284" t="s">
        <v>8641</v>
      </c>
      <c r="Z4810" s="285" t="s">
        <v>8642</v>
      </c>
      <c r="AA4810" s="286" t="s">
        <v>8643</v>
      </c>
      <c r="AB4810" s="287" t="str">
        <f>_xlfn.IFNA(IF(Table[[#This Row],[Programme Partner]]&lt;&gt;Table[[#This Row],[Implementing Partner]],CONCATENATE(Table[[#This Row],[Programme Partner]],"-",Table[[#This Row],[Implementing Partner]]),Table[[#This Row],[Programme Partner]]),"")</f>
        <v>UNHCR-NGOF</v>
      </c>
    </row>
    <row r="4811" spans="1:28" ht="16.5" customHeight="1">
      <c r="A4811" s="183">
        <v>5261</v>
      </c>
      <c r="B4811" s="264" t="s">
        <v>5273</v>
      </c>
      <c r="C4811" s="265" t="s">
        <v>5184</v>
      </c>
      <c r="D4811" s="266" t="s">
        <v>5273</v>
      </c>
      <c r="E4811" s="264" t="s">
        <v>27</v>
      </c>
      <c r="F4811" s="264" t="s">
        <v>8014</v>
      </c>
      <c r="G4811" s="281" t="s">
        <v>8361</v>
      </c>
      <c r="H4811" s="264" t="str">
        <f>IFERROR(VLOOKUP(Table[[#This Row],[Activity Details of Assistance]],WHAT!E:F,2,FALSE),"")</f>
        <v># of plant</v>
      </c>
      <c r="I4811" s="264"/>
      <c r="J4811" s="264">
        <v>2</v>
      </c>
      <c r="K4811" s="264" t="s">
        <v>8280</v>
      </c>
      <c r="L4811" s="282" t="s">
        <v>13</v>
      </c>
      <c r="M4811" s="282" t="s">
        <v>14</v>
      </c>
      <c r="N4811" s="264" t="s">
        <v>309</v>
      </c>
      <c r="O4811" s="264" t="s">
        <v>1606</v>
      </c>
      <c r="P4811" s="264" t="s">
        <v>6480</v>
      </c>
      <c r="Q4811" s="283">
        <v>44804</v>
      </c>
      <c r="R4811" s="283">
        <v>44896</v>
      </c>
      <c r="S4811" t="s">
        <v>8452</v>
      </c>
      <c r="T4811" s="267"/>
      <c r="U4811" s="267"/>
      <c r="V4811" s="267"/>
      <c r="W4811" s="267"/>
      <c r="X4811" s="268"/>
      <c r="Y4811" s="284" t="s">
        <v>8641</v>
      </c>
      <c r="Z4811" s="285" t="s">
        <v>8642</v>
      </c>
      <c r="AA4811" s="286" t="s">
        <v>8643</v>
      </c>
      <c r="AB4811" s="287" t="str">
        <f>_xlfn.IFNA(IF(Table[[#This Row],[Programme Partner]]&lt;&gt;Table[[#This Row],[Implementing Partner]],CONCATENATE(Table[[#This Row],[Programme Partner]],"-",Table[[#This Row],[Implementing Partner]]),Table[[#This Row],[Programme Partner]]),"")</f>
        <v>UNHCR-NGOF</v>
      </c>
    </row>
    <row r="4812" spans="1:28" ht="16.5" customHeight="1">
      <c r="A4812" s="183">
        <v>5262</v>
      </c>
      <c r="B4812" s="264" t="s">
        <v>5273</v>
      </c>
      <c r="C4812" s="265" t="s">
        <v>5184</v>
      </c>
      <c r="D4812" s="266" t="s">
        <v>5273</v>
      </c>
      <c r="E4812" s="264" t="s">
        <v>27</v>
      </c>
      <c r="F4812" s="264" t="s">
        <v>8014</v>
      </c>
      <c r="G4812" s="281" t="s">
        <v>8361</v>
      </c>
      <c r="H4812" s="264" t="str">
        <f>IFERROR(VLOOKUP(Table[[#This Row],[Activity Details of Assistance]],WHAT!E:F,2,FALSE),"")</f>
        <v># of plant</v>
      </c>
      <c r="I4812" s="264"/>
      <c r="J4812" s="264">
        <v>2</v>
      </c>
      <c r="K4812" s="264" t="s">
        <v>8280</v>
      </c>
      <c r="L4812" s="282" t="s">
        <v>13</v>
      </c>
      <c r="M4812" s="282" t="s">
        <v>14</v>
      </c>
      <c r="N4812" s="264" t="s">
        <v>307</v>
      </c>
      <c r="O4812" s="264" t="s">
        <v>1599</v>
      </c>
      <c r="P4812" s="264" t="s">
        <v>4723</v>
      </c>
      <c r="Q4812" s="283">
        <v>44804</v>
      </c>
      <c r="R4812" s="283">
        <v>44896</v>
      </c>
      <c r="S4812" t="s">
        <v>8452</v>
      </c>
      <c r="T4812" s="267"/>
      <c r="U4812" s="267"/>
      <c r="V4812" s="267"/>
      <c r="W4812" s="267"/>
      <c r="X4812" s="268"/>
      <c r="Y4812" s="284" t="s">
        <v>8641</v>
      </c>
      <c r="Z4812" s="285" t="s">
        <v>8642</v>
      </c>
      <c r="AA4812" s="286" t="s">
        <v>8643</v>
      </c>
      <c r="AB4812" s="287" t="str">
        <f>_xlfn.IFNA(IF(Table[[#This Row],[Programme Partner]]&lt;&gt;Table[[#This Row],[Implementing Partner]],CONCATENATE(Table[[#This Row],[Programme Partner]],"-",Table[[#This Row],[Implementing Partner]]),Table[[#This Row],[Programme Partner]]),"")</f>
        <v>UNHCR-NGOF</v>
      </c>
    </row>
    <row r="4813" spans="1:28" ht="16.5" customHeight="1">
      <c r="A4813" s="183">
        <v>5263</v>
      </c>
      <c r="B4813" s="264" t="s">
        <v>5273</v>
      </c>
      <c r="C4813" s="265" t="s">
        <v>5184</v>
      </c>
      <c r="D4813" s="266" t="s">
        <v>5273</v>
      </c>
      <c r="E4813" s="264" t="s">
        <v>27</v>
      </c>
      <c r="F4813" s="264" t="s">
        <v>8014</v>
      </c>
      <c r="G4813" s="281" t="s">
        <v>8358</v>
      </c>
      <c r="H4813" s="264" t="str">
        <f>IFERROR(VLOOKUP(Table[[#This Row],[Activity Details of Assistance]],WHAT!E:F,2,FALSE),"")</f>
        <v># of campaign per camp </v>
      </c>
      <c r="I4813" s="264"/>
      <c r="J4813" s="264">
        <v>8</v>
      </c>
      <c r="K4813" s="264" t="s">
        <v>8280</v>
      </c>
      <c r="L4813" s="282" t="s">
        <v>13</v>
      </c>
      <c r="M4813" s="282" t="s">
        <v>14</v>
      </c>
      <c r="N4813" s="264" t="s">
        <v>307</v>
      </c>
      <c r="O4813" s="264" t="s">
        <v>1599</v>
      </c>
      <c r="P4813" s="264" t="s">
        <v>4723</v>
      </c>
      <c r="Q4813" s="283">
        <v>44742</v>
      </c>
      <c r="R4813" s="283">
        <v>44896</v>
      </c>
      <c r="S4813" t="s">
        <v>8452</v>
      </c>
      <c r="T4813" s="267"/>
      <c r="U4813" s="267"/>
      <c r="V4813" s="267"/>
      <c r="W4813" s="267"/>
      <c r="X4813" s="268"/>
      <c r="Y4813" s="284" t="s">
        <v>8641</v>
      </c>
      <c r="Z4813" s="285" t="s">
        <v>8642</v>
      </c>
      <c r="AA4813" s="286" t="s">
        <v>8643</v>
      </c>
      <c r="AB4813" s="287" t="str">
        <f>_xlfn.IFNA(IF(Table[[#This Row],[Programme Partner]]&lt;&gt;Table[[#This Row],[Implementing Partner]],CONCATENATE(Table[[#This Row],[Programme Partner]],"-",Table[[#This Row],[Implementing Partner]]),Table[[#This Row],[Programme Partner]]),"")</f>
        <v>UNHCR-NGOF</v>
      </c>
    </row>
    <row r="4814" spans="1:28" ht="16.5" customHeight="1">
      <c r="A4814" s="183">
        <v>5264</v>
      </c>
      <c r="B4814" s="264" t="s">
        <v>5273</v>
      </c>
      <c r="C4814" s="265" t="s">
        <v>5184</v>
      </c>
      <c r="D4814" s="266" t="s">
        <v>5273</v>
      </c>
      <c r="E4814" s="264" t="s">
        <v>27</v>
      </c>
      <c r="F4814" s="264" t="s">
        <v>8014</v>
      </c>
      <c r="G4814" s="281" t="s">
        <v>8358</v>
      </c>
      <c r="H4814" s="264" t="str">
        <f>IFERROR(VLOOKUP(Table[[#This Row],[Activity Details of Assistance]],WHAT!E:F,2,FALSE),"")</f>
        <v># of campaign per camp </v>
      </c>
      <c r="I4814" s="264"/>
      <c r="J4814" s="264">
        <v>7</v>
      </c>
      <c r="K4814" s="264" t="s">
        <v>8280</v>
      </c>
      <c r="L4814" s="282" t="s">
        <v>13</v>
      </c>
      <c r="M4814" s="282" t="s">
        <v>14</v>
      </c>
      <c r="N4814" s="264" t="s">
        <v>309</v>
      </c>
      <c r="O4814" s="264" t="s">
        <v>1607</v>
      </c>
      <c r="P4814" s="264" t="s">
        <v>4710</v>
      </c>
      <c r="Q4814" s="283">
        <v>44742</v>
      </c>
      <c r="R4814" s="283">
        <v>44896</v>
      </c>
      <c r="S4814" t="s">
        <v>8452</v>
      </c>
      <c r="T4814" s="267"/>
      <c r="U4814" s="267"/>
      <c r="V4814" s="267"/>
      <c r="W4814" s="267"/>
      <c r="X4814" s="268"/>
      <c r="Y4814" s="284" t="s">
        <v>8641</v>
      </c>
      <c r="Z4814" s="285" t="s">
        <v>8642</v>
      </c>
      <c r="AA4814" s="286" t="s">
        <v>8643</v>
      </c>
      <c r="AB4814" s="287" t="str">
        <f>_xlfn.IFNA(IF(Table[[#This Row],[Programme Partner]]&lt;&gt;Table[[#This Row],[Implementing Partner]],CONCATENATE(Table[[#This Row],[Programme Partner]],"-",Table[[#This Row],[Implementing Partner]]),Table[[#This Row],[Programme Partner]]),"")</f>
        <v>UNHCR-NGOF</v>
      </c>
    </row>
    <row r="4815" spans="1:28" ht="16.5" customHeight="1">
      <c r="A4815" s="183">
        <v>5265</v>
      </c>
      <c r="B4815" s="264" t="s">
        <v>5273</v>
      </c>
      <c r="C4815" s="265" t="s">
        <v>5184</v>
      </c>
      <c r="D4815" s="266" t="s">
        <v>5273</v>
      </c>
      <c r="E4815" s="264" t="s">
        <v>27</v>
      </c>
      <c r="F4815" s="264" t="s">
        <v>8014</v>
      </c>
      <c r="G4815" s="281" t="s">
        <v>8358</v>
      </c>
      <c r="H4815" s="264" t="str">
        <f>IFERROR(VLOOKUP(Table[[#This Row],[Activity Details of Assistance]],WHAT!E:F,2,FALSE),"")</f>
        <v># of campaign per camp </v>
      </c>
      <c r="I4815" s="264"/>
      <c r="J4815" s="264">
        <v>1</v>
      </c>
      <c r="K4815" s="264" t="s">
        <v>8280</v>
      </c>
      <c r="L4815" s="282" t="s">
        <v>13</v>
      </c>
      <c r="M4815" s="282" t="s">
        <v>14</v>
      </c>
      <c r="N4815" s="264" t="s">
        <v>309</v>
      </c>
      <c r="O4815" s="264" t="s">
        <v>1607</v>
      </c>
      <c r="P4815" s="264" t="s">
        <v>4710</v>
      </c>
      <c r="Q4815" s="283">
        <v>44742</v>
      </c>
      <c r="R4815" s="283">
        <v>44896</v>
      </c>
      <c r="S4815" t="s">
        <v>8452</v>
      </c>
      <c r="T4815" s="267"/>
      <c r="U4815" s="267"/>
      <c r="V4815" s="267"/>
      <c r="W4815" s="267"/>
      <c r="X4815" s="268"/>
      <c r="Y4815" s="284" t="s">
        <v>8641</v>
      </c>
      <c r="Z4815" s="285" t="s">
        <v>8642</v>
      </c>
      <c r="AA4815" s="286" t="s">
        <v>8643</v>
      </c>
      <c r="AB4815" s="287" t="str">
        <f>_xlfn.IFNA(IF(Table[[#This Row],[Programme Partner]]&lt;&gt;Table[[#This Row],[Implementing Partner]],CONCATENATE(Table[[#This Row],[Programme Partner]],"-",Table[[#This Row],[Implementing Partner]]),Table[[#This Row],[Programme Partner]]),"")</f>
        <v>UNHCR-NGOF</v>
      </c>
    </row>
    <row r="4816" spans="1:28" ht="16.5" customHeight="1">
      <c r="A4816" s="183">
        <v>5266</v>
      </c>
      <c r="B4816" s="264" t="s">
        <v>5273</v>
      </c>
      <c r="C4816" s="265" t="s">
        <v>5184</v>
      </c>
      <c r="D4816" s="266" t="s">
        <v>5273</v>
      </c>
      <c r="E4816" s="264" t="s">
        <v>27</v>
      </c>
      <c r="F4816" s="264" t="s">
        <v>8014</v>
      </c>
      <c r="G4816" s="281" t="s">
        <v>8358</v>
      </c>
      <c r="H4816" s="264" t="str">
        <f>IFERROR(VLOOKUP(Table[[#This Row],[Activity Details of Assistance]],WHAT!E:F,2,FALSE),"")</f>
        <v># of campaign per camp </v>
      </c>
      <c r="I4816" s="264"/>
      <c r="J4816" s="264">
        <v>1</v>
      </c>
      <c r="K4816" s="264" t="s">
        <v>8280</v>
      </c>
      <c r="L4816" s="282" t="s">
        <v>13</v>
      </c>
      <c r="M4816" s="282" t="s">
        <v>14</v>
      </c>
      <c r="N4816" s="264" t="s">
        <v>309</v>
      </c>
      <c r="O4816" s="264" t="s">
        <v>1607</v>
      </c>
      <c r="P4816" s="264" t="s">
        <v>4710</v>
      </c>
      <c r="Q4816" s="241">
        <v>44804</v>
      </c>
      <c r="R4816" s="283">
        <v>44896</v>
      </c>
      <c r="S4816" t="s">
        <v>8452</v>
      </c>
      <c r="T4816" s="267"/>
      <c r="U4816" s="267"/>
      <c r="V4816" s="267"/>
      <c r="W4816" s="267"/>
      <c r="X4816" s="268"/>
      <c r="Y4816" s="284" t="s">
        <v>8641</v>
      </c>
      <c r="Z4816" s="285" t="s">
        <v>8642</v>
      </c>
      <c r="AA4816" s="286" t="s">
        <v>8643</v>
      </c>
      <c r="AB4816" s="287" t="str">
        <f>_xlfn.IFNA(IF(Table[[#This Row],[Programme Partner]]&lt;&gt;Table[[#This Row],[Implementing Partner]],CONCATENATE(Table[[#This Row],[Programme Partner]],"-",Table[[#This Row],[Implementing Partner]]),Table[[#This Row],[Programme Partner]]),"")</f>
        <v>UNHCR-NGOF</v>
      </c>
    </row>
    <row r="4817" spans="1:35" ht="16.5" customHeight="1">
      <c r="A4817" s="183">
        <v>5267</v>
      </c>
      <c r="B4817" s="264" t="s">
        <v>5273</v>
      </c>
      <c r="C4817" s="265" t="s">
        <v>5184</v>
      </c>
      <c r="D4817" s="266" t="s">
        <v>5273</v>
      </c>
      <c r="E4817" s="264" t="s">
        <v>27</v>
      </c>
      <c r="F4817" s="264" t="s">
        <v>8014</v>
      </c>
      <c r="G4817" s="281" t="s">
        <v>8358</v>
      </c>
      <c r="H4817" s="264" t="str">
        <f>IFERROR(VLOOKUP(Table[[#This Row],[Activity Details of Assistance]],WHAT!E:F,2,FALSE),"")</f>
        <v># of campaign per camp </v>
      </c>
      <c r="I4817" s="264"/>
      <c r="J4817" s="264">
        <v>1</v>
      </c>
      <c r="K4817" s="264" t="s">
        <v>8280</v>
      </c>
      <c r="L4817" s="282" t="s">
        <v>13</v>
      </c>
      <c r="M4817" s="282" t="s">
        <v>14</v>
      </c>
      <c r="N4817" s="264" t="s">
        <v>309</v>
      </c>
      <c r="O4817" s="264" t="s">
        <v>1607</v>
      </c>
      <c r="P4817" s="264" t="s">
        <v>4710</v>
      </c>
      <c r="Q4817" s="241">
        <v>44804</v>
      </c>
      <c r="R4817" s="283">
        <v>44896</v>
      </c>
      <c r="S4817" t="s">
        <v>8452</v>
      </c>
      <c r="T4817" s="267"/>
      <c r="U4817" s="267"/>
      <c r="V4817" s="267"/>
      <c r="W4817" s="267"/>
      <c r="X4817" s="268"/>
      <c r="Y4817" s="284" t="s">
        <v>8641</v>
      </c>
      <c r="Z4817" s="285" t="s">
        <v>8642</v>
      </c>
      <c r="AA4817" s="286" t="s">
        <v>8643</v>
      </c>
      <c r="AB4817" s="287" t="str">
        <f>_xlfn.IFNA(IF(Table[[#This Row],[Programme Partner]]&lt;&gt;Table[[#This Row],[Implementing Partner]],CONCATENATE(Table[[#This Row],[Programme Partner]],"-",Table[[#This Row],[Implementing Partner]]),Table[[#This Row],[Programme Partner]]),"")</f>
        <v>UNHCR-NGOF</v>
      </c>
    </row>
    <row r="4818" spans="1:35" ht="16.5" customHeight="1">
      <c r="A4818" s="183">
        <v>5268</v>
      </c>
      <c r="B4818" s="264" t="s">
        <v>5273</v>
      </c>
      <c r="C4818" s="265" t="s">
        <v>5184</v>
      </c>
      <c r="D4818" s="266" t="s">
        <v>5273</v>
      </c>
      <c r="E4818" s="264" t="s">
        <v>27</v>
      </c>
      <c r="F4818" s="264" t="s">
        <v>8014</v>
      </c>
      <c r="G4818" s="281" t="s">
        <v>8361</v>
      </c>
      <c r="H4818" s="264" t="str">
        <f>IFERROR(VLOOKUP(Table[[#This Row],[Activity Details of Assistance]],WHAT!E:F,2,FALSE),"")</f>
        <v># of plant</v>
      </c>
      <c r="I4818" s="264"/>
      <c r="J4818" s="264">
        <v>1</v>
      </c>
      <c r="K4818" s="264" t="s">
        <v>8280</v>
      </c>
      <c r="L4818" s="282" t="s">
        <v>13</v>
      </c>
      <c r="M4818" s="282" t="s">
        <v>14</v>
      </c>
      <c r="N4818" s="264" t="s">
        <v>309</v>
      </c>
      <c r="O4818" s="264" t="s">
        <v>1607</v>
      </c>
      <c r="P4818" s="264" t="s">
        <v>4710</v>
      </c>
      <c r="Q4818" s="283">
        <v>44804</v>
      </c>
      <c r="R4818" s="283">
        <v>44896</v>
      </c>
      <c r="S4818" t="s">
        <v>8452</v>
      </c>
      <c r="T4818" s="267"/>
      <c r="U4818" s="267"/>
      <c r="V4818" s="267"/>
      <c r="W4818" s="267"/>
      <c r="X4818" s="268"/>
      <c r="Y4818" s="284" t="s">
        <v>8641</v>
      </c>
      <c r="Z4818" s="285" t="s">
        <v>8642</v>
      </c>
      <c r="AA4818" s="286" t="s">
        <v>8643</v>
      </c>
      <c r="AB4818" s="287" t="str">
        <f>_xlfn.IFNA(IF(Table[[#This Row],[Programme Partner]]&lt;&gt;Table[[#This Row],[Implementing Partner]],CONCATENATE(Table[[#This Row],[Programme Partner]],"-",Table[[#This Row],[Implementing Partner]]),Table[[#This Row],[Programme Partner]]),"")</f>
        <v>UNHCR-NGOF</v>
      </c>
    </row>
    <row r="4819" spans="1:35" ht="16.5" customHeight="1">
      <c r="A4819" s="183">
        <v>5269</v>
      </c>
      <c r="B4819" s="264" t="s">
        <v>5273</v>
      </c>
      <c r="C4819" s="265" t="s">
        <v>5184</v>
      </c>
      <c r="D4819" s="266" t="s">
        <v>5273</v>
      </c>
      <c r="E4819" s="264" t="s">
        <v>27</v>
      </c>
      <c r="F4819" s="264" t="s">
        <v>8014</v>
      </c>
      <c r="G4819" s="281" t="s">
        <v>8358</v>
      </c>
      <c r="H4819" s="264" t="str">
        <f>IFERROR(VLOOKUP(Table[[#This Row],[Activity Details of Assistance]],WHAT!E:F,2,FALSE),"")</f>
        <v># of campaign per camp </v>
      </c>
      <c r="I4819" s="264"/>
      <c r="J4819" s="264">
        <v>7</v>
      </c>
      <c r="K4819" s="264" t="s">
        <v>8280</v>
      </c>
      <c r="L4819" s="282" t="s">
        <v>13</v>
      </c>
      <c r="M4819" s="282" t="s">
        <v>14</v>
      </c>
      <c r="N4819" s="264" t="s">
        <v>307</v>
      </c>
      <c r="O4819" s="264" t="s">
        <v>1599</v>
      </c>
      <c r="P4819" s="264" t="s">
        <v>5697</v>
      </c>
      <c r="Q4819" s="283">
        <v>44742</v>
      </c>
      <c r="R4819" s="283">
        <v>44896</v>
      </c>
      <c r="S4819" t="s">
        <v>8452</v>
      </c>
      <c r="T4819" s="267"/>
      <c r="U4819" s="267"/>
      <c r="V4819" s="267"/>
      <c r="W4819" s="267"/>
      <c r="X4819" s="268"/>
      <c r="Y4819" s="284" t="s">
        <v>8641</v>
      </c>
      <c r="Z4819" s="285" t="s">
        <v>8642</v>
      </c>
      <c r="AA4819" s="286" t="s">
        <v>8643</v>
      </c>
      <c r="AB4819" s="287" t="str">
        <f>_xlfn.IFNA(IF(Table[[#This Row],[Programme Partner]]&lt;&gt;Table[[#This Row],[Implementing Partner]],CONCATENATE(Table[[#This Row],[Programme Partner]],"-",Table[[#This Row],[Implementing Partner]]),Table[[#This Row],[Programme Partner]]),"")</f>
        <v>UNHCR-NGOF</v>
      </c>
    </row>
    <row r="4820" spans="1:35" ht="16.5" customHeight="1">
      <c r="A4820" s="183">
        <v>5270</v>
      </c>
      <c r="B4820" s="264" t="s">
        <v>5273</v>
      </c>
      <c r="C4820" s="265" t="s">
        <v>5184</v>
      </c>
      <c r="D4820" s="266" t="s">
        <v>5273</v>
      </c>
      <c r="E4820" s="264" t="s">
        <v>27</v>
      </c>
      <c r="F4820" s="264" t="s">
        <v>8014</v>
      </c>
      <c r="G4820" s="281" t="s">
        <v>8358</v>
      </c>
      <c r="H4820" s="264" t="str">
        <f>IFERROR(VLOOKUP(Table[[#This Row],[Activity Details of Assistance]],WHAT!E:F,2,FALSE),"")</f>
        <v># of campaign per camp </v>
      </c>
      <c r="I4820" s="264"/>
      <c r="J4820" s="264">
        <v>1</v>
      </c>
      <c r="K4820" s="264" t="s">
        <v>8280</v>
      </c>
      <c r="L4820" s="282" t="s">
        <v>13</v>
      </c>
      <c r="M4820" s="282" t="s">
        <v>14</v>
      </c>
      <c r="N4820" s="264" t="s">
        <v>307</v>
      </c>
      <c r="O4820" s="264" t="s">
        <v>1599</v>
      </c>
      <c r="P4820" s="264" t="s">
        <v>5697</v>
      </c>
      <c r="Q4820" s="241">
        <v>44804</v>
      </c>
      <c r="R4820" s="283">
        <v>44896</v>
      </c>
      <c r="S4820" t="s">
        <v>8452</v>
      </c>
      <c r="T4820" s="267"/>
      <c r="U4820" s="267"/>
      <c r="V4820" s="267"/>
      <c r="W4820" s="267"/>
      <c r="X4820" s="268"/>
      <c r="Y4820" s="284" t="s">
        <v>8641</v>
      </c>
      <c r="Z4820" s="285" t="s">
        <v>8642</v>
      </c>
      <c r="AA4820" s="286" t="s">
        <v>8643</v>
      </c>
      <c r="AB4820" s="287" t="str">
        <f>_xlfn.IFNA(IF(Table[[#This Row],[Programme Partner]]&lt;&gt;Table[[#This Row],[Implementing Partner]],CONCATENATE(Table[[#This Row],[Programme Partner]],"-",Table[[#This Row],[Implementing Partner]]),Table[[#This Row],[Programme Partner]]),"")</f>
        <v>UNHCR-NGOF</v>
      </c>
    </row>
    <row r="4821" spans="1:35" ht="16.5" customHeight="1">
      <c r="A4821" s="183">
        <v>5271</v>
      </c>
      <c r="B4821" s="264" t="s">
        <v>5273</v>
      </c>
      <c r="C4821" s="265" t="s">
        <v>5184</v>
      </c>
      <c r="D4821" s="266" t="s">
        <v>5273</v>
      </c>
      <c r="E4821" s="264" t="s">
        <v>27</v>
      </c>
      <c r="F4821" s="264" t="s">
        <v>8014</v>
      </c>
      <c r="G4821" s="281" t="s">
        <v>8361</v>
      </c>
      <c r="H4821" s="264" t="str">
        <f>IFERROR(VLOOKUP(Table[[#This Row],[Activity Details of Assistance]],WHAT!E:F,2,FALSE),"")</f>
        <v># of plant</v>
      </c>
      <c r="I4821" s="264"/>
      <c r="J4821" s="264">
        <v>1</v>
      </c>
      <c r="K4821" s="264" t="s">
        <v>8280</v>
      </c>
      <c r="L4821" s="282" t="s">
        <v>13</v>
      </c>
      <c r="M4821" s="282" t="s">
        <v>14</v>
      </c>
      <c r="N4821" s="264" t="s">
        <v>307</v>
      </c>
      <c r="O4821" s="264" t="s">
        <v>1599</v>
      </c>
      <c r="P4821" s="264" t="s">
        <v>5697</v>
      </c>
      <c r="Q4821" s="283">
        <v>44804</v>
      </c>
      <c r="R4821" s="283">
        <v>44896</v>
      </c>
      <c r="S4821" t="s">
        <v>8452</v>
      </c>
      <c r="T4821" s="267"/>
      <c r="U4821" s="267"/>
      <c r="V4821" s="267"/>
      <c r="W4821" s="267"/>
      <c r="X4821" s="268"/>
      <c r="Y4821" s="284" t="s">
        <v>8641</v>
      </c>
      <c r="Z4821" s="285" t="s">
        <v>8642</v>
      </c>
      <c r="AA4821" s="286" t="s">
        <v>8643</v>
      </c>
      <c r="AB4821" s="287" t="str">
        <f>_xlfn.IFNA(IF(Table[[#This Row],[Programme Partner]]&lt;&gt;Table[[#This Row],[Implementing Partner]],CONCATENATE(Table[[#This Row],[Programme Partner]],"-",Table[[#This Row],[Implementing Partner]]),Table[[#This Row],[Programme Partner]]),"")</f>
        <v>UNHCR-NGOF</v>
      </c>
    </row>
    <row r="4822" spans="1:35" ht="16.5" customHeight="1">
      <c r="A4822" s="183">
        <v>5272</v>
      </c>
      <c r="B4822" s="264" t="s">
        <v>5273</v>
      </c>
      <c r="C4822" s="265" t="s">
        <v>5184</v>
      </c>
      <c r="D4822" s="266" t="s">
        <v>5273</v>
      </c>
      <c r="E4822" s="264" t="s">
        <v>27</v>
      </c>
      <c r="F4822" s="264" t="s">
        <v>8011</v>
      </c>
      <c r="G4822" s="195" t="s">
        <v>8584</v>
      </c>
      <c r="H4822" s="264" t="str">
        <f>IFERROR(VLOOKUP(Table[[#This Row],[Activity Details of Assistance]],WHAT!E:F,2,FALSE),"")</f>
        <v># of tube well</v>
      </c>
      <c r="I4822" s="264"/>
      <c r="J4822" s="264">
        <v>194</v>
      </c>
      <c r="K4822" s="264" t="s">
        <v>8280</v>
      </c>
      <c r="L4822" s="282" t="s">
        <v>13</v>
      </c>
      <c r="M4822" s="282" t="s">
        <v>14</v>
      </c>
      <c r="N4822" s="264" t="s">
        <v>309</v>
      </c>
      <c r="O4822" s="264" t="s">
        <v>1606</v>
      </c>
      <c r="P4822" s="264" t="s">
        <v>6386</v>
      </c>
      <c r="Q4822" s="283">
        <v>44804</v>
      </c>
      <c r="R4822" s="283">
        <v>44896</v>
      </c>
      <c r="S4822" t="s">
        <v>8452</v>
      </c>
      <c r="T4822" s="267"/>
      <c r="U4822" s="267"/>
      <c r="V4822" s="267"/>
      <c r="W4822" s="267"/>
      <c r="X4822" s="268"/>
      <c r="Y4822" s="284" t="s">
        <v>8641</v>
      </c>
      <c r="Z4822" s="285" t="s">
        <v>8642</v>
      </c>
      <c r="AA4822" s="286" t="s">
        <v>8643</v>
      </c>
      <c r="AB4822" s="287" t="str">
        <f>_xlfn.IFNA(IF(Table[[#This Row],[Programme Partner]]&lt;&gt;Table[[#This Row],[Implementing Partner]],CONCATENATE(Table[[#This Row],[Programme Partner]],"-",Table[[#This Row],[Implementing Partner]]),Table[[#This Row],[Programme Partner]]),"")</f>
        <v>UNHCR-NGOF</v>
      </c>
    </row>
    <row r="4823" spans="1:35" ht="16.5" customHeight="1">
      <c r="A4823" s="183">
        <v>5273</v>
      </c>
      <c r="B4823" s="264" t="s">
        <v>5273</v>
      </c>
      <c r="C4823" s="265" t="s">
        <v>5184</v>
      </c>
      <c r="D4823" s="266" t="s">
        <v>5273</v>
      </c>
      <c r="E4823" s="264" t="s">
        <v>27</v>
      </c>
      <c r="F4823" s="264" t="s">
        <v>8011</v>
      </c>
      <c r="G4823" s="195" t="s">
        <v>8584</v>
      </c>
      <c r="H4823" s="264" t="str">
        <f>IFERROR(VLOOKUP(Table[[#This Row],[Activity Details of Assistance]],WHAT!E:F,2,FALSE),"")</f>
        <v># of tube well</v>
      </c>
      <c r="I4823" s="264"/>
      <c r="J4823" s="264">
        <v>152</v>
      </c>
      <c r="K4823" s="264" t="s">
        <v>8280</v>
      </c>
      <c r="L4823" s="282" t="s">
        <v>13</v>
      </c>
      <c r="M4823" s="282" t="s">
        <v>14</v>
      </c>
      <c r="N4823" s="264" t="s">
        <v>309</v>
      </c>
      <c r="O4823" s="264" t="s">
        <v>1606</v>
      </c>
      <c r="P4823" s="264" t="s">
        <v>6480</v>
      </c>
      <c r="Q4823" s="283">
        <v>44804</v>
      </c>
      <c r="R4823" s="283">
        <v>44896</v>
      </c>
      <c r="S4823" t="s">
        <v>8452</v>
      </c>
      <c r="T4823" s="267"/>
      <c r="U4823" s="267"/>
      <c r="V4823" s="267"/>
      <c r="W4823" s="267"/>
      <c r="X4823" s="268"/>
      <c r="Y4823" s="284" t="s">
        <v>8641</v>
      </c>
      <c r="Z4823" s="285" t="s">
        <v>8642</v>
      </c>
      <c r="AA4823" s="286" t="s">
        <v>8643</v>
      </c>
      <c r="AB4823" s="287" t="str">
        <f>_xlfn.IFNA(IF(Table[[#This Row],[Programme Partner]]&lt;&gt;Table[[#This Row],[Implementing Partner]],CONCATENATE(Table[[#This Row],[Programme Partner]],"-",Table[[#This Row],[Implementing Partner]]),Table[[#This Row],[Programme Partner]]),"")</f>
        <v>UNHCR-NGOF</v>
      </c>
    </row>
    <row r="4824" spans="1:35" ht="16.5" customHeight="1">
      <c r="A4824" s="183">
        <v>5274</v>
      </c>
      <c r="B4824" s="264" t="s">
        <v>5273</v>
      </c>
      <c r="C4824" s="265" t="s">
        <v>5184</v>
      </c>
      <c r="D4824" s="266" t="s">
        <v>5273</v>
      </c>
      <c r="E4824" s="264" t="s">
        <v>27</v>
      </c>
      <c r="F4824" s="264" t="s">
        <v>8011</v>
      </c>
      <c r="G4824" s="281" t="s">
        <v>8355</v>
      </c>
      <c r="H4824" s="264" t="str">
        <f>IFERROR(VLOOKUP(Table[[#This Row],[Activity Details of Assistance]],WHAT!E:F,2,FALSE),"")</f>
        <v># of water network</v>
      </c>
      <c r="I4824" s="264"/>
      <c r="J4824" s="264">
        <v>2</v>
      </c>
      <c r="K4824" s="264" t="s">
        <v>8280</v>
      </c>
      <c r="L4824" s="282" t="s">
        <v>13</v>
      </c>
      <c r="M4824" s="282" t="s">
        <v>14</v>
      </c>
      <c r="N4824" s="264" t="s">
        <v>309</v>
      </c>
      <c r="O4824" s="264" t="s">
        <v>1606</v>
      </c>
      <c r="P4824" s="264" t="s">
        <v>6480</v>
      </c>
      <c r="Q4824" s="283">
        <v>44804</v>
      </c>
      <c r="R4824" s="283">
        <v>44896</v>
      </c>
      <c r="S4824" t="s">
        <v>8452</v>
      </c>
      <c r="T4824" s="267"/>
      <c r="U4824" s="267"/>
      <c r="V4824" s="267"/>
      <c r="W4824" s="267"/>
      <c r="X4824" s="268"/>
      <c r="Y4824" s="284" t="s">
        <v>8641</v>
      </c>
      <c r="Z4824" s="285" t="s">
        <v>8642</v>
      </c>
      <c r="AA4824" s="286" t="s">
        <v>8643</v>
      </c>
      <c r="AB4824" s="287" t="str">
        <f>_xlfn.IFNA(IF(Table[[#This Row],[Programme Partner]]&lt;&gt;Table[[#This Row],[Implementing Partner]],CONCATENATE(Table[[#This Row],[Programme Partner]],"-",Table[[#This Row],[Implementing Partner]]),Table[[#This Row],[Programme Partner]]),"")</f>
        <v>UNHCR-NGOF</v>
      </c>
    </row>
    <row r="4825" spans="1:35" ht="16.5" customHeight="1">
      <c r="A4825" s="183">
        <v>5275</v>
      </c>
      <c r="B4825" s="264" t="s">
        <v>5273</v>
      </c>
      <c r="C4825" s="265" t="s">
        <v>5184</v>
      </c>
      <c r="D4825" s="266" t="s">
        <v>5273</v>
      </c>
      <c r="E4825" s="264" t="s">
        <v>27</v>
      </c>
      <c r="F4825" s="264" t="s">
        <v>8011</v>
      </c>
      <c r="G4825" s="281" t="s">
        <v>8355</v>
      </c>
      <c r="H4825" s="264" t="str">
        <f>IFERROR(VLOOKUP(Table[[#This Row],[Activity Details of Assistance]],WHAT!E:F,2,FALSE),"")</f>
        <v># of water network</v>
      </c>
      <c r="I4825" s="264"/>
      <c r="J4825" s="264">
        <v>13</v>
      </c>
      <c r="K4825" s="264" t="s">
        <v>8280</v>
      </c>
      <c r="L4825" s="282" t="s">
        <v>13</v>
      </c>
      <c r="M4825" s="282" t="s">
        <v>14</v>
      </c>
      <c r="N4825" s="264" t="s">
        <v>307</v>
      </c>
      <c r="O4825" s="264" t="s">
        <v>1599</v>
      </c>
      <c r="P4825" s="264" t="s">
        <v>4723</v>
      </c>
      <c r="Q4825" s="283">
        <v>44804</v>
      </c>
      <c r="R4825" s="283">
        <v>44896</v>
      </c>
      <c r="S4825" t="s">
        <v>8452</v>
      </c>
      <c r="T4825" s="267"/>
      <c r="U4825" s="267"/>
      <c r="V4825" s="267"/>
      <c r="W4825" s="267"/>
      <c r="X4825" s="268"/>
      <c r="Y4825" s="284" t="s">
        <v>8641</v>
      </c>
      <c r="Z4825" s="285" t="s">
        <v>8642</v>
      </c>
      <c r="AA4825" s="286" t="s">
        <v>8643</v>
      </c>
      <c r="AB4825" s="287" t="str">
        <f>_xlfn.IFNA(IF(Table[[#This Row],[Programme Partner]]&lt;&gt;Table[[#This Row],[Implementing Partner]],CONCATENATE(Table[[#This Row],[Programme Partner]],"-",Table[[#This Row],[Implementing Partner]]),Table[[#This Row],[Programme Partner]]),"")</f>
        <v>UNHCR-NGOF</v>
      </c>
    </row>
    <row r="4826" spans="1:35" ht="16.5" customHeight="1">
      <c r="A4826" s="183">
        <v>5276</v>
      </c>
      <c r="B4826" s="264" t="s">
        <v>5273</v>
      </c>
      <c r="C4826" s="265" t="s">
        <v>5184</v>
      </c>
      <c r="D4826" s="266" t="s">
        <v>5273</v>
      </c>
      <c r="E4826" s="264" t="s">
        <v>27</v>
      </c>
      <c r="F4826" s="264" t="s">
        <v>8011</v>
      </c>
      <c r="G4826" s="281" t="s">
        <v>8355</v>
      </c>
      <c r="H4826" s="264" t="str">
        <f>IFERROR(VLOOKUP(Table[[#This Row],[Activity Details of Assistance]],WHAT!E:F,2,FALSE),"")</f>
        <v># of water network</v>
      </c>
      <c r="I4826" s="264"/>
      <c r="J4826" s="264">
        <v>2</v>
      </c>
      <c r="K4826" s="264" t="s">
        <v>8280</v>
      </c>
      <c r="L4826" s="282" t="s">
        <v>13</v>
      </c>
      <c r="M4826" s="282" t="s">
        <v>14</v>
      </c>
      <c r="N4826" s="264" t="s">
        <v>307</v>
      </c>
      <c r="O4826" s="264" t="s">
        <v>1599</v>
      </c>
      <c r="P4826" s="264" t="s">
        <v>4726</v>
      </c>
      <c r="Q4826" s="283">
        <v>44804</v>
      </c>
      <c r="R4826" s="283">
        <v>44896</v>
      </c>
      <c r="S4826" t="s">
        <v>8452</v>
      </c>
      <c r="T4826" s="267"/>
      <c r="U4826" s="267"/>
      <c r="V4826" s="267"/>
      <c r="W4826" s="267"/>
      <c r="X4826" s="268"/>
      <c r="Y4826" s="284" t="s">
        <v>8641</v>
      </c>
      <c r="Z4826" s="285" t="s">
        <v>8642</v>
      </c>
      <c r="AA4826" s="286" t="s">
        <v>8643</v>
      </c>
      <c r="AB4826" s="287" t="str">
        <f>_xlfn.IFNA(IF(Table[[#This Row],[Programme Partner]]&lt;&gt;Table[[#This Row],[Implementing Partner]],CONCATENATE(Table[[#This Row],[Programme Partner]],"-",Table[[#This Row],[Implementing Partner]]),Table[[#This Row],[Programme Partner]]),"")</f>
        <v>UNHCR-NGOF</v>
      </c>
    </row>
    <row r="4827" spans="1:35" ht="16.5" customHeight="1">
      <c r="A4827" s="183">
        <v>5277</v>
      </c>
      <c r="B4827" s="264" t="s">
        <v>5273</v>
      </c>
      <c r="C4827" s="265" t="s">
        <v>5184</v>
      </c>
      <c r="D4827" s="266" t="s">
        <v>5273</v>
      </c>
      <c r="E4827" s="264" t="s">
        <v>27</v>
      </c>
      <c r="F4827" s="264" t="s">
        <v>8011</v>
      </c>
      <c r="G4827" s="281" t="s">
        <v>8318</v>
      </c>
      <c r="H4827" s="264" t="str">
        <f>IFERROR(VLOOKUP(Table[[#This Row],[Activity Details of Assistance]],WHAT!E:F,2,FALSE),"")</f>
        <v># of household</v>
      </c>
      <c r="I4827" s="264"/>
      <c r="J4827" s="264">
        <v>20</v>
      </c>
      <c r="K4827" s="264" t="s">
        <v>8280</v>
      </c>
      <c r="L4827" s="282" t="s">
        <v>13</v>
      </c>
      <c r="M4827" s="282" t="s">
        <v>14</v>
      </c>
      <c r="N4827" s="264" t="s">
        <v>309</v>
      </c>
      <c r="O4827" s="264" t="s">
        <v>1607</v>
      </c>
      <c r="P4827" s="264" t="s">
        <v>4710</v>
      </c>
      <c r="Q4827" s="283">
        <v>44804</v>
      </c>
      <c r="R4827" s="283">
        <v>44896</v>
      </c>
      <c r="S4827" t="s">
        <v>8452</v>
      </c>
      <c r="T4827" s="267"/>
      <c r="U4827" s="267"/>
      <c r="V4827" s="267"/>
      <c r="W4827" s="267"/>
      <c r="X4827" s="268"/>
      <c r="Y4827" s="284" t="s">
        <v>8641</v>
      </c>
      <c r="Z4827" s="285" t="s">
        <v>8642</v>
      </c>
      <c r="AA4827" s="286" t="s">
        <v>8643</v>
      </c>
      <c r="AB4827" s="287" t="str">
        <f>_xlfn.IFNA(IF(Table[[#This Row],[Programme Partner]]&lt;&gt;Table[[#This Row],[Implementing Partner]],CONCATENATE(Table[[#This Row],[Programme Partner]],"-",Table[[#This Row],[Implementing Partner]]),Table[[#This Row],[Programme Partner]]),"")</f>
        <v>UNHCR-NGOF</v>
      </c>
    </row>
    <row r="4828" spans="1:35" ht="16.5" customHeight="1">
      <c r="A4828" s="183">
        <v>5278</v>
      </c>
      <c r="B4828" s="264" t="s">
        <v>5273</v>
      </c>
      <c r="C4828" s="265" t="s">
        <v>5184</v>
      </c>
      <c r="D4828" s="266" t="s">
        <v>5273</v>
      </c>
      <c r="E4828" s="264" t="s">
        <v>27</v>
      </c>
      <c r="F4828" s="264" t="s">
        <v>8011</v>
      </c>
      <c r="G4828" s="195" t="s">
        <v>8584</v>
      </c>
      <c r="H4828" s="264" t="str">
        <f>IFERROR(VLOOKUP(Table[[#This Row],[Activity Details of Assistance]],WHAT!E:F,2,FALSE),"")</f>
        <v># of tube well</v>
      </c>
      <c r="I4828" s="264"/>
      <c r="J4828" s="264">
        <v>2</v>
      </c>
      <c r="K4828" s="264" t="s">
        <v>8280</v>
      </c>
      <c r="L4828" s="282" t="s">
        <v>13</v>
      </c>
      <c r="M4828" s="282" t="s">
        <v>14</v>
      </c>
      <c r="N4828" s="264" t="s">
        <v>309</v>
      </c>
      <c r="O4828" s="264" t="s">
        <v>1607</v>
      </c>
      <c r="P4828" s="264" t="s">
        <v>4710</v>
      </c>
      <c r="Q4828" s="241">
        <v>44804</v>
      </c>
      <c r="R4828" s="283">
        <v>44896</v>
      </c>
      <c r="S4828" t="s">
        <v>8452</v>
      </c>
      <c r="T4828" s="267"/>
      <c r="U4828" s="267"/>
      <c r="V4828" s="267"/>
      <c r="W4828" s="267"/>
      <c r="X4828" s="268"/>
      <c r="Y4828" s="284" t="s">
        <v>8641</v>
      </c>
      <c r="Z4828" s="285" t="s">
        <v>8642</v>
      </c>
      <c r="AA4828" s="286" t="s">
        <v>8643</v>
      </c>
      <c r="AB4828" s="287" t="str">
        <f>_xlfn.IFNA(IF(Table[[#This Row],[Programme Partner]]&lt;&gt;Table[[#This Row],[Implementing Partner]],CONCATENATE(Table[[#This Row],[Programme Partner]],"-",Table[[#This Row],[Implementing Partner]]),Table[[#This Row],[Programme Partner]]),"")</f>
        <v>UNHCR-NGOF</v>
      </c>
    </row>
    <row r="4829" spans="1:35" ht="16.5" customHeight="1">
      <c r="A4829" s="183">
        <v>5279</v>
      </c>
      <c r="B4829" s="264" t="s">
        <v>5273</v>
      </c>
      <c r="C4829" s="265" t="s">
        <v>5184</v>
      </c>
      <c r="D4829" s="266" t="s">
        <v>5273</v>
      </c>
      <c r="E4829" s="264" t="s">
        <v>27</v>
      </c>
      <c r="F4829" s="264" t="s">
        <v>8011</v>
      </c>
      <c r="G4829" s="281" t="s">
        <v>8355</v>
      </c>
      <c r="H4829" s="264" t="str">
        <f>IFERROR(VLOOKUP(Table[[#This Row],[Activity Details of Assistance]],WHAT!E:F,2,FALSE),"")</f>
        <v># of water network</v>
      </c>
      <c r="I4829" s="264"/>
      <c r="J4829" s="264">
        <v>1</v>
      </c>
      <c r="K4829" s="264" t="s">
        <v>8280</v>
      </c>
      <c r="L4829" s="282" t="s">
        <v>13</v>
      </c>
      <c r="M4829" s="282" t="s">
        <v>14</v>
      </c>
      <c r="N4829" s="264" t="s">
        <v>309</v>
      </c>
      <c r="O4829" s="264" t="s">
        <v>1607</v>
      </c>
      <c r="P4829" s="264" t="s">
        <v>4710</v>
      </c>
      <c r="Q4829" s="283">
        <v>44773</v>
      </c>
      <c r="R4829" s="283">
        <v>44896</v>
      </c>
      <c r="S4829" t="s">
        <v>8452</v>
      </c>
      <c r="T4829" s="267"/>
      <c r="U4829" s="267"/>
      <c r="V4829" s="267"/>
      <c r="W4829" s="267"/>
      <c r="X4829" s="268" t="s">
        <v>5756</v>
      </c>
      <c r="Y4829" s="284" t="s">
        <v>8641</v>
      </c>
      <c r="Z4829" s="285" t="s">
        <v>8642</v>
      </c>
      <c r="AA4829" s="286" t="s">
        <v>8643</v>
      </c>
      <c r="AB4829" s="287" t="str">
        <f>_xlfn.IFNA(IF(Table[[#This Row],[Programme Partner]]&lt;&gt;Table[[#This Row],[Implementing Partner]],CONCATENATE(Table[[#This Row],[Programme Partner]],"-",Table[[#This Row],[Implementing Partner]]),Table[[#This Row],[Programme Partner]]),"")</f>
        <v>UNHCR-NGOF</v>
      </c>
    </row>
    <row r="4830" spans="1:35" ht="16.5" customHeight="1">
      <c r="A4830" s="183">
        <v>5280</v>
      </c>
      <c r="B4830" s="264" t="s">
        <v>5273</v>
      </c>
      <c r="C4830" s="265" t="s">
        <v>5184</v>
      </c>
      <c r="D4830" s="266" t="s">
        <v>5273</v>
      </c>
      <c r="E4830" s="264" t="s">
        <v>27</v>
      </c>
      <c r="F4830" s="264" t="s">
        <v>8011</v>
      </c>
      <c r="G4830" s="281" t="s">
        <v>8355</v>
      </c>
      <c r="H4830" s="264" t="str">
        <f>IFERROR(VLOOKUP(Table[[#This Row],[Activity Details of Assistance]],WHAT!E:F,2,FALSE),"")</f>
        <v># of water network</v>
      </c>
      <c r="I4830" s="264"/>
      <c r="J4830" s="264">
        <v>3</v>
      </c>
      <c r="K4830" s="264" t="s">
        <v>8280</v>
      </c>
      <c r="L4830" s="282" t="s">
        <v>13</v>
      </c>
      <c r="M4830" s="282" t="s">
        <v>14</v>
      </c>
      <c r="N4830" s="264" t="s">
        <v>309</v>
      </c>
      <c r="O4830" s="264" t="s">
        <v>1607</v>
      </c>
      <c r="P4830" s="264" t="s">
        <v>4710</v>
      </c>
      <c r="Q4830" s="283">
        <v>44804</v>
      </c>
      <c r="R4830" s="283">
        <v>44896</v>
      </c>
      <c r="S4830" t="s">
        <v>8452</v>
      </c>
      <c r="T4830" s="267"/>
      <c r="U4830" s="267"/>
      <c r="V4830" s="267"/>
      <c r="W4830" s="267"/>
      <c r="X4830" s="268"/>
      <c r="Y4830" s="284" t="s">
        <v>8641</v>
      </c>
      <c r="Z4830" s="285" t="s">
        <v>8642</v>
      </c>
      <c r="AA4830" s="286" t="s">
        <v>8643</v>
      </c>
      <c r="AB4830" s="287" t="str">
        <f>_xlfn.IFNA(IF(Table[[#This Row],[Programme Partner]]&lt;&gt;Table[[#This Row],[Implementing Partner]],CONCATENATE(Table[[#This Row],[Programme Partner]],"-",Table[[#This Row],[Implementing Partner]]),Table[[#This Row],[Programme Partner]]),"")</f>
        <v>UNHCR-NGOF</v>
      </c>
    </row>
    <row r="4831" spans="1:35" ht="16.5" customHeight="1">
      <c r="A4831" s="183">
        <v>5281</v>
      </c>
      <c r="B4831" s="264" t="s">
        <v>5273</v>
      </c>
      <c r="C4831" s="265" t="s">
        <v>5184</v>
      </c>
      <c r="D4831" s="266" t="s">
        <v>5273</v>
      </c>
      <c r="E4831" s="264" t="s">
        <v>27</v>
      </c>
      <c r="F4831" s="264" t="s">
        <v>8011</v>
      </c>
      <c r="G4831" s="281" t="s">
        <v>8355</v>
      </c>
      <c r="H4831" s="264" t="str">
        <f>IFERROR(VLOOKUP(Table[[#This Row],[Activity Details of Assistance]],WHAT!E:F,2,FALSE),"")</f>
        <v># of water network</v>
      </c>
      <c r="I4831" s="264"/>
      <c r="J4831" s="264">
        <v>1</v>
      </c>
      <c r="K4831" s="264" t="s">
        <v>8280</v>
      </c>
      <c r="L4831" s="282" t="s">
        <v>13</v>
      </c>
      <c r="M4831" s="282" t="s">
        <v>14</v>
      </c>
      <c r="N4831" s="264" t="s">
        <v>309</v>
      </c>
      <c r="O4831" s="264" t="s">
        <v>1607</v>
      </c>
      <c r="P4831" s="264" t="s">
        <v>4710</v>
      </c>
      <c r="Q4831" s="283">
        <v>44804</v>
      </c>
      <c r="R4831" s="283">
        <v>44896</v>
      </c>
      <c r="S4831" t="s">
        <v>8452</v>
      </c>
      <c r="T4831" s="267"/>
      <c r="U4831" s="267"/>
      <c r="V4831" s="267"/>
      <c r="W4831" s="267"/>
      <c r="X4831" s="268" t="s">
        <v>5756</v>
      </c>
      <c r="Y4831" s="284" t="s">
        <v>8641</v>
      </c>
      <c r="Z4831" s="285" t="s">
        <v>8642</v>
      </c>
      <c r="AA4831" s="286" t="s">
        <v>8643</v>
      </c>
      <c r="AB4831" s="287" t="str">
        <f>_xlfn.IFNA(IF(Table[[#This Row],[Programme Partner]]&lt;&gt;Table[[#This Row],[Implementing Partner]],CONCATENATE(Table[[#This Row],[Programme Partner]],"-",Table[[#This Row],[Implementing Partner]]),Table[[#This Row],[Programme Partner]]),"")</f>
        <v>UNHCR-NGOF</v>
      </c>
    </row>
    <row r="4832" spans="1:35" s="76" customFormat="1" ht="16.5" customHeight="1">
      <c r="A4832" s="183">
        <v>5282</v>
      </c>
      <c r="B4832" s="274" t="s">
        <v>5273</v>
      </c>
      <c r="C4832" s="275" t="s">
        <v>5033</v>
      </c>
      <c r="D4832" s="276" t="s">
        <v>5273</v>
      </c>
      <c r="E4832" s="274" t="s">
        <v>27</v>
      </c>
      <c r="F4832" s="274" t="s">
        <v>8011</v>
      </c>
      <c r="G4832" s="298" t="s">
        <v>8584</v>
      </c>
      <c r="H4832" s="274" t="str">
        <f>IFERROR(VLOOKUP(Table[[#This Row],[Activity Details of Assistance]],WHAT!E:F,2,FALSE),"")</f>
        <v># of tube well</v>
      </c>
      <c r="I4832" s="274"/>
      <c r="J4832" s="289">
        <v>136</v>
      </c>
      <c r="K4832" s="289" t="s">
        <v>8280</v>
      </c>
      <c r="L4832" s="289" t="s">
        <v>13</v>
      </c>
      <c r="M4832" s="290" t="s">
        <v>14</v>
      </c>
      <c r="N4832" s="289" t="s">
        <v>309</v>
      </c>
      <c r="O4832" s="289" t="s">
        <v>1606</v>
      </c>
      <c r="P4832" s="289" t="s">
        <v>6477</v>
      </c>
      <c r="Q4832" s="299">
        <v>44592</v>
      </c>
      <c r="R4832" s="299">
        <v>44896</v>
      </c>
      <c r="S4832" t="s">
        <v>8452</v>
      </c>
      <c r="T4832" s="289"/>
      <c r="U4832" s="289"/>
      <c r="V4832" s="289"/>
      <c r="W4832" s="289"/>
      <c r="X4832" s="290"/>
      <c r="Y4832" s="290" t="s">
        <v>8641</v>
      </c>
      <c r="Z4832" s="290" t="s">
        <v>8642</v>
      </c>
      <c r="AA4832" s="290" t="s">
        <v>8643</v>
      </c>
      <c r="AB4832" s="280" t="str">
        <f>_xlfn.IFNA(IF(Table[[#This Row],[Programme Partner]]&lt;&gt;Table[[#This Row],[Implementing Partner]],CONCATENATE(Table[[#This Row],[Programme Partner]],"-",Table[[#This Row],[Implementing Partner]]),Table[[#This Row],[Programme Partner]]),"")</f>
        <v>UNHCR-BRAC</v>
      </c>
      <c r="AC4832" s="260"/>
      <c r="AD4832" s="260"/>
      <c r="AE4832" s="261"/>
      <c r="AF4832" s="261"/>
      <c r="AG4832" s="262"/>
      <c r="AH4832" s="263"/>
      <c r="AI4832" s="263"/>
    </row>
    <row r="4833" spans="1:28" ht="16.5" customHeight="1">
      <c r="A4833" s="183">
        <v>5283</v>
      </c>
      <c r="B4833" s="264" t="s">
        <v>5273</v>
      </c>
      <c r="C4833" s="265" t="s">
        <v>5033</v>
      </c>
      <c r="D4833" s="266" t="s">
        <v>5273</v>
      </c>
      <c r="E4833" s="264" t="s">
        <v>27</v>
      </c>
      <c r="F4833" s="264" t="s">
        <v>8011</v>
      </c>
      <c r="G4833" s="281" t="s">
        <v>8355</v>
      </c>
      <c r="H4833" s="264" t="str">
        <f>IFERROR(VLOOKUP(Table[[#This Row],[Activity Details of Assistance]],WHAT!E:F,2,FALSE),"")</f>
        <v># of water network</v>
      </c>
      <c r="I4833" s="264"/>
      <c r="J4833" s="291">
        <v>9</v>
      </c>
      <c r="K4833" s="291" t="s">
        <v>8280</v>
      </c>
      <c r="L4833" s="291" t="s">
        <v>13</v>
      </c>
      <c r="M4833" s="292" t="s">
        <v>14</v>
      </c>
      <c r="N4833" s="291" t="s">
        <v>309</v>
      </c>
      <c r="O4833" s="291" t="s">
        <v>1606</v>
      </c>
      <c r="P4833" s="291" t="s">
        <v>6477</v>
      </c>
      <c r="Q4833" s="300">
        <v>44592</v>
      </c>
      <c r="R4833" s="300">
        <v>44896</v>
      </c>
      <c r="S4833" t="s">
        <v>8452</v>
      </c>
      <c r="T4833" s="291"/>
      <c r="U4833" s="291"/>
      <c r="V4833" s="291"/>
      <c r="W4833" s="291"/>
      <c r="X4833" s="292"/>
      <c r="Y4833" s="292" t="s">
        <v>8641</v>
      </c>
      <c r="Z4833" s="292" t="s">
        <v>8642</v>
      </c>
      <c r="AA4833" s="292" t="s">
        <v>8643</v>
      </c>
      <c r="AB4833" s="273" t="str">
        <f>_xlfn.IFNA(IF(Table[[#This Row],[Programme Partner]]&lt;&gt;Table[[#This Row],[Implementing Partner]],CONCATENATE(Table[[#This Row],[Programme Partner]],"-",Table[[#This Row],[Implementing Partner]]),Table[[#This Row],[Programme Partner]]),"")</f>
        <v>UNHCR-BRAC</v>
      </c>
    </row>
    <row r="4834" spans="1:28" ht="16.5" customHeight="1">
      <c r="A4834" s="183">
        <v>5284</v>
      </c>
      <c r="B4834" s="264" t="s">
        <v>5273</v>
      </c>
      <c r="C4834" s="265" t="s">
        <v>5033</v>
      </c>
      <c r="D4834" s="266" t="s">
        <v>5273</v>
      </c>
      <c r="E4834" s="264" t="s">
        <v>27</v>
      </c>
      <c r="F4834" s="264" t="s">
        <v>8011</v>
      </c>
      <c r="G4834" s="281" t="s">
        <v>8584</v>
      </c>
      <c r="H4834" s="264" t="str">
        <f>IFERROR(VLOOKUP(Table[[#This Row],[Activity Details of Assistance]],WHAT!E:F,2,FALSE),"")</f>
        <v># of tube well</v>
      </c>
      <c r="I4834" s="264"/>
      <c r="J4834" s="289">
        <v>4</v>
      </c>
      <c r="K4834" s="289" t="s">
        <v>8280</v>
      </c>
      <c r="L4834" s="289" t="s">
        <v>13</v>
      </c>
      <c r="M4834" s="290" t="s">
        <v>14</v>
      </c>
      <c r="N4834" s="289" t="s">
        <v>309</v>
      </c>
      <c r="O4834" s="289" t="s">
        <v>1606</v>
      </c>
      <c r="P4834" s="289" t="s">
        <v>6477</v>
      </c>
      <c r="Q4834" s="299">
        <v>44592</v>
      </c>
      <c r="R4834" s="299">
        <v>44896</v>
      </c>
      <c r="S4834" t="s">
        <v>8452</v>
      </c>
      <c r="T4834" s="289"/>
      <c r="U4834" s="289"/>
      <c r="V4834" s="289"/>
      <c r="W4834" s="289"/>
      <c r="X4834" s="290"/>
      <c r="Y4834" s="290" t="s">
        <v>8641</v>
      </c>
      <c r="Z4834" s="290" t="s">
        <v>8642</v>
      </c>
      <c r="AA4834" s="290" t="s">
        <v>8643</v>
      </c>
      <c r="AB4834" s="273" t="str">
        <f>_xlfn.IFNA(IF(Table[[#This Row],[Programme Partner]]&lt;&gt;Table[[#This Row],[Implementing Partner]],CONCATENATE(Table[[#This Row],[Programme Partner]],"-",Table[[#This Row],[Implementing Partner]]),Table[[#This Row],[Programme Partner]]),"")</f>
        <v>UNHCR-BRAC</v>
      </c>
    </row>
    <row r="4835" spans="1:28" ht="16.5" customHeight="1">
      <c r="A4835" s="183">
        <v>5285</v>
      </c>
      <c r="B4835" s="264" t="s">
        <v>5273</v>
      </c>
      <c r="C4835" s="265" t="s">
        <v>5033</v>
      </c>
      <c r="D4835" s="266" t="s">
        <v>5273</v>
      </c>
      <c r="E4835" s="264" t="s">
        <v>27</v>
      </c>
      <c r="F4835" s="264" t="s">
        <v>8012</v>
      </c>
      <c r="G4835" s="281" t="s">
        <v>8359</v>
      </c>
      <c r="H4835" s="264" t="str">
        <f>IFERROR(VLOOKUP(Table[[#This Row],[Activity Details of Assistance]],WHAT!E:F,2,FALSE),"")</f>
        <v># of FSM Site</v>
      </c>
      <c r="I4835" s="264"/>
      <c r="J4835" s="291">
        <v>2</v>
      </c>
      <c r="K4835" s="291" t="s">
        <v>8280</v>
      </c>
      <c r="L4835" s="291" t="s">
        <v>13</v>
      </c>
      <c r="M4835" s="292" t="s">
        <v>14</v>
      </c>
      <c r="N4835" s="291" t="s">
        <v>309</v>
      </c>
      <c r="O4835" s="291" t="s">
        <v>1606</v>
      </c>
      <c r="P4835" s="291" t="s">
        <v>6477</v>
      </c>
      <c r="Q4835" s="300">
        <v>44592</v>
      </c>
      <c r="R4835" s="300">
        <v>44896</v>
      </c>
      <c r="S4835" t="s">
        <v>8452</v>
      </c>
      <c r="T4835" s="291"/>
      <c r="U4835" s="291"/>
      <c r="V4835" s="291"/>
      <c r="W4835" s="291"/>
      <c r="X4835" s="292"/>
      <c r="Y4835" s="292" t="s">
        <v>8641</v>
      </c>
      <c r="Z4835" s="292" t="s">
        <v>8642</v>
      </c>
      <c r="AA4835" s="292" t="s">
        <v>8643</v>
      </c>
      <c r="AB4835" s="273" t="str">
        <f>_xlfn.IFNA(IF(Table[[#This Row],[Programme Partner]]&lt;&gt;Table[[#This Row],[Implementing Partner]],CONCATENATE(Table[[#This Row],[Programme Partner]],"-",Table[[#This Row],[Implementing Partner]]),Table[[#This Row],[Programme Partner]]),"")</f>
        <v>UNHCR-BRAC</v>
      </c>
    </row>
    <row r="4836" spans="1:28" ht="16.5" customHeight="1">
      <c r="A4836" s="183">
        <v>5286</v>
      </c>
      <c r="B4836" s="264" t="s">
        <v>5273</v>
      </c>
      <c r="C4836" s="265" t="s">
        <v>5033</v>
      </c>
      <c r="D4836" s="266" t="s">
        <v>5273</v>
      </c>
      <c r="E4836" s="264" t="s">
        <v>27</v>
      </c>
      <c r="F4836" s="264" t="s">
        <v>8012</v>
      </c>
      <c r="G4836" s="281" t="s">
        <v>8357</v>
      </c>
      <c r="H4836" s="264" t="str">
        <f>IFERROR(VLOOKUP(Table[[#This Row],[Activity Details of Assistance]],WHAT!E:F,2,FALSE),"")</f>
        <v># of door</v>
      </c>
      <c r="I4836" s="264"/>
      <c r="J4836" s="289">
        <v>227</v>
      </c>
      <c r="K4836" s="289" t="s">
        <v>8280</v>
      </c>
      <c r="L4836" s="289" t="s">
        <v>13</v>
      </c>
      <c r="M4836" s="290" t="s">
        <v>14</v>
      </c>
      <c r="N4836" s="289" t="s">
        <v>309</v>
      </c>
      <c r="O4836" s="289" t="s">
        <v>1606</v>
      </c>
      <c r="P4836" s="289" t="s">
        <v>6477</v>
      </c>
      <c r="Q4836" s="299">
        <v>44592</v>
      </c>
      <c r="R4836" s="299">
        <v>44896</v>
      </c>
      <c r="S4836" t="s">
        <v>8452</v>
      </c>
      <c r="T4836" s="289"/>
      <c r="U4836" s="289"/>
      <c r="V4836" s="289"/>
      <c r="W4836" s="289"/>
      <c r="X4836" s="290"/>
      <c r="Y4836" s="290" t="s">
        <v>8641</v>
      </c>
      <c r="Z4836" s="290" t="s">
        <v>8642</v>
      </c>
      <c r="AA4836" s="290" t="s">
        <v>8643</v>
      </c>
      <c r="AB4836" s="273" t="str">
        <f>_xlfn.IFNA(IF(Table[[#This Row],[Programme Partner]]&lt;&gt;Table[[#This Row],[Implementing Partner]],CONCATENATE(Table[[#This Row],[Programme Partner]],"-",Table[[#This Row],[Implementing Partner]]),Table[[#This Row],[Programme Partner]]),"")</f>
        <v>UNHCR-BRAC</v>
      </c>
    </row>
    <row r="4837" spans="1:28" ht="16.5" customHeight="1">
      <c r="A4837" s="183">
        <v>5287</v>
      </c>
      <c r="B4837" s="264" t="s">
        <v>5273</v>
      </c>
      <c r="C4837" s="265" t="s">
        <v>5033</v>
      </c>
      <c r="D4837" s="266" t="s">
        <v>5273</v>
      </c>
      <c r="E4837" s="264" t="s">
        <v>27</v>
      </c>
      <c r="F4837" s="264" t="s">
        <v>8012</v>
      </c>
      <c r="G4837" s="281" t="s">
        <v>8586</v>
      </c>
      <c r="H4837" s="264" t="str">
        <f>IFERROR(VLOOKUP(Table[[#This Row],[Activity Details of Assistance]],WHAT!E:F,2,FALSE),"")</f>
        <v># of door</v>
      </c>
      <c r="I4837" s="264"/>
      <c r="J4837" s="291">
        <v>33</v>
      </c>
      <c r="K4837" s="291" t="s">
        <v>8280</v>
      </c>
      <c r="L4837" s="291" t="s">
        <v>13</v>
      </c>
      <c r="M4837" s="292" t="s">
        <v>14</v>
      </c>
      <c r="N4837" s="291" t="s">
        <v>309</v>
      </c>
      <c r="O4837" s="291" t="s">
        <v>1606</v>
      </c>
      <c r="P4837" s="291" t="s">
        <v>6477</v>
      </c>
      <c r="Q4837" s="300">
        <v>44592</v>
      </c>
      <c r="R4837" s="300">
        <v>44896</v>
      </c>
      <c r="S4837" t="s">
        <v>8452</v>
      </c>
      <c r="T4837" s="291"/>
      <c r="U4837" s="291"/>
      <c r="V4837" s="291"/>
      <c r="W4837" s="291"/>
      <c r="X4837" s="292"/>
      <c r="Y4837" s="292" t="s">
        <v>8641</v>
      </c>
      <c r="Z4837" s="292" t="s">
        <v>8642</v>
      </c>
      <c r="AA4837" s="292" t="s">
        <v>8643</v>
      </c>
      <c r="AB4837" s="273" t="str">
        <f>_xlfn.IFNA(IF(Table[[#This Row],[Programme Partner]]&lt;&gt;Table[[#This Row],[Implementing Partner]],CONCATENATE(Table[[#This Row],[Programme Partner]],"-",Table[[#This Row],[Implementing Partner]]),Table[[#This Row],[Programme Partner]]),"")</f>
        <v>UNHCR-BRAC</v>
      </c>
    </row>
    <row r="4838" spans="1:28" ht="16.5" customHeight="1">
      <c r="A4838" s="183">
        <v>5288</v>
      </c>
      <c r="B4838" s="264" t="s">
        <v>5273</v>
      </c>
      <c r="C4838" s="265" t="s">
        <v>5033</v>
      </c>
      <c r="D4838" s="266" t="s">
        <v>5273</v>
      </c>
      <c r="E4838" s="264" t="s">
        <v>27</v>
      </c>
      <c r="F4838" s="264" t="s">
        <v>8013</v>
      </c>
      <c r="G4838" s="281" t="s">
        <v>8313</v>
      </c>
      <c r="H4838" s="264" t="str">
        <f>IFERROR(VLOOKUP(Table[[#This Row],[Activity Details of Assistance]],WHAT!E:F,2,FALSE),"")</f>
        <v># of HP sessions at community level</v>
      </c>
      <c r="I4838" s="264"/>
      <c r="J4838" s="289">
        <v>1106</v>
      </c>
      <c r="K4838" s="289" t="s">
        <v>8280</v>
      </c>
      <c r="L4838" s="289" t="s">
        <v>13</v>
      </c>
      <c r="M4838" s="290" t="s">
        <v>14</v>
      </c>
      <c r="N4838" s="289" t="s">
        <v>309</v>
      </c>
      <c r="O4838" s="289" t="s">
        <v>1606</v>
      </c>
      <c r="P4838" s="289" t="s">
        <v>6477</v>
      </c>
      <c r="Q4838" s="299">
        <v>44592</v>
      </c>
      <c r="R4838" s="299">
        <v>44896</v>
      </c>
      <c r="S4838" t="s">
        <v>8452</v>
      </c>
      <c r="T4838" s="289"/>
      <c r="U4838" s="289"/>
      <c r="V4838" s="289"/>
      <c r="W4838" s="289"/>
      <c r="X4838" s="290"/>
      <c r="Y4838" s="290" t="s">
        <v>8641</v>
      </c>
      <c r="Z4838" s="290" t="s">
        <v>8642</v>
      </c>
      <c r="AA4838" s="290" t="s">
        <v>8643</v>
      </c>
      <c r="AB4838" s="273" t="str">
        <f>_xlfn.IFNA(IF(Table[[#This Row],[Programme Partner]]&lt;&gt;Table[[#This Row],[Implementing Partner]],CONCATENATE(Table[[#This Row],[Programme Partner]],"-",Table[[#This Row],[Implementing Partner]]),Table[[#This Row],[Programme Partner]]),"")</f>
        <v>UNHCR-BRAC</v>
      </c>
    </row>
    <row r="4839" spans="1:28" ht="16.5" customHeight="1">
      <c r="A4839" s="183">
        <v>5289</v>
      </c>
      <c r="B4839" s="264" t="s">
        <v>5273</v>
      </c>
      <c r="C4839" s="265" t="s">
        <v>5033</v>
      </c>
      <c r="D4839" s="266" t="s">
        <v>5273</v>
      </c>
      <c r="E4839" s="264" t="s">
        <v>27</v>
      </c>
      <c r="F4839" s="264" t="s">
        <v>8013</v>
      </c>
      <c r="G4839" s="281" t="s">
        <v>8314</v>
      </c>
      <c r="H4839" s="264" t="str">
        <f>IFERROR(VLOOKUP(Table[[#This Row],[Activity Details of Assistance]],WHAT!E:F,2,FALSE),"")</f>
        <v># of HP sessions at HH level</v>
      </c>
      <c r="I4839" s="264"/>
      <c r="J4839" s="291">
        <v>3465</v>
      </c>
      <c r="K4839" s="291" t="s">
        <v>8280</v>
      </c>
      <c r="L4839" s="291" t="s">
        <v>13</v>
      </c>
      <c r="M4839" s="292" t="s">
        <v>14</v>
      </c>
      <c r="N4839" s="291" t="s">
        <v>309</v>
      </c>
      <c r="O4839" s="291" t="s">
        <v>1606</v>
      </c>
      <c r="P4839" s="291" t="s">
        <v>6477</v>
      </c>
      <c r="Q4839" s="300">
        <v>44592</v>
      </c>
      <c r="R4839" s="300">
        <v>44896</v>
      </c>
      <c r="S4839" t="s">
        <v>8452</v>
      </c>
      <c r="T4839" s="291"/>
      <c r="U4839" s="291"/>
      <c r="V4839" s="291"/>
      <c r="W4839" s="291"/>
      <c r="X4839" s="292"/>
      <c r="Y4839" s="292" t="s">
        <v>8641</v>
      </c>
      <c r="Z4839" s="292" t="s">
        <v>8642</v>
      </c>
      <c r="AA4839" s="292" t="s">
        <v>8643</v>
      </c>
      <c r="AB4839" s="273" t="str">
        <f>_xlfn.IFNA(IF(Table[[#This Row],[Programme Partner]]&lt;&gt;Table[[#This Row],[Implementing Partner]],CONCATENATE(Table[[#This Row],[Programme Partner]],"-",Table[[#This Row],[Implementing Partner]]),Table[[#This Row],[Programme Partner]]),"")</f>
        <v>UNHCR-BRAC</v>
      </c>
    </row>
    <row r="4840" spans="1:28" ht="16.5" customHeight="1">
      <c r="A4840" s="183">
        <v>5290</v>
      </c>
      <c r="B4840" s="264" t="s">
        <v>5273</v>
      </c>
      <c r="C4840" s="265" t="s">
        <v>5033</v>
      </c>
      <c r="D4840" s="266" t="s">
        <v>5273</v>
      </c>
      <c r="E4840" s="264" t="s">
        <v>27</v>
      </c>
      <c r="F4840" s="264" t="s">
        <v>8014</v>
      </c>
      <c r="G4840" s="281" t="s">
        <v>8361</v>
      </c>
      <c r="H4840" s="264" t="str">
        <f>IFERROR(VLOOKUP(Table[[#This Row],[Activity Details of Assistance]],WHAT!E:F,2,FALSE),"")</f>
        <v># of plant</v>
      </c>
      <c r="I4840" s="264"/>
      <c r="J4840" s="289">
        <v>1</v>
      </c>
      <c r="K4840" s="289" t="s">
        <v>8280</v>
      </c>
      <c r="L4840" s="289" t="s">
        <v>13</v>
      </c>
      <c r="M4840" s="290" t="s">
        <v>14</v>
      </c>
      <c r="N4840" s="289" t="s">
        <v>309</v>
      </c>
      <c r="O4840" s="289" t="s">
        <v>1606</v>
      </c>
      <c r="P4840" s="289" t="s">
        <v>6477</v>
      </c>
      <c r="Q4840" s="299">
        <v>44592</v>
      </c>
      <c r="R4840" s="299">
        <v>44896</v>
      </c>
      <c r="S4840" t="s">
        <v>8452</v>
      </c>
      <c r="T4840" s="289"/>
      <c r="U4840" s="289"/>
      <c r="V4840" s="289"/>
      <c r="W4840" s="289"/>
      <c r="X4840" s="290"/>
      <c r="Y4840" s="290" t="s">
        <v>8641</v>
      </c>
      <c r="Z4840" s="290" t="s">
        <v>8642</v>
      </c>
      <c r="AA4840" s="290" t="s">
        <v>8643</v>
      </c>
      <c r="AB4840" s="273" t="str">
        <f>_xlfn.IFNA(IF(Table[[#This Row],[Programme Partner]]&lt;&gt;Table[[#This Row],[Implementing Partner]],CONCATENATE(Table[[#This Row],[Programme Partner]],"-",Table[[#This Row],[Implementing Partner]]),Table[[#This Row],[Programme Partner]]),"")</f>
        <v>UNHCR-BRAC</v>
      </c>
    </row>
    <row r="4841" spans="1:28" ht="16.5" customHeight="1">
      <c r="A4841" s="183">
        <v>5291</v>
      </c>
      <c r="B4841" s="264" t="s">
        <v>5273</v>
      </c>
      <c r="C4841" s="265" t="s">
        <v>5033</v>
      </c>
      <c r="D4841" s="266" t="s">
        <v>5273</v>
      </c>
      <c r="E4841" s="264" t="s">
        <v>27</v>
      </c>
      <c r="F4841" s="264" t="s">
        <v>8011</v>
      </c>
      <c r="G4841" s="281" t="s">
        <v>8584</v>
      </c>
      <c r="H4841" s="264" t="str">
        <f>IFERROR(VLOOKUP(Table[[#This Row],[Activity Details of Assistance]],WHAT!E:F,2,FALSE),"")</f>
        <v># of tube well</v>
      </c>
      <c r="I4841" s="264"/>
      <c r="J4841" s="291">
        <v>178</v>
      </c>
      <c r="K4841" s="291" t="s">
        <v>8280</v>
      </c>
      <c r="L4841" s="291" t="s">
        <v>13</v>
      </c>
      <c r="M4841" s="292" t="s">
        <v>14</v>
      </c>
      <c r="N4841" s="291" t="s">
        <v>309</v>
      </c>
      <c r="O4841" s="291" t="s">
        <v>1606</v>
      </c>
      <c r="P4841" s="291" t="s">
        <v>6478</v>
      </c>
      <c r="Q4841" s="300">
        <v>44592</v>
      </c>
      <c r="R4841" s="300">
        <v>44896</v>
      </c>
      <c r="S4841" t="s">
        <v>8452</v>
      </c>
      <c r="T4841" s="291"/>
      <c r="U4841" s="291"/>
      <c r="V4841" s="291"/>
      <c r="W4841" s="291"/>
      <c r="X4841" s="292"/>
      <c r="Y4841" s="292" t="s">
        <v>8641</v>
      </c>
      <c r="Z4841" s="292" t="s">
        <v>8642</v>
      </c>
      <c r="AA4841" s="292" t="s">
        <v>8643</v>
      </c>
      <c r="AB4841" s="273" t="str">
        <f>_xlfn.IFNA(IF(Table[[#This Row],[Programme Partner]]&lt;&gt;Table[[#This Row],[Implementing Partner]],CONCATENATE(Table[[#This Row],[Programme Partner]],"-",Table[[#This Row],[Implementing Partner]]),Table[[#This Row],[Programme Partner]]),"")</f>
        <v>UNHCR-BRAC</v>
      </c>
    </row>
    <row r="4842" spans="1:28" ht="16.5" customHeight="1">
      <c r="A4842" s="183">
        <v>5292</v>
      </c>
      <c r="B4842" s="264" t="s">
        <v>5273</v>
      </c>
      <c r="C4842" s="265" t="s">
        <v>5033</v>
      </c>
      <c r="D4842" s="266" t="s">
        <v>5273</v>
      </c>
      <c r="E4842" s="264" t="s">
        <v>27</v>
      </c>
      <c r="F4842" s="264" t="s">
        <v>8011</v>
      </c>
      <c r="G4842" s="281" t="s">
        <v>8355</v>
      </c>
      <c r="H4842" s="264" t="str">
        <f>IFERROR(VLOOKUP(Table[[#This Row],[Activity Details of Assistance]],WHAT!E:F,2,FALSE),"")</f>
        <v># of water network</v>
      </c>
      <c r="I4842" s="264"/>
      <c r="J4842" s="289">
        <v>4</v>
      </c>
      <c r="K4842" s="289" t="s">
        <v>8280</v>
      </c>
      <c r="L4842" s="289" t="s">
        <v>13</v>
      </c>
      <c r="M4842" s="290" t="s">
        <v>14</v>
      </c>
      <c r="N4842" s="289" t="s">
        <v>309</v>
      </c>
      <c r="O4842" s="289" t="s">
        <v>1606</v>
      </c>
      <c r="P4842" s="289" t="s">
        <v>6478</v>
      </c>
      <c r="Q4842" s="299">
        <v>44592</v>
      </c>
      <c r="R4842" s="299">
        <v>44896</v>
      </c>
      <c r="S4842" t="s">
        <v>8452</v>
      </c>
      <c r="T4842" s="289"/>
      <c r="U4842" s="289"/>
      <c r="V4842" s="289"/>
      <c r="W4842" s="289"/>
      <c r="X4842" s="290"/>
      <c r="Y4842" s="290" t="s">
        <v>8641</v>
      </c>
      <c r="Z4842" s="290" t="s">
        <v>8642</v>
      </c>
      <c r="AA4842" s="290" t="s">
        <v>8643</v>
      </c>
      <c r="AB4842" s="273" t="str">
        <f>_xlfn.IFNA(IF(Table[[#This Row],[Programme Partner]]&lt;&gt;Table[[#This Row],[Implementing Partner]],CONCATENATE(Table[[#This Row],[Programme Partner]],"-",Table[[#This Row],[Implementing Partner]]),Table[[#This Row],[Programme Partner]]),"")</f>
        <v>UNHCR-BRAC</v>
      </c>
    </row>
    <row r="4843" spans="1:28" ht="16.5" customHeight="1">
      <c r="A4843" s="183">
        <v>5293</v>
      </c>
      <c r="B4843" s="264" t="s">
        <v>5273</v>
      </c>
      <c r="C4843" s="265" t="s">
        <v>5033</v>
      </c>
      <c r="D4843" s="266" t="s">
        <v>5273</v>
      </c>
      <c r="E4843" s="264" t="s">
        <v>27</v>
      </c>
      <c r="F4843" s="264" t="s">
        <v>8011</v>
      </c>
      <c r="G4843" s="281" t="s">
        <v>8584</v>
      </c>
      <c r="H4843" s="264" t="str">
        <f>IFERROR(VLOOKUP(Table[[#This Row],[Activity Details of Assistance]],WHAT!E:F,2,FALSE),"")</f>
        <v># of tube well</v>
      </c>
      <c r="I4843" s="264"/>
      <c r="J4843" s="291">
        <v>5</v>
      </c>
      <c r="K4843" s="291" t="s">
        <v>8280</v>
      </c>
      <c r="L4843" s="291" t="s">
        <v>13</v>
      </c>
      <c r="M4843" s="292" t="s">
        <v>14</v>
      </c>
      <c r="N4843" s="291" t="s">
        <v>309</v>
      </c>
      <c r="O4843" s="291" t="s">
        <v>1606</v>
      </c>
      <c r="P4843" s="291" t="s">
        <v>6478</v>
      </c>
      <c r="Q4843" s="300">
        <v>44592</v>
      </c>
      <c r="R4843" s="300">
        <v>44896</v>
      </c>
      <c r="S4843" t="s">
        <v>8452</v>
      </c>
      <c r="T4843" s="291"/>
      <c r="U4843" s="291"/>
      <c r="V4843" s="291"/>
      <c r="W4843" s="291"/>
      <c r="X4843" s="292"/>
      <c r="Y4843" s="292" t="s">
        <v>8641</v>
      </c>
      <c r="Z4843" s="292" t="s">
        <v>8642</v>
      </c>
      <c r="AA4843" s="292" t="s">
        <v>8643</v>
      </c>
      <c r="AB4843" s="273" t="str">
        <f>_xlfn.IFNA(IF(Table[[#This Row],[Programme Partner]]&lt;&gt;Table[[#This Row],[Implementing Partner]],CONCATENATE(Table[[#This Row],[Programme Partner]],"-",Table[[#This Row],[Implementing Partner]]),Table[[#This Row],[Programme Partner]]),"")</f>
        <v>UNHCR-BRAC</v>
      </c>
    </row>
    <row r="4844" spans="1:28" ht="16.5" customHeight="1">
      <c r="A4844" s="183">
        <v>5294</v>
      </c>
      <c r="B4844" s="264" t="s">
        <v>5273</v>
      </c>
      <c r="C4844" s="265" t="s">
        <v>5033</v>
      </c>
      <c r="D4844" s="266" t="s">
        <v>5273</v>
      </c>
      <c r="E4844" s="264" t="s">
        <v>27</v>
      </c>
      <c r="F4844" s="264" t="s">
        <v>8012</v>
      </c>
      <c r="G4844" s="281" t="s">
        <v>8359</v>
      </c>
      <c r="H4844" s="264" t="str">
        <f>IFERROR(VLOOKUP(Table[[#This Row],[Activity Details of Assistance]],WHAT!E:F,2,FALSE),"")</f>
        <v># of FSM Site</v>
      </c>
      <c r="I4844" s="264"/>
      <c r="J4844" s="289">
        <v>4</v>
      </c>
      <c r="K4844" s="289" t="s">
        <v>8280</v>
      </c>
      <c r="L4844" s="289" t="s">
        <v>13</v>
      </c>
      <c r="M4844" s="290" t="s">
        <v>14</v>
      </c>
      <c r="N4844" s="289" t="s">
        <v>309</v>
      </c>
      <c r="O4844" s="289" t="s">
        <v>1606</v>
      </c>
      <c r="P4844" s="289" t="s">
        <v>6478</v>
      </c>
      <c r="Q4844" s="299">
        <v>44592</v>
      </c>
      <c r="R4844" s="299">
        <v>44896</v>
      </c>
      <c r="S4844" t="s">
        <v>8452</v>
      </c>
      <c r="T4844" s="289"/>
      <c r="U4844" s="289"/>
      <c r="V4844" s="289"/>
      <c r="W4844" s="289"/>
      <c r="X4844" s="290"/>
      <c r="Y4844" s="290" t="s">
        <v>8641</v>
      </c>
      <c r="Z4844" s="290" t="s">
        <v>8642</v>
      </c>
      <c r="AA4844" s="290" t="s">
        <v>8643</v>
      </c>
      <c r="AB4844" s="273" t="str">
        <f>_xlfn.IFNA(IF(Table[[#This Row],[Programme Partner]]&lt;&gt;Table[[#This Row],[Implementing Partner]],CONCATENATE(Table[[#This Row],[Programme Partner]],"-",Table[[#This Row],[Implementing Partner]]),Table[[#This Row],[Programme Partner]]),"")</f>
        <v>UNHCR-BRAC</v>
      </c>
    </row>
    <row r="4845" spans="1:28" ht="16.5" customHeight="1">
      <c r="A4845" s="183">
        <v>5295</v>
      </c>
      <c r="B4845" s="264" t="s">
        <v>5273</v>
      </c>
      <c r="C4845" s="265" t="s">
        <v>5033</v>
      </c>
      <c r="D4845" s="266" t="s">
        <v>5273</v>
      </c>
      <c r="E4845" s="264" t="s">
        <v>27</v>
      </c>
      <c r="F4845" s="264" t="s">
        <v>8012</v>
      </c>
      <c r="G4845" s="281" t="s">
        <v>8357</v>
      </c>
      <c r="H4845" s="264" t="str">
        <f>IFERROR(VLOOKUP(Table[[#This Row],[Activity Details of Assistance]],WHAT!E:F,2,FALSE),"")</f>
        <v># of door</v>
      </c>
      <c r="I4845" s="264"/>
      <c r="J4845" s="291">
        <v>197</v>
      </c>
      <c r="K4845" s="291" t="s">
        <v>8280</v>
      </c>
      <c r="L4845" s="291" t="s">
        <v>13</v>
      </c>
      <c r="M4845" s="292" t="s">
        <v>14</v>
      </c>
      <c r="N4845" s="291" t="s">
        <v>309</v>
      </c>
      <c r="O4845" s="291" t="s">
        <v>1606</v>
      </c>
      <c r="P4845" s="291" t="s">
        <v>6478</v>
      </c>
      <c r="Q4845" s="300">
        <v>44592</v>
      </c>
      <c r="R4845" s="300">
        <v>44896</v>
      </c>
      <c r="S4845" t="s">
        <v>8452</v>
      </c>
      <c r="T4845" s="291"/>
      <c r="U4845" s="291"/>
      <c r="V4845" s="291"/>
      <c r="W4845" s="291"/>
      <c r="X4845" s="292"/>
      <c r="Y4845" s="292" t="s">
        <v>8641</v>
      </c>
      <c r="Z4845" s="292" t="s">
        <v>8642</v>
      </c>
      <c r="AA4845" s="292" t="s">
        <v>8643</v>
      </c>
      <c r="AB4845" s="273" t="str">
        <f>_xlfn.IFNA(IF(Table[[#This Row],[Programme Partner]]&lt;&gt;Table[[#This Row],[Implementing Partner]],CONCATENATE(Table[[#This Row],[Programme Partner]],"-",Table[[#This Row],[Implementing Partner]]),Table[[#This Row],[Programme Partner]]),"")</f>
        <v>UNHCR-BRAC</v>
      </c>
    </row>
    <row r="4846" spans="1:28" ht="16.5" customHeight="1">
      <c r="A4846" s="183">
        <v>5296</v>
      </c>
      <c r="B4846" s="264" t="s">
        <v>5273</v>
      </c>
      <c r="C4846" s="265" t="s">
        <v>5033</v>
      </c>
      <c r="D4846" s="266" t="s">
        <v>5273</v>
      </c>
      <c r="E4846" s="264" t="s">
        <v>27</v>
      </c>
      <c r="F4846" s="264" t="s">
        <v>8012</v>
      </c>
      <c r="G4846" s="281" t="s">
        <v>8586</v>
      </c>
      <c r="H4846" s="264" t="str">
        <f>IFERROR(VLOOKUP(Table[[#This Row],[Activity Details of Assistance]],WHAT!E:F,2,FALSE),"")</f>
        <v># of door</v>
      </c>
      <c r="I4846" s="264"/>
      <c r="J4846" s="289">
        <v>9</v>
      </c>
      <c r="K4846" s="289" t="s">
        <v>8280</v>
      </c>
      <c r="L4846" s="289" t="s">
        <v>13</v>
      </c>
      <c r="M4846" s="290" t="s">
        <v>14</v>
      </c>
      <c r="N4846" s="289" t="s">
        <v>309</v>
      </c>
      <c r="O4846" s="289" t="s">
        <v>1606</v>
      </c>
      <c r="P4846" s="289" t="s">
        <v>6478</v>
      </c>
      <c r="Q4846" s="299">
        <v>44592</v>
      </c>
      <c r="R4846" s="299">
        <v>44896</v>
      </c>
      <c r="S4846" t="s">
        <v>8452</v>
      </c>
      <c r="T4846" s="289"/>
      <c r="U4846" s="289"/>
      <c r="V4846" s="289"/>
      <c r="W4846" s="289"/>
      <c r="X4846" s="290"/>
      <c r="Y4846" s="290" t="s">
        <v>8641</v>
      </c>
      <c r="Z4846" s="290" t="s">
        <v>8642</v>
      </c>
      <c r="AA4846" s="290" t="s">
        <v>8643</v>
      </c>
      <c r="AB4846" s="273" t="str">
        <f>_xlfn.IFNA(IF(Table[[#This Row],[Programme Partner]]&lt;&gt;Table[[#This Row],[Implementing Partner]],CONCATENATE(Table[[#This Row],[Programme Partner]],"-",Table[[#This Row],[Implementing Partner]]),Table[[#This Row],[Programme Partner]]),"")</f>
        <v>UNHCR-BRAC</v>
      </c>
    </row>
    <row r="4847" spans="1:28" ht="16.5" customHeight="1">
      <c r="A4847" s="183">
        <v>5297</v>
      </c>
      <c r="B4847" s="264" t="s">
        <v>5273</v>
      </c>
      <c r="C4847" s="265" t="s">
        <v>5033</v>
      </c>
      <c r="D4847" s="266" t="s">
        <v>5273</v>
      </c>
      <c r="E4847" s="264" t="s">
        <v>27</v>
      </c>
      <c r="F4847" s="264" t="s">
        <v>8013</v>
      </c>
      <c r="G4847" s="281" t="s">
        <v>8313</v>
      </c>
      <c r="H4847" s="264" t="str">
        <f>IFERROR(VLOOKUP(Table[[#This Row],[Activity Details of Assistance]],WHAT!E:F,2,FALSE),"")</f>
        <v># of HP sessions at community level</v>
      </c>
      <c r="I4847" s="264"/>
      <c r="J4847" s="291">
        <v>1842</v>
      </c>
      <c r="K4847" s="291" t="s">
        <v>8280</v>
      </c>
      <c r="L4847" s="291" t="s">
        <v>13</v>
      </c>
      <c r="M4847" s="292" t="s">
        <v>14</v>
      </c>
      <c r="N4847" s="291" t="s">
        <v>309</v>
      </c>
      <c r="O4847" s="291" t="s">
        <v>1606</v>
      </c>
      <c r="P4847" s="291" t="s">
        <v>6478</v>
      </c>
      <c r="Q4847" s="300">
        <v>44592</v>
      </c>
      <c r="R4847" s="300">
        <v>44896</v>
      </c>
      <c r="S4847" t="s">
        <v>8452</v>
      </c>
      <c r="T4847" s="291"/>
      <c r="U4847" s="291"/>
      <c r="V4847" s="291"/>
      <c r="W4847" s="291"/>
      <c r="X4847" s="292"/>
      <c r="Y4847" s="292" t="s">
        <v>8641</v>
      </c>
      <c r="Z4847" s="292" t="s">
        <v>8642</v>
      </c>
      <c r="AA4847" s="292" t="s">
        <v>8643</v>
      </c>
      <c r="AB4847" s="273" t="str">
        <f>_xlfn.IFNA(IF(Table[[#This Row],[Programme Partner]]&lt;&gt;Table[[#This Row],[Implementing Partner]],CONCATENATE(Table[[#This Row],[Programme Partner]],"-",Table[[#This Row],[Implementing Partner]]),Table[[#This Row],[Programme Partner]]),"")</f>
        <v>UNHCR-BRAC</v>
      </c>
    </row>
    <row r="4848" spans="1:28" ht="16.5" customHeight="1">
      <c r="A4848" s="183">
        <v>5298</v>
      </c>
      <c r="B4848" s="264" t="s">
        <v>5273</v>
      </c>
      <c r="C4848" s="265" t="s">
        <v>5033</v>
      </c>
      <c r="D4848" s="266" t="s">
        <v>5273</v>
      </c>
      <c r="E4848" s="264" t="s">
        <v>27</v>
      </c>
      <c r="F4848" s="264" t="s">
        <v>8013</v>
      </c>
      <c r="G4848" s="281" t="s">
        <v>8314</v>
      </c>
      <c r="H4848" s="264" t="str">
        <f>IFERROR(VLOOKUP(Table[[#This Row],[Activity Details of Assistance]],WHAT!E:F,2,FALSE),"")</f>
        <v># of HP sessions at HH level</v>
      </c>
      <c r="I4848" s="264"/>
      <c r="J4848" s="289">
        <v>4995</v>
      </c>
      <c r="K4848" s="289" t="s">
        <v>8280</v>
      </c>
      <c r="L4848" s="289" t="s">
        <v>13</v>
      </c>
      <c r="M4848" s="290" t="s">
        <v>14</v>
      </c>
      <c r="N4848" s="289" t="s">
        <v>309</v>
      </c>
      <c r="O4848" s="289" t="s">
        <v>1606</v>
      </c>
      <c r="P4848" s="289" t="s">
        <v>6478</v>
      </c>
      <c r="Q4848" s="299">
        <v>44592</v>
      </c>
      <c r="R4848" s="299">
        <v>44896</v>
      </c>
      <c r="S4848" t="s">
        <v>8452</v>
      </c>
      <c r="T4848" s="289"/>
      <c r="U4848" s="289"/>
      <c r="V4848" s="289"/>
      <c r="W4848" s="289"/>
      <c r="X4848" s="290"/>
      <c r="Y4848" s="290" t="s">
        <v>8641</v>
      </c>
      <c r="Z4848" s="290" t="s">
        <v>8642</v>
      </c>
      <c r="AA4848" s="290" t="s">
        <v>8643</v>
      </c>
      <c r="AB4848" s="273" t="str">
        <f>_xlfn.IFNA(IF(Table[[#This Row],[Programme Partner]]&lt;&gt;Table[[#This Row],[Implementing Partner]],CONCATENATE(Table[[#This Row],[Programme Partner]],"-",Table[[#This Row],[Implementing Partner]]),Table[[#This Row],[Programme Partner]]),"")</f>
        <v>UNHCR-BRAC</v>
      </c>
    </row>
    <row r="4849" spans="1:28" ht="16.5" customHeight="1">
      <c r="A4849" s="183">
        <v>5299</v>
      </c>
      <c r="B4849" s="264" t="s">
        <v>5273</v>
      </c>
      <c r="C4849" s="265" t="s">
        <v>5033</v>
      </c>
      <c r="D4849" s="266" t="s">
        <v>5273</v>
      </c>
      <c r="E4849" s="264" t="s">
        <v>27</v>
      </c>
      <c r="F4849" s="264" t="s">
        <v>8014</v>
      </c>
      <c r="G4849" s="281" t="s">
        <v>8361</v>
      </c>
      <c r="H4849" s="264" t="str">
        <f>IFERROR(VLOOKUP(Table[[#This Row],[Activity Details of Assistance]],WHAT!E:F,2,FALSE),"")</f>
        <v># of plant</v>
      </c>
      <c r="I4849" s="264"/>
      <c r="J4849" s="291">
        <v>1</v>
      </c>
      <c r="K4849" s="291" t="s">
        <v>8280</v>
      </c>
      <c r="L4849" s="291" t="s">
        <v>13</v>
      </c>
      <c r="M4849" s="292" t="s">
        <v>14</v>
      </c>
      <c r="N4849" s="291" t="s">
        <v>309</v>
      </c>
      <c r="O4849" s="291" t="s">
        <v>1606</v>
      </c>
      <c r="P4849" s="291" t="s">
        <v>6478</v>
      </c>
      <c r="Q4849" s="300">
        <v>44592</v>
      </c>
      <c r="R4849" s="300">
        <v>44896</v>
      </c>
      <c r="S4849" t="s">
        <v>8452</v>
      </c>
      <c r="T4849" s="291"/>
      <c r="U4849" s="291"/>
      <c r="V4849" s="291"/>
      <c r="W4849" s="291"/>
      <c r="X4849" s="292"/>
      <c r="Y4849" s="292" t="s">
        <v>8641</v>
      </c>
      <c r="Z4849" s="292" t="s">
        <v>8642</v>
      </c>
      <c r="AA4849" s="292" t="s">
        <v>8643</v>
      </c>
      <c r="AB4849" s="273" t="str">
        <f>_xlfn.IFNA(IF(Table[[#This Row],[Programme Partner]]&lt;&gt;Table[[#This Row],[Implementing Partner]],CONCATENATE(Table[[#This Row],[Programme Partner]],"-",Table[[#This Row],[Implementing Partner]]),Table[[#This Row],[Programme Partner]]),"")</f>
        <v>UNHCR-BRAC</v>
      </c>
    </row>
    <row r="4850" spans="1:28" ht="16.5" customHeight="1">
      <c r="A4850" s="183">
        <v>5300</v>
      </c>
      <c r="B4850" s="264" t="s">
        <v>5273</v>
      </c>
      <c r="C4850" s="265" t="s">
        <v>5033</v>
      </c>
      <c r="D4850" s="266" t="s">
        <v>5273</v>
      </c>
      <c r="E4850" s="264" t="s">
        <v>27</v>
      </c>
      <c r="F4850" s="264" t="s">
        <v>8011</v>
      </c>
      <c r="G4850" s="281" t="s">
        <v>8584</v>
      </c>
      <c r="H4850" s="264" t="str">
        <f>IFERROR(VLOOKUP(Table[[#This Row],[Activity Details of Assistance]],WHAT!E:F,2,FALSE),"")</f>
        <v># of tube well</v>
      </c>
      <c r="I4850" s="264"/>
      <c r="J4850" s="289">
        <v>14</v>
      </c>
      <c r="K4850" s="289" t="s">
        <v>8280</v>
      </c>
      <c r="L4850" s="289" t="s">
        <v>13</v>
      </c>
      <c r="M4850" s="290" t="s">
        <v>14</v>
      </c>
      <c r="N4850" s="289" t="s">
        <v>309</v>
      </c>
      <c r="O4850" s="289" t="s">
        <v>1606</v>
      </c>
      <c r="P4850" s="289" t="s">
        <v>6397</v>
      </c>
      <c r="Q4850" s="299">
        <v>44592</v>
      </c>
      <c r="R4850" s="299">
        <v>44896</v>
      </c>
      <c r="S4850" t="s">
        <v>8452</v>
      </c>
      <c r="T4850" s="289"/>
      <c r="U4850" s="289"/>
      <c r="V4850" s="289"/>
      <c r="W4850" s="289"/>
      <c r="X4850" s="290"/>
      <c r="Y4850" s="290" t="s">
        <v>8641</v>
      </c>
      <c r="Z4850" s="290" t="s">
        <v>8642</v>
      </c>
      <c r="AA4850" s="290" t="s">
        <v>8643</v>
      </c>
      <c r="AB4850" s="273" t="str">
        <f>_xlfn.IFNA(IF(Table[[#This Row],[Programme Partner]]&lt;&gt;Table[[#This Row],[Implementing Partner]],CONCATENATE(Table[[#This Row],[Programme Partner]],"-",Table[[#This Row],[Implementing Partner]]),Table[[#This Row],[Programme Partner]]),"")</f>
        <v>UNHCR-BRAC</v>
      </c>
    </row>
    <row r="4851" spans="1:28" ht="16.5" customHeight="1">
      <c r="A4851" s="183">
        <v>5301</v>
      </c>
      <c r="B4851" s="264" t="s">
        <v>5273</v>
      </c>
      <c r="C4851" s="265" t="s">
        <v>5033</v>
      </c>
      <c r="D4851" s="266" t="s">
        <v>5273</v>
      </c>
      <c r="E4851" s="264" t="s">
        <v>27</v>
      </c>
      <c r="F4851" s="264" t="s">
        <v>8012</v>
      </c>
      <c r="G4851" s="281" t="s">
        <v>8359</v>
      </c>
      <c r="H4851" s="264" t="str">
        <f>IFERROR(VLOOKUP(Table[[#This Row],[Activity Details of Assistance]],WHAT!E:F,2,FALSE),"")</f>
        <v># of FSM Site</v>
      </c>
      <c r="I4851" s="264"/>
      <c r="J4851" s="291">
        <v>8</v>
      </c>
      <c r="K4851" s="291" t="s">
        <v>8280</v>
      </c>
      <c r="L4851" s="291" t="s">
        <v>13</v>
      </c>
      <c r="M4851" s="292" t="s">
        <v>14</v>
      </c>
      <c r="N4851" s="291" t="s">
        <v>309</v>
      </c>
      <c r="O4851" s="291" t="s">
        <v>1606</v>
      </c>
      <c r="P4851" s="291" t="s">
        <v>6397</v>
      </c>
      <c r="Q4851" s="300">
        <v>44592</v>
      </c>
      <c r="R4851" s="300">
        <v>44896</v>
      </c>
      <c r="S4851" t="s">
        <v>8452</v>
      </c>
      <c r="T4851" s="291"/>
      <c r="U4851" s="291"/>
      <c r="V4851" s="291"/>
      <c r="W4851" s="291"/>
      <c r="X4851" s="292"/>
      <c r="Y4851" s="292" t="s">
        <v>8641</v>
      </c>
      <c r="Z4851" s="292" t="s">
        <v>8642</v>
      </c>
      <c r="AA4851" s="292" t="s">
        <v>8643</v>
      </c>
      <c r="AB4851" s="273" t="str">
        <f>_xlfn.IFNA(IF(Table[[#This Row],[Programme Partner]]&lt;&gt;Table[[#This Row],[Implementing Partner]],CONCATENATE(Table[[#This Row],[Programme Partner]],"-",Table[[#This Row],[Implementing Partner]]),Table[[#This Row],[Programme Partner]]),"")</f>
        <v>UNHCR-BRAC</v>
      </c>
    </row>
    <row r="4852" spans="1:28" ht="16.5" customHeight="1">
      <c r="A4852" s="183">
        <v>5302</v>
      </c>
      <c r="B4852" s="264" t="s">
        <v>5273</v>
      </c>
      <c r="C4852" s="265" t="s">
        <v>5033</v>
      </c>
      <c r="D4852" s="266" t="s">
        <v>5273</v>
      </c>
      <c r="E4852" s="264" t="s">
        <v>27</v>
      </c>
      <c r="F4852" s="264" t="s">
        <v>8012</v>
      </c>
      <c r="G4852" s="281" t="s">
        <v>8357</v>
      </c>
      <c r="H4852" s="264" t="str">
        <f>IFERROR(VLOOKUP(Table[[#This Row],[Activity Details of Assistance]],WHAT!E:F,2,FALSE),"")</f>
        <v># of door</v>
      </c>
      <c r="I4852" s="264"/>
      <c r="J4852" s="289">
        <v>293</v>
      </c>
      <c r="K4852" s="289" t="s">
        <v>8280</v>
      </c>
      <c r="L4852" s="289" t="s">
        <v>13</v>
      </c>
      <c r="M4852" s="290" t="s">
        <v>14</v>
      </c>
      <c r="N4852" s="289" t="s">
        <v>309</v>
      </c>
      <c r="O4852" s="289" t="s">
        <v>1606</v>
      </c>
      <c r="P4852" s="289" t="s">
        <v>6397</v>
      </c>
      <c r="Q4852" s="299">
        <v>44592</v>
      </c>
      <c r="R4852" s="299">
        <v>44896</v>
      </c>
      <c r="S4852" t="s">
        <v>8452</v>
      </c>
      <c r="T4852" s="289"/>
      <c r="U4852" s="289"/>
      <c r="V4852" s="289"/>
      <c r="W4852" s="289"/>
      <c r="X4852" s="290"/>
      <c r="Y4852" s="290" t="s">
        <v>8641</v>
      </c>
      <c r="Z4852" s="290" t="s">
        <v>8642</v>
      </c>
      <c r="AA4852" s="290" t="s">
        <v>8643</v>
      </c>
      <c r="AB4852" s="273" t="str">
        <f>_xlfn.IFNA(IF(Table[[#This Row],[Programme Partner]]&lt;&gt;Table[[#This Row],[Implementing Partner]],CONCATENATE(Table[[#This Row],[Programme Partner]],"-",Table[[#This Row],[Implementing Partner]]),Table[[#This Row],[Programme Partner]]),"")</f>
        <v>UNHCR-BRAC</v>
      </c>
    </row>
    <row r="4853" spans="1:28" ht="16.5" customHeight="1">
      <c r="A4853" s="183">
        <v>5303</v>
      </c>
      <c r="B4853" s="264" t="s">
        <v>5273</v>
      </c>
      <c r="C4853" s="265" t="s">
        <v>5033</v>
      </c>
      <c r="D4853" s="266" t="s">
        <v>5273</v>
      </c>
      <c r="E4853" s="264" t="s">
        <v>27</v>
      </c>
      <c r="F4853" s="264" t="s">
        <v>8013</v>
      </c>
      <c r="G4853" s="281" t="s">
        <v>8313</v>
      </c>
      <c r="H4853" s="264" t="str">
        <f>IFERROR(VLOOKUP(Table[[#This Row],[Activity Details of Assistance]],WHAT!E:F,2,FALSE),"")</f>
        <v># of HP sessions at community level</v>
      </c>
      <c r="I4853" s="264"/>
      <c r="J4853" s="291">
        <v>166</v>
      </c>
      <c r="K4853" s="291" t="s">
        <v>8280</v>
      </c>
      <c r="L4853" s="291" t="s">
        <v>13</v>
      </c>
      <c r="M4853" s="292" t="s">
        <v>14</v>
      </c>
      <c r="N4853" s="291" t="s">
        <v>309</v>
      </c>
      <c r="O4853" s="291" t="s">
        <v>1606</v>
      </c>
      <c r="P4853" s="291" t="s">
        <v>6397</v>
      </c>
      <c r="Q4853" s="300">
        <v>44592</v>
      </c>
      <c r="R4853" s="300">
        <v>44896</v>
      </c>
      <c r="S4853" t="s">
        <v>8452</v>
      </c>
      <c r="T4853" s="291"/>
      <c r="U4853" s="291"/>
      <c r="V4853" s="291"/>
      <c r="W4853" s="291"/>
      <c r="X4853" s="292"/>
      <c r="Y4853" s="292" t="s">
        <v>8641</v>
      </c>
      <c r="Z4853" s="292" t="s">
        <v>8642</v>
      </c>
      <c r="AA4853" s="292" t="s">
        <v>8643</v>
      </c>
      <c r="AB4853" s="273" t="str">
        <f>_xlfn.IFNA(IF(Table[[#This Row],[Programme Partner]]&lt;&gt;Table[[#This Row],[Implementing Partner]],CONCATENATE(Table[[#This Row],[Programme Partner]],"-",Table[[#This Row],[Implementing Partner]]),Table[[#This Row],[Programme Partner]]),"")</f>
        <v>UNHCR-BRAC</v>
      </c>
    </row>
    <row r="4854" spans="1:28" ht="16.5" customHeight="1">
      <c r="A4854" s="183">
        <v>5304</v>
      </c>
      <c r="B4854" s="264" t="s">
        <v>5273</v>
      </c>
      <c r="C4854" s="265" t="s">
        <v>5033</v>
      </c>
      <c r="D4854" s="266" t="s">
        <v>5273</v>
      </c>
      <c r="E4854" s="264" t="s">
        <v>27</v>
      </c>
      <c r="F4854" s="264" t="s">
        <v>8013</v>
      </c>
      <c r="G4854" s="281" t="s">
        <v>8314</v>
      </c>
      <c r="H4854" s="264" t="str">
        <f>IFERROR(VLOOKUP(Table[[#This Row],[Activity Details of Assistance]],WHAT!E:F,2,FALSE),"")</f>
        <v># of HP sessions at HH level</v>
      </c>
      <c r="I4854" s="264"/>
      <c r="J4854" s="289">
        <v>445</v>
      </c>
      <c r="K4854" s="289" t="s">
        <v>8280</v>
      </c>
      <c r="L4854" s="289" t="s">
        <v>13</v>
      </c>
      <c r="M4854" s="290" t="s">
        <v>14</v>
      </c>
      <c r="N4854" s="289" t="s">
        <v>309</v>
      </c>
      <c r="O4854" s="289" t="s">
        <v>1606</v>
      </c>
      <c r="P4854" s="289" t="s">
        <v>6397</v>
      </c>
      <c r="Q4854" s="299">
        <v>44592</v>
      </c>
      <c r="R4854" s="299">
        <v>44896</v>
      </c>
      <c r="S4854" t="s">
        <v>8452</v>
      </c>
      <c r="T4854" s="289"/>
      <c r="U4854" s="289"/>
      <c r="V4854" s="289"/>
      <c r="W4854" s="289"/>
      <c r="X4854" s="290"/>
      <c r="Y4854" s="290" t="s">
        <v>8641</v>
      </c>
      <c r="Z4854" s="290" t="s">
        <v>8642</v>
      </c>
      <c r="AA4854" s="290" t="s">
        <v>8643</v>
      </c>
      <c r="AB4854" s="273" t="str">
        <f>_xlfn.IFNA(IF(Table[[#This Row],[Programme Partner]]&lt;&gt;Table[[#This Row],[Implementing Partner]],CONCATENATE(Table[[#This Row],[Programme Partner]],"-",Table[[#This Row],[Implementing Partner]]),Table[[#This Row],[Programme Partner]]),"")</f>
        <v>UNHCR-BRAC</v>
      </c>
    </row>
    <row r="4855" spans="1:28" ht="16.5" customHeight="1">
      <c r="A4855" s="183">
        <v>5305</v>
      </c>
      <c r="B4855" s="264" t="s">
        <v>5273</v>
      </c>
      <c r="C4855" s="265" t="s">
        <v>5033</v>
      </c>
      <c r="D4855" s="266" t="s">
        <v>5273</v>
      </c>
      <c r="E4855" s="264" t="s">
        <v>27</v>
      </c>
      <c r="F4855" s="264" t="s">
        <v>8014</v>
      </c>
      <c r="G4855" s="281" t="s">
        <v>8361</v>
      </c>
      <c r="H4855" s="264" t="str">
        <f>IFERROR(VLOOKUP(Table[[#This Row],[Activity Details of Assistance]],WHAT!E:F,2,FALSE),"")</f>
        <v># of plant</v>
      </c>
      <c r="I4855" s="264"/>
      <c r="J4855" s="291">
        <v>1</v>
      </c>
      <c r="K4855" s="291" t="s">
        <v>8280</v>
      </c>
      <c r="L4855" s="291" t="s">
        <v>13</v>
      </c>
      <c r="M4855" s="292" t="s">
        <v>14</v>
      </c>
      <c r="N4855" s="291" t="s">
        <v>309</v>
      </c>
      <c r="O4855" s="291" t="s">
        <v>1606</v>
      </c>
      <c r="P4855" s="291" t="s">
        <v>6397</v>
      </c>
      <c r="Q4855" s="300">
        <v>44592</v>
      </c>
      <c r="R4855" s="300">
        <v>44896</v>
      </c>
      <c r="S4855" t="s">
        <v>8452</v>
      </c>
      <c r="T4855" s="291"/>
      <c r="U4855" s="291"/>
      <c r="V4855" s="291"/>
      <c r="W4855" s="291"/>
      <c r="X4855" s="292"/>
      <c r="Y4855" s="292" t="s">
        <v>8641</v>
      </c>
      <c r="Z4855" s="292" t="s">
        <v>8642</v>
      </c>
      <c r="AA4855" s="292" t="s">
        <v>8643</v>
      </c>
      <c r="AB4855" s="273" t="str">
        <f>_xlfn.IFNA(IF(Table[[#This Row],[Programme Partner]]&lt;&gt;Table[[#This Row],[Implementing Partner]],CONCATENATE(Table[[#This Row],[Programme Partner]],"-",Table[[#This Row],[Implementing Partner]]),Table[[#This Row],[Programme Partner]]),"")</f>
        <v>UNHCR-BRAC</v>
      </c>
    </row>
    <row r="4856" spans="1:28" ht="16.5" customHeight="1">
      <c r="A4856" s="183">
        <v>5306</v>
      </c>
      <c r="B4856" s="264" t="s">
        <v>5273</v>
      </c>
      <c r="C4856" s="265" t="s">
        <v>5033</v>
      </c>
      <c r="D4856" s="266" t="s">
        <v>5273</v>
      </c>
      <c r="E4856" s="264" t="s">
        <v>27</v>
      </c>
      <c r="F4856" s="264" t="s">
        <v>8011</v>
      </c>
      <c r="G4856" s="281" t="s">
        <v>8584</v>
      </c>
      <c r="H4856" s="264" t="str">
        <f>IFERROR(VLOOKUP(Table[[#This Row],[Activity Details of Assistance]],WHAT!E:F,2,FALSE),"")</f>
        <v># of tube well</v>
      </c>
      <c r="I4856" s="264"/>
      <c r="J4856" s="289">
        <v>22</v>
      </c>
      <c r="K4856" s="289" t="s">
        <v>8280</v>
      </c>
      <c r="L4856" s="289" t="s">
        <v>13</v>
      </c>
      <c r="M4856" s="290" t="s">
        <v>14</v>
      </c>
      <c r="N4856" s="289" t="s">
        <v>309</v>
      </c>
      <c r="O4856" s="289" t="s">
        <v>1606</v>
      </c>
      <c r="P4856" s="289" t="s">
        <v>6656</v>
      </c>
      <c r="Q4856" s="299">
        <v>44592</v>
      </c>
      <c r="R4856" s="299">
        <v>44896</v>
      </c>
      <c r="S4856" t="s">
        <v>8452</v>
      </c>
      <c r="T4856" s="289"/>
      <c r="U4856" s="289"/>
      <c r="V4856" s="289"/>
      <c r="W4856" s="289"/>
      <c r="X4856" s="290"/>
      <c r="Y4856" s="290" t="s">
        <v>8641</v>
      </c>
      <c r="Z4856" s="290" t="s">
        <v>8642</v>
      </c>
      <c r="AA4856" s="290" t="s">
        <v>8643</v>
      </c>
      <c r="AB4856" s="273" t="str">
        <f>_xlfn.IFNA(IF(Table[[#This Row],[Programme Partner]]&lt;&gt;Table[[#This Row],[Implementing Partner]],CONCATENATE(Table[[#This Row],[Programme Partner]],"-",Table[[#This Row],[Implementing Partner]]),Table[[#This Row],[Programme Partner]]),"")</f>
        <v>UNHCR-BRAC</v>
      </c>
    </row>
    <row r="4857" spans="1:28" ht="16.5" customHeight="1">
      <c r="A4857" s="183">
        <v>5307</v>
      </c>
      <c r="B4857" s="264" t="s">
        <v>5273</v>
      </c>
      <c r="C4857" s="265" t="s">
        <v>5033</v>
      </c>
      <c r="D4857" s="266" t="s">
        <v>5273</v>
      </c>
      <c r="E4857" s="264" t="s">
        <v>27</v>
      </c>
      <c r="F4857" s="264" t="s">
        <v>8011</v>
      </c>
      <c r="G4857" s="281" t="s">
        <v>8355</v>
      </c>
      <c r="H4857" s="264" t="str">
        <f>IFERROR(VLOOKUP(Table[[#This Row],[Activity Details of Assistance]],WHAT!E:F,2,FALSE),"")</f>
        <v># of water network</v>
      </c>
      <c r="I4857" s="264"/>
      <c r="J4857" s="291">
        <v>2</v>
      </c>
      <c r="K4857" s="291" t="s">
        <v>8280</v>
      </c>
      <c r="L4857" s="291" t="s">
        <v>13</v>
      </c>
      <c r="M4857" s="292" t="s">
        <v>14</v>
      </c>
      <c r="N4857" s="291" t="s">
        <v>309</v>
      </c>
      <c r="O4857" s="291" t="s">
        <v>1606</v>
      </c>
      <c r="P4857" s="291" t="s">
        <v>6656</v>
      </c>
      <c r="Q4857" s="300">
        <v>44592</v>
      </c>
      <c r="R4857" s="300">
        <v>44896</v>
      </c>
      <c r="S4857" t="s">
        <v>8452</v>
      </c>
      <c r="T4857" s="291"/>
      <c r="U4857" s="291"/>
      <c r="V4857" s="291"/>
      <c r="W4857" s="291"/>
      <c r="X4857" s="292"/>
      <c r="Y4857" s="292" t="s">
        <v>8641</v>
      </c>
      <c r="Z4857" s="292" t="s">
        <v>8642</v>
      </c>
      <c r="AA4857" s="292" t="s">
        <v>8643</v>
      </c>
      <c r="AB4857" s="273" t="str">
        <f>_xlfn.IFNA(IF(Table[[#This Row],[Programme Partner]]&lt;&gt;Table[[#This Row],[Implementing Partner]],CONCATENATE(Table[[#This Row],[Programme Partner]],"-",Table[[#This Row],[Implementing Partner]]),Table[[#This Row],[Programme Partner]]),"")</f>
        <v>UNHCR-BRAC</v>
      </c>
    </row>
    <row r="4858" spans="1:28" ht="16.5" customHeight="1">
      <c r="A4858" s="183">
        <v>5308</v>
      </c>
      <c r="B4858" s="264" t="s">
        <v>5273</v>
      </c>
      <c r="C4858" s="265" t="s">
        <v>5033</v>
      </c>
      <c r="D4858" s="266" t="s">
        <v>5273</v>
      </c>
      <c r="E4858" s="264" t="s">
        <v>27</v>
      </c>
      <c r="F4858" s="264" t="s">
        <v>8011</v>
      </c>
      <c r="G4858" s="281" t="s">
        <v>8584</v>
      </c>
      <c r="H4858" s="264" t="str">
        <f>IFERROR(VLOOKUP(Table[[#This Row],[Activity Details of Assistance]],WHAT!E:F,2,FALSE),"")</f>
        <v># of tube well</v>
      </c>
      <c r="I4858" s="264"/>
      <c r="J4858" s="289">
        <v>42</v>
      </c>
      <c r="K4858" s="289" t="s">
        <v>8280</v>
      </c>
      <c r="L4858" s="289" t="s">
        <v>13</v>
      </c>
      <c r="M4858" s="290" t="s">
        <v>14</v>
      </c>
      <c r="N4858" s="289" t="s">
        <v>309</v>
      </c>
      <c r="O4858" s="289" t="s">
        <v>1606</v>
      </c>
      <c r="P4858" s="289" t="s">
        <v>6656</v>
      </c>
      <c r="Q4858" s="299">
        <v>44592</v>
      </c>
      <c r="R4858" s="299">
        <v>44896</v>
      </c>
      <c r="S4858" t="s">
        <v>8452</v>
      </c>
      <c r="T4858" s="289"/>
      <c r="U4858" s="289"/>
      <c r="V4858" s="289"/>
      <c r="W4858" s="289"/>
      <c r="X4858" s="290"/>
      <c r="Y4858" s="290" t="s">
        <v>8641</v>
      </c>
      <c r="Z4858" s="290" t="s">
        <v>8642</v>
      </c>
      <c r="AA4858" s="290" t="s">
        <v>8643</v>
      </c>
      <c r="AB4858" s="273" t="str">
        <f>_xlfn.IFNA(IF(Table[[#This Row],[Programme Partner]]&lt;&gt;Table[[#This Row],[Implementing Partner]],CONCATENATE(Table[[#This Row],[Programme Partner]],"-",Table[[#This Row],[Implementing Partner]]),Table[[#This Row],[Programme Partner]]),"")</f>
        <v>UNHCR-BRAC</v>
      </c>
    </row>
    <row r="4859" spans="1:28" ht="16.5" customHeight="1">
      <c r="A4859" s="183">
        <v>5309</v>
      </c>
      <c r="B4859" s="264" t="s">
        <v>5273</v>
      </c>
      <c r="C4859" s="265" t="s">
        <v>5033</v>
      </c>
      <c r="D4859" s="266" t="s">
        <v>5273</v>
      </c>
      <c r="E4859" s="264" t="s">
        <v>27</v>
      </c>
      <c r="F4859" s="264" t="s">
        <v>8012</v>
      </c>
      <c r="G4859" s="281" t="s">
        <v>8357</v>
      </c>
      <c r="H4859" s="264" t="str">
        <f>IFERROR(VLOOKUP(Table[[#This Row],[Activity Details of Assistance]],WHAT!E:F,2,FALSE),"")</f>
        <v># of door</v>
      </c>
      <c r="I4859" s="264"/>
      <c r="J4859" s="291">
        <v>53</v>
      </c>
      <c r="K4859" s="291" t="s">
        <v>8280</v>
      </c>
      <c r="L4859" s="291" t="s">
        <v>13</v>
      </c>
      <c r="M4859" s="292" t="s">
        <v>14</v>
      </c>
      <c r="N4859" s="291" t="s">
        <v>309</v>
      </c>
      <c r="O4859" s="291" t="s">
        <v>1606</v>
      </c>
      <c r="P4859" s="291" t="s">
        <v>6656</v>
      </c>
      <c r="Q4859" s="300">
        <v>44592</v>
      </c>
      <c r="R4859" s="300">
        <v>44896</v>
      </c>
      <c r="S4859" t="s">
        <v>8452</v>
      </c>
      <c r="T4859" s="291"/>
      <c r="U4859" s="291"/>
      <c r="V4859" s="291"/>
      <c r="W4859" s="291"/>
      <c r="X4859" s="292"/>
      <c r="Y4859" s="292" t="s">
        <v>8641</v>
      </c>
      <c r="Z4859" s="292" t="s">
        <v>8642</v>
      </c>
      <c r="AA4859" s="292" t="s">
        <v>8643</v>
      </c>
      <c r="AB4859" s="273" t="str">
        <f>_xlfn.IFNA(IF(Table[[#This Row],[Programme Partner]]&lt;&gt;Table[[#This Row],[Implementing Partner]],CONCATENATE(Table[[#This Row],[Programme Partner]],"-",Table[[#This Row],[Implementing Partner]]),Table[[#This Row],[Programme Partner]]),"")</f>
        <v>UNHCR-BRAC</v>
      </c>
    </row>
    <row r="4860" spans="1:28" ht="16.5" customHeight="1">
      <c r="A4860" s="183">
        <v>5310</v>
      </c>
      <c r="B4860" s="264" t="s">
        <v>5273</v>
      </c>
      <c r="C4860" s="265" t="s">
        <v>5033</v>
      </c>
      <c r="D4860" s="266" t="s">
        <v>5273</v>
      </c>
      <c r="E4860" s="264" t="s">
        <v>27</v>
      </c>
      <c r="F4860" s="264" t="s">
        <v>8012</v>
      </c>
      <c r="G4860" s="281" t="s">
        <v>8586</v>
      </c>
      <c r="H4860" s="264" t="str">
        <f>IFERROR(VLOOKUP(Table[[#This Row],[Activity Details of Assistance]],WHAT!E:F,2,FALSE),"")</f>
        <v># of door</v>
      </c>
      <c r="I4860" s="264"/>
      <c r="J4860" s="289">
        <v>32</v>
      </c>
      <c r="K4860" s="289" t="s">
        <v>8280</v>
      </c>
      <c r="L4860" s="289" t="s">
        <v>13</v>
      </c>
      <c r="M4860" s="290" t="s">
        <v>14</v>
      </c>
      <c r="N4860" s="289" t="s">
        <v>309</v>
      </c>
      <c r="O4860" s="289" t="s">
        <v>1606</v>
      </c>
      <c r="P4860" s="289" t="s">
        <v>6656</v>
      </c>
      <c r="Q4860" s="299">
        <v>44592</v>
      </c>
      <c r="R4860" s="299">
        <v>44896</v>
      </c>
      <c r="S4860" t="s">
        <v>8452</v>
      </c>
      <c r="T4860" s="289"/>
      <c r="U4860" s="289"/>
      <c r="V4860" s="289"/>
      <c r="W4860" s="289"/>
      <c r="X4860" s="290"/>
      <c r="Y4860" s="290" t="s">
        <v>8641</v>
      </c>
      <c r="Z4860" s="290" t="s">
        <v>8642</v>
      </c>
      <c r="AA4860" s="290" t="s">
        <v>8643</v>
      </c>
      <c r="AB4860" s="273" t="str">
        <f>_xlfn.IFNA(IF(Table[[#This Row],[Programme Partner]]&lt;&gt;Table[[#This Row],[Implementing Partner]],CONCATENATE(Table[[#This Row],[Programme Partner]],"-",Table[[#This Row],[Implementing Partner]]),Table[[#This Row],[Programme Partner]]),"")</f>
        <v>UNHCR-BRAC</v>
      </c>
    </row>
    <row r="4861" spans="1:28" ht="16.5" customHeight="1">
      <c r="A4861" s="183">
        <v>5311</v>
      </c>
      <c r="B4861" s="264" t="s">
        <v>5273</v>
      </c>
      <c r="C4861" s="265" t="s">
        <v>5033</v>
      </c>
      <c r="D4861" s="266" t="s">
        <v>5273</v>
      </c>
      <c r="E4861" s="264" t="s">
        <v>27</v>
      </c>
      <c r="F4861" s="264" t="s">
        <v>8013</v>
      </c>
      <c r="G4861" s="281" t="s">
        <v>8313</v>
      </c>
      <c r="H4861" s="264" t="str">
        <f>IFERROR(VLOOKUP(Table[[#This Row],[Activity Details of Assistance]],WHAT!E:F,2,FALSE),"")</f>
        <v># of HP sessions at community level</v>
      </c>
      <c r="I4861" s="264"/>
      <c r="J4861" s="291">
        <v>514</v>
      </c>
      <c r="K4861" s="291" t="s">
        <v>8280</v>
      </c>
      <c r="L4861" s="291" t="s">
        <v>13</v>
      </c>
      <c r="M4861" s="292" t="s">
        <v>14</v>
      </c>
      <c r="N4861" s="291" t="s">
        <v>309</v>
      </c>
      <c r="O4861" s="291" t="s">
        <v>1606</v>
      </c>
      <c r="P4861" s="291" t="s">
        <v>6656</v>
      </c>
      <c r="Q4861" s="300">
        <v>44592</v>
      </c>
      <c r="R4861" s="300">
        <v>44896</v>
      </c>
      <c r="S4861" t="s">
        <v>8452</v>
      </c>
      <c r="T4861" s="291"/>
      <c r="U4861" s="291"/>
      <c r="V4861" s="291"/>
      <c r="W4861" s="291"/>
      <c r="X4861" s="292"/>
      <c r="Y4861" s="292" t="s">
        <v>8641</v>
      </c>
      <c r="Z4861" s="292" t="s">
        <v>8642</v>
      </c>
      <c r="AA4861" s="292" t="s">
        <v>8643</v>
      </c>
      <c r="AB4861" s="273" t="str">
        <f>_xlfn.IFNA(IF(Table[[#This Row],[Programme Partner]]&lt;&gt;Table[[#This Row],[Implementing Partner]],CONCATENATE(Table[[#This Row],[Programme Partner]],"-",Table[[#This Row],[Implementing Partner]]),Table[[#This Row],[Programme Partner]]),"")</f>
        <v>UNHCR-BRAC</v>
      </c>
    </row>
    <row r="4862" spans="1:28" ht="16.5" customHeight="1">
      <c r="A4862" s="183">
        <v>5312</v>
      </c>
      <c r="B4862" s="264" t="s">
        <v>5273</v>
      </c>
      <c r="C4862" s="265" t="s">
        <v>5033</v>
      </c>
      <c r="D4862" s="266" t="s">
        <v>5273</v>
      </c>
      <c r="E4862" s="264" t="s">
        <v>27</v>
      </c>
      <c r="F4862" s="264" t="s">
        <v>8013</v>
      </c>
      <c r="G4862" s="281" t="s">
        <v>8314</v>
      </c>
      <c r="H4862" s="264" t="str">
        <f>IFERROR(VLOOKUP(Table[[#This Row],[Activity Details of Assistance]],WHAT!E:F,2,FALSE),"")</f>
        <v># of HP sessions at HH level</v>
      </c>
      <c r="I4862" s="264"/>
      <c r="J4862" s="289">
        <v>1421</v>
      </c>
      <c r="K4862" s="289" t="s">
        <v>8280</v>
      </c>
      <c r="L4862" s="289" t="s">
        <v>13</v>
      </c>
      <c r="M4862" s="290" t="s">
        <v>14</v>
      </c>
      <c r="N4862" s="289" t="s">
        <v>309</v>
      </c>
      <c r="O4862" s="289" t="s">
        <v>1606</v>
      </c>
      <c r="P4862" s="289" t="s">
        <v>6656</v>
      </c>
      <c r="Q4862" s="299">
        <v>44592</v>
      </c>
      <c r="R4862" s="299">
        <v>44896</v>
      </c>
      <c r="S4862" t="s">
        <v>8452</v>
      </c>
      <c r="T4862" s="289"/>
      <c r="U4862" s="289"/>
      <c r="V4862" s="289"/>
      <c r="W4862" s="289"/>
      <c r="X4862" s="290"/>
      <c r="Y4862" s="290" t="s">
        <v>8641</v>
      </c>
      <c r="Z4862" s="290" t="s">
        <v>8642</v>
      </c>
      <c r="AA4862" s="290" t="s">
        <v>8643</v>
      </c>
      <c r="AB4862" s="273" t="str">
        <f>_xlfn.IFNA(IF(Table[[#This Row],[Programme Partner]]&lt;&gt;Table[[#This Row],[Implementing Partner]],CONCATENATE(Table[[#This Row],[Programme Partner]],"-",Table[[#This Row],[Implementing Partner]]),Table[[#This Row],[Programme Partner]]),"")</f>
        <v>UNHCR-BRAC</v>
      </c>
    </row>
    <row r="4863" spans="1:28" ht="16.5" customHeight="1">
      <c r="A4863" s="183">
        <v>5313</v>
      </c>
      <c r="B4863" s="264" t="s">
        <v>5273</v>
      </c>
      <c r="C4863" s="265" t="s">
        <v>5033</v>
      </c>
      <c r="D4863" s="266" t="s">
        <v>5273</v>
      </c>
      <c r="E4863" s="264" t="s">
        <v>27</v>
      </c>
      <c r="F4863" s="264" t="s">
        <v>8014</v>
      </c>
      <c r="G4863" s="281" t="s">
        <v>8361</v>
      </c>
      <c r="H4863" s="264" t="str">
        <f>IFERROR(VLOOKUP(Table[[#This Row],[Activity Details of Assistance]],WHAT!E:F,2,FALSE),"")</f>
        <v># of plant</v>
      </c>
      <c r="I4863" s="264"/>
      <c r="J4863" s="291">
        <v>1</v>
      </c>
      <c r="K4863" s="291" t="s">
        <v>8280</v>
      </c>
      <c r="L4863" s="291" t="s">
        <v>13</v>
      </c>
      <c r="M4863" s="292" t="s">
        <v>14</v>
      </c>
      <c r="N4863" s="291" t="s">
        <v>309</v>
      </c>
      <c r="O4863" s="291" t="s">
        <v>1606</v>
      </c>
      <c r="P4863" s="291" t="s">
        <v>6656</v>
      </c>
      <c r="Q4863" s="300">
        <v>44592</v>
      </c>
      <c r="R4863" s="300">
        <v>44896</v>
      </c>
      <c r="S4863" t="s">
        <v>8452</v>
      </c>
      <c r="T4863" s="291"/>
      <c r="U4863" s="291"/>
      <c r="V4863" s="291"/>
      <c r="W4863" s="291"/>
      <c r="X4863" s="292"/>
      <c r="Y4863" s="292" t="s">
        <v>8641</v>
      </c>
      <c r="Z4863" s="292" t="s">
        <v>8642</v>
      </c>
      <c r="AA4863" s="292" t="s">
        <v>8643</v>
      </c>
      <c r="AB4863" s="273" t="str">
        <f>_xlfn.IFNA(IF(Table[[#This Row],[Programme Partner]]&lt;&gt;Table[[#This Row],[Implementing Partner]],CONCATENATE(Table[[#This Row],[Programme Partner]],"-",Table[[#This Row],[Implementing Partner]]),Table[[#This Row],[Programme Partner]]),"")</f>
        <v>UNHCR-BRAC</v>
      </c>
    </row>
    <row r="4864" spans="1:28" ht="16.5" customHeight="1">
      <c r="A4864" s="183">
        <v>5314</v>
      </c>
      <c r="B4864" s="264" t="s">
        <v>5273</v>
      </c>
      <c r="C4864" s="265" t="s">
        <v>5033</v>
      </c>
      <c r="D4864" s="266" t="s">
        <v>5273</v>
      </c>
      <c r="E4864" s="264" t="s">
        <v>27</v>
      </c>
      <c r="F4864" s="264" t="s">
        <v>8011</v>
      </c>
      <c r="G4864" s="281" t="s">
        <v>8584</v>
      </c>
      <c r="H4864" s="264" t="str">
        <f>IFERROR(VLOOKUP(Table[[#This Row],[Activity Details of Assistance]],WHAT!E:F,2,FALSE),"")</f>
        <v># of tube well</v>
      </c>
      <c r="I4864" s="264"/>
      <c r="J4864" s="289">
        <v>27</v>
      </c>
      <c r="K4864" s="289" t="s">
        <v>8280</v>
      </c>
      <c r="L4864" s="289" t="s">
        <v>13</v>
      </c>
      <c r="M4864" s="290" t="s">
        <v>14</v>
      </c>
      <c r="N4864" s="289" t="s">
        <v>307</v>
      </c>
      <c r="O4864" s="289" t="s">
        <v>1603</v>
      </c>
      <c r="P4864" s="289" t="s">
        <v>4682</v>
      </c>
      <c r="Q4864" s="299">
        <v>44592</v>
      </c>
      <c r="R4864" s="299">
        <v>44896</v>
      </c>
      <c r="S4864" t="s">
        <v>8452</v>
      </c>
      <c r="T4864" s="289"/>
      <c r="U4864" s="289"/>
      <c r="V4864" s="289"/>
      <c r="W4864" s="289"/>
      <c r="X4864" s="290"/>
      <c r="Y4864" s="290" t="s">
        <v>8641</v>
      </c>
      <c r="Z4864" s="290" t="s">
        <v>8642</v>
      </c>
      <c r="AA4864" s="290" t="s">
        <v>8643</v>
      </c>
      <c r="AB4864" s="273" t="str">
        <f>_xlfn.IFNA(IF(Table[[#This Row],[Programme Partner]]&lt;&gt;Table[[#This Row],[Implementing Partner]],CONCATENATE(Table[[#This Row],[Programme Partner]],"-",Table[[#This Row],[Implementing Partner]]),Table[[#This Row],[Programme Partner]]),"")</f>
        <v>UNHCR-BRAC</v>
      </c>
    </row>
    <row r="4865" spans="1:28" ht="16.5" customHeight="1">
      <c r="A4865" s="183">
        <v>5315</v>
      </c>
      <c r="B4865" s="264" t="s">
        <v>5273</v>
      </c>
      <c r="C4865" s="265" t="s">
        <v>5033</v>
      </c>
      <c r="D4865" s="266" t="s">
        <v>5273</v>
      </c>
      <c r="E4865" s="264" t="s">
        <v>27</v>
      </c>
      <c r="F4865" s="264" t="s">
        <v>8011</v>
      </c>
      <c r="G4865" s="281" t="s">
        <v>8355</v>
      </c>
      <c r="H4865" s="264" t="str">
        <f>IFERROR(VLOOKUP(Table[[#This Row],[Activity Details of Assistance]],WHAT!E:F,2,FALSE),"")</f>
        <v># of water network</v>
      </c>
      <c r="I4865" s="264"/>
      <c r="J4865" s="291">
        <v>9</v>
      </c>
      <c r="K4865" s="291" t="s">
        <v>8280</v>
      </c>
      <c r="L4865" s="291" t="s">
        <v>13</v>
      </c>
      <c r="M4865" s="292" t="s">
        <v>14</v>
      </c>
      <c r="N4865" s="291" t="s">
        <v>307</v>
      </c>
      <c r="O4865" s="291" t="s">
        <v>1603</v>
      </c>
      <c r="P4865" s="291" t="s">
        <v>4682</v>
      </c>
      <c r="Q4865" s="300">
        <v>44592</v>
      </c>
      <c r="R4865" s="300">
        <v>44896</v>
      </c>
      <c r="S4865" t="s">
        <v>8452</v>
      </c>
      <c r="T4865" s="291"/>
      <c r="U4865" s="291"/>
      <c r="V4865" s="291"/>
      <c r="W4865" s="291"/>
      <c r="X4865" s="292"/>
      <c r="Y4865" s="292" t="s">
        <v>8641</v>
      </c>
      <c r="Z4865" s="292" t="s">
        <v>8642</v>
      </c>
      <c r="AA4865" s="292" t="s">
        <v>8643</v>
      </c>
      <c r="AB4865" s="273" t="str">
        <f>_xlfn.IFNA(IF(Table[[#This Row],[Programme Partner]]&lt;&gt;Table[[#This Row],[Implementing Partner]],CONCATENATE(Table[[#This Row],[Programme Partner]],"-",Table[[#This Row],[Implementing Partner]]),Table[[#This Row],[Programme Partner]]),"")</f>
        <v>UNHCR-BRAC</v>
      </c>
    </row>
    <row r="4866" spans="1:28" ht="16.5" customHeight="1">
      <c r="A4866" s="183">
        <v>5316</v>
      </c>
      <c r="B4866" s="264" t="s">
        <v>5273</v>
      </c>
      <c r="C4866" s="265" t="s">
        <v>5033</v>
      </c>
      <c r="D4866" s="266" t="s">
        <v>5273</v>
      </c>
      <c r="E4866" s="264" t="s">
        <v>27</v>
      </c>
      <c r="F4866" s="264" t="s">
        <v>8011</v>
      </c>
      <c r="G4866" s="281" t="s">
        <v>8584</v>
      </c>
      <c r="H4866" s="264" t="str">
        <f>IFERROR(VLOOKUP(Table[[#This Row],[Activity Details of Assistance]],WHAT!E:F,2,FALSE),"")</f>
        <v># of tube well</v>
      </c>
      <c r="I4866" s="264"/>
      <c r="J4866" s="289">
        <v>3</v>
      </c>
      <c r="K4866" s="289" t="s">
        <v>8280</v>
      </c>
      <c r="L4866" s="289" t="s">
        <v>13</v>
      </c>
      <c r="M4866" s="290" t="s">
        <v>14</v>
      </c>
      <c r="N4866" s="289" t="s">
        <v>307</v>
      </c>
      <c r="O4866" s="289" t="s">
        <v>1603</v>
      </c>
      <c r="P4866" s="289" t="s">
        <v>4682</v>
      </c>
      <c r="Q4866" s="299">
        <v>44592</v>
      </c>
      <c r="R4866" s="299">
        <v>44896</v>
      </c>
      <c r="S4866" t="s">
        <v>8452</v>
      </c>
      <c r="T4866" s="289"/>
      <c r="U4866" s="289"/>
      <c r="V4866" s="289"/>
      <c r="W4866" s="289"/>
      <c r="X4866" s="290"/>
      <c r="Y4866" s="290" t="s">
        <v>8641</v>
      </c>
      <c r="Z4866" s="290" t="s">
        <v>8642</v>
      </c>
      <c r="AA4866" s="290" t="s">
        <v>8643</v>
      </c>
      <c r="AB4866" s="273" t="str">
        <f>_xlfn.IFNA(IF(Table[[#This Row],[Programme Partner]]&lt;&gt;Table[[#This Row],[Implementing Partner]],CONCATENATE(Table[[#This Row],[Programme Partner]],"-",Table[[#This Row],[Implementing Partner]]),Table[[#This Row],[Programme Partner]]),"")</f>
        <v>UNHCR-BRAC</v>
      </c>
    </row>
    <row r="4867" spans="1:28" ht="16.5" customHeight="1">
      <c r="A4867" s="183">
        <v>5317</v>
      </c>
      <c r="B4867" s="264" t="s">
        <v>5273</v>
      </c>
      <c r="C4867" s="265" t="s">
        <v>5033</v>
      </c>
      <c r="D4867" s="266" t="s">
        <v>5273</v>
      </c>
      <c r="E4867" s="264" t="s">
        <v>27</v>
      </c>
      <c r="F4867" s="264" t="s">
        <v>8012</v>
      </c>
      <c r="G4867" s="281" t="s">
        <v>8359</v>
      </c>
      <c r="H4867" s="264" t="str">
        <f>IFERROR(VLOOKUP(Table[[#This Row],[Activity Details of Assistance]],WHAT!E:F,2,FALSE),"")</f>
        <v># of FSM Site</v>
      </c>
      <c r="I4867" s="264"/>
      <c r="J4867" s="291">
        <v>3</v>
      </c>
      <c r="K4867" s="291" t="s">
        <v>8280</v>
      </c>
      <c r="L4867" s="291" t="s">
        <v>13</v>
      </c>
      <c r="M4867" s="292" t="s">
        <v>14</v>
      </c>
      <c r="N4867" s="291" t="s">
        <v>307</v>
      </c>
      <c r="O4867" s="291" t="s">
        <v>1603</v>
      </c>
      <c r="P4867" s="291" t="s">
        <v>4682</v>
      </c>
      <c r="Q4867" s="300">
        <v>44592</v>
      </c>
      <c r="R4867" s="300">
        <v>44896</v>
      </c>
      <c r="S4867" t="s">
        <v>8452</v>
      </c>
      <c r="T4867" s="291"/>
      <c r="U4867" s="291"/>
      <c r="V4867" s="291"/>
      <c r="W4867" s="291"/>
      <c r="X4867" s="292"/>
      <c r="Y4867" s="292" t="s">
        <v>8641</v>
      </c>
      <c r="Z4867" s="292" t="s">
        <v>8642</v>
      </c>
      <c r="AA4867" s="292" t="s">
        <v>8643</v>
      </c>
      <c r="AB4867" s="273" t="str">
        <f>_xlfn.IFNA(IF(Table[[#This Row],[Programme Partner]]&lt;&gt;Table[[#This Row],[Implementing Partner]],CONCATENATE(Table[[#This Row],[Programme Partner]],"-",Table[[#This Row],[Implementing Partner]]),Table[[#This Row],[Programme Partner]]),"")</f>
        <v>UNHCR-BRAC</v>
      </c>
    </row>
    <row r="4868" spans="1:28" ht="16.5" customHeight="1">
      <c r="A4868" s="183">
        <v>5318</v>
      </c>
      <c r="B4868" s="264" t="s">
        <v>5273</v>
      </c>
      <c r="C4868" s="265" t="s">
        <v>5033</v>
      </c>
      <c r="D4868" s="266" t="s">
        <v>5273</v>
      </c>
      <c r="E4868" s="264" t="s">
        <v>27</v>
      </c>
      <c r="F4868" s="264" t="s">
        <v>8012</v>
      </c>
      <c r="G4868" s="281" t="s">
        <v>8357</v>
      </c>
      <c r="H4868" s="264" t="str">
        <f>IFERROR(VLOOKUP(Table[[#This Row],[Activity Details of Assistance]],WHAT!E:F,2,FALSE),"")</f>
        <v># of door</v>
      </c>
      <c r="I4868" s="264"/>
      <c r="J4868" s="289">
        <v>225</v>
      </c>
      <c r="K4868" s="289" t="s">
        <v>8280</v>
      </c>
      <c r="L4868" s="289" t="s">
        <v>13</v>
      </c>
      <c r="M4868" s="290" t="s">
        <v>14</v>
      </c>
      <c r="N4868" s="289" t="s">
        <v>307</v>
      </c>
      <c r="O4868" s="289" t="s">
        <v>1603</v>
      </c>
      <c r="P4868" s="289" t="s">
        <v>4682</v>
      </c>
      <c r="Q4868" s="299">
        <v>44592</v>
      </c>
      <c r="R4868" s="299">
        <v>44896</v>
      </c>
      <c r="S4868" t="s">
        <v>8452</v>
      </c>
      <c r="T4868" s="289"/>
      <c r="U4868" s="289"/>
      <c r="V4868" s="289"/>
      <c r="W4868" s="289"/>
      <c r="X4868" s="290"/>
      <c r="Y4868" s="290" t="s">
        <v>8641</v>
      </c>
      <c r="Z4868" s="290" t="s">
        <v>8642</v>
      </c>
      <c r="AA4868" s="290" t="s">
        <v>8643</v>
      </c>
      <c r="AB4868" s="273" t="str">
        <f>_xlfn.IFNA(IF(Table[[#This Row],[Programme Partner]]&lt;&gt;Table[[#This Row],[Implementing Partner]],CONCATENATE(Table[[#This Row],[Programme Partner]],"-",Table[[#This Row],[Implementing Partner]]),Table[[#This Row],[Programme Partner]]),"")</f>
        <v>UNHCR-BRAC</v>
      </c>
    </row>
    <row r="4869" spans="1:28" ht="16.5" customHeight="1">
      <c r="A4869" s="183">
        <v>5319</v>
      </c>
      <c r="B4869" s="264" t="s">
        <v>5273</v>
      </c>
      <c r="C4869" s="265" t="s">
        <v>5033</v>
      </c>
      <c r="D4869" s="266" t="s">
        <v>5273</v>
      </c>
      <c r="E4869" s="264" t="s">
        <v>27</v>
      </c>
      <c r="F4869" s="264" t="s">
        <v>8012</v>
      </c>
      <c r="G4869" s="281" t="s">
        <v>8586</v>
      </c>
      <c r="H4869" s="264" t="str">
        <f>IFERROR(VLOOKUP(Table[[#This Row],[Activity Details of Assistance]],WHAT!E:F,2,FALSE),"")</f>
        <v># of door</v>
      </c>
      <c r="I4869" s="264"/>
      <c r="J4869" s="291">
        <v>22</v>
      </c>
      <c r="K4869" s="291" t="s">
        <v>8280</v>
      </c>
      <c r="L4869" s="291" t="s">
        <v>13</v>
      </c>
      <c r="M4869" s="292" t="s">
        <v>14</v>
      </c>
      <c r="N4869" s="291" t="s">
        <v>307</v>
      </c>
      <c r="O4869" s="291" t="s">
        <v>1603</v>
      </c>
      <c r="P4869" s="291" t="s">
        <v>4682</v>
      </c>
      <c r="Q4869" s="300">
        <v>44592</v>
      </c>
      <c r="R4869" s="300">
        <v>44896</v>
      </c>
      <c r="S4869" t="s">
        <v>8452</v>
      </c>
      <c r="T4869" s="291"/>
      <c r="U4869" s="291"/>
      <c r="V4869" s="291"/>
      <c r="W4869" s="291"/>
      <c r="X4869" s="292"/>
      <c r="Y4869" s="292" t="s">
        <v>8641</v>
      </c>
      <c r="Z4869" s="292" t="s">
        <v>8642</v>
      </c>
      <c r="AA4869" s="292" t="s">
        <v>8643</v>
      </c>
      <c r="AB4869" s="273" t="str">
        <f>_xlfn.IFNA(IF(Table[[#This Row],[Programme Partner]]&lt;&gt;Table[[#This Row],[Implementing Partner]],CONCATENATE(Table[[#This Row],[Programme Partner]],"-",Table[[#This Row],[Implementing Partner]]),Table[[#This Row],[Programme Partner]]),"")</f>
        <v>UNHCR-BRAC</v>
      </c>
    </row>
    <row r="4870" spans="1:28" ht="16.5" customHeight="1">
      <c r="A4870" s="183">
        <v>5320</v>
      </c>
      <c r="B4870" s="264" t="s">
        <v>5273</v>
      </c>
      <c r="C4870" s="265" t="s">
        <v>5033</v>
      </c>
      <c r="D4870" s="266" t="s">
        <v>5273</v>
      </c>
      <c r="E4870" s="264" t="s">
        <v>27</v>
      </c>
      <c r="F4870" s="264" t="s">
        <v>8013</v>
      </c>
      <c r="G4870" s="281" t="s">
        <v>8313</v>
      </c>
      <c r="H4870" s="264" t="str">
        <f>IFERROR(VLOOKUP(Table[[#This Row],[Activity Details of Assistance]],WHAT!E:F,2,FALSE),"")</f>
        <v># of HP sessions at community level</v>
      </c>
      <c r="I4870" s="264"/>
      <c r="J4870" s="289">
        <v>1024</v>
      </c>
      <c r="K4870" s="289" t="s">
        <v>8280</v>
      </c>
      <c r="L4870" s="289" t="s">
        <v>13</v>
      </c>
      <c r="M4870" s="290" t="s">
        <v>14</v>
      </c>
      <c r="N4870" s="289" t="s">
        <v>307</v>
      </c>
      <c r="O4870" s="289" t="s">
        <v>1603</v>
      </c>
      <c r="P4870" s="289" t="s">
        <v>4682</v>
      </c>
      <c r="Q4870" s="299">
        <v>44592</v>
      </c>
      <c r="R4870" s="299">
        <v>44896</v>
      </c>
      <c r="S4870" t="s">
        <v>8452</v>
      </c>
      <c r="T4870" s="289"/>
      <c r="U4870" s="289"/>
      <c r="V4870" s="289"/>
      <c r="W4870" s="289"/>
      <c r="X4870" s="290"/>
      <c r="Y4870" s="290" t="s">
        <v>8641</v>
      </c>
      <c r="Z4870" s="290" t="s">
        <v>8642</v>
      </c>
      <c r="AA4870" s="290" t="s">
        <v>8643</v>
      </c>
      <c r="AB4870" s="273" t="str">
        <f>_xlfn.IFNA(IF(Table[[#This Row],[Programme Partner]]&lt;&gt;Table[[#This Row],[Implementing Partner]],CONCATENATE(Table[[#This Row],[Programme Partner]],"-",Table[[#This Row],[Implementing Partner]]),Table[[#This Row],[Programme Partner]]),"")</f>
        <v>UNHCR-BRAC</v>
      </c>
    </row>
    <row r="4871" spans="1:28" ht="16.5" customHeight="1">
      <c r="A4871" s="183">
        <v>5321</v>
      </c>
      <c r="B4871" s="264" t="s">
        <v>5273</v>
      </c>
      <c r="C4871" s="265" t="s">
        <v>5033</v>
      </c>
      <c r="D4871" s="266" t="s">
        <v>5273</v>
      </c>
      <c r="E4871" s="264" t="s">
        <v>27</v>
      </c>
      <c r="F4871" s="264" t="s">
        <v>8013</v>
      </c>
      <c r="G4871" s="281" t="s">
        <v>8314</v>
      </c>
      <c r="H4871" s="264" t="str">
        <f>IFERROR(VLOOKUP(Table[[#This Row],[Activity Details of Assistance]],WHAT!E:F,2,FALSE),"")</f>
        <v># of HP sessions at HH level</v>
      </c>
      <c r="I4871" s="264"/>
      <c r="J4871" s="291">
        <v>2544</v>
      </c>
      <c r="K4871" s="291" t="s">
        <v>8280</v>
      </c>
      <c r="L4871" s="291" t="s">
        <v>13</v>
      </c>
      <c r="M4871" s="292" t="s">
        <v>14</v>
      </c>
      <c r="N4871" s="291" t="s">
        <v>307</v>
      </c>
      <c r="O4871" s="291" t="s">
        <v>1603</v>
      </c>
      <c r="P4871" s="291" t="s">
        <v>4682</v>
      </c>
      <c r="Q4871" s="300">
        <v>44592</v>
      </c>
      <c r="R4871" s="300">
        <v>44896</v>
      </c>
      <c r="S4871" t="s">
        <v>8452</v>
      </c>
      <c r="T4871" s="291"/>
      <c r="U4871" s="291"/>
      <c r="V4871" s="291"/>
      <c r="W4871" s="291"/>
      <c r="X4871" s="292"/>
      <c r="Y4871" s="292" t="s">
        <v>8641</v>
      </c>
      <c r="Z4871" s="292" t="s">
        <v>8642</v>
      </c>
      <c r="AA4871" s="292" t="s">
        <v>8643</v>
      </c>
      <c r="AB4871" s="273" t="str">
        <f>_xlfn.IFNA(IF(Table[[#This Row],[Programme Partner]]&lt;&gt;Table[[#This Row],[Implementing Partner]],CONCATENATE(Table[[#This Row],[Programme Partner]],"-",Table[[#This Row],[Implementing Partner]]),Table[[#This Row],[Programme Partner]]),"")</f>
        <v>UNHCR-BRAC</v>
      </c>
    </row>
    <row r="4872" spans="1:28" ht="16.5" customHeight="1">
      <c r="A4872" s="183">
        <v>5322</v>
      </c>
      <c r="B4872" s="264" t="s">
        <v>5273</v>
      </c>
      <c r="C4872" s="265" t="s">
        <v>5033</v>
      </c>
      <c r="D4872" s="266" t="s">
        <v>5273</v>
      </c>
      <c r="E4872" s="264" t="s">
        <v>27</v>
      </c>
      <c r="F4872" s="264" t="s">
        <v>8014</v>
      </c>
      <c r="G4872" s="281" t="s">
        <v>8361</v>
      </c>
      <c r="H4872" s="264" t="str">
        <f>IFERROR(VLOOKUP(Table[[#This Row],[Activity Details of Assistance]],WHAT!E:F,2,FALSE),"")</f>
        <v># of plant</v>
      </c>
      <c r="I4872" s="264"/>
      <c r="J4872" s="289">
        <v>1</v>
      </c>
      <c r="K4872" s="289" t="s">
        <v>8280</v>
      </c>
      <c r="L4872" s="289" t="s">
        <v>13</v>
      </c>
      <c r="M4872" s="290" t="s">
        <v>14</v>
      </c>
      <c r="N4872" s="289" t="s">
        <v>307</v>
      </c>
      <c r="O4872" s="289" t="s">
        <v>1603</v>
      </c>
      <c r="P4872" s="289" t="s">
        <v>4682</v>
      </c>
      <c r="Q4872" s="299">
        <v>44592</v>
      </c>
      <c r="R4872" s="299">
        <v>44896</v>
      </c>
      <c r="S4872" t="s">
        <v>8452</v>
      </c>
      <c r="T4872" s="289"/>
      <c r="U4872" s="289"/>
      <c r="V4872" s="289"/>
      <c r="W4872" s="289"/>
      <c r="X4872" s="290"/>
      <c r="Y4872" s="290" t="s">
        <v>8641</v>
      </c>
      <c r="Z4872" s="290" t="s">
        <v>8642</v>
      </c>
      <c r="AA4872" s="290" t="s">
        <v>8643</v>
      </c>
      <c r="AB4872" s="273" t="str">
        <f>_xlfn.IFNA(IF(Table[[#This Row],[Programme Partner]]&lt;&gt;Table[[#This Row],[Implementing Partner]],CONCATENATE(Table[[#This Row],[Programme Partner]],"-",Table[[#This Row],[Implementing Partner]]),Table[[#This Row],[Programme Partner]]),"")</f>
        <v>UNHCR-BRAC</v>
      </c>
    </row>
    <row r="4873" spans="1:28" ht="16.5" customHeight="1">
      <c r="A4873" s="183">
        <v>5323</v>
      </c>
      <c r="B4873" s="264" t="s">
        <v>5273</v>
      </c>
      <c r="C4873" s="265" t="s">
        <v>5033</v>
      </c>
      <c r="D4873" s="266" t="s">
        <v>5273</v>
      </c>
      <c r="E4873" s="264" t="s">
        <v>27</v>
      </c>
      <c r="F4873" s="264" t="s">
        <v>8011</v>
      </c>
      <c r="G4873" s="281" t="s">
        <v>8584</v>
      </c>
      <c r="H4873" s="264" t="str">
        <f>IFERROR(VLOOKUP(Table[[#This Row],[Activity Details of Assistance]],WHAT!E:F,2,FALSE),"")</f>
        <v># of tube well</v>
      </c>
      <c r="I4873" s="264"/>
      <c r="J4873" s="291">
        <v>181</v>
      </c>
      <c r="K4873" s="291" t="s">
        <v>8280</v>
      </c>
      <c r="L4873" s="291" t="s">
        <v>13</v>
      </c>
      <c r="M4873" s="292" t="s">
        <v>14</v>
      </c>
      <c r="N4873" s="291" t="s">
        <v>309</v>
      </c>
      <c r="O4873" s="291" t="s">
        <v>1606</v>
      </c>
      <c r="P4873" s="291" t="s">
        <v>6385</v>
      </c>
      <c r="Q4873" s="300">
        <v>44592</v>
      </c>
      <c r="R4873" s="300">
        <v>44896</v>
      </c>
      <c r="S4873" t="s">
        <v>8452</v>
      </c>
      <c r="T4873" s="291"/>
      <c r="U4873" s="291"/>
      <c r="V4873" s="291"/>
      <c r="W4873" s="291"/>
      <c r="X4873" s="292"/>
      <c r="Y4873" s="292" t="s">
        <v>8641</v>
      </c>
      <c r="Z4873" s="292" t="s">
        <v>8642</v>
      </c>
      <c r="AA4873" s="292" t="s">
        <v>8643</v>
      </c>
      <c r="AB4873" s="273" t="str">
        <f>_xlfn.IFNA(IF(Table[[#This Row],[Programme Partner]]&lt;&gt;Table[[#This Row],[Implementing Partner]],CONCATENATE(Table[[#This Row],[Programme Partner]],"-",Table[[#This Row],[Implementing Partner]]),Table[[#This Row],[Programme Partner]]),"")</f>
        <v>UNHCR-BRAC</v>
      </c>
    </row>
    <row r="4874" spans="1:28" ht="16.5" customHeight="1">
      <c r="A4874" s="183">
        <v>5324</v>
      </c>
      <c r="B4874" s="264" t="s">
        <v>5273</v>
      </c>
      <c r="C4874" s="265" t="s">
        <v>5033</v>
      </c>
      <c r="D4874" s="266" t="s">
        <v>5273</v>
      </c>
      <c r="E4874" s="264" t="s">
        <v>27</v>
      </c>
      <c r="F4874" s="264" t="s">
        <v>8011</v>
      </c>
      <c r="G4874" s="281" t="s">
        <v>8355</v>
      </c>
      <c r="H4874" s="264" t="str">
        <f>IFERROR(VLOOKUP(Table[[#This Row],[Activity Details of Assistance]],WHAT!E:F,2,FALSE),"")</f>
        <v># of water network</v>
      </c>
      <c r="I4874" s="264"/>
      <c r="J4874" s="289">
        <v>2</v>
      </c>
      <c r="K4874" s="289" t="s">
        <v>8280</v>
      </c>
      <c r="L4874" s="289" t="s">
        <v>13</v>
      </c>
      <c r="M4874" s="290" t="s">
        <v>14</v>
      </c>
      <c r="N4874" s="289" t="s">
        <v>309</v>
      </c>
      <c r="O4874" s="289" t="s">
        <v>1606</v>
      </c>
      <c r="P4874" s="289" t="s">
        <v>6385</v>
      </c>
      <c r="Q4874" s="299">
        <v>44592</v>
      </c>
      <c r="R4874" s="299">
        <v>44896</v>
      </c>
      <c r="S4874" t="s">
        <v>8452</v>
      </c>
      <c r="T4874" s="289"/>
      <c r="U4874" s="289"/>
      <c r="V4874" s="289"/>
      <c r="W4874" s="289"/>
      <c r="X4874" s="290"/>
      <c r="Y4874" s="290" t="s">
        <v>8641</v>
      </c>
      <c r="Z4874" s="290" t="s">
        <v>8642</v>
      </c>
      <c r="AA4874" s="290" t="s">
        <v>8643</v>
      </c>
      <c r="AB4874" s="273" t="str">
        <f>_xlfn.IFNA(IF(Table[[#This Row],[Programme Partner]]&lt;&gt;Table[[#This Row],[Implementing Partner]],CONCATENATE(Table[[#This Row],[Programme Partner]],"-",Table[[#This Row],[Implementing Partner]]),Table[[#This Row],[Programme Partner]]),"")</f>
        <v>UNHCR-BRAC</v>
      </c>
    </row>
    <row r="4875" spans="1:28" ht="16.5" customHeight="1">
      <c r="A4875" s="183">
        <v>5325</v>
      </c>
      <c r="B4875" s="264" t="s">
        <v>5273</v>
      </c>
      <c r="C4875" s="265" t="s">
        <v>5033</v>
      </c>
      <c r="D4875" s="266" t="s">
        <v>5273</v>
      </c>
      <c r="E4875" s="264" t="s">
        <v>27</v>
      </c>
      <c r="F4875" s="264" t="s">
        <v>8011</v>
      </c>
      <c r="G4875" s="281" t="s">
        <v>8584</v>
      </c>
      <c r="H4875" s="264" t="str">
        <f>IFERROR(VLOOKUP(Table[[#This Row],[Activity Details of Assistance]],WHAT!E:F,2,FALSE),"")</f>
        <v># of tube well</v>
      </c>
      <c r="I4875" s="264"/>
      <c r="J4875" s="291">
        <v>17</v>
      </c>
      <c r="K4875" s="291" t="s">
        <v>8280</v>
      </c>
      <c r="L4875" s="291" t="s">
        <v>13</v>
      </c>
      <c r="M4875" s="292" t="s">
        <v>14</v>
      </c>
      <c r="N4875" s="291" t="s">
        <v>309</v>
      </c>
      <c r="O4875" s="291" t="s">
        <v>1606</v>
      </c>
      <c r="P4875" s="291" t="s">
        <v>6385</v>
      </c>
      <c r="Q4875" s="300">
        <v>44592</v>
      </c>
      <c r="R4875" s="300">
        <v>44896</v>
      </c>
      <c r="S4875" t="s">
        <v>8452</v>
      </c>
      <c r="T4875" s="291"/>
      <c r="U4875" s="291"/>
      <c r="V4875" s="291"/>
      <c r="W4875" s="291"/>
      <c r="X4875" s="292"/>
      <c r="Y4875" s="292" t="s">
        <v>8641</v>
      </c>
      <c r="Z4875" s="292" t="s">
        <v>8642</v>
      </c>
      <c r="AA4875" s="292" t="s">
        <v>8643</v>
      </c>
      <c r="AB4875" s="273" t="str">
        <f>_xlfn.IFNA(IF(Table[[#This Row],[Programme Partner]]&lt;&gt;Table[[#This Row],[Implementing Partner]],CONCATENATE(Table[[#This Row],[Programme Partner]],"-",Table[[#This Row],[Implementing Partner]]),Table[[#This Row],[Programme Partner]]),"")</f>
        <v>UNHCR-BRAC</v>
      </c>
    </row>
    <row r="4876" spans="1:28" ht="16.5" customHeight="1">
      <c r="A4876" s="183">
        <v>5326</v>
      </c>
      <c r="B4876" s="264" t="s">
        <v>5273</v>
      </c>
      <c r="C4876" s="265" t="s">
        <v>5033</v>
      </c>
      <c r="D4876" s="266" t="s">
        <v>5273</v>
      </c>
      <c r="E4876" s="264" t="s">
        <v>27</v>
      </c>
      <c r="F4876" s="264" t="s">
        <v>8012</v>
      </c>
      <c r="G4876" s="281" t="s">
        <v>8357</v>
      </c>
      <c r="H4876" s="264" t="str">
        <f>IFERROR(VLOOKUP(Table[[#This Row],[Activity Details of Assistance]],WHAT!E:F,2,FALSE),"")</f>
        <v># of door</v>
      </c>
      <c r="I4876" s="264"/>
      <c r="J4876" s="289">
        <v>285</v>
      </c>
      <c r="K4876" s="289" t="s">
        <v>8280</v>
      </c>
      <c r="L4876" s="289" t="s">
        <v>13</v>
      </c>
      <c r="M4876" s="290" t="s">
        <v>14</v>
      </c>
      <c r="N4876" s="289" t="s">
        <v>309</v>
      </c>
      <c r="O4876" s="289" t="s">
        <v>1606</v>
      </c>
      <c r="P4876" s="289" t="s">
        <v>6385</v>
      </c>
      <c r="Q4876" s="299">
        <v>44592</v>
      </c>
      <c r="R4876" s="299">
        <v>44896</v>
      </c>
      <c r="S4876" t="s">
        <v>8452</v>
      </c>
      <c r="T4876" s="289"/>
      <c r="U4876" s="289"/>
      <c r="V4876" s="289"/>
      <c r="W4876" s="289"/>
      <c r="X4876" s="290"/>
      <c r="Y4876" s="290" t="s">
        <v>8641</v>
      </c>
      <c r="Z4876" s="290" t="s">
        <v>8642</v>
      </c>
      <c r="AA4876" s="290" t="s">
        <v>8643</v>
      </c>
      <c r="AB4876" s="273" t="str">
        <f>_xlfn.IFNA(IF(Table[[#This Row],[Programme Partner]]&lt;&gt;Table[[#This Row],[Implementing Partner]],CONCATENATE(Table[[#This Row],[Programme Partner]],"-",Table[[#This Row],[Implementing Partner]]),Table[[#This Row],[Programme Partner]]),"")</f>
        <v>UNHCR-BRAC</v>
      </c>
    </row>
    <row r="4877" spans="1:28" ht="16.5" customHeight="1">
      <c r="A4877" s="183">
        <v>5327</v>
      </c>
      <c r="B4877" s="264" t="s">
        <v>5273</v>
      </c>
      <c r="C4877" s="265" t="s">
        <v>5033</v>
      </c>
      <c r="D4877" s="266" t="s">
        <v>5273</v>
      </c>
      <c r="E4877" s="264" t="s">
        <v>27</v>
      </c>
      <c r="F4877" s="264" t="s">
        <v>8012</v>
      </c>
      <c r="G4877" s="281" t="s">
        <v>8586</v>
      </c>
      <c r="H4877" s="264" t="str">
        <f>IFERROR(VLOOKUP(Table[[#This Row],[Activity Details of Assistance]],WHAT!E:F,2,FALSE),"")</f>
        <v># of door</v>
      </c>
      <c r="I4877" s="264"/>
      <c r="J4877" s="291">
        <v>106</v>
      </c>
      <c r="K4877" s="291" t="s">
        <v>8280</v>
      </c>
      <c r="L4877" s="291" t="s">
        <v>13</v>
      </c>
      <c r="M4877" s="292" t="s">
        <v>14</v>
      </c>
      <c r="N4877" s="291" t="s">
        <v>309</v>
      </c>
      <c r="O4877" s="291" t="s">
        <v>1606</v>
      </c>
      <c r="P4877" s="291" t="s">
        <v>6385</v>
      </c>
      <c r="Q4877" s="300">
        <v>44592</v>
      </c>
      <c r="R4877" s="300">
        <v>44896</v>
      </c>
      <c r="S4877" t="s">
        <v>8452</v>
      </c>
      <c r="T4877" s="291"/>
      <c r="U4877" s="291"/>
      <c r="V4877" s="291"/>
      <c r="W4877" s="291"/>
      <c r="X4877" s="292"/>
      <c r="Y4877" s="292" t="s">
        <v>8641</v>
      </c>
      <c r="Z4877" s="292" t="s">
        <v>8642</v>
      </c>
      <c r="AA4877" s="292" t="s">
        <v>8643</v>
      </c>
      <c r="AB4877" s="273" t="str">
        <f>_xlfn.IFNA(IF(Table[[#This Row],[Programme Partner]]&lt;&gt;Table[[#This Row],[Implementing Partner]],CONCATENATE(Table[[#This Row],[Programme Partner]],"-",Table[[#This Row],[Implementing Partner]]),Table[[#This Row],[Programme Partner]]),"")</f>
        <v>UNHCR-BRAC</v>
      </c>
    </row>
    <row r="4878" spans="1:28" ht="16.5" customHeight="1">
      <c r="A4878" s="183">
        <v>5328</v>
      </c>
      <c r="B4878" s="264" t="s">
        <v>5273</v>
      </c>
      <c r="C4878" s="265" t="s">
        <v>5033</v>
      </c>
      <c r="D4878" s="266" t="s">
        <v>5273</v>
      </c>
      <c r="E4878" s="264" t="s">
        <v>27</v>
      </c>
      <c r="F4878" s="264" t="s">
        <v>8013</v>
      </c>
      <c r="G4878" s="281" t="s">
        <v>8313</v>
      </c>
      <c r="H4878" s="264" t="str">
        <f>IFERROR(VLOOKUP(Table[[#This Row],[Activity Details of Assistance]],WHAT!E:F,2,FALSE),"")</f>
        <v># of HP sessions at community level</v>
      </c>
      <c r="I4878" s="264"/>
      <c r="J4878" s="289">
        <v>1317</v>
      </c>
      <c r="K4878" s="289" t="s">
        <v>8280</v>
      </c>
      <c r="L4878" s="289" t="s">
        <v>13</v>
      </c>
      <c r="M4878" s="290" t="s">
        <v>14</v>
      </c>
      <c r="N4878" s="289" t="s">
        <v>309</v>
      </c>
      <c r="O4878" s="289" t="s">
        <v>1606</v>
      </c>
      <c r="P4878" s="289" t="s">
        <v>6385</v>
      </c>
      <c r="Q4878" s="299">
        <v>44592</v>
      </c>
      <c r="R4878" s="299">
        <v>44896</v>
      </c>
      <c r="S4878" t="s">
        <v>8452</v>
      </c>
      <c r="T4878" s="289"/>
      <c r="U4878" s="289"/>
      <c r="V4878" s="289"/>
      <c r="W4878" s="289"/>
      <c r="X4878" s="290"/>
      <c r="Y4878" s="290" t="s">
        <v>8641</v>
      </c>
      <c r="Z4878" s="290" t="s">
        <v>8642</v>
      </c>
      <c r="AA4878" s="290" t="s">
        <v>8643</v>
      </c>
      <c r="AB4878" s="273" t="str">
        <f>_xlfn.IFNA(IF(Table[[#This Row],[Programme Partner]]&lt;&gt;Table[[#This Row],[Implementing Partner]],CONCATENATE(Table[[#This Row],[Programme Partner]],"-",Table[[#This Row],[Implementing Partner]]),Table[[#This Row],[Programme Partner]]),"")</f>
        <v>UNHCR-BRAC</v>
      </c>
    </row>
    <row r="4879" spans="1:28" ht="16.5" customHeight="1">
      <c r="A4879" s="183">
        <v>5329</v>
      </c>
      <c r="B4879" s="264" t="s">
        <v>5273</v>
      </c>
      <c r="C4879" s="265" t="s">
        <v>5033</v>
      </c>
      <c r="D4879" s="266" t="s">
        <v>5273</v>
      </c>
      <c r="E4879" s="264" t="s">
        <v>27</v>
      </c>
      <c r="F4879" s="264" t="s">
        <v>8013</v>
      </c>
      <c r="G4879" s="281" t="s">
        <v>8314</v>
      </c>
      <c r="H4879" s="264" t="str">
        <f>IFERROR(VLOOKUP(Table[[#This Row],[Activity Details of Assistance]],WHAT!E:F,2,FALSE),"")</f>
        <v># of HP sessions at HH level</v>
      </c>
      <c r="I4879" s="264"/>
      <c r="J4879" s="291">
        <v>3397</v>
      </c>
      <c r="K4879" s="291" t="s">
        <v>8280</v>
      </c>
      <c r="L4879" s="291" t="s">
        <v>13</v>
      </c>
      <c r="M4879" s="292" t="s">
        <v>14</v>
      </c>
      <c r="N4879" s="291" t="s">
        <v>309</v>
      </c>
      <c r="O4879" s="291" t="s">
        <v>1606</v>
      </c>
      <c r="P4879" s="291" t="s">
        <v>6385</v>
      </c>
      <c r="Q4879" s="300">
        <v>44592</v>
      </c>
      <c r="R4879" s="300">
        <v>44896</v>
      </c>
      <c r="S4879" t="s">
        <v>8452</v>
      </c>
      <c r="T4879" s="291"/>
      <c r="U4879" s="291"/>
      <c r="V4879" s="291"/>
      <c r="W4879" s="291"/>
      <c r="X4879" s="292"/>
      <c r="Y4879" s="292" t="s">
        <v>8641</v>
      </c>
      <c r="Z4879" s="292" t="s">
        <v>8642</v>
      </c>
      <c r="AA4879" s="292" t="s">
        <v>8643</v>
      </c>
      <c r="AB4879" s="273" t="str">
        <f>_xlfn.IFNA(IF(Table[[#This Row],[Programme Partner]]&lt;&gt;Table[[#This Row],[Implementing Partner]],CONCATENATE(Table[[#This Row],[Programme Partner]],"-",Table[[#This Row],[Implementing Partner]]),Table[[#This Row],[Programme Partner]]),"")</f>
        <v>UNHCR-BRAC</v>
      </c>
    </row>
    <row r="4880" spans="1:28" ht="16.5" customHeight="1">
      <c r="A4880" s="183">
        <v>5330</v>
      </c>
      <c r="B4880" s="264" t="s">
        <v>5273</v>
      </c>
      <c r="C4880" s="265" t="s">
        <v>5033</v>
      </c>
      <c r="D4880" s="266" t="s">
        <v>5273</v>
      </c>
      <c r="E4880" s="264" t="s">
        <v>27</v>
      </c>
      <c r="F4880" s="264" t="s">
        <v>8013</v>
      </c>
      <c r="G4880" t="s">
        <v>8019</v>
      </c>
      <c r="H4880" s="264" t="str">
        <f>IFERROR(VLOOKUP(Table[[#This Row],[Activity Details of Assistance]],WHAT!E:F,2,FALSE),"")</f>
        <v>N/A</v>
      </c>
      <c r="I4880" s="264"/>
      <c r="J4880" s="289">
        <v>7</v>
      </c>
      <c r="K4880" s="289" t="s">
        <v>8280</v>
      </c>
      <c r="L4880" s="289" t="s">
        <v>13</v>
      </c>
      <c r="M4880" s="290" t="s">
        <v>14</v>
      </c>
      <c r="N4880" s="289" t="s">
        <v>309</v>
      </c>
      <c r="O4880" s="289" t="s">
        <v>1606</v>
      </c>
      <c r="P4880" s="289" t="s">
        <v>6385</v>
      </c>
      <c r="Q4880" s="299">
        <v>44592</v>
      </c>
      <c r="R4880" s="299">
        <v>44896</v>
      </c>
      <c r="S4880" t="s">
        <v>8452</v>
      </c>
      <c r="T4880" s="289"/>
      <c r="U4880" s="289"/>
      <c r="V4880" s="289"/>
      <c r="W4880" s="289"/>
      <c r="X4880" s="290" t="s">
        <v>8396</v>
      </c>
      <c r="Y4880" s="290" t="s">
        <v>8641</v>
      </c>
      <c r="Z4880" s="290" t="s">
        <v>8642</v>
      </c>
      <c r="AA4880" s="290" t="s">
        <v>8643</v>
      </c>
      <c r="AB4880" s="273" t="str">
        <f>_xlfn.IFNA(IF(Table[[#This Row],[Programme Partner]]&lt;&gt;Table[[#This Row],[Implementing Partner]],CONCATENATE(Table[[#This Row],[Programme Partner]],"-",Table[[#This Row],[Implementing Partner]]),Table[[#This Row],[Programme Partner]]),"")</f>
        <v>UNHCR-BRAC</v>
      </c>
    </row>
    <row r="4881" spans="1:28" ht="16.5" customHeight="1">
      <c r="A4881" s="183">
        <v>5331</v>
      </c>
      <c r="B4881" s="264" t="s">
        <v>5273</v>
      </c>
      <c r="C4881" s="265" t="s">
        <v>5033</v>
      </c>
      <c r="D4881" s="266" t="s">
        <v>5273</v>
      </c>
      <c r="E4881" s="264" t="s">
        <v>27</v>
      </c>
      <c r="F4881" s="264" t="s">
        <v>8011</v>
      </c>
      <c r="G4881" s="281" t="s">
        <v>8584</v>
      </c>
      <c r="H4881" s="264" t="str">
        <f>IFERROR(VLOOKUP(Table[[#This Row],[Activity Details of Assistance]],WHAT!E:F,2,FALSE),"")</f>
        <v># of tube well</v>
      </c>
      <c r="I4881" s="264"/>
      <c r="J4881" s="291">
        <v>118</v>
      </c>
      <c r="K4881" s="291" t="s">
        <v>8280</v>
      </c>
      <c r="L4881" s="291" t="s">
        <v>13</v>
      </c>
      <c r="M4881" s="292" t="s">
        <v>14</v>
      </c>
      <c r="N4881" s="291" t="s">
        <v>309</v>
      </c>
      <c r="O4881" s="291" t="s">
        <v>1606</v>
      </c>
      <c r="P4881" s="291" t="s">
        <v>6477</v>
      </c>
      <c r="Q4881" s="300">
        <v>44620</v>
      </c>
      <c r="R4881" s="300">
        <v>44896</v>
      </c>
      <c r="S4881" t="s">
        <v>8452</v>
      </c>
      <c r="T4881" s="291"/>
      <c r="U4881" s="291"/>
      <c r="V4881" s="291"/>
      <c r="W4881" s="291"/>
      <c r="X4881" s="292"/>
      <c r="Y4881" s="292" t="s">
        <v>8641</v>
      </c>
      <c r="Z4881" s="292" t="s">
        <v>8642</v>
      </c>
      <c r="AA4881" s="292" t="s">
        <v>8643</v>
      </c>
      <c r="AB4881" s="273" t="str">
        <f>_xlfn.IFNA(IF(Table[[#This Row],[Programme Partner]]&lt;&gt;Table[[#This Row],[Implementing Partner]],CONCATENATE(Table[[#This Row],[Programme Partner]],"-",Table[[#This Row],[Implementing Partner]]),Table[[#This Row],[Programme Partner]]),"")</f>
        <v>UNHCR-BRAC</v>
      </c>
    </row>
    <row r="4882" spans="1:28" ht="16.5" customHeight="1">
      <c r="A4882" s="183">
        <v>5332</v>
      </c>
      <c r="B4882" s="264" t="s">
        <v>5273</v>
      </c>
      <c r="C4882" s="265" t="s">
        <v>5033</v>
      </c>
      <c r="D4882" s="266" t="s">
        <v>5273</v>
      </c>
      <c r="E4882" s="264" t="s">
        <v>27</v>
      </c>
      <c r="F4882" s="264" t="s">
        <v>8011</v>
      </c>
      <c r="G4882" s="281" t="s">
        <v>8355</v>
      </c>
      <c r="H4882" s="264" t="str">
        <f>IFERROR(VLOOKUP(Table[[#This Row],[Activity Details of Assistance]],WHAT!E:F,2,FALSE),"")</f>
        <v># of water network</v>
      </c>
      <c r="I4882" s="264"/>
      <c r="J4882" s="289">
        <v>9</v>
      </c>
      <c r="K4882" s="289" t="s">
        <v>8280</v>
      </c>
      <c r="L4882" s="289" t="s">
        <v>13</v>
      </c>
      <c r="M4882" s="290" t="s">
        <v>14</v>
      </c>
      <c r="N4882" s="289" t="s">
        <v>309</v>
      </c>
      <c r="O4882" s="289" t="s">
        <v>1606</v>
      </c>
      <c r="P4882" s="289" t="s">
        <v>6477</v>
      </c>
      <c r="Q4882" s="299">
        <v>44620</v>
      </c>
      <c r="R4882" s="299">
        <v>44896</v>
      </c>
      <c r="S4882" t="s">
        <v>8452</v>
      </c>
      <c r="T4882" s="289"/>
      <c r="U4882" s="289"/>
      <c r="V4882" s="289"/>
      <c r="W4882" s="289"/>
      <c r="X4882" s="290"/>
      <c r="Y4882" s="290" t="s">
        <v>8641</v>
      </c>
      <c r="Z4882" s="290" t="s">
        <v>8642</v>
      </c>
      <c r="AA4882" s="290" t="s">
        <v>8643</v>
      </c>
      <c r="AB4882" s="273" t="str">
        <f>_xlfn.IFNA(IF(Table[[#This Row],[Programme Partner]]&lt;&gt;Table[[#This Row],[Implementing Partner]],CONCATENATE(Table[[#This Row],[Programme Partner]],"-",Table[[#This Row],[Implementing Partner]]),Table[[#This Row],[Programme Partner]]),"")</f>
        <v>UNHCR-BRAC</v>
      </c>
    </row>
    <row r="4883" spans="1:28" ht="16.5" customHeight="1">
      <c r="A4883" s="183">
        <v>5333</v>
      </c>
      <c r="B4883" s="264" t="s">
        <v>5273</v>
      </c>
      <c r="C4883" s="265" t="s">
        <v>5033</v>
      </c>
      <c r="D4883" s="266" t="s">
        <v>5273</v>
      </c>
      <c r="E4883" s="264" t="s">
        <v>27</v>
      </c>
      <c r="F4883" s="264" t="s">
        <v>8011</v>
      </c>
      <c r="G4883" s="281" t="s">
        <v>8584</v>
      </c>
      <c r="H4883" s="264" t="str">
        <f>IFERROR(VLOOKUP(Table[[#This Row],[Activity Details of Assistance]],WHAT!E:F,2,FALSE),"")</f>
        <v># of tube well</v>
      </c>
      <c r="I4883" s="264"/>
      <c r="J4883" s="291">
        <v>15</v>
      </c>
      <c r="K4883" s="291" t="s">
        <v>8280</v>
      </c>
      <c r="L4883" s="291" t="s">
        <v>13</v>
      </c>
      <c r="M4883" s="292" t="s">
        <v>14</v>
      </c>
      <c r="N4883" s="291" t="s">
        <v>309</v>
      </c>
      <c r="O4883" s="291" t="s">
        <v>1606</v>
      </c>
      <c r="P4883" s="291" t="s">
        <v>6477</v>
      </c>
      <c r="Q4883" s="300">
        <v>44620</v>
      </c>
      <c r="R4883" s="300">
        <v>44896</v>
      </c>
      <c r="S4883" t="s">
        <v>8452</v>
      </c>
      <c r="T4883" s="291"/>
      <c r="U4883" s="291"/>
      <c r="V4883" s="291"/>
      <c r="W4883" s="291"/>
      <c r="X4883" s="292"/>
      <c r="Y4883" s="292" t="s">
        <v>8641</v>
      </c>
      <c r="Z4883" s="292" t="s">
        <v>8642</v>
      </c>
      <c r="AA4883" s="292" t="s">
        <v>8643</v>
      </c>
      <c r="AB4883" s="273" t="str">
        <f>_xlfn.IFNA(IF(Table[[#This Row],[Programme Partner]]&lt;&gt;Table[[#This Row],[Implementing Partner]],CONCATENATE(Table[[#This Row],[Programme Partner]],"-",Table[[#This Row],[Implementing Partner]]),Table[[#This Row],[Programme Partner]]),"")</f>
        <v>UNHCR-BRAC</v>
      </c>
    </row>
    <row r="4884" spans="1:28" ht="16.5" customHeight="1">
      <c r="A4884" s="183">
        <v>5334</v>
      </c>
      <c r="B4884" s="264" t="s">
        <v>5273</v>
      </c>
      <c r="C4884" s="265" t="s">
        <v>5033</v>
      </c>
      <c r="D4884" s="266" t="s">
        <v>5273</v>
      </c>
      <c r="E4884" s="264" t="s">
        <v>27</v>
      </c>
      <c r="F4884" s="264" t="s">
        <v>8012</v>
      </c>
      <c r="G4884" s="281" t="s">
        <v>8359</v>
      </c>
      <c r="H4884" s="264" t="str">
        <f>IFERROR(VLOOKUP(Table[[#This Row],[Activity Details of Assistance]],WHAT!E:F,2,FALSE),"")</f>
        <v># of FSM Site</v>
      </c>
      <c r="I4884" s="264"/>
      <c r="J4884" s="289">
        <v>2</v>
      </c>
      <c r="K4884" s="289" t="s">
        <v>8280</v>
      </c>
      <c r="L4884" s="289" t="s">
        <v>13</v>
      </c>
      <c r="M4884" s="290" t="s">
        <v>14</v>
      </c>
      <c r="N4884" s="289" t="s">
        <v>309</v>
      </c>
      <c r="O4884" s="289" t="s">
        <v>1606</v>
      </c>
      <c r="P4884" s="289" t="s">
        <v>6477</v>
      </c>
      <c r="Q4884" s="299">
        <v>44620</v>
      </c>
      <c r="R4884" s="299">
        <v>44896</v>
      </c>
      <c r="S4884" t="s">
        <v>8452</v>
      </c>
      <c r="T4884" s="289"/>
      <c r="U4884" s="289"/>
      <c r="V4884" s="289"/>
      <c r="W4884" s="289"/>
      <c r="X4884" s="290"/>
      <c r="Y4884" s="290" t="s">
        <v>8641</v>
      </c>
      <c r="Z4884" s="290" t="s">
        <v>8642</v>
      </c>
      <c r="AA4884" s="290" t="s">
        <v>8643</v>
      </c>
      <c r="AB4884" s="273" t="str">
        <f>_xlfn.IFNA(IF(Table[[#This Row],[Programme Partner]]&lt;&gt;Table[[#This Row],[Implementing Partner]],CONCATENATE(Table[[#This Row],[Programme Partner]],"-",Table[[#This Row],[Implementing Partner]]),Table[[#This Row],[Programme Partner]]),"")</f>
        <v>UNHCR-BRAC</v>
      </c>
    </row>
    <row r="4885" spans="1:28" ht="16.5" customHeight="1">
      <c r="A4885" s="183">
        <v>5335</v>
      </c>
      <c r="B4885" s="264" t="s">
        <v>5273</v>
      </c>
      <c r="C4885" s="265" t="s">
        <v>5033</v>
      </c>
      <c r="D4885" s="266" t="s">
        <v>5273</v>
      </c>
      <c r="E4885" s="264" t="s">
        <v>27</v>
      </c>
      <c r="F4885" s="264" t="s">
        <v>8012</v>
      </c>
      <c r="G4885" s="281" t="s">
        <v>8356</v>
      </c>
      <c r="H4885" s="264" t="str">
        <f>IFERROR(VLOOKUP(Table[[#This Row],[Activity Details of Assistance]],WHAT!E:F,2,FALSE),"")</f>
        <v># of FSM Site</v>
      </c>
      <c r="I4885" s="264"/>
      <c r="J4885" s="291">
        <v>1</v>
      </c>
      <c r="K4885" s="291" t="s">
        <v>8280</v>
      </c>
      <c r="L4885" s="291" t="s">
        <v>13</v>
      </c>
      <c r="M4885" s="292" t="s">
        <v>14</v>
      </c>
      <c r="N4885" s="291" t="s">
        <v>309</v>
      </c>
      <c r="O4885" s="291" t="s">
        <v>1606</v>
      </c>
      <c r="P4885" s="291" t="s">
        <v>6477</v>
      </c>
      <c r="Q4885" s="300">
        <v>44620</v>
      </c>
      <c r="R4885" s="300">
        <v>44896</v>
      </c>
      <c r="S4885" t="s">
        <v>8452</v>
      </c>
      <c r="T4885" s="291"/>
      <c r="U4885" s="291"/>
      <c r="V4885" s="291"/>
      <c r="W4885" s="291"/>
      <c r="X4885" s="292"/>
      <c r="Y4885" s="292" t="s">
        <v>8641</v>
      </c>
      <c r="Z4885" s="292" t="s">
        <v>8642</v>
      </c>
      <c r="AA4885" s="292" t="s">
        <v>8643</v>
      </c>
      <c r="AB4885" s="273" t="str">
        <f>_xlfn.IFNA(IF(Table[[#This Row],[Programme Partner]]&lt;&gt;Table[[#This Row],[Implementing Partner]],CONCATENATE(Table[[#This Row],[Programme Partner]],"-",Table[[#This Row],[Implementing Partner]]),Table[[#This Row],[Programme Partner]]),"")</f>
        <v>UNHCR-BRAC</v>
      </c>
    </row>
    <row r="4886" spans="1:28" ht="16.5" customHeight="1">
      <c r="A4886" s="183">
        <v>5336</v>
      </c>
      <c r="B4886" s="264" t="s">
        <v>5273</v>
      </c>
      <c r="C4886" s="265" t="s">
        <v>5033</v>
      </c>
      <c r="D4886" s="266" t="s">
        <v>5273</v>
      </c>
      <c r="E4886" s="264" t="s">
        <v>27</v>
      </c>
      <c r="F4886" s="264" t="s">
        <v>8012</v>
      </c>
      <c r="G4886" s="281" t="s">
        <v>8586</v>
      </c>
      <c r="H4886" s="264" t="str">
        <f>IFERROR(VLOOKUP(Table[[#This Row],[Activity Details of Assistance]],WHAT!E:F,2,FALSE),"")</f>
        <v># of door</v>
      </c>
      <c r="I4886" s="264"/>
      <c r="J4886" s="289">
        <v>46</v>
      </c>
      <c r="K4886" s="289" t="s">
        <v>8280</v>
      </c>
      <c r="L4886" s="289" t="s">
        <v>13</v>
      </c>
      <c r="M4886" s="290" t="s">
        <v>14</v>
      </c>
      <c r="N4886" s="289" t="s">
        <v>309</v>
      </c>
      <c r="O4886" s="289" t="s">
        <v>1606</v>
      </c>
      <c r="P4886" s="289" t="s">
        <v>6477</v>
      </c>
      <c r="Q4886" s="299">
        <v>44620</v>
      </c>
      <c r="R4886" s="299">
        <v>44896</v>
      </c>
      <c r="S4886" t="s">
        <v>8452</v>
      </c>
      <c r="T4886" s="289"/>
      <c r="U4886" s="289"/>
      <c r="V4886" s="289"/>
      <c r="W4886" s="289"/>
      <c r="X4886" s="290"/>
      <c r="Y4886" s="290" t="s">
        <v>8641</v>
      </c>
      <c r="Z4886" s="290" t="s">
        <v>8642</v>
      </c>
      <c r="AA4886" s="290" t="s">
        <v>8643</v>
      </c>
      <c r="AB4886" s="273" t="str">
        <f>_xlfn.IFNA(IF(Table[[#This Row],[Programme Partner]]&lt;&gt;Table[[#This Row],[Implementing Partner]],CONCATENATE(Table[[#This Row],[Programme Partner]],"-",Table[[#This Row],[Implementing Partner]]),Table[[#This Row],[Programme Partner]]),"")</f>
        <v>UNHCR-BRAC</v>
      </c>
    </row>
    <row r="4887" spans="1:28" ht="16.5" customHeight="1">
      <c r="A4887" s="183">
        <v>5337</v>
      </c>
      <c r="B4887" s="264" t="s">
        <v>5273</v>
      </c>
      <c r="C4887" s="265" t="s">
        <v>5033</v>
      </c>
      <c r="D4887" s="266" t="s">
        <v>5273</v>
      </c>
      <c r="E4887" s="264" t="s">
        <v>27</v>
      </c>
      <c r="F4887" s="264" t="s">
        <v>8012</v>
      </c>
      <c r="G4887" s="281" t="s">
        <v>8357</v>
      </c>
      <c r="H4887" s="264" t="str">
        <f>IFERROR(VLOOKUP(Table[[#This Row],[Activity Details of Assistance]],WHAT!E:F,2,FALSE),"")</f>
        <v># of door</v>
      </c>
      <c r="I4887" s="264"/>
      <c r="J4887" s="291">
        <v>200</v>
      </c>
      <c r="K4887" s="291" t="s">
        <v>8280</v>
      </c>
      <c r="L4887" s="291" t="s">
        <v>13</v>
      </c>
      <c r="M4887" s="292" t="s">
        <v>14</v>
      </c>
      <c r="N4887" s="291" t="s">
        <v>309</v>
      </c>
      <c r="O4887" s="291" t="s">
        <v>1606</v>
      </c>
      <c r="P4887" s="291" t="s">
        <v>6477</v>
      </c>
      <c r="Q4887" s="300">
        <v>44620</v>
      </c>
      <c r="R4887" s="300">
        <v>44896</v>
      </c>
      <c r="S4887" t="s">
        <v>8452</v>
      </c>
      <c r="T4887" s="291"/>
      <c r="U4887" s="291"/>
      <c r="V4887" s="291"/>
      <c r="W4887" s="291"/>
      <c r="X4887" s="292"/>
      <c r="Y4887" s="292" t="s">
        <v>8641</v>
      </c>
      <c r="Z4887" s="292" t="s">
        <v>8642</v>
      </c>
      <c r="AA4887" s="292" t="s">
        <v>8643</v>
      </c>
      <c r="AB4887" s="273" t="str">
        <f>_xlfn.IFNA(IF(Table[[#This Row],[Programme Partner]]&lt;&gt;Table[[#This Row],[Implementing Partner]],CONCATENATE(Table[[#This Row],[Programme Partner]],"-",Table[[#This Row],[Implementing Partner]]),Table[[#This Row],[Programme Partner]]),"")</f>
        <v>UNHCR-BRAC</v>
      </c>
    </row>
    <row r="4888" spans="1:28" ht="16.5" customHeight="1">
      <c r="A4888" s="183">
        <v>5338</v>
      </c>
      <c r="B4888" s="264" t="s">
        <v>5273</v>
      </c>
      <c r="C4888" s="265" t="s">
        <v>5033</v>
      </c>
      <c r="D4888" s="266" t="s">
        <v>5273</v>
      </c>
      <c r="E4888" s="264" t="s">
        <v>27</v>
      </c>
      <c r="F4888" s="264" t="s">
        <v>8013</v>
      </c>
      <c r="G4888" s="281" t="s">
        <v>8313</v>
      </c>
      <c r="H4888" s="264" t="str">
        <f>IFERROR(VLOOKUP(Table[[#This Row],[Activity Details of Assistance]],WHAT!E:F,2,FALSE),"")</f>
        <v># of HP sessions at community level</v>
      </c>
      <c r="I4888" s="264"/>
      <c r="J4888" s="289">
        <v>1185</v>
      </c>
      <c r="K4888" s="289" t="s">
        <v>8280</v>
      </c>
      <c r="L4888" s="289" t="s">
        <v>13</v>
      </c>
      <c r="M4888" s="290" t="s">
        <v>14</v>
      </c>
      <c r="N4888" s="289" t="s">
        <v>309</v>
      </c>
      <c r="O4888" s="289" t="s">
        <v>1606</v>
      </c>
      <c r="P4888" s="289" t="s">
        <v>6477</v>
      </c>
      <c r="Q4888" s="299">
        <v>44620</v>
      </c>
      <c r="R4888" s="299">
        <v>44896</v>
      </c>
      <c r="S4888" t="s">
        <v>8452</v>
      </c>
      <c r="T4888" s="289"/>
      <c r="U4888" s="289"/>
      <c r="V4888" s="289"/>
      <c r="W4888" s="289"/>
      <c r="X4888" s="290"/>
      <c r="Y4888" s="290" t="s">
        <v>8641</v>
      </c>
      <c r="Z4888" s="290" t="s">
        <v>8642</v>
      </c>
      <c r="AA4888" s="290" t="s">
        <v>8643</v>
      </c>
      <c r="AB4888" s="273" t="str">
        <f>_xlfn.IFNA(IF(Table[[#This Row],[Programme Partner]]&lt;&gt;Table[[#This Row],[Implementing Partner]],CONCATENATE(Table[[#This Row],[Programme Partner]],"-",Table[[#This Row],[Implementing Partner]]),Table[[#This Row],[Programme Partner]]),"")</f>
        <v>UNHCR-BRAC</v>
      </c>
    </row>
    <row r="4889" spans="1:28" ht="16.5" customHeight="1">
      <c r="A4889" s="183">
        <v>5339</v>
      </c>
      <c r="B4889" s="264" t="s">
        <v>5273</v>
      </c>
      <c r="C4889" s="265" t="s">
        <v>5033</v>
      </c>
      <c r="D4889" s="266" t="s">
        <v>5273</v>
      </c>
      <c r="E4889" s="264" t="s">
        <v>27</v>
      </c>
      <c r="F4889" s="264" t="s">
        <v>8013</v>
      </c>
      <c r="G4889" s="281" t="s">
        <v>8314</v>
      </c>
      <c r="H4889" s="264" t="str">
        <f>IFERROR(VLOOKUP(Table[[#This Row],[Activity Details of Assistance]],WHAT!E:F,2,FALSE),"")</f>
        <v># of HP sessions at HH level</v>
      </c>
      <c r="I4889" s="264"/>
      <c r="J4889" s="291">
        <v>3183</v>
      </c>
      <c r="K4889" s="291" t="s">
        <v>8280</v>
      </c>
      <c r="L4889" s="291" t="s">
        <v>13</v>
      </c>
      <c r="M4889" s="292" t="s">
        <v>14</v>
      </c>
      <c r="N4889" s="291" t="s">
        <v>309</v>
      </c>
      <c r="O4889" s="291" t="s">
        <v>1606</v>
      </c>
      <c r="P4889" s="291" t="s">
        <v>6477</v>
      </c>
      <c r="Q4889" s="300">
        <v>44620</v>
      </c>
      <c r="R4889" s="300">
        <v>44896</v>
      </c>
      <c r="S4889" t="s">
        <v>8452</v>
      </c>
      <c r="T4889" s="291"/>
      <c r="U4889" s="291"/>
      <c r="V4889" s="291"/>
      <c r="W4889" s="291"/>
      <c r="X4889" s="292"/>
      <c r="Y4889" s="292" t="s">
        <v>8641</v>
      </c>
      <c r="Z4889" s="292" t="s">
        <v>8642</v>
      </c>
      <c r="AA4889" s="292" t="s">
        <v>8643</v>
      </c>
      <c r="AB4889" s="273" t="str">
        <f>_xlfn.IFNA(IF(Table[[#This Row],[Programme Partner]]&lt;&gt;Table[[#This Row],[Implementing Partner]],CONCATENATE(Table[[#This Row],[Programme Partner]],"-",Table[[#This Row],[Implementing Partner]]),Table[[#This Row],[Programme Partner]]),"")</f>
        <v>UNHCR-BRAC</v>
      </c>
    </row>
    <row r="4890" spans="1:28" ht="16.5" customHeight="1">
      <c r="A4890" s="183">
        <v>5340</v>
      </c>
      <c r="B4890" s="264" t="s">
        <v>5273</v>
      </c>
      <c r="C4890" s="265" t="s">
        <v>5033</v>
      </c>
      <c r="D4890" s="266" t="s">
        <v>5273</v>
      </c>
      <c r="E4890" s="264" t="s">
        <v>27</v>
      </c>
      <c r="F4890" s="264" t="s">
        <v>8013</v>
      </c>
      <c r="G4890" t="s">
        <v>8019</v>
      </c>
      <c r="H4890" s="264" t="str">
        <f>IFERROR(VLOOKUP(Table[[#This Row],[Activity Details of Assistance]],WHAT!E:F,2,FALSE),"")</f>
        <v>N/A</v>
      </c>
      <c r="I4890" s="264"/>
      <c r="J4890" s="289">
        <v>6</v>
      </c>
      <c r="K4890" s="289" t="s">
        <v>8280</v>
      </c>
      <c r="L4890" s="289" t="s">
        <v>13</v>
      </c>
      <c r="M4890" s="290" t="s">
        <v>14</v>
      </c>
      <c r="N4890" s="289" t="s">
        <v>309</v>
      </c>
      <c r="O4890" s="289" t="s">
        <v>1606</v>
      </c>
      <c r="P4890" s="289" t="s">
        <v>6477</v>
      </c>
      <c r="Q4890" s="299">
        <v>44620</v>
      </c>
      <c r="R4890" s="299">
        <v>44896</v>
      </c>
      <c r="S4890" t="s">
        <v>8452</v>
      </c>
      <c r="T4890" s="289"/>
      <c r="U4890" s="289"/>
      <c r="V4890" s="289"/>
      <c r="W4890" s="289"/>
      <c r="X4890" s="290" t="s">
        <v>8501</v>
      </c>
      <c r="Y4890" s="290" t="s">
        <v>8641</v>
      </c>
      <c r="Z4890" s="290" t="s">
        <v>8642</v>
      </c>
      <c r="AA4890" s="290" t="s">
        <v>8643</v>
      </c>
      <c r="AB4890" s="273" t="str">
        <f>_xlfn.IFNA(IF(Table[[#This Row],[Programme Partner]]&lt;&gt;Table[[#This Row],[Implementing Partner]],CONCATENATE(Table[[#This Row],[Programme Partner]],"-",Table[[#This Row],[Implementing Partner]]),Table[[#This Row],[Programme Partner]]),"")</f>
        <v>UNHCR-BRAC</v>
      </c>
    </row>
    <row r="4891" spans="1:28" ht="16.5" customHeight="1">
      <c r="A4891" s="183">
        <v>5341</v>
      </c>
      <c r="B4891" s="264" t="s">
        <v>5273</v>
      </c>
      <c r="C4891" s="265" t="s">
        <v>5033</v>
      </c>
      <c r="D4891" s="266" t="s">
        <v>5273</v>
      </c>
      <c r="E4891" s="264" t="s">
        <v>27</v>
      </c>
      <c r="F4891" s="264" t="s">
        <v>8014</v>
      </c>
      <c r="G4891" s="281" t="s">
        <v>8361</v>
      </c>
      <c r="H4891" s="264" t="str">
        <f>IFERROR(VLOOKUP(Table[[#This Row],[Activity Details of Assistance]],WHAT!E:F,2,FALSE),"")</f>
        <v># of plant</v>
      </c>
      <c r="I4891" s="264"/>
      <c r="J4891" s="291">
        <v>1</v>
      </c>
      <c r="K4891" s="291" t="s">
        <v>8280</v>
      </c>
      <c r="L4891" s="291" t="s">
        <v>13</v>
      </c>
      <c r="M4891" s="292" t="s">
        <v>14</v>
      </c>
      <c r="N4891" s="291" t="s">
        <v>309</v>
      </c>
      <c r="O4891" s="291" t="s">
        <v>1606</v>
      </c>
      <c r="P4891" s="291" t="s">
        <v>6477</v>
      </c>
      <c r="Q4891" s="300">
        <v>44620</v>
      </c>
      <c r="R4891" s="300">
        <v>44896</v>
      </c>
      <c r="S4891" t="s">
        <v>8452</v>
      </c>
      <c r="T4891" s="291"/>
      <c r="U4891" s="291"/>
      <c r="V4891" s="291"/>
      <c r="W4891" s="291"/>
      <c r="X4891" s="292"/>
      <c r="Y4891" s="292" t="s">
        <v>8641</v>
      </c>
      <c r="Z4891" s="292" t="s">
        <v>8642</v>
      </c>
      <c r="AA4891" s="292" t="s">
        <v>8643</v>
      </c>
      <c r="AB4891" s="273" t="str">
        <f>_xlfn.IFNA(IF(Table[[#This Row],[Programme Partner]]&lt;&gt;Table[[#This Row],[Implementing Partner]],CONCATENATE(Table[[#This Row],[Programme Partner]],"-",Table[[#This Row],[Implementing Partner]]),Table[[#This Row],[Programme Partner]]),"")</f>
        <v>UNHCR-BRAC</v>
      </c>
    </row>
    <row r="4892" spans="1:28" ht="16.5" customHeight="1">
      <c r="A4892" s="183">
        <v>5342</v>
      </c>
      <c r="B4892" s="264" t="s">
        <v>5273</v>
      </c>
      <c r="C4892" s="265" t="s">
        <v>5033</v>
      </c>
      <c r="D4892" s="266" t="s">
        <v>5273</v>
      </c>
      <c r="E4892" s="264" t="s">
        <v>27</v>
      </c>
      <c r="F4892" s="264" t="s">
        <v>8011</v>
      </c>
      <c r="G4892" s="281" t="s">
        <v>8584</v>
      </c>
      <c r="H4892" s="264" t="str">
        <f>IFERROR(VLOOKUP(Table[[#This Row],[Activity Details of Assistance]],WHAT!E:F,2,FALSE),"")</f>
        <v># of tube well</v>
      </c>
      <c r="I4892" s="264"/>
      <c r="J4892" s="289">
        <v>176</v>
      </c>
      <c r="K4892" s="289" t="s">
        <v>8280</v>
      </c>
      <c r="L4892" s="289" t="s">
        <v>13</v>
      </c>
      <c r="M4892" s="290" t="s">
        <v>14</v>
      </c>
      <c r="N4892" s="289" t="s">
        <v>309</v>
      </c>
      <c r="O4892" s="289" t="s">
        <v>1606</v>
      </c>
      <c r="P4892" s="289" t="s">
        <v>6478</v>
      </c>
      <c r="Q4892" s="299">
        <v>44620</v>
      </c>
      <c r="R4892" s="299">
        <v>44896</v>
      </c>
      <c r="S4892" t="s">
        <v>8452</v>
      </c>
      <c r="T4892" s="289"/>
      <c r="U4892" s="289"/>
      <c r="V4892" s="289"/>
      <c r="W4892" s="289"/>
      <c r="X4892" s="290"/>
      <c r="Y4892" s="290" t="s">
        <v>8641</v>
      </c>
      <c r="Z4892" s="290" t="s">
        <v>8642</v>
      </c>
      <c r="AA4892" s="290" t="s">
        <v>8643</v>
      </c>
      <c r="AB4892" s="273" t="str">
        <f>_xlfn.IFNA(IF(Table[[#This Row],[Programme Partner]]&lt;&gt;Table[[#This Row],[Implementing Partner]],CONCATENATE(Table[[#This Row],[Programme Partner]],"-",Table[[#This Row],[Implementing Partner]]),Table[[#This Row],[Programme Partner]]),"")</f>
        <v>UNHCR-BRAC</v>
      </c>
    </row>
    <row r="4893" spans="1:28" ht="16.5" customHeight="1">
      <c r="A4893" s="183">
        <v>5343</v>
      </c>
      <c r="B4893" s="264" t="s">
        <v>5273</v>
      </c>
      <c r="C4893" s="265" t="s">
        <v>5033</v>
      </c>
      <c r="D4893" s="266" t="s">
        <v>5273</v>
      </c>
      <c r="E4893" s="264" t="s">
        <v>27</v>
      </c>
      <c r="F4893" s="264" t="s">
        <v>8011</v>
      </c>
      <c r="G4893" s="281" t="s">
        <v>8355</v>
      </c>
      <c r="H4893" s="264" t="str">
        <f>IFERROR(VLOOKUP(Table[[#This Row],[Activity Details of Assistance]],WHAT!E:F,2,FALSE),"")</f>
        <v># of water network</v>
      </c>
      <c r="I4893" s="264"/>
      <c r="J4893" s="291">
        <v>4</v>
      </c>
      <c r="K4893" s="291" t="s">
        <v>8280</v>
      </c>
      <c r="L4893" s="291" t="s">
        <v>13</v>
      </c>
      <c r="M4893" s="292" t="s">
        <v>14</v>
      </c>
      <c r="N4893" s="291" t="s">
        <v>309</v>
      </c>
      <c r="O4893" s="291" t="s">
        <v>1606</v>
      </c>
      <c r="P4893" s="291" t="s">
        <v>6478</v>
      </c>
      <c r="Q4893" s="300">
        <v>44620</v>
      </c>
      <c r="R4893" s="300">
        <v>44896</v>
      </c>
      <c r="S4893" t="s">
        <v>8452</v>
      </c>
      <c r="T4893" s="291"/>
      <c r="U4893" s="291"/>
      <c r="V4893" s="291"/>
      <c r="W4893" s="291"/>
      <c r="X4893" s="292"/>
      <c r="Y4893" s="292" t="s">
        <v>8641</v>
      </c>
      <c r="Z4893" s="292" t="s">
        <v>8642</v>
      </c>
      <c r="AA4893" s="292" t="s">
        <v>8643</v>
      </c>
      <c r="AB4893" s="273" t="str">
        <f>_xlfn.IFNA(IF(Table[[#This Row],[Programme Partner]]&lt;&gt;Table[[#This Row],[Implementing Partner]],CONCATENATE(Table[[#This Row],[Programme Partner]],"-",Table[[#This Row],[Implementing Partner]]),Table[[#This Row],[Programme Partner]]),"")</f>
        <v>UNHCR-BRAC</v>
      </c>
    </row>
    <row r="4894" spans="1:28" ht="16.5" customHeight="1">
      <c r="A4894" s="183">
        <v>5344</v>
      </c>
      <c r="B4894" s="264" t="s">
        <v>5273</v>
      </c>
      <c r="C4894" s="265" t="s">
        <v>5033</v>
      </c>
      <c r="D4894" s="266" t="s">
        <v>5273</v>
      </c>
      <c r="E4894" s="264" t="s">
        <v>27</v>
      </c>
      <c r="F4894" s="264" t="s">
        <v>8011</v>
      </c>
      <c r="G4894" s="281" t="s">
        <v>8584</v>
      </c>
      <c r="H4894" s="264" t="str">
        <f>IFERROR(VLOOKUP(Table[[#This Row],[Activity Details of Assistance]],WHAT!E:F,2,FALSE),"")</f>
        <v># of tube well</v>
      </c>
      <c r="I4894" s="264"/>
      <c r="J4894" s="289">
        <v>21</v>
      </c>
      <c r="K4894" s="289" t="s">
        <v>8280</v>
      </c>
      <c r="L4894" s="289" t="s">
        <v>13</v>
      </c>
      <c r="M4894" s="290" t="s">
        <v>14</v>
      </c>
      <c r="N4894" s="289" t="s">
        <v>309</v>
      </c>
      <c r="O4894" s="289" t="s">
        <v>1606</v>
      </c>
      <c r="P4894" s="289" t="s">
        <v>6478</v>
      </c>
      <c r="Q4894" s="299">
        <v>44620</v>
      </c>
      <c r="R4894" s="299">
        <v>44896</v>
      </c>
      <c r="S4894" t="s">
        <v>8452</v>
      </c>
      <c r="T4894" s="289"/>
      <c r="U4894" s="289"/>
      <c r="V4894" s="289"/>
      <c r="W4894" s="289"/>
      <c r="X4894" s="290"/>
      <c r="Y4894" s="290" t="s">
        <v>8641</v>
      </c>
      <c r="Z4894" s="290" t="s">
        <v>8642</v>
      </c>
      <c r="AA4894" s="290" t="s">
        <v>8643</v>
      </c>
      <c r="AB4894" s="273" t="str">
        <f>_xlfn.IFNA(IF(Table[[#This Row],[Programme Partner]]&lt;&gt;Table[[#This Row],[Implementing Partner]],CONCATENATE(Table[[#This Row],[Programme Partner]],"-",Table[[#This Row],[Implementing Partner]]),Table[[#This Row],[Programme Partner]]),"")</f>
        <v>UNHCR-BRAC</v>
      </c>
    </row>
    <row r="4895" spans="1:28" ht="16.5" customHeight="1">
      <c r="A4895" s="183">
        <v>5345</v>
      </c>
      <c r="B4895" s="264" t="s">
        <v>5273</v>
      </c>
      <c r="C4895" s="265" t="s">
        <v>5033</v>
      </c>
      <c r="D4895" s="266" t="s">
        <v>5273</v>
      </c>
      <c r="E4895" s="264" t="s">
        <v>27</v>
      </c>
      <c r="F4895" s="264" t="s">
        <v>8012</v>
      </c>
      <c r="G4895" s="281" t="s">
        <v>8359</v>
      </c>
      <c r="H4895" s="264" t="str">
        <f>IFERROR(VLOOKUP(Table[[#This Row],[Activity Details of Assistance]],WHAT!E:F,2,FALSE),"")</f>
        <v># of FSM Site</v>
      </c>
      <c r="I4895" s="264"/>
      <c r="J4895" s="291">
        <v>4</v>
      </c>
      <c r="K4895" s="291" t="s">
        <v>8280</v>
      </c>
      <c r="L4895" s="291" t="s">
        <v>13</v>
      </c>
      <c r="M4895" s="292" t="s">
        <v>14</v>
      </c>
      <c r="N4895" s="291" t="s">
        <v>309</v>
      </c>
      <c r="O4895" s="291" t="s">
        <v>1606</v>
      </c>
      <c r="P4895" s="291" t="s">
        <v>6478</v>
      </c>
      <c r="Q4895" s="300">
        <v>44620</v>
      </c>
      <c r="R4895" s="300">
        <v>44896</v>
      </c>
      <c r="S4895" t="s">
        <v>8452</v>
      </c>
      <c r="T4895" s="291"/>
      <c r="U4895" s="291"/>
      <c r="V4895" s="291"/>
      <c r="W4895" s="291"/>
      <c r="X4895" s="292"/>
      <c r="Y4895" s="292" t="s">
        <v>8641</v>
      </c>
      <c r="Z4895" s="292" t="s">
        <v>8642</v>
      </c>
      <c r="AA4895" s="292" t="s">
        <v>8643</v>
      </c>
      <c r="AB4895" s="273" t="str">
        <f>_xlfn.IFNA(IF(Table[[#This Row],[Programme Partner]]&lt;&gt;Table[[#This Row],[Implementing Partner]],CONCATENATE(Table[[#This Row],[Programme Partner]],"-",Table[[#This Row],[Implementing Partner]]),Table[[#This Row],[Programme Partner]]),"")</f>
        <v>UNHCR-BRAC</v>
      </c>
    </row>
    <row r="4896" spans="1:28" ht="16.5" customHeight="1">
      <c r="A4896" s="183">
        <v>5346</v>
      </c>
      <c r="B4896" s="264" t="s">
        <v>5273</v>
      </c>
      <c r="C4896" s="265" t="s">
        <v>5033</v>
      </c>
      <c r="D4896" s="266" t="s">
        <v>5273</v>
      </c>
      <c r="E4896" s="264" t="s">
        <v>27</v>
      </c>
      <c r="F4896" s="264" t="s">
        <v>8012</v>
      </c>
      <c r="G4896" s="281" t="s">
        <v>8356</v>
      </c>
      <c r="H4896" s="264" t="str">
        <f>IFERROR(VLOOKUP(Table[[#This Row],[Activity Details of Assistance]],WHAT!E:F,2,FALSE),"")</f>
        <v># of FSM Site</v>
      </c>
      <c r="I4896" s="264"/>
      <c r="J4896" s="289">
        <v>1</v>
      </c>
      <c r="K4896" s="289" t="s">
        <v>8280</v>
      </c>
      <c r="L4896" s="289" t="s">
        <v>13</v>
      </c>
      <c r="M4896" s="290" t="s">
        <v>14</v>
      </c>
      <c r="N4896" s="289" t="s">
        <v>309</v>
      </c>
      <c r="O4896" s="289" t="s">
        <v>1606</v>
      </c>
      <c r="P4896" s="289" t="s">
        <v>6478</v>
      </c>
      <c r="Q4896" s="299">
        <v>44620</v>
      </c>
      <c r="R4896" s="299">
        <v>44896</v>
      </c>
      <c r="S4896" t="s">
        <v>8452</v>
      </c>
      <c r="T4896" s="289"/>
      <c r="U4896" s="289"/>
      <c r="V4896" s="289"/>
      <c r="W4896" s="289"/>
      <c r="X4896" s="290"/>
      <c r="Y4896" s="290" t="s">
        <v>8641</v>
      </c>
      <c r="Z4896" s="290" t="s">
        <v>8642</v>
      </c>
      <c r="AA4896" s="290" t="s">
        <v>8643</v>
      </c>
      <c r="AB4896" s="273" t="str">
        <f>_xlfn.IFNA(IF(Table[[#This Row],[Programme Partner]]&lt;&gt;Table[[#This Row],[Implementing Partner]],CONCATENATE(Table[[#This Row],[Programme Partner]],"-",Table[[#This Row],[Implementing Partner]]),Table[[#This Row],[Programme Partner]]),"")</f>
        <v>UNHCR-BRAC</v>
      </c>
    </row>
    <row r="4897" spans="1:28" ht="16.5" customHeight="1">
      <c r="A4897" s="183">
        <v>5347</v>
      </c>
      <c r="B4897" s="264" t="s">
        <v>5273</v>
      </c>
      <c r="C4897" s="265" t="s">
        <v>5033</v>
      </c>
      <c r="D4897" s="266" t="s">
        <v>5273</v>
      </c>
      <c r="E4897" s="264" t="s">
        <v>27</v>
      </c>
      <c r="F4897" s="264" t="s">
        <v>8012</v>
      </c>
      <c r="G4897" s="281" t="s">
        <v>8586</v>
      </c>
      <c r="H4897" s="264" t="str">
        <f>IFERROR(VLOOKUP(Table[[#This Row],[Activity Details of Assistance]],WHAT!E:F,2,FALSE),"")</f>
        <v># of door</v>
      </c>
      <c r="I4897" s="264"/>
      <c r="J4897" s="291">
        <v>63</v>
      </c>
      <c r="K4897" s="291" t="s">
        <v>8280</v>
      </c>
      <c r="L4897" s="291" t="s">
        <v>13</v>
      </c>
      <c r="M4897" s="292" t="s">
        <v>14</v>
      </c>
      <c r="N4897" s="291" t="s">
        <v>309</v>
      </c>
      <c r="O4897" s="291" t="s">
        <v>1606</v>
      </c>
      <c r="P4897" s="291" t="s">
        <v>6478</v>
      </c>
      <c r="Q4897" s="300">
        <v>44620</v>
      </c>
      <c r="R4897" s="300">
        <v>44896</v>
      </c>
      <c r="S4897" t="s">
        <v>8452</v>
      </c>
      <c r="T4897" s="291"/>
      <c r="U4897" s="291"/>
      <c r="V4897" s="291"/>
      <c r="W4897" s="291"/>
      <c r="X4897" s="292"/>
      <c r="Y4897" s="292" t="s">
        <v>8641</v>
      </c>
      <c r="Z4897" s="292" t="s">
        <v>8642</v>
      </c>
      <c r="AA4897" s="292" t="s">
        <v>8643</v>
      </c>
      <c r="AB4897" s="273" t="str">
        <f>_xlfn.IFNA(IF(Table[[#This Row],[Programme Partner]]&lt;&gt;Table[[#This Row],[Implementing Partner]],CONCATENATE(Table[[#This Row],[Programme Partner]],"-",Table[[#This Row],[Implementing Partner]]),Table[[#This Row],[Programme Partner]]),"")</f>
        <v>UNHCR-BRAC</v>
      </c>
    </row>
    <row r="4898" spans="1:28" ht="16.5" customHeight="1">
      <c r="A4898" s="183">
        <v>5348</v>
      </c>
      <c r="B4898" s="264" t="s">
        <v>5273</v>
      </c>
      <c r="C4898" s="265" t="s">
        <v>5033</v>
      </c>
      <c r="D4898" s="266" t="s">
        <v>5273</v>
      </c>
      <c r="E4898" s="264" t="s">
        <v>27</v>
      </c>
      <c r="F4898" s="264" t="s">
        <v>8012</v>
      </c>
      <c r="G4898" s="281" t="s">
        <v>8357</v>
      </c>
      <c r="H4898" s="264" t="str">
        <f>IFERROR(VLOOKUP(Table[[#This Row],[Activity Details of Assistance]],WHAT!E:F,2,FALSE),"")</f>
        <v># of door</v>
      </c>
      <c r="I4898" s="264"/>
      <c r="J4898" s="289">
        <v>236</v>
      </c>
      <c r="K4898" s="289" t="s">
        <v>8280</v>
      </c>
      <c r="L4898" s="289" t="s">
        <v>13</v>
      </c>
      <c r="M4898" s="290" t="s">
        <v>14</v>
      </c>
      <c r="N4898" s="289" t="s">
        <v>309</v>
      </c>
      <c r="O4898" s="289" t="s">
        <v>1606</v>
      </c>
      <c r="P4898" s="289" t="s">
        <v>6478</v>
      </c>
      <c r="Q4898" s="299">
        <v>44620</v>
      </c>
      <c r="R4898" s="299">
        <v>44896</v>
      </c>
      <c r="S4898" t="s">
        <v>8452</v>
      </c>
      <c r="T4898" s="289"/>
      <c r="U4898" s="289"/>
      <c r="V4898" s="289"/>
      <c r="W4898" s="289"/>
      <c r="X4898" s="290"/>
      <c r="Y4898" s="290" t="s">
        <v>8641</v>
      </c>
      <c r="Z4898" s="290" t="s">
        <v>8642</v>
      </c>
      <c r="AA4898" s="290" t="s">
        <v>8643</v>
      </c>
      <c r="AB4898" s="273" t="str">
        <f>_xlfn.IFNA(IF(Table[[#This Row],[Programme Partner]]&lt;&gt;Table[[#This Row],[Implementing Partner]],CONCATENATE(Table[[#This Row],[Programme Partner]],"-",Table[[#This Row],[Implementing Partner]]),Table[[#This Row],[Programme Partner]]),"")</f>
        <v>UNHCR-BRAC</v>
      </c>
    </row>
    <row r="4899" spans="1:28" ht="16.5" customHeight="1">
      <c r="A4899" s="183">
        <v>5349</v>
      </c>
      <c r="B4899" s="264" t="s">
        <v>5273</v>
      </c>
      <c r="C4899" s="265" t="s">
        <v>5033</v>
      </c>
      <c r="D4899" s="266" t="s">
        <v>5273</v>
      </c>
      <c r="E4899" s="264" t="s">
        <v>27</v>
      </c>
      <c r="F4899" s="264" t="s">
        <v>8013</v>
      </c>
      <c r="G4899" s="281" t="s">
        <v>8313</v>
      </c>
      <c r="H4899" s="264" t="str">
        <f>IFERROR(VLOOKUP(Table[[#This Row],[Activity Details of Assistance]],WHAT!E:F,2,FALSE),"")</f>
        <v># of HP sessions at community level</v>
      </c>
      <c r="I4899" s="264"/>
      <c r="J4899" s="291">
        <v>1638</v>
      </c>
      <c r="K4899" s="291" t="s">
        <v>8280</v>
      </c>
      <c r="L4899" s="291" t="s">
        <v>13</v>
      </c>
      <c r="M4899" s="292" t="s">
        <v>14</v>
      </c>
      <c r="N4899" s="291" t="s">
        <v>309</v>
      </c>
      <c r="O4899" s="291" t="s">
        <v>1606</v>
      </c>
      <c r="P4899" s="291" t="s">
        <v>6478</v>
      </c>
      <c r="Q4899" s="300">
        <v>44620</v>
      </c>
      <c r="R4899" s="300">
        <v>44896</v>
      </c>
      <c r="S4899" t="s">
        <v>8452</v>
      </c>
      <c r="T4899" s="291"/>
      <c r="U4899" s="291"/>
      <c r="V4899" s="291"/>
      <c r="W4899" s="291"/>
      <c r="X4899" s="292"/>
      <c r="Y4899" s="292" t="s">
        <v>8641</v>
      </c>
      <c r="Z4899" s="292" t="s">
        <v>8642</v>
      </c>
      <c r="AA4899" s="292" t="s">
        <v>8643</v>
      </c>
      <c r="AB4899" s="273" t="str">
        <f>_xlfn.IFNA(IF(Table[[#This Row],[Programme Partner]]&lt;&gt;Table[[#This Row],[Implementing Partner]],CONCATENATE(Table[[#This Row],[Programme Partner]],"-",Table[[#This Row],[Implementing Partner]]),Table[[#This Row],[Programme Partner]]),"")</f>
        <v>UNHCR-BRAC</v>
      </c>
    </row>
    <row r="4900" spans="1:28" ht="16.5" customHeight="1">
      <c r="A4900" s="183">
        <v>5350</v>
      </c>
      <c r="B4900" s="264" t="s">
        <v>5273</v>
      </c>
      <c r="C4900" s="265" t="s">
        <v>5033</v>
      </c>
      <c r="D4900" s="266" t="s">
        <v>5273</v>
      </c>
      <c r="E4900" s="264" t="s">
        <v>27</v>
      </c>
      <c r="F4900" s="264" t="s">
        <v>8013</v>
      </c>
      <c r="G4900" s="281" t="s">
        <v>8314</v>
      </c>
      <c r="H4900" s="264" t="str">
        <f>IFERROR(VLOOKUP(Table[[#This Row],[Activity Details of Assistance]],WHAT!E:F,2,FALSE),"")</f>
        <v># of HP sessions at HH level</v>
      </c>
      <c r="I4900" s="264"/>
      <c r="J4900" s="289">
        <v>4430</v>
      </c>
      <c r="K4900" s="289" t="s">
        <v>8280</v>
      </c>
      <c r="L4900" s="289" t="s">
        <v>13</v>
      </c>
      <c r="M4900" s="290" t="s">
        <v>14</v>
      </c>
      <c r="N4900" s="289" t="s">
        <v>309</v>
      </c>
      <c r="O4900" s="289" t="s">
        <v>1606</v>
      </c>
      <c r="P4900" s="289" t="s">
        <v>6478</v>
      </c>
      <c r="Q4900" s="299">
        <v>44620</v>
      </c>
      <c r="R4900" s="299">
        <v>44896</v>
      </c>
      <c r="S4900" t="s">
        <v>8452</v>
      </c>
      <c r="T4900" s="289"/>
      <c r="U4900" s="289"/>
      <c r="V4900" s="289"/>
      <c r="W4900" s="289"/>
      <c r="X4900" s="290"/>
      <c r="Y4900" s="290" t="s">
        <v>8641</v>
      </c>
      <c r="Z4900" s="290" t="s">
        <v>8642</v>
      </c>
      <c r="AA4900" s="290" t="s">
        <v>8643</v>
      </c>
      <c r="AB4900" s="273" t="str">
        <f>_xlfn.IFNA(IF(Table[[#This Row],[Programme Partner]]&lt;&gt;Table[[#This Row],[Implementing Partner]],CONCATENATE(Table[[#This Row],[Programme Partner]],"-",Table[[#This Row],[Implementing Partner]]),Table[[#This Row],[Programme Partner]]),"")</f>
        <v>UNHCR-BRAC</v>
      </c>
    </row>
    <row r="4901" spans="1:28" ht="16.5" customHeight="1">
      <c r="A4901" s="183">
        <v>5351</v>
      </c>
      <c r="B4901" s="264" t="s">
        <v>5273</v>
      </c>
      <c r="C4901" s="265" t="s">
        <v>5033</v>
      </c>
      <c r="D4901" s="266" t="s">
        <v>5273</v>
      </c>
      <c r="E4901" s="264" t="s">
        <v>27</v>
      </c>
      <c r="F4901" s="264" t="s">
        <v>8013</v>
      </c>
      <c r="G4901" t="s">
        <v>8019</v>
      </c>
      <c r="H4901" s="264" t="str">
        <f>IFERROR(VLOOKUP(Table[[#This Row],[Activity Details of Assistance]],WHAT!E:F,2,FALSE),"")</f>
        <v>N/A</v>
      </c>
      <c r="I4901" s="264"/>
      <c r="J4901" s="291">
        <v>8</v>
      </c>
      <c r="K4901" s="291" t="s">
        <v>8280</v>
      </c>
      <c r="L4901" s="291" t="s">
        <v>13</v>
      </c>
      <c r="M4901" s="292" t="s">
        <v>14</v>
      </c>
      <c r="N4901" s="291" t="s">
        <v>309</v>
      </c>
      <c r="O4901" s="291" t="s">
        <v>1606</v>
      </c>
      <c r="P4901" s="291" t="s">
        <v>6478</v>
      </c>
      <c r="Q4901" s="300">
        <v>44620</v>
      </c>
      <c r="R4901" s="300">
        <v>44896</v>
      </c>
      <c r="S4901" t="s">
        <v>8452</v>
      </c>
      <c r="T4901" s="291"/>
      <c r="U4901" s="291"/>
      <c r="V4901" s="291"/>
      <c r="W4901" s="291"/>
      <c r="X4901" s="292" t="s">
        <v>8501</v>
      </c>
      <c r="Y4901" s="292" t="s">
        <v>8641</v>
      </c>
      <c r="Z4901" s="292" t="s">
        <v>8642</v>
      </c>
      <c r="AA4901" s="292" t="s">
        <v>8643</v>
      </c>
      <c r="AB4901" s="273" t="str">
        <f>_xlfn.IFNA(IF(Table[[#This Row],[Programme Partner]]&lt;&gt;Table[[#This Row],[Implementing Partner]],CONCATENATE(Table[[#This Row],[Programme Partner]],"-",Table[[#This Row],[Implementing Partner]]),Table[[#This Row],[Programme Partner]]),"")</f>
        <v>UNHCR-BRAC</v>
      </c>
    </row>
    <row r="4902" spans="1:28" ht="16.5" customHeight="1">
      <c r="A4902" s="183">
        <v>5352</v>
      </c>
      <c r="B4902" s="264" t="s">
        <v>5273</v>
      </c>
      <c r="C4902" s="265" t="s">
        <v>5033</v>
      </c>
      <c r="D4902" s="266" t="s">
        <v>5273</v>
      </c>
      <c r="E4902" s="264" t="s">
        <v>27</v>
      </c>
      <c r="F4902" s="264" t="s">
        <v>8014</v>
      </c>
      <c r="G4902" s="281" t="s">
        <v>8361</v>
      </c>
      <c r="H4902" s="264" t="str">
        <f>IFERROR(VLOOKUP(Table[[#This Row],[Activity Details of Assistance]],WHAT!E:F,2,FALSE),"")</f>
        <v># of plant</v>
      </c>
      <c r="I4902" s="264"/>
      <c r="J4902" s="289">
        <v>1</v>
      </c>
      <c r="K4902" s="289" t="s">
        <v>8280</v>
      </c>
      <c r="L4902" s="289" t="s">
        <v>13</v>
      </c>
      <c r="M4902" s="290" t="s">
        <v>14</v>
      </c>
      <c r="N4902" s="289" t="s">
        <v>309</v>
      </c>
      <c r="O4902" s="289" t="s">
        <v>1606</v>
      </c>
      <c r="P4902" s="289" t="s">
        <v>6478</v>
      </c>
      <c r="Q4902" s="299">
        <v>44620</v>
      </c>
      <c r="R4902" s="299">
        <v>44896</v>
      </c>
      <c r="S4902" t="s">
        <v>8452</v>
      </c>
      <c r="T4902" s="289"/>
      <c r="U4902" s="289"/>
      <c r="V4902" s="289"/>
      <c r="W4902" s="289"/>
      <c r="X4902" s="290"/>
      <c r="Y4902" s="290" t="s">
        <v>8641</v>
      </c>
      <c r="Z4902" s="290" t="s">
        <v>8642</v>
      </c>
      <c r="AA4902" s="290" t="s">
        <v>8643</v>
      </c>
      <c r="AB4902" s="273" t="str">
        <f>_xlfn.IFNA(IF(Table[[#This Row],[Programme Partner]]&lt;&gt;Table[[#This Row],[Implementing Partner]],CONCATENATE(Table[[#This Row],[Programme Partner]],"-",Table[[#This Row],[Implementing Partner]]),Table[[#This Row],[Programme Partner]]),"")</f>
        <v>UNHCR-BRAC</v>
      </c>
    </row>
    <row r="4903" spans="1:28" ht="16.5" customHeight="1">
      <c r="A4903" s="183">
        <v>5353</v>
      </c>
      <c r="B4903" s="264" t="s">
        <v>5273</v>
      </c>
      <c r="C4903" s="265" t="s">
        <v>5033</v>
      </c>
      <c r="D4903" s="266" t="s">
        <v>5273</v>
      </c>
      <c r="E4903" s="264" t="s">
        <v>27</v>
      </c>
      <c r="F4903" s="264" t="s">
        <v>8012</v>
      </c>
      <c r="G4903" s="281" t="s">
        <v>8359</v>
      </c>
      <c r="H4903" s="264" t="str">
        <f>IFERROR(VLOOKUP(Table[[#This Row],[Activity Details of Assistance]],WHAT!E:F,2,FALSE),"")</f>
        <v># of FSM Site</v>
      </c>
      <c r="I4903" s="264"/>
      <c r="J4903" s="291">
        <v>8</v>
      </c>
      <c r="K4903" s="291" t="s">
        <v>8280</v>
      </c>
      <c r="L4903" s="291" t="s">
        <v>13</v>
      </c>
      <c r="M4903" s="292" t="s">
        <v>14</v>
      </c>
      <c r="N4903" s="291" t="s">
        <v>309</v>
      </c>
      <c r="O4903" s="291" t="s">
        <v>1606</v>
      </c>
      <c r="P4903" s="291" t="s">
        <v>6397</v>
      </c>
      <c r="Q4903" s="300">
        <v>44620</v>
      </c>
      <c r="R4903" s="300">
        <v>44896</v>
      </c>
      <c r="S4903" t="s">
        <v>8452</v>
      </c>
      <c r="T4903" s="291"/>
      <c r="U4903" s="291"/>
      <c r="V4903" s="291"/>
      <c r="W4903" s="291"/>
      <c r="X4903" s="292"/>
      <c r="Y4903" s="292" t="s">
        <v>8641</v>
      </c>
      <c r="Z4903" s="292" t="s">
        <v>8642</v>
      </c>
      <c r="AA4903" s="292" t="s">
        <v>8643</v>
      </c>
      <c r="AB4903" s="273" t="str">
        <f>_xlfn.IFNA(IF(Table[[#This Row],[Programme Partner]]&lt;&gt;Table[[#This Row],[Implementing Partner]],CONCATENATE(Table[[#This Row],[Programme Partner]],"-",Table[[#This Row],[Implementing Partner]]),Table[[#This Row],[Programme Partner]]),"")</f>
        <v>UNHCR-BRAC</v>
      </c>
    </row>
    <row r="4904" spans="1:28" ht="16.5" customHeight="1">
      <c r="A4904" s="183">
        <v>5354</v>
      </c>
      <c r="B4904" s="264" t="s">
        <v>5273</v>
      </c>
      <c r="C4904" s="265" t="s">
        <v>5033</v>
      </c>
      <c r="D4904" s="266" t="s">
        <v>5273</v>
      </c>
      <c r="E4904" s="264" t="s">
        <v>27</v>
      </c>
      <c r="F4904" s="264" t="s">
        <v>8012</v>
      </c>
      <c r="G4904" s="281" t="s">
        <v>8357</v>
      </c>
      <c r="H4904" s="264" t="str">
        <f>IFERROR(VLOOKUP(Table[[#This Row],[Activity Details of Assistance]],WHAT!E:F,2,FALSE),"")</f>
        <v># of door</v>
      </c>
      <c r="I4904" s="264"/>
      <c r="J4904" s="289">
        <v>292</v>
      </c>
      <c r="K4904" s="289" t="s">
        <v>8280</v>
      </c>
      <c r="L4904" s="289" t="s">
        <v>13</v>
      </c>
      <c r="M4904" s="290" t="s">
        <v>14</v>
      </c>
      <c r="N4904" s="289" t="s">
        <v>309</v>
      </c>
      <c r="O4904" s="289" t="s">
        <v>1606</v>
      </c>
      <c r="P4904" s="289" t="s">
        <v>6397</v>
      </c>
      <c r="Q4904" s="299">
        <v>44620</v>
      </c>
      <c r="R4904" s="299">
        <v>44896</v>
      </c>
      <c r="S4904" t="s">
        <v>8452</v>
      </c>
      <c r="T4904" s="289"/>
      <c r="U4904" s="289"/>
      <c r="V4904" s="289"/>
      <c r="W4904" s="289"/>
      <c r="X4904" s="290"/>
      <c r="Y4904" s="290" t="s">
        <v>8641</v>
      </c>
      <c r="Z4904" s="290" t="s">
        <v>8642</v>
      </c>
      <c r="AA4904" s="290" t="s">
        <v>8643</v>
      </c>
      <c r="AB4904" s="273" t="str">
        <f>_xlfn.IFNA(IF(Table[[#This Row],[Programme Partner]]&lt;&gt;Table[[#This Row],[Implementing Partner]],CONCATENATE(Table[[#This Row],[Programme Partner]],"-",Table[[#This Row],[Implementing Partner]]),Table[[#This Row],[Programme Partner]]),"")</f>
        <v>UNHCR-BRAC</v>
      </c>
    </row>
    <row r="4905" spans="1:28" ht="16.5" customHeight="1">
      <c r="A4905" s="183">
        <v>5355</v>
      </c>
      <c r="B4905" s="264" t="s">
        <v>5273</v>
      </c>
      <c r="C4905" s="265" t="s">
        <v>5033</v>
      </c>
      <c r="D4905" s="266" t="s">
        <v>5273</v>
      </c>
      <c r="E4905" s="264" t="s">
        <v>27</v>
      </c>
      <c r="F4905" s="264" t="s">
        <v>8011</v>
      </c>
      <c r="G4905" s="281" t="s">
        <v>8584</v>
      </c>
      <c r="H4905" s="264" t="str">
        <f>IFERROR(VLOOKUP(Table[[#This Row],[Activity Details of Assistance]],WHAT!E:F,2,FALSE),"")</f>
        <v># of tube well</v>
      </c>
      <c r="I4905" s="264"/>
      <c r="J4905" s="291">
        <v>170</v>
      </c>
      <c r="K4905" s="291" t="s">
        <v>8280</v>
      </c>
      <c r="L4905" s="291" t="s">
        <v>13</v>
      </c>
      <c r="M4905" s="292" t="s">
        <v>14</v>
      </c>
      <c r="N4905" s="291" t="s">
        <v>309</v>
      </c>
      <c r="O4905" s="291" t="s">
        <v>1606</v>
      </c>
      <c r="P4905" s="291" t="s">
        <v>6385</v>
      </c>
      <c r="Q4905" s="300">
        <v>44620</v>
      </c>
      <c r="R4905" s="300">
        <v>44896</v>
      </c>
      <c r="S4905" t="s">
        <v>8452</v>
      </c>
      <c r="T4905" s="291"/>
      <c r="U4905" s="291"/>
      <c r="V4905" s="291"/>
      <c r="W4905" s="291"/>
      <c r="X4905" s="292"/>
      <c r="Y4905" s="292" t="s">
        <v>8641</v>
      </c>
      <c r="Z4905" s="292" t="s">
        <v>8642</v>
      </c>
      <c r="AA4905" s="292" t="s">
        <v>8643</v>
      </c>
      <c r="AB4905" s="273" t="str">
        <f>_xlfn.IFNA(IF(Table[[#This Row],[Programme Partner]]&lt;&gt;Table[[#This Row],[Implementing Partner]],CONCATENATE(Table[[#This Row],[Programme Partner]],"-",Table[[#This Row],[Implementing Partner]]),Table[[#This Row],[Programme Partner]]),"")</f>
        <v>UNHCR-BRAC</v>
      </c>
    </row>
    <row r="4906" spans="1:28" ht="16.5" customHeight="1">
      <c r="A4906" s="183">
        <v>5356</v>
      </c>
      <c r="B4906" s="264" t="s">
        <v>5273</v>
      </c>
      <c r="C4906" s="265" t="s">
        <v>5033</v>
      </c>
      <c r="D4906" s="266" t="s">
        <v>5273</v>
      </c>
      <c r="E4906" s="264" t="s">
        <v>27</v>
      </c>
      <c r="F4906" s="264" t="s">
        <v>8011</v>
      </c>
      <c r="G4906" s="281" t="s">
        <v>8355</v>
      </c>
      <c r="H4906" s="264" t="str">
        <f>IFERROR(VLOOKUP(Table[[#This Row],[Activity Details of Assistance]],WHAT!E:F,2,FALSE),"")</f>
        <v># of water network</v>
      </c>
      <c r="I4906" s="264"/>
      <c r="J4906" s="289">
        <v>2</v>
      </c>
      <c r="K4906" s="289" t="s">
        <v>8280</v>
      </c>
      <c r="L4906" s="289" t="s">
        <v>13</v>
      </c>
      <c r="M4906" s="290" t="s">
        <v>14</v>
      </c>
      <c r="N4906" s="289" t="s">
        <v>309</v>
      </c>
      <c r="O4906" s="289" t="s">
        <v>1606</v>
      </c>
      <c r="P4906" s="289" t="s">
        <v>6385</v>
      </c>
      <c r="Q4906" s="299">
        <v>44620</v>
      </c>
      <c r="R4906" s="299">
        <v>44896</v>
      </c>
      <c r="S4906" t="s">
        <v>8452</v>
      </c>
      <c r="T4906" s="289"/>
      <c r="U4906" s="289"/>
      <c r="V4906" s="289"/>
      <c r="W4906" s="289"/>
      <c r="X4906" s="290"/>
      <c r="Y4906" s="290" t="s">
        <v>8641</v>
      </c>
      <c r="Z4906" s="290" t="s">
        <v>8642</v>
      </c>
      <c r="AA4906" s="290" t="s">
        <v>8643</v>
      </c>
      <c r="AB4906" s="273" t="str">
        <f>_xlfn.IFNA(IF(Table[[#This Row],[Programme Partner]]&lt;&gt;Table[[#This Row],[Implementing Partner]],CONCATENATE(Table[[#This Row],[Programme Partner]],"-",Table[[#This Row],[Implementing Partner]]),Table[[#This Row],[Programme Partner]]),"")</f>
        <v>UNHCR-BRAC</v>
      </c>
    </row>
    <row r="4907" spans="1:28" ht="16.5" customHeight="1">
      <c r="A4907" s="183">
        <v>5357</v>
      </c>
      <c r="B4907" s="264" t="s">
        <v>5273</v>
      </c>
      <c r="C4907" s="265" t="s">
        <v>5033</v>
      </c>
      <c r="D4907" s="266" t="s">
        <v>5273</v>
      </c>
      <c r="E4907" s="264" t="s">
        <v>27</v>
      </c>
      <c r="F4907" s="264" t="s">
        <v>8011</v>
      </c>
      <c r="G4907" s="281" t="s">
        <v>8584</v>
      </c>
      <c r="H4907" s="264" t="str">
        <f>IFERROR(VLOOKUP(Table[[#This Row],[Activity Details of Assistance]],WHAT!E:F,2,FALSE),"")</f>
        <v># of tube well</v>
      </c>
      <c r="I4907" s="264"/>
      <c r="J4907" s="291">
        <v>29</v>
      </c>
      <c r="K4907" s="291" t="s">
        <v>8280</v>
      </c>
      <c r="L4907" s="291" t="s">
        <v>13</v>
      </c>
      <c r="M4907" s="292" t="s">
        <v>14</v>
      </c>
      <c r="N4907" s="291" t="s">
        <v>309</v>
      </c>
      <c r="O4907" s="291" t="s">
        <v>1606</v>
      </c>
      <c r="P4907" s="291" t="s">
        <v>6385</v>
      </c>
      <c r="Q4907" s="300">
        <v>44620</v>
      </c>
      <c r="R4907" s="300">
        <v>44896</v>
      </c>
      <c r="S4907" t="s">
        <v>8452</v>
      </c>
      <c r="T4907" s="291"/>
      <c r="U4907" s="291"/>
      <c r="V4907" s="291"/>
      <c r="W4907" s="291"/>
      <c r="X4907" s="292"/>
      <c r="Y4907" s="292" t="s">
        <v>8641</v>
      </c>
      <c r="Z4907" s="292" t="s">
        <v>8642</v>
      </c>
      <c r="AA4907" s="292" t="s">
        <v>8643</v>
      </c>
      <c r="AB4907" s="273" t="str">
        <f>_xlfn.IFNA(IF(Table[[#This Row],[Programme Partner]]&lt;&gt;Table[[#This Row],[Implementing Partner]],CONCATENATE(Table[[#This Row],[Programme Partner]],"-",Table[[#This Row],[Implementing Partner]]),Table[[#This Row],[Programme Partner]]),"")</f>
        <v>UNHCR-BRAC</v>
      </c>
    </row>
    <row r="4908" spans="1:28" ht="16.5" customHeight="1">
      <c r="A4908" s="183">
        <v>5358</v>
      </c>
      <c r="B4908" s="264" t="s">
        <v>5273</v>
      </c>
      <c r="C4908" s="265" t="s">
        <v>5033</v>
      </c>
      <c r="D4908" s="266" t="s">
        <v>5273</v>
      </c>
      <c r="E4908" s="264" t="s">
        <v>27</v>
      </c>
      <c r="F4908" s="264" t="s">
        <v>8012</v>
      </c>
      <c r="G4908" s="281" t="s">
        <v>8586</v>
      </c>
      <c r="H4908" s="264" t="str">
        <f>IFERROR(VLOOKUP(Table[[#This Row],[Activity Details of Assistance]],WHAT!E:F,2,FALSE),"")</f>
        <v># of door</v>
      </c>
      <c r="I4908" s="264"/>
      <c r="J4908" s="289">
        <v>151</v>
      </c>
      <c r="K4908" s="289" t="s">
        <v>8280</v>
      </c>
      <c r="L4908" s="289" t="s">
        <v>13</v>
      </c>
      <c r="M4908" s="290" t="s">
        <v>14</v>
      </c>
      <c r="N4908" s="289" t="s">
        <v>309</v>
      </c>
      <c r="O4908" s="289" t="s">
        <v>1606</v>
      </c>
      <c r="P4908" s="289" t="s">
        <v>6385</v>
      </c>
      <c r="Q4908" s="299">
        <v>44620</v>
      </c>
      <c r="R4908" s="299">
        <v>44896</v>
      </c>
      <c r="S4908" t="s">
        <v>8452</v>
      </c>
      <c r="T4908" s="289"/>
      <c r="U4908" s="289"/>
      <c r="V4908" s="289"/>
      <c r="W4908" s="289"/>
      <c r="X4908" s="290"/>
      <c r="Y4908" s="290" t="s">
        <v>8641</v>
      </c>
      <c r="Z4908" s="290" t="s">
        <v>8642</v>
      </c>
      <c r="AA4908" s="290" t="s">
        <v>8643</v>
      </c>
      <c r="AB4908" s="273" t="str">
        <f>_xlfn.IFNA(IF(Table[[#This Row],[Programme Partner]]&lt;&gt;Table[[#This Row],[Implementing Partner]],CONCATENATE(Table[[#This Row],[Programme Partner]],"-",Table[[#This Row],[Implementing Partner]]),Table[[#This Row],[Programme Partner]]),"")</f>
        <v>UNHCR-BRAC</v>
      </c>
    </row>
    <row r="4909" spans="1:28" ht="16.5" customHeight="1">
      <c r="A4909" s="183">
        <v>5359</v>
      </c>
      <c r="B4909" s="264" t="s">
        <v>5273</v>
      </c>
      <c r="C4909" s="265" t="s">
        <v>5033</v>
      </c>
      <c r="D4909" s="266" t="s">
        <v>5273</v>
      </c>
      <c r="E4909" s="264" t="s">
        <v>27</v>
      </c>
      <c r="F4909" s="264" t="s">
        <v>8012</v>
      </c>
      <c r="G4909" s="281" t="s">
        <v>8357</v>
      </c>
      <c r="H4909" s="264" t="str">
        <f>IFERROR(VLOOKUP(Table[[#This Row],[Activity Details of Assistance]],WHAT!E:F,2,FALSE),"")</f>
        <v># of door</v>
      </c>
      <c r="I4909" s="264"/>
      <c r="J4909" s="291">
        <v>393</v>
      </c>
      <c r="K4909" s="291" t="s">
        <v>8280</v>
      </c>
      <c r="L4909" s="291" t="s">
        <v>13</v>
      </c>
      <c r="M4909" s="292" t="s">
        <v>14</v>
      </c>
      <c r="N4909" s="291" t="s">
        <v>309</v>
      </c>
      <c r="O4909" s="291" t="s">
        <v>1606</v>
      </c>
      <c r="P4909" s="291" t="s">
        <v>6385</v>
      </c>
      <c r="Q4909" s="300">
        <v>44620</v>
      </c>
      <c r="R4909" s="300">
        <v>44896</v>
      </c>
      <c r="S4909" t="s">
        <v>8452</v>
      </c>
      <c r="T4909" s="291"/>
      <c r="U4909" s="291"/>
      <c r="V4909" s="291"/>
      <c r="W4909" s="291"/>
      <c r="X4909" s="292"/>
      <c r="Y4909" s="292" t="s">
        <v>8641</v>
      </c>
      <c r="Z4909" s="292" t="s">
        <v>8642</v>
      </c>
      <c r="AA4909" s="292" t="s">
        <v>8643</v>
      </c>
      <c r="AB4909" s="273" t="str">
        <f>_xlfn.IFNA(IF(Table[[#This Row],[Programme Partner]]&lt;&gt;Table[[#This Row],[Implementing Partner]],CONCATENATE(Table[[#This Row],[Programme Partner]],"-",Table[[#This Row],[Implementing Partner]]),Table[[#This Row],[Programme Partner]]),"")</f>
        <v>UNHCR-BRAC</v>
      </c>
    </row>
    <row r="4910" spans="1:28" ht="16.5" customHeight="1">
      <c r="A4910" s="183">
        <v>5360</v>
      </c>
      <c r="B4910" s="264" t="s">
        <v>5273</v>
      </c>
      <c r="C4910" s="265" t="s">
        <v>5033</v>
      </c>
      <c r="D4910" s="266" t="s">
        <v>5273</v>
      </c>
      <c r="E4910" s="264" t="s">
        <v>27</v>
      </c>
      <c r="F4910" s="264" t="s">
        <v>8013</v>
      </c>
      <c r="G4910" s="281" t="s">
        <v>8313</v>
      </c>
      <c r="H4910" s="264" t="str">
        <f>IFERROR(VLOOKUP(Table[[#This Row],[Activity Details of Assistance]],WHAT!E:F,2,FALSE),"")</f>
        <v># of HP sessions at community level</v>
      </c>
      <c r="I4910" s="264"/>
      <c r="J4910" s="289">
        <v>2227</v>
      </c>
      <c r="K4910" s="289" t="s">
        <v>8280</v>
      </c>
      <c r="L4910" s="289" t="s">
        <v>13</v>
      </c>
      <c r="M4910" s="290" t="s">
        <v>14</v>
      </c>
      <c r="N4910" s="289" t="s">
        <v>309</v>
      </c>
      <c r="O4910" s="289" t="s">
        <v>1606</v>
      </c>
      <c r="P4910" s="289" t="s">
        <v>6385</v>
      </c>
      <c r="Q4910" s="299">
        <v>44620</v>
      </c>
      <c r="R4910" s="299">
        <v>44896</v>
      </c>
      <c r="S4910" t="s">
        <v>8452</v>
      </c>
      <c r="T4910" s="289"/>
      <c r="U4910" s="289"/>
      <c r="V4910" s="289"/>
      <c r="W4910" s="289"/>
      <c r="X4910" s="290"/>
      <c r="Y4910" s="290" t="s">
        <v>8641</v>
      </c>
      <c r="Z4910" s="290" t="s">
        <v>8642</v>
      </c>
      <c r="AA4910" s="290" t="s">
        <v>8643</v>
      </c>
      <c r="AB4910" s="273" t="str">
        <f>_xlfn.IFNA(IF(Table[[#This Row],[Programme Partner]]&lt;&gt;Table[[#This Row],[Implementing Partner]],CONCATENATE(Table[[#This Row],[Programme Partner]],"-",Table[[#This Row],[Implementing Partner]]),Table[[#This Row],[Programme Partner]]),"")</f>
        <v>UNHCR-BRAC</v>
      </c>
    </row>
    <row r="4911" spans="1:28" ht="16.5" customHeight="1">
      <c r="A4911" s="183">
        <v>5361</v>
      </c>
      <c r="B4911" s="264" t="s">
        <v>5273</v>
      </c>
      <c r="C4911" s="265" t="s">
        <v>5033</v>
      </c>
      <c r="D4911" s="266" t="s">
        <v>5273</v>
      </c>
      <c r="E4911" s="264" t="s">
        <v>27</v>
      </c>
      <c r="F4911" s="264" t="s">
        <v>8013</v>
      </c>
      <c r="G4911" s="281" t="s">
        <v>8314</v>
      </c>
      <c r="H4911" s="264" t="str">
        <f>IFERROR(VLOOKUP(Table[[#This Row],[Activity Details of Assistance]],WHAT!E:F,2,FALSE),"")</f>
        <v># of HP sessions at HH level</v>
      </c>
      <c r="I4911" s="264"/>
      <c r="J4911" s="291">
        <v>6219</v>
      </c>
      <c r="K4911" s="291" t="s">
        <v>8280</v>
      </c>
      <c r="L4911" s="291" t="s">
        <v>13</v>
      </c>
      <c r="M4911" s="292" t="s">
        <v>14</v>
      </c>
      <c r="N4911" s="291" t="s">
        <v>309</v>
      </c>
      <c r="O4911" s="291" t="s">
        <v>1606</v>
      </c>
      <c r="P4911" s="291" t="s">
        <v>6385</v>
      </c>
      <c r="Q4911" s="300">
        <v>44620</v>
      </c>
      <c r="R4911" s="300">
        <v>44896</v>
      </c>
      <c r="S4911" t="s">
        <v>8452</v>
      </c>
      <c r="T4911" s="291"/>
      <c r="U4911" s="291"/>
      <c r="V4911" s="291"/>
      <c r="W4911" s="291"/>
      <c r="X4911" s="292"/>
      <c r="Y4911" s="292" t="s">
        <v>8641</v>
      </c>
      <c r="Z4911" s="292" t="s">
        <v>8642</v>
      </c>
      <c r="AA4911" s="292" t="s">
        <v>8643</v>
      </c>
      <c r="AB4911" s="273" t="str">
        <f>_xlfn.IFNA(IF(Table[[#This Row],[Programme Partner]]&lt;&gt;Table[[#This Row],[Implementing Partner]],CONCATENATE(Table[[#This Row],[Programme Partner]],"-",Table[[#This Row],[Implementing Partner]]),Table[[#This Row],[Programme Partner]]),"")</f>
        <v>UNHCR-BRAC</v>
      </c>
    </row>
    <row r="4912" spans="1:28" ht="16.5" customHeight="1">
      <c r="A4912" s="183">
        <v>5362</v>
      </c>
      <c r="B4912" s="264" t="s">
        <v>5273</v>
      </c>
      <c r="C4912" s="265" t="s">
        <v>5033</v>
      </c>
      <c r="D4912" s="266" t="s">
        <v>5273</v>
      </c>
      <c r="E4912" s="264" t="s">
        <v>27</v>
      </c>
      <c r="F4912" s="264" t="s">
        <v>8013</v>
      </c>
      <c r="G4912" t="s">
        <v>8019</v>
      </c>
      <c r="H4912" s="264" t="str">
        <f>IFERROR(VLOOKUP(Table[[#This Row],[Activity Details of Assistance]],WHAT!E:F,2,FALSE),"")</f>
        <v>N/A</v>
      </c>
      <c r="I4912" s="264"/>
      <c r="J4912" s="289">
        <v>10</v>
      </c>
      <c r="K4912" s="289" t="s">
        <v>8280</v>
      </c>
      <c r="L4912" s="289" t="s">
        <v>13</v>
      </c>
      <c r="M4912" s="290" t="s">
        <v>14</v>
      </c>
      <c r="N4912" s="289" t="s">
        <v>309</v>
      </c>
      <c r="O4912" s="289" t="s">
        <v>1606</v>
      </c>
      <c r="P4912" s="289" t="s">
        <v>6385</v>
      </c>
      <c r="Q4912" s="299">
        <v>44620</v>
      </c>
      <c r="R4912" s="299">
        <v>44896</v>
      </c>
      <c r="S4912" t="s">
        <v>8452</v>
      </c>
      <c r="T4912" s="289"/>
      <c r="U4912" s="289"/>
      <c r="V4912" s="289"/>
      <c r="W4912" s="289"/>
      <c r="X4912" s="290" t="s">
        <v>8502</v>
      </c>
      <c r="Y4912" s="290" t="s">
        <v>8641</v>
      </c>
      <c r="Z4912" s="290" t="s">
        <v>8642</v>
      </c>
      <c r="AA4912" s="290" t="s">
        <v>8643</v>
      </c>
      <c r="AB4912" s="273" t="str">
        <f>_xlfn.IFNA(IF(Table[[#This Row],[Programme Partner]]&lt;&gt;Table[[#This Row],[Implementing Partner]],CONCATENATE(Table[[#This Row],[Programme Partner]],"-",Table[[#This Row],[Implementing Partner]]),Table[[#This Row],[Programme Partner]]),"")</f>
        <v>UNHCR-BRAC</v>
      </c>
    </row>
    <row r="4913" spans="1:28" ht="16.5" customHeight="1">
      <c r="A4913" s="183">
        <v>5363</v>
      </c>
      <c r="B4913" s="264" t="s">
        <v>5273</v>
      </c>
      <c r="C4913" s="265" t="s">
        <v>5033</v>
      </c>
      <c r="D4913" s="266" t="s">
        <v>5273</v>
      </c>
      <c r="E4913" s="264" t="s">
        <v>27</v>
      </c>
      <c r="F4913" s="264" t="s">
        <v>8011</v>
      </c>
      <c r="G4913" s="281" t="s">
        <v>8584</v>
      </c>
      <c r="H4913" s="264" t="str">
        <f>IFERROR(VLOOKUP(Table[[#This Row],[Activity Details of Assistance]],WHAT!E:F,2,FALSE),"")</f>
        <v># of tube well</v>
      </c>
      <c r="I4913" s="264"/>
      <c r="J4913" s="291">
        <v>25</v>
      </c>
      <c r="K4913" s="291" t="s">
        <v>8280</v>
      </c>
      <c r="L4913" s="291" t="s">
        <v>13</v>
      </c>
      <c r="M4913" s="292" t="s">
        <v>14</v>
      </c>
      <c r="N4913" s="291" t="s">
        <v>309</v>
      </c>
      <c r="O4913" s="291" t="s">
        <v>1606</v>
      </c>
      <c r="P4913" s="291" t="s">
        <v>6656</v>
      </c>
      <c r="Q4913" s="300">
        <v>44620</v>
      </c>
      <c r="R4913" s="300">
        <v>44896</v>
      </c>
      <c r="S4913" t="s">
        <v>8452</v>
      </c>
      <c r="T4913" s="291"/>
      <c r="U4913" s="291"/>
      <c r="V4913" s="291"/>
      <c r="W4913" s="291"/>
      <c r="X4913" s="292"/>
      <c r="Y4913" s="292" t="s">
        <v>8641</v>
      </c>
      <c r="Z4913" s="292" t="s">
        <v>8642</v>
      </c>
      <c r="AA4913" s="292" t="s">
        <v>8643</v>
      </c>
      <c r="AB4913" s="273" t="str">
        <f>_xlfn.IFNA(IF(Table[[#This Row],[Programme Partner]]&lt;&gt;Table[[#This Row],[Implementing Partner]],CONCATENATE(Table[[#This Row],[Programme Partner]],"-",Table[[#This Row],[Implementing Partner]]),Table[[#This Row],[Programme Partner]]),"")</f>
        <v>UNHCR-BRAC</v>
      </c>
    </row>
    <row r="4914" spans="1:28" ht="16.5" customHeight="1">
      <c r="A4914" s="183">
        <v>5364</v>
      </c>
      <c r="B4914" s="264" t="s">
        <v>5273</v>
      </c>
      <c r="C4914" s="265" t="s">
        <v>5033</v>
      </c>
      <c r="D4914" s="266" t="s">
        <v>5273</v>
      </c>
      <c r="E4914" s="264" t="s">
        <v>27</v>
      </c>
      <c r="F4914" s="264" t="s">
        <v>8011</v>
      </c>
      <c r="G4914" s="281" t="s">
        <v>8355</v>
      </c>
      <c r="H4914" s="264" t="str">
        <f>IFERROR(VLOOKUP(Table[[#This Row],[Activity Details of Assistance]],WHAT!E:F,2,FALSE),"")</f>
        <v># of water network</v>
      </c>
      <c r="I4914" s="264"/>
      <c r="J4914" s="289">
        <v>2</v>
      </c>
      <c r="K4914" s="289" t="s">
        <v>8280</v>
      </c>
      <c r="L4914" s="289" t="s">
        <v>13</v>
      </c>
      <c r="M4914" s="290" t="s">
        <v>14</v>
      </c>
      <c r="N4914" s="289" t="s">
        <v>309</v>
      </c>
      <c r="O4914" s="289" t="s">
        <v>1606</v>
      </c>
      <c r="P4914" s="289" t="s">
        <v>6656</v>
      </c>
      <c r="Q4914" s="299">
        <v>44620</v>
      </c>
      <c r="R4914" s="299">
        <v>44896</v>
      </c>
      <c r="S4914" t="s">
        <v>8452</v>
      </c>
      <c r="T4914" s="289"/>
      <c r="U4914" s="289"/>
      <c r="V4914" s="289"/>
      <c r="W4914" s="289"/>
      <c r="X4914" s="290"/>
      <c r="Y4914" s="290" t="s">
        <v>8641</v>
      </c>
      <c r="Z4914" s="290" t="s">
        <v>8642</v>
      </c>
      <c r="AA4914" s="290" t="s">
        <v>8643</v>
      </c>
      <c r="AB4914" s="273" t="str">
        <f>_xlfn.IFNA(IF(Table[[#This Row],[Programme Partner]]&lt;&gt;Table[[#This Row],[Implementing Partner]],CONCATENATE(Table[[#This Row],[Programme Partner]],"-",Table[[#This Row],[Implementing Partner]]),Table[[#This Row],[Programme Partner]]),"")</f>
        <v>UNHCR-BRAC</v>
      </c>
    </row>
    <row r="4915" spans="1:28" ht="16.5" customHeight="1">
      <c r="A4915" s="183">
        <v>5365</v>
      </c>
      <c r="B4915" s="264" t="s">
        <v>5273</v>
      </c>
      <c r="C4915" s="265" t="s">
        <v>5033</v>
      </c>
      <c r="D4915" s="266" t="s">
        <v>5273</v>
      </c>
      <c r="E4915" s="264" t="s">
        <v>27</v>
      </c>
      <c r="F4915" s="264" t="s">
        <v>8011</v>
      </c>
      <c r="G4915" s="281" t="s">
        <v>8584</v>
      </c>
      <c r="H4915" s="264" t="str">
        <f>IFERROR(VLOOKUP(Table[[#This Row],[Activity Details of Assistance]],WHAT!E:F,2,FALSE),"")</f>
        <v># of tube well</v>
      </c>
      <c r="I4915" s="264"/>
      <c r="J4915" s="291">
        <v>41</v>
      </c>
      <c r="K4915" s="291" t="s">
        <v>8280</v>
      </c>
      <c r="L4915" s="291" t="s">
        <v>13</v>
      </c>
      <c r="M4915" s="292" t="s">
        <v>14</v>
      </c>
      <c r="N4915" s="291" t="s">
        <v>309</v>
      </c>
      <c r="O4915" s="291" t="s">
        <v>1606</v>
      </c>
      <c r="P4915" s="291" t="s">
        <v>6656</v>
      </c>
      <c r="Q4915" s="300">
        <v>44620</v>
      </c>
      <c r="R4915" s="300">
        <v>44896</v>
      </c>
      <c r="S4915" t="s">
        <v>8452</v>
      </c>
      <c r="T4915" s="291"/>
      <c r="U4915" s="291"/>
      <c r="V4915" s="291"/>
      <c r="W4915" s="291"/>
      <c r="X4915" s="292"/>
      <c r="Y4915" s="292" t="s">
        <v>8641</v>
      </c>
      <c r="Z4915" s="292" t="s">
        <v>8642</v>
      </c>
      <c r="AA4915" s="292" t="s">
        <v>8643</v>
      </c>
      <c r="AB4915" s="273" t="str">
        <f>_xlfn.IFNA(IF(Table[[#This Row],[Programme Partner]]&lt;&gt;Table[[#This Row],[Implementing Partner]],CONCATENATE(Table[[#This Row],[Programme Partner]],"-",Table[[#This Row],[Implementing Partner]]),Table[[#This Row],[Programme Partner]]),"")</f>
        <v>UNHCR-BRAC</v>
      </c>
    </row>
    <row r="4916" spans="1:28" ht="16.5" customHeight="1">
      <c r="A4916" s="183">
        <v>5366</v>
      </c>
      <c r="B4916" s="264" t="s">
        <v>5273</v>
      </c>
      <c r="C4916" s="265" t="s">
        <v>5033</v>
      </c>
      <c r="D4916" s="266" t="s">
        <v>5273</v>
      </c>
      <c r="E4916" s="264" t="s">
        <v>27</v>
      </c>
      <c r="F4916" s="264" t="s">
        <v>8012</v>
      </c>
      <c r="G4916" s="281" t="s">
        <v>8586</v>
      </c>
      <c r="H4916" s="264" t="str">
        <f>IFERROR(VLOOKUP(Table[[#This Row],[Activity Details of Assistance]],WHAT!E:F,2,FALSE),"")</f>
        <v># of door</v>
      </c>
      <c r="I4916" s="264"/>
      <c r="J4916" s="289">
        <v>52</v>
      </c>
      <c r="K4916" s="289" t="s">
        <v>8280</v>
      </c>
      <c r="L4916" s="289" t="s">
        <v>13</v>
      </c>
      <c r="M4916" s="290" t="s">
        <v>14</v>
      </c>
      <c r="N4916" s="289" t="s">
        <v>309</v>
      </c>
      <c r="O4916" s="289" t="s">
        <v>1606</v>
      </c>
      <c r="P4916" s="289" t="s">
        <v>6656</v>
      </c>
      <c r="Q4916" s="299">
        <v>44620</v>
      </c>
      <c r="R4916" s="299">
        <v>44896</v>
      </c>
      <c r="S4916" t="s">
        <v>8452</v>
      </c>
      <c r="T4916" s="289"/>
      <c r="U4916" s="289"/>
      <c r="V4916" s="289"/>
      <c r="W4916" s="289"/>
      <c r="X4916" s="290"/>
      <c r="Y4916" s="290" t="s">
        <v>8641</v>
      </c>
      <c r="Z4916" s="290" t="s">
        <v>8642</v>
      </c>
      <c r="AA4916" s="290" t="s">
        <v>8643</v>
      </c>
      <c r="AB4916" s="273" t="str">
        <f>_xlfn.IFNA(IF(Table[[#This Row],[Programme Partner]]&lt;&gt;Table[[#This Row],[Implementing Partner]],CONCATENATE(Table[[#This Row],[Programme Partner]],"-",Table[[#This Row],[Implementing Partner]]),Table[[#This Row],[Programme Partner]]),"")</f>
        <v>UNHCR-BRAC</v>
      </c>
    </row>
    <row r="4917" spans="1:28" ht="16.5" customHeight="1">
      <c r="A4917" s="183">
        <v>5367</v>
      </c>
      <c r="B4917" s="264" t="s">
        <v>5273</v>
      </c>
      <c r="C4917" s="265" t="s">
        <v>5033</v>
      </c>
      <c r="D4917" s="266" t="s">
        <v>5273</v>
      </c>
      <c r="E4917" s="264" t="s">
        <v>27</v>
      </c>
      <c r="F4917" s="264" t="s">
        <v>8012</v>
      </c>
      <c r="G4917" s="281" t="s">
        <v>8357</v>
      </c>
      <c r="H4917" s="264" t="str">
        <f>IFERROR(VLOOKUP(Table[[#This Row],[Activity Details of Assistance]],WHAT!E:F,2,FALSE),"")</f>
        <v># of door</v>
      </c>
      <c r="I4917" s="264"/>
      <c r="J4917" s="291">
        <v>81</v>
      </c>
      <c r="K4917" s="291" t="s">
        <v>8280</v>
      </c>
      <c r="L4917" s="291" t="s">
        <v>13</v>
      </c>
      <c r="M4917" s="292" t="s">
        <v>14</v>
      </c>
      <c r="N4917" s="291" t="s">
        <v>309</v>
      </c>
      <c r="O4917" s="291" t="s">
        <v>1606</v>
      </c>
      <c r="P4917" s="291" t="s">
        <v>6656</v>
      </c>
      <c r="Q4917" s="300">
        <v>44620</v>
      </c>
      <c r="R4917" s="300">
        <v>44896</v>
      </c>
      <c r="S4917" t="s">
        <v>8452</v>
      </c>
      <c r="T4917" s="291"/>
      <c r="U4917" s="291"/>
      <c r="V4917" s="291"/>
      <c r="W4917" s="291"/>
      <c r="X4917" s="292"/>
      <c r="Y4917" s="292" t="s">
        <v>8641</v>
      </c>
      <c r="Z4917" s="292" t="s">
        <v>8642</v>
      </c>
      <c r="AA4917" s="292" t="s">
        <v>8643</v>
      </c>
      <c r="AB4917" s="273" t="str">
        <f>_xlfn.IFNA(IF(Table[[#This Row],[Programme Partner]]&lt;&gt;Table[[#This Row],[Implementing Partner]],CONCATENATE(Table[[#This Row],[Programme Partner]],"-",Table[[#This Row],[Implementing Partner]]),Table[[#This Row],[Programme Partner]]),"")</f>
        <v>UNHCR-BRAC</v>
      </c>
    </row>
    <row r="4918" spans="1:28" ht="16.5" customHeight="1">
      <c r="A4918" s="183">
        <v>5368</v>
      </c>
      <c r="B4918" s="264" t="s">
        <v>5273</v>
      </c>
      <c r="C4918" s="265" t="s">
        <v>5033</v>
      </c>
      <c r="D4918" s="266" t="s">
        <v>5273</v>
      </c>
      <c r="E4918" s="264" t="s">
        <v>27</v>
      </c>
      <c r="F4918" s="264" t="s">
        <v>8013</v>
      </c>
      <c r="G4918" s="281" t="s">
        <v>8313</v>
      </c>
      <c r="H4918" s="264" t="str">
        <f>IFERROR(VLOOKUP(Table[[#This Row],[Activity Details of Assistance]],WHAT!E:F,2,FALSE),"")</f>
        <v># of HP sessions at community level</v>
      </c>
      <c r="I4918" s="264"/>
      <c r="J4918" s="289">
        <v>500</v>
      </c>
      <c r="K4918" s="289" t="s">
        <v>8280</v>
      </c>
      <c r="L4918" s="289" t="s">
        <v>13</v>
      </c>
      <c r="M4918" s="290" t="s">
        <v>14</v>
      </c>
      <c r="N4918" s="289" t="s">
        <v>309</v>
      </c>
      <c r="O4918" s="289" t="s">
        <v>1606</v>
      </c>
      <c r="P4918" s="289" t="s">
        <v>6656</v>
      </c>
      <c r="Q4918" s="299">
        <v>44620</v>
      </c>
      <c r="R4918" s="299">
        <v>44896</v>
      </c>
      <c r="S4918" t="s">
        <v>8452</v>
      </c>
      <c r="T4918" s="289"/>
      <c r="U4918" s="289"/>
      <c r="V4918" s="289"/>
      <c r="W4918" s="289"/>
      <c r="X4918" s="290"/>
      <c r="Y4918" s="290" t="s">
        <v>8641</v>
      </c>
      <c r="Z4918" s="290" t="s">
        <v>8642</v>
      </c>
      <c r="AA4918" s="290" t="s">
        <v>8643</v>
      </c>
      <c r="AB4918" s="273" t="str">
        <f>_xlfn.IFNA(IF(Table[[#This Row],[Programme Partner]]&lt;&gt;Table[[#This Row],[Implementing Partner]],CONCATENATE(Table[[#This Row],[Programme Partner]],"-",Table[[#This Row],[Implementing Partner]]),Table[[#This Row],[Programme Partner]]),"")</f>
        <v>UNHCR-BRAC</v>
      </c>
    </row>
    <row r="4919" spans="1:28" ht="16.5" customHeight="1">
      <c r="A4919" s="183">
        <v>5369</v>
      </c>
      <c r="B4919" s="264" t="s">
        <v>5273</v>
      </c>
      <c r="C4919" s="265" t="s">
        <v>5033</v>
      </c>
      <c r="D4919" s="266" t="s">
        <v>5273</v>
      </c>
      <c r="E4919" s="264" t="s">
        <v>27</v>
      </c>
      <c r="F4919" s="264" t="s">
        <v>8013</v>
      </c>
      <c r="G4919" s="281" t="s">
        <v>8314</v>
      </c>
      <c r="H4919" s="264" t="str">
        <f>IFERROR(VLOOKUP(Table[[#This Row],[Activity Details of Assistance]],WHAT!E:F,2,FALSE),"")</f>
        <v># of HP sessions at HH level</v>
      </c>
      <c r="I4919" s="264"/>
      <c r="J4919" s="291">
        <v>1380</v>
      </c>
      <c r="K4919" s="291" t="s">
        <v>8280</v>
      </c>
      <c r="L4919" s="291" t="s">
        <v>13</v>
      </c>
      <c r="M4919" s="292" t="s">
        <v>14</v>
      </c>
      <c r="N4919" s="291" t="s">
        <v>309</v>
      </c>
      <c r="O4919" s="291" t="s">
        <v>1606</v>
      </c>
      <c r="P4919" s="291" t="s">
        <v>6656</v>
      </c>
      <c r="Q4919" s="300">
        <v>44620</v>
      </c>
      <c r="R4919" s="300">
        <v>44896</v>
      </c>
      <c r="S4919" t="s">
        <v>8452</v>
      </c>
      <c r="T4919" s="291"/>
      <c r="U4919" s="291"/>
      <c r="V4919" s="291"/>
      <c r="W4919" s="291"/>
      <c r="X4919" s="292"/>
      <c r="Y4919" s="292" t="s">
        <v>8641</v>
      </c>
      <c r="Z4919" s="292" t="s">
        <v>8642</v>
      </c>
      <c r="AA4919" s="292" t="s">
        <v>8643</v>
      </c>
      <c r="AB4919" s="273" t="str">
        <f>_xlfn.IFNA(IF(Table[[#This Row],[Programme Partner]]&lt;&gt;Table[[#This Row],[Implementing Partner]],CONCATENATE(Table[[#This Row],[Programme Partner]],"-",Table[[#This Row],[Implementing Partner]]),Table[[#This Row],[Programme Partner]]),"")</f>
        <v>UNHCR-BRAC</v>
      </c>
    </row>
    <row r="4920" spans="1:28" ht="16.5" customHeight="1">
      <c r="A4920" s="183">
        <v>5370</v>
      </c>
      <c r="B4920" s="264" t="s">
        <v>5273</v>
      </c>
      <c r="C4920" s="265" t="s">
        <v>5033</v>
      </c>
      <c r="D4920" s="266" t="s">
        <v>5273</v>
      </c>
      <c r="E4920" s="264" t="s">
        <v>27</v>
      </c>
      <c r="F4920" s="264" t="s">
        <v>8013</v>
      </c>
      <c r="G4920" t="s">
        <v>8019</v>
      </c>
      <c r="H4920" s="264" t="str">
        <f>IFERROR(VLOOKUP(Table[[#This Row],[Activity Details of Assistance]],WHAT!E:F,2,FALSE),"")</f>
        <v>N/A</v>
      </c>
      <c r="I4920" s="264"/>
      <c r="J4920" s="289">
        <v>6</v>
      </c>
      <c r="K4920" s="289" t="s">
        <v>8280</v>
      </c>
      <c r="L4920" s="289" t="s">
        <v>13</v>
      </c>
      <c r="M4920" s="290" t="s">
        <v>14</v>
      </c>
      <c r="N4920" s="289" t="s">
        <v>309</v>
      </c>
      <c r="O4920" s="289" t="s">
        <v>1606</v>
      </c>
      <c r="P4920" s="289" t="s">
        <v>6656</v>
      </c>
      <c r="Q4920" s="299">
        <v>44620</v>
      </c>
      <c r="R4920" s="299">
        <v>44896</v>
      </c>
      <c r="S4920" t="s">
        <v>8452</v>
      </c>
      <c r="T4920" s="289"/>
      <c r="U4920" s="289"/>
      <c r="V4920" s="289"/>
      <c r="W4920" s="289"/>
      <c r="X4920" s="290" t="s">
        <v>8501</v>
      </c>
      <c r="Y4920" s="290" t="s">
        <v>8641</v>
      </c>
      <c r="Z4920" s="290" t="s">
        <v>8642</v>
      </c>
      <c r="AA4920" s="290" t="s">
        <v>8643</v>
      </c>
      <c r="AB4920" s="273" t="str">
        <f>_xlfn.IFNA(IF(Table[[#This Row],[Programme Partner]]&lt;&gt;Table[[#This Row],[Implementing Partner]],CONCATENATE(Table[[#This Row],[Programme Partner]],"-",Table[[#This Row],[Implementing Partner]]),Table[[#This Row],[Programme Partner]]),"")</f>
        <v>UNHCR-BRAC</v>
      </c>
    </row>
    <row r="4921" spans="1:28" ht="16.5" customHeight="1">
      <c r="A4921" s="183">
        <v>5371</v>
      </c>
      <c r="B4921" s="264" t="s">
        <v>5273</v>
      </c>
      <c r="C4921" s="265" t="s">
        <v>5033</v>
      </c>
      <c r="D4921" s="266" t="s">
        <v>5273</v>
      </c>
      <c r="E4921" s="264" t="s">
        <v>27</v>
      </c>
      <c r="F4921" s="264" t="s">
        <v>8014</v>
      </c>
      <c r="G4921" s="281" t="s">
        <v>8361</v>
      </c>
      <c r="H4921" s="264" t="str">
        <f>IFERROR(VLOOKUP(Table[[#This Row],[Activity Details of Assistance]],WHAT!E:F,2,FALSE),"")</f>
        <v># of plant</v>
      </c>
      <c r="I4921" s="264"/>
      <c r="J4921" s="291">
        <v>1</v>
      </c>
      <c r="K4921" s="291" t="s">
        <v>8280</v>
      </c>
      <c r="L4921" s="291" t="s">
        <v>13</v>
      </c>
      <c r="M4921" s="292" t="s">
        <v>14</v>
      </c>
      <c r="N4921" s="291" t="s">
        <v>309</v>
      </c>
      <c r="O4921" s="291" t="s">
        <v>1606</v>
      </c>
      <c r="P4921" s="291" t="s">
        <v>6656</v>
      </c>
      <c r="Q4921" s="300">
        <v>44620</v>
      </c>
      <c r="R4921" s="300">
        <v>44896</v>
      </c>
      <c r="S4921" t="s">
        <v>8452</v>
      </c>
      <c r="T4921" s="291"/>
      <c r="U4921" s="291"/>
      <c r="V4921" s="291"/>
      <c r="W4921" s="291"/>
      <c r="X4921" s="292"/>
      <c r="Y4921" s="292" t="s">
        <v>8641</v>
      </c>
      <c r="Z4921" s="292" t="s">
        <v>8642</v>
      </c>
      <c r="AA4921" s="292" t="s">
        <v>8643</v>
      </c>
      <c r="AB4921" s="273" t="str">
        <f>_xlfn.IFNA(IF(Table[[#This Row],[Programme Partner]]&lt;&gt;Table[[#This Row],[Implementing Partner]],CONCATENATE(Table[[#This Row],[Programme Partner]],"-",Table[[#This Row],[Implementing Partner]]),Table[[#This Row],[Programme Partner]]),"")</f>
        <v>UNHCR-BRAC</v>
      </c>
    </row>
    <row r="4922" spans="1:28" ht="16.5" customHeight="1">
      <c r="A4922" s="183">
        <v>5372</v>
      </c>
      <c r="B4922" s="264" t="s">
        <v>5273</v>
      </c>
      <c r="C4922" s="265" t="s">
        <v>5033</v>
      </c>
      <c r="D4922" s="266" t="s">
        <v>5273</v>
      </c>
      <c r="E4922" s="264" t="s">
        <v>27</v>
      </c>
      <c r="F4922" s="264" t="s">
        <v>8011</v>
      </c>
      <c r="G4922" s="281" t="s">
        <v>8584</v>
      </c>
      <c r="H4922" s="264" t="str">
        <f>IFERROR(VLOOKUP(Table[[#This Row],[Activity Details of Assistance]],WHAT!E:F,2,FALSE),"")</f>
        <v># of tube well</v>
      </c>
      <c r="I4922" s="264"/>
      <c r="J4922" s="289">
        <v>61</v>
      </c>
      <c r="K4922" s="289" t="s">
        <v>8280</v>
      </c>
      <c r="L4922" s="289" t="s">
        <v>13</v>
      </c>
      <c r="M4922" s="290" t="s">
        <v>14</v>
      </c>
      <c r="N4922" s="289" t="s">
        <v>307</v>
      </c>
      <c r="O4922" s="289" t="s">
        <v>1603</v>
      </c>
      <c r="P4922" s="289" t="s">
        <v>4682</v>
      </c>
      <c r="Q4922" s="299">
        <v>44620</v>
      </c>
      <c r="R4922" s="299">
        <v>44896</v>
      </c>
      <c r="S4922" t="s">
        <v>8452</v>
      </c>
      <c r="T4922" s="289"/>
      <c r="U4922" s="289"/>
      <c r="V4922" s="289"/>
      <c r="W4922" s="289"/>
      <c r="X4922" s="290"/>
      <c r="Y4922" s="290" t="s">
        <v>8641</v>
      </c>
      <c r="Z4922" s="290" t="s">
        <v>8642</v>
      </c>
      <c r="AA4922" s="290" t="s">
        <v>8643</v>
      </c>
      <c r="AB4922" s="273" t="str">
        <f>_xlfn.IFNA(IF(Table[[#This Row],[Programme Partner]]&lt;&gt;Table[[#This Row],[Implementing Partner]],CONCATENATE(Table[[#This Row],[Programme Partner]],"-",Table[[#This Row],[Implementing Partner]]),Table[[#This Row],[Programme Partner]]),"")</f>
        <v>UNHCR-BRAC</v>
      </c>
    </row>
    <row r="4923" spans="1:28" ht="16.5" customHeight="1">
      <c r="A4923" s="183">
        <v>5373</v>
      </c>
      <c r="B4923" s="264" t="s">
        <v>5273</v>
      </c>
      <c r="C4923" s="265" t="s">
        <v>5033</v>
      </c>
      <c r="D4923" s="266" t="s">
        <v>5273</v>
      </c>
      <c r="E4923" s="264" t="s">
        <v>27</v>
      </c>
      <c r="F4923" s="264" t="s">
        <v>8011</v>
      </c>
      <c r="G4923" s="281" t="s">
        <v>8355</v>
      </c>
      <c r="H4923" s="264" t="str">
        <f>IFERROR(VLOOKUP(Table[[#This Row],[Activity Details of Assistance]],WHAT!E:F,2,FALSE),"")</f>
        <v># of water network</v>
      </c>
      <c r="I4923" s="264"/>
      <c r="J4923" s="291">
        <v>9</v>
      </c>
      <c r="K4923" s="291" t="s">
        <v>8280</v>
      </c>
      <c r="L4923" s="291" t="s">
        <v>13</v>
      </c>
      <c r="M4923" s="292" t="s">
        <v>14</v>
      </c>
      <c r="N4923" s="291" t="s">
        <v>307</v>
      </c>
      <c r="O4923" s="291" t="s">
        <v>1603</v>
      </c>
      <c r="P4923" s="291" t="s">
        <v>4682</v>
      </c>
      <c r="Q4923" s="300">
        <v>44620</v>
      </c>
      <c r="R4923" s="300">
        <v>44896</v>
      </c>
      <c r="S4923" t="s">
        <v>8452</v>
      </c>
      <c r="T4923" s="291"/>
      <c r="U4923" s="291"/>
      <c r="V4923" s="291"/>
      <c r="W4923" s="291"/>
      <c r="X4923" s="292"/>
      <c r="Y4923" s="292" t="s">
        <v>8641</v>
      </c>
      <c r="Z4923" s="292" t="s">
        <v>8642</v>
      </c>
      <c r="AA4923" s="292" t="s">
        <v>8643</v>
      </c>
      <c r="AB4923" s="273" t="str">
        <f>_xlfn.IFNA(IF(Table[[#This Row],[Programme Partner]]&lt;&gt;Table[[#This Row],[Implementing Partner]],CONCATENATE(Table[[#This Row],[Programme Partner]],"-",Table[[#This Row],[Implementing Partner]]),Table[[#This Row],[Programme Partner]]),"")</f>
        <v>UNHCR-BRAC</v>
      </c>
    </row>
    <row r="4924" spans="1:28" ht="16.5" customHeight="1">
      <c r="A4924" s="183">
        <v>5374</v>
      </c>
      <c r="B4924" s="264" t="s">
        <v>5273</v>
      </c>
      <c r="C4924" s="265" t="s">
        <v>5033</v>
      </c>
      <c r="D4924" s="266" t="s">
        <v>5273</v>
      </c>
      <c r="E4924" s="264" t="s">
        <v>27</v>
      </c>
      <c r="F4924" s="264" t="s">
        <v>8011</v>
      </c>
      <c r="G4924" s="281" t="s">
        <v>8584</v>
      </c>
      <c r="H4924" s="264" t="str">
        <f>IFERROR(VLOOKUP(Table[[#This Row],[Activity Details of Assistance]],WHAT!E:F,2,FALSE),"")</f>
        <v># of tube well</v>
      </c>
      <c r="I4924" s="264"/>
      <c r="J4924" s="289">
        <v>23</v>
      </c>
      <c r="K4924" s="289" t="s">
        <v>8280</v>
      </c>
      <c r="L4924" s="289" t="s">
        <v>13</v>
      </c>
      <c r="M4924" s="290" t="s">
        <v>14</v>
      </c>
      <c r="N4924" s="289" t="s">
        <v>307</v>
      </c>
      <c r="O4924" s="289" t="s">
        <v>1603</v>
      </c>
      <c r="P4924" s="289" t="s">
        <v>4682</v>
      </c>
      <c r="Q4924" s="299">
        <v>44620</v>
      </c>
      <c r="R4924" s="299">
        <v>44896</v>
      </c>
      <c r="S4924" t="s">
        <v>8452</v>
      </c>
      <c r="T4924" s="289"/>
      <c r="U4924" s="289"/>
      <c r="V4924" s="289"/>
      <c r="W4924" s="289"/>
      <c r="X4924" s="290"/>
      <c r="Y4924" s="290" t="s">
        <v>8641</v>
      </c>
      <c r="Z4924" s="290" t="s">
        <v>8642</v>
      </c>
      <c r="AA4924" s="290" t="s">
        <v>8643</v>
      </c>
      <c r="AB4924" s="273" t="str">
        <f>_xlfn.IFNA(IF(Table[[#This Row],[Programme Partner]]&lt;&gt;Table[[#This Row],[Implementing Partner]],CONCATENATE(Table[[#This Row],[Programme Partner]],"-",Table[[#This Row],[Implementing Partner]]),Table[[#This Row],[Programme Partner]]),"")</f>
        <v>UNHCR-BRAC</v>
      </c>
    </row>
    <row r="4925" spans="1:28" ht="16.5" customHeight="1">
      <c r="A4925" s="183">
        <v>5375</v>
      </c>
      <c r="B4925" s="264" t="s">
        <v>5273</v>
      </c>
      <c r="C4925" s="265" t="s">
        <v>5033</v>
      </c>
      <c r="D4925" s="266" t="s">
        <v>5273</v>
      </c>
      <c r="E4925" s="264" t="s">
        <v>27</v>
      </c>
      <c r="F4925" s="264" t="s">
        <v>8012</v>
      </c>
      <c r="G4925" s="281" t="s">
        <v>8359</v>
      </c>
      <c r="H4925" s="264" t="str">
        <f>IFERROR(VLOOKUP(Table[[#This Row],[Activity Details of Assistance]],WHAT!E:F,2,FALSE),"")</f>
        <v># of FSM Site</v>
      </c>
      <c r="I4925" s="264"/>
      <c r="J4925" s="291">
        <v>3</v>
      </c>
      <c r="K4925" s="291" t="s">
        <v>8280</v>
      </c>
      <c r="L4925" s="291" t="s">
        <v>13</v>
      </c>
      <c r="M4925" s="292" t="s">
        <v>14</v>
      </c>
      <c r="N4925" s="291" t="s">
        <v>307</v>
      </c>
      <c r="O4925" s="291" t="s">
        <v>1603</v>
      </c>
      <c r="P4925" s="291" t="s">
        <v>4682</v>
      </c>
      <c r="Q4925" s="300">
        <v>44620</v>
      </c>
      <c r="R4925" s="300">
        <v>44896</v>
      </c>
      <c r="S4925" t="s">
        <v>8452</v>
      </c>
      <c r="T4925" s="291"/>
      <c r="U4925" s="291"/>
      <c r="V4925" s="291"/>
      <c r="W4925" s="291"/>
      <c r="X4925" s="292"/>
      <c r="Y4925" s="292" t="s">
        <v>8641</v>
      </c>
      <c r="Z4925" s="292" t="s">
        <v>8642</v>
      </c>
      <c r="AA4925" s="292" t="s">
        <v>8643</v>
      </c>
      <c r="AB4925" s="273" t="str">
        <f>_xlfn.IFNA(IF(Table[[#This Row],[Programme Partner]]&lt;&gt;Table[[#This Row],[Implementing Partner]],CONCATENATE(Table[[#This Row],[Programme Partner]],"-",Table[[#This Row],[Implementing Partner]]),Table[[#This Row],[Programme Partner]]),"")</f>
        <v>UNHCR-BRAC</v>
      </c>
    </row>
    <row r="4926" spans="1:28" ht="16.5" customHeight="1">
      <c r="A4926" s="183">
        <v>5376</v>
      </c>
      <c r="B4926" s="264" t="s">
        <v>5273</v>
      </c>
      <c r="C4926" s="265" t="s">
        <v>5033</v>
      </c>
      <c r="D4926" s="266" t="s">
        <v>5273</v>
      </c>
      <c r="E4926" s="264" t="s">
        <v>27</v>
      </c>
      <c r="F4926" s="264" t="s">
        <v>8012</v>
      </c>
      <c r="G4926" s="281" t="s">
        <v>8356</v>
      </c>
      <c r="H4926" s="264" t="str">
        <f>IFERROR(VLOOKUP(Table[[#This Row],[Activity Details of Assistance]],WHAT!E:F,2,FALSE),"")</f>
        <v># of FSM Site</v>
      </c>
      <c r="I4926" s="264"/>
      <c r="J4926" s="289">
        <v>3</v>
      </c>
      <c r="K4926" s="289" t="s">
        <v>8280</v>
      </c>
      <c r="L4926" s="289" t="s">
        <v>13</v>
      </c>
      <c r="M4926" s="290" t="s">
        <v>14</v>
      </c>
      <c r="N4926" s="289" t="s">
        <v>307</v>
      </c>
      <c r="O4926" s="289" t="s">
        <v>1603</v>
      </c>
      <c r="P4926" s="289" t="s">
        <v>4682</v>
      </c>
      <c r="Q4926" s="299">
        <v>44620</v>
      </c>
      <c r="R4926" s="299">
        <v>44896</v>
      </c>
      <c r="S4926" t="s">
        <v>8452</v>
      </c>
      <c r="T4926" s="289"/>
      <c r="U4926" s="289"/>
      <c r="V4926" s="289"/>
      <c r="W4926" s="289"/>
      <c r="X4926" s="290"/>
      <c r="Y4926" s="290" t="s">
        <v>8641</v>
      </c>
      <c r="Z4926" s="290" t="s">
        <v>8642</v>
      </c>
      <c r="AA4926" s="290" t="s">
        <v>8643</v>
      </c>
      <c r="AB4926" s="273" t="str">
        <f>_xlfn.IFNA(IF(Table[[#This Row],[Programme Partner]]&lt;&gt;Table[[#This Row],[Implementing Partner]],CONCATENATE(Table[[#This Row],[Programme Partner]],"-",Table[[#This Row],[Implementing Partner]]),Table[[#This Row],[Programme Partner]]),"")</f>
        <v>UNHCR-BRAC</v>
      </c>
    </row>
    <row r="4927" spans="1:28" ht="16.5" customHeight="1">
      <c r="A4927" s="183">
        <v>5377</v>
      </c>
      <c r="B4927" s="264" t="s">
        <v>5273</v>
      </c>
      <c r="C4927" s="265" t="s">
        <v>5033</v>
      </c>
      <c r="D4927" s="266" t="s">
        <v>5273</v>
      </c>
      <c r="E4927" s="264" t="s">
        <v>27</v>
      </c>
      <c r="F4927" s="264" t="s">
        <v>8012</v>
      </c>
      <c r="G4927" s="281" t="s">
        <v>8586</v>
      </c>
      <c r="H4927" s="264" t="str">
        <f>IFERROR(VLOOKUP(Table[[#This Row],[Activity Details of Assistance]],WHAT!E:F,2,FALSE),"")</f>
        <v># of door</v>
      </c>
      <c r="I4927" s="264"/>
      <c r="J4927" s="291">
        <v>170</v>
      </c>
      <c r="K4927" s="291" t="s">
        <v>8280</v>
      </c>
      <c r="L4927" s="291" t="s">
        <v>13</v>
      </c>
      <c r="M4927" s="292" t="s">
        <v>14</v>
      </c>
      <c r="N4927" s="291" t="s">
        <v>307</v>
      </c>
      <c r="O4927" s="291" t="s">
        <v>1603</v>
      </c>
      <c r="P4927" s="291" t="s">
        <v>4682</v>
      </c>
      <c r="Q4927" s="300">
        <v>44620</v>
      </c>
      <c r="R4927" s="300">
        <v>44896</v>
      </c>
      <c r="S4927" t="s">
        <v>8452</v>
      </c>
      <c r="T4927" s="291"/>
      <c r="U4927" s="291"/>
      <c r="V4927" s="291"/>
      <c r="W4927" s="291"/>
      <c r="X4927" s="292"/>
      <c r="Y4927" s="292" t="s">
        <v>8641</v>
      </c>
      <c r="Z4927" s="292" t="s">
        <v>8642</v>
      </c>
      <c r="AA4927" s="292" t="s">
        <v>8643</v>
      </c>
      <c r="AB4927" s="273" t="str">
        <f>_xlfn.IFNA(IF(Table[[#This Row],[Programme Partner]]&lt;&gt;Table[[#This Row],[Implementing Partner]],CONCATENATE(Table[[#This Row],[Programme Partner]],"-",Table[[#This Row],[Implementing Partner]]),Table[[#This Row],[Programme Partner]]),"")</f>
        <v>UNHCR-BRAC</v>
      </c>
    </row>
    <row r="4928" spans="1:28" ht="16.5" customHeight="1">
      <c r="A4928" s="183">
        <v>5378</v>
      </c>
      <c r="B4928" s="264" t="s">
        <v>5273</v>
      </c>
      <c r="C4928" s="265" t="s">
        <v>5033</v>
      </c>
      <c r="D4928" s="266" t="s">
        <v>5273</v>
      </c>
      <c r="E4928" s="264" t="s">
        <v>27</v>
      </c>
      <c r="F4928" s="264" t="s">
        <v>8012</v>
      </c>
      <c r="G4928" s="281" t="s">
        <v>8357</v>
      </c>
      <c r="H4928" s="264" t="str">
        <f>IFERROR(VLOOKUP(Table[[#This Row],[Activity Details of Assistance]],WHAT!E:F,2,FALSE),"")</f>
        <v># of door</v>
      </c>
      <c r="I4928" s="264"/>
      <c r="J4928" s="289">
        <v>180</v>
      </c>
      <c r="K4928" s="289" t="s">
        <v>8280</v>
      </c>
      <c r="L4928" s="289" t="s">
        <v>13</v>
      </c>
      <c r="M4928" s="290" t="s">
        <v>14</v>
      </c>
      <c r="N4928" s="289" t="s">
        <v>307</v>
      </c>
      <c r="O4928" s="289" t="s">
        <v>1603</v>
      </c>
      <c r="P4928" s="289" t="s">
        <v>4682</v>
      </c>
      <c r="Q4928" s="299">
        <v>44620</v>
      </c>
      <c r="R4928" s="299">
        <v>44896</v>
      </c>
      <c r="S4928" t="s">
        <v>8452</v>
      </c>
      <c r="T4928" s="289"/>
      <c r="U4928" s="289"/>
      <c r="V4928" s="289"/>
      <c r="W4928" s="289"/>
      <c r="X4928" s="290"/>
      <c r="Y4928" s="290" t="s">
        <v>8641</v>
      </c>
      <c r="Z4928" s="290" t="s">
        <v>8642</v>
      </c>
      <c r="AA4928" s="290" t="s">
        <v>8643</v>
      </c>
      <c r="AB4928" s="273" t="str">
        <f>_xlfn.IFNA(IF(Table[[#This Row],[Programme Partner]]&lt;&gt;Table[[#This Row],[Implementing Partner]],CONCATENATE(Table[[#This Row],[Programme Partner]],"-",Table[[#This Row],[Implementing Partner]]),Table[[#This Row],[Programme Partner]]),"")</f>
        <v>UNHCR-BRAC</v>
      </c>
    </row>
    <row r="4929" spans="1:28" ht="16.5" customHeight="1">
      <c r="A4929" s="183">
        <v>5379</v>
      </c>
      <c r="B4929" s="264" t="s">
        <v>5273</v>
      </c>
      <c r="C4929" s="265" t="s">
        <v>5033</v>
      </c>
      <c r="D4929" s="266" t="s">
        <v>5273</v>
      </c>
      <c r="E4929" s="264" t="s">
        <v>27</v>
      </c>
      <c r="F4929" s="264" t="s">
        <v>8013</v>
      </c>
      <c r="G4929" s="281" t="s">
        <v>8313</v>
      </c>
      <c r="H4929" s="264" t="str">
        <f>IFERROR(VLOOKUP(Table[[#This Row],[Activity Details of Assistance]],WHAT!E:F,2,FALSE),"")</f>
        <v># of HP sessions at community level</v>
      </c>
      <c r="I4929" s="264"/>
      <c r="J4929" s="291">
        <v>1187</v>
      </c>
      <c r="K4929" s="291" t="s">
        <v>8280</v>
      </c>
      <c r="L4929" s="291" t="s">
        <v>13</v>
      </c>
      <c r="M4929" s="292" t="s">
        <v>14</v>
      </c>
      <c r="N4929" s="291" t="s">
        <v>307</v>
      </c>
      <c r="O4929" s="291" t="s">
        <v>1603</v>
      </c>
      <c r="P4929" s="291" t="s">
        <v>4682</v>
      </c>
      <c r="Q4929" s="300">
        <v>44620</v>
      </c>
      <c r="R4929" s="300">
        <v>44896</v>
      </c>
      <c r="S4929" t="s">
        <v>8452</v>
      </c>
      <c r="T4929" s="291"/>
      <c r="U4929" s="291"/>
      <c r="V4929" s="291"/>
      <c r="W4929" s="291"/>
      <c r="X4929" s="292"/>
      <c r="Y4929" s="292" t="s">
        <v>8641</v>
      </c>
      <c r="Z4929" s="292" t="s">
        <v>8642</v>
      </c>
      <c r="AA4929" s="292" t="s">
        <v>8643</v>
      </c>
      <c r="AB4929" s="273" t="str">
        <f>_xlfn.IFNA(IF(Table[[#This Row],[Programme Partner]]&lt;&gt;Table[[#This Row],[Implementing Partner]],CONCATENATE(Table[[#This Row],[Programme Partner]],"-",Table[[#This Row],[Implementing Partner]]),Table[[#This Row],[Programme Partner]]),"")</f>
        <v>UNHCR-BRAC</v>
      </c>
    </row>
    <row r="4930" spans="1:28" ht="16.5" customHeight="1">
      <c r="A4930" s="183">
        <v>5380</v>
      </c>
      <c r="B4930" s="264" t="s">
        <v>5273</v>
      </c>
      <c r="C4930" s="265" t="s">
        <v>5033</v>
      </c>
      <c r="D4930" s="266" t="s">
        <v>5273</v>
      </c>
      <c r="E4930" s="264" t="s">
        <v>27</v>
      </c>
      <c r="F4930" s="264" t="s">
        <v>8013</v>
      </c>
      <c r="G4930" s="281" t="s">
        <v>8314</v>
      </c>
      <c r="H4930" s="264" t="str">
        <f>IFERROR(VLOOKUP(Table[[#This Row],[Activity Details of Assistance]],WHAT!E:F,2,FALSE),"")</f>
        <v># of HP sessions at HH level</v>
      </c>
      <c r="I4930" s="264"/>
      <c r="J4930" s="289">
        <v>2835</v>
      </c>
      <c r="K4930" s="289" t="s">
        <v>8280</v>
      </c>
      <c r="L4930" s="289" t="s">
        <v>13</v>
      </c>
      <c r="M4930" s="290" t="s">
        <v>14</v>
      </c>
      <c r="N4930" s="289" t="s">
        <v>307</v>
      </c>
      <c r="O4930" s="289" t="s">
        <v>1603</v>
      </c>
      <c r="P4930" s="289" t="s">
        <v>4682</v>
      </c>
      <c r="Q4930" s="299">
        <v>44620</v>
      </c>
      <c r="R4930" s="299">
        <v>44896</v>
      </c>
      <c r="S4930" t="s">
        <v>8452</v>
      </c>
      <c r="T4930" s="289"/>
      <c r="U4930" s="289"/>
      <c r="V4930" s="289"/>
      <c r="W4930" s="289"/>
      <c r="X4930" s="290"/>
      <c r="Y4930" s="290" t="s">
        <v>8641</v>
      </c>
      <c r="Z4930" s="290" t="s">
        <v>8642</v>
      </c>
      <c r="AA4930" s="290" t="s">
        <v>8643</v>
      </c>
      <c r="AB4930" s="273" t="str">
        <f>_xlfn.IFNA(IF(Table[[#This Row],[Programme Partner]]&lt;&gt;Table[[#This Row],[Implementing Partner]],CONCATENATE(Table[[#This Row],[Programme Partner]],"-",Table[[#This Row],[Implementing Partner]]),Table[[#This Row],[Programme Partner]]),"")</f>
        <v>UNHCR-BRAC</v>
      </c>
    </row>
    <row r="4931" spans="1:28" ht="16.5" customHeight="1">
      <c r="A4931" s="183">
        <v>5381</v>
      </c>
      <c r="B4931" s="264" t="s">
        <v>5273</v>
      </c>
      <c r="C4931" s="265" t="s">
        <v>5033</v>
      </c>
      <c r="D4931" s="266" t="s">
        <v>5273</v>
      </c>
      <c r="E4931" s="264" t="s">
        <v>27</v>
      </c>
      <c r="F4931" s="264" t="s">
        <v>8013</v>
      </c>
      <c r="G4931" t="s">
        <v>8019</v>
      </c>
      <c r="H4931" s="264" t="str">
        <f>IFERROR(VLOOKUP(Table[[#This Row],[Activity Details of Assistance]],WHAT!E:F,2,FALSE),"")</f>
        <v>N/A</v>
      </c>
      <c r="I4931" s="264"/>
      <c r="J4931" s="291">
        <v>8</v>
      </c>
      <c r="K4931" s="291" t="s">
        <v>8280</v>
      </c>
      <c r="L4931" s="291" t="s">
        <v>13</v>
      </c>
      <c r="M4931" s="292" t="s">
        <v>14</v>
      </c>
      <c r="N4931" s="291" t="s">
        <v>307</v>
      </c>
      <c r="O4931" s="291" t="s">
        <v>1603</v>
      </c>
      <c r="P4931" s="291" t="s">
        <v>4682</v>
      </c>
      <c r="Q4931" s="300">
        <v>44620</v>
      </c>
      <c r="R4931" s="300">
        <v>44896</v>
      </c>
      <c r="S4931" t="s">
        <v>8452</v>
      </c>
      <c r="T4931" s="291"/>
      <c r="U4931" s="291"/>
      <c r="V4931" s="291"/>
      <c r="W4931" s="291"/>
      <c r="X4931" s="292" t="s">
        <v>8501</v>
      </c>
      <c r="Y4931" s="292" t="s">
        <v>8641</v>
      </c>
      <c r="Z4931" s="292" t="s">
        <v>8642</v>
      </c>
      <c r="AA4931" s="292" t="s">
        <v>8643</v>
      </c>
      <c r="AB4931" s="273" t="str">
        <f>_xlfn.IFNA(IF(Table[[#This Row],[Programme Partner]]&lt;&gt;Table[[#This Row],[Implementing Partner]],CONCATENATE(Table[[#This Row],[Programme Partner]],"-",Table[[#This Row],[Implementing Partner]]),Table[[#This Row],[Programme Partner]]),"")</f>
        <v>UNHCR-BRAC</v>
      </c>
    </row>
    <row r="4932" spans="1:28" ht="16.5" customHeight="1">
      <c r="A4932" s="183">
        <v>5382</v>
      </c>
      <c r="B4932" s="264" t="s">
        <v>5273</v>
      </c>
      <c r="C4932" s="265" t="s">
        <v>5033</v>
      </c>
      <c r="D4932" s="266" t="s">
        <v>5273</v>
      </c>
      <c r="E4932" s="264" t="s">
        <v>27</v>
      </c>
      <c r="F4932" s="264" t="s">
        <v>8014</v>
      </c>
      <c r="G4932" s="281" t="s">
        <v>8361</v>
      </c>
      <c r="H4932" s="264" t="str">
        <f>IFERROR(VLOOKUP(Table[[#This Row],[Activity Details of Assistance]],WHAT!E:F,2,FALSE),"")</f>
        <v># of plant</v>
      </c>
      <c r="I4932" s="264"/>
      <c r="J4932" s="289">
        <v>1</v>
      </c>
      <c r="K4932" s="289" t="s">
        <v>8280</v>
      </c>
      <c r="L4932" s="289" t="s">
        <v>13</v>
      </c>
      <c r="M4932" s="290" t="s">
        <v>14</v>
      </c>
      <c r="N4932" s="289" t="s">
        <v>307</v>
      </c>
      <c r="O4932" s="289" t="s">
        <v>1603</v>
      </c>
      <c r="P4932" s="289" t="s">
        <v>4682</v>
      </c>
      <c r="Q4932" s="299">
        <v>44620</v>
      </c>
      <c r="R4932" s="299">
        <v>44896</v>
      </c>
      <c r="S4932" t="s">
        <v>8452</v>
      </c>
      <c r="T4932" s="289"/>
      <c r="U4932" s="289"/>
      <c r="V4932" s="289"/>
      <c r="W4932" s="289"/>
      <c r="X4932" s="290"/>
      <c r="Y4932" s="290" t="s">
        <v>8641</v>
      </c>
      <c r="Z4932" s="290" t="s">
        <v>8642</v>
      </c>
      <c r="AA4932" s="290" t="s">
        <v>8643</v>
      </c>
      <c r="AB4932" s="273" t="str">
        <f>_xlfn.IFNA(IF(Table[[#This Row],[Programme Partner]]&lt;&gt;Table[[#This Row],[Implementing Partner]],CONCATENATE(Table[[#This Row],[Programme Partner]],"-",Table[[#This Row],[Implementing Partner]]),Table[[#This Row],[Programme Partner]]),"")</f>
        <v>UNHCR-BRAC</v>
      </c>
    </row>
    <row r="4933" spans="1:28" ht="16.5" customHeight="1">
      <c r="A4933" s="183">
        <v>5383</v>
      </c>
      <c r="B4933" s="264" t="s">
        <v>5273</v>
      </c>
      <c r="C4933" s="265" t="s">
        <v>5033</v>
      </c>
      <c r="D4933" s="266" t="s">
        <v>5273</v>
      </c>
      <c r="E4933" s="264" t="s">
        <v>27</v>
      </c>
      <c r="F4933" s="264" t="s">
        <v>8011</v>
      </c>
      <c r="G4933" s="281" t="s">
        <v>8584</v>
      </c>
      <c r="H4933" s="264" t="str">
        <f>IFERROR(VLOOKUP(Table[[#This Row],[Activity Details of Assistance]],WHAT!E:F,2,FALSE),"")</f>
        <v># of tube well</v>
      </c>
      <c r="I4933" s="264"/>
      <c r="J4933" s="289">
        <v>153</v>
      </c>
      <c r="K4933" s="289" t="s">
        <v>8280</v>
      </c>
      <c r="L4933" s="289" t="s">
        <v>13</v>
      </c>
      <c r="M4933" s="290" t="s">
        <v>14</v>
      </c>
      <c r="N4933" s="289" t="s">
        <v>309</v>
      </c>
      <c r="O4933" s="289" t="s">
        <v>1606</v>
      </c>
      <c r="P4933" s="289" t="s">
        <v>6477</v>
      </c>
      <c r="Q4933" s="299">
        <v>44651</v>
      </c>
      <c r="R4933" s="299">
        <v>44896</v>
      </c>
      <c r="S4933" t="s">
        <v>8452</v>
      </c>
      <c r="T4933" s="289"/>
      <c r="U4933" s="289"/>
      <c r="V4933" s="289"/>
      <c r="W4933" s="289"/>
      <c r="X4933" s="290"/>
      <c r="Y4933" s="290" t="s">
        <v>8641</v>
      </c>
      <c r="Z4933" s="290" t="s">
        <v>8642</v>
      </c>
      <c r="AA4933" s="290" t="s">
        <v>8643</v>
      </c>
      <c r="AB4933" s="273" t="str">
        <f>_xlfn.IFNA(IF(Table[[#This Row],[Programme Partner]]&lt;&gt;Table[[#This Row],[Implementing Partner]],CONCATENATE(Table[[#This Row],[Programme Partner]],"-",Table[[#This Row],[Implementing Partner]]),Table[[#This Row],[Programme Partner]]),"")</f>
        <v>UNHCR-BRAC</v>
      </c>
    </row>
    <row r="4934" spans="1:28" ht="16.5" customHeight="1">
      <c r="A4934" s="183">
        <v>5384</v>
      </c>
      <c r="B4934" s="264" t="s">
        <v>5273</v>
      </c>
      <c r="C4934" s="265" t="s">
        <v>5033</v>
      </c>
      <c r="D4934" s="266" t="s">
        <v>5273</v>
      </c>
      <c r="E4934" s="264" t="s">
        <v>27</v>
      </c>
      <c r="F4934" s="264" t="s">
        <v>8011</v>
      </c>
      <c r="G4934" s="281" t="s">
        <v>8355</v>
      </c>
      <c r="H4934" s="264" t="str">
        <f>IFERROR(VLOOKUP(Table[[#This Row],[Activity Details of Assistance]],WHAT!E:F,2,FALSE),"")</f>
        <v># of water network</v>
      </c>
      <c r="I4934" s="264"/>
      <c r="J4934" s="291">
        <v>9</v>
      </c>
      <c r="K4934" s="291" t="s">
        <v>8280</v>
      </c>
      <c r="L4934" s="291" t="s">
        <v>13</v>
      </c>
      <c r="M4934" s="292" t="s">
        <v>14</v>
      </c>
      <c r="N4934" s="291" t="s">
        <v>309</v>
      </c>
      <c r="O4934" s="291" t="s">
        <v>1606</v>
      </c>
      <c r="P4934" s="291" t="s">
        <v>6477</v>
      </c>
      <c r="Q4934" s="300">
        <v>44651</v>
      </c>
      <c r="R4934" s="300">
        <v>44896</v>
      </c>
      <c r="S4934" t="s">
        <v>8452</v>
      </c>
      <c r="T4934" s="291"/>
      <c r="U4934" s="291"/>
      <c r="V4934" s="291"/>
      <c r="W4934" s="291"/>
      <c r="X4934" s="292"/>
      <c r="Y4934" s="292" t="s">
        <v>8641</v>
      </c>
      <c r="Z4934" s="292" t="s">
        <v>8642</v>
      </c>
      <c r="AA4934" s="292" t="s">
        <v>8643</v>
      </c>
      <c r="AB4934" s="273" t="str">
        <f>_xlfn.IFNA(IF(Table[[#This Row],[Programme Partner]]&lt;&gt;Table[[#This Row],[Implementing Partner]],CONCATENATE(Table[[#This Row],[Programme Partner]],"-",Table[[#This Row],[Implementing Partner]]),Table[[#This Row],[Programme Partner]]),"")</f>
        <v>UNHCR-BRAC</v>
      </c>
    </row>
    <row r="4935" spans="1:28" ht="16.5" customHeight="1">
      <c r="A4935" s="183">
        <v>5385</v>
      </c>
      <c r="B4935" s="264" t="s">
        <v>5273</v>
      </c>
      <c r="C4935" s="265" t="s">
        <v>5033</v>
      </c>
      <c r="D4935" s="266" t="s">
        <v>5273</v>
      </c>
      <c r="E4935" s="264" t="s">
        <v>27</v>
      </c>
      <c r="F4935" s="264" t="s">
        <v>8012</v>
      </c>
      <c r="G4935" s="281" t="s">
        <v>8366</v>
      </c>
      <c r="H4935" s="264" t="str">
        <f>IFERROR(VLOOKUP(Table[[#This Row],[Activity Details of Assistance]],WHAT!E:F,2,FALSE),"")</f>
        <v xml:space="preserve"># of door </v>
      </c>
      <c r="I4935" s="264"/>
      <c r="J4935" s="289">
        <v>1</v>
      </c>
      <c r="K4935" s="289" t="s">
        <v>8280</v>
      </c>
      <c r="L4935" s="289" t="s">
        <v>13</v>
      </c>
      <c r="M4935" s="290" t="s">
        <v>14</v>
      </c>
      <c r="N4935" s="289" t="s">
        <v>309</v>
      </c>
      <c r="O4935" s="289" t="s">
        <v>1606</v>
      </c>
      <c r="P4935" s="289" t="s">
        <v>6477</v>
      </c>
      <c r="Q4935" s="299">
        <v>44651</v>
      </c>
      <c r="R4935" s="299">
        <v>44896</v>
      </c>
      <c r="S4935" t="s">
        <v>8452</v>
      </c>
      <c r="T4935" s="289"/>
      <c r="U4935" s="289"/>
      <c r="V4935" s="289"/>
      <c r="W4935" s="289"/>
      <c r="X4935" s="290"/>
      <c r="Y4935" s="290" t="s">
        <v>8641</v>
      </c>
      <c r="Z4935" s="290" t="s">
        <v>8642</v>
      </c>
      <c r="AA4935" s="290" t="s">
        <v>8643</v>
      </c>
      <c r="AB4935" s="273" t="str">
        <f>_xlfn.IFNA(IF(Table[[#This Row],[Programme Partner]]&lt;&gt;Table[[#This Row],[Implementing Partner]],CONCATENATE(Table[[#This Row],[Programme Partner]],"-",Table[[#This Row],[Implementing Partner]]),Table[[#This Row],[Programme Partner]]),"")</f>
        <v>UNHCR-BRAC</v>
      </c>
    </row>
    <row r="4936" spans="1:28" ht="16.5" customHeight="1">
      <c r="A4936" s="183">
        <v>5386</v>
      </c>
      <c r="B4936" s="264" t="s">
        <v>5273</v>
      </c>
      <c r="C4936" s="265" t="s">
        <v>5033</v>
      </c>
      <c r="D4936" s="266" t="s">
        <v>5273</v>
      </c>
      <c r="E4936" s="264" t="s">
        <v>27</v>
      </c>
      <c r="F4936" s="264" t="s">
        <v>8011</v>
      </c>
      <c r="G4936" s="281" t="s">
        <v>8584</v>
      </c>
      <c r="H4936" s="264" t="str">
        <f>IFERROR(VLOOKUP(Table[[#This Row],[Activity Details of Assistance]],WHAT!E:F,2,FALSE),"")</f>
        <v># of tube well</v>
      </c>
      <c r="I4936" s="264"/>
      <c r="J4936" s="291">
        <v>8</v>
      </c>
      <c r="K4936" s="291" t="s">
        <v>8280</v>
      </c>
      <c r="L4936" s="291" t="s">
        <v>13</v>
      </c>
      <c r="M4936" s="292" t="s">
        <v>14</v>
      </c>
      <c r="N4936" s="291" t="s">
        <v>309</v>
      </c>
      <c r="O4936" s="291" t="s">
        <v>1606</v>
      </c>
      <c r="P4936" s="291" t="s">
        <v>6477</v>
      </c>
      <c r="Q4936" s="300">
        <v>44651</v>
      </c>
      <c r="R4936" s="300">
        <v>44896</v>
      </c>
      <c r="S4936" t="s">
        <v>8452</v>
      </c>
      <c r="T4936" s="291"/>
      <c r="U4936" s="291"/>
      <c r="V4936" s="291"/>
      <c r="W4936" s="291"/>
      <c r="X4936" s="292"/>
      <c r="Y4936" s="292" t="s">
        <v>8641</v>
      </c>
      <c r="Z4936" s="292" t="s">
        <v>8642</v>
      </c>
      <c r="AA4936" s="292" t="s">
        <v>8643</v>
      </c>
      <c r="AB4936" s="273" t="str">
        <f>_xlfn.IFNA(IF(Table[[#This Row],[Programme Partner]]&lt;&gt;Table[[#This Row],[Implementing Partner]],CONCATENATE(Table[[#This Row],[Programme Partner]],"-",Table[[#This Row],[Implementing Partner]]),Table[[#This Row],[Programme Partner]]),"")</f>
        <v>UNHCR-BRAC</v>
      </c>
    </row>
    <row r="4937" spans="1:28" ht="16.5" customHeight="1">
      <c r="A4937" s="183">
        <v>5387</v>
      </c>
      <c r="B4937" s="264" t="s">
        <v>5273</v>
      </c>
      <c r="C4937" s="265" t="s">
        <v>5033</v>
      </c>
      <c r="D4937" s="266" t="s">
        <v>5273</v>
      </c>
      <c r="E4937" s="264" t="s">
        <v>27</v>
      </c>
      <c r="F4937" s="264" t="s">
        <v>8012</v>
      </c>
      <c r="G4937" s="281" t="s">
        <v>8359</v>
      </c>
      <c r="H4937" s="264" t="str">
        <f>IFERROR(VLOOKUP(Table[[#This Row],[Activity Details of Assistance]],WHAT!E:F,2,FALSE),"")</f>
        <v># of FSM Site</v>
      </c>
      <c r="I4937" s="264"/>
      <c r="J4937" s="289">
        <v>2</v>
      </c>
      <c r="K4937" s="289" t="s">
        <v>8280</v>
      </c>
      <c r="L4937" s="289" t="s">
        <v>13</v>
      </c>
      <c r="M4937" s="290" t="s">
        <v>14</v>
      </c>
      <c r="N4937" s="289" t="s">
        <v>309</v>
      </c>
      <c r="O4937" s="289" t="s">
        <v>1606</v>
      </c>
      <c r="P4937" s="289" t="s">
        <v>6477</v>
      </c>
      <c r="Q4937" s="299">
        <v>44651</v>
      </c>
      <c r="R4937" s="299">
        <v>44896</v>
      </c>
      <c r="S4937" t="s">
        <v>8452</v>
      </c>
      <c r="T4937" s="289"/>
      <c r="U4937" s="289"/>
      <c r="V4937" s="289"/>
      <c r="W4937" s="289"/>
      <c r="X4937" s="290"/>
      <c r="Y4937" s="290" t="s">
        <v>8641</v>
      </c>
      <c r="Z4937" s="290" t="s">
        <v>8642</v>
      </c>
      <c r="AA4937" s="290" t="s">
        <v>8643</v>
      </c>
      <c r="AB4937" s="273" t="str">
        <f>_xlfn.IFNA(IF(Table[[#This Row],[Programme Partner]]&lt;&gt;Table[[#This Row],[Implementing Partner]],CONCATENATE(Table[[#This Row],[Programme Partner]],"-",Table[[#This Row],[Implementing Partner]]),Table[[#This Row],[Programme Partner]]),"")</f>
        <v>UNHCR-BRAC</v>
      </c>
    </row>
    <row r="4938" spans="1:28" ht="16.5" customHeight="1">
      <c r="A4938" s="183">
        <v>5388</v>
      </c>
      <c r="B4938" s="264" t="s">
        <v>5273</v>
      </c>
      <c r="C4938" s="265" t="s">
        <v>5033</v>
      </c>
      <c r="D4938" s="266" t="s">
        <v>5273</v>
      </c>
      <c r="E4938" s="264" t="s">
        <v>27</v>
      </c>
      <c r="F4938" s="264" t="s">
        <v>8012</v>
      </c>
      <c r="G4938" s="281" t="s">
        <v>8586</v>
      </c>
      <c r="H4938" s="264" t="str">
        <f>IFERROR(VLOOKUP(Table[[#This Row],[Activity Details of Assistance]],WHAT!E:F,2,FALSE),"")</f>
        <v># of door</v>
      </c>
      <c r="I4938" s="264"/>
      <c r="J4938" s="291">
        <v>22</v>
      </c>
      <c r="K4938" s="291" t="s">
        <v>8280</v>
      </c>
      <c r="L4938" s="291" t="s">
        <v>13</v>
      </c>
      <c r="M4938" s="292" t="s">
        <v>14</v>
      </c>
      <c r="N4938" s="291" t="s">
        <v>309</v>
      </c>
      <c r="O4938" s="291" t="s">
        <v>1606</v>
      </c>
      <c r="P4938" s="291" t="s">
        <v>6477</v>
      </c>
      <c r="Q4938" s="300">
        <v>44651</v>
      </c>
      <c r="R4938" s="300">
        <v>44896</v>
      </c>
      <c r="S4938" t="s">
        <v>8452</v>
      </c>
      <c r="T4938" s="291"/>
      <c r="U4938" s="291"/>
      <c r="V4938" s="291"/>
      <c r="W4938" s="291"/>
      <c r="X4938" s="292"/>
      <c r="Y4938" s="292" t="s">
        <v>8641</v>
      </c>
      <c r="Z4938" s="292" t="s">
        <v>8642</v>
      </c>
      <c r="AA4938" s="292" t="s">
        <v>8643</v>
      </c>
      <c r="AB4938" s="273" t="str">
        <f>_xlfn.IFNA(IF(Table[[#This Row],[Programme Partner]]&lt;&gt;Table[[#This Row],[Implementing Partner]],CONCATENATE(Table[[#This Row],[Programme Partner]],"-",Table[[#This Row],[Implementing Partner]]),Table[[#This Row],[Programme Partner]]),"")</f>
        <v>UNHCR-BRAC</v>
      </c>
    </row>
    <row r="4939" spans="1:28" ht="16.5" customHeight="1">
      <c r="A4939" s="183">
        <v>5389</v>
      </c>
      <c r="B4939" s="264" t="s">
        <v>5273</v>
      </c>
      <c r="C4939" s="265" t="s">
        <v>5033</v>
      </c>
      <c r="D4939" s="266" t="s">
        <v>5273</v>
      </c>
      <c r="E4939" s="264" t="s">
        <v>27</v>
      </c>
      <c r="F4939" s="264" t="s">
        <v>8012</v>
      </c>
      <c r="G4939" s="281" t="s">
        <v>8357</v>
      </c>
      <c r="H4939" s="264" t="str">
        <f>IFERROR(VLOOKUP(Table[[#This Row],[Activity Details of Assistance]],WHAT!E:F,2,FALSE),"")</f>
        <v># of door</v>
      </c>
      <c r="I4939" s="264"/>
      <c r="J4939" s="289">
        <v>222</v>
      </c>
      <c r="K4939" s="289" t="s">
        <v>8280</v>
      </c>
      <c r="L4939" s="289" t="s">
        <v>13</v>
      </c>
      <c r="M4939" s="290" t="s">
        <v>14</v>
      </c>
      <c r="N4939" s="289" t="s">
        <v>309</v>
      </c>
      <c r="O4939" s="289" t="s">
        <v>1606</v>
      </c>
      <c r="P4939" s="289" t="s">
        <v>6477</v>
      </c>
      <c r="Q4939" s="299">
        <v>44651</v>
      </c>
      <c r="R4939" s="299">
        <v>44896</v>
      </c>
      <c r="S4939" t="s">
        <v>8452</v>
      </c>
      <c r="T4939" s="289"/>
      <c r="U4939" s="289"/>
      <c r="V4939" s="289"/>
      <c r="W4939" s="289"/>
      <c r="X4939" s="290"/>
      <c r="Y4939" s="290" t="s">
        <v>8641</v>
      </c>
      <c r="Z4939" s="290" t="s">
        <v>8642</v>
      </c>
      <c r="AA4939" s="290" t="s">
        <v>8643</v>
      </c>
      <c r="AB4939" s="273" t="str">
        <f>_xlfn.IFNA(IF(Table[[#This Row],[Programme Partner]]&lt;&gt;Table[[#This Row],[Implementing Partner]],CONCATENATE(Table[[#This Row],[Programme Partner]],"-",Table[[#This Row],[Implementing Partner]]),Table[[#This Row],[Programme Partner]]),"")</f>
        <v>UNHCR-BRAC</v>
      </c>
    </row>
    <row r="4940" spans="1:28" ht="16.5" customHeight="1">
      <c r="A4940" s="183">
        <v>5390</v>
      </c>
      <c r="B4940" s="264" t="s">
        <v>5273</v>
      </c>
      <c r="C4940" s="265" t="s">
        <v>5033</v>
      </c>
      <c r="D4940" s="266" t="s">
        <v>5273</v>
      </c>
      <c r="E4940" s="264" t="s">
        <v>27</v>
      </c>
      <c r="F4940" s="264" t="s">
        <v>8013</v>
      </c>
      <c r="G4940" s="281" t="s">
        <v>8313</v>
      </c>
      <c r="H4940" s="264" t="str">
        <f>IFERROR(VLOOKUP(Table[[#This Row],[Activity Details of Assistance]],WHAT!E:F,2,FALSE),"")</f>
        <v># of HP sessions at community level</v>
      </c>
      <c r="I4940" s="264"/>
      <c r="J4940" s="291">
        <v>1209</v>
      </c>
      <c r="K4940" s="291" t="s">
        <v>8280</v>
      </c>
      <c r="L4940" s="291" t="s">
        <v>13</v>
      </c>
      <c r="M4940" s="292" t="s">
        <v>14</v>
      </c>
      <c r="N4940" s="291" t="s">
        <v>309</v>
      </c>
      <c r="O4940" s="291" t="s">
        <v>1606</v>
      </c>
      <c r="P4940" s="291" t="s">
        <v>6477</v>
      </c>
      <c r="Q4940" s="300">
        <v>44651</v>
      </c>
      <c r="R4940" s="300">
        <v>44896</v>
      </c>
      <c r="S4940" t="s">
        <v>8452</v>
      </c>
      <c r="T4940" s="291"/>
      <c r="U4940" s="291"/>
      <c r="V4940" s="291"/>
      <c r="W4940" s="291"/>
      <c r="X4940" s="292"/>
      <c r="Y4940" s="292" t="s">
        <v>8641</v>
      </c>
      <c r="Z4940" s="292" t="s">
        <v>8642</v>
      </c>
      <c r="AA4940" s="292" t="s">
        <v>8643</v>
      </c>
      <c r="AB4940" s="273" t="str">
        <f>_xlfn.IFNA(IF(Table[[#This Row],[Programme Partner]]&lt;&gt;Table[[#This Row],[Implementing Partner]],CONCATENATE(Table[[#This Row],[Programme Partner]],"-",Table[[#This Row],[Implementing Partner]]),Table[[#This Row],[Programme Partner]]),"")</f>
        <v>UNHCR-BRAC</v>
      </c>
    </row>
    <row r="4941" spans="1:28" ht="16.5" customHeight="1">
      <c r="A4941" s="183">
        <v>5391</v>
      </c>
      <c r="B4941" s="264" t="s">
        <v>5273</v>
      </c>
      <c r="C4941" s="265" t="s">
        <v>5033</v>
      </c>
      <c r="D4941" s="266" t="s">
        <v>5273</v>
      </c>
      <c r="E4941" s="264" t="s">
        <v>27</v>
      </c>
      <c r="F4941" s="264" t="s">
        <v>8013</v>
      </c>
      <c r="G4941" s="281" t="s">
        <v>8314</v>
      </c>
      <c r="H4941" s="264" t="str">
        <f>IFERROR(VLOOKUP(Table[[#This Row],[Activity Details of Assistance]],WHAT!E:F,2,FALSE),"")</f>
        <v># of HP sessions at HH level</v>
      </c>
      <c r="I4941" s="264"/>
      <c r="J4941" s="289">
        <v>3464</v>
      </c>
      <c r="K4941" s="289" t="s">
        <v>8280</v>
      </c>
      <c r="L4941" s="289" t="s">
        <v>13</v>
      </c>
      <c r="M4941" s="290" t="s">
        <v>14</v>
      </c>
      <c r="N4941" s="289" t="s">
        <v>309</v>
      </c>
      <c r="O4941" s="289" t="s">
        <v>1606</v>
      </c>
      <c r="P4941" s="289" t="s">
        <v>6477</v>
      </c>
      <c r="Q4941" s="299">
        <v>44651</v>
      </c>
      <c r="R4941" s="299">
        <v>44896</v>
      </c>
      <c r="S4941" t="s">
        <v>8452</v>
      </c>
      <c r="T4941" s="289"/>
      <c r="U4941" s="289"/>
      <c r="V4941" s="289"/>
      <c r="W4941" s="289"/>
      <c r="X4941" s="290"/>
      <c r="Y4941" s="290" t="s">
        <v>8641</v>
      </c>
      <c r="Z4941" s="290" t="s">
        <v>8642</v>
      </c>
      <c r="AA4941" s="290" t="s">
        <v>8643</v>
      </c>
      <c r="AB4941" s="273" t="str">
        <f>_xlfn.IFNA(IF(Table[[#This Row],[Programme Partner]]&lt;&gt;Table[[#This Row],[Implementing Partner]],CONCATENATE(Table[[#This Row],[Programme Partner]],"-",Table[[#This Row],[Implementing Partner]]),Table[[#This Row],[Programme Partner]]),"")</f>
        <v>UNHCR-BRAC</v>
      </c>
    </row>
    <row r="4942" spans="1:28" ht="16.5" customHeight="1">
      <c r="A4942" s="183">
        <v>5392</v>
      </c>
      <c r="B4942" s="264" t="s">
        <v>5273</v>
      </c>
      <c r="C4942" s="265" t="s">
        <v>5033</v>
      </c>
      <c r="D4942" s="266" t="s">
        <v>5273</v>
      </c>
      <c r="E4942" s="264" t="s">
        <v>27</v>
      </c>
      <c r="F4942" s="264" t="s">
        <v>8013</v>
      </c>
      <c r="G4942" t="s">
        <v>8019</v>
      </c>
      <c r="H4942" s="264" t="str">
        <f>IFERROR(VLOOKUP(Table[[#This Row],[Activity Details of Assistance]],WHAT!E:F,2,FALSE),"")</f>
        <v>N/A</v>
      </c>
      <c r="I4942" s="264"/>
      <c r="J4942" s="291">
        <v>10</v>
      </c>
      <c r="K4942" s="291" t="s">
        <v>8280</v>
      </c>
      <c r="L4942" s="291" t="s">
        <v>13</v>
      </c>
      <c r="M4942" s="292" t="s">
        <v>14</v>
      </c>
      <c r="N4942" s="291" t="s">
        <v>309</v>
      </c>
      <c r="O4942" s="291" t="s">
        <v>1606</v>
      </c>
      <c r="P4942" s="291" t="s">
        <v>6477</v>
      </c>
      <c r="Q4942" s="300">
        <v>44651</v>
      </c>
      <c r="R4942" s="300">
        <v>44896</v>
      </c>
      <c r="S4942" t="s">
        <v>8452</v>
      </c>
      <c r="T4942" s="291"/>
      <c r="U4942" s="291"/>
      <c r="V4942" s="291"/>
      <c r="W4942" s="291"/>
      <c r="X4942" s="292"/>
      <c r="Y4942" s="292" t="s">
        <v>8641</v>
      </c>
      <c r="Z4942" s="292" t="s">
        <v>8642</v>
      </c>
      <c r="AA4942" s="292" t="s">
        <v>8643</v>
      </c>
      <c r="AB4942" s="273" t="str">
        <f>_xlfn.IFNA(IF(Table[[#This Row],[Programme Partner]]&lt;&gt;Table[[#This Row],[Implementing Partner]],CONCATENATE(Table[[#This Row],[Programme Partner]],"-",Table[[#This Row],[Implementing Partner]]),Table[[#This Row],[Programme Partner]]),"")</f>
        <v>UNHCR-BRAC</v>
      </c>
    </row>
    <row r="4943" spans="1:28" ht="16.5" customHeight="1">
      <c r="A4943" s="183">
        <v>5393</v>
      </c>
      <c r="B4943" s="264" t="s">
        <v>5273</v>
      </c>
      <c r="C4943" s="265" t="s">
        <v>5033</v>
      </c>
      <c r="D4943" s="266" t="s">
        <v>5273</v>
      </c>
      <c r="E4943" s="264" t="s">
        <v>27</v>
      </c>
      <c r="F4943" s="264" t="s">
        <v>8014</v>
      </c>
      <c r="G4943" s="281" t="s">
        <v>8358</v>
      </c>
      <c r="H4943" s="264" t="str">
        <f>IFERROR(VLOOKUP(Table[[#This Row],[Activity Details of Assistance]],WHAT!E:F,2,FALSE),"")</f>
        <v># of campaign per camp </v>
      </c>
      <c r="I4943" s="264"/>
      <c r="J4943" s="289">
        <v>1</v>
      </c>
      <c r="K4943" s="289" t="s">
        <v>8280</v>
      </c>
      <c r="L4943" s="289" t="s">
        <v>13</v>
      </c>
      <c r="M4943" s="290" t="s">
        <v>14</v>
      </c>
      <c r="N4943" s="289" t="s">
        <v>309</v>
      </c>
      <c r="O4943" s="289" t="s">
        <v>1606</v>
      </c>
      <c r="P4943" s="289" t="s">
        <v>6477</v>
      </c>
      <c r="Q4943" s="299">
        <v>44651</v>
      </c>
      <c r="R4943" s="299">
        <v>44896</v>
      </c>
      <c r="S4943" t="s">
        <v>8452</v>
      </c>
      <c r="T4943" s="289"/>
      <c r="U4943" s="289"/>
      <c r="V4943" s="289"/>
      <c r="W4943" s="289"/>
      <c r="X4943" s="290"/>
      <c r="Y4943" s="290" t="s">
        <v>8641</v>
      </c>
      <c r="Z4943" s="290" t="s">
        <v>8642</v>
      </c>
      <c r="AA4943" s="290" t="s">
        <v>8643</v>
      </c>
      <c r="AB4943" s="273" t="str">
        <f>_xlfn.IFNA(IF(Table[[#This Row],[Programme Partner]]&lt;&gt;Table[[#This Row],[Implementing Partner]],CONCATENATE(Table[[#This Row],[Programme Partner]],"-",Table[[#This Row],[Implementing Partner]]),Table[[#This Row],[Programme Partner]]),"")</f>
        <v>UNHCR-BRAC</v>
      </c>
    </row>
    <row r="4944" spans="1:28" ht="16.5" customHeight="1">
      <c r="A4944" s="183">
        <v>5394</v>
      </c>
      <c r="B4944" s="264" t="s">
        <v>5273</v>
      </c>
      <c r="C4944" s="265" t="s">
        <v>5033</v>
      </c>
      <c r="D4944" s="266" t="s">
        <v>5273</v>
      </c>
      <c r="E4944" s="264" t="s">
        <v>27</v>
      </c>
      <c r="F4944" s="264" t="s">
        <v>8014</v>
      </c>
      <c r="G4944" s="281" t="s">
        <v>8361</v>
      </c>
      <c r="H4944" s="264" t="str">
        <f>IFERROR(VLOOKUP(Table[[#This Row],[Activity Details of Assistance]],WHAT!E:F,2,FALSE),"")</f>
        <v># of plant</v>
      </c>
      <c r="I4944" s="264"/>
      <c r="J4944" s="291">
        <v>1</v>
      </c>
      <c r="K4944" s="291" t="s">
        <v>8280</v>
      </c>
      <c r="L4944" s="291" t="s">
        <v>13</v>
      </c>
      <c r="M4944" s="292" t="s">
        <v>14</v>
      </c>
      <c r="N4944" s="291" t="s">
        <v>309</v>
      </c>
      <c r="O4944" s="291" t="s">
        <v>1606</v>
      </c>
      <c r="P4944" s="291" t="s">
        <v>6477</v>
      </c>
      <c r="Q4944" s="300">
        <v>44651</v>
      </c>
      <c r="R4944" s="300">
        <v>44896</v>
      </c>
      <c r="S4944" t="s">
        <v>8452</v>
      </c>
      <c r="T4944" s="291"/>
      <c r="U4944" s="291"/>
      <c r="V4944" s="291"/>
      <c r="W4944" s="291"/>
      <c r="X4944" s="292"/>
      <c r="Y4944" s="292" t="s">
        <v>8641</v>
      </c>
      <c r="Z4944" s="292" t="s">
        <v>8642</v>
      </c>
      <c r="AA4944" s="292" t="s">
        <v>8643</v>
      </c>
      <c r="AB4944" s="273" t="str">
        <f>_xlfn.IFNA(IF(Table[[#This Row],[Programme Partner]]&lt;&gt;Table[[#This Row],[Implementing Partner]],CONCATENATE(Table[[#This Row],[Programme Partner]],"-",Table[[#This Row],[Implementing Partner]]),Table[[#This Row],[Programme Partner]]),"")</f>
        <v>UNHCR-BRAC</v>
      </c>
    </row>
    <row r="4945" spans="1:28" ht="16.5" customHeight="1">
      <c r="A4945" s="183">
        <v>5395</v>
      </c>
      <c r="B4945" s="264" t="s">
        <v>5273</v>
      </c>
      <c r="C4945" s="265" t="s">
        <v>5033</v>
      </c>
      <c r="D4945" s="266" t="s">
        <v>5273</v>
      </c>
      <c r="E4945" s="264" t="s">
        <v>27</v>
      </c>
      <c r="F4945" s="264" t="s">
        <v>8011</v>
      </c>
      <c r="G4945" s="281" t="s">
        <v>8584</v>
      </c>
      <c r="H4945" s="264" t="str">
        <f>IFERROR(VLOOKUP(Table[[#This Row],[Activity Details of Assistance]],WHAT!E:F,2,FALSE),"")</f>
        <v># of tube well</v>
      </c>
      <c r="I4945" s="264"/>
      <c r="J4945" s="289">
        <v>185</v>
      </c>
      <c r="K4945" s="289" t="s">
        <v>8280</v>
      </c>
      <c r="L4945" s="289" t="s">
        <v>13</v>
      </c>
      <c r="M4945" s="290" t="s">
        <v>14</v>
      </c>
      <c r="N4945" s="289" t="s">
        <v>309</v>
      </c>
      <c r="O4945" s="289" t="s">
        <v>1606</v>
      </c>
      <c r="P4945" s="289" t="s">
        <v>6478</v>
      </c>
      <c r="Q4945" s="299">
        <v>44651</v>
      </c>
      <c r="R4945" s="299">
        <v>44896</v>
      </c>
      <c r="S4945" t="s">
        <v>8452</v>
      </c>
      <c r="T4945" s="289"/>
      <c r="U4945" s="289"/>
      <c r="V4945" s="289"/>
      <c r="W4945" s="289"/>
      <c r="X4945" s="290"/>
      <c r="Y4945" s="290" t="s">
        <v>8641</v>
      </c>
      <c r="Z4945" s="290" t="s">
        <v>8642</v>
      </c>
      <c r="AA4945" s="290" t="s">
        <v>8643</v>
      </c>
      <c r="AB4945" s="273" t="str">
        <f>_xlfn.IFNA(IF(Table[[#This Row],[Programme Partner]]&lt;&gt;Table[[#This Row],[Implementing Partner]],CONCATENATE(Table[[#This Row],[Programme Partner]],"-",Table[[#This Row],[Implementing Partner]]),Table[[#This Row],[Programme Partner]]),"")</f>
        <v>UNHCR-BRAC</v>
      </c>
    </row>
    <row r="4946" spans="1:28" ht="16.5" customHeight="1">
      <c r="A4946" s="183">
        <v>5396</v>
      </c>
      <c r="B4946" s="264" t="s">
        <v>5273</v>
      </c>
      <c r="C4946" s="265" t="s">
        <v>5033</v>
      </c>
      <c r="D4946" s="266" t="s">
        <v>5273</v>
      </c>
      <c r="E4946" s="264" t="s">
        <v>27</v>
      </c>
      <c r="F4946" s="264" t="s">
        <v>8011</v>
      </c>
      <c r="G4946" s="281" t="s">
        <v>8355</v>
      </c>
      <c r="H4946" s="264" t="str">
        <f>IFERROR(VLOOKUP(Table[[#This Row],[Activity Details of Assistance]],WHAT!E:F,2,FALSE),"")</f>
        <v># of water network</v>
      </c>
      <c r="I4946" s="264"/>
      <c r="J4946" s="291">
        <v>4</v>
      </c>
      <c r="K4946" s="291" t="s">
        <v>8280</v>
      </c>
      <c r="L4946" s="291" t="s">
        <v>13</v>
      </c>
      <c r="M4946" s="292" t="s">
        <v>14</v>
      </c>
      <c r="N4946" s="291" t="s">
        <v>309</v>
      </c>
      <c r="O4946" s="291" t="s">
        <v>1606</v>
      </c>
      <c r="P4946" s="291" t="s">
        <v>6478</v>
      </c>
      <c r="Q4946" s="300">
        <v>44651</v>
      </c>
      <c r="R4946" s="300">
        <v>44896</v>
      </c>
      <c r="S4946" t="s">
        <v>8452</v>
      </c>
      <c r="T4946" s="291"/>
      <c r="U4946" s="291"/>
      <c r="V4946" s="291"/>
      <c r="W4946" s="291"/>
      <c r="X4946" s="292"/>
      <c r="Y4946" s="292" t="s">
        <v>8641</v>
      </c>
      <c r="Z4946" s="292" t="s">
        <v>8642</v>
      </c>
      <c r="AA4946" s="292" t="s">
        <v>8643</v>
      </c>
      <c r="AB4946" s="273" t="str">
        <f>_xlfn.IFNA(IF(Table[[#This Row],[Programme Partner]]&lt;&gt;Table[[#This Row],[Implementing Partner]],CONCATENATE(Table[[#This Row],[Programme Partner]],"-",Table[[#This Row],[Implementing Partner]]),Table[[#This Row],[Programme Partner]]),"")</f>
        <v>UNHCR-BRAC</v>
      </c>
    </row>
    <row r="4947" spans="1:28" ht="16.5" customHeight="1">
      <c r="A4947" s="183">
        <v>5397</v>
      </c>
      <c r="B4947" s="264" t="s">
        <v>5273</v>
      </c>
      <c r="C4947" s="265" t="s">
        <v>5033</v>
      </c>
      <c r="D4947" s="266" t="s">
        <v>5273</v>
      </c>
      <c r="E4947" s="264" t="s">
        <v>27</v>
      </c>
      <c r="F4947" s="264" t="s">
        <v>8011</v>
      </c>
      <c r="G4947" s="281" t="s">
        <v>8584</v>
      </c>
      <c r="H4947" s="264" t="str">
        <f>IFERROR(VLOOKUP(Table[[#This Row],[Activity Details of Assistance]],WHAT!E:F,2,FALSE),"")</f>
        <v># of tube well</v>
      </c>
      <c r="I4947" s="264"/>
      <c r="J4947" s="289">
        <v>33</v>
      </c>
      <c r="K4947" s="289" t="s">
        <v>8280</v>
      </c>
      <c r="L4947" s="289" t="s">
        <v>13</v>
      </c>
      <c r="M4947" s="290" t="s">
        <v>14</v>
      </c>
      <c r="N4947" s="289" t="s">
        <v>309</v>
      </c>
      <c r="O4947" s="289" t="s">
        <v>1606</v>
      </c>
      <c r="P4947" s="289" t="s">
        <v>6478</v>
      </c>
      <c r="Q4947" s="299">
        <v>44651</v>
      </c>
      <c r="R4947" s="299">
        <v>44896</v>
      </c>
      <c r="S4947" t="s">
        <v>8452</v>
      </c>
      <c r="T4947" s="289"/>
      <c r="U4947" s="289"/>
      <c r="V4947" s="289"/>
      <c r="W4947" s="289"/>
      <c r="X4947" s="290"/>
      <c r="Y4947" s="290" t="s">
        <v>8641</v>
      </c>
      <c r="Z4947" s="290" t="s">
        <v>8642</v>
      </c>
      <c r="AA4947" s="290" t="s">
        <v>8643</v>
      </c>
      <c r="AB4947" s="273" t="str">
        <f>_xlfn.IFNA(IF(Table[[#This Row],[Programme Partner]]&lt;&gt;Table[[#This Row],[Implementing Partner]],CONCATENATE(Table[[#This Row],[Programme Partner]],"-",Table[[#This Row],[Implementing Partner]]),Table[[#This Row],[Programme Partner]]),"")</f>
        <v>UNHCR-BRAC</v>
      </c>
    </row>
    <row r="4948" spans="1:28" ht="16.5" customHeight="1">
      <c r="A4948" s="183">
        <v>5398</v>
      </c>
      <c r="B4948" s="264" t="s">
        <v>5273</v>
      </c>
      <c r="C4948" s="265" t="s">
        <v>5033</v>
      </c>
      <c r="D4948" s="266" t="s">
        <v>5273</v>
      </c>
      <c r="E4948" s="264" t="s">
        <v>27</v>
      </c>
      <c r="F4948" s="264" t="s">
        <v>8012</v>
      </c>
      <c r="G4948" s="281" t="s">
        <v>8359</v>
      </c>
      <c r="H4948" s="264" t="str">
        <f>IFERROR(VLOOKUP(Table[[#This Row],[Activity Details of Assistance]],WHAT!E:F,2,FALSE),"")</f>
        <v># of FSM Site</v>
      </c>
      <c r="I4948" s="264"/>
      <c r="J4948" s="291">
        <v>4</v>
      </c>
      <c r="K4948" s="291" t="s">
        <v>8280</v>
      </c>
      <c r="L4948" s="291" t="s">
        <v>13</v>
      </c>
      <c r="M4948" s="292" t="s">
        <v>14</v>
      </c>
      <c r="N4948" s="291" t="s">
        <v>309</v>
      </c>
      <c r="O4948" s="291" t="s">
        <v>1606</v>
      </c>
      <c r="P4948" s="291" t="s">
        <v>6478</v>
      </c>
      <c r="Q4948" s="300">
        <v>44651</v>
      </c>
      <c r="R4948" s="300">
        <v>44896</v>
      </c>
      <c r="S4948" t="s">
        <v>8452</v>
      </c>
      <c r="T4948" s="291"/>
      <c r="U4948" s="291"/>
      <c r="V4948" s="291"/>
      <c r="W4948" s="291"/>
      <c r="X4948" s="292"/>
      <c r="Y4948" s="292" t="s">
        <v>8641</v>
      </c>
      <c r="Z4948" s="292" t="s">
        <v>8642</v>
      </c>
      <c r="AA4948" s="292" t="s">
        <v>8643</v>
      </c>
      <c r="AB4948" s="273" t="str">
        <f>_xlfn.IFNA(IF(Table[[#This Row],[Programme Partner]]&lt;&gt;Table[[#This Row],[Implementing Partner]],CONCATENATE(Table[[#This Row],[Programme Partner]],"-",Table[[#This Row],[Implementing Partner]]),Table[[#This Row],[Programme Partner]]),"")</f>
        <v>UNHCR-BRAC</v>
      </c>
    </row>
    <row r="4949" spans="1:28" ht="16.5" customHeight="1">
      <c r="A4949" s="183">
        <v>5399</v>
      </c>
      <c r="B4949" s="264" t="s">
        <v>5273</v>
      </c>
      <c r="C4949" s="265" t="s">
        <v>5033</v>
      </c>
      <c r="D4949" s="266" t="s">
        <v>5273</v>
      </c>
      <c r="E4949" s="264" t="s">
        <v>27</v>
      </c>
      <c r="F4949" s="264" t="s">
        <v>8012</v>
      </c>
      <c r="G4949" s="281" t="s">
        <v>8356</v>
      </c>
      <c r="H4949" s="264" t="str">
        <f>IFERROR(VLOOKUP(Table[[#This Row],[Activity Details of Assistance]],WHAT!E:F,2,FALSE),"")</f>
        <v># of FSM Site</v>
      </c>
      <c r="I4949" s="264"/>
      <c r="J4949" s="289">
        <v>2</v>
      </c>
      <c r="K4949" s="289" t="s">
        <v>8280</v>
      </c>
      <c r="L4949" s="289" t="s">
        <v>13</v>
      </c>
      <c r="M4949" s="290" t="s">
        <v>14</v>
      </c>
      <c r="N4949" s="289" t="s">
        <v>309</v>
      </c>
      <c r="O4949" s="289" t="s">
        <v>1606</v>
      </c>
      <c r="P4949" s="289" t="s">
        <v>6478</v>
      </c>
      <c r="Q4949" s="299">
        <v>44651</v>
      </c>
      <c r="R4949" s="299">
        <v>44896</v>
      </c>
      <c r="S4949" t="s">
        <v>8452</v>
      </c>
      <c r="T4949" s="289"/>
      <c r="U4949" s="289"/>
      <c r="V4949" s="289"/>
      <c r="W4949" s="289"/>
      <c r="X4949" s="290"/>
      <c r="Y4949" s="290" t="s">
        <v>8641</v>
      </c>
      <c r="Z4949" s="290" t="s">
        <v>8642</v>
      </c>
      <c r="AA4949" s="290" t="s">
        <v>8643</v>
      </c>
      <c r="AB4949" s="273" t="str">
        <f>_xlfn.IFNA(IF(Table[[#This Row],[Programme Partner]]&lt;&gt;Table[[#This Row],[Implementing Partner]],CONCATENATE(Table[[#This Row],[Programme Partner]],"-",Table[[#This Row],[Implementing Partner]]),Table[[#This Row],[Programme Partner]]),"")</f>
        <v>UNHCR-BRAC</v>
      </c>
    </row>
    <row r="4950" spans="1:28" ht="16.5" customHeight="1">
      <c r="A4950" s="183">
        <v>5400</v>
      </c>
      <c r="B4950" s="264" t="s">
        <v>5273</v>
      </c>
      <c r="C4950" s="265" t="s">
        <v>5033</v>
      </c>
      <c r="D4950" s="266" t="s">
        <v>5273</v>
      </c>
      <c r="E4950" s="264" t="s">
        <v>27</v>
      </c>
      <c r="F4950" s="264" t="s">
        <v>8012</v>
      </c>
      <c r="G4950" s="281" t="s">
        <v>8586</v>
      </c>
      <c r="H4950" s="264" t="str">
        <f>IFERROR(VLOOKUP(Table[[#This Row],[Activity Details of Assistance]],WHAT!E:F,2,FALSE),"")</f>
        <v># of door</v>
      </c>
      <c r="I4950" s="264"/>
      <c r="J4950" s="291">
        <v>109</v>
      </c>
      <c r="K4950" s="291" t="s">
        <v>8280</v>
      </c>
      <c r="L4950" s="291" t="s">
        <v>13</v>
      </c>
      <c r="M4950" s="292" t="s">
        <v>14</v>
      </c>
      <c r="N4950" s="291" t="s">
        <v>309</v>
      </c>
      <c r="O4950" s="291" t="s">
        <v>1606</v>
      </c>
      <c r="P4950" s="291" t="s">
        <v>6478</v>
      </c>
      <c r="Q4950" s="300">
        <v>44651</v>
      </c>
      <c r="R4950" s="300">
        <v>44896</v>
      </c>
      <c r="S4950" t="s">
        <v>8452</v>
      </c>
      <c r="T4950" s="291"/>
      <c r="U4950" s="291"/>
      <c r="V4950" s="291"/>
      <c r="W4950" s="291"/>
      <c r="X4950" s="292"/>
      <c r="Y4950" s="292" t="s">
        <v>8641</v>
      </c>
      <c r="Z4950" s="292" t="s">
        <v>8642</v>
      </c>
      <c r="AA4950" s="292" t="s">
        <v>8643</v>
      </c>
      <c r="AB4950" s="273" t="str">
        <f>_xlfn.IFNA(IF(Table[[#This Row],[Programme Partner]]&lt;&gt;Table[[#This Row],[Implementing Partner]],CONCATENATE(Table[[#This Row],[Programme Partner]],"-",Table[[#This Row],[Implementing Partner]]),Table[[#This Row],[Programme Partner]]),"")</f>
        <v>UNHCR-BRAC</v>
      </c>
    </row>
    <row r="4951" spans="1:28" ht="16.5" customHeight="1">
      <c r="A4951" s="183">
        <v>5401</v>
      </c>
      <c r="B4951" s="264" t="s">
        <v>5273</v>
      </c>
      <c r="C4951" s="265" t="s">
        <v>5033</v>
      </c>
      <c r="D4951" s="266" t="s">
        <v>5273</v>
      </c>
      <c r="E4951" s="264" t="s">
        <v>27</v>
      </c>
      <c r="F4951" s="264" t="s">
        <v>8012</v>
      </c>
      <c r="G4951" s="281" t="s">
        <v>8357</v>
      </c>
      <c r="H4951" s="264" t="str">
        <f>IFERROR(VLOOKUP(Table[[#This Row],[Activity Details of Assistance]],WHAT!E:F,2,FALSE),"")</f>
        <v># of door</v>
      </c>
      <c r="I4951" s="264"/>
      <c r="J4951" s="289">
        <v>272</v>
      </c>
      <c r="K4951" s="289" t="s">
        <v>8280</v>
      </c>
      <c r="L4951" s="289" t="s">
        <v>13</v>
      </c>
      <c r="M4951" s="290" t="s">
        <v>14</v>
      </c>
      <c r="N4951" s="289" t="s">
        <v>309</v>
      </c>
      <c r="O4951" s="289" t="s">
        <v>1606</v>
      </c>
      <c r="P4951" s="289" t="s">
        <v>6478</v>
      </c>
      <c r="Q4951" s="299">
        <v>44651</v>
      </c>
      <c r="R4951" s="299">
        <v>44896</v>
      </c>
      <c r="S4951" t="s">
        <v>8452</v>
      </c>
      <c r="T4951" s="289"/>
      <c r="U4951" s="289"/>
      <c r="V4951" s="289"/>
      <c r="W4951" s="289"/>
      <c r="X4951" s="290"/>
      <c r="Y4951" s="290" t="s">
        <v>8641</v>
      </c>
      <c r="Z4951" s="290" t="s">
        <v>8642</v>
      </c>
      <c r="AA4951" s="290" t="s">
        <v>8643</v>
      </c>
      <c r="AB4951" s="273" t="str">
        <f>_xlfn.IFNA(IF(Table[[#This Row],[Programme Partner]]&lt;&gt;Table[[#This Row],[Implementing Partner]],CONCATENATE(Table[[#This Row],[Programme Partner]],"-",Table[[#This Row],[Implementing Partner]]),Table[[#This Row],[Programme Partner]]),"")</f>
        <v>UNHCR-BRAC</v>
      </c>
    </row>
    <row r="4952" spans="1:28" ht="16.5" customHeight="1">
      <c r="A4952" s="183">
        <v>5402</v>
      </c>
      <c r="B4952" s="264" t="s">
        <v>5273</v>
      </c>
      <c r="C4952" s="265" t="s">
        <v>5033</v>
      </c>
      <c r="D4952" s="266" t="s">
        <v>5273</v>
      </c>
      <c r="E4952" s="264" t="s">
        <v>27</v>
      </c>
      <c r="F4952" s="264" t="s">
        <v>8013</v>
      </c>
      <c r="G4952" s="281" t="s">
        <v>8313</v>
      </c>
      <c r="H4952" s="264" t="str">
        <f>IFERROR(VLOOKUP(Table[[#This Row],[Activity Details of Assistance]],WHAT!E:F,2,FALSE),"")</f>
        <v># of HP sessions at community level</v>
      </c>
      <c r="I4952" s="264"/>
      <c r="J4952" s="291">
        <v>1468</v>
      </c>
      <c r="K4952" s="291" t="s">
        <v>8280</v>
      </c>
      <c r="L4952" s="291" t="s">
        <v>13</v>
      </c>
      <c r="M4952" s="292" t="s">
        <v>14</v>
      </c>
      <c r="N4952" s="291" t="s">
        <v>309</v>
      </c>
      <c r="O4952" s="291" t="s">
        <v>1606</v>
      </c>
      <c r="P4952" s="291" t="s">
        <v>6478</v>
      </c>
      <c r="Q4952" s="300">
        <v>44651</v>
      </c>
      <c r="R4952" s="300">
        <v>44896</v>
      </c>
      <c r="S4952" t="s">
        <v>8452</v>
      </c>
      <c r="T4952" s="291"/>
      <c r="U4952" s="291"/>
      <c r="V4952" s="291"/>
      <c r="W4952" s="291"/>
      <c r="X4952" s="292"/>
      <c r="Y4952" s="292" t="s">
        <v>8641</v>
      </c>
      <c r="Z4952" s="292" t="s">
        <v>8642</v>
      </c>
      <c r="AA4952" s="292" t="s">
        <v>8643</v>
      </c>
      <c r="AB4952" s="273" t="str">
        <f>_xlfn.IFNA(IF(Table[[#This Row],[Programme Partner]]&lt;&gt;Table[[#This Row],[Implementing Partner]],CONCATENATE(Table[[#This Row],[Programme Partner]],"-",Table[[#This Row],[Implementing Partner]]),Table[[#This Row],[Programme Partner]]),"")</f>
        <v>UNHCR-BRAC</v>
      </c>
    </row>
    <row r="4953" spans="1:28" ht="16.5" customHeight="1">
      <c r="A4953" s="183">
        <v>5403</v>
      </c>
      <c r="B4953" s="264" t="s">
        <v>5273</v>
      </c>
      <c r="C4953" s="265" t="s">
        <v>5033</v>
      </c>
      <c r="D4953" s="266" t="s">
        <v>5273</v>
      </c>
      <c r="E4953" s="264" t="s">
        <v>27</v>
      </c>
      <c r="F4953" s="264" t="s">
        <v>8013</v>
      </c>
      <c r="G4953" s="281" t="s">
        <v>8314</v>
      </c>
      <c r="H4953" s="264" t="str">
        <f>IFERROR(VLOOKUP(Table[[#This Row],[Activity Details of Assistance]],WHAT!E:F,2,FALSE),"")</f>
        <v># of HP sessions at HH level</v>
      </c>
      <c r="I4953" s="264"/>
      <c r="J4953" s="289">
        <v>4376</v>
      </c>
      <c r="K4953" s="289" t="s">
        <v>8280</v>
      </c>
      <c r="L4953" s="289" t="s">
        <v>13</v>
      </c>
      <c r="M4953" s="290" t="s">
        <v>14</v>
      </c>
      <c r="N4953" s="289" t="s">
        <v>309</v>
      </c>
      <c r="O4953" s="289" t="s">
        <v>1606</v>
      </c>
      <c r="P4953" s="289" t="s">
        <v>6478</v>
      </c>
      <c r="Q4953" s="299">
        <v>44651</v>
      </c>
      <c r="R4953" s="299">
        <v>44896</v>
      </c>
      <c r="S4953" t="s">
        <v>8452</v>
      </c>
      <c r="T4953" s="289"/>
      <c r="U4953" s="289"/>
      <c r="V4953" s="289"/>
      <c r="W4953" s="289"/>
      <c r="X4953" s="290"/>
      <c r="Y4953" s="290" t="s">
        <v>8641</v>
      </c>
      <c r="Z4953" s="290" t="s">
        <v>8642</v>
      </c>
      <c r="AA4953" s="290" t="s">
        <v>8643</v>
      </c>
      <c r="AB4953" s="273" t="str">
        <f>_xlfn.IFNA(IF(Table[[#This Row],[Programme Partner]]&lt;&gt;Table[[#This Row],[Implementing Partner]],CONCATENATE(Table[[#This Row],[Programme Partner]],"-",Table[[#This Row],[Implementing Partner]]),Table[[#This Row],[Programme Partner]]),"")</f>
        <v>UNHCR-BRAC</v>
      </c>
    </row>
    <row r="4954" spans="1:28" ht="16.5" customHeight="1">
      <c r="A4954" s="183">
        <v>5404</v>
      </c>
      <c r="B4954" s="264" t="s">
        <v>5273</v>
      </c>
      <c r="C4954" s="265" t="s">
        <v>5033</v>
      </c>
      <c r="D4954" s="266" t="s">
        <v>5273</v>
      </c>
      <c r="E4954" s="264" t="s">
        <v>27</v>
      </c>
      <c r="F4954" s="264" t="s">
        <v>8013</v>
      </c>
      <c r="G4954" s="281" t="s">
        <v>8315</v>
      </c>
      <c r="H4954" s="264" t="str">
        <f>IFERROR(VLOOKUP(Table[[#This Row],[Activity Details of Assistance]],WHAT!E:F,2,FALSE),"")</f>
        <v># of handwashing station</v>
      </c>
      <c r="I4954" s="264"/>
      <c r="J4954" s="291">
        <v>1</v>
      </c>
      <c r="K4954" s="291" t="s">
        <v>8280</v>
      </c>
      <c r="L4954" s="291" t="s">
        <v>13</v>
      </c>
      <c r="M4954" s="292" t="s">
        <v>14</v>
      </c>
      <c r="N4954" s="291" t="s">
        <v>309</v>
      </c>
      <c r="O4954" s="291" t="s">
        <v>1606</v>
      </c>
      <c r="P4954" s="291" t="s">
        <v>6478</v>
      </c>
      <c r="Q4954" s="300">
        <v>44651</v>
      </c>
      <c r="R4954" s="300">
        <v>44896</v>
      </c>
      <c r="S4954" t="s">
        <v>8452</v>
      </c>
      <c r="T4954" s="291"/>
      <c r="U4954" s="291"/>
      <c r="V4954" s="291"/>
      <c r="W4954" s="291"/>
      <c r="X4954" s="292"/>
      <c r="Y4954" s="292" t="s">
        <v>8641</v>
      </c>
      <c r="Z4954" s="292" t="s">
        <v>8642</v>
      </c>
      <c r="AA4954" s="292" t="s">
        <v>8643</v>
      </c>
      <c r="AB4954" s="273" t="str">
        <f>_xlfn.IFNA(IF(Table[[#This Row],[Programme Partner]]&lt;&gt;Table[[#This Row],[Implementing Partner]],CONCATENATE(Table[[#This Row],[Programme Partner]],"-",Table[[#This Row],[Implementing Partner]]),Table[[#This Row],[Programme Partner]]),"")</f>
        <v>UNHCR-BRAC</v>
      </c>
    </row>
    <row r="4955" spans="1:28" ht="16.5" customHeight="1">
      <c r="A4955" s="183">
        <v>5405</v>
      </c>
      <c r="B4955" s="264" t="s">
        <v>5273</v>
      </c>
      <c r="C4955" s="265" t="s">
        <v>5033</v>
      </c>
      <c r="D4955" s="266" t="s">
        <v>5273</v>
      </c>
      <c r="E4955" s="264" t="s">
        <v>27</v>
      </c>
      <c r="F4955" s="264" t="s">
        <v>8013</v>
      </c>
      <c r="G4955" t="s">
        <v>8019</v>
      </c>
      <c r="H4955" s="264" t="str">
        <f>IFERROR(VLOOKUP(Table[[#This Row],[Activity Details of Assistance]],WHAT!E:F,2,FALSE),"")</f>
        <v>N/A</v>
      </c>
      <c r="I4955" s="264"/>
      <c r="J4955" s="289">
        <v>14</v>
      </c>
      <c r="K4955" s="289" t="s">
        <v>8280</v>
      </c>
      <c r="L4955" s="289" t="s">
        <v>13</v>
      </c>
      <c r="M4955" s="290" t="s">
        <v>14</v>
      </c>
      <c r="N4955" s="289" t="s">
        <v>309</v>
      </c>
      <c r="O4955" s="289" t="s">
        <v>1606</v>
      </c>
      <c r="P4955" s="289" t="s">
        <v>6478</v>
      </c>
      <c r="Q4955" s="299">
        <v>44651</v>
      </c>
      <c r="R4955" s="299">
        <v>44896</v>
      </c>
      <c r="S4955" t="s">
        <v>8452</v>
      </c>
      <c r="T4955" s="289"/>
      <c r="U4955" s="289"/>
      <c r="V4955" s="289"/>
      <c r="W4955" s="289"/>
      <c r="X4955" s="290"/>
      <c r="Y4955" s="290" t="s">
        <v>8641</v>
      </c>
      <c r="Z4955" s="290" t="s">
        <v>8642</v>
      </c>
      <c r="AA4955" s="290" t="s">
        <v>8643</v>
      </c>
      <c r="AB4955" s="273" t="str">
        <f>_xlfn.IFNA(IF(Table[[#This Row],[Programme Partner]]&lt;&gt;Table[[#This Row],[Implementing Partner]],CONCATENATE(Table[[#This Row],[Programme Partner]],"-",Table[[#This Row],[Implementing Partner]]),Table[[#This Row],[Programme Partner]]),"")</f>
        <v>UNHCR-BRAC</v>
      </c>
    </row>
    <row r="4956" spans="1:28" ht="16.5" customHeight="1">
      <c r="A4956" s="183">
        <v>5406</v>
      </c>
      <c r="B4956" s="264" t="s">
        <v>5273</v>
      </c>
      <c r="C4956" s="265" t="s">
        <v>5033</v>
      </c>
      <c r="D4956" s="266" t="s">
        <v>5273</v>
      </c>
      <c r="E4956" s="264" t="s">
        <v>27</v>
      </c>
      <c r="F4956" s="264" t="s">
        <v>8014</v>
      </c>
      <c r="G4956" s="281" t="s">
        <v>8358</v>
      </c>
      <c r="H4956" s="264" t="str">
        <f>IFERROR(VLOOKUP(Table[[#This Row],[Activity Details of Assistance]],WHAT!E:F,2,FALSE),"")</f>
        <v># of campaign per camp </v>
      </c>
      <c r="I4956" s="264"/>
      <c r="J4956" s="291">
        <v>1</v>
      </c>
      <c r="K4956" s="291" t="s">
        <v>8280</v>
      </c>
      <c r="L4956" s="291" t="s">
        <v>13</v>
      </c>
      <c r="M4956" s="292" t="s">
        <v>14</v>
      </c>
      <c r="N4956" s="291" t="s">
        <v>309</v>
      </c>
      <c r="O4956" s="291" t="s">
        <v>1606</v>
      </c>
      <c r="P4956" s="291" t="s">
        <v>6478</v>
      </c>
      <c r="Q4956" s="300">
        <v>44651</v>
      </c>
      <c r="R4956" s="300">
        <v>44896</v>
      </c>
      <c r="S4956" t="s">
        <v>8452</v>
      </c>
      <c r="T4956" s="291"/>
      <c r="U4956" s="291"/>
      <c r="V4956" s="291"/>
      <c r="W4956" s="291"/>
      <c r="X4956" s="292"/>
      <c r="Y4956" s="292" t="s">
        <v>8641</v>
      </c>
      <c r="Z4956" s="292" t="s">
        <v>8642</v>
      </c>
      <c r="AA4956" s="292" t="s">
        <v>8643</v>
      </c>
      <c r="AB4956" s="273" t="str">
        <f>_xlfn.IFNA(IF(Table[[#This Row],[Programme Partner]]&lt;&gt;Table[[#This Row],[Implementing Partner]],CONCATENATE(Table[[#This Row],[Programme Partner]],"-",Table[[#This Row],[Implementing Partner]]),Table[[#This Row],[Programme Partner]]),"")</f>
        <v>UNHCR-BRAC</v>
      </c>
    </row>
    <row r="4957" spans="1:28" ht="16.5" customHeight="1">
      <c r="A4957" s="183">
        <v>5407</v>
      </c>
      <c r="B4957" s="264" t="s">
        <v>5273</v>
      </c>
      <c r="C4957" s="265" t="s">
        <v>5033</v>
      </c>
      <c r="D4957" s="266" t="s">
        <v>5273</v>
      </c>
      <c r="E4957" s="264" t="s">
        <v>27</v>
      </c>
      <c r="F4957" s="264" t="s">
        <v>8014</v>
      </c>
      <c r="G4957" s="281" t="s">
        <v>8361</v>
      </c>
      <c r="H4957" s="264" t="str">
        <f>IFERROR(VLOOKUP(Table[[#This Row],[Activity Details of Assistance]],WHAT!E:F,2,FALSE),"")</f>
        <v># of plant</v>
      </c>
      <c r="I4957" s="264"/>
      <c r="J4957" s="289">
        <v>1</v>
      </c>
      <c r="K4957" s="289" t="s">
        <v>8280</v>
      </c>
      <c r="L4957" s="289" t="s">
        <v>13</v>
      </c>
      <c r="M4957" s="290" t="s">
        <v>14</v>
      </c>
      <c r="N4957" s="289" t="s">
        <v>309</v>
      </c>
      <c r="O4957" s="289" t="s">
        <v>1606</v>
      </c>
      <c r="P4957" s="289" t="s">
        <v>6478</v>
      </c>
      <c r="Q4957" s="299">
        <v>44651</v>
      </c>
      <c r="R4957" s="299">
        <v>44896</v>
      </c>
      <c r="S4957" t="s">
        <v>8452</v>
      </c>
      <c r="T4957" s="289"/>
      <c r="U4957" s="289"/>
      <c r="V4957" s="289"/>
      <c r="W4957" s="289"/>
      <c r="X4957" s="290"/>
      <c r="Y4957" s="290" t="s">
        <v>8641</v>
      </c>
      <c r="Z4957" s="290" t="s">
        <v>8642</v>
      </c>
      <c r="AA4957" s="290" t="s">
        <v>8643</v>
      </c>
      <c r="AB4957" s="273" t="str">
        <f>_xlfn.IFNA(IF(Table[[#This Row],[Programme Partner]]&lt;&gt;Table[[#This Row],[Implementing Partner]],CONCATENATE(Table[[#This Row],[Programme Partner]],"-",Table[[#This Row],[Implementing Partner]]),Table[[#This Row],[Programme Partner]]),"")</f>
        <v>UNHCR-BRAC</v>
      </c>
    </row>
    <row r="4958" spans="1:28" ht="16.5" customHeight="1">
      <c r="A4958" s="183">
        <v>5408</v>
      </c>
      <c r="B4958" s="264" t="s">
        <v>5273</v>
      </c>
      <c r="C4958" s="265" t="s">
        <v>5033</v>
      </c>
      <c r="D4958" s="266" t="s">
        <v>5273</v>
      </c>
      <c r="E4958" s="264" t="s">
        <v>27</v>
      </c>
      <c r="F4958" s="264" t="s">
        <v>8011</v>
      </c>
      <c r="G4958" s="281" t="s">
        <v>8584</v>
      </c>
      <c r="H4958" s="264" t="str">
        <f>IFERROR(VLOOKUP(Table[[#This Row],[Activity Details of Assistance]],WHAT!E:F,2,FALSE),"")</f>
        <v># of tube well</v>
      </c>
      <c r="I4958" s="264"/>
      <c r="J4958" s="291">
        <v>10</v>
      </c>
      <c r="K4958" s="291" t="s">
        <v>8280</v>
      </c>
      <c r="L4958" s="291" t="s">
        <v>13</v>
      </c>
      <c r="M4958" s="292" t="s">
        <v>14</v>
      </c>
      <c r="N4958" s="291" t="s">
        <v>309</v>
      </c>
      <c r="O4958" s="291" t="s">
        <v>1606</v>
      </c>
      <c r="P4958" s="291" t="s">
        <v>6397</v>
      </c>
      <c r="Q4958" s="300">
        <v>44651</v>
      </c>
      <c r="R4958" s="300">
        <v>44896</v>
      </c>
      <c r="S4958" t="s">
        <v>8452</v>
      </c>
      <c r="T4958" s="291"/>
      <c r="U4958" s="291"/>
      <c r="V4958" s="291"/>
      <c r="W4958" s="291"/>
      <c r="X4958" s="292"/>
      <c r="Y4958" s="292" t="s">
        <v>8641</v>
      </c>
      <c r="Z4958" s="292" t="s">
        <v>8642</v>
      </c>
      <c r="AA4958" s="292" t="s">
        <v>8643</v>
      </c>
      <c r="AB4958" s="273" t="str">
        <f>_xlfn.IFNA(IF(Table[[#This Row],[Programme Partner]]&lt;&gt;Table[[#This Row],[Implementing Partner]],CONCATENATE(Table[[#This Row],[Programme Partner]],"-",Table[[#This Row],[Implementing Partner]]),Table[[#This Row],[Programme Partner]]),"")</f>
        <v>UNHCR-BRAC</v>
      </c>
    </row>
    <row r="4959" spans="1:28" ht="16.5" customHeight="1">
      <c r="A4959" s="183">
        <v>5409</v>
      </c>
      <c r="B4959" s="264" t="s">
        <v>5273</v>
      </c>
      <c r="C4959" s="265" t="s">
        <v>5033</v>
      </c>
      <c r="D4959" s="266" t="s">
        <v>5273</v>
      </c>
      <c r="E4959" s="264" t="s">
        <v>27</v>
      </c>
      <c r="F4959" s="264" t="s">
        <v>8012</v>
      </c>
      <c r="G4959" s="281" t="s">
        <v>8359</v>
      </c>
      <c r="H4959" s="264" t="str">
        <f>IFERROR(VLOOKUP(Table[[#This Row],[Activity Details of Assistance]],WHAT!E:F,2,FALSE),"")</f>
        <v># of FSM Site</v>
      </c>
      <c r="I4959" s="264"/>
      <c r="J4959" s="289">
        <v>8</v>
      </c>
      <c r="K4959" s="289" t="s">
        <v>8280</v>
      </c>
      <c r="L4959" s="289" t="s">
        <v>13</v>
      </c>
      <c r="M4959" s="290" t="s">
        <v>14</v>
      </c>
      <c r="N4959" s="289" t="s">
        <v>309</v>
      </c>
      <c r="O4959" s="289" t="s">
        <v>1606</v>
      </c>
      <c r="P4959" s="289" t="s">
        <v>6397</v>
      </c>
      <c r="Q4959" s="299">
        <v>44651</v>
      </c>
      <c r="R4959" s="299">
        <v>44896</v>
      </c>
      <c r="S4959" t="s">
        <v>8452</v>
      </c>
      <c r="T4959" s="289"/>
      <c r="U4959" s="289"/>
      <c r="V4959" s="289"/>
      <c r="W4959" s="289"/>
      <c r="X4959" s="290"/>
      <c r="Y4959" s="290" t="s">
        <v>8641</v>
      </c>
      <c r="Z4959" s="290" t="s">
        <v>8642</v>
      </c>
      <c r="AA4959" s="290" t="s">
        <v>8643</v>
      </c>
      <c r="AB4959" s="273" t="str">
        <f>_xlfn.IFNA(IF(Table[[#This Row],[Programme Partner]]&lt;&gt;Table[[#This Row],[Implementing Partner]],CONCATENATE(Table[[#This Row],[Programme Partner]],"-",Table[[#This Row],[Implementing Partner]]),Table[[#This Row],[Programme Partner]]),"")</f>
        <v>UNHCR-BRAC</v>
      </c>
    </row>
    <row r="4960" spans="1:28" ht="16.5" customHeight="1">
      <c r="A4960" s="183">
        <v>5410</v>
      </c>
      <c r="B4960" s="264" t="s">
        <v>5273</v>
      </c>
      <c r="C4960" s="265" t="s">
        <v>5033</v>
      </c>
      <c r="D4960" s="266" t="s">
        <v>5273</v>
      </c>
      <c r="E4960" s="264" t="s">
        <v>27</v>
      </c>
      <c r="F4960" s="264" t="s">
        <v>8012</v>
      </c>
      <c r="G4960" s="281" t="s">
        <v>8586</v>
      </c>
      <c r="H4960" s="264" t="str">
        <f>IFERROR(VLOOKUP(Table[[#This Row],[Activity Details of Assistance]],WHAT!E:F,2,FALSE),"")</f>
        <v># of door</v>
      </c>
      <c r="I4960" s="264"/>
      <c r="J4960" s="291">
        <v>4</v>
      </c>
      <c r="K4960" s="291" t="s">
        <v>8280</v>
      </c>
      <c r="L4960" s="291" t="s">
        <v>13</v>
      </c>
      <c r="M4960" s="292" t="s">
        <v>14</v>
      </c>
      <c r="N4960" s="291" t="s">
        <v>309</v>
      </c>
      <c r="O4960" s="291" t="s">
        <v>1606</v>
      </c>
      <c r="P4960" s="291" t="s">
        <v>6397</v>
      </c>
      <c r="Q4960" s="300">
        <v>44651</v>
      </c>
      <c r="R4960" s="300">
        <v>44896</v>
      </c>
      <c r="S4960" t="s">
        <v>8452</v>
      </c>
      <c r="T4960" s="291"/>
      <c r="U4960" s="291"/>
      <c r="V4960" s="291"/>
      <c r="W4960" s="291"/>
      <c r="X4960" s="292"/>
      <c r="Y4960" s="292" t="s">
        <v>8641</v>
      </c>
      <c r="Z4960" s="292" t="s">
        <v>8642</v>
      </c>
      <c r="AA4960" s="292" t="s">
        <v>8643</v>
      </c>
      <c r="AB4960" s="273" t="str">
        <f>_xlfn.IFNA(IF(Table[[#This Row],[Programme Partner]]&lt;&gt;Table[[#This Row],[Implementing Partner]],CONCATENATE(Table[[#This Row],[Programme Partner]],"-",Table[[#This Row],[Implementing Partner]]),Table[[#This Row],[Programme Partner]]),"")</f>
        <v>UNHCR-BRAC</v>
      </c>
    </row>
    <row r="4961" spans="1:28" ht="16.5" customHeight="1">
      <c r="A4961" s="183">
        <v>5411</v>
      </c>
      <c r="B4961" s="264" t="s">
        <v>5273</v>
      </c>
      <c r="C4961" s="265" t="s">
        <v>5033</v>
      </c>
      <c r="D4961" s="266" t="s">
        <v>5273</v>
      </c>
      <c r="E4961" s="264" t="s">
        <v>27</v>
      </c>
      <c r="F4961" s="264" t="s">
        <v>8012</v>
      </c>
      <c r="G4961" s="281" t="s">
        <v>8357</v>
      </c>
      <c r="H4961" s="264" t="str">
        <f>IFERROR(VLOOKUP(Table[[#This Row],[Activity Details of Assistance]],WHAT!E:F,2,FALSE),"")</f>
        <v># of door</v>
      </c>
      <c r="I4961" s="264"/>
      <c r="J4961" s="289">
        <v>300</v>
      </c>
      <c r="K4961" s="289" t="s">
        <v>8280</v>
      </c>
      <c r="L4961" s="289" t="s">
        <v>13</v>
      </c>
      <c r="M4961" s="290" t="s">
        <v>14</v>
      </c>
      <c r="N4961" s="289" t="s">
        <v>309</v>
      </c>
      <c r="O4961" s="289" t="s">
        <v>1606</v>
      </c>
      <c r="P4961" s="289" t="s">
        <v>6397</v>
      </c>
      <c r="Q4961" s="299">
        <v>44651</v>
      </c>
      <c r="R4961" s="299">
        <v>44896</v>
      </c>
      <c r="S4961" t="s">
        <v>8452</v>
      </c>
      <c r="T4961" s="289"/>
      <c r="U4961" s="289"/>
      <c r="V4961" s="289"/>
      <c r="W4961" s="289"/>
      <c r="X4961" s="290"/>
      <c r="Y4961" s="290" t="s">
        <v>8641</v>
      </c>
      <c r="Z4961" s="290" t="s">
        <v>8642</v>
      </c>
      <c r="AA4961" s="290" t="s">
        <v>8643</v>
      </c>
      <c r="AB4961" s="273" t="str">
        <f>_xlfn.IFNA(IF(Table[[#This Row],[Programme Partner]]&lt;&gt;Table[[#This Row],[Implementing Partner]],CONCATENATE(Table[[#This Row],[Programme Partner]],"-",Table[[#This Row],[Implementing Partner]]),Table[[#This Row],[Programme Partner]]),"")</f>
        <v>UNHCR-BRAC</v>
      </c>
    </row>
    <row r="4962" spans="1:28" ht="16.5" customHeight="1">
      <c r="A4962" s="183">
        <v>5412</v>
      </c>
      <c r="B4962" s="264" t="s">
        <v>5273</v>
      </c>
      <c r="C4962" s="265" t="s">
        <v>5033</v>
      </c>
      <c r="D4962" s="266" t="s">
        <v>5273</v>
      </c>
      <c r="E4962" s="264" t="s">
        <v>27</v>
      </c>
      <c r="F4962" s="264" t="s">
        <v>8013</v>
      </c>
      <c r="G4962" s="281" t="s">
        <v>8313</v>
      </c>
      <c r="H4962" s="264" t="str">
        <f>IFERROR(VLOOKUP(Table[[#This Row],[Activity Details of Assistance]],WHAT!E:F,2,FALSE),"")</f>
        <v># of HP sessions at community level</v>
      </c>
      <c r="I4962" s="264"/>
      <c r="J4962" s="291">
        <v>540</v>
      </c>
      <c r="K4962" s="291" t="s">
        <v>8280</v>
      </c>
      <c r="L4962" s="291" t="s">
        <v>13</v>
      </c>
      <c r="M4962" s="292" t="s">
        <v>14</v>
      </c>
      <c r="N4962" s="291" t="s">
        <v>309</v>
      </c>
      <c r="O4962" s="291" t="s">
        <v>1606</v>
      </c>
      <c r="P4962" s="291" t="s">
        <v>6397</v>
      </c>
      <c r="Q4962" s="300">
        <v>44651</v>
      </c>
      <c r="R4962" s="300">
        <v>44896</v>
      </c>
      <c r="S4962" t="s">
        <v>8452</v>
      </c>
      <c r="T4962" s="291"/>
      <c r="U4962" s="291"/>
      <c r="V4962" s="291"/>
      <c r="W4962" s="291"/>
      <c r="X4962" s="292"/>
      <c r="Y4962" s="292" t="s">
        <v>8641</v>
      </c>
      <c r="Z4962" s="292" t="s">
        <v>8642</v>
      </c>
      <c r="AA4962" s="292" t="s">
        <v>8643</v>
      </c>
      <c r="AB4962" s="273" t="str">
        <f>_xlfn.IFNA(IF(Table[[#This Row],[Programme Partner]]&lt;&gt;Table[[#This Row],[Implementing Partner]],CONCATENATE(Table[[#This Row],[Programme Partner]],"-",Table[[#This Row],[Implementing Partner]]),Table[[#This Row],[Programme Partner]]),"")</f>
        <v>UNHCR-BRAC</v>
      </c>
    </row>
    <row r="4963" spans="1:28" ht="16.5" customHeight="1">
      <c r="A4963" s="183">
        <v>5413</v>
      </c>
      <c r="B4963" s="264" t="s">
        <v>5273</v>
      </c>
      <c r="C4963" s="265" t="s">
        <v>5033</v>
      </c>
      <c r="D4963" s="266" t="s">
        <v>5273</v>
      </c>
      <c r="E4963" s="264" t="s">
        <v>27</v>
      </c>
      <c r="F4963" s="264" t="s">
        <v>8013</v>
      </c>
      <c r="G4963" s="281" t="s">
        <v>8314</v>
      </c>
      <c r="H4963" s="264" t="str">
        <f>IFERROR(VLOOKUP(Table[[#This Row],[Activity Details of Assistance]],WHAT!E:F,2,FALSE),"")</f>
        <v># of HP sessions at HH level</v>
      </c>
      <c r="I4963" s="264"/>
      <c r="J4963" s="289">
        <v>1924</v>
      </c>
      <c r="K4963" s="289" t="s">
        <v>8280</v>
      </c>
      <c r="L4963" s="289" t="s">
        <v>13</v>
      </c>
      <c r="M4963" s="290" t="s">
        <v>14</v>
      </c>
      <c r="N4963" s="289" t="s">
        <v>309</v>
      </c>
      <c r="O4963" s="289" t="s">
        <v>1606</v>
      </c>
      <c r="P4963" s="289" t="s">
        <v>6397</v>
      </c>
      <c r="Q4963" s="299">
        <v>44651</v>
      </c>
      <c r="R4963" s="299">
        <v>44896</v>
      </c>
      <c r="S4963" t="s">
        <v>8452</v>
      </c>
      <c r="T4963" s="289"/>
      <c r="U4963" s="289"/>
      <c r="V4963" s="289"/>
      <c r="W4963" s="289"/>
      <c r="X4963" s="290"/>
      <c r="Y4963" s="290" t="s">
        <v>8641</v>
      </c>
      <c r="Z4963" s="290" t="s">
        <v>8642</v>
      </c>
      <c r="AA4963" s="290" t="s">
        <v>8643</v>
      </c>
      <c r="AB4963" s="273" t="str">
        <f>_xlfn.IFNA(IF(Table[[#This Row],[Programme Partner]]&lt;&gt;Table[[#This Row],[Implementing Partner]],CONCATENATE(Table[[#This Row],[Programme Partner]],"-",Table[[#This Row],[Implementing Partner]]),Table[[#This Row],[Programme Partner]]),"")</f>
        <v>UNHCR-BRAC</v>
      </c>
    </row>
    <row r="4964" spans="1:28" ht="16.5" customHeight="1">
      <c r="A4964" s="183">
        <v>5414</v>
      </c>
      <c r="B4964" s="264" t="s">
        <v>5273</v>
      </c>
      <c r="C4964" s="265" t="s">
        <v>5033</v>
      </c>
      <c r="D4964" s="266" t="s">
        <v>5273</v>
      </c>
      <c r="E4964" s="264" t="s">
        <v>27</v>
      </c>
      <c r="F4964" s="264" t="s">
        <v>8013</v>
      </c>
      <c r="G4964" t="s">
        <v>8019</v>
      </c>
      <c r="H4964" s="264" t="str">
        <f>IFERROR(VLOOKUP(Table[[#This Row],[Activity Details of Assistance]],WHAT!E:F,2,FALSE),"")</f>
        <v>N/A</v>
      </c>
      <c r="I4964" s="264"/>
      <c r="J4964" s="291">
        <v>11</v>
      </c>
      <c r="K4964" s="291" t="s">
        <v>8280</v>
      </c>
      <c r="L4964" s="291" t="s">
        <v>13</v>
      </c>
      <c r="M4964" s="292" t="s">
        <v>14</v>
      </c>
      <c r="N4964" s="291" t="s">
        <v>309</v>
      </c>
      <c r="O4964" s="291" t="s">
        <v>1606</v>
      </c>
      <c r="P4964" s="291" t="s">
        <v>6397</v>
      </c>
      <c r="Q4964" s="300">
        <v>44651</v>
      </c>
      <c r="R4964" s="300">
        <v>44896</v>
      </c>
      <c r="S4964" t="s">
        <v>8452</v>
      </c>
      <c r="T4964" s="291"/>
      <c r="U4964" s="291"/>
      <c r="V4964" s="291"/>
      <c r="W4964" s="291"/>
      <c r="X4964" s="292"/>
      <c r="Y4964" s="292" t="s">
        <v>8641</v>
      </c>
      <c r="Z4964" s="292" t="s">
        <v>8642</v>
      </c>
      <c r="AA4964" s="292" t="s">
        <v>8643</v>
      </c>
      <c r="AB4964" s="273" t="str">
        <f>_xlfn.IFNA(IF(Table[[#This Row],[Programme Partner]]&lt;&gt;Table[[#This Row],[Implementing Partner]],CONCATENATE(Table[[#This Row],[Programme Partner]],"-",Table[[#This Row],[Implementing Partner]]),Table[[#This Row],[Programme Partner]]),"")</f>
        <v>UNHCR-BRAC</v>
      </c>
    </row>
    <row r="4965" spans="1:28" ht="16.5" customHeight="1">
      <c r="A4965" s="183">
        <v>5415</v>
      </c>
      <c r="B4965" s="264" t="s">
        <v>5273</v>
      </c>
      <c r="C4965" s="265" t="s">
        <v>5033</v>
      </c>
      <c r="D4965" s="266" t="s">
        <v>5273</v>
      </c>
      <c r="E4965" s="264" t="s">
        <v>27</v>
      </c>
      <c r="F4965" s="264" t="s">
        <v>8014</v>
      </c>
      <c r="G4965" s="281" t="s">
        <v>8358</v>
      </c>
      <c r="H4965" s="264" t="str">
        <f>IFERROR(VLOOKUP(Table[[#This Row],[Activity Details of Assistance]],WHAT!E:F,2,FALSE),"")</f>
        <v># of campaign per camp </v>
      </c>
      <c r="I4965" s="264"/>
      <c r="J4965" s="289">
        <v>1</v>
      </c>
      <c r="K4965" s="289" t="s">
        <v>8280</v>
      </c>
      <c r="L4965" s="289" t="s">
        <v>13</v>
      </c>
      <c r="M4965" s="290" t="s">
        <v>14</v>
      </c>
      <c r="N4965" s="289" t="s">
        <v>309</v>
      </c>
      <c r="O4965" s="289" t="s">
        <v>1606</v>
      </c>
      <c r="P4965" s="289" t="s">
        <v>6397</v>
      </c>
      <c r="Q4965" s="299">
        <v>44651</v>
      </c>
      <c r="R4965" s="299">
        <v>44896</v>
      </c>
      <c r="S4965" t="s">
        <v>8452</v>
      </c>
      <c r="T4965" s="289"/>
      <c r="U4965" s="289"/>
      <c r="V4965" s="289"/>
      <c r="W4965" s="289"/>
      <c r="X4965" s="290"/>
      <c r="Y4965" s="290" t="s">
        <v>8641</v>
      </c>
      <c r="Z4965" s="290" t="s">
        <v>8642</v>
      </c>
      <c r="AA4965" s="290" t="s">
        <v>8643</v>
      </c>
      <c r="AB4965" s="273" t="str">
        <f>_xlfn.IFNA(IF(Table[[#This Row],[Programme Partner]]&lt;&gt;Table[[#This Row],[Implementing Partner]],CONCATENATE(Table[[#This Row],[Programme Partner]],"-",Table[[#This Row],[Implementing Partner]]),Table[[#This Row],[Programme Partner]]),"")</f>
        <v>UNHCR-BRAC</v>
      </c>
    </row>
    <row r="4966" spans="1:28" ht="16.5" customHeight="1">
      <c r="A4966" s="183">
        <v>5416</v>
      </c>
      <c r="B4966" s="264" t="s">
        <v>5273</v>
      </c>
      <c r="C4966" s="265" t="s">
        <v>5033</v>
      </c>
      <c r="D4966" s="266" t="s">
        <v>5273</v>
      </c>
      <c r="E4966" s="264" t="s">
        <v>27</v>
      </c>
      <c r="F4966" s="264" t="s">
        <v>8014</v>
      </c>
      <c r="G4966" s="281" t="s">
        <v>8361</v>
      </c>
      <c r="H4966" s="264" t="str">
        <f>IFERROR(VLOOKUP(Table[[#This Row],[Activity Details of Assistance]],WHAT!E:F,2,FALSE),"")</f>
        <v># of plant</v>
      </c>
      <c r="I4966" s="264"/>
      <c r="J4966" s="291">
        <v>1</v>
      </c>
      <c r="K4966" s="291" t="s">
        <v>8280</v>
      </c>
      <c r="L4966" s="291" t="s">
        <v>13</v>
      </c>
      <c r="M4966" s="292" t="s">
        <v>14</v>
      </c>
      <c r="N4966" s="291" t="s">
        <v>309</v>
      </c>
      <c r="O4966" s="291" t="s">
        <v>1606</v>
      </c>
      <c r="P4966" s="291" t="s">
        <v>6397</v>
      </c>
      <c r="Q4966" s="300">
        <v>44651</v>
      </c>
      <c r="R4966" s="300">
        <v>44896</v>
      </c>
      <c r="S4966" t="s">
        <v>8452</v>
      </c>
      <c r="T4966" s="291"/>
      <c r="U4966" s="291"/>
      <c r="V4966" s="291"/>
      <c r="W4966" s="291"/>
      <c r="X4966" s="292"/>
      <c r="Y4966" s="292" t="s">
        <v>8641</v>
      </c>
      <c r="Z4966" s="292" t="s">
        <v>8642</v>
      </c>
      <c r="AA4966" s="292" t="s">
        <v>8643</v>
      </c>
      <c r="AB4966" s="273" t="str">
        <f>_xlfn.IFNA(IF(Table[[#This Row],[Programme Partner]]&lt;&gt;Table[[#This Row],[Implementing Partner]],CONCATENATE(Table[[#This Row],[Programme Partner]],"-",Table[[#This Row],[Implementing Partner]]),Table[[#This Row],[Programme Partner]]),"")</f>
        <v>UNHCR-BRAC</v>
      </c>
    </row>
    <row r="4967" spans="1:28" ht="16.5" customHeight="1">
      <c r="A4967" s="183">
        <v>5417</v>
      </c>
      <c r="B4967" s="264" t="s">
        <v>5273</v>
      </c>
      <c r="C4967" s="265" t="s">
        <v>5033</v>
      </c>
      <c r="D4967" s="266" t="s">
        <v>5273</v>
      </c>
      <c r="E4967" s="264" t="s">
        <v>27</v>
      </c>
      <c r="F4967" s="264" t="s">
        <v>8011</v>
      </c>
      <c r="G4967" s="281" t="s">
        <v>8584</v>
      </c>
      <c r="H4967" s="264" t="str">
        <f>IFERROR(VLOOKUP(Table[[#This Row],[Activity Details of Assistance]],WHAT!E:F,2,FALSE),"")</f>
        <v># of tube well</v>
      </c>
      <c r="I4967" s="264"/>
      <c r="J4967" s="289">
        <v>179</v>
      </c>
      <c r="K4967" s="289" t="s">
        <v>8280</v>
      </c>
      <c r="L4967" s="289" t="s">
        <v>13</v>
      </c>
      <c r="M4967" s="290" t="s">
        <v>14</v>
      </c>
      <c r="N4967" s="289" t="s">
        <v>309</v>
      </c>
      <c r="O4967" s="289" t="s">
        <v>1606</v>
      </c>
      <c r="P4967" s="289" t="s">
        <v>6385</v>
      </c>
      <c r="Q4967" s="299">
        <v>44651</v>
      </c>
      <c r="R4967" s="299">
        <v>44896</v>
      </c>
      <c r="S4967" t="s">
        <v>8452</v>
      </c>
      <c r="T4967" s="289"/>
      <c r="U4967" s="289"/>
      <c r="V4967" s="289"/>
      <c r="W4967" s="289"/>
      <c r="X4967" s="290"/>
      <c r="Y4967" s="290" t="s">
        <v>8641</v>
      </c>
      <c r="Z4967" s="290" t="s">
        <v>8642</v>
      </c>
      <c r="AA4967" s="290" t="s">
        <v>8643</v>
      </c>
      <c r="AB4967" s="273" t="str">
        <f>_xlfn.IFNA(IF(Table[[#This Row],[Programme Partner]]&lt;&gt;Table[[#This Row],[Implementing Partner]],CONCATENATE(Table[[#This Row],[Programme Partner]],"-",Table[[#This Row],[Implementing Partner]]),Table[[#This Row],[Programme Partner]]),"")</f>
        <v>UNHCR-BRAC</v>
      </c>
    </row>
    <row r="4968" spans="1:28" ht="16.5" customHeight="1">
      <c r="A4968" s="183">
        <v>5418</v>
      </c>
      <c r="B4968" s="264" t="s">
        <v>5273</v>
      </c>
      <c r="C4968" s="265" t="s">
        <v>5033</v>
      </c>
      <c r="D4968" s="266" t="s">
        <v>5273</v>
      </c>
      <c r="E4968" s="264" t="s">
        <v>27</v>
      </c>
      <c r="F4968" s="264" t="s">
        <v>8011</v>
      </c>
      <c r="G4968" s="281" t="s">
        <v>8355</v>
      </c>
      <c r="H4968" s="264" t="str">
        <f>IFERROR(VLOOKUP(Table[[#This Row],[Activity Details of Assistance]],WHAT!E:F,2,FALSE),"")</f>
        <v># of water network</v>
      </c>
      <c r="I4968" s="264"/>
      <c r="J4968" s="291">
        <v>2</v>
      </c>
      <c r="K4968" s="291" t="s">
        <v>8280</v>
      </c>
      <c r="L4968" s="291" t="s">
        <v>13</v>
      </c>
      <c r="M4968" s="292" t="s">
        <v>14</v>
      </c>
      <c r="N4968" s="291" t="s">
        <v>309</v>
      </c>
      <c r="O4968" s="291" t="s">
        <v>1606</v>
      </c>
      <c r="P4968" s="291" t="s">
        <v>6385</v>
      </c>
      <c r="Q4968" s="300">
        <v>44651</v>
      </c>
      <c r="R4968" s="300">
        <v>44896</v>
      </c>
      <c r="S4968" t="s">
        <v>8452</v>
      </c>
      <c r="T4968" s="291"/>
      <c r="U4968" s="291"/>
      <c r="V4968" s="291"/>
      <c r="W4968" s="291"/>
      <c r="X4968" s="292"/>
      <c r="Y4968" s="292" t="s">
        <v>8641</v>
      </c>
      <c r="Z4968" s="292" t="s">
        <v>8642</v>
      </c>
      <c r="AA4968" s="292" t="s">
        <v>8643</v>
      </c>
      <c r="AB4968" s="273" t="str">
        <f>_xlfn.IFNA(IF(Table[[#This Row],[Programme Partner]]&lt;&gt;Table[[#This Row],[Implementing Partner]],CONCATENATE(Table[[#This Row],[Programme Partner]],"-",Table[[#This Row],[Implementing Partner]]),Table[[#This Row],[Programme Partner]]),"")</f>
        <v>UNHCR-BRAC</v>
      </c>
    </row>
    <row r="4969" spans="1:28" ht="16.5" customHeight="1">
      <c r="A4969" s="183">
        <v>5419</v>
      </c>
      <c r="B4969" s="264" t="s">
        <v>5273</v>
      </c>
      <c r="C4969" s="265" t="s">
        <v>5033</v>
      </c>
      <c r="D4969" s="266" t="s">
        <v>5273</v>
      </c>
      <c r="E4969" s="264" t="s">
        <v>27</v>
      </c>
      <c r="F4969" s="264" t="s">
        <v>8011</v>
      </c>
      <c r="G4969" s="281" t="s">
        <v>8584</v>
      </c>
      <c r="H4969" s="264" t="str">
        <f>IFERROR(VLOOKUP(Table[[#This Row],[Activity Details of Assistance]],WHAT!E:F,2,FALSE),"")</f>
        <v># of tube well</v>
      </c>
      <c r="I4969" s="264"/>
      <c r="J4969" s="289">
        <v>35</v>
      </c>
      <c r="K4969" s="289" t="s">
        <v>8280</v>
      </c>
      <c r="L4969" s="289" t="s">
        <v>13</v>
      </c>
      <c r="M4969" s="290" t="s">
        <v>14</v>
      </c>
      <c r="N4969" s="289" t="s">
        <v>309</v>
      </c>
      <c r="O4969" s="289" t="s">
        <v>1606</v>
      </c>
      <c r="P4969" s="289" t="s">
        <v>6385</v>
      </c>
      <c r="Q4969" s="299">
        <v>44651</v>
      </c>
      <c r="R4969" s="299">
        <v>44896</v>
      </c>
      <c r="S4969" t="s">
        <v>8452</v>
      </c>
      <c r="T4969" s="289"/>
      <c r="U4969" s="289"/>
      <c r="V4969" s="289"/>
      <c r="W4969" s="289"/>
      <c r="X4969" s="290"/>
      <c r="Y4969" s="290" t="s">
        <v>8641</v>
      </c>
      <c r="Z4969" s="290" t="s">
        <v>8642</v>
      </c>
      <c r="AA4969" s="290" t="s">
        <v>8643</v>
      </c>
      <c r="AB4969" s="273" t="str">
        <f>_xlfn.IFNA(IF(Table[[#This Row],[Programme Partner]]&lt;&gt;Table[[#This Row],[Implementing Partner]],CONCATENATE(Table[[#This Row],[Programme Partner]],"-",Table[[#This Row],[Implementing Partner]]),Table[[#This Row],[Programme Partner]]),"")</f>
        <v>UNHCR-BRAC</v>
      </c>
    </row>
    <row r="4970" spans="1:28" ht="16.5" customHeight="1">
      <c r="A4970" s="183">
        <v>5420</v>
      </c>
      <c r="B4970" s="264" t="s">
        <v>5273</v>
      </c>
      <c r="C4970" s="265" t="s">
        <v>5033</v>
      </c>
      <c r="D4970" s="266" t="s">
        <v>5273</v>
      </c>
      <c r="E4970" s="264" t="s">
        <v>27</v>
      </c>
      <c r="F4970" s="264" t="s">
        <v>8012</v>
      </c>
      <c r="G4970" s="281" t="s">
        <v>8586</v>
      </c>
      <c r="H4970" s="264" t="str">
        <f>IFERROR(VLOOKUP(Table[[#This Row],[Activity Details of Assistance]],WHAT!E:F,2,FALSE),"")</f>
        <v># of door</v>
      </c>
      <c r="I4970" s="264"/>
      <c r="J4970" s="291">
        <v>88</v>
      </c>
      <c r="K4970" s="291" t="s">
        <v>8280</v>
      </c>
      <c r="L4970" s="291" t="s">
        <v>13</v>
      </c>
      <c r="M4970" s="292" t="s">
        <v>14</v>
      </c>
      <c r="N4970" s="291" t="s">
        <v>309</v>
      </c>
      <c r="O4970" s="291" t="s">
        <v>1606</v>
      </c>
      <c r="P4970" s="291" t="s">
        <v>6385</v>
      </c>
      <c r="Q4970" s="300">
        <v>44651</v>
      </c>
      <c r="R4970" s="300">
        <v>44896</v>
      </c>
      <c r="S4970" t="s">
        <v>8452</v>
      </c>
      <c r="T4970" s="291"/>
      <c r="U4970" s="291"/>
      <c r="V4970" s="291"/>
      <c r="W4970" s="291"/>
      <c r="X4970" s="292"/>
      <c r="Y4970" s="292" t="s">
        <v>8641</v>
      </c>
      <c r="Z4970" s="292" t="s">
        <v>8642</v>
      </c>
      <c r="AA4970" s="292" t="s">
        <v>8643</v>
      </c>
      <c r="AB4970" s="273" t="str">
        <f>_xlfn.IFNA(IF(Table[[#This Row],[Programme Partner]]&lt;&gt;Table[[#This Row],[Implementing Partner]],CONCATENATE(Table[[#This Row],[Programme Partner]],"-",Table[[#This Row],[Implementing Partner]]),Table[[#This Row],[Programme Partner]]),"")</f>
        <v>UNHCR-BRAC</v>
      </c>
    </row>
    <row r="4971" spans="1:28" ht="16.5" customHeight="1">
      <c r="A4971" s="183">
        <v>5421</v>
      </c>
      <c r="B4971" s="264" t="s">
        <v>5273</v>
      </c>
      <c r="C4971" s="265" t="s">
        <v>5033</v>
      </c>
      <c r="D4971" s="266" t="s">
        <v>5273</v>
      </c>
      <c r="E4971" s="264" t="s">
        <v>27</v>
      </c>
      <c r="F4971" s="264" t="s">
        <v>8012</v>
      </c>
      <c r="G4971" s="281" t="s">
        <v>8357</v>
      </c>
      <c r="H4971" s="264" t="str">
        <f>IFERROR(VLOOKUP(Table[[#This Row],[Activity Details of Assistance]],WHAT!E:F,2,FALSE),"")</f>
        <v># of door</v>
      </c>
      <c r="I4971" s="264"/>
      <c r="J4971" s="289">
        <v>391</v>
      </c>
      <c r="K4971" s="289" t="s">
        <v>8280</v>
      </c>
      <c r="L4971" s="289" t="s">
        <v>13</v>
      </c>
      <c r="M4971" s="290" t="s">
        <v>14</v>
      </c>
      <c r="N4971" s="289" t="s">
        <v>309</v>
      </c>
      <c r="O4971" s="289" t="s">
        <v>1606</v>
      </c>
      <c r="P4971" s="289" t="s">
        <v>6385</v>
      </c>
      <c r="Q4971" s="299">
        <v>44651</v>
      </c>
      <c r="R4971" s="299">
        <v>44896</v>
      </c>
      <c r="S4971" t="s">
        <v>8452</v>
      </c>
      <c r="T4971" s="289"/>
      <c r="U4971" s="289"/>
      <c r="V4971" s="289"/>
      <c r="W4971" s="289"/>
      <c r="X4971" s="290"/>
      <c r="Y4971" s="290" t="s">
        <v>8641</v>
      </c>
      <c r="Z4971" s="290" t="s">
        <v>8642</v>
      </c>
      <c r="AA4971" s="290" t="s">
        <v>8643</v>
      </c>
      <c r="AB4971" s="273" t="str">
        <f>_xlfn.IFNA(IF(Table[[#This Row],[Programme Partner]]&lt;&gt;Table[[#This Row],[Implementing Partner]],CONCATENATE(Table[[#This Row],[Programme Partner]],"-",Table[[#This Row],[Implementing Partner]]),Table[[#This Row],[Programme Partner]]),"")</f>
        <v>UNHCR-BRAC</v>
      </c>
    </row>
    <row r="4972" spans="1:28" ht="16.5" customHeight="1">
      <c r="A4972" s="183">
        <v>5422</v>
      </c>
      <c r="B4972" s="264" t="s">
        <v>5273</v>
      </c>
      <c r="C4972" s="265" t="s">
        <v>5033</v>
      </c>
      <c r="D4972" s="266" t="s">
        <v>5273</v>
      </c>
      <c r="E4972" s="264" t="s">
        <v>27</v>
      </c>
      <c r="F4972" s="264" t="s">
        <v>8013</v>
      </c>
      <c r="G4972" s="281" t="s">
        <v>8313</v>
      </c>
      <c r="H4972" s="264" t="str">
        <f>IFERROR(VLOOKUP(Table[[#This Row],[Activity Details of Assistance]],WHAT!E:F,2,FALSE),"")</f>
        <v># of HP sessions at community level</v>
      </c>
      <c r="I4972" s="264"/>
      <c r="J4972" s="291">
        <v>2324</v>
      </c>
      <c r="K4972" s="291" t="s">
        <v>8280</v>
      </c>
      <c r="L4972" s="291" t="s">
        <v>13</v>
      </c>
      <c r="M4972" s="292" t="s">
        <v>14</v>
      </c>
      <c r="N4972" s="291" t="s">
        <v>309</v>
      </c>
      <c r="O4972" s="291" t="s">
        <v>1606</v>
      </c>
      <c r="P4972" s="291" t="s">
        <v>6385</v>
      </c>
      <c r="Q4972" s="300">
        <v>44651</v>
      </c>
      <c r="R4972" s="300">
        <v>44896</v>
      </c>
      <c r="S4972" t="s">
        <v>8452</v>
      </c>
      <c r="T4972" s="291"/>
      <c r="U4972" s="291"/>
      <c r="V4972" s="291"/>
      <c r="W4972" s="291"/>
      <c r="X4972" s="292"/>
      <c r="Y4972" s="292" t="s">
        <v>8641</v>
      </c>
      <c r="Z4972" s="292" t="s">
        <v>8642</v>
      </c>
      <c r="AA4972" s="292" t="s">
        <v>8643</v>
      </c>
      <c r="AB4972" s="273" t="str">
        <f>_xlfn.IFNA(IF(Table[[#This Row],[Programme Partner]]&lt;&gt;Table[[#This Row],[Implementing Partner]],CONCATENATE(Table[[#This Row],[Programme Partner]],"-",Table[[#This Row],[Implementing Partner]]),Table[[#This Row],[Programme Partner]]),"")</f>
        <v>UNHCR-BRAC</v>
      </c>
    </row>
    <row r="4973" spans="1:28" ht="16.5" customHeight="1">
      <c r="A4973" s="183">
        <v>5423</v>
      </c>
      <c r="B4973" s="264" t="s">
        <v>5273</v>
      </c>
      <c r="C4973" s="265" t="s">
        <v>5033</v>
      </c>
      <c r="D4973" s="266" t="s">
        <v>5273</v>
      </c>
      <c r="E4973" s="264" t="s">
        <v>27</v>
      </c>
      <c r="F4973" s="264" t="s">
        <v>8013</v>
      </c>
      <c r="G4973" s="281" t="s">
        <v>8314</v>
      </c>
      <c r="H4973" s="264" t="str">
        <f>IFERROR(VLOOKUP(Table[[#This Row],[Activity Details of Assistance]],WHAT!E:F,2,FALSE),"")</f>
        <v># of HP sessions at HH level</v>
      </c>
      <c r="I4973" s="264"/>
      <c r="J4973" s="289">
        <v>6382</v>
      </c>
      <c r="K4973" s="289" t="s">
        <v>8280</v>
      </c>
      <c r="L4973" s="289" t="s">
        <v>13</v>
      </c>
      <c r="M4973" s="290" t="s">
        <v>14</v>
      </c>
      <c r="N4973" s="289" t="s">
        <v>309</v>
      </c>
      <c r="O4973" s="289" t="s">
        <v>1606</v>
      </c>
      <c r="P4973" s="289" t="s">
        <v>6385</v>
      </c>
      <c r="Q4973" s="299">
        <v>44651</v>
      </c>
      <c r="R4973" s="299">
        <v>44896</v>
      </c>
      <c r="S4973" t="s">
        <v>8452</v>
      </c>
      <c r="T4973" s="289"/>
      <c r="U4973" s="289"/>
      <c r="V4973" s="289"/>
      <c r="W4973" s="289"/>
      <c r="X4973" s="290"/>
      <c r="Y4973" s="290" t="s">
        <v>8641</v>
      </c>
      <c r="Z4973" s="290" t="s">
        <v>8642</v>
      </c>
      <c r="AA4973" s="290" t="s">
        <v>8643</v>
      </c>
      <c r="AB4973" s="273" t="str">
        <f>_xlfn.IFNA(IF(Table[[#This Row],[Programme Partner]]&lt;&gt;Table[[#This Row],[Implementing Partner]],CONCATENATE(Table[[#This Row],[Programme Partner]],"-",Table[[#This Row],[Implementing Partner]]),Table[[#This Row],[Programme Partner]]),"")</f>
        <v>UNHCR-BRAC</v>
      </c>
    </row>
    <row r="4974" spans="1:28" ht="16.5" customHeight="1">
      <c r="A4974" s="183">
        <v>5424</v>
      </c>
      <c r="B4974" s="264" t="s">
        <v>5273</v>
      </c>
      <c r="C4974" s="265" t="s">
        <v>5033</v>
      </c>
      <c r="D4974" s="266" t="s">
        <v>5273</v>
      </c>
      <c r="E4974" s="264" t="s">
        <v>27</v>
      </c>
      <c r="F4974" s="264" t="s">
        <v>8013</v>
      </c>
      <c r="G4974" t="s">
        <v>8019</v>
      </c>
      <c r="H4974" s="264" t="str">
        <f>IFERROR(VLOOKUP(Table[[#This Row],[Activity Details of Assistance]],WHAT!E:F,2,FALSE),"")</f>
        <v>N/A</v>
      </c>
      <c r="I4974" s="264"/>
      <c r="J4974" s="291">
        <v>19</v>
      </c>
      <c r="K4974" s="291" t="s">
        <v>8280</v>
      </c>
      <c r="L4974" s="291" t="s">
        <v>13</v>
      </c>
      <c r="M4974" s="292" t="s">
        <v>14</v>
      </c>
      <c r="N4974" s="291" t="s">
        <v>309</v>
      </c>
      <c r="O4974" s="291" t="s">
        <v>1606</v>
      </c>
      <c r="P4974" s="291" t="s">
        <v>6385</v>
      </c>
      <c r="Q4974" s="300">
        <v>44651</v>
      </c>
      <c r="R4974" s="300">
        <v>44896</v>
      </c>
      <c r="S4974" t="s">
        <v>8452</v>
      </c>
      <c r="T4974" s="291"/>
      <c r="U4974" s="291"/>
      <c r="V4974" s="291"/>
      <c r="W4974" s="291"/>
      <c r="X4974" s="292"/>
      <c r="Y4974" s="292" t="s">
        <v>8641</v>
      </c>
      <c r="Z4974" s="292" t="s">
        <v>8642</v>
      </c>
      <c r="AA4974" s="292" t="s">
        <v>8643</v>
      </c>
      <c r="AB4974" s="273" t="str">
        <f>_xlfn.IFNA(IF(Table[[#This Row],[Programme Partner]]&lt;&gt;Table[[#This Row],[Implementing Partner]],CONCATENATE(Table[[#This Row],[Programme Partner]],"-",Table[[#This Row],[Implementing Partner]]),Table[[#This Row],[Programme Partner]]),"")</f>
        <v>UNHCR-BRAC</v>
      </c>
    </row>
    <row r="4975" spans="1:28" ht="16.5" customHeight="1">
      <c r="A4975" s="183">
        <v>5425</v>
      </c>
      <c r="B4975" s="264" t="s">
        <v>5273</v>
      </c>
      <c r="C4975" s="265" t="s">
        <v>5033</v>
      </c>
      <c r="D4975" s="266" t="s">
        <v>5273</v>
      </c>
      <c r="E4975" s="264" t="s">
        <v>27</v>
      </c>
      <c r="F4975" s="264" t="s">
        <v>8014</v>
      </c>
      <c r="G4975" s="281" t="s">
        <v>8358</v>
      </c>
      <c r="H4975" s="264" t="str">
        <f>IFERROR(VLOOKUP(Table[[#This Row],[Activity Details of Assistance]],WHAT!E:F,2,FALSE),"")</f>
        <v># of campaign per camp </v>
      </c>
      <c r="I4975" s="264"/>
      <c r="J4975" s="289">
        <v>1</v>
      </c>
      <c r="K4975" s="289" t="s">
        <v>8280</v>
      </c>
      <c r="L4975" s="289" t="s">
        <v>13</v>
      </c>
      <c r="M4975" s="290" t="s">
        <v>14</v>
      </c>
      <c r="N4975" s="289" t="s">
        <v>309</v>
      </c>
      <c r="O4975" s="289" t="s">
        <v>1606</v>
      </c>
      <c r="P4975" s="289" t="s">
        <v>6385</v>
      </c>
      <c r="Q4975" s="299">
        <v>44651</v>
      </c>
      <c r="R4975" s="299">
        <v>44896</v>
      </c>
      <c r="S4975" t="s">
        <v>8452</v>
      </c>
      <c r="T4975" s="289"/>
      <c r="U4975" s="289"/>
      <c r="V4975" s="289"/>
      <c r="W4975" s="289"/>
      <c r="X4975" s="290"/>
      <c r="Y4975" s="290" t="s">
        <v>8641</v>
      </c>
      <c r="Z4975" s="290" t="s">
        <v>8642</v>
      </c>
      <c r="AA4975" s="290" t="s">
        <v>8643</v>
      </c>
      <c r="AB4975" s="273" t="str">
        <f>_xlfn.IFNA(IF(Table[[#This Row],[Programme Partner]]&lt;&gt;Table[[#This Row],[Implementing Partner]],CONCATENATE(Table[[#This Row],[Programme Partner]],"-",Table[[#This Row],[Implementing Partner]]),Table[[#This Row],[Programme Partner]]),"")</f>
        <v>UNHCR-BRAC</v>
      </c>
    </row>
    <row r="4976" spans="1:28" ht="16.5" customHeight="1">
      <c r="A4976" s="183">
        <v>5426</v>
      </c>
      <c r="B4976" s="264" t="s">
        <v>5273</v>
      </c>
      <c r="C4976" s="265" t="s">
        <v>5033</v>
      </c>
      <c r="D4976" s="266" t="s">
        <v>5273</v>
      </c>
      <c r="E4976" s="264" t="s">
        <v>27</v>
      </c>
      <c r="F4976" s="264" t="s">
        <v>8011</v>
      </c>
      <c r="G4976" s="281" t="s">
        <v>8584</v>
      </c>
      <c r="H4976" s="264" t="str">
        <f>IFERROR(VLOOKUP(Table[[#This Row],[Activity Details of Assistance]],WHAT!E:F,2,FALSE),"")</f>
        <v># of tube well</v>
      </c>
      <c r="I4976" s="264"/>
      <c r="J4976" s="291">
        <v>21</v>
      </c>
      <c r="K4976" s="291" t="s">
        <v>8280</v>
      </c>
      <c r="L4976" s="291" t="s">
        <v>13</v>
      </c>
      <c r="M4976" s="292" t="s">
        <v>14</v>
      </c>
      <c r="N4976" s="291" t="s">
        <v>309</v>
      </c>
      <c r="O4976" s="291" t="s">
        <v>1606</v>
      </c>
      <c r="P4976" s="291" t="s">
        <v>6656</v>
      </c>
      <c r="Q4976" s="300">
        <v>44651</v>
      </c>
      <c r="R4976" s="300">
        <v>44896</v>
      </c>
      <c r="S4976" t="s">
        <v>8452</v>
      </c>
      <c r="T4976" s="291"/>
      <c r="U4976" s="291"/>
      <c r="V4976" s="291"/>
      <c r="W4976" s="291"/>
      <c r="X4976" s="292"/>
      <c r="Y4976" s="292" t="s">
        <v>8641</v>
      </c>
      <c r="Z4976" s="292" t="s">
        <v>8642</v>
      </c>
      <c r="AA4976" s="292" t="s">
        <v>8643</v>
      </c>
      <c r="AB4976" s="273" t="str">
        <f>_xlfn.IFNA(IF(Table[[#This Row],[Programme Partner]]&lt;&gt;Table[[#This Row],[Implementing Partner]],CONCATENATE(Table[[#This Row],[Programme Partner]],"-",Table[[#This Row],[Implementing Partner]]),Table[[#This Row],[Programme Partner]]),"")</f>
        <v>UNHCR-BRAC</v>
      </c>
    </row>
    <row r="4977" spans="1:28" ht="16.5" customHeight="1">
      <c r="A4977" s="183">
        <v>5427</v>
      </c>
      <c r="B4977" s="264" t="s">
        <v>5273</v>
      </c>
      <c r="C4977" s="265" t="s">
        <v>5033</v>
      </c>
      <c r="D4977" s="266" t="s">
        <v>5273</v>
      </c>
      <c r="E4977" s="264" t="s">
        <v>27</v>
      </c>
      <c r="F4977" s="264" t="s">
        <v>8011</v>
      </c>
      <c r="G4977" s="281" t="s">
        <v>8355</v>
      </c>
      <c r="H4977" s="264" t="str">
        <f>IFERROR(VLOOKUP(Table[[#This Row],[Activity Details of Assistance]],WHAT!E:F,2,FALSE),"")</f>
        <v># of water network</v>
      </c>
      <c r="I4977" s="264"/>
      <c r="J4977" s="289">
        <v>2</v>
      </c>
      <c r="K4977" s="289" t="s">
        <v>8280</v>
      </c>
      <c r="L4977" s="289" t="s">
        <v>13</v>
      </c>
      <c r="M4977" s="290" t="s">
        <v>14</v>
      </c>
      <c r="N4977" s="289" t="s">
        <v>309</v>
      </c>
      <c r="O4977" s="289" t="s">
        <v>1606</v>
      </c>
      <c r="P4977" s="289" t="s">
        <v>6656</v>
      </c>
      <c r="Q4977" s="299">
        <v>44651</v>
      </c>
      <c r="R4977" s="299">
        <v>44896</v>
      </c>
      <c r="S4977" t="s">
        <v>8452</v>
      </c>
      <c r="T4977" s="289"/>
      <c r="U4977" s="289"/>
      <c r="V4977" s="289"/>
      <c r="W4977" s="289"/>
      <c r="X4977" s="290"/>
      <c r="Y4977" s="290" t="s">
        <v>8641</v>
      </c>
      <c r="Z4977" s="290" t="s">
        <v>8642</v>
      </c>
      <c r="AA4977" s="290" t="s">
        <v>8643</v>
      </c>
      <c r="AB4977" s="273" t="str">
        <f>_xlfn.IFNA(IF(Table[[#This Row],[Programme Partner]]&lt;&gt;Table[[#This Row],[Implementing Partner]],CONCATENATE(Table[[#This Row],[Programme Partner]],"-",Table[[#This Row],[Implementing Partner]]),Table[[#This Row],[Programme Partner]]),"")</f>
        <v>UNHCR-BRAC</v>
      </c>
    </row>
    <row r="4978" spans="1:28" ht="16.5" customHeight="1">
      <c r="A4978" s="183">
        <v>5428</v>
      </c>
      <c r="B4978" s="264" t="s">
        <v>5273</v>
      </c>
      <c r="C4978" s="265" t="s">
        <v>5033</v>
      </c>
      <c r="D4978" s="266" t="s">
        <v>5273</v>
      </c>
      <c r="E4978" s="264" t="s">
        <v>27</v>
      </c>
      <c r="F4978" s="264" t="s">
        <v>8011</v>
      </c>
      <c r="G4978" s="281" t="s">
        <v>8584</v>
      </c>
      <c r="H4978" s="264" t="str">
        <f>IFERROR(VLOOKUP(Table[[#This Row],[Activity Details of Assistance]],WHAT!E:F,2,FALSE),"")</f>
        <v># of tube well</v>
      </c>
      <c r="I4978" s="264"/>
      <c r="J4978" s="291">
        <v>22</v>
      </c>
      <c r="K4978" s="291" t="s">
        <v>8280</v>
      </c>
      <c r="L4978" s="291" t="s">
        <v>13</v>
      </c>
      <c r="M4978" s="292" t="s">
        <v>14</v>
      </c>
      <c r="N4978" s="291" t="s">
        <v>309</v>
      </c>
      <c r="O4978" s="291" t="s">
        <v>1606</v>
      </c>
      <c r="P4978" s="291" t="s">
        <v>6656</v>
      </c>
      <c r="Q4978" s="300">
        <v>44651</v>
      </c>
      <c r="R4978" s="300">
        <v>44896</v>
      </c>
      <c r="S4978" t="s">
        <v>8452</v>
      </c>
      <c r="T4978" s="291"/>
      <c r="U4978" s="291"/>
      <c r="V4978" s="291"/>
      <c r="W4978" s="291"/>
      <c r="X4978" s="292"/>
      <c r="Y4978" s="292" t="s">
        <v>8641</v>
      </c>
      <c r="Z4978" s="292" t="s">
        <v>8642</v>
      </c>
      <c r="AA4978" s="292" t="s">
        <v>8643</v>
      </c>
      <c r="AB4978" s="273" t="str">
        <f>_xlfn.IFNA(IF(Table[[#This Row],[Programme Partner]]&lt;&gt;Table[[#This Row],[Implementing Partner]],CONCATENATE(Table[[#This Row],[Programme Partner]],"-",Table[[#This Row],[Implementing Partner]]),Table[[#This Row],[Programme Partner]]),"")</f>
        <v>UNHCR-BRAC</v>
      </c>
    </row>
    <row r="4979" spans="1:28" ht="16.5" customHeight="1">
      <c r="A4979" s="183">
        <v>5429</v>
      </c>
      <c r="B4979" s="264" t="s">
        <v>5273</v>
      </c>
      <c r="C4979" s="265" t="s">
        <v>5033</v>
      </c>
      <c r="D4979" s="266" t="s">
        <v>5273</v>
      </c>
      <c r="E4979" s="264" t="s">
        <v>27</v>
      </c>
      <c r="F4979" s="264" t="s">
        <v>8012</v>
      </c>
      <c r="G4979" s="281" t="s">
        <v>8586</v>
      </c>
      <c r="H4979" s="264" t="str">
        <f>IFERROR(VLOOKUP(Table[[#This Row],[Activity Details of Assistance]],WHAT!E:F,2,FALSE),"")</f>
        <v># of door</v>
      </c>
      <c r="I4979" s="264"/>
      <c r="J4979" s="289">
        <v>43</v>
      </c>
      <c r="K4979" s="289" t="s">
        <v>8280</v>
      </c>
      <c r="L4979" s="289" t="s">
        <v>13</v>
      </c>
      <c r="M4979" s="290" t="s">
        <v>14</v>
      </c>
      <c r="N4979" s="289" t="s">
        <v>309</v>
      </c>
      <c r="O4979" s="289" t="s">
        <v>1606</v>
      </c>
      <c r="P4979" s="289" t="s">
        <v>6656</v>
      </c>
      <c r="Q4979" s="299">
        <v>44651</v>
      </c>
      <c r="R4979" s="299">
        <v>44896</v>
      </c>
      <c r="S4979" t="s">
        <v>8452</v>
      </c>
      <c r="T4979" s="289"/>
      <c r="U4979" s="289"/>
      <c r="V4979" s="289"/>
      <c r="W4979" s="289"/>
      <c r="X4979" s="290"/>
      <c r="Y4979" s="290" t="s">
        <v>8641</v>
      </c>
      <c r="Z4979" s="290" t="s">
        <v>8642</v>
      </c>
      <c r="AA4979" s="290" t="s">
        <v>8643</v>
      </c>
      <c r="AB4979" s="273" t="str">
        <f>_xlfn.IFNA(IF(Table[[#This Row],[Programme Partner]]&lt;&gt;Table[[#This Row],[Implementing Partner]],CONCATENATE(Table[[#This Row],[Programme Partner]],"-",Table[[#This Row],[Implementing Partner]]),Table[[#This Row],[Programme Partner]]),"")</f>
        <v>UNHCR-BRAC</v>
      </c>
    </row>
    <row r="4980" spans="1:28" ht="16.5" customHeight="1">
      <c r="A4980" s="183">
        <v>5430</v>
      </c>
      <c r="B4980" s="264" t="s">
        <v>5273</v>
      </c>
      <c r="C4980" s="265" t="s">
        <v>5033</v>
      </c>
      <c r="D4980" s="266" t="s">
        <v>5273</v>
      </c>
      <c r="E4980" s="264" t="s">
        <v>27</v>
      </c>
      <c r="F4980" s="264" t="s">
        <v>8012</v>
      </c>
      <c r="G4980" s="281" t="s">
        <v>8357</v>
      </c>
      <c r="H4980" s="264" t="str">
        <f>IFERROR(VLOOKUP(Table[[#This Row],[Activity Details of Assistance]],WHAT!E:F,2,FALSE),"")</f>
        <v># of door</v>
      </c>
      <c r="I4980" s="264"/>
      <c r="J4980" s="291">
        <v>92</v>
      </c>
      <c r="K4980" s="291" t="s">
        <v>8280</v>
      </c>
      <c r="L4980" s="291" t="s">
        <v>13</v>
      </c>
      <c r="M4980" s="292" t="s">
        <v>14</v>
      </c>
      <c r="N4980" s="291" t="s">
        <v>309</v>
      </c>
      <c r="O4980" s="291" t="s">
        <v>1606</v>
      </c>
      <c r="P4980" s="291" t="s">
        <v>6656</v>
      </c>
      <c r="Q4980" s="300">
        <v>44651</v>
      </c>
      <c r="R4980" s="300">
        <v>44896</v>
      </c>
      <c r="S4980" t="s">
        <v>8452</v>
      </c>
      <c r="T4980" s="291"/>
      <c r="U4980" s="291"/>
      <c r="V4980" s="291"/>
      <c r="W4980" s="291"/>
      <c r="X4980" s="292"/>
      <c r="Y4980" s="292" t="s">
        <v>8641</v>
      </c>
      <c r="Z4980" s="292" t="s">
        <v>8642</v>
      </c>
      <c r="AA4980" s="292" t="s">
        <v>8643</v>
      </c>
      <c r="AB4980" s="273" t="str">
        <f>_xlfn.IFNA(IF(Table[[#This Row],[Programme Partner]]&lt;&gt;Table[[#This Row],[Implementing Partner]],CONCATENATE(Table[[#This Row],[Programme Partner]],"-",Table[[#This Row],[Implementing Partner]]),Table[[#This Row],[Programme Partner]]),"")</f>
        <v>UNHCR-BRAC</v>
      </c>
    </row>
    <row r="4981" spans="1:28" ht="16.5" customHeight="1">
      <c r="A4981" s="183">
        <v>5431</v>
      </c>
      <c r="B4981" s="264" t="s">
        <v>5273</v>
      </c>
      <c r="C4981" s="265" t="s">
        <v>5033</v>
      </c>
      <c r="D4981" s="266" t="s">
        <v>5273</v>
      </c>
      <c r="E4981" s="264" t="s">
        <v>27</v>
      </c>
      <c r="F4981" s="264" t="s">
        <v>8013</v>
      </c>
      <c r="G4981" s="281" t="s">
        <v>8313</v>
      </c>
      <c r="H4981" s="264" t="str">
        <f>IFERROR(VLOOKUP(Table[[#This Row],[Activity Details of Assistance]],WHAT!E:F,2,FALSE),"")</f>
        <v># of HP sessions at community level</v>
      </c>
      <c r="I4981" s="264"/>
      <c r="J4981" s="289">
        <v>463</v>
      </c>
      <c r="K4981" s="289" t="s">
        <v>8280</v>
      </c>
      <c r="L4981" s="289" t="s">
        <v>13</v>
      </c>
      <c r="M4981" s="290" t="s">
        <v>14</v>
      </c>
      <c r="N4981" s="289" t="s">
        <v>309</v>
      </c>
      <c r="O4981" s="289" t="s">
        <v>1606</v>
      </c>
      <c r="P4981" s="289" t="s">
        <v>6656</v>
      </c>
      <c r="Q4981" s="299">
        <v>44651</v>
      </c>
      <c r="R4981" s="299">
        <v>44896</v>
      </c>
      <c r="S4981" t="s">
        <v>8452</v>
      </c>
      <c r="T4981" s="289"/>
      <c r="U4981" s="289"/>
      <c r="V4981" s="289"/>
      <c r="W4981" s="289"/>
      <c r="X4981" s="290"/>
      <c r="Y4981" s="290" t="s">
        <v>8641</v>
      </c>
      <c r="Z4981" s="290" t="s">
        <v>8642</v>
      </c>
      <c r="AA4981" s="290" t="s">
        <v>8643</v>
      </c>
      <c r="AB4981" s="273" t="str">
        <f>_xlfn.IFNA(IF(Table[[#This Row],[Programme Partner]]&lt;&gt;Table[[#This Row],[Implementing Partner]],CONCATENATE(Table[[#This Row],[Programme Partner]],"-",Table[[#This Row],[Implementing Partner]]),Table[[#This Row],[Programme Partner]]),"")</f>
        <v>UNHCR-BRAC</v>
      </c>
    </row>
    <row r="4982" spans="1:28" ht="16.5" customHeight="1">
      <c r="A4982" s="183">
        <v>5432</v>
      </c>
      <c r="B4982" s="264" t="s">
        <v>5273</v>
      </c>
      <c r="C4982" s="265" t="s">
        <v>5033</v>
      </c>
      <c r="D4982" s="266" t="s">
        <v>5273</v>
      </c>
      <c r="E4982" s="264" t="s">
        <v>27</v>
      </c>
      <c r="F4982" s="264" t="s">
        <v>8013</v>
      </c>
      <c r="G4982" s="281" t="s">
        <v>8314</v>
      </c>
      <c r="H4982" s="264" t="str">
        <f>IFERROR(VLOOKUP(Table[[#This Row],[Activity Details of Assistance]],WHAT!E:F,2,FALSE),"")</f>
        <v># of HP sessions at HH level</v>
      </c>
      <c r="I4982" s="264"/>
      <c r="J4982" s="291">
        <v>1245</v>
      </c>
      <c r="K4982" s="291" t="s">
        <v>8280</v>
      </c>
      <c r="L4982" s="291" t="s">
        <v>13</v>
      </c>
      <c r="M4982" s="292" t="s">
        <v>14</v>
      </c>
      <c r="N4982" s="291" t="s">
        <v>309</v>
      </c>
      <c r="O4982" s="291" t="s">
        <v>1606</v>
      </c>
      <c r="P4982" s="291" t="s">
        <v>6656</v>
      </c>
      <c r="Q4982" s="300">
        <v>44651</v>
      </c>
      <c r="R4982" s="300">
        <v>44896</v>
      </c>
      <c r="S4982" t="s">
        <v>8452</v>
      </c>
      <c r="T4982" s="291"/>
      <c r="U4982" s="291"/>
      <c r="V4982" s="291"/>
      <c r="W4982" s="291"/>
      <c r="X4982" s="292"/>
      <c r="Y4982" s="292" t="s">
        <v>8641</v>
      </c>
      <c r="Z4982" s="292" t="s">
        <v>8642</v>
      </c>
      <c r="AA4982" s="292" t="s">
        <v>8643</v>
      </c>
      <c r="AB4982" s="273" t="str">
        <f>_xlfn.IFNA(IF(Table[[#This Row],[Programme Partner]]&lt;&gt;Table[[#This Row],[Implementing Partner]],CONCATENATE(Table[[#This Row],[Programme Partner]],"-",Table[[#This Row],[Implementing Partner]]),Table[[#This Row],[Programme Partner]]),"")</f>
        <v>UNHCR-BRAC</v>
      </c>
    </row>
    <row r="4983" spans="1:28" ht="16.5" customHeight="1">
      <c r="A4983" s="183">
        <v>5433</v>
      </c>
      <c r="B4983" s="264" t="s">
        <v>5273</v>
      </c>
      <c r="C4983" s="265" t="s">
        <v>5033</v>
      </c>
      <c r="D4983" s="266" t="s">
        <v>5273</v>
      </c>
      <c r="E4983" s="264" t="s">
        <v>27</v>
      </c>
      <c r="F4983" s="264" t="s">
        <v>8013</v>
      </c>
      <c r="G4983" t="s">
        <v>8019</v>
      </c>
      <c r="H4983" s="264" t="str">
        <f>IFERROR(VLOOKUP(Table[[#This Row],[Activity Details of Assistance]],WHAT!E:F,2,FALSE),"")</f>
        <v>N/A</v>
      </c>
      <c r="I4983" s="264"/>
      <c r="J4983" s="289">
        <v>11</v>
      </c>
      <c r="K4983" s="289" t="s">
        <v>8280</v>
      </c>
      <c r="L4983" s="289" t="s">
        <v>13</v>
      </c>
      <c r="M4983" s="290" t="s">
        <v>14</v>
      </c>
      <c r="N4983" s="289" t="s">
        <v>309</v>
      </c>
      <c r="O4983" s="289" t="s">
        <v>1606</v>
      </c>
      <c r="P4983" s="289" t="s">
        <v>6656</v>
      </c>
      <c r="Q4983" s="299">
        <v>44651</v>
      </c>
      <c r="R4983" s="299">
        <v>44896</v>
      </c>
      <c r="S4983" t="s">
        <v>8452</v>
      </c>
      <c r="T4983" s="289"/>
      <c r="U4983" s="289"/>
      <c r="V4983" s="289"/>
      <c r="W4983" s="289"/>
      <c r="X4983" s="290"/>
      <c r="Y4983" s="290" t="s">
        <v>8641</v>
      </c>
      <c r="Z4983" s="290" t="s">
        <v>8642</v>
      </c>
      <c r="AA4983" s="290" t="s">
        <v>8643</v>
      </c>
      <c r="AB4983" s="273" t="str">
        <f>_xlfn.IFNA(IF(Table[[#This Row],[Programme Partner]]&lt;&gt;Table[[#This Row],[Implementing Partner]],CONCATENATE(Table[[#This Row],[Programme Partner]],"-",Table[[#This Row],[Implementing Partner]]),Table[[#This Row],[Programme Partner]]),"")</f>
        <v>UNHCR-BRAC</v>
      </c>
    </row>
    <row r="4984" spans="1:28" ht="16.5" customHeight="1">
      <c r="A4984" s="183">
        <v>5434</v>
      </c>
      <c r="B4984" s="264" t="s">
        <v>5273</v>
      </c>
      <c r="C4984" s="265" t="s">
        <v>5033</v>
      </c>
      <c r="D4984" s="266" t="s">
        <v>5273</v>
      </c>
      <c r="E4984" s="264" t="s">
        <v>27</v>
      </c>
      <c r="F4984" s="264" t="s">
        <v>8014</v>
      </c>
      <c r="G4984" s="281" t="s">
        <v>8358</v>
      </c>
      <c r="H4984" s="264" t="str">
        <f>IFERROR(VLOOKUP(Table[[#This Row],[Activity Details of Assistance]],WHAT!E:F,2,FALSE),"")</f>
        <v># of campaign per camp </v>
      </c>
      <c r="I4984" s="264"/>
      <c r="J4984" s="291">
        <v>1</v>
      </c>
      <c r="K4984" s="291" t="s">
        <v>8280</v>
      </c>
      <c r="L4984" s="291" t="s">
        <v>13</v>
      </c>
      <c r="M4984" s="292" t="s">
        <v>14</v>
      </c>
      <c r="N4984" s="291" t="s">
        <v>309</v>
      </c>
      <c r="O4984" s="291" t="s">
        <v>1606</v>
      </c>
      <c r="P4984" s="291" t="s">
        <v>6656</v>
      </c>
      <c r="Q4984" s="300">
        <v>44651</v>
      </c>
      <c r="R4984" s="300">
        <v>44896</v>
      </c>
      <c r="S4984" t="s">
        <v>8452</v>
      </c>
      <c r="T4984" s="291"/>
      <c r="U4984" s="291"/>
      <c r="V4984" s="291"/>
      <c r="W4984" s="291"/>
      <c r="X4984" s="292"/>
      <c r="Y4984" s="292" t="s">
        <v>8641</v>
      </c>
      <c r="Z4984" s="292" t="s">
        <v>8642</v>
      </c>
      <c r="AA4984" s="292" t="s">
        <v>8643</v>
      </c>
      <c r="AB4984" s="273" t="str">
        <f>_xlfn.IFNA(IF(Table[[#This Row],[Programme Partner]]&lt;&gt;Table[[#This Row],[Implementing Partner]],CONCATENATE(Table[[#This Row],[Programme Partner]],"-",Table[[#This Row],[Implementing Partner]]),Table[[#This Row],[Programme Partner]]),"")</f>
        <v>UNHCR-BRAC</v>
      </c>
    </row>
    <row r="4985" spans="1:28" ht="16.5" customHeight="1">
      <c r="A4985" s="183">
        <v>5435</v>
      </c>
      <c r="B4985" s="264" t="s">
        <v>5273</v>
      </c>
      <c r="C4985" s="265" t="s">
        <v>5033</v>
      </c>
      <c r="D4985" s="266" t="s">
        <v>5273</v>
      </c>
      <c r="E4985" s="264" t="s">
        <v>27</v>
      </c>
      <c r="F4985" s="264" t="s">
        <v>8014</v>
      </c>
      <c r="G4985" s="281" t="s">
        <v>8361</v>
      </c>
      <c r="H4985" s="264" t="str">
        <f>IFERROR(VLOOKUP(Table[[#This Row],[Activity Details of Assistance]],WHAT!E:F,2,FALSE),"")</f>
        <v># of plant</v>
      </c>
      <c r="I4985" s="264"/>
      <c r="J4985" s="289">
        <v>1</v>
      </c>
      <c r="K4985" s="289" t="s">
        <v>8280</v>
      </c>
      <c r="L4985" s="289" t="s">
        <v>13</v>
      </c>
      <c r="M4985" s="290" t="s">
        <v>14</v>
      </c>
      <c r="N4985" s="289" t="s">
        <v>309</v>
      </c>
      <c r="O4985" s="289" t="s">
        <v>1606</v>
      </c>
      <c r="P4985" s="289" t="s">
        <v>6656</v>
      </c>
      <c r="Q4985" s="299">
        <v>44651</v>
      </c>
      <c r="R4985" s="299">
        <v>44896</v>
      </c>
      <c r="S4985" t="s">
        <v>8452</v>
      </c>
      <c r="T4985" s="289"/>
      <c r="U4985" s="289"/>
      <c r="V4985" s="289"/>
      <c r="W4985" s="289"/>
      <c r="X4985" s="290"/>
      <c r="Y4985" s="290" t="s">
        <v>8641</v>
      </c>
      <c r="Z4985" s="290" t="s">
        <v>8642</v>
      </c>
      <c r="AA4985" s="290" t="s">
        <v>8643</v>
      </c>
      <c r="AB4985" s="273" t="str">
        <f>_xlfn.IFNA(IF(Table[[#This Row],[Programme Partner]]&lt;&gt;Table[[#This Row],[Implementing Partner]],CONCATENATE(Table[[#This Row],[Programme Partner]],"-",Table[[#This Row],[Implementing Partner]]),Table[[#This Row],[Programme Partner]]),"")</f>
        <v>UNHCR-BRAC</v>
      </c>
    </row>
    <row r="4986" spans="1:28" ht="16.5" customHeight="1">
      <c r="A4986" s="183">
        <v>5436</v>
      </c>
      <c r="B4986" s="264" t="s">
        <v>5273</v>
      </c>
      <c r="C4986" s="265" t="s">
        <v>5033</v>
      </c>
      <c r="D4986" s="266" t="s">
        <v>5273</v>
      </c>
      <c r="E4986" s="264" t="s">
        <v>27</v>
      </c>
      <c r="F4986" s="264" t="s">
        <v>8011</v>
      </c>
      <c r="G4986" s="281" t="s">
        <v>8584</v>
      </c>
      <c r="H4986" s="264" t="str">
        <f>IFERROR(VLOOKUP(Table[[#This Row],[Activity Details of Assistance]],WHAT!E:F,2,FALSE),"")</f>
        <v># of tube well</v>
      </c>
      <c r="I4986" s="264"/>
      <c r="J4986" s="291">
        <v>42</v>
      </c>
      <c r="K4986" s="291" t="s">
        <v>8280</v>
      </c>
      <c r="L4986" s="291" t="s">
        <v>13</v>
      </c>
      <c r="M4986" s="292" t="s">
        <v>14</v>
      </c>
      <c r="N4986" s="291" t="s">
        <v>307</v>
      </c>
      <c r="O4986" s="291" t="s">
        <v>1603</v>
      </c>
      <c r="P4986" s="291" t="s">
        <v>4682</v>
      </c>
      <c r="Q4986" s="300">
        <v>44651</v>
      </c>
      <c r="R4986" s="300">
        <v>44896</v>
      </c>
      <c r="S4986" t="s">
        <v>8452</v>
      </c>
      <c r="T4986" s="291"/>
      <c r="U4986" s="291"/>
      <c r="V4986" s="291"/>
      <c r="W4986" s="291"/>
      <c r="X4986" s="292"/>
      <c r="Y4986" s="292" t="s">
        <v>8641</v>
      </c>
      <c r="Z4986" s="292" t="s">
        <v>8642</v>
      </c>
      <c r="AA4986" s="292" t="s">
        <v>8643</v>
      </c>
      <c r="AB4986" s="273" t="str">
        <f>_xlfn.IFNA(IF(Table[[#This Row],[Programme Partner]]&lt;&gt;Table[[#This Row],[Implementing Partner]],CONCATENATE(Table[[#This Row],[Programme Partner]],"-",Table[[#This Row],[Implementing Partner]]),Table[[#This Row],[Programme Partner]]),"")</f>
        <v>UNHCR-BRAC</v>
      </c>
    </row>
    <row r="4987" spans="1:28" ht="16.5" customHeight="1">
      <c r="A4987" s="183">
        <v>5437</v>
      </c>
      <c r="B4987" s="264" t="s">
        <v>5273</v>
      </c>
      <c r="C4987" s="265" t="s">
        <v>5033</v>
      </c>
      <c r="D4987" s="266" t="s">
        <v>5273</v>
      </c>
      <c r="E4987" s="264" t="s">
        <v>27</v>
      </c>
      <c r="F4987" s="264" t="s">
        <v>8011</v>
      </c>
      <c r="G4987" s="281" t="s">
        <v>8325</v>
      </c>
      <c r="H4987" s="264" t="str">
        <f>IFERROR(VLOOKUP(Table[[#This Row],[Activity Details of Assistance]],WHAT!E:F,2,FALSE),"")</f>
        <v># of tube well</v>
      </c>
      <c r="I4987" s="264"/>
      <c r="J4987" s="289">
        <v>2</v>
      </c>
      <c r="K4987" s="289" t="s">
        <v>8280</v>
      </c>
      <c r="L4987" s="289" t="s">
        <v>13</v>
      </c>
      <c r="M4987" s="290" t="s">
        <v>14</v>
      </c>
      <c r="N4987" s="289" t="s">
        <v>307</v>
      </c>
      <c r="O4987" s="289" t="s">
        <v>1603</v>
      </c>
      <c r="P4987" s="289" t="s">
        <v>4682</v>
      </c>
      <c r="Q4987" s="299">
        <v>44651</v>
      </c>
      <c r="R4987" s="299">
        <v>44896</v>
      </c>
      <c r="S4987" t="s">
        <v>8452</v>
      </c>
      <c r="T4987" s="289"/>
      <c r="U4987" s="289"/>
      <c r="V4987" s="289"/>
      <c r="W4987" s="289"/>
      <c r="X4987" s="290"/>
      <c r="Y4987" s="290" t="s">
        <v>8641</v>
      </c>
      <c r="Z4987" s="290" t="s">
        <v>8642</v>
      </c>
      <c r="AA4987" s="290" t="s">
        <v>8643</v>
      </c>
      <c r="AB4987" s="273" t="str">
        <f>_xlfn.IFNA(IF(Table[[#This Row],[Programme Partner]]&lt;&gt;Table[[#This Row],[Implementing Partner]],CONCATENATE(Table[[#This Row],[Programme Partner]],"-",Table[[#This Row],[Implementing Partner]]),Table[[#This Row],[Programme Partner]]),"")</f>
        <v>UNHCR-BRAC</v>
      </c>
    </row>
    <row r="4988" spans="1:28" ht="16.5" customHeight="1">
      <c r="A4988" s="183">
        <v>5438</v>
      </c>
      <c r="B4988" s="264" t="s">
        <v>5273</v>
      </c>
      <c r="C4988" s="265" t="s">
        <v>5033</v>
      </c>
      <c r="D4988" s="266" t="s">
        <v>5273</v>
      </c>
      <c r="E4988" s="264" t="s">
        <v>27</v>
      </c>
      <c r="F4988" s="264" t="s">
        <v>8011</v>
      </c>
      <c r="G4988" s="281" t="s">
        <v>8355</v>
      </c>
      <c r="H4988" s="264" t="str">
        <f>IFERROR(VLOOKUP(Table[[#This Row],[Activity Details of Assistance]],WHAT!E:F,2,FALSE),"")</f>
        <v># of water network</v>
      </c>
      <c r="I4988" s="264"/>
      <c r="J4988" s="291">
        <v>9</v>
      </c>
      <c r="K4988" s="291" t="s">
        <v>8280</v>
      </c>
      <c r="L4988" s="291" t="s">
        <v>13</v>
      </c>
      <c r="M4988" s="292" t="s">
        <v>14</v>
      </c>
      <c r="N4988" s="291" t="s">
        <v>307</v>
      </c>
      <c r="O4988" s="291" t="s">
        <v>1603</v>
      </c>
      <c r="P4988" s="291" t="s">
        <v>4682</v>
      </c>
      <c r="Q4988" s="300">
        <v>44651</v>
      </c>
      <c r="R4988" s="300">
        <v>44896</v>
      </c>
      <c r="S4988" t="s">
        <v>8452</v>
      </c>
      <c r="T4988" s="291"/>
      <c r="U4988" s="291"/>
      <c r="V4988" s="291"/>
      <c r="W4988" s="291"/>
      <c r="X4988" s="292"/>
      <c r="Y4988" s="292" t="s">
        <v>8641</v>
      </c>
      <c r="Z4988" s="292" t="s">
        <v>8642</v>
      </c>
      <c r="AA4988" s="292" t="s">
        <v>8643</v>
      </c>
      <c r="AB4988" s="273" t="str">
        <f>_xlfn.IFNA(IF(Table[[#This Row],[Programme Partner]]&lt;&gt;Table[[#This Row],[Implementing Partner]],CONCATENATE(Table[[#This Row],[Programme Partner]],"-",Table[[#This Row],[Implementing Partner]]),Table[[#This Row],[Programme Partner]]),"")</f>
        <v>UNHCR-BRAC</v>
      </c>
    </row>
    <row r="4989" spans="1:28" ht="16.5" customHeight="1">
      <c r="A4989" s="183">
        <v>5439</v>
      </c>
      <c r="B4989" s="264" t="s">
        <v>5273</v>
      </c>
      <c r="C4989" s="265" t="s">
        <v>5033</v>
      </c>
      <c r="D4989" s="266" t="s">
        <v>5273</v>
      </c>
      <c r="E4989" s="264" t="s">
        <v>27</v>
      </c>
      <c r="F4989" s="264" t="s">
        <v>8012</v>
      </c>
      <c r="G4989" s="281" t="s">
        <v>8366</v>
      </c>
      <c r="H4989" s="264" t="str">
        <f>IFERROR(VLOOKUP(Table[[#This Row],[Activity Details of Assistance]],WHAT!E:F,2,FALSE),"")</f>
        <v xml:space="preserve"># of door </v>
      </c>
      <c r="I4989" s="264"/>
      <c r="J4989" s="289">
        <v>1</v>
      </c>
      <c r="K4989" s="289" t="s">
        <v>8280</v>
      </c>
      <c r="L4989" s="289" t="s">
        <v>13</v>
      </c>
      <c r="M4989" s="290" t="s">
        <v>14</v>
      </c>
      <c r="N4989" s="289" t="s">
        <v>307</v>
      </c>
      <c r="O4989" s="289" t="s">
        <v>1603</v>
      </c>
      <c r="P4989" s="289" t="s">
        <v>4682</v>
      </c>
      <c r="Q4989" s="299">
        <v>44651</v>
      </c>
      <c r="R4989" s="299">
        <v>44896</v>
      </c>
      <c r="S4989" t="s">
        <v>8452</v>
      </c>
      <c r="T4989" s="289"/>
      <c r="U4989" s="289"/>
      <c r="V4989" s="289"/>
      <c r="W4989" s="289"/>
      <c r="X4989" s="290"/>
      <c r="Y4989" s="290" t="s">
        <v>8641</v>
      </c>
      <c r="Z4989" s="290" t="s">
        <v>8642</v>
      </c>
      <c r="AA4989" s="290" t="s">
        <v>8643</v>
      </c>
      <c r="AB4989" s="273" t="str">
        <f>_xlfn.IFNA(IF(Table[[#This Row],[Programme Partner]]&lt;&gt;Table[[#This Row],[Implementing Partner]],CONCATENATE(Table[[#This Row],[Programme Partner]],"-",Table[[#This Row],[Implementing Partner]]),Table[[#This Row],[Programme Partner]]),"")</f>
        <v>UNHCR-BRAC</v>
      </c>
    </row>
    <row r="4990" spans="1:28" ht="16.5" customHeight="1">
      <c r="A4990" s="183">
        <v>5440</v>
      </c>
      <c r="B4990" s="264" t="s">
        <v>5273</v>
      </c>
      <c r="C4990" s="265" t="s">
        <v>5033</v>
      </c>
      <c r="D4990" s="266" t="s">
        <v>5273</v>
      </c>
      <c r="E4990" s="264" t="s">
        <v>27</v>
      </c>
      <c r="F4990" s="264" t="s">
        <v>8011</v>
      </c>
      <c r="G4990" s="281" t="s">
        <v>8584</v>
      </c>
      <c r="H4990" s="264" t="str">
        <f>IFERROR(VLOOKUP(Table[[#This Row],[Activity Details of Assistance]],WHAT!E:F,2,FALSE),"")</f>
        <v># of tube well</v>
      </c>
      <c r="I4990" s="264"/>
      <c r="J4990" s="291">
        <v>23</v>
      </c>
      <c r="K4990" s="291" t="s">
        <v>8280</v>
      </c>
      <c r="L4990" s="291" t="s">
        <v>13</v>
      </c>
      <c r="M4990" s="292" t="s">
        <v>14</v>
      </c>
      <c r="N4990" s="291" t="s">
        <v>307</v>
      </c>
      <c r="O4990" s="291" t="s">
        <v>1603</v>
      </c>
      <c r="P4990" s="291" t="s">
        <v>4682</v>
      </c>
      <c r="Q4990" s="300">
        <v>44651</v>
      </c>
      <c r="R4990" s="300">
        <v>44896</v>
      </c>
      <c r="S4990" t="s">
        <v>8452</v>
      </c>
      <c r="T4990" s="291"/>
      <c r="U4990" s="291"/>
      <c r="V4990" s="291"/>
      <c r="W4990" s="291"/>
      <c r="X4990" s="292"/>
      <c r="Y4990" s="292" t="s">
        <v>8641</v>
      </c>
      <c r="Z4990" s="292" t="s">
        <v>8642</v>
      </c>
      <c r="AA4990" s="292" t="s">
        <v>8643</v>
      </c>
      <c r="AB4990" s="273" t="str">
        <f>_xlfn.IFNA(IF(Table[[#This Row],[Programme Partner]]&lt;&gt;Table[[#This Row],[Implementing Partner]],CONCATENATE(Table[[#This Row],[Programme Partner]],"-",Table[[#This Row],[Implementing Partner]]),Table[[#This Row],[Programme Partner]]),"")</f>
        <v>UNHCR-BRAC</v>
      </c>
    </row>
    <row r="4991" spans="1:28" ht="16.5" customHeight="1">
      <c r="A4991" s="183">
        <v>5441</v>
      </c>
      <c r="B4991" s="264" t="s">
        <v>5273</v>
      </c>
      <c r="C4991" s="265" t="s">
        <v>5033</v>
      </c>
      <c r="D4991" s="266" t="s">
        <v>5273</v>
      </c>
      <c r="E4991" s="264" t="s">
        <v>27</v>
      </c>
      <c r="F4991" s="264" t="s">
        <v>8012</v>
      </c>
      <c r="G4991" s="281" t="s">
        <v>8359</v>
      </c>
      <c r="H4991" s="264" t="str">
        <f>IFERROR(VLOOKUP(Table[[#This Row],[Activity Details of Assistance]],WHAT!E:F,2,FALSE),"")</f>
        <v># of FSM Site</v>
      </c>
      <c r="I4991" s="264"/>
      <c r="J4991" s="289">
        <v>3</v>
      </c>
      <c r="K4991" s="289" t="s">
        <v>8280</v>
      </c>
      <c r="L4991" s="289" t="s">
        <v>13</v>
      </c>
      <c r="M4991" s="290" t="s">
        <v>14</v>
      </c>
      <c r="N4991" s="289" t="s">
        <v>307</v>
      </c>
      <c r="O4991" s="289" t="s">
        <v>1603</v>
      </c>
      <c r="P4991" s="289" t="s">
        <v>4682</v>
      </c>
      <c r="Q4991" s="299">
        <v>44651</v>
      </c>
      <c r="R4991" s="299">
        <v>44896</v>
      </c>
      <c r="S4991" t="s">
        <v>8452</v>
      </c>
      <c r="T4991" s="289"/>
      <c r="U4991" s="289"/>
      <c r="V4991" s="289"/>
      <c r="W4991" s="289"/>
      <c r="X4991" s="290"/>
      <c r="Y4991" s="290" t="s">
        <v>8641</v>
      </c>
      <c r="Z4991" s="290" t="s">
        <v>8642</v>
      </c>
      <c r="AA4991" s="290" t="s">
        <v>8643</v>
      </c>
      <c r="AB4991" s="273" t="str">
        <f>_xlfn.IFNA(IF(Table[[#This Row],[Programme Partner]]&lt;&gt;Table[[#This Row],[Implementing Partner]],CONCATENATE(Table[[#This Row],[Programme Partner]],"-",Table[[#This Row],[Implementing Partner]]),Table[[#This Row],[Programme Partner]]),"")</f>
        <v>UNHCR-BRAC</v>
      </c>
    </row>
    <row r="4992" spans="1:28" ht="16.5" customHeight="1">
      <c r="A4992" s="183">
        <v>5442</v>
      </c>
      <c r="B4992" s="264" t="s">
        <v>5273</v>
      </c>
      <c r="C4992" s="265" t="s">
        <v>5033</v>
      </c>
      <c r="D4992" s="266" t="s">
        <v>5273</v>
      </c>
      <c r="E4992" s="264" t="s">
        <v>27</v>
      </c>
      <c r="F4992" s="264" t="s">
        <v>8012</v>
      </c>
      <c r="G4992" s="281" t="s">
        <v>8586</v>
      </c>
      <c r="H4992" s="264" t="str">
        <f>IFERROR(VLOOKUP(Table[[#This Row],[Activity Details of Assistance]],WHAT!E:F,2,FALSE),"")</f>
        <v># of door</v>
      </c>
      <c r="I4992" s="264"/>
      <c r="J4992" s="291">
        <v>58</v>
      </c>
      <c r="K4992" s="291" t="s">
        <v>8280</v>
      </c>
      <c r="L4992" s="291" t="s">
        <v>13</v>
      </c>
      <c r="M4992" s="292" t="s">
        <v>14</v>
      </c>
      <c r="N4992" s="291" t="s">
        <v>307</v>
      </c>
      <c r="O4992" s="291" t="s">
        <v>1603</v>
      </c>
      <c r="P4992" s="291" t="s">
        <v>4682</v>
      </c>
      <c r="Q4992" s="300">
        <v>44651</v>
      </c>
      <c r="R4992" s="300">
        <v>44896</v>
      </c>
      <c r="S4992" t="s">
        <v>8452</v>
      </c>
      <c r="T4992" s="291"/>
      <c r="U4992" s="291"/>
      <c r="V4992" s="291"/>
      <c r="W4992" s="291"/>
      <c r="X4992" s="292"/>
      <c r="Y4992" s="292" t="s">
        <v>8641</v>
      </c>
      <c r="Z4992" s="292" t="s">
        <v>8642</v>
      </c>
      <c r="AA4992" s="292" t="s">
        <v>8643</v>
      </c>
      <c r="AB4992" s="273" t="str">
        <f>_xlfn.IFNA(IF(Table[[#This Row],[Programme Partner]]&lt;&gt;Table[[#This Row],[Implementing Partner]],CONCATENATE(Table[[#This Row],[Programme Partner]],"-",Table[[#This Row],[Implementing Partner]]),Table[[#This Row],[Programme Partner]]),"")</f>
        <v>UNHCR-BRAC</v>
      </c>
    </row>
    <row r="4993" spans="1:28" ht="16.5" customHeight="1">
      <c r="A4993" s="183">
        <v>5443</v>
      </c>
      <c r="B4993" s="264" t="s">
        <v>5273</v>
      </c>
      <c r="C4993" s="265" t="s">
        <v>5033</v>
      </c>
      <c r="D4993" s="266" t="s">
        <v>5273</v>
      </c>
      <c r="E4993" s="264" t="s">
        <v>27</v>
      </c>
      <c r="F4993" s="264" t="s">
        <v>8012</v>
      </c>
      <c r="G4993" s="281" t="s">
        <v>8357</v>
      </c>
      <c r="H4993" s="264" t="str">
        <f>IFERROR(VLOOKUP(Table[[#This Row],[Activity Details of Assistance]],WHAT!E:F,2,FALSE),"")</f>
        <v># of door</v>
      </c>
      <c r="I4993" s="264"/>
      <c r="J4993" s="289">
        <v>219</v>
      </c>
      <c r="K4993" s="289" t="s">
        <v>8280</v>
      </c>
      <c r="L4993" s="289" t="s">
        <v>13</v>
      </c>
      <c r="M4993" s="290" t="s">
        <v>14</v>
      </c>
      <c r="N4993" s="289" t="s">
        <v>307</v>
      </c>
      <c r="O4993" s="289" t="s">
        <v>1603</v>
      </c>
      <c r="P4993" s="289" t="s">
        <v>4682</v>
      </c>
      <c r="Q4993" s="299">
        <v>44651</v>
      </c>
      <c r="R4993" s="299">
        <v>44896</v>
      </c>
      <c r="S4993" t="s">
        <v>8452</v>
      </c>
      <c r="T4993" s="289"/>
      <c r="U4993" s="289"/>
      <c r="V4993" s="289"/>
      <c r="W4993" s="289"/>
      <c r="X4993" s="290"/>
      <c r="Y4993" s="290" t="s">
        <v>8641</v>
      </c>
      <c r="Z4993" s="290" t="s">
        <v>8642</v>
      </c>
      <c r="AA4993" s="290" t="s">
        <v>8643</v>
      </c>
      <c r="AB4993" s="273" t="str">
        <f>_xlfn.IFNA(IF(Table[[#This Row],[Programme Partner]]&lt;&gt;Table[[#This Row],[Implementing Partner]],CONCATENATE(Table[[#This Row],[Programme Partner]],"-",Table[[#This Row],[Implementing Partner]]),Table[[#This Row],[Programme Partner]]),"")</f>
        <v>UNHCR-BRAC</v>
      </c>
    </row>
    <row r="4994" spans="1:28" ht="16.5" customHeight="1">
      <c r="A4994" s="183">
        <v>5444</v>
      </c>
      <c r="B4994" s="264" t="s">
        <v>5273</v>
      </c>
      <c r="C4994" s="265" t="s">
        <v>5033</v>
      </c>
      <c r="D4994" s="266" t="s">
        <v>5273</v>
      </c>
      <c r="E4994" s="264" t="s">
        <v>27</v>
      </c>
      <c r="F4994" s="264" t="s">
        <v>8013</v>
      </c>
      <c r="G4994" s="281" t="s">
        <v>8313</v>
      </c>
      <c r="H4994" s="264" t="str">
        <f>IFERROR(VLOOKUP(Table[[#This Row],[Activity Details of Assistance]],WHAT!E:F,2,FALSE),"")</f>
        <v># of HP sessions at community level</v>
      </c>
      <c r="I4994" s="264"/>
      <c r="J4994" s="291">
        <v>905</v>
      </c>
      <c r="K4994" s="291" t="s">
        <v>8280</v>
      </c>
      <c r="L4994" s="291" t="s">
        <v>13</v>
      </c>
      <c r="M4994" s="292" t="s">
        <v>14</v>
      </c>
      <c r="N4994" s="291" t="s">
        <v>307</v>
      </c>
      <c r="O4994" s="291" t="s">
        <v>1603</v>
      </c>
      <c r="P4994" s="291" t="s">
        <v>4682</v>
      </c>
      <c r="Q4994" s="300">
        <v>44651</v>
      </c>
      <c r="R4994" s="300">
        <v>44896</v>
      </c>
      <c r="S4994" t="s">
        <v>8452</v>
      </c>
      <c r="T4994" s="291"/>
      <c r="U4994" s="291"/>
      <c r="V4994" s="291"/>
      <c r="W4994" s="291"/>
      <c r="X4994" s="292"/>
      <c r="Y4994" s="292" t="s">
        <v>8641</v>
      </c>
      <c r="Z4994" s="292" t="s">
        <v>8642</v>
      </c>
      <c r="AA4994" s="292" t="s">
        <v>8643</v>
      </c>
      <c r="AB4994" s="273" t="str">
        <f>_xlfn.IFNA(IF(Table[[#This Row],[Programme Partner]]&lt;&gt;Table[[#This Row],[Implementing Partner]],CONCATENATE(Table[[#This Row],[Programme Partner]],"-",Table[[#This Row],[Implementing Partner]]),Table[[#This Row],[Programme Partner]]),"")</f>
        <v>UNHCR-BRAC</v>
      </c>
    </row>
    <row r="4995" spans="1:28" ht="16.5" customHeight="1">
      <c r="A4995" s="183">
        <v>5445</v>
      </c>
      <c r="B4995" s="264" t="s">
        <v>5273</v>
      </c>
      <c r="C4995" s="265" t="s">
        <v>5033</v>
      </c>
      <c r="D4995" s="266" t="s">
        <v>5273</v>
      </c>
      <c r="E4995" s="264" t="s">
        <v>27</v>
      </c>
      <c r="F4995" s="264" t="s">
        <v>8013</v>
      </c>
      <c r="G4995" s="281" t="s">
        <v>8314</v>
      </c>
      <c r="H4995" s="264" t="str">
        <f>IFERROR(VLOOKUP(Table[[#This Row],[Activity Details of Assistance]],WHAT!E:F,2,FALSE),"")</f>
        <v># of HP sessions at HH level</v>
      </c>
      <c r="I4995" s="264"/>
      <c r="J4995" s="289">
        <v>2350</v>
      </c>
      <c r="K4995" s="289" t="s">
        <v>8280</v>
      </c>
      <c r="L4995" s="289" t="s">
        <v>13</v>
      </c>
      <c r="M4995" s="290" t="s">
        <v>14</v>
      </c>
      <c r="N4995" s="289" t="s">
        <v>307</v>
      </c>
      <c r="O4995" s="289" t="s">
        <v>1603</v>
      </c>
      <c r="P4995" s="289" t="s">
        <v>4682</v>
      </c>
      <c r="Q4995" s="299">
        <v>44651</v>
      </c>
      <c r="R4995" s="299">
        <v>44896</v>
      </c>
      <c r="S4995" t="s">
        <v>8452</v>
      </c>
      <c r="T4995" s="289"/>
      <c r="U4995" s="289"/>
      <c r="V4995" s="289"/>
      <c r="W4995" s="289"/>
      <c r="X4995" s="290"/>
      <c r="Y4995" s="290" t="s">
        <v>8641</v>
      </c>
      <c r="Z4995" s="290" t="s">
        <v>8642</v>
      </c>
      <c r="AA4995" s="290" t="s">
        <v>8643</v>
      </c>
      <c r="AB4995" s="273" t="str">
        <f>_xlfn.IFNA(IF(Table[[#This Row],[Programme Partner]]&lt;&gt;Table[[#This Row],[Implementing Partner]],CONCATENATE(Table[[#This Row],[Programme Partner]],"-",Table[[#This Row],[Implementing Partner]]),Table[[#This Row],[Programme Partner]]),"")</f>
        <v>UNHCR-BRAC</v>
      </c>
    </row>
    <row r="4996" spans="1:28" ht="16.5" customHeight="1">
      <c r="A4996" s="183">
        <v>5446</v>
      </c>
      <c r="B4996" s="264" t="s">
        <v>5273</v>
      </c>
      <c r="C4996" s="265" t="s">
        <v>5033</v>
      </c>
      <c r="D4996" s="266" t="s">
        <v>5273</v>
      </c>
      <c r="E4996" s="264" t="s">
        <v>27</v>
      </c>
      <c r="F4996" s="264" t="s">
        <v>8013</v>
      </c>
      <c r="G4996" t="s">
        <v>8019</v>
      </c>
      <c r="H4996" s="264" t="str">
        <f>IFERROR(VLOOKUP(Table[[#This Row],[Activity Details of Assistance]],WHAT!E:F,2,FALSE),"")</f>
        <v>N/A</v>
      </c>
      <c r="I4996" s="264"/>
      <c r="J4996" s="291">
        <v>16</v>
      </c>
      <c r="K4996" s="291" t="s">
        <v>8280</v>
      </c>
      <c r="L4996" s="291" t="s">
        <v>13</v>
      </c>
      <c r="M4996" s="292" t="s">
        <v>14</v>
      </c>
      <c r="N4996" s="291" t="s">
        <v>307</v>
      </c>
      <c r="O4996" s="291" t="s">
        <v>1603</v>
      </c>
      <c r="P4996" s="291" t="s">
        <v>4682</v>
      </c>
      <c r="Q4996" s="300">
        <v>44651</v>
      </c>
      <c r="R4996" s="300">
        <v>44896</v>
      </c>
      <c r="S4996" t="s">
        <v>8452</v>
      </c>
      <c r="T4996" s="291"/>
      <c r="U4996" s="291"/>
      <c r="V4996" s="291"/>
      <c r="W4996" s="291"/>
      <c r="X4996" s="292"/>
      <c r="Y4996" s="292" t="s">
        <v>8641</v>
      </c>
      <c r="Z4996" s="292" t="s">
        <v>8642</v>
      </c>
      <c r="AA4996" s="292" t="s">
        <v>8643</v>
      </c>
      <c r="AB4996" s="273" t="str">
        <f>_xlfn.IFNA(IF(Table[[#This Row],[Programme Partner]]&lt;&gt;Table[[#This Row],[Implementing Partner]],CONCATENATE(Table[[#This Row],[Programme Partner]],"-",Table[[#This Row],[Implementing Partner]]),Table[[#This Row],[Programme Partner]]),"")</f>
        <v>UNHCR-BRAC</v>
      </c>
    </row>
    <row r="4997" spans="1:28" ht="16.5" customHeight="1">
      <c r="A4997" s="183">
        <v>5447</v>
      </c>
      <c r="B4997" s="264" t="s">
        <v>5273</v>
      </c>
      <c r="C4997" s="265" t="s">
        <v>5033</v>
      </c>
      <c r="D4997" s="266" t="s">
        <v>5273</v>
      </c>
      <c r="E4997" s="264" t="s">
        <v>27</v>
      </c>
      <c r="F4997" s="264" t="s">
        <v>8014</v>
      </c>
      <c r="G4997" s="281" t="s">
        <v>8358</v>
      </c>
      <c r="H4997" s="264" t="str">
        <f>IFERROR(VLOOKUP(Table[[#This Row],[Activity Details of Assistance]],WHAT!E:F,2,FALSE),"")</f>
        <v># of campaign per camp </v>
      </c>
      <c r="I4997" s="264"/>
      <c r="J4997" s="289">
        <v>1</v>
      </c>
      <c r="K4997" s="289" t="s">
        <v>8280</v>
      </c>
      <c r="L4997" s="289" t="s">
        <v>13</v>
      </c>
      <c r="M4997" s="290" t="s">
        <v>14</v>
      </c>
      <c r="N4997" s="289" t="s">
        <v>307</v>
      </c>
      <c r="O4997" s="289" t="s">
        <v>1603</v>
      </c>
      <c r="P4997" s="289" t="s">
        <v>4682</v>
      </c>
      <c r="Q4997" s="299">
        <v>44651</v>
      </c>
      <c r="R4997" s="299">
        <v>44896</v>
      </c>
      <c r="S4997" t="s">
        <v>8452</v>
      </c>
      <c r="T4997" s="289"/>
      <c r="U4997" s="289"/>
      <c r="V4997" s="289"/>
      <c r="W4997" s="289"/>
      <c r="X4997" s="290"/>
      <c r="Y4997" s="290" t="s">
        <v>8641</v>
      </c>
      <c r="Z4997" s="290" t="s">
        <v>8642</v>
      </c>
      <c r="AA4997" s="290" t="s">
        <v>8643</v>
      </c>
      <c r="AB4997" s="273" t="str">
        <f>_xlfn.IFNA(IF(Table[[#This Row],[Programme Partner]]&lt;&gt;Table[[#This Row],[Implementing Partner]],CONCATENATE(Table[[#This Row],[Programme Partner]],"-",Table[[#This Row],[Implementing Partner]]),Table[[#This Row],[Programme Partner]]),"")</f>
        <v>UNHCR-BRAC</v>
      </c>
    </row>
    <row r="4998" spans="1:28" ht="16.5" customHeight="1">
      <c r="A4998" s="183">
        <v>5448</v>
      </c>
      <c r="B4998" s="264" t="s">
        <v>5273</v>
      </c>
      <c r="C4998" s="265" t="s">
        <v>5033</v>
      </c>
      <c r="D4998" s="266" t="s">
        <v>5273</v>
      </c>
      <c r="E4998" s="264" t="s">
        <v>27</v>
      </c>
      <c r="F4998" s="264" t="s">
        <v>8014</v>
      </c>
      <c r="G4998" s="281" t="s">
        <v>8361</v>
      </c>
      <c r="H4998" s="264" t="str">
        <f>IFERROR(VLOOKUP(Table[[#This Row],[Activity Details of Assistance]],WHAT!E:F,2,FALSE),"")</f>
        <v># of plant</v>
      </c>
      <c r="I4998" s="264"/>
      <c r="J4998" s="291">
        <v>1</v>
      </c>
      <c r="K4998" s="291" t="s">
        <v>8280</v>
      </c>
      <c r="L4998" s="291" t="s">
        <v>13</v>
      </c>
      <c r="M4998" s="292" t="s">
        <v>14</v>
      </c>
      <c r="N4998" s="291" t="s">
        <v>307</v>
      </c>
      <c r="O4998" s="291" t="s">
        <v>1603</v>
      </c>
      <c r="P4998" s="291" t="s">
        <v>4682</v>
      </c>
      <c r="Q4998" s="300">
        <v>44651</v>
      </c>
      <c r="R4998" s="300">
        <v>44896</v>
      </c>
      <c r="S4998" t="s">
        <v>8452</v>
      </c>
      <c r="T4998" s="291"/>
      <c r="U4998" s="291"/>
      <c r="V4998" s="291"/>
      <c r="W4998" s="291"/>
      <c r="X4998" s="292"/>
      <c r="Y4998" s="292" t="s">
        <v>8641</v>
      </c>
      <c r="Z4998" s="292" t="s">
        <v>8642</v>
      </c>
      <c r="AA4998" s="292" t="s">
        <v>8643</v>
      </c>
      <c r="AB4998" s="273" t="str">
        <f>_xlfn.IFNA(IF(Table[[#This Row],[Programme Partner]]&lt;&gt;Table[[#This Row],[Implementing Partner]],CONCATENATE(Table[[#This Row],[Programme Partner]],"-",Table[[#This Row],[Implementing Partner]]),Table[[#This Row],[Programme Partner]]),"")</f>
        <v>UNHCR-BRAC</v>
      </c>
    </row>
    <row r="4999" spans="1:28" ht="16.5" customHeight="1">
      <c r="A4999" s="183">
        <v>5449</v>
      </c>
      <c r="B4999" s="264" t="s">
        <v>5273</v>
      </c>
      <c r="C4999" s="265" t="s">
        <v>5033</v>
      </c>
      <c r="D4999" s="266" t="s">
        <v>5273</v>
      </c>
      <c r="E4999" s="264" t="s">
        <v>27</v>
      </c>
      <c r="F4999" s="264" t="s">
        <v>8011</v>
      </c>
      <c r="G4999" s="281" t="s">
        <v>8584</v>
      </c>
      <c r="H4999" s="264" t="str">
        <f>IFERROR(VLOOKUP(Table[[#This Row],[Activity Details of Assistance]],WHAT!E:F,2,FALSE),"")</f>
        <v># of tube well</v>
      </c>
      <c r="I4999" s="264"/>
      <c r="J4999" s="289">
        <v>1</v>
      </c>
      <c r="K4999" s="289" t="s">
        <v>8280</v>
      </c>
      <c r="L4999" s="289" t="s">
        <v>13</v>
      </c>
      <c r="M4999" s="290" t="s">
        <v>14</v>
      </c>
      <c r="N4999" s="289" t="s">
        <v>309</v>
      </c>
      <c r="O4999" s="289" t="s">
        <v>1606</v>
      </c>
      <c r="P4999" s="289" t="s">
        <v>6477</v>
      </c>
      <c r="Q4999" s="299">
        <v>44681</v>
      </c>
      <c r="R4999" s="299">
        <v>44896</v>
      </c>
      <c r="S4999" t="s">
        <v>8452</v>
      </c>
      <c r="T4999" s="289"/>
      <c r="U4999" s="289"/>
      <c r="V4999" s="289"/>
      <c r="W4999" s="289"/>
      <c r="X4999" s="290"/>
      <c r="Y4999" s="290" t="s">
        <v>8641</v>
      </c>
      <c r="Z4999" s="290" t="s">
        <v>8642</v>
      </c>
      <c r="AA4999" s="290" t="s">
        <v>8643</v>
      </c>
      <c r="AB4999" s="273" t="str">
        <f>_xlfn.IFNA(IF(Table[[#This Row],[Programme Partner]]&lt;&gt;Table[[#This Row],[Implementing Partner]],CONCATENATE(Table[[#This Row],[Programme Partner]],"-",Table[[#This Row],[Implementing Partner]]),Table[[#This Row],[Programme Partner]]),"")</f>
        <v>UNHCR-BRAC</v>
      </c>
    </row>
    <row r="5000" spans="1:28" ht="16.5" customHeight="1">
      <c r="A5000" s="183">
        <v>5450</v>
      </c>
      <c r="B5000" s="264" t="s">
        <v>5273</v>
      </c>
      <c r="C5000" s="265" t="s">
        <v>5033</v>
      </c>
      <c r="D5000" s="266" t="s">
        <v>5273</v>
      </c>
      <c r="E5000" s="264" t="s">
        <v>27</v>
      </c>
      <c r="F5000" s="264" t="s">
        <v>8011</v>
      </c>
      <c r="G5000" s="281" t="s">
        <v>8584</v>
      </c>
      <c r="H5000" s="264" t="str">
        <f>IFERROR(VLOOKUP(Table[[#This Row],[Activity Details of Assistance]],WHAT!E:F,2,FALSE),"")</f>
        <v># of tube well</v>
      </c>
      <c r="I5000" s="264"/>
      <c r="J5000" s="291">
        <v>24</v>
      </c>
      <c r="K5000" s="291" t="s">
        <v>8280</v>
      </c>
      <c r="L5000" s="291" t="s">
        <v>13</v>
      </c>
      <c r="M5000" s="292" t="s">
        <v>14</v>
      </c>
      <c r="N5000" s="291" t="s">
        <v>309</v>
      </c>
      <c r="O5000" s="291" t="s">
        <v>1606</v>
      </c>
      <c r="P5000" s="291" t="s">
        <v>6478</v>
      </c>
      <c r="Q5000" s="300">
        <v>44681</v>
      </c>
      <c r="R5000" s="300">
        <v>44896</v>
      </c>
      <c r="S5000" t="s">
        <v>8452</v>
      </c>
      <c r="T5000" s="291"/>
      <c r="U5000" s="291"/>
      <c r="V5000" s="291"/>
      <c r="W5000" s="291"/>
      <c r="X5000" s="292"/>
      <c r="Y5000" s="292" t="s">
        <v>8641</v>
      </c>
      <c r="Z5000" s="292" t="s">
        <v>8642</v>
      </c>
      <c r="AA5000" s="292" t="s">
        <v>8643</v>
      </c>
      <c r="AB5000" s="273" t="str">
        <f>_xlfn.IFNA(IF(Table[[#This Row],[Programme Partner]]&lt;&gt;Table[[#This Row],[Implementing Partner]],CONCATENATE(Table[[#This Row],[Programme Partner]],"-",Table[[#This Row],[Implementing Partner]]),Table[[#This Row],[Programme Partner]]),"")</f>
        <v>UNHCR-BRAC</v>
      </c>
    </row>
    <row r="5001" spans="1:28" ht="16.5" customHeight="1">
      <c r="A5001" s="183">
        <v>5451</v>
      </c>
      <c r="B5001" s="264" t="s">
        <v>5273</v>
      </c>
      <c r="C5001" s="265" t="s">
        <v>5033</v>
      </c>
      <c r="D5001" s="266" t="s">
        <v>5273</v>
      </c>
      <c r="E5001" s="264" t="s">
        <v>27</v>
      </c>
      <c r="F5001" s="264" t="s">
        <v>8011</v>
      </c>
      <c r="G5001" s="281" t="s">
        <v>8584</v>
      </c>
      <c r="H5001" s="264" t="str">
        <f>IFERROR(VLOOKUP(Table[[#This Row],[Activity Details of Assistance]],WHAT!E:F,2,FALSE),"")</f>
        <v># of tube well</v>
      </c>
      <c r="I5001" s="264"/>
      <c r="J5001" s="291">
        <v>4</v>
      </c>
      <c r="K5001" s="291" t="s">
        <v>8280</v>
      </c>
      <c r="L5001" s="291" t="s">
        <v>13</v>
      </c>
      <c r="M5001" s="292" t="s">
        <v>14</v>
      </c>
      <c r="N5001" s="291" t="s">
        <v>309</v>
      </c>
      <c r="O5001" s="291" t="s">
        <v>1606</v>
      </c>
      <c r="P5001" s="291" t="s">
        <v>6397</v>
      </c>
      <c r="Q5001" s="300">
        <v>44681</v>
      </c>
      <c r="R5001" s="300">
        <v>44896</v>
      </c>
      <c r="S5001" t="s">
        <v>8452</v>
      </c>
      <c r="T5001" s="291"/>
      <c r="U5001" s="291"/>
      <c r="V5001" s="291"/>
      <c r="W5001" s="291"/>
      <c r="X5001" s="292"/>
      <c r="Y5001" s="292" t="s">
        <v>8641</v>
      </c>
      <c r="Z5001" s="292" t="s">
        <v>8642</v>
      </c>
      <c r="AA5001" s="292" t="s">
        <v>8643</v>
      </c>
      <c r="AB5001" s="273" t="str">
        <f>_xlfn.IFNA(IF(Table[[#This Row],[Programme Partner]]&lt;&gt;Table[[#This Row],[Implementing Partner]],CONCATENATE(Table[[#This Row],[Programme Partner]],"-",Table[[#This Row],[Implementing Partner]]),Table[[#This Row],[Programme Partner]]),"")</f>
        <v>UNHCR-BRAC</v>
      </c>
    </row>
    <row r="5002" spans="1:28" ht="16.5" customHeight="1">
      <c r="A5002" s="183">
        <v>5452</v>
      </c>
      <c r="B5002" s="264" t="s">
        <v>5273</v>
      </c>
      <c r="C5002" s="265" t="s">
        <v>5033</v>
      </c>
      <c r="D5002" s="266" t="s">
        <v>5273</v>
      </c>
      <c r="E5002" s="264" t="s">
        <v>27</v>
      </c>
      <c r="F5002" s="264" t="s">
        <v>8011</v>
      </c>
      <c r="G5002" s="281" t="s">
        <v>8584</v>
      </c>
      <c r="H5002" s="264" t="str">
        <f>IFERROR(VLOOKUP(Table[[#This Row],[Activity Details of Assistance]],WHAT!E:F,2,FALSE),"")</f>
        <v># of tube well</v>
      </c>
      <c r="I5002" s="264"/>
      <c r="J5002" s="289">
        <v>15</v>
      </c>
      <c r="K5002" s="289" t="s">
        <v>8280</v>
      </c>
      <c r="L5002" s="289" t="s">
        <v>13</v>
      </c>
      <c r="M5002" s="290" t="s">
        <v>14</v>
      </c>
      <c r="N5002" s="289" t="s">
        <v>309</v>
      </c>
      <c r="O5002" s="289" t="s">
        <v>1606</v>
      </c>
      <c r="P5002" s="289" t="s">
        <v>6385</v>
      </c>
      <c r="Q5002" s="299">
        <v>44681</v>
      </c>
      <c r="R5002" s="299">
        <v>44896</v>
      </c>
      <c r="S5002" t="s">
        <v>8452</v>
      </c>
      <c r="T5002" s="289"/>
      <c r="U5002" s="289"/>
      <c r="V5002" s="289"/>
      <c r="W5002" s="289"/>
      <c r="X5002" s="290"/>
      <c r="Y5002" s="290" t="s">
        <v>8641</v>
      </c>
      <c r="Z5002" s="290" t="s">
        <v>8642</v>
      </c>
      <c r="AA5002" s="290" t="s">
        <v>8643</v>
      </c>
      <c r="AB5002" s="273" t="str">
        <f>_xlfn.IFNA(IF(Table[[#This Row],[Programme Partner]]&lt;&gt;Table[[#This Row],[Implementing Partner]],CONCATENATE(Table[[#This Row],[Programme Partner]],"-",Table[[#This Row],[Implementing Partner]]),Table[[#This Row],[Programme Partner]]),"")</f>
        <v>UNHCR-BRAC</v>
      </c>
    </row>
    <row r="5003" spans="1:28" ht="16.5" customHeight="1">
      <c r="A5003" s="183">
        <v>5453</v>
      </c>
      <c r="B5003" s="264" t="s">
        <v>5273</v>
      </c>
      <c r="C5003" s="265" t="s">
        <v>5033</v>
      </c>
      <c r="D5003" s="266" t="s">
        <v>5273</v>
      </c>
      <c r="E5003" s="264" t="s">
        <v>27</v>
      </c>
      <c r="F5003" s="264" t="s">
        <v>8011</v>
      </c>
      <c r="G5003" s="281" t="s">
        <v>8584</v>
      </c>
      <c r="H5003" s="264" t="str">
        <f>IFERROR(VLOOKUP(Table[[#This Row],[Activity Details of Assistance]],WHAT!E:F,2,FALSE),"")</f>
        <v># of tube well</v>
      </c>
      <c r="I5003" s="264"/>
      <c r="J5003" s="291">
        <v>8</v>
      </c>
      <c r="K5003" s="291" t="s">
        <v>8280</v>
      </c>
      <c r="L5003" s="291" t="s">
        <v>13</v>
      </c>
      <c r="M5003" s="292" t="s">
        <v>14</v>
      </c>
      <c r="N5003" s="291" t="s">
        <v>309</v>
      </c>
      <c r="O5003" s="291" t="s">
        <v>1606</v>
      </c>
      <c r="P5003" s="291" t="s">
        <v>6656</v>
      </c>
      <c r="Q5003" s="300">
        <v>44681</v>
      </c>
      <c r="R5003" s="300">
        <v>44896</v>
      </c>
      <c r="S5003" t="s">
        <v>8452</v>
      </c>
      <c r="T5003" s="291"/>
      <c r="U5003" s="291"/>
      <c r="V5003" s="291"/>
      <c r="W5003" s="291"/>
      <c r="X5003" s="292"/>
      <c r="Y5003" s="292" t="s">
        <v>8641</v>
      </c>
      <c r="Z5003" s="292" t="s">
        <v>8642</v>
      </c>
      <c r="AA5003" s="292" t="s">
        <v>8643</v>
      </c>
      <c r="AB5003" s="273" t="str">
        <f>_xlfn.IFNA(IF(Table[[#This Row],[Programme Partner]]&lt;&gt;Table[[#This Row],[Implementing Partner]],CONCATENATE(Table[[#This Row],[Programme Partner]],"-",Table[[#This Row],[Implementing Partner]]),Table[[#This Row],[Programme Partner]]),"")</f>
        <v>UNHCR-BRAC</v>
      </c>
    </row>
    <row r="5004" spans="1:28" ht="16.5" customHeight="1">
      <c r="A5004" s="183">
        <v>5454</v>
      </c>
      <c r="B5004" s="264" t="s">
        <v>5273</v>
      </c>
      <c r="C5004" s="265" t="s">
        <v>5033</v>
      </c>
      <c r="D5004" s="266" t="s">
        <v>5273</v>
      </c>
      <c r="E5004" s="264" t="s">
        <v>27</v>
      </c>
      <c r="F5004" s="264" t="s">
        <v>8011</v>
      </c>
      <c r="G5004" s="281" t="s">
        <v>8584</v>
      </c>
      <c r="H5004" s="264" t="str">
        <f>IFERROR(VLOOKUP(Table[[#This Row],[Activity Details of Assistance]],WHAT!E:F,2,FALSE),"")</f>
        <v># of tube well</v>
      </c>
      <c r="I5004" s="264"/>
      <c r="J5004" s="289">
        <v>31</v>
      </c>
      <c r="K5004" s="289" t="s">
        <v>8280</v>
      </c>
      <c r="L5004" s="289" t="s">
        <v>13</v>
      </c>
      <c r="M5004" s="290" t="s">
        <v>14</v>
      </c>
      <c r="N5004" s="289" t="s">
        <v>307</v>
      </c>
      <c r="O5004" s="289" t="s">
        <v>1603</v>
      </c>
      <c r="P5004" s="289" t="s">
        <v>4682</v>
      </c>
      <c r="Q5004" s="299">
        <v>44681</v>
      </c>
      <c r="R5004" s="299">
        <v>44896</v>
      </c>
      <c r="S5004" t="s">
        <v>8452</v>
      </c>
      <c r="T5004" s="289"/>
      <c r="U5004" s="289"/>
      <c r="V5004" s="289"/>
      <c r="W5004" s="289"/>
      <c r="X5004" s="290"/>
      <c r="Y5004" s="290" t="s">
        <v>8641</v>
      </c>
      <c r="Z5004" s="290" t="s">
        <v>8642</v>
      </c>
      <c r="AA5004" s="290" t="s">
        <v>8643</v>
      </c>
      <c r="AB5004" s="273" t="str">
        <f>_xlfn.IFNA(IF(Table[[#This Row],[Programme Partner]]&lt;&gt;Table[[#This Row],[Implementing Partner]],CONCATENATE(Table[[#This Row],[Programme Partner]],"-",Table[[#This Row],[Implementing Partner]]),Table[[#This Row],[Programme Partner]]),"")</f>
        <v>UNHCR-BRAC</v>
      </c>
    </row>
    <row r="5005" spans="1:28" ht="16.5" customHeight="1">
      <c r="A5005" s="183">
        <v>5455</v>
      </c>
      <c r="B5005" s="264" t="s">
        <v>5273</v>
      </c>
      <c r="C5005" s="265" t="s">
        <v>5033</v>
      </c>
      <c r="D5005" s="266" t="s">
        <v>5273</v>
      </c>
      <c r="E5005" s="264" t="s">
        <v>27</v>
      </c>
      <c r="F5005" s="264" t="s">
        <v>8012</v>
      </c>
      <c r="G5005" s="281" t="s">
        <v>8359</v>
      </c>
      <c r="H5005" s="264" t="str">
        <f>IFERROR(VLOOKUP(Table[[#This Row],[Activity Details of Assistance]],WHAT!E:F,2,FALSE),"")</f>
        <v># of FSM Site</v>
      </c>
      <c r="I5005" s="264"/>
      <c r="J5005" s="289">
        <v>2</v>
      </c>
      <c r="K5005" s="289" t="s">
        <v>8280</v>
      </c>
      <c r="L5005" s="289" t="s">
        <v>13</v>
      </c>
      <c r="M5005" s="290" t="s">
        <v>14</v>
      </c>
      <c r="N5005" s="289" t="s">
        <v>309</v>
      </c>
      <c r="O5005" s="289" t="s">
        <v>1606</v>
      </c>
      <c r="P5005" s="289" t="s">
        <v>6477</v>
      </c>
      <c r="Q5005" s="299">
        <v>44681</v>
      </c>
      <c r="R5005" s="299">
        <v>44896</v>
      </c>
      <c r="S5005" t="s">
        <v>8452</v>
      </c>
      <c r="T5005" s="289"/>
      <c r="U5005" s="289"/>
      <c r="V5005" s="289"/>
      <c r="W5005" s="289"/>
      <c r="X5005" s="290"/>
      <c r="Y5005" s="290" t="s">
        <v>8641</v>
      </c>
      <c r="Z5005" s="290" t="s">
        <v>8642</v>
      </c>
      <c r="AA5005" s="290" t="s">
        <v>8643</v>
      </c>
      <c r="AB5005" s="273" t="str">
        <f>_xlfn.IFNA(IF(Table[[#This Row],[Programme Partner]]&lt;&gt;Table[[#This Row],[Implementing Partner]],CONCATENATE(Table[[#This Row],[Programme Partner]],"-",Table[[#This Row],[Implementing Partner]]),Table[[#This Row],[Programme Partner]]),"")</f>
        <v>UNHCR-BRAC</v>
      </c>
    </row>
    <row r="5006" spans="1:28" ht="16.5" customHeight="1">
      <c r="A5006" s="183">
        <v>5456</v>
      </c>
      <c r="B5006" s="264" t="s">
        <v>5273</v>
      </c>
      <c r="C5006" s="265" t="s">
        <v>5033</v>
      </c>
      <c r="D5006" s="266" t="s">
        <v>5273</v>
      </c>
      <c r="E5006" s="264" t="s">
        <v>27</v>
      </c>
      <c r="F5006" s="264" t="s">
        <v>8012</v>
      </c>
      <c r="G5006" s="281" t="s">
        <v>8359</v>
      </c>
      <c r="H5006" s="264" t="str">
        <f>IFERROR(VLOOKUP(Table[[#This Row],[Activity Details of Assistance]],WHAT!E:F,2,FALSE),"")</f>
        <v># of FSM Site</v>
      </c>
      <c r="I5006" s="264"/>
      <c r="J5006" s="291">
        <v>4</v>
      </c>
      <c r="K5006" s="291" t="s">
        <v>8280</v>
      </c>
      <c r="L5006" s="291" t="s">
        <v>13</v>
      </c>
      <c r="M5006" s="292" t="s">
        <v>14</v>
      </c>
      <c r="N5006" s="291" t="s">
        <v>309</v>
      </c>
      <c r="O5006" s="291" t="s">
        <v>1606</v>
      </c>
      <c r="P5006" s="291" t="s">
        <v>6478</v>
      </c>
      <c r="Q5006" s="300">
        <v>44681</v>
      </c>
      <c r="R5006" s="300">
        <v>44896</v>
      </c>
      <c r="S5006" t="s">
        <v>8452</v>
      </c>
      <c r="T5006" s="291"/>
      <c r="U5006" s="291"/>
      <c r="V5006" s="291"/>
      <c r="W5006" s="291"/>
      <c r="X5006" s="292"/>
      <c r="Y5006" s="292" t="s">
        <v>8641</v>
      </c>
      <c r="Z5006" s="292" t="s">
        <v>8642</v>
      </c>
      <c r="AA5006" s="292" t="s">
        <v>8643</v>
      </c>
      <c r="AB5006" s="273" t="str">
        <f>_xlfn.IFNA(IF(Table[[#This Row],[Programme Partner]]&lt;&gt;Table[[#This Row],[Implementing Partner]],CONCATENATE(Table[[#This Row],[Programme Partner]],"-",Table[[#This Row],[Implementing Partner]]),Table[[#This Row],[Programme Partner]]),"")</f>
        <v>UNHCR-BRAC</v>
      </c>
    </row>
    <row r="5007" spans="1:28" ht="16.5" customHeight="1">
      <c r="A5007" s="183">
        <v>5457</v>
      </c>
      <c r="B5007" s="264" t="s">
        <v>5273</v>
      </c>
      <c r="C5007" s="265" t="s">
        <v>5033</v>
      </c>
      <c r="D5007" s="266" t="s">
        <v>5273</v>
      </c>
      <c r="E5007" s="264" t="s">
        <v>27</v>
      </c>
      <c r="F5007" s="264" t="s">
        <v>8012</v>
      </c>
      <c r="G5007" s="281" t="s">
        <v>8359</v>
      </c>
      <c r="H5007" s="264" t="str">
        <f>IFERROR(VLOOKUP(Table[[#This Row],[Activity Details of Assistance]],WHAT!E:F,2,FALSE),"")</f>
        <v># of FSM Site</v>
      </c>
      <c r="I5007" s="264"/>
      <c r="J5007" s="289">
        <v>8</v>
      </c>
      <c r="K5007" s="289" t="s">
        <v>8280</v>
      </c>
      <c r="L5007" s="289" t="s">
        <v>13</v>
      </c>
      <c r="M5007" s="290" t="s">
        <v>14</v>
      </c>
      <c r="N5007" s="289" t="s">
        <v>309</v>
      </c>
      <c r="O5007" s="289" t="s">
        <v>1606</v>
      </c>
      <c r="P5007" s="289" t="s">
        <v>6397</v>
      </c>
      <c r="Q5007" s="299">
        <v>44681</v>
      </c>
      <c r="R5007" s="299">
        <v>44896</v>
      </c>
      <c r="S5007" t="s">
        <v>8452</v>
      </c>
      <c r="T5007" s="289"/>
      <c r="U5007" s="289"/>
      <c r="V5007" s="289"/>
      <c r="W5007" s="289"/>
      <c r="X5007" s="290"/>
      <c r="Y5007" s="290" t="s">
        <v>8641</v>
      </c>
      <c r="Z5007" s="290" t="s">
        <v>8642</v>
      </c>
      <c r="AA5007" s="290" t="s">
        <v>8643</v>
      </c>
      <c r="AB5007" s="273" t="str">
        <f>_xlfn.IFNA(IF(Table[[#This Row],[Programme Partner]]&lt;&gt;Table[[#This Row],[Implementing Partner]],CONCATENATE(Table[[#This Row],[Programme Partner]],"-",Table[[#This Row],[Implementing Partner]]),Table[[#This Row],[Programme Partner]]),"")</f>
        <v>UNHCR-BRAC</v>
      </c>
    </row>
    <row r="5008" spans="1:28" ht="16.5" customHeight="1">
      <c r="A5008" s="183">
        <v>5458</v>
      </c>
      <c r="B5008" s="264" t="s">
        <v>5273</v>
      </c>
      <c r="C5008" s="265" t="s">
        <v>5033</v>
      </c>
      <c r="D5008" s="266" t="s">
        <v>5273</v>
      </c>
      <c r="E5008" s="264" t="s">
        <v>27</v>
      </c>
      <c r="F5008" s="264" t="s">
        <v>8012</v>
      </c>
      <c r="G5008" s="281" t="s">
        <v>8359</v>
      </c>
      <c r="H5008" s="264" t="str">
        <f>IFERROR(VLOOKUP(Table[[#This Row],[Activity Details of Assistance]],WHAT!E:F,2,FALSE),"")</f>
        <v># of FSM Site</v>
      </c>
      <c r="I5008" s="264"/>
      <c r="J5008" s="291">
        <v>3</v>
      </c>
      <c r="K5008" s="291" t="s">
        <v>8280</v>
      </c>
      <c r="L5008" s="291" t="s">
        <v>13</v>
      </c>
      <c r="M5008" s="292" t="s">
        <v>14</v>
      </c>
      <c r="N5008" s="291" t="s">
        <v>307</v>
      </c>
      <c r="O5008" s="291" t="s">
        <v>1603</v>
      </c>
      <c r="P5008" s="291" t="s">
        <v>4682</v>
      </c>
      <c r="Q5008" s="300">
        <v>44681</v>
      </c>
      <c r="R5008" s="300">
        <v>44896</v>
      </c>
      <c r="S5008" t="s">
        <v>8452</v>
      </c>
      <c r="T5008" s="291"/>
      <c r="U5008" s="291"/>
      <c r="V5008" s="291"/>
      <c r="W5008" s="291"/>
      <c r="X5008" s="292"/>
      <c r="Y5008" s="292" t="s">
        <v>8641</v>
      </c>
      <c r="Z5008" s="292" t="s">
        <v>8642</v>
      </c>
      <c r="AA5008" s="292" t="s">
        <v>8643</v>
      </c>
      <c r="AB5008" s="273" t="str">
        <f>_xlfn.IFNA(IF(Table[[#This Row],[Programme Partner]]&lt;&gt;Table[[#This Row],[Implementing Partner]],CONCATENATE(Table[[#This Row],[Programme Partner]],"-",Table[[#This Row],[Implementing Partner]]),Table[[#This Row],[Programme Partner]]),"")</f>
        <v>UNHCR-BRAC</v>
      </c>
    </row>
    <row r="5009" spans="1:28" ht="16.5" customHeight="1">
      <c r="A5009" s="183">
        <v>5459</v>
      </c>
      <c r="B5009" s="264" t="s">
        <v>5273</v>
      </c>
      <c r="C5009" s="265" t="s">
        <v>5033</v>
      </c>
      <c r="D5009" s="266" t="s">
        <v>5273</v>
      </c>
      <c r="E5009" s="264" t="s">
        <v>27</v>
      </c>
      <c r="F5009" s="264" t="s">
        <v>8012</v>
      </c>
      <c r="G5009" s="281" t="s">
        <v>8357</v>
      </c>
      <c r="H5009" s="264" t="str">
        <f>IFERROR(VLOOKUP(Table[[#This Row],[Activity Details of Assistance]],WHAT!E:F,2,FALSE),"")</f>
        <v># of door</v>
      </c>
      <c r="I5009" s="264"/>
      <c r="J5009" s="289">
        <v>221</v>
      </c>
      <c r="K5009" s="289" t="s">
        <v>8280</v>
      </c>
      <c r="L5009" s="289" t="s">
        <v>13</v>
      </c>
      <c r="M5009" s="290" t="s">
        <v>14</v>
      </c>
      <c r="N5009" s="289" t="s">
        <v>309</v>
      </c>
      <c r="O5009" s="289" t="s">
        <v>1606</v>
      </c>
      <c r="P5009" s="289" t="s">
        <v>6477</v>
      </c>
      <c r="Q5009" s="299">
        <v>44681</v>
      </c>
      <c r="R5009" s="299">
        <v>44896</v>
      </c>
      <c r="S5009" t="s">
        <v>8452</v>
      </c>
      <c r="T5009" s="289"/>
      <c r="U5009" s="289"/>
      <c r="V5009" s="289"/>
      <c r="W5009" s="289"/>
      <c r="X5009" s="290"/>
      <c r="Y5009" s="290" t="s">
        <v>8641</v>
      </c>
      <c r="Z5009" s="290" t="s">
        <v>8642</v>
      </c>
      <c r="AA5009" s="290" t="s">
        <v>8643</v>
      </c>
      <c r="AB5009" s="273" t="str">
        <f>_xlfn.IFNA(IF(Table[[#This Row],[Programme Partner]]&lt;&gt;Table[[#This Row],[Implementing Partner]],CONCATENATE(Table[[#This Row],[Programme Partner]],"-",Table[[#This Row],[Implementing Partner]]),Table[[#This Row],[Programme Partner]]),"")</f>
        <v>UNHCR-BRAC</v>
      </c>
    </row>
    <row r="5010" spans="1:28" ht="16.5" customHeight="1">
      <c r="A5010" s="183">
        <v>5460</v>
      </c>
      <c r="B5010" s="264" t="s">
        <v>5273</v>
      </c>
      <c r="C5010" s="265" t="s">
        <v>5033</v>
      </c>
      <c r="D5010" s="266" t="s">
        <v>5273</v>
      </c>
      <c r="E5010" s="264" t="s">
        <v>27</v>
      </c>
      <c r="F5010" s="264" t="s">
        <v>8012</v>
      </c>
      <c r="G5010" s="281" t="s">
        <v>8357</v>
      </c>
      <c r="H5010" s="264" t="str">
        <f>IFERROR(VLOOKUP(Table[[#This Row],[Activity Details of Assistance]],WHAT!E:F,2,FALSE),"")</f>
        <v># of door</v>
      </c>
      <c r="I5010" s="264"/>
      <c r="J5010" s="291">
        <v>192</v>
      </c>
      <c r="K5010" s="291" t="s">
        <v>8280</v>
      </c>
      <c r="L5010" s="291" t="s">
        <v>13</v>
      </c>
      <c r="M5010" s="292" t="s">
        <v>14</v>
      </c>
      <c r="N5010" s="291" t="s">
        <v>309</v>
      </c>
      <c r="O5010" s="291" t="s">
        <v>1606</v>
      </c>
      <c r="P5010" s="291" t="s">
        <v>6478</v>
      </c>
      <c r="Q5010" s="300">
        <v>44681</v>
      </c>
      <c r="R5010" s="300">
        <v>44896</v>
      </c>
      <c r="S5010" t="s">
        <v>8452</v>
      </c>
      <c r="T5010" s="291"/>
      <c r="U5010" s="291"/>
      <c r="V5010" s="291"/>
      <c r="W5010" s="291"/>
      <c r="X5010" s="292"/>
      <c r="Y5010" s="292" t="s">
        <v>8641</v>
      </c>
      <c r="Z5010" s="292" t="s">
        <v>8642</v>
      </c>
      <c r="AA5010" s="292" t="s">
        <v>8643</v>
      </c>
      <c r="AB5010" s="273" t="str">
        <f>_xlfn.IFNA(IF(Table[[#This Row],[Programme Partner]]&lt;&gt;Table[[#This Row],[Implementing Partner]],CONCATENATE(Table[[#This Row],[Programme Partner]],"-",Table[[#This Row],[Implementing Partner]]),Table[[#This Row],[Programme Partner]]),"")</f>
        <v>UNHCR-BRAC</v>
      </c>
    </row>
    <row r="5011" spans="1:28" ht="16.5" customHeight="1">
      <c r="A5011" s="183">
        <v>5461</v>
      </c>
      <c r="B5011" s="264" t="s">
        <v>5273</v>
      </c>
      <c r="C5011" s="265" t="s">
        <v>5033</v>
      </c>
      <c r="D5011" s="266" t="s">
        <v>5273</v>
      </c>
      <c r="E5011" s="264" t="s">
        <v>27</v>
      </c>
      <c r="F5011" s="264" t="s">
        <v>8012</v>
      </c>
      <c r="G5011" s="281" t="s">
        <v>8357</v>
      </c>
      <c r="H5011" s="264" t="str">
        <f>IFERROR(VLOOKUP(Table[[#This Row],[Activity Details of Assistance]],WHAT!E:F,2,FALSE),"")</f>
        <v># of door</v>
      </c>
      <c r="I5011" s="264"/>
      <c r="J5011" s="291">
        <v>266</v>
      </c>
      <c r="K5011" s="291" t="s">
        <v>8280</v>
      </c>
      <c r="L5011" s="291" t="s">
        <v>13</v>
      </c>
      <c r="M5011" s="292" t="s">
        <v>14</v>
      </c>
      <c r="N5011" s="291" t="s">
        <v>309</v>
      </c>
      <c r="O5011" s="291" t="s">
        <v>1606</v>
      </c>
      <c r="P5011" s="291" t="s">
        <v>6397</v>
      </c>
      <c r="Q5011" s="300">
        <v>44681</v>
      </c>
      <c r="R5011" s="300">
        <v>44896</v>
      </c>
      <c r="S5011" t="s">
        <v>8452</v>
      </c>
      <c r="T5011" s="291"/>
      <c r="U5011" s="291"/>
      <c r="V5011" s="291"/>
      <c r="W5011" s="291"/>
      <c r="X5011" s="292"/>
      <c r="Y5011" s="292" t="s">
        <v>8641</v>
      </c>
      <c r="Z5011" s="292" t="s">
        <v>8642</v>
      </c>
      <c r="AA5011" s="292" t="s">
        <v>8643</v>
      </c>
      <c r="AB5011" s="273" t="str">
        <f>_xlfn.IFNA(IF(Table[[#This Row],[Programme Partner]]&lt;&gt;Table[[#This Row],[Implementing Partner]],CONCATENATE(Table[[#This Row],[Programme Partner]],"-",Table[[#This Row],[Implementing Partner]]),Table[[#This Row],[Programme Partner]]),"")</f>
        <v>UNHCR-BRAC</v>
      </c>
    </row>
    <row r="5012" spans="1:28" ht="16.5" customHeight="1">
      <c r="A5012" s="183">
        <v>5462</v>
      </c>
      <c r="B5012" s="264" t="s">
        <v>5273</v>
      </c>
      <c r="C5012" s="265" t="s">
        <v>5033</v>
      </c>
      <c r="D5012" s="266" t="s">
        <v>5273</v>
      </c>
      <c r="E5012" s="264" t="s">
        <v>27</v>
      </c>
      <c r="F5012" s="264" t="s">
        <v>8012</v>
      </c>
      <c r="G5012" s="281" t="s">
        <v>8357</v>
      </c>
      <c r="H5012" s="264" t="str">
        <f>IFERROR(VLOOKUP(Table[[#This Row],[Activity Details of Assistance]],WHAT!E:F,2,FALSE),"")</f>
        <v># of door</v>
      </c>
      <c r="I5012" s="264"/>
      <c r="J5012" s="289">
        <v>361</v>
      </c>
      <c r="K5012" s="289" t="s">
        <v>8280</v>
      </c>
      <c r="L5012" s="289" t="s">
        <v>13</v>
      </c>
      <c r="M5012" s="290" t="s">
        <v>14</v>
      </c>
      <c r="N5012" s="289" t="s">
        <v>309</v>
      </c>
      <c r="O5012" s="289" t="s">
        <v>1606</v>
      </c>
      <c r="P5012" s="289" t="s">
        <v>6385</v>
      </c>
      <c r="Q5012" s="299">
        <v>44681</v>
      </c>
      <c r="R5012" s="299">
        <v>44896</v>
      </c>
      <c r="S5012" t="s">
        <v>8452</v>
      </c>
      <c r="T5012" s="289"/>
      <c r="U5012" s="289"/>
      <c r="V5012" s="289"/>
      <c r="W5012" s="289"/>
      <c r="X5012" s="290"/>
      <c r="Y5012" s="290" t="s">
        <v>8641</v>
      </c>
      <c r="Z5012" s="290" t="s">
        <v>8642</v>
      </c>
      <c r="AA5012" s="290" t="s">
        <v>8643</v>
      </c>
      <c r="AB5012" s="273" t="str">
        <f>_xlfn.IFNA(IF(Table[[#This Row],[Programme Partner]]&lt;&gt;Table[[#This Row],[Implementing Partner]],CONCATENATE(Table[[#This Row],[Programme Partner]],"-",Table[[#This Row],[Implementing Partner]]),Table[[#This Row],[Programme Partner]]),"")</f>
        <v>UNHCR-BRAC</v>
      </c>
    </row>
    <row r="5013" spans="1:28" ht="16.5" customHeight="1">
      <c r="A5013" s="183">
        <v>5463</v>
      </c>
      <c r="B5013" s="264" t="s">
        <v>5273</v>
      </c>
      <c r="C5013" s="265" t="s">
        <v>5033</v>
      </c>
      <c r="D5013" s="266" t="s">
        <v>5273</v>
      </c>
      <c r="E5013" s="264" t="s">
        <v>27</v>
      </c>
      <c r="F5013" s="264" t="s">
        <v>8012</v>
      </c>
      <c r="G5013" s="281" t="s">
        <v>8357</v>
      </c>
      <c r="H5013" s="264" t="str">
        <f>IFERROR(VLOOKUP(Table[[#This Row],[Activity Details of Assistance]],WHAT!E:F,2,FALSE),"")</f>
        <v># of door</v>
      </c>
      <c r="I5013" s="264"/>
      <c r="J5013" s="291">
        <v>69</v>
      </c>
      <c r="K5013" s="291" t="s">
        <v>8280</v>
      </c>
      <c r="L5013" s="291" t="s">
        <v>13</v>
      </c>
      <c r="M5013" s="292" t="s">
        <v>14</v>
      </c>
      <c r="N5013" s="291" t="s">
        <v>309</v>
      </c>
      <c r="O5013" s="291" t="s">
        <v>1606</v>
      </c>
      <c r="P5013" s="291" t="s">
        <v>6656</v>
      </c>
      <c r="Q5013" s="300">
        <v>44681</v>
      </c>
      <c r="R5013" s="300">
        <v>44896</v>
      </c>
      <c r="S5013" t="s">
        <v>8452</v>
      </c>
      <c r="T5013" s="291"/>
      <c r="U5013" s="291"/>
      <c r="V5013" s="291"/>
      <c r="W5013" s="291"/>
      <c r="X5013" s="292"/>
      <c r="Y5013" s="292" t="s">
        <v>8641</v>
      </c>
      <c r="Z5013" s="292" t="s">
        <v>8642</v>
      </c>
      <c r="AA5013" s="292" t="s">
        <v>8643</v>
      </c>
      <c r="AB5013" s="273" t="str">
        <f>_xlfn.IFNA(IF(Table[[#This Row],[Programme Partner]]&lt;&gt;Table[[#This Row],[Implementing Partner]],CONCATENATE(Table[[#This Row],[Programme Partner]],"-",Table[[#This Row],[Implementing Partner]]),Table[[#This Row],[Programme Partner]]),"")</f>
        <v>UNHCR-BRAC</v>
      </c>
    </row>
    <row r="5014" spans="1:28" ht="16.5" customHeight="1">
      <c r="A5014" s="183">
        <v>5464</v>
      </c>
      <c r="B5014" s="264" t="s">
        <v>5273</v>
      </c>
      <c r="C5014" s="265" t="s">
        <v>5033</v>
      </c>
      <c r="D5014" s="266" t="s">
        <v>5273</v>
      </c>
      <c r="E5014" s="264" t="s">
        <v>27</v>
      </c>
      <c r="F5014" s="264" t="s">
        <v>8012</v>
      </c>
      <c r="G5014" s="281" t="s">
        <v>8357</v>
      </c>
      <c r="H5014" s="264" t="str">
        <f>IFERROR(VLOOKUP(Table[[#This Row],[Activity Details of Assistance]],WHAT!E:F,2,FALSE),"")</f>
        <v># of door</v>
      </c>
      <c r="I5014" s="264"/>
      <c r="J5014" s="289">
        <v>181</v>
      </c>
      <c r="K5014" s="289" t="s">
        <v>8280</v>
      </c>
      <c r="L5014" s="289" t="s">
        <v>13</v>
      </c>
      <c r="M5014" s="290" t="s">
        <v>14</v>
      </c>
      <c r="N5014" s="289" t="s">
        <v>307</v>
      </c>
      <c r="O5014" s="289" t="s">
        <v>1603</v>
      </c>
      <c r="P5014" s="289" t="s">
        <v>4682</v>
      </c>
      <c r="Q5014" s="299">
        <v>44681</v>
      </c>
      <c r="R5014" s="299">
        <v>44896</v>
      </c>
      <c r="S5014" t="s">
        <v>8452</v>
      </c>
      <c r="T5014" s="289"/>
      <c r="U5014" s="289"/>
      <c r="V5014" s="289"/>
      <c r="W5014" s="289"/>
      <c r="X5014" s="290"/>
      <c r="Y5014" s="290" t="s">
        <v>8641</v>
      </c>
      <c r="Z5014" s="290" t="s">
        <v>8642</v>
      </c>
      <c r="AA5014" s="290" t="s">
        <v>8643</v>
      </c>
      <c r="AB5014" s="273" t="str">
        <f>_xlfn.IFNA(IF(Table[[#This Row],[Programme Partner]]&lt;&gt;Table[[#This Row],[Implementing Partner]],CONCATENATE(Table[[#This Row],[Programme Partner]],"-",Table[[#This Row],[Implementing Partner]]),Table[[#This Row],[Programme Partner]]),"")</f>
        <v>UNHCR-BRAC</v>
      </c>
    </row>
    <row r="5015" spans="1:28" ht="16.5" customHeight="1">
      <c r="A5015" s="183">
        <v>5465</v>
      </c>
      <c r="B5015" s="264" t="s">
        <v>5273</v>
      </c>
      <c r="C5015" s="265" t="s">
        <v>5033</v>
      </c>
      <c r="D5015" s="266" t="s">
        <v>5273</v>
      </c>
      <c r="E5015" s="264" t="s">
        <v>27</v>
      </c>
      <c r="F5015" s="264" t="s">
        <v>8011</v>
      </c>
      <c r="G5015" s="281" t="s">
        <v>8584</v>
      </c>
      <c r="H5015" s="264" t="str">
        <f>IFERROR(VLOOKUP(Table[[#This Row],[Activity Details of Assistance]],WHAT!E:F,2,FALSE),"")</f>
        <v># of tube well</v>
      </c>
      <c r="I5015" s="264"/>
      <c r="J5015" s="291">
        <v>134</v>
      </c>
      <c r="K5015" s="291" t="s">
        <v>8280</v>
      </c>
      <c r="L5015" s="291" t="s">
        <v>13</v>
      </c>
      <c r="M5015" s="292" t="s">
        <v>14</v>
      </c>
      <c r="N5015" s="291" t="s">
        <v>309</v>
      </c>
      <c r="O5015" s="291" t="s">
        <v>1606</v>
      </c>
      <c r="P5015" s="291" t="s">
        <v>6477</v>
      </c>
      <c r="Q5015" s="300">
        <v>44681</v>
      </c>
      <c r="R5015" s="300">
        <v>44896</v>
      </c>
      <c r="S5015" t="s">
        <v>8452</v>
      </c>
      <c r="T5015" s="291"/>
      <c r="U5015" s="291"/>
      <c r="V5015" s="291"/>
      <c r="W5015" s="291"/>
      <c r="X5015" s="292"/>
      <c r="Y5015" s="292" t="s">
        <v>8641</v>
      </c>
      <c r="Z5015" s="292" t="s">
        <v>8642</v>
      </c>
      <c r="AA5015" s="292" t="s">
        <v>8643</v>
      </c>
      <c r="AB5015" s="273" t="str">
        <f>_xlfn.IFNA(IF(Table[[#This Row],[Programme Partner]]&lt;&gt;Table[[#This Row],[Implementing Partner]],CONCATENATE(Table[[#This Row],[Programme Partner]],"-",Table[[#This Row],[Implementing Partner]]),Table[[#This Row],[Programme Partner]]),"")</f>
        <v>UNHCR-BRAC</v>
      </c>
    </row>
    <row r="5016" spans="1:28" ht="16.5" customHeight="1">
      <c r="A5016" s="183">
        <v>5466</v>
      </c>
      <c r="B5016" s="264" t="s">
        <v>5273</v>
      </c>
      <c r="C5016" s="265" t="s">
        <v>5033</v>
      </c>
      <c r="D5016" s="266" t="s">
        <v>5273</v>
      </c>
      <c r="E5016" s="264" t="s">
        <v>27</v>
      </c>
      <c r="F5016" s="264" t="s">
        <v>8011</v>
      </c>
      <c r="G5016" s="281" t="s">
        <v>8355</v>
      </c>
      <c r="H5016" s="264" t="str">
        <f>IFERROR(VLOOKUP(Table[[#This Row],[Activity Details of Assistance]],WHAT!E:F,2,FALSE),"")</f>
        <v># of water network</v>
      </c>
      <c r="I5016" s="264"/>
      <c r="J5016" s="289">
        <v>9</v>
      </c>
      <c r="K5016" s="289" t="s">
        <v>8280</v>
      </c>
      <c r="L5016" s="289" t="s">
        <v>13</v>
      </c>
      <c r="M5016" s="290" t="s">
        <v>14</v>
      </c>
      <c r="N5016" s="289" t="s">
        <v>309</v>
      </c>
      <c r="O5016" s="289" t="s">
        <v>1606</v>
      </c>
      <c r="P5016" s="289" t="s">
        <v>6477</v>
      </c>
      <c r="Q5016" s="299">
        <v>44681</v>
      </c>
      <c r="R5016" s="299">
        <v>44896</v>
      </c>
      <c r="S5016" t="s">
        <v>8452</v>
      </c>
      <c r="T5016" s="289"/>
      <c r="U5016" s="289"/>
      <c r="V5016" s="289"/>
      <c r="W5016" s="289"/>
      <c r="X5016" s="290"/>
      <c r="Y5016" s="290" t="s">
        <v>8641</v>
      </c>
      <c r="Z5016" s="290" t="s">
        <v>8642</v>
      </c>
      <c r="AA5016" s="290" t="s">
        <v>8643</v>
      </c>
      <c r="AB5016" s="273" t="str">
        <f>_xlfn.IFNA(IF(Table[[#This Row],[Programme Partner]]&lt;&gt;Table[[#This Row],[Implementing Partner]],CONCATENATE(Table[[#This Row],[Programme Partner]],"-",Table[[#This Row],[Implementing Partner]]),Table[[#This Row],[Programme Partner]]),"")</f>
        <v>UNHCR-BRAC</v>
      </c>
    </row>
    <row r="5017" spans="1:28" ht="16.5" customHeight="1">
      <c r="A5017" s="183">
        <v>5467</v>
      </c>
      <c r="B5017" s="264" t="s">
        <v>5273</v>
      </c>
      <c r="C5017" s="265" t="s">
        <v>5033</v>
      </c>
      <c r="D5017" s="266" t="s">
        <v>5273</v>
      </c>
      <c r="E5017" s="264" t="s">
        <v>27</v>
      </c>
      <c r="F5017" s="264" t="s">
        <v>8013</v>
      </c>
      <c r="G5017" s="281" t="s">
        <v>8313</v>
      </c>
      <c r="H5017" s="264" t="str">
        <f>IFERROR(VLOOKUP(Table[[#This Row],[Activity Details of Assistance]],WHAT!E:F,2,FALSE),"")</f>
        <v># of HP sessions at community level</v>
      </c>
      <c r="I5017" s="264"/>
      <c r="J5017" s="291">
        <v>1150</v>
      </c>
      <c r="K5017" s="291" t="s">
        <v>8280</v>
      </c>
      <c r="L5017" s="291" t="s">
        <v>13</v>
      </c>
      <c r="M5017" s="292" t="s">
        <v>14</v>
      </c>
      <c r="N5017" s="291" t="s">
        <v>309</v>
      </c>
      <c r="O5017" s="291" t="s">
        <v>1606</v>
      </c>
      <c r="P5017" s="291" t="s">
        <v>6477</v>
      </c>
      <c r="Q5017" s="300">
        <v>44681</v>
      </c>
      <c r="R5017" s="300">
        <v>44896</v>
      </c>
      <c r="S5017" t="s">
        <v>8452</v>
      </c>
      <c r="T5017" s="291"/>
      <c r="U5017" s="291"/>
      <c r="V5017" s="291"/>
      <c r="W5017" s="291"/>
      <c r="X5017" s="292"/>
      <c r="Y5017" s="292" t="s">
        <v>8641</v>
      </c>
      <c r="Z5017" s="292" t="s">
        <v>8642</v>
      </c>
      <c r="AA5017" s="292" t="s">
        <v>8643</v>
      </c>
      <c r="AB5017" s="273" t="str">
        <f>_xlfn.IFNA(IF(Table[[#This Row],[Programme Partner]]&lt;&gt;Table[[#This Row],[Implementing Partner]],CONCATENATE(Table[[#This Row],[Programme Partner]],"-",Table[[#This Row],[Implementing Partner]]),Table[[#This Row],[Programme Partner]]),"")</f>
        <v>UNHCR-BRAC</v>
      </c>
    </row>
    <row r="5018" spans="1:28" ht="16.5" customHeight="1">
      <c r="A5018" s="183">
        <v>5468</v>
      </c>
      <c r="B5018" s="264" t="s">
        <v>5273</v>
      </c>
      <c r="C5018" s="265" t="s">
        <v>5033</v>
      </c>
      <c r="D5018" s="266" t="s">
        <v>5273</v>
      </c>
      <c r="E5018" s="264" t="s">
        <v>27</v>
      </c>
      <c r="F5018" s="264" t="s">
        <v>8013</v>
      </c>
      <c r="G5018" s="281" t="s">
        <v>8314</v>
      </c>
      <c r="H5018" s="264" t="str">
        <f>IFERROR(VLOOKUP(Table[[#This Row],[Activity Details of Assistance]],WHAT!E:F,2,FALSE),"")</f>
        <v># of HP sessions at HH level</v>
      </c>
      <c r="I5018" s="264"/>
      <c r="J5018" s="289">
        <v>3110</v>
      </c>
      <c r="K5018" s="289" t="s">
        <v>8280</v>
      </c>
      <c r="L5018" s="289" t="s">
        <v>13</v>
      </c>
      <c r="M5018" s="290" t="s">
        <v>14</v>
      </c>
      <c r="N5018" s="289" t="s">
        <v>309</v>
      </c>
      <c r="O5018" s="289" t="s">
        <v>1606</v>
      </c>
      <c r="P5018" s="289" t="s">
        <v>6477</v>
      </c>
      <c r="Q5018" s="299">
        <v>44681</v>
      </c>
      <c r="R5018" s="299">
        <v>44896</v>
      </c>
      <c r="S5018" t="s">
        <v>8452</v>
      </c>
      <c r="T5018" s="289"/>
      <c r="U5018" s="289"/>
      <c r="V5018" s="289"/>
      <c r="W5018" s="289"/>
      <c r="X5018" s="290"/>
      <c r="Y5018" s="290" t="s">
        <v>8641</v>
      </c>
      <c r="Z5018" s="290" t="s">
        <v>8642</v>
      </c>
      <c r="AA5018" s="290" t="s">
        <v>8643</v>
      </c>
      <c r="AB5018" s="273" t="str">
        <f>_xlfn.IFNA(IF(Table[[#This Row],[Programme Partner]]&lt;&gt;Table[[#This Row],[Implementing Partner]],CONCATENATE(Table[[#This Row],[Programme Partner]],"-",Table[[#This Row],[Implementing Partner]]),Table[[#This Row],[Programme Partner]]),"")</f>
        <v>UNHCR-BRAC</v>
      </c>
    </row>
    <row r="5019" spans="1:28" ht="16.5" customHeight="1">
      <c r="A5019" s="183">
        <v>5469</v>
      </c>
      <c r="B5019" s="264" t="s">
        <v>5273</v>
      </c>
      <c r="C5019" s="265" t="s">
        <v>5033</v>
      </c>
      <c r="D5019" s="266" t="s">
        <v>5273</v>
      </c>
      <c r="E5019" s="264" t="s">
        <v>27</v>
      </c>
      <c r="F5019" s="264" t="s">
        <v>8013</v>
      </c>
      <c r="G5019" t="s">
        <v>8019</v>
      </c>
      <c r="H5019" s="264" t="str">
        <f>IFERROR(VLOOKUP(Table[[#This Row],[Activity Details of Assistance]],WHAT!E:F,2,FALSE),"")</f>
        <v>N/A</v>
      </c>
      <c r="I5019" s="264"/>
      <c r="J5019" s="291">
        <v>8</v>
      </c>
      <c r="K5019" s="291" t="s">
        <v>8280</v>
      </c>
      <c r="L5019" s="291" t="s">
        <v>13</v>
      </c>
      <c r="M5019" s="292" t="s">
        <v>14</v>
      </c>
      <c r="N5019" s="291" t="s">
        <v>309</v>
      </c>
      <c r="O5019" s="291" t="s">
        <v>1606</v>
      </c>
      <c r="P5019" s="291" t="s">
        <v>6477</v>
      </c>
      <c r="Q5019" s="300">
        <v>44681</v>
      </c>
      <c r="R5019" s="300">
        <v>44896</v>
      </c>
      <c r="S5019" t="s">
        <v>8452</v>
      </c>
      <c r="T5019" s="291"/>
      <c r="U5019" s="291"/>
      <c r="V5019" s="291"/>
      <c r="W5019" s="291"/>
      <c r="X5019" s="292" t="s">
        <v>8550</v>
      </c>
      <c r="Y5019" s="292" t="s">
        <v>8641</v>
      </c>
      <c r="Z5019" s="292" t="s">
        <v>8642</v>
      </c>
      <c r="AA5019" s="292" t="s">
        <v>8643</v>
      </c>
      <c r="AB5019" s="273" t="str">
        <f>_xlfn.IFNA(IF(Table[[#This Row],[Programme Partner]]&lt;&gt;Table[[#This Row],[Implementing Partner]],CONCATENATE(Table[[#This Row],[Programme Partner]],"-",Table[[#This Row],[Implementing Partner]]),Table[[#This Row],[Programme Partner]]),"")</f>
        <v>UNHCR-BRAC</v>
      </c>
    </row>
    <row r="5020" spans="1:28" ht="16.5" customHeight="1">
      <c r="A5020" s="183">
        <v>5470</v>
      </c>
      <c r="B5020" s="264" t="s">
        <v>5273</v>
      </c>
      <c r="C5020" s="265" t="s">
        <v>5033</v>
      </c>
      <c r="D5020" s="266" t="s">
        <v>5273</v>
      </c>
      <c r="E5020" s="264" t="s">
        <v>27</v>
      </c>
      <c r="F5020" s="264" t="s">
        <v>8014</v>
      </c>
      <c r="G5020" s="281" t="s">
        <v>8361</v>
      </c>
      <c r="H5020" s="264" t="str">
        <f>IFERROR(VLOOKUP(Table[[#This Row],[Activity Details of Assistance]],WHAT!E:F,2,FALSE),"")</f>
        <v># of plant</v>
      </c>
      <c r="I5020" s="264"/>
      <c r="J5020" s="289">
        <v>1</v>
      </c>
      <c r="K5020" s="289" t="s">
        <v>8280</v>
      </c>
      <c r="L5020" s="289" t="s">
        <v>13</v>
      </c>
      <c r="M5020" s="290" t="s">
        <v>14</v>
      </c>
      <c r="N5020" s="289" t="s">
        <v>309</v>
      </c>
      <c r="O5020" s="289" t="s">
        <v>1606</v>
      </c>
      <c r="P5020" s="289" t="s">
        <v>6477</v>
      </c>
      <c r="Q5020" s="299">
        <v>44681</v>
      </c>
      <c r="R5020" s="299">
        <v>44896</v>
      </c>
      <c r="S5020" t="s">
        <v>8452</v>
      </c>
      <c r="T5020" s="289"/>
      <c r="U5020" s="289"/>
      <c r="V5020" s="289"/>
      <c r="W5020" s="289"/>
      <c r="X5020" s="290"/>
      <c r="Y5020" s="290" t="s">
        <v>8641</v>
      </c>
      <c r="Z5020" s="290" t="s">
        <v>8642</v>
      </c>
      <c r="AA5020" s="290" t="s">
        <v>8643</v>
      </c>
      <c r="AB5020" s="273" t="str">
        <f>_xlfn.IFNA(IF(Table[[#This Row],[Programme Partner]]&lt;&gt;Table[[#This Row],[Implementing Partner]],CONCATENATE(Table[[#This Row],[Programme Partner]],"-",Table[[#This Row],[Implementing Partner]]),Table[[#This Row],[Programme Partner]]),"")</f>
        <v>UNHCR-BRAC</v>
      </c>
    </row>
    <row r="5021" spans="1:28" ht="16.5" customHeight="1">
      <c r="A5021" s="183">
        <v>5471</v>
      </c>
      <c r="B5021" s="264" t="s">
        <v>5273</v>
      </c>
      <c r="C5021" s="265" t="s">
        <v>5033</v>
      </c>
      <c r="D5021" s="266" t="s">
        <v>5273</v>
      </c>
      <c r="E5021" s="264" t="s">
        <v>27</v>
      </c>
      <c r="F5021" s="264" t="s">
        <v>8011</v>
      </c>
      <c r="G5021" s="281" t="s">
        <v>8584</v>
      </c>
      <c r="H5021" s="264" t="str">
        <f>IFERROR(VLOOKUP(Table[[#This Row],[Activity Details of Assistance]],WHAT!E:F,2,FALSE),"")</f>
        <v># of tube well</v>
      </c>
      <c r="I5021" s="264"/>
      <c r="J5021" s="291">
        <v>119</v>
      </c>
      <c r="K5021" s="291" t="s">
        <v>8280</v>
      </c>
      <c r="L5021" s="291" t="s">
        <v>13</v>
      </c>
      <c r="M5021" s="292" t="s">
        <v>14</v>
      </c>
      <c r="N5021" s="291" t="s">
        <v>309</v>
      </c>
      <c r="O5021" s="291" t="s">
        <v>1606</v>
      </c>
      <c r="P5021" s="291" t="s">
        <v>6478</v>
      </c>
      <c r="Q5021" s="300">
        <v>44681</v>
      </c>
      <c r="R5021" s="300">
        <v>44896</v>
      </c>
      <c r="S5021" t="s">
        <v>8452</v>
      </c>
      <c r="T5021" s="291"/>
      <c r="U5021" s="291"/>
      <c r="V5021" s="291"/>
      <c r="W5021" s="291"/>
      <c r="X5021" s="292"/>
      <c r="Y5021" s="292" t="s">
        <v>8641</v>
      </c>
      <c r="Z5021" s="292" t="s">
        <v>8642</v>
      </c>
      <c r="AA5021" s="292" t="s">
        <v>8643</v>
      </c>
      <c r="AB5021" s="273" t="str">
        <f>_xlfn.IFNA(IF(Table[[#This Row],[Programme Partner]]&lt;&gt;Table[[#This Row],[Implementing Partner]],CONCATENATE(Table[[#This Row],[Programme Partner]],"-",Table[[#This Row],[Implementing Partner]]),Table[[#This Row],[Programme Partner]]),"")</f>
        <v>UNHCR-BRAC</v>
      </c>
    </row>
    <row r="5022" spans="1:28" ht="16.5" customHeight="1">
      <c r="A5022" s="183">
        <v>5472</v>
      </c>
      <c r="B5022" s="264" t="s">
        <v>5273</v>
      </c>
      <c r="C5022" s="265" t="s">
        <v>5033</v>
      </c>
      <c r="D5022" s="266" t="s">
        <v>5273</v>
      </c>
      <c r="E5022" s="264" t="s">
        <v>27</v>
      </c>
      <c r="F5022" s="264" t="s">
        <v>8011</v>
      </c>
      <c r="G5022" s="281" t="s">
        <v>8325</v>
      </c>
      <c r="H5022" s="264" t="str">
        <f>IFERROR(VLOOKUP(Table[[#This Row],[Activity Details of Assistance]],WHAT!E:F,2,FALSE),"")</f>
        <v># of tube well</v>
      </c>
      <c r="I5022" s="264"/>
      <c r="J5022" s="289">
        <v>3</v>
      </c>
      <c r="K5022" s="289" t="s">
        <v>8280</v>
      </c>
      <c r="L5022" s="289" t="s">
        <v>13</v>
      </c>
      <c r="M5022" s="290" t="s">
        <v>14</v>
      </c>
      <c r="N5022" s="289" t="s">
        <v>309</v>
      </c>
      <c r="O5022" s="289" t="s">
        <v>1606</v>
      </c>
      <c r="P5022" s="289" t="s">
        <v>6478</v>
      </c>
      <c r="Q5022" s="299">
        <v>44681</v>
      </c>
      <c r="R5022" s="299">
        <v>44896</v>
      </c>
      <c r="S5022" t="s">
        <v>8452</v>
      </c>
      <c r="T5022" s="289"/>
      <c r="U5022" s="289"/>
      <c r="V5022" s="289"/>
      <c r="W5022" s="289"/>
      <c r="X5022" s="290"/>
      <c r="Y5022" s="290" t="s">
        <v>8641</v>
      </c>
      <c r="Z5022" s="290" t="s">
        <v>8642</v>
      </c>
      <c r="AA5022" s="290" t="s">
        <v>8643</v>
      </c>
      <c r="AB5022" s="273" t="str">
        <f>_xlfn.IFNA(IF(Table[[#This Row],[Programme Partner]]&lt;&gt;Table[[#This Row],[Implementing Partner]],CONCATENATE(Table[[#This Row],[Programme Partner]],"-",Table[[#This Row],[Implementing Partner]]),Table[[#This Row],[Programme Partner]]),"")</f>
        <v>UNHCR-BRAC</v>
      </c>
    </row>
    <row r="5023" spans="1:28" ht="16.5" customHeight="1">
      <c r="A5023" s="183">
        <v>5473</v>
      </c>
      <c r="B5023" s="264" t="s">
        <v>5273</v>
      </c>
      <c r="C5023" s="265" t="s">
        <v>5033</v>
      </c>
      <c r="D5023" s="266" t="s">
        <v>5273</v>
      </c>
      <c r="E5023" s="264" t="s">
        <v>27</v>
      </c>
      <c r="F5023" s="264" t="s">
        <v>8011</v>
      </c>
      <c r="G5023" s="281" t="s">
        <v>8355</v>
      </c>
      <c r="H5023" s="264" t="str">
        <f>IFERROR(VLOOKUP(Table[[#This Row],[Activity Details of Assistance]],WHAT!E:F,2,FALSE),"")</f>
        <v># of water network</v>
      </c>
      <c r="I5023" s="264"/>
      <c r="J5023" s="291">
        <v>4</v>
      </c>
      <c r="K5023" s="291" t="s">
        <v>8280</v>
      </c>
      <c r="L5023" s="291" t="s">
        <v>13</v>
      </c>
      <c r="M5023" s="292" t="s">
        <v>14</v>
      </c>
      <c r="N5023" s="291" t="s">
        <v>309</v>
      </c>
      <c r="O5023" s="291" t="s">
        <v>1606</v>
      </c>
      <c r="P5023" s="291" t="s">
        <v>6478</v>
      </c>
      <c r="Q5023" s="300">
        <v>44681</v>
      </c>
      <c r="R5023" s="300">
        <v>44896</v>
      </c>
      <c r="S5023" t="s">
        <v>8452</v>
      </c>
      <c r="T5023" s="291"/>
      <c r="U5023" s="291"/>
      <c r="V5023" s="291"/>
      <c r="W5023" s="291"/>
      <c r="X5023" s="292"/>
      <c r="Y5023" s="292" t="s">
        <v>8641</v>
      </c>
      <c r="Z5023" s="292" t="s">
        <v>8642</v>
      </c>
      <c r="AA5023" s="292" t="s">
        <v>8643</v>
      </c>
      <c r="AB5023" s="273" t="str">
        <f>_xlfn.IFNA(IF(Table[[#This Row],[Programme Partner]]&lt;&gt;Table[[#This Row],[Implementing Partner]],CONCATENATE(Table[[#This Row],[Programme Partner]],"-",Table[[#This Row],[Implementing Partner]]),Table[[#This Row],[Programme Partner]]),"")</f>
        <v>UNHCR-BRAC</v>
      </c>
    </row>
    <row r="5024" spans="1:28" ht="16.5" customHeight="1">
      <c r="A5024" s="183">
        <v>5474</v>
      </c>
      <c r="B5024" s="264" t="s">
        <v>5273</v>
      </c>
      <c r="C5024" s="265" t="s">
        <v>5033</v>
      </c>
      <c r="D5024" s="266" t="s">
        <v>5273</v>
      </c>
      <c r="E5024" s="264" t="s">
        <v>27</v>
      </c>
      <c r="F5024" s="264" t="s">
        <v>8013</v>
      </c>
      <c r="G5024" s="281" t="s">
        <v>8313</v>
      </c>
      <c r="H5024" s="264" t="str">
        <f>IFERROR(VLOOKUP(Table[[#This Row],[Activity Details of Assistance]],WHAT!E:F,2,FALSE),"")</f>
        <v># of HP sessions at community level</v>
      </c>
      <c r="I5024" s="264"/>
      <c r="J5024" s="289">
        <v>1240</v>
      </c>
      <c r="K5024" s="289" t="s">
        <v>8280</v>
      </c>
      <c r="L5024" s="289" t="s">
        <v>13</v>
      </c>
      <c r="M5024" s="290" t="s">
        <v>14</v>
      </c>
      <c r="N5024" s="289" t="s">
        <v>309</v>
      </c>
      <c r="O5024" s="289" t="s">
        <v>1606</v>
      </c>
      <c r="P5024" s="289" t="s">
        <v>6478</v>
      </c>
      <c r="Q5024" s="299">
        <v>44681</v>
      </c>
      <c r="R5024" s="299">
        <v>44896</v>
      </c>
      <c r="S5024" t="s">
        <v>8452</v>
      </c>
      <c r="T5024" s="289"/>
      <c r="U5024" s="289"/>
      <c r="V5024" s="289"/>
      <c r="W5024" s="289"/>
      <c r="X5024" s="290"/>
      <c r="Y5024" s="290" t="s">
        <v>8641</v>
      </c>
      <c r="Z5024" s="290" t="s">
        <v>8642</v>
      </c>
      <c r="AA5024" s="290" t="s">
        <v>8643</v>
      </c>
      <c r="AB5024" s="273" t="str">
        <f>_xlfn.IFNA(IF(Table[[#This Row],[Programme Partner]]&lt;&gt;Table[[#This Row],[Implementing Partner]],CONCATENATE(Table[[#This Row],[Programme Partner]],"-",Table[[#This Row],[Implementing Partner]]),Table[[#This Row],[Programme Partner]]),"")</f>
        <v>UNHCR-BRAC</v>
      </c>
    </row>
    <row r="5025" spans="1:28" ht="16.5" customHeight="1">
      <c r="A5025" s="183">
        <v>5475</v>
      </c>
      <c r="B5025" s="264" t="s">
        <v>5273</v>
      </c>
      <c r="C5025" s="265" t="s">
        <v>5033</v>
      </c>
      <c r="D5025" s="266" t="s">
        <v>5273</v>
      </c>
      <c r="E5025" s="264" t="s">
        <v>27</v>
      </c>
      <c r="F5025" s="264" t="s">
        <v>8013</v>
      </c>
      <c r="G5025" s="281" t="s">
        <v>8314</v>
      </c>
      <c r="H5025" s="264" t="str">
        <f>IFERROR(VLOOKUP(Table[[#This Row],[Activity Details of Assistance]],WHAT!E:F,2,FALSE),"")</f>
        <v># of HP sessions at HH level</v>
      </c>
      <c r="I5025" s="264"/>
      <c r="J5025" s="291">
        <v>4244</v>
      </c>
      <c r="K5025" s="291" t="s">
        <v>8280</v>
      </c>
      <c r="L5025" s="291" t="s">
        <v>13</v>
      </c>
      <c r="M5025" s="292" t="s">
        <v>14</v>
      </c>
      <c r="N5025" s="291" t="s">
        <v>309</v>
      </c>
      <c r="O5025" s="291" t="s">
        <v>1606</v>
      </c>
      <c r="P5025" s="291" t="s">
        <v>6478</v>
      </c>
      <c r="Q5025" s="300">
        <v>44681</v>
      </c>
      <c r="R5025" s="300">
        <v>44896</v>
      </c>
      <c r="S5025" t="s">
        <v>8452</v>
      </c>
      <c r="T5025" s="291"/>
      <c r="U5025" s="291"/>
      <c r="V5025" s="291"/>
      <c r="W5025" s="291"/>
      <c r="X5025" s="292"/>
      <c r="Y5025" s="292" t="s">
        <v>8641</v>
      </c>
      <c r="Z5025" s="292" t="s">
        <v>8642</v>
      </c>
      <c r="AA5025" s="292" t="s">
        <v>8643</v>
      </c>
      <c r="AB5025" s="273" t="str">
        <f>_xlfn.IFNA(IF(Table[[#This Row],[Programme Partner]]&lt;&gt;Table[[#This Row],[Implementing Partner]],CONCATENATE(Table[[#This Row],[Programme Partner]],"-",Table[[#This Row],[Implementing Partner]]),Table[[#This Row],[Programme Partner]]),"")</f>
        <v>UNHCR-BRAC</v>
      </c>
    </row>
    <row r="5026" spans="1:28" ht="16.5" customHeight="1">
      <c r="A5026" s="183">
        <v>5476</v>
      </c>
      <c r="B5026" s="264" t="s">
        <v>5273</v>
      </c>
      <c r="C5026" s="265" t="s">
        <v>5033</v>
      </c>
      <c r="D5026" s="266" t="s">
        <v>5273</v>
      </c>
      <c r="E5026" s="264" t="s">
        <v>27</v>
      </c>
      <c r="F5026" s="264" t="s">
        <v>8013</v>
      </c>
      <c r="G5026" t="s">
        <v>8019</v>
      </c>
      <c r="H5026" s="264" t="str">
        <f>IFERROR(VLOOKUP(Table[[#This Row],[Activity Details of Assistance]],WHAT!E:F,2,FALSE),"")</f>
        <v>N/A</v>
      </c>
      <c r="I5026" s="264"/>
      <c r="J5026" s="289">
        <v>10</v>
      </c>
      <c r="K5026" s="289" t="s">
        <v>8280</v>
      </c>
      <c r="L5026" s="289" t="s">
        <v>13</v>
      </c>
      <c r="M5026" s="290" t="s">
        <v>14</v>
      </c>
      <c r="N5026" s="289" t="s">
        <v>309</v>
      </c>
      <c r="O5026" s="289" t="s">
        <v>1606</v>
      </c>
      <c r="P5026" s="289" t="s">
        <v>6478</v>
      </c>
      <c r="Q5026" s="299">
        <v>44681</v>
      </c>
      <c r="R5026" s="299">
        <v>44896</v>
      </c>
      <c r="S5026" t="s">
        <v>8452</v>
      </c>
      <c r="T5026" s="289"/>
      <c r="U5026" s="289"/>
      <c r="V5026" s="289"/>
      <c r="W5026" s="289"/>
      <c r="X5026" s="290" t="s">
        <v>8550</v>
      </c>
      <c r="Y5026" s="290" t="s">
        <v>8641</v>
      </c>
      <c r="Z5026" s="290" t="s">
        <v>8642</v>
      </c>
      <c r="AA5026" s="290" t="s">
        <v>8643</v>
      </c>
      <c r="AB5026" s="273" t="str">
        <f>_xlfn.IFNA(IF(Table[[#This Row],[Programme Partner]]&lt;&gt;Table[[#This Row],[Implementing Partner]],CONCATENATE(Table[[#This Row],[Programme Partner]],"-",Table[[#This Row],[Implementing Partner]]),Table[[#This Row],[Programme Partner]]),"")</f>
        <v>UNHCR-BRAC</v>
      </c>
    </row>
    <row r="5027" spans="1:28" ht="16.5" customHeight="1">
      <c r="A5027" s="183">
        <v>5477</v>
      </c>
      <c r="B5027" s="264" t="s">
        <v>5273</v>
      </c>
      <c r="C5027" s="265" t="s">
        <v>5033</v>
      </c>
      <c r="D5027" s="266" t="s">
        <v>5273</v>
      </c>
      <c r="E5027" s="264" t="s">
        <v>27</v>
      </c>
      <c r="F5027" s="264" t="s">
        <v>8014</v>
      </c>
      <c r="G5027" s="281" t="s">
        <v>8361</v>
      </c>
      <c r="H5027" s="264" t="str">
        <f>IFERROR(VLOOKUP(Table[[#This Row],[Activity Details of Assistance]],WHAT!E:F,2,FALSE),"")</f>
        <v># of plant</v>
      </c>
      <c r="I5027" s="264"/>
      <c r="J5027" s="291">
        <v>1</v>
      </c>
      <c r="K5027" s="291" t="s">
        <v>8280</v>
      </c>
      <c r="L5027" s="291" t="s">
        <v>13</v>
      </c>
      <c r="M5027" s="292" t="s">
        <v>14</v>
      </c>
      <c r="N5027" s="291" t="s">
        <v>309</v>
      </c>
      <c r="O5027" s="291" t="s">
        <v>1606</v>
      </c>
      <c r="P5027" s="291" t="s">
        <v>6478</v>
      </c>
      <c r="Q5027" s="300">
        <v>44681</v>
      </c>
      <c r="R5027" s="300">
        <v>44896</v>
      </c>
      <c r="S5027" t="s">
        <v>8452</v>
      </c>
      <c r="T5027" s="291"/>
      <c r="U5027" s="291"/>
      <c r="V5027" s="291"/>
      <c r="W5027" s="291"/>
      <c r="X5027" s="292"/>
      <c r="Y5027" s="292" t="s">
        <v>8641</v>
      </c>
      <c r="Z5027" s="292" t="s">
        <v>8642</v>
      </c>
      <c r="AA5027" s="292" t="s">
        <v>8643</v>
      </c>
      <c r="AB5027" s="273" t="str">
        <f>_xlfn.IFNA(IF(Table[[#This Row],[Programme Partner]]&lt;&gt;Table[[#This Row],[Implementing Partner]],CONCATENATE(Table[[#This Row],[Programme Partner]],"-",Table[[#This Row],[Implementing Partner]]),Table[[#This Row],[Programme Partner]]),"")</f>
        <v>UNHCR-BRAC</v>
      </c>
    </row>
    <row r="5028" spans="1:28" ht="16.5" customHeight="1">
      <c r="A5028" s="183">
        <v>5478</v>
      </c>
      <c r="B5028" s="264" t="s">
        <v>5273</v>
      </c>
      <c r="C5028" s="265" t="s">
        <v>5033</v>
      </c>
      <c r="D5028" s="266" t="s">
        <v>5273</v>
      </c>
      <c r="E5028" s="264" t="s">
        <v>27</v>
      </c>
      <c r="F5028" s="264" t="s">
        <v>8011</v>
      </c>
      <c r="G5028" s="281" t="s">
        <v>8584</v>
      </c>
      <c r="H5028" s="264" t="str">
        <f>IFERROR(VLOOKUP(Table[[#This Row],[Activity Details of Assistance]],WHAT!E:F,2,FALSE),"")</f>
        <v># of tube well</v>
      </c>
      <c r="I5028" s="264"/>
      <c r="J5028" s="289">
        <v>84</v>
      </c>
      <c r="K5028" s="289" t="s">
        <v>8280</v>
      </c>
      <c r="L5028" s="289" t="s">
        <v>13</v>
      </c>
      <c r="M5028" s="290" t="s">
        <v>14</v>
      </c>
      <c r="N5028" s="289" t="s">
        <v>309</v>
      </c>
      <c r="O5028" s="289" t="s">
        <v>1606</v>
      </c>
      <c r="P5028" s="289" t="s">
        <v>6397</v>
      </c>
      <c r="Q5028" s="299">
        <v>44681</v>
      </c>
      <c r="R5028" s="299">
        <v>44896</v>
      </c>
      <c r="S5028" t="s">
        <v>8452</v>
      </c>
      <c r="T5028" s="289"/>
      <c r="U5028" s="289"/>
      <c r="V5028" s="289"/>
      <c r="W5028" s="289"/>
      <c r="X5028" s="290"/>
      <c r="Y5028" s="290" t="s">
        <v>8641</v>
      </c>
      <c r="Z5028" s="290" t="s">
        <v>8642</v>
      </c>
      <c r="AA5028" s="290" t="s">
        <v>8643</v>
      </c>
      <c r="AB5028" s="273" t="str">
        <f>_xlfn.IFNA(IF(Table[[#This Row],[Programme Partner]]&lt;&gt;Table[[#This Row],[Implementing Partner]],CONCATENATE(Table[[#This Row],[Programme Partner]],"-",Table[[#This Row],[Implementing Partner]]),Table[[#This Row],[Programme Partner]]),"")</f>
        <v>UNHCR-BRAC</v>
      </c>
    </row>
    <row r="5029" spans="1:28" ht="16.5" customHeight="1">
      <c r="A5029" s="183">
        <v>5479</v>
      </c>
      <c r="B5029" s="264" t="s">
        <v>5273</v>
      </c>
      <c r="C5029" s="265" t="s">
        <v>5033</v>
      </c>
      <c r="D5029" s="266" t="s">
        <v>5273</v>
      </c>
      <c r="E5029" s="264" t="s">
        <v>27</v>
      </c>
      <c r="F5029" s="264" t="s">
        <v>8013</v>
      </c>
      <c r="G5029" s="281" t="s">
        <v>8313</v>
      </c>
      <c r="H5029" s="264" t="str">
        <f>IFERROR(VLOOKUP(Table[[#This Row],[Activity Details of Assistance]],WHAT!E:F,2,FALSE),"")</f>
        <v># of HP sessions at community level</v>
      </c>
      <c r="I5029" s="264"/>
      <c r="J5029" s="291">
        <v>1095</v>
      </c>
      <c r="K5029" s="291" t="s">
        <v>8280</v>
      </c>
      <c r="L5029" s="291" t="s">
        <v>13</v>
      </c>
      <c r="M5029" s="292" t="s">
        <v>14</v>
      </c>
      <c r="N5029" s="291" t="s">
        <v>309</v>
      </c>
      <c r="O5029" s="291" t="s">
        <v>1606</v>
      </c>
      <c r="P5029" s="291" t="s">
        <v>6397</v>
      </c>
      <c r="Q5029" s="300">
        <v>44681</v>
      </c>
      <c r="R5029" s="300">
        <v>44896</v>
      </c>
      <c r="S5029" t="s">
        <v>8452</v>
      </c>
      <c r="T5029" s="291"/>
      <c r="U5029" s="291"/>
      <c r="V5029" s="291"/>
      <c r="W5029" s="291"/>
      <c r="X5029" s="292"/>
      <c r="Y5029" s="292" t="s">
        <v>8641</v>
      </c>
      <c r="Z5029" s="292" t="s">
        <v>8642</v>
      </c>
      <c r="AA5029" s="292" t="s">
        <v>8643</v>
      </c>
      <c r="AB5029" s="273" t="str">
        <f>_xlfn.IFNA(IF(Table[[#This Row],[Programme Partner]]&lt;&gt;Table[[#This Row],[Implementing Partner]],CONCATENATE(Table[[#This Row],[Programme Partner]],"-",Table[[#This Row],[Implementing Partner]]),Table[[#This Row],[Programme Partner]]),"")</f>
        <v>UNHCR-BRAC</v>
      </c>
    </row>
    <row r="5030" spans="1:28" ht="16.5" customHeight="1">
      <c r="A5030" s="183">
        <v>5480</v>
      </c>
      <c r="B5030" s="264" t="s">
        <v>5273</v>
      </c>
      <c r="C5030" s="265" t="s">
        <v>5033</v>
      </c>
      <c r="D5030" s="266" t="s">
        <v>5273</v>
      </c>
      <c r="E5030" s="264" t="s">
        <v>27</v>
      </c>
      <c r="F5030" s="264" t="s">
        <v>8013</v>
      </c>
      <c r="G5030" s="281" t="s">
        <v>8314</v>
      </c>
      <c r="H5030" s="264" t="str">
        <f>IFERROR(VLOOKUP(Table[[#This Row],[Activity Details of Assistance]],WHAT!E:F,2,FALSE),"")</f>
        <v># of HP sessions at HH level</v>
      </c>
      <c r="I5030" s="264"/>
      <c r="J5030" s="289">
        <v>2901</v>
      </c>
      <c r="K5030" s="289" t="s">
        <v>8280</v>
      </c>
      <c r="L5030" s="289" t="s">
        <v>13</v>
      </c>
      <c r="M5030" s="290" t="s">
        <v>14</v>
      </c>
      <c r="N5030" s="289" t="s">
        <v>309</v>
      </c>
      <c r="O5030" s="289" t="s">
        <v>1606</v>
      </c>
      <c r="P5030" s="289" t="s">
        <v>6397</v>
      </c>
      <c r="Q5030" s="299">
        <v>44681</v>
      </c>
      <c r="R5030" s="299">
        <v>44896</v>
      </c>
      <c r="S5030" t="s">
        <v>8452</v>
      </c>
      <c r="T5030" s="289"/>
      <c r="U5030" s="289"/>
      <c r="V5030" s="289"/>
      <c r="W5030" s="289"/>
      <c r="X5030" s="290"/>
      <c r="Y5030" s="290" t="s">
        <v>8641</v>
      </c>
      <c r="Z5030" s="290" t="s">
        <v>8642</v>
      </c>
      <c r="AA5030" s="290" t="s">
        <v>8643</v>
      </c>
      <c r="AB5030" s="273" t="str">
        <f>_xlfn.IFNA(IF(Table[[#This Row],[Programme Partner]]&lt;&gt;Table[[#This Row],[Implementing Partner]],CONCATENATE(Table[[#This Row],[Programme Partner]],"-",Table[[#This Row],[Implementing Partner]]),Table[[#This Row],[Programme Partner]]),"")</f>
        <v>UNHCR-BRAC</v>
      </c>
    </row>
    <row r="5031" spans="1:28" ht="16.5" customHeight="1">
      <c r="A5031" s="183">
        <v>5481</v>
      </c>
      <c r="B5031" s="264" t="s">
        <v>5273</v>
      </c>
      <c r="C5031" s="265" t="s">
        <v>5033</v>
      </c>
      <c r="D5031" s="266" t="s">
        <v>5273</v>
      </c>
      <c r="E5031" s="264" t="s">
        <v>27</v>
      </c>
      <c r="F5031" s="264" t="s">
        <v>8013</v>
      </c>
      <c r="G5031" t="s">
        <v>8019</v>
      </c>
      <c r="H5031" s="264" t="str">
        <f>IFERROR(VLOOKUP(Table[[#This Row],[Activity Details of Assistance]],WHAT!E:F,2,FALSE),"")</f>
        <v>N/A</v>
      </c>
      <c r="I5031" s="264"/>
      <c r="J5031" s="291">
        <v>9</v>
      </c>
      <c r="K5031" s="291" t="s">
        <v>8280</v>
      </c>
      <c r="L5031" s="291" t="s">
        <v>13</v>
      </c>
      <c r="M5031" s="292" t="s">
        <v>14</v>
      </c>
      <c r="N5031" s="291" t="s">
        <v>309</v>
      </c>
      <c r="O5031" s="291" t="s">
        <v>1606</v>
      </c>
      <c r="P5031" s="291" t="s">
        <v>6397</v>
      </c>
      <c r="Q5031" s="300">
        <v>44681</v>
      </c>
      <c r="R5031" s="300">
        <v>44896</v>
      </c>
      <c r="S5031" t="s">
        <v>8452</v>
      </c>
      <c r="T5031" s="291"/>
      <c r="U5031" s="291"/>
      <c r="V5031" s="291"/>
      <c r="W5031" s="291"/>
      <c r="X5031" s="292" t="s">
        <v>8550</v>
      </c>
      <c r="Y5031" s="292" t="s">
        <v>8641</v>
      </c>
      <c r="Z5031" s="292" t="s">
        <v>8642</v>
      </c>
      <c r="AA5031" s="292" t="s">
        <v>8643</v>
      </c>
      <c r="AB5031" s="273" t="str">
        <f>_xlfn.IFNA(IF(Table[[#This Row],[Programme Partner]]&lt;&gt;Table[[#This Row],[Implementing Partner]],CONCATENATE(Table[[#This Row],[Programme Partner]],"-",Table[[#This Row],[Implementing Partner]]),Table[[#This Row],[Programme Partner]]),"")</f>
        <v>UNHCR-BRAC</v>
      </c>
    </row>
    <row r="5032" spans="1:28" ht="16.5" customHeight="1">
      <c r="A5032" s="183">
        <v>5482</v>
      </c>
      <c r="B5032" s="264" t="s">
        <v>5273</v>
      </c>
      <c r="C5032" s="265" t="s">
        <v>5033</v>
      </c>
      <c r="D5032" s="266" t="s">
        <v>5273</v>
      </c>
      <c r="E5032" s="264" t="s">
        <v>27</v>
      </c>
      <c r="F5032" s="264" t="s">
        <v>8014</v>
      </c>
      <c r="G5032" s="281" t="s">
        <v>8358</v>
      </c>
      <c r="H5032" s="264" t="str">
        <f>IFERROR(VLOOKUP(Table[[#This Row],[Activity Details of Assistance]],WHAT!E:F,2,FALSE),"")</f>
        <v># of campaign per camp </v>
      </c>
      <c r="I5032" s="264"/>
      <c r="J5032" s="289">
        <v>1</v>
      </c>
      <c r="K5032" s="289" t="s">
        <v>8280</v>
      </c>
      <c r="L5032" s="289" t="s">
        <v>13</v>
      </c>
      <c r="M5032" s="290" t="s">
        <v>14</v>
      </c>
      <c r="N5032" s="289" t="s">
        <v>309</v>
      </c>
      <c r="O5032" s="289" t="s">
        <v>1606</v>
      </c>
      <c r="P5032" s="289" t="s">
        <v>6397</v>
      </c>
      <c r="Q5032" s="299">
        <v>44681</v>
      </c>
      <c r="R5032" s="299">
        <v>44896</v>
      </c>
      <c r="S5032" t="s">
        <v>8452</v>
      </c>
      <c r="T5032" s="289"/>
      <c r="U5032" s="289"/>
      <c r="V5032" s="289"/>
      <c r="W5032" s="289"/>
      <c r="X5032" s="290"/>
      <c r="Y5032" s="290" t="s">
        <v>8641</v>
      </c>
      <c r="Z5032" s="290" t="s">
        <v>8642</v>
      </c>
      <c r="AA5032" s="290" t="s">
        <v>8643</v>
      </c>
      <c r="AB5032" s="273" t="str">
        <f>_xlfn.IFNA(IF(Table[[#This Row],[Programme Partner]]&lt;&gt;Table[[#This Row],[Implementing Partner]],CONCATENATE(Table[[#This Row],[Programme Partner]],"-",Table[[#This Row],[Implementing Partner]]),Table[[#This Row],[Programme Partner]]),"")</f>
        <v>UNHCR-BRAC</v>
      </c>
    </row>
    <row r="5033" spans="1:28" ht="16.5" customHeight="1">
      <c r="A5033" s="183">
        <v>5483</v>
      </c>
      <c r="B5033" s="264" t="s">
        <v>5273</v>
      </c>
      <c r="C5033" s="265" t="s">
        <v>5033</v>
      </c>
      <c r="D5033" s="266" t="s">
        <v>5273</v>
      </c>
      <c r="E5033" s="264" t="s">
        <v>27</v>
      </c>
      <c r="F5033" s="264" t="s">
        <v>8014</v>
      </c>
      <c r="G5033" s="281" t="s">
        <v>8361</v>
      </c>
      <c r="H5033" s="264" t="str">
        <f>IFERROR(VLOOKUP(Table[[#This Row],[Activity Details of Assistance]],WHAT!E:F,2,FALSE),"")</f>
        <v># of plant</v>
      </c>
      <c r="I5033" s="264"/>
      <c r="J5033" s="291">
        <v>1</v>
      </c>
      <c r="K5033" s="291" t="s">
        <v>8280</v>
      </c>
      <c r="L5033" s="291" t="s">
        <v>13</v>
      </c>
      <c r="M5033" s="292" t="s">
        <v>14</v>
      </c>
      <c r="N5033" s="291" t="s">
        <v>309</v>
      </c>
      <c r="O5033" s="291" t="s">
        <v>1606</v>
      </c>
      <c r="P5033" s="291" t="s">
        <v>6397</v>
      </c>
      <c r="Q5033" s="300">
        <v>44681</v>
      </c>
      <c r="R5033" s="300">
        <v>44896</v>
      </c>
      <c r="S5033" t="s">
        <v>8452</v>
      </c>
      <c r="T5033" s="291"/>
      <c r="U5033" s="291"/>
      <c r="V5033" s="291"/>
      <c r="W5033" s="291"/>
      <c r="X5033" s="292"/>
      <c r="Y5033" s="292" t="s">
        <v>8641</v>
      </c>
      <c r="Z5033" s="292" t="s">
        <v>8642</v>
      </c>
      <c r="AA5033" s="292" t="s">
        <v>8643</v>
      </c>
      <c r="AB5033" s="273" t="str">
        <f>_xlfn.IFNA(IF(Table[[#This Row],[Programme Partner]]&lt;&gt;Table[[#This Row],[Implementing Partner]],CONCATENATE(Table[[#This Row],[Programme Partner]],"-",Table[[#This Row],[Implementing Partner]]),Table[[#This Row],[Programme Partner]]),"")</f>
        <v>UNHCR-BRAC</v>
      </c>
    </row>
    <row r="5034" spans="1:28" ht="16.5" customHeight="1">
      <c r="A5034" s="183">
        <v>5484</v>
      </c>
      <c r="B5034" s="264" t="s">
        <v>5273</v>
      </c>
      <c r="C5034" s="265" t="s">
        <v>5033</v>
      </c>
      <c r="D5034" s="266" t="s">
        <v>5273</v>
      </c>
      <c r="E5034" s="264" t="s">
        <v>27</v>
      </c>
      <c r="F5034" s="264" t="s">
        <v>8011</v>
      </c>
      <c r="G5034" s="281" t="s">
        <v>8584</v>
      </c>
      <c r="H5034" s="264" t="str">
        <f>IFERROR(VLOOKUP(Table[[#This Row],[Activity Details of Assistance]],WHAT!E:F,2,FALSE),"")</f>
        <v># of tube well</v>
      </c>
      <c r="I5034" s="264"/>
      <c r="J5034" s="289">
        <v>161</v>
      </c>
      <c r="K5034" s="289" t="s">
        <v>8280</v>
      </c>
      <c r="L5034" s="289" t="s">
        <v>13</v>
      </c>
      <c r="M5034" s="290" t="s">
        <v>14</v>
      </c>
      <c r="N5034" s="289" t="s">
        <v>309</v>
      </c>
      <c r="O5034" s="289" t="s">
        <v>1606</v>
      </c>
      <c r="P5034" s="289" t="s">
        <v>6385</v>
      </c>
      <c r="Q5034" s="299">
        <v>44681</v>
      </c>
      <c r="R5034" s="299">
        <v>44896</v>
      </c>
      <c r="S5034" t="s">
        <v>8452</v>
      </c>
      <c r="T5034" s="289"/>
      <c r="U5034" s="289"/>
      <c r="V5034" s="289"/>
      <c r="W5034" s="289"/>
      <c r="X5034" s="290"/>
      <c r="Y5034" s="290" t="s">
        <v>8641</v>
      </c>
      <c r="Z5034" s="290" t="s">
        <v>8642</v>
      </c>
      <c r="AA5034" s="290" t="s">
        <v>8643</v>
      </c>
      <c r="AB5034" s="273" t="str">
        <f>_xlfn.IFNA(IF(Table[[#This Row],[Programme Partner]]&lt;&gt;Table[[#This Row],[Implementing Partner]],CONCATENATE(Table[[#This Row],[Programme Partner]],"-",Table[[#This Row],[Implementing Partner]]),Table[[#This Row],[Programme Partner]]),"")</f>
        <v>UNHCR-BRAC</v>
      </c>
    </row>
    <row r="5035" spans="1:28" ht="16.5" customHeight="1">
      <c r="A5035" s="183">
        <v>5485</v>
      </c>
      <c r="B5035" s="264" t="s">
        <v>5273</v>
      </c>
      <c r="C5035" s="265" t="s">
        <v>5033</v>
      </c>
      <c r="D5035" s="266" t="s">
        <v>5273</v>
      </c>
      <c r="E5035" s="264" t="s">
        <v>27</v>
      </c>
      <c r="F5035" s="264" t="s">
        <v>8011</v>
      </c>
      <c r="G5035" s="281" t="s">
        <v>8355</v>
      </c>
      <c r="H5035" s="264" t="str">
        <f>IFERROR(VLOOKUP(Table[[#This Row],[Activity Details of Assistance]],WHAT!E:F,2,FALSE),"")</f>
        <v># of water network</v>
      </c>
      <c r="I5035" s="264"/>
      <c r="J5035" s="291">
        <v>2</v>
      </c>
      <c r="K5035" s="291" t="s">
        <v>8280</v>
      </c>
      <c r="L5035" s="291" t="s">
        <v>13</v>
      </c>
      <c r="M5035" s="292" t="s">
        <v>14</v>
      </c>
      <c r="N5035" s="291" t="s">
        <v>309</v>
      </c>
      <c r="O5035" s="291" t="s">
        <v>1606</v>
      </c>
      <c r="P5035" s="291" t="s">
        <v>6385</v>
      </c>
      <c r="Q5035" s="300">
        <v>44681</v>
      </c>
      <c r="R5035" s="300">
        <v>44896</v>
      </c>
      <c r="S5035" t="s">
        <v>8452</v>
      </c>
      <c r="T5035" s="291"/>
      <c r="U5035" s="291"/>
      <c r="V5035" s="291"/>
      <c r="W5035" s="291"/>
      <c r="X5035" s="292"/>
      <c r="Y5035" s="292" t="s">
        <v>8641</v>
      </c>
      <c r="Z5035" s="292" t="s">
        <v>8642</v>
      </c>
      <c r="AA5035" s="292" t="s">
        <v>8643</v>
      </c>
      <c r="AB5035" s="273" t="str">
        <f>_xlfn.IFNA(IF(Table[[#This Row],[Programme Partner]]&lt;&gt;Table[[#This Row],[Implementing Partner]],CONCATENATE(Table[[#This Row],[Programme Partner]],"-",Table[[#This Row],[Implementing Partner]]),Table[[#This Row],[Programme Partner]]),"")</f>
        <v>UNHCR-BRAC</v>
      </c>
    </row>
    <row r="5036" spans="1:28" ht="16.5" customHeight="1">
      <c r="A5036" s="183">
        <v>5486</v>
      </c>
      <c r="B5036" s="264" t="s">
        <v>5273</v>
      </c>
      <c r="C5036" s="265" t="s">
        <v>5033</v>
      </c>
      <c r="D5036" s="266" t="s">
        <v>5273</v>
      </c>
      <c r="E5036" s="264" t="s">
        <v>27</v>
      </c>
      <c r="F5036" s="264" t="s">
        <v>8013</v>
      </c>
      <c r="G5036" s="281" t="s">
        <v>8313</v>
      </c>
      <c r="H5036" s="264" t="str">
        <f>IFERROR(VLOOKUP(Table[[#This Row],[Activity Details of Assistance]],WHAT!E:F,2,FALSE),"")</f>
        <v># of HP sessions at community level</v>
      </c>
      <c r="I5036" s="264"/>
      <c r="J5036" s="289">
        <v>2319</v>
      </c>
      <c r="K5036" s="289" t="s">
        <v>8280</v>
      </c>
      <c r="L5036" s="289" t="s">
        <v>13</v>
      </c>
      <c r="M5036" s="290" t="s">
        <v>14</v>
      </c>
      <c r="N5036" s="289" t="s">
        <v>309</v>
      </c>
      <c r="O5036" s="289" t="s">
        <v>1606</v>
      </c>
      <c r="P5036" s="289" t="s">
        <v>6385</v>
      </c>
      <c r="Q5036" s="299">
        <v>44681</v>
      </c>
      <c r="R5036" s="299">
        <v>44896</v>
      </c>
      <c r="S5036" t="s">
        <v>8452</v>
      </c>
      <c r="T5036" s="289"/>
      <c r="U5036" s="289"/>
      <c r="V5036" s="289"/>
      <c r="W5036" s="289"/>
      <c r="X5036" s="290"/>
      <c r="Y5036" s="290" t="s">
        <v>8641</v>
      </c>
      <c r="Z5036" s="290" t="s">
        <v>8642</v>
      </c>
      <c r="AA5036" s="290" t="s">
        <v>8643</v>
      </c>
      <c r="AB5036" s="273" t="str">
        <f>_xlfn.IFNA(IF(Table[[#This Row],[Programme Partner]]&lt;&gt;Table[[#This Row],[Implementing Partner]],CONCATENATE(Table[[#This Row],[Programme Partner]],"-",Table[[#This Row],[Implementing Partner]]),Table[[#This Row],[Programme Partner]]),"")</f>
        <v>UNHCR-BRAC</v>
      </c>
    </row>
    <row r="5037" spans="1:28" ht="16.5" customHeight="1">
      <c r="A5037" s="183">
        <v>5487</v>
      </c>
      <c r="B5037" s="264" t="s">
        <v>5273</v>
      </c>
      <c r="C5037" s="265" t="s">
        <v>5033</v>
      </c>
      <c r="D5037" s="266" t="s">
        <v>5273</v>
      </c>
      <c r="E5037" s="264" t="s">
        <v>27</v>
      </c>
      <c r="F5037" s="264" t="s">
        <v>8013</v>
      </c>
      <c r="G5037" s="281" t="s">
        <v>8314</v>
      </c>
      <c r="H5037" s="264" t="str">
        <f>IFERROR(VLOOKUP(Table[[#This Row],[Activity Details of Assistance]],WHAT!E:F,2,FALSE),"")</f>
        <v># of HP sessions at HH level</v>
      </c>
      <c r="I5037" s="264"/>
      <c r="J5037" s="291">
        <v>6406</v>
      </c>
      <c r="K5037" s="291" t="s">
        <v>8280</v>
      </c>
      <c r="L5037" s="291" t="s">
        <v>13</v>
      </c>
      <c r="M5037" s="292" t="s">
        <v>14</v>
      </c>
      <c r="N5037" s="291" t="s">
        <v>309</v>
      </c>
      <c r="O5037" s="291" t="s">
        <v>1606</v>
      </c>
      <c r="P5037" s="291" t="s">
        <v>6385</v>
      </c>
      <c r="Q5037" s="300">
        <v>44681</v>
      </c>
      <c r="R5037" s="300">
        <v>44896</v>
      </c>
      <c r="S5037" t="s">
        <v>8452</v>
      </c>
      <c r="T5037" s="291"/>
      <c r="U5037" s="291"/>
      <c r="V5037" s="291"/>
      <c r="W5037" s="291"/>
      <c r="X5037" s="292"/>
      <c r="Y5037" s="292" t="s">
        <v>8641</v>
      </c>
      <c r="Z5037" s="292" t="s">
        <v>8642</v>
      </c>
      <c r="AA5037" s="292" t="s">
        <v>8643</v>
      </c>
      <c r="AB5037" s="273" t="str">
        <f>_xlfn.IFNA(IF(Table[[#This Row],[Programme Partner]]&lt;&gt;Table[[#This Row],[Implementing Partner]],CONCATENATE(Table[[#This Row],[Programme Partner]],"-",Table[[#This Row],[Implementing Partner]]),Table[[#This Row],[Programme Partner]]),"")</f>
        <v>UNHCR-BRAC</v>
      </c>
    </row>
    <row r="5038" spans="1:28" ht="16.5" customHeight="1">
      <c r="A5038" s="183">
        <v>5488</v>
      </c>
      <c r="B5038" s="264" t="s">
        <v>5273</v>
      </c>
      <c r="C5038" s="265" t="s">
        <v>5033</v>
      </c>
      <c r="D5038" s="266" t="s">
        <v>5273</v>
      </c>
      <c r="E5038" s="264" t="s">
        <v>27</v>
      </c>
      <c r="F5038" s="264" t="s">
        <v>8013</v>
      </c>
      <c r="G5038" t="s">
        <v>8019</v>
      </c>
      <c r="H5038" s="264" t="str">
        <f>IFERROR(VLOOKUP(Table[[#This Row],[Activity Details of Assistance]],WHAT!E:F,2,FALSE),"")</f>
        <v>N/A</v>
      </c>
      <c r="I5038" s="264"/>
      <c r="J5038" s="289">
        <v>12</v>
      </c>
      <c r="K5038" s="289" t="s">
        <v>8280</v>
      </c>
      <c r="L5038" s="289" t="s">
        <v>13</v>
      </c>
      <c r="M5038" s="290" t="s">
        <v>14</v>
      </c>
      <c r="N5038" s="289" t="s">
        <v>309</v>
      </c>
      <c r="O5038" s="289" t="s">
        <v>1606</v>
      </c>
      <c r="P5038" s="289" t="s">
        <v>6385</v>
      </c>
      <c r="Q5038" s="299">
        <v>44681</v>
      </c>
      <c r="R5038" s="299">
        <v>44896</v>
      </c>
      <c r="S5038" t="s">
        <v>8452</v>
      </c>
      <c r="T5038" s="289"/>
      <c r="U5038" s="289"/>
      <c r="V5038" s="289"/>
      <c r="W5038" s="289"/>
      <c r="X5038" s="290" t="s">
        <v>8550</v>
      </c>
      <c r="Y5038" s="290" t="s">
        <v>8641</v>
      </c>
      <c r="Z5038" s="290" t="s">
        <v>8642</v>
      </c>
      <c r="AA5038" s="290" t="s">
        <v>8643</v>
      </c>
      <c r="AB5038" s="273" t="str">
        <f>_xlfn.IFNA(IF(Table[[#This Row],[Programme Partner]]&lt;&gt;Table[[#This Row],[Implementing Partner]],CONCATENATE(Table[[#This Row],[Programme Partner]],"-",Table[[#This Row],[Implementing Partner]]),Table[[#This Row],[Programme Partner]]),"")</f>
        <v>UNHCR-BRAC</v>
      </c>
    </row>
    <row r="5039" spans="1:28" ht="16.5" customHeight="1">
      <c r="A5039" s="183">
        <v>5489</v>
      </c>
      <c r="B5039" s="264" t="s">
        <v>5273</v>
      </c>
      <c r="C5039" s="265" t="s">
        <v>5033</v>
      </c>
      <c r="D5039" s="266" t="s">
        <v>5273</v>
      </c>
      <c r="E5039" s="264" t="s">
        <v>27</v>
      </c>
      <c r="F5039" s="264" t="s">
        <v>8011</v>
      </c>
      <c r="G5039" s="281" t="s">
        <v>8584</v>
      </c>
      <c r="H5039" s="264" t="str">
        <f>IFERROR(VLOOKUP(Table[[#This Row],[Activity Details of Assistance]],WHAT!E:F,2,FALSE),"")</f>
        <v># of tube well</v>
      </c>
      <c r="I5039" s="264"/>
      <c r="J5039" s="291">
        <v>21</v>
      </c>
      <c r="K5039" s="291" t="s">
        <v>8280</v>
      </c>
      <c r="L5039" s="291" t="s">
        <v>13</v>
      </c>
      <c r="M5039" s="292" t="s">
        <v>14</v>
      </c>
      <c r="N5039" s="291" t="s">
        <v>309</v>
      </c>
      <c r="O5039" s="291" t="s">
        <v>1606</v>
      </c>
      <c r="P5039" s="291" t="s">
        <v>6656</v>
      </c>
      <c r="Q5039" s="300">
        <v>44681</v>
      </c>
      <c r="R5039" s="300">
        <v>44896</v>
      </c>
      <c r="S5039" t="s">
        <v>8452</v>
      </c>
      <c r="T5039" s="291"/>
      <c r="U5039" s="291"/>
      <c r="V5039" s="291"/>
      <c r="W5039" s="291"/>
      <c r="X5039" s="292"/>
      <c r="Y5039" s="292" t="s">
        <v>8641</v>
      </c>
      <c r="Z5039" s="292" t="s">
        <v>8642</v>
      </c>
      <c r="AA5039" s="292" t="s">
        <v>8643</v>
      </c>
      <c r="AB5039" s="273" t="str">
        <f>_xlfn.IFNA(IF(Table[[#This Row],[Programme Partner]]&lt;&gt;Table[[#This Row],[Implementing Partner]],CONCATENATE(Table[[#This Row],[Programme Partner]],"-",Table[[#This Row],[Implementing Partner]]),Table[[#This Row],[Programme Partner]]),"")</f>
        <v>UNHCR-BRAC</v>
      </c>
    </row>
    <row r="5040" spans="1:28" ht="16.5" customHeight="1">
      <c r="A5040" s="183">
        <v>5490</v>
      </c>
      <c r="B5040" s="264" t="s">
        <v>5273</v>
      </c>
      <c r="C5040" s="265" t="s">
        <v>5033</v>
      </c>
      <c r="D5040" s="266" t="s">
        <v>5273</v>
      </c>
      <c r="E5040" s="264" t="s">
        <v>27</v>
      </c>
      <c r="F5040" s="264" t="s">
        <v>8011</v>
      </c>
      <c r="G5040" s="281" t="s">
        <v>8355</v>
      </c>
      <c r="H5040" s="264" t="str">
        <f>IFERROR(VLOOKUP(Table[[#This Row],[Activity Details of Assistance]],WHAT!E:F,2,FALSE),"")</f>
        <v># of water network</v>
      </c>
      <c r="I5040" s="264"/>
      <c r="J5040" s="289">
        <v>2</v>
      </c>
      <c r="K5040" s="289" t="s">
        <v>8280</v>
      </c>
      <c r="L5040" s="289" t="s">
        <v>13</v>
      </c>
      <c r="M5040" s="290" t="s">
        <v>14</v>
      </c>
      <c r="N5040" s="289" t="s">
        <v>309</v>
      </c>
      <c r="O5040" s="289" t="s">
        <v>1606</v>
      </c>
      <c r="P5040" s="289" t="s">
        <v>6656</v>
      </c>
      <c r="Q5040" s="299">
        <v>44681</v>
      </c>
      <c r="R5040" s="299">
        <v>44896</v>
      </c>
      <c r="S5040" t="s">
        <v>8452</v>
      </c>
      <c r="T5040" s="289"/>
      <c r="U5040" s="289"/>
      <c r="V5040" s="289"/>
      <c r="W5040" s="289"/>
      <c r="X5040" s="290"/>
      <c r="Y5040" s="290" t="s">
        <v>8641</v>
      </c>
      <c r="Z5040" s="290" t="s">
        <v>8642</v>
      </c>
      <c r="AA5040" s="290" t="s">
        <v>8643</v>
      </c>
      <c r="AB5040" s="273" t="str">
        <f>_xlfn.IFNA(IF(Table[[#This Row],[Programme Partner]]&lt;&gt;Table[[#This Row],[Implementing Partner]],CONCATENATE(Table[[#This Row],[Programme Partner]],"-",Table[[#This Row],[Implementing Partner]]),Table[[#This Row],[Programme Partner]]),"")</f>
        <v>UNHCR-BRAC</v>
      </c>
    </row>
    <row r="5041" spans="1:28" ht="16.5" customHeight="1">
      <c r="A5041" s="183">
        <v>5491</v>
      </c>
      <c r="B5041" s="264" t="s">
        <v>5273</v>
      </c>
      <c r="C5041" s="265" t="s">
        <v>5033</v>
      </c>
      <c r="D5041" s="266" t="s">
        <v>5273</v>
      </c>
      <c r="E5041" s="264" t="s">
        <v>27</v>
      </c>
      <c r="F5041" s="264" t="s">
        <v>8013</v>
      </c>
      <c r="G5041" s="281" t="s">
        <v>8313</v>
      </c>
      <c r="H5041" s="264" t="str">
        <f>IFERROR(VLOOKUP(Table[[#This Row],[Activity Details of Assistance]],WHAT!E:F,2,FALSE),"")</f>
        <v># of HP sessions at community level</v>
      </c>
      <c r="I5041" s="264"/>
      <c r="J5041" s="291">
        <v>533</v>
      </c>
      <c r="K5041" s="291" t="s">
        <v>8280</v>
      </c>
      <c r="L5041" s="291" t="s">
        <v>13</v>
      </c>
      <c r="M5041" s="292" t="s">
        <v>14</v>
      </c>
      <c r="N5041" s="291" t="s">
        <v>309</v>
      </c>
      <c r="O5041" s="291" t="s">
        <v>1606</v>
      </c>
      <c r="P5041" s="291" t="s">
        <v>6656</v>
      </c>
      <c r="Q5041" s="300">
        <v>44681</v>
      </c>
      <c r="R5041" s="300">
        <v>44896</v>
      </c>
      <c r="S5041" t="s">
        <v>8452</v>
      </c>
      <c r="T5041" s="291"/>
      <c r="U5041" s="291"/>
      <c r="V5041" s="291"/>
      <c r="W5041" s="291"/>
      <c r="X5041" s="292"/>
      <c r="Y5041" s="292" t="s">
        <v>8641</v>
      </c>
      <c r="Z5041" s="292" t="s">
        <v>8642</v>
      </c>
      <c r="AA5041" s="292" t="s">
        <v>8643</v>
      </c>
      <c r="AB5041" s="273" t="str">
        <f>_xlfn.IFNA(IF(Table[[#This Row],[Programme Partner]]&lt;&gt;Table[[#This Row],[Implementing Partner]],CONCATENATE(Table[[#This Row],[Programme Partner]],"-",Table[[#This Row],[Implementing Partner]]),Table[[#This Row],[Programme Partner]]),"")</f>
        <v>UNHCR-BRAC</v>
      </c>
    </row>
    <row r="5042" spans="1:28" ht="16.5" customHeight="1">
      <c r="A5042" s="183">
        <v>5492</v>
      </c>
      <c r="B5042" s="264" t="s">
        <v>5273</v>
      </c>
      <c r="C5042" s="265" t="s">
        <v>5033</v>
      </c>
      <c r="D5042" s="266" t="s">
        <v>5273</v>
      </c>
      <c r="E5042" s="264" t="s">
        <v>27</v>
      </c>
      <c r="F5042" s="264" t="s">
        <v>8013</v>
      </c>
      <c r="G5042" s="281" t="s">
        <v>8314</v>
      </c>
      <c r="H5042" s="264" t="str">
        <f>IFERROR(VLOOKUP(Table[[#This Row],[Activity Details of Assistance]],WHAT!E:F,2,FALSE),"")</f>
        <v># of HP sessions at HH level</v>
      </c>
      <c r="I5042" s="264"/>
      <c r="J5042" s="289">
        <v>1455</v>
      </c>
      <c r="K5042" s="289" t="s">
        <v>8280</v>
      </c>
      <c r="L5042" s="289" t="s">
        <v>13</v>
      </c>
      <c r="M5042" s="290" t="s">
        <v>14</v>
      </c>
      <c r="N5042" s="289" t="s">
        <v>309</v>
      </c>
      <c r="O5042" s="289" t="s">
        <v>1606</v>
      </c>
      <c r="P5042" s="289" t="s">
        <v>6656</v>
      </c>
      <c r="Q5042" s="299">
        <v>44681</v>
      </c>
      <c r="R5042" s="299">
        <v>44896</v>
      </c>
      <c r="S5042" t="s">
        <v>8452</v>
      </c>
      <c r="T5042" s="289"/>
      <c r="U5042" s="289"/>
      <c r="V5042" s="289"/>
      <c r="W5042" s="289"/>
      <c r="X5042" s="290"/>
      <c r="Y5042" s="290" t="s">
        <v>8641</v>
      </c>
      <c r="Z5042" s="290" t="s">
        <v>8642</v>
      </c>
      <c r="AA5042" s="290" t="s">
        <v>8643</v>
      </c>
      <c r="AB5042" s="273" t="str">
        <f>_xlfn.IFNA(IF(Table[[#This Row],[Programme Partner]]&lt;&gt;Table[[#This Row],[Implementing Partner]],CONCATENATE(Table[[#This Row],[Programme Partner]],"-",Table[[#This Row],[Implementing Partner]]),Table[[#This Row],[Programme Partner]]),"")</f>
        <v>UNHCR-BRAC</v>
      </c>
    </row>
    <row r="5043" spans="1:28" ht="16.5" customHeight="1">
      <c r="A5043" s="183">
        <v>5493</v>
      </c>
      <c r="B5043" s="264" t="s">
        <v>5273</v>
      </c>
      <c r="C5043" s="265" t="s">
        <v>5033</v>
      </c>
      <c r="D5043" s="266" t="s">
        <v>5273</v>
      </c>
      <c r="E5043" s="264" t="s">
        <v>27</v>
      </c>
      <c r="F5043" s="264" t="s">
        <v>8013</v>
      </c>
      <c r="G5043" t="s">
        <v>8019</v>
      </c>
      <c r="H5043" s="264" t="str">
        <f>IFERROR(VLOOKUP(Table[[#This Row],[Activity Details of Assistance]],WHAT!E:F,2,FALSE),"")</f>
        <v>N/A</v>
      </c>
      <c r="I5043" s="264"/>
      <c r="J5043" s="291">
        <v>5</v>
      </c>
      <c r="K5043" s="291" t="s">
        <v>8280</v>
      </c>
      <c r="L5043" s="291" t="s">
        <v>13</v>
      </c>
      <c r="M5043" s="292" t="s">
        <v>14</v>
      </c>
      <c r="N5043" s="291" t="s">
        <v>309</v>
      </c>
      <c r="O5043" s="291" t="s">
        <v>1606</v>
      </c>
      <c r="P5043" s="291" t="s">
        <v>6656</v>
      </c>
      <c r="Q5043" s="300">
        <v>44681</v>
      </c>
      <c r="R5043" s="300">
        <v>44896</v>
      </c>
      <c r="S5043" t="s">
        <v>8452</v>
      </c>
      <c r="T5043" s="291"/>
      <c r="U5043" s="291"/>
      <c r="V5043" s="291"/>
      <c r="W5043" s="291"/>
      <c r="X5043" s="292" t="s">
        <v>8550</v>
      </c>
      <c r="Y5043" s="292" t="s">
        <v>8641</v>
      </c>
      <c r="Z5043" s="292" t="s">
        <v>8642</v>
      </c>
      <c r="AA5043" s="292" t="s">
        <v>8643</v>
      </c>
      <c r="AB5043" s="273" t="str">
        <f>_xlfn.IFNA(IF(Table[[#This Row],[Programme Partner]]&lt;&gt;Table[[#This Row],[Implementing Partner]],CONCATENATE(Table[[#This Row],[Programme Partner]],"-",Table[[#This Row],[Implementing Partner]]),Table[[#This Row],[Programme Partner]]),"")</f>
        <v>UNHCR-BRAC</v>
      </c>
    </row>
    <row r="5044" spans="1:28" ht="16.5" customHeight="1">
      <c r="A5044" s="183">
        <v>5494</v>
      </c>
      <c r="B5044" s="264" t="s">
        <v>5273</v>
      </c>
      <c r="C5044" s="265" t="s">
        <v>5033</v>
      </c>
      <c r="D5044" s="266" t="s">
        <v>5273</v>
      </c>
      <c r="E5044" s="264" t="s">
        <v>27</v>
      </c>
      <c r="F5044" s="264" t="s">
        <v>8014</v>
      </c>
      <c r="G5044" s="281" t="s">
        <v>8361</v>
      </c>
      <c r="H5044" s="264" t="str">
        <f>IFERROR(VLOOKUP(Table[[#This Row],[Activity Details of Assistance]],WHAT!E:F,2,FALSE),"")</f>
        <v># of plant</v>
      </c>
      <c r="I5044" s="264"/>
      <c r="J5044" s="289">
        <v>1</v>
      </c>
      <c r="K5044" s="289" t="s">
        <v>8280</v>
      </c>
      <c r="L5044" s="289" t="s">
        <v>13</v>
      </c>
      <c r="M5044" s="290" t="s">
        <v>14</v>
      </c>
      <c r="N5044" s="289" t="s">
        <v>309</v>
      </c>
      <c r="O5044" s="289" t="s">
        <v>1606</v>
      </c>
      <c r="P5044" s="289" t="s">
        <v>6656</v>
      </c>
      <c r="Q5044" s="299">
        <v>44681</v>
      </c>
      <c r="R5044" s="299">
        <v>44896</v>
      </c>
      <c r="S5044" t="s">
        <v>8452</v>
      </c>
      <c r="T5044" s="289"/>
      <c r="U5044" s="289"/>
      <c r="V5044" s="289"/>
      <c r="W5044" s="289"/>
      <c r="X5044" s="290"/>
      <c r="Y5044" s="290" t="s">
        <v>8641</v>
      </c>
      <c r="Z5044" s="290" t="s">
        <v>8642</v>
      </c>
      <c r="AA5044" s="290" t="s">
        <v>8643</v>
      </c>
      <c r="AB5044" s="273" t="str">
        <f>_xlfn.IFNA(IF(Table[[#This Row],[Programme Partner]]&lt;&gt;Table[[#This Row],[Implementing Partner]],CONCATENATE(Table[[#This Row],[Programme Partner]],"-",Table[[#This Row],[Implementing Partner]]),Table[[#This Row],[Programme Partner]]),"")</f>
        <v>UNHCR-BRAC</v>
      </c>
    </row>
    <row r="5045" spans="1:28" ht="16.5" customHeight="1">
      <c r="A5045" s="183">
        <v>5495</v>
      </c>
      <c r="B5045" s="264" t="s">
        <v>5273</v>
      </c>
      <c r="C5045" s="265" t="s">
        <v>5033</v>
      </c>
      <c r="D5045" s="266" t="s">
        <v>5273</v>
      </c>
      <c r="E5045" s="264" t="s">
        <v>27</v>
      </c>
      <c r="F5045" s="264" t="s">
        <v>8011</v>
      </c>
      <c r="G5045" s="281" t="s">
        <v>8584</v>
      </c>
      <c r="H5045" s="264" t="str">
        <f>IFERROR(VLOOKUP(Table[[#This Row],[Activity Details of Assistance]],WHAT!E:F,2,FALSE),"")</f>
        <v># of tube well</v>
      </c>
      <c r="I5045" s="264"/>
      <c r="J5045" s="291">
        <v>48</v>
      </c>
      <c r="K5045" s="291" t="s">
        <v>8280</v>
      </c>
      <c r="L5045" s="291" t="s">
        <v>13</v>
      </c>
      <c r="M5045" s="292" t="s">
        <v>14</v>
      </c>
      <c r="N5045" s="291" t="s">
        <v>307</v>
      </c>
      <c r="O5045" s="291" t="s">
        <v>1603</v>
      </c>
      <c r="P5045" s="291" t="s">
        <v>4682</v>
      </c>
      <c r="Q5045" s="300">
        <v>44681</v>
      </c>
      <c r="R5045" s="300">
        <v>44896</v>
      </c>
      <c r="S5045" t="s">
        <v>8452</v>
      </c>
      <c r="T5045" s="291"/>
      <c r="U5045" s="291"/>
      <c r="V5045" s="291"/>
      <c r="W5045" s="291"/>
      <c r="X5045" s="292"/>
      <c r="Y5045" s="292" t="s">
        <v>8641</v>
      </c>
      <c r="Z5045" s="292" t="s">
        <v>8642</v>
      </c>
      <c r="AA5045" s="292" t="s">
        <v>8643</v>
      </c>
      <c r="AB5045" s="273" t="str">
        <f>_xlfn.IFNA(IF(Table[[#This Row],[Programme Partner]]&lt;&gt;Table[[#This Row],[Implementing Partner]],CONCATENATE(Table[[#This Row],[Programme Partner]],"-",Table[[#This Row],[Implementing Partner]]),Table[[#This Row],[Programme Partner]]),"")</f>
        <v>UNHCR-BRAC</v>
      </c>
    </row>
    <row r="5046" spans="1:28" ht="16.5" customHeight="1">
      <c r="A5046" s="183">
        <v>5496</v>
      </c>
      <c r="B5046" s="264" t="s">
        <v>5273</v>
      </c>
      <c r="C5046" s="265" t="s">
        <v>5033</v>
      </c>
      <c r="D5046" s="266" t="s">
        <v>5273</v>
      </c>
      <c r="E5046" s="264" t="s">
        <v>27</v>
      </c>
      <c r="F5046" s="264" t="s">
        <v>8011</v>
      </c>
      <c r="G5046" s="281" t="s">
        <v>8325</v>
      </c>
      <c r="H5046" s="264" t="str">
        <f>IFERROR(VLOOKUP(Table[[#This Row],[Activity Details of Assistance]],WHAT!E:F,2,FALSE),"")</f>
        <v># of tube well</v>
      </c>
      <c r="I5046" s="264"/>
      <c r="J5046" s="289">
        <v>1</v>
      </c>
      <c r="K5046" s="289" t="s">
        <v>8280</v>
      </c>
      <c r="L5046" s="289" t="s">
        <v>13</v>
      </c>
      <c r="M5046" s="290" t="s">
        <v>14</v>
      </c>
      <c r="N5046" s="289" t="s">
        <v>307</v>
      </c>
      <c r="O5046" s="289" t="s">
        <v>1603</v>
      </c>
      <c r="P5046" s="289" t="s">
        <v>4682</v>
      </c>
      <c r="Q5046" s="299">
        <v>44681</v>
      </c>
      <c r="R5046" s="299">
        <v>44896</v>
      </c>
      <c r="S5046" t="s">
        <v>8452</v>
      </c>
      <c r="T5046" s="289"/>
      <c r="U5046" s="289"/>
      <c r="V5046" s="289"/>
      <c r="W5046" s="289"/>
      <c r="X5046" s="290"/>
      <c r="Y5046" s="290" t="s">
        <v>8641</v>
      </c>
      <c r="Z5046" s="290" t="s">
        <v>8642</v>
      </c>
      <c r="AA5046" s="290" t="s">
        <v>8643</v>
      </c>
      <c r="AB5046" s="273" t="str">
        <f>_xlfn.IFNA(IF(Table[[#This Row],[Programme Partner]]&lt;&gt;Table[[#This Row],[Implementing Partner]],CONCATENATE(Table[[#This Row],[Programme Partner]],"-",Table[[#This Row],[Implementing Partner]]),Table[[#This Row],[Programme Partner]]),"")</f>
        <v>UNHCR-BRAC</v>
      </c>
    </row>
    <row r="5047" spans="1:28" ht="16.5" customHeight="1">
      <c r="A5047" s="183">
        <v>5497</v>
      </c>
      <c r="B5047" s="264" t="s">
        <v>5273</v>
      </c>
      <c r="C5047" s="265" t="s">
        <v>5033</v>
      </c>
      <c r="D5047" s="266" t="s">
        <v>5273</v>
      </c>
      <c r="E5047" s="264" t="s">
        <v>27</v>
      </c>
      <c r="F5047" s="264" t="s">
        <v>8011</v>
      </c>
      <c r="G5047" s="281" t="s">
        <v>8355</v>
      </c>
      <c r="H5047" s="264" t="str">
        <f>IFERROR(VLOOKUP(Table[[#This Row],[Activity Details of Assistance]],WHAT!E:F,2,FALSE),"")</f>
        <v># of water network</v>
      </c>
      <c r="I5047" s="264"/>
      <c r="J5047" s="291">
        <v>9</v>
      </c>
      <c r="K5047" s="291" t="s">
        <v>8280</v>
      </c>
      <c r="L5047" s="291" t="s">
        <v>13</v>
      </c>
      <c r="M5047" s="292" t="s">
        <v>14</v>
      </c>
      <c r="N5047" s="291" t="s">
        <v>307</v>
      </c>
      <c r="O5047" s="291" t="s">
        <v>1603</v>
      </c>
      <c r="P5047" s="291" t="s">
        <v>4682</v>
      </c>
      <c r="Q5047" s="300">
        <v>44681</v>
      </c>
      <c r="R5047" s="300">
        <v>44896</v>
      </c>
      <c r="S5047" t="s">
        <v>8452</v>
      </c>
      <c r="T5047" s="291"/>
      <c r="U5047" s="291"/>
      <c r="V5047" s="291"/>
      <c r="W5047" s="291"/>
      <c r="X5047" s="292"/>
      <c r="Y5047" s="292" t="s">
        <v>8641</v>
      </c>
      <c r="Z5047" s="292" t="s">
        <v>8642</v>
      </c>
      <c r="AA5047" s="292" t="s">
        <v>8643</v>
      </c>
      <c r="AB5047" s="273" t="str">
        <f>_xlfn.IFNA(IF(Table[[#This Row],[Programme Partner]]&lt;&gt;Table[[#This Row],[Implementing Partner]],CONCATENATE(Table[[#This Row],[Programme Partner]],"-",Table[[#This Row],[Implementing Partner]]),Table[[#This Row],[Programme Partner]]),"")</f>
        <v>UNHCR-BRAC</v>
      </c>
    </row>
    <row r="5048" spans="1:28" ht="16.5" customHeight="1">
      <c r="A5048" s="183">
        <v>5498</v>
      </c>
      <c r="B5048" s="264" t="s">
        <v>5273</v>
      </c>
      <c r="C5048" s="265" t="s">
        <v>5033</v>
      </c>
      <c r="D5048" s="266" t="s">
        <v>5273</v>
      </c>
      <c r="E5048" s="264" t="s">
        <v>27</v>
      </c>
      <c r="F5048" s="264" t="s">
        <v>8013</v>
      </c>
      <c r="G5048" s="281" t="s">
        <v>8313</v>
      </c>
      <c r="H5048" s="264" t="str">
        <f>IFERROR(VLOOKUP(Table[[#This Row],[Activity Details of Assistance]],WHAT!E:F,2,FALSE),"")</f>
        <v># of HP sessions at community level</v>
      </c>
      <c r="I5048" s="264"/>
      <c r="J5048" s="291">
        <v>1016</v>
      </c>
      <c r="K5048" s="291" t="s">
        <v>8280</v>
      </c>
      <c r="L5048" s="291" t="s">
        <v>13</v>
      </c>
      <c r="M5048" s="292" t="s">
        <v>14</v>
      </c>
      <c r="N5048" s="291" t="s">
        <v>307</v>
      </c>
      <c r="O5048" s="291" t="s">
        <v>1603</v>
      </c>
      <c r="P5048" s="291" t="s">
        <v>4682</v>
      </c>
      <c r="Q5048" s="300">
        <v>44681</v>
      </c>
      <c r="R5048" s="300">
        <v>44896</v>
      </c>
      <c r="S5048" t="s">
        <v>8452</v>
      </c>
      <c r="T5048" s="291"/>
      <c r="U5048" s="291"/>
      <c r="V5048" s="291"/>
      <c r="W5048" s="291"/>
      <c r="X5048" s="292"/>
      <c r="Y5048" s="292" t="s">
        <v>8641</v>
      </c>
      <c r="Z5048" s="292" t="s">
        <v>8642</v>
      </c>
      <c r="AA5048" s="292" t="s">
        <v>8643</v>
      </c>
      <c r="AB5048" s="273" t="str">
        <f>_xlfn.IFNA(IF(Table[[#This Row],[Programme Partner]]&lt;&gt;Table[[#This Row],[Implementing Partner]],CONCATENATE(Table[[#This Row],[Programme Partner]],"-",Table[[#This Row],[Implementing Partner]]),Table[[#This Row],[Programme Partner]]),"")</f>
        <v>UNHCR-BRAC</v>
      </c>
    </row>
    <row r="5049" spans="1:28" ht="16.5" customHeight="1">
      <c r="A5049" s="183">
        <v>5499</v>
      </c>
      <c r="B5049" s="264" t="s">
        <v>5273</v>
      </c>
      <c r="C5049" s="265" t="s">
        <v>5033</v>
      </c>
      <c r="D5049" s="266" t="s">
        <v>5273</v>
      </c>
      <c r="E5049" s="264" t="s">
        <v>27</v>
      </c>
      <c r="F5049" s="264" t="s">
        <v>8013</v>
      </c>
      <c r="G5049" s="281" t="s">
        <v>8314</v>
      </c>
      <c r="H5049" s="264" t="str">
        <f>IFERROR(VLOOKUP(Table[[#This Row],[Activity Details of Assistance]],WHAT!E:F,2,FALSE),"")</f>
        <v># of HP sessions at HH level</v>
      </c>
      <c r="I5049" s="264"/>
      <c r="J5049" s="289">
        <v>2555</v>
      </c>
      <c r="K5049" s="289" t="s">
        <v>8280</v>
      </c>
      <c r="L5049" s="289" t="s">
        <v>13</v>
      </c>
      <c r="M5049" s="290" t="s">
        <v>14</v>
      </c>
      <c r="N5049" s="289" t="s">
        <v>307</v>
      </c>
      <c r="O5049" s="289" t="s">
        <v>1603</v>
      </c>
      <c r="P5049" s="289" t="s">
        <v>4682</v>
      </c>
      <c r="Q5049" s="299">
        <v>44681</v>
      </c>
      <c r="R5049" s="299">
        <v>44896</v>
      </c>
      <c r="S5049" t="s">
        <v>8452</v>
      </c>
      <c r="T5049" s="289"/>
      <c r="U5049" s="289"/>
      <c r="V5049" s="289"/>
      <c r="W5049" s="289"/>
      <c r="X5049" s="290"/>
      <c r="Y5049" s="290" t="s">
        <v>8641</v>
      </c>
      <c r="Z5049" s="290" t="s">
        <v>8642</v>
      </c>
      <c r="AA5049" s="290" t="s">
        <v>8643</v>
      </c>
      <c r="AB5049" s="273" t="str">
        <f>_xlfn.IFNA(IF(Table[[#This Row],[Programme Partner]]&lt;&gt;Table[[#This Row],[Implementing Partner]],CONCATENATE(Table[[#This Row],[Programme Partner]],"-",Table[[#This Row],[Implementing Partner]]),Table[[#This Row],[Programme Partner]]),"")</f>
        <v>UNHCR-BRAC</v>
      </c>
    </row>
    <row r="5050" spans="1:28" ht="16.5" customHeight="1">
      <c r="A5050" s="183">
        <v>5500</v>
      </c>
      <c r="B5050" s="264" t="s">
        <v>5273</v>
      </c>
      <c r="C5050" s="265" t="s">
        <v>5033</v>
      </c>
      <c r="D5050" s="266" t="s">
        <v>5273</v>
      </c>
      <c r="E5050" s="264" t="s">
        <v>27</v>
      </c>
      <c r="F5050" s="264" t="s">
        <v>8013</v>
      </c>
      <c r="G5050" t="s">
        <v>8019</v>
      </c>
      <c r="H5050" s="264" t="str">
        <f>IFERROR(VLOOKUP(Table[[#This Row],[Activity Details of Assistance]],WHAT!E:F,2,FALSE),"")</f>
        <v>N/A</v>
      </c>
      <c r="I5050" s="264"/>
      <c r="J5050" s="291">
        <v>9</v>
      </c>
      <c r="K5050" s="291" t="s">
        <v>8280</v>
      </c>
      <c r="L5050" s="291" t="s">
        <v>13</v>
      </c>
      <c r="M5050" s="292" t="s">
        <v>14</v>
      </c>
      <c r="N5050" s="291" t="s">
        <v>307</v>
      </c>
      <c r="O5050" s="291" t="s">
        <v>1603</v>
      </c>
      <c r="P5050" s="291" t="s">
        <v>4682</v>
      </c>
      <c r="Q5050" s="300">
        <v>44681</v>
      </c>
      <c r="R5050" s="300">
        <v>44896</v>
      </c>
      <c r="S5050" t="s">
        <v>8452</v>
      </c>
      <c r="T5050" s="291"/>
      <c r="U5050" s="291"/>
      <c r="V5050" s="291"/>
      <c r="W5050" s="291"/>
      <c r="X5050" s="292" t="s">
        <v>8550</v>
      </c>
      <c r="Y5050" s="292" t="s">
        <v>8641</v>
      </c>
      <c r="Z5050" s="292" t="s">
        <v>8642</v>
      </c>
      <c r="AA5050" s="292" t="s">
        <v>8643</v>
      </c>
      <c r="AB5050" s="273" t="str">
        <f>_xlfn.IFNA(IF(Table[[#This Row],[Programme Partner]]&lt;&gt;Table[[#This Row],[Implementing Partner]],CONCATENATE(Table[[#This Row],[Programme Partner]],"-",Table[[#This Row],[Implementing Partner]]),Table[[#This Row],[Programme Partner]]),"")</f>
        <v>UNHCR-BRAC</v>
      </c>
    </row>
    <row r="5051" spans="1:28" ht="16.5" customHeight="1">
      <c r="A5051" s="183">
        <v>5501</v>
      </c>
      <c r="B5051" s="264" t="s">
        <v>5273</v>
      </c>
      <c r="C5051" s="265" t="s">
        <v>5033</v>
      </c>
      <c r="D5051" s="266" t="s">
        <v>5273</v>
      </c>
      <c r="E5051" s="264" t="s">
        <v>27</v>
      </c>
      <c r="F5051" s="264" t="s">
        <v>8014</v>
      </c>
      <c r="G5051" s="281" t="s">
        <v>8361</v>
      </c>
      <c r="H5051" s="264" t="str">
        <f>IFERROR(VLOOKUP(Table[[#This Row],[Activity Details of Assistance]],WHAT!E:F,2,FALSE),"")</f>
        <v># of plant</v>
      </c>
      <c r="I5051" s="264"/>
      <c r="J5051" s="289">
        <v>1</v>
      </c>
      <c r="K5051" s="289" t="s">
        <v>8280</v>
      </c>
      <c r="L5051" s="289" t="s">
        <v>13</v>
      </c>
      <c r="M5051" s="290" t="s">
        <v>14</v>
      </c>
      <c r="N5051" s="289" t="s">
        <v>307</v>
      </c>
      <c r="O5051" s="289" t="s">
        <v>1603</v>
      </c>
      <c r="P5051" s="289" t="s">
        <v>4682</v>
      </c>
      <c r="Q5051" s="299">
        <v>44681</v>
      </c>
      <c r="R5051" s="299">
        <v>44896</v>
      </c>
      <c r="S5051" t="s">
        <v>8452</v>
      </c>
      <c r="T5051" s="289"/>
      <c r="U5051" s="289"/>
      <c r="V5051" s="289"/>
      <c r="W5051" s="289"/>
      <c r="X5051" s="290"/>
      <c r="Y5051" s="290" t="s">
        <v>8641</v>
      </c>
      <c r="Z5051" s="290" t="s">
        <v>8642</v>
      </c>
      <c r="AA5051" s="290" t="s">
        <v>8643</v>
      </c>
      <c r="AB5051" s="273" t="str">
        <f>_xlfn.IFNA(IF(Table[[#This Row],[Programme Partner]]&lt;&gt;Table[[#This Row],[Implementing Partner]],CONCATENATE(Table[[#This Row],[Programme Partner]],"-",Table[[#This Row],[Implementing Partner]]),Table[[#This Row],[Programme Partner]]),"")</f>
        <v>UNHCR-BRAC</v>
      </c>
    </row>
    <row r="5052" spans="1:28" ht="16.5" customHeight="1">
      <c r="A5052" s="183">
        <v>5502</v>
      </c>
      <c r="B5052" s="264" t="s">
        <v>5273</v>
      </c>
      <c r="C5052" s="265" t="s">
        <v>5033</v>
      </c>
      <c r="D5052" s="266" t="s">
        <v>5273</v>
      </c>
      <c r="E5052" s="264" t="s">
        <v>27</v>
      </c>
      <c r="F5052" s="264" t="s">
        <v>8012</v>
      </c>
      <c r="G5052" s="281" t="s">
        <v>8586</v>
      </c>
      <c r="H5052" s="264" t="str">
        <f>IFERROR(VLOOKUP(Table[[#This Row],[Activity Details of Assistance]],WHAT!E:F,2,FALSE),"")</f>
        <v># of door</v>
      </c>
      <c r="I5052" s="264"/>
      <c r="J5052" s="291">
        <v>1</v>
      </c>
      <c r="K5052" s="291" t="s">
        <v>8280</v>
      </c>
      <c r="L5052" s="291" t="s">
        <v>13</v>
      </c>
      <c r="M5052" s="292" t="s">
        <v>14</v>
      </c>
      <c r="N5052" s="291" t="s">
        <v>309</v>
      </c>
      <c r="O5052" s="291" t="s">
        <v>1606</v>
      </c>
      <c r="P5052" s="291" t="s">
        <v>6477</v>
      </c>
      <c r="Q5052" s="300">
        <v>44681</v>
      </c>
      <c r="R5052" s="300">
        <v>44896</v>
      </c>
      <c r="S5052" t="s">
        <v>8452</v>
      </c>
      <c r="T5052" s="291"/>
      <c r="U5052" s="291"/>
      <c r="V5052" s="291"/>
      <c r="W5052" s="291"/>
      <c r="X5052" s="292"/>
      <c r="Y5052" s="292" t="s">
        <v>8641</v>
      </c>
      <c r="Z5052" s="292" t="s">
        <v>8642</v>
      </c>
      <c r="AA5052" s="292" t="s">
        <v>8643</v>
      </c>
      <c r="AB5052" s="273" t="str">
        <f>_xlfn.IFNA(IF(Table[[#This Row],[Programme Partner]]&lt;&gt;Table[[#This Row],[Implementing Partner]],CONCATENATE(Table[[#This Row],[Programme Partner]],"-",Table[[#This Row],[Implementing Partner]]),Table[[#This Row],[Programme Partner]]),"")</f>
        <v>UNHCR-BRAC</v>
      </c>
    </row>
    <row r="5053" spans="1:28" ht="16.5" customHeight="1">
      <c r="A5053" s="183">
        <v>5503</v>
      </c>
      <c r="B5053" s="264" t="s">
        <v>5273</v>
      </c>
      <c r="C5053" s="265" t="s">
        <v>5033</v>
      </c>
      <c r="D5053" s="266" t="s">
        <v>5273</v>
      </c>
      <c r="E5053" s="264" t="s">
        <v>27</v>
      </c>
      <c r="F5053" s="264" t="s">
        <v>8012</v>
      </c>
      <c r="G5053" s="281" t="s">
        <v>8586</v>
      </c>
      <c r="H5053" s="264" t="str">
        <f>IFERROR(VLOOKUP(Table[[#This Row],[Activity Details of Assistance]],WHAT!E:F,2,FALSE),"")</f>
        <v># of door</v>
      </c>
      <c r="I5053" s="264"/>
      <c r="J5053" s="289">
        <v>76</v>
      </c>
      <c r="K5053" s="289" t="s">
        <v>8280</v>
      </c>
      <c r="L5053" s="289" t="s">
        <v>13</v>
      </c>
      <c r="M5053" s="290" t="s">
        <v>14</v>
      </c>
      <c r="N5053" s="289" t="s">
        <v>309</v>
      </c>
      <c r="O5053" s="289" t="s">
        <v>1606</v>
      </c>
      <c r="P5053" s="289" t="s">
        <v>6478</v>
      </c>
      <c r="Q5053" s="299">
        <v>44681</v>
      </c>
      <c r="R5053" s="299">
        <v>44896</v>
      </c>
      <c r="S5053" t="s">
        <v>8452</v>
      </c>
      <c r="T5053" s="289"/>
      <c r="U5053" s="289"/>
      <c r="V5053" s="289"/>
      <c r="W5053" s="289"/>
      <c r="X5053" s="290"/>
      <c r="Y5053" s="290" t="s">
        <v>8641</v>
      </c>
      <c r="Z5053" s="290" t="s">
        <v>8642</v>
      </c>
      <c r="AA5053" s="290" t="s">
        <v>8643</v>
      </c>
      <c r="AB5053" s="273" t="str">
        <f>_xlfn.IFNA(IF(Table[[#This Row],[Programme Partner]]&lt;&gt;Table[[#This Row],[Implementing Partner]],CONCATENATE(Table[[#This Row],[Programme Partner]],"-",Table[[#This Row],[Implementing Partner]]),Table[[#This Row],[Programme Partner]]),"")</f>
        <v>UNHCR-BRAC</v>
      </c>
    </row>
    <row r="5054" spans="1:28" ht="16.5" customHeight="1">
      <c r="A5054" s="183">
        <v>5504</v>
      </c>
      <c r="B5054" s="264" t="s">
        <v>5273</v>
      </c>
      <c r="C5054" s="265" t="s">
        <v>5033</v>
      </c>
      <c r="D5054" s="266" t="s">
        <v>5273</v>
      </c>
      <c r="E5054" s="264" t="s">
        <v>27</v>
      </c>
      <c r="F5054" s="264" t="s">
        <v>8012</v>
      </c>
      <c r="G5054" s="281" t="s">
        <v>8586</v>
      </c>
      <c r="H5054" s="264" t="str">
        <f>IFERROR(VLOOKUP(Table[[#This Row],[Activity Details of Assistance]],WHAT!E:F,2,FALSE),"")</f>
        <v># of door</v>
      </c>
      <c r="I5054" s="264"/>
      <c r="J5054" s="289">
        <v>73</v>
      </c>
      <c r="K5054" s="289" t="s">
        <v>8280</v>
      </c>
      <c r="L5054" s="289" t="s">
        <v>13</v>
      </c>
      <c r="M5054" s="290" t="s">
        <v>14</v>
      </c>
      <c r="N5054" s="289" t="s">
        <v>309</v>
      </c>
      <c r="O5054" s="289" t="s">
        <v>1606</v>
      </c>
      <c r="P5054" s="289" t="s">
        <v>6397</v>
      </c>
      <c r="Q5054" s="299">
        <v>44681</v>
      </c>
      <c r="R5054" s="299">
        <v>44896</v>
      </c>
      <c r="S5054" t="s">
        <v>8452</v>
      </c>
      <c r="T5054" s="289"/>
      <c r="U5054" s="289"/>
      <c r="V5054" s="289"/>
      <c r="W5054" s="289"/>
      <c r="X5054" s="290"/>
      <c r="Y5054" s="290" t="s">
        <v>8641</v>
      </c>
      <c r="Z5054" s="290" t="s">
        <v>8642</v>
      </c>
      <c r="AA5054" s="290" t="s">
        <v>8643</v>
      </c>
      <c r="AB5054" s="273" t="str">
        <f>_xlfn.IFNA(IF(Table[[#This Row],[Programme Partner]]&lt;&gt;Table[[#This Row],[Implementing Partner]],CONCATENATE(Table[[#This Row],[Programme Partner]],"-",Table[[#This Row],[Implementing Partner]]),Table[[#This Row],[Programme Partner]]),"")</f>
        <v>UNHCR-BRAC</v>
      </c>
    </row>
    <row r="5055" spans="1:28" ht="16.5" customHeight="1">
      <c r="A5055" s="183">
        <v>5505</v>
      </c>
      <c r="B5055" s="264" t="s">
        <v>5273</v>
      </c>
      <c r="C5055" s="265" t="s">
        <v>5033</v>
      </c>
      <c r="D5055" s="266" t="s">
        <v>5273</v>
      </c>
      <c r="E5055" s="264" t="s">
        <v>27</v>
      </c>
      <c r="F5055" s="264" t="s">
        <v>8012</v>
      </c>
      <c r="G5055" s="281" t="s">
        <v>8586</v>
      </c>
      <c r="H5055" s="264" t="str">
        <f>IFERROR(VLOOKUP(Table[[#This Row],[Activity Details of Assistance]],WHAT!E:F,2,FALSE),"")</f>
        <v># of door</v>
      </c>
      <c r="I5055" s="264"/>
      <c r="J5055" s="291">
        <v>53</v>
      </c>
      <c r="K5055" s="291" t="s">
        <v>8280</v>
      </c>
      <c r="L5055" s="291" t="s">
        <v>13</v>
      </c>
      <c r="M5055" s="292" t="s">
        <v>14</v>
      </c>
      <c r="N5055" s="291" t="s">
        <v>309</v>
      </c>
      <c r="O5055" s="291" t="s">
        <v>1606</v>
      </c>
      <c r="P5055" s="291" t="s">
        <v>6385</v>
      </c>
      <c r="Q5055" s="300">
        <v>44681</v>
      </c>
      <c r="R5055" s="300">
        <v>44896</v>
      </c>
      <c r="S5055" t="s">
        <v>8452</v>
      </c>
      <c r="T5055" s="291"/>
      <c r="U5055" s="291"/>
      <c r="V5055" s="291"/>
      <c r="W5055" s="291"/>
      <c r="X5055" s="292"/>
      <c r="Y5055" s="292" t="s">
        <v>8641</v>
      </c>
      <c r="Z5055" s="292" t="s">
        <v>8642</v>
      </c>
      <c r="AA5055" s="292" t="s">
        <v>8643</v>
      </c>
      <c r="AB5055" s="273" t="str">
        <f>_xlfn.IFNA(IF(Table[[#This Row],[Programme Partner]]&lt;&gt;Table[[#This Row],[Implementing Partner]],CONCATENATE(Table[[#This Row],[Programme Partner]],"-",Table[[#This Row],[Implementing Partner]]),Table[[#This Row],[Programme Partner]]),"")</f>
        <v>UNHCR-BRAC</v>
      </c>
    </row>
    <row r="5056" spans="1:28" ht="16.5" customHeight="1">
      <c r="A5056" s="183">
        <v>5506</v>
      </c>
      <c r="B5056" s="264" t="s">
        <v>5273</v>
      </c>
      <c r="C5056" s="265" t="s">
        <v>5033</v>
      </c>
      <c r="D5056" s="266" t="s">
        <v>5273</v>
      </c>
      <c r="E5056" s="264" t="s">
        <v>27</v>
      </c>
      <c r="F5056" s="264" t="s">
        <v>8012</v>
      </c>
      <c r="G5056" s="281" t="s">
        <v>8586</v>
      </c>
      <c r="H5056" s="264" t="str">
        <f>IFERROR(VLOOKUP(Table[[#This Row],[Activity Details of Assistance]],WHAT!E:F,2,FALSE),"")</f>
        <v># of door</v>
      </c>
      <c r="I5056" s="264"/>
      <c r="J5056" s="289">
        <v>10</v>
      </c>
      <c r="K5056" s="289" t="s">
        <v>8280</v>
      </c>
      <c r="L5056" s="289" t="s">
        <v>13</v>
      </c>
      <c r="M5056" s="290" t="s">
        <v>14</v>
      </c>
      <c r="N5056" s="289" t="s">
        <v>309</v>
      </c>
      <c r="O5056" s="289" t="s">
        <v>1606</v>
      </c>
      <c r="P5056" s="289" t="s">
        <v>6656</v>
      </c>
      <c r="Q5056" s="299">
        <v>44681</v>
      </c>
      <c r="R5056" s="299">
        <v>44896</v>
      </c>
      <c r="S5056" t="s">
        <v>8452</v>
      </c>
      <c r="T5056" s="289"/>
      <c r="U5056" s="289"/>
      <c r="V5056" s="289"/>
      <c r="W5056" s="289"/>
      <c r="X5056" s="290"/>
      <c r="Y5056" s="290" t="s">
        <v>8641</v>
      </c>
      <c r="Z5056" s="290" t="s">
        <v>8642</v>
      </c>
      <c r="AA5056" s="290" t="s">
        <v>8643</v>
      </c>
      <c r="AB5056" s="273" t="str">
        <f>_xlfn.IFNA(IF(Table[[#This Row],[Programme Partner]]&lt;&gt;Table[[#This Row],[Implementing Partner]],CONCATENATE(Table[[#This Row],[Programme Partner]],"-",Table[[#This Row],[Implementing Partner]]),Table[[#This Row],[Programme Partner]]),"")</f>
        <v>UNHCR-BRAC</v>
      </c>
    </row>
    <row r="5057" spans="1:28" ht="16.5" customHeight="1">
      <c r="A5057" s="183">
        <v>5507</v>
      </c>
      <c r="B5057" s="264" t="s">
        <v>5273</v>
      </c>
      <c r="C5057" s="265" t="s">
        <v>5033</v>
      </c>
      <c r="D5057" s="266" t="s">
        <v>5273</v>
      </c>
      <c r="E5057" s="264" t="s">
        <v>27</v>
      </c>
      <c r="F5057" s="264" t="s">
        <v>8012</v>
      </c>
      <c r="G5057" s="281" t="s">
        <v>8586</v>
      </c>
      <c r="H5057" s="264" t="str">
        <f>IFERROR(VLOOKUP(Table[[#This Row],[Activity Details of Assistance]],WHAT!E:F,2,FALSE),"")</f>
        <v># of door</v>
      </c>
      <c r="I5057" s="264"/>
      <c r="J5057" s="291">
        <v>50</v>
      </c>
      <c r="K5057" s="291" t="s">
        <v>8280</v>
      </c>
      <c r="L5057" s="291" t="s">
        <v>13</v>
      </c>
      <c r="M5057" s="292" t="s">
        <v>14</v>
      </c>
      <c r="N5057" s="291" t="s">
        <v>307</v>
      </c>
      <c r="O5057" s="291" t="s">
        <v>1603</v>
      </c>
      <c r="P5057" s="291" t="s">
        <v>4682</v>
      </c>
      <c r="Q5057" s="300">
        <v>44681</v>
      </c>
      <c r="R5057" s="300">
        <v>44896</v>
      </c>
      <c r="S5057" t="s">
        <v>8452</v>
      </c>
      <c r="T5057" s="291"/>
      <c r="U5057" s="291"/>
      <c r="V5057" s="291"/>
      <c r="W5057" s="291"/>
      <c r="X5057" s="292"/>
      <c r="Y5057" s="292" t="s">
        <v>8641</v>
      </c>
      <c r="Z5057" s="292" t="s">
        <v>8642</v>
      </c>
      <c r="AA5057" s="292" t="s">
        <v>8643</v>
      </c>
      <c r="AB5057" s="273" t="str">
        <f>_xlfn.IFNA(IF(Table[[#This Row],[Programme Partner]]&lt;&gt;Table[[#This Row],[Implementing Partner]],CONCATENATE(Table[[#This Row],[Programme Partner]],"-",Table[[#This Row],[Implementing Partner]]),Table[[#This Row],[Programme Partner]]),"")</f>
        <v>UNHCR-BRAC</v>
      </c>
    </row>
    <row r="5058" spans="1:28" ht="16.5" customHeight="1">
      <c r="A5058" s="183">
        <v>5508</v>
      </c>
      <c r="B5058" s="264" t="s">
        <v>5273</v>
      </c>
      <c r="C5058" s="265" t="s">
        <v>5033</v>
      </c>
      <c r="D5058" s="266" t="s">
        <v>5273</v>
      </c>
      <c r="E5058" s="264" t="s">
        <v>27</v>
      </c>
      <c r="F5058" s="264" t="s">
        <v>8011</v>
      </c>
      <c r="G5058" s="281" t="s">
        <v>8584</v>
      </c>
      <c r="H5058" s="264" t="str">
        <f>IFERROR(VLOOKUP(Table[[#This Row],[Activity Details of Assistance]],WHAT!E:F,2,FALSE),"")</f>
        <v># of tube well</v>
      </c>
      <c r="I5058" s="264"/>
      <c r="J5058" s="291">
        <v>137</v>
      </c>
      <c r="K5058" s="291" t="s">
        <v>8280</v>
      </c>
      <c r="L5058" s="291" t="s">
        <v>13</v>
      </c>
      <c r="M5058" s="292" t="s">
        <v>14</v>
      </c>
      <c r="N5058" s="291" t="s">
        <v>309</v>
      </c>
      <c r="O5058" s="291" t="s">
        <v>1606</v>
      </c>
      <c r="P5058" s="291" t="s">
        <v>6477</v>
      </c>
      <c r="Q5058" s="300">
        <v>44712</v>
      </c>
      <c r="R5058" s="300">
        <v>44896</v>
      </c>
      <c r="S5058" t="s">
        <v>8452</v>
      </c>
      <c r="T5058" s="291"/>
      <c r="U5058" s="291"/>
      <c r="V5058" s="291"/>
      <c r="W5058" s="291"/>
      <c r="X5058" s="292"/>
      <c r="Y5058" s="292" t="s">
        <v>8641</v>
      </c>
      <c r="Z5058" s="292" t="s">
        <v>8642</v>
      </c>
      <c r="AA5058" s="292" t="s">
        <v>8643</v>
      </c>
      <c r="AB5058" s="273" t="str">
        <f>_xlfn.IFNA(IF(Table[[#This Row],[Programme Partner]]&lt;&gt;Table[[#This Row],[Implementing Partner]],CONCATENATE(Table[[#This Row],[Programme Partner]],"-",Table[[#This Row],[Implementing Partner]]),Table[[#This Row],[Programme Partner]]),"")</f>
        <v>UNHCR-BRAC</v>
      </c>
    </row>
    <row r="5059" spans="1:28" ht="16.5" customHeight="1">
      <c r="A5059" s="183">
        <v>5509</v>
      </c>
      <c r="B5059" s="264" t="s">
        <v>5273</v>
      </c>
      <c r="C5059" s="265" t="s">
        <v>5033</v>
      </c>
      <c r="D5059" s="266" t="s">
        <v>5273</v>
      </c>
      <c r="E5059" s="264" t="s">
        <v>27</v>
      </c>
      <c r="F5059" s="264" t="s">
        <v>8011</v>
      </c>
      <c r="G5059" s="281" t="s">
        <v>8355</v>
      </c>
      <c r="H5059" s="264" t="str">
        <f>IFERROR(VLOOKUP(Table[[#This Row],[Activity Details of Assistance]],WHAT!E:F,2,FALSE),"")</f>
        <v># of water network</v>
      </c>
      <c r="I5059" s="264"/>
      <c r="J5059" s="289">
        <v>9</v>
      </c>
      <c r="K5059" s="289" t="s">
        <v>8280</v>
      </c>
      <c r="L5059" s="289" t="s">
        <v>13</v>
      </c>
      <c r="M5059" s="290" t="s">
        <v>14</v>
      </c>
      <c r="N5059" s="289" t="s">
        <v>309</v>
      </c>
      <c r="O5059" s="289" t="s">
        <v>1606</v>
      </c>
      <c r="P5059" s="289" t="s">
        <v>6477</v>
      </c>
      <c r="Q5059" s="299">
        <v>44712</v>
      </c>
      <c r="R5059" s="299">
        <v>44896</v>
      </c>
      <c r="S5059" t="s">
        <v>8452</v>
      </c>
      <c r="T5059" s="289"/>
      <c r="U5059" s="289"/>
      <c r="V5059" s="289"/>
      <c r="W5059" s="289"/>
      <c r="X5059" s="290"/>
      <c r="Y5059" s="290" t="s">
        <v>8641</v>
      </c>
      <c r="Z5059" s="290" t="s">
        <v>8642</v>
      </c>
      <c r="AA5059" s="290" t="s">
        <v>8643</v>
      </c>
      <c r="AB5059" s="273" t="str">
        <f>_xlfn.IFNA(IF(Table[[#This Row],[Programme Partner]]&lt;&gt;Table[[#This Row],[Implementing Partner]],CONCATENATE(Table[[#This Row],[Programme Partner]],"-",Table[[#This Row],[Implementing Partner]]),Table[[#This Row],[Programme Partner]]),"")</f>
        <v>UNHCR-BRAC</v>
      </c>
    </row>
    <row r="5060" spans="1:28" ht="16.5" customHeight="1">
      <c r="A5060" s="183">
        <v>5510</v>
      </c>
      <c r="B5060" s="264" t="s">
        <v>5273</v>
      </c>
      <c r="C5060" s="265" t="s">
        <v>5033</v>
      </c>
      <c r="D5060" s="266" t="s">
        <v>5273</v>
      </c>
      <c r="E5060" s="264" t="s">
        <v>27</v>
      </c>
      <c r="F5060" s="264" t="s">
        <v>8012</v>
      </c>
      <c r="G5060" s="281" t="s">
        <v>8373</v>
      </c>
      <c r="H5060" s="264" t="str">
        <f>IFERROR(VLOOKUP(Table[[#This Row],[Activity Details of Assistance]],WHAT!E:F,2,FALSE),"")</f>
        <v xml:space="preserve"># of door </v>
      </c>
      <c r="I5060" s="264"/>
      <c r="J5060" s="291">
        <v>10</v>
      </c>
      <c r="K5060" s="291" t="s">
        <v>8280</v>
      </c>
      <c r="L5060" s="291" t="s">
        <v>13</v>
      </c>
      <c r="M5060" s="292" t="s">
        <v>14</v>
      </c>
      <c r="N5060" s="291" t="s">
        <v>309</v>
      </c>
      <c r="O5060" s="291" t="s">
        <v>1606</v>
      </c>
      <c r="P5060" s="291" t="s">
        <v>6477</v>
      </c>
      <c r="Q5060" s="300">
        <v>44712</v>
      </c>
      <c r="R5060" s="300">
        <v>44896</v>
      </c>
      <c r="S5060" t="s">
        <v>8452</v>
      </c>
      <c r="T5060" s="291"/>
      <c r="U5060" s="291"/>
      <c r="V5060" s="291"/>
      <c r="W5060" s="291"/>
      <c r="X5060" s="292"/>
      <c r="Y5060" s="292" t="s">
        <v>8641</v>
      </c>
      <c r="Z5060" s="292" t="s">
        <v>8642</v>
      </c>
      <c r="AA5060" s="292" t="s">
        <v>8643</v>
      </c>
      <c r="AB5060" s="273" t="str">
        <f>_xlfn.IFNA(IF(Table[[#This Row],[Programme Partner]]&lt;&gt;Table[[#This Row],[Implementing Partner]],CONCATENATE(Table[[#This Row],[Programme Partner]],"-",Table[[#This Row],[Implementing Partner]]),Table[[#This Row],[Programme Partner]]),"")</f>
        <v>UNHCR-BRAC</v>
      </c>
    </row>
    <row r="5061" spans="1:28" ht="16.5" customHeight="1">
      <c r="A5061" s="183">
        <v>5511</v>
      </c>
      <c r="B5061" s="264" t="s">
        <v>5273</v>
      </c>
      <c r="C5061" s="265" t="s">
        <v>5033</v>
      </c>
      <c r="D5061" s="266" t="s">
        <v>5273</v>
      </c>
      <c r="E5061" s="264" t="s">
        <v>27</v>
      </c>
      <c r="F5061" s="264" t="s">
        <v>8011</v>
      </c>
      <c r="G5061" s="281" t="s">
        <v>8584</v>
      </c>
      <c r="H5061" s="264" t="str">
        <f>IFERROR(VLOOKUP(Table[[#This Row],[Activity Details of Assistance]],WHAT!E:F,2,FALSE),"")</f>
        <v># of tube well</v>
      </c>
      <c r="I5061" s="264"/>
      <c r="J5061" s="289">
        <v>2</v>
      </c>
      <c r="K5061" s="289" t="s">
        <v>8280</v>
      </c>
      <c r="L5061" s="289" t="s">
        <v>13</v>
      </c>
      <c r="M5061" s="290" t="s">
        <v>14</v>
      </c>
      <c r="N5061" s="289" t="s">
        <v>309</v>
      </c>
      <c r="O5061" s="289" t="s">
        <v>1606</v>
      </c>
      <c r="P5061" s="289" t="s">
        <v>6477</v>
      </c>
      <c r="Q5061" s="299">
        <v>44712</v>
      </c>
      <c r="R5061" s="299">
        <v>44896</v>
      </c>
      <c r="S5061" t="s">
        <v>8452</v>
      </c>
      <c r="T5061" s="289"/>
      <c r="U5061" s="289"/>
      <c r="V5061" s="289"/>
      <c r="W5061" s="289"/>
      <c r="X5061" s="290"/>
      <c r="Y5061" s="290" t="s">
        <v>8641</v>
      </c>
      <c r="Z5061" s="290" t="s">
        <v>8642</v>
      </c>
      <c r="AA5061" s="290" t="s">
        <v>8643</v>
      </c>
      <c r="AB5061" s="273" t="str">
        <f>_xlfn.IFNA(IF(Table[[#This Row],[Programme Partner]]&lt;&gt;Table[[#This Row],[Implementing Partner]],CONCATENATE(Table[[#This Row],[Programme Partner]],"-",Table[[#This Row],[Implementing Partner]]),Table[[#This Row],[Programme Partner]]),"")</f>
        <v>UNHCR-BRAC</v>
      </c>
    </row>
    <row r="5062" spans="1:28" ht="16.5" customHeight="1">
      <c r="A5062" s="183">
        <v>5512</v>
      </c>
      <c r="B5062" s="264" t="s">
        <v>5273</v>
      </c>
      <c r="C5062" s="265" t="s">
        <v>5033</v>
      </c>
      <c r="D5062" s="266" t="s">
        <v>5273</v>
      </c>
      <c r="E5062" s="264" t="s">
        <v>27</v>
      </c>
      <c r="F5062" s="264" t="s">
        <v>8012</v>
      </c>
      <c r="G5062" s="281" t="s">
        <v>8359</v>
      </c>
      <c r="H5062" s="264" t="str">
        <f>IFERROR(VLOOKUP(Table[[#This Row],[Activity Details of Assistance]],WHAT!E:F,2,FALSE),"")</f>
        <v># of FSM Site</v>
      </c>
      <c r="I5062" s="264"/>
      <c r="J5062" s="291">
        <v>2</v>
      </c>
      <c r="K5062" s="291" t="s">
        <v>8280</v>
      </c>
      <c r="L5062" s="291" t="s">
        <v>13</v>
      </c>
      <c r="M5062" s="292" t="s">
        <v>14</v>
      </c>
      <c r="N5062" s="291" t="s">
        <v>309</v>
      </c>
      <c r="O5062" s="291" t="s">
        <v>1606</v>
      </c>
      <c r="P5062" s="291" t="s">
        <v>6477</v>
      </c>
      <c r="Q5062" s="300">
        <v>44712</v>
      </c>
      <c r="R5062" s="300">
        <v>44896</v>
      </c>
      <c r="S5062" t="s">
        <v>8452</v>
      </c>
      <c r="T5062" s="291"/>
      <c r="U5062" s="291"/>
      <c r="V5062" s="291"/>
      <c r="W5062" s="291"/>
      <c r="X5062" s="292"/>
      <c r="Y5062" s="292" t="s">
        <v>8641</v>
      </c>
      <c r="Z5062" s="292" t="s">
        <v>8642</v>
      </c>
      <c r="AA5062" s="292" t="s">
        <v>8643</v>
      </c>
      <c r="AB5062" s="273" t="str">
        <f>_xlfn.IFNA(IF(Table[[#This Row],[Programme Partner]]&lt;&gt;Table[[#This Row],[Implementing Partner]],CONCATENATE(Table[[#This Row],[Programme Partner]],"-",Table[[#This Row],[Implementing Partner]]),Table[[#This Row],[Programme Partner]]),"")</f>
        <v>UNHCR-BRAC</v>
      </c>
    </row>
    <row r="5063" spans="1:28" ht="16.5" customHeight="1">
      <c r="A5063" s="183">
        <v>5513</v>
      </c>
      <c r="B5063" s="264" t="s">
        <v>5273</v>
      </c>
      <c r="C5063" s="265" t="s">
        <v>5033</v>
      </c>
      <c r="D5063" s="266" t="s">
        <v>5273</v>
      </c>
      <c r="E5063" s="264" t="s">
        <v>27</v>
      </c>
      <c r="F5063" s="264" t="s">
        <v>8012</v>
      </c>
      <c r="G5063" s="281" t="s">
        <v>8356</v>
      </c>
      <c r="H5063" s="264" t="str">
        <f>IFERROR(VLOOKUP(Table[[#This Row],[Activity Details of Assistance]],WHAT!E:F,2,FALSE),"")</f>
        <v># of FSM Site</v>
      </c>
      <c r="I5063" s="264"/>
      <c r="J5063" s="289">
        <v>1</v>
      </c>
      <c r="K5063" s="289" t="s">
        <v>8280</v>
      </c>
      <c r="L5063" s="289" t="s">
        <v>13</v>
      </c>
      <c r="M5063" s="290" t="s">
        <v>14</v>
      </c>
      <c r="N5063" s="289" t="s">
        <v>309</v>
      </c>
      <c r="O5063" s="289" t="s">
        <v>1606</v>
      </c>
      <c r="P5063" s="289" t="s">
        <v>6477</v>
      </c>
      <c r="Q5063" s="299">
        <v>44712</v>
      </c>
      <c r="R5063" s="299">
        <v>44896</v>
      </c>
      <c r="S5063" t="s">
        <v>8452</v>
      </c>
      <c r="T5063" s="289"/>
      <c r="U5063" s="289"/>
      <c r="V5063" s="289"/>
      <c r="W5063" s="289"/>
      <c r="X5063" s="290"/>
      <c r="Y5063" s="290" t="s">
        <v>8641</v>
      </c>
      <c r="Z5063" s="290" t="s">
        <v>8642</v>
      </c>
      <c r="AA5063" s="290" t="s">
        <v>8643</v>
      </c>
      <c r="AB5063" s="273" t="str">
        <f>_xlfn.IFNA(IF(Table[[#This Row],[Programme Partner]]&lt;&gt;Table[[#This Row],[Implementing Partner]],CONCATENATE(Table[[#This Row],[Programme Partner]],"-",Table[[#This Row],[Implementing Partner]]),Table[[#This Row],[Programme Partner]]),"")</f>
        <v>UNHCR-BRAC</v>
      </c>
    </row>
    <row r="5064" spans="1:28" ht="16.5" customHeight="1">
      <c r="A5064" s="183">
        <v>5514</v>
      </c>
      <c r="B5064" s="264" t="s">
        <v>5273</v>
      </c>
      <c r="C5064" s="265" t="s">
        <v>5033</v>
      </c>
      <c r="D5064" s="266" t="s">
        <v>5273</v>
      </c>
      <c r="E5064" s="264" t="s">
        <v>27</v>
      </c>
      <c r="F5064" s="264" t="s">
        <v>8012</v>
      </c>
      <c r="G5064" s="281" t="s">
        <v>8372</v>
      </c>
      <c r="H5064" s="264" t="str">
        <f>IFERROR(VLOOKUP(Table[[#This Row],[Activity Details of Assistance]],WHAT!E:F,2,FALSE),"")</f>
        <v># of door</v>
      </c>
      <c r="I5064" s="264"/>
      <c r="J5064" s="291">
        <v>2</v>
      </c>
      <c r="K5064" s="291" t="s">
        <v>8280</v>
      </c>
      <c r="L5064" s="291" t="s">
        <v>13</v>
      </c>
      <c r="M5064" s="292" t="s">
        <v>14</v>
      </c>
      <c r="N5064" s="291" t="s">
        <v>309</v>
      </c>
      <c r="O5064" s="291" t="s">
        <v>1606</v>
      </c>
      <c r="P5064" s="291" t="s">
        <v>6477</v>
      </c>
      <c r="Q5064" s="300">
        <v>44712</v>
      </c>
      <c r="R5064" s="300">
        <v>44896</v>
      </c>
      <c r="S5064" t="s">
        <v>8452</v>
      </c>
      <c r="T5064" s="291"/>
      <c r="U5064" s="291"/>
      <c r="V5064" s="291"/>
      <c r="W5064" s="291"/>
      <c r="X5064" s="292"/>
      <c r="Y5064" s="292" t="s">
        <v>8641</v>
      </c>
      <c r="Z5064" s="292" t="s">
        <v>8642</v>
      </c>
      <c r="AA5064" s="292" t="s">
        <v>8643</v>
      </c>
      <c r="AB5064" s="273" t="str">
        <f>_xlfn.IFNA(IF(Table[[#This Row],[Programme Partner]]&lt;&gt;Table[[#This Row],[Implementing Partner]],CONCATENATE(Table[[#This Row],[Programme Partner]],"-",Table[[#This Row],[Implementing Partner]]),Table[[#This Row],[Programme Partner]]),"")</f>
        <v>UNHCR-BRAC</v>
      </c>
    </row>
    <row r="5065" spans="1:28" ht="16.5" customHeight="1">
      <c r="A5065" s="183">
        <v>5515</v>
      </c>
      <c r="B5065" s="264" t="s">
        <v>5273</v>
      </c>
      <c r="C5065" s="265" t="s">
        <v>5033</v>
      </c>
      <c r="D5065" s="266" t="s">
        <v>5273</v>
      </c>
      <c r="E5065" s="264" t="s">
        <v>27</v>
      </c>
      <c r="F5065" s="264" t="s">
        <v>8012</v>
      </c>
      <c r="G5065" s="281" t="s">
        <v>8354</v>
      </c>
      <c r="H5065" s="264" t="str">
        <f>IFERROR(VLOOKUP(Table[[#This Row],[Activity Details of Assistance]],WHAT!E:F,2,FALSE),"")</f>
        <v># of door</v>
      </c>
      <c r="I5065" s="264"/>
      <c r="J5065" s="289">
        <v>2</v>
      </c>
      <c r="K5065" s="289" t="s">
        <v>8280</v>
      </c>
      <c r="L5065" s="289" t="s">
        <v>13</v>
      </c>
      <c r="M5065" s="290" t="s">
        <v>14</v>
      </c>
      <c r="N5065" s="289" t="s">
        <v>309</v>
      </c>
      <c r="O5065" s="289" t="s">
        <v>1606</v>
      </c>
      <c r="P5065" s="289" t="s">
        <v>6477</v>
      </c>
      <c r="Q5065" s="299">
        <v>44712</v>
      </c>
      <c r="R5065" s="299">
        <v>44896</v>
      </c>
      <c r="S5065" t="s">
        <v>8452</v>
      </c>
      <c r="T5065" s="289"/>
      <c r="U5065" s="289"/>
      <c r="V5065" s="289"/>
      <c r="W5065" s="289"/>
      <c r="X5065" s="290"/>
      <c r="Y5065" s="290" t="s">
        <v>8641</v>
      </c>
      <c r="Z5065" s="290" t="s">
        <v>8642</v>
      </c>
      <c r="AA5065" s="290" t="s">
        <v>8643</v>
      </c>
      <c r="AB5065" s="273" t="str">
        <f>_xlfn.IFNA(IF(Table[[#This Row],[Programme Partner]]&lt;&gt;Table[[#This Row],[Implementing Partner]],CONCATENATE(Table[[#This Row],[Programme Partner]],"-",Table[[#This Row],[Implementing Partner]]),Table[[#This Row],[Programme Partner]]),"")</f>
        <v>UNHCR-BRAC</v>
      </c>
    </row>
    <row r="5066" spans="1:28" ht="16.5" customHeight="1">
      <c r="A5066" s="183">
        <v>5516</v>
      </c>
      <c r="B5066" s="264" t="s">
        <v>5273</v>
      </c>
      <c r="C5066" s="265" t="s">
        <v>5033</v>
      </c>
      <c r="D5066" s="266" t="s">
        <v>5273</v>
      </c>
      <c r="E5066" s="264" t="s">
        <v>27</v>
      </c>
      <c r="F5066" s="264" t="s">
        <v>8012</v>
      </c>
      <c r="G5066" s="281" t="s">
        <v>8586</v>
      </c>
      <c r="H5066" s="264" t="str">
        <f>IFERROR(VLOOKUP(Table[[#This Row],[Activity Details of Assistance]],WHAT!E:F,2,FALSE),"")</f>
        <v># of door</v>
      </c>
      <c r="I5066" s="264"/>
      <c r="J5066" s="291">
        <v>20</v>
      </c>
      <c r="K5066" s="291" t="s">
        <v>8280</v>
      </c>
      <c r="L5066" s="291" t="s">
        <v>13</v>
      </c>
      <c r="M5066" s="292" t="s">
        <v>14</v>
      </c>
      <c r="N5066" s="291" t="s">
        <v>309</v>
      </c>
      <c r="O5066" s="291" t="s">
        <v>1606</v>
      </c>
      <c r="P5066" s="291" t="s">
        <v>6477</v>
      </c>
      <c r="Q5066" s="300">
        <v>44712</v>
      </c>
      <c r="R5066" s="300">
        <v>44896</v>
      </c>
      <c r="S5066" t="s">
        <v>8452</v>
      </c>
      <c r="T5066" s="291"/>
      <c r="U5066" s="291"/>
      <c r="V5066" s="291"/>
      <c r="W5066" s="291"/>
      <c r="X5066" s="292"/>
      <c r="Y5066" s="292" t="s">
        <v>8641</v>
      </c>
      <c r="Z5066" s="292" t="s">
        <v>8642</v>
      </c>
      <c r="AA5066" s="292" t="s">
        <v>8643</v>
      </c>
      <c r="AB5066" s="273" t="str">
        <f>_xlfn.IFNA(IF(Table[[#This Row],[Programme Partner]]&lt;&gt;Table[[#This Row],[Implementing Partner]],CONCATENATE(Table[[#This Row],[Programme Partner]],"-",Table[[#This Row],[Implementing Partner]]),Table[[#This Row],[Programme Partner]]),"")</f>
        <v>UNHCR-BRAC</v>
      </c>
    </row>
    <row r="5067" spans="1:28" ht="16.5" customHeight="1">
      <c r="A5067" s="183">
        <v>5517</v>
      </c>
      <c r="B5067" s="264" t="s">
        <v>5273</v>
      </c>
      <c r="C5067" s="265" t="s">
        <v>5033</v>
      </c>
      <c r="D5067" s="266" t="s">
        <v>5273</v>
      </c>
      <c r="E5067" s="264" t="s">
        <v>27</v>
      </c>
      <c r="F5067" s="264" t="s">
        <v>8012</v>
      </c>
      <c r="G5067" s="281" t="s">
        <v>8357</v>
      </c>
      <c r="H5067" s="264" t="str">
        <f>IFERROR(VLOOKUP(Table[[#This Row],[Activity Details of Assistance]],WHAT!E:F,2,FALSE),"")</f>
        <v># of door</v>
      </c>
      <c r="I5067" s="264"/>
      <c r="J5067" s="289">
        <v>269</v>
      </c>
      <c r="K5067" s="289" t="s">
        <v>8280</v>
      </c>
      <c r="L5067" s="289" t="s">
        <v>13</v>
      </c>
      <c r="M5067" s="290" t="s">
        <v>14</v>
      </c>
      <c r="N5067" s="289" t="s">
        <v>309</v>
      </c>
      <c r="O5067" s="289" t="s">
        <v>1606</v>
      </c>
      <c r="P5067" s="289" t="s">
        <v>6477</v>
      </c>
      <c r="Q5067" s="299">
        <v>44712</v>
      </c>
      <c r="R5067" s="299">
        <v>44896</v>
      </c>
      <c r="S5067" t="s">
        <v>8452</v>
      </c>
      <c r="T5067" s="289"/>
      <c r="U5067" s="289"/>
      <c r="V5067" s="289"/>
      <c r="W5067" s="289"/>
      <c r="X5067" s="290"/>
      <c r="Y5067" s="290" t="s">
        <v>8641</v>
      </c>
      <c r="Z5067" s="290" t="s">
        <v>8642</v>
      </c>
      <c r="AA5067" s="290" t="s">
        <v>8643</v>
      </c>
      <c r="AB5067" s="273" t="str">
        <f>_xlfn.IFNA(IF(Table[[#This Row],[Programme Partner]]&lt;&gt;Table[[#This Row],[Implementing Partner]],CONCATENATE(Table[[#This Row],[Programme Partner]],"-",Table[[#This Row],[Implementing Partner]]),Table[[#This Row],[Programme Partner]]),"")</f>
        <v>UNHCR-BRAC</v>
      </c>
    </row>
    <row r="5068" spans="1:28" ht="16.5" customHeight="1">
      <c r="A5068" s="183">
        <v>5518</v>
      </c>
      <c r="B5068" s="264" t="s">
        <v>5273</v>
      </c>
      <c r="C5068" s="265" t="s">
        <v>5033</v>
      </c>
      <c r="D5068" s="266" t="s">
        <v>5273</v>
      </c>
      <c r="E5068" s="264" t="s">
        <v>27</v>
      </c>
      <c r="F5068" s="264" t="s">
        <v>8013</v>
      </c>
      <c r="G5068" s="281" t="s">
        <v>8313</v>
      </c>
      <c r="H5068" s="264" t="str">
        <f>IFERROR(VLOOKUP(Table[[#This Row],[Activity Details of Assistance]],WHAT!E:F,2,FALSE),"")</f>
        <v># of HP sessions at community level</v>
      </c>
      <c r="I5068" s="264"/>
      <c r="J5068" s="291">
        <v>1078</v>
      </c>
      <c r="K5068" s="291" t="s">
        <v>8280</v>
      </c>
      <c r="L5068" s="291" t="s">
        <v>13</v>
      </c>
      <c r="M5068" s="292" t="s">
        <v>14</v>
      </c>
      <c r="N5068" s="291" t="s">
        <v>309</v>
      </c>
      <c r="O5068" s="291" t="s">
        <v>1606</v>
      </c>
      <c r="P5068" s="291" t="s">
        <v>6477</v>
      </c>
      <c r="Q5068" s="300">
        <v>44712</v>
      </c>
      <c r="R5068" s="300">
        <v>44896</v>
      </c>
      <c r="S5068" t="s">
        <v>8452</v>
      </c>
      <c r="T5068" s="291"/>
      <c r="U5068" s="291"/>
      <c r="V5068" s="291"/>
      <c r="W5068" s="291"/>
      <c r="X5068" s="292"/>
      <c r="Y5068" s="292" t="s">
        <v>8641</v>
      </c>
      <c r="Z5068" s="292" t="s">
        <v>8642</v>
      </c>
      <c r="AA5068" s="292" t="s">
        <v>8643</v>
      </c>
      <c r="AB5068" s="273" t="str">
        <f>_xlfn.IFNA(IF(Table[[#This Row],[Programme Partner]]&lt;&gt;Table[[#This Row],[Implementing Partner]],CONCATENATE(Table[[#This Row],[Programme Partner]],"-",Table[[#This Row],[Implementing Partner]]),Table[[#This Row],[Programme Partner]]),"")</f>
        <v>UNHCR-BRAC</v>
      </c>
    </row>
    <row r="5069" spans="1:28" ht="16.5" customHeight="1">
      <c r="A5069" s="183">
        <v>5519</v>
      </c>
      <c r="B5069" s="264" t="s">
        <v>5273</v>
      </c>
      <c r="C5069" s="265" t="s">
        <v>5033</v>
      </c>
      <c r="D5069" s="266" t="s">
        <v>5273</v>
      </c>
      <c r="E5069" s="264" t="s">
        <v>27</v>
      </c>
      <c r="F5069" s="264" t="s">
        <v>8013</v>
      </c>
      <c r="G5069" s="281" t="s">
        <v>8314</v>
      </c>
      <c r="H5069" s="264" t="str">
        <f>IFERROR(VLOOKUP(Table[[#This Row],[Activity Details of Assistance]],WHAT!E:F,2,FALSE),"")</f>
        <v># of HP sessions at HH level</v>
      </c>
      <c r="I5069" s="264"/>
      <c r="J5069" s="289">
        <v>3095</v>
      </c>
      <c r="K5069" s="289" t="s">
        <v>8280</v>
      </c>
      <c r="L5069" s="289" t="s">
        <v>13</v>
      </c>
      <c r="M5069" s="290" t="s">
        <v>14</v>
      </c>
      <c r="N5069" s="289" t="s">
        <v>309</v>
      </c>
      <c r="O5069" s="289" t="s">
        <v>1606</v>
      </c>
      <c r="P5069" s="289" t="s">
        <v>6477</v>
      </c>
      <c r="Q5069" s="299">
        <v>44712</v>
      </c>
      <c r="R5069" s="299">
        <v>44896</v>
      </c>
      <c r="S5069" t="s">
        <v>8452</v>
      </c>
      <c r="T5069" s="289"/>
      <c r="U5069" s="289"/>
      <c r="V5069" s="289"/>
      <c r="W5069" s="289"/>
      <c r="X5069" s="290"/>
      <c r="Y5069" s="290" t="s">
        <v>8641</v>
      </c>
      <c r="Z5069" s="290" t="s">
        <v>8642</v>
      </c>
      <c r="AA5069" s="290" t="s">
        <v>8643</v>
      </c>
      <c r="AB5069" s="273" t="str">
        <f>_xlfn.IFNA(IF(Table[[#This Row],[Programme Partner]]&lt;&gt;Table[[#This Row],[Implementing Partner]],CONCATENATE(Table[[#This Row],[Programme Partner]],"-",Table[[#This Row],[Implementing Partner]]),Table[[#This Row],[Programme Partner]]),"")</f>
        <v>UNHCR-BRAC</v>
      </c>
    </row>
    <row r="5070" spans="1:28" ht="16.5" customHeight="1">
      <c r="A5070" s="183">
        <v>5520</v>
      </c>
      <c r="B5070" s="264" t="s">
        <v>5273</v>
      </c>
      <c r="C5070" s="265" t="s">
        <v>5033</v>
      </c>
      <c r="D5070" s="266" t="s">
        <v>5273</v>
      </c>
      <c r="E5070" s="264" t="s">
        <v>27</v>
      </c>
      <c r="F5070" s="264" t="s">
        <v>8013</v>
      </c>
      <c r="G5070" s="281" t="s">
        <v>8317</v>
      </c>
      <c r="H5070" s="264" t="str">
        <f>IFERROR(VLOOKUP(Table[[#This Row],[Activity Details of Assistance]],WHAT!E:F,2,FALSE),"")</f>
        <v># of estimated persons reached by mass-media campaign</v>
      </c>
      <c r="I5070" s="264"/>
      <c r="J5070" s="291">
        <v>1</v>
      </c>
      <c r="K5070" s="291" t="s">
        <v>8280</v>
      </c>
      <c r="L5070" s="291" t="s">
        <v>13</v>
      </c>
      <c r="M5070" s="292" t="s">
        <v>14</v>
      </c>
      <c r="N5070" s="291" t="s">
        <v>309</v>
      </c>
      <c r="O5070" s="291" t="s">
        <v>1606</v>
      </c>
      <c r="P5070" s="291" t="s">
        <v>6477</v>
      </c>
      <c r="Q5070" s="300">
        <v>44712</v>
      </c>
      <c r="R5070" s="300">
        <v>44896</v>
      </c>
      <c r="S5070" t="s">
        <v>8452</v>
      </c>
      <c r="T5070" s="291"/>
      <c r="U5070" s="291"/>
      <c r="V5070" s="291"/>
      <c r="W5070" s="291"/>
      <c r="X5070" s="292"/>
      <c r="Y5070" s="292" t="s">
        <v>8641</v>
      </c>
      <c r="Z5070" s="292" t="s">
        <v>8642</v>
      </c>
      <c r="AA5070" s="292" t="s">
        <v>8643</v>
      </c>
      <c r="AB5070" s="273" t="str">
        <f>_xlfn.IFNA(IF(Table[[#This Row],[Programme Partner]]&lt;&gt;Table[[#This Row],[Implementing Partner]],CONCATENATE(Table[[#This Row],[Programme Partner]],"-",Table[[#This Row],[Implementing Partner]]),Table[[#This Row],[Programme Partner]]),"")</f>
        <v>UNHCR-BRAC</v>
      </c>
    </row>
    <row r="5071" spans="1:28" ht="16.5" customHeight="1">
      <c r="A5071" s="183">
        <v>5521</v>
      </c>
      <c r="B5071" s="264" t="s">
        <v>5273</v>
      </c>
      <c r="C5071" s="265" t="s">
        <v>5033</v>
      </c>
      <c r="D5071" s="266" t="s">
        <v>5273</v>
      </c>
      <c r="E5071" s="264" t="s">
        <v>27</v>
      </c>
      <c r="F5071" s="264" t="s">
        <v>8013</v>
      </c>
      <c r="G5071" t="s">
        <v>8019</v>
      </c>
      <c r="H5071" s="264" t="str">
        <f>IFERROR(VLOOKUP(Table[[#This Row],[Activity Details of Assistance]],WHAT!E:F,2,FALSE),"")</f>
        <v>N/A</v>
      </c>
      <c r="I5071" s="264"/>
      <c r="J5071" s="289">
        <v>7</v>
      </c>
      <c r="K5071" s="289" t="s">
        <v>8280</v>
      </c>
      <c r="L5071" s="289" t="s">
        <v>13</v>
      </c>
      <c r="M5071" s="290" t="s">
        <v>14</v>
      </c>
      <c r="N5071" s="289" t="s">
        <v>309</v>
      </c>
      <c r="O5071" s="289" t="s">
        <v>1606</v>
      </c>
      <c r="P5071" s="289" t="s">
        <v>6477</v>
      </c>
      <c r="Q5071" s="299">
        <v>44712</v>
      </c>
      <c r="R5071" s="299">
        <v>44896</v>
      </c>
      <c r="S5071" t="s">
        <v>8452</v>
      </c>
      <c r="T5071" s="289"/>
      <c r="U5071" s="289"/>
      <c r="V5071" s="289"/>
      <c r="W5071" s="289"/>
      <c r="X5071" s="290"/>
      <c r="Y5071" s="290" t="s">
        <v>8641</v>
      </c>
      <c r="Z5071" s="290" t="s">
        <v>8642</v>
      </c>
      <c r="AA5071" s="290" t="s">
        <v>8643</v>
      </c>
      <c r="AB5071" s="273" t="str">
        <f>_xlfn.IFNA(IF(Table[[#This Row],[Programme Partner]]&lt;&gt;Table[[#This Row],[Implementing Partner]],CONCATENATE(Table[[#This Row],[Programme Partner]],"-",Table[[#This Row],[Implementing Partner]]),Table[[#This Row],[Programme Partner]]),"")</f>
        <v>UNHCR-BRAC</v>
      </c>
    </row>
    <row r="5072" spans="1:28" ht="16.5" customHeight="1">
      <c r="A5072" s="183">
        <v>5522</v>
      </c>
      <c r="B5072" s="264" t="s">
        <v>5273</v>
      </c>
      <c r="C5072" s="265" t="s">
        <v>5033</v>
      </c>
      <c r="D5072" s="266" t="s">
        <v>5273</v>
      </c>
      <c r="E5072" s="264" t="s">
        <v>27</v>
      </c>
      <c r="F5072" s="264" t="s">
        <v>8014</v>
      </c>
      <c r="G5072" s="281" t="s">
        <v>8361</v>
      </c>
      <c r="H5072" s="264" t="str">
        <f>IFERROR(VLOOKUP(Table[[#This Row],[Activity Details of Assistance]],WHAT!E:F,2,FALSE),"")</f>
        <v># of plant</v>
      </c>
      <c r="I5072" s="264"/>
      <c r="J5072" s="291">
        <v>1</v>
      </c>
      <c r="K5072" s="291" t="s">
        <v>8280</v>
      </c>
      <c r="L5072" s="291" t="s">
        <v>13</v>
      </c>
      <c r="M5072" s="292" t="s">
        <v>14</v>
      </c>
      <c r="N5072" s="291" t="s">
        <v>309</v>
      </c>
      <c r="O5072" s="291" t="s">
        <v>1606</v>
      </c>
      <c r="P5072" s="291" t="s">
        <v>6477</v>
      </c>
      <c r="Q5072" s="300">
        <v>44712</v>
      </c>
      <c r="R5072" s="300">
        <v>44896</v>
      </c>
      <c r="S5072" t="s">
        <v>8452</v>
      </c>
      <c r="T5072" s="291"/>
      <c r="U5072" s="291"/>
      <c r="V5072" s="291"/>
      <c r="W5072" s="291"/>
      <c r="X5072" s="292"/>
      <c r="Y5072" s="292" t="s">
        <v>8641</v>
      </c>
      <c r="Z5072" s="292" t="s">
        <v>8642</v>
      </c>
      <c r="AA5072" s="292" t="s">
        <v>8643</v>
      </c>
      <c r="AB5072" s="273" t="str">
        <f>_xlfn.IFNA(IF(Table[[#This Row],[Programme Partner]]&lt;&gt;Table[[#This Row],[Implementing Partner]],CONCATENATE(Table[[#This Row],[Programme Partner]],"-",Table[[#This Row],[Implementing Partner]]),Table[[#This Row],[Programme Partner]]),"")</f>
        <v>UNHCR-BRAC</v>
      </c>
    </row>
    <row r="5073" spans="1:28" ht="16.5" customHeight="1">
      <c r="A5073" s="183">
        <v>5523</v>
      </c>
      <c r="B5073" s="264" t="s">
        <v>5273</v>
      </c>
      <c r="C5073" s="265" t="s">
        <v>5033</v>
      </c>
      <c r="D5073" s="266" t="s">
        <v>5273</v>
      </c>
      <c r="E5073" s="264" t="s">
        <v>27</v>
      </c>
      <c r="F5073" s="264" t="s">
        <v>8011</v>
      </c>
      <c r="G5073" s="281" t="s">
        <v>8584</v>
      </c>
      <c r="H5073" s="264" t="str">
        <f>IFERROR(VLOOKUP(Table[[#This Row],[Activity Details of Assistance]],WHAT!E:F,2,FALSE),"")</f>
        <v># of tube well</v>
      </c>
      <c r="I5073" s="264"/>
      <c r="J5073" s="291">
        <v>182</v>
      </c>
      <c r="K5073" s="291" t="s">
        <v>8280</v>
      </c>
      <c r="L5073" s="291" t="s">
        <v>13</v>
      </c>
      <c r="M5073" s="292" t="s">
        <v>14</v>
      </c>
      <c r="N5073" s="291" t="s">
        <v>309</v>
      </c>
      <c r="O5073" s="291" t="s">
        <v>1606</v>
      </c>
      <c r="P5073" s="291" t="s">
        <v>6385</v>
      </c>
      <c r="Q5073" s="300">
        <v>44712</v>
      </c>
      <c r="R5073" s="300">
        <v>44896</v>
      </c>
      <c r="S5073" t="s">
        <v>8452</v>
      </c>
      <c r="T5073" s="291"/>
      <c r="U5073" s="291"/>
      <c r="V5073" s="291"/>
      <c r="W5073" s="291"/>
      <c r="X5073" s="292"/>
      <c r="Y5073" s="292" t="s">
        <v>8641</v>
      </c>
      <c r="Z5073" s="292" t="s">
        <v>8642</v>
      </c>
      <c r="AA5073" s="292" t="s">
        <v>8643</v>
      </c>
      <c r="AB5073" s="273" t="str">
        <f>_xlfn.IFNA(IF(Table[[#This Row],[Programme Partner]]&lt;&gt;Table[[#This Row],[Implementing Partner]],CONCATENATE(Table[[#This Row],[Programme Partner]],"-",Table[[#This Row],[Implementing Partner]]),Table[[#This Row],[Programme Partner]]),"")</f>
        <v>UNHCR-BRAC</v>
      </c>
    </row>
    <row r="5074" spans="1:28" ht="16.5" customHeight="1">
      <c r="A5074" s="183">
        <v>5524</v>
      </c>
      <c r="B5074" s="264" t="s">
        <v>5273</v>
      </c>
      <c r="C5074" s="265" t="s">
        <v>5033</v>
      </c>
      <c r="D5074" s="266" t="s">
        <v>5273</v>
      </c>
      <c r="E5074" s="264" t="s">
        <v>27</v>
      </c>
      <c r="F5074" s="264" t="s">
        <v>8011</v>
      </c>
      <c r="G5074" s="281" t="s">
        <v>8355</v>
      </c>
      <c r="H5074" s="264" t="str">
        <f>IFERROR(VLOOKUP(Table[[#This Row],[Activity Details of Assistance]],WHAT!E:F,2,FALSE),"")</f>
        <v># of water network</v>
      </c>
      <c r="I5074" s="264"/>
      <c r="J5074" s="289">
        <v>2</v>
      </c>
      <c r="K5074" s="289" t="s">
        <v>8280</v>
      </c>
      <c r="L5074" s="289" t="s">
        <v>13</v>
      </c>
      <c r="M5074" s="290" t="s">
        <v>14</v>
      </c>
      <c r="N5074" s="289" t="s">
        <v>309</v>
      </c>
      <c r="O5074" s="289" t="s">
        <v>1606</v>
      </c>
      <c r="P5074" s="289" t="s">
        <v>6385</v>
      </c>
      <c r="Q5074" s="299">
        <v>44712</v>
      </c>
      <c r="R5074" s="299">
        <v>44896</v>
      </c>
      <c r="S5074" t="s">
        <v>8452</v>
      </c>
      <c r="T5074" s="289"/>
      <c r="U5074" s="289"/>
      <c r="V5074" s="289"/>
      <c r="W5074" s="289"/>
      <c r="X5074" s="290"/>
      <c r="Y5074" s="290" t="s">
        <v>8641</v>
      </c>
      <c r="Z5074" s="290" t="s">
        <v>8642</v>
      </c>
      <c r="AA5074" s="290" t="s">
        <v>8643</v>
      </c>
      <c r="AB5074" s="273" t="str">
        <f>_xlfn.IFNA(IF(Table[[#This Row],[Programme Partner]]&lt;&gt;Table[[#This Row],[Implementing Partner]],CONCATENATE(Table[[#This Row],[Programme Partner]],"-",Table[[#This Row],[Implementing Partner]]),Table[[#This Row],[Programme Partner]]),"")</f>
        <v>UNHCR-BRAC</v>
      </c>
    </row>
    <row r="5075" spans="1:28" ht="16.5" customHeight="1">
      <c r="A5075" s="183">
        <v>5525</v>
      </c>
      <c r="B5075" s="264" t="s">
        <v>5273</v>
      </c>
      <c r="C5075" s="265" t="s">
        <v>5033</v>
      </c>
      <c r="D5075" s="266" t="s">
        <v>5273</v>
      </c>
      <c r="E5075" s="264" t="s">
        <v>27</v>
      </c>
      <c r="F5075" s="264" t="s">
        <v>8011</v>
      </c>
      <c r="G5075" t="s">
        <v>8019</v>
      </c>
      <c r="H5075" s="264" t="str">
        <f>IFERROR(VLOOKUP(Table[[#This Row],[Activity Details of Assistance]],WHAT!E:F,2,FALSE),"")</f>
        <v>N/A</v>
      </c>
      <c r="I5075" s="264"/>
      <c r="J5075" s="291">
        <v>1</v>
      </c>
      <c r="K5075" s="291" t="s">
        <v>8280</v>
      </c>
      <c r="L5075" s="291" t="s">
        <v>13</v>
      </c>
      <c r="M5075" s="292" t="s">
        <v>14</v>
      </c>
      <c r="N5075" s="291" t="s">
        <v>309</v>
      </c>
      <c r="O5075" s="291" t="s">
        <v>1606</v>
      </c>
      <c r="P5075" s="291" t="s">
        <v>6385</v>
      </c>
      <c r="Q5075" s="300">
        <v>44712</v>
      </c>
      <c r="R5075" s="300">
        <v>44896</v>
      </c>
      <c r="S5075" t="s">
        <v>8452</v>
      </c>
      <c r="T5075" s="291"/>
      <c r="U5075" s="291"/>
      <c r="V5075" s="291"/>
      <c r="W5075" s="291"/>
      <c r="X5075" s="292"/>
      <c r="Y5075" s="292" t="s">
        <v>8641</v>
      </c>
      <c r="Z5075" s="292" t="s">
        <v>8642</v>
      </c>
      <c r="AA5075" s="292" t="s">
        <v>8643</v>
      </c>
      <c r="AB5075" s="273" t="str">
        <f>_xlfn.IFNA(IF(Table[[#This Row],[Programme Partner]]&lt;&gt;Table[[#This Row],[Implementing Partner]],CONCATENATE(Table[[#This Row],[Programme Partner]],"-",Table[[#This Row],[Implementing Partner]]),Table[[#This Row],[Programme Partner]]),"")</f>
        <v>UNHCR-BRAC</v>
      </c>
    </row>
    <row r="5076" spans="1:28" ht="16.5" customHeight="1">
      <c r="A5076" s="183">
        <v>5526</v>
      </c>
      <c r="B5076" s="264" t="s">
        <v>5273</v>
      </c>
      <c r="C5076" s="265" t="s">
        <v>5033</v>
      </c>
      <c r="D5076" s="266" t="s">
        <v>5273</v>
      </c>
      <c r="E5076" s="264" t="s">
        <v>27</v>
      </c>
      <c r="F5076" s="264" t="s">
        <v>8012</v>
      </c>
      <c r="G5076" s="281" t="s">
        <v>8366</v>
      </c>
      <c r="H5076" s="264" t="str">
        <f>IFERROR(VLOOKUP(Table[[#This Row],[Activity Details of Assistance]],WHAT!E:F,2,FALSE),"")</f>
        <v xml:space="preserve"># of door </v>
      </c>
      <c r="I5076" s="264"/>
      <c r="J5076" s="289">
        <v>1</v>
      </c>
      <c r="K5076" s="289" t="s">
        <v>8280</v>
      </c>
      <c r="L5076" s="289" t="s">
        <v>13</v>
      </c>
      <c r="M5076" s="290" t="s">
        <v>14</v>
      </c>
      <c r="N5076" s="289" t="s">
        <v>309</v>
      </c>
      <c r="O5076" s="289" t="s">
        <v>1606</v>
      </c>
      <c r="P5076" s="289" t="s">
        <v>6385</v>
      </c>
      <c r="Q5076" s="299">
        <v>44712</v>
      </c>
      <c r="R5076" s="299">
        <v>44896</v>
      </c>
      <c r="S5076" t="s">
        <v>8452</v>
      </c>
      <c r="T5076" s="289"/>
      <c r="U5076" s="289"/>
      <c r="V5076" s="289"/>
      <c r="W5076" s="289"/>
      <c r="X5076" s="290"/>
      <c r="Y5076" s="290" t="s">
        <v>8641</v>
      </c>
      <c r="Z5076" s="290" t="s">
        <v>8642</v>
      </c>
      <c r="AA5076" s="290" t="s">
        <v>8643</v>
      </c>
      <c r="AB5076" s="273" t="str">
        <f>_xlfn.IFNA(IF(Table[[#This Row],[Programme Partner]]&lt;&gt;Table[[#This Row],[Implementing Partner]],CONCATENATE(Table[[#This Row],[Programme Partner]],"-",Table[[#This Row],[Implementing Partner]]),Table[[#This Row],[Programme Partner]]),"")</f>
        <v>UNHCR-BRAC</v>
      </c>
    </row>
    <row r="5077" spans="1:28" ht="16.5" customHeight="1">
      <c r="A5077" s="183">
        <v>5527</v>
      </c>
      <c r="B5077" s="264" t="s">
        <v>5273</v>
      </c>
      <c r="C5077" s="265" t="s">
        <v>5033</v>
      </c>
      <c r="D5077" s="266" t="s">
        <v>5273</v>
      </c>
      <c r="E5077" s="264" t="s">
        <v>27</v>
      </c>
      <c r="F5077" s="264" t="s">
        <v>8011</v>
      </c>
      <c r="G5077" s="281" t="s">
        <v>8584</v>
      </c>
      <c r="H5077" s="264" t="str">
        <f>IFERROR(VLOOKUP(Table[[#This Row],[Activity Details of Assistance]],WHAT!E:F,2,FALSE),"")</f>
        <v># of tube well</v>
      </c>
      <c r="I5077" s="264"/>
      <c r="J5077" s="291">
        <v>17</v>
      </c>
      <c r="K5077" s="291" t="s">
        <v>8280</v>
      </c>
      <c r="L5077" s="291" t="s">
        <v>13</v>
      </c>
      <c r="M5077" s="292" t="s">
        <v>14</v>
      </c>
      <c r="N5077" s="291" t="s">
        <v>309</v>
      </c>
      <c r="O5077" s="291" t="s">
        <v>1606</v>
      </c>
      <c r="P5077" s="291" t="s">
        <v>6385</v>
      </c>
      <c r="Q5077" s="300">
        <v>44712</v>
      </c>
      <c r="R5077" s="300">
        <v>44896</v>
      </c>
      <c r="S5077" t="s">
        <v>8452</v>
      </c>
      <c r="T5077" s="291"/>
      <c r="U5077" s="291"/>
      <c r="V5077" s="291"/>
      <c r="W5077" s="291"/>
      <c r="X5077" s="292"/>
      <c r="Y5077" s="292" t="s">
        <v>8641</v>
      </c>
      <c r="Z5077" s="292" t="s">
        <v>8642</v>
      </c>
      <c r="AA5077" s="292" t="s">
        <v>8643</v>
      </c>
      <c r="AB5077" s="273" t="str">
        <f>_xlfn.IFNA(IF(Table[[#This Row],[Programme Partner]]&lt;&gt;Table[[#This Row],[Implementing Partner]],CONCATENATE(Table[[#This Row],[Programme Partner]],"-",Table[[#This Row],[Implementing Partner]]),Table[[#This Row],[Programme Partner]]),"")</f>
        <v>UNHCR-BRAC</v>
      </c>
    </row>
    <row r="5078" spans="1:28" ht="16.5" customHeight="1">
      <c r="A5078" s="183">
        <v>5528</v>
      </c>
      <c r="B5078" s="264" t="s">
        <v>5273</v>
      </c>
      <c r="C5078" s="265" t="s">
        <v>5033</v>
      </c>
      <c r="D5078" s="266" t="s">
        <v>5273</v>
      </c>
      <c r="E5078" s="264" t="s">
        <v>27</v>
      </c>
      <c r="F5078" s="264" t="s">
        <v>8012</v>
      </c>
      <c r="G5078" s="281" t="s">
        <v>8586</v>
      </c>
      <c r="H5078" s="264" t="str">
        <f>IFERROR(VLOOKUP(Table[[#This Row],[Activity Details of Assistance]],WHAT!E:F,2,FALSE),"")</f>
        <v># of door</v>
      </c>
      <c r="I5078" s="264"/>
      <c r="J5078" s="289">
        <v>78</v>
      </c>
      <c r="K5078" s="289" t="s">
        <v>8280</v>
      </c>
      <c r="L5078" s="289" t="s">
        <v>13</v>
      </c>
      <c r="M5078" s="290" t="s">
        <v>14</v>
      </c>
      <c r="N5078" s="289" t="s">
        <v>309</v>
      </c>
      <c r="O5078" s="289" t="s">
        <v>1606</v>
      </c>
      <c r="P5078" s="289" t="s">
        <v>6385</v>
      </c>
      <c r="Q5078" s="299">
        <v>44712</v>
      </c>
      <c r="R5078" s="299">
        <v>44896</v>
      </c>
      <c r="S5078" t="s">
        <v>8452</v>
      </c>
      <c r="T5078" s="289"/>
      <c r="U5078" s="289"/>
      <c r="V5078" s="289"/>
      <c r="W5078" s="289"/>
      <c r="X5078" s="290"/>
      <c r="Y5078" s="290" t="s">
        <v>8641</v>
      </c>
      <c r="Z5078" s="290" t="s">
        <v>8642</v>
      </c>
      <c r="AA5078" s="290" t="s">
        <v>8643</v>
      </c>
      <c r="AB5078" s="273" t="str">
        <f>_xlfn.IFNA(IF(Table[[#This Row],[Programme Partner]]&lt;&gt;Table[[#This Row],[Implementing Partner]],CONCATENATE(Table[[#This Row],[Programme Partner]],"-",Table[[#This Row],[Implementing Partner]]),Table[[#This Row],[Programme Partner]]),"")</f>
        <v>UNHCR-BRAC</v>
      </c>
    </row>
    <row r="5079" spans="1:28" ht="16.5" customHeight="1">
      <c r="A5079" s="183">
        <v>5529</v>
      </c>
      <c r="B5079" s="264" t="s">
        <v>5273</v>
      </c>
      <c r="C5079" s="265" t="s">
        <v>5033</v>
      </c>
      <c r="D5079" s="266" t="s">
        <v>5273</v>
      </c>
      <c r="E5079" s="264" t="s">
        <v>27</v>
      </c>
      <c r="F5079" s="264" t="s">
        <v>8012</v>
      </c>
      <c r="G5079" s="281" t="s">
        <v>8357</v>
      </c>
      <c r="H5079" s="264" t="str">
        <f>IFERROR(VLOOKUP(Table[[#This Row],[Activity Details of Assistance]],WHAT!E:F,2,FALSE),"")</f>
        <v># of door</v>
      </c>
      <c r="I5079" s="264"/>
      <c r="J5079" s="291">
        <v>476</v>
      </c>
      <c r="K5079" s="291" t="s">
        <v>8280</v>
      </c>
      <c r="L5079" s="291" t="s">
        <v>13</v>
      </c>
      <c r="M5079" s="292" t="s">
        <v>14</v>
      </c>
      <c r="N5079" s="291" t="s">
        <v>309</v>
      </c>
      <c r="O5079" s="291" t="s">
        <v>1606</v>
      </c>
      <c r="P5079" s="291" t="s">
        <v>6385</v>
      </c>
      <c r="Q5079" s="300">
        <v>44712</v>
      </c>
      <c r="R5079" s="300">
        <v>44896</v>
      </c>
      <c r="S5079" t="s">
        <v>8452</v>
      </c>
      <c r="T5079" s="291"/>
      <c r="U5079" s="291"/>
      <c r="V5079" s="291"/>
      <c r="W5079" s="291"/>
      <c r="X5079" s="292"/>
      <c r="Y5079" s="292" t="s">
        <v>8641</v>
      </c>
      <c r="Z5079" s="292" t="s">
        <v>8642</v>
      </c>
      <c r="AA5079" s="292" t="s">
        <v>8643</v>
      </c>
      <c r="AB5079" s="273" t="str">
        <f>_xlfn.IFNA(IF(Table[[#This Row],[Programme Partner]]&lt;&gt;Table[[#This Row],[Implementing Partner]],CONCATENATE(Table[[#This Row],[Programme Partner]],"-",Table[[#This Row],[Implementing Partner]]),Table[[#This Row],[Programme Partner]]),"")</f>
        <v>UNHCR-BRAC</v>
      </c>
    </row>
    <row r="5080" spans="1:28" ht="16.5" customHeight="1">
      <c r="A5080" s="183">
        <v>5530</v>
      </c>
      <c r="B5080" s="264" t="s">
        <v>5273</v>
      </c>
      <c r="C5080" s="265" t="s">
        <v>5033</v>
      </c>
      <c r="D5080" s="266" t="s">
        <v>5273</v>
      </c>
      <c r="E5080" s="264" t="s">
        <v>27</v>
      </c>
      <c r="F5080" s="264" t="s">
        <v>8013</v>
      </c>
      <c r="G5080" s="281" t="s">
        <v>8313</v>
      </c>
      <c r="H5080" s="264" t="str">
        <f>IFERROR(VLOOKUP(Table[[#This Row],[Activity Details of Assistance]],WHAT!E:F,2,FALSE),"")</f>
        <v># of HP sessions at community level</v>
      </c>
      <c r="I5080" s="264"/>
      <c r="J5080" s="289">
        <v>2067</v>
      </c>
      <c r="K5080" s="289" t="s">
        <v>8280</v>
      </c>
      <c r="L5080" s="289" t="s">
        <v>13</v>
      </c>
      <c r="M5080" s="290" t="s">
        <v>14</v>
      </c>
      <c r="N5080" s="289" t="s">
        <v>309</v>
      </c>
      <c r="O5080" s="289" t="s">
        <v>1606</v>
      </c>
      <c r="P5080" s="289" t="s">
        <v>6385</v>
      </c>
      <c r="Q5080" s="299">
        <v>44712</v>
      </c>
      <c r="R5080" s="299">
        <v>44896</v>
      </c>
      <c r="S5080" t="s">
        <v>8452</v>
      </c>
      <c r="T5080" s="289"/>
      <c r="U5080" s="289"/>
      <c r="V5080" s="289"/>
      <c r="W5080" s="289"/>
      <c r="X5080" s="290"/>
      <c r="Y5080" s="290" t="s">
        <v>8641</v>
      </c>
      <c r="Z5080" s="290" t="s">
        <v>8642</v>
      </c>
      <c r="AA5080" s="290" t="s">
        <v>8643</v>
      </c>
      <c r="AB5080" s="273" t="str">
        <f>_xlfn.IFNA(IF(Table[[#This Row],[Programme Partner]]&lt;&gt;Table[[#This Row],[Implementing Partner]],CONCATENATE(Table[[#This Row],[Programme Partner]],"-",Table[[#This Row],[Implementing Partner]]),Table[[#This Row],[Programme Partner]]),"")</f>
        <v>UNHCR-BRAC</v>
      </c>
    </row>
    <row r="5081" spans="1:28" ht="16.5" customHeight="1">
      <c r="A5081" s="183">
        <v>5531</v>
      </c>
      <c r="B5081" s="264" t="s">
        <v>5273</v>
      </c>
      <c r="C5081" s="265" t="s">
        <v>5033</v>
      </c>
      <c r="D5081" s="266" t="s">
        <v>5273</v>
      </c>
      <c r="E5081" s="264" t="s">
        <v>27</v>
      </c>
      <c r="F5081" s="264" t="s">
        <v>8013</v>
      </c>
      <c r="G5081" s="281" t="s">
        <v>8314</v>
      </c>
      <c r="H5081" s="264" t="str">
        <f>IFERROR(VLOOKUP(Table[[#This Row],[Activity Details of Assistance]],WHAT!E:F,2,FALSE),"")</f>
        <v># of HP sessions at HH level</v>
      </c>
      <c r="I5081" s="264"/>
      <c r="J5081" s="291">
        <v>5996</v>
      </c>
      <c r="K5081" s="291" t="s">
        <v>8280</v>
      </c>
      <c r="L5081" s="291" t="s">
        <v>13</v>
      </c>
      <c r="M5081" s="292" t="s">
        <v>14</v>
      </c>
      <c r="N5081" s="291" t="s">
        <v>309</v>
      </c>
      <c r="O5081" s="291" t="s">
        <v>1606</v>
      </c>
      <c r="P5081" s="291" t="s">
        <v>6385</v>
      </c>
      <c r="Q5081" s="300">
        <v>44712</v>
      </c>
      <c r="R5081" s="300">
        <v>44896</v>
      </c>
      <c r="S5081" t="s">
        <v>8452</v>
      </c>
      <c r="T5081" s="291"/>
      <c r="U5081" s="291"/>
      <c r="V5081" s="291"/>
      <c r="W5081" s="291"/>
      <c r="X5081" s="292"/>
      <c r="Y5081" s="292" t="s">
        <v>8641</v>
      </c>
      <c r="Z5081" s="292" t="s">
        <v>8642</v>
      </c>
      <c r="AA5081" s="292" t="s">
        <v>8643</v>
      </c>
      <c r="AB5081" s="273" t="str">
        <f>_xlfn.IFNA(IF(Table[[#This Row],[Programme Partner]]&lt;&gt;Table[[#This Row],[Implementing Partner]],CONCATENATE(Table[[#This Row],[Programme Partner]],"-",Table[[#This Row],[Implementing Partner]]),Table[[#This Row],[Programme Partner]]),"")</f>
        <v>UNHCR-BRAC</v>
      </c>
    </row>
    <row r="5082" spans="1:28" ht="16.5" customHeight="1">
      <c r="A5082" s="183">
        <v>5532</v>
      </c>
      <c r="B5082" s="264" t="s">
        <v>5273</v>
      </c>
      <c r="C5082" s="265" t="s">
        <v>5033</v>
      </c>
      <c r="D5082" s="266" t="s">
        <v>5273</v>
      </c>
      <c r="E5082" s="264" t="s">
        <v>27</v>
      </c>
      <c r="F5082" s="264" t="s">
        <v>8013</v>
      </c>
      <c r="G5082" s="281" t="s">
        <v>8317</v>
      </c>
      <c r="H5082" s="264" t="str">
        <f>IFERROR(VLOOKUP(Table[[#This Row],[Activity Details of Assistance]],WHAT!E:F,2,FALSE),"")</f>
        <v># of estimated persons reached by mass-media campaign</v>
      </c>
      <c r="I5082" s="264"/>
      <c r="J5082" s="289">
        <v>1</v>
      </c>
      <c r="K5082" s="289" t="s">
        <v>8280</v>
      </c>
      <c r="L5082" s="289" t="s">
        <v>13</v>
      </c>
      <c r="M5082" s="290" t="s">
        <v>14</v>
      </c>
      <c r="N5082" s="289" t="s">
        <v>309</v>
      </c>
      <c r="O5082" s="289" t="s">
        <v>1606</v>
      </c>
      <c r="P5082" s="289" t="s">
        <v>6385</v>
      </c>
      <c r="Q5082" s="299">
        <v>44712</v>
      </c>
      <c r="R5082" s="299">
        <v>44896</v>
      </c>
      <c r="S5082" t="s">
        <v>8452</v>
      </c>
      <c r="T5082" s="289"/>
      <c r="U5082" s="289"/>
      <c r="V5082" s="289"/>
      <c r="W5082" s="289"/>
      <c r="X5082" s="290"/>
      <c r="Y5082" s="290" t="s">
        <v>8641</v>
      </c>
      <c r="Z5082" s="290" t="s">
        <v>8642</v>
      </c>
      <c r="AA5082" s="290" t="s">
        <v>8643</v>
      </c>
      <c r="AB5082" s="273" t="str">
        <f>_xlfn.IFNA(IF(Table[[#This Row],[Programme Partner]]&lt;&gt;Table[[#This Row],[Implementing Partner]],CONCATENATE(Table[[#This Row],[Programme Partner]],"-",Table[[#This Row],[Implementing Partner]]),Table[[#This Row],[Programme Partner]]),"")</f>
        <v>UNHCR-BRAC</v>
      </c>
    </row>
    <row r="5083" spans="1:28" ht="16.5" customHeight="1">
      <c r="A5083" s="183">
        <v>5533</v>
      </c>
      <c r="B5083" s="264" t="s">
        <v>5273</v>
      </c>
      <c r="C5083" s="265" t="s">
        <v>5033</v>
      </c>
      <c r="D5083" s="266" t="s">
        <v>5273</v>
      </c>
      <c r="E5083" s="264" t="s">
        <v>27</v>
      </c>
      <c r="F5083" s="264" t="s">
        <v>8013</v>
      </c>
      <c r="G5083" t="s">
        <v>8019</v>
      </c>
      <c r="H5083" s="264" t="str">
        <f>IFERROR(VLOOKUP(Table[[#This Row],[Activity Details of Assistance]],WHAT!E:F,2,FALSE),"")</f>
        <v>N/A</v>
      </c>
      <c r="I5083" s="264"/>
      <c r="J5083" s="291">
        <v>13</v>
      </c>
      <c r="K5083" s="291" t="s">
        <v>8280</v>
      </c>
      <c r="L5083" s="291" t="s">
        <v>13</v>
      </c>
      <c r="M5083" s="292" t="s">
        <v>14</v>
      </c>
      <c r="N5083" s="291" t="s">
        <v>309</v>
      </c>
      <c r="O5083" s="291" t="s">
        <v>1606</v>
      </c>
      <c r="P5083" s="291" t="s">
        <v>6385</v>
      </c>
      <c r="Q5083" s="300">
        <v>44712</v>
      </c>
      <c r="R5083" s="300">
        <v>44896</v>
      </c>
      <c r="S5083" t="s">
        <v>8452</v>
      </c>
      <c r="T5083" s="291"/>
      <c r="U5083" s="291"/>
      <c r="V5083" s="291"/>
      <c r="W5083" s="291"/>
      <c r="X5083" s="292"/>
      <c r="Y5083" s="292" t="s">
        <v>8641</v>
      </c>
      <c r="Z5083" s="292" t="s">
        <v>8642</v>
      </c>
      <c r="AA5083" s="292" t="s">
        <v>8643</v>
      </c>
      <c r="AB5083" s="273" t="str">
        <f>_xlfn.IFNA(IF(Table[[#This Row],[Programme Partner]]&lt;&gt;Table[[#This Row],[Implementing Partner]],CONCATENATE(Table[[#This Row],[Programme Partner]],"-",Table[[#This Row],[Implementing Partner]]),Table[[#This Row],[Programme Partner]]),"")</f>
        <v>UNHCR-BRAC</v>
      </c>
    </row>
    <row r="5084" spans="1:28" ht="16.5" customHeight="1">
      <c r="A5084" s="183">
        <v>5534</v>
      </c>
      <c r="B5084" s="264" t="s">
        <v>5273</v>
      </c>
      <c r="C5084" s="265" t="s">
        <v>5033</v>
      </c>
      <c r="D5084" s="266" t="s">
        <v>5273</v>
      </c>
      <c r="E5084" s="264" t="s">
        <v>27</v>
      </c>
      <c r="F5084" s="264" t="s">
        <v>8011</v>
      </c>
      <c r="G5084" s="281" t="s">
        <v>8584</v>
      </c>
      <c r="H5084" s="264" t="str">
        <f>IFERROR(VLOOKUP(Table[[#This Row],[Activity Details of Assistance]],WHAT!E:F,2,FALSE),"")</f>
        <v># of tube well</v>
      </c>
      <c r="I5084" s="264"/>
      <c r="J5084" s="289">
        <v>23</v>
      </c>
      <c r="K5084" s="289" t="s">
        <v>8280</v>
      </c>
      <c r="L5084" s="289" t="s">
        <v>13</v>
      </c>
      <c r="M5084" s="290" t="s">
        <v>14</v>
      </c>
      <c r="N5084" s="289" t="s">
        <v>309</v>
      </c>
      <c r="O5084" s="289" t="s">
        <v>1606</v>
      </c>
      <c r="P5084" s="289" t="s">
        <v>6656</v>
      </c>
      <c r="Q5084" s="299">
        <v>44712</v>
      </c>
      <c r="R5084" s="299">
        <v>44896</v>
      </c>
      <c r="S5084" t="s">
        <v>8452</v>
      </c>
      <c r="T5084" s="289"/>
      <c r="U5084" s="289"/>
      <c r="V5084" s="289"/>
      <c r="W5084" s="289"/>
      <c r="X5084" s="290"/>
      <c r="Y5084" s="290" t="s">
        <v>8641</v>
      </c>
      <c r="Z5084" s="290" t="s">
        <v>8642</v>
      </c>
      <c r="AA5084" s="290" t="s">
        <v>8643</v>
      </c>
      <c r="AB5084" s="273" t="str">
        <f>_xlfn.IFNA(IF(Table[[#This Row],[Programme Partner]]&lt;&gt;Table[[#This Row],[Implementing Partner]],CONCATENATE(Table[[#This Row],[Programme Partner]],"-",Table[[#This Row],[Implementing Partner]]),Table[[#This Row],[Programme Partner]]),"")</f>
        <v>UNHCR-BRAC</v>
      </c>
    </row>
    <row r="5085" spans="1:28" ht="16.5" customHeight="1">
      <c r="A5085" s="183">
        <v>5535</v>
      </c>
      <c r="B5085" s="264" t="s">
        <v>5273</v>
      </c>
      <c r="C5085" s="265" t="s">
        <v>5033</v>
      </c>
      <c r="D5085" s="266" t="s">
        <v>5273</v>
      </c>
      <c r="E5085" s="264" t="s">
        <v>27</v>
      </c>
      <c r="F5085" s="264" t="s">
        <v>8011</v>
      </c>
      <c r="G5085" s="281" t="s">
        <v>8355</v>
      </c>
      <c r="H5085" s="264" t="str">
        <f>IFERROR(VLOOKUP(Table[[#This Row],[Activity Details of Assistance]],WHAT!E:F,2,FALSE),"")</f>
        <v># of water network</v>
      </c>
      <c r="I5085" s="264"/>
      <c r="J5085" s="291">
        <v>2</v>
      </c>
      <c r="K5085" s="291" t="s">
        <v>8280</v>
      </c>
      <c r="L5085" s="291" t="s">
        <v>13</v>
      </c>
      <c r="M5085" s="292" t="s">
        <v>14</v>
      </c>
      <c r="N5085" s="291" t="s">
        <v>309</v>
      </c>
      <c r="O5085" s="291" t="s">
        <v>1606</v>
      </c>
      <c r="P5085" s="291" t="s">
        <v>6656</v>
      </c>
      <c r="Q5085" s="300">
        <v>44712</v>
      </c>
      <c r="R5085" s="300">
        <v>44896</v>
      </c>
      <c r="S5085" t="s">
        <v>8452</v>
      </c>
      <c r="T5085" s="291"/>
      <c r="U5085" s="291"/>
      <c r="V5085" s="291"/>
      <c r="W5085" s="291"/>
      <c r="X5085" s="292"/>
      <c r="Y5085" s="292" t="s">
        <v>8641</v>
      </c>
      <c r="Z5085" s="292" t="s">
        <v>8642</v>
      </c>
      <c r="AA5085" s="292" t="s">
        <v>8643</v>
      </c>
      <c r="AB5085" s="273" t="str">
        <f>_xlfn.IFNA(IF(Table[[#This Row],[Programme Partner]]&lt;&gt;Table[[#This Row],[Implementing Partner]],CONCATENATE(Table[[#This Row],[Programme Partner]],"-",Table[[#This Row],[Implementing Partner]]),Table[[#This Row],[Programme Partner]]),"")</f>
        <v>UNHCR-BRAC</v>
      </c>
    </row>
    <row r="5086" spans="1:28" ht="16.5" customHeight="1">
      <c r="A5086" s="183">
        <v>5536</v>
      </c>
      <c r="B5086" s="264" t="s">
        <v>5273</v>
      </c>
      <c r="C5086" s="265" t="s">
        <v>5033</v>
      </c>
      <c r="D5086" s="266" t="s">
        <v>5273</v>
      </c>
      <c r="E5086" s="264" t="s">
        <v>27</v>
      </c>
      <c r="F5086" s="264" t="s">
        <v>8011</v>
      </c>
      <c r="G5086" s="281" t="s">
        <v>8584</v>
      </c>
      <c r="H5086" s="264" t="str">
        <f>IFERROR(VLOOKUP(Table[[#This Row],[Activity Details of Assistance]],WHAT!E:F,2,FALSE),"")</f>
        <v># of tube well</v>
      </c>
      <c r="I5086" s="264"/>
      <c r="J5086" s="289">
        <v>9</v>
      </c>
      <c r="K5086" s="289" t="s">
        <v>8280</v>
      </c>
      <c r="L5086" s="289" t="s">
        <v>13</v>
      </c>
      <c r="M5086" s="290" t="s">
        <v>14</v>
      </c>
      <c r="N5086" s="289" t="s">
        <v>309</v>
      </c>
      <c r="O5086" s="289" t="s">
        <v>1606</v>
      </c>
      <c r="P5086" s="289" t="s">
        <v>6656</v>
      </c>
      <c r="Q5086" s="299">
        <v>44712</v>
      </c>
      <c r="R5086" s="299">
        <v>44896</v>
      </c>
      <c r="S5086" t="s">
        <v>8452</v>
      </c>
      <c r="T5086" s="289"/>
      <c r="U5086" s="289"/>
      <c r="V5086" s="289"/>
      <c r="W5086" s="289"/>
      <c r="X5086" s="290"/>
      <c r="Y5086" s="290" t="s">
        <v>8641</v>
      </c>
      <c r="Z5086" s="290" t="s">
        <v>8642</v>
      </c>
      <c r="AA5086" s="290" t="s">
        <v>8643</v>
      </c>
      <c r="AB5086" s="273" t="str">
        <f>_xlfn.IFNA(IF(Table[[#This Row],[Programme Partner]]&lt;&gt;Table[[#This Row],[Implementing Partner]],CONCATENATE(Table[[#This Row],[Programme Partner]],"-",Table[[#This Row],[Implementing Partner]]),Table[[#This Row],[Programme Partner]]),"")</f>
        <v>UNHCR-BRAC</v>
      </c>
    </row>
    <row r="5087" spans="1:28" ht="16.5" customHeight="1">
      <c r="A5087" s="183">
        <v>5537</v>
      </c>
      <c r="B5087" s="264" t="s">
        <v>5273</v>
      </c>
      <c r="C5087" s="265" t="s">
        <v>5033</v>
      </c>
      <c r="D5087" s="266" t="s">
        <v>5273</v>
      </c>
      <c r="E5087" s="264" t="s">
        <v>27</v>
      </c>
      <c r="F5087" s="264" t="s">
        <v>8012</v>
      </c>
      <c r="G5087" s="281" t="s">
        <v>8586</v>
      </c>
      <c r="H5087" s="264" t="str">
        <f>IFERROR(VLOOKUP(Table[[#This Row],[Activity Details of Assistance]],WHAT!E:F,2,FALSE),"")</f>
        <v># of door</v>
      </c>
      <c r="I5087" s="264"/>
      <c r="J5087" s="291">
        <v>21</v>
      </c>
      <c r="K5087" s="291" t="s">
        <v>8280</v>
      </c>
      <c r="L5087" s="291" t="s">
        <v>13</v>
      </c>
      <c r="M5087" s="292" t="s">
        <v>14</v>
      </c>
      <c r="N5087" s="291" t="s">
        <v>309</v>
      </c>
      <c r="O5087" s="291" t="s">
        <v>1606</v>
      </c>
      <c r="P5087" s="291" t="s">
        <v>6656</v>
      </c>
      <c r="Q5087" s="300">
        <v>44712</v>
      </c>
      <c r="R5087" s="300">
        <v>44896</v>
      </c>
      <c r="S5087" t="s">
        <v>8452</v>
      </c>
      <c r="T5087" s="291"/>
      <c r="U5087" s="291"/>
      <c r="V5087" s="291"/>
      <c r="W5087" s="291"/>
      <c r="X5087" s="292"/>
      <c r="Y5087" s="292" t="s">
        <v>8641</v>
      </c>
      <c r="Z5087" s="292" t="s">
        <v>8642</v>
      </c>
      <c r="AA5087" s="292" t="s">
        <v>8643</v>
      </c>
      <c r="AB5087" s="273" t="str">
        <f>_xlfn.IFNA(IF(Table[[#This Row],[Programme Partner]]&lt;&gt;Table[[#This Row],[Implementing Partner]],CONCATENATE(Table[[#This Row],[Programme Partner]],"-",Table[[#This Row],[Implementing Partner]]),Table[[#This Row],[Programme Partner]]),"")</f>
        <v>UNHCR-BRAC</v>
      </c>
    </row>
    <row r="5088" spans="1:28" ht="16.5" customHeight="1">
      <c r="A5088" s="183">
        <v>5538</v>
      </c>
      <c r="B5088" s="264" t="s">
        <v>5273</v>
      </c>
      <c r="C5088" s="265" t="s">
        <v>5033</v>
      </c>
      <c r="D5088" s="266" t="s">
        <v>5273</v>
      </c>
      <c r="E5088" s="264" t="s">
        <v>27</v>
      </c>
      <c r="F5088" s="264" t="s">
        <v>8012</v>
      </c>
      <c r="G5088" s="281" t="s">
        <v>8357</v>
      </c>
      <c r="H5088" s="264" t="str">
        <f>IFERROR(VLOOKUP(Table[[#This Row],[Activity Details of Assistance]],WHAT!E:F,2,FALSE),"")</f>
        <v># of door</v>
      </c>
      <c r="I5088" s="264"/>
      <c r="J5088" s="289">
        <v>100</v>
      </c>
      <c r="K5088" s="289" t="s">
        <v>8280</v>
      </c>
      <c r="L5088" s="289" t="s">
        <v>13</v>
      </c>
      <c r="M5088" s="290" t="s">
        <v>14</v>
      </c>
      <c r="N5088" s="289" t="s">
        <v>309</v>
      </c>
      <c r="O5088" s="289" t="s">
        <v>1606</v>
      </c>
      <c r="P5088" s="289" t="s">
        <v>6656</v>
      </c>
      <c r="Q5088" s="299">
        <v>44712</v>
      </c>
      <c r="R5088" s="299">
        <v>44896</v>
      </c>
      <c r="S5088" t="s">
        <v>8452</v>
      </c>
      <c r="T5088" s="289"/>
      <c r="U5088" s="289"/>
      <c r="V5088" s="289"/>
      <c r="W5088" s="289"/>
      <c r="X5088" s="290"/>
      <c r="Y5088" s="290" t="s">
        <v>8641</v>
      </c>
      <c r="Z5088" s="290" t="s">
        <v>8642</v>
      </c>
      <c r="AA5088" s="290" t="s">
        <v>8643</v>
      </c>
      <c r="AB5088" s="273" t="str">
        <f>_xlfn.IFNA(IF(Table[[#This Row],[Programme Partner]]&lt;&gt;Table[[#This Row],[Implementing Partner]],CONCATENATE(Table[[#This Row],[Programme Partner]],"-",Table[[#This Row],[Implementing Partner]]),Table[[#This Row],[Programme Partner]]),"")</f>
        <v>UNHCR-BRAC</v>
      </c>
    </row>
    <row r="5089" spans="1:28" ht="16.5" customHeight="1">
      <c r="A5089" s="183">
        <v>5539</v>
      </c>
      <c r="B5089" s="264" t="s">
        <v>5273</v>
      </c>
      <c r="C5089" s="265" t="s">
        <v>5033</v>
      </c>
      <c r="D5089" s="266" t="s">
        <v>5273</v>
      </c>
      <c r="E5089" s="264" t="s">
        <v>27</v>
      </c>
      <c r="F5089" s="264" t="s">
        <v>8013</v>
      </c>
      <c r="G5089" s="281" t="s">
        <v>8313</v>
      </c>
      <c r="H5089" s="264" t="str">
        <f>IFERROR(VLOOKUP(Table[[#This Row],[Activity Details of Assistance]],WHAT!E:F,2,FALSE),"")</f>
        <v># of HP sessions at community level</v>
      </c>
      <c r="I5089" s="264"/>
      <c r="J5089" s="291">
        <v>497</v>
      </c>
      <c r="K5089" s="291" t="s">
        <v>8280</v>
      </c>
      <c r="L5089" s="291" t="s">
        <v>13</v>
      </c>
      <c r="M5089" s="292" t="s">
        <v>14</v>
      </c>
      <c r="N5089" s="291" t="s">
        <v>309</v>
      </c>
      <c r="O5089" s="291" t="s">
        <v>1606</v>
      </c>
      <c r="P5089" s="291" t="s">
        <v>6656</v>
      </c>
      <c r="Q5089" s="300">
        <v>44712</v>
      </c>
      <c r="R5089" s="300">
        <v>44896</v>
      </c>
      <c r="S5089" t="s">
        <v>8452</v>
      </c>
      <c r="T5089" s="291"/>
      <c r="U5089" s="291"/>
      <c r="V5089" s="291"/>
      <c r="W5089" s="291"/>
      <c r="X5089" s="292"/>
      <c r="Y5089" s="292" t="s">
        <v>8641</v>
      </c>
      <c r="Z5089" s="292" t="s">
        <v>8642</v>
      </c>
      <c r="AA5089" s="292" t="s">
        <v>8643</v>
      </c>
      <c r="AB5089" s="273" t="str">
        <f>_xlfn.IFNA(IF(Table[[#This Row],[Programme Partner]]&lt;&gt;Table[[#This Row],[Implementing Partner]],CONCATENATE(Table[[#This Row],[Programme Partner]],"-",Table[[#This Row],[Implementing Partner]]),Table[[#This Row],[Programme Partner]]),"")</f>
        <v>UNHCR-BRAC</v>
      </c>
    </row>
    <row r="5090" spans="1:28" ht="16.5" customHeight="1">
      <c r="A5090" s="183">
        <v>5540</v>
      </c>
      <c r="B5090" s="264" t="s">
        <v>5273</v>
      </c>
      <c r="C5090" s="265" t="s">
        <v>5033</v>
      </c>
      <c r="D5090" s="266" t="s">
        <v>5273</v>
      </c>
      <c r="E5090" s="264" t="s">
        <v>27</v>
      </c>
      <c r="F5090" s="264" t="s">
        <v>8013</v>
      </c>
      <c r="G5090" s="281" t="s">
        <v>8314</v>
      </c>
      <c r="H5090" s="264" t="str">
        <f>IFERROR(VLOOKUP(Table[[#This Row],[Activity Details of Assistance]],WHAT!E:F,2,FALSE),"")</f>
        <v># of HP sessions at HH level</v>
      </c>
      <c r="I5090" s="264"/>
      <c r="J5090" s="289">
        <v>1575</v>
      </c>
      <c r="K5090" s="289" t="s">
        <v>8280</v>
      </c>
      <c r="L5090" s="289" t="s">
        <v>13</v>
      </c>
      <c r="M5090" s="290" t="s">
        <v>14</v>
      </c>
      <c r="N5090" s="289" t="s">
        <v>309</v>
      </c>
      <c r="O5090" s="289" t="s">
        <v>1606</v>
      </c>
      <c r="P5090" s="289" t="s">
        <v>6656</v>
      </c>
      <c r="Q5090" s="299">
        <v>44712</v>
      </c>
      <c r="R5090" s="299">
        <v>44896</v>
      </c>
      <c r="S5090" t="s">
        <v>8452</v>
      </c>
      <c r="T5090" s="289"/>
      <c r="U5090" s="289"/>
      <c r="V5090" s="289"/>
      <c r="W5090" s="289"/>
      <c r="X5090" s="290"/>
      <c r="Y5090" s="290" t="s">
        <v>8641</v>
      </c>
      <c r="Z5090" s="290" t="s">
        <v>8642</v>
      </c>
      <c r="AA5090" s="290" t="s">
        <v>8643</v>
      </c>
      <c r="AB5090" s="273" t="str">
        <f>_xlfn.IFNA(IF(Table[[#This Row],[Programme Partner]]&lt;&gt;Table[[#This Row],[Implementing Partner]],CONCATENATE(Table[[#This Row],[Programme Partner]],"-",Table[[#This Row],[Implementing Partner]]),Table[[#This Row],[Programme Partner]]),"")</f>
        <v>UNHCR-BRAC</v>
      </c>
    </row>
    <row r="5091" spans="1:28" ht="16.5" customHeight="1">
      <c r="A5091" s="183">
        <v>5541</v>
      </c>
      <c r="B5091" s="264" t="s">
        <v>5273</v>
      </c>
      <c r="C5091" s="265" t="s">
        <v>5033</v>
      </c>
      <c r="D5091" s="266" t="s">
        <v>5273</v>
      </c>
      <c r="E5091" s="264" t="s">
        <v>27</v>
      </c>
      <c r="F5091" s="264" t="s">
        <v>8013</v>
      </c>
      <c r="G5091" s="281" t="s">
        <v>8317</v>
      </c>
      <c r="H5091" s="264" t="str">
        <f>IFERROR(VLOOKUP(Table[[#This Row],[Activity Details of Assistance]],WHAT!E:F,2,FALSE),"")</f>
        <v># of estimated persons reached by mass-media campaign</v>
      </c>
      <c r="I5091" s="264"/>
      <c r="J5091" s="291">
        <v>1</v>
      </c>
      <c r="K5091" s="291" t="s">
        <v>8280</v>
      </c>
      <c r="L5091" s="291" t="s">
        <v>13</v>
      </c>
      <c r="M5091" s="292" t="s">
        <v>14</v>
      </c>
      <c r="N5091" s="291" t="s">
        <v>309</v>
      </c>
      <c r="O5091" s="291" t="s">
        <v>1606</v>
      </c>
      <c r="P5091" s="291" t="s">
        <v>6656</v>
      </c>
      <c r="Q5091" s="300">
        <v>44712</v>
      </c>
      <c r="R5091" s="300">
        <v>44896</v>
      </c>
      <c r="S5091" t="s">
        <v>8452</v>
      </c>
      <c r="T5091" s="291"/>
      <c r="U5091" s="291"/>
      <c r="V5091" s="291"/>
      <c r="W5091" s="291"/>
      <c r="X5091" s="292"/>
      <c r="Y5091" s="292" t="s">
        <v>8641</v>
      </c>
      <c r="Z5091" s="292" t="s">
        <v>8642</v>
      </c>
      <c r="AA5091" s="292" t="s">
        <v>8643</v>
      </c>
      <c r="AB5091" s="273" t="str">
        <f>_xlfn.IFNA(IF(Table[[#This Row],[Programme Partner]]&lt;&gt;Table[[#This Row],[Implementing Partner]],CONCATENATE(Table[[#This Row],[Programme Partner]],"-",Table[[#This Row],[Implementing Partner]]),Table[[#This Row],[Programme Partner]]),"")</f>
        <v>UNHCR-BRAC</v>
      </c>
    </row>
    <row r="5092" spans="1:28" ht="16.5" customHeight="1">
      <c r="A5092" s="183">
        <v>5542</v>
      </c>
      <c r="B5092" s="264" t="s">
        <v>5273</v>
      </c>
      <c r="C5092" s="265" t="s">
        <v>5033</v>
      </c>
      <c r="D5092" s="266" t="s">
        <v>5273</v>
      </c>
      <c r="E5092" s="264" t="s">
        <v>27</v>
      </c>
      <c r="F5092" s="264" t="s">
        <v>8013</v>
      </c>
      <c r="G5092" t="s">
        <v>8019</v>
      </c>
      <c r="H5092" s="264" t="str">
        <f>IFERROR(VLOOKUP(Table[[#This Row],[Activity Details of Assistance]],WHAT!E:F,2,FALSE),"")</f>
        <v>N/A</v>
      </c>
      <c r="I5092" s="264"/>
      <c r="J5092" s="289">
        <v>5</v>
      </c>
      <c r="K5092" s="289" t="s">
        <v>8280</v>
      </c>
      <c r="L5092" s="289" t="s">
        <v>13</v>
      </c>
      <c r="M5092" s="290" t="s">
        <v>14</v>
      </c>
      <c r="N5092" s="289" t="s">
        <v>309</v>
      </c>
      <c r="O5092" s="289" t="s">
        <v>1606</v>
      </c>
      <c r="P5092" s="289" t="s">
        <v>6656</v>
      </c>
      <c r="Q5092" s="299">
        <v>44712</v>
      </c>
      <c r="R5092" s="299">
        <v>44896</v>
      </c>
      <c r="S5092" t="s">
        <v>8452</v>
      </c>
      <c r="T5092" s="289"/>
      <c r="U5092" s="289"/>
      <c r="V5092" s="289"/>
      <c r="W5092" s="289"/>
      <c r="X5092" s="290"/>
      <c r="Y5092" s="290" t="s">
        <v>8641</v>
      </c>
      <c r="Z5092" s="290" t="s">
        <v>8642</v>
      </c>
      <c r="AA5092" s="290" t="s">
        <v>8643</v>
      </c>
      <c r="AB5092" s="273" t="str">
        <f>_xlfn.IFNA(IF(Table[[#This Row],[Programme Partner]]&lt;&gt;Table[[#This Row],[Implementing Partner]],CONCATENATE(Table[[#This Row],[Programme Partner]],"-",Table[[#This Row],[Implementing Partner]]),Table[[#This Row],[Programme Partner]]),"")</f>
        <v>UNHCR-BRAC</v>
      </c>
    </row>
    <row r="5093" spans="1:28" ht="16.5" customHeight="1">
      <c r="A5093" s="183">
        <v>5543</v>
      </c>
      <c r="B5093" s="264" t="s">
        <v>5273</v>
      </c>
      <c r="C5093" s="265" t="s">
        <v>5033</v>
      </c>
      <c r="D5093" s="266" t="s">
        <v>5273</v>
      </c>
      <c r="E5093" s="264" t="s">
        <v>27</v>
      </c>
      <c r="F5093" s="264" t="s">
        <v>8014</v>
      </c>
      <c r="G5093" s="281" t="s">
        <v>8361</v>
      </c>
      <c r="H5093" s="264" t="str">
        <f>IFERROR(VLOOKUP(Table[[#This Row],[Activity Details of Assistance]],WHAT!E:F,2,FALSE),"")</f>
        <v># of plant</v>
      </c>
      <c r="I5093" s="264"/>
      <c r="J5093" s="291">
        <v>1</v>
      </c>
      <c r="K5093" s="291" t="s">
        <v>8280</v>
      </c>
      <c r="L5093" s="291" t="s">
        <v>13</v>
      </c>
      <c r="M5093" s="292" t="s">
        <v>14</v>
      </c>
      <c r="N5093" s="291" t="s">
        <v>309</v>
      </c>
      <c r="O5093" s="291" t="s">
        <v>1606</v>
      </c>
      <c r="P5093" s="291" t="s">
        <v>6656</v>
      </c>
      <c r="Q5093" s="300">
        <v>44712</v>
      </c>
      <c r="R5093" s="300">
        <v>44896</v>
      </c>
      <c r="S5093" t="s">
        <v>8452</v>
      </c>
      <c r="T5093" s="291"/>
      <c r="U5093" s="291"/>
      <c r="V5093" s="291"/>
      <c r="W5093" s="291"/>
      <c r="X5093" s="292"/>
      <c r="Y5093" s="292" t="s">
        <v>8641</v>
      </c>
      <c r="Z5093" s="292" t="s">
        <v>8642</v>
      </c>
      <c r="AA5093" s="292" t="s">
        <v>8643</v>
      </c>
      <c r="AB5093" s="273" t="str">
        <f>_xlfn.IFNA(IF(Table[[#This Row],[Programme Partner]]&lt;&gt;Table[[#This Row],[Implementing Partner]],CONCATENATE(Table[[#This Row],[Programme Partner]],"-",Table[[#This Row],[Implementing Partner]]),Table[[#This Row],[Programme Partner]]),"")</f>
        <v>UNHCR-BRAC</v>
      </c>
    </row>
    <row r="5094" spans="1:28" ht="16.5" customHeight="1">
      <c r="A5094" s="183">
        <v>5544</v>
      </c>
      <c r="B5094" s="264" t="s">
        <v>5273</v>
      </c>
      <c r="C5094" s="265" t="s">
        <v>5033</v>
      </c>
      <c r="D5094" s="266" t="s">
        <v>5273</v>
      </c>
      <c r="E5094" s="264" t="s">
        <v>27</v>
      </c>
      <c r="F5094" s="264" t="s">
        <v>8011</v>
      </c>
      <c r="G5094" s="281" t="s">
        <v>8584</v>
      </c>
      <c r="H5094" s="264" t="str">
        <f>IFERROR(VLOOKUP(Table[[#This Row],[Activity Details of Assistance]],WHAT!E:F,2,FALSE),"")</f>
        <v># of tube well</v>
      </c>
      <c r="I5094" s="264"/>
      <c r="J5094" s="289">
        <v>56</v>
      </c>
      <c r="K5094" s="289" t="s">
        <v>8280</v>
      </c>
      <c r="L5094" s="289" t="s">
        <v>13</v>
      </c>
      <c r="M5094" s="290" t="s">
        <v>14</v>
      </c>
      <c r="N5094" s="289" t="s">
        <v>307</v>
      </c>
      <c r="O5094" s="289" t="s">
        <v>1603</v>
      </c>
      <c r="P5094" s="289" t="s">
        <v>4682</v>
      </c>
      <c r="Q5094" s="299">
        <v>44712</v>
      </c>
      <c r="R5094" s="299">
        <v>44896</v>
      </c>
      <c r="S5094" t="s">
        <v>8452</v>
      </c>
      <c r="T5094" s="289"/>
      <c r="U5094" s="289"/>
      <c r="V5094" s="289"/>
      <c r="W5094" s="289"/>
      <c r="X5094" s="290"/>
      <c r="Y5094" s="290" t="s">
        <v>8641</v>
      </c>
      <c r="Z5094" s="290" t="s">
        <v>8642</v>
      </c>
      <c r="AA5094" s="290" t="s">
        <v>8643</v>
      </c>
      <c r="AB5094" s="273" t="str">
        <f>_xlfn.IFNA(IF(Table[[#This Row],[Programme Partner]]&lt;&gt;Table[[#This Row],[Implementing Partner]],CONCATENATE(Table[[#This Row],[Programme Partner]],"-",Table[[#This Row],[Implementing Partner]]),Table[[#This Row],[Programme Partner]]),"")</f>
        <v>UNHCR-BRAC</v>
      </c>
    </row>
    <row r="5095" spans="1:28" ht="16.5" customHeight="1">
      <c r="A5095" s="183">
        <v>5545</v>
      </c>
      <c r="B5095" s="264" t="s">
        <v>5273</v>
      </c>
      <c r="C5095" s="265" t="s">
        <v>5033</v>
      </c>
      <c r="D5095" s="266" t="s">
        <v>5273</v>
      </c>
      <c r="E5095" s="264" t="s">
        <v>27</v>
      </c>
      <c r="F5095" s="264" t="s">
        <v>8011</v>
      </c>
      <c r="G5095" s="281" t="s">
        <v>8325</v>
      </c>
      <c r="H5095" s="264" t="str">
        <f>IFERROR(VLOOKUP(Table[[#This Row],[Activity Details of Assistance]],WHAT!E:F,2,FALSE),"")</f>
        <v># of tube well</v>
      </c>
      <c r="I5095" s="264"/>
      <c r="J5095" s="291">
        <v>1</v>
      </c>
      <c r="K5095" s="291" t="s">
        <v>8280</v>
      </c>
      <c r="L5095" s="291" t="s">
        <v>13</v>
      </c>
      <c r="M5095" s="292" t="s">
        <v>14</v>
      </c>
      <c r="N5095" s="291" t="s">
        <v>307</v>
      </c>
      <c r="O5095" s="291" t="s">
        <v>1603</v>
      </c>
      <c r="P5095" s="291" t="s">
        <v>4682</v>
      </c>
      <c r="Q5095" s="300">
        <v>44712</v>
      </c>
      <c r="R5095" s="300">
        <v>44896</v>
      </c>
      <c r="S5095" t="s">
        <v>8452</v>
      </c>
      <c r="T5095" s="291"/>
      <c r="U5095" s="291"/>
      <c r="V5095" s="291"/>
      <c r="W5095" s="291"/>
      <c r="X5095" s="292"/>
      <c r="Y5095" s="292" t="s">
        <v>8641</v>
      </c>
      <c r="Z5095" s="292" t="s">
        <v>8642</v>
      </c>
      <c r="AA5095" s="292" t="s">
        <v>8643</v>
      </c>
      <c r="AB5095" s="273" t="str">
        <f>_xlfn.IFNA(IF(Table[[#This Row],[Programme Partner]]&lt;&gt;Table[[#This Row],[Implementing Partner]],CONCATENATE(Table[[#This Row],[Programme Partner]],"-",Table[[#This Row],[Implementing Partner]]),Table[[#This Row],[Programme Partner]]),"")</f>
        <v>UNHCR-BRAC</v>
      </c>
    </row>
    <row r="5096" spans="1:28" ht="16.5" customHeight="1">
      <c r="A5096" s="183">
        <v>5546</v>
      </c>
      <c r="B5096" s="264" t="s">
        <v>5273</v>
      </c>
      <c r="C5096" s="265" t="s">
        <v>5033</v>
      </c>
      <c r="D5096" s="266" t="s">
        <v>5273</v>
      </c>
      <c r="E5096" s="264" t="s">
        <v>27</v>
      </c>
      <c r="F5096" s="264" t="s">
        <v>8011</v>
      </c>
      <c r="G5096" s="281" t="s">
        <v>8355</v>
      </c>
      <c r="H5096" s="264" t="str">
        <f>IFERROR(VLOOKUP(Table[[#This Row],[Activity Details of Assistance]],WHAT!E:F,2,FALSE),"")</f>
        <v># of water network</v>
      </c>
      <c r="I5096" s="264"/>
      <c r="J5096" s="289">
        <v>9</v>
      </c>
      <c r="K5096" s="289" t="s">
        <v>8280</v>
      </c>
      <c r="L5096" s="289" t="s">
        <v>13</v>
      </c>
      <c r="M5096" s="290" t="s">
        <v>14</v>
      </c>
      <c r="N5096" s="289" t="s">
        <v>307</v>
      </c>
      <c r="O5096" s="289" t="s">
        <v>1603</v>
      </c>
      <c r="P5096" s="289" t="s">
        <v>4682</v>
      </c>
      <c r="Q5096" s="299">
        <v>44712</v>
      </c>
      <c r="R5096" s="299">
        <v>44896</v>
      </c>
      <c r="S5096" t="s">
        <v>8452</v>
      </c>
      <c r="T5096" s="289"/>
      <c r="U5096" s="289"/>
      <c r="V5096" s="289"/>
      <c r="W5096" s="289"/>
      <c r="X5096" s="290"/>
      <c r="Y5096" s="290" t="s">
        <v>8641</v>
      </c>
      <c r="Z5096" s="290" t="s">
        <v>8642</v>
      </c>
      <c r="AA5096" s="290" t="s">
        <v>8643</v>
      </c>
      <c r="AB5096" s="273" t="str">
        <f>_xlfn.IFNA(IF(Table[[#This Row],[Programme Partner]]&lt;&gt;Table[[#This Row],[Implementing Partner]],CONCATENATE(Table[[#This Row],[Programme Partner]],"-",Table[[#This Row],[Implementing Partner]]),Table[[#This Row],[Programme Partner]]),"")</f>
        <v>UNHCR-BRAC</v>
      </c>
    </row>
    <row r="5097" spans="1:28" ht="16.5" customHeight="1">
      <c r="A5097" s="183">
        <v>5547</v>
      </c>
      <c r="B5097" s="264" t="s">
        <v>5273</v>
      </c>
      <c r="C5097" s="265" t="s">
        <v>5033</v>
      </c>
      <c r="D5097" s="266" t="s">
        <v>5273</v>
      </c>
      <c r="E5097" s="264" t="s">
        <v>27</v>
      </c>
      <c r="F5097" s="264" t="s">
        <v>8011</v>
      </c>
      <c r="G5097" s="281" t="s">
        <v>8584</v>
      </c>
      <c r="H5097" s="264" t="str">
        <f>IFERROR(VLOOKUP(Table[[#This Row],[Activity Details of Assistance]],WHAT!E:F,2,FALSE),"")</f>
        <v># of tube well</v>
      </c>
      <c r="I5097" s="264"/>
      <c r="J5097" s="291">
        <v>22</v>
      </c>
      <c r="K5097" s="291" t="s">
        <v>8280</v>
      </c>
      <c r="L5097" s="291" t="s">
        <v>13</v>
      </c>
      <c r="M5097" s="292" t="s">
        <v>14</v>
      </c>
      <c r="N5097" s="291" t="s">
        <v>307</v>
      </c>
      <c r="O5097" s="291" t="s">
        <v>1603</v>
      </c>
      <c r="P5097" s="291" t="s">
        <v>4682</v>
      </c>
      <c r="Q5097" s="300">
        <v>44712</v>
      </c>
      <c r="R5097" s="300">
        <v>44896</v>
      </c>
      <c r="S5097" t="s">
        <v>8452</v>
      </c>
      <c r="T5097" s="291"/>
      <c r="U5097" s="291"/>
      <c r="V5097" s="291"/>
      <c r="W5097" s="291"/>
      <c r="X5097" s="292"/>
      <c r="Y5097" s="292" t="s">
        <v>8641</v>
      </c>
      <c r="Z5097" s="292" t="s">
        <v>8642</v>
      </c>
      <c r="AA5097" s="292" t="s">
        <v>8643</v>
      </c>
      <c r="AB5097" s="273" t="str">
        <f>_xlfn.IFNA(IF(Table[[#This Row],[Programme Partner]]&lt;&gt;Table[[#This Row],[Implementing Partner]],CONCATENATE(Table[[#This Row],[Programme Partner]],"-",Table[[#This Row],[Implementing Partner]]),Table[[#This Row],[Programme Partner]]),"")</f>
        <v>UNHCR-BRAC</v>
      </c>
    </row>
    <row r="5098" spans="1:28" ht="16.5" customHeight="1">
      <c r="A5098" s="183">
        <v>5548</v>
      </c>
      <c r="B5098" s="264" t="s">
        <v>5273</v>
      </c>
      <c r="C5098" s="265" t="s">
        <v>5033</v>
      </c>
      <c r="D5098" s="266" t="s">
        <v>5273</v>
      </c>
      <c r="E5098" s="264" t="s">
        <v>27</v>
      </c>
      <c r="F5098" s="264" t="s">
        <v>8012</v>
      </c>
      <c r="G5098" s="281" t="s">
        <v>8359</v>
      </c>
      <c r="H5098" s="264" t="str">
        <f>IFERROR(VLOOKUP(Table[[#This Row],[Activity Details of Assistance]],WHAT!E:F,2,FALSE),"")</f>
        <v># of FSM Site</v>
      </c>
      <c r="I5098" s="264"/>
      <c r="J5098" s="289">
        <v>3</v>
      </c>
      <c r="K5098" s="289" t="s">
        <v>8280</v>
      </c>
      <c r="L5098" s="289" t="s">
        <v>13</v>
      </c>
      <c r="M5098" s="290" t="s">
        <v>14</v>
      </c>
      <c r="N5098" s="289" t="s">
        <v>307</v>
      </c>
      <c r="O5098" s="289" t="s">
        <v>1603</v>
      </c>
      <c r="P5098" s="289" t="s">
        <v>4682</v>
      </c>
      <c r="Q5098" s="299">
        <v>44712</v>
      </c>
      <c r="R5098" s="299">
        <v>44896</v>
      </c>
      <c r="S5098" t="s">
        <v>8452</v>
      </c>
      <c r="T5098" s="289"/>
      <c r="U5098" s="289"/>
      <c r="V5098" s="289"/>
      <c r="W5098" s="289"/>
      <c r="X5098" s="290"/>
      <c r="Y5098" s="290" t="s">
        <v>8641</v>
      </c>
      <c r="Z5098" s="290" t="s">
        <v>8642</v>
      </c>
      <c r="AA5098" s="290" t="s">
        <v>8643</v>
      </c>
      <c r="AB5098" s="273" t="str">
        <f>_xlfn.IFNA(IF(Table[[#This Row],[Programme Partner]]&lt;&gt;Table[[#This Row],[Implementing Partner]],CONCATENATE(Table[[#This Row],[Programme Partner]],"-",Table[[#This Row],[Implementing Partner]]),Table[[#This Row],[Programme Partner]]),"")</f>
        <v>UNHCR-BRAC</v>
      </c>
    </row>
    <row r="5099" spans="1:28" ht="16.5" customHeight="1">
      <c r="A5099" s="183">
        <v>5549</v>
      </c>
      <c r="B5099" s="264" t="s">
        <v>5273</v>
      </c>
      <c r="C5099" s="265" t="s">
        <v>5033</v>
      </c>
      <c r="D5099" s="266" t="s">
        <v>5273</v>
      </c>
      <c r="E5099" s="264" t="s">
        <v>27</v>
      </c>
      <c r="F5099" s="264" t="s">
        <v>8012</v>
      </c>
      <c r="G5099" s="281" t="s">
        <v>8356</v>
      </c>
      <c r="H5099" s="264" t="str">
        <f>IFERROR(VLOOKUP(Table[[#This Row],[Activity Details of Assistance]],WHAT!E:F,2,FALSE),"")</f>
        <v># of FSM Site</v>
      </c>
      <c r="I5099" s="264"/>
      <c r="J5099" s="291">
        <v>1</v>
      </c>
      <c r="K5099" s="291" t="s">
        <v>8280</v>
      </c>
      <c r="L5099" s="291" t="s">
        <v>13</v>
      </c>
      <c r="M5099" s="292" t="s">
        <v>14</v>
      </c>
      <c r="N5099" s="291" t="s">
        <v>307</v>
      </c>
      <c r="O5099" s="291" t="s">
        <v>1603</v>
      </c>
      <c r="P5099" s="291" t="s">
        <v>4682</v>
      </c>
      <c r="Q5099" s="300">
        <v>44712</v>
      </c>
      <c r="R5099" s="300">
        <v>44896</v>
      </c>
      <c r="S5099" t="s">
        <v>8452</v>
      </c>
      <c r="T5099" s="291"/>
      <c r="U5099" s="291"/>
      <c r="V5099" s="291"/>
      <c r="W5099" s="291"/>
      <c r="X5099" s="292"/>
      <c r="Y5099" s="292" t="s">
        <v>8641</v>
      </c>
      <c r="Z5099" s="292" t="s">
        <v>8642</v>
      </c>
      <c r="AA5099" s="292" t="s">
        <v>8643</v>
      </c>
      <c r="AB5099" s="273" t="str">
        <f>_xlfn.IFNA(IF(Table[[#This Row],[Programme Partner]]&lt;&gt;Table[[#This Row],[Implementing Partner]],CONCATENATE(Table[[#This Row],[Programme Partner]],"-",Table[[#This Row],[Implementing Partner]]),Table[[#This Row],[Programme Partner]]),"")</f>
        <v>UNHCR-BRAC</v>
      </c>
    </row>
    <row r="5100" spans="1:28" ht="16.5" customHeight="1">
      <c r="A5100" s="183">
        <v>5550</v>
      </c>
      <c r="B5100" s="264" t="s">
        <v>5273</v>
      </c>
      <c r="C5100" s="265" t="s">
        <v>5033</v>
      </c>
      <c r="D5100" s="266" t="s">
        <v>5273</v>
      </c>
      <c r="E5100" s="264" t="s">
        <v>27</v>
      </c>
      <c r="F5100" s="264" t="s">
        <v>8012</v>
      </c>
      <c r="G5100" s="281" t="s">
        <v>8367</v>
      </c>
      <c r="H5100" s="264" t="str">
        <f>IFERROR(VLOOKUP(Table[[#This Row],[Activity Details of Assistance]],WHAT!E:F,2,FALSE),"")</f>
        <v># of door</v>
      </c>
      <c r="I5100" s="264"/>
      <c r="J5100" s="289">
        <v>4</v>
      </c>
      <c r="K5100" s="289" t="s">
        <v>8280</v>
      </c>
      <c r="L5100" s="289" t="s">
        <v>13</v>
      </c>
      <c r="M5100" s="290" t="s">
        <v>14</v>
      </c>
      <c r="N5100" s="289" t="s">
        <v>307</v>
      </c>
      <c r="O5100" s="289" t="s">
        <v>1603</v>
      </c>
      <c r="P5100" s="289" t="s">
        <v>4682</v>
      </c>
      <c r="Q5100" s="299">
        <v>44712</v>
      </c>
      <c r="R5100" s="299">
        <v>44896</v>
      </c>
      <c r="S5100" t="s">
        <v>8452</v>
      </c>
      <c r="T5100" s="289"/>
      <c r="U5100" s="289"/>
      <c r="V5100" s="289"/>
      <c r="W5100" s="289"/>
      <c r="X5100" s="290"/>
      <c r="Y5100" s="290" t="s">
        <v>8641</v>
      </c>
      <c r="Z5100" s="290" t="s">
        <v>8642</v>
      </c>
      <c r="AA5100" s="290" t="s">
        <v>8643</v>
      </c>
      <c r="AB5100" s="273" t="str">
        <f>_xlfn.IFNA(IF(Table[[#This Row],[Programme Partner]]&lt;&gt;Table[[#This Row],[Implementing Partner]],CONCATENATE(Table[[#This Row],[Programme Partner]],"-",Table[[#This Row],[Implementing Partner]]),Table[[#This Row],[Programme Partner]]),"")</f>
        <v>UNHCR-BRAC</v>
      </c>
    </row>
    <row r="5101" spans="1:28" ht="16.5" customHeight="1">
      <c r="A5101" s="183">
        <v>5551</v>
      </c>
      <c r="B5101" s="264" t="s">
        <v>5273</v>
      </c>
      <c r="C5101" s="265" t="s">
        <v>5033</v>
      </c>
      <c r="D5101" s="266" t="s">
        <v>5273</v>
      </c>
      <c r="E5101" s="264" t="s">
        <v>27</v>
      </c>
      <c r="F5101" s="264" t="s">
        <v>8012</v>
      </c>
      <c r="G5101" s="281" t="s">
        <v>8586</v>
      </c>
      <c r="H5101" s="264" t="str">
        <f>IFERROR(VLOOKUP(Table[[#This Row],[Activity Details of Assistance]],WHAT!E:F,2,FALSE),"")</f>
        <v># of door</v>
      </c>
      <c r="I5101" s="264"/>
      <c r="J5101" s="291">
        <v>64</v>
      </c>
      <c r="K5101" s="291" t="s">
        <v>8280</v>
      </c>
      <c r="L5101" s="291" t="s">
        <v>13</v>
      </c>
      <c r="M5101" s="292" t="s">
        <v>14</v>
      </c>
      <c r="N5101" s="291" t="s">
        <v>307</v>
      </c>
      <c r="O5101" s="291" t="s">
        <v>1603</v>
      </c>
      <c r="P5101" s="291" t="s">
        <v>4682</v>
      </c>
      <c r="Q5101" s="300">
        <v>44712</v>
      </c>
      <c r="R5101" s="300">
        <v>44896</v>
      </c>
      <c r="S5101" t="s">
        <v>8452</v>
      </c>
      <c r="T5101" s="291"/>
      <c r="U5101" s="291"/>
      <c r="V5101" s="291"/>
      <c r="W5101" s="291"/>
      <c r="X5101" s="292"/>
      <c r="Y5101" s="292" t="s">
        <v>8641</v>
      </c>
      <c r="Z5101" s="292" t="s">
        <v>8642</v>
      </c>
      <c r="AA5101" s="292" t="s">
        <v>8643</v>
      </c>
      <c r="AB5101" s="273" t="str">
        <f>_xlfn.IFNA(IF(Table[[#This Row],[Programme Partner]]&lt;&gt;Table[[#This Row],[Implementing Partner]],CONCATENATE(Table[[#This Row],[Programme Partner]],"-",Table[[#This Row],[Implementing Partner]]),Table[[#This Row],[Programme Partner]]),"")</f>
        <v>UNHCR-BRAC</v>
      </c>
    </row>
    <row r="5102" spans="1:28" ht="16.5" customHeight="1">
      <c r="A5102" s="183">
        <v>5552</v>
      </c>
      <c r="B5102" s="264" t="s">
        <v>5273</v>
      </c>
      <c r="C5102" s="265" t="s">
        <v>5033</v>
      </c>
      <c r="D5102" s="266" t="s">
        <v>5273</v>
      </c>
      <c r="E5102" s="264" t="s">
        <v>27</v>
      </c>
      <c r="F5102" s="264" t="s">
        <v>8012</v>
      </c>
      <c r="G5102" s="281" t="s">
        <v>8357</v>
      </c>
      <c r="H5102" s="264" t="str">
        <f>IFERROR(VLOOKUP(Table[[#This Row],[Activity Details of Assistance]],WHAT!E:F,2,FALSE),"")</f>
        <v># of door</v>
      </c>
      <c r="I5102" s="264"/>
      <c r="J5102" s="289">
        <v>183</v>
      </c>
      <c r="K5102" s="289" t="s">
        <v>8280</v>
      </c>
      <c r="L5102" s="289" t="s">
        <v>13</v>
      </c>
      <c r="M5102" s="290" t="s">
        <v>14</v>
      </c>
      <c r="N5102" s="289" t="s">
        <v>307</v>
      </c>
      <c r="O5102" s="289" t="s">
        <v>1603</v>
      </c>
      <c r="P5102" s="289" t="s">
        <v>4682</v>
      </c>
      <c r="Q5102" s="299">
        <v>44712</v>
      </c>
      <c r="R5102" s="299">
        <v>44896</v>
      </c>
      <c r="S5102" t="s">
        <v>8452</v>
      </c>
      <c r="T5102" s="289"/>
      <c r="U5102" s="289"/>
      <c r="V5102" s="289"/>
      <c r="W5102" s="289"/>
      <c r="X5102" s="290"/>
      <c r="Y5102" s="290" t="s">
        <v>8641</v>
      </c>
      <c r="Z5102" s="290" t="s">
        <v>8642</v>
      </c>
      <c r="AA5102" s="290" t="s">
        <v>8643</v>
      </c>
      <c r="AB5102" s="273" t="str">
        <f>_xlfn.IFNA(IF(Table[[#This Row],[Programme Partner]]&lt;&gt;Table[[#This Row],[Implementing Partner]],CONCATENATE(Table[[#This Row],[Programme Partner]],"-",Table[[#This Row],[Implementing Partner]]),Table[[#This Row],[Programme Partner]]),"")</f>
        <v>UNHCR-BRAC</v>
      </c>
    </row>
    <row r="5103" spans="1:28" ht="16.5" customHeight="1">
      <c r="A5103" s="183">
        <v>5553</v>
      </c>
      <c r="B5103" s="264" t="s">
        <v>5273</v>
      </c>
      <c r="C5103" s="265" t="s">
        <v>5033</v>
      </c>
      <c r="D5103" s="266" t="s">
        <v>5273</v>
      </c>
      <c r="E5103" s="264" t="s">
        <v>27</v>
      </c>
      <c r="F5103" s="264" t="s">
        <v>8013</v>
      </c>
      <c r="G5103" s="281" t="s">
        <v>8313</v>
      </c>
      <c r="H5103" s="264" t="str">
        <f>IFERROR(VLOOKUP(Table[[#This Row],[Activity Details of Assistance]],WHAT!E:F,2,FALSE),"")</f>
        <v># of HP sessions at community level</v>
      </c>
      <c r="I5103" s="264"/>
      <c r="J5103" s="291">
        <v>1016</v>
      </c>
      <c r="K5103" s="291" t="s">
        <v>8280</v>
      </c>
      <c r="L5103" s="291" t="s">
        <v>13</v>
      </c>
      <c r="M5103" s="292" t="s">
        <v>14</v>
      </c>
      <c r="N5103" s="291" t="s">
        <v>307</v>
      </c>
      <c r="O5103" s="291" t="s">
        <v>1603</v>
      </c>
      <c r="P5103" s="291" t="s">
        <v>4682</v>
      </c>
      <c r="Q5103" s="300">
        <v>44712</v>
      </c>
      <c r="R5103" s="300">
        <v>44896</v>
      </c>
      <c r="S5103" t="s">
        <v>8452</v>
      </c>
      <c r="T5103" s="291"/>
      <c r="U5103" s="291"/>
      <c r="V5103" s="291"/>
      <c r="W5103" s="291"/>
      <c r="X5103" s="292"/>
      <c r="Y5103" s="292" t="s">
        <v>8641</v>
      </c>
      <c r="Z5103" s="292" t="s">
        <v>8642</v>
      </c>
      <c r="AA5103" s="292" t="s">
        <v>8643</v>
      </c>
      <c r="AB5103" s="273" t="str">
        <f>_xlfn.IFNA(IF(Table[[#This Row],[Programme Partner]]&lt;&gt;Table[[#This Row],[Implementing Partner]],CONCATENATE(Table[[#This Row],[Programme Partner]],"-",Table[[#This Row],[Implementing Partner]]),Table[[#This Row],[Programme Partner]]),"")</f>
        <v>UNHCR-BRAC</v>
      </c>
    </row>
    <row r="5104" spans="1:28" ht="16.5" customHeight="1">
      <c r="A5104" s="183">
        <v>5554</v>
      </c>
      <c r="B5104" s="264" t="s">
        <v>5273</v>
      </c>
      <c r="C5104" s="265" t="s">
        <v>5033</v>
      </c>
      <c r="D5104" s="266" t="s">
        <v>5273</v>
      </c>
      <c r="E5104" s="264" t="s">
        <v>27</v>
      </c>
      <c r="F5104" s="264" t="s">
        <v>8013</v>
      </c>
      <c r="G5104" s="281" t="s">
        <v>8314</v>
      </c>
      <c r="H5104" s="264" t="str">
        <f>IFERROR(VLOOKUP(Table[[#This Row],[Activity Details of Assistance]],WHAT!E:F,2,FALSE),"")</f>
        <v># of HP sessions at HH level</v>
      </c>
      <c r="I5104" s="264"/>
      <c r="J5104" s="289">
        <v>2575</v>
      </c>
      <c r="K5104" s="289" t="s">
        <v>8280</v>
      </c>
      <c r="L5104" s="289" t="s">
        <v>13</v>
      </c>
      <c r="M5104" s="290" t="s">
        <v>14</v>
      </c>
      <c r="N5104" s="289" t="s">
        <v>307</v>
      </c>
      <c r="O5104" s="289" t="s">
        <v>1603</v>
      </c>
      <c r="P5104" s="289" t="s">
        <v>4682</v>
      </c>
      <c r="Q5104" s="299">
        <v>44712</v>
      </c>
      <c r="R5104" s="299">
        <v>44896</v>
      </c>
      <c r="S5104" t="s">
        <v>8452</v>
      </c>
      <c r="T5104" s="289"/>
      <c r="U5104" s="289"/>
      <c r="V5104" s="289"/>
      <c r="W5104" s="289"/>
      <c r="X5104" s="290"/>
      <c r="Y5104" s="290" t="s">
        <v>8641</v>
      </c>
      <c r="Z5104" s="290" t="s">
        <v>8642</v>
      </c>
      <c r="AA5104" s="290" t="s">
        <v>8643</v>
      </c>
      <c r="AB5104" s="273" t="str">
        <f>_xlfn.IFNA(IF(Table[[#This Row],[Programme Partner]]&lt;&gt;Table[[#This Row],[Implementing Partner]],CONCATENATE(Table[[#This Row],[Programme Partner]],"-",Table[[#This Row],[Implementing Partner]]),Table[[#This Row],[Programme Partner]]),"")</f>
        <v>UNHCR-BRAC</v>
      </c>
    </row>
    <row r="5105" spans="1:28" ht="16.5" customHeight="1">
      <c r="A5105" s="183">
        <v>5555</v>
      </c>
      <c r="B5105" s="264" t="s">
        <v>5273</v>
      </c>
      <c r="C5105" s="265" t="s">
        <v>5033</v>
      </c>
      <c r="D5105" s="266" t="s">
        <v>5273</v>
      </c>
      <c r="E5105" s="264" t="s">
        <v>27</v>
      </c>
      <c r="F5105" s="264" t="s">
        <v>8013</v>
      </c>
      <c r="G5105" s="281" t="s">
        <v>8317</v>
      </c>
      <c r="H5105" s="264" t="str">
        <f>IFERROR(VLOOKUP(Table[[#This Row],[Activity Details of Assistance]],WHAT!E:F,2,FALSE),"")</f>
        <v># of estimated persons reached by mass-media campaign</v>
      </c>
      <c r="I5105" s="264"/>
      <c r="J5105" s="291">
        <v>1</v>
      </c>
      <c r="K5105" s="291" t="s">
        <v>8280</v>
      </c>
      <c r="L5105" s="291" t="s">
        <v>13</v>
      </c>
      <c r="M5105" s="292" t="s">
        <v>14</v>
      </c>
      <c r="N5105" s="291" t="s">
        <v>307</v>
      </c>
      <c r="O5105" s="291" t="s">
        <v>1603</v>
      </c>
      <c r="P5105" s="291" t="s">
        <v>4682</v>
      </c>
      <c r="Q5105" s="300">
        <v>44712</v>
      </c>
      <c r="R5105" s="300">
        <v>44896</v>
      </c>
      <c r="S5105" t="s">
        <v>8452</v>
      </c>
      <c r="T5105" s="291"/>
      <c r="U5105" s="291"/>
      <c r="V5105" s="291"/>
      <c r="W5105" s="291"/>
      <c r="X5105" s="292"/>
      <c r="Y5105" s="292" t="s">
        <v>8641</v>
      </c>
      <c r="Z5105" s="292" t="s">
        <v>8642</v>
      </c>
      <c r="AA5105" s="292" t="s">
        <v>8643</v>
      </c>
      <c r="AB5105" s="273" t="str">
        <f>_xlfn.IFNA(IF(Table[[#This Row],[Programme Partner]]&lt;&gt;Table[[#This Row],[Implementing Partner]],CONCATENATE(Table[[#This Row],[Programme Partner]],"-",Table[[#This Row],[Implementing Partner]]),Table[[#This Row],[Programme Partner]]),"")</f>
        <v>UNHCR-BRAC</v>
      </c>
    </row>
    <row r="5106" spans="1:28" ht="16.5" customHeight="1">
      <c r="A5106" s="183">
        <v>5556</v>
      </c>
      <c r="B5106" s="264" t="s">
        <v>5273</v>
      </c>
      <c r="C5106" s="265" t="s">
        <v>5033</v>
      </c>
      <c r="D5106" s="266" t="s">
        <v>5273</v>
      </c>
      <c r="E5106" s="264" t="s">
        <v>27</v>
      </c>
      <c r="F5106" s="264" t="s">
        <v>8013</v>
      </c>
      <c r="G5106" t="s">
        <v>8019</v>
      </c>
      <c r="H5106" s="264" t="str">
        <f>IFERROR(VLOOKUP(Table[[#This Row],[Activity Details of Assistance]],WHAT!E:F,2,FALSE),"")</f>
        <v>N/A</v>
      </c>
      <c r="I5106" s="264"/>
      <c r="J5106" s="289">
        <v>9</v>
      </c>
      <c r="K5106" s="289" t="s">
        <v>8280</v>
      </c>
      <c r="L5106" s="289" t="s">
        <v>13</v>
      </c>
      <c r="M5106" s="290" t="s">
        <v>14</v>
      </c>
      <c r="N5106" s="289" t="s">
        <v>307</v>
      </c>
      <c r="O5106" s="289" t="s">
        <v>1603</v>
      </c>
      <c r="P5106" s="289" t="s">
        <v>4682</v>
      </c>
      <c r="Q5106" s="299">
        <v>44712</v>
      </c>
      <c r="R5106" s="299">
        <v>44896</v>
      </c>
      <c r="S5106" t="s">
        <v>8452</v>
      </c>
      <c r="T5106" s="289"/>
      <c r="U5106" s="289"/>
      <c r="V5106" s="289"/>
      <c r="W5106" s="289"/>
      <c r="X5106" s="290"/>
      <c r="Y5106" s="290" t="s">
        <v>8641</v>
      </c>
      <c r="Z5106" s="290" t="s">
        <v>8642</v>
      </c>
      <c r="AA5106" s="290" t="s">
        <v>8643</v>
      </c>
      <c r="AB5106" s="273" t="str">
        <f>_xlfn.IFNA(IF(Table[[#This Row],[Programme Partner]]&lt;&gt;Table[[#This Row],[Implementing Partner]],CONCATENATE(Table[[#This Row],[Programme Partner]],"-",Table[[#This Row],[Implementing Partner]]),Table[[#This Row],[Programme Partner]]),"")</f>
        <v>UNHCR-BRAC</v>
      </c>
    </row>
    <row r="5107" spans="1:28" ht="16.5" customHeight="1">
      <c r="A5107" s="183">
        <v>5557</v>
      </c>
      <c r="B5107" s="264" t="s">
        <v>5273</v>
      </c>
      <c r="C5107" s="265" t="s">
        <v>5033</v>
      </c>
      <c r="D5107" s="266" t="s">
        <v>5273</v>
      </c>
      <c r="E5107" s="264" t="s">
        <v>27</v>
      </c>
      <c r="F5107" s="264" t="s">
        <v>8014</v>
      </c>
      <c r="G5107" s="281" t="s">
        <v>8361</v>
      </c>
      <c r="H5107" s="264" t="str">
        <f>IFERROR(VLOOKUP(Table[[#This Row],[Activity Details of Assistance]],WHAT!E:F,2,FALSE),"")</f>
        <v># of plant</v>
      </c>
      <c r="I5107" s="264"/>
      <c r="J5107" s="291">
        <v>1</v>
      </c>
      <c r="K5107" s="291" t="s">
        <v>8280</v>
      </c>
      <c r="L5107" s="291" t="s">
        <v>13</v>
      </c>
      <c r="M5107" s="292" t="s">
        <v>14</v>
      </c>
      <c r="N5107" s="291" t="s">
        <v>307</v>
      </c>
      <c r="O5107" s="291" t="s">
        <v>1603</v>
      </c>
      <c r="P5107" s="291" t="s">
        <v>4682</v>
      </c>
      <c r="Q5107" s="300">
        <v>44712</v>
      </c>
      <c r="R5107" s="300">
        <v>44896</v>
      </c>
      <c r="S5107" t="s">
        <v>8452</v>
      </c>
      <c r="T5107" s="291"/>
      <c r="U5107" s="291"/>
      <c r="V5107" s="291"/>
      <c r="W5107" s="291"/>
      <c r="X5107" s="292"/>
      <c r="Y5107" s="292" t="s">
        <v>8641</v>
      </c>
      <c r="Z5107" s="292" t="s">
        <v>8642</v>
      </c>
      <c r="AA5107" s="292" t="s">
        <v>8643</v>
      </c>
      <c r="AB5107" s="273" t="str">
        <f>_xlfn.IFNA(IF(Table[[#This Row],[Programme Partner]]&lt;&gt;Table[[#This Row],[Implementing Partner]],CONCATENATE(Table[[#This Row],[Programme Partner]],"-",Table[[#This Row],[Implementing Partner]]),Table[[#This Row],[Programme Partner]]),"")</f>
        <v>UNHCR-BRAC</v>
      </c>
    </row>
    <row r="5108" spans="1:28" ht="16.5" customHeight="1">
      <c r="A5108" s="183">
        <v>5558</v>
      </c>
      <c r="B5108" s="264" t="s">
        <v>5273</v>
      </c>
      <c r="C5108" s="265" t="s">
        <v>5033</v>
      </c>
      <c r="D5108" s="266" t="s">
        <v>5273</v>
      </c>
      <c r="E5108" s="264" t="s">
        <v>27</v>
      </c>
      <c r="F5108" s="264" t="s">
        <v>8011</v>
      </c>
      <c r="G5108" s="281" t="s">
        <v>8584</v>
      </c>
      <c r="H5108" s="264" t="str">
        <f>IFERROR(VLOOKUP(Table[[#This Row],[Activity Details of Assistance]],WHAT!E:F,2,FALSE),"")</f>
        <v># of tube well</v>
      </c>
      <c r="I5108" s="264"/>
      <c r="J5108" s="289">
        <v>177</v>
      </c>
      <c r="K5108" s="289" t="s">
        <v>8280</v>
      </c>
      <c r="L5108" s="289" t="s">
        <v>13</v>
      </c>
      <c r="M5108" s="290" t="s">
        <v>14</v>
      </c>
      <c r="N5108" s="289" t="s">
        <v>309</v>
      </c>
      <c r="O5108" s="289" t="s">
        <v>1606</v>
      </c>
      <c r="P5108" s="289" t="s">
        <v>6478</v>
      </c>
      <c r="Q5108" s="299">
        <v>44712</v>
      </c>
      <c r="R5108" s="299">
        <v>44896</v>
      </c>
      <c r="S5108" t="s">
        <v>8452</v>
      </c>
      <c r="T5108" s="289"/>
      <c r="U5108" s="289"/>
      <c r="V5108" s="289"/>
      <c r="W5108" s="289"/>
      <c r="X5108" s="290"/>
      <c r="Y5108" s="290" t="s">
        <v>8641</v>
      </c>
      <c r="Z5108" s="290" t="s">
        <v>8642</v>
      </c>
      <c r="AA5108" s="290" t="s">
        <v>8643</v>
      </c>
      <c r="AB5108" s="273" t="str">
        <f>_xlfn.IFNA(IF(Table[[#This Row],[Programme Partner]]&lt;&gt;Table[[#This Row],[Implementing Partner]],CONCATENATE(Table[[#This Row],[Programme Partner]],"-",Table[[#This Row],[Implementing Partner]]),Table[[#This Row],[Programme Partner]]),"")</f>
        <v>UNHCR-BRAC</v>
      </c>
    </row>
    <row r="5109" spans="1:28" ht="16.5" customHeight="1">
      <c r="A5109" s="183">
        <v>5559</v>
      </c>
      <c r="B5109" s="264" t="s">
        <v>5273</v>
      </c>
      <c r="C5109" s="265" t="s">
        <v>5033</v>
      </c>
      <c r="D5109" s="266" t="s">
        <v>5273</v>
      </c>
      <c r="E5109" s="264" t="s">
        <v>27</v>
      </c>
      <c r="F5109" s="264" t="s">
        <v>8011</v>
      </c>
      <c r="G5109" s="281" t="s">
        <v>8325</v>
      </c>
      <c r="H5109" s="264" t="str">
        <f>IFERROR(VLOOKUP(Table[[#This Row],[Activity Details of Assistance]],WHAT!E:F,2,FALSE),"")</f>
        <v># of tube well</v>
      </c>
      <c r="I5109" s="264"/>
      <c r="J5109" s="291">
        <v>1</v>
      </c>
      <c r="K5109" s="291" t="s">
        <v>8280</v>
      </c>
      <c r="L5109" s="291" t="s">
        <v>13</v>
      </c>
      <c r="M5109" s="292" t="s">
        <v>14</v>
      </c>
      <c r="N5109" s="291" t="s">
        <v>309</v>
      </c>
      <c r="O5109" s="291" t="s">
        <v>1606</v>
      </c>
      <c r="P5109" s="291" t="s">
        <v>6478</v>
      </c>
      <c r="Q5109" s="300">
        <v>44712</v>
      </c>
      <c r="R5109" s="300">
        <v>44896</v>
      </c>
      <c r="S5109" t="s">
        <v>8452</v>
      </c>
      <c r="T5109" s="291"/>
      <c r="U5109" s="291"/>
      <c r="V5109" s="291"/>
      <c r="W5109" s="291"/>
      <c r="X5109" s="292"/>
      <c r="Y5109" s="292" t="s">
        <v>8641</v>
      </c>
      <c r="Z5109" s="292" t="s">
        <v>8642</v>
      </c>
      <c r="AA5109" s="292" t="s">
        <v>8643</v>
      </c>
      <c r="AB5109" s="273" t="str">
        <f>_xlfn.IFNA(IF(Table[[#This Row],[Programme Partner]]&lt;&gt;Table[[#This Row],[Implementing Partner]],CONCATENATE(Table[[#This Row],[Programme Partner]],"-",Table[[#This Row],[Implementing Partner]]),Table[[#This Row],[Programme Partner]]),"")</f>
        <v>UNHCR-BRAC</v>
      </c>
    </row>
    <row r="5110" spans="1:28" ht="16.5" customHeight="1">
      <c r="A5110" s="183">
        <v>5560</v>
      </c>
      <c r="B5110" s="264" t="s">
        <v>5273</v>
      </c>
      <c r="C5110" s="265" t="s">
        <v>5033</v>
      </c>
      <c r="D5110" s="266" t="s">
        <v>5273</v>
      </c>
      <c r="E5110" s="264" t="s">
        <v>27</v>
      </c>
      <c r="F5110" s="264" t="s">
        <v>8011</v>
      </c>
      <c r="G5110" s="281" t="s">
        <v>8355</v>
      </c>
      <c r="H5110" s="264" t="str">
        <f>IFERROR(VLOOKUP(Table[[#This Row],[Activity Details of Assistance]],WHAT!E:F,2,FALSE),"")</f>
        <v># of water network</v>
      </c>
      <c r="I5110" s="264"/>
      <c r="J5110" s="289">
        <v>4</v>
      </c>
      <c r="K5110" s="289" t="s">
        <v>8280</v>
      </c>
      <c r="L5110" s="289" t="s">
        <v>13</v>
      </c>
      <c r="M5110" s="290" t="s">
        <v>14</v>
      </c>
      <c r="N5110" s="289" t="s">
        <v>309</v>
      </c>
      <c r="O5110" s="289" t="s">
        <v>1606</v>
      </c>
      <c r="P5110" s="289" t="s">
        <v>6478</v>
      </c>
      <c r="Q5110" s="299">
        <v>44712</v>
      </c>
      <c r="R5110" s="299">
        <v>44896</v>
      </c>
      <c r="S5110" t="s">
        <v>8452</v>
      </c>
      <c r="T5110" s="289"/>
      <c r="U5110" s="289"/>
      <c r="V5110" s="289"/>
      <c r="W5110" s="289"/>
      <c r="X5110" s="290"/>
      <c r="Y5110" s="290" t="s">
        <v>8641</v>
      </c>
      <c r="Z5110" s="290" t="s">
        <v>8642</v>
      </c>
      <c r="AA5110" s="290" t="s">
        <v>8643</v>
      </c>
      <c r="AB5110" s="273" t="str">
        <f>_xlfn.IFNA(IF(Table[[#This Row],[Programme Partner]]&lt;&gt;Table[[#This Row],[Implementing Partner]],CONCATENATE(Table[[#This Row],[Programme Partner]],"-",Table[[#This Row],[Implementing Partner]]),Table[[#This Row],[Programme Partner]]),"")</f>
        <v>UNHCR-BRAC</v>
      </c>
    </row>
    <row r="5111" spans="1:28" ht="16.5" customHeight="1">
      <c r="A5111" s="183">
        <v>5561</v>
      </c>
      <c r="B5111" s="264" t="s">
        <v>5273</v>
      </c>
      <c r="C5111" s="265" t="s">
        <v>5033</v>
      </c>
      <c r="D5111" s="266" t="s">
        <v>5273</v>
      </c>
      <c r="E5111" s="264" t="s">
        <v>27</v>
      </c>
      <c r="F5111" s="264" t="s">
        <v>8011</v>
      </c>
      <c r="G5111" s="281" t="s">
        <v>8584</v>
      </c>
      <c r="H5111" s="264" t="str">
        <f>IFERROR(VLOOKUP(Table[[#This Row],[Activity Details of Assistance]],WHAT!E:F,2,FALSE),"")</f>
        <v># of tube well</v>
      </c>
      <c r="I5111" s="264"/>
      <c r="J5111" s="291">
        <v>27</v>
      </c>
      <c r="K5111" s="291" t="s">
        <v>8280</v>
      </c>
      <c r="L5111" s="291" t="s">
        <v>13</v>
      </c>
      <c r="M5111" s="292" t="s">
        <v>14</v>
      </c>
      <c r="N5111" s="291" t="s">
        <v>309</v>
      </c>
      <c r="O5111" s="291" t="s">
        <v>1606</v>
      </c>
      <c r="P5111" s="291" t="s">
        <v>6478</v>
      </c>
      <c r="Q5111" s="300">
        <v>44712</v>
      </c>
      <c r="R5111" s="300">
        <v>44896</v>
      </c>
      <c r="S5111" t="s">
        <v>8452</v>
      </c>
      <c r="T5111" s="291"/>
      <c r="U5111" s="291"/>
      <c r="V5111" s="291"/>
      <c r="W5111" s="291"/>
      <c r="X5111" s="292"/>
      <c r="Y5111" s="292" t="s">
        <v>8641</v>
      </c>
      <c r="Z5111" s="292" t="s">
        <v>8642</v>
      </c>
      <c r="AA5111" s="292" t="s">
        <v>8643</v>
      </c>
      <c r="AB5111" s="273" t="str">
        <f>_xlfn.IFNA(IF(Table[[#This Row],[Programme Partner]]&lt;&gt;Table[[#This Row],[Implementing Partner]],CONCATENATE(Table[[#This Row],[Programme Partner]],"-",Table[[#This Row],[Implementing Partner]]),Table[[#This Row],[Programme Partner]]),"")</f>
        <v>UNHCR-BRAC</v>
      </c>
    </row>
    <row r="5112" spans="1:28" ht="16.5" customHeight="1">
      <c r="A5112" s="183">
        <v>5562</v>
      </c>
      <c r="B5112" s="264" t="s">
        <v>5273</v>
      </c>
      <c r="C5112" s="265" t="s">
        <v>5033</v>
      </c>
      <c r="D5112" s="266" t="s">
        <v>5273</v>
      </c>
      <c r="E5112" s="264" t="s">
        <v>27</v>
      </c>
      <c r="F5112" s="264" t="s">
        <v>8012</v>
      </c>
      <c r="G5112" s="281" t="s">
        <v>8359</v>
      </c>
      <c r="H5112" s="264" t="str">
        <f>IFERROR(VLOOKUP(Table[[#This Row],[Activity Details of Assistance]],WHAT!E:F,2,FALSE),"")</f>
        <v># of FSM Site</v>
      </c>
      <c r="I5112" s="264"/>
      <c r="J5112" s="289">
        <v>4</v>
      </c>
      <c r="K5112" s="289" t="s">
        <v>8280</v>
      </c>
      <c r="L5112" s="289" t="s">
        <v>13</v>
      </c>
      <c r="M5112" s="290" t="s">
        <v>14</v>
      </c>
      <c r="N5112" s="289" t="s">
        <v>309</v>
      </c>
      <c r="O5112" s="289" t="s">
        <v>1606</v>
      </c>
      <c r="P5112" s="289" t="s">
        <v>6478</v>
      </c>
      <c r="Q5112" s="299">
        <v>44712</v>
      </c>
      <c r="R5112" s="299">
        <v>44896</v>
      </c>
      <c r="S5112" t="s">
        <v>8452</v>
      </c>
      <c r="T5112" s="289"/>
      <c r="U5112" s="289"/>
      <c r="V5112" s="289"/>
      <c r="W5112" s="289"/>
      <c r="X5112" s="290"/>
      <c r="Y5112" s="290" t="s">
        <v>8641</v>
      </c>
      <c r="Z5112" s="290" t="s">
        <v>8642</v>
      </c>
      <c r="AA5112" s="290" t="s">
        <v>8643</v>
      </c>
      <c r="AB5112" s="273" t="str">
        <f>_xlfn.IFNA(IF(Table[[#This Row],[Programme Partner]]&lt;&gt;Table[[#This Row],[Implementing Partner]],CONCATENATE(Table[[#This Row],[Programme Partner]],"-",Table[[#This Row],[Implementing Partner]]),Table[[#This Row],[Programme Partner]]),"")</f>
        <v>UNHCR-BRAC</v>
      </c>
    </row>
    <row r="5113" spans="1:28" ht="16.5" customHeight="1">
      <c r="A5113" s="183">
        <v>5563</v>
      </c>
      <c r="B5113" s="264" t="s">
        <v>5273</v>
      </c>
      <c r="C5113" s="265" t="s">
        <v>5033</v>
      </c>
      <c r="D5113" s="266" t="s">
        <v>5273</v>
      </c>
      <c r="E5113" s="264" t="s">
        <v>27</v>
      </c>
      <c r="F5113" s="264" t="s">
        <v>8012</v>
      </c>
      <c r="G5113" s="281" t="s">
        <v>8356</v>
      </c>
      <c r="H5113" s="264" t="str">
        <f>IFERROR(VLOOKUP(Table[[#This Row],[Activity Details of Assistance]],WHAT!E:F,2,FALSE),"")</f>
        <v># of FSM Site</v>
      </c>
      <c r="I5113" s="264"/>
      <c r="J5113" s="291">
        <v>4</v>
      </c>
      <c r="K5113" s="291" t="s">
        <v>8280</v>
      </c>
      <c r="L5113" s="291" t="s">
        <v>13</v>
      </c>
      <c r="M5113" s="292" t="s">
        <v>14</v>
      </c>
      <c r="N5113" s="291" t="s">
        <v>309</v>
      </c>
      <c r="O5113" s="291" t="s">
        <v>1606</v>
      </c>
      <c r="P5113" s="291" t="s">
        <v>6478</v>
      </c>
      <c r="Q5113" s="300">
        <v>44712</v>
      </c>
      <c r="R5113" s="300">
        <v>44896</v>
      </c>
      <c r="S5113" t="s">
        <v>8452</v>
      </c>
      <c r="T5113" s="291"/>
      <c r="U5113" s="291"/>
      <c r="V5113" s="291"/>
      <c r="W5113" s="291"/>
      <c r="X5113" s="292"/>
      <c r="Y5113" s="292" t="s">
        <v>8641</v>
      </c>
      <c r="Z5113" s="292" t="s">
        <v>8642</v>
      </c>
      <c r="AA5113" s="292" t="s">
        <v>8643</v>
      </c>
      <c r="AB5113" s="273" t="str">
        <f>_xlfn.IFNA(IF(Table[[#This Row],[Programme Partner]]&lt;&gt;Table[[#This Row],[Implementing Partner]],CONCATENATE(Table[[#This Row],[Programme Partner]],"-",Table[[#This Row],[Implementing Partner]]),Table[[#This Row],[Programme Partner]]),"")</f>
        <v>UNHCR-BRAC</v>
      </c>
    </row>
    <row r="5114" spans="1:28" ht="16.5" customHeight="1">
      <c r="A5114" s="183">
        <v>5564</v>
      </c>
      <c r="B5114" s="264" t="s">
        <v>5273</v>
      </c>
      <c r="C5114" s="265" t="s">
        <v>5033</v>
      </c>
      <c r="D5114" s="266" t="s">
        <v>5273</v>
      </c>
      <c r="E5114" s="264" t="s">
        <v>27</v>
      </c>
      <c r="F5114" s="264" t="s">
        <v>8012</v>
      </c>
      <c r="G5114" s="281" t="s">
        <v>8367</v>
      </c>
      <c r="H5114" s="264" t="str">
        <f>IFERROR(VLOOKUP(Table[[#This Row],[Activity Details of Assistance]],WHAT!E:F,2,FALSE),"")</f>
        <v># of door</v>
      </c>
      <c r="I5114" s="264"/>
      <c r="J5114" s="289">
        <v>1</v>
      </c>
      <c r="K5114" s="289" t="s">
        <v>8280</v>
      </c>
      <c r="L5114" s="289" t="s">
        <v>13</v>
      </c>
      <c r="M5114" s="290" t="s">
        <v>14</v>
      </c>
      <c r="N5114" s="289" t="s">
        <v>309</v>
      </c>
      <c r="O5114" s="289" t="s">
        <v>1606</v>
      </c>
      <c r="P5114" s="289" t="s">
        <v>6478</v>
      </c>
      <c r="Q5114" s="299">
        <v>44712</v>
      </c>
      <c r="R5114" s="299">
        <v>44896</v>
      </c>
      <c r="S5114" t="s">
        <v>8452</v>
      </c>
      <c r="T5114" s="289"/>
      <c r="U5114" s="289"/>
      <c r="V5114" s="289"/>
      <c r="W5114" s="289"/>
      <c r="X5114" s="290"/>
      <c r="Y5114" s="290" t="s">
        <v>8641</v>
      </c>
      <c r="Z5114" s="290" t="s">
        <v>8642</v>
      </c>
      <c r="AA5114" s="290" t="s">
        <v>8643</v>
      </c>
      <c r="AB5114" s="273" t="str">
        <f>_xlfn.IFNA(IF(Table[[#This Row],[Programme Partner]]&lt;&gt;Table[[#This Row],[Implementing Partner]],CONCATENATE(Table[[#This Row],[Programme Partner]],"-",Table[[#This Row],[Implementing Partner]]),Table[[#This Row],[Programme Partner]]),"")</f>
        <v>UNHCR-BRAC</v>
      </c>
    </row>
    <row r="5115" spans="1:28" ht="16.5" customHeight="1">
      <c r="A5115" s="183">
        <v>5565</v>
      </c>
      <c r="B5115" s="264" t="s">
        <v>5273</v>
      </c>
      <c r="C5115" s="265" t="s">
        <v>5033</v>
      </c>
      <c r="D5115" s="266" t="s">
        <v>5273</v>
      </c>
      <c r="E5115" s="264" t="s">
        <v>27</v>
      </c>
      <c r="F5115" s="264" t="s">
        <v>8012</v>
      </c>
      <c r="G5115" s="281" t="s">
        <v>8586</v>
      </c>
      <c r="H5115" s="264" t="str">
        <f>IFERROR(VLOOKUP(Table[[#This Row],[Activity Details of Assistance]],WHAT!E:F,2,FALSE),"")</f>
        <v># of door</v>
      </c>
      <c r="I5115" s="264"/>
      <c r="J5115" s="291">
        <v>109</v>
      </c>
      <c r="K5115" s="291" t="s">
        <v>8280</v>
      </c>
      <c r="L5115" s="291" t="s">
        <v>13</v>
      </c>
      <c r="M5115" s="292" t="s">
        <v>14</v>
      </c>
      <c r="N5115" s="291" t="s">
        <v>309</v>
      </c>
      <c r="O5115" s="291" t="s">
        <v>1606</v>
      </c>
      <c r="P5115" s="291" t="s">
        <v>6478</v>
      </c>
      <c r="Q5115" s="300">
        <v>44712</v>
      </c>
      <c r="R5115" s="300">
        <v>44896</v>
      </c>
      <c r="S5115" t="s">
        <v>8452</v>
      </c>
      <c r="T5115" s="291"/>
      <c r="U5115" s="291"/>
      <c r="V5115" s="291"/>
      <c r="W5115" s="291"/>
      <c r="X5115" s="292"/>
      <c r="Y5115" s="292" t="s">
        <v>8641</v>
      </c>
      <c r="Z5115" s="292" t="s">
        <v>8642</v>
      </c>
      <c r="AA5115" s="292" t="s">
        <v>8643</v>
      </c>
      <c r="AB5115" s="273" t="str">
        <f>_xlfn.IFNA(IF(Table[[#This Row],[Programme Partner]]&lt;&gt;Table[[#This Row],[Implementing Partner]],CONCATENATE(Table[[#This Row],[Programme Partner]],"-",Table[[#This Row],[Implementing Partner]]),Table[[#This Row],[Programme Partner]]),"")</f>
        <v>UNHCR-BRAC</v>
      </c>
    </row>
    <row r="5116" spans="1:28" ht="16.5" customHeight="1">
      <c r="A5116" s="183">
        <v>5566</v>
      </c>
      <c r="B5116" s="264" t="s">
        <v>5273</v>
      </c>
      <c r="C5116" s="265" t="s">
        <v>5033</v>
      </c>
      <c r="D5116" s="266" t="s">
        <v>5273</v>
      </c>
      <c r="E5116" s="264" t="s">
        <v>27</v>
      </c>
      <c r="F5116" s="264" t="s">
        <v>8012</v>
      </c>
      <c r="G5116" s="281" t="s">
        <v>8357</v>
      </c>
      <c r="H5116" s="264" t="str">
        <f>IFERROR(VLOOKUP(Table[[#This Row],[Activity Details of Assistance]],WHAT!E:F,2,FALSE),"")</f>
        <v># of door</v>
      </c>
      <c r="I5116" s="264"/>
      <c r="J5116" s="289">
        <v>321</v>
      </c>
      <c r="K5116" s="289" t="s">
        <v>8280</v>
      </c>
      <c r="L5116" s="289" t="s">
        <v>13</v>
      </c>
      <c r="M5116" s="290" t="s">
        <v>14</v>
      </c>
      <c r="N5116" s="289" t="s">
        <v>309</v>
      </c>
      <c r="O5116" s="289" t="s">
        <v>1606</v>
      </c>
      <c r="P5116" s="289" t="s">
        <v>6478</v>
      </c>
      <c r="Q5116" s="299">
        <v>44712</v>
      </c>
      <c r="R5116" s="299">
        <v>44896</v>
      </c>
      <c r="S5116" t="s">
        <v>8452</v>
      </c>
      <c r="T5116" s="289"/>
      <c r="U5116" s="289"/>
      <c r="V5116" s="289"/>
      <c r="W5116" s="289"/>
      <c r="X5116" s="290"/>
      <c r="Y5116" s="290" t="s">
        <v>8641</v>
      </c>
      <c r="Z5116" s="290" t="s">
        <v>8642</v>
      </c>
      <c r="AA5116" s="290" t="s">
        <v>8643</v>
      </c>
      <c r="AB5116" s="273" t="str">
        <f>_xlfn.IFNA(IF(Table[[#This Row],[Programme Partner]]&lt;&gt;Table[[#This Row],[Implementing Partner]],CONCATENATE(Table[[#This Row],[Programme Partner]],"-",Table[[#This Row],[Implementing Partner]]),Table[[#This Row],[Programme Partner]]),"")</f>
        <v>UNHCR-BRAC</v>
      </c>
    </row>
    <row r="5117" spans="1:28" ht="16.5" customHeight="1">
      <c r="A5117" s="183">
        <v>5567</v>
      </c>
      <c r="B5117" s="264" t="s">
        <v>5273</v>
      </c>
      <c r="C5117" s="265" t="s">
        <v>5033</v>
      </c>
      <c r="D5117" s="266" t="s">
        <v>5273</v>
      </c>
      <c r="E5117" s="264" t="s">
        <v>27</v>
      </c>
      <c r="F5117" s="264" t="s">
        <v>8013</v>
      </c>
      <c r="G5117" s="281" t="s">
        <v>8313</v>
      </c>
      <c r="H5117" s="264" t="str">
        <f>IFERROR(VLOOKUP(Table[[#This Row],[Activity Details of Assistance]],WHAT!E:F,2,FALSE),"")</f>
        <v># of HP sessions at community level</v>
      </c>
      <c r="I5117" s="264"/>
      <c r="J5117" s="291">
        <v>1333</v>
      </c>
      <c r="K5117" s="291" t="s">
        <v>8280</v>
      </c>
      <c r="L5117" s="291" t="s">
        <v>13</v>
      </c>
      <c r="M5117" s="292" t="s">
        <v>14</v>
      </c>
      <c r="N5117" s="291" t="s">
        <v>309</v>
      </c>
      <c r="O5117" s="291" t="s">
        <v>1606</v>
      </c>
      <c r="P5117" s="291" t="s">
        <v>6478</v>
      </c>
      <c r="Q5117" s="300">
        <v>44712</v>
      </c>
      <c r="R5117" s="300">
        <v>44896</v>
      </c>
      <c r="S5117" t="s">
        <v>8452</v>
      </c>
      <c r="T5117" s="291"/>
      <c r="U5117" s="291"/>
      <c r="V5117" s="291"/>
      <c r="W5117" s="291"/>
      <c r="X5117" s="292"/>
      <c r="Y5117" s="292" t="s">
        <v>8641</v>
      </c>
      <c r="Z5117" s="292" t="s">
        <v>8642</v>
      </c>
      <c r="AA5117" s="292" t="s">
        <v>8643</v>
      </c>
      <c r="AB5117" s="273" t="str">
        <f>_xlfn.IFNA(IF(Table[[#This Row],[Programme Partner]]&lt;&gt;Table[[#This Row],[Implementing Partner]],CONCATENATE(Table[[#This Row],[Programme Partner]],"-",Table[[#This Row],[Implementing Partner]]),Table[[#This Row],[Programme Partner]]),"")</f>
        <v>UNHCR-BRAC</v>
      </c>
    </row>
    <row r="5118" spans="1:28" ht="16.5" customHeight="1">
      <c r="A5118" s="183">
        <v>5568</v>
      </c>
      <c r="B5118" s="264" t="s">
        <v>5273</v>
      </c>
      <c r="C5118" s="265" t="s">
        <v>5033</v>
      </c>
      <c r="D5118" s="266" t="s">
        <v>5273</v>
      </c>
      <c r="E5118" s="264" t="s">
        <v>27</v>
      </c>
      <c r="F5118" s="264" t="s">
        <v>8013</v>
      </c>
      <c r="G5118" s="281" t="s">
        <v>8314</v>
      </c>
      <c r="H5118" s="264" t="str">
        <f>IFERROR(VLOOKUP(Table[[#This Row],[Activity Details of Assistance]],WHAT!E:F,2,FALSE),"")</f>
        <v># of HP sessions at HH level</v>
      </c>
      <c r="I5118" s="264"/>
      <c r="J5118" s="289">
        <v>4054</v>
      </c>
      <c r="K5118" s="289" t="s">
        <v>8280</v>
      </c>
      <c r="L5118" s="289" t="s">
        <v>13</v>
      </c>
      <c r="M5118" s="290" t="s">
        <v>14</v>
      </c>
      <c r="N5118" s="289" t="s">
        <v>309</v>
      </c>
      <c r="O5118" s="289" t="s">
        <v>1606</v>
      </c>
      <c r="P5118" s="289" t="s">
        <v>6478</v>
      </c>
      <c r="Q5118" s="299">
        <v>44712</v>
      </c>
      <c r="R5118" s="299">
        <v>44896</v>
      </c>
      <c r="S5118" t="s">
        <v>8452</v>
      </c>
      <c r="T5118" s="289"/>
      <c r="U5118" s="289"/>
      <c r="V5118" s="289"/>
      <c r="W5118" s="289"/>
      <c r="X5118" s="290"/>
      <c r="Y5118" s="290" t="s">
        <v>8641</v>
      </c>
      <c r="Z5118" s="290" t="s">
        <v>8642</v>
      </c>
      <c r="AA5118" s="290" t="s">
        <v>8643</v>
      </c>
      <c r="AB5118" s="273" t="str">
        <f>_xlfn.IFNA(IF(Table[[#This Row],[Programme Partner]]&lt;&gt;Table[[#This Row],[Implementing Partner]],CONCATENATE(Table[[#This Row],[Programme Partner]],"-",Table[[#This Row],[Implementing Partner]]),Table[[#This Row],[Programme Partner]]),"")</f>
        <v>UNHCR-BRAC</v>
      </c>
    </row>
    <row r="5119" spans="1:28" ht="16.5" customHeight="1">
      <c r="A5119" s="183">
        <v>5569</v>
      </c>
      <c r="B5119" s="264" t="s">
        <v>5273</v>
      </c>
      <c r="C5119" s="265" t="s">
        <v>5033</v>
      </c>
      <c r="D5119" s="266" t="s">
        <v>5273</v>
      </c>
      <c r="E5119" s="264" t="s">
        <v>27</v>
      </c>
      <c r="F5119" s="264" t="s">
        <v>8013</v>
      </c>
      <c r="G5119" s="281" t="s">
        <v>8317</v>
      </c>
      <c r="H5119" s="264" t="str">
        <f>IFERROR(VLOOKUP(Table[[#This Row],[Activity Details of Assistance]],WHAT!E:F,2,FALSE),"")</f>
        <v># of estimated persons reached by mass-media campaign</v>
      </c>
      <c r="I5119" s="264"/>
      <c r="J5119" s="291">
        <v>1</v>
      </c>
      <c r="K5119" s="291" t="s">
        <v>8280</v>
      </c>
      <c r="L5119" s="291" t="s">
        <v>13</v>
      </c>
      <c r="M5119" s="292" t="s">
        <v>14</v>
      </c>
      <c r="N5119" s="291" t="s">
        <v>309</v>
      </c>
      <c r="O5119" s="291" t="s">
        <v>1606</v>
      </c>
      <c r="P5119" s="291" t="s">
        <v>6478</v>
      </c>
      <c r="Q5119" s="300">
        <v>44712</v>
      </c>
      <c r="R5119" s="300">
        <v>44896</v>
      </c>
      <c r="S5119" t="s">
        <v>8452</v>
      </c>
      <c r="T5119" s="291"/>
      <c r="U5119" s="291"/>
      <c r="V5119" s="291"/>
      <c r="W5119" s="291"/>
      <c r="X5119" s="292"/>
      <c r="Y5119" s="292" t="s">
        <v>8641</v>
      </c>
      <c r="Z5119" s="292" t="s">
        <v>8642</v>
      </c>
      <c r="AA5119" s="292" t="s">
        <v>8643</v>
      </c>
      <c r="AB5119" s="273" t="str">
        <f>_xlfn.IFNA(IF(Table[[#This Row],[Programme Partner]]&lt;&gt;Table[[#This Row],[Implementing Partner]],CONCATENATE(Table[[#This Row],[Programme Partner]],"-",Table[[#This Row],[Implementing Partner]]),Table[[#This Row],[Programme Partner]]),"")</f>
        <v>UNHCR-BRAC</v>
      </c>
    </row>
    <row r="5120" spans="1:28" ht="16.5" customHeight="1">
      <c r="A5120" s="183">
        <v>5570</v>
      </c>
      <c r="B5120" s="264" t="s">
        <v>5273</v>
      </c>
      <c r="C5120" s="265" t="s">
        <v>5033</v>
      </c>
      <c r="D5120" s="266" t="s">
        <v>5273</v>
      </c>
      <c r="E5120" s="264" t="s">
        <v>27</v>
      </c>
      <c r="F5120" s="264" t="s">
        <v>8013</v>
      </c>
      <c r="G5120" t="s">
        <v>8019</v>
      </c>
      <c r="H5120" s="264" t="str">
        <f>IFERROR(VLOOKUP(Table[[#This Row],[Activity Details of Assistance]],WHAT!E:F,2,FALSE),"")</f>
        <v>N/A</v>
      </c>
      <c r="I5120" s="264"/>
      <c r="J5120" s="289">
        <v>9</v>
      </c>
      <c r="K5120" s="289" t="s">
        <v>8280</v>
      </c>
      <c r="L5120" s="289" t="s">
        <v>13</v>
      </c>
      <c r="M5120" s="290" t="s">
        <v>14</v>
      </c>
      <c r="N5120" s="289" t="s">
        <v>309</v>
      </c>
      <c r="O5120" s="289" t="s">
        <v>1606</v>
      </c>
      <c r="P5120" s="289" t="s">
        <v>6478</v>
      </c>
      <c r="Q5120" s="299">
        <v>44712</v>
      </c>
      <c r="R5120" s="299">
        <v>44896</v>
      </c>
      <c r="S5120" t="s">
        <v>8452</v>
      </c>
      <c r="T5120" s="289"/>
      <c r="U5120" s="289"/>
      <c r="V5120" s="289"/>
      <c r="W5120" s="289"/>
      <c r="X5120" s="290"/>
      <c r="Y5120" s="290" t="s">
        <v>8641</v>
      </c>
      <c r="Z5120" s="290" t="s">
        <v>8642</v>
      </c>
      <c r="AA5120" s="290" t="s">
        <v>8643</v>
      </c>
      <c r="AB5120" s="273" t="str">
        <f>_xlfn.IFNA(IF(Table[[#This Row],[Programme Partner]]&lt;&gt;Table[[#This Row],[Implementing Partner]],CONCATENATE(Table[[#This Row],[Programme Partner]],"-",Table[[#This Row],[Implementing Partner]]),Table[[#This Row],[Programme Partner]]),"")</f>
        <v>UNHCR-BRAC</v>
      </c>
    </row>
    <row r="5121" spans="1:28" ht="16.5" customHeight="1">
      <c r="A5121" s="183">
        <v>5571</v>
      </c>
      <c r="B5121" s="264" t="s">
        <v>5273</v>
      </c>
      <c r="C5121" s="265" t="s">
        <v>5033</v>
      </c>
      <c r="D5121" s="266" t="s">
        <v>5273</v>
      </c>
      <c r="E5121" s="264" t="s">
        <v>27</v>
      </c>
      <c r="F5121" s="264" t="s">
        <v>8014</v>
      </c>
      <c r="G5121" s="281" t="s">
        <v>8361</v>
      </c>
      <c r="H5121" s="264" t="str">
        <f>IFERROR(VLOOKUP(Table[[#This Row],[Activity Details of Assistance]],WHAT!E:F,2,FALSE),"")</f>
        <v># of plant</v>
      </c>
      <c r="I5121" s="264"/>
      <c r="J5121" s="291">
        <v>1</v>
      </c>
      <c r="K5121" s="291" t="s">
        <v>8280</v>
      </c>
      <c r="L5121" s="291" t="s">
        <v>13</v>
      </c>
      <c r="M5121" s="292" t="s">
        <v>14</v>
      </c>
      <c r="N5121" s="291" t="s">
        <v>309</v>
      </c>
      <c r="O5121" s="291" t="s">
        <v>1606</v>
      </c>
      <c r="P5121" s="291" t="s">
        <v>6478</v>
      </c>
      <c r="Q5121" s="300">
        <v>44712</v>
      </c>
      <c r="R5121" s="300">
        <v>44896</v>
      </c>
      <c r="S5121" t="s">
        <v>8452</v>
      </c>
      <c r="T5121" s="291"/>
      <c r="U5121" s="291"/>
      <c r="V5121" s="291"/>
      <c r="W5121" s="291"/>
      <c r="X5121" s="292"/>
      <c r="Y5121" s="292" t="s">
        <v>8641</v>
      </c>
      <c r="Z5121" s="292" t="s">
        <v>8642</v>
      </c>
      <c r="AA5121" s="292" t="s">
        <v>8643</v>
      </c>
      <c r="AB5121" s="273" t="str">
        <f>_xlfn.IFNA(IF(Table[[#This Row],[Programme Partner]]&lt;&gt;Table[[#This Row],[Implementing Partner]],CONCATENATE(Table[[#This Row],[Programme Partner]],"-",Table[[#This Row],[Implementing Partner]]),Table[[#This Row],[Programme Partner]]),"")</f>
        <v>UNHCR-BRAC</v>
      </c>
    </row>
    <row r="5122" spans="1:28" ht="16.5" customHeight="1">
      <c r="A5122" s="183">
        <v>5572</v>
      </c>
      <c r="B5122" s="264" t="s">
        <v>5273</v>
      </c>
      <c r="C5122" s="265" t="s">
        <v>5033</v>
      </c>
      <c r="D5122" s="266" t="s">
        <v>5273</v>
      </c>
      <c r="E5122" s="264" t="s">
        <v>27</v>
      </c>
      <c r="F5122" s="264" t="s">
        <v>8011</v>
      </c>
      <c r="G5122" s="281" t="s">
        <v>8584</v>
      </c>
      <c r="H5122" s="264" t="str">
        <f>IFERROR(VLOOKUP(Table[[#This Row],[Activity Details of Assistance]],WHAT!E:F,2,FALSE),"")</f>
        <v># of tube well</v>
      </c>
      <c r="I5122" s="264"/>
      <c r="J5122" s="289">
        <v>89</v>
      </c>
      <c r="K5122" s="289" t="s">
        <v>8280</v>
      </c>
      <c r="L5122" s="289" t="s">
        <v>13</v>
      </c>
      <c r="M5122" s="290" t="s">
        <v>14</v>
      </c>
      <c r="N5122" s="289" t="s">
        <v>309</v>
      </c>
      <c r="O5122" s="289" t="s">
        <v>1606</v>
      </c>
      <c r="P5122" s="289" t="s">
        <v>6397</v>
      </c>
      <c r="Q5122" s="299">
        <v>44712</v>
      </c>
      <c r="R5122" s="299">
        <v>44896</v>
      </c>
      <c r="S5122" t="s">
        <v>8452</v>
      </c>
      <c r="T5122" s="289"/>
      <c r="U5122" s="289"/>
      <c r="V5122" s="289"/>
      <c r="W5122" s="289"/>
      <c r="X5122" s="290"/>
      <c r="Y5122" s="290" t="s">
        <v>8641</v>
      </c>
      <c r="Z5122" s="290" t="s">
        <v>8642</v>
      </c>
      <c r="AA5122" s="290" t="s">
        <v>8643</v>
      </c>
      <c r="AB5122" s="273" t="str">
        <f>_xlfn.IFNA(IF(Table[[#This Row],[Programme Partner]]&lt;&gt;Table[[#This Row],[Implementing Partner]],CONCATENATE(Table[[#This Row],[Programme Partner]],"-",Table[[#This Row],[Implementing Partner]]),Table[[#This Row],[Programme Partner]]),"")</f>
        <v>UNHCR-BRAC</v>
      </c>
    </row>
    <row r="5123" spans="1:28" ht="16.5" customHeight="1">
      <c r="A5123" s="183">
        <v>5573</v>
      </c>
      <c r="B5123" s="264" t="s">
        <v>5273</v>
      </c>
      <c r="C5123" s="265" t="s">
        <v>5033</v>
      </c>
      <c r="D5123" s="266" t="s">
        <v>5273</v>
      </c>
      <c r="E5123" s="264" t="s">
        <v>27</v>
      </c>
      <c r="F5123" s="264" t="s">
        <v>8011</v>
      </c>
      <c r="G5123" s="281" t="s">
        <v>8584</v>
      </c>
      <c r="H5123" s="264" t="str">
        <f>IFERROR(VLOOKUP(Table[[#This Row],[Activity Details of Assistance]],WHAT!E:F,2,FALSE),"")</f>
        <v># of tube well</v>
      </c>
      <c r="I5123" s="264"/>
      <c r="J5123" s="291">
        <v>25</v>
      </c>
      <c r="K5123" s="291" t="s">
        <v>8280</v>
      </c>
      <c r="L5123" s="291" t="s">
        <v>13</v>
      </c>
      <c r="M5123" s="292" t="s">
        <v>14</v>
      </c>
      <c r="N5123" s="291" t="s">
        <v>309</v>
      </c>
      <c r="O5123" s="291" t="s">
        <v>1606</v>
      </c>
      <c r="P5123" s="291" t="s">
        <v>6397</v>
      </c>
      <c r="Q5123" s="300">
        <v>44712</v>
      </c>
      <c r="R5123" s="300">
        <v>44896</v>
      </c>
      <c r="S5123" t="s">
        <v>8452</v>
      </c>
      <c r="T5123" s="291"/>
      <c r="U5123" s="291"/>
      <c r="V5123" s="291"/>
      <c r="W5123" s="291"/>
      <c r="X5123" s="292"/>
      <c r="Y5123" s="292" t="s">
        <v>8641</v>
      </c>
      <c r="Z5123" s="292" t="s">
        <v>8642</v>
      </c>
      <c r="AA5123" s="292" t="s">
        <v>8643</v>
      </c>
      <c r="AB5123" s="273" t="str">
        <f>_xlfn.IFNA(IF(Table[[#This Row],[Programme Partner]]&lt;&gt;Table[[#This Row],[Implementing Partner]],CONCATENATE(Table[[#This Row],[Programme Partner]],"-",Table[[#This Row],[Implementing Partner]]),Table[[#This Row],[Programme Partner]]),"")</f>
        <v>UNHCR-BRAC</v>
      </c>
    </row>
    <row r="5124" spans="1:28" ht="16.5" customHeight="1">
      <c r="A5124" s="183">
        <v>5574</v>
      </c>
      <c r="B5124" s="264" t="s">
        <v>5273</v>
      </c>
      <c r="C5124" s="265" t="s">
        <v>5033</v>
      </c>
      <c r="D5124" s="266" t="s">
        <v>5273</v>
      </c>
      <c r="E5124" s="264" t="s">
        <v>27</v>
      </c>
      <c r="F5124" s="264" t="s">
        <v>8012</v>
      </c>
      <c r="G5124" s="281" t="s">
        <v>8359</v>
      </c>
      <c r="H5124" s="264" t="str">
        <f>IFERROR(VLOOKUP(Table[[#This Row],[Activity Details of Assistance]],WHAT!E:F,2,FALSE),"")</f>
        <v># of FSM Site</v>
      </c>
      <c r="I5124" s="264"/>
      <c r="J5124" s="289">
        <v>8</v>
      </c>
      <c r="K5124" s="289" t="s">
        <v>8280</v>
      </c>
      <c r="L5124" s="289" t="s">
        <v>13</v>
      </c>
      <c r="M5124" s="290" t="s">
        <v>14</v>
      </c>
      <c r="N5124" s="289" t="s">
        <v>309</v>
      </c>
      <c r="O5124" s="289" t="s">
        <v>1606</v>
      </c>
      <c r="P5124" s="289" t="s">
        <v>6397</v>
      </c>
      <c r="Q5124" s="299">
        <v>44712</v>
      </c>
      <c r="R5124" s="299">
        <v>44896</v>
      </c>
      <c r="S5124" t="s">
        <v>8452</v>
      </c>
      <c r="T5124" s="289"/>
      <c r="U5124" s="289"/>
      <c r="V5124" s="289"/>
      <c r="W5124" s="289"/>
      <c r="X5124" s="290"/>
      <c r="Y5124" s="290" t="s">
        <v>8641</v>
      </c>
      <c r="Z5124" s="290" t="s">
        <v>8642</v>
      </c>
      <c r="AA5124" s="290" t="s">
        <v>8643</v>
      </c>
      <c r="AB5124" s="273" t="str">
        <f>_xlfn.IFNA(IF(Table[[#This Row],[Programme Partner]]&lt;&gt;Table[[#This Row],[Implementing Partner]],CONCATENATE(Table[[#This Row],[Programme Partner]],"-",Table[[#This Row],[Implementing Partner]]),Table[[#This Row],[Programme Partner]]),"")</f>
        <v>UNHCR-BRAC</v>
      </c>
    </row>
    <row r="5125" spans="1:28" ht="16.5" customHeight="1">
      <c r="A5125" s="183">
        <v>5575</v>
      </c>
      <c r="B5125" s="264" t="s">
        <v>5273</v>
      </c>
      <c r="C5125" s="265" t="s">
        <v>5033</v>
      </c>
      <c r="D5125" s="266" t="s">
        <v>5273</v>
      </c>
      <c r="E5125" s="264" t="s">
        <v>27</v>
      </c>
      <c r="F5125" s="264" t="s">
        <v>8012</v>
      </c>
      <c r="G5125" s="281" t="s">
        <v>8356</v>
      </c>
      <c r="H5125" s="264" t="str">
        <f>IFERROR(VLOOKUP(Table[[#This Row],[Activity Details of Assistance]],WHAT!E:F,2,FALSE),"")</f>
        <v># of FSM Site</v>
      </c>
      <c r="I5125" s="264"/>
      <c r="J5125" s="291">
        <v>6</v>
      </c>
      <c r="K5125" s="291" t="s">
        <v>8280</v>
      </c>
      <c r="L5125" s="291" t="s">
        <v>13</v>
      </c>
      <c r="M5125" s="292" t="s">
        <v>14</v>
      </c>
      <c r="N5125" s="291" t="s">
        <v>309</v>
      </c>
      <c r="O5125" s="291" t="s">
        <v>1606</v>
      </c>
      <c r="P5125" s="291" t="s">
        <v>6397</v>
      </c>
      <c r="Q5125" s="300">
        <v>44712</v>
      </c>
      <c r="R5125" s="300">
        <v>44896</v>
      </c>
      <c r="S5125" t="s">
        <v>8452</v>
      </c>
      <c r="T5125" s="291"/>
      <c r="U5125" s="291"/>
      <c r="V5125" s="291"/>
      <c r="W5125" s="291"/>
      <c r="X5125" s="292"/>
      <c r="Y5125" s="292" t="s">
        <v>8641</v>
      </c>
      <c r="Z5125" s="292" t="s">
        <v>8642</v>
      </c>
      <c r="AA5125" s="292" t="s">
        <v>8643</v>
      </c>
      <c r="AB5125" s="273" t="str">
        <f>_xlfn.IFNA(IF(Table[[#This Row],[Programme Partner]]&lt;&gt;Table[[#This Row],[Implementing Partner]],CONCATENATE(Table[[#This Row],[Programme Partner]],"-",Table[[#This Row],[Implementing Partner]]),Table[[#This Row],[Programme Partner]]),"")</f>
        <v>UNHCR-BRAC</v>
      </c>
    </row>
    <row r="5126" spans="1:28" ht="16.5" customHeight="1">
      <c r="A5126" s="183">
        <v>5576</v>
      </c>
      <c r="B5126" s="264" t="s">
        <v>5273</v>
      </c>
      <c r="C5126" s="265" t="s">
        <v>5033</v>
      </c>
      <c r="D5126" s="266" t="s">
        <v>5273</v>
      </c>
      <c r="E5126" s="264" t="s">
        <v>27</v>
      </c>
      <c r="F5126" s="264" t="s">
        <v>8012</v>
      </c>
      <c r="G5126" s="281" t="s">
        <v>8586</v>
      </c>
      <c r="H5126" s="264" t="str">
        <f>IFERROR(VLOOKUP(Table[[#This Row],[Activity Details of Assistance]],WHAT!E:F,2,FALSE),"")</f>
        <v># of door</v>
      </c>
      <c r="I5126" s="264"/>
      <c r="J5126" s="289">
        <v>92</v>
      </c>
      <c r="K5126" s="289" t="s">
        <v>8280</v>
      </c>
      <c r="L5126" s="289" t="s">
        <v>13</v>
      </c>
      <c r="M5126" s="290" t="s">
        <v>14</v>
      </c>
      <c r="N5126" s="289" t="s">
        <v>309</v>
      </c>
      <c r="O5126" s="289" t="s">
        <v>1606</v>
      </c>
      <c r="P5126" s="289" t="s">
        <v>6397</v>
      </c>
      <c r="Q5126" s="299">
        <v>44712</v>
      </c>
      <c r="R5126" s="299">
        <v>44896</v>
      </c>
      <c r="S5126" t="s">
        <v>8452</v>
      </c>
      <c r="T5126" s="289"/>
      <c r="U5126" s="289"/>
      <c r="V5126" s="289"/>
      <c r="W5126" s="289"/>
      <c r="X5126" s="290"/>
      <c r="Y5126" s="290" t="s">
        <v>8641</v>
      </c>
      <c r="Z5126" s="290" t="s">
        <v>8642</v>
      </c>
      <c r="AA5126" s="290" t="s">
        <v>8643</v>
      </c>
      <c r="AB5126" s="273" t="str">
        <f>_xlfn.IFNA(IF(Table[[#This Row],[Programme Partner]]&lt;&gt;Table[[#This Row],[Implementing Partner]],CONCATENATE(Table[[#This Row],[Programme Partner]],"-",Table[[#This Row],[Implementing Partner]]),Table[[#This Row],[Programme Partner]]),"")</f>
        <v>UNHCR-BRAC</v>
      </c>
    </row>
    <row r="5127" spans="1:28" ht="16.5" customHeight="1">
      <c r="A5127" s="183">
        <v>5577</v>
      </c>
      <c r="B5127" s="264" t="s">
        <v>5273</v>
      </c>
      <c r="C5127" s="265" t="s">
        <v>5033</v>
      </c>
      <c r="D5127" s="266" t="s">
        <v>5273</v>
      </c>
      <c r="E5127" s="264" t="s">
        <v>27</v>
      </c>
      <c r="F5127" s="264" t="s">
        <v>8012</v>
      </c>
      <c r="G5127" s="281" t="s">
        <v>8357</v>
      </c>
      <c r="H5127" s="264" t="str">
        <f>IFERROR(VLOOKUP(Table[[#This Row],[Activity Details of Assistance]],WHAT!E:F,2,FALSE),"")</f>
        <v># of door</v>
      </c>
      <c r="I5127" s="264"/>
      <c r="J5127" s="291">
        <v>286</v>
      </c>
      <c r="K5127" s="291" t="s">
        <v>8280</v>
      </c>
      <c r="L5127" s="291" t="s">
        <v>13</v>
      </c>
      <c r="M5127" s="292" t="s">
        <v>14</v>
      </c>
      <c r="N5127" s="291" t="s">
        <v>309</v>
      </c>
      <c r="O5127" s="291" t="s">
        <v>1606</v>
      </c>
      <c r="P5127" s="291" t="s">
        <v>6397</v>
      </c>
      <c r="Q5127" s="300">
        <v>44712</v>
      </c>
      <c r="R5127" s="300">
        <v>44896</v>
      </c>
      <c r="S5127" t="s">
        <v>8452</v>
      </c>
      <c r="T5127" s="291"/>
      <c r="U5127" s="291"/>
      <c r="V5127" s="291"/>
      <c r="W5127" s="291"/>
      <c r="X5127" s="292"/>
      <c r="Y5127" s="292" t="s">
        <v>8641</v>
      </c>
      <c r="Z5127" s="292" t="s">
        <v>8642</v>
      </c>
      <c r="AA5127" s="292" t="s">
        <v>8643</v>
      </c>
      <c r="AB5127" s="273" t="str">
        <f>_xlfn.IFNA(IF(Table[[#This Row],[Programme Partner]]&lt;&gt;Table[[#This Row],[Implementing Partner]],CONCATENATE(Table[[#This Row],[Programme Partner]],"-",Table[[#This Row],[Implementing Partner]]),Table[[#This Row],[Programme Partner]]),"")</f>
        <v>UNHCR-BRAC</v>
      </c>
    </row>
    <row r="5128" spans="1:28" ht="16.5" customHeight="1">
      <c r="A5128" s="183">
        <v>5578</v>
      </c>
      <c r="B5128" s="264" t="s">
        <v>5273</v>
      </c>
      <c r="C5128" s="265" t="s">
        <v>5033</v>
      </c>
      <c r="D5128" s="266" t="s">
        <v>5273</v>
      </c>
      <c r="E5128" s="264" t="s">
        <v>27</v>
      </c>
      <c r="F5128" s="264" t="s">
        <v>8013</v>
      </c>
      <c r="G5128" s="281" t="s">
        <v>8313</v>
      </c>
      <c r="H5128" s="264" t="str">
        <f>IFERROR(VLOOKUP(Table[[#This Row],[Activity Details of Assistance]],WHAT!E:F,2,FALSE),"")</f>
        <v># of HP sessions at community level</v>
      </c>
      <c r="I5128" s="264"/>
      <c r="J5128" s="289">
        <v>1342</v>
      </c>
      <c r="K5128" s="289" t="s">
        <v>8280</v>
      </c>
      <c r="L5128" s="289" t="s">
        <v>13</v>
      </c>
      <c r="M5128" s="290" t="s">
        <v>14</v>
      </c>
      <c r="N5128" s="289" t="s">
        <v>309</v>
      </c>
      <c r="O5128" s="289" t="s">
        <v>1606</v>
      </c>
      <c r="P5128" s="289" t="s">
        <v>6397</v>
      </c>
      <c r="Q5128" s="299">
        <v>44712</v>
      </c>
      <c r="R5128" s="299">
        <v>44896</v>
      </c>
      <c r="S5128" t="s">
        <v>8452</v>
      </c>
      <c r="T5128" s="289"/>
      <c r="U5128" s="289"/>
      <c r="V5128" s="289"/>
      <c r="W5128" s="289"/>
      <c r="X5128" s="290"/>
      <c r="Y5128" s="290" t="s">
        <v>8641</v>
      </c>
      <c r="Z5128" s="290" t="s">
        <v>8642</v>
      </c>
      <c r="AA5128" s="290" t="s">
        <v>8643</v>
      </c>
      <c r="AB5128" s="273" t="str">
        <f>_xlfn.IFNA(IF(Table[[#This Row],[Programme Partner]]&lt;&gt;Table[[#This Row],[Implementing Partner]],CONCATENATE(Table[[#This Row],[Programme Partner]],"-",Table[[#This Row],[Implementing Partner]]),Table[[#This Row],[Programme Partner]]),"")</f>
        <v>UNHCR-BRAC</v>
      </c>
    </row>
    <row r="5129" spans="1:28" ht="16.5" customHeight="1">
      <c r="A5129" s="183">
        <v>5579</v>
      </c>
      <c r="B5129" s="264" t="s">
        <v>5273</v>
      </c>
      <c r="C5129" s="265" t="s">
        <v>5033</v>
      </c>
      <c r="D5129" s="266" t="s">
        <v>5273</v>
      </c>
      <c r="E5129" s="264" t="s">
        <v>27</v>
      </c>
      <c r="F5129" s="264" t="s">
        <v>8013</v>
      </c>
      <c r="G5129" s="281" t="s">
        <v>8314</v>
      </c>
      <c r="H5129" s="264" t="str">
        <f>IFERROR(VLOOKUP(Table[[#This Row],[Activity Details of Assistance]],WHAT!E:F,2,FALSE),"")</f>
        <v># of HP sessions at HH level</v>
      </c>
      <c r="I5129" s="264"/>
      <c r="J5129" s="291">
        <v>3552</v>
      </c>
      <c r="K5129" s="291" t="s">
        <v>8280</v>
      </c>
      <c r="L5129" s="291" t="s">
        <v>13</v>
      </c>
      <c r="M5129" s="292" t="s">
        <v>14</v>
      </c>
      <c r="N5129" s="291" t="s">
        <v>309</v>
      </c>
      <c r="O5129" s="291" t="s">
        <v>1606</v>
      </c>
      <c r="P5129" s="291" t="s">
        <v>6397</v>
      </c>
      <c r="Q5129" s="300">
        <v>44712</v>
      </c>
      <c r="R5129" s="300">
        <v>44896</v>
      </c>
      <c r="S5129" t="s">
        <v>8452</v>
      </c>
      <c r="T5129" s="291"/>
      <c r="U5129" s="291"/>
      <c r="V5129" s="291"/>
      <c r="W5129" s="291"/>
      <c r="X5129" s="292"/>
      <c r="Y5129" s="292" t="s">
        <v>8641</v>
      </c>
      <c r="Z5129" s="292" t="s">
        <v>8642</v>
      </c>
      <c r="AA5129" s="292" t="s">
        <v>8643</v>
      </c>
      <c r="AB5129" s="273" t="str">
        <f>_xlfn.IFNA(IF(Table[[#This Row],[Programme Partner]]&lt;&gt;Table[[#This Row],[Implementing Partner]],CONCATENATE(Table[[#This Row],[Programme Partner]],"-",Table[[#This Row],[Implementing Partner]]),Table[[#This Row],[Programme Partner]]),"")</f>
        <v>UNHCR-BRAC</v>
      </c>
    </row>
    <row r="5130" spans="1:28" ht="16.5" customHeight="1">
      <c r="A5130" s="183">
        <v>5580</v>
      </c>
      <c r="B5130" s="264" t="s">
        <v>5273</v>
      </c>
      <c r="C5130" s="265" t="s">
        <v>5033</v>
      </c>
      <c r="D5130" s="266" t="s">
        <v>5273</v>
      </c>
      <c r="E5130" s="264" t="s">
        <v>27</v>
      </c>
      <c r="F5130" s="264" t="s">
        <v>8013</v>
      </c>
      <c r="G5130" s="281" t="s">
        <v>8317</v>
      </c>
      <c r="H5130" s="264" t="str">
        <f>IFERROR(VLOOKUP(Table[[#This Row],[Activity Details of Assistance]],WHAT!E:F,2,FALSE),"")</f>
        <v># of estimated persons reached by mass-media campaign</v>
      </c>
      <c r="I5130" s="264"/>
      <c r="J5130" s="289">
        <v>1</v>
      </c>
      <c r="K5130" s="289" t="s">
        <v>8280</v>
      </c>
      <c r="L5130" s="289" t="s">
        <v>13</v>
      </c>
      <c r="M5130" s="290" t="s">
        <v>14</v>
      </c>
      <c r="N5130" s="289" t="s">
        <v>309</v>
      </c>
      <c r="O5130" s="289" t="s">
        <v>1606</v>
      </c>
      <c r="P5130" s="289" t="s">
        <v>6397</v>
      </c>
      <c r="Q5130" s="299">
        <v>44712</v>
      </c>
      <c r="R5130" s="299">
        <v>44896</v>
      </c>
      <c r="S5130" t="s">
        <v>8452</v>
      </c>
      <c r="T5130" s="289"/>
      <c r="U5130" s="289"/>
      <c r="V5130" s="289"/>
      <c r="W5130" s="289"/>
      <c r="X5130" s="290"/>
      <c r="Y5130" s="290" t="s">
        <v>8641</v>
      </c>
      <c r="Z5130" s="290" t="s">
        <v>8642</v>
      </c>
      <c r="AA5130" s="290" t="s">
        <v>8643</v>
      </c>
      <c r="AB5130" s="273" t="str">
        <f>_xlfn.IFNA(IF(Table[[#This Row],[Programme Partner]]&lt;&gt;Table[[#This Row],[Implementing Partner]],CONCATENATE(Table[[#This Row],[Programme Partner]],"-",Table[[#This Row],[Implementing Partner]]),Table[[#This Row],[Programme Partner]]),"")</f>
        <v>UNHCR-BRAC</v>
      </c>
    </row>
    <row r="5131" spans="1:28" ht="16.5" customHeight="1">
      <c r="A5131" s="183">
        <v>5581</v>
      </c>
      <c r="B5131" s="264" t="s">
        <v>5273</v>
      </c>
      <c r="C5131" s="265" t="s">
        <v>5033</v>
      </c>
      <c r="D5131" s="266" t="s">
        <v>5273</v>
      </c>
      <c r="E5131" s="264" t="s">
        <v>27</v>
      </c>
      <c r="F5131" s="264" t="s">
        <v>8013</v>
      </c>
      <c r="G5131" t="s">
        <v>8019</v>
      </c>
      <c r="H5131" s="264" t="str">
        <f>IFERROR(VLOOKUP(Table[[#This Row],[Activity Details of Assistance]],WHAT!E:F,2,FALSE),"")</f>
        <v>N/A</v>
      </c>
      <c r="I5131" s="264"/>
      <c r="J5131" s="291">
        <v>8</v>
      </c>
      <c r="K5131" s="291" t="s">
        <v>8280</v>
      </c>
      <c r="L5131" s="291" t="s">
        <v>13</v>
      </c>
      <c r="M5131" s="292" t="s">
        <v>14</v>
      </c>
      <c r="N5131" s="291" t="s">
        <v>309</v>
      </c>
      <c r="O5131" s="291" t="s">
        <v>1606</v>
      </c>
      <c r="P5131" s="291" t="s">
        <v>6397</v>
      </c>
      <c r="Q5131" s="300">
        <v>44712</v>
      </c>
      <c r="R5131" s="300">
        <v>44896</v>
      </c>
      <c r="S5131" t="s">
        <v>8452</v>
      </c>
      <c r="T5131" s="291"/>
      <c r="U5131" s="291"/>
      <c r="V5131" s="291"/>
      <c r="W5131" s="291"/>
      <c r="X5131" s="292"/>
      <c r="Y5131" s="292" t="s">
        <v>8641</v>
      </c>
      <c r="Z5131" s="292" t="s">
        <v>8642</v>
      </c>
      <c r="AA5131" s="292" t="s">
        <v>8643</v>
      </c>
      <c r="AB5131" s="273" t="str">
        <f>_xlfn.IFNA(IF(Table[[#This Row],[Programme Partner]]&lt;&gt;Table[[#This Row],[Implementing Partner]],CONCATENATE(Table[[#This Row],[Programme Partner]],"-",Table[[#This Row],[Implementing Partner]]),Table[[#This Row],[Programme Partner]]),"")</f>
        <v>UNHCR-BRAC</v>
      </c>
    </row>
    <row r="5132" spans="1:28" ht="16.5" customHeight="1">
      <c r="A5132" s="183">
        <v>5582</v>
      </c>
      <c r="B5132" s="264" t="s">
        <v>5273</v>
      </c>
      <c r="C5132" s="265" t="s">
        <v>5033</v>
      </c>
      <c r="D5132" s="266" t="s">
        <v>5273</v>
      </c>
      <c r="E5132" s="264" t="s">
        <v>27</v>
      </c>
      <c r="F5132" s="264" t="s">
        <v>8014</v>
      </c>
      <c r="G5132" s="281" t="s">
        <v>8361</v>
      </c>
      <c r="H5132" s="264" t="str">
        <f>IFERROR(VLOOKUP(Table[[#This Row],[Activity Details of Assistance]],WHAT!E:F,2,FALSE),"")</f>
        <v># of plant</v>
      </c>
      <c r="I5132" s="264"/>
      <c r="J5132" s="289">
        <v>1</v>
      </c>
      <c r="K5132" s="289" t="s">
        <v>8280</v>
      </c>
      <c r="L5132" s="289" t="s">
        <v>13</v>
      </c>
      <c r="M5132" s="290" t="s">
        <v>14</v>
      </c>
      <c r="N5132" s="289" t="s">
        <v>309</v>
      </c>
      <c r="O5132" s="289" t="s">
        <v>1606</v>
      </c>
      <c r="P5132" s="289" t="s">
        <v>6397</v>
      </c>
      <c r="Q5132" s="299">
        <v>44712</v>
      </c>
      <c r="R5132" s="299">
        <v>44896</v>
      </c>
      <c r="S5132" t="s">
        <v>8452</v>
      </c>
      <c r="T5132" s="289"/>
      <c r="U5132" s="289"/>
      <c r="V5132" s="289"/>
      <c r="W5132" s="289"/>
      <c r="X5132" s="290"/>
      <c r="Y5132" s="290" t="s">
        <v>8641</v>
      </c>
      <c r="Z5132" s="290" t="s">
        <v>8642</v>
      </c>
      <c r="AA5132" s="290" t="s">
        <v>8643</v>
      </c>
      <c r="AB5132" s="273" t="str">
        <f>_xlfn.IFNA(IF(Table[[#This Row],[Programme Partner]]&lt;&gt;Table[[#This Row],[Implementing Partner]],CONCATENATE(Table[[#This Row],[Programme Partner]],"-",Table[[#This Row],[Implementing Partner]]),Table[[#This Row],[Programme Partner]]),"")</f>
        <v>UNHCR-BRAC</v>
      </c>
    </row>
    <row r="5133" spans="1:28" ht="16.5" customHeight="1">
      <c r="A5133" s="183">
        <v>5583</v>
      </c>
      <c r="B5133" s="264" t="s">
        <v>5273</v>
      </c>
      <c r="C5133" s="265" t="s">
        <v>5033</v>
      </c>
      <c r="D5133" s="266" t="s">
        <v>5273</v>
      </c>
      <c r="E5133" s="264" t="s">
        <v>27</v>
      </c>
      <c r="F5133" s="264" t="s">
        <v>8011</v>
      </c>
      <c r="G5133" s="281" t="s">
        <v>8584</v>
      </c>
      <c r="H5133" s="264" t="str">
        <f>IFERROR(VLOOKUP(Table[[#This Row],[Activity Details of Assistance]],WHAT!E:F,2,FALSE),"")</f>
        <v># of tube well</v>
      </c>
      <c r="I5133" s="264"/>
      <c r="J5133" s="289">
        <v>124</v>
      </c>
      <c r="K5133" s="289" t="s">
        <v>8280</v>
      </c>
      <c r="L5133" s="289" t="s">
        <v>13</v>
      </c>
      <c r="M5133" s="290" t="s">
        <v>14</v>
      </c>
      <c r="N5133" s="289" t="s">
        <v>309</v>
      </c>
      <c r="O5133" s="289" t="s">
        <v>1606</v>
      </c>
      <c r="P5133" s="289" t="s">
        <v>6477</v>
      </c>
      <c r="Q5133" s="299">
        <v>44742</v>
      </c>
      <c r="R5133" s="299">
        <v>44896</v>
      </c>
      <c r="S5133" t="s">
        <v>8452</v>
      </c>
      <c r="T5133" s="289"/>
      <c r="U5133" s="289"/>
      <c r="V5133" s="289"/>
      <c r="W5133" s="289"/>
      <c r="X5133" s="290"/>
      <c r="Y5133" s="290" t="s">
        <v>8641</v>
      </c>
      <c r="Z5133" s="290" t="s">
        <v>8642</v>
      </c>
      <c r="AA5133" s="290" t="s">
        <v>8643</v>
      </c>
      <c r="AB5133" s="273" t="str">
        <f>_xlfn.IFNA(IF(Table[[#This Row],[Programme Partner]]&lt;&gt;Table[[#This Row],[Implementing Partner]],CONCATENATE(Table[[#This Row],[Programme Partner]],"-",Table[[#This Row],[Implementing Partner]]),Table[[#This Row],[Programme Partner]]),"")</f>
        <v>UNHCR-BRAC</v>
      </c>
    </row>
    <row r="5134" spans="1:28" ht="16.5" customHeight="1">
      <c r="A5134" s="183">
        <v>5584</v>
      </c>
      <c r="B5134" s="264" t="s">
        <v>5273</v>
      </c>
      <c r="C5134" s="265" t="s">
        <v>5033</v>
      </c>
      <c r="D5134" s="266" t="s">
        <v>5273</v>
      </c>
      <c r="E5134" s="264" t="s">
        <v>27</v>
      </c>
      <c r="F5134" s="264" t="s">
        <v>8011</v>
      </c>
      <c r="G5134" s="281" t="s">
        <v>8355</v>
      </c>
      <c r="H5134" s="264" t="str">
        <f>IFERROR(VLOOKUP(Table[[#This Row],[Activity Details of Assistance]],WHAT!E:F,2,FALSE),"")</f>
        <v># of water network</v>
      </c>
      <c r="I5134" s="264"/>
      <c r="J5134" s="291">
        <v>9</v>
      </c>
      <c r="K5134" s="291" t="s">
        <v>8280</v>
      </c>
      <c r="L5134" s="291" t="s">
        <v>13</v>
      </c>
      <c r="M5134" s="292" t="s">
        <v>14</v>
      </c>
      <c r="N5134" s="291" t="s">
        <v>309</v>
      </c>
      <c r="O5134" s="291" t="s">
        <v>1606</v>
      </c>
      <c r="P5134" s="291" t="s">
        <v>6477</v>
      </c>
      <c r="Q5134" s="300">
        <v>44742</v>
      </c>
      <c r="R5134" s="300">
        <v>44896</v>
      </c>
      <c r="S5134" t="s">
        <v>8452</v>
      </c>
      <c r="T5134" s="291"/>
      <c r="U5134" s="291"/>
      <c r="V5134" s="291"/>
      <c r="W5134" s="291"/>
      <c r="X5134" s="292"/>
      <c r="Y5134" s="292" t="s">
        <v>8641</v>
      </c>
      <c r="Z5134" s="292" t="s">
        <v>8642</v>
      </c>
      <c r="AA5134" s="292" t="s">
        <v>8643</v>
      </c>
      <c r="AB5134" s="273" t="str">
        <f>_xlfn.IFNA(IF(Table[[#This Row],[Programme Partner]]&lt;&gt;Table[[#This Row],[Implementing Partner]],CONCATENATE(Table[[#This Row],[Programme Partner]],"-",Table[[#This Row],[Implementing Partner]]),Table[[#This Row],[Programme Partner]]),"")</f>
        <v>UNHCR-BRAC</v>
      </c>
    </row>
    <row r="5135" spans="1:28" ht="16.5" customHeight="1">
      <c r="A5135" s="183">
        <v>5585</v>
      </c>
      <c r="B5135" s="264" t="s">
        <v>5273</v>
      </c>
      <c r="C5135" s="265" t="s">
        <v>5033</v>
      </c>
      <c r="D5135" s="266" t="s">
        <v>5273</v>
      </c>
      <c r="E5135" s="264" t="s">
        <v>27</v>
      </c>
      <c r="F5135" s="264" t="s">
        <v>8012</v>
      </c>
      <c r="G5135" s="281" t="s">
        <v>8370</v>
      </c>
      <c r="H5135" s="264" t="str">
        <f>IFERROR(VLOOKUP(Table[[#This Row],[Activity Details of Assistance]],WHAT!E:F,2,FALSE),"")</f>
        <v xml:space="preserve"># of door </v>
      </c>
      <c r="I5135" s="264"/>
      <c r="J5135" s="289">
        <v>18</v>
      </c>
      <c r="K5135" s="289" t="s">
        <v>8280</v>
      </c>
      <c r="L5135" s="289" t="s">
        <v>13</v>
      </c>
      <c r="M5135" s="290" t="s">
        <v>14</v>
      </c>
      <c r="N5135" s="289" t="s">
        <v>309</v>
      </c>
      <c r="O5135" s="289" t="s">
        <v>1606</v>
      </c>
      <c r="P5135" s="289" t="s">
        <v>6477</v>
      </c>
      <c r="Q5135" s="299">
        <v>44742</v>
      </c>
      <c r="R5135" s="299">
        <v>44896</v>
      </c>
      <c r="S5135" t="s">
        <v>8452</v>
      </c>
      <c r="T5135" s="289"/>
      <c r="U5135" s="289"/>
      <c r="V5135" s="289"/>
      <c r="W5135" s="289"/>
      <c r="X5135" s="290"/>
      <c r="Y5135" s="290" t="s">
        <v>8641</v>
      </c>
      <c r="Z5135" s="290" t="s">
        <v>8642</v>
      </c>
      <c r="AA5135" s="290" t="s">
        <v>8643</v>
      </c>
      <c r="AB5135" s="273" t="str">
        <f>_xlfn.IFNA(IF(Table[[#This Row],[Programme Partner]]&lt;&gt;Table[[#This Row],[Implementing Partner]],CONCATENATE(Table[[#This Row],[Programme Partner]],"-",Table[[#This Row],[Implementing Partner]]),Table[[#This Row],[Programme Partner]]),"")</f>
        <v>UNHCR-BRAC</v>
      </c>
    </row>
    <row r="5136" spans="1:28" ht="16.5" customHeight="1">
      <c r="A5136" s="183">
        <v>5586</v>
      </c>
      <c r="B5136" s="264" t="s">
        <v>5273</v>
      </c>
      <c r="C5136" s="265" t="s">
        <v>5033</v>
      </c>
      <c r="D5136" s="266" t="s">
        <v>5273</v>
      </c>
      <c r="E5136" s="264" t="s">
        <v>27</v>
      </c>
      <c r="F5136" s="264" t="s">
        <v>8011</v>
      </c>
      <c r="G5136" s="281" t="s">
        <v>8584</v>
      </c>
      <c r="H5136" s="264" t="str">
        <f>IFERROR(VLOOKUP(Table[[#This Row],[Activity Details of Assistance]],WHAT!E:F,2,FALSE),"")</f>
        <v># of tube well</v>
      </c>
      <c r="I5136" s="264"/>
      <c r="J5136" s="291">
        <v>12</v>
      </c>
      <c r="K5136" s="291" t="s">
        <v>8280</v>
      </c>
      <c r="L5136" s="291" t="s">
        <v>13</v>
      </c>
      <c r="M5136" s="292" t="s">
        <v>14</v>
      </c>
      <c r="N5136" s="291" t="s">
        <v>309</v>
      </c>
      <c r="O5136" s="291" t="s">
        <v>1606</v>
      </c>
      <c r="P5136" s="291" t="s">
        <v>6477</v>
      </c>
      <c r="Q5136" s="300">
        <v>44742</v>
      </c>
      <c r="R5136" s="300">
        <v>44896</v>
      </c>
      <c r="S5136" t="s">
        <v>8452</v>
      </c>
      <c r="T5136" s="291"/>
      <c r="U5136" s="291"/>
      <c r="V5136" s="291"/>
      <c r="W5136" s="291"/>
      <c r="X5136" s="292"/>
      <c r="Y5136" s="292" t="s">
        <v>8641</v>
      </c>
      <c r="Z5136" s="292" t="s">
        <v>8642</v>
      </c>
      <c r="AA5136" s="292" t="s">
        <v>8643</v>
      </c>
      <c r="AB5136" s="273" t="str">
        <f>_xlfn.IFNA(IF(Table[[#This Row],[Programme Partner]]&lt;&gt;Table[[#This Row],[Implementing Partner]],CONCATENATE(Table[[#This Row],[Programme Partner]],"-",Table[[#This Row],[Implementing Partner]]),Table[[#This Row],[Programme Partner]]),"")</f>
        <v>UNHCR-BRAC</v>
      </c>
    </row>
    <row r="5137" spans="1:28" ht="16.5" customHeight="1">
      <c r="A5137" s="183">
        <v>5587</v>
      </c>
      <c r="B5137" s="264" t="s">
        <v>5273</v>
      </c>
      <c r="C5137" s="265" t="s">
        <v>5033</v>
      </c>
      <c r="D5137" s="266" t="s">
        <v>5273</v>
      </c>
      <c r="E5137" s="264" t="s">
        <v>27</v>
      </c>
      <c r="F5137" s="264" t="s">
        <v>8012</v>
      </c>
      <c r="G5137" s="281" t="s">
        <v>8359</v>
      </c>
      <c r="H5137" s="264" t="str">
        <f>IFERROR(VLOOKUP(Table[[#This Row],[Activity Details of Assistance]],WHAT!E:F,2,FALSE),"")</f>
        <v># of FSM Site</v>
      </c>
      <c r="I5137" s="264"/>
      <c r="J5137" s="289">
        <v>2</v>
      </c>
      <c r="K5137" s="289" t="s">
        <v>8280</v>
      </c>
      <c r="L5137" s="289" t="s">
        <v>13</v>
      </c>
      <c r="M5137" s="290" t="s">
        <v>14</v>
      </c>
      <c r="N5137" s="289" t="s">
        <v>309</v>
      </c>
      <c r="O5137" s="289" t="s">
        <v>1606</v>
      </c>
      <c r="P5137" s="289" t="s">
        <v>6477</v>
      </c>
      <c r="Q5137" s="299">
        <v>44742</v>
      </c>
      <c r="R5137" s="299">
        <v>44896</v>
      </c>
      <c r="S5137" t="s">
        <v>8452</v>
      </c>
      <c r="T5137" s="289"/>
      <c r="U5137" s="289"/>
      <c r="V5137" s="289"/>
      <c r="W5137" s="289"/>
      <c r="X5137" s="290"/>
      <c r="Y5137" s="290" t="s">
        <v>8641</v>
      </c>
      <c r="Z5137" s="290" t="s">
        <v>8642</v>
      </c>
      <c r="AA5137" s="290" t="s">
        <v>8643</v>
      </c>
      <c r="AB5137" s="273" t="str">
        <f>_xlfn.IFNA(IF(Table[[#This Row],[Programme Partner]]&lt;&gt;Table[[#This Row],[Implementing Partner]],CONCATENATE(Table[[#This Row],[Programme Partner]],"-",Table[[#This Row],[Implementing Partner]]),Table[[#This Row],[Programme Partner]]),"")</f>
        <v>UNHCR-BRAC</v>
      </c>
    </row>
    <row r="5138" spans="1:28" ht="16.5" customHeight="1">
      <c r="A5138" s="183">
        <v>5588</v>
      </c>
      <c r="B5138" s="264" t="s">
        <v>5273</v>
      </c>
      <c r="C5138" s="265" t="s">
        <v>5033</v>
      </c>
      <c r="D5138" s="266" t="s">
        <v>5273</v>
      </c>
      <c r="E5138" s="264" t="s">
        <v>27</v>
      </c>
      <c r="F5138" s="264" t="s">
        <v>8012</v>
      </c>
      <c r="G5138" s="281" t="s">
        <v>8372</v>
      </c>
      <c r="H5138" s="264" t="str">
        <f>IFERROR(VLOOKUP(Table[[#This Row],[Activity Details of Assistance]],WHAT!E:F,2,FALSE),"")</f>
        <v># of door</v>
      </c>
      <c r="I5138" s="264"/>
      <c r="J5138" s="291">
        <v>6</v>
      </c>
      <c r="K5138" s="291" t="s">
        <v>8280</v>
      </c>
      <c r="L5138" s="291" t="s">
        <v>13</v>
      </c>
      <c r="M5138" s="292" t="s">
        <v>14</v>
      </c>
      <c r="N5138" s="291" t="s">
        <v>309</v>
      </c>
      <c r="O5138" s="291" t="s">
        <v>1606</v>
      </c>
      <c r="P5138" s="291" t="s">
        <v>6477</v>
      </c>
      <c r="Q5138" s="300">
        <v>44742</v>
      </c>
      <c r="R5138" s="300">
        <v>44896</v>
      </c>
      <c r="S5138" t="s">
        <v>8452</v>
      </c>
      <c r="T5138" s="291"/>
      <c r="U5138" s="291"/>
      <c r="V5138" s="291"/>
      <c r="W5138" s="291"/>
      <c r="X5138" s="292"/>
      <c r="Y5138" s="292" t="s">
        <v>8641</v>
      </c>
      <c r="Z5138" s="292" t="s">
        <v>8642</v>
      </c>
      <c r="AA5138" s="292" t="s">
        <v>8643</v>
      </c>
      <c r="AB5138" s="273" t="str">
        <f>_xlfn.IFNA(IF(Table[[#This Row],[Programme Partner]]&lt;&gt;Table[[#This Row],[Implementing Partner]],CONCATENATE(Table[[#This Row],[Programme Partner]],"-",Table[[#This Row],[Implementing Partner]]),Table[[#This Row],[Programme Partner]]),"")</f>
        <v>UNHCR-BRAC</v>
      </c>
    </row>
    <row r="5139" spans="1:28" ht="16.5" customHeight="1">
      <c r="A5139" s="183">
        <v>5589</v>
      </c>
      <c r="B5139" s="264" t="s">
        <v>5273</v>
      </c>
      <c r="C5139" s="265" t="s">
        <v>5033</v>
      </c>
      <c r="D5139" s="266" t="s">
        <v>5273</v>
      </c>
      <c r="E5139" s="264" t="s">
        <v>27</v>
      </c>
      <c r="F5139" s="264" t="s">
        <v>8012</v>
      </c>
      <c r="G5139" s="281" t="s">
        <v>8354</v>
      </c>
      <c r="H5139" s="264" t="str">
        <f>IFERROR(VLOOKUP(Table[[#This Row],[Activity Details of Assistance]],WHAT!E:F,2,FALSE),"")</f>
        <v># of door</v>
      </c>
      <c r="I5139" s="264"/>
      <c r="J5139" s="289">
        <v>5</v>
      </c>
      <c r="K5139" s="289" t="s">
        <v>8280</v>
      </c>
      <c r="L5139" s="289" t="s">
        <v>13</v>
      </c>
      <c r="M5139" s="290" t="s">
        <v>14</v>
      </c>
      <c r="N5139" s="289" t="s">
        <v>309</v>
      </c>
      <c r="O5139" s="289" t="s">
        <v>1606</v>
      </c>
      <c r="P5139" s="289" t="s">
        <v>6477</v>
      </c>
      <c r="Q5139" s="299">
        <v>44742</v>
      </c>
      <c r="R5139" s="299">
        <v>44896</v>
      </c>
      <c r="S5139" t="s">
        <v>8452</v>
      </c>
      <c r="T5139" s="289"/>
      <c r="U5139" s="289"/>
      <c r="V5139" s="289"/>
      <c r="W5139" s="289"/>
      <c r="X5139" s="290"/>
      <c r="Y5139" s="290" t="s">
        <v>8641</v>
      </c>
      <c r="Z5139" s="290" t="s">
        <v>8642</v>
      </c>
      <c r="AA5139" s="290" t="s">
        <v>8643</v>
      </c>
      <c r="AB5139" s="273" t="str">
        <f>_xlfn.IFNA(IF(Table[[#This Row],[Programme Partner]]&lt;&gt;Table[[#This Row],[Implementing Partner]],CONCATENATE(Table[[#This Row],[Programme Partner]],"-",Table[[#This Row],[Implementing Partner]]),Table[[#This Row],[Programme Partner]]),"")</f>
        <v>UNHCR-BRAC</v>
      </c>
    </row>
    <row r="5140" spans="1:28" ht="16.5" customHeight="1">
      <c r="A5140" s="183">
        <v>5590</v>
      </c>
      <c r="B5140" s="264" t="s">
        <v>5273</v>
      </c>
      <c r="C5140" s="265" t="s">
        <v>5033</v>
      </c>
      <c r="D5140" s="266" t="s">
        <v>5273</v>
      </c>
      <c r="E5140" s="264" t="s">
        <v>27</v>
      </c>
      <c r="F5140" s="264" t="s">
        <v>8012</v>
      </c>
      <c r="G5140" s="281" t="s">
        <v>8586</v>
      </c>
      <c r="H5140" s="264" t="str">
        <f>IFERROR(VLOOKUP(Table[[#This Row],[Activity Details of Assistance]],WHAT!E:F,2,FALSE),"")</f>
        <v># of door</v>
      </c>
      <c r="I5140" s="264"/>
      <c r="J5140" s="291">
        <v>33</v>
      </c>
      <c r="K5140" s="291" t="s">
        <v>8280</v>
      </c>
      <c r="L5140" s="291" t="s">
        <v>13</v>
      </c>
      <c r="M5140" s="292" t="s">
        <v>14</v>
      </c>
      <c r="N5140" s="291" t="s">
        <v>309</v>
      </c>
      <c r="O5140" s="291" t="s">
        <v>1606</v>
      </c>
      <c r="P5140" s="291" t="s">
        <v>6477</v>
      </c>
      <c r="Q5140" s="300">
        <v>44742</v>
      </c>
      <c r="R5140" s="300">
        <v>44896</v>
      </c>
      <c r="S5140" t="s">
        <v>8452</v>
      </c>
      <c r="T5140" s="291"/>
      <c r="U5140" s="291"/>
      <c r="V5140" s="291"/>
      <c r="W5140" s="291"/>
      <c r="X5140" s="292"/>
      <c r="Y5140" s="292" t="s">
        <v>8641</v>
      </c>
      <c r="Z5140" s="292" t="s">
        <v>8642</v>
      </c>
      <c r="AA5140" s="292" t="s">
        <v>8643</v>
      </c>
      <c r="AB5140" s="273" t="str">
        <f>_xlfn.IFNA(IF(Table[[#This Row],[Programme Partner]]&lt;&gt;Table[[#This Row],[Implementing Partner]],CONCATENATE(Table[[#This Row],[Programme Partner]],"-",Table[[#This Row],[Implementing Partner]]),Table[[#This Row],[Programme Partner]]),"")</f>
        <v>UNHCR-BRAC</v>
      </c>
    </row>
    <row r="5141" spans="1:28" ht="16.5" customHeight="1">
      <c r="A5141" s="183">
        <v>5591</v>
      </c>
      <c r="B5141" s="264" t="s">
        <v>5273</v>
      </c>
      <c r="C5141" s="265" t="s">
        <v>5033</v>
      </c>
      <c r="D5141" s="266" t="s">
        <v>5273</v>
      </c>
      <c r="E5141" s="264" t="s">
        <v>27</v>
      </c>
      <c r="F5141" s="264" t="s">
        <v>8012</v>
      </c>
      <c r="G5141" s="281" t="s">
        <v>8357</v>
      </c>
      <c r="H5141" s="264" t="str">
        <f>IFERROR(VLOOKUP(Table[[#This Row],[Activity Details of Assistance]],WHAT!E:F,2,FALSE),"")</f>
        <v># of door</v>
      </c>
      <c r="I5141" s="264"/>
      <c r="J5141" s="289">
        <v>277</v>
      </c>
      <c r="K5141" s="289" t="s">
        <v>8280</v>
      </c>
      <c r="L5141" s="289" t="s">
        <v>13</v>
      </c>
      <c r="M5141" s="290" t="s">
        <v>14</v>
      </c>
      <c r="N5141" s="289" t="s">
        <v>309</v>
      </c>
      <c r="O5141" s="289" t="s">
        <v>1606</v>
      </c>
      <c r="P5141" s="289" t="s">
        <v>6477</v>
      </c>
      <c r="Q5141" s="299">
        <v>44742</v>
      </c>
      <c r="R5141" s="299">
        <v>44896</v>
      </c>
      <c r="S5141" t="s">
        <v>8452</v>
      </c>
      <c r="T5141" s="289"/>
      <c r="U5141" s="289"/>
      <c r="V5141" s="289"/>
      <c r="W5141" s="289"/>
      <c r="X5141" s="290"/>
      <c r="Y5141" s="290" t="s">
        <v>8641</v>
      </c>
      <c r="Z5141" s="290" t="s">
        <v>8642</v>
      </c>
      <c r="AA5141" s="290" t="s">
        <v>8643</v>
      </c>
      <c r="AB5141" s="273" t="str">
        <f>_xlfn.IFNA(IF(Table[[#This Row],[Programme Partner]]&lt;&gt;Table[[#This Row],[Implementing Partner]],CONCATENATE(Table[[#This Row],[Programme Partner]],"-",Table[[#This Row],[Implementing Partner]]),Table[[#This Row],[Programme Partner]]),"")</f>
        <v>UNHCR-BRAC</v>
      </c>
    </row>
    <row r="5142" spans="1:28" ht="16.5" customHeight="1">
      <c r="A5142" s="183">
        <v>5592</v>
      </c>
      <c r="B5142" s="264" t="s">
        <v>5273</v>
      </c>
      <c r="C5142" s="265" t="s">
        <v>5033</v>
      </c>
      <c r="D5142" s="266" t="s">
        <v>5273</v>
      </c>
      <c r="E5142" s="264" t="s">
        <v>27</v>
      </c>
      <c r="F5142" s="264" t="s">
        <v>8013</v>
      </c>
      <c r="G5142" s="281" t="s">
        <v>8313</v>
      </c>
      <c r="H5142" s="264" t="str">
        <f>IFERROR(VLOOKUP(Table[[#This Row],[Activity Details of Assistance]],WHAT!E:F,2,FALSE),"")</f>
        <v># of HP sessions at community level</v>
      </c>
      <c r="I5142" s="264"/>
      <c r="J5142" s="291">
        <v>1030</v>
      </c>
      <c r="K5142" s="291" t="s">
        <v>8280</v>
      </c>
      <c r="L5142" s="291" t="s">
        <v>13</v>
      </c>
      <c r="M5142" s="292" t="s">
        <v>14</v>
      </c>
      <c r="N5142" s="291" t="s">
        <v>309</v>
      </c>
      <c r="O5142" s="291" t="s">
        <v>1606</v>
      </c>
      <c r="P5142" s="291" t="s">
        <v>6477</v>
      </c>
      <c r="Q5142" s="300">
        <v>44742</v>
      </c>
      <c r="R5142" s="300">
        <v>44896</v>
      </c>
      <c r="S5142" t="s">
        <v>8452</v>
      </c>
      <c r="T5142" s="291"/>
      <c r="U5142" s="291"/>
      <c r="V5142" s="291"/>
      <c r="W5142" s="291"/>
      <c r="X5142" s="292"/>
      <c r="Y5142" s="292" t="s">
        <v>8641</v>
      </c>
      <c r="Z5142" s="292" t="s">
        <v>8642</v>
      </c>
      <c r="AA5142" s="292" t="s">
        <v>8643</v>
      </c>
      <c r="AB5142" s="273" t="str">
        <f>_xlfn.IFNA(IF(Table[[#This Row],[Programme Partner]]&lt;&gt;Table[[#This Row],[Implementing Partner]],CONCATENATE(Table[[#This Row],[Programme Partner]],"-",Table[[#This Row],[Implementing Partner]]),Table[[#This Row],[Programme Partner]]),"")</f>
        <v>UNHCR-BRAC</v>
      </c>
    </row>
    <row r="5143" spans="1:28" ht="16.5" customHeight="1">
      <c r="A5143" s="183">
        <v>5593</v>
      </c>
      <c r="B5143" s="264" t="s">
        <v>5273</v>
      </c>
      <c r="C5143" s="265" t="s">
        <v>5033</v>
      </c>
      <c r="D5143" s="266" t="s">
        <v>5273</v>
      </c>
      <c r="E5143" s="264" t="s">
        <v>27</v>
      </c>
      <c r="F5143" s="264" t="s">
        <v>8013</v>
      </c>
      <c r="G5143" s="281" t="s">
        <v>8314</v>
      </c>
      <c r="H5143" s="264" t="str">
        <f>IFERROR(VLOOKUP(Table[[#This Row],[Activity Details of Assistance]],WHAT!E:F,2,FALSE),"")</f>
        <v># of HP sessions at HH level</v>
      </c>
      <c r="I5143" s="264"/>
      <c r="J5143" s="289">
        <v>3375</v>
      </c>
      <c r="K5143" s="289" t="s">
        <v>8280</v>
      </c>
      <c r="L5143" s="289" t="s">
        <v>13</v>
      </c>
      <c r="M5143" s="290" t="s">
        <v>14</v>
      </c>
      <c r="N5143" s="289" t="s">
        <v>309</v>
      </c>
      <c r="O5143" s="289" t="s">
        <v>1606</v>
      </c>
      <c r="P5143" s="289" t="s">
        <v>6477</v>
      </c>
      <c r="Q5143" s="299">
        <v>44742</v>
      </c>
      <c r="R5143" s="299">
        <v>44896</v>
      </c>
      <c r="S5143" t="s">
        <v>8452</v>
      </c>
      <c r="T5143" s="289"/>
      <c r="U5143" s="289"/>
      <c r="V5143" s="289"/>
      <c r="W5143" s="289"/>
      <c r="X5143" s="290"/>
      <c r="Y5143" s="290" t="s">
        <v>8641</v>
      </c>
      <c r="Z5143" s="290" t="s">
        <v>8642</v>
      </c>
      <c r="AA5143" s="290" t="s">
        <v>8643</v>
      </c>
      <c r="AB5143" s="273" t="str">
        <f>_xlfn.IFNA(IF(Table[[#This Row],[Programme Partner]]&lt;&gt;Table[[#This Row],[Implementing Partner]],CONCATENATE(Table[[#This Row],[Programme Partner]],"-",Table[[#This Row],[Implementing Partner]]),Table[[#This Row],[Programme Partner]]),"")</f>
        <v>UNHCR-BRAC</v>
      </c>
    </row>
    <row r="5144" spans="1:28" ht="16.5" customHeight="1">
      <c r="A5144" s="183">
        <v>5594</v>
      </c>
      <c r="B5144" s="264" t="s">
        <v>5273</v>
      </c>
      <c r="C5144" s="265" t="s">
        <v>5033</v>
      </c>
      <c r="D5144" s="266" t="s">
        <v>5273</v>
      </c>
      <c r="E5144" s="264" t="s">
        <v>27</v>
      </c>
      <c r="F5144" s="264" t="s">
        <v>8014</v>
      </c>
      <c r="G5144" s="281" t="s">
        <v>8243</v>
      </c>
      <c r="H5144" s="264" t="str">
        <f>IFERROR(VLOOKUP(Table[[#This Row],[Activity Details of Assistance]],WHAT!E:F,2,FALSE),"")</f>
        <v># of pit</v>
      </c>
      <c r="I5144" s="264"/>
      <c r="J5144" s="291">
        <v>1</v>
      </c>
      <c r="K5144" s="291" t="s">
        <v>8280</v>
      </c>
      <c r="L5144" s="291" t="s">
        <v>13</v>
      </c>
      <c r="M5144" s="292" t="s">
        <v>14</v>
      </c>
      <c r="N5144" s="291" t="s">
        <v>309</v>
      </c>
      <c r="O5144" s="291" t="s">
        <v>1606</v>
      </c>
      <c r="P5144" s="291" t="s">
        <v>6477</v>
      </c>
      <c r="Q5144" s="300">
        <v>44742</v>
      </c>
      <c r="R5144" s="300">
        <v>44896</v>
      </c>
      <c r="S5144" t="s">
        <v>8452</v>
      </c>
      <c r="T5144" s="291"/>
      <c r="U5144" s="291"/>
      <c r="V5144" s="291"/>
      <c r="W5144" s="291"/>
      <c r="X5144" s="292"/>
      <c r="Y5144" s="292" t="s">
        <v>8641</v>
      </c>
      <c r="Z5144" s="292" t="s">
        <v>8642</v>
      </c>
      <c r="AA5144" s="292" t="s">
        <v>8643</v>
      </c>
      <c r="AB5144" s="273" t="str">
        <f>_xlfn.IFNA(IF(Table[[#This Row],[Programme Partner]]&lt;&gt;Table[[#This Row],[Implementing Partner]],CONCATENATE(Table[[#This Row],[Programme Partner]],"-",Table[[#This Row],[Implementing Partner]]),Table[[#This Row],[Programme Partner]]),"")</f>
        <v>UNHCR-BRAC</v>
      </c>
    </row>
    <row r="5145" spans="1:28" ht="16.5" customHeight="1">
      <c r="A5145" s="183">
        <v>5595</v>
      </c>
      <c r="B5145" s="264" t="s">
        <v>5273</v>
      </c>
      <c r="C5145" s="265" t="s">
        <v>5033</v>
      </c>
      <c r="D5145" s="266" t="s">
        <v>5273</v>
      </c>
      <c r="E5145" s="264" t="s">
        <v>27</v>
      </c>
      <c r="F5145" s="264" t="s">
        <v>8014</v>
      </c>
      <c r="G5145" s="281" t="s">
        <v>8361</v>
      </c>
      <c r="H5145" s="264" t="str">
        <f>IFERROR(VLOOKUP(Table[[#This Row],[Activity Details of Assistance]],WHAT!E:F,2,FALSE),"")</f>
        <v># of plant</v>
      </c>
      <c r="I5145" s="264"/>
      <c r="J5145" s="289">
        <v>1</v>
      </c>
      <c r="K5145" s="289" t="s">
        <v>8280</v>
      </c>
      <c r="L5145" s="289" t="s">
        <v>13</v>
      </c>
      <c r="M5145" s="290" t="s">
        <v>14</v>
      </c>
      <c r="N5145" s="289" t="s">
        <v>309</v>
      </c>
      <c r="O5145" s="289" t="s">
        <v>1606</v>
      </c>
      <c r="P5145" s="289" t="s">
        <v>6477</v>
      </c>
      <c r="Q5145" s="299">
        <v>44742</v>
      </c>
      <c r="R5145" s="299">
        <v>44896</v>
      </c>
      <c r="S5145" t="s">
        <v>8452</v>
      </c>
      <c r="T5145" s="289"/>
      <c r="U5145" s="289"/>
      <c r="V5145" s="289"/>
      <c r="W5145" s="289"/>
      <c r="X5145" s="290"/>
      <c r="Y5145" s="290" t="s">
        <v>8641</v>
      </c>
      <c r="Z5145" s="290" t="s">
        <v>8642</v>
      </c>
      <c r="AA5145" s="290" t="s">
        <v>8643</v>
      </c>
      <c r="AB5145" s="273" t="str">
        <f>_xlfn.IFNA(IF(Table[[#This Row],[Programme Partner]]&lt;&gt;Table[[#This Row],[Implementing Partner]],CONCATENATE(Table[[#This Row],[Programme Partner]],"-",Table[[#This Row],[Implementing Partner]]),Table[[#This Row],[Programme Partner]]),"")</f>
        <v>UNHCR-BRAC</v>
      </c>
    </row>
    <row r="5146" spans="1:28" ht="16.5" customHeight="1">
      <c r="A5146" s="183">
        <v>5596</v>
      </c>
      <c r="B5146" s="264" t="s">
        <v>5273</v>
      </c>
      <c r="C5146" s="265" t="s">
        <v>5033</v>
      </c>
      <c r="D5146" s="266" t="s">
        <v>5273</v>
      </c>
      <c r="E5146" s="264" t="s">
        <v>27</v>
      </c>
      <c r="F5146" s="264" t="s">
        <v>8011</v>
      </c>
      <c r="G5146" s="281" t="s">
        <v>8584</v>
      </c>
      <c r="H5146" s="264" t="str">
        <f>IFERROR(VLOOKUP(Table[[#This Row],[Activity Details of Assistance]],WHAT!E:F,2,FALSE),"")</f>
        <v># of tube well</v>
      </c>
      <c r="I5146" s="264"/>
      <c r="J5146" s="291">
        <v>57</v>
      </c>
      <c r="K5146" s="291" t="s">
        <v>8280</v>
      </c>
      <c r="L5146" s="291" t="s">
        <v>13</v>
      </c>
      <c r="M5146" s="292" t="s">
        <v>14</v>
      </c>
      <c r="N5146" s="291" t="s">
        <v>309</v>
      </c>
      <c r="O5146" s="291" t="s">
        <v>1606</v>
      </c>
      <c r="P5146" s="291" t="s">
        <v>6478</v>
      </c>
      <c r="Q5146" s="300">
        <v>44742</v>
      </c>
      <c r="R5146" s="300">
        <v>44896</v>
      </c>
      <c r="S5146" t="s">
        <v>8452</v>
      </c>
      <c r="T5146" s="291"/>
      <c r="U5146" s="291"/>
      <c r="V5146" s="291"/>
      <c r="W5146" s="291"/>
      <c r="X5146" s="292"/>
      <c r="Y5146" s="292" t="s">
        <v>8641</v>
      </c>
      <c r="Z5146" s="292" t="s">
        <v>8642</v>
      </c>
      <c r="AA5146" s="292" t="s">
        <v>8643</v>
      </c>
      <c r="AB5146" s="273" t="str">
        <f>_xlfn.IFNA(IF(Table[[#This Row],[Programme Partner]]&lt;&gt;Table[[#This Row],[Implementing Partner]],CONCATENATE(Table[[#This Row],[Programme Partner]],"-",Table[[#This Row],[Implementing Partner]]),Table[[#This Row],[Programme Partner]]),"")</f>
        <v>UNHCR-BRAC</v>
      </c>
    </row>
    <row r="5147" spans="1:28" ht="16.5" customHeight="1">
      <c r="A5147" s="183">
        <v>5597</v>
      </c>
      <c r="B5147" s="264" t="s">
        <v>5273</v>
      </c>
      <c r="C5147" s="265" t="s">
        <v>5033</v>
      </c>
      <c r="D5147" s="266" t="s">
        <v>5273</v>
      </c>
      <c r="E5147" s="264" t="s">
        <v>27</v>
      </c>
      <c r="F5147" s="264" t="s">
        <v>8011</v>
      </c>
      <c r="G5147" s="281" t="s">
        <v>8355</v>
      </c>
      <c r="H5147" s="264" t="str">
        <f>IFERROR(VLOOKUP(Table[[#This Row],[Activity Details of Assistance]],WHAT!E:F,2,FALSE),"")</f>
        <v># of water network</v>
      </c>
      <c r="I5147" s="264"/>
      <c r="J5147" s="289">
        <v>4</v>
      </c>
      <c r="K5147" s="289" t="s">
        <v>8280</v>
      </c>
      <c r="L5147" s="289" t="s">
        <v>13</v>
      </c>
      <c r="M5147" s="290" t="s">
        <v>14</v>
      </c>
      <c r="N5147" s="289" t="s">
        <v>309</v>
      </c>
      <c r="O5147" s="289" t="s">
        <v>1606</v>
      </c>
      <c r="P5147" s="289" t="s">
        <v>6478</v>
      </c>
      <c r="Q5147" s="299">
        <v>44742</v>
      </c>
      <c r="R5147" s="299">
        <v>44896</v>
      </c>
      <c r="S5147" t="s">
        <v>8452</v>
      </c>
      <c r="T5147" s="289"/>
      <c r="U5147" s="289"/>
      <c r="V5147" s="289"/>
      <c r="W5147" s="289"/>
      <c r="X5147" s="290"/>
      <c r="Y5147" s="290" t="s">
        <v>8641</v>
      </c>
      <c r="Z5147" s="290" t="s">
        <v>8642</v>
      </c>
      <c r="AA5147" s="290" t="s">
        <v>8643</v>
      </c>
      <c r="AB5147" s="273" t="str">
        <f>_xlfn.IFNA(IF(Table[[#This Row],[Programme Partner]]&lt;&gt;Table[[#This Row],[Implementing Partner]],CONCATENATE(Table[[#This Row],[Programme Partner]],"-",Table[[#This Row],[Implementing Partner]]),Table[[#This Row],[Programme Partner]]),"")</f>
        <v>UNHCR-BRAC</v>
      </c>
    </row>
    <row r="5148" spans="1:28" ht="16.5" customHeight="1">
      <c r="A5148" s="183">
        <v>5598</v>
      </c>
      <c r="B5148" s="264" t="s">
        <v>5273</v>
      </c>
      <c r="C5148" s="265" t="s">
        <v>5033</v>
      </c>
      <c r="D5148" s="266" t="s">
        <v>5273</v>
      </c>
      <c r="E5148" s="264" t="s">
        <v>27</v>
      </c>
      <c r="F5148" s="264" t="s">
        <v>8012</v>
      </c>
      <c r="G5148" s="281" t="s">
        <v>8370</v>
      </c>
      <c r="H5148" s="264" t="str">
        <f>IFERROR(VLOOKUP(Table[[#This Row],[Activity Details of Assistance]],WHAT!E:F,2,FALSE),"")</f>
        <v xml:space="preserve"># of door </v>
      </c>
      <c r="I5148" s="264"/>
      <c r="J5148" s="291">
        <v>25</v>
      </c>
      <c r="K5148" s="291" t="s">
        <v>8280</v>
      </c>
      <c r="L5148" s="291" t="s">
        <v>13</v>
      </c>
      <c r="M5148" s="292" t="s">
        <v>14</v>
      </c>
      <c r="N5148" s="291" t="s">
        <v>309</v>
      </c>
      <c r="O5148" s="291" t="s">
        <v>1606</v>
      </c>
      <c r="P5148" s="291" t="s">
        <v>6478</v>
      </c>
      <c r="Q5148" s="300">
        <v>44742</v>
      </c>
      <c r="R5148" s="300">
        <v>44896</v>
      </c>
      <c r="S5148" t="s">
        <v>8452</v>
      </c>
      <c r="T5148" s="291"/>
      <c r="U5148" s="291"/>
      <c r="V5148" s="291"/>
      <c r="W5148" s="291"/>
      <c r="X5148" s="292"/>
      <c r="Y5148" s="292" t="s">
        <v>8641</v>
      </c>
      <c r="Z5148" s="292" t="s">
        <v>8642</v>
      </c>
      <c r="AA5148" s="292" t="s">
        <v>8643</v>
      </c>
      <c r="AB5148" s="273" t="str">
        <f>_xlfn.IFNA(IF(Table[[#This Row],[Programme Partner]]&lt;&gt;Table[[#This Row],[Implementing Partner]],CONCATENATE(Table[[#This Row],[Programme Partner]],"-",Table[[#This Row],[Implementing Partner]]),Table[[#This Row],[Programme Partner]]),"")</f>
        <v>UNHCR-BRAC</v>
      </c>
    </row>
    <row r="5149" spans="1:28" ht="16.5" customHeight="1">
      <c r="A5149" s="183">
        <v>5599</v>
      </c>
      <c r="B5149" s="264" t="s">
        <v>5273</v>
      </c>
      <c r="C5149" s="265" t="s">
        <v>5033</v>
      </c>
      <c r="D5149" s="266" t="s">
        <v>5273</v>
      </c>
      <c r="E5149" s="264" t="s">
        <v>27</v>
      </c>
      <c r="F5149" s="264" t="s">
        <v>8011</v>
      </c>
      <c r="G5149" s="281" t="s">
        <v>8584</v>
      </c>
      <c r="H5149" s="264" t="str">
        <f>IFERROR(VLOOKUP(Table[[#This Row],[Activity Details of Assistance]],WHAT!E:F,2,FALSE),"")</f>
        <v># of tube well</v>
      </c>
      <c r="I5149" s="264"/>
      <c r="J5149" s="289">
        <v>37</v>
      </c>
      <c r="K5149" s="289" t="s">
        <v>8280</v>
      </c>
      <c r="L5149" s="289" t="s">
        <v>13</v>
      </c>
      <c r="M5149" s="290" t="s">
        <v>14</v>
      </c>
      <c r="N5149" s="289" t="s">
        <v>309</v>
      </c>
      <c r="O5149" s="289" t="s">
        <v>1606</v>
      </c>
      <c r="P5149" s="289" t="s">
        <v>6478</v>
      </c>
      <c r="Q5149" s="299">
        <v>44742</v>
      </c>
      <c r="R5149" s="299">
        <v>44896</v>
      </c>
      <c r="S5149" t="s">
        <v>8452</v>
      </c>
      <c r="T5149" s="289"/>
      <c r="U5149" s="289"/>
      <c r="V5149" s="289"/>
      <c r="W5149" s="289"/>
      <c r="X5149" s="290"/>
      <c r="Y5149" s="290" t="s">
        <v>8641</v>
      </c>
      <c r="Z5149" s="290" t="s">
        <v>8642</v>
      </c>
      <c r="AA5149" s="290" t="s">
        <v>8643</v>
      </c>
      <c r="AB5149" s="273" t="str">
        <f>_xlfn.IFNA(IF(Table[[#This Row],[Programme Partner]]&lt;&gt;Table[[#This Row],[Implementing Partner]],CONCATENATE(Table[[#This Row],[Programme Partner]],"-",Table[[#This Row],[Implementing Partner]]),Table[[#This Row],[Programme Partner]]),"")</f>
        <v>UNHCR-BRAC</v>
      </c>
    </row>
    <row r="5150" spans="1:28" ht="16.5" customHeight="1">
      <c r="A5150" s="183">
        <v>5600</v>
      </c>
      <c r="B5150" s="264" t="s">
        <v>5273</v>
      </c>
      <c r="C5150" s="265" t="s">
        <v>5033</v>
      </c>
      <c r="D5150" s="266" t="s">
        <v>5273</v>
      </c>
      <c r="E5150" s="264" t="s">
        <v>27</v>
      </c>
      <c r="F5150" s="264" t="s">
        <v>8012</v>
      </c>
      <c r="G5150" s="281" t="s">
        <v>8359</v>
      </c>
      <c r="H5150" s="264" t="str">
        <f>IFERROR(VLOOKUP(Table[[#This Row],[Activity Details of Assistance]],WHAT!E:F,2,FALSE),"")</f>
        <v># of FSM Site</v>
      </c>
      <c r="I5150" s="264"/>
      <c r="J5150" s="291">
        <v>1</v>
      </c>
      <c r="K5150" s="291" t="s">
        <v>8280</v>
      </c>
      <c r="L5150" s="291" t="s">
        <v>13</v>
      </c>
      <c r="M5150" s="292" t="s">
        <v>14</v>
      </c>
      <c r="N5150" s="291" t="s">
        <v>309</v>
      </c>
      <c r="O5150" s="291" t="s">
        <v>1606</v>
      </c>
      <c r="P5150" s="291" t="s">
        <v>6478</v>
      </c>
      <c r="Q5150" s="300">
        <v>44742</v>
      </c>
      <c r="R5150" s="300">
        <v>44896</v>
      </c>
      <c r="S5150" t="s">
        <v>8452</v>
      </c>
      <c r="T5150" s="291"/>
      <c r="U5150" s="291"/>
      <c r="V5150" s="291"/>
      <c r="W5150" s="291"/>
      <c r="X5150" s="292"/>
      <c r="Y5150" s="292" t="s">
        <v>8641</v>
      </c>
      <c r="Z5150" s="292" t="s">
        <v>8642</v>
      </c>
      <c r="AA5150" s="292" t="s">
        <v>8643</v>
      </c>
      <c r="AB5150" s="273" t="str">
        <f>_xlfn.IFNA(IF(Table[[#This Row],[Programme Partner]]&lt;&gt;Table[[#This Row],[Implementing Partner]],CONCATENATE(Table[[#This Row],[Programme Partner]],"-",Table[[#This Row],[Implementing Partner]]),Table[[#This Row],[Programme Partner]]),"")</f>
        <v>UNHCR-BRAC</v>
      </c>
    </row>
    <row r="5151" spans="1:28" ht="16.5" customHeight="1">
      <c r="A5151" s="183">
        <v>5601</v>
      </c>
      <c r="B5151" s="264" t="s">
        <v>5273</v>
      </c>
      <c r="C5151" s="265" t="s">
        <v>5033</v>
      </c>
      <c r="D5151" s="266" t="s">
        <v>5273</v>
      </c>
      <c r="E5151" s="264" t="s">
        <v>27</v>
      </c>
      <c r="F5151" s="264" t="s">
        <v>8012</v>
      </c>
      <c r="G5151" s="281" t="s">
        <v>8372</v>
      </c>
      <c r="H5151" s="264" t="str">
        <f>IFERROR(VLOOKUP(Table[[#This Row],[Activity Details of Assistance]],WHAT!E:F,2,FALSE),"")</f>
        <v># of door</v>
      </c>
      <c r="I5151" s="264"/>
      <c r="J5151" s="289">
        <v>8</v>
      </c>
      <c r="K5151" s="289" t="s">
        <v>8280</v>
      </c>
      <c r="L5151" s="289" t="s">
        <v>13</v>
      </c>
      <c r="M5151" s="290" t="s">
        <v>14</v>
      </c>
      <c r="N5151" s="289" t="s">
        <v>309</v>
      </c>
      <c r="O5151" s="289" t="s">
        <v>1606</v>
      </c>
      <c r="P5151" s="289" t="s">
        <v>6478</v>
      </c>
      <c r="Q5151" s="299">
        <v>44742</v>
      </c>
      <c r="R5151" s="299">
        <v>44896</v>
      </c>
      <c r="S5151" t="s">
        <v>8452</v>
      </c>
      <c r="T5151" s="289"/>
      <c r="U5151" s="289"/>
      <c r="V5151" s="289"/>
      <c r="W5151" s="289"/>
      <c r="X5151" s="290"/>
      <c r="Y5151" s="290" t="s">
        <v>8641</v>
      </c>
      <c r="Z5151" s="290" t="s">
        <v>8642</v>
      </c>
      <c r="AA5151" s="290" t="s">
        <v>8643</v>
      </c>
      <c r="AB5151" s="273" t="str">
        <f>_xlfn.IFNA(IF(Table[[#This Row],[Programme Partner]]&lt;&gt;Table[[#This Row],[Implementing Partner]],CONCATENATE(Table[[#This Row],[Programme Partner]],"-",Table[[#This Row],[Implementing Partner]]),Table[[#This Row],[Programme Partner]]),"")</f>
        <v>UNHCR-BRAC</v>
      </c>
    </row>
    <row r="5152" spans="1:28" ht="16.5" customHeight="1">
      <c r="A5152" s="183">
        <v>5602</v>
      </c>
      <c r="B5152" s="264" t="s">
        <v>5273</v>
      </c>
      <c r="C5152" s="265" t="s">
        <v>5033</v>
      </c>
      <c r="D5152" s="266" t="s">
        <v>5273</v>
      </c>
      <c r="E5152" s="264" t="s">
        <v>27</v>
      </c>
      <c r="F5152" s="264" t="s">
        <v>8012</v>
      </c>
      <c r="G5152" s="281" t="s">
        <v>8354</v>
      </c>
      <c r="H5152" s="264" t="str">
        <f>IFERROR(VLOOKUP(Table[[#This Row],[Activity Details of Assistance]],WHAT!E:F,2,FALSE),"")</f>
        <v># of door</v>
      </c>
      <c r="I5152" s="264"/>
      <c r="J5152" s="291">
        <v>8</v>
      </c>
      <c r="K5152" s="291" t="s">
        <v>8280</v>
      </c>
      <c r="L5152" s="291" t="s">
        <v>13</v>
      </c>
      <c r="M5152" s="292" t="s">
        <v>14</v>
      </c>
      <c r="N5152" s="291" t="s">
        <v>309</v>
      </c>
      <c r="O5152" s="291" t="s">
        <v>1606</v>
      </c>
      <c r="P5152" s="291" t="s">
        <v>6478</v>
      </c>
      <c r="Q5152" s="300">
        <v>44742</v>
      </c>
      <c r="R5152" s="300">
        <v>44896</v>
      </c>
      <c r="S5152" t="s">
        <v>8452</v>
      </c>
      <c r="T5152" s="291"/>
      <c r="U5152" s="291"/>
      <c r="V5152" s="291"/>
      <c r="W5152" s="291"/>
      <c r="X5152" s="292"/>
      <c r="Y5152" s="292" t="s">
        <v>8641</v>
      </c>
      <c r="Z5152" s="292" t="s">
        <v>8642</v>
      </c>
      <c r="AA5152" s="292" t="s">
        <v>8643</v>
      </c>
      <c r="AB5152" s="273" t="str">
        <f>_xlfn.IFNA(IF(Table[[#This Row],[Programme Partner]]&lt;&gt;Table[[#This Row],[Implementing Partner]],CONCATENATE(Table[[#This Row],[Programme Partner]],"-",Table[[#This Row],[Implementing Partner]]),Table[[#This Row],[Programme Partner]]),"")</f>
        <v>UNHCR-BRAC</v>
      </c>
    </row>
    <row r="5153" spans="1:28" ht="16.5" customHeight="1">
      <c r="A5153" s="183">
        <v>5603</v>
      </c>
      <c r="B5153" s="264" t="s">
        <v>5273</v>
      </c>
      <c r="C5153" s="265" t="s">
        <v>5033</v>
      </c>
      <c r="D5153" s="266" t="s">
        <v>5273</v>
      </c>
      <c r="E5153" s="264" t="s">
        <v>27</v>
      </c>
      <c r="F5153" s="264" t="s">
        <v>8012</v>
      </c>
      <c r="G5153" s="281" t="s">
        <v>8586</v>
      </c>
      <c r="H5153" s="264" t="str">
        <f>IFERROR(VLOOKUP(Table[[#This Row],[Activity Details of Assistance]],WHAT!E:F,2,FALSE),"")</f>
        <v># of door</v>
      </c>
      <c r="I5153" s="264"/>
      <c r="J5153" s="289">
        <v>103</v>
      </c>
      <c r="K5153" s="289" t="s">
        <v>8280</v>
      </c>
      <c r="L5153" s="289" t="s">
        <v>13</v>
      </c>
      <c r="M5153" s="290" t="s">
        <v>14</v>
      </c>
      <c r="N5153" s="289" t="s">
        <v>309</v>
      </c>
      <c r="O5153" s="289" t="s">
        <v>1606</v>
      </c>
      <c r="P5153" s="289" t="s">
        <v>6478</v>
      </c>
      <c r="Q5153" s="299">
        <v>44742</v>
      </c>
      <c r="R5153" s="299">
        <v>44896</v>
      </c>
      <c r="S5153" t="s">
        <v>8452</v>
      </c>
      <c r="T5153" s="289"/>
      <c r="U5153" s="289"/>
      <c r="V5153" s="289"/>
      <c r="W5153" s="289"/>
      <c r="X5153" s="290"/>
      <c r="Y5153" s="290" t="s">
        <v>8641</v>
      </c>
      <c r="Z5153" s="290" t="s">
        <v>8642</v>
      </c>
      <c r="AA5153" s="290" t="s">
        <v>8643</v>
      </c>
      <c r="AB5153" s="273" t="str">
        <f>_xlfn.IFNA(IF(Table[[#This Row],[Programme Partner]]&lt;&gt;Table[[#This Row],[Implementing Partner]],CONCATENATE(Table[[#This Row],[Programme Partner]],"-",Table[[#This Row],[Implementing Partner]]),Table[[#This Row],[Programme Partner]]),"")</f>
        <v>UNHCR-BRAC</v>
      </c>
    </row>
    <row r="5154" spans="1:28" ht="16.5" customHeight="1">
      <c r="A5154" s="183">
        <v>5604</v>
      </c>
      <c r="B5154" s="264" t="s">
        <v>5273</v>
      </c>
      <c r="C5154" s="265" t="s">
        <v>5033</v>
      </c>
      <c r="D5154" s="266" t="s">
        <v>5273</v>
      </c>
      <c r="E5154" s="264" t="s">
        <v>27</v>
      </c>
      <c r="F5154" s="264" t="s">
        <v>8012</v>
      </c>
      <c r="G5154" s="281" t="s">
        <v>8357</v>
      </c>
      <c r="H5154" s="264" t="str">
        <f>IFERROR(VLOOKUP(Table[[#This Row],[Activity Details of Assistance]],WHAT!E:F,2,FALSE),"")</f>
        <v># of door</v>
      </c>
      <c r="I5154" s="264"/>
      <c r="J5154" s="291">
        <v>288</v>
      </c>
      <c r="K5154" s="291" t="s">
        <v>8280</v>
      </c>
      <c r="L5154" s="291" t="s">
        <v>13</v>
      </c>
      <c r="M5154" s="292" t="s">
        <v>14</v>
      </c>
      <c r="N5154" s="291" t="s">
        <v>309</v>
      </c>
      <c r="O5154" s="291" t="s">
        <v>1606</v>
      </c>
      <c r="P5154" s="291" t="s">
        <v>6478</v>
      </c>
      <c r="Q5154" s="300">
        <v>44742</v>
      </c>
      <c r="R5154" s="300">
        <v>44896</v>
      </c>
      <c r="S5154" t="s">
        <v>8452</v>
      </c>
      <c r="T5154" s="291"/>
      <c r="U5154" s="291"/>
      <c r="V5154" s="291"/>
      <c r="W5154" s="291"/>
      <c r="X5154" s="292"/>
      <c r="Y5154" s="292" t="s">
        <v>8641</v>
      </c>
      <c r="Z5154" s="292" t="s">
        <v>8642</v>
      </c>
      <c r="AA5154" s="292" t="s">
        <v>8643</v>
      </c>
      <c r="AB5154" s="273" t="str">
        <f>_xlfn.IFNA(IF(Table[[#This Row],[Programme Partner]]&lt;&gt;Table[[#This Row],[Implementing Partner]],CONCATENATE(Table[[#This Row],[Programme Partner]],"-",Table[[#This Row],[Implementing Partner]]),Table[[#This Row],[Programme Partner]]),"")</f>
        <v>UNHCR-BRAC</v>
      </c>
    </row>
    <row r="5155" spans="1:28" ht="16.5" customHeight="1">
      <c r="A5155" s="183">
        <v>5605</v>
      </c>
      <c r="B5155" s="264" t="s">
        <v>5273</v>
      </c>
      <c r="C5155" s="265" t="s">
        <v>5033</v>
      </c>
      <c r="D5155" s="266" t="s">
        <v>5273</v>
      </c>
      <c r="E5155" s="264" t="s">
        <v>27</v>
      </c>
      <c r="F5155" s="264" t="s">
        <v>8013</v>
      </c>
      <c r="G5155" s="281" t="s">
        <v>8313</v>
      </c>
      <c r="H5155" s="264" t="str">
        <f>IFERROR(VLOOKUP(Table[[#This Row],[Activity Details of Assistance]],WHAT!E:F,2,FALSE),"")</f>
        <v># of HP sessions at community level</v>
      </c>
      <c r="I5155" s="264"/>
      <c r="J5155" s="289">
        <v>1222</v>
      </c>
      <c r="K5155" s="289" t="s">
        <v>8280</v>
      </c>
      <c r="L5155" s="289" t="s">
        <v>13</v>
      </c>
      <c r="M5155" s="290" t="s">
        <v>14</v>
      </c>
      <c r="N5155" s="289" t="s">
        <v>309</v>
      </c>
      <c r="O5155" s="289" t="s">
        <v>1606</v>
      </c>
      <c r="P5155" s="289" t="s">
        <v>6478</v>
      </c>
      <c r="Q5155" s="299">
        <v>44742</v>
      </c>
      <c r="R5155" s="299">
        <v>44896</v>
      </c>
      <c r="S5155" t="s">
        <v>8452</v>
      </c>
      <c r="T5155" s="289"/>
      <c r="U5155" s="289"/>
      <c r="V5155" s="289"/>
      <c r="W5155" s="289"/>
      <c r="X5155" s="290"/>
      <c r="Y5155" s="290" t="s">
        <v>8641</v>
      </c>
      <c r="Z5155" s="290" t="s">
        <v>8642</v>
      </c>
      <c r="AA5155" s="290" t="s">
        <v>8643</v>
      </c>
      <c r="AB5155" s="273" t="str">
        <f>_xlfn.IFNA(IF(Table[[#This Row],[Programme Partner]]&lt;&gt;Table[[#This Row],[Implementing Partner]],CONCATENATE(Table[[#This Row],[Programme Partner]],"-",Table[[#This Row],[Implementing Partner]]),Table[[#This Row],[Programme Partner]]),"")</f>
        <v>UNHCR-BRAC</v>
      </c>
    </row>
    <row r="5156" spans="1:28" ht="16.5" customHeight="1">
      <c r="A5156" s="183">
        <v>5606</v>
      </c>
      <c r="B5156" s="264" t="s">
        <v>5273</v>
      </c>
      <c r="C5156" s="265" t="s">
        <v>5033</v>
      </c>
      <c r="D5156" s="266" t="s">
        <v>5273</v>
      </c>
      <c r="E5156" s="264" t="s">
        <v>27</v>
      </c>
      <c r="F5156" s="264" t="s">
        <v>8013</v>
      </c>
      <c r="G5156" s="281" t="s">
        <v>8314</v>
      </c>
      <c r="H5156" s="264" t="str">
        <f>IFERROR(VLOOKUP(Table[[#This Row],[Activity Details of Assistance]],WHAT!E:F,2,FALSE),"")</f>
        <v># of HP sessions at HH level</v>
      </c>
      <c r="I5156" s="264"/>
      <c r="J5156" s="291">
        <v>3965</v>
      </c>
      <c r="K5156" s="291" t="s">
        <v>8280</v>
      </c>
      <c r="L5156" s="291" t="s">
        <v>13</v>
      </c>
      <c r="M5156" s="292" t="s">
        <v>14</v>
      </c>
      <c r="N5156" s="291" t="s">
        <v>309</v>
      </c>
      <c r="O5156" s="291" t="s">
        <v>1606</v>
      </c>
      <c r="P5156" s="291" t="s">
        <v>6478</v>
      </c>
      <c r="Q5156" s="300">
        <v>44742</v>
      </c>
      <c r="R5156" s="300">
        <v>44896</v>
      </c>
      <c r="S5156" t="s">
        <v>8452</v>
      </c>
      <c r="T5156" s="291"/>
      <c r="U5156" s="291"/>
      <c r="V5156" s="291"/>
      <c r="W5156" s="291"/>
      <c r="X5156" s="292"/>
      <c r="Y5156" s="292" t="s">
        <v>8641</v>
      </c>
      <c r="Z5156" s="292" t="s">
        <v>8642</v>
      </c>
      <c r="AA5156" s="292" t="s">
        <v>8643</v>
      </c>
      <c r="AB5156" s="273" t="str">
        <f>_xlfn.IFNA(IF(Table[[#This Row],[Programme Partner]]&lt;&gt;Table[[#This Row],[Implementing Partner]],CONCATENATE(Table[[#This Row],[Programme Partner]],"-",Table[[#This Row],[Implementing Partner]]),Table[[#This Row],[Programme Partner]]),"")</f>
        <v>UNHCR-BRAC</v>
      </c>
    </row>
    <row r="5157" spans="1:28" ht="16.5" customHeight="1">
      <c r="A5157" s="183">
        <v>5607</v>
      </c>
      <c r="B5157" s="264" t="s">
        <v>5273</v>
      </c>
      <c r="C5157" s="265" t="s">
        <v>5033</v>
      </c>
      <c r="D5157" s="266" t="s">
        <v>5273</v>
      </c>
      <c r="E5157" s="264" t="s">
        <v>27</v>
      </c>
      <c r="F5157" s="264" t="s">
        <v>8014</v>
      </c>
      <c r="G5157" s="281" t="s">
        <v>8243</v>
      </c>
      <c r="H5157" s="264" t="str">
        <f>IFERROR(VLOOKUP(Table[[#This Row],[Activity Details of Assistance]],WHAT!E:F,2,FALSE),"")</f>
        <v># of pit</v>
      </c>
      <c r="I5157" s="264"/>
      <c r="J5157" s="289">
        <v>1</v>
      </c>
      <c r="K5157" s="289" t="s">
        <v>8280</v>
      </c>
      <c r="L5157" s="289" t="s">
        <v>13</v>
      </c>
      <c r="M5157" s="290" t="s">
        <v>14</v>
      </c>
      <c r="N5157" s="289" t="s">
        <v>309</v>
      </c>
      <c r="O5157" s="289" t="s">
        <v>1606</v>
      </c>
      <c r="P5157" s="289" t="s">
        <v>6478</v>
      </c>
      <c r="Q5157" s="299">
        <v>44742</v>
      </c>
      <c r="R5157" s="299">
        <v>44896</v>
      </c>
      <c r="S5157" t="s">
        <v>8452</v>
      </c>
      <c r="T5157" s="289"/>
      <c r="U5157" s="289"/>
      <c r="V5157" s="289"/>
      <c r="W5157" s="289"/>
      <c r="X5157" s="290"/>
      <c r="Y5157" s="290" t="s">
        <v>8641</v>
      </c>
      <c r="Z5157" s="290" t="s">
        <v>8642</v>
      </c>
      <c r="AA5157" s="290" t="s">
        <v>8643</v>
      </c>
      <c r="AB5157" s="273" t="str">
        <f>_xlfn.IFNA(IF(Table[[#This Row],[Programme Partner]]&lt;&gt;Table[[#This Row],[Implementing Partner]],CONCATENATE(Table[[#This Row],[Programme Partner]],"-",Table[[#This Row],[Implementing Partner]]),Table[[#This Row],[Programme Partner]]),"")</f>
        <v>UNHCR-BRAC</v>
      </c>
    </row>
    <row r="5158" spans="1:28" ht="16.5" customHeight="1">
      <c r="A5158" s="183">
        <v>5608</v>
      </c>
      <c r="B5158" s="264" t="s">
        <v>5273</v>
      </c>
      <c r="C5158" s="265" t="s">
        <v>5033</v>
      </c>
      <c r="D5158" s="266" t="s">
        <v>5273</v>
      </c>
      <c r="E5158" s="264" t="s">
        <v>27</v>
      </c>
      <c r="F5158" s="264" t="s">
        <v>8014</v>
      </c>
      <c r="G5158" s="281" t="s">
        <v>8445</v>
      </c>
      <c r="H5158" s="264" t="str">
        <f>IFERROR(VLOOKUP(Table[[#This Row],[Activity Details of Assistance]],WHAT!E:F,2,FALSE),"")</f>
        <v># of plant</v>
      </c>
      <c r="I5158" s="264"/>
      <c r="J5158" s="291">
        <v>5</v>
      </c>
      <c r="K5158" s="291" t="s">
        <v>8280</v>
      </c>
      <c r="L5158" s="291" t="s">
        <v>13</v>
      </c>
      <c r="M5158" s="292" t="s">
        <v>14</v>
      </c>
      <c r="N5158" s="291" t="s">
        <v>309</v>
      </c>
      <c r="O5158" s="291" t="s">
        <v>1606</v>
      </c>
      <c r="P5158" s="291" t="s">
        <v>6478</v>
      </c>
      <c r="Q5158" s="300">
        <v>44742</v>
      </c>
      <c r="R5158" s="300">
        <v>44896</v>
      </c>
      <c r="S5158" t="s">
        <v>8452</v>
      </c>
      <c r="T5158" s="291"/>
      <c r="U5158" s="291"/>
      <c r="V5158" s="291"/>
      <c r="W5158" s="291"/>
      <c r="X5158" s="292"/>
      <c r="Y5158" s="292" t="s">
        <v>8641</v>
      </c>
      <c r="Z5158" s="292" t="s">
        <v>8642</v>
      </c>
      <c r="AA5158" s="292" t="s">
        <v>8643</v>
      </c>
      <c r="AB5158" s="273" t="str">
        <f>_xlfn.IFNA(IF(Table[[#This Row],[Programme Partner]]&lt;&gt;Table[[#This Row],[Implementing Partner]],CONCATENATE(Table[[#This Row],[Programme Partner]],"-",Table[[#This Row],[Implementing Partner]]),Table[[#This Row],[Programme Partner]]),"")</f>
        <v>UNHCR-BRAC</v>
      </c>
    </row>
    <row r="5159" spans="1:28" ht="16.5" customHeight="1">
      <c r="A5159" s="183">
        <v>5609</v>
      </c>
      <c r="B5159" s="264" t="s">
        <v>5273</v>
      </c>
      <c r="C5159" s="265" t="s">
        <v>5033</v>
      </c>
      <c r="D5159" s="266" t="s">
        <v>5273</v>
      </c>
      <c r="E5159" s="264" t="s">
        <v>27</v>
      </c>
      <c r="F5159" s="264" t="s">
        <v>8014</v>
      </c>
      <c r="G5159" s="281" t="s">
        <v>8361</v>
      </c>
      <c r="H5159" s="264" t="str">
        <f>IFERROR(VLOOKUP(Table[[#This Row],[Activity Details of Assistance]],WHAT!E:F,2,FALSE),"")</f>
        <v># of plant</v>
      </c>
      <c r="I5159" s="264"/>
      <c r="J5159" s="289">
        <v>1</v>
      </c>
      <c r="K5159" s="289" t="s">
        <v>8280</v>
      </c>
      <c r="L5159" s="289" t="s">
        <v>13</v>
      </c>
      <c r="M5159" s="290" t="s">
        <v>14</v>
      </c>
      <c r="N5159" s="289" t="s">
        <v>309</v>
      </c>
      <c r="O5159" s="289" t="s">
        <v>1606</v>
      </c>
      <c r="P5159" s="289" t="s">
        <v>6478</v>
      </c>
      <c r="Q5159" s="299">
        <v>44742</v>
      </c>
      <c r="R5159" s="299">
        <v>44896</v>
      </c>
      <c r="S5159" t="s">
        <v>8452</v>
      </c>
      <c r="T5159" s="289"/>
      <c r="U5159" s="289"/>
      <c r="V5159" s="289"/>
      <c r="W5159" s="289"/>
      <c r="X5159" s="290"/>
      <c r="Y5159" s="290" t="s">
        <v>8641</v>
      </c>
      <c r="Z5159" s="290" t="s">
        <v>8642</v>
      </c>
      <c r="AA5159" s="290" t="s">
        <v>8643</v>
      </c>
      <c r="AB5159" s="273" t="str">
        <f>_xlfn.IFNA(IF(Table[[#This Row],[Programme Partner]]&lt;&gt;Table[[#This Row],[Implementing Partner]],CONCATENATE(Table[[#This Row],[Programme Partner]],"-",Table[[#This Row],[Implementing Partner]]),Table[[#This Row],[Programme Partner]]),"")</f>
        <v>UNHCR-BRAC</v>
      </c>
    </row>
    <row r="5160" spans="1:28" ht="16.5" customHeight="1">
      <c r="A5160" s="183">
        <v>5610</v>
      </c>
      <c r="B5160" s="264" t="s">
        <v>5273</v>
      </c>
      <c r="C5160" s="265" t="s">
        <v>5033</v>
      </c>
      <c r="D5160" s="266" t="s">
        <v>5273</v>
      </c>
      <c r="E5160" s="264" t="s">
        <v>27</v>
      </c>
      <c r="F5160" s="264" t="s">
        <v>8011</v>
      </c>
      <c r="G5160" s="281" t="s">
        <v>8584</v>
      </c>
      <c r="H5160" s="264" t="str">
        <f>IFERROR(VLOOKUP(Table[[#This Row],[Activity Details of Assistance]],WHAT!E:F,2,FALSE),"")</f>
        <v># of tube well</v>
      </c>
      <c r="I5160" s="264"/>
      <c r="J5160" s="291">
        <v>95</v>
      </c>
      <c r="K5160" s="291" t="s">
        <v>8280</v>
      </c>
      <c r="L5160" s="291" t="s">
        <v>13</v>
      </c>
      <c r="M5160" s="292" t="s">
        <v>14</v>
      </c>
      <c r="N5160" s="291" t="s">
        <v>309</v>
      </c>
      <c r="O5160" s="291" t="s">
        <v>1606</v>
      </c>
      <c r="P5160" s="291" t="s">
        <v>6397</v>
      </c>
      <c r="Q5160" s="300">
        <v>44742</v>
      </c>
      <c r="R5160" s="300">
        <v>44896</v>
      </c>
      <c r="S5160" t="s">
        <v>8452</v>
      </c>
      <c r="T5160" s="291"/>
      <c r="U5160" s="291"/>
      <c r="V5160" s="291"/>
      <c r="W5160" s="291"/>
      <c r="X5160" s="292"/>
      <c r="Y5160" s="292" t="s">
        <v>8641</v>
      </c>
      <c r="Z5160" s="292" t="s">
        <v>8642</v>
      </c>
      <c r="AA5160" s="292" t="s">
        <v>8643</v>
      </c>
      <c r="AB5160" s="273" t="str">
        <f>_xlfn.IFNA(IF(Table[[#This Row],[Programme Partner]]&lt;&gt;Table[[#This Row],[Implementing Partner]],CONCATENATE(Table[[#This Row],[Programme Partner]],"-",Table[[#This Row],[Implementing Partner]]),Table[[#This Row],[Programme Partner]]),"")</f>
        <v>UNHCR-BRAC</v>
      </c>
    </row>
    <row r="5161" spans="1:28" ht="16.5" customHeight="1">
      <c r="A5161" s="183">
        <v>5611</v>
      </c>
      <c r="B5161" s="264" t="s">
        <v>5273</v>
      </c>
      <c r="C5161" s="265" t="s">
        <v>5033</v>
      </c>
      <c r="D5161" s="266" t="s">
        <v>5273</v>
      </c>
      <c r="E5161" s="264" t="s">
        <v>27</v>
      </c>
      <c r="F5161" s="264" t="s">
        <v>8012</v>
      </c>
      <c r="G5161" s="281" t="s">
        <v>8366</v>
      </c>
      <c r="H5161" s="264" t="str">
        <f>IFERROR(VLOOKUP(Table[[#This Row],[Activity Details of Assistance]],WHAT!E:F,2,FALSE),"")</f>
        <v xml:space="preserve"># of door </v>
      </c>
      <c r="I5161" s="264"/>
      <c r="J5161" s="289">
        <v>1</v>
      </c>
      <c r="K5161" s="289" t="s">
        <v>8280</v>
      </c>
      <c r="L5161" s="289" t="s">
        <v>13</v>
      </c>
      <c r="M5161" s="290" t="s">
        <v>14</v>
      </c>
      <c r="N5161" s="289" t="s">
        <v>309</v>
      </c>
      <c r="O5161" s="289" t="s">
        <v>1606</v>
      </c>
      <c r="P5161" s="289" t="s">
        <v>6397</v>
      </c>
      <c r="Q5161" s="299">
        <v>44742</v>
      </c>
      <c r="R5161" s="299">
        <v>44896</v>
      </c>
      <c r="S5161" t="s">
        <v>8452</v>
      </c>
      <c r="T5161" s="289"/>
      <c r="U5161" s="289"/>
      <c r="V5161" s="289"/>
      <c r="W5161" s="289"/>
      <c r="X5161" s="290"/>
      <c r="Y5161" s="290" t="s">
        <v>8641</v>
      </c>
      <c r="Z5161" s="290" t="s">
        <v>8642</v>
      </c>
      <c r="AA5161" s="290" t="s">
        <v>8643</v>
      </c>
      <c r="AB5161" s="273" t="str">
        <f>_xlfn.IFNA(IF(Table[[#This Row],[Programme Partner]]&lt;&gt;Table[[#This Row],[Implementing Partner]],CONCATENATE(Table[[#This Row],[Programme Partner]],"-",Table[[#This Row],[Implementing Partner]]),Table[[#This Row],[Programme Partner]]),"")</f>
        <v>UNHCR-BRAC</v>
      </c>
    </row>
    <row r="5162" spans="1:28" ht="16.5" customHeight="1">
      <c r="A5162" s="183">
        <v>5612</v>
      </c>
      <c r="B5162" s="264" t="s">
        <v>5273</v>
      </c>
      <c r="C5162" s="265" t="s">
        <v>5033</v>
      </c>
      <c r="D5162" s="266" t="s">
        <v>5273</v>
      </c>
      <c r="E5162" s="264" t="s">
        <v>27</v>
      </c>
      <c r="F5162" s="264" t="s">
        <v>8011</v>
      </c>
      <c r="G5162" s="281" t="s">
        <v>8584</v>
      </c>
      <c r="H5162" s="264" t="str">
        <f>IFERROR(VLOOKUP(Table[[#This Row],[Activity Details of Assistance]],WHAT!E:F,2,FALSE),"")</f>
        <v># of tube well</v>
      </c>
      <c r="I5162" s="264"/>
      <c r="J5162" s="291">
        <v>21</v>
      </c>
      <c r="K5162" s="291" t="s">
        <v>8280</v>
      </c>
      <c r="L5162" s="291" t="s">
        <v>13</v>
      </c>
      <c r="M5162" s="292" t="s">
        <v>14</v>
      </c>
      <c r="N5162" s="291" t="s">
        <v>309</v>
      </c>
      <c r="O5162" s="291" t="s">
        <v>1606</v>
      </c>
      <c r="P5162" s="291" t="s">
        <v>6397</v>
      </c>
      <c r="Q5162" s="300">
        <v>44742</v>
      </c>
      <c r="R5162" s="300">
        <v>44896</v>
      </c>
      <c r="S5162" t="s">
        <v>8452</v>
      </c>
      <c r="T5162" s="291"/>
      <c r="U5162" s="291"/>
      <c r="V5162" s="291"/>
      <c r="W5162" s="291"/>
      <c r="X5162" s="292"/>
      <c r="Y5162" s="292" t="s">
        <v>8641</v>
      </c>
      <c r="Z5162" s="292" t="s">
        <v>8642</v>
      </c>
      <c r="AA5162" s="292" t="s">
        <v>8643</v>
      </c>
      <c r="AB5162" s="273" t="str">
        <f>_xlfn.IFNA(IF(Table[[#This Row],[Programme Partner]]&lt;&gt;Table[[#This Row],[Implementing Partner]],CONCATENATE(Table[[#This Row],[Programme Partner]],"-",Table[[#This Row],[Implementing Partner]]),Table[[#This Row],[Programme Partner]]),"")</f>
        <v>UNHCR-BRAC</v>
      </c>
    </row>
    <row r="5163" spans="1:28" ht="16.5" customHeight="1">
      <c r="A5163" s="183">
        <v>5613</v>
      </c>
      <c r="B5163" s="264" t="s">
        <v>5273</v>
      </c>
      <c r="C5163" s="265" t="s">
        <v>5033</v>
      </c>
      <c r="D5163" s="266" t="s">
        <v>5273</v>
      </c>
      <c r="E5163" s="264" t="s">
        <v>27</v>
      </c>
      <c r="F5163" s="264" t="s">
        <v>8012</v>
      </c>
      <c r="G5163" s="281" t="s">
        <v>8359</v>
      </c>
      <c r="H5163" s="264" t="str">
        <f>IFERROR(VLOOKUP(Table[[#This Row],[Activity Details of Assistance]],WHAT!E:F,2,FALSE),"")</f>
        <v># of FSM Site</v>
      </c>
      <c r="I5163" s="264"/>
      <c r="J5163" s="289">
        <v>8</v>
      </c>
      <c r="K5163" s="289" t="s">
        <v>8280</v>
      </c>
      <c r="L5163" s="289" t="s">
        <v>13</v>
      </c>
      <c r="M5163" s="290" t="s">
        <v>14</v>
      </c>
      <c r="N5163" s="289" t="s">
        <v>309</v>
      </c>
      <c r="O5163" s="289" t="s">
        <v>1606</v>
      </c>
      <c r="P5163" s="289" t="s">
        <v>6397</v>
      </c>
      <c r="Q5163" s="299">
        <v>44742</v>
      </c>
      <c r="R5163" s="299">
        <v>44896</v>
      </c>
      <c r="S5163" t="s">
        <v>8452</v>
      </c>
      <c r="T5163" s="289"/>
      <c r="U5163" s="289"/>
      <c r="V5163" s="289"/>
      <c r="W5163" s="289"/>
      <c r="X5163" s="290"/>
      <c r="Y5163" s="290" t="s">
        <v>8641</v>
      </c>
      <c r="Z5163" s="290" t="s">
        <v>8642</v>
      </c>
      <c r="AA5163" s="290" t="s">
        <v>8643</v>
      </c>
      <c r="AB5163" s="273" t="str">
        <f>_xlfn.IFNA(IF(Table[[#This Row],[Programme Partner]]&lt;&gt;Table[[#This Row],[Implementing Partner]],CONCATENATE(Table[[#This Row],[Programme Partner]],"-",Table[[#This Row],[Implementing Partner]]),Table[[#This Row],[Programme Partner]]),"")</f>
        <v>UNHCR-BRAC</v>
      </c>
    </row>
    <row r="5164" spans="1:28" ht="16.5" customHeight="1">
      <c r="A5164" s="183">
        <v>5614</v>
      </c>
      <c r="B5164" s="264" t="s">
        <v>5273</v>
      </c>
      <c r="C5164" s="265" t="s">
        <v>5033</v>
      </c>
      <c r="D5164" s="266" t="s">
        <v>5273</v>
      </c>
      <c r="E5164" s="264" t="s">
        <v>27</v>
      </c>
      <c r="F5164" s="264" t="s">
        <v>8012</v>
      </c>
      <c r="G5164" s="281" t="s">
        <v>8356</v>
      </c>
      <c r="H5164" s="264" t="str">
        <f>IFERROR(VLOOKUP(Table[[#This Row],[Activity Details of Assistance]],WHAT!E:F,2,FALSE),"")</f>
        <v># of FSM Site</v>
      </c>
      <c r="I5164" s="264"/>
      <c r="J5164" s="291">
        <v>3</v>
      </c>
      <c r="K5164" s="291" t="s">
        <v>8280</v>
      </c>
      <c r="L5164" s="291" t="s">
        <v>13</v>
      </c>
      <c r="M5164" s="292" t="s">
        <v>14</v>
      </c>
      <c r="N5164" s="291" t="s">
        <v>309</v>
      </c>
      <c r="O5164" s="291" t="s">
        <v>1606</v>
      </c>
      <c r="P5164" s="291" t="s">
        <v>6397</v>
      </c>
      <c r="Q5164" s="300">
        <v>44742</v>
      </c>
      <c r="R5164" s="300">
        <v>44896</v>
      </c>
      <c r="S5164" t="s">
        <v>8452</v>
      </c>
      <c r="T5164" s="291"/>
      <c r="U5164" s="291"/>
      <c r="V5164" s="291"/>
      <c r="W5164" s="291"/>
      <c r="X5164" s="292"/>
      <c r="Y5164" s="292" t="s">
        <v>8641</v>
      </c>
      <c r="Z5164" s="292" t="s">
        <v>8642</v>
      </c>
      <c r="AA5164" s="292" t="s">
        <v>8643</v>
      </c>
      <c r="AB5164" s="273" t="str">
        <f>_xlfn.IFNA(IF(Table[[#This Row],[Programme Partner]]&lt;&gt;Table[[#This Row],[Implementing Partner]],CONCATENATE(Table[[#This Row],[Programme Partner]],"-",Table[[#This Row],[Implementing Partner]]),Table[[#This Row],[Programme Partner]]),"")</f>
        <v>UNHCR-BRAC</v>
      </c>
    </row>
    <row r="5165" spans="1:28" ht="16.5" customHeight="1">
      <c r="A5165" s="183">
        <v>5615</v>
      </c>
      <c r="B5165" s="264" t="s">
        <v>5273</v>
      </c>
      <c r="C5165" s="265" t="s">
        <v>5033</v>
      </c>
      <c r="D5165" s="266" t="s">
        <v>5273</v>
      </c>
      <c r="E5165" s="264" t="s">
        <v>27</v>
      </c>
      <c r="F5165" s="264" t="s">
        <v>8012</v>
      </c>
      <c r="G5165" s="281" t="s">
        <v>8586</v>
      </c>
      <c r="H5165" s="264" t="str">
        <f>IFERROR(VLOOKUP(Table[[#This Row],[Activity Details of Assistance]],WHAT!E:F,2,FALSE),"")</f>
        <v># of door</v>
      </c>
      <c r="I5165" s="264"/>
      <c r="J5165" s="289">
        <v>74</v>
      </c>
      <c r="K5165" s="289" t="s">
        <v>8280</v>
      </c>
      <c r="L5165" s="289" t="s">
        <v>13</v>
      </c>
      <c r="M5165" s="290" t="s">
        <v>14</v>
      </c>
      <c r="N5165" s="289" t="s">
        <v>309</v>
      </c>
      <c r="O5165" s="289" t="s">
        <v>1606</v>
      </c>
      <c r="P5165" s="289" t="s">
        <v>6397</v>
      </c>
      <c r="Q5165" s="299">
        <v>44742</v>
      </c>
      <c r="R5165" s="299">
        <v>44896</v>
      </c>
      <c r="S5165" t="s">
        <v>8452</v>
      </c>
      <c r="T5165" s="289"/>
      <c r="U5165" s="289"/>
      <c r="V5165" s="289"/>
      <c r="W5165" s="289"/>
      <c r="X5165" s="290"/>
      <c r="Y5165" s="290" t="s">
        <v>8641</v>
      </c>
      <c r="Z5165" s="290" t="s">
        <v>8642</v>
      </c>
      <c r="AA5165" s="290" t="s">
        <v>8643</v>
      </c>
      <c r="AB5165" s="273" t="str">
        <f>_xlfn.IFNA(IF(Table[[#This Row],[Programme Partner]]&lt;&gt;Table[[#This Row],[Implementing Partner]],CONCATENATE(Table[[#This Row],[Programme Partner]],"-",Table[[#This Row],[Implementing Partner]]),Table[[#This Row],[Programme Partner]]),"")</f>
        <v>UNHCR-BRAC</v>
      </c>
    </row>
    <row r="5166" spans="1:28" ht="16.5" customHeight="1">
      <c r="A5166" s="183">
        <v>5616</v>
      </c>
      <c r="B5166" s="264" t="s">
        <v>5273</v>
      </c>
      <c r="C5166" s="265" t="s">
        <v>5033</v>
      </c>
      <c r="D5166" s="266" t="s">
        <v>5273</v>
      </c>
      <c r="E5166" s="264" t="s">
        <v>27</v>
      </c>
      <c r="F5166" s="264" t="s">
        <v>8012</v>
      </c>
      <c r="G5166" s="281" t="s">
        <v>8357</v>
      </c>
      <c r="H5166" s="264" t="str">
        <f>IFERROR(VLOOKUP(Table[[#This Row],[Activity Details of Assistance]],WHAT!E:F,2,FALSE),"")</f>
        <v># of door</v>
      </c>
      <c r="I5166" s="264"/>
      <c r="J5166" s="291">
        <v>374</v>
      </c>
      <c r="K5166" s="291" t="s">
        <v>8280</v>
      </c>
      <c r="L5166" s="291" t="s">
        <v>13</v>
      </c>
      <c r="M5166" s="292" t="s">
        <v>14</v>
      </c>
      <c r="N5166" s="291" t="s">
        <v>309</v>
      </c>
      <c r="O5166" s="291" t="s">
        <v>1606</v>
      </c>
      <c r="P5166" s="291" t="s">
        <v>6397</v>
      </c>
      <c r="Q5166" s="300">
        <v>44742</v>
      </c>
      <c r="R5166" s="300">
        <v>44896</v>
      </c>
      <c r="S5166" t="s">
        <v>8452</v>
      </c>
      <c r="T5166" s="291"/>
      <c r="U5166" s="291"/>
      <c r="V5166" s="291"/>
      <c r="W5166" s="291"/>
      <c r="X5166" s="292"/>
      <c r="Y5166" s="292" t="s">
        <v>8641</v>
      </c>
      <c r="Z5166" s="292" t="s">
        <v>8642</v>
      </c>
      <c r="AA5166" s="292" t="s">
        <v>8643</v>
      </c>
      <c r="AB5166" s="273" t="str">
        <f>_xlfn.IFNA(IF(Table[[#This Row],[Programme Partner]]&lt;&gt;Table[[#This Row],[Implementing Partner]],CONCATENATE(Table[[#This Row],[Programme Partner]],"-",Table[[#This Row],[Implementing Partner]]),Table[[#This Row],[Programme Partner]]),"")</f>
        <v>UNHCR-BRAC</v>
      </c>
    </row>
    <row r="5167" spans="1:28" ht="16.5" customHeight="1">
      <c r="A5167" s="183">
        <v>5617</v>
      </c>
      <c r="B5167" s="264" t="s">
        <v>5273</v>
      </c>
      <c r="C5167" s="265" t="s">
        <v>5033</v>
      </c>
      <c r="D5167" s="266" t="s">
        <v>5273</v>
      </c>
      <c r="E5167" s="264" t="s">
        <v>27</v>
      </c>
      <c r="F5167" s="264" t="s">
        <v>8013</v>
      </c>
      <c r="G5167" s="281" t="s">
        <v>8313</v>
      </c>
      <c r="H5167" s="264" t="str">
        <f>IFERROR(VLOOKUP(Table[[#This Row],[Activity Details of Assistance]],WHAT!E:F,2,FALSE),"")</f>
        <v># of HP sessions at community level</v>
      </c>
      <c r="I5167" s="264"/>
      <c r="J5167" s="289">
        <v>1331</v>
      </c>
      <c r="K5167" s="289" t="s">
        <v>8280</v>
      </c>
      <c r="L5167" s="289" t="s">
        <v>13</v>
      </c>
      <c r="M5167" s="290" t="s">
        <v>14</v>
      </c>
      <c r="N5167" s="289" t="s">
        <v>309</v>
      </c>
      <c r="O5167" s="289" t="s">
        <v>1606</v>
      </c>
      <c r="P5167" s="289" t="s">
        <v>6397</v>
      </c>
      <c r="Q5167" s="299">
        <v>44742</v>
      </c>
      <c r="R5167" s="299">
        <v>44896</v>
      </c>
      <c r="S5167" t="s">
        <v>8452</v>
      </c>
      <c r="T5167" s="289"/>
      <c r="U5167" s="289"/>
      <c r="V5167" s="289"/>
      <c r="W5167" s="289"/>
      <c r="X5167" s="290"/>
      <c r="Y5167" s="290" t="s">
        <v>8641</v>
      </c>
      <c r="Z5167" s="290" t="s">
        <v>8642</v>
      </c>
      <c r="AA5167" s="290" t="s">
        <v>8643</v>
      </c>
      <c r="AB5167" s="273" t="str">
        <f>_xlfn.IFNA(IF(Table[[#This Row],[Programme Partner]]&lt;&gt;Table[[#This Row],[Implementing Partner]],CONCATENATE(Table[[#This Row],[Programme Partner]],"-",Table[[#This Row],[Implementing Partner]]),Table[[#This Row],[Programme Partner]]),"")</f>
        <v>UNHCR-BRAC</v>
      </c>
    </row>
    <row r="5168" spans="1:28" ht="16.5" customHeight="1">
      <c r="A5168" s="183">
        <v>5618</v>
      </c>
      <c r="B5168" s="264" t="s">
        <v>5273</v>
      </c>
      <c r="C5168" s="265" t="s">
        <v>5033</v>
      </c>
      <c r="D5168" s="266" t="s">
        <v>5273</v>
      </c>
      <c r="E5168" s="264" t="s">
        <v>27</v>
      </c>
      <c r="F5168" s="264" t="s">
        <v>8013</v>
      </c>
      <c r="G5168" s="281" t="s">
        <v>8314</v>
      </c>
      <c r="H5168" s="264" t="str">
        <f>IFERROR(VLOOKUP(Table[[#This Row],[Activity Details of Assistance]],WHAT!E:F,2,FALSE),"")</f>
        <v># of HP sessions at HH level</v>
      </c>
      <c r="I5168" s="264"/>
      <c r="J5168" s="291">
        <v>3552</v>
      </c>
      <c r="K5168" s="291" t="s">
        <v>8280</v>
      </c>
      <c r="L5168" s="291" t="s">
        <v>13</v>
      </c>
      <c r="M5168" s="292" t="s">
        <v>14</v>
      </c>
      <c r="N5168" s="291" t="s">
        <v>309</v>
      </c>
      <c r="O5168" s="291" t="s">
        <v>1606</v>
      </c>
      <c r="P5168" s="291" t="s">
        <v>6397</v>
      </c>
      <c r="Q5168" s="300">
        <v>44742</v>
      </c>
      <c r="R5168" s="300">
        <v>44896</v>
      </c>
      <c r="S5168" t="s">
        <v>8452</v>
      </c>
      <c r="T5168" s="291"/>
      <c r="U5168" s="291"/>
      <c r="V5168" s="291"/>
      <c r="W5168" s="291"/>
      <c r="X5168" s="292"/>
      <c r="Y5168" s="292" t="s">
        <v>8641</v>
      </c>
      <c r="Z5168" s="292" t="s">
        <v>8642</v>
      </c>
      <c r="AA5168" s="292" t="s">
        <v>8643</v>
      </c>
      <c r="AB5168" s="273" t="str">
        <f>_xlfn.IFNA(IF(Table[[#This Row],[Programme Partner]]&lt;&gt;Table[[#This Row],[Implementing Partner]],CONCATENATE(Table[[#This Row],[Programme Partner]],"-",Table[[#This Row],[Implementing Partner]]),Table[[#This Row],[Programme Partner]]),"")</f>
        <v>UNHCR-BRAC</v>
      </c>
    </row>
    <row r="5169" spans="1:28" ht="16.5" customHeight="1">
      <c r="A5169" s="183">
        <v>5619</v>
      </c>
      <c r="B5169" s="264" t="s">
        <v>5273</v>
      </c>
      <c r="C5169" s="265" t="s">
        <v>5033</v>
      </c>
      <c r="D5169" s="266" t="s">
        <v>5273</v>
      </c>
      <c r="E5169" s="264" t="s">
        <v>27</v>
      </c>
      <c r="F5169" s="264" t="s">
        <v>8014</v>
      </c>
      <c r="G5169" s="281" t="s">
        <v>8243</v>
      </c>
      <c r="H5169" s="264" t="str">
        <f>IFERROR(VLOOKUP(Table[[#This Row],[Activity Details of Assistance]],WHAT!E:F,2,FALSE),"")</f>
        <v># of pit</v>
      </c>
      <c r="I5169" s="264"/>
      <c r="J5169" s="289">
        <v>1</v>
      </c>
      <c r="K5169" s="289" t="s">
        <v>8280</v>
      </c>
      <c r="L5169" s="289" t="s">
        <v>13</v>
      </c>
      <c r="M5169" s="290" t="s">
        <v>14</v>
      </c>
      <c r="N5169" s="289" t="s">
        <v>309</v>
      </c>
      <c r="O5169" s="289" t="s">
        <v>1606</v>
      </c>
      <c r="P5169" s="289" t="s">
        <v>6397</v>
      </c>
      <c r="Q5169" s="299">
        <v>44742</v>
      </c>
      <c r="R5169" s="299">
        <v>44896</v>
      </c>
      <c r="S5169" t="s">
        <v>8452</v>
      </c>
      <c r="T5169" s="289"/>
      <c r="U5169" s="289"/>
      <c r="V5169" s="289"/>
      <c r="W5169" s="289"/>
      <c r="X5169" s="290"/>
      <c r="Y5169" s="290" t="s">
        <v>8641</v>
      </c>
      <c r="Z5169" s="290" t="s">
        <v>8642</v>
      </c>
      <c r="AA5169" s="290" t="s">
        <v>8643</v>
      </c>
      <c r="AB5169" s="273" t="str">
        <f>_xlfn.IFNA(IF(Table[[#This Row],[Programme Partner]]&lt;&gt;Table[[#This Row],[Implementing Partner]],CONCATENATE(Table[[#This Row],[Programme Partner]],"-",Table[[#This Row],[Implementing Partner]]),Table[[#This Row],[Programme Partner]]),"")</f>
        <v>UNHCR-BRAC</v>
      </c>
    </row>
    <row r="5170" spans="1:28" ht="16.5" customHeight="1">
      <c r="A5170" s="183">
        <v>5620</v>
      </c>
      <c r="B5170" s="264" t="s">
        <v>5273</v>
      </c>
      <c r="C5170" s="265" t="s">
        <v>5033</v>
      </c>
      <c r="D5170" s="266" t="s">
        <v>5273</v>
      </c>
      <c r="E5170" s="264" t="s">
        <v>27</v>
      </c>
      <c r="F5170" s="264" t="s">
        <v>8014</v>
      </c>
      <c r="G5170" s="281" t="s">
        <v>8361</v>
      </c>
      <c r="H5170" s="264" t="str">
        <f>IFERROR(VLOOKUP(Table[[#This Row],[Activity Details of Assistance]],WHAT!E:F,2,FALSE),"")</f>
        <v># of plant</v>
      </c>
      <c r="I5170" s="264"/>
      <c r="J5170" s="291">
        <v>1</v>
      </c>
      <c r="K5170" s="291" t="s">
        <v>8280</v>
      </c>
      <c r="L5170" s="291" t="s">
        <v>13</v>
      </c>
      <c r="M5170" s="292" t="s">
        <v>14</v>
      </c>
      <c r="N5170" s="291" t="s">
        <v>309</v>
      </c>
      <c r="O5170" s="291" t="s">
        <v>1606</v>
      </c>
      <c r="P5170" s="291" t="s">
        <v>6397</v>
      </c>
      <c r="Q5170" s="300">
        <v>44742</v>
      </c>
      <c r="R5170" s="300">
        <v>44896</v>
      </c>
      <c r="S5170" t="s">
        <v>8452</v>
      </c>
      <c r="T5170" s="291"/>
      <c r="U5170" s="291"/>
      <c r="V5170" s="291"/>
      <c r="W5170" s="291"/>
      <c r="X5170" s="292"/>
      <c r="Y5170" s="292" t="s">
        <v>8641</v>
      </c>
      <c r="Z5170" s="292" t="s">
        <v>8642</v>
      </c>
      <c r="AA5170" s="292" t="s">
        <v>8643</v>
      </c>
      <c r="AB5170" s="273" t="str">
        <f>_xlfn.IFNA(IF(Table[[#This Row],[Programme Partner]]&lt;&gt;Table[[#This Row],[Implementing Partner]],CONCATENATE(Table[[#This Row],[Programme Partner]],"-",Table[[#This Row],[Implementing Partner]]),Table[[#This Row],[Programme Partner]]),"")</f>
        <v>UNHCR-BRAC</v>
      </c>
    </row>
    <row r="5171" spans="1:28" ht="16.5" customHeight="1">
      <c r="A5171" s="183">
        <v>5621</v>
      </c>
      <c r="B5171" s="264" t="s">
        <v>5273</v>
      </c>
      <c r="C5171" s="265" t="s">
        <v>5033</v>
      </c>
      <c r="D5171" s="266" t="s">
        <v>5273</v>
      </c>
      <c r="E5171" s="264" t="s">
        <v>27</v>
      </c>
      <c r="F5171" s="264" t="s">
        <v>8011</v>
      </c>
      <c r="G5171" s="281" t="s">
        <v>8584</v>
      </c>
      <c r="H5171" s="264" t="str">
        <f>IFERROR(VLOOKUP(Table[[#This Row],[Activity Details of Assistance]],WHAT!E:F,2,FALSE),"")</f>
        <v># of tube well</v>
      </c>
      <c r="I5171" s="264"/>
      <c r="J5171" s="289">
        <v>168</v>
      </c>
      <c r="K5171" s="289" t="s">
        <v>8280</v>
      </c>
      <c r="L5171" s="289" t="s">
        <v>13</v>
      </c>
      <c r="M5171" s="290" t="s">
        <v>14</v>
      </c>
      <c r="N5171" s="289" t="s">
        <v>309</v>
      </c>
      <c r="O5171" s="289" t="s">
        <v>1606</v>
      </c>
      <c r="P5171" s="289" t="s">
        <v>6385</v>
      </c>
      <c r="Q5171" s="299">
        <v>44742</v>
      </c>
      <c r="R5171" s="299">
        <v>44896</v>
      </c>
      <c r="S5171" t="s">
        <v>8452</v>
      </c>
      <c r="T5171" s="289"/>
      <c r="U5171" s="289"/>
      <c r="V5171" s="289"/>
      <c r="W5171" s="289"/>
      <c r="X5171" s="290"/>
      <c r="Y5171" s="290" t="s">
        <v>8641</v>
      </c>
      <c r="Z5171" s="290" t="s">
        <v>8642</v>
      </c>
      <c r="AA5171" s="290" t="s">
        <v>8643</v>
      </c>
      <c r="AB5171" s="273" t="str">
        <f>_xlfn.IFNA(IF(Table[[#This Row],[Programme Partner]]&lt;&gt;Table[[#This Row],[Implementing Partner]],CONCATENATE(Table[[#This Row],[Programme Partner]],"-",Table[[#This Row],[Implementing Partner]]),Table[[#This Row],[Programme Partner]]),"")</f>
        <v>UNHCR-BRAC</v>
      </c>
    </row>
    <row r="5172" spans="1:28" ht="16.5" customHeight="1">
      <c r="A5172" s="183">
        <v>5622</v>
      </c>
      <c r="B5172" s="264" t="s">
        <v>5273</v>
      </c>
      <c r="C5172" s="265" t="s">
        <v>5033</v>
      </c>
      <c r="D5172" s="266" t="s">
        <v>5273</v>
      </c>
      <c r="E5172" s="264" t="s">
        <v>27</v>
      </c>
      <c r="F5172" s="264" t="s">
        <v>8011</v>
      </c>
      <c r="G5172" s="281" t="s">
        <v>8355</v>
      </c>
      <c r="H5172" s="264" t="str">
        <f>IFERROR(VLOOKUP(Table[[#This Row],[Activity Details of Assistance]],WHAT!E:F,2,FALSE),"")</f>
        <v># of water network</v>
      </c>
      <c r="I5172" s="264"/>
      <c r="J5172" s="291">
        <v>2</v>
      </c>
      <c r="K5172" s="291" t="s">
        <v>8280</v>
      </c>
      <c r="L5172" s="291" t="s">
        <v>13</v>
      </c>
      <c r="M5172" s="292" t="s">
        <v>14</v>
      </c>
      <c r="N5172" s="291" t="s">
        <v>309</v>
      </c>
      <c r="O5172" s="291" t="s">
        <v>1606</v>
      </c>
      <c r="P5172" s="291" t="s">
        <v>6385</v>
      </c>
      <c r="Q5172" s="300">
        <v>44742</v>
      </c>
      <c r="R5172" s="300">
        <v>44896</v>
      </c>
      <c r="S5172" t="s">
        <v>8452</v>
      </c>
      <c r="T5172" s="291"/>
      <c r="U5172" s="291"/>
      <c r="V5172" s="291"/>
      <c r="W5172" s="291"/>
      <c r="X5172" s="292"/>
      <c r="Y5172" s="292" t="s">
        <v>8641</v>
      </c>
      <c r="Z5172" s="292" t="s">
        <v>8642</v>
      </c>
      <c r="AA5172" s="292" t="s">
        <v>8643</v>
      </c>
      <c r="AB5172" s="273" t="str">
        <f>_xlfn.IFNA(IF(Table[[#This Row],[Programme Partner]]&lt;&gt;Table[[#This Row],[Implementing Partner]],CONCATENATE(Table[[#This Row],[Programme Partner]],"-",Table[[#This Row],[Implementing Partner]]),Table[[#This Row],[Programme Partner]]),"")</f>
        <v>UNHCR-BRAC</v>
      </c>
    </row>
    <row r="5173" spans="1:28" ht="16.5" customHeight="1">
      <c r="A5173" s="183">
        <v>5623</v>
      </c>
      <c r="B5173" s="264" t="s">
        <v>5273</v>
      </c>
      <c r="C5173" s="265" t="s">
        <v>5033</v>
      </c>
      <c r="D5173" s="266" t="s">
        <v>5273</v>
      </c>
      <c r="E5173" s="264" t="s">
        <v>27</v>
      </c>
      <c r="F5173" s="264" t="s">
        <v>8012</v>
      </c>
      <c r="G5173" s="281" t="s">
        <v>8370</v>
      </c>
      <c r="H5173" s="264" t="str">
        <f>IFERROR(VLOOKUP(Table[[#This Row],[Activity Details of Assistance]],WHAT!E:F,2,FALSE),"")</f>
        <v xml:space="preserve"># of door </v>
      </c>
      <c r="I5173" s="264"/>
      <c r="J5173" s="289">
        <v>20</v>
      </c>
      <c r="K5173" s="289" t="s">
        <v>8280</v>
      </c>
      <c r="L5173" s="289" t="s">
        <v>13</v>
      </c>
      <c r="M5173" s="290" t="s">
        <v>14</v>
      </c>
      <c r="N5173" s="289" t="s">
        <v>309</v>
      </c>
      <c r="O5173" s="289" t="s">
        <v>1606</v>
      </c>
      <c r="P5173" s="289" t="s">
        <v>6385</v>
      </c>
      <c r="Q5173" s="299">
        <v>44742</v>
      </c>
      <c r="R5173" s="299">
        <v>44896</v>
      </c>
      <c r="S5173" t="s">
        <v>8452</v>
      </c>
      <c r="T5173" s="289"/>
      <c r="U5173" s="289"/>
      <c r="V5173" s="289"/>
      <c r="W5173" s="289"/>
      <c r="X5173" s="290"/>
      <c r="Y5173" s="290" t="s">
        <v>8641</v>
      </c>
      <c r="Z5173" s="290" t="s">
        <v>8642</v>
      </c>
      <c r="AA5173" s="290" t="s">
        <v>8643</v>
      </c>
      <c r="AB5173" s="273" t="str">
        <f>_xlfn.IFNA(IF(Table[[#This Row],[Programme Partner]]&lt;&gt;Table[[#This Row],[Implementing Partner]],CONCATENATE(Table[[#This Row],[Programme Partner]],"-",Table[[#This Row],[Implementing Partner]]),Table[[#This Row],[Programme Partner]]),"")</f>
        <v>UNHCR-BRAC</v>
      </c>
    </row>
    <row r="5174" spans="1:28" ht="16.5" customHeight="1">
      <c r="A5174" s="183">
        <v>5624</v>
      </c>
      <c r="B5174" s="264" t="s">
        <v>5273</v>
      </c>
      <c r="C5174" s="265" t="s">
        <v>5033</v>
      </c>
      <c r="D5174" s="266" t="s">
        <v>5273</v>
      </c>
      <c r="E5174" s="264" t="s">
        <v>27</v>
      </c>
      <c r="F5174" s="264" t="s">
        <v>8012</v>
      </c>
      <c r="G5174" s="281" t="s">
        <v>8366</v>
      </c>
      <c r="H5174" s="264" t="str">
        <f>IFERROR(VLOOKUP(Table[[#This Row],[Activity Details of Assistance]],WHAT!E:F,2,FALSE),"")</f>
        <v xml:space="preserve"># of door </v>
      </c>
      <c r="I5174" s="264"/>
      <c r="J5174" s="291">
        <v>21</v>
      </c>
      <c r="K5174" s="291" t="s">
        <v>8280</v>
      </c>
      <c r="L5174" s="291" t="s">
        <v>13</v>
      </c>
      <c r="M5174" s="292" t="s">
        <v>14</v>
      </c>
      <c r="N5174" s="291" t="s">
        <v>309</v>
      </c>
      <c r="O5174" s="291" t="s">
        <v>1606</v>
      </c>
      <c r="P5174" s="291" t="s">
        <v>6385</v>
      </c>
      <c r="Q5174" s="300">
        <v>44742</v>
      </c>
      <c r="R5174" s="300">
        <v>44896</v>
      </c>
      <c r="S5174" t="s">
        <v>8452</v>
      </c>
      <c r="T5174" s="291"/>
      <c r="U5174" s="291"/>
      <c r="V5174" s="291"/>
      <c r="W5174" s="291"/>
      <c r="X5174" s="292"/>
      <c r="Y5174" s="292" t="s">
        <v>8641</v>
      </c>
      <c r="Z5174" s="292" t="s">
        <v>8642</v>
      </c>
      <c r="AA5174" s="292" t="s">
        <v>8643</v>
      </c>
      <c r="AB5174" s="273" t="str">
        <f>_xlfn.IFNA(IF(Table[[#This Row],[Programme Partner]]&lt;&gt;Table[[#This Row],[Implementing Partner]],CONCATENATE(Table[[#This Row],[Programme Partner]],"-",Table[[#This Row],[Implementing Partner]]),Table[[#This Row],[Programme Partner]]),"")</f>
        <v>UNHCR-BRAC</v>
      </c>
    </row>
    <row r="5175" spans="1:28" ht="16.5" customHeight="1">
      <c r="A5175" s="183">
        <v>5625</v>
      </c>
      <c r="B5175" s="264" t="s">
        <v>5273</v>
      </c>
      <c r="C5175" s="265" t="s">
        <v>5033</v>
      </c>
      <c r="D5175" s="266" t="s">
        <v>5273</v>
      </c>
      <c r="E5175" s="264" t="s">
        <v>27</v>
      </c>
      <c r="F5175" s="264" t="s">
        <v>8011</v>
      </c>
      <c r="G5175" s="281" t="s">
        <v>8584</v>
      </c>
      <c r="H5175" s="264" t="str">
        <f>IFERROR(VLOOKUP(Table[[#This Row],[Activity Details of Assistance]],WHAT!E:F,2,FALSE),"")</f>
        <v># of tube well</v>
      </c>
      <c r="I5175" s="264"/>
      <c r="J5175" s="289">
        <v>26</v>
      </c>
      <c r="K5175" s="289" t="s">
        <v>8280</v>
      </c>
      <c r="L5175" s="289" t="s">
        <v>13</v>
      </c>
      <c r="M5175" s="290" t="s">
        <v>14</v>
      </c>
      <c r="N5175" s="289" t="s">
        <v>309</v>
      </c>
      <c r="O5175" s="289" t="s">
        <v>1606</v>
      </c>
      <c r="P5175" s="289" t="s">
        <v>6385</v>
      </c>
      <c r="Q5175" s="299">
        <v>44742</v>
      </c>
      <c r="R5175" s="299">
        <v>44896</v>
      </c>
      <c r="S5175" t="s">
        <v>8452</v>
      </c>
      <c r="T5175" s="289"/>
      <c r="U5175" s="289"/>
      <c r="V5175" s="289"/>
      <c r="W5175" s="289"/>
      <c r="X5175" s="290"/>
      <c r="Y5175" s="290" t="s">
        <v>8641</v>
      </c>
      <c r="Z5175" s="290" t="s">
        <v>8642</v>
      </c>
      <c r="AA5175" s="290" t="s">
        <v>8643</v>
      </c>
      <c r="AB5175" s="273" t="str">
        <f>_xlfn.IFNA(IF(Table[[#This Row],[Programme Partner]]&lt;&gt;Table[[#This Row],[Implementing Partner]],CONCATENATE(Table[[#This Row],[Programme Partner]],"-",Table[[#This Row],[Implementing Partner]]),Table[[#This Row],[Programme Partner]]),"")</f>
        <v>UNHCR-BRAC</v>
      </c>
    </row>
    <row r="5176" spans="1:28" ht="16.5" customHeight="1">
      <c r="A5176" s="183">
        <v>5626</v>
      </c>
      <c r="B5176" s="264" t="s">
        <v>5273</v>
      </c>
      <c r="C5176" s="265" t="s">
        <v>5033</v>
      </c>
      <c r="D5176" s="266" t="s">
        <v>5273</v>
      </c>
      <c r="E5176" s="264" t="s">
        <v>27</v>
      </c>
      <c r="F5176" s="264" t="s">
        <v>8012</v>
      </c>
      <c r="G5176" s="281" t="s">
        <v>8372</v>
      </c>
      <c r="H5176" s="264" t="str">
        <f>IFERROR(VLOOKUP(Table[[#This Row],[Activity Details of Assistance]],WHAT!E:F,2,FALSE),"")</f>
        <v># of door</v>
      </c>
      <c r="I5176" s="264"/>
      <c r="J5176" s="291">
        <v>10</v>
      </c>
      <c r="K5176" s="291" t="s">
        <v>8280</v>
      </c>
      <c r="L5176" s="291" t="s">
        <v>13</v>
      </c>
      <c r="M5176" s="292" t="s">
        <v>14</v>
      </c>
      <c r="N5176" s="291" t="s">
        <v>309</v>
      </c>
      <c r="O5176" s="291" t="s">
        <v>1606</v>
      </c>
      <c r="P5176" s="291" t="s">
        <v>6385</v>
      </c>
      <c r="Q5176" s="300">
        <v>44742</v>
      </c>
      <c r="R5176" s="300">
        <v>44896</v>
      </c>
      <c r="S5176" t="s">
        <v>8452</v>
      </c>
      <c r="T5176" s="291"/>
      <c r="U5176" s="291"/>
      <c r="V5176" s="291"/>
      <c r="W5176" s="291"/>
      <c r="X5176" s="292"/>
      <c r="Y5176" s="292" t="s">
        <v>8641</v>
      </c>
      <c r="Z5176" s="292" t="s">
        <v>8642</v>
      </c>
      <c r="AA5176" s="292" t="s">
        <v>8643</v>
      </c>
      <c r="AB5176" s="273" t="str">
        <f>_xlfn.IFNA(IF(Table[[#This Row],[Programme Partner]]&lt;&gt;Table[[#This Row],[Implementing Partner]],CONCATENATE(Table[[#This Row],[Programme Partner]],"-",Table[[#This Row],[Implementing Partner]]),Table[[#This Row],[Programme Partner]]),"")</f>
        <v>UNHCR-BRAC</v>
      </c>
    </row>
    <row r="5177" spans="1:28" ht="16.5" customHeight="1">
      <c r="A5177" s="183">
        <v>5627</v>
      </c>
      <c r="B5177" s="264" t="s">
        <v>5273</v>
      </c>
      <c r="C5177" s="265" t="s">
        <v>5033</v>
      </c>
      <c r="D5177" s="266" t="s">
        <v>5273</v>
      </c>
      <c r="E5177" s="264" t="s">
        <v>27</v>
      </c>
      <c r="F5177" s="264" t="s">
        <v>8012</v>
      </c>
      <c r="G5177" s="281" t="s">
        <v>8354</v>
      </c>
      <c r="H5177" s="264" t="str">
        <f>IFERROR(VLOOKUP(Table[[#This Row],[Activity Details of Assistance]],WHAT!E:F,2,FALSE),"")</f>
        <v># of door</v>
      </c>
      <c r="I5177" s="264"/>
      <c r="J5177" s="289">
        <v>10</v>
      </c>
      <c r="K5177" s="289" t="s">
        <v>8280</v>
      </c>
      <c r="L5177" s="289" t="s">
        <v>13</v>
      </c>
      <c r="M5177" s="290" t="s">
        <v>14</v>
      </c>
      <c r="N5177" s="289" t="s">
        <v>309</v>
      </c>
      <c r="O5177" s="289" t="s">
        <v>1606</v>
      </c>
      <c r="P5177" s="289" t="s">
        <v>6385</v>
      </c>
      <c r="Q5177" s="299">
        <v>44742</v>
      </c>
      <c r="R5177" s="299">
        <v>44896</v>
      </c>
      <c r="S5177" t="s">
        <v>8452</v>
      </c>
      <c r="T5177" s="289"/>
      <c r="U5177" s="289"/>
      <c r="V5177" s="289"/>
      <c r="W5177" s="289"/>
      <c r="X5177" s="290"/>
      <c r="Y5177" s="290" t="s">
        <v>8641</v>
      </c>
      <c r="Z5177" s="290" t="s">
        <v>8642</v>
      </c>
      <c r="AA5177" s="290" t="s">
        <v>8643</v>
      </c>
      <c r="AB5177" s="273" t="str">
        <f>_xlfn.IFNA(IF(Table[[#This Row],[Programme Partner]]&lt;&gt;Table[[#This Row],[Implementing Partner]],CONCATENATE(Table[[#This Row],[Programme Partner]],"-",Table[[#This Row],[Implementing Partner]]),Table[[#This Row],[Programme Partner]]),"")</f>
        <v>UNHCR-BRAC</v>
      </c>
    </row>
    <row r="5178" spans="1:28" ht="16.5" customHeight="1">
      <c r="A5178" s="183">
        <v>5628</v>
      </c>
      <c r="B5178" s="264" t="s">
        <v>5273</v>
      </c>
      <c r="C5178" s="265" t="s">
        <v>5033</v>
      </c>
      <c r="D5178" s="266" t="s">
        <v>5273</v>
      </c>
      <c r="E5178" s="264" t="s">
        <v>27</v>
      </c>
      <c r="F5178" s="264" t="s">
        <v>8012</v>
      </c>
      <c r="G5178" s="281" t="s">
        <v>8367</v>
      </c>
      <c r="H5178" s="264" t="str">
        <f>IFERROR(VLOOKUP(Table[[#This Row],[Activity Details of Assistance]],WHAT!E:F,2,FALSE),"")</f>
        <v># of door</v>
      </c>
      <c r="I5178" s="264"/>
      <c r="J5178" s="291">
        <v>7</v>
      </c>
      <c r="K5178" s="291" t="s">
        <v>8280</v>
      </c>
      <c r="L5178" s="291" t="s">
        <v>13</v>
      </c>
      <c r="M5178" s="292" t="s">
        <v>14</v>
      </c>
      <c r="N5178" s="291" t="s">
        <v>309</v>
      </c>
      <c r="O5178" s="291" t="s">
        <v>1606</v>
      </c>
      <c r="P5178" s="291" t="s">
        <v>6385</v>
      </c>
      <c r="Q5178" s="300">
        <v>44742</v>
      </c>
      <c r="R5178" s="300">
        <v>44896</v>
      </c>
      <c r="S5178" t="s">
        <v>8452</v>
      </c>
      <c r="T5178" s="291"/>
      <c r="U5178" s="291"/>
      <c r="V5178" s="291"/>
      <c r="W5178" s="291"/>
      <c r="X5178" s="292"/>
      <c r="Y5178" s="292" t="s">
        <v>8641</v>
      </c>
      <c r="Z5178" s="292" t="s">
        <v>8642</v>
      </c>
      <c r="AA5178" s="292" t="s">
        <v>8643</v>
      </c>
      <c r="AB5178" s="273" t="str">
        <f>_xlfn.IFNA(IF(Table[[#This Row],[Programme Partner]]&lt;&gt;Table[[#This Row],[Implementing Partner]],CONCATENATE(Table[[#This Row],[Programme Partner]],"-",Table[[#This Row],[Implementing Partner]]),Table[[#This Row],[Programme Partner]]),"")</f>
        <v>UNHCR-BRAC</v>
      </c>
    </row>
    <row r="5179" spans="1:28" ht="16.5" customHeight="1">
      <c r="A5179" s="183">
        <v>5629</v>
      </c>
      <c r="B5179" s="264" t="s">
        <v>5273</v>
      </c>
      <c r="C5179" s="265" t="s">
        <v>5033</v>
      </c>
      <c r="D5179" s="266" t="s">
        <v>5273</v>
      </c>
      <c r="E5179" s="264" t="s">
        <v>27</v>
      </c>
      <c r="F5179" s="264" t="s">
        <v>8012</v>
      </c>
      <c r="G5179" s="281" t="s">
        <v>8586</v>
      </c>
      <c r="H5179" s="264" t="str">
        <f>IFERROR(VLOOKUP(Table[[#This Row],[Activity Details of Assistance]],WHAT!E:F,2,FALSE),"")</f>
        <v># of door</v>
      </c>
      <c r="I5179" s="264"/>
      <c r="J5179" s="289">
        <v>116</v>
      </c>
      <c r="K5179" s="289" t="s">
        <v>8280</v>
      </c>
      <c r="L5179" s="289" t="s">
        <v>13</v>
      </c>
      <c r="M5179" s="290" t="s">
        <v>14</v>
      </c>
      <c r="N5179" s="289" t="s">
        <v>309</v>
      </c>
      <c r="O5179" s="289" t="s">
        <v>1606</v>
      </c>
      <c r="P5179" s="289" t="s">
        <v>6385</v>
      </c>
      <c r="Q5179" s="299">
        <v>44742</v>
      </c>
      <c r="R5179" s="299">
        <v>44896</v>
      </c>
      <c r="S5179" t="s">
        <v>8452</v>
      </c>
      <c r="T5179" s="289"/>
      <c r="U5179" s="289"/>
      <c r="V5179" s="289"/>
      <c r="W5179" s="289"/>
      <c r="X5179" s="290"/>
      <c r="Y5179" s="290" t="s">
        <v>8641</v>
      </c>
      <c r="Z5179" s="290" t="s">
        <v>8642</v>
      </c>
      <c r="AA5179" s="290" t="s">
        <v>8643</v>
      </c>
      <c r="AB5179" s="273" t="str">
        <f>_xlfn.IFNA(IF(Table[[#This Row],[Programme Partner]]&lt;&gt;Table[[#This Row],[Implementing Partner]],CONCATENATE(Table[[#This Row],[Programme Partner]],"-",Table[[#This Row],[Implementing Partner]]),Table[[#This Row],[Programme Partner]]),"")</f>
        <v>UNHCR-BRAC</v>
      </c>
    </row>
    <row r="5180" spans="1:28" ht="16.5" customHeight="1">
      <c r="A5180" s="183">
        <v>5630</v>
      </c>
      <c r="B5180" s="264" t="s">
        <v>5273</v>
      </c>
      <c r="C5180" s="265" t="s">
        <v>5033</v>
      </c>
      <c r="D5180" s="266" t="s">
        <v>5273</v>
      </c>
      <c r="E5180" s="264" t="s">
        <v>27</v>
      </c>
      <c r="F5180" s="264" t="s">
        <v>8012</v>
      </c>
      <c r="G5180" s="281" t="s">
        <v>8357</v>
      </c>
      <c r="H5180" s="264" t="str">
        <f>IFERROR(VLOOKUP(Table[[#This Row],[Activity Details of Assistance]],WHAT!E:F,2,FALSE),"")</f>
        <v># of door</v>
      </c>
      <c r="I5180" s="264"/>
      <c r="J5180" s="291">
        <v>482</v>
      </c>
      <c r="K5180" s="291" t="s">
        <v>8280</v>
      </c>
      <c r="L5180" s="291" t="s">
        <v>13</v>
      </c>
      <c r="M5180" s="292" t="s">
        <v>14</v>
      </c>
      <c r="N5180" s="291" t="s">
        <v>309</v>
      </c>
      <c r="O5180" s="291" t="s">
        <v>1606</v>
      </c>
      <c r="P5180" s="291" t="s">
        <v>6385</v>
      </c>
      <c r="Q5180" s="300">
        <v>44742</v>
      </c>
      <c r="R5180" s="300">
        <v>44896</v>
      </c>
      <c r="S5180" t="s">
        <v>8452</v>
      </c>
      <c r="T5180" s="291"/>
      <c r="U5180" s="291"/>
      <c r="V5180" s="291"/>
      <c r="W5180" s="291"/>
      <c r="X5180" s="292"/>
      <c r="Y5180" s="292" t="s">
        <v>8641</v>
      </c>
      <c r="Z5180" s="292" t="s">
        <v>8642</v>
      </c>
      <c r="AA5180" s="292" t="s">
        <v>8643</v>
      </c>
      <c r="AB5180" s="273" t="str">
        <f>_xlfn.IFNA(IF(Table[[#This Row],[Programme Partner]]&lt;&gt;Table[[#This Row],[Implementing Partner]],CONCATENATE(Table[[#This Row],[Programme Partner]],"-",Table[[#This Row],[Implementing Partner]]),Table[[#This Row],[Programme Partner]]),"")</f>
        <v>UNHCR-BRAC</v>
      </c>
    </row>
    <row r="5181" spans="1:28" ht="16.5" customHeight="1">
      <c r="A5181" s="183">
        <v>5631</v>
      </c>
      <c r="B5181" s="264" t="s">
        <v>5273</v>
      </c>
      <c r="C5181" s="265" t="s">
        <v>5033</v>
      </c>
      <c r="D5181" s="266" t="s">
        <v>5273</v>
      </c>
      <c r="E5181" s="264" t="s">
        <v>27</v>
      </c>
      <c r="F5181" s="264" t="s">
        <v>8013</v>
      </c>
      <c r="G5181" s="281" t="s">
        <v>8313</v>
      </c>
      <c r="H5181" s="264" t="str">
        <f>IFERROR(VLOOKUP(Table[[#This Row],[Activity Details of Assistance]],WHAT!E:F,2,FALSE),"")</f>
        <v># of HP sessions at community level</v>
      </c>
      <c r="I5181" s="264"/>
      <c r="J5181" s="289">
        <v>2104</v>
      </c>
      <c r="K5181" s="289" t="s">
        <v>8280</v>
      </c>
      <c r="L5181" s="289" t="s">
        <v>13</v>
      </c>
      <c r="M5181" s="290" t="s">
        <v>14</v>
      </c>
      <c r="N5181" s="289" t="s">
        <v>309</v>
      </c>
      <c r="O5181" s="289" t="s">
        <v>1606</v>
      </c>
      <c r="P5181" s="289" t="s">
        <v>6385</v>
      </c>
      <c r="Q5181" s="299">
        <v>44742</v>
      </c>
      <c r="R5181" s="299">
        <v>44896</v>
      </c>
      <c r="S5181" t="s">
        <v>8452</v>
      </c>
      <c r="T5181" s="289"/>
      <c r="U5181" s="289"/>
      <c r="V5181" s="289"/>
      <c r="W5181" s="289"/>
      <c r="X5181" s="290"/>
      <c r="Y5181" s="290" t="s">
        <v>8641</v>
      </c>
      <c r="Z5181" s="290" t="s">
        <v>8642</v>
      </c>
      <c r="AA5181" s="290" t="s">
        <v>8643</v>
      </c>
      <c r="AB5181" s="273" t="str">
        <f>_xlfn.IFNA(IF(Table[[#This Row],[Programme Partner]]&lt;&gt;Table[[#This Row],[Implementing Partner]],CONCATENATE(Table[[#This Row],[Programme Partner]],"-",Table[[#This Row],[Implementing Partner]]),Table[[#This Row],[Programme Partner]]),"")</f>
        <v>UNHCR-BRAC</v>
      </c>
    </row>
    <row r="5182" spans="1:28" ht="16.5" customHeight="1">
      <c r="A5182" s="183">
        <v>5632</v>
      </c>
      <c r="B5182" s="264" t="s">
        <v>5273</v>
      </c>
      <c r="C5182" s="265" t="s">
        <v>5033</v>
      </c>
      <c r="D5182" s="266" t="s">
        <v>5273</v>
      </c>
      <c r="E5182" s="264" t="s">
        <v>27</v>
      </c>
      <c r="F5182" s="264" t="s">
        <v>8013</v>
      </c>
      <c r="G5182" s="281" t="s">
        <v>8314</v>
      </c>
      <c r="H5182" s="264" t="str">
        <f>IFERROR(VLOOKUP(Table[[#This Row],[Activity Details of Assistance]],WHAT!E:F,2,FALSE),"")</f>
        <v># of HP sessions at HH level</v>
      </c>
      <c r="I5182" s="264"/>
      <c r="J5182" s="291">
        <v>6461</v>
      </c>
      <c r="K5182" s="291" t="s">
        <v>8280</v>
      </c>
      <c r="L5182" s="291" t="s">
        <v>13</v>
      </c>
      <c r="M5182" s="292" t="s">
        <v>14</v>
      </c>
      <c r="N5182" s="291" t="s">
        <v>309</v>
      </c>
      <c r="O5182" s="291" t="s">
        <v>1606</v>
      </c>
      <c r="P5182" s="291" t="s">
        <v>6385</v>
      </c>
      <c r="Q5182" s="300">
        <v>44742</v>
      </c>
      <c r="R5182" s="300">
        <v>44896</v>
      </c>
      <c r="S5182" t="s">
        <v>8452</v>
      </c>
      <c r="T5182" s="291"/>
      <c r="U5182" s="291"/>
      <c r="V5182" s="291"/>
      <c r="W5182" s="291"/>
      <c r="X5182" s="292"/>
      <c r="Y5182" s="292" t="s">
        <v>8641</v>
      </c>
      <c r="Z5182" s="292" t="s">
        <v>8642</v>
      </c>
      <c r="AA5182" s="292" t="s">
        <v>8643</v>
      </c>
      <c r="AB5182" s="273" t="str">
        <f>_xlfn.IFNA(IF(Table[[#This Row],[Programme Partner]]&lt;&gt;Table[[#This Row],[Implementing Partner]],CONCATENATE(Table[[#This Row],[Programme Partner]],"-",Table[[#This Row],[Implementing Partner]]),Table[[#This Row],[Programme Partner]]),"")</f>
        <v>UNHCR-BRAC</v>
      </c>
    </row>
    <row r="5183" spans="1:28" ht="16.5" customHeight="1">
      <c r="A5183" s="183">
        <v>5633</v>
      </c>
      <c r="B5183" s="264" t="s">
        <v>5273</v>
      </c>
      <c r="C5183" s="265" t="s">
        <v>5033</v>
      </c>
      <c r="D5183" s="266" t="s">
        <v>5273</v>
      </c>
      <c r="E5183" s="264" t="s">
        <v>27</v>
      </c>
      <c r="F5183" s="264" t="s">
        <v>8014</v>
      </c>
      <c r="G5183" s="281" t="s">
        <v>8243</v>
      </c>
      <c r="H5183" s="264" t="str">
        <f>IFERROR(VLOOKUP(Table[[#This Row],[Activity Details of Assistance]],WHAT!E:F,2,FALSE),"")</f>
        <v># of pit</v>
      </c>
      <c r="I5183" s="264"/>
      <c r="J5183" s="289">
        <v>1</v>
      </c>
      <c r="K5183" s="289" t="s">
        <v>8280</v>
      </c>
      <c r="L5183" s="289" t="s">
        <v>13</v>
      </c>
      <c r="M5183" s="290" t="s">
        <v>14</v>
      </c>
      <c r="N5183" s="289" t="s">
        <v>309</v>
      </c>
      <c r="O5183" s="289" t="s">
        <v>1606</v>
      </c>
      <c r="P5183" s="289" t="s">
        <v>6385</v>
      </c>
      <c r="Q5183" s="299">
        <v>44742</v>
      </c>
      <c r="R5183" s="299">
        <v>44896</v>
      </c>
      <c r="S5183" t="s">
        <v>8452</v>
      </c>
      <c r="T5183" s="289"/>
      <c r="U5183" s="289"/>
      <c r="V5183" s="289"/>
      <c r="W5183" s="289"/>
      <c r="X5183" s="290"/>
      <c r="Y5183" s="290" t="s">
        <v>8641</v>
      </c>
      <c r="Z5183" s="290" t="s">
        <v>8642</v>
      </c>
      <c r="AA5183" s="290" t="s">
        <v>8643</v>
      </c>
      <c r="AB5183" s="273" t="str">
        <f>_xlfn.IFNA(IF(Table[[#This Row],[Programme Partner]]&lt;&gt;Table[[#This Row],[Implementing Partner]],CONCATENATE(Table[[#This Row],[Programme Partner]],"-",Table[[#This Row],[Implementing Partner]]),Table[[#This Row],[Programme Partner]]),"")</f>
        <v>UNHCR-BRAC</v>
      </c>
    </row>
    <row r="5184" spans="1:28" ht="16.5" customHeight="1">
      <c r="A5184" s="183">
        <v>5634</v>
      </c>
      <c r="B5184" s="264" t="s">
        <v>5273</v>
      </c>
      <c r="C5184" s="265" t="s">
        <v>5033</v>
      </c>
      <c r="D5184" s="266" t="s">
        <v>5273</v>
      </c>
      <c r="E5184" s="264" t="s">
        <v>27</v>
      </c>
      <c r="F5184" s="264" t="s">
        <v>8014</v>
      </c>
      <c r="G5184" s="281" t="s">
        <v>8445</v>
      </c>
      <c r="H5184" s="264" t="str">
        <f>IFERROR(VLOOKUP(Table[[#This Row],[Activity Details of Assistance]],WHAT!E:F,2,FALSE),"")</f>
        <v># of plant</v>
      </c>
      <c r="I5184" s="264"/>
      <c r="J5184" s="291">
        <v>3</v>
      </c>
      <c r="K5184" s="291" t="s">
        <v>8280</v>
      </c>
      <c r="L5184" s="291" t="s">
        <v>13</v>
      </c>
      <c r="M5184" s="292" t="s">
        <v>14</v>
      </c>
      <c r="N5184" s="291" t="s">
        <v>309</v>
      </c>
      <c r="O5184" s="291" t="s">
        <v>1606</v>
      </c>
      <c r="P5184" s="291" t="s">
        <v>6385</v>
      </c>
      <c r="Q5184" s="300">
        <v>44742</v>
      </c>
      <c r="R5184" s="300">
        <v>44896</v>
      </c>
      <c r="S5184" t="s">
        <v>8452</v>
      </c>
      <c r="T5184" s="291"/>
      <c r="U5184" s="291"/>
      <c r="V5184" s="291"/>
      <c r="W5184" s="291"/>
      <c r="X5184" s="292"/>
      <c r="Y5184" s="292" t="s">
        <v>8641</v>
      </c>
      <c r="Z5184" s="292" t="s">
        <v>8642</v>
      </c>
      <c r="AA5184" s="292" t="s">
        <v>8643</v>
      </c>
      <c r="AB5184" s="273" t="str">
        <f>_xlfn.IFNA(IF(Table[[#This Row],[Programme Partner]]&lt;&gt;Table[[#This Row],[Implementing Partner]],CONCATENATE(Table[[#This Row],[Programme Partner]],"-",Table[[#This Row],[Implementing Partner]]),Table[[#This Row],[Programme Partner]]),"")</f>
        <v>UNHCR-BRAC</v>
      </c>
    </row>
    <row r="5185" spans="1:28" ht="16.5" customHeight="1">
      <c r="A5185" s="183">
        <v>5635</v>
      </c>
      <c r="B5185" s="264" t="s">
        <v>5273</v>
      </c>
      <c r="C5185" s="265" t="s">
        <v>5033</v>
      </c>
      <c r="D5185" s="266" t="s">
        <v>5273</v>
      </c>
      <c r="E5185" s="264" t="s">
        <v>27</v>
      </c>
      <c r="F5185" s="264" t="s">
        <v>8011</v>
      </c>
      <c r="G5185" s="281" t="s">
        <v>8584</v>
      </c>
      <c r="H5185" s="264" t="str">
        <f>IFERROR(VLOOKUP(Table[[#This Row],[Activity Details of Assistance]],WHAT!E:F,2,FALSE),"")</f>
        <v># of tube well</v>
      </c>
      <c r="I5185" s="264"/>
      <c r="J5185" s="289">
        <v>24</v>
      </c>
      <c r="K5185" s="289" t="s">
        <v>8280</v>
      </c>
      <c r="L5185" s="289" t="s">
        <v>13</v>
      </c>
      <c r="M5185" s="290" t="s">
        <v>14</v>
      </c>
      <c r="N5185" s="289" t="s">
        <v>309</v>
      </c>
      <c r="O5185" s="289" t="s">
        <v>1606</v>
      </c>
      <c r="P5185" s="289" t="s">
        <v>6656</v>
      </c>
      <c r="Q5185" s="299">
        <v>44742</v>
      </c>
      <c r="R5185" s="299">
        <v>44896</v>
      </c>
      <c r="S5185" t="s">
        <v>8452</v>
      </c>
      <c r="T5185" s="289"/>
      <c r="U5185" s="289"/>
      <c r="V5185" s="289"/>
      <c r="W5185" s="289"/>
      <c r="X5185" s="290"/>
      <c r="Y5185" s="290" t="s">
        <v>8641</v>
      </c>
      <c r="Z5185" s="290" t="s">
        <v>8642</v>
      </c>
      <c r="AA5185" s="290" t="s">
        <v>8643</v>
      </c>
      <c r="AB5185" s="273" t="str">
        <f>_xlfn.IFNA(IF(Table[[#This Row],[Programme Partner]]&lt;&gt;Table[[#This Row],[Implementing Partner]],CONCATENATE(Table[[#This Row],[Programme Partner]],"-",Table[[#This Row],[Implementing Partner]]),Table[[#This Row],[Programme Partner]]),"")</f>
        <v>UNHCR-BRAC</v>
      </c>
    </row>
    <row r="5186" spans="1:28" ht="16.5" customHeight="1">
      <c r="A5186" s="183">
        <v>5636</v>
      </c>
      <c r="B5186" s="264" t="s">
        <v>5273</v>
      </c>
      <c r="C5186" s="265" t="s">
        <v>5033</v>
      </c>
      <c r="D5186" s="266" t="s">
        <v>5273</v>
      </c>
      <c r="E5186" s="264" t="s">
        <v>27</v>
      </c>
      <c r="F5186" s="264" t="s">
        <v>8011</v>
      </c>
      <c r="G5186" s="281" t="s">
        <v>8355</v>
      </c>
      <c r="H5186" s="264" t="str">
        <f>IFERROR(VLOOKUP(Table[[#This Row],[Activity Details of Assistance]],WHAT!E:F,2,FALSE),"")</f>
        <v># of water network</v>
      </c>
      <c r="I5186" s="264"/>
      <c r="J5186" s="291">
        <v>2</v>
      </c>
      <c r="K5186" s="291" t="s">
        <v>8280</v>
      </c>
      <c r="L5186" s="291" t="s">
        <v>13</v>
      </c>
      <c r="M5186" s="292" t="s">
        <v>14</v>
      </c>
      <c r="N5186" s="291" t="s">
        <v>309</v>
      </c>
      <c r="O5186" s="291" t="s">
        <v>1606</v>
      </c>
      <c r="P5186" s="291" t="s">
        <v>6656</v>
      </c>
      <c r="Q5186" s="300">
        <v>44742</v>
      </c>
      <c r="R5186" s="300">
        <v>44896</v>
      </c>
      <c r="S5186" t="s">
        <v>8452</v>
      </c>
      <c r="T5186" s="291"/>
      <c r="U5186" s="291"/>
      <c r="V5186" s="291"/>
      <c r="W5186" s="291"/>
      <c r="X5186" s="292"/>
      <c r="Y5186" s="292" t="s">
        <v>8641</v>
      </c>
      <c r="Z5186" s="292" t="s">
        <v>8642</v>
      </c>
      <c r="AA5186" s="292" t="s">
        <v>8643</v>
      </c>
      <c r="AB5186" s="273" t="str">
        <f>_xlfn.IFNA(IF(Table[[#This Row],[Programme Partner]]&lt;&gt;Table[[#This Row],[Implementing Partner]],CONCATENATE(Table[[#This Row],[Programme Partner]],"-",Table[[#This Row],[Implementing Partner]]),Table[[#This Row],[Programme Partner]]),"")</f>
        <v>UNHCR-BRAC</v>
      </c>
    </row>
    <row r="5187" spans="1:28" ht="16.5" customHeight="1">
      <c r="A5187" s="183">
        <v>5637</v>
      </c>
      <c r="B5187" s="264" t="s">
        <v>5273</v>
      </c>
      <c r="C5187" s="265" t="s">
        <v>5033</v>
      </c>
      <c r="D5187" s="266" t="s">
        <v>5273</v>
      </c>
      <c r="E5187" s="264" t="s">
        <v>27</v>
      </c>
      <c r="F5187" s="264" t="s">
        <v>8012</v>
      </c>
      <c r="G5187" s="281" t="s">
        <v>8370</v>
      </c>
      <c r="H5187" s="264" t="str">
        <f>IFERROR(VLOOKUP(Table[[#This Row],[Activity Details of Assistance]],WHAT!E:F,2,FALSE),"")</f>
        <v xml:space="preserve"># of door </v>
      </c>
      <c r="I5187" s="264"/>
      <c r="J5187" s="289">
        <v>3</v>
      </c>
      <c r="K5187" s="289" t="s">
        <v>8280</v>
      </c>
      <c r="L5187" s="289" t="s">
        <v>13</v>
      </c>
      <c r="M5187" s="290" t="s">
        <v>14</v>
      </c>
      <c r="N5187" s="289" t="s">
        <v>309</v>
      </c>
      <c r="O5187" s="289" t="s">
        <v>1606</v>
      </c>
      <c r="P5187" s="289" t="s">
        <v>6656</v>
      </c>
      <c r="Q5187" s="299">
        <v>44742</v>
      </c>
      <c r="R5187" s="299">
        <v>44896</v>
      </c>
      <c r="S5187" t="s">
        <v>8452</v>
      </c>
      <c r="T5187" s="289"/>
      <c r="U5187" s="289"/>
      <c r="V5187" s="289"/>
      <c r="W5187" s="289"/>
      <c r="X5187" s="290"/>
      <c r="Y5187" s="290" t="s">
        <v>8641</v>
      </c>
      <c r="Z5187" s="290" t="s">
        <v>8642</v>
      </c>
      <c r="AA5187" s="290" t="s">
        <v>8643</v>
      </c>
      <c r="AB5187" s="273" t="str">
        <f>_xlfn.IFNA(IF(Table[[#This Row],[Programme Partner]]&lt;&gt;Table[[#This Row],[Implementing Partner]],CONCATENATE(Table[[#This Row],[Programme Partner]],"-",Table[[#This Row],[Implementing Partner]]),Table[[#This Row],[Programme Partner]]),"")</f>
        <v>UNHCR-BRAC</v>
      </c>
    </row>
    <row r="5188" spans="1:28" ht="16.5" customHeight="1">
      <c r="A5188" s="183">
        <v>5638</v>
      </c>
      <c r="B5188" s="264" t="s">
        <v>5273</v>
      </c>
      <c r="C5188" s="265" t="s">
        <v>5033</v>
      </c>
      <c r="D5188" s="266" t="s">
        <v>5273</v>
      </c>
      <c r="E5188" s="264" t="s">
        <v>27</v>
      </c>
      <c r="F5188" s="264" t="s">
        <v>8011</v>
      </c>
      <c r="G5188" s="281" t="s">
        <v>8584</v>
      </c>
      <c r="H5188" s="264" t="str">
        <f>IFERROR(VLOOKUP(Table[[#This Row],[Activity Details of Assistance]],WHAT!E:F,2,FALSE),"")</f>
        <v># of tube well</v>
      </c>
      <c r="I5188" s="264"/>
      <c r="J5188" s="291">
        <v>21</v>
      </c>
      <c r="K5188" s="291" t="s">
        <v>8280</v>
      </c>
      <c r="L5188" s="291" t="s">
        <v>13</v>
      </c>
      <c r="M5188" s="292" t="s">
        <v>14</v>
      </c>
      <c r="N5188" s="291" t="s">
        <v>309</v>
      </c>
      <c r="O5188" s="291" t="s">
        <v>1606</v>
      </c>
      <c r="P5188" s="291" t="s">
        <v>6656</v>
      </c>
      <c r="Q5188" s="300">
        <v>44742</v>
      </c>
      <c r="R5188" s="300">
        <v>44896</v>
      </c>
      <c r="S5188" t="s">
        <v>8452</v>
      </c>
      <c r="T5188" s="291"/>
      <c r="U5188" s="291"/>
      <c r="V5188" s="291"/>
      <c r="W5188" s="291"/>
      <c r="X5188" s="292"/>
      <c r="Y5188" s="292" t="s">
        <v>8641</v>
      </c>
      <c r="Z5188" s="292" t="s">
        <v>8642</v>
      </c>
      <c r="AA5188" s="292" t="s">
        <v>8643</v>
      </c>
      <c r="AB5188" s="273" t="str">
        <f>_xlfn.IFNA(IF(Table[[#This Row],[Programme Partner]]&lt;&gt;Table[[#This Row],[Implementing Partner]],CONCATENATE(Table[[#This Row],[Programme Partner]],"-",Table[[#This Row],[Implementing Partner]]),Table[[#This Row],[Programme Partner]]),"")</f>
        <v>UNHCR-BRAC</v>
      </c>
    </row>
    <row r="5189" spans="1:28" ht="16.5" customHeight="1">
      <c r="A5189" s="183">
        <v>5639</v>
      </c>
      <c r="B5189" s="264" t="s">
        <v>5273</v>
      </c>
      <c r="C5189" s="265" t="s">
        <v>5033</v>
      </c>
      <c r="D5189" s="266" t="s">
        <v>5273</v>
      </c>
      <c r="E5189" s="264" t="s">
        <v>27</v>
      </c>
      <c r="F5189" s="264" t="s">
        <v>8012</v>
      </c>
      <c r="G5189" s="281" t="s">
        <v>8372</v>
      </c>
      <c r="H5189" s="264" t="str">
        <f>IFERROR(VLOOKUP(Table[[#This Row],[Activity Details of Assistance]],WHAT!E:F,2,FALSE),"")</f>
        <v># of door</v>
      </c>
      <c r="I5189" s="264"/>
      <c r="J5189" s="289">
        <v>2</v>
      </c>
      <c r="K5189" s="289" t="s">
        <v>8280</v>
      </c>
      <c r="L5189" s="289" t="s">
        <v>13</v>
      </c>
      <c r="M5189" s="290" t="s">
        <v>14</v>
      </c>
      <c r="N5189" s="289" t="s">
        <v>309</v>
      </c>
      <c r="O5189" s="289" t="s">
        <v>1606</v>
      </c>
      <c r="P5189" s="289" t="s">
        <v>6656</v>
      </c>
      <c r="Q5189" s="299">
        <v>44742</v>
      </c>
      <c r="R5189" s="299">
        <v>44896</v>
      </c>
      <c r="S5189" t="s">
        <v>8452</v>
      </c>
      <c r="T5189" s="289"/>
      <c r="U5189" s="289"/>
      <c r="V5189" s="289"/>
      <c r="W5189" s="289"/>
      <c r="X5189" s="290"/>
      <c r="Y5189" s="290" t="s">
        <v>8641</v>
      </c>
      <c r="Z5189" s="290" t="s">
        <v>8642</v>
      </c>
      <c r="AA5189" s="290" t="s">
        <v>8643</v>
      </c>
      <c r="AB5189" s="273" t="str">
        <f>_xlfn.IFNA(IF(Table[[#This Row],[Programme Partner]]&lt;&gt;Table[[#This Row],[Implementing Partner]],CONCATENATE(Table[[#This Row],[Programme Partner]],"-",Table[[#This Row],[Implementing Partner]]),Table[[#This Row],[Programme Partner]]),"")</f>
        <v>UNHCR-BRAC</v>
      </c>
    </row>
    <row r="5190" spans="1:28" ht="16.5" customHeight="1">
      <c r="A5190" s="183">
        <v>5640</v>
      </c>
      <c r="B5190" s="264" t="s">
        <v>5273</v>
      </c>
      <c r="C5190" s="265" t="s">
        <v>5033</v>
      </c>
      <c r="D5190" s="266" t="s">
        <v>5273</v>
      </c>
      <c r="E5190" s="264" t="s">
        <v>27</v>
      </c>
      <c r="F5190" s="264" t="s">
        <v>8012</v>
      </c>
      <c r="G5190" s="281" t="s">
        <v>8354</v>
      </c>
      <c r="H5190" s="264" t="str">
        <f>IFERROR(VLOOKUP(Table[[#This Row],[Activity Details of Assistance]],WHAT!E:F,2,FALSE),"")</f>
        <v># of door</v>
      </c>
      <c r="I5190" s="264"/>
      <c r="J5190" s="291">
        <v>1</v>
      </c>
      <c r="K5190" s="291" t="s">
        <v>8280</v>
      </c>
      <c r="L5190" s="291" t="s">
        <v>13</v>
      </c>
      <c r="M5190" s="292" t="s">
        <v>14</v>
      </c>
      <c r="N5190" s="291" t="s">
        <v>309</v>
      </c>
      <c r="O5190" s="291" t="s">
        <v>1606</v>
      </c>
      <c r="P5190" s="291" t="s">
        <v>6656</v>
      </c>
      <c r="Q5190" s="300">
        <v>44742</v>
      </c>
      <c r="R5190" s="300">
        <v>44896</v>
      </c>
      <c r="S5190" t="s">
        <v>8452</v>
      </c>
      <c r="T5190" s="291"/>
      <c r="U5190" s="291"/>
      <c r="V5190" s="291"/>
      <c r="W5190" s="291"/>
      <c r="X5190" s="292"/>
      <c r="Y5190" s="292" t="s">
        <v>8641</v>
      </c>
      <c r="Z5190" s="292" t="s">
        <v>8642</v>
      </c>
      <c r="AA5190" s="292" t="s">
        <v>8643</v>
      </c>
      <c r="AB5190" s="273" t="str">
        <f>_xlfn.IFNA(IF(Table[[#This Row],[Programme Partner]]&lt;&gt;Table[[#This Row],[Implementing Partner]],CONCATENATE(Table[[#This Row],[Programme Partner]],"-",Table[[#This Row],[Implementing Partner]]),Table[[#This Row],[Programme Partner]]),"")</f>
        <v>UNHCR-BRAC</v>
      </c>
    </row>
    <row r="5191" spans="1:28" ht="16.5" customHeight="1">
      <c r="A5191" s="183">
        <v>5641</v>
      </c>
      <c r="B5191" s="264" t="s">
        <v>5273</v>
      </c>
      <c r="C5191" s="265" t="s">
        <v>5033</v>
      </c>
      <c r="D5191" s="266" t="s">
        <v>5273</v>
      </c>
      <c r="E5191" s="264" t="s">
        <v>27</v>
      </c>
      <c r="F5191" s="264" t="s">
        <v>8012</v>
      </c>
      <c r="G5191" s="281" t="s">
        <v>8586</v>
      </c>
      <c r="H5191" s="264" t="str">
        <f>IFERROR(VLOOKUP(Table[[#This Row],[Activity Details of Assistance]],WHAT!E:F,2,FALSE),"")</f>
        <v># of door</v>
      </c>
      <c r="I5191" s="264"/>
      <c r="J5191" s="289">
        <v>33</v>
      </c>
      <c r="K5191" s="289" t="s">
        <v>8280</v>
      </c>
      <c r="L5191" s="289" t="s">
        <v>13</v>
      </c>
      <c r="M5191" s="290" t="s">
        <v>14</v>
      </c>
      <c r="N5191" s="289" t="s">
        <v>309</v>
      </c>
      <c r="O5191" s="289" t="s">
        <v>1606</v>
      </c>
      <c r="P5191" s="289" t="s">
        <v>6656</v>
      </c>
      <c r="Q5191" s="299">
        <v>44742</v>
      </c>
      <c r="R5191" s="299">
        <v>44896</v>
      </c>
      <c r="S5191" t="s">
        <v>8452</v>
      </c>
      <c r="T5191" s="289"/>
      <c r="U5191" s="289"/>
      <c r="V5191" s="289"/>
      <c r="W5191" s="289"/>
      <c r="X5191" s="290"/>
      <c r="Y5191" s="290" t="s">
        <v>8641</v>
      </c>
      <c r="Z5191" s="290" t="s">
        <v>8642</v>
      </c>
      <c r="AA5191" s="290" t="s">
        <v>8643</v>
      </c>
      <c r="AB5191" s="273" t="str">
        <f>_xlfn.IFNA(IF(Table[[#This Row],[Programme Partner]]&lt;&gt;Table[[#This Row],[Implementing Partner]],CONCATENATE(Table[[#This Row],[Programme Partner]],"-",Table[[#This Row],[Implementing Partner]]),Table[[#This Row],[Programme Partner]]),"")</f>
        <v>UNHCR-BRAC</v>
      </c>
    </row>
    <row r="5192" spans="1:28" ht="16.5" customHeight="1">
      <c r="A5192" s="183">
        <v>5642</v>
      </c>
      <c r="B5192" s="264" t="s">
        <v>5273</v>
      </c>
      <c r="C5192" s="265" t="s">
        <v>5033</v>
      </c>
      <c r="D5192" s="266" t="s">
        <v>5273</v>
      </c>
      <c r="E5192" s="264" t="s">
        <v>27</v>
      </c>
      <c r="F5192" s="264" t="s">
        <v>8012</v>
      </c>
      <c r="G5192" s="281" t="s">
        <v>8357</v>
      </c>
      <c r="H5192" s="264" t="str">
        <f>IFERROR(VLOOKUP(Table[[#This Row],[Activity Details of Assistance]],WHAT!E:F,2,FALSE),"")</f>
        <v># of door</v>
      </c>
      <c r="I5192" s="264"/>
      <c r="J5192" s="291">
        <v>156</v>
      </c>
      <c r="K5192" s="291" t="s">
        <v>8280</v>
      </c>
      <c r="L5192" s="291" t="s">
        <v>13</v>
      </c>
      <c r="M5192" s="292" t="s">
        <v>14</v>
      </c>
      <c r="N5192" s="291" t="s">
        <v>309</v>
      </c>
      <c r="O5192" s="291" t="s">
        <v>1606</v>
      </c>
      <c r="P5192" s="291" t="s">
        <v>6656</v>
      </c>
      <c r="Q5192" s="300">
        <v>44742</v>
      </c>
      <c r="R5192" s="300">
        <v>44896</v>
      </c>
      <c r="S5192" t="s">
        <v>8452</v>
      </c>
      <c r="T5192" s="291"/>
      <c r="U5192" s="291"/>
      <c r="V5192" s="291"/>
      <c r="W5192" s="291"/>
      <c r="X5192" s="292"/>
      <c r="Y5192" s="292" t="s">
        <v>8641</v>
      </c>
      <c r="Z5192" s="292" t="s">
        <v>8642</v>
      </c>
      <c r="AA5192" s="292" t="s">
        <v>8643</v>
      </c>
      <c r="AB5192" s="273" t="str">
        <f>_xlfn.IFNA(IF(Table[[#This Row],[Programme Partner]]&lt;&gt;Table[[#This Row],[Implementing Partner]],CONCATENATE(Table[[#This Row],[Programme Partner]],"-",Table[[#This Row],[Implementing Partner]]),Table[[#This Row],[Programme Partner]]),"")</f>
        <v>UNHCR-BRAC</v>
      </c>
    </row>
    <row r="5193" spans="1:28" ht="16.5" customHeight="1">
      <c r="A5193" s="183">
        <v>5643</v>
      </c>
      <c r="B5193" s="264" t="s">
        <v>5273</v>
      </c>
      <c r="C5193" s="265" t="s">
        <v>5033</v>
      </c>
      <c r="D5193" s="266" t="s">
        <v>5273</v>
      </c>
      <c r="E5193" s="264" t="s">
        <v>27</v>
      </c>
      <c r="F5193" s="264" t="s">
        <v>8013</v>
      </c>
      <c r="G5193" s="281" t="s">
        <v>8313</v>
      </c>
      <c r="H5193" s="264" t="str">
        <f>IFERROR(VLOOKUP(Table[[#This Row],[Activity Details of Assistance]],WHAT!E:F,2,FALSE),"")</f>
        <v># of HP sessions at community level</v>
      </c>
      <c r="I5193" s="264"/>
      <c r="J5193" s="289">
        <v>513</v>
      </c>
      <c r="K5193" s="289" t="s">
        <v>8280</v>
      </c>
      <c r="L5193" s="289" t="s">
        <v>13</v>
      </c>
      <c r="M5193" s="290" t="s">
        <v>14</v>
      </c>
      <c r="N5193" s="289" t="s">
        <v>309</v>
      </c>
      <c r="O5193" s="289" t="s">
        <v>1606</v>
      </c>
      <c r="P5193" s="289" t="s">
        <v>6656</v>
      </c>
      <c r="Q5193" s="299">
        <v>44742</v>
      </c>
      <c r="R5193" s="299">
        <v>44896</v>
      </c>
      <c r="S5193" t="s">
        <v>8452</v>
      </c>
      <c r="T5193" s="289"/>
      <c r="U5193" s="289"/>
      <c r="V5193" s="289"/>
      <c r="W5193" s="289"/>
      <c r="X5193" s="290"/>
      <c r="Y5193" s="290" t="s">
        <v>8641</v>
      </c>
      <c r="Z5193" s="290" t="s">
        <v>8642</v>
      </c>
      <c r="AA5193" s="290" t="s">
        <v>8643</v>
      </c>
      <c r="AB5193" s="273" t="str">
        <f>_xlfn.IFNA(IF(Table[[#This Row],[Programme Partner]]&lt;&gt;Table[[#This Row],[Implementing Partner]],CONCATENATE(Table[[#This Row],[Programme Partner]],"-",Table[[#This Row],[Implementing Partner]]),Table[[#This Row],[Programme Partner]]),"")</f>
        <v>UNHCR-BRAC</v>
      </c>
    </row>
    <row r="5194" spans="1:28" ht="16.5" customHeight="1">
      <c r="A5194" s="183">
        <v>5644</v>
      </c>
      <c r="B5194" s="264" t="s">
        <v>5273</v>
      </c>
      <c r="C5194" s="265" t="s">
        <v>5033</v>
      </c>
      <c r="D5194" s="266" t="s">
        <v>5273</v>
      </c>
      <c r="E5194" s="264" t="s">
        <v>27</v>
      </c>
      <c r="F5194" s="264" t="s">
        <v>8013</v>
      </c>
      <c r="G5194" s="281" t="s">
        <v>8314</v>
      </c>
      <c r="H5194" s="264" t="str">
        <f>IFERROR(VLOOKUP(Table[[#This Row],[Activity Details of Assistance]],WHAT!E:F,2,FALSE),"")</f>
        <v># of HP sessions at HH level</v>
      </c>
      <c r="I5194" s="264"/>
      <c r="J5194" s="291">
        <v>1615</v>
      </c>
      <c r="K5194" s="291" t="s">
        <v>8280</v>
      </c>
      <c r="L5194" s="291" t="s">
        <v>13</v>
      </c>
      <c r="M5194" s="292" t="s">
        <v>14</v>
      </c>
      <c r="N5194" s="291" t="s">
        <v>309</v>
      </c>
      <c r="O5194" s="291" t="s">
        <v>1606</v>
      </c>
      <c r="P5194" s="291" t="s">
        <v>6656</v>
      </c>
      <c r="Q5194" s="300">
        <v>44742</v>
      </c>
      <c r="R5194" s="300">
        <v>44896</v>
      </c>
      <c r="S5194" t="s">
        <v>8452</v>
      </c>
      <c r="T5194" s="291"/>
      <c r="U5194" s="291"/>
      <c r="V5194" s="291"/>
      <c r="W5194" s="291"/>
      <c r="X5194" s="292"/>
      <c r="Y5194" s="292" t="s">
        <v>8641</v>
      </c>
      <c r="Z5194" s="292" t="s">
        <v>8642</v>
      </c>
      <c r="AA5194" s="292" t="s">
        <v>8643</v>
      </c>
      <c r="AB5194" s="273" t="str">
        <f>_xlfn.IFNA(IF(Table[[#This Row],[Programme Partner]]&lt;&gt;Table[[#This Row],[Implementing Partner]],CONCATENATE(Table[[#This Row],[Programme Partner]],"-",Table[[#This Row],[Implementing Partner]]),Table[[#This Row],[Programme Partner]]),"")</f>
        <v>UNHCR-BRAC</v>
      </c>
    </row>
    <row r="5195" spans="1:28" ht="16.5" customHeight="1">
      <c r="A5195" s="183">
        <v>5645</v>
      </c>
      <c r="B5195" s="264" t="s">
        <v>5273</v>
      </c>
      <c r="C5195" s="265" t="s">
        <v>5033</v>
      </c>
      <c r="D5195" s="266" t="s">
        <v>5273</v>
      </c>
      <c r="E5195" s="264" t="s">
        <v>27</v>
      </c>
      <c r="F5195" s="264" t="s">
        <v>8014</v>
      </c>
      <c r="G5195" s="281" t="s">
        <v>8243</v>
      </c>
      <c r="H5195" s="264" t="str">
        <f>IFERROR(VLOOKUP(Table[[#This Row],[Activity Details of Assistance]],WHAT!E:F,2,FALSE),"")</f>
        <v># of pit</v>
      </c>
      <c r="I5195" s="264"/>
      <c r="J5195" s="289">
        <v>1</v>
      </c>
      <c r="K5195" s="289" t="s">
        <v>8280</v>
      </c>
      <c r="L5195" s="289" t="s">
        <v>13</v>
      </c>
      <c r="M5195" s="290" t="s">
        <v>14</v>
      </c>
      <c r="N5195" s="289" t="s">
        <v>309</v>
      </c>
      <c r="O5195" s="289" t="s">
        <v>1606</v>
      </c>
      <c r="P5195" s="289" t="s">
        <v>6656</v>
      </c>
      <c r="Q5195" s="299">
        <v>44742</v>
      </c>
      <c r="R5195" s="299">
        <v>44896</v>
      </c>
      <c r="S5195" t="s">
        <v>8452</v>
      </c>
      <c r="T5195" s="289"/>
      <c r="U5195" s="289"/>
      <c r="V5195" s="289"/>
      <c r="W5195" s="289"/>
      <c r="X5195" s="290"/>
      <c r="Y5195" s="290" t="s">
        <v>8641</v>
      </c>
      <c r="Z5195" s="290" t="s">
        <v>8642</v>
      </c>
      <c r="AA5195" s="290" t="s">
        <v>8643</v>
      </c>
      <c r="AB5195" s="273" t="str">
        <f>_xlfn.IFNA(IF(Table[[#This Row],[Programme Partner]]&lt;&gt;Table[[#This Row],[Implementing Partner]],CONCATENATE(Table[[#This Row],[Programme Partner]],"-",Table[[#This Row],[Implementing Partner]]),Table[[#This Row],[Programme Partner]]),"")</f>
        <v>UNHCR-BRAC</v>
      </c>
    </row>
    <row r="5196" spans="1:28" ht="16.5" customHeight="1">
      <c r="A5196" s="183">
        <v>5646</v>
      </c>
      <c r="B5196" s="264" t="s">
        <v>5273</v>
      </c>
      <c r="C5196" s="265" t="s">
        <v>5033</v>
      </c>
      <c r="D5196" s="266" t="s">
        <v>5273</v>
      </c>
      <c r="E5196" s="264" t="s">
        <v>27</v>
      </c>
      <c r="F5196" s="264" t="s">
        <v>8014</v>
      </c>
      <c r="G5196" s="281" t="s">
        <v>8361</v>
      </c>
      <c r="H5196" s="264" t="str">
        <f>IFERROR(VLOOKUP(Table[[#This Row],[Activity Details of Assistance]],WHAT!E:F,2,FALSE),"")</f>
        <v># of plant</v>
      </c>
      <c r="I5196" s="264"/>
      <c r="J5196" s="291">
        <v>1</v>
      </c>
      <c r="K5196" s="291" t="s">
        <v>8280</v>
      </c>
      <c r="L5196" s="291" t="s">
        <v>13</v>
      </c>
      <c r="M5196" s="292" t="s">
        <v>14</v>
      </c>
      <c r="N5196" s="291" t="s">
        <v>309</v>
      </c>
      <c r="O5196" s="291" t="s">
        <v>1606</v>
      </c>
      <c r="P5196" s="291" t="s">
        <v>6656</v>
      </c>
      <c r="Q5196" s="300">
        <v>44742</v>
      </c>
      <c r="R5196" s="300">
        <v>44896</v>
      </c>
      <c r="S5196" t="s">
        <v>8452</v>
      </c>
      <c r="T5196" s="291"/>
      <c r="U5196" s="291"/>
      <c r="V5196" s="291"/>
      <c r="W5196" s="291"/>
      <c r="X5196" s="292"/>
      <c r="Y5196" s="292" t="s">
        <v>8641</v>
      </c>
      <c r="Z5196" s="292" t="s">
        <v>8642</v>
      </c>
      <c r="AA5196" s="292" t="s">
        <v>8643</v>
      </c>
      <c r="AB5196" s="273" t="str">
        <f>_xlfn.IFNA(IF(Table[[#This Row],[Programme Partner]]&lt;&gt;Table[[#This Row],[Implementing Partner]],CONCATENATE(Table[[#This Row],[Programme Partner]],"-",Table[[#This Row],[Implementing Partner]]),Table[[#This Row],[Programme Partner]]),"")</f>
        <v>UNHCR-BRAC</v>
      </c>
    </row>
    <row r="5197" spans="1:28" ht="16.5" customHeight="1">
      <c r="A5197" s="183">
        <v>5647</v>
      </c>
      <c r="B5197" s="264" t="s">
        <v>5273</v>
      </c>
      <c r="C5197" s="265" t="s">
        <v>5033</v>
      </c>
      <c r="D5197" s="266" t="s">
        <v>5273</v>
      </c>
      <c r="E5197" s="264" t="s">
        <v>27</v>
      </c>
      <c r="F5197" s="264" t="s">
        <v>8011</v>
      </c>
      <c r="G5197" s="281" t="s">
        <v>8584</v>
      </c>
      <c r="H5197" s="264" t="str">
        <f>IFERROR(VLOOKUP(Table[[#This Row],[Activity Details of Assistance]],WHAT!E:F,2,FALSE),"")</f>
        <v># of tube well</v>
      </c>
      <c r="I5197" s="264"/>
      <c r="J5197" s="289">
        <v>41</v>
      </c>
      <c r="K5197" s="289" t="s">
        <v>8280</v>
      </c>
      <c r="L5197" s="289" t="s">
        <v>13</v>
      </c>
      <c r="M5197" s="290" t="s">
        <v>14</v>
      </c>
      <c r="N5197" s="289" t="s">
        <v>307</v>
      </c>
      <c r="O5197" s="289" t="s">
        <v>1603</v>
      </c>
      <c r="P5197" s="289" t="s">
        <v>4682</v>
      </c>
      <c r="Q5197" s="299">
        <v>44742</v>
      </c>
      <c r="R5197" s="299">
        <v>44896</v>
      </c>
      <c r="S5197" t="s">
        <v>8452</v>
      </c>
      <c r="T5197" s="289"/>
      <c r="U5197" s="289"/>
      <c r="V5197" s="289"/>
      <c r="W5197" s="289"/>
      <c r="X5197" s="290"/>
      <c r="Y5197" s="290" t="s">
        <v>8641</v>
      </c>
      <c r="Z5197" s="290" t="s">
        <v>8642</v>
      </c>
      <c r="AA5197" s="290" t="s">
        <v>8643</v>
      </c>
      <c r="AB5197" s="273" t="str">
        <f>_xlfn.IFNA(IF(Table[[#This Row],[Programme Partner]]&lt;&gt;Table[[#This Row],[Implementing Partner]],CONCATENATE(Table[[#This Row],[Programme Partner]],"-",Table[[#This Row],[Implementing Partner]]),Table[[#This Row],[Programme Partner]]),"")</f>
        <v>UNHCR-BRAC</v>
      </c>
    </row>
    <row r="5198" spans="1:28" ht="16.5" customHeight="1">
      <c r="A5198" s="183">
        <v>5648</v>
      </c>
      <c r="B5198" s="264" t="s">
        <v>5273</v>
      </c>
      <c r="C5198" s="265" t="s">
        <v>5033</v>
      </c>
      <c r="D5198" s="266" t="s">
        <v>5273</v>
      </c>
      <c r="E5198" s="264" t="s">
        <v>27</v>
      </c>
      <c r="F5198" s="264" t="s">
        <v>8011</v>
      </c>
      <c r="G5198" s="281" t="s">
        <v>8325</v>
      </c>
      <c r="H5198" s="264" t="str">
        <f>IFERROR(VLOOKUP(Table[[#This Row],[Activity Details of Assistance]],WHAT!E:F,2,FALSE),"")</f>
        <v># of tube well</v>
      </c>
      <c r="I5198" s="264"/>
      <c r="J5198" s="291">
        <v>1</v>
      </c>
      <c r="K5198" s="291" t="s">
        <v>8280</v>
      </c>
      <c r="L5198" s="291" t="s">
        <v>13</v>
      </c>
      <c r="M5198" s="292" t="s">
        <v>14</v>
      </c>
      <c r="N5198" s="291" t="s">
        <v>307</v>
      </c>
      <c r="O5198" s="291" t="s">
        <v>1603</v>
      </c>
      <c r="P5198" s="291" t="s">
        <v>4682</v>
      </c>
      <c r="Q5198" s="300">
        <v>44742</v>
      </c>
      <c r="R5198" s="300">
        <v>44896</v>
      </c>
      <c r="S5198" t="s">
        <v>8452</v>
      </c>
      <c r="T5198" s="291"/>
      <c r="U5198" s="291"/>
      <c r="V5198" s="291"/>
      <c r="W5198" s="291"/>
      <c r="X5198" s="292"/>
      <c r="Y5198" s="292" t="s">
        <v>8641</v>
      </c>
      <c r="Z5198" s="292" t="s">
        <v>8642</v>
      </c>
      <c r="AA5198" s="292" t="s">
        <v>8643</v>
      </c>
      <c r="AB5198" s="273" t="str">
        <f>_xlfn.IFNA(IF(Table[[#This Row],[Programme Partner]]&lt;&gt;Table[[#This Row],[Implementing Partner]],CONCATENATE(Table[[#This Row],[Programme Partner]],"-",Table[[#This Row],[Implementing Partner]]),Table[[#This Row],[Programme Partner]]),"")</f>
        <v>UNHCR-BRAC</v>
      </c>
    </row>
    <row r="5199" spans="1:28" ht="16.5" customHeight="1">
      <c r="A5199" s="183">
        <v>5649</v>
      </c>
      <c r="B5199" s="264" t="s">
        <v>5273</v>
      </c>
      <c r="C5199" s="265" t="s">
        <v>5033</v>
      </c>
      <c r="D5199" s="266" t="s">
        <v>5273</v>
      </c>
      <c r="E5199" s="264" t="s">
        <v>27</v>
      </c>
      <c r="F5199" s="264" t="s">
        <v>8011</v>
      </c>
      <c r="G5199" s="281" t="s">
        <v>8355</v>
      </c>
      <c r="H5199" s="264" t="str">
        <f>IFERROR(VLOOKUP(Table[[#This Row],[Activity Details of Assistance]],WHAT!E:F,2,FALSE),"")</f>
        <v># of water network</v>
      </c>
      <c r="I5199" s="264"/>
      <c r="J5199" s="289">
        <v>9</v>
      </c>
      <c r="K5199" s="289" t="s">
        <v>8280</v>
      </c>
      <c r="L5199" s="289" t="s">
        <v>13</v>
      </c>
      <c r="M5199" s="290" t="s">
        <v>14</v>
      </c>
      <c r="N5199" s="289" t="s">
        <v>307</v>
      </c>
      <c r="O5199" s="289" t="s">
        <v>1603</v>
      </c>
      <c r="P5199" s="289" t="s">
        <v>4682</v>
      </c>
      <c r="Q5199" s="299">
        <v>44742</v>
      </c>
      <c r="R5199" s="299">
        <v>44896</v>
      </c>
      <c r="S5199" t="s">
        <v>8452</v>
      </c>
      <c r="T5199" s="289"/>
      <c r="U5199" s="289"/>
      <c r="V5199" s="289"/>
      <c r="W5199" s="289"/>
      <c r="X5199" s="290"/>
      <c r="Y5199" s="290" t="s">
        <v>8641</v>
      </c>
      <c r="Z5199" s="290" t="s">
        <v>8642</v>
      </c>
      <c r="AA5199" s="290" t="s">
        <v>8643</v>
      </c>
      <c r="AB5199" s="273" t="str">
        <f>_xlfn.IFNA(IF(Table[[#This Row],[Programme Partner]]&lt;&gt;Table[[#This Row],[Implementing Partner]],CONCATENATE(Table[[#This Row],[Programme Partner]],"-",Table[[#This Row],[Implementing Partner]]),Table[[#This Row],[Programme Partner]]),"")</f>
        <v>UNHCR-BRAC</v>
      </c>
    </row>
    <row r="5200" spans="1:28" ht="16.5" customHeight="1">
      <c r="A5200" s="183">
        <v>5650</v>
      </c>
      <c r="B5200" s="264" t="s">
        <v>5273</v>
      </c>
      <c r="C5200" s="265" t="s">
        <v>5033</v>
      </c>
      <c r="D5200" s="266" t="s">
        <v>5273</v>
      </c>
      <c r="E5200" s="264" t="s">
        <v>27</v>
      </c>
      <c r="F5200" s="264" t="s">
        <v>8012</v>
      </c>
      <c r="G5200" s="281" t="s">
        <v>8366</v>
      </c>
      <c r="H5200" s="264" t="str">
        <f>IFERROR(VLOOKUP(Table[[#This Row],[Activity Details of Assistance]],WHAT!E:F,2,FALSE),"")</f>
        <v xml:space="preserve"># of door </v>
      </c>
      <c r="I5200" s="264"/>
      <c r="J5200" s="291">
        <v>1</v>
      </c>
      <c r="K5200" s="291" t="s">
        <v>8280</v>
      </c>
      <c r="L5200" s="291" t="s">
        <v>13</v>
      </c>
      <c r="M5200" s="292" t="s">
        <v>14</v>
      </c>
      <c r="N5200" s="291" t="s">
        <v>307</v>
      </c>
      <c r="O5200" s="291" t="s">
        <v>1603</v>
      </c>
      <c r="P5200" s="291" t="s">
        <v>4682</v>
      </c>
      <c r="Q5200" s="300">
        <v>44742</v>
      </c>
      <c r="R5200" s="300">
        <v>44896</v>
      </c>
      <c r="S5200" t="s">
        <v>8452</v>
      </c>
      <c r="T5200" s="291"/>
      <c r="U5200" s="291"/>
      <c r="V5200" s="291"/>
      <c r="W5200" s="291"/>
      <c r="X5200" s="292"/>
      <c r="Y5200" s="292" t="s">
        <v>8641</v>
      </c>
      <c r="Z5200" s="292" t="s">
        <v>8642</v>
      </c>
      <c r="AA5200" s="292" t="s">
        <v>8643</v>
      </c>
      <c r="AB5200" s="273" t="str">
        <f>_xlfn.IFNA(IF(Table[[#This Row],[Programme Partner]]&lt;&gt;Table[[#This Row],[Implementing Partner]],CONCATENATE(Table[[#This Row],[Programme Partner]],"-",Table[[#This Row],[Implementing Partner]]),Table[[#This Row],[Programme Partner]]),"")</f>
        <v>UNHCR-BRAC</v>
      </c>
    </row>
    <row r="5201" spans="1:28" ht="16.5" customHeight="1">
      <c r="A5201" s="183">
        <v>5651</v>
      </c>
      <c r="B5201" s="264" t="s">
        <v>5273</v>
      </c>
      <c r="C5201" s="265" t="s">
        <v>5033</v>
      </c>
      <c r="D5201" s="266" t="s">
        <v>5273</v>
      </c>
      <c r="E5201" s="264" t="s">
        <v>27</v>
      </c>
      <c r="F5201" s="264" t="s">
        <v>8011</v>
      </c>
      <c r="G5201" s="281" t="s">
        <v>8584</v>
      </c>
      <c r="H5201" s="264" t="str">
        <f>IFERROR(VLOOKUP(Table[[#This Row],[Activity Details of Assistance]],WHAT!E:F,2,FALSE),"")</f>
        <v># of tube well</v>
      </c>
      <c r="I5201" s="264"/>
      <c r="J5201" s="289">
        <v>24</v>
      </c>
      <c r="K5201" s="289" t="s">
        <v>8280</v>
      </c>
      <c r="L5201" s="289" t="s">
        <v>13</v>
      </c>
      <c r="M5201" s="290" t="s">
        <v>14</v>
      </c>
      <c r="N5201" s="289" t="s">
        <v>307</v>
      </c>
      <c r="O5201" s="289" t="s">
        <v>1603</v>
      </c>
      <c r="P5201" s="289" t="s">
        <v>4682</v>
      </c>
      <c r="Q5201" s="299">
        <v>44742</v>
      </c>
      <c r="R5201" s="299">
        <v>44896</v>
      </c>
      <c r="S5201" t="s">
        <v>8452</v>
      </c>
      <c r="T5201" s="289"/>
      <c r="U5201" s="289"/>
      <c r="V5201" s="289"/>
      <c r="W5201" s="289"/>
      <c r="X5201" s="290"/>
      <c r="Y5201" s="290" t="s">
        <v>8641</v>
      </c>
      <c r="Z5201" s="290" t="s">
        <v>8642</v>
      </c>
      <c r="AA5201" s="290" t="s">
        <v>8643</v>
      </c>
      <c r="AB5201" s="273" t="str">
        <f>_xlfn.IFNA(IF(Table[[#This Row],[Programme Partner]]&lt;&gt;Table[[#This Row],[Implementing Partner]],CONCATENATE(Table[[#This Row],[Programme Partner]],"-",Table[[#This Row],[Implementing Partner]]),Table[[#This Row],[Programme Partner]]),"")</f>
        <v>UNHCR-BRAC</v>
      </c>
    </row>
    <row r="5202" spans="1:28" ht="16.5" customHeight="1">
      <c r="A5202" s="183">
        <v>5652</v>
      </c>
      <c r="B5202" s="264" t="s">
        <v>5273</v>
      </c>
      <c r="C5202" s="265" t="s">
        <v>5033</v>
      </c>
      <c r="D5202" s="266" t="s">
        <v>5273</v>
      </c>
      <c r="E5202" s="264" t="s">
        <v>27</v>
      </c>
      <c r="F5202" s="264" t="s">
        <v>8012</v>
      </c>
      <c r="G5202" s="281" t="s">
        <v>8359</v>
      </c>
      <c r="H5202" s="264" t="str">
        <f>IFERROR(VLOOKUP(Table[[#This Row],[Activity Details of Assistance]],WHAT!E:F,2,FALSE),"")</f>
        <v># of FSM Site</v>
      </c>
      <c r="I5202" s="264"/>
      <c r="J5202" s="291">
        <v>3</v>
      </c>
      <c r="K5202" s="291" t="s">
        <v>8280</v>
      </c>
      <c r="L5202" s="291" t="s">
        <v>13</v>
      </c>
      <c r="M5202" s="292" t="s">
        <v>14</v>
      </c>
      <c r="N5202" s="291" t="s">
        <v>307</v>
      </c>
      <c r="O5202" s="291" t="s">
        <v>1603</v>
      </c>
      <c r="P5202" s="291" t="s">
        <v>4682</v>
      </c>
      <c r="Q5202" s="300">
        <v>44742</v>
      </c>
      <c r="R5202" s="300">
        <v>44896</v>
      </c>
      <c r="S5202" t="s">
        <v>8452</v>
      </c>
      <c r="T5202" s="291"/>
      <c r="U5202" s="291"/>
      <c r="V5202" s="291"/>
      <c r="W5202" s="291"/>
      <c r="X5202" s="292"/>
      <c r="Y5202" s="292" t="s">
        <v>8641</v>
      </c>
      <c r="Z5202" s="292" t="s">
        <v>8642</v>
      </c>
      <c r="AA5202" s="292" t="s">
        <v>8643</v>
      </c>
      <c r="AB5202" s="273" t="str">
        <f>_xlfn.IFNA(IF(Table[[#This Row],[Programme Partner]]&lt;&gt;Table[[#This Row],[Implementing Partner]],CONCATENATE(Table[[#This Row],[Programme Partner]],"-",Table[[#This Row],[Implementing Partner]]),Table[[#This Row],[Programme Partner]]),"")</f>
        <v>UNHCR-BRAC</v>
      </c>
    </row>
    <row r="5203" spans="1:28" ht="16.5" customHeight="1">
      <c r="A5203" s="183">
        <v>5653</v>
      </c>
      <c r="B5203" s="264" t="s">
        <v>5273</v>
      </c>
      <c r="C5203" s="265" t="s">
        <v>5033</v>
      </c>
      <c r="D5203" s="266" t="s">
        <v>5273</v>
      </c>
      <c r="E5203" s="264" t="s">
        <v>27</v>
      </c>
      <c r="F5203" s="264" t="s">
        <v>8012</v>
      </c>
      <c r="G5203" s="281" t="s">
        <v>8356</v>
      </c>
      <c r="H5203" s="264" t="str">
        <f>IFERROR(VLOOKUP(Table[[#This Row],[Activity Details of Assistance]],WHAT!E:F,2,FALSE),"")</f>
        <v># of FSM Site</v>
      </c>
      <c r="I5203" s="264"/>
      <c r="J5203" s="289">
        <v>1</v>
      </c>
      <c r="K5203" s="289" t="s">
        <v>8280</v>
      </c>
      <c r="L5203" s="289" t="s">
        <v>13</v>
      </c>
      <c r="M5203" s="290" t="s">
        <v>14</v>
      </c>
      <c r="N5203" s="289" t="s">
        <v>307</v>
      </c>
      <c r="O5203" s="289" t="s">
        <v>1603</v>
      </c>
      <c r="P5203" s="289" t="s">
        <v>4682</v>
      </c>
      <c r="Q5203" s="299">
        <v>44742</v>
      </c>
      <c r="R5203" s="299">
        <v>44896</v>
      </c>
      <c r="S5203" t="s">
        <v>8452</v>
      </c>
      <c r="T5203" s="289"/>
      <c r="U5203" s="289"/>
      <c r="V5203" s="289"/>
      <c r="W5203" s="289"/>
      <c r="X5203" s="290"/>
      <c r="Y5203" s="290" t="s">
        <v>8641</v>
      </c>
      <c r="Z5203" s="290" t="s">
        <v>8642</v>
      </c>
      <c r="AA5203" s="290" t="s">
        <v>8643</v>
      </c>
      <c r="AB5203" s="273" t="str">
        <f>_xlfn.IFNA(IF(Table[[#This Row],[Programme Partner]]&lt;&gt;Table[[#This Row],[Implementing Partner]],CONCATENATE(Table[[#This Row],[Programme Partner]],"-",Table[[#This Row],[Implementing Partner]]),Table[[#This Row],[Programme Partner]]),"")</f>
        <v>UNHCR-BRAC</v>
      </c>
    </row>
    <row r="5204" spans="1:28" ht="16.5" customHeight="1">
      <c r="A5204" s="183">
        <v>5654</v>
      </c>
      <c r="B5204" s="264" t="s">
        <v>5273</v>
      </c>
      <c r="C5204" s="265" t="s">
        <v>5033</v>
      </c>
      <c r="D5204" s="266" t="s">
        <v>5273</v>
      </c>
      <c r="E5204" s="264" t="s">
        <v>27</v>
      </c>
      <c r="F5204" s="264" t="s">
        <v>8012</v>
      </c>
      <c r="G5204" s="281" t="s">
        <v>8586</v>
      </c>
      <c r="H5204" s="264" t="str">
        <f>IFERROR(VLOOKUP(Table[[#This Row],[Activity Details of Assistance]],WHAT!E:F,2,FALSE),"")</f>
        <v># of door</v>
      </c>
      <c r="I5204" s="264"/>
      <c r="J5204" s="291">
        <v>100</v>
      </c>
      <c r="K5204" s="291" t="s">
        <v>8280</v>
      </c>
      <c r="L5204" s="291" t="s">
        <v>13</v>
      </c>
      <c r="M5204" s="292" t="s">
        <v>14</v>
      </c>
      <c r="N5204" s="291" t="s">
        <v>307</v>
      </c>
      <c r="O5204" s="291" t="s">
        <v>1603</v>
      </c>
      <c r="P5204" s="291" t="s">
        <v>4682</v>
      </c>
      <c r="Q5204" s="300">
        <v>44742</v>
      </c>
      <c r="R5204" s="300">
        <v>44896</v>
      </c>
      <c r="S5204" t="s">
        <v>8452</v>
      </c>
      <c r="T5204" s="291"/>
      <c r="U5204" s="291"/>
      <c r="V5204" s="291"/>
      <c r="W5204" s="291"/>
      <c r="X5204" s="292"/>
      <c r="Y5204" s="292" t="s">
        <v>8641</v>
      </c>
      <c r="Z5204" s="292" t="s">
        <v>8642</v>
      </c>
      <c r="AA5204" s="292" t="s">
        <v>8643</v>
      </c>
      <c r="AB5204" s="273" t="str">
        <f>_xlfn.IFNA(IF(Table[[#This Row],[Programme Partner]]&lt;&gt;Table[[#This Row],[Implementing Partner]],CONCATENATE(Table[[#This Row],[Programme Partner]],"-",Table[[#This Row],[Implementing Partner]]),Table[[#This Row],[Programme Partner]]),"")</f>
        <v>UNHCR-BRAC</v>
      </c>
    </row>
    <row r="5205" spans="1:28" ht="16.5" customHeight="1">
      <c r="A5205" s="183">
        <v>5655</v>
      </c>
      <c r="B5205" s="264" t="s">
        <v>5273</v>
      </c>
      <c r="C5205" s="265" t="s">
        <v>5033</v>
      </c>
      <c r="D5205" s="266" t="s">
        <v>5273</v>
      </c>
      <c r="E5205" s="264" t="s">
        <v>27</v>
      </c>
      <c r="F5205" s="264" t="s">
        <v>8012</v>
      </c>
      <c r="G5205" s="281" t="s">
        <v>8357</v>
      </c>
      <c r="H5205" s="264" t="str">
        <f>IFERROR(VLOOKUP(Table[[#This Row],[Activity Details of Assistance]],WHAT!E:F,2,FALSE),"")</f>
        <v># of door</v>
      </c>
      <c r="I5205" s="264"/>
      <c r="J5205" s="289">
        <v>220</v>
      </c>
      <c r="K5205" s="289" t="s">
        <v>8280</v>
      </c>
      <c r="L5205" s="289" t="s">
        <v>13</v>
      </c>
      <c r="M5205" s="290" t="s">
        <v>14</v>
      </c>
      <c r="N5205" s="289" t="s">
        <v>307</v>
      </c>
      <c r="O5205" s="289" t="s">
        <v>1603</v>
      </c>
      <c r="P5205" s="289" t="s">
        <v>4682</v>
      </c>
      <c r="Q5205" s="299">
        <v>44742</v>
      </c>
      <c r="R5205" s="299">
        <v>44896</v>
      </c>
      <c r="S5205" t="s">
        <v>8452</v>
      </c>
      <c r="T5205" s="289"/>
      <c r="U5205" s="289"/>
      <c r="V5205" s="289"/>
      <c r="W5205" s="289"/>
      <c r="X5205" s="290"/>
      <c r="Y5205" s="290" t="s">
        <v>8641</v>
      </c>
      <c r="Z5205" s="290" t="s">
        <v>8642</v>
      </c>
      <c r="AA5205" s="290" t="s">
        <v>8643</v>
      </c>
      <c r="AB5205" s="273" t="str">
        <f>_xlfn.IFNA(IF(Table[[#This Row],[Programme Partner]]&lt;&gt;Table[[#This Row],[Implementing Partner]],CONCATENATE(Table[[#This Row],[Programme Partner]],"-",Table[[#This Row],[Implementing Partner]]),Table[[#This Row],[Programme Partner]]),"")</f>
        <v>UNHCR-BRAC</v>
      </c>
    </row>
    <row r="5206" spans="1:28" ht="16.5" customHeight="1">
      <c r="A5206" s="183">
        <v>5656</v>
      </c>
      <c r="B5206" s="264" t="s">
        <v>5273</v>
      </c>
      <c r="C5206" s="265" t="s">
        <v>5033</v>
      </c>
      <c r="D5206" s="266" t="s">
        <v>5273</v>
      </c>
      <c r="E5206" s="264" t="s">
        <v>27</v>
      </c>
      <c r="F5206" s="264" t="s">
        <v>8013</v>
      </c>
      <c r="G5206" s="281" t="s">
        <v>8313</v>
      </c>
      <c r="H5206" s="264" t="str">
        <f>IFERROR(VLOOKUP(Table[[#This Row],[Activity Details of Assistance]],WHAT!E:F,2,FALSE),"")</f>
        <v># of HP sessions at community level</v>
      </c>
      <c r="I5206" s="264"/>
      <c r="J5206" s="291">
        <v>1006</v>
      </c>
      <c r="K5206" s="291" t="s">
        <v>8280</v>
      </c>
      <c r="L5206" s="291" t="s">
        <v>13</v>
      </c>
      <c r="M5206" s="292" t="s">
        <v>14</v>
      </c>
      <c r="N5206" s="291" t="s">
        <v>307</v>
      </c>
      <c r="O5206" s="291" t="s">
        <v>1603</v>
      </c>
      <c r="P5206" s="291" t="s">
        <v>4682</v>
      </c>
      <c r="Q5206" s="300">
        <v>44742</v>
      </c>
      <c r="R5206" s="300">
        <v>44896</v>
      </c>
      <c r="S5206" t="s">
        <v>8452</v>
      </c>
      <c r="T5206" s="291"/>
      <c r="U5206" s="291"/>
      <c r="V5206" s="291"/>
      <c r="W5206" s="291"/>
      <c r="X5206" s="292"/>
      <c r="Y5206" s="292" t="s">
        <v>8641</v>
      </c>
      <c r="Z5206" s="292" t="s">
        <v>8642</v>
      </c>
      <c r="AA5206" s="292" t="s">
        <v>8643</v>
      </c>
      <c r="AB5206" s="273" t="str">
        <f>_xlfn.IFNA(IF(Table[[#This Row],[Programme Partner]]&lt;&gt;Table[[#This Row],[Implementing Partner]],CONCATENATE(Table[[#This Row],[Programme Partner]],"-",Table[[#This Row],[Implementing Partner]]),Table[[#This Row],[Programme Partner]]),"")</f>
        <v>UNHCR-BRAC</v>
      </c>
    </row>
    <row r="5207" spans="1:28" ht="16.5" customHeight="1">
      <c r="A5207" s="183">
        <v>5657</v>
      </c>
      <c r="B5207" s="264" t="s">
        <v>5273</v>
      </c>
      <c r="C5207" s="265" t="s">
        <v>5033</v>
      </c>
      <c r="D5207" s="266" t="s">
        <v>5273</v>
      </c>
      <c r="E5207" s="264" t="s">
        <v>27</v>
      </c>
      <c r="F5207" s="264" t="s">
        <v>8013</v>
      </c>
      <c r="G5207" s="281" t="s">
        <v>8314</v>
      </c>
      <c r="H5207" s="264" t="str">
        <f>IFERROR(VLOOKUP(Table[[#This Row],[Activity Details of Assistance]],WHAT!E:F,2,FALSE),"")</f>
        <v># of HP sessions at HH level</v>
      </c>
      <c r="I5207" s="264"/>
      <c r="J5207" s="289">
        <v>2660</v>
      </c>
      <c r="K5207" s="289" t="s">
        <v>8280</v>
      </c>
      <c r="L5207" s="289" t="s">
        <v>13</v>
      </c>
      <c r="M5207" s="290" t="s">
        <v>14</v>
      </c>
      <c r="N5207" s="289" t="s">
        <v>307</v>
      </c>
      <c r="O5207" s="289" t="s">
        <v>1603</v>
      </c>
      <c r="P5207" s="289" t="s">
        <v>4682</v>
      </c>
      <c r="Q5207" s="299">
        <v>44742</v>
      </c>
      <c r="R5207" s="299">
        <v>44896</v>
      </c>
      <c r="S5207" t="s">
        <v>8452</v>
      </c>
      <c r="T5207" s="289"/>
      <c r="U5207" s="289"/>
      <c r="V5207" s="289"/>
      <c r="W5207" s="289"/>
      <c r="X5207" s="290"/>
      <c r="Y5207" s="290" t="s">
        <v>8641</v>
      </c>
      <c r="Z5207" s="290" t="s">
        <v>8642</v>
      </c>
      <c r="AA5207" s="290" t="s">
        <v>8643</v>
      </c>
      <c r="AB5207" s="273" t="str">
        <f>_xlfn.IFNA(IF(Table[[#This Row],[Programme Partner]]&lt;&gt;Table[[#This Row],[Implementing Partner]],CONCATENATE(Table[[#This Row],[Programme Partner]],"-",Table[[#This Row],[Implementing Partner]]),Table[[#This Row],[Programme Partner]]),"")</f>
        <v>UNHCR-BRAC</v>
      </c>
    </row>
    <row r="5208" spans="1:28" ht="16.5" customHeight="1">
      <c r="A5208" s="183">
        <v>5658</v>
      </c>
      <c r="B5208" s="264" t="s">
        <v>5273</v>
      </c>
      <c r="C5208" s="265" t="s">
        <v>5033</v>
      </c>
      <c r="D5208" s="266" t="s">
        <v>5273</v>
      </c>
      <c r="E5208" s="264" t="s">
        <v>27</v>
      </c>
      <c r="F5208" s="264" t="s">
        <v>8014</v>
      </c>
      <c r="G5208" s="281" t="s">
        <v>8243</v>
      </c>
      <c r="H5208" s="264" t="str">
        <f>IFERROR(VLOOKUP(Table[[#This Row],[Activity Details of Assistance]],WHAT!E:F,2,FALSE),"")</f>
        <v># of pit</v>
      </c>
      <c r="I5208" s="264"/>
      <c r="J5208" s="291">
        <v>1</v>
      </c>
      <c r="K5208" s="291" t="s">
        <v>8280</v>
      </c>
      <c r="L5208" s="291" t="s">
        <v>13</v>
      </c>
      <c r="M5208" s="292" t="s">
        <v>14</v>
      </c>
      <c r="N5208" s="291" t="s">
        <v>307</v>
      </c>
      <c r="O5208" s="291" t="s">
        <v>1603</v>
      </c>
      <c r="P5208" s="291" t="s">
        <v>4682</v>
      </c>
      <c r="Q5208" s="300">
        <v>44742</v>
      </c>
      <c r="R5208" s="300">
        <v>44896</v>
      </c>
      <c r="S5208" t="s">
        <v>8452</v>
      </c>
      <c r="T5208" s="291"/>
      <c r="U5208" s="291"/>
      <c r="V5208" s="291"/>
      <c r="W5208" s="291"/>
      <c r="X5208" s="292"/>
      <c r="Y5208" s="292" t="s">
        <v>8641</v>
      </c>
      <c r="Z5208" s="292" t="s">
        <v>8642</v>
      </c>
      <c r="AA5208" s="292" t="s">
        <v>8643</v>
      </c>
      <c r="AB5208" s="273" t="str">
        <f>_xlfn.IFNA(IF(Table[[#This Row],[Programme Partner]]&lt;&gt;Table[[#This Row],[Implementing Partner]],CONCATENATE(Table[[#This Row],[Programme Partner]],"-",Table[[#This Row],[Implementing Partner]]),Table[[#This Row],[Programme Partner]]),"")</f>
        <v>UNHCR-BRAC</v>
      </c>
    </row>
    <row r="5209" spans="1:28" ht="16.5" customHeight="1">
      <c r="A5209" s="183">
        <v>5659</v>
      </c>
      <c r="B5209" s="264" t="s">
        <v>5273</v>
      </c>
      <c r="C5209" s="265" t="s">
        <v>5033</v>
      </c>
      <c r="D5209" s="266" t="s">
        <v>5273</v>
      </c>
      <c r="E5209" s="264" t="s">
        <v>27</v>
      </c>
      <c r="F5209" s="264" t="s">
        <v>8014</v>
      </c>
      <c r="G5209" s="281" t="s">
        <v>8361</v>
      </c>
      <c r="H5209" s="264" t="str">
        <f>IFERROR(VLOOKUP(Table[[#This Row],[Activity Details of Assistance]],WHAT!E:F,2,FALSE),"")</f>
        <v># of plant</v>
      </c>
      <c r="I5209" s="264"/>
      <c r="J5209" s="289">
        <v>1</v>
      </c>
      <c r="K5209" s="289" t="s">
        <v>8280</v>
      </c>
      <c r="L5209" s="289" t="s">
        <v>13</v>
      </c>
      <c r="M5209" s="290" t="s">
        <v>14</v>
      </c>
      <c r="N5209" s="289" t="s">
        <v>307</v>
      </c>
      <c r="O5209" s="289" t="s">
        <v>1603</v>
      </c>
      <c r="P5209" s="289" t="s">
        <v>4682</v>
      </c>
      <c r="Q5209" s="299">
        <v>44742</v>
      </c>
      <c r="R5209" s="299">
        <v>44896</v>
      </c>
      <c r="S5209" t="s">
        <v>8452</v>
      </c>
      <c r="T5209" s="289"/>
      <c r="U5209" s="289"/>
      <c r="V5209" s="289"/>
      <c r="W5209" s="289"/>
      <c r="X5209" s="290"/>
      <c r="Y5209" s="290" t="s">
        <v>8641</v>
      </c>
      <c r="Z5209" s="290" t="s">
        <v>8642</v>
      </c>
      <c r="AA5209" s="290" t="s">
        <v>8643</v>
      </c>
      <c r="AB5209" s="273" t="str">
        <f>_xlfn.IFNA(IF(Table[[#This Row],[Programme Partner]]&lt;&gt;Table[[#This Row],[Implementing Partner]],CONCATENATE(Table[[#This Row],[Programme Partner]],"-",Table[[#This Row],[Implementing Partner]]),Table[[#This Row],[Programme Partner]]),"")</f>
        <v>UNHCR-BRAC</v>
      </c>
    </row>
    <row r="5210" spans="1:28" ht="16.5" customHeight="1">
      <c r="A5210" s="183">
        <v>5660</v>
      </c>
      <c r="B5210" s="264" t="s">
        <v>5273</v>
      </c>
      <c r="C5210" s="265" t="s">
        <v>5033</v>
      </c>
      <c r="D5210" s="266" t="s">
        <v>5273</v>
      </c>
      <c r="E5210" s="264" t="s">
        <v>27</v>
      </c>
      <c r="F5210" s="264" t="s">
        <v>8012</v>
      </c>
      <c r="G5210" s="281" t="s">
        <v>8362</v>
      </c>
      <c r="H5210" s="264" t="str">
        <f>IFERROR(VLOOKUP(Table[[#This Row],[Activity Details of Assistance]],WHAT!E:F,2,FALSE),"")</f>
        <v># of door</v>
      </c>
      <c r="I5210" s="264"/>
      <c r="J5210" s="291">
        <v>2</v>
      </c>
      <c r="K5210" s="291" t="s">
        <v>8280</v>
      </c>
      <c r="L5210" s="291" t="s">
        <v>13</v>
      </c>
      <c r="M5210" s="292" t="s">
        <v>14</v>
      </c>
      <c r="N5210" s="291" t="s">
        <v>309</v>
      </c>
      <c r="O5210" s="291" t="s">
        <v>1607</v>
      </c>
      <c r="P5210" s="291" t="s">
        <v>8211</v>
      </c>
      <c r="Q5210" s="300">
        <v>44742</v>
      </c>
      <c r="R5210" s="300">
        <v>44896</v>
      </c>
      <c r="S5210" s="291" t="s">
        <v>8590</v>
      </c>
      <c r="T5210" s="291"/>
      <c r="U5210" s="291"/>
      <c r="V5210" s="291"/>
      <c r="W5210" s="291"/>
      <c r="X5210" s="292"/>
      <c r="Y5210" s="292" t="s">
        <v>8641</v>
      </c>
      <c r="Z5210" s="292" t="s">
        <v>8642</v>
      </c>
      <c r="AA5210" s="292" t="s">
        <v>8643</v>
      </c>
      <c r="AB5210" s="273" t="str">
        <f>_xlfn.IFNA(IF(Table[[#This Row],[Programme Partner]]&lt;&gt;Table[[#This Row],[Implementing Partner]],CONCATENATE(Table[[#This Row],[Programme Partner]],"-",Table[[#This Row],[Implementing Partner]]),Table[[#This Row],[Programme Partner]]),"")</f>
        <v>UNHCR-BRAC</v>
      </c>
    </row>
    <row r="5211" spans="1:28" ht="16.5" customHeight="1">
      <c r="A5211" s="183">
        <v>5661</v>
      </c>
      <c r="B5211" s="264" t="s">
        <v>5273</v>
      </c>
      <c r="C5211" s="265" t="s">
        <v>5033</v>
      </c>
      <c r="D5211" s="266" t="s">
        <v>5273</v>
      </c>
      <c r="E5211" s="264" t="s">
        <v>27</v>
      </c>
      <c r="F5211" s="264" t="s">
        <v>8012</v>
      </c>
      <c r="G5211" s="281" t="s">
        <v>8372</v>
      </c>
      <c r="H5211" s="264" t="str">
        <f>IFERROR(VLOOKUP(Table[[#This Row],[Activity Details of Assistance]],WHAT!E:F,2,FALSE),"")</f>
        <v># of door</v>
      </c>
      <c r="I5211" s="264"/>
      <c r="J5211" s="289">
        <v>27</v>
      </c>
      <c r="K5211" s="289" t="s">
        <v>8280</v>
      </c>
      <c r="L5211" s="289" t="s">
        <v>13</v>
      </c>
      <c r="M5211" s="290" t="s">
        <v>14</v>
      </c>
      <c r="N5211" s="289" t="s">
        <v>309</v>
      </c>
      <c r="O5211" s="289" t="s">
        <v>1607</v>
      </c>
      <c r="P5211" s="289" t="s">
        <v>8211</v>
      </c>
      <c r="Q5211" s="299">
        <v>44742</v>
      </c>
      <c r="R5211" s="299">
        <v>44896</v>
      </c>
      <c r="S5211" s="291" t="s">
        <v>8590</v>
      </c>
      <c r="T5211" s="289"/>
      <c r="U5211" s="289"/>
      <c r="V5211" s="289"/>
      <c r="W5211" s="289"/>
      <c r="X5211" s="290"/>
      <c r="Y5211" s="290" t="s">
        <v>8641</v>
      </c>
      <c r="Z5211" s="290" t="s">
        <v>8642</v>
      </c>
      <c r="AA5211" s="290" t="s">
        <v>8643</v>
      </c>
      <c r="AB5211" s="273" t="str">
        <f>_xlfn.IFNA(IF(Table[[#This Row],[Programme Partner]]&lt;&gt;Table[[#This Row],[Implementing Partner]],CONCATENATE(Table[[#This Row],[Programme Partner]],"-",Table[[#This Row],[Implementing Partner]]),Table[[#This Row],[Programme Partner]]),"")</f>
        <v>UNHCR-BRAC</v>
      </c>
    </row>
    <row r="5212" spans="1:28" ht="16.5" customHeight="1">
      <c r="A5212" s="183">
        <v>5662</v>
      </c>
      <c r="B5212" s="264" t="s">
        <v>5273</v>
      </c>
      <c r="C5212" s="265" t="s">
        <v>5033</v>
      </c>
      <c r="D5212" s="266" t="s">
        <v>5273</v>
      </c>
      <c r="E5212" s="264" t="s">
        <v>27</v>
      </c>
      <c r="F5212" s="264" t="s">
        <v>8013</v>
      </c>
      <c r="G5212" s="281" t="s">
        <v>8315</v>
      </c>
      <c r="H5212" s="264" t="str">
        <f>IFERROR(VLOOKUP(Table[[#This Row],[Activity Details of Assistance]],WHAT!E:F,2,FALSE),"")</f>
        <v># of handwashing station</v>
      </c>
      <c r="I5212" s="264"/>
      <c r="J5212" s="291">
        <v>61</v>
      </c>
      <c r="K5212" s="291" t="s">
        <v>8280</v>
      </c>
      <c r="L5212" s="291" t="s">
        <v>13</v>
      </c>
      <c r="M5212" s="292" t="s">
        <v>14</v>
      </c>
      <c r="N5212" s="291" t="s">
        <v>309</v>
      </c>
      <c r="O5212" s="291" t="s">
        <v>1607</v>
      </c>
      <c r="P5212" s="291" t="s">
        <v>8211</v>
      </c>
      <c r="Q5212" s="300">
        <v>44742</v>
      </c>
      <c r="R5212" s="300">
        <v>44896</v>
      </c>
      <c r="S5212" s="291" t="s">
        <v>8590</v>
      </c>
      <c r="T5212" s="291"/>
      <c r="U5212" s="291"/>
      <c r="V5212" s="291"/>
      <c r="W5212" s="291"/>
      <c r="X5212" s="292"/>
      <c r="Y5212" s="292" t="s">
        <v>8641</v>
      </c>
      <c r="Z5212" s="292" t="s">
        <v>8642</v>
      </c>
      <c r="AA5212" s="292" t="s">
        <v>8643</v>
      </c>
      <c r="AB5212" s="273" t="str">
        <f>_xlfn.IFNA(IF(Table[[#This Row],[Programme Partner]]&lt;&gt;Table[[#This Row],[Implementing Partner]],CONCATENATE(Table[[#This Row],[Programme Partner]],"-",Table[[#This Row],[Implementing Partner]]),Table[[#This Row],[Programme Partner]]),"")</f>
        <v>UNHCR-BRAC</v>
      </c>
    </row>
    <row r="5213" spans="1:28" ht="16.5" customHeight="1">
      <c r="A5213" s="183">
        <v>5663</v>
      </c>
      <c r="B5213" s="264" t="s">
        <v>5273</v>
      </c>
      <c r="C5213" s="265" t="s">
        <v>5033</v>
      </c>
      <c r="D5213" s="266" t="s">
        <v>5273</v>
      </c>
      <c r="E5213" s="264" t="s">
        <v>27</v>
      </c>
      <c r="F5213" s="264" t="s">
        <v>8012</v>
      </c>
      <c r="G5213" s="281" t="s">
        <v>8359</v>
      </c>
      <c r="H5213" s="264" t="str">
        <f>IFERROR(VLOOKUP(Table[[#This Row],[Activity Details of Assistance]],WHAT!E:F,2,FALSE),"")</f>
        <v># of FSM Site</v>
      </c>
      <c r="I5213" s="264"/>
      <c r="J5213" s="289">
        <v>1</v>
      </c>
      <c r="K5213" s="289" t="s">
        <v>8280</v>
      </c>
      <c r="L5213" s="289" t="s">
        <v>13</v>
      </c>
      <c r="M5213" s="290" t="s">
        <v>14</v>
      </c>
      <c r="N5213" s="289" t="s">
        <v>309</v>
      </c>
      <c r="O5213" s="289" t="s">
        <v>1607</v>
      </c>
      <c r="P5213" s="289" t="s">
        <v>8211</v>
      </c>
      <c r="Q5213" s="299">
        <v>44742</v>
      </c>
      <c r="R5213" s="299">
        <v>44896</v>
      </c>
      <c r="S5213" s="291" t="s">
        <v>8590</v>
      </c>
      <c r="T5213" s="289"/>
      <c r="U5213" s="289"/>
      <c r="V5213" s="289"/>
      <c r="W5213" s="289"/>
      <c r="X5213" s="290"/>
      <c r="Y5213" s="290" t="s">
        <v>8641</v>
      </c>
      <c r="Z5213" s="290" t="s">
        <v>8642</v>
      </c>
      <c r="AA5213" s="290" t="s">
        <v>8643</v>
      </c>
      <c r="AB5213" s="273" t="str">
        <f>_xlfn.IFNA(IF(Table[[#This Row],[Programme Partner]]&lt;&gt;Table[[#This Row],[Implementing Partner]],CONCATENATE(Table[[#This Row],[Programme Partner]],"-",Table[[#This Row],[Implementing Partner]]),Table[[#This Row],[Programme Partner]]),"")</f>
        <v>UNHCR-BRAC</v>
      </c>
    </row>
    <row r="5214" spans="1:28" ht="16.5" customHeight="1">
      <c r="A5214" s="183">
        <v>5664</v>
      </c>
      <c r="B5214" s="264" t="s">
        <v>5273</v>
      </c>
      <c r="C5214" s="265" t="s">
        <v>5033</v>
      </c>
      <c r="D5214" s="266" t="s">
        <v>5273</v>
      </c>
      <c r="E5214" s="264" t="s">
        <v>27</v>
      </c>
      <c r="F5214" s="264" t="s">
        <v>8011</v>
      </c>
      <c r="G5214" s="281" t="s">
        <v>8584</v>
      </c>
      <c r="H5214" s="264" t="str">
        <f>IFERROR(VLOOKUP(Table[[#This Row],[Activity Details of Assistance]],WHAT!E:F,2,FALSE),"")</f>
        <v># of tube well</v>
      </c>
      <c r="I5214" s="264"/>
      <c r="J5214" s="291">
        <v>123</v>
      </c>
      <c r="K5214" s="291" t="s">
        <v>8280</v>
      </c>
      <c r="L5214" s="291" t="s">
        <v>13</v>
      </c>
      <c r="M5214" s="292" t="s">
        <v>14</v>
      </c>
      <c r="N5214" s="291" t="s">
        <v>309</v>
      </c>
      <c r="O5214" s="291" t="s">
        <v>1606</v>
      </c>
      <c r="P5214" s="291" t="s">
        <v>6477</v>
      </c>
      <c r="Q5214" s="300">
        <v>44773</v>
      </c>
      <c r="R5214" s="300">
        <v>44896</v>
      </c>
      <c r="S5214" t="s">
        <v>8452</v>
      </c>
      <c r="T5214" s="291"/>
      <c r="U5214" s="291"/>
      <c r="V5214" s="291"/>
      <c r="W5214" s="291"/>
      <c r="X5214" s="292"/>
      <c r="Y5214" s="292" t="s">
        <v>8641</v>
      </c>
      <c r="Z5214" s="292" t="s">
        <v>8642</v>
      </c>
      <c r="AA5214" s="292" t="s">
        <v>8643</v>
      </c>
      <c r="AB5214" s="273" t="str">
        <f>_xlfn.IFNA(IF(Table[[#This Row],[Programme Partner]]&lt;&gt;Table[[#This Row],[Implementing Partner]],CONCATENATE(Table[[#This Row],[Programme Partner]],"-",Table[[#This Row],[Implementing Partner]]),Table[[#This Row],[Programme Partner]]),"")</f>
        <v>UNHCR-BRAC</v>
      </c>
    </row>
    <row r="5215" spans="1:28" ht="16.5" customHeight="1">
      <c r="A5215" s="183">
        <v>5665</v>
      </c>
      <c r="B5215" s="264" t="s">
        <v>5273</v>
      </c>
      <c r="C5215" s="265" t="s">
        <v>5033</v>
      </c>
      <c r="D5215" s="266" t="s">
        <v>5273</v>
      </c>
      <c r="E5215" s="264" t="s">
        <v>27</v>
      </c>
      <c r="F5215" s="264" t="s">
        <v>8011</v>
      </c>
      <c r="G5215" s="281" t="s">
        <v>8355</v>
      </c>
      <c r="H5215" s="264" t="str">
        <f>IFERROR(VLOOKUP(Table[[#This Row],[Activity Details of Assistance]],WHAT!E:F,2,FALSE),"")</f>
        <v># of water network</v>
      </c>
      <c r="I5215" s="264"/>
      <c r="J5215" s="289">
        <v>10</v>
      </c>
      <c r="K5215" s="289" t="s">
        <v>8280</v>
      </c>
      <c r="L5215" s="289" t="s">
        <v>13</v>
      </c>
      <c r="M5215" s="290" t="s">
        <v>14</v>
      </c>
      <c r="N5215" s="289" t="s">
        <v>309</v>
      </c>
      <c r="O5215" s="289" t="s">
        <v>1606</v>
      </c>
      <c r="P5215" s="289" t="s">
        <v>6477</v>
      </c>
      <c r="Q5215" s="299">
        <v>44773</v>
      </c>
      <c r="R5215" s="299">
        <v>44896</v>
      </c>
      <c r="S5215" t="s">
        <v>8452</v>
      </c>
      <c r="T5215" s="289"/>
      <c r="U5215" s="289"/>
      <c r="V5215" s="289"/>
      <c r="W5215" s="289"/>
      <c r="X5215" s="290"/>
      <c r="Y5215" s="290" t="s">
        <v>8641</v>
      </c>
      <c r="Z5215" s="290" t="s">
        <v>8642</v>
      </c>
      <c r="AA5215" s="290" t="s">
        <v>8643</v>
      </c>
      <c r="AB5215" s="273" t="str">
        <f>_xlfn.IFNA(IF(Table[[#This Row],[Programme Partner]]&lt;&gt;Table[[#This Row],[Implementing Partner]],CONCATENATE(Table[[#This Row],[Programme Partner]],"-",Table[[#This Row],[Implementing Partner]]),Table[[#This Row],[Programme Partner]]),"")</f>
        <v>UNHCR-BRAC</v>
      </c>
    </row>
    <row r="5216" spans="1:28" ht="16.5" customHeight="1">
      <c r="A5216" s="183">
        <v>5666</v>
      </c>
      <c r="B5216" s="264" t="s">
        <v>5273</v>
      </c>
      <c r="C5216" s="265" t="s">
        <v>5033</v>
      </c>
      <c r="D5216" s="266" t="s">
        <v>5273</v>
      </c>
      <c r="E5216" s="264" t="s">
        <v>27</v>
      </c>
      <c r="F5216" s="264" t="s">
        <v>8012</v>
      </c>
      <c r="G5216" s="281" t="s">
        <v>8370</v>
      </c>
      <c r="H5216" s="264" t="str">
        <f>IFERROR(VLOOKUP(Table[[#This Row],[Activity Details of Assistance]],WHAT!E:F,2,FALSE),"")</f>
        <v xml:space="preserve"># of door </v>
      </c>
      <c r="I5216" s="264"/>
      <c r="J5216" s="291">
        <v>10</v>
      </c>
      <c r="K5216" s="291" t="s">
        <v>8280</v>
      </c>
      <c r="L5216" s="291" t="s">
        <v>13</v>
      </c>
      <c r="M5216" s="292" t="s">
        <v>14</v>
      </c>
      <c r="N5216" s="291" t="s">
        <v>309</v>
      </c>
      <c r="O5216" s="291" t="s">
        <v>1606</v>
      </c>
      <c r="P5216" s="291" t="s">
        <v>6477</v>
      </c>
      <c r="Q5216" s="300">
        <v>44773</v>
      </c>
      <c r="R5216" s="300">
        <v>44896</v>
      </c>
      <c r="S5216" t="s">
        <v>8452</v>
      </c>
      <c r="T5216" s="291"/>
      <c r="U5216" s="291"/>
      <c r="V5216" s="291"/>
      <c r="W5216" s="291"/>
      <c r="X5216" s="292"/>
      <c r="Y5216" s="292" t="s">
        <v>8641</v>
      </c>
      <c r="Z5216" s="292" t="s">
        <v>8642</v>
      </c>
      <c r="AA5216" s="292" t="s">
        <v>8643</v>
      </c>
      <c r="AB5216" s="273" t="str">
        <f>_xlfn.IFNA(IF(Table[[#This Row],[Programme Partner]]&lt;&gt;Table[[#This Row],[Implementing Partner]],CONCATENATE(Table[[#This Row],[Programme Partner]],"-",Table[[#This Row],[Implementing Partner]]),Table[[#This Row],[Programme Partner]]),"")</f>
        <v>UNHCR-BRAC</v>
      </c>
    </row>
    <row r="5217" spans="1:28" ht="16.5" customHeight="1">
      <c r="A5217" s="183">
        <v>5667</v>
      </c>
      <c r="B5217" s="264" t="s">
        <v>5273</v>
      </c>
      <c r="C5217" s="265" t="s">
        <v>5033</v>
      </c>
      <c r="D5217" s="266" t="s">
        <v>5273</v>
      </c>
      <c r="E5217" s="264" t="s">
        <v>27</v>
      </c>
      <c r="F5217" s="264" t="s">
        <v>8012</v>
      </c>
      <c r="G5217" s="281" t="s">
        <v>8585</v>
      </c>
      <c r="H5217" s="264" t="str">
        <f>IFERROR(VLOOKUP(Table[[#This Row],[Activity Details of Assistance]],WHAT!E:F,2,FALSE),"")</f>
        <v xml:space="preserve"># of door </v>
      </c>
      <c r="I5217" s="264"/>
      <c r="J5217" s="289">
        <v>3</v>
      </c>
      <c r="K5217" s="289" t="s">
        <v>8280</v>
      </c>
      <c r="L5217" s="289" t="s">
        <v>13</v>
      </c>
      <c r="M5217" s="290" t="s">
        <v>14</v>
      </c>
      <c r="N5217" s="289" t="s">
        <v>309</v>
      </c>
      <c r="O5217" s="289" t="s">
        <v>1606</v>
      </c>
      <c r="P5217" s="289" t="s">
        <v>6477</v>
      </c>
      <c r="Q5217" s="299">
        <v>44773</v>
      </c>
      <c r="R5217" s="299">
        <v>44896</v>
      </c>
      <c r="S5217" t="s">
        <v>8452</v>
      </c>
      <c r="T5217" s="289"/>
      <c r="U5217" s="289"/>
      <c r="V5217" s="289"/>
      <c r="W5217" s="289"/>
      <c r="X5217" s="290"/>
      <c r="Y5217" s="290" t="s">
        <v>8641</v>
      </c>
      <c r="Z5217" s="290" t="s">
        <v>8642</v>
      </c>
      <c r="AA5217" s="290" t="s">
        <v>8643</v>
      </c>
      <c r="AB5217" s="273" t="str">
        <f>_xlfn.IFNA(IF(Table[[#This Row],[Programme Partner]]&lt;&gt;Table[[#This Row],[Implementing Partner]],CONCATENATE(Table[[#This Row],[Programme Partner]],"-",Table[[#This Row],[Implementing Partner]]),Table[[#This Row],[Programme Partner]]),"")</f>
        <v>UNHCR-BRAC</v>
      </c>
    </row>
    <row r="5218" spans="1:28" ht="16.5" customHeight="1">
      <c r="A5218" s="183">
        <v>5668</v>
      </c>
      <c r="B5218" s="264" t="s">
        <v>5273</v>
      </c>
      <c r="C5218" s="265" t="s">
        <v>5033</v>
      </c>
      <c r="D5218" s="266" t="s">
        <v>5273</v>
      </c>
      <c r="E5218" s="264" t="s">
        <v>27</v>
      </c>
      <c r="F5218" s="264" t="s">
        <v>8012</v>
      </c>
      <c r="G5218" s="281" t="s">
        <v>8359</v>
      </c>
      <c r="H5218" s="264" t="str">
        <f>IFERROR(VLOOKUP(Table[[#This Row],[Activity Details of Assistance]],WHAT!E:F,2,FALSE),"")</f>
        <v># of FSM Site</v>
      </c>
      <c r="I5218" s="264"/>
      <c r="J5218" s="291">
        <v>2</v>
      </c>
      <c r="K5218" s="291" t="s">
        <v>8280</v>
      </c>
      <c r="L5218" s="291" t="s">
        <v>13</v>
      </c>
      <c r="M5218" s="292" t="s">
        <v>14</v>
      </c>
      <c r="N5218" s="291" t="s">
        <v>309</v>
      </c>
      <c r="O5218" s="291" t="s">
        <v>1606</v>
      </c>
      <c r="P5218" s="291" t="s">
        <v>6477</v>
      </c>
      <c r="Q5218" s="300">
        <v>44773</v>
      </c>
      <c r="R5218" s="300">
        <v>44896</v>
      </c>
      <c r="S5218" t="s">
        <v>8452</v>
      </c>
      <c r="T5218" s="291"/>
      <c r="U5218" s="291"/>
      <c r="V5218" s="291"/>
      <c r="W5218" s="291"/>
      <c r="X5218" s="292"/>
      <c r="Y5218" s="292" t="s">
        <v>8641</v>
      </c>
      <c r="Z5218" s="292" t="s">
        <v>8642</v>
      </c>
      <c r="AA5218" s="292" t="s">
        <v>8643</v>
      </c>
      <c r="AB5218" s="273" t="str">
        <f>_xlfn.IFNA(IF(Table[[#This Row],[Programme Partner]]&lt;&gt;Table[[#This Row],[Implementing Partner]],CONCATENATE(Table[[#This Row],[Programme Partner]],"-",Table[[#This Row],[Implementing Partner]]),Table[[#This Row],[Programme Partner]]),"")</f>
        <v>UNHCR-BRAC</v>
      </c>
    </row>
    <row r="5219" spans="1:28" ht="16.5" customHeight="1">
      <c r="A5219" s="183">
        <v>5669</v>
      </c>
      <c r="B5219" s="264" t="s">
        <v>5273</v>
      </c>
      <c r="C5219" s="265" t="s">
        <v>5033</v>
      </c>
      <c r="D5219" s="266" t="s">
        <v>5273</v>
      </c>
      <c r="E5219" s="264" t="s">
        <v>27</v>
      </c>
      <c r="F5219" s="264" t="s">
        <v>8012</v>
      </c>
      <c r="G5219" s="281" t="s">
        <v>8372</v>
      </c>
      <c r="H5219" s="264" t="str">
        <f>IFERROR(VLOOKUP(Table[[#This Row],[Activity Details of Assistance]],WHAT!E:F,2,FALSE),"")</f>
        <v># of door</v>
      </c>
      <c r="I5219" s="264"/>
      <c r="J5219" s="289">
        <v>2</v>
      </c>
      <c r="K5219" s="289" t="s">
        <v>8280</v>
      </c>
      <c r="L5219" s="289" t="s">
        <v>13</v>
      </c>
      <c r="M5219" s="290" t="s">
        <v>14</v>
      </c>
      <c r="N5219" s="289" t="s">
        <v>309</v>
      </c>
      <c r="O5219" s="289" t="s">
        <v>1606</v>
      </c>
      <c r="P5219" s="289" t="s">
        <v>6477</v>
      </c>
      <c r="Q5219" s="299">
        <v>44773</v>
      </c>
      <c r="R5219" s="299">
        <v>44896</v>
      </c>
      <c r="S5219" t="s">
        <v>8452</v>
      </c>
      <c r="T5219" s="289"/>
      <c r="U5219" s="289"/>
      <c r="V5219" s="289"/>
      <c r="W5219" s="289"/>
      <c r="X5219" s="290"/>
      <c r="Y5219" s="290" t="s">
        <v>8641</v>
      </c>
      <c r="Z5219" s="290" t="s">
        <v>8642</v>
      </c>
      <c r="AA5219" s="290" t="s">
        <v>8643</v>
      </c>
      <c r="AB5219" s="273" t="str">
        <f>_xlfn.IFNA(IF(Table[[#This Row],[Programme Partner]]&lt;&gt;Table[[#This Row],[Implementing Partner]],CONCATENATE(Table[[#This Row],[Programme Partner]],"-",Table[[#This Row],[Implementing Partner]]),Table[[#This Row],[Programme Partner]]),"")</f>
        <v>UNHCR-BRAC</v>
      </c>
    </row>
    <row r="5220" spans="1:28" ht="16.5" customHeight="1">
      <c r="A5220" s="183">
        <v>5670</v>
      </c>
      <c r="B5220" s="264" t="s">
        <v>5273</v>
      </c>
      <c r="C5220" s="265" t="s">
        <v>5033</v>
      </c>
      <c r="D5220" s="266" t="s">
        <v>5273</v>
      </c>
      <c r="E5220" s="264" t="s">
        <v>27</v>
      </c>
      <c r="F5220" s="264" t="s">
        <v>8012</v>
      </c>
      <c r="G5220" s="281" t="s">
        <v>8354</v>
      </c>
      <c r="H5220" s="264" t="str">
        <f>IFERROR(VLOOKUP(Table[[#This Row],[Activity Details of Assistance]],WHAT!E:F,2,FALSE),"")</f>
        <v># of door</v>
      </c>
      <c r="I5220" s="264"/>
      <c r="J5220" s="291">
        <v>1</v>
      </c>
      <c r="K5220" s="291" t="s">
        <v>8280</v>
      </c>
      <c r="L5220" s="291" t="s">
        <v>13</v>
      </c>
      <c r="M5220" s="292" t="s">
        <v>14</v>
      </c>
      <c r="N5220" s="291" t="s">
        <v>309</v>
      </c>
      <c r="O5220" s="291" t="s">
        <v>1606</v>
      </c>
      <c r="P5220" s="291" t="s">
        <v>6477</v>
      </c>
      <c r="Q5220" s="300">
        <v>44773</v>
      </c>
      <c r="R5220" s="300">
        <v>44896</v>
      </c>
      <c r="S5220" t="s">
        <v>8452</v>
      </c>
      <c r="T5220" s="291"/>
      <c r="U5220" s="291"/>
      <c r="V5220" s="291"/>
      <c r="W5220" s="291"/>
      <c r="X5220" s="292"/>
      <c r="Y5220" s="292" t="s">
        <v>8641</v>
      </c>
      <c r="Z5220" s="292" t="s">
        <v>8642</v>
      </c>
      <c r="AA5220" s="292" t="s">
        <v>8643</v>
      </c>
      <c r="AB5220" s="273" t="str">
        <f>_xlfn.IFNA(IF(Table[[#This Row],[Programme Partner]]&lt;&gt;Table[[#This Row],[Implementing Partner]],CONCATENATE(Table[[#This Row],[Programme Partner]],"-",Table[[#This Row],[Implementing Partner]]),Table[[#This Row],[Programme Partner]]),"")</f>
        <v>UNHCR-BRAC</v>
      </c>
    </row>
    <row r="5221" spans="1:28" ht="16.5" customHeight="1">
      <c r="A5221" s="183">
        <v>5671</v>
      </c>
      <c r="B5221" s="264" t="s">
        <v>5273</v>
      </c>
      <c r="C5221" s="265" t="s">
        <v>5033</v>
      </c>
      <c r="D5221" s="266" t="s">
        <v>5273</v>
      </c>
      <c r="E5221" s="264" t="s">
        <v>27</v>
      </c>
      <c r="F5221" s="264" t="s">
        <v>8012</v>
      </c>
      <c r="G5221" s="281" t="s">
        <v>8367</v>
      </c>
      <c r="H5221" s="264" t="str">
        <f>IFERROR(VLOOKUP(Table[[#This Row],[Activity Details of Assistance]],WHAT!E:F,2,FALSE),"")</f>
        <v># of door</v>
      </c>
      <c r="I5221" s="264"/>
      <c r="J5221" s="289">
        <v>1</v>
      </c>
      <c r="K5221" s="289" t="s">
        <v>8280</v>
      </c>
      <c r="L5221" s="289" t="s">
        <v>13</v>
      </c>
      <c r="M5221" s="290" t="s">
        <v>14</v>
      </c>
      <c r="N5221" s="289" t="s">
        <v>309</v>
      </c>
      <c r="O5221" s="289" t="s">
        <v>1606</v>
      </c>
      <c r="P5221" s="289" t="s">
        <v>6477</v>
      </c>
      <c r="Q5221" s="299">
        <v>44773</v>
      </c>
      <c r="R5221" s="299">
        <v>44896</v>
      </c>
      <c r="S5221" t="s">
        <v>8452</v>
      </c>
      <c r="T5221" s="289"/>
      <c r="U5221" s="289"/>
      <c r="V5221" s="289"/>
      <c r="W5221" s="289"/>
      <c r="X5221" s="290"/>
      <c r="Y5221" s="290" t="s">
        <v>8641</v>
      </c>
      <c r="Z5221" s="290" t="s">
        <v>8642</v>
      </c>
      <c r="AA5221" s="290" t="s">
        <v>8643</v>
      </c>
      <c r="AB5221" s="273" t="str">
        <f>_xlfn.IFNA(IF(Table[[#This Row],[Programme Partner]]&lt;&gt;Table[[#This Row],[Implementing Partner]],CONCATENATE(Table[[#This Row],[Programme Partner]],"-",Table[[#This Row],[Implementing Partner]]),Table[[#This Row],[Programme Partner]]),"")</f>
        <v>UNHCR-BRAC</v>
      </c>
    </row>
    <row r="5222" spans="1:28" ht="16.5" customHeight="1">
      <c r="A5222" s="183">
        <v>5672</v>
      </c>
      <c r="B5222" s="264" t="s">
        <v>5273</v>
      </c>
      <c r="C5222" s="265" t="s">
        <v>5033</v>
      </c>
      <c r="D5222" s="266" t="s">
        <v>5273</v>
      </c>
      <c r="E5222" s="264" t="s">
        <v>27</v>
      </c>
      <c r="F5222" s="264" t="s">
        <v>8012</v>
      </c>
      <c r="G5222" s="281" t="s">
        <v>8586</v>
      </c>
      <c r="H5222" s="264" t="str">
        <f>IFERROR(VLOOKUP(Table[[#This Row],[Activity Details of Assistance]],WHAT!E:F,2,FALSE),"")</f>
        <v># of door</v>
      </c>
      <c r="I5222" s="264"/>
      <c r="J5222" s="291">
        <v>25</v>
      </c>
      <c r="K5222" s="291" t="s">
        <v>8280</v>
      </c>
      <c r="L5222" s="291" t="s">
        <v>13</v>
      </c>
      <c r="M5222" s="292" t="s">
        <v>14</v>
      </c>
      <c r="N5222" s="291" t="s">
        <v>309</v>
      </c>
      <c r="O5222" s="291" t="s">
        <v>1606</v>
      </c>
      <c r="P5222" s="291" t="s">
        <v>6477</v>
      </c>
      <c r="Q5222" s="300">
        <v>44773</v>
      </c>
      <c r="R5222" s="300">
        <v>44896</v>
      </c>
      <c r="S5222" t="s">
        <v>8452</v>
      </c>
      <c r="T5222" s="291"/>
      <c r="U5222" s="291"/>
      <c r="V5222" s="291"/>
      <c r="W5222" s="291"/>
      <c r="X5222" s="292"/>
      <c r="Y5222" s="292" t="s">
        <v>8641</v>
      </c>
      <c r="Z5222" s="292" t="s">
        <v>8642</v>
      </c>
      <c r="AA5222" s="292" t="s">
        <v>8643</v>
      </c>
      <c r="AB5222" s="273" t="str">
        <f>_xlfn.IFNA(IF(Table[[#This Row],[Programme Partner]]&lt;&gt;Table[[#This Row],[Implementing Partner]],CONCATENATE(Table[[#This Row],[Programme Partner]],"-",Table[[#This Row],[Implementing Partner]]),Table[[#This Row],[Programme Partner]]),"")</f>
        <v>UNHCR-BRAC</v>
      </c>
    </row>
    <row r="5223" spans="1:28" ht="16.5" customHeight="1">
      <c r="A5223" s="183">
        <v>5673</v>
      </c>
      <c r="B5223" s="264" t="s">
        <v>5273</v>
      </c>
      <c r="C5223" s="265" t="s">
        <v>5033</v>
      </c>
      <c r="D5223" s="266" t="s">
        <v>5273</v>
      </c>
      <c r="E5223" s="264" t="s">
        <v>27</v>
      </c>
      <c r="F5223" s="264" t="s">
        <v>8012</v>
      </c>
      <c r="G5223" s="281" t="s">
        <v>8357</v>
      </c>
      <c r="H5223" s="264" t="str">
        <f>IFERROR(VLOOKUP(Table[[#This Row],[Activity Details of Assistance]],WHAT!E:F,2,FALSE),"")</f>
        <v># of door</v>
      </c>
      <c r="I5223" s="264"/>
      <c r="J5223" s="289">
        <v>263</v>
      </c>
      <c r="K5223" s="289" t="s">
        <v>8280</v>
      </c>
      <c r="L5223" s="289" t="s">
        <v>13</v>
      </c>
      <c r="M5223" s="290" t="s">
        <v>14</v>
      </c>
      <c r="N5223" s="289" t="s">
        <v>309</v>
      </c>
      <c r="O5223" s="289" t="s">
        <v>1606</v>
      </c>
      <c r="P5223" s="289" t="s">
        <v>6477</v>
      </c>
      <c r="Q5223" s="299">
        <v>44773</v>
      </c>
      <c r="R5223" s="299">
        <v>44896</v>
      </c>
      <c r="S5223" t="s">
        <v>8452</v>
      </c>
      <c r="T5223" s="289"/>
      <c r="U5223" s="289"/>
      <c r="V5223" s="289"/>
      <c r="W5223" s="289"/>
      <c r="X5223" s="290"/>
      <c r="Y5223" s="290" t="s">
        <v>8641</v>
      </c>
      <c r="Z5223" s="290" t="s">
        <v>8642</v>
      </c>
      <c r="AA5223" s="290" t="s">
        <v>8643</v>
      </c>
      <c r="AB5223" s="273" t="str">
        <f>_xlfn.IFNA(IF(Table[[#This Row],[Programme Partner]]&lt;&gt;Table[[#This Row],[Implementing Partner]],CONCATENATE(Table[[#This Row],[Programme Partner]],"-",Table[[#This Row],[Implementing Partner]]),Table[[#This Row],[Programme Partner]]),"")</f>
        <v>UNHCR-BRAC</v>
      </c>
    </row>
    <row r="5224" spans="1:28" ht="16.5" customHeight="1">
      <c r="A5224" s="183">
        <v>5674</v>
      </c>
      <c r="B5224" s="264" t="s">
        <v>5273</v>
      </c>
      <c r="C5224" s="265" t="s">
        <v>5033</v>
      </c>
      <c r="D5224" s="266" t="s">
        <v>5273</v>
      </c>
      <c r="E5224" s="264" t="s">
        <v>27</v>
      </c>
      <c r="F5224" s="264" t="s">
        <v>8013</v>
      </c>
      <c r="G5224" s="281" t="s">
        <v>8313</v>
      </c>
      <c r="H5224" s="264" t="str">
        <f>IFERROR(VLOOKUP(Table[[#This Row],[Activity Details of Assistance]],WHAT!E:F,2,FALSE),"")</f>
        <v># of HP sessions at community level</v>
      </c>
      <c r="I5224" s="264"/>
      <c r="J5224" s="291">
        <v>925</v>
      </c>
      <c r="K5224" s="291" t="s">
        <v>8280</v>
      </c>
      <c r="L5224" s="291" t="s">
        <v>13</v>
      </c>
      <c r="M5224" s="292" t="s">
        <v>14</v>
      </c>
      <c r="N5224" s="291" t="s">
        <v>309</v>
      </c>
      <c r="O5224" s="291" t="s">
        <v>1606</v>
      </c>
      <c r="P5224" s="291" t="s">
        <v>6477</v>
      </c>
      <c r="Q5224" s="300">
        <v>44773</v>
      </c>
      <c r="R5224" s="300">
        <v>44896</v>
      </c>
      <c r="S5224" t="s">
        <v>8452</v>
      </c>
      <c r="T5224" s="291"/>
      <c r="U5224" s="291"/>
      <c r="V5224" s="291"/>
      <c r="W5224" s="291"/>
      <c r="X5224" s="292"/>
      <c r="Y5224" s="292" t="s">
        <v>8641</v>
      </c>
      <c r="Z5224" s="292" t="s">
        <v>8642</v>
      </c>
      <c r="AA5224" s="292" t="s">
        <v>8643</v>
      </c>
      <c r="AB5224" s="273" t="str">
        <f>_xlfn.IFNA(IF(Table[[#This Row],[Programme Partner]]&lt;&gt;Table[[#This Row],[Implementing Partner]],CONCATENATE(Table[[#This Row],[Programme Partner]],"-",Table[[#This Row],[Implementing Partner]]),Table[[#This Row],[Programme Partner]]),"")</f>
        <v>UNHCR-BRAC</v>
      </c>
    </row>
    <row r="5225" spans="1:28" ht="16.5" customHeight="1">
      <c r="A5225" s="183">
        <v>5675</v>
      </c>
      <c r="B5225" s="264" t="s">
        <v>5273</v>
      </c>
      <c r="C5225" s="265" t="s">
        <v>5033</v>
      </c>
      <c r="D5225" s="266" t="s">
        <v>5273</v>
      </c>
      <c r="E5225" s="264" t="s">
        <v>27</v>
      </c>
      <c r="F5225" s="264" t="s">
        <v>8013</v>
      </c>
      <c r="G5225" s="281" t="s">
        <v>8314</v>
      </c>
      <c r="H5225" s="264" t="str">
        <f>IFERROR(VLOOKUP(Table[[#This Row],[Activity Details of Assistance]],WHAT!E:F,2,FALSE),"")</f>
        <v># of HP sessions at HH level</v>
      </c>
      <c r="I5225" s="264"/>
      <c r="J5225" s="289">
        <v>2955</v>
      </c>
      <c r="K5225" s="289" t="s">
        <v>8280</v>
      </c>
      <c r="L5225" s="289" t="s">
        <v>13</v>
      </c>
      <c r="M5225" s="290" t="s">
        <v>14</v>
      </c>
      <c r="N5225" s="289" t="s">
        <v>309</v>
      </c>
      <c r="O5225" s="289" t="s">
        <v>1606</v>
      </c>
      <c r="P5225" s="289" t="s">
        <v>6477</v>
      </c>
      <c r="Q5225" s="299">
        <v>44773</v>
      </c>
      <c r="R5225" s="299">
        <v>44896</v>
      </c>
      <c r="S5225" t="s">
        <v>8452</v>
      </c>
      <c r="T5225" s="289"/>
      <c r="U5225" s="289"/>
      <c r="V5225" s="289"/>
      <c r="W5225" s="289"/>
      <c r="X5225" s="290"/>
      <c r="Y5225" s="290" t="s">
        <v>8641</v>
      </c>
      <c r="Z5225" s="290" t="s">
        <v>8642</v>
      </c>
      <c r="AA5225" s="290" t="s">
        <v>8643</v>
      </c>
      <c r="AB5225" s="273" t="str">
        <f>_xlfn.IFNA(IF(Table[[#This Row],[Programme Partner]]&lt;&gt;Table[[#This Row],[Implementing Partner]],CONCATENATE(Table[[#This Row],[Programme Partner]],"-",Table[[#This Row],[Implementing Partner]]),Table[[#This Row],[Programme Partner]]),"")</f>
        <v>UNHCR-BRAC</v>
      </c>
    </row>
    <row r="5226" spans="1:28" ht="16.5" customHeight="1">
      <c r="A5226" s="183">
        <v>5676</v>
      </c>
      <c r="B5226" s="264" t="s">
        <v>5273</v>
      </c>
      <c r="C5226" s="265" t="s">
        <v>5033</v>
      </c>
      <c r="D5226" s="266" t="s">
        <v>5273</v>
      </c>
      <c r="E5226" s="264" t="s">
        <v>27</v>
      </c>
      <c r="F5226" s="264" t="s">
        <v>8013</v>
      </c>
      <c r="G5226" s="281" t="s">
        <v>8315</v>
      </c>
      <c r="H5226" s="264" t="str">
        <f>IFERROR(VLOOKUP(Table[[#This Row],[Activity Details of Assistance]],WHAT!E:F,2,FALSE),"")</f>
        <v># of handwashing station</v>
      </c>
      <c r="I5226" s="264"/>
      <c r="J5226" s="291">
        <v>2</v>
      </c>
      <c r="K5226" s="291" t="s">
        <v>8280</v>
      </c>
      <c r="L5226" s="291" t="s">
        <v>13</v>
      </c>
      <c r="M5226" s="292" t="s">
        <v>14</v>
      </c>
      <c r="N5226" s="291" t="s">
        <v>309</v>
      </c>
      <c r="O5226" s="291" t="s">
        <v>1606</v>
      </c>
      <c r="P5226" s="291" t="s">
        <v>6477</v>
      </c>
      <c r="Q5226" s="300">
        <v>44773</v>
      </c>
      <c r="R5226" s="300">
        <v>44896</v>
      </c>
      <c r="S5226" t="s">
        <v>8452</v>
      </c>
      <c r="T5226" s="291"/>
      <c r="U5226" s="291"/>
      <c r="V5226" s="291"/>
      <c r="W5226" s="291"/>
      <c r="X5226" s="292"/>
      <c r="Y5226" s="292" t="s">
        <v>8641</v>
      </c>
      <c r="Z5226" s="292" t="s">
        <v>8642</v>
      </c>
      <c r="AA5226" s="292" t="s">
        <v>8643</v>
      </c>
      <c r="AB5226" s="273" t="str">
        <f>_xlfn.IFNA(IF(Table[[#This Row],[Programme Partner]]&lt;&gt;Table[[#This Row],[Implementing Partner]],CONCATENATE(Table[[#This Row],[Programme Partner]],"-",Table[[#This Row],[Implementing Partner]]),Table[[#This Row],[Programme Partner]]),"")</f>
        <v>UNHCR-BRAC</v>
      </c>
    </row>
    <row r="5227" spans="1:28" ht="16.5" customHeight="1">
      <c r="A5227" s="183">
        <v>5677</v>
      </c>
      <c r="B5227" s="264" t="s">
        <v>5273</v>
      </c>
      <c r="C5227" s="265" t="s">
        <v>5033</v>
      </c>
      <c r="D5227" s="266" t="s">
        <v>5273</v>
      </c>
      <c r="E5227" s="264" t="s">
        <v>27</v>
      </c>
      <c r="F5227" s="264" t="s">
        <v>8014</v>
      </c>
      <c r="G5227" s="281" t="s">
        <v>8361</v>
      </c>
      <c r="H5227" s="264" t="str">
        <f>IFERROR(VLOOKUP(Table[[#This Row],[Activity Details of Assistance]],WHAT!E:F,2,FALSE),"")</f>
        <v># of plant</v>
      </c>
      <c r="I5227" s="264"/>
      <c r="J5227" s="289">
        <v>1</v>
      </c>
      <c r="K5227" s="289" t="s">
        <v>8280</v>
      </c>
      <c r="L5227" s="289" t="s">
        <v>13</v>
      </c>
      <c r="M5227" s="290" t="s">
        <v>14</v>
      </c>
      <c r="N5227" s="289" t="s">
        <v>309</v>
      </c>
      <c r="O5227" s="289" t="s">
        <v>1606</v>
      </c>
      <c r="P5227" s="289" t="s">
        <v>6477</v>
      </c>
      <c r="Q5227" s="299">
        <v>44773</v>
      </c>
      <c r="R5227" s="299">
        <v>44896</v>
      </c>
      <c r="S5227" t="s">
        <v>8452</v>
      </c>
      <c r="T5227" s="289"/>
      <c r="U5227" s="289"/>
      <c r="V5227" s="289"/>
      <c r="W5227" s="289"/>
      <c r="X5227" s="290"/>
      <c r="Y5227" s="290" t="s">
        <v>8641</v>
      </c>
      <c r="Z5227" s="290" t="s">
        <v>8642</v>
      </c>
      <c r="AA5227" s="290" t="s">
        <v>8643</v>
      </c>
      <c r="AB5227" s="273" t="str">
        <f>_xlfn.IFNA(IF(Table[[#This Row],[Programme Partner]]&lt;&gt;Table[[#This Row],[Implementing Partner]],CONCATENATE(Table[[#This Row],[Programme Partner]],"-",Table[[#This Row],[Implementing Partner]]),Table[[#This Row],[Programme Partner]]),"")</f>
        <v>UNHCR-BRAC</v>
      </c>
    </row>
    <row r="5228" spans="1:28" ht="16.5" customHeight="1">
      <c r="A5228" s="183">
        <v>5678</v>
      </c>
      <c r="B5228" s="264" t="s">
        <v>5273</v>
      </c>
      <c r="C5228" s="265" t="s">
        <v>5033</v>
      </c>
      <c r="D5228" s="266" t="s">
        <v>5273</v>
      </c>
      <c r="E5228" s="264" t="s">
        <v>27</v>
      </c>
      <c r="F5228" s="264" t="s">
        <v>8011</v>
      </c>
      <c r="G5228" s="281" t="s">
        <v>8584</v>
      </c>
      <c r="H5228" s="264" t="str">
        <f>IFERROR(VLOOKUP(Table[[#This Row],[Activity Details of Assistance]],WHAT!E:F,2,FALSE),"")</f>
        <v># of tube well</v>
      </c>
      <c r="I5228" s="264"/>
      <c r="J5228" s="291">
        <v>52</v>
      </c>
      <c r="K5228" s="291" t="s">
        <v>8280</v>
      </c>
      <c r="L5228" s="291" t="s">
        <v>13</v>
      </c>
      <c r="M5228" s="292" t="s">
        <v>14</v>
      </c>
      <c r="N5228" s="291" t="s">
        <v>309</v>
      </c>
      <c r="O5228" s="291" t="s">
        <v>1606</v>
      </c>
      <c r="P5228" s="291" t="s">
        <v>6478</v>
      </c>
      <c r="Q5228" s="300">
        <v>44773</v>
      </c>
      <c r="R5228" s="300">
        <v>44896</v>
      </c>
      <c r="S5228" t="s">
        <v>8452</v>
      </c>
      <c r="T5228" s="291"/>
      <c r="U5228" s="291"/>
      <c r="V5228" s="291"/>
      <c r="W5228" s="291"/>
      <c r="X5228" s="292"/>
      <c r="Y5228" s="292" t="s">
        <v>8641</v>
      </c>
      <c r="Z5228" s="292" t="s">
        <v>8642</v>
      </c>
      <c r="AA5228" s="292" t="s">
        <v>8643</v>
      </c>
      <c r="AB5228" s="273" t="str">
        <f>_xlfn.IFNA(IF(Table[[#This Row],[Programme Partner]]&lt;&gt;Table[[#This Row],[Implementing Partner]],CONCATENATE(Table[[#This Row],[Programme Partner]],"-",Table[[#This Row],[Implementing Partner]]),Table[[#This Row],[Programme Partner]]),"")</f>
        <v>UNHCR-BRAC</v>
      </c>
    </row>
    <row r="5229" spans="1:28" ht="16.5" customHeight="1">
      <c r="A5229" s="183">
        <v>5679</v>
      </c>
      <c r="B5229" s="264" t="s">
        <v>5273</v>
      </c>
      <c r="C5229" s="265" t="s">
        <v>5033</v>
      </c>
      <c r="D5229" s="266" t="s">
        <v>5273</v>
      </c>
      <c r="E5229" s="264" t="s">
        <v>27</v>
      </c>
      <c r="F5229" s="264" t="s">
        <v>8011</v>
      </c>
      <c r="G5229" s="281" t="s">
        <v>8355</v>
      </c>
      <c r="H5229" s="264" t="str">
        <f>IFERROR(VLOOKUP(Table[[#This Row],[Activity Details of Assistance]],WHAT!E:F,2,FALSE),"")</f>
        <v># of water network</v>
      </c>
      <c r="I5229" s="264"/>
      <c r="J5229" s="289">
        <v>4</v>
      </c>
      <c r="K5229" s="289" t="s">
        <v>8280</v>
      </c>
      <c r="L5229" s="289" t="s">
        <v>13</v>
      </c>
      <c r="M5229" s="290" t="s">
        <v>14</v>
      </c>
      <c r="N5229" s="289" t="s">
        <v>309</v>
      </c>
      <c r="O5229" s="289" t="s">
        <v>1606</v>
      </c>
      <c r="P5229" s="289" t="s">
        <v>6478</v>
      </c>
      <c r="Q5229" s="299">
        <v>44773</v>
      </c>
      <c r="R5229" s="299">
        <v>44896</v>
      </c>
      <c r="S5229" t="s">
        <v>8452</v>
      </c>
      <c r="T5229" s="289"/>
      <c r="U5229" s="289"/>
      <c r="V5229" s="289"/>
      <c r="W5229" s="289"/>
      <c r="X5229" s="290"/>
      <c r="Y5229" s="290" t="s">
        <v>8641</v>
      </c>
      <c r="Z5229" s="290" t="s">
        <v>8642</v>
      </c>
      <c r="AA5229" s="290" t="s">
        <v>8643</v>
      </c>
      <c r="AB5229" s="273" t="str">
        <f>_xlfn.IFNA(IF(Table[[#This Row],[Programme Partner]]&lt;&gt;Table[[#This Row],[Implementing Partner]],CONCATENATE(Table[[#This Row],[Programme Partner]],"-",Table[[#This Row],[Implementing Partner]]),Table[[#This Row],[Programme Partner]]),"")</f>
        <v>UNHCR-BRAC</v>
      </c>
    </row>
    <row r="5230" spans="1:28" ht="16.5" customHeight="1">
      <c r="A5230" s="183">
        <v>5680</v>
      </c>
      <c r="B5230" s="264" t="s">
        <v>5273</v>
      </c>
      <c r="C5230" s="265" t="s">
        <v>5033</v>
      </c>
      <c r="D5230" s="266" t="s">
        <v>5273</v>
      </c>
      <c r="E5230" s="264" t="s">
        <v>27</v>
      </c>
      <c r="F5230" s="264" t="s">
        <v>8012</v>
      </c>
      <c r="G5230" s="281" t="s">
        <v>8370</v>
      </c>
      <c r="H5230" s="264" t="str">
        <f>IFERROR(VLOOKUP(Table[[#This Row],[Activity Details of Assistance]],WHAT!E:F,2,FALSE),"")</f>
        <v xml:space="preserve"># of door </v>
      </c>
      <c r="I5230" s="264"/>
      <c r="J5230" s="291">
        <v>10</v>
      </c>
      <c r="K5230" s="291" t="s">
        <v>8280</v>
      </c>
      <c r="L5230" s="291" t="s">
        <v>13</v>
      </c>
      <c r="M5230" s="292" t="s">
        <v>14</v>
      </c>
      <c r="N5230" s="291" t="s">
        <v>309</v>
      </c>
      <c r="O5230" s="291" t="s">
        <v>1606</v>
      </c>
      <c r="P5230" s="291" t="s">
        <v>6478</v>
      </c>
      <c r="Q5230" s="300">
        <v>44773</v>
      </c>
      <c r="R5230" s="300">
        <v>44896</v>
      </c>
      <c r="S5230" t="s">
        <v>8452</v>
      </c>
      <c r="T5230" s="291"/>
      <c r="U5230" s="291"/>
      <c r="V5230" s="291"/>
      <c r="W5230" s="291"/>
      <c r="X5230" s="292"/>
      <c r="Y5230" s="292" t="s">
        <v>8641</v>
      </c>
      <c r="Z5230" s="292" t="s">
        <v>8642</v>
      </c>
      <c r="AA5230" s="292" t="s">
        <v>8643</v>
      </c>
      <c r="AB5230" s="273" t="str">
        <f>_xlfn.IFNA(IF(Table[[#This Row],[Programme Partner]]&lt;&gt;Table[[#This Row],[Implementing Partner]],CONCATENATE(Table[[#This Row],[Programme Partner]],"-",Table[[#This Row],[Implementing Partner]]),Table[[#This Row],[Programme Partner]]),"")</f>
        <v>UNHCR-BRAC</v>
      </c>
    </row>
    <row r="5231" spans="1:28" ht="16.5" customHeight="1">
      <c r="A5231" s="183">
        <v>5681</v>
      </c>
      <c r="B5231" s="264" t="s">
        <v>5273</v>
      </c>
      <c r="C5231" s="265" t="s">
        <v>5033</v>
      </c>
      <c r="D5231" s="266" t="s">
        <v>5273</v>
      </c>
      <c r="E5231" s="264" t="s">
        <v>27</v>
      </c>
      <c r="F5231" s="264" t="s">
        <v>8012</v>
      </c>
      <c r="G5231" s="281" t="s">
        <v>8366</v>
      </c>
      <c r="H5231" s="264" t="str">
        <f>IFERROR(VLOOKUP(Table[[#This Row],[Activity Details of Assistance]],WHAT!E:F,2,FALSE),"")</f>
        <v xml:space="preserve"># of door </v>
      </c>
      <c r="I5231" s="264"/>
      <c r="J5231" s="289">
        <v>13</v>
      </c>
      <c r="K5231" s="289" t="s">
        <v>8280</v>
      </c>
      <c r="L5231" s="289" t="s">
        <v>13</v>
      </c>
      <c r="M5231" s="290" t="s">
        <v>14</v>
      </c>
      <c r="N5231" s="289" t="s">
        <v>309</v>
      </c>
      <c r="O5231" s="289" t="s">
        <v>1606</v>
      </c>
      <c r="P5231" s="289" t="s">
        <v>6478</v>
      </c>
      <c r="Q5231" s="299">
        <v>44773</v>
      </c>
      <c r="R5231" s="299">
        <v>44896</v>
      </c>
      <c r="S5231" t="s">
        <v>8452</v>
      </c>
      <c r="T5231" s="289"/>
      <c r="U5231" s="289"/>
      <c r="V5231" s="289"/>
      <c r="W5231" s="289"/>
      <c r="X5231" s="290"/>
      <c r="Y5231" s="290" t="s">
        <v>8641</v>
      </c>
      <c r="Z5231" s="290" t="s">
        <v>8642</v>
      </c>
      <c r="AA5231" s="290" t="s">
        <v>8643</v>
      </c>
      <c r="AB5231" s="273" t="str">
        <f>_xlfn.IFNA(IF(Table[[#This Row],[Programme Partner]]&lt;&gt;Table[[#This Row],[Implementing Partner]],CONCATENATE(Table[[#This Row],[Programme Partner]],"-",Table[[#This Row],[Implementing Partner]]),Table[[#This Row],[Programme Partner]]),"")</f>
        <v>UNHCR-BRAC</v>
      </c>
    </row>
    <row r="5232" spans="1:28" ht="16.5" customHeight="1">
      <c r="A5232" s="183">
        <v>5682</v>
      </c>
      <c r="B5232" s="264" t="s">
        <v>5273</v>
      </c>
      <c r="C5232" s="265" t="s">
        <v>5033</v>
      </c>
      <c r="D5232" s="266" t="s">
        <v>5273</v>
      </c>
      <c r="E5232" s="264" t="s">
        <v>27</v>
      </c>
      <c r="F5232" s="264" t="s">
        <v>8012</v>
      </c>
      <c r="G5232" s="281" t="s">
        <v>8585</v>
      </c>
      <c r="H5232" s="264" t="str">
        <f>IFERROR(VLOOKUP(Table[[#This Row],[Activity Details of Assistance]],WHAT!E:F,2,FALSE),"")</f>
        <v xml:space="preserve"># of door </v>
      </c>
      <c r="I5232" s="264"/>
      <c r="J5232" s="291">
        <v>10</v>
      </c>
      <c r="K5232" s="291" t="s">
        <v>8280</v>
      </c>
      <c r="L5232" s="291" t="s">
        <v>13</v>
      </c>
      <c r="M5232" s="292" t="s">
        <v>14</v>
      </c>
      <c r="N5232" s="291" t="s">
        <v>309</v>
      </c>
      <c r="O5232" s="291" t="s">
        <v>1606</v>
      </c>
      <c r="P5232" s="291" t="s">
        <v>6478</v>
      </c>
      <c r="Q5232" s="300">
        <v>44773</v>
      </c>
      <c r="R5232" s="300">
        <v>44896</v>
      </c>
      <c r="S5232" t="s">
        <v>8452</v>
      </c>
      <c r="T5232" s="291"/>
      <c r="U5232" s="291"/>
      <c r="V5232" s="291"/>
      <c r="W5232" s="291"/>
      <c r="X5232" s="292"/>
      <c r="Y5232" s="292" t="s">
        <v>8641</v>
      </c>
      <c r="Z5232" s="292" t="s">
        <v>8642</v>
      </c>
      <c r="AA5232" s="292" t="s">
        <v>8643</v>
      </c>
      <c r="AB5232" s="273" t="str">
        <f>_xlfn.IFNA(IF(Table[[#This Row],[Programme Partner]]&lt;&gt;Table[[#This Row],[Implementing Partner]],CONCATENATE(Table[[#This Row],[Programme Partner]],"-",Table[[#This Row],[Implementing Partner]]),Table[[#This Row],[Programme Partner]]),"")</f>
        <v>UNHCR-BRAC</v>
      </c>
    </row>
    <row r="5233" spans="1:28" ht="16.5" customHeight="1">
      <c r="A5233" s="183">
        <v>5683</v>
      </c>
      <c r="B5233" s="264" t="s">
        <v>5273</v>
      </c>
      <c r="C5233" s="265" t="s">
        <v>5033</v>
      </c>
      <c r="D5233" s="266" t="s">
        <v>5273</v>
      </c>
      <c r="E5233" s="264" t="s">
        <v>27</v>
      </c>
      <c r="F5233" s="264" t="s">
        <v>8012</v>
      </c>
      <c r="G5233" s="281" t="s">
        <v>8359</v>
      </c>
      <c r="H5233" s="264" t="str">
        <f>IFERROR(VLOOKUP(Table[[#This Row],[Activity Details of Assistance]],WHAT!E:F,2,FALSE),"")</f>
        <v># of FSM Site</v>
      </c>
      <c r="I5233" s="264"/>
      <c r="J5233" s="289">
        <v>4</v>
      </c>
      <c r="K5233" s="289" t="s">
        <v>8280</v>
      </c>
      <c r="L5233" s="289" t="s">
        <v>13</v>
      </c>
      <c r="M5233" s="290" t="s">
        <v>14</v>
      </c>
      <c r="N5233" s="289" t="s">
        <v>309</v>
      </c>
      <c r="O5233" s="289" t="s">
        <v>1606</v>
      </c>
      <c r="P5233" s="289" t="s">
        <v>6478</v>
      </c>
      <c r="Q5233" s="299">
        <v>44773</v>
      </c>
      <c r="R5233" s="299">
        <v>44896</v>
      </c>
      <c r="S5233" t="s">
        <v>8452</v>
      </c>
      <c r="T5233" s="289"/>
      <c r="U5233" s="289"/>
      <c r="V5233" s="289"/>
      <c r="W5233" s="289"/>
      <c r="X5233" s="290"/>
      <c r="Y5233" s="290" t="s">
        <v>8641</v>
      </c>
      <c r="Z5233" s="290" t="s">
        <v>8642</v>
      </c>
      <c r="AA5233" s="290" t="s">
        <v>8643</v>
      </c>
      <c r="AB5233" s="273" t="str">
        <f>_xlfn.IFNA(IF(Table[[#This Row],[Programme Partner]]&lt;&gt;Table[[#This Row],[Implementing Partner]],CONCATENATE(Table[[#This Row],[Programme Partner]],"-",Table[[#This Row],[Implementing Partner]]),Table[[#This Row],[Programme Partner]]),"")</f>
        <v>UNHCR-BRAC</v>
      </c>
    </row>
    <row r="5234" spans="1:28" ht="16.5" customHeight="1">
      <c r="A5234" s="183">
        <v>5684</v>
      </c>
      <c r="B5234" s="264" t="s">
        <v>5273</v>
      </c>
      <c r="C5234" s="265" t="s">
        <v>5033</v>
      </c>
      <c r="D5234" s="266" t="s">
        <v>5273</v>
      </c>
      <c r="E5234" s="264" t="s">
        <v>27</v>
      </c>
      <c r="F5234" s="264" t="s">
        <v>8012</v>
      </c>
      <c r="G5234" s="281" t="s">
        <v>8372</v>
      </c>
      <c r="H5234" s="264" t="str">
        <f>IFERROR(VLOOKUP(Table[[#This Row],[Activity Details of Assistance]],WHAT!E:F,2,FALSE),"")</f>
        <v># of door</v>
      </c>
      <c r="I5234" s="264"/>
      <c r="J5234" s="291">
        <v>5</v>
      </c>
      <c r="K5234" s="291" t="s">
        <v>8280</v>
      </c>
      <c r="L5234" s="291" t="s">
        <v>13</v>
      </c>
      <c r="M5234" s="292" t="s">
        <v>14</v>
      </c>
      <c r="N5234" s="291" t="s">
        <v>309</v>
      </c>
      <c r="O5234" s="291" t="s">
        <v>1606</v>
      </c>
      <c r="P5234" s="291" t="s">
        <v>6478</v>
      </c>
      <c r="Q5234" s="300">
        <v>44773</v>
      </c>
      <c r="R5234" s="300">
        <v>44896</v>
      </c>
      <c r="S5234" t="s">
        <v>8452</v>
      </c>
      <c r="T5234" s="291"/>
      <c r="U5234" s="291"/>
      <c r="V5234" s="291"/>
      <c r="W5234" s="291"/>
      <c r="X5234" s="292"/>
      <c r="Y5234" s="292" t="s">
        <v>8641</v>
      </c>
      <c r="Z5234" s="292" t="s">
        <v>8642</v>
      </c>
      <c r="AA5234" s="292" t="s">
        <v>8643</v>
      </c>
      <c r="AB5234" s="273" t="str">
        <f>_xlfn.IFNA(IF(Table[[#This Row],[Programme Partner]]&lt;&gt;Table[[#This Row],[Implementing Partner]],CONCATENATE(Table[[#This Row],[Programme Partner]],"-",Table[[#This Row],[Implementing Partner]]),Table[[#This Row],[Programme Partner]]),"")</f>
        <v>UNHCR-BRAC</v>
      </c>
    </row>
    <row r="5235" spans="1:28" ht="16.5" customHeight="1">
      <c r="A5235" s="183">
        <v>5685</v>
      </c>
      <c r="B5235" s="264" t="s">
        <v>5273</v>
      </c>
      <c r="C5235" s="265" t="s">
        <v>5033</v>
      </c>
      <c r="D5235" s="266" t="s">
        <v>5273</v>
      </c>
      <c r="E5235" s="264" t="s">
        <v>27</v>
      </c>
      <c r="F5235" s="264" t="s">
        <v>8012</v>
      </c>
      <c r="G5235" s="281" t="s">
        <v>8354</v>
      </c>
      <c r="H5235" s="264" t="str">
        <f>IFERROR(VLOOKUP(Table[[#This Row],[Activity Details of Assistance]],WHAT!E:F,2,FALSE),"")</f>
        <v># of door</v>
      </c>
      <c r="I5235" s="264"/>
      <c r="J5235" s="289">
        <v>4</v>
      </c>
      <c r="K5235" s="289" t="s">
        <v>8280</v>
      </c>
      <c r="L5235" s="289" t="s">
        <v>13</v>
      </c>
      <c r="M5235" s="290" t="s">
        <v>14</v>
      </c>
      <c r="N5235" s="289" t="s">
        <v>309</v>
      </c>
      <c r="O5235" s="289" t="s">
        <v>1606</v>
      </c>
      <c r="P5235" s="289" t="s">
        <v>6478</v>
      </c>
      <c r="Q5235" s="299">
        <v>44773</v>
      </c>
      <c r="R5235" s="299">
        <v>44896</v>
      </c>
      <c r="S5235" t="s">
        <v>8452</v>
      </c>
      <c r="T5235" s="289"/>
      <c r="U5235" s="289"/>
      <c r="V5235" s="289"/>
      <c r="W5235" s="289"/>
      <c r="X5235" s="290"/>
      <c r="Y5235" s="290" t="s">
        <v>8641</v>
      </c>
      <c r="Z5235" s="290" t="s">
        <v>8642</v>
      </c>
      <c r="AA5235" s="290" t="s">
        <v>8643</v>
      </c>
      <c r="AB5235" s="273" t="str">
        <f>_xlfn.IFNA(IF(Table[[#This Row],[Programme Partner]]&lt;&gt;Table[[#This Row],[Implementing Partner]],CONCATENATE(Table[[#This Row],[Programme Partner]],"-",Table[[#This Row],[Implementing Partner]]),Table[[#This Row],[Programme Partner]]),"")</f>
        <v>UNHCR-BRAC</v>
      </c>
    </row>
    <row r="5236" spans="1:28" ht="16.5" customHeight="1">
      <c r="A5236" s="183">
        <v>5686</v>
      </c>
      <c r="B5236" s="264" t="s">
        <v>5273</v>
      </c>
      <c r="C5236" s="265" t="s">
        <v>5033</v>
      </c>
      <c r="D5236" s="266" t="s">
        <v>5273</v>
      </c>
      <c r="E5236" s="264" t="s">
        <v>27</v>
      </c>
      <c r="F5236" s="264" t="s">
        <v>8012</v>
      </c>
      <c r="G5236" s="281" t="s">
        <v>8367</v>
      </c>
      <c r="H5236" s="264" t="str">
        <f>IFERROR(VLOOKUP(Table[[#This Row],[Activity Details of Assistance]],WHAT!E:F,2,FALSE),"")</f>
        <v># of door</v>
      </c>
      <c r="I5236" s="264"/>
      <c r="J5236" s="291">
        <v>12</v>
      </c>
      <c r="K5236" s="291" t="s">
        <v>8280</v>
      </c>
      <c r="L5236" s="291" t="s">
        <v>13</v>
      </c>
      <c r="M5236" s="292" t="s">
        <v>14</v>
      </c>
      <c r="N5236" s="291" t="s">
        <v>309</v>
      </c>
      <c r="O5236" s="291" t="s">
        <v>1606</v>
      </c>
      <c r="P5236" s="291" t="s">
        <v>6478</v>
      </c>
      <c r="Q5236" s="300">
        <v>44773</v>
      </c>
      <c r="R5236" s="300">
        <v>44896</v>
      </c>
      <c r="S5236" t="s">
        <v>8452</v>
      </c>
      <c r="T5236" s="291"/>
      <c r="U5236" s="291"/>
      <c r="V5236" s="291"/>
      <c r="W5236" s="291"/>
      <c r="X5236" s="292"/>
      <c r="Y5236" s="292" t="s">
        <v>8641</v>
      </c>
      <c r="Z5236" s="292" t="s">
        <v>8642</v>
      </c>
      <c r="AA5236" s="292" t="s">
        <v>8643</v>
      </c>
      <c r="AB5236" s="273" t="str">
        <f>_xlfn.IFNA(IF(Table[[#This Row],[Programme Partner]]&lt;&gt;Table[[#This Row],[Implementing Partner]],CONCATENATE(Table[[#This Row],[Programme Partner]],"-",Table[[#This Row],[Implementing Partner]]),Table[[#This Row],[Programme Partner]]),"")</f>
        <v>UNHCR-BRAC</v>
      </c>
    </row>
    <row r="5237" spans="1:28" ht="16.5" customHeight="1">
      <c r="A5237" s="183">
        <v>5687</v>
      </c>
      <c r="B5237" s="264" t="s">
        <v>5273</v>
      </c>
      <c r="C5237" s="265" t="s">
        <v>5033</v>
      </c>
      <c r="D5237" s="266" t="s">
        <v>5273</v>
      </c>
      <c r="E5237" s="264" t="s">
        <v>27</v>
      </c>
      <c r="F5237" s="264" t="s">
        <v>8012</v>
      </c>
      <c r="G5237" s="281" t="s">
        <v>8586</v>
      </c>
      <c r="H5237" s="264" t="str">
        <f>IFERROR(VLOOKUP(Table[[#This Row],[Activity Details of Assistance]],WHAT!E:F,2,FALSE),"")</f>
        <v># of door</v>
      </c>
      <c r="I5237" s="264"/>
      <c r="J5237" s="289">
        <v>34</v>
      </c>
      <c r="K5237" s="289" t="s">
        <v>8280</v>
      </c>
      <c r="L5237" s="289" t="s">
        <v>13</v>
      </c>
      <c r="M5237" s="290" t="s">
        <v>14</v>
      </c>
      <c r="N5237" s="289" t="s">
        <v>309</v>
      </c>
      <c r="O5237" s="289" t="s">
        <v>1606</v>
      </c>
      <c r="P5237" s="289" t="s">
        <v>6478</v>
      </c>
      <c r="Q5237" s="299">
        <v>44773</v>
      </c>
      <c r="R5237" s="299">
        <v>44896</v>
      </c>
      <c r="S5237" t="s">
        <v>8452</v>
      </c>
      <c r="T5237" s="289"/>
      <c r="U5237" s="289"/>
      <c r="V5237" s="289"/>
      <c r="W5237" s="289"/>
      <c r="X5237" s="290"/>
      <c r="Y5237" s="290" t="s">
        <v>8641</v>
      </c>
      <c r="Z5237" s="290" t="s">
        <v>8642</v>
      </c>
      <c r="AA5237" s="290" t="s">
        <v>8643</v>
      </c>
      <c r="AB5237" s="273" t="str">
        <f>_xlfn.IFNA(IF(Table[[#This Row],[Programme Partner]]&lt;&gt;Table[[#This Row],[Implementing Partner]],CONCATENATE(Table[[#This Row],[Programme Partner]],"-",Table[[#This Row],[Implementing Partner]]),Table[[#This Row],[Programme Partner]]),"")</f>
        <v>UNHCR-BRAC</v>
      </c>
    </row>
    <row r="5238" spans="1:28" ht="16.5" customHeight="1">
      <c r="A5238" s="183">
        <v>5688</v>
      </c>
      <c r="B5238" s="264" t="s">
        <v>5273</v>
      </c>
      <c r="C5238" s="265" t="s">
        <v>5033</v>
      </c>
      <c r="D5238" s="266" t="s">
        <v>5273</v>
      </c>
      <c r="E5238" s="264" t="s">
        <v>27</v>
      </c>
      <c r="F5238" s="264" t="s">
        <v>8012</v>
      </c>
      <c r="G5238" s="281" t="s">
        <v>8357</v>
      </c>
      <c r="H5238" s="264" t="str">
        <f>IFERROR(VLOOKUP(Table[[#This Row],[Activity Details of Assistance]],WHAT!E:F,2,FALSE),"")</f>
        <v># of door</v>
      </c>
      <c r="I5238" s="264"/>
      <c r="J5238" s="291">
        <v>221</v>
      </c>
      <c r="K5238" s="291" t="s">
        <v>8280</v>
      </c>
      <c r="L5238" s="291" t="s">
        <v>13</v>
      </c>
      <c r="M5238" s="292" t="s">
        <v>14</v>
      </c>
      <c r="N5238" s="291" t="s">
        <v>309</v>
      </c>
      <c r="O5238" s="291" t="s">
        <v>1606</v>
      </c>
      <c r="P5238" s="291" t="s">
        <v>6478</v>
      </c>
      <c r="Q5238" s="300">
        <v>44773</v>
      </c>
      <c r="R5238" s="300">
        <v>44896</v>
      </c>
      <c r="S5238" t="s">
        <v>8452</v>
      </c>
      <c r="T5238" s="291"/>
      <c r="U5238" s="291"/>
      <c r="V5238" s="291"/>
      <c r="W5238" s="291"/>
      <c r="X5238" s="292"/>
      <c r="Y5238" s="292" t="s">
        <v>8641</v>
      </c>
      <c r="Z5238" s="292" t="s">
        <v>8642</v>
      </c>
      <c r="AA5238" s="292" t="s">
        <v>8643</v>
      </c>
      <c r="AB5238" s="273" t="str">
        <f>_xlfn.IFNA(IF(Table[[#This Row],[Programme Partner]]&lt;&gt;Table[[#This Row],[Implementing Partner]],CONCATENATE(Table[[#This Row],[Programme Partner]],"-",Table[[#This Row],[Implementing Partner]]),Table[[#This Row],[Programme Partner]]),"")</f>
        <v>UNHCR-BRAC</v>
      </c>
    </row>
    <row r="5239" spans="1:28" ht="16.5" customHeight="1">
      <c r="A5239" s="183">
        <v>5689</v>
      </c>
      <c r="B5239" s="264" t="s">
        <v>5273</v>
      </c>
      <c r="C5239" s="265" t="s">
        <v>5033</v>
      </c>
      <c r="D5239" s="266" t="s">
        <v>5273</v>
      </c>
      <c r="E5239" s="264" t="s">
        <v>27</v>
      </c>
      <c r="F5239" s="264" t="s">
        <v>8013</v>
      </c>
      <c r="G5239" s="281" t="s">
        <v>8313</v>
      </c>
      <c r="H5239" s="264" t="str">
        <f>IFERROR(VLOOKUP(Table[[#This Row],[Activity Details of Assistance]],WHAT!E:F,2,FALSE),"")</f>
        <v># of HP sessions at community level</v>
      </c>
      <c r="I5239" s="264"/>
      <c r="J5239" s="289">
        <v>933</v>
      </c>
      <c r="K5239" s="289" t="s">
        <v>8280</v>
      </c>
      <c r="L5239" s="289" t="s">
        <v>13</v>
      </c>
      <c r="M5239" s="290" t="s">
        <v>14</v>
      </c>
      <c r="N5239" s="289" t="s">
        <v>309</v>
      </c>
      <c r="O5239" s="289" t="s">
        <v>1606</v>
      </c>
      <c r="P5239" s="289" t="s">
        <v>6478</v>
      </c>
      <c r="Q5239" s="299">
        <v>44773</v>
      </c>
      <c r="R5239" s="299">
        <v>44896</v>
      </c>
      <c r="S5239" t="s">
        <v>8452</v>
      </c>
      <c r="T5239" s="289"/>
      <c r="U5239" s="289"/>
      <c r="V5239" s="289"/>
      <c r="W5239" s="289"/>
      <c r="X5239" s="290"/>
      <c r="Y5239" s="290" t="s">
        <v>8641</v>
      </c>
      <c r="Z5239" s="290" t="s">
        <v>8642</v>
      </c>
      <c r="AA5239" s="290" t="s">
        <v>8643</v>
      </c>
      <c r="AB5239" s="273" t="str">
        <f>_xlfn.IFNA(IF(Table[[#This Row],[Programme Partner]]&lt;&gt;Table[[#This Row],[Implementing Partner]],CONCATENATE(Table[[#This Row],[Programme Partner]],"-",Table[[#This Row],[Implementing Partner]]),Table[[#This Row],[Programme Partner]]),"")</f>
        <v>UNHCR-BRAC</v>
      </c>
    </row>
    <row r="5240" spans="1:28" ht="16.5" customHeight="1">
      <c r="A5240" s="183">
        <v>5690</v>
      </c>
      <c r="B5240" s="264" t="s">
        <v>5273</v>
      </c>
      <c r="C5240" s="265" t="s">
        <v>5033</v>
      </c>
      <c r="D5240" s="266" t="s">
        <v>5273</v>
      </c>
      <c r="E5240" s="264" t="s">
        <v>27</v>
      </c>
      <c r="F5240" s="264" t="s">
        <v>8013</v>
      </c>
      <c r="G5240" s="281" t="s">
        <v>8314</v>
      </c>
      <c r="H5240" s="264" t="str">
        <f>IFERROR(VLOOKUP(Table[[#This Row],[Activity Details of Assistance]],WHAT!E:F,2,FALSE),"")</f>
        <v># of HP sessions at HH level</v>
      </c>
      <c r="I5240" s="264"/>
      <c r="J5240" s="291">
        <v>3315</v>
      </c>
      <c r="K5240" s="291" t="s">
        <v>8280</v>
      </c>
      <c r="L5240" s="291" t="s">
        <v>13</v>
      </c>
      <c r="M5240" s="292" t="s">
        <v>14</v>
      </c>
      <c r="N5240" s="291" t="s">
        <v>309</v>
      </c>
      <c r="O5240" s="291" t="s">
        <v>1606</v>
      </c>
      <c r="P5240" s="291" t="s">
        <v>6478</v>
      </c>
      <c r="Q5240" s="300">
        <v>44773</v>
      </c>
      <c r="R5240" s="300">
        <v>44896</v>
      </c>
      <c r="S5240" t="s">
        <v>8452</v>
      </c>
      <c r="T5240" s="291"/>
      <c r="U5240" s="291"/>
      <c r="V5240" s="291"/>
      <c r="W5240" s="291"/>
      <c r="X5240" s="292"/>
      <c r="Y5240" s="292" t="s">
        <v>8641</v>
      </c>
      <c r="Z5240" s="292" t="s">
        <v>8642</v>
      </c>
      <c r="AA5240" s="292" t="s">
        <v>8643</v>
      </c>
      <c r="AB5240" s="273" t="str">
        <f>_xlfn.IFNA(IF(Table[[#This Row],[Programme Partner]]&lt;&gt;Table[[#This Row],[Implementing Partner]],CONCATENATE(Table[[#This Row],[Programme Partner]],"-",Table[[#This Row],[Implementing Partner]]),Table[[#This Row],[Programme Partner]]),"")</f>
        <v>UNHCR-BRAC</v>
      </c>
    </row>
    <row r="5241" spans="1:28" ht="16.5" customHeight="1">
      <c r="A5241" s="183">
        <v>5691</v>
      </c>
      <c r="B5241" s="264" t="s">
        <v>5273</v>
      </c>
      <c r="C5241" s="265" t="s">
        <v>5033</v>
      </c>
      <c r="D5241" s="266" t="s">
        <v>5273</v>
      </c>
      <c r="E5241" s="264" t="s">
        <v>27</v>
      </c>
      <c r="F5241" s="264" t="s">
        <v>8014</v>
      </c>
      <c r="G5241" s="281" t="s">
        <v>8243</v>
      </c>
      <c r="H5241" s="264" t="str">
        <f>IFERROR(VLOOKUP(Table[[#This Row],[Activity Details of Assistance]],WHAT!E:F,2,FALSE),"")</f>
        <v># of pit</v>
      </c>
      <c r="I5241" s="264"/>
      <c r="J5241" s="289">
        <v>5</v>
      </c>
      <c r="K5241" s="289" t="s">
        <v>8280</v>
      </c>
      <c r="L5241" s="289" t="s">
        <v>13</v>
      </c>
      <c r="M5241" s="290" t="s">
        <v>14</v>
      </c>
      <c r="N5241" s="289" t="s">
        <v>309</v>
      </c>
      <c r="O5241" s="289" t="s">
        <v>1606</v>
      </c>
      <c r="P5241" s="289" t="s">
        <v>6478</v>
      </c>
      <c r="Q5241" s="299">
        <v>44773</v>
      </c>
      <c r="R5241" s="299">
        <v>44896</v>
      </c>
      <c r="S5241" t="s">
        <v>8452</v>
      </c>
      <c r="T5241" s="289"/>
      <c r="U5241" s="289"/>
      <c r="V5241" s="289"/>
      <c r="W5241" s="289"/>
      <c r="X5241" s="290"/>
      <c r="Y5241" s="290" t="s">
        <v>8641</v>
      </c>
      <c r="Z5241" s="290" t="s">
        <v>8642</v>
      </c>
      <c r="AA5241" s="290" t="s">
        <v>8643</v>
      </c>
      <c r="AB5241" s="273" t="str">
        <f>_xlfn.IFNA(IF(Table[[#This Row],[Programme Partner]]&lt;&gt;Table[[#This Row],[Implementing Partner]],CONCATENATE(Table[[#This Row],[Programme Partner]],"-",Table[[#This Row],[Implementing Partner]]),Table[[#This Row],[Programme Partner]]),"")</f>
        <v>UNHCR-BRAC</v>
      </c>
    </row>
    <row r="5242" spans="1:28" ht="16.5" customHeight="1">
      <c r="A5242" s="183">
        <v>5692</v>
      </c>
      <c r="B5242" s="264" t="s">
        <v>5273</v>
      </c>
      <c r="C5242" s="265" t="s">
        <v>5033</v>
      </c>
      <c r="D5242" s="266" t="s">
        <v>5273</v>
      </c>
      <c r="E5242" s="264" t="s">
        <v>27</v>
      </c>
      <c r="F5242" s="264" t="s">
        <v>8014</v>
      </c>
      <c r="G5242" s="281" t="s">
        <v>8361</v>
      </c>
      <c r="H5242" s="264" t="str">
        <f>IFERROR(VLOOKUP(Table[[#This Row],[Activity Details of Assistance]],WHAT!E:F,2,FALSE),"")</f>
        <v># of plant</v>
      </c>
      <c r="I5242" s="264"/>
      <c r="J5242" s="291">
        <v>1</v>
      </c>
      <c r="K5242" s="291" t="s">
        <v>8280</v>
      </c>
      <c r="L5242" s="291" t="s">
        <v>13</v>
      </c>
      <c r="M5242" s="292" t="s">
        <v>14</v>
      </c>
      <c r="N5242" s="291" t="s">
        <v>309</v>
      </c>
      <c r="O5242" s="291" t="s">
        <v>1606</v>
      </c>
      <c r="P5242" s="291" t="s">
        <v>6478</v>
      </c>
      <c r="Q5242" s="300">
        <v>44773</v>
      </c>
      <c r="R5242" s="300">
        <v>44896</v>
      </c>
      <c r="S5242" t="s">
        <v>8452</v>
      </c>
      <c r="T5242" s="291"/>
      <c r="U5242" s="291"/>
      <c r="V5242" s="291"/>
      <c r="W5242" s="291"/>
      <c r="X5242" s="292"/>
      <c r="Y5242" s="292" t="s">
        <v>8641</v>
      </c>
      <c r="Z5242" s="292" t="s">
        <v>8642</v>
      </c>
      <c r="AA5242" s="292" t="s">
        <v>8643</v>
      </c>
      <c r="AB5242" s="273" t="str">
        <f>_xlfn.IFNA(IF(Table[[#This Row],[Programme Partner]]&lt;&gt;Table[[#This Row],[Implementing Partner]],CONCATENATE(Table[[#This Row],[Programme Partner]],"-",Table[[#This Row],[Implementing Partner]]),Table[[#This Row],[Programme Partner]]),"")</f>
        <v>UNHCR-BRAC</v>
      </c>
    </row>
    <row r="5243" spans="1:28" ht="16.5" customHeight="1">
      <c r="A5243" s="183">
        <v>5693</v>
      </c>
      <c r="B5243" s="264" t="s">
        <v>5273</v>
      </c>
      <c r="C5243" s="265" t="s">
        <v>5033</v>
      </c>
      <c r="D5243" s="266" t="s">
        <v>5273</v>
      </c>
      <c r="E5243" s="264" t="s">
        <v>27</v>
      </c>
      <c r="F5243" s="264" t="s">
        <v>8011</v>
      </c>
      <c r="G5243" s="281" t="s">
        <v>8584</v>
      </c>
      <c r="H5243" s="264" t="str">
        <f>IFERROR(VLOOKUP(Table[[#This Row],[Activity Details of Assistance]],WHAT!E:F,2,FALSE),"")</f>
        <v># of tube well</v>
      </c>
      <c r="I5243" s="264"/>
      <c r="J5243" s="289">
        <v>85</v>
      </c>
      <c r="K5243" s="289" t="s">
        <v>8280</v>
      </c>
      <c r="L5243" s="289" t="s">
        <v>13</v>
      </c>
      <c r="M5243" s="290" t="s">
        <v>14</v>
      </c>
      <c r="N5243" s="289" t="s">
        <v>309</v>
      </c>
      <c r="O5243" s="289" t="s">
        <v>1606</v>
      </c>
      <c r="P5243" s="289" t="s">
        <v>6397</v>
      </c>
      <c r="Q5243" s="299">
        <v>44773</v>
      </c>
      <c r="R5243" s="299">
        <v>44896</v>
      </c>
      <c r="S5243" t="s">
        <v>8452</v>
      </c>
      <c r="T5243" s="289"/>
      <c r="U5243" s="289"/>
      <c r="V5243" s="289"/>
      <c r="W5243" s="289"/>
      <c r="X5243" s="290"/>
      <c r="Y5243" s="290" t="s">
        <v>8641</v>
      </c>
      <c r="Z5243" s="290" t="s">
        <v>8642</v>
      </c>
      <c r="AA5243" s="290" t="s">
        <v>8643</v>
      </c>
      <c r="AB5243" s="273" t="str">
        <f>_xlfn.IFNA(IF(Table[[#This Row],[Programme Partner]]&lt;&gt;Table[[#This Row],[Implementing Partner]],CONCATENATE(Table[[#This Row],[Programme Partner]],"-",Table[[#This Row],[Implementing Partner]]),Table[[#This Row],[Programme Partner]]),"")</f>
        <v>UNHCR-BRAC</v>
      </c>
    </row>
    <row r="5244" spans="1:28" ht="16.5" customHeight="1">
      <c r="A5244" s="183">
        <v>5694</v>
      </c>
      <c r="B5244" s="264" t="s">
        <v>5273</v>
      </c>
      <c r="C5244" s="265" t="s">
        <v>5033</v>
      </c>
      <c r="D5244" s="266" t="s">
        <v>5273</v>
      </c>
      <c r="E5244" s="264" t="s">
        <v>27</v>
      </c>
      <c r="F5244" s="264" t="s">
        <v>8012</v>
      </c>
      <c r="G5244" s="281" t="s">
        <v>8366</v>
      </c>
      <c r="H5244" s="264" t="str">
        <f>IFERROR(VLOOKUP(Table[[#This Row],[Activity Details of Assistance]],WHAT!E:F,2,FALSE),"")</f>
        <v xml:space="preserve"># of door </v>
      </c>
      <c r="I5244" s="264"/>
      <c r="J5244" s="291">
        <v>3</v>
      </c>
      <c r="K5244" s="291" t="s">
        <v>8280</v>
      </c>
      <c r="L5244" s="291" t="s">
        <v>13</v>
      </c>
      <c r="M5244" s="292" t="s">
        <v>14</v>
      </c>
      <c r="N5244" s="291" t="s">
        <v>309</v>
      </c>
      <c r="O5244" s="291" t="s">
        <v>1606</v>
      </c>
      <c r="P5244" s="291" t="s">
        <v>6397</v>
      </c>
      <c r="Q5244" s="300">
        <v>44773</v>
      </c>
      <c r="R5244" s="300">
        <v>44896</v>
      </c>
      <c r="S5244" t="s">
        <v>8452</v>
      </c>
      <c r="T5244" s="291"/>
      <c r="U5244" s="291"/>
      <c r="V5244" s="291"/>
      <c r="W5244" s="291"/>
      <c r="X5244" s="292"/>
      <c r="Y5244" s="292" t="s">
        <v>8641</v>
      </c>
      <c r="Z5244" s="292" t="s">
        <v>8642</v>
      </c>
      <c r="AA5244" s="292" t="s">
        <v>8643</v>
      </c>
      <c r="AB5244" s="273" t="str">
        <f>_xlfn.IFNA(IF(Table[[#This Row],[Programme Partner]]&lt;&gt;Table[[#This Row],[Implementing Partner]],CONCATENATE(Table[[#This Row],[Programme Partner]],"-",Table[[#This Row],[Implementing Partner]]),Table[[#This Row],[Programme Partner]]),"")</f>
        <v>UNHCR-BRAC</v>
      </c>
    </row>
    <row r="5245" spans="1:28" ht="16.5" customHeight="1">
      <c r="A5245" s="183">
        <v>5695</v>
      </c>
      <c r="B5245" s="264" t="s">
        <v>5273</v>
      </c>
      <c r="C5245" s="265" t="s">
        <v>5033</v>
      </c>
      <c r="D5245" s="266" t="s">
        <v>5273</v>
      </c>
      <c r="E5245" s="264" t="s">
        <v>27</v>
      </c>
      <c r="F5245" s="264" t="s">
        <v>8012</v>
      </c>
      <c r="G5245" s="281" t="s">
        <v>8585</v>
      </c>
      <c r="H5245" s="264" t="str">
        <f>IFERROR(VLOOKUP(Table[[#This Row],[Activity Details of Assistance]],WHAT!E:F,2,FALSE),"")</f>
        <v xml:space="preserve"># of door </v>
      </c>
      <c r="I5245" s="264"/>
      <c r="J5245" s="289">
        <v>18</v>
      </c>
      <c r="K5245" s="289" t="s">
        <v>8280</v>
      </c>
      <c r="L5245" s="289" t="s">
        <v>13</v>
      </c>
      <c r="M5245" s="290" t="s">
        <v>14</v>
      </c>
      <c r="N5245" s="289" t="s">
        <v>309</v>
      </c>
      <c r="O5245" s="289" t="s">
        <v>1606</v>
      </c>
      <c r="P5245" s="289" t="s">
        <v>6397</v>
      </c>
      <c r="Q5245" s="299">
        <v>44773</v>
      </c>
      <c r="R5245" s="299">
        <v>44896</v>
      </c>
      <c r="S5245" t="s">
        <v>8452</v>
      </c>
      <c r="T5245" s="289"/>
      <c r="U5245" s="289"/>
      <c r="V5245" s="289"/>
      <c r="W5245" s="289"/>
      <c r="X5245" s="290"/>
      <c r="Y5245" s="290" t="s">
        <v>8641</v>
      </c>
      <c r="Z5245" s="290" t="s">
        <v>8642</v>
      </c>
      <c r="AA5245" s="290" t="s">
        <v>8643</v>
      </c>
      <c r="AB5245" s="273" t="str">
        <f>_xlfn.IFNA(IF(Table[[#This Row],[Programme Partner]]&lt;&gt;Table[[#This Row],[Implementing Partner]],CONCATENATE(Table[[#This Row],[Programme Partner]],"-",Table[[#This Row],[Implementing Partner]]),Table[[#This Row],[Programme Partner]]),"")</f>
        <v>UNHCR-BRAC</v>
      </c>
    </row>
    <row r="5246" spans="1:28" ht="16.5" customHeight="1">
      <c r="A5246" s="183">
        <v>5696</v>
      </c>
      <c r="B5246" s="264" t="s">
        <v>5273</v>
      </c>
      <c r="C5246" s="265" t="s">
        <v>5033</v>
      </c>
      <c r="D5246" s="266" t="s">
        <v>5273</v>
      </c>
      <c r="E5246" s="264" t="s">
        <v>27</v>
      </c>
      <c r="F5246" s="264" t="s">
        <v>8012</v>
      </c>
      <c r="G5246" s="281" t="s">
        <v>8359</v>
      </c>
      <c r="H5246" s="264" t="str">
        <f>IFERROR(VLOOKUP(Table[[#This Row],[Activity Details of Assistance]],WHAT!E:F,2,FALSE),"")</f>
        <v># of FSM Site</v>
      </c>
      <c r="I5246" s="264"/>
      <c r="J5246" s="291">
        <v>8</v>
      </c>
      <c r="K5246" s="291" t="s">
        <v>8280</v>
      </c>
      <c r="L5246" s="291" t="s">
        <v>13</v>
      </c>
      <c r="M5246" s="292" t="s">
        <v>14</v>
      </c>
      <c r="N5246" s="291" t="s">
        <v>309</v>
      </c>
      <c r="O5246" s="291" t="s">
        <v>1606</v>
      </c>
      <c r="P5246" s="291" t="s">
        <v>6397</v>
      </c>
      <c r="Q5246" s="300">
        <v>44773</v>
      </c>
      <c r="R5246" s="300">
        <v>44896</v>
      </c>
      <c r="S5246" t="s">
        <v>8452</v>
      </c>
      <c r="T5246" s="291"/>
      <c r="U5246" s="291"/>
      <c r="V5246" s="291"/>
      <c r="W5246" s="291"/>
      <c r="X5246" s="292"/>
      <c r="Y5246" s="292" t="s">
        <v>8641</v>
      </c>
      <c r="Z5246" s="292" t="s">
        <v>8642</v>
      </c>
      <c r="AA5246" s="292" t="s">
        <v>8643</v>
      </c>
      <c r="AB5246" s="273" t="str">
        <f>_xlfn.IFNA(IF(Table[[#This Row],[Programme Partner]]&lt;&gt;Table[[#This Row],[Implementing Partner]],CONCATENATE(Table[[#This Row],[Programme Partner]],"-",Table[[#This Row],[Implementing Partner]]),Table[[#This Row],[Programme Partner]]),"")</f>
        <v>UNHCR-BRAC</v>
      </c>
    </row>
    <row r="5247" spans="1:28" ht="16.5" customHeight="1">
      <c r="A5247" s="183">
        <v>5697</v>
      </c>
      <c r="B5247" s="264" t="s">
        <v>5273</v>
      </c>
      <c r="C5247" s="265" t="s">
        <v>5033</v>
      </c>
      <c r="D5247" s="266" t="s">
        <v>5273</v>
      </c>
      <c r="E5247" s="264" t="s">
        <v>27</v>
      </c>
      <c r="F5247" s="264" t="s">
        <v>8012</v>
      </c>
      <c r="G5247" s="281" t="s">
        <v>8367</v>
      </c>
      <c r="H5247" s="264" t="str">
        <f>IFERROR(VLOOKUP(Table[[#This Row],[Activity Details of Assistance]],WHAT!E:F,2,FALSE),"")</f>
        <v># of door</v>
      </c>
      <c r="I5247" s="264"/>
      <c r="J5247" s="289">
        <v>15</v>
      </c>
      <c r="K5247" s="289" t="s">
        <v>8280</v>
      </c>
      <c r="L5247" s="289" t="s">
        <v>13</v>
      </c>
      <c r="M5247" s="290" t="s">
        <v>14</v>
      </c>
      <c r="N5247" s="289" t="s">
        <v>309</v>
      </c>
      <c r="O5247" s="289" t="s">
        <v>1606</v>
      </c>
      <c r="P5247" s="289" t="s">
        <v>6397</v>
      </c>
      <c r="Q5247" s="299">
        <v>44773</v>
      </c>
      <c r="R5247" s="299">
        <v>44896</v>
      </c>
      <c r="S5247" t="s">
        <v>8452</v>
      </c>
      <c r="T5247" s="289"/>
      <c r="U5247" s="289"/>
      <c r="V5247" s="289"/>
      <c r="W5247" s="289"/>
      <c r="X5247" s="290"/>
      <c r="Y5247" s="290" t="s">
        <v>8641</v>
      </c>
      <c r="Z5247" s="290" t="s">
        <v>8642</v>
      </c>
      <c r="AA5247" s="290" t="s">
        <v>8643</v>
      </c>
      <c r="AB5247" s="273" t="str">
        <f>_xlfn.IFNA(IF(Table[[#This Row],[Programme Partner]]&lt;&gt;Table[[#This Row],[Implementing Partner]],CONCATENATE(Table[[#This Row],[Programme Partner]],"-",Table[[#This Row],[Implementing Partner]]),Table[[#This Row],[Programme Partner]]),"")</f>
        <v>UNHCR-BRAC</v>
      </c>
    </row>
    <row r="5248" spans="1:28" ht="16.5" customHeight="1">
      <c r="A5248" s="183">
        <v>5698</v>
      </c>
      <c r="B5248" s="264" t="s">
        <v>5273</v>
      </c>
      <c r="C5248" s="265" t="s">
        <v>5033</v>
      </c>
      <c r="D5248" s="266" t="s">
        <v>5273</v>
      </c>
      <c r="E5248" s="264" t="s">
        <v>27</v>
      </c>
      <c r="F5248" s="264" t="s">
        <v>8012</v>
      </c>
      <c r="G5248" s="281" t="s">
        <v>8586</v>
      </c>
      <c r="H5248" s="264" t="str">
        <f>IFERROR(VLOOKUP(Table[[#This Row],[Activity Details of Assistance]],WHAT!E:F,2,FALSE),"")</f>
        <v># of door</v>
      </c>
      <c r="I5248" s="264"/>
      <c r="J5248" s="291">
        <v>59</v>
      </c>
      <c r="K5248" s="291" t="s">
        <v>8280</v>
      </c>
      <c r="L5248" s="291" t="s">
        <v>13</v>
      </c>
      <c r="M5248" s="292" t="s">
        <v>14</v>
      </c>
      <c r="N5248" s="291" t="s">
        <v>309</v>
      </c>
      <c r="O5248" s="291" t="s">
        <v>1606</v>
      </c>
      <c r="P5248" s="291" t="s">
        <v>6397</v>
      </c>
      <c r="Q5248" s="300">
        <v>44773</v>
      </c>
      <c r="R5248" s="300">
        <v>44896</v>
      </c>
      <c r="S5248" t="s">
        <v>8452</v>
      </c>
      <c r="T5248" s="291"/>
      <c r="U5248" s="291"/>
      <c r="V5248" s="291"/>
      <c r="W5248" s="291"/>
      <c r="X5248" s="292"/>
      <c r="Y5248" s="292" t="s">
        <v>8641</v>
      </c>
      <c r="Z5248" s="292" t="s">
        <v>8642</v>
      </c>
      <c r="AA5248" s="292" t="s">
        <v>8643</v>
      </c>
      <c r="AB5248" s="273" t="str">
        <f>_xlfn.IFNA(IF(Table[[#This Row],[Programme Partner]]&lt;&gt;Table[[#This Row],[Implementing Partner]],CONCATENATE(Table[[#This Row],[Programme Partner]],"-",Table[[#This Row],[Implementing Partner]]),Table[[#This Row],[Programme Partner]]),"")</f>
        <v>UNHCR-BRAC</v>
      </c>
    </row>
    <row r="5249" spans="1:28" ht="16.5" customHeight="1">
      <c r="A5249" s="183">
        <v>5699</v>
      </c>
      <c r="B5249" s="264" t="s">
        <v>5273</v>
      </c>
      <c r="C5249" s="265" t="s">
        <v>5033</v>
      </c>
      <c r="D5249" s="266" t="s">
        <v>5273</v>
      </c>
      <c r="E5249" s="264" t="s">
        <v>27</v>
      </c>
      <c r="F5249" s="264" t="s">
        <v>8012</v>
      </c>
      <c r="G5249" s="281" t="s">
        <v>8357</v>
      </c>
      <c r="H5249" s="264" t="str">
        <f>IFERROR(VLOOKUP(Table[[#This Row],[Activity Details of Assistance]],WHAT!E:F,2,FALSE),"")</f>
        <v># of door</v>
      </c>
      <c r="I5249" s="264"/>
      <c r="J5249" s="289">
        <v>311</v>
      </c>
      <c r="K5249" s="289" t="s">
        <v>8280</v>
      </c>
      <c r="L5249" s="289" t="s">
        <v>13</v>
      </c>
      <c r="M5249" s="290" t="s">
        <v>14</v>
      </c>
      <c r="N5249" s="289" t="s">
        <v>309</v>
      </c>
      <c r="O5249" s="289" t="s">
        <v>1606</v>
      </c>
      <c r="P5249" s="289" t="s">
        <v>6397</v>
      </c>
      <c r="Q5249" s="299">
        <v>44773</v>
      </c>
      <c r="R5249" s="299">
        <v>44896</v>
      </c>
      <c r="S5249" t="s">
        <v>8452</v>
      </c>
      <c r="T5249" s="289"/>
      <c r="U5249" s="289"/>
      <c r="V5249" s="289"/>
      <c r="W5249" s="289"/>
      <c r="X5249" s="290"/>
      <c r="Y5249" s="290" t="s">
        <v>8641</v>
      </c>
      <c r="Z5249" s="290" t="s">
        <v>8642</v>
      </c>
      <c r="AA5249" s="290" t="s">
        <v>8643</v>
      </c>
      <c r="AB5249" s="273" t="str">
        <f>_xlfn.IFNA(IF(Table[[#This Row],[Programme Partner]]&lt;&gt;Table[[#This Row],[Implementing Partner]],CONCATENATE(Table[[#This Row],[Programme Partner]],"-",Table[[#This Row],[Implementing Partner]]),Table[[#This Row],[Programme Partner]]),"")</f>
        <v>UNHCR-BRAC</v>
      </c>
    </row>
    <row r="5250" spans="1:28" ht="16.5" customHeight="1">
      <c r="A5250" s="183">
        <v>5700</v>
      </c>
      <c r="B5250" s="264" t="s">
        <v>5273</v>
      </c>
      <c r="C5250" s="265" t="s">
        <v>5033</v>
      </c>
      <c r="D5250" s="266" t="s">
        <v>5273</v>
      </c>
      <c r="E5250" s="264" t="s">
        <v>27</v>
      </c>
      <c r="F5250" s="264" t="s">
        <v>8013</v>
      </c>
      <c r="G5250" s="281" t="s">
        <v>8313</v>
      </c>
      <c r="H5250" s="264" t="str">
        <f>IFERROR(VLOOKUP(Table[[#This Row],[Activity Details of Assistance]],WHAT!E:F,2,FALSE),"")</f>
        <v># of HP sessions at community level</v>
      </c>
      <c r="I5250" s="264"/>
      <c r="J5250" s="291">
        <v>1288</v>
      </c>
      <c r="K5250" s="291" t="s">
        <v>8280</v>
      </c>
      <c r="L5250" s="291" t="s">
        <v>13</v>
      </c>
      <c r="M5250" s="292" t="s">
        <v>14</v>
      </c>
      <c r="N5250" s="291" t="s">
        <v>309</v>
      </c>
      <c r="O5250" s="291" t="s">
        <v>1606</v>
      </c>
      <c r="P5250" s="291" t="s">
        <v>6397</v>
      </c>
      <c r="Q5250" s="300">
        <v>44773</v>
      </c>
      <c r="R5250" s="300">
        <v>44896</v>
      </c>
      <c r="S5250" t="s">
        <v>8452</v>
      </c>
      <c r="T5250" s="291"/>
      <c r="U5250" s="291"/>
      <c r="V5250" s="291"/>
      <c r="W5250" s="291"/>
      <c r="X5250" s="292"/>
      <c r="Y5250" s="292" t="s">
        <v>8641</v>
      </c>
      <c r="Z5250" s="292" t="s">
        <v>8642</v>
      </c>
      <c r="AA5250" s="292" t="s">
        <v>8643</v>
      </c>
      <c r="AB5250" s="273" t="str">
        <f>_xlfn.IFNA(IF(Table[[#This Row],[Programme Partner]]&lt;&gt;Table[[#This Row],[Implementing Partner]],CONCATENATE(Table[[#This Row],[Programme Partner]],"-",Table[[#This Row],[Implementing Partner]]),Table[[#This Row],[Programme Partner]]),"")</f>
        <v>UNHCR-BRAC</v>
      </c>
    </row>
    <row r="5251" spans="1:28" ht="16.5" customHeight="1">
      <c r="A5251" s="183">
        <v>5701</v>
      </c>
      <c r="B5251" s="264" t="s">
        <v>5273</v>
      </c>
      <c r="C5251" s="265" t="s">
        <v>5033</v>
      </c>
      <c r="D5251" s="266" t="s">
        <v>5273</v>
      </c>
      <c r="E5251" s="264" t="s">
        <v>27</v>
      </c>
      <c r="F5251" s="264" t="s">
        <v>8013</v>
      </c>
      <c r="G5251" s="281" t="s">
        <v>8314</v>
      </c>
      <c r="H5251" s="264" t="str">
        <f>IFERROR(VLOOKUP(Table[[#This Row],[Activity Details of Assistance]],WHAT!E:F,2,FALSE),"")</f>
        <v># of HP sessions at HH level</v>
      </c>
      <c r="I5251" s="264"/>
      <c r="J5251" s="289">
        <v>3289</v>
      </c>
      <c r="K5251" s="289" t="s">
        <v>8280</v>
      </c>
      <c r="L5251" s="289" t="s">
        <v>13</v>
      </c>
      <c r="M5251" s="290" t="s">
        <v>14</v>
      </c>
      <c r="N5251" s="289" t="s">
        <v>309</v>
      </c>
      <c r="O5251" s="289" t="s">
        <v>1606</v>
      </c>
      <c r="P5251" s="289" t="s">
        <v>6397</v>
      </c>
      <c r="Q5251" s="299">
        <v>44773</v>
      </c>
      <c r="R5251" s="299">
        <v>44896</v>
      </c>
      <c r="S5251" t="s">
        <v>8452</v>
      </c>
      <c r="T5251" s="289"/>
      <c r="U5251" s="289"/>
      <c r="V5251" s="289"/>
      <c r="W5251" s="289"/>
      <c r="X5251" s="290"/>
      <c r="Y5251" s="290" t="s">
        <v>8641</v>
      </c>
      <c r="Z5251" s="290" t="s">
        <v>8642</v>
      </c>
      <c r="AA5251" s="290" t="s">
        <v>8643</v>
      </c>
      <c r="AB5251" s="273" t="str">
        <f>_xlfn.IFNA(IF(Table[[#This Row],[Programme Partner]]&lt;&gt;Table[[#This Row],[Implementing Partner]],CONCATENATE(Table[[#This Row],[Programme Partner]],"-",Table[[#This Row],[Implementing Partner]]),Table[[#This Row],[Programme Partner]]),"")</f>
        <v>UNHCR-BRAC</v>
      </c>
    </row>
    <row r="5252" spans="1:28" ht="16.5" customHeight="1">
      <c r="A5252" s="183">
        <v>5702</v>
      </c>
      <c r="B5252" s="264" t="s">
        <v>5273</v>
      </c>
      <c r="C5252" s="265" t="s">
        <v>5033</v>
      </c>
      <c r="D5252" s="266" t="s">
        <v>5273</v>
      </c>
      <c r="E5252" s="264" t="s">
        <v>27</v>
      </c>
      <c r="F5252" s="264" t="s">
        <v>8014</v>
      </c>
      <c r="G5252" s="281" t="s">
        <v>8361</v>
      </c>
      <c r="H5252" s="264" t="str">
        <f>IFERROR(VLOOKUP(Table[[#This Row],[Activity Details of Assistance]],WHAT!E:F,2,FALSE),"")</f>
        <v># of plant</v>
      </c>
      <c r="I5252" s="264"/>
      <c r="J5252" s="291">
        <v>1</v>
      </c>
      <c r="K5252" s="291" t="s">
        <v>8280</v>
      </c>
      <c r="L5252" s="291" t="s">
        <v>13</v>
      </c>
      <c r="M5252" s="292" t="s">
        <v>14</v>
      </c>
      <c r="N5252" s="291" t="s">
        <v>309</v>
      </c>
      <c r="O5252" s="291" t="s">
        <v>1606</v>
      </c>
      <c r="P5252" s="291" t="s">
        <v>6397</v>
      </c>
      <c r="Q5252" s="300">
        <v>44773</v>
      </c>
      <c r="R5252" s="300">
        <v>44896</v>
      </c>
      <c r="S5252" t="s">
        <v>8452</v>
      </c>
      <c r="T5252" s="291"/>
      <c r="U5252" s="291"/>
      <c r="V5252" s="291"/>
      <c r="W5252" s="291"/>
      <c r="X5252" s="292"/>
      <c r="Y5252" s="292" t="s">
        <v>8641</v>
      </c>
      <c r="Z5252" s="292" t="s">
        <v>8642</v>
      </c>
      <c r="AA5252" s="292" t="s">
        <v>8643</v>
      </c>
      <c r="AB5252" s="273" t="str">
        <f>_xlfn.IFNA(IF(Table[[#This Row],[Programme Partner]]&lt;&gt;Table[[#This Row],[Implementing Partner]],CONCATENATE(Table[[#This Row],[Programme Partner]],"-",Table[[#This Row],[Implementing Partner]]),Table[[#This Row],[Programme Partner]]),"")</f>
        <v>UNHCR-BRAC</v>
      </c>
    </row>
    <row r="5253" spans="1:28" ht="16.5" customHeight="1">
      <c r="A5253" s="183">
        <v>5703</v>
      </c>
      <c r="B5253" s="264" t="s">
        <v>5273</v>
      </c>
      <c r="C5253" s="265" t="s">
        <v>5033</v>
      </c>
      <c r="D5253" s="266" t="s">
        <v>5273</v>
      </c>
      <c r="E5253" s="264" t="s">
        <v>27</v>
      </c>
      <c r="F5253" s="264" t="s">
        <v>8011</v>
      </c>
      <c r="G5253" s="281" t="s">
        <v>8584</v>
      </c>
      <c r="H5253" s="264" t="str">
        <f>IFERROR(VLOOKUP(Table[[#This Row],[Activity Details of Assistance]],WHAT!E:F,2,FALSE),"")</f>
        <v># of tube well</v>
      </c>
      <c r="I5253" s="264"/>
      <c r="J5253" s="289">
        <v>51</v>
      </c>
      <c r="K5253" s="289" t="s">
        <v>8280</v>
      </c>
      <c r="L5253" s="289" t="s">
        <v>13</v>
      </c>
      <c r="M5253" s="290" t="s">
        <v>14</v>
      </c>
      <c r="N5253" s="289" t="s">
        <v>307</v>
      </c>
      <c r="O5253" s="289" t="s">
        <v>1603</v>
      </c>
      <c r="P5253" s="289" t="s">
        <v>4682</v>
      </c>
      <c r="Q5253" s="299">
        <v>44773</v>
      </c>
      <c r="R5253" s="299">
        <v>44896</v>
      </c>
      <c r="S5253" t="s">
        <v>8452</v>
      </c>
      <c r="T5253" s="289"/>
      <c r="U5253" s="289"/>
      <c r="V5253" s="289"/>
      <c r="W5253" s="289"/>
      <c r="X5253" s="290"/>
      <c r="Y5253" s="290" t="s">
        <v>8641</v>
      </c>
      <c r="Z5253" s="290" t="s">
        <v>8642</v>
      </c>
      <c r="AA5253" s="290" t="s">
        <v>8643</v>
      </c>
      <c r="AB5253" s="273" t="str">
        <f>_xlfn.IFNA(IF(Table[[#This Row],[Programme Partner]]&lt;&gt;Table[[#This Row],[Implementing Partner]],CONCATENATE(Table[[#This Row],[Programme Partner]],"-",Table[[#This Row],[Implementing Partner]]),Table[[#This Row],[Programme Partner]]),"")</f>
        <v>UNHCR-BRAC</v>
      </c>
    </row>
    <row r="5254" spans="1:28" ht="16.5" customHeight="1">
      <c r="A5254" s="183">
        <v>5704</v>
      </c>
      <c r="B5254" s="264" t="s">
        <v>5273</v>
      </c>
      <c r="C5254" s="265" t="s">
        <v>5033</v>
      </c>
      <c r="D5254" s="266" t="s">
        <v>5273</v>
      </c>
      <c r="E5254" s="264" t="s">
        <v>27</v>
      </c>
      <c r="F5254" s="264" t="s">
        <v>8011</v>
      </c>
      <c r="G5254" s="281" t="s">
        <v>8355</v>
      </c>
      <c r="H5254" s="264" t="str">
        <f>IFERROR(VLOOKUP(Table[[#This Row],[Activity Details of Assistance]],WHAT!E:F,2,FALSE),"")</f>
        <v># of water network</v>
      </c>
      <c r="I5254" s="264"/>
      <c r="J5254" s="291">
        <v>9</v>
      </c>
      <c r="K5254" s="291" t="s">
        <v>8280</v>
      </c>
      <c r="L5254" s="291" t="s">
        <v>13</v>
      </c>
      <c r="M5254" s="292" t="s">
        <v>14</v>
      </c>
      <c r="N5254" s="291" t="s">
        <v>307</v>
      </c>
      <c r="O5254" s="291" t="s">
        <v>1603</v>
      </c>
      <c r="P5254" s="291" t="s">
        <v>4682</v>
      </c>
      <c r="Q5254" s="300">
        <v>44773</v>
      </c>
      <c r="R5254" s="300">
        <v>44896</v>
      </c>
      <c r="S5254" t="s">
        <v>8452</v>
      </c>
      <c r="T5254" s="291"/>
      <c r="U5254" s="291"/>
      <c r="V5254" s="291"/>
      <c r="W5254" s="291"/>
      <c r="X5254" s="292"/>
      <c r="Y5254" s="292" t="s">
        <v>8641</v>
      </c>
      <c r="Z5254" s="292" t="s">
        <v>8642</v>
      </c>
      <c r="AA5254" s="292" t="s">
        <v>8643</v>
      </c>
      <c r="AB5254" s="273" t="str">
        <f>_xlfn.IFNA(IF(Table[[#This Row],[Programme Partner]]&lt;&gt;Table[[#This Row],[Implementing Partner]],CONCATENATE(Table[[#This Row],[Programme Partner]],"-",Table[[#This Row],[Implementing Partner]]),Table[[#This Row],[Programme Partner]]),"")</f>
        <v>UNHCR-BRAC</v>
      </c>
    </row>
    <row r="5255" spans="1:28" ht="16.5" customHeight="1">
      <c r="A5255" s="183">
        <v>5705</v>
      </c>
      <c r="B5255" s="264" t="s">
        <v>5273</v>
      </c>
      <c r="C5255" s="265" t="s">
        <v>5033</v>
      </c>
      <c r="D5255" s="266" t="s">
        <v>5273</v>
      </c>
      <c r="E5255" s="264" t="s">
        <v>27</v>
      </c>
      <c r="F5255" s="264" t="s">
        <v>8012</v>
      </c>
      <c r="G5255" s="281" t="s">
        <v>8585</v>
      </c>
      <c r="H5255" s="264" t="str">
        <f>IFERROR(VLOOKUP(Table[[#This Row],[Activity Details of Assistance]],WHAT!E:F,2,FALSE),"")</f>
        <v xml:space="preserve"># of door </v>
      </c>
      <c r="I5255" s="264"/>
      <c r="J5255" s="289">
        <v>32</v>
      </c>
      <c r="K5255" s="289" t="s">
        <v>8280</v>
      </c>
      <c r="L5255" s="289" t="s">
        <v>13</v>
      </c>
      <c r="M5255" s="290" t="s">
        <v>14</v>
      </c>
      <c r="N5255" s="289" t="s">
        <v>307</v>
      </c>
      <c r="O5255" s="289" t="s">
        <v>1603</v>
      </c>
      <c r="P5255" s="289" t="s">
        <v>4682</v>
      </c>
      <c r="Q5255" s="299">
        <v>44773</v>
      </c>
      <c r="R5255" s="299">
        <v>44896</v>
      </c>
      <c r="S5255" t="s">
        <v>8452</v>
      </c>
      <c r="T5255" s="289"/>
      <c r="U5255" s="289"/>
      <c r="V5255" s="289"/>
      <c r="W5255" s="289"/>
      <c r="X5255" s="290"/>
      <c r="Y5255" s="290" t="s">
        <v>8641</v>
      </c>
      <c r="Z5255" s="290" t="s">
        <v>8642</v>
      </c>
      <c r="AA5255" s="290" t="s">
        <v>8643</v>
      </c>
      <c r="AB5255" s="273" t="str">
        <f>_xlfn.IFNA(IF(Table[[#This Row],[Programme Partner]]&lt;&gt;Table[[#This Row],[Implementing Partner]],CONCATENATE(Table[[#This Row],[Programme Partner]],"-",Table[[#This Row],[Implementing Partner]]),Table[[#This Row],[Programme Partner]]),"")</f>
        <v>UNHCR-BRAC</v>
      </c>
    </row>
    <row r="5256" spans="1:28" ht="16.5" customHeight="1">
      <c r="A5256" s="183">
        <v>5706</v>
      </c>
      <c r="B5256" s="264" t="s">
        <v>5273</v>
      </c>
      <c r="C5256" s="265" t="s">
        <v>5033</v>
      </c>
      <c r="D5256" s="266" t="s">
        <v>5273</v>
      </c>
      <c r="E5256" s="264" t="s">
        <v>27</v>
      </c>
      <c r="F5256" s="264" t="s">
        <v>8012</v>
      </c>
      <c r="G5256" s="281" t="s">
        <v>8359</v>
      </c>
      <c r="H5256" s="264" t="str">
        <f>IFERROR(VLOOKUP(Table[[#This Row],[Activity Details of Assistance]],WHAT!E:F,2,FALSE),"")</f>
        <v># of FSM Site</v>
      </c>
      <c r="I5256" s="264"/>
      <c r="J5256" s="291">
        <v>3</v>
      </c>
      <c r="K5256" s="291" t="s">
        <v>8280</v>
      </c>
      <c r="L5256" s="291" t="s">
        <v>13</v>
      </c>
      <c r="M5256" s="292" t="s">
        <v>14</v>
      </c>
      <c r="N5256" s="291" t="s">
        <v>307</v>
      </c>
      <c r="O5256" s="291" t="s">
        <v>1603</v>
      </c>
      <c r="P5256" s="291" t="s">
        <v>4682</v>
      </c>
      <c r="Q5256" s="300">
        <v>44773</v>
      </c>
      <c r="R5256" s="300">
        <v>44896</v>
      </c>
      <c r="S5256" t="s">
        <v>8452</v>
      </c>
      <c r="T5256" s="291"/>
      <c r="U5256" s="291"/>
      <c r="V5256" s="291"/>
      <c r="W5256" s="291"/>
      <c r="X5256" s="292"/>
      <c r="Y5256" s="292" t="s">
        <v>8641</v>
      </c>
      <c r="Z5256" s="292" t="s">
        <v>8642</v>
      </c>
      <c r="AA5256" s="292" t="s">
        <v>8643</v>
      </c>
      <c r="AB5256" s="273" t="str">
        <f>_xlfn.IFNA(IF(Table[[#This Row],[Programme Partner]]&lt;&gt;Table[[#This Row],[Implementing Partner]],CONCATENATE(Table[[#This Row],[Programme Partner]],"-",Table[[#This Row],[Implementing Partner]]),Table[[#This Row],[Programme Partner]]),"")</f>
        <v>UNHCR-BRAC</v>
      </c>
    </row>
    <row r="5257" spans="1:28" ht="16.5" customHeight="1">
      <c r="A5257" s="183">
        <v>5707</v>
      </c>
      <c r="B5257" s="264" t="s">
        <v>5273</v>
      </c>
      <c r="C5257" s="265" t="s">
        <v>5033</v>
      </c>
      <c r="D5257" s="266" t="s">
        <v>5273</v>
      </c>
      <c r="E5257" s="264" t="s">
        <v>27</v>
      </c>
      <c r="F5257" s="264" t="s">
        <v>8012</v>
      </c>
      <c r="G5257" s="281" t="s">
        <v>8367</v>
      </c>
      <c r="H5257" s="264" t="str">
        <f>IFERROR(VLOOKUP(Table[[#This Row],[Activity Details of Assistance]],WHAT!E:F,2,FALSE),"")</f>
        <v># of door</v>
      </c>
      <c r="I5257" s="264"/>
      <c r="J5257" s="289">
        <v>2</v>
      </c>
      <c r="K5257" s="289" t="s">
        <v>8280</v>
      </c>
      <c r="L5257" s="289" t="s">
        <v>13</v>
      </c>
      <c r="M5257" s="290" t="s">
        <v>14</v>
      </c>
      <c r="N5257" s="289" t="s">
        <v>307</v>
      </c>
      <c r="O5257" s="289" t="s">
        <v>1603</v>
      </c>
      <c r="P5257" s="289" t="s">
        <v>4682</v>
      </c>
      <c r="Q5257" s="299">
        <v>44773</v>
      </c>
      <c r="R5257" s="299">
        <v>44896</v>
      </c>
      <c r="S5257" t="s">
        <v>8452</v>
      </c>
      <c r="T5257" s="289"/>
      <c r="U5257" s="289"/>
      <c r="V5257" s="289"/>
      <c r="W5257" s="289"/>
      <c r="X5257" s="290"/>
      <c r="Y5257" s="290" t="s">
        <v>8641</v>
      </c>
      <c r="Z5257" s="290" t="s">
        <v>8642</v>
      </c>
      <c r="AA5257" s="290" t="s">
        <v>8643</v>
      </c>
      <c r="AB5257" s="273" t="str">
        <f>_xlfn.IFNA(IF(Table[[#This Row],[Programme Partner]]&lt;&gt;Table[[#This Row],[Implementing Partner]],CONCATENATE(Table[[#This Row],[Programme Partner]],"-",Table[[#This Row],[Implementing Partner]]),Table[[#This Row],[Programme Partner]]),"")</f>
        <v>UNHCR-BRAC</v>
      </c>
    </row>
    <row r="5258" spans="1:28" ht="16.5" customHeight="1">
      <c r="A5258" s="183">
        <v>5708</v>
      </c>
      <c r="B5258" s="264" t="s">
        <v>5273</v>
      </c>
      <c r="C5258" s="265" t="s">
        <v>5033</v>
      </c>
      <c r="D5258" s="266" t="s">
        <v>5273</v>
      </c>
      <c r="E5258" s="264" t="s">
        <v>27</v>
      </c>
      <c r="F5258" s="264" t="s">
        <v>8012</v>
      </c>
      <c r="G5258" s="281" t="s">
        <v>8586</v>
      </c>
      <c r="H5258" s="264" t="str">
        <f>IFERROR(VLOOKUP(Table[[#This Row],[Activity Details of Assistance]],WHAT!E:F,2,FALSE),"")</f>
        <v># of door</v>
      </c>
      <c r="I5258" s="264"/>
      <c r="J5258" s="291">
        <v>92</v>
      </c>
      <c r="K5258" s="291" t="s">
        <v>8280</v>
      </c>
      <c r="L5258" s="291" t="s">
        <v>13</v>
      </c>
      <c r="M5258" s="292" t="s">
        <v>14</v>
      </c>
      <c r="N5258" s="291" t="s">
        <v>307</v>
      </c>
      <c r="O5258" s="291" t="s">
        <v>1603</v>
      </c>
      <c r="P5258" s="291" t="s">
        <v>4682</v>
      </c>
      <c r="Q5258" s="300">
        <v>44773</v>
      </c>
      <c r="R5258" s="300">
        <v>44896</v>
      </c>
      <c r="S5258" t="s">
        <v>8452</v>
      </c>
      <c r="T5258" s="291"/>
      <c r="U5258" s="291"/>
      <c r="V5258" s="291"/>
      <c r="W5258" s="291"/>
      <c r="X5258" s="292"/>
      <c r="Y5258" s="292" t="s">
        <v>8641</v>
      </c>
      <c r="Z5258" s="292" t="s">
        <v>8642</v>
      </c>
      <c r="AA5258" s="292" t="s">
        <v>8643</v>
      </c>
      <c r="AB5258" s="273" t="str">
        <f>_xlfn.IFNA(IF(Table[[#This Row],[Programme Partner]]&lt;&gt;Table[[#This Row],[Implementing Partner]],CONCATENATE(Table[[#This Row],[Programme Partner]],"-",Table[[#This Row],[Implementing Partner]]),Table[[#This Row],[Programme Partner]]),"")</f>
        <v>UNHCR-BRAC</v>
      </c>
    </row>
    <row r="5259" spans="1:28" ht="16.5" customHeight="1">
      <c r="A5259" s="183">
        <v>5709</v>
      </c>
      <c r="B5259" s="264" t="s">
        <v>5273</v>
      </c>
      <c r="C5259" s="265" t="s">
        <v>5033</v>
      </c>
      <c r="D5259" s="266" t="s">
        <v>5273</v>
      </c>
      <c r="E5259" s="264" t="s">
        <v>27</v>
      </c>
      <c r="F5259" s="264" t="s">
        <v>8012</v>
      </c>
      <c r="G5259" s="281" t="s">
        <v>8357</v>
      </c>
      <c r="H5259" s="264" t="str">
        <f>IFERROR(VLOOKUP(Table[[#This Row],[Activity Details of Assistance]],WHAT!E:F,2,FALSE),"")</f>
        <v># of door</v>
      </c>
      <c r="I5259" s="264"/>
      <c r="J5259" s="289">
        <v>182</v>
      </c>
      <c r="K5259" s="289" t="s">
        <v>8280</v>
      </c>
      <c r="L5259" s="289" t="s">
        <v>13</v>
      </c>
      <c r="M5259" s="290" t="s">
        <v>14</v>
      </c>
      <c r="N5259" s="289" t="s">
        <v>307</v>
      </c>
      <c r="O5259" s="289" t="s">
        <v>1603</v>
      </c>
      <c r="P5259" s="289" t="s">
        <v>4682</v>
      </c>
      <c r="Q5259" s="299">
        <v>44773</v>
      </c>
      <c r="R5259" s="299">
        <v>44896</v>
      </c>
      <c r="S5259" t="s">
        <v>8452</v>
      </c>
      <c r="T5259" s="289"/>
      <c r="U5259" s="289"/>
      <c r="V5259" s="289"/>
      <c r="W5259" s="289"/>
      <c r="X5259" s="290"/>
      <c r="Y5259" s="290" t="s">
        <v>8641</v>
      </c>
      <c r="Z5259" s="290" t="s">
        <v>8642</v>
      </c>
      <c r="AA5259" s="290" t="s">
        <v>8643</v>
      </c>
      <c r="AB5259" s="273" t="str">
        <f>_xlfn.IFNA(IF(Table[[#This Row],[Programme Partner]]&lt;&gt;Table[[#This Row],[Implementing Partner]],CONCATENATE(Table[[#This Row],[Programme Partner]],"-",Table[[#This Row],[Implementing Partner]]),Table[[#This Row],[Programme Partner]]),"")</f>
        <v>UNHCR-BRAC</v>
      </c>
    </row>
    <row r="5260" spans="1:28" ht="16.5" customHeight="1">
      <c r="A5260" s="183">
        <v>5710</v>
      </c>
      <c r="B5260" s="264" t="s">
        <v>5273</v>
      </c>
      <c r="C5260" s="265" t="s">
        <v>5033</v>
      </c>
      <c r="D5260" s="266" t="s">
        <v>5273</v>
      </c>
      <c r="E5260" s="264" t="s">
        <v>27</v>
      </c>
      <c r="F5260" s="264" t="s">
        <v>8013</v>
      </c>
      <c r="G5260" s="281" t="s">
        <v>8313</v>
      </c>
      <c r="H5260" s="264" t="str">
        <f>IFERROR(VLOOKUP(Table[[#This Row],[Activity Details of Assistance]],WHAT!E:F,2,FALSE),"")</f>
        <v># of HP sessions at community level</v>
      </c>
      <c r="I5260" s="264"/>
      <c r="J5260" s="291">
        <v>1030</v>
      </c>
      <c r="K5260" s="291" t="s">
        <v>8280</v>
      </c>
      <c r="L5260" s="291" t="s">
        <v>13</v>
      </c>
      <c r="M5260" s="292" t="s">
        <v>14</v>
      </c>
      <c r="N5260" s="291" t="s">
        <v>307</v>
      </c>
      <c r="O5260" s="291" t="s">
        <v>1603</v>
      </c>
      <c r="P5260" s="291" t="s">
        <v>4682</v>
      </c>
      <c r="Q5260" s="300">
        <v>44773</v>
      </c>
      <c r="R5260" s="300">
        <v>44896</v>
      </c>
      <c r="S5260" t="s">
        <v>8452</v>
      </c>
      <c r="T5260" s="291"/>
      <c r="U5260" s="291"/>
      <c r="V5260" s="291"/>
      <c r="W5260" s="291"/>
      <c r="X5260" s="292"/>
      <c r="Y5260" s="292" t="s">
        <v>8641</v>
      </c>
      <c r="Z5260" s="292" t="s">
        <v>8642</v>
      </c>
      <c r="AA5260" s="292" t="s">
        <v>8643</v>
      </c>
      <c r="AB5260" s="273" t="str">
        <f>_xlfn.IFNA(IF(Table[[#This Row],[Programme Partner]]&lt;&gt;Table[[#This Row],[Implementing Partner]],CONCATENATE(Table[[#This Row],[Programme Partner]],"-",Table[[#This Row],[Implementing Partner]]),Table[[#This Row],[Programme Partner]]),"")</f>
        <v>UNHCR-BRAC</v>
      </c>
    </row>
    <row r="5261" spans="1:28" ht="16.5" customHeight="1">
      <c r="A5261" s="183">
        <v>5711</v>
      </c>
      <c r="B5261" s="264" t="s">
        <v>5273</v>
      </c>
      <c r="C5261" s="265" t="s">
        <v>5033</v>
      </c>
      <c r="D5261" s="266" t="s">
        <v>5273</v>
      </c>
      <c r="E5261" s="264" t="s">
        <v>27</v>
      </c>
      <c r="F5261" s="264" t="s">
        <v>8013</v>
      </c>
      <c r="G5261" s="281" t="s">
        <v>8314</v>
      </c>
      <c r="H5261" s="264" t="str">
        <f>IFERROR(VLOOKUP(Table[[#This Row],[Activity Details of Assistance]],WHAT!E:F,2,FALSE),"")</f>
        <v># of HP sessions at HH level</v>
      </c>
      <c r="I5261" s="264"/>
      <c r="J5261" s="289">
        <v>2655</v>
      </c>
      <c r="K5261" s="289" t="s">
        <v>8280</v>
      </c>
      <c r="L5261" s="289" t="s">
        <v>13</v>
      </c>
      <c r="M5261" s="290" t="s">
        <v>14</v>
      </c>
      <c r="N5261" s="289" t="s">
        <v>307</v>
      </c>
      <c r="O5261" s="289" t="s">
        <v>1603</v>
      </c>
      <c r="P5261" s="289" t="s">
        <v>4682</v>
      </c>
      <c r="Q5261" s="299">
        <v>44773</v>
      </c>
      <c r="R5261" s="299">
        <v>44896</v>
      </c>
      <c r="S5261" t="s">
        <v>8452</v>
      </c>
      <c r="T5261" s="289"/>
      <c r="U5261" s="289"/>
      <c r="V5261" s="289"/>
      <c r="W5261" s="289"/>
      <c r="X5261" s="290"/>
      <c r="Y5261" s="290" t="s">
        <v>8641</v>
      </c>
      <c r="Z5261" s="290" t="s">
        <v>8642</v>
      </c>
      <c r="AA5261" s="290" t="s">
        <v>8643</v>
      </c>
      <c r="AB5261" s="273" t="str">
        <f>_xlfn.IFNA(IF(Table[[#This Row],[Programme Partner]]&lt;&gt;Table[[#This Row],[Implementing Partner]],CONCATENATE(Table[[#This Row],[Programme Partner]],"-",Table[[#This Row],[Implementing Partner]]),Table[[#This Row],[Programme Partner]]),"")</f>
        <v>UNHCR-BRAC</v>
      </c>
    </row>
    <row r="5262" spans="1:28" ht="16.5" customHeight="1">
      <c r="A5262" s="183">
        <v>5712</v>
      </c>
      <c r="B5262" s="264" t="s">
        <v>5273</v>
      </c>
      <c r="C5262" s="265" t="s">
        <v>5033</v>
      </c>
      <c r="D5262" s="266" t="s">
        <v>5273</v>
      </c>
      <c r="E5262" s="264" t="s">
        <v>27</v>
      </c>
      <c r="F5262" s="264" t="s">
        <v>8014</v>
      </c>
      <c r="G5262" s="281" t="s">
        <v>8361</v>
      </c>
      <c r="H5262" s="264" t="str">
        <f>IFERROR(VLOOKUP(Table[[#This Row],[Activity Details of Assistance]],WHAT!E:F,2,FALSE),"")</f>
        <v># of plant</v>
      </c>
      <c r="I5262" s="264"/>
      <c r="J5262" s="291">
        <v>1</v>
      </c>
      <c r="K5262" s="291" t="s">
        <v>8280</v>
      </c>
      <c r="L5262" s="291" t="s">
        <v>13</v>
      </c>
      <c r="M5262" s="292" t="s">
        <v>14</v>
      </c>
      <c r="N5262" s="291" t="s">
        <v>307</v>
      </c>
      <c r="O5262" s="291" t="s">
        <v>1603</v>
      </c>
      <c r="P5262" s="291" t="s">
        <v>4682</v>
      </c>
      <c r="Q5262" s="300">
        <v>44773</v>
      </c>
      <c r="R5262" s="300">
        <v>44896</v>
      </c>
      <c r="S5262" t="s">
        <v>8452</v>
      </c>
      <c r="T5262" s="291"/>
      <c r="U5262" s="291"/>
      <c r="V5262" s="291"/>
      <c r="W5262" s="291"/>
      <c r="X5262" s="292"/>
      <c r="Y5262" s="292" t="s">
        <v>8641</v>
      </c>
      <c r="Z5262" s="292" t="s">
        <v>8642</v>
      </c>
      <c r="AA5262" s="292" t="s">
        <v>8643</v>
      </c>
      <c r="AB5262" s="273" t="str">
        <f>_xlfn.IFNA(IF(Table[[#This Row],[Programme Partner]]&lt;&gt;Table[[#This Row],[Implementing Partner]],CONCATENATE(Table[[#This Row],[Programme Partner]],"-",Table[[#This Row],[Implementing Partner]]),Table[[#This Row],[Programme Partner]]),"")</f>
        <v>UNHCR-BRAC</v>
      </c>
    </row>
    <row r="5263" spans="1:28" ht="16.5" customHeight="1">
      <c r="A5263" s="183">
        <v>5713</v>
      </c>
      <c r="B5263" s="264" t="s">
        <v>5273</v>
      </c>
      <c r="C5263" s="265" t="s">
        <v>5033</v>
      </c>
      <c r="D5263" s="266" t="s">
        <v>5273</v>
      </c>
      <c r="E5263" s="264" t="s">
        <v>27</v>
      </c>
      <c r="F5263" s="264" t="s">
        <v>8011</v>
      </c>
      <c r="G5263" s="281" t="s">
        <v>8584</v>
      </c>
      <c r="H5263" s="264" t="str">
        <f>IFERROR(VLOOKUP(Table[[#This Row],[Activity Details of Assistance]],WHAT!E:F,2,FALSE),"")</f>
        <v># of tube well</v>
      </c>
      <c r="I5263" s="264"/>
      <c r="J5263" s="289">
        <v>120</v>
      </c>
      <c r="K5263" s="289" t="s">
        <v>8280</v>
      </c>
      <c r="L5263" s="289" t="s">
        <v>13</v>
      </c>
      <c r="M5263" s="290" t="s">
        <v>14</v>
      </c>
      <c r="N5263" s="289" t="s">
        <v>309</v>
      </c>
      <c r="O5263" s="289" t="s">
        <v>1606</v>
      </c>
      <c r="P5263" s="289" t="s">
        <v>6385</v>
      </c>
      <c r="Q5263" s="299">
        <v>44773</v>
      </c>
      <c r="R5263" s="299">
        <v>44896</v>
      </c>
      <c r="S5263" t="s">
        <v>8452</v>
      </c>
      <c r="T5263" s="289"/>
      <c r="U5263" s="289"/>
      <c r="V5263" s="289"/>
      <c r="W5263" s="289"/>
      <c r="X5263" s="290"/>
      <c r="Y5263" s="290" t="s">
        <v>8641</v>
      </c>
      <c r="Z5263" s="290" t="s">
        <v>8642</v>
      </c>
      <c r="AA5263" s="290" t="s">
        <v>8643</v>
      </c>
      <c r="AB5263" s="273" t="str">
        <f>_xlfn.IFNA(IF(Table[[#This Row],[Programme Partner]]&lt;&gt;Table[[#This Row],[Implementing Partner]],CONCATENATE(Table[[#This Row],[Programme Partner]],"-",Table[[#This Row],[Implementing Partner]]),Table[[#This Row],[Programme Partner]]),"")</f>
        <v>UNHCR-BRAC</v>
      </c>
    </row>
    <row r="5264" spans="1:28" ht="16.5" customHeight="1">
      <c r="A5264" s="183">
        <v>5714</v>
      </c>
      <c r="B5264" s="264" t="s">
        <v>5273</v>
      </c>
      <c r="C5264" s="265" t="s">
        <v>5033</v>
      </c>
      <c r="D5264" s="266" t="s">
        <v>5273</v>
      </c>
      <c r="E5264" s="264" t="s">
        <v>27</v>
      </c>
      <c r="F5264" s="264" t="s">
        <v>8011</v>
      </c>
      <c r="G5264" s="281" t="s">
        <v>8355</v>
      </c>
      <c r="H5264" s="264" t="str">
        <f>IFERROR(VLOOKUP(Table[[#This Row],[Activity Details of Assistance]],WHAT!E:F,2,FALSE),"")</f>
        <v># of water network</v>
      </c>
      <c r="I5264" s="264"/>
      <c r="J5264" s="291">
        <v>2</v>
      </c>
      <c r="K5264" s="291" t="s">
        <v>8280</v>
      </c>
      <c r="L5264" s="291" t="s">
        <v>13</v>
      </c>
      <c r="M5264" s="292" t="s">
        <v>14</v>
      </c>
      <c r="N5264" s="291" t="s">
        <v>309</v>
      </c>
      <c r="O5264" s="291" t="s">
        <v>1606</v>
      </c>
      <c r="P5264" s="291" t="s">
        <v>6385</v>
      </c>
      <c r="Q5264" s="300">
        <v>44773</v>
      </c>
      <c r="R5264" s="300">
        <v>44896</v>
      </c>
      <c r="S5264" t="s">
        <v>8452</v>
      </c>
      <c r="T5264" s="291"/>
      <c r="U5264" s="291"/>
      <c r="V5264" s="291"/>
      <c r="W5264" s="291"/>
      <c r="X5264" s="292"/>
      <c r="Y5264" s="292" t="s">
        <v>8641</v>
      </c>
      <c r="Z5264" s="292" t="s">
        <v>8642</v>
      </c>
      <c r="AA5264" s="292" t="s">
        <v>8643</v>
      </c>
      <c r="AB5264" s="273" t="str">
        <f>_xlfn.IFNA(IF(Table[[#This Row],[Programme Partner]]&lt;&gt;Table[[#This Row],[Implementing Partner]],CONCATENATE(Table[[#This Row],[Programme Partner]],"-",Table[[#This Row],[Implementing Partner]]),Table[[#This Row],[Programme Partner]]),"")</f>
        <v>UNHCR-BRAC</v>
      </c>
    </row>
    <row r="5265" spans="1:28" ht="16.5" customHeight="1">
      <c r="A5265" s="183">
        <v>5715</v>
      </c>
      <c r="B5265" s="264" t="s">
        <v>5273</v>
      </c>
      <c r="C5265" s="265" t="s">
        <v>5033</v>
      </c>
      <c r="D5265" s="266" t="s">
        <v>5273</v>
      </c>
      <c r="E5265" s="264" t="s">
        <v>27</v>
      </c>
      <c r="F5265" s="264" t="s">
        <v>8012</v>
      </c>
      <c r="G5265" s="281" t="s">
        <v>8370</v>
      </c>
      <c r="H5265" s="264" t="str">
        <f>IFERROR(VLOOKUP(Table[[#This Row],[Activity Details of Assistance]],WHAT!E:F,2,FALSE),"")</f>
        <v xml:space="preserve"># of door </v>
      </c>
      <c r="I5265" s="264"/>
      <c r="J5265" s="289">
        <v>3</v>
      </c>
      <c r="K5265" s="289" t="s">
        <v>8280</v>
      </c>
      <c r="L5265" s="289" t="s">
        <v>13</v>
      </c>
      <c r="M5265" s="290" t="s">
        <v>14</v>
      </c>
      <c r="N5265" s="289" t="s">
        <v>309</v>
      </c>
      <c r="O5265" s="289" t="s">
        <v>1606</v>
      </c>
      <c r="P5265" s="289" t="s">
        <v>6385</v>
      </c>
      <c r="Q5265" s="299">
        <v>44773</v>
      </c>
      <c r="R5265" s="299">
        <v>44896</v>
      </c>
      <c r="S5265" t="s">
        <v>8452</v>
      </c>
      <c r="T5265" s="289"/>
      <c r="U5265" s="289"/>
      <c r="V5265" s="289"/>
      <c r="W5265" s="289"/>
      <c r="X5265" s="290"/>
      <c r="Y5265" s="290" t="s">
        <v>8641</v>
      </c>
      <c r="Z5265" s="290" t="s">
        <v>8642</v>
      </c>
      <c r="AA5265" s="290" t="s">
        <v>8643</v>
      </c>
      <c r="AB5265" s="273" t="str">
        <f>_xlfn.IFNA(IF(Table[[#This Row],[Programme Partner]]&lt;&gt;Table[[#This Row],[Implementing Partner]],CONCATENATE(Table[[#This Row],[Programme Partner]],"-",Table[[#This Row],[Implementing Partner]]),Table[[#This Row],[Programme Partner]]),"")</f>
        <v>UNHCR-BRAC</v>
      </c>
    </row>
    <row r="5266" spans="1:28" ht="16.5" customHeight="1">
      <c r="A5266" s="183">
        <v>5716</v>
      </c>
      <c r="B5266" s="264" t="s">
        <v>5273</v>
      </c>
      <c r="C5266" s="265" t="s">
        <v>5033</v>
      </c>
      <c r="D5266" s="266" t="s">
        <v>5273</v>
      </c>
      <c r="E5266" s="264" t="s">
        <v>27</v>
      </c>
      <c r="F5266" s="264" t="s">
        <v>8012</v>
      </c>
      <c r="G5266" s="281" t="s">
        <v>8585</v>
      </c>
      <c r="H5266" s="264" t="str">
        <f>IFERROR(VLOOKUP(Table[[#This Row],[Activity Details of Assistance]],WHAT!E:F,2,FALSE),"")</f>
        <v xml:space="preserve"># of door </v>
      </c>
      <c r="I5266" s="264"/>
      <c r="J5266" s="291">
        <v>11</v>
      </c>
      <c r="K5266" s="291" t="s">
        <v>8280</v>
      </c>
      <c r="L5266" s="291" t="s">
        <v>13</v>
      </c>
      <c r="M5266" s="292" t="s">
        <v>14</v>
      </c>
      <c r="N5266" s="291" t="s">
        <v>309</v>
      </c>
      <c r="O5266" s="291" t="s">
        <v>1606</v>
      </c>
      <c r="P5266" s="291" t="s">
        <v>6385</v>
      </c>
      <c r="Q5266" s="300">
        <v>44773</v>
      </c>
      <c r="R5266" s="300">
        <v>44896</v>
      </c>
      <c r="S5266" t="s">
        <v>8452</v>
      </c>
      <c r="T5266" s="291"/>
      <c r="U5266" s="291"/>
      <c r="V5266" s="291"/>
      <c r="W5266" s="291"/>
      <c r="X5266" s="292"/>
      <c r="Y5266" s="292" t="s">
        <v>8641</v>
      </c>
      <c r="Z5266" s="292" t="s">
        <v>8642</v>
      </c>
      <c r="AA5266" s="292" t="s">
        <v>8643</v>
      </c>
      <c r="AB5266" s="273" t="str">
        <f>_xlfn.IFNA(IF(Table[[#This Row],[Programme Partner]]&lt;&gt;Table[[#This Row],[Implementing Partner]],CONCATENATE(Table[[#This Row],[Programme Partner]],"-",Table[[#This Row],[Implementing Partner]]),Table[[#This Row],[Programme Partner]]),"")</f>
        <v>UNHCR-BRAC</v>
      </c>
    </row>
    <row r="5267" spans="1:28" ht="16.5" customHeight="1">
      <c r="A5267" s="183">
        <v>5717</v>
      </c>
      <c r="B5267" s="264" t="s">
        <v>5273</v>
      </c>
      <c r="C5267" s="265" t="s">
        <v>5033</v>
      </c>
      <c r="D5267" s="266" t="s">
        <v>5273</v>
      </c>
      <c r="E5267" s="264" t="s">
        <v>27</v>
      </c>
      <c r="F5267" s="264" t="s">
        <v>8012</v>
      </c>
      <c r="G5267" s="281" t="s">
        <v>8372</v>
      </c>
      <c r="H5267" s="264" t="str">
        <f>IFERROR(VLOOKUP(Table[[#This Row],[Activity Details of Assistance]],WHAT!E:F,2,FALSE),"")</f>
        <v># of door</v>
      </c>
      <c r="I5267" s="264"/>
      <c r="J5267" s="289">
        <v>3</v>
      </c>
      <c r="K5267" s="289" t="s">
        <v>8280</v>
      </c>
      <c r="L5267" s="289" t="s">
        <v>13</v>
      </c>
      <c r="M5267" s="290" t="s">
        <v>14</v>
      </c>
      <c r="N5267" s="289" t="s">
        <v>309</v>
      </c>
      <c r="O5267" s="289" t="s">
        <v>1606</v>
      </c>
      <c r="P5267" s="289" t="s">
        <v>6385</v>
      </c>
      <c r="Q5267" s="299">
        <v>44773</v>
      </c>
      <c r="R5267" s="299">
        <v>44896</v>
      </c>
      <c r="S5267" t="s">
        <v>8452</v>
      </c>
      <c r="T5267" s="289"/>
      <c r="U5267" s="289"/>
      <c r="V5267" s="289"/>
      <c r="W5267" s="289"/>
      <c r="X5267" s="290"/>
      <c r="Y5267" s="290" t="s">
        <v>8641</v>
      </c>
      <c r="Z5267" s="290" t="s">
        <v>8642</v>
      </c>
      <c r="AA5267" s="290" t="s">
        <v>8643</v>
      </c>
      <c r="AB5267" s="273" t="str">
        <f>_xlfn.IFNA(IF(Table[[#This Row],[Programme Partner]]&lt;&gt;Table[[#This Row],[Implementing Partner]],CONCATENATE(Table[[#This Row],[Programme Partner]],"-",Table[[#This Row],[Implementing Partner]]),Table[[#This Row],[Programme Partner]]),"")</f>
        <v>UNHCR-BRAC</v>
      </c>
    </row>
    <row r="5268" spans="1:28" ht="16.5" customHeight="1">
      <c r="A5268" s="183">
        <v>5718</v>
      </c>
      <c r="B5268" s="264" t="s">
        <v>5273</v>
      </c>
      <c r="C5268" s="265" t="s">
        <v>5033</v>
      </c>
      <c r="D5268" s="266" t="s">
        <v>5273</v>
      </c>
      <c r="E5268" s="264" t="s">
        <v>27</v>
      </c>
      <c r="F5268" s="264" t="s">
        <v>8012</v>
      </c>
      <c r="G5268" s="281" t="s">
        <v>8354</v>
      </c>
      <c r="H5268" s="264" t="str">
        <f>IFERROR(VLOOKUP(Table[[#This Row],[Activity Details of Assistance]],WHAT!E:F,2,FALSE),"")</f>
        <v># of door</v>
      </c>
      <c r="I5268" s="264"/>
      <c r="J5268" s="291">
        <v>2</v>
      </c>
      <c r="K5268" s="291" t="s">
        <v>8280</v>
      </c>
      <c r="L5268" s="291" t="s">
        <v>13</v>
      </c>
      <c r="M5268" s="292" t="s">
        <v>14</v>
      </c>
      <c r="N5268" s="291" t="s">
        <v>309</v>
      </c>
      <c r="O5268" s="291" t="s">
        <v>1606</v>
      </c>
      <c r="P5268" s="291" t="s">
        <v>6385</v>
      </c>
      <c r="Q5268" s="300">
        <v>44773</v>
      </c>
      <c r="R5268" s="300">
        <v>44896</v>
      </c>
      <c r="S5268" t="s">
        <v>8452</v>
      </c>
      <c r="T5268" s="291"/>
      <c r="U5268" s="291"/>
      <c r="V5268" s="291"/>
      <c r="W5268" s="291"/>
      <c r="X5268" s="292"/>
      <c r="Y5268" s="292" t="s">
        <v>8641</v>
      </c>
      <c r="Z5268" s="292" t="s">
        <v>8642</v>
      </c>
      <c r="AA5268" s="292" t="s">
        <v>8643</v>
      </c>
      <c r="AB5268" s="273" t="str">
        <f>_xlfn.IFNA(IF(Table[[#This Row],[Programme Partner]]&lt;&gt;Table[[#This Row],[Implementing Partner]],CONCATENATE(Table[[#This Row],[Programme Partner]],"-",Table[[#This Row],[Implementing Partner]]),Table[[#This Row],[Programme Partner]]),"")</f>
        <v>UNHCR-BRAC</v>
      </c>
    </row>
    <row r="5269" spans="1:28" ht="16.5" customHeight="1">
      <c r="A5269" s="183">
        <v>5719</v>
      </c>
      <c r="B5269" s="264" t="s">
        <v>5273</v>
      </c>
      <c r="C5269" s="265" t="s">
        <v>5033</v>
      </c>
      <c r="D5269" s="266" t="s">
        <v>5273</v>
      </c>
      <c r="E5269" s="264" t="s">
        <v>27</v>
      </c>
      <c r="F5269" s="264" t="s">
        <v>8012</v>
      </c>
      <c r="G5269" s="281" t="s">
        <v>8586</v>
      </c>
      <c r="H5269" s="264" t="str">
        <f>IFERROR(VLOOKUP(Table[[#This Row],[Activity Details of Assistance]],WHAT!E:F,2,FALSE),"")</f>
        <v># of door</v>
      </c>
      <c r="I5269" s="264"/>
      <c r="J5269" s="289">
        <v>64</v>
      </c>
      <c r="K5269" s="289" t="s">
        <v>8280</v>
      </c>
      <c r="L5269" s="289" t="s">
        <v>13</v>
      </c>
      <c r="M5269" s="290" t="s">
        <v>14</v>
      </c>
      <c r="N5269" s="289" t="s">
        <v>309</v>
      </c>
      <c r="O5269" s="289" t="s">
        <v>1606</v>
      </c>
      <c r="P5269" s="289" t="s">
        <v>6385</v>
      </c>
      <c r="Q5269" s="299">
        <v>44773</v>
      </c>
      <c r="R5269" s="299">
        <v>44896</v>
      </c>
      <c r="S5269" t="s">
        <v>8452</v>
      </c>
      <c r="T5269" s="289"/>
      <c r="U5269" s="289"/>
      <c r="V5269" s="289"/>
      <c r="W5269" s="289"/>
      <c r="X5269" s="290"/>
      <c r="Y5269" s="290" t="s">
        <v>8641</v>
      </c>
      <c r="Z5269" s="290" t="s">
        <v>8642</v>
      </c>
      <c r="AA5269" s="290" t="s">
        <v>8643</v>
      </c>
      <c r="AB5269" s="273" t="str">
        <f>_xlfn.IFNA(IF(Table[[#This Row],[Programme Partner]]&lt;&gt;Table[[#This Row],[Implementing Partner]],CONCATENATE(Table[[#This Row],[Programme Partner]],"-",Table[[#This Row],[Implementing Partner]]),Table[[#This Row],[Programme Partner]]),"")</f>
        <v>UNHCR-BRAC</v>
      </c>
    </row>
    <row r="5270" spans="1:28" ht="16.5" customHeight="1">
      <c r="A5270" s="183">
        <v>5720</v>
      </c>
      <c r="B5270" s="264" t="s">
        <v>5273</v>
      </c>
      <c r="C5270" s="265" t="s">
        <v>5033</v>
      </c>
      <c r="D5270" s="266" t="s">
        <v>5273</v>
      </c>
      <c r="E5270" s="264" t="s">
        <v>27</v>
      </c>
      <c r="F5270" s="264" t="s">
        <v>8012</v>
      </c>
      <c r="G5270" s="281" t="s">
        <v>8357</v>
      </c>
      <c r="H5270" s="264" t="str">
        <f>IFERROR(VLOOKUP(Table[[#This Row],[Activity Details of Assistance]],WHAT!E:F,2,FALSE),"")</f>
        <v># of door</v>
      </c>
      <c r="I5270" s="264"/>
      <c r="J5270" s="291">
        <v>514</v>
      </c>
      <c r="K5270" s="291" t="s">
        <v>8280</v>
      </c>
      <c r="L5270" s="291" t="s">
        <v>13</v>
      </c>
      <c r="M5270" s="292" t="s">
        <v>14</v>
      </c>
      <c r="N5270" s="291" t="s">
        <v>309</v>
      </c>
      <c r="O5270" s="291" t="s">
        <v>1606</v>
      </c>
      <c r="P5270" s="291" t="s">
        <v>6385</v>
      </c>
      <c r="Q5270" s="300">
        <v>44773</v>
      </c>
      <c r="R5270" s="300">
        <v>44896</v>
      </c>
      <c r="S5270" t="s">
        <v>8452</v>
      </c>
      <c r="T5270" s="291"/>
      <c r="U5270" s="291"/>
      <c r="V5270" s="291"/>
      <c r="W5270" s="291"/>
      <c r="X5270" s="292"/>
      <c r="Y5270" s="292" t="s">
        <v>8641</v>
      </c>
      <c r="Z5270" s="292" t="s">
        <v>8642</v>
      </c>
      <c r="AA5270" s="292" t="s">
        <v>8643</v>
      </c>
      <c r="AB5270" s="273" t="str">
        <f>_xlfn.IFNA(IF(Table[[#This Row],[Programme Partner]]&lt;&gt;Table[[#This Row],[Implementing Partner]],CONCATENATE(Table[[#This Row],[Programme Partner]],"-",Table[[#This Row],[Implementing Partner]]),Table[[#This Row],[Programme Partner]]),"")</f>
        <v>UNHCR-BRAC</v>
      </c>
    </row>
    <row r="5271" spans="1:28" ht="16.5" customHeight="1">
      <c r="A5271" s="183">
        <v>5721</v>
      </c>
      <c r="B5271" s="264" t="s">
        <v>5273</v>
      </c>
      <c r="C5271" s="265" t="s">
        <v>5033</v>
      </c>
      <c r="D5271" s="266" t="s">
        <v>5273</v>
      </c>
      <c r="E5271" s="264" t="s">
        <v>27</v>
      </c>
      <c r="F5271" s="264" t="s">
        <v>8013</v>
      </c>
      <c r="G5271" s="281" t="s">
        <v>8313</v>
      </c>
      <c r="H5271" s="264" t="str">
        <f>IFERROR(VLOOKUP(Table[[#This Row],[Activity Details of Assistance]],WHAT!E:F,2,FALSE),"")</f>
        <v># of HP sessions at community level</v>
      </c>
      <c r="I5271" s="264"/>
      <c r="J5271" s="289">
        <v>1904</v>
      </c>
      <c r="K5271" s="289" t="s">
        <v>8280</v>
      </c>
      <c r="L5271" s="289" t="s">
        <v>13</v>
      </c>
      <c r="M5271" s="290" t="s">
        <v>14</v>
      </c>
      <c r="N5271" s="289" t="s">
        <v>309</v>
      </c>
      <c r="O5271" s="289" t="s">
        <v>1606</v>
      </c>
      <c r="P5271" s="289" t="s">
        <v>6385</v>
      </c>
      <c r="Q5271" s="299">
        <v>44773</v>
      </c>
      <c r="R5271" s="299">
        <v>44896</v>
      </c>
      <c r="S5271" t="s">
        <v>8452</v>
      </c>
      <c r="T5271" s="289"/>
      <c r="U5271" s="289"/>
      <c r="V5271" s="289"/>
      <c r="W5271" s="289"/>
      <c r="X5271" s="290"/>
      <c r="Y5271" s="290" t="s">
        <v>8641</v>
      </c>
      <c r="Z5271" s="290" t="s">
        <v>8642</v>
      </c>
      <c r="AA5271" s="290" t="s">
        <v>8643</v>
      </c>
      <c r="AB5271" s="273" t="str">
        <f>_xlfn.IFNA(IF(Table[[#This Row],[Programme Partner]]&lt;&gt;Table[[#This Row],[Implementing Partner]],CONCATENATE(Table[[#This Row],[Programme Partner]],"-",Table[[#This Row],[Implementing Partner]]),Table[[#This Row],[Programme Partner]]),"")</f>
        <v>UNHCR-BRAC</v>
      </c>
    </row>
    <row r="5272" spans="1:28" ht="16.5" customHeight="1">
      <c r="A5272" s="183">
        <v>5722</v>
      </c>
      <c r="B5272" s="264" t="s">
        <v>5273</v>
      </c>
      <c r="C5272" s="265" t="s">
        <v>5033</v>
      </c>
      <c r="D5272" s="266" t="s">
        <v>5273</v>
      </c>
      <c r="E5272" s="264" t="s">
        <v>27</v>
      </c>
      <c r="F5272" s="264" t="s">
        <v>8013</v>
      </c>
      <c r="G5272" s="281" t="s">
        <v>8314</v>
      </c>
      <c r="H5272" s="264" t="str">
        <f>IFERROR(VLOOKUP(Table[[#This Row],[Activity Details of Assistance]],WHAT!E:F,2,FALSE),"")</f>
        <v># of HP sessions at HH level</v>
      </c>
      <c r="I5272" s="264"/>
      <c r="J5272" s="291">
        <v>5733</v>
      </c>
      <c r="K5272" s="291" t="s">
        <v>8280</v>
      </c>
      <c r="L5272" s="291" t="s">
        <v>13</v>
      </c>
      <c r="M5272" s="292" t="s">
        <v>14</v>
      </c>
      <c r="N5272" s="291" t="s">
        <v>309</v>
      </c>
      <c r="O5272" s="291" t="s">
        <v>1606</v>
      </c>
      <c r="P5272" s="291" t="s">
        <v>6385</v>
      </c>
      <c r="Q5272" s="300">
        <v>44773</v>
      </c>
      <c r="R5272" s="300">
        <v>44896</v>
      </c>
      <c r="S5272" t="s">
        <v>8452</v>
      </c>
      <c r="T5272" s="291"/>
      <c r="U5272" s="291"/>
      <c r="V5272" s="291"/>
      <c r="W5272" s="291"/>
      <c r="X5272" s="292"/>
      <c r="Y5272" s="292" t="s">
        <v>8641</v>
      </c>
      <c r="Z5272" s="292" t="s">
        <v>8642</v>
      </c>
      <c r="AA5272" s="292" t="s">
        <v>8643</v>
      </c>
      <c r="AB5272" s="273" t="str">
        <f>_xlfn.IFNA(IF(Table[[#This Row],[Programme Partner]]&lt;&gt;Table[[#This Row],[Implementing Partner]],CONCATENATE(Table[[#This Row],[Programme Partner]],"-",Table[[#This Row],[Implementing Partner]]),Table[[#This Row],[Programme Partner]]),"")</f>
        <v>UNHCR-BRAC</v>
      </c>
    </row>
    <row r="5273" spans="1:28" ht="16.5" customHeight="1">
      <c r="A5273" s="183">
        <v>5723</v>
      </c>
      <c r="B5273" s="264" t="s">
        <v>5273</v>
      </c>
      <c r="C5273" s="265" t="s">
        <v>5033</v>
      </c>
      <c r="D5273" s="266" t="s">
        <v>5273</v>
      </c>
      <c r="E5273" s="264" t="s">
        <v>27</v>
      </c>
      <c r="F5273" s="264" t="s">
        <v>8014</v>
      </c>
      <c r="G5273" s="281" t="s">
        <v>8243</v>
      </c>
      <c r="H5273" s="264" t="str">
        <f>IFERROR(VLOOKUP(Table[[#This Row],[Activity Details of Assistance]],WHAT!E:F,2,FALSE),"")</f>
        <v># of pit</v>
      </c>
      <c r="I5273" s="264"/>
      <c r="J5273" s="289">
        <v>6</v>
      </c>
      <c r="K5273" s="289" t="s">
        <v>8280</v>
      </c>
      <c r="L5273" s="289" t="s">
        <v>13</v>
      </c>
      <c r="M5273" s="290" t="s">
        <v>14</v>
      </c>
      <c r="N5273" s="289" t="s">
        <v>309</v>
      </c>
      <c r="O5273" s="289" t="s">
        <v>1606</v>
      </c>
      <c r="P5273" s="289" t="s">
        <v>6385</v>
      </c>
      <c r="Q5273" s="299">
        <v>44773</v>
      </c>
      <c r="R5273" s="299">
        <v>44896</v>
      </c>
      <c r="S5273" t="s">
        <v>8452</v>
      </c>
      <c r="T5273" s="289"/>
      <c r="U5273" s="289"/>
      <c r="V5273" s="289"/>
      <c r="W5273" s="289"/>
      <c r="X5273" s="290"/>
      <c r="Y5273" s="290" t="s">
        <v>8641</v>
      </c>
      <c r="Z5273" s="290" t="s">
        <v>8642</v>
      </c>
      <c r="AA5273" s="290" t="s">
        <v>8643</v>
      </c>
      <c r="AB5273" s="273" t="str">
        <f>_xlfn.IFNA(IF(Table[[#This Row],[Programme Partner]]&lt;&gt;Table[[#This Row],[Implementing Partner]],CONCATENATE(Table[[#This Row],[Programme Partner]],"-",Table[[#This Row],[Implementing Partner]]),Table[[#This Row],[Programme Partner]]),"")</f>
        <v>UNHCR-BRAC</v>
      </c>
    </row>
    <row r="5274" spans="1:28" ht="16.5" customHeight="1">
      <c r="A5274" s="183">
        <v>5724</v>
      </c>
      <c r="B5274" s="264" t="s">
        <v>5273</v>
      </c>
      <c r="C5274" s="265" t="s">
        <v>5033</v>
      </c>
      <c r="D5274" s="266" t="s">
        <v>5273</v>
      </c>
      <c r="E5274" s="264" t="s">
        <v>27</v>
      </c>
      <c r="F5274" s="264" t="s">
        <v>8011</v>
      </c>
      <c r="G5274" s="281" t="s">
        <v>8584</v>
      </c>
      <c r="H5274" s="264" t="str">
        <f>IFERROR(VLOOKUP(Table[[#This Row],[Activity Details of Assistance]],WHAT!E:F,2,FALSE),"")</f>
        <v># of tube well</v>
      </c>
      <c r="I5274" s="264"/>
      <c r="J5274" s="289">
        <v>12</v>
      </c>
      <c r="K5274" s="289" t="s">
        <v>8280</v>
      </c>
      <c r="L5274" s="289" t="s">
        <v>13</v>
      </c>
      <c r="M5274" s="290" t="s">
        <v>14</v>
      </c>
      <c r="N5274" s="289" t="s">
        <v>309</v>
      </c>
      <c r="O5274" s="289" t="s">
        <v>1606</v>
      </c>
      <c r="P5274" s="289" t="s">
        <v>6656</v>
      </c>
      <c r="Q5274" s="299">
        <v>44773</v>
      </c>
      <c r="R5274" s="299">
        <v>44896</v>
      </c>
      <c r="S5274" t="s">
        <v>8452</v>
      </c>
      <c r="T5274" s="289"/>
      <c r="U5274" s="289"/>
      <c r="V5274" s="289"/>
      <c r="W5274" s="289"/>
      <c r="X5274" s="290"/>
      <c r="Y5274" s="290" t="s">
        <v>8641</v>
      </c>
      <c r="Z5274" s="290" t="s">
        <v>8642</v>
      </c>
      <c r="AA5274" s="290" t="s">
        <v>8643</v>
      </c>
      <c r="AB5274" s="273" t="str">
        <f>_xlfn.IFNA(IF(Table[[#This Row],[Programme Partner]]&lt;&gt;Table[[#This Row],[Implementing Partner]],CONCATENATE(Table[[#This Row],[Programme Partner]],"-",Table[[#This Row],[Implementing Partner]]),Table[[#This Row],[Programme Partner]]),"")</f>
        <v>UNHCR-BRAC</v>
      </c>
    </row>
    <row r="5275" spans="1:28" ht="16.5" customHeight="1">
      <c r="A5275" s="183">
        <v>5725</v>
      </c>
      <c r="B5275" s="264" t="s">
        <v>5273</v>
      </c>
      <c r="C5275" s="265" t="s">
        <v>5033</v>
      </c>
      <c r="D5275" s="266" t="s">
        <v>5273</v>
      </c>
      <c r="E5275" s="264" t="s">
        <v>27</v>
      </c>
      <c r="F5275" s="264" t="s">
        <v>8011</v>
      </c>
      <c r="G5275" s="281" t="s">
        <v>8355</v>
      </c>
      <c r="H5275" s="264" t="str">
        <f>IFERROR(VLOOKUP(Table[[#This Row],[Activity Details of Assistance]],WHAT!E:F,2,FALSE),"")</f>
        <v># of water network</v>
      </c>
      <c r="I5275" s="264"/>
      <c r="J5275" s="291">
        <v>2</v>
      </c>
      <c r="K5275" s="291" t="s">
        <v>8280</v>
      </c>
      <c r="L5275" s="291" t="s">
        <v>13</v>
      </c>
      <c r="M5275" s="292" t="s">
        <v>14</v>
      </c>
      <c r="N5275" s="291" t="s">
        <v>309</v>
      </c>
      <c r="O5275" s="291" t="s">
        <v>1606</v>
      </c>
      <c r="P5275" s="291" t="s">
        <v>6656</v>
      </c>
      <c r="Q5275" s="300">
        <v>44773</v>
      </c>
      <c r="R5275" s="300">
        <v>44896</v>
      </c>
      <c r="S5275" t="s">
        <v>8452</v>
      </c>
      <c r="T5275" s="291"/>
      <c r="U5275" s="291"/>
      <c r="V5275" s="291"/>
      <c r="W5275" s="291"/>
      <c r="X5275" s="292"/>
      <c r="Y5275" s="292" t="s">
        <v>8641</v>
      </c>
      <c r="Z5275" s="292" t="s">
        <v>8642</v>
      </c>
      <c r="AA5275" s="292" t="s">
        <v>8643</v>
      </c>
      <c r="AB5275" s="273" t="str">
        <f>_xlfn.IFNA(IF(Table[[#This Row],[Programme Partner]]&lt;&gt;Table[[#This Row],[Implementing Partner]],CONCATENATE(Table[[#This Row],[Programme Partner]],"-",Table[[#This Row],[Implementing Partner]]),Table[[#This Row],[Programme Partner]]),"")</f>
        <v>UNHCR-BRAC</v>
      </c>
    </row>
    <row r="5276" spans="1:28" ht="16.5" customHeight="1">
      <c r="A5276" s="183">
        <v>5726</v>
      </c>
      <c r="B5276" s="264" t="s">
        <v>5273</v>
      </c>
      <c r="C5276" s="265" t="s">
        <v>5033</v>
      </c>
      <c r="D5276" s="266" t="s">
        <v>5273</v>
      </c>
      <c r="E5276" s="264" t="s">
        <v>27</v>
      </c>
      <c r="F5276" s="264" t="s">
        <v>8012</v>
      </c>
      <c r="G5276" s="281" t="s">
        <v>8585</v>
      </c>
      <c r="H5276" s="264" t="str">
        <f>IFERROR(VLOOKUP(Table[[#This Row],[Activity Details of Assistance]],WHAT!E:F,2,FALSE),"")</f>
        <v xml:space="preserve"># of door </v>
      </c>
      <c r="I5276" s="264"/>
      <c r="J5276" s="289">
        <v>17</v>
      </c>
      <c r="K5276" s="289" t="s">
        <v>8280</v>
      </c>
      <c r="L5276" s="289" t="s">
        <v>13</v>
      </c>
      <c r="M5276" s="290" t="s">
        <v>14</v>
      </c>
      <c r="N5276" s="289" t="s">
        <v>309</v>
      </c>
      <c r="O5276" s="289" t="s">
        <v>1606</v>
      </c>
      <c r="P5276" s="289" t="s">
        <v>6656</v>
      </c>
      <c r="Q5276" s="299">
        <v>44773</v>
      </c>
      <c r="R5276" s="299">
        <v>44896</v>
      </c>
      <c r="S5276" t="s">
        <v>8452</v>
      </c>
      <c r="T5276" s="289"/>
      <c r="U5276" s="289"/>
      <c r="V5276" s="289"/>
      <c r="W5276" s="289"/>
      <c r="X5276" s="290"/>
      <c r="Y5276" s="290" t="s">
        <v>8641</v>
      </c>
      <c r="Z5276" s="290" t="s">
        <v>8642</v>
      </c>
      <c r="AA5276" s="290" t="s">
        <v>8643</v>
      </c>
      <c r="AB5276" s="273" t="str">
        <f>_xlfn.IFNA(IF(Table[[#This Row],[Programme Partner]]&lt;&gt;Table[[#This Row],[Implementing Partner]],CONCATENATE(Table[[#This Row],[Programme Partner]],"-",Table[[#This Row],[Implementing Partner]]),Table[[#This Row],[Programme Partner]]),"")</f>
        <v>UNHCR-BRAC</v>
      </c>
    </row>
    <row r="5277" spans="1:28" ht="16.5" customHeight="1">
      <c r="A5277" s="183">
        <v>5727</v>
      </c>
      <c r="B5277" s="264" t="s">
        <v>5273</v>
      </c>
      <c r="C5277" s="265" t="s">
        <v>5033</v>
      </c>
      <c r="D5277" s="266" t="s">
        <v>5273</v>
      </c>
      <c r="E5277" s="264" t="s">
        <v>27</v>
      </c>
      <c r="F5277" s="264" t="s">
        <v>8012</v>
      </c>
      <c r="G5277" s="281" t="s">
        <v>8586</v>
      </c>
      <c r="H5277" s="264" t="str">
        <f>IFERROR(VLOOKUP(Table[[#This Row],[Activity Details of Assistance]],WHAT!E:F,2,FALSE),"")</f>
        <v># of door</v>
      </c>
      <c r="I5277" s="264"/>
      <c r="J5277" s="291">
        <v>22</v>
      </c>
      <c r="K5277" s="291" t="s">
        <v>8280</v>
      </c>
      <c r="L5277" s="291" t="s">
        <v>13</v>
      </c>
      <c r="M5277" s="292" t="s">
        <v>14</v>
      </c>
      <c r="N5277" s="291" t="s">
        <v>309</v>
      </c>
      <c r="O5277" s="291" t="s">
        <v>1606</v>
      </c>
      <c r="P5277" s="291" t="s">
        <v>6656</v>
      </c>
      <c r="Q5277" s="300">
        <v>44773</v>
      </c>
      <c r="R5277" s="300">
        <v>44896</v>
      </c>
      <c r="S5277" t="s">
        <v>8452</v>
      </c>
      <c r="T5277" s="291"/>
      <c r="U5277" s="291"/>
      <c r="V5277" s="291"/>
      <c r="W5277" s="291"/>
      <c r="X5277" s="292"/>
      <c r="Y5277" s="292" t="s">
        <v>8641</v>
      </c>
      <c r="Z5277" s="292" t="s">
        <v>8642</v>
      </c>
      <c r="AA5277" s="292" t="s">
        <v>8643</v>
      </c>
      <c r="AB5277" s="273" t="str">
        <f>_xlfn.IFNA(IF(Table[[#This Row],[Programme Partner]]&lt;&gt;Table[[#This Row],[Implementing Partner]],CONCATENATE(Table[[#This Row],[Programme Partner]],"-",Table[[#This Row],[Implementing Partner]]),Table[[#This Row],[Programme Partner]]),"")</f>
        <v>UNHCR-BRAC</v>
      </c>
    </row>
    <row r="5278" spans="1:28" ht="16.5" customHeight="1">
      <c r="A5278" s="183">
        <v>5728</v>
      </c>
      <c r="B5278" s="264" t="s">
        <v>5273</v>
      </c>
      <c r="C5278" s="265" t="s">
        <v>5033</v>
      </c>
      <c r="D5278" s="266" t="s">
        <v>5273</v>
      </c>
      <c r="E5278" s="264" t="s">
        <v>27</v>
      </c>
      <c r="F5278" s="264" t="s">
        <v>8012</v>
      </c>
      <c r="G5278" s="281" t="s">
        <v>8357</v>
      </c>
      <c r="H5278" s="264" t="str">
        <f>IFERROR(VLOOKUP(Table[[#This Row],[Activity Details of Assistance]],WHAT!E:F,2,FALSE),"")</f>
        <v># of door</v>
      </c>
      <c r="I5278" s="264"/>
      <c r="J5278" s="289">
        <v>100</v>
      </c>
      <c r="K5278" s="289" t="s">
        <v>8280</v>
      </c>
      <c r="L5278" s="289" t="s">
        <v>13</v>
      </c>
      <c r="M5278" s="290" t="s">
        <v>14</v>
      </c>
      <c r="N5278" s="289" t="s">
        <v>309</v>
      </c>
      <c r="O5278" s="289" t="s">
        <v>1606</v>
      </c>
      <c r="P5278" s="289" t="s">
        <v>6656</v>
      </c>
      <c r="Q5278" s="299">
        <v>44773</v>
      </c>
      <c r="R5278" s="299">
        <v>44896</v>
      </c>
      <c r="S5278" t="s">
        <v>8452</v>
      </c>
      <c r="T5278" s="289"/>
      <c r="U5278" s="289"/>
      <c r="V5278" s="289"/>
      <c r="W5278" s="289"/>
      <c r="X5278" s="290"/>
      <c r="Y5278" s="290" t="s">
        <v>8641</v>
      </c>
      <c r="Z5278" s="290" t="s">
        <v>8642</v>
      </c>
      <c r="AA5278" s="290" t="s">
        <v>8643</v>
      </c>
      <c r="AB5278" s="273" t="str">
        <f>_xlfn.IFNA(IF(Table[[#This Row],[Programme Partner]]&lt;&gt;Table[[#This Row],[Implementing Partner]],CONCATENATE(Table[[#This Row],[Programme Partner]],"-",Table[[#This Row],[Implementing Partner]]),Table[[#This Row],[Programme Partner]]),"")</f>
        <v>UNHCR-BRAC</v>
      </c>
    </row>
    <row r="5279" spans="1:28" ht="16.5" customHeight="1">
      <c r="A5279" s="183">
        <v>5729</v>
      </c>
      <c r="B5279" s="264" t="s">
        <v>5273</v>
      </c>
      <c r="C5279" s="265" t="s">
        <v>5033</v>
      </c>
      <c r="D5279" s="266" t="s">
        <v>5273</v>
      </c>
      <c r="E5279" s="264" t="s">
        <v>27</v>
      </c>
      <c r="F5279" s="264" t="s">
        <v>8013</v>
      </c>
      <c r="G5279" s="281" t="s">
        <v>8313</v>
      </c>
      <c r="H5279" s="264" t="str">
        <f>IFERROR(VLOOKUP(Table[[#This Row],[Activity Details of Assistance]],WHAT!E:F,2,FALSE),"")</f>
        <v># of HP sessions at community level</v>
      </c>
      <c r="I5279" s="264"/>
      <c r="J5279" s="291">
        <v>483</v>
      </c>
      <c r="K5279" s="291" t="s">
        <v>8280</v>
      </c>
      <c r="L5279" s="291" t="s">
        <v>13</v>
      </c>
      <c r="M5279" s="292" t="s">
        <v>14</v>
      </c>
      <c r="N5279" s="291" t="s">
        <v>309</v>
      </c>
      <c r="O5279" s="291" t="s">
        <v>1606</v>
      </c>
      <c r="P5279" s="291" t="s">
        <v>6656</v>
      </c>
      <c r="Q5279" s="300">
        <v>44773</v>
      </c>
      <c r="R5279" s="300">
        <v>44896</v>
      </c>
      <c r="S5279" t="s">
        <v>8452</v>
      </c>
      <c r="T5279" s="291"/>
      <c r="U5279" s="291"/>
      <c r="V5279" s="291"/>
      <c r="W5279" s="291"/>
      <c r="X5279" s="292"/>
      <c r="Y5279" s="292" t="s">
        <v>8641</v>
      </c>
      <c r="Z5279" s="292" t="s">
        <v>8642</v>
      </c>
      <c r="AA5279" s="292" t="s">
        <v>8643</v>
      </c>
      <c r="AB5279" s="273" t="str">
        <f>_xlfn.IFNA(IF(Table[[#This Row],[Programme Partner]]&lt;&gt;Table[[#This Row],[Implementing Partner]],CONCATENATE(Table[[#This Row],[Programme Partner]],"-",Table[[#This Row],[Implementing Partner]]),Table[[#This Row],[Programme Partner]]),"")</f>
        <v>UNHCR-BRAC</v>
      </c>
    </row>
    <row r="5280" spans="1:28" ht="16.5" customHeight="1">
      <c r="A5280" s="183">
        <v>5730</v>
      </c>
      <c r="B5280" s="264" t="s">
        <v>5273</v>
      </c>
      <c r="C5280" s="265" t="s">
        <v>5033</v>
      </c>
      <c r="D5280" s="266" t="s">
        <v>5273</v>
      </c>
      <c r="E5280" s="264" t="s">
        <v>27</v>
      </c>
      <c r="F5280" s="264" t="s">
        <v>8013</v>
      </c>
      <c r="G5280" s="281" t="s">
        <v>8314</v>
      </c>
      <c r="H5280" s="264" t="str">
        <f>IFERROR(VLOOKUP(Table[[#This Row],[Activity Details of Assistance]],WHAT!E:F,2,FALSE),"")</f>
        <v># of HP sessions at HH level</v>
      </c>
      <c r="I5280" s="264"/>
      <c r="J5280" s="289">
        <v>1445</v>
      </c>
      <c r="K5280" s="289" t="s">
        <v>8280</v>
      </c>
      <c r="L5280" s="289" t="s">
        <v>13</v>
      </c>
      <c r="M5280" s="290" t="s">
        <v>14</v>
      </c>
      <c r="N5280" s="289" t="s">
        <v>309</v>
      </c>
      <c r="O5280" s="289" t="s">
        <v>1606</v>
      </c>
      <c r="P5280" s="289" t="s">
        <v>6656</v>
      </c>
      <c r="Q5280" s="299">
        <v>44773</v>
      </c>
      <c r="R5280" s="299">
        <v>44896</v>
      </c>
      <c r="S5280" t="s">
        <v>8452</v>
      </c>
      <c r="T5280" s="289"/>
      <c r="U5280" s="289"/>
      <c r="V5280" s="289"/>
      <c r="W5280" s="289"/>
      <c r="X5280" s="290"/>
      <c r="Y5280" s="290" t="s">
        <v>8641</v>
      </c>
      <c r="Z5280" s="290" t="s">
        <v>8642</v>
      </c>
      <c r="AA5280" s="290" t="s">
        <v>8643</v>
      </c>
      <c r="AB5280" s="273" t="str">
        <f>_xlfn.IFNA(IF(Table[[#This Row],[Programme Partner]]&lt;&gt;Table[[#This Row],[Implementing Partner]],CONCATENATE(Table[[#This Row],[Programme Partner]],"-",Table[[#This Row],[Implementing Partner]]),Table[[#This Row],[Programme Partner]]),"")</f>
        <v>UNHCR-BRAC</v>
      </c>
    </row>
    <row r="5281" spans="1:28" ht="16.5" customHeight="1">
      <c r="A5281" s="183">
        <v>5731</v>
      </c>
      <c r="B5281" s="264" t="s">
        <v>5273</v>
      </c>
      <c r="C5281" s="265" t="s">
        <v>5033</v>
      </c>
      <c r="D5281" s="266" t="s">
        <v>5273</v>
      </c>
      <c r="E5281" s="264" t="s">
        <v>27</v>
      </c>
      <c r="F5281" s="264" t="s">
        <v>8014</v>
      </c>
      <c r="G5281" s="281" t="s">
        <v>8361</v>
      </c>
      <c r="H5281" s="264" t="str">
        <f>IFERROR(VLOOKUP(Table[[#This Row],[Activity Details of Assistance]],WHAT!E:F,2,FALSE),"")</f>
        <v># of plant</v>
      </c>
      <c r="I5281" s="264"/>
      <c r="J5281" s="291">
        <v>1</v>
      </c>
      <c r="K5281" s="291" t="s">
        <v>8280</v>
      </c>
      <c r="L5281" s="291" t="s">
        <v>13</v>
      </c>
      <c r="M5281" s="292" t="s">
        <v>14</v>
      </c>
      <c r="N5281" s="291" t="s">
        <v>309</v>
      </c>
      <c r="O5281" s="291" t="s">
        <v>1606</v>
      </c>
      <c r="P5281" s="291" t="s">
        <v>6656</v>
      </c>
      <c r="Q5281" s="300">
        <v>44773</v>
      </c>
      <c r="R5281" s="300">
        <v>44896</v>
      </c>
      <c r="S5281" t="s">
        <v>8452</v>
      </c>
      <c r="T5281" s="291"/>
      <c r="U5281" s="291"/>
      <c r="V5281" s="291"/>
      <c r="W5281" s="291"/>
      <c r="X5281" s="292"/>
      <c r="Y5281" s="292" t="s">
        <v>8641</v>
      </c>
      <c r="Z5281" s="292" t="s">
        <v>8642</v>
      </c>
      <c r="AA5281" s="292" t="s">
        <v>8643</v>
      </c>
      <c r="AB5281" s="273" t="str">
        <f>_xlfn.IFNA(IF(Table[[#This Row],[Programme Partner]]&lt;&gt;Table[[#This Row],[Implementing Partner]],CONCATENATE(Table[[#This Row],[Programme Partner]],"-",Table[[#This Row],[Implementing Partner]]),Table[[#This Row],[Programme Partner]]),"")</f>
        <v>UNHCR-BRAC</v>
      </c>
    </row>
    <row r="5282" spans="1:28" ht="16.5" customHeight="1">
      <c r="A5282" s="183">
        <v>5732</v>
      </c>
      <c r="B5282" s="264" t="s">
        <v>5273</v>
      </c>
      <c r="C5282" s="265" t="s">
        <v>5033</v>
      </c>
      <c r="D5282" s="266" t="s">
        <v>5273</v>
      </c>
      <c r="E5282" s="264" t="s">
        <v>27</v>
      </c>
      <c r="F5282" s="264" t="s">
        <v>8011</v>
      </c>
      <c r="G5282" s="281" t="s">
        <v>8584</v>
      </c>
      <c r="H5282" s="264" t="str">
        <f>IFERROR(VLOOKUP(Table[[#This Row],[Activity Details of Assistance]],WHAT!E:F,2,FALSE),"")</f>
        <v># of tube well</v>
      </c>
      <c r="I5282" s="264"/>
      <c r="J5282" s="293">
        <v>91</v>
      </c>
      <c r="K5282" s="293" t="s">
        <v>8280</v>
      </c>
      <c r="L5282" s="301" t="s">
        <v>13</v>
      </c>
      <c r="M5282" s="302" t="s">
        <v>14</v>
      </c>
      <c r="N5282" s="293" t="s">
        <v>309</v>
      </c>
      <c r="O5282" s="293" t="s">
        <v>1606</v>
      </c>
      <c r="P5282" s="294" t="s">
        <v>6477</v>
      </c>
      <c r="Q5282" s="303">
        <v>44804</v>
      </c>
      <c r="R5282" s="303">
        <v>44896</v>
      </c>
      <c r="S5282" t="s">
        <v>8452</v>
      </c>
      <c r="T5282" s="304"/>
      <c r="U5282" s="304"/>
      <c r="V5282" s="304"/>
      <c r="W5282" s="304"/>
      <c r="X5282" s="305"/>
      <c r="Y5282" s="290" t="s">
        <v>8641</v>
      </c>
      <c r="Z5282" s="290" t="s">
        <v>8642</v>
      </c>
      <c r="AA5282" s="290" t="s">
        <v>8643</v>
      </c>
      <c r="AB5282" s="273" t="str">
        <f>_xlfn.IFNA(IF(Table[[#This Row],[Programme Partner]]&lt;&gt;Table[[#This Row],[Implementing Partner]],CONCATENATE(Table[[#This Row],[Programme Partner]],"-",Table[[#This Row],[Implementing Partner]]),Table[[#This Row],[Programme Partner]]),"")</f>
        <v>UNHCR-BRAC</v>
      </c>
    </row>
    <row r="5283" spans="1:28" ht="16.5" customHeight="1">
      <c r="A5283" s="183">
        <v>5733</v>
      </c>
      <c r="B5283" s="264" t="s">
        <v>5273</v>
      </c>
      <c r="C5283" s="265" t="s">
        <v>5033</v>
      </c>
      <c r="D5283" s="266" t="s">
        <v>5273</v>
      </c>
      <c r="E5283" s="264" t="s">
        <v>27</v>
      </c>
      <c r="F5283" s="264" t="s">
        <v>8011</v>
      </c>
      <c r="G5283" s="281" t="s">
        <v>8584</v>
      </c>
      <c r="H5283" s="264" t="str">
        <f>IFERROR(VLOOKUP(Table[[#This Row],[Activity Details of Assistance]],WHAT!E:F,2,FALSE),"")</f>
        <v># of tube well</v>
      </c>
      <c r="I5283" s="264"/>
      <c r="J5283" s="293">
        <v>38</v>
      </c>
      <c r="K5283" s="293" t="s">
        <v>8280</v>
      </c>
      <c r="L5283" s="301" t="s">
        <v>13</v>
      </c>
      <c r="M5283" s="302" t="s">
        <v>14</v>
      </c>
      <c r="N5283" s="293" t="s">
        <v>309</v>
      </c>
      <c r="O5283" s="293" t="s">
        <v>1606</v>
      </c>
      <c r="P5283" s="294" t="s">
        <v>6478</v>
      </c>
      <c r="Q5283" s="303">
        <v>44804</v>
      </c>
      <c r="R5283" s="303">
        <v>44896</v>
      </c>
      <c r="S5283" t="s">
        <v>8452</v>
      </c>
      <c r="T5283" s="304"/>
      <c r="U5283" s="304"/>
      <c r="V5283" s="304"/>
      <c r="W5283" s="304"/>
      <c r="X5283" s="305"/>
      <c r="Y5283" s="292" t="s">
        <v>8641</v>
      </c>
      <c r="Z5283" s="292" t="s">
        <v>8642</v>
      </c>
      <c r="AA5283" s="292" t="s">
        <v>8643</v>
      </c>
      <c r="AB5283" s="273" t="str">
        <f>_xlfn.IFNA(IF(Table[[#This Row],[Programme Partner]]&lt;&gt;Table[[#This Row],[Implementing Partner]],CONCATENATE(Table[[#This Row],[Programme Partner]],"-",Table[[#This Row],[Implementing Partner]]),Table[[#This Row],[Programme Partner]]),"")</f>
        <v>UNHCR-BRAC</v>
      </c>
    </row>
    <row r="5284" spans="1:28" ht="16.5" customHeight="1">
      <c r="A5284" s="183">
        <v>5734</v>
      </c>
      <c r="B5284" s="264" t="s">
        <v>5273</v>
      </c>
      <c r="C5284" s="265" t="s">
        <v>5033</v>
      </c>
      <c r="D5284" s="266" t="s">
        <v>5273</v>
      </c>
      <c r="E5284" s="264" t="s">
        <v>27</v>
      </c>
      <c r="F5284" s="264" t="s">
        <v>8011</v>
      </c>
      <c r="G5284" s="281" t="s">
        <v>8584</v>
      </c>
      <c r="H5284" s="264" t="str">
        <f>IFERROR(VLOOKUP(Table[[#This Row],[Activity Details of Assistance]],WHAT!E:F,2,FALSE),"")</f>
        <v># of tube well</v>
      </c>
      <c r="I5284" s="264"/>
      <c r="J5284" s="293">
        <v>51</v>
      </c>
      <c r="K5284" s="293" t="s">
        <v>8280</v>
      </c>
      <c r="L5284" s="301" t="s">
        <v>13</v>
      </c>
      <c r="M5284" s="302" t="s">
        <v>14</v>
      </c>
      <c r="N5284" s="293" t="s">
        <v>307</v>
      </c>
      <c r="O5284" s="293" t="s">
        <v>1603</v>
      </c>
      <c r="P5284" s="294" t="s">
        <v>4682</v>
      </c>
      <c r="Q5284" s="303">
        <v>44804</v>
      </c>
      <c r="R5284" s="303">
        <v>44896</v>
      </c>
      <c r="S5284" t="s">
        <v>8452</v>
      </c>
      <c r="T5284" s="304"/>
      <c r="U5284" s="304"/>
      <c r="V5284" s="304"/>
      <c r="W5284" s="304"/>
      <c r="X5284" s="305"/>
      <c r="Y5284" s="290" t="s">
        <v>8641</v>
      </c>
      <c r="Z5284" s="290" t="s">
        <v>8642</v>
      </c>
      <c r="AA5284" s="290" t="s">
        <v>8643</v>
      </c>
      <c r="AB5284" s="273" t="str">
        <f>_xlfn.IFNA(IF(Table[[#This Row],[Programme Partner]]&lt;&gt;Table[[#This Row],[Implementing Partner]],CONCATENATE(Table[[#This Row],[Programme Partner]],"-",Table[[#This Row],[Implementing Partner]]),Table[[#This Row],[Programme Partner]]),"")</f>
        <v>UNHCR-BRAC</v>
      </c>
    </row>
    <row r="5285" spans="1:28" ht="16.5" customHeight="1">
      <c r="A5285" s="183">
        <v>5735</v>
      </c>
      <c r="B5285" s="264" t="s">
        <v>5273</v>
      </c>
      <c r="C5285" s="265" t="s">
        <v>5033</v>
      </c>
      <c r="D5285" s="266" t="s">
        <v>5273</v>
      </c>
      <c r="E5285" s="264" t="s">
        <v>27</v>
      </c>
      <c r="F5285" s="264" t="s">
        <v>8011</v>
      </c>
      <c r="G5285" s="281" t="s">
        <v>8584</v>
      </c>
      <c r="H5285" s="264" t="str">
        <f>IFERROR(VLOOKUP(Table[[#This Row],[Activity Details of Assistance]],WHAT!E:F,2,FALSE),"")</f>
        <v># of tube well</v>
      </c>
      <c r="I5285" s="264"/>
      <c r="J5285" s="293">
        <v>81</v>
      </c>
      <c r="K5285" s="293" t="s">
        <v>8280</v>
      </c>
      <c r="L5285" s="301" t="s">
        <v>13</v>
      </c>
      <c r="M5285" s="302" t="s">
        <v>14</v>
      </c>
      <c r="N5285" s="293" t="s">
        <v>309</v>
      </c>
      <c r="O5285" s="293" t="s">
        <v>1606</v>
      </c>
      <c r="P5285" s="294" t="s">
        <v>6397</v>
      </c>
      <c r="Q5285" s="303">
        <v>44804</v>
      </c>
      <c r="R5285" s="303">
        <v>44896</v>
      </c>
      <c r="S5285" t="s">
        <v>8452</v>
      </c>
      <c r="T5285" s="304"/>
      <c r="U5285" s="304"/>
      <c r="V5285" s="304"/>
      <c r="W5285" s="304"/>
      <c r="X5285" s="305"/>
      <c r="Y5285" s="292" t="s">
        <v>8641</v>
      </c>
      <c r="Z5285" s="292" t="s">
        <v>8642</v>
      </c>
      <c r="AA5285" s="292" t="s">
        <v>8643</v>
      </c>
      <c r="AB5285" s="273" t="str">
        <f>_xlfn.IFNA(IF(Table[[#This Row],[Programme Partner]]&lt;&gt;Table[[#This Row],[Implementing Partner]],CONCATENATE(Table[[#This Row],[Programme Partner]],"-",Table[[#This Row],[Implementing Partner]]),Table[[#This Row],[Programme Partner]]),"")</f>
        <v>UNHCR-BRAC</v>
      </c>
    </row>
    <row r="5286" spans="1:28" ht="16.5" customHeight="1">
      <c r="A5286" s="183">
        <v>5736</v>
      </c>
      <c r="B5286" s="264" t="s">
        <v>5273</v>
      </c>
      <c r="C5286" s="265" t="s">
        <v>5033</v>
      </c>
      <c r="D5286" s="266" t="s">
        <v>5273</v>
      </c>
      <c r="E5286" s="264" t="s">
        <v>27</v>
      </c>
      <c r="F5286" s="264" t="s">
        <v>8011</v>
      </c>
      <c r="G5286" s="281" t="s">
        <v>8584</v>
      </c>
      <c r="H5286" s="264" t="str">
        <f>IFERROR(VLOOKUP(Table[[#This Row],[Activity Details of Assistance]],WHAT!E:F,2,FALSE),"")</f>
        <v># of tube well</v>
      </c>
      <c r="I5286" s="264"/>
      <c r="J5286" s="293">
        <v>131</v>
      </c>
      <c r="K5286" s="293" t="s">
        <v>8280</v>
      </c>
      <c r="L5286" s="301" t="s">
        <v>13</v>
      </c>
      <c r="M5286" s="302" t="s">
        <v>14</v>
      </c>
      <c r="N5286" s="293" t="s">
        <v>309</v>
      </c>
      <c r="O5286" s="293" t="s">
        <v>1606</v>
      </c>
      <c r="P5286" s="294" t="s">
        <v>6385</v>
      </c>
      <c r="Q5286" s="303">
        <v>44804</v>
      </c>
      <c r="R5286" s="303">
        <v>44896</v>
      </c>
      <c r="S5286" t="s">
        <v>8452</v>
      </c>
      <c r="T5286" s="304"/>
      <c r="U5286" s="304"/>
      <c r="V5286" s="304"/>
      <c r="W5286" s="304"/>
      <c r="X5286" s="305"/>
      <c r="Y5286" s="290" t="s">
        <v>8641</v>
      </c>
      <c r="Z5286" s="290" t="s">
        <v>8642</v>
      </c>
      <c r="AA5286" s="290" t="s">
        <v>8643</v>
      </c>
      <c r="AB5286" s="273" t="str">
        <f>_xlfn.IFNA(IF(Table[[#This Row],[Programme Partner]]&lt;&gt;Table[[#This Row],[Implementing Partner]],CONCATENATE(Table[[#This Row],[Programme Partner]],"-",Table[[#This Row],[Implementing Partner]]),Table[[#This Row],[Programme Partner]]),"")</f>
        <v>UNHCR-BRAC</v>
      </c>
    </row>
    <row r="5287" spans="1:28" ht="16.5" customHeight="1">
      <c r="A5287" s="183">
        <v>5737</v>
      </c>
      <c r="B5287" s="264" t="s">
        <v>5273</v>
      </c>
      <c r="C5287" s="265" t="s">
        <v>5033</v>
      </c>
      <c r="D5287" s="266" t="s">
        <v>5273</v>
      </c>
      <c r="E5287" s="264" t="s">
        <v>27</v>
      </c>
      <c r="F5287" s="264" t="s">
        <v>8011</v>
      </c>
      <c r="G5287" s="281" t="s">
        <v>8584</v>
      </c>
      <c r="H5287" s="264" t="str">
        <f>IFERROR(VLOOKUP(Table[[#This Row],[Activity Details of Assistance]],WHAT!E:F,2,FALSE),"")</f>
        <v># of tube well</v>
      </c>
      <c r="I5287" s="264"/>
      <c r="J5287" s="293">
        <v>15</v>
      </c>
      <c r="K5287" s="293" t="s">
        <v>8280</v>
      </c>
      <c r="L5287" s="301" t="s">
        <v>13</v>
      </c>
      <c r="M5287" s="302" t="s">
        <v>14</v>
      </c>
      <c r="N5287" s="293" t="s">
        <v>309</v>
      </c>
      <c r="O5287" s="293" t="s">
        <v>1606</v>
      </c>
      <c r="P5287" s="294" t="s">
        <v>6656</v>
      </c>
      <c r="Q5287" s="303">
        <v>44804</v>
      </c>
      <c r="R5287" s="303">
        <v>44896</v>
      </c>
      <c r="S5287" t="s">
        <v>8452</v>
      </c>
      <c r="T5287" s="304"/>
      <c r="U5287" s="304"/>
      <c r="V5287" s="304"/>
      <c r="W5287" s="304"/>
      <c r="X5287" s="305"/>
      <c r="Y5287" s="292" t="s">
        <v>8641</v>
      </c>
      <c r="Z5287" s="292" t="s">
        <v>8642</v>
      </c>
      <c r="AA5287" s="292" t="s">
        <v>8643</v>
      </c>
      <c r="AB5287" s="273" t="str">
        <f>_xlfn.IFNA(IF(Table[[#This Row],[Programme Partner]]&lt;&gt;Table[[#This Row],[Implementing Partner]],CONCATENATE(Table[[#This Row],[Programme Partner]],"-",Table[[#This Row],[Implementing Partner]]),Table[[#This Row],[Programme Partner]]),"")</f>
        <v>UNHCR-BRAC</v>
      </c>
    </row>
    <row r="5288" spans="1:28" ht="16.5" customHeight="1">
      <c r="A5288" s="183">
        <v>5738</v>
      </c>
      <c r="B5288" s="264" t="s">
        <v>5273</v>
      </c>
      <c r="C5288" s="265" t="s">
        <v>5033</v>
      </c>
      <c r="D5288" s="266" t="s">
        <v>5273</v>
      </c>
      <c r="E5288" s="264" t="s">
        <v>27</v>
      </c>
      <c r="F5288" s="264" t="s">
        <v>8011</v>
      </c>
      <c r="G5288" s="281" t="s">
        <v>8325</v>
      </c>
      <c r="H5288" s="264" t="str">
        <f>IFERROR(VLOOKUP(Table[[#This Row],[Activity Details of Assistance]],WHAT!E:F,2,FALSE),"")</f>
        <v># of tube well</v>
      </c>
      <c r="I5288" s="264"/>
      <c r="J5288" s="293">
        <v>10</v>
      </c>
      <c r="K5288" s="293" t="s">
        <v>8280</v>
      </c>
      <c r="L5288" s="301" t="s">
        <v>13</v>
      </c>
      <c r="M5288" s="302" t="s">
        <v>14</v>
      </c>
      <c r="N5288" s="293" t="s">
        <v>309</v>
      </c>
      <c r="O5288" s="293" t="s">
        <v>1606</v>
      </c>
      <c r="P5288" s="294" t="s">
        <v>6477</v>
      </c>
      <c r="Q5288" s="303">
        <v>44804</v>
      </c>
      <c r="R5288" s="303">
        <v>44896</v>
      </c>
      <c r="S5288" t="s">
        <v>8452</v>
      </c>
      <c r="T5288" s="304"/>
      <c r="U5288" s="304"/>
      <c r="V5288" s="304"/>
      <c r="W5288" s="304"/>
      <c r="X5288" s="305"/>
      <c r="Y5288" s="290" t="s">
        <v>8641</v>
      </c>
      <c r="Z5288" s="290" t="s">
        <v>8642</v>
      </c>
      <c r="AA5288" s="290" t="s">
        <v>8643</v>
      </c>
      <c r="AB5288" s="273" t="str">
        <f>_xlfn.IFNA(IF(Table[[#This Row],[Programme Partner]]&lt;&gt;Table[[#This Row],[Implementing Partner]],CONCATENATE(Table[[#This Row],[Programme Partner]],"-",Table[[#This Row],[Implementing Partner]]),Table[[#This Row],[Programme Partner]]),"")</f>
        <v>UNHCR-BRAC</v>
      </c>
    </row>
    <row r="5289" spans="1:28" ht="16.5" customHeight="1">
      <c r="A5289" s="183">
        <v>5739</v>
      </c>
      <c r="B5289" s="264" t="s">
        <v>5273</v>
      </c>
      <c r="C5289" s="265" t="s">
        <v>5033</v>
      </c>
      <c r="D5289" s="266" t="s">
        <v>5273</v>
      </c>
      <c r="E5289" s="264" t="s">
        <v>27</v>
      </c>
      <c r="F5289" s="264" t="s">
        <v>8011</v>
      </c>
      <c r="G5289" s="281" t="s">
        <v>8325</v>
      </c>
      <c r="H5289" s="264" t="str">
        <f>IFERROR(VLOOKUP(Table[[#This Row],[Activity Details of Assistance]],WHAT!E:F,2,FALSE),"")</f>
        <v># of tube well</v>
      </c>
      <c r="I5289" s="264"/>
      <c r="J5289" s="293">
        <v>1</v>
      </c>
      <c r="K5289" s="293" t="s">
        <v>8280</v>
      </c>
      <c r="L5289" s="301" t="s">
        <v>13</v>
      </c>
      <c r="M5289" s="302" t="s">
        <v>14</v>
      </c>
      <c r="N5289" s="293" t="s">
        <v>309</v>
      </c>
      <c r="O5289" s="293" t="s">
        <v>1606</v>
      </c>
      <c r="P5289" s="294" t="s">
        <v>6478</v>
      </c>
      <c r="Q5289" s="303">
        <v>44804</v>
      </c>
      <c r="R5289" s="303">
        <v>44896</v>
      </c>
      <c r="S5289" t="s">
        <v>8452</v>
      </c>
      <c r="T5289" s="304"/>
      <c r="U5289" s="304"/>
      <c r="V5289" s="304"/>
      <c r="W5289" s="304"/>
      <c r="X5289" s="305"/>
      <c r="Y5289" s="292" t="s">
        <v>8641</v>
      </c>
      <c r="Z5289" s="292" t="s">
        <v>8642</v>
      </c>
      <c r="AA5289" s="292" t="s">
        <v>8643</v>
      </c>
      <c r="AB5289" s="273" t="str">
        <f>_xlfn.IFNA(IF(Table[[#This Row],[Programme Partner]]&lt;&gt;Table[[#This Row],[Implementing Partner]],CONCATENATE(Table[[#This Row],[Programme Partner]],"-",Table[[#This Row],[Implementing Partner]]),Table[[#This Row],[Programme Partner]]),"")</f>
        <v>UNHCR-BRAC</v>
      </c>
    </row>
    <row r="5290" spans="1:28" ht="16.5" customHeight="1">
      <c r="A5290" s="183">
        <v>5740</v>
      </c>
      <c r="B5290" s="264" t="s">
        <v>5273</v>
      </c>
      <c r="C5290" s="265" t="s">
        <v>5033</v>
      </c>
      <c r="D5290" s="266" t="s">
        <v>5273</v>
      </c>
      <c r="E5290" s="264" t="s">
        <v>27</v>
      </c>
      <c r="F5290" s="264" t="s">
        <v>8011</v>
      </c>
      <c r="G5290" s="281" t="s">
        <v>8325</v>
      </c>
      <c r="H5290" s="264" t="str">
        <f>IFERROR(VLOOKUP(Table[[#This Row],[Activity Details of Assistance]],WHAT!E:F,2,FALSE),"")</f>
        <v># of tube well</v>
      </c>
      <c r="I5290" s="264"/>
      <c r="J5290" s="293">
        <v>1</v>
      </c>
      <c r="K5290" s="293" t="s">
        <v>8280</v>
      </c>
      <c r="L5290" s="301" t="s">
        <v>13</v>
      </c>
      <c r="M5290" s="302" t="s">
        <v>14</v>
      </c>
      <c r="N5290" s="293" t="s">
        <v>307</v>
      </c>
      <c r="O5290" s="293" t="s">
        <v>1603</v>
      </c>
      <c r="P5290" s="294" t="s">
        <v>4682</v>
      </c>
      <c r="Q5290" s="303">
        <v>44804</v>
      </c>
      <c r="R5290" s="303">
        <v>44896</v>
      </c>
      <c r="S5290" t="s">
        <v>8452</v>
      </c>
      <c r="T5290" s="304"/>
      <c r="U5290" s="304"/>
      <c r="V5290" s="304"/>
      <c r="W5290" s="304"/>
      <c r="X5290" s="305"/>
      <c r="Y5290" s="290" t="s">
        <v>8641</v>
      </c>
      <c r="Z5290" s="290" t="s">
        <v>8642</v>
      </c>
      <c r="AA5290" s="290" t="s">
        <v>8643</v>
      </c>
      <c r="AB5290" s="273" t="str">
        <f>_xlfn.IFNA(IF(Table[[#This Row],[Programme Partner]]&lt;&gt;Table[[#This Row],[Implementing Partner]],CONCATENATE(Table[[#This Row],[Programme Partner]],"-",Table[[#This Row],[Implementing Partner]]),Table[[#This Row],[Programme Partner]]),"")</f>
        <v>UNHCR-BRAC</v>
      </c>
    </row>
    <row r="5291" spans="1:28" ht="16.5" customHeight="1">
      <c r="A5291" s="183">
        <v>5741</v>
      </c>
      <c r="B5291" s="264" t="s">
        <v>5273</v>
      </c>
      <c r="C5291" s="265" t="s">
        <v>5033</v>
      </c>
      <c r="D5291" s="266" t="s">
        <v>5273</v>
      </c>
      <c r="E5291" s="264" t="s">
        <v>27</v>
      </c>
      <c r="F5291" s="264" t="s">
        <v>8011</v>
      </c>
      <c r="G5291" s="281" t="s">
        <v>8325</v>
      </c>
      <c r="H5291" s="264" t="str">
        <f>IFERROR(VLOOKUP(Table[[#This Row],[Activity Details of Assistance]],WHAT!E:F,2,FALSE),"")</f>
        <v># of tube well</v>
      </c>
      <c r="I5291" s="264"/>
      <c r="J5291" s="293">
        <v>4</v>
      </c>
      <c r="K5291" s="293" t="s">
        <v>8280</v>
      </c>
      <c r="L5291" s="301" t="s">
        <v>13</v>
      </c>
      <c r="M5291" s="302" t="s">
        <v>14</v>
      </c>
      <c r="N5291" s="293" t="s">
        <v>309</v>
      </c>
      <c r="O5291" s="293" t="s">
        <v>1606</v>
      </c>
      <c r="P5291" s="294" t="s">
        <v>6397</v>
      </c>
      <c r="Q5291" s="303">
        <v>44804</v>
      </c>
      <c r="R5291" s="303">
        <v>44896</v>
      </c>
      <c r="S5291" t="s">
        <v>8452</v>
      </c>
      <c r="T5291" s="304"/>
      <c r="U5291" s="304"/>
      <c r="V5291" s="304"/>
      <c r="W5291" s="304"/>
      <c r="X5291" s="305"/>
      <c r="Y5291" s="292" t="s">
        <v>8641</v>
      </c>
      <c r="Z5291" s="292" t="s">
        <v>8642</v>
      </c>
      <c r="AA5291" s="292" t="s">
        <v>8643</v>
      </c>
      <c r="AB5291" s="273" t="str">
        <f>_xlfn.IFNA(IF(Table[[#This Row],[Programme Partner]]&lt;&gt;Table[[#This Row],[Implementing Partner]],CONCATENATE(Table[[#This Row],[Programme Partner]],"-",Table[[#This Row],[Implementing Partner]]),Table[[#This Row],[Programme Partner]]),"")</f>
        <v>UNHCR-BRAC</v>
      </c>
    </row>
    <row r="5292" spans="1:28" ht="16.5" customHeight="1">
      <c r="A5292" s="183">
        <v>5742</v>
      </c>
      <c r="B5292" s="264" t="s">
        <v>5273</v>
      </c>
      <c r="C5292" s="265" t="s">
        <v>5033</v>
      </c>
      <c r="D5292" s="266" t="s">
        <v>5273</v>
      </c>
      <c r="E5292" s="264" t="s">
        <v>27</v>
      </c>
      <c r="F5292" s="264" t="s">
        <v>8011</v>
      </c>
      <c r="G5292" s="281" t="s">
        <v>8325</v>
      </c>
      <c r="H5292" s="264" t="str">
        <f>IFERROR(VLOOKUP(Table[[#This Row],[Activity Details of Assistance]],WHAT!E:F,2,FALSE),"")</f>
        <v># of tube well</v>
      </c>
      <c r="I5292" s="264"/>
      <c r="J5292" s="293">
        <v>7</v>
      </c>
      <c r="K5292" s="293" t="s">
        <v>8280</v>
      </c>
      <c r="L5292" s="301" t="s">
        <v>13</v>
      </c>
      <c r="M5292" s="302" t="s">
        <v>14</v>
      </c>
      <c r="N5292" s="293" t="s">
        <v>309</v>
      </c>
      <c r="O5292" s="293" t="s">
        <v>1606</v>
      </c>
      <c r="P5292" s="294" t="s">
        <v>6385</v>
      </c>
      <c r="Q5292" s="303">
        <v>44804</v>
      </c>
      <c r="R5292" s="303">
        <v>44896</v>
      </c>
      <c r="S5292" t="s">
        <v>8452</v>
      </c>
      <c r="T5292" s="304"/>
      <c r="U5292" s="304"/>
      <c r="V5292" s="304"/>
      <c r="W5292" s="304"/>
      <c r="X5292" s="305"/>
      <c r="Y5292" s="290" t="s">
        <v>8641</v>
      </c>
      <c r="Z5292" s="290" t="s">
        <v>8642</v>
      </c>
      <c r="AA5292" s="290" t="s">
        <v>8643</v>
      </c>
      <c r="AB5292" s="273" t="str">
        <f>_xlfn.IFNA(IF(Table[[#This Row],[Programme Partner]]&lt;&gt;Table[[#This Row],[Implementing Partner]],CONCATENATE(Table[[#This Row],[Programme Partner]],"-",Table[[#This Row],[Implementing Partner]]),Table[[#This Row],[Programme Partner]]),"")</f>
        <v>UNHCR-BRAC</v>
      </c>
    </row>
    <row r="5293" spans="1:28" ht="16.5" customHeight="1">
      <c r="A5293" s="183">
        <v>5743</v>
      </c>
      <c r="B5293" s="264" t="s">
        <v>5273</v>
      </c>
      <c r="C5293" s="265" t="s">
        <v>5033</v>
      </c>
      <c r="D5293" s="266" t="s">
        <v>5273</v>
      </c>
      <c r="E5293" s="264" t="s">
        <v>27</v>
      </c>
      <c r="F5293" s="264" t="s">
        <v>8011</v>
      </c>
      <c r="G5293" s="281" t="s">
        <v>8355</v>
      </c>
      <c r="H5293" s="264" t="str">
        <f>IFERROR(VLOOKUP(Table[[#This Row],[Activity Details of Assistance]],WHAT!E:F,2,FALSE),"")</f>
        <v># of water network</v>
      </c>
      <c r="I5293" s="264"/>
      <c r="J5293" s="293">
        <v>8</v>
      </c>
      <c r="K5293" s="293" t="s">
        <v>8280</v>
      </c>
      <c r="L5293" s="301" t="s">
        <v>13</v>
      </c>
      <c r="M5293" s="302" t="s">
        <v>14</v>
      </c>
      <c r="N5293" s="293" t="s">
        <v>309</v>
      </c>
      <c r="O5293" s="293" t="s">
        <v>1606</v>
      </c>
      <c r="P5293" s="294" t="s">
        <v>6477</v>
      </c>
      <c r="Q5293" s="303">
        <v>44804</v>
      </c>
      <c r="R5293" s="303">
        <v>44896</v>
      </c>
      <c r="S5293" t="s">
        <v>8452</v>
      </c>
      <c r="T5293" s="304"/>
      <c r="U5293" s="304"/>
      <c r="V5293" s="304"/>
      <c r="W5293" s="304"/>
      <c r="X5293" s="305"/>
      <c r="Y5293" s="292" t="s">
        <v>8641</v>
      </c>
      <c r="Z5293" s="292" t="s">
        <v>8642</v>
      </c>
      <c r="AA5293" s="292" t="s">
        <v>8643</v>
      </c>
      <c r="AB5293" s="273" t="str">
        <f>_xlfn.IFNA(IF(Table[[#This Row],[Programme Partner]]&lt;&gt;Table[[#This Row],[Implementing Partner]],CONCATENATE(Table[[#This Row],[Programme Partner]],"-",Table[[#This Row],[Implementing Partner]]),Table[[#This Row],[Programme Partner]]),"")</f>
        <v>UNHCR-BRAC</v>
      </c>
    </row>
    <row r="5294" spans="1:28" ht="16.5" customHeight="1">
      <c r="A5294" s="183">
        <v>5744</v>
      </c>
      <c r="B5294" s="264" t="s">
        <v>5273</v>
      </c>
      <c r="C5294" s="265" t="s">
        <v>5033</v>
      </c>
      <c r="D5294" s="266" t="s">
        <v>5273</v>
      </c>
      <c r="E5294" s="264" t="s">
        <v>27</v>
      </c>
      <c r="F5294" s="264" t="s">
        <v>8011</v>
      </c>
      <c r="G5294" s="281" t="s">
        <v>8355</v>
      </c>
      <c r="H5294" s="264" t="str">
        <f>IFERROR(VLOOKUP(Table[[#This Row],[Activity Details of Assistance]],WHAT!E:F,2,FALSE),"")</f>
        <v># of water network</v>
      </c>
      <c r="I5294" s="264"/>
      <c r="J5294" s="293">
        <v>5</v>
      </c>
      <c r="K5294" s="293" t="s">
        <v>8280</v>
      </c>
      <c r="L5294" s="301" t="s">
        <v>13</v>
      </c>
      <c r="M5294" s="302" t="s">
        <v>14</v>
      </c>
      <c r="N5294" s="293" t="s">
        <v>309</v>
      </c>
      <c r="O5294" s="293" t="s">
        <v>1606</v>
      </c>
      <c r="P5294" s="294" t="s">
        <v>6478</v>
      </c>
      <c r="Q5294" s="303">
        <v>44804</v>
      </c>
      <c r="R5294" s="303">
        <v>44896</v>
      </c>
      <c r="S5294" t="s">
        <v>8452</v>
      </c>
      <c r="T5294" s="304"/>
      <c r="U5294" s="304"/>
      <c r="V5294" s="304"/>
      <c r="W5294" s="304"/>
      <c r="X5294" s="305"/>
      <c r="Y5294" s="290" t="s">
        <v>8641</v>
      </c>
      <c r="Z5294" s="290" t="s">
        <v>8642</v>
      </c>
      <c r="AA5294" s="290" t="s">
        <v>8643</v>
      </c>
      <c r="AB5294" s="273" t="str">
        <f>_xlfn.IFNA(IF(Table[[#This Row],[Programme Partner]]&lt;&gt;Table[[#This Row],[Implementing Partner]],CONCATENATE(Table[[#This Row],[Programme Partner]],"-",Table[[#This Row],[Implementing Partner]]),Table[[#This Row],[Programme Partner]]),"")</f>
        <v>UNHCR-BRAC</v>
      </c>
    </row>
    <row r="5295" spans="1:28" ht="16.5" customHeight="1">
      <c r="A5295" s="183">
        <v>5745</v>
      </c>
      <c r="B5295" s="264" t="s">
        <v>5273</v>
      </c>
      <c r="C5295" s="265" t="s">
        <v>5033</v>
      </c>
      <c r="D5295" s="266" t="s">
        <v>5273</v>
      </c>
      <c r="E5295" s="264" t="s">
        <v>27</v>
      </c>
      <c r="F5295" s="264" t="s">
        <v>8011</v>
      </c>
      <c r="G5295" s="281" t="s">
        <v>8355</v>
      </c>
      <c r="H5295" s="264" t="str">
        <f>IFERROR(VLOOKUP(Table[[#This Row],[Activity Details of Assistance]],WHAT!E:F,2,FALSE),"")</f>
        <v># of water network</v>
      </c>
      <c r="I5295" s="264"/>
      <c r="J5295" s="293">
        <v>9</v>
      </c>
      <c r="K5295" s="293" t="s">
        <v>8280</v>
      </c>
      <c r="L5295" s="301" t="s">
        <v>13</v>
      </c>
      <c r="M5295" s="302" t="s">
        <v>14</v>
      </c>
      <c r="N5295" s="293" t="s">
        <v>307</v>
      </c>
      <c r="O5295" s="293" t="s">
        <v>1603</v>
      </c>
      <c r="P5295" s="294" t="s">
        <v>4682</v>
      </c>
      <c r="Q5295" s="303">
        <v>44804</v>
      </c>
      <c r="R5295" s="303">
        <v>44896</v>
      </c>
      <c r="S5295" t="s">
        <v>8452</v>
      </c>
      <c r="T5295" s="304"/>
      <c r="U5295" s="304"/>
      <c r="V5295" s="304"/>
      <c r="W5295" s="304"/>
      <c r="X5295" s="305"/>
      <c r="Y5295" s="292" t="s">
        <v>8641</v>
      </c>
      <c r="Z5295" s="292" t="s">
        <v>8642</v>
      </c>
      <c r="AA5295" s="292" t="s">
        <v>8643</v>
      </c>
      <c r="AB5295" s="273" t="str">
        <f>_xlfn.IFNA(IF(Table[[#This Row],[Programme Partner]]&lt;&gt;Table[[#This Row],[Implementing Partner]],CONCATENATE(Table[[#This Row],[Programme Partner]],"-",Table[[#This Row],[Implementing Partner]]),Table[[#This Row],[Programme Partner]]),"")</f>
        <v>UNHCR-BRAC</v>
      </c>
    </row>
    <row r="5296" spans="1:28" ht="16.5" customHeight="1">
      <c r="A5296" s="183">
        <v>5746</v>
      </c>
      <c r="B5296" s="264" t="s">
        <v>5273</v>
      </c>
      <c r="C5296" s="265" t="s">
        <v>5033</v>
      </c>
      <c r="D5296" s="266" t="s">
        <v>5273</v>
      </c>
      <c r="E5296" s="264" t="s">
        <v>27</v>
      </c>
      <c r="F5296" s="264" t="s">
        <v>8011</v>
      </c>
      <c r="G5296" s="281" t="s">
        <v>8355</v>
      </c>
      <c r="H5296" s="264" t="str">
        <f>IFERROR(VLOOKUP(Table[[#This Row],[Activity Details of Assistance]],WHAT!E:F,2,FALSE),"")</f>
        <v># of water network</v>
      </c>
      <c r="I5296" s="264"/>
      <c r="J5296" s="293">
        <v>2</v>
      </c>
      <c r="K5296" s="293" t="s">
        <v>8280</v>
      </c>
      <c r="L5296" s="301" t="s">
        <v>13</v>
      </c>
      <c r="M5296" s="302" t="s">
        <v>14</v>
      </c>
      <c r="N5296" s="293" t="s">
        <v>309</v>
      </c>
      <c r="O5296" s="293" t="s">
        <v>1606</v>
      </c>
      <c r="P5296" s="294" t="s">
        <v>6385</v>
      </c>
      <c r="Q5296" s="303">
        <v>44804</v>
      </c>
      <c r="R5296" s="303">
        <v>44896</v>
      </c>
      <c r="S5296" t="s">
        <v>8452</v>
      </c>
      <c r="T5296" s="304"/>
      <c r="U5296" s="304"/>
      <c r="V5296" s="304"/>
      <c r="W5296" s="304"/>
      <c r="X5296" s="305"/>
      <c r="Y5296" s="290" t="s">
        <v>8641</v>
      </c>
      <c r="Z5296" s="290" t="s">
        <v>8642</v>
      </c>
      <c r="AA5296" s="290" t="s">
        <v>8643</v>
      </c>
      <c r="AB5296" s="273" t="str">
        <f>_xlfn.IFNA(IF(Table[[#This Row],[Programme Partner]]&lt;&gt;Table[[#This Row],[Implementing Partner]],CONCATENATE(Table[[#This Row],[Programme Partner]],"-",Table[[#This Row],[Implementing Partner]]),Table[[#This Row],[Programme Partner]]),"")</f>
        <v>UNHCR-BRAC</v>
      </c>
    </row>
    <row r="5297" spans="1:28" ht="16.5" customHeight="1">
      <c r="A5297" s="183">
        <v>5747</v>
      </c>
      <c r="B5297" s="264" t="s">
        <v>5273</v>
      </c>
      <c r="C5297" s="265" t="s">
        <v>5033</v>
      </c>
      <c r="D5297" s="266" t="s">
        <v>5273</v>
      </c>
      <c r="E5297" s="264" t="s">
        <v>27</v>
      </c>
      <c r="F5297" s="264" t="s">
        <v>8011</v>
      </c>
      <c r="G5297" s="281" t="s">
        <v>8355</v>
      </c>
      <c r="H5297" s="264" t="str">
        <f>IFERROR(VLOOKUP(Table[[#This Row],[Activity Details of Assistance]],WHAT!E:F,2,FALSE),"")</f>
        <v># of water network</v>
      </c>
      <c r="I5297" s="264"/>
      <c r="J5297" s="293">
        <v>2</v>
      </c>
      <c r="K5297" s="293" t="s">
        <v>8280</v>
      </c>
      <c r="L5297" s="301" t="s">
        <v>13</v>
      </c>
      <c r="M5297" s="302" t="s">
        <v>14</v>
      </c>
      <c r="N5297" s="293" t="s">
        <v>309</v>
      </c>
      <c r="O5297" s="293" t="s">
        <v>1606</v>
      </c>
      <c r="P5297" s="294" t="s">
        <v>6656</v>
      </c>
      <c r="Q5297" s="303">
        <v>44804</v>
      </c>
      <c r="R5297" s="303">
        <v>44896</v>
      </c>
      <c r="S5297" t="s">
        <v>8452</v>
      </c>
      <c r="T5297" s="304"/>
      <c r="U5297" s="304"/>
      <c r="V5297" s="304"/>
      <c r="W5297" s="304"/>
      <c r="X5297" s="305"/>
      <c r="Y5297" s="292" t="s">
        <v>8641</v>
      </c>
      <c r="Z5297" s="292" t="s">
        <v>8642</v>
      </c>
      <c r="AA5297" s="292" t="s">
        <v>8643</v>
      </c>
      <c r="AB5297" s="273" t="str">
        <f>_xlfn.IFNA(IF(Table[[#This Row],[Programme Partner]]&lt;&gt;Table[[#This Row],[Implementing Partner]],CONCATENATE(Table[[#This Row],[Programme Partner]],"-",Table[[#This Row],[Implementing Partner]]),Table[[#This Row],[Programme Partner]]),"")</f>
        <v>UNHCR-BRAC</v>
      </c>
    </row>
    <row r="5298" spans="1:28" ht="16.5" customHeight="1">
      <c r="A5298" s="183">
        <v>5748</v>
      </c>
      <c r="B5298" s="264" t="s">
        <v>5273</v>
      </c>
      <c r="C5298" s="265" t="s">
        <v>5033</v>
      </c>
      <c r="D5298" s="266" t="s">
        <v>5273</v>
      </c>
      <c r="E5298" s="264" t="s">
        <v>27</v>
      </c>
      <c r="F5298" s="264" t="s">
        <v>8012</v>
      </c>
      <c r="G5298" s="281" t="s">
        <v>8373</v>
      </c>
      <c r="H5298" s="264" t="str">
        <f>IFERROR(VLOOKUP(Table[[#This Row],[Activity Details of Assistance]],WHAT!E:F,2,FALSE),"")</f>
        <v xml:space="preserve"># of door </v>
      </c>
      <c r="I5298" s="264"/>
      <c r="J5298" s="293">
        <v>27</v>
      </c>
      <c r="K5298" s="293" t="s">
        <v>8280</v>
      </c>
      <c r="L5298" s="301" t="s">
        <v>13</v>
      </c>
      <c r="M5298" s="302" t="s">
        <v>14</v>
      </c>
      <c r="N5298" s="293" t="s">
        <v>309</v>
      </c>
      <c r="O5298" s="293" t="s">
        <v>1606</v>
      </c>
      <c r="P5298" s="294" t="s">
        <v>6478</v>
      </c>
      <c r="Q5298" s="303">
        <v>44804</v>
      </c>
      <c r="R5298" s="303">
        <v>44896</v>
      </c>
      <c r="S5298" t="s">
        <v>8452</v>
      </c>
      <c r="T5298" s="304"/>
      <c r="U5298" s="304"/>
      <c r="V5298" s="304"/>
      <c r="W5298" s="304"/>
      <c r="X5298" s="305"/>
      <c r="Y5298" s="290" t="s">
        <v>8641</v>
      </c>
      <c r="Z5298" s="290" t="s">
        <v>8642</v>
      </c>
      <c r="AA5298" s="290" t="s">
        <v>8643</v>
      </c>
      <c r="AB5298" s="273" t="str">
        <f>_xlfn.IFNA(IF(Table[[#This Row],[Programme Partner]]&lt;&gt;Table[[#This Row],[Implementing Partner]],CONCATENATE(Table[[#This Row],[Programme Partner]],"-",Table[[#This Row],[Implementing Partner]]),Table[[#This Row],[Programme Partner]]),"")</f>
        <v>UNHCR-BRAC</v>
      </c>
    </row>
    <row r="5299" spans="1:28" ht="16.5" customHeight="1">
      <c r="A5299" s="183">
        <v>5749</v>
      </c>
      <c r="B5299" s="264" t="s">
        <v>5273</v>
      </c>
      <c r="C5299" s="265" t="s">
        <v>5033</v>
      </c>
      <c r="D5299" s="266" t="s">
        <v>5273</v>
      </c>
      <c r="E5299" s="264" t="s">
        <v>27</v>
      </c>
      <c r="F5299" s="264" t="s">
        <v>8012</v>
      </c>
      <c r="G5299" s="281" t="s">
        <v>8373</v>
      </c>
      <c r="H5299" s="264" t="str">
        <f>IFERROR(VLOOKUP(Table[[#This Row],[Activity Details of Assistance]],WHAT!E:F,2,FALSE),"")</f>
        <v xml:space="preserve"># of door </v>
      </c>
      <c r="I5299" s="264"/>
      <c r="J5299" s="293">
        <v>2</v>
      </c>
      <c r="K5299" s="293" t="s">
        <v>8280</v>
      </c>
      <c r="L5299" s="301" t="s">
        <v>13</v>
      </c>
      <c r="M5299" s="302" t="s">
        <v>14</v>
      </c>
      <c r="N5299" s="293" t="s">
        <v>309</v>
      </c>
      <c r="O5299" s="293" t="s">
        <v>1606</v>
      </c>
      <c r="P5299" s="294" t="s">
        <v>6479</v>
      </c>
      <c r="Q5299" s="303">
        <v>44804</v>
      </c>
      <c r="R5299" s="303">
        <v>44896</v>
      </c>
      <c r="S5299" t="s">
        <v>8452</v>
      </c>
      <c r="T5299" s="304"/>
      <c r="U5299" s="304"/>
      <c r="V5299" s="304"/>
      <c r="W5299" s="304"/>
      <c r="X5299" s="305"/>
      <c r="Y5299" s="292" t="s">
        <v>8641</v>
      </c>
      <c r="Z5299" s="292" t="s">
        <v>8642</v>
      </c>
      <c r="AA5299" s="292" t="s">
        <v>8643</v>
      </c>
      <c r="AB5299" s="273" t="str">
        <f>_xlfn.IFNA(IF(Table[[#This Row],[Programme Partner]]&lt;&gt;Table[[#This Row],[Implementing Partner]],CONCATENATE(Table[[#This Row],[Programme Partner]],"-",Table[[#This Row],[Implementing Partner]]),Table[[#This Row],[Programme Partner]]),"")</f>
        <v>UNHCR-BRAC</v>
      </c>
    </row>
    <row r="5300" spans="1:28" ht="16.5" customHeight="1">
      <c r="A5300" s="183">
        <v>5750</v>
      </c>
      <c r="B5300" s="264" t="s">
        <v>5273</v>
      </c>
      <c r="C5300" s="265" t="s">
        <v>5033</v>
      </c>
      <c r="D5300" s="266" t="s">
        <v>5273</v>
      </c>
      <c r="E5300" s="264" t="s">
        <v>27</v>
      </c>
      <c r="F5300" s="264" t="s">
        <v>8012</v>
      </c>
      <c r="G5300" s="281" t="s">
        <v>8373</v>
      </c>
      <c r="H5300" s="264" t="str">
        <f>IFERROR(VLOOKUP(Table[[#This Row],[Activity Details of Assistance]],WHAT!E:F,2,FALSE),"")</f>
        <v xml:space="preserve"># of door </v>
      </c>
      <c r="I5300" s="264"/>
      <c r="J5300" s="293">
        <v>16</v>
      </c>
      <c r="K5300" s="293" t="s">
        <v>8280</v>
      </c>
      <c r="L5300" s="301" t="s">
        <v>13</v>
      </c>
      <c r="M5300" s="302" t="s">
        <v>14</v>
      </c>
      <c r="N5300" s="293" t="s">
        <v>309</v>
      </c>
      <c r="O5300" s="293" t="s">
        <v>1606</v>
      </c>
      <c r="P5300" s="294" t="s">
        <v>6385</v>
      </c>
      <c r="Q5300" s="303">
        <v>44804</v>
      </c>
      <c r="R5300" s="303">
        <v>44896</v>
      </c>
      <c r="S5300" t="s">
        <v>8452</v>
      </c>
      <c r="T5300" s="304"/>
      <c r="U5300" s="304"/>
      <c r="V5300" s="304"/>
      <c r="W5300" s="304"/>
      <c r="X5300" s="305"/>
      <c r="Y5300" s="290" t="s">
        <v>8641</v>
      </c>
      <c r="Z5300" s="290" t="s">
        <v>8642</v>
      </c>
      <c r="AA5300" s="290" t="s">
        <v>8643</v>
      </c>
      <c r="AB5300" s="273" t="str">
        <f>_xlfn.IFNA(IF(Table[[#This Row],[Programme Partner]]&lt;&gt;Table[[#This Row],[Implementing Partner]],CONCATENATE(Table[[#This Row],[Programme Partner]],"-",Table[[#This Row],[Implementing Partner]]),Table[[#This Row],[Programme Partner]]),"")</f>
        <v>UNHCR-BRAC</v>
      </c>
    </row>
    <row r="5301" spans="1:28" ht="16.5" customHeight="1">
      <c r="A5301" s="183">
        <v>5751</v>
      </c>
      <c r="B5301" s="264" t="s">
        <v>5273</v>
      </c>
      <c r="C5301" s="265" t="s">
        <v>5033</v>
      </c>
      <c r="D5301" s="266" t="s">
        <v>5273</v>
      </c>
      <c r="E5301" s="264" t="s">
        <v>27</v>
      </c>
      <c r="F5301" s="264" t="s">
        <v>8012</v>
      </c>
      <c r="G5301" s="281" t="s">
        <v>8366</v>
      </c>
      <c r="H5301" s="264" t="str">
        <f>IFERROR(VLOOKUP(Table[[#This Row],[Activity Details of Assistance]],WHAT!E:F,2,FALSE),"")</f>
        <v xml:space="preserve"># of door </v>
      </c>
      <c r="I5301" s="264"/>
      <c r="J5301" s="293">
        <v>18</v>
      </c>
      <c r="K5301" s="293" t="s">
        <v>8280</v>
      </c>
      <c r="L5301" s="301" t="s">
        <v>13</v>
      </c>
      <c r="M5301" s="302" t="s">
        <v>14</v>
      </c>
      <c r="N5301" s="293" t="s">
        <v>309</v>
      </c>
      <c r="O5301" s="293" t="s">
        <v>1606</v>
      </c>
      <c r="P5301" s="294" t="s">
        <v>6478</v>
      </c>
      <c r="Q5301" s="303">
        <v>44804</v>
      </c>
      <c r="R5301" s="303">
        <v>44896</v>
      </c>
      <c r="S5301" t="s">
        <v>8452</v>
      </c>
      <c r="T5301" s="304"/>
      <c r="U5301" s="304"/>
      <c r="V5301" s="304"/>
      <c r="W5301" s="304"/>
      <c r="X5301" s="305"/>
      <c r="Y5301" s="292" t="s">
        <v>8641</v>
      </c>
      <c r="Z5301" s="292" t="s">
        <v>8642</v>
      </c>
      <c r="AA5301" s="292" t="s">
        <v>8643</v>
      </c>
      <c r="AB5301" s="273" t="str">
        <f>_xlfn.IFNA(IF(Table[[#This Row],[Programme Partner]]&lt;&gt;Table[[#This Row],[Implementing Partner]],CONCATENATE(Table[[#This Row],[Programme Partner]],"-",Table[[#This Row],[Implementing Partner]]),Table[[#This Row],[Programme Partner]]),"")</f>
        <v>UNHCR-BRAC</v>
      </c>
    </row>
    <row r="5302" spans="1:28" ht="16.5" customHeight="1">
      <c r="A5302" s="183">
        <v>5752</v>
      </c>
      <c r="B5302" s="264" t="s">
        <v>5273</v>
      </c>
      <c r="C5302" s="265" t="s">
        <v>5033</v>
      </c>
      <c r="D5302" s="266" t="s">
        <v>5273</v>
      </c>
      <c r="E5302" s="264" t="s">
        <v>27</v>
      </c>
      <c r="F5302" s="264" t="s">
        <v>8012</v>
      </c>
      <c r="G5302" s="281" t="s">
        <v>8366</v>
      </c>
      <c r="H5302" s="264" t="str">
        <f>IFERROR(VLOOKUP(Table[[#This Row],[Activity Details of Assistance]],WHAT!E:F,2,FALSE),"")</f>
        <v xml:space="preserve"># of door </v>
      </c>
      <c r="I5302" s="264"/>
      <c r="J5302" s="293">
        <v>1</v>
      </c>
      <c r="K5302" s="293" t="s">
        <v>8280</v>
      </c>
      <c r="L5302" s="301" t="s">
        <v>13</v>
      </c>
      <c r="M5302" s="302" t="s">
        <v>14</v>
      </c>
      <c r="N5302" s="293" t="s">
        <v>309</v>
      </c>
      <c r="O5302" s="293" t="s">
        <v>1606</v>
      </c>
      <c r="P5302" s="294" t="s">
        <v>6385</v>
      </c>
      <c r="Q5302" s="303">
        <v>44804</v>
      </c>
      <c r="R5302" s="303">
        <v>44896</v>
      </c>
      <c r="S5302" t="s">
        <v>8452</v>
      </c>
      <c r="T5302" s="304"/>
      <c r="U5302" s="304"/>
      <c r="V5302" s="304"/>
      <c r="W5302" s="304"/>
      <c r="X5302" s="305"/>
      <c r="Y5302" s="290" t="s">
        <v>8641</v>
      </c>
      <c r="Z5302" s="290" t="s">
        <v>8642</v>
      </c>
      <c r="AA5302" s="290" t="s">
        <v>8643</v>
      </c>
      <c r="AB5302" s="273" t="str">
        <f>_xlfn.IFNA(IF(Table[[#This Row],[Programme Partner]]&lt;&gt;Table[[#This Row],[Implementing Partner]],CONCATENATE(Table[[#This Row],[Programme Partner]],"-",Table[[#This Row],[Implementing Partner]]),Table[[#This Row],[Programme Partner]]),"")</f>
        <v>UNHCR-BRAC</v>
      </c>
    </row>
    <row r="5303" spans="1:28" ht="16.5" customHeight="1">
      <c r="A5303" s="183">
        <v>5753</v>
      </c>
      <c r="B5303" s="264" t="s">
        <v>5273</v>
      </c>
      <c r="C5303" s="265" t="s">
        <v>5033</v>
      </c>
      <c r="D5303" s="266" t="s">
        <v>5273</v>
      </c>
      <c r="E5303" s="264" t="s">
        <v>27</v>
      </c>
      <c r="F5303" s="264" t="s">
        <v>8012</v>
      </c>
      <c r="G5303" s="281" t="s">
        <v>8585</v>
      </c>
      <c r="H5303" s="264" t="str">
        <f>IFERROR(VLOOKUP(Table[[#This Row],[Activity Details of Assistance]],WHAT!E:F,2,FALSE),"")</f>
        <v xml:space="preserve"># of door </v>
      </c>
      <c r="I5303" s="264"/>
      <c r="J5303" s="293">
        <v>12</v>
      </c>
      <c r="K5303" s="293" t="s">
        <v>8280</v>
      </c>
      <c r="L5303" s="301" t="s">
        <v>13</v>
      </c>
      <c r="M5303" s="302" t="s">
        <v>14</v>
      </c>
      <c r="N5303" s="293" t="s">
        <v>309</v>
      </c>
      <c r="O5303" s="293" t="s">
        <v>1606</v>
      </c>
      <c r="P5303" s="294" t="s">
        <v>6477</v>
      </c>
      <c r="Q5303" s="303">
        <v>44804</v>
      </c>
      <c r="R5303" s="303">
        <v>44896</v>
      </c>
      <c r="S5303" t="s">
        <v>8452</v>
      </c>
      <c r="T5303" s="304"/>
      <c r="U5303" s="304"/>
      <c r="V5303" s="304"/>
      <c r="W5303" s="304"/>
      <c r="X5303" s="305"/>
      <c r="Y5303" s="292" t="s">
        <v>8641</v>
      </c>
      <c r="Z5303" s="292" t="s">
        <v>8642</v>
      </c>
      <c r="AA5303" s="292" t="s">
        <v>8643</v>
      </c>
      <c r="AB5303" s="273" t="str">
        <f>_xlfn.IFNA(IF(Table[[#This Row],[Programme Partner]]&lt;&gt;Table[[#This Row],[Implementing Partner]],CONCATENATE(Table[[#This Row],[Programme Partner]],"-",Table[[#This Row],[Implementing Partner]]),Table[[#This Row],[Programme Partner]]),"")</f>
        <v>UNHCR-BRAC</v>
      </c>
    </row>
    <row r="5304" spans="1:28" ht="16.5" customHeight="1">
      <c r="A5304" s="183">
        <v>5754</v>
      </c>
      <c r="B5304" s="264" t="s">
        <v>5273</v>
      </c>
      <c r="C5304" s="265" t="s">
        <v>5033</v>
      </c>
      <c r="D5304" s="266" t="s">
        <v>5273</v>
      </c>
      <c r="E5304" s="264" t="s">
        <v>27</v>
      </c>
      <c r="F5304" s="264" t="s">
        <v>8012</v>
      </c>
      <c r="G5304" s="281" t="s">
        <v>8585</v>
      </c>
      <c r="H5304" s="264" t="str">
        <f>IFERROR(VLOOKUP(Table[[#This Row],[Activity Details of Assistance]],WHAT!E:F,2,FALSE),"")</f>
        <v xml:space="preserve"># of door </v>
      </c>
      <c r="I5304" s="264"/>
      <c r="J5304" s="293">
        <v>35</v>
      </c>
      <c r="K5304" s="293" t="s">
        <v>8280</v>
      </c>
      <c r="L5304" s="301" t="s">
        <v>13</v>
      </c>
      <c r="M5304" s="302" t="s">
        <v>14</v>
      </c>
      <c r="N5304" s="293" t="s">
        <v>309</v>
      </c>
      <c r="O5304" s="293" t="s">
        <v>1606</v>
      </c>
      <c r="P5304" s="294" t="s">
        <v>6478</v>
      </c>
      <c r="Q5304" s="303">
        <v>44804</v>
      </c>
      <c r="R5304" s="303">
        <v>44896</v>
      </c>
      <c r="S5304" t="s">
        <v>8452</v>
      </c>
      <c r="T5304" s="304"/>
      <c r="U5304" s="304"/>
      <c r="V5304" s="304"/>
      <c r="W5304" s="304"/>
      <c r="X5304" s="305"/>
      <c r="Y5304" s="290" t="s">
        <v>8641</v>
      </c>
      <c r="Z5304" s="290" t="s">
        <v>8642</v>
      </c>
      <c r="AA5304" s="290" t="s">
        <v>8643</v>
      </c>
      <c r="AB5304" s="273" t="str">
        <f>_xlfn.IFNA(IF(Table[[#This Row],[Programme Partner]]&lt;&gt;Table[[#This Row],[Implementing Partner]],CONCATENATE(Table[[#This Row],[Programme Partner]],"-",Table[[#This Row],[Implementing Partner]]),Table[[#This Row],[Programme Partner]]),"")</f>
        <v>UNHCR-BRAC</v>
      </c>
    </row>
    <row r="5305" spans="1:28" ht="16.5" customHeight="1">
      <c r="A5305" s="183">
        <v>5755</v>
      </c>
      <c r="B5305" s="264" t="s">
        <v>5273</v>
      </c>
      <c r="C5305" s="265" t="s">
        <v>5033</v>
      </c>
      <c r="D5305" s="266" t="s">
        <v>5273</v>
      </c>
      <c r="E5305" s="264" t="s">
        <v>27</v>
      </c>
      <c r="F5305" s="264" t="s">
        <v>8012</v>
      </c>
      <c r="G5305" s="281" t="s">
        <v>8585</v>
      </c>
      <c r="H5305" s="264" t="str">
        <f>IFERROR(VLOOKUP(Table[[#This Row],[Activity Details of Assistance]],WHAT!E:F,2,FALSE),"")</f>
        <v xml:space="preserve"># of door </v>
      </c>
      <c r="I5305" s="264"/>
      <c r="J5305" s="293">
        <v>37</v>
      </c>
      <c r="K5305" s="293" t="s">
        <v>8280</v>
      </c>
      <c r="L5305" s="301" t="s">
        <v>13</v>
      </c>
      <c r="M5305" s="302" t="s">
        <v>14</v>
      </c>
      <c r="N5305" s="293" t="s">
        <v>307</v>
      </c>
      <c r="O5305" s="293" t="s">
        <v>1603</v>
      </c>
      <c r="P5305" s="294" t="s">
        <v>4682</v>
      </c>
      <c r="Q5305" s="303">
        <v>44804</v>
      </c>
      <c r="R5305" s="303">
        <v>44896</v>
      </c>
      <c r="S5305" t="s">
        <v>8452</v>
      </c>
      <c r="T5305" s="304"/>
      <c r="U5305" s="304"/>
      <c r="V5305" s="304"/>
      <c r="W5305" s="304"/>
      <c r="X5305" s="305"/>
      <c r="Y5305" s="292" t="s">
        <v>8641</v>
      </c>
      <c r="Z5305" s="292" t="s">
        <v>8642</v>
      </c>
      <c r="AA5305" s="292" t="s">
        <v>8643</v>
      </c>
      <c r="AB5305" s="273" t="str">
        <f>_xlfn.IFNA(IF(Table[[#This Row],[Programme Partner]]&lt;&gt;Table[[#This Row],[Implementing Partner]],CONCATENATE(Table[[#This Row],[Programme Partner]],"-",Table[[#This Row],[Implementing Partner]]),Table[[#This Row],[Programme Partner]]),"")</f>
        <v>UNHCR-BRAC</v>
      </c>
    </row>
    <row r="5306" spans="1:28" ht="16.5" customHeight="1">
      <c r="A5306" s="183">
        <v>5756</v>
      </c>
      <c r="B5306" s="264" t="s">
        <v>5273</v>
      </c>
      <c r="C5306" s="265" t="s">
        <v>5033</v>
      </c>
      <c r="D5306" s="266" t="s">
        <v>5273</v>
      </c>
      <c r="E5306" s="264" t="s">
        <v>27</v>
      </c>
      <c r="F5306" s="264" t="s">
        <v>8012</v>
      </c>
      <c r="G5306" s="281" t="s">
        <v>8585</v>
      </c>
      <c r="H5306" s="264" t="str">
        <f>IFERROR(VLOOKUP(Table[[#This Row],[Activity Details of Assistance]],WHAT!E:F,2,FALSE),"")</f>
        <v xml:space="preserve"># of door </v>
      </c>
      <c r="I5306" s="264"/>
      <c r="J5306" s="293">
        <v>14</v>
      </c>
      <c r="K5306" s="293" t="s">
        <v>8280</v>
      </c>
      <c r="L5306" s="301" t="s">
        <v>13</v>
      </c>
      <c r="M5306" s="302" t="s">
        <v>14</v>
      </c>
      <c r="N5306" s="293" t="s">
        <v>309</v>
      </c>
      <c r="O5306" s="293" t="s">
        <v>1606</v>
      </c>
      <c r="P5306" s="294" t="s">
        <v>6397</v>
      </c>
      <c r="Q5306" s="303">
        <v>44804</v>
      </c>
      <c r="R5306" s="303">
        <v>44896</v>
      </c>
      <c r="S5306" t="s">
        <v>8452</v>
      </c>
      <c r="T5306" s="304"/>
      <c r="U5306" s="304"/>
      <c r="V5306" s="304"/>
      <c r="W5306" s="304"/>
      <c r="X5306" s="305"/>
      <c r="Y5306" s="290" t="s">
        <v>8641</v>
      </c>
      <c r="Z5306" s="290" t="s">
        <v>8642</v>
      </c>
      <c r="AA5306" s="290" t="s">
        <v>8643</v>
      </c>
      <c r="AB5306" s="273" t="str">
        <f>_xlfn.IFNA(IF(Table[[#This Row],[Programme Partner]]&lt;&gt;Table[[#This Row],[Implementing Partner]],CONCATENATE(Table[[#This Row],[Programme Partner]],"-",Table[[#This Row],[Implementing Partner]]),Table[[#This Row],[Programme Partner]]),"")</f>
        <v>UNHCR-BRAC</v>
      </c>
    </row>
    <row r="5307" spans="1:28" ht="16.5" customHeight="1">
      <c r="A5307" s="183">
        <v>5757</v>
      </c>
      <c r="B5307" s="264" t="s">
        <v>5273</v>
      </c>
      <c r="C5307" s="265" t="s">
        <v>5033</v>
      </c>
      <c r="D5307" s="266" t="s">
        <v>5273</v>
      </c>
      <c r="E5307" s="264" t="s">
        <v>27</v>
      </c>
      <c r="F5307" s="264" t="s">
        <v>8012</v>
      </c>
      <c r="G5307" s="281" t="s">
        <v>8585</v>
      </c>
      <c r="H5307" s="264" t="str">
        <f>IFERROR(VLOOKUP(Table[[#This Row],[Activity Details of Assistance]],WHAT!E:F,2,FALSE),"")</f>
        <v xml:space="preserve"># of door </v>
      </c>
      <c r="I5307" s="264"/>
      <c r="J5307" s="293">
        <v>37</v>
      </c>
      <c r="K5307" s="293" t="s">
        <v>8280</v>
      </c>
      <c r="L5307" s="301" t="s">
        <v>13</v>
      </c>
      <c r="M5307" s="302" t="s">
        <v>14</v>
      </c>
      <c r="N5307" s="293" t="s">
        <v>309</v>
      </c>
      <c r="O5307" s="293" t="s">
        <v>1606</v>
      </c>
      <c r="P5307" s="294" t="s">
        <v>6385</v>
      </c>
      <c r="Q5307" s="303">
        <v>44804</v>
      </c>
      <c r="R5307" s="303">
        <v>44896</v>
      </c>
      <c r="S5307" t="s">
        <v>8452</v>
      </c>
      <c r="T5307" s="304"/>
      <c r="U5307" s="304"/>
      <c r="V5307" s="304"/>
      <c r="W5307" s="304"/>
      <c r="X5307" s="305"/>
      <c r="Y5307" s="292" t="s">
        <v>8641</v>
      </c>
      <c r="Z5307" s="292" t="s">
        <v>8642</v>
      </c>
      <c r="AA5307" s="292" t="s">
        <v>8643</v>
      </c>
      <c r="AB5307" s="273" t="str">
        <f>_xlfn.IFNA(IF(Table[[#This Row],[Programme Partner]]&lt;&gt;Table[[#This Row],[Implementing Partner]],CONCATENATE(Table[[#This Row],[Programme Partner]],"-",Table[[#This Row],[Implementing Partner]]),Table[[#This Row],[Programme Partner]]),"")</f>
        <v>UNHCR-BRAC</v>
      </c>
    </row>
    <row r="5308" spans="1:28" ht="16.5" customHeight="1">
      <c r="A5308" s="183">
        <v>5758</v>
      </c>
      <c r="B5308" s="264" t="s">
        <v>5273</v>
      </c>
      <c r="C5308" s="265" t="s">
        <v>5033</v>
      </c>
      <c r="D5308" s="266" t="s">
        <v>5273</v>
      </c>
      <c r="E5308" s="264" t="s">
        <v>27</v>
      </c>
      <c r="F5308" s="264" t="s">
        <v>8012</v>
      </c>
      <c r="G5308" s="281" t="s">
        <v>8585</v>
      </c>
      <c r="H5308" s="264" t="str">
        <f>IFERROR(VLOOKUP(Table[[#This Row],[Activity Details of Assistance]],WHAT!E:F,2,FALSE),"")</f>
        <v xml:space="preserve"># of door </v>
      </c>
      <c r="I5308" s="264"/>
      <c r="J5308" s="293">
        <v>24</v>
      </c>
      <c r="K5308" s="293" t="s">
        <v>8280</v>
      </c>
      <c r="L5308" s="301" t="s">
        <v>13</v>
      </c>
      <c r="M5308" s="302" t="s">
        <v>14</v>
      </c>
      <c r="N5308" s="293" t="s">
        <v>309</v>
      </c>
      <c r="O5308" s="293" t="s">
        <v>1606</v>
      </c>
      <c r="P5308" s="294" t="s">
        <v>6656</v>
      </c>
      <c r="Q5308" s="303">
        <v>44804</v>
      </c>
      <c r="R5308" s="303">
        <v>44896</v>
      </c>
      <c r="S5308" t="s">
        <v>8452</v>
      </c>
      <c r="T5308" s="304"/>
      <c r="U5308" s="304"/>
      <c r="V5308" s="304"/>
      <c r="W5308" s="304"/>
      <c r="X5308" s="305"/>
      <c r="Y5308" s="290" t="s">
        <v>8641</v>
      </c>
      <c r="Z5308" s="290" t="s">
        <v>8642</v>
      </c>
      <c r="AA5308" s="290" t="s">
        <v>8643</v>
      </c>
      <c r="AB5308" s="273" t="str">
        <f>_xlfn.IFNA(IF(Table[[#This Row],[Programme Partner]]&lt;&gt;Table[[#This Row],[Implementing Partner]],CONCATENATE(Table[[#This Row],[Programme Partner]],"-",Table[[#This Row],[Implementing Partner]]),Table[[#This Row],[Programme Partner]]),"")</f>
        <v>UNHCR-BRAC</v>
      </c>
    </row>
    <row r="5309" spans="1:28" ht="16.5" customHeight="1">
      <c r="A5309" s="183">
        <v>5759</v>
      </c>
      <c r="B5309" s="264" t="s">
        <v>5273</v>
      </c>
      <c r="C5309" s="265" t="s">
        <v>5033</v>
      </c>
      <c r="D5309" s="266" t="s">
        <v>5273</v>
      </c>
      <c r="E5309" s="264" t="s">
        <v>27</v>
      </c>
      <c r="F5309" s="264" t="s">
        <v>8012</v>
      </c>
      <c r="G5309" s="281" t="s">
        <v>8359</v>
      </c>
      <c r="H5309" s="264" t="str">
        <f>IFERROR(VLOOKUP(Table[[#This Row],[Activity Details of Assistance]],WHAT!E:F,2,FALSE),"")</f>
        <v># of FSM Site</v>
      </c>
      <c r="I5309" s="264"/>
      <c r="J5309" s="293">
        <v>2</v>
      </c>
      <c r="K5309" s="293" t="s">
        <v>8280</v>
      </c>
      <c r="L5309" s="301" t="s">
        <v>13</v>
      </c>
      <c r="M5309" s="302" t="s">
        <v>14</v>
      </c>
      <c r="N5309" s="293" t="s">
        <v>309</v>
      </c>
      <c r="O5309" s="293" t="s">
        <v>1606</v>
      </c>
      <c r="P5309" s="294" t="s">
        <v>6477</v>
      </c>
      <c r="Q5309" s="303">
        <v>44804</v>
      </c>
      <c r="R5309" s="303">
        <v>44896</v>
      </c>
      <c r="S5309" t="s">
        <v>8452</v>
      </c>
      <c r="T5309" s="304"/>
      <c r="U5309" s="304"/>
      <c r="V5309" s="304"/>
      <c r="W5309" s="304"/>
      <c r="X5309" s="305"/>
      <c r="Y5309" s="292" t="s">
        <v>8641</v>
      </c>
      <c r="Z5309" s="292" t="s">
        <v>8642</v>
      </c>
      <c r="AA5309" s="292" t="s">
        <v>8643</v>
      </c>
      <c r="AB5309" s="273" t="str">
        <f>_xlfn.IFNA(IF(Table[[#This Row],[Programme Partner]]&lt;&gt;Table[[#This Row],[Implementing Partner]],CONCATENATE(Table[[#This Row],[Programme Partner]],"-",Table[[#This Row],[Implementing Partner]]),Table[[#This Row],[Programme Partner]]),"")</f>
        <v>UNHCR-BRAC</v>
      </c>
    </row>
    <row r="5310" spans="1:28" ht="16.5" customHeight="1">
      <c r="A5310" s="183">
        <v>5760</v>
      </c>
      <c r="B5310" s="264" t="s">
        <v>5273</v>
      </c>
      <c r="C5310" s="265" t="s">
        <v>5033</v>
      </c>
      <c r="D5310" s="266" t="s">
        <v>5273</v>
      </c>
      <c r="E5310" s="264" t="s">
        <v>27</v>
      </c>
      <c r="F5310" s="264" t="s">
        <v>8012</v>
      </c>
      <c r="G5310" s="281" t="s">
        <v>8359</v>
      </c>
      <c r="H5310" s="264" t="str">
        <f>IFERROR(VLOOKUP(Table[[#This Row],[Activity Details of Assistance]],WHAT!E:F,2,FALSE),"")</f>
        <v># of FSM Site</v>
      </c>
      <c r="I5310" s="264"/>
      <c r="J5310" s="293">
        <v>4</v>
      </c>
      <c r="K5310" s="293" t="s">
        <v>8280</v>
      </c>
      <c r="L5310" s="301" t="s">
        <v>13</v>
      </c>
      <c r="M5310" s="302" t="s">
        <v>14</v>
      </c>
      <c r="N5310" s="293" t="s">
        <v>309</v>
      </c>
      <c r="O5310" s="293" t="s">
        <v>1606</v>
      </c>
      <c r="P5310" s="294" t="s">
        <v>6478</v>
      </c>
      <c r="Q5310" s="303">
        <v>44804</v>
      </c>
      <c r="R5310" s="303">
        <v>44896</v>
      </c>
      <c r="S5310" t="s">
        <v>8452</v>
      </c>
      <c r="T5310" s="304"/>
      <c r="U5310" s="304"/>
      <c r="V5310" s="304"/>
      <c r="W5310" s="304"/>
      <c r="X5310" s="305"/>
      <c r="Y5310" s="290" t="s">
        <v>8641</v>
      </c>
      <c r="Z5310" s="290" t="s">
        <v>8642</v>
      </c>
      <c r="AA5310" s="290" t="s">
        <v>8643</v>
      </c>
      <c r="AB5310" s="273" t="str">
        <f>_xlfn.IFNA(IF(Table[[#This Row],[Programme Partner]]&lt;&gt;Table[[#This Row],[Implementing Partner]],CONCATENATE(Table[[#This Row],[Programme Partner]],"-",Table[[#This Row],[Implementing Partner]]),Table[[#This Row],[Programme Partner]]),"")</f>
        <v>UNHCR-BRAC</v>
      </c>
    </row>
    <row r="5311" spans="1:28" ht="16.5" customHeight="1">
      <c r="A5311" s="183">
        <v>5761</v>
      </c>
      <c r="B5311" s="264" t="s">
        <v>5273</v>
      </c>
      <c r="C5311" s="265" t="s">
        <v>5033</v>
      </c>
      <c r="D5311" s="266" t="s">
        <v>5273</v>
      </c>
      <c r="E5311" s="264" t="s">
        <v>27</v>
      </c>
      <c r="F5311" s="264" t="s">
        <v>8012</v>
      </c>
      <c r="G5311" s="281" t="s">
        <v>8359</v>
      </c>
      <c r="H5311" s="264" t="str">
        <f>IFERROR(VLOOKUP(Table[[#This Row],[Activity Details of Assistance]],WHAT!E:F,2,FALSE),"")</f>
        <v># of FSM Site</v>
      </c>
      <c r="I5311" s="264"/>
      <c r="J5311" s="293">
        <v>3</v>
      </c>
      <c r="K5311" s="293" t="s">
        <v>8280</v>
      </c>
      <c r="L5311" s="301" t="s">
        <v>13</v>
      </c>
      <c r="M5311" s="302" t="s">
        <v>14</v>
      </c>
      <c r="N5311" s="293" t="s">
        <v>307</v>
      </c>
      <c r="O5311" s="293" t="s">
        <v>1603</v>
      </c>
      <c r="P5311" s="294" t="s">
        <v>4682</v>
      </c>
      <c r="Q5311" s="303">
        <v>44804</v>
      </c>
      <c r="R5311" s="303">
        <v>44896</v>
      </c>
      <c r="S5311" t="s">
        <v>8452</v>
      </c>
      <c r="T5311" s="304"/>
      <c r="U5311" s="304"/>
      <c r="V5311" s="304"/>
      <c r="W5311" s="304"/>
      <c r="X5311" s="305"/>
      <c r="Y5311" s="292" t="s">
        <v>8641</v>
      </c>
      <c r="Z5311" s="292" t="s">
        <v>8642</v>
      </c>
      <c r="AA5311" s="292" t="s">
        <v>8643</v>
      </c>
      <c r="AB5311" s="273" t="str">
        <f>_xlfn.IFNA(IF(Table[[#This Row],[Programme Partner]]&lt;&gt;Table[[#This Row],[Implementing Partner]],CONCATENATE(Table[[#This Row],[Programme Partner]],"-",Table[[#This Row],[Implementing Partner]]),Table[[#This Row],[Programme Partner]]),"")</f>
        <v>UNHCR-BRAC</v>
      </c>
    </row>
    <row r="5312" spans="1:28" ht="16.5" customHeight="1">
      <c r="A5312" s="183">
        <v>5762</v>
      </c>
      <c r="B5312" s="264" t="s">
        <v>5273</v>
      </c>
      <c r="C5312" s="265" t="s">
        <v>5033</v>
      </c>
      <c r="D5312" s="266" t="s">
        <v>5273</v>
      </c>
      <c r="E5312" s="264" t="s">
        <v>27</v>
      </c>
      <c r="F5312" s="264" t="s">
        <v>8012</v>
      </c>
      <c r="G5312" s="281" t="s">
        <v>8359</v>
      </c>
      <c r="H5312" s="264" t="str">
        <f>IFERROR(VLOOKUP(Table[[#This Row],[Activity Details of Assistance]],WHAT!E:F,2,FALSE),"")</f>
        <v># of FSM Site</v>
      </c>
      <c r="I5312" s="264"/>
      <c r="J5312" s="293">
        <v>8</v>
      </c>
      <c r="K5312" s="293" t="s">
        <v>8280</v>
      </c>
      <c r="L5312" s="301" t="s">
        <v>13</v>
      </c>
      <c r="M5312" s="302" t="s">
        <v>14</v>
      </c>
      <c r="N5312" s="293" t="s">
        <v>309</v>
      </c>
      <c r="O5312" s="293" t="s">
        <v>1606</v>
      </c>
      <c r="P5312" s="294" t="s">
        <v>6397</v>
      </c>
      <c r="Q5312" s="303">
        <v>44804</v>
      </c>
      <c r="R5312" s="303">
        <v>44896</v>
      </c>
      <c r="S5312" t="s">
        <v>8452</v>
      </c>
      <c r="T5312" s="304"/>
      <c r="U5312" s="304"/>
      <c r="V5312" s="304"/>
      <c r="W5312" s="304"/>
      <c r="X5312" s="305"/>
      <c r="Y5312" s="290" t="s">
        <v>8641</v>
      </c>
      <c r="Z5312" s="290" t="s">
        <v>8642</v>
      </c>
      <c r="AA5312" s="290" t="s">
        <v>8643</v>
      </c>
      <c r="AB5312" s="273" t="str">
        <f>_xlfn.IFNA(IF(Table[[#This Row],[Programme Partner]]&lt;&gt;Table[[#This Row],[Implementing Partner]],CONCATENATE(Table[[#This Row],[Programme Partner]],"-",Table[[#This Row],[Implementing Partner]]),Table[[#This Row],[Programme Partner]]),"")</f>
        <v>UNHCR-BRAC</v>
      </c>
    </row>
    <row r="5313" spans="1:28" ht="16.5" customHeight="1">
      <c r="A5313" s="183">
        <v>5763</v>
      </c>
      <c r="B5313" s="264" t="s">
        <v>5273</v>
      </c>
      <c r="C5313" s="265" t="s">
        <v>5033</v>
      </c>
      <c r="D5313" s="266" t="s">
        <v>5273</v>
      </c>
      <c r="E5313" s="264" t="s">
        <v>27</v>
      </c>
      <c r="F5313" s="264" t="s">
        <v>8012</v>
      </c>
      <c r="G5313" s="281" t="s">
        <v>8372</v>
      </c>
      <c r="H5313" s="264" t="str">
        <f>IFERROR(VLOOKUP(Table[[#This Row],[Activity Details of Assistance]],WHAT!E:F,2,FALSE),"")</f>
        <v># of door</v>
      </c>
      <c r="I5313" s="264"/>
      <c r="J5313" s="293">
        <v>11</v>
      </c>
      <c r="K5313" s="293" t="s">
        <v>8280</v>
      </c>
      <c r="L5313" s="301" t="s">
        <v>13</v>
      </c>
      <c r="M5313" s="302" t="s">
        <v>14</v>
      </c>
      <c r="N5313" s="293" t="s">
        <v>309</v>
      </c>
      <c r="O5313" s="293" t="s">
        <v>1606</v>
      </c>
      <c r="P5313" s="294" t="s">
        <v>6478</v>
      </c>
      <c r="Q5313" s="303">
        <v>44804</v>
      </c>
      <c r="R5313" s="303">
        <v>44896</v>
      </c>
      <c r="S5313" t="s">
        <v>8452</v>
      </c>
      <c r="T5313" s="304"/>
      <c r="U5313" s="304"/>
      <c r="V5313" s="304"/>
      <c r="W5313" s="304"/>
      <c r="X5313" s="305"/>
      <c r="Y5313" s="292" t="s">
        <v>8641</v>
      </c>
      <c r="Z5313" s="292" t="s">
        <v>8642</v>
      </c>
      <c r="AA5313" s="292" t="s">
        <v>8643</v>
      </c>
      <c r="AB5313" s="273" t="str">
        <f>_xlfn.IFNA(IF(Table[[#This Row],[Programme Partner]]&lt;&gt;Table[[#This Row],[Implementing Partner]],CONCATENATE(Table[[#This Row],[Programme Partner]],"-",Table[[#This Row],[Implementing Partner]]),Table[[#This Row],[Programme Partner]]),"")</f>
        <v>UNHCR-BRAC</v>
      </c>
    </row>
    <row r="5314" spans="1:28" ht="16.5" customHeight="1">
      <c r="A5314" s="183">
        <v>5764</v>
      </c>
      <c r="B5314" s="264" t="s">
        <v>5273</v>
      </c>
      <c r="C5314" s="265" t="s">
        <v>5033</v>
      </c>
      <c r="D5314" s="266" t="s">
        <v>5273</v>
      </c>
      <c r="E5314" s="264" t="s">
        <v>27</v>
      </c>
      <c r="F5314" s="264" t="s">
        <v>8012</v>
      </c>
      <c r="G5314" s="281" t="s">
        <v>8372</v>
      </c>
      <c r="H5314" s="264" t="str">
        <f>IFERROR(VLOOKUP(Table[[#This Row],[Activity Details of Assistance]],WHAT!E:F,2,FALSE),"")</f>
        <v># of door</v>
      </c>
      <c r="I5314" s="264"/>
      <c r="J5314" s="293">
        <v>1</v>
      </c>
      <c r="K5314" s="293" t="s">
        <v>8280</v>
      </c>
      <c r="L5314" s="301" t="s">
        <v>13</v>
      </c>
      <c r="M5314" s="302" t="s">
        <v>14</v>
      </c>
      <c r="N5314" s="293" t="s">
        <v>307</v>
      </c>
      <c r="O5314" s="293" t="s">
        <v>1603</v>
      </c>
      <c r="P5314" s="294" t="s">
        <v>4682</v>
      </c>
      <c r="Q5314" s="303">
        <v>44804</v>
      </c>
      <c r="R5314" s="303">
        <v>44896</v>
      </c>
      <c r="S5314" t="s">
        <v>8452</v>
      </c>
      <c r="T5314" s="304"/>
      <c r="U5314" s="304"/>
      <c r="V5314" s="304"/>
      <c r="W5314" s="304"/>
      <c r="X5314" s="305"/>
      <c r="Y5314" s="290" t="s">
        <v>8641</v>
      </c>
      <c r="Z5314" s="290" t="s">
        <v>8642</v>
      </c>
      <c r="AA5314" s="290" t="s">
        <v>8643</v>
      </c>
      <c r="AB5314" s="273" t="str">
        <f>_xlfn.IFNA(IF(Table[[#This Row],[Programme Partner]]&lt;&gt;Table[[#This Row],[Implementing Partner]],CONCATENATE(Table[[#This Row],[Programme Partner]],"-",Table[[#This Row],[Implementing Partner]]),Table[[#This Row],[Programme Partner]]),"")</f>
        <v>UNHCR-BRAC</v>
      </c>
    </row>
    <row r="5315" spans="1:28" ht="16.5" customHeight="1">
      <c r="A5315" s="183">
        <v>5765</v>
      </c>
      <c r="B5315" s="264" t="s">
        <v>5273</v>
      </c>
      <c r="C5315" s="265" t="s">
        <v>5033</v>
      </c>
      <c r="D5315" s="266" t="s">
        <v>5273</v>
      </c>
      <c r="E5315" s="264" t="s">
        <v>27</v>
      </c>
      <c r="F5315" s="264" t="s">
        <v>8012</v>
      </c>
      <c r="G5315" s="281" t="s">
        <v>8372</v>
      </c>
      <c r="H5315" s="264" t="str">
        <f>IFERROR(VLOOKUP(Table[[#This Row],[Activity Details of Assistance]],WHAT!E:F,2,FALSE),"")</f>
        <v># of door</v>
      </c>
      <c r="I5315" s="264"/>
      <c r="J5315" s="293">
        <v>1</v>
      </c>
      <c r="K5315" s="293" t="s">
        <v>8280</v>
      </c>
      <c r="L5315" s="301" t="s">
        <v>13</v>
      </c>
      <c r="M5315" s="302" t="s">
        <v>14</v>
      </c>
      <c r="N5315" s="293" t="s">
        <v>309</v>
      </c>
      <c r="O5315" s="293" t="s">
        <v>1606</v>
      </c>
      <c r="P5315" s="294" t="s">
        <v>6479</v>
      </c>
      <c r="Q5315" s="303">
        <v>44804</v>
      </c>
      <c r="R5315" s="303">
        <v>44896</v>
      </c>
      <c r="S5315" t="s">
        <v>8452</v>
      </c>
      <c r="T5315" s="304"/>
      <c r="U5315" s="304"/>
      <c r="V5315" s="304"/>
      <c r="W5315" s="304"/>
      <c r="X5315" s="305"/>
      <c r="Y5315" s="292" t="s">
        <v>8641</v>
      </c>
      <c r="Z5315" s="292" t="s">
        <v>8642</v>
      </c>
      <c r="AA5315" s="292" t="s">
        <v>8643</v>
      </c>
      <c r="AB5315" s="273" t="str">
        <f>_xlfn.IFNA(IF(Table[[#This Row],[Programme Partner]]&lt;&gt;Table[[#This Row],[Implementing Partner]],CONCATENATE(Table[[#This Row],[Programme Partner]],"-",Table[[#This Row],[Implementing Partner]]),Table[[#This Row],[Programme Partner]]),"")</f>
        <v>UNHCR-BRAC</v>
      </c>
    </row>
    <row r="5316" spans="1:28" ht="16.5" customHeight="1">
      <c r="A5316" s="183">
        <v>5766</v>
      </c>
      <c r="B5316" s="264" t="s">
        <v>5273</v>
      </c>
      <c r="C5316" s="265" t="s">
        <v>5033</v>
      </c>
      <c r="D5316" s="266" t="s">
        <v>5273</v>
      </c>
      <c r="E5316" s="264" t="s">
        <v>27</v>
      </c>
      <c r="F5316" s="264" t="s">
        <v>8012</v>
      </c>
      <c r="G5316" s="281" t="s">
        <v>8372</v>
      </c>
      <c r="H5316" s="264" t="str">
        <f>IFERROR(VLOOKUP(Table[[#This Row],[Activity Details of Assistance]],WHAT!E:F,2,FALSE),"")</f>
        <v># of door</v>
      </c>
      <c r="I5316" s="264"/>
      <c r="J5316" s="293">
        <v>2</v>
      </c>
      <c r="K5316" s="293" t="s">
        <v>8280</v>
      </c>
      <c r="L5316" s="301" t="s">
        <v>13</v>
      </c>
      <c r="M5316" s="302" t="s">
        <v>14</v>
      </c>
      <c r="N5316" s="293" t="s">
        <v>309</v>
      </c>
      <c r="O5316" s="293" t="s">
        <v>1606</v>
      </c>
      <c r="P5316" s="294" t="s">
        <v>6385</v>
      </c>
      <c r="Q5316" s="303">
        <v>44804</v>
      </c>
      <c r="R5316" s="303">
        <v>44896</v>
      </c>
      <c r="S5316" t="s">
        <v>8452</v>
      </c>
      <c r="T5316" s="304"/>
      <c r="U5316" s="304"/>
      <c r="V5316" s="304"/>
      <c r="W5316" s="304"/>
      <c r="X5316" s="305"/>
      <c r="Y5316" s="290" t="s">
        <v>8641</v>
      </c>
      <c r="Z5316" s="290" t="s">
        <v>8642</v>
      </c>
      <c r="AA5316" s="290" t="s">
        <v>8643</v>
      </c>
      <c r="AB5316" s="273" t="str">
        <f>_xlfn.IFNA(IF(Table[[#This Row],[Programme Partner]]&lt;&gt;Table[[#This Row],[Implementing Partner]],CONCATENATE(Table[[#This Row],[Programme Partner]],"-",Table[[#This Row],[Implementing Partner]]),Table[[#This Row],[Programme Partner]]),"")</f>
        <v>UNHCR-BRAC</v>
      </c>
    </row>
    <row r="5317" spans="1:28" ht="16.5" customHeight="1">
      <c r="A5317" s="183">
        <v>5767</v>
      </c>
      <c r="B5317" s="264" t="s">
        <v>5273</v>
      </c>
      <c r="C5317" s="265" t="s">
        <v>5033</v>
      </c>
      <c r="D5317" s="266" t="s">
        <v>5273</v>
      </c>
      <c r="E5317" s="264" t="s">
        <v>27</v>
      </c>
      <c r="F5317" s="264" t="s">
        <v>8012</v>
      </c>
      <c r="G5317" s="281" t="s">
        <v>8354</v>
      </c>
      <c r="H5317" s="264" t="str">
        <f>IFERROR(VLOOKUP(Table[[#This Row],[Activity Details of Assistance]],WHAT!E:F,2,FALSE),"")</f>
        <v># of door</v>
      </c>
      <c r="I5317" s="264"/>
      <c r="J5317" s="293">
        <v>10</v>
      </c>
      <c r="K5317" s="293" t="s">
        <v>8280</v>
      </c>
      <c r="L5317" s="301" t="s">
        <v>13</v>
      </c>
      <c r="M5317" s="302" t="s">
        <v>14</v>
      </c>
      <c r="N5317" s="293" t="s">
        <v>309</v>
      </c>
      <c r="O5317" s="293" t="s">
        <v>1606</v>
      </c>
      <c r="P5317" s="294" t="s">
        <v>6478</v>
      </c>
      <c r="Q5317" s="303">
        <v>44804</v>
      </c>
      <c r="R5317" s="303">
        <v>44896</v>
      </c>
      <c r="S5317" t="s">
        <v>8452</v>
      </c>
      <c r="T5317" s="304"/>
      <c r="U5317" s="304"/>
      <c r="V5317" s="304"/>
      <c r="W5317" s="304"/>
      <c r="X5317" s="305"/>
      <c r="Y5317" s="292" t="s">
        <v>8641</v>
      </c>
      <c r="Z5317" s="292" t="s">
        <v>8642</v>
      </c>
      <c r="AA5317" s="292" t="s">
        <v>8643</v>
      </c>
      <c r="AB5317" s="273" t="str">
        <f>_xlfn.IFNA(IF(Table[[#This Row],[Programme Partner]]&lt;&gt;Table[[#This Row],[Implementing Partner]],CONCATENATE(Table[[#This Row],[Programme Partner]],"-",Table[[#This Row],[Implementing Partner]]),Table[[#This Row],[Programme Partner]]),"")</f>
        <v>UNHCR-BRAC</v>
      </c>
    </row>
    <row r="5318" spans="1:28" ht="16.5" customHeight="1">
      <c r="A5318" s="183">
        <v>5768</v>
      </c>
      <c r="B5318" s="264" t="s">
        <v>5273</v>
      </c>
      <c r="C5318" s="265" t="s">
        <v>5033</v>
      </c>
      <c r="D5318" s="266" t="s">
        <v>5273</v>
      </c>
      <c r="E5318" s="264" t="s">
        <v>27</v>
      </c>
      <c r="F5318" s="264" t="s">
        <v>8012</v>
      </c>
      <c r="G5318" s="281" t="s">
        <v>8354</v>
      </c>
      <c r="H5318" s="264" t="str">
        <f>IFERROR(VLOOKUP(Table[[#This Row],[Activity Details of Assistance]],WHAT!E:F,2,FALSE),"")</f>
        <v># of door</v>
      </c>
      <c r="I5318" s="264"/>
      <c r="J5318" s="293">
        <v>1</v>
      </c>
      <c r="K5318" s="293" t="s">
        <v>8280</v>
      </c>
      <c r="L5318" s="301" t="s">
        <v>13</v>
      </c>
      <c r="M5318" s="302" t="s">
        <v>14</v>
      </c>
      <c r="N5318" s="293" t="s">
        <v>309</v>
      </c>
      <c r="O5318" s="293" t="s">
        <v>1606</v>
      </c>
      <c r="P5318" s="294" t="s">
        <v>6479</v>
      </c>
      <c r="Q5318" s="303">
        <v>44804</v>
      </c>
      <c r="R5318" s="303">
        <v>44896</v>
      </c>
      <c r="S5318" t="s">
        <v>8452</v>
      </c>
      <c r="T5318" s="304"/>
      <c r="U5318" s="304"/>
      <c r="V5318" s="304"/>
      <c r="W5318" s="304"/>
      <c r="X5318" s="305"/>
      <c r="Y5318" s="290" t="s">
        <v>8641</v>
      </c>
      <c r="Z5318" s="290" t="s">
        <v>8642</v>
      </c>
      <c r="AA5318" s="290" t="s">
        <v>8643</v>
      </c>
      <c r="AB5318" s="273" t="str">
        <f>_xlfn.IFNA(IF(Table[[#This Row],[Programme Partner]]&lt;&gt;Table[[#This Row],[Implementing Partner]],CONCATENATE(Table[[#This Row],[Programme Partner]],"-",Table[[#This Row],[Implementing Partner]]),Table[[#This Row],[Programme Partner]]),"")</f>
        <v>UNHCR-BRAC</v>
      </c>
    </row>
    <row r="5319" spans="1:28" ht="16.5" customHeight="1">
      <c r="A5319" s="183">
        <v>5769</v>
      </c>
      <c r="B5319" s="264" t="s">
        <v>5273</v>
      </c>
      <c r="C5319" s="265" t="s">
        <v>5033</v>
      </c>
      <c r="D5319" s="266" t="s">
        <v>5273</v>
      </c>
      <c r="E5319" s="264" t="s">
        <v>27</v>
      </c>
      <c r="F5319" s="264" t="s">
        <v>8012</v>
      </c>
      <c r="G5319" s="281" t="s">
        <v>8354</v>
      </c>
      <c r="H5319" s="264" t="str">
        <f>IFERROR(VLOOKUP(Table[[#This Row],[Activity Details of Assistance]],WHAT!E:F,2,FALSE),"")</f>
        <v># of door</v>
      </c>
      <c r="I5319" s="264"/>
      <c r="J5319" s="293">
        <v>2</v>
      </c>
      <c r="K5319" s="293" t="s">
        <v>8280</v>
      </c>
      <c r="L5319" s="301" t="s">
        <v>13</v>
      </c>
      <c r="M5319" s="302" t="s">
        <v>14</v>
      </c>
      <c r="N5319" s="293" t="s">
        <v>309</v>
      </c>
      <c r="O5319" s="293" t="s">
        <v>1606</v>
      </c>
      <c r="P5319" s="294" t="s">
        <v>6385</v>
      </c>
      <c r="Q5319" s="303">
        <v>44804</v>
      </c>
      <c r="R5319" s="303">
        <v>44896</v>
      </c>
      <c r="S5319" t="s">
        <v>8452</v>
      </c>
      <c r="T5319" s="304"/>
      <c r="U5319" s="304"/>
      <c r="V5319" s="304"/>
      <c r="W5319" s="304"/>
      <c r="X5319" s="305"/>
      <c r="Y5319" s="292" t="s">
        <v>8641</v>
      </c>
      <c r="Z5319" s="292" t="s">
        <v>8642</v>
      </c>
      <c r="AA5319" s="292" t="s">
        <v>8643</v>
      </c>
      <c r="AB5319" s="273" t="str">
        <f>_xlfn.IFNA(IF(Table[[#This Row],[Programme Partner]]&lt;&gt;Table[[#This Row],[Implementing Partner]],CONCATENATE(Table[[#This Row],[Programme Partner]],"-",Table[[#This Row],[Implementing Partner]]),Table[[#This Row],[Programme Partner]]),"")</f>
        <v>UNHCR-BRAC</v>
      </c>
    </row>
    <row r="5320" spans="1:28" ht="16.5" customHeight="1">
      <c r="A5320" s="183">
        <v>5770</v>
      </c>
      <c r="B5320" s="264" t="s">
        <v>5273</v>
      </c>
      <c r="C5320" s="265" t="s">
        <v>5033</v>
      </c>
      <c r="D5320" s="266" t="s">
        <v>5273</v>
      </c>
      <c r="E5320" s="264" t="s">
        <v>27</v>
      </c>
      <c r="F5320" s="264" t="s">
        <v>8012</v>
      </c>
      <c r="G5320" s="281" t="s">
        <v>8367</v>
      </c>
      <c r="H5320" s="264" t="str">
        <f>IFERROR(VLOOKUP(Table[[#This Row],[Activity Details of Assistance]],WHAT!E:F,2,FALSE),"")</f>
        <v># of door</v>
      </c>
      <c r="I5320" s="264"/>
      <c r="J5320" s="293">
        <v>8</v>
      </c>
      <c r="K5320" s="293" t="s">
        <v>8280</v>
      </c>
      <c r="L5320" s="301" t="s">
        <v>13</v>
      </c>
      <c r="M5320" s="302" t="s">
        <v>14</v>
      </c>
      <c r="N5320" s="293" t="s">
        <v>309</v>
      </c>
      <c r="O5320" s="293" t="s">
        <v>1606</v>
      </c>
      <c r="P5320" s="294" t="s">
        <v>6478</v>
      </c>
      <c r="Q5320" s="303">
        <v>44804</v>
      </c>
      <c r="R5320" s="303">
        <v>44896</v>
      </c>
      <c r="S5320" t="s">
        <v>8452</v>
      </c>
      <c r="T5320" s="304"/>
      <c r="U5320" s="304"/>
      <c r="V5320" s="304"/>
      <c r="W5320" s="304"/>
      <c r="X5320" s="305"/>
      <c r="Y5320" s="290" t="s">
        <v>8641</v>
      </c>
      <c r="Z5320" s="290" t="s">
        <v>8642</v>
      </c>
      <c r="AA5320" s="290" t="s">
        <v>8643</v>
      </c>
      <c r="AB5320" s="273" t="str">
        <f>_xlfn.IFNA(IF(Table[[#This Row],[Programme Partner]]&lt;&gt;Table[[#This Row],[Implementing Partner]],CONCATENATE(Table[[#This Row],[Programme Partner]],"-",Table[[#This Row],[Implementing Partner]]),Table[[#This Row],[Programme Partner]]),"")</f>
        <v>UNHCR-BRAC</v>
      </c>
    </row>
    <row r="5321" spans="1:28" ht="16.5" customHeight="1">
      <c r="A5321" s="183">
        <v>5771</v>
      </c>
      <c r="B5321" s="264" t="s">
        <v>5273</v>
      </c>
      <c r="C5321" s="265" t="s">
        <v>5033</v>
      </c>
      <c r="D5321" s="266" t="s">
        <v>5273</v>
      </c>
      <c r="E5321" s="264" t="s">
        <v>27</v>
      </c>
      <c r="F5321" s="264" t="s">
        <v>8012</v>
      </c>
      <c r="G5321" s="281" t="s">
        <v>8367</v>
      </c>
      <c r="H5321" s="264" t="str">
        <f>IFERROR(VLOOKUP(Table[[#This Row],[Activity Details of Assistance]],WHAT!E:F,2,FALSE),"")</f>
        <v># of door</v>
      </c>
      <c r="I5321" s="264"/>
      <c r="J5321" s="293">
        <v>1</v>
      </c>
      <c r="K5321" s="293" t="s">
        <v>8280</v>
      </c>
      <c r="L5321" s="301" t="s">
        <v>13</v>
      </c>
      <c r="M5321" s="302" t="s">
        <v>14</v>
      </c>
      <c r="N5321" s="293" t="s">
        <v>309</v>
      </c>
      <c r="O5321" s="293" t="s">
        <v>1606</v>
      </c>
      <c r="P5321" s="294" t="s">
        <v>6385</v>
      </c>
      <c r="Q5321" s="303">
        <v>44804</v>
      </c>
      <c r="R5321" s="303">
        <v>44896</v>
      </c>
      <c r="S5321" t="s">
        <v>8452</v>
      </c>
      <c r="T5321" s="304"/>
      <c r="U5321" s="304"/>
      <c r="V5321" s="304"/>
      <c r="W5321" s="304"/>
      <c r="X5321" s="305"/>
      <c r="Y5321" s="292" t="s">
        <v>8641</v>
      </c>
      <c r="Z5321" s="292" t="s">
        <v>8642</v>
      </c>
      <c r="AA5321" s="292" t="s">
        <v>8643</v>
      </c>
      <c r="AB5321" s="273" t="str">
        <f>_xlfn.IFNA(IF(Table[[#This Row],[Programme Partner]]&lt;&gt;Table[[#This Row],[Implementing Partner]],CONCATENATE(Table[[#This Row],[Programme Partner]],"-",Table[[#This Row],[Implementing Partner]]),Table[[#This Row],[Programme Partner]]),"")</f>
        <v>UNHCR-BRAC</v>
      </c>
    </row>
    <row r="5322" spans="1:28" ht="16.5" customHeight="1">
      <c r="A5322" s="183">
        <v>5772</v>
      </c>
      <c r="B5322" s="264" t="s">
        <v>5273</v>
      </c>
      <c r="C5322" s="265" t="s">
        <v>5033</v>
      </c>
      <c r="D5322" s="266" t="s">
        <v>5273</v>
      </c>
      <c r="E5322" s="264" t="s">
        <v>27</v>
      </c>
      <c r="F5322" s="264" t="s">
        <v>8012</v>
      </c>
      <c r="G5322" s="281" t="s">
        <v>8586</v>
      </c>
      <c r="H5322" s="264" t="str">
        <f>IFERROR(VLOOKUP(Table[[#This Row],[Activity Details of Assistance]],WHAT!E:F,2,FALSE),"")</f>
        <v># of door</v>
      </c>
      <c r="I5322" s="264"/>
      <c r="J5322" s="293">
        <v>64</v>
      </c>
      <c r="K5322" s="293" t="s">
        <v>8280</v>
      </c>
      <c r="L5322" s="301" t="s">
        <v>13</v>
      </c>
      <c r="M5322" s="302" t="s">
        <v>14</v>
      </c>
      <c r="N5322" s="293" t="s">
        <v>309</v>
      </c>
      <c r="O5322" s="293" t="s">
        <v>1606</v>
      </c>
      <c r="P5322" s="294" t="s">
        <v>6477</v>
      </c>
      <c r="Q5322" s="303">
        <v>44804</v>
      </c>
      <c r="R5322" s="303">
        <v>44896</v>
      </c>
      <c r="S5322" t="s">
        <v>8452</v>
      </c>
      <c r="T5322" s="304"/>
      <c r="U5322" s="304"/>
      <c r="V5322" s="304"/>
      <c r="W5322" s="304"/>
      <c r="X5322" s="305"/>
      <c r="Y5322" s="290" t="s">
        <v>8641</v>
      </c>
      <c r="Z5322" s="290" t="s">
        <v>8642</v>
      </c>
      <c r="AA5322" s="290" t="s">
        <v>8643</v>
      </c>
      <c r="AB5322" s="273" t="str">
        <f>_xlfn.IFNA(IF(Table[[#This Row],[Programme Partner]]&lt;&gt;Table[[#This Row],[Implementing Partner]],CONCATENATE(Table[[#This Row],[Programme Partner]],"-",Table[[#This Row],[Implementing Partner]]),Table[[#This Row],[Programme Partner]]),"")</f>
        <v>UNHCR-BRAC</v>
      </c>
    </row>
    <row r="5323" spans="1:28" ht="16.5" customHeight="1">
      <c r="A5323" s="183">
        <v>5773</v>
      </c>
      <c r="B5323" s="264" t="s">
        <v>5273</v>
      </c>
      <c r="C5323" s="265" t="s">
        <v>5033</v>
      </c>
      <c r="D5323" s="266" t="s">
        <v>5273</v>
      </c>
      <c r="E5323" s="264" t="s">
        <v>27</v>
      </c>
      <c r="F5323" s="264" t="s">
        <v>8012</v>
      </c>
      <c r="G5323" s="281" t="s">
        <v>8586</v>
      </c>
      <c r="H5323" s="264" t="str">
        <f>IFERROR(VLOOKUP(Table[[#This Row],[Activity Details of Assistance]],WHAT!E:F,2,FALSE),"")</f>
        <v># of door</v>
      </c>
      <c r="I5323" s="264"/>
      <c r="J5323" s="293">
        <v>100</v>
      </c>
      <c r="K5323" s="293" t="s">
        <v>8280</v>
      </c>
      <c r="L5323" s="301" t="s">
        <v>13</v>
      </c>
      <c r="M5323" s="302" t="s">
        <v>14</v>
      </c>
      <c r="N5323" s="293" t="s">
        <v>309</v>
      </c>
      <c r="O5323" s="293" t="s">
        <v>1606</v>
      </c>
      <c r="P5323" s="294" t="s">
        <v>6478</v>
      </c>
      <c r="Q5323" s="303">
        <v>44804</v>
      </c>
      <c r="R5323" s="303">
        <v>44896</v>
      </c>
      <c r="S5323" t="s">
        <v>8452</v>
      </c>
      <c r="T5323" s="304"/>
      <c r="U5323" s="304"/>
      <c r="V5323" s="304"/>
      <c r="W5323" s="304"/>
      <c r="X5323" s="305"/>
      <c r="Y5323" s="292" t="s">
        <v>8641</v>
      </c>
      <c r="Z5323" s="292" t="s">
        <v>8642</v>
      </c>
      <c r="AA5323" s="292" t="s">
        <v>8643</v>
      </c>
      <c r="AB5323" s="273" t="str">
        <f>_xlfn.IFNA(IF(Table[[#This Row],[Programme Partner]]&lt;&gt;Table[[#This Row],[Implementing Partner]],CONCATENATE(Table[[#This Row],[Programme Partner]],"-",Table[[#This Row],[Implementing Partner]]),Table[[#This Row],[Programme Partner]]),"")</f>
        <v>UNHCR-BRAC</v>
      </c>
    </row>
    <row r="5324" spans="1:28" ht="16.5" customHeight="1">
      <c r="A5324" s="183">
        <v>5774</v>
      </c>
      <c r="B5324" s="264" t="s">
        <v>5273</v>
      </c>
      <c r="C5324" s="265" t="s">
        <v>5033</v>
      </c>
      <c r="D5324" s="266" t="s">
        <v>5273</v>
      </c>
      <c r="E5324" s="264" t="s">
        <v>27</v>
      </c>
      <c r="F5324" s="264" t="s">
        <v>8012</v>
      </c>
      <c r="G5324" s="281" t="s">
        <v>8586</v>
      </c>
      <c r="H5324" s="264" t="str">
        <f>IFERROR(VLOOKUP(Table[[#This Row],[Activity Details of Assistance]],WHAT!E:F,2,FALSE),"")</f>
        <v># of door</v>
      </c>
      <c r="I5324" s="264"/>
      <c r="J5324" s="293">
        <v>111</v>
      </c>
      <c r="K5324" s="293" t="s">
        <v>8280</v>
      </c>
      <c r="L5324" s="301" t="s">
        <v>13</v>
      </c>
      <c r="M5324" s="302" t="s">
        <v>14</v>
      </c>
      <c r="N5324" s="293" t="s">
        <v>307</v>
      </c>
      <c r="O5324" s="293" t="s">
        <v>1603</v>
      </c>
      <c r="P5324" s="294" t="s">
        <v>4682</v>
      </c>
      <c r="Q5324" s="303">
        <v>44804</v>
      </c>
      <c r="R5324" s="303">
        <v>44896</v>
      </c>
      <c r="S5324" t="s">
        <v>8452</v>
      </c>
      <c r="T5324" s="304"/>
      <c r="U5324" s="304"/>
      <c r="V5324" s="304"/>
      <c r="W5324" s="304"/>
      <c r="X5324" s="305"/>
      <c r="Y5324" s="290" t="s">
        <v>8641</v>
      </c>
      <c r="Z5324" s="290" t="s">
        <v>8642</v>
      </c>
      <c r="AA5324" s="290" t="s">
        <v>8643</v>
      </c>
      <c r="AB5324" s="273" t="str">
        <f>_xlfn.IFNA(IF(Table[[#This Row],[Programme Partner]]&lt;&gt;Table[[#This Row],[Implementing Partner]],CONCATENATE(Table[[#This Row],[Programme Partner]],"-",Table[[#This Row],[Implementing Partner]]),Table[[#This Row],[Programme Partner]]),"")</f>
        <v>UNHCR-BRAC</v>
      </c>
    </row>
    <row r="5325" spans="1:28" ht="16.5" customHeight="1">
      <c r="A5325" s="183">
        <v>5775</v>
      </c>
      <c r="B5325" s="264" t="s">
        <v>5273</v>
      </c>
      <c r="C5325" s="265" t="s">
        <v>5033</v>
      </c>
      <c r="D5325" s="266" t="s">
        <v>5273</v>
      </c>
      <c r="E5325" s="264" t="s">
        <v>27</v>
      </c>
      <c r="F5325" s="264" t="s">
        <v>8012</v>
      </c>
      <c r="G5325" s="281" t="s">
        <v>8586</v>
      </c>
      <c r="H5325" s="264" t="str">
        <f>IFERROR(VLOOKUP(Table[[#This Row],[Activity Details of Assistance]],WHAT!E:F,2,FALSE),"")</f>
        <v># of door</v>
      </c>
      <c r="I5325" s="264"/>
      <c r="J5325" s="293">
        <v>30</v>
      </c>
      <c r="K5325" s="293" t="s">
        <v>8280</v>
      </c>
      <c r="L5325" s="301" t="s">
        <v>13</v>
      </c>
      <c r="M5325" s="302" t="s">
        <v>14</v>
      </c>
      <c r="N5325" s="293" t="s">
        <v>309</v>
      </c>
      <c r="O5325" s="293" t="s">
        <v>1606</v>
      </c>
      <c r="P5325" s="294" t="s">
        <v>6397</v>
      </c>
      <c r="Q5325" s="303">
        <v>44804</v>
      </c>
      <c r="R5325" s="303">
        <v>44896</v>
      </c>
      <c r="S5325" t="s">
        <v>8452</v>
      </c>
      <c r="T5325" s="304"/>
      <c r="U5325" s="304"/>
      <c r="V5325" s="304"/>
      <c r="W5325" s="304"/>
      <c r="X5325" s="305"/>
      <c r="Y5325" s="292" t="s">
        <v>8641</v>
      </c>
      <c r="Z5325" s="292" t="s">
        <v>8642</v>
      </c>
      <c r="AA5325" s="292" t="s">
        <v>8643</v>
      </c>
      <c r="AB5325" s="273" t="str">
        <f>_xlfn.IFNA(IF(Table[[#This Row],[Programme Partner]]&lt;&gt;Table[[#This Row],[Implementing Partner]],CONCATENATE(Table[[#This Row],[Programme Partner]],"-",Table[[#This Row],[Implementing Partner]]),Table[[#This Row],[Programme Partner]]),"")</f>
        <v>UNHCR-BRAC</v>
      </c>
    </row>
    <row r="5326" spans="1:28" ht="16.5" customHeight="1">
      <c r="A5326" s="183">
        <v>5776</v>
      </c>
      <c r="B5326" s="264" t="s">
        <v>5273</v>
      </c>
      <c r="C5326" s="265" t="s">
        <v>5033</v>
      </c>
      <c r="D5326" s="266" t="s">
        <v>5273</v>
      </c>
      <c r="E5326" s="264" t="s">
        <v>27</v>
      </c>
      <c r="F5326" s="264" t="s">
        <v>8012</v>
      </c>
      <c r="G5326" s="281" t="s">
        <v>8586</v>
      </c>
      <c r="H5326" s="264" t="str">
        <f>IFERROR(VLOOKUP(Table[[#This Row],[Activity Details of Assistance]],WHAT!E:F,2,FALSE),"")</f>
        <v># of door</v>
      </c>
      <c r="I5326" s="264"/>
      <c r="J5326" s="293">
        <v>129</v>
      </c>
      <c r="K5326" s="293" t="s">
        <v>8280</v>
      </c>
      <c r="L5326" s="301" t="s">
        <v>13</v>
      </c>
      <c r="M5326" s="302" t="s">
        <v>14</v>
      </c>
      <c r="N5326" s="293" t="s">
        <v>309</v>
      </c>
      <c r="O5326" s="293" t="s">
        <v>1606</v>
      </c>
      <c r="P5326" s="294" t="s">
        <v>6385</v>
      </c>
      <c r="Q5326" s="303">
        <v>44804</v>
      </c>
      <c r="R5326" s="303">
        <v>44896</v>
      </c>
      <c r="S5326" t="s">
        <v>8452</v>
      </c>
      <c r="T5326" s="304"/>
      <c r="U5326" s="304"/>
      <c r="V5326" s="304"/>
      <c r="W5326" s="304"/>
      <c r="X5326" s="305"/>
      <c r="Y5326" s="290" t="s">
        <v>8641</v>
      </c>
      <c r="Z5326" s="290" t="s">
        <v>8642</v>
      </c>
      <c r="AA5326" s="290" t="s">
        <v>8643</v>
      </c>
      <c r="AB5326" s="273" t="str">
        <f>_xlfn.IFNA(IF(Table[[#This Row],[Programme Partner]]&lt;&gt;Table[[#This Row],[Implementing Partner]],CONCATENATE(Table[[#This Row],[Programme Partner]],"-",Table[[#This Row],[Implementing Partner]]),Table[[#This Row],[Programme Partner]]),"")</f>
        <v>UNHCR-BRAC</v>
      </c>
    </row>
    <row r="5327" spans="1:28" ht="16.5" customHeight="1">
      <c r="A5327" s="183">
        <v>5777</v>
      </c>
      <c r="B5327" s="264" t="s">
        <v>5273</v>
      </c>
      <c r="C5327" s="265" t="s">
        <v>5033</v>
      </c>
      <c r="D5327" s="266" t="s">
        <v>5273</v>
      </c>
      <c r="E5327" s="264" t="s">
        <v>27</v>
      </c>
      <c r="F5327" s="264" t="s">
        <v>8012</v>
      </c>
      <c r="G5327" s="281" t="s">
        <v>8586</v>
      </c>
      <c r="H5327" s="264" t="str">
        <f>IFERROR(VLOOKUP(Table[[#This Row],[Activity Details of Assistance]],WHAT!E:F,2,FALSE),"")</f>
        <v># of door</v>
      </c>
      <c r="I5327" s="264"/>
      <c r="J5327" s="293">
        <v>33</v>
      </c>
      <c r="K5327" s="293" t="s">
        <v>8280</v>
      </c>
      <c r="L5327" s="301" t="s">
        <v>13</v>
      </c>
      <c r="M5327" s="302" t="s">
        <v>14</v>
      </c>
      <c r="N5327" s="293" t="s">
        <v>309</v>
      </c>
      <c r="O5327" s="293" t="s">
        <v>1606</v>
      </c>
      <c r="P5327" s="294" t="s">
        <v>6656</v>
      </c>
      <c r="Q5327" s="303">
        <v>44804</v>
      </c>
      <c r="R5327" s="303">
        <v>44896</v>
      </c>
      <c r="S5327" t="s">
        <v>8452</v>
      </c>
      <c r="T5327" s="304"/>
      <c r="U5327" s="304"/>
      <c r="V5327" s="304"/>
      <c r="W5327" s="304"/>
      <c r="X5327" s="305"/>
      <c r="Y5327" s="292" t="s">
        <v>8641</v>
      </c>
      <c r="Z5327" s="292" t="s">
        <v>8642</v>
      </c>
      <c r="AA5327" s="292" t="s">
        <v>8643</v>
      </c>
      <c r="AB5327" s="273" t="str">
        <f>_xlfn.IFNA(IF(Table[[#This Row],[Programme Partner]]&lt;&gt;Table[[#This Row],[Implementing Partner]],CONCATENATE(Table[[#This Row],[Programme Partner]],"-",Table[[#This Row],[Implementing Partner]]),Table[[#This Row],[Programme Partner]]),"")</f>
        <v>UNHCR-BRAC</v>
      </c>
    </row>
    <row r="5328" spans="1:28" ht="16.5" customHeight="1">
      <c r="A5328" s="183">
        <v>5778</v>
      </c>
      <c r="B5328" s="264" t="s">
        <v>5273</v>
      </c>
      <c r="C5328" s="265" t="s">
        <v>5033</v>
      </c>
      <c r="D5328" s="266" t="s">
        <v>5273</v>
      </c>
      <c r="E5328" s="264" t="s">
        <v>27</v>
      </c>
      <c r="F5328" s="264" t="s">
        <v>8012</v>
      </c>
      <c r="G5328" s="281" t="s">
        <v>8357</v>
      </c>
      <c r="H5328" s="264" t="str">
        <f>IFERROR(VLOOKUP(Table[[#This Row],[Activity Details of Assistance]],WHAT!E:F,2,FALSE),"")</f>
        <v># of door</v>
      </c>
      <c r="I5328" s="264"/>
      <c r="J5328" s="293">
        <v>247</v>
      </c>
      <c r="K5328" s="293" t="s">
        <v>8280</v>
      </c>
      <c r="L5328" s="301" t="s">
        <v>13</v>
      </c>
      <c r="M5328" s="302" t="s">
        <v>14</v>
      </c>
      <c r="N5328" s="293" t="s">
        <v>309</v>
      </c>
      <c r="O5328" s="293" t="s">
        <v>1606</v>
      </c>
      <c r="P5328" s="294" t="s">
        <v>6477</v>
      </c>
      <c r="Q5328" s="303">
        <v>44804</v>
      </c>
      <c r="R5328" s="303">
        <v>44896</v>
      </c>
      <c r="S5328" t="s">
        <v>8452</v>
      </c>
      <c r="T5328" s="304"/>
      <c r="U5328" s="304"/>
      <c r="V5328" s="304"/>
      <c r="W5328" s="304"/>
      <c r="X5328" s="305"/>
      <c r="Y5328" s="290" t="s">
        <v>8641</v>
      </c>
      <c r="Z5328" s="290" t="s">
        <v>8642</v>
      </c>
      <c r="AA5328" s="290" t="s">
        <v>8643</v>
      </c>
      <c r="AB5328" s="273" t="str">
        <f>_xlfn.IFNA(IF(Table[[#This Row],[Programme Partner]]&lt;&gt;Table[[#This Row],[Implementing Partner]],CONCATENATE(Table[[#This Row],[Programme Partner]],"-",Table[[#This Row],[Implementing Partner]]),Table[[#This Row],[Programme Partner]]),"")</f>
        <v>UNHCR-BRAC</v>
      </c>
    </row>
    <row r="5329" spans="1:28" ht="16.5" customHeight="1">
      <c r="A5329" s="183">
        <v>5779</v>
      </c>
      <c r="B5329" s="264" t="s">
        <v>5273</v>
      </c>
      <c r="C5329" s="265" t="s">
        <v>5033</v>
      </c>
      <c r="D5329" s="266" t="s">
        <v>5273</v>
      </c>
      <c r="E5329" s="264" t="s">
        <v>27</v>
      </c>
      <c r="F5329" s="264" t="s">
        <v>8012</v>
      </c>
      <c r="G5329" s="281" t="s">
        <v>8357</v>
      </c>
      <c r="H5329" s="264" t="str">
        <f>IFERROR(VLOOKUP(Table[[#This Row],[Activity Details of Assistance]],WHAT!E:F,2,FALSE),"")</f>
        <v># of door</v>
      </c>
      <c r="I5329" s="264"/>
      <c r="J5329" s="293">
        <v>220</v>
      </c>
      <c r="K5329" s="293" t="s">
        <v>8280</v>
      </c>
      <c r="L5329" s="301" t="s">
        <v>13</v>
      </c>
      <c r="M5329" s="302" t="s">
        <v>14</v>
      </c>
      <c r="N5329" s="293" t="s">
        <v>309</v>
      </c>
      <c r="O5329" s="293" t="s">
        <v>1606</v>
      </c>
      <c r="P5329" s="294" t="s">
        <v>6478</v>
      </c>
      <c r="Q5329" s="303">
        <v>44804</v>
      </c>
      <c r="R5329" s="303">
        <v>44896</v>
      </c>
      <c r="S5329" t="s">
        <v>8452</v>
      </c>
      <c r="T5329" s="304"/>
      <c r="U5329" s="304"/>
      <c r="V5329" s="304"/>
      <c r="W5329" s="304"/>
      <c r="X5329" s="305"/>
      <c r="Y5329" s="292" t="s">
        <v>8641</v>
      </c>
      <c r="Z5329" s="292" t="s">
        <v>8642</v>
      </c>
      <c r="AA5329" s="292" t="s">
        <v>8643</v>
      </c>
      <c r="AB5329" s="273" t="str">
        <f>_xlfn.IFNA(IF(Table[[#This Row],[Programme Partner]]&lt;&gt;Table[[#This Row],[Implementing Partner]],CONCATENATE(Table[[#This Row],[Programme Partner]],"-",Table[[#This Row],[Implementing Partner]]),Table[[#This Row],[Programme Partner]]),"")</f>
        <v>UNHCR-BRAC</v>
      </c>
    </row>
    <row r="5330" spans="1:28" ht="16.5" customHeight="1">
      <c r="A5330" s="183">
        <v>5780</v>
      </c>
      <c r="B5330" s="264" t="s">
        <v>5273</v>
      </c>
      <c r="C5330" s="265" t="s">
        <v>5033</v>
      </c>
      <c r="D5330" s="266" t="s">
        <v>5273</v>
      </c>
      <c r="E5330" s="264" t="s">
        <v>27</v>
      </c>
      <c r="F5330" s="264" t="s">
        <v>8012</v>
      </c>
      <c r="G5330" s="281" t="s">
        <v>8357</v>
      </c>
      <c r="H5330" s="264" t="str">
        <f>IFERROR(VLOOKUP(Table[[#This Row],[Activity Details of Assistance]],WHAT!E:F,2,FALSE),"")</f>
        <v># of door</v>
      </c>
      <c r="I5330" s="264"/>
      <c r="J5330" s="293">
        <v>220</v>
      </c>
      <c r="K5330" s="293" t="s">
        <v>8280</v>
      </c>
      <c r="L5330" s="301" t="s">
        <v>13</v>
      </c>
      <c r="M5330" s="302" t="s">
        <v>14</v>
      </c>
      <c r="N5330" s="293" t="s">
        <v>307</v>
      </c>
      <c r="O5330" s="293" t="s">
        <v>1603</v>
      </c>
      <c r="P5330" s="294" t="s">
        <v>4682</v>
      </c>
      <c r="Q5330" s="303">
        <v>44804</v>
      </c>
      <c r="R5330" s="303">
        <v>44896</v>
      </c>
      <c r="S5330" t="s">
        <v>8452</v>
      </c>
      <c r="T5330" s="304"/>
      <c r="U5330" s="304"/>
      <c r="V5330" s="304"/>
      <c r="W5330" s="304"/>
      <c r="X5330" s="305"/>
      <c r="Y5330" s="290" t="s">
        <v>8641</v>
      </c>
      <c r="Z5330" s="290" t="s">
        <v>8642</v>
      </c>
      <c r="AA5330" s="290" t="s">
        <v>8643</v>
      </c>
      <c r="AB5330" s="273" t="str">
        <f>_xlfn.IFNA(IF(Table[[#This Row],[Programme Partner]]&lt;&gt;Table[[#This Row],[Implementing Partner]],CONCATENATE(Table[[#This Row],[Programme Partner]],"-",Table[[#This Row],[Implementing Partner]]),Table[[#This Row],[Programme Partner]]),"")</f>
        <v>UNHCR-BRAC</v>
      </c>
    </row>
    <row r="5331" spans="1:28" ht="16.5" customHeight="1">
      <c r="A5331" s="183">
        <v>5781</v>
      </c>
      <c r="B5331" s="264" t="s">
        <v>5273</v>
      </c>
      <c r="C5331" s="265" t="s">
        <v>5033</v>
      </c>
      <c r="D5331" s="266" t="s">
        <v>5273</v>
      </c>
      <c r="E5331" s="264" t="s">
        <v>27</v>
      </c>
      <c r="F5331" s="264" t="s">
        <v>8012</v>
      </c>
      <c r="G5331" s="281" t="s">
        <v>8357</v>
      </c>
      <c r="H5331" s="264" t="str">
        <f>IFERROR(VLOOKUP(Table[[#This Row],[Activity Details of Assistance]],WHAT!E:F,2,FALSE),"")</f>
        <v># of door</v>
      </c>
      <c r="I5331" s="264"/>
      <c r="J5331" s="293">
        <v>313</v>
      </c>
      <c r="K5331" s="293" t="s">
        <v>8280</v>
      </c>
      <c r="L5331" s="301" t="s">
        <v>13</v>
      </c>
      <c r="M5331" s="302" t="s">
        <v>14</v>
      </c>
      <c r="N5331" s="293" t="s">
        <v>309</v>
      </c>
      <c r="O5331" s="293" t="s">
        <v>1606</v>
      </c>
      <c r="P5331" s="294" t="s">
        <v>6397</v>
      </c>
      <c r="Q5331" s="303">
        <v>44804</v>
      </c>
      <c r="R5331" s="303">
        <v>44896</v>
      </c>
      <c r="S5331" t="s">
        <v>8452</v>
      </c>
      <c r="T5331" s="304"/>
      <c r="U5331" s="304"/>
      <c r="V5331" s="304"/>
      <c r="W5331" s="304"/>
      <c r="X5331" s="305"/>
      <c r="Y5331" s="292" t="s">
        <v>8641</v>
      </c>
      <c r="Z5331" s="292" t="s">
        <v>8642</v>
      </c>
      <c r="AA5331" s="292" t="s">
        <v>8643</v>
      </c>
      <c r="AB5331" s="273" t="str">
        <f>_xlfn.IFNA(IF(Table[[#This Row],[Programme Partner]]&lt;&gt;Table[[#This Row],[Implementing Partner]],CONCATENATE(Table[[#This Row],[Programme Partner]],"-",Table[[#This Row],[Implementing Partner]]),Table[[#This Row],[Programme Partner]]),"")</f>
        <v>UNHCR-BRAC</v>
      </c>
    </row>
    <row r="5332" spans="1:28" ht="16.5" customHeight="1">
      <c r="A5332" s="183">
        <v>5782</v>
      </c>
      <c r="B5332" s="264" t="s">
        <v>5273</v>
      </c>
      <c r="C5332" s="265" t="s">
        <v>5033</v>
      </c>
      <c r="D5332" s="266" t="s">
        <v>5273</v>
      </c>
      <c r="E5332" s="264" t="s">
        <v>27</v>
      </c>
      <c r="F5332" s="264" t="s">
        <v>8012</v>
      </c>
      <c r="G5332" s="281" t="s">
        <v>8357</v>
      </c>
      <c r="H5332" s="264" t="str">
        <f>IFERROR(VLOOKUP(Table[[#This Row],[Activity Details of Assistance]],WHAT!E:F,2,FALSE),"")</f>
        <v># of door</v>
      </c>
      <c r="I5332" s="264"/>
      <c r="J5332" s="293">
        <v>576</v>
      </c>
      <c r="K5332" s="293" t="s">
        <v>8280</v>
      </c>
      <c r="L5332" s="301" t="s">
        <v>13</v>
      </c>
      <c r="M5332" s="302" t="s">
        <v>14</v>
      </c>
      <c r="N5332" s="293" t="s">
        <v>309</v>
      </c>
      <c r="O5332" s="293" t="s">
        <v>1606</v>
      </c>
      <c r="P5332" s="294" t="s">
        <v>6385</v>
      </c>
      <c r="Q5332" s="303">
        <v>44804</v>
      </c>
      <c r="R5332" s="303">
        <v>44896</v>
      </c>
      <c r="S5332" t="s">
        <v>8452</v>
      </c>
      <c r="T5332" s="304"/>
      <c r="U5332" s="304"/>
      <c r="V5332" s="304"/>
      <c r="W5332" s="304"/>
      <c r="X5332" s="305"/>
      <c r="Y5332" s="290" t="s">
        <v>8641</v>
      </c>
      <c r="Z5332" s="290" t="s">
        <v>8642</v>
      </c>
      <c r="AA5332" s="290" t="s">
        <v>8643</v>
      </c>
      <c r="AB5332" s="273" t="str">
        <f>_xlfn.IFNA(IF(Table[[#This Row],[Programme Partner]]&lt;&gt;Table[[#This Row],[Implementing Partner]],CONCATENATE(Table[[#This Row],[Programme Partner]],"-",Table[[#This Row],[Implementing Partner]]),Table[[#This Row],[Programme Partner]]),"")</f>
        <v>UNHCR-BRAC</v>
      </c>
    </row>
    <row r="5333" spans="1:28" ht="16.5" customHeight="1">
      <c r="A5333" s="183">
        <v>5783</v>
      </c>
      <c r="B5333" s="264" t="s">
        <v>5273</v>
      </c>
      <c r="C5333" s="265" t="s">
        <v>5033</v>
      </c>
      <c r="D5333" s="266" t="s">
        <v>5273</v>
      </c>
      <c r="E5333" s="264" t="s">
        <v>27</v>
      </c>
      <c r="F5333" s="264" t="s">
        <v>8012</v>
      </c>
      <c r="G5333" s="281" t="s">
        <v>8357</v>
      </c>
      <c r="H5333" s="264" t="str">
        <f>IFERROR(VLOOKUP(Table[[#This Row],[Activity Details of Assistance]],WHAT!E:F,2,FALSE),"")</f>
        <v># of door</v>
      </c>
      <c r="I5333" s="264"/>
      <c r="J5333" s="293">
        <v>128</v>
      </c>
      <c r="K5333" s="293" t="s">
        <v>8280</v>
      </c>
      <c r="L5333" s="301" t="s">
        <v>13</v>
      </c>
      <c r="M5333" s="302" t="s">
        <v>14</v>
      </c>
      <c r="N5333" s="293" t="s">
        <v>309</v>
      </c>
      <c r="O5333" s="293" t="s">
        <v>1606</v>
      </c>
      <c r="P5333" s="294" t="s">
        <v>6656</v>
      </c>
      <c r="Q5333" s="303">
        <v>44804</v>
      </c>
      <c r="R5333" s="303">
        <v>44896</v>
      </c>
      <c r="S5333" t="s">
        <v>8452</v>
      </c>
      <c r="T5333" s="304"/>
      <c r="U5333" s="304"/>
      <c r="V5333" s="304"/>
      <c r="W5333" s="304"/>
      <c r="X5333" s="305"/>
      <c r="Y5333" s="292" t="s">
        <v>8641</v>
      </c>
      <c r="Z5333" s="292" t="s">
        <v>8642</v>
      </c>
      <c r="AA5333" s="292" t="s">
        <v>8643</v>
      </c>
      <c r="AB5333" s="273" t="str">
        <f>_xlfn.IFNA(IF(Table[[#This Row],[Programme Partner]]&lt;&gt;Table[[#This Row],[Implementing Partner]],CONCATENATE(Table[[#This Row],[Programme Partner]],"-",Table[[#This Row],[Implementing Partner]]),Table[[#This Row],[Programme Partner]]),"")</f>
        <v>UNHCR-BRAC</v>
      </c>
    </row>
    <row r="5334" spans="1:28" ht="16.5" customHeight="1">
      <c r="A5334" s="183">
        <v>5784</v>
      </c>
      <c r="B5334" s="264" t="s">
        <v>5273</v>
      </c>
      <c r="C5334" s="265" t="s">
        <v>5033</v>
      </c>
      <c r="D5334" s="266" t="s">
        <v>5273</v>
      </c>
      <c r="E5334" s="264" t="s">
        <v>27</v>
      </c>
      <c r="F5334" s="264" t="s">
        <v>8013</v>
      </c>
      <c r="G5334" s="281" t="s">
        <v>8313</v>
      </c>
      <c r="H5334" s="264" t="str">
        <f>IFERROR(VLOOKUP(Table[[#This Row],[Activity Details of Assistance]],WHAT!E:F,2,FALSE),"")</f>
        <v># of HP sessions at community level</v>
      </c>
      <c r="I5334" s="264"/>
      <c r="J5334" s="293">
        <v>997</v>
      </c>
      <c r="K5334" s="293" t="s">
        <v>8280</v>
      </c>
      <c r="L5334" s="301" t="s">
        <v>13</v>
      </c>
      <c r="M5334" s="302" t="s">
        <v>14</v>
      </c>
      <c r="N5334" s="293" t="s">
        <v>309</v>
      </c>
      <c r="O5334" s="293" t="s">
        <v>1606</v>
      </c>
      <c r="P5334" s="294" t="s">
        <v>6477</v>
      </c>
      <c r="Q5334" s="303">
        <v>44804</v>
      </c>
      <c r="R5334" s="303">
        <v>44896</v>
      </c>
      <c r="S5334" t="s">
        <v>8452</v>
      </c>
      <c r="T5334" s="304"/>
      <c r="U5334" s="304"/>
      <c r="V5334" s="304"/>
      <c r="W5334" s="304"/>
      <c r="X5334" s="305"/>
      <c r="Y5334" s="290" t="s">
        <v>8641</v>
      </c>
      <c r="Z5334" s="290" t="s">
        <v>8642</v>
      </c>
      <c r="AA5334" s="290" t="s">
        <v>8643</v>
      </c>
      <c r="AB5334" s="273" t="str">
        <f>_xlfn.IFNA(IF(Table[[#This Row],[Programme Partner]]&lt;&gt;Table[[#This Row],[Implementing Partner]],CONCATENATE(Table[[#This Row],[Programme Partner]],"-",Table[[#This Row],[Implementing Partner]]),Table[[#This Row],[Programme Partner]]),"")</f>
        <v>UNHCR-BRAC</v>
      </c>
    </row>
    <row r="5335" spans="1:28" ht="16.5" customHeight="1">
      <c r="A5335" s="183">
        <v>5785</v>
      </c>
      <c r="B5335" s="264" t="s">
        <v>5273</v>
      </c>
      <c r="C5335" s="265" t="s">
        <v>5033</v>
      </c>
      <c r="D5335" s="266" t="s">
        <v>5273</v>
      </c>
      <c r="E5335" s="264" t="s">
        <v>27</v>
      </c>
      <c r="F5335" s="264" t="s">
        <v>8013</v>
      </c>
      <c r="G5335" s="281" t="s">
        <v>8313</v>
      </c>
      <c r="H5335" s="264" t="str">
        <f>IFERROR(VLOOKUP(Table[[#This Row],[Activity Details of Assistance]],WHAT!E:F,2,FALSE),"")</f>
        <v># of HP sessions at community level</v>
      </c>
      <c r="I5335" s="264"/>
      <c r="J5335" s="293">
        <v>1191</v>
      </c>
      <c r="K5335" s="293" t="s">
        <v>8280</v>
      </c>
      <c r="L5335" s="301" t="s">
        <v>13</v>
      </c>
      <c r="M5335" s="302" t="s">
        <v>14</v>
      </c>
      <c r="N5335" s="293" t="s">
        <v>309</v>
      </c>
      <c r="O5335" s="293" t="s">
        <v>1606</v>
      </c>
      <c r="P5335" s="294" t="s">
        <v>6478</v>
      </c>
      <c r="Q5335" s="303">
        <v>44804</v>
      </c>
      <c r="R5335" s="303">
        <v>44896</v>
      </c>
      <c r="S5335" t="s">
        <v>8452</v>
      </c>
      <c r="T5335" s="304"/>
      <c r="U5335" s="304"/>
      <c r="V5335" s="304"/>
      <c r="W5335" s="304"/>
      <c r="X5335" s="305"/>
      <c r="Y5335" s="292" t="s">
        <v>8641</v>
      </c>
      <c r="Z5335" s="292" t="s">
        <v>8642</v>
      </c>
      <c r="AA5335" s="292" t="s">
        <v>8643</v>
      </c>
      <c r="AB5335" s="273" t="str">
        <f>_xlfn.IFNA(IF(Table[[#This Row],[Programme Partner]]&lt;&gt;Table[[#This Row],[Implementing Partner]],CONCATENATE(Table[[#This Row],[Programme Partner]],"-",Table[[#This Row],[Implementing Partner]]),Table[[#This Row],[Programme Partner]]),"")</f>
        <v>UNHCR-BRAC</v>
      </c>
    </row>
    <row r="5336" spans="1:28" ht="16.5" customHeight="1">
      <c r="A5336" s="183">
        <v>5786</v>
      </c>
      <c r="B5336" s="264" t="s">
        <v>5273</v>
      </c>
      <c r="C5336" s="265" t="s">
        <v>5033</v>
      </c>
      <c r="D5336" s="266" t="s">
        <v>5273</v>
      </c>
      <c r="E5336" s="264" t="s">
        <v>27</v>
      </c>
      <c r="F5336" s="264" t="s">
        <v>8013</v>
      </c>
      <c r="G5336" s="281" t="s">
        <v>8313</v>
      </c>
      <c r="H5336" s="264" t="str">
        <f>IFERROR(VLOOKUP(Table[[#This Row],[Activity Details of Assistance]],WHAT!E:F,2,FALSE),"")</f>
        <v># of HP sessions at community level</v>
      </c>
      <c r="I5336" s="264"/>
      <c r="J5336" s="293">
        <v>1021</v>
      </c>
      <c r="K5336" s="293" t="s">
        <v>8280</v>
      </c>
      <c r="L5336" s="301" t="s">
        <v>13</v>
      </c>
      <c r="M5336" s="302" t="s">
        <v>14</v>
      </c>
      <c r="N5336" s="293" t="s">
        <v>307</v>
      </c>
      <c r="O5336" s="293" t="s">
        <v>1603</v>
      </c>
      <c r="P5336" s="294" t="s">
        <v>4682</v>
      </c>
      <c r="Q5336" s="303">
        <v>44804</v>
      </c>
      <c r="R5336" s="303">
        <v>44896</v>
      </c>
      <c r="S5336" t="s">
        <v>8452</v>
      </c>
      <c r="T5336" s="304"/>
      <c r="U5336" s="304"/>
      <c r="V5336" s="304"/>
      <c r="W5336" s="304"/>
      <c r="X5336" s="305"/>
      <c r="Y5336" s="290" t="s">
        <v>8641</v>
      </c>
      <c r="Z5336" s="290" t="s">
        <v>8642</v>
      </c>
      <c r="AA5336" s="290" t="s">
        <v>8643</v>
      </c>
      <c r="AB5336" s="273" t="str">
        <f>_xlfn.IFNA(IF(Table[[#This Row],[Programme Partner]]&lt;&gt;Table[[#This Row],[Implementing Partner]],CONCATENATE(Table[[#This Row],[Programme Partner]],"-",Table[[#This Row],[Implementing Partner]]),Table[[#This Row],[Programme Partner]]),"")</f>
        <v>UNHCR-BRAC</v>
      </c>
    </row>
    <row r="5337" spans="1:28" ht="16.5" customHeight="1">
      <c r="A5337" s="183">
        <v>5787</v>
      </c>
      <c r="B5337" s="264" t="s">
        <v>5273</v>
      </c>
      <c r="C5337" s="265" t="s">
        <v>5033</v>
      </c>
      <c r="D5337" s="266" t="s">
        <v>5273</v>
      </c>
      <c r="E5337" s="264" t="s">
        <v>27</v>
      </c>
      <c r="F5337" s="264" t="s">
        <v>8013</v>
      </c>
      <c r="G5337" s="281" t="s">
        <v>8313</v>
      </c>
      <c r="H5337" s="264" t="str">
        <f>IFERROR(VLOOKUP(Table[[#This Row],[Activity Details of Assistance]],WHAT!E:F,2,FALSE),"")</f>
        <v># of HP sessions at community level</v>
      </c>
      <c r="I5337" s="264"/>
      <c r="J5337" s="293">
        <v>1353</v>
      </c>
      <c r="K5337" s="293" t="s">
        <v>8280</v>
      </c>
      <c r="L5337" s="301" t="s">
        <v>13</v>
      </c>
      <c r="M5337" s="302" t="s">
        <v>14</v>
      </c>
      <c r="N5337" s="293" t="s">
        <v>309</v>
      </c>
      <c r="O5337" s="293" t="s">
        <v>1606</v>
      </c>
      <c r="P5337" s="294" t="s">
        <v>6397</v>
      </c>
      <c r="Q5337" s="303">
        <v>44804</v>
      </c>
      <c r="R5337" s="303">
        <v>44896</v>
      </c>
      <c r="S5337" t="s">
        <v>8452</v>
      </c>
      <c r="T5337" s="304"/>
      <c r="U5337" s="304"/>
      <c r="V5337" s="304"/>
      <c r="W5337" s="304"/>
      <c r="X5337" s="305"/>
      <c r="Y5337" s="292" t="s">
        <v>8641</v>
      </c>
      <c r="Z5337" s="292" t="s">
        <v>8642</v>
      </c>
      <c r="AA5337" s="292" t="s">
        <v>8643</v>
      </c>
      <c r="AB5337" s="273" t="str">
        <f>_xlfn.IFNA(IF(Table[[#This Row],[Programme Partner]]&lt;&gt;Table[[#This Row],[Implementing Partner]],CONCATENATE(Table[[#This Row],[Programme Partner]],"-",Table[[#This Row],[Implementing Partner]]),Table[[#This Row],[Programme Partner]]),"")</f>
        <v>UNHCR-BRAC</v>
      </c>
    </row>
    <row r="5338" spans="1:28" ht="16.5" customHeight="1">
      <c r="A5338" s="183">
        <v>5788</v>
      </c>
      <c r="B5338" s="264" t="s">
        <v>5273</v>
      </c>
      <c r="C5338" s="265" t="s">
        <v>5033</v>
      </c>
      <c r="D5338" s="266" t="s">
        <v>5273</v>
      </c>
      <c r="E5338" s="264" t="s">
        <v>27</v>
      </c>
      <c r="F5338" s="264" t="s">
        <v>8013</v>
      </c>
      <c r="G5338" s="281" t="s">
        <v>8313</v>
      </c>
      <c r="H5338" s="264" t="str">
        <f>IFERROR(VLOOKUP(Table[[#This Row],[Activity Details of Assistance]],WHAT!E:F,2,FALSE),"")</f>
        <v># of HP sessions at community level</v>
      </c>
      <c r="I5338" s="264"/>
      <c r="J5338" s="293">
        <v>2089</v>
      </c>
      <c r="K5338" s="293" t="s">
        <v>8280</v>
      </c>
      <c r="L5338" s="301" t="s">
        <v>13</v>
      </c>
      <c r="M5338" s="302" t="s">
        <v>14</v>
      </c>
      <c r="N5338" s="293" t="s">
        <v>309</v>
      </c>
      <c r="O5338" s="293" t="s">
        <v>1606</v>
      </c>
      <c r="P5338" s="294" t="s">
        <v>6385</v>
      </c>
      <c r="Q5338" s="303">
        <v>44804</v>
      </c>
      <c r="R5338" s="303">
        <v>44896</v>
      </c>
      <c r="S5338" t="s">
        <v>8452</v>
      </c>
      <c r="T5338" s="304"/>
      <c r="U5338" s="304"/>
      <c r="V5338" s="304"/>
      <c r="W5338" s="304"/>
      <c r="X5338" s="305"/>
      <c r="Y5338" s="290" t="s">
        <v>8641</v>
      </c>
      <c r="Z5338" s="290" t="s">
        <v>8642</v>
      </c>
      <c r="AA5338" s="290" t="s">
        <v>8643</v>
      </c>
      <c r="AB5338" s="273" t="str">
        <f>_xlfn.IFNA(IF(Table[[#This Row],[Programme Partner]]&lt;&gt;Table[[#This Row],[Implementing Partner]],CONCATENATE(Table[[#This Row],[Programme Partner]],"-",Table[[#This Row],[Implementing Partner]]),Table[[#This Row],[Programme Partner]]),"")</f>
        <v>UNHCR-BRAC</v>
      </c>
    </row>
    <row r="5339" spans="1:28" ht="16.5" customHeight="1">
      <c r="A5339" s="183">
        <v>5789</v>
      </c>
      <c r="B5339" s="264" t="s">
        <v>5273</v>
      </c>
      <c r="C5339" s="265" t="s">
        <v>5033</v>
      </c>
      <c r="D5339" s="266" t="s">
        <v>5273</v>
      </c>
      <c r="E5339" s="264" t="s">
        <v>27</v>
      </c>
      <c r="F5339" s="264" t="s">
        <v>8013</v>
      </c>
      <c r="G5339" s="281" t="s">
        <v>8313</v>
      </c>
      <c r="H5339" s="264" t="str">
        <f>IFERROR(VLOOKUP(Table[[#This Row],[Activity Details of Assistance]],WHAT!E:F,2,FALSE),"")</f>
        <v># of HP sessions at community level</v>
      </c>
      <c r="I5339" s="264"/>
      <c r="J5339" s="293">
        <v>550</v>
      </c>
      <c r="K5339" s="293" t="s">
        <v>8280</v>
      </c>
      <c r="L5339" s="301" t="s">
        <v>13</v>
      </c>
      <c r="M5339" s="302" t="s">
        <v>14</v>
      </c>
      <c r="N5339" s="293" t="s">
        <v>309</v>
      </c>
      <c r="O5339" s="293" t="s">
        <v>1606</v>
      </c>
      <c r="P5339" s="294" t="s">
        <v>6656</v>
      </c>
      <c r="Q5339" s="303">
        <v>44804</v>
      </c>
      <c r="R5339" s="303">
        <v>44896</v>
      </c>
      <c r="S5339" t="s">
        <v>8452</v>
      </c>
      <c r="T5339" s="304"/>
      <c r="U5339" s="304"/>
      <c r="V5339" s="304"/>
      <c r="W5339" s="304"/>
      <c r="X5339" s="305"/>
      <c r="Y5339" s="292" t="s">
        <v>8641</v>
      </c>
      <c r="Z5339" s="292" t="s">
        <v>8642</v>
      </c>
      <c r="AA5339" s="292" t="s">
        <v>8643</v>
      </c>
      <c r="AB5339" s="273" t="str">
        <f>_xlfn.IFNA(IF(Table[[#This Row],[Programme Partner]]&lt;&gt;Table[[#This Row],[Implementing Partner]],CONCATENATE(Table[[#This Row],[Programme Partner]],"-",Table[[#This Row],[Implementing Partner]]),Table[[#This Row],[Programme Partner]]),"")</f>
        <v>UNHCR-BRAC</v>
      </c>
    </row>
    <row r="5340" spans="1:28" ht="16.5" customHeight="1">
      <c r="A5340" s="183">
        <v>5790</v>
      </c>
      <c r="B5340" s="264" t="s">
        <v>5273</v>
      </c>
      <c r="C5340" s="265" t="s">
        <v>5033</v>
      </c>
      <c r="D5340" s="266" t="s">
        <v>5273</v>
      </c>
      <c r="E5340" s="264" t="s">
        <v>27</v>
      </c>
      <c r="F5340" s="264" t="s">
        <v>8013</v>
      </c>
      <c r="G5340" s="281" t="s">
        <v>8314</v>
      </c>
      <c r="H5340" s="264" t="str">
        <f>IFERROR(VLOOKUP(Table[[#This Row],[Activity Details of Assistance]],WHAT!E:F,2,FALSE),"")</f>
        <v># of HP sessions at HH level</v>
      </c>
      <c r="I5340" s="264"/>
      <c r="J5340" s="293">
        <v>3270</v>
      </c>
      <c r="K5340" s="293" t="s">
        <v>8280</v>
      </c>
      <c r="L5340" s="301" t="s">
        <v>13</v>
      </c>
      <c r="M5340" s="302" t="s">
        <v>14</v>
      </c>
      <c r="N5340" s="293" t="s">
        <v>309</v>
      </c>
      <c r="O5340" s="293" t="s">
        <v>1606</v>
      </c>
      <c r="P5340" s="294" t="s">
        <v>6477</v>
      </c>
      <c r="Q5340" s="303">
        <v>44804</v>
      </c>
      <c r="R5340" s="303">
        <v>44896</v>
      </c>
      <c r="S5340" t="s">
        <v>8452</v>
      </c>
      <c r="T5340" s="304"/>
      <c r="U5340" s="304"/>
      <c r="V5340" s="304"/>
      <c r="W5340" s="304"/>
      <c r="X5340" s="305"/>
      <c r="Y5340" s="290" t="s">
        <v>8641</v>
      </c>
      <c r="Z5340" s="290" t="s">
        <v>8642</v>
      </c>
      <c r="AA5340" s="290" t="s">
        <v>8643</v>
      </c>
      <c r="AB5340" s="273" t="str">
        <f>_xlfn.IFNA(IF(Table[[#This Row],[Programme Partner]]&lt;&gt;Table[[#This Row],[Implementing Partner]],CONCATENATE(Table[[#This Row],[Programme Partner]],"-",Table[[#This Row],[Implementing Partner]]),Table[[#This Row],[Programme Partner]]),"")</f>
        <v>UNHCR-BRAC</v>
      </c>
    </row>
    <row r="5341" spans="1:28" ht="16.5" customHeight="1">
      <c r="A5341" s="183">
        <v>5791</v>
      </c>
      <c r="B5341" s="264" t="s">
        <v>5273</v>
      </c>
      <c r="C5341" s="265" t="s">
        <v>5033</v>
      </c>
      <c r="D5341" s="266" t="s">
        <v>5273</v>
      </c>
      <c r="E5341" s="264" t="s">
        <v>27</v>
      </c>
      <c r="F5341" s="264" t="s">
        <v>8013</v>
      </c>
      <c r="G5341" s="281" t="s">
        <v>8314</v>
      </c>
      <c r="H5341" s="264" t="str">
        <f>IFERROR(VLOOKUP(Table[[#This Row],[Activity Details of Assistance]],WHAT!E:F,2,FALSE),"")</f>
        <v># of HP sessions at HH level</v>
      </c>
      <c r="I5341" s="264"/>
      <c r="J5341" s="293">
        <v>3705</v>
      </c>
      <c r="K5341" s="293" t="s">
        <v>8280</v>
      </c>
      <c r="L5341" s="301" t="s">
        <v>13</v>
      </c>
      <c r="M5341" s="302" t="s">
        <v>14</v>
      </c>
      <c r="N5341" s="293" t="s">
        <v>309</v>
      </c>
      <c r="O5341" s="293" t="s">
        <v>1606</v>
      </c>
      <c r="P5341" s="294" t="s">
        <v>6478</v>
      </c>
      <c r="Q5341" s="303">
        <v>44804</v>
      </c>
      <c r="R5341" s="303">
        <v>44896</v>
      </c>
      <c r="S5341" t="s">
        <v>8452</v>
      </c>
      <c r="T5341" s="304"/>
      <c r="U5341" s="304"/>
      <c r="V5341" s="304"/>
      <c r="W5341" s="304"/>
      <c r="X5341" s="305"/>
      <c r="Y5341" s="292" t="s">
        <v>8641</v>
      </c>
      <c r="Z5341" s="292" t="s">
        <v>8642</v>
      </c>
      <c r="AA5341" s="292" t="s">
        <v>8643</v>
      </c>
      <c r="AB5341" s="273" t="str">
        <f>_xlfn.IFNA(IF(Table[[#This Row],[Programme Partner]]&lt;&gt;Table[[#This Row],[Implementing Partner]],CONCATENATE(Table[[#This Row],[Programme Partner]],"-",Table[[#This Row],[Implementing Partner]]),Table[[#This Row],[Programme Partner]]),"")</f>
        <v>UNHCR-BRAC</v>
      </c>
    </row>
    <row r="5342" spans="1:28" ht="16.5" customHeight="1">
      <c r="A5342" s="183">
        <v>5792</v>
      </c>
      <c r="B5342" s="264" t="s">
        <v>5273</v>
      </c>
      <c r="C5342" s="265" t="s">
        <v>5033</v>
      </c>
      <c r="D5342" s="266" t="s">
        <v>5273</v>
      </c>
      <c r="E5342" s="264" t="s">
        <v>27</v>
      </c>
      <c r="F5342" s="264" t="s">
        <v>8013</v>
      </c>
      <c r="G5342" s="281" t="s">
        <v>8314</v>
      </c>
      <c r="H5342" s="264" t="str">
        <f>IFERROR(VLOOKUP(Table[[#This Row],[Activity Details of Assistance]],WHAT!E:F,2,FALSE),"")</f>
        <v># of HP sessions at HH level</v>
      </c>
      <c r="I5342" s="264"/>
      <c r="J5342" s="293">
        <v>2705</v>
      </c>
      <c r="K5342" s="293" t="s">
        <v>8280</v>
      </c>
      <c r="L5342" s="301" t="s">
        <v>13</v>
      </c>
      <c r="M5342" s="302" t="s">
        <v>14</v>
      </c>
      <c r="N5342" s="293" t="s">
        <v>307</v>
      </c>
      <c r="O5342" s="293" t="s">
        <v>1603</v>
      </c>
      <c r="P5342" s="294" t="s">
        <v>4682</v>
      </c>
      <c r="Q5342" s="303">
        <v>44804</v>
      </c>
      <c r="R5342" s="303">
        <v>44896</v>
      </c>
      <c r="S5342" t="s">
        <v>8452</v>
      </c>
      <c r="T5342" s="304"/>
      <c r="U5342" s="304"/>
      <c r="V5342" s="304"/>
      <c r="W5342" s="304"/>
      <c r="X5342" s="305"/>
      <c r="Y5342" s="290" t="s">
        <v>8641</v>
      </c>
      <c r="Z5342" s="290" t="s">
        <v>8642</v>
      </c>
      <c r="AA5342" s="290" t="s">
        <v>8643</v>
      </c>
      <c r="AB5342" s="273" t="str">
        <f>_xlfn.IFNA(IF(Table[[#This Row],[Programme Partner]]&lt;&gt;Table[[#This Row],[Implementing Partner]],CONCATENATE(Table[[#This Row],[Programme Partner]],"-",Table[[#This Row],[Implementing Partner]]),Table[[#This Row],[Programme Partner]]),"")</f>
        <v>UNHCR-BRAC</v>
      </c>
    </row>
    <row r="5343" spans="1:28" ht="16.5" customHeight="1">
      <c r="A5343" s="183">
        <v>5793</v>
      </c>
      <c r="B5343" s="264" t="s">
        <v>5273</v>
      </c>
      <c r="C5343" s="265" t="s">
        <v>5033</v>
      </c>
      <c r="D5343" s="266" t="s">
        <v>5273</v>
      </c>
      <c r="E5343" s="264" t="s">
        <v>27</v>
      </c>
      <c r="F5343" s="264" t="s">
        <v>8013</v>
      </c>
      <c r="G5343" s="281" t="s">
        <v>8314</v>
      </c>
      <c r="H5343" s="264" t="str">
        <f>IFERROR(VLOOKUP(Table[[#This Row],[Activity Details of Assistance]],WHAT!E:F,2,FALSE),"")</f>
        <v># of HP sessions at HH level</v>
      </c>
      <c r="I5343" s="264"/>
      <c r="J5343" s="293">
        <v>3460</v>
      </c>
      <c r="K5343" s="293" t="s">
        <v>8280</v>
      </c>
      <c r="L5343" s="301" t="s">
        <v>13</v>
      </c>
      <c r="M5343" s="302" t="s">
        <v>14</v>
      </c>
      <c r="N5343" s="293" t="s">
        <v>309</v>
      </c>
      <c r="O5343" s="293" t="s">
        <v>1606</v>
      </c>
      <c r="P5343" s="294" t="s">
        <v>6397</v>
      </c>
      <c r="Q5343" s="303">
        <v>44804</v>
      </c>
      <c r="R5343" s="303">
        <v>44896</v>
      </c>
      <c r="S5343" t="s">
        <v>8452</v>
      </c>
      <c r="T5343" s="304"/>
      <c r="U5343" s="304"/>
      <c r="V5343" s="304"/>
      <c r="W5343" s="304"/>
      <c r="X5343" s="305"/>
      <c r="Y5343" s="292" t="s">
        <v>8641</v>
      </c>
      <c r="Z5343" s="292" t="s">
        <v>8642</v>
      </c>
      <c r="AA5343" s="292" t="s">
        <v>8643</v>
      </c>
      <c r="AB5343" s="273" t="str">
        <f>_xlfn.IFNA(IF(Table[[#This Row],[Programme Partner]]&lt;&gt;Table[[#This Row],[Implementing Partner]],CONCATENATE(Table[[#This Row],[Programme Partner]],"-",Table[[#This Row],[Implementing Partner]]),Table[[#This Row],[Programme Partner]]),"")</f>
        <v>UNHCR-BRAC</v>
      </c>
    </row>
    <row r="5344" spans="1:28" ht="16.5" customHeight="1">
      <c r="A5344" s="183">
        <v>5794</v>
      </c>
      <c r="B5344" s="264" t="s">
        <v>5273</v>
      </c>
      <c r="C5344" s="265" t="s">
        <v>5033</v>
      </c>
      <c r="D5344" s="266" t="s">
        <v>5273</v>
      </c>
      <c r="E5344" s="264" t="s">
        <v>27</v>
      </c>
      <c r="F5344" s="264" t="s">
        <v>8013</v>
      </c>
      <c r="G5344" s="281" t="s">
        <v>8314</v>
      </c>
      <c r="H5344" s="264" t="str">
        <f>IFERROR(VLOOKUP(Table[[#This Row],[Activity Details of Assistance]],WHAT!E:F,2,FALSE),"")</f>
        <v># of HP sessions at HH level</v>
      </c>
      <c r="I5344" s="264"/>
      <c r="J5344" s="293">
        <v>6142</v>
      </c>
      <c r="K5344" s="293" t="s">
        <v>8280</v>
      </c>
      <c r="L5344" s="301" t="s">
        <v>13</v>
      </c>
      <c r="M5344" s="302" t="s">
        <v>14</v>
      </c>
      <c r="N5344" s="293" t="s">
        <v>309</v>
      </c>
      <c r="O5344" s="293" t="s">
        <v>1606</v>
      </c>
      <c r="P5344" s="294" t="s">
        <v>6385</v>
      </c>
      <c r="Q5344" s="303">
        <v>44804</v>
      </c>
      <c r="R5344" s="303">
        <v>44896</v>
      </c>
      <c r="S5344" t="s">
        <v>8452</v>
      </c>
      <c r="T5344" s="304"/>
      <c r="U5344" s="304"/>
      <c r="V5344" s="304"/>
      <c r="W5344" s="304"/>
      <c r="X5344" s="305"/>
      <c r="Y5344" s="290" t="s">
        <v>8641</v>
      </c>
      <c r="Z5344" s="290" t="s">
        <v>8642</v>
      </c>
      <c r="AA5344" s="290" t="s">
        <v>8643</v>
      </c>
      <c r="AB5344" s="273" t="str">
        <f>_xlfn.IFNA(IF(Table[[#This Row],[Programme Partner]]&lt;&gt;Table[[#This Row],[Implementing Partner]],CONCATENATE(Table[[#This Row],[Programme Partner]],"-",Table[[#This Row],[Implementing Partner]]),Table[[#This Row],[Programme Partner]]),"")</f>
        <v>UNHCR-BRAC</v>
      </c>
    </row>
    <row r="5345" spans="1:35" ht="16.5" customHeight="1">
      <c r="A5345" s="183">
        <v>5795</v>
      </c>
      <c r="B5345" s="264" t="s">
        <v>5273</v>
      </c>
      <c r="C5345" s="265" t="s">
        <v>5033</v>
      </c>
      <c r="D5345" s="266" t="s">
        <v>5273</v>
      </c>
      <c r="E5345" s="264" t="s">
        <v>27</v>
      </c>
      <c r="F5345" s="264" t="s">
        <v>8013</v>
      </c>
      <c r="G5345" s="281" t="s">
        <v>8314</v>
      </c>
      <c r="H5345" s="264" t="str">
        <f>IFERROR(VLOOKUP(Table[[#This Row],[Activity Details of Assistance]],WHAT!E:F,2,FALSE),"")</f>
        <v># of HP sessions at HH level</v>
      </c>
      <c r="I5345" s="264"/>
      <c r="J5345" s="293">
        <v>1573</v>
      </c>
      <c r="K5345" s="293" t="s">
        <v>8280</v>
      </c>
      <c r="L5345" s="301" t="s">
        <v>13</v>
      </c>
      <c r="M5345" s="302" t="s">
        <v>14</v>
      </c>
      <c r="N5345" s="293" t="s">
        <v>309</v>
      </c>
      <c r="O5345" s="293" t="s">
        <v>1606</v>
      </c>
      <c r="P5345" s="294" t="s">
        <v>6656</v>
      </c>
      <c r="Q5345" s="303">
        <v>44804</v>
      </c>
      <c r="R5345" s="303">
        <v>44896</v>
      </c>
      <c r="S5345" t="s">
        <v>8452</v>
      </c>
      <c r="T5345" s="304"/>
      <c r="U5345" s="304"/>
      <c r="V5345" s="304"/>
      <c r="W5345" s="304"/>
      <c r="X5345" s="305"/>
      <c r="Y5345" s="292" t="s">
        <v>8641</v>
      </c>
      <c r="Z5345" s="292" t="s">
        <v>8642</v>
      </c>
      <c r="AA5345" s="292" t="s">
        <v>8643</v>
      </c>
      <c r="AB5345" s="273" t="str">
        <f>_xlfn.IFNA(IF(Table[[#This Row],[Programme Partner]]&lt;&gt;Table[[#This Row],[Implementing Partner]],CONCATENATE(Table[[#This Row],[Programme Partner]],"-",Table[[#This Row],[Implementing Partner]]),Table[[#This Row],[Programme Partner]]),"")</f>
        <v>UNHCR-BRAC</v>
      </c>
    </row>
    <row r="5346" spans="1:35" ht="16.5" customHeight="1">
      <c r="A5346" s="183">
        <v>5796</v>
      </c>
      <c r="B5346" s="264" t="s">
        <v>5273</v>
      </c>
      <c r="C5346" s="265" t="s">
        <v>5033</v>
      </c>
      <c r="D5346" s="266" t="s">
        <v>5273</v>
      </c>
      <c r="E5346" s="264" t="s">
        <v>27</v>
      </c>
      <c r="F5346" s="264" t="s">
        <v>8013</v>
      </c>
      <c r="G5346" s="281" t="s">
        <v>8315</v>
      </c>
      <c r="H5346" s="264" t="str">
        <f>IFERROR(VLOOKUP(Table[[#This Row],[Activity Details of Assistance]],WHAT!E:F,2,FALSE),"")</f>
        <v># of handwashing station</v>
      </c>
      <c r="I5346" s="264"/>
      <c r="J5346" s="293">
        <v>1</v>
      </c>
      <c r="K5346" s="293" t="s">
        <v>8280</v>
      </c>
      <c r="L5346" s="301" t="s">
        <v>13</v>
      </c>
      <c r="M5346" s="302" t="s">
        <v>14</v>
      </c>
      <c r="N5346" s="293" t="s">
        <v>309</v>
      </c>
      <c r="O5346" s="293" t="s">
        <v>1606</v>
      </c>
      <c r="P5346" s="294" t="s">
        <v>6477</v>
      </c>
      <c r="Q5346" s="303">
        <v>44804</v>
      </c>
      <c r="R5346" s="303">
        <v>44896</v>
      </c>
      <c r="S5346" t="s">
        <v>8452</v>
      </c>
      <c r="T5346" s="304"/>
      <c r="U5346" s="304"/>
      <c r="V5346" s="304"/>
      <c r="W5346" s="304"/>
      <c r="X5346" s="305"/>
      <c r="Y5346" s="290" t="s">
        <v>8641</v>
      </c>
      <c r="Z5346" s="290" t="s">
        <v>8642</v>
      </c>
      <c r="AA5346" s="290" t="s">
        <v>8643</v>
      </c>
      <c r="AB5346" s="273" t="str">
        <f>_xlfn.IFNA(IF(Table[[#This Row],[Programme Partner]]&lt;&gt;Table[[#This Row],[Implementing Partner]],CONCATENATE(Table[[#This Row],[Programme Partner]],"-",Table[[#This Row],[Implementing Partner]]),Table[[#This Row],[Programme Partner]]),"")</f>
        <v>UNHCR-BRAC</v>
      </c>
    </row>
    <row r="5347" spans="1:35" ht="16.5" customHeight="1">
      <c r="A5347" s="183">
        <v>5797</v>
      </c>
      <c r="B5347" s="264" t="s">
        <v>5273</v>
      </c>
      <c r="C5347" s="265" t="s">
        <v>5033</v>
      </c>
      <c r="D5347" s="266" t="s">
        <v>5273</v>
      </c>
      <c r="E5347" s="264" t="s">
        <v>27</v>
      </c>
      <c r="F5347" s="264" t="s">
        <v>8013</v>
      </c>
      <c r="G5347" s="281" t="s">
        <v>8315</v>
      </c>
      <c r="H5347" s="264" t="str">
        <f>IFERROR(VLOOKUP(Table[[#This Row],[Activity Details of Assistance]],WHAT!E:F,2,FALSE),"")</f>
        <v># of handwashing station</v>
      </c>
      <c r="I5347" s="264"/>
      <c r="J5347" s="293">
        <v>2</v>
      </c>
      <c r="K5347" s="293" t="s">
        <v>8280</v>
      </c>
      <c r="L5347" s="301" t="s">
        <v>13</v>
      </c>
      <c r="M5347" s="302" t="s">
        <v>14</v>
      </c>
      <c r="N5347" s="293" t="s">
        <v>309</v>
      </c>
      <c r="O5347" s="293" t="s">
        <v>1606</v>
      </c>
      <c r="P5347" s="294" t="s">
        <v>6478</v>
      </c>
      <c r="Q5347" s="303">
        <v>44804</v>
      </c>
      <c r="R5347" s="303">
        <v>44896</v>
      </c>
      <c r="S5347" t="s">
        <v>8452</v>
      </c>
      <c r="T5347" s="304"/>
      <c r="U5347" s="304"/>
      <c r="V5347" s="304"/>
      <c r="W5347" s="304"/>
      <c r="X5347" s="305"/>
      <c r="Y5347" s="292" t="s">
        <v>8641</v>
      </c>
      <c r="Z5347" s="292" t="s">
        <v>8642</v>
      </c>
      <c r="AA5347" s="292" t="s">
        <v>8643</v>
      </c>
      <c r="AB5347" s="273" t="str">
        <f>_xlfn.IFNA(IF(Table[[#This Row],[Programme Partner]]&lt;&gt;Table[[#This Row],[Implementing Partner]],CONCATENATE(Table[[#This Row],[Programme Partner]],"-",Table[[#This Row],[Implementing Partner]]),Table[[#This Row],[Programme Partner]]),"")</f>
        <v>UNHCR-BRAC</v>
      </c>
    </row>
    <row r="5348" spans="1:35" ht="16.5" customHeight="1">
      <c r="A5348" s="183">
        <v>5798</v>
      </c>
      <c r="B5348" s="264" t="s">
        <v>5273</v>
      </c>
      <c r="C5348" s="265" t="s">
        <v>5033</v>
      </c>
      <c r="D5348" s="266" t="s">
        <v>5273</v>
      </c>
      <c r="E5348" s="264" t="s">
        <v>27</v>
      </c>
      <c r="F5348" s="264" t="s">
        <v>8013</v>
      </c>
      <c r="G5348" s="281" t="s">
        <v>8315</v>
      </c>
      <c r="H5348" s="264" t="str">
        <f>IFERROR(VLOOKUP(Table[[#This Row],[Activity Details of Assistance]],WHAT!E:F,2,FALSE),"")</f>
        <v># of handwashing station</v>
      </c>
      <c r="I5348" s="264"/>
      <c r="J5348" s="293">
        <v>7</v>
      </c>
      <c r="K5348" s="293" t="s">
        <v>8280</v>
      </c>
      <c r="L5348" s="301" t="s">
        <v>13</v>
      </c>
      <c r="M5348" s="302" t="s">
        <v>14</v>
      </c>
      <c r="N5348" s="293" t="s">
        <v>309</v>
      </c>
      <c r="O5348" s="293" t="s">
        <v>1606</v>
      </c>
      <c r="P5348" s="294" t="s">
        <v>6385</v>
      </c>
      <c r="Q5348" s="303">
        <v>44804</v>
      </c>
      <c r="R5348" s="303">
        <v>44896</v>
      </c>
      <c r="S5348" t="s">
        <v>8452</v>
      </c>
      <c r="T5348" s="304"/>
      <c r="U5348" s="304"/>
      <c r="V5348" s="304"/>
      <c r="W5348" s="304"/>
      <c r="X5348" s="305"/>
      <c r="Y5348" s="290" t="s">
        <v>8641</v>
      </c>
      <c r="Z5348" s="290" t="s">
        <v>8642</v>
      </c>
      <c r="AA5348" s="290" t="s">
        <v>8643</v>
      </c>
      <c r="AB5348" s="273" t="str">
        <f>_xlfn.IFNA(IF(Table[[#This Row],[Programme Partner]]&lt;&gt;Table[[#This Row],[Implementing Partner]],CONCATENATE(Table[[#This Row],[Programme Partner]],"-",Table[[#This Row],[Implementing Partner]]),Table[[#This Row],[Programme Partner]]),"")</f>
        <v>UNHCR-BRAC</v>
      </c>
    </row>
    <row r="5349" spans="1:35" ht="16.5" customHeight="1">
      <c r="A5349" s="183">
        <v>5799</v>
      </c>
      <c r="B5349" s="264" t="s">
        <v>5273</v>
      </c>
      <c r="C5349" s="265" t="s">
        <v>5033</v>
      </c>
      <c r="D5349" s="266" t="s">
        <v>5273</v>
      </c>
      <c r="E5349" s="264" t="s">
        <v>27</v>
      </c>
      <c r="F5349" s="264" t="s">
        <v>8013</v>
      </c>
      <c r="G5349" s="281" t="s">
        <v>8315</v>
      </c>
      <c r="H5349" s="264" t="str">
        <f>IFERROR(VLOOKUP(Table[[#This Row],[Activity Details of Assistance]],WHAT!E:F,2,FALSE),"")</f>
        <v># of handwashing station</v>
      </c>
      <c r="I5349" s="264"/>
      <c r="J5349" s="293">
        <v>1</v>
      </c>
      <c r="K5349" s="293" t="s">
        <v>8280</v>
      </c>
      <c r="L5349" s="301" t="s">
        <v>13</v>
      </c>
      <c r="M5349" s="302" t="s">
        <v>14</v>
      </c>
      <c r="N5349" s="293" t="s">
        <v>309</v>
      </c>
      <c r="O5349" s="293" t="s">
        <v>1606</v>
      </c>
      <c r="P5349" s="294" t="s">
        <v>6656</v>
      </c>
      <c r="Q5349" s="303">
        <v>44804</v>
      </c>
      <c r="R5349" s="303">
        <v>44896</v>
      </c>
      <c r="S5349" t="s">
        <v>8452</v>
      </c>
      <c r="T5349" s="304"/>
      <c r="U5349" s="304"/>
      <c r="V5349" s="304"/>
      <c r="W5349" s="304"/>
      <c r="X5349" s="305"/>
      <c r="Y5349" s="292" t="s">
        <v>8641</v>
      </c>
      <c r="Z5349" s="292" t="s">
        <v>8642</v>
      </c>
      <c r="AA5349" s="292" t="s">
        <v>8643</v>
      </c>
      <c r="AB5349" s="273" t="str">
        <f>_xlfn.IFNA(IF(Table[[#This Row],[Programme Partner]]&lt;&gt;Table[[#This Row],[Implementing Partner]],CONCATENATE(Table[[#This Row],[Programme Partner]],"-",Table[[#This Row],[Implementing Partner]]),Table[[#This Row],[Programme Partner]]),"")</f>
        <v>UNHCR-BRAC</v>
      </c>
    </row>
    <row r="5350" spans="1:35" ht="16.5" customHeight="1">
      <c r="A5350" s="183">
        <v>5800</v>
      </c>
      <c r="B5350" s="264" t="s">
        <v>5273</v>
      </c>
      <c r="C5350" s="265" t="s">
        <v>5033</v>
      </c>
      <c r="D5350" s="266" t="s">
        <v>5273</v>
      </c>
      <c r="E5350" s="264" t="s">
        <v>27</v>
      </c>
      <c r="F5350" s="264" t="s">
        <v>8014</v>
      </c>
      <c r="G5350" s="281" t="s">
        <v>8243</v>
      </c>
      <c r="H5350" s="264" t="str">
        <f>IFERROR(VLOOKUP(Table[[#This Row],[Activity Details of Assistance]],WHAT!E:F,2,FALSE),"")</f>
        <v># of pit</v>
      </c>
      <c r="I5350" s="264"/>
      <c r="J5350" s="293">
        <v>5</v>
      </c>
      <c r="K5350" s="293" t="s">
        <v>8280</v>
      </c>
      <c r="L5350" s="301" t="s">
        <v>13</v>
      </c>
      <c r="M5350" s="302" t="s">
        <v>14</v>
      </c>
      <c r="N5350" s="293" t="s">
        <v>309</v>
      </c>
      <c r="O5350" s="293" t="s">
        <v>1606</v>
      </c>
      <c r="P5350" s="294" t="s">
        <v>6385</v>
      </c>
      <c r="Q5350" s="303">
        <v>44804</v>
      </c>
      <c r="R5350" s="303">
        <v>44896</v>
      </c>
      <c r="S5350" t="s">
        <v>8452</v>
      </c>
      <c r="T5350" s="304"/>
      <c r="U5350" s="304"/>
      <c r="V5350" s="304"/>
      <c r="W5350" s="304"/>
      <c r="X5350" s="305"/>
      <c r="Y5350" s="290" t="s">
        <v>8641</v>
      </c>
      <c r="Z5350" s="290" t="s">
        <v>8642</v>
      </c>
      <c r="AA5350" s="290" t="s">
        <v>8643</v>
      </c>
      <c r="AB5350" s="273" t="str">
        <f>_xlfn.IFNA(IF(Table[[#This Row],[Programme Partner]]&lt;&gt;Table[[#This Row],[Implementing Partner]],CONCATENATE(Table[[#This Row],[Programme Partner]],"-",Table[[#This Row],[Implementing Partner]]),Table[[#This Row],[Programme Partner]]),"")</f>
        <v>UNHCR-BRAC</v>
      </c>
    </row>
    <row r="5351" spans="1:35" ht="16.5" customHeight="1">
      <c r="A5351" s="183">
        <v>5801</v>
      </c>
      <c r="B5351" s="264" t="s">
        <v>5273</v>
      </c>
      <c r="C5351" s="265" t="s">
        <v>5033</v>
      </c>
      <c r="D5351" s="266" t="s">
        <v>5273</v>
      </c>
      <c r="E5351" s="264" t="s">
        <v>27</v>
      </c>
      <c r="F5351" s="264" t="s">
        <v>8014</v>
      </c>
      <c r="G5351" s="281" t="s">
        <v>8445</v>
      </c>
      <c r="H5351" s="264" t="str">
        <f>IFERROR(VLOOKUP(Table[[#This Row],[Activity Details of Assistance]],WHAT!E:F,2,FALSE),"")</f>
        <v># of plant</v>
      </c>
      <c r="I5351" s="264"/>
      <c r="J5351" s="293">
        <v>1</v>
      </c>
      <c r="K5351" s="293" t="s">
        <v>8280</v>
      </c>
      <c r="L5351" s="301" t="s">
        <v>13</v>
      </c>
      <c r="M5351" s="302" t="s">
        <v>14</v>
      </c>
      <c r="N5351" s="293" t="s">
        <v>309</v>
      </c>
      <c r="O5351" s="293" t="s">
        <v>1606</v>
      </c>
      <c r="P5351" s="294" t="s">
        <v>6385</v>
      </c>
      <c r="Q5351" s="303">
        <v>44804</v>
      </c>
      <c r="R5351" s="303">
        <v>44896</v>
      </c>
      <c r="S5351" t="s">
        <v>8452</v>
      </c>
      <c r="T5351" s="304"/>
      <c r="U5351" s="304"/>
      <c r="V5351" s="304"/>
      <c r="W5351" s="304"/>
      <c r="X5351" s="305"/>
      <c r="Y5351" s="292" t="s">
        <v>8641</v>
      </c>
      <c r="Z5351" s="292" t="s">
        <v>8642</v>
      </c>
      <c r="AA5351" s="292" t="s">
        <v>8643</v>
      </c>
      <c r="AB5351" s="273" t="str">
        <f>_xlfn.IFNA(IF(Table[[#This Row],[Programme Partner]]&lt;&gt;Table[[#This Row],[Implementing Partner]],CONCATENATE(Table[[#This Row],[Programme Partner]],"-",Table[[#This Row],[Implementing Partner]]),Table[[#This Row],[Programme Partner]]),"")</f>
        <v>UNHCR-BRAC</v>
      </c>
    </row>
    <row r="5352" spans="1:35" ht="16.5" customHeight="1">
      <c r="A5352" s="183">
        <v>5802</v>
      </c>
      <c r="B5352" s="264" t="s">
        <v>5273</v>
      </c>
      <c r="C5352" s="265" t="s">
        <v>5033</v>
      </c>
      <c r="D5352" s="266" t="s">
        <v>5273</v>
      </c>
      <c r="E5352" s="264" t="s">
        <v>27</v>
      </c>
      <c r="F5352" s="264" t="s">
        <v>8014</v>
      </c>
      <c r="G5352" s="281" t="s">
        <v>8361</v>
      </c>
      <c r="H5352" s="264" t="str">
        <f>IFERROR(VLOOKUP(Table[[#This Row],[Activity Details of Assistance]],WHAT!E:F,2,FALSE),"")</f>
        <v># of plant</v>
      </c>
      <c r="I5352" s="264"/>
      <c r="J5352" s="293">
        <v>1</v>
      </c>
      <c r="K5352" s="293" t="s">
        <v>8280</v>
      </c>
      <c r="L5352" s="301" t="s">
        <v>13</v>
      </c>
      <c r="M5352" s="302" t="s">
        <v>14</v>
      </c>
      <c r="N5352" s="293" t="s">
        <v>309</v>
      </c>
      <c r="O5352" s="293" t="s">
        <v>1606</v>
      </c>
      <c r="P5352" s="294" t="s">
        <v>6477</v>
      </c>
      <c r="Q5352" s="303">
        <v>44804</v>
      </c>
      <c r="R5352" s="303">
        <v>44896</v>
      </c>
      <c r="S5352" t="s">
        <v>8452</v>
      </c>
      <c r="T5352" s="304"/>
      <c r="U5352" s="304"/>
      <c r="V5352" s="304"/>
      <c r="W5352" s="304"/>
      <c r="X5352" s="305"/>
      <c r="Y5352" s="290" t="s">
        <v>8641</v>
      </c>
      <c r="Z5352" s="290" t="s">
        <v>8642</v>
      </c>
      <c r="AA5352" s="290" t="s">
        <v>8643</v>
      </c>
      <c r="AB5352" s="273" t="str">
        <f>_xlfn.IFNA(IF(Table[[#This Row],[Programme Partner]]&lt;&gt;Table[[#This Row],[Implementing Partner]],CONCATENATE(Table[[#This Row],[Programme Partner]],"-",Table[[#This Row],[Implementing Partner]]),Table[[#This Row],[Programme Partner]]),"")</f>
        <v>UNHCR-BRAC</v>
      </c>
    </row>
    <row r="5353" spans="1:35" ht="16.5" customHeight="1">
      <c r="A5353" s="183">
        <v>5803</v>
      </c>
      <c r="B5353" s="264" t="s">
        <v>5273</v>
      </c>
      <c r="C5353" s="265" t="s">
        <v>5033</v>
      </c>
      <c r="D5353" s="266" t="s">
        <v>5273</v>
      </c>
      <c r="E5353" s="264" t="s">
        <v>27</v>
      </c>
      <c r="F5353" s="264" t="s">
        <v>8014</v>
      </c>
      <c r="G5353" s="281" t="s">
        <v>8361</v>
      </c>
      <c r="H5353" s="264" t="str">
        <f>IFERROR(VLOOKUP(Table[[#This Row],[Activity Details of Assistance]],WHAT!E:F,2,FALSE),"")</f>
        <v># of plant</v>
      </c>
      <c r="I5353" s="264"/>
      <c r="J5353" s="293">
        <v>1</v>
      </c>
      <c r="K5353" s="293" t="s">
        <v>8280</v>
      </c>
      <c r="L5353" s="301" t="s">
        <v>13</v>
      </c>
      <c r="M5353" s="302" t="s">
        <v>14</v>
      </c>
      <c r="N5353" s="293" t="s">
        <v>309</v>
      </c>
      <c r="O5353" s="293" t="s">
        <v>1606</v>
      </c>
      <c r="P5353" s="294" t="s">
        <v>6478</v>
      </c>
      <c r="Q5353" s="303">
        <v>44804</v>
      </c>
      <c r="R5353" s="303">
        <v>44896</v>
      </c>
      <c r="S5353" t="s">
        <v>8452</v>
      </c>
      <c r="T5353" s="304"/>
      <c r="U5353" s="304"/>
      <c r="V5353" s="304"/>
      <c r="W5353" s="304"/>
      <c r="X5353" s="305"/>
      <c r="Y5353" s="292" t="s">
        <v>8641</v>
      </c>
      <c r="Z5353" s="292" t="s">
        <v>8642</v>
      </c>
      <c r="AA5353" s="292" t="s">
        <v>8643</v>
      </c>
      <c r="AB5353" s="273" t="str">
        <f>_xlfn.IFNA(IF(Table[[#This Row],[Programme Partner]]&lt;&gt;Table[[#This Row],[Implementing Partner]],CONCATENATE(Table[[#This Row],[Programme Partner]],"-",Table[[#This Row],[Implementing Partner]]),Table[[#This Row],[Programme Partner]]),"")</f>
        <v>UNHCR-BRAC</v>
      </c>
    </row>
    <row r="5354" spans="1:35" ht="16.5" customHeight="1">
      <c r="A5354" s="183">
        <v>5804</v>
      </c>
      <c r="B5354" s="264" t="s">
        <v>5273</v>
      </c>
      <c r="C5354" s="265" t="s">
        <v>5033</v>
      </c>
      <c r="D5354" s="266" t="s">
        <v>5273</v>
      </c>
      <c r="E5354" s="264" t="s">
        <v>27</v>
      </c>
      <c r="F5354" s="264" t="s">
        <v>8014</v>
      </c>
      <c r="G5354" s="281" t="s">
        <v>8361</v>
      </c>
      <c r="H5354" s="264" t="str">
        <f>IFERROR(VLOOKUP(Table[[#This Row],[Activity Details of Assistance]],WHAT!E:F,2,FALSE),"")</f>
        <v># of plant</v>
      </c>
      <c r="I5354" s="264"/>
      <c r="J5354" s="293">
        <v>1</v>
      </c>
      <c r="K5354" s="293" t="s">
        <v>8280</v>
      </c>
      <c r="L5354" s="301" t="s">
        <v>13</v>
      </c>
      <c r="M5354" s="302" t="s">
        <v>14</v>
      </c>
      <c r="N5354" s="293" t="s">
        <v>309</v>
      </c>
      <c r="O5354" s="293" t="s">
        <v>1606</v>
      </c>
      <c r="P5354" s="294" t="s">
        <v>4682</v>
      </c>
      <c r="Q5354" s="303">
        <v>44804</v>
      </c>
      <c r="R5354" s="303">
        <v>44896</v>
      </c>
      <c r="S5354" t="s">
        <v>8452</v>
      </c>
      <c r="T5354" s="304"/>
      <c r="U5354" s="304"/>
      <c r="V5354" s="304"/>
      <c r="W5354" s="304"/>
      <c r="X5354" s="305"/>
      <c r="Y5354" s="290" t="s">
        <v>8641</v>
      </c>
      <c r="Z5354" s="290" t="s">
        <v>8642</v>
      </c>
      <c r="AA5354" s="290" t="s">
        <v>8643</v>
      </c>
      <c r="AB5354" s="273" t="str">
        <f>_xlfn.IFNA(IF(Table[[#This Row],[Programme Partner]]&lt;&gt;Table[[#This Row],[Implementing Partner]],CONCATENATE(Table[[#This Row],[Programme Partner]],"-",Table[[#This Row],[Implementing Partner]]),Table[[#This Row],[Programme Partner]]),"")</f>
        <v>UNHCR-BRAC</v>
      </c>
    </row>
    <row r="5355" spans="1:35" ht="16.5" customHeight="1">
      <c r="A5355" s="183">
        <v>5805</v>
      </c>
      <c r="B5355" s="264" t="s">
        <v>5273</v>
      </c>
      <c r="C5355" s="265" t="s">
        <v>5033</v>
      </c>
      <c r="D5355" s="266" t="s">
        <v>5273</v>
      </c>
      <c r="E5355" s="264" t="s">
        <v>27</v>
      </c>
      <c r="F5355" s="264" t="s">
        <v>8014</v>
      </c>
      <c r="G5355" s="281" t="s">
        <v>8361</v>
      </c>
      <c r="H5355" s="264" t="str">
        <f>IFERROR(VLOOKUP(Table[[#This Row],[Activity Details of Assistance]],WHAT!E:F,2,FALSE),"")</f>
        <v># of plant</v>
      </c>
      <c r="I5355" s="264"/>
      <c r="J5355" s="293">
        <v>1</v>
      </c>
      <c r="K5355" s="293" t="s">
        <v>8280</v>
      </c>
      <c r="L5355" s="301" t="s">
        <v>13</v>
      </c>
      <c r="M5355" s="302" t="s">
        <v>14</v>
      </c>
      <c r="N5355" s="293" t="s">
        <v>309</v>
      </c>
      <c r="O5355" s="293" t="s">
        <v>1606</v>
      </c>
      <c r="P5355" s="294" t="s">
        <v>6397</v>
      </c>
      <c r="Q5355" s="303">
        <v>44804</v>
      </c>
      <c r="R5355" s="303">
        <v>44896</v>
      </c>
      <c r="S5355" t="s">
        <v>8452</v>
      </c>
      <c r="T5355" s="304"/>
      <c r="U5355" s="304"/>
      <c r="V5355" s="304"/>
      <c r="W5355" s="304"/>
      <c r="X5355" s="305"/>
      <c r="Y5355" s="292" t="s">
        <v>8641</v>
      </c>
      <c r="Z5355" s="292" t="s">
        <v>8642</v>
      </c>
      <c r="AA5355" s="292" t="s">
        <v>8643</v>
      </c>
      <c r="AB5355" s="273" t="str">
        <f>_xlfn.IFNA(IF(Table[[#This Row],[Programme Partner]]&lt;&gt;Table[[#This Row],[Implementing Partner]],CONCATENATE(Table[[#This Row],[Programme Partner]],"-",Table[[#This Row],[Implementing Partner]]),Table[[#This Row],[Programme Partner]]),"")</f>
        <v>UNHCR-BRAC</v>
      </c>
    </row>
    <row r="5356" spans="1:35" ht="16.5" customHeight="1">
      <c r="A5356" s="183">
        <v>5806</v>
      </c>
      <c r="B5356" s="264" t="s">
        <v>5273</v>
      </c>
      <c r="C5356" s="265" t="s">
        <v>5033</v>
      </c>
      <c r="D5356" s="266" t="s">
        <v>5273</v>
      </c>
      <c r="E5356" s="264" t="s">
        <v>27</v>
      </c>
      <c r="F5356" s="264" t="s">
        <v>8014</v>
      </c>
      <c r="G5356" s="281" t="s">
        <v>8361</v>
      </c>
      <c r="H5356" s="264" t="str">
        <f>IFERROR(VLOOKUP(Table[[#This Row],[Activity Details of Assistance]],WHAT!E:F,2,FALSE),"")</f>
        <v># of plant</v>
      </c>
      <c r="I5356" s="264"/>
      <c r="J5356" s="293">
        <v>1</v>
      </c>
      <c r="K5356" s="293" t="s">
        <v>8280</v>
      </c>
      <c r="L5356" s="301" t="s">
        <v>13</v>
      </c>
      <c r="M5356" s="302" t="s">
        <v>14</v>
      </c>
      <c r="N5356" s="293" t="s">
        <v>309</v>
      </c>
      <c r="O5356" s="293" t="s">
        <v>1606</v>
      </c>
      <c r="P5356" s="294" t="s">
        <v>6385</v>
      </c>
      <c r="Q5356" s="303">
        <v>44804</v>
      </c>
      <c r="R5356" s="303">
        <v>44896</v>
      </c>
      <c r="S5356" t="s">
        <v>8452</v>
      </c>
      <c r="T5356" s="304"/>
      <c r="U5356" s="304"/>
      <c r="V5356" s="304"/>
      <c r="W5356" s="304"/>
      <c r="X5356" s="305"/>
      <c r="Y5356" s="290" t="s">
        <v>8641</v>
      </c>
      <c r="Z5356" s="290" t="s">
        <v>8642</v>
      </c>
      <c r="AA5356" s="290" t="s">
        <v>8643</v>
      </c>
      <c r="AB5356" s="273" t="str">
        <f>_xlfn.IFNA(IF(Table[[#This Row],[Programme Partner]]&lt;&gt;Table[[#This Row],[Implementing Partner]],CONCATENATE(Table[[#This Row],[Programme Partner]],"-",Table[[#This Row],[Implementing Partner]]),Table[[#This Row],[Programme Partner]]),"")</f>
        <v>UNHCR-BRAC</v>
      </c>
    </row>
    <row r="5357" spans="1:35" ht="16.5" customHeight="1">
      <c r="A5357" s="183">
        <v>5807</v>
      </c>
      <c r="B5357" s="269" t="s">
        <v>5273</v>
      </c>
      <c r="C5357" s="270" t="s">
        <v>5033</v>
      </c>
      <c r="D5357" s="271" t="s">
        <v>5273</v>
      </c>
      <c r="E5357" s="269" t="s">
        <v>27</v>
      </c>
      <c r="F5357" s="269" t="s">
        <v>8014</v>
      </c>
      <c r="G5357" s="297" t="s">
        <v>8361</v>
      </c>
      <c r="H5357" s="269" t="str">
        <f>IFERROR(VLOOKUP(Table[[#This Row],[Activity Details of Assistance]],WHAT!E:F,2,FALSE),"")</f>
        <v># of plant</v>
      </c>
      <c r="I5357" s="269"/>
      <c r="J5357" s="295">
        <v>1</v>
      </c>
      <c r="K5357" s="295" t="s">
        <v>8280</v>
      </c>
      <c r="L5357" s="306" t="s">
        <v>13</v>
      </c>
      <c r="M5357" s="307" t="s">
        <v>14</v>
      </c>
      <c r="N5357" s="295" t="s">
        <v>309</v>
      </c>
      <c r="O5357" s="295" t="s">
        <v>1606</v>
      </c>
      <c r="P5357" s="296" t="s">
        <v>6656</v>
      </c>
      <c r="Q5357" s="308">
        <v>44804</v>
      </c>
      <c r="R5357" s="308">
        <v>44896</v>
      </c>
      <c r="S5357" t="s">
        <v>8452</v>
      </c>
      <c r="T5357" s="309"/>
      <c r="U5357" s="309"/>
      <c r="V5357" s="309"/>
      <c r="W5357" s="309"/>
      <c r="X5357" s="310"/>
      <c r="Y5357" s="292" t="s">
        <v>8641</v>
      </c>
      <c r="Z5357" s="292" t="s">
        <v>8642</v>
      </c>
      <c r="AA5357" s="292" t="s">
        <v>8643</v>
      </c>
      <c r="AB5357" s="273" t="str">
        <f>_xlfn.IFNA(IF(Table[[#This Row],[Programme Partner]]&lt;&gt;Table[[#This Row],[Implementing Partner]],CONCATENATE(Table[[#This Row],[Programme Partner]],"-",Table[[#This Row],[Implementing Partner]]),Table[[#This Row],[Programme Partner]]),"")</f>
        <v>UNHCR-BRAC</v>
      </c>
    </row>
    <row r="5358" spans="1:35" s="76" customFormat="1" ht="16.5" customHeight="1">
      <c r="A5358" s="183">
        <v>5808</v>
      </c>
      <c r="B5358" s="274" t="s">
        <v>5182</v>
      </c>
      <c r="C5358" s="275" t="s">
        <v>5184</v>
      </c>
      <c r="D5358" s="276" t="s">
        <v>8282</v>
      </c>
      <c r="E5358" s="269" t="s">
        <v>27</v>
      </c>
      <c r="F5358" s="274" t="s">
        <v>8013</v>
      </c>
      <c r="G5358" t="s">
        <v>8313</v>
      </c>
      <c r="H5358" s="274" t="str">
        <f>IFERROR(VLOOKUP(Table[[#This Row],[Activity Details of Assistance]],WHAT!E:F,2,FALSE),"")</f>
        <v># of HP sessions at community level</v>
      </c>
      <c r="I5358" s="274"/>
      <c r="J5358">
        <v>1374</v>
      </c>
      <c r="K5358" s="295" t="s">
        <v>8280</v>
      </c>
      <c r="L5358" s="306" t="s">
        <v>13</v>
      </c>
      <c r="M5358" t="s">
        <v>14</v>
      </c>
      <c r="N5358" t="s">
        <v>307</v>
      </c>
      <c r="O5358" t="s">
        <v>1599</v>
      </c>
      <c r="P5358" t="s">
        <v>8198</v>
      </c>
      <c r="Q5358" s="236">
        <v>44834</v>
      </c>
      <c r="R5358" s="236">
        <v>44896</v>
      </c>
      <c r="S5358" s="291" t="s">
        <v>8590</v>
      </c>
      <c r="T5358" s="279"/>
      <c r="U5358" s="279"/>
      <c r="V5358" s="279"/>
      <c r="W5358" s="279"/>
      <c r="X5358"/>
      <c r="Y5358" t="s">
        <v>8474</v>
      </c>
      <c r="Z5358">
        <v>1613114224</v>
      </c>
      <c r="AA5358" t="s">
        <v>8475</v>
      </c>
      <c r="AB5358" s="280" t="str">
        <f>_xlfn.IFNA(IF(Table[[#This Row],[Programme Partner]]&lt;&gt;Table[[#This Row],[Implementing Partner]],CONCATENATE(Table[[#This Row],[Programme Partner]],"-",Table[[#This Row],[Implementing Partner]]),Table[[#This Row],[Programme Partner]]),"")</f>
        <v>NCA-NGOF</v>
      </c>
      <c r="AC5358" s="260"/>
      <c r="AD5358" s="260"/>
      <c r="AE5358" s="261"/>
      <c r="AF5358" s="261"/>
      <c r="AG5358" s="262"/>
      <c r="AH5358" s="263"/>
      <c r="AI5358" s="263"/>
    </row>
    <row r="5359" spans="1:35" ht="16.5" customHeight="1">
      <c r="A5359" s="183">
        <v>5809</v>
      </c>
      <c r="B5359" s="264" t="s">
        <v>5182</v>
      </c>
      <c r="C5359" s="265" t="s">
        <v>5184</v>
      </c>
      <c r="D5359" s="266" t="s">
        <v>8282</v>
      </c>
      <c r="E5359" s="269" t="s">
        <v>27</v>
      </c>
      <c r="F5359" s="264" t="s">
        <v>8013</v>
      </c>
      <c r="G5359" t="s">
        <v>8317</v>
      </c>
      <c r="H5359" s="264" t="str">
        <f>IFERROR(VLOOKUP(Table[[#This Row],[Activity Details of Assistance]],WHAT!E:F,2,FALSE),"")</f>
        <v># of estimated persons reached by mass-media campaign</v>
      </c>
      <c r="I5359" s="264"/>
      <c r="J5359">
        <v>1</v>
      </c>
      <c r="K5359" s="295" t="s">
        <v>8280</v>
      </c>
      <c r="L5359" s="306" t="s">
        <v>13</v>
      </c>
      <c r="M5359" t="s">
        <v>14</v>
      </c>
      <c r="N5359" t="s">
        <v>307</v>
      </c>
      <c r="O5359" t="s">
        <v>1599</v>
      </c>
      <c r="P5359" t="s">
        <v>8198</v>
      </c>
      <c r="Q5359" s="236">
        <v>44834</v>
      </c>
      <c r="R5359" s="236">
        <v>44896</v>
      </c>
      <c r="S5359" s="291" t="s">
        <v>8590</v>
      </c>
      <c r="T5359" s="267"/>
      <c r="U5359" s="267"/>
      <c r="V5359" s="267"/>
      <c r="W5359" s="267"/>
      <c r="X5359"/>
      <c r="Y5359" t="s">
        <v>8474</v>
      </c>
      <c r="Z5359">
        <v>1613114224</v>
      </c>
      <c r="AA5359" t="s">
        <v>8475</v>
      </c>
      <c r="AB5359" s="273" t="str">
        <f>_xlfn.IFNA(IF(Table[[#This Row],[Programme Partner]]&lt;&gt;Table[[#This Row],[Implementing Partner]],CONCATENATE(Table[[#This Row],[Programme Partner]],"-",Table[[#This Row],[Implementing Partner]]),Table[[#This Row],[Programme Partner]]),"")</f>
        <v>NCA-NGOF</v>
      </c>
    </row>
    <row r="5360" spans="1:35" ht="16.5" customHeight="1">
      <c r="A5360" s="183">
        <v>5810</v>
      </c>
      <c r="B5360" s="264" t="s">
        <v>5182</v>
      </c>
      <c r="C5360" s="265" t="s">
        <v>5184</v>
      </c>
      <c r="D5360" s="266" t="s">
        <v>8282</v>
      </c>
      <c r="E5360" s="269" t="s">
        <v>27</v>
      </c>
      <c r="F5360" s="264" t="s">
        <v>8013</v>
      </c>
      <c r="G5360" t="s">
        <v>8360</v>
      </c>
      <c r="H5360" s="264" t="str">
        <f>IFERROR(VLOOKUP(Table[[#This Row],[Activity Details of Assistance]],WHAT!E:F,2,FALSE),"")</f>
        <v># of household</v>
      </c>
      <c r="I5360" s="264"/>
      <c r="J5360">
        <v>325</v>
      </c>
      <c r="K5360" s="295" t="s">
        <v>8280</v>
      </c>
      <c r="L5360" s="306" t="s">
        <v>13</v>
      </c>
      <c r="M5360" t="s">
        <v>14</v>
      </c>
      <c r="N5360" t="s">
        <v>307</v>
      </c>
      <c r="O5360" t="s">
        <v>1599</v>
      </c>
      <c r="P5360" t="s">
        <v>8198</v>
      </c>
      <c r="Q5360" s="236">
        <v>44834</v>
      </c>
      <c r="R5360" s="236">
        <v>44896</v>
      </c>
      <c r="S5360" s="291" t="s">
        <v>8590</v>
      </c>
      <c r="T5360" s="267"/>
      <c r="U5360" s="267"/>
      <c r="V5360" s="267"/>
      <c r="W5360" s="267"/>
      <c r="X5360"/>
      <c r="Y5360" t="s">
        <v>8474</v>
      </c>
      <c r="Z5360">
        <v>1613114224</v>
      </c>
      <c r="AA5360" t="s">
        <v>8475</v>
      </c>
      <c r="AB5360" s="273" t="str">
        <f>_xlfn.IFNA(IF(Table[[#This Row],[Programme Partner]]&lt;&gt;Table[[#This Row],[Implementing Partner]],CONCATENATE(Table[[#This Row],[Programme Partner]],"-",Table[[#This Row],[Implementing Partner]]),Table[[#This Row],[Programme Partner]]),"")</f>
        <v>NCA-NGOF</v>
      </c>
    </row>
    <row r="5361" spans="1:28" ht="16.5" customHeight="1">
      <c r="A5361" s="183">
        <v>5811</v>
      </c>
      <c r="B5361" s="264" t="s">
        <v>5137</v>
      </c>
      <c r="C5361" s="265" t="s">
        <v>5137</v>
      </c>
      <c r="D5361" s="266" t="s">
        <v>5236</v>
      </c>
      <c r="E5361" s="269" t="s">
        <v>27</v>
      </c>
      <c r="F5361" s="264" t="s">
        <v>8011</v>
      </c>
      <c r="G5361" t="s">
        <v>8353</v>
      </c>
      <c r="H5361" s="264" t="str">
        <f>IFERROR(VLOOKUP(Table[[#This Row],[Activity Details of Assistance]],WHAT!E:F,2,FALSE),"")</f>
        <v># of tube well</v>
      </c>
      <c r="I5361" s="264"/>
      <c r="J5361">
        <v>10</v>
      </c>
      <c r="K5361" s="295" t="s">
        <v>8280</v>
      </c>
      <c r="L5361" s="306" t="s">
        <v>13</v>
      </c>
      <c r="M5361" t="s">
        <v>14</v>
      </c>
      <c r="N5361" t="s">
        <v>309</v>
      </c>
      <c r="O5361" t="s">
        <v>1604</v>
      </c>
      <c r="P5361" t="s">
        <v>8209</v>
      </c>
      <c r="Q5361" s="236">
        <v>44834</v>
      </c>
      <c r="R5361" s="236">
        <v>44866</v>
      </c>
      <c r="S5361" s="291" t="s">
        <v>8590</v>
      </c>
      <c r="T5361" s="267"/>
      <c r="U5361" s="267"/>
      <c r="V5361" s="267"/>
      <c r="W5361" s="267"/>
      <c r="X5361"/>
      <c r="Y5361" t="s">
        <v>8425</v>
      </c>
      <c r="Z5361">
        <v>1714119199</v>
      </c>
      <c r="AA5361" t="s">
        <v>8424</v>
      </c>
      <c r="AB5361" s="273" t="str">
        <f>_xlfn.IFNA(IF(Table[[#This Row],[Programme Partner]]&lt;&gt;Table[[#This Row],[Implementing Partner]],CONCATENATE(Table[[#This Row],[Programme Partner]],"-",Table[[#This Row],[Implementing Partner]]),Table[[#This Row],[Programme Partner]]),"")</f>
        <v>HYSAWA</v>
      </c>
    </row>
    <row r="5362" spans="1:28" ht="16.5" customHeight="1">
      <c r="A5362" s="183">
        <v>5812</v>
      </c>
      <c r="B5362" s="264" t="s">
        <v>5137</v>
      </c>
      <c r="C5362" s="265" t="s">
        <v>5137</v>
      </c>
      <c r="D5362" s="266" t="s">
        <v>5236</v>
      </c>
      <c r="E5362" s="269" t="s">
        <v>27</v>
      </c>
      <c r="F5362" s="264" t="s">
        <v>8013</v>
      </c>
      <c r="G5362" t="s">
        <v>8314</v>
      </c>
      <c r="H5362" s="264" t="str">
        <f>IFERROR(VLOOKUP(Table[[#This Row],[Activity Details of Assistance]],WHAT!E:F,2,FALSE),"")</f>
        <v># of HP sessions at HH level</v>
      </c>
      <c r="I5362" s="264"/>
      <c r="J5362">
        <v>26</v>
      </c>
      <c r="K5362" s="295" t="s">
        <v>8280</v>
      </c>
      <c r="L5362" s="306" t="s">
        <v>13</v>
      </c>
      <c r="M5362" t="s">
        <v>14</v>
      </c>
      <c r="N5362" t="s">
        <v>309</v>
      </c>
      <c r="O5362" t="s">
        <v>1604</v>
      </c>
      <c r="P5362" t="s">
        <v>8209</v>
      </c>
      <c r="Q5362" s="236">
        <v>44834</v>
      </c>
      <c r="R5362" s="236">
        <v>44866</v>
      </c>
      <c r="S5362" s="291" t="s">
        <v>8590</v>
      </c>
      <c r="T5362" s="267"/>
      <c r="U5362" s="267"/>
      <c r="V5362" s="267"/>
      <c r="W5362" s="267"/>
      <c r="X5362"/>
      <c r="Y5362" t="s">
        <v>8425</v>
      </c>
      <c r="Z5362">
        <v>1714119199</v>
      </c>
      <c r="AA5362" t="s">
        <v>8424</v>
      </c>
      <c r="AB5362" s="273" t="str">
        <f>_xlfn.IFNA(IF(Table[[#This Row],[Programme Partner]]&lt;&gt;Table[[#This Row],[Implementing Partner]],CONCATENATE(Table[[#This Row],[Programme Partner]],"-",Table[[#This Row],[Implementing Partner]]),Table[[#This Row],[Programme Partner]]),"")</f>
        <v>HYSAWA</v>
      </c>
    </row>
    <row r="5363" spans="1:28" ht="16.5" customHeight="1">
      <c r="A5363" s="183">
        <v>5813</v>
      </c>
      <c r="B5363" s="264" t="s">
        <v>5137</v>
      </c>
      <c r="C5363" s="265" t="s">
        <v>5137</v>
      </c>
      <c r="D5363" s="266" t="s">
        <v>5236</v>
      </c>
      <c r="E5363" s="269" t="s">
        <v>27</v>
      </c>
      <c r="F5363" s="264" t="s">
        <v>8013</v>
      </c>
      <c r="G5363" t="s">
        <v>8314</v>
      </c>
      <c r="H5363" s="264" t="str">
        <f>IFERROR(VLOOKUP(Table[[#This Row],[Activity Details of Assistance]],WHAT!E:F,2,FALSE),"")</f>
        <v># of HP sessions at HH level</v>
      </c>
      <c r="I5363" s="264"/>
      <c r="J5363">
        <v>27</v>
      </c>
      <c r="K5363" s="295" t="s">
        <v>8280</v>
      </c>
      <c r="L5363" s="306" t="s">
        <v>13</v>
      </c>
      <c r="M5363" t="s">
        <v>14</v>
      </c>
      <c r="N5363" t="s">
        <v>309</v>
      </c>
      <c r="O5363" t="s">
        <v>1605</v>
      </c>
      <c r="P5363" t="s">
        <v>8210</v>
      </c>
      <c r="Q5363" s="236">
        <v>44834</v>
      </c>
      <c r="R5363" s="236">
        <v>44866</v>
      </c>
      <c r="S5363" s="291" t="s">
        <v>8590</v>
      </c>
      <c r="T5363" s="267"/>
      <c r="U5363" s="267"/>
      <c r="V5363" s="267"/>
      <c r="W5363" s="267"/>
      <c r="X5363"/>
      <c r="Y5363" t="s">
        <v>8425</v>
      </c>
      <c r="Z5363">
        <v>1714119199</v>
      </c>
      <c r="AA5363" t="s">
        <v>8424</v>
      </c>
      <c r="AB5363" s="273" t="str">
        <f>_xlfn.IFNA(IF(Table[[#This Row],[Programme Partner]]&lt;&gt;Table[[#This Row],[Implementing Partner]],CONCATENATE(Table[[#This Row],[Programme Partner]],"-",Table[[#This Row],[Implementing Partner]]),Table[[#This Row],[Programme Partner]]),"")</f>
        <v>HYSAWA</v>
      </c>
    </row>
    <row r="5364" spans="1:28" ht="16.5" customHeight="1">
      <c r="A5364" s="183">
        <v>5814</v>
      </c>
      <c r="B5364" s="264" t="s">
        <v>5137</v>
      </c>
      <c r="C5364" s="265" t="s">
        <v>5137</v>
      </c>
      <c r="D5364" s="266" t="s">
        <v>5236</v>
      </c>
      <c r="E5364" s="269" t="s">
        <v>27</v>
      </c>
      <c r="F5364" s="264" t="s">
        <v>8011</v>
      </c>
      <c r="G5364" t="s">
        <v>8353</v>
      </c>
      <c r="H5364" s="264" t="str">
        <f>IFERROR(VLOOKUP(Table[[#This Row],[Activity Details of Assistance]],WHAT!E:F,2,FALSE),"")</f>
        <v># of tube well</v>
      </c>
      <c r="I5364" s="264"/>
      <c r="J5364">
        <v>10</v>
      </c>
      <c r="K5364" s="295" t="s">
        <v>8280</v>
      </c>
      <c r="L5364" s="306" t="s">
        <v>13</v>
      </c>
      <c r="M5364" t="s">
        <v>14</v>
      </c>
      <c r="N5364" t="s">
        <v>309</v>
      </c>
      <c r="O5364" t="s">
        <v>1606</v>
      </c>
      <c r="P5364" t="s">
        <v>8208</v>
      </c>
      <c r="Q5364" s="236">
        <v>44834</v>
      </c>
      <c r="R5364" s="236">
        <v>44866</v>
      </c>
      <c r="S5364" s="291" t="s">
        <v>8590</v>
      </c>
      <c r="T5364" s="267"/>
      <c r="U5364" s="267"/>
      <c r="V5364" s="267"/>
      <c r="W5364" s="267"/>
      <c r="X5364"/>
      <c r="Y5364" t="s">
        <v>8425</v>
      </c>
      <c r="Z5364">
        <v>1714119199</v>
      </c>
      <c r="AA5364" t="s">
        <v>8424</v>
      </c>
      <c r="AB5364" s="273" t="str">
        <f>_xlfn.IFNA(IF(Table[[#This Row],[Programme Partner]]&lt;&gt;Table[[#This Row],[Implementing Partner]],CONCATENATE(Table[[#This Row],[Programme Partner]],"-",Table[[#This Row],[Implementing Partner]]),Table[[#This Row],[Programme Partner]]),"")</f>
        <v>HYSAWA</v>
      </c>
    </row>
    <row r="5365" spans="1:28" ht="16.5" customHeight="1">
      <c r="A5365" s="183">
        <v>5815</v>
      </c>
      <c r="B5365" s="264" t="s">
        <v>5137</v>
      </c>
      <c r="C5365" s="265" t="s">
        <v>5137</v>
      </c>
      <c r="D5365" s="266" t="s">
        <v>5236</v>
      </c>
      <c r="E5365" s="269" t="s">
        <v>27</v>
      </c>
      <c r="F5365" s="264" t="s">
        <v>8013</v>
      </c>
      <c r="G5365" t="s">
        <v>8314</v>
      </c>
      <c r="H5365" s="264" t="str">
        <f>IFERROR(VLOOKUP(Table[[#This Row],[Activity Details of Assistance]],WHAT!E:F,2,FALSE),"")</f>
        <v># of HP sessions at HH level</v>
      </c>
      <c r="I5365" s="264"/>
      <c r="J5365">
        <v>44</v>
      </c>
      <c r="K5365" s="295" t="s">
        <v>8280</v>
      </c>
      <c r="L5365" s="306" t="s">
        <v>13</v>
      </c>
      <c r="M5365" t="s">
        <v>14</v>
      </c>
      <c r="N5365" t="s">
        <v>309</v>
      </c>
      <c r="O5365" t="s">
        <v>1606</v>
      </c>
      <c r="P5365" t="s">
        <v>8208</v>
      </c>
      <c r="Q5365" s="236">
        <v>44834</v>
      </c>
      <c r="R5365" s="236">
        <v>44866</v>
      </c>
      <c r="S5365" s="291" t="s">
        <v>8590</v>
      </c>
      <c r="T5365" s="267"/>
      <c r="U5365" s="267"/>
      <c r="V5365" s="267"/>
      <c r="W5365" s="267"/>
      <c r="X5365"/>
      <c r="Y5365" t="s">
        <v>8425</v>
      </c>
      <c r="Z5365">
        <v>1714119199</v>
      </c>
      <c r="AA5365" t="s">
        <v>8424</v>
      </c>
      <c r="AB5365" s="273" t="str">
        <f>_xlfn.IFNA(IF(Table[[#This Row],[Programme Partner]]&lt;&gt;Table[[#This Row],[Implementing Partner]],CONCATENATE(Table[[#This Row],[Programme Partner]],"-",Table[[#This Row],[Implementing Partner]]),Table[[#This Row],[Programme Partner]]),"")</f>
        <v>HYSAWA</v>
      </c>
    </row>
    <row r="5366" spans="1:28" ht="16.5" customHeight="1">
      <c r="A5366" s="183">
        <v>5816</v>
      </c>
      <c r="B5366" s="264" t="s">
        <v>5137</v>
      </c>
      <c r="C5366" s="265" t="s">
        <v>5137</v>
      </c>
      <c r="D5366" s="266" t="s">
        <v>5236</v>
      </c>
      <c r="E5366" s="269" t="s">
        <v>27</v>
      </c>
      <c r="F5366" s="264" t="s">
        <v>8011</v>
      </c>
      <c r="G5366" t="s">
        <v>8353</v>
      </c>
      <c r="H5366" s="264" t="str">
        <f>IFERROR(VLOOKUP(Table[[#This Row],[Activity Details of Assistance]],WHAT!E:F,2,FALSE),"")</f>
        <v># of tube well</v>
      </c>
      <c r="I5366" s="264"/>
      <c r="J5366">
        <v>15</v>
      </c>
      <c r="K5366" s="295" t="s">
        <v>8280</v>
      </c>
      <c r="L5366" s="306" t="s">
        <v>13</v>
      </c>
      <c r="M5366" t="s">
        <v>14</v>
      </c>
      <c r="N5366" t="s">
        <v>309</v>
      </c>
      <c r="O5366" t="s">
        <v>1607</v>
      </c>
      <c r="P5366" t="s">
        <v>8211</v>
      </c>
      <c r="Q5366" s="236">
        <v>44834</v>
      </c>
      <c r="R5366" s="236">
        <v>44866</v>
      </c>
      <c r="S5366" s="291" t="s">
        <v>8590</v>
      </c>
      <c r="T5366" s="267"/>
      <c r="U5366" s="267"/>
      <c r="V5366" s="267"/>
      <c r="W5366" s="267"/>
      <c r="X5366"/>
      <c r="Y5366" t="s">
        <v>8425</v>
      </c>
      <c r="Z5366">
        <v>1914119199</v>
      </c>
      <c r="AA5366" t="s">
        <v>8424</v>
      </c>
      <c r="AB5366" s="273" t="str">
        <f>_xlfn.IFNA(IF(Table[[#This Row],[Programme Partner]]&lt;&gt;Table[[#This Row],[Implementing Partner]],CONCATENATE(Table[[#This Row],[Programme Partner]],"-",Table[[#This Row],[Implementing Partner]]),Table[[#This Row],[Programme Partner]]),"")</f>
        <v>HYSAWA</v>
      </c>
    </row>
    <row r="5367" spans="1:28" ht="16.5" customHeight="1">
      <c r="A5367" s="183">
        <v>5817</v>
      </c>
      <c r="B5367" s="264" t="s">
        <v>5137</v>
      </c>
      <c r="C5367" s="265" t="s">
        <v>5137</v>
      </c>
      <c r="D5367" s="266" t="s">
        <v>5236</v>
      </c>
      <c r="E5367" s="269" t="s">
        <v>27</v>
      </c>
      <c r="F5367" s="264" t="s">
        <v>8013</v>
      </c>
      <c r="G5367" t="s">
        <v>8314</v>
      </c>
      <c r="H5367" s="264" t="str">
        <f>IFERROR(VLOOKUP(Table[[#This Row],[Activity Details of Assistance]],WHAT!E:F,2,FALSE),"")</f>
        <v># of HP sessions at HH level</v>
      </c>
      <c r="I5367" s="264"/>
      <c r="J5367">
        <v>22</v>
      </c>
      <c r="K5367" s="295" t="s">
        <v>8280</v>
      </c>
      <c r="L5367" s="306" t="s">
        <v>13</v>
      </c>
      <c r="M5367" t="s">
        <v>14</v>
      </c>
      <c r="N5367" t="s">
        <v>309</v>
      </c>
      <c r="O5367" t="s">
        <v>1607</v>
      </c>
      <c r="P5367" t="s">
        <v>8211</v>
      </c>
      <c r="Q5367" s="236">
        <v>44834</v>
      </c>
      <c r="R5367" s="236">
        <v>44866</v>
      </c>
      <c r="S5367" s="291" t="s">
        <v>8590</v>
      </c>
      <c r="T5367" s="267"/>
      <c r="U5367" s="267"/>
      <c r="V5367" s="267"/>
      <c r="W5367" s="267"/>
      <c r="X5367"/>
      <c r="Y5367" t="s">
        <v>8425</v>
      </c>
      <c r="Z5367">
        <v>1914119199</v>
      </c>
      <c r="AA5367" t="s">
        <v>8424</v>
      </c>
      <c r="AB5367" s="273" t="str">
        <f>_xlfn.IFNA(IF(Table[[#This Row],[Programme Partner]]&lt;&gt;Table[[#This Row],[Implementing Partner]],CONCATENATE(Table[[#This Row],[Programme Partner]],"-",Table[[#This Row],[Implementing Partner]]),Table[[#This Row],[Programme Partner]]),"")</f>
        <v>HYSAWA</v>
      </c>
    </row>
    <row r="5368" spans="1:28" ht="16.5" customHeight="1">
      <c r="A5368" s="183">
        <v>5818</v>
      </c>
      <c r="B5368" s="264" t="s">
        <v>5137</v>
      </c>
      <c r="C5368" s="265" t="s">
        <v>5137</v>
      </c>
      <c r="D5368" s="266" t="s">
        <v>5236</v>
      </c>
      <c r="E5368" s="269" t="s">
        <v>27</v>
      </c>
      <c r="F5368" s="264" t="s">
        <v>8011</v>
      </c>
      <c r="G5368" t="s">
        <v>8353</v>
      </c>
      <c r="H5368" s="264" t="str">
        <f>IFERROR(VLOOKUP(Table[[#This Row],[Activity Details of Assistance]],WHAT!E:F,2,FALSE),"")</f>
        <v># of tube well</v>
      </c>
      <c r="I5368" s="264"/>
      <c r="J5368">
        <v>10</v>
      </c>
      <c r="K5368" s="295" t="s">
        <v>8280</v>
      </c>
      <c r="L5368" s="306" t="s">
        <v>13</v>
      </c>
      <c r="M5368" t="s">
        <v>14</v>
      </c>
      <c r="N5368" t="s">
        <v>309</v>
      </c>
      <c r="O5368" t="s">
        <v>1608</v>
      </c>
      <c r="P5368" t="s">
        <v>8212</v>
      </c>
      <c r="Q5368" s="236">
        <v>44834</v>
      </c>
      <c r="R5368" s="236">
        <v>44866</v>
      </c>
      <c r="S5368" s="291" t="s">
        <v>8590</v>
      </c>
      <c r="T5368" s="267"/>
      <c r="U5368" s="267"/>
      <c r="V5368" s="267"/>
      <c r="W5368" s="267"/>
      <c r="X5368"/>
      <c r="Y5368" t="s">
        <v>8425</v>
      </c>
      <c r="Z5368">
        <v>1914119199</v>
      </c>
      <c r="AA5368" t="s">
        <v>8424</v>
      </c>
      <c r="AB5368" s="273" t="str">
        <f>_xlfn.IFNA(IF(Table[[#This Row],[Programme Partner]]&lt;&gt;Table[[#This Row],[Implementing Partner]],CONCATENATE(Table[[#This Row],[Programme Partner]],"-",Table[[#This Row],[Implementing Partner]]),Table[[#This Row],[Programme Partner]]),"")</f>
        <v>HYSAWA</v>
      </c>
    </row>
    <row r="5369" spans="1:28" ht="16.5" customHeight="1">
      <c r="A5369" s="183">
        <v>5819</v>
      </c>
      <c r="B5369" s="264" t="s">
        <v>5137</v>
      </c>
      <c r="C5369" s="265" t="s">
        <v>5137</v>
      </c>
      <c r="D5369" s="266" t="s">
        <v>5236</v>
      </c>
      <c r="E5369" s="269" t="s">
        <v>27</v>
      </c>
      <c r="F5369" s="264" t="s">
        <v>8013</v>
      </c>
      <c r="G5369" t="s">
        <v>8314</v>
      </c>
      <c r="H5369" s="264" t="str">
        <f>IFERROR(VLOOKUP(Table[[#This Row],[Activity Details of Assistance]],WHAT!E:F,2,FALSE),"")</f>
        <v># of HP sessions at HH level</v>
      </c>
      <c r="I5369" s="264"/>
      <c r="J5369">
        <v>32</v>
      </c>
      <c r="K5369" s="295" t="s">
        <v>8280</v>
      </c>
      <c r="L5369" s="306" t="s">
        <v>13</v>
      </c>
      <c r="M5369" t="s">
        <v>14</v>
      </c>
      <c r="N5369" t="s">
        <v>309</v>
      </c>
      <c r="O5369" t="s">
        <v>1608</v>
      </c>
      <c r="P5369" t="s">
        <v>8212</v>
      </c>
      <c r="Q5369" s="236">
        <v>44834</v>
      </c>
      <c r="R5369" s="236">
        <v>44866</v>
      </c>
      <c r="S5369" s="291" t="s">
        <v>8590</v>
      </c>
      <c r="T5369" s="267"/>
      <c r="U5369" s="267"/>
      <c r="V5369" s="267"/>
      <c r="W5369" s="267"/>
      <c r="X5369"/>
      <c r="Y5369" t="s">
        <v>8425</v>
      </c>
      <c r="Z5369">
        <v>1914119199</v>
      </c>
      <c r="AA5369" t="s">
        <v>8424</v>
      </c>
      <c r="AB5369" s="273" t="str">
        <f>_xlfn.IFNA(IF(Table[[#This Row],[Programme Partner]]&lt;&gt;Table[[#This Row],[Implementing Partner]],CONCATENATE(Table[[#This Row],[Programme Partner]],"-",Table[[#This Row],[Implementing Partner]]),Table[[#This Row],[Programme Partner]]),"")</f>
        <v>HYSAWA</v>
      </c>
    </row>
    <row r="5370" spans="1:28" ht="16.5" customHeight="1">
      <c r="A5370" s="183">
        <v>5820</v>
      </c>
      <c r="B5370" s="264" t="s">
        <v>5137</v>
      </c>
      <c r="C5370" s="265" t="s">
        <v>5137</v>
      </c>
      <c r="D5370" s="266" t="s">
        <v>5236</v>
      </c>
      <c r="E5370" s="269" t="s">
        <v>27</v>
      </c>
      <c r="F5370" s="264" t="s">
        <v>8011</v>
      </c>
      <c r="G5370" t="s">
        <v>8353</v>
      </c>
      <c r="H5370" s="264" t="str">
        <f>IFERROR(VLOOKUP(Table[[#This Row],[Activity Details of Assistance]],WHAT!E:F,2,FALSE),"")</f>
        <v># of tube well</v>
      </c>
      <c r="I5370" s="264"/>
      <c r="J5370">
        <v>15</v>
      </c>
      <c r="K5370" s="295" t="s">
        <v>8280</v>
      </c>
      <c r="L5370" s="306" t="s">
        <v>13</v>
      </c>
      <c r="M5370" t="s">
        <v>14</v>
      </c>
      <c r="N5370" t="s">
        <v>307</v>
      </c>
      <c r="O5370" t="s">
        <v>1179</v>
      </c>
      <c r="P5370" t="s">
        <v>8264</v>
      </c>
      <c r="Q5370" s="236">
        <v>44834</v>
      </c>
      <c r="R5370" s="236">
        <v>44866</v>
      </c>
      <c r="S5370" s="291" t="s">
        <v>8590</v>
      </c>
      <c r="T5370" s="267"/>
      <c r="U5370" s="267"/>
      <c r="V5370" s="267"/>
      <c r="W5370" s="267"/>
      <c r="X5370"/>
      <c r="Y5370" t="s">
        <v>8425</v>
      </c>
      <c r="Z5370">
        <v>1914119199</v>
      </c>
      <c r="AA5370" t="s">
        <v>8424</v>
      </c>
      <c r="AB5370" s="273" t="str">
        <f>_xlfn.IFNA(IF(Table[[#This Row],[Programme Partner]]&lt;&gt;Table[[#This Row],[Implementing Partner]],CONCATENATE(Table[[#This Row],[Programme Partner]],"-",Table[[#This Row],[Implementing Partner]]),Table[[#This Row],[Programme Partner]]),"")</f>
        <v>HYSAWA</v>
      </c>
    </row>
    <row r="5371" spans="1:28" ht="16.5" customHeight="1">
      <c r="A5371" s="183">
        <v>5821</v>
      </c>
      <c r="B5371" s="264" t="s">
        <v>5137</v>
      </c>
      <c r="C5371" s="265" t="s">
        <v>5137</v>
      </c>
      <c r="D5371" s="266" t="s">
        <v>5236</v>
      </c>
      <c r="E5371" s="269" t="s">
        <v>27</v>
      </c>
      <c r="F5371" s="264" t="s">
        <v>8013</v>
      </c>
      <c r="G5371" t="s">
        <v>8314</v>
      </c>
      <c r="H5371" s="264" t="str">
        <f>IFERROR(VLOOKUP(Table[[#This Row],[Activity Details of Assistance]],WHAT!E:F,2,FALSE),"")</f>
        <v># of HP sessions at HH level</v>
      </c>
      <c r="I5371" s="264"/>
      <c r="J5371">
        <v>46</v>
      </c>
      <c r="K5371" s="295" t="s">
        <v>8280</v>
      </c>
      <c r="L5371" s="306" t="s">
        <v>13</v>
      </c>
      <c r="M5371" t="s">
        <v>14</v>
      </c>
      <c r="N5371" t="s">
        <v>307</v>
      </c>
      <c r="O5371" t="s">
        <v>1179</v>
      </c>
      <c r="P5371" t="s">
        <v>8264</v>
      </c>
      <c r="Q5371" s="236">
        <v>44834</v>
      </c>
      <c r="R5371" s="236">
        <v>44866</v>
      </c>
      <c r="S5371" s="291" t="s">
        <v>8590</v>
      </c>
      <c r="T5371" s="267"/>
      <c r="U5371" s="267"/>
      <c r="V5371" s="267"/>
      <c r="W5371" s="267"/>
      <c r="X5371"/>
      <c r="Y5371" t="s">
        <v>8425</v>
      </c>
      <c r="Z5371">
        <v>1914119199</v>
      </c>
      <c r="AA5371" t="s">
        <v>8424</v>
      </c>
      <c r="AB5371" s="273" t="str">
        <f>_xlfn.IFNA(IF(Table[[#This Row],[Programme Partner]]&lt;&gt;Table[[#This Row],[Implementing Partner]],CONCATENATE(Table[[#This Row],[Programme Partner]],"-",Table[[#This Row],[Implementing Partner]]),Table[[#This Row],[Programme Partner]]),"")</f>
        <v>HYSAWA</v>
      </c>
    </row>
    <row r="5372" spans="1:28" ht="16.5" customHeight="1">
      <c r="A5372" s="183">
        <v>5822</v>
      </c>
      <c r="B5372" s="264" t="s">
        <v>5137</v>
      </c>
      <c r="C5372" s="265" t="s">
        <v>5137</v>
      </c>
      <c r="D5372" s="266" t="s">
        <v>5236</v>
      </c>
      <c r="E5372" s="269" t="s">
        <v>27</v>
      </c>
      <c r="F5372" s="264" t="s">
        <v>8013</v>
      </c>
      <c r="G5372" t="s">
        <v>8314</v>
      </c>
      <c r="H5372" s="264" t="str">
        <f>IFERROR(VLOOKUP(Table[[#This Row],[Activity Details of Assistance]],WHAT!E:F,2,FALSE),"")</f>
        <v># of HP sessions at HH level</v>
      </c>
      <c r="I5372" s="264"/>
      <c r="J5372">
        <v>36</v>
      </c>
      <c r="K5372" s="295" t="s">
        <v>8280</v>
      </c>
      <c r="L5372" s="306" t="s">
        <v>13</v>
      </c>
      <c r="M5372" t="s">
        <v>14</v>
      </c>
      <c r="N5372" t="s">
        <v>307</v>
      </c>
      <c r="O5372" t="s">
        <v>1599</v>
      </c>
      <c r="P5372" t="s">
        <v>8198</v>
      </c>
      <c r="Q5372" s="236">
        <v>44834</v>
      </c>
      <c r="R5372" s="236">
        <v>44866</v>
      </c>
      <c r="S5372" s="291" t="s">
        <v>8590</v>
      </c>
      <c r="T5372" s="267"/>
      <c r="U5372" s="267"/>
      <c r="V5372" s="267"/>
      <c r="W5372" s="267"/>
      <c r="X5372"/>
      <c r="Y5372" t="s">
        <v>8425</v>
      </c>
      <c r="Z5372">
        <v>1914119199</v>
      </c>
      <c r="AA5372" t="s">
        <v>8424</v>
      </c>
      <c r="AB5372" s="273" t="str">
        <f>_xlfn.IFNA(IF(Table[[#This Row],[Programme Partner]]&lt;&gt;Table[[#This Row],[Implementing Partner]],CONCATENATE(Table[[#This Row],[Programme Partner]],"-",Table[[#This Row],[Implementing Partner]]),Table[[#This Row],[Programme Partner]]),"")</f>
        <v>HYSAWA</v>
      </c>
    </row>
    <row r="5373" spans="1:28" ht="16.5" customHeight="1">
      <c r="A5373" s="183">
        <v>5823</v>
      </c>
      <c r="B5373" s="264" t="s">
        <v>5137</v>
      </c>
      <c r="C5373" s="265" t="s">
        <v>5137</v>
      </c>
      <c r="D5373" s="266" t="s">
        <v>5236</v>
      </c>
      <c r="E5373" s="269" t="s">
        <v>27</v>
      </c>
      <c r="F5373" s="264" t="s">
        <v>8013</v>
      </c>
      <c r="G5373" t="s">
        <v>8314</v>
      </c>
      <c r="H5373" s="264" t="str">
        <f>IFERROR(VLOOKUP(Table[[#This Row],[Activity Details of Assistance]],WHAT!E:F,2,FALSE),"")</f>
        <v># of HP sessions at HH level</v>
      </c>
      <c r="I5373" s="264"/>
      <c r="J5373">
        <v>41</v>
      </c>
      <c r="K5373" s="295" t="s">
        <v>8280</v>
      </c>
      <c r="L5373" s="306" t="s">
        <v>13</v>
      </c>
      <c r="M5373" t="s">
        <v>14</v>
      </c>
      <c r="N5373" t="s">
        <v>307</v>
      </c>
      <c r="O5373" t="s">
        <v>1600</v>
      </c>
      <c r="P5373" t="s">
        <v>8265</v>
      </c>
      <c r="Q5373" s="236">
        <v>44834</v>
      </c>
      <c r="R5373" s="236">
        <v>44866</v>
      </c>
      <c r="S5373" s="291" t="s">
        <v>8590</v>
      </c>
      <c r="T5373" s="267"/>
      <c r="U5373" s="267"/>
      <c r="V5373" s="267"/>
      <c r="W5373" s="267"/>
      <c r="X5373"/>
      <c r="Y5373" t="s">
        <v>8425</v>
      </c>
      <c r="Z5373">
        <v>1914119199</v>
      </c>
      <c r="AA5373" t="s">
        <v>8424</v>
      </c>
      <c r="AB5373" s="273" t="str">
        <f>_xlfn.IFNA(IF(Table[[#This Row],[Programme Partner]]&lt;&gt;Table[[#This Row],[Implementing Partner]],CONCATENATE(Table[[#This Row],[Programme Partner]],"-",Table[[#This Row],[Implementing Partner]]),Table[[#This Row],[Programme Partner]]),"")</f>
        <v>HYSAWA</v>
      </c>
    </row>
    <row r="5374" spans="1:28" ht="16.5" customHeight="1">
      <c r="A5374" s="183">
        <v>5824</v>
      </c>
      <c r="B5374" s="264" t="s">
        <v>5137</v>
      </c>
      <c r="C5374" s="265" t="s">
        <v>5137</v>
      </c>
      <c r="D5374" s="266" t="s">
        <v>5236</v>
      </c>
      <c r="E5374" s="269" t="s">
        <v>27</v>
      </c>
      <c r="F5374" s="264" t="s">
        <v>8013</v>
      </c>
      <c r="G5374" t="s">
        <v>8314</v>
      </c>
      <c r="H5374" s="264" t="str">
        <f>IFERROR(VLOOKUP(Table[[#This Row],[Activity Details of Assistance]],WHAT!E:F,2,FALSE),"")</f>
        <v># of HP sessions at HH level</v>
      </c>
      <c r="I5374" s="264"/>
      <c r="J5374">
        <v>68</v>
      </c>
      <c r="K5374" s="295" t="s">
        <v>8280</v>
      </c>
      <c r="L5374" s="306" t="s">
        <v>13</v>
      </c>
      <c r="M5374" t="s">
        <v>14</v>
      </c>
      <c r="N5374" t="s">
        <v>307</v>
      </c>
      <c r="O5374" t="s">
        <v>1602</v>
      </c>
      <c r="P5374" t="s">
        <v>8303</v>
      </c>
      <c r="Q5374" s="236">
        <v>44834</v>
      </c>
      <c r="R5374" s="236">
        <v>44866</v>
      </c>
      <c r="S5374" s="291" t="s">
        <v>8590</v>
      </c>
      <c r="T5374" s="267"/>
      <c r="U5374" s="267"/>
      <c r="V5374" s="267"/>
      <c r="W5374" s="267"/>
      <c r="X5374"/>
      <c r="Y5374" t="s">
        <v>8425</v>
      </c>
      <c r="Z5374">
        <v>1914119199</v>
      </c>
      <c r="AA5374" t="s">
        <v>8424</v>
      </c>
      <c r="AB5374" s="273" t="str">
        <f>_xlfn.IFNA(IF(Table[[#This Row],[Programme Partner]]&lt;&gt;Table[[#This Row],[Implementing Partner]],CONCATENATE(Table[[#This Row],[Programme Partner]],"-",Table[[#This Row],[Implementing Partner]]),Table[[#This Row],[Programme Partner]]),"")</f>
        <v>HYSAWA</v>
      </c>
    </row>
    <row r="5375" spans="1:28" ht="16.5" customHeight="1">
      <c r="A5375" s="183">
        <v>5825</v>
      </c>
      <c r="B5375" s="264" t="s">
        <v>5137</v>
      </c>
      <c r="C5375" s="265" t="s">
        <v>5137</v>
      </c>
      <c r="D5375" s="266" t="s">
        <v>5236</v>
      </c>
      <c r="E5375" s="269" t="s">
        <v>27</v>
      </c>
      <c r="F5375" s="264" t="s">
        <v>8013</v>
      </c>
      <c r="G5375" t="s">
        <v>8314</v>
      </c>
      <c r="H5375" s="264" t="str">
        <f>IFERROR(VLOOKUP(Table[[#This Row],[Activity Details of Assistance]],WHAT!E:F,2,FALSE),"")</f>
        <v># of HP sessions at HH level</v>
      </c>
      <c r="I5375" s="264"/>
      <c r="J5375">
        <v>57</v>
      </c>
      <c r="K5375" s="295" t="s">
        <v>8280</v>
      </c>
      <c r="L5375" s="306" t="s">
        <v>13</v>
      </c>
      <c r="M5375" t="s">
        <v>14</v>
      </c>
      <c r="N5375" t="s">
        <v>307</v>
      </c>
      <c r="O5375" t="s">
        <v>307</v>
      </c>
      <c r="P5375" t="s">
        <v>8220</v>
      </c>
      <c r="Q5375" s="236">
        <v>44834</v>
      </c>
      <c r="R5375" s="236">
        <v>44866</v>
      </c>
      <c r="S5375" s="291" t="s">
        <v>8590</v>
      </c>
      <c r="T5375" s="267"/>
      <c r="U5375" s="267"/>
      <c r="V5375" s="267"/>
      <c r="W5375" s="267"/>
      <c r="X5375"/>
      <c r="Y5375" t="s">
        <v>8425</v>
      </c>
      <c r="Z5375">
        <v>1714119199</v>
      </c>
      <c r="AA5375" t="s">
        <v>8424</v>
      </c>
      <c r="AB5375" s="273" t="str">
        <f>_xlfn.IFNA(IF(Table[[#This Row],[Programme Partner]]&lt;&gt;Table[[#This Row],[Implementing Partner]],CONCATENATE(Table[[#This Row],[Programme Partner]],"-",Table[[#This Row],[Implementing Partner]]),Table[[#This Row],[Programme Partner]]),"")</f>
        <v>HYSAWA</v>
      </c>
    </row>
    <row r="5376" spans="1:28" ht="16.5" customHeight="1">
      <c r="A5376" s="183">
        <v>5826</v>
      </c>
      <c r="B5376" s="264" t="s">
        <v>5137</v>
      </c>
      <c r="C5376" s="265" t="s">
        <v>5137</v>
      </c>
      <c r="D5376" s="266" t="s">
        <v>5236</v>
      </c>
      <c r="E5376" s="269" t="s">
        <v>27</v>
      </c>
      <c r="F5376" s="264" t="s">
        <v>8013</v>
      </c>
      <c r="G5376" t="s">
        <v>8314</v>
      </c>
      <c r="H5376" s="264" t="str">
        <f>IFERROR(VLOOKUP(Table[[#This Row],[Activity Details of Assistance]],WHAT!E:F,2,FALSE),"")</f>
        <v># of HP sessions at HH level</v>
      </c>
      <c r="I5376" s="264"/>
      <c r="J5376">
        <v>44</v>
      </c>
      <c r="K5376" s="295" t="s">
        <v>8280</v>
      </c>
      <c r="L5376" s="306" t="s">
        <v>13</v>
      </c>
      <c r="M5376" t="s">
        <v>14</v>
      </c>
      <c r="N5376" t="s">
        <v>307</v>
      </c>
      <c r="O5376" t="s">
        <v>1603</v>
      </c>
      <c r="P5376" t="s">
        <v>8241</v>
      </c>
      <c r="Q5376" s="236">
        <v>44834</v>
      </c>
      <c r="R5376" s="236">
        <v>44866</v>
      </c>
      <c r="S5376" s="291" t="s">
        <v>8590</v>
      </c>
      <c r="T5376" s="267"/>
      <c r="U5376" s="267"/>
      <c r="V5376" s="267"/>
      <c r="W5376" s="267"/>
      <c r="X5376"/>
      <c r="Y5376" t="s">
        <v>8425</v>
      </c>
      <c r="Z5376">
        <v>1914119199</v>
      </c>
      <c r="AA5376" t="s">
        <v>8424</v>
      </c>
      <c r="AB5376" s="273" t="str">
        <f>_xlfn.IFNA(IF(Table[[#This Row],[Programme Partner]]&lt;&gt;Table[[#This Row],[Implementing Partner]],CONCATENATE(Table[[#This Row],[Programme Partner]],"-",Table[[#This Row],[Implementing Partner]]),Table[[#This Row],[Programme Partner]]),"")</f>
        <v>HYSAWA</v>
      </c>
    </row>
    <row r="5377" spans="1:28" ht="16.5" customHeight="1">
      <c r="A5377" s="183">
        <v>5827</v>
      </c>
      <c r="B5377" s="264" t="s">
        <v>8566</v>
      </c>
      <c r="C5377" s="265" t="s">
        <v>8566</v>
      </c>
      <c r="D5377" s="212" t="s">
        <v>8701</v>
      </c>
      <c r="E5377" s="269" t="s">
        <v>27</v>
      </c>
      <c r="F5377" s="264" t="s">
        <v>8011</v>
      </c>
      <c r="G5377" t="s">
        <v>8019</v>
      </c>
      <c r="H5377" s="264" t="str">
        <f>IFERROR(VLOOKUP(Table[[#This Row],[Activity Details of Assistance]],WHAT!E:F,2,FALSE),"")</f>
        <v>N/A</v>
      </c>
      <c r="I5377" s="264"/>
      <c r="J5377">
        <v>1</v>
      </c>
      <c r="K5377" s="295" t="s">
        <v>8280</v>
      </c>
      <c r="L5377" s="306" t="s">
        <v>13</v>
      </c>
      <c r="M5377" t="s">
        <v>14</v>
      </c>
      <c r="N5377" t="s">
        <v>4732</v>
      </c>
      <c r="O5377" t="s">
        <v>1561</v>
      </c>
      <c r="P5377" t="s">
        <v>8230</v>
      </c>
      <c r="Q5377" s="236">
        <v>44834</v>
      </c>
      <c r="R5377" s="236">
        <v>44805</v>
      </c>
      <c r="S5377" t="s">
        <v>8589</v>
      </c>
      <c r="T5377" s="267"/>
      <c r="U5377" s="267"/>
      <c r="V5377" s="267"/>
      <c r="W5377" s="267"/>
      <c r="X5377" t="s">
        <v>8595</v>
      </c>
      <c r="Y5377" t="s">
        <v>8631</v>
      </c>
      <c r="Z5377">
        <v>1755689447</v>
      </c>
      <c r="AA5377" t="s">
        <v>8645</v>
      </c>
      <c r="AB5377" s="273" t="str">
        <f>_xlfn.IFNA(IF(Table[[#This Row],[Programme Partner]]&lt;&gt;Table[[#This Row],[Implementing Partner]],CONCATENATE(Table[[#This Row],[Programme Partner]],"-",Table[[#This Row],[Implementing Partner]]),Table[[#This Row],[Programme Partner]]),"")</f>
        <v>IRB</v>
      </c>
    </row>
    <row r="5378" spans="1:28" ht="16.5" customHeight="1">
      <c r="A5378" s="183">
        <v>5828</v>
      </c>
      <c r="B5378" s="264" t="s">
        <v>8566</v>
      </c>
      <c r="C5378" s="265" t="s">
        <v>8566</v>
      </c>
      <c r="D5378" s="212" t="s">
        <v>8701</v>
      </c>
      <c r="E5378" s="269" t="s">
        <v>27</v>
      </c>
      <c r="F5378" s="264" t="s">
        <v>8011</v>
      </c>
      <c r="G5378" t="s">
        <v>8019</v>
      </c>
      <c r="H5378" s="264" t="str">
        <f>IFERROR(VLOOKUP(Table[[#This Row],[Activity Details of Assistance]],WHAT!E:F,2,FALSE),"")</f>
        <v>N/A</v>
      </c>
      <c r="I5378" s="264"/>
      <c r="J5378">
        <v>1</v>
      </c>
      <c r="K5378" s="295" t="s">
        <v>8280</v>
      </c>
      <c r="L5378" s="306" t="s">
        <v>13</v>
      </c>
      <c r="M5378" t="s">
        <v>14</v>
      </c>
      <c r="N5378" t="s">
        <v>305</v>
      </c>
      <c r="O5378" t="s">
        <v>1590</v>
      </c>
      <c r="P5378" t="s">
        <v>8259</v>
      </c>
      <c r="Q5378" s="236">
        <v>44834</v>
      </c>
      <c r="R5378" s="236">
        <v>44805</v>
      </c>
      <c r="S5378" t="s">
        <v>8589</v>
      </c>
      <c r="T5378" s="267"/>
      <c r="U5378" s="267"/>
      <c r="V5378" s="267"/>
      <c r="W5378" s="267"/>
      <c r="X5378" t="s">
        <v>8595</v>
      </c>
      <c r="Y5378" t="s">
        <v>8631</v>
      </c>
      <c r="Z5378">
        <v>1755689447</v>
      </c>
      <c r="AA5378" t="s">
        <v>8645</v>
      </c>
      <c r="AB5378" s="273" t="str">
        <f>_xlfn.IFNA(IF(Table[[#This Row],[Programme Partner]]&lt;&gt;Table[[#This Row],[Implementing Partner]],CONCATENATE(Table[[#This Row],[Programme Partner]],"-",Table[[#This Row],[Implementing Partner]]),Table[[#This Row],[Programme Partner]]),"")</f>
        <v>IRB</v>
      </c>
    </row>
    <row r="5379" spans="1:28" ht="16.5" customHeight="1">
      <c r="A5379" s="183">
        <v>5829</v>
      </c>
      <c r="B5379" s="264" t="s">
        <v>8566</v>
      </c>
      <c r="C5379" s="265" t="s">
        <v>8566</v>
      </c>
      <c r="D5379" s="212" t="s">
        <v>8701</v>
      </c>
      <c r="E5379" s="269" t="s">
        <v>27</v>
      </c>
      <c r="F5379" s="264" t="s">
        <v>8011</v>
      </c>
      <c r="G5379" t="s">
        <v>8353</v>
      </c>
      <c r="H5379" s="264" t="str">
        <f>IFERROR(VLOOKUP(Table[[#This Row],[Activity Details of Assistance]],WHAT!E:F,2,FALSE),"")</f>
        <v># of tube well</v>
      </c>
      <c r="I5379" s="264"/>
      <c r="J5379">
        <v>1</v>
      </c>
      <c r="K5379" s="295" t="s">
        <v>8280</v>
      </c>
      <c r="L5379" s="306" t="s">
        <v>13</v>
      </c>
      <c r="M5379" t="s">
        <v>14</v>
      </c>
      <c r="N5379" t="s">
        <v>305</v>
      </c>
      <c r="O5379" t="s">
        <v>1596</v>
      </c>
      <c r="P5379" t="s">
        <v>8242</v>
      </c>
      <c r="Q5379" s="236">
        <v>44834</v>
      </c>
      <c r="R5379" s="236">
        <v>44805</v>
      </c>
      <c r="S5379" t="s">
        <v>8589</v>
      </c>
      <c r="T5379" s="267"/>
      <c r="U5379" s="267"/>
      <c r="V5379" s="267"/>
      <c r="W5379" s="267"/>
      <c r="X5379"/>
      <c r="Y5379" t="s">
        <v>8631</v>
      </c>
      <c r="Z5379">
        <v>1755689447</v>
      </c>
      <c r="AA5379" t="s">
        <v>8645</v>
      </c>
      <c r="AB5379" s="273" t="str">
        <f>_xlfn.IFNA(IF(Table[[#This Row],[Programme Partner]]&lt;&gt;Table[[#This Row],[Implementing Partner]],CONCATENATE(Table[[#This Row],[Programme Partner]],"-",Table[[#This Row],[Implementing Partner]]),Table[[#This Row],[Programme Partner]]),"")</f>
        <v>IRB</v>
      </c>
    </row>
    <row r="5380" spans="1:28" ht="16.5" customHeight="1">
      <c r="A5380" s="183">
        <v>5830</v>
      </c>
      <c r="B5380" s="264" t="s">
        <v>8566</v>
      </c>
      <c r="C5380" s="265" t="s">
        <v>8566</v>
      </c>
      <c r="D5380" s="212" t="s">
        <v>8701</v>
      </c>
      <c r="E5380" s="269" t="s">
        <v>27</v>
      </c>
      <c r="F5380" s="264" t="s">
        <v>8011</v>
      </c>
      <c r="G5380" t="s">
        <v>8353</v>
      </c>
      <c r="H5380" s="264" t="str">
        <f>IFERROR(VLOOKUP(Table[[#This Row],[Activity Details of Assistance]],WHAT!E:F,2,FALSE),"")</f>
        <v># of tube well</v>
      </c>
      <c r="I5380" s="264"/>
      <c r="J5380">
        <v>2</v>
      </c>
      <c r="K5380" s="295" t="s">
        <v>8280</v>
      </c>
      <c r="L5380" s="306" t="s">
        <v>13</v>
      </c>
      <c r="M5380" t="s">
        <v>14</v>
      </c>
      <c r="N5380" t="s">
        <v>309</v>
      </c>
      <c r="O5380" t="s">
        <v>1608</v>
      </c>
      <c r="P5380" t="s">
        <v>8212</v>
      </c>
      <c r="Q5380" s="236">
        <v>44834</v>
      </c>
      <c r="R5380" s="236">
        <v>44805</v>
      </c>
      <c r="S5380" s="291" t="s">
        <v>8590</v>
      </c>
      <c r="T5380" s="267"/>
      <c r="U5380" s="267"/>
      <c r="V5380" s="267"/>
      <c r="W5380" s="267"/>
      <c r="X5380"/>
      <c r="Y5380" t="s">
        <v>8631</v>
      </c>
      <c r="Z5380">
        <v>1755689447</v>
      </c>
      <c r="AA5380" t="s">
        <v>8645</v>
      </c>
      <c r="AB5380" s="273" t="str">
        <f>_xlfn.IFNA(IF(Table[[#This Row],[Programme Partner]]&lt;&gt;Table[[#This Row],[Implementing Partner]],CONCATENATE(Table[[#This Row],[Programme Partner]],"-",Table[[#This Row],[Implementing Partner]]),Table[[#This Row],[Programme Partner]]),"")</f>
        <v>IRB</v>
      </c>
    </row>
    <row r="5381" spans="1:28" ht="16.5" customHeight="1">
      <c r="A5381" s="183">
        <v>5831</v>
      </c>
      <c r="B5381" s="264" t="s">
        <v>5148</v>
      </c>
      <c r="C5381" s="265" t="s">
        <v>5238</v>
      </c>
      <c r="D5381" s="266" t="s">
        <v>8324</v>
      </c>
      <c r="E5381" s="269" t="s">
        <v>27</v>
      </c>
      <c r="F5381" s="264" t="s">
        <v>8013</v>
      </c>
      <c r="G5381" t="s">
        <v>8314</v>
      </c>
      <c r="H5381" s="264" t="str">
        <f>IFERROR(VLOOKUP(Table[[#This Row],[Activity Details of Assistance]],WHAT!E:F,2,FALSE),"")</f>
        <v># of HP sessions at HH level</v>
      </c>
      <c r="I5381" s="264"/>
      <c r="J5381">
        <v>15</v>
      </c>
      <c r="K5381" s="295" t="s">
        <v>8280</v>
      </c>
      <c r="L5381" s="306" t="s">
        <v>13</v>
      </c>
      <c r="M5381" t="s">
        <v>14</v>
      </c>
      <c r="N5381" t="s">
        <v>309</v>
      </c>
      <c r="O5381" t="s">
        <v>1606</v>
      </c>
      <c r="P5381" t="s">
        <v>8208</v>
      </c>
      <c r="Q5381" s="236">
        <v>44834</v>
      </c>
      <c r="R5381" s="236">
        <v>44986</v>
      </c>
      <c r="S5381" s="291" t="s">
        <v>8590</v>
      </c>
      <c r="T5381" s="267"/>
      <c r="U5381" s="267"/>
      <c r="V5381" s="267"/>
      <c r="W5381" s="267"/>
      <c r="X5381"/>
      <c r="Y5381" t="s">
        <v>8335</v>
      </c>
      <c r="Z5381">
        <v>1840742077</v>
      </c>
      <c r="AA5381" t="s">
        <v>8336</v>
      </c>
      <c r="AB5381" s="273" t="str">
        <f>_xlfn.IFNA(IF(Table[[#This Row],[Programme Partner]]&lt;&gt;Table[[#This Row],[Implementing Partner]],CONCATENATE(Table[[#This Row],[Programme Partner]],"-",Table[[#This Row],[Implementing Partner]]),Table[[#This Row],[Programme Partner]]),"")</f>
        <v>IOM-SHED</v>
      </c>
    </row>
    <row r="5382" spans="1:28" ht="16.5" customHeight="1">
      <c r="A5382" s="183">
        <v>5832</v>
      </c>
      <c r="B5382" s="264" t="s">
        <v>5148</v>
      </c>
      <c r="C5382" s="265" t="s">
        <v>5238</v>
      </c>
      <c r="D5382" s="266" t="s">
        <v>8324</v>
      </c>
      <c r="E5382" s="269" t="s">
        <v>27</v>
      </c>
      <c r="F5382" s="264" t="s">
        <v>8013</v>
      </c>
      <c r="G5382" t="s">
        <v>8314</v>
      </c>
      <c r="H5382" s="264" t="str">
        <f>IFERROR(VLOOKUP(Table[[#This Row],[Activity Details of Assistance]],WHAT!E:F,2,FALSE),"")</f>
        <v># of HP sessions at HH level</v>
      </c>
      <c r="I5382" s="264"/>
      <c r="J5382">
        <v>79</v>
      </c>
      <c r="K5382" s="295" t="s">
        <v>8280</v>
      </c>
      <c r="L5382" s="306" t="s">
        <v>13</v>
      </c>
      <c r="M5382" t="s">
        <v>14</v>
      </c>
      <c r="N5382" t="s">
        <v>309</v>
      </c>
      <c r="O5382" t="s">
        <v>1607</v>
      </c>
      <c r="P5382" t="s">
        <v>8211</v>
      </c>
      <c r="Q5382" s="236">
        <v>44834</v>
      </c>
      <c r="R5382" s="236">
        <v>44986</v>
      </c>
      <c r="S5382" s="291" t="s">
        <v>8590</v>
      </c>
      <c r="T5382" s="267"/>
      <c r="U5382" s="267"/>
      <c r="V5382" s="267"/>
      <c r="W5382" s="267"/>
      <c r="X5382"/>
      <c r="Y5382" t="s">
        <v>8335</v>
      </c>
      <c r="Z5382">
        <v>1840742077</v>
      </c>
      <c r="AA5382" t="s">
        <v>8336</v>
      </c>
      <c r="AB5382" s="273" t="str">
        <f>_xlfn.IFNA(IF(Table[[#This Row],[Programme Partner]]&lt;&gt;Table[[#This Row],[Implementing Partner]],CONCATENATE(Table[[#This Row],[Programme Partner]],"-",Table[[#This Row],[Implementing Partner]]),Table[[#This Row],[Programme Partner]]),"")</f>
        <v>IOM-SHED</v>
      </c>
    </row>
    <row r="5383" spans="1:28" ht="16.5" customHeight="1">
      <c r="A5383" s="183">
        <v>5833</v>
      </c>
      <c r="B5383" s="264" t="s">
        <v>5044</v>
      </c>
      <c r="C5383" s="265" t="s">
        <v>5044</v>
      </c>
      <c r="D5383" s="266" t="s">
        <v>8281</v>
      </c>
      <c r="E5383" s="269" t="s">
        <v>27</v>
      </c>
      <c r="F5383" s="264" t="s">
        <v>8013</v>
      </c>
      <c r="G5383" t="s">
        <v>8314</v>
      </c>
      <c r="H5383" s="264" t="str">
        <f>IFERROR(VLOOKUP(Table[[#This Row],[Activity Details of Assistance]],WHAT!E:F,2,FALSE),"")</f>
        <v># of HP sessions at HH level</v>
      </c>
      <c r="I5383" s="264"/>
      <c r="J5383">
        <v>110</v>
      </c>
      <c r="K5383" s="295" t="s">
        <v>8280</v>
      </c>
      <c r="L5383" s="306" t="s">
        <v>13</v>
      </c>
      <c r="M5383" t="s">
        <v>14</v>
      </c>
      <c r="N5383" t="s">
        <v>4732</v>
      </c>
      <c r="O5383" t="s">
        <v>1563</v>
      </c>
      <c r="P5383" t="s">
        <v>8227</v>
      </c>
      <c r="Q5383" s="241">
        <v>44804</v>
      </c>
      <c r="R5383" s="236">
        <v>44774</v>
      </c>
      <c r="S5383" t="s">
        <v>8589</v>
      </c>
      <c r="T5383" s="267"/>
      <c r="U5383" s="267"/>
      <c r="V5383" s="267"/>
      <c r="W5383" s="267"/>
      <c r="X5383"/>
      <c r="Y5383" t="s">
        <v>8569</v>
      </c>
      <c r="Z5383">
        <v>1713731351</v>
      </c>
      <c r="AA5383" t="s">
        <v>8570</v>
      </c>
      <c r="AB5383" s="273" t="str">
        <f>_xlfn.IFNA(IF(Table[[#This Row],[Programme Partner]]&lt;&gt;Table[[#This Row],[Implementing Partner]],CONCATENATE(Table[[#This Row],[Programme Partner]],"-",Table[[#This Row],[Implementing Partner]]),Table[[#This Row],[Programme Partner]]),"")</f>
        <v>CCDB</v>
      </c>
    </row>
    <row r="5384" spans="1:28" ht="16.5" customHeight="1">
      <c r="A5384" s="183">
        <v>5834</v>
      </c>
      <c r="B5384" s="264" t="s">
        <v>5044</v>
      </c>
      <c r="C5384" s="265" t="s">
        <v>5044</v>
      </c>
      <c r="D5384" s="266" t="s">
        <v>8281</v>
      </c>
      <c r="E5384" s="269" t="s">
        <v>27</v>
      </c>
      <c r="F5384" s="264" t="s">
        <v>8013</v>
      </c>
      <c r="G5384" t="s">
        <v>8363</v>
      </c>
      <c r="H5384" s="264" t="str">
        <f>IFERROR(VLOOKUP(Table[[#This Row],[Activity Details of Assistance]],WHAT!E:F,2,FALSE),"")</f>
        <v># of household</v>
      </c>
      <c r="I5384" s="264"/>
      <c r="J5384">
        <v>110</v>
      </c>
      <c r="K5384" s="295" t="s">
        <v>8280</v>
      </c>
      <c r="L5384" s="306" t="s">
        <v>13</v>
      </c>
      <c r="M5384" t="s">
        <v>14</v>
      </c>
      <c r="N5384" t="s">
        <v>4732</v>
      </c>
      <c r="O5384" t="s">
        <v>1563</v>
      </c>
      <c r="P5384" t="s">
        <v>8227</v>
      </c>
      <c r="Q5384" s="241">
        <v>44804</v>
      </c>
      <c r="R5384" s="236">
        <v>44774</v>
      </c>
      <c r="S5384" t="s">
        <v>8589</v>
      </c>
      <c r="T5384" s="267"/>
      <c r="U5384" s="267"/>
      <c r="V5384" s="267"/>
      <c r="W5384" s="267"/>
      <c r="X5384"/>
      <c r="Y5384" t="s">
        <v>8569</v>
      </c>
      <c r="Z5384">
        <v>1713731351</v>
      </c>
      <c r="AA5384" t="s">
        <v>8570</v>
      </c>
      <c r="AB5384" s="273" t="str">
        <f>_xlfn.IFNA(IF(Table[[#This Row],[Programme Partner]]&lt;&gt;Table[[#This Row],[Implementing Partner]],CONCATENATE(Table[[#This Row],[Programme Partner]],"-",Table[[#This Row],[Implementing Partner]]),Table[[#This Row],[Programme Partner]]),"")</f>
        <v>CCDB</v>
      </c>
    </row>
    <row r="5385" spans="1:28" ht="16.5" customHeight="1">
      <c r="A5385" s="183">
        <v>5835</v>
      </c>
      <c r="B5385" s="264" t="s">
        <v>4986</v>
      </c>
      <c r="C5385" s="265" t="s">
        <v>4986</v>
      </c>
      <c r="D5385" s="266" t="s">
        <v>8638</v>
      </c>
      <c r="E5385" s="269" t="s">
        <v>27</v>
      </c>
      <c r="F5385" s="264" t="s">
        <v>8013</v>
      </c>
      <c r="G5385" t="s">
        <v>8374</v>
      </c>
      <c r="H5385" s="264" t="str">
        <f>IFERROR(VLOOKUP(Table[[#This Row],[Activity Details of Assistance]],WHAT!E:F,2,FALSE),"")</f>
        <v># of HP sessions at institution level</v>
      </c>
      <c r="I5385" s="264"/>
      <c r="J5385">
        <v>1</v>
      </c>
      <c r="K5385" s="295" t="s">
        <v>8280</v>
      </c>
      <c r="L5385" s="306" t="s">
        <v>13</v>
      </c>
      <c r="M5385" t="s">
        <v>14</v>
      </c>
      <c r="N5385" t="s">
        <v>4732</v>
      </c>
      <c r="O5385" t="s">
        <v>1559</v>
      </c>
      <c r="P5385" t="s">
        <v>8229</v>
      </c>
      <c r="Q5385" s="236">
        <v>44834</v>
      </c>
      <c r="R5385" s="236">
        <v>44896</v>
      </c>
      <c r="S5385" t="s">
        <v>8589</v>
      </c>
      <c r="T5385" s="267"/>
      <c r="U5385" s="267"/>
      <c r="V5385" s="267"/>
      <c r="W5385" s="267"/>
      <c r="X5385"/>
      <c r="Y5385" t="s">
        <v>8530</v>
      </c>
      <c r="Z5385">
        <v>1816087524</v>
      </c>
      <c r="AA5385" t="s">
        <v>8531</v>
      </c>
      <c r="AB5385" s="273" t="str">
        <f>_xlfn.IFNA(IF(Table[[#This Row],[Programme Partner]]&lt;&gt;Table[[#This Row],[Implementing Partner]],CONCATENATE(Table[[#This Row],[Programme Partner]],"-",Table[[#This Row],[Implementing Partner]]),Table[[#This Row],[Programme Partner]]),"")</f>
        <v>AAB</v>
      </c>
    </row>
    <row r="5386" spans="1:28" ht="16.5" customHeight="1">
      <c r="A5386" s="183">
        <v>5836</v>
      </c>
      <c r="B5386" s="264" t="s">
        <v>4986</v>
      </c>
      <c r="C5386" s="265" t="s">
        <v>4986</v>
      </c>
      <c r="D5386" s="266" t="s">
        <v>8638</v>
      </c>
      <c r="E5386" s="269" t="s">
        <v>27</v>
      </c>
      <c r="F5386" s="264" t="s">
        <v>8013</v>
      </c>
      <c r="G5386" t="s">
        <v>8369</v>
      </c>
      <c r="H5386" s="264" t="str">
        <f>IFERROR(VLOOKUP(Table[[#This Row],[Activity Details of Assistance]],WHAT!E:F,2,FALSE),"")</f>
        <v># of female in reproductive age</v>
      </c>
      <c r="I5386" s="264"/>
      <c r="J5386">
        <v>100</v>
      </c>
      <c r="K5386" s="295" t="s">
        <v>8280</v>
      </c>
      <c r="L5386" s="306" t="s">
        <v>13</v>
      </c>
      <c r="M5386" t="s">
        <v>14</v>
      </c>
      <c r="N5386" t="s">
        <v>4732</v>
      </c>
      <c r="O5386" t="s">
        <v>1559</v>
      </c>
      <c r="P5386" t="s">
        <v>8229</v>
      </c>
      <c r="Q5386" s="236">
        <v>44834</v>
      </c>
      <c r="R5386" s="236">
        <v>44896</v>
      </c>
      <c r="S5386" t="s">
        <v>8589</v>
      </c>
      <c r="T5386" s="267"/>
      <c r="U5386" s="267"/>
      <c r="V5386" s="267"/>
      <c r="W5386" s="267"/>
      <c r="X5386"/>
      <c r="Y5386" t="s">
        <v>8530</v>
      </c>
      <c r="Z5386">
        <v>1816087524</v>
      </c>
      <c r="AA5386" t="s">
        <v>8531</v>
      </c>
      <c r="AB5386" s="273" t="str">
        <f>_xlfn.IFNA(IF(Table[[#This Row],[Programme Partner]]&lt;&gt;Table[[#This Row],[Implementing Partner]],CONCATENATE(Table[[#This Row],[Programme Partner]],"-",Table[[#This Row],[Implementing Partner]]),Table[[#This Row],[Programme Partner]]),"")</f>
        <v>AAB</v>
      </c>
    </row>
    <row r="5387" spans="1:28" ht="16.5" customHeight="1">
      <c r="A5387" s="183">
        <v>5837</v>
      </c>
      <c r="B5387" s="264" t="s">
        <v>4986</v>
      </c>
      <c r="C5387" s="265" t="s">
        <v>4986</v>
      </c>
      <c r="D5387" s="266" t="s">
        <v>8638</v>
      </c>
      <c r="E5387" s="269" t="s">
        <v>27</v>
      </c>
      <c r="F5387" s="264" t="s">
        <v>8011</v>
      </c>
      <c r="G5387" t="s">
        <v>8353</v>
      </c>
      <c r="H5387" s="264" t="str">
        <f>IFERROR(VLOOKUP(Table[[#This Row],[Activity Details of Assistance]],WHAT!E:F,2,FALSE),"")</f>
        <v># of tube well</v>
      </c>
      <c r="I5387" s="264"/>
      <c r="J5387">
        <v>1</v>
      </c>
      <c r="K5387" s="295" t="s">
        <v>8280</v>
      </c>
      <c r="L5387" s="306" t="s">
        <v>13</v>
      </c>
      <c r="M5387" t="s">
        <v>14</v>
      </c>
      <c r="N5387" t="s">
        <v>4732</v>
      </c>
      <c r="O5387" t="s">
        <v>1562</v>
      </c>
      <c r="P5387" t="s">
        <v>8223</v>
      </c>
      <c r="Q5387" s="236">
        <v>44834</v>
      </c>
      <c r="R5387" s="236">
        <v>44896</v>
      </c>
      <c r="S5387" t="s">
        <v>8589</v>
      </c>
      <c r="T5387" s="267"/>
      <c r="U5387" s="267"/>
      <c r="V5387" s="267"/>
      <c r="W5387" s="267"/>
      <c r="X5387"/>
      <c r="Y5387" t="s">
        <v>8530</v>
      </c>
      <c r="Z5387">
        <v>1816087524</v>
      </c>
      <c r="AA5387" t="s">
        <v>8531</v>
      </c>
      <c r="AB5387" s="273" t="str">
        <f>_xlfn.IFNA(IF(Table[[#This Row],[Programme Partner]]&lt;&gt;Table[[#This Row],[Implementing Partner]],CONCATENATE(Table[[#This Row],[Programme Partner]],"-",Table[[#This Row],[Implementing Partner]]),Table[[#This Row],[Programme Partner]]),"")</f>
        <v>AAB</v>
      </c>
    </row>
    <row r="5388" spans="1:28" ht="16.5" customHeight="1">
      <c r="A5388" s="183">
        <v>5838</v>
      </c>
      <c r="B5388" s="264" t="s">
        <v>4986</v>
      </c>
      <c r="C5388" s="265" t="s">
        <v>4986</v>
      </c>
      <c r="D5388" s="266" t="s">
        <v>8638</v>
      </c>
      <c r="E5388" s="269" t="s">
        <v>27</v>
      </c>
      <c r="F5388" s="264" t="s">
        <v>8011</v>
      </c>
      <c r="G5388" t="s">
        <v>8353</v>
      </c>
      <c r="H5388" s="264" t="str">
        <f>IFERROR(VLOOKUP(Table[[#This Row],[Activity Details of Assistance]],WHAT!E:F,2,FALSE),"")</f>
        <v># of tube well</v>
      </c>
      <c r="I5388" s="264"/>
      <c r="J5388">
        <v>1</v>
      </c>
      <c r="K5388" s="295" t="s">
        <v>8280</v>
      </c>
      <c r="L5388" s="306" t="s">
        <v>13</v>
      </c>
      <c r="M5388" t="s">
        <v>14</v>
      </c>
      <c r="N5388" t="s">
        <v>4732</v>
      </c>
      <c r="O5388" t="s">
        <v>1565</v>
      </c>
      <c r="P5388" t="s">
        <v>8222</v>
      </c>
      <c r="Q5388" s="236">
        <v>44834</v>
      </c>
      <c r="R5388" s="236">
        <v>44896</v>
      </c>
      <c r="S5388" t="s">
        <v>8589</v>
      </c>
      <c r="T5388" s="267"/>
      <c r="U5388" s="267"/>
      <c r="V5388" s="267"/>
      <c r="W5388" s="267"/>
      <c r="X5388"/>
      <c r="Y5388" t="s">
        <v>8530</v>
      </c>
      <c r="Z5388">
        <v>1816087524</v>
      </c>
      <c r="AA5388" t="s">
        <v>8531</v>
      </c>
      <c r="AB5388" s="273" t="str">
        <f>_xlfn.IFNA(IF(Table[[#This Row],[Programme Partner]]&lt;&gt;Table[[#This Row],[Implementing Partner]],CONCATENATE(Table[[#This Row],[Programme Partner]],"-",Table[[#This Row],[Implementing Partner]]),Table[[#This Row],[Programme Partner]]),"")</f>
        <v>AAB</v>
      </c>
    </row>
    <row r="5389" spans="1:28" ht="16.5" customHeight="1">
      <c r="A5389" s="183">
        <v>5839</v>
      </c>
      <c r="B5389" s="264" t="s">
        <v>4986</v>
      </c>
      <c r="C5389" s="265" t="s">
        <v>4986</v>
      </c>
      <c r="D5389" s="266" t="s">
        <v>8638</v>
      </c>
      <c r="E5389" s="269" t="s">
        <v>27</v>
      </c>
      <c r="F5389" s="264" t="s">
        <v>8011</v>
      </c>
      <c r="G5389" t="s">
        <v>8353</v>
      </c>
      <c r="H5389" s="264" t="str">
        <f>IFERROR(VLOOKUP(Table[[#This Row],[Activity Details of Assistance]],WHAT!E:F,2,FALSE),"")</f>
        <v># of tube well</v>
      </c>
      <c r="I5389" s="264"/>
      <c r="J5389">
        <v>1</v>
      </c>
      <c r="K5389" s="295" t="s">
        <v>8280</v>
      </c>
      <c r="L5389" s="306" t="s">
        <v>13</v>
      </c>
      <c r="M5389" t="s">
        <v>14</v>
      </c>
      <c r="N5389" t="s">
        <v>4732</v>
      </c>
      <c r="O5389" t="s">
        <v>1563</v>
      </c>
      <c r="P5389" t="s">
        <v>8227</v>
      </c>
      <c r="Q5389" s="236">
        <v>44834</v>
      </c>
      <c r="R5389" s="236">
        <v>44896</v>
      </c>
      <c r="S5389" t="s">
        <v>8589</v>
      </c>
      <c r="T5389" s="267"/>
      <c r="U5389" s="267"/>
      <c r="V5389" s="267"/>
      <c r="W5389" s="267"/>
      <c r="X5389"/>
      <c r="Y5389" t="s">
        <v>8530</v>
      </c>
      <c r="Z5389">
        <v>1816087524</v>
      </c>
      <c r="AA5389" t="s">
        <v>8531</v>
      </c>
      <c r="AB5389" s="273" t="str">
        <f>_xlfn.IFNA(IF(Table[[#This Row],[Programme Partner]]&lt;&gt;Table[[#This Row],[Implementing Partner]],CONCATENATE(Table[[#This Row],[Programme Partner]],"-",Table[[#This Row],[Implementing Partner]]),Table[[#This Row],[Programme Partner]]),"")</f>
        <v>AAB</v>
      </c>
    </row>
    <row r="5390" spans="1:28" ht="16.5" customHeight="1">
      <c r="A5390" s="183">
        <v>5840</v>
      </c>
      <c r="B5390" s="264" t="s">
        <v>4986</v>
      </c>
      <c r="C5390" s="265" t="s">
        <v>4986</v>
      </c>
      <c r="D5390" s="266" t="s">
        <v>8638</v>
      </c>
      <c r="E5390" s="269" t="s">
        <v>27</v>
      </c>
      <c r="F5390" s="264" t="s">
        <v>8011</v>
      </c>
      <c r="G5390" t="s">
        <v>8353</v>
      </c>
      <c r="H5390" s="264" t="str">
        <f>IFERROR(VLOOKUP(Table[[#This Row],[Activity Details of Assistance]],WHAT!E:F,2,FALSE),"")</f>
        <v># of tube well</v>
      </c>
      <c r="I5390" s="264"/>
      <c r="J5390">
        <v>1</v>
      </c>
      <c r="K5390" s="295" t="s">
        <v>8280</v>
      </c>
      <c r="L5390" s="306" t="s">
        <v>13</v>
      </c>
      <c r="M5390" t="s">
        <v>14</v>
      </c>
      <c r="N5390" t="s">
        <v>4732</v>
      </c>
      <c r="O5390" t="s">
        <v>506</v>
      </c>
      <c r="P5390" t="s">
        <v>8221</v>
      </c>
      <c r="Q5390" s="236">
        <v>44834</v>
      </c>
      <c r="R5390" s="236">
        <v>44896</v>
      </c>
      <c r="S5390" t="s">
        <v>8589</v>
      </c>
      <c r="T5390" s="267"/>
      <c r="U5390" s="267"/>
      <c r="V5390" s="267"/>
      <c r="W5390" s="267"/>
      <c r="X5390"/>
      <c r="Y5390" t="s">
        <v>8530</v>
      </c>
      <c r="Z5390">
        <v>1816087524</v>
      </c>
      <c r="AA5390" t="s">
        <v>8531</v>
      </c>
      <c r="AB5390" s="273" t="str">
        <f>_xlfn.IFNA(IF(Table[[#This Row],[Programme Partner]]&lt;&gt;Table[[#This Row],[Implementing Partner]],CONCATENATE(Table[[#This Row],[Programme Partner]],"-",Table[[#This Row],[Implementing Partner]]),Table[[#This Row],[Programme Partner]]),"")</f>
        <v>AAB</v>
      </c>
    </row>
    <row r="5391" spans="1:28" ht="16.5" customHeight="1">
      <c r="A5391" s="183">
        <v>5841</v>
      </c>
      <c r="B5391" s="264" t="s">
        <v>4986</v>
      </c>
      <c r="C5391" s="265" t="s">
        <v>4986</v>
      </c>
      <c r="D5391" s="266" t="s">
        <v>8638</v>
      </c>
      <c r="E5391" s="269" t="s">
        <v>27</v>
      </c>
      <c r="F5391" s="264" t="s">
        <v>8013</v>
      </c>
      <c r="G5391" t="s">
        <v>8374</v>
      </c>
      <c r="H5391" s="264" t="str">
        <f>IFERROR(VLOOKUP(Table[[#This Row],[Activity Details of Assistance]],WHAT!E:F,2,FALSE),"")</f>
        <v># of HP sessions at institution level</v>
      </c>
      <c r="I5391" s="264"/>
      <c r="J5391">
        <v>2</v>
      </c>
      <c r="K5391" s="295" t="s">
        <v>8280</v>
      </c>
      <c r="L5391" s="306" t="s">
        <v>13</v>
      </c>
      <c r="M5391" t="s">
        <v>14</v>
      </c>
      <c r="N5391" t="s">
        <v>4732</v>
      </c>
      <c r="O5391" t="s">
        <v>1566</v>
      </c>
      <c r="P5391" t="s">
        <v>8225</v>
      </c>
      <c r="Q5391" s="236">
        <v>44834</v>
      </c>
      <c r="R5391" s="236">
        <v>44896</v>
      </c>
      <c r="S5391" t="s">
        <v>8589</v>
      </c>
      <c r="T5391" s="267"/>
      <c r="U5391" s="267"/>
      <c r="V5391" s="267"/>
      <c r="W5391" s="267"/>
      <c r="X5391"/>
      <c r="Y5391" t="s">
        <v>8530</v>
      </c>
      <c r="Z5391">
        <v>1816087524</v>
      </c>
      <c r="AA5391" t="s">
        <v>8531</v>
      </c>
      <c r="AB5391" s="273" t="str">
        <f>_xlfn.IFNA(IF(Table[[#This Row],[Programme Partner]]&lt;&gt;Table[[#This Row],[Implementing Partner]],CONCATENATE(Table[[#This Row],[Programme Partner]],"-",Table[[#This Row],[Implementing Partner]]),Table[[#This Row],[Programme Partner]]),"")</f>
        <v>AAB</v>
      </c>
    </row>
    <row r="5392" spans="1:28" ht="16.5" customHeight="1">
      <c r="A5392" s="183">
        <v>5842</v>
      </c>
      <c r="B5392" s="264" t="s">
        <v>4986</v>
      </c>
      <c r="C5392" s="265" t="s">
        <v>4986</v>
      </c>
      <c r="D5392" s="266" t="s">
        <v>8638</v>
      </c>
      <c r="E5392" s="269" t="s">
        <v>27</v>
      </c>
      <c r="F5392" s="264" t="s">
        <v>8013</v>
      </c>
      <c r="G5392" t="s">
        <v>8369</v>
      </c>
      <c r="H5392" s="264" t="str">
        <f>IFERROR(VLOOKUP(Table[[#This Row],[Activity Details of Assistance]],WHAT!E:F,2,FALSE),"")</f>
        <v># of female in reproductive age</v>
      </c>
      <c r="I5392" s="264"/>
      <c r="J5392">
        <v>400</v>
      </c>
      <c r="K5392" s="295" t="s">
        <v>8280</v>
      </c>
      <c r="L5392" s="306" t="s">
        <v>13</v>
      </c>
      <c r="M5392" t="s">
        <v>14</v>
      </c>
      <c r="N5392" t="s">
        <v>4732</v>
      </c>
      <c r="O5392" t="s">
        <v>1566</v>
      </c>
      <c r="P5392" t="s">
        <v>8225</v>
      </c>
      <c r="Q5392" s="236">
        <v>44834</v>
      </c>
      <c r="R5392" s="236">
        <v>44896</v>
      </c>
      <c r="S5392" t="s">
        <v>8589</v>
      </c>
      <c r="T5392" s="267"/>
      <c r="U5392" s="267"/>
      <c r="V5392" s="267"/>
      <c r="W5392" s="267"/>
      <c r="X5392"/>
      <c r="Y5392" t="s">
        <v>8530</v>
      </c>
      <c r="Z5392">
        <v>1816087524</v>
      </c>
      <c r="AA5392" t="s">
        <v>8531</v>
      </c>
      <c r="AB5392" s="273" t="str">
        <f>_xlfn.IFNA(IF(Table[[#This Row],[Programme Partner]]&lt;&gt;Table[[#This Row],[Implementing Partner]],CONCATENATE(Table[[#This Row],[Programme Partner]],"-",Table[[#This Row],[Implementing Partner]]),Table[[#This Row],[Programme Partner]]),"")</f>
        <v>AAB</v>
      </c>
    </row>
    <row r="5393" spans="1:28" ht="16.5" customHeight="1">
      <c r="A5393" s="183">
        <v>5843</v>
      </c>
      <c r="B5393" s="264" t="s">
        <v>4986</v>
      </c>
      <c r="C5393" s="265" t="s">
        <v>4986</v>
      </c>
      <c r="D5393" s="266" t="s">
        <v>8638</v>
      </c>
      <c r="E5393" s="269" t="s">
        <v>27</v>
      </c>
      <c r="F5393" s="264" t="s">
        <v>8012</v>
      </c>
      <c r="G5393" t="s">
        <v>8354</v>
      </c>
      <c r="H5393" s="264" t="str">
        <f>IFERROR(VLOOKUP(Table[[#This Row],[Activity Details of Assistance]],WHAT!E:F,2,FALSE),"")</f>
        <v># of door</v>
      </c>
      <c r="I5393" s="264"/>
      <c r="J5393">
        <v>2</v>
      </c>
      <c r="K5393" s="295" t="s">
        <v>8280</v>
      </c>
      <c r="L5393" s="306" t="s">
        <v>13</v>
      </c>
      <c r="M5393" t="s">
        <v>14</v>
      </c>
      <c r="N5393" t="s">
        <v>307</v>
      </c>
      <c r="O5393" t="s">
        <v>1600</v>
      </c>
      <c r="P5393" t="s">
        <v>8265</v>
      </c>
      <c r="Q5393" s="236">
        <v>44834</v>
      </c>
      <c r="R5393" s="236">
        <v>44896</v>
      </c>
      <c r="S5393" s="291" t="s">
        <v>8590</v>
      </c>
      <c r="T5393" s="267"/>
      <c r="U5393" s="267"/>
      <c r="V5393" s="267"/>
      <c r="W5393" s="267"/>
      <c r="X5393"/>
      <c r="Y5393" t="s">
        <v>8530</v>
      </c>
      <c r="Z5393">
        <v>1816087524</v>
      </c>
      <c r="AA5393" t="s">
        <v>8531</v>
      </c>
      <c r="AB5393" s="273" t="str">
        <f>_xlfn.IFNA(IF(Table[[#This Row],[Programme Partner]]&lt;&gt;Table[[#This Row],[Implementing Partner]],CONCATENATE(Table[[#This Row],[Programme Partner]],"-",Table[[#This Row],[Implementing Partner]]),Table[[#This Row],[Programme Partner]]),"")</f>
        <v>AAB</v>
      </c>
    </row>
    <row r="5394" spans="1:28" ht="16.5" customHeight="1">
      <c r="A5394" s="183">
        <v>5844</v>
      </c>
      <c r="B5394" s="264" t="s">
        <v>5275</v>
      </c>
      <c r="C5394" s="265" t="s">
        <v>5184</v>
      </c>
      <c r="D5394" s="266" t="s">
        <v>5275</v>
      </c>
      <c r="E5394" s="269" t="s">
        <v>27</v>
      </c>
      <c r="F5394" s="264" t="s">
        <v>8013</v>
      </c>
      <c r="G5394" t="s">
        <v>8313</v>
      </c>
      <c r="H5394" s="264" t="str">
        <f>IFERROR(VLOOKUP(Table[[#This Row],[Activity Details of Assistance]],WHAT!E:F,2,FALSE),"")</f>
        <v># of HP sessions at community level</v>
      </c>
      <c r="I5394" s="264"/>
      <c r="J5394">
        <v>12</v>
      </c>
      <c r="K5394" s="295" t="s">
        <v>8280</v>
      </c>
      <c r="L5394" s="306" t="s">
        <v>13</v>
      </c>
      <c r="M5394" t="s">
        <v>14</v>
      </c>
      <c r="N5394" t="s">
        <v>307</v>
      </c>
      <c r="O5394" t="s">
        <v>1179</v>
      </c>
      <c r="P5394" t="s">
        <v>8264</v>
      </c>
      <c r="Q5394" s="236">
        <v>44834</v>
      </c>
      <c r="R5394" s="236">
        <v>45658</v>
      </c>
      <c r="S5394" s="291" t="s">
        <v>8590</v>
      </c>
      <c r="T5394" s="267"/>
      <c r="U5394" s="267"/>
      <c r="V5394" s="267"/>
      <c r="W5394" s="267"/>
      <c r="X5394"/>
      <c r="Y5394" t="s">
        <v>8572</v>
      </c>
      <c r="Z5394">
        <v>1712175843</v>
      </c>
      <c r="AA5394" t="s">
        <v>8573</v>
      </c>
      <c r="AB5394" s="273" t="str">
        <f>_xlfn.IFNA(IF(Table[[#This Row],[Programme Partner]]&lt;&gt;Table[[#This Row],[Implementing Partner]],CONCATENATE(Table[[#This Row],[Programme Partner]],"-",Table[[#This Row],[Implementing Partner]]),Table[[#This Row],[Programme Partner]]),"")</f>
        <v>UNICEF-NGOF</v>
      </c>
    </row>
    <row r="5395" spans="1:28" ht="16.5" customHeight="1">
      <c r="A5395" s="183">
        <v>5845</v>
      </c>
      <c r="B5395" s="264" t="s">
        <v>5275</v>
      </c>
      <c r="C5395" s="265" t="s">
        <v>5184</v>
      </c>
      <c r="D5395" s="266" t="s">
        <v>5275</v>
      </c>
      <c r="E5395" s="269" t="s">
        <v>27</v>
      </c>
      <c r="F5395" s="264" t="s">
        <v>8013</v>
      </c>
      <c r="G5395" t="s">
        <v>8313</v>
      </c>
      <c r="H5395" s="264" t="str">
        <f>IFERROR(VLOOKUP(Table[[#This Row],[Activity Details of Assistance]],WHAT!E:F,2,FALSE),"")</f>
        <v># of HP sessions at community level</v>
      </c>
      <c r="I5395" s="264"/>
      <c r="J5395">
        <v>22</v>
      </c>
      <c r="K5395" s="295" t="s">
        <v>8280</v>
      </c>
      <c r="L5395" s="306" t="s">
        <v>13</v>
      </c>
      <c r="M5395" t="s">
        <v>14</v>
      </c>
      <c r="N5395" t="s">
        <v>307</v>
      </c>
      <c r="O5395" t="s">
        <v>1599</v>
      </c>
      <c r="P5395" t="s">
        <v>8198</v>
      </c>
      <c r="Q5395" s="236">
        <v>44834</v>
      </c>
      <c r="R5395" s="236">
        <v>45658</v>
      </c>
      <c r="S5395" s="291" t="s">
        <v>8590</v>
      </c>
      <c r="T5395" s="267"/>
      <c r="U5395" s="267"/>
      <c r="V5395" s="267"/>
      <c r="W5395" s="267"/>
      <c r="X5395"/>
      <c r="Y5395" t="s">
        <v>8572</v>
      </c>
      <c r="Z5395">
        <v>1712175843</v>
      </c>
      <c r="AA5395" t="s">
        <v>8573</v>
      </c>
      <c r="AB5395" s="273" t="str">
        <f>_xlfn.IFNA(IF(Table[[#This Row],[Programme Partner]]&lt;&gt;Table[[#This Row],[Implementing Partner]],CONCATENATE(Table[[#This Row],[Programme Partner]],"-",Table[[#This Row],[Implementing Partner]]),Table[[#This Row],[Programme Partner]]),"")</f>
        <v>UNICEF-NGOF</v>
      </c>
    </row>
    <row r="5396" spans="1:28" ht="16.5" customHeight="1">
      <c r="A5396" s="183">
        <v>5846</v>
      </c>
      <c r="B5396" s="264" t="s">
        <v>5275</v>
      </c>
      <c r="C5396" s="265" t="s">
        <v>5184</v>
      </c>
      <c r="D5396" s="266" t="s">
        <v>5275</v>
      </c>
      <c r="E5396" s="269" t="s">
        <v>27</v>
      </c>
      <c r="F5396" s="264" t="s">
        <v>8013</v>
      </c>
      <c r="G5396" t="s">
        <v>8313</v>
      </c>
      <c r="H5396" s="264" t="str">
        <f>IFERROR(VLOOKUP(Table[[#This Row],[Activity Details of Assistance]],WHAT!E:F,2,FALSE),"")</f>
        <v># of HP sessions at community level</v>
      </c>
      <c r="I5396" s="264"/>
      <c r="J5396">
        <v>22</v>
      </c>
      <c r="K5396" s="295" t="s">
        <v>8280</v>
      </c>
      <c r="L5396" s="306" t="s">
        <v>13</v>
      </c>
      <c r="M5396" t="s">
        <v>14</v>
      </c>
      <c r="N5396" t="s">
        <v>307</v>
      </c>
      <c r="O5396" t="s">
        <v>1600</v>
      </c>
      <c r="P5396" t="s">
        <v>8265</v>
      </c>
      <c r="Q5396" s="236">
        <v>44834</v>
      </c>
      <c r="R5396" s="236">
        <v>45658</v>
      </c>
      <c r="S5396" s="291" t="s">
        <v>8590</v>
      </c>
      <c r="T5396" s="267"/>
      <c r="U5396" s="267"/>
      <c r="V5396" s="267"/>
      <c r="W5396" s="267"/>
      <c r="X5396"/>
      <c r="Y5396" t="s">
        <v>8572</v>
      </c>
      <c r="Z5396">
        <v>1712175843</v>
      </c>
      <c r="AA5396" t="s">
        <v>8573</v>
      </c>
      <c r="AB5396" s="273" t="str">
        <f>_xlfn.IFNA(IF(Table[[#This Row],[Programme Partner]]&lt;&gt;Table[[#This Row],[Implementing Partner]],CONCATENATE(Table[[#This Row],[Programme Partner]],"-",Table[[#This Row],[Implementing Partner]]),Table[[#This Row],[Programme Partner]]),"")</f>
        <v>UNICEF-NGOF</v>
      </c>
    </row>
    <row r="5397" spans="1:28" ht="16.5" customHeight="1">
      <c r="A5397" s="183">
        <v>5847</v>
      </c>
      <c r="B5397" s="264" t="s">
        <v>5275</v>
      </c>
      <c r="C5397" s="265" t="s">
        <v>5184</v>
      </c>
      <c r="D5397" s="266" t="s">
        <v>5275</v>
      </c>
      <c r="E5397" s="269" t="s">
        <v>27</v>
      </c>
      <c r="F5397" s="264" t="s">
        <v>8013</v>
      </c>
      <c r="G5397" t="s">
        <v>8313</v>
      </c>
      <c r="H5397" s="264" t="str">
        <f>IFERROR(VLOOKUP(Table[[#This Row],[Activity Details of Assistance]],WHAT!E:F,2,FALSE),"")</f>
        <v># of HP sessions at community level</v>
      </c>
      <c r="I5397" s="264"/>
      <c r="J5397">
        <v>22</v>
      </c>
      <c r="K5397" s="295" t="s">
        <v>8280</v>
      </c>
      <c r="L5397" s="306" t="s">
        <v>13</v>
      </c>
      <c r="M5397" t="s">
        <v>14</v>
      </c>
      <c r="N5397" t="s">
        <v>307</v>
      </c>
      <c r="O5397" t="s">
        <v>307</v>
      </c>
      <c r="P5397" t="s">
        <v>8220</v>
      </c>
      <c r="Q5397" s="236">
        <v>44834</v>
      </c>
      <c r="R5397" s="236">
        <v>45658</v>
      </c>
      <c r="S5397" s="291" t="s">
        <v>8590</v>
      </c>
      <c r="T5397" s="267"/>
      <c r="U5397" s="267"/>
      <c r="V5397" s="267"/>
      <c r="W5397" s="267"/>
      <c r="X5397"/>
      <c r="Y5397" t="s">
        <v>8572</v>
      </c>
      <c r="Z5397">
        <v>1712175843</v>
      </c>
      <c r="AA5397" t="s">
        <v>8573</v>
      </c>
      <c r="AB5397" s="273" t="str">
        <f>_xlfn.IFNA(IF(Table[[#This Row],[Programme Partner]]&lt;&gt;Table[[#This Row],[Implementing Partner]],CONCATENATE(Table[[#This Row],[Programme Partner]],"-",Table[[#This Row],[Implementing Partner]]),Table[[#This Row],[Programme Partner]]),"")</f>
        <v>UNICEF-NGOF</v>
      </c>
    </row>
    <row r="5398" spans="1:28" ht="16.5" customHeight="1">
      <c r="A5398" s="183">
        <v>5848</v>
      </c>
      <c r="B5398" s="264" t="s">
        <v>5275</v>
      </c>
      <c r="C5398" s="265" t="s">
        <v>5184</v>
      </c>
      <c r="D5398" s="266" t="s">
        <v>5275</v>
      </c>
      <c r="E5398" s="269" t="s">
        <v>27</v>
      </c>
      <c r="F5398" s="264" t="s">
        <v>8013</v>
      </c>
      <c r="G5398" t="s">
        <v>8313</v>
      </c>
      <c r="H5398" s="264" t="str">
        <f>IFERROR(VLOOKUP(Table[[#This Row],[Activity Details of Assistance]],WHAT!E:F,2,FALSE),"")</f>
        <v># of HP sessions at community level</v>
      </c>
      <c r="I5398" s="264"/>
      <c r="J5398">
        <v>22</v>
      </c>
      <c r="K5398" s="295" t="s">
        <v>8280</v>
      </c>
      <c r="L5398" s="306" t="s">
        <v>13</v>
      </c>
      <c r="M5398" t="s">
        <v>14</v>
      </c>
      <c r="N5398" t="s">
        <v>307</v>
      </c>
      <c r="O5398" t="s">
        <v>1603</v>
      </c>
      <c r="P5398" t="s">
        <v>8241</v>
      </c>
      <c r="Q5398" s="236">
        <v>44834</v>
      </c>
      <c r="R5398" s="236">
        <v>45658</v>
      </c>
      <c r="S5398" s="291" t="s">
        <v>8590</v>
      </c>
      <c r="T5398" s="267"/>
      <c r="U5398" s="267"/>
      <c r="V5398" s="267"/>
      <c r="W5398" s="267"/>
      <c r="X5398"/>
      <c r="Y5398" t="s">
        <v>8572</v>
      </c>
      <c r="Z5398">
        <v>1712175843</v>
      </c>
      <c r="AA5398" t="s">
        <v>8573</v>
      </c>
      <c r="AB5398" s="273" t="str">
        <f>_xlfn.IFNA(IF(Table[[#This Row],[Programme Partner]]&lt;&gt;Table[[#This Row],[Implementing Partner]],CONCATENATE(Table[[#This Row],[Programme Partner]],"-",Table[[#This Row],[Implementing Partner]]),Table[[#This Row],[Programme Partner]]),"")</f>
        <v>UNICEF-NGOF</v>
      </c>
    </row>
    <row r="5399" spans="1:28" ht="16.5" customHeight="1">
      <c r="A5399" s="183">
        <v>5849</v>
      </c>
      <c r="B5399" s="264" t="s">
        <v>6074</v>
      </c>
      <c r="C5399" s="265" t="s">
        <v>8565</v>
      </c>
      <c r="D5399" s="266" t="s">
        <v>8343</v>
      </c>
      <c r="E5399" s="269" t="s">
        <v>27</v>
      </c>
      <c r="F5399" s="264" t="s">
        <v>8011</v>
      </c>
      <c r="G5399" t="s">
        <v>8353</v>
      </c>
      <c r="H5399" s="264" t="str">
        <f>IFERROR(VLOOKUP(Table[[#This Row],[Activity Details of Assistance]],WHAT!E:F,2,FALSE),"")</f>
        <v># of tube well</v>
      </c>
      <c r="I5399" s="264"/>
      <c r="J5399">
        <v>8</v>
      </c>
      <c r="K5399" s="295" t="s">
        <v>8280</v>
      </c>
      <c r="L5399" s="306" t="s">
        <v>13</v>
      </c>
      <c r="M5399" t="s">
        <v>14</v>
      </c>
      <c r="N5399" t="s">
        <v>307</v>
      </c>
      <c r="O5399" t="s">
        <v>1603</v>
      </c>
      <c r="P5399" t="s">
        <v>8241</v>
      </c>
      <c r="Q5399" s="241">
        <v>44804</v>
      </c>
      <c r="R5399" s="236">
        <v>44866</v>
      </c>
      <c r="S5399" s="291" t="s">
        <v>8590</v>
      </c>
      <c r="T5399" s="267"/>
      <c r="U5399" s="267"/>
      <c r="V5399" s="267"/>
      <c r="W5399" s="267"/>
      <c r="X5399"/>
      <c r="Y5399" t="s">
        <v>8472</v>
      </c>
      <c r="Z5399">
        <v>1630979409</v>
      </c>
      <c r="AA5399" t="s">
        <v>8473</v>
      </c>
      <c r="AB5399" s="273" t="str">
        <f>_xlfn.IFNA(IF(Table[[#This Row],[Programme Partner]]&lt;&gt;Table[[#This Row],[Implementing Partner]],CONCATENATE(Table[[#This Row],[Programme Partner]],"-",Table[[#This Row],[Implementing Partner]]),Table[[#This Row],[Programme Partner]]),"")</f>
        <v>IVY Japan-MUKTI COX'S BAZAR</v>
      </c>
    </row>
    <row r="5400" spans="1:28" ht="16.5" customHeight="1">
      <c r="A5400" s="183">
        <v>5850</v>
      </c>
      <c r="B5400" s="264" t="s">
        <v>6074</v>
      </c>
      <c r="C5400" s="265" t="s">
        <v>8565</v>
      </c>
      <c r="D5400" s="266" t="s">
        <v>8343</v>
      </c>
      <c r="E5400" s="269" t="s">
        <v>27</v>
      </c>
      <c r="F5400" s="264" t="s">
        <v>8013</v>
      </c>
      <c r="G5400" t="s">
        <v>8019</v>
      </c>
      <c r="H5400" s="264" t="str">
        <f>IFERROR(VLOOKUP(Table[[#This Row],[Activity Details of Assistance]],WHAT!E:F,2,FALSE),"")</f>
        <v>N/A</v>
      </c>
      <c r="I5400" s="264"/>
      <c r="J5400">
        <v>8</v>
      </c>
      <c r="K5400" s="295" t="s">
        <v>8280</v>
      </c>
      <c r="L5400" s="306" t="s">
        <v>13</v>
      </c>
      <c r="M5400" t="s">
        <v>14</v>
      </c>
      <c r="N5400" t="s">
        <v>307</v>
      </c>
      <c r="O5400" t="s">
        <v>1603</v>
      </c>
      <c r="P5400" t="s">
        <v>8241</v>
      </c>
      <c r="Q5400" s="241">
        <v>44804</v>
      </c>
      <c r="R5400" s="236">
        <v>44866</v>
      </c>
      <c r="S5400" s="291" t="s">
        <v>8590</v>
      </c>
      <c r="T5400" s="267"/>
      <c r="U5400" s="267"/>
      <c r="V5400" s="267"/>
      <c r="W5400" s="267"/>
      <c r="X5400" t="s">
        <v>8607</v>
      </c>
      <c r="Y5400" t="s">
        <v>8472</v>
      </c>
      <c r="Z5400">
        <v>1630979409</v>
      </c>
      <c r="AA5400" t="s">
        <v>8473</v>
      </c>
      <c r="AB5400" s="273" t="str">
        <f>_xlfn.IFNA(IF(Table[[#This Row],[Programme Partner]]&lt;&gt;Table[[#This Row],[Implementing Partner]],CONCATENATE(Table[[#This Row],[Programme Partner]],"-",Table[[#This Row],[Implementing Partner]]),Table[[#This Row],[Programme Partner]]),"")</f>
        <v>IVY Japan-MUKTI COX'S BAZAR</v>
      </c>
    </row>
    <row r="5401" spans="1:28" ht="16.5" customHeight="1">
      <c r="A5401" s="183">
        <v>5851</v>
      </c>
      <c r="B5401" s="264" t="s">
        <v>6074</v>
      </c>
      <c r="C5401" s="265" t="s">
        <v>8565</v>
      </c>
      <c r="D5401" s="266" t="s">
        <v>8343</v>
      </c>
      <c r="E5401" s="269" t="s">
        <v>27</v>
      </c>
      <c r="F5401" s="264" t="s">
        <v>8011</v>
      </c>
      <c r="G5401" t="s">
        <v>8353</v>
      </c>
      <c r="H5401" s="264" t="str">
        <f>IFERROR(VLOOKUP(Table[[#This Row],[Activity Details of Assistance]],WHAT!E:F,2,FALSE),"")</f>
        <v># of tube well</v>
      </c>
      <c r="I5401" s="264"/>
      <c r="J5401">
        <v>8</v>
      </c>
      <c r="K5401" s="295" t="s">
        <v>8280</v>
      </c>
      <c r="L5401" s="306" t="s">
        <v>13</v>
      </c>
      <c r="M5401" t="s">
        <v>14</v>
      </c>
      <c r="N5401" t="s">
        <v>307</v>
      </c>
      <c r="O5401" t="s">
        <v>1603</v>
      </c>
      <c r="P5401" t="s">
        <v>8241</v>
      </c>
      <c r="Q5401" s="236">
        <v>44834</v>
      </c>
      <c r="R5401" s="236">
        <v>44866</v>
      </c>
      <c r="S5401" s="291" t="s">
        <v>8590</v>
      </c>
      <c r="T5401" s="267"/>
      <c r="U5401" s="267"/>
      <c r="V5401" s="267"/>
      <c r="W5401" s="267"/>
      <c r="X5401"/>
      <c r="Y5401" t="s">
        <v>8472</v>
      </c>
      <c r="Z5401">
        <v>1630979409</v>
      </c>
      <c r="AA5401" t="s">
        <v>8473</v>
      </c>
      <c r="AB5401" s="273" t="str">
        <f>_xlfn.IFNA(IF(Table[[#This Row],[Programme Partner]]&lt;&gt;Table[[#This Row],[Implementing Partner]],CONCATENATE(Table[[#This Row],[Programme Partner]],"-",Table[[#This Row],[Implementing Partner]]),Table[[#This Row],[Programme Partner]]),"")</f>
        <v>IVY Japan-MUKTI COX'S BAZAR</v>
      </c>
    </row>
    <row r="5402" spans="1:28" ht="16.5" customHeight="1">
      <c r="A5402" s="183">
        <v>5852</v>
      </c>
      <c r="B5402" s="264" t="s">
        <v>6074</v>
      </c>
      <c r="C5402" s="265" t="s">
        <v>8565</v>
      </c>
      <c r="D5402" s="266" t="s">
        <v>8343</v>
      </c>
      <c r="E5402" s="269" t="s">
        <v>27</v>
      </c>
      <c r="F5402" s="264" t="s">
        <v>8011</v>
      </c>
      <c r="G5402" s="195" t="s">
        <v>8584</v>
      </c>
      <c r="H5402" s="264" t="str">
        <f>IFERROR(VLOOKUP(Table[[#This Row],[Activity Details of Assistance]],WHAT!E:F,2,FALSE),"")</f>
        <v># of tube well</v>
      </c>
      <c r="I5402" s="264"/>
      <c r="J5402">
        <v>8</v>
      </c>
      <c r="K5402" s="295" t="s">
        <v>8280</v>
      </c>
      <c r="L5402" s="306" t="s">
        <v>13</v>
      </c>
      <c r="M5402" t="s">
        <v>14</v>
      </c>
      <c r="N5402" t="s">
        <v>307</v>
      </c>
      <c r="O5402" t="s">
        <v>1603</v>
      </c>
      <c r="P5402" t="s">
        <v>8241</v>
      </c>
      <c r="Q5402" s="236">
        <v>44834</v>
      </c>
      <c r="R5402" s="236">
        <v>44866</v>
      </c>
      <c r="S5402" s="291" t="s">
        <v>8590</v>
      </c>
      <c r="T5402" s="267"/>
      <c r="U5402" s="267"/>
      <c r="V5402" s="267"/>
      <c r="W5402" s="267"/>
      <c r="X5402"/>
      <c r="Y5402" t="s">
        <v>8472</v>
      </c>
      <c r="Z5402">
        <v>1630979409</v>
      </c>
      <c r="AA5402" t="s">
        <v>8473</v>
      </c>
      <c r="AB5402" s="273" t="str">
        <f>_xlfn.IFNA(IF(Table[[#This Row],[Programme Partner]]&lt;&gt;Table[[#This Row],[Implementing Partner]],CONCATENATE(Table[[#This Row],[Programme Partner]],"-",Table[[#This Row],[Implementing Partner]]),Table[[#This Row],[Programme Partner]]),"")</f>
        <v>IVY Japan-MUKTI COX'S BAZAR</v>
      </c>
    </row>
    <row r="5403" spans="1:28" ht="16.5" customHeight="1">
      <c r="A5403" s="183">
        <v>5853</v>
      </c>
      <c r="B5403" s="264" t="s">
        <v>6074</v>
      </c>
      <c r="C5403" s="265" t="s">
        <v>8565</v>
      </c>
      <c r="D5403" s="266" t="s">
        <v>8343</v>
      </c>
      <c r="E5403" s="269" t="s">
        <v>27</v>
      </c>
      <c r="F5403" s="264" t="s">
        <v>8013</v>
      </c>
      <c r="G5403" t="s">
        <v>8313</v>
      </c>
      <c r="H5403" s="264" t="str">
        <f>IFERROR(VLOOKUP(Table[[#This Row],[Activity Details of Assistance]],WHAT!E:F,2,FALSE),"")</f>
        <v># of HP sessions at community level</v>
      </c>
      <c r="I5403" s="264"/>
      <c r="J5403">
        <v>8</v>
      </c>
      <c r="K5403" s="295" t="s">
        <v>8280</v>
      </c>
      <c r="L5403" s="306" t="s">
        <v>13</v>
      </c>
      <c r="M5403" t="s">
        <v>14</v>
      </c>
      <c r="N5403" t="s">
        <v>307</v>
      </c>
      <c r="O5403" t="s">
        <v>1603</v>
      </c>
      <c r="P5403" t="s">
        <v>8241</v>
      </c>
      <c r="Q5403" s="236">
        <v>44834</v>
      </c>
      <c r="R5403" s="236">
        <v>44866</v>
      </c>
      <c r="S5403" s="291" t="s">
        <v>8590</v>
      </c>
      <c r="T5403" s="267"/>
      <c r="U5403" s="267"/>
      <c r="V5403" s="267"/>
      <c r="W5403" s="267"/>
      <c r="X5403"/>
      <c r="Y5403" t="s">
        <v>8472</v>
      </c>
      <c r="Z5403">
        <v>1630979409</v>
      </c>
      <c r="AA5403" t="s">
        <v>8473</v>
      </c>
      <c r="AB5403" s="273" t="str">
        <f>_xlfn.IFNA(IF(Table[[#This Row],[Programme Partner]]&lt;&gt;Table[[#This Row],[Implementing Partner]],CONCATENATE(Table[[#This Row],[Programme Partner]],"-",Table[[#This Row],[Implementing Partner]]),Table[[#This Row],[Programme Partner]]),"")</f>
        <v>IVY Japan-MUKTI COX'S BAZAR</v>
      </c>
    </row>
    <row r="5404" spans="1:28" ht="16.5" customHeight="1">
      <c r="A5404" s="183">
        <v>5854</v>
      </c>
      <c r="B5404" s="264" t="s">
        <v>8346</v>
      </c>
      <c r="C5404" s="265" t="s">
        <v>8346</v>
      </c>
      <c r="D5404" s="197" t="s">
        <v>5058</v>
      </c>
      <c r="E5404" s="269" t="s">
        <v>27</v>
      </c>
      <c r="F5404" s="264" t="s">
        <v>8011</v>
      </c>
      <c r="G5404" t="s">
        <v>8355</v>
      </c>
      <c r="H5404" s="264" t="str">
        <f>IFERROR(VLOOKUP(Table[[#This Row],[Activity Details of Assistance]],WHAT!E:F,2,FALSE),"")</f>
        <v># of water network</v>
      </c>
      <c r="I5404" s="264"/>
      <c r="J5404">
        <v>1</v>
      </c>
      <c r="K5404" s="295" t="s">
        <v>8280</v>
      </c>
      <c r="L5404" s="306" t="s">
        <v>13</v>
      </c>
      <c r="M5404" t="s">
        <v>14</v>
      </c>
      <c r="N5404" t="s">
        <v>4732</v>
      </c>
      <c r="O5404" t="s">
        <v>1563</v>
      </c>
      <c r="P5404" t="s">
        <v>8227</v>
      </c>
      <c r="Q5404" s="236">
        <v>44834</v>
      </c>
      <c r="R5404" s="236">
        <v>44896</v>
      </c>
      <c r="S5404" t="s">
        <v>8589</v>
      </c>
      <c r="T5404" s="267"/>
      <c r="U5404" s="267"/>
      <c r="V5404" s="267"/>
      <c r="W5404" s="267"/>
      <c r="X5404"/>
      <c r="Y5404" t="s">
        <v>8575</v>
      </c>
      <c r="Z5404">
        <v>1681597433</v>
      </c>
      <c r="AA5404" t="s">
        <v>8576</v>
      </c>
      <c r="AB5404" s="273" t="str">
        <f>_xlfn.IFNA(IF(Table[[#This Row],[Programme Partner]]&lt;&gt;Table[[#This Row],[Implementing Partner]],CONCATENATE(Table[[#This Row],[Programme Partner]],"-",Table[[#This Row],[Implementing Partner]]),Table[[#This Row],[Programme Partner]]),"")</f>
        <v>GREEN HILL</v>
      </c>
    </row>
    <row r="5405" spans="1:28" ht="16.5" customHeight="1">
      <c r="A5405" s="183">
        <v>5855</v>
      </c>
      <c r="B5405" s="264" t="s">
        <v>8346</v>
      </c>
      <c r="C5405" s="265" t="s">
        <v>8346</v>
      </c>
      <c r="D5405" s="197" t="s">
        <v>5058</v>
      </c>
      <c r="E5405" s="269" t="s">
        <v>27</v>
      </c>
      <c r="F5405" s="264" t="s">
        <v>8013</v>
      </c>
      <c r="G5405" t="s">
        <v>8313</v>
      </c>
      <c r="H5405" s="264" t="str">
        <f>IFERROR(VLOOKUP(Table[[#This Row],[Activity Details of Assistance]],WHAT!E:F,2,FALSE),"")</f>
        <v># of HP sessions at community level</v>
      </c>
      <c r="I5405" s="264"/>
      <c r="J5405">
        <v>38</v>
      </c>
      <c r="K5405" s="295" t="s">
        <v>8280</v>
      </c>
      <c r="L5405" s="306" t="s">
        <v>13</v>
      </c>
      <c r="M5405" t="s">
        <v>14</v>
      </c>
      <c r="N5405" t="s">
        <v>4732</v>
      </c>
      <c r="O5405" t="s">
        <v>1563</v>
      </c>
      <c r="P5405" t="s">
        <v>8227</v>
      </c>
      <c r="Q5405" s="236">
        <v>44834</v>
      </c>
      <c r="R5405" s="236">
        <v>44896</v>
      </c>
      <c r="S5405" t="s">
        <v>8589</v>
      </c>
      <c r="T5405" s="267"/>
      <c r="U5405" s="267"/>
      <c r="V5405" s="267"/>
      <c r="W5405" s="267"/>
      <c r="X5405"/>
      <c r="Y5405" t="s">
        <v>8575</v>
      </c>
      <c r="Z5405">
        <v>1681597433</v>
      </c>
      <c r="AA5405" t="s">
        <v>8576</v>
      </c>
      <c r="AB5405" s="273" t="str">
        <f>_xlfn.IFNA(IF(Table[[#This Row],[Programme Partner]]&lt;&gt;Table[[#This Row],[Implementing Partner]],CONCATENATE(Table[[#This Row],[Programme Partner]],"-",Table[[#This Row],[Implementing Partner]]),Table[[#This Row],[Programme Partner]]),"")</f>
        <v>GREEN HILL</v>
      </c>
    </row>
    <row r="5406" spans="1:28" ht="16.5" customHeight="1">
      <c r="A5406" s="183">
        <v>5856</v>
      </c>
      <c r="B5406" s="264" t="s">
        <v>5069</v>
      </c>
      <c r="C5406" s="265" t="s">
        <v>5069</v>
      </c>
      <c r="D5406" s="266" t="s">
        <v>8644</v>
      </c>
      <c r="E5406" s="269" t="s">
        <v>27</v>
      </c>
      <c r="F5406" s="264" t="s">
        <v>8011</v>
      </c>
      <c r="G5406" t="s">
        <v>8353</v>
      </c>
      <c r="H5406" s="264" t="str">
        <f>IFERROR(VLOOKUP(Table[[#This Row],[Activity Details of Assistance]],WHAT!E:F,2,FALSE),"")</f>
        <v># of tube well</v>
      </c>
      <c r="I5406" s="264"/>
      <c r="J5406">
        <v>4</v>
      </c>
      <c r="K5406" s="295" t="s">
        <v>8280</v>
      </c>
      <c r="L5406" s="306" t="s">
        <v>13</v>
      </c>
      <c r="M5406" t="s">
        <v>14</v>
      </c>
      <c r="N5406" t="s">
        <v>309</v>
      </c>
      <c r="O5406" t="s">
        <v>1607</v>
      </c>
      <c r="P5406" t="s">
        <v>8211</v>
      </c>
      <c r="Q5406" s="236">
        <v>44712</v>
      </c>
      <c r="R5406" s="236">
        <v>44805</v>
      </c>
      <c r="S5406" s="291" t="s">
        <v>8590</v>
      </c>
      <c r="T5406" s="267"/>
      <c r="U5406" s="267"/>
      <c r="V5406" s="267"/>
      <c r="W5406" s="267"/>
      <c r="X5406"/>
      <c r="Y5406" t="s">
        <v>8646</v>
      </c>
      <c r="Z5406">
        <v>1816465961</v>
      </c>
      <c r="AA5406" t="s">
        <v>8647</v>
      </c>
      <c r="AB5406" s="273" t="str">
        <f>_xlfn.IFNA(IF(Table[[#This Row],[Programme Partner]]&lt;&gt;Table[[#This Row],[Implementing Partner]],CONCATENATE(Table[[#This Row],[Programme Partner]],"-",Table[[#This Row],[Implementing Partner]]),Table[[#This Row],[Programme Partner]]),"")</f>
        <v>DAM</v>
      </c>
    </row>
    <row r="5407" spans="1:28" ht="16.5" customHeight="1">
      <c r="A5407" s="183">
        <v>5857</v>
      </c>
      <c r="B5407" s="264" t="s">
        <v>5069</v>
      </c>
      <c r="C5407" s="265" t="s">
        <v>5069</v>
      </c>
      <c r="D5407" s="266" t="s">
        <v>8644</v>
      </c>
      <c r="E5407" s="269" t="s">
        <v>27</v>
      </c>
      <c r="F5407" s="264" t="s">
        <v>8012</v>
      </c>
      <c r="G5407" t="s">
        <v>8370</v>
      </c>
      <c r="H5407" s="264" t="str">
        <f>IFERROR(VLOOKUP(Table[[#This Row],[Activity Details of Assistance]],WHAT!E:F,2,FALSE),"")</f>
        <v xml:space="preserve"># of door </v>
      </c>
      <c r="I5407" s="264"/>
      <c r="J5407">
        <v>4</v>
      </c>
      <c r="K5407" s="295" t="s">
        <v>8280</v>
      </c>
      <c r="L5407" s="306" t="s">
        <v>13</v>
      </c>
      <c r="M5407" t="s">
        <v>14</v>
      </c>
      <c r="N5407" t="s">
        <v>309</v>
      </c>
      <c r="O5407" t="s">
        <v>1607</v>
      </c>
      <c r="P5407" t="s">
        <v>8211</v>
      </c>
      <c r="Q5407" s="236">
        <v>44712</v>
      </c>
      <c r="R5407" s="236">
        <v>44805</v>
      </c>
      <c r="S5407" s="291" t="s">
        <v>8590</v>
      </c>
      <c r="T5407" s="267"/>
      <c r="U5407" s="267"/>
      <c r="V5407" s="267"/>
      <c r="W5407" s="267"/>
      <c r="X5407"/>
      <c r="Y5407" t="s">
        <v>8646</v>
      </c>
      <c r="Z5407">
        <v>1816465961</v>
      </c>
      <c r="AA5407" t="s">
        <v>8647</v>
      </c>
      <c r="AB5407" s="273" t="str">
        <f>_xlfn.IFNA(IF(Table[[#This Row],[Programme Partner]]&lt;&gt;Table[[#This Row],[Implementing Partner]],CONCATENATE(Table[[#This Row],[Programme Partner]],"-",Table[[#This Row],[Implementing Partner]]),Table[[#This Row],[Programme Partner]]),"")</f>
        <v>DAM</v>
      </c>
    </row>
    <row r="5408" spans="1:28" ht="16.5" customHeight="1">
      <c r="A5408" s="183">
        <v>5858</v>
      </c>
      <c r="B5408" s="264" t="s">
        <v>5069</v>
      </c>
      <c r="C5408" s="265" t="s">
        <v>5069</v>
      </c>
      <c r="D5408" s="266" t="s">
        <v>8644</v>
      </c>
      <c r="E5408" s="269" t="s">
        <v>27</v>
      </c>
      <c r="F5408" s="264" t="s">
        <v>8013</v>
      </c>
      <c r="G5408" t="s">
        <v>8313</v>
      </c>
      <c r="H5408" s="264" t="str">
        <f>IFERROR(VLOOKUP(Table[[#This Row],[Activity Details of Assistance]],WHAT!E:F,2,FALSE),"")</f>
        <v># of HP sessions at community level</v>
      </c>
      <c r="I5408" s="264"/>
      <c r="J5408">
        <v>40</v>
      </c>
      <c r="K5408" s="295" t="s">
        <v>8280</v>
      </c>
      <c r="L5408" s="306" t="s">
        <v>13</v>
      </c>
      <c r="M5408" t="s">
        <v>14</v>
      </c>
      <c r="N5408" t="s">
        <v>309</v>
      </c>
      <c r="O5408" t="s">
        <v>1607</v>
      </c>
      <c r="P5408" t="s">
        <v>8211</v>
      </c>
      <c r="Q5408" s="236">
        <v>44712</v>
      </c>
      <c r="R5408" s="236">
        <v>44805</v>
      </c>
      <c r="S5408" s="291" t="s">
        <v>8590</v>
      </c>
      <c r="T5408" s="267"/>
      <c r="U5408" s="267"/>
      <c r="V5408" s="267"/>
      <c r="W5408" s="267"/>
      <c r="X5408"/>
      <c r="Y5408" t="s">
        <v>8646</v>
      </c>
      <c r="Z5408">
        <v>1816465961</v>
      </c>
      <c r="AA5408" t="s">
        <v>8647</v>
      </c>
      <c r="AB5408" s="273" t="str">
        <f>_xlfn.IFNA(IF(Table[[#This Row],[Programme Partner]]&lt;&gt;Table[[#This Row],[Implementing Partner]],CONCATENATE(Table[[#This Row],[Programme Partner]],"-",Table[[#This Row],[Implementing Partner]]),Table[[#This Row],[Programme Partner]]),"")</f>
        <v>DAM</v>
      </c>
    </row>
    <row r="5409" spans="1:28" ht="16.5" customHeight="1">
      <c r="A5409" s="183">
        <v>5859</v>
      </c>
      <c r="B5409" s="264" t="s">
        <v>5069</v>
      </c>
      <c r="C5409" s="265" t="s">
        <v>5069</v>
      </c>
      <c r="D5409" s="266" t="s">
        <v>8644</v>
      </c>
      <c r="E5409" s="269" t="s">
        <v>27</v>
      </c>
      <c r="F5409" s="264" t="s">
        <v>8013</v>
      </c>
      <c r="G5409" t="s">
        <v>8019</v>
      </c>
      <c r="H5409" s="264" t="str">
        <f>IFERROR(VLOOKUP(Table[[#This Row],[Activity Details of Assistance]],WHAT!E:F,2,FALSE),"")</f>
        <v>N/A</v>
      </c>
      <c r="I5409" s="264"/>
      <c r="J5409">
        <v>22</v>
      </c>
      <c r="K5409" s="295" t="s">
        <v>8280</v>
      </c>
      <c r="L5409" s="306" t="s">
        <v>13</v>
      </c>
      <c r="M5409" t="s">
        <v>14</v>
      </c>
      <c r="N5409" t="s">
        <v>309</v>
      </c>
      <c r="O5409" t="s">
        <v>1607</v>
      </c>
      <c r="P5409" t="s">
        <v>8211</v>
      </c>
      <c r="Q5409" s="236">
        <v>44712</v>
      </c>
      <c r="R5409" s="236">
        <v>44805</v>
      </c>
      <c r="S5409" s="291" t="s">
        <v>8590</v>
      </c>
      <c r="T5409" s="267"/>
      <c r="U5409" s="267"/>
      <c r="V5409" s="267"/>
      <c r="W5409" s="267"/>
      <c r="X5409" t="s">
        <v>8655</v>
      </c>
      <c r="Y5409" t="s">
        <v>8646</v>
      </c>
      <c r="Z5409">
        <v>1816465961</v>
      </c>
      <c r="AA5409" t="s">
        <v>8647</v>
      </c>
      <c r="AB5409" s="273" t="str">
        <f>_xlfn.IFNA(IF(Table[[#This Row],[Programme Partner]]&lt;&gt;Table[[#This Row],[Implementing Partner]],CONCATENATE(Table[[#This Row],[Programme Partner]],"-",Table[[#This Row],[Implementing Partner]]),Table[[#This Row],[Programme Partner]]),"")</f>
        <v>DAM</v>
      </c>
    </row>
    <row r="5410" spans="1:28" ht="16.5" customHeight="1">
      <c r="A5410" s="183">
        <v>5860</v>
      </c>
      <c r="B5410" s="264" t="s">
        <v>5143</v>
      </c>
      <c r="C5410" s="265" t="s">
        <v>5024</v>
      </c>
      <c r="D5410" s="266" t="s">
        <v>5143</v>
      </c>
      <c r="E5410" s="269" t="s">
        <v>27</v>
      </c>
      <c r="F5410" s="264" t="s">
        <v>8012</v>
      </c>
      <c r="G5410" t="s">
        <v>8370</v>
      </c>
      <c r="H5410" s="264" t="str">
        <f>IFERROR(VLOOKUP(Table[[#This Row],[Activity Details of Assistance]],WHAT!E:F,2,FALSE),"")</f>
        <v xml:space="preserve"># of door </v>
      </c>
      <c r="I5410" s="264"/>
      <c r="J5410">
        <v>140</v>
      </c>
      <c r="K5410" s="295" t="s">
        <v>8280</v>
      </c>
      <c r="L5410" s="306" t="s">
        <v>13</v>
      </c>
      <c r="M5410" t="s">
        <v>14</v>
      </c>
      <c r="N5410" t="s">
        <v>309</v>
      </c>
      <c r="O5410" t="s">
        <v>1608</v>
      </c>
      <c r="P5410" t="s">
        <v>8212</v>
      </c>
      <c r="Q5410" s="236">
        <v>44834</v>
      </c>
      <c r="R5410" s="236">
        <v>44896</v>
      </c>
      <c r="S5410" s="291" t="s">
        <v>8590</v>
      </c>
      <c r="T5410" s="267"/>
      <c r="U5410" s="267"/>
      <c r="V5410" s="267"/>
      <c r="W5410" s="267"/>
      <c r="X5410"/>
      <c r="Y5410" t="s">
        <v>8326</v>
      </c>
      <c r="Z5410">
        <v>1628407101</v>
      </c>
      <c r="AA5410" t="s">
        <v>8327</v>
      </c>
      <c r="AB5410" s="273" t="str">
        <f>_xlfn.IFNA(IF(Table[[#This Row],[Programme Partner]]&lt;&gt;Table[[#This Row],[Implementing Partner]],CONCATENATE(Table[[#This Row],[Programme Partner]],"-",Table[[#This Row],[Implementing Partner]]),Table[[#This Row],[Programme Partner]]),"")</f>
        <v>IFRC-BDRCS</v>
      </c>
    </row>
    <row r="5411" spans="1:28" ht="16.5" customHeight="1">
      <c r="A5411" s="183">
        <v>5861</v>
      </c>
      <c r="B5411" s="264" t="s">
        <v>5143</v>
      </c>
      <c r="C5411" s="265" t="s">
        <v>5024</v>
      </c>
      <c r="D5411" s="266" t="s">
        <v>5143</v>
      </c>
      <c r="E5411" s="269" t="s">
        <v>27</v>
      </c>
      <c r="F5411" s="264" t="s">
        <v>8013</v>
      </c>
      <c r="G5411" t="s">
        <v>8314</v>
      </c>
      <c r="H5411" s="264" t="str">
        <f>IFERROR(VLOOKUP(Table[[#This Row],[Activity Details of Assistance]],WHAT!E:F,2,FALSE),"")</f>
        <v># of HP sessions at HH level</v>
      </c>
      <c r="I5411" s="264"/>
      <c r="J5411">
        <v>741</v>
      </c>
      <c r="K5411" s="295" t="s">
        <v>8280</v>
      </c>
      <c r="L5411" s="306" t="s">
        <v>13</v>
      </c>
      <c r="M5411" t="s">
        <v>14</v>
      </c>
      <c r="N5411" t="s">
        <v>309</v>
      </c>
      <c r="O5411" t="s">
        <v>1608</v>
      </c>
      <c r="P5411" t="s">
        <v>8212</v>
      </c>
      <c r="Q5411" s="236">
        <v>44834</v>
      </c>
      <c r="R5411" s="236">
        <v>44896</v>
      </c>
      <c r="S5411" s="291" t="s">
        <v>8590</v>
      </c>
      <c r="T5411" s="267"/>
      <c r="U5411" s="267"/>
      <c r="V5411" s="267"/>
      <c r="W5411" s="267"/>
      <c r="X5411"/>
      <c r="Y5411" t="s">
        <v>8326</v>
      </c>
      <c r="Z5411">
        <v>1628407101</v>
      </c>
      <c r="AA5411" t="s">
        <v>8327</v>
      </c>
      <c r="AB5411" s="273" t="str">
        <f>_xlfn.IFNA(IF(Table[[#This Row],[Programme Partner]]&lt;&gt;Table[[#This Row],[Implementing Partner]],CONCATENATE(Table[[#This Row],[Programme Partner]],"-",Table[[#This Row],[Implementing Partner]]),Table[[#This Row],[Programme Partner]]),"")</f>
        <v>IFRC-BDRCS</v>
      </c>
    </row>
    <row r="5412" spans="1:28" ht="16.5" customHeight="1">
      <c r="A5412" s="183">
        <v>5862</v>
      </c>
      <c r="B5412" s="264" t="s">
        <v>5143</v>
      </c>
      <c r="C5412" s="265" t="s">
        <v>5024</v>
      </c>
      <c r="D5412" s="266" t="s">
        <v>5143</v>
      </c>
      <c r="E5412" s="269" t="s">
        <v>27</v>
      </c>
      <c r="F5412" s="264" t="s">
        <v>8012</v>
      </c>
      <c r="G5412" t="s">
        <v>8354</v>
      </c>
      <c r="H5412" s="264" t="str">
        <f>IFERROR(VLOOKUP(Table[[#This Row],[Activity Details of Assistance]],WHAT!E:F,2,FALSE),"")</f>
        <v># of door</v>
      </c>
      <c r="I5412" s="264"/>
      <c r="J5412">
        <v>4</v>
      </c>
      <c r="K5412" s="295" t="s">
        <v>8280</v>
      </c>
      <c r="L5412" s="306" t="s">
        <v>13</v>
      </c>
      <c r="M5412" t="s">
        <v>14</v>
      </c>
      <c r="N5412" t="s">
        <v>307</v>
      </c>
      <c r="O5412" t="s">
        <v>307</v>
      </c>
      <c r="P5412" t="s">
        <v>8220</v>
      </c>
      <c r="Q5412" s="236">
        <v>44834</v>
      </c>
      <c r="R5412" s="236">
        <v>44896</v>
      </c>
      <c r="S5412" s="291" t="s">
        <v>8590</v>
      </c>
      <c r="T5412" s="267"/>
      <c r="U5412" s="267"/>
      <c r="V5412" s="267"/>
      <c r="W5412" s="267"/>
      <c r="X5412"/>
      <c r="Y5412" t="s">
        <v>8326</v>
      </c>
      <c r="Z5412">
        <v>1628407101</v>
      </c>
      <c r="AA5412" t="s">
        <v>8327</v>
      </c>
      <c r="AB5412" s="273" t="str">
        <f>_xlfn.IFNA(IF(Table[[#This Row],[Programme Partner]]&lt;&gt;Table[[#This Row],[Implementing Partner]],CONCATENATE(Table[[#This Row],[Programme Partner]],"-",Table[[#This Row],[Implementing Partner]]),Table[[#This Row],[Programme Partner]]),"")</f>
        <v>IFRC-BDRCS</v>
      </c>
    </row>
    <row r="5413" spans="1:28" ht="16.5" customHeight="1">
      <c r="A5413" s="183">
        <v>5863</v>
      </c>
      <c r="B5413" s="264" t="s">
        <v>5182</v>
      </c>
      <c r="C5413" s="265" t="s">
        <v>5184</v>
      </c>
      <c r="D5413" s="266" t="s">
        <v>8282</v>
      </c>
      <c r="E5413" s="269" t="s">
        <v>27</v>
      </c>
      <c r="F5413" s="264" t="s">
        <v>8011</v>
      </c>
      <c r="G5413" t="s">
        <v>8355</v>
      </c>
      <c r="H5413" s="264" t="str">
        <f>IFERROR(VLOOKUP(Table[[#This Row],[Activity Details of Assistance]],WHAT!E:F,2,FALSE),"")</f>
        <v># of water network</v>
      </c>
      <c r="I5413" s="264"/>
      <c r="J5413">
        <v>4</v>
      </c>
      <c r="K5413" s="295" t="s">
        <v>8280</v>
      </c>
      <c r="L5413" s="306" t="s">
        <v>13</v>
      </c>
      <c r="M5413" t="s">
        <v>14</v>
      </c>
      <c r="N5413" t="s">
        <v>307</v>
      </c>
      <c r="O5413" t="s">
        <v>1599</v>
      </c>
      <c r="P5413" t="s">
        <v>4720</v>
      </c>
      <c r="Q5413" s="236">
        <v>44834</v>
      </c>
      <c r="R5413" s="236">
        <v>44896</v>
      </c>
      <c r="S5413" t="s">
        <v>8452</v>
      </c>
      <c r="T5413" s="267"/>
      <c r="U5413" s="267"/>
      <c r="V5413" s="267"/>
      <c r="W5413" s="267"/>
      <c r="X5413"/>
      <c r="Y5413" t="s">
        <v>8474</v>
      </c>
      <c r="Z5413">
        <v>1613114224</v>
      </c>
      <c r="AA5413" t="s">
        <v>8475</v>
      </c>
      <c r="AB5413" s="273" t="str">
        <f>_xlfn.IFNA(IF(Table[[#This Row],[Programme Partner]]&lt;&gt;Table[[#This Row],[Implementing Partner]],CONCATENATE(Table[[#This Row],[Programme Partner]],"-",Table[[#This Row],[Implementing Partner]]),Table[[#This Row],[Programme Partner]]),"")</f>
        <v>NCA-NGOF</v>
      </c>
    </row>
    <row r="5414" spans="1:28" ht="16.5" customHeight="1">
      <c r="A5414" s="183">
        <v>5864</v>
      </c>
      <c r="B5414" s="264" t="s">
        <v>5182</v>
      </c>
      <c r="C5414" s="265" t="s">
        <v>5184</v>
      </c>
      <c r="D5414" s="266" t="s">
        <v>8282</v>
      </c>
      <c r="E5414" s="269" t="s">
        <v>27</v>
      </c>
      <c r="F5414" s="264" t="s">
        <v>8013</v>
      </c>
      <c r="G5414" t="s">
        <v>8313</v>
      </c>
      <c r="H5414" s="264" t="str">
        <f>IFERROR(VLOOKUP(Table[[#This Row],[Activity Details of Assistance]],WHAT!E:F,2,FALSE),"")</f>
        <v># of HP sessions at community level</v>
      </c>
      <c r="I5414" s="264"/>
      <c r="J5414">
        <v>596</v>
      </c>
      <c r="K5414" s="295" t="s">
        <v>8280</v>
      </c>
      <c r="L5414" s="306" t="s">
        <v>13</v>
      </c>
      <c r="M5414" t="s">
        <v>14</v>
      </c>
      <c r="N5414" t="s">
        <v>307</v>
      </c>
      <c r="O5414" t="s">
        <v>1599</v>
      </c>
      <c r="P5414" t="s">
        <v>4720</v>
      </c>
      <c r="Q5414" s="236">
        <v>44834</v>
      </c>
      <c r="R5414" s="236">
        <v>44896</v>
      </c>
      <c r="S5414" t="s">
        <v>8452</v>
      </c>
      <c r="T5414" s="267"/>
      <c r="U5414" s="267"/>
      <c r="V5414" s="267"/>
      <c r="W5414" s="267"/>
      <c r="X5414"/>
      <c r="Y5414" t="s">
        <v>8474</v>
      </c>
      <c r="Z5414">
        <v>1613114224</v>
      </c>
      <c r="AA5414" t="s">
        <v>8475</v>
      </c>
      <c r="AB5414" s="273" t="str">
        <f>_xlfn.IFNA(IF(Table[[#This Row],[Programme Partner]]&lt;&gt;Table[[#This Row],[Implementing Partner]],CONCATENATE(Table[[#This Row],[Programme Partner]],"-",Table[[#This Row],[Implementing Partner]]),Table[[#This Row],[Programme Partner]]),"")</f>
        <v>NCA-NGOF</v>
      </c>
    </row>
    <row r="5415" spans="1:28" ht="16.5" customHeight="1">
      <c r="A5415" s="183">
        <v>5865</v>
      </c>
      <c r="B5415" s="264" t="s">
        <v>5182</v>
      </c>
      <c r="C5415" s="265" t="s">
        <v>5184</v>
      </c>
      <c r="D5415" s="266" t="s">
        <v>8282</v>
      </c>
      <c r="E5415" s="269" t="s">
        <v>27</v>
      </c>
      <c r="F5415" s="264" t="s">
        <v>8013</v>
      </c>
      <c r="G5415" t="s">
        <v>8360</v>
      </c>
      <c r="H5415" s="264" t="str">
        <f>IFERROR(VLOOKUP(Table[[#This Row],[Activity Details of Assistance]],WHAT!E:F,2,FALSE),"")</f>
        <v># of household</v>
      </c>
      <c r="I5415" s="264"/>
      <c r="J5415">
        <v>130</v>
      </c>
      <c r="K5415" s="295" t="s">
        <v>8280</v>
      </c>
      <c r="L5415" s="306" t="s">
        <v>13</v>
      </c>
      <c r="M5415" t="s">
        <v>14</v>
      </c>
      <c r="N5415" t="s">
        <v>307</v>
      </c>
      <c r="O5415" t="s">
        <v>1599</v>
      </c>
      <c r="P5415" t="s">
        <v>4720</v>
      </c>
      <c r="Q5415" s="236">
        <v>44834</v>
      </c>
      <c r="R5415" s="236">
        <v>44896</v>
      </c>
      <c r="S5415" t="s">
        <v>8452</v>
      </c>
      <c r="T5415" s="267"/>
      <c r="U5415" s="267"/>
      <c r="V5415" s="267"/>
      <c r="W5415" s="267"/>
      <c r="X5415"/>
      <c r="Y5415" t="s">
        <v>8474</v>
      </c>
      <c r="Z5415">
        <v>1613114224</v>
      </c>
      <c r="AA5415" t="s">
        <v>8475</v>
      </c>
      <c r="AB5415" s="273" t="str">
        <f>_xlfn.IFNA(IF(Table[[#This Row],[Programme Partner]]&lt;&gt;Table[[#This Row],[Implementing Partner]],CONCATENATE(Table[[#This Row],[Programme Partner]],"-",Table[[#This Row],[Implementing Partner]]),Table[[#This Row],[Programme Partner]]),"")</f>
        <v>NCA-NGOF</v>
      </c>
    </row>
    <row r="5416" spans="1:28" ht="16.5" customHeight="1">
      <c r="A5416" s="183">
        <v>5866</v>
      </c>
      <c r="B5416" s="264" t="s">
        <v>5275</v>
      </c>
      <c r="C5416" s="265" t="s">
        <v>5087</v>
      </c>
      <c r="D5416" s="266" t="s">
        <v>5275</v>
      </c>
      <c r="E5416" s="269" t="s">
        <v>27</v>
      </c>
      <c r="F5416" s="264" t="s">
        <v>8011</v>
      </c>
      <c r="G5416" t="s">
        <v>8355</v>
      </c>
      <c r="H5416" s="264" t="str">
        <f>IFERROR(VLOOKUP(Table[[#This Row],[Activity Details of Assistance]],WHAT!E:F,2,FALSE),"")</f>
        <v># of water network</v>
      </c>
      <c r="I5416" s="264"/>
      <c r="J5416">
        <v>1</v>
      </c>
      <c r="K5416" s="295" t="s">
        <v>8280</v>
      </c>
      <c r="L5416" s="306" t="s">
        <v>13</v>
      </c>
      <c r="M5416" t="s">
        <v>14</v>
      </c>
      <c r="N5416" t="s">
        <v>307</v>
      </c>
      <c r="O5416" t="s">
        <v>1603</v>
      </c>
      <c r="P5416" t="s">
        <v>4685</v>
      </c>
      <c r="Q5416" s="236">
        <v>44834</v>
      </c>
      <c r="R5416" s="236">
        <v>44958</v>
      </c>
      <c r="S5416" t="s">
        <v>8452</v>
      </c>
      <c r="T5416" s="267"/>
      <c r="U5416" s="267"/>
      <c r="V5416" s="267"/>
      <c r="W5416" s="267"/>
      <c r="X5416"/>
      <c r="Y5416" t="s">
        <v>8338</v>
      </c>
      <c r="Z5416">
        <v>1757266614</v>
      </c>
      <c r="AA5416" t="s">
        <v>8339</v>
      </c>
      <c r="AB5416" s="273" t="str">
        <f>_xlfn.IFNA(IF(Table[[#This Row],[Programme Partner]]&lt;&gt;Table[[#This Row],[Implementing Partner]],CONCATENATE(Table[[#This Row],[Programme Partner]],"-",Table[[#This Row],[Implementing Partner]]),Table[[#This Row],[Programme Partner]]),"")</f>
        <v>UNICEF-DSK</v>
      </c>
    </row>
    <row r="5417" spans="1:28" ht="16.5" customHeight="1">
      <c r="A5417" s="183">
        <v>5867</v>
      </c>
      <c r="B5417" s="264" t="s">
        <v>5275</v>
      </c>
      <c r="C5417" s="265" t="s">
        <v>5087</v>
      </c>
      <c r="D5417" s="266" t="s">
        <v>5275</v>
      </c>
      <c r="E5417" s="269" t="s">
        <v>27</v>
      </c>
      <c r="F5417" s="264" t="s">
        <v>8012</v>
      </c>
      <c r="G5417" s="195" t="s">
        <v>8585</v>
      </c>
      <c r="H5417" s="264" t="str">
        <f>IFERROR(VLOOKUP(Table[[#This Row],[Activity Details of Assistance]],WHAT!E:F,2,FALSE),"")</f>
        <v xml:space="preserve"># of door </v>
      </c>
      <c r="I5417" s="264"/>
      <c r="J5417">
        <v>25</v>
      </c>
      <c r="K5417" s="295" t="s">
        <v>8280</v>
      </c>
      <c r="L5417" s="306" t="s">
        <v>13</v>
      </c>
      <c r="M5417" t="s">
        <v>14</v>
      </c>
      <c r="N5417" t="s">
        <v>307</v>
      </c>
      <c r="O5417" t="s">
        <v>1603</v>
      </c>
      <c r="P5417" t="s">
        <v>4685</v>
      </c>
      <c r="Q5417" s="236">
        <v>44834</v>
      </c>
      <c r="R5417" s="236">
        <v>44958</v>
      </c>
      <c r="S5417" t="s">
        <v>8452</v>
      </c>
      <c r="T5417" s="267"/>
      <c r="U5417" s="267"/>
      <c r="V5417" s="267"/>
      <c r="W5417" s="267"/>
      <c r="X5417"/>
      <c r="Y5417" t="s">
        <v>8338</v>
      </c>
      <c r="Z5417">
        <v>1757266614</v>
      </c>
      <c r="AA5417" t="s">
        <v>8339</v>
      </c>
      <c r="AB5417" s="273" t="str">
        <f>_xlfn.IFNA(IF(Table[[#This Row],[Programme Partner]]&lt;&gt;Table[[#This Row],[Implementing Partner]],CONCATENATE(Table[[#This Row],[Programme Partner]],"-",Table[[#This Row],[Implementing Partner]]),Table[[#This Row],[Programme Partner]]),"")</f>
        <v>UNICEF-DSK</v>
      </c>
    </row>
    <row r="5418" spans="1:28" ht="16.5" customHeight="1">
      <c r="A5418" s="183">
        <v>5868</v>
      </c>
      <c r="B5418" s="264" t="s">
        <v>5275</v>
      </c>
      <c r="C5418" s="265" t="s">
        <v>5087</v>
      </c>
      <c r="D5418" s="266" t="s">
        <v>5275</v>
      </c>
      <c r="E5418" s="269" t="s">
        <v>27</v>
      </c>
      <c r="F5418" s="264" t="s">
        <v>8012</v>
      </c>
      <c r="G5418" t="s">
        <v>8359</v>
      </c>
      <c r="H5418" s="264" t="str">
        <f>IFERROR(VLOOKUP(Table[[#This Row],[Activity Details of Assistance]],WHAT!E:F,2,FALSE),"")</f>
        <v># of FSM Site</v>
      </c>
      <c r="I5418" s="264"/>
      <c r="J5418">
        <v>3</v>
      </c>
      <c r="K5418" s="295" t="s">
        <v>8280</v>
      </c>
      <c r="L5418" s="306" t="s">
        <v>13</v>
      </c>
      <c r="M5418" t="s">
        <v>14</v>
      </c>
      <c r="N5418" t="s">
        <v>307</v>
      </c>
      <c r="O5418" t="s">
        <v>1603</v>
      </c>
      <c r="P5418" t="s">
        <v>4685</v>
      </c>
      <c r="Q5418" s="236">
        <v>44834</v>
      </c>
      <c r="R5418" s="236">
        <v>44958</v>
      </c>
      <c r="S5418" t="s">
        <v>8452</v>
      </c>
      <c r="T5418" s="267"/>
      <c r="U5418" s="267"/>
      <c r="V5418" s="267"/>
      <c r="W5418" s="267"/>
      <c r="X5418"/>
      <c r="Y5418" t="s">
        <v>8338</v>
      </c>
      <c r="Z5418">
        <v>1757266614</v>
      </c>
      <c r="AA5418" t="s">
        <v>8339</v>
      </c>
      <c r="AB5418" s="273" t="str">
        <f>_xlfn.IFNA(IF(Table[[#This Row],[Programme Partner]]&lt;&gt;Table[[#This Row],[Implementing Partner]],CONCATENATE(Table[[#This Row],[Programme Partner]],"-",Table[[#This Row],[Implementing Partner]]),Table[[#This Row],[Programme Partner]]),"")</f>
        <v>UNICEF-DSK</v>
      </c>
    </row>
    <row r="5419" spans="1:28" ht="16.5" customHeight="1">
      <c r="A5419" s="183">
        <v>5869</v>
      </c>
      <c r="B5419" s="264" t="s">
        <v>5275</v>
      </c>
      <c r="C5419" s="265" t="s">
        <v>5087</v>
      </c>
      <c r="D5419" s="266" t="s">
        <v>5275</v>
      </c>
      <c r="E5419" s="269" t="s">
        <v>27</v>
      </c>
      <c r="F5419" s="264" t="s">
        <v>8012</v>
      </c>
      <c r="G5419" t="s">
        <v>8356</v>
      </c>
      <c r="H5419" s="264" t="str">
        <f>IFERROR(VLOOKUP(Table[[#This Row],[Activity Details of Assistance]],WHAT!E:F,2,FALSE),"")</f>
        <v># of FSM Site</v>
      </c>
      <c r="I5419" s="264"/>
      <c r="J5419">
        <v>1</v>
      </c>
      <c r="K5419" s="295" t="s">
        <v>8280</v>
      </c>
      <c r="L5419" s="306" t="s">
        <v>13</v>
      </c>
      <c r="M5419" t="s">
        <v>14</v>
      </c>
      <c r="N5419" t="s">
        <v>307</v>
      </c>
      <c r="O5419" t="s">
        <v>1603</v>
      </c>
      <c r="P5419" t="s">
        <v>4685</v>
      </c>
      <c r="Q5419" s="236">
        <v>44834</v>
      </c>
      <c r="R5419" s="236">
        <v>44958</v>
      </c>
      <c r="S5419" t="s">
        <v>8452</v>
      </c>
      <c r="T5419" s="267"/>
      <c r="U5419" s="267"/>
      <c r="V5419" s="267"/>
      <c r="W5419" s="267"/>
      <c r="X5419"/>
      <c r="Y5419" t="s">
        <v>8338</v>
      </c>
      <c r="Z5419">
        <v>1757266614</v>
      </c>
      <c r="AA5419" t="s">
        <v>8339</v>
      </c>
      <c r="AB5419" s="273" t="str">
        <f>_xlfn.IFNA(IF(Table[[#This Row],[Programme Partner]]&lt;&gt;Table[[#This Row],[Implementing Partner]],CONCATENATE(Table[[#This Row],[Programme Partner]],"-",Table[[#This Row],[Implementing Partner]]),Table[[#This Row],[Programme Partner]]),"")</f>
        <v>UNICEF-DSK</v>
      </c>
    </row>
    <row r="5420" spans="1:28" ht="16.5" customHeight="1">
      <c r="A5420" s="183">
        <v>5870</v>
      </c>
      <c r="B5420" s="264" t="s">
        <v>5275</v>
      </c>
      <c r="C5420" s="265" t="s">
        <v>5087</v>
      </c>
      <c r="D5420" s="266" t="s">
        <v>5275</v>
      </c>
      <c r="E5420" s="269" t="s">
        <v>27</v>
      </c>
      <c r="F5420" s="264" t="s">
        <v>8012</v>
      </c>
      <c r="G5420" s="195" t="s">
        <v>8586</v>
      </c>
      <c r="H5420" s="264" t="str">
        <f>IFERROR(VLOOKUP(Table[[#This Row],[Activity Details of Assistance]],WHAT!E:F,2,FALSE),"")</f>
        <v># of door</v>
      </c>
      <c r="I5420" s="264"/>
      <c r="J5420">
        <v>46</v>
      </c>
      <c r="K5420" s="295" t="s">
        <v>8280</v>
      </c>
      <c r="L5420" s="306" t="s">
        <v>13</v>
      </c>
      <c r="M5420" t="s">
        <v>14</v>
      </c>
      <c r="N5420" t="s">
        <v>307</v>
      </c>
      <c r="O5420" t="s">
        <v>1603</v>
      </c>
      <c r="P5420" t="s">
        <v>4685</v>
      </c>
      <c r="Q5420" s="236">
        <v>44834</v>
      </c>
      <c r="R5420" s="236">
        <v>44958</v>
      </c>
      <c r="S5420" t="s">
        <v>8452</v>
      </c>
      <c r="T5420" s="267"/>
      <c r="U5420" s="267"/>
      <c r="V5420" s="267"/>
      <c r="W5420" s="267"/>
      <c r="X5420"/>
      <c r="Y5420" t="s">
        <v>8338</v>
      </c>
      <c r="Z5420">
        <v>1757266614</v>
      </c>
      <c r="AA5420" t="s">
        <v>8339</v>
      </c>
      <c r="AB5420" s="273" t="str">
        <f>_xlfn.IFNA(IF(Table[[#This Row],[Programme Partner]]&lt;&gt;Table[[#This Row],[Implementing Partner]],CONCATENATE(Table[[#This Row],[Programme Partner]],"-",Table[[#This Row],[Implementing Partner]]),Table[[#This Row],[Programme Partner]]),"")</f>
        <v>UNICEF-DSK</v>
      </c>
    </row>
    <row r="5421" spans="1:28" ht="16.5" customHeight="1">
      <c r="A5421" s="183">
        <v>5871</v>
      </c>
      <c r="B5421" s="264" t="s">
        <v>5275</v>
      </c>
      <c r="C5421" s="265" t="s">
        <v>5087</v>
      </c>
      <c r="D5421" s="266" t="s">
        <v>5275</v>
      </c>
      <c r="E5421" s="269" t="s">
        <v>27</v>
      </c>
      <c r="F5421" s="264" t="s">
        <v>8012</v>
      </c>
      <c r="G5421" t="s">
        <v>8357</v>
      </c>
      <c r="H5421" s="264" t="str">
        <f>IFERROR(VLOOKUP(Table[[#This Row],[Activity Details of Assistance]],WHAT!E:F,2,FALSE),"")</f>
        <v># of door</v>
      </c>
      <c r="I5421" s="264"/>
      <c r="J5421">
        <v>409</v>
      </c>
      <c r="K5421" s="295" t="s">
        <v>8280</v>
      </c>
      <c r="L5421" s="306" t="s">
        <v>13</v>
      </c>
      <c r="M5421" t="s">
        <v>14</v>
      </c>
      <c r="N5421" t="s">
        <v>307</v>
      </c>
      <c r="O5421" t="s">
        <v>1603</v>
      </c>
      <c r="P5421" t="s">
        <v>4685</v>
      </c>
      <c r="Q5421" s="236">
        <v>44834</v>
      </c>
      <c r="R5421" s="236">
        <v>44958</v>
      </c>
      <c r="S5421" t="s">
        <v>8452</v>
      </c>
      <c r="T5421" s="267"/>
      <c r="U5421" s="267"/>
      <c r="V5421" s="267"/>
      <c r="W5421" s="267"/>
      <c r="X5421"/>
      <c r="Y5421" t="s">
        <v>8338</v>
      </c>
      <c r="Z5421">
        <v>1757266614</v>
      </c>
      <c r="AA5421" t="s">
        <v>8339</v>
      </c>
      <c r="AB5421" s="273" t="str">
        <f>_xlfn.IFNA(IF(Table[[#This Row],[Programme Partner]]&lt;&gt;Table[[#This Row],[Implementing Partner]],CONCATENATE(Table[[#This Row],[Programme Partner]],"-",Table[[#This Row],[Implementing Partner]]),Table[[#This Row],[Programme Partner]]),"")</f>
        <v>UNICEF-DSK</v>
      </c>
    </row>
    <row r="5422" spans="1:28" ht="16.5" customHeight="1">
      <c r="A5422" s="183">
        <v>5872</v>
      </c>
      <c r="B5422" s="264" t="s">
        <v>5275</v>
      </c>
      <c r="C5422" s="265" t="s">
        <v>5087</v>
      </c>
      <c r="D5422" s="266" t="s">
        <v>5275</v>
      </c>
      <c r="E5422" s="269" t="s">
        <v>27</v>
      </c>
      <c r="F5422" s="264" t="s">
        <v>8013</v>
      </c>
      <c r="G5422" t="s">
        <v>8313</v>
      </c>
      <c r="H5422" s="264" t="str">
        <f>IFERROR(VLOOKUP(Table[[#This Row],[Activity Details of Assistance]],WHAT!E:F,2,FALSE),"")</f>
        <v># of HP sessions at community level</v>
      </c>
      <c r="I5422" s="264"/>
      <c r="J5422">
        <v>75</v>
      </c>
      <c r="K5422" s="295" t="s">
        <v>8280</v>
      </c>
      <c r="L5422" s="306" t="s">
        <v>13</v>
      </c>
      <c r="M5422" t="s">
        <v>14</v>
      </c>
      <c r="N5422" t="s">
        <v>307</v>
      </c>
      <c r="O5422" t="s">
        <v>1603</v>
      </c>
      <c r="P5422" t="s">
        <v>4685</v>
      </c>
      <c r="Q5422" s="236">
        <v>44834</v>
      </c>
      <c r="R5422" s="236">
        <v>44958</v>
      </c>
      <c r="S5422" t="s">
        <v>8452</v>
      </c>
      <c r="T5422" s="267"/>
      <c r="U5422" s="267"/>
      <c r="V5422" s="267"/>
      <c r="W5422" s="267"/>
      <c r="X5422"/>
      <c r="Y5422" t="s">
        <v>8338</v>
      </c>
      <c r="Z5422">
        <v>1757266614</v>
      </c>
      <c r="AA5422" t="s">
        <v>8339</v>
      </c>
      <c r="AB5422" s="273" t="str">
        <f>_xlfn.IFNA(IF(Table[[#This Row],[Programme Partner]]&lt;&gt;Table[[#This Row],[Implementing Partner]],CONCATENATE(Table[[#This Row],[Programme Partner]],"-",Table[[#This Row],[Implementing Partner]]),Table[[#This Row],[Programme Partner]]),"")</f>
        <v>UNICEF-DSK</v>
      </c>
    </row>
    <row r="5423" spans="1:28" ht="16.5" customHeight="1">
      <c r="A5423" s="183">
        <v>5873</v>
      </c>
      <c r="B5423" s="264" t="s">
        <v>5275</v>
      </c>
      <c r="C5423" s="265" t="s">
        <v>5087</v>
      </c>
      <c r="D5423" s="266" t="s">
        <v>5275</v>
      </c>
      <c r="E5423" s="269" t="s">
        <v>27</v>
      </c>
      <c r="F5423" s="264" t="s">
        <v>8013</v>
      </c>
      <c r="G5423" t="s">
        <v>8314</v>
      </c>
      <c r="H5423" s="264" t="str">
        <f>IFERROR(VLOOKUP(Table[[#This Row],[Activity Details of Assistance]],WHAT!E:F,2,FALSE),"")</f>
        <v># of HP sessions at HH level</v>
      </c>
      <c r="I5423" s="264"/>
      <c r="J5423">
        <v>585</v>
      </c>
      <c r="K5423" s="295" t="s">
        <v>8280</v>
      </c>
      <c r="L5423" s="306" t="s">
        <v>13</v>
      </c>
      <c r="M5423" t="s">
        <v>14</v>
      </c>
      <c r="N5423" t="s">
        <v>307</v>
      </c>
      <c r="O5423" t="s">
        <v>1603</v>
      </c>
      <c r="P5423" t="s">
        <v>4685</v>
      </c>
      <c r="Q5423" s="236">
        <v>44834</v>
      </c>
      <c r="R5423" s="236">
        <v>44958</v>
      </c>
      <c r="S5423" t="s">
        <v>8452</v>
      </c>
      <c r="T5423" s="267"/>
      <c r="U5423" s="267"/>
      <c r="V5423" s="267"/>
      <c r="W5423" s="267"/>
      <c r="X5423"/>
      <c r="Y5423" t="s">
        <v>8338</v>
      </c>
      <c r="Z5423">
        <v>1757266614</v>
      </c>
      <c r="AA5423" t="s">
        <v>8339</v>
      </c>
      <c r="AB5423" s="273" t="str">
        <f>_xlfn.IFNA(IF(Table[[#This Row],[Programme Partner]]&lt;&gt;Table[[#This Row],[Implementing Partner]],CONCATENATE(Table[[#This Row],[Programme Partner]],"-",Table[[#This Row],[Implementing Partner]]),Table[[#This Row],[Programme Partner]]),"")</f>
        <v>UNICEF-DSK</v>
      </c>
    </row>
    <row r="5424" spans="1:28" ht="16.5" customHeight="1">
      <c r="A5424" s="183">
        <v>5874</v>
      </c>
      <c r="B5424" s="264" t="s">
        <v>5275</v>
      </c>
      <c r="C5424" s="265" t="s">
        <v>5087</v>
      </c>
      <c r="D5424" s="266" t="s">
        <v>5275</v>
      </c>
      <c r="E5424" s="269" t="s">
        <v>27</v>
      </c>
      <c r="F5424" s="264" t="s">
        <v>8013</v>
      </c>
      <c r="G5424" t="s">
        <v>8374</v>
      </c>
      <c r="H5424" s="264" t="str">
        <f>IFERROR(VLOOKUP(Table[[#This Row],[Activity Details of Assistance]],WHAT!E:F,2,FALSE),"")</f>
        <v># of HP sessions at institution level</v>
      </c>
      <c r="I5424" s="264"/>
      <c r="J5424">
        <v>20</v>
      </c>
      <c r="K5424" s="295" t="s">
        <v>8280</v>
      </c>
      <c r="L5424" s="306" t="s">
        <v>13</v>
      </c>
      <c r="M5424" t="s">
        <v>14</v>
      </c>
      <c r="N5424" t="s">
        <v>307</v>
      </c>
      <c r="O5424" t="s">
        <v>1603</v>
      </c>
      <c r="P5424" t="s">
        <v>4685</v>
      </c>
      <c r="Q5424" s="236">
        <v>44834</v>
      </c>
      <c r="R5424" s="236">
        <v>44958</v>
      </c>
      <c r="S5424" t="s">
        <v>8452</v>
      </c>
      <c r="T5424" s="267"/>
      <c r="U5424" s="267"/>
      <c r="V5424" s="267"/>
      <c r="W5424" s="267"/>
      <c r="X5424"/>
      <c r="Y5424" t="s">
        <v>8338</v>
      </c>
      <c r="Z5424">
        <v>1757266614</v>
      </c>
      <c r="AA5424" t="s">
        <v>8339</v>
      </c>
      <c r="AB5424" s="273" t="str">
        <f>_xlfn.IFNA(IF(Table[[#This Row],[Programme Partner]]&lt;&gt;Table[[#This Row],[Implementing Partner]],CONCATENATE(Table[[#This Row],[Programme Partner]],"-",Table[[#This Row],[Implementing Partner]]),Table[[#This Row],[Programme Partner]]),"")</f>
        <v>UNICEF-DSK</v>
      </c>
    </row>
    <row r="5425" spans="1:28" ht="16.5" customHeight="1">
      <c r="A5425" s="183">
        <v>5875</v>
      </c>
      <c r="B5425" s="264" t="s">
        <v>5275</v>
      </c>
      <c r="C5425" s="265" t="s">
        <v>5087</v>
      </c>
      <c r="D5425" s="266" t="s">
        <v>5275</v>
      </c>
      <c r="E5425" s="269" t="s">
        <v>27</v>
      </c>
      <c r="F5425" s="264" t="s">
        <v>8013</v>
      </c>
      <c r="G5425" t="s">
        <v>8317</v>
      </c>
      <c r="H5425" s="264" t="str">
        <f>IFERROR(VLOOKUP(Table[[#This Row],[Activity Details of Assistance]],WHAT!E:F,2,FALSE),"")</f>
        <v># of estimated persons reached by mass-media campaign</v>
      </c>
      <c r="I5425" s="264"/>
      <c r="J5425">
        <v>2</v>
      </c>
      <c r="K5425" s="295" t="s">
        <v>8280</v>
      </c>
      <c r="L5425" s="306" t="s">
        <v>13</v>
      </c>
      <c r="M5425" t="s">
        <v>14</v>
      </c>
      <c r="N5425" t="s">
        <v>307</v>
      </c>
      <c r="O5425" t="s">
        <v>1603</v>
      </c>
      <c r="P5425" t="s">
        <v>4685</v>
      </c>
      <c r="Q5425" s="236">
        <v>44834</v>
      </c>
      <c r="R5425" s="236">
        <v>44958</v>
      </c>
      <c r="S5425" t="s">
        <v>8452</v>
      </c>
      <c r="T5425" s="267"/>
      <c r="U5425" s="267"/>
      <c r="V5425" s="267"/>
      <c r="W5425" s="267"/>
      <c r="X5425"/>
      <c r="Y5425" t="s">
        <v>8338</v>
      </c>
      <c r="Z5425">
        <v>1757266614</v>
      </c>
      <c r="AA5425" t="s">
        <v>8339</v>
      </c>
      <c r="AB5425" s="273" t="str">
        <f>_xlfn.IFNA(IF(Table[[#This Row],[Programme Partner]]&lt;&gt;Table[[#This Row],[Implementing Partner]],CONCATENATE(Table[[#This Row],[Programme Partner]],"-",Table[[#This Row],[Implementing Partner]]),Table[[#This Row],[Programme Partner]]),"")</f>
        <v>UNICEF-DSK</v>
      </c>
    </row>
    <row r="5426" spans="1:28" ht="16.5" customHeight="1">
      <c r="A5426" s="183">
        <v>5876</v>
      </c>
      <c r="B5426" s="264" t="s">
        <v>5275</v>
      </c>
      <c r="C5426" s="265" t="s">
        <v>5087</v>
      </c>
      <c r="D5426" s="266" t="s">
        <v>5275</v>
      </c>
      <c r="E5426" s="269" t="s">
        <v>27</v>
      </c>
      <c r="F5426" s="264" t="s">
        <v>8013</v>
      </c>
      <c r="G5426" t="s">
        <v>8442</v>
      </c>
      <c r="H5426" s="264" t="str">
        <f>IFERROR(VLOOKUP(Table[[#This Row],[Activity Details of Assistance]],WHAT!E:F,2,FALSE),"")</f>
        <v># of facilities</v>
      </c>
      <c r="I5426" s="264"/>
      <c r="J5426">
        <v>1583</v>
      </c>
      <c r="K5426" s="295" t="s">
        <v>8280</v>
      </c>
      <c r="L5426" s="306" t="s">
        <v>13</v>
      </c>
      <c r="M5426" t="s">
        <v>14</v>
      </c>
      <c r="N5426" t="s">
        <v>307</v>
      </c>
      <c r="O5426" t="s">
        <v>1603</v>
      </c>
      <c r="P5426" t="s">
        <v>4685</v>
      </c>
      <c r="Q5426" s="236">
        <v>44834</v>
      </c>
      <c r="R5426" s="236">
        <v>44958</v>
      </c>
      <c r="S5426" t="s">
        <v>8452</v>
      </c>
      <c r="T5426" s="267"/>
      <c r="U5426" s="267"/>
      <c r="V5426" s="267"/>
      <c r="W5426" s="267"/>
      <c r="X5426"/>
      <c r="Y5426" t="s">
        <v>8338</v>
      </c>
      <c r="Z5426">
        <v>1757266614</v>
      </c>
      <c r="AA5426" t="s">
        <v>8339</v>
      </c>
      <c r="AB5426" s="273" t="str">
        <f>_xlfn.IFNA(IF(Table[[#This Row],[Programme Partner]]&lt;&gt;Table[[#This Row],[Implementing Partner]],CONCATENATE(Table[[#This Row],[Programme Partner]],"-",Table[[#This Row],[Implementing Partner]]),Table[[#This Row],[Programme Partner]]),"")</f>
        <v>UNICEF-DSK</v>
      </c>
    </row>
    <row r="5427" spans="1:28" ht="16.5" customHeight="1">
      <c r="A5427" s="183">
        <v>5877</v>
      </c>
      <c r="B5427" s="264" t="s">
        <v>5275</v>
      </c>
      <c r="C5427" s="265" t="s">
        <v>5087</v>
      </c>
      <c r="D5427" s="266" t="s">
        <v>5275</v>
      </c>
      <c r="E5427" s="269" t="s">
        <v>27</v>
      </c>
      <c r="F5427" s="264" t="s">
        <v>8014</v>
      </c>
      <c r="G5427" t="s">
        <v>8445</v>
      </c>
      <c r="H5427" s="264" t="str">
        <f>IFERROR(VLOOKUP(Table[[#This Row],[Activity Details of Assistance]],WHAT!E:F,2,FALSE),"")</f>
        <v># of plant</v>
      </c>
      <c r="I5427" s="264"/>
      <c r="J5427">
        <v>1</v>
      </c>
      <c r="K5427" s="295" t="s">
        <v>8280</v>
      </c>
      <c r="L5427" s="306" t="s">
        <v>13</v>
      </c>
      <c r="M5427" t="s">
        <v>14</v>
      </c>
      <c r="N5427" t="s">
        <v>307</v>
      </c>
      <c r="O5427" t="s">
        <v>1603</v>
      </c>
      <c r="P5427" t="s">
        <v>4685</v>
      </c>
      <c r="Q5427" s="236">
        <v>44834</v>
      </c>
      <c r="R5427" s="236">
        <v>44958</v>
      </c>
      <c r="S5427" t="s">
        <v>8452</v>
      </c>
      <c r="T5427" s="267"/>
      <c r="U5427" s="267"/>
      <c r="V5427" s="267"/>
      <c r="W5427" s="267"/>
      <c r="X5427"/>
      <c r="Y5427" t="s">
        <v>8338</v>
      </c>
      <c r="Z5427">
        <v>1757266614</v>
      </c>
      <c r="AA5427" t="s">
        <v>8339</v>
      </c>
      <c r="AB5427" s="273" t="str">
        <f>_xlfn.IFNA(IF(Table[[#This Row],[Programme Partner]]&lt;&gt;Table[[#This Row],[Implementing Partner]],CONCATENATE(Table[[#This Row],[Programme Partner]],"-",Table[[#This Row],[Implementing Partner]]),Table[[#This Row],[Programme Partner]]),"")</f>
        <v>UNICEF-DSK</v>
      </c>
    </row>
    <row r="5428" spans="1:28" ht="16.5" customHeight="1">
      <c r="A5428" s="183">
        <v>5878</v>
      </c>
      <c r="B5428" s="264" t="s">
        <v>5033</v>
      </c>
      <c r="C5428" s="265" t="s">
        <v>5033</v>
      </c>
      <c r="D5428" s="266" t="s">
        <v>7014</v>
      </c>
      <c r="E5428" s="269" t="s">
        <v>27</v>
      </c>
      <c r="F5428" s="264" t="s">
        <v>8011</v>
      </c>
      <c r="G5428" t="s">
        <v>8355</v>
      </c>
      <c r="H5428" s="264" t="str">
        <f>IFERROR(VLOOKUP(Table[[#This Row],[Activity Details of Assistance]],WHAT!E:F,2,FALSE),"")</f>
        <v># of water network</v>
      </c>
      <c r="I5428" s="264"/>
      <c r="J5428">
        <v>3</v>
      </c>
      <c r="K5428" s="295" t="s">
        <v>8280</v>
      </c>
      <c r="L5428" s="306" t="s">
        <v>13</v>
      </c>
      <c r="M5428" t="s">
        <v>14</v>
      </c>
      <c r="N5428" t="s">
        <v>307</v>
      </c>
      <c r="O5428" t="s">
        <v>1599</v>
      </c>
      <c r="P5428" t="s">
        <v>4720</v>
      </c>
      <c r="Q5428" s="241">
        <v>44592</v>
      </c>
      <c r="R5428" s="236">
        <v>44896</v>
      </c>
      <c r="S5428" t="s">
        <v>8452</v>
      </c>
      <c r="T5428" s="267"/>
      <c r="U5428" s="267"/>
      <c r="V5428" s="267"/>
      <c r="W5428" s="267"/>
      <c r="X5428"/>
      <c r="Y5428" t="s">
        <v>8629</v>
      </c>
      <c r="Z5428">
        <v>1982377016</v>
      </c>
      <c r="AA5428" t="s">
        <v>8630</v>
      </c>
      <c r="AB5428" s="273" t="str">
        <f>_xlfn.IFNA(IF(Table[[#This Row],[Programme Partner]]&lt;&gt;Table[[#This Row],[Implementing Partner]],CONCATENATE(Table[[#This Row],[Programme Partner]],"-",Table[[#This Row],[Implementing Partner]]),Table[[#This Row],[Programme Partner]]),"")</f>
        <v>BRAC</v>
      </c>
    </row>
    <row r="5429" spans="1:28" ht="16.5" customHeight="1">
      <c r="A5429" s="183">
        <v>5879</v>
      </c>
      <c r="B5429" s="264" t="s">
        <v>5033</v>
      </c>
      <c r="C5429" s="265" t="s">
        <v>5033</v>
      </c>
      <c r="D5429" s="266" t="s">
        <v>7014</v>
      </c>
      <c r="E5429" s="269" t="s">
        <v>27</v>
      </c>
      <c r="F5429" s="264" t="s">
        <v>8012</v>
      </c>
      <c r="G5429" s="195" t="s">
        <v>8585</v>
      </c>
      <c r="H5429" s="264" t="str">
        <f>IFERROR(VLOOKUP(Table[[#This Row],[Activity Details of Assistance]],WHAT!E:F,2,FALSE),"")</f>
        <v xml:space="preserve"># of door </v>
      </c>
      <c r="I5429" s="264"/>
      <c r="J5429">
        <v>44</v>
      </c>
      <c r="K5429" s="295" t="s">
        <v>8280</v>
      </c>
      <c r="L5429" s="306" t="s">
        <v>13</v>
      </c>
      <c r="M5429" t="s">
        <v>14</v>
      </c>
      <c r="N5429" t="s">
        <v>307</v>
      </c>
      <c r="O5429" t="s">
        <v>1599</v>
      </c>
      <c r="P5429" t="s">
        <v>4720</v>
      </c>
      <c r="Q5429" s="241">
        <v>44592</v>
      </c>
      <c r="R5429" s="236">
        <v>44896</v>
      </c>
      <c r="S5429" t="s">
        <v>8452</v>
      </c>
      <c r="T5429" s="267"/>
      <c r="U5429" s="267"/>
      <c r="V5429" s="267"/>
      <c r="W5429" s="267"/>
      <c r="X5429"/>
      <c r="Y5429" t="s">
        <v>8629</v>
      </c>
      <c r="Z5429">
        <v>1982377016</v>
      </c>
      <c r="AA5429" t="s">
        <v>8630</v>
      </c>
      <c r="AB5429" s="273" t="str">
        <f>_xlfn.IFNA(IF(Table[[#This Row],[Programme Partner]]&lt;&gt;Table[[#This Row],[Implementing Partner]],CONCATENATE(Table[[#This Row],[Programme Partner]],"-",Table[[#This Row],[Implementing Partner]]),Table[[#This Row],[Programme Partner]]),"")</f>
        <v>BRAC</v>
      </c>
    </row>
    <row r="5430" spans="1:28" ht="16.5" customHeight="1">
      <c r="A5430" s="183">
        <v>5880</v>
      </c>
      <c r="B5430" s="264" t="s">
        <v>5033</v>
      </c>
      <c r="C5430" s="265" t="s">
        <v>5033</v>
      </c>
      <c r="D5430" s="266" t="s">
        <v>7014</v>
      </c>
      <c r="E5430" s="269" t="s">
        <v>27</v>
      </c>
      <c r="F5430" s="264" t="s">
        <v>8012</v>
      </c>
      <c r="G5430" t="s">
        <v>8359</v>
      </c>
      <c r="H5430" s="264" t="str">
        <f>IFERROR(VLOOKUP(Table[[#This Row],[Activity Details of Assistance]],WHAT!E:F,2,FALSE),"")</f>
        <v># of FSM Site</v>
      </c>
      <c r="I5430" s="264"/>
      <c r="J5430">
        <v>1</v>
      </c>
      <c r="K5430" s="295" t="s">
        <v>8280</v>
      </c>
      <c r="L5430" s="306" t="s">
        <v>13</v>
      </c>
      <c r="M5430" t="s">
        <v>14</v>
      </c>
      <c r="N5430" t="s">
        <v>307</v>
      </c>
      <c r="O5430" t="s">
        <v>1599</v>
      </c>
      <c r="P5430" t="s">
        <v>4720</v>
      </c>
      <c r="Q5430" s="241">
        <v>44592</v>
      </c>
      <c r="R5430" s="236">
        <v>44896</v>
      </c>
      <c r="S5430" t="s">
        <v>8452</v>
      </c>
      <c r="T5430" s="267"/>
      <c r="U5430" s="267"/>
      <c r="V5430" s="267"/>
      <c r="W5430" s="267"/>
      <c r="X5430"/>
      <c r="Y5430" t="s">
        <v>8629</v>
      </c>
      <c r="Z5430">
        <v>1982377016</v>
      </c>
      <c r="AA5430" t="s">
        <v>8630</v>
      </c>
      <c r="AB5430" s="273" t="str">
        <f>_xlfn.IFNA(IF(Table[[#This Row],[Programme Partner]]&lt;&gt;Table[[#This Row],[Implementing Partner]],CONCATENATE(Table[[#This Row],[Programme Partner]],"-",Table[[#This Row],[Implementing Partner]]),Table[[#This Row],[Programme Partner]]),"")</f>
        <v>BRAC</v>
      </c>
    </row>
    <row r="5431" spans="1:28" ht="16.5" customHeight="1">
      <c r="A5431" s="183">
        <v>5881</v>
      </c>
      <c r="B5431" s="264" t="s">
        <v>5033</v>
      </c>
      <c r="C5431" s="265" t="s">
        <v>5033</v>
      </c>
      <c r="D5431" s="266" t="s">
        <v>7014</v>
      </c>
      <c r="E5431" s="269" t="s">
        <v>27</v>
      </c>
      <c r="F5431" s="264" t="s">
        <v>8012</v>
      </c>
      <c r="G5431" t="s">
        <v>8438</v>
      </c>
      <c r="H5431" s="264" t="str">
        <f>IFERROR(VLOOKUP(Table[[#This Row],[Activity Details of Assistance]],WHAT!E:F,2,FALSE),"")</f>
        <v># of FSM Site</v>
      </c>
      <c r="I5431" s="264"/>
      <c r="J5431">
        <v>1</v>
      </c>
      <c r="K5431" s="295" t="s">
        <v>8280</v>
      </c>
      <c r="L5431" s="306" t="s">
        <v>13</v>
      </c>
      <c r="M5431" t="s">
        <v>14</v>
      </c>
      <c r="N5431" t="s">
        <v>307</v>
      </c>
      <c r="O5431" t="s">
        <v>1599</v>
      </c>
      <c r="P5431" t="s">
        <v>4720</v>
      </c>
      <c r="Q5431" s="241">
        <v>44592</v>
      </c>
      <c r="R5431" s="236">
        <v>44896</v>
      </c>
      <c r="S5431" t="s">
        <v>8452</v>
      </c>
      <c r="T5431" s="267"/>
      <c r="U5431" s="267"/>
      <c r="V5431" s="267"/>
      <c r="W5431" s="267"/>
      <c r="X5431"/>
      <c r="Y5431" t="s">
        <v>8629</v>
      </c>
      <c r="Z5431">
        <v>1982377016</v>
      </c>
      <c r="AA5431" t="s">
        <v>8630</v>
      </c>
      <c r="AB5431" s="273" t="str">
        <f>_xlfn.IFNA(IF(Table[[#This Row],[Programme Partner]]&lt;&gt;Table[[#This Row],[Implementing Partner]],CONCATENATE(Table[[#This Row],[Programme Partner]],"-",Table[[#This Row],[Implementing Partner]]),Table[[#This Row],[Programme Partner]]),"")</f>
        <v>BRAC</v>
      </c>
    </row>
    <row r="5432" spans="1:28" ht="16.5" customHeight="1">
      <c r="A5432" s="183">
        <v>5882</v>
      </c>
      <c r="B5432" s="264" t="s">
        <v>5033</v>
      </c>
      <c r="C5432" s="265" t="s">
        <v>5033</v>
      </c>
      <c r="D5432" s="266" t="s">
        <v>7014</v>
      </c>
      <c r="E5432" s="269" t="s">
        <v>27</v>
      </c>
      <c r="F5432" s="264" t="s">
        <v>8012</v>
      </c>
      <c r="G5432" s="195" t="s">
        <v>8586</v>
      </c>
      <c r="H5432" s="264" t="str">
        <f>IFERROR(VLOOKUP(Table[[#This Row],[Activity Details of Assistance]],WHAT!E:F,2,FALSE),"")</f>
        <v># of door</v>
      </c>
      <c r="I5432" s="264"/>
      <c r="J5432">
        <v>78</v>
      </c>
      <c r="K5432" s="295" t="s">
        <v>8280</v>
      </c>
      <c r="L5432" s="306" t="s">
        <v>13</v>
      </c>
      <c r="M5432" t="s">
        <v>14</v>
      </c>
      <c r="N5432" t="s">
        <v>307</v>
      </c>
      <c r="O5432" t="s">
        <v>1599</v>
      </c>
      <c r="P5432" t="s">
        <v>4720</v>
      </c>
      <c r="Q5432" s="241">
        <v>44592</v>
      </c>
      <c r="R5432" s="236">
        <v>44896</v>
      </c>
      <c r="S5432" t="s">
        <v>8452</v>
      </c>
      <c r="T5432" s="267"/>
      <c r="U5432" s="267"/>
      <c r="V5432" s="267"/>
      <c r="W5432" s="267"/>
      <c r="X5432"/>
      <c r="Y5432" t="s">
        <v>8629</v>
      </c>
      <c r="Z5432">
        <v>1982377016</v>
      </c>
      <c r="AA5432" t="s">
        <v>8630</v>
      </c>
      <c r="AB5432" s="273" t="str">
        <f>_xlfn.IFNA(IF(Table[[#This Row],[Programme Partner]]&lt;&gt;Table[[#This Row],[Implementing Partner]],CONCATENATE(Table[[#This Row],[Programme Partner]],"-",Table[[#This Row],[Implementing Partner]]),Table[[#This Row],[Programme Partner]]),"")</f>
        <v>BRAC</v>
      </c>
    </row>
    <row r="5433" spans="1:28" ht="16.5" customHeight="1">
      <c r="A5433" s="183">
        <v>5883</v>
      </c>
      <c r="B5433" s="264" t="s">
        <v>5033</v>
      </c>
      <c r="C5433" s="265" t="s">
        <v>5033</v>
      </c>
      <c r="D5433" s="266" t="s">
        <v>7014</v>
      </c>
      <c r="E5433" s="269" t="s">
        <v>27</v>
      </c>
      <c r="F5433" s="264" t="s">
        <v>8013</v>
      </c>
      <c r="G5433" t="s">
        <v>8314</v>
      </c>
      <c r="H5433" s="264" t="str">
        <f>IFERROR(VLOOKUP(Table[[#This Row],[Activity Details of Assistance]],WHAT!E:F,2,FALSE),"")</f>
        <v># of HP sessions at HH level</v>
      </c>
      <c r="I5433" s="264"/>
      <c r="J5433">
        <v>643</v>
      </c>
      <c r="K5433" s="295" t="s">
        <v>8280</v>
      </c>
      <c r="L5433" s="306" t="s">
        <v>13</v>
      </c>
      <c r="M5433" t="s">
        <v>14</v>
      </c>
      <c r="N5433" t="s">
        <v>307</v>
      </c>
      <c r="O5433" t="s">
        <v>1599</v>
      </c>
      <c r="P5433" t="s">
        <v>4720</v>
      </c>
      <c r="Q5433" s="241">
        <v>44592</v>
      </c>
      <c r="R5433" s="236">
        <v>44896</v>
      </c>
      <c r="S5433" t="s">
        <v>8452</v>
      </c>
      <c r="T5433" s="267"/>
      <c r="U5433" s="267"/>
      <c r="V5433" s="267"/>
      <c r="W5433" s="267"/>
      <c r="X5433"/>
      <c r="Y5433" t="s">
        <v>8629</v>
      </c>
      <c r="Z5433">
        <v>1982377016</v>
      </c>
      <c r="AA5433" t="s">
        <v>8630</v>
      </c>
      <c r="AB5433" s="273" t="str">
        <f>_xlfn.IFNA(IF(Table[[#This Row],[Programme Partner]]&lt;&gt;Table[[#This Row],[Implementing Partner]],CONCATENATE(Table[[#This Row],[Programme Partner]],"-",Table[[#This Row],[Implementing Partner]]),Table[[#This Row],[Programme Partner]]),"")</f>
        <v>BRAC</v>
      </c>
    </row>
    <row r="5434" spans="1:28" ht="16.5" customHeight="1">
      <c r="A5434" s="183">
        <v>5884</v>
      </c>
      <c r="B5434" s="264" t="s">
        <v>5033</v>
      </c>
      <c r="C5434" s="265" t="s">
        <v>5033</v>
      </c>
      <c r="D5434" s="266" t="s">
        <v>7014</v>
      </c>
      <c r="E5434" s="269" t="s">
        <v>27</v>
      </c>
      <c r="F5434" s="264" t="s">
        <v>8013</v>
      </c>
      <c r="G5434" t="s">
        <v>8317</v>
      </c>
      <c r="H5434" s="264" t="str">
        <f>IFERROR(VLOOKUP(Table[[#This Row],[Activity Details of Assistance]],WHAT!E:F,2,FALSE),"")</f>
        <v># of estimated persons reached by mass-media campaign</v>
      </c>
      <c r="I5434" s="264"/>
      <c r="J5434">
        <v>1</v>
      </c>
      <c r="K5434" s="295" t="s">
        <v>8280</v>
      </c>
      <c r="L5434" s="306" t="s">
        <v>13</v>
      </c>
      <c r="M5434" t="s">
        <v>14</v>
      </c>
      <c r="N5434" t="s">
        <v>307</v>
      </c>
      <c r="O5434" t="s">
        <v>1599</v>
      </c>
      <c r="P5434" t="s">
        <v>4720</v>
      </c>
      <c r="Q5434" s="241">
        <v>44592</v>
      </c>
      <c r="R5434" s="236">
        <v>44896</v>
      </c>
      <c r="S5434" t="s">
        <v>8452</v>
      </c>
      <c r="T5434" s="267"/>
      <c r="U5434" s="267"/>
      <c r="V5434" s="267"/>
      <c r="W5434" s="267"/>
      <c r="X5434"/>
      <c r="Y5434" t="s">
        <v>8629</v>
      </c>
      <c r="Z5434">
        <v>1982377016</v>
      </c>
      <c r="AA5434" t="s">
        <v>8630</v>
      </c>
      <c r="AB5434" s="273" t="str">
        <f>_xlfn.IFNA(IF(Table[[#This Row],[Programme Partner]]&lt;&gt;Table[[#This Row],[Implementing Partner]],CONCATENATE(Table[[#This Row],[Programme Partner]],"-",Table[[#This Row],[Implementing Partner]]),Table[[#This Row],[Programme Partner]]),"")</f>
        <v>BRAC</v>
      </c>
    </row>
    <row r="5435" spans="1:28" ht="16.5" customHeight="1">
      <c r="A5435" s="183">
        <v>5885</v>
      </c>
      <c r="B5435" s="264" t="s">
        <v>5033</v>
      </c>
      <c r="C5435" s="265" t="s">
        <v>5033</v>
      </c>
      <c r="D5435" s="266" t="s">
        <v>7014</v>
      </c>
      <c r="E5435" s="269" t="s">
        <v>27</v>
      </c>
      <c r="F5435" s="264" t="s">
        <v>8013</v>
      </c>
      <c r="G5435" t="s">
        <v>8360</v>
      </c>
      <c r="H5435" s="264" t="str">
        <f>IFERROR(VLOOKUP(Table[[#This Row],[Activity Details of Assistance]],WHAT!E:F,2,FALSE),"")</f>
        <v># of household</v>
      </c>
      <c r="I5435" s="264"/>
      <c r="J5435">
        <v>467</v>
      </c>
      <c r="K5435" s="295" t="s">
        <v>8280</v>
      </c>
      <c r="L5435" s="306" t="s">
        <v>13</v>
      </c>
      <c r="M5435" t="s">
        <v>14</v>
      </c>
      <c r="N5435" t="s">
        <v>307</v>
      </c>
      <c r="O5435" t="s">
        <v>1599</v>
      </c>
      <c r="P5435" t="s">
        <v>4720</v>
      </c>
      <c r="Q5435" s="241">
        <v>44592</v>
      </c>
      <c r="R5435" s="236">
        <v>44896</v>
      </c>
      <c r="S5435" t="s">
        <v>8452</v>
      </c>
      <c r="T5435" s="267"/>
      <c r="U5435" s="267"/>
      <c r="V5435" s="267"/>
      <c r="W5435" s="267"/>
      <c r="X5435"/>
      <c r="Y5435" t="s">
        <v>8629</v>
      </c>
      <c r="Z5435">
        <v>1982377016</v>
      </c>
      <c r="AA5435" t="s">
        <v>8630</v>
      </c>
      <c r="AB5435" s="273" t="str">
        <f>_xlfn.IFNA(IF(Table[[#This Row],[Programme Partner]]&lt;&gt;Table[[#This Row],[Implementing Partner]],CONCATENATE(Table[[#This Row],[Programme Partner]],"-",Table[[#This Row],[Implementing Partner]]),Table[[#This Row],[Programme Partner]]),"")</f>
        <v>BRAC</v>
      </c>
    </row>
    <row r="5436" spans="1:28" ht="16.5" customHeight="1">
      <c r="A5436" s="183">
        <v>5886</v>
      </c>
      <c r="B5436" s="264" t="s">
        <v>5033</v>
      </c>
      <c r="C5436" s="265" t="s">
        <v>5033</v>
      </c>
      <c r="D5436" s="266" t="s">
        <v>7014</v>
      </c>
      <c r="E5436" s="269" t="s">
        <v>27</v>
      </c>
      <c r="F5436" s="264" t="s">
        <v>8014</v>
      </c>
      <c r="G5436" t="s">
        <v>8019</v>
      </c>
      <c r="H5436" s="264" t="str">
        <f>IFERROR(VLOOKUP(Table[[#This Row],[Activity Details of Assistance]],WHAT!E:F,2,FALSE),"")</f>
        <v>N/A</v>
      </c>
      <c r="I5436" s="264"/>
      <c r="J5436">
        <v>15230</v>
      </c>
      <c r="K5436" s="295" t="s">
        <v>8280</v>
      </c>
      <c r="L5436" s="306" t="s">
        <v>13</v>
      </c>
      <c r="M5436" t="s">
        <v>14</v>
      </c>
      <c r="N5436" t="s">
        <v>307</v>
      </c>
      <c r="O5436" t="s">
        <v>1599</v>
      </c>
      <c r="P5436" t="s">
        <v>4723</v>
      </c>
      <c r="Q5436" s="241">
        <v>44592</v>
      </c>
      <c r="R5436" s="236">
        <v>44896</v>
      </c>
      <c r="S5436" t="s">
        <v>8452</v>
      </c>
      <c r="T5436" s="267"/>
      <c r="U5436" s="267"/>
      <c r="V5436" s="267"/>
      <c r="W5436" s="267"/>
      <c r="X5436" t="s">
        <v>8656</v>
      </c>
      <c r="Y5436" t="s">
        <v>8629</v>
      </c>
      <c r="Z5436">
        <v>1852377016</v>
      </c>
      <c r="AA5436" t="s">
        <v>8630</v>
      </c>
      <c r="AB5436" s="273" t="str">
        <f>_xlfn.IFNA(IF(Table[[#This Row],[Programme Partner]]&lt;&gt;Table[[#This Row],[Implementing Partner]],CONCATENATE(Table[[#This Row],[Programme Partner]],"-",Table[[#This Row],[Implementing Partner]]),Table[[#This Row],[Programme Partner]]),"")</f>
        <v>BRAC</v>
      </c>
    </row>
    <row r="5437" spans="1:28" ht="16.5" customHeight="1">
      <c r="A5437" s="183">
        <v>5887</v>
      </c>
      <c r="B5437" s="264" t="s">
        <v>8453</v>
      </c>
      <c r="C5437" s="265" t="s">
        <v>5087</v>
      </c>
      <c r="D5437" s="266" t="s">
        <v>8453</v>
      </c>
      <c r="E5437" s="269" t="s">
        <v>27</v>
      </c>
      <c r="F5437" s="264" t="s">
        <v>8012</v>
      </c>
      <c r="G5437" s="195" t="s">
        <v>8585</v>
      </c>
      <c r="H5437" s="264" t="str">
        <f>IFERROR(VLOOKUP(Table[[#This Row],[Activity Details of Assistance]],WHAT!E:F,2,FALSE),"")</f>
        <v xml:space="preserve"># of door </v>
      </c>
      <c r="I5437" s="264"/>
      <c r="J5437">
        <v>29</v>
      </c>
      <c r="K5437" s="295" t="s">
        <v>8280</v>
      </c>
      <c r="L5437" s="306" t="s">
        <v>13</v>
      </c>
      <c r="M5437" t="s">
        <v>14</v>
      </c>
      <c r="N5437" t="s">
        <v>307</v>
      </c>
      <c r="O5437" t="s">
        <v>1603</v>
      </c>
      <c r="P5437" t="s">
        <v>4685</v>
      </c>
      <c r="Q5437" s="236">
        <v>44834</v>
      </c>
      <c r="R5437" s="236">
        <v>44986</v>
      </c>
      <c r="S5437" t="s">
        <v>8452</v>
      </c>
      <c r="T5437" s="267"/>
      <c r="U5437" s="267"/>
      <c r="V5437" s="267"/>
      <c r="W5437" s="267"/>
      <c r="X5437"/>
      <c r="Y5437" t="s">
        <v>8338</v>
      </c>
      <c r="Z5437">
        <v>1757266614</v>
      </c>
      <c r="AA5437" t="s">
        <v>8339</v>
      </c>
      <c r="AB5437" s="273" t="str">
        <f>_xlfn.IFNA(IF(Table[[#This Row],[Programme Partner]]&lt;&gt;Table[[#This Row],[Implementing Partner]],CONCATENATE(Table[[#This Row],[Programme Partner]],"-",Table[[#This Row],[Implementing Partner]]),Table[[#This Row],[Programme Partner]]),"")</f>
        <v>OXFAM-DSK</v>
      </c>
    </row>
    <row r="5438" spans="1:28" ht="16.5" customHeight="1">
      <c r="A5438" s="183">
        <v>5888</v>
      </c>
      <c r="B5438" s="264" t="s">
        <v>8453</v>
      </c>
      <c r="C5438" s="265" t="s">
        <v>5087</v>
      </c>
      <c r="D5438" s="266" t="s">
        <v>8453</v>
      </c>
      <c r="E5438" s="269" t="s">
        <v>27</v>
      </c>
      <c r="F5438" s="264" t="s">
        <v>8012</v>
      </c>
      <c r="G5438" s="195" t="s">
        <v>8586</v>
      </c>
      <c r="H5438" s="264" t="str">
        <f>IFERROR(VLOOKUP(Table[[#This Row],[Activity Details of Assistance]],WHAT!E:F,2,FALSE),"")</f>
        <v># of door</v>
      </c>
      <c r="I5438" s="264"/>
      <c r="J5438">
        <v>76</v>
      </c>
      <c r="K5438" s="295" t="s">
        <v>8280</v>
      </c>
      <c r="L5438" s="306" t="s">
        <v>13</v>
      </c>
      <c r="M5438" t="s">
        <v>14</v>
      </c>
      <c r="N5438" t="s">
        <v>307</v>
      </c>
      <c r="O5438" t="s">
        <v>1603</v>
      </c>
      <c r="P5438" t="s">
        <v>4685</v>
      </c>
      <c r="Q5438" s="236">
        <v>44834</v>
      </c>
      <c r="R5438" s="236">
        <v>44986</v>
      </c>
      <c r="S5438" t="s">
        <v>8452</v>
      </c>
      <c r="T5438" s="267"/>
      <c r="U5438" s="267"/>
      <c r="V5438" s="267"/>
      <c r="W5438" s="267"/>
      <c r="X5438"/>
      <c r="Y5438" t="s">
        <v>8338</v>
      </c>
      <c r="Z5438">
        <v>1757266614</v>
      </c>
      <c r="AA5438" t="s">
        <v>8339</v>
      </c>
      <c r="AB5438" s="273" t="str">
        <f>_xlfn.IFNA(IF(Table[[#This Row],[Programme Partner]]&lt;&gt;Table[[#This Row],[Implementing Partner]],CONCATENATE(Table[[#This Row],[Programme Partner]],"-",Table[[#This Row],[Implementing Partner]]),Table[[#This Row],[Programme Partner]]),"")</f>
        <v>OXFAM-DSK</v>
      </c>
    </row>
    <row r="5439" spans="1:28" ht="16.5" customHeight="1">
      <c r="A5439" s="183">
        <v>5889</v>
      </c>
      <c r="B5439" s="264" t="s">
        <v>8453</v>
      </c>
      <c r="C5439" s="265" t="s">
        <v>5087</v>
      </c>
      <c r="D5439" s="266" t="s">
        <v>8453</v>
      </c>
      <c r="E5439" s="269" t="s">
        <v>27</v>
      </c>
      <c r="F5439" s="264" t="s">
        <v>8012</v>
      </c>
      <c r="G5439" t="s">
        <v>8357</v>
      </c>
      <c r="H5439" s="264" t="str">
        <f>IFERROR(VLOOKUP(Table[[#This Row],[Activity Details of Assistance]],WHAT!E:F,2,FALSE),"")</f>
        <v># of door</v>
      </c>
      <c r="I5439" s="264"/>
      <c r="J5439">
        <v>136</v>
      </c>
      <c r="K5439" s="295" t="s">
        <v>8280</v>
      </c>
      <c r="L5439" s="306" t="s">
        <v>13</v>
      </c>
      <c r="M5439" t="s">
        <v>14</v>
      </c>
      <c r="N5439" t="s">
        <v>307</v>
      </c>
      <c r="O5439" t="s">
        <v>1603</v>
      </c>
      <c r="P5439" t="s">
        <v>4685</v>
      </c>
      <c r="Q5439" s="236">
        <v>44834</v>
      </c>
      <c r="R5439" s="236">
        <v>44986</v>
      </c>
      <c r="S5439" t="s">
        <v>8452</v>
      </c>
      <c r="T5439" s="267"/>
      <c r="U5439" s="267"/>
      <c r="V5439" s="267"/>
      <c r="W5439" s="267"/>
      <c r="X5439"/>
      <c r="Y5439" t="s">
        <v>8338</v>
      </c>
      <c r="Z5439">
        <v>1757266614</v>
      </c>
      <c r="AA5439" t="s">
        <v>8339</v>
      </c>
      <c r="AB5439" s="273" t="str">
        <f>_xlfn.IFNA(IF(Table[[#This Row],[Programme Partner]]&lt;&gt;Table[[#This Row],[Implementing Partner]],CONCATENATE(Table[[#This Row],[Programme Partner]],"-",Table[[#This Row],[Implementing Partner]]),Table[[#This Row],[Programme Partner]]),"")</f>
        <v>OXFAM-DSK</v>
      </c>
    </row>
    <row r="5440" spans="1:28" ht="16.5" customHeight="1">
      <c r="A5440" s="183">
        <v>5890</v>
      </c>
      <c r="B5440" s="264" t="s">
        <v>8453</v>
      </c>
      <c r="C5440" s="265" t="s">
        <v>5087</v>
      </c>
      <c r="D5440" s="266" t="s">
        <v>8453</v>
      </c>
      <c r="E5440" s="269" t="s">
        <v>27</v>
      </c>
      <c r="F5440" s="264" t="s">
        <v>8013</v>
      </c>
      <c r="G5440" t="s">
        <v>8313</v>
      </c>
      <c r="H5440" s="264" t="str">
        <f>IFERROR(VLOOKUP(Table[[#This Row],[Activity Details of Assistance]],WHAT!E:F,2,FALSE),"")</f>
        <v># of HP sessions at community level</v>
      </c>
      <c r="I5440" s="264"/>
      <c r="J5440">
        <v>18</v>
      </c>
      <c r="K5440" s="295" t="s">
        <v>8280</v>
      </c>
      <c r="L5440" s="306" t="s">
        <v>13</v>
      </c>
      <c r="M5440" t="s">
        <v>14</v>
      </c>
      <c r="N5440" t="s">
        <v>307</v>
      </c>
      <c r="O5440" t="s">
        <v>1603</v>
      </c>
      <c r="P5440" t="s">
        <v>4685</v>
      </c>
      <c r="Q5440" s="236">
        <v>44834</v>
      </c>
      <c r="R5440" s="236">
        <v>44986</v>
      </c>
      <c r="S5440" t="s">
        <v>8452</v>
      </c>
      <c r="T5440" s="267"/>
      <c r="U5440" s="267"/>
      <c r="V5440" s="267"/>
      <c r="W5440" s="267"/>
      <c r="X5440"/>
      <c r="Y5440" t="s">
        <v>8338</v>
      </c>
      <c r="Z5440">
        <v>1757266614</v>
      </c>
      <c r="AA5440" t="s">
        <v>8339</v>
      </c>
      <c r="AB5440" s="273" t="str">
        <f>_xlfn.IFNA(IF(Table[[#This Row],[Programme Partner]]&lt;&gt;Table[[#This Row],[Implementing Partner]],CONCATENATE(Table[[#This Row],[Programme Partner]],"-",Table[[#This Row],[Implementing Partner]]),Table[[#This Row],[Programme Partner]]),"")</f>
        <v>OXFAM-DSK</v>
      </c>
    </row>
    <row r="5441" spans="1:28" ht="16.5" customHeight="1">
      <c r="A5441" s="183">
        <v>5891</v>
      </c>
      <c r="B5441" s="264" t="s">
        <v>8453</v>
      </c>
      <c r="C5441" s="265" t="s">
        <v>5087</v>
      </c>
      <c r="D5441" s="266" t="s">
        <v>8453</v>
      </c>
      <c r="E5441" s="269" t="s">
        <v>27</v>
      </c>
      <c r="F5441" s="264" t="s">
        <v>8013</v>
      </c>
      <c r="G5441" t="s">
        <v>8314</v>
      </c>
      <c r="H5441" s="264" t="str">
        <f>IFERROR(VLOOKUP(Table[[#This Row],[Activity Details of Assistance]],WHAT!E:F,2,FALSE),"")</f>
        <v># of HP sessions at HH level</v>
      </c>
      <c r="I5441" s="264"/>
      <c r="J5441">
        <v>155</v>
      </c>
      <c r="K5441" s="295" t="s">
        <v>8280</v>
      </c>
      <c r="L5441" s="306" t="s">
        <v>13</v>
      </c>
      <c r="M5441" t="s">
        <v>14</v>
      </c>
      <c r="N5441" t="s">
        <v>307</v>
      </c>
      <c r="O5441" t="s">
        <v>1603</v>
      </c>
      <c r="P5441" t="s">
        <v>4685</v>
      </c>
      <c r="Q5441" s="236">
        <v>44834</v>
      </c>
      <c r="R5441" s="236">
        <v>44986</v>
      </c>
      <c r="S5441" t="s">
        <v>8452</v>
      </c>
      <c r="T5441" s="267"/>
      <c r="U5441" s="267"/>
      <c r="V5441" s="267"/>
      <c r="W5441" s="267"/>
      <c r="X5441"/>
      <c r="Y5441" t="s">
        <v>8338</v>
      </c>
      <c r="Z5441">
        <v>1757266614</v>
      </c>
      <c r="AA5441" t="s">
        <v>8339</v>
      </c>
      <c r="AB5441" s="273" t="str">
        <f>_xlfn.IFNA(IF(Table[[#This Row],[Programme Partner]]&lt;&gt;Table[[#This Row],[Implementing Partner]],CONCATENATE(Table[[#This Row],[Programme Partner]],"-",Table[[#This Row],[Implementing Partner]]),Table[[#This Row],[Programme Partner]]),"")</f>
        <v>OXFAM-DSK</v>
      </c>
    </row>
    <row r="5442" spans="1:28" ht="16.5" customHeight="1">
      <c r="A5442" s="183">
        <v>5892</v>
      </c>
      <c r="B5442" s="264" t="s">
        <v>8453</v>
      </c>
      <c r="C5442" s="265" t="s">
        <v>5087</v>
      </c>
      <c r="D5442" s="266" t="s">
        <v>8453</v>
      </c>
      <c r="E5442" s="269" t="s">
        <v>27</v>
      </c>
      <c r="F5442" s="264" t="s">
        <v>8013</v>
      </c>
      <c r="G5442" t="s">
        <v>8374</v>
      </c>
      <c r="H5442" s="264" t="str">
        <f>IFERROR(VLOOKUP(Table[[#This Row],[Activity Details of Assistance]],WHAT!E:F,2,FALSE),"")</f>
        <v># of HP sessions at institution level</v>
      </c>
      <c r="I5442" s="264"/>
      <c r="J5442">
        <v>5</v>
      </c>
      <c r="K5442" s="295" t="s">
        <v>8280</v>
      </c>
      <c r="L5442" s="306" t="s">
        <v>13</v>
      </c>
      <c r="M5442" t="s">
        <v>14</v>
      </c>
      <c r="N5442" t="s">
        <v>307</v>
      </c>
      <c r="O5442" t="s">
        <v>1603</v>
      </c>
      <c r="P5442" t="s">
        <v>4685</v>
      </c>
      <c r="Q5442" s="236">
        <v>44834</v>
      </c>
      <c r="R5442" s="236">
        <v>44986</v>
      </c>
      <c r="S5442" t="s">
        <v>8452</v>
      </c>
      <c r="T5442" s="267"/>
      <c r="U5442" s="267"/>
      <c r="V5442" s="267"/>
      <c r="W5442" s="267"/>
      <c r="X5442"/>
      <c r="Y5442" t="s">
        <v>8338</v>
      </c>
      <c r="Z5442">
        <v>1757266614</v>
      </c>
      <c r="AA5442" t="s">
        <v>8339</v>
      </c>
      <c r="AB5442" s="273" t="str">
        <f>_xlfn.IFNA(IF(Table[[#This Row],[Programme Partner]]&lt;&gt;Table[[#This Row],[Implementing Partner]],CONCATENATE(Table[[#This Row],[Programme Partner]],"-",Table[[#This Row],[Implementing Partner]]),Table[[#This Row],[Programme Partner]]),"")</f>
        <v>OXFAM-DSK</v>
      </c>
    </row>
    <row r="5443" spans="1:28" ht="16.5" customHeight="1">
      <c r="A5443" s="183">
        <v>5893</v>
      </c>
      <c r="B5443" s="264" t="s">
        <v>8453</v>
      </c>
      <c r="C5443" s="265" t="s">
        <v>5087</v>
      </c>
      <c r="D5443" s="266" t="s">
        <v>8453</v>
      </c>
      <c r="E5443" s="269" t="s">
        <v>27</v>
      </c>
      <c r="F5443" s="264" t="s">
        <v>8013</v>
      </c>
      <c r="G5443" t="s">
        <v>8317</v>
      </c>
      <c r="H5443" s="264" t="str">
        <f>IFERROR(VLOOKUP(Table[[#This Row],[Activity Details of Assistance]],WHAT!E:F,2,FALSE),"")</f>
        <v># of estimated persons reached by mass-media campaign</v>
      </c>
      <c r="I5443" s="264"/>
      <c r="J5443">
        <v>2</v>
      </c>
      <c r="K5443" s="295" t="s">
        <v>8280</v>
      </c>
      <c r="L5443" s="306" t="s">
        <v>13</v>
      </c>
      <c r="M5443" t="s">
        <v>14</v>
      </c>
      <c r="N5443" t="s">
        <v>307</v>
      </c>
      <c r="O5443" t="s">
        <v>1603</v>
      </c>
      <c r="P5443" t="s">
        <v>4685</v>
      </c>
      <c r="Q5443" s="236">
        <v>44834</v>
      </c>
      <c r="R5443" s="236">
        <v>44986</v>
      </c>
      <c r="S5443" t="s">
        <v>8452</v>
      </c>
      <c r="T5443" s="267"/>
      <c r="U5443" s="267"/>
      <c r="V5443" s="267"/>
      <c r="W5443" s="267"/>
      <c r="X5443"/>
      <c r="Y5443" t="s">
        <v>8338</v>
      </c>
      <c r="Z5443">
        <v>1757266614</v>
      </c>
      <c r="AA5443" t="s">
        <v>8339</v>
      </c>
      <c r="AB5443" s="273" t="str">
        <f>_xlfn.IFNA(IF(Table[[#This Row],[Programme Partner]]&lt;&gt;Table[[#This Row],[Implementing Partner]],CONCATENATE(Table[[#This Row],[Programme Partner]],"-",Table[[#This Row],[Implementing Partner]]),Table[[#This Row],[Programme Partner]]),"")</f>
        <v>OXFAM-DSK</v>
      </c>
    </row>
    <row r="5444" spans="1:28" ht="16.5" customHeight="1">
      <c r="A5444" s="183">
        <v>5894</v>
      </c>
      <c r="B5444" s="264" t="s">
        <v>8453</v>
      </c>
      <c r="C5444" s="265" t="s">
        <v>5087</v>
      </c>
      <c r="D5444" s="266" t="s">
        <v>8453</v>
      </c>
      <c r="E5444" s="269" t="s">
        <v>27</v>
      </c>
      <c r="F5444" s="264" t="s">
        <v>8013</v>
      </c>
      <c r="G5444" t="s">
        <v>8442</v>
      </c>
      <c r="H5444" s="264" t="str">
        <f>IFERROR(VLOOKUP(Table[[#This Row],[Activity Details of Assistance]],WHAT!E:F,2,FALSE),"")</f>
        <v># of facilities</v>
      </c>
      <c r="I5444" s="264"/>
      <c r="J5444">
        <v>680</v>
      </c>
      <c r="K5444" s="295" t="s">
        <v>8280</v>
      </c>
      <c r="L5444" s="306" t="s">
        <v>13</v>
      </c>
      <c r="M5444" t="s">
        <v>14</v>
      </c>
      <c r="N5444" t="s">
        <v>307</v>
      </c>
      <c r="O5444" t="s">
        <v>1603</v>
      </c>
      <c r="P5444" t="s">
        <v>4685</v>
      </c>
      <c r="Q5444" s="236">
        <v>44834</v>
      </c>
      <c r="R5444" s="236">
        <v>44986</v>
      </c>
      <c r="S5444" t="s">
        <v>8452</v>
      </c>
      <c r="T5444" s="267"/>
      <c r="U5444" s="267"/>
      <c r="V5444" s="267"/>
      <c r="W5444" s="267"/>
      <c r="X5444"/>
      <c r="Y5444" t="s">
        <v>8338</v>
      </c>
      <c r="Z5444">
        <v>1757266614</v>
      </c>
      <c r="AA5444" t="s">
        <v>8339</v>
      </c>
      <c r="AB5444" s="273" t="str">
        <f>_xlfn.IFNA(IF(Table[[#This Row],[Programme Partner]]&lt;&gt;Table[[#This Row],[Implementing Partner]],CONCATENATE(Table[[#This Row],[Programme Partner]],"-",Table[[#This Row],[Implementing Partner]]),Table[[#This Row],[Programme Partner]]),"")</f>
        <v>OXFAM-DSK</v>
      </c>
    </row>
    <row r="5445" spans="1:28" ht="16.5" customHeight="1">
      <c r="A5445" s="183">
        <v>5895</v>
      </c>
      <c r="B5445" s="264" t="s">
        <v>5148</v>
      </c>
      <c r="C5445" s="265" t="s">
        <v>5087</v>
      </c>
      <c r="D5445" s="266" t="s">
        <v>5148</v>
      </c>
      <c r="E5445" s="269" t="s">
        <v>27</v>
      </c>
      <c r="F5445" s="264" t="s">
        <v>8011</v>
      </c>
      <c r="G5445" t="s">
        <v>8355</v>
      </c>
      <c r="H5445" s="264" t="str">
        <f>IFERROR(VLOOKUP(Table[[#This Row],[Activity Details of Assistance]],WHAT!E:F,2,FALSE),"")</f>
        <v># of water network</v>
      </c>
      <c r="I5445" s="264"/>
      <c r="J5445">
        <v>1</v>
      </c>
      <c r="K5445" s="295" t="s">
        <v>8280</v>
      </c>
      <c r="L5445" s="306" t="s">
        <v>13</v>
      </c>
      <c r="M5445" t="s">
        <v>14</v>
      </c>
      <c r="N5445" t="s">
        <v>307</v>
      </c>
      <c r="O5445" t="s">
        <v>1599</v>
      </c>
      <c r="P5445" t="s">
        <v>4717</v>
      </c>
      <c r="Q5445" s="236">
        <v>44834</v>
      </c>
      <c r="R5445" s="236">
        <v>44927</v>
      </c>
      <c r="S5445" t="s">
        <v>8452</v>
      </c>
      <c r="T5445" s="267"/>
      <c r="U5445" s="267"/>
      <c r="V5445" s="267"/>
      <c r="W5445" s="267"/>
      <c r="X5445"/>
      <c r="Y5445" t="s">
        <v>8563</v>
      </c>
      <c r="Z5445">
        <v>1718880174</v>
      </c>
      <c r="AA5445" t="s">
        <v>8559</v>
      </c>
      <c r="AB5445" s="273" t="str">
        <f>_xlfn.IFNA(IF(Table[[#This Row],[Programme Partner]]&lt;&gt;Table[[#This Row],[Implementing Partner]],CONCATENATE(Table[[#This Row],[Programme Partner]],"-",Table[[#This Row],[Implementing Partner]]),Table[[#This Row],[Programme Partner]]),"")</f>
        <v>IOM-DSK</v>
      </c>
    </row>
    <row r="5446" spans="1:28" ht="16.5" customHeight="1">
      <c r="A5446" s="183">
        <v>5896</v>
      </c>
      <c r="B5446" s="264" t="s">
        <v>5148</v>
      </c>
      <c r="C5446" s="265" t="s">
        <v>5087</v>
      </c>
      <c r="D5446" s="266" t="s">
        <v>5148</v>
      </c>
      <c r="E5446" s="269" t="s">
        <v>27</v>
      </c>
      <c r="F5446" s="264" t="s">
        <v>8012</v>
      </c>
      <c r="G5446" s="195" t="s">
        <v>8585</v>
      </c>
      <c r="H5446" s="264" t="str">
        <f>IFERROR(VLOOKUP(Table[[#This Row],[Activity Details of Assistance]],WHAT!E:F,2,FALSE),"")</f>
        <v xml:space="preserve"># of door </v>
      </c>
      <c r="I5446" s="264"/>
      <c r="J5446">
        <v>9</v>
      </c>
      <c r="K5446" s="295" t="s">
        <v>8280</v>
      </c>
      <c r="L5446" s="306" t="s">
        <v>13</v>
      </c>
      <c r="M5446" t="s">
        <v>14</v>
      </c>
      <c r="N5446" t="s">
        <v>307</v>
      </c>
      <c r="O5446" t="s">
        <v>1599</v>
      </c>
      <c r="P5446" t="s">
        <v>4717</v>
      </c>
      <c r="Q5446" s="236">
        <v>44834</v>
      </c>
      <c r="R5446" s="236">
        <v>44927</v>
      </c>
      <c r="S5446" t="s">
        <v>8452</v>
      </c>
      <c r="T5446" s="267"/>
      <c r="U5446" s="267"/>
      <c r="V5446" s="267"/>
      <c r="W5446" s="267"/>
      <c r="X5446"/>
      <c r="Y5446" t="s">
        <v>8563</v>
      </c>
      <c r="Z5446">
        <v>1718880174</v>
      </c>
      <c r="AA5446" t="s">
        <v>8559</v>
      </c>
      <c r="AB5446" s="273" t="str">
        <f>_xlfn.IFNA(IF(Table[[#This Row],[Programme Partner]]&lt;&gt;Table[[#This Row],[Implementing Partner]],CONCATENATE(Table[[#This Row],[Programme Partner]],"-",Table[[#This Row],[Implementing Partner]]),Table[[#This Row],[Programme Partner]]),"")</f>
        <v>IOM-DSK</v>
      </c>
    </row>
    <row r="5447" spans="1:28" ht="16.5" customHeight="1">
      <c r="A5447" s="183">
        <v>5897</v>
      </c>
      <c r="B5447" s="264" t="s">
        <v>5148</v>
      </c>
      <c r="C5447" s="265" t="s">
        <v>5087</v>
      </c>
      <c r="D5447" s="266" t="s">
        <v>5148</v>
      </c>
      <c r="E5447" s="269" t="s">
        <v>27</v>
      </c>
      <c r="F5447" s="264" t="s">
        <v>8012</v>
      </c>
      <c r="G5447" t="s">
        <v>8359</v>
      </c>
      <c r="H5447" s="264" t="str">
        <f>IFERROR(VLOOKUP(Table[[#This Row],[Activity Details of Assistance]],WHAT!E:F,2,FALSE),"")</f>
        <v># of FSM Site</v>
      </c>
      <c r="I5447" s="264"/>
      <c r="J5447">
        <v>2</v>
      </c>
      <c r="K5447" s="295" t="s">
        <v>8280</v>
      </c>
      <c r="L5447" s="306" t="s">
        <v>13</v>
      </c>
      <c r="M5447" t="s">
        <v>14</v>
      </c>
      <c r="N5447" t="s">
        <v>307</v>
      </c>
      <c r="O5447" t="s">
        <v>1599</v>
      </c>
      <c r="P5447" t="s">
        <v>4717</v>
      </c>
      <c r="Q5447" s="236">
        <v>44834</v>
      </c>
      <c r="R5447" s="236">
        <v>44927</v>
      </c>
      <c r="S5447" t="s">
        <v>8452</v>
      </c>
      <c r="T5447" s="267"/>
      <c r="U5447" s="267"/>
      <c r="V5447" s="267"/>
      <c r="W5447" s="267"/>
      <c r="X5447"/>
      <c r="Y5447" t="s">
        <v>8563</v>
      </c>
      <c r="Z5447">
        <v>1718880174</v>
      </c>
      <c r="AA5447" t="s">
        <v>8559</v>
      </c>
      <c r="AB5447" s="273" t="str">
        <f>_xlfn.IFNA(IF(Table[[#This Row],[Programme Partner]]&lt;&gt;Table[[#This Row],[Implementing Partner]],CONCATENATE(Table[[#This Row],[Programme Partner]],"-",Table[[#This Row],[Implementing Partner]]),Table[[#This Row],[Programme Partner]]),"")</f>
        <v>IOM-DSK</v>
      </c>
    </row>
    <row r="5448" spans="1:28" ht="16.5" customHeight="1">
      <c r="A5448" s="183">
        <v>5898</v>
      </c>
      <c r="B5448" s="264" t="s">
        <v>5148</v>
      </c>
      <c r="C5448" s="265" t="s">
        <v>5087</v>
      </c>
      <c r="D5448" s="266" t="s">
        <v>5148</v>
      </c>
      <c r="E5448" s="269" t="s">
        <v>27</v>
      </c>
      <c r="F5448" s="264" t="s">
        <v>8012</v>
      </c>
      <c r="G5448" s="195" t="s">
        <v>8586</v>
      </c>
      <c r="H5448" s="264" t="str">
        <f>IFERROR(VLOOKUP(Table[[#This Row],[Activity Details of Assistance]],WHAT!E:F,2,FALSE),"")</f>
        <v># of door</v>
      </c>
      <c r="I5448" s="264"/>
      <c r="J5448">
        <v>65</v>
      </c>
      <c r="K5448" s="295" t="s">
        <v>8280</v>
      </c>
      <c r="L5448" s="306" t="s">
        <v>13</v>
      </c>
      <c r="M5448" t="s">
        <v>14</v>
      </c>
      <c r="N5448" t="s">
        <v>307</v>
      </c>
      <c r="O5448" t="s">
        <v>1599</v>
      </c>
      <c r="P5448" t="s">
        <v>4717</v>
      </c>
      <c r="Q5448" s="236">
        <v>44834</v>
      </c>
      <c r="R5448" s="236">
        <v>44927</v>
      </c>
      <c r="S5448" t="s">
        <v>8452</v>
      </c>
      <c r="T5448" s="267"/>
      <c r="U5448" s="267"/>
      <c r="V5448" s="267"/>
      <c r="W5448" s="267"/>
      <c r="X5448"/>
      <c r="Y5448" t="s">
        <v>8563</v>
      </c>
      <c r="Z5448">
        <v>1718880174</v>
      </c>
      <c r="AA5448" t="s">
        <v>8559</v>
      </c>
      <c r="AB5448" s="273" t="str">
        <f>_xlfn.IFNA(IF(Table[[#This Row],[Programme Partner]]&lt;&gt;Table[[#This Row],[Implementing Partner]],CONCATENATE(Table[[#This Row],[Programme Partner]],"-",Table[[#This Row],[Implementing Partner]]),Table[[#This Row],[Programme Partner]]),"")</f>
        <v>IOM-DSK</v>
      </c>
    </row>
    <row r="5449" spans="1:28" ht="16.5" customHeight="1">
      <c r="A5449" s="183">
        <v>5899</v>
      </c>
      <c r="B5449" s="264" t="s">
        <v>5148</v>
      </c>
      <c r="C5449" s="265" t="s">
        <v>5087</v>
      </c>
      <c r="D5449" s="266" t="s">
        <v>5148</v>
      </c>
      <c r="E5449" s="269" t="s">
        <v>27</v>
      </c>
      <c r="F5449" s="264" t="s">
        <v>8012</v>
      </c>
      <c r="G5449" t="s">
        <v>8357</v>
      </c>
      <c r="H5449" s="264" t="str">
        <f>IFERROR(VLOOKUP(Table[[#This Row],[Activity Details of Assistance]],WHAT!E:F,2,FALSE),"")</f>
        <v># of door</v>
      </c>
      <c r="I5449" s="264"/>
      <c r="J5449">
        <v>623</v>
      </c>
      <c r="K5449" s="295" t="s">
        <v>8280</v>
      </c>
      <c r="L5449" s="306" t="s">
        <v>13</v>
      </c>
      <c r="M5449" t="s">
        <v>14</v>
      </c>
      <c r="N5449" t="s">
        <v>307</v>
      </c>
      <c r="O5449" t="s">
        <v>1599</v>
      </c>
      <c r="P5449" t="s">
        <v>4717</v>
      </c>
      <c r="Q5449" s="236">
        <v>44834</v>
      </c>
      <c r="R5449" s="236">
        <v>44927</v>
      </c>
      <c r="S5449" t="s">
        <v>8452</v>
      </c>
      <c r="T5449" s="267"/>
      <c r="U5449" s="267"/>
      <c r="V5449" s="267"/>
      <c r="W5449" s="267"/>
      <c r="X5449"/>
      <c r="Y5449" t="s">
        <v>8563</v>
      </c>
      <c r="Z5449">
        <v>1718880174</v>
      </c>
      <c r="AA5449" t="s">
        <v>8559</v>
      </c>
      <c r="AB5449" s="273" t="str">
        <f>_xlfn.IFNA(IF(Table[[#This Row],[Programme Partner]]&lt;&gt;Table[[#This Row],[Implementing Partner]],CONCATENATE(Table[[#This Row],[Programme Partner]],"-",Table[[#This Row],[Implementing Partner]]),Table[[#This Row],[Programme Partner]]),"")</f>
        <v>IOM-DSK</v>
      </c>
    </row>
    <row r="5450" spans="1:28" ht="16.5" customHeight="1">
      <c r="A5450" s="183">
        <v>5900</v>
      </c>
      <c r="B5450" s="264" t="s">
        <v>5148</v>
      </c>
      <c r="C5450" s="265" t="s">
        <v>5087</v>
      </c>
      <c r="D5450" s="266" t="s">
        <v>5148</v>
      </c>
      <c r="E5450" s="269" t="s">
        <v>27</v>
      </c>
      <c r="F5450" s="264" t="s">
        <v>8013</v>
      </c>
      <c r="G5450" t="s">
        <v>8360</v>
      </c>
      <c r="H5450" s="264" t="str">
        <f>IFERROR(VLOOKUP(Table[[#This Row],[Activity Details of Assistance]],WHAT!E:F,2,FALSE),"")</f>
        <v># of household</v>
      </c>
      <c r="I5450" s="264"/>
      <c r="J5450">
        <v>5474</v>
      </c>
      <c r="K5450" s="295" t="s">
        <v>8280</v>
      </c>
      <c r="L5450" s="306" t="s">
        <v>13</v>
      </c>
      <c r="M5450" t="s">
        <v>14</v>
      </c>
      <c r="N5450" t="s">
        <v>307</v>
      </c>
      <c r="O5450" t="s">
        <v>1599</v>
      </c>
      <c r="P5450" t="s">
        <v>4717</v>
      </c>
      <c r="Q5450" s="236">
        <v>44834</v>
      </c>
      <c r="R5450" s="236">
        <v>44927</v>
      </c>
      <c r="S5450" t="s">
        <v>8452</v>
      </c>
      <c r="T5450" s="267"/>
      <c r="U5450" s="267"/>
      <c r="V5450" s="267"/>
      <c r="W5450" s="267"/>
      <c r="X5450"/>
      <c r="Y5450" t="s">
        <v>8563</v>
      </c>
      <c r="Z5450">
        <v>1718880174</v>
      </c>
      <c r="AA5450" t="s">
        <v>8559</v>
      </c>
      <c r="AB5450" s="273" t="str">
        <f>_xlfn.IFNA(IF(Table[[#This Row],[Programme Partner]]&lt;&gt;Table[[#This Row],[Implementing Partner]],CONCATENATE(Table[[#This Row],[Programme Partner]],"-",Table[[#This Row],[Implementing Partner]]),Table[[#This Row],[Programme Partner]]),"")</f>
        <v>IOM-DSK</v>
      </c>
    </row>
    <row r="5451" spans="1:28" ht="16.5" customHeight="1">
      <c r="A5451" s="183">
        <v>5901</v>
      </c>
      <c r="B5451" s="264" t="s">
        <v>5148</v>
      </c>
      <c r="C5451" s="265" t="s">
        <v>5087</v>
      </c>
      <c r="D5451" s="266" t="s">
        <v>5148</v>
      </c>
      <c r="E5451" s="269" t="s">
        <v>27</v>
      </c>
      <c r="F5451" s="264" t="s">
        <v>8014</v>
      </c>
      <c r="G5451" t="s">
        <v>8358</v>
      </c>
      <c r="H5451" s="264" t="str">
        <f>IFERROR(VLOOKUP(Table[[#This Row],[Activity Details of Assistance]],WHAT!E:F,2,FALSE),"")</f>
        <v># of campaign per camp </v>
      </c>
      <c r="I5451" s="264"/>
      <c r="J5451">
        <v>1</v>
      </c>
      <c r="K5451" s="295" t="s">
        <v>8280</v>
      </c>
      <c r="L5451" s="306" t="s">
        <v>13</v>
      </c>
      <c r="M5451" t="s">
        <v>14</v>
      </c>
      <c r="N5451" t="s">
        <v>307</v>
      </c>
      <c r="O5451" t="s">
        <v>1599</v>
      </c>
      <c r="P5451" t="s">
        <v>4717</v>
      </c>
      <c r="Q5451" s="236">
        <v>44834</v>
      </c>
      <c r="R5451" s="236">
        <v>44927</v>
      </c>
      <c r="S5451" t="s">
        <v>8452</v>
      </c>
      <c r="T5451" s="267"/>
      <c r="U5451" s="267"/>
      <c r="V5451" s="267"/>
      <c r="W5451" s="267"/>
      <c r="X5451"/>
      <c r="Y5451" t="s">
        <v>8563</v>
      </c>
      <c r="Z5451">
        <v>1718880174</v>
      </c>
      <c r="AA5451" t="s">
        <v>8559</v>
      </c>
      <c r="AB5451" s="273" t="str">
        <f>_xlfn.IFNA(IF(Table[[#This Row],[Programme Partner]]&lt;&gt;Table[[#This Row],[Implementing Partner]],CONCATENATE(Table[[#This Row],[Programme Partner]],"-",Table[[#This Row],[Implementing Partner]]),Table[[#This Row],[Programme Partner]]),"")</f>
        <v>IOM-DSK</v>
      </c>
    </row>
    <row r="5452" spans="1:28" ht="16.5" customHeight="1">
      <c r="A5452" s="183">
        <v>5902</v>
      </c>
      <c r="B5452" s="264" t="s">
        <v>5148</v>
      </c>
      <c r="C5452" s="265" t="s">
        <v>5087</v>
      </c>
      <c r="D5452" s="266" t="s">
        <v>5148</v>
      </c>
      <c r="E5452" s="269" t="s">
        <v>27</v>
      </c>
      <c r="F5452" s="264" t="s">
        <v>8014</v>
      </c>
      <c r="G5452" t="s">
        <v>8445</v>
      </c>
      <c r="H5452" s="264" t="str">
        <f>IFERROR(VLOOKUP(Table[[#This Row],[Activity Details of Assistance]],WHAT!E:F,2,FALSE),"")</f>
        <v># of plant</v>
      </c>
      <c r="I5452" s="264"/>
      <c r="J5452">
        <v>2</v>
      </c>
      <c r="K5452" s="295" t="s">
        <v>8280</v>
      </c>
      <c r="L5452" s="306" t="s">
        <v>13</v>
      </c>
      <c r="M5452" t="s">
        <v>14</v>
      </c>
      <c r="N5452" t="s">
        <v>307</v>
      </c>
      <c r="O5452" t="s">
        <v>1599</v>
      </c>
      <c r="P5452" t="s">
        <v>4717</v>
      </c>
      <c r="Q5452" s="236">
        <v>44834</v>
      </c>
      <c r="R5452" s="236">
        <v>44927</v>
      </c>
      <c r="S5452" t="s">
        <v>8452</v>
      </c>
      <c r="T5452" s="267"/>
      <c r="U5452" s="267"/>
      <c r="V5452" s="267"/>
      <c r="W5452" s="267"/>
      <c r="X5452"/>
      <c r="Y5452" t="s">
        <v>8563</v>
      </c>
      <c r="Z5452">
        <v>1718880174</v>
      </c>
      <c r="AA5452" t="s">
        <v>8559</v>
      </c>
      <c r="AB5452" s="273" t="str">
        <f>_xlfn.IFNA(IF(Table[[#This Row],[Programme Partner]]&lt;&gt;Table[[#This Row],[Implementing Partner]],CONCATENATE(Table[[#This Row],[Programme Partner]],"-",Table[[#This Row],[Implementing Partner]]),Table[[#This Row],[Programme Partner]]),"")</f>
        <v>IOM-DSK</v>
      </c>
    </row>
    <row r="5453" spans="1:28" ht="16.5" customHeight="1">
      <c r="A5453" s="183">
        <v>5903</v>
      </c>
      <c r="B5453" s="264" t="s">
        <v>5148</v>
      </c>
      <c r="C5453" s="265" t="s">
        <v>5087</v>
      </c>
      <c r="D5453" s="266" t="s">
        <v>5148</v>
      </c>
      <c r="E5453" s="269" t="s">
        <v>27</v>
      </c>
      <c r="F5453" s="264" t="s">
        <v>8012</v>
      </c>
      <c r="G5453" s="195" t="s">
        <v>8585</v>
      </c>
      <c r="H5453" s="264" t="str">
        <f>IFERROR(VLOOKUP(Table[[#This Row],[Activity Details of Assistance]],WHAT!E:F,2,FALSE),"")</f>
        <v xml:space="preserve"># of door </v>
      </c>
      <c r="I5453" s="264"/>
      <c r="J5453">
        <v>12</v>
      </c>
      <c r="K5453" s="295" t="s">
        <v>8280</v>
      </c>
      <c r="L5453" s="306" t="s">
        <v>13</v>
      </c>
      <c r="M5453" t="s">
        <v>14</v>
      </c>
      <c r="N5453" t="s">
        <v>307</v>
      </c>
      <c r="O5453" t="s">
        <v>1599</v>
      </c>
      <c r="P5453" t="s">
        <v>4720</v>
      </c>
      <c r="Q5453" s="236">
        <v>44834</v>
      </c>
      <c r="R5453" s="236">
        <v>44927</v>
      </c>
      <c r="S5453" t="s">
        <v>8452</v>
      </c>
      <c r="T5453" s="267"/>
      <c r="U5453" s="267"/>
      <c r="V5453" s="267"/>
      <c r="W5453" s="267"/>
      <c r="X5453"/>
      <c r="Y5453" t="s">
        <v>8563</v>
      </c>
      <c r="Z5453">
        <v>1718880175</v>
      </c>
      <c r="AA5453" t="s">
        <v>8559</v>
      </c>
      <c r="AB5453" s="273" t="str">
        <f>_xlfn.IFNA(IF(Table[[#This Row],[Programme Partner]]&lt;&gt;Table[[#This Row],[Implementing Partner]],CONCATENATE(Table[[#This Row],[Programme Partner]],"-",Table[[#This Row],[Implementing Partner]]),Table[[#This Row],[Programme Partner]]),"")</f>
        <v>IOM-DSK</v>
      </c>
    </row>
    <row r="5454" spans="1:28" ht="16.5" customHeight="1">
      <c r="A5454" s="183">
        <v>5904</v>
      </c>
      <c r="B5454" s="264" t="s">
        <v>5148</v>
      </c>
      <c r="C5454" s="265" t="s">
        <v>5087</v>
      </c>
      <c r="D5454" s="266" t="s">
        <v>5148</v>
      </c>
      <c r="E5454" s="269" t="s">
        <v>27</v>
      </c>
      <c r="F5454" s="264" t="s">
        <v>8012</v>
      </c>
      <c r="G5454" s="195" t="s">
        <v>8586</v>
      </c>
      <c r="H5454" s="264" t="str">
        <f>IFERROR(VLOOKUP(Table[[#This Row],[Activity Details of Assistance]],WHAT!E:F,2,FALSE),"")</f>
        <v># of door</v>
      </c>
      <c r="I5454" s="264"/>
      <c r="J5454">
        <v>53</v>
      </c>
      <c r="K5454" s="295" t="s">
        <v>8280</v>
      </c>
      <c r="L5454" s="306" t="s">
        <v>13</v>
      </c>
      <c r="M5454" t="s">
        <v>14</v>
      </c>
      <c r="N5454" t="s">
        <v>307</v>
      </c>
      <c r="O5454" t="s">
        <v>1599</v>
      </c>
      <c r="P5454" t="s">
        <v>4720</v>
      </c>
      <c r="Q5454" s="236">
        <v>44834</v>
      </c>
      <c r="R5454" s="236">
        <v>44927</v>
      </c>
      <c r="S5454" t="s">
        <v>8452</v>
      </c>
      <c r="T5454" s="267"/>
      <c r="U5454" s="267"/>
      <c r="V5454" s="267"/>
      <c r="W5454" s="267"/>
      <c r="X5454"/>
      <c r="Y5454" t="s">
        <v>8563</v>
      </c>
      <c r="Z5454">
        <v>1718880175</v>
      </c>
      <c r="AA5454" t="s">
        <v>8559</v>
      </c>
      <c r="AB5454" s="273" t="str">
        <f>_xlfn.IFNA(IF(Table[[#This Row],[Programme Partner]]&lt;&gt;Table[[#This Row],[Implementing Partner]],CONCATENATE(Table[[#This Row],[Programme Partner]],"-",Table[[#This Row],[Implementing Partner]]),Table[[#This Row],[Programme Partner]]),"")</f>
        <v>IOM-DSK</v>
      </c>
    </row>
    <row r="5455" spans="1:28" ht="16.5" customHeight="1">
      <c r="A5455" s="183">
        <v>5905</v>
      </c>
      <c r="B5455" s="264" t="s">
        <v>5148</v>
      </c>
      <c r="C5455" s="265" t="s">
        <v>5087</v>
      </c>
      <c r="D5455" s="266" t="s">
        <v>5148</v>
      </c>
      <c r="E5455" s="269" t="s">
        <v>27</v>
      </c>
      <c r="F5455" s="264" t="s">
        <v>8012</v>
      </c>
      <c r="G5455" t="s">
        <v>8357</v>
      </c>
      <c r="H5455" s="264" t="str">
        <f>IFERROR(VLOOKUP(Table[[#This Row],[Activity Details of Assistance]],WHAT!E:F,2,FALSE),"")</f>
        <v># of door</v>
      </c>
      <c r="I5455" s="264"/>
      <c r="J5455">
        <v>94</v>
      </c>
      <c r="K5455" s="295" t="s">
        <v>8280</v>
      </c>
      <c r="L5455" s="306" t="s">
        <v>13</v>
      </c>
      <c r="M5455" t="s">
        <v>14</v>
      </c>
      <c r="N5455" t="s">
        <v>307</v>
      </c>
      <c r="O5455" t="s">
        <v>1599</v>
      </c>
      <c r="P5455" t="s">
        <v>4720</v>
      </c>
      <c r="Q5455" s="236">
        <v>44834</v>
      </c>
      <c r="R5455" s="236">
        <v>44927</v>
      </c>
      <c r="S5455" t="s">
        <v>8452</v>
      </c>
      <c r="T5455" s="267"/>
      <c r="U5455" s="267"/>
      <c r="V5455" s="267"/>
      <c r="W5455" s="267"/>
      <c r="X5455"/>
      <c r="Y5455" t="s">
        <v>8563</v>
      </c>
      <c r="Z5455">
        <v>1718880175</v>
      </c>
      <c r="AA5455" t="s">
        <v>8559</v>
      </c>
      <c r="AB5455" s="273" t="str">
        <f>_xlfn.IFNA(IF(Table[[#This Row],[Programme Partner]]&lt;&gt;Table[[#This Row],[Implementing Partner]],CONCATENATE(Table[[#This Row],[Programme Partner]],"-",Table[[#This Row],[Implementing Partner]]),Table[[#This Row],[Programme Partner]]),"")</f>
        <v>IOM-DSK</v>
      </c>
    </row>
    <row r="5456" spans="1:28" ht="16.5" customHeight="1">
      <c r="A5456" s="183">
        <v>5906</v>
      </c>
      <c r="B5456" s="264" t="s">
        <v>5148</v>
      </c>
      <c r="C5456" s="265" t="s">
        <v>5087</v>
      </c>
      <c r="D5456" s="266" t="s">
        <v>5148</v>
      </c>
      <c r="E5456" s="269" t="s">
        <v>27</v>
      </c>
      <c r="F5456" s="264" t="s">
        <v>8013</v>
      </c>
      <c r="G5456" t="s">
        <v>8360</v>
      </c>
      <c r="H5456" s="264" t="str">
        <f>IFERROR(VLOOKUP(Table[[#This Row],[Activity Details of Assistance]],WHAT!E:F,2,FALSE),"")</f>
        <v># of household</v>
      </c>
      <c r="I5456" s="264"/>
      <c r="J5456">
        <v>1791</v>
      </c>
      <c r="K5456" s="295" t="s">
        <v>8280</v>
      </c>
      <c r="L5456" s="306" t="s">
        <v>13</v>
      </c>
      <c r="M5456" t="s">
        <v>14</v>
      </c>
      <c r="N5456" t="s">
        <v>307</v>
      </c>
      <c r="O5456" t="s">
        <v>1599</v>
      </c>
      <c r="P5456" t="s">
        <v>4720</v>
      </c>
      <c r="Q5456" s="236">
        <v>44834</v>
      </c>
      <c r="R5456" s="236">
        <v>44927</v>
      </c>
      <c r="S5456" t="s">
        <v>8452</v>
      </c>
      <c r="T5456" s="267"/>
      <c r="U5456" s="267"/>
      <c r="V5456" s="267"/>
      <c r="W5456" s="267"/>
      <c r="X5456"/>
      <c r="Y5456" t="s">
        <v>8563</v>
      </c>
      <c r="Z5456">
        <v>1718880175</v>
      </c>
      <c r="AA5456" t="s">
        <v>8559</v>
      </c>
      <c r="AB5456" s="273" t="str">
        <f>_xlfn.IFNA(IF(Table[[#This Row],[Programme Partner]]&lt;&gt;Table[[#This Row],[Implementing Partner]],CONCATENATE(Table[[#This Row],[Programme Partner]],"-",Table[[#This Row],[Implementing Partner]]),Table[[#This Row],[Programme Partner]]),"")</f>
        <v>IOM-DSK</v>
      </c>
    </row>
    <row r="5457" spans="1:28" ht="16.5" customHeight="1">
      <c r="A5457" s="183">
        <v>5907</v>
      </c>
      <c r="B5457" s="264" t="s">
        <v>5148</v>
      </c>
      <c r="C5457" s="265" t="s">
        <v>5087</v>
      </c>
      <c r="D5457" s="266" t="s">
        <v>5148</v>
      </c>
      <c r="E5457" s="269" t="s">
        <v>27</v>
      </c>
      <c r="F5457" s="264" t="s">
        <v>8014</v>
      </c>
      <c r="G5457" t="s">
        <v>8358</v>
      </c>
      <c r="H5457" s="264" t="str">
        <f>IFERROR(VLOOKUP(Table[[#This Row],[Activity Details of Assistance]],WHAT!E:F,2,FALSE),"")</f>
        <v># of campaign per camp </v>
      </c>
      <c r="I5457" s="264"/>
      <c r="J5457">
        <v>1</v>
      </c>
      <c r="K5457" s="295" t="s">
        <v>8280</v>
      </c>
      <c r="L5457" s="306" t="s">
        <v>13</v>
      </c>
      <c r="M5457" t="s">
        <v>14</v>
      </c>
      <c r="N5457" t="s">
        <v>307</v>
      </c>
      <c r="O5457" t="s">
        <v>1599</v>
      </c>
      <c r="P5457" t="s">
        <v>4720</v>
      </c>
      <c r="Q5457" s="236">
        <v>44834</v>
      </c>
      <c r="R5457" s="236">
        <v>44927</v>
      </c>
      <c r="S5457" t="s">
        <v>8452</v>
      </c>
      <c r="T5457" s="267"/>
      <c r="U5457" s="267"/>
      <c r="V5457" s="267"/>
      <c r="W5457" s="267"/>
      <c r="X5457"/>
      <c r="Y5457" t="s">
        <v>8563</v>
      </c>
      <c r="Z5457">
        <v>1718880175</v>
      </c>
      <c r="AA5457" t="s">
        <v>8559</v>
      </c>
      <c r="AB5457" s="273" t="str">
        <f>_xlfn.IFNA(IF(Table[[#This Row],[Programme Partner]]&lt;&gt;Table[[#This Row],[Implementing Partner]],CONCATENATE(Table[[#This Row],[Programme Partner]],"-",Table[[#This Row],[Implementing Partner]]),Table[[#This Row],[Programme Partner]]),"")</f>
        <v>IOM-DSK</v>
      </c>
    </row>
    <row r="5458" spans="1:28" ht="16.5" customHeight="1">
      <c r="A5458" s="183">
        <v>5908</v>
      </c>
      <c r="B5458" s="264" t="s">
        <v>5273</v>
      </c>
      <c r="C5458" s="265" t="s">
        <v>5184</v>
      </c>
      <c r="D5458" s="266" t="s">
        <v>5273</v>
      </c>
      <c r="E5458" s="269" t="s">
        <v>27</v>
      </c>
      <c r="F5458" s="264" t="s">
        <v>8011</v>
      </c>
      <c r="G5458" t="s">
        <v>8355</v>
      </c>
      <c r="H5458" s="264" t="str">
        <f>IFERROR(VLOOKUP(Table[[#This Row],[Activity Details of Assistance]],WHAT!E:F,2,FALSE),"")</f>
        <v># of water network</v>
      </c>
      <c r="I5458" s="264"/>
      <c r="J5458">
        <v>4</v>
      </c>
      <c r="K5458" s="295" t="s">
        <v>8280</v>
      </c>
      <c r="L5458" s="306" t="s">
        <v>13</v>
      </c>
      <c r="M5458" t="s">
        <v>14</v>
      </c>
      <c r="N5458" t="s">
        <v>307</v>
      </c>
      <c r="O5458" t="s">
        <v>1599</v>
      </c>
      <c r="P5458" t="s">
        <v>4723</v>
      </c>
      <c r="Q5458" s="236">
        <v>44834</v>
      </c>
      <c r="R5458" s="236">
        <v>44896</v>
      </c>
      <c r="S5458" t="s">
        <v>8452</v>
      </c>
      <c r="T5458" s="267"/>
      <c r="U5458" s="267"/>
      <c r="V5458" s="267"/>
      <c r="W5458" s="267"/>
      <c r="X5458"/>
      <c r="Y5458" t="s">
        <v>8648</v>
      </c>
      <c r="Z5458">
        <v>1712029554</v>
      </c>
      <c r="AA5458" t="s">
        <v>8649</v>
      </c>
      <c r="AB5458" s="273" t="str">
        <f>_xlfn.IFNA(IF(Table[[#This Row],[Programme Partner]]&lt;&gt;Table[[#This Row],[Implementing Partner]],CONCATENATE(Table[[#This Row],[Programme Partner]],"-",Table[[#This Row],[Implementing Partner]]),Table[[#This Row],[Programme Partner]]),"")</f>
        <v>UNHCR-NGOF</v>
      </c>
    </row>
    <row r="5459" spans="1:28" ht="16.5" customHeight="1">
      <c r="A5459" s="183">
        <v>5909</v>
      </c>
      <c r="B5459" s="264" t="s">
        <v>5273</v>
      </c>
      <c r="C5459" s="265" t="s">
        <v>5184</v>
      </c>
      <c r="D5459" s="266" t="s">
        <v>5273</v>
      </c>
      <c r="E5459" s="269" t="s">
        <v>27</v>
      </c>
      <c r="F5459" s="264" t="s">
        <v>8012</v>
      </c>
      <c r="G5459" t="s">
        <v>8366</v>
      </c>
      <c r="H5459" s="264" t="str">
        <f>IFERROR(VLOOKUP(Table[[#This Row],[Activity Details of Assistance]],WHAT!E:F,2,FALSE),"")</f>
        <v xml:space="preserve"># of door </v>
      </c>
      <c r="I5459" s="264"/>
      <c r="J5459">
        <v>2</v>
      </c>
      <c r="K5459" s="295" t="s">
        <v>8280</v>
      </c>
      <c r="L5459" s="306" t="s">
        <v>13</v>
      </c>
      <c r="M5459" t="s">
        <v>14</v>
      </c>
      <c r="N5459" t="s">
        <v>307</v>
      </c>
      <c r="O5459" t="s">
        <v>1599</v>
      </c>
      <c r="P5459" t="s">
        <v>4723</v>
      </c>
      <c r="Q5459" s="236">
        <v>44834</v>
      </c>
      <c r="R5459" s="236">
        <v>44896</v>
      </c>
      <c r="S5459" t="s">
        <v>8452</v>
      </c>
      <c r="T5459" s="267"/>
      <c r="U5459" s="267"/>
      <c r="V5459" s="267"/>
      <c r="W5459" s="267"/>
      <c r="X5459"/>
      <c r="Y5459" t="s">
        <v>8648</v>
      </c>
      <c r="Z5459">
        <v>1712029554</v>
      </c>
      <c r="AA5459" t="s">
        <v>8649</v>
      </c>
      <c r="AB5459" s="273" t="str">
        <f>_xlfn.IFNA(IF(Table[[#This Row],[Programme Partner]]&lt;&gt;Table[[#This Row],[Implementing Partner]],CONCATENATE(Table[[#This Row],[Programme Partner]],"-",Table[[#This Row],[Implementing Partner]]),Table[[#This Row],[Programme Partner]]),"")</f>
        <v>UNHCR-NGOF</v>
      </c>
    </row>
    <row r="5460" spans="1:28" ht="16.5" customHeight="1">
      <c r="A5460" s="183">
        <v>5910</v>
      </c>
      <c r="B5460" s="264" t="s">
        <v>5273</v>
      </c>
      <c r="C5460" s="265" t="s">
        <v>5184</v>
      </c>
      <c r="D5460" s="266" t="s">
        <v>5273</v>
      </c>
      <c r="E5460" s="269" t="s">
        <v>27</v>
      </c>
      <c r="F5460" s="264" t="s">
        <v>8012</v>
      </c>
      <c r="G5460" s="195" t="s">
        <v>8585</v>
      </c>
      <c r="H5460" s="264" t="str">
        <f>IFERROR(VLOOKUP(Table[[#This Row],[Activity Details of Assistance]],WHAT!E:F,2,FALSE),"")</f>
        <v xml:space="preserve"># of door </v>
      </c>
      <c r="I5460" s="264"/>
      <c r="J5460">
        <v>203</v>
      </c>
      <c r="K5460" s="295" t="s">
        <v>8280</v>
      </c>
      <c r="L5460" s="306" t="s">
        <v>13</v>
      </c>
      <c r="M5460" t="s">
        <v>14</v>
      </c>
      <c r="N5460" t="s">
        <v>307</v>
      </c>
      <c r="O5460" t="s">
        <v>1599</v>
      </c>
      <c r="P5460" t="s">
        <v>4723</v>
      </c>
      <c r="Q5460" s="236">
        <v>44834</v>
      </c>
      <c r="R5460" s="236">
        <v>44896</v>
      </c>
      <c r="S5460" t="s">
        <v>8452</v>
      </c>
      <c r="T5460" s="267"/>
      <c r="U5460" s="267"/>
      <c r="V5460" s="267"/>
      <c r="W5460" s="267"/>
      <c r="X5460"/>
      <c r="Y5460" t="s">
        <v>8648</v>
      </c>
      <c r="Z5460">
        <v>1712029554</v>
      </c>
      <c r="AA5460" t="s">
        <v>8649</v>
      </c>
      <c r="AB5460" s="273" t="str">
        <f>_xlfn.IFNA(IF(Table[[#This Row],[Programme Partner]]&lt;&gt;Table[[#This Row],[Implementing Partner]],CONCATENATE(Table[[#This Row],[Programme Partner]],"-",Table[[#This Row],[Implementing Partner]]),Table[[#This Row],[Programme Partner]]),"")</f>
        <v>UNHCR-NGOF</v>
      </c>
    </row>
    <row r="5461" spans="1:28" ht="16.5" customHeight="1">
      <c r="A5461" s="183">
        <v>5911</v>
      </c>
      <c r="B5461" s="264" t="s">
        <v>5273</v>
      </c>
      <c r="C5461" s="265" t="s">
        <v>5184</v>
      </c>
      <c r="D5461" s="266" t="s">
        <v>5273</v>
      </c>
      <c r="E5461" s="269" t="s">
        <v>27</v>
      </c>
      <c r="F5461" s="264" t="s">
        <v>8012</v>
      </c>
      <c r="G5461" t="s">
        <v>8359</v>
      </c>
      <c r="H5461" s="264" t="str">
        <f>IFERROR(VLOOKUP(Table[[#This Row],[Activity Details of Assistance]],WHAT!E:F,2,FALSE),"")</f>
        <v># of FSM Site</v>
      </c>
      <c r="I5461" s="264"/>
      <c r="J5461">
        <v>3</v>
      </c>
      <c r="K5461" s="295" t="s">
        <v>8280</v>
      </c>
      <c r="L5461" s="306" t="s">
        <v>13</v>
      </c>
      <c r="M5461" t="s">
        <v>14</v>
      </c>
      <c r="N5461" t="s">
        <v>307</v>
      </c>
      <c r="O5461" t="s">
        <v>1599</v>
      </c>
      <c r="P5461" t="s">
        <v>4723</v>
      </c>
      <c r="Q5461" s="236">
        <v>44834</v>
      </c>
      <c r="R5461" s="236">
        <v>44896</v>
      </c>
      <c r="S5461" t="s">
        <v>8452</v>
      </c>
      <c r="T5461" s="267"/>
      <c r="U5461" s="267"/>
      <c r="V5461" s="267"/>
      <c r="W5461" s="267"/>
      <c r="X5461"/>
      <c r="Y5461" t="s">
        <v>8648</v>
      </c>
      <c r="Z5461">
        <v>1712029554</v>
      </c>
      <c r="AA5461" t="s">
        <v>8649</v>
      </c>
      <c r="AB5461" s="273" t="str">
        <f>_xlfn.IFNA(IF(Table[[#This Row],[Programme Partner]]&lt;&gt;Table[[#This Row],[Implementing Partner]],CONCATENATE(Table[[#This Row],[Programme Partner]],"-",Table[[#This Row],[Implementing Partner]]),Table[[#This Row],[Programme Partner]]),"")</f>
        <v>UNHCR-NGOF</v>
      </c>
    </row>
    <row r="5462" spans="1:28" ht="16.5" customHeight="1">
      <c r="A5462" s="183">
        <v>5912</v>
      </c>
      <c r="B5462" s="264" t="s">
        <v>5273</v>
      </c>
      <c r="C5462" s="265" t="s">
        <v>5184</v>
      </c>
      <c r="D5462" s="266" t="s">
        <v>5273</v>
      </c>
      <c r="E5462" s="269" t="s">
        <v>27</v>
      </c>
      <c r="F5462" s="264" t="s">
        <v>8012</v>
      </c>
      <c r="G5462" t="s">
        <v>8356</v>
      </c>
      <c r="H5462" s="264" t="str">
        <f>IFERROR(VLOOKUP(Table[[#This Row],[Activity Details of Assistance]],WHAT!E:F,2,FALSE),"")</f>
        <v># of FSM Site</v>
      </c>
      <c r="I5462" s="264"/>
      <c r="J5462">
        <v>1</v>
      </c>
      <c r="K5462" s="295" t="s">
        <v>8280</v>
      </c>
      <c r="L5462" s="306" t="s">
        <v>13</v>
      </c>
      <c r="M5462" t="s">
        <v>14</v>
      </c>
      <c r="N5462" t="s">
        <v>307</v>
      </c>
      <c r="O5462" t="s">
        <v>1599</v>
      </c>
      <c r="P5462" t="s">
        <v>4723</v>
      </c>
      <c r="Q5462" s="236">
        <v>44834</v>
      </c>
      <c r="R5462" s="236">
        <v>44896</v>
      </c>
      <c r="S5462" t="s">
        <v>8452</v>
      </c>
      <c r="T5462" s="267"/>
      <c r="U5462" s="267"/>
      <c r="V5462" s="267"/>
      <c r="W5462" s="267"/>
      <c r="X5462"/>
      <c r="Y5462" t="s">
        <v>8648</v>
      </c>
      <c r="Z5462">
        <v>1712029554</v>
      </c>
      <c r="AA5462" t="s">
        <v>8649</v>
      </c>
      <c r="AB5462" s="273" t="str">
        <f>_xlfn.IFNA(IF(Table[[#This Row],[Programme Partner]]&lt;&gt;Table[[#This Row],[Implementing Partner]],CONCATENATE(Table[[#This Row],[Programme Partner]],"-",Table[[#This Row],[Implementing Partner]]),Table[[#This Row],[Programme Partner]]),"")</f>
        <v>UNHCR-NGOF</v>
      </c>
    </row>
    <row r="5463" spans="1:28" ht="16.5" customHeight="1">
      <c r="A5463" s="183">
        <v>5913</v>
      </c>
      <c r="B5463" s="264" t="s">
        <v>5273</v>
      </c>
      <c r="C5463" s="265" t="s">
        <v>5184</v>
      </c>
      <c r="D5463" s="266" t="s">
        <v>5273</v>
      </c>
      <c r="E5463" s="269" t="s">
        <v>27</v>
      </c>
      <c r="F5463" s="264" t="s">
        <v>8012</v>
      </c>
      <c r="G5463" s="195" t="s">
        <v>8586</v>
      </c>
      <c r="H5463" s="264" t="str">
        <f>IFERROR(VLOOKUP(Table[[#This Row],[Activity Details of Assistance]],WHAT!E:F,2,FALSE),"")</f>
        <v># of door</v>
      </c>
      <c r="I5463" s="264"/>
      <c r="J5463">
        <v>513</v>
      </c>
      <c r="K5463" s="295" t="s">
        <v>8280</v>
      </c>
      <c r="L5463" s="306" t="s">
        <v>13</v>
      </c>
      <c r="M5463" t="s">
        <v>14</v>
      </c>
      <c r="N5463" t="s">
        <v>307</v>
      </c>
      <c r="O5463" t="s">
        <v>1599</v>
      </c>
      <c r="P5463" t="s">
        <v>4723</v>
      </c>
      <c r="Q5463" s="236">
        <v>44834</v>
      </c>
      <c r="R5463" s="236">
        <v>44896</v>
      </c>
      <c r="S5463" t="s">
        <v>8452</v>
      </c>
      <c r="T5463" s="267"/>
      <c r="U5463" s="267"/>
      <c r="V5463" s="267"/>
      <c r="W5463" s="267"/>
      <c r="X5463"/>
      <c r="Y5463" t="s">
        <v>8648</v>
      </c>
      <c r="Z5463">
        <v>1712029554</v>
      </c>
      <c r="AA5463" t="s">
        <v>8649</v>
      </c>
      <c r="AB5463" s="273" t="str">
        <f>_xlfn.IFNA(IF(Table[[#This Row],[Programme Partner]]&lt;&gt;Table[[#This Row],[Implementing Partner]],CONCATENATE(Table[[#This Row],[Programme Partner]],"-",Table[[#This Row],[Implementing Partner]]),Table[[#This Row],[Programme Partner]]),"")</f>
        <v>UNHCR-NGOF</v>
      </c>
    </row>
    <row r="5464" spans="1:28" ht="16.5" customHeight="1">
      <c r="A5464" s="183">
        <v>5914</v>
      </c>
      <c r="B5464" s="264" t="s">
        <v>5273</v>
      </c>
      <c r="C5464" s="265" t="s">
        <v>5184</v>
      </c>
      <c r="D5464" s="266" t="s">
        <v>5273</v>
      </c>
      <c r="E5464" s="269" t="s">
        <v>27</v>
      </c>
      <c r="F5464" s="264" t="s">
        <v>8012</v>
      </c>
      <c r="G5464" t="s">
        <v>8357</v>
      </c>
      <c r="H5464" s="264" t="str">
        <f>IFERROR(VLOOKUP(Table[[#This Row],[Activity Details of Assistance]],WHAT!E:F,2,FALSE),"")</f>
        <v># of door</v>
      </c>
      <c r="I5464" s="264"/>
      <c r="J5464">
        <v>448</v>
      </c>
      <c r="K5464" s="295" t="s">
        <v>8280</v>
      </c>
      <c r="L5464" s="306" t="s">
        <v>13</v>
      </c>
      <c r="M5464" t="s">
        <v>14</v>
      </c>
      <c r="N5464" t="s">
        <v>307</v>
      </c>
      <c r="O5464" t="s">
        <v>1599</v>
      </c>
      <c r="P5464" t="s">
        <v>4723</v>
      </c>
      <c r="Q5464" s="236">
        <v>44834</v>
      </c>
      <c r="R5464" s="236">
        <v>44896</v>
      </c>
      <c r="S5464" t="s">
        <v>8452</v>
      </c>
      <c r="T5464" s="267"/>
      <c r="U5464" s="267"/>
      <c r="V5464" s="267"/>
      <c r="W5464" s="267"/>
      <c r="X5464"/>
      <c r="Y5464" t="s">
        <v>8648</v>
      </c>
      <c r="Z5464">
        <v>1712029554</v>
      </c>
      <c r="AA5464" t="s">
        <v>8649</v>
      </c>
      <c r="AB5464" s="273" t="str">
        <f>_xlfn.IFNA(IF(Table[[#This Row],[Programme Partner]]&lt;&gt;Table[[#This Row],[Implementing Partner]],CONCATENATE(Table[[#This Row],[Programme Partner]],"-",Table[[#This Row],[Implementing Partner]]),Table[[#This Row],[Programme Partner]]),"")</f>
        <v>UNHCR-NGOF</v>
      </c>
    </row>
    <row r="5465" spans="1:28" ht="16.5" customHeight="1">
      <c r="A5465" s="183">
        <v>5915</v>
      </c>
      <c r="B5465" s="264" t="s">
        <v>5273</v>
      </c>
      <c r="C5465" s="265" t="s">
        <v>5184</v>
      </c>
      <c r="D5465" s="266" t="s">
        <v>5273</v>
      </c>
      <c r="E5465" s="269" t="s">
        <v>27</v>
      </c>
      <c r="F5465" s="264" t="s">
        <v>8013</v>
      </c>
      <c r="G5465" t="s">
        <v>8313</v>
      </c>
      <c r="H5465" s="264" t="str">
        <f>IFERROR(VLOOKUP(Table[[#This Row],[Activity Details of Assistance]],WHAT!E:F,2,FALSE),"")</f>
        <v># of HP sessions at community level</v>
      </c>
      <c r="I5465" s="264"/>
      <c r="J5465">
        <v>134</v>
      </c>
      <c r="K5465" s="295" t="s">
        <v>8280</v>
      </c>
      <c r="L5465" s="306" t="s">
        <v>13</v>
      </c>
      <c r="M5465" t="s">
        <v>14</v>
      </c>
      <c r="N5465" t="s">
        <v>307</v>
      </c>
      <c r="O5465" t="s">
        <v>1599</v>
      </c>
      <c r="P5465" t="s">
        <v>4723</v>
      </c>
      <c r="Q5465" s="236">
        <v>44834</v>
      </c>
      <c r="R5465" s="236">
        <v>44896</v>
      </c>
      <c r="S5465" t="s">
        <v>8452</v>
      </c>
      <c r="T5465" s="267"/>
      <c r="U5465" s="267"/>
      <c r="V5465" s="267"/>
      <c r="W5465" s="267"/>
      <c r="X5465"/>
      <c r="Y5465" t="s">
        <v>8648</v>
      </c>
      <c r="Z5465">
        <v>1712029554</v>
      </c>
      <c r="AA5465" t="s">
        <v>8649</v>
      </c>
      <c r="AB5465" s="273" t="str">
        <f>_xlfn.IFNA(IF(Table[[#This Row],[Programme Partner]]&lt;&gt;Table[[#This Row],[Implementing Partner]],CONCATENATE(Table[[#This Row],[Programme Partner]],"-",Table[[#This Row],[Implementing Partner]]),Table[[#This Row],[Programme Partner]]),"")</f>
        <v>UNHCR-NGOF</v>
      </c>
    </row>
    <row r="5466" spans="1:28" ht="16.5" customHeight="1">
      <c r="A5466" s="183">
        <v>5916</v>
      </c>
      <c r="B5466" s="264" t="s">
        <v>5273</v>
      </c>
      <c r="C5466" s="265" t="s">
        <v>5184</v>
      </c>
      <c r="D5466" s="266" t="s">
        <v>5273</v>
      </c>
      <c r="E5466" s="269" t="s">
        <v>27</v>
      </c>
      <c r="F5466" s="264" t="s">
        <v>8013</v>
      </c>
      <c r="G5466" t="s">
        <v>8314</v>
      </c>
      <c r="H5466" s="264" t="str">
        <f>IFERROR(VLOOKUP(Table[[#This Row],[Activity Details of Assistance]],WHAT!E:F,2,FALSE),"")</f>
        <v># of HP sessions at HH level</v>
      </c>
      <c r="I5466" s="264"/>
      <c r="J5466">
        <v>6051</v>
      </c>
      <c r="K5466" s="295" t="s">
        <v>8280</v>
      </c>
      <c r="L5466" s="306" t="s">
        <v>13</v>
      </c>
      <c r="M5466" t="s">
        <v>14</v>
      </c>
      <c r="N5466" t="s">
        <v>307</v>
      </c>
      <c r="O5466" t="s">
        <v>1599</v>
      </c>
      <c r="P5466" t="s">
        <v>4723</v>
      </c>
      <c r="Q5466" s="236">
        <v>44834</v>
      </c>
      <c r="R5466" s="236">
        <v>44896</v>
      </c>
      <c r="S5466" t="s">
        <v>8452</v>
      </c>
      <c r="T5466" s="267"/>
      <c r="U5466" s="267"/>
      <c r="V5466" s="267"/>
      <c r="W5466" s="267"/>
      <c r="X5466"/>
      <c r="Y5466" t="s">
        <v>8648</v>
      </c>
      <c r="Z5466">
        <v>1712029554</v>
      </c>
      <c r="AA5466" t="s">
        <v>8649</v>
      </c>
      <c r="AB5466" s="273" t="str">
        <f>_xlfn.IFNA(IF(Table[[#This Row],[Programme Partner]]&lt;&gt;Table[[#This Row],[Implementing Partner]],CONCATENATE(Table[[#This Row],[Programme Partner]],"-",Table[[#This Row],[Implementing Partner]]),Table[[#This Row],[Programme Partner]]),"")</f>
        <v>UNHCR-NGOF</v>
      </c>
    </row>
    <row r="5467" spans="1:28" ht="16.5" customHeight="1">
      <c r="A5467" s="183">
        <v>5917</v>
      </c>
      <c r="B5467" s="264" t="s">
        <v>5273</v>
      </c>
      <c r="C5467" s="265" t="s">
        <v>5184</v>
      </c>
      <c r="D5467" s="266" t="s">
        <v>5273</v>
      </c>
      <c r="E5467" s="269" t="s">
        <v>27</v>
      </c>
      <c r="F5467" s="264" t="s">
        <v>8013</v>
      </c>
      <c r="G5467" t="s">
        <v>8374</v>
      </c>
      <c r="H5467" s="264" t="str">
        <f>IFERROR(VLOOKUP(Table[[#This Row],[Activity Details of Assistance]],WHAT!E:F,2,FALSE),"")</f>
        <v># of HP sessions at institution level</v>
      </c>
      <c r="I5467" s="264"/>
      <c r="J5467">
        <v>8</v>
      </c>
      <c r="K5467" s="295" t="s">
        <v>8280</v>
      </c>
      <c r="L5467" s="306" t="s">
        <v>13</v>
      </c>
      <c r="M5467" t="s">
        <v>14</v>
      </c>
      <c r="N5467" t="s">
        <v>307</v>
      </c>
      <c r="O5467" t="s">
        <v>1599</v>
      </c>
      <c r="P5467" t="s">
        <v>4723</v>
      </c>
      <c r="Q5467" s="236">
        <v>44834</v>
      </c>
      <c r="R5467" s="236">
        <v>44896</v>
      </c>
      <c r="S5467" t="s">
        <v>8452</v>
      </c>
      <c r="T5467" s="267"/>
      <c r="U5467" s="267"/>
      <c r="V5467" s="267"/>
      <c r="W5467" s="267"/>
      <c r="X5467"/>
      <c r="Y5467" t="s">
        <v>8648</v>
      </c>
      <c r="Z5467">
        <v>1712029554</v>
      </c>
      <c r="AA5467" t="s">
        <v>8649</v>
      </c>
      <c r="AB5467" s="273" t="str">
        <f>_xlfn.IFNA(IF(Table[[#This Row],[Programme Partner]]&lt;&gt;Table[[#This Row],[Implementing Partner]],CONCATENATE(Table[[#This Row],[Programme Partner]],"-",Table[[#This Row],[Implementing Partner]]),Table[[#This Row],[Programme Partner]]),"")</f>
        <v>UNHCR-NGOF</v>
      </c>
    </row>
    <row r="5468" spans="1:28" ht="16.5" customHeight="1">
      <c r="A5468" s="183">
        <v>5918</v>
      </c>
      <c r="B5468" s="264" t="s">
        <v>5273</v>
      </c>
      <c r="C5468" s="265" t="s">
        <v>5184</v>
      </c>
      <c r="D5468" s="266" t="s">
        <v>5273</v>
      </c>
      <c r="E5468" s="269" t="s">
        <v>27</v>
      </c>
      <c r="F5468" s="264" t="s">
        <v>8013</v>
      </c>
      <c r="G5468" t="s">
        <v>8316</v>
      </c>
      <c r="H5468" s="264" t="str">
        <f>IFERROR(VLOOKUP(Table[[#This Row],[Activity Details of Assistance]],WHAT!E:F,2,FALSE),"")</f>
        <v># of household</v>
      </c>
      <c r="I5468" s="264"/>
      <c r="J5468">
        <v>910</v>
      </c>
      <c r="K5468" s="295" t="s">
        <v>8280</v>
      </c>
      <c r="L5468" s="306" t="s">
        <v>13</v>
      </c>
      <c r="M5468" t="s">
        <v>14</v>
      </c>
      <c r="N5468" t="s">
        <v>307</v>
      </c>
      <c r="O5468" t="s">
        <v>1599</v>
      </c>
      <c r="P5468" t="s">
        <v>4723</v>
      </c>
      <c r="Q5468" s="236">
        <v>44834</v>
      </c>
      <c r="R5468" s="236">
        <v>44896</v>
      </c>
      <c r="S5468" t="s">
        <v>8452</v>
      </c>
      <c r="T5468" s="267"/>
      <c r="U5468" s="267"/>
      <c r="V5468" s="267"/>
      <c r="W5468" s="267"/>
      <c r="X5468"/>
      <c r="Y5468" t="s">
        <v>8648</v>
      </c>
      <c r="Z5468">
        <v>1712029554</v>
      </c>
      <c r="AA5468" t="s">
        <v>8649</v>
      </c>
      <c r="AB5468" s="273" t="str">
        <f>_xlfn.IFNA(IF(Table[[#This Row],[Programme Partner]]&lt;&gt;Table[[#This Row],[Implementing Partner]],CONCATENATE(Table[[#This Row],[Programme Partner]],"-",Table[[#This Row],[Implementing Partner]]),Table[[#This Row],[Programme Partner]]),"")</f>
        <v>UNHCR-NGOF</v>
      </c>
    </row>
    <row r="5469" spans="1:28" ht="16.5" customHeight="1">
      <c r="A5469" s="183">
        <v>5919</v>
      </c>
      <c r="B5469" s="264" t="s">
        <v>5273</v>
      </c>
      <c r="C5469" s="265" t="s">
        <v>5184</v>
      </c>
      <c r="D5469" s="266" t="s">
        <v>5273</v>
      </c>
      <c r="E5469" s="269" t="s">
        <v>27</v>
      </c>
      <c r="F5469" s="264" t="s">
        <v>8013</v>
      </c>
      <c r="G5469" t="s">
        <v>8442</v>
      </c>
      <c r="H5469" s="264" t="str">
        <f>IFERROR(VLOOKUP(Table[[#This Row],[Activity Details of Assistance]],WHAT!E:F,2,FALSE),"")</f>
        <v># of facilities</v>
      </c>
      <c r="I5469" s="264"/>
      <c r="J5469">
        <v>1374</v>
      </c>
      <c r="K5469" s="295" t="s">
        <v>8280</v>
      </c>
      <c r="L5469" s="306" t="s">
        <v>13</v>
      </c>
      <c r="M5469" t="s">
        <v>14</v>
      </c>
      <c r="N5469" t="s">
        <v>307</v>
      </c>
      <c r="O5469" t="s">
        <v>1599</v>
      </c>
      <c r="P5469" t="s">
        <v>4723</v>
      </c>
      <c r="Q5469" s="236">
        <v>44834</v>
      </c>
      <c r="R5469" s="236">
        <v>44896</v>
      </c>
      <c r="S5469" t="s">
        <v>8452</v>
      </c>
      <c r="T5469" s="267"/>
      <c r="U5469" s="267"/>
      <c r="V5469" s="267"/>
      <c r="W5469" s="267"/>
      <c r="X5469"/>
      <c r="Y5469" t="s">
        <v>8648</v>
      </c>
      <c r="Z5469">
        <v>1712029554</v>
      </c>
      <c r="AA5469" t="s">
        <v>8649</v>
      </c>
      <c r="AB5469" s="273" t="str">
        <f>_xlfn.IFNA(IF(Table[[#This Row],[Programme Partner]]&lt;&gt;Table[[#This Row],[Implementing Partner]],CONCATENATE(Table[[#This Row],[Programme Partner]],"-",Table[[#This Row],[Implementing Partner]]),Table[[#This Row],[Programme Partner]]),"")</f>
        <v>UNHCR-NGOF</v>
      </c>
    </row>
    <row r="5470" spans="1:28" ht="16.5" customHeight="1">
      <c r="A5470" s="183">
        <v>5920</v>
      </c>
      <c r="B5470" s="264" t="s">
        <v>5273</v>
      </c>
      <c r="C5470" s="265" t="s">
        <v>5184</v>
      </c>
      <c r="D5470" s="266" t="s">
        <v>5273</v>
      </c>
      <c r="E5470" s="269" t="s">
        <v>27</v>
      </c>
      <c r="F5470" s="264" t="s">
        <v>8014</v>
      </c>
      <c r="G5470" t="s">
        <v>8445</v>
      </c>
      <c r="H5470" s="264" t="str">
        <f>IFERROR(VLOOKUP(Table[[#This Row],[Activity Details of Assistance]],WHAT!E:F,2,FALSE),"")</f>
        <v># of plant</v>
      </c>
      <c r="I5470" s="264"/>
      <c r="J5470">
        <v>2</v>
      </c>
      <c r="K5470" s="295" t="s">
        <v>8280</v>
      </c>
      <c r="L5470" s="306" t="s">
        <v>13</v>
      </c>
      <c r="M5470" t="s">
        <v>14</v>
      </c>
      <c r="N5470" t="s">
        <v>307</v>
      </c>
      <c r="O5470" t="s">
        <v>1599</v>
      </c>
      <c r="P5470" t="s">
        <v>4723</v>
      </c>
      <c r="Q5470" s="236">
        <v>44834</v>
      </c>
      <c r="R5470" s="236">
        <v>44896</v>
      </c>
      <c r="S5470" t="s">
        <v>8452</v>
      </c>
      <c r="T5470" s="267"/>
      <c r="U5470" s="267"/>
      <c r="V5470" s="267"/>
      <c r="W5470" s="267"/>
      <c r="X5470"/>
      <c r="Y5470" t="s">
        <v>8648</v>
      </c>
      <c r="Z5470">
        <v>1712029554</v>
      </c>
      <c r="AA5470" t="s">
        <v>8649</v>
      </c>
      <c r="AB5470" s="273" t="str">
        <f>_xlfn.IFNA(IF(Table[[#This Row],[Programme Partner]]&lt;&gt;Table[[#This Row],[Implementing Partner]],CONCATENATE(Table[[#This Row],[Programme Partner]],"-",Table[[#This Row],[Implementing Partner]]),Table[[#This Row],[Programme Partner]]),"")</f>
        <v>UNHCR-NGOF</v>
      </c>
    </row>
    <row r="5471" spans="1:28" ht="16.5" customHeight="1">
      <c r="A5471" s="183">
        <v>5921</v>
      </c>
      <c r="B5471" s="264" t="s">
        <v>5273</v>
      </c>
      <c r="C5471" s="265" t="s">
        <v>5184</v>
      </c>
      <c r="D5471" s="266" t="s">
        <v>5273</v>
      </c>
      <c r="E5471" s="269" t="s">
        <v>27</v>
      </c>
      <c r="F5471" s="264" t="s">
        <v>8011</v>
      </c>
      <c r="G5471" t="s">
        <v>8355</v>
      </c>
      <c r="H5471" s="264" t="str">
        <f>IFERROR(VLOOKUP(Table[[#This Row],[Activity Details of Assistance]],WHAT!E:F,2,FALSE),"")</f>
        <v># of water network</v>
      </c>
      <c r="I5471" s="264"/>
      <c r="J5471">
        <v>2</v>
      </c>
      <c r="K5471" s="295" t="s">
        <v>8280</v>
      </c>
      <c r="L5471" s="306" t="s">
        <v>13</v>
      </c>
      <c r="M5471" t="s">
        <v>14</v>
      </c>
      <c r="N5471" t="s">
        <v>307</v>
      </c>
      <c r="O5471" t="s">
        <v>1599</v>
      </c>
      <c r="P5471" t="s">
        <v>4726</v>
      </c>
      <c r="Q5471" s="236">
        <v>44834</v>
      </c>
      <c r="R5471" s="236">
        <v>44896</v>
      </c>
      <c r="S5471" t="s">
        <v>8452</v>
      </c>
      <c r="T5471" s="267"/>
      <c r="U5471" s="267"/>
      <c r="V5471" s="267"/>
      <c r="W5471" s="267"/>
      <c r="X5471"/>
      <c r="Y5471" t="s">
        <v>8648</v>
      </c>
      <c r="Z5471">
        <v>1712029554</v>
      </c>
      <c r="AA5471" t="s">
        <v>8649</v>
      </c>
      <c r="AB5471" s="273" t="str">
        <f>_xlfn.IFNA(IF(Table[[#This Row],[Programme Partner]]&lt;&gt;Table[[#This Row],[Implementing Partner]],CONCATENATE(Table[[#This Row],[Programme Partner]],"-",Table[[#This Row],[Implementing Partner]]),Table[[#This Row],[Programme Partner]]),"")</f>
        <v>UNHCR-NGOF</v>
      </c>
    </row>
    <row r="5472" spans="1:28" ht="16.5" customHeight="1">
      <c r="A5472" s="183">
        <v>5922</v>
      </c>
      <c r="B5472" s="264" t="s">
        <v>5273</v>
      </c>
      <c r="C5472" s="265" t="s">
        <v>5184</v>
      </c>
      <c r="D5472" s="266" t="s">
        <v>5273</v>
      </c>
      <c r="E5472" s="269" t="s">
        <v>27</v>
      </c>
      <c r="F5472" s="264" t="s">
        <v>8012</v>
      </c>
      <c r="G5472" t="s">
        <v>8359</v>
      </c>
      <c r="H5472" s="264" t="str">
        <f>IFERROR(VLOOKUP(Table[[#This Row],[Activity Details of Assistance]],WHAT!E:F,2,FALSE),"")</f>
        <v># of FSM Site</v>
      </c>
      <c r="I5472" s="264"/>
      <c r="J5472">
        <v>2</v>
      </c>
      <c r="K5472" s="295" t="s">
        <v>8280</v>
      </c>
      <c r="L5472" s="306" t="s">
        <v>13</v>
      </c>
      <c r="M5472" t="s">
        <v>14</v>
      </c>
      <c r="N5472" t="s">
        <v>307</v>
      </c>
      <c r="O5472" t="s">
        <v>1599</v>
      </c>
      <c r="P5472" t="s">
        <v>4726</v>
      </c>
      <c r="Q5472" s="236">
        <v>44834</v>
      </c>
      <c r="R5472" s="236">
        <v>44896</v>
      </c>
      <c r="S5472" t="s">
        <v>8452</v>
      </c>
      <c r="T5472" s="267"/>
      <c r="U5472" s="267"/>
      <c r="V5472" s="267"/>
      <c r="W5472" s="267"/>
      <c r="X5472"/>
      <c r="Y5472" t="s">
        <v>8648</v>
      </c>
      <c r="Z5472">
        <v>1712029554</v>
      </c>
      <c r="AA5472" t="s">
        <v>8649</v>
      </c>
      <c r="AB5472" s="273" t="str">
        <f>_xlfn.IFNA(IF(Table[[#This Row],[Programme Partner]]&lt;&gt;Table[[#This Row],[Implementing Partner]],CONCATENATE(Table[[#This Row],[Programme Partner]],"-",Table[[#This Row],[Implementing Partner]]),Table[[#This Row],[Programme Partner]]),"")</f>
        <v>UNHCR-NGOF</v>
      </c>
    </row>
    <row r="5473" spans="1:28" ht="16.5" customHeight="1">
      <c r="A5473" s="183">
        <v>5923</v>
      </c>
      <c r="B5473" s="264" t="s">
        <v>5273</v>
      </c>
      <c r="C5473" s="265" t="s">
        <v>5184</v>
      </c>
      <c r="D5473" s="266" t="s">
        <v>5273</v>
      </c>
      <c r="E5473" s="269" t="s">
        <v>27</v>
      </c>
      <c r="F5473" s="264" t="s">
        <v>8012</v>
      </c>
      <c r="G5473" t="s">
        <v>8356</v>
      </c>
      <c r="H5473" s="264" t="str">
        <f>IFERROR(VLOOKUP(Table[[#This Row],[Activity Details of Assistance]],WHAT!E:F,2,FALSE),"")</f>
        <v># of FSM Site</v>
      </c>
      <c r="I5473" s="264"/>
      <c r="J5473">
        <v>1</v>
      </c>
      <c r="K5473" s="295" t="s">
        <v>8280</v>
      </c>
      <c r="L5473" s="306" t="s">
        <v>13</v>
      </c>
      <c r="M5473" t="s">
        <v>14</v>
      </c>
      <c r="N5473" t="s">
        <v>307</v>
      </c>
      <c r="O5473" t="s">
        <v>1599</v>
      </c>
      <c r="P5473" t="s">
        <v>4726</v>
      </c>
      <c r="Q5473" s="236">
        <v>44834</v>
      </c>
      <c r="R5473" s="236">
        <v>44896</v>
      </c>
      <c r="S5473" t="s">
        <v>8452</v>
      </c>
      <c r="T5473" s="267"/>
      <c r="U5473" s="267"/>
      <c r="V5473" s="267"/>
      <c r="W5473" s="267"/>
      <c r="X5473"/>
      <c r="Y5473" t="s">
        <v>8648</v>
      </c>
      <c r="Z5473">
        <v>1712029554</v>
      </c>
      <c r="AA5473" t="s">
        <v>8649</v>
      </c>
      <c r="AB5473" s="273" t="str">
        <f>_xlfn.IFNA(IF(Table[[#This Row],[Programme Partner]]&lt;&gt;Table[[#This Row],[Implementing Partner]],CONCATENATE(Table[[#This Row],[Programme Partner]],"-",Table[[#This Row],[Implementing Partner]]),Table[[#This Row],[Programme Partner]]),"")</f>
        <v>UNHCR-NGOF</v>
      </c>
    </row>
    <row r="5474" spans="1:28" ht="16.5" customHeight="1">
      <c r="A5474" s="183">
        <v>5924</v>
      </c>
      <c r="B5474" s="264" t="s">
        <v>5273</v>
      </c>
      <c r="C5474" s="265" t="s">
        <v>5184</v>
      </c>
      <c r="D5474" s="266" t="s">
        <v>5273</v>
      </c>
      <c r="E5474" s="269" t="s">
        <v>27</v>
      </c>
      <c r="F5474" s="264" t="s">
        <v>8012</v>
      </c>
      <c r="G5474" t="s">
        <v>8373</v>
      </c>
      <c r="H5474" s="264" t="str">
        <f>IFERROR(VLOOKUP(Table[[#This Row],[Activity Details of Assistance]],WHAT!E:F,2,FALSE),"")</f>
        <v xml:space="preserve"># of door </v>
      </c>
      <c r="I5474" s="264"/>
      <c r="J5474">
        <v>4</v>
      </c>
      <c r="K5474" s="295" t="s">
        <v>8280</v>
      </c>
      <c r="L5474" s="306" t="s">
        <v>13</v>
      </c>
      <c r="M5474" t="s">
        <v>14</v>
      </c>
      <c r="N5474" t="s">
        <v>307</v>
      </c>
      <c r="O5474" t="s">
        <v>1599</v>
      </c>
      <c r="P5474" t="s">
        <v>5697</v>
      </c>
      <c r="Q5474" s="236">
        <v>44834</v>
      </c>
      <c r="R5474" s="236">
        <v>44896</v>
      </c>
      <c r="S5474" t="s">
        <v>8452</v>
      </c>
      <c r="T5474" s="267"/>
      <c r="U5474" s="267"/>
      <c r="V5474" s="267"/>
      <c r="W5474" s="267"/>
      <c r="X5474"/>
      <c r="Y5474" t="s">
        <v>8648</v>
      </c>
      <c r="Z5474">
        <v>1712029554</v>
      </c>
      <c r="AA5474" t="s">
        <v>8649</v>
      </c>
      <c r="AB5474" s="273" t="str">
        <f>_xlfn.IFNA(IF(Table[[#This Row],[Programme Partner]]&lt;&gt;Table[[#This Row],[Implementing Partner]],CONCATENATE(Table[[#This Row],[Programme Partner]],"-",Table[[#This Row],[Implementing Partner]]),Table[[#This Row],[Programme Partner]]),"")</f>
        <v>UNHCR-NGOF</v>
      </c>
    </row>
    <row r="5475" spans="1:28" ht="16.5" customHeight="1">
      <c r="A5475" s="183">
        <v>5925</v>
      </c>
      <c r="B5475" s="264" t="s">
        <v>5273</v>
      </c>
      <c r="C5475" s="265" t="s">
        <v>5184</v>
      </c>
      <c r="D5475" s="266" t="s">
        <v>5273</v>
      </c>
      <c r="E5475" s="269" t="s">
        <v>27</v>
      </c>
      <c r="F5475" s="264" t="s">
        <v>8012</v>
      </c>
      <c r="G5475" s="195" t="s">
        <v>8585</v>
      </c>
      <c r="H5475" s="264" t="str">
        <f>IFERROR(VLOOKUP(Table[[#This Row],[Activity Details of Assistance]],WHAT!E:F,2,FALSE),"")</f>
        <v xml:space="preserve"># of door </v>
      </c>
      <c r="I5475" s="264"/>
      <c r="J5475">
        <v>37</v>
      </c>
      <c r="K5475" s="295" t="s">
        <v>8280</v>
      </c>
      <c r="L5475" s="306" t="s">
        <v>13</v>
      </c>
      <c r="M5475" t="s">
        <v>14</v>
      </c>
      <c r="N5475" t="s">
        <v>307</v>
      </c>
      <c r="O5475" t="s">
        <v>1599</v>
      </c>
      <c r="P5475" t="s">
        <v>5697</v>
      </c>
      <c r="Q5475" s="236">
        <v>44834</v>
      </c>
      <c r="R5475" s="236">
        <v>44896</v>
      </c>
      <c r="S5475" t="s">
        <v>8452</v>
      </c>
      <c r="T5475" s="267"/>
      <c r="U5475" s="267"/>
      <c r="V5475" s="267"/>
      <c r="W5475" s="267"/>
      <c r="X5475"/>
      <c r="Y5475" t="s">
        <v>8648</v>
      </c>
      <c r="Z5475">
        <v>1712029554</v>
      </c>
      <c r="AA5475" t="s">
        <v>8649</v>
      </c>
      <c r="AB5475" s="273" t="str">
        <f>_xlfn.IFNA(IF(Table[[#This Row],[Programme Partner]]&lt;&gt;Table[[#This Row],[Implementing Partner]],CONCATENATE(Table[[#This Row],[Programme Partner]],"-",Table[[#This Row],[Implementing Partner]]),Table[[#This Row],[Programme Partner]]),"")</f>
        <v>UNHCR-NGOF</v>
      </c>
    </row>
    <row r="5476" spans="1:28" ht="16.5" customHeight="1">
      <c r="A5476" s="183">
        <v>5926</v>
      </c>
      <c r="B5476" s="264" t="s">
        <v>5273</v>
      </c>
      <c r="C5476" s="265" t="s">
        <v>5184</v>
      </c>
      <c r="D5476" s="266" t="s">
        <v>5273</v>
      </c>
      <c r="E5476" s="269" t="s">
        <v>27</v>
      </c>
      <c r="F5476" s="264" t="s">
        <v>8012</v>
      </c>
      <c r="G5476" t="s">
        <v>8359</v>
      </c>
      <c r="H5476" s="264" t="str">
        <f>IFERROR(VLOOKUP(Table[[#This Row],[Activity Details of Assistance]],WHAT!E:F,2,FALSE),"")</f>
        <v># of FSM Site</v>
      </c>
      <c r="I5476" s="264"/>
      <c r="J5476">
        <v>1</v>
      </c>
      <c r="K5476" s="295" t="s">
        <v>8280</v>
      </c>
      <c r="L5476" s="306" t="s">
        <v>13</v>
      </c>
      <c r="M5476" t="s">
        <v>14</v>
      </c>
      <c r="N5476" t="s">
        <v>307</v>
      </c>
      <c r="O5476" t="s">
        <v>1599</v>
      </c>
      <c r="P5476" t="s">
        <v>5697</v>
      </c>
      <c r="Q5476" s="236">
        <v>44834</v>
      </c>
      <c r="R5476" s="236">
        <v>44896</v>
      </c>
      <c r="S5476" t="s">
        <v>8452</v>
      </c>
      <c r="T5476" s="267"/>
      <c r="U5476" s="267"/>
      <c r="V5476" s="267"/>
      <c r="W5476" s="267"/>
      <c r="X5476"/>
      <c r="Y5476" t="s">
        <v>8648</v>
      </c>
      <c r="Z5476">
        <v>1712029554</v>
      </c>
      <c r="AA5476" t="s">
        <v>8649</v>
      </c>
      <c r="AB5476" s="273" t="str">
        <f>_xlfn.IFNA(IF(Table[[#This Row],[Programme Partner]]&lt;&gt;Table[[#This Row],[Implementing Partner]],CONCATENATE(Table[[#This Row],[Programme Partner]],"-",Table[[#This Row],[Implementing Partner]]),Table[[#This Row],[Programme Partner]]),"")</f>
        <v>UNHCR-NGOF</v>
      </c>
    </row>
    <row r="5477" spans="1:28" ht="16.5" customHeight="1">
      <c r="A5477" s="183">
        <v>5927</v>
      </c>
      <c r="B5477" s="264" t="s">
        <v>5273</v>
      </c>
      <c r="C5477" s="265" t="s">
        <v>5184</v>
      </c>
      <c r="D5477" s="266" t="s">
        <v>5273</v>
      </c>
      <c r="E5477" s="269" t="s">
        <v>27</v>
      </c>
      <c r="F5477" s="264" t="s">
        <v>8012</v>
      </c>
      <c r="G5477" t="s">
        <v>8356</v>
      </c>
      <c r="H5477" s="264" t="str">
        <f>IFERROR(VLOOKUP(Table[[#This Row],[Activity Details of Assistance]],WHAT!E:F,2,FALSE),"")</f>
        <v># of FSM Site</v>
      </c>
      <c r="I5477" s="264"/>
      <c r="J5477">
        <v>1</v>
      </c>
      <c r="K5477" s="295" t="s">
        <v>8280</v>
      </c>
      <c r="L5477" s="306" t="s">
        <v>13</v>
      </c>
      <c r="M5477" t="s">
        <v>14</v>
      </c>
      <c r="N5477" t="s">
        <v>307</v>
      </c>
      <c r="O5477" t="s">
        <v>1599</v>
      </c>
      <c r="P5477" t="s">
        <v>5697</v>
      </c>
      <c r="Q5477" s="236">
        <v>44834</v>
      </c>
      <c r="R5477" s="236">
        <v>44896</v>
      </c>
      <c r="S5477" t="s">
        <v>8452</v>
      </c>
      <c r="T5477" s="267"/>
      <c r="U5477" s="267"/>
      <c r="V5477" s="267"/>
      <c r="W5477" s="267"/>
      <c r="X5477"/>
      <c r="Y5477" t="s">
        <v>8648</v>
      </c>
      <c r="Z5477">
        <v>1712029554</v>
      </c>
      <c r="AA5477" t="s">
        <v>8649</v>
      </c>
      <c r="AB5477" s="273" t="str">
        <f>_xlfn.IFNA(IF(Table[[#This Row],[Programme Partner]]&lt;&gt;Table[[#This Row],[Implementing Partner]],CONCATENATE(Table[[#This Row],[Programme Partner]],"-",Table[[#This Row],[Implementing Partner]]),Table[[#This Row],[Programme Partner]]),"")</f>
        <v>UNHCR-NGOF</v>
      </c>
    </row>
    <row r="5478" spans="1:28" ht="16.5" customHeight="1">
      <c r="A5478" s="183">
        <v>5928</v>
      </c>
      <c r="B5478" s="264" t="s">
        <v>5273</v>
      </c>
      <c r="C5478" s="265" t="s">
        <v>5184</v>
      </c>
      <c r="D5478" s="266" t="s">
        <v>5273</v>
      </c>
      <c r="E5478" s="269" t="s">
        <v>27</v>
      </c>
      <c r="F5478" s="264" t="s">
        <v>8012</v>
      </c>
      <c r="G5478" s="195" t="s">
        <v>8586</v>
      </c>
      <c r="H5478" s="264" t="str">
        <f>IFERROR(VLOOKUP(Table[[#This Row],[Activity Details of Assistance]],WHAT!E:F,2,FALSE),"")</f>
        <v># of door</v>
      </c>
      <c r="I5478" s="264"/>
      <c r="J5478">
        <v>194</v>
      </c>
      <c r="K5478" s="295" t="s">
        <v>8280</v>
      </c>
      <c r="L5478" s="306" t="s">
        <v>13</v>
      </c>
      <c r="M5478" t="s">
        <v>14</v>
      </c>
      <c r="N5478" t="s">
        <v>307</v>
      </c>
      <c r="O5478" t="s">
        <v>1599</v>
      </c>
      <c r="P5478" t="s">
        <v>5697</v>
      </c>
      <c r="Q5478" s="236">
        <v>44834</v>
      </c>
      <c r="R5478" s="236">
        <v>44896</v>
      </c>
      <c r="S5478" t="s">
        <v>8452</v>
      </c>
      <c r="T5478" s="267"/>
      <c r="U5478" s="267"/>
      <c r="V5478" s="267"/>
      <c r="W5478" s="267"/>
      <c r="X5478"/>
      <c r="Y5478" t="s">
        <v>8648</v>
      </c>
      <c r="Z5478">
        <v>1712029554</v>
      </c>
      <c r="AA5478" t="s">
        <v>8649</v>
      </c>
      <c r="AB5478" s="273" t="str">
        <f>_xlfn.IFNA(IF(Table[[#This Row],[Programme Partner]]&lt;&gt;Table[[#This Row],[Implementing Partner]],CONCATENATE(Table[[#This Row],[Programme Partner]],"-",Table[[#This Row],[Implementing Partner]]),Table[[#This Row],[Programme Partner]]),"")</f>
        <v>UNHCR-NGOF</v>
      </c>
    </row>
    <row r="5479" spans="1:28" ht="16.5" customHeight="1">
      <c r="A5479" s="183">
        <v>5929</v>
      </c>
      <c r="B5479" s="264" t="s">
        <v>5273</v>
      </c>
      <c r="C5479" s="265" t="s">
        <v>5184</v>
      </c>
      <c r="D5479" s="266" t="s">
        <v>5273</v>
      </c>
      <c r="E5479" s="269" t="s">
        <v>27</v>
      </c>
      <c r="F5479" s="264" t="s">
        <v>8012</v>
      </c>
      <c r="G5479" t="s">
        <v>8357</v>
      </c>
      <c r="H5479" s="264" t="str">
        <f>IFERROR(VLOOKUP(Table[[#This Row],[Activity Details of Assistance]],WHAT!E:F,2,FALSE),"")</f>
        <v># of door</v>
      </c>
      <c r="I5479" s="264"/>
      <c r="J5479">
        <v>342</v>
      </c>
      <c r="K5479" s="295" t="s">
        <v>8280</v>
      </c>
      <c r="L5479" s="306" t="s">
        <v>13</v>
      </c>
      <c r="M5479" t="s">
        <v>14</v>
      </c>
      <c r="N5479" t="s">
        <v>307</v>
      </c>
      <c r="O5479" t="s">
        <v>1599</v>
      </c>
      <c r="P5479" t="s">
        <v>5697</v>
      </c>
      <c r="Q5479" s="236">
        <v>44834</v>
      </c>
      <c r="R5479" s="236">
        <v>44896</v>
      </c>
      <c r="S5479" t="s">
        <v>8452</v>
      </c>
      <c r="T5479" s="267"/>
      <c r="U5479" s="267"/>
      <c r="V5479" s="267"/>
      <c r="W5479" s="267"/>
      <c r="X5479"/>
      <c r="Y5479" t="s">
        <v>8648</v>
      </c>
      <c r="Z5479">
        <v>1712029554</v>
      </c>
      <c r="AA5479" t="s">
        <v>8649</v>
      </c>
      <c r="AB5479" s="273" t="str">
        <f>_xlfn.IFNA(IF(Table[[#This Row],[Programme Partner]]&lt;&gt;Table[[#This Row],[Implementing Partner]],CONCATENATE(Table[[#This Row],[Programme Partner]],"-",Table[[#This Row],[Implementing Partner]]),Table[[#This Row],[Programme Partner]]),"")</f>
        <v>UNHCR-NGOF</v>
      </c>
    </row>
    <row r="5480" spans="1:28" ht="16.5" customHeight="1">
      <c r="A5480" s="183">
        <v>5930</v>
      </c>
      <c r="B5480" s="264" t="s">
        <v>5273</v>
      </c>
      <c r="C5480" s="265" t="s">
        <v>5184</v>
      </c>
      <c r="D5480" s="266" t="s">
        <v>5273</v>
      </c>
      <c r="E5480" s="269" t="s">
        <v>27</v>
      </c>
      <c r="F5480" s="264" t="s">
        <v>8013</v>
      </c>
      <c r="G5480" t="s">
        <v>8313</v>
      </c>
      <c r="H5480" s="264" t="str">
        <f>IFERROR(VLOOKUP(Table[[#This Row],[Activity Details of Assistance]],WHAT!E:F,2,FALSE),"")</f>
        <v># of HP sessions at community level</v>
      </c>
      <c r="I5480" s="264"/>
      <c r="J5480">
        <v>94</v>
      </c>
      <c r="K5480" s="295" t="s">
        <v>8280</v>
      </c>
      <c r="L5480" s="306" t="s">
        <v>13</v>
      </c>
      <c r="M5480" t="s">
        <v>14</v>
      </c>
      <c r="N5480" t="s">
        <v>307</v>
      </c>
      <c r="O5480" t="s">
        <v>1599</v>
      </c>
      <c r="P5480" t="s">
        <v>5697</v>
      </c>
      <c r="Q5480" s="236">
        <v>44834</v>
      </c>
      <c r="R5480" s="236">
        <v>44896</v>
      </c>
      <c r="S5480" t="s">
        <v>8452</v>
      </c>
      <c r="T5480" s="267"/>
      <c r="U5480" s="267"/>
      <c r="V5480" s="267"/>
      <c r="W5480" s="267"/>
      <c r="X5480"/>
      <c r="Y5480" t="s">
        <v>8648</v>
      </c>
      <c r="Z5480">
        <v>1712029554</v>
      </c>
      <c r="AA5480" t="s">
        <v>8649</v>
      </c>
      <c r="AB5480" s="273" t="str">
        <f>_xlfn.IFNA(IF(Table[[#This Row],[Programme Partner]]&lt;&gt;Table[[#This Row],[Implementing Partner]],CONCATENATE(Table[[#This Row],[Programme Partner]],"-",Table[[#This Row],[Implementing Partner]]),Table[[#This Row],[Programme Partner]]),"")</f>
        <v>UNHCR-NGOF</v>
      </c>
    </row>
    <row r="5481" spans="1:28" ht="16.5" customHeight="1">
      <c r="A5481" s="183">
        <v>5931</v>
      </c>
      <c r="B5481" s="264" t="s">
        <v>5273</v>
      </c>
      <c r="C5481" s="265" t="s">
        <v>5184</v>
      </c>
      <c r="D5481" s="266" t="s">
        <v>5273</v>
      </c>
      <c r="E5481" s="269" t="s">
        <v>27</v>
      </c>
      <c r="F5481" s="264" t="s">
        <v>8013</v>
      </c>
      <c r="G5481" t="s">
        <v>8314</v>
      </c>
      <c r="H5481" s="264" t="str">
        <f>IFERROR(VLOOKUP(Table[[#This Row],[Activity Details of Assistance]],WHAT!E:F,2,FALSE),"")</f>
        <v># of HP sessions at HH level</v>
      </c>
      <c r="I5481" s="264"/>
      <c r="J5481">
        <v>2776</v>
      </c>
      <c r="K5481" s="295" t="s">
        <v>8280</v>
      </c>
      <c r="L5481" s="306" t="s">
        <v>13</v>
      </c>
      <c r="M5481" t="s">
        <v>14</v>
      </c>
      <c r="N5481" t="s">
        <v>307</v>
      </c>
      <c r="O5481" t="s">
        <v>1599</v>
      </c>
      <c r="P5481" t="s">
        <v>5697</v>
      </c>
      <c r="Q5481" s="236">
        <v>44834</v>
      </c>
      <c r="R5481" s="236">
        <v>44896</v>
      </c>
      <c r="S5481" t="s">
        <v>8452</v>
      </c>
      <c r="T5481" s="267"/>
      <c r="U5481" s="267"/>
      <c r="V5481" s="267"/>
      <c r="W5481" s="267"/>
      <c r="X5481"/>
      <c r="Y5481" t="s">
        <v>8648</v>
      </c>
      <c r="Z5481">
        <v>1712029554</v>
      </c>
      <c r="AA5481" t="s">
        <v>8649</v>
      </c>
      <c r="AB5481" s="273" t="str">
        <f>_xlfn.IFNA(IF(Table[[#This Row],[Programme Partner]]&lt;&gt;Table[[#This Row],[Implementing Partner]],CONCATENATE(Table[[#This Row],[Programme Partner]],"-",Table[[#This Row],[Implementing Partner]]),Table[[#This Row],[Programme Partner]]),"")</f>
        <v>UNHCR-NGOF</v>
      </c>
    </row>
    <row r="5482" spans="1:28" ht="16.5" customHeight="1">
      <c r="A5482" s="183">
        <v>5932</v>
      </c>
      <c r="B5482" s="264" t="s">
        <v>5273</v>
      </c>
      <c r="C5482" s="265" t="s">
        <v>5184</v>
      </c>
      <c r="D5482" s="266" t="s">
        <v>5273</v>
      </c>
      <c r="E5482" s="269" t="s">
        <v>27</v>
      </c>
      <c r="F5482" s="264" t="s">
        <v>8013</v>
      </c>
      <c r="G5482" t="s">
        <v>8374</v>
      </c>
      <c r="H5482" s="264" t="str">
        <f>IFERROR(VLOOKUP(Table[[#This Row],[Activity Details of Assistance]],WHAT!E:F,2,FALSE),"")</f>
        <v># of HP sessions at institution level</v>
      </c>
      <c r="I5482" s="264"/>
      <c r="J5482">
        <v>7</v>
      </c>
      <c r="K5482" s="295" t="s">
        <v>8280</v>
      </c>
      <c r="L5482" s="306" t="s">
        <v>13</v>
      </c>
      <c r="M5482" t="s">
        <v>14</v>
      </c>
      <c r="N5482" t="s">
        <v>307</v>
      </c>
      <c r="O5482" t="s">
        <v>1599</v>
      </c>
      <c r="P5482" t="s">
        <v>5697</v>
      </c>
      <c r="Q5482" s="236">
        <v>44834</v>
      </c>
      <c r="R5482" s="236">
        <v>44896</v>
      </c>
      <c r="S5482" t="s">
        <v>8452</v>
      </c>
      <c r="T5482" s="267"/>
      <c r="U5482" s="267"/>
      <c r="V5482" s="267"/>
      <c r="W5482" s="267"/>
      <c r="X5482"/>
      <c r="Y5482" t="s">
        <v>8648</v>
      </c>
      <c r="Z5482">
        <v>1712029554</v>
      </c>
      <c r="AA5482" t="s">
        <v>8649</v>
      </c>
      <c r="AB5482" s="273" t="str">
        <f>_xlfn.IFNA(IF(Table[[#This Row],[Programme Partner]]&lt;&gt;Table[[#This Row],[Implementing Partner]],CONCATENATE(Table[[#This Row],[Programme Partner]],"-",Table[[#This Row],[Implementing Partner]]),Table[[#This Row],[Programme Partner]]),"")</f>
        <v>UNHCR-NGOF</v>
      </c>
    </row>
    <row r="5483" spans="1:28" ht="16.5" customHeight="1">
      <c r="A5483" s="183">
        <v>5933</v>
      </c>
      <c r="B5483" s="264" t="s">
        <v>5273</v>
      </c>
      <c r="C5483" s="265" t="s">
        <v>5184</v>
      </c>
      <c r="D5483" s="266" t="s">
        <v>5273</v>
      </c>
      <c r="E5483" s="269" t="s">
        <v>27</v>
      </c>
      <c r="F5483" s="264" t="s">
        <v>8013</v>
      </c>
      <c r="G5483" t="s">
        <v>8317</v>
      </c>
      <c r="H5483" s="264" t="str">
        <f>IFERROR(VLOOKUP(Table[[#This Row],[Activity Details of Assistance]],WHAT!E:F,2,FALSE),"")</f>
        <v># of estimated persons reached by mass-media campaign</v>
      </c>
      <c r="I5483" s="264"/>
      <c r="J5483">
        <v>14</v>
      </c>
      <c r="K5483" s="295" t="s">
        <v>8280</v>
      </c>
      <c r="L5483" s="306" t="s">
        <v>13</v>
      </c>
      <c r="M5483" t="s">
        <v>14</v>
      </c>
      <c r="N5483" t="s">
        <v>307</v>
      </c>
      <c r="O5483" t="s">
        <v>1599</v>
      </c>
      <c r="P5483" t="s">
        <v>5697</v>
      </c>
      <c r="Q5483" s="236">
        <v>44834</v>
      </c>
      <c r="R5483" s="236">
        <v>44896</v>
      </c>
      <c r="S5483" t="s">
        <v>8452</v>
      </c>
      <c r="T5483" s="267"/>
      <c r="U5483" s="267"/>
      <c r="V5483" s="267"/>
      <c r="W5483" s="267"/>
      <c r="X5483"/>
      <c r="Y5483" t="s">
        <v>8648</v>
      </c>
      <c r="Z5483">
        <v>1712029554</v>
      </c>
      <c r="AA5483" t="s">
        <v>8649</v>
      </c>
      <c r="AB5483" s="273" t="str">
        <f>_xlfn.IFNA(IF(Table[[#This Row],[Programme Partner]]&lt;&gt;Table[[#This Row],[Implementing Partner]],CONCATENATE(Table[[#This Row],[Programme Partner]],"-",Table[[#This Row],[Implementing Partner]]),Table[[#This Row],[Programme Partner]]),"")</f>
        <v>UNHCR-NGOF</v>
      </c>
    </row>
    <row r="5484" spans="1:28" ht="16.5" customHeight="1">
      <c r="A5484" s="183">
        <v>5934</v>
      </c>
      <c r="B5484" s="264" t="s">
        <v>5273</v>
      </c>
      <c r="C5484" s="265" t="s">
        <v>5184</v>
      </c>
      <c r="D5484" s="266" t="s">
        <v>5273</v>
      </c>
      <c r="E5484" s="269" t="s">
        <v>27</v>
      </c>
      <c r="F5484" s="264" t="s">
        <v>8013</v>
      </c>
      <c r="G5484" t="s">
        <v>8316</v>
      </c>
      <c r="H5484" s="264" t="str">
        <f>IFERROR(VLOOKUP(Table[[#This Row],[Activity Details of Assistance]],WHAT!E:F,2,FALSE),"")</f>
        <v># of household</v>
      </c>
      <c r="I5484" s="264"/>
      <c r="J5484">
        <v>723</v>
      </c>
      <c r="K5484" s="295" t="s">
        <v>8280</v>
      </c>
      <c r="L5484" s="306" t="s">
        <v>13</v>
      </c>
      <c r="M5484" t="s">
        <v>14</v>
      </c>
      <c r="N5484" t="s">
        <v>307</v>
      </c>
      <c r="O5484" t="s">
        <v>1599</v>
      </c>
      <c r="P5484" t="s">
        <v>5697</v>
      </c>
      <c r="Q5484" s="236">
        <v>44834</v>
      </c>
      <c r="R5484" s="236">
        <v>44896</v>
      </c>
      <c r="S5484" t="s">
        <v>8452</v>
      </c>
      <c r="T5484" s="267"/>
      <c r="U5484" s="267"/>
      <c r="V5484" s="267"/>
      <c r="W5484" s="267"/>
      <c r="X5484"/>
      <c r="Y5484" t="s">
        <v>8648</v>
      </c>
      <c r="Z5484">
        <v>1712029554</v>
      </c>
      <c r="AA5484" t="s">
        <v>8649</v>
      </c>
      <c r="AB5484" s="273" t="str">
        <f>_xlfn.IFNA(IF(Table[[#This Row],[Programme Partner]]&lt;&gt;Table[[#This Row],[Implementing Partner]],CONCATENATE(Table[[#This Row],[Programme Partner]],"-",Table[[#This Row],[Implementing Partner]]),Table[[#This Row],[Programme Partner]]),"")</f>
        <v>UNHCR-NGOF</v>
      </c>
    </row>
    <row r="5485" spans="1:28" ht="16.5" customHeight="1">
      <c r="A5485" s="183">
        <v>5935</v>
      </c>
      <c r="B5485" s="264" t="s">
        <v>5273</v>
      </c>
      <c r="C5485" s="265" t="s">
        <v>5184</v>
      </c>
      <c r="D5485" s="266" t="s">
        <v>5273</v>
      </c>
      <c r="E5485" s="269" t="s">
        <v>27</v>
      </c>
      <c r="F5485" s="264" t="s">
        <v>8013</v>
      </c>
      <c r="G5485" t="s">
        <v>8442</v>
      </c>
      <c r="H5485" s="264" t="str">
        <f>IFERROR(VLOOKUP(Table[[#This Row],[Activity Details of Assistance]],WHAT!E:F,2,FALSE),"")</f>
        <v># of facilities</v>
      </c>
      <c r="I5485" s="264"/>
      <c r="J5485">
        <v>1098</v>
      </c>
      <c r="K5485" s="295" t="s">
        <v>8280</v>
      </c>
      <c r="L5485" s="306" t="s">
        <v>13</v>
      </c>
      <c r="M5485" t="s">
        <v>14</v>
      </c>
      <c r="N5485" t="s">
        <v>307</v>
      </c>
      <c r="O5485" t="s">
        <v>1599</v>
      </c>
      <c r="P5485" t="s">
        <v>5697</v>
      </c>
      <c r="Q5485" s="236">
        <v>44834</v>
      </c>
      <c r="R5485" s="236">
        <v>44896</v>
      </c>
      <c r="S5485" t="s">
        <v>8452</v>
      </c>
      <c r="T5485" s="267"/>
      <c r="U5485" s="267"/>
      <c r="V5485" s="267"/>
      <c r="W5485" s="267"/>
      <c r="X5485"/>
      <c r="Y5485" t="s">
        <v>8648</v>
      </c>
      <c r="Z5485">
        <v>1712029554</v>
      </c>
      <c r="AA5485" t="s">
        <v>8649</v>
      </c>
      <c r="AB5485" s="273" t="str">
        <f>_xlfn.IFNA(IF(Table[[#This Row],[Programme Partner]]&lt;&gt;Table[[#This Row],[Implementing Partner]],CONCATENATE(Table[[#This Row],[Programme Partner]],"-",Table[[#This Row],[Implementing Partner]]),Table[[#This Row],[Programme Partner]]),"")</f>
        <v>UNHCR-NGOF</v>
      </c>
    </row>
    <row r="5486" spans="1:28" ht="16.5" customHeight="1">
      <c r="A5486" s="183">
        <v>5936</v>
      </c>
      <c r="B5486" s="264" t="s">
        <v>5273</v>
      </c>
      <c r="C5486" s="265" t="s">
        <v>5184</v>
      </c>
      <c r="D5486" s="266" t="s">
        <v>5273</v>
      </c>
      <c r="E5486" s="269" t="s">
        <v>27</v>
      </c>
      <c r="F5486" s="264" t="s">
        <v>8014</v>
      </c>
      <c r="G5486" t="s">
        <v>8445</v>
      </c>
      <c r="H5486" s="264" t="str">
        <f>IFERROR(VLOOKUP(Table[[#This Row],[Activity Details of Assistance]],WHAT!E:F,2,FALSE),"")</f>
        <v># of plant</v>
      </c>
      <c r="I5486" s="264"/>
      <c r="J5486">
        <v>1</v>
      </c>
      <c r="K5486" s="295" t="s">
        <v>8280</v>
      </c>
      <c r="L5486" s="306" t="s">
        <v>13</v>
      </c>
      <c r="M5486" t="s">
        <v>14</v>
      </c>
      <c r="N5486" t="s">
        <v>307</v>
      </c>
      <c r="O5486" t="s">
        <v>1599</v>
      </c>
      <c r="P5486" t="s">
        <v>5697</v>
      </c>
      <c r="Q5486" s="236">
        <v>44834</v>
      </c>
      <c r="R5486" s="236">
        <v>44896</v>
      </c>
      <c r="S5486" t="s">
        <v>8452</v>
      </c>
      <c r="T5486" s="267"/>
      <c r="U5486" s="267"/>
      <c r="V5486" s="267"/>
      <c r="W5486" s="267"/>
      <c r="X5486"/>
      <c r="Y5486" t="s">
        <v>8648</v>
      </c>
      <c r="Z5486">
        <v>1712029554</v>
      </c>
      <c r="AA5486" t="s">
        <v>8649</v>
      </c>
      <c r="AB5486" s="273" t="str">
        <f>_xlfn.IFNA(IF(Table[[#This Row],[Programme Partner]]&lt;&gt;Table[[#This Row],[Implementing Partner]],CONCATENATE(Table[[#This Row],[Programme Partner]],"-",Table[[#This Row],[Implementing Partner]]),Table[[#This Row],[Programme Partner]]),"")</f>
        <v>UNHCR-NGOF</v>
      </c>
    </row>
    <row r="5487" spans="1:28" ht="16.5" customHeight="1">
      <c r="A5487" s="183">
        <v>5937</v>
      </c>
      <c r="B5487" s="264" t="s">
        <v>5273</v>
      </c>
      <c r="C5487" s="265" t="s">
        <v>5033</v>
      </c>
      <c r="D5487" s="266" t="s">
        <v>5273</v>
      </c>
      <c r="E5487" s="269" t="s">
        <v>27</v>
      </c>
      <c r="F5487" s="264" t="s">
        <v>8011</v>
      </c>
      <c r="G5487" s="195" t="s">
        <v>8584</v>
      </c>
      <c r="H5487" s="264" t="str">
        <f>IFERROR(VLOOKUP(Table[[#This Row],[Activity Details of Assistance]],WHAT!E:F,2,FALSE),"")</f>
        <v># of tube well</v>
      </c>
      <c r="I5487" s="264"/>
      <c r="J5487">
        <v>82</v>
      </c>
      <c r="K5487" s="295" t="s">
        <v>8280</v>
      </c>
      <c r="L5487" s="306" t="s">
        <v>13</v>
      </c>
      <c r="M5487" t="s">
        <v>14</v>
      </c>
      <c r="N5487" t="s">
        <v>307</v>
      </c>
      <c r="O5487" t="s">
        <v>1603</v>
      </c>
      <c r="P5487" t="s">
        <v>4682</v>
      </c>
      <c r="Q5487" s="236">
        <v>44834</v>
      </c>
      <c r="R5487" s="236">
        <v>44896</v>
      </c>
      <c r="S5487" t="s">
        <v>8452</v>
      </c>
      <c r="T5487" s="267"/>
      <c r="U5487" s="267"/>
      <c r="V5487" s="267"/>
      <c r="W5487" s="267"/>
      <c r="X5487"/>
      <c r="Y5487" t="s">
        <v>8650</v>
      </c>
      <c r="Z5487">
        <v>1847456121</v>
      </c>
      <c r="AA5487" t="s">
        <v>8651</v>
      </c>
      <c r="AB5487" s="273" t="str">
        <f>_xlfn.IFNA(IF(Table[[#This Row],[Programme Partner]]&lt;&gt;Table[[#This Row],[Implementing Partner]],CONCATENATE(Table[[#This Row],[Programme Partner]],"-",Table[[#This Row],[Implementing Partner]]),Table[[#This Row],[Programme Partner]]),"")</f>
        <v>UNHCR-BRAC</v>
      </c>
    </row>
    <row r="5488" spans="1:28" ht="16.5" customHeight="1">
      <c r="A5488" s="183">
        <v>5938</v>
      </c>
      <c r="B5488" s="264" t="s">
        <v>5273</v>
      </c>
      <c r="C5488" s="265" t="s">
        <v>5033</v>
      </c>
      <c r="D5488" s="266" t="s">
        <v>5273</v>
      </c>
      <c r="E5488" s="269" t="s">
        <v>27</v>
      </c>
      <c r="F5488" s="264" t="s">
        <v>8011</v>
      </c>
      <c r="G5488" t="s">
        <v>8355</v>
      </c>
      <c r="H5488" s="264" t="str">
        <f>IFERROR(VLOOKUP(Table[[#This Row],[Activity Details of Assistance]],WHAT!E:F,2,FALSE),"")</f>
        <v># of water network</v>
      </c>
      <c r="I5488" s="264"/>
      <c r="J5488">
        <v>9</v>
      </c>
      <c r="K5488" s="295" t="s">
        <v>8280</v>
      </c>
      <c r="L5488" s="306" t="s">
        <v>13</v>
      </c>
      <c r="M5488" t="s">
        <v>14</v>
      </c>
      <c r="N5488" t="s">
        <v>307</v>
      </c>
      <c r="O5488" t="s">
        <v>1603</v>
      </c>
      <c r="P5488" t="s">
        <v>4682</v>
      </c>
      <c r="Q5488" s="236">
        <v>44834</v>
      </c>
      <c r="R5488" s="236">
        <v>44896</v>
      </c>
      <c r="S5488" t="s">
        <v>8452</v>
      </c>
      <c r="T5488" s="267"/>
      <c r="U5488" s="267"/>
      <c r="V5488" s="267"/>
      <c r="W5488" s="267"/>
      <c r="X5488"/>
      <c r="Y5488" t="s">
        <v>8650</v>
      </c>
      <c r="Z5488">
        <v>1847456121</v>
      </c>
      <c r="AA5488" t="s">
        <v>8651</v>
      </c>
      <c r="AB5488" s="273" t="str">
        <f>_xlfn.IFNA(IF(Table[[#This Row],[Programme Partner]]&lt;&gt;Table[[#This Row],[Implementing Partner]],CONCATENATE(Table[[#This Row],[Programme Partner]],"-",Table[[#This Row],[Implementing Partner]]),Table[[#This Row],[Programme Partner]]),"")</f>
        <v>UNHCR-BRAC</v>
      </c>
    </row>
    <row r="5489" spans="1:28" ht="16.5" customHeight="1">
      <c r="A5489" s="183">
        <v>5939</v>
      </c>
      <c r="B5489" s="264" t="s">
        <v>5273</v>
      </c>
      <c r="C5489" s="265" t="s">
        <v>5033</v>
      </c>
      <c r="D5489" s="266" t="s">
        <v>5273</v>
      </c>
      <c r="E5489" s="269" t="s">
        <v>27</v>
      </c>
      <c r="F5489" s="264" t="s">
        <v>8012</v>
      </c>
      <c r="G5489" s="195" t="s">
        <v>8585</v>
      </c>
      <c r="H5489" s="264" t="str">
        <f>IFERROR(VLOOKUP(Table[[#This Row],[Activity Details of Assistance]],WHAT!E:F,2,FALSE),"")</f>
        <v xml:space="preserve"># of door </v>
      </c>
      <c r="I5489" s="264"/>
      <c r="J5489">
        <v>33</v>
      </c>
      <c r="K5489" s="295" t="s">
        <v>8280</v>
      </c>
      <c r="L5489" s="306" t="s">
        <v>13</v>
      </c>
      <c r="M5489" t="s">
        <v>14</v>
      </c>
      <c r="N5489" t="s">
        <v>307</v>
      </c>
      <c r="O5489" t="s">
        <v>1603</v>
      </c>
      <c r="P5489" t="s">
        <v>4682</v>
      </c>
      <c r="Q5489" s="236">
        <v>44834</v>
      </c>
      <c r="R5489" s="236">
        <v>44896</v>
      </c>
      <c r="S5489" t="s">
        <v>8452</v>
      </c>
      <c r="T5489" s="267"/>
      <c r="U5489" s="267"/>
      <c r="V5489" s="267"/>
      <c r="W5489" s="267"/>
      <c r="X5489"/>
      <c r="Y5489" t="s">
        <v>8650</v>
      </c>
      <c r="Z5489">
        <v>1847456121</v>
      </c>
      <c r="AA5489" t="s">
        <v>8651</v>
      </c>
      <c r="AB5489" s="273" t="str">
        <f>_xlfn.IFNA(IF(Table[[#This Row],[Programme Partner]]&lt;&gt;Table[[#This Row],[Implementing Partner]],CONCATENATE(Table[[#This Row],[Programme Partner]],"-",Table[[#This Row],[Implementing Partner]]),Table[[#This Row],[Programme Partner]]),"")</f>
        <v>UNHCR-BRAC</v>
      </c>
    </row>
    <row r="5490" spans="1:28" ht="16.5" customHeight="1">
      <c r="A5490" s="183">
        <v>5940</v>
      </c>
      <c r="B5490" s="264" t="s">
        <v>5273</v>
      </c>
      <c r="C5490" s="265" t="s">
        <v>5033</v>
      </c>
      <c r="D5490" s="266" t="s">
        <v>5273</v>
      </c>
      <c r="E5490" s="269" t="s">
        <v>27</v>
      </c>
      <c r="F5490" s="264" t="s">
        <v>8012</v>
      </c>
      <c r="G5490" t="s">
        <v>8359</v>
      </c>
      <c r="H5490" s="264" t="str">
        <f>IFERROR(VLOOKUP(Table[[#This Row],[Activity Details of Assistance]],WHAT!E:F,2,FALSE),"")</f>
        <v># of FSM Site</v>
      </c>
      <c r="I5490" s="264"/>
      <c r="J5490">
        <v>3</v>
      </c>
      <c r="K5490" s="295" t="s">
        <v>8280</v>
      </c>
      <c r="L5490" s="306" t="s">
        <v>13</v>
      </c>
      <c r="M5490" t="s">
        <v>14</v>
      </c>
      <c r="N5490" t="s">
        <v>307</v>
      </c>
      <c r="O5490" t="s">
        <v>1603</v>
      </c>
      <c r="P5490" t="s">
        <v>4682</v>
      </c>
      <c r="Q5490" s="236">
        <v>44834</v>
      </c>
      <c r="R5490" s="236">
        <v>44896</v>
      </c>
      <c r="S5490" t="s">
        <v>8452</v>
      </c>
      <c r="T5490" s="267"/>
      <c r="U5490" s="267"/>
      <c r="V5490" s="267"/>
      <c r="W5490" s="267"/>
      <c r="X5490"/>
      <c r="Y5490" t="s">
        <v>8650</v>
      </c>
      <c r="Z5490">
        <v>1847456121</v>
      </c>
      <c r="AA5490" t="s">
        <v>8651</v>
      </c>
      <c r="AB5490" s="273" t="str">
        <f>_xlfn.IFNA(IF(Table[[#This Row],[Programme Partner]]&lt;&gt;Table[[#This Row],[Implementing Partner]],CONCATENATE(Table[[#This Row],[Programme Partner]],"-",Table[[#This Row],[Implementing Partner]]),Table[[#This Row],[Programme Partner]]),"")</f>
        <v>UNHCR-BRAC</v>
      </c>
    </row>
    <row r="5491" spans="1:28" ht="16.5" customHeight="1">
      <c r="A5491" s="183">
        <v>5941</v>
      </c>
      <c r="B5491" s="264" t="s">
        <v>5273</v>
      </c>
      <c r="C5491" s="265" t="s">
        <v>5033</v>
      </c>
      <c r="D5491" s="266" t="s">
        <v>5273</v>
      </c>
      <c r="E5491" s="269" t="s">
        <v>27</v>
      </c>
      <c r="F5491" s="264" t="s">
        <v>8012</v>
      </c>
      <c r="G5491" t="s">
        <v>8356</v>
      </c>
      <c r="H5491" s="264" t="str">
        <f>IFERROR(VLOOKUP(Table[[#This Row],[Activity Details of Assistance]],WHAT!E:F,2,FALSE),"")</f>
        <v># of FSM Site</v>
      </c>
      <c r="I5491" s="264"/>
      <c r="J5491">
        <v>1</v>
      </c>
      <c r="K5491" s="295" t="s">
        <v>8280</v>
      </c>
      <c r="L5491" s="306" t="s">
        <v>13</v>
      </c>
      <c r="M5491" t="s">
        <v>14</v>
      </c>
      <c r="N5491" t="s">
        <v>307</v>
      </c>
      <c r="O5491" t="s">
        <v>1603</v>
      </c>
      <c r="P5491" t="s">
        <v>4682</v>
      </c>
      <c r="Q5491" s="236">
        <v>44834</v>
      </c>
      <c r="R5491" s="236">
        <v>44896</v>
      </c>
      <c r="S5491" t="s">
        <v>8452</v>
      </c>
      <c r="T5491" s="267"/>
      <c r="U5491" s="267"/>
      <c r="V5491" s="267"/>
      <c r="W5491" s="267"/>
      <c r="X5491"/>
      <c r="Y5491" t="s">
        <v>8650</v>
      </c>
      <c r="Z5491">
        <v>1847456121</v>
      </c>
      <c r="AA5491" t="s">
        <v>8651</v>
      </c>
      <c r="AB5491" s="273" t="str">
        <f>_xlfn.IFNA(IF(Table[[#This Row],[Programme Partner]]&lt;&gt;Table[[#This Row],[Implementing Partner]],CONCATENATE(Table[[#This Row],[Programme Partner]],"-",Table[[#This Row],[Implementing Partner]]),Table[[#This Row],[Programme Partner]]),"")</f>
        <v>UNHCR-BRAC</v>
      </c>
    </row>
    <row r="5492" spans="1:28" ht="16.5" customHeight="1">
      <c r="A5492" s="183">
        <v>5942</v>
      </c>
      <c r="B5492" s="264" t="s">
        <v>5273</v>
      </c>
      <c r="C5492" s="265" t="s">
        <v>5033</v>
      </c>
      <c r="D5492" s="266" t="s">
        <v>5273</v>
      </c>
      <c r="E5492" s="269" t="s">
        <v>27</v>
      </c>
      <c r="F5492" s="264" t="s">
        <v>8012</v>
      </c>
      <c r="G5492" t="s">
        <v>8367</v>
      </c>
      <c r="H5492" s="264" t="str">
        <f>IFERROR(VLOOKUP(Table[[#This Row],[Activity Details of Assistance]],WHAT!E:F,2,FALSE),"")</f>
        <v># of door</v>
      </c>
      <c r="I5492" s="264"/>
      <c r="J5492">
        <v>1</v>
      </c>
      <c r="K5492" s="295" t="s">
        <v>8280</v>
      </c>
      <c r="L5492" s="306" t="s">
        <v>13</v>
      </c>
      <c r="M5492" t="s">
        <v>14</v>
      </c>
      <c r="N5492" t="s">
        <v>307</v>
      </c>
      <c r="O5492" t="s">
        <v>1603</v>
      </c>
      <c r="P5492" t="s">
        <v>4682</v>
      </c>
      <c r="Q5492" s="236">
        <v>44834</v>
      </c>
      <c r="R5492" s="236">
        <v>44896</v>
      </c>
      <c r="S5492" t="s">
        <v>8452</v>
      </c>
      <c r="T5492" s="267"/>
      <c r="U5492" s="267"/>
      <c r="V5492" s="267"/>
      <c r="W5492" s="267"/>
      <c r="X5492"/>
      <c r="Y5492" t="s">
        <v>8650</v>
      </c>
      <c r="Z5492">
        <v>1847456121</v>
      </c>
      <c r="AA5492" t="s">
        <v>8651</v>
      </c>
      <c r="AB5492" s="273" t="str">
        <f>_xlfn.IFNA(IF(Table[[#This Row],[Programme Partner]]&lt;&gt;Table[[#This Row],[Implementing Partner]],CONCATENATE(Table[[#This Row],[Programme Partner]],"-",Table[[#This Row],[Implementing Partner]]),Table[[#This Row],[Programme Partner]]),"")</f>
        <v>UNHCR-BRAC</v>
      </c>
    </row>
    <row r="5493" spans="1:28" ht="16.5" customHeight="1">
      <c r="A5493" s="183">
        <v>5943</v>
      </c>
      <c r="B5493" s="264" t="s">
        <v>5273</v>
      </c>
      <c r="C5493" s="265" t="s">
        <v>5033</v>
      </c>
      <c r="D5493" s="266" t="s">
        <v>5273</v>
      </c>
      <c r="E5493" s="269" t="s">
        <v>27</v>
      </c>
      <c r="F5493" s="264" t="s">
        <v>8012</v>
      </c>
      <c r="G5493" s="195" t="s">
        <v>8586</v>
      </c>
      <c r="H5493" s="264" t="str">
        <f>IFERROR(VLOOKUP(Table[[#This Row],[Activity Details of Assistance]],WHAT!E:F,2,FALSE),"")</f>
        <v># of door</v>
      </c>
      <c r="I5493" s="264"/>
      <c r="J5493">
        <v>102</v>
      </c>
      <c r="K5493" s="295" t="s">
        <v>8280</v>
      </c>
      <c r="L5493" s="306" t="s">
        <v>13</v>
      </c>
      <c r="M5493" t="s">
        <v>14</v>
      </c>
      <c r="N5493" t="s">
        <v>307</v>
      </c>
      <c r="O5493" t="s">
        <v>1603</v>
      </c>
      <c r="P5493" t="s">
        <v>4682</v>
      </c>
      <c r="Q5493" s="236">
        <v>44834</v>
      </c>
      <c r="R5493" s="236">
        <v>44896</v>
      </c>
      <c r="S5493" t="s">
        <v>8452</v>
      </c>
      <c r="T5493" s="267"/>
      <c r="U5493" s="267"/>
      <c r="V5493" s="267"/>
      <c r="W5493" s="267"/>
      <c r="X5493"/>
      <c r="Y5493" t="s">
        <v>8650</v>
      </c>
      <c r="Z5493">
        <v>1847456121</v>
      </c>
      <c r="AA5493" t="s">
        <v>8651</v>
      </c>
      <c r="AB5493" s="273" t="str">
        <f>_xlfn.IFNA(IF(Table[[#This Row],[Programme Partner]]&lt;&gt;Table[[#This Row],[Implementing Partner]],CONCATENATE(Table[[#This Row],[Programme Partner]],"-",Table[[#This Row],[Implementing Partner]]),Table[[#This Row],[Programme Partner]]),"")</f>
        <v>UNHCR-BRAC</v>
      </c>
    </row>
    <row r="5494" spans="1:28" ht="16.5" customHeight="1">
      <c r="A5494" s="183">
        <v>5944</v>
      </c>
      <c r="B5494" s="264" t="s">
        <v>5273</v>
      </c>
      <c r="C5494" s="265" t="s">
        <v>5033</v>
      </c>
      <c r="D5494" s="266" t="s">
        <v>5273</v>
      </c>
      <c r="E5494" s="269" t="s">
        <v>27</v>
      </c>
      <c r="F5494" s="264" t="s">
        <v>8012</v>
      </c>
      <c r="G5494" t="s">
        <v>8357</v>
      </c>
      <c r="H5494" s="264" t="str">
        <f>IFERROR(VLOOKUP(Table[[#This Row],[Activity Details of Assistance]],WHAT!E:F,2,FALSE),"")</f>
        <v># of door</v>
      </c>
      <c r="I5494" s="264"/>
      <c r="J5494">
        <v>212</v>
      </c>
      <c r="K5494" s="295" t="s">
        <v>8280</v>
      </c>
      <c r="L5494" s="306" t="s">
        <v>13</v>
      </c>
      <c r="M5494" t="s">
        <v>14</v>
      </c>
      <c r="N5494" t="s">
        <v>307</v>
      </c>
      <c r="O5494" t="s">
        <v>1603</v>
      </c>
      <c r="P5494" t="s">
        <v>4682</v>
      </c>
      <c r="Q5494" s="236">
        <v>44834</v>
      </c>
      <c r="R5494" s="236">
        <v>44896</v>
      </c>
      <c r="S5494" t="s">
        <v>8452</v>
      </c>
      <c r="T5494" s="267"/>
      <c r="U5494" s="267"/>
      <c r="V5494" s="267"/>
      <c r="W5494" s="267"/>
      <c r="X5494"/>
      <c r="Y5494" t="s">
        <v>8650</v>
      </c>
      <c r="Z5494">
        <v>1847456121</v>
      </c>
      <c r="AA5494" t="s">
        <v>8651</v>
      </c>
      <c r="AB5494" s="273" t="str">
        <f>_xlfn.IFNA(IF(Table[[#This Row],[Programme Partner]]&lt;&gt;Table[[#This Row],[Implementing Partner]],CONCATENATE(Table[[#This Row],[Programme Partner]],"-",Table[[#This Row],[Implementing Partner]]),Table[[#This Row],[Programme Partner]]),"")</f>
        <v>UNHCR-BRAC</v>
      </c>
    </row>
    <row r="5495" spans="1:28" ht="16.5" customHeight="1">
      <c r="A5495" s="183">
        <v>5945</v>
      </c>
      <c r="B5495" s="264" t="s">
        <v>5273</v>
      </c>
      <c r="C5495" s="265" t="s">
        <v>5033</v>
      </c>
      <c r="D5495" s="266" t="s">
        <v>5273</v>
      </c>
      <c r="E5495" s="269" t="s">
        <v>27</v>
      </c>
      <c r="F5495" s="264" t="s">
        <v>8013</v>
      </c>
      <c r="G5495" t="s">
        <v>8313</v>
      </c>
      <c r="H5495" s="264" t="str">
        <f>IFERROR(VLOOKUP(Table[[#This Row],[Activity Details of Assistance]],WHAT!E:F,2,FALSE),"")</f>
        <v># of HP sessions at community level</v>
      </c>
      <c r="I5495" s="264"/>
      <c r="J5495">
        <v>958</v>
      </c>
      <c r="K5495" s="295" t="s">
        <v>8280</v>
      </c>
      <c r="L5495" s="306" t="s">
        <v>13</v>
      </c>
      <c r="M5495" t="s">
        <v>14</v>
      </c>
      <c r="N5495" t="s">
        <v>307</v>
      </c>
      <c r="O5495" t="s">
        <v>1603</v>
      </c>
      <c r="P5495" t="s">
        <v>4682</v>
      </c>
      <c r="Q5495" s="236">
        <v>44834</v>
      </c>
      <c r="R5495" s="236">
        <v>44896</v>
      </c>
      <c r="S5495" t="s">
        <v>8452</v>
      </c>
      <c r="T5495" s="267"/>
      <c r="U5495" s="267"/>
      <c r="V5495" s="267"/>
      <c r="W5495" s="267"/>
      <c r="X5495"/>
      <c r="Y5495" t="s">
        <v>8650</v>
      </c>
      <c r="Z5495">
        <v>1847456121</v>
      </c>
      <c r="AA5495" t="s">
        <v>8651</v>
      </c>
      <c r="AB5495" s="273" t="str">
        <f>_xlfn.IFNA(IF(Table[[#This Row],[Programme Partner]]&lt;&gt;Table[[#This Row],[Implementing Partner]],CONCATENATE(Table[[#This Row],[Programme Partner]],"-",Table[[#This Row],[Implementing Partner]]),Table[[#This Row],[Programme Partner]]),"")</f>
        <v>UNHCR-BRAC</v>
      </c>
    </row>
    <row r="5496" spans="1:28" ht="16.5" customHeight="1">
      <c r="A5496" s="183">
        <v>5946</v>
      </c>
      <c r="B5496" s="264" t="s">
        <v>5273</v>
      </c>
      <c r="C5496" s="265" t="s">
        <v>5033</v>
      </c>
      <c r="D5496" s="266" t="s">
        <v>5273</v>
      </c>
      <c r="E5496" s="269" t="s">
        <v>27</v>
      </c>
      <c r="F5496" s="264" t="s">
        <v>8013</v>
      </c>
      <c r="G5496" t="s">
        <v>8314</v>
      </c>
      <c r="H5496" s="264" t="str">
        <f>IFERROR(VLOOKUP(Table[[#This Row],[Activity Details of Assistance]],WHAT!E:F,2,FALSE),"")</f>
        <v># of HP sessions at HH level</v>
      </c>
      <c r="I5496" s="264"/>
      <c r="J5496">
        <v>2427</v>
      </c>
      <c r="K5496" s="295" t="s">
        <v>8280</v>
      </c>
      <c r="L5496" s="306" t="s">
        <v>13</v>
      </c>
      <c r="M5496" t="s">
        <v>14</v>
      </c>
      <c r="N5496" t="s">
        <v>307</v>
      </c>
      <c r="O5496" t="s">
        <v>1603</v>
      </c>
      <c r="P5496" t="s">
        <v>4682</v>
      </c>
      <c r="Q5496" s="236">
        <v>44834</v>
      </c>
      <c r="R5496" s="236">
        <v>44896</v>
      </c>
      <c r="S5496" t="s">
        <v>8452</v>
      </c>
      <c r="T5496" s="267"/>
      <c r="U5496" s="267"/>
      <c r="V5496" s="267"/>
      <c r="W5496" s="267"/>
      <c r="X5496"/>
      <c r="Y5496" t="s">
        <v>8650</v>
      </c>
      <c r="Z5496">
        <v>1847456121</v>
      </c>
      <c r="AA5496" t="s">
        <v>8651</v>
      </c>
      <c r="AB5496" s="273" t="str">
        <f>_xlfn.IFNA(IF(Table[[#This Row],[Programme Partner]]&lt;&gt;Table[[#This Row],[Implementing Partner]],CONCATENATE(Table[[#This Row],[Programme Partner]],"-",Table[[#This Row],[Implementing Partner]]),Table[[#This Row],[Programme Partner]]),"")</f>
        <v>UNHCR-BRAC</v>
      </c>
    </row>
    <row r="5497" spans="1:28" ht="16.5" customHeight="1">
      <c r="A5497" s="183">
        <v>5947</v>
      </c>
      <c r="B5497" s="264" t="s">
        <v>5273</v>
      </c>
      <c r="C5497" s="265" t="s">
        <v>5033</v>
      </c>
      <c r="D5497" s="266" t="s">
        <v>5273</v>
      </c>
      <c r="E5497" s="269" t="s">
        <v>27</v>
      </c>
      <c r="F5497" s="264" t="s">
        <v>8014</v>
      </c>
      <c r="G5497" t="s">
        <v>8358</v>
      </c>
      <c r="H5497" s="264" t="str">
        <f>IFERROR(VLOOKUP(Table[[#This Row],[Activity Details of Assistance]],WHAT!E:F,2,FALSE),"")</f>
        <v># of campaign per camp </v>
      </c>
      <c r="I5497" s="264"/>
      <c r="J5497">
        <v>1</v>
      </c>
      <c r="K5497" s="295" t="s">
        <v>8280</v>
      </c>
      <c r="L5497" s="306" t="s">
        <v>13</v>
      </c>
      <c r="M5497" t="s">
        <v>14</v>
      </c>
      <c r="N5497" t="s">
        <v>307</v>
      </c>
      <c r="O5497" t="s">
        <v>1603</v>
      </c>
      <c r="P5497" t="s">
        <v>4682</v>
      </c>
      <c r="Q5497" s="236">
        <v>44834</v>
      </c>
      <c r="R5497" s="236">
        <v>44896</v>
      </c>
      <c r="S5497" t="s">
        <v>8452</v>
      </c>
      <c r="T5497" s="267"/>
      <c r="U5497" s="267"/>
      <c r="V5497" s="267"/>
      <c r="W5497" s="267"/>
      <c r="X5497"/>
      <c r="Y5497" t="s">
        <v>8650</v>
      </c>
      <c r="Z5497">
        <v>1847456121</v>
      </c>
      <c r="AA5497" t="s">
        <v>8651</v>
      </c>
      <c r="AB5497" s="273" t="str">
        <f>_xlfn.IFNA(IF(Table[[#This Row],[Programme Partner]]&lt;&gt;Table[[#This Row],[Implementing Partner]],CONCATENATE(Table[[#This Row],[Programme Partner]],"-",Table[[#This Row],[Implementing Partner]]),Table[[#This Row],[Programme Partner]]),"")</f>
        <v>UNHCR-BRAC</v>
      </c>
    </row>
    <row r="5498" spans="1:28" ht="16.5" customHeight="1">
      <c r="A5498" s="183">
        <v>5948</v>
      </c>
      <c r="B5498" s="264" t="s">
        <v>5273</v>
      </c>
      <c r="C5498" s="265" t="s">
        <v>5033</v>
      </c>
      <c r="D5498" s="266" t="s">
        <v>5273</v>
      </c>
      <c r="E5498" s="269" t="s">
        <v>27</v>
      </c>
      <c r="F5498" s="264" t="s">
        <v>8014</v>
      </c>
      <c r="G5498" t="s">
        <v>8445</v>
      </c>
      <c r="H5498" s="264" t="str">
        <f>IFERROR(VLOOKUP(Table[[#This Row],[Activity Details of Assistance]],WHAT!E:F,2,FALSE),"")</f>
        <v># of plant</v>
      </c>
      <c r="I5498" s="264"/>
      <c r="J5498">
        <v>1</v>
      </c>
      <c r="K5498" s="295" t="s">
        <v>8280</v>
      </c>
      <c r="L5498" s="306" t="s">
        <v>13</v>
      </c>
      <c r="M5498" t="s">
        <v>14</v>
      </c>
      <c r="N5498" t="s">
        <v>307</v>
      </c>
      <c r="O5498" t="s">
        <v>1603</v>
      </c>
      <c r="P5498" t="s">
        <v>4682</v>
      </c>
      <c r="Q5498" s="236">
        <v>44834</v>
      </c>
      <c r="R5498" s="236">
        <v>44896</v>
      </c>
      <c r="S5498" t="s">
        <v>8452</v>
      </c>
      <c r="T5498" s="267"/>
      <c r="U5498" s="267"/>
      <c r="V5498" s="267"/>
      <c r="W5498" s="267"/>
      <c r="X5498"/>
      <c r="Y5498" t="s">
        <v>8650</v>
      </c>
      <c r="Z5498">
        <v>1847456121</v>
      </c>
      <c r="AA5498" t="s">
        <v>8651</v>
      </c>
      <c r="AB5498" s="273" t="str">
        <f>_xlfn.IFNA(IF(Table[[#This Row],[Programme Partner]]&lt;&gt;Table[[#This Row],[Implementing Partner]],CONCATENATE(Table[[#This Row],[Programme Partner]],"-",Table[[#This Row],[Implementing Partner]]),Table[[#This Row],[Programme Partner]]),"")</f>
        <v>UNHCR-BRAC</v>
      </c>
    </row>
    <row r="5499" spans="1:28" ht="16.5" customHeight="1">
      <c r="A5499" s="183">
        <v>5949</v>
      </c>
      <c r="B5499" s="264" t="s">
        <v>5148</v>
      </c>
      <c r="C5499" s="265" t="s">
        <v>5033</v>
      </c>
      <c r="D5499" s="266" t="s">
        <v>5148</v>
      </c>
      <c r="E5499" s="269" t="s">
        <v>27</v>
      </c>
      <c r="F5499" s="264" t="s">
        <v>8011</v>
      </c>
      <c r="G5499" s="195" t="s">
        <v>8584</v>
      </c>
      <c r="H5499" s="264" t="str">
        <f>IFERROR(VLOOKUP(Table[[#This Row],[Activity Details of Assistance]],WHAT!E:F,2,FALSE),"")</f>
        <v># of tube well</v>
      </c>
      <c r="I5499" s="264"/>
      <c r="J5499">
        <v>143</v>
      </c>
      <c r="K5499" s="295" t="s">
        <v>8280</v>
      </c>
      <c r="L5499" s="306" t="s">
        <v>13</v>
      </c>
      <c r="M5499" t="s">
        <v>14</v>
      </c>
      <c r="N5499" t="s">
        <v>309</v>
      </c>
      <c r="O5499" t="s">
        <v>1606</v>
      </c>
      <c r="P5499" t="s">
        <v>17</v>
      </c>
      <c r="Q5499" s="236">
        <v>44834</v>
      </c>
      <c r="R5499" s="236">
        <v>44896</v>
      </c>
      <c r="S5499" t="s">
        <v>8452</v>
      </c>
      <c r="T5499" s="267"/>
      <c r="U5499" s="267"/>
      <c r="V5499" s="267"/>
      <c r="W5499" s="267"/>
      <c r="X5499"/>
      <c r="Y5499" t="s">
        <v>8304</v>
      </c>
      <c r="Z5499">
        <v>1833301502</v>
      </c>
      <c r="AA5499" t="s">
        <v>8305</v>
      </c>
      <c r="AB5499" s="273" t="str">
        <f>_xlfn.IFNA(IF(Table[[#This Row],[Programme Partner]]&lt;&gt;Table[[#This Row],[Implementing Partner]],CONCATENATE(Table[[#This Row],[Programme Partner]],"-",Table[[#This Row],[Implementing Partner]]),Table[[#This Row],[Programme Partner]]),"")</f>
        <v>IOM-BRAC</v>
      </c>
    </row>
    <row r="5500" spans="1:28" ht="16.5" customHeight="1">
      <c r="A5500" s="183">
        <v>5950</v>
      </c>
      <c r="B5500" s="264" t="s">
        <v>5148</v>
      </c>
      <c r="C5500" s="265" t="s">
        <v>5033</v>
      </c>
      <c r="D5500" s="266" t="s">
        <v>5148</v>
      </c>
      <c r="E5500" s="269" t="s">
        <v>27</v>
      </c>
      <c r="F5500" s="264" t="s">
        <v>8011</v>
      </c>
      <c r="G5500" t="s">
        <v>8325</v>
      </c>
      <c r="H5500" s="264" t="str">
        <f>IFERROR(VLOOKUP(Table[[#This Row],[Activity Details of Assistance]],WHAT!E:F,2,FALSE),"")</f>
        <v># of tube well</v>
      </c>
      <c r="I5500" s="264"/>
      <c r="J5500">
        <v>2</v>
      </c>
      <c r="K5500" s="295" t="s">
        <v>8280</v>
      </c>
      <c r="L5500" s="306" t="s">
        <v>13</v>
      </c>
      <c r="M5500" t="s">
        <v>14</v>
      </c>
      <c r="N5500" t="s">
        <v>309</v>
      </c>
      <c r="O5500" t="s">
        <v>1606</v>
      </c>
      <c r="P5500" t="s">
        <v>17</v>
      </c>
      <c r="Q5500" s="236">
        <v>44834</v>
      </c>
      <c r="R5500" s="236">
        <v>44896</v>
      </c>
      <c r="S5500" t="s">
        <v>8452</v>
      </c>
      <c r="T5500" s="267"/>
      <c r="U5500" s="267"/>
      <c r="V5500" s="267"/>
      <c r="W5500" s="267"/>
      <c r="X5500"/>
      <c r="Y5500" t="s">
        <v>8304</v>
      </c>
      <c r="Z5500">
        <v>1833301502</v>
      </c>
      <c r="AA5500" t="s">
        <v>8305</v>
      </c>
      <c r="AB5500" s="273" t="str">
        <f>_xlfn.IFNA(IF(Table[[#This Row],[Programme Partner]]&lt;&gt;Table[[#This Row],[Implementing Partner]],CONCATENATE(Table[[#This Row],[Programme Partner]],"-",Table[[#This Row],[Implementing Partner]]),Table[[#This Row],[Programme Partner]]),"")</f>
        <v>IOM-BRAC</v>
      </c>
    </row>
    <row r="5501" spans="1:28" ht="16.5" customHeight="1">
      <c r="A5501" s="183">
        <v>5951</v>
      </c>
      <c r="B5501" s="264" t="s">
        <v>5148</v>
      </c>
      <c r="C5501" s="265" t="s">
        <v>5033</v>
      </c>
      <c r="D5501" s="266" t="s">
        <v>5148</v>
      </c>
      <c r="E5501" s="269" t="s">
        <v>27</v>
      </c>
      <c r="F5501" s="264" t="s">
        <v>8011</v>
      </c>
      <c r="G5501" s="213" t="s">
        <v>8584</v>
      </c>
      <c r="H5501" s="264" t="str">
        <f>IFERROR(VLOOKUP(Table[[#This Row],[Activity Details of Assistance]],WHAT!E:F,2,FALSE),"")</f>
        <v># of tube well</v>
      </c>
      <c r="I5501" s="264"/>
      <c r="J5501">
        <v>40</v>
      </c>
      <c r="K5501" s="295" t="s">
        <v>8280</v>
      </c>
      <c r="L5501" s="306" t="s">
        <v>13</v>
      </c>
      <c r="M5501" t="s">
        <v>14</v>
      </c>
      <c r="N5501" t="s">
        <v>309</v>
      </c>
      <c r="O5501" t="s">
        <v>1606</v>
      </c>
      <c r="P5501" t="s">
        <v>17</v>
      </c>
      <c r="Q5501" s="236">
        <v>44834</v>
      </c>
      <c r="R5501" s="236">
        <v>44896</v>
      </c>
      <c r="S5501" t="s">
        <v>8452</v>
      </c>
      <c r="T5501" s="267"/>
      <c r="U5501" s="267"/>
      <c r="V5501" s="267"/>
      <c r="W5501" s="267"/>
      <c r="X5501"/>
      <c r="Y5501" t="s">
        <v>8304</v>
      </c>
      <c r="Z5501">
        <v>1833301502</v>
      </c>
      <c r="AA5501" t="s">
        <v>8305</v>
      </c>
      <c r="AB5501" s="273" t="str">
        <f>_xlfn.IFNA(IF(Table[[#This Row],[Programme Partner]]&lt;&gt;Table[[#This Row],[Implementing Partner]],CONCATENATE(Table[[#This Row],[Programme Partner]],"-",Table[[#This Row],[Implementing Partner]]),Table[[#This Row],[Programme Partner]]),"")</f>
        <v>IOM-BRAC</v>
      </c>
    </row>
    <row r="5502" spans="1:28" ht="16.5" customHeight="1">
      <c r="A5502" s="183">
        <v>5952</v>
      </c>
      <c r="B5502" s="264" t="s">
        <v>5148</v>
      </c>
      <c r="C5502" s="265" t="s">
        <v>5033</v>
      </c>
      <c r="D5502" s="266" t="s">
        <v>5148</v>
      </c>
      <c r="E5502" s="269" t="s">
        <v>27</v>
      </c>
      <c r="F5502" s="264" t="s">
        <v>8012</v>
      </c>
      <c r="G5502" s="195" t="s">
        <v>8585</v>
      </c>
      <c r="H5502" s="264" t="str">
        <f>IFERROR(VLOOKUP(Table[[#This Row],[Activity Details of Assistance]],WHAT!E:F,2,FALSE),"")</f>
        <v xml:space="preserve"># of door </v>
      </c>
      <c r="I5502" s="264"/>
      <c r="J5502">
        <v>33</v>
      </c>
      <c r="K5502" s="295" t="s">
        <v>8280</v>
      </c>
      <c r="L5502" s="306" t="s">
        <v>13</v>
      </c>
      <c r="M5502" t="s">
        <v>14</v>
      </c>
      <c r="N5502" t="s">
        <v>309</v>
      </c>
      <c r="O5502" t="s">
        <v>1606</v>
      </c>
      <c r="P5502" t="s">
        <v>17</v>
      </c>
      <c r="Q5502" s="236">
        <v>44834</v>
      </c>
      <c r="R5502" s="236">
        <v>44896</v>
      </c>
      <c r="S5502" t="s">
        <v>8452</v>
      </c>
      <c r="T5502" s="267"/>
      <c r="U5502" s="267"/>
      <c r="V5502" s="267"/>
      <c r="W5502" s="267"/>
      <c r="X5502"/>
      <c r="Y5502" t="s">
        <v>8304</v>
      </c>
      <c r="Z5502">
        <v>1833301502</v>
      </c>
      <c r="AA5502" t="s">
        <v>8305</v>
      </c>
      <c r="AB5502" s="273" t="str">
        <f>_xlfn.IFNA(IF(Table[[#This Row],[Programme Partner]]&lt;&gt;Table[[#This Row],[Implementing Partner]],CONCATENATE(Table[[#This Row],[Programme Partner]],"-",Table[[#This Row],[Implementing Partner]]),Table[[#This Row],[Programme Partner]]),"")</f>
        <v>IOM-BRAC</v>
      </c>
    </row>
    <row r="5503" spans="1:28" ht="16.5" customHeight="1">
      <c r="A5503" s="183">
        <v>5953</v>
      </c>
      <c r="B5503" s="264" t="s">
        <v>5148</v>
      </c>
      <c r="C5503" s="265" t="s">
        <v>5033</v>
      </c>
      <c r="D5503" s="266" t="s">
        <v>5148</v>
      </c>
      <c r="E5503" s="269" t="s">
        <v>27</v>
      </c>
      <c r="F5503" s="264" t="s">
        <v>8012</v>
      </c>
      <c r="G5503" t="s">
        <v>8359</v>
      </c>
      <c r="H5503" s="264" t="str">
        <f>IFERROR(VLOOKUP(Table[[#This Row],[Activity Details of Assistance]],WHAT!E:F,2,FALSE),"")</f>
        <v># of FSM Site</v>
      </c>
      <c r="I5503" s="264"/>
      <c r="J5503">
        <v>4</v>
      </c>
      <c r="K5503" s="295" t="s">
        <v>8280</v>
      </c>
      <c r="L5503" s="306" t="s">
        <v>13</v>
      </c>
      <c r="M5503" t="s">
        <v>14</v>
      </c>
      <c r="N5503" t="s">
        <v>309</v>
      </c>
      <c r="O5503" t="s">
        <v>1606</v>
      </c>
      <c r="P5503" t="s">
        <v>17</v>
      </c>
      <c r="Q5503" s="236">
        <v>44834</v>
      </c>
      <c r="R5503" s="236">
        <v>44896</v>
      </c>
      <c r="S5503" t="s">
        <v>8452</v>
      </c>
      <c r="T5503" s="267"/>
      <c r="U5503" s="267"/>
      <c r="V5503" s="267"/>
      <c r="W5503" s="267"/>
      <c r="X5503"/>
      <c r="Y5503" t="s">
        <v>8304</v>
      </c>
      <c r="Z5503">
        <v>1833301502</v>
      </c>
      <c r="AA5503" t="s">
        <v>8305</v>
      </c>
      <c r="AB5503" s="273" t="str">
        <f>_xlfn.IFNA(IF(Table[[#This Row],[Programme Partner]]&lt;&gt;Table[[#This Row],[Implementing Partner]],CONCATENATE(Table[[#This Row],[Programme Partner]],"-",Table[[#This Row],[Implementing Partner]]),Table[[#This Row],[Programme Partner]]),"")</f>
        <v>IOM-BRAC</v>
      </c>
    </row>
    <row r="5504" spans="1:28" ht="16.5" customHeight="1">
      <c r="A5504" s="183">
        <v>5954</v>
      </c>
      <c r="B5504" s="264" t="s">
        <v>5148</v>
      </c>
      <c r="C5504" s="265" t="s">
        <v>5033</v>
      </c>
      <c r="D5504" s="266" t="s">
        <v>5148</v>
      </c>
      <c r="E5504" s="269" t="s">
        <v>27</v>
      </c>
      <c r="F5504" s="264" t="s">
        <v>8012</v>
      </c>
      <c r="G5504" t="s">
        <v>8367</v>
      </c>
      <c r="H5504" s="264" t="str">
        <f>IFERROR(VLOOKUP(Table[[#This Row],[Activity Details of Assistance]],WHAT!E:F,2,FALSE),"")</f>
        <v># of door</v>
      </c>
      <c r="I5504" s="264"/>
      <c r="J5504">
        <v>2</v>
      </c>
      <c r="K5504" s="295" t="s">
        <v>8280</v>
      </c>
      <c r="L5504" s="306" t="s">
        <v>13</v>
      </c>
      <c r="M5504" t="s">
        <v>14</v>
      </c>
      <c r="N5504" t="s">
        <v>309</v>
      </c>
      <c r="O5504" t="s">
        <v>1606</v>
      </c>
      <c r="P5504" t="s">
        <v>17</v>
      </c>
      <c r="Q5504" s="236">
        <v>44834</v>
      </c>
      <c r="R5504" s="236">
        <v>44896</v>
      </c>
      <c r="S5504" t="s">
        <v>8452</v>
      </c>
      <c r="T5504" s="267"/>
      <c r="U5504" s="267"/>
      <c r="V5504" s="267"/>
      <c r="W5504" s="267"/>
      <c r="X5504"/>
      <c r="Y5504" t="s">
        <v>8304</v>
      </c>
      <c r="Z5504">
        <v>1833301502</v>
      </c>
      <c r="AA5504" t="s">
        <v>8305</v>
      </c>
      <c r="AB5504" s="273" t="str">
        <f>_xlfn.IFNA(IF(Table[[#This Row],[Programme Partner]]&lt;&gt;Table[[#This Row],[Implementing Partner]],CONCATENATE(Table[[#This Row],[Programme Partner]],"-",Table[[#This Row],[Implementing Partner]]),Table[[#This Row],[Programme Partner]]),"")</f>
        <v>IOM-BRAC</v>
      </c>
    </row>
    <row r="5505" spans="1:28" ht="16.5" customHeight="1">
      <c r="A5505" s="183">
        <v>5955</v>
      </c>
      <c r="B5505" s="264" t="s">
        <v>5148</v>
      </c>
      <c r="C5505" s="265" t="s">
        <v>5033</v>
      </c>
      <c r="D5505" s="266" t="s">
        <v>5148</v>
      </c>
      <c r="E5505" s="269" t="s">
        <v>27</v>
      </c>
      <c r="F5505" s="264" t="s">
        <v>8012</v>
      </c>
      <c r="G5505" s="195" t="s">
        <v>8586</v>
      </c>
      <c r="H5505" s="264" t="str">
        <f>IFERROR(VLOOKUP(Table[[#This Row],[Activity Details of Assistance]],WHAT!E:F,2,FALSE),"")</f>
        <v># of door</v>
      </c>
      <c r="I5505" s="264"/>
      <c r="J5505">
        <v>446</v>
      </c>
      <c r="K5505" s="295" t="s">
        <v>8280</v>
      </c>
      <c r="L5505" s="306" t="s">
        <v>13</v>
      </c>
      <c r="M5505" t="s">
        <v>14</v>
      </c>
      <c r="N5505" t="s">
        <v>309</v>
      </c>
      <c r="O5505" t="s">
        <v>1606</v>
      </c>
      <c r="P5505" t="s">
        <v>17</v>
      </c>
      <c r="Q5505" s="236">
        <v>44834</v>
      </c>
      <c r="R5505" s="236">
        <v>44896</v>
      </c>
      <c r="S5505" t="s">
        <v>8452</v>
      </c>
      <c r="T5505" s="267"/>
      <c r="U5505" s="267"/>
      <c r="V5505" s="267"/>
      <c r="W5505" s="267"/>
      <c r="X5505"/>
      <c r="Y5505" t="s">
        <v>8304</v>
      </c>
      <c r="Z5505">
        <v>1833301502</v>
      </c>
      <c r="AA5505" t="s">
        <v>8305</v>
      </c>
      <c r="AB5505" s="273" t="str">
        <f>_xlfn.IFNA(IF(Table[[#This Row],[Programme Partner]]&lt;&gt;Table[[#This Row],[Implementing Partner]],CONCATENATE(Table[[#This Row],[Programme Partner]],"-",Table[[#This Row],[Implementing Partner]]),Table[[#This Row],[Programme Partner]]),"")</f>
        <v>IOM-BRAC</v>
      </c>
    </row>
    <row r="5506" spans="1:28" ht="16.5" customHeight="1">
      <c r="A5506" s="183">
        <v>5956</v>
      </c>
      <c r="B5506" s="264" t="s">
        <v>5148</v>
      </c>
      <c r="C5506" s="265" t="s">
        <v>5033</v>
      </c>
      <c r="D5506" s="266" t="s">
        <v>5148</v>
      </c>
      <c r="E5506" s="269" t="s">
        <v>27</v>
      </c>
      <c r="F5506" s="264" t="s">
        <v>8012</v>
      </c>
      <c r="G5506" t="s">
        <v>8357</v>
      </c>
      <c r="H5506" s="264" t="str">
        <f>IFERROR(VLOOKUP(Table[[#This Row],[Activity Details of Assistance]],WHAT!E:F,2,FALSE),"")</f>
        <v># of door</v>
      </c>
      <c r="I5506" s="264"/>
      <c r="J5506">
        <v>282</v>
      </c>
      <c r="K5506" s="295" t="s">
        <v>8280</v>
      </c>
      <c r="L5506" s="306" t="s">
        <v>13</v>
      </c>
      <c r="M5506" t="s">
        <v>14</v>
      </c>
      <c r="N5506" t="s">
        <v>309</v>
      </c>
      <c r="O5506" t="s">
        <v>1606</v>
      </c>
      <c r="P5506" t="s">
        <v>17</v>
      </c>
      <c r="Q5506" s="236">
        <v>44834</v>
      </c>
      <c r="R5506" s="236">
        <v>44896</v>
      </c>
      <c r="S5506" t="s">
        <v>8452</v>
      </c>
      <c r="T5506" s="267"/>
      <c r="U5506" s="267"/>
      <c r="V5506" s="267"/>
      <c r="W5506" s="267"/>
      <c r="X5506"/>
      <c r="Y5506" t="s">
        <v>8304</v>
      </c>
      <c r="Z5506">
        <v>1833301502</v>
      </c>
      <c r="AA5506" t="s">
        <v>8305</v>
      </c>
      <c r="AB5506" s="273" t="str">
        <f>_xlfn.IFNA(IF(Table[[#This Row],[Programme Partner]]&lt;&gt;Table[[#This Row],[Implementing Partner]],CONCATENATE(Table[[#This Row],[Programme Partner]],"-",Table[[#This Row],[Implementing Partner]]),Table[[#This Row],[Programme Partner]]),"")</f>
        <v>IOM-BRAC</v>
      </c>
    </row>
    <row r="5507" spans="1:28" ht="16.5" customHeight="1">
      <c r="A5507" s="183">
        <v>5957</v>
      </c>
      <c r="B5507" s="264" t="s">
        <v>5148</v>
      </c>
      <c r="C5507" s="265" t="s">
        <v>5033</v>
      </c>
      <c r="D5507" s="266" t="s">
        <v>5148</v>
      </c>
      <c r="E5507" s="269" t="s">
        <v>27</v>
      </c>
      <c r="F5507" s="264" t="s">
        <v>8012</v>
      </c>
      <c r="G5507" t="s">
        <v>8019</v>
      </c>
      <c r="H5507" s="264" t="str">
        <f>IFERROR(VLOOKUP(Table[[#This Row],[Activity Details of Assistance]],WHAT!E:F,2,FALSE),"")</f>
        <v>N/A</v>
      </c>
      <c r="I5507" s="264"/>
      <c r="J5507">
        <v>12</v>
      </c>
      <c r="K5507" s="295" t="s">
        <v>8280</v>
      </c>
      <c r="L5507" s="306" t="s">
        <v>13</v>
      </c>
      <c r="M5507" t="s">
        <v>14</v>
      </c>
      <c r="N5507" t="s">
        <v>309</v>
      </c>
      <c r="O5507" t="s">
        <v>1606</v>
      </c>
      <c r="P5507" t="s">
        <v>17</v>
      </c>
      <c r="Q5507" s="236">
        <v>44834</v>
      </c>
      <c r="R5507" s="236">
        <v>44896</v>
      </c>
      <c r="S5507" t="s">
        <v>8452</v>
      </c>
      <c r="T5507" s="267"/>
      <c r="U5507" s="267"/>
      <c r="V5507" s="267"/>
      <c r="W5507" s="267"/>
      <c r="X5507" t="s">
        <v>8657</v>
      </c>
      <c r="Y5507" t="s">
        <v>8304</v>
      </c>
      <c r="Z5507">
        <v>1833301502</v>
      </c>
      <c r="AA5507" t="s">
        <v>8305</v>
      </c>
      <c r="AB5507" s="273" t="str">
        <f>_xlfn.IFNA(IF(Table[[#This Row],[Programme Partner]]&lt;&gt;Table[[#This Row],[Implementing Partner]],CONCATENATE(Table[[#This Row],[Programme Partner]],"-",Table[[#This Row],[Implementing Partner]]),Table[[#This Row],[Programme Partner]]),"")</f>
        <v>IOM-BRAC</v>
      </c>
    </row>
    <row r="5508" spans="1:28" ht="16.5" customHeight="1">
      <c r="A5508" s="183">
        <v>5958</v>
      </c>
      <c r="B5508" s="264" t="s">
        <v>5148</v>
      </c>
      <c r="C5508" s="265" t="s">
        <v>5033</v>
      </c>
      <c r="D5508" s="266" t="s">
        <v>5148</v>
      </c>
      <c r="E5508" s="269" t="s">
        <v>27</v>
      </c>
      <c r="F5508" s="264" t="s">
        <v>8013</v>
      </c>
      <c r="G5508" t="s">
        <v>8313</v>
      </c>
      <c r="H5508" s="264" t="str">
        <f>IFERROR(VLOOKUP(Table[[#This Row],[Activity Details of Assistance]],WHAT!E:F,2,FALSE),"")</f>
        <v># of HP sessions at community level</v>
      </c>
      <c r="I5508" s="264"/>
      <c r="J5508">
        <v>24</v>
      </c>
      <c r="K5508" s="295" t="s">
        <v>8280</v>
      </c>
      <c r="L5508" s="306" t="s">
        <v>13</v>
      </c>
      <c r="M5508" t="s">
        <v>14</v>
      </c>
      <c r="N5508" t="s">
        <v>309</v>
      </c>
      <c r="O5508" t="s">
        <v>1606</v>
      </c>
      <c r="P5508" t="s">
        <v>17</v>
      </c>
      <c r="Q5508" s="236">
        <v>44834</v>
      </c>
      <c r="R5508" s="236">
        <v>44896</v>
      </c>
      <c r="S5508" t="s">
        <v>8452</v>
      </c>
      <c r="T5508" s="267"/>
      <c r="U5508" s="267"/>
      <c r="V5508" s="267"/>
      <c r="W5508" s="267"/>
      <c r="X5508"/>
      <c r="Y5508" t="s">
        <v>8304</v>
      </c>
      <c r="Z5508">
        <v>1833301502</v>
      </c>
      <c r="AA5508" t="s">
        <v>8305</v>
      </c>
      <c r="AB5508" s="273" t="str">
        <f>_xlfn.IFNA(IF(Table[[#This Row],[Programme Partner]]&lt;&gt;Table[[#This Row],[Implementing Partner]],CONCATENATE(Table[[#This Row],[Programme Partner]],"-",Table[[#This Row],[Implementing Partner]]),Table[[#This Row],[Programme Partner]]),"")</f>
        <v>IOM-BRAC</v>
      </c>
    </row>
    <row r="5509" spans="1:28" ht="16.5" customHeight="1">
      <c r="A5509" s="183">
        <v>5959</v>
      </c>
      <c r="B5509" s="264" t="s">
        <v>5148</v>
      </c>
      <c r="C5509" s="265" t="s">
        <v>5033</v>
      </c>
      <c r="D5509" s="266" t="s">
        <v>5148</v>
      </c>
      <c r="E5509" s="269" t="s">
        <v>27</v>
      </c>
      <c r="F5509" s="264" t="s">
        <v>8013</v>
      </c>
      <c r="G5509" t="s">
        <v>8360</v>
      </c>
      <c r="H5509" s="264" t="str">
        <f>IFERROR(VLOOKUP(Table[[#This Row],[Activity Details of Assistance]],WHAT!E:F,2,FALSE),"")</f>
        <v># of household</v>
      </c>
      <c r="I5509" s="264"/>
      <c r="J5509">
        <v>6087</v>
      </c>
      <c r="K5509" s="295" t="s">
        <v>8280</v>
      </c>
      <c r="L5509" s="306" t="s">
        <v>13</v>
      </c>
      <c r="M5509" t="s">
        <v>14</v>
      </c>
      <c r="N5509" t="s">
        <v>309</v>
      </c>
      <c r="O5509" t="s">
        <v>1606</v>
      </c>
      <c r="P5509" t="s">
        <v>17</v>
      </c>
      <c r="Q5509" s="236">
        <v>44834</v>
      </c>
      <c r="R5509" s="236">
        <v>44896</v>
      </c>
      <c r="S5509" t="s">
        <v>8452</v>
      </c>
      <c r="T5509" s="267"/>
      <c r="U5509" s="267"/>
      <c r="V5509" s="267"/>
      <c r="W5509" s="267"/>
      <c r="X5509"/>
      <c r="Y5509" t="s">
        <v>8304</v>
      </c>
      <c r="Z5509">
        <v>1833301502</v>
      </c>
      <c r="AA5509" t="s">
        <v>8305</v>
      </c>
      <c r="AB5509" s="273" t="str">
        <f>_xlfn.IFNA(IF(Table[[#This Row],[Programme Partner]]&lt;&gt;Table[[#This Row],[Implementing Partner]],CONCATENATE(Table[[#This Row],[Programme Partner]],"-",Table[[#This Row],[Implementing Partner]]),Table[[#This Row],[Programme Partner]]),"")</f>
        <v>IOM-BRAC</v>
      </c>
    </row>
    <row r="5510" spans="1:28" ht="16.5" customHeight="1">
      <c r="A5510" s="183">
        <v>5960</v>
      </c>
      <c r="B5510" s="264" t="s">
        <v>5148</v>
      </c>
      <c r="C5510" s="265" t="s">
        <v>5033</v>
      </c>
      <c r="D5510" s="266" t="s">
        <v>5148</v>
      </c>
      <c r="E5510" s="269" t="s">
        <v>27</v>
      </c>
      <c r="F5510" s="264" t="s">
        <v>8013</v>
      </c>
      <c r="G5510" t="s">
        <v>8019</v>
      </c>
      <c r="H5510" s="264" t="str">
        <f>IFERROR(VLOOKUP(Table[[#This Row],[Activity Details of Assistance]],WHAT!E:F,2,FALSE),"")</f>
        <v>N/A</v>
      </c>
      <c r="I5510" s="264"/>
      <c r="J5510">
        <v>6091</v>
      </c>
      <c r="K5510" s="295" t="s">
        <v>8280</v>
      </c>
      <c r="L5510" s="306" t="s">
        <v>13</v>
      </c>
      <c r="M5510" t="s">
        <v>14</v>
      </c>
      <c r="N5510" t="s">
        <v>309</v>
      </c>
      <c r="O5510" t="s">
        <v>1606</v>
      </c>
      <c r="P5510" t="s">
        <v>17</v>
      </c>
      <c r="Q5510" s="236">
        <v>44834</v>
      </c>
      <c r="R5510" s="236">
        <v>44896</v>
      </c>
      <c r="S5510" t="s">
        <v>8452</v>
      </c>
      <c r="T5510" s="267"/>
      <c r="U5510" s="267"/>
      <c r="V5510" s="267"/>
      <c r="W5510" s="267"/>
      <c r="X5510" t="s">
        <v>8658</v>
      </c>
      <c r="Y5510" t="s">
        <v>8304</v>
      </c>
      <c r="Z5510">
        <v>1833301502</v>
      </c>
      <c r="AA5510" t="s">
        <v>8305</v>
      </c>
      <c r="AB5510" s="273" t="str">
        <f>_xlfn.IFNA(IF(Table[[#This Row],[Programme Partner]]&lt;&gt;Table[[#This Row],[Implementing Partner]],CONCATENATE(Table[[#This Row],[Programme Partner]],"-",Table[[#This Row],[Implementing Partner]]),Table[[#This Row],[Programme Partner]]),"")</f>
        <v>IOM-BRAC</v>
      </c>
    </row>
    <row r="5511" spans="1:28" ht="16.5" customHeight="1">
      <c r="A5511" s="183">
        <v>5961</v>
      </c>
      <c r="B5511" s="264" t="s">
        <v>5148</v>
      </c>
      <c r="C5511" s="265" t="s">
        <v>5033</v>
      </c>
      <c r="D5511" s="266" t="s">
        <v>5148</v>
      </c>
      <c r="E5511" s="269" t="s">
        <v>27</v>
      </c>
      <c r="F5511" s="264" t="s">
        <v>8014</v>
      </c>
      <c r="G5511" t="s">
        <v>8358</v>
      </c>
      <c r="H5511" s="264" t="str">
        <f>IFERROR(VLOOKUP(Table[[#This Row],[Activity Details of Assistance]],WHAT!E:F,2,FALSE),"")</f>
        <v># of campaign per camp </v>
      </c>
      <c r="I5511" s="264"/>
      <c r="J5511">
        <v>1</v>
      </c>
      <c r="K5511" s="295" t="s">
        <v>8280</v>
      </c>
      <c r="L5511" s="306" t="s">
        <v>13</v>
      </c>
      <c r="M5511" t="s">
        <v>14</v>
      </c>
      <c r="N5511" t="s">
        <v>309</v>
      </c>
      <c r="O5511" t="s">
        <v>1606</v>
      </c>
      <c r="P5511" t="s">
        <v>17</v>
      </c>
      <c r="Q5511" s="236">
        <v>44834</v>
      </c>
      <c r="R5511" s="236">
        <v>44896</v>
      </c>
      <c r="S5511" t="s">
        <v>8452</v>
      </c>
      <c r="T5511" s="267"/>
      <c r="U5511" s="267"/>
      <c r="V5511" s="267"/>
      <c r="W5511" s="267"/>
      <c r="X5511"/>
      <c r="Y5511" t="s">
        <v>8304</v>
      </c>
      <c r="Z5511">
        <v>1833301502</v>
      </c>
      <c r="AA5511" t="s">
        <v>8305</v>
      </c>
      <c r="AB5511" s="273" t="str">
        <f>_xlfn.IFNA(IF(Table[[#This Row],[Programme Partner]]&lt;&gt;Table[[#This Row],[Implementing Partner]],CONCATENATE(Table[[#This Row],[Programme Partner]],"-",Table[[#This Row],[Implementing Partner]]),Table[[#This Row],[Programme Partner]]),"")</f>
        <v>IOM-BRAC</v>
      </c>
    </row>
    <row r="5512" spans="1:28" ht="16.5" customHeight="1">
      <c r="A5512" s="183">
        <v>5962</v>
      </c>
      <c r="B5512" s="264" t="s">
        <v>5148</v>
      </c>
      <c r="C5512" s="265" t="s">
        <v>5033</v>
      </c>
      <c r="D5512" s="266" t="s">
        <v>5148</v>
      </c>
      <c r="E5512" s="269" t="s">
        <v>27</v>
      </c>
      <c r="F5512" s="264" t="s">
        <v>8014</v>
      </c>
      <c r="G5512" t="s">
        <v>8445</v>
      </c>
      <c r="H5512" s="264" t="str">
        <f>IFERROR(VLOOKUP(Table[[#This Row],[Activity Details of Assistance]],WHAT!E:F,2,FALSE),"")</f>
        <v># of plant</v>
      </c>
      <c r="I5512" s="264"/>
      <c r="J5512">
        <v>3</v>
      </c>
      <c r="K5512" s="295" t="s">
        <v>8280</v>
      </c>
      <c r="L5512" s="306" t="s">
        <v>13</v>
      </c>
      <c r="M5512" t="s">
        <v>14</v>
      </c>
      <c r="N5512" t="s">
        <v>309</v>
      </c>
      <c r="O5512" t="s">
        <v>1606</v>
      </c>
      <c r="P5512" t="s">
        <v>17</v>
      </c>
      <c r="Q5512" s="236">
        <v>44834</v>
      </c>
      <c r="R5512" s="236">
        <v>44896</v>
      </c>
      <c r="S5512" t="s">
        <v>8452</v>
      </c>
      <c r="T5512" s="267"/>
      <c r="U5512" s="267"/>
      <c r="V5512" s="267"/>
      <c r="W5512" s="267"/>
      <c r="X5512"/>
      <c r="Y5512" t="s">
        <v>8304</v>
      </c>
      <c r="Z5512">
        <v>1833301502</v>
      </c>
      <c r="AA5512" t="s">
        <v>8305</v>
      </c>
      <c r="AB5512" s="273" t="str">
        <f>_xlfn.IFNA(IF(Table[[#This Row],[Programme Partner]]&lt;&gt;Table[[#This Row],[Implementing Partner]],CONCATENATE(Table[[#This Row],[Programme Partner]],"-",Table[[#This Row],[Implementing Partner]]),Table[[#This Row],[Programme Partner]]),"")</f>
        <v>IOM-BRAC</v>
      </c>
    </row>
    <row r="5513" spans="1:28" ht="16.5" customHeight="1">
      <c r="A5513" s="183">
        <v>5963</v>
      </c>
      <c r="B5513" s="264" t="s">
        <v>5148</v>
      </c>
      <c r="C5513" s="265" t="s">
        <v>5033</v>
      </c>
      <c r="D5513" s="266" t="s">
        <v>5148</v>
      </c>
      <c r="E5513" s="269" t="s">
        <v>27</v>
      </c>
      <c r="F5513" s="264" t="s">
        <v>8014</v>
      </c>
      <c r="G5513" t="s">
        <v>8019</v>
      </c>
      <c r="H5513" s="264" t="str">
        <f>IFERROR(VLOOKUP(Table[[#This Row],[Activity Details of Assistance]],WHAT!E:F,2,FALSE),"")</f>
        <v>N/A</v>
      </c>
      <c r="I5513" s="264"/>
      <c r="J5513">
        <v>8387</v>
      </c>
      <c r="K5513" s="295" t="s">
        <v>8280</v>
      </c>
      <c r="L5513" s="306" t="s">
        <v>13</v>
      </c>
      <c r="M5513" t="s">
        <v>14</v>
      </c>
      <c r="N5513" t="s">
        <v>309</v>
      </c>
      <c r="O5513" t="s">
        <v>1606</v>
      </c>
      <c r="P5513" t="s">
        <v>17</v>
      </c>
      <c r="Q5513" s="236">
        <v>44834</v>
      </c>
      <c r="R5513" s="236">
        <v>44896</v>
      </c>
      <c r="S5513" t="s">
        <v>8452</v>
      </c>
      <c r="T5513" s="267"/>
      <c r="U5513" s="267"/>
      <c r="V5513" s="267"/>
      <c r="W5513" s="267"/>
      <c r="X5513" t="s">
        <v>8659</v>
      </c>
      <c r="Y5513" t="s">
        <v>8304</v>
      </c>
      <c r="Z5513">
        <v>1833301502</v>
      </c>
      <c r="AA5513" t="s">
        <v>8305</v>
      </c>
      <c r="AB5513" s="273" t="str">
        <f>_xlfn.IFNA(IF(Table[[#This Row],[Programme Partner]]&lt;&gt;Table[[#This Row],[Implementing Partner]],CONCATENATE(Table[[#This Row],[Programme Partner]],"-",Table[[#This Row],[Implementing Partner]]),Table[[#This Row],[Programme Partner]]),"")</f>
        <v>IOM-BRAC</v>
      </c>
    </row>
    <row r="5514" spans="1:28" ht="16.5" customHeight="1">
      <c r="A5514" s="183">
        <v>5964</v>
      </c>
      <c r="B5514" s="264" t="s">
        <v>8566</v>
      </c>
      <c r="C5514" s="265" t="s">
        <v>8566</v>
      </c>
      <c r="D5514" s="212" t="s">
        <v>8701</v>
      </c>
      <c r="E5514" s="269" t="s">
        <v>27</v>
      </c>
      <c r="F5514" s="264" t="s">
        <v>8012</v>
      </c>
      <c r="G5514" t="s">
        <v>8357</v>
      </c>
      <c r="H5514" s="264" t="str">
        <f>IFERROR(VLOOKUP(Table[[#This Row],[Activity Details of Assistance]],WHAT!E:F,2,FALSE),"")</f>
        <v># of door</v>
      </c>
      <c r="I5514" s="264"/>
      <c r="J5514">
        <v>189</v>
      </c>
      <c r="K5514" s="295" t="s">
        <v>8280</v>
      </c>
      <c r="L5514" s="306" t="s">
        <v>13</v>
      </c>
      <c r="M5514" t="s">
        <v>14</v>
      </c>
      <c r="N5514" t="s">
        <v>309</v>
      </c>
      <c r="O5514" t="s">
        <v>1606</v>
      </c>
      <c r="P5514" t="s">
        <v>5887</v>
      </c>
      <c r="Q5514" s="236">
        <v>44834</v>
      </c>
      <c r="R5514" s="236">
        <v>44805</v>
      </c>
      <c r="S5514" t="s">
        <v>8452</v>
      </c>
      <c r="T5514" s="267"/>
      <c r="U5514" s="267"/>
      <c r="V5514" s="267"/>
      <c r="W5514" s="267"/>
      <c r="X5514"/>
      <c r="Y5514" t="s">
        <v>8631</v>
      </c>
      <c r="Z5514">
        <v>1755689447</v>
      </c>
      <c r="AA5514" t="s">
        <v>8645</v>
      </c>
      <c r="AB5514" s="273" t="str">
        <f>_xlfn.IFNA(IF(Table[[#This Row],[Programme Partner]]&lt;&gt;Table[[#This Row],[Implementing Partner]],CONCATENATE(Table[[#This Row],[Programme Partner]],"-",Table[[#This Row],[Implementing Partner]]),Table[[#This Row],[Programme Partner]]),"")</f>
        <v>IRB</v>
      </c>
    </row>
    <row r="5515" spans="1:28" ht="16.5" customHeight="1">
      <c r="A5515" s="183">
        <v>5965</v>
      </c>
      <c r="B5515" s="264" t="s">
        <v>8566</v>
      </c>
      <c r="C5515" s="265" t="s">
        <v>8566</v>
      </c>
      <c r="D5515" s="212" t="s">
        <v>8701</v>
      </c>
      <c r="E5515" s="269" t="s">
        <v>27</v>
      </c>
      <c r="F5515" s="264" t="s">
        <v>8012</v>
      </c>
      <c r="G5515" t="s">
        <v>8019</v>
      </c>
      <c r="H5515" s="264" t="str">
        <f>IFERROR(VLOOKUP(Table[[#This Row],[Activity Details of Assistance]],WHAT!E:F,2,FALSE),"")</f>
        <v>N/A</v>
      </c>
      <c r="I5515" s="264"/>
      <c r="J5515">
        <v>13280</v>
      </c>
      <c r="K5515" s="295" t="s">
        <v>8280</v>
      </c>
      <c r="L5515" s="306" t="s">
        <v>13</v>
      </c>
      <c r="M5515" t="s">
        <v>14</v>
      </c>
      <c r="N5515" t="s">
        <v>309</v>
      </c>
      <c r="O5515" t="s">
        <v>1606</v>
      </c>
      <c r="P5515" t="s">
        <v>5887</v>
      </c>
      <c r="Q5515" s="236">
        <v>44834</v>
      </c>
      <c r="R5515" s="236">
        <v>44805</v>
      </c>
      <c r="S5515" t="s">
        <v>8452</v>
      </c>
      <c r="T5515" s="267"/>
      <c r="U5515" s="267"/>
      <c r="V5515" s="267"/>
      <c r="W5515" s="267"/>
      <c r="X5515" t="s">
        <v>8660</v>
      </c>
      <c r="Y5515" t="s">
        <v>8631</v>
      </c>
      <c r="Z5515">
        <v>1755689447</v>
      </c>
      <c r="AA5515" t="s">
        <v>8645</v>
      </c>
      <c r="AB5515" s="273" t="str">
        <f>_xlfn.IFNA(IF(Table[[#This Row],[Programme Partner]]&lt;&gt;Table[[#This Row],[Implementing Partner]],CONCATENATE(Table[[#This Row],[Programme Partner]],"-",Table[[#This Row],[Implementing Partner]]),Table[[#This Row],[Programme Partner]]),"")</f>
        <v>IRB</v>
      </c>
    </row>
    <row r="5516" spans="1:28" ht="16.5" customHeight="1">
      <c r="A5516" s="183">
        <v>5966</v>
      </c>
      <c r="B5516" s="264" t="s">
        <v>5148</v>
      </c>
      <c r="C5516" s="265" t="s">
        <v>5238</v>
      </c>
      <c r="D5516" s="266" t="s">
        <v>8324</v>
      </c>
      <c r="E5516" s="269" t="s">
        <v>27</v>
      </c>
      <c r="F5516" s="264" t="s">
        <v>8011</v>
      </c>
      <c r="G5516" s="195" t="s">
        <v>8584</v>
      </c>
      <c r="H5516" s="264" t="str">
        <f>IFERROR(VLOOKUP(Table[[#This Row],[Activity Details of Assistance]],WHAT!E:F,2,FALSE),"")</f>
        <v># of tube well</v>
      </c>
      <c r="I5516" s="264"/>
      <c r="J5516">
        <v>210</v>
      </c>
      <c r="K5516" s="295" t="s">
        <v>8280</v>
      </c>
      <c r="L5516" s="306" t="s">
        <v>13</v>
      </c>
      <c r="M5516" t="s">
        <v>14</v>
      </c>
      <c r="N5516" t="s">
        <v>309</v>
      </c>
      <c r="O5516" t="s">
        <v>1606</v>
      </c>
      <c r="P5516" t="s">
        <v>4656</v>
      </c>
      <c r="Q5516" s="236">
        <v>44834</v>
      </c>
      <c r="R5516" s="236">
        <v>44986</v>
      </c>
      <c r="S5516" t="s">
        <v>8452</v>
      </c>
      <c r="T5516" s="267"/>
      <c r="U5516" s="267"/>
      <c r="V5516" s="267"/>
      <c r="W5516" s="267"/>
      <c r="X5516"/>
      <c r="Y5516" t="s">
        <v>8335</v>
      </c>
      <c r="Z5516">
        <v>1840742077</v>
      </c>
      <c r="AA5516" t="s">
        <v>8336</v>
      </c>
      <c r="AB5516" s="273" t="str">
        <f>_xlfn.IFNA(IF(Table[[#This Row],[Programme Partner]]&lt;&gt;Table[[#This Row],[Implementing Partner]],CONCATENATE(Table[[#This Row],[Programme Partner]],"-",Table[[#This Row],[Implementing Partner]]),Table[[#This Row],[Programme Partner]]),"")</f>
        <v>IOM-SHED</v>
      </c>
    </row>
    <row r="5517" spans="1:28" ht="16.5" customHeight="1">
      <c r="A5517" s="183">
        <v>5967</v>
      </c>
      <c r="B5517" s="264" t="s">
        <v>5148</v>
      </c>
      <c r="C5517" s="265" t="s">
        <v>5238</v>
      </c>
      <c r="D5517" s="266" t="s">
        <v>8324</v>
      </c>
      <c r="E5517" s="269" t="s">
        <v>27</v>
      </c>
      <c r="F5517" s="264" t="s">
        <v>8011</v>
      </c>
      <c r="G5517" t="s">
        <v>8325</v>
      </c>
      <c r="H5517" s="264" t="str">
        <f>IFERROR(VLOOKUP(Table[[#This Row],[Activity Details of Assistance]],WHAT!E:F,2,FALSE),"")</f>
        <v># of tube well</v>
      </c>
      <c r="I5517" s="264"/>
      <c r="J5517">
        <v>3</v>
      </c>
      <c r="K5517" s="295" t="s">
        <v>8280</v>
      </c>
      <c r="L5517" s="306" t="s">
        <v>13</v>
      </c>
      <c r="M5517" t="s">
        <v>14</v>
      </c>
      <c r="N5517" t="s">
        <v>309</v>
      </c>
      <c r="O5517" t="s">
        <v>1606</v>
      </c>
      <c r="P5517" t="s">
        <v>4656</v>
      </c>
      <c r="Q5517" s="236">
        <v>44834</v>
      </c>
      <c r="R5517" s="236">
        <v>44986</v>
      </c>
      <c r="S5517" t="s">
        <v>8452</v>
      </c>
      <c r="T5517" s="267"/>
      <c r="U5517" s="267"/>
      <c r="V5517" s="267"/>
      <c r="W5517" s="267"/>
      <c r="X5517"/>
      <c r="Y5517" t="s">
        <v>8335</v>
      </c>
      <c r="Z5517">
        <v>1840742077</v>
      </c>
      <c r="AA5517" t="s">
        <v>8336</v>
      </c>
      <c r="AB5517" s="273" t="str">
        <f>_xlfn.IFNA(IF(Table[[#This Row],[Programme Partner]]&lt;&gt;Table[[#This Row],[Implementing Partner]],CONCATENATE(Table[[#This Row],[Programme Partner]],"-",Table[[#This Row],[Implementing Partner]]),Table[[#This Row],[Programme Partner]]),"")</f>
        <v>IOM-SHED</v>
      </c>
    </row>
    <row r="5518" spans="1:28" ht="16.5" customHeight="1">
      <c r="A5518" s="183">
        <v>5968</v>
      </c>
      <c r="B5518" s="264" t="s">
        <v>5148</v>
      </c>
      <c r="C5518" s="265" t="s">
        <v>5238</v>
      </c>
      <c r="D5518" s="266" t="s">
        <v>8324</v>
      </c>
      <c r="E5518" s="269" t="s">
        <v>27</v>
      </c>
      <c r="F5518" s="264" t="s">
        <v>8011</v>
      </c>
      <c r="G5518" t="s">
        <v>8355</v>
      </c>
      <c r="H5518" s="264" t="str">
        <f>IFERROR(VLOOKUP(Table[[#This Row],[Activity Details of Assistance]],WHAT!E:F,2,FALSE),"")</f>
        <v># of water network</v>
      </c>
      <c r="I5518" s="264"/>
      <c r="J5518">
        <v>3</v>
      </c>
      <c r="K5518" s="295" t="s">
        <v>8280</v>
      </c>
      <c r="L5518" s="306" t="s">
        <v>13</v>
      </c>
      <c r="M5518" t="s">
        <v>14</v>
      </c>
      <c r="N5518" t="s">
        <v>309</v>
      </c>
      <c r="O5518" t="s">
        <v>1606</v>
      </c>
      <c r="P5518" t="s">
        <v>4656</v>
      </c>
      <c r="Q5518" s="236">
        <v>44834</v>
      </c>
      <c r="R5518" s="236">
        <v>44986</v>
      </c>
      <c r="S5518" t="s">
        <v>8452</v>
      </c>
      <c r="T5518" s="267"/>
      <c r="U5518" s="267"/>
      <c r="V5518" s="267"/>
      <c r="W5518" s="267"/>
      <c r="X5518"/>
      <c r="Y5518" t="s">
        <v>8335</v>
      </c>
      <c r="Z5518">
        <v>1840742077</v>
      </c>
      <c r="AA5518" t="s">
        <v>8336</v>
      </c>
      <c r="AB5518" s="273" t="str">
        <f>_xlfn.IFNA(IF(Table[[#This Row],[Programme Partner]]&lt;&gt;Table[[#This Row],[Implementing Partner]],CONCATENATE(Table[[#This Row],[Programme Partner]],"-",Table[[#This Row],[Implementing Partner]]),Table[[#This Row],[Programme Partner]]),"")</f>
        <v>IOM-SHED</v>
      </c>
    </row>
    <row r="5519" spans="1:28" ht="16.5" customHeight="1">
      <c r="A5519" s="183">
        <v>5969</v>
      </c>
      <c r="B5519" s="264" t="s">
        <v>5148</v>
      </c>
      <c r="C5519" s="265" t="s">
        <v>5238</v>
      </c>
      <c r="D5519" s="266" t="s">
        <v>8324</v>
      </c>
      <c r="E5519" s="269" t="s">
        <v>27</v>
      </c>
      <c r="F5519" s="264" t="s">
        <v>8011</v>
      </c>
      <c r="G5519" t="s">
        <v>8318</v>
      </c>
      <c r="H5519" s="264" t="str">
        <f>IFERROR(VLOOKUP(Table[[#This Row],[Activity Details of Assistance]],WHAT!E:F,2,FALSE),"")</f>
        <v># of household</v>
      </c>
      <c r="I5519" s="264"/>
      <c r="J5519">
        <v>20</v>
      </c>
      <c r="K5519" s="295" t="s">
        <v>8280</v>
      </c>
      <c r="L5519" s="306" t="s">
        <v>13</v>
      </c>
      <c r="M5519" t="s">
        <v>14</v>
      </c>
      <c r="N5519" t="s">
        <v>309</v>
      </c>
      <c r="O5519" t="s">
        <v>1606</v>
      </c>
      <c r="P5519" t="s">
        <v>4656</v>
      </c>
      <c r="Q5519" s="236">
        <v>44834</v>
      </c>
      <c r="R5519" s="236">
        <v>44986</v>
      </c>
      <c r="S5519" t="s">
        <v>8452</v>
      </c>
      <c r="T5519" s="267"/>
      <c r="U5519" s="267"/>
      <c r="V5519" s="267"/>
      <c r="W5519" s="267"/>
      <c r="X5519"/>
      <c r="Y5519" t="s">
        <v>8335</v>
      </c>
      <c r="Z5519">
        <v>1840742077</v>
      </c>
      <c r="AA5519" t="s">
        <v>8336</v>
      </c>
      <c r="AB5519" s="273" t="str">
        <f>_xlfn.IFNA(IF(Table[[#This Row],[Programme Partner]]&lt;&gt;Table[[#This Row],[Implementing Partner]],CONCATENATE(Table[[#This Row],[Programme Partner]],"-",Table[[#This Row],[Implementing Partner]]),Table[[#This Row],[Programme Partner]]),"")</f>
        <v>IOM-SHED</v>
      </c>
    </row>
    <row r="5520" spans="1:28" ht="16.5" customHeight="1">
      <c r="A5520" s="183">
        <v>5970</v>
      </c>
      <c r="B5520" s="264" t="s">
        <v>5148</v>
      </c>
      <c r="C5520" s="265" t="s">
        <v>5238</v>
      </c>
      <c r="D5520" s="266" t="s">
        <v>8324</v>
      </c>
      <c r="E5520" s="269" t="s">
        <v>27</v>
      </c>
      <c r="F5520" s="264" t="s">
        <v>8012</v>
      </c>
      <c r="G5520" t="s">
        <v>8366</v>
      </c>
      <c r="H5520" s="264" t="str">
        <f>IFERROR(VLOOKUP(Table[[#This Row],[Activity Details of Assistance]],WHAT!E:F,2,FALSE),"")</f>
        <v xml:space="preserve"># of door </v>
      </c>
      <c r="I5520" s="264"/>
      <c r="J5520">
        <v>2</v>
      </c>
      <c r="K5520" s="295" t="s">
        <v>8280</v>
      </c>
      <c r="L5520" s="306" t="s">
        <v>13</v>
      </c>
      <c r="M5520" t="s">
        <v>14</v>
      </c>
      <c r="N5520" t="s">
        <v>309</v>
      </c>
      <c r="O5520" t="s">
        <v>1606</v>
      </c>
      <c r="P5520" t="s">
        <v>4656</v>
      </c>
      <c r="Q5520" s="236">
        <v>44834</v>
      </c>
      <c r="R5520" s="236">
        <v>44986</v>
      </c>
      <c r="S5520" t="s">
        <v>8452</v>
      </c>
      <c r="T5520" s="267"/>
      <c r="U5520" s="267"/>
      <c r="V5520" s="267"/>
      <c r="W5520" s="267"/>
      <c r="X5520"/>
      <c r="Y5520" t="s">
        <v>8335</v>
      </c>
      <c r="Z5520">
        <v>1840742077</v>
      </c>
      <c r="AA5520" t="s">
        <v>8336</v>
      </c>
      <c r="AB5520" s="273" t="str">
        <f>_xlfn.IFNA(IF(Table[[#This Row],[Programme Partner]]&lt;&gt;Table[[#This Row],[Implementing Partner]],CONCATENATE(Table[[#This Row],[Programme Partner]],"-",Table[[#This Row],[Implementing Partner]]),Table[[#This Row],[Programme Partner]]),"")</f>
        <v>IOM-SHED</v>
      </c>
    </row>
    <row r="5521" spans="1:28" ht="16.5" customHeight="1">
      <c r="A5521" s="183">
        <v>5971</v>
      </c>
      <c r="B5521" s="264" t="s">
        <v>5148</v>
      </c>
      <c r="C5521" s="265" t="s">
        <v>5238</v>
      </c>
      <c r="D5521" s="266" t="s">
        <v>8324</v>
      </c>
      <c r="E5521" s="269" t="s">
        <v>27</v>
      </c>
      <c r="F5521" s="264" t="s">
        <v>8012</v>
      </c>
      <c r="G5521" s="195" t="s">
        <v>8585</v>
      </c>
      <c r="H5521" s="264" t="str">
        <f>IFERROR(VLOOKUP(Table[[#This Row],[Activity Details of Assistance]],WHAT!E:F,2,FALSE),"")</f>
        <v xml:space="preserve"># of door </v>
      </c>
      <c r="I5521" s="264"/>
      <c r="J5521">
        <v>112</v>
      </c>
      <c r="K5521" s="295" t="s">
        <v>8280</v>
      </c>
      <c r="L5521" s="306" t="s">
        <v>13</v>
      </c>
      <c r="M5521" t="s">
        <v>14</v>
      </c>
      <c r="N5521" t="s">
        <v>309</v>
      </c>
      <c r="O5521" t="s">
        <v>1606</v>
      </c>
      <c r="P5521" t="s">
        <v>4656</v>
      </c>
      <c r="Q5521" s="236">
        <v>44834</v>
      </c>
      <c r="R5521" s="236">
        <v>44986</v>
      </c>
      <c r="S5521" t="s">
        <v>8452</v>
      </c>
      <c r="T5521" s="267"/>
      <c r="U5521" s="267"/>
      <c r="V5521" s="267"/>
      <c r="W5521" s="267"/>
      <c r="X5521"/>
      <c r="Y5521" t="s">
        <v>8335</v>
      </c>
      <c r="Z5521">
        <v>1840742077</v>
      </c>
      <c r="AA5521" t="s">
        <v>8336</v>
      </c>
      <c r="AB5521" s="273" t="str">
        <f>_xlfn.IFNA(IF(Table[[#This Row],[Programme Partner]]&lt;&gt;Table[[#This Row],[Implementing Partner]],CONCATENATE(Table[[#This Row],[Programme Partner]],"-",Table[[#This Row],[Implementing Partner]]),Table[[#This Row],[Programme Partner]]),"")</f>
        <v>IOM-SHED</v>
      </c>
    </row>
    <row r="5522" spans="1:28" ht="16.5" customHeight="1">
      <c r="A5522" s="183">
        <v>5972</v>
      </c>
      <c r="B5522" s="264" t="s">
        <v>5148</v>
      </c>
      <c r="C5522" s="265" t="s">
        <v>5238</v>
      </c>
      <c r="D5522" s="266" t="s">
        <v>8324</v>
      </c>
      <c r="E5522" s="269" t="s">
        <v>27</v>
      </c>
      <c r="F5522" s="264" t="s">
        <v>8012</v>
      </c>
      <c r="G5522" t="s">
        <v>8359</v>
      </c>
      <c r="H5522" s="264" t="str">
        <f>IFERROR(VLOOKUP(Table[[#This Row],[Activity Details of Assistance]],WHAT!E:F,2,FALSE),"")</f>
        <v># of FSM Site</v>
      </c>
      <c r="I5522" s="264"/>
      <c r="J5522">
        <v>4</v>
      </c>
      <c r="K5522" s="295" t="s">
        <v>8280</v>
      </c>
      <c r="L5522" s="306" t="s">
        <v>13</v>
      </c>
      <c r="M5522" t="s">
        <v>14</v>
      </c>
      <c r="N5522" t="s">
        <v>309</v>
      </c>
      <c r="O5522" t="s">
        <v>1606</v>
      </c>
      <c r="P5522" t="s">
        <v>4656</v>
      </c>
      <c r="Q5522" s="236">
        <v>44834</v>
      </c>
      <c r="R5522" s="236">
        <v>44986</v>
      </c>
      <c r="S5522" t="s">
        <v>8452</v>
      </c>
      <c r="T5522" s="267"/>
      <c r="U5522" s="267"/>
      <c r="V5522" s="267"/>
      <c r="W5522" s="267"/>
      <c r="X5522"/>
      <c r="Y5522" t="s">
        <v>8335</v>
      </c>
      <c r="Z5522">
        <v>1840742077</v>
      </c>
      <c r="AA5522" t="s">
        <v>8336</v>
      </c>
      <c r="AB5522" s="273" t="str">
        <f>_xlfn.IFNA(IF(Table[[#This Row],[Programme Partner]]&lt;&gt;Table[[#This Row],[Implementing Partner]],CONCATENATE(Table[[#This Row],[Programme Partner]],"-",Table[[#This Row],[Implementing Partner]]),Table[[#This Row],[Programme Partner]]),"")</f>
        <v>IOM-SHED</v>
      </c>
    </row>
    <row r="5523" spans="1:28" ht="16.5" customHeight="1">
      <c r="A5523" s="183">
        <v>5973</v>
      </c>
      <c r="B5523" s="264" t="s">
        <v>5148</v>
      </c>
      <c r="C5523" s="265" t="s">
        <v>5238</v>
      </c>
      <c r="D5523" s="266" t="s">
        <v>8324</v>
      </c>
      <c r="E5523" s="269" t="s">
        <v>27</v>
      </c>
      <c r="F5523" s="264" t="s">
        <v>8012</v>
      </c>
      <c r="G5523" t="s">
        <v>8356</v>
      </c>
      <c r="H5523" s="264" t="str">
        <f>IFERROR(VLOOKUP(Table[[#This Row],[Activity Details of Assistance]],WHAT!E:F,2,FALSE),"")</f>
        <v># of FSM Site</v>
      </c>
      <c r="I5523" s="264"/>
      <c r="J5523">
        <v>2</v>
      </c>
      <c r="K5523" s="295" t="s">
        <v>8280</v>
      </c>
      <c r="L5523" s="306" t="s">
        <v>13</v>
      </c>
      <c r="M5523" t="s">
        <v>14</v>
      </c>
      <c r="N5523" t="s">
        <v>309</v>
      </c>
      <c r="O5523" t="s">
        <v>1606</v>
      </c>
      <c r="P5523" t="s">
        <v>4656</v>
      </c>
      <c r="Q5523" s="236">
        <v>44834</v>
      </c>
      <c r="R5523" s="236">
        <v>44986</v>
      </c>
      <c r="S5523" t="s">
        <v>8452</v>
      </c>
      <c r="T5523" s="267"/>
      <c r="U5523" s="267"/>
      <c r="V5523" s="267"/>
      <c r="W5523" s="267"/>
      <c r="X5523"/>
      <c r="Y5523" t="s">
        <v>8335</v>
      </c>
      <c r="Z5523">
        <v>1840742077</v>
      </c>
      <c r="AA5523" t="s">
        <v>8336</v>
      </c>
      <c r="AB5523" s="273" t="str">
        <f>_xlfn.IFNA(IF(Table[[#This Row],[Programme Partner]]&lt;&gt;Table[[#This Row],[Implementing Partner]],CONCATENATE(Table[[#This Row],[Programme Partner]],"-",Table[[#This Row],[Implementing Partner]]),Table[[#This Row],[Programme Partner]]),"")</f>
        <v>IOM-SHED</v>
      </c>
    </row>
    <row r="5524" spans="1:28" ht="16.5" customHeight="1">
      <c r="A5524" s="183">
        <v>5974</v>
      </c>
      <c r="B5524" s="264" t="s">
        <v>5148</v>
      </c>
      <c r="C5524" s="265" t="s">
        <v>5238</v>
      </c>
      <c r="D5524" s="266" t="s">
        <v>8324</v>
      </c>
      <c r="E5524" s="269" t="s">
        <v>27</v>
      </c>
      <c r="F5524" s="264" t="s">
        <v>8012</v>
      </c>
      <c r="G5524" t="s">
        <v>8367</v>
      </c>
      <c r="H5524" s="264" t="str">
        <f>IFERROR(VLOOKUP(Table[[#This Row],[Activity Details of Assistance]],WHAT!E:F,2,FALSE),"")</f>
        <v># of door</v>
      </c>
      <c r="I5524" s="264"/>
      <c r="J5524">
        <v>3</v>
      </c>
      <c r="K5524" s="295" t="s">
        <v>8280</v>
      </c>
      <c r="L5524" s="306" t="s">
        <v>13</v>
      </c>
      <c r="M5524" t="s">
        <v>14</v>
      </c>
      <c r="N5524" t="s">
        <v>309</v>
      </c>
      <c r="O5524" t="s">
        <v>1606</v>
      </c>
      <c r="P5524" t="s">
        <v>4656</v>
      </c>
      <c r="Q5524" s="236">
        <v>44834</v>
      </c>
      <c r="R5524" s="236">
        <v>44986</v>
      </c>
      <c r="S5524" t="s">
        <v>8452</v>
      </c>
      <c r="T5524" s="267"/>
      <c r="U5524" s="267"/>
      <c r="V5524" s="267"/>
      <c r="W5524" s="267"/>
      <c r="X5524"/>
      <c r="Y5524" t="s">
        <v>8335</v>
      </c>
      <c r="Z5524">
        <v>1840742077</v>
      </c>
      <c r="AA5524" t="s">
        <v>8336</v>
      </c>
      <c r="AB5524" s="273" t="str">
        <f>_xlfn.IFNA(IF(Table[[#This Row],[Programme Partner]]&lt;&gt;Table[[#This Row],[Implementing Partner]],CONCATENATE(Table[[#This Row],[Programme Partner]],"-",Table[[#This Row],[Implementing Partner]]),Table[[#This Row],[Programme Partner]]),"")</f>
        <v>IOM-SHED</v>
      </c>
    </row>
    <row r="5525" spans="1:28" ht="16.5" customHeight="1">
      <c r="A5525" s="183">
        <v>5975</v>
      </c>
      <c r="B5525" s="264" t="s">
        <v>5148</v>
      </c>
      <c r="C5525" s="265" t="s">
        <v>5238</v>
      </c>
      <c r="D5525" s="266" t="s">
        <v>8324</v>
      </c>
      <c r="E5525" s="269" t="s">
        <v>27</v>
      </c>
      <c r="F5525" s="264" t="s">
        <v>8012</v>
      </c>
      <c r="G5525" s="195" t="s">
        <v>8586</v>
      </c>
      <c r="H5525" s="264" t="str">
        <f>IFERROR(VLOOKUP(Table[[#This Row],[Activity Details of Assistance]],WHAT!E:F,2,FALSE),"")</f>
        <v># of door</v>
      </c>
      <c r="I5525" s="264"/>
      <c r="J5525">
        <v>185</v>
      </c>
      <c r="K5525" s="295" t="s">
        <v>8280</v>
      </c>
      <c r="L5525" s="306" t="s">
        <v>13</v>
      </c>
      <c r="M5525" t="s">
        <v>14</v>
      </c>
      <c r="N5525" t="s">
        <v>309</v>
      </c>
      <c r="O5525" t="s">
        <v>1606</v>
      </c>
      <c r="P5525" t="s">
        <v>4656</v>
      </c>
      <c r="Q5525" s="236">
        <v>44834</v>
      </c>
      <c r="R5525" s="236">
        <v>44986</v>
      </c>
      <c r="S5525" t="s">
        <v>8452</v>
      </c>
      <c r="T5525" s="267"/>
      <c r="U5525" s="267"/>
      <c r="V5525" s="267"/>
      <c r="W5525" s="267"/>
      <c r="X5525"/>
      <c r="Y5525" t="s">
        <v>8335</v>
      </c>
      <c r="Z5525">
        <v>1840742077</v>
      </c>
      <c r="AA5525" t="s">
        <v>8336</v>
      </c>
      <c r="AB5525" s="273" t="str">
        <f>_xlfn.IFNA(IF(Table[[#This Row],[Programme Partner]]&lt;&gt;Table[[#This Row],[Implementing Partner]],CONCATENATE(Table[[#This Row],[Programme Partner]],"-",Table[[#This Row],[Implementing Partner]]),Table[[#This Row],[Programme Partner]]),"")</f>
        <v>IOM-SHED</v>
      </c>
    </row>
    <row r="5526" spans="1:28" ht="16.5" customHeight="1">
      <c r="A5526" s="183">
        <v>5976</v>
      </c>
      <c r="B5526" s="264" t="s">
        <v>5148</v>
      </c>
      <c r="C5526" s="265" t="s">
        <v>5238</v>
      </c>
      <c r="D5526" s="266" t="s">
        <v>8324</v>
      </c>
      <c r="E5526" s="269" t="s">
        <v>27</v>
      </c>
      <c r="F5526" s="264" t="s">
        <v>8012</v>
      </c>
      <c r="G5526" t="s">
        <v>8357</v>
      </c>
      <c r="H5526" s="264" t="str">
        <f>IFERROR(VLOOKUP(Table[[#This Row],[Activity Details of Assistance]],WHAT!E:F,2,FALSE),"")</f>
        <v># of door</v>
      </c>
      <c r="I5526" s="264"/>
      <c r="J5526">
        <v>363</v>
      </c>
      <c r="K5526" s="295" t="s">
        <v>8280</v>
      </c>
      <c r="L5526" s="306" t="s">
        <v>13</v>
      </c>
      <c r="M5526" t="s">
        <v>14</v>
      </c>
      <c r="N5526" t="s">
        <v>309</v>
      </c>
      <c r="O5526" t="s">
        <v>1606</v>
      </c>
      <c r="P5526" t="s">
        <v>4656</v>
      </c>
      <c r="Q5526" s="236">
        <v>44834</v>
      </c>
      <c r="R5526" s="236">
        <v>44986</v>
      </c>
      <c r="S5526" t="s">
        <v>8452</v>
      </c>
      <c r="T5526" s="267"/>
      <c r="U5526" s="267"/>
      <c r="V5526" s="267"/>
      <c r="W5526" s="267"/>
      <c r="X5526"/>
      <c r="Y5526" t="s">
        <v>8335</v>
      </c>
      <c r="Z5526">
        <v>1840742077</v>
      </c>
      <c r="AA5526" t="s">
        <v>8336</v>
      </c>
      <c r="AB5526" s="273" t="str">
        <f>_xlfn.IFNA(IF(Table[[#This Row],[Programme Partner]]&lt;&gt;Table[[#This Row],[Implementing Partner]],CONCATENATE(Table[[#This Row],[Programme Partner]],"-",Table[[#This Row],[Implementing Partner]]),Table[[#This Row],[Programme Partner]]),"")</f>
        <v>IOM-SHED</v>
      </c>
    </row>
    <row r="5527" spans="1:28" ht="16.5" customHeight="1">
      <c r="A5527" s="183">
        <v>5977</v>
      </c>
      <c r="B5527" s="264" t="s">
        <v>5148</v>
      </c>
      <c r="C5527" s="265" t="s">
        <v>5238</v>
      </c>
      <c r="D5527" s="266" t="s">
        <v>8324</v>
      </c>
      <c r="E5527" s="269" t="s">
        <v>27</v>
      </c>
      <c r="F5527" s="264" t="s">
        <v>8013</v>
      </c>
      <c r="G5527" t="s">
        <v>8360</v>
      </c>
      <c r="H5527" s="264" t="str">
        <f>IFERROR(VLOOKUP(Table[[#This Row],[Activity Details of Assistance]],WHAT!E:F,2,FALSE),"")</f>
        <v># of household</v>
      </c>
      <c r="I5527" s="264"/>
      <c r="J5527">
        <v>7408</v>
      </c>
      <c r="K5527" s="295" t="s">
        <v>8280</v>
      </c>
      <c r="L5527" s="306" t="s">
        <v>13</v>
      </c>
      <c r="M5527" t="s">
        <v>14</v>
      </c>
      <c r="N5527" t="s">
        <v>309</v>
      </c>
      <c r="O5527" t="s">
        <v>1606</v>
      </c>
      <c r="P5527" t="s">
        <v>4656</v>
      </c>
      <c r="Q5527" s="236">
        <v>44834</v>
      </c>
      <c r="R5527" s="236">
        <v>44986</v>
      </c>
      <c r="S5527" t="s">
        <v>8452</v>
      </c>
      <c r="T5527" s="267"/>
      <c r="U5527" s="267"/>
      <c r="V5527" s="267"/>
      <c r="W5527" s="267"/>
      <c r="X5527"/>
      <c r="Y5527" t="s">
        <v>8335</v>
      </c>
      <c r="Z5527">
        <v>1840742077</v>
      </c>
      <c r="AA5527" t="s">
        <v>8336</v>
      </c>
      <c r="AB5527" s="273" t="str">
        <f>_xlfn.IFNA(IF(Table[[#This Row],[Programme Partner]]&lt;&gt;Table[[#This Row],[Implementing Partner]],CONCATENATE(Table[[#This Row],[Programme Partner]],"-",Table[[#This Row],[Implementing Partner]]),Table[[#This Row],[Programme Partner]]),"")</f>
        <v>IOM-SHED</v>
      </c>
    </row>
    <row r="5528" spans="1:28" ht="16.5" customHeight="1">
      <c r="A5528" s="183">
        <v>5978</v>
      </c>
      <c r="B5528" s="264" t="s">
        <v>5148</v>
      </c>
      <c r="C5528" s="265" t="s">
        <v>5238</v>
      </c>
      <c r="D5528" s="266" t="s">
        <v>8324</v>
      </c>
      <c r="E5528" s="269" t="s">
        <v>27</v>
      </c>
      <c r="F5528" s="264" t="s">
        <v>8014</v>
      </c>
      <c r="G5528" t="s">
        <v>8358</v>
      </c>
      <c r="H5528" s="264" t="str">
        <f>IFERROR(VLOOKUP(Table[[#This Row],[Activity Details of Assistance]],WHAT!E:F,2,FALSE),"")</f>
        <v># of campaign per camp </v>
      </c>
      <c r="I5528" s="264"/>
      <c r="J5528">
        <v>1</v>
      </c>
      <c r="K5528" s="295" t="s">
        <v>8280</v>
      </c>
      <c r="L5528" s="306" t="s">
        <v>13</v>
      </c>
      <c r="M5528" t="s">
        <v>14</v>
      </c>
      <c r="N5528" t="s">
        <v>309</v>
      </c>
      <c r="O5528" t="s">
        <v>1606</v>
      </c>
      <c r="P5528" t="s">
        <v>4656</v>
      </c>
      <c r="Q5528" s="236">
        <v>44834</v>
      </c>
      <c r="R5528" s="236">
        <v>44986</v>
      </c>
      <c r="S5528" t="s">
        <v>8452</v>
      </c>
      <c r="T5528" s="267"/>
      <c r="U5528" s="267"/>
      <c r="V5528" s="267"/>
      <c r="W5528" s="267"/>
      <c r="X5528"/>
      <c r="Y5528" t="s">
        <v>8335</v>
      </c>
      <c r="Z5528">
        <v>1840742077</v>
      </c>
      <c r="AA5528" t="s">
        <v>8336</v>
      </c>
      <c r="AB5528" s="273" t="str">
        <f>_xlfn.IFNA(IF(Table[[#This Row],[Programme Partner]]&lt;&gt;Table[[#This Row],[Implementing Partner]],CONCATENATE(Table[[#This Row],[Programme Partner]],"-",Table[[#This Row],[Implementing Partner]]),Table[[#This Row],[Programme Partner]]),"")</f>
        <v>IOM-SHED</v>
      </c>
    </row>
    <row r="5529" spans="1:28" ht="16.5" customHeight="1">
      <c r="A5529" s="183">
        <v>5979</v>
      </c>
      <c r="B5529" s="264" t="s">
        <v>5148</v>
      </c>
      <c r="C5529" s="265" t="s">
        <v>5238</v>
      </c>
      <c r="D5529" s="266" t="s">
        <v>8324</v>
      </c>
      <c r="E5529" s="269" t="s">
        <v>27</v>
      </c>
      <c r="F5529" s="264" t="s">
        <v>8014</v>
      </c>
      <c r="G5529" t="s">
        <v>8445</v>
      </c>
      <c r="H5529" s="264" t="str">
        <f>IFERROR(VLOOKUP(Table[[#This Row],[Activity Details of Assistance]],WHAT!E:F,2,FALSE),"")</f>
        <v># of plant</v>
      </c>
      <c r="I5529" s="264"/>
      <c r="J5529">
        <v>1</v>
      </c>
      <c r="K5529" s="295" t="s">
        <v>8280</v>
      </c>
      <c r="L5529" s="306" t="s">
        <v>13</v>
      </c>
      <c r="M5529" t="s">
        <v>14</v>
      </c>
      <c r="N5529" t="s">
        <v>309</v>
      </c>
      <c r="O5529" t="s">
        <v>1606</v>
      </c>
      <c r="P5529" t="s">
        <v>4656</v>
      </c>
      <c r="Q5529" s="236">
        <v>44834</v>
      </c>
      <c r="R5529" s="236">
        <v>44986</v>
      </c>
      <c r="S5529" t="s">
        <v>8452</v>
      </c>
      <c r="T5529" s="267"/>
      <c r="U5529" s="267"/>
      <c r="V5529" s="267"/>
      <c r="W5529" s="267"/>
      <c r="X5529"/>
      <c r="Y5529" t="s">
        <v>8335</v>
      </c>
      <c r="Z5529">
        <v>1840742077</v>
      </c>
      <c r="AA5529" t="s">
        <v>8336</v>
      </c>
      <c r="AB5529" s="273" t="str">
        <f>_xlfn.IFNA(IF(Table[[#This Row],[Programme Partner]]&lt;&gt;Table[[#This Row],[Implementing Partner]],CONCATENATE(Table[[#This Row],[Programme Partner]],"-",Table[[#This Row],[Implementing Partner]]),Table[[#This Row],[Programme Partner]]),"")</f>
        <v>IOM-SHED</v>
      </c>
    </row>
    <row r="5530" spans="1:28" ht="16.5" customHeight="1">
      <c r="A5530" s="183">
        <v>5980</v>
      </c>
      <c r="B5530" s="264" t="s">
        <v>5148</v>
      </c>
      <c r="C5530" s="265" t="s">
        <v>5238</v>
      </c>
      <c r="D5530" s="266" t="s">
        <v>8324</v>
      </c>
      <c r="E5530" s="269" t="s">
        <v>27</v>
      </c>
      <c r="F5530" s="264" t="s">
        <v>8011</v>
      </c>
      <c r="G5530" s="195" t="s">
        <v>8584</v>
      </c>
      <c r="H5530" s="264" t="str">
        <f>IFERROR(VLOOKUP(Table[[#This Row],[Activity Details of Assistance]],WHAT!E:F,2,FALSE),"")</f>
        <v># of tube well</v>
      </c>
      <c r="I5530" s="264"/>
      <c r="J5530">
        <v>51</v>
      </c>
      <c r="K5530" s="295" t="s">
        <v>8280</v>
      </c>
      <c r="L5530" s="306" t="s">
        <v>13</v>
      </c>
      <c r="M5530" t="s">
        <v>14</v>
      </c>
      <c r="N5530" t="s">
        <v>309</v>
      </c>
      <c r="O5530" t="s">
        <v>1606</v>
      </c>
      <c r="P5530" t="s">
        <v>4678</v>
      </c>
      <c r="Q5530" s="236">
        <v>44834</v>
      </c>
      <c r="R5530" s="236">
        <v>44986</v>
      </c>
      <c r="S5530" t="s">
        <v>8452</v>
      </c>
      <c r="T5530" s="267"/>
      <c r="U5530" s="267"/>
      <c r="V5530" s="267"/>
      <c r="W5530" s="267"/>
      <c r="X5530"/>
      <c r="Y5530" t="s">
        <v>8335</v>
      </c>
      <c r="Z5530">
        <v>1840742077</v>
      </c>
      <c r="AA5530" t="s">
        <v>8336</v>
      </c>
      <c r="AB5530" s="273" t="str">
        <f>_xlfn.IFNA(IF(Table[[#This Row],[Programme Partner]]&lt;&gt;Table[[#This Row],[Implementing Partner]],CONCATENATE(Table[[#This Row],[Programme Partner]],"-",Table[[#This Row],[Implementing Partner]]),Table[[#This Row],[Programme Partner]]),"")</f>
        <v>IOM-SHED</v>
      </c>
    </row>
    <row r="5531" spans="1:28" ht="16.5" customHeight="1">
      <c r="A5531" s="183">
        <v>5981</v>
      </c>
      <c r="B5531" s="264" t="s">
        <v>5148</v>
      </c>
      <c r="C5531" s="265" t="s">
        <v>5238</v>
      </c>
      <c r="D5531" s="266" t="s">
        <v>8324</v>
      </c>
      <c r="E5531" s="269" t="s">
        <v>27</v>
      </c>
      <c r="F5531" s="264" t="s">
        <v>8012</v>
      </c>
      <c r="G5531" s="195" t="s">
        <v>8585</v>
      </c>
      <c r="H5531" s="264" t="str">
        <f>IFERROR(VLOOKUP(Table[[#This Row],[Activity Details of Assistance]],WHAT!E:F,2,FALSE),"")</f>
        <v xml:space="preserve"># of door </v>
      </c>
      <c r="I5531" s="264"/>
      <c r="J5531">
        <v>14</v>
      </c>
      <c r="K5531" s="295" t="s">
        <v>8280</v>
      </c>
      <c r="L5531" s="306" t="s">
        <v>13</v>
      </c>
      <c r="M5531" t="s">
        <v>14</v>
      </c>
      <c r="N5531" t="s">
        <v>309</v>
      </c>
      <c r="O5531" t="s">
        <v>1606</v>
      </c>
      <c r="P5531" t="s">
        <v>4678</v>
      </c>
      <c r="Q5531" s="236">
        <v>44834</v>
      </c>
      <c r="R5531" s="236">
        <v>44986</v>
      </c>
      <c r="S5531" t="s">
        <v>8452</v>
      </c>
      <c r="T5531" s="267"/>
      <c r="U5531" s="267"/>
      <c r="V5531" s="267"/>
      <c r="W5531" s="267"/>
      <c r="X5531"/>
      <c r="Y5531" t="s">
        <v>8335</v>
      </c>
      <c r="Z5531">
        <v>1840742077</v>
      </c>
      <c r="AA5531" t="s">
        <v>8336</v>
      </c>
      <c r="AB5531" s="273" t="str">
        <f>_xlfn.IFNA(IF(Table[[#This Row],[Programme Partner]]&lt;&gt;Table[[#This Row],[Implementing Partner]],CONCATENATE(Table[[#This Row],[Programme Partner]],"-",Table[[#This Row],[Implementing Partner]]),Table[[#This Row],[Programme Partner]]),"")</f>
        <v>IOM-SHED</v>
      </c>
    </row>
    <row r="5532" spans="1:28" ht="16.5" customHeight="1">
      <c r="A5532" s="183">
        <v>5982</v>
      </c>
      <c r="B5532" s="264" t="s">
        <v>5148</v>
      </c>
      <c r="C5532" s="265" t="s">
        <v>5238</v>
      </c>
      <c r="D5532" s="266" t="s">
        <v>8324</v>
      </c>
      <c r="E5532" s="269" t="s">
        <v>27</v>
      </c>
      <c r="F5532" s="264" t="s">
        <v>8012</v>
      </c>
      <c r="G5532" t="s">
        <v>8359</v>
      </c>
      <c r="H5532" s="264" t="str">
        <f>IFERROR(VLOOKUP(Table[[#This Row],[Activity Details of Assistance]],WHAT!E:F,2,FALSE),"")</f>
        <v># of FSM Site</v>
      </c>
      <c r="I5532" s="264"/>
      <c r="J5532">
        <v>6</v>
      </c>
      <c r="K5532" s="295" t="s">
        <v>8280</v>
      </c>
      <c r="L5532" s="306" t="s">
        <v>13</v>
      </c>
      <c r="M5532" t="s">
        <v>14</v>
      </c>
      <c r="N5532" t="s">
        <v>309</v>
      </c>
      <c r="O5532" t="s">
        <v>1606</v>
      </c>
      <c r="P5532" t="s">
        <v>4678</v>
      </c>
      <c r="Q5532" s="236">
        <v>44834</v>
      </c>
      <c r="R5532" s="236">
        <v>44986</v>
      </c>
      <c r="S5532" t="s">
        <v>8452</v>
      </c>
      <c r="T5532" s="267"/>
      <c r="U5532" s="267"/>
      <c r="V5532" s="267"/>
      <c r="W5532" s="267"/>
      <c r="X5532"/>
      <c r="Y5532" t="s">
        <v>8335</v>
      </c>
      <c r="Z5532">
        <v>1840742077</v>
      </c>
      <c r="AA5532" t="s">
        <v>8336</v>
      </c>
      <c r="AB5532" s="273" t="str">
        <f>_xlfn.IFNA(IF(Table[[#This Row],[Programme Partner]]&lt;&gt;Table[[#This Row],[Implementing Partner]],CONCATENATE(Table[[#This Row],[Programme Partner]],"-",Table[[#This Row],[Implementing Partner]]),Table[[#This Row],[Programme Partner]]),"")</f>
        <v>IOM-SHED</v>
      </c>
    </row>
    <row r="5533" spans="1:28" ht="16.5" customHeight="1">
      <c r="A5533" s="183">
        <v>5983</v>
      </c>
      <c r="B5533" s="264" t="s">
        <v>5148</v>
      </c>
      <c r="C5533" s="265" t="s">
        <v>5238</v>
      </c>
      <c r="D5533" s="266" t="s">
        <v>8324</v>
      </c>
      <c r="E5533" s="269" t="s">
        <v>27</v>
      </c>
      <c r="F5533" s="264" t="s">
        <v>8012</v>
      </c>
      <c r="G5533" t="s">
        <v>8356</v>
      </c>
      <c r="H5533" s="264" t="str">
        <f>IFERROR(VLOOKUP(Table[[#This Row],[Activity Details of Assistance]],WHAT!E:F,2,FALSE),"")</f>
        <v># of FSM Site</v>
      </c>
      <c r="I5533" s="264"/>
      <c r="J5533">
        <v>1</v>
      </c>
      <c r="K5533" s="295" t="s">
        <v>8280</v>
      </c>
      <c r="L5533" s="306" t="s">
        <v>13</v>
      </c>
      <c r="M5533" t="s">
        <v>14</v>
      </c>
      <c r="N5533" t="s">
        <v>309</v>
      </c>
      <c r="O5533" t="s">
        <v>1606</v>
      </c>
      <c r="P5533" t="s">
        <v>4678</v>
      </c>
      <c r="Q5533" s="236">
        <v>44834</v>
      </c>
      <c r="R5533" s="236">
        <v>44986</v>
      </c>
      <c r="S5533" t="s">
        <v>8452</v>
      </c>
      <c r="T5533" s="267"/>
      <c r="U5533" s="267"/>
      <c r="V5533" s="267"/>
      <c r="W5533" s="267"/>
      <c r="X5533"/>
      <c r="Y5533" t="s">
        <v>8335</v>
      </c>
      <c r="Z5533">
        <v>1840742077</v>
      </c>
      <c r="AA5533" t="s">
        <v>8336</v>
      </c>
      <c r="AB5533" s="273" t="str">
        <f>_xlfn.IFNA(IF(Table[[#This Row],[Programme Partner]]&lt;&gt;Table[[#This Row],[Implementing Partner]],CONCATENATE(Table[[#This Row],[Programme Partner]],"-",Table[[#This Row],[Implementing Partner]]),Table[[#This Row],[Programme Partner]]),"")</f>
        <v>IOM-SHED</v>
      </c>
    </row>
    <row r="5534" spans="1:28" ht="16.5" customHeight="1">
      <c r="A5534" s="183">
        <v>5984</v>
      </c>
      <c r="B5534" s="264" t="s">
        <v>5148</v>
      </c>
      <c r="C5534" s="265" t="s">
        <v>5238</v>
      </c>
      <c r="D5534" s="266" t="s">
        <v>8324</v>
      </c>
      <c r="E5534" s="269" t="s">
        <v>27</v>
      </c>
      <c r="F5534" s="264" t="s">
        <v>8012</v>
      </c>
      <c r="G5534" s="195" t="s">
        <v>8586</v>
      </c>
      <c r="H5534" s="264" t="str">
        <f>IFERROR(VLOOKUP(Table[[#This Row],[Activity Details of Assistance]],WHAT!E:F,2,FALSE),"")</f>
        <v># of door</v>
      </c>
      <c r="I5534" s="264"/>
      <c r="J5534">
        <v>26</v>
      </c>
      <c r="K5534" s="295" t="s">
        <v>8280</v>
      </c>
      <c r="L5534" s="306" t="s">
        <v>13</v>
      </c>
      <c r="M5534" t="s">
        <v>14</v>
      </c>
      <c r="N5534" t="s">
        <v>309</v>
      </c>
      <c r="O5534" t="s">
        <v>1606</v>
      </c>
      <c r="P5534" t="s">
        <v>4678</v>
      </c>
      <c r="Q5534" s="236">
        <v>44834</v>
      </c>
      <c r="R5534" s="236">
        <v>44986</v>
      </c>
      <c r="S5534" t="s">
        <v>8452</v>
      </c>
      <c r="T5534" s="267"/>
      <c r="U5534" s="267"/>
      <c r="V5534" s="267"/>
      <c r="W5534" s="267"/>
      <c r="X5534"/>
      <c r="Y5534" t="s">
        <v>8335</v>
      </c>
      <c r="Z5534">
        <v>1840742077</v>
      </c>
      <c r="AA5534" t="s">
        <v>8336</v>
      </c>
      <c r="AB5534" s="273" t="str">
        <f>_xlfn.IFNA(IF(Table[[#This Row],[Programme Partner]]&lt;&gt;Table[[#This Row],[Implementing Partner]],CONCATENATE(Table[[#This Row],[Programme Partner]],"-",Table[[#This Row],[Implementing Partner]]),Table[[#This Row],[Programme Partner]]),"")</f>
        <v>IOM-SHED</v>
      </c>
    </row>
    <row r="5535" spans="1:28" ht="16.5" customHeight="1">
      <c r="A5535" s="183">
        <v>5985</v>
      </c>
      <c r="B5535" s="264" t="s">
        <v>5148</v>
      </c>
      <c r="C5535" s="265" t="s">
        <v>5238</v>
      </c>
      <c r="D5535" s="266" t="s">
        <v>8324</v>
      </c>
      <c r="E5535" s="269" t="s">
        <v>27</v>
      </c>
      <c r="F5535" s="264" t="s">
        <v>8012</v>
      </c>
      <c r="G5535" t="s">
        <v>8357</v>
      </c>
      <c r="H5535" s="264" t="str">
        <f>IFERROR(VLOOKUP(Table[[#This Row],[Activity Details of Assistance]],WHAT!E:F,2,FALSE),"")</f>
        <v># of door</v>
      </c>
      <c r="I5535" s="264"/>
      <c r="J5535">
        <v>26</v>
      </c>
      <c r="K5535" s="295" t="s">
        <v>8280</v>
      </c>
      <c r="L5535" s="306" t="s">
        <v>13</v>
      </c>
      <c r="M5535" t="s">
        <v>14</v>
      </c>
      <c r="N5535" t="s">
        <v>309</v>
      </c>
      <c r="O5535" t="s">
        <v>1606</v>
      </c>
      <c r="P5535" t="s">
        <v>4678</v>
      </c>
      <c r="Q5535" s="236">
        <v>44834</v>
      </c>
      <c r="R5535" s="236">
        <v>44986</v>
      </c>
      <c r="S5535" t="s">
        <v>8452</v>
      </c>
      <c r="T5535" s="267"/>
      <c r="U5535" s="267"/>
      <c r="V5535" s="267"/>
      <c r="W5535" s="267"/>
      <c r="X5535"/>
      <c r="Y5535" t="s">
        <v>8335</v>
      </c>
      <c r="Z5535">
        <v>1840742077</v>
      </c>
      <c r="AA5535" t="s">
        <v>8336</v>
      </c>
      <c r="AB5535" s="273" t="str">
        <f>_xlfn.IFNA(IF(Table[[#This Row],[Programme Partner]]&lt;&gt;Table[[#This Row],[Implementing Partner]],CONCATENATE(Table[[#This Row],[Programme Partner]],"-",Table[[#This Row],[Implementing Partner]]),Table[[#This Row],[Programme Partner]]),"")</f>
        <v>IOM-SHED</v>
      </c>
    </row>
    <row r="5536" spans="1:28" ht="16.5" customHeight="1">
      <c r="A5536" s="183">
        <v>5986</v>
      </c>
      <c r="B5536" s="264" t="s">
        <v>5148</v>
      </c>
      <c r="C5536" s="265" t="s">
        <v>5238</v>
      </c>
      <c r="D5536" s="266" t="s">
        <v>8324</v>
      </c>
      <c r="E5536" s="269" t="s">
        <v>27</v>
      </c>
      <c r="F5536" s="264" t="s">
        <v>8013</v>
      </c>
      <c r="G5536" t="s">
        <v>8360</v>
      </c>
      <c r="H5536" s="264" t="str">
        <f>IFERROR(VLOOKUP(Table[[#This Row],[Activity Details of Assistance]],WHAT!E:F,2,FALSE),"")</f>
        <v># of household</v>
      </c>
      <c r="I5536" s="264"/>
      <c r="J5536">
        <v>1646</v>
      </c>
      <c r="K5536" s="295" t="s">
        <v>8280</v>
      </c>
      <c r="L5536" s="306" t="s">
        <v>13</v>
      </c>
      <c r="M5536" t="s">
        <v>14</v>
      </c>
      <c r="N5536" t="s">
        <v>309</v>
      </c>
      <c r="O5536" t="s">
        <v>1606</v>
      </c>
      <c r="P5536" t="s">
        <v>4678</v>
      </c>
      <c r="Q5536" s="236">
        <v>44834</v>
      </c>
      <c r="R5536" s="236">
        <v>44986</v>
      </c>
      <c r="S5536" t="s">
        <v>8452</v>
      </c>
      <c r="T5536" s="267"/>
      <c r="U5536" s="267"/>
      <c r="V5536" s="267"/>
      <c r="W5536" s="267"/>
      <c r="X5536"/>
      <c r="Y5536" t="s">
        <v>8335</v>
      </c>
      <c r="Z5536">
        <v>1840742077</v>
      </c>
      <c r="AA5536" t="s">
        <v>8336</v>
      </c>
      <c r="AB5536" s="273" t="str">
        <f>_xlfn.IFNA(IF(Table[[#This Row],[Programme Partner]]&lt;&gt;Table[[#This Row],[Implementing Partner]],CONCATENATE(Table[[#This Row],[Programme Partner]],"-",Table[[#This Row],[Implementing Partner]]),Table[[#This Row],[Programme Partner]]),"")</f>
        <v>IOM-SHED</v>
      </c>
    </row>
    <row r="5537" spans="1:28" ht="16.5" customHeight="1">
      <c r="A5537" s="183">
        <v>5987</v>
      </c>
      <c r="B5537" s="264" t="s">
        <v>5148</v>
      </c>
      <c r="C5537" s="265" t="s">
        <v>5238</v>
      </c>
      <c r="D5537" s="266" t="s">
        <v>8324</v>
      </c>
      <c r="E5537" s="269" t="s">
        <v>27</v>
      </c>
      <c r="F5537" s="264" t="s">
        <v>8014</v>
      </c>
      <c r="G5537" t="s">
        <v>8358</v>
      </c>
      <c r="H5537" s="264" t="str">
        <f>IFERROR(VLOOKUP(Table[[#This Row],[Activity Details of Assistance]],WHAT!E:F,2,FALSE),"")</f>
        <v># of campaign per camp </v>
      </c>
      <c r="I5537" s="264"/>
      <c r="J5537">
        <v>1</v>
      </c>
      <c r="K5537" s="295" t="s">
        <v>8280</v>
      </c>
      <c r="L5537" s="306" t="s">
        <v>13</v>
      </c>
      <c r="M5537" t="s">
        <v>14</v>
      </c>
      <c r="N5537" t="s">
        <v>309</v>
      </c>
      <c r="O5537" t="s">
        <v>1606</v>
      </c>
      <c r="P5537" t="s">
        <v>4678</v>
      </c>
      <c r="Q5537" s="236">
        <v>44834</v>
      </c>
      <c r="R5537" s="236">
        <v>44986</v>
      </c>
      <c r="S5537" t="s">
        <v>8452</v>
      </c>
      <c r="T5537" s="267"/>
      <c r="U5537" s="267"/>
      <c r="V5537" s="267"/>
      <c r="W5537" s="267"/>
      <c r="X5537"/>
      <c r="Y5537" t="s">
        <v>8335</v>
      </c>
      <c r="Z5537">
        <v>1840742077</v>
      </c>
      <c r="AA5537" t="s">
        <v>8336</v>
      </c>
      <c r="AB5537" s="273" t="str">
        <f>_xlfn.IFNA(IF(Table[[#This Row],[Programme Partner]]&lt;&gt;Table[[#This Row],[Implementing Partner]],CONCATENATE(Table[[#This Row],[Programme Partner]],"-",Table[[#This Row],[Implementing Partner]]),Table[[#This Row],[Programme Partner]]),"")</f>
        <v>IOM-SHED</v>
      </c>
    </row>
    <row r="5538" spans="1:28" ht="16.5" customHeight="1">
      <c r="A5538" s="183">
        <v>5988</v>
      </c>
      <c r="B5538" s="264" t="s">
        <v>5148</v>
      </c>
      <c r="C5538" s="265" t="s">
        <v>5238</v>
      </c>
      <c r="D5538" s="266" t="s">
        <v>8324</v>
      </c>
      <c r="E5538" s="269" t="s">
        <v>27</v>
      </c>
      <c r="F5538" s="264" t="s">
        <v>8014</v>
      </c>
      <c r="G5538" t="s">
        <v>8445</v>
      </c>
      <c r="H5538" s="264" t="str">
        <f>IFERROR(VLOOKUP(Table[[#This Row],[Activity Details of Assistance]],WHAT!E:F,2,FALSE),"")</f>
        <v># of plant</v>
      </c>
      <c r="I5538" s="264"/>
      <c r="J5538">
        <v>2</v>
      </c>
      <c r="K5538" s="295" t="s">
        <v>8280</v>
      </c>
      <c r="L5538" s="306" t="s">
        <v>13</v>
      </c>
      <c r="M5538" t="s">
        <v>14</v>
      </c>
      <c r="N5538" t="s">
        <v>309</v>
      </c>
      <c r="O5538" t="s">
        <v>1606</v>
      </c>
      <c r="P5538" t="s">
        <v>4678</v>
      </c>
      <c r="Q5538" s="236">
        <v>44834</v>
      </c>
      <c r="R5538" s="236">
        <v>44986</v>
      </c>
      <c r="S5538" t="s">
        <v>8452</v>
      </c>
      <c r="T5538" s="267"/>
      <c r="U5538" s="267"/>
      <c r="V5538" s="267"/>
      <c r="W5538" s="267"/>
      <c r="X5538"/>
      <c r="Y5538" t="s">
        <v>8335</v>
      </c>
      <c r="Z5538">
        <v>1840742077</v>
      </c>
      <c r="AA5538" t="s">
        <v>8336</v>
      </c>
      <c r="AB5538" s="273" t="str">
        <f>_xlfn.IFNA(IF(Table[[#This Row],[Programme Partner]]&lt;&gt;Table[[#This Row],[Implementing Partner]],CONCATENATE(Table[[#This Row],[Programme Partner]],"-",Table[[#This Row],[Implementing Partner]]),Table[[#This Row],[Programme Partner]]),"")</f>
        <v>IOM-SHED</v>
      </c>
    </row>
    <row r="5539" spans="1:28" ht="16.5" customHeight="1">
      <c r="A5539" s="183">
        <v>5989</v>
      </c>
      <c r="B5539" s="264" t="s">
        <v>5148</v>
      </c>
      <c r="C5539" s="265" t="s">
        <v>5238</v>
      </c>
      <c r="D5539" s="266" t="s">
        <v>8324</v>
      </c>
      <c r="E5539" s="269" t="s">
        <v>27</v>
      </c>
      <c r="F5539" s="264" t="s">
        <v>8011</v>
      </c>
      <c r="G5539" s="195" t="s">
        <v>8584</v>
      </c>
      <c r="H5539" s="264" t="str">
        <f>IFERROR(VLOOKUP(Table[[#This Row],[Activity Details of Assistance]],WHAT!E:F,2,FALSE),"")</f>
        <v># of tube well</v>
      </c>
      <c r="I5539" s="264"/>
      <c r="J5539">
        <v>60</v>
      </c>
      <c r="K5539" s="295" t="s">
        <v>8280</v>
      </c>
      <c r="L5539" s="306" t="s">
        <v>13</v>
      </c>
      <c r="M5539" t="s">
        <v>14</v>
      </c>
      <c r="N5539" t="s">
        <v>309</v>
      </c>
      <c r="O5539" t="s">
        <v>1606</v>
      </c>
      <c r="P5539" t="s">
        <v>4680</v>
      </c>
      <c r="Q5539" s="236">
        <v>44834</v>
      </c>
      <c r="R5539" s="236">
        <v>44986</v>
      </c>
      <c r="S5539" t="s">
        <v>8452</v>
      </c>
      <c r="T5539" s="267"/>
      <c r="U5539" s="267"/>
      <c r="V5539" s="267"/>
      <c r="W5539" s="267"/>
      <c r="X5539"/>
      <c r="Y5539" t="s">
        <v>8335</v>
      </c>
      <c r="Z5539">
        <v>1840742077</v>
      </c>
      <c r="AA5539" t="s">
        <v>8336</v>
      </c>
      <c r="AB5539" s="273" t="str">
        <f>_xlfn.IFNA(IF(Table[[#This Row],[Programme Partner]]&lt;&gt;Table[[#This Row],[Implementing Partner]],CONCATENATE(Table[[#This Row],[Programme Partner]],"-",Table[[#This Row],[Implementing Partner]]),Table[[#This Row],[Programme Partner]]),"")</f>
        <v>IOM-SHED</v>
      </c>
    </row>
    <row r="5540" spans="1:28" ht="16.5" customHeight="1">
      <c r="A5540" s="183">
        <v>5990</v>
      </c>
      <c r="B5540" s="264" t="s">
        <v>5148</v>
      </c>
      <c r="C5540" s="265" t="s">
        <v>5238</v>
      </c>
      <c r="D5540" s="266" t="s">
        <v>8324</v>
      </c>
      <c r="E5540" s="269" t="s">
        <v>27</v>
      </c>
      <c r="F5540" s="264" t="s">
        <v>8011</v>
      </c>
      <c r="G5540" t="s">
        <v>8355</v>
      </c>
      <c r="H5540" s="264" t="str">
        <f>IFERROR(VLOOKUP(Table[[#This Row],[Activity Details of Assistance]],WHAT!E:F,2,FALSE),"")</f>
        <v># of water network</v>
      </c>
      <c r="I5540" s="264"/>
      <c r="J5540">
        <v>4</v>
      </c>
      <c r="K5540" s="295" t="s">
        <v>8280</v>
      </c>
      <c r="L5540" s="306" t="s">
        <v>13</v>
      </c>
      <c r="M5540" t="s">
        <v>14</v>
      </c>
      <c r="N5540" t="s">
        <v>309</v>
      </c>
      <c r="O5540" t="s">
        <v>1606</v>
      </c>
      <c r="P5540" t="s">
        <v>4680</v>
      </c>
      <c r="Q5540" s="236">
        <v>44834</v>
      </c>
      <c r="R5540" s="236">
        <v>44986</v>
      </c>
      <c r="S5540" t="s">
        <v>8452</v>
      </c>
      <c r="T5540" s="267"/>
      <c r="U5540" s="267"/>
      <c r="V5540" s="267"/>
      <c r="W5540" s="267"/>
      <c r="X5540"/>
      <c r="Y5540" t="s">
        <v>8335</v>
      </c>
      <c r="Z5540">
        <v>1840742077</v>
      </c>
      <c r="AA5540" t="s">
        <v>8336</v>
      </c>
      <c r="AB5540" s="273" t="str">
        <f>_xlfn.IFNA(IF(Table[[#This Row],[Programme Partner]]&lt;&gt;Table[[#This Row],[Implementing Partner]],CONCATENATE(Table[[#This Row],[Programme Partner]],"-",Table[[#This Row],[Implementing Partner]]),Table[[#This Row],[Programme Partner]]),"")</f>
        <v>IOM-SHED</v>
      </c>
    </row>
    <row r="5541" spans="1:28" ht="16.5" customHeight="1">
      <c r="A5541" s="183">
        <v>5991</v>
      </c>
      <c r="B5541" s="264" t="s">
        <v>5148</v>
      </c>
      <c r="C5541" s="265" t="s">
        <v>5238</v>
      </c>
      <c r="D5541" s="266" t="s">
        <v>8324</v>
      </c>
      <c r="E5541" s="269" t="s">
        <v>27</v>
      </c>
      <c r="F5541" s="264" t="s">
        <v>8012</v>
      </c>
      <c r="G5541" t="s">
        <v>8366</v>
      </c>
      <c r="H5541" s="264" t="str">
        <f>IFERROR(VLOOKUP(Table[[#This Row],[Activity Details of Assistance]],WHAT!E:F,2,FALSE),"")</f>
        <v xml:space="preserve"># of door </v>
      </c>
      <c r="I5541" s="264"/>
      <c r="J5541">
        <v>2</v>
      </c>
      <c r="K5541" s="295" t="s">
        <v>8280</v>
      </c>
      <c r="L5541" s="306" t="s">
        <v>13</v>
      </c>
      <c r="M5541" t="s">
        <v>14</v>
      </c>
      <c r="N5541" t="s">
        <v>309</v>
      </c>
      <c r="O5541" t="s">
        <v>1606</v>
      </c>
      <c r="P5541" t="s">
        <v>4680</v>
      </c>
      <c r="Q5541" s="236">
        <v>44834</v>
      </c>
      <c r="R5541" s="236">
        <v>44986</v>
      </c>
      <c r="S5541" t="s">
        <v>8452</v>
      </c>
      <c r="T5541" s="267"/>
      <c r="U5541" s="267"/>
      <c r="V5541" s="267"/>
      <c r="W5541" s="267"/>
      <c r="X5541"/>
      <c r="Y5541" t="s">
        <v>8335</v>
      </c>
      <c r="Z5541">
        <v>1840742077</v>
      </c>
      <c r="AA5541" t="s">
        <v>8336</v>
      </c>
      <c r="AB5541" s="273" t="str">
        <f>_xlfn.IFNA(IF(Table[[#This Row],[Programme Partner]]&lt;&gt;Table[[#This Row],[Implementing Partner]],CONCATENATE(Table[[#This Row],[Programme Partner]],"-",Table[[#This Row],[Implementing Partner]]),Table[[#This Row],[Programme Partner]]),"")</f>
        <v>IOM-SHED</v>
      </c>
    </row>
    <row r="5542" spans="1:28" ht="16.5" customHeight="1">
      <c r="A5542" s="183">
        <v>5992</v>
      </c>
      <c r="B5542" s="264" t="s">
        <v>5148</v>
      </c>
      <c r="C5542" s="265" t="s">
        <v>5238</v>
      </c>
      <c r="D5542" s="266" t="s">
        <v>8324</v>
      </c>
      <c r="E5542" s="269" t="s">
        <v>27</v>
      </c>
      <c r="F5542" s="264" t="s">
        <v>8012</v>
      </c>
      <c r="G5542" s="195" t="s">
        <v>8585</v>
      </c>
      <c r="H5542" s="264" t="str">
        <f>IFERROR(VLOOKUP(Table[[#This Row],[Activity Details of Assistance]],WHAT!E:F,2,FALSE),"")</f>
        <v xml:space="preserve"># of door </v>
      </c>
      <c r="I5542" s="264"/>
      <c r="J5542">
        <v>42</v>
      </c>
      <c r="K5542" s="295" t="s">
        <v>8280</v>
      </c>
      <c r="L5542" s="306" t="s">
        <v>13</v>
      </c>
      <c r="M5542" t="s">
        <v>14</v>
      </c>
      <c r="N5542" t="s">
        <v>309</v>
      </c>
      <c r="O5542" t="s">
        <v>1606</v>
      </c>
      <c r="P5542" t="s">
        <v>4680</v>
      </c>
      <c r="Q5542" s="236">
        <v>44834</v>
      </c>
      <c r="R5542" s="236">
        <v>44986</v>
      </c>
      <c r="S5542" t="s">
        <v>8452</v>
      </c>
      <c r="T5542" s="267"/>
      <c r="U5542" s="267"/>
      <c r="V5542" s="267"/>
      <c r="W5542" s="267"/>
      <c r="X5542"/>
      <c r="Y5542" t="s">
        <v>8335</v>
      </c>
      <c r="Z5542">
        <v>1840742077</v>
      </c>
      <c r="AA5542" t="s">
        <v>8336</v>
      </c>
      <c r="AB5542" s="273" t="str">
        <f>_xlfn.IFNA(IF(Table[[#This Row],[Programme Partner]]&lt;&gt;Table[[#This Row],[Implementing Partner]],CONCATENATE(Table[[#This Row],[Programme Partner]],"-",Table[[#This Row],[Implementing Partner]]),Table[[#This Row],[Programme Partner]]),"")</f>
        <v>IOM-SHED</v>
      </c>
    </row>
    <row r="5543" spans="1:28" ht="16.5" customHeight="1">
      <c r="A5543" s="183">
        <v>5993</v>
      </c>
      <c r="B5543" s="264" t="s">
        <v>5148</v>
      </c>
      <c r="C5543" s="265" t="s">
        <v>5238</v>
      </c>
      <c r="D5543" s="266" t="s">
        <v>8324</v>
      </c>
      <c r="E5543" s="269" t="s">
        <v>27</v>
      </c>
      <c r="F5543" s="264" t="s">
        <v>8012</v>
      </c>
      <c r="G5543" t="s">
        <v>8359</v>
      </c>
      <c r="H5543" s="264" t="str">
        <f>IFERROR(VLOOKUP(Table[[#This Row],[Activity Details of Assistance]],WHAT!E:F,2,FALSE),"")</f>
        <v># of FSM Site</v>
      </c>
      <c r="I5543" s="264"/>
      <c r="J5543">
        <v>13</v>
      </c>
      <c r="K5543" s="295" t="s">
        <v>8280</v>
      </c>
      <c r="L5543" s="306" t="s">
        <v>13</v>
      </c>
      <c r="M5543" t="s">
        <v>14</v>
      </c>
      <c r="N5543" t="s">
        <v>309</v>
      </c>
      <c r="O5543" t="s">
        <v>1606</v>
      </c>
      <c r="P5543" t="s">
        <v>4680</v>
      </c>
      <c r="Q5543" s="236">
        <v>44834</v>
      </c>
      <c r="R5543" s="236">
        <v>44986</v>
      </c>
      <c r="S5543" t="s">
        <v>8452</v>
      </c>
      <c r="T5543" s="267"/>
      <c r="U5543" s="267"/>
      <c r="V5543" s="267"/>
      <c r="W5543" s="267"/>
      <c r="X5543"/>
      <c r="Y5543" t="s">
        <v>8335</v>
      </c>
      <c r="Z5543">
        <v>1840742077</v>
      </c>
      <c r="AA5543" t="s">
        <v>8336</v>
      </c>
      <c r="AB5543" s="273" t="str">
        <f>_xlfn.IFNA(IF(Table[[#This Row],[Programme Partner]]&lt;&gt;Table[[#This Row],[Implementing Partner]],CONCATENATE(Table[[#This Row],[Programme Partner]],"-",Table[[#This Row],[Implementing Partner]]),Table[[#This Row],[Programme Partner]]),"")</f>
        <v>IOM-SHED</v>
      </c>
    </row>
    <row r="5544" spans="1:28" ht="16.5" customHeight="1">
      <c r="A5544" s="183">
        <v>5994</v>
      </c>
      <c r="B5544" s="264" t="s">
        <v>5148</v>
      </c>
      <c r="C5544" s="265" t="s">
        <v>5238</v>
      </c>
      <c r="D5544" s="266" t="s">
        <v>8324</v>
      </c>
      <c r="E5544" s="269" t="s">
        <v>27</v>
      </c>
      <c r="F5544" s="264" t="s">
        <v>8012</v>
      </c>
      <c r="G5544" t="s">
        <v>8356</v>
      </c>
      <c r="H5544" s="264" t="str">
        <f>IFERROR(VLOOKUP(Table[[#This Row],[Activity Details of Assistance]],WHAT!E:F,2,FALSE),"")</f>
        <v># of FSM Site</v>
      </c>
      <c r="I5544" s="264"/>
      <c r="J5544">
        <v>2</v>
      </c>
      <c r="K5544" s="295" t="s">
        <v>8280</v>
      </c>
      <c r="L5544" s="306" t="s">
        <v>13</v>
      </c>
      <c r="M5544" t="s">
        <v>14</v>
      </c>
      <c r="N5544" t="s">
        <v>309</v>
      </c>
      <c r="O5544" t="s">
        <v>1606</v>
      </c>
      <c r="P5544" t="s">
        <v>4680</v>
      </c>
      <c r="Q5544" s="236">
        <v>44834</v>
      </c>
      <c r="R5544" s="236">
        <v>44986</v>
      </c>
      <c r="S5544" t="s">
        <v>8452</v>
      </c>
      <c r="T5544" s="267"/>
      <c r="U5544" s="267"/>
      <c r="V5544" s="267"/>
      <c r="W5544" s="267"/>
      <c r="X5544"/>
      <c r="Y5544" t="s">
        <v>8335</v>
      </c>
      <c r="Z5544">
        <v>1840742077</v>
      </c>
      <c r="AA5544" t="s">
        <v>8336</v>
      </c>
      <c r="AB5544" s="273" t="str">
        <f>_xlfn.IFNA(IF(Table[[#This Row],[Programme Partner]]&lt;&gt;Table[[#This Row],[Implementing Partner]],CONCATENATE(Table[[#This Row],[Programme Partner]],"-",Table[[#This Row],[Implementing Partner]]),Table[[#This Row],[Programme Partner]]),"")</f>
        <v>IOM-SHED</v>
      </c>
    </row>
    <row r="5545" spans="1:28" ht="16.5" customHeight="1">
      <c r="A5545" s="183">
        <v>5995</v>
      </c>
      <c r="B5545" s="264" t="s">
        <v>5148</v>
      </c>
      <c r="C5545" s="265" t="s">
        <v>5238</v>
      </c>
      <c r="D5545" s="266" t="s">
        <v>8324</v>
      </c>
      <c r="E5545" s="269" t="s">
        <v>27</v>
      </c>
      <c r="F5545" s="264" t="s">
        <v>8012</v>
      </c>
      <c r="G5545" t="s">
        <v>8367</v>
      </c>
      <c r="H5545" s="264" t="str">
        <f>IFERROR(VLOOKUP(Table[[#This Row],[Activity Details of Assistance]],WHAT!E:F,2,FALSE),"")</f>
        <v># of door</v>
      </c>
      <c r="I5545" s="264"/>
      <c r="J5545">
        <v>2</v>
      </c>
      <c r="K5545" s="295" t="s">
        <v>8280</v>
      </c>
      <c r="L5545" s="306" t="s">
        <v>13</v>
      </c>
      <c r="M5545" t="s">
        <v>14</v>
      </c>
      <c r="N5545" t="s">
        <v>309</v>
      </c>
      <c r="O5545" t="s">
        <v>1606</v>
      </c>
      <c r="P5545" t="s">
        <v>4680</v>
      </c>
      <c r="Q5545" s="236">
        <v>44834</v>
      </c>
      <c r="R5545" s="236">
        <v>44986</v>
      </c>
      <c r="S5545" t="s">
        <v>8452</v>
      </c>
      <c r="T5545" s="267"/>
      <c r="U5545" s="267"/>
      <c r="V5545" s="267"/>
      <c r="W5545" s="267"/>
      <c r="X5545"/>
      <c r="Y5545" t="s">
        <v>8335</v>
      </c>
      <c r="Z5545">
        <v>1840742077</v>
      </c>
      <c r="AA5545" t="s">
        <v>8336</v>
      </c>
      <c r="AB5545" s="273" t="str">
        <f>_xlfn.IFNA(IF(Table[[#This Row],[Programme Partner]]&lt;&gt;Table[[#This Row],[Implementing Partner]],CONCATENATE(Table[[#This Row],[Programme Partner]],"-",Table[[#This Row],[Implementing Partner]]),Table[[#This Row],[Programme Partner]]),"")</f>
        <v>IOM-SHED</v>
      </c>
    </row>
    <row r="5546" spans="1:28" ht="16.5" customHeight="1">
      <c r="A5546" s="183">
        <v>5996</v>
      </c>
      <c r="B5546" s="264" t="s">
        <v>5148</v>
      </c>
      <c r="C5546" s="265" t="s">
        <v>5238</v>
      </c>
      <c r="D5546" s="266" t="s">
        <v>8324</v>
      </c>
      <c r="E5546" s="269" t="s">
        <v>27</v>
      </c>
      <c r="F5546" s="264" t="s">
        <v>8012</v>
      </c>
      <c r="G5546" s="195" t="s">
        <v>8586</v>
      </c>
      <c r="H5546" s="264" t="str">
        <f>IFERROR(VLOOKUP(Table[[#This Row],[Activity Details of Assistance]],WHAT!E:F,2,FALSE),"")</f>
        <v># of door</v>
      </c>
      <c r="I5546" s="264"/>
      <c r="J5546">
        <v>147</v>
      </c>
      <c r="K5546" s="295" t="s">
        <v>8280</v>
      </c>
      <c r="L5546" s="306" t="s">
        <v>13</v>
      </c>
      <c r="M5546" t="s">
        <v>14</v>
      </c>
      <c r="N5546" t="s">
        <v>309</v>
      </c>
      <c r="O5546" t="s">
        <v>1606</v>
      </c>
      <c r="P5546" t="s">
        <v>4680</v>
      </c>
      <c r="Q5546" s="236">
        <v>44834</v>
      </c>
      <c r="R5546" s="236">
        <v>44986</v>
      </c>
      <c r="S5546" t="s">
        <v>8452</v>
      </c>
      <c r="T5546" s="267"/>
      <c r="U5546" s="267"/>
      <c r="V5546" s="267"/>
      <c r="W5546" s="267"/>
      <c r="X5546"/>
      <c r="Y5546" t="s">
        <v>8335</v>
      </c>
      <c r="Z5546">
        <v>1840742077</v>
      </c>
      <c r="AA5546" t="s">
        <v>8336</v>
      </c>
      <c r="AB5546" s="273" t="str">
        <f>_xlfn.IFNA(IF(Table[[#This Row],[Programme Partner]]&lt;&gt;Table[[#This Row],[Implementing Partner]],CONCATENATE(Table[[#This Row],[Programme Partner]],"-",Table[[#This Row],[Implementing Partner]]),Table[[#This Row],[Programme Partner]]),"")</f>
        <v>IOM-SHED</v>
      </c>
    </row>
    <row r="5547" spans="1:28" ht="16.5" customHeight="1">
      <c r="A5547" s="183">
        <v>5997</v>
      </c>
      <c r="B5547" s="264" t="s">
        <v>5148</v>
      </c>
      <c r="C5547" s="265" t="s">
        <v>5238</v>
      </c>
      <c r="D5547" s="266" t="s">
        <v>8324</v>
      </c>
      <c r="E5547" s="269" t="s">
        <v>27</v>
      </c>
      <c r="F5547" s="264" t="s">
        <v>8012</v>
      </c>
      <c r="G5547" t="s">
        <v>8357</v>
      </c>
      <c r="H5547" s="264" t="str">
        <f>IFERROR(VLOOKUP(Table[[#This Row],[Activity Details of Assistance]],WHAT!E:F,2,FALSE),"")</f>
        <v># of door</v>
      </c>
      <c r="I5547" s="264"/>
      <c r="J5547">
        <v>149</v>
      </c>
      <c r="K5547" s="295" t="s">
        <v>8280</v>
      </c>
      <c r="L5547" s="306" t="s">
        <v>13</v>
      </c>
      <c r="M5547" t="s">
        <v>14</v>
      </c>
      <c r="N5547" t="s">
        <v>309</v>
      </c>
      <c r="O5547" t="s">
        <v>1606</v>
      </c>
      <c r="P5547" t="s">
        <v>4680</v>
      </c>
      <c r="Q5547" s="236">
        <v>44834</v>
      </c>
      <c r="R5547" s="236">
        <v>44986</v>
      </c>
      <c r="S5547" t="s">
        <v>8452</v>
      </c>
      <c r="T5547" s="267"/>
      <c r="U5547" s="267"/>
      <c r="V5547" s="267"/>
      <c r="W5547" s="267"/>
      <c r="X5547"/>
      <c r="Y5547" t="s">
        <v>8335</v>
      </c>
      <c r="Z5547">
        <v>1840742077</v>
      </c>
      <c r="AA5547" t="s">
        <v>8336</v>
      </c>
      <c r="AB5547" s="273" t="str">
        <f>_xlfn.IFNA(IF(Table[[#This Row],[Programme Partner]]&lt;&gt;Table[[#This Row],[Implementing Partner]],CONCATENATE(Table[[#This Row],[Programme Partner]],"-",Table[[#This Row],[Implementing Partner]]),Table[[#This Row],[Programme Partner]]),"")</f>
        <v>IOM-SHED</v>
      </c>
    </row>
    <row r="5548" spans="1:28" ht="16.5" customHeight="1">
      <c r="A5548" s="183">
        <v>5998</v>
      </c>
      <c r="B5548" s="264" t="s">
        <v>5148</v>
      </c>
      <c r="C5548" s="265" t="s">
        <v>5238</v>
      </c>
      <c r="D5548" s="266" t="s">
        <v>8324</v>
      </c>
      <c r="E5548" s="269" t="s">
        <v>27</v>
      </c>
      <c r="F5548" s="264" t="s">
        <v>8013</v>
      </c>
      <c r="G5548" t="s">
        <v>8360</v>
      </c>
      <c r="H5548" s="264" t="str">
        <f>IFERROR(VLOOKUP(Table[[#This Row],[Activity Details of Assistance]],WHAT!E:F,2,FALSE),"")</f>
        <v># of household</v>
      </c>
      <c r="I5548" s="264"/>
      <c r="J5548">
        <v>2273</v>
      </c>
      <c r="K5548" s="295" t="s">
        <v>8280</v>
      </c>
      <c r="L5548" s="306" t="s">
        <v>13</v>
      </c>
      <c r="M5548" t="s">
        <v>14</v>
      </c>
      <c r="N5548" t="s">
        <v>309</v>
      </c>
      <c r="O5548" t="s">
        <v>1606</v>
      </c>
      <c r="P5548" t="s">
        <v>4680</v>
      </c>
      <c r="Q5548" s="236">
        <v>44834</v>
      </c>
      <c r="R5548" s="236">
        <v>44986</v>
      </c>
      <c r="S5548" t="s">
        <v>8452</v>
      </c>
      <c r="T5548" s="267"/>
      <c r="U5548" s="267"/>
      <c r="V5548" s="267"/>
      <c r="W5548" s="267"/>
      <c r="X5548"/>
      <c r="Y5548" t="s">
        <v>8335</v>
      </c>
      <c r="Z5548">
        <v>1840742077</v>
      </c>
      <c r="AA5548" t="s">
        <v>8336</v>
      </c>
      <c r="AB5548" s="273" t="str">
        <f>_xlfn.IFNA(IF(Table[[#This Row],[Programme Partner]]&lt;&gt;Table[[#This Row],[Implementing Partner]],CONCATENATE(Table[[#This Row],[Programme Partner]],"-",Table[[#This Row],[Implementing Partner]]),Table[[#This Row],[Programme Partner]]),"")</f>
        <v>IOM-SHED</v>
      </c>
    </row>
    <row r="5549" spans="1:28" ht="16.5" customHeight="1">
      <c r="A5549" s="183">
        <v>5999</v>
      </c>
      <c r="B5549" s="264" t="s">
        <v>5148</v>
      </c>
      <c r="C5549" s="265" t="s">
        <v>5238</v>
      </c>
      <c r="D5549" s="266" t="s">
        <v>8324</v>
      </c>
      <c r="E5549" s="269" t="s">
        <v>27</v>
      </c>
      <c r="F5549" s="264" t="s">
        <v>8014</v>
      </c>
      <c r="G5549" t="s">
        <v>8358</v>
      </c>
      <c r="H5549" s="264" t="str">
        <f>IFERROR(VLOOKUP(Table[[#This Row],[Activity Details of Assistance]],WHAT!E:F,2,FALSE),"")</f>
        <v># of campaign per camp </v>
      </c>
      <c r="I5549" s="264"/>
      <c r="J5549">
        <v>1</v>
      </c>
      <c r="K5549" s="295" t="s">
        <v>8280</v>
      </c>
      <c r="L5549" s="306" t="s">
        <v>13</v>
      </c>
      <c r="M5549" t="s">
        <v>14</v>
      </c>
      <c r="N5549" t="s">
        <v>309</v>
      </c>
      <c r="O5549" t="s">
        <v>1606</v>
      </c>
      <c r="P5549" t="s">
        <v>4680</v>
      </c>
      <c r="Q5549" s="236">
        <v>44834</v>
      </c>
      <c r="R5549" s="236">
        <v>44986</v>
      </c>
      <c r="S5549" t="s">
        <v>8452</v>
      </c>
      <c r="T5549" s="267"/>
      <c r="U5549" s="267"/>
      <c r="V5549" s="267"/>
      <c r="W5549" s="267"/>
      <c r="X5549"/>
      <c r="Y5549" t="s">
        <v>8335</v>
      </c>
      <c r="Z5549">
        <v>1840742077</v>
      </c>
      <c r="AA5549" t="s">
        <v>8336</v>
      </c>
      <c r="AB5549" s="273" t="str">
        <f>_xlfn.IFNA(IF(Table[[#This Row],[Programme Partner]]&lt;&gt;Table[[#This Row],[Implementing Partner]],CONCATENATE(Table[[#This Row],[Programme Partner]],"-",Table[[#This Row],[Implementing Partner]]),Table[[#This Row],[Programme Partner]]),"")</f>
        <v>IOM-SHED</v>
      </c>
    </row>
    <row r="5550" spans="1:28" ht="16.5" customHeight="1">
      <c r="A5550" s="183">
        <v>6000</v>
      </c>
      <c r="B5550" s="264" t="s">
        <v>5148</v>
      </c>
      <c r="C5550" s="265" t="s">
        <v>5238</v>
      </c>
      <c r="D5550" s="266" t="s">
        <v>8324</v>
      </c>
      <c r="E5550" s="269" t="s">
        <v>27</v>
      </c>
      <c r="F5550" s="264" t="s">
        <v>8014</v>
      </c>
      <c r="G5550" t="s">
        <v>8375</v>
      </c>
      <c r="H5550" s="264" t="str">
        <f>IFERROR(VLOOKUP(Table[[#This Row],[Activity Details of Assistance]],WHAT!E:F,2,FALSE),"")</f>
        <v># of 10L bin</v>
      </c>
      <c r="I5550" s="264"/>
      <c r="J5550">
        <v>250</v>
      </c>
      <c r="K5550" s="295" t="s">
        <v>8280</v>
      </c>
      <c r="L5550" s="306" t="s">
        <v>13</v>
      </c>
      <c r="M5550" t="s">
        <v>14</v>
      </c>
      <c r="N5550" t="s">
        <v>309</v>
      </c>
      <c r="O5550" t="s">
        <v>1606</v>
      </c>
      <c r="P5550" t="s">
        <v>4680</v>
      </c>
      <c r="Q5550" s="236">
        <v>44834</v>
      </c>
      <c r="R5550" s="236">
        <v>44986</v>
      </c>
      <c r="S5550" t="s">
        <v>8452</v>
      </c>
      <c r="T5550" s="267"/>
      <c r="U5550" s="267"/>
      <c r="V5550" s="267"/>
      <c r="W5550" s="267"/>
      <c r="X5550"/>
      <c r="Y5550" t="s">
        <v>8335</v>
      </c>
      <c r="Z5550">
        <v>1840742077</v>
      </c>
      <c r="AA5550" t="s">
        <v>8336</v>
      </c>
      <c r="AB5550" s="273" t="str">
        <f>_xlfn.IFNA(IF(Table[[#This Row],[Programme Partner]]&lt;&gt;Table[[#This Row],[Implementing Partner]],CONCATENATE(Table[[#This Row],[Programme Partner]],"-",Table[[#This Row],[Implementing Partner]]),Table[[#This Row],[Programme Partner]]),"")</f>
        <v>IOM-SHED</v>
      </c>
    </row>
    <row r="5551" spans="1:28" ht="16.5" customHeight="1">
      <c r="A5551" s="183">
        <v>6001</v>
      </c>
      <c r="B5551" s="264" t="s">
        <v>5148</v>
      </c>
      <c r="C5551" s="265" t="s">
        <v>5238</v>
      </c>
      <c r="D5551" s="266" t="s">
        <v>8514</v>
      </c>
      <c r="E5551" s="269" t="s">
        <v>27</v>
      </c>
      <c r="F5551" s="264" t="s">
        <v>8011</v>
      </c>
      <c r="G5551" s="195" t="s">
        <v>8584</v>
      </c>
      <c r="H5551" s="264" t="str">
        <f>IFERROR(VLOOKUP(Table[[#This Row],[Activity Details of Assistance]],WHAT!E:F,2,FALSE),"")</f>
        <v># of tube well</v>
      </c>
      <c r="I5551" s="264"/>
      <c r="J5551">
        <v>73</v>
      </c>
      <c r="K5551" s="295" t="s">
        <v>8280</v>
      </c>
      <c r="L5551" s="306" t="s">
        <v>13</v>
      </c>
      <c r="M5551" t="s">
        <v>14</v>
      </c>
      <c r="N5551" t="s">
        <v>309</v>
      </c>
      <c r="O5551" t="s">
        <v>1606</v>
      </c>
      <c r="P5551" t="s">
        <v>6479</v>
      </c>
      <c r="Q5551" s="236">
        <v>44834</v>
      </c>
      <c r="R5551" s="236">
        <v>44896</v>
      </c>
      <c r="S5551" t="s">
        <v>8452</v>
      </c>
      <c r="T5551" s="267"/>
      <c r="U5551" s="267"/>
      <c r="V5551" s="267"/>
      <c r="W5551" s="267"/>
      <c r="X5551"/>
      <c r="Y5551" t="s">
        <v>8335</v>
      </c>
      <c r="Z5551">
        <v>1840742077</v>
      </c>
      <c r="AA5551" t="s">
        <v>8336</v>
      </c>
      <c r="AB5551" s="273" t="str">
        <f>_xlfn.IFNA(IF(Table[[#This Row],[Programme Partner]]&lt;&gt;Table[[#This Row],[Implementing Partner]],CONCATENATE(Table[[#This Row],[Programme Partner]],"-",Table[[#This Row],[Implementing Partner]]),Table[[#This Row],[Programme Partner]]),"")</f>
        <v>IOM-SHED</v>
      </c>
    </row>
    <row r="5552" spans="1:28" ht="16.5" customHeight="1">
      <c r="A5552" s="183">
        <v>6002</v>
      </c>
      <c r="B5552" s="264" t="s">
        <v>5148</v>
      </c>
      <c r="C5552" s="265" t="s">
        <v>5238</v>
      </c>
      <c r="D5552" s="266" t="s">
        <v>8514</v>
      </c>
      <c r="E5552" s="269" t="s">
        <v>27</v>
      </c>
      <c r="F5552" s="264" t="s">
        <v>8011</v>
      </c>
      <c r="G5552" t="s">
        <v>8318</v>
      </c>
      <c r="H5552" s="264" t="str">
        <f>IFERROR(VLOOKUP(Table[[#This Row],[Activity Details of Assistance]],WHAT!E:F,2,FALSE),"")</f>
        <v># of household</v>
      </c>
      <c r="I5552" s="264"/>
      <c r="J5552">
        <v>60</v>
      </c>
      <c r="K5552" s="295" t="s">
        <v>8280</v>
      </c>
      <c r="L5552" s="306" t="s">
        <v>13</v>
      </c>
      <c r="M5552" t="s">
        <v>14</v>
      </c>
      <c r="N5552" t="s">
        <v>309</v>
      </c>
      <c r="O5552" t="s">
        <v>1606</v>
      </c>
      <c r="P5552" t="s">
        <v>6479</v>
      </c>
      <c r="Q5552" s="236">
        <v>44834</v>
      </c>
      <c r="R5552" s="236">
        <v>44896</v>
      </c>
      <c r="S5552" t="s">
        <v>8452</v>
      </c>
      <c r="T5552" s="267"/>
      <c r="U5552" s="267"/>
      <c r="V5552" s="267"/>
      <c r="W5552" s="267"/>
      <c r="X5552"/>
      <c r="Y5552" t="s">
        <v>8335</v>
      </c>
      <c r="Z5552">
        <v>1840742077</v>
      </c>
      <c r="AA5552" t="s">
        <v>8336</v>
      </c>
      <c r="AB5552" s="273" t="str">
        <f>_xlfn.IFNA(IF(Table[[#This Row],[Programme Partner]]&lt;&gt;Table[[#This Row],[Implementing Partner]],CONCATENATE(Table[[#This Row],[Programme Partner]],"-",Table[[#This Row],[Implementing Partner]]),Table[[#This Row],[Programme Partner]]),"")</f>
        <v>IOM-SHED</v>
      </c>
    </row>
    <row r="5553" spans="1:28" ht="16.5" customHeight="1">
      <c r="A5553" s="183">
        <v>6003</v>
      </c>
      <c r="B5553" s="264" t="s">
        <v>5148</v>
      </c>
      <c r="C5553" s="265" t="s">
        <v>5238</v>
      </c>
      <c r="D5553" s="266" t="s">
        <v>8514</v>
      </c>
      <c r="E5553" s="269" t="s">
        <v>27</v>
      </c>
      <c r="F5553" s="264" t="s">
        <v>8012</v>
      </c>
      <c r="G5553" s="195" t="s">
        <v>8585</v>
      </c>
      <c r="H5553" s="264" t="str">
        <f>IFERROR(VLOOKUP(Table[[#This Row],[Activity Details of Assistance]],WHAT!E:F,2,FALSE),"")</f>
        <v xml:space="preserve"># of door </v>
      </c>
      <c r="I5553" s="264"/>
      <c r="J5553">
        <v>62</v>
      </c>
      <c r="K5553" s="295" t="s">
        <v>8280</v>
      </c>
      <c r="L5553" s="306" t="s">
        <v>13</v>
      </c>
      <c r="M5553" t="s">
        <v>14</v>
      </c>
      <c r="N5553" t="s">
        <v>309</v>
      </c>
      <c r="O5553" t="s">
        <v>1606</v>
      </c>
      <c r="P5553" t="s">
        <v>6479</v>
      </c>
      <c r="Q5553" s="236">
        <v>44834</v>
      </c>
      <c r="R5553" s="236">
        <v>44896</v>
      </c>
      <c r="S5553" t="s">
        <v>8452</v>
      </c>
      <c r="T5553" s="267"/>
      <c r="U5553" s="267"/>
      <c r="V5553" s="267"/>
      <c r="W5553" s="267"/>
      <c r="X5553"/>
      <c r="Y5553" t="s">
        <v>8335</v>
      </c>
      <c r="Z5553">
        <v>1840742077</v>
      </c>
      <c r="AA5553" t="s">
        <v>8336</v>
      </c>
      <c r="AB5553" s="273" t="str">
        <f>_xlfn.IFNA(IF(Table[[#This Row],[Programme Partner]]&lt;&gt;Table[[#This Row],[Implementing Partner]],CONCATENATE(Table[[#This Row],[Programme Partner]],"-",Table[[#This Row],[Implementing Partner]]),Table[[#This Row],[Programme Partner]]),"")</f>
        <v>IOM-SHED</v>
      </c>
    </row>
    <row r="5554" spans="1:28" ht="16.5" customHeight="1">
      <c r="A5554" s="183">
        <v>6004</v>
      </c>
      <c r="B5554" s="264" t="s">
        <v>5148</v>
      </c>
      <c r="C5554" s="265" t="s">
        <v>5238</v>
      </c>
      <c r="D5554" s="266" t="s">
        <v>8514</v>
      </c>
      <c r="E5554" s="269" t="s">
        <v>27</v>
      </c>
      <c r="F5554" s="264" t="s">
        <v>8012</v>
      </c>
      <c r="G5554" t="s">
        <v>8359</v>
      </c>
      <c r="H5554" s="264" t="str">
        <f>IFERROR(VLOOKUP(Table[[#This Row],[Activity Details of Assistance]],WHAT!E:F,2,FALSE),"")</f>
        <v># of FSM Site</v>
      </c>
      <c r="I5554" s="264"/>
      <c r="J5554">
        <v>18</v>
      </c>
      <c r="K5554" s="295" t="s">
        <v>8280</v>
      </c>
      <c r="L5554" s="306" t="s">
        <v>13</v>
      </c>
      <c r="M5554" t="s">
        <v>14</v>
      </c>
      <c r="N5554" t="s">
        <v>309</v>
      </c>
      <c r="O5554" t="s">
        <v>1606</v>
      </c>
      <c r="P5554" t="s">
        <v>6479</v>
      </c>
      <c r="Q5554" s="236">
        <v>44834</v>
      </c>
      <c r="R5554" s="236">
        <v>44896</v>
      </c>
      <c r="S5554" t="s">
        <v>8452</v>
      </c>
      <c r="T5554" s="267"/>
      <c r="U5554" s="267"/>
      <c r="V5554" s="267"/>
      <c r="W5554" s="267"/>
      <c r="X5554"/>
      <c r="Y5554" t="s">
        <v>8335</v>
      </c>
      <c r="Z5554">
        <v>1840742077</v>
      </c>
      <c r="AA5554" t="s">
        <v>8336</v>
      </c>
      <c r="AB5554" s="273" t="str">
        <f>_xlfn.IFNA(IF(Table[[#This Row],[Programme Partner]]&lt;&gt;Table[[#This Row],[Implementing Partner]],CONCATENATE(Table[[#This Row],[Programme Partner]],"-",Table[[#This Row],[Implementing Partner]]),Table[[#This Row],[Programme Partner]]),"")</f>
        <v>IOM-SHED</v>
      </c>
    </row>
    <row r="5555" spans="1:28" ht="16.5" customHeight="1">
      <c r="A5555" s="183">
        <v>6005</v>
      </c>
      <c r="B5555" s="264" t="s">
        <v>5148</v>
      </c>
      <c r="C5555" s="265" t="s">
        <v>5238</v>
      </c>
      <c r="D5555" s="266" t="s">
        <v>8514</v>
      </c>
      <c r="E5555" s="269" t="s">
        <v>27</v>
      </c>
      <c r="F5555" s="264" t="s">
        <v>8012</v>
      </c>
      <c r="G5555" t="s">
        <v>8356</v>
      </c>
      <c r="H5555" s="264" t="str">
        <f>IFERROR(VLOOKUP(Table[[#This Row],[Activity Details of Assistance]],WHAT!E:F,2,FALSE),"")</f>
        <v># of FSM Site</v>
      </c>
      <c r="I5555" s="264"/>
      <c r="J5555">
        <v>1</v>
      </c>
      <c r="K5555" s="295" t="s">
        <v>8280</v>
      </c>
      <c r="L5555" s="306" t="s">
        <v>13</v>
      </c>
      <c r="M5555" t="s">
        <v>14</v>
      </c>
      <c r="N5555" t="s">
        <v>309</v>
      </c>
      <c r="O5555" t="s">
        <v>1606</v>
      </c>
      <c r="P5555" t="s">
        <v>6479</v>
      </c>
      <c r="Q5555" s="236">
        <v>44834</v>
      </c>
      <c r="R5555" s="236">
        <v>44896</v>
      </c>
      <c r="S5555" t="s">
        <v>8452</v>
      </c>
      <c r="T5555" s="267"/>
      <c r="U5555" s="267"/>
      <c r="V5555" s="267"/>
      <c r="W5555" s="267"/>
      <c r="X5555"/>
      <c r="Y5555" t="s">
        <v>8335</v>
      </c>
      <c r="Z5555">
        <v>1840742077</v>
      </c>
      <c r="AA5555" t="s">
        <v>8336</v>
      </c>
      <c r="AB5555" s="273" t="str">
        <f>_xlfn.IFNA(IF(Table[[#This Row],[Programme Partner]]&lt;&gt;Table[[#This Row],[Implementing Partner]],CONCATENATE(Table[[#This Row],[Programme Partner]],"-",Table[[#This Row],[Implementing Partner]]),Table[[#This Row],[Programme Partner]]),"")</f>
        <v>IOM-SHED</v>
      </c>
    </row>
    <row r="5556" spans="1:28" ht="16.5" customHeight="1">
      <c r="A5556" s="183">
        <v>6006</v>
      </c>
      <c r="B5556" s="264" t="s">
        <v>5148</v>
      </c>
      <c r="C5556" s="265" t="s">
        <v>5238</v>
      </c>
      <c r="D5556" s="266" t="s">
        <v>8514</v>
      </c>
      <c r="E5556" s="269" t="s">
        <v>27</v>
      </c>
      <c r="F5556" s="264" t="s">
        <v>8012</v>
      </c>
      <c r="G5556" s="195" t="s">
        <v>8586</v>
      </c>
      <c r="H5556" s="264" t="str">
        <f>IFERROR(VLOOKUP(Table[[#This Row],[Activity Details of Assistance]],WHAT!E:F,2,FALSE),"")</f>
        <v># of door</v>
      </c>
      <c r="I5556" s="264"/>
      <c r="J5556">
        <v>230</v>
      </c>
      <c r="K5556" s="295" t="s">
        <v>8280</v>
      </c>
      <c r="L5556" s="306" t="s">
        <v>13</v>
      </c>
      <c r="M5556" t="s">
        <v>14</v>
      </c>
      <c r="N5556" t="s">
        <v>309</v>
      </c>
      <c r="O5556" t="s">
        <v>1606</v>
      </c>
      <c r="P5556" t="s">
        <v>6479</v>
      </c>
      <c r="Q5556" s="236">
        <v>44834</v>
      </c>
      <c r="R5556" s="236">
        <v>44896</v>
      </c>
      <c r="S5556" t="s">
        <v>8452</v>
      </c>
      <c r="T5556" s="267"/>
      <c r="U5556" s="267"/>
      <c r="V5556" s="267"/>
      <c r="W5556" s="267"/>
      <c r="X5556"/>
      <c r="Y5556" t="s">
        <v>8335</v>
      </c>
      <c r="Z5556">
        <v>1840742077</v>
      </c>
      <c r="AA5556" t="s">
        <v>8336</v>
      </c>
      <c r="AB5556" s="273" t="str">
        <f>_xlfn.IFNA(IF(Table[[#This Row],[Programme Partner]]&lt;&gt;Table[[#This Row],[Implementing Partner]],CONCATENATE(Table[[#This Row],[Programme Partner]],"-",Table[[#This Row],[Implementing Partner]]),Table[[#This Row],[Programme Partner]]),"")</f>
        <v>IOM-SHED</v>
      </c>
    </row>
    <row r="5557" spans="1:28" ht="16.5" customHeight="1">
      <c r="A5557" s="183">
        <v>6007</v>
      </c>
      <c r="B5557" s="264" t="s">
        <v>5148</v>
      </c>
      <c r="C5557" s="265" t="s">
        <v>5238</v>
      </c>
      <c r="D5557" s="266" t="s">
        <v>8514</v>
      </c>
      <c r="E5557" s="269" t="s">
        <v>27</v>
      </c>
      <c r="F5557" s="264" t="s">
        <v>8012</v>
      </c>
      <c r="G5557" t="s">
        <v>8357</v>
      </c>
      <c r="H5557" s="264" t="str">
        <f>IFERROR(VLOOKUP(Table[[#This Row],[Activity Details of Assistance]],WHAT!E:F,2,FALSE),"")</f>
        <v># of door</v>
      </c>
      <c r="I5557" s="264"/>
      <c r="J5557">
        <v>370</v>
      </c>
      <c r="K5557" s="295" t="s">
        <v>8280</v>
      </c>
      <c r="L5557" s="306" t="s">
        <v>13</v>
      </c>
      <c r="M5557" t="s">
        <v>14</v>
      </c>
      <c r="N5557" t="s">
        <v>309</v>
      </c>
      <c r="O5557" t="s">
        <v>1606</v>
      </c>
      <c r="P5557" t="s">
        <v>6479</v>
      </c>
      <c r="Q5557" s="236">
        <v>44834</v>
      </c>
      <c r="R5557" s="236">
        <v>44896</v>
      </c>
      <c r="S5557" t="s">
        <v>8452</v>
      </c>
      <c r="T5557" s="267"/>
      <c r="U5557" s="267"/>
      <c r="V5557" s="267"/>
      <c r="W5557" s="267"/>
      <c r="X5557"/>
      <c r="Y5557" t="s">
        <v>8335</v>
      </c>
      <c r="Z5557">
        <v>1840742077</v>
      </c>
      <c r="AA5557" t="s">
        <v>8336</v>
      </c>
      <c r="AB5557" s="273" t="str">
        <f>_xlfn.IFNA(IF(Table[[#This Row],[Programme Partner]]&lt;&gt;Table[[#This Row],[Implementing Partner]],CONCATENATE(Table[[#This Row],[Programme Partner]],"-",Table[[#This Row],[Implementing Partner]]),Table[[#This Row],[Programme Partner]]),"")</f>
        <v>IOM-SHED</v>
      </c>
    </row>
    <row r="5558" spans="1:28" ht="16.5" customHeight="1">
      <c r="A5558" s="183">
        <v>6008</v>
      </c>
      <c r="B5558" s="264" t="s">
        <v>5148</v>
      </c>
      <c r="C5558" s="265" t="s">
        <v>5238</v>
      </c>
      <c r="D5558" s="266" t="s">
        <v>8514</v>
      </c>
      <c r="E5558" s="269" t="s">
        <v>27</v>
      </c>
      <c r="F5558" s="264" t="s">
        <v>8013</v>
      </c>
      <c r="G5558" t="s">
        <v>8314</v>
      </c>
      <c r="H5558" s="264" t="str">
        <f>IFERROR(VLOOKUP(Table[[#This Row],[Activity Details of Assistance]],WHAT!E:F,2,FALSE),"")</f>
        <v># of HP sessions at HH level</v>
      </c>
      <c r="I5558" s="264"/>
      <c r="J5558">
        <v>169</v>
      </c>
      <c r="K5558" s="295" t="s">
        <v>8280</v>
      </c>
      <c r="L5558" s="306" t="s">
        <v>13</v>
      </c>
      <c r="M5558" t="s">
        <v>14</v>
      </c>
      <c r="N5558" t="s">
        <v>309</v>
      </c>
      <c r="O5558" t="s">
        <v>1606</v>
      </c>
      <c r="P5558" t="s">
        <v>6479</v>
      </c>
      <c r="Q5558" s="236">
        <v>44834</v>
      </c>
      <c r="R5558" s="236">
        <v>44896</v>
      </c>
      <c r="S5558" t="s">
        <v>8452</v>
      </c>
      <c r="T5558" s="267"/>
      <c r="U5558" s="267"/>
      <c r="V5558" s="267"/>
      <c r="W5558" s="267"/>
      <c r="X5558"/>
      <c r="Y5558" t="s">
        <v>8335</v>
      </c>
      <c r="Z5558">
        <v>1840742077</v>
      </c>
      <c r="AA5558" t="s">
        <v>8336</v>
      </c>
      <c r="AB5558" s="273" t="str">
        <f>_xlfn.IFNA(IF(Table[[#This Row],[Programme Partner]]&lt;&gt;Table[[#This Row],[Implementing Partner]],CONCATENATE(Table[[#This Row],[Programme Partner]],"-",Table[[#This Row],[Implementing Partner]]),Table[[#This Row],[Programme Partner]]),"")</f>
        <v>IOM-SHED</v>
      </c>
    </row>
    <row r="5559" spans="1:28" ht="16.5" customHeight="1">
      <c r="A5559" s="183">
        <v>6009</v>
      </c>
      <c r="B5559" s="264" t="s">
        <v>5148</v>
      </c>
      <c r="C5559" s="265" t="s">
        <v>5238</v>
      </c>
      <c r="D5559" s="266" t="s">
        <v>8514</v>
      </c>
      <c r="E5559" s="269" t="s">
        <v>27</v>
      </c>
      <c r="F5559" s="264" t="s">
        <v>8014</v>
      </c>
      <c r="G5559" t="s">
        <v>8358</v>
      </c>
      <c r="H5559" s="264" t="str">
        <f>IFERROR(VLOOKUP(Table[[#This Row],[Activity Details of Assistance]],WHAT!E:F,2,FALSE),"")</f>
        <v># of campaign per camp </v>
      </c>
      <c r="I5559" s="264"/>
      <c r="J5559">
        <v>21</v>
      </c>
      <c r="K5559" s="295" t="s">
        <v>8280</v>
      </c>
      <c r="L5559" s="306" t="s">
        <v>13</v>
      </c>
      <c r="M5559" t="s">
        <v>14</v>
      </c>
      <c r="N5559" t="s">
        <v>309</v>
      </c>
      <c r="O5559" t="s">
        <v>1606</v>
      </c>
      <c r="P5559" t="s">
        <v>6479</v>
      </c>
      <c r="Q5559" s="236">
        <v>44834</v>
      </c>
      <c r="R5559" s="236">
        <v>44896</v>
      </c>
      <c r="S5559" t="s">
        <v>8452</v>
      </c>
      <c r="T5559" s="267"/>
      <c r="U5559" s="267"/>
      <c r="V5559" s="267"/>
      <c r="W5559" s="267"/>
      <c r="X5559"/>
      <c r="Y5559" t="s">
        <v>8335</v>
      </c>
      <c r="Z5559">
        <v>1840742077</v>
      </c>
      <c r="AA5559" t="s">
        <v>8336</v>
      </c>
      <c r="AB5559" s="273" t="str">
        <f>_xlfn.IFNA(IF(Table[[#This Row],[Programme Partner]]&lt;&gt;Table[[#This Row],[Implementing Partner]],CONCATENATE(Table[[#This Row],[Programme Partner]],"-",Table[[#This Row],[Implementing Partner]]),Table[[#This Row],[Programme Partner]]),"")</f>
        <v>IOM-SHED</v>
      </c>
    </row>
    <row r="5560" spans="1:28" ht="16.5" customHeight="1">
      <c r="A5560" s="183">
        <v>6010</v>
      </c>
      <c r="B5560" s="264" t="s">
        <v>5148</v>
      </c>
      <c r="C5560" s="265" t="s">
        <v>5238</v>
      </c>
      <c r="D5560" s="266" t="s">
        <v>8514</v>
      </c>
      <c r="E5560" s="269" t="s">
        <v>27</v>
      </c>
      <c r="F5560" s="264" t="s">
        <v>8014</v>
      </c>
      <c r="G5560" t="s">
        <v>8445</v>
      </c>
      <c r="H5560" s="264" t="str">
        <f>IFERROR(VLOOKUP(Table[[#This Row],[Activity Details of Assistance]],WHAT!E:F,2,FALSE),"")</f>
        <v># of plant</v>
      </c>
      <c r="I5560" s="264"/>
      <c r="J5560">
        <v>1</v>
      </c>
      <c r="K5560" s="295" t="s">
        <v>8280</v>
      </c>
      <c r="L5560" s="306" t="s">
        <v>13</v>
      </c>
      <c r="M5560" t="s">
        <v>14</v>
      </c>
      <c r="N5560" t="s">
        <v>309</v>
      </c>
      <c r="O5560" t="s">
        <v>1606</v>
      </c>
      <c r="P5560" t="s">
        <v>6479</v>
      </c>
      <c r="Q5560" s="236">
        <v>44834</v>
      </c>
      <c r="R5560" s="236">
        <v>44896</v>
      </c>
      <c r="S5560" t="s">
        <v>8452</v>
      </c>
      <c r="T5560" s="267"/>
      <c r="U5560" s="267"/>
      <c r="V5560" s="267"/>
      <c r="W5560" s="267"/>
      <c r="X5560"/>
      <c r="Y5560" t="s">
        <v>8335</v>
      </c>
      <c r="Z5560">
        <v>1840742077</v>
      </c>
      <c r="AA5560" t="s">
        <v>8336</v>
      </c>
      <c r="AB5560" s="273" t="str">
        <f>_xlfn.IFNA(IF(Table[[#This Row],[Programme Partner]]&lt;&gt;Table[[#This Row],[Implementing Partner]],CONCATENATE(Table[[#This Row],[Programme Partner]],"-",Table[[#This Row],[Implementing Partner]]),Table[[#This Row],[Programme Partner]]),"")</f>
        <v>IOM-SHED</v>
      </c>
    </row>
    <row r="5561" spans="1:28" ht="16.5" customHeight="1">
      <c r="A5561" s="183">
        <v>6011</v>
      </c>
      <c r="B5561" s="264" t="s">
        <v>5033</v>
      </c>
      <c r="C5561" s="265" t="s">
        <v>5033</v>
      </c>
      <c r="D5561" s="266" t="s">
        <v>7014</v>
      </c>
      <c r="E5561" s="269" t="s">
        <v>27</v>
      </c>
      <c r="F5561" s="264" t="s">
        <v>8014</v>
      </c>
      <c r="G5561" t="s">
        <v>8019</v>
      </c>
      <c r="H5561" s="264" t="str">
        <f>IFERROR(VLOOKUP(Table[[#This Row],[Activity Details of Assistance]],WHAT!E:F,2,FALSE),"")</f>
        <v>N/A</v>
      </c>
      <c r="I5561" s="264"/>
      <c r="J5561">
        <v>480</v>
      </c>
      <c r="K5561" s="295" t="s">
        <v>8280</v>
      </c>
      <c r="L5561" s="306" t="s">
        <v>13</v>
      </c>
      <c r="M5561" t="s">
        <v>14</v>
      </c>
      <c r="N5561" t="s">
        <v>309</v>
      </c>
      <c r="O5561" t="s">
        <v>1606</v>
      </c>
      <c r="P5561" t="s">
        <v>4680</v>
      </c>
      <c r="Q5561" s="241">
        <v>44592</v>
      </c>
      <c r="R5561" s="236">
        <v>44562</v>
      </c>
      <c r="S5561" t="s">
        <v>8452</v>
      </c>
      <c r="T5561" s="267"/>
      <c r="U5561" s="267"/>
      <c r="V5561" s="267"/>
      <c r="W5561" s="267"/>
      <c r="X5561" t="s">
        <v>8661</v>
      </c>
      <c r="Y5561" t="s">
        <v>8629</v>
      </c>
      <c r="Z5561">
        <v>1852377016</v>
      </c>
      <c r="AA5561" t="s">
        <v>8630</v>
      </c>
      <c r="AB5561" s="273" t="str">
        <f>_xlfn.IFNA(IF(Table[[#This Row],[Programme Partner]]&lt;&gt;Table[[#This Row],[Implementing Partner]],CONCATENATE(Table[[#This Row],[Programme Partner]],"-",Table[[#This Row],[Implementing Partner]]),Table[[#This Row],[Programme Partner]]),"")</f>
        <v>BRAC</v>
      </c>
    </row>
    <row r="5562" spans="1:28" ht="16.5" customHeight="1">
      <c r="A5562" s="183">
        <v>6012</v>
      </c>
      <c r="B5562" s="264" t="s">
        <v>8306</v>
      </c>
      <c r="C5562" s="265" t="s">
        <v>8306</v>
      </c>
      <c r="D5562" s="266" t="s">
        <v>5261</v>
      </c>
      <c r="E5562" s="269" t="s">
        <v>27</v>
      </c>
      <c r="F5562" s="264" t="s">
        <v>8011</v>
      </c>
      <c r="G5562" t="s">
        <v>8355</v>
      </c>
      <c r="H5562" s="264" t="str">
        <f>IFERROR(VLOOKUP(Table[[#This Row],[Activity Details of Assistance]],WHAT!E:F,2,FALSE),"")</f>
        <v># of water network</v>
      </c>
      <c r="I5562" s="264"/>
      <c r="J5562">
        <v>11</v>
      </c>
      <c r="K5562" s="295" t="s">
        <v>8280</v>
      </c>
      <c r="L5562" s="306" t="s">
        <v>13</v>
      </c>
      <c r="M5562" t="s">
        <v>14</v>
      </c>
      <c r="N5562" t="s">
        <v>309</v>
      </c>
      <c r="O5562" t="s">
        <v>1606</v>
      </c>
      <c r="P5562" t="s">
        <v>6386</v>
      </c>
      <c r="Q5562" s="236">
        <v>44834</v>
      </c>
      <c r="R5562" s="236">
        <v>44805</v>
      </c>
      <c r="S5562" t="s">
        <v>8452</v>
      </c>
      <c r="T5562" s="267"/>
      <c r="U5562" s="267"/>
      <c r="V5562" s="267"/>
      <c r="W5562" s="267"/>
      <c r="X5562"/>
      <c r="Y5562" t="s">
        <v>8307</v>
      </c>
      <c r="Z5562">
        <v>1782093386</v>
      </c>
      <c r="AA5562" t="s">
        <v>8308</v>
      </c>
      <c r="AB5562" s="273" t="str">
        <f>_xlfn.IFNA(IF(Table[[#This Row],[Programme Partner]]&lt;&gt;Table[[#This Row],[Implementing Partner]],CONCATENATE(Table[[#This Row],[Programme Partner]],"-",Table[[#This Row],[Implementing Partner]]),Table[[#This Row],[Programme Partner]]),"")</f>
        <v>WCB</v>
      </c>
    </row>
    <row r="5563" spans="1:28" ht="16.5" customHeight="1">
      <c r="A5563" s="183">
        <v>6013</v>
      </c>
      <c r="B5563" s="264" t="s">
        <v>8306</v>
      </c>
      <c r="C5563" s="265" t="s">
        <v>8306</v>
      </c>
      <c r="D5563" s="266" t="s">
        <v>5261</v>
      </c>
      <c r="E5563" s="269" t="s">
        <v>27</v>
      </c>
      <c r="F5563" s="264" t="s">
        <v>8011</v>
      </c>
      <c r="G5563" t="s">
        <v>8318</v>
      </c>
      <c r="H5563" s="264" t="str">
        <f>IFERROR(VLOOKUP(Table[[#This Row],[Activity Details of Assistance]],WHAT!E:F,2,FALSE),"")</f>
        <v># of household</v>
      </c>
      <c r="I5563" s="264"/>
      <c r="J5563">
        <v>180</v>
      </c>
      <c r="K5563" s="295" t="s">
        <v>8280</v>
      </c>
      <c r="L5563" s="306" t="s">
        <v>13</v>
      </c>
      <c r="M5563" t="s">
        <v>14</v>
      </c>
      <c r="N5563" t="s">
        <v>309</v>
      </c>
      <c r="O5563" t="s">
        <v>1606</v>
      </c>
      <c r="P5563" t="s">
        <v>6386</v>
      </c>
      <c r="Q5563" s="236">
        <v>44834</v>
      </c>
      <c r="R5563" s="236">
        <v>44805</v>
      </c>
      <c r="S5563" t="s">
        <v>8452</v>
      </c>
      <c r="T5563" s="267"/>
      <c r="U5563" s="267"/>
      <c r="V5563" s="267"/>
      <c r="W5563" s="267"/>
      <c r="X5563"/>
      <c r="Y5563" t="s">
        <v>8307</v>
      </c>
      <c r="Z5563">
        <v>1782093386</v>
      </c>
      <c r="AA5563" t="s">
        <v>8308</v>
      </c>
      <c r="AB5563" s="273" t="str">
        <f>_xlfn.IFNA(IF(Table[[#This Row],[Programme Partner]]&lt;&gt;Table[[#This Row],[Implementing Partner]],CONCATENATE(Table[[#This Row],[Programme Partner]],"-",Table[[#This Row],[Implementing Partner]]),Table[[#This Row],[Programme Partner]]),"")</f>
        <v>WCB</v>
      </c>
    </row>
    <row r="5564" spans="1:28" ht="16.5" customHeight="1">
      <c r="A5564" s="183">
        <v>6014</v>
      </c>
      <c r="B5564" s="264" t="s">
        <v>4986</v>
      </c>
      <c r="C5564" s="265" t="s">
        <v>4986</v>
      </c>
      <c r="D5564" s="266" t="s">
        <v>8638</v>
      </c>
      <c r="E5564" s="269" t="s">
        <v>27</v>
      </c>
      <c r="F5564" s="264" t="s">
        <v>8012</v>
      </c>
      <c r="G5564" t="s">
        <v>8370</v>
      </c>
      <c r="H5564" s="264" t="str">
        <f>IFERROR(VLOOKUP(Table[[#This Row],[Activity Details of Assistance]],WHAT!E:F,2,FALSE),"")</f>
        <v xml:space="preserve"># of door </v>
      </c>
      <c r="I5564" s="264"/>
      <c r="J5564">
        <v>6</v>
      </c>
      <c r="K5564" s="295" t="s">
        <v>8280</v>
      </c>
      <c r="L5564" s="306" t="s">
        <v>13</v>
      </c>
      <c r="M5564" t="s">
        <v>14</v>
      </c>
      <c r="N5564" t="s">
        <v>309</v>
      </c>
      <c r="O5564" t="s">
        <v>1606</v>
      </c>
      <c r="P5564" t="s">
        <v>4654</v>
      </c>
      <c r="Q5564" s="236">
        <v>44834</v>
      </c>
      <c r="R5564" s="236">
        <v>44896</v>
      </c>
      <c r="S5564" t="s">
        <v>8452</v>
      </c>
      <c r="T5564" s="267"/>
      <c r="U5564" s="267"/>
      <c r="V5564" s="267"/>
      <c r="W5564" s="267"/>
      <c r="X5564"/>
      <c r="Y5564" t="s">
        <v>8530</v>
      </c>
      <c r="Z5564">
        <v>1816087524</v>
      </c>
      <c r="AA5564" t="s">
        <v>8531</v>
      </c>
      <c r="AB5564" s="273" t="str">
        <f>_xlfn.IFNA(IF(Table[[#This Row],[Programme Partner]]&lt;&gt;Table[[#This Row],[Implementing Partner]],CONCATENATE(Table[[#This Row],[Programme Partner]],"-",Table[[#This Row],[Implementing Partner]]),Table[[#This Row],[Programme Partner]]),"")</f>
        <v>AAB</v>
      </c>
    </row>
    <row r="5565" spans="1:28" ht="16.5" customHeight="1">
      <c r="A5565" s="183">
        <v>6015</v>
      </c>
      <c r="B5565" s="264" t="s">
        <v>4986</v>
      </c>
      <c r="C5565" s="265" t="s">
        <v>4986</v>
      </c>
      <c r="D5565" s="266" t="s">
        <v>8638</v>
      </c>
      <c r="E5565" s="269" t="s">
        <v>27</v>
      </c>
      <c r="F5565" s="264" t="s">
        <v>8012</v>
      </c>
      <c r="G5565" t="s">
        <v>8354</v>
      </c>
      <c r="H5565" s="264" t="str">
        <f>IFERROR(VLOOKUP(Table[[#This Row],[Activity Details of Assistance]],WHAT!E:F,2,FALSE),"")</f>
        <v># of door</v>
      </c>
      <c r="I5565" s="264"/>
      <c r="J5565">
        <v>8</v>
      </c>
      <c r="K5565" s="295" t="s">
        <v>8280</v>
      </c>
      <c r="L5565" s="306" t="s">
        <v>13</v>
      </c>
      <c r="M5565" t="s">
        <v>14</v>
      </c>
      <c r="N5565" t="s">
        <v>309</v>
      </c>
      <c r="O5565" t="s">
        <v>1606</v>
      </c>
      <c r="P5565" t="s">
        <v>4654</v>
      </c>
      <c r="Q5565" s="236">
        <v>44834</v>
      </c>
      <c r="R5565" s="236">
        <v>44896</v>
      </c>
      <c r="S5565" t="s">
        <v>8452</v>
      </c>
      <c r="T5565" s="267"/>
      <c r="U5565" s="267"/>
      <c r="V5565" s="267"/>
      <c r="W5565" s="267"/>
      <c r="X5565"/>
      <c r="Y5565" t="s">
        <v>8530</v>
      </c>
      <c r="Z5565">
        <v>1816087524</v>
      </c>
      <c r="AA5565" t="s">
        <v>8531</v>
      </c>
      <c r="AB5565" s="273" t="str">
        <f>_xlfn.IFNA(IF(Table[[#This Row],[Programme Partner]]&lt;&gt;Table[[#This Row],[Implementing Partner]],CONCATENATE(Table[[#This Row],[Programme Partner]],"-",Table[[#This Row],[Implementing Partner]]),Table[[#This Row],[Programme Partner]]),"")</f>
        <v>AAB</v>
      </c>
    </row>
    <row r="5566" spans="1:28" ht="16.5" customHeight="1">
      <c r="A5566" s="183">
        <v>6016</v>
      </c>
      <c r="B5566" s="264" t="s">
        <v>5275</v>
      </c>
      <c r="C5566" s="265" t="s">
        <v>5033</v>
      </c>
      <c r="D5566" s="266" t="s">
        <v>5275</v>
      </c>
      <c r="E5566" s="269" t="s">
        <v>27</v>
      </c>
      <c r="F5566" s="264" t="s">
        <v>8011</v>
      </c>
      <c r="G5566" s="195" t="s">
        <v>8584</v>
      </c>
      <c r="H5566" s="264" t="str">
        <f>IFERROR(VLOOKUP(Table[[#This Row],[Activity Details of Assistance]],WHAT!E:F,2,FALSE),"")</f>
        <v># of tube well</v>
      </c>
      <c r="I5566" s="264"/>
      <c r="J5566">
        <v>239</v>
      </c>
      <c r="K5566" s="295" t="s">
        <v>8280</v>
      </c>
      <c r="L5566" s="306" t="s">
        <v>13</v>
      </c>
      <c r="M5566" t="s">
        <v>14</v>
      </c>
      <c r="N5566" t="s">
        <v>309</v>
      </c>
      <c r="O5566" t="s">
        <v>1606</v>
      </c>
      <c r="P5566" t="s">
        <v>4659</v>
      </c>
      <c r="Q5566" s="236">
        <v>44834</v>
      </c>
      <c r="R5566" s="236">
        <v>44986</v>
      </c>
      <c r="S5566" t="s">
        <v>8452</v>
      </c>
      <c r="T5566" s="267"/>
      <c r="U5566" s="267"/>
      <c r="V5566" s="267"/>
      <c r="W5566" s="267"/>
      <c r="X5566"/>
      <c r="Y5566" t="s">
        <v>8519</v>
      </c>
      <c r="Z5566">
        <v>1847456486</v>
      </c>
      <c r="AA5566" t="s">
        <v>8520</v>
      </c>
      <c r="AB5566" s="273" t="str">
        <f>_xlfn.IFNA(IF(Table[[#This Row],[Programme Partner]]&lt;&gt;Table[[#This Row],[Implementing Partner]],CONCATENATE(Table[[#This Row],[Programme Partner]],"-",Table[[#This Row],[Implementing Partner]]),Table[[#This Row],[Programme Partner]]),"")</f>
        <v>UNICEF-BRAC</v>
      </c>
    </row>
    <row r="5567" spans="1:28" ht="16.5" customHeight="1">
      <c r="A5567" s="183">
        <v>6017</v>
      </c>
      <c r="B5567" s="264" t="s">
        <v>5275</v>
      </c>
      <c r="C5567" s="265" t="s">
        <v>5033</v>
      </c>
      <c r="D5567" s="266" t="s">
        <v>5275</v>
      </c>
      <c r="E5567" s="269" t="s">
        <v>27</v>
      </c>
      <c r="F5567" s="264" t="s">
        <v>8011</v>
      </c>
      <c r="G5567" t="s">
        <v>8355</v>
      </c>
      <c r="H5567" s="264" t="str">
        <f>IFERROR(VLOOKUP(Table[[#This Row],[Activity Details of Assistance]],WHAT!E:F,2,FALSE),"")</f>
        <v># of water network</v>
      </c>
      <c r="I5567" s="264"/>
      <c r="J5567">
        <v>7</v>
      </c>
      <c r="K5567" s="295" t="s">
        <v>8280</v>
      </c>
      <c r="L5567" s="306" t="s">
        <v>13</v>
      </c>
      <c r="M5567" t="s">
        <v>14</v>
      </c>
      <c r="N5567" t="s">
        <v>309</v>
      </c>
      <c r="O5567" t="s">
        <v>1606</v>
      </c>
      <c r="P5567" t="s">
        <v>4659</v>
      </c>
      <c r="Q5567" s="236">
        <v>44834</v>
      </c>
      <c r="R5567" s="236">
        <v>44986</v>
      </c>
      <c r="S5567" t="s">
        <v>8452</v>
      </c>
      <c r="T5567" s="267"/>
      <c r="U5567" s="267"/>
      <c r="V5567" s="267"/>
      <c r="W5567" s="267"/>
      <c r="X5567"/>
      <c r="Y5567" t="s">
        <v>8519</v>
      </c>
      <c r="Z5567">
        <v>1847456486</v>
      </c>
      <c r="AA5567" t="s">
        <v>8520</v>
      </c>
      <c r="AB5567" s="273" t="str">
        <f>_xlfn.IFNA(IF(Table[[#This Row],[Programme Partner]]&lt;&gt;Table[[#This Row],[Implementing Partner]],CONCATENATE(Table[[#This Row],[Programme Partner]],"-",Table[[#This Row],[Implementing Partner]]),Table[[#This Row],[Programme Partner]]),"")</f>
        <v>UNICEF-BRAC</v>
      </c>
    </row>
    <row r="5568" spans="1:28" ht="16.5" customHeight="1">
      <c r="A5568" s="183">
        <v>6018</v>
      </c>
      <c r="B5568" s="264" t="s">
        <v>5275</v>
      </c>
      <c r="C5568" s="265" t="s">
        <v>5033</v>
      </c>
      <c r="D5568" s="266" t="s">
        <v>5275</v>
      </c>
      <c r="E5568" s="269" t="s">
        <v>27</v>
      </c>
      <c r="F5568" s="264" t="s">
        <v>8011</v>
      </c>
      <c r="G5568" t="s">
        <v>8318</v>
      </c>
      <c r="H5568" s="264" t="str">
        <f>IFERROR(VLOOKUP(Table[[#This Row],[Activity Details of Assistance]],WHAT!E:F,2,FALSE),"")</f>
        <v># of household</v>
      </c>
      <c r="I5568" s="264"/>
      <c r="J5568">
        <v>3075</v>
      </c>
      <c r="K5568" s="295" t="s">
        <v>8280</v>
      </c>
      <c r="L5568" s="306" t="s">
        <v>13</v>
      </c>
      <c r="M5568" t="s">
        <v>14</v>
      </c>
      <c r="N5568" t="s">
        <v>309</v>
      </c>
      <c r="O5568" t="s">
        <v>1606</v>
      </c>
      <c r="P5568" t="s">
        <v>4659</v>
      </c>
      <c r="Q5568" s="236">
        <v>44834</v>
      </c>
      <c r="R5568" s="236">
        <v>44986</v>
      </c>
      <c r="S5568" t="s">
        <v>8452</v>
      </c>
      <c r="T5568" s="267"/>
      <c r="U5568" s="267"/>
      <c r="V5568" s="267"/>
      <c r="W5568" s="267"/>
      <c r="X5568"/>
      <c r="Y5568" t="s">
        <v>8519</v>
      </c>
      <c r="Z5568">
        <v>1847456486</v>
      </c>
      <c r="AA5568" t="s">
        <v>8520</v>
      </c>
      <c r="AB5568" s="273" t="str">
        <f>_xlfn.IFNA(IF(Table[[#This Row],[Programme Partner]]&lt;&gt;Table[[#This Row],[Implementing Partner]],CONCATENATE(Table[[#This Row],[Programme Partner]],"-",Table[[#This Row],[Implementing Partner]]),Table[[#This Row],[Programme Partner]]),"")</f>
        <v>UNICEF-BRAC</v>
      </c>
    </row>
    <row r="5569" spans="1:28" ht="16.5" customHeight="1">
      <c r="A5569" s="183">
        <v>6019</v>
      </c>
      <c r="B5569" s="264" t="s">
        <v>5275</v>
      </c>
      <c r="C5569" s="265" t="s">
        <v>5033</v>
      </c>
      <c r="D5569" s="266" t="s">
        <v>5275</v>
      </c>
      <c r="E5569" s="269" t="s">
        <v>27</v>
      </c>
      <c r="F5569" s="264" t="s">
        <v>8012</v>
      </c>
      <c r="G5569" s="195" t="s">
        <v>8585</v>
      </c>
      <c r="H5569" s="264" t="str">
        <f>IFERROR(VLOOKUP(Table[[#This Row],[Activity Details of Assistance]],WHAT!E:F,2,FALSE),"")</f>
        <v xml:space="preserve"># of door </v>
      </c>
      <c r="I5569" s="264"/>
      <c r="J5569">
        <v>37</v>
      </c>
      <c r="K5569" s="295" t="s">
        <v>8280</v>
      </c>
      <c r="L5569" s="306" t="s">
        <v>13</v>
      </c>
      <c r="M5569" t="s">
        <v>14</v>
      </c>
      <c r="N5569" t="s">
        <v>309</v>
      </c>
      <c r="O5569" t="s">
        <v>1606</v>
      </c>
      <c r="P5569" t="s">
        <v>4659</v>
      </c>
      <c r="Q5569" s="236">
        <v>44834</v>
      </c>
      <c r="R5569" s="236">
        <v>44986</v>
      </c>
      <c r="S5569" t="s">
        <v>8452</v>
      </c>
      <c r="T5569" s="267"/>
      <c r="U5569" s="267"/>
      <c r="V5569" s="267"/>
      <c r="W5569" s="267"/>
      <c r="X5569"/>
      <c r="Y5569" t="s">
        <v>8519</v>
      </c>
      <c r="Z5569">
        <v>1847456486</v>
      </c>
      <c r="AA5569" t="s">
        <v>8520</v>
      </c>
      <c r="AB5569" s="273" t="str">
        <f>_xlfn.IFNA(IF(Table[[#This Row],[Programme Partner]]&lt;&gt;Table[[#This Row],[Implementing Partner]],CONCATENATE(Table[[#This Row],[Programme Partner]],"-",Table[[#This Row],[Implementing Partner]]),Table[[#This Row],[Programme Partner]]),"")</f>
        <v>UNICEF-BRAC</v>
      </c>
    </row>
    <row r="5570" spans="1:28" ht="16.5" customHeight="1">
      <c r="A5570" s="183">
        <v>6020</v>
      </c>
      <c r="B5570" s="264" t="s">
        <v>5275</v>
      </c>
      <c r="C5570" s="265" t="s">
        <v>5033</v>
      </c>
      <c r="D5570" s="266" t="s">
        <v>5275</v>
      </c>
      <c r="E5570" s="269" t="s">
        <v>27</v>
      </c>
      <c r="F5570" s="264" t="s">
        <v>8012</v>
      </c>
      <c r="G5570" t="s">
        <v>8359</v>
      </c>
      <c r="H5570" s="264" t="str">
        <f>IFERROR(VLOOKUP(Table[[#This Row],[Activity Details of Assistance]],WHAT!E:F,2,FALSE),"")</f>
        <v># of FSM Site</v>
      </c>
      <c r="I5570" s="264"/>
      <c r="J5570">
        <v>6</v>
      </c>
      <c r="K5570" s="295" t="s">
        <v>8280</v>
      </c>
      <c r="L5570" s="306" t="s">
        <v>13</v>
      </c>
      <c r="M5570" t="s">
        <v>14</v>
      </c>
      <c r="N5570" t="s">
        <v>309</v>
      </c>
      <c r="O5570" t="s">
        <v>1606</v>
      </c>
      <c r="P5570" t="s">
        <v>4659</v>
      </c>
      <c r="Q5570" s="236">
        <v>44834</v>
      </c>
      <c r="R5570" s="236">
        <v>44986</v>
      </c>
      <c r="S5570" t="s">
        <v>8452</v>
      </c>
      <c r="T5570" s="267"/>
      <c r="U5570" s="267"/>
      <c r="V5570" s="267"/>
      <c r="W5570" s="267"/>
      <c r="X5570"/>
      <c r="Y5570" t="s">
        <v>8519</v>
      </c>
      <c r="Z5570">
        <v>1847456486</v>
      </c>
      <c r="AA5570" t="s">
        <v>8520</v>
      </c>
      <c r="AB5570" s="273" t="str">
        <f>_xlfn.IFNA(IF(Table[[#This Row],[Programme Partner]]&lt;&gt;Table[[#This Row],[Implementing Partner]],CONCATENATE(Table[[#This Row],[Programme Partner]],"-",Table[[#This Row],[Implementing Partner]]),Table[[#This Row],[Programme Partner]]),"")</f>
        <v>UNICEF-BRAC</v>
      </c>
    </row>
    <row r="5571" spans="1:28" ht="16.5" customHeight="1">
      <c r="A5571" s="183">
        <v>6021</v>
      </c>
      <c r="B5571" s="264" t="s">
        <v>5275</v>
      </c>
      <c r="C5571" s="265" t="s">
        <v>5033</v>
      </c>
      <c r="D5571" s="266" t="s">
        <v>5275</v>
      </c>
      <c r="E5571" s="269" t="s">
        <v>27</v>
      </c>
      <c r="F5571" s="264" t="s">
        <v>8012</v>
      </c>
      <c r="G5571" s="195" t="s">
        <v>8586</v>
      </c>
      <c r="H5571" s="264" t="str">
        <f>IFERROR(VLOOKUP(Table[[#This Row],[Activity Details of Assistance]],WHAT!E:F,2,FALSE),"")</f>
        <v># of door</v>
      </c>
      <c r="I5571" s="264"/>
      <c r="J5571">
        <v>390</v>
      </c>
      <c r="K5571" s="295" t="s">
        <v>8280</v>
      </c>
      <c r="L5571" s="306" t="s">
        <v>13</v>
      </c>
      <c r="M5571" t="s">
        <v>14</v>
      </c>
      <c r="N5571" t="s">
        <v>309</v>
      </c>
      <c r="O5571" t="s">
        <v>1606</v>
      </c>
      <c r="P5571" t="s">
        <v>4659</v>
      </c>
      <c r="Q5571" s="236">
        <v>44834</v>
      </c>
      <c r="R5571" s="236">
        <v>44986</v>
      </c>
      <c r="S5571" t="s">
        <v>8452</v>
      </c>
      <c r="T5571" s="267"/>
      <c r="U5571" s="267"/>
      <c r="V5571" s="267"/>
      <c r="W5571" s="267"/>
      <c r="X5571"/>
      <c r="Y5571" t="s">
        <v>8519</v>
      </c>
      <c r="Z5571">
        <v>1847456486</v>
      </c>
      <c r="AA5571" t="s">
        <v>8520</v>
      </c>
      <c r="AB5571" s="273" t="str">
        <f>_xlfn.IFNA(IF(Table[[#This Row],[Programme Partner]]&lt;&gt;Table[[#This Row],[Implementing Partner]],CONCATENATE(Table[[#This Row],[Programme Partner]],"-",Table[[#This Row],[Implementing Partner]]),Table[[#This Row],[Programme Partner]]),"")</f>
        <v>UNICEF-BRAC</v>
      </c>
    </row>
    <row r="5572" spans="1:28" ht="16.5" customHeight="1">
      <c r="A5572" s="183">
        <v>6022</v>
      </c>
      <c r="B5572" s="264" t="s">
        <v>5275</v>
      </c>
      <c r="C5572" s="265" t="s">
        <v>5033</v>
      </c>
      <c r="D5572" s="266" t="s">
        <v>5275</v>
      </c>
      <c r="E5572" s="269" t="s">
        <v>27</v>
      </c>
      <c r="F5572" s="264" t="s">
        <v>8012</v>
      </c>
      <c r="G5572" t="s">
        <v>8357</v>
      </c>
      <c r="H5572" s="264" t="str">
        <f>IFERROR(VLOOKUP(Table[[#This Row],[Activity Details of Assistance]],WHAT!E:F,2,FALSE),"")</f>
        <v># of door</v>
      </c>
      <c r="I5572" s="264"/>
      <c r="J5572">
        <v>1198</v>
      </c>
      <c r="K5572" s="295" t="s">
        <v>8280</v>
      </c>
      <c r="L5572" s="306" t="s">
        <v>13</v>
      </c>
      <c r="M5572" t="s">
        <v>14</v>
      </c>
      <c r="N5572" t="s">
        <v>309</v>
      </c>
      <c r="O5572" t="s">
        <v>1606</v>
      </c>
      <c r="P5572" t="s">
        <v>4659</v>
      </c>
      <c r="Q5572" s="236">
        <v>44834</v>
      </c>
      <c r="R5572" s="236">
        <v>44986</v>
      </c>
      <c r="S5572" t="s">
        <v>8452</v>
      </c>
      <c r="T5572" s="267"/>
      <c r="U5572" s="267"/>
      <c r="V5572" s="267"/>
      <c r="W5572" s="267"/>
      <c r="X5572"/>
      <c r="Y5572" t="s">
        <v>8519</v>
      </c>
      <c r="Z5572">
        <v>1847456486</v>
      </c>
      <c r="AA5572" t="s">
        <v>8520</v>
      </c>
      <c r="AB5572" s="273" t="str">
        <f>_xlfn.IFNA(IF(Table[[#This Row],[Programme Partner]]&lt;&gt;Table[[#This Row],[Implementing Partner]],CONCATENATE(Table[[#This Row],[Programme Partner]],"-",Table[[#This Row],[Implementing Partner]]),Table[[#This Row],[Programme Partner]]),"")</f>
        <v>UNICEF-BRAC</v>
      </c>
    </row>
    <row r="5573" spans="1:28" ht="16.5" customHeight="1">
      <c r="A5573" s="183">
        <v>6023</v>
      </c>
      <c r="B5573" s="264" t="s">
        <v>5275</v>
      </c>
      <c r="C5573" s="265" t="s">
        <v>5033</v>
      </c>
      <c r="D5573" s="266" t="s">
        <v>5275</v>
      </c>
      <c r="E5573" s="269" t="s">
        <v>27</v>
      </c>
      <c r="F5573" s="264" t="s">
        <v>8013</v>
      </c>
      <c r="G5573" t="s">
        <v>8314</v>
      </c>
      <c r="H5573" s="264" t="str">
        <f>IFERROR(VLOOKUP(Table[[#This Row],[Activity Details of Assistance]],WHAT!E:F,2,FALSE),"")</f>
        <v># of HP sessions at HH level</v>
      </c>
      <c r="I5573" s="264"/>
      <c r="J5573">
        <v>8568</v>
      </c>
      <c r="K5573" s="295" t="s">
        <v>8280</v>
      </c>
      <c r="L5573" s="306" t="s">
        <v>13</v>
      </c>
      <c r="M5573" t="s">
        <v>14</v>
      </c>
      <c r="N5573" t="s">
        <v>309</v>
      </c>
      <c r="O5573" t="s">
        <v>1606</v>
      </c>
      <c r="P5573" t="s">
        <v>4659</v>
      </c>
      <c r="Q5573" s="236">
        <v>44834</v>
      </c>
      <c r="R5573" s="236">
        <v>44986</v>
      </c>
      <c r="S5573" t="s">
        <v>8452</v>
      </c>
      <c r="T5573" s="267"/>
      <c r="U5573" s="267"/>
      <c r="V5573" s="267"/>
      <c r="W5573" s="267"/>
      <c r="X5573"/>
      <c r="Y5573" t="s">
        <v>8519</v>
      </c>
      <c r="Z5573">
        <v>1847456486</v>
      </c>
      <c r="AA5573" t="s">
        <v>8520</v>
      </c>
      <c r="AB5573" s="273" t="str">
        <f>_xlfn.IFNA(IF(Table[[#This Row],[Programme Partner]]&lt;&gt;Table[[#This Row],[Implementing Partner]],CONCATENATE(Table[[#This Row],[Programme Partner]],"-",Table[[#This Row],[Implementing Partner]]),Table[[#This Row],[Programme Partner]]),"")</f>
        <v>UNICEF-BRAC</v>
      </c>
    </row>
    <row r="5574" spans="1:28" ht="16.5" customHeight="1">
      <c r="A5574" s="183">
        <v>6024</v>
      </c>
      <c r="B5574" s="264" t="s">
        <v>5275</v>
      </c>
      <c r="C5574" s="265" t="s">
        <v>5033</v>
      </c>
      <c r="D5574" s="266" t="s">
        <v>5275</v>
      </c>
      <c r="E5574" s="269" t="s">
        <v>27</v>
      </c>
      <c r="F5574" s="264" t="s">
        <v>8013</v>
      </c>
      <c r="G5574" t="s">
        <v>8369</v>
      </c>
      <c r="H5574" s="264" t="str">
        <f>IFERROR(VLOOKUP(Table[[#This Row],[Activity Details of Assistance]],WHAT!E:F,2,FALSE),"")</f>
        <v># of female in reproductive age</v>
      </c>
      <c r="I5574" s="264"/>
      <c r="J5574">
        <v>1290</v>
      </c>
      <c r="K5574" s="295" t="s">
        <v>8280</v>
      </c>
      <c r="L5574" s="306" t="s">
        <v>13</v>
      </c>
      <c r="M5574" t="s">
        <v>14</v>
      </c>
      <c r="N5574" t="s">
        <v>309</v>
      </c>
      <c r="O5574" t="s">
        <v>1606</v>
      </c>
      <c r="P5574" t="s">
        <v>4659</v>
      </c>
      <c r="Q5574" s="236">
        <v>44834</v>
      </c>
      <c r="R5574" s="236">
        <v>44986</v>
      </c>
      <c r="S5574" t="s">
        <v>8452</v>
      </c>
      <c r="T5574" s="267"/>
      <c r="U5574" s="267"/>
      <c r="V5574" s="267"/>
      <c r="W5574" s="267"/>
      <c r="X5574"/>
      <c r="Y5574" t="s">
        <v>8519</v>
      </c>
      <c r="Z5574">
        <v>1847456486</v>
      </c>
      <c r="AA5574" t="s">
        <v>8520</v>
      </c>
      <c r="AB5574" s="273" t="str">
        <f>_xlfn.IFNA(IF(Table[[#This Row],[Programme Partner]]&lt;&gt;Table[[#This Row],[Implementing Partner]],CONCATENATE(Table[[#This Row],[Programme Partner]],"-",Table[[#This Row],[Implementing Partner]]),Table[[#This Row],[Programme Partner]]),"")</f>
        <v>UNICEF-BRAC</v>
      </c>
    </row>
    <row r="5575" spans="1:28" ht="16.5" customHeight="1">
      <c r="A5575" s="183">
        <v>6025</v>
      </c>
      <c r="B5575" s="264" t="s">
        <v>5275</v>
      </c>
      <c r="C5575" s="265" t="s">
        <v>5033</v>
      </c>
      <c r="D5575" s="266" t="s">
        <v>5275</v>
      </c>
      <c r="E5575" s="269" t="s">
        <v>27</v>
      </c>
      <c r="F5575" s="264" t="s">
        <v>8013</v>
      </c>
      <c r="G5575" t="s">
        <v>8442</v>
      </c>
      <c r="H5575" s="264" t="str">
        <f>IFERROR(VLOOKUP(Table[[#This Row],[Activity Details of Assistance]],WHAT!E:F,2,FALSE),"")</f>
        <v># of facilities</v>
      </c>
      <c r="I5575" s="264"/>
      <c r="J5575">
        <v>4023</v>
      </c>
      <c r="K5575" s="295" t="s">
        <v>8280</v>
      </c>
      <c r="L5575" s="306" t="s">
        <v>13</v>
      </c>
      <c r="M5575" t="s">
        <v>14</v>
      </c>
      <c r="N5575" t="s">
        <v>309</v>
      </c>
      <c r="O5575" t="s">
        <v>1606</v>
      </c>
      <c r="P5575" t="s">
        <v>4659</v>
      </c>
      <c r="Q5575" s="236">
        <v>44834</v>
      </c>
      <c r="R5575" s="236">
        <v>44986</v>
      </c>
      <c r="S5575" t="s">
        <v>8452</v>
      </c>
      <c r="T5575" s="267"/>
      <c r="U5575" s="267"/>
      <c r="V5575" s="267"/>
      <c r="W5575" s="267"/>
      <c r="X5575"/>
      <c r="Y5575" t="s">
        <v>8519</v>
      </c>
      <c r="Z5575">
        <v>1847456486</v>
      </c>
      <c r="AA5575" t="s">
        <v>8520</v>
      </c>
      <c r="AB5575" s="273" t="str">
        <f>_xlfn.IFNA(IF(Table[[#This Row],[Programme Partner]]&lt;&gt;Table[[#This Row],[Implementing Partner]],CONCATENATE(Table[[#This Row],[Programme Partner]],"-",Table[[#This Row],[Implementing Partner]]),Table[[#This Row],[Programme Partner]]),"")</f>
        <v>UNICEF-BRAC</v>
      </c>
    </row>
    <row r="5576" spans="1:28" ht="16.5" customHeight="1">
      <c r="A5576" s="183">
        <v>6026</v>
      </c>
      <c r="B5576" s="264" t="s">
        <v>5275</v>
      </c>
      <c r="C5576" s="265" t="s">
        <v>5033</v>
      </c>
      <c r="D5576" s="266" t="s">
        <v>5275</v>
      </c>
      <c r="E5576" s="269" t="s">
        <v>27</v>
      </c>
      <c r="F5576" s="264" t="s">
        <v>8014</v>
      </c>
      <c r="G5576" t="s">
        <v>8445</v>
      </c>
      <c r="H5576" s="264" t="str">
        <f>IFERROR(VLOOKUP(Table[[#This Row],[Activity Details of Assistance]],WHAT!E:F,2,FALSE),"")</f>
        <v># of plant</v>
      </c>
      <c r="I5576" s="264"/>
      <c r="J5576">
        <v>1</v>
      </c>
      <c r="K5576" s="295" t="s">
        <v>8280</v>
      </c>
      <c r="L5576" s="306" t="s">
        <v>13</v>
      </c>
      <c r="M5576" t="s">
        <v>14</v>
      </c>
      <c r="N5576" t="s">
        <v>309</v>
      </c>
      <c r="O5576" t="s">
        <v>1606</v>
      </c>
      <c r="P5576" t="s">
        <v>4659</v>
      </c>
      <c r="Q5576" s="236">
        <v>44834</v>
      </c>
      <c r="R5576" s="236">
        <v>44986</v>
      </c>
      <c r="S5576" t="s">
        <v>8452</v>
      </c>
      <c r="T5576" s="267"/>
      <c r="U5576" s="267"/>
      <c r="V5576" s="267"/>
      <c r="W5576" s="267"/>
      <c r="X5576"/>
      <c r="Y5576" t="s">
        <v>8519</v>
      </c>
      <c r="Z5576">
        <v>1847456486</v>
      </c>
      <c r="AA5576" t="s">
        <v>8520</v>
      </c>
      <c r="AB5576" s="273" t="str">
        <f>_xlfn.IFNA(IF(Table[[#This Row],[Programme Partner]]&lt;&gt;Table[[#This Row],[Implementing Partner]],CONCATENATE(Table[[#This Row],[Programme Partner]],"-",Table[[#This Row],[Implementing Partner]]),Table[[#This Row],[Programme Partner]]),"")</f>
        <v>UNICEF-BRAC</v>
      </c>
    </row>
    <row r="5577" spans="1:28" ht="16.5" customHeight="1">
      <c r="A5577" s="183">
        <v>6027</v>
      </c>
      <c r="B5577" s="264" t="s">
        <v>5148</v>
      </c>
      <c r="C5577" s="265" t="s">
        <v>5087</v>
      </c>
      <c r="D5577" s="266" t="s">
        <v>5148</v>
      </c>
      <c r="E5577" s="269" t="s">
        <v>27</v>
      </c>
      <c r="F5577" s="264" t="s">
        <v>8011</v>
      </c>
      <c r="G5577" s="195" t="s">
        <v>8584</v>
      </c>
      <c r="H5577" s="264" t="str">
        <f>IFERROR(VLOOKUP(Table[[#This Row],[Activity Details of Assistance]],WHAT!E:F,2,FALSE),"")</f>
        <v># of tube well</v>
      </c>
      <c r="I5577" s="264"/>
      <c r="J5577">
        <v>108</v>
      </c>
      <c r="K5577" s="295" t="s">
        <v>8280</v>
      </c>
      <c r="L5577" s="306" t="s">
        <v>13</v>
      </c>
      <c r="M5577" t="s">
        <v>14</v>
      </c>
      <c r="N5577" t="s">
        <v>309</v>
      </c>
      <c r="O5577" t="s">
        <v>1606</v>
      </c>
      <c r="P5577" t="s">
        <v>4670</v>
      </c>
      <c r="Q5577" s="236">
        <v>44834</v>
      </c>
      <c r="R5577" s="236">
        <v>44805</v>
      </c>
      <c r="S5577" t="s">
        <v>8452</v>
      </c>
      <c r="T5577" s="267"/>
      <c r="U5577" s="267"/>
      <c r="V5577" s="267"/>
      <c r="W5577" s="267"/>
      <c r="X5577"/>
      <c r="Y5577" t="s">
        <v>8337</v>
      </c>
      <c r="Z5577">
        <v>1845101021</v>
      </c>
      <c r="AA5577" t="s">
        <v>8297</v>
      </c>
      <c r="AB5577" s="273" t="str">
        <f>_xlfn.IFNA(IF(Table[[#This Row],[Programme Partner]]&lt;&gt;Table[[#This Row],[Implementing Partner]],CONCATENATE(Table[[#This Row],[Programme Partner]],"-",Table[[#This Row],[Implementing Partner]]),Table[[#This Row],[Programme Partner]]),"")</f>
        <v>IOM-DSK</v>
      </c>
    </row>
    <row r="5578" spans="1:28" ht="16.5" customHeight="1">
      <c r="A5578" s="183">
        <v>6028</v>
      </c>
      <c r="B5578" s="264" t="s">
        <v>5148</v>
      </c>
      <c r="C5578" s="265" t="s">
        <v>5087</v>
      </c>
      <c r="D5578" s="266" t="s">
        <v>5148</v>
      </c>
      <c r="E5578" s="269" t="s">
        <v>27</v>
      </c>
      <c r="F5578" s="264" t="s">
        <v>8011</v>
      </c>
      <c r="G5578" t="s">
        <v>8355</v>
      </c>
      <c r="H5578" s="264" t="str">
        <f>IFERROR(VLOOKUP(Table[[#This Row],[Activity Details of Assistance]],WHAT!E:F,2,FALSE),"")</f>
        <v># of water network</v>
      </c>
      <c r="I5578" s="264"/>
      <c r="J5578">
        <v>2</v>
      </c>
      <c r="K5578" s="295" t="s">
        <v>8280</v>
      </c>
      <c r="L5578" s="306" t="s">
        <v>13</v>
      </c>
      <c r="M5578" t="s">
        <v>14</v>
      </c>
      <c r="N5578" t="s">
        <v>309</v>
      </c>
      <c r="O5578" t="s">
        <v>1606</v>
      </c>
      <c r="P5578" t="s">
        <v>4670</v>
      </c>
      <c r="Q5578" s="236">
        <v>44834</v>
      </c>
      <c r="R5578" s="236">
        <v>44805</v>
      </c>
      <c r="S5578" t="s">
        <v>8452</v>
      </c>
      <c r="T5578" s="267"/>
      <c r="U5578" s="267"/>
      <c r="V5578" s="267"/>
      <c r="W5578" s="267"/>
      <c r="X5578"/>
      <c r="Y5578" t="s">
        <v>8337</v>
      </c>
      <c r="Z5578">
        <v>1845101021</v>
      </c>
      <c r="AA5578" t="s">
        <v>8297</v>
      </c>
      <c r="AB5578" s="273" t="str">
        <f>_xlfn.IFNA(IF(Table[[#This Row],[Programme Partner]]&lt;&gt;Table[[#This Row],[Implementing Partner]],CONCATENATE(Table[[#This Row],[Programme Partner]],"-",Table[[#This Row],[Implementing Partner]]),Table[[#This Row],[Programme Partner]]),"")</f>
        <v>IOM-DSK</v>
      </c>
    </row>
    <row r="5579" spans="1:28" ht="16.5" customHeight="1">
      <c r="A5579" s="183">
        <v>6029</v>
      </c>
      <c r="B5579" s="264" t="s">
        <v>5148</v>
      </c>
      <c r="C5579" s="265" t="s">
        <v>5087</v>
      </c>
      <c r="D5579" s="266" t="s">
        <v>5148</v>
      </c>
      <c r="E5579" s="269" t="s">
        <v>27</v>
      </c>
      <c r="F5579" s="264" t="s">
        <v>8012</v>
      </c>
      <c r="G5579" s="195" t="s">
        <v>8585</v>
      </c>
      <c r="H5579" s="264" t="str">
        <f>IFERROR(VLOOKUP(Table[[#This Row],[Activity Details of Assistance]],WHAT!E:F,2,FALSE),"")</f>
        <v xml:space="preserve"># of door </v>
      </c>
      <c r="I5579" s="264"/>
      <c r="J5579">
        <v>163</v>
      </c>
      <c r="K5579" s="295" t="s">
        <v>8280</v>
      </c>
      <c r="L5579" s="306" t="s">
        <v>13</v>
      </c>
      <c r="M5579" t="s">
        <v>14</v>
      </c>
      <c r="N5579" t="s">
        <v>309</v>
      </c>
      <c r="O5579" t="s">
        <v>1606</v>
      </c>
      <c r="P5579" t="s">
        <v>4670</v>
      </c>
      <c r="Q5579" s="236">
        <v>44834</v>
      </c>
      <c r="R5579" s="236">
        <v>44805</v>
      </c>
      <c r="S5579" t="s">
        <v>8452</v>
      </c>
      <c r="T5579" s="267"/>
      <c r="U5579" s="267"/>
      <c r="V5579" s="267"/>
      <c r="W5579" s="267"/>
      <c r="X5579"/>
      <c r="Y5579" t="s">
        <v>8337</v>
      </c>
      <c r="Z5579">
        <v>1845101021</v>
      </c>
      <c r="AA5579" t="s">
        <v>8297</v>
      </c>
      <c r="AB5579" s="273" t="str">
        <f>_xlfn.IFNA(IF(Table[[#This Row],[Programme Partner]]&lt;&gt;Table[[#This Row],[Implementing Partner]],CONCATENATE(Table[[#This Row],[Programme Partner]],"-",Table[[#This Row],[Implementing Partner]]),Table[[#This Row],[Programme Partner]]),"")</f>
        <v>IOM-DSK</v>
      </c>
    </row>
    <row r="5580" spans="1:28" ht="16.5" customHeight="1">
      <c r="A5580" s="183">
        <v>6030</v>
      </c>
      <c r="B5580" s="264" t="s">
        <v>5148</v>
      </c>
      <c r="C5580" s="265" t="s">
        <v>5087</v>
      </c>
      <c r="D5580" s="266" t="s">
        <v>5148</v>
      </c>
      <c r="E5580" s="269" t="s">
        <v>27</v>
      </c>
      <c r="F5580" s="264" t="s">
        <v>8012</v>
      </c>
      <c r="G5580" t="s">
        <v>8359</v>
      </c>
      <c r="H5580" s="264" t="str">
        <f>IFERROR(VLOOKUP(Table[[#This Row],[Activity Details of Assistance]],WHAT!E:F,2,FALSE),"")</f>
        <v># of FSM Site</v>
      </c>
      <c r="I5580" s="264"/>
      <c r="J5580">
        <v>11</v>
      </c>
      <c r="K5580" s="295" t="s">
        <v>8280</v>
      </c>
      <c r="L5580" s="306" t="s">
        <v>13</v>
      </c>
      <c r="M5580" t="s">
        <v>14</v>
      </c>
      <c r="N5580" t="s">
        <v>309</v>
      </c>
      <c r="O5580" t="s">
        <v>1606</v>
      </c>
      <c r="P5580" t="s">
        <v>4670</v>
      </c>
      <c r="Q5580" s="236">
        <v>44834</v>
      </c>
      <c r="R5580" s="236">
        <v>44805</v>
      </c>
      <c r="S5580" t="s">
        <v>8452</v>
      </c>
      <c r="T5580" s="267"/>
      <c r="U5580" s="267"/>
      <c r="V5580" s="267"/>
      <c r="W5580" s="267"/>
      <c r="X5580"/>
      <c r="Y5580" t="s">
        <v>8337</v>
      </c>
      <c r="Z5580">
        <v>1845101021</v>
      </c>
      <c r="AA5580" t="s">
        <v>8297</v>
      </c>
      <c r="AB5580" s="273" t="str">
        <f>_xlfn.IFNA(IF(Table[[#This Row],[Programme Partner]]&lt;&gt;Table[[#This Row],[Implementing Partner]],CONCATENATE(Table[[#This Row],[Programme Partner]],"-",Table[[#This Row],[Implementing Partner]]),Table[[#This Row],[Programme Partner]]),"")</f>
        <v>IOM-DSK</v>
      </c>
    </row>
    <row r="5581" spans="1:28" ht="16.5" customHeight="1">
      <c r="A5581" s="183">
        <v>6031</v>
      </c>
      <c r="B5581" s="264" t="s">
        <v>5148</v>
      </c>
      <c r="C5581" s="265" t="s">
        <v>5087</v>
      </c>
      <c r="D5581" s="266" t="s">
        <v>5148</v>
      </c>
      <c r="E5581" s="269" t="s">
        <v>27</v>
      </c>
      <c r="F5581" s="264" t="s">
        <v>8012</v>
      </c>
      <c r="G5581" s="195" t="s">
        <v>8586</v>
      </c>
      <c r="H5581" s="264" t="str">
        <f>IFERROR(VLOOKUP(Table[[#This Row],[Activity Details of Assistance]],WHAT!E:F,2,FALSE),"")</f>
        <v># of door</v>
      </c>
      <c r="I5581" s="264"/>
      <c r="J5581">
        <v>133</v>
      </c>
      <c r="K5581" s="295" t="s">
        <v>8280</v>
      </c>
      <c r="L5581" s="306" t="s">
        <v>13</v>
      </c>
      <c r="M5581" t="s">
        <v>14</v>
      </c>
      <c r="N5581" t="s">
        <v>309</v>
      </c>
      <c r="O5581" t="s">
        <v>1606</v>
      </c>
      <c r="P5581" t="s">
        <v>4670</v>
      </c>
      <c r="Q5581" s="236">
        <v>44834</v>
      </c>
      <c r="R5581" s="236">
        <v>44805</v>
      </c>
      <c r="S5581" t="s">
        <v>8452</v>
      </c>
      <c r="T5581" s="267"/>
      <c r="U5581" s="267"/>
      <c r="V5581" s="267"/>
      <c r="W5581" s="267"/>
      <c r="X5581"/>
      <c r="Y5581" t="s">
        <v>8337</v>
      </c>
      <c r="Z5581">
        <v>1845101021</v>
      </c>
      <c r="AA5581" t="s">
        <v>8297</v>
      </c>
      <c r="AB5581" s="273" t="str">
        <f>_xlfn.IFNA(IF(Table[[#This Row],[Programme Partner]]&lt;&gt;Table[[#This Row],[Implementing Partner]],CONCATENATE(Table[[#This Row],[Programme Partner]],"-",Table[[#This Row],[Implementing Partner]]),Table[[#This Row],[Programme Partner]]),"")</f>
        <v>IOM-DSK</v>
      </c>
    </row>
    <row r="5582" spans="1:28" ht="16.5" customHeight="1">
      <c r="A5582" s="183">
        <v>6032</v>
      </c>
      <c r="B5582" s="264" t="s">
        <v>5148</v>
      </c>
      <c r="C5582" s="265" t="s">
        <v>5087</v>
      </c>
      <c r="D5582" s="266" t="s">
        <v>5148</v>
      </c>
      <c r="E5582" s="269" t="s">
        <v>27</v>
      </c>
      <c r="F5582" s="264" t="s">
        <v>8012</v>
      </c>
      <c r="G5582" t="s">
        <v>8357</v>
      </c>
      <c r="H5582" s="264" t="str">
        <f>IFERROR(VLOOKUP(Table[[#This Row],[Activity Details of Assistance]],WHAT!E:F,2,FALSE),"")</f>
        <v># of door</v>
      </c>
      <c r="I5582" s="264"/>
      <c r="J5582">
        <v>219</v>
      </c>
      <c r="K5582" s="295" t="s">
        <v>8280</v>
      </c>
      <c r="L5582" s="306" t="s">
        <v>13</v>
      </c>
      <c r="M5582" t="s">
        <v>14</v>
      </c>
      <c r="N5582" t="s">
        <v>309</v>
      </c>
      <c r="O5582" t="s">
        <v>1606</v>
      </c>
      <c r="P5582" t="s">
        <v>4670</v>
      </c>
      <c r="Q5582" s="236">
        <v>44834</v>
      </c>
      <c r="R5582" s="236">
        <v>44805</v>
      </c>
      <c r="S5582" t="s">
        <v>8452</v>
      </c>
      <c r="T5582" s="267"/>
      <c r="U5582" s="267"/>
      <c r="V5582" s="267"/>
      <c r="W5582" s="267"/>
      <c r="X5582"/>
      <c r="Y5582" t="s">
        <v>8337</v>
      </c>
      <c r="Z5582">
        <v>1845101021</v>
      </c>
      <c r="AA5582" t="s">
        <v>8297</v>
      </c>
      <c r="AB5582" s="273" t="str">
        <f>_xlfn.IFNA(IF(Table[[#This Row],[Programme Partner]]&lt;&gt;Table[[#This Row],[Implementing Partner]],CONCATENATE(Table[[#This Row],[Programme Partner]],"-",Table[[#This Row],[Implementing Partner]]),Table[[#This Row],[Programme Partner]]),"")</f>
        <v>IOM-DSK</v>
      </c>
    </row>
    <row r="5583" spans="1:28" ht="16.5" customHeight="1">
      <c r="A5583" s="183">
        <v>6033</v>
      </c>
      <c r="B5583" s="264" t="s">
        <v>5148</v>
      </c>
      <c r="C5583" s="265" t="s">
        <v>5087</v>
      </c>
      <c r="D5583" s="266" t="s">
        <v>5148</v>
      </c>
      <c r="E5583" s="269" t="s">
        <v>27</v>
      </c>
      <c r="F5583" s="264" t="s">
        <v>8013</v>
      </c>
      <c r="G5583" t="s">
        <v>8317</v>
      </c>
      <c r="H5583" s="264" t="str">
        <f>IFERROR(VLOOKUP(Table[[#This Row],[Activity Details of Assistance]],WHAT!E:F,2,FALSE),"")</f>
        <v># of estimated persons reached by mass-media campaign</v>
      </c>
      <c r="I5583" s="264"/>
      <c r="J5583">
        <v>3</v>
      </c>
      <c r="K5583" s="295" t="s">
        <v>8280</v>
      </c>
      <c r="L5583" s="306" t="s">
        <v>13</v>
      </c>
      <c r="M5583" t="s">
        <v>14</v>
      </c>
      <c r="N5583" t="s">
        <v>309</v>
      </c>
      <c r="O5583" t="s">
        <v>1606</v>
      </c>
      <c r="P5583" t="s">
        <v>4670</v>
      </c>
      <c r="Q5583" s="236">
        <v>44834</v>
      </c>
      <c r="R5583" s="236">
        <v>44805</v>
      </c>
      <c r="S5583" t="s">
        <v>8452</v>
      </c>
      <c r="T5583" s="267"/>
      <c r="U5583" s="267"/>
      <c r="V5583" s="267"/>
      <c r="W5583" s="267"/>
      <c r="X5583"/>
      <c r="Y5583" t="s">
        <v>8337</v>
      </c>
      <c r="Z5583">
        <v>1845101021</v>
      </c>
      <c r="AA5583" t="s">
        <v>8297</v>
      </c>
      <c r="AB5583" s="273" t="str">
        <f>_xlfn.IFNA(IF(Table[[#This Row],[Programme Partner]]&lt;&gt;Table[[#This Row],[Implementing Partner]],CONCATENATE(Table[[#This Row],[Programme Partner]],"-",Table[[#This Row],[Implementing Partner]]),Table[[#This Row],[Programme Partner]]),"")</f>
        <v>IOM-DSK</v>
      </c>
    </row>
    <row r="5584" spans="1:28" ht="16.5" customHeight="1">
      <c r="A5584" s="183">
        <v>6034</v>
      </c>
      <c r="B5584" s="264" t="s">
        <v>5148</v>
      </c>
      <c r="C5584" s="265" t="s">
        <v>5087</v>
      </c>
      <c r="D5584" s="266" t="s">
        <v>5148</v>
      </c>
      <c r="E5584" s="269" t="s">
        <v>27</v>
      </c>
      <c r="F5584" s="264" t="s">
        <v>8013</v>
      </c>
      <c r="G5584" t="s">
        <v>8360</v>
      </c>
      <c r="H5584" s="264" t="str">
        <f>IFERROR(VLOOKUP(Table[[#This Row],[Activity Details of Assistance]],WHAT!E:F,2,FALSE),"")</f>
        <v># of household</v>
      </c>
      <c r="I5584" s="264"/>
      <c r="J5584">
        <v>2540</v>
      </c>
      <c r="K5584" s="295" t="s">
        <v>8280</v>
      </c>
      <c r="L5584" s="306" t="s">
        <v>13</v>
      </c>
      <c r="M5584" t="s">
        <v>14</v>
      </c>
      <c r="N5584" t="s">
        <v>309</v>
      </c>
      <c r="O5584" t="s">
        <v>1606</v>
      </c>
      <c r="P5584" t="s">
        <v>4670</v>
      </c>
      <c r="Q5584" s="236">
        <v>44834</v>
      </c>
      <c r="R5584" s="236">
        <v>44805</v>
      </c>
      <c r="S5584" t="s">
        <v>8452</v>
      </c>
      <c r="T5584" s="267"/>
      <c r="U5584" s="267"/>
      <c r="V5584" s="267"/>
      <c r="W5584" s="267"/>
      <c r="X5584"/>
      <c r="Y5584" t="s">
        <v>8337</v>
      </c>
      <c r="Z5584">
        <v>1845101021</v>
      </c>
      <c r="AA5584" t="s">
        <v>8297</v>
      </c>
      <c r="AB5584" s="273" t="str">
        <f>_xlfn.IFNA(IF(Table[[#This Row],[Programme Partner]]&lt;&gt;Table[[#This Row],[Implementing Partner]],CONCATENATE(Table[[#This Row],[Programme Partner]],"-",Table[[#This Row],[Implementing Partner]]),Table[[#This Row],[Programme Partner]]),"")</f>
        <v>IOM-DSK</v>
      </c>
    </row>
    <row r="5585" spans="1:28" ht="16.5" customHeight="1">
      <c r="A5585" s="183">
        <v>6035</v>
      </c>
      <c r="B5585" s="264" t="s">
        <v>5148</v>
      </c>
      <c r="C5585" s="265" t="s">
        <v>5087</v>
      </c>
      <c r="D5585" s="266" t="s">
        <v>5148</v>
      </c>
      <c r="E5585" s="269" t="s">
        <v>27</v>
      </c>
      <c r="F5585" s="264" t="s">
        <v>8014</v>
      </c>
      <c r="G5585" t="s">
        <v>8358</v>
      </c>
      <c r="H5585" s="264" t="str">
        <f>IFERROR(VLOOKUP(Table[[#This Row],[Activity Details of Assistance]],WHAT!E:F,2,FALSE),"")</f>
        <v># of campaign per camp </v>
      </c>
      <c r="I5585" s="264"/>
      <c r="J5585">
        <v>13</v>
      </c>
      <c r="K5585" s="295" t="s">
        <v>8280</v>
      </c>
      <c r="L5585" s="306" t="s">
        <v>13</v>
      </c>
      <c r="M5585" t="s">
        <v>14</v>
      </c>
      <c r="N5585" t="s">
        <v>309</v>
      </c>
      <c r="O5585" t="s">
        <v>1606</v>
      </c>
      <c r="P5585" t="s">
        <v>4670</v>
      </c>
      <c r="Q5585" s="236">
        <v>44834</v>
      </c>
      <c r="R5585" s="236">
        <v>44805</v>
      </c>
      <c r="S5585" t="s">
        <v>8452</v>
      </c>
      <c r="T5585" s="267"/>
      <c r="U5585" s="267"/>
      <c r="V5585" s="267"/>
      <c r="W5585" s="267"/>
      <c r="X5585"/>
      <c r="Y5585" t="s">
        <v>8337</v>
      </c>
      <c r="Z5585">
        <v>1845101021</v>
      </c>
      <c r="AA5585" t="s">
        <v>8297</v>
      </c>
      <c r="AB5585" s="273" t="str">
        <f>_xlfn.IFNA(IF(Table[[#This Row],[Programme Partner]]&lt;&gt;Table[[#This Row],[Implementing Partner]],CONCATENATE(Table[[#This Row],[Programme Partner]],"-",Table[[#This Row],[Implementing Partner]]),Table[[#This Row],[Programme Partner]]),"")</f>
        <v>IOM-DSK</v>
      </c>
    </row>
    <row r="5586" spans="1:28" ht="16.5" customHeight="1">
      <c r="A5586" s="183">
        <v>6036</v>
      </c>
      <c r="B5586" s="264" t="s">
        <v>5148</v>
      </c>
      <c r="C5586" s="265" t="s">
        <v>5087</v>
      </c>
      <c r="D5586" s="266" t="s">
        <v>5148</v>
      </c>
      <c r="E5586" s="269" t="s">
        <v>27</v>
      </c>
      <c r="F5586" s="264" t="s">
        <v>8014</v>
      </c>
      <c r="G5586" t="s">
        <v>8445</v>
      </c>
      <c r="H5586" s="264" t="str">
        <f>IFERROR(VLOOKUP(Table[[#This Row],[Activity Details of Assistance]],WHAT!E:F,2,FALSE),"")</f>
        <v># of plant</v>
      </c>
      <c r="I5586" s="264"/>
      <c r="J5586">
        <v>1</v>
      </c>
      <c r="K5586" s="295" t="s">
        <v>8280</v>
      </c>
      <c r="L5586" s="306" t="s">
        <v>13</v>
      </c>
      <c r="M5586" t="s">
        <v>14</v>
      </c>
      <c r="N5586" t="s">
        <v>309</v>
      </c>
      <c r="O5586" t="s">
        <v>1606</v>
      </c>
      <c r="P5586" t="s">
        <v>4670</v>
      </c>
      <c r="Q5586" s="236">
        <v>44834</v>
      </c>
      <c r="R5586" s="236">
        <v>44805</v>
      </c>
      <c r="S5586" t="s">
        <v>8452</v>
      </c>
      <c r="T5586" s="267"/>
      <c r="U5586" s="267"/>
      <c r="V5586" s="267"/>
      <c r="W5586" s="267"/>
      <c r="X5586"/>
      <c r="Y5586" t="s">
        <v>8337</v>
      </c>
      <c r="Z5586">
        <v>1845101021</v>
      </c>
      <c r="AA5586" t="s">
        <v>8297</v>
      </c>
      <c r="AB5586" s="273" t="str">
        <f>_xlfn.IFNA(IF(Table[[#This Row],[Programme Partner]]&lt;&gt;Table[[#This Row],[Implementing Partner]],CONCATENATE(Table[[#This Row],[Programme Partner]],"-",Table[[#This Row],[Implementing Partner]]),Table[[#This Row],[Programme Partner]]),"")</f>
        <v>IOM-DSK</v>
      </c>
    </row>
    <row r="5587" spans="1:28" ht="16.5" customHeight="1">
      <c r="A5587" s="183">
        <v>6037</v>
      </c>
      <c r="B5587" s="264" t="s">
        <v>5148</v>
      </c>
      <c r="C5587" s="265" t="s">
        <v>5087</v>
      </c>
      <c r="D5587" s="266" t="s">
        <v>5148</v>
      </c>
      <c r="E5587" s="269" t="s">
        <v>27</v>
      </c>
      <c r="F5587" s="264" t="s">
        <v>8011</v>
      </c>
      <c r="G5587" s="195" t="s">
        <v>8584</v>
      </c>
      <c r="H5587" s="264" t="str">
        <f>IFERROR(VLOOKUP(Table[[#This Row],[Activity Details of Assistance]],WHAT!E:F,2,FALSE),"")</f>
        <v># of tube well</v>
      </c>
      <c r="I5587" s="264"/>
      <c r="J5587">
        <v>214</v>
      </c>
      <c r="K5587" s="295" t="s">
        <v>8280</v>
      </c>
      <c r="L5587" s="306" t="s">
        <v>13</v>
      </c>
      <c r="M5587" t="s">
        <v>14</v>
      </c>
      <c r="N5587" t="s">
        <v>309</v>
      </c>
      <c r="O5587" t="s">
        <v>1606</v>
      </c>
      <c r="P5587" t="s">
        <v>4672</v>
      </c>
      <c r="Q5587" s="236">
        <v>44834</v>
      </c>
      <c r="R5587" s="236">
        <v>44805</v>
      </c>
      <c r="S5587" t="s">
        <v>8452</v>
      </c>
      <c r="T5587" s="267"/>
      <c r="U5587" s="267"/>
      <c r="V5587" s="267"/>
      <c r="W5587" s="267"/>
      <c r="X5587"/>
      <c r="Y5587" t="s">
        <v>8337</v>
      </c>
      <c r="Z5587">
        <v>1845101021</v>
      </c>
      <c r="AA5587" t="s">
        <v>8297</v>
      </c>
      <c r="AB5587" s="273" t="str">
        <f>_xlfn.IFNA(IF(Table[[#This Row],[Programme Partner]]&lt;&gt;Table[[#This Row],[Implementing Partner]],CONCATENATE(Table[[#This Row],[Programme Partner]],"-",Table[[#This Row],[Implementing Partner]]),Table[[#This Row],[Programme Partner]]),"")</f>
        <v>IOM-DSK</v>
      </c>
    </row>
    <row r="5588" spans="1:28" ht="16.5" customHeight="1">
      <c r="A5588" s="183">
        <v>6038</v>
      </c>
      <c r="B5588" s="264" t="s">
        <v>5148</v>
      </c>
      <c r="C5588" s="265" t="s">
        <v>5087</v>
      </c>
      <c r="D5588" s="266" t="s">
        <v>5148</v>
      </c>
      <c r="E5588" s="269" t="s">
        <v>27</v>
      </c>
      <c r="F5588" s="264" t="s">
        <v>8011</v>
      </c>
      <c r="G5588" t="s">
        <v>8355</v>
      </c>
      <c r="H5588" s="264" t="str">
        <f>IFERROR(VLOOKUP(Table[[#This Row],[Activity Details of Assistance]],WHAT!E:F,2,FALSE),"")</f>
        <v># of water network</v>
      </c>
      <c r="I5588" s="264"/>
      <c r="J5588">
        <v>5</v>
      </c>
      <c r="K5588" s="295" t="s">
        <v>8280</v>
      </c>
      <c r="L5588" s="306" t="s">
        <v>13</v>
      </c>
      <c r="M5588" t="s">
        <v>14</v>
      </c>
      <c r="N5588" t="s">
        <v>309</v>
      </c>
      <c r="O5588" t="s">
        <v>1606</v>
      </c>
      <c r="P5588" t="s">
        <v>4672</v>
      </c>
      <c r="Q5588" s="236">
        <v>44834</v>
      </c>
      <c r="R5588" s="236">
        <v>44805</v>
      </c>
      <c r="S5588" t="s">
        <v>8452</v>
      </c>
      <c r="T5588" s="267"/>
      <c r="U5588" s="267"/>
      <c r="V5588" s="267"/>
      <c r="W5588" s="267"/>
      <c r="X5588"/>
      <c r="Y5588" t="s">
        <v>8337</v>
      </c>
      <c r="Z5588">
        <v>1845101021</v>
      </c>
      <c r="AA5588" t="s">
        <v>8297</v>
      </c>
      <c r="AB5588" s="273" t="str">
        <f>_xlfn.IFNA(IF(Table[[#This Row],[Programme Partner]]&lt;&gt;Table[[#This Row],[Implementing Partner]],CONCATENATE(Table[[#This Row],[Programme Partner]],"-",Table[[#This Row],[Implementing Partner]]),Table[[#This Row],[Programme Partner]]),"")</f>
        <v>IOM-DSK</v>
      </c>
    </row>
    <row r="5589" spans="1:28" ht="16.5" customHeight="1">
      <c r="A5589" s="183">
        <v>6039</v>
      </c>
      <c r="B5589" s="264" t="s">
        <v>5148</v>
      </c>
      <c r="C5589" s="265" t="s">
        <v>5087</v>
      </c>
      <c r="D5589" s="266" t="s">
        <v>5148</v>
      </c>
      <c r="E5589" s="269" t="s">
        <v>27</v>
      </c>
      <c r="F5589" s="264" t="s">
        <v>8012</v>
      </c>
      <c r="G5589" s="195" t="s">
        <v>8585</v>
      </c>
      <c r="H5589" s="264" t="str">
        <f>IFERROR(VLOOKUP(Table[[#This Row],[Activity Details of Assistance]],WHAT!E:F,2,FALSE),"")</f>
        <v xml:space="preserve"># of door </v>
      </c>
      <c r="I5589" s="264"/>
      <c r="J5589">
        <v>205</v>
      </c>
      <c r="K5589" s="295" t="s">
        <v>8280</v>
      </c>
      <c r="L5589" s="306" t="s">
        <v>13</v>
      </c>
      <c r="M5589" t="s">
        <v>14</v>
      </c>
      <c r="N5589" t="s">
        <v>309</v>
      </c>
      <c r="O5589" t="s">
        <v>1606</v>
      </c>
      <c r="P5589" t="s">
        <v>4672</v>
      </c>
      <c r="Q5589" s="236">
        <v>44834</v>
      </c>
      <c r="R5589" s="236">
        <v>44805</v>
      </c>
      <c r="S5589" t="s">
        <v>8452</v>
      </c>
      <c r="T5589" s="267"/>
      <c r="U5589" s="267"/>
      <c r="V5589" s="267"/>
      <c r="W5589" s="267"/>
      <c r="X5589"/>
      <c r="Y5589" t="s">
        <v>8337</v>
      </c>
      <c r="Z5589">
        <v>1845101021</v>
      </c>
      <c r="AA5589" t="s">
        <v>8297</v>
      </c>
      <c r="AB5589" s="273" t="str">
        <f>_xlfn.IFNA(IF(Table[[#This Row],[Programme Partner]]&lt;&gt;Table[[#This Row],[Implementing Partner]],CONCATENATE(Table[[#This Row],[Programme Partner]],"-",Table[[#This Row],[Implementing Partner]]),Table[[#This Row],[Programme Partner]]),"")</f>
        <v>IOM-DSK</v>
      </c>
    </row>
    <row r="5590" spans="1:28" ht="16.5" customHeight="1">
      <c r="A5590" s="183">
        <v>6040</v>
      </c>
      <c r="B5590" s="264" t="s">
        <v>5148</v>
      </c>
      <c r="C5590" s="265" t="s">
        <v>5087</v>
      </c>
      <c r="D5590" s="266" t="s">
        <v>5148</v>
      </c>
      <c r="E5590" s="269" t="s">
        <v>27</v>
      </c>
      <c r="F5590" s="264" t="s">
        <v>8012</v>
      </c>
      <c r="G5590" s="195" t="s">
        <v>8586</v>
      </c>
      <c r="H5590" s="264" t="str">
        <f>IFERROR(VLOOKUP(Table[[#This Row],[Activity Details of Assistance]],WHAT!E:F,2,FALSE),"")</f>
        <v># of door</v>
      </c>
      <c r="I5590" s="264"/>
      <c r="J5590">
        <v>312</v>
      </c>
      <c r="K5590" s="295" t="s">
        <v>8280</v>
      </c>
      <c r="L5590" s="306" t="s">
        <v>13</v>
      </c>
      <c r="M5590" t="s">
        <v>14</v>
      </c>
      <c r="N5590" t="s">
        <v>309</v>
      </c>
      <c r="O5590" t="s">
        <v>1606</v>
      </c>
      <c r="P5590" t="s">
        <v>4672</v>
      </c>
      <c r="Q5590" s="236">
        <v>44834</v>
      </c>
      <c r="R5590" s="236">
        <v>44805</v>
      </c>
      <c r="S5590" t="s">
        <v>8452</v>
      </c>
      <c r="T5590" s="267"/>
      <c r="U5590" s="267"/>
      <c r="V5590" s="267"/>
      <c r="W5590" s="267"/>
      <c r="X5590"/>
      <c r="Y5590" t="s">
        <v>8337</v>
      </c>
      <c r="Z5590">
        <v>1845101021</v>
      </c>
      <c r="AA5590" t="s">
        <v>8297</v>
      </c>
      <c r="AB5590" s="273" t="str">
        <f>_xlfn.IFNA(IF(Table[[#This Row],[Programme Partner]]&lt;&gt;Table[[#This Row],[Implementing Partner]],CONCATENATE(Table[[#This Row],[Programme Partner]],"-",Table[[#This Row],[Implementing Partner]]),Table[[#This Row],[Programme Partner]]),"")</f>
        <v>IOM-DSK</v>
      </c>
    </row>
    <row r="5591" spans="1:28" ht="16.5" customHeight="1">
      <c r="A5591" s="183">
        <v>6041</v>
      </c>
      <c r="B5591" s="264" t="s">
        <v>5148</v>
      </c>
      <c r="C5591" s="265" t="s">
        <v>5087</v>
      </c>
      <c r="D5591" s="266" t="s">
        <v>5148</v>
      </c>
      <c r="E5591" s="269" t="s">
        <v>27</v>
      </c>
      <c r="F5591" s="264" t="s">
        <v>8012</v>
      </c>
      <c r="G5591" t="s">
        <v>8357</v>
      </c>
      <c r="H5591" s="264" t="str">
        <f>IFERROR(VLOOKUP(Table[[#This Row],[Activity Details of Assistance]],WHAT!E:F,2,FALSE),"")</f>
        <v># of door</v>
      </c>
      <c r="I5591" s="264"/>
      <c r="J5591">
        <v>490</v>
      </c>
      <c r="K5591" s="295" t="s">
        <v>8280</v>
      </c>
      <c r="L5591" s="306" t="s">
        <v>13</v>
      </c>
      <c r="M5591" t="s">
        <v>14</v>
      </c>
      <c r="N5591" t="s">
        <v>309</v>
      </c>
      <c r="O5591" t="s">
        <v>1606</v>
      </c>
      <c r="P5591" t="s">
        <v>4672</v>
      </c>
      <c r="Q5591" s="236">
        <v>44834</v>
      </c>
      <c r="R5591" s="236">
        <v>44805</v>
      </c>
      <c r="S5591" t="s">
        <v>8452</v>
      </c>
      <c r="T5591" s="267"/>
      <c r="U5591" s="267"/>
      <c r="V5591" s="267"/>
      <c r="W5591" s="267"/>
      <c r="X5591"/>
      <c r="Y5591" t="s">
        <v>8337</v>
      </c>
      <c r="Z5591">
        <v>1845101021</v>
      </c>
      <c r="AA5591" t="s">
        <v>8297</v>
      </c>
      <c r="AB5591" s="273" t="str">
        <f>_xlfn.IFNA(IF(Table[[#This Row],[Programme Partner]]&lt;&gt;Table[[#This Row],[Implementing Partner]],CONCATENATE(Table[[#This Row],[Programme Partner]],"-",Table[[#This Row],[Implementing Partner]]),Table[[#This Row],[Programme Partner]]),"")</f>
        <v>IOM-DSK</v>
      </c>
    </row>
    <row r="5592" spans="1:28" ht="16.5" customHeight="1">
      <c r="A5592" s="183">
        <v>6042</v>
      </c>
      <c r="B5592" s="264" t="s">
        <v>5148</v>
      </c>
      <c r="C5592" s="265" t="s">
        <v>5087</v>
      </c>
      <c r="D5592" s="266" t="s">
        <v>5148</v>
      </c>
      <c r="E5592" s="269" t="s">
        <v>27</v>
      </c>
      <c r="F5592" s="264" t="s">
        <v>8013</v>
      </c>
      <c r="G5592" t="s">
        <v>8317</v>
      </c>
      <c r="H5592" s="264" t="str">
        <f>IFERROR(VLOOKUP(Table[[#This Row],[Activity Details of Assistance]],WHAT!E:F,2,FALSE),"")</f>
        <v># of estimated persons reached by mass-media campaign</v>
      </c>
      <c r="I5592" s="264"/>
      <c r="J5592">
        <v>4</v>
      </c>
      <c r="K5592" s="295" t="s">
        <v>8280</v>
      </c>
      <c r="L5592" s="306" t="s">
        <v>13</v>
      </c>
      <c r="M5592" t="s">
        <v>14</v>
      </c>
      <c r="N5592" t="s">
        <v>309</v>
      </c>
      <c r="O5592" t="s">
        <v>1606</v>
      </c>
      <c r="P5592" t="s">
        <v>4672</v>
      </c>
      <c r="Q5592" s="236">
        <v>44834</v>
      </c>
      <c r="R5592" s="236">
        <v>44805</v>
      </c>
      <c r="S5592" t="s">
        <v>8452</v>
      </c>
      <c r="T5592" s="267"/>
      <c r="U5592" s="267"/>
      <c r="V5592" s="267"/>
      <c r="W5592" s="267"/>
      <c r="X5592"/>
      <c r="Y5592" t="s">
        <v>8337</v>
      </c>
      <c r="Z5592">
        <v>1845101021</v>
      </c>
      <c r="AA5592" t="s">
        <v>8297</v>
      </c>
      <c r="AB5592" s="273" t="str">
        <f>_xlfn.IFNA(IF(Table[[#This Row],[Programme Partner]]&lt;&gt;Table[[#This Row],[Implementing Partner]],CONCATENATE(Table[[#This Row],[Programme Partner]],"-",Table[[#This Row],[Implementing Partner]]),Table[[#This Row],[Programme Partner]]),"")</f>
        <v>IOM-DSK</v>
      </c>
    </row>
    <row r="5593" spans="1:28" ht="16.5" customHeight="1">
      <c r="A5593" s="183">
        <v>6043</v>
      </c>
      <c r="B5593" s="264" t="s">
        <v>5148</v>
      </c>
      <c r="C5593" s="265" t="s">
        <v>5087</v>
      </c>
      <c r="D5593" s="266" t="s">
        <v>5148</v>
      </c>
      <c r="E5593" s="269" t="s">
        <v>27</v>
      </c>
      <c r="F5593" s="264" t="s">
        <v>8013</v>
      </c>
      <c r="G5593" t="s">
        <v>8360</v>
      </c>
      <c r="H5593" s="264" t="str">
        <f>IFERROR(VLOOKUP(Table[[#This Row],[Activity Details of Assistance]],WHAT!E:F,2,FALSE),"")</f>
        <v># of household</v>
      </c>
      <c r="I5593" s="264"/>
      <c r="J5593">
        <v>2809</v>
      </c>
      <c r="K5593" s="295" t="s">
        <v>8280</v>
      </c>
      <c r="L5593" s="306" t="s">
        <v>13</v>
      </c>
      <c r="M5593" t="s">
        <v>14</v>
      </c>
      <c r="N5593" t="s">
        <v>309</v>
      </c>
      <c r="O5593" t="s">
        <v>1606</v>
      </c>
      <c r="P5593" t="s">
        <v>4672</v>
      </c>
      <c r="Q5593" s="236">
        <v>44834</v>
      </c>
      <c r="R5593" s="236">
        <v>44805</v>
      </c>
      <c r="S5593" t="s">
        <v>8452</v>
      </c>
      <c r="T5593" s="267"/>
      <c r="U5593" s="267"/>
      <c r="V5593" s="267"/>
      <c r="W5593" s="267"/>
      <c r="X5593"/>
      <c r="Y5593" t="s">
        <v>8337</v>
      </c>
      <c r="Z5593">
        <v>1845101021</v>
      </c>
      <c r="AA5593" t="s">
        <v>8297</v>
      </c>
      <c r="AB5593" s="273" t="str">
        <f>_xlfn.IFNA(IF(Table[[#This Row],[Programme Partner]]&lt;&gt;Table[[#This Row],[Implementing Partner]],CONCATENATE(Table[[#This Row],[Programme Partner]],"-",Table[[#This Row],[Implementing Partner]]),Table[[#This Row],[Programme Partner]]),"")</f>
        <v>IOM-DSK</v>
      </c>
    </row>
    <row r="5594" spans="1:28" ht="16.5" customHeight="1">
      <c r="A5594" s="183">
        <v>6044</v>
      </c>
      <c r="B5594" s="264" t="s">
        <v>5148</v>
      </c>
      <c r="C5594" s="265" t="s">
        <v>5087</v>
      </c>
      <c r="D5594" s="266" t="s">
        <v>5148</v>
      </c>
      <c r="E5594" s="269" t="s">
        <v>27</v>
      </c>
      <c r="F5594" s="264" t="s">
        <v>8014</v>
      </c>
      <c r="G5594" t="s">
        <v>8358</v>
      </c>
      <c r="H5594" s="264" t="str">
        <f>IFERROR(VLOOKUP(Table[[#This Row],[Activity Details of Assistance]],WHAT!E:F,2,FALSE),"")</f>
        <v># of campaign per camp </v>
      </c>
      <c r="I5594" s="264"/>
      <c r="J5594">
        <v>18</v>
      </c>
      <c r="K5594" s="295" t="s">
        <v>8280</v>
      </c>
      <c r="L5594" s="306" t="s">
        <v>13</v>
      </c>
      <c r="M5594" t="s">
        <v>14</v>
      </c>
      <c r="N5594" t="s">
        <v>309</v>
      </c>
      <c r="O5594" t="s">
        <v>1606</v>
      </c>
      <c r="P5594" t="s">
        <v>4672</v>
      </c>
      <c r="Q5594" s="236">
        <v>44834</v>
      </c>
      <c r="R5594" s="236">
        <v>44805</v>
      </c>
      <c r="S5594" t="s">
        <v>8452</v>
      </c>
      <c r="T5594" s="267"/>
      <c r="U5594" s="267"/>
      <c r="V5594" s="267"/>
      <c r="W5594" s="267"/>
      <c r="X5594"/>
      <c r="Y5594" t="s">
        <v>8337</v>
      </c>
      <c r="Z5594">
        <v>1845101021</v>
      </c>
      <c r="AA5594" t="s">
        <v>8297</v>
      </c>
      <c r="AB5594" s="273" t="str">
        <f>_xlfn.IFNA(IF(Table[[#This Row],[Programme Partner]]&lt;&gt;Table[[#This Row],[Implementing Partner]],CONCATENATE(Table[[#This Row],[Programme Partner]],"-",Table[[#This Row],[Implementing Partner]]),Table[[#This Row],[Programme Partner]]),"")</f>
        <v>IOM-DSK</v>
      </c>
    </row>
    <row r="5595" spans="1:28" ht="16.5" customHeight="1">
      <c r="A5595" s="183">
        <v>6045</v>
      </c>
      <c r="B5595" s="264" t="s">
        <v>5148</v>
      </c>
      <c r="C5595" s="265" t="s">
        <v>5087</v>
      </c>
      <c r="D5595" s="266" t="s">
        <v>5148</v>
      </c>
      <c r="E5595" s="269" t="s">
        <v>27</v>
      </c>
      <c r="F5595" s="264" t="s">
        <v>8014</v>
      </c>
      <c r="G5595" t="s">
        <v>8445</v>
      </c>
      <c r="H5595" s="264" t="str">
        <f>IFERROR(VLOOKUP(Table[[#This Row],[Activity Details of Assistance]],WHAT!E:F,2,FALSE),"")</f>
        <v># of plant</v>
      </c>
      <c r="I5595" s="264"/>
      <c r="J5595">
        <v>2</v>
      </c>
      <c r="K5595" s="295" t="s">
        <v>8280</v>
      </c>
      <c r="L5595" s="306" t="s">
        <v>13</v>
      </c>
      <c r="M5595" t="s">
        <v>14</v>
      </c>
      <c r="N5595" t="s">
        <v>309</v>
      </c>
      <c r="O5595" t="s">
        <v>1606</v>
      </c>
      <c r="P5595" t="s">
        <v>4672</v>
      </c>
      <c r="Q5595" s="236">
        <v>44834</v>
      </c>
      <c r="R5595" s="236">
        <v>44805</v>
      </c>
      <c r="S5595" t="s">
        <v>8452</v>
      </c>
      <c r="T5595" s="267"/>
      <c r="U5595" s="267"/>
      <c r="V5595" s="267"/>
      <c r="W5595" s="267"/>
      <c r="X5595"/>
      <c r="Y5595" t="s">
        <v>8337</v>
      </c>
      <c r="Z5595">
        <v>1845101021</v>
      </c>
      <c r="AA5595" t="s">
        <v>8297</v>
      </c>
      <c r="AB5595" s="273" t="str">
        <f>_xlfn.IFNA(IF(Table[[#This Row],[Programme Partner]]&lt;&gt;Table[[#This Row],[Implementing Partner]],CONCATENATE(Table[[#This Row],[Programme Partner]],"-",Table[[#This Row],[Implementing Partner]]),Table[[#This Row],[Programme Partner]]),"")</f>
        <v>IOM-DSK</v>
      </c>
    </row>
    <row r="5596" spans="1:28" ht="16.5" customHeight="1">
      <c r="A5596" s="183">
        <v>6046</v>
      </c>
      <c r="B5596" s="264" t="s">
        <v>5148</v>
      </c>
      <c r="C5596" s="265" t="s">
        <v>5184</v>
      </c>
      <c r="D5596" s="266" t="s">
        <v>8324</v>
      </c>
      <c r="E5596" s="269" t="s">
        <v>27</v>
      </c>
      <c r="F5596" s="264" t="s">
        <v>8011</v>
      </c>
      <c r="G5596" s="195" t="s">
        <v>8584</v>
      </c>
      <c r="H5596" s="264" t="str">
        <f>IFERROR(VLOOKUP(Table[[#This Row],[Activity Details of Assistance]],WHAT!E:F,2,FALSE),"")</f>
        <v># of tube well</v>
      </c>
      <c r="I5596" s="264"/>
      <c r="J5596">
        <v>233</v>
      </c>
      <c r="K5596" s="295" t="s">
        <v>8280</v>
      </c>
      <c r="L5596" s="306" t="s">
        <v>13</v>
      </c>
      <c r="M5596" t="s">
        <v>14</v>
      </c>
      <c r="N5596" t="s">
        <v>309</v>
      </c>
      <c r="O5596" t="s">
        <v>1606</v>
      </c>
      <c r="P5596" t="s">
        <v>5868</v>
      </c>
      <c r="Q5596" s="236">
        <v>44834</v>
      </c>
      <c r="R5596" s="236">
        <v>44986</v>
      </c>
      <c r="S5596" t="s">
        <v>8452</v>
      </c>
      <c r="T5596" s="267"/>
      <c r="U5596" s="267"/>
      <c r="V5596" s="267"/>
      <c r="W5596" s="267"/>
      <c r="X5596"/>
      <c r="Y5596" t="s">
        <v>8652</v>
      </c>
      <c r="Z5596">
        <v>1568491051</v>
      </c>
      <c r="AA5596" t="s">
        <v>8580</v>
      </c>
      <c r="AB5596" s="273" t="str">
        <f>_xlfn.IFNA(IF(Table[[#This Row],[Programme Partner]]&lt;&gt;Table[[#This Row],[Implementing Partner]],CONCATENATE(Table[[#This Row],[Programme Partner]],"-",Table[[#This Row],[Implementing Partner]]),Table[[#This Row],[Programme Partner]]),"")</f>
        <v>IOM-NGOF</v>
      </c>
    </row>
    <row r="5597" spans="1:28" ht="16.5" customHeight="1">
      <c r="A5597" s="183">
        <v>6047</v>
      </c>
      <c r="B5597" s="264" t="s">
        <v>5148</v>
      </c>
      <c r="C5597" s="265" t="s">
        <v>5184</v>
      </c>
      <c r="D5597" s="266" t="s">
        <v>8324</v>
      </c>
      <c r="E5597" s="269" t="s">
        <v>27</v>
      </c>
      <c r="F5597" s="264" t="s">
        <v>8011</v>
      </c>
      <c r="G5597" t="s">
        <v>8355</v>
      </c>
      <c r="H5597" s="264" t="str">
        <f>IFERROR(VLOOKUP(Table[[#This Row],[Activity Details of Assistance]],WHAT!E:F,2,FALSE),"")</f>
        <v># of water network</v>
      </c>
      <c r="I5597" s="264"/>
      <c r="J5597">
        <v>1</v>
      </c>
      <c r="K5597" s="295" t="s">
        <v>8280</v>
      </c>
      <c r="L5597" s="306" t="s">
        <v>13</v>
      </c>
      <c r="M5597" t="s">
        <v>14</v>
      </c>
      <c r="N5597" t="s">
        <v>309</v>
      </c>
      <c r="O5597" t="s">
        <v>1606</v>
      </c>
      <c r="P5597" t="s">
        <v>5868</v>
      </c>
      <c r="Q5597" s="236">
        <v>44834</v>
      </c>
      <c r="R5597" s="236">
        <v>44986</v>
      </c>
      <c r="S5597" t="s">
        <v>8452</v>
      </c>
      <c r="T5597" s="267"/>
      <c r="U5597" s="267"/>
      <c r="V5597" s="267"/>
      <c r="W5597" s="267"/>
      <c r="X5597"/>
      <c r="Y5597" t="s">
        <v>8652</v>
      </c>
      <c r="Z5597">
        <v>1568491051</v>
      </c>
      <c r="AA5597" t="s">
        <v>8580</v>
      </c>
      <c r="AB5597" s="273" t="str">
        <f>_xlfn.IFNA(IF(Table[[#This Row],[Programme Partner]]&lt;&gt;Table[[#This Row],[Implementing Partner]],CONCATENATE(Table[[#This Row],[Programme Partner]],"-",Table[[#This Row],[Implementing Partner]]),Table[[#This Row],[Programme Partner]]),"")</f>
        <v>IOM-NGOF</v>
      </c>
    </row>
    <row r="5598" spans="1:28" ht="16.5" customHeight="1">
      <c r="A5598" s="183">
        <v>6048</v>
      </c>
      <c r="B5598" s="264" t="s">
        <v>5148</v>
      </c>
      <c r="C5598" s="265" t="s">
        <v>5184</v>
      </c>
      <c r="D5598" s="266" t="s">
        <v>8324</v>
      </c>
      <c r="E5598" s="269" t="s">
        <v>27</v>
      </c>
      <c r="F5598" s="264" t="s">
        <v>8012</v>
      </c>
      <c r="G5598" s="195" t="s">
        <v>8585</v>
      </c>
      <c r="H5598" s="264" t="str">
        <f>IFERROR(VLOOKUP(Table[[#This Row],[Activity Details of Assistance]],WHAT!E:F,2,FALSE),"")</f>
        <v xml:space="preserve"># of door </v>
      </c>
      <c r="I5598" s="264"/>
      <c r="J5598">
        <v>37</v>
      </c>
      <c r="K5598" s="295" t="s">
        <v>8280</v>
      </c>
      <c r="L5598" s="306" t="s">
        <v>13</v>
      </c>
      <c r="M5598" t="s">
        <v>14</v>
      </c>
      <c r="N5598" t="s">
        <v>309</v>
      </c>
      <c r="O5598" t="s">
        <v>1606</v>
      </c>
      <c r="P5598" t="s">
        <v>5868</v>
      </c>
      <c r="Q5598" s="236">
        <v>44834</v>
      </c>
      <c r="R5598" s="236">
        <v>44986</v>
      </c>
      <c r="S5598" t="s">
        <v>8452</v>
      </c>
      <c r="T5598" s="267"/>
      <c r="U5598" s="267"/>
      <c r="V5598" s="267"/>
      <c r="W5598" s="267"/>
      <c r="X5598"/>
      <c r="Y5598" t="s">
        <v>8652</v>
      </c>
      <c r="Z5598">
        <v>1568491051</v>
      </c>
      <c r="AA5598" t="s">
        <v>8580</v>
      </c>
      <c r="AB5598" s="273" t="str">
        <f>_xlfn.IFNA(IF(Table[[#This Row],[Programme Partner]]&lt;&gt;Table[[#This Row],[Implementing Partner]],CONCATENATE(Table[[#This Row],[Programme Partner]],"-",Table[[#This Row],[Implementing Partner]]),Table[[#This Row],[Programme Partner]]),"")</f>
        <v>IOM-NGOF</v>
      </c>
    </row>
    <row r="5599" spans="1:28" ht="16.5" customHeight="1">
      <c r="A5599" s="183">
        <v>6049</v>
      </c>
      <c r="B5599" s="264" t="s">
        <v>5148</v>
      </c>
      <c r="C5599" s="265" t="s">
        <v>5184</v>
      </c>
      <c r="D5599" s="266" t="s">
        <v>8324</v>
      </c>
      <c r="E5599" s="269" t="s">
        <v>27</v>
      </c>
      <c r="F5599" s="264" t="s">
        <v>8012</v>
      </c>
      <c r="G5599" t="s">
        <v>8359</v>
      </c>
      <c r="H5599" s="264" t="str">
        <f>IFERROR(VLOOKUP(Table[[#This Row],[Activity Details of Assistance]],WHAT!E:F,2,FALSE),"")</f>
        <v># of FSM Site</v>
      </c>
      <c r="I5599" s="264"/>
      <c r="J5599">
        <v>9</v>
      </c>
      <c r="K5599" s="295" t="s">
        <v>8280</v>
      </c>
      <c r="L5599" s="306" t="s">
        <v>13</v>
      </c>
      <c r="M5599" t="s">
        <v>14</v>
      </c>
      <c r="N5599" t="s">
        <v>309</v>
      </c>
      <c r="O5599" t="s">
        <v>1606</v>
      </c>
      <c r="P5599" t="s">
        <v>5868</v>
      </c>
      <c r="Q5599" s="236">
        <v>44834</v>
      </c>
      <c r="R5599" s="236">
        <v>44986</v>
      </c>
      <c r="S5599" t="s">
        <v>8452</v>
      </c>
      <c r="T5599" s="267"/>
      <c r="U5599" s="267"/>
      <c r="V5599" s="267"/>
      <c r="W5599" s="267"/>
      <c r="X5599"/>
      <c r="Y5599" t="s">
        <v>8652</v>
      </c>
      <c r="Z5599">
        <v>1568491051</v>
      </c>
      <c r="AA5599" t="s">
        <v>8580</v>
      </c>
      <c r="AB5599" s="273" t="str">
        <f>_xlfn.IFNA(IF(Table[[#This Row],[Programme Partner]]&lt;&gt;Table[[#This Row],[Implementing Partner]],CONCATENATE(Table[[#This Row],[Programme Partner]],"-",Table[[#This Row],[Implementing Partner]]),Table[[#This Row],[Programme Partner]]),"")</f>
        <v>IOM-NGOF</v>
      </c>
    </row>
    <row r="5600" spans="1:28" ht="16.5" customHeight="1">
      <c r="A5600" s="183">
        <v>6050</v>
      </c>
      <c r="B5600" s="264" t="s">
        <v>5148</v>
      </c>
      <c r="C5600" s="265" t="s">
        <v>5184</v>
      </c>
      <c r="D5600" s="266" t="s">
        <v>8324</v>
      </c>
      <c r="E5600" s="269" t="s">
        <v>27</v>
      </c>
      <c r="F5600" s="264" t="s">
        <v>8012</v>
      </c>
      <c r="G5600" t="s">
        <v>8356</v>
      </c>
      <c r="H5600" s="264" t="str">
        <f>IFERROR(VLOOKUP(Table[[#This Row],[Activity Details of Assistance]],WHAT!E:F,2,FALSE),"")</f>
        <v># of FSM Site</v>
      </c>
      <c r="I5600" s="264"/>
      <c r="J5600">
        <v>10</v>
      </c>
      <c r="K5600" s="295" t="s">
        <v>8280</v>
      </c>
      <c r="L5600" s="306" t="s">
        <v>13</v>
      </c>
      <c r="M5600" t="s">
        <v>14</v>
      </c>
      <c r="N5600" t="s">
        <v>309</v>
      </c>
      <c r="O5600" t="s">
        <v>1606</v>
      </c>
      <c r="P5600" t="s">
        <v>5868</v>
      </c>
      <c r="Q5600" s="236">
        <v>44834</v>
      </c>
      <c r="R5600" s="236">
        <v>44986</v>
      </c>
      <c r="S5600" t="s">
        <v>8452</v>
      </c>
      <c r="T5600" s="267"/>
      <c r="U5600" s="267"/>
      <c r="V5600" s="267"/>
      <c r="W5600" s="267"/>
      <c r="X5600"/>
      <c r="Y5600" t="s">
        <v>8652</v>
      </c>
      <c r="Z5600">
        <v>1568491051</v>
      </c>
      <c r="AA5600" t="s">
        <v>8580</v>
      </c>
      <c r="AB5600" s="273" t="str">
        <f>_xlfn.IFNA(IF(Table[[#This Row],[Programme Partner]]&lt;&gt;Table[[#This Row],[Implementing Partner]],CONCATENATE(Table[[#This Row],[Programme Partner]],"-",Table[[#This Row],[Implementing Partner]]),Table[[#This Row],[Programme Partner]]),"")</f>
        <v>IOM-NGOF</v>
      </c>
    </row>
    <row r="5601" spans="1:28" ht="16.5" customHeight="1">
      <c r="A5601" s="183">
        <v>6051</v>
      </c>
      <c r="B5601" s="264" t="s">
        <v>5148</v>
      </c>
      <c r="C5601" s="265" t="s">
        <v>5184</v>
      </c>
      <c r="D5601" s="266" t="s">
        <v>8324</v>
      </c>
      <c r="E5601" s="269" t="s">
        <v>27</v>
      </c>
      <c r="F5601" s="264" t="s">
        <v>8012</v>
      </c>
      <c r="G5601" s="195" t="s">
        <v>8586</v>
      </c>
      <c r="H5601" s="264" t="str">
        <f>IFERROR(VLOOKUP(Table[[#This Row],[Activity Details of Assistance]],WHAT!E:F,2,FALSE),"")</f>
        <v># of door</v>
      </c>
      <c r="I5601" s="264"/>
      <c r="J5601">
        <v>672</v>
      </c>
      <c r="K5601" s="295" t="s">
        <v>8280</v>
      </c>
      <c r="L5601" s="306" t="s">
        <v>13</v>
      </c>
      <c r="M5601" t="s">
        <v>14</v>
      </c>
      <c r="N5601" t="s">
        <v>309</v>
      </c>
      <c r="O5601" t="s">
        <v>1606</v>
      </c>
      <c r="P5601" t="s">
        <v>5868</v>
      </c>
      <c r="Q5601" s="236">
        <v>44834</v>
      </c>
      <c r="R5601" s="236">
        <v>44986</v>
      </c>
      <c r="S5601" t="s">
        <v>8452</v>
      </c>
      <c r="T5601" s="267"/>
      <c r="U5601" s="267"/>
      <c r="V5601" s="267"/>
      <c r="W5601" s="267"/>
      <c r="X5601"/>
      <c r="Y5601" t="s">
        <v>8652</v>
      </c>
      <c r="Z5601">
        <v>1568491051</v>
      </c>
      <c r="AA5601" t="s">
        <v>8580</v>
      </c>
      <c r="AB5601" s="273" t="str">
        <f>_xlfn.IFNA(IF(Table[[#This Row],[Programme Partner]]&lt;&gt;Table[[#This Row],[Implementing Partner]],CONCATENATE(Table[[#This Row],[Programme Partner]],"-",Table[[#This Row],[Implementing Partner]]),Table[[#This Row],[Programme Partner]]),"")</f>
        <v>IOM-NGOF</v>
      </c>
    </row>
    <row r="5602" spans="1:28" ht="16.5" customHeight="1">
      <c r="A5602" s="183">
        <v>6052</v>
      </c>
      <c r="B5602" s="264" t="s">
        <v>5148</v>
      </c>
      <c r="C5602" s="265" t="s">
        <v>5184</v>
      </c>
      <c r="D5602" s="266" t="s">
        <v>8324</v>
      </c>
      <c r="E5602" s="269" t="s">
        <v>27</v>
      </c>
      <c r="F5602" s="264" t="s">
        <v>8012</v>
      </c>
      <c r="G5602" t="s">
        <v>8357</v>
      </c>
      <c r="H5602" s="264" t="str">
        <f>IFERROR(VLOOKUP(Table[[#This Row],[Activity Details of Assistance]],WHAT!E:F,2,FALSE),"")</f>
        <v># of door</v>
      </c>
      <c r="I5602" s="264"/>
      <c r="J5602">
        <v>951</v>
      </c>
      <c r="K5602" s="295" t="s">
        <v>8280</v>
      </c>
      <c r="L5602" s="306" t="s">
        <v>13</v>
      </c>
      <c r="M5602" t="s">
        <v>14</v>
      </c>
      <c r="N5602" t="s">
        <v>309</v>
      </c>
      <c r="O5602" t="s">
        <v>1606</v>
      </c>
      <c r="P5602" t="s">
        <v>5868</v>
      </c>
      <c r="Q5602" s="236">
        <v>44834</v>
      </c>
      <c r="R5602" s="236">
        <v>44986</v>
      </c>
      <c r="S5602" t="s">
        <v>8452</v>
      </c>
      <c r="T5602" s="267"/>
      <c r="U5602" s="267"/>
      <c r="V5602" s="267"/>
      <c r="W5602" s="267"/>
      <c r="X5602"/>
      <c r="Y5602" t="s">
        <v>8652</v>
      </c>
      <c r="Z5602">
        <v>1568491051</v>
      </c>
      <c r="AA5602" t="s">
        <v>8580</v>
      </c>
      <c r="AB5602" s="273" t="str">
        <f>_xlfn.IFNA(IF(Table[[#This Row],[Programme Partner]]&lt;&gt;Table[[#This Row],[Implementing Partner]],CONCATENATE(Table[[#This Row],[Programme Partner]],"-",Table[[#This Row],[Implementing Partner]]),Table[[#This Row],[Programme Partner]]),"")</f>
        <v>IOM-NGOF</v>
      </c>
    </row>
    <row r="5603" spans="1:28" ht="16.5" customHeight="1">
      <c r="A5603" s="183">
        <v>6053</v>
      </c>
      <c r="B5603" s="264" t="s">
        <v>5148</v>
      </c>
      <c r="C5603" s="265" t="s">
        <v>5184</v>
      </c>
      <c r="D5603" s="266" t="s">
        <v>8324</v>
      </c>
      <c r="E5603" s="269" t="s">
        <v>27</v>
      </c>
      <c r="F5603" s="264" t="s">
        <v>8013</v>
      </c>
      <c r="G5603" t="s">
        <v>8360</v>
      </c>
      <c r="H5603" s="264" t="str">
        <f>IFERROR(VLOOKUP(Table[[#This Row],[Activity Details of Assistance]],WHAT!E:F,2,FALSE),"")</f>
        <v># of household</v>
      </c>
      <c r="I5603" s="264"/>
      <c r="J5603">
        <v>6988</v>
      </c>
      <c r="K5603" s="295" t="s">
        <v>8280</v>
      </c>
      <c r="L5603" s="306" t="s">
        <v>13</v>
      </c>
      <c r="M5603" t="s">
        <v>14</v>
      </c>
      <c r="N5603" t="s">
        <v>309</v>
      </c>
      <c r="O5603" t="s">
        <v>1606</v>
      </c>
      <c r="P5603" t="s">
        <v>5868</v>
      </c>
      <c r="Q5603" s="236">
        <v>44834</v>
      </c>
      <c r="R5603" s="236">
        <v>44986</v>
      </c>
      <c r="S5603" t="s">
        <v>8452</v>
      </c>
      <c r="T5603" s="267"/>
      <c r="U5603" s="267"/>
      <c r="V5603" s="267"/>
      <c r="W5603" s="267"/>
      <c r="X5603"/>
      <c r="Y5603" t="s">
        <v>8652</v>
      </c>
      <c r="Z5603">
        <v>1568491051</v>
      </c>
      <c r="AA5603" t="s">
        <v>8580</v>
      </c>
      <c r="AB5603" s="273" t="str">
        <f>_xlfn.IFNA(IF(Table[[#This Row],[Programme Partner]]&lt;&gt;Table[[#This Row],[Implementing Partner]],CONCATENATE(Table[[#This Row],[Programme Partner]],"-",Table[[#This Row],[Implementing Partner]]),Table[[#This Row],[Programme Partner]]),"")</f>
        <v>IOM-NGOF</v>
      </c>
    </row>
    <row r="5604" spans="1:28" ht="16.5" customHeight="1">
      <c r="A5604" s="183">
        <v>6054</v>
      </c>
      <c r="B5604" s="264" t="s">
        <v>5148</v>
      </c>
      <c r="C5604" s="265" t="s">
        <v>5184</v>
      </c>
      <c r="D5604" s="266" t="s">
        <v>8324</v>
      </c>
      <c r="E5604" s="269" t="s">
        <v>27</v>
      </c>
      <c r="F5604" s="264" t="s">
        <v>8013</v>
      </c>
      <c r="G5604" t="s">
        <v>8019</v>
      </c>
      <c r="H5604" s="264" t="str">
        <f>IFERROR(VLOOKUP(Table[[#This Row],[Activity Details of Assistance]],WHAT!E:F,2,FALSE),"")</f>
        <v>N/A</v>
      </c>
      <c r="I5604" s="264"/>
      <c r="J5604">
        <v>4557</v>
      </c>
      <c r="K5604" s="295" t="s">
        <v>8280</v>
      </c>
      <c r="L5604" s="306" t="s">
        <v>13</v>
      </c>
      <c r="M5604" t="s">
        <v>14</v>
      </c>
      <c r="N5604" t="s">
        <v>309</v>
      </c>
      <c r="O5604" t="s">
        <v>1606</v>
      </c>
      <c r="P5604" t="s">
        <v>5868</v>
      </c>
      <c r="Q5604" s="236">
        <v>44834</v>
      </c>
      <c r="R5604" s="236">
        <v>44986</v>
      </c>
      <c r="S5604" t="s">
        <v>8452</v>
      </c>
      <c r="T5604" s="267"/>
      <c r="U5604" s="267"/>
      <c r="V5604" s="267"/>
      <c r="W5604" s="267"/>
      <c r="X5604" t="s">
        <v>8662</v>
      </c>
      <c r="Y5604" t="s">
        <v>8652</v>
      </c>
      <c r="Z5604">
        <v>1568491051</v>
      </c>
      <c r="AA5604" t="s">
        <v>8580</v>
      </c>
      <c r="AB5604" s="273" t="str">
        <f>_xlfn.IFNA(IF(Table[[#This Row],[Programme Partner]]&lt;&gt;Table[[#This Row],[Implementing Partner]],CONCATENATE(Table[[#This Row],[Programme Partner]],"-",Table[[#This Row],[Implementing Partner]]),Table[[#This Row],[Programme Partner]]),"")</f>
        <v>IOM-NGOF</v>
      </c>
    </row>
    <row r="5605" spans="1:28" ht="16.5" customHeight="1">
      <c r="A5605" s="183">
        <v>6055</v>
      </c>
      <c r="B5605" s="264" t="s">
        <v>5148</v>
      </c>
      <c r="C5605" s="265" t="s">
        <v>5184</v>
      </c>
      <c r="D5605" s="266" t="s">
        <v>8324</v>
      </c>
      <c r="E5605" s="269" t="s">
        <v>27</v>
      </c>
      <c r="F5605" s="264" t="s">
        <v>8014</v>
      </c>
      <c r="G5605" t="s">
        <v>8445</v>
      </c>
      <c r="H5605" s="264" t="str">
        <f>IFERROR(VLOOKUP(Table[[#This Row],[Activity Details of Assistance]],WHAT!E:F,2,FALSE),"")</f>
        <v># of plant</v>
      </c>
      <c r="I5605" s="264"/>
      <c r="J5605">
        <v>3</v>
      </c>
      <c r="K5605" s="295" t="s">
        <v>8280</v>
      </c>
      <c r="L5605" s="306" t="s">
        <v>13</v>
      </c>
      <c r="M5605" t="s">
        <v>14</v>
      </c>
      <c r="N5605" t="s">
        <v>309</v>
      </c>
      <c r="O5605" t="s">
        <v>1606</v>
      </c>
      <c r="P5605" t="s">
        <v>5868</v>
      </c>
      <c r="Q5605" s="236">
        <v>44834</v>
      </c>
      <c r="R5605" s="236">
        <v>44986</v>
      </c>
      <c r="S5605" t="s">
        <v>8452</v>
      </c>
      <c r="T5605" s="267"/>
      <c r="U5605" s="267"/>
      <c r="V5605" s="267"/>
      <c r="W5605" s="267"/>
      <c r="X5605"/>
      <c r="Y5605" t="s">
        <v>8652</v>
      </c>
      <c r="Z5605">
        <v>1568491051</v>
      </c>
      <c r="AA5605" t="s">
        <v>8580</v>
      </c>
      <c r="AB5605" s="273" t="str">
        <f>_xlfn.IFNA(IF(Table[[#This Row],[Programme Partner]]&lt;&gt;Table[[#This Row],[Implementing Partner]],CONCATENATE(Table[[#This Row],[Programme Partner]],"-",Table[[#This Row],[Implementing Partner]]),Table[[#This Row],[Programme Partner]]),"")</f>
        <v>IOM-NGOF</v>
      </c>
    </row>
    <row r="5606" spans="1:28" ht="16.5" customHeight="1">
      <c r="A5606" s="183">
        <v>6056</v>
      </c>
      <c r="B5606" s="264" t="s">
        <v>5148</v>
      </c>
      <c r="C5606" s="265" t="s">
        <v>8341</v>
      </c>
      <c r="D5606" s="266" t="s">
        <v>5148</v>
      </c>
      <c r="E5606" s="269" t="s">
        <v>27</v>
      </c>
      <c r="F5606" s="264" t="s">
        <v>8011</v>
      </c>
      <c r="G5606" s="195" t="s">
        <v>8584</v>
      </c>
      <c r="H5606" s="264" t="str">
        <f>IFERROR(VLOOKUP(Table[[#This Row],[Activity Details of Assistance]],WHAT!E:F,2,FALSE),"")</f>
        <v># of tube well</v>
      </c>
      <c r="I5606" s="264"/>
      <c r="J5606">
        <v>186</v>
      </c>
      <c r="K5606" s="295" t="s">
        <v>8280</v>
      </c>
      <c r="L5606" s="306" t="s">
        <v>13</v>
      </c>
      <c r="M5606" t="s">
        <v>14</v>
      </c>
      <c r="N5606" t="s">
        <v>309</v>
      </c>
      <c r="O5606" t="s">
        <v>1606</v>
      </c>
      <c r="P5606" t="s">
        <v>4654</v>
      </c>
      <c r="Q5606" s="236">
        <v>44834</v>
      </c>
      <c r="R5606" s="236">
        <v>44805</v>
      </c>
      <c r="S5606" t="s">
        <v>8452</v>
      </c>
      <c r="T5606" s="267"/>
      <c r="U5606" s="267"/>
      <c r="V5606" s="267"/>
      <c r="W5606" s="267"/>
      <c r="X5606"/>
      <c r="Y5606" t="s">
        <v>8340</v>
      </c>
      <c r="Z5606">
        <v>1849719196</v>
      </c>
      <c r="AA5606" t="s">
        <v>8290</v>
      </c>
      <c r="AB5606" s="273" t="str">
        <f>_xlfn.IFNA(IF(Table[[#This Row],[Programme Partner]]&lt;&gt;Table[[#This Row],[Implementing Partner]],CONCATENATE(Table[[#This Row],[Programme Partner]],"-",Table[[#This Row],[Implementing Partner]]),Table[[#This Row],[Programme Partner]]),"")</f>
        <v>IOM-SHUSHILAN</v>
      </c>
    </row>
    <row r="5607" spans="1:28" ht="16.5" customHeight="1">
      <c r="A5607" s="183">
        <v>6057</v>
      </c>
      <c r="B5607" s="264" t="s">
        <v>5148</v>
      </c>
      <c r="C5607" s="265" t="s">
        <v>8341</v>
      </c>
      <c r="D5607" s="266" t="s">
        <v>5148</v>
      </c>
      <c r="E5607" s="269" t="s">
        <v>27</v>
      </c>
      <c r="F5607" s="264" t="s">
        <v>8011</v>
      </c>
      <c r="G5607" t="s">
        <v>8355</v>
      </c>
      <c r="H5607" s="264" t="str">
        <f>IFERROR(VLOOKUP(Table[[#This Row],[Activity Details of Assistance]],WHAT!E:F,2,FALSE),"")</f>
        <v># of water network</v>
      </c>
      <c r="I5607" s="264"/>
      <c r="J5607">
        <v>1</v>
      </c>
      <c r="K5607" s="295" t="s">
        <v>8280</v>
      </c>
      <c r="L5607" s="306" t="s">
        <v>13</v>
      </c>
      <c r="M5607" t="s">
        <v>14</v>
      </c>
      <c r="N5607" t="s">
        <v>309</v>
      </c>
      <c r="O5607" t="s">
        <v>1606</v>
      </c>
      <c r="P5607" t="s">
        <v>4654</v>
      </c>
      <c r="Q5607" s="236">
        <v>44834</v>
      </c>
      <c r="R5607" s="236">
        <v>44805</v>
      </c>
      <c r="S5607" t="s">
        <v>8452</v>
      </c>
      <c r="T5607" s="267"/>
      <c r="U5607" s="267"/>
      <c r="V5607" s="267"/>
      <c r="W5607" s="267"/>
      <c r="X5607"/>
      <c r="Y5607" t="s">
        <v>8340</v>
      </c>
      <c r="Z5607">
        <v>1849719196</v>
      </c>
      <c r="AA5607" t="s">
        <v>8290</v>
      </c>
      <c r="AB5607" s="273" t="str">
        <f>_xlfn.IFNA(IF(Table[[#This Row],[Programme Partner]]&lt;&gt;Table[[#This Row],[Implementing Partner]],CONCATENATE(Table[[#This Row],[Programme Partner]],"-",Table[[#This Row],[Implementing Partner]]),Table[[#This Row],[Programme Partner]]),"")</f>
        <v>IOM-SHUSHILAN</v>
      </c>
    </row>
    <row r="5608" spans="1:28" ht="16.5" customHeight="1">
      <c r="A5608" s="183">
        <v>6058</v>
      </c>
      <c r="B5608" s="264" t="s">
        <v>5148</v>
      </c>
      <c r="C5608" s="265" t="s">
        <v>8341</v>
      </c>
      <c r="D5608" s="266" t="s">
        <v>5148</v>
      </c>
      <c r="E5608" s="269" t="s">
        <v>27</v>
      </c>
      <c r="F5608" s="264" t="s">
        <v>8012</v>
      </c>
      <c r="G5608" t="s">
        <v>8366</v>
      </c>
      <c r="H5608" s="264" t="str">
        <f>IFERROR(VLOOKUP(Table[[#This Row],[Activity Details of Assistance]],WHAT!E:F,2,FALSE),"")</f>
        <v xml:space="preserve"># of door </v>
      </c>
      <c r="I5608" s="264"/>
      <c r="J5608">
        <v>1</v>
      </c>
      <c r="K5608" s="295" t="s">
        <v>8280</v>
      </c>
      <c r="L5608" s="306" t="s">
        <v>13</v>
      </c>
      <c r="M5608" t="s">
        <v>14</v>
      </c>
      <c r="N5608" t="s">
        <v>309</v>
      </c>
      <c r="O5608" t="s">
        <v>1606</v>
      </c>
      <c r="P5608" t="s">
        <v>4654</v>
      </c>
      <c r="Q5608" s="236">
        <v>44834</v>
      </c>
      <c r="R5608" s="236">
        <v>44805</v>
      </c>
      <c r="S5608" t="s">
        <v>8452</v>
      </c>
      <c r="T5608" s="267"/>
      <c r="U5608" s="267"/>
      <c r="V5608" s="267"/>
      <c r="W5608" s="267"/>
      <c r="X5608"/>
      <c r="Y5608" t="s">
        <v>8340</v>
      </c>
      <c r="Z5608">
        <v>1849719196</v>
      </c>
      <c r="AA5608" t="s">
        <v>8290</v>
      </c>
      <c r="AB5608" s="273" t="str">
        <f>_xlfn.IFNA(IF(Table[[#This Row],[Programme Partner]]&lt;&gt;Table[[#This Row],[Implementing Partner]],CONCATENATE(Table[[#This Row],[Programme Partner]],"-",Table[[#This Row],[Implementing Partner]]),Table[[#This Row],[Programme Partner]]),"")</f>
        <v>IOM-SHUSHILAN</v>
      </c>
    </row>
    <row r="5609" spans="1:28" ht="16.5" customHeight="1">
      <c r="A5609" s="183">
        <v>6059</v>
      </c>
      <c r="B5609" s="264" t="s">
        <v>5148</v>
      </c>
      <c r="C5609" s="265" t="s">
        <v>8341</v>
      </c>
      <c r="D5609" s="266" t="s">
        <v>5148</v>
      </c>
      <c r="E5609" s="269" t="s">
        <v>27</v>
      </c>
      <c r="F5609" s="264" t="s">
        <v>8012</v>
      </c>
      <c r="G5609" s="195" t="s">
        <v>8585</v>
      </c>
      <c r="H5609" s="264" t="str">
        <f>IFERROR(VLOOKUP(Table[[#This Row],[Activity Details of Assistance]],WHAT!E:F,2,FALSE),"")</f>
        <v xml:space="preserve"># of door </v>
      </c>
      <c r="I5609" s="264"/>
      <c r="J5609">
        <v>36</v>
      </c>
      <c r="K5609" s="295" t="s">
        <v>8280</v>
      </c>
      <c r="L5609" s="306" t="s">
        <v>13</v>
      </c>
      <c r="M5609" t="s">
        <v>14</v>
      </c>
      <c r="N5609" t="s">
        <v>309</v>
      </c>
      <c r="O5609" t="s">
        <v>1606</v>
      </c>
      <c r="P5609" t="s">
        <v>4654</v>
      </c>
      <c r="Q5609" s="236">
        <v>44834</v>
      </c>
      <c r="R5609" s="236">
        <v>44805</v>
      </c>
      <c r="S5609" t="s">
        <v>8452</v>
      </c>
      <c r="T5609" s="267"/>
      <c r="U5609" s="267"/>
      <c r="V5609" s="267"/>
      <c r="W5609" s="267"/>
      <c r="X5609"/>
      <c r="Y5609" t="s">
        <v>8340</v>
      </c>
      <c r="Z5609">
        <v>1849719196</v>
      </c>
      <c r="AA5609" t="s">
        <v>8290</v>
      </c>
      <c r="AB5609" s="273" t="str">
        <f>_xlfn.IFNA(IF(Table[[#This Row],[Programme Partner]]&lt;&gt;Table[[#This Row],[Implementing Partner]],CONCATENATE(Table[[#This Row],[Programme Partner]],"-",Table[[#This Row],[Implementing Partner]]),Table[[#This Row],[Programme Partner]]),"")</f>
        <v>IOM-SHUSHILAN</v>
      </c>
    </row>
    <row r="5610" spans="1:28" ht="16.5" customHeight="1">
      <c r="A5610" s="183">
        <v>6060</v>
      </c>
      <c r="B5610" s="264" t="s">
        <v>5148</v>
      </c>
      <c r="C5610" s="265" t="s">
        <v>8341</v>
      </c>
      <c r="D5610" s="266" t="s">
        <v>5148</v>
      </c>
      <c r="E5610" s="269" t="s">
        <v>27</v>
      </c>
      <c r="F5610" s="264" t="s">
        <v>8012</v>
      </c>
      <c r="G5610" t="s">
        <v>8359</v>
      </c>
      <c r="H5610" s="264" t="str">
        <f>IFERROR(VLOOKUP(Table[[#This Row],[Activity Details of Assistance]],WHAT!E:F,2,FALSE),"")</f>
        <v># of FSM Site</v>
      </c>
      <c r="I5610" s="264"/>
      <c r="J5610">
        <v>2</v>
      </c>
      <c r="K5610" s="295" t="s">
        <v>8280</v>
      </c>
      <c r="L5610" s="306" t="s">
        <v>13</v>
      </c>
      <c r="M5610" t="s">
        <v>14</v>
      </c>
      <c r="N5610" t="s">
        <v>309</v>
      </c>
      <c r="O5610" t="s">
        <v>1606</v>
      </c>
      <c r="P5610" t="s">
        <v>4654</v>
      </c>
      <c r="Q5610" s="236">
        <v>44834</v>
      </c>
      <c r="R5610" s="236">
        <v>44805</v>
      </c>
      <c r="S5610" t="s">
        <v>8452</v>
      </c>
      <c r="T5610" s="267"/>
      <c r="U5610" s="267"/>
      <c r="V5610" s="267"/>
      <c r="W5610" s="267"/>
      <c r="X5610"/>
      <c r="Y5610" t="s">
        <v>8340</v>
      </c>
      <c r="Z5610">
        <v>1849719196</v>
      </c>
      <c r="AA5610" t="s">
        <v>8290</v>
      </c>
      <c r="AB5610" s="273" t="str">
        <f>_xlfn.IFNA(IF(Table[[#This Row],[Programme Partner]]&lt;&gt;Table[[#This Row],[Implementing Partner]],CONCATENATE(Table[[#This Row],[Programme Partner]],"-",Table[[#This Row],[Implementing Partner]]),Table[[#This Row],[Programme Partner]]),"")</f>
        <v>IOM-SHUSHILAN</v>
      </c>
    </row>
    <row r="5611" spans="1:28" ht="16.5" customHeight="1">
      <c r="A5611" s="183">
        <v>6061</v>
      </c>
      <c r="B5611" s="264" t="s">
        <v>5148</v>
      </c>
      <c r="C5611" s="265" t="s">
        <v>8341</v>
      </c>
      <c r="D5611" s="266" t="s">
        <v>5148</v>
      </c>
      <c r="E5611" s="269" t="s">
        <v>27</v>
      </c>
      <c r="F5611" s="264" t="s">
        <v>8012</v>
      </c>
      <c r="G5611" s="195" t="s">
        <v>8586</v>
      </c>
      <c r="H5611" s="264" t="str">
        <f>IFERROR(VLOOKUP(Table[[#This Row],[Activity Details of Assistance]],WHAT!E:F,2,FALSE),"")</f>
        <v># of door</v>
      </c>
      <c r="I5611" s="264"/>
      <c r="J5611">
        <v>128</v>
      </c>
      <c r="K5611" s="295" t="s">
        <v>8280</v>
      </c>
      <c r="L5611" s="306" t="s">
        <v>13</v>
      </c>
      <c r="M5611" t="s">
        <v>14</v>
      </c>
      <c r="N5611" t="s">
        <v>309</v>
      </c>
      <c r="O5611" t="s">
        <v>1606</v>
      </c>
      <c r="P5611" t="s">
        <v>4654</v>
      </c>
      <c r="Q5611" s="236">
        <v>44834</v>
      </c>
      <c r="R5611" s="236">
        <v>44805</v>
      </c>
      <c r="S5611" t="s">
        <v>8452</v>
      </c>
      <c r="T5611" s="267"/>
      <c r="U5611" s="267"/>
      <c r="V5611" s="267"/>
      <c r="W5611" s="267"/>
      <c r="X5611"/>
      <c r="Y5611" t="s">
        <v>8340</v>
      </c>
      <c r="Z5611">
        <v>1849719196</v>
      </c>
      <c r="AA5611" t="s">
        <v>8290</v>
      </c>
      <c r="AB5611" s="273" t="str">
        <f>_xlfn.IFNA(IF(Table[[#This Row],[Programme Partner]]&lt;&gt;Table[[#This Row],[Implementing Partner]],CONCATENATE(Table[[#This Row],[Programme Partner]],"-",Table[[#This Row],[Implementing Partner]]),Table[[#This Row],[Programme Partner]]),"")</f>
        <v>IOM-SHUSHILAN</v>
      </c>
    </row>
    <row r="5612" spans="1:28" ht="16.5" customHeight="1">
      <c r="A5612" s="183">
        <v>6062</v>
      </c>
      <c r="B5612" s="264" t="s">
        <v>5148</v>
      </c>
      <c r="C5612" s="265" t="s">
        <v>8341</v>
      </c>
      <c r="D5612" s="266" t="s">
        <v>5148</v>
      </c>
      <c r="E5612" s="269" t="s">
        <v>27</v>
      </c>
      <c r="F5612" s="264" t="s">
        <v>8012</v>
      </c>
      <c r="G5612" t="s">
        <v>8357</v>
      </c>
      <c r="H5612" s="264" t="str">
        <f>IFERROR(VLOOKUP(Table[[#This Row],[Activity Details of Assistance]],WHAT!E:F,2,FALSE),"")</f>
        <v># of door</v>
      </c>
      <c r="I5612" s="264"/>
      <c r="J5612">
        <v>404</v>
      </c>
      <c r="K5612" s="295" t="s">
        <v>8280</v>
      </c>
      <c r="L5612" s="306" t="s">
        <v>13</v>
      </c>
      <c r="M5612" t="s">
        <v>14</v>
      </c>
      <c r="N5612" t="s">
        <v>309</v>
      </c>
      <c r="O5612" t="s">
        <v>1606</v>
      </c>
      <c r="P5612" t="s">
        <v>4654</v>
      </c>
      <c r="Q5612" s="236">
        <v>44834</v>
      </c>
      <c r="R5612" s="236">
        <v>44805</v>
      </c>
      <c r="S5612" t="s">
        <v>8452</v>
      </c>
      <c r="T5612" s="267"/>
      <c r="U5612" s="267"/>
      <c r="V5612" s="267"/>
      <c r="W5612" s="267"/>
      <c r="X5612"/>
      <c r="Y5612" t="s">
        <v>8340</v>
      </c>
      <c r="Z5612">
        <v>1849719196</v>
      </c>
      <c r="AA5612" t="s">
        <v>8290</v>
      </c>
      <c r="AB5612" s="273" t="str">
        <f>_xlfn.IFNA(IF(Table[[#This Row],[Programme Partner]]&lt;&gt;Table[[#This Row],[Implementing Partner]],CONCATENATE(Table[[#This Row],[Programme Partner]],"-",Table[[#This Row],[Implementing Partner]]),Table[[#This Row],[Programme Partner]]),"")</f>
        <v>IOM-SHUSHILAN</v>
      </c>
    </row>
    <row r="5613" spans="1:28" ht="16.5" customHeight="1">
      <c r="A5613" s="183">
        <v>6063</v>
      </c>
      <c r="B5613" s="264" t="s">
        <v>5148</v>
      </c>
      <c r="C5613" s="265" t="s">
        <v>8341</v>
      </c>
      <c r="D5613" s="266" t="s">
        <v>5148</v>
      </c>
      <c r="E5613" s="269" t="s">
        <v>27</v>
      </c>
      <c r="F5613" s="264" t="s">
        <v>8013</v>
      </c>
      <c r="G5613" t="s">
        <v>8360</v>
      </c>
      <c r="H5613" s="264" t="str">
        <f>IFERROR(VLOOKUP(Table[[#This Row],[Activity Details of Assistance]],WHAT!E:F,2,FALSE),"")</f>
        <v># of household</v>
      </c>
      <c r="I5613" s="264"/>
      <c r="J5613">
        <v>5569</v>
      </c>
      <c r="K5613" s="295" t="s">
        <v>8280</v>
      </c>
      <c r="L5613" s="306" t="s">
        <v>13</v>
      </c>
      <c r="M5613" t="s">
        <v>14</v>
      </c>
      <c r="N5613" t="s">
        <v>309</v>
      </c>
      <c r="O5613" t="s">
        <v>1606</v>
      </c>
      <c r="P5613" t="s">
        <v>4654</v>
      </c>
      <c r="Q5613" s="236">
        <v>44834</v>
      </c>
      <c r="R5613" s="236">
        <v>44805</v>
      </c>
      <c r="S5613" t="s">
        <v>8452</v>
      </c>
      <c r="T5613" s="267"/>
      <c r="U5613" s="267"/>
      <c r="V5613" s="267"/>
      <c r="W5613" s="267"/>
      <c r="X5613"/>
      <c r="Y5613" t="s">
        <v>8340</v>
      </c>
      <c r="Z5613">
        <v>1849719196</v>
      </c>
      <c r="AA5613" t="s">
        <v>8290</v>
      </c>
      <c r="AB5613" s="273" t="str">
        <f>_xlfn.IFNA(IF(Table[[#This Row],[Programme Partner]]&lt;&gt;Table[[#This Row],[Implementing Partner]],CONCATENATE(Table[[#This Row],[Programme Partner]],"-",Table[[#This Row],[Implementing Partner]]),Table[[#This Row],[Programme Partner]]),"")</f>
        <v>IOM-SHUSHILAN</v>
      </c>
    </row>
    <row r="5614" spans="1:28" ht="16.5" customHeight="1">
      <c r="A5614" s="183">
        <v>6064</v>
      </c>
      <c r="B5614" s="264" t="s">
        <v>5148</v>
      </c>
      <c r="C5614" s="265" t="s">
        <v>8341</v>
      </c>
      <c r="D5614" s="266" t="s">
        <v>5148</v>
      </c>
      <c r="E5614" s="269" t="s">
        <v>27</v>
      </c>
      <c r="F5614" s="264" t="s">
        <v>8014</v>
      </c>
      <c r="G5614" t="s">
        <v>8445</v>
      </c>
      <c r="H5614" s="264" t="str">
        <f>IFERROR(VLOOKUP(Table[[#This Row],[Activity Details of Assistance]],WHAT!E:F,2,FALSE),"")</f>
        <v># of plant</v>
      </c>
      <c r="I5614" s="264"/>
      <c r="J5614">
        <v>3</v>
      </c>
      <c r="K5614" s="295" t="s">
        <v>8280</v>
      </c>
      <c r="L5614" s="306" t="s">
        <v>13</v>
      </c>
      <c r="M5614" t="s">
        <v>14</v>
      </c>
      <c r="N5614" t="s">
        <v>309</v>
      </c>
      <c r="O5614" t="s">
        <v>1606</v>
      </c>
      <c r="P5614" t="s">
        <v>4654</v>
      </c>
      <c r="Q5614" s="236">
        <v>44834</v>
      </c>
      <c r="R5614" s="236">
        <v>44805</v>
      </c>
      <c r="S5614" t="s">
        <v>8452</v>
      </c>
      <c r="T5614" s="267"/>
      <c r="U5614" s="267"/>
      <c r="V5614" s="267"/>
      <c r="W5614" s="267"/>
      <c r="X5614"/>
      <c r="Y5614" t="s">
        <v>8340</v>
      </c>
      <c r="Z5614">
        <v>1849719196</v>
      </c>
      <c r="AA5614" t="s">
        <v>8290</v>
      </c>
      <c r="AB5614" s="273" t="str">
        <f>_xlfn.IFNA(IF(Table[[#This Row],[Programme Partner]]&lt;&gt;Table[[#This Row],[Implementing Partner]],CONCATENATE(Table[[#This Row],[Programme Partner]],"-",Table[[#This Row],[Implementing Partner]]),Table[[#This Row],[Programme Partner]]),"")</f>
        <v>IOM-SHUSHILAN</v>
      </c>
    </row>
    <row r="5615" spans="1:28" ht="16.5" customHeight="1">
      <c r="A5615" s="183">
        <v>6065</v>
      </c>
      <c r="B5615" s="264" t="s">
        <v>5143</v>
      </c>
      <c r="C5615" s="265" t="s">
        <v>5024</v>
      </c>
      <c r="D5615" s="266" t="s">
        <v>5143</v>
      </c>
      <c r="E5615" s="269" t="s">
        <v>27</v>
      </c>
      <c r="F5615" s="264" t="s">
        <v>8013</v>
      </c>
      <c r="G5615" t="s">
        <v>8314</v>
      </c>
      <c r="H5615" s="264" t="str">
        <f>IFERROR(VLOOKUP(Table[[#This Row],[Activity Details of Assistance]],WHAT!E:F,2,FALSE),"")</f>
        <v># of HP sessions at HH level</v>
      </c>
      <c r="I5615" s="264"/>
      <c r="J5615">
        <v>1134</v>
      </c>
      <c r="K5615" s="295" t="s">
        <v>8280</v>
      </c>
      <c r="L5615" s="306" t="s">
        <v>13</v>
      </c>
      <c r="M5615" t="s">
        <v>14</v>
      </c>
      <c r="N5615" t="s">
        <v>309</v>
      </c>
      <c r="O5615" t="s">
        <v>1606</v>
      </c>
      <c r="P5615" t="s">
        <v>20</v>
      </c>
      <c r="Q5615" s="236">
        <v>44834</v>
      </c>
      <c r="R5615" s="236">
        <v>44896</v>
      </c>
      <c r="S5615" t="s">
        <v>8452</v>
      </c>
      <c r="T5615" s="267"/>
      <c r="U5615" s="267"/>
      <c r="V5615" s="267"/>
      <c r="W5615" s="267"/>
      <c r="X5615"/>
      <c r="Y5615" t="s">
        <v>8326</v>
      </c>
      <c r="Z5615">
        <v>1628407101</v>
      </c>
      <c r="AA5615" t="s">
        <v>8327</v>
      </c>
      <c r="AB5615" s="273" t="str">
        <f>_xlfn.IFNA(IF(Table[[#This Row],[Programme Partner]]&lt;&gt;Table[[#This Row],[Implementing Partner]],CONCATENATE(Table[[#This Row],[Programme Partner]],"-",Table[[#This Row],[Implementing Partner]]),Table[[#This Row],[Programme Partner]]),"")</f>
        <v>IFRC-BDRCS</v>
      </c>
    </row>
    <row r="5616" spans="1:28" ht="16.5" customHeight="1">
      <c r="A5616" s="183">
        <v>6066</v>
      </c>
      <c r="B5616" s="264" t="s">
        <v>5143</v>
      </c>
      <c r="C5616" s="265" t="s">
        <v>5024</v>
      </c>
      <c r="D5616" s="266" t="s">
        <v>5143</v>
      </c>
      <c r="E5616" s="269" t="s">
        <v>27</v>
      </c>
      <c r="F5616" s="264" t="s">
        <v>8012</v>
      </c>
      <c r="G5616" s="195" t="s">
        <v>8585</v>
      </c>
      <c r="H5616" s="264" t="str">
        <f>IFERROR(VLOOKUP(Table[[#This Row],[Activity Details of Assistance]],WHAT!E:F,2,FALSE),"")</f>
        <v xml:space="preserve"># of door </v>
      </c>
      <c r="I5616" s="264"/>
      <c r="J5616">
        <v>2</v>
      </c>
      <c r="K5616" s="295" t="s">
        <v>8280</v>
      </c>
      <c r="L5616" s="306" t="s">
        <v>13</v>
      </c>
      <c r="M5616" t="s">
        <v>14</v>
      </c>
      <c r="N5616" t="s">
        <v>309</v>
      </c>
      <c r="O5616" t="s">
        <v>1606</v>
      </c>
      <c r="P5616" t="s">
        <v>4672</v>
      </c>
      <c r="Q5616" s="236">
        <v>44834</v>
      </c>
      <c r="R5616" s="236">
        <v>44896</v>
      </c>
      <c r="S5616" t="s">
        <v>8452</v>
      </c>
      <c r="T5616" s="267"/>
      <c r="U5616" s="267"/>
      <c r="V5616" s="267"/>
      <c r="W5616" s="267"/>
      <c r="X5616"/>
      <c r="Y5616" t="s">
        <v>8326</v>
      </c>
      <c r="Z5616">
        <v>1628407101</v>
      </c>
      <c r="AA5616" t="s">
        <v>8653</v>
      </c>
      <c r="AB5616" s="273" t="str">
        <f>_xlfn.IFNA(IF(Table[[#This Row],[Programme Partner]]&lt;&gt;Table[[#This Row],[Implementing Partner]],CONCATENATE(Table[[#This Row],[Programme Partner]],"-",Table[[#This Row],[Implementing Partner]]),Table[[#This Row],[Programme Partner]]),"")</f>
        <v>IFRC-BDRCS</v>
      </c>
    </row>
    <row r="5617" spans="1:28" ht="16.5" customHeight="1">
      <c r="A5617" s="183">
        <v>6067</v>
      </c>
      <c r="B5617" s="264" t="s">
        <v>5143</v>
      </c>
      <c r="C5617" s="265" t="s">
        <v>5024</v>
      </c>
      <c r="D5617" s="266" t="s">
        <v>5143</v>
      </c>
      <c r="E5617" s="269" t="s">
        <v>27</v>
      </c>
      <c r="F5617" s="264" t="s">
        <v>8012</v>
      </c>
      <c r="G5617" s="195" t="s">
        <v>8586</v>
      </c>
      <c r="H5617" s="264" t="str">
        <f>IFERROR(VLOOKUP(Table[[#This Row],[Activity Details of Assistance]],WHAT!E:F,2,FALSE),"")</f>
        <v># of door</v>
      </c>
      <c r="I5617" s="264"/>
      <c r="J5617">
        <v>27</v>
      </c>
      <c r="K5617" s="295" t="s">
        <v>8280</v>
      </c>
      <c r="L5617" s="306" t="s">
        <v>13</v>
      </c>
      <c r="M5617" t="s">
        <v>14</v>
      </c>
      <c r="N5617" t="s">
        <v>309</v>
      </c>
      <c r="O5617" t="s">
        <v>1606</v>
      </c>
      <c r="P5617" t="s">
        <v>4672</v>
      </c>
      <c r="Q5617" s="236">
        <v>44834</v>
      </c>
      <c r="R5617" s="236">
        <v>44896</v>
      </c>
      <c r="S5617" t="s">
        <v>8452</v>
      </c>
      <c r="T5617" s="267"/>
      <c r="U5617" s="267"/>
      <c r="V5617" s="267"/>
      <c r="W5617" s="267"/>
      <c r="X5617"/>
      <c r="Y5617" t="s">
        <v>8326</v>
      </c>
      <c r="Z5617">
        <v>1628407101</v>
      </c>
      <c r="AA5617" t="s">
        <v>8653</v>
      </c>
      <c r="AB5617" s="273" t="str">
        <f>_xlfn.IFNA(IF(Table[[#This Row],[Programme Partner]]&lt;&gt;Table[[#This Row],[Implementing Partner]],CONCATENATE(Table[[#This Row],[Programme Partner]],"-",Table[[#This Row],[Implementing Partner]]),Table[[#This Row],[Programme Partner]]),"")</f>
        <v>IFRC-BDRCS</v>
      </c>
    </row>
    <row r="5618" spans="1:28" ht="16.5" customHeight="1">
      <c r="A5618" s="183">
        <v>6068</v>
      </c>
      <c r="B5618" s="264" t="s">
        <v>5143</v>
      </c>
      <c r="C5618" s="265" t="s">
        <v>5024</v>
      </c>
      <c r="D5618" s="266" t="s">
        <v>5143</v>
      </c>
      <c r="E5618" s="269" t="s">
        <v>27</v>
      </c>
      <c r="F5618" s="264" t="s">
        <v>8012</v>
      </c>
      <c r="G5618" t="s">
        <v>8357</v>
      </c>
      <c r="H5618" s="264" t="str">
        <f>IFERROR(VLOOKUP(Table[[#This Row],[Activity Details of Assistance]],WHAT!E:F,2,FALSE),"")</f>
        <v># of door</v>
      </c>
      <c r="I5618" s="264"/>
      <c r="J5618">
        <v>107</v>
      </c>
      <c r="K5618" s="295" t="s">
        <v>8280</v>
      </c>
      <c r="L5618" s="306" t="s">
        <v>13</v>
      </c>
      <c r="M5618" t="s">
        <v>14</v>
      </c>
      <c r="N5618" t="s">
        <v>309</v>
      </c>
      <c r="O5618" t="s">
        <v>1606</v>
      </c>
      <c r="P5618" t="s">
        <v>4672</v>
      </c>
      <c r="Q5618" s="236">
        <v>44834</v>
      </c>
      <c r="R5618" s="236">
        <v>44896</v>
      </c>
      <c r="S5618" t="s">
        <v>8452</v>
      </c>
      <c r="T5618" s="267"/>
      <c r="U5618" s="267"/>
      <c r="V5618" s="267"/>
      <c r="W5618" s="267"/>
      <c r="X5618"/>
      <c r="Y5618" t="s">
        <v>8326</v>
      </c>
      <c r="Z5618">
        <v>1628407101</v>
      </c>
      <c r="AA5618" t="s">
        <v>8653</v>
      </c>
      <c r="AB5618" s="273" t="str">
        <f>_xlfn.IFNA(IF(Table[[#This Row],[Programme Partner]]&lt;&gt;Table[[#This Row],[Implementing Partner]],CONCATENATE(Table[[#This Row],[Programme Partner]],"-",Table[[#This Row],[Implementing Partner]]),Table[[#This Row],[Programme Partner]]),"")</f>
        <v>IFRC-BDRCS</v>
      </c>
    </row>
    <row r="5619" spans="1:28" ht="16.5" customHeight="1">
      <c r="A5619" s="183">
        <v>6069</v>
      </c>
      <c r="B5619" s="264" t="s">
        <v>5143</v>
      </c>
      <c r="C5619" s="265" t="s">
        <v>5024</v>
      </c>
      <c r="D5619" s="266" t="s">
        <v>5143</v>
      </c>
      <c r="E5619" s="269" t="s">
        <v>27</v>
      </c>
      <c r="F5619" s="264" t="s">
        <v>8013</v>
      </c>
      <c r="G5619" t="s">
        <v>8314</v>
      </c>
      <c r="H5619" s="264" t="str">
        <f>IFERROR(VLOOKUP(Table[[#This Row],[Activity Details of Assistance]],WHAT!E:F,2,FALSE),"")</f>
        <v># of HP sessions at HH level</v>
      </c>
      <c r="I5619" s="264"/>
      <c r="J5619">
        <v>523</v>
      </c>
      <c r="K5619" s="295" t="s">
        <v>8280</v>
      </c>
      <c r="L5619" s="306" t="s">
        <v>13</v>
      </c>
      <c r="M5619" t="s">
        <v>14</v>
      </c>
      <c r="N5619" t="s">
        <v>309</v>
      </c>
      <c r="O5619" t="s">
        <v>1606</v>
      </c>
      <c r="P5619" t="s">
        <v>4672</v>
      </c>
      <c r="Q5619" s="236">
        <v>44834</v>
      </c>
      <c r="R5619" s="236">
        <v>44896</v>
      </c>
      <c r="S5619" t="s">
        <v>8452</v>
      </c>
      <c r="T5619" s="267"/>
      <c r="U5619" s="267"/>
      <c r="V5619" s="267"/>
      <c r="W5619" s="267"/>
      <c r="X5619"/>
      <c r="Y5619" t="s">
        <v>8326</v>
      </c>
      <c r="Z5619">
        <v>1628407101</v>
      </c>
      <c r="AA5619" t="s">
        <v>8653</v>
      </c>
      <c r="AB5619" s="273" t="str">
        <f>_xlfn.IFNA(IF(Table[[#This Row],[Programme Partner]]&lt;&gt;Table[[#This Row],[Implementing Partner]],CONCATENATE(Table[[#This Row],[Programme Partner]],"-",Table[[#This Row],[Implementing Partner]]),Table[[#This Row],[Programme Partner]]),"")</f>
        <v>IFRC-BDRCS</v>
      </c>
    </row>
    <row r="5620" spans="1:28" ht="16.5" customHeight="1">
      <c r="A5620" s="183">
        <v>6070</v>
      </c>
      <c r="B5620" s="264" t="s">
        <v>5148</v>
      </c>
      <c r="C5620" s="265" t="s">
        <v>4993</v>
      </c>
      <c r="D5620" s="266" t="s">
        <v>8324</v>
      </c>
      <c r="E5620" s="269" t="s">
        <v>27</v>
      </c>
      <c r="F5620" s="264" t="s">
        <v>8011</v>
      </c>
      <c r="G5620" s="195" t="s">
        <v>8584</v>
      </c>
      <c r="H5620" s="264" t="str">
        <f>IFERROR(VLOOKUP(Table[[#This Row],[Activity Details of Assistance]],WHAT!E:F,2,FALSE),"")</f>
        <v># of tube well</v>
      </c>
      <c r="I5620" s="264"/>
      <c r="J5620">
        <v>274</v>
      </c>
      <c r="K5620" s="295" t="s">
        <v>8280</v>
      </c>
      <c r="L5620" s="306" t="s">
        <v>13</v>
      </c>
      <c r="M5620" t="s">
        <v>14</v>
      </c>
      <c r="N5620" t="s">
        <v>309</v>
      </c>
      <c r="O5620" t="s">
        <v>1606</v>
      </c>
      <c r="P5620" t="s">
        <v>20</v>
      </c>
      <c r="Q5620" s="236">
        <v>44834</v>
      </c>
      <c r="R5620" s="236">
        <v>44986</v>
      </c>
      <c r="S5620" t="s">
        <v>8452</v>
      </c>
      <c r="T5620" s="267"/>
      <c r="U5620" s="267"/>
      <c r="V5620" s="267"/>
      <c r="W5620" s="267"/>
      <c r="X5620"/>
      <c r="Y5620" t="s">
        <v>8309</v>
      </c>
      <c r="Z5620">
        <v>1813213381</v>
      </c>
      <c r="AA5620" t="s">
        <v>8285</v>
      </c>
      <c r="AB5620" s="273" t="str">
        <f>_xlfn.IFNA(IF(Table[[#This Row],[Programme Partner]]&lt;&gt;Table[[#This Row],[Implementing Partner]],CONCATENATE(Table[[#This Row],[Programme Partner]],"-",Table[[#This Row],[Implementing Partner]]),Table[[#This Row],[Programme Partner]]),"")</f>
        <v>IOM-ACF</v>
      </c>
    </row>
    <row r="5621" spans="1:28" ht="16.5" customHeight="1">
      <c r="A5621" s="183">
        <v>6071</v>
      </c>
      <c r="B5621" s="264" t="s">
        <v>5148</v>
      </c>
      <c r="C5621" s="265" t="s">
        <v>4993</v>
      </c>
      <c r="D5621" s="266" t="s">
        <v>8324</v>
      </c>
      <c r="E5621" s="269" t="s">
        <v>27</v>
      </c>
      <c r="F5621" s="264" t="s">
        <v>8011</v>
      </c>
      <c r="G5621" t="s">
        <v>8325</v>
      </c>
      <c r="H5621" s="264" t="str">
        <f>IFERROR(VLOOKUP(Table[[#This Row],[Activity Details of Assistance]],WHAT!E:F,2,FALSE),"")</f>
        <v># of tube well</v>
      </c>
      <c r="I5621" s="264"/>
      <c r="J5621">
        <v>2</v>
      </c>
      <c r="K5621" s="295" t="s">
        <v>8280</v>
      </c>
      <c r="L5621" s="306" t="s">
        <v>13</v>
      </c>
      <c r="M5621" t="s">
        <v>14</v>
      </c>
      <c r="N5621" t="s">
        <v>309</v>
      </c>
      <c r="O5621" t="s">
        <v>1606</v>
      </c>
      <c r="P5621" t="s">
        <v>20</v>
      </c>
      <c r="Q5621" s="236">
        <v>44834</v>
      </c>
      <c r="R5621" s="236">
        <v>44986</v>
      </c>
      <c r="S5621" t="s">
        <v>8452</v>
      </c>
      <c r="T5621" s="267"/>
      <c r="U5621" s="267"/>
      <c r="V5621" s="267"/>
      <c r="W5621" s="267"/>
      <c r="X5621"/>
      <c r="Y5621" t="s">
        <v>8309</v>
      </c>
      <c r="Z5621">
        <v>1813213381</v>
      </c>
      <c r="AA5621" t="s">
        <v>8285</v>
      </c>
      <c r="AB5621" s="273" t="str">
        <f>_xlfn.IFNA(IF(Table[[#This Row],[Programme Partner]]&lt;&gt;Table[[#This Row],[Implementing Partner]],CONCATENATE(Table[[#This Row],[Programme Partner]],"-",Table[[#This Row],[Implementing Partner]]),Table[[#This Row],[Programme Partner]]),"")</f>
        <v>IOM-ACF</v>
      </c>
    </row>
    <row r="5622" spans="1:28" ht="16.5" customHeight="1">
      <c r="A5622" s="183">
        <v>6072</v>
      </c>
      <c r="B5622" s="264" t="s">
        <v>5148</v>
      </c>
      <c r="C5622" s="265" t="s">
        <v>4993</v>
      </c>
      <c r="D5622" s="266" t="s">
        <v>8324</v>
      </c>
      <c r="E5622" s="269" t="s">
        <v>27</v>
      </c>
      <c r="F5622" s="264" t="s">
        <v>8012</v>
      </c>
      <c r="G5622" t="s">
        <v>8366</v>
      </c>
      <c r="H5622" s="264" t="str">
        <f>IFERROR(VLOOKUP(Table[[#This Row],[Activity Details of Assistance]],WHAT!E:F,2,FALSE),"")</f>
        <v xml:space="preserve"># of door </v>
      </c>
      <c r="I5622" s="264"/>
      <c r="J5622">
        <v>6</v>
      </c>
      <c r="K5622" s="295" t="s">
        <v>8280</v>
      </c>
      <c r="L5622" s="306" t="s">
        <v>13</v>
      </c>
      <c r="M5622" t="s">
        <v>14</v>
      </c>
      <c r="N5622" t="s">
        <v>309</v>
      </c>
      <c r="O5622" t="s">
        <v>1606</v>
      </c>
      <c r="P5622" t="s">
        <v>20</v>
      </c>
      <c r="Q5622" s="236">
        <v>44834</v>
      </c>
      <c r="R5622" s="236">
        <v>44986</v>
      </c>
      <c r="S5622" t="s">
        <v>8452</v>
      </c>
      <c r="T5622" s="267"/>
      <c r="U5622" s="267"/>
      <c r="V5622" s="267"/>
      <c r="W5622" s="267"/>
      <c r="X5622"/>
      <c r="Y5622" t="s">
        <v>8309</v>
      </c>
      <c r="Z5622">
        <v>1813213381</v>
      </c>
      <c r="AA5622" t="s">
        <v>8285</v>
      </c>
      <c r="AB5622" s="273" t="str">
        <f>_xlfn.IFNA(IF(Table[[#This Row],[Programme Partner]]&lt;&gt;Table[[#This Row],[Implementing Partner]],CONCATENATE(Table[[#This Row],[Programme Partner]],"-",Table[[#This Row],[Implementing Partner]]),Table[[#This Row],[Programme Partner]]),"")</f>
        <v>IOM-ACF</v>
      </c>
    </row>
    <row r="5623" spans="1:28" ht="16.5" customHeight="1">
      <c r="A5623" s="183">
        <v>6073</v>
      </c>
      <c r="B5623" s="264" t="s">
        <v>5148</v>
      </c>
      <c r="C5623" s="265" t="s">
        <v>4993</v>
      </c>
      <c r="D5623" s="266" t="s">
        <v>8324</v>
      </c>
      <c r="E5623" s="269" t="s">
        <v>27</v>
      </c>
      <c r="F5623" s="264" t="s">
        <v>8012</v>
      </c>
      <c r="G5623" s="195" t="s">
        <v>8585</v>
      </c>
      <c r="H5623" s="264" t="str">
        <f>IFERROR(VLOOKUP(Table[[#This Row],[Activity Details of Assistance]],WHAT!E:F,2,FALSE),"")</f>
        <v xml:space="preserve"># of door </v>
      </c>
      <c r="I5623" s="264"/>
      <c r="J5623">
        <v>78</v>
      </c>
      <c r="K5623" s="295" t="s">
        <v>8280</v>
      </c>
      <c r="L5623" s="306" t="s">
        <v>13</v>
      </c>
      <c r="M5623" t="s">
        <v>14</v>
      </c>
      <c r="N5623" t="s">
        <v>309</v>
      </c>
      <c r="O5623" t="s">
        <v>1606</v>
      </c>
      <c r="P5623" t="s">
        <v>20</v>
      </c>
      <c r="Q5623" s="236">
        <v>44834</v>
      </c>
      <c r="R5623" s="236">
        <v>44986</v>
      </c>
      <c r="S5623" t="s">
        <v>8452</v>
      </c>
      <c r="T5623" s="267"/>
      <c r="U5623" s="267"/>
      <c r="V5623" s="267"/>
      <c r="W5623" s="267"/>
      <c r="X5623"/>
      <c r="Y5623" t="s">
        <v>8309</v>
      </c>
      <c r="Z5623">
        <v>1813213381</v>
      </c>
      <c r="AA5623" t="s">
        <v>8285</v>
      </c>
      <c r="AB5623" s="273" t="str">
        <f>_xlfn.IFNA(IF(Table[[#This Row],[Programme Partner]]&lt;&gt;Table[[#This Row],[Implementing Partner]],CONCATENATE(Table[[#This Row],[Programme Partner]],"-",Table[[#This Row],[Implementing Partner]]),Table[[#This Row],[Programme Partner]]),"")</f>
        <v>IOM-ACF</v>
      </c>
    </row>
    <row r="5624" spans="1:28" ht="16.5" customHeight="1">
      <c r="A5624" s="183">
        <v>6074</v>
      </c>
      <c r="B5624" s="264" t="s">
        <v>5148</v>
      </c>
      <c r="C5624" s="265" t="s">
        <v>4993</v>
      </c>
      <c r="D5624" s="266" t="s">
        <v>8324</v>
      </c>
      <c r="E5624" s="269" t="s">
        <v>27</v>
      </c>
      <c r="F5624" s="264" t="s">
        <v>8012</v>
      </c>
      <c r="G5624" t="s">
        <v>8359</v>
      </c>
      <c r="H5624" s="264" t="str">
        <f>IFERROR(VLOOKUP(Table[[#This Row],[Activity Details of Assistance]],WHAT!E:F,2,FALSE),"")</f>
        <v># of FSM Site</v>
      </c>
      <c r="I5624" s="264"/>
      <c r="J5624">
        <v>7</v>
      </c>
      <c r="K5624" s="295" t="s">
        <v>8280</v>
      </c>
      <c r="L5624" s="306" t="s">
        <v>13</v>
      </c>
      <c r="M5624" t="s">
        <v>14</v>
      </c>
      <c r="N5624" t="s">
        <v>309</v>
      </c>
      <c r="O5624" t="s">
        <v>1606</v>
      </c>
      <c r="P5624" t="s">
        <v>20</v>
      </c>
      <c r="Q5624" s="236">
        <v>44834</v>
      </c>
      <c r="R5624" s="236">
        <v>44986</v>
      </c>
      <c r="S5624" t="s">
        <v>8452</v>
      </c>
      <c r="T5624" s="267"/>
      <c r="U5624" s="267"/>
      <c r="V5624" s="267"/>
      <c r="W5624" s="267"/>
      <c r="X5624"/>
      <c r="Y5624" t="s">
        <v>8309</v>
      </c>
      <c r="Z5624">
        <v>1813213381</v>
      </c>
      <c r="AA5624" t="s">
        <v>8285</v>
      </c>
      <c r="AB5624" s="273" t="str">
        <f>_xlfn.IFNA(IF(Table[[#This Row],[Programme Partner]]&lt;&gt;Table[[#This Row],[Implementing Partner]],CONCATENATE(Table[[#This Row],[Programme Partner]],"-",Table[[#This Row],[Implementing Partner]]),Table[[#This Row],[Programme Partner]]),"")</f>
        <v>IOM-ACF</v>
      </c>
    </row>
    <row r="5625" spans="1:28" ht="16.5" customHeight="1">
      <c r="A5625" s="183">
        <v>6075</v>
      </c>
      <c r="B5625" s="264" t="s">
        <v>5148</v>
      </c>
      <c r="C5625" s="265" t="s">
        <v>4993</v>
      </c>
      <c r="D5625" s="266" t="s">
        <v>8324</v>
      </c>
      <c r="E5625" s="269" t="s">
        <v>27</v>
      </c>
      <c r="F5625" s="264" t="s">
        <v>8012</v>
      </c>
      <c r="G5625" t="s">
        <v>8367</v>
      </c>
      <c r="H5625" s="264" t="str">
        <f>IFERROR(VLOOKUP(Table[[#This Row],[Activity Details of Assistance]],WHAT!E:F,2,FALSE),"")</f>
        <v># of door</v>
      </c>
      <c r="I5625" s="264"/>
      <c r="J5625">
        <v>2</v>
      </c>
      <c r="K5625" s="295" t="s">
        <v>8280</v>
      </c>
      <c r="L5625" s="306" t="s">
        <v>13</v>
      </c>
      <c r="M5625" t="s">
        <v>14</v>
      </c>
      <c r="N5625" t="s">
        <v>309</v>
      </c>
      <c r="O5625" t="s">
        <v>1606</v>
      </c>
      <c r="P5625" t="s">
        <v>20</v>
      </c>
      <c r="Q5625" s="236">
        <v>44834</v>
      </c>
      <c r="R5625" s="236">
        <v>44986</v>
      </c>
      <c r="S5625" t="s">
        <v>8452</v>
      </c>
      <c r="T5625" s="267"/>
      <c r="U5625" s="267"/>
      <c r="V5625" s="267"/>
      <c r="W5625" s="267"/>
      <c r="X5625"/>
      <c r="Y5625" t="s">
        <v>8309</v>
      </c>
      <c r="Z5625">
        <v>1813213381</v>
      </c>
      <c r="AA5625" t="s">
        <v>8285</v>
      </c>
      <c r="AB5625" s="273" t="str">
        <f>_xlfn.IFNA(IF(Table[[#This Row],[Programme Partner]]&lt;&gt;Table[[#This Row],[Implementing Partner]],CONCATENATE(Table[[#This Row],[Programme Partner]],"-",Table[[#This Row],[Implementing Partner]]),Table[[#This Row],[Programme Partner]]),"")</f>
        <v>IOM-ACF</v>
      </c>
    </row>
    <row r="5626" spans="1:28" ht="16.5" customHeight="1">
      <c r="A5626" s="183">
        <v>6076</v>
      </c>
      <c r="B5626" s="264" t="s">
        <v>5148</v>
      </c>
      <c r="C5626" s="265" t="s">
        <v>4993</v>
      </c>
      <c r="D5626" s="266" t="s">
        <v>8324</v>
      </c>
      <c r="E5626" s="269" t="s">
        <v>27</v>
      </c>
      <c r="F5626" s="264" t="s">
        <v>8012</v>
      </c>
      <c r="G5626" s="195" t="s">
        <v>8586</v>
      </c>
      <c r="H5626" s="264" t="str">
        <f>IFERROR(VLOOKUP(Table[[#This Row],[Activity Details of Assistance]],WHAT!E:F,2,FALSE),"")</f>
        <v># of door</v>
      </c>
      <c r="I5626" s="264"/>
      <c r="J5626">
        <v>360</v>
      </c>
      <c r="K5626" s="295" t="s">
        <v>8280</v>
      </c>
      <c r="L5626" s="306" t="s">
        <v>13</v>
      </c>
      <c r="M5626" t="s">
        <v>14</v>
      </c>
      <c r="N5626" t="s">
        <v>309</v>
      </c>
      <c r="O5626" t="s">
        <v>1606</v>
      </c>
      <c r="P5626" t="s">
        <v>20</v>
      </c>
      <c r="Q5626" s="236">
        <v>44834</v>
      </c>
      <c r="R5626" s="236">
        <v>44986</v>
      </c>
      <c r="S5626" t="s">
        <v>8452</v>
      </c>
      <c r="T5626" s="267"/>
      <c r="U5626" s="267"/>
      <c r="V5626" s="267"/>
      <c r="W5626" s="267"/>
      <c r="X5626"/>
      <c r="Y5626" t="s">
        <v>8309</v>
      </c>
      <c r="Z5626">
        <v>1813213381</v>
      </c>
      <c r="AA5626" t="s">
        <v>8285</v>
      </c>
      <c r="AB5626" s="273" t="str">
        <f>_xlfn.IFNA(IF(Table[[#This Row],[Programme Partner]]&lt;&gt;Table[[#This Row],[Implementing Partner]],CONCATENATE(Table[[#This Row],[Programme Partner]],"-",Table[[#This Row],[Implementing Partner]]),Table[[#This Row],[Programme Partner]]),"")</f>
        <v>IOM-ACF</v>
      </c>
    </row>
    <row r="5627" spans="1:28" ht="16.5" customHeight="1">
      <c r="A5627" s="183">
        <v>6077</v>
      </c>
      <c r="B5627" s="264" t="s">
        <v>5148</v>
      </c>
      <c r="C5627" s="265" t="s">
        <v>4993</v>
      </c>
      <c r="D5627" s="266" t="s">
        <v>8324</v>
      </c>
      <c r="E5627" s="269" t="s">
        <v>27</v>
      </c>
      <c r="F5627" s="264" t="s">
        <v>8012</v>
      </c>
      <c r="G5627" t="s">
        <v>8357</v>
      </c>
      <c r="H5627" s="264" t="str">
        <f>IFERROR(VLOOKUP(Table[[#This Row],[Activity Details of Assistance]],WHAT!E:F,2,FALSE),"")</f>
        <v># of door</v>
      </c>
      <c r="I5627" s="264"/>
      <c r="J5627">
        <v>1186</v>
      </c>
      <c r="K5627" s="295" t="s">
        <v>8280</v>
      </c>
      <c r="L5627" s="306" t="s">
        <v>13</v>
      </c>
      <c r="M5627" t="s">
        <v>14</v>
      </c>
      <c r="N5627" t="s">
        <v>309</v>
      </c>
      <c r="O5627" t="s">
        <v>1606</v>
      </c>
      <c r="P5627" t="s">
        <v>20</v>
      </c>
      <c r="Q5627" s="236">
        <v>44834</v>
      </c>
      <c r="R5627" s="236">
        <v>44986</v>
      </c>
      <c r="S5627" t="s">
        <v>8452</v>
      </c>
      <c r="T5627" s="267"/>
      <c r="U5627" s="267"/>
      <c r="V5627" s="267"/>
      <c r="W5627" s="267"/>
      <c r="X5627"/>
      <c r="Y5627" t="s">
        <v>8309</v>
      </c>
      <c r="Z5627">
        <v>1813213381</v>
      </c>
      <c r="AA5627" t="s">
        <v>8285</v>
      </c>
      <c r="AB5627" s="273" t="str">
        <f>_xlfn.IFNA(IF(Table[[#This Row],[Programme Partner]]&lt;&gt;Table[[#This Row],[Implementing Partner]],CONCATENATE(Table[[#This Row],[Programme Partner]],"-",Table[[#This Row],[Implementing Partner]]),Table[[#This Row],[Programme Partner]]),"")</f>
        <v>IOM-ACF</v>
      </c>
    </row>
    <row r="5628" spans="1:28" ht="16.5" customHeight="1">
      <c r="A5628" s="183">
        <v>6078</v>
      </c>
      <c r="B5628" s="264" t="s">
        <v>5148</v>
      </c>
      <c r="C5628" s="265" t="s">
        <v>4993</v>
      </c>
      <c r="D5628" s="266" t="s">
        <v>8324</v>
      </c>
      <c r="E5628" s="269" t="s">
        <v>27</v>
      </c>
      <c r="F5628" s="264" t="s">
        <v>8013</v>
      </c>
      <c r="G5628" t="s">
        <v>8360</v>
      </c>
      <c r="H5628" s="264" t="str">
        <f>IFERROR(VLOOKUP(Table[[#This Row],[Activity Details of Assistance]],WHAT!E:F,2,FALSE),"")</f>
        <v># of household</v>
      </c>
      <c r="I5628" s="264"/>
      <c r="J5628">
        <v>6154</v>
      </c>
      <c r="K5628" s="295" t="s">
        <v>8280</v>
      </c>
      <c r="L5628" s="306" t="s">
        <v>13</v>
      </c>
      <c r="M5628" t="s">
        <v>14</v>
      </c>
      <c r="N5628" t="s">
        <v>309</v>
      </c>
      <c r="O5628" t="s">
        <v>1606</v>
      </c>
      <c r="P5628" t="s">
        <v>20</v>
      </c>
      <c r="Q5628" s="236">
        <v>44834</v>
      </c>
      <c r="R5628" s="236">
        <v>44986</v>
      </c>
      <c r="S5628" t="s">
        <v>8452</v>
      </c>
      <c r="T5628" s="267"/>
      <c r="U5628" s="267"/>
      <c r="V5628" s="267"/>
      <c r="W5628" s="267"/>
      <c r="X5628"/>
      <c r="Y5628" t="s">
        <v>8309</v>
      </c>
      <c r="Z5628">
        <v>1813213381</v>
      </c>
      <c r="AA5628" t="s">
        <v>8285</v>
      </c>
      <c r="AB5628" s="273" t="str">
        <f>_xlfn.IFNA(IF(Table[[#This Row],[Programme Partner]]&lt;&gt;Table[[#This Row],[Implementing Partner]],CONCATENATE(Table[[#This Row],[Programme Partner]],"-",Table[[#This Row],[Implementing Partner]]),Table[[#This Row],[Programme Partner]]),"")</f>
        <v>IOM-ACF</v>
      </c>
    </row>
    <row r="5629" spans="1:28" ht="16.5" customHeight="1">
      <c r="A5629" s="183">
        <v>6079</v>
      </c>
      <c r="B5629" s="264" t="s">
        <v>5148</v>
      </c>
      <c r="C5629" s="265" t="s">
        <v>4993</v>
      </c>
      <c r="D5629" s="266" t="s">
        <v>8324</v>
      </c>
      <c r="E5629" s="269" t="s">
        <v>27</v>
      </c>
      <c r="F5629" s="264" t="s">
        <v>8014</v>
      </c>
      <c r="G5629" t="s">
        <v>8445</v>
      </c>
      <c r="H5629" s="264" t="str">
        <f>IFERROR(VLOOKUP(Table[[#This Row],[Activity Details of Assistance]],WHAT!E:F,2,FALSE),"")</f>
        <v># of plant</v>
      </c>
      <c r="I5629" s="264"/>
      <c r="J5629">
        <v>2</v>
      </c>
      <c r="K5629" s="295" t="s">
        <v>8280</v>
      </c>
      <c r="L5629" s="306" t="s">
        <v>13</v>
      </c>
      <c r="M5629" t="s">
        <v>14</v>
      </c>
      <c r="N5629" t="s">
        <v>309</v>
      </c>
      <c r="O5629" t="s">
        <v>1606</v>
      </c>
      <c r="P5629" t="s">
        <v>20</v>
      </c>
      <c r="Q5629" s="236">
        <v>44834</v>
      </c>
      <c r="R5629" s="236">
        <v>44986</v>
      </c>
      <c r="S5629" t="s">
        <v>8452</v>
      </c>
      <c r="T5629" s="267"/>
      <c r="U5629" s="267"/>
      <c r="V5629" s="267"/>
      <c r="W5629" s="267"/>
      <c r="X5629"/>
      <c r="Y5629" t="s">
        <v>8309</v>
      </c>
      <c r="Z5629">
        <v>1813213381</v>
      </c>
      <c r="AA5629" t="s">
        <v>8285</v>
      </c>
      <c r="AB5629" s="273" t="str">
        <f>_xlfn.IFNA(IF(Table[[#This Row],[Programme Partner]]&lt;&gt;Table[[#This Row],[Implementing Partner]],CONCATENATE(Table[[#This Row],[Programme Partner]],"-",Table[[#This Row],[Implementing Partner]]),Table[[#This Row],[Programme Partner]]),"")</f>
        <v>IOM-ACF</v>
      </c>
    </row>
    <row r="5630" spans="1:28" ht="16.5" customHeight="1">
      <c r="A5630" s="183">
        <v>6080</v>
      </c>
      <c r="B5630" s="264" t="s">
        <v>5273</v>
      </c>
      <c r="C5630" s="265" t="s">
        <v>5184</v>
      </c>
      <c r="D5630" s="266" t="s">
        <v>5273</v>
      </c>
      <c r="E5630" s="269" t="s">
        <v>27</v>
      </c>
      <c r="F5630" s="264" t="s">
        <v>8011</v>
      </c>
      <c r="G5630" s="195" t="s">
        <v>8584</v>
      </c>
      <c r="H5630" s="264" t="str">
        <f>IFERROR(VLOOKUP(Table[[#This Row],[Activity Details of Assistance]],WHAT!E:F,2,FALSE),"")</f>
        <v># of tube well</v>
      </c>
      <c r="I5630" s="264"/>
      <c r="J5630">
        <v>189</v>
      </c>
      <c r="K5630" s="295" t="s">
        <v>8280</v>
      </c>
      <c r="L5630" s="306" t="s">
        <v>13</v>
      </c>
      <c r="M5630" t="s">
        <v>14</v>
      </c>
      <c r="N5630" t="s">
        <v>309</v>
      </c>
      <c r="O5630" t="s">
        <v>1606</v>
      </c>
      <c r="P5630" t="s">
        <v>6386</v>
      </c>
      <c r="Q5630" s="236">
        <v>44834</v>
      </c>
      <c r="R5630" s="236">
        <v>44896</v>
      </c>
      <c r="S5630" t="s">
        <v>8452</v>
      </c>
      <c r="T5630" s="267"/>
      <c r="U5630" s="267"/>
      <c r="V5630" s="267"/>
      <c r="W5630" s="267"/>
      <c r="X5630"/>
      <c r="Y5630" t="s">
        <v>8648</v>
      </c>
      <c r="Z5630">
        <v>1712029554</v>
      </c>
      <c r="AA5630" t="s">
        <v>8649</v>
      </c>
      <c r="AB5630" s="273" t="str">
        <f>_xlfn.IFNA(IF(Table[[#This Row],[Programme Partner]]&lt;&gt;Table[[#This Row],[Implementing Partner]],CONCATENATE(Table[[#This Row],[Programme Partner]],"-",Table[[#This Row],[Implementing Partner]]),Table[[#This Row],[Programme Partner]]),"")</f>
        <v>UNHCR-NGOF</v>
      </c>
    </row>
    <row r="5631" spans="1:28" ht="16.5" customHeight="1">
      <c r="A5631" s="183">
        <v>6081</v>
      </c>
      <c r="B5631" s="264" t="s">
        <v>5273</v>
      </c>
      <c r="C5631" s="265" t="s">
        <v>5184</v>
      </c>
      <c r="D5631" s="266" t="s">
        <v>5273</v>
      </c>
      <c r="E5631" s="269" t="s">
        <v>27</v>
      </c>
      <c r="F5631" s="264" t="s">
        <v>8011</v>
      </c>
      <c r="G5631" t="s">
        <v>8318</v>
      </c>
      <c r="H5631" s="264" t="str">
        <f>IFERROR(VLOOKUP(Table[[#This Row],[Activity Details of Assistance]],WHAT!E:F,2,FALSE),"")</f>
        <v># of household</v>
      </c>
      <c r="I5631" s="264"/>
      <c r="J5631">
        <v>287</v>
      </c>
      <c r="K5631" s="295" t="s">
        <v>8280</v>
      </c>
      <c r="L5631" s="306" t="s">
        <v>13</v>
      </c>
      <c r="M5631" t="s">
        <v>14</v>
      </c>
      <c r="N5631" t="s">
        <v>309</v>
      </c>
      <c r="O5631" t="s">
        <v>1606</v>
      </c>
      <c r="P5631" t="s">
        <v>6386</v>
      </c>
      <c r="Q5631" s="236">
        <v>44834</v>
      </c>
      <c r="R5631" s="236">
        <v>44896</v>
      </c>
      <c r="S5631" t="s">
        <v>8452</v>
      </c>
      <c r="T5631" s="267"/>
      <c r="U5631" s="267"/>
      <c r="V5631" s="267"/>
      <c r="W5631" s="267"/>
      <c r="X5631"/>
      <c r="Y5631" t="s">
        <v>8648</v>
      </c>
      <c r="Z5631">
        <v>1712029554</v>
      </c>
      <c r="AA5631" t="s">
        <v>8649</v>
      </c>
      <c r="AB5631" s="273" t="str">
        <f>_xlfn.IFNA(IF(Table[[#This Row],[Programme Partner]]&lt;&gt;Table[[#This Row],[Implementing Partner]],CONCATENATE(Table[[#This Row],[Programme Partner]],"-",Table[[#This Row],[Implementing Partner]]),Table[[#This Row],[Programme Partner]]),"")</f>
        <v>UNHCR-NGOF</v>
      </c>
    </row>
    <row r="5632" spans="1:28" ht="16.5" customHeight="1">
      <c r="A5632" s="183">
        <v>6082</v>
      </c>
      <c r="B5632" s="264" t="s">
        <v>5273</v>
      </c>
      <c r="C5632" s="265" t="s">
        <v>5184</v>
      </c>
      <c r="D5632" s="266" t="s">
        <v>5273</v>
      </c>
      <c r="E5632" s="269" t="s">
        <v>27</v>
      </c>
      <c r="F5632" s="264" t="s">
        <v>8012</v>
      </c>
      <c r="G5632" t="s">
        <v>8365</v>
      </c>
      <c r="H5632" s="264" t="str">
        <f>IFERROR(VLOOKUP(Table[[#This Row],[Activity Details of Assistance]],WHAT!E:F,2,FALSE),"")</f>
        <v># of door</v>
      </c>
      <c r="I5632" s="264"/>
      <c r="J5632">
        <v>5</v>
      </c>
      <c r="K5632" s="295" t="s">
        <v>8280</v>
      </c>
      <c r="L5632" s="306" t="s">
        <v>13</v>
      </c>
      <c r="M5632" t="s">
        <v>14</v>
      </c>
      <c r="N5632" t="s">
        <v>309</v>
      </c>
      <c r="O5632" t="s">
        <v>1606</v>
      </c>
      <c r="P5632" t="s">
        <v>6386</v>
      </c>
      <c r="Q5632" s="236">
        <v>44834</v>
      </c>
      <c r="R5632" s="236">
        <v>44896</v>
      </c>
      <c r="S5632" t="s">
        <v>8452</v>
      </c>
      <c r="T5632" s="267"/>
      <c r="U5632" s="267"/>
      <c r="V5632" s="267"/>
      <c r="W5632" s="267"/>
      <c r="X5632"/>
      <c r="Y5632" t="s">
        <v>8648</v>
      </c>
      <c r="Z5632">
        <v>1712029554</v>
      </c>
      <c r="AA5632" t="s">
        <v>8649</v>
      </c>
      <c r="AB5632" s="273" t="str">
        <f>_xlfn.IFNA(IF(Table[[#This Row],[Programme Partner]]&lt;&gt;Table[[#This Row],[Implementing Partner]],CONCATENATE(Table[[#This Row],[Programme Partner]],"-",Table[[#This Row],[Implementing Partner]]),Table[[#This Row],[Programme Partner]]),"")</f>
        <v>UNHCR-NGOF</v>
      </c>
    </row>
    <row r="5633" spans="1:28" ht="16.5" customHeight="1">
      <c r="A5633" s="183">
        <v>6083</v>
      </c>
      <c r="B5633" s="264" t="s">
        <v>5273</v>
      </c>
      <c r="C5633" s="265" t="s">
        <v>5184</v>
      </c>
      <c r="D5633" s="266" t="s">
        <v>5273</v>
      </c>
      <c r="E5633" s="269" t="s">
        <v>27</v>
      </c>
      <c r="F5633" s="264" t="s">
        <v>8012</v>
      </c>
      <c r="G5633" t="s">
        <v>8373</v>
      </c>
      <c r="H5633" s="264" t="str">
        <f>IFERROR(VLOOKUP(Table[[#This Row],[Activity Details of Assistance]],WHAT!E:F,2,FALSE),"")</f>
        <v xml:space="preserve"># of door </v>
      </c>
      <c r="I5633" s="264"/>
      <c r="J5633">
        <v>11</v>
      </c>
      <c r="K5633" s="295" t="s">
        <v>8280</v>
      </c>
      <c r="L5633" s="306" t="s">
        <v>13</v>
      </c>
      <c r="M5633" t="s">
        <v>14</v>
      </c>
      <c r="N5633" t="s">
        <v>309</v>
      </c>
      <c r="O5633" t="s">
        <v>1606</v>
      </c>
      <c r="P5633" t="s">
        <v>6386</v>
      </c>
      <c r="Q5633" s="236">
        <v>44834</v>
      </c>
      <c r="R5633" s="236">
        <v>44896</v>
      </c>
      <c r="S5633" t="s">
        <v>8452</v>
      </c>
      <c r="T5633" s="267"/>
      <c r="U5633" s="267"/>
      <c r="V5633" s="267"/>
      <c r="W5633" s="267"/>
      <c r="X5633"/>
      <c r="Y5633" t="s">
        <v>8648</v>
      </c>
      <c r="Z5633">
        <v>1712029554</v>
      </c>
      <c r="AA5633" t="s">
        <v>8649</v>
      </c>
      <c r="AB5633" s="273" t="str">
        <f>_xlfn.IFNA(IF(Table[[#This Row],[Programme Partner]]&lt;&gt;Table[[#This Row],[Implementing Partner]],CONCATENATE(Table[[#This Row],[Programme Partner]],"-",Table[[#This Row],[Implementing Partner]]),Table[[#This Row],[Programme Partner]]),"")</f>
        <v>UNHCR-NGOF</v>
      </c>
    </row>
    <row r="5634" spans="1:28" ht="16.5" customHeight="1">
      <c r="A5634" s="183">
        <v>6084</v>
      </c>
      <c r="B5634" s="264" t="s">
        <v>5273</v>
      </c>
      <c r="C5634" s="265" t="s">
        <v>5184</v>
      </c>
      <c r="D5634" s="266" t="s">
        <v>5273</v>
      </c>
      <c r="E5634" s="269" t="s">
        <v>27</v>
      </c>
      <c r="F5634" s="264" t="s">
        <v>8012</v>
      </c>
      <c r="G5634" s="195" t="s">
        <v>8585</v>
      </c>
      <c r="H5634" s="264" t="str">
        <f>IFERROR(VLOOKUP(Table[[#This Row],[Activity Details of Assistance]],WHAT!E:F,2,FALSE),"")</f>
        <v xml:space="preserve"># of door </v>
      </c>
      <c r="I5634" s="264"/>
      <c r="J5634">
        <v>142</v>
      </c>
      <c r="K5634" s="295" t="s">
        <v>8280</v>
      </c>
      <c r="L5634" s="306" t="s">
        <v>13</v>
      </c>
      <c r="M5634" t="s">
        <v>14</v>
      </c>
      <c r="N5634" t="s">
        <v>309</v>
      </c>
      <c r="O5634" t="s">
        <v>1606</v>
      </c>
      <c r="P5634" t="s">
        <v>6386</v>
      </c>
      <c r="Q5634" s="236">
        <v>44834</v>
      </c>
      <c r="R5634" s="236">
        <v>44896</v>
      </c>
      <c r="S5634" t="s">
        <v>8452</v>
      </c>
      <c r="T5634" s="267"/>
      <c r="U5634" s="267"/>
      <c r="V5634" s="267"/>
      <c r="W5634" s="267"/>
      <c r="X5634"/>
      <c r="Y5634" t="s">
        <v>8648</v>
      </c>
      <c r="Z5634">
        <v>1712029554</v>
      </c>
      <c r="AA5634" t="s">
        <v>8649</v>
      </c>
      <c r="AB5634" s="273" t="str">
        <f>_xlfn.IFNA(IF(Table[[#This Row],[Programme Partner]]&lt;&gt;Table[[#This Row],[Implementing Partner]],CONCATENATE(Table[[#This Row],[Programme Partner]],"-",Table[[#This Row],[Implementing Partner]]),Table[[#This Row],[Programme Partner]]),"")</f>
        <v>UNHCR-NGOF</v>
      </c>
    </row>
    <row r="5635" spans="1:28" ht="16.5" customHeight="1">
      <c r="A5635" s="183">
        <v>6085</v>
      </c>
      <c r="B5635" s="264" t="s">
        <v>5273</v>
      </c>
      <c r="C5635" s="265" t="s">
        <v>5184</v>
      </c>
      <c r="D5635" s="266" t="s">
        <v>5273</v>
      </c>
      <c r="E5635" s="269" t="s">
        <v>27</v>
      </c>
      <c r="F5635" s="264" t="s">
        <v>8012</v>
      </c>
      <c r="G5635" t="s">
        <v>8359</v>
      </c>
      <c r="H5635" s="264" t="str">
        <f>IFERROR(VLOOKUP(Table[[#This Row],[Activity Details of Assistance]],WHAT!E:F,2,FALSE),"")</f>
        <v># of FSM Site</v>
      </c>
      <c r="I5635" s="264"/>
      <c r="J5635">
        <v>2</v>
      </c>
      <c r="K5635" s="295" t="s">
        <v>8280</v>
      </c>
      <c r="L5635" s="306" t="s">
        <v>13</v>
      </c>
      <c r="M5635" t="s">
        <v>14</v>
      </c>
      <c r="N5635" t="s">
        <v>309</v>
      </c>
      <c r="O5635" t="s">
        <v>1606</v>
      </c>
      <c r="P5635" t="s">
        <v>6386</v>
      </c>
      <c r="Q5635" s="236">
        <v>44834</v>
      </c>
      <c r="R5635" s="236">
        <v>44896</v>
      </c>
      <c r="S5635" t="s">
        <v>8452</v>
      </c>
      <c r="T5635" s="267"/>
      <c r="U5635" s="267"/>
      <c r="V5635" s="267"/>
      <c r="W5635" s="267"/>
      <c r="X5635"/>
      <c r="Y5635" t="s">
        <v>8648</v>
      </c>
      <c r="Z5635">
        <v>1712029554</v>
      </c>
      <c r="AA5635" t="s">
        <v>8649</v>
      </c>
      <c r="AB5635" s="273" t="str">
        <f>_xlfn.IFNA(IF(Table[[#This Row],[Programme Partner]]&lt;&gt;Table[[#This Row],[Implementing Partner]],CONCATENATE(Table[[#This Row],[Programme Partner]],"-",Table[[#This Row],[Implementing Partner]]),Table[[#This Row],[Programme Partner]]),"")</f>
        <v>UNHCR-NGOF</v>
      </c>
    </row>
    <row r="5636" spans="1:28" ht="16.5" customHeight="1">
      <c r="A5636" s="183">
        <v>6086</v>
      </c>
      <c r="B5636" s="264" t="s">
        <v>5273</v>
      </c>
      <c r="C5636" s="265" t="s">
        <v>5184</v>
      </c>
      <c r="D5636" s="266" t="s">
        <v>5273</v>
      </c>
      <c r="E5636" s="269" t="s">
        <v>27</v>
      </c>
      <c r="F5636" s="264" t="s">
        <v>8012</v>
      </c>
      <c r="G5636" t="s">
        <v>8356</v>
      </c>
      <c r="H5636" s="264" t="str">
        <f>IFERROR(VLOOKUP(Table[[#This Row],[Activity Details of Assistance]],WHAT!E:F,2,FALSE),"")</f>
        <v># of FSM Site</v>
      </c>
      <c r="I5636" s="264"/>
      <c r="J5636">
        <v>1</v>
      </c>
      <c r="K5636" s="295" t="s">
        <v>8280</v>
      </c>
      <c r="L5636" s="306" t="s">
        <v>13</v>
      </c>
      <c r="M5636" t="s">
        <v>14</v>
      </c>
      <c r="N5636" t="s">
        <v>309</v>
      </c>
      <c r="O5636" t="s">
        <v>1606</v>
      </c>
      <c r="P5636" t="s">
        <v>6386</v>
      </c>
      <c r="Q5636" s="236">
        <v>44834</v>
      </c>
      <c r="R5636" s="236">
        <v>44896</v>
      </c>
      <c r="S5636" t="s">
        <v>8452</v>
      </c>
      <c r="T5636" s="267"/>
      <c r="U5636" s="267"/>
      <c r="V5636" s="267"/>
      <c r="W5636" s="267"/>
      <c r="X5636"/>
      <c r="Y5636" t="s">
        <v>8648</v>
      </c>
      <c r="Z5636">
        <v>1712029554</v>
      </c>
      <c r="AA5636" t="s">
        <v>8649</v>
      </c>
      <c r="AB5636" s="273" t="str">
        <f>_xlfn.IFNA(IF(Table[[#This Row],[Programme Partner]]&lt;&gt;Table[[#This Row],[Implementing Partner]],CONCATENATE(Table[[#This Row],[Programme Partner]],"-",Table[[#This Row],[Implementing Partner]]),Table[[#This Row],[Programme Partner]]),"")</f>
        <v>UNHCR-NGOF</v>
      </c>
    </row>
    <row r="5637" spans="1:28" ht="16.5" customHeight="1">
      <c r="A5637" s="183">
        <v>6087</v>
      </c>
      <c r="B5637" s="264" t="s">
        <v>5273</v>
      </c>
      <c r="C5637" s="265" t="s">
        <v>5184</v>
      </c>
      <c r="D5637" s="266" t="s">
        <v>5273</v>
      </c>
      <c r="E5637" s="269" t="s">
        <v>27</v>
      </c>
      <c r="F5637" s="264" t="s">
        <v>8012</v>
      </c>
      <c r="G5637" t="s">
        <v>8362</v>
      </c>
      <c r="H5637" s="264" t="str">
        <f>IFERROR(VLOOKUP(Table[[#This Row],[Activity Details of Assistance]],WHAT!E:F,2,FALSE),"")</f>
        <v># of door</v>
      </c>
      <c r="I5637" s="264"/>
      <c r="J5637">
        <v>5</v>
      </c>
      <c r="K5637" s="295" t="s">
        <v>8280</v>
      </c>
      <c r="L5637" s="306" t="s">
        <v>13</v>
      </c>
      <c r="M5637" t="s">
        <v>14</v>
      </c>
      <c r="N5637" t="s">
        <v>309</v>
      </c>
      <c r="O5637" t="s">
        <v>1606</v>
      </c>
      <c r="P5637" t="s">
        <v>6386</v>
      </c>
      <c r="Q5637" s="236">
        <v>44834</v>
      </c>
      <c r="R5637" s="236">
        <v>44896</v>
      </c>
      <c r="S5637" t="s">
        <v>8452</v>
      </c>
      <c r="T5637" s="267"/>
      <c r="U5637" s="267"/>
      <c r="V5637" s="267"/>
      <c r="W5637" s="267"/>
      <c r="X5637"/>
      <c r="Y5637" t="s">
        <v>8648</v>
      </c>
      <c r="Z5637">
        <v>1712029554</v>
      </c>
      <c r="AA5637" t="s">
        <v>8649</v>
      </c>
      <c r="AB5637" s="273" t="str">
        <f>_xlfn.IFNA(IF(Table[[#This Row],[Programme Partner]]&lt;&gt;Table[[#This Row],[Implementing Partner]],CONCATENATE(Table[[#This Row],[Programme Partner]],"-",Table[[#This Row],[Implementing Partner]]),Table[[#This Row],[Programme Partner]]),"")</f>
        <v>UNHCR-NGOF</v>
      </c>
    </row>
    <row r="5638" spans="1:28" ht="16.5" customHeight="1">
      <c r="A5638" s="183">
        <v>6088</v>
      </c>
      <c r="B5638" s="264" t="s">
        <v>5273</v>
      </c>
      <c r="C5638" s="265" t="s">
        <v>5184</v>
      </c>
      <c r="D5638" s="266" t="s">
        <v>5273</v>
      </c>
      <c r="E5638" s="269" t="s">
        <v>27</v>
      </c>
      <c r="F5638" s="264" t="s">
        <v>8012</v>
      </c>
      <c r="G5638" s="195" t="s">
        <v>8586</v>
      </c>
      <c r="H5638" s="264" t="str">
        <f>IFERROR(VLOOKUP(Table[[#This Row],[Activity Details of Assistance]],WHAT!E:F,2,FALSE),"")</f>
        <v># of door</v>
      </c>
      <c r="I5638" s="264"/>
      <c r="J5638">
        <v>559</v>
      </c>
      <c r="K5638" s="295" t="s">
        <v>8280</v>
      </c>
      <c r="L5638" s="306" t="s">
        <v>13</v>
      </c>
      <c r="M5638" t="s">
        <v>14</v>
      </c>
      <c r="N5638" t="s">
        <v>309</v>
      </c>
      <c r="O5638" t="s">
        <v>1606</v>
      </c>
      <c r="P5638" t="s">
        <v>6386</v>
      </c>
      <c r="Q5638" s="236">
        <v>44834</v>
      </c>
      <c r="R5638" s="236">
        <v>44896</v>
      </c>
      <c r="S5638" t="s">
        <v>8452</v>
      </c>
      <c r="T5638" s="267"/>
      <c r="U5638" s="267"/>
      <c r="V5638" s="267"/>
      <c r="W5638" s="267"/>
      <c r="X5638"/>
      <c r="Y5638" t="s">
        <v>8648</v>
      </c>
      <c r="Z5638">
        <v>1712029554</v>
      </c>
      <c r="AA5638" t="s">
        <v>8649</v>
      </c>
      <c r="AB5638" s="273" t="str">
        <f>_xlfn.IFNA(IF(Table[[#This Row],[Programme Partner]]&lt;&gt;Table[[#This Row],[Implementing Partner]],CONCATENATE(Table[[#This Row],[Programme Partner]],"-",Table[[#This Row],[Implementing Partner]]),Table[[#This Row],[Programme Partner]]),"")</f>
        <v>UNHCR-NGOF</v>
      </c>
    </row>
    <row r="5639" spans="1:28" ht="16.5" customHeight="1">
      <c r="A5639" s="183">
        <v>6089</v>
      </c>
      <c r="B5639" s="264" t="s">
        <v>5273</v>
      </c>
      <c r="C5639" s="265" t="s">
        <v>5184</v>
      </c>
      <c r="D5639" s="266" t="s">
        <v>5273</v>
      </c>
      <c r="E5639" s="269" t="s">
        <v>27</v>
      </c>
      <c r="F5639" s="264" t="s">
        <v>8012</v>
      </c>
      <c r="G5639" t="s">
        <v>8357</v>
      </c>
      <c r="H5639" s="264" t="str">
        <f>IFERROR(VLOOKUP(Table[[#This Row],[Activity Details of Assistance]],WHAT!E:F,2,FALSE),"")</f>
        <v># of door</v>
      </c>
      <c r="I5639" s="264"/>
      <c r="J5639">
        <v>527</v>
      </c>
      <c r="K5639" s="295" t="s">
        <v>8280</v>
      </c>
      <c r="L5639" s="306" t="s">
        <v>13</v>
      </c>
      <c r="M5639" t="s">
        <v>14</v>
      </c>
      <c r="N5639" t="s">
        <v>309</v>
      </c>
      <c r="O5639" t="s">
        <v>1606</v>
      </c>
      <c r="P5639" t="s">
        <v>6386</v>
      </c>
      <c r="Q5639" s="236">
        <v>44834</v>
      </c>
      <c r="R5639" s="236">
        <v>44896</v>
      </c>
      <c r="S5639" t="s">
        <v>8452</v>
      </c>
      <c r="T5639" s="267"/>
      <c r="U5639" s="267"/>
      <c r="V5639" s="267"/>
      <c r="W5639" s="267"/>
      <c r="X5639"/>
      <c r="Y5639" t="s">
        <v>8648</v>
      </c>
      <c r="Z5639">
        <v>1712029554</v>
      </c>
      <c r="AA5639" t="s">
        <v>8649</v>
      </c>
      <c r="AB5639" s="273" t="str">
        <f>_xlfn.IFNA(IF(Table[[#This Row],[Programme Partner]]&lt;&gt;Table[[#This Row],[Implementing Partner]],CONCATENATE(Table[[#This Row],[Programme Partner]],"-",Table[[#This Row],[Implementing Partner]]),Table[[#This Row],[Programme Partner]]),"")</f>
        <v>UNHCR-NGOF</v>
      </c>
    </row>
    <row r="5640" spans="1:28" ht="16.5" customHeight="1">
      <c r="A5640" s="183">
        <v>6090</v>
      </c>
      <c r="B5640" s="264" t="s">
        <v>5273</v>
      </c>
      <c r="C5640" s="265" t="s">
        <v>5184</v>
      </c>
      <c r="D5640" s="266" t="s">
        <v>5273</v>
      </c>
      <c r="E5640" s="269" t="s">
        <v>27</v>
      </c>
      <c r="F5640" s="264" t="s">
        <v>8013</v>
      </c>
      <c r="G5640" t="s">
        <v>8313</v>
      </c>
      <c r="H5640" s="264" t="str">
        <f>IFERROR(VLOOKUP(Table[[#This Row],[Activity Details of Assistance]],WHAT!E:F,2,FALSE),"")</f>
        <v># of HP sessions at community level</v>
      </c>
      <c r="I5640" s="264"/>
      <c r="J5640">
        <v>134</v>
      </c>
      <c r="K5640" s="295" t="s">
        <v>8280</v>
      </c>
      <c r="L5640" s="306" t="s">
        <v>13</v>
      </c>
      <c r="M5640" t="s">
        <v>14</v>
      </c>
      <c r="N5640" t="s">
        <v>309</v>
      </c>
      <c r="O5640" t="s">
        <v>1606</v>
      </c>
      <c r="P5640" t="s">
        <v>6386</v>
      </c>
      <c r="Q5640" s="236">
        <v>44834</v>
      </c>
      <c r="R5640" s="236">
        <v>44896</v>
      </c>
      <c r="S5640" t="s">
        <v>8452</v>
      </c>
      <c r="T5640" s="267"/>
      <c r="U5640" s="267"/>
      <c r="V5640" s="267"/>
      <c r="W5640" s="267"/>
      <c r="X5640"/>
      <c r="Y5640" t="s">
        <v>8648</v>
      </c>
      <c r="Z5640">
        <v>1712029554</v>
      </c>
      <c r="AA5640" t="s">
        <v>8649</v>
      </c>
      <c r="AB5640" s="273" t="str">
        <f>_xlfn.IFNA(IF(Table[[#This Row],[Programme Partner]]&lt;&gt;Table[[#This Row],[Implementing Partner]],CONCATENATE(Table[[#This Row],[Programme Partner]],"-",Table[[#This Row],[Implementing Partner]]),Table[[#This Row],[Programme Partner]]),"")</f>
        <v>UNHCR-NGOF</v>
      </c>
    </row>
    <row r="5641" spans="1:28" ht="16.5" customHeight="1">
      <c r="A5641" s="183">
        <v>6091</v>
      </c>
      <c r="B5641" s="264" t="s">
        <v>5273</v>
      </c>
      <c r="C5641" s="265" t="s">
        <v>5184</v>
      </c>
      <c r="D5641" s="266" t="s">
        <v>5273</v>
      </c>
      <c r="E5641" s="269" t="s">
        <v>27</v>
      </c>
      <c r="F5641" s="264" t="s">
        <v>8013</v>
      </c>
      <c r="G5641" t="s">
        <v>8314</v>
      </c>
      <c r="H5641" s="264" t="str">
        <f>IFERROR(VLOOKUP(Table[[#This Row],[Activity Details of Assistance]],WHAT!E:F,2,FALSE),"")</f>
        <v># of HP sessions at HH level</v>
      </c>
      <c r="I5641" s="264"/>
      <c r="J5641">
        <v>3200</v>
      </c>
      <c r="K5641" s="295" t="s">
        <v>8280</v>
      </c>
      <c r="L5641" s="306" t="s">
        <v>13</v>
      </c>
      <c r="M5641" t="s">
        <v>14</v>
      </c>
      <c r="N5641" t="s">
        <v>309</v>
      </c>
      <c r="O5641" t="s">
        <v>1606</v>
      </c>
      <c r="P5641" t="s">
        <v>6386</v>
      </c>
      <c r="Q5641" s="236">
        <v>44834</v>
      </c>
      <c r="R5641" s="236">
        <v>44896</v>
      </c>
      <c r="S5641" t="s">
        <v>8452</v>
      </c>
      <c r="T5641" s="267"/>
      <c r="U5641" s="267"/>
      <c r="V5641" s="267"/>
      <c r="W5641" s="267"/>
      <c r="X5641"/>
      <c r="Y5641" t="s">
        <v>8648</v>
      </c>
      <c r="Z5641">
        <v>1712029554</v>
      </c>
      <c r="AA5641" t="s">
        <v>8649</v>
      </c>
      <c r="AB5641" s="273" t="str">
        <f>_xlfn.IFNA(IF(Table[[#This Row],[Programme Partner]]&lt;&gt;Table[[#This Row],[Implementing Partner]],CONCATENATE(Table[[#This Row],[Programme Partner]],"-",Table[[#This Row],[Implementing Partner]]),Table[[#This Row],[Programme Partner]]),"")</f>
        <v>UNHCR-NGOF</v>
      </c>
    </row>
    <row r="5642" spans="1:28" ht="16.5" customHeight="1">
      <c r="A5642" s="183">
        <v>6092</v>
      </c>
      <c r="B5642" s="264" t="s">
        <v>5273</v>
      </c>
      <c r="C5642" s="265" t="s">
        <v>5184</v>
      </c>
      <c r="D5642" s="266" t="s">
        <v>5273</v>
      </c>
      <c r="E5642" s="269" t="s">
        <v>27</v>
      </c>
      <c r="F5642" s="264" t="s">
        <v>8013</v>
      </c>
      <c r="G5642" t="s">
        <v>8374</v>
      </c>
      <c r="H5642" s="264" t="str">
        <f>IFERROR(VLOOKUP(Table[[#This Row],[Activity Details of Assistance]],WHAT!E:F,2,FALSE),"")</f>
        <v># of HP sessions at institution level</v>
      </c>
      <c r="I5642" s="264"/>
      <c r="J5642">
        <v>5</v>
      </c>
      <c r="K5642" s="295" t="s">
        <v>8280</v>
      </c>
      <c r="L5642" s="306" t="s">
        <v>13</v>
      </c>
      <c r="M5642" t="s">
        <v>14</v>
      </c>
      <c r="N5642" t="s">
        <v>309</v>
      </c>
      <c r="O5642" t="s">
        <v>1606</v>
      </c>
      <c r="P5642" t="s">
        <v>6386</v>
      </c>
      <c r="Q5642" s="236">
        <v>44834</v>
      </c>
      <c r="R5642" s="236">
        <v>44896</v>
      </c>
      <c r="S5642" t="s">
        <v>8452</v>
      </c>
      <c r="T5642" s="267"/>
      <c r="U5642" s="267"/>
      <c r="V5642" s="267"/>
      <c r="W5642" s="267"/>
      <c r="X5642"/>
      <c r="Y5642" t="s">
        <v>8648</v>
      </c>
      <c r="Z5642">
        <v>1712029554</v>
      </c>
      <c r="AA5642" t="s">
        <v>8649</v>
      </c>
      <c r="AB5642" s="273" t="str">
        <f>_xlfn.IFNA(IF(Table[[#This Row],[Programme Partner]]&lt;&gt;Table[[#This Row],[Implementing Partner]],CONCATENATE(Table[[#This Row],[Programme Partner]],"-",Table[[#This Row],[Implementing Partner]]),Table[[#This Row],[Programme Partner]]),"")</f>
        <v>UNHCR-NGOF</v>
      </c>
    </row>
    <row r="5643" spans="1:28" ht="16.5" customHeight="1">
      <c r="A5643" s="183">
        <v>6093</v>
      </c>
      <c r="B5643" s="264" t="s">
        <v>5273</v>
      </c>
      <c r="C5643" s="265" t="s">
        <v>5184</v>
      </c>
      <c r="D5643" s="266" t="s">
        <v>5273</v>
      </c>
      <c r="E5643" s="269" t="s">
        <v>27</v>
      </c>
      <c r="F5643" s="264" t="s">
        <v>8013</v>
      </c>
      <c r="G5643" t="s">
        <v>8317</v>
      </c>
      <c r="H5643" s="264" t="str">
        <f>IFERROR(VLOOKUP(Table[[#This Row],[Activity Details of Assistance]],WHAT!E:F,2,FALSE),"")</f>
        <v># of estimated persons reached by mass-media campaign</v>
      </c>
      <c r="I5643" s="264"/>
      <c r="J5643">
        <v>3</v>
      </c>
      <c r="K5643" s="295" t="s">
        <v>8280</v>
      </c>
      <c r="L5643" s="306" t="s">
        <v>13</v>
      </c>
      <c r="M5643" t="s">
        <v>14</v>
      </c>
      <c r="N5643" t="s">
        <v>309</v>
      </c>
      <c r="O5643" t="s">
        <v>1606</v>
      </c>
      <c r="P5643" t="s">
        <v>6386</v>
      </c>
      <c r="Q5643" s="236">
        <v>44834</v>
      </c>
      <c r="R5643" s="236">
        <v>44896</v>
      </c>
      <c r="S5643" t="s">
        <v>8452</v>
      </c>
      <c r="T5643" s="267"/>
      <c r="U5643" s="267"/>
      <c r="V5643" s="267"/>
      <c r="W5643" s="267"/>
      <c r="X5643"/>
      <c r="Y5643" t="s">
        <v>8648</v>
      </c>
      <c r="Z5643">
        <v>1712029554</v>
      </c>
      <c r="AA5643" t="s">
        <v>8649</v>
      </c>
      <c r="AB5643" s="273" t="str">
        <f>_xlfn.IFNA(IF(Table[[#This Row],[Programme Partner]]&lt;&gt;Table[[#This Row],[Implementing Partner]],CONCATENATE(Table[[#This Row],[Programme Partner]],"-",Table[[#This Row],[Implementing Partner]]),Table[[#This Row],[Programme Partner]]),"")</f>
        <v>UNHCR-NGOF</v>
      </c>
    </row>
    <row r="5644" spans="1:28" ht="16.5" customHeight="1">
      <c r="A5644" s="183">
        <v>6094</v>
      </c>
      <c r="B5644" s="264" t="s">
        <v>5273</v>
      </c>
      <c r="C5644" s="265" t="s">
        <v>5184</v>
      </c>
      <c r="D5644" s="266" t="s">
        <v>5273</v>
      </c>
      <c r="E5644" s="269" t="s">
        <v>27</v>
      </c>
      <c r="F5644" s="264" t="s">
        <v>8013</v>
      </c>
      <c r="G5644" t="s">
        <v>8316</v>
      </c>
      <c r="H5644" s="264" t="str">
        <f>IFERROR(VLOOKUP(Table[[#This Row],[Activity Details of Assistance]],WHAT!E:F,2,FALSE),"")</f>
        <v># of household</v>
      </c>
      <c r="I5644" s="264"/>
      <c r="J5644">
        <v>606</v>
      </c>
      <c r="K5644" s="295" t="s">
        <v>8280</v>
      </c>
      <c r="L5644" s="306" t="s">
        <v>13</v>
      </c>
      <c r="M5644" t="s">
        <v>14</v>
      </c>
      <c r="N5644" t="s">
        <v>309</v>
      </c>
      <c r="O5644" t="s">
        <v>1606</v>
      </c>
      <c r="P5644" t="s">
        <v>6386</v>
      </c>
      <c r="Q5644" s="236">
        <v>44834</v>
      </c>
      <c r="R5644" s="236">
        <v>44896</v>
      </c>
      <c r="S5644" t="s">
        <v>8452</v>
      </c>
      <c r="T5644" s="267"/>
      <c r="U5644" s="267"/>
      <c r="V5644" s="267"/>
      <c r="W5644" s="267"/>
      <c r="X5644"/>
      <c r="Y5644" t="s">
        <v>8648</v>
      </c>
      <c r="Z5644">
        <v>1712029554</v>
      </c>
      <c r="AA5644" t="s">
        <v>8649</v>
      </c>
      <c r="AB5644" s="273" t="str">
        <f>_xlfn.IFNA(IF(Table[[#This Row],[Programme Partner]]&lt;&gt;Table[[#This Row],[Implementing Partner]],CONCATENATE(Table[[#This Row],[Programme Partner]],"-",Table[[#This Row],[Implementing Partner]]),Table[[#This Row],[Programme Partner]]),"")</f>
        <v>UNHCR-NGOF</v>
      </c>
    </row>
    <row r="5645" spans="1:28" ht="16.5" customHeight="1">
      <c r="A5645" s="183">
        <v>6095</v>
      </c>
      <c r="B5645" s="264" t="s">
        <v>5273</v>
      </c>
      <c r="C5645" s="265" t="s">
        <v>5184</v>
      </c>
      <c r="D5645" s="266" t="s">
        <v>5273</v>
      </c>
      <c r="E5645" s="269" t="s">
        <v>27</v>
      </c>
      <c r="F5645" s="264" t="s">
        <v>8013</v>
      </c>
      <c r="G5645" t="s">
        <v>8442</v>
      </c>
      <c r="H5645" s="264" t="str">
        <f>IFERROR(VLOOKUP(Table[[#This Row],[Activity Details of Assistance]],WHAT!E:F,2,FALSE),"")</f>
        <v># of facilities</v>
      </c>
      <c r="I5645" s="264"/>
      <c r="J5645">
        <v>411</v>
      </c>
      <c r="K5645" s="295" t="s">
        <v>8280</v>
      </c>
      <c r="L5645" s="306" t="s">
        <v>13</v>
      </c>
      <c r="M5645" t="s">
        <v>14</v>
      </c>
      <c r="N5645" t="s">
        <v>309</v>
      </c>
      <c r="O5645" t="s">
        <v>1606</v>
      </c>
      <c r="P5645" t="s">
        <v>6386</v>
      </c>
      <c r="Q5645" s="236">
        <v>44834</v>
      </c>
      <c r="R5645" s="236">
        <v>44896</v>
      </c>
      <c r="S5645" t="s">
        <v>8452</v>
      </c>
      <c r="T5645" s="267"/>
      <c r="U5645" s="267"/>
      <c r="V5645" s="267"/>
      <c r="W5645" s="267"/>
      <c r="X5645"/>
      <c r="Y5645" t="s">
        <v>8648</v>
      </c>
      <c r="Z5645">
        <v>1712029554</v>
      </c>
      <c r="AA5645" t="s">
        <v>8649</v>
      </c>
      <c r="AB5645" s="273" t="str">
        <f>_xlfn.IFNA(IF(Table[[#This Row],[Programme Partner]]&lt;&gt;Table[[#This Row],[Implementing Partner]],CONCATENATE(Table[[#This Row],[Programme Partner]],"-",Table[[#This Row],[Implementing Partner]]),Table[[#This Row],[Programme Partner]]),"")</f>
        <v>UNHCR-NGOF</v>
      </c>
    </row>
    <row r="5646" spans="1:28" ht="16.5" customHeight="1">
      <c r="A5646" s="183">
        <v>6096</v>
      </c>
      <c r="B5646" s="264" t="s">
        <v>5273</v>
      </c>
      <c r="C5646" s="265" t="s">
        <v>5184</v>
      </c>
      <c r="D5646" s="266" t="s">
        <v>5273</v>
      </c>
      <c r="E5646" s="269" t="s">
        <v>27</v>
      </c>
      <c r="F5646" s="264" t="s">
        <v>8014</v>
      </c>
      <c r="G5646" t="s">
        <v>8445</v>
      </c>
      <c r="H5646" s="264" t="str">
        <f>IFERROR(VLOOKUP(Table[[#This Row],[Activity Details of Assistance]],WHAT!E:F,2,FALSE),"")</f>
        <v># of plant</v>
      </c>
      <c r="I5646" s="264"/>
      <c r="J5646">
        <v>1</v>
      </c>
      <c r="K5646" s="295" t="s">
        <v>8280</v>
      </c>
      <c r="L5646" s="306" t="s">
        <v>13</v>
      </c>
      <c r="M5646" t="s">
        <v>14</v>
      </c>
      <c r="N5646" t="s">
        <v>309</v>
      </c>
      <c r="O5646" t="s">
        <v>1606</v>
      </c>
      <c r="P5646" t="s">
        <v>6386</v>
      </c>
      <c r="Q5646" s="236">
        <v>44834</v>
      </c>
      <c r="R5646" s="236">
        <v>44896</v>
      </c>
      <c r="S5646" t="s">
        <v>8452</v>
      </c>
      <c r="T5646" s="267"/>
      <c r="U5646" s="267"/>
      <c r="V5646" s="267"/>
      <c r="W5646" s="267"/>
      <c r="X5646"/>
      <c r="Y5646" t="s">
        <v>8648</v>
      </c>
      <c r="Z5646">
        <v>1712029554</v>
      </c>
      <c r="AA5646" t="s">
        <v>8649</v>
      </c>
      <c r="AB5646" s="273" t="str">
        <f>_xlfn.IFNA(IF(Table[[#This Row],[Programme Partner]]&lt;&gt;Table[[#This Row],[Implementing Partner]],CONCATENATE(Table[[#This Row],[Programme Partner]],"-",Table[[#This Row],[Implementing Partner]]),Table[[#This Row],[Programme Partner]]),"")</f>
        <v>UNHCR-NGOF</v>
      </c>
    </row>
    <row r="5647" spans="1:28" ht="16.5" customHeight="1">
      <c r="A5647" s="183">
        <v>6097</v>
      </c>
      <c r="B5647" s="264" t="s">
        <v>5273</v>
      </c>
      <c r="C5647" s="265" t="s">
        <v>5184</v>
      </c>
      <c r="D5647" s="266" t="s">
        <v>5273</v>
      </c>
      <c r="E5647" s="269" t="s">
        <v>27</v>
      </c>
      <c r="F5647" s="264" t="s">
        <v>8011</v>
      </c>
      <c r="G5647" s="195" t="s">
        <v>8584</v>
      </c>
      <c r="H5647" s="264" t="str">
        <f>IFERROR(VLOOKUP(Table[[#This Row],[Activity Details of Assistance]],WHAT!E:F,2,FALSE),"")</f>
        <v># of tube well</v>
      </c>
      <c r="I5647" s="264"/>
      <c r="J5647">
        <v>151</v>
      </c>
      <c r="K5647" s="295" t="s">
        <v>8280</v>
      </c>
      <c r="L5647" s="306" t="s">
        <v>13</v>
      </c>
      <c r="M5647" t="s">
        <v>14</v>
      </c>
      <c r="N5647" t="s">
        <v>309</v>
      </c>
      <c r="O5647" t="s">
        <v>1606</v>
      </c>
      <c r="P5647" t="s">
        <v>6480</v>
      </c>
      <c r="Q5647" s="236">
        <v>44834</v>
      </c>
      <c r="R5647" s="236">
        <v>44896</v>
      </c>
      <c r="S5647" t="s">
        <v>8452</v>
      </c>
      <c r="T5647" s="267"/>
      <c r="U5647" s="267"/>
      <c r="V5647" s="267"/>
      <c r="W5647" s="267"/>
      <c r="X5647"/>
      <c r="Y5647" t="s">
        <v>8648</v>
      </c>
      <c r="Z5647">
        <v>1712029554</v>
      </c>
      <c r="AA5647" t="s">
        <v>8649</v>
      </c>
      <c r="AB5647" s="273" t="str">
        <f>_xlfn.IFNA(IF(Table[[#This Row],[Programme Partner]]&lt;&gt;Table[[#This Row],[Implementing Partner]],CONCATENATE(Table[[#This Row],[Programme Partner]],"-",Table[[#This Row],[Implementing Partner]]),Table[[#This Row],[Programme Partner]]),"")</f>
        <v>UNHCR-NGOF</v>
      </c>
    </row>
    <row r="5648" spans="1:28" ht="16.5" customHeight="1">
      <c r="A5648" s="183">
        <v>6098</v>
      </c>
      <c r="B5648" s="264" t="s">
        <v>5273</v>
      </c>
      <c r="C5648" s="265" t="s">
        <v>5184</v>
      </c>
      <c r="D5648" s="266" t="s">
        <v>5273</v>
      </c>
      <c r="E5648" s="269" t="s">
        <v>27</v>
      </c>
      <c r="F5648" s="264" t="s">
        <v>8011</v>
      </c>
      <c r="G5648" t="s">
        <v>8325</v>
      </c>
      <c r="H5648" s="264" t="str">
        <f>IFERROR(VLOOKUP(Table[[#This Row],[Activity Details of Assistance]],WHAT!E:F,2,FALSE),"")</f>
        <v># of tube well</v>
      </c>
      <c r="I5648" s="264"/>
      <c r="J5648">
        <v>9</v>
      </c>
      <c r="K5648" s="295" t="s">
        <v>8280</v>
      </c>
      <c r="L5648" s="306" t="s">
        <v>13</v>
      </c>
      <c r="M5648" t="s">
        <v>14</v>
      </c>
      <c r="N5648" t="s">
        <v>309</v>
      </c>
      <c r="O5648" t="s">
        <v>1606</v>
      </c>
      <c r="P5648" t="s">
        <v>6480</v>
      </c>
      <c r="Q5648" s="236">
        <v>44834</v>
      </c>
      <c r="R5648" s="236">
        <v>44896</v>
      </c>
      <c r="S5648" t="s">
        <v>8452</v>
      </c>
      <c r="T5648" s="267"/>
      <c r="U5648" s="267"/>
      <c r="V5648" s="267"/>
      <c r="W5648" s="267"/>
      <c r="X5648"/>
      <c r="Y5648" t="s">
        <v>8648</v>
      </c>
      <c r="Z5648">
        <v>1712029554</v>
      </c>
      <c r="AA5648" t="s">
        <v>8649</v>
      </c>
      <c r="AB5648" s="273" t="str">
        <f>_xlfn.IFNA(IF(Table[[#This Row],[Programme Partner]]&lt;&gt;Table[[#This Row],[Implementing Partner]],CONCATENATE(Table[[#This Row],[Programme Partner]],"-",Table[[#This Row],[Implementing Partner]]),Table[[#This Row],[Programme Partner]]),"")</f>
        <v>UNHCR-NGOF</v>
      </c>
    </row>
    <row r="5649" spans="1:28" ht="16.5" customHeight="1">
      <c r="A5649" s="183">
        <v>6099</v>
      </c>
      <c r="B5649" s="264" t="s">
        <v>5273</v>
      </c>
      <c r="C5649" s="265" t="s">
        <v>5184</v>
      </c>
      <c r="D5649" s="266" t="s">
        <v>5273</v>
      </c>
      <c r="E5649" s="269" t="s">
        <v>27</v>
      </c>
      <c r="F5649" s="264" t="s">
        <v>8011</v>
      </c>
      <c r="G5649" t="s">
        <v>8355</v>
      </c>
      <c r="H5649" s="264" t="str">
        <f>IFERROR(VLOOKUP(Table[[#This Row],[Activity Details of Assistance]],WHAT!E:F,2,FALSE),"")</f>
        <v># of water network</v>
      </c>
      <c r="I5649" s="264"/>
      <c r="J5649">
        <v>2</v>
      </c>
      <c r="K5649" s="295" t="s">
        <v>8280</v>
      </c>
      <c r="L5649" s="306" t="s">
        <v>13</v>
      </c>
      <c r="M5649" t="s">
        <v>14</v>
      </c>
      <c r="N5649" t="s">
        <v>309</v>
      </c>
      <c r="O5649" t="s">
        <v>1606</v>
      </c>
      <c r="P5649" t="s">
        <v>6480</v>
      </c>
      <c r="Q5649" s="236">
        <v>44834</v>
      </c>
      <c r="R5649" s="236">
        <v>44896</v>
      </c>
      <c r="S5649" t="s">
        <v>8452</v>
      </c>
      <c r="T5649" s="267"/>
      <c r="U5649" s="267"/>
      <c r="V5649" s="267"/>
      <c r="W5649" s="267"/>
      <c r="X5649"/>
      <c r="Y5649" t="s">
        <v>8648</v>
      </c>
      <c r="Z5649">
        <v>1712029554</v>
      </c>
      <c r="AA5649" t="s">
        <v>8649</v>
      </c>
      <c r="AB5649" s="273" t="str">
        <f>_xlfn.IFNA(IF(Table[[#This Row],[Programme Partner]]&lt;&gt;Table[[#This Row],[Implementing Partner]],CONCATENATE(Table[[#This Row],[Programme Partner]],"-",Table[[#This Row],[Implementing Partner]]),Table[[#This Row],[Programme Partner]]),"")</f>
        <v>UNHCR-NGOF</v>
      </c>
    </row>
    <row r="5650" spans="1:28" ht="16.5" customHeight="1">
      <c r="A5650" s="183">
        <v>6100</v>
      </c>
      <c r="B5650" s="264" t="s">
        <v>5273</v>
      </c>
      <c r="C5650" s="265" t="s">
        <v>5184</v>
      </c>
      <c r="D5650" s="266" t="s">
        <v>5273</v>
      </c>
      <c r="E5650" s="269" t="s">
        <v>27</v>
      </c>
      <c r="F5650" s="264" t="s">
        <v>8012</v>
      </c>
      <c r="G5650" t="s">
        <v>8373</v>
      </c>
      <c r="H5650" s="264" t="str">
        <f>IFERROR(VLOOKUP(Table[[#This Row],[Activity Details of Assistance]],WHAT!E:F,2,FALSE),"")</f>
        <v xml:space="preserve"># of door </v>
      </c>
      <c r="I5650" s="264"/>
      <c r="J5650">
        <v>15</v>
      </c>
      <c r="K5650" s="295" t="s">
        <v>8280</v>
      </c>
      <c r="L5650" s="306" t="s">
        <v>13</v>
      </c>
      <c r="M5650" t="s">
        <v>14</v>
      </c>
      <c r="N5650" t="s">
        <v>309</v>
      </c>
      <c r="O5650" t="s">
        <v>1606</v>
      </c>
      <c r="P5650" t="s">
        <v>6480</v>
      </c>
      <c r="Q5650" s="236">
        <v>44834</v>
      </c>
      <c r="R5650" s="236">
        <v>44896</v>
      </c>
      <c r="S5650" t="s">
        <v>8452</v>
      </c>
      <c r="T5650" s="267"/>
      <c r="U5650" s="267"/>
      <c r="V5650" s="267"/>
      <c r="W5650" s="267"/>
      <c r="X5650"/>
      <c r="Y5650" t="s">
        <v>8648</v>
      </c>
      <c r="Z5650">
        <v>1712029554</v>
      </c>
      <c r="AA5650" t="s">
        <v>8649</v>
      </c>
      <c r="AB5650" s="273" t="str">
        <f>_xlfn.IFNA(IF(Table[[#This Row],[Programme Partner]]&lt;&gt;Table[[#This Row],[Implementing Partner]],CONCATENATE(Table[[#This Row],[Programme Partner]],"-",Table[[#This Row],[Implementing Partner]]),Table[[#This Row],[Programme Partner]]),"")</f>
        <v>UNHCR-NGOF</v>
      </c>
    </row>
    <row r="5651" spans="1:28" ht="16.5" customHeight="1">
      <c r="A5651" s="183">
        <v>6101</v>
      </c>
      <c r="B5651" s="264" t="s">
        <v>5273</v>
      </c>
      <c r="C5651" s="265" t="s">
        <v>5184</v>
      </c>
      <c r="D5651" s="266" t="s">
        <v>5273</v>
      </c>
      <c r="E5651" s="269" t="s">
        <v>27</v>
      </c>
      <c r="F5651" s="264" t="s">
        <v>8012</v>
      </c>
      <c r="G5651" t="s">
        <v>8366</v>
      </c>
      <c r="H5651" s="264" t="str">
        <f>IFERROR(VLOOKUP(Table[[#This Row],[Activity Details of Assistance]],WHAT!E:F,2,FALSE),"")</f>
        <v xml:space="preserve"># of door </v>
      </c>
      <c r="I5651" s="264"/>
      <c r="J5651">
        <v>6</v>
      </c>
      <c r="K5651" s="295" t="s">
        <v>8280</v>
      </c>
      <c r="L5651" s="306" t="s">
        <v>13</v>
      </c>
      <c r="M5651" t="s">
        <v>14</v>
      </c>
      <c r="N5651" t="s">
        <v>309</v>
      </c>
      <c r="O5651" t="s">
        <v>1606</v>
      </c>
      <c r="P5651" t="s">
        <v>6480</v>
      </c>
      <c r="Q5651" s="236">
        <v>44834</v>
      </c>
      <c r="R5651" s="236">
        <v>44896</v>
      </c>
      <c r="S5651" t="s">
        <v>8452</v>
      </c>
      <c r="T5651" s="267"/>
      <c r="U5651" s="267"/>
      <c r="V5651" s="267"/>
      <c r="W5651" s="267"/>
      <c r="X5651"/>
      <c r="Y5651" t="s">
        <v>8648</v>
      </c>
      <c r="Z5651">
        <v>1712029554</v>
      </c>
      <c r="AA5651" t="s">
        <v>8649</v>
      </c>
      <c r="AB5651" s="273" t="str">
        <f>_xlfn.IFNA(IF(Table[[#This Row],[Programme Partner]]&lt;&gt;Table[[#This Row],[Implementing Partner]],CONCATENATE(Table[[#This Row],[Programme Partner]],"-",Table[[#This Row],[Implementing Partner]]),Table[[#This Row],[Programme Partner]]),"")</f>
        <v>UNHCR-NGOF</v>
      </c>
    </row>
    <row r="5652" spans="1:28" ht="16.5" customHeight="1">
      <c r="A5652" s="183">
        <v>6102</v>
      </c>
      <c r="B5652" s="264" t="s">
        <v>5273</v>
      </c>
      <c r="C5652" s="265" t="s">
        <v>5184</v>
      </c>
      <c r="D5652" s="266" t="s">
        <v>5273</v>
      </c>
      <c r="E5652" s="269" t="s">
        <v>27</v>
      </c>
      <c r="F5652" s="264" t="s">
        <v>8012</v>
      </c>
      <c r="G5652" s="195" t="s">
        <v>8585</v>
      </c>
      <c r="H5652" s="264" t="str">
        <f>IFERROR(VLOOKUP(Table[[#This Row],[Activity Details of Assistance]],WHAT!E:F,2,FALSE),"")</f>
        <v xml:space="preserve"># of door </v>
      </c>
      <c r="I5652" s="264"/>
      <c r="J5652">
        <v>60</v>
      </c>
      <c r="K5652" s="295" t="s">
        <v>8280</v>
      </c>
      <c r="L5652" s="306" t="s">
        <v>13</v>
      </c>
      <c r="M5652" t="s">
        <v>14</v>
      </c>
      <c r="N5652" t="s">
        <v>309</v>
      </c>
      <c r="O5652" t="s">
        <v>1606</v>
      </c>
      <c r="P5652" t="s">
        <v>6480</v>
      </c>
      <c r="Q5652" s="236">
        <v>44834</v>
      </c>
      <c r="R5652" s="236">
        <v>44896</v>
      </c>
      <c r="S5652" t="s">
        <v>8452</v>
      </c>
      <c r="T5652" s="267"/>
      <c r="U5652" s="267"/>
      <c r="V5652" s="267"/>
      <c r="W5652" s="267"/>
      <c r="X5652"/>
      <c r="Y5652" t="s">
        <v>8648</v>
      </c>
      <c r="Z5652">
        <v>1712029554</v>
      </c>
      <c r="AA5652" t="s">
        <v>8649</v>
      </c>
      <c r="AB5652" s="273" t="str">
        <f>_xlfn.IFNA(IF(Table[[#This Row],[Programme Partner]]&lt;&gt;Table[[#This Row],[Implementing Partner]],CONCATENATE(Table[[#This Row],[Programme Partner]],"-",Table[[#This Row],[Implementing Partner]]),Table[[#This Row],[Programme Partner]]),"")</f>
        <v>UNHCR-NGOF</v>
      </c>
    </row>
    <row r="5653" spans="1:28" ht="16.5" customHeight="1">
      <c r="A5653" s="183">
        <v>6103</v>
      </c>
      <c r="B5653" s="264" t="s">
        <v>5273</v>
      </c>
      <c r="C5653" s="265" t="s">
        <v>5184</v>
      </c>
      <c r="D5653" s="266" t="s">
        <v>5273</v>
      </c>
      <c r="E5653" s="269" t="s">
        <v>27</v>
      </c>
      <c r="F5653" s="264" t="s">
        <v>8012</v>
      </c>
      <c r="G5653" t="s">
        <v>8359</v>
      </c>
      <c r="H5653" s="264" t="str">
        <f>IFERROR(VLOOKUP(Table[[#This Row],[Activity Details of Assistance]],WHAT!E:F,2,FALSE),"")</f>
        <v># of FSM Site</v>
      </c>
      <c r="I5653" s="264"/>
      <c r="J5653">
        <v>4</v>
      </c>
      <c r="K5653" s="295" t="s">
        <v>8280</v>
      </c>
      <c r="L5653" s="306" t="s">
        <v>13</v>
      </c>
      <c r="M5653" t="s">
        <v>14</v>
      </c>
      <c r="N5653" t="s">
        <v>309</v>
      </c>
      <c r="O5653" t="s">
        <v>1606</v>
      </c>
      <c r="P5653" t="s">
        <v>6480</v>
      </c>
      <c r="Q5653" s="236">
        <v>44834</v>
      </c>
      <c r="R5653" s="236">
        <v>44896</v>
      </c>
      <c r="S5653" t="s">
        <v>8452</v>
      </c>
      <c r="T5653" s="267"/>
      <c r="U5653" s="267"/>
      <c r="V5653" s="267"/>
      <c r="W5653" s="267"/>
      <c r="X5653"/>
      <c r="Y5653" t="s">
        <v>8648</v>
      </c>
      <c r="Z5653">
        <v>1712029554</v>
      </c>
      <c r="AA5653" t="s">
        <v>8649</v>
      </c>
      <c r="AB5653" s="273" t="str">
        <f>_xlfn.IFNA(IF(Table[[#This Row],[Programme Partner]]&lt;&gt;Table[[#This Row],[Implementing Partner]],CONCATENATE(Table[[#This Row],[Programme Partner]],"-",Table[[#This Row],[Implementing Partner]]),Table[[#This Row],[Programme Partner]]),"")</f>
        <v>UNHCR-NGOF</v>
      </c>
    </row>
    <row r="5654" spans="1:28" ht="16.5" customHeight="1">
      <c r="A5654" s="183">
        <v>6104</v>
      </c>
      <c r="B5654" s="264" t="s">
        <v>5273</v>
      </c>
      <c r="C5654" s="265" t="s">
        <v>5184</v>
      </c>
      <c r="D5654" s="266" t="s">
        <v>5273</v>
      </c>
      <c r="E5654" s="269" t="s">
        <v>27</v>
      </c>
      <c r="F5654" s="264" t="s">
        <v>8012</v>
      </c>
      <c r="G5654" t="s">
        <v>8354</v>
      </c>
      <c r="H5654" s="264" t="str">
        <f>IFERROR(VLOOKUP(Table[[#This Row],[Activity Details of Assistance]],WHAT!E:F,2,FALSE),"")</f>
        <v># of door</v>
      </c>
      <c r="I5654" s="264"/>
      <c r="J5654">
        <v>6</v>
      </c>
      <c r="K5654" s="295" t="s">
        <v>8280</v>
      </c>
      <c r="L5654" s="306" t="s">
        <v>13</v>
      </c>
      <c r="M5654" t="s">
        <v>14</v>
      </c>
      <c r="N5654" t="s">
        <v>309</v>
      </c>
      <c r="O5654" t="s">
        <v>1606</v>
      </c>
      <c r="P5654" t="s">
        <v>6480</v>
      </c>
      <c r="Q5654" s="236">
        <v>44834</v>
      </c>
      <c r="R5654" s="236">
        <v>44896</v>
      </c>
      <c r="S5654" t="s">
        <v>8452</v>
      </c>
      <c r="T5654" s="267"/>
      <c r="U5654" s="267"/>
      <c r="V5654" s="267"/>
      <c r="W5654" s="267"/>
      <c r="X5654"/>
      <c r="Y5654" t="s">
        <v>8648</v>
      </c>
      <c r="Z5654">
        <v>1712029554</v>
      </c>
      <c r="AA5654" t="s">
        <v>8649</v>
      </c>
      <c r="AB5654" s="273" t="str">
        <f>_xlfn.IFNA(IF(Table[[#This Row],[Programme Partner]]&lt;&gt;Table[[#This Row],[Implementing Partner]],CONCATENATE(Table[[#This Row],[Programme Partner]],"-",Table[[#This Row],[Implementing Partner]]),Table[[#This Row],[Programme Partner]]),"")</f>
        <v>UNHCR-NGOF</v>
      </c>
    </row>
    <row r="5655" spans="1:28" ht="16.5" customHeight="1">
      <c r="A5655" s="183">
        <v>6105</v>
      </c>
      <c r="B5655" s="264" t="s">
        <v>5273</v>
      </c>
      <c r="C5655" s="265" t="s">
        <v>5184</v>
      </c>
      <c r="D5655" s="266" t="s">
        <v>5273</v>
      </c>
      <c r="E5655" s="269" t="s">
        <v>27</v>
      </c>
      <c r="F5655" s="264" t="s">
        <v>8012</v>
      </c>
      <c r="G5655" t="s">
        <v>8367</v>
      </c>
      <c r="H5655" s="264" t="str">
        <f>IFERROR(VLOOKUP(Table[[#This Row],[Activity Details of Assistance]],WHAT!E:F,2,FALSE),"")</f>
        <v># of door</v>
      </c>
      <c r="I5655" s="264"/>
      <c r="J5655">
        <v>10</v>
      </c>
      <c r="K5655" s="295" t="s">
        <v>8280</v>
      </c>
      <c r="L5655" s="306" t="s">
        <v>13</v>
      </c>
      <c r="M5655" t="s">
        <v>14</v>
      </c>
      <c r="N5655" t="s">
        <v>309</v>
      </c>
      <c r="O5655" t="s">
        <v>1606</v>
      </c>
      <c r="P5655" t="s">
        <v>6480</v>
      </c>
      <c r="Q5655" s="236">
        <v>44834</v>
      </c>
      <c r="R5655" s="236">
        <v>44896</v>
      </c>
      <c r="S5655" t="s">
        <v>8452</v>
      </c>
      <c r="T5655" s="267"/>
      <c r="U5655" s="267"/>
      <c r="V5655" s="267"/>
      <c r="W5655" s="267"/>
      <c r="X5655"/>
      <c r="Y5655" t="s">
        <v>8648</v>
      </c>
      <c r="Z5655">
        <v>1712029554</v>
      </c>
      <c r="AA5655" t="s">
        <v>8649</v>
      </c>
      <c r="AB5655" s="273" t="str">
        <f>_xlfn.IFNA(IF(Table[[#This Row],[Programme Partner]]&lt;&gt;Table[[#This Row],[Implementing Partner]],CONCATENATE(Table[[#This Row],[Programme Partner]],"-",Table[[#This Row],[Implementing Partner]]),Table[[#This Row],[Programme Partner]]),"")</f>
        <v>UNHCR-NGOF</v>
      </c>
    </row>
    <row r="5656" spans="1:28" ht="16.5" customHeight="1">
      <c r="A5656" s="183">
        <v>6106</v>
      </c>
      <c r="B5656" s="264" t="s">
        <v>5273</v>
      </c>
      <c r="C5656" s="265" t="s">
        <v>5184</v>
      </c>
      <c r="D5656" s="266" t="s">
        <v>5273</v>
      </c>
      <c r="E5656" s="269" t="s">
        <v>27</v>
      </c>
      <c r="F5656" s="264" t="s">
        <v>8012</v>
      </c>
      <c r="G5656" s="195" t="s">
        <v>8586</v>
      </c>
      <c r="H5656" s="264" t="str">
        <f>IFERROR(VLOOKUP(Table[[#This Row],[Activity Details of Assistance]],WHAT!E:F,2,FALSE),"")</f>
        <v># of door</v>
      </c>
      <c r="I5656" s="264"/>
      <c r="J5656">
        <v>369</v>
      </c>
      <c r="K5656" s="295" t="s">
        <v>8280</v>
      </c>
      <c r="L5656" s="306" t="s">
        <v>13</v>
      </c>
      <c r="M5656" t="s">
        <v>14</v>
      </c>
      <c r="N5656" t="s">
        <v>309</v>
      </c>
      <c r="O5656" t="s">
        <v>1606</v>
      </c>
      <c r="P5656" t="s">
        <v>6480</v>
      </c>
      <c r="Q5656" s="236">
        <v>44834</v>
      </c>
      <c r="R5656" s="236">
        <v>44896</v>
      </c>
      <c r="S5656" t="s">
        <v>8452</v>
      </c>
      <c r="T5656" s="267"/>
      <c r="U5656" s="267"/>
      <c r="V5656" s="267"/>
      <c r="W5656" s="267"/>
      <c r="X5656"/>
      <c r="Y5656" t="s">
        <v>8648</v>
      </c>
      <c r="Z5656">
        <v>1712029554</v>
      </c>
      <c r="AA5656" t="s">
        <v>8649</v>
      </c>
      <c r="AB5656" s="273" t="str">
        <f>_xlfn.IFNA(IF(Table[[#This Row],[Programme Partner]]&lt;&gt;Table[[#This Row],[Implementing Partner]],CONCATENATE(Table[[#This Row],[Programme Partner]],"-",Table[[#This Row],[Implementing Partner]]),Table[[#This Row],[Programme Partner]]),"")</f>
        <v>UNHCR-NGOF</v>
      </c>
    </row>
    <row r="5657" spans="1:28" ht="16.5" customHeight="1">
      <c r="A5657" s="183">
        <v>6107</v>
      </c>
      <c r="B5657" s="264" t="s">
        <v>5273</v>
      </c>
      <c r="C5657" s="265" t="s">
        <v>5184</v>
      </c>
      <c r="D5657" s="266" t="s">
        <v>5273</v>
      </c>
      <c r="E5657" s="269" t="s">
        <v>27</v>
      </c>
      <c r="F5657" s="264" t="s">
        <v>8012</v>
      </c>
      <c r="G5657" t="s">
        <v>8357</v>
      </c>
      <c r="H5657" s="264" t="str">
        <f>IFERROR(VLOOKUP(Table[[#This Row],[Activity Details of Assistance]],WHAT!E:F,2,FALSE),"")</f>
        <v># of door</v>
      </c>
      <c r="I5657" s="264"/>
      <c r="J5657">
        <v>217</v>
      </c>
      <c r="K5657" s="295" t="s">
        <v>8280</v>
      </c>
      <c r="L5657" s="306" t="s">
        <v>13</v>
      </c>
      <c r="M5657" t="s">
        <v>14</v>
      </c>
      <c r="N5657" t="s">
        <v>309</v>
      </c>
      <c r="O5657" t="s">
        <v>1606</v>
      </c>
      <c r="P5657" t="s">
        <v>6480</v>
      </c>
      <c r="Q5657" s="236">
        <v>44834</v>
      </c>
      <c r="R5657" s="236">
        <v>44896</v>
      </c>
      <c r="S5657" t="s">
        <v>8452</v>
      </c>
      <c r="T5657" s="267"/>
      <c r="U5657" s="267"/>
      <c r="V5657" s="267"/>
      <c r="W5657" s="267"/>
      <c r="X5657"/>
      <c r="Y5657" t="s">
        <v>8648</v>
      </c>
      <c r="Z5657">
        <v>1712029554</v>
      </c>
      <c r="AA5657" t="s">
        <v>8649</v>
      </c>
      <c r="AB5657" s="273" t="str">
        <f>_xlfn.IFNA(IF(Table[[#This Row],[Programme Partner]]&lt;&gt;Table[[#This Row],[Implementing Partner]],CONCATENATE(Table[[#This Row],[Programme Partner]],"-",Table[[#This Row],[Implementing Partner]]),Table[[#This Row],[Programme Partner]]),"")</f>
        <v>UNHCR-NGOF</v>
      </c>
    </row>
    <row r="5658" spans="1:28" ht="16.5" customHeight="1">
      <c r="A5658" s="183">
        <v>6108</v>
      </c>
      <c r="B5658" s="264" t="s">
        <v>5273</v>
      </c>
      <c r="C5658" s="265" t="s">
        <v>5184</v>
      </c>
      <c r="D5658" s="266" t="s">
        <v>5273</v>
      </c>
      <c r="E5658" s="269" t="s">
        <v>27</v>
      </c>
      <c r="F5658" s="264" t="s">
        <v>8013</v>
      </c>
      <c r="G5658" t="s">
        <v>8313</v>
      </c>
      <c r="H5658" s="264" t="str">
        <f>IFERROR(VLOOKUP(Table[[#This Row],[Activity Details of Assistance]],WHAT!E:F,2,FALSE),"")</f>
        <v># of HP sessions at community level</v>
      </c>
      <c r="I5658" s="264"/>
      <c r="J5658">
        <v>100</v>
      </c>
      <c r="K5658" s="295" t="s">
        <v>8280</v>
      </c>
      <c r="L5658" s="306" t="s">
        <v>13</v>
      </c>
      <c r="M5658" t="s">
        <v>14</v>
      </c>
      <c r="N5658" t="s">
        <v>309</v>
      </c>
      <c r="O5658" t="s">
        <v>1606</v>
      </c>
      <c r="P5658" t="s">
        <v>6480</v>
      </c>
      <c r="Q5658" s="236">
        <v>44834</v>
      </c>
      <c r="R5658" s="236">
        <v>44896</v>
      </c>
      <c r="S5658" t="s">
        <v>8452</v>
      </c>
      <c r="T5658" s="267"/>
      <c r="U5658" s="267"/>
      <c r="V5658" s="267"/>
      <c r="W5658" s="267"/>
      <c r="X5658"/>
      <c r="Y5658" t="s">
        <v>8648</v>
      </c>
      <c r="Z5658">
        <v>1712029554</v>
      </c>
      <c r="AA5658" t="s">
        <v>8649</v>
      </c>
      <c r="AB5658" s="273" t="str">
        <f>_xlfn.IFNA(IF(Table[[#This Row],[Programme Partner]]&lt;&gt;Table[[#This Row],[Implementing Partner]],CONCATENATE(Table[[#This Row],[Programme Partner]],"-",Table[[#This Row],[Implementing Partner]]),Table[[#This Row],[Programme Partner]]),"")</f>
        <v>UNHCR-NGOF</v>
      </c>
    </row>
    <row r="5659" spans="1:28" ht="16.5" customHeight="1">
      <c r="A5659" s="183">
        <v>6109</v>
      </c>
      <c r="B5659" s="264" t="s">
        <v>5273</v>
      </c>
      <c r="C5659" s="265" t="s">
        <v>5184</v>
      </c>
      <c r="D5659" s="266" t="s">
        <v>5273</v>
      </c>
      <c r="E5659" s="269" t="s">
        <v>27</v>
      </c>
      <c r="F5659" s="264" t="s">
        <v>8013</v>
      </c>
      <c r="G5659" t="s">
        <v>8314</v>
      </c>
      <c r="H5659" s="264" t="str">
        <f>IFERROR(VLOOKUP(Table[[#This Row],[Activity Details of Assistance]],WHAT!E:F,2,FALSE),"")</f>
        <v># of HP sessions at HH level</v>
      </c>
      <c r="I5659" s="264"/>
      <c r="J5659">
        <v>3965</v>
      </c>
      <c r="K5659" s="295" t="s">
        <v>8280</v>
      </c>
      <c r="L5659" s="306" t="s">
        <v>13</v>
      </c>
      <c r="M5659" t="s">
        <v>14</v>
      </c>
      <c r="N5659" t="s">
        <v>309</v>
      </c>
      <c r="O5659" t="s">
        <v>1606</v>
      </c>
      <c r="P5659" t="s">
        <v>6480</v>
      </c>
      <c r="Q5659" s="236">
        <v>44834</v>
      </c>
      <c r="R5659" s="236">
        <v>44896</v>
      </c>
      <c r="S5659" t="s">
        <v>8452</v>
      </c>
      <c r="T5659" s="267"/>
      <c r="U5659" s="267"/>
      <c r="V5659" s="267"/>
      <c r="W5659" s="267"/>
      <c r="X5659"/>
      <c r="Y5659" t="s">
        <v>8648</v>
      </c>
      <c r="Z5659">
        <v>1712029554</v>
      </c>
      <c r="AA5659" t="s">
        <v>8649</v>
      </c>
      <c r="AB5659" s="273" t="str">
        <f>_xlfn.IFNA(IF(Table[[#This Row],[Programme Partner]]&lt;&gt;Table[[#This Row],[Implementing Partner]],CONCATENATE(Table[[#This Row],[Programme Partner]],"-",Table[[#This Row],[Implementing Partner]]),Table[[#This Row],[Programme Partner]]),"")</f>
        <v>UNHCR-NGOF</v>
      </c>
    </row>
    <row r="5660" spans="1:28" ht="16.5" customHeight="1">
      <c r="A5660" s="183">
        <v>6110</v>
      </c>
      <c r="B5660" s="264" t="s">
        <v>5273</v>
      </c>
      <c r="C5660" s="265" t="s">
        <v>5184</v>
      </c>
      <c r="D5660" s="266" t="s">
        <v>5273</v>
      </c>
      <c r="E5660" s="269" t="s">
        <v>27</v>
      </c>
      <c r="F5660" s="264" t="s">
        <v>8013</v>
      </c>
      <c r="G5660" t="s">
        <v>8374</v>
      </c>
      <c r="H5660" s="264" t="str">
        <f>IFERROR(VLOOKUP(Table[[#This Row],[Activity Details of Assistance]],WHAT!E:F,2,FALSE),"")</f>
        <v># of HP sessions at institution level</v>
      </c>
      <c r="I5660" s="264"/>
      <c r="J5660">
        <v>7</v>
      </c>
      <c r="K5660" s="295" t="s">
        <v>8280</v>
      </c>
      <c r="L5660" s="306" t="s">
        <v>13</v>
      </c>
      <c r="M5660" t="s">
        <v>14</v>
      </c>
      <c r="N5660" t="s">
        <v>309</v>
      </c>
      <c r="O5660" t="s">
        <v>1606</v>
      </c>
      <c r="P5660" t="s">
        <v>6480</v>
      </c>
      <c r="Q5660" s="236">
        <v>44834</v>
      </c>
      <c r="R5660" s="236">
        <v>44896</v>
      </c>
      <c r="S5660" t="s">
        <v>8452</v>
      </c>
      <c r="T5660" s="267"/>
      <c r="U5660" s="267"/>
      <c r="V5660" s="267"/>
      <c r="W5660" s="267"/>
      <c r="X5660"/>
      <c r="Y5660" t="s">
        <v>8648</v>
      </c>
      <c r="Z5660">
        <v>1712029554</v>
      </c>
      <c r="AA5660" t="s">
        <v>8649</v>
      </c>
      <c r="AB5660" s="273" t="str">
        <f>_xlfn.IFNA(IF(Table[[#This Row],[Programme Partner]]&lt;&gt;Table[[#This Row],[Implementing Partner]],CONCATENATE(Table[[#This Row],[Programme Partner]],"-",Table[[#This Row],[Implementing Partner]]),Table[[#This Row],[Programme Partner]]),"")</f>
        <v>UNHCR-NGOF</v>
      </c>
    </row>
    <row r="5661" spans="1:28" ht="16.5" customHeight="1">
      <c r="A5661" s="183">
        <v>6111</v>
      </c>
      <c r="B5661" s="264" t="s">
        <v>5273</v>
      </c>
      <c r="C5661" s="265" t="s">
        <v>5184</v>
      </c>
      <c r="D5661" s="266" t="s">
        <v>5273</v>
      </c>
      <c r="E5661" s="269" t="s">
        <v>27</v>
      </c>
      <c r="F5661" s="264" t="s">
        <v>8013</v>
      </c>
      <c r="G5661" t="s">
        <v>8317</v>
      </c>
      <c r="H5661" s="264" t="str">
        <f>IFERROR(VLOOKUP(Table[[#This Row],[Activity Details of Assistance]],WHAT!E:F,2,FALSE),"")</f>
        <v># of estimated persons reached by mass-media campaign</v>
      </c>
      <c r="I5661" s="264"/>
      <c r="J5661">
        <v>5</v>
      </c>
      <c r="K5661" s="295" t="s">
        <v>8280</v>
      </c>
      <c r="L5661" s="306" t="s">
        <v>13</v>
      </c>
      <c r="M5661" t="s">
        <v>14</v>
      </c>
      <c r="N5661" t="s">
        <v>309</v>
      </c>
      <c r="O5661" t="s">
        <v>1606</v>
      </c>
      <c r="P5661" t="s">
        <v>6480</v>
      </c>
      <c r="Q5661" s="236">
        <v>44834</v>
      </c>
      <c r="R5661" s="236">
        <v>44896</v>
      </c>
      <c r="S5661" t="s">
        <v>8452</v>
      </c>
      <c r="T5661" s="267"/>
      <c r="U5661" s="267"/>
      <c r="V5661" s="267"/>
      <c r="W5661" s="267"/>
      <c r="X5661"/>
      <c r="Y5661" t="s">
        <v>8648</v>
      </c>
      <c r="Z5661">
        <v>1712029554</v>
      </c>
      <c r="AA5661" t="s">
        <v>8649</v>
      </c>
      <c r="AB5661" s="273" t="str">
        <f>_xlfn.IFNA(IF(Table[[#This Row],[Programme Partner]]&lt;&gt;Table[[#This Row],[Implementing Partner]],CONCATENATE(Table[[#This Row],[Programme Partner]],"-",Table[[#This Row],[Implementing Partner]]),Table[[#This Row],[Programme Partner]]),"")</f>
        <v>UNHCR-NGOF</v>
      </c>
    </row>
    <row r="5662" spans="1:28" ht="16.5" customHeight="1">
      <c r="A5662" s="183">
        <v>6112</v>
      </c>
      <c r="B5662" s="264" t="s">
        <v>5273</v>
      </c>
      <c r="C5662" s="265" t="s">
        <v>5184</v>
      </c>
      <c r="D5662" s="266" t="s">
        <v>5273</v>
      </c>
      <c r="E5662" s="269" t="s">
        <v>27</v>
      </c>
      <c r="F5662" s="264" t="s">
        <v>8013</v>
      </c>
      <c r="G5662" t="s">
        <v>8315</v>
      </c>
      <c r="H5662" s="264" t="str">
        <f>IFERROR(VLOOKUP(Table[[#This Row],[Activity Details of Assistance]],WHAT!E:F,2,FALSE),"")</f>
        <v># of handwashing station</v>
      </c>
      <c r="I5662" s="264"/>
      <c r="J5662">
        <v>6</v>
      </c>
      <c r="K5662" s="295" t="s">
        <v>8280</v>
      </c>
      <c r="L5662" s="306" t="s">
        <v>13</v>
      </c>
      <c r="M5662" t="s">
        <v>14</v>
      </c>
      <c r="N5662" t="s">
        <v>309</v>
      </c>
      <c r="O5662" t="s">
        <v>1606</v>
      </c>
      <c r="P5662" t="s">
        <v>6480</v>
      </c>
      <c r="Q5662" s="236">
        <v>44834</v>
      </c>
      <c r="R5662" s="236">
        <v>44896</v>
      </c>
      <c r="S5662" t="s">
        <v>8452</v>
      </c>
      <c r="T5662" s="267"/>
      <c r="U5662" s="267"/>
      <c r="V5662" s="267"/>
      <c r="W5662" s="267"/>
      <c r="X5662"/>
      <c r="Y5662" t="s">
        <v>8648</v>
      </c>
      <c r="Z5662">
        <v>1712029554</v>
      </c>
      <c r="AA5662" t="s">
        <v>8649</v>
      </c>
      <c r="AB5662" s="273" t="str">
        <f>_xlfn.IFNA(IF(Table[[#This Row],[Programme Partner]]&lt;&gt;Table[[#This Row],[Implementing Partner]],CONCATENATE(Table[[#This Row],[Programme Partner]],"-",Table[[#This Row],[Implementing Partner]]),Table[[#This Row],[Programme Partner]]),"")</f>
        <v>UNHCR-NGOF</v>
      </c>
    </row>
    <row r="5663" spans="1:28" ht="16.5" customHeight="1">
      <c r="A5663" s="183">
        <v>6113</v>
      </c>
      <c r="B5663" s="264" t="s">
        <v>5273</v>
      </c>
      <c r="C5663" s="265" t="s">
        <v>5184</v>
      </c>
      <c r="D5663" s="266" t="s">
        <v>5273</v>
      </c>
      <c r="E5663" s="269" t="s">
        <v>27</v>
      </c>
      <c r="F5663" s="264" t="s">
        <v>8013</v>
      </c>
      <c r="G5663" t="s">
        <v>8316</v>
      </c>
      <c r="H5663" s="264" t="str">
        <f>IFERROR(VLOOKUP(Table[[#This Row],[Activity Details of Assistance]],WHAT!E:F,2,FALSE),"")</f>
        <v># of household</v>
      </c>
      <c r="I5663" s="264"/>
      <c r="J5663">
        <v>369</v>
      </c>
      <c r="K5663" s="295" t="s">
        <v>8280</v>
      </c>
      <c r="L5663" s="306" t="s">
        <v>13</v>
      </c>
      <c r="M5663" t="s">
        <v>14</v>
      </c>
      <c r="N5663" t="s">
        <v>309</v>
      </c>
      <c r="O5663" t="s">
        <v>1606</v>
      </c>
      <c r="P5663" t="s">
        <v>6480</v>
      </c>
      <c r="Q5663" s="236">
        <v>44834</v>
      </c>
      <c r="R5663" s="236">
        <v>44896</v>
      </c>
      <c r="S5663" t="s">
        <v>8452</v>
      </c>
      <c r="T5663" s="267"/>
      <c r="U5663" s="267"/>
      <c r="V5663" s="267"/>
      <c r="W5663" s="267"/>
      <c r="X5663"/>
      <c r="Y5663" t="s">
        <v>8648</v>
      </c>
      <c r="Z5663">
        <v>1712029554</v>
      </c>
      <c r="AA5663" t="s">
        <v>8649</v>
      </c>
      <c r="AB5663" s="273" t="str">
        <f>_xlfn.IFNA(IF(Table[[#This Row],[Programme Partner]]&lt;&gt;Table[[#This Row],[Implementing Partner]],CONCATENATE(Table[[#This Row],[Programme Partner]],"-",Table[[#This Row],[Implementing Partner]]),Table[[#This Row],[Programme Partner]]),"")</f>
        <v>UNHCR-NGOF</v>
      </c>
    </row>
    <row r="5664" spans="1:28" ht="16.5" customHeight="1">
      <c r="A5664" s="183">
        <v>6114</v>
      </c>
      <c r="B5664" s="264" t="s">
        <v>5273</v>
      </c>
      <c r="C5664" s="265" t="s">
        <v>5184</v>
      </c>
      <c r="D5664" s="266" t="s">
        <v>5273</v>
      </c>
      <c r="E5664" s="269" t="s">
        <v>27</v>
      </c>
      <c r="F5664" s="264" t="s">
        <v>8013</v>
      </c>
      <c r="G5664" t="s">
        <v>8442</v>
      </c>
      <c r="H5664" s="264" t="str">
        <f>IFERROR(VLOOKUP(Table[[#This Row],[Activity Details of Assistance]],WHAT!E:F,2,FALSE),"")</f>
        <v># of facilities</v>
      </c>
      <c r="I5664" s="264"/>
      <c r="J5664">
        <v>157</v>
      </c>
      <c r="K5664" s="295" t="s">
        <v>8280</v>
      </c>
      <c r="L5664" s="306" t="s">
        <v>13</v>
      </c>
      <c r="M5664" t="s">
        <v>14</v>
      </c>
      <c r="N5664" t="s">
        <v>309</v>
      </c>
      <c r="O5664" t="s">
        <v>1606</v>
      </c>
      <c r="P5664" t="s">
        <v>6480</v>
      </c>
      <c r="Q5664" s="236">
        <v>44834</v>
      </c>
      <c r="R5664" s="236">
        <v>44896</v>
      </c>
      <c r="S5664" t="s">
        <v>8452</v>
      </c>
      <c r="T5664" s="267"/>
      <c r="U5664" s="267"/>
      <c r="V5664" s="267"/>
      <c r="W5664" s="267"/>
      <c r="X5664"/>
      <c r="Y5664" t="s">
        <v>8648</v>
      </c>
      <c r="Z5664">
        <v>1712029554</v>
      </c>
      <c r="AA5664" t="s">
        <v>8649</v>
      </c>
      <c r="AB5664" s="273" t="str">
        <f>_xlfn.IFNA(IF(Table[[#This Row],[Programme Partner]]&lt;&gt;Table[[#This Row],[Implementing Partner]],CONCATENATE(Table[[#This Row],[Programme Partner]],"-",Table[[#This Row],[Implementing Partner]]),Table[[#This Row],[Programme Partner]]),"")</f>
        <v>UNHCR-NGOF</v>
      </c>
    </row>
    <row r="5665" spans="1:28" ht="16.5" customHeight="1">
      <c r="A5665" s="183">
        <v>6115</v>
      </c>
      <c r="B5665" s="264" t="s">
        <v>5273</v>
      </c>
      <c r="C5665" s="265" t="s">
        <v>5184</v>
      </c>
      <c r="D5665" s="266" t="s">
        <v>5273</v>
      </c>
      <c r="E5665" s="269" t="s">
        <v>27</v>
      </c>
      <c r="F5665" s="264" t="s">
        <v>8014</v>
      </c>
      <c r="G5665" t="s">
        <v>8445</v>
      </c>
      <c r="H5665" s="264" t="str">
        <f>IFERROR(VLOOKUP(Table[[#This Row],[Activity Details of Assistance]],WHAT!E:F,2,FALSE),"")</f>
        <v># of plant</v>
      </c>
      <c r="I5665" s="264"/>
      <c r="J5665">
        <v>2</v>
      </c>
      <c r="K5665" s="295" t="s">
        <v>8280</v>
      </c>
      <c r="L5665" s="306" t="s">
        <v>13</v>
      </c>
      <c r="M5665" t="s">
        <v>14</v>
      </c>
      <c r="N5665" t="s">
        <v>309</v>
      </c>
      <c r="O5665" t="s">
        <v>1606</v>
      </c>
      <c r="P5665" t="s">
        <v>6480</v>
      </c>
      <c r="Q5665" s="236">
        <v>44834</v>
      </c>
      <c r="R5665" s="236">
        <v>44896</v>
      </c>
      <c r="S5665" t="s">
        <v>8452</v>
      </c>
      <c r="T5665" s="267"/>
      <c r="U5665" s="267"/>
      <c r="V5665" s="267"/>
      <c r="W5665" s="267"/>
      <c r="X5665"/>
      <c r="Y5665" t="s">
        <v>8648</v>
      </c>
      <c r="Z5665">
        <v>1712029554</v>
      </c>
      <c r="AA5665" t="s">
        <v>8649</v>
      </c>
      <c r="AB5665" s="273" t="str">
        <f>_xlfn.IFNA(IF(Table[[#This Row],[Programme Partner]]&lt;&gt;Table[[#This Row],[Implementing Partner]],CONCATENATE(Table[[#This Row],[Programme Partner]],"-",Table[[#This Row],[Implementing Partner]]),Table[[#This Row],[Programme Partner]]),"")</f>
        <v>UNHCR-NGOF</v>
      </c>
    </row>
    <row r="5666" spans="1:28" ht="16.5" customHeight="1">
      <c r="A5666" s="183">
        <v>6116</v>
      </c>
      <c r="B5666" s="264" t="s">
        <v>5273</v>
      </c>
      <c r="C5666" s="265" t="s">
        <v>5184</v>
      </c>
      <c r="D5666" s="266" t="s">
        <v>5273</v>
      </c>
      <c r="E5666" s="269" t="s">
        <v>27</v>
      </c>
      <c r="F5666" s="264" t="s">
        <v>8011</v>
      </c>
      <c r="G5666" t="s">
        <v>8355</v>
      </c>
      <c r="H5666" s="264" t="str">
        <f>IFERROR(VLOOKUP(Table[[#This Row],[Activity Details of Assistance]],WHAT!E:F,2,FALSE),"")</f>
        <v># of water network</v>
      </c>
      <c r="I5666" s="264"/>
      <c r="J5666">
        <v>3</v>
      </c>
      <c r="K5666" s="295" t="s">
        <v>8280</v>
      </c>
      <c r="L5666" s="306" t="s">
        <v>13</v>
      </c>
      <c r="M5666" t="s">
        <v>14</v>
      </c>
      <c r="N5666" t="s">
        <v>309</v>
      </c>
      <c r="O5666" t="s">
        <v>1607</v>
      </c>
      <c r="P5666" t="s">
        <v>4710</v>
      </c>
      <c r="Q5666" s="236">
        <v>44834</v>
      </c>
      <c r="R5666" s="236">
        <v>44896</v>
      </c>
      <c r="S5666" t="s">
        <v>8452</v>
      </c>
      <c r="T5666" s="267"/>
      <c r="U5666" s="267"/>
      <c r="V5666" s="267"/>
      <c r="W5666" s="267"/>
      <c r="X5666"/>
      <c r="Y5666" t="s">
        <v>8648</v>
      </c>
      <c r="Z5666">
        <v>1712029554</v>
      </c>
      <c r="AA5666" t="s">
        <v>8649</v>
      </c>
      <c r="AB5666" s="273" t="str">
        <f>_xlfn.IFNA(IF(Table[[#This Row],[Programme Partner]]&lt;&gt;Table[[#This Row],[Implementing Partner]],CONCATENATE(Table[[#This Row],[Programme Partner]],"-",Table[[#This Row],[Implementing Partner]]),Table[[#This Row],[Programme Partner]]),"")</f>
        <v>UNHCR-NGOF</v>
      </c>
    </row>
    <row r="5667" spans="1:28" ht="16.5" customHeight="1">
      <c r="A5667" s="183">
        <v>6117</v>
      </c>
      <c r="B5667" s="264" t="s">
        <v>5273</v>
      </c>
      <c r="C5667" s="265" t="s">
        <v>5184</v>
      </c>
      <c r="D5667" s="266" t="s">
        <v>5273</v>
      </c>
      <c r="E5667" s="269" t="s">
        <v>27</v>
      </c>
      <c r="F5667" s="264" t="s">
        <v>8011</v>
      </c>
      <c r="G5667" t="s">
        <v>8318</v>
      </c>
      <c r="H5667" s="264" t="str">
        <f>IFERROR(VLOOKUP(Table[[#This Row],[Activity Details of Assistance]],WHAT!E:F,2,FALSE),"")</f>
        <v># of household</v>
      </c>
      <c r="I5667" s="264"/>
      <c r="J5667">
        <v>128</v>
      </c>
      <c r="K5667" s="295" t="s">
        <v>8280</v>
      </c>
      <c r="L5667" s="306" t="s">
        <v>13</v>
      </c>
      <c r="M5667" t="s">
        <v>14</v>
      </c>
      <c r="N5667" t="s">
        <v>309</v>
      </c>
      <c r="O5667" t="s">
        <v>1607</v>
      </c>
      <c r="P5667" t="s">
        <v>4710</v>
      </c>
      <c r="Q5667" s="236">
        <v>44834</v>
      </c>
      <c r="R5667" s="236">
        <v>44896</v>
      </c>
      <c r="S5667" t="s">
        <v>8452</v>
      </c>
      <c r="T5667" s="267"/>
      <c r="U5667" s="267"/>
      <c r="V5667" s="267"/>
      <c r="W5667" s="267"/>
      <c r="X5667"/>
      <c r="Y5667" t="s">
        <v>8648</v>
      </c>
      <c r="Z5667">
        <v>1712029554</v>
      </c>
      <c r="AA5667" t="s">
        <v>8649</v>
      </c>
      <c r="AB5667" s="273" t="str">
        <f>_xlfn.IFNA(IF(Table[[#This Row],[Programme Partner]]&lt;&gt;Table[[#This Row],[Implementing Partner]],CONCATENATE(Table[[#This Row],[Programme Partner]],"-",Table[[#This Row],[Implementing Partner]]),Table[[#This Row],[Programme Partner]]),"")</f>
        <v>UNHCR-NGOF</v>
      </c>
    </row>
    <row r="5668" spans="1:28" ht="16.5" customHeight="1">
      <c r="A5668" s="183">
        <v>6118</v>
      </c>
      <c r="B5668" s="264" t="s">
        <v>5273</v>
      </c>
      <c r="C5668" s="265" t="s">
        <v>5184</v>
      </c>
      <c r="D5668" s="266" t="s">
        <v>5273</v>
      </c>
      <c r="E5668" s="269" t="s">
        <v>27</v>
      </c>
      <c r="F5668" s="264" t="s">
        <v>8012</v>
      </c>
      <c r="G5668" s="195" t="s">
        <v>8585</v>
      </c>
      <c r="H5668" s="264" t="str">
        <f>IFERROR(VLOOKUP(Table[[#This Row],[Activity Details of Assistance]],WHAT!E:F,2,FALSE),"")</f>
        <v xml:space="preserve"># of door </v>
      </c>
      <c r="I5668" s="264"/>
      <c r="J5668">
        <v>51</v>
      </c>
      <c r="K5668" s="295" t="s">
        <v>8280</v>
      </c>
      <c r="L5668" s="306" t="s">
        <v>13</v>
      </c>
      <c r="M5668" t="s">
        <v>14</v>
      </c>
      <c r="N5668" t="s">
        <v>309</v>
      </c>
      <c r="O5668" t="s">
        <v>1607</v>
      </c>
      <c r="P5668" t="s">
        <v>4710</v>
      </c>
      <c r="Q5668" s="236">
        <v>44834</v>
      </c>
      <c r="R5668" s="236">
        <v>44896</v>
      </c>
      <c r="S5668" t="s">
        <v>8452</v>
      </c>
      <c r="T5668" s="267"/>
      <c r="U5668" s="267"/>
      <c r="V5668" s="267"/>
      <c r="W5668" s="267"/>
      <c r="X5668"/>
      <c r="Y5668" t="s">
        <v>8648</v>
      </c>
      <c r="Z5668">
        <v>1712029554</v>
      </c>
      <c r="AA5668" t="s">
        <v>8649</v>
      </c>
      <c r="AB5668" s="273" t="str">
        <f>_xlfn.IFNA(IF(Table[[#This Row],[Programme Partner]]&lt;&gt;Table[[#This Row],[Implementing Partner]],CONCATENATE(Table[[#This Row],[Programme Partner]],"-",Table[[#This Row],[Implementing Partner]]),Table[[#This Row],[Programme Partner]]),"")</f>
        <v>UNHCR-NGOF</v>
      </c>
    </row>
    <row r="5669" spans="1:28" ht="16.5" customHeight="1">
      <c r="A5669" s="183">
        <v>6119</v>
      </c>
      <c r="B5669" s="264" t="s">
        <v>5273</v>
      </c>
      <c r="C5669" s="265" t="s">
        <v>5184</v>
      </c>
      <c r="D5669" s="266" t="s">
        <v>5273</v>
      </c>
      <c r="E5669" s="269" t="s">
        <v>27</v>
      </c>
      <c r="F5669" s="264" t="s">
        <v>8012</v>
      </c>
      <c r="G5669" t="s">
        <v>8359</v>
      </c>
      <c r="H5669" s="264" t="str">
        <f>IFERROR(VLOOKUP(Table[[#This Row],[Activity Details of Assistance]],WHAT!E:F,2,FALSE),"")</f>
        <v># of FSM Site</v>
      </c>
      <c r="I5669" s="264"/>
      <c r="J5669">
        <v>4</v>
      </c>
      <c r="K5669" s="295" t="s">
        <v>8280</v>
      </c>
      <c r="L5669" s="306" t="s">
        <v>13</v>
      </c>
      <c r="M5669" t="s">
        <v>14</v>
      </c>
      <c r="N5669" t="s">
        <v>309</v>
      </c>
      <c r="O5669" t="s">
        <v>1607</v>
      </c>
      <c r="P5669" t="s">
        <v>4710</v>
      </c>
      <c r="Q5669" s="236">
        <v>44834</v>
      </c>
      <c r="R5669" s="236">
        <v>44896</v>
      </c>
      <c r="S5669" t="s">
        <v>8452</v>
      </c>
      <c r="T5669" s="267"/>
      <c r="U5669" s="267"/>
      <c r="V5669" s="267"/>
      <c r="W5669" s="267"/>
      <c r="X5669"/>
      <c r="Y5669" t="s">
        <v>8648</v>
      </c>
      <c r="Z5669">
        <v>1712029554</v>
      </c>
      <c r="AA5669" t="s">
        <v>8649</v>
      </c>
      <c r="AB5669" s="273" t="str">
        <f>_xlfn.IFNA(IF(Table[[#This Row],[Programme Partner]]&lt;&gt;Table[[#This Row],[Implementing Partner]],CONCATENATE(Table[[#This Row],[Programme Partner]],"-",Table[[#This Row],[Implementing Partner]]),Table[[#This Row],[Programme Partner]]),"")</f>
        <v>UNHCR-NGOF</v>
      </c>
    </row>
    <row r="5670" spans="1:28" ht="16.5" customHeight="1">
      <c r="A5670" s="183">
        <v>6120</v>
      </c>
      <c r="B5670" s="264" t="s">
        <v>5273</v>
      </c>
      <c r="C5670" s="265" t="s">
        <v>5184</v>
      </c>
      <c r="D5670" s="266" t="s">
        <v>5273</v>
      </c>
      <c r="E5670" s="269" t="s">
        <v>27</v>
      </c>
      <c r="F5670" s="264" t="s">
        <v>8012</v>
      </c>
      <c r="G5670" s="195" t="s">
        <v>8586</v>
      </c>
      <c r="H5670" s="264" t="str">
        <f>IFERROR(VLOOKUP(Table[[#This Row],[Activity Details of Assistance]],WHAT!E:F,2,FALSE),"")</f>
        <v># of door</v>
      </c>
      <c r="I5670" s="264"/>
      <c r="J5670">
        <v>333</v>
      </c>
      <c r="K5670" s="295" t="s">
        <v>8280</v>
      </c>
      <c r="L5670" s="306" t="s">
        <v>13</v>
      </c>
      <c r="M5670" t="s">
        <v>14</v>
      </c>
      <c r="N5670" t="s">
        <v>309</v>
      </c>
      <c r="O5670" t="s">
        <v>1607</v>
      </c>
      <c r="P5670" t="s">
        <v>4710</v>
      </c>
      <c r="Q5670" s="236">
        <v>44834</v>
      </c>
      <c r="R5670" s="236">
        <v>44896</v>
      </c>
      <c r="S5670" t="s">
        <v>8452</v>
      </c>
      <c r="T5670" s="267"/>
      <c r="U5670" s="267"/>
      <c r="V5670" s="267"/>
      <c r="W5670" s="267"/>
      <c r="X5670"/>
      <c r="Y5670" t="s">
        <v>8648</v>
      </c>
      <c r="Z5670">
        <v>1712029554</v>
      </c>
      <c r="AA5670" t="s">
        <v>8649</v>
      </c>
      <c r="AB5670" s="273" t="str">
        <f>_xlfn.IFNA(IF(Table[[#This Row],[Programme Partner]]&lt;&gt;Table[[#This Row],[Implementing Partner]],CONCATENATE(Table[[#This Row],[Programme Partner]],"-",Table[[#This Row],[Implementing Partner]]),Table[[#This Row],[Programme Partner]]),"")</f>
        <v>UNHCR-NGOF</v>
      </c>
    </row>
    <row r="5671" spans="1:28" ht="16.5" customHeight="1">
      <c r="A5671" s="183">
        <v>6121</v>
      </c>
      <c r="B5671" s="264" t="s">
        <v>5273</v>
      </c>
      <c r="C5671" s="265" t="s">
        <v>5184</v>
      </c>
      <c r="D5671" s="266" t="s">
        <v>5273</v>
      </c>
      <c r="E5671" s="269" t="s">
        <v>27</v>
      </c>
      <c r="F5671" s="264" t="s">
        <v>8012</v>
      </c>
      <c r="G5671" t="s">
        <v>8357</v>
      </c>
      <c r="H5671" s="264" t="str">
        <f>IFERROR(VLOOKUP(Table[[#This Row],[Activity Details of Assistance]],WHAT!E:F,2,FALSE),"")</f>
        <v># of door</v>
      </c>
      <c r="I5671" s="264"/>
      <c r="J5671">
        <v>498</v>
      </c>
      <c r="K5671" s="295" t="s">
        <v>8280</v>
      </c>
      <c r="L5671" s="306" t="s">
        <v>13</v>
      </c>
      <c r="M5671" t="s">
        <v>14</v>
      </c>
      <c r="N5671" t="s">
        <v>309</v>
      </c>
      <c r="O5671" t="s">
        <v>1607</v>
      </c>
      <c r="P5671" t="s">
        <v>4710</v>
      </c>
      <c r="Q5671" s="236">
        <v>44834</v>
      </c>
      <c r="R5671" s="236">
        <v>44896</v>
      </c>
      <c r="S5671" t="s">
        <v>8452</v>
      </c>
      <c r="T5671" s="267"/>
      <c r="U5671" s="267"/>
      <c r="V5671" s="267"/>
      <c r="W5671" s="267"/>
      <c r="X5671"/>
      <c r="Y5671" t="s">
        <v>8648</v>
      </c>
      <c r="Z5671">
        <v>1712029554</v>
      </c>
      <c r="AA5671" t="s">
        <v>8649</v>
      </c>
      <c r="AB5671" s="273" t="str">
        <f>_xlfn.IFNA(IF(Table[[#This Row],[Programme Partner]]&lt;&gt;Table[[#This Row],[Implementing Partner]],CONCATENATE(Table[[#This Row],[Programme Partner]],"-",Table[[#This Row],[Implementing Partner]]),Table[[#This Row],[Programme Partner]]),"")</f>
        <v>UNHCR-NGOF</v>
      </c>
    </row>
    <row r="5672" spans="1:28" ht="16.5" customHeight="1">
      <c r="A5672" s="183">
        <v>6122</v>
      </c>
      <c r="B5672" s="264" t="s">
        <v>5273</v>
      </c>
      <c r="C5672" s="265" t="s">
        <v>5184</v>
      </c>
      <c r="D5672" s="266" t="s">
        <v>5273</v>
      </c>
      <c r="E5672" s="269" t="s">
        <v>27</v>
      </c>
      <c r="F5672" s="264" t="s">
        <v>8013</v>
      </c>
      <c r="G5672" t="s">
        <v>8313</v>
      </c>
      <c r="H5672" s="264" t="str">
        <f>IFERROR(VLOOKUP(Table[[#This Row],[Activity Details of Assistance]],WHAT!E:F,2,FALSE),"")</f>
        <v># of HP sessions at community level</v>
      </c>
      <c r="I5672" s="264"/>
      <c r="J5672">
        <v>66</v>
      </c>
      <c r="K5672" s="295" t="s">
        <v>8280</v>
      </c>
      <c r="L5672" s="306" t="s">
        <v>13</v>
      </c>
      <c r="M5672" t="s">
        <v>14</v>
      </c>
      <c r="N5672" t="s">
        <v>309</v>
      </c>
      <c r="O5672" t="s">
        <v>1607</v>
      </c>
      <c r="P5672" t="s">
        <v>4710</v>
      </c>
      <c r="Q5672" s="236">
        <v>44834</v>
      </c>
      <c r="R5672" s="236">
        <v>44896</v>
      </c>
      <c r="S5672" t="s">
        <v>8452</v>
      </c>
      <c r="T5672" s="267"/>
      <c r="U5672" s="267"/>
      <c r="V5672" s="267"/>
      <c r="W5672" s="267"/>
      <c r="X5672"/>
      <c r="Y5672" t="s">
        <v>8648</v>
      </c>
      <c r="Z5672">
        <v>1712029554</v>
      </c>
      <c r="AA5672" t="s">
        <v>8649</v>
      </c>
      <c r="AB5672" s="273" t="str">
        <f>_xlfn.IFNA(IF(Table[[#This Row],[Programme Partner]]&lt;&gt;Table[[#This Row],[Implementing Partner]],CONCATENATE(Table[[#This Row],[Programme Partner]],"-",Table[[#This Row],[Implementing Partner]]),Table[[#This Row],[Programme Partner]]),"")</f>
        <v>UNHCR-NGOF</v>
      </c>
    </row>
    <row r="5673" spans="1:28" ht="16.5" customHeight="1">
      <c r="A5673" s="183">
        <v>6123</v>
      </c>
      <c r="B5673" s="264" t="s">
        <v>5273</v>
      </c>
      <c r="C5673" s="265" t="s">
        <v>5184</v>
      </c>
      <c r="D5673" s="266" t="s">
        <v>5273</v>
      </c>
      <c r="E5673" s="269" t="s">
        <v>27</v>
      </c>
      <c r="F5673" s="264" t="s">
        <v>8013</v>
      </c>
      <c r="G5673" t="s">
        <v>8314</v>
      </c>
      <c r="H5673" s="264" t="str">
        <f>IFERROR(VLOOKUP(Table[[#This Row],[Activity Details of Assistance]],WHAT!E:F,2,FALSE),"")</f>
        <v># of HP sessions at HH level</v>
      </c>
      <c r="I5673" s="264"/>
      <c r="J5673">
        <v>1652</v>
      </c>
      <c r="K5673" s="295" t="s">
        <v>8280</v>
      </c>
      <c r="L5673" s="306" t="s">
        <v>13</v>
      </c>
      <c r="M5673" t="s">
        <v>14</v>
      </c>
      <c r="N5673" t="s">
        <v>309</v>
      </c>
      <c r="O5673" t="s">
        <v>1607</v>
      </c>
      <c r="P5673" t="s">
        <v>4710</v>
      </c>
      <c r="Q5673" s="236">
        <v>44834</v>
      </c>
      <c r="R5673" s="236">
        <v>44896</v>
      </c>
      <c r="S5673" t="s">
        <v>8452</v>
      </c>
      <c r="T5673" s="267"/>
      <c r="U5673" s="267"/>
      <c r="V5673" s="267"/>
      <c r="W5673" s="267"/>
      <c r="X5673"/>
      <c r="Y5673" t="s">
        <v>8648</v>
      </c>
      <c r="Z5673">
        <v>1712029554</v>
      </c>
      <c r="AA5673" t="s">
        <v>8649</v>
      </c>
      <c r="AB5673" s="273" t="str">
        <f>_xlfn.IFNA(IF(Table[[#This Row],[Programme Partner]]&lt;&gt;Table[[#This Row],[Implementing Partner]],CONCATENATE(Table[[#This Row],[Programme Partner]],"-",Table[[#This Row],[Implementing Partner]]),Table[[#This Row],[Programme Partner]]),"")</f>
        <v>UNHCR-NGOF</v>
      </c>
    </row>
    <row r="5674" spans="1:28" ht="16.5" customHeight="1">
      <c r="A5674" s="183">
        <v>6124</v>
      </c>
      <c r="B5674" s="264" t="s">
        <v>5273</v>
      </c>
      <c r="C5674" s="265" t="s">
        <v>5184</v>
      </c>
      <c r="D5674" s="266" t="s">
        <v>5273</v>
      </c>
      <c r="E5674" s="269" t="s">
        <v>27</v>
      </c>
      <c r="F5674" s="264" t="s">
        <v>8013</v>
      </c>
      <c r="G5674" t="s">
        <v>8374</v>
      </c>
      <c r="H5674" s="264" t="str">
        <f>IFERROR(VLOOKUP(Table[[#This Row],[Activity Details of Assistance]],WHAT!E:F,2,FALSE),"")</f>
        <v># of HP sessions at institution level</v>
      </c>
      <c r="I5674" s="264"/>
      <c r="J5674">
        <v>5</v>
      </c>
      <c r="K5674" s="295" t="s">
        <v>8280</v>
      </c>
      <c r="L5674" s="306" t="s">
        <v>13</v>
      </c>
      <c r="M5674" t="s">
        <v>14</v>
      </c>
      <c r="N5674" t="s">
        <v>309</v>
      </c>
      <c r="O5674" t="s">
        <v>1607</v>
      </c>
      <c r="P5674" t="s">
        <v>4710</v>
      </c>
      <c r="Q5674" s="236">
        <v>44834</v>
      </c>
      <c r="R5674" s="236">
        <v>44896</v>
      </c>
      <c r="S5674" t="s">
        <v>8452</v>
      </c>
      <c r="T5674" s="267"/>
      <c r="U5674" s="267"/>
      <c r="V5674" s="267"/>
      <c r="W5674" s="267"/>
      <c r="X5674"/>
      <c r="Y5674" t="s">
        <v>8648</v>
      </c>
      <c r="Z5674">
        <v>1712029554</v>
      </c>
      <c r="AA5674" t="s">
        <v>8649</v>
      </c>
      <c r="AB5674" s="273" t="str">
        <f>_xlfn.IFNA(IF(Table[[#This Row],[Programme Partner]]&lt;&gt;Table[[#This Row],[Implementing Partner]],CONCATENATE(Table[[#This Row],[Programme Partner]],"-",Table[[#This Row],[Implementing Partner]]),Table[[#This Row],[Programme Partner]]),"")</f>
        <v>UNHCR-NGOF</v>
      </c>
    </row>
    <row r="5675" spans="1:28" ht="16.5" customHeight="1">
      <c r="A5675" s="183">
        <v>6125</v>
      </c>
      <c r="B5675" s="264" t="s">
        <v>5273</v>
      </c>
      <c r="C5675" s="265" t="s">
        <v>5184</v>
      </c>
      <c r="D5675" s="266" t="s">
        <v>5273</v>
      </c>
      <c r="E5675" s="269" t="s">
        <v>27</v>
      </c>
      <c r="F5675" s="264" t="s">
        <v>8013</v>
      </c>
      <c r="G5675" t="s">
        <v>8315</v>
      </c>
      <c r="H5675" s="264" t="str">
        <f>IFERROR(VLOOKUP(Table[[#This Row],[Activity Details of Assistance]],WHAT!E:F,2,FALSE),"")</f>
        <v># of handwashing station</v>
      </c>
      <c r="I5675" s="264"/>
      <c r="J5675">
        <v>1</v>
      </c>
      <c r="K5675" s="295" t="s">
        <v>8280</v>
      </c>
      <c r="L5675" s="306" t="s">
        <v>13</v>
      </c>
      <c r="M5675" t="s">
        <v>14</v>
      </c>
      <c r="N5675" t="s">
        <v>309</v>
      </c>
      <c r="O5675" t="s">
        <v>1607</v>
      </c>
      <c r="P5675" t="s">
        <v>4710</v>
      </c>
      <c r="Q5675" s="236">
        <v>44834</v>
      </c>
      <c r="R5675" s="236">
        <v>44896</v>
      </c>
      <c r="S5675" t="s">
        <v>8452</v>
      </c>
      <c r="T5675" s="267"/>
      <c r="U5675" s="267"/>
      <c r="V5675" s="267"/>
      <c r="W5675" s="267"/>
      <c r="X5675"/>
      <c r="Y5675" t="s">
        <v>8648</v>
      </c>
      <c r="Z5675">
        <v>1712029554</v>
      </c>
      <c r="AA5675" t="s">
        <v>8649</v>
      </c>
      <c r="AB5675" s="273" t="str">
        <f>_xlfn.IFNA(IF(Table[[#This Row],[Programme Partner]]&lt;&gt;Table[[#This Row],[Implementing Partner]],CONCATENATE(Table[[#This Row],[Programme Partner]],"-",Table[[#This Row],[Implementing Partner]]),Table[[#This Row],[Programme Partner]]),"")</f>
        <v>UNHCR-NGOF</v>
      </c>
    </row>
    <row r="5676" spans="1:28" ht="16.5" customHeight="1">
      <c r="A5676" s="183">
        <v>6126</v>
      </c>
      <c r="B5676" s="264" t="s">
        <v>5273</v>
      </c>
      <c r="C5676" s="265" t="s">
        <v>5184</v>
      </c>
      <c r="D5676" s="266" t="s">
        <v>5273</v>
      </c>
      <c r="E5676" s="269" t="s">
        <v>27</v>
      </c>
      <c r="F5676" s="264" t="s">
        <v>8013</v>
      </c>
      <c r="G5676" t="s">
        <v>8316</v>
      </c>
      <c r="H5676" s="264" t="str">
        <f>IFERROR(VLOOKUP(Table[[#This Row],[Activity Details of Assistance]],WHAT!E:F,2,FALSE),"")</f>
        <v># of household</v>
      </c>
      <c r="I5676" s="264"/>
      <c r="J5676">
        <v>50</v>
      </c>
      <c r="K5676" s="295" t="s">
        <v>8280</v>
      </c>
      <c r="L5676" s="306" t="s">
        <v>13</v>
      </c>
      <c r="M5676" t="s">
        <v>14</v>
      </c>
      <c r="N5676" t="s">
        <v>309</v>
      </c>
      <c r="O5676" t="s">
        <v>1607</v>
      </c>
      <c r="P5676" t="s">
        <v>4710</v>
      </c>
      <c r="Q5676" s="236">
        <v>44834</v>
      </c>
      <c r="R5676" s="236">
        <v>44896</v>
      </c>
      <c r="S5676" t="s">
        <v>8452</v>
      </c>
      <c r="T5676" s="267"/>
      <c r="U5676" s="267"/>
      <c r="V5676" s="267"/>
      <c r="W5676" s="267"/>
      <c r="X5676"/>
      <c r="Y5676" t="s">
        <v>8648</v>
      </c>
      <c r="Z5676">
        <v>1712029554</v>
      </c>
      <c r="AA5676" t="s">
        <v>8649</v>
      </c>
      <c r="AB5676" s="273" t="str">
        <f>_xlfn.IFNA(IF(Table[[#This Row],[Programme Partner]]&lt;&gt;Table[[#This Row],[Implementing Partner]],CONCATENATE(Table[[#This Row],[Programme Partner]],"-",Table[[#This Row],[Implementing Partner]]),Table[[#This Row],[Programme Partner]]),"")</f>
        <v>UNHCR-NGOF</v>
      </c>
    </row>
    <row r="5677" spans="1:28" ht="16.5" customHeight="1">
      <c r="A5677" s="183">
        <v>6127</v>
      </c>
      <c r="B5677" s="264" t="s">
        <v>5273</v>
      </c>
      <c r="C5677" s="265" t="s">
        <v>5184</v>
      </c>
      <c r="D5677" s="266" t="s">
        <v>5273</v>
      </c>
      <c r="E5677" s="269" t="s">
        <v>27</v>
      </c>
      <c r="F5677" s="264" t="s">
        <v>8013</v>
      </c>
      <c r="G5677" t="s">
        <v>8442</v>
      </c>
      <c r="H5677" s="264" t="str">
        <f>IFERROR(VLOOKUP(Table[[#This Row],[Activity Details of Assistance]],WHAT!E:F,2,FALSE),"")</f>
        <v># of facilities</v>
      </c>
      <c r="I5677" s="264"/>
      <c r="J5677">
        <v>1037</v>
      </c>
      <c r="K5677" s="295" t="s">
        <v>8280</v>
      </c>
      <c r="L5677" s="306" t="s">
        <v>13</v>
      </c>
      <c r="M5677" t="s">
        <v>14</v>
      </c>
      <c r="N5677" t="s">
        <v>309</v>
      </c>
      <c r="O5677" t="s">
        <v>1607</v>
      </c>
      <c r="P5677" t="s">
        <v>4710</v>
      </c>
      <c r="Q5677" s="236">
        <v>44834</v>
      </c>
      <c r="R5677" s="236">
        <v>44896</v>
      </c>
      <c r="S5677" t="s">
        <v>8452</v>
      </c>
      <c r="T5677" s="267"/>
      <c r="U5677" s="267"/>
      <c r="V5677" s="267"/>
      <c r="W5677" s="267"/>
      <c r="X5677"/>
      <c r="Y5677" t="s">
        <v>8648</v>
      </c>
      <c r="Z5677">
        <v>1712029554</v>
      </c>
      <c r="AA5677" t="s">
        <v>8649</v>
      </c>
      <c r="AB5677" s="273" t="str">
        <f>_xlfn.IFNA(IF(Table[[#This Row],[Programme Partner]]&lt;&gt;Table[[#This Row],[Implementing Partner]],CONCATENATE(Table[[#This Row],[Programme Partner]],"-",Table[[#This Row],[Implementing Partner]]),Table[[#This Row],[Programme Partner]]),"")</f>
        <v>UNHCR-NGOF</v>
      </c>
    </row>
    <row r="5678" spans="1:28" ht="16.5" customHeight="1">
      <c r="A5678" s="183">
        <v>6128</v>
      </c>
      <c r="B5678" s="264" t="s">
        <v>5273</v>
      </c>
      <c r="C5678" s="265" t="s">
        <v>5184</v>
      </c>
      <c r="D5678" s="266" t="s">
        <v>5273</v>
      </c>
      <c r="E5678" s="269" t="s">
        <v>27</v>
      </c>
      <c r="F5678" s="264" t="s">
        <v>8014</v>
      </c>
      <c r="G5678" t="s">
        <v>8445</v>
      </c>
      <c r="H5678" s="264" t="str">
        <f>IFERROR(VLOOKUP(Table[[#This Row],[Activity Details of Assistance]],WHAT!E:F,2,FALSE),"")</f>
        <v># of plant</v>
      </c>
      <c r="I5678" s="264"/>
      <c r="J5678">
        <v>1</v>
      </c>
      <c r="K5678" s="295" t="s">
        <v>8280</v>
      </c>
      <c r="L5678" s="306" t="s">
        <v>13</v>
      </c>
      <c r="M5678" t="s">
        <v>14</v>
      </c>
      <c r="N5678" t="s">
        <v>309</v>
      </c>
      <c r="O5678" t="s">
        <v>1607</v>
      </c>
      <c r="P5678" t="s">
        <v>4710</v>
      </c>
      <c r="Q5678" s="236">
        <v>44834</v>
      </c>
      <c r="R5678" s="236">
        <v>44896</v>
      </c>
      <c r="S5678" t="s">
        <v>8452</v>
      </c>
      <c r="T5678" s="267"/>
      <c r="U5678" s="267"/>
      <c r="V5678" s="267"/>
      <c r="W5678" s="267"/>
      <c r="X5678"/>
      <c r="Y5678" t="s">
        <v>8648</v>
      </c>
      <c r="Z5678">
        <v>1712029554</v>
      </c>
      <c r="AA5678" t="s">
        <v>8649</v>
      </c>
      <c r="AB5678" s="273" t="str">
        <f>_xlfn.IFNA(IF(Table[[#This Row],[Programme Partner]]&lt;&gt;Table[[#This Row],[Implementing Partner]],CONCATENATE(Table[[#This Row],[Programme Partner]],"-",Table[[#This Row],[Implementing Partner]]),Table[[#This Row],[Programme Partner]]),"")</f>
        <v>UNHCR-NGOF</v>
      </c>
    </row>
    <row r="5679" spans="1:28" ht="16.5" customHeight="1">
      <c r="A5679" s="183">
        <v>6129</v>
      </c>
      <c r="B5679" s="264" t="s">
        <v>5273</v>
      </c>
      <c r="C5679" s="265" t="s">
        <v>5184</v>
      </c>
      <c r="D5679" s="266" t="s">
        <v>5273</v>
      </c>
      <c r="E5679" s="269" t="s">
        <v>27</v>
      </c>
      <c r="F5679" s="264" t="s">
        <v>8011</v>
      </c>
      <c r="G5679" s="195" t="s">
        <v>8584</v>
      </c>
      <c r="H5679" s="264" t="str">
        <f>IFERROR(VLOOKUP(Table[[#This Row],[Activity Details of Assistance]],WHAT!E:F,2,FALSE),"")</f>
        <v># of tube well</v>
      </c>
      <c r="I5679" s="264"/>
      <c r="J5679">
        <v>1</v>
      </c>
      <c r="K5679" s="295" t="s">
        <v>8280</v>
      </c>
      <c r="L5679" s="306" t="s">
        <v>13</v>
      </c>
      <c r="M5679" t="s">
        <v>14</v>
      </c>
      <c r="N5679" t="s">
        <v>309</v>
      </c>
      <c r="O5679" t="s">
        <v>1607</v>
      </c>
      <c r="P5679" t="s">
        <v>4710</v>
      </c>
      <c r="Q5679" s="236">
        <v>44834</v>
      </c>
      <c r="R5679" s="236">
        <v>44896</v>
      </c>
      <c r="S5679" t="s">
        <v>8452</v>
      </c>
      <c r="T5679" s="267"/>
      <c r="U5679" s="267"/>
      <c r="V5679" s="267"/>
      <c r="W5679" s="267"/>
      <c r="X5679"/>
      <c r="Y5679" t="s">
        <v>8648</v>
      </c>
      <c r="Z5679">
        <v>1712029554</v>
      </c>
      <c r="AA5679" t="s">
        <v>8649</v>
      </c>
      <c r="AB5679" s="273" t="str">
        <f>_xlfn.IFNA(IF(Table[[#This Row],[Programme Partner]]&lt;&gt;Table[[#This Row],[Implementing Partner]],CONCATENATE(Table[[#This Row],[Programme Partner]],"-",Table[[#This Row],[Implementing Partner]]),Table[[#This Row],[Programme Partner]]),"")</f>
        <v>UNHCR-NGOF</v>
      </c>
    </row>
    <row r="5680" spans="1:28" ht="16.5" customHeight="1">
      <c r="A5680" s="183">
        <v>6130</v>
      </c>
      <c r="B5680" s="264" t="s">
        <v>5273</v>
      </c>
      <c r="C5680" s="265" t="s">
        <v>5184</v>
      </c>
      <c r="D5680" s="266" t="s">
        <v>5273</v>
      </c>
      <c r="E5680" s="269" t="s">
        <v>27</v>
      </c>
      <c r="F5680" s="264" t="s">
        <v>8011</v>
      </c>
      <c r="G5680" t="s">
        <v>8355</v>
      </c>
      <c r="H5680" s="264" t="str">
        <f>IFERROR(VLOOKUP(Table[[#This Row],[Activity Details of Assistance]],WHAT!E:F,2,FALSE),"")</f>
        <v># of water network</v>
      </c>
      <c r="I5680" s="264"/>
      <c r="J5680">
        <v>2</v>
      </c>
      <c r="K5680" s="295" t="s">
        <v>8280</v>
      </c>
      <c r="L5680" s="306" t="s">
        <v>13</v>
      </c>
      <c r="M5680" t="s">
        <v>14</v>
      </c>
      <c r="N5680" t="s">
        <v>309</v>
      </c>
      <c r="O5680" t="s">
        <v>1607</v>
      </c>
      <c r="P5680" t="s">
        <v>4710</v>
      </c>
      <c r="Q5680" s="236">
        <v>44834</v>
      </c>
      <c r="R5680" s="236">
        <v>44896</v>
      </c>
      <c r="S5680" t="s">
        <v>8452</v>
      </c>
      <c r="T5680" s="267"/>
      <c r="U5680" s="267"/>
      <c r="V5680" s="267"/>
      <c r="W5680" s="267"/>
      <c r="X5680"/>
      <c r="Y5680" t="s">
        <v>8648</v>
      </c>
      <c r="Z5680">
        <v>1712029554</v>
      </c>
      <c r="AA5680" t="s">
        <v>8649</v>
      </c>
      <c r="AB5680" s="273" t="str">
        <f>_xlfn.IFNA(IF(Table[[#This Row],[Programme Partner]]&lt;&gt;Table[[#This Row],[Implementing Partner]],CONCATENATE(Table[[#This Row],[Programme Partner]],"-",Table[[#This Row],[Implementing Partner]]),Table[[#This Row],[Programme Partner]]),"")</f>
        <v>UNHCR-NGOF</v>
      </c>
    </row>
    <row r="5681" spans="1:28" ht="16.5" customHeight="1">
      <c r="A5681" s="183">
        <v>6131</v>
      </c>
      <c r="B5681" s="264" t="s">
        <v>5273</v>
      </c>
      <c r="C5681" s="265" t="s">
        <v>5184</v>
      </c>
      <c r="D5681" s="266" t="s">
        <v>5273</v>
      </c>
      <c r="E5681" s="269" t="s">
        <v>27</v>
      </c>
      <c r="F5681" s="264" t="s">
        <v>8012</v>
      </c>
      <c r="G5681" s="195" t="s">
        <v>8585</v>
      </c>
      <c r="H5681" s="264" t="str">
        <f>IFERROR(VLOOKUP(Table[[#This Row],[Activity Details of Assistance]],WHAT!E:F,2,FALSE),"")</f>
        <v xml:space="preserve"># of door </v>
      </c>
      <c r="I5681" s="264"/>
      <c r="J5681">
        <v>8</v>
      </c>
      <c r="K5681" s="295" t="s">
        <v>8280</v>
      </c>
      <c r="L5681" s="306" t="s">
        <v>13</v>
      </c>
      <c r="M5681" t="s">
        <v>14</v>
      </c>
      <c r="N5681" t="s">
        <v>309</v>
      </c>
      <c r="O5681" t="s">
        <v>1607</v>
      </c>
      <c r="P5681" t="s">
        <v>4710</v>
      </c>
      <c r="Q5681" s="236">
        <v>44834</v>
      </c>
      <c r="R5681" s="236">
        <v>44896</v>
      </c>
      <c r="S5681" t="s">
        <v>8452</v>
      </c>
      <c r="T5681" s="267"/>
      <c r="U5681" s="267"/>
      <c r="V5681" s="267"/>
      <c r="W5681" s="267"/>
      <c r="X5681"/>
      <c r="Y5681" t="s">
        <v>8648</v>
      </c>
      <c r="Z5681">
        <v>1712029554</v>
      </c>
      <c r="AA5681" t="s">
        <v>8649</v>
      </c>
      <c r="AB5681" s="273" t="str">
        <f>_xlfn.IFNA(IF(Table[[#This Row],[Programme Partner]]&lt;&gt;Table[[#This Row],[Implementing Partner]],CONCATENATE(Table[[#This Row],[Programme Partner]],"-",Table[[#This Row],[Implementing Partner]]),Table[[#This Row],[Programme Partner]]),"")</f>
        <v>UNHCR-NGOF</v>
      </c>
    </row>
    <row r="5682" spans="1:28" ht="16.5" customHeight="1">
      <c r="A5682" s="183">
        <v>6132</v>
      </c>
      <c r="B5682" s="264" t="s">
        <v>5273</v>
      </c>
      <c r="C5682" s="265" t="s">
        <v>5184</v>
      </c>
      <c r="D5682" s="266" t="s">
        <v>5273</v>
      </c>
      <c r="E5682" s="269" t="s">
        <v>27</v>
      </c>
      <c r="F5682" s="264" t="s">
        <v>8012</v>
      </c>
      <c r="G5682" s="195" t="s">
        <v>8586</v>
      </c>
      <c r="H5682" s="264" t="str">
        <f>IFERROR(VLOOKUP(Table[[#This Row],[Activity Details of Assistance]],WHAT!E:F,2,FALSE),"")</f>
        <v># of door</v>
      </c>
      <c r="I5682" s="264"/>
      <c r="J5682">
        <v>13</v>
      </c>
      <c r="K5682" s="295" t="s">
        <v>8280</v>
      </c>
      <c r="L5682" s="306" t="s">
        <v>13</v>
      </c>
      <c r="M5682" t="s">
        <v>14</v>
      </c>
      <c r="N5682" t="s">
        <v>309</v>
      </c>
      <c r="O5682" t="s">
        <v>1607</v>
      </c>
      <c r="P5682" t="s">
        <v>4710</v>
      </c>
      <c r="Q5682" s="236">
        <v>44834</v>
      </c>
      <c r="R5682" s="236">
        <v>44896</v>
      </c>
      <c r="S5682" t="s">
        <v>8452</v>
      </c>
      <c r="T5682" s="267"/>
      <c r="U5682" s="267"/>
      <c r="V5682" s="267"/>
      <c r="W5682" s="267"/>
      <c r="X5682"/>
      <c r="Y5682" t="s">
        <v>8648</v>
      </c>
      <c r="Z5682">
        <v>1712029554</v>
      </c>
      <c r="AA5682" t="s">
        <v>8649</v>
      </c>
      <c r="AB5682" s="273" t="str">
        <f>_xlfn.IFNA(IF(Table[[#This Row],[Programme Partner]]&lt;&gt;Table[[#This Row],[Implementing Partner]],CONCATENATE(Table[[#This Row],[Programme Partner]],"-",Table[[#This Row],[Implementing Partner]]),Table[[#This Row],[Programme Partner]]),"")</f>
        <v>UNHCR-NGOF</v>
      </c>
    </row>
    <row r="5683" spans="1:28" ht="16.5" customHeight="1">
      <c r="A5683" s="183">
        <v>6133</v>
      </c>
      <c r="B5683" s="264" t="s">
        <v>5273</v>
      </c>
      <c r="C5683" s="265" t="s">
        <v>5184</v>
      </c>
      <c r="D5683" s="266" t="s">
        <v>5273</v>
      </c>
      <c r="E5683" s="269" t="s">
        <v>27</v>
      </c>
      <c r="F5683" s="264" t="s">
        <v>8012</v>
      </c>
      <c r="G5683" t="s">
        <v>8357</v>
      </c>
      <c r="H5683" s="264" t="str">
        <f>IFERROR(VLOOKUP(Table[[#This Row],[Activity Details of Assistance]],WHAT!E:F,2,FALSE),"")</f>
        <v># of door</v>
      </c>
      <c r="I5683" s="264"/>
      <c r="J5683">
        <v>10</v>
      </c>
      <c r="K5683" s="295" t="s">
        <v>8280</v>
      </c>
      <c r="L5683" s="306" t="s">
        <v>13</v>
      </c>
      <c r="M5683" t="s">
        <v>14</v>
      </c>
      <c r="N5683" t="s">
        <v>309</v>
      </c>
      <c r="O5683" t="s">
        <v>1607</v>
      </c>
      <c r="P5683" t="s">
        <v>4710</v>
      </c>
      <c r="Q5683" s="236">
        <v>44834</v>
      </c>
      <c r="R5683" s="236">
        <v>44896</v>
      </c>
      <c r="S5683" t="s">
        <v>8452</v>
      </c>
      <c r="T5683" s="267"/>
      <c r="U5683" s="267"/>
      <c r="V5683" s="267"/>
      <c r="W5683" s="267"/>
      <c r="X5683"/>
      <c r="Y5683" t="s">
        <v>8648</v>
      </c>
      <c r="Z5683">
        <v>1712029554</v>
      </c>
      <c r="AA5683" t="s">
        <v>8649</v>
      </c>
      <c r="AB5683" s="273" t="str">
        <f>_xlfn.IFNA(IF(Table[[#This Row],[Programme Partner]]&lt;&gt;Table[[#This Row],[Implementing Partner]],CONCATENATE(Table[[#This Row],[Programme Partner]],"-",Table[[#This Row],[Implementing Partner]]),Table[[#This Row],[Programme Partner]]),"")</f>
        <v>UNHCR-NGOF</v>
      </c>
    </row>
    <row r="5684" spans="1:28" ht="16.5" customHeight="1">
      <c r="A5684" s="183">
        <v>6134</v>
      </c>
      <c r="B5684" s="264" t="s">
        <v>5273</v>
      </c>
      <c r="C5684" s="265" t="s">
        <v>5184</v>
      </c>
      <c r="D5684" s="266" t="s">
        <v>5273</v>
      </c>
      <c r="E5684" s="269" t="s">
        <v>27</v>
      </c>
      <c r="F5684" s="264" t="s">
        <v>8013</v>
      </c>
      <c r="G5684" t="s">
        <v>8313</v>
      </c>
      <c r="H5684" s="264" t="str">
        <f>IFERROR(VLOOKUP(Table[[#This Row],[Activity Details of Assistance]],WHAT!E:F,2,FALSE),"")</f>
        <v># of HP sessions at community level</v>
      </c>
      <c r="I5684" s="264"/>
      <c r="J5684">
        <v>8</v>
      </c>
      <c r="K5684" s="295" t="s">
        <v>8280</v>
      </c>
      <c r="L5684" s="306" t="s">
        <v>13</v>
      </c>
      <c r="M5684" t="s">
        <v>14</v>
      </c>
      <c r="N5684" t="s">
        <v>309</v>
      </c>
      <c r="O5684" t="s">
        <v>1607</v>
      </c>
      <c r="P5684" t="s">
        <v>4710</v>
      </c>
      <c r="Q5684" s="236">
        <v>44834</v>
      </c>
      <c r="R5684" s="236">
        <v>44896</v>
      </c>
      <c r="S5684" t="s">
        <v>8452</v>
      </c>
      <c r="T5684" s="267"/>
      <c r="U5684" s="267"/>
      <c r="V5684" s="267"/>
      <c r="W5684" s="267"/>
      <c r="X5684"/>
      <c r="Y5684" t="s">
        <v>8648</v>
      </c>
      <c r="Z5684">
        <v>1712029554</v>
      </c>
      <c r="AA5684" t="s">
        <v>8649</v>
      </c>
      <c r="AB5684" s="273" t="str">
        <f>_xlfn.IFNA(IF(Table[[#This Row],[Programme Partner]]&lt;&gt;Table[[#This Row],[Implementing Partner]],CONCATENATE(Table[[#This Row],[Programme Partner]],"-",Table[[#This Row],[Implementing Partner]]),Table[[#This Row],[Programme Partner]]),"")</f>
        <v>UNHCR-NGOF</v>
      </c>
    </row>
    <row r="5685" spans="1:28" ht="16.5" customHeight="1">
      <c r="A5685" s="183">
        <v>6135</v>
      </c>
      <c r="B5685" s="264" t="s">
        <v>5273</v>
      </c>
      <c r="C5685" s="265" t="s">
        <v>5184</v>
      </c>
      <c r="D5685" s="266" t="s">
        <v>5273</v>
      </c>
      <c r="E5685" s="269" t="s">
        <v>27</v>
      </c>
      <c r="F5685" s="264" t="s">
        <v>8013</v>
      </c>
      <c r="G5685" t="s">
        <v>8314</v>
      </c>
      <c r="H5685" s="264" t="str">
        <f>IFERROR(VLOOKUP(Table[[#This Row],[Activity Details of Assistance]],WHAT!E:F,2,FALSE),"")</f>
        <v># of HP sessions at HH level</v>
      </c>
      <c r="I5685" s="264"/>
      <c r="J5685">
        <v>215</v>
      </c>
      <c r="K5685" s="295" t="s">
        <v>8280</v>
      </c>
      <c r="L5685" s="306" t="s">
        <v>13</v>
      </c>
      <c r="M5685" t="s">
        <v>14</v>
      </c>
      <c r="N5685" t="s">
        <v>309</v>
      </c>
      <c r="O5685" t="s">
        <v>1607</v>
      </c>
      <c r="P5685" t="s">
        <v>4710</v>
      </c>
      <c r="Q5685" s="236">
        <v>44834</v>
      </c>
      <c r="R5685" s="236">
        <v>44896</v>
      </c>
      <c r="S5685" t="s">
        <v>8452</v>
      </c>
      <c r="T5685" s="267"/>
      <c r="U5685" s="267"/>
      <c r="V5685" s="267"/>
      <c r="W5685" s="267"/>
      <c r="X5685"/>
      <c r="Y5685" t="s">
        <v>8648</v>
      </c>
      <c r="Z5685">
        <v>1712029554</v>
      </c>
      <c r="AA5685" t="s">
        <v>8649</v>
      </c>
      <c r="AB5685" s="273" t="str">
        <f>_xlfn.IFNA(IF(Table[[#This Row],[Programme Partner]]&lt;&gt;Table[[#This Row],[Implementing Partner]],CONCATENATE(Table[[#This Row],[Programme Partner]],"-",Table[[#This Row],[Implementing Partner]]),Table[[#This Row],[Programme Partner]]),"")</f>
        <v>UNHCR-NGOF</v>
      </c>
    </row>
    <row r="5686" spans="1:28" ht="16.5" customHeight="1">
      <c r="A5686" s="183">
        <v>6136</v>
      </c>
      <c r="B5686" s="264" t="s">
        <v>8346</v>
      </c>
      <c r="C5686" s="265" t="s">
        <v>8346</v>
      </c>
      <c r="D5686" s="197" t="s">
        <v>5058</v>
      </c>
      <c r="E5686" s="269" t="s">
        <v>27</v>
      </c>
      <c r="F5686" s="264" t="s">
        <v>8011</v>
      </c>
      <c r="G5686" s="195" t="s">
        <v>8584</v>
      </c>
      <c r="H5686" s="264" t="str">
        <f>IFERROR(VLOOKUP(Table[[#This Row],[Activity Details of Assistance]],WHAT!E:F,2,FALSE),"")</f>
        <v># of tube well</v>
      </c>
      <c r="I5686" s="264"/>
      <c r="J5686">
        <v>6</v>
      </c>
      <c r="K5686" s="295" t="s">
        <v>8280</v>
      </c>
      <c r="L5686" s="306" t="s">
        <v>13</v>
      </c>
      <c r="M5686" t="s">
        <v>14</v>
      </c>
      <c r="N5686" t="s">
        <v>309</v>
      </c>
      <c r="O5686" t="s">
        <v>1606</v>
      </c>
      <c r="P5686" t="s">
        <v>6478</v>
      </c>
      <c r="Q5686" s="236">
        <v>44834</v>
      </c>
      <c r="R5686" s="236">
        <v>44896</v>
      </c>
      <c r="S5686" t="s">
        <v>8452</v>
      </c>
      <c r="T5686" s="267"/>
      <c r="U5686" s="267"/>
      <c r="V5686" s="267"/>
      <c r="W5686" s="267"/>
      <c r="X5686"/>
      <c r="Y5686" t="s">
        <v>8575</v>
      </c>
      <c r="Z5686">
        <v>1681597433</v>
      </c>
      <c r="AA5686" t="s">
        <v>8576</v>
      </c>
      <c r="AB5686" s="273" t="str">
        <f>_xlfn.IFNA(IF(Table[[#This Row],[Programme Partner]]&lt;&gt;Table[[#This Row],[Implementing Partner]],CONCATENATE(Table[[#This Row],[Programme Partner]],"-",Table[[#This Row],[Implementing Partner]]),Table[[#This Row],[Programme Partner]]),"")</f>
        <v>GREEN HILL</v>
      </c>
    </row>
    <row r="5687" spans="1:28" ht="16.5" customHeight="1">
      <c r="A5687" s="183">
        <v>6137</v>
      </c>
      <c r="B5687" s="264" t="s">
        <v>8346</v>
      </c>
      <c r="C5687" s="265" t="s">
        <v>8346</v>
      </c>
      <c r="D5687" s="197" t="s">
        <v>5058</v>
      </c>
      <c r="E5687" s="269" t="s">
        <v>27</v>
      </c>
      <c r="F5687" s="264" t="s">
        <v>8012</v>
      </c>
      <c r="G5687" s="195" t="s">
        <v>8585</v>
      </c>
      <c r="H5687" s="264" t="str">
        <f>IFERROR(VLOOKUP(Table[[#This Row],[Activity Details of Assistance]],WHAT!E:F,2,FALSE),"")</f>
        <v xml:space="preserve"># of door </v>
      </c>
      <c r="I5687" s="264"/>
      <c r="J5687">
        <v>3</v>
      </c>
      <c r="K5687" s="295" t="s">
        <v>8280</v>
      </c>
      <c r="L5687" s="306" t="s">
        <v>13</v>
      </c>
      <c r="M5687" t="s">
        <v>14</v>
      </c>
      <c r="N5687" t="s">
        <v>309</v>
      </c>
      <c r="O5687" t="s">
        <v>1606</v>
      </c>
      <c r="P5687" t="s">
        <v>6478</v>
      </c>
      <c r="Q5687" s="236">
        <v>44834</v>
      </c>
      <c r="R5687" s="236">
        <v>44896</v>
      </c>
      <c r="S5687" t="s">
        <v>8452</v>
      </c>
      <c r="T5687" s="267"/>
      <c r="U5687" s="267"/>
      <c r="V5687" s="267"/>
      <c r="W5687" s="267"/>
      <c r="X5687"/>
      <c r="Y5687" t="s">
        <v>8575</v>
      </c>
      <c r="Z5687">
        <v>1681597433</v>
      </c>
      <c r="AA5687" t="s">
        <v>8576</v>
      </c>
      <c r="AB5687" s="273" t="str">
        <f>_xlfn.IFNA(IF(Table[[#This Row],[Programme Partner]]&lt;&gt;Table[[#This Row],[Implementing Partner]],CONCATENATE(Table[[#This Row],[Programme Partner]],"-",Table[[#This Row],[Implementing Partner]]),Table[[#This Row],[Programme Partner]]),"")</f>
        <v>GREEN HILL</v>
      </c>
    </row>
    <row r="5688" spans="1:28" ht="16.5" customHeight="1">
      <c r="A5688" s="183">
        <v>6138</v>
      </c>
      <c r="B5688" s="264" t="s">
        <v>8346</v>
      </c>
      <c r="C5688" s="265" t="s">
        <v>8346</v>
      </c>
      <c r="D5688" s="197" t="s">
        <v>5058</v>
      </c>
      <c r="E5688" s="269" t="s">
        <v>27</v>
      </c>
      <c r="F5688" s="264" t="s">
        <v>8012</v>
      </c>
      <c r="G5688" s="195" t="s">
        <v>8586</v>
      </c>
      <c r="H5688" s="264" t="str">
        <f>IFERROR(VLOOKUP(Table[[#This Row],[Activity Details of Assistance]],WHAT!E:F,2,FALSE),"")</f>
        <v># of door</v>
      </c>
      <c r="I5688" s="264"/>
      <c r="J5688">
        <v>6</v>
      </c>
      <c r="K5688" s="295" t="s">
        <v>8280</v>
      </c>
      <c r="L5688" s="306" t="s">
        <v>13</v>
      </c>
      <c r="M5688" t="s">
        <v>14</v>
      </c>
      <c r="N5688" t="s">
        <v>309</v>
      </c>
      <c r="O5688" t="s">
        <v>1606</v>
      </c>
      <c r="P5688" t="s">
        <v>6478</v>
      </c>
      <c r="Q5688" s="236">
        <v>44834</v>
      </c>
      <c r="R5688" s="236">
        <v>44896</v>
      </c>
      <c r="S5688" t="s">
        <v>8452</v>
      </c>
      <c r="T5688" s="267"/>
      <c r="U5688" s="267"/>
      <c r="V5688" s="267"/>
      <c r="W5688" s="267"/>
      <c r="X5688"/>
      <c r="Y5688" t="s">
        <v>8575</v>
      </c>
      <c r="Z5688">
        <v>1681597433</v>
      </c>
      <c r="AA5688" t="s">
        <v>8576</v>
      </c>
      <c r="AB5688" s="273" t="str">
        <f>_xlfn.IFNA(IF(Table[[#This Row],[Programme Partner]]&lt;&gt;Table[[#This Row],[Implementing Partner]],CONCATENATE(Table[[#This Row],[Programme Partner]],"-",Table[[#This Row],[Implementing Partner]]),Table[[#This Row],[Programme Partner]]),"")</f>
        <v>GREEN HILL</v>
      </c>
    </row>
    <row r="5689" spans="1:28" ht="16.5" customHeight="1">
      <c r="A5689" s="183">
        <v>6139</v>
      </c>
      <c r="B5689" s="264" t="s">
        <v>8346</v>
      </c>
      <c r="C5689" s="265" t="s">
        <v>8346</v>
      </c>
      <c r="D5689" s="197" t="s">
        <v>5058</v>
      </c>
      <c r="E5689" s="269" t="s">
        <v>27</v>
      </c>
      <c r="F5689" s="264" t="s">
        <v>8012</v>
      </c>
      <c r="G5689" t="s">
        <v>8357</v>
      </c>
      <c r="H5689" s="264" t="str">
        <f>IFERROR(VLOOKUP(Table[[#This Row],[Activity Details of Assistance]],WHAT!E:F,2,FALSE),"")</f>
        <v># of door</v>
      </c>
      <c r="I5689" s="264"/>
      <c r="J5689">
        <v>126</v>
      </c>
      <c r="K5689" s="295" t="s">
        <v>8280</v>
      </c>
      <c r="L5689" s="306" t="s">
        <v>13</v>
      </c>
      <c r="M5689" t="s">
        <v>14</v>
      </c>
      <c r="N5689" t="s">
        <v>309</v>
      </c>
      <c r="O5689" t="s">
        <v>1606</v>
      </c>
      <c r="P5689" t="s">
        <v>6478</v>
      </c>
      <c r="Q5689" s="236">
        <v>44834</v>
      </c>
      <c r="R5689" s="236">
        <v>44896</v>
      </c>
      <c r="S5689" t="s">
        <v>8452</v>
      </c>
      <c r="T5689" s="267"/>
      <c r="U5689" s="267"/>
      <c r="V5689" s="267"/>
      <c r="W5689" s="267"/>
      <c r="X5689"/>
      <c r="Y5689" t="s">
        <v>8575</v>
      </c>
      <c r="Z5689">
        <v>1681597433</v>
      </c>
      <c r="AA5689" t="s">
        <v>8576</v>
      </c>
      <c r="AB5689" s="273" t="str">
        <f>_xlfn.IFNA(IF(Table[[#This Row],[Programme Partner]]&lt;&gt;Table[[#This Row],[Implementing Partner]],CONCATENATE(Table[[#This Row],[Programme Partner]],"-",Table[[#This Row],[Implementing Partner]]),Table[[#This Row],[Programme Partner]]),"")</f>
        <v>GREEN HILL</v>
      </c>
    </row>
    <row r="5690" spans="1:28" ht="16.5" customHeight="1">
      <c r="A5690" s="183">
        <v>6140</v>
      </c>
      <c r="B5690" s="264" t="s">
        <v>8346</v>
      </c>
      <c r="C5690" s="265" t="s">
        <v>8346</v>
      </c>
      <c r="D5690" s="197" t="s">
        <v>5058</v>
      </c>
      <c r="E5690" s="269" t="s">
        <v>27</v>
      </c>
      <c r="F5690" s="264" t="s">
        <v>8013</v>
      </c>
      <c r="G5690" t="s">
        <v>8313</v>
      </c>
      <c r="H5690" s="264" t="str">
        <f>IFERROR(VLOOKUP(Table[[#This Row],[Activity Details of Assistance]],WHAT!E:F,2,FALSE),"")</f>
        <v># of HP sessions at community level</v>
      </c>
      <c r="I5690" s="264"/>
      <c r="J5690">
        <v>79</v>
      </c>
      <c r="K5690" s="295" t="s">
        <v>8280</v>
      </c>
      <c r="L5690" s="306" t="s">
        <v>13</v>
      </c>
      <c r="M5690" t="s">
        <v>14</v>
      </c>
      <c r="N5690" t="s">
        <v>309</v>
      </c>
      <c r="O5690" t="s">
        <v>1606</v>
      </c>
      <c r="P5690" t="s">
        <v>6478</v>
      </c>
      <c r="Q5690" s="236">
        <v>44834</v>
      </c>
      <c r="R5690" s="236">
        <v>44896</v>
      </c>
      <c r="S5690" t="s">
        <v>8452</v>
      </c>
      <c r="T5690" s="267"/>
      <c r="U5690" s="267"/>
      <c r="V5690" s="267"/>
      <c r="W5690" s="267"/>
      <c r="X5690"/>
      <c r="Y5690" t="s">
        <v>8575</v>
      </c>
      <c r="Z5690">
        <v>1681597433</v>
      </c>
      <c r="AA5690" t="s">
        <v>8576</v>
      </c>
      <c r="AB5690" s="273" t="str">
        <f>_xlfn.IFNA(IF(Table[[#This Row],[Programme Partner]]&lt;&gt;Table[[#This Row],[Implementing Partner]],CONCATENATE(Table[[#This Row],[Programme Partner]],"-",Table[[#This Row],[Implementing Partner]]),Table[[#This Row],[Programme Partner]]),"")</f>
        <v>GREEN HILL</v>
      </c>
    </row>
    <row r="5691" spans="1:28" ht="16.5" customHeight="1">
      <c r="A5691" s="183">
        <v>6141</v>
      </c>
      <c r="B5691" s="264" t="s">
        <v>8346</v>
      </c>
      <c r="C5691" s="265" t="s">
        <v>8346</v>
      </c>
      <c r="D5691" s="197" t="s">
        <v>5058</v>
      </c>
      <c r="E5691" s="269" t="s">
        <v>27</v>
      </c>
      <c r="F5691" s="264" t="s">
        <v>8013</v>
      </c>
      <c r="G5691" t="s">
        <v>8314</v>
      </c>
      <c r="H5691" s="264" t="str">
        <f>IFERROR(VLOOKUP(Table[[#This Row],[Activity Details of Assistance]],WHAT!E:F,2,FALSE),"")</f>
        <v># of HP sessions at HH level</v>
      </c>
      <c r="I5691" s="264"/>
      <c r="J5691">
        <v>256</v>
      </c>
      <c r="K5691" s="295" t="s">
        <v>8280</v>
      </c>
      <c r="L5691" s="306" t="s">
        <v>13</v>
      </c>
      <c r="M5691" t="s">
        <v>14</v>
      </c>
      <c r="N5691" t="s">
        <v>309</v>
      </c>
      <c r="O5691" t="s">
        <v>1606</v>
      </c>
      <c r="P5691" t="s">
        <v>6478</v>
      </c>
      <c r="Q5691" s="236">
        <v>44834</v>
      </c>
      <c r="R5691" s="236">
        <v>44896</v>
      </c>
      <c r="S5691" t="s">
        <v>8452</v>
      </c>
      <c r="T5691" s="267"/>
      <c r="U5691" s="267"/>
      <c r="V5691" s="267"/>
      <c r="W5691" s="267"/>
      <c r="X5691"/>
      <c r="Y5691" t="s">
        <v>8575</v>
      </c>
      <c r="Z5691">
        <v>1681597433</v>
      </c>
      <c r="AA5691" t="s">
        <v>8576</v>
      </c>
      <c r="AB5691" s="273" t="str">
        <f>_xlfn.IFNA(IF(Table[[#This Row],[Programme Partner]]&lt;&gt;Table[[#This Row],[Implementing Partner]],CONCATENATE(Table[[#This Row],[Programme Partner]],"-",Table[[#This Row],[Implementing Partner]]),Table[[#This Row],[Programme Partner]]),"")</f>
        <v>GREEN HILL</v>
      </c>
    </row>
    <row r="5692" spans="1:28" ht="16.5" customHeight="1">
      <c r="A5692" s="183">
        <v>6142</v>
      </c>
      <c r="B5692" s="264" t="s">
        <v>8346</v>
      </c>
      <c r="C5692" s="265" t="s">
        <v>8346</v>
      </c>
      <c r="D5692" s="197" t="s">
        <v>5058</v>
      </c>
      <c r="E5692" s="269" t="s">
        <v>27</v>
      </c>
      <c r="F5692" s="264" t="s">
        <v>8013</v>
      </c>
      <c r="G5692" t="s">
        <v>8317</v>
      </c>
      <c r="H5692" s="264" t="str">
        <f>IFERROR(VLOOKUP(Table[[#This Row],[Activity Details of Assistance]],WHAT!E:F,2,FALSE),"")</f>
        <v># of estimated persons reached by mass-media campaign</v>
      </c>
      <c r="I5692" s="264"/>
      <c r="J5692">
        <v>1</v>
      </c>
      <c r="K5692" s="295" t="s">
        <v>8280</v>
      </c>
      <c r="L5692" s="306" t="s">
        <v>13</v>
      </c>
      <c r="M5692" t="s">
        <v>14</v>
      </c>
      <c r="N5692" t="s">
        <v>309</v>
      </c>
      <c r="O5692" t="s">
        <v>1606</v>
      </c>
      <c r="P5692" t="s">
        <v>6478</v>
      </c>
      <c r="Q5692" s="236">
        <v>44834</v>
      </c>
      <c r="R5692" s="236">
        <v>44896</v>
      </c>
      <c r="S5692" t="s">
        <v>8452</v>
      </c>
      <c r="T5692" s="267"/>
      <c r="U5692" s="267"/>
      <c r="V5692" s="267"/>
      <c r="W5692" s="267"/>
      <c r="X5692"/>
      <c r="Y5692" t="s">
        <v>8575</v>
      </c>
      <c r="Z5692">
        <v>1681597433</v>
      </c>
      <c r="AA5692" t="s">
        <v>8576</v>
      </c>
      <c r="AB5692" s="273" t="str">
        <f>_xlfn.IFNA(IF(Table[[#This Row],[Programme Partner]]&lt;&gt;Table[[#This Row],[Implementing Partner]],CONCATENATE(Table[[#This Row],[Programme Partner]],"-",Table[[#This Row],[Implementing Partner]]),Table[[#This Row],[Programme Partner]]),"")</f>
        <v>GREEN HILL</v>
      </c>
    </row>
    <row r="5693" spans="1:28" ht="16.5" customHeight="1">
      <c r="A5693" s="183">
        <v>6143</v>
      </c>
      <c r="B5693" s="264" t="s">
        <v>8346</v>
      </c>
      <c r="C5693" s="265" t="s">
        <v>8346</v>
      </c>
      <c r="D5693" s="197" t="s">
        <v>5058</v>
      </c>
      <c r="E5693" s="269" t="s">
        <v>27</v>
      </c>
      <c r="F5693" s="264" t="s">
        <v>8013</v>
      </c>
      <c r="G5693" t="s">
        <v>8442</v>
      </c>
      <c r="H5693" s="264" t="str">
        <f>IFERROR(VLOOKUP(Table[[#This Row],[Activity Details of Assistance]],WHAT!E:F,2,FALSE),"")</f>
        <v># of facilities</v>
      </c>
      <c r="I5693" s="264"/>
      <c r="J5693">
        <v>1448</v>
      </c>
      <c r="K5693" s="295" t="s">
        <v>8280</v>
      </c>
      <c r="L5693" s="306" t="s">
        <v>13</v>
      </c>
      <c r="M5693" t="s">
        <v>14</v>
      </c>
      <c r="N5693" t="s">
        <v>309</v>
      </c>
      <c r="O5693" t="s">
        <v>1606</v>
      </c>
      <c r="P5693" t="s">
        <v>6478</v>
      </c>
      <c r="Q5693" s="236">
        <v>44834</v>
      </c>
      <c r="R5693" s="236">
        <v>44896</v>
      </c>
      <c r="S5693" t="s">
        <v>8452</v>
      </c>
      <c r="T5693" s="267"/>
      <c r="U5693" s="267"/>
      <c r="V5693" s="267"/>
      <c r="W5693" s="267"/>
      <c r="X5693"/>
      <c r="Y5693" t="s">
        <v>8575</v>
      </c>
      <c r="Z5693">
        <v>1681597433</v>
      </c>
      <c r="AA5693" t="s">
        <v>8576</v>
      </c>
      <c r="AB5693" s="273" t="str">
        <f>_xlfn.IFNA(IF(Table[[#This Row],[Programme Partner]]&lt;&gt;Table[[#This Row],[Implementing Partner]],CONCATENATE(Table[[#This Row],[Programme Partner]],"-",Table[[#This Row],[Implementing Partner]]),Table[[#This Row],[Programme Partner]]),"")</f>
        <v>GREEN HILL</v>
      </c>
    </row>
    <row r="5694" spans="1:28" ht="16.5" customHeight="1">
      <c r="A5694" s="183">
        <v>6144</v>
      </c>
      <c r="B5694" s="264" t="s">
        <v>8346</v>
      </c>
      <c r="C5694" s="265" t="s">
        <v>8346</v>
      </c>
      <c r="D5694" s="197" t="s">
        <v>5058</v>
      </c>
      <c r="E5694" s="269" t="s">
        <v>27</v>
      </c>
      <c r="F5694" s="264" t="s">
        <v>8014</v>
      </c>
      <c r="G5694" t="s">
        <v>8358</v>
      </c>
      <c r="H5694" s="264" t="str">
        <f>IFERROR(VLOOKUP(Table[[#This Row],[Activity Details of Assistance]],WHAT!E:F,2,FALSE),"")</f>
        <v># of campaign per camp </v>
      </c>
      <c r="I5694" s="264"/>
      <c r="J5694">
        <v>1</v>
      </c>
      <c r="K5694" s="295" t="s">
        <v>8280</v>
      </c>
      <c r="L5694" s="306" t="s">
        <v>13</v>
      </c>
      <c r="M5694" t="s">
        <v>14</v>
      </c>
      <c r="N5694" t="s">
        <v>309</v>
      </c>
      <c r="O5694" t="s">
        <v>1606</v>
      </c>
      <c r="P5694" t="s">
        <v>6478</v>
      </c>
      <c r="Q5694" s="236">
        <v>44834</v>
      </c>
      <c r="R5694" s="236">
        <v>44896</v>
      </c>
      <c r="S5694" t="s">
        <v>8452</v>
      </c>
      <c r="T5694" s="267"/>
      <c r="U5694" s="267"/>
      <c r="V5694" s="267"/>
      <c r="W5694" s="267"/>
      <c r="X5694"/>
      <c r="Y5694" t="s">
        <v>8575</v>
      </c>
      <c r="Z5694">
        <v>1681597433</v>
      </c>
      <c r="AA5694" t="s">
        <v>8576</v>
      </c>
      <c r="AB5694" s="273" t="str">
        <f>_xlfn.IFNA(IF(Table[[#This Row],[Programme Partner]]&lt;&gt;Table[[#This Row],[Implementing Partner]],CONCATENATE(Table[[#This Row],[Programme Partner]],"-",Table[[#This Row],[Implementing Partner]]),Table[[#This Row],[Programme Partner]]),"")</f>
        <v>GREEN HILL</v>
      </c>
    </row>
    <row r="5695" spans="1:28" ht="16.5" customHeight="1">
      <c r="A5695" s="183">
        <v>6145</v>
      </c>
      <c r="B5695" s="264" t="s">
        <v>8346</v>
      </c>
      <c r="C5695" s="265" t="s">
        <v>8346</v>
      </c>
      <c r="D5695" s="197" t="s">
        <v>5058</v>
      </c>
      <c r="E5695" s="269" t="s">
        <v>27</v>
      </c>
      <c r="F5695" s="264" t="s">
        <v>8011</v>
      </c>
      <c r="G5695" s="195" t="s">
        <v>8584</v>
      </c>
      <c r="H5695" s="264" t="str">
        <f>IFERROR(VLOOKUP(Table[[#This Row],[Activity Details of Assistance]],WHAT!E:F,2,FALSE),"")</f>
        <v># of tube well</v>
      </c>
      <c r="I5695" s="264"/>
      <c r="J5695">
        <v>10</v>
      </c>
      <c r="K5695" s="295" t="s">
        <v>8280</v>
      </c>
      <c r="L5695" s="306" t="s">
        <v>13</v>
      </c>
      <c r="M5695" t="s">
        <v>14</v>
      </c>
      <c r="N5695" t="s">
        <v>309</v>
      </c>
      <c r="O5695" t="s">
        <v>1606</v>
      </c>
      <c r="P5695" t="s">
        <v>6386</v>
      </c>
      <c r="Q5695" s="236">
        <v>44834</v>
      </c>
      <c r="R5695" s="236">
        <v>44896</v>
      </c>
      <c r="S5695" t="s">
        <v>8452</v>
      </c>
      <c r="T5695" s="267"/>
      <c r="U5695" s="267"/>
      <c r="V5695" s="267"/>
      <c r="W5695" s="267"/>
      <c r="X5695"/>
      <c r="Y5695" t="s">
        <v>8575</v>
      </c>
      <c r="Z5695">
        <v>1681597433</v>
      </c>
      <c r="AA5695" t="s">
        <v>8576</v>
      </c>
      <c r="AB5695" s="273" t="str">
        <f>_xlfn.IFNA(IF(Table[[#This Row],[Programme Partner]]&lt;&gt;Table[[#This Row],[Implementing Partner]],CONCATENATE(Table[[#This Row],[Programme Partner]],"-",Table[[#This Row],[Implementing Partner]]),Table[[#This Row],[Programme Partner]]),"")</f>
        <v>GREEN HILL</v>
      </c>
    </row>
    <row r="5696" spans="1:28" ht="16.5" customHeight="1">
      <c r="A5696" s="183">
        <v>6146</v>
      </c>
      <c r="B5696" s="264" t="s">
        <v>8346</v>
      </c>
      <c r="C5696" s="265" t="s">
        <v>8346</v>
      </c>
      <c r="D5696" s="197" t="s">
        <v>5058</v>
      </c>
      <c r="E5696" s="269" t="s">
        <v>27</v>
      </c>
      <c r="F5696" s="264" t="s">
        <v>8011</v>
      </c>
      <c r="G5696" t="s">
        <v>8318</v>
      </c>
      <c r="H5696" s="264" t="str">
        <f>IFERROR(VLOOKUP(Table[[#This Row],[Activity Details of Assistance]],WHAT!E:F,2,FALSE),"")</f>
        <v># of household</v>
      </c>
      <c r="I5696" s="264"/>
      <c r="J5696">
        <v>2150</v>
      </c>
      <c r="K5696" s="295" t="s">
        <v>8280</v>
      </c>
      <c r="L5696" s="306" t="s">
        <v>13</v>
      </c>
      <c r="M5696" t="s">
        <v>14</v>
      </c>
      <c r="N5696" t="s">
        <v>309</v>
      </c>
      <c r="O5696" t="s">
        <v>1606</v>
      </c>
      <c r="P5696" t="s">
        <v>6386</v>
      </c>
      <c r="Q5696" s="236">
        <v>44834</v>
      </c>
      <c r="R5696" s="236">
        <v>44896</v>
      </c>
      <c r="S5696" t="s">
        <v>8452</v>
      </c>
      <c r="T5696" s="267"/>
      <c r="U5696" s="267"/>
      <c r="V5696" s="267"/>
      <c r="W5696" s="267"/>
      <c r="X5696"/>
      <c r="Y5696" t="s">
        <v>8575</v>
      </c>
      <c r="Z5696">
        <v>1681597433</v>
      </c>
      <c r="AA5696" t="s">
        <v>8576</v>
      </c>
      <c r="AB5696" s="273" t="str">
        <f>_xlfn.IFNA(IF(Table[[#This Row],[Programme Partner]]&lt;&gt;Table[[#This Row],[Implementing Partner]],CONCATENATE(Table[[#This Row],[Programme Partner]],"-",Table[[#This Row],[Implementing Partner]]),Table[[#This Row],[Programme Partner]]),"")</f>
        <v>GREEN HILL</v>
      </c>
    </row>
    <row r="5697" spans="1:28" ht="16.5" customHeight="1">
      <c r="A5697" s="183">
        <v>6147</v>
      </c>
      <c r="B5697" s="264" t="s">
        <v>8346</v>
      </c>
      <c r="C5697" s="265" t="s">
        <v>8346</v>
      </c>
      <c r="D5697" s="197" t="s">
        <v>5058</v>
      </c>
      <c r="E5697" s="269" t="s">
        <v>27</v>
      </c>
      <c r="F5697" s="264" t="s">
        <v>8012</v>
      </c>
      <c r="G5697" s="195" t="s">
        <v>8585</v>
      </c>
      <c r="H5697" s="264" t="str">
        <f>IFERROR(VLOOKUP(Table[[#This Row],[Activity Details of Assistance]],WHAT!E:F,2,FALSE),"")</f>
        <v xml:space="preserve"># of door </v>
      </c>
      <c r="I5697" s="264"/>
      <c r="J5697">
        <v>2</v>
      </c>
      <c r="K5697" s="295" t="s">
        <v>8280</v>
      </c>
      <c r="L5697" s="306" t="s">
        <v>13</v>
      </c>
      <c r="M5697" t="s">
        <v>14</v>
      </c>
      <c r="N5697" t="s">
        <v>309</v>
      </c>
      <c r="O5697" t="s">
        <v>1606</v>
      </c>
      <c r="P5697" t="s">
        <v>6386</v>
      </c>
      <c r="Q5697" s="236">
        <v>44834</v>
      </c>
      <c r="R5697" s="236">
        <v>44896</v>
      </c>
      <c r="S5697" t="s">
        <v>8452</v>
      </c>
      <c r="T5697" s="267"/>
      <c r="U5697" s="267"/>
      <c r="V5697" s="267"/>
      <c r="W5697" s="267"/>
      <c r="X5697"/>
      <c r="Y5697" t="s">
        <v>8575</v>
      </c>
      <c r="Z5697">
        <v>1681597433</v>
      </c>
      <c r="AA5697" t="s">
        <v>8576</v>
      </c>
      <c r="AB5697" s="273" t="str">
        <f>_xlfn.IFNA(IF(Table[[#This Row],[Programme Partner]]&lt;&gt;Table[[#This Row],[Implementing Partner]],CONCATENATE(Table[[#This Row],[Programme Partner]],"-",Table[[#This Row],[Implementing Partner]]),Table[[#This Row],[Programme Partner]]),"")</f>
        <v>GREEN HILL</v>
      </c>
    </row>
    <row r="5698" spans="1:28" ht="16.5" customHeight="1">
      <c r="A5698" s="183">
        <v>6148</v>
      </c>
      <c r="B5698" s="264" t="s">
        <v>8346</v>
      </c>
      <c r="C5698" s="265" t="s">
        <v>8346</v>
      </c>
      <c r="D5698" s="197" t="s">
        <v>5058</v>
      </c>
      <c r="E5698" s="269" t="s">
        <v>27</v>
      </c>
      <c r="F5698" s="264" t="s">
        <v>8012</v>
      </c>
      <c r="G5698" s="195" t="s">
        <v>8586</v>
      </c>
      <c r="H5698" s="264" t="str">
        <f>IFERROR(VLOOKUP(Table[[#This Row],[Activity Details of Assistance]],WHAT!E:F,2,FALSE),"")</f>
        <v># of door</v>
      </c>
      <c r="I5698" s="264"/>
      <c r="J5698">
        <v>7</v>
      </c>
      <c r="K5698" s="295" t="s">
        <v>8280</v>
      </c>
      <c r="L5698" s="306" t="s">
        <v>13</v>
      </c>
      <c r="M5698" t="s">
        <v>14</v>
      </c>
      <c r="N5698" t="s">
        <v>309</v>
      </c>
      <c r="O5698" t="s">
        <v>1606</v>
      </c>
      <c r="P5698" t="s">
        <v>6386</v>
      </c>
      <c r="Q5698" s="236">
        <v>44834</v>
      </c>
      <c r="R5698" s="236">
        <v>44896</v>
      </c>
      <c r="S5698" t="s">
        <v>8452</v>
      </c>
      <c r="T5698" s="267"/>
      <c r="U5698" s="267"/>
      <c r="V5698" s="267"/>
      <c r="W5698" s="267"/>
      <c r="X5698"/>
      <c r="Y5698" t="s">
        <v>8575</v>
      </c>
      <c r="Z5698">
        <v>1681597433</v>
      </c>
      <c r="AA5698" t="s">
        <v>8576</v>
      </c>
      <c r="AB5698" s="273" t="str">
        <f>_xlfn.IFNA(IF(Table[[#This Row],[Programme Partner]]&lt;&gt;Table[[#This Row],[Implementing Partner]],CONCATENATE(Table[[#This Row],[Programme Partner]],"-",Table[[#This Row],[Implementing Partner]]),Table[[#This Row],[Programme Partner]]),"")</f>
        <v>GREEN HILL</v>
      </c>
    </row>
    <row r="5699" spans="1:28" ht="16.5" customHeight="1">
      <c r="A5699" s="183">
        <v>6149</v>
      </c>
      <c r="B5699" s="264" t="s">
        <v>8346</v>
      </c>
      <c r="C5699" s="265" t="s">
        <v>8346</v>
      </c>
      <c r="D5699" s="197" t="s">
        <v>5058</v>
      </c>
      <c r="E5699" s="269" t="s">
        <v>27</v>
      </c>
      <c r="F5699" s="264" t="s">
        <v>8012</v>
      </c>
      <c r="G5699" t="s">
        <v>8357</v>
      </c>
      <c r="H5699" s="264" t="str">
        <f>IFERROR(VLOOKUP(Table[[#This Row],[Activity Details of Assistance]],WHAT!E:F,2,FALSE),"")</f>
        <v># of door</v>
      </c>
      <c r="I5699" s="264"/>
      <c r="J5699">
        <v>1</v>
      </c>
      <c r="K5699" s="295" t="s">
        <v>8280</v>
      </c>
      <c r="L5699" s="306" t="s">
        <v>13</v>
      </c>
      <c r="M5699" t="s">
        <v>14</v>
      </c>
      <c r="N5699" t="s">
        <v>309</v>
      </c>
      <c r="O5699" t="s">
        <v>1606</v>
      </c>
      <c r="P5699" t="s">
        <v>6386</v>
      </c>
      <c r="Q5699" s="236">
        <v>44834</v>
      </c>
      <c r="R5699" s="236">
        <v>44896</v>
      </c>
      <c r="S5699" t="s">
        <v>8452</v>
      </c>
      <c r="T5699" s="267"/>
      <c r="U5699" s="267"/>
      <c r="V5699" s="267"/>
      <c r="W5699" s="267"/>
      <c r="X5699"/>
      <c r="Y5699" t="s">
        <v>8575</v>
      </c>
      <c r="Z5699">
        <v>1681597433</v>
      </c>
      <c r="AA5699" t="s">
        <v>8576</v>
      </c>
      <c r="AB5699" s="273" t="str">
        <f>_xlfn.IFNA(IF(Table[[#This Row],[Programme Partner]]&lt;&gt;Table[[#This Row],[Implementing Partner]],CONCATENATE(Table[[#This Row],[Programme Partner]],"-",Table[[#This Row],[Implementing Partner]]),Table[[#This Row],[Programme Partner]]),"")</f>
        <v>GREEN HILL</v>
      </c>
    </row>
    <row r="5700" spans="1:28" ht="16.5" customHeight="1">
      <c r="A5700" s="183">
        <v>6150</v>
      </c>
      <c r="B5700" s="264" t="s">
        <v>8346</v>
      </c>
      <c r="C5700" s="265" t="s">
        <v>8346</v>
      </c>
      <c r="D5700" s="197" t="s">
        <v>5058</v>
      </c>
      <c r="E5700" s="269" t="s">
        <v>27</v>
      </c>
      <c r="F5700" s="264" t="s">
        <v>8013</v>
      </c>
      <c r="G5700" t="s">
        <v>8313</v>
      </c>
      <c r="H5700" s="264" t="str">
        <f>IFERROR(VLOOKUP(Table[[#This Row],[Activity Details of Assistance]],WHAT!E:F,2,FALSE),"")</f>
        <v># of HP sessions at community level</v>
      </c>
      <c r="I5700" s="264"/>
      <c r="J5700">
        <v>61</v>
      </c>
      <c r="K5700" s="295" t="s">
        <v>8280</v>
      </c>
      <c r="L5700" s="306" t="s">
        <v>13</v>
      </c>
      <c r="M5700" t="s">
        <v>14</v>
      </c>
      <c r="N5700" t="s">
        <v>309</v>
      </c>
      <c r="O5700" t="s">
        <v>1606</v>
      </c>
      <c r="P5700" t="s">
        <v>6386</v>
      </c>
      <c r="Q5700" s="236">
        <v>44834</v>
      </c>
      <c r="R5700" s="236">
        <v>44896</v>
      </c>
      <c r="S5700" t="s">
        <v>8452</v>
      </c>
      <c r="T5700" s="267"/>
      <c r="U5700" s="267"/>
      <c r="V5700" s="267"/>
      <c r="W5700" s="267"/>
      <c r="X5700"/>
      <c r="Y5700" t="s">
        <v>8575</v>
      </c>
      <c r="Z5700">
        <v>1681597433</v>
      </c>
      <c r="AA5700" t="s">
        <v>8576</v>
      </c>
      <c r="AB5700" s="273" t="str">
        <f>_xlfn.IFNA(IF(Table[[#This Row],[Programme Partner]]&lt;&gt;Table[[#This Row],[Implementing Partner]],CONCATENATE(Table[[#This Row],[Programme Partner]],"-",Table[[#This Row],[Implementing Partner]]),Table[[#This Row],[Programme Partner]]),"")</f>
        <v>GREEN HILL</v>
      </c>
    </row>
    <row r="5701" spans="1:28" ht="16.5" customHeight="1">
      <c r="A5701" s="183">
        <v>6151</v>
      </c>
      <c r="B5701" s="264" t="s">
        <v>8346</v>
      </c>
      <c r="C5701" s="265" t="s">
        <v>8346</v>
      </c>
      <c r="D5701" s="197" t="s">
        <v>5058</v>
      </c>
      <c r="E5701" s="269" t="s">
        <v>27</v>
      </c>
      <c r="F5701" s="264" t="s">
        <v>8013</v>
      </c>
      <c r="G5701" t="s">
        <v>8314</v>
      </c>
      <c r="H5701" s="264" t="str">
        <f>IFERROR(VLOOKUP(Table[[#This Row],[Activity Details of Assistance]],WHAT!E:F,2,FALSE),"")</f>
        <v># of HP sessions at HH level</v>
      </c>
      <c r="I5701" s="264"/>
      <c r="J5701">
        <v>171</v>
      </c>
      <c r="K5701" s="295" t="s">
        <v>8280</v>
      </c>
      <c r="L5701" s="306" t="s">
        <v>13</v>
      </c>
      <c r="M5701" t="s">
        <v>14</v>
      </c>
      <c r="N5701" t="s">
        <v>309</v>
      </c>
      <c r="O5701" t="s">
        <v>1606</v>
      </c>
      <c r="P5701" t="s">
        <v>6386</v>
      </c>
      <c r="Q5701" s="236">
        <v>44834</v>
      </c>
      <c r="R5701" s="236">
        <v>44896</v>
      </c>
      <c r="S5701" t="s">
        <v>8452</v>
      </c>
      <c r="T5701" s="267"/>
      <c r="U5701" s="267"/>
      <c r="V5701" s="267"/>
      <c r="W5701" s="267"/>
      <c r="X5701"/>
      <c r="Y5701" t="s">
        <v>8575</v>
      </c>
      <c r="Z5701">
        <v>1681597433</v>
      </c>
      <c r="AA5701" t="s">
        <v>8576</v>
      </c>
      <c r="AB5701" s="273" t="str">
        <f>_xlfn.IFNA(IF(Table[[#This Row],[Programme Partner]]&lt;&gt;Table[[#This Row],[Implementing Partner]],CONCATENATE(Table[[#This Row],[Programme Partner]],"-",Table[[#This Row],[Implementing Partner]]),Table[[#This Row],[Programme Partner]]),"")</f>
        <v>GREEN HILL</v>
      </c>
    </row>
    <row r="5702" spans="1:28" ht="16.5" customHeight="1">
      <c r="A5702" s="183">
        <v>6152</v>
      </c>
      <c r="B5702" s="264" t="s">
        <v>8346</v>
      </c>
      <c r="C5702" s="265" t="s">
        <v>8346</v>
      </c>
      <c r="D5702" s="197" t="s">
        <v>5058</v>
      </c>
      <c r="E5702" s="269" t="s">
        <v>27</v>
      </c>
      <c r="F5702" s="264" t="s">
        <v>8011</v>
      </c>
      <c r="G5702" s="195" t="s">
        <v>8584</v>
      </c>
      <c r="H5702" s="264" t="str">
        <f>IFERROR(VLOOKUP(Table[[#This Row],[Activity Details of Assistance]],WHAT!E:F,2,FALSE),"")</f>
        <v># of tube well</v>
      </c>
      <c r="I5702" s="264"/>
      <c r="J5702">
        <v>6</v>
      </c>
      <c r="K5702" s="295" t="s">
        <v>8280</v>
      </c>
      <c r="L5702" s="306" t="s">
        <v>13</v>
      </c>
      <c r="M5702" t="s">
        <v>14</v>
      </c>
      <c r="N5702" t="s">
        <v>309</v>
      </c>
      <c r="O5702" t="s">
        <v>1606</v>
      </c>
      <c r="P5702" t="s">
        <v>4668</v>
      </c>
      <c r="Q5702" s="236">
        <v>44834</v>
      </c>
      <c r="R5702" s="236">
        <v>44896</v>
      </c>
      <c r="S5702" t="s">
        <v>8452</v>
      </c>
      <c r="T5702" s="267"/>
      <c r="U5702" s="267"/>
      <c r="V5702" s="267"/>
      <c r="W5702" s="267"/>
      <c r="X5702"/>
      <c r="Y5702" t="s">
        <v>8575</v>
      </c>
      <c r="Z5702">
        <v>1681597433</v>
      </c>
      <c r="AA5702" t="s">
        <v>8576</v>
      </c>
      <c r="AB5702" s="273" t="str">
        <f>_xlfn.IFNA(IF(Table[[#This Row],[Programme Partner]]&lt;&gt;Table[[#This Row],[Implementing Partner]],CONCATENATE(Table[[#This Row],[Programme Partner]],"-",Table[[#This Row],[Implementing Partner]]),Table[[#This Row],[Programme Partner]]),"")</f>
        <v>GREEN HILL</v>
      </c>
    </row>
    <row r="5703" spans="1:28" ht="16.5" customHeight="1">
      <c r="A5703" s="183">
        <v>6153</v>
      </c>
      <c r="B5703" s="264" t="s">
        <v>8346</v>
      </c>
      <c r="C5703" s="265" t="s">
        <v>8346</v>
      </c>
      <c r="D5703" s="197" t="s">
        <v>5058</v>
      </c>
      <c r="E5703" s="269" t="s">
        <v>27</v>
      </c>
      <c r="F5703" s="264" t="s">
        <v>8012</v>
      </c>
      <c r="G5703" s="195" t="s">
        <v>8585</v>
      </c>
      <c r="H5703" s="264" t="str">
        <f>IFERROR(VLOOKUP(Table[[#This Row],[Activity Details of Assistance]],WHAT!E:F,2,FALSE),"")</f>
        <v xml:space="preserve"># of door </v>
      </c>
      <c r="I5703" s="264"/>
      <c r="J5703">
        <v>3</v>
      </c>
      <c r="K5703" s="295" t="s">
        <v>8280</v>
      </c>
      <c r="L5703" s="306" t="s">
        <v>13</v>
      </c>
      <c r="M5703" t="s">
        <v>14</v>
      </c>
      <c r="N5703" t="s">
        <v>309</v>
      </c>
      <c r="O5703" t="s">
        <v>1606</v>
      </c>
      <c r="P5703" t="s">
        <v>4668</v>
      </c>
      <c r="Q5703" s="236">
        <v>44834</v>
      </c>
      <c r="R5703" s="236">
        <v>44896</v>
      </c>
      <c r="S5703" t="s">
        <v>8452</v>
      </c>
      <c r="T5703" s="267"/>
      <c r="U5703" s="267"/>
      <c r="V5703" s="267"/>
      <c r="W5703" s="267"/>
      <c r="X5703"/>
      <c r="Y5703" t="s">
        <v>8575</v>
      </c>
      <c r="Z5703">
        <v>1681597433</v>
      </c>
      <c r="AA5703" t="s">
        <v>8576</v>
      </c>
      <c r="AB5703" s="273" t="str">
        <f>_xlfn.IFNA(IF(Table[[#This Row],[Programme Partner]]&lt;&gt;Table[[#This Row],[Implementing Partner]],CONCATENATE(Table[[#This Row],[Programme Partner]],"-",Table[[#This Row],[Implementing Partner]]),Table[[#This Row],[Programme Partner]]),"")</f>
        <v>GREEN HILL</v>
      </c>
    </row>
    <row r="5704" spans="1:28" ht="16.5" customHeight="1">
      <c r="A5704" s="183">
        <v>6154</v>
      </c>
      <c r="B5704" s="264" t="s">
        <v>8346</v>
      </c>
      <c r="C5704" s="265" t="s">
        <v>8346</v>
      </c>
      <c r="D5704" s="197" t="s">
        <v>5058</v>
      </c>
      <c r="E5704" s="269" t="s">
        <v>27</v>
      </c>
      <c r="F5704" s="264" t="s">
        <v>8012</v>
      </c>
      <c r="G5704" s="195" t="s">
        <v>8586</v>
      </c>
      <c r="H5704" s="264" t="str">
        <f>IFERROR(VLOOKUP(Table[[#This Row],[Activity Details of Assistance]],WHAT!E:F,2,FALSE),"")</f>
        <v># of door</v>
      </c>
      <c r="I5704" s="264"/>
      <c r="J5704">
        <v>4</v>
      </c>
      <c r="K5704" s="295" t="s">
        <v>8280</v>
      </c>
      <c r="L5704" s="306" t="s">
        <v>13</v>
      </c>
      <c r="M5704" t="s">
        <v>14</v>
      </c>
      <c r="N5704" t="s">
        <v>309</v>
      </c>
      <c r="O5704" t="s">
        <v>1606</v>
      </c>
      <c r="P5704" t="s">
        <v>4668</v>
      </c>
      <c r="Q5704" s="236">
        <v>44834</v>
      </c>
      <c r="R5704" s="236">
        <v>44896</v>
      </c>
      <c r="S5704" t="s">
        <v>8452</v>
      </c>
      <c r="T5704" s="267"/>
      <c r="U5704" s="267"/>
      <c r="V5704" s="267"/>
      <c r="W5704" s="267"/>
      <c r="X5704"/>
      <c r="Y5704" t="s">
        <v>8575</v>
      </c>
      <c r="Z5704">
        <v>1681597433</v>
      </c>
      <c r="AA5704" t="s">
        <v>8576</v>
      </c>
      <c r="AB5704" s="273" t="str">
        <f>_xlfn.IFNA(IF(Table[[#This Row],[Programme Partner]]&lt;&gt;Table[[#This Row],[Implementing Partner]],CONCATENATE(Table[[#This Row],[Programme Partner]],"-",Table[[#This Row],[Implementing Partner]]),Table[[#This Row],[Programme Partner]]),"")</f>
        <v>GREEN HILL</v>
      </c>
    </row>
    <row r="5705" spans="1:28" ht="16.5" customHeight="1">
      <c r="A5705" s="183">
        <v>6155</v>
      </c>
      <c r="B5705" s="264" t="s">
        <v>8346</v>
      </c>
      <c r="C5705" s="265" t="s">
        <v>8346</v>
      </c>
      <c r="D5705" s="197" t="s">
        <v>5058</v>
      </c>
      <c r="E5705" s="269" t="s">
        <v>27</v>
      </c>
      <c r="F5705" s="264" t="s">
        <v>8012</v>
      </c>
      <c r="G5705" t="s">
        <v>8357</v>
      </c>
      <c r="H5705" s="264" t="str">
        <f>IFERROR(VLOOKUP(Table[[#This Row],[Activity Details of Assistance]],WHAT!E:F,2,FALSE),"")</f>
        <v># of door</v>
      </c>
      <c r="I5705" s="264"/>
      <c r="J5705">
        <v>16</v>
      </c>
      <c r="K5705" s="295" t="s">
        <v>8280</v>
      </c>
      <c r="L5705" s="306" t="s">
        <v>13</v>
      </c>
      <c r="M5705" t="s">
        <v>14</v>
      </c>
      <c r="N5705" t="s">
        <v>309</v>
      </c>
      <c r="O5705" t="s">
        <v>1606</v>
      </c>
      <c r="P5705" t="s">
        <v>4668</v>
      </c>
      <c r="Q5705" s="236">
        <v>44834</v>
      </c>
      <c r="R5705" s="236">
        <v>44896</v>
      </c>
      <c r="S5705" t="s">
        <v>8452</v>
      </c>
      <c r="T5705" s="267"/>
      <c r="U5705" s="267"/>
      <c r="V5705" s="267"/>
      <c r="W5705" s="267"/>
      <c r="X5705"/>
      <c r="Y5705" t="s">
        <v>8575</v>
      </c>
      <c r="Z5705">
        <v>1681597433</v>
      </c>
      <c r="AA5705" t="s">
        <v>8576</v>
      </c>
      <c r="AB5705" s="273" t="str">
        <f>_xlfn.IFNA(IF(Table[[#This Row],[Programme Partner]]&lt;&gt;Table[[#This Row],[Implementing Partner]],CONCATENATE(Table[[#This Row],[Programme Partner]],"-",Table[[#This Row],[Implementing Partner]]),Table[[#This Row],[Programme Partner]]),"")</f>
        <v>GREEN HILL</v>
      </c>
    </row>
    <row r="5706" spans="1:28" ht="16.5" customHeight="1">
      <c r="A5706" s="183">
        <v>6156</v>
      </c>
      <c r="B5706" s="264" t="s">
        <v>8346</v>
      </c>
      <c r="C5706" s="265" t="s">
        <v>8346</v>
      </c>
      <c r="D5706" s="197" t="s">
        <v>5058</v>
      </c>
      <c r="E5706" s="269" t="s">
        <v>27</v>
      </c>
      <c r="F5706" s="264" t="s">
        <v>8013</v>
      </c>
      <c r="G5706" t="s">
        <v>8313</v>
      </c>
      <c r="H5706" s="264" t="str">
        <f>IFERROR(VLOOKUP(Table[[#This Row],[Activity Details of Assistance]],WHAT!E:F,2,FALSE),"")</f>
        <v># of HP sessions at community level</v>
      </c>
      <c r="I5706" s="264"/>
      <c r="J5706">
        <v>37</v>
      </c>
      <c r="K5706" s="295" t="s">
        <v>8280</v>
      </c>
      <c r="L5706" s="306" t="s">
        <v>13</v>
      </c>
      <c r="M5706" t="s">
        <v>14</v>
      </c>
      <c r="N5706" t="s">
        <v>309</v>
      </c>
      <c r="O5706" t="s">
        <v>1606</v>
      </c>
      <c r="P5706" t="s">
        <v>4668</v>
      </c>
      <c r="Q5706" s="236">
        <v>44834</v>
      </c>
      <c r="R5706" s="236">
        <v>44896</v>
      </c>
      <c r="S5706" t="s">
        <v>8452</v>
      </c>
      <c r="T5706" s="267"/>
      <c r="U5706" s="267"/>
      <c r="V5706" s="267"/>
      <c r="W5706" s="267"/>
      <c r="X5706"/>
      <c r="Y5706" t="s">
        <v>8575</v>
      </c>
      <c r="Z5706">
        <v>1681597433</v>
      </c>
      <c r="AA5706" t="s">
        <v>8576</v>
      </c>
      <c r="AB5706" s="273" t="str">
        <f>_xlfn.IFNA(IF(Table[[#This Row],[Programme Partner]]&lt;&gt;Table[[#This Row],[Implementing Partner]],CONCATENATE(Table[[#This Row],[Programme Partner]],"-",Table[[#This Row],[Implementing Partner]]),Table[[#This Row],[Programme Partner]]),"")</f>
        <v>GREEN HILL</v>
      </c>
    </row>
    <row r="5707" spans="1:28" ht="16.5" customHeight="1">
      <c r="A5707" s="183">
        <v>6157</v>
      </c>
      <c r="B5707" s="264" t="s">
        <v>8346</v>
      </c>
      <c r="C5707" s="265" t="s">
        <v>8346</v>
      </c>
      <c r="D5707" s="197" t="s">
        <v>5058</v>
      </c>
      <c r="E5707" s="269" t="s">
        <v>27</v>
      </c>
      <c r="F5707" s="264" t="s">
        <v>8013</v>
      </c>
      <c r="G5707" t="s">
        <v>8314</v>
      </c>
      <c r="H5707" s="264" t="str">
        <f>IFERROR(VLOOKUP(Table[[#This Row],[Activity Details of Assistance]],WHAT!E:F,2,FALSE),"")</f>
        <v># of HP sessions at HH level</v>
      </c>
      <c r="I5707" s="264"/>
      <c r="J5707">
        <v>36</v>
      </c>
      <c r="K5707" s="295" t="s">
        <v>8280</v>
      </c>
      <c r="L5707" s="306" t="s">
        <v>13</v>
      </c>
      <c r="M5707" t="s">
        <v>14</v>
      </c>
      <c r="N5707" t="s">
        <v>309</v>
      </c>
      <c r="O5707" t="s">
        <v>1606</v>
      </c>
      <c r="P5707" t="s">
        <v>4668</v>
      </c>
      <c r="Q5707" s="236">
        <v>44834</v>
      </c>
      <c r="R5707" s="236">
        <v>44896</v>
      </c>
      <c r="S5707" t="s">
        <v>8452</v>
      </c>
      <c r="T5707" s="267"/>
      <c r="U5707" s="267"/>
      <c r="V5707" s="267"/>
      <c r="W5707" s="267"/>
      <c r="X5707"/>
      <c r="Y5707" t="s">
        <v>8575</v>
      </c>
      <c r="Z5707">
        <v>1681597433</v>
      </c>
      <c r="AA5707" t="s">
        <v>8576</v>
      </c>
      <c r="AB5707" s="273" t="str">
        <f>_xlfn.IFNA(IF(Table[[#This Row],[Programme Partner]]&lt;&gt;Table[[#This Row],[Implementing Partner]],CONCATENATE(Table[[#This Row],[Programme Partner]],"-",Table[[#This Row],[Implementing Partner]]),Table[[#This Row],[Programme Partner]]),"")</f>
        <v>GREEN HILL</v>
      </c>
    </row>
    <row r="5708" spans="1:28" ht="16.5" customHeight="1">
      <c r="A5708" s="183">
        <v>6158</v>
      </c>
      <c r="B5708" s="264" t="s">
        <v>4993</v>
      </c>
      <c r="C5708" s="265" t="s">
        <v>4993</v>
      </c>
      <c r="D5708" s="266" t="s">
        <v>4993</v>
      </c>
      <c r="E5708" s="269" t="s">
        <v>27</v>
      </c>
      <c r="F5708" s="264" t="s">
        <v>8011</v>
      </c>
      <c r="G5708" s="195" t="s">
        <v>8584</v>
      </c>
      <c r="H5708" s="264" t="str">
        <f>IFERROR(VLOOKUP(Table[[#This Row],[Activity Details of Assistance]],WHAT!E:F,2,FALSE),"")</f>
        <v># of tube well</v>
      </c>
      <c r="I5708" s="264"/>
      <c r="J5708">
        <v>35</v>
      </c>
      <c r="K5708" s="295" t="s">
        <v>8280</v>
      </c>
      <c r="L5708" s="306" t="s">
        <v>13</v>
      </c>
      <c r="M5708" t="s">
        <v>14</v>
      </c>
      <c r="N5708" t="s">
        <v>309</v>
      </c>
      <c r="O5708" t="s">
        <v>1606</v>
      </c>
      <c r="P5708" t="s">
        <v>6477</v>
      </c>
      <c r="Q5708" s="236">
        <v>44834</v>
      </c>
      <c r="R5708" s="236">
        <v>45170</v>
      </c>
      <c r="S5708" t="s">
        <v>8452</v>
      </c>
      <c r="T5708" s="267"/>
      <c r="U5708" s="267"/>
      <c r="V5708" s="267"/>
      <c r="W5708" s="267"/>
      <c r="X5708"/>
      <c r="Y5708" t="s">
        <v>8309</v>
      </c>
      <c r="Z5708">
        <v>1813213381</v>
      </c>
      <c r="AA5708" t="s">
        <v>8285</v>
      </c>
      <c r="AB5708" s="273" t="str">
        <f>_xlfn.IFNA(IF(Table[[#This Row],[Programme Partner]]&lt;&gt;Table[[#This Row],[Implementing Partner]],CONCATENATE(Table[[#This Row],[Programme Partner]],"-",Table[[#This Row],[Implementing Partner]]),Table[[#This Row],[Programme Partner]]),"")</f>
        <v>ACF</v>
      </c>
    </row>
    <row r="5709" spans="1:28" ht="16.5" customHeight="1">
      <c r="A5709" s="183">
        <v>6159</v>
      </c>
      <c r="B5709" s="264" t="s">
        <v>4993</v>
      </c>
      <c r="C5709" s="265" t="s">
        <v>4993</v>
      </c>
      <c r="D5709" s="266" t="s">
        <v>4993</v>
      </c>
      <c r="E5709" s="269" t="s">
        <v>27</v>
      </c>
      <c r="F5709" s="264" t="s">
        <v>8011</v>
      </c>
      <c r="G5709" t="s">
        <v>8019</v>
      </c>
      <c r="H5709" s="264" t="str">
        <f>IFERROR(VLOOKUP(Table[[#This Row],[Activity Details of Assistance]],WHAT!E:F,2,FALSE),"")</f>
        <v>N/A</v>
      </c>
      <c r="I5709" s="264"/>
      <c r="J5709">
        <v>1799</v>
      </c>
      <c r="K5709" s="295" t="s">
        <v>8280</v>
      </c>
      <c r="L5709" s="306" t="s">
        <v>13</v>
      </c>
      <c r="M5709" t="s">
        <v>14</v>
      </c>
      <c r="N5709" t="s">
        <v>309</v>
      </c>
      <c r="O5709" t="s">
        <v>1606</v>
      </c>
      <c r="P5709" t="s">
        <v>6477</v>
      </c>
      <c r="Q5709" s="236">
        <v>44834</v>
      </c>
      <c r="R5709" s="236">
        <v>45170</v>
      </c>
      <c r="S5709" t="s">
        <v>8452</v>
      </c>
      <c r="T5709" s="267"/>
      <c r="U5709" s="267"/>
      <c r="V5709" s="267"/>
      <c r="W5709" s="267"/>
      <c r="X5709" t="s">
        <v>8663</v>
      </c>
      <c r="Y5709" t="s">
        <v>8309</v>
      </c>
      <c r="Z5709">
        <v>1813213381</v>
      </c>
      <c r="AA5709" t="s">
        <v>8285</v>
      </c>
      <c r="AB5709" s="273" t="str">
        <f>_xlfn.IFNA(IF(Table[[#This Row],[Programme Partner]]&lt;&gt;Table[[#This Row],[Implementing Partner]],CONCATENATE(Table[[#This Row],[Programme Partner]],"-",Table[[#This Row],[Implementing Partner]]),Table[[#This Row],[Programme Partner]]),"")</f>
        <v>ACF</v>
      </c>
    </row>
    <row r="5710" spans="1:28" ht="16.5" customHeight="1">
      <c r="A5710" s="183">
        <v>6160</v>
      </c>
      <c r="B5710" s="264" t="s">
        <v>4993</v>
      </c>
      <c r="C5710" s="265" t="s">
        <v>4993</v>
      </c>
      <c r="D5710" s="266" t="s">
        <v>4993</v>
      </c>
      <c r="E5710" s="269" t="s">
        <v>27</v>
      </c>
      <c r="F5710" s="264" t="s">
        <v>8012</v>
      </c>
      <c r="G5710" s="195" t="s">
        <v>8585</v>
      </c>
      <c r="H5710" s="264" t="str">
        <f>IFERROR(VLOOKUP(Table[[#This Row],[Activity Details of Assistance]],WHAT!E:F,2,FALSE),"")</f>
        <v xml:space="preserve"># of door </v>
      </c>
      <c r="I5710" s="264"/>
      <c r="J5710">
        <v>13</v>
      </c>
      <c r="K5710" s="295" t="s">
        <v>8280</v>
      </c>
      <c r="L5710" s="306" t="s">
        <v>13</v>
      </c>
      <c r="M5710" t="s">
        <v>14</v>
      </c>
      <c r="N5710" t="s">
        <v>309</v>
      </c>
      <c r="O5710" t="s">
        <v>1606</v>
      </c>
      <c r="P5710" t="s">
        <v>6477</v>
      </c>
      <c r="Q5710" s="236">
        <v>44834</v>
      </c>
      <c r="R5710" s="236">
        <v>45170</v>
      </c>
      <c r="S5710" t="s">
        <v>8452</v>
      </c>
      <c r="T5710" s="267"/>
      <c r="U5710" s="267"/>
      <c r="V5710" s="267"/>
      <c r="W5710" s="267"/>
      <c r="X5710"/>
      <c r="Y5710" t="s">
        <v>8309</v>
      </c>
      <c r="Z5710">
        <v>1813213381</v>
      </c>
      <c r="AA5710" t="s">
        <v>8285</v>
      </c>
      <c r="AB5710" s="273" t="str">
        <f>_xlfn.IFNA(IF(Table[[#This Row],[Programme Partner]]&lt;&gt;Table[[#This Row],[Implementing Partner]],CONCATENATE(Table[[#This Row],[Programme Partner]],"-",Table[[#This Row],[Implementing Partner]]),Table[[#This Row],[Programme Partner]]),"")</f>
        <v>ACF</v>
      </c>
    </row>
    <row r="5711" spans="1:28" ht="16.5" customHeight="1">
      <c r="A5711" s="183">
        <v>6161</v>
      </c>
      <c r="B5711" s="264" t="s">
        <v>4993</v>
      </c>
      <c r="C5711" s="265" t="s">
        <v>4993</v>
      </c>
      <c r="D5711" s="266" t="s">
        <v>4993</v>
      </c>
      <c r="E5711" s="269" t="s">
        <v>27</v>
      </c>
      <c r="F5711" s="264" t="s">
        <v>8012</v>
      </c>
      <c r="G5711" s="195" t="s">
        <v>8586</v>
      </c>
      <c r="H5711" s="264" t="str">
        <f>IFERROR(VLOOKUP(Table[[#This Row],[Activity Details of Assistance]],WHAT!E:F,2,FALSE),"")</f>
        <v># of door</v>
      </c>
      <c r="I5711" s="264"/>
      <c r="J5711">
        <v>67</v>
      </c>
      <c r="K5711" s="295" t="s">
        <v>8280</v>
      </c>
      <c r="L5711" s="306" t="s">
        <v>13</v>
      </c>
      <c r="M5711" t="s">
        <v>14</v>
      </c>
      <c r="N5711" t="s">
        <v>309</v>
      </c>
      <c r="O5711" t="s">
        <v>1606</v>
      </c>
      <c r="P5711" t="s">
        <v>6477</v>
      </c>
      <c r="Q5711" s="236">
        <v>44834</v>
      </c>
      <c r="R5711" s="236">
        <v>45170</v>
      </c>
      <c r="S5711" t="s">
        <v>8452</v>
      </c>
      <c r="T5711" s="267"/>
      <c r="U5711" s="267"/>
      <c r="V5711" s="267"/>
      <c r="W5711" s="267"/>
      <c r="X5711"/>
      <c r="Y5711" t="s">
        <v>8309</v>
      </c>
      <c r="Z5711">
        <v>1813213381</v>
      </c>
      <c r="AA5711" t="s">
        <v>8285</v>
      </c>
      <c r="AB5711" s="273" t="str">
        <f>_xlfn.IFNA(IF(Table[[#This Row],[Programme Partner]]&lt;&gt;Table[[#This Row],[Implementing Partner]],CONCATENATE(Table[[#This Row],[Programme Partner]],"-",Table[[#This Row],[Implementing Partner]]),Table[[#This Row],[Programme Partner]]),"")</f>
        <v>ACF</v>
      </c>
    </row>
    <row r="5712" spans="1:28" ht="16.5" customHeight="1">
      <c r="A5712" s="183">
        <v>6162</v>
      </c>
      <c r="B5712" s="264" t="s">
        <v>4993</v>
      </c>
      <c r="C5712" s="265" t="s">
        <v>4993</v>
      </c>
      <c r="D5712" s="266" t="s">
        <v>4993</v>
      </c>
      <c r="E5712" s="269" t="s">
        <v>27</v>
      </c>
      <c r="F5712" s="264" t="s">
        <v>8012</v>
      </c>
      <c r="G5712" t="s">
        <v>8357</v>
      </c>
      <c r="H5712" s="264" t="str">
        <f>IFERROR(VLOOKUP(Table[[#This Row],[Activity Details of Assistance]],WHAT!E:F,2,FALSE),"")</f>
        <v># of door</v>
      </c>
      <c r="I5712" s="264"/>
      <c r="J5712">
        <v>131</v>
      </c>
      <c r="K5712" s="295" t="s">
        <v>8280</v>
      </c>
      <c r="L5712" s="306" t="s">
        <v>13</v>
      </c>
      <c r="M5712" t="s">
        <v>14</v>
      </c>
      <c r="N5712" t="s">
        <v>309</v>
      </c>
      <c r="O5712" t="s">
        <v>1606</v>
      </c>
      <c r="P5712" t="s">
        <v>6477</v>
      </c>
      <c r="Q5712" s="236">
        <v>44834</v>
      </c>
      <c r="R5712" s="236">
        <v>45170</v>
      </c>
      <c r="S5712" t="s">
        <v>8452</v>
      </c>
      <c r="T5712" s="267"/>
      <c r="U5712" s="267"/>
      <c r="V5712" s="267"/>
      <c r="W5712" s="267"/>
      <c r="X5712"/>
      <c r="Y5712" t="s">
        <v>8309</v>
      </c>
      <c r="Z5712">
        <v>1813213381</v>
      </c>
      <c r="AA5712" t="s">
        <v>8285</v>
      </c>
      <c r="AB5712" s="273" t="str">
        <f>_xlfn.IFNA(IF(Table[[#This Row],[Programme Partner]]&lt;&gt;Table[[#This Row],[Implementing Partner]],CONCATENATE(Table[[#This Row],[Programme Partner]],"-",Table[[#This Row],[Implementing Partner]]),Table[[#This Row],[Programme Partner]]),"")</f>
        <v>ACF</v>
      </c>
    </row>
    <row r="5713" spans="1:28" ht="16.5" customHeight="1">
      <c r="A5713" s="183">
        <v>6163</v>
      </c>
      <c r="B5713" s="264" t="s">
        <v>4993</v>
      </c>
      <c r="C5713" s="265" t="s">
        <v>4993</v>
      </c>
      <c r="D5713" s="266" t="s">
        <v>4993</v>
      </c>
      <c r="E5713" s="269" t="s">
        <v>27</v>
      </c>
      <c r="F5713" s="264" t="s">
        <v>8013</v>
      </c>
      <c r="G5713" t="s">
        <v>8313</v>
      </c>
      <c r="H5713" s="264" t="str">
        <f>IFERROR(VLOOKUP(Table[[#This Row],[Activity Details of Assistance]],WHAT!E:F,2,FALSE),"")</f>
        <v># of HP sessions at community level</v>
      </c>
      <c r="I5713" s="264"/>
      <c r="J5713">
        <v>754</v>
      </c>
      <c r="K5713" s="295" t="s">
        <v>8280</v>
      </c>
      <c r="L5713" s="306" t="s">
        <v>13</v>
      </c>
      <c r="M5713" t="s">
        <v>14</v>
      </c>
      <c r="N5713" t="s">
        <v>309</v>
      </c>
      <c r="O5713" t="s">
        <v>1606</v>
      </c>
      <c r="P5713" t="s">
        <v>6477</v>
      </c>
      <c r="Q5713" s="236">
        <v>44834</v>
      </c>
      <c r="R5713" s="236">
        <v>45170</v>
      </c>
      <c r="S5713" t="s">
        <v>8452</v>
      </c>
      <c r="T5713" s="267"/>
      <c r="U5713" s="267"/>
      <c r="V5713" s="267"/>
      <c r="W5713" s="267"/>
      <c r="X5713"/>
      <c r="Y5713" t="s">
        <v>8309</v>
      </c>
      <c r="Z5713">
        <v>1813213381</v>
      </c>
      <c r="AA5713" t="s">
        <v>8285</v>
      </c>
      <c r="AB5713" s="273" t="str">
        <f>_xlfn.IFNA(IF(Table[[#This Row],[Programme Partner]]&lt;&gt;Table[[#This Row],[Implementing Partner]],CONCATENATE(Table[[#This Row],[Programme Partner]],"-",Table[[#This Row],[Implementing Partner]]),Table[[#This Row],[Programme Partner]]),"")</f>
        <v>ACF</v>
      </c>
    </row>
    <row r="5714" spans="1:28" ht="16.5" customHeight="1">
      <c r="A5714" s="183">
        <v>6164</v>
      </c>
      <c r="B5714" s="264" t="s">
        <v>4993</v>
      </c>
      <c r="C5714" s="265" t="s">
        <v>4993</v>
      </c>
      <c r="D5714" s="266" t="s">
        <v>4993</v>
      </c>
      <c r="E5714" s="269" t="s">
        <v>27</v>
      </c>
      <c r="F5714" s="264" t="s">
        <v>8013</v>
      </c>
      <c r="G5714" t="s">
        <v>8314</v>
      </c>
      <c r="H5714" s="264" t="str">
        <f>IFERROR(VLOOKUP(Table[[#This Row],[Activity Details of Assistance]],WHAT!E:F,2,FALSE),"")</f>
        <v># of HP sessions at HH level</v>
      </c>
      <c r="I5714" s="264"/>
      <c r="J5714">
        <v>1956</v>
      </c>
      <c r="K5714" s="295" t="s">
        <v>8280</v>
      </c>
      <c r="L5714" s="306" t="s">
        <v>13</v>
      </c>
      <c r="M5714" t="s">
        <v>14</v>
      </c>
      <c r="N5714" t="s">
        <v>309</v>
      </c>
      <c r="O5714" t="s">
        <v>1606</v>
      </c>
      <c r="P5714" t="s">
        <v>6477</v>
      </c>
      <c r="Q5714" s="236">
        <v>44834</v>
      </c>
      <c r="R5714" s="236">
        <v>45170</v>
      </c>
      <c r="S5714" t="s">
        <v>8452</v>
      </c>
      <c r="T5714" s="267"/>
      <c r="U5714" s="267"/>
      <c r="V5714" s="267"/>
      <c r="W5714" s="267"/>
      <c r="X5714"/>
      <c r="Y5714" t="s">
        <v>8309</v>
      </c>
      <c r="Z5714">
        <v>1813213381</v>
      </c>
      <c r="AA5714" t="s">
        <v>8285</v>
      </c>
      <c r="AB5714" s="273" t="str">
        <f>_xlfn.IFNA(IF(Table[[#This Row],[Programme Partner]]&lt;&gt;Table[[#This Row],[Implementing Partner]],CONCATENATE(Table[[#This Row],[Programme Partner]],"-",Table[[#This Row],[Implementing Partner]]),Table[[#This Row],[Programme Partner]]),"")</f>
        <v>ACF</v>
      </c>
    </row>
    <row r="5715" spans="1:28" ht="16.5" customHeight="1">
      <c r="A5715" s="183">
        <v>6165</v>
      </c>
      <c r="B5715" s="264" t="s">
        <v>4993</v>
      </c>
      <c r="C5715" s="265" t="s">
        <v>4993</v>
      </c>
      <c r="D5715" s="266" t="s">
        <v>4993</v>
      </c>
      <c r="E5715" s="269" t="s">
        <v>27</v>
      </c>
      <c r="F5715" s="264" t="s">
        <v>8013</v>
      </c>
      <c r="G5715" t="s">
        <v>8442</v>
      </c>
      <c r="H5715" s="264" t="str">
        <f>IFERROR(VLOOKUP(Table[[#This Row],[Activity Details of Assistance]],WHAT!E:F,2,FALSE),"")</f>
        <v># of facilities</v>
      </c>
      <c r="I5715" s="264"/>
      <c r="J5715">
        <v>131</v>
      </c>
      <c r="K5715" s="295" t="s">
        <v>8280</v>
      </c>
      <c r="L5715" s="306" t="s">
        <v>13</v>
      </c>
      <c r="M5715" t="s">
        <v>14</v>
      </c>
      <c r="N5715" t="s">
        <v>309</v>
      </c>
      <c r="O5715" t="s">
        <v>1606</v>
      </c>
      <c r="P5715" t="s">
        <v>6477</v>
      </c>
      <c r="Q5715" s="236">
        <v>44834</v>
      </c>
      <c r="R5715" s="236">
        <v>45170</v>
      </c>
      <c r="S5715" t="s">
        <v>8452</v>
      </c>
      <c r="T5715" s="267"/>
      <c r="U5715" s="267"/>
      <c r="V5715" s="267"/>
      <c r="W5715" s="267"/>
      <c r="X5715"/>
      <c r="Y5715" t="s">
        <v>8309</v>
      </c>
      <c r="Z5715">
        <v>1813213381</v>
      </c>
      <c r="AA5715" t="s">
        <v>8285</v>
      </c>
      <c r="AB5715" s="273" t="str">
        <f>_xlfn.IFNA(IF(Table[[#This Row],[Programme Partner]]&lt;&gt;Table[[#This Row],[Implementing Partner]],CONCATENATE(Table[[#This Row],[Programme Partner]],"-",Table[[#This Row],[Implementing Partner]]),Table[[#This Row],[Programme Partner]]),"")</f>
        <v>ACF</v>
      </c>
    </row>
    <row r="5716" spans="1:28" ht="16.5" customHeight="1">
      <c r="A5716" s="183">
        <v>6166</v>
      </c>
      <c r="B5716" s="264" t="s">
        <v>4993</v>
      </c>
      <c r="C5716" s="265" t="s">
        <v>4993</v>
      </c>
      <c r="D5716" s="266" t="s">
        <v>4993</v>
      </c>
      <c r="E5716" s="269" t="s">
        <v>27</v>
      </c>
      <c r="F5716" s="264" t="s">
        <v>8013</v>
      </c>
      <c r="G5716" t="s">
        <v>8019</v>
      </c>
      <c r="H5716" s="264" t="str">
        <f>IFERROR(VLOOKUP(Table[[#This Row],[Activity Details of Assistance]],WHAT!E:F,2,FALSE),"")</f>
        <v>N/A</v>
      </c>
      <c r="I5716" s="264"/>
      <c r="J5716">
        <v>120</v>
      </c>
      <c r="K5716" s="295" t="s">
        <v>8280</v>
      </c>
      <c r="L5716" s="306" t="s">
        <v>13</v>
      </c>
      <c r="M5716" t="s">
        <v>14</v>
      </c>
      <c r="N5716" t="s">
        <v>309</v>
      </c>
      <c r="O5716" t="s">
        <v>1606</v>
      </c>
      <c r="P5716" t="s">
        <v>6477</v>
      </c>
      <c r="Q5716" s="236">
        <v>44834</v>
      </c>
      <c r="R5716" s="236">
        <v>45170</v>
      </c>
      <c r="S5716" t="s">
        <v>8452</v>
      </c>
      <c r="T5716" s="267"/>
      <c r="U5716" s="267"/>
      <c r="V5716" s="267"/>
      <c r="W5716" s="267"/>
      <c r="X5716" t="s">
        <v>8664</v>
      </c>
      <c r="Y5716" t="s">
        <v>8309</v>
      </c>
      <c r="Z5716">
        <v>1813213381</v>
      </c>
      <c r="AA5716" t="s">
        <v>8285</v>
      </c>
      <c r="AB5716" s="273" t="str">
        <f>_xlfn.IFNA(IF(Table[[#This Row],[Programme Partner]]&lt;&gt;Table[[#This Row],[Implementing Partner]],CONCATENATE(Table[[#This Row],[Programme Partner]],"-",Table[[#This Row],[Implementing Partner]]),Table[[#This Row],[Programme Partner]]),"")</f>
        <v>ACF</v>
      </c>
    </row>
    <row r="5717" spans="1:28" ht="16.5" customHeight="1">
      <c r="A5717" s="183">
        <v>6167</v>
      </c>
      <c r="B5717" s="264" t="s">
        <v>4993</v>
      </c>
      <c r="C5717" s="265" t="s">
        <v>4993</v>
      </c>
      <c r="D5717" s="266" t="s">
        <v>4993</v>
      </c>
      <c r="E5717" s="269" t="s">
        <v>27</v>
      </c>
      <c r="F5717" s="264" t="s">
        <v>8014</v>
      </c>
      <c r="G5717" t="s">
        <v>8358</v>
      </c>
      <c r="H5717" s="264" t="str">
        <f>IFERROR(VLOOKUP(Table[[#This Row],[Activity Details of Assistance]],WHAT!E:F,2,FALSE),"")</f>
        <v># of campaign per camp </v>
      </c>
      <c r="I5717" s="264"/>
      <c r="J5717">
        <v>1</v>
      </c>
      <c r="K5717" s="295" t="s">
        <v>8280</v>
      </c>
      <c r="L5717" s="306" t="s">
        <v>13</v>
      </c>
      <c r="M5717" t="s">
        <v>14</v>
      </c>
      <c r="N5717" t="s">
        <v>309</v>
      </c>
      <c r="O5717" t="s">
        <v>1606</v>
      </c>
      <c r="P5717" t="s">
        <v>6477</v>
      </c>
      <c r="Q5717" s="236">
        <v>44834</v>
      </c>
      <c r="R5717" s="236">
        <v>45170</v>
      </c>
      <c r="S5717" t="s">
        <v>8452</v>
      </c>
      <c r="T5717" s="267"/>
      <c r="U5717" s="267"/>
      <c r="V5717" s="267"/>
      <c r="W5717" s="267"/>
      <c r="X5717"/>
      <c r="Y5717" t="s">
        <v>8309</v>
      </c>
      <c r="Z5717">
        <v>1813213381</v>
      </c>
      <c r="AA5717" t="s">
        <v>8285</v>
      </c>
      <c r="AB5717" s="273" t="str">
        <f>_xlfn.IFNA(IF(Table[[#This Row],[Programme Partner]]&lt;&gt;Table[[#This Row],[Implementing Partner]],CONCATENATE(Table[[#This Row],[Programme Partner]],"-",Table[[#This Row],[Implementing Partner]]),Table[[#This Row],[Programme Partner]]),"")</f>
        <v>ACF</v>
      </c>
    </row>
    <row r="5718" spans="1:28" ht="16.5" customHeight="1">
      <c r="A5718" s="183">
        <v>6168</v>
      </c>
      <c r="B5718" s="264" t="s">
        <v>4993</v>
      </c>
      <c r="C5718" s="265" t="s">
        <v>4993</v>
      </c>
      <c r="D5718" s="266" t="s">
        <v>4993</v>
      </c>
      <c r="E5718" s="269" t="s">
        <v>27</v>
      </c>
      <c r="F5718" s="264" t="s">
        <v>8014</v>
      </c>
      <c r="G5718" t="s">
        <v>8445</v>
      </c>
      <c r="H5718" s="264" t="str">
        <f>IFERROR(VLOOKUP(Table[[#This Row],[Activity Details of Assistance]],WHAT!E:F,2,FALSE),"")</f>
        <v># of plant</v>
      </c>
      <c r="I5718" s="264"/>
      <c r="J5718">
        <v>1</v>
      </c>
      <c r="K5718" s="295" t="s">
        <v>8280</v>
      </c>
      <c r="L5718" s="306" t="s">
        <v>13</v>
      </c>
      <c r="M5718" t="s">
        <v>14</v>
      </c>
      <c r="N5718" t="s">
        <v>309</v>
      </c>
      <c r="O5718" t="s">
        <v>1606</v>
      </c>
      <c r="P5718" t="s">
        <v>6477</v>
      </c>
      <c r="Q5718" s="236">
        <v>44834</v>
      </c>
      <c r="R5718" s="236">
        <v>45170</v>
      </c>
      <c r="S5718" t="s">
        <v>8452</v>
      </c>
      <c r="T5718" s="267"/>
      <c r="U5718" s="267"/>
      <c r="V5718" s="267"/>
      <c r="W5718" s="267"/>
      <c r="X5718"/>
      <c r="Y5718" t="s">
        <v>8309</v>
      </c>
      <c r="Z5718">
        <v>1813213381</v>
      </c>
      <c r="AA5718" t="s">
        <v>8285</v>
      </c>
      <c r="AB5718" s="273" t="str">
        <f>_xlfn.IFNA(IF(Table[[#This Row],[Programme Partner]]&lt;&gt;Table[[#This Row],[Implementing Partner]],CONCATENATE(Table[[#This Row],[Programme Partner]],"-",Table[[#This Row],[Implementing Partner]]),Table[[#This Row],[Programme Partner]]),"")</f>
        <v>ACF</v>
      </c>
    </row>
    <row r="5719" spans="1:28" ht="16.5" customHeight="1">
      <c r="A5719" s="183">
        <v>6169</v>
      </c>
      <c r="B5719" s="264" t="s">
        <v>4993</v>
      </c>
      <c r="C5719" s="265" t="s">
        <v>4993</v>
      </c>
      <c r="D5719" s="266" t="s">
        <v>4993</v>
      </c>
      <c r="E5719" s="269" t="s">
        <v>27</v>
      </c>
      <c r="F5719" s="264" t="s">
        <v>8014</v>
      </c>
      <c r="G5719" t="s">
        <v>8364</v>
      </c>
      <c r="H5719" s="264" t="str">
        <f>IFERROR(VLOOKUP(Table[[#This Row],[Activity Details of Assistance]],WHAT!E:F,2,FALSE),"")</f>
        <v># of 80L/120L bin</v>
      </c>
      <c r="I5719" s="264"/>
      <c r="J5719">
        <v>20</v>
      </c>
      <c r="K5719" s="295" t="s">
        <v>8280</v>
      </c>
      <c r="L5719" s="306" t="s">
        <v>13</v>
      </c>
      <c r="M5719" t="s">
        <v>14</v>
      </c>
      <c r="N5719" t="s">
        <v>309</v>
      </c>
      <c r="O5719" t="s">
        <v>1606</v>
      </c>
      <c r="P5719" t="s">
        <v>6477</v>
      </c>
      <c r="Q5719" s="236">
        <v>44834</v>
      </c>
      <c r="R5719" s="236">
        <v>45170</v>
      </c>
      <c r="S5719" t="s">
        <v>8452</v>
      </c>
      <c r="T5719" s="267"/>
      <c r="U5719" s="267"/>
      <c r="V5719" s="267"/>
      <c r="W5719" s="267"/>
      <c r="X5719"/>
      <c r="Y5719" t="s">
        <v>8309</v>
      </c>
      <c r="Z5719">
        <v>1813213381</v>
      </c>
      <c r="AA5719" t="s">
        <v>8285</v>
      </c>
      <c r="AB5719" s="273" t="str">
        <f>_xlfn.IFNA(IF(Table[[#This Row],[Programme Partner]]&lt;&gt;Table[[#This Row],[Implementing Partner]],CONCATENATE(Table[[#This Row],[Programme Partner]],"-",Table[[#This Row],[Implementing Partner]]),Table[[#This Row],[Programme Partner]]),"")</f>
        <v>ACF</v>
      </c>
    </row>
    <row r="5720" spans="1:28" ht="16.5" customHeight="1">
      <c r="A5720" s="183">
        <v>6170</v>
      </c>
      <c r="B5720" s="264" t="s">
        <v>4993</v>
      </c>
      <c r="C5720" s="265" t="s">
        <v>4993</v>
      </c>
      <c r="D5720" s="266" t="s">
        <v>4993</v>
      </c>
      <c r="E5720" s="269" t="s">
        <v>27</v>
      </c>
      <c r="F5720" s="264" t="s">
        <v>8014</v>
      </c>
      <c r="G5720" t="s">
        <v>8019</v>
      </c>
      <c r="H5720" s="264" t="str">
        <f>IFERROR(VLOOKUP(Table[[#This Row],[Activity Details of Assistance]],WHAT!E:F,2,FALSE),"")</f>
        <v>N/A</v>
      </c>
      <c r="I5720" s="264"/>
      <c r="J5720">
        <v>37</v>
      </c>
      <c r="K5720" s="295" t="s">
        <v>8280</v>
      </c>
      <c r="L5720" s="306" t="s">
        <v>13</v>
      </c>
      <c r="M5720" t="s">
        <v>14</v>
      </c>
      <c r="N5720" t="s">
        <v>309</v>
      </c>
      <c r="O5720" t="s">
        <v>1606</v>
      </c>
      <c r="P5720" t="s">
        <v>6477</v>
      </c>
      <c r="Q5720" s="236">
        <v>44834</v>
      </c>
      <c r="R5720" s="236">
        <v>45170</v>
      </c>
      <c r="S5720" t="s">
        <v>8452</v>
      </c>
      <c r="T5720" s="267"/>
      <c r="U5720" s="267"/>
      <c r="V5720" s="267"/>
      <c r="W5720" s="267"/>
      <c r="X5720" t="s">
        <v>8665</v>
      </c>
      <c r="Y5720" t="s">
        <v>8309</v>
      </c>
      <c r="Z5720">
        <v>1813213381</v>
      </c>
      <c r="AA5720" t="s">
        <v>8285</v>
      </c>
      <c r="AB5720" s="273" t="str">
        <f>_xlfn.IFNA(IF(Table[[#This Row],[Programme Partner]]&lt;&gt;Table[[#This Row],[Implementing Partner]],CONCATENATE(Table[[#This Row],[Programme Partner]],"-",Table[[#This Row],[Implementing Partner]]),Table[[#This Row],[Programme Partner]]),"")</f>
        <v>ACF</v>
      </c>
    </row>
    <row r="5721" spans="1:28" ht="16.5" customHeight="1">
      <c r="A5721" s="183">
        <v>6171</v>
      </c>
      <c r="B5721" s="264" t="s">
        <v>4993</v>
      </c>
      <c r="C5721" s="265" t="s">
        <v>4993</v>
      </c>
      <c r="D5721" s="266" t="s">
        <v>6032</v>
      </c>
      <c r="E5721" s="269" t="s">
        <v>27</v>
      </c>
      <c r="F5721" s="264" t="s">
        <v>8011</v>
      </c>
      <c r="G5721" s="195" t="s">
        <v>8584</v>
      </c>
      <c r="H5721" s="264" t="str">
        <f>IFERROR(VLOOKUP(Table[[#This Row],[Activity Details of Assistance]],WHAT!E:F,2,FALSE),"")</f>
        <v># of tube well</v>
      </c>
      <c r="I5721" s="264"/>
      <c r="J5721">
        <v>46</v>
      </c>
      <c r="K5721" s="295" t="s">
        <v>8280</v>
      </c>
      <c r="L5721" s="306" t="s">
        <v>13</v>
      </c>
      <c r="M5721" t="s">
        <v>14</v>
      </c>
      <c r="N5721" t="s">
        <v>309</v>
      </c>
      <c r="O5721" t="s">
        <v>1606</v>
      </c>
      <c r="P5721" t="s">
        <v>6477</v>
      </c>
      <c r="Q5721" s="236">
        <v>44834</v>
      </c>
      <c r="R5721" s="236">
        <v>44896</v>
      </c>
      <c r="S5721" t="s">
        <v>8452</v>
      </c>
      <c r="T5721" s="267"/>
      <c r="U5721" s="267"/>
      <c r="V5721" s="267"/>
      <c r="W5721" s="267"/>
      <c r="X5721"/>
      <c r="Y5721" t="s">
        <v>8309</v>
      </c>
      <c r="Z5721">
        <v>1813213381</v>
      </c>
      <c r="AA5721" t="s">
        <v>8285</v>
      </c>
      <c r="AB5721" s="273" t="str">
        <f>_xlfn.IFNA(IF(Table[[#This Row],[Programme Partner]]&lt;&gt;Table[[#This Row],[Implementing Partner]],CONCATENATE(Table[[#This Row],[Programme Partner]],"-",Table[[#This Row],[Implementing Partner]]),Table[[#This Row],[Programme Partner]]),"")</f>
        <v>ACF</v>
      </c>
    </row>
    <row r="5722" spans="1:28" ht="16.5" customHeight="1">
      <c r="A5722" s="183">
        <v>6172</v>
      </c>
      <c r="B5722" s="264" t="s">
        <v>4993</v>
      </c>
      <c r="C5722" s="265" t="s">
        <v>4993</v>
      </c>
      <c r="D5722" s="266" t="s">
        <v>6032</v>
      </c>
      <c r="E5722" s="269" t="s">
        <v>27</v>
      </c>
      <c r="F5722" s="264" t="s">
        <v>8011</v>
      </c>
      <c r="G5722" t="s">
        <v>8019</v>
      </c>
      <c r="H5722" s="264" t="str">
        <f>IFERROR(VLOOKUP(Table[[#This Row],[Activity Details of Assistance]],WHAT!E:F,2,FALSE),"")</f>
        <v>N/A</v>
      </c>
      <c r="I5722" s="264"/>
      <c r="J5722">
        <v>1799</v>
      </c>
      <c r="K5722" s="295" t="s">
        <v>8280</v>
      </c>
      <c r="L5722" s="306" t="s">
        <v>13</v>
      </c>
      <c r="M5722" t="s">
        <v>14</v>
      </c>
      <c r="N5722" t="s">
        <v>309</v>
      </c>
      <c r="O5722" t="s">
        <v>1606</v>
      </c>
      <c r="P5722" t="s">
        <v>6477</v>
      </c>
      <c r="Q5722" s="236">
        <v>44834</v>
      </c>
      <c r="R5722" s="236">
        <v>44896</v>
      </c>
      <c r="S5722" t="s">
        <v>8452</v>
      </c>
      <c r="T5722" s="267"/>
      <c r="U5722" s="267"/>
      <c r="V5722" s="267"/>
      <c r="W5722" s="267"/>
      <c r="X5722" t="s">
        <v>8666</v>
      </c>
      <c r="Y5722" t="s">
        <v>8309</v>
      </c>
      <c r="Z5722">
        <v>1813213381</v>
      </c>
      <c r="AA5722" t="s">
        <v>8285</v>
      </c>
      <c r="AB5722" s="273" t="str">
        <f>_xlfn.IFNA(IF(Table[[#This Row],[Programme Partner]]&lt;&gt;Table[[#This Row],[Implementing Partner]],CONCATENATE(Table[[#This Row],[Programme Partner]],"-",Table[[#This Row],[Implementing Partner]]),Table[[#This Row],[Programme Partner]]),"")</f>
        <v>ACF</v>
      </c>
    </row>
    <row r="5723" spans="1:28" ht="16.5" customHeight="1">
      <c r="A5723" s="183">
        <v>6173</v>
      </c>
      <c r="B5723" s="264" t="s">
        <v>4993</v>
      </c>
      <c r="C5723" s="265" t="s">
        <v>4993</v>
      </c>
      <c r="D5723" s="266" t="s">
        <v>6032</v>
      </c>
      <c r="E5723" s="269" t="s">
        <v>27</v>
      </c>
      <c r="F5723" s="264" t="s">
        <v>8012</v>
      </c>
      <c r="G5723" s="195" t="s">
        <v>8585</v>
      </c>
      <c r="H5723" s="264" t="str">
        <f>IFERROR(VLOOKUP(Table[[#This Row],[Activity Details of Assistance]],WHAT!E:F,2,FALSE),"")</f>
        <v xml:space="preserve"># of door </v>
      </c>
      <c r="I5723" s="264"/>
      <c r="J5723">
        <v>12</v>
      </c>
      <c r="K5723" s="295" t="s">
        <v>8280</v>
      </c>
      <c r="L5723" s="306" t="s">
        <v>13</v>
      </c>
      <c r="M5723" t="s">
        <v>14</v>
      </c>
      <c r="N5723" t="s">
        <v>309</v>
      </c>
      <c r="O5723" t="s">
        <v>1606</v>
      </c>
      <c r="P5723" t="s">
        <v>6477</v>
      </c>
      <c r="Q5723" s="236">
        <v>44834</v>
      </c>
      <c r="R5723" s="236">
        <v>44896</v>
      </c>
      <c r="S5723" t="s">
        <v>8452</v>
      </c>
      <c r="T5723" s="267"/>
      <c r="U5723" s="267"/>
      <c r="V5723" s="267"/>
      <c r="W5723" s="267"/>
      <c r="X5723"/>
      <c r="Y5723" t="s">
        <v>8309</v>
      </c>
      <c r="Z5723">
        <v>1813213381</v>
      </c>
      <c r="AA5723" t="s">
        <v>8285</v>
      </c>
      <c r="AB5723" s="273" t="str">
        <f>_xlfn.IFNA(IF(Table[[#This Row],[Programme Partner]]&lt;&gt;Table[[#This Row],[Implementing Partner]],CONCATENATE(Table[[#This Row],[Programme Partner]],"-",Table[[#This Row],[Implementing Partner]]),Table[[#This Row],[Programme Partner]]),"")</f>
        <v>ACF</v>
      </c>
    </row>
    <row r="5724" spans="1:28" ht="16.5" customHeight="1">
      <c r="A5724" s="183">
        <v>6174</v>
      </c>
      <c r="B5724" s="264" t="s">
        <v>4993</v>
      </c>
      <c r="C5724" s="265" t="s">
        <v>4993</v>
      </c>
      <c r="D5724" s="266" t="s">
        <v>6032</v>
      </c>
      <c r="E5724" s="269" t="s">
        <v>27</v>
      </c>
      <c r="F5724" s="264" t="s">
        <v>8012</v>
      </c>
      <c r="G5724" s="195" t="s">
        <v>8586</v>
      </c>
      <c r="H5724" s="264" t="str">
        <f>IFERROR(VLOOKUP(Table[[#This Row],[Activity Details of Assistance]],WHAT!E:F,2,FALSE),"")</f>
        <v># of door</v>
      </c>
      <c r="I5724" s="264"/>
      <c r="J5724">
        <v>66</v>
      </c>
      <c r="K5724" s="295" t="s">
        <v>8280</v>
      </c>
      <c r="L5724" s="306" t="s">
        <v>13</v>
      </c>
      <c r="M5724" t="s">
        <v>14</v>
      </c>
      <c r="N5724" t="s">
        <v>309</v>
      </c>
      <c r="O5724" t="s">
        <v>1606</v>
      </c>
      <c r="P5724" t="s">
        <v>6477</v>
      </c>
      <c r="Q5724" s="236">
        <v>44834</v>
      </c>
      <c r="R5724" s="236">
        <v>44896</v>
      </c>
      <c r="S5724" t="s">
        <v>8452</v>
      </c>
      <c r="T5724" s="267"/>
      <c r="U5724" s="267"/>
      <c r="V5724" s="267"/>
      <c r="W5724" s="267"/>
      <c r="X5724"/>
      <c r="Y5724" t="s">
        <v>8309</v>
      </c>
      <c r="Z5724">
        <v>1813213381</v>
      </c>
      <c r="AA5724" t="s">
        <v>8285</v>
      </c>
      <c r="AB5724" s="273" t="str">
        <f>_xlfn.IFNA(IF(Table[[#This Row],[Programme Partner]]&lt;&gt;Table[[#This Row],[Implementing Partner]],CONCATENATE(Table[[#This Row],[Programme Partner]],"-",Table[[#This Row],[Implementing Partner]]),Table[[#This Row],[Programme Partner]]),"")</f>
        <v>ACF</v>
      </c>
    </row>
    <row r="5725" spans="1:28" ht="16.5" customHeight="1">
      <c r="A5725" s="183">
        <v>6175</v>
      </c>
      <c r="B5725" s="264" t="s">
        <v>4993</v>
      </c>
      <c r="C5725" s="265" t="s">
        <v>4993</v>
      </c>
      <c r="D5725" s="266" t="s">
        <v>6032</v>
      </c>
      <c r="E5725" s="269" t="s">
        <v>27</v>
      </c>
      <c r="F5725" s="264" t="s">
        <v>8012</v>
      </c>
      <c r="G5725" t="s">
        <v>8357</v>
      </c>
      <c r="H5725" s="264" t="str">
        <f>IFERROR(VLOOKUP(Table[[#This Row],[Activity Details of Assistance]],WHAT!E:F,2,FALSE),"")</f>
        <v># of door</v>
      </c>
      <c r="I5725" s="264"/>
      <c r="J5725">
        <v>145</v>
      </c>
      <c r="K5725" s="295" t="s">
        <v>8280</v>
      </c>
      <c r="L5725" s="306" t="s">
        <v>13</v>
      </c>
      <c r="M5725" t="s">
        <v>14</v>
      </c>
      <c r="N5725" t="s">
        <v>309</v>
      </c>
      <c r="O5725" t="s">
        <v>1606</v>
      </c>
      <c r="P5725" t="s">
        <v>6477</v>
      </c>
      <c r="Q5725" s="236">
        <v>44834</v>
      </c>
      <c r="R5725" s="236">
        <v>44896</v>
      </c>
      <c r="S5725" t="s">
        <v>8452</v>
      </c>
      <c r="T5725" s="267"/>
      <c r="U5725" s="267"/>
      <c r="V5725" s="267"/>
      <c r="W5725" s="267"/>
      <c r="X5725"/>
      <c r="Y5725" t="s">
        <v>8309</v>
      </c>
      <c r="Z5725">
        <v>1813213381</v>
      </c>
      <c r="AA5725" t="s">
        <v>8285</v>
      </c>
      <c r="AB5725" s="273" t="str">
        <f>_xlfn.IFNA(IF(Table[[#This Row],[Programme Partner]]&lt;&gt;Table[[#This Row],[Implementing Partner]],CONCATENATE(Table[[#This Row],[Programme Partner]],"-",Table[[#This Row],[Implementing Partner]]),Table[[#This Row],[Programme Partner]]),"")</f>
        <v>ACF</v>
      </c>
    </row>
    <row r="5726" spans="1:28" ht="16.5" customHeight="1">
      <c r="A5726" s="183">
        <v>6176</v>
      </c>
      <c r="B5726" s="264" t="s">
        <v>4993</v>
      </c>
      <c r="C5726" s="265" t="s">
        <v>4993</v>
      </c>
      <c r="D5726" s="266" t="s">
        <v>6032</v>
      </c>
      <c r="E5726" s="269" t="s">
        <v>27</v>
      </c>
      <c r="F5726" s="264" t="s">
        <v>8013</v>
      </c>
      <c r="G5726" t="s">
        <v>8313</v>
      </c>
      <c r="H5726" s="264" t="str">
        <f>IFERROR(VLOOKUP(Table[[#This Row],[Activity Details of Assistance]],WHAT!E:F,2,FALSE),"")</f>
        <v># of HP sessions at community level</v>
      </c>
      <c r="I5726" s="264"/>
      <c r="J5726">
        <v>954</v>
      </c>
      <c r="K5726" s="295" t="s">
        <v>8280</v>
      </c>
      <c r="L5726" s="306" t="s">
        <v>13</v>
      </c>
      <c r="M5726" t="s">
        <v>14</v>
      </c>
      <c r="N5726" t="s">
        <v>309</v>
      </c>
      <c r="O5726" t="s">
        <v>1606</v>
      </c>
      <c r="P5726" t="s">
        <v>6477</v>
      </c>
      <c r="Q5726" s="236">
        <v>44834</v>
      </c>
      <c r="R5726" s="236">
        <v>44896</v>
      </c>
      <c r="S5726" t="s">
        <v>8452</v>
      </c>
      <c r="T5726" s="267"/>
      <c r="U5726" s="267"/>
      <c r="V5726" s="267"/>
      <c r="W5726" s="267"/>
      <c r="X5726"/>
      <c r="Y5726" t="s">
        <v>8309</v>
      </c>
      <c r="Z5726">
        <v>1813213381</v>
      </c>
      <c r="AA5726" t="s">
        <v>8285</v>
      </c>
      <c r="AB5726" s="273" t="str">
        <f>_xlfn.IFNA(IF(Table[[#This Row],[Programme Partner]]&lt;&gt;Table[[#This Row],[Implementing Partner]],CONCATENATE(Table[[#This Row],[Programme Partner]],"-",Table[[#This Row],[Implementing Partner]]),Table[[#This Row],[Programme Partner]]),"")</f>
        <v>ACF</v>
      </c>
    </row>
    <row r="5727" spans="1:28" ht="16.5" customHeight="1">
      <c r="A5727" s="183">
        <v>6177</v>
      </c>
      <c r="B5727" s="264" t="s">
        <v>4993</v>
      </c>
      <c r="C5727" s="265" t="s">
        <v>4993</v>
      </c>
      <c r="D5727" s="266" t="s">
        <v>6032</v>
      </c>
      <c r="E5727" s="269" t="s">
        <v>27</v>
      </c>
      <c r="F5727" s="264" t="s">
        <v>8013</v>
      </c>
      <c r="G5727" t="s">
        <v>8314</v>
      </c>
      <c r="H5727" s="264" t="str">
        <f>IFERROR(VLOOKUP(Table[[#This Row],[Activity Details of Assistance]],WHAT!E:F,2,FALSE),"")</f>
        <v># of HP sessions at HH level</v>
      </c>
      <c r="I5727" s="264"/>
      <c r="J5727">
        <v>1956</v>
      </c>
      <c r="K5727" s="295" t="s">
        <v>8280</v>
      </c>
      <c r="L5727" s="306" t="s">
        <v>13</v>
      </c>
      <c r="M5727" t="s">
        <v>14</v>
      </c>
      <c r="N5727" t="s">
        <v>309</v>
      </c>
      <c r="O5727" t="s">
        <v>1606</v>
      </c>
      <c r="P5727" t="s">
        <v>6477</v>
      </c>
      <c r="Q5727" s="236">
        <v>44834</v>
      </c>
      <c r="R5727" s="236">
        <v>44896</v>
      </c>
      <c r="S5727" t="s">
        <v>8452</v>
      </c>
      <c r="T5727" s="267"/>
      <c r="U5727" s="267"/>
      <c r="V5727" s="267"/>
      <c r="W5727" s="267"/>
      <c r="X5727"/>
      <c r="Y5727" t="s">
        <v>8309</v>
      </c>
      <c r="Z5727">
        <v>1813213381</v>
      </c>
      <c r="AA5727" t="s">
        <v>8285</v>
      </c>
      <c r="AB5727" s="273" t="str">
        <f>_xlfn.IFNA(IF(Table[[#This Row],[Programme Partner]]&lt;&gt;Table[[#This Row],[Implementing Partner]],CONCATENATE(Table[[#This Row],[Programme Partner]],"-",Table[[#This Row],[Implementing Partner]]),Table[[#This Row],[Programme Partner]]),"")</f>
        <v>ACF</v>
      </c>
    </row>
    <row r="5728" spans="1:28" ht="16.5" customHeight="1">
      <c r="A5728" s="183">
        <v>6178</v>
      </c>
      <c r="B5728" s="264" t="s">
        <v>4993</v>
      </c>
      <c r="C5728" s="265" t="s">
        <v>4993</v>
      </c>
      <c r="D5728" s="266" t="s">
        <v>6032</v>
      </c>
      <c r="E5728" s="269" t="s">
        <v>27</v>
      </c>
      <c r="F5728" s="264" t="s">
        <v>8013</v>
      </c>
      <c r="G5728" t="s">
        <v>8442</v>
      </c>
      <c r="H5728" s="264" t="str">
        <f>IFERROR(VLOOKUP(Table[[#This Row],[Activity Details of Assistance]],WHAT!E:F,2,FALSE),"")</f>
        <v># of facilities</v>
      </c>
      <c r="I5728" s="264"/>
      <c r="J5728">
        <v>145</v>
      </c>
      <c r="K5728" s="295" t="s">
        <v>8280</v>
      </c>
      <c r="L5728" s="306" t="s">
        <v>13</v>
      </c>
      <c r="M5728" t="s">
        <v>14</v>
      </c>
      <c r="N5728" t="s">
        <v>309</v>
      </c>
      <c r="O5728" t="s">
        <v>1606</v>
      </c>
      <c r="P5728" t="s">
        <v>6477</v>
      </c>
      <c r="Q5728" s="236">
        <v>44834</v>
      </c>
      <c r="R5728" s="236">
        <v>44896</v>
      </c>
      <c r="S5728" t="s">
        <v>8452</v>
      </c>
      <c r="T5728" s="267"/>
      <c r="U5728" s="267"/>
      <c r="V5728" s="267"/>
      <c r="W5728" s="267"/>
      <c r="X5728"/>
      <c r="Y5728" t="s">
        <v>8309</v>
      </c>
      <c r="Z5728">
        <v>1813213381</v>
      </c>
      <c r="AA5728" t="s">
        <v>8285</v>
      </c>
      <c r="AB5728" s="273" t="str">
        <f>_xlfn.IFNA(IF(Table[[#This Row],[Programme Partner]]&lt;&gt;Table[[#This Row],[Implementing Partner]],CONCATENATE(Table[[#This Row],[Programme Partner]],"-",Table[[#This Row],[Implementing Partner]]),Table[[#This Row],[Programme Partner]]),"")</f>
        <v>ACF</v>
      </c>
    </row>
    <row r="5729" spans="1:28" ht="16.5" customHeight="1">
      <c r="A5729" s="183">
        <v>6179</v>
      </c>
      <c r="B5729" s="264" t="s">
        <v>4993</v>
      </c>
      <c r="C5729" s="265" t="s">
        <v>4993</v>
      </c>
      <c r="D5729" s="266" t="s">
        <v>6032</v>
      </c>
      <c r="E5729" s="269" t="s">
        <v>27</v>
      </c>
      <c r="F5729" s="264" t="s">
        <v>8013</v>
      </c>
      <c r="G5729" t="s">
        <v>8019</v>
      </c>
      <c r="H5729" s="264" t="str">
        <f>IFERROR(VLOOKUP(Table[[#This Row],[Activity Details of Assistance]],WHAT!E:F,2,FALSE),"")</f>
        <v>N/A</v>
      </c>
      <c r="I5729" s="264"/>
      <c r="J5729">
        <v>120</v>
      </c>
      <c r="K5729" s="295" t="s">
        <v>8280</v>
      </c>
      <c r="L5729" s="306" t="s">
        <v>13</v>
      </c>
      <c r="M5729" t="s">
        <v>14</v>
      </c>
      <c r="N5729" t="s">
        <v>309</v>
      </c>
      <c r="O5729" t="s">
        <v>1606</v>
      </c>
      <c r="P5729" t="s">
        <v>6477</v>
      </c>
      <c r="Q5729" s="236">
        <v>44834</v>
      </c>
      <c r="R5729" s="236">
        <v>44896</v>
      </c>
      <c r="S5729" t="s">
        <v>8452</v>
      </c>
      <c r="T5729" s="267"/>
      <c r="U5729" s="267"/>
      <c r="V5729" s="267"/>
      <c r="W5729" s="267"/>
      <c r="X5729" t="s">
        <v>8667</v>
      </c>
      <c r="Y5729" t="s">
        <v>8309</v>
      </c>
      <c r="Z5729">
        <v>1813213381</v>
      </c>
      <c r="AA5729" t="s">
        <v>8285</v>
      </c>
      <c r="AB5729" s="273" t="str">
        <f>_xlfn.IFNA(IF(Table[[#This Row],[Programme Partner]]&lt;&gt;Table[[#This Row],[Implementing Partner]],CONCATENATE(Table[[#This Row],[Programme Partner]],"-",Table[[#This Row],[Implementing Partner]]),Table[[#This Row],[Programme Partner]]),"")</f>
        <v>ACF</v>
      </c>
    </row>
    <row r="5730" spans="1:28" ht="16.5" customHeight="1">
      <c r="A5730" s="183">
        <v>6180</v>
      </c>
      <c r="B5730" s="264" t="s">
        <v>4993</v>
      </c>
      <c r="C5730" s="265" t="s">
        <v>4993</v>
      </c>
      <c r="D5730" s="266" t="s">
        <v>6032</v>
      </c>
      <c r="E5730" s="269" t="s">
        <v>27</v>
      </c>
      <c r="F5730" s="264" t="s">
        <v>8014</v>
      </c>
      <c r="G5730" t="s">
        <v>8364</v>
      </c>
      <c r="H5730" s="264" t="str">
        <f>IFERROR(VLOOKUP(Table[[#This Row],[Activity Details of Assistance]],WHAT!E:F,2,FALSE),"")</f>
        <v># of 80L/120L bin</v>
      </c>
      <c r="I5730" s="264"/>
      <c r="J5730">
        <v>20</v>
      </c>
      <c r="K5730" s="295" t="s">
        <v>8280</v>
      </c>
      <c r="L5730" s="306" t="s">
        <v>13</v>
      </c>
      <c r="M5730" t="s">
        <v>14</v>
      </c>
      <c r="N5730" t="s">
        <v>309</v>
      </c>
      <c r="O5730" t="s">
        <v>1606</v>
      </c>
      <c r="P5730" t="s">
        <v>6477</v>
      </c>
      <c r="Q5730" s="236">
        <v>44834</v>
      </c>
      <c r="R5730" s="236">
        <v>44896</v>
      </c>
      <c r="S5730" t="s">
        <v>8452</v>
      </c>
      <c r="T5730" s="267"/>
      <c r="U5730" s="267"/>
      <c r="V5730" s="267"/>
      <c r="W5730" s="267"/>
      <c r="X5730"/>
      <c r="Y5730" t="s">
        <v>8309</v>
      </c>
      <c r="Z5730">
        <v>1813213381</v>
      </c>
      <c r="AA5730" t="s">
        <v>8285</v>
      </c>
      <c r="AB5730" s="273" t="str">
        <f>_xlfn.IFNA(IF(Table[[#This Row],[Programme Partner]]&lt;&gt;Table[[#This Row],[Implementing Partner]],CONCATENATE(Table[[#This Row],[Programme Partner]],"-",Table[[#This Row],[Implementing Partner]]),Table[[#This Row],[Programme Partner]]),"")</f>
        <v>ACF</v>
      </c>
    </row>
    <row r="5731" spans="1:28" ht="16.5" customHeight="1">
      <c r="A5731" s="183">
        <v>6181</v>
      </c>
      <c r="B5731" s="264" t="s">
        <v>4993</v>
      </c>
      <c r="C5731" s="265" t="s">
        <v>4993</v>
      </c>
      <c r="D5731" s="266" t="s">
        <v>6032</v>
      </c>
      <c r="E5731" s="269" t="s">
        <v>27</v>
      </c>
      <c r="F5731" s="264" t="s">
        <v>8014</v>
      </c>
      <c r="G5731" t="s">
        <v>8019</v>
      </c>
      <c r="H5731" s="264" t="str">
        <f>IFERROR(VLOOKUP(Table[[#This Row],[Activity Details of Assistance]],WHAT!E:F,2,FALSE),"")</f>
        <v>N/A</v>
      </c>
      <c r="I5731" s="264"/>
      <c r="J5731">
        <v>38</v>
      </c>
      <c r="K5731" s="295" t="s">
        <v>8280</v>
      </c>
      <c r="L5731" s="306" t="s">
        <v>13</v>
      </c>
      <c r="M5731" t="s">
        <v>14</v>
      </c>
      <c r="N5731" t="s">
        <v>309</v>
      </c>
      <c r="O5731" t="s">
        <v>1606</v>
      </c>
      <c r="P5731" t="s">
        <v>6477</v>
      </c>
      <c r="Q5731" s="236">
        <v>44834</v>
      </c>
      <c r="R5731" s="236">
        <v>44896</v>
      </c>
      <c r="S5731" t="s">
        <v>8452</v>
      </c>
      <c r="T5731" s="267"/>
      <c r="U5731" s="267"/>
      <c r="V5731" s="267"/>
      <c r="W5731" s="267"/>
      <c r="X5731" t="s">
        <v>8668</v>
      </c>
      <c r="Y5731" t="s">
        <v>8309</v>
      </c>
      <c r="Z5731">
        <v>1813213381</v>
      </c>
      <c r="AA5731" t="s">
        <v>8285</v>
      </c>
      <c r="AB5731" s="273" t="str">
        <f>_xlfn.IFNA(IF(Table[[#This Row],[Programme Partner]]&lt;&gt;Table[[#This Row],[Implementing Partner]],CONCATENATE(Table[[#This Row],[Programme Partner]],"-",Table[[#This Row],[Implementing Partner]]),Table[[#This Row],[Programme Partner]]),"")</f>
        <v>ACF</v>
      </c>
    </row>
    <row r="5732" spans="1:28" ht="16.5" customHeight="1">
      <c r="A5732" s="183">
        <v>6182</v>
      </c>
      <c r="B5732" s="264" t="s">
        <v>5273</v>
      </c>
      <c r="C5732" s="265" t="s">
        <v>5033</v>
      </c>
      <c r="D5732" s="266" t="s">
        <v>5273</v>
      </c>
      <c r="E5732" s="269" t="s">
        <v>27</v>
      </c>
      <c r="F5732" s="264" t="s">
        <v>8011</v>
      </c>
      <c r="G5732" s="195" t="s">
        <v>8584</v>
      </c>
      <c r="H5732" s="264" t="str">
        <f>IFERROR(VLOOKUP(Table[[#This Row],[Activity Details of Assistance]],WHAT!E:F,2,FALSE),"")</f>
        <v># of tube well</v>
      </c>
      <c r="I5732" s="264"/>
      <c r="J5732">
        <v>78</v>
      </c>
      <c r="K5732" s="295" t="s">
        <v>8280</v>
      </c>
      <c r="L5732" s="306" t="s">
        <v>13</v>
      </c>
      <c r="M5732" t="s">
        <v>14</v>
      </c>
      <c r="N5732" t="s">
        <v>309</v>
      </c>
      <c r="O5732" t="s">
        <v>1606</v>
      </c>
      <c r="P5732" t="s">
        <v>6477</v>
      </c>
      <c r="Q5732" s="236">
        <v>44834</v>
      </c>
      <c r="R5732" s="236">
        <v>44896</v>
      </c>
      <c r="S5732" t="s">
        <v>8452</v>
      </c>
      <c r="T5732" s="267"/>
      <c r="U5732" s="267"/>
      <c r="V5732" s="267"/>
      <c r="W5732" s="267"/>
      <c r="X5732"/>
      <c r="Y5732" t="s">
        <v>8650</v>
      </c>
      <c r="Z5732">
        <v>1847456121</v>
      </c>
      <c r="AA5732" t="s">
        <v>8651</v>
      </c>
      <c r="AB5732" s="273" t="str">
        <f>_xlfn.IFNA(IF(Table[[#This Row],[Programme Partner]]&lt;&gt;Table[[#This Row],[Implementing Partner]],CONCATENATE(Table[[#This Row],[Programme Partner]],"-",Table[[#This Row],[Implementing Partner]]),Table[[#This Row],[Programme Partner]]),"")</f>
        <v>UNHCR-BRAC</v>
      </c>
    </row>
    <row r="5733" spans="1:28" ht="16.5" customHeight="1">
      <c r="A5733" s="183">
        <v>6183</v>
      </c>
      <c r="B5733" s="264" t="s">
        <v>5273</v>
      </c>
      <c r="C5733" s="265" t="s">
        <v>5033</v>
      </c>
      <c r="D5733" s="266" t="s">
        <v>5273</v>
      </c>
      <c r="E5733" s="269" t="s">
        <v>27</v>
      </c>
      <c r="F5733" s="264" t="s">
        <v>8011</v>
      </c>
      <c r="G5733" t="s">
        <v>8355</v>
      </c>
      <c r="H5733" s="264" t="str">
        <f>IFERROR(VLOOKUP(Table[[#This Row],[Activity Details of Assistance]],WHAT!E:F,2,FALSE),"")</f>
        <v># of water network</v>
      </c>
      <c r="I5733" s="264"/>
      <c r="J5733">
        <v>8</v>
      </c>
      <c r="K5733" s="295" t="s">
        <v>8280</v>
      </c>
      <c r="L5733" s="306" t="s">
        <v>13</v>
      </c>
      <c r="M5733" t="s">
        <v>14</v>
      </c>
      <c r="N5733" t="s">
        <v>309</v>
      </c>
      <c r="O5733" t="s">
        <v>1606</v>
      </c>
      <c r="P5733" t="s">
        <v>6477</v>
      </c>
      <c r="Q5733" s="236">
        <v>44834</v>
      </c>
      <c r="R5733" s="236">
        <v>44896</v>
      </c>
      <c r="S5733" t="s">
        <v>8452</v>
      </c>
      <c r="T5733" s="267"/>
      <c r="U5733" s="267"/>
      <c r="V5733" s="267"/>
      <c r="W5733" s="267"/>
      <c r="X5733"/>
      <c r="Y5733" t="s">
        <v>8650</v>
      </c>
      <c r="Z5733">
        <v>1847456121</v>
      </c>
      <c r="AA5733" t="s">
        <v>8651</v>
      </c>
      <c r="AB5733" s="273" t="str">
        <f>_xlfn.IFNA(IF(Table[[#This Row],[Programme Partner]]&lt;&gt;Table[[#This Row],[Implementing Partner]],CONCATENATE(Table[[#This Row],[Programme Partner]],"-",Table[[#This Row],[Implementing Partner]]),Table[[#This Row],[Programme Partner]]),"")</f>
        <v>UNHCR-BRAC</v>
      </c>
    </row>
    <row r="5734" spans="1:28" ht="16.5" customHeight="1">
      <c r="A5734" s="183">
        <v>6184</v>
      </c>
      <c r="B5734" s="264" t="s">
        <v>5273</v>
      </c>
      <c r="C5734" s="265" t="s">
        <v>5033</v>
      </c>
      <c r="D5734" s="266" t="s">
        <v>5273</v>
      </c>
      <c r="E5734" s="269" t="s">
        <v>27</v>
      </c>
      <c r="F5734" s="264" t="s">
        <v>8012</v>
      </c>
      <c r="G5734" s="195" t="s">
        <v>8585</v>
      </c>
      <c r="H5734" s="264" t="str">
        <f>IFERROR(VLOOKUP(Table[[#This Row],[Activity Details of Assistance]],WHAT!E:F,2,FALSE),"")</f>
        <v xml:space="preserve"># of door </v>
      </c>
      <c r="I5734" s="264"/>
      <c r="J5734">
        <v>28</v>
      </c>
      <c r="K5734" s="295" t="s">
        <v>8280</v>
      </c>
      <c r="L5734" s="306" t="s">
        <v>13</v>
      </c>
      <c r="M5734" t="s">
        <v>14</v>
      </c>
      <c r="N5734" t="s">
        <v>309</v>
      </c>
      <c r="O5734" t="s">
        <v>1606</v>
      </c>
      <c r="P5734" t="s">
        <v>6477</v>
      </c>
      <c r="Q5734" s="236">
        <v>44834</v>
      </c>
      <c r="R5734" s="236">
        <v>44896</v>
      </c>
      <c r="S5734" t="s">
        <v>8452</v>
      </c>
      <c r="T5734" s="267"/>
      <c r="U5734" s="267"/>
      <c r="V5734" s="267"/>
      <c r="W5734" s="267"/>
      <c r="X5734"/>
      <c r="Y5734" t="s">
        <v>8650</v>
      </c>
      <c r="Z5734">
        <v>1847456121</v>
      </c>
      <c r="AA5734" t="s">
        <v>8651</v>
      </c>
      <c r="AB5734" s="273" t="str">
        <f>_xlfn.IFNA(IF(Table[[#This Row],[Programme Partner]]&lt;&gt;Table[[#This Row],[Implementing Partner]],CONCATENATE(Table[[#This Row],[Programme Partner]],"-",Table[[#This Row],[Implementing Partner]]),Table[[#This Row],[Programme Partner]]),"")</f>
        <v>UNHCR-BRAC</v>
      </c>
    </row>
    <row r="5735" spans="1:28" ht="16.5" customHeight="1">
      <c r="A5735" s="183">
        <v>6185</v>
      </c>
      <c r="B5735" s="264" t="s">
        <v>5273</v>
      </c>
      <c r="C5735" s="265" t="s">
        <v>5033</v>
      </c>
      <c r="D5735" s="266" t="s">
        <v>5273</v>
      </c>
      <c r="E5735" s="269" t="s">
        <v>27</v>
      </c>
      <c r="F5735" s="264" t="s">
        <v>8012</v>
      </c>
      <c r="G5735" t="s">
        <v>8359</v>
      </c>
      <c r="H5735" s="264" t="str">
        <f>IFERROR(VLOOKUP(Table[[#This Row],[Activity Details of Assistance]],WHAT!E:F,2,FALSE),"")</f>
        <v># of FSM Site</v>
      </c>
      <c r="I5735" s="264"/>
      <c r="J5735">
        <v>2</v>
      </c>
      <c r="K5735" s="295" t="s">
        <v>8280</v>
      </c>
      <c r="L5735" s="306" t="s">
        <v>13</v>
      </c>
      <c r="M5735" t="s">
        <v>14</v>
      </c>
      <c r="N5735" t="s">
        <v>309</v>
      </c>
      <c r="O5735" t="s">
        <v>1606</v>
      </c>
      <c r="P5735" t="s">
        <v>6477</v>
      </c>
      <c r="Q5735" s="236">
        <v>44834</v>
      </c>
      <c r="R5735" s="236">
        <v>44896</v>
      </c>
      <c r="S5735" t="s">
        <v>8452</v>
      </c>
      <c r="T5735" s="267"/>
      <c r="U5735" s="267"/>
      <c r="V5735" s="267"/>
      <c r="W5735" s="267"/>
      <c r="X5735"/>
      <c r="Y5735" t="s">
        <v>8650</v>
      </c>
      <c r="Z5735">
        <v>1847456121</v>
      </c>
      <c r="AA5735" t="s">
        <v>8651</v>
      </c>
      <c r="AB5735" s="273" t="str">
        <f>_xlfn.IFNA(IF(Table[[#This Row],[Programme Partner]]&lt;&gt;Table[[#This Row],[Implementing Partner]],CONCATENATE(Table[[#This Row],[Programme Partner]],"-",Table[[#This Row],[Implementing Partner]]),Table[[#This Row],[Programme Partner]]),"")</f>
        <v>UNHCR-BRAC</v>
      </c>
    </row>
    <row r="5736" spans="1:28" ht="16.5" customHeight="1">
      <c r="A5736" s="183">
        <v>6186</v>
      </c>
      <c r="B5736" s="264" t="s">
        <v>5273</v>
      </c>
      <c r="C5736" s="265" t="s">
        <v>5033</v>
      </c>
      <c r="D5736" s="266" t="s">
        <v>5273</v>
      </c>
      <c r="E5736" s="269" t="s">
        <v>27</v>
      </c>
      <c r="F5736" s="264" t="s">
        <v>8012</v>
      </c>
      <c r="G5736" t="s">
        <v>8362</v>
      </c>
      <c r="H5736" s="264" t="str">
        <f>IFERROR(VLOOKUP(Table[[#This Row],[Activity Details of Assistance]],WHAT!E:F,2,FALSE),"")</f>
        <v># of door</v>
      </c>
      <c r="I5736" s="264"/>
      <c r="J5736">
        <v>10</v>
      </c>
      <c r="K5736" s="295" t="s">
        <v>8280</v>
      </c>
      <c r="L5736" s="306" t="s">
        <v>13</v>
      </c>
      <c r="M5736" t="s">
        <v>14</v>
      </c>
      <c r="N5736" t="s">
        <v>309</v>
      </c>
      <c r="O5736" t="s">
        <v>1606</v>
      </c>
      <c r="P5736" t="s">
        <v>6477</v>
      </c>
      <c r="Q5736" s="236">
        <v>44834</v>
      </c>
      <c r="R5736" s="236">
        <v>44896</v>
      </c>
      <c r="S5736" t="s">
        <v>8452</v>
      </c>
      <c r="T5736" s="267"/>
      <c r="U5736" s="267"/>
      <c r="V5736" s="267"/>
      <c r="W5736" s="267"/>
      <c r="X5736"/>
      <c r="Y5736" t="s">
        <v>8650</v>
      </c>
      <c r="Z5736">
        <v>1847456121</v>
      </c>
      <c r="AA5736" t="s">
        <v>8651</v>
      </c>
      <c r="AB5736" s="273" t="str">
        <f>_xlfn.IFNA(IF(Table[[#This Row],[Programme Partner]]&lt;&gt;Table[[#This Row],[Implementing Partner]],CONCATENATE(Table[[#This Row],[Programme Partner]],"-",Table[[#This Row],[Implementing Partner]]),Table[[#This Row],[Programme Partner]]),"")</f>
        <v>UNHCR-BRAC</v>
      </c>
    </row>
    <row r="5737" spans="1:28" ht="16.5" customHeight="1">
      <c r="A5737" s="183">
        <v>6187</v>
      </c>
      <c r="B5737" s="264" t="s">
        <v>5273</v>
      </c>
      <c r="C5737" s="265" t="s">
        <v>5033</v>
      </c>
      <c r="D5737" s="266" t="s">
        <v>5273</v>
      </c>
      <c r="E5737" s="269" t="s">
        <v>27</v>
      </c>
      <c r="F5737" s="264" t="s">
        <v>8012</v>
      </c>
      <c r="G5737" t="s">
        <v>8354</v>
      </c>
      <c r="H5737" s="264" t="str">
        <f>IFERROR(VLOOKUP(Table[[#This Row],[Activity Details of Assistance]],WHAT!E:F,2,FALSE),"")</f>
        <v># of door</v>
      </c>
      <c r="I5737" s="264"/>
      <c r="J5737">
        <v>8</v>
      </c>
      <c r="K5737" s="295" t="s">
        <v>8280</v>
      </c>
      <c r="L5737" s="306" t="s">
        <v>13</v>
      </c>
      <c r="M5737" t="s">
        <v>14</v>
      </c>
      <c r="N5737" t="s">
        <v>309</v>
      </c>
      <c r="O5737" t="s">
        <v>1606</v>
      </c>
      <c r="P5737" t="s">
        <v>6477</v>
      </c>
      <c r="Q5737" s="236">
        <v>44834</v>
      </c>
      <c r="R5737" s="236">
        <v>44896</v>
      </c>
      <c r="S5737" t="s">
        <v>8452</v>
      </c>
      <c r="T5737" s="267"/>
      <c r="U5737" s="267"/>
      <c r="V5737" s="267"/>
      <c r="W5737" s="267"/>
      <c r="X5737"/>
      <c r="Y5737" t="s">
        <v>8650</v>
      </c>
      <c r="Z5737">
        <v>1847456121</v>
      </c>
      <c r="AA5737" t="s">
        <v>8651</v>
      </c>
      <c r="AB5737" s="273" t="str">
        <f>_xlfn.IFNA(IF(Table[[#This Row],[Programme Partner]]&lt;&gt;Table[[#This Row],[Implementing Partner]],CONCATENATE(Table[[#This Row],[Programme Partner]],"-",Table[[#This Row],[Implementing Partner]]),Table[[#This Row],[Programme Partner]]),"")</f>
        <v>UNHCR-BRAC</v>
      </c>
    </row>
    <row r="5738" spans="1:28" ht="16.5" customHeight="1">
      <c r="A5738" s="183">
        <v>6188</v>
      </c>
      <c r="B5738" s="264" t="s">
        <v>5273</v>
      </c>
      <c r="C5738" s="265" t="s">
        <v>5033</v>
      </c>
      <c r="D5738" s="266" t="s">
        <v>5273</v>
      </c>
      <c r="E5738" s="269" t="s">
        <v>27</v>
      </c>
      <c r="F5738" s="264" t="s">
        <v>8012</v>
      </c>
      <c r="G5738" s="195" t="s">
        <v>8586</v>
      </c>
      <c r="H5738" s="264" t="str">
        <f>IFERROR(VLOOKUP(Table[[#This Row],[Activity Details of Assistance]],WHAT!E:F,2,FALSE),"")</f>
        <v># of door</v>
      </c>
      <c r="I5738" s="264"/>
      <c r="J5738">
        <v>80</v>
      </c>
      <c r="K5738" s="295" t="s">
        <v>8280</v>
      </c>
      <c r="L5738" s="306" t="s">
        <v>13</v>
      </c>
      <c r="M5738" t="s">
        <v>14</v>
      </c>
      <c r="N5738" t="s">
        <v>309</v>
      </c>
      <c r="O5738" t="s">
        <v>1606</v>
      </c>
      <c r="P5738" t="s">
        <v>6477</v>
      </c>
      <c r="Q5738" s="236">
        <v>44834</v>
      </c>
      <c r="R5738" s="236">
        <v>44896</v>
      </c>
      <c r="S5738" t="s">
        <v>8452</v>
      </c>
      <c r="T5738" s="267"/>
      <c r="U5738" s="267"/>
      <c r="V5738" s="267"/>
      <c r="W5738" s="267"/>
      <c r="X5738"/>
      <c r="Y5738" t="s">
        <v>8650</v>
      </c>
      <c r="Z5738">
        <v>1847456121</v>
      </c>
      <c r="AA5738" t="s">
        <v>8651</v>
      </c>
      <c r="AB5738" s="273" t="str">
        <f>_xlfn.IFNA(IF(Table[[#This Row],[Programme Partner]]&lt;&gt;Table[[#This Row],[Implementing Partner]],CONCATENATE(Table[[#This Row],[Programme Partner]],"-",Table[[#This Row],[Implementing Partner]]),Table[[#This Row],[Programme Partner]]),"")</f>
        <v>UNHCR-BRAC</v>
      </c>
    </row>
    <row r="5739" spans="1:28" ht="16.5" customHeight="1">
      <c r="A5739" s="183">
        <v>6189</v>
      </c>
      <c r="B5739" s="264" t="s">
        <v>5273</v>
      </c>
      <c r="C5739" s="265" t="s">
        <v>5033</v>
      </c>
      <c r="D5739" s="266" t="s">
        <v>5273</v>
      </c>
      <c r="E5739" s="269" t="s">
        <v>27</v>
      </c>
      <c r="F5739" s="264" t="s">
        <v>8012</v>
      </c>
      <c r="G5739" t="s">
        <v>8357</v>
      </c>
      <c r="H5739" s="264" t="str">
        <f>IFERROR(VLOOKUP(Table[[#This Row],[Activity Details of Assistance]],WHAT!E:F,2,FALSE),"")</f>
        <v># of door</v>
      </c>
      <c r="I5739" s="264"/>
      <c r="J5739">
        <v>286</v>
      </c>
      <c r="K5739" s="295" t="s">
        <v>8280</v>
      </c>
      <c r="L5739" s="306" t="s">
        <v>13</v>
      </c>
      <c r="M5739" t="s">
        <v>14</v>
      </c>
      <c r="N5739" t="s">
        <v>309</v>
      </c>
      <c r="O5739" t="s">
        <v>1606</v>
      </c>
      <c r="P5739" t="s">
        <v>6477</v>
      </c>
      <c r="Q5739" s="236">
        <v>44834</v>
      </c>
      <c r="R5739" s="236">
        <v>44896</v>
      </c>
      <c r="S5739" t="s">
        <v>8452</v>
      </c>
      <c r="T5739" s="267"/>
      <c r="U5739" s="267"/>
      <c r="V5739" s="267"/>
      <c r="W5739" s="267"/>
      <c r="X5739"/>
      <c r="Y5739" t="s">
        <v>8650</v>
      </c>
      <c r="Z5739">
        <v>1847456121</v>
      </c>
      <c r="AA5739" t="s">
        <v>8651</v>
      </c>
      <c r="AB5739" s="273" t="str">
        <f>_xlfn.IFNA(IF(Table[[#This Row],[Programme Partner]]&lt;&gt;Table[[#This Row],[Implementing Partner]],CONCATENATE(Table[[#This Row],[Programme Partner]],"-",Table[[#This Row],[Implementing Partner]]),Table[[#This Row],[Programme Partner]]),"")</f>
        <v>UNHCR-BRAC</v>
      </c>
    </row>
    <row r="5740" spans="1:28" ht="16.5" customHeight="1">
      <c r="A5740" s="183">
        <v>6190</v>
      </c>
      <c r="B5740" s="264" t="s">
        <v>5273</v>
      </c>
      <c r="C5740" s="265" t="s">
        <v>5033</v>
      </c>
      <c r="D5740" s="266" t="s">
        <v>5273</v>
      </c>
      <c r="E5740" s="269" t="s">
        <v>27</v>
      </c>
      <c r="F5740" s="264" t="s">
        <v>8013</v>
      </c>
      <c r="G5740" t="s">
        <v>8313</v>
      </c>
      <c r="H5740" s="264" t="str">
        <f>IFERROR(VLOOKUP(Table[[#This Row],[Activity Details of Assistance]],WHAT!E:F,2,FALSE),"")</f>
        <v># of HP sessions at community level</v>
      </c>
      <c r="I5740" s="264"/>
      <c r="J5740">
        <v>986</v>
      </c>
      <c r="K5740" s="295" t="s">
        <v>8280</v>
      </c>
      <c r="L5740" s="306" t="s">
        <v>13</v>
      </c>
      <c r="M5740" t="s">
        <v>14</v>
      </c>
      <c r="N5740" t="s">
        <v>309</v>
      </c>
      <c r="O5740" t="s">
        <v>1606</v>
      </c>
      <c r="P5740" t="s">
        <v>6477</v>
      </c>
      <c r="Q5740" s="236">
        <v>44834</v>
      </c>
      <c r="R5740" s="236">
        <v>44896</v>
      </c>
      <c r="S5740" t="s">
        <v>8452</v>
      </c>
      <c r="T5740" s="267"/>
      <c r="U5740" s="267"/>
      <c r="V5740" s="267"/>
      <c r="W5740" s="267"/>
      <c r="X5740"/>
      <c r="Y5740" t="s">
        <v>8650</v>
      </c>
      <c r="Z5740">
        <v>1847456121</v>
      </c>
      <c r="AA5740" t="s">
        <v>8651</v>
      </c>
      <c r="AB5740" s="273" t="str">
        <f>_xlfn.IFNA(IF(Table[[#This Row],[Programme Partner]]&lt;&gt;Table[[#This Row],[Implementing Partner]],CONCATENATE(Table[[#This Row],[Programme Partner]],"-",Table[[#This Row],[Implementing Partner]]),Table[[#This Row],[Programme Partner]]),"")</f>
        <v>UNHCR-BRAC</v>
      </c>
    </row>
    <row r="5741" spans="1:28" ht="16.5" customHeight="1">
      <c r="A5741" s="183">
        <v>6191</v>
      </c>
      <c r="B5741" s="264" t="s">
        <v>5273</v>
      </c>
      <c r="C5741" s="265" t="s">
        <v>5033</v>
      </c>
      <c r="D5741" s="266" t="s">
        <v>5273</v>
      </c>
      <c r="E5741" s="269" t="s">
        <v>27</v>
      </c>
      <c r="F5741" s="264" t="s">
        <v>8013</v>
      </c>
      <c r="G5741" t="s">
        <v>8314</v>
      </c>
      <c r="H5741" s="264" t="str">
        <f>IFERROR(VLOOKUP(Table[[#This Row],[Activity Details of Assistance]],WHAT!E:F,2,FALSE),"")</f>
        <v># of HP sessions at HH level</v>
      </c>
      <c r="I5741" s="264"/>
      <c r="J5741">
        <v>3205</v>
      </c>
      <c r="K5741" s="295" t="s">
        <v>8280</v>
      </c>
      <c r="L5741" s="306" t="s">
        <v>13</v>
      </c>
      <c r="M5741" t="s">
        <v>14</v>
      </c>
      <c r="N5741" t="s">
        <v>309</v>
      </c>
      <c r="O5741" t="s">
        <v>1606</v>
      </c>
      <c r="P5741" t="s">
        <v>6477</v>
      </c>
      <c r="Q5741" s="236">
        <v>44834</v>
      </c>
      <c r="R5741" s="236">
        <v>44896</v>
      </c>
      <c r="S5741" t="s">
        <v>8452</v>
      </c>
      <c r="T5741" s="267"/>
      <c r="U5741" s="267"/>
      <c r="V5741" s="267"/>
      <c r="W5741" s="267"/>
      <c r="X5741"/>
      <c r="Y5741" t="s">
        <v>8650</v>
      </c>
      <c r="Z5741">
        <v>1847456121</v>
      </c>
      <c r="AA5741" t="s">
        <v>8651</v>
      </c>
      <c r="AB5741" s="273" t="str">
        <f>_xlfn.IFNA(IF(Table[[#This Row],[Programme Partner]]&lt;&gt;Table[[#This Row],[Implementing Partner]],CONCATENATE(Table[[#This Row],[Programme Partner]],"-",Table[[#This Row],[Implementing Partner]]),Table[[#This Row],[Programme Partner]]),"")</f>
        <v>UNHCR-BRAC</v>
      </c>
    </row>
    <row r="5742" spans="1:28" ht="16.5" customHeight="1">
      <c r="A5742" s="183">
        <v>6192</v>
      </c>
      <c r="B5742" s="264" t="s">
        <v>5273</v>
      </c>
      <c r="C5742" s="265" t="s">
        <v>5033</v>
      </c>
      <c r="D5742" s="266" t="s">
        <v>5273</v>
      </c>
      <c r="E5742" s="269" t="s">
        <v>27</v>
      </c>
      <c r="F5742" s="264" t="s">
        <v>8014</v>
      </c>
      <c r="G5742" t="s">
        <v>8358</v>
      </c>
      <c r="H5742" s="264" t="str">
        <f>IFERROR(VLOOKUP(Table[[#This Row],[Activity Details of Assistance]],WHAT!E:F,2,FALSE),"")</f>
        <v># of campaign per camp </v>
      </c>
      <c r="I5742" s="264"/>
      <c r="J5742">
        <v>1</v>
      </c>
      <c r="K5742" s="295" t="s">
        <v>8280</v>
      </c>
      <c r="L5742" s="306" t="s">
        <v>13</v>
      </c>
      <c r="M5742" t="s">
        <v>14</v>
      </c>
      <c r="N5742" t="s">
        <v>309</v>
      </c>
      <c r="O5742" t="s">
        <v>1606</v>
      </c>
      <c r="P5742" t="s">
        <v>6477</v>
      </c>
      <c r="Q5742" s="236">
        <v>44834</v>
      </c>
      <c r="R5742" s="236">
        <v>44896</v>
      </c>
      <c r="S5742" t="s">
        <v>8452</v>
      </c>
      <c r="T5742" s="267"/>
      <c r="U5742" s="267"/>
      <c r="V5742" s="267"/>
      <c r="W5742" s="267"/>
      <c r="X5742"/>
      <c r="Y5742" t="s">
        <v>8650</v>
      </c>
      <c r="Z5742">
        <v>1847456121</v>
      </c>
      <c r="AA5742" t="s">
        <v>8651</v>
      </c>
      <c r="AB5742" s="273" t="str">
        <f>_xlfn.IFNA(IF(Table[[#This Row],[Programme Partner]]&lt;&gt;Table[[#This Row],[Implementing Partner]],CONCATENATE(Table[[#This Row],[Programme Partner]],"-",Table[[#This Row],[Implementing Partner]]),Table[[#This Row],[Programme Partner]]),"")</f>
        <v>UNHCR-BRAC</v>
      </c>
    </row>
    <row r="5743" spans="1:28" ht="16.5" customHeight="1">
      <c r="A5743" s="183">
        <v>6193</v>
      </c>
      <c r="B5743" s="264" t="s">
        <v>5273</v>
      </c>
      <c r="C5743" s="265" t="s">
        <v>5033</v>
      </c>
      <c r="D5743" s="266" t="s">
        <v>5273</v>
      </c>
      <c r="E5743" s="269" t="s">
        <v>27</v>
      </c>
      <c r="F5743" s="264" t="s">
        <v>8014</v>
      </c>
      <c r="G5743" t="s">
        <v>8445</v>
      </c>
      <c r="H5743" s="264" t="str">
        <f>IFERROR(VLOOKUP(Table[[#This Row],[Activity Details of Assistance]],WHAT!E:F,2,FALSE),"")</f>
        <v># of plant</v>
      </c>
      <c r="I5743" s="264"/>
      <c r="J5743">
        <v>1</v>
      </c>
      <c r="K5743" s="295" t="s">
        <v>8280</v>
      </c>
      <c r="L5743" s="306" t="s">
        <v>13</v>
      </c>
      <c r="M5743" t="s">
        <v>14</v>
      </c>
      <c r="N5743" t="s">
        <v>309</v>
      </c>
      <c r="O5743" t="s">
        <v>1606</v>
      </c>
      <c r="P5743" t="s">
        <v>6477</v>
      </c>
      <c r="Q5743" s="236">
        <v>44834</v>
      </c>
      <c r="R5743" s="236">
        <v>44896</v>
      </c>
      <c r="S5743" t="s">
        <v>8452</v>
      </c>
      <c r="T5743" s="267"/>
      <c r="U5743" s="267"/>
      <c r="V5743" s="267"/>
      <c r="W5743" s="267"/>
      <c r="X5743"/>
      <c r="Y5743" t="s">
        <v>8650</v>
      </c>
      <c r="Z5743">
        <v>1847456121</v>
      </c>
      <c r="AA5743" t="s">
        <v>8651</v>
      </c>
      <c r="AB5743" s="273" t="str">
        <f>_xlfn.IFNA(IF(Table[[#This Row],[Programme Partner]]&lt;&gt;Table[[#This Row],[Implementing Partner]],CONCATENATE(Table[[#This Row],[Programme Partner]],"-",Table[[#This Row],[Implementing Partner]]),Table[[#This Row],[Programme Partner]]),"")</f>
        <v>UNHCR-BRAC</v>
      </c>
    </row>
    <row r="5744" spans="1:28" ht="16.5" customHeight="1">
      <c r="A5744" s="183">
        <v>6194</v>
      </c>
      <c r="B5744" s="264" t="s">
        <v>5273</v>
      </c>
      <c r="C5744" s="265" t="s">
        <v>5033</v>
      </c>
      <c r="D5744" s="266" t="s">
        <v>5273</v>
      </c>
      <c r="E5744" s="269" t="s">
        <v>27</v>
      </c>
      <c r="F5744" s="264" t="s">
        <v>8011</v>
      </c>
      <c r="G5744" s="195" t="s">
        <v>8584</v>
      </c>
      <c r="H5744" s="264" t="str">
        <f>IFERROR(VLOOKUP(Table[[#This Row],[Activity Details of Assistance]],WHAT!E:F,2,FALSE),"")</f>
        <v># of tube well</v>
      </c>
      <c r="I5744" s="264"/>
      <c r="J5744">
        <v>86</v>
      </c>
      <c r="K5744" s="295" t="s">
        <v>8280</v>
      </c>
      <c r="L5744" s="306" t="s">
        <v>13</v>
      </c>
      <c r="M5744" t="s">
        <v>14</v>
      </c>
      <c r="N5744" t="s">
        <v>309</v>
      </c>
      <c r="O5744" t="s">
        <v>1606</v>
      </c>
      <c r="P5744" t="s">
        <v>6478</v>
      </c>
      <c r="Q5744" s="236">
        <v>44834</v>
      </c>
      <c r="R5744" s="236">
        <v>44896</v>
      </c>
      <c r="S5744" t="s">
        <v>8452</v>
      </c>
      <c r="T5744" s="267"/>
      <c r="U5744" s="267"/>
      <c r="V5744" s="267"/>
      <c r="W5744" s="267"/>
      <c r="X5744"/>
      <c r="Y5744" t="s">
        <v>8650</v>
      </c>
      <c r="Z5744">
        <v>1847456121</v>
      </c>
      <c r="AA5744" t="s">
        <v>8651</v>
      </c>
      <c r="AB5744" s="273" t="str">
        <f>_xlfn.IFNA(IF(Table[[#This Row],[Programme Partner]]&lt;&gt;Table[[#This Row],[Implementing Partner]],CONCATENATE(Table[[#This Row],[Programme Partner]],"-",Table[[#This Row],[Implementing Partner]]),Table[[#This Row],[Programme Partner]]),"")</f>
        <v>UNHCR-BRAC</v>
      </c>
    </row>
    <row r="5745" spans="1:28" ht="16.5" customHeight="1">
      <c r="A5745" s="183">
        <v>6195</v>
      </c>
      <c r="B5745" s="264" t="s">
        <v>5273</v>
      </c>
      <c r="C5745" s="265" t="s">
        <v>5033</v>
      </c>
      <c r="D5745" s="266" t="s">
        <v>5273</v>
      </c>
      <c r="E5745" s="269" t="s">
        <v>27</v>
      </c>
      <c r="F5745" s="264" t="s">
        <v>8011</v>
      </c>
      <c r="G5745" t="s">
        <v>8355</v>
      </c>
      <c r="H5745" s="264" t="str">
        <f>IFERROR(VLOOKUP(Table[[#This Row],[Activity Details of Assistance]],WHAT!E:F,2,FALSE),"")</f>
        <v># of water network</v>
      </c>
      <c r="I5745" s="264"/>
      <c r="J5745">
        <v>5</v>
      </c>
      <c r="K5745" s="295" t="s">
        <v>8280</v>
      </c>
      <c r="L5745" s="306" t="s">
        <v>13</v>
      </c>
      <c r="M5745" t="s">
        <v>14</v>
      </c>
      <c r="N5745" t="s">
        <v>309</v>
      </c>
      <c r="O5745" t="s">
        <v>1606</v>
      </c>
      <c r="P5745" t="s">
        <v>6478</v>
      </c>
      <c r="Q5745" s="236">
        <v>44834</v>
      </c>
      <c r="R5745" s="236">
        <v>44896</v>
      </c>
      <c r="S5745" t="s">
        <v>8452</v>
      </c>
      <c r="T5745" s="267"/>
      <c r="U5745" s="267"/>
      <c r="V5745" s="267"/>
      <c r="W5745" s="267"/>
      <c r="X5745"/>
      <c r="Y5745" t="s">
        <v>8650</v>
      </c>
      <c r="Z5745">
        <v>1847456121</v>
      </c>
      <c r="AA5745" t="s">
        <v>8651</v>
      </c>
      <c r="AB5745" s="273" t="str">
        <f>_xlfn.IFNA(IF(Table[[#This Row],[Programme Partner]]&lt;&gt;Table[[#This Row],[Implementing Partner]],CONCATENATE(Table[[#This Row],[Programme Partner]],"-",Table[[#This Row],[Implementing Partner]]),Table[[#This Row],[Programme Partner]]),"")</f>
        <v>UNHCR-BRAC</v>
      </c>
    </row>
    <row r="5746" spans="1:28" ht="16.5" customHeight="1">
      <c r="A5746" s="183">
        <v>6196</v>
      </c>
      <c r="B5746" s="264" t="s">
        <v>5273</v>
      </c>
      <c r="C5746" s="265" t="s">
        <v>5033</v>
      </c>
      <c r="D5746" s="266" t="s">
        <v>5273</v>
      </c>
      <c r="E5746" s="269" t="s">
        <v>27</v>
      </c>
      <c r="F5746" s="264" t="s">
        <v>8012</v>
      </c>
      <c r="G5746" s="195" t="s">
        <v>8585</v>
      </c>
      <c r="H5746" s="264" t="str">
        <f>IFERROR(VLOOKUP(Table[[#This Row],[Activity Details of Assistance]],WHAT!E:F,2,FALSE),"")</f>
        <v xml:space="preserve"># of door </v>
      </c>
      <c r="I5746" s="264"/>
      <c r="J5746">
        <v>16</v>
      </c>
      <c r="K5746" s="295" t="s">
        <v>8280</v>
      </c>
      <c r="L5746" s="306" t="s">
        <v>13</v>
      </c>
      <c r="M5746" t="s">
        <v>14</v>
      </c>
      <c r="N5746" t="s">
        <v>309</v>
      </c>
      <c r="O5746" t="s">
        <v>1606</v>
      </c>
      <c r="P5746" t="s">
        <v>6478</v>
      </c>
      <c r="Q5746" s="236">
        <v>44834</v>
      </c>
      <c r="R5746" s="236">
        <v>44896</v>
      </c>
      <c r="S5746" t="s">
        <v>8452</v>
      </c>
      <c r="T5746" s="267"/>
      <c r="U5746" s="267"/>
      <c r="V5746" s="267"/>
      <c r="W5746" s="267"/>
      <c r="X5746"/>
      <c r="Y5746" t="s">
        <v>8650</v>
      </c>
      <c r="Z5746">
        <v>1847456121</v>
      </c>
      <c r="AA5746" t="s">
        <v>8651</v>
      </c>
      <c r="AB5746" s="273" t="str">
        <f>_xlfn.IFNA(IF(Table[[#This Row],[Programme Partner]]&lt;&gt;Table[[#This Row],[Implementing Partner]],CONCATENATE(Table[[#This Row],[Programme Partner]],"-",Table[[#This Row],[Implementing Partner]]),Table[[#This Row],[Programme Partner]]),"")</f>
        <v>UNHCR-BRAC</v>
      </c>
    </row>
    <row r="5747" spans="1:28" ht="16.5" customHeight="1">
      <c r="A5747" s="183">
        <v>6197</v>
      </c>
      <c r="B5747" s="264" t="s">
        <v>5273</v>
      </c>
      <c r="C5747" s="265" t="s">
        <v>5033</v>
      </c>
      <c r="D5747" s="266" t="s">
        <v>5273</v>
      </c>
      <c r="E5747" s="269" t="s">
        <v>27</v>
      </c>
      <c r="F5747" s="264" t="s">
        <v>8012</v>
      </c>
      <c r="G5747" t="s">
        <v>8359</v>
      </c>
      <c r="H5747" s="264" t="str">
        <f>IFERROR(VLOOKUP(Table[[#This Row],[Activity Details of Assistance]],WHAT!E:F,2,FALSE),"")</f>
        <v># of FSM Site</v>
      </c>
      <c r="I5747" s="264"/>
      <c r="J5747">
        <v>4</v>
      </c>
      <c r="K5747" s="295" t="s">
        <v>8280</v>
      </c>
      <c r="L5747" s="306" t="s">
        <v>13</v>
      </c>
      <c r="M5747" t="s">
        <v>14</v>
      </c>
      <c r="N5747" t="s">
        <v>309</v>
      </c>
      <c r="O5747" t="s">
        <v>1606</v>
      </c>
      <c r="P5747" t="s">
        <v>6478</v>
      </c>
      <c r="Q5747" s="236">
        <v>44834</v>
      </c>
      <c r="R5747" s="236">
        <v>44896</v>
      </c>
      <c r="S5747" t="s">
        <v>8452</v>
      </c>
      <c r="T5747" s="267"/>
      <c r="U5747" s="267"/>
      <c r="V5747" s="267"/>
      <c r="W5747" s="267"/>
      <c r="X5747"/>
      <c r="Y5747" t="s">
        <v>8650</v>
      </c>
      <c r="Z5747">
        <v>1847456121</v>
      </c>
      <c r="AA5747" t="s">
        <v>8651</v>
      </c>
      <c r="AB5747" s="273" t="str">
        <f>_xlfn.IFNA(IF(Table[[#This Row],[Programme Partner]]&lt;&gt;Table[[#This Row],[Implementing Partner]],CONCATENATE(Table[[#This Row],[Programme Partner]],"-",Table[[#This Row],[Implementing Partner]]),Table[[#This Row],[Programme Partner]]),"")</f>
        <v>UNHCR-BRAC</v>
      </c>
    </row>
    <row r="5748" spans="1:28" ht="16.5" customHeight="1">
      <c r="A5748" s="183">
        <v>6198</v>
      </c>
      <c r="B5748" s="264" t="s">
        <v>5273</v>
      </c>
      <c r="C5748" s="265" t="s">
        <v>5033</v>
      </c>
      <c r="D5748" s="266" t="s">
        <v>5273</v>
      </c>
      <c r="E5748" s="269" t="s">
        <v>27</v>
      </c>
      <c r="F5748" s="264" t="s">
        <v>8012</v>
      </c>
      <c r="G5748" t="s">
        <v>8362</v>
      </c>
      <c r="H5748" s="264" t="str">
        <f>IFERROR(VLOOKUP(Table[[#This Row],[Activity Details of Assistance]],WHAT!E:F,2,FALSE),"")</f>
        <v># of door</v>
      </c>
      <c r="I5748" s="264"/>
      <c r="J5748">
        <v>10</v>
      </c>
      <c r="K5748" s="295" t="s">
        <v>8280</v>
      </c>
      <c r="L5748" s="306" t="s">
        <v>13</v>
      </c>
      <c r="M5748" t="s">
        <v>14</v>
      </c>
      <c r="N5748" t="s">
        <v>309</v>
      </c>
      <c r="O5748" t="s">
        <v>1606</v>
      </c>
      <c r="P5748" t="s">
        <v>6478</v>
      </c>
      <c r="Q5748" s="236">
        <v>44834</v>
      </c>
      <c r="R5748" s="236">
        <v>44896</v>
      </c>
      <c r="S5748" t="s">
        <v>8452</v>
      </c>
      <c r="T5748" s="267"/>
      <c r="U5748" s="267"/>
      <c r="V5748" s="267"/>
      <c r="W5748" s="267"/>
      <c r="X5748"/>
      <c r="Y5748" t="s">
        <v>8650</v>
      </c>
      <c r="Z5748">
        <v>1847456121</v>
      </c>
      <c r="AA5748" t="s">
        <v>8651</v>
      </c>
      <c r="AB5748" s="273" t="str">
        <f>_xlfn.IFNA(IF(Table[[#This Row],[Programme Partner]]&lt;&gt;Table[[#This Row],[Implementing Partner]],CONCATENATE(Table[[#This Row],[Programme Partner]],"-",Table[[#This Row],[Implementing Partner]]),Table[[#This Row],[Programme Partner]]),"")</f>
        <v>UNHCR-BRAC</v>
      </c>
    </row>
    <row r="5749" spans="1:28" ht="16.5" customHeight="1">
      <c r="A5749" s="183">
        <v>6199</v>
      </c>
      <c r="B5749" s="264" t="s">
        <v>5273</v>
      </c>
      <c r="C5749" s="265" t="s">
        <v>5033</v>
      </c>
      <c r="D5749" s="266" t="s">
        <v>5273</v>
      </c>
      <c r="E5749" s="269" t="s">
        <v>27</v>
      </c>
      <c r="F5749" s="264" t="s">
        <v>8012</v>
      </c>
      <c r="G5749" s="195" t="s">
        <v>8586</v>
      </c>
      <c r="H5749" s="264" t="str">
        <f>IFERROR(VLOOKUP(Table[[#This Row],[Activity Details of Assistance]],WHAT!E:F,2,FALSE),"")</f>
        <v># of door</v>
      </c>
      <c r="I5749" s="264"/>
      <c r="J5749">
        <v>135</v>
      </c>
      <c r="K5749" s="295" t="s">
        <v>8280</v>
      </c>
      <c r="L5749" s="306" t="s">
        <v>13</v>
      </c>
      <c r="M5749" t="s">
        <v>14</v>
      </c>
      <c r="N5749" t="s">
        <v>309</v>
      </c>
      <c r="O5749" t="s">
        <v>1606</v>
      </c>
      <c r="P5749" t="s">
        <v>6478</v>
      </c>
      <c r="Q5749" s="236">
        <v>44834</v>
      </c>
      <c r="R5749" s="236">
        <v>44896</v>
      </c>
      <c r="S5749" t="s">
        <v>8452</v>
      </c>
      <c r="T5749" s="267"/>
      <c r="U5749" s="267"/>
      <c r="V5749" s="267"/>
      <c r="W5749" s="267"/>
      <c r="X5749"/>
      <c r="Y5749" t="s">
        <v>8650</v>
      </c>
      <c r="Z5749">
        <v>1847456121</v>
      </c>
      <c r="AA5749" t="s">
        <v>8651</v>
      </c>
      <c r="AB5749" s="273" t="str">
        <f>_xlfn.IFNA(IF(Table[[#This Row],[Programme Partner]]&lt;&gt;Table[[#This Row],[Implementing Partner]],CONCATENATE(Table[[#This Row],[Programme Partner]],"-",Table[[#This Row],[Implementing Partner]]),Table[[#This Row],[Programme Partner]]),"")</f>
        <v>UNHCR-BRAC</v>
      </c>
    </row>
    <row r="5750" spans="1:28" ht="16.5" customHeight="1">
      <c r="A5750" s="183">
        <v>6200</v>
      </c>
      <c r="B5750" s="264" t="s">
        <v>5273</v>
      </c>
      <c r="C5750" s="265" t="s">
        <v>5033</v>
      </c>
      <c r="D5750" s="266" t="s">
        <v>5273</v>
      </c>
      <c r="E5750" s="269" t="s">
        <v>27</v>
      </c>
      <c r="F5750" s="264" t="s">
        <v>8012</v>
      </c>
      <c r="G5750" t="s">
        <v>8357</v>
      </c>
      <c r="H5750" s="264" t="str">
        <f>IFERROR(VLOOKUP(Table[[#This Row],[Activity Details of Assistance]],WHAT!E:F,2,FALSE),"")</f>
        <v># of door</v>
      </c>
      <c r="I5750" s="264"/>
      <c r="J5750">
        <v>298</v>
      </c>
      <c r="K5750" s="295" t="s">
        <v>8280</v>
      </c>
      <c r="L5750" s="306" t="s">
        <v>13</v>
      </c>
      <c r="M5750" t="s">
        <v>14</v>
      </c>
      <c r="N5750" t="s">
        <v>309</v>
      </c>
      <c r="O5750" t="s">
        <v>1606</v>
      </c>
      <c r="P5750" t="s">
        <v>6478</v>
      </c>
      <c r="Q5750" s="236">
        <v>44834</v>
      </c>
      <c r="R5750" s="236">
        <v>44896</v>
      </c>
      <c r="S5750" t="s">
        <v>8452</v>
      </c>
      <c r="T5750" s="267"/>
      <c r="U5750" s="267"/>
      <c r="V5750" s="267"/>
      <c r="W5750" s="267"/>
      <c r="X5750"/>
      <c r="Y5750" t="s">
        <v>8650</v>
      </c>
      <c r="Z5750">
        <v>1847456121</v>
      </c>
      <c r="AA5750" t="s">
        <v>8651</v>
      </c>
      <c r="AB5750" s="273" t="str">
        <f>_xlfn.IFNA(IF(Table[[#This Row],[Programme Partner]]&lt;&gt;Table[[#This Row],[Implementing Partner]],CONCATENATE(Table[[#This Row],[Programme Partner]],"-",Table[[#This Row],[Implementing Partner]]),Table[[#This Row],[Programme Partner]]),"")</f>
        <v>UNHCR-BRAC</v>
      </c>
    </row>
    <row r="5751" spans="1:28" ht="16.5" customHeight="1">
      <c r="A5751" s="183">
        <v>6201</v>
      </c>
      <c r="B5751" s="264" t="s">
        <v>5273</v>
      </c>
      <c r="C5751" s="265" t="s">
        <v>5033</v>
      </c>
      <c r="D5751" s="266" t="s">
        <v>5273</v>
      </c>
      <c r="E5751" s="269" t="s">
        <v>27</v>
      </c>
      <c r="F5751" s="264" t="s">
        <v>8013</v>
      </c>
      <c r="G5751" t="s">
        <v>8313</v>
      </c>
      <c r="H5751" s="264" t="str">
        <f>IFERROR(VLOOKUP(Table[[#This Row],[Activity Details of Assistance]],WHAT!E:F,2,FALSE),"")</f>
        <v># of HP sessions at community level</v>
      </c>
      <c r="I5751" s="264"/>
      <c r="J5751">
        <v>770</v>
      </c>
      <c r="K5751" s="295" t="s">
        <v>8280</v>
      </c>
      <c r="L5751" s="306" t="s">
        <v>13</v>
      </c>
      <c r="M5751" t="s">
        <v>14</v>
      </c>
      <c r="N5751" t="s">
        <v>309</v>
      </c>
      <c r="O5751" t="s">
        <v>1606</v>
      </c>
      <c r="P5751" t="s">
        <v>6478</v>
      </c>
      <c r="Q5751" s="236">
        <v>44834</v>
      </c>
      <c r="R5751" s="236">
        <v>44896</v>
      </c>
      <c r="S5751" t="s">
        <v>8452</v>
      </c>
      <c r="T5751" s="267"/>
      <c r="U5751" s="267"/>
      <c r="V5751" s="267"/>
      <c r="W5751" s="267"/>
      <c r="X5751"/>
      <c r="Y5751" t="s">
        <v>8650</v>
      </c>
      <c r="Z5751">
        <v>1847456121</v>
      </c>
      <c r="AA5751" t="s">
        <v>8651</v>
      </c>
      <c r="AB5751" s="273" t="str">
        <f>_xlfn.IFNA(IF(Table[[#This Row],[Programme Partner]]&lt;&gt;Table[[#This Row],[Implementing Partner]],CONCATENATE(Table[[#This Row],[Programme Partner]],"-",Table[[#This Row],[Implementing Partner]]),Table[[#This Row],[Programme Partner]]),"")</f>
        <v>UNHCR-BRAC</v>
      </c>
    </row>
    <row r="5752" spans="1:28" ht="16.5" customHeight="1">
      <c r="A5752" s="183">
        <v>6202</v>
      </c>
      <c r="B5752" s="264" t="s">
        <v>5273</v>
      </c>
      <c r="C5752" s="265" t="s">
        <v>5033</v>
      </c>
      <c r="D5752" s="266" t="s">
        <v>5273</v>
      </c>
      <c r="E5752" s="269" t="s">
        <v>27</v>
      </c>
      <c r="F5752" s="264" t="s">
        <v>8013</v>
      </c>
      <c r="G5752" t="s">
        <v>8314</v>
      </c>
      <c r="H5752" s="264" t="str">
        <f>IFERROR(VLOOKUP(Table[[#This Row],[Activity Details of Assistance]],WHAT!E:F,2,FALSE),"")</f>
        <v># of HP sessions at HH level</v>
      </c>
      <c r="I5752" s="264"/>
      <c r="J5752">
        <v>3210</v>
      </c>
      <c r="K5752" s="295" t="s">
        <v>8280</v>
      </c>
      <c r="L5752" s="306" t="s">
        <v>13</v>
      </c>
      <c r="M5752" t="s">
        <v>14</v>
      </c>
      <c r="N5752" t="s">
        <v>309</v>
      </c>
      <c r="O5752" t="s">
        <v>1606</v>
      </c>
      <c r="P5752" t="s">
        <v>6478</v>
      </c>
      <c r="Q5752" s="236">
        <v>44834</v>
      </c>
      <c r="R5752" s="236">
        <v>44896</v>
      </c>
      <c r="S5752" t="s">
        <v>8452</v>
      </c>
      <c r="T5752" s="267"/>
      <c r="U5752" s="267"/>
      <c r="V5752" s="267"/>
      <c r="W5752" s="267"/>
      <c r="X5752"/>
      <c r="Y5752" t="s">
        <v>8650</v>
      </c>
      <c r="Z5752">
        <v>1847456121</v>
      </c>
      <c r="AA5752" t="s">
        <v>8651</v>
      </c>
      <c r="AB5752" s="273" t="str">
        <f>_xlfn.IFNA(IF(Table[[#This Row],[Programme Partner]]&lt;&gt;Table[[#This Row],[Implementing Partner]],CONCATENATE(Table[[#This Row],[Programme Partner]],"-",Table[[#This Row],[Implementing Partner]]),Table[[#This Row],[Programme Partner]]),"")</f>
        <v>UNHCR-BRAC</v>
      </c>
    </row>
    <row r="5753" spans="1:28" ht="16.5" customHeight="1">
      <c r="A5753" s="183">
        <v>6203</v>
      </c>
      <c r="B5753" s="264" t="s">
        <v>5273</v>
      </c>
      <c r="C5753" s="265" t="s">
        <v>5033</v>
      </c>
      <c r="D5753" s="266" t="s">
        <v>5273</v>
      </c>
      <c r="E5753" s="269" t="s">
        <v>27</v>
      </c>
      <c r="F5753" s="264" t="s">
        <v>8014</v>
      </c>
      <c r="G5753" t="s">
        <v>8358</v>
      </c>
      <c r="H5753" s="264" t="str">
        <f>IFERROR(VLOOKUP(Table[[#This Row],[Activity Details of Assistance]],WHAT!E:F,2,FALSE),"")</f>
        <v># of campaign per camp </v>
      </c>
      <c r="I5753" s="264"/>
      <c r="J5753">
        <v>1</v>
      </c>
      <c r="K5753" s="295" t="s">
        <v>8280</v>
      </c>
      <c r="L5753" s="306" t="s">
        <v>13</v>
      </c>
      <c r="M5753" t="s">
        <v>14</v>
      </c>
      <c r="N5753" t="s">
        <v>309</v>
      </c>
      <c r="O5753" t="s">
        <v>1606</v>
      </c>
      <c r="P5753" t="s">
        <v>6478</v>
      </c>
      <c r="Q5753" s="236">
        <v>44834</v>
      </c>
      <c r="R5753" s="236">
        <v>44896</v>
      </c>
      <c r="S5753" t="s">
        <v>8452</v>
      </c>
      <c r="T5753" s="267"/>
      <c r="U5753" s="267"/>
      <c r="V5753" s="267"/>
      <c r="W5753" s="267"/>
      <c r="X5753"/>
      <c r="Y5753" t="s">
        <v>8650</v>
      </c>
      <c r="Z5753">
        <v>1847456121</v>
      </c>
      <c r="AA5753" t="s">
        <v>8651</v>
      </c>
      <c r="AB5753" s="273" t="str">
        <f>_xlfn.IFNA(IF(Table[[#This Row],[Programme Partner]]&lt;&gt;Table[[#This Row],[Implementing Partner]],CONCATENATE(Table[[#This Row],[Programme Partner]],"-",Table[[#This Row],[Implementing Partner]]),Table[[#This Row],[Programme Partner]]),"")</f>
        <v>UNHCR-BRAC</v>
      </c>
    </row>
    <row r="5754" spans="1:28" ht="16.5" customHeight="1">
      <c r="A5754" s="183">
        <v>6204</v>
      </c>
      <c r="B5754" s="264" t="s">
        <v>5273</v>
      </c>
      <c r="C5754" s="265" t="s">
        <v>5033</v>
      </c>
      <c r="D5754" s="266" t="s">
        <v>5273</v>
      </c>
      <c r="E5754" s="269" t="s">
        <v>27</v>
      </c>
      <c r="F5754" s="264" t="s">
        <v>8014</v>
      </c>
      <c r="G5754" t="s">
        <v>8445</v>
      </c>
      <c r="H5754" s="264" t="str">
        <f>IFERROR(VLOOKUP(Table[[#This Row],[Activity Details of Assistance]],WHAT!E:F,2,FALSE),"")</f>
        <v># of plant</v>
      </c>
      <c r="I5754" s="264"/>
      <c r="J5754">
        <v>1</v>
      </c>
      <c r="K5754" s="295" t="s">
        <v>8280</v>
      </c>
      <c r="L5754" s="306" t="s">
        <v>13</v>
      </c>
      <c r="M5754" t="s">
        <v>14</v>
      </c>
      <c r="N5754" t="s">
        <v>309</v>
      </c>
      <c r="O5754" t="s">
        <v>1606</v>
      </c>
      <c r="P5754" t="s">
        <v>6478</v>
      </c>
      <c r="Q5754" s="236">
        <v>44834</v>
      </c>
      <c r="R5754" s="236">
        <v>44896</v>
      </c>
      <c r="S5754" t="s">
        <v>8452</v>
      </c>
      <c r="T5754" s="267"/>
      <c r="U5754" s="267"/>
      <c r="V5754" s="267"/>
      <c r="W5754" s="267"/>
      <c r="X5754"/>
      <c r="Y5754" t="s">
        <v>8650</v>
      </c>
      <c r="Z5754">
        <v>1847456121</v>
      </c>
      <c r="AA5754" t="s">
        <v>8651</v>
      </c>
      <c r="AB5754" s="273" t="str">
        <f>_xlfn.IFNA(IF(Table[[#This Row],[Programme Partner]]&lt;&gt;Table[[#This Row],[Implementing Partner]],CONCATENATE(Table[[#This Row],[Programme Partner]],"-",Table[[#This Row],[Implementing Partner]]),Table[[#This Row],[Programme Partner]]),"")</f>
        <v>UNHCR-BRAC</v>
      </c>
    </row>
    <row r="5755" spans="1:28" ht="16.5" customHeight="1">
      <c r="A5755" s="183">
        <v>6205</v>
      </c>
      <c r="B5755" s="264" t="s">
        <v>5273</v>
      </c>
      <c r="C5755" s="265" t="s">
        <v>5033</v>
      </c>
      <c r="D5755" s="266" t="s">
        <v>5273</v>
      </c>
      <c r="E5755" s="269" t="s">
        <v>27</v>
      </c>
      <c r="F5755" s="264" t="s">
        <v>8011</v>
      </c>
      <c r="G5755" s="195" t="s">
        <v>8584</v>
      </c>
      <c r="H5755" s="264" t="str">
        <f>IFERROR(VLOOKUP(Table[[#This Row],[Activity Details of Assistance]],WHAT!E:F,2,FALSE),"")</f>
        <v># of tube well</v>
      </c>
      <c r="I5755" s="264"/>
      <c r="J5755">
        <v>153</v>
      </c>
      <c r="K5755" s="295" t="s">
        <v>8280</v>
      </c>
      <c r="L5755" s="306" t="s">
        <v>13</v>
      </c>
      <c r="M5755" t="s">
        <v>14</v>
      </c>
      <c r="N5755" t="s">
        <v>309</v>
      </c>
      <c r="O5755" t="s">
        <v>1606</v>
      </c>
      <c r="P5755" t="s">
        <v>6397</v>
      </c>
      <c r="Q5755" s="236">
        <v>44834</v>
      </c>
      <c r="R5755" s="236">
        <v>44896</v>
      </c>
      <c r="S5755" t="s">
        <v>8452</v>
      </c>
      <c r="T5755" s="267"/>
      <c r="U5755" s="267"/>
      <c r="V5755" s="267"/>
      <c r="W5755" s="267"/>
      <c r="X5755"/>
      <c r="Y5755" t="s">
        <v>8650</v>
      </c>
      <c r="Z5755">
        <v>1847456121</v>
      </c>
      <c r="AA5755" t="s">
        <v>8651</v>
      </c>
      <c r="AB5755" s="273" t="str">
        <f>_xlfn.IFNA(IF(Table[[#This Row],[Programme Partner]]&lt;&gt;Table[[#This Row],[Implementing Partner]],CONCATENATE(Table[[#This Row],[Programme Partner]],"-",Table[[#This Row],[Implementing Partner]]),Table[[#This Row],[Programme Partner]]),"")</f>
        <v>UNHCR-BRAC</v>
      </c>
    </row>
    <row r="5756" spans="1:28" ht="16.5" customHeight="1">
      <c r="A5756" s="183">
        <v>6206</v>
      </c>
      <c r="B5756" s="264" t="s">
        <v>5273</v>
      </c>
      <c r="C5756" s="265" t="s">
        <v>5033</v>
      </c>
      <c r="D5756" s="266" t="s">
        <v>5273</v>
      </c>
      <c r="E5756" s="269" t="s">
        <v>27</v>
      </c>
      <c r="F5756" s="264" t="s">
        <v>8011</v>
      </c>
      <c r="G5756" t="s">
        <v>8325</v>
      </c>
      <c r="H5756" s="264" t="str">
        <f>IFERROR(VLOOKUP(Table[[#This Row],[Activity Details of Assistance]],WHAT!E:F,2,FALSE),"")</f>
        <v># of tube well</v>
      </c>
      <c r="I5756" s="264"/>
      <c r="J5756">
        <v>1</v>
      </c>
      <c r="K5756" s="295" t="s">
        <v>8280</v>
      </c>
      <c r="L5756" s="306" t="s">
        <v>13</v>
      </c>
      <c r="M5756" t="s">
        <v>14</v>
      </c>
      <c r="N5756" t="s">
        <v>309</v>
      </c>
      <c r="O5756" t="s">
        <v>1606</v>
      </c>
      <c r="P5756" t="s">
        <v>6397</v>
      </c>
      <c r="Q5756" s="236">
        <v>44834</v>
      </c>
      <c r="R5756" s="236">
        <v>44896</v>
      </c>
      <c r="S5756" t="s">
        <v>8452</v>
      </c>
      <c r="T5756" s="267"/>
      <c r="U5756" s="267"/>
      <c r="V5756" s="267"/>
      <c r="W5756" s="267"/>
      <c r="X5756"/>
      <c r="Y5756" t="s">
        <v>8650</v>
      </c>
      <c r="Z5756">
        <v>1847456121</v>
      </c>
      <c r="AA5756" t="s">
        <v>8651</v>
      </c>
      <c r="AB5756" s="273" t="str">
        <f>_xlfn.IFNA(IF(Table[[#This Row],[Programme Partner]]&lt;&gt;Table[[#This Row],[Implementing Partner]],CONCATENATE(Table[[#This Row],[Programme Partner]],"-",Table[[#This Row],[Implementing Partner]]),Table[[#This Row],[Programme Partner]]),"")</f>
        <v>UNHCR-BRAC</v>
      </c>
    </row>
    <row r="5757" spans="1:28" ht="16.5" customHeight="1">
      <c r="A5757" s="183">
        <v>6207</v>
      </c>
      <c r="B5757" s="264" t="s">
        <v>5273</v>
      </c>
      <c r="C5757" s="265" t="s">
        <v>5033</v>
      </c>
      <c r="D5757" s="266" t="s">
        <v>5273</v>
      </c>
      <c r="E5757" s="269" t="s">
        <v>27</v>
      </c>
      <c r="F5757" s="264" t="s">
        <v>8012</v>
      </c>
      <c r="G5757" t="s">
        <v>8370</v>
      </c>
      <c r="H5757" s="264" t="str">
        <f>IFERROR(VLOOKUP(Table[[#This Row],[Activity Details of Assistance]],WHAT!E:F,2,FALSE),"")</f>
        <v xml:space="preserve"># of door </v>
      </c>
      <c r="I5757" s="264"/>
      <c r="J5757">
        <v>1</v>
      </c>
      <c r="K5757" s="295" t="s">
        <v>8280</v>
      </c>
      <c r="L5757" s="306" t="s">
        <v>13</v>
      </c>
      <c r="M5757" t="s">
        <v>14</v>
      </c>
      <c r="N5757" t="s">
        <v>309</v>
      </c>
      <c r="O5757" t="s">
        <v>1606</v>
      </c>
      <c r="P5757" t="s">
        <v>6397</v>
      </c>
      <c r="Q5757" s="236">
        <v>44834</v>
      </c>
      <c r="R5757" s="236">
        <v>44896</v>
      </c>
      <c r="S5757" t="s">
        <v>8452</v>
      </c>
      <c r="T5757" s="267"/>
      <c r="U5757" s="267"/>
      <c r="V5757" s="267"/>
      <c r="W5757" s="267"/>
      <c r="X5757"/>
      <c r="Y5757" t="s">
        <v>8650</v>
      </c>
      <c r="Z5757">
        <v>1847456121</v>
      </c>
      <c r="AA5757" t="s">
        <v>8651</v>
      </c>
      <c r="AB5757" s="273" t="str">
        <f>_xlfn.IFNA(IF(Table[[#This Row],[Programme Partner]]&lt;&gt;Table[[#This Row],[Implementing Partner]],CONCATENATE(Table[[#This Row],[Programme Partner]],"-",Table[[#This Row],[Implementing Partner]]),Table[[#This Row],[Programme Partner]]),"")</f>
        <v>UNHCR-BRAC</v>
      </c>
    </row>
    <row r="5758" spans="1:28" ht="16.5" customHeight="1">
      <c r="A5758" s="183">
        <v>6208</v>
      </c>
      <c r="B5758" s="264" t="s">
        <v>5273</v>
      </c>
      <c r="C5758" s="265" t="s">
        <v>5033</v>
      </c>
      <c r="D5758" s="266" t="s">
        <v>5273</v>
      </c>
      <c r="E5758" s="269" t="s">
        <v>27</v>
      </c>
      <c r="F5758" s="264" t="s">
        <v>8012</v>
      </c>
      <c r="G5758" s="195" t="s">
        <v>8585</v>
      </c>
      <c r="H5758" s="264" t="str">
        <f>IFERROR(VLOOKUP(Table[[#This Row],[Activity Details of Assistance]],WHAT!E:F,2,FALSE),"")</f>
        <v xml:space="preserve"># of door </v>
      </c>
      <c r="I5758" s="264"/>
      <c r="J5758">
        <v>24</v>
      </c>
      <c r="K5758" s="295" t="s">
        <v>8280</v>
      </c>
      <c r="L5758" s="306" t="s">
        <v>13</v>
      </c>
      <c r="M5758" t="s">
        <v>14</v>
      </c>
      <c r="N5758" t="s">
        <v>309</v>
      </c>
      <c r="O5758" t="s">
        <v>1606</v>
      </c>
      <c r="P5758" t="s">
        <v>6397</v>
      </c>
      <c r="Q5758" s="236">
        <v>44834</v>
      </c>
      <c r="R5758" s="236">
        <v>44896</v>
      </c>
      <c r="S5758" t="s">
        <v>8452</v>
      </c>
      <c r="T5758" s="267"/>
      <c r="U5758" s="267"/>
      <c r="V5758" s="267"/>
      <c r="W5758" s="267"/>
      <c r="X5758"/>
      <c r="Y5758" t="s">
        <v>8650</v>
      </c>
      <c r="Z5758">
        <v>1847456121</v>
      </c>
      <c r="AA5758" t="s">
        <v>8651</v>
      </c>
      <c r="AB5758" s="273" t="str">
        <f>_xlfn.IFNA(IF(Table[[#This Row],[Programme Partner]]&lt;&gt;Table[[#This Row],[Implementing Partner]],CONCATENATE(Table[[#This Row],[Programme Partner]],"-",Table[[#This Row],[Implementing Partner]]),Table[[#This Row],[Programme Partner]]),"")</f>
        <v>UNHCR-BRAC</v>
      </c>
    </row>
    <row r="5759" spans="1:28" ht="16.5" customHeight="1">
      <c r="A5759" s="183">
        <v>6209</v>
      </c>
      <c r="B5759" s="264" t="s">
        <v>5273</v>
      </c>
      <c r="C5759" s="265" t="s">
        <v>5033</v>
      </c>
      <c r="D5759" s="266" t="s">
        <v>5273</v>
      </c>
      <c r="E5759" s="269" t="s">
        <v>27</v>
      </c>
      <c r="F5759" s="264" t="s">
        <v>8012</v>
      </c>
      <c r="G5759" t="s">
        <v>8359</v>
      </c>
      <c r="H5759" s="264" t="str">
        <f>IFERROR(VLOOKUP(Table[[#This Row],[Activity Details of Assistance]],WHAT!E:F,2,FALSE),"")</f>
        <v># of FSM Site</v>
      </c>
      <c r="I5759" s="264"/>
      <c r="J5759">
        <v>8</v>
      </c>
      <c r="K5759" s="295" t="s">
        <v>8280</v>
      </c>
      <c r="L5759" s="306" t="s">
        <v>13</v>
      </c>
      <c r="M5759" t="s">
        <v>14</v>
      </c>
      <c r="N5759" t="s">
        <v>309</v>
      </c>
      <c r="O5759" t="s">
        <v>1606</v>
      </c>
      <c r="P5759" t="s">
        <v>6397</v>
      </c>
      <c r="Q5759" s="236">
        <v>44834</v>
      </c>
      <c r="R5759" s="236">
        <v>44896</v>
      </c>
      <c r="S5759" t="s">
        <v>8452</v>
      </c>
      <c r="T5759" s="267"/>
      <c r="U5759" s="267"/>
      <c r="V5759" s="267"/>
      <c r="W5759" s="267"/>
      <c r="X5759"/>
      <c r="Y5759" t="s">
        <v>8650</v>
      </c>
      <c r="Z5759">
        <v>1847456121</v>
      </c>
      <c r="AA5759" t="s">
        <v>8651</v>
      </c>
      <c r="AB5759" s="273" t="str">
        <f>_xlfn.IFNA(IF(Table[[#This Row],[Programme Partner]]&lt;&gt;Table[[#This Row],[Implementing Partner]],CONCATENATE(Table[[#This Row],[Programme Partner]],"-",Table[[#This Row],[Implementing Partner]]),Table[[#This Row],[Programme Partner]]),"")</f>
        <v>UNHCR-BRAC</v>
      </c>
    </row>
    <row r="5760" spans="1:28" ht="16.5" customHeight="1">
      <c r="A5760" s="183">
        <v>6210</v>
      </c>
      <c r="B5760" s="264" t="s">
        <v>5273</v>
      </c>
      <c r="C5760" s="265" t="s">
        <v>5033</v>
      </c>
      <c r="D5760" s="266" t="s">
        <v>5273</v>
      </c>
      <c r="E5760" s="269" t="s">
        <v>27</v>
      </c>
      <c r="F5760" s="264" t="s">
        <v>8012</v>
      </c>
      <c r="G5760" s="195" t="s">
        <v>8586</v>
      </c>
      <c r="H5760" s="264" t="str">
        <f>IFERROR(VLOOKUP(Table[[#This Row],[Activity Details of Assistance]],WHAT!E:F,2,FALSE),"")</f>
        <v># of door</v>
      </c>
      <c r="I5760" s="264"/>
      <c r="J5760">
        <v>116</v>
      </c>
      <c r="K5760" s="295" t="s">
        <v>8280</v>
      </c>
      <c r="L5760" s="306" t="s">
        <v>13</v>
      </c>
      <c r="M5760" t="s">
        <v>14</v>
      </c>
      <c r="N5760" t="s">
        <v>309</v>
      </c>
      <c r="O5760" t="s">
        <v>1606</v>
      </c>
      <c r="P5760" t="s">
        <v>6397</v>
      </c>
      <c r="Q5760" s="236">
        <v>44834</v>
      </c>
      <c r="R5760" s="236">
        <v>44896</v>
      </c>
      <c r="S5760" t="s">
        <v>8452</v>
      </c>
      <c r="T5760" s="267"/>
      <c r="U5760" s="267"/>
      <c r="V5760" s="267"/>
      <c r="W5760" s="267"/>
      <c r="X5760"/>
      <c r="Y5760" t="s">
        <v>8650</v>
      </c>
      <c r="Z5760">
        <v>1847456121</v>
      </c>
      <c r="AA5760" t="s">
        <v>8651</v>
      </c>
      <c r="AB5760" s="273" t="str">
        <f>_xlfn.IFNA(IF(Table[[#This Row],[Programme Partner]]&lt;&gt;Table[[#This Row],[Implementing Partner]],CONCATENATE(Table[[#This Row],[Programme Partner]],"-",Table[[#This Row],[Implementing Partner]]),Table[[#This Row],[Programme Partner]]),"")</f>
        <v>UNHCR-BRAC</v>
      </c>
    </row>
    <row r="5761" spans="1:28" ht="16.5" customHeight="1">
      <c r="A5761" s="183">
        <v>6211</v>
      </c>
      <c r="B5761" s="264" t="s">
        <v>5273</v>
      </c>
      <c r="C5761" s="265" t="s">
        <v>5033</v>
      </c>
      <c r="D5761" s="266" t="s">
        <v>5273</v>
      </c>
      <c r="E5761" s="269" t="s">
        <v>27</v>
      </c>
      <c r="F5761" s="264" t="s">
        <v>8012</v>
      </c>
      <c r="G5761" t="s">
        <v>8357</v>
      </c>
      <c r="H5761" s="264" t="str">
        <f>IFERROR(VLOOKUP(Table[[#This Row],[Activity Details of Assistance]],WHAT!E:F,2,FALSE),"")</f>
        <v># of door</v>
      </c>
      <c r="I5761" s="264"/>
      <c r="J5761">
        <v>355</v>
      </c>
      <c r="K5761" s="295" t="s">
        <v>8280</v>
      </c>
      <c r="L5761" s="306" t="s">
        <v>13</v>
      </c>
      <c r="M5761" t="s">
        <v>14</v>
      </c>
      <c r="N5761" t="s">
        <v>309</v>
      </c>
      <c r="O5761" t="s">
        <v>1606</v>
      </c>
      <c r="P5761" t="s">
        <v>6397</v>
      </c>
      <c r="Q5761" s="236">
        <v>44834</v>
      </c>
      <c r="R5761" s="236">
        <v>44896</v>
      </c>
      <c r="S5761" t="s">
        <v>8452</v>
      </c>
      <c r="T5761" s="267"/>
      <c r="U5761" s="267"/>
      <c r="V5761" s="267"/>
      <c r="W5761" s="267"/>
      <c r="X5761"/>
      <c r="Y5761" t="s">
        <v>8650</v>
      </c>
      <c r="Z5761">
        <v>1847456121</v>
      </c>
      <c r="AA5761" t="s">
        <v>8651</v>
      </c>
      <c r="AB5761" s="273" t="str">
        <f>_xlfn.IFNA(IF(Table[[#This Row],[Programme Partner]]&lt;&gt;Table[[#This Row],[Implementing Partner]],CONCATENATE(Table[[#This Row],[Programme Partner]],"-",Table[[#This Row],[Implementing Partner]]),Table[[#This Row],[Programme Partner]]),"")</f>
        <v>UNHCR-BRAC</v>
      </c>
    </row>
    <row r="5762" spans="1:28" ht="16.5" customHeight="1">
      <c r="A5762" s="183">
        <v>6212</v>
      </c>
      <c r="B5762" s="264" t="s">
        <v>5273</v>
      </c>
      <c r="C5762" s="265" t="s">
        <v>5033</v>
      </c>
      <c r="D5762" s="266" t="s">
        <v>5273</v>
      </c>
      <c r="E5762" s="269" t="s">
        <v>27</v>
      </c>
      <c r="F5762" s="264" t="s">
        <v>8013</v>
      </c>
      <c r="G5762" t="s">
        <v>8313</v>
      </c>
      <c r="H5762" s="264" t="str">
        <f>IFERROR(VLOOKUP(Table[[#This Row],[Activity Details of Assistance]],WHAT!E:F,2,FALSE),"")</f>
        <v># of HP sessions at community level</v>
      </c>
      <c r="I5762" s="264"/>
      <c r="J5762">
        <v>1337</v>
      </c>
      <c r="K5762" s="295" t="s">
        <v>8280</v>
      </c>
      <c r="L5762" s="306" t="s">
        <v>13</v>
      </c>
      <c r="M5762" t="s">
        <v>14</v>
      </c>
      <c r="N5762" t="s">
        <v>309</v>
      </c>
      <c r="O5762" t="s">
        <v>1606</v>
      </c>
      <c r="P5762" t="s">
        <v>6397</v>
      </c>
      <c r="Q5762" s="236">
        <v>44834</v>
      </c>
      <c r="R5762" s="236">
        <v>44896</v>
      </c>
      <c r="S5762" t="s">
        <v>8452</v>
      </c>
      <c r="T5762" s="267"/>
      <c r="U5762" s="267"/>
      <c r="V5762" s="267"/>
      <c r="W5762" s="267"/>
      <c r="X5762"/>
      <c r="Y5762" t="s">
        <v>8650</v>
      </c>
      <c r="Z5762">
        <v>1847456121</v>
      </c>
      <c r="AA5762" t="s">
        <v>8651</v>
      </c>
      <c r="AB5762" s="273" t="str">
        <f>_xlfn.IFNA(IF(Table[[#This Row],[Programme Partner]]&lt;&gt;Table[[#This Row],[Implementing Partner]],CONCATENATE(Table[[#This Row],[Programme Partner]],"-",Table[[#This Row],[Implementing Partner]]),Table[[#This Row],[Programme Partner]]),"")</f>
        <v>UNHCR-BRAC</v>
      </c>
    </row>
    <row r="5763" spans="1:28" ht="16.5" customHeight="1">
      <c r="A5763" s="183">
        <v>6213</v>
      </c>
      <c r="B5763" s="264" t="s">
        <v>5273</v>
      </c>
      <c r="C5763" s="265" t="s">
        <v>5033</v>
      </c>
      <c r="D5763" s="266" t="s">
        <v>5273</v>
      </c>
      <c r="E5763" s="269" t="s">
        <v>27</v>
      </c>
      <c r="F5763" s="264" t="s">
        <v>8013</v>
      </c>
      <c r="G5763" t="s">
        <v>8314</v>
      </c>
      <c r="H5763" s="264" t="str">
        <f>IFERROR(VLOOKUP(Table[[#This Row],[Activity Details of Assistance]],WHAT!E:F,2,FALSE),"")</f>
        <v># of HP sessions at HH level</v>
      </c>
      <c r="I5763" s="264"/>
      <c r="J5763">
        <v>3720</v>
      </c>
      <c r="K5763" s="295" t="s">
        <v>8280</v>
      </c>
      <c r="L5763" s="306" t="s">
        <v>13</v>
      </c>
      <c r="M5763" t="s">
        <v>14</v>
      </c>
      <c r="N5763" t="s">
        <v>309</v>
      </c>
      <c r="O5763" t="s">
        <v>1606</v>
      </c>
      <c r="P5763" t="s">
        <v>6397</v>
      </c>
      <c r="Q5763" s="236">
        <v>44834</v>
      </c>
      <c r="R5763" s="236">
        <v>44896</v>
      </c>
      <c r="S5763" t="s">
        <v>8452</v>
      </c>
      <c r="T5763" s="267"/>
      <c r="U5763" s="267"/>
      <c r="V5763" s="267"/>
      <c r="W5763" s="267"/>
      <c r="X5763"/>
      <c r="Y5763" t="s">
        <v>8650</v>
      </c>
      <c r="Z5763">
        <v>1847456121</v>
      </c>
      <c r="AA5763" t="s">
        <v>8651</v>
      </c>
      <c r="AB5763" s="273" t="str">
        <f>_xlfn.IFNA(IF(Table[[#This Row],[Programme Partner]]&lt;&gt;Table[[#This Row],[Implementing Partner]],CONCATENATE(Table[[#This Row],[Programme Partner]],"-",Table[[#This Row],[Implementing Partner]]),Table[[#This Row],[Programme Partner]]),"")</f>
        <v>UNHCR-BRAC</v>
      </c>
    </row>
    <row r="5764" spans="1:28" ht="16.5" customHeight="1">
      <c r="A5764" s="183">
        <v>6214</v>
      </c>
      <c r="B5764" s="264" t="s">
        <v>5273</v>
      </c>
      <c r="C5764" s="265" t="s">
        <v>5033</v>
      </c>
      <c r="D5764" s="266" t="s">
        <v>5273</v>
      </c>
      <c r="E5764" s="269" t="s">
        <v>27</v>
      </c>
      <c r="F5764" s="264" t="s">
        <v>8013</v>
      </c>
      <c r="G5764" t="s">
        <v>8315</v>
      </c>
      <c r="H5764" s="264" t="str">
        <f>IFERROR(VLOOKUP(Table[[#This Row],[Activity Details of Assistance]],WHAT!E:F,2,FALSE),"")</f>
        <v># of handwashing station</v>
      </c>
      <c r="I5764" s="264"/>
      <c r="J5764">
        <v>1</v>
      </c>
      <c r="K5764" s="295" t="s">
        <v>8280</v>
      </c>
      <c r="L5764" s="306" t="s">
        <v>13</v>
      </c>
      <c r="M5764" t="s">
        <v>14</v>
      </c>
      <c r="N5764" t="s">
        <v>309</v>
      </c>
      <c r="O5764" t="s">
        <v>1606</v>
      </c>
      <c r="P5764" t="s">
        <v>6397</v>
      </c>
      <c r="Q5764" s="236">
        <v>44834</v>
      </c>
      <c r="R5764" s="236">
        <v>44896</v>
      </c>
      <c r="S5764" t="s">
        <v>8452</v>
      </c>
      <c r="T5764" s="267"/>
      <c r="U5764" s="267"/>
      <c r="V5764" s="267"/>
      <c r="W5764" s="267"/>
      <c r="X5764"/>
      <c r="Y5764" t="s">
        <v>8650</v>
      </c>
      <c r="Z5764">
        <v>1847456121</v>
      </c>
      <c r="AA5764" t="s">
        <v>8651</v>
      </c>
      <c r="AB5764" s="273" t="str">
        <f>_xlfn.IFNA(IF(Table[[#This Row],[Programme Partner]]&lt;&gt;Table[[#This Row],[Implementing Partner]],CONCATENATE(Table[[#This Row],[Programme Partner]],"-",Table[[#This Row],[Implementing Partner]]),Table[[#This Row],[Programme Partner]]),"")</f>
        <v>UNHCR-BRAC</v>
      </c>
    </row>
    <row r="5765" spans="1:28" ht="16.5" customHeight="1">
      <c r="A5765" s="183">
        <v>6215</v>
      </c>
      <c r="B5765" s="264" t="s">
        <v>5273</v>
      </c>
      <c r="C5765" s="265" t="s">
        <v>5033</v>
      </c>
      <c r="D5765" s="266" t="s">
        <v>5273</v>
      </c>
      <c r="E5765" s="269" t="s">
        <v>27</v>
      </c>
      <c r="F5765" s="264" t="s">
        <v>8014</v>
      </c>
      <c r="G5765" t="s">
        <v>8445</v>
      </c>
      <c r="H5765" s="264" t="str">
        <f>IFERROR(VLOOKUP(Table[[#This Row],[Activity Details of Assistance]],WHAT!E:F,2,FALSE),"")</f>
        <v># of plant</v>
      </c>
      <c r="I5765" s="264"/>
      <c r="J5765">
        <v>1</v>
      </c>
      <c r="K5765" s="295" t="s">
        <v>8280</v>
      </c>
      <c r="L5765" s="306" t="s">
        <v>13</v>
      </c>
      <c r="M5765" t="s">
        <v>14</v>
      </c>
      <c r="N5765" t="s">
        <v>309</v>
      </c>
      <c r="O5765" t="s">
        <v>1606</v>
      </c>
      <c r="P5765" t="s">
        <v>6397</v>
      </c>
      <c r="Q5765" s="236">
        <v>44834</v>
      </c>
      <c r="R5765" s="236">
        <v>44896</v>
      </c>
      <c r="S5765" t="s">
        <v>8452</v>
      </c>
      <c r="T5765" s="267"/>
      <c r="U5765" s="267"/>
      <c r="V5765" s="267"/>
      <c r="W5765" s="267"/>
      <c r="X5765"/>
      <c r="Y5765" t="s">
        <v>8650</v>
      </c>
      <c r="Z5765">
        <v>1847456121</v>
      </c>
      <c r="AA5765" t="s">
        <v>8651</v>
      </c>
      <c r="AB5765" s="273" t="str">
        <f>_xlfn.IFNA(IF(Table[[#This Row],[Programme Partner]]&lt;&gt;Table[[#This Row],[Implementing Partner]],CONCATENATE(Table[[#This Row],[Programme Partner]],"-",Table[[#This Row],[Implementing Partner]]),Table[[#This Row],[Programme Partner]]),"")</f>
        <v>UNHCR-BRAC</v>
      </c>
    </row>
    <row r="5766" spans="1:28" ht="16.5" customHeight="1">
      <c r="A5766" s="183">
        <v>6216</v>
      </c>
      <c r="B5766" s="264" t="s">
        <v>5273</v>
      </c>
      <c r="C5766" s="265" t="s">
        <v>5033</v>
      </c>
      <c r="D5766" s="266" t="s">
        <v>5273</v>
      </c>
      <c r="E5766" s="269" t="s">
        <v>27</v>
      </c>
      <c r="F5766" s="264" t="s">
        <v>8011</v>
      </c>
      <c r="G5766" s="195" t="s">
        <v>8584</v>
      </c>
      <c r="H5766" s="264" t="str">
        <f>IFERROR(VLOOKUP(Table[[#This Row],[Activity Details of Assistance]],WHAT!E:F,2,FALSE),"")</f>
        <v># of tube well</v>
      </c>
      <c r="I5766" s="264"/>
      <c r="J5766">
        <v>145</v>
      </c>
      <c r="K5766" s="295" t="s">
        <v>8280</v>
      </c>
      <c r="L5766" s="306" t="s">
        <v>13</v>
      </c>
      <c r="M5766" t="s">
        <v>14</v>
      </c>
      <c r="N5766" t="s">
        <v>309</v>
      </c>
      <c r="O5766" t="s">
        <v>1606</v>
      </c>
      <c r="P5766" t="s">
        <v>6385</v>
      </c>
      <c r="Q5766" s="236">
        <v>44834</v>
      </c>
      <c r="R5766" s="236">
        <v>44896</v>
      </c>
      <c r="S5766" t="s">
        <v>8452</v>
      </c>
      <c r="T5766" s="267"/>
      <c r="U5766" s="267"/>
      <c r="V5766" s="267"/>
      <c r="W5766" s="267"/>
      <c r="X5766"/>
      <c r="Y5766" t="s">
        <v>8650</v>
      </c>
      <c r="Z5766">
        <v>1847456121</v>
      </c>
      <c r="AA5766" t="s">
        <v>8651</v>
      </c>
      <c r="AB5766" s="273" t="str">
        <f>_xlfn.IFNA(IF(Table[[#This Row],[Programme Partner]]&lt;&gt;Table[[#This Row],[Implementing Partner]],CONCATENATE(Table[[#This Row],[Programme Partner]],"-",Table[[#This Row],[Implementing Partner]]),Table[[#This Row],[Programme Partner]]),"")</f>
        <v>UNHCR-BRAC</v>
      </c>
    </row>
    <row r="5767" spans="1:28" ht="16.5" customHeight="1">
      <c r="A5767" s="183">
        <v>6217</v>
      </c>
      <c r="B5767" s="264" t="s">
        <v>5273</v>
      </c>
      <c r="C5767" s="265" t="s">
        <v>5033</v>
      </c>
      <c r="D5767" s="266" t="s">
        <v>5273</v>
      </c>
      <c r="E5767" s="269" t="s">
        <v>27</v>
      </c>
      <c r="F5767" s="264" t="s">
        <v>8011</v>
      </c>
      <c r="G5767" t="s">
        <v>8325</v>
      </c>
      <c r="H5767" s="264" t="str">
        <f>IFERROR(VLOOKUP(Table[[#This Row],[Activity Details of Assistance]],WHAT!E:F,2,FALSE),"")</f>
        <v># of tube well</v>
      </c>
      <c r="I5767" s="264"/>
      <c r="J5767">
        <v>1</v>
      </c>
      <c r="K5767" s="295" t="s">
        <v>8280</v>
      </c>
      <c r="L5767" s="306" t="s">
        <v>13</v>
      </c>
      <c r="M5767" t="s">
        <v>14</v>
      </c>
      <c r="N5767" t="s">
        <v>309</v>
      </c>
      <c r="O5767" t="s">
        <v>1606</v>
      </c>
      <c r="P5767" t="s">
        <v>6385</v>
      </c>
      <c r="Q5767" s="236">
        <v>44834</v>
      </c>
      <c r="R5767" s="236">
        <v>44896</v>
      </c>
      <c r="S5767" t="s">
        <v>8452</v>
      </c>
      <c r="T5767" s="267"/>
      <c r="U5767" s="267"/>
      <c r="V5767" s="267"/>
      <c r="W5767" s="267"/>
      <c r="X5767"/>
      <c r="Y5767" t="s">
        <v>8650</v>
      </c>
      <c r="Z5767">
        <v>1847456121</v>
      </c>
      <c r="AA5767" t="s">
        <v>8651</v>
      </c>
      <c r="AB5767" s="273" t="str">
        <f>_xlfn.IFNA(IF(Table[[#This Row],[Programme Partner]]&lt;&gt;Table[[#This Row],[Implementing Partner]],CONCATENATE(Table[[#This Row],[Programme Partner]],"-",Table[[#This Row],[Implementing Partner]]),Table[[#This Row],[Programme Partner]]),"")</f>
        <v>UNHCR-BRAC</v>
      </c>
    </row>
    <row r="5768" spans="1:28" ht="16.5" customHeight="1">
      <c r="A5768" s="183">
        <v>6218</v>
      </c>
      <c r="B5768" s="264" t="s">
        <v>5273</v>
      </c>
      <c r="C5768" s="265" t="s">
        <v>5033</v>
      </c>
      <c r="D5768" s="266" t="s">
        <v>5273</v>
      </c>
      <c r="E5768" s="269" t="s">
        <v>27</v>
      </c>
      <c r="F5768" s="264" t="s">
        <v>8011</v>
      </c>
      <c r="G5768" t="s">
        <v>8355</v>
      </c>
      <c r="H5768" s="264" t="str">
        <f>IFERROR(VLOOKUP(Table[[#This Row],[Activity Details of Assistance]],WHAT!E:F,2,FALSE),"")</f>
        <v># of water network</v>
      </c>
      <c r="I5768" s="264"/>
      <c r="J5768">
        <v>2</v>
      </c>
      <c r="K5768" s="295" t="s">
        <v>8280</v>
      </c>
      <c r="L5768" s="306" t="s">
        <v>13</v>
      </c>
      <c r="M5768" t="s">
        <v>14</v>
      </c>
      <c r="N5768" t="s">
        <v>309</v>
      </c>
      <c r="O5768" t="s">
        <v>1606</v>
      </c>
      <c r="P5768" t="s">
        <v>6385</v>
      </c>
      <c r="Q5768" s="236">
        <v>44834</v>
      </c>
      <c r="R5768" s="236">
        <v>44896</v>
      </c>
      <c r="S5768" t="s">
        <v>8452</v>
      </c>
      <c r="T5768" s="267"/>
      <c r="U5768" s="267"/>
      <c r="V5768" s="267"/>
      <c r="W5768" s="267"/>
      <c r="X5768"/>
      <c r="Y5768" t="s">
        <v>8650</v>
      </c>
      <c r="Z5768">
        <v>1847456121</v>
      </c>
      <c r="AA5768" t="s">
        <v>8651</v>
      </c>
      <c r="AB5768" s="273" t="str">
        <f>_xlfn.IFNA(IF(Table[[#This Row],[Programme Partner]]&lt;&gt;Table[[#This Row],[Implementing Partner]],CONCATENATE(Table[[#This Row],[Programme Partner]],"-",Table[[#This Row],[Implementing Partner]]),Table[[#This Row],[Programme Partner]]),"")</f>
        <v>UNHCR-BRAC</v>
      </c>
    </row>
    <row r="5769" spans="1:28" ht="16.5" customHeight="1">
      <c r="A5769" s="183">
        <v>6219</v>
      </c>
      <c r="B5769" s="264" t="s">
        <v>5273</v>
      </c>
      <c r="C5769" s="265" t="s">
        <v>5033</v>
      </c>
      <c r="D5769" s="266" t="s">
        <v>5273</v>
      </c>
      <c r="E5769" s="269" t="s">
        <v>27</v>
      </c>
      <c r="F5769" s="264" t="s">
        <v>8012</v>
      </c>
      <c r="G5769" t="s">
        <v>8366</v>
      </c>
      <c r="H5769" s="264" t="str">
        <f>IFERROR(VLOOKUP(Table[[#This Row],[Activity Details of Assistance]],WHAT!E:F,2,FALSE),"")</f>
        <v xml:space="preserve"># of door </v>
      </c>
      <c r="I5769" s="264"/>
      <c r="J5769">
        <v>2</v>
      </c>
      <c r="K5769" s="295" t="s">
        <v>8280</v>
      </c>
      <c r="L5769" s="306" t="s">
        <v>13</v>
      </c>
      <c r="M5769" t="s">
        <v>14</v>
      </c>
      <c r="N5769" t="s">
        <v>309</v>
      </c>
      <c r="O5769" t="s">
        <v>1606</v>
      </c>
      <c r="P5769" t="s">
        <v>6385</v>
      </c>
      <c r="Q5769" s="236">
        <v>44834</v>
      </c>
      <c r="R5769" s="236">
        <v>44896</v>
      </c>
      <c r="S5769" t="s">
        <v>8452</v>
      </c>
      <c r="T5769" s="267"/>
      <c r="U5769" s="267"/>
      <c r="V5769" s="267"/>
      <c r="W5769" s="267"/>
      <c r="X5769"/>
      <c r="Y5769" t="s">
        <v>8650</v>
      </c>
      <c r="Z5769">
        <v>1847456121</v>
      </c>
      <c r="AA5769" t="s">
        <v>8651</v>
      </c>
      <c r="AB5769" s="273" t="str">
        <f>_xlfn.IFNA(IF(Table[[#This Row],[Programme Partner]]&lt;&gt;Table[[#This Row],[Implementing Partner]],CONCATENATE(Table[[#This Row],[Programme Partner]],"-",Table[[#This Row],[Implementing Partner]]),Table[[#This Row],[Programme Partner]]),"")</f>
        <v>UNHCR-BRAC</v>
      </c>
    </row>
    <row r="5770" spans="1:28" ht="16.5" customHeight="1">
      <c r="A5770" s="183">
        <v>6220</v>
      </c>
      <c r="B5770" s="264" t="s">
        <v>5273</v>
      </c>
      <c r="C5770" s="265" t="s">
        <v>5033</v>
      </c>
      <c r="D5770" s="266" t="s">
        <v>5273</v>
      </c>
      <c r="E5770" s="269" t="s">
        <v>27</v>
      </c>
      <c r="F5770" s="264" t="s">
        <v>8012</v>
      </c>
      <c r="G5770" s="195" t="s">
        <v>8585</v>
      </c>
      <c r="H5770" s="264" t="str">
        <f>IFERROR(VLOOKUP(Table[[#This Row],[Activity Details of Assistance]],WHAT!E:F,2,FALSE),"")</f>
        <v xml:space="preserve"># of door </v>
      </c>
      <c r="I5770" s="264"/>
      <c r="J5770">
        <v>38</v>
      </c>
      <c r="K5770" s="295" t="s">
        <v>8280</v>
      </c>
      <c r="L5770" s="306" t="s">
        <v>13</v>
      </c>
      <c r="M5770" t="s">
        <v>14</v>
      </c>
      <c r="N5770" t="s">
        <v>309</v>
      </c>
      <c r="O5770" t="s">
        <v>1606</v>
      </c>
      <c r="P5770" t="s">
        <v>6385</v>
      </c>
      <c r="Q5770" s="236">
        <v>44834</v>
      </c>
      <c r="R5770" s="236">
        <v>44896</v>
      </c>
      <c r="S5770" t="s">
        <v>8452</v>
      </c>
      <c r="T5770" s="267"/>
      <c r="U5770" s="267"/>
      <c r="V5770" s="267"/>
      <c r="W5770" s="267"/>
      <c r="X5770"/>
      <c r="Y5770" t="s">
        <v>8650</v>
      </c>
      <c r="Z5770">
        <v>1847456121</v>
      </c>
      <c r="AA5770" t="s">
        <v>8651</v>
      </c>
      <c r="AB5770" s="273" t="str">
        <f>_xlfn.IFNA(IF(Table[[#This Row],[Programme Partner]]&lt;&gt;Table[[#This Row],[Implementing Partner]],CONCATENATE(Table[[#This Row],[Programme Partner]],"-",Table[[#This Row],[Implementing Partner]]),Table[[#This Row],[Programme Partner]]),"")</f>
        <v>UNHCR-BRAC</v>
      </c>
    </row>
    <row r="5771" spans="1:28" ht="16.5" customHeight="1">
      <c r="A5771" s="183">
        <v>6221</v>
      </c>
      <c r="B5771" s="264" t="s">
        <v>5273</v>
      </c>
      <c r="C5771" s="265" t="s">
        <v>5033</v>
      </c>
      <c r="D5771" s="266" t="s">
        <v>5273</v>
      </c>
      <c r="E5771" s="269" t="s">
        <v>27</v>
      </c>
      <c r="F5771" s="264" t="s">
        <v>8012</v>
      </c>
      <c r="G5771" t="s">
        <v>8362</v>
      </c>
      <c r="H5771" s="264" t="str">
        <f>IFERROR(VLOOKUP(Table[[#This Row],[Activity Details of Assistance]],WHAT!E:F,2,FALSE),"")</f>
        <v># of door</v>
      </c>
      <c r="I5771" s="264"/>
      <c r="J5771">
        <v>4</v>
      </c>
      <c r="K5771" s="295" t="s">
        <v>8280</v>
      </c>
      <c r="L5771" s="306" t="s">
        <v>13</v>
      </c>
      <c r="M5771" t="s">
        <v>14</v>
      </c>
      <c r="N5771" t="s">
        <v>309</v>
      </c>
      <c r="O5771" t="s">
        <v>1606</v>
      </c>
      <c r="P5771" t="s">
        <v>6385</v>
      </c>
      <c r="Q5771" s="236">
        <v>44834</v>
      </c>
      <c r="R5771" s="236">
        <v>44896</v>
      </c>
      <c r="S5771" t="s">
        <v>8452</v>
      </c>
      <c r="T5771" s="267"/>
      <c r="U5771" s="267"/>
      <c r="V5771" s="267"/>
      <c r="W5771" s="267"/>
      <c r="X5771"/>
      <c r="Y5771" t="s">
        <v>8650</v>
      </c>
      <c r="Z5771">
        <v>1847456121</v>
      </c>
      <c r="AA5771" t="s">
        <v>8651</v>
      </c>
      <c r="AB5771" s="273" t="str">
        <f>_xlfn.IFNA(IF(Table[[#This Row],[Programme Partner]]&lt;&gt;Table[[#This Row],[Implementing Partner]],CONCATENATE(Table[[#This Row],[Programme Partner]],"-",Table[[#This Row],[Implementing Partner]]),Table[[#This Row],[Programme Partner]]),"")</f>
        <v>UNHCR-BRAC</v>
      </c>
    </row>
    <row r="5772" spans="1:28" ht="16.5" customHeight="1">
      <c r="A5772" s="183">
        <v>6222</v>
      </c>
      <c r="B5772" s="264" t="s">
        <v>5273</v>
      </c>
      <c r="C5772" s="265" t="s">
        <v>5033</v>
      </c>
      <c r="D5772" s="266" t="s">
        <v>5273</v>
      </c>
      <c r="E5772" s="269" t="s">
        <v>27</v>
      </c>
      <c r="F5772" s="264" t="s">
        <v>8012</v>
      </c>
      <c r="G5772" s="195" t="s">
        <v>8586</v>
      </c>
      <c r="H5772" s="264" t="str">
        <f>IFERROR(VLOOKUP(Table[[#This Row],[Activity Details of Assistance]],WHAT!E:F,2,FALSE),"")</f>
        <v># of door</v>
      </c>
      <c r="I5772" s="264"/>
      <c r="J5772">
        <v>157</v>
      </c>
      <c r="K5772" s="295" t="s">
        <v>8280</v>
      </c>
      <c r="L5772" s="306" t="s">
        <v>13</v>
      </c>
      <c r="M5772" t="s">
        <v>14</v>
      </c>
      <c r="N5772" t="s">
        <v>309</v>
      </c>
      <c r="O5772" t="s">
        <v>1606</v>
      </c>
      <c r="P5772" t="s">
        <v>6385</v>
      </c>
      <c r="Q5772" s="236">
        <v>44834</v>
      </c>
      <c r="R5772" s="236">
        <v>44896</v>
      </c>
      <c r="S5772" t="s">
        <v>8452</v>
      </c>
      <c r="T5772" s="267"/>
      <c r="U5772" s="267"/>
      <c r="V5772" s="267"/>
      <c r="W5772" s="267"/>
      <c r="X5772"/>
      <c r="Y5772" t="s">
        <v>8650</v>
      </c>
      <c r="Z5772">
        <v>1847456121</v>
      </c>
      <c r="AA5772" t="s">
        <v>8651</v>
      </c>
      <c r="AB5772" s="273" t="str">
        <f>_xlfn.IFNA(IF(Table[[#This Row],[Programme Partner]]&lt;&gt;Table[[#This Row],[Implementing Partner]],CONCATENATE(Table[[#This Row],[Programme Partner]],"-",Table[[#This Row],[Implementing Partner]]),Table[[#This Row],[Programme Partner]]),"")</f>
        <v>UNHCR-BRAC</v>
      </c>
    </row>
    <row r="5773" spans="1:28" ht="16.5" customHeight="1">
      <c r="A5773" s="183">
        <v>6223</v>
      </c>
      <c r="B5773" s="264" t="s">
        <v>5273</v>
      </c>
      <c r="C5773" s="265" t="s">
        <v>5033</v>
      </c>
      <c r="D5773" s="266" t="s">
        <v>5273</v>
      </c>
      <c r="E5773" s="269" t="s">
        <v>27</v>
      </c>
      <c r="F5773" s="264" t="s">
        <v>8012</v>
      </c>
      <c r="G5773" t="s">
        <v>8357</v>
      </c>
      <c r="H5773" s="264" t="str">
        <f>IFERROR(VLOOKUP(Table[[#This Row],[Activity Details of Assistance]],WHAT!E:F,2,FALSE),"")</f>
        <v># of door</v>
      </c>
      <c r="I5773" s="264"/>
      <c r="J5773">
        <v>518</v>
      </c>
      <c r="K5773" s="295" t="s">
        <v>8280</v>
      </c>
      <c r="L5773" s="306" t="s">
        <v>13</v>
      </c>
      <c r="M5773" t="s">
        <v>14</v>
      </c>
      <c r="N5773" t="s">
        <v>309</v>
      </c>
      <c r="O5773" t="s">
        <v>1606</v>
      </c>
      <c r="P5773" t="s">
        <v>6385</v>
      </c>
      <c r="Q5773" s="236">
        <v>44834</v>
      </c>
      <c r="R5773" s="236">
        <v>44896</v>
      </c>
      <c r="S5773" t="s">
        <v>8452</v>
      </c>
      <c r="T5773" s="267"/>
      <c r="U5773" s="267"/>
      <c r="V5773" s="267"/>
      <c r="W5773" s="267"/>
      <c r="X5773"/>
      <c r="Y5773" t="s">
        <v>8650</v>
      </c>
      <c r="Z5773">
        <v>1847456121</v>
      </c>
      <c r="AA5773" t="s">
        <v>8651</v>
      </c>
      <c r="AB5773" s="273" t="str">
        <f>_xlfn.IFNA(IF(Table[[#This Row],[Programme Partner]]&lt;&gt;Table[[#This Row],[Implementing Partner]],CONCATENATE(Table[[#This Row],[Programme Partner]],"-",Table[[#This Row],[Implementing Partner]]),Table[[#This Row],[Programme Partner]]),"")</f>
        <v>UNHCR-BRAC</v>
      </c>
    </row>
    <row r="5774" spans="1:28" ht="16.5" customHeight="1">
      <c r="A5774" s="183">
        <v>6224</v>
      </c>
      <c r="B5774" s="264" t="s">
        <v>5273</v>
      </c>
      <c r="C5774" s="265" t="s">
        <v>5033</v>
      </c>
      <c r="D5774" s="266" t="s">
        <v>5273</v>
      </c>
      <c r="E5774" s="269" t="s">
        <v>27</v>
      </c>
      <c r="F5774" s="264" t="s">
        <v>8012</v>
      </c>
      <c r="G5774" t="s">
        <v>8019</v>
      </c>
      <c r="H5774" s="264" t="str">
        <f>IFERROR(VLOOKUP(Table[[#This Row],[Activity Details of Assistance]],WHAT!E:F,2,FALSE),"")</f>
        <v>N/A</v>
      </c>
      <c r="I5774" s="264"/>
      <c r="J5774">
        <v>1</v>
      </c>
      <c r="K5774" s="295" t="s">
        <v>8280</v>
      </c>
      <c r="L5774" s="306" t="s">
        <v>13</v>
      </c>
      <c r="M5774" t="s">
        <v>14</v>
      </c>
      <c r="N5774" t="s">
        <v>309</v>
      </c>
      <c r="O5774" t="s">
        <v>1606</v>
      </c>
      <c r="P5774" t="s">
        <v>6385</v>
      </c>
      <c r="Q5774" s="236">
        <v>44834</v>
      </c>
      <c r="R5774" s="236">
        <v>44896</v>
      </c>
      <c r="S5774" t="s">
        <v>8452</v>
      </c>
      <c r="T5774" s="267"/>
      <c r="U5774" s="267"/>
      <c r="V5774" s="267"/>
      <c r="W5774" s="267"/>
      <c r="X5774" t="s">
        <v>8669</v>
      </c>
      <c r="Y5774" t="s">
        <v>8650</v>
      </c>
      <c r="Z5774">
        <v>1847456121</v>
      </c>
      <c r="AA5774" t="s">
        <v>8651</v>
      </c>
      <c r="AB5774" s="273" t="str">
        <f>_xlfn.IFNA(IF(Table[[#This Row],[Programme Partner]]&lt;&gt;Table[[#This Row],[Implementing Partner]],CONCATENATE(Table[[#This Row],[Programme Partner]],"-",Table[[#This Row],[Implementing Partner]]),Table[[#This Row],[Programme Partner]]),"")</f>
        <v>UNHCR-BRAC</v>
      </c>
    </row>
    <row r="5775" spans="1:28" ht="16.5" customHeight="1">
      <c r="A5775" s="183">
        <v>6225</v>
      </c>
      <c r="B5775" s="264" t="s">
        <v>5273</v>
      </c>
      <c r="C5775" s="265" t="s">
        <v>5033</v>
      </c>
      <c r="D5775" s="266" t="s">
        <v>5273</v>
      </c>
      <c r="E5775" s="269" t="s">
        <v>27</v>
      </c>
      <c r="F5775" s="264" t="s">
        <v>8013</v>
      </c>
      <c r="G5775" t="s">
        <v>8313</v>
      </c>
      <c r="H5775" s="264" t="str">
        <f>IFERROR(VLOOKUP(Table[[#This Row],[Activity Details of Assistance]],WHAT!E:F,2,FALSE),"")</f>
        <v># of HP sessions at community level</v>
      </c>
      <c r="I5775" s="264"/>
      <c r="J5775">
        <v>2047</v>
      </c>
      <c r="K5775" s="295" t="s">
        <v>8280</v>
      </c>
      <c r="L5775" s="306" t="s">
        <v>13</v>
      </c>
      <c r="M5775" t="s">
        <v>14</v>
      </c>
      <c r="N5775" t="s">
        <v>309</v>
      </c>
      <c r="O5775" t="s">
        <v>1606</v>
      </c>
      <c r="P5775" t="s">
        <v>6385</v>
      </c>
      <c r="Q5775" s="236">
        <v>44834</v>
      </c>
      <c r="R5775" s="236">
        <v>44896</v>
      </c>
      <c r="S5775" t="s">
        <v>8452</v>
      </c>
      <c r="T5775" s="267"/>
      <c r="U5775" s="267"/>
      <c r="V5775" s="267"/>
      <c r="W5775" s="267"/>
      <c r="X5775"/>
      <c r="Y5775" t="s">
        <v>8650</v>
      </c>
      <c r="Z5775">
        <v>1847456121</v>
      </c>
      <c r="AA5775" t="s">
        <v>8651</v>
      </c>
      <c r="AB5775" s="273" t="str">
        <f>_xlfn.IFNA(IF(Table[[#This Row],[Programme Partner]]&lt;&gt;Table[[#This Row],[Implementing Partner]],CONCATENATE(Table[[#This Row],[Programme Partner]],"-",Table[[#This Row],[Implementing Partner]]),Table[[#This Row],[Programme Partner]]),"")</f>
        <v>UNHCR-BRAC</v>
      </c>
    </row>
    <row r="5776" spans="1:28" ht="16.5" customHeight="1">
      <c r="A5776" s="183">
        <v>6226</v>
      </c>
      <c r="B5776" s="264" t="s">
        <v>5273</v>
      </c>
      <c r="C5776" s="265" t="s">
        <v>5033</v>
      </c>
      <c r="D5776" s="266" t="s">
        <v>5273</v>
      </c>
      <c r="E5776" s="269" t="s">
        <v>27</v>
      </c>
      <c r="F5776" s="264" t="s">
        <v>8013</v>
      </c>
      <c r="G5776" t="s">
        <v>8314</v>
      </c>
      <c r="H5776" s="264" t="str">
        <f>IFERROR(VLOOKUP(Table[[#This Row],[Activity Details of Assistance]],WHAT!E:F,2,FALSE),"")</f>
        <v># of HP sessions at HH level</v>
      </c>
      <c r="I5776" s="264"/>
      <c r="J5776">
        <v>5865</v>
      </c>
      <c r="K5776" s="295" t="s">
        <v>8280</v>
      </c>
      <c r="L5776" s="306" t="s">
        <v>13</v>
      </c>
      <c r="M5776" t="s">
        <v>14</v>
      </c>
      <c r="N5776" t="s">
        <v>309</v>
      </c>
      <c r="O5776" t="s">
        <v>1606</v>
      </c>
      <c r="P5776" t="s">
        <v>6385</v>
      </c>
      <c r="Q5776" s="236">
        <v>44834</v>
      </c>
      <c r="R5776" s="236">
        <v>44896</v>
      </c>
      <c r="S5776" t="s">
        <v>8452</v>
      </c>
      <c r="T5776" s="267"/>
      <c r="U5776" s="267"/>
      <c r="V5776" s="267"/>
      <c r="W5776" s="267"/>
      <c r="X5776"/>
      <c r="Y5776" t="s">
        <v>8650</v>
      </c>
      <c r="Z5776">
        <v>1847456121</v>
      </c>
      <c r="AA5776" t="s">
        <v>8651</v>
      </c>
      <c r="AB5776" s="273" t="str">
        <f>_xlfn.IFNA(IF(Table[[#This Row],[Programme Partner]]&lt;&gt;Table[[#This Row],[Implementing Partner]],CONCATENATE(Table[[#This Row],[Programme Partner]],"-",Table[[#This Row],[Implementing Partner]]),Table[[#This Row],[Programme Partner]]),"")</f>
        <v>UNHCR-BRAC</v>
      </c>
    </row>
    <row r="5777" spans="1:28" ht="16.5" customHeight="1">
      <c r="A5777" s="183">
        <v>6227</v>
      </c>
      <c r="B5777" s="264" t="s">
        <v>5273</v>
      </c>
      <c r="C5777" s="265" t="s">
        <v>5033</v>
      </c>
      <c r="D5777" s="266" t="s">
        <v>5273</v>
      </c>
      <c r="E5777" s="269" t="s">
        <v>27</v>
      </c>
      <c r="F5777" s="264" t="s">
        <v>8014</v>
      </c>
      <c r="G5777" t="s">
        <v>8358</v>
      </c>
      <c r="H5777" s="264" t="str">
        <f>IFERROR(VLOOKUP(Table[[#This Row],[Activity Details of Assistance]],WHAT!E:F,2,FALSE),"")</f>
        <v># of campaign per camp </v>
      </c>
      <c r="I5777" s="264"/>
      <c r="J5777">
        <v>1</v>
      </c>
      <c r="K5777" s="295" t="s">
        <v>8280</v>
      </c>
      <c r="L5777" s="306" t="s">
        <v>13</v>
      </c>
      <c r="M5777" t="s">
        <v>14</v>
      </c>
      <c r="N5777" t="s">
        <v>309</v>
      </c>
      <c r="O5777" t="s">
        <v>1606</v>
      </c>
      <c r="P5777" t="s">
        <v>6385</v>
      </c>
      <c r="Q5777" s="236">
        <v>44834</v>
      </c>
      <c r="R5777" s="236">
        <v>44896</v>
      </c>
      <c r="S5777" t="s">
        <v>8452</v>
      </c>
      <c r="T5777" s="267"/>
      <c r="U5777" s="267"/>
      <c r="V5777" s="267"/>
      <c r="W5777" s="267"/>
      <c r="X5777"/>
      <c r="Y5777" t="s">
        <v>8650</v>
      </c>
      <c r="Z5777">
        <v>1847456121</v>
      </c>
      <c r="AA5777" t="s">
        <v>8651</v>
      </c>
      <c r="AB5777" s="273" t="str">
        <f>_xlfn.IFNA(IF(Table[[#This Row],[Programme Partner]]&lt;&gt;Table[[#This Row],[Implementing Partner]],CONCATENATE(Table[[#This Row],[Programme Partner]],"-",Table[[#This Row],[Implementing Partner]]),Table[[#This Row],[Programme Partner]]),"")</f>
        <v>UNHCR-BRAC</v>
      </c>
    </row>
    <row r="5778" spans="1:28" ht="16.5" customHeight="1">
      <c r="A5778" s="183">
        <v>6228</v>
      </c>
      <c r="B5778" s="264" t="s">
        <v>5273</v>
      </c>
      <c r="C5778" s="265" t="s">
        <v>5033</v>
      </c>
      <c r="D5778" s="266" t="s">
        <v>5273</v>
      </c>
      <c r="E5778" s="269" t="s">
        <v>27</v>
      </c>
      <c r="F5778" s="264" t="s">
        <v>8014</v>
      </c>
      <c r="G5778" t="s">
        <v>8243</v>
      </c>
      <c r="H5778" s="264" t="str">
        <f>IFERROR(VLOOKUP(Table[[#This Row],[Activity Details of Assistance]],WHAT!E:F,2,FALSE),"")</f>
        <v># of pit</v>
      </c>
      <c r="I5778" s="264"/>
      <c r="J5778">
        <v>1</v>
      </c>
      <c r="K5778" s="295" t="s">
        <v>8280</v>
      </c>
      <c r="L5778" s="306" t="s">
        <v>13</v>
      </c>
      <c r="M5778" t="s">
        <v>14</v>
      </c>
      <c r="N5778" t="s">
        <v>309</v>
      </c>
      <c r="O5778" t="s">
        <v>1606</v>
      </c>
      <c r="P5778" t="s">
        <v>6385</v>
      </c>
      <c r="Q5778" s="236">
        <v>44834</v>
      </c>
      <c r="R5778" s="236">
        <v>44896</v>
      </c>
      <c r="S5778" t="s">
        <v>8452</v>
      </c>
      <c r="T5778" s="267"/>
      <c r="U5778" s="267"/>
      <c r="V5778" s="267"/>
      <c r="W5778" s="267"/>
      <c r="X5778"/>
      <c r="Y5778" t="s">
        <v>8650</v>
      </c>
      <c r="Z5778">
        <v>1847456121</v>
      </c>
      <c r="AA5778" t="s">
        <v>8651</v>
      </c>
      <c r="AB5778" s="273" t="str">
        <f>_xlfn.IFNA(IF(Table[[#This Row],[Programme Partner]]&lt;&gt;Table[[#This Row],[Implementing Partner]],CONCATENATE(Table[[#This Row],[Programme Partner]],"-",Table[[#This Row],[Implementing Partner]]),Table[[#This Row],[Programme Partner]]),"")</f>
        <v>UNHCR-BRAC</v>
      </c>
    </row>
    <row r="5779" spans="1:28" ht="16.5" customHeight="1">
      <c r="A5779" s="183">
        <v>6229</v>
      </c>
      <c r="B5779" s="264" t="s">
        <v>5273</v>
      </c>
      <c r="C5779" s="265" t="s">
        <v>5033</v>
      </c>
      <c r="D5779" s="266" t="s">
        <v>5273</v>
      </c>
      <c r="E5779" s="269" t="s">
        <v>27</v>
      </c>
      <c r="F5779" s="264" t="s">
        <v>8014</v>
      </c>
      <c r="G5779" t="s">
        <v>8445</v>
      </c>
      <c r="H5779" s="264" t="str">
        <f>IFERROR(VLOOKUP(Table[[#This Row],[Activity Details of Assistance]],WHAT!E:F,2,FALSE),"")</f>
        <v># of plant</v>
      </c>
      <c r="I5779" s="264"/>
      <c r="J5779">
        <v>1</v>
      </c>
      <c r="K5779" s="295" t="s">
        <v>8280</v>
      </c>
      <c r="L5779" s="306" t="s">
        <v>13</v>
      </c>
      <c r="M5779" t="s">
        <v>14</v>
      </c>
      <c r="N5779" t="s">
        <v>309</v>
      </c>
      <c r="O5779" t="s">
        <v>1606</v>
      </c>
      <c r="P5779" t="s">
        <v>6385</v>
      </c>
      <c r="Q5779" s="236">
        <v>44834</v>
      </c>
      <c r="R5779" s="236">
        <v>44896</v>
      </c>
      <c r="S5779" t="s">
        <v>8452</v>
      </c>
      <c r="T5779" s="267"/>
      <c r="U5779" s="267"/>
      <c r="V5779" s="267"/>
      <c r="W5779" s="267"/>
      <c r="X5779"/>
      <c r="Y5779" t="s">
        <v>8650</v>
      </c>
      <c r="Z5779">
        <v>1847456121</v>
      </c>
      <c r="AA5779" t="s">
        <v>8651</v>
      </c>
      <c r="AB5779" s="273" t="str">
        <f>_xlfn.IFNA(IF(Table[[#This Row],[Programme Partner]]&lt;&gt;Table[[#This Row],[Implementing Partner]],CONCATENATE(Table[[#This Row],[Programme Partner]],"-",Table[[#This Row],[Implementing Partner]]),Table[[#This Row],[Programme Partner]]),"")</f>
        <v>UNHCR-BRAC</v>
      </c>
    </row>
    <row r="5780" spans="1:28" ht="16.5" customHeight="1">
      <c r="A5780" s="183">
        <v>6230</v>
      </c>
      <c r="B5780" s="264" t="s">
        <v>5273</v>
      </c>
      <c r="C5780" s="265" t="s">
        <v>5033</v>
      </c>
      <c r="D5780" s="266" t="s">
        <v>5273</v>
      </c>
      <c r="E5780" s="269" t="s">
        <v>27</v>
      </c>
      <c r="F5780" s="264" t="s">
        <v>8011</v>
      </c>
      <c r="G5780" s="195" t="s">
        <v>8584</v>
      </c>
      <c r="H5780" s="264" t="str">
        <f>IFERROR(VLOOKUP(Table[[#This Row],[Activity Details of Assistance]],WHAT!E:F,2,FALSE),"")</f>
        <v># of tube well</v>
      </c>
      <c r="I5780" s="264"/>
      <c r="J5780">
        <v>26</v>
      </c>
      <c r="K5780" s="295" t="s">
        <v>8280</v>
      </c>
      <c r="L5780" s="306" t="s">
        <v>13</v>
      </c>
      <c r="M5780" t="s">
        <v>14</v>
      </c>
      <c r="N5780" t="s">
        <v>309</v>
      </c>
      <c r="O5780" t="s">
        <v>1606</v>
      </c>
      <c r="P5780" t="s">
        <v>6656</v>
      </c>
      <c r="Q5780" s="236">
        <v>44834</v>
      </c>
      <c r="R5780" s="236">
        <v>44896</v>
      </c>
      <c r="S5780" t="s">
        <v>8452</v>
      </c>
      <c r="T5780" s="267"/>
      <c r="U5780" s="267"/>
      <c r="V5780" s="267"/>
      <c r="W5780" s="267"/>
      <c r="X5780"/>
      <c r="Y5780" t="s">
        <v>8650</v>
      </c>
      <c r="Z5780">
        <v>1847456121</v>
      </c>
      <c r="AA5780" t="s">
        <v>8651</v>
      </c>
      <c r="AB5780" s="273" t="str">
        <f>_xlfn.IFNA(IF(Table[[#This Row],[Programme Partner]]&lt;&gt;Table[[#This Row],[Implementing Partner]],CONCATENATE(Table[[#This Row],[Programme Partner]],"-",Table[[#This Row],[Implementing Partner]]),Table[[#This Row],[Programme Partner]]),"")</f>
        <v>UNHCR-BRAC</v>
      </c>
    </row>
    <row r="5781" spans="1:28" ht="16.5" customHeight="1">
      <c r="A5781" s="183">
        <v>6231</v>
      </c>
      <c r="B5781" s="264" t="s">
        <v>5273</v>
      </c>
      <c r="C5781" s="265" t="s">
        <v>5033</v>
      </c>
      <c r="D5781" s="266" t="s">
        <v>5273</v>
      </c>
      <c r="E5781" s="269" t="s">
        <v>27</v>
      </c>
      <c r="F5781" s="264" t="s">
        <v>8011</v>
      </c>
      <c r="G5781" t="s">
        <v>8355</v>
      </c>
      <c r="H5781" s="264" t="str">
        <f>IFERROR(VLOOKUP(Table[[#This Row],[Activity Details of Assistance]],WHAT!E:F,2,FALSE),"")</f>
        <v># of water network</v>
      </c>
      <c r="I5781" s="264"/>
      <c r="J5781">
        <v>2</v>
      </c>
      <c r="K5781" s="295" t="s">
        <v>8280</v>
      </c>
      <c r="L5781" s="306" t="s">
        <v>13</v>
      </c>
      <c r="M5781" t="s">
        <v>14</v>
      </c>
      <c r="N5781" t="s">
        <v>309</v>
      </c>
      <c r="O5781" t="s">
        <v>1606</v>
      </c>
      <c r="P5781" t="s">
        <v>6656</v>
      </c>
      <c r="Q5781" s="236">
        <v>44834</v>
      </c>
      <c r="R5781" s="236">
        <v>44896</v>
      </c>
      <c r="S5781" t="s">
        <v>8452</v>
      </c>
      <c r="T5781" s="267"/>
      <c r="U5781" s="267"/>
      <c r="V5781" s="267"/>
      <c r="W5781" s="267"/>
      <c r="X5781"/>
      <c r="Y5781" t="s">
        <v>8650</v>
      </c>
      <c r="Z5781">
        <v>1847456121</v>
      </c>
      <c r="AA5781" t="s">
        <v>8651</v>
      </c>
      <c r="AB5781" s="273" t="str">
        <f>_xlfn.IFNA(IF(Table[[#This Row],[Programme Partner]]&lt;&gt;Table[[#This Row],[Implementing Partner]],CONCATENATE(Table[[#This Row],[Programme Partner]],"-",Table[[#This Row],[Implementing Partner]]),Table[[#This Row],[Programme Partner]]),"")</f>
        <v>UNHCR-BRAC</v>
      </c>
    </row>
    <row r="5782" spans="1:28" ht="16.5" customHeight="1">
      <c r="A5782" s="183">
        <v>6232</v>
      </c>
      <c r="B5782" s="264" t="s">
        <v>5273</v>
      </c>
      <c r="C5782" s="265" t="s">
        <v>5033</v>
      </c>
      <c r="D5782" s="266" t="s">
        <v>5273</v>
      </c>
      <c r="E5782" s="269" t="s">
        <v>27</v>
      </c>
      <c r="F5782" s="264" t="s">
        <v>8012</v>
      </c>
      <c r="G5782" s="195" t="s">
        <v>8585</v>
      </c>
      <c r="H5782" s="264" t="str">
        <f>IFERROR(VLOOKUP(Table[[#This Row],[Activity Details of Assistance]],WHAT!E:F,2,FALSE),"")</f>
        <v xml:space="preserve"># of door </v>
      </c>
      <c r="I5782" s="264"/>
      <c r="J5782">
        <v>8</v>
      </c>
      <c r="K5782" s="295" t="s">
        <v>8280</v>
      </c>
      <c r="L5782" s="306" t="s">
        <v>13</v>
      </c>
      <c r="M5782" t="s">
        <v>14</v>
      </c>
      <c r="N5782" t="s">
        <v>309</v>
      </c>
      <c r="O5782" t="s">
        <v>1606</v>
      </c>
      <c r="P5782" t="s">
        <v>6656</v>
      </c>
      <c r="Q5782" s="236">
        <v>44834</v>
      </c>
      <c r="R5782" s="236">
        <v>44896</v>
      </c>
      <c r="S5782" t="s">
        <v>8452</v>
      </c>
      <c r="T5782" s="267"/>
      <c r="U5782" s="267"/>
      <c r="V5782" s="267"/>
      <c r="W5782" s="267"/>
      <c r="X5782"/>
      <c r="Y5782" t="s">
        <v>8650</v>
      </c>
      <c r="Z5782">
        <v>1847456121</v>
      </c>
      <c r="AA5782" t="s">
        <v>8651</v>
      </c>
      <c r="AB5782" s="273" t="str">
        <f>_xlfn.IFNA(IF(Table[[#This Row],[Programme Partner]]&lt;&gt;Table[[#This Row],[Implementing Partner]],CONCATENATE(Table[[#This Row],[Programme Partner]],"-",Table[[#This Row],[Implementing Partner]]),Table[[#This Row],[Programme Partner]]),"")</f>
        <v>UNHCR-BRAC</v>
      </c>
    </row>
    <row r="5783" spans="1:28" ht="16.5" customHeight="1">
      <c r="A5783" s="183">
        <v>6233</v>
      </c>
      <c r="B5783" s="264" t="s">
        <v>5273</v>
      </c>
      <c r="C5783" s="265" t="s">
        <v>5033</v>
      </c>
      <c r="D5783" s="266" t="s">
        <v>5273</v>
      </c>
      <c r="E5783" s="269" t="s">
        <v>27</v>
      </c>
      <c r="F5783" s="264" t="s">
        <v>8012</v>
      </c>
      <c r="G5783" t="s">
        <v>8354</v>
      </c>
      <c r="H5783" s="264" t="str">
        <f>IFERROR(VLOOKUP(Table[[#This Row],[Activity Details of Assistance]],WHAT!E:F,2,FALSE),"")</f>
        <v># of door</v>
      </c>
      <c r="I5783" s="264"/>
      <c r="J5783">
        <v>1</v>
      </c>
      <c r="K5783" s="295" t="s">
        <v>8280</v>
      </c>
      <c r="L5783" s="306" t="s">
        <v>13</v>
      </c>
      <c r="M5783" t="s">
        <v>14</v>
      </c>
      <c r="N5783" t="s">
        <v>309</v>
      </c>
      <c r="O5783" t="s">
        <v>1606</v>
      </c>
      <c r="P5783" t="s">
        <v>6656</v>
      </c>
      <c r="Q5783" s="236">
        <v>44834</v>
      </c>
      <c r="R5783" s="236">
        <v>44896</v>
      </c>
      <c r="S5783" t="s">
        <v>8452</v>
      </c>
      <c r="T5783" s="267"/>
      <c r="U5783" s="267"/>
      <c r="V5783" s="267"/>
      <c r="W5783" s="267"/>
      <c r="X5783"/>
      <c r="Y5783" t="s">
        <v>8650</v>
      </c>
      <c r="Z5783">
        <v>1847456121</v>
      </c>
      <c r="AA5783" t="s">
        <v>8651</v>
      </c>
      <c r="AB5783" s="273" t="str">
        <f>_xlfn.IFNA(IF(Table[[#This Row],[Programme Partner]]&lt;&gt;Table[[#This Row],[Implementing Partner]],CONCATENATE(Table[[#This Row],[Programme Partner]],"-",Table[[#This Row],[Implementing Partner]]),Table[[#This Row],[Programme Partner]]),"")</f>
        <v>UNHCR-BRAC</v>
      </c>
    </row>
    <row r="5784" spans="1:28" ht="16.5" customHeight="1">
      <c r="A5784" s="183">
        <v>6234</v>
      </c>
      <c r="B5784" s="264" t="s">
        <v>5273</v>
      </c>
      <c r="C5784" s="265" t="s">
        <v>5033</v>
      </c>
      <c r="D5784" s="266" t="s">
        <v>5273</v>
      </c>
      <c r="E5784" s="269" t="s">
        <v>27</v>
      </c>
      <c r="F5784" s="264" t="s">
        <v>8012</v>
      </c>
      <c r="G5784" s="195" t="s">
        <v>8586</v>
      </c>
      <c r="H5784" s="264" t="str">
        <f>IFERROR(VLOOKUP(Table[[#This Row],[Activity Details of Assistance]],WHAT!E:F,2,FALSE),"")</f>
        <v># of door</v>
      </c>
      <c r="I5784" s="264"/>
      <c r="J5784">
        <v>26</v>
      </c>
      <c r="K5784" s="295" t="s">
        <v>8280</v>
      </c>
      <c r="L5784" s="306" t="s">
        <v>13</v>
      </c>
      <c r="M5784" t="s">
        <v>14</v>
      </c>
      <c r="N5784" t="s">
        <v>309</v>
      </c>
      <c r="O5784" t="s">
        <v>1606</v>
      </c>
      <c r="P5784" t="s">
        <v>6656</v>
      </c>
      <c r="Q5784" s="236">
        <v>44834</v>
      </c>
      <c r="R5784" s="236">
        <v>44896</v>
      </c>
      <c r="S5784" t="s">
        <v>8452</v>
      </c>
      <c r="T5784" s="267"/>
      <c r="U5784" s="267"/>
      <c r="V5784" s="267"/>
      <c r="W5784" s="267"/>
      <c r="X5784"/>
      <c r="Y5784" t="s">
        <v>8650</v>
      </c>
      <c r="Z5784">
        <v>1847456121</v>
      </c>
      <c r="AA5784" t="s">
        <v>8651</v>
      </c>
      <c r="AB5784" s="273" t="str">
        <f>_xlfn.IFNA(IF(Table[[#This Row],[Programme Partner]]&lt;&gt;Table[[#This Row],[Implementing Partner]],CONCATENATE(Table[[#This Row],[Programme Partner]],"-",Table[[#This Row],[Implementing Partner]]),Table[[#This Row],[Programme Partner]]),"")</f>
        <v>UNHCR-BRAC</v>
      </c>
    </row>
    <row r="5785" spans="1:28" ht="16.5" customHeight="1">
      <c r="A5785" s="183">
        <v>6235</v>
      </c>
      <c r="B5785" s="264" t="s">
        <v>5273</v>
      </c>
      <c r="C5785" s="265" t="s">
        <v>5033</v>
      </c>
      <c r="D5785" s="266" t="s">
        <v>5273</v>
      </c>
      <c r="E5785" s="269" t="s">
        <v>27</v>
      </c>
      <c r="F5785" s="264" t="s">
        <v>8012</v>
      </c>
      <c r="G5785" t="s">
        <v>8357</v>
      </c>
      <c r="H5785" s="264" t="str">
        <f>IFERROR(VLOOKUP(Table[[#This Row],[Activity Details of Assistance]],WHAT!E:F,2,FALSE),"")</f>
        <v># of door</v>
      </c>
      <c r="I5785" s="264"/>
      <c r="J5785">
        <v>122</v>
      </c>
      <c r="K5785" s="295" t="s">
        <v>8280</v>
      </c>
      <c r="L5785" s="306" t="s">
        <v>13</v>
      </c>
      <c r="M5785" t="s">
        <v>14</v>
      </c>
      <c r="N5785" t="s">
        <v>309</v>
      </c>
      <c r="O5785" t="s">
        <v>1606</v>
      </c>
      <c r="P5785" t="s">
        <v>6656</v>
      </c>
      <c r="Q5785" s="236">
        <v>44834</v>
      </c>
      <c r="R5785" s="236">
        <v>44896</v>
      </c>
      <c r="S5785" t="s">
        <v>8452</v>
      </c>
      <c r="T5785" s="267"/>
      <c r="U5785" s="267"/>
      <c r="V5785" s="267"/>
      <c r="W5785" s="267"/>
      <c r="X5785"/>
      <c r="Y5785" t="s">
        <v>8650</v>
      </c>
      <c r="Z5785">
        <v>1847456121</v>
      </c>
      <c r="AA5785" t="s">
        <v>8651</v>
      </c>
      <c r="AB5785" s="273" t="str">
        <f>_xlfn.IFNA(IF(Table[[#This Row],[Programme Partner]]&lt;&gt;Table[[#This Row],[Implementing Partner]],CONCATENATE(Table[[#This Row],[Programme Partner]],"-",Table[[#This Row],[Implementing Partner]]),Table[[#This Row],[Programme Partner]]),"")</f>
        <v>UNHCR-BRAC</v>
      </c>
    </row>
    <row r="5786" spans="1:28" ht="16.5" customHeight="1">
      <c r="A5786" s="183">
        <v>6236</v>
      </c>
      <c r="B5786" s="264" t="s">
        <v>5273</v>
      </c>
      <c r="C5786" s="265" t="s">
        <v>5033</v>
      </c>
      <c r="D5786" s="266" t="s">
        <v>5273</v>
      </c>
      <c r="E5786" s="269" t="s">
        <v>27</v>
      </c>
      <c r="F5786" s="264" t="s">
        <v>8013</v>
      </c>
      <c r="G5786" t="s">
        <v>8313</v>
      </c>
      <c r="H5786" s="264" t="str">
        <f>IFERROR(VLOOKUP(Table[[#This Row],[Activity Details of Assistance]],WHAT!E:F,2,FALSE),"")</f>
        <v># of HP sessions at community level</v>
      </c>
      <c r="I5786" s="264"/>
      <c r="J5786">
        <v>402</v>
      </c>
      <c r="K5786" s="295" t="s">
        <v>8280</v>
      </c>
      <c r="L5786" s="306" t="s">
        <v>13</v>
      </c>
      <c r="M5786" t="s">
        <v>14</v>
      </c>
      <c r="N5786" t="s">
        <v>309</v>
      </c>
      <c r="O5786" t="s">
        <v>1606</v>
      </c>
      <c r="P5786" t="s">
        <v>6656</v>
      </c>
      <c r="Q5786" s="236">
        <v>44834</v>
      </c>
      <c r="R5786" s="236">
        <v>44896</v>
      </c>
      <c r="S5786" t="s">
        <v>8452</v>
      </c>
      <c r="T5786" s="267"/>
      <c r="U5786" s="267"/>
      <c r="V5786" s="267"/>
      <c r="W5786" s="267"/>
      <c r="X5786"/>
      <c r="Y5786" t="s">
        <v>8650</v>
      </c>
      <c r="Z5786">
        <v>1847456121</v>
      </c>
      <c r="AA5786" t="s">
        <v>8651</v>
      </c>
      <c r="AB5786" s="273" t="str">
        <f>_xlfn.IFNA(IF(Table[[#This Row],[Programme Partner]]&lt;&gt;Table[[#This Row],[Implementing Partner]],CONCATENATE(Table[[#This Row],[Programme Partner]],"-",Table[[#This Row],[Implementing Partner]]),Table[[#This Row],[Programme Partner]]),"")</f>
        <v>UNHCR-BRAC</v>
      </c>
    </row>
    <row r="5787" spans="1:28" ht="16.5" customHeight="1">
      <c r="A5787" s="183">
        <v>6237</v>
      </c>
      <c r="B5787" s="264" t="s">
        <v>5273</v>
      </c>
      <c r="C5787" s="265" t="s">
        <v>5033</v>
      </c>
      <c r="D5787" s="266" t="s">
        <v>5273</v>
      </c>
      <c r="E5787" s="269" t="s">
        <v>27</v>
      </c>
      <c r="F5787" s="264" t="s">
        <v>8013</v>
      </c>
      <c r="G5787" t="s">
        <v>8314</v>
      </c>
      <c r="H5787" s="264" t="str">
        <f>IFERROR(VLOOKUP(Table[[#This Row],[Activity Details of Assistance]],WHAT!E:F,2,FALSE),"")</f>
        <v># of HP sessions at HH level</v>
      </c>
      <c r="I5787" s="264"/>
      <c r="J5787">
        <v>1233</v>
      </c>
      <c r="K5787" s="295" t="s">
        <v>8280</v>
      </c>
      <c r="L5787" s="306" t="s">
        <v>13</v>
      </c>
      <c r="M5787" t="s">
        <v>14</v>
      </c>
      <c r="N5787" t="s">
        <v>309</v>
      </c>
      <c r="O5787" t="s">
        <v>1606</v>
      </c>
      <c r="P5787" t="s">
        <v>6656</v>
      </c>
      <c r="Q5787" s="236">
        <v>44834</v>
      </c>
      <c r="R5787" s="236">
        <v>44896</v>
      </c>
      <c r="S5787" t="s">
        <v>8452</v>
      </c>
      <c r="T5787" s="267"/>
      <c r="U5787" s="267"/>
      <c r="V5787" s="267"/>
      <c r="W5787" s="267"/>
      <c r="X5787"/>
      <c r="Y5787" t="s">
        <v>8650</v>
      </c>
      <c r="Z5787">
        <v>1847456121</v>
      </c>
      <c r="AA5787" t="s">
        <v>8651</v>
      </c>
      <c r="AB5787" s="273" t="str">
        <f>_xlfn.IFNA(IF(Table[[#This Row],[Programme Partner]]&lt;&gt;Table[[#This Row],[Implementing Partner]],CONCATENATE(Table[[#This Row],[Programme Partner]],"-",Table[[#This Row],[Implementing Partner]]),Table[[#This Row],[Programme Partner]]),"")</f>
        <v>UNHCR-BRAC</v>
      </c>
    </row>
    <row r="5788" spans="1:28" ht="16.5" customHeight="1">
      <c r="A5788" s="183">
        <v>6238</v>
      </c>
      <c r="B5788" s="264" t="s">
        <v>5273</v>
      </c>
      <c r="C5788" s="265" t="s">
        <v>5033</v>
      </c>
      <c r="D5788" s="266" t="s">
        <v>5273</v>
      </c>
      <c r="E5788" s="269" t="s">
        <v>27</v>
      </c>
      <c r="F5788" s="264" t="s">
        <v>8013</v>
      </c>
      <c r="G5788" t="s">
        <v>8315</v>
      </c>
      <c r="H5788" s="264" t="str">
        <f>IFERROR(VLOOKUP(Table[[#This Row],[Activity Details of Assistance]],WHAT!E:F,2,FALSE),"")</f>
        <v># of handwashing station</v>
      </c>
      <c r="I5788" s="264"/>
      <c r="J5788">
        <v>3</v>
      </c>
      <c r="K5788" s="295" t="s">
        <v>8280</v>
      </c>
      <c r="L5788" s="306" t="s">
        <v>13</v>
      </c>
      <c r="M5788" t="s">
        <v>14</v>
      </c>
      <c r="N5788" t="s">
        <v>309</v>
      </c>
      <c r="O5788" t="s">
        <v>1606</v>
      </c>
      <c r="P5788" t="s">
        <v>6656</v>
      </c>
      <c r="Q5788" s="236">
        <v>44834</v>
      </c>
      <c r="R5788" s="236">
        <v>44896</v>
      </c>
      <c r="S5788" t="s">
        <v>8452</v>
      </c>
      <c r="T5788" s="267"/>
      <c r="U5788" s="267"/>
      <c r="V5788" s="267"/>
      <c r="W5788" s="267"/>
      <c r="X5788"/>
      <c r="Y5788" t="s">
        <v>8650</v>
      </c>
      <c r="Z5788">
        <v>1847456121</v>
      </c>
      <c r="AA5788" t="s">
        <v>8651</v>
      </c>
      <c r="AB5788" s="273" t="str">
        <f>_xlfn.IFNA(IF(Table[[#This Row],[Programme Partner]]&lt;&gt;Table[[#This Row],[Implementing Partner]],CONCATENATE(Table[[#This Row],[Programme Partner]],"-",Table[[#This Row],[Implementing Partner]]),Table[[#This Row],[Programme Partner]]),"")</f>
        <v>UNHCR-BRAC</v>
      </c>
    </row>
    <row r="5789" spans="1:28" ht="16.5" customHeight="1">
      <c r="A5789" s="183">
        <v>6239</v>
      </c>
      <c r="B5789" s="264" t="s">
        <v>5273</v>
      </c>
      <c r="C5789" s="265" t="s">
        <v>5033</v>
      </c>
      <c r="D5789" s="266" t="s">
        <v>5273</v>
      </c>
      <c r="E5789" s="269" t="s">
        <v>27</v>
      </c>
      <c r="F5789" s="264" t="s">
        <v>8014</v>
      </c>
      <c r="G5789" t="s">
        <v>8358</v>
      </c>
      <c r="H5789" s="264" t="str">
        <f>IFERROR(VLOOKUP(Table[[#This Row],[Activity Details of Assistance]],WHAT!E:F,2,FALSE),"")</f>
        <v># of campaign per camp </v>
      </c>
      <c r="I5789" s="264"/>
      <c r="J5789">
        <v>1</v>
      </c>
      <c r="K5789" s="295" t="s">
        <v>8280</v>
      </c>
      <c r="L5789" s="306" t="s">
        <v>13</v>
      </c>
      <c r="M5789" t="s">
        <v>14</v>
      </c>
      <c r="N5789" t="s">
        <v>309</v>
      </c>
      <c r="O5789" t="s">
        <v>1606</v>
      </c>
      <c r="P5789" t="s">
        <v>6656</v>
      </c>
      <c r="Q5789" s="236">
        <v>44834</v>
      </c>
      <c r="R5789" s="236">
        <v>44896</v>
      </c>
      <c r="S5789" t="s">
        <v>8452</v>
      </c>
      <c r="T5789" s="267"/>
      <c r="U5789" s="267"/>
      <c r="V5789" s="267"/>
      <c r="W5789" s="267"/>
      <c r="X5789"/>
      <c r="Y5789" t="s">
        <v>8650</v>
      </c>
      <c r="Z5789">
        <v>1847456121</v>
      </c>
      <c r="AA5789" t="s">
        <v>8651</v>
      </c>
      <c r="AB5789" s="273" t="str">
        <f>_xlfn.IFNA(IF(Table[[#This Row],[Programme Partner]]&lt;&gt;Table[[#This Row],[Implementing Partner]],CONCATENATE(Table[[#This Row],[Programme Partner]],"-",Table[[#This Row],[Implementing Partner]]),Table[[#This Row],[Programme Partner]]),"")</f>
        <v>UNHCR-BRAC</v>
      </c>
    </row>
    <row r="5790" spans="1:28" ht="16.5" customHeight="1">
      <c r="A5790" s="183">
        <v>6240</v>
      </c>
      <c r="B5790" s="264" t="s">
        <v>5273</v>
      </c>
      <c r="C5790" s="265" t="s">
        <v>5033</v>
      </c>
      <c r="D5790" s="266" t="s">
        <v>5273</v>
      </c>
      <c r="E5790" s="269" t="s">
        <v>27</v>
      </c>
      <c r="F5790" s="264" t="s">
        <v>8014</v>
      </c>
      <c r="G5790" t="s">
        <v>8445</v>
      </c>
      <c r="H5790" s="264" t="str">
        <f>IFERROR(VLOOKUP(Table[[#This Row],[Activity Details of Assistance]],WHAT!E:F,2,FALSE),"")</f>
        <v># of plant</v>
      </c>
      <c r="I5790" s="264"/>
      <c r="J5790">
        <v>1</v>
      </c>
      <c r="K5790" s="295" t="s">
        <v>8280</v>
      </c>
      <c r="L5790" s="306" t="s">
        <v>13</v>
      </c>
      <c r="M5790" t="s">
        <v>14</v>
      </c>
      <c r="N5790" t="s">
        <v>309</v>
      </c>
      <c r="O5790" t="s">
        <v>1606</v>
      </c>
      <c r="P5790" t="s">
        <v>6656</v>
      </c>
      <c r="Q5790" s="236">
        <v>44834</v>
      </c>
      <c r="R5790" s="236">
        <v>44896</v>
      </c>
      <c r="S5790" t="s">
        <v>8452</v>
      </c>
      <c r="T5790" s="267"/>
      <c r="U5790" s="267"/>
      <c r="V5790" s="267"/>
      <c r="W5790" s="267"/>
      <c r="X5790"/>
      <c r="Y5790" t="s">
        <v>8650</v>
      </c>
      <c r="Z5790">
        <v>1847456121</v>
      </c>
      <c r="AA5790" t="s">
        <v>8651</v>
      </c>
      <c r="AB5790" s="273" t="str">
        <f>_xlfn.IFNA(IF(Table[[#This Row],[Programme Partner]]&lt;&gt;Table[[#This Row],[Implementing Partner]],CONCATENATE(Table[[#This Row],[Programme Partner]],"-",Table[[#This Row],[Implementing Partner]]),Table[[#This Row],[Programme Partner]]),"")</f>
        <v>UNHCR-BRAC</v>
      </c>
    </row>
    <row r="5791" spans="1:28" ht="16.5" customHeight="1">
      <c r="A5791" s="183">
        <v>6241</v>
      </c>
      <c r="B5791" s="264" t="s">
        <v>4993</v>
      </c>
      <c r="C5791" s="265" t="s">
        <v>4993</v>
      </c>
      <c r="D5791" s="266" t="s">
        <v>4993</v>
      </c>
      <c r="E5791" s="269" t="s">
        <v>27</v>
      </c>
      <c r="F5791" s="264" t="s">
        <v>8011</v>
      </c>
      <c r="G5791" s="195" t="s">
        <v>8584</v>
      </c>
      <c r="H5791" s="264" t="str">
        <f>IFERROR(VLOOKUP(Table[[#This Row],[Activity Details of Assistance]],WHAT!E:F,2,FALSE),"")</f>
        <v># of tube well</v>
      </c>
      <c r="I5791" s="264"/>
      <c r="J5791">
        <v>24</v>
      </c>
      <c r="K5791" s="295" t="s">
        <v>8280</v>
      </c>
      <c r="L5791" s="306" t="s">
        <v>13</v>
      </c>
      <c r="M5791" t="s">
        <v>14</v>
      </c>
      <c r="N5791" t="s">
        <v>309</v>
      </c>
      <c r="O5791" t="s">
        <v>1606</v>
      </c>
      <c r="P5791" t="s">
        <v>6397</v>
      </c>
      <c r="Q5791" s="236">
        <v>44834</v>
      </c>
      <c r="R5791" s="236">
        <v>45170</v>
      </c>
      <c r="S5791" t="s">
        <v>8452</v>
      </c>
      <c r="T5791" s="267"/>
      <c r="U5791" s="267"/>
      <c r="V5791" s="267"/>
      <c r="W5791" s="267"/>
      <c r="X5791"/>
      <c r="Y5791" t="s">
        <v>8309</v>
      </c>
      <c r="Z5791">
        <v>1813213381</v>
      </c>
      <c r="AA5791" t="s">
        <v>8285</v>
      </c>
      <c r="AB5791" s="273" t="str">
        <f>_xlfn.IFNA(IF(Table[[#This Row],[Programme Partner]]&lt;&gt;Table[[#This Row],[Implementing Partner]],CONCATENATE(Table[[#This Row],[Programme Partner]],"-",Table[[#This Row],[Implementing Partner]]),Table[[#This Row],[Programme Partner]]),"")</f>
        <v>ACF</v>
      </c>
    </row>
    <row r="5792" spans="1:28" ht="16.5" customHeight="1">
      <c r="A5792" s="183">
        <v>6242</v>
      </c>
      <c r="B5792" s="264" t="s">
        <v>4993</v>
      </c>
      <c r="C5792" s="265" t="s">
        <v>4993</v>
      </c>
      <c r="D5792" s="266" t="s">
        <v>4993</v>
      </c>
      <c r="E5792" s="269" t="s">
        <v>27</v>
      </c>
      <c r="F5792" s="264" t="s">
        <v>8011</v>
      </c>
      <c r="G5792" t="s">
        <v>8318</v>
      </c>
      <c r="H5792" s="264" t="str">
        <f>IFERROR(VLOOKUP(Table[[#This Row],[Activity Details of Assistance]],WHAT!E:F,2,FALSE),"")</f>
        <v># of household</v>
      </c>
      <c r="I5792" s="264"/>
      <c r="J5792">
        <v>4</v>
      </c>
      <c r="K5792" s="295" t="s">
        <v>8280</v>
      </c>
      <c r="L5792" s="306" t="s">
        <v>13</v>
      </c>
      <c r="M5792" t="s">
        <v>14</v>
      </c>
      <c r="N5792" t="s">
        <v>309</v>
      </c>
      <c r="O5792" t="s">
        <v>1606</v>
      </c>
      <c r="P5792" t="s">
        <v>6397</v>
      </c>
      <c r="Q5792" s="236">
        <v>44834</v>
      </c>
      <c r="R5792" s="236">
        <v>45170</v>
      </c>
      <c r="S5792" t="s">
        <v>8452</v>
      </c>
      <c r="T5792" s="267"/>
      <c r="U5792" s="267"/>
      <c r="V5792" s="267"/>
      <c r="W5792" s="267"/>
      <c r="X5792"/>
      <c r="Y5792" t="s">
        <v>8309</v>
      </c>
      <c r="Z5792">
        <v>1813213381</v>
      </c>
      <c r="AA5792" t="s">
        <v>8285</v>
      </c>
      <c r="AB5792" s="273" t="str">
        <f>_xlfn.IFNA(IF(Table[[#This Row],[Programme Partner]]&lt;&gt;Table[[#This Row],[Implementing Partner]],CONCATENATE(Table[[#This Row],[Programme Partner]],"-",Table[[#This Row],[Implementing Partner]]),Table[[#This Row],[Programme Partner]]),"")</f>
        <v>ACF</v>
      </c>
    </row>
    <row r="5793" spans="1:28" ht="16.5" customHeight="1">
      <c r="A5793" s="183">
        <v>6243</v>
      </c>
      <c r="B5793" s="264" t="s">
        <v>4993</v>
      </c>
      <c r="C5793" s="265" t="s">
        <v>4993</v>
      </c>
      <c r="D5793" s="266" t="s">
        <v>4993</v>
      </c>
      <c r="E5793" s="269" t="s">
        <v>27</v>
      </c>
      <c r="F5793" s="264" t="s">
        <v>8011</v>
      </c>
      <c r="G5793" t="s">
        <v>8019</v>
      </c>
      <c r="H5793" s="264" t="str">
        <f>IFERROR(VLOOKUP(Table[[#This Row],[Activity Details of Assistance]],WHAT!E:F,2,FALSE),"")</f>
        <v>N/A</v>
      </c>
      <c r="I5793" s="264"/>
      <c r="J5793">
        <v>665</v>
      </c>
      <c r="K5793" s="295" t="s">
        <v>8280</v>
      </c>
      <c r="L5793" s="306" t="s">
        <v>13</v>
      </c>
      <c r="M5793" t="s">
        <v>14</v>
      </c>
      <c r="N5793" t="s">
        <v>309</v>
      </c>
      <c r="O5793" t="s">
        <v>1606</v>
      </c>
      <c r="P5793" t="s">
        <v>6397</v>
      </c>
      <c r="Q5793" s="236">
        <v>44834</v>
      </c>
      <c r="R5793" s="236">
        <v>45170</v>
      </c>
      <c r="S5793" t="s">
        <v>8452</v>
      </c>
      <c r="T5793" s="267"/>
      <c r="U5793" s="267"/>
      <c r="V5793" s="267"/>
      <c r="W5793" s="267"/>
      <c r="X5793" t="s">
        <v>8670</v>
      </c>
      <c r="Y5793" t="s">
        <v>8309</v>
      </c>
      <c r="Z5793">
        <v>1813213381</v>
      </c>
      <c r="AA5793" t="s">
        <v>8285</v>
      </c>
      <c r="AB5793" s="273" t="str">
        <f>_xlfn.IFNA(IF(Table[[#This Row],[Programme Partner]]&lt;&gt;Table[[#This Row],[Implementing Partner]],CONCATENATE(Table[[#This Row],[Programme Partner]],"-",Table[[#This Row],[Implementing Partner]]),Table[[#This Row],[Programme Partner]]),"")</f>
        <v>ACF</v>
      </c>
    </row>
    <row r="5794" spans="1:28" ht="16.5" customHeight="1">
      <c r="A5794" s="183">
        <v>6244</v>
      </c>
      <c r="B5794" s="264" t="s">
        <v>4993</v>
      </c>
      <c r="C5794" s="265" t="s">
        <v>4993</v>
      </c>
      <c r="D5794" s="266" t="s">
        <v>4993</v>
      </c>
      <c r="E5794" s="269" t="s">
        <v>27</v>
      </c>
      <c r="F5794" s="264" t="s">
        <v>8012</v>
      </c>
      <c r="G5794" s="195" t="s">
        <v>8585</v>
      </c>
      <c r="H5794" s="264" t="str">
        <f>IFERROR(VLOOKUP(Table[[#This Row],[Activity Details of Assistance]],WHAT!E:F,2,FALSE),"")</f>
        <v xml:space="preserve"># of door </v>
      </c>
      <c r="I5794" s="264"/>
      <c r="J5794">
        <v>7</v>
      </c>
      <c r="K5794" s="295" t="s">
        <v>8280</v>
      </c>
      <c r="L5794" s="306" t="s">
        <v>13</v>
      </c>
      <c r="M5794" t="s">
        <v>14</v>
      </c>
      <c r="N5794" t="s">
        <v>309</v>
      </c>
      <c r="O5794" t="s">
        <v>1606</v>
      </c>
      <c r="P5794" t="s">
        <v>6397</v>
      </c>
      <c r="Q5794" s="236">
        <v>44834</v>
      </c>
      <c r="R5794" s="236">
        <v>45170</v>
      </c>
      <c r="S5794" t="s">
        <v>8452</v>
      </c>
      <c r="T5794" s="267"/>
      <c r="U5794" s="267"/>
      <c r="V5794" s="267"/>
      <c r="W5794" s="267"/>
      <c r="X5794"/>
      <c r="Y5794" t="s">
        <v>8309</v>
      </c>
      <c r="Z5794">
        <v>1813213381</v>
      </c>
      <c r="AA5794" t="s">
        <v>8285</v>
      </c>
      <c r="AB5794" s="273" t="str">
        <f>_xlfn.IFNA(IF(Table[[#This Row],[Programme Partner]]&lt;&gt;Table[[#This Row],[Implementing Partner]],CONCATENATE(Table[[#This Row],[Programme Partner]],"-",Table[[#This Row],[Implementing Partner]]),Table[[#This Row],[Programme Partner]]),"")</f>
        <v>ACF</v>
      </c>
    </row>
    <row r="5795" spans="1:28" ht="16.5" customHeight="1">
      <c r="A5795" s="183">
        <v>6245</v>
      </c>
      <c r="B5795" s="264" t="s">
        <v>4993</v>
      </c>
      <c r="C5795" s="265" t="s">
        <v>4993</v>
      </c>
      <c r="D5795" s="266" t="s">
        <v>4993</v>
      </c>
      <c r="E5795" s="269" t="s">
        <v>27</v>
      </c>
      <c r="F5795" s="264" t="s">
        <v>8012</v>
      </c>
      <c r="G5795" t="s">
        <v>8359</v>
      </c>
      <c r="H5795" s="264" t="str">
        <f>IFERROR(VLOOKUP(Table[[#This Row],[Activity Details of Assistance]],WHAT!E:F,2,FALSE),"")</f>
        <v># of FSM Site</v>
      </c>
      <c r="I5795" s="264"/>
      <c r="J5795">
        <v>2</v>
      </c>
      <c r="K5795" s="295" t="s">
        <v>8280</v>
      </c>
      <c r="L5795" s="306" t="s">
        <v>13</v>
      </c>
      <c r="M5795" t="s">
        <v>14</v>
      </c>
      <c r="N5795" t="s">
        <v>309</v>
      </c>
      <c r="O5795" t="s">
        <v>1606</v>
      </c>
      <c r="P5795" t="s">
        <v>6397</v>
      </c>
      <c r="Q5795" s="236">
        <v>44834</v>
      </c>
      <c r="R5795" s="236">
        <v>45170</v>
      </c>
      <c r="S5795" t="s">
        <v>8452</v>
      </c>
      <c r="T5795" s="267"/>
      <c r="U5795" s="267"/>
      <c r="V5795" s="267"/>
      <c r="W5795" s="267"/>
      <c r="X5795"/>
      <c r="Y5795" t="s">
        <v>8309</v>
      </c>
      <c r="Z5795">
        <v>1813213381</v>
      </c>
      <c r="AA5795" t="s">
        <v>8285</v>
      </c>
      <c r="AB5795" s="273" t="str">
        <f>_xlfn.IFNA(IF(Table[[#This Row],[Programme Partner]]&lt;&gt;Table[[#This Row],[Implementing Partner]],CONCATENATE(Table[[#This Row],[Programme Partner]],"-",Table[[#This Row],[Implementing Partner]]),Table[[#This Row],[Programme Partner]]),"")</f>
        <v>ACF</v>
      </c>
    </row>
    <row r="5796" spans="1:28" ht="16.5" customHeight="1">
      <c r="A5796" s="183">
        <v>6246</v>
      </c>
      <c r="B5796" s="264" t="s">
        <v>4993</v>
      </c>
      <c r="C5796" s="265" t="s">
        <v>4993</v>
      </c>
      <c r="D5796" s="266" t="s">
        <v>4993</v>
      </c>
      <c r="E5796" s="269" t="s">
        <v>27</v>
      </c>
      <c r="F5796" s="264" t="s">
        <v>8012</v>
      </c>
      <c r="G5796" s="195" t="s">
        <v>8586</v>
      </c>
      <c r="H5796" s="264" t="str">
        <f>IFERROR(VLOOKUP(Table[[#This Row],[Activity Details of Assistance]],WHAT!E:F,2,FALSE),"")</f>
        <v># of door</v>
      </c>
      <c r="I5796" s="264"/>
      <c r="J5796">
        <v>55</v>
      </c>
      <c r="K5796" s="295" t="s">
        <v>8280</v>
      </c>
      <c r="L5796" s="306" t="s">
        <v>13</v>
      </c>
      <c r="M5796" t="s">
        <v>14</v>
      </c>
      <c r="N5796" t="s">
        <v>309</v>
      </c>
      <c r="O5796" t="s">
        <v>1606</v>
      </c>
      <c r="P5796" t="s">
        <v>6397</v>
      </c>
      <c r="Q5796" s="236">
        <v>44834</v>
      </c>
      <c r="R5796" s="236">
        <v>45170</v>
      </c>
      <c r="S5796" t="s">
        <v>8452</v>
      </c>
      <c r="T5796" s="267"/>
      <c r="U5796" s="267"/>
      <c r="V5796" s="267"/>
      <c r="W5796" s="267"/>
      <c r="X5796"/>
      <c r="Y5796" t="s">
        <v>8309</v>
      </c>
      <c r="Z5796">
        <v>1813213381</v>
      </c>
      <c r="AA5796" t="s">
        <v>8285</v>
      </c>
      <c r="AB5796" s="273" t="str">
        <f>_xlfn.IFNA(IF(Table[[#This Row],[Programme Partner]]&lt;&gt;Table[[#This Row],[Implementing Partner]],CONCATENATE(Table[[#This Row],[Programme Partner]],"-",Table[[#This Row],[Implementing Partner]]),Table[[#This Row],[Programme Partner]]),"")</f>
        <v>ACF</v>
      </c>
    </row>
    <row r="5797" spans="1:28" ht="16.5" customHeight="1">
      <c r="A5797" s="183">
        <v>6247</v>
      </c>
      <c r="B5797" s="264" t="s">
        <v>4993</v>
      </c>
      <c r="C5797" s="265" t="s">
        <v>4993</v>
      </c>
      <c r="D5797" s="266" t="s">
        <v>4993</v>
      </c>
      <c r="E5797" s="269" t="s">
        <v>27</v>
      </c>
      <c r="F5797" s="264" t="s">
        <v>8012</v>
      </c>
      <c r="G5797" t="s">
        <v>8357</v>
      </c>
      <c r="H5797" s="264" t="str">
        <f>IFERROR(VLOOKUP(Table[[#This Row],[Activity Details of Assistance]],WHAT!E:F,2,FALSE),"")</f>
        <v># of door</v>
      </c>
      <c r="I5797" s="264"/>
      <c r="J5797">
        <v>99</v>
      </c>
      <c r="K5797" s="295" t="s">
        <v>8280</v>
      </c>
      <c r="L5797" s="306" t="s">
        <v>13</v>
      </c>
      <c r="M5797" t="s">
        <v>14</v>
      </c>
      <c r="N5797" t="s">
        <v>309</v>
      </c>
      <c r="O5797" t="s">
        <v>1606</v>
      </c>
      <c r="P5797" t="s">
        <v>6397</v>
      </c>
      <c r="Q5797" s="236">
        <v>44834</v>
      </c>
      <c r="R5797" s="236">
        <v>45170</v>
      </c>
      <c r="S5797" t="s">
        <v>8452</v>
      </c>
      <c r="T5797" s="267"/>
      <c r="U5797" s="267"/>
      <c r="V5797" s="267"/>
      <c r="W5797" s="267"/>
      <c r="X5797"/>
      <c r="Y5797" t="s">
        <v>8309</v>
      </c>
      <c r="Z5797">
        <v>1813213381</v>
      </c>
      <c r="AA5797" t="s">
        <v>8285</v>
      </c>
      <c r="AB5797" s="273" t="str">
        <f>_xlfn.IFNA(IF(Table[[#This Row],[Programme Partner]]&lt;&gt;Table[[#This Row],[Implementing Partner]],CONCATENATE(Table[[#This Row],[Programme Partner]],"-",Table[[#This Row],[Implementing Partner]]),Table[[#This Row],[Programme Partner]]),"")</f>
        <v>ACF</v>
      </c>
    </row>
    <row r="5798" spans="1:28" ht="16.5" customHeight="1">
      <c r="A5798" s="183">
        <v>6248</v>
      </c>
      <c r="B5798" s="264" t="s">
        <v>4993</v>
      </c>
      <c r="C5798" s="265" t="s">
        <v>4993</v>
      </c>
      <c r="D5798" s="266" t="s">
        <v>4993</v>
      </c>
      <c r="E5798" s="269" t="s">
        <v>27</v>
      </c>
      <c r="F5798" s="264" t="s">
        <v>8012</v>
      </c>
      <c r="G5798" t="s">
        <v>8019</v>
      </c>
      <c r="H5798" s="264" t="str">
        <f>IFERROR(VLOOKUP(Table[[#This Row],[Activity Details of Assistance]],WHAT!E:F,2,FALSE),"")</f>
        <v>N/A</v>
      </c>
      <c r="I5798" s="264"/>
      <c r="J5798">
        <v>1</v>
      </c>
      <c r="K5798" s="295" t="s">
        <v>8280</v>
      </c>
      <c r="L5798" s="306" t="s">
        <v>13</v>
      </c>
      <c r="M5798" t="s">
        <v>14</v>
      </c>
      <c r="N5798" t="s">
        <v>309</v>
      </c>
      <c r="O5798" t="s">
        <v>1606</v>
      </c>
      <c r="P5798" t="s">
        <v>6397</v>
      </c>
      <c r="Q5798" s="236">
        <v>44834</v>
      </c>
      <c r="R5798" s="236">
        <v>45170</v>
      </c>
      <c r="S5798" t="s">
        <v>8452</v>
      </c>
      <c r="T5798" s="267"/>
      <c r="U5798" s="267"/>
      <c r="V5798" s="267"/>
      <c r="W5798" s="267"/>
      <c r="X5798" t="s">
        <v>8671</v>
      </c>
      <c r="Y5798" t="s">
        <v>8309</v>
      </c>
      <c r="Z5798">
        <v>1813213381</v>
      </c>
      <c r="AA5798" t="s">
        <v>8285</v>
      </c>
      <c r="AB5798" s="273" t="str">
        <f>_xlfn.IFNA(IF(Table[[#This Row],[Programme Partner]]&lt;&gt;Table[[#This Row],[Implementing Partner]],CONCATENATE(Table[[#This Row],[Programme Partner]],"-",Table[[#This Row],[Implementing Partner]]),Table[[#This Row],[Programme Partner]]),"")</f>
        <v>ACF</v>
      </c>
    </row>
    <row r="5799" spans="1:28" ht="16.5" customHeight="1">
      <c r="A5799" s="183">
        <v>6249</v>
      </c>
      <c r="B5799" s="264" t="s">
        <v>4993</v>
      </c>
      <c r="C5799" s="265" t="s">
        <v>4993</v>
      </c>
      <c r="D5799" s="266" t="s">
        <v>4993</v>
      </c>
      <c r="E5799" s="269" t="s">
        <v>27</v>
      </c>
      <c r="F5799" s="264" t="s">
        <v>8013</v>
      </c>
      <c r="G5799" t="s">
        <v>8313</v>
      </c>
      <c r="H5799" s="264" t="str">
        <f>IFERROR(VLOOKUP(Table[[#This Row],[Activity Details of Assistance]],WHAT!E:F,2,FALSE),"")</f>
        <v># of HP sessions at community level</v>
      </c>
      <c r="I5799" s="264"/>
      <c r="J5799">
        <v>357</v>
      </c>
      <c r="K5799" s="295" t="s">
        <v>8280</v>
      </c>
      <c r="L5799" s="306" t="s">
        <v>13</v>
      </c>
      <c r="M5799" t="s">
        <v>14</v>
      </c>
      <c r="N5799" t="s">
        <v>309</v>
      </c>
      <c r="O5799" t="s">
        <v>1606</v>
      </c>
      <c r="P5799" t="s">
        <v>6397</v>
      </c>
      <c r="Q5799" s="236">
        <v>44834</v>
      </c>
      <c r="R5799" s="236">
        <v>45170</v>
      </c>
      <c r="S5799" t="s">
        <v>8452</v>
      </c>
      <c r="T5799" s="267"/>
      <c r="U5799" s="267"/>
      <c r="V5799" s="267"/>
      <c r="W5799" s="267"/>
      <c r="X5799"/>
      <c r="Y5799" t="s">
        <v>8309</v>
      </c>
      <c r="Z5799">
        <v>1813213381</v>
      </c>
      <c r="AA5799" t="s">
        <v>8285</v>
      </c>
      <c r="AB5799" s="273" t="str">
        <f>_xlfn.IFNA(IF(Table[[#This Row],[Programme Partner]]&lt;&gt;Table[[#This Row],[Implementing Partner]],CONCATENATE(Table[[#This Row],[Programme Partner]],"-",Table[[#This Row],[Implementing Partner]]),Table[[#This Row],[Programme Partner]]),"")</f>
        <v>ACF</v>
      </c>
    </row>
    <row r="5800" spans="1:28" ht="16.5" customHeight="1">
      <c r="A5800" s="183">
        <v>6250</v>
      </c>
      <c r="B5800" s="264" t="s">
        <v>4993</v>
      </c>
      <c r="C5800" s="265" t="s">
        <v>4993</v>
      </c>
      <c r="D5800" s="266" t="s">
        <v>4993</v>
      </c>
      <c r="E5800" s="269" t="s">
        <v>27</v>
      </c>
      <c r="F5800" s="264" t="s">
        <v>8013</v>
      </c>
      <c r="G5800" t="s">
        <v>8314</v>
      </c>
      <c r="H5800" s="264" t="str">
        <f>IFERROR(VLOOKUP(Table[[#This Row],[Activity Details of Assistance]],WHAT!E:F,2,FALSE),"")</f>
        <v># of HP sessions at HH level</v>
      </c>
      <c r="I5800" s="264"/>
      <c r="J5800">
        <v>882</v>
      </c>
      <c r="K5800" s="295" t="s">
        <v>8280</v>
      </c>
      <c r="L5800" s="306" t="s">
        <v>13</v>
      </c>
      <c r="M5800" t="s">
        <v>14</v>
      </c>
      <c r="N5800" t="s">
        <v>309</v>
      </c>
      <c r="O5800" t="s">
        <v>1606</v>
      </c>
      <c r="P5800" t="s">
        <v>6397</v>
      </c>
      <c r="Q5800" s="236">
        <v>44834</v>
      </c>
      <c r="R5800" s="236">
        <v>45170</v>
      </c>
      <c r="S5800" t="s">
        <v>8452</v>
      </c>
      <c r="T5800" s="267"/>
      <c r="U5800" s="267"/>
      <c r="V5800" s="267"/>
      <c r="W5800" s="267"/>
      <c r="X5800"/>
      <c r="Y5800" t="s">
        <v>8309</v>
      </c>
      <c r="Z5800">
        <v>1813213381</v>
      </c>
      <c r="AA5800" t="s">
        <v>8285</v>
      </c>
      <c r="AB5800" s="273" t="str">
        <f>_xlfn.IFNA(IF(Table[[#This Row],[Programme Partner]]&lt;&gt;Table[[#This Row],[Implementing Partner]],CONCATENATE(Table[[#This Row],[Programme Partner]],"-",Table[[#This Row],[Implementing Partner]]),Table[[#This Row],[Programme Partner]]),"")</f>
        <v>ACF</v>
      </c>
    </row>
    <row r="5801" spans="1:28" ht="16.5" customHeight="1">
      <c r="A5801" s="183">
        <v>6251</v>
      </c>
      <c r="B5801" s="264" t="s">
        <v>4993</v>
      </c>
      <c r="C5801" s="265" t="s">
        <v>4993</v>
      </c>
      <c r="D5801" s="266" t="s">
        <v>4993</v>
      </c>
      <c r="E5801" s="269" t="s">
        <v>27</v>
      </c>
      <c r="F5801" s="264" t="s">
        <v>8013</v>
      </c>
      <c r="G5801" t="s">
        <v>8442</v>
      </c>
      <c r="H5801" s="264" t="str">
        <f>IFERROR(VLOOKUP(Table[[#This Row],[Activity Details of Assistance]],WHAT!E:F,2,FALSE),"")</f>
        <v># of facilities</v>
      </c>
      <c r="I5801" s="264"/>
      <c r="J5801">
        <v>99</v>
      </c>
      <c r="K5801" s="295" t="s">
        <v>8280</v>
      </c>
      <c r="L5801" s="306" t="s">
        <v>13</v>
      </c>
      <c r="M5801" t="s">
        <v>14</v>
      </c>
      <c r="N5801" t="s">
        <v>309</v>
      </c>
      <c r="O5801" t="s">
        <v>1606</v>
      </c>
      <c r="P5801" t="s">
        <v>6397</v>
      </c>
      <c r="Q5801" s="236">
        <v>44834</v>
      </c>
      <c r="R5801" s="236">
        <v>45170</v>
      </c>
      <c r="S5801" t="s">
        <v>8452</v>
      </c>
      <c r="T5801" s="267"/>
      <c r="U5801" s="267"/>
      <c r="V5801" s="267"/>
      <c r="W5801" s="267"/>
      <c r="X5801"/>
      <c r="Y5801" t="s">
        <v>8309</v>
      </c>
      <c r="Z5801">
        <v>1813213381</v>
      </c>
      <c r="AA5801" t="s">
        <v>8285</v>
      </c>
      <c r="AB5801" s="273" t="str">
        <f>_xlfn.IFNA(IF(Table[[#This Row],[Programme Partner]]&lt;&gt;Table[[#This Row],[Implementing Partner]],CONCATENATE(Table[[#This Row],[Programme Partner]],"-",Table[[#This Row],[Implementing Partner]]),Table[[#This Row],[Programme Partner]]),"")</f>
        <v>ACF</v>
      </c>
    </row>
    <row r="5802" spans="1:28" ht="16.5" customHeight="1">
      <c r="A5802" s="183">
        <v>6252</v>
      </c>
      <c r="B5802" s="264" t="s">
        <v>4993</v>
      </c>
      <c r="C5802" s="265" t="s">
        <v>4993</v>
      </c>
      <c r="D5802" s="266" t="s">
        <v>4993</v>
      </c>
      <c r="E5802" s="269" t="s">
        <v>27</v>
      </c>
      <c r="F5802" s="264" t="s">
        <v>8013</v>
      </c>
      <c r="G5802" t="s">
        <v>8019</v>
      </c>
      <c r="H5802" s="264" t="str">
        <f>IFERROR(VLOOKUP(Table[[#This Row],[Activity Details of Assistance]],WHAT!E:F,2,FALSE),"")</f>
        <v>N/A</v>
      </c>
      <c r="I5802" s="264"/>
      <c r="J5802">
        <v>42</v>
      </c>
      <c r="K5802" s="295" t="s">
        <v>8280</v>
      </c>
      <c r="L5802" s="306" t="s">
        <v>13</v>
      </c>
      <c r="M5802" t="s">
        <v>14</v>
      </c>
      <c r="N5802" t="s">
        <v>309</v>
      </c>
      <c r="O5802" t="s">
        <v>1606</v>
      </c>
      <c r="P5802" t="s">
        <v>6397</v>
      </c>
      <c r="Q5802" s="236">
        <v>44834</v>
      </c>
      <c r="R5802" s="236">
        <v>45170</v>
      </c>
      <c r="S5802" t="s">
        <v>8452</v>
      </c>
      <c r="T5802" s="267"/>
      <c r="U5802" s="267"/>
      <c r="V5802" s="267"/>
      <c r="W5802" s="267"/>
      <c r="X5802" t="s">
        <v>8672</v>
      </c>
      <c r="Y5802" t="s">
        <v>8309</v>
      </c>
      <c r="Z5802">
        <v>1813213381</v>
      </c>
      <c r="AA5802" t="s">
        <v>8285</v>
      </c>
      <c r="AB5802" s="273" t="str">
        <f>_xlfn.IFNA(IF(Table[[#This Row],[Programme Partner]]&lt;&gt;Table[[#This Row],[Implementing Partner]],CONCATENATE(Table[[#This Row],[Programme Partner]],"-",Table[[#This Row],[Implementing Partner]]),Table[[#This Row],[Programme Partner]]),"")</f>
        <v>ACF</v>
      </c>
    </row>
    <row r="5803" spans="1:28" ht="16.5" customHeight="1">
      <c r="A5803" s="183">
        <v>6253</v>
      </c>
      <c r="B5803" s="264" t="s">
        <v>4993</v>
      </c>
      <c r="C5803" s="265" t="s">
        <v>4993</v>
      </c>
      <c r="D5803" s="266" t="s">
        <v>4993</v>
      </c>
      <c r="E5803" s="269" t="s">
        <v>27</v>
      </c>
      <c r="F5803" s="264" t="s">
        <v>8014</v>
      </c>
      <c r="G5803" t="s">
        <v>8019</v>
      </c>
      <c r="H5803" s="264" t="str">
        <f>IFERROR(VLOOKUP(Table[[#This Row],[Activity Details of Assistance]],WHAT!E:F,2,FALSE),"")</f>
        <v>N/A</v>
      </c>
      <c r="I5803" s="264"/>
      <c r="J5803">
        <v>26</v>
      </c>
      <c r="K5803" s="295" t="s">
        <v>8280</v>
      </c>
      <c r="L5803" s="306" t="s">
        <v>13</v>
      </c>
      <c r="M5803" t="s">
        <v>14</v>
      </c>
      <c r="N5803" t="s">
        <v>309</v>
      </c>
      <c r="O5803" t="s">
        <v>1606</v>
      </c>
      <c r="P5803" t="s">
        <v>6397</v>
      </c>
      <c r="Q5803" s="236">
        <v>44834</v>
      </c>
      <c r="R5803" s="236">
        <v>45170</v>
      </c>
      <c r="S5803" t="s">
        <v>8452</v>
      </c>
      <c r="T5803" s="267"/>
      <c r="U5803" s="267"/>
      <c r="V5803" s="267"/>
      <c r="W5803" s="267"/>
      <c r="X5803" t="s">
        <v>8673</v>
      </c>
      <c r="Y5803" t="s">
        <v>8309</v>
      </c>
      <c r="Z5803">
        <v>1813213381</v>
      </c>
      <c r="AA5803" t="s">
        <v>8285</v>
      </c>
      <c r="AB5803" s="273" t="str">
        <f>_xlfn.IFNA(IF(Table[[#This Row],[Programme Partner]]&lt;&gt;Table[[#This Row],[Implementing Partner]],CONCATENATE(Table[[#This Row],[Programme Partner]],"-",Table[[#This Row],[Implementing Partner]]),Table[[#This Row],[Programme Partner]]),"")</f>
        <v>ACF</v>
      </c>
    </row>
    <row r="5804" spans="1:28" ht="16.5" customHeight="1">
      <c r="A5804" s="183">
        <v>6254</v>
      </c>
      <c r="B5804" s="264" t="s">
        <v>4993</v>
      </c>
      <c r="C5804" s="265" t="s">
        <v>4993</v>
      </c>
      <c r="D5804" s="266" t="s">
        <v>6032</v>
      </c>
      <c r="E5804" s="269" t="s">
        <v>27</v>
      </c>
      <c r="F5804" s="264" t="s">
        <v>8011</v>
      </c>
      <c r="G5804" s="195" t="s">
        <v>8584</v>
      </c>
      <c r="H5804" s="264" t="str">
        <f>IFERROR(VLOOKUP(Table[[#This Row],[Activity Details of Assistance]],WHAT!E:F,2,FALSE),"")</f>
        <v># of tube well</v>
      </c>
      <c r="I5804" s="264"/>
      <c r="J5804">
        <v>12</v>
      </c>
      <c r="K5804" s="295" t="s">
        <v>8280</v>
      </c>
      <c r="L5804" s="306" t="s">
        <v>13</v>
      </c>
      <c r="M5804" t="s">
        <v>14</v>
      </c>
      <c r="N5804" t="s">
        <v>309</v>
      </c>
      <c r="O5804" t="s">
        <v>1606</v>
      </c>
      <c r="P5804" t="s">
        <v>6397</v>
      </c>
      <c r="Q5804" s="236">
        <v>44834</v>
      </c>
      <c r="R5804" s="236">
        <v>44896</v>
      </c>
      <c r="S5804" t="s">
        <v>8452</v>
      </c>
      <c r="T5804" s="267"/>
      <c r="U5804" s="267"/>
      <c r="V5804" s="267"/>
      <c r="W5804" s="267"/>
      <c r="X5804"/>
      <c r="Y5804" t="s">
        <v>8309</v>
      </c>
      <c r="Z5804">
        <v>1813213381</v>
      </c>
      <c r="AA5804" t="s">
        <v>8285</v>
      </c>
      <c r="AB5804" s="273" t="str">
        <f>_xlfn.IFNA(IF(Table[[#This Row],[Programme Partner]]&lt;&gt;Table[[#This Row],[Implementing Partner]],CONCATENATE(Table[[#This Row],[Programme Partner]],"-",Table[[#This Row],[Implementing Partner]]),Table[[#This Row],[Programme Partner]]),"")</f>
        <v>ACF</v>
      </c>
    </row>
    <row r="5805" spans="1:28" ht="16.5" customHeight="1">
      <c r="A5805" s="183">
        <v>6255</v>
      </c>
      <c r="B5805" s="264" t="s">
        <v>4993</v>
      </c>
      <c r="C5805" s="265" t="s">
        <v>4993</v>
      </c>
      <c r="D5805" s="266" t="s">
        <v>6032</v>
      </c>
      <c r="E5805" s="269" t="s">
        <v>27</v>
      </c>
      <c r="F5805" s="264" t="s">
        <v>8011</v>
      </c>
      <c r="G5805" t="s">
        <v>8318</v>
      </c>
      <c r="H5805" s="264" t="str">
        <f>IFERROR(VLOOKUP(Table[[#This Row],[Activity Details of Assistance]],WHAT!E:F,2,FALSE),"")</f>
        <v># of household</v>
      </c>
      <c r="I5805" s="264"/>
      <c r="J5805">
        <v>5</v>
      </c>
      <c r="K5805" s="295" t="s">
        <v>8280</v>
      </c>
      <c r="L5805" s="306" t="s">
        <v>13</v>
      </c>
      <c r="M5805" t="s">
        <v>14</v>
      </c>
      <c r="N5805" t="s">
        <v>309</v>
      </c>
      <c r="O5805" t="s">
        <v>1606</v>
      </c>
      <c r="P5805" t="s">
        <v>6397</v>
      </c>
      <c r="Q5805" s="236">
        <v>44834</v>
      </c>
      <c r="R5805" s="236">
        <v>44896</v>
      </c>
      <c r="S5805" t="s">
        <v>8452</v>
      </c>
      <c r="T5805" s="267"/>
      <c r="U5805" s="267"/>
      <c r="V5805" s="267"/>
      <c r="W5805" s="267"/>
      <c r="X5805"/>
      <c r="Y5805" t="s">
        <v>8309</v>
      </c>
      <c r="Z5805">
        <v>1813213381</v>
      </c>
      <c r="AA5805" t="s">
        <v>8285</v>
      </c>
      <c r="AB5805" s="273" t="str">
        <f>_xlfn.IFNA(IF(Table[[#This Row],[Programme Partner]]&lt;&gt;Table[[#This Row],[Implementing Partner]],CONCATENATE(Table[[#This Row],[Programme Partner]],"-",Table[[#This Row],[Implementing Partner]]),Table[[#This Row],[Programme Partner]]),"")</f>
        <v>ACF</v>
      </c>
    </row>
    <row r="5806" spans="1:28" ht="16.5" customHeight="1">
      <c r="A5806" s="183">
        <v>6256</v>
      </c>
      <c r="B5806" s="264" t="s">
        <v>4993</v>
      </c>
      <c r="C5806" s="265" t="s">
        <v>4993</v>
      </c>
      <c r="D5806" s="266" t="s">
        <v>6032</v>
      </c>
      <c r="E5806" s="269" t="s">
        <v>27</v>
      </c>
      <c r="F5806" s="264" t="s">
        <v>8011</v>
      </c>
      <c r="G5806" t="s">
        <v>8019</v>
      </c>
      <c r="H5806" s="264" t="str">
        <f>IFERROR(VLOOKUP(Table[[#This Row],[Activity Details of Assistance]],WHAT!E:F,2,FALSE),"")</f>
        <v>N/A</v>
      </c>
      <c r="I5806" s="264"/>
      <c r="J5806">
        <v>666</v>
      </c>
      <c r="K5806" s="295" t="s">
        <v>8280</v>
      </c>
      <c r="L5806" s="306" t="s">
        <v>13</v>
      </c>
      <c r="M5806" t="s">
        <v>14</v>
      </c>
      <c r="N5806" t="s">
        <v>309</v>
      </c>
      <c r="O5806" t="s">
        <v>1606</v>
      </c>
      <c r="P5806" t="s">
        <v>6397</v>
      </c>
      <c r="Q5806" s="236">
        <v>44834</v>
      </c>
      <c r="R5806" s="236">
        <v>44896</v>
      </c>
      <c r="S5806" t="s">
        <v>8452</v>
      </c>
      <c r="T5806" s="267"/>
      <c r="U5806" s="267"/>
      <c r="V5806" s="267"/>
      <c r="W5806" s="267"/>
      <c r="X5806" t="s">
        <v>8674</v>
      </c>
      <c r="Y5806" t="s">
        <v>8309</v>
      </c>
      <c r="Z5806">
        <v>1813213381</v>
      </c>
      <c r="AA5806" t="s">
        <v>8285</v>
      </c>
      <c r="AB5806" s="273" t="str">
        <f>_xlfn.IFNA(IF(Table[[#This Row],[Programme Partner]]&lt;&gt;Table[[#This Row],[Implementing Partner]],CONCATENATE(Table[[#This Row],[Programme Partner]],"-",Table[[#This Row],[Implementing Partner]]),Table[[#This Row],[Programme Partner]]),"")</f>
        <v>ACF</v>
      </c>
    </row>
    <row r="5807" spans="1:28" ht="16.5" customHeight="1">
      <c r="A5807" s="183">
        <v>6257</v>
      </c>
      <c r="B5807" s="264" t="s">
        <v>4993</v>
      </c>
      <c r="C5807" s="265" t="s">
        <v>4993</v>
      </c>
      <c r="D5807" s="266" t="s">
        <v>6032</v>
      </c>
      <c r="E5807" s="269" t="s">
        <v>27</v>
      </c>
      <c r="F5807" s="264" t="s">
        <v>8012</v>
      </c>
      <c r="G5807" s="195" t="s">
        <v>8585</v>
      </c>
      <c r="H5807" s="264" t="str">
        <f>IFERROR(VLOOKUP(Table[[#This Row],[Activity Details of Assistance]],WHAT!E:F,2,FALSE),"")</f>
        <v xml:space="preserve"># of door </v>
      </c>
      <c r="I5807" s="264"/>
      <c r="J5807">
        <v>4</v>
      </c>
      <c r="K5807" s="295" t="s">
        <v>8280</v>
      </c>
      <c r="L5807" s="306" t="s">
        <v>13</v>
      </c>
      <c r="M5807" t="s">
        <v>14</v>
      </c>
      <c r="N5807" t="s">
        <v>309</v>
      </c>
      <c r="O5807" t="s">
        <v>1606</v>
      </c>
      <c r="P5807" t="s">
        <v>6397</v>
      </c>
      <c r="Q5807" s="236">
        <v>44834</v>
      </c>
      <c r="R5807" s="236">
        <v>44896</v>
      </c>
      <c r="S5807" t="s">
        <v>8452</v>
      </c>
      <c r="T5807" s="267"/>
      <c r="U5807" s="267"/>
      <c r="V5807" s="267"/>
      <c r="W5807" s="267"/>
      <c r="X5807"/>
      <c r="Y5807" t="s">
        <v>8309</v>
      </c>
      <c r="Z5807">
        <v>1813213381</v>
      </c>
      <c r="AA5807" t="s">
        <v>8285</v>
      </c>
      <c r="AB5807" s="273" t="str">
        <f>_xlfn.IFNA(IF(Table[[#This Row],[Programme Partner]]&lt;&gt;Table[[#This Row],[Implementing Partner]],CONCATENATE(Table[[#This Row],[Programme Partner]],"-",Table[[#This Row],[Implementing Partner]]),Table[[#This Row],[Programme Partner]]),"")</f>
        <v>ACF</v>
      </c>
    </row>
    <row r="5808" spans="1:28" ht="16.5" customHeight="1">
      <c r="A5808" s="183">
        <v>6258</v>
      </c>
      <c r="B5808" s="264" t="s">
        <v>4993</v>
      </c>
      <c r="C5808" s="265" t="s">
        <v>4993</v>
      </c>
      <c r="D5808" s="266" t="s">
        <v>6032</v>
      </c>
      <c r="E5808" s="269" t="s">
        <v>27</v>
      </c>
      <c r="F5808" s="264" t="s">
        <v>8012</v>
      </c>
      <c r="G5808" t="s">
        <v>8359</v>
      </c>
      <c r="H5808" s="264" t="str">
        <f>IFERROR(VLOOKUP(Table[[#This Row],[Activity Details of Assistance]],WHAT!E:F,2,FALSE),"")</f>
        <v># of FSM Site</v>
      </c>
      <c r="I5808" s="264"/>
      <c r="J5808">
        <v>3</v>
      </c>
      <c r="K5808" s="295" t="s">
        <v>8280</v>
      </c>
      <c r="L5808" s="306" t="s">
        <v>13</v>
      </c>
      <c r="M5808" t="s">
        <v>14</v>
      </c>
      <c r="N5808" t="s">
        <v>309</v>
      </c>
      <c r="O5808" t="s">
        <v>1606</v>
      </c>
      <c r="P5808" t="s">
        <v>6397</v>
      </c>
      <c r="Q5808" s="236">
        <v>44834</v>
      </c>
      <c r="R5808" s="236">
        <v>44896</v>
      </c>
      <c r="S5808" t="s">
        <v>8452</v>
      </c>
      <c r="T5808" s="267"/>
      <c r="U5808" s="267"/>
      <c r="V5808" s="267"/>
      <c r="W5808" s="267"/>
      <c r="X5808"/>
      <c r="Y5808" t="s">
        <v>8309</v>
      </c>
      <c r="Z5808">
        <v>1813213381</v>
      </c>
      <c r="AA5808" t="s">
        <v>8285</v>
      </c>
      <c r="AB5808" s="273" t="str">
        <f>_xlfn.IFNA(IF(Table[[#This Row],[Programme Partner]]&lt;&gt;Table[[#This Row],[Implementing Partner]],CONCATENATE(Table[[#This Row],[Programme Partner]],"-",Table[[#This Row],[Implementing Partner]]),Table[[#This Row],[Programme Partner]]),"")</f>
        <v>ACF</v>
      </c>
    </row>
    <row r="5809" spans="1:28" ht="16.5" customHeight="1">
      <c r="A5809" s="183">
        <v>6259</v>
      </c>
      <c r="B5809" s="264" t="s">
        <v>4993</v>
      </c>
      <c r="C5809" s="265" t="s">
        <v>4993</v>
      </c>
      <c r="D5809" s="266" t="s">
        <v>6032</v>
      </c>
      <c r="E5809" s="269" t="s">
        <v>27</v>
      </c>
      <c r="F5809" s="264" t="s">
        <v>8012</v>
      </c>
      <c r="G5809" s="195" t="s">
        <v>8586</v>
      </c>
      <c r="H5809" s="264" t="str">
        <f>IFERROR(VLOOKUP(Table[[#This Row],[Activity Details of Assistance]],WHAT!E:F,2,FALSE),"")</f>
        <v># of door</v>
      </c>
      <c r="I5809" s="264"/>
      <c r="J5809">
        <v>32</v>
      </c>
      <c r="K5809" s="295" t="s">
        <v>8280</v>
      </c>
      <c r="L5809" s="306" t="s">
        <v>13</v>
      </c>
      <c r="M5809" t="s">
        <v>14</v>
      </c>
      <c r="N5809" t="s">
        <v>309</v>
      </c>
      <c r="O5809" t="s">
        <v>1606</v>
      </c>
      <c r="P5809" t="s">
        <v>6397</v>
      </c>
      <c r="Q5809" s="236">
        <v>44834</v>
      </c>
      <c r="R5809" s="236">
        <v>44896</v>
      </c>
      <c r="S5809" t="s">
        <v>8452</v>
      </c>
      <c r="T5809" s="267"/>
      <c r="U5809" s="267"/>
      <c r="V5809" s="267"/>
      <c r="W5809" s="267"/>
      <c r="X5809"/>
      <c r="Y5809" t="s">
        <v>8309</v>
      </c>
      <c r="Z5809">
        <v>1813213381</v>
      </c>
      <c r="AA5809" t="s">
        <v>8285</v>
      </c>
      <c r="AB5809" s="273" t="str">
        <f>_xlfn.IFNA(IF(Table[[#This Row],[Programme Partner]]&lt;&gt;Table[[#This Row],[Implementing Partner]],CONCATENATE(Table[[#This Row],[Programme Partner]],"-",Table[[#This Row],[Implementing Partner]]),Table[[#This Row],[Programme Partner]]),"")</f>
        <v>ACF</v>
      </c>
    </row>
    <row r="5810" spans="1:28" ht="16.5" customHeight="1">
      <c r="A5810" s="183">
        <v>6260</v>
      </c>
      <c r="B5810" s="264" t="s">
        <v>4993</v>
      </c>
      <c r="C5810" s="265" t="s">
        <v>4993</v>
      </c>
      <c r="D5810" s="266" t="s">
        <v>6032</v>
      </c>
      <c r="E5810" s="269" t="s">
        <v>27</v>
      </c>
      <c r="F5810" s="264" t="s">
        <v>8012</v>
      </c>
      <c r="G5810" t="s">
        <v>8357</v>
      </c>
      <c r="H5810" s="264" t="str">
        <f>IFERROR(VLOOKUP(Table[[#This Row],[Activity Details of Assistance]],WHAT!E:F,2,FALSE),"")</f>
        <v># of door</v>
      </c>
      <c r="I5810" s="264"/>
      <c r="J5810">
        <v>97</v>
      </c>
      <c r="K5810" s="295" t="s">
        <v>8280</v>
      </c>
      <c r="L5810" s="306" t="s">
        <v>13</v>
      </c>
      <c r="M5810" t="s">
        <v>14</v>
      </c>
      <c r="N5810" t="s">
        <v>309</v>
      </c>
      <c r="O5810" t="s">
        <v>1606</v>
      </c>
      <c r="P5810" t="s">
        <v>6397</v>
      </c>
      <c r="Q5810" s="236">
        <v>44834</v>
      </c>
      <c r="R5810" s="236">
        <v>44896</v>
      </c>
      <c r="S5810" t="s">
        <v>8452</v>
      </c>
      <c r="T5810" s="267"/>
      <c r="U5810" s="267"/>
      <c r="V5810" s="267"/>
      <c r="W5810" s="267"/>
      <c r="X5810"/>
      <c r="Y5810" t="s">
        <v>8309</v>
      </c>
      <c r="Z5810">
        <v>1813213381</v>
      </c>
      <c r="AA5810" t="s">
        <v>8285</v>
      </c>
      <c r="AB5810" s="273" t="str">
        <f>_xlfn.IFNA(IF(Table[[#This Row],[Programme Partner]]&lt;&gt;Table[[#This Row],[Implementing Partner]],CONCATENATE(Table[[#This Row],[Programme Partner]],"-",Table[[#This Row],[Implementing Partner]]),Table[[#This Row],[Programme Partner]]),"")</f>
        <v>ACF</v>
      </c>
    </row>
    <row r="5811" spans="1:28" ht="16.5" customHeight="1">
      <c r="A5811" s="183">
        <v>6261</v>
      </c>
      <c r="B5811" s="264" t="s">
        <v>4993</v>
      </c>
      <c r="C5811" s="265" t="s">
        <v>4993</v>
      </c>
      <c r="D5811" s="266" t="s">
        <v>6032</v>
      </c>
      <c r="E5811" s="269" t="s">
        <v>27</v>
      </c>
      <c r="F5811" s="264" t="s">
        <v>8012</v>
      </c>
      <c r="G5811" t="s">
        <v>8019</v>
      </c>
      <c r="H5811" s="264" t="str">
        <f>IFERROR(VLOOKUP(Table[[#This Row],[Activity Details of Assistance]],WHAT!E:F,2,FALSE),"")</f>
        <v>N/A</v>
      </c>
      <c r="I5811" s="264"/>
      <c r="J5811">
        <v>1</v>
      </c>
      <c r="K5811" s="295" t="s">
        <v>8280</v>
      </c>
      <c r="L5811" s="306" t="s">
        <v>13</v>
      </c>
      <c r="M5811" t="s">
        <v>14</v>
      </c>
      <c r="N5811" t="s">
        <v>309</v>
      </c>
      <c r="O5811" t="s">
        <v>1606</v>
      </c>
      <c r="P5811" t="s">
        <v>6397</v>
      </c>
      <c r="Q5811" s="236">
        <v>44834</v>
      </c>
      <c r="R5811" s="236">
        <v>44896</v>
      </c>
      <c r="S5811" t="s">
        <v>8452</v>
      </c>
      <c r="T5811" s="267"/>
      <c r="U5811" s="267"/>
      <c r="V5811" s="267"/>
      <c r="W5811" s="267"/>
      <c r="X5811" t="s">
        <v>8671</v>
      </c>
      <c r="Y5811" t="s">
        <v>8309</v>
      </c>
      <c r="Z5811">
        <v>1813213381</v>
      </c>
      <c r="AA5811" t="s">
        <v>8285</v>
      </c>
      <c r="AB5811" s="273" t="str">
        <f>_xlfn.IFNA(IF(Table[[#This Row],[Programme Partner]]&lt;&gt;Table[[#This Row],[Implementing Partner]],CONCATENATE(Table[[#This Row],[Programme Partner]],"-",Table[[#This Row],[Implementing Partner]]),Table[[#This Row],[Programme Partner]]),"")</f>
        <v>ACF</v>
      </c>
    </row>
    <row r="5812" spans="1:28" ht="16.5" customHeight="1">
      <c r="A5812" s="183">
        <v>6262</v>
      </c>
      <c r="B5812" s="264" t="s">
        <v>4993</v>
      </c>
      <c r="C5812" s="265" t="s">
        <v>4993</v>
      </c>
      <c r="D5812" s="266" t="s">
        <v>6032</v>
      </c>
      <c r="E5812" s="269" t="s">
        <v>27</v>
      </c>
      <c r="F5812" s="264" t="s">
        <v>8013</v>
      </c>
      <c r="G5812" t="s">
        <v>8313</v>
      </c>
      <c r="H5812" s="264" t="str">
        <f>IFERROR(VLOOKUP(Table[[#This Row],[Activity Details of Assistance]],WHAT!E:F,2,FALSE),"")</f>
        <v># of HP sessions at community level</v>
      </c>
      <c r="I5812" s="264"/>
      <c r="J5812">
        <v>441</v>
      </c>
      <c r="K5812" s="295" t="s">
        <v>8280</v>
      </c>
      <c r="L5812" s="306" t="s">
        <v>13</v>
      </c>
      <c r="M5812" t="s">
        <v>14</v>
      </c>
      <c r="N5812" t="s">
        <v>309</v>
      </c>
      <c r="O5812" t="s">
        <v>1606</v>
      </c>
      <c r="P5812" t="s">
        <v>6397</v>
      </c>
      <c r="Q5812" s="236">
        <v>44834</v>
      </c>
      <c r="R5812" s="236">
        <v>44896</v>
      </c>
      <c r="S5812" t="s">
        <v>8452</v>
      </c>
      <c r="T5812" s="267"/>
      <c r="U5812" s="267"/>
      <c r="V5812" s="267"/>
      <c r="W5812" s="267"/>
      <c r="X5812"/>
      <c r="Y5812" t="s">
        <v>8309</v>
      </c>
      <c r="Z5812">
        <v>1813213381</v>
      </c>
      <c r="AA5812" t="s">
        <v>8285</v>
      </c>
      <c r="AB5812" s="273" t="str">
        <f>_xlfn.IFNA(IF(Table[[#This Row],[Programme Partner]]&lt;&gt;Table[[#This Row],[Implementing Partner]],CONCATENATE(Table[[#This Row],[Programme Partner]],"-",Table[[#This Row],[Implementing Partner]]),Table[[#This Row],[Programme Partner]]),"")</f>
        <v>ACF</v>
      </c>
    </row>
    <row r="5813" spans="1:28" ht="16.5" customHeight="1">
      <c r="A5813" s="183">
        <v>6263</v>
      </c>
      <c r="B5813" s="264" t="s">
        <v>4993</v>
      </c>
      <c r="C5813" s="265" t="s">
        <v>4993</v>
      </c>
      <c r="D5813" s="266" t="s">
        <v>6032</v>
      </c>
      <c r="E5813" s="269" t="s">
        <v>27</v>
      </c>
      <c r="F5813" s="264" t="s">
        <v>8013</v>
      </c>
      <c r="G5813" t="s">
        <v>8314</v>
      </c>
      <c r="H5813" s="264" t="str">
        <f>IFERROR(VLOOKUP(Table[[#This Row],[Activity Details of Assistance]],WHAT!E:F,2,FALSE),"")</f>
        <v># of HP sessions at HH level</v>
      </c>
      <c r="I5813" s="264"/>
      <c r="J5813">
        <v>882</v>
      </c>
      <c r="K5813" s="295" t="s">
        <v>8280</v>
      </c>
      <c r="L5813" s="306" t="s">
        <v>13</v>
      </c>
      <c r="M5813" t="s">
        <v>14</v>
      </c>
      <c r="N5813" t="s">
        <v>309</v>
      </c>
      <c r="O5813" t="s">
        <v>1606</v>
      </c>
      <c r="P5813" t="s">
        <v>6397</v>
      </c>
      <c r="Q5813" s="236">
        <v>44834</v>
      </c>
      <c r="R5813" s="236">
        <v>44896</v>
      </c>
      <c r="S5813" t="s">
        <v>8452</v>
      </c>
      <c r="T5813" s="267"/>
      <c r="U5813" s="267"/>
      <c r="V5813" s="267"/>
      <c r="W5813" s="267"/>
      <c r="X5813"/>
      <c r="Y5813" t="s">
        <v>8309</v>
      </c>
      <c r="Z5813">
        <v>1813213381</v>
      </c>
      <c r="AA5813" t="s">
        <v>8285</v>
      </c>
      <c r="AB5813" s="273" t="str">
        <f>_xlfn.IFNA(IF(Table[[#This Row],[Programme Partner]]&lt;&gt;Table[[#This Row],[Implementing Partner]],CONCATENATE(Table[[#This Row],[Programme Partner]],"-",Table[[#This Row],[Implementing Partner]]),Table[[#This Row],[Programme Partner]]),"")</f>
        <v>ACF</v>
      </c>
    </row>
    <row r="5814" spans="1:28" ht="16.5" customHeight="1">
      <c r="A5814" s="183">
        <v>6264</v>
      </c>
      <c r="B5814" s="264" t="s">
        <v>4993</v>
      </c>
      <c r="C5814" s="265" t="s">
        <v>4993</v>
      </c>
      <c r="D5814" s="266" t="s">
        <v>6032</v>
      </c>
      <c r="E5814" s="269" t="s">
        <v>27</v>
      </c>
      <c r="F5814" s="264" t="s">
        <v>8013</v>
      </c>
      <c r="G5814" t="s">
        <v>8442</v>
      </c>
      <c r="H5814" s="264" t="str">
        <f>IFERROR(VLOOKUP(Table[[#This Row],[Activity Details of Assistance]],WHAT!E:F,2,FALSE),"")</f>
        <v># of facilities</v>
      </c>
      <c r="I5814" s="264"/>
      <c r="J5814">
        <v>97</v>
      </c>
      <c r="K5814" s="295" t="s">
        <v>8280</v>
      </c>
      <c r="L5814" s="306" t="s">
        <v>13</v>
      </c>
      <c r="M5814" t="s">
        <v>14</v>
      </c>
      <c r="N5814" t="s">
        <v>309</v>
      </c>
      <c r="O5814" t="s">
        <v>1606</v>
      </c>
      <c r="P5814" t="s">
        <v>6397</v>
      </c>
      <c r="Q5814" s="236">
        <v>44834</v>
      </c>
      <c r="R5814" s="236">
        <v>44896</v>
      </c>
      <c r="S5814" t="s">
        <v>8452</v>
      </c>
      <c r="T5814" s="267"/>
      <c r="U5814" s="267"/>
      <c r="V5814" s="267"/>
      <c r="W5814" s="267"/>
      <c r="X5814"/>
      <c r="Y5814" t="s">
        <v>8309</v>
      </c>
      <c r="Z5814">
        <v>1813213381</v>
      </c>
      <c r="AA5814" t="s">
        <v>8285</v>
      </c>
      <c r="AB5814" s="273" t="str">
        <f>_xlfn.IFNA(IF(Table[[#This Row],[Programme Partner]]&lt;&gt;Table[[#This Row],[Implementing Partner]],CONCATENATE(Table[[#This Row],[Programme Partner]],"-",Table[[#This Row],[Implementing Partner]]),Table[[#This Row],[Programme Partner]]),"")</f>
        <v>ACF</v>
      </c>
    </row>
    <row r="5815" spans="1:28" ht="16.5" customHeight="1">
      <c r="A5815" s="183">
        <v>6265</v>
      </c>
      <c r="B5815" s="264" t="s">
        <v>4993</v>
      </c>
      <c r="C5815" s="265" t="s">
        <v>4993</v>
      </c>
      <c r="D5815" s="266" t="s">
        <v>6032</v>
      </c>
      <c r="E5815" s="269" t="s">
        <v>27</v>
      </c>
      <c r="F5815" s="264" t="s">
        <v>8013</v>
      </c>
      <c r="G5815" t="s">
        <v>8019</v>
      </c>
      <c r="H5815" s="264" t="str">
        <f>IFERROR(VLOOKUP(Table[[#This Row],[Activity Details of Assistance]],WHAT!E:F,2,FALSE),"")</f>
        <v>N/A</v>
      </c>
      <c r="I5815" s="264"/>
      <c r="J5815">
        <v>42</v>
      </c>
      <c r="K5815" s="295" t="s">
        <v>8280</v>
      </c>
      <c r="L5815" s="306" t="s">
        <v>13</v>
      </c>
      <c r="M5815" t="s">
        <v>14</v>
      </c>
      <c r="N5815" t="s">
        <v>309</v>
      </c>
      <c r="O5815" t="s">
        <v>1606</v>
      </c>
      <c r="P5815" t="s">
        <v>6397</v>
      </c>
      <c r="Q5815" s="236">
        <v>44834</v>
      </c>
      <c r="R5815" s="236">
        <v>44896</v>
      </c>
      <c r="S5815" t="s">
        <v>8452</v>
      </c>
      <c r="T5815" s="267"/>
      <c r="U5815" s="267"/>
      <c r="V5815" s="267"/>
      <c r="W5815" s="267"/>
      <c r="X5815" t="s">
        <v>8675</v>
      </c>
      <c r="Y5815" t="s">
        <v>8309</v>
      </c>
      <c r="Z5815">
        <v>1813213381</v>
      </c>
      <c r="AA5815" t="s">
        <v>8285</v>
      </c>
      <c r="AB5815" s="273" t="str">
        <f>_xlfn.IFNA(IF(Table[[#This Row],[Programme Partner]]&lt;&gt;Table[[#This Row],[Implementing Partner]],CONCATENATE(Table[[#This Row],[Programme Partner]],"-",Table[[#This Row],[Implementing Partner]]),Table[[#This Row],[Programme Partner]]),"")</f>
        <v>ACF</v>
      </c>
    </row>
    <row r="5816" spans="1:28" ht="16.5" customHeight="1">
      <c r="A5816" s="183">
        <v>6266</v>
      </c>
      <c r="B5816" s="264" t="s">
        <v>4993</v>
      </c>
      <c r="C5816" s="265" t="s">
        <v>4993</v>
      </c>
      <c r="D5816" s="266" t="s">
        <v>6032</v>
      </c>
      <c r="E5816" s="269" t="s">
        <v>27</v>
      </c>
      <c r="F5816" s="264" t="s">
        <v>8014</v>
      </c>
      <c r="G5816" t="s">
        <v>8019</v>
      </c>
      <c r="H5816" s="264" t="str">
        <f>IFERROR(VLOOKUP(Table[[#This Row],[Activity Details of Assistance]],WHAT!E:F,2,FALSE),"")</f>
        <v>N/A</v>
      </c>
      <c r="I5816" s="264"/>
      <c r="J5816">
        <v>40</v>
      </c>
      <c r="K5816" s="295" t="s">
        <v>8280</v>
      </c>
      <c r="L5816" s="306" t="s">
        <v>13</v>
      </c>
      <c r="M5816" t="s">
        <v>14</v>
      </c>
      <c r="N5816" t="s">
        <v>309</v>
      </c>
      <c r="O5816" t="s">
        <v>1606</v>
      </c>
      <c r="P5816" t="s">
        <v>6397</v>
      </c>
      <c r="Q5816" s="236">
        <v>44834</v>
      </c>
      <c r="R5816" s="236">
        <v>44896</v>
      </c>
      <c r="S5816" t="s">
        <v>8452</v>
      </c>
      <c r="T5816" s="267"/>
      <c r="U5816" s="267"/>
      <c r="V5816" s="267"/>
      <c r="W5816" s="267"/>
      <c r="X5816" t="s">
        <v>8676</v>
      </c>
      <c r="Y5816" t="s">
        <v>8309</v>
      </c>
      <c r="Z5816">
        <v>1813213381</v>
      </c>
      <c r="AA5816" t="s">
        <v>8285</v>
      </c>
      <c r="AB5816" s="273" t="str">
        <f>_xlfn.IFNA(IF(Table[[#This Row],[Programme Partner]]&lt;&gt;Table[[#This Row],[Implementing Partner]],CONCATENATE(Table[[#This Row],[Programme Partner]],"-",Table[[#This Row],[Implementing Partner]]),Table[[#This Row],[Programme Partner]]),"")</f>
        <v>ACF</v>
      </c>
    </row>
    <row r="5817" spans="1:28" ht="16.5" customHeight="1">
      <c r="A5817" s="183">
        <v>6267</v>
      </c>
      <c r="B5817" s="264" t="s">
        <v>5275</v>
      </c>
      <c r="C5817" s="265" t="s">
        <v>5280</v>
      </c>
      <c r="D5817" s="266" t="s">
        <v>5275</v>
      </c>
      <c r="E5817" s="269" t="s">
        <v>27</v>
      </c>
      <c r="F5817" s="264" t="s">
        <v>8011</v>
      </c>
      <c r="G5817" s="195" t="s">
        <v>8584</v>
      </c>
      <c r="H5817" s="264" t="str">
        <f>IFERROR(VLOOKUP(Table[[#This Row],[Activity Details of Assistance]],WHAT!E:F,2,FALSE),"")</f>
        <v># of tube well</v>
      </c>
      <c r="I5817" s="264"/>
      <c r="J5817">
        <v>649</v>
      </c>
      <c r="K5817" s="295" t="s">
        <v>8280</v>
      </c>
      <c r="L5817" s="306" t="s">
        <v>13</v>
      </c>
      <c r="M5817" t="s">
        <v>14</v>
      </c>
      <c r="N5817" t="s">
        <v>309</v>
      </c>
      <c r="O5817" t="s">
        <v>1606</v>
      </c>
      <c r="P5817" t="s">
        <v>6482</v>
      </c>
      <c r="Q5817" s="236">
        <v>44834</v>
      </c>
      <c r="R5817" s="236">
        <v>44958</v>
      </c>
      <c r="S5817" t="s">
        <v>8452</v>
      </c>
      <c r="T5817" s="267"/>
      <c r="U5817" s="267"/>
      <c r="V5817" s="267"/>
      <c r="W5817" s="267"/>
      <c r="X5817"/>
      <c r="Y5817" t="s">
        <v>8634</v>
      </c>
      <c r="Z5817">
        <v>1790252211</v>
      </c>
      <c r="AA5817" t="s">
        <v>8635</v>
      </c>
      <c r="AB5817" s="273" t="str">
        <f>_xlfn.IFNA(IF(Table[[#This Row],[Programme Partner]]&lt;&gt;Table[[#This Row],[Implementing Partner]],CONCATENATE(Table[[#This Row],[Programme Partner]],"-",Table[[#This Row],[Implementing Partner]]),Table[[#This Row],[Programme Partner]]),"")</f>
        <v>UNICEF-VERC</v>
      </c>
    </row>
    <row r="5818" spans="1:28" ht="16.5" customHeight="1">
      <c r="A5818" s="183">
        <v>6268</v>
      </c>
      <c r="B5818" s="264" t="s">
        <v>5275</v>
      </c>
      <c r="C5818" s="265" t="s">
        <v>5280</v>
      </c>
      <c r="D5818" s="266" t="s">
        <v>5275</v>
      </c>
      <c r="E5818" s="269" t="s">
        <v>27</v>
      </c>
      <c r="F5818" s="264" t="s">
        <v>8011</v>
      </c>
      <c r="G5818" t="s">
        <v>8355</v>
      </c>
      <c r="H5818" s="264" t="str">
        <f>IFERROR(VLOOKUP(Table[[#This Row],[Activity Details of Assistance]],WHAT!E:F,2,FALSE),"")</f>
        <v># of water network</v>
      </c>
      <c r="I5818" s="264"/>
      <c r="J5818">
        <v>13</v>
      </c>
      <c r="K5818" s="295" t="s">
        <v>8280</v>
      </c>
      <c r="L5818" s="306" t="s">
        <v>13</v>
      </c>
      <c r="M5818" t="s">
        <v>14</v>
      </c>
      <c r="N5818" t="s">
        <v>309</v>
      </c>
      <c r="O5818" t="s">
        <v>1606</v>
      </c>
      <c r="P5818" t="s">
        <v>6482</v>
      </c>
      <c r="Q5818" s="236">
        <v>44834</v>
      </c>
      <c r="R5818" s="236">
        <v>44958</v>
      </c>
      <c r="S5818" t="s">
        <v>8452</v>
      </c>
      <c r="T5818" s="267"/>
      <c r="U5818" s="267"/>
      <c r="V5818" s="267"/>
      <c r="W5818" s="267"/>
      <c r="X5818"/>
      <c r="Y5818" t="s">
        <v>8634</v>
      </c>
      <c r="Z5818">
        <v>1790252211</v>
      </c>
      <c r="AA5818" t="s">
        <v>8635</v>
      </c>
      <c r="AB5818" s="273" t="str">
        <f>_xlfn.IFNA(IF(Table[[#This Row],[Programme Partner]]&lt;&gt;Table[[#This Row],[Implementing Partner]],CONCATENATE(Table[[#This Row],[Programme Partner]],"-",Table[[#This Row],[Implementing Partner]]),Table[[#This Row],[Programme Partner]]),"")</f>
        <v>UNICEF-VERC</v>
      </c>
    </row>
    <row r="5819" spans="1:28" ht="16.5" customHeight="1">
      <c r="A5819" s="183">
        <v>6269</v>
      </c>
      <c r="B5819" s="264" t="s">
        <v>5275</v>
      </c>
      <c r="C5819" s="265" t="s">
        <v>5280</v>
      </c>
      <c r="D5819" s="266" t="s">
        <v>5275</v>
      </c>
      <c r="E5819" s="269" t="s">
        <v>27</v>
      </c>
      <c r="F5819" s="264" t="s">
        <v>8011</v>
      </c>
      <c r="G5819" t="s">
        <v>8318</v>
      </c>
      <c r="H5819" s="264" t="str">
        <f>IFERROR(VLOOKUP(Table[[#This Row],[Activity Details of Assistance]],WHAT!E:F,2,FALSE),"")</f>
        <v># of household</v>
      </c>
      <c r="I5819" s="264"/>
      <c r="J5819">
        <v>1843</v>
      </c>
      <c r="K5819" s="295" t="s">
        <v>8280</v>
      </c>
      <c r="L5819" s="306" t="s">
        <v>13</v>
      </c>
      <c r="M5819" t="s">
        <v>14</v>
      </c>
      <c r="N5819" t="s">
        <v>309</v>
      </c>
      <c r="O5819" t="s">
        <v>1606</v>
      </c>
      <c r="P5819" t="s">
        <v>6482</v>
      </c>
      <c r="Q5819" s="236">
        <v>44834</v>
      </c>
      <c r="R5819" s="236">
        <v>44958</v>
      </c>
      <c r="S5819" t="s">
        <v>8452</v>
      </c>
      <c r="T5819" s="267"/>
      <c r="U5819" s="267"/>
      <c r="V5819" s="267"/>
      <c r="W5819" s="267"/>
      <c r="X5819"/>
      <c r="Y5819" t="s">
        <v>8634</v>
      </c>
      <c r="Z5819">
        <v>1790252211</v>
      </c>
      <c r="AA5819" t="s">
        <v>8635</v>
      </c>
      <c r="AB5819" s="273" t="str">
        <f>_xlfn.IFNA(IF(Table[[#This Row],[Programme Partner]]&lt;&gt;Table[[#This Row],[Implementing Partner]],CONCATENATE(Table[[#This Row],[Programme Partner]],"-",Table[[#This Row],[Implementing Partner]]),Table[[#This Row],[Programme Partner]]),"")</f>
        <v>UNICEF-VERC</v>
      </c>
    </row>
    <row r="5820" spans="1:28" ht="16.5" customHeight="1">
      <c r="A5820" s="183">
        <v>6270</v>
      </c>
      <c r="B5820" s="264" t="s">
        <v>5275</v>
      </c>
      <c r="C5820" s="265" t="s">
        <v>5280</v>
      </c>
      <c r="D5820" s="266" t="s">
        <v>5275</v>
      </c>
      <c r="E5820" s="269" t="s">
        <v>27</v>
      </c>
      <c r="F5820" s="264" t="s">
        <v>8012</v>
      </c>
      <c r="G5820" t="s">
        <v>8366</v>
      </c>
      <c r="H5820" s="264" t="str">
        <f>IFERROR(VLOOKUP(Table[[#This Row],[Activity Details of Assistance]],WHAT!E:F,2,FALSE),"")</f>
        <v xml:space="preserve"># of door </v>
      </c>
      <c r="I5820" s="264"/>
      <c r="J5820">
        <v>2</v>
      </c>
      <c r="K5820" s="295" t="s">
        <v>8280</v>
      </c>
      <c r="L5820" s="306" t="s">
        <v>13</v>
      </c>
      <c r="M5820" t="s">
        <v>14</v>
      </c>
      <c r="N5820" t="s">
        <v>309</v>
      </c>
      <c r="O5820" t="s">
        <v>1606</v>
      </c>
      <c r="P5820" t="s">
        <v>6482</v>
      </c>
      <c r="Q5820" s="236">
        <v>44834</v>
      </c>
      <c r="R5820" s="236">
        <v>44958</v>
      </c>
      <c r="S5820" t="s">
        <v>8452</v>
      </c>
      <c r="T5820" s="267"/>
      <c r="U5820" s="267"/>
      <c r="V5820" s="267"/>
      <c r="W5820" s="267"/>
      <c r="X5820"/>
      <c r="Y5820" t="s">
        <v>8634</v>
      </c>
      <c r="Z5820">
        <v>1790252211</v>
      </c>
      <c r="AA5820" t="s">
        <v>8635</v>
      </c>
      <c r="AB5820" s="273" t="str">
        <f>_xlfn.IFNA(IF(Table[[#This Row],[Programme Partner]]&lt;&gt;Table[[#This Row],[Implementing Partner]],CONCATENATE(Table[[#This Row],[Programme Partner]],"-",Table[[#This Row],[Implementing Partner]]),Table[[#This Row],[Programme Partner]]),"")</f>
        <v>UNICEF-VERC</v>
      </c>
    </row>
    <row r="5821" spans="1:28" ht="16.5" customHeight="1">
      <c r="A5821" s="183">
        <v>6271</v>
      </c>
      <c r="B5821" s="264" t="s">
        <v>5275</v>
      </c>
      <c r="C5821" s="265" t="s">
        <v>5280</v>
      </c>
      <c r="D5821" s="266" t="s">
        <v>5275</v>
      </c>
      <c r="E5821" s="269" t="s">
        <v>27</v>
      </c>
      <c r="F5821" s="264" t="s">
        <v>8012</v>
      </c>
      <c r="G5821" s="195" t="s">
        <v>8585</v>
      </c>
      <c r="H5821" s="264" t="str">
        <f>IFERROR(VLOOKUP(Table[[#This Row],[Activity Details of Assistance]],WHAT!E:F,2,FALSE),"")</f>
        <v xml:space="preserve"># of door </v>
      </c>
      <c r="I5821" s="264"/>
      <c r="J5821">
        <v>90</v>
      </c>
      <c r="K5821" s="295" t="s">
        <v>8280</v>
      </c>
      <c r="L5821" s="306" t="s">
        <v>13</v>
      </c>
      <c r="M5821" t="s">
        <v>14</v>
      </c>
      <c r="N5821" t="s">
        <v>309</v>
      </c>
      <c r="O5821" t="s">
        <v>1606</v>
      </c>
      <c r="P5821" t="s">
        <v>6482</v>
      </c>
      <c r="Q5821" s="236">
        <v>44834</v>
      </c>
      <c r="R5821" s="236">
        <v>44958</v>
      </c>
      <c r="S5821" t="s">
        <v>8452</v>
      </c>
      <c r="T5821" s="267"/>
      <c r="U5821" s="267"/>
      <c r="V5821" s="267"/>
      <c r="W5821" s="267"/>
      <c r="X5821"/>
      <c r="Y5821" t="s">
        <v>8634</v>
      </c>
      <c r="Z5821">
        <v>1790252211</v>
      </c>
      <c r="AA5821" t="s">
        <v>8635</v>
      </c>
      <c r="AB5821" s="273" t="str">
        <f>_xlfn.IFNA(IF(Table[[#This Row],[Programme Partner]]&lt;&gt;Table[[#This Row],[Implementing Partner]],CONCATENATE(Table[[#This Row],[Programme Partner]],"-",Table[[#This Row],[Implementing Partner]]),Table[[#This Row],[Programme Partner]]),"")</f>
        <v>UNICEF-VERC</v>
      </c>
    </row>
    <row r="5822" spans="1:28" ht="16.5" customHeight="1">
      <c r="A5822" s="183">
        <v>6272</v>
      </c>
      <c r="B5822" s="264" t="s">
        <v>5275</v>
      </c>
      <c r="C5822" s="265" t="s">
        <v>5280</v>
      </c>
      <c r="D5822" s="266" t="s">
        <v>5275</v>
      </c>
      <c r="E5822" s="269" t="s">
        <v>27</v>
      </c>
      <c r="F5822" s="264" t="s">
        <v>8012</v>
      </c>
      <c r="G5822" t="s">
        <v>8359</v>
      </c>
      <c r="H5822" s="264" t="str">
        <f>IFERROR(VLOOKUP(Table[[#This Row],[Activity Details of Assistance]],WHAT!E:F,2,FALSE),"")</f>
        <v># of FSM Site</v>
      </c>
      <c r="I5822" s="264"/>
      <c r="J5822">
        <v>12</v>
      </c>
      <c r="K5822" s="295" t="s">
        <v>8280</v>
      </c>
      <c r="L5822" s="306" t="s">
        <v>13</v>
      </c>
      <c r="M5822" t="s">
        <v>14</v>
      </c>
      <c r="N5822" t="s">
        <v>309</v>
      </c>
      <c r="O5822" t="s">
        <v>1606</v>
      </c>
      <c r="P5822" t="s">
        <v>6482</v>
      </c>
      <c r="Q5822" s="236">
        <v>44834</v>
      </c>
      <c r="R5822" s="236">
        <v>44958</v>
      </c>
      <c r="S5822" t="s">
        <v>8452</v>
      </c>
      <c r="T5822" s="267"/>
      <c r="U5822" s="267"/>
      <c r="V5822" s="267"/>
      <c r="W5822" s="267"/>
      <c r="X5822"/>
      <c r="Y5822" t="s">
        <v>8634</v>
      </c>
      <c r="Z5822">
        <v>1790252211</v>
      </c>
      <c r="AA5822" t="s">
        <v>8635</v>
      </c>
      <c r="AB5822" s="273" t="str">
        <f>_xlfn.IFNA(IF(Table[[#This Row],[Programme Partner]]&lt;&gt;Table[[#This Row],[Implementing Partner]],CONCATENATE(Table[[#This Row],[Programme Partner]],"-",Table[[#This Row],[Implementing Partner]]),Table[[#This Row],[Programme Partner]]),"")</f>
        <v>UNICEF-VERC</v>
      </c>
    </row>
    <row r="5823" spans="1:28" ht="16.5" customHeight="1">
      <c r="A5823" s="183">
        <v>6273</v>
      </c>
      <c r="B5823" s="264" t="s">
        <v>5275</v>
      </c>
      <c r="C5823" s="265" t="s">
        <v>5280</v>
      </c>
      <c r="D5823" s="266" t="s">
        <v>5275</v>
      </c>
      <c r="E5823" s="269" t="s">
        <v>27</v>
      </c>
      <c r="F5823" s="264" t="s">
        <v>8012</v>
      </c>
      <c r="G5823" t="s">
        <v>8356</v>
      </c>
      <c r="H5823" s="264" t="str">
        <f>IFERROR(VLOOKUP(Table[[#This Row],[Activity Details of Assistance]],WHAT!E:F,2,FALSE),"")</f>
        <v># of FSM Site</v>
      </c>
      <c r="I5823" s="264"/>
      <c r="J5823">
        <v>12</v>
      </c>
      <c r="K5823" s="295" t="s">
        <v>8280</v>
      </c>
      <c r="L5823" s="306" t="s">
        <v>13</v>
      </c>
      <c r="M5823" t="s">
        <v>14</v>
      </c>
      <c r="N5823" t="s">
        <v>309</v>
      </c>
      <c r="O5823" t="s">
        <v>1606</v>
      </c>
      <c r="P5823" t="s">
        <v>6482</v>
      </c>
      <c r="Q5823" s="236">
        <v>44834</v>
      </c>
      <c r="R5823" s="236">
        <v>44958</v>
      </c>
      <c r="S5823" t="s">
        <v>8452</v>
      </c>
      <c r="T5823" s="267"/>
      <c r="U5823" s="267"/>
      <c r="V5823" s="267"/>
      <c r="W5823" s="267"/>
      <c r="X5823"/>
      <c r="Y5823" t="s">
        <v>8634</v>
      </c>
      <c r="Z5823">
        <v>1790252211</v>
      </c>
      <c r="AA5823" t="s">
        <v>8635</v>
      </c>
      <c r="AB5823" s="273" t="str">
        <f>_xlfn.IFNA(IF(Table[[#This Row],[Programme Partner]]&lt;&gt;Table[[#This Row],[Implementing Partner]],CONCATENATE(Table[[#This Row],[Programme Partner]],"-",Table[[#This Row],[Implementing Partner]]),Table[[#This Row],[Programme Partner]]),"")</f>
        <v>UNICEF-VERC</v>
      </c>
    </row>
    <row r="5824" spans="1:28" ht="16.5" customHeight="1">
      <c r="A5824" s="183">
        <v>6274</v>
      </c>
      <c r="B5824" s="264" t="s">
        <v>5275</v>
      </c>
      <c r="C5824" s="265" t="s">
        <v>5280</v>
      </c>
      <c r="D5824" s="266" t="s">
        <v>5275</v>
      </c>
      <c r="E5824" s="269" t="s">
        <v>27</v>
      </c>
      <c r="F5824" s="264" t="s">
        <v>8012</v>
      </c>
      <c r="G5824" t="s">
        <v>8367</v>
      </c>
      <c r="H5824" s="264" t="str">
        <f>IFERROR(VLOOKUP(Table[[#This Row],[Activity Details of Assistance]],WHAT!E:F,2,FALSE),"")</f>
        <v># of door</v>
      </c>
      <c r="I5824" s="264"/>
      <c r="J5824">
        <v>6</v>
      </c>
      <c r="K5824" s="295" t="s">
        <v>8280</v>
      </c>
      <c r="L5824" s="306" t="s">
        <v>13</v>
      </c>
      <c r="M5824" t="s">
        <v>14</v>
      </c>
      <c r="N5824" t="s">
        <v>309</v>
      </c>
      <c r="O5824" t="s">
        <v>1606</v>
      </c>
      <c r="P5824" t="s">
        <v>6482</v>
      </c>
      <c r="Q5824" s="236">
        <v>44834</v>
      </c>
      <c r="R5824" s="236">
        <v>44958</v>
      </c>
      <c r="S5824" t="s">
        <v>8452</v>
      </c>
      <c r="T5824" s="267"/>
      <c r="U5824" s="267"/>
      <c r="V5824" s="267"/>
      <c r="W5824" s="267"/>
      <c r="X5824"/>
      <c r="Y5824" t="s">
        <v>8634</v>
      </c>
      <c r="Z5824">
        <v>1790252211</v>
      </c>
      <c r="AA5824" t="s">
        <v>8635</v>
      </c>
      <c r="AB5824" s="273" t="str">
        <f>_xlfn.IFNA(IF(Table[[#This Row],[Programme Partner]]&lt;&gt;Table[[#This Row],[Implementing Partner]],CONCATENATE(Table[[#This Row],[Programme Partner]],"-",Table[[#This Row],[Implementing Partner]]),Table[[#This Row],[Programme Partner]]),"")</f>
        <v>UNICEF-VERC</v>
      </c>
    </row>
    <row r="5825" spans="1:28" ht="16.5" customHeight="1">
      <c r="A5825" s="183">
        <v>6275</v>
      </c>
      <c r="B5825" s="264" t="s">
        <v>5275</v>
      </c>
      <c r="C5825" s="265" t="s">
        <v>5280</v>
      </c>
      <c r="D5825" s="266" t="s">
        <v>5275</v>
      </c>
      <c r="E5825" s="269" t="s">
        <v>27</v>
      </c>
      <c r="F5825" s="264" t="s">
        <v>8012</v>
      </c>
      <c r="G5825" s="195" t="s">
        <v>8586</v>
      </c>
      <c r="H5825" s="264" t="str">
        <f>IFERROR(VLOOKUP(Table[[#This Row],[Activity Details of Assistance]],WHAT!E:F,2,FALSE),"")</f>
        <v># of door</v>
      </c>
      <c r="I5825" s="264"/>
      <c r="J5825">
        <v>335</v>
      </c>
      <c r="K5825" s="295" t="s">
        <v>8280</v>
      </c>
      <c r="L5825" s="306" t="s">
        <v>13</v>
      </c>
      <c r="M5825" t="s">
        <v>14</v>
      </c>
      <c r="N5825" t="s">
        <v>309</v>
      </c>
      <c r="O5825" t="s">
        <v>1606</v>
      </c>
      <c r="P5825" t="s">
        <v>6482</v>
      </c>
      <c r="Q5825" s="236">
        <v>44834</v>
      </c>
      <c r="R5825" s="236">
        <v>44958</v>
      </c>
      <c r="S5825" t="s">
        <v>8452</v>
      </c>
      <c r="T5825" s="267"/>
      <c r="U5825" s="267"/>
      <c r="V5825" s="267"/>
      <c r="W5825" s="267"/>
      <c r="X5825"/>
      <c r="Y5825" t="s">
        <v>8634</v>
      </c>
      <c r="Z5825">
        <v>1790252211</v>
      </c>
      <c r="AA5825" t="s">
        <v>8635</v>
      </c>
      <c r="AB5825" s="273" t="str">
        <f>_xlfn.IFNA(IF(Table[[#This Row],[Programme Partner]]&lt;&gt;Table[[#This Row],[Implementing Partner]],CONCATENATE(Table[[#This Row],[Programme Partner]],"-",Table[[#This Row],[Implementing Partner]]),Table[[#This Row],[Programme Partner]]),"")</f>
        <v>UNICEF-VERC</v>
      </c>
    </row>
    <row r="5826" spans="1:28" ht="16.5" customHeight="1">
      <c r="A5826" s="183">
        <v>6276</v>
      </c>
      <c r="B5826" s="264" t="s">
        <v>5275</v>
      </c>
      <c r="C5826" s="265" t="s">
        <v>5280</v>
      </c>
      <c r="D5826" s="266" t="s">
        <v>5275</v>
      </c>
      <c r="E5826" s="269" t="s">
        <v>27</v>
      </c>
      <c r="F5826" s="264" t="s">
        <v>8012</v>
      </c>
      <c r="G5826" t="s">
        <v>8357</v>
      </c>
      <c r="H5826" s="264" t="str">
        <f>IFERROR(VLOOKUP(Table[[#This Row],[Activity Details of Assistance]],WHAT!E:F,2,FALSE),"")</f>
        <v># of door</v>
      </c>
      <c r="I5826" s="264"/>
      <c r="J5826">
        <v>1699</v>
      </c>
      <c r="K5826" s="295" t="s">
        <v>8280</v>
      </c>
      <c r="L5826" s="306" t="s">
        <v>13</v>
      </c>
      <c r="M5826" t="s">
        <v>14</v>
      </c>
      <c r="N5826" t="s">
        <v>309</v>
      </c>
      <c r="O5826" t="s">
        <v>1606</v>
      </c>
      <c r="P5826" t="s">
        <v>6482</v>
      </c>
      <c r="Q5826" s="236">
        <v>44834</v>
      </c>
      <c r="R5826" s="236">
        <v>44958</v>
      </c>
      <c r="S5826" t="s">
        <v>8452</v>
      </c>
      <c r="T5826" s="267"/>
      <c r="U5826" s="267"/>
      <c r="V5826" s="267"/>
      <c r="W5826" s="267"/>
      <c r="X5826"/>
      <c r="Y5826" t="s">
        <v>8634</v>
      </c>
      <c r="Z5826">
        <v>1790252211</v>
      </c>
      <c r="AA5826" t="s">
        <v>8635</v>
      </c>
      <c r="AB5826" s="273" t="str">
        <f>_xlfn.IFNA(IF(Table[[#This Row],[Programme Partner]]&lt;&gt;Table[[#This Row],[Implementing Partner]],CONCATENATE(Table[[#This Row],[Programme Partner]],"-",Table[[#This Row],[Implementing Partner]]),Table[[#This Row],[Programme Partner]]),"")</f>
        <v>UNICEF-VERC</v>
      </c>
    </row>
    <row r="5827" spans="1:28" ht="16.5" customHeight="1">
      <c r="A5827" s="183">
        <v>6277</v>
      </c>
      <c r="B5827" s="264" t="s">
        <v>5275</v>
      </c>
      <c r="C5827" s="265" t="s">
        <v>5280</v>
      </c>
      <c r="D5827" s="266" t="s">
        <v>5275</v>
      </c>
      <c r="E5827" s="269" t="s">
        <v>27</v>
      </c>
      <c r="F5827" s="264" t="s">
        <v>8013</v>
      </c>
      <c r="G5827" t="s">
        <v>8314</v>
      </c>
      <c r="H5827" s="264" t="str">
        <f>IFERROR(VLOOKUP(Table[[#This Row],[Activity Details of Assistance]],WHAT!E:F,2,FALSE),"")</f>
        <v># of HP sessions at HH level</v>
      </c>
      <c r="I5827" s="264"/>
      <c r="J5827">
        <v>7035</v>
      </c>
      <c r="K5827" s="295" t="s">
        <v>8280</v>
      </c>
      <c r="L5827" s="306" t="s">
        <v>13</v>
      </c>
      <c r="M5827" t="s">
        <v>14</v>
      </c>
      <c r="N5827" t="s">
        <v>309</v>
      </c>
      <c r="O5827" t="s">
        <v>1606</v>
      </c>
      <c r="P5827" t="s">
        <v>6482</v>
      </c>
      <c r="Q5827" s="236">
        <v>44834</v>
      </c>
      <c r="R5827" s="236">
        <v>44958</v>
      </c>
      <c r="S5827" t="s">
        <v>8452</v>
      </c>
      <c r="T5827" s="267"/>
      <c r="U5827" s="267"/>
      <c r="V5827" s="267"/>
      <c r="W5827" s="267"/>
      <c r="X5827"/>
      <c r="Y5827" t="s">
        <v>8634</v>
      </c>
      <c r="Z5827">
        <v>1790252211</v>
      </c>
      <c r="AA5827" t="s">
        <v>8635</v>
      </c>
      <c r="AB5827" s="273" t="str">
        <f>_xlfn.IFNA(IF(Table[[#This Row],[Programme Partner]]&lt;&gt;Table[[#This Row],[Implementing Partner]],CONCATENATE(Table[[#This Row],[Programme Partner]],"-",Table[[#This Row],[Implementing Partner]]),Table[[#This Row],[Programme Partner]]),"")</f>
        <v>UNICEF-VERC</v>
      </c>
    </row>
    <row r="5828" spans="1:28" ht="16.5" customHeight="1">
      <c r="A5828" s="183">
        <v>6278</v>
      </c>
      <c r="B5828" s="264" t="s">
        <v>5275</v>
      </c>
      <c r="C5828" s="265" t="s">
        <v>5280</v>
      </c>
      <c r="D5828" s="266" t="s">
        <v>5275</v>
      </c>
      <c r="E5828" s="269" t="s">
        <v>27</v>
      </c>
      <c r="F5828" s="264" t="s">
        <v>8014</v>
      </c>
      <c r="G5828" t="s">
        <v>8445</v>
      </c>
      <c r="H5828" s="264" t="str">
        <f>IFERROR(VLOOKUP(Table[[#This Row],[Activity Details of Assistance]],WHAT!E:F,2,FALSE),"")</f>
        <v># of plant</v>
      </c>
      <c r="I5828" s="264"/>
      <c r="J5828">
        <v>2</v>
      </c>
      <c r="K5828" s="295" t="s">
        <v>8280</v>
      </c>
      <c r="L5828" s="306" t="s">
        <v>13</v>
      </c>
      <c r="M5828" t="s">
        <v>14</v>
      </c>
      <c r="N5828" t="s">
        <v>309</v>
      </c>
      <c r="O5828" t="s">
        <v>1606</v>
      </c>
      <c r="P5828" t="s">
        <v>6482</v>
      </c>
      <c r="Q5828" s="236">
        <v>44834</v>
      </c>
      <c r="R5828" s="236">
        <v>44958</v>
      </c>
      <c r="S5828" t="s">
        <v>8452</v>
      </c>
      <c r="T5828" s="267"/>
      <c r="U5828" s="267"/>
      <c r="V5828" s="267"/>
      <c r="W5828" s="267"/>
      <c r="X5828"/>
      <c r="Y5828" t="s">
        <v>8634</v>
      </c>
      <c r="Z5828">
        <v>1790252211</v>
      </c>
      <c r="AA5828" t="s">
        <v>8635</v>
      </c>
      <c r="AB5828" s="273" t="str">
        <f>_xlfn.IFNA(IF(Table[[#This Row],[Programme Partner]]&lt;&gt;Table[[#This Row],[Implementing Partner]],CONCATENATE(Table[[#This Row],[Programme Partner]],"-",Table[[#This Row],[Implementing Partner]]),Table[[#This Row],[Programme Partner]]),"")</f>
        <v>UNICEF-VERC</v>
      </c>
    </row>
    <row r="5829" spans="1:28" ht="16.5" customHeight="1">
      <c r="A5829" s="183">
        <v>6279</v>
      </c>
      <c r="B5829" s="264" t="s">
        <v>5275</v>
      </c>
      <c r="C5829" s="265" t="s">
        <v>5184</v>
      </c>
      <c r="D5829" s="266" t="s">
        <v>5275</v>
      </c>
      <c r="E5829" s="269" t="s">
        <v>27</v>
      </c>
      <c r="F5829" s="264" t="s">
        <v>8011</v>
      </c>
      <c r="G5829" s="195" t="s">
        <v>8584</v>
      </c>
      <c r="H5829" s="264" t="str">
        <f>IFERROR(VLOOKUP(Table[[#This Row],[Activity Details of Assistance]],WHAT!E:F,2,FALSE),"")</f>
        <v># of tube well</v>
      </c>
      <c r="I5829" s="264"/>
      <c r="J5829">
        <v>113</v>
      </c>
      <c r="K5829" s="295" t="s">
        <v>8280</v>
      </c>
      <c r="L5829" s="306" t="s">
        <v>13</v>
      </c>
      <c r="M5829" t="s">
        <v>14</v>
      </c>
      <c r="N5829" t="s">
        <v>309</v>
      </c>
      <c r="O5829" t="s">
        <v>1606</v>
      </c>
      <c r="P5829" t="s">
        <v>6481</v>
      </c>
      <c r="Q5829" s="236">
        <v>44834</v>
      </c>
      <c r="R5829" s="236">
        <v>44927</v>
      </c>
      <c r="S5829" t="s">
        <v>8452</v>
      </c>
      <c r="T5829" s="267"/>
      <c r="U5829" s="267"/>
      <c r="V5829" s="267"/>
      <c r="W5829" s="267"/>
      <c r="X5829"/>
      <c r="Y5829" t="s">
        <v>8518</v>
      </c>
      <c r="Z5829">
        <v>8801712003560</v>
      </c>
      <c r="AA5829" t="s">
        <v>8289</v>
      </c>
      <c r="AB5829" s="273" t="str">
        <f>_xlfn.IFNA(IF(Table[[#This Row],[Programme Partner]]&lt;&gt;Table[[#This Row],[Implementing Partner]],CONCATENATE(Table[[#This Row],[Programme Partner]],"-",Table[[#This Row],[Implementing Partner]]),Table[[#This Row],[Programme Partner]]),"")</f>
        <v>UNICEF-NGOF</v>
      </c>
    </row>
    <row r="5830" spans="1:28" ht="16.5" customHeight="1">
      <c r="A5830" s="183">
        <v>6280</v>
      </c>
      <c r="B5830" s="264" t="s">
        <v>5275</v>
      </c>
      <c r="C5830" s="265" t="s">
        <v>5184</v>
      </c>
      <c r="D5830" s="266" t="s">
        <v>5275</v>
      </c>
      <c r="E5830" s="269" t="s">
        <v>27</v>
      </c>
      <c r="F5830" s="264" t="s">
        <v>8011</v>
      </c>
      <c r="G5830" t="s">
        <v>8355</v>
      </c>
      <c r="H5830" s="264" t="str">
        <f>IFERROR(VLOOKUP(Table[[#This Row],[Activity Details of Assistance]],WHAT!E:F,2,FALSE),"")</f>
        <v># of water network</v>
      </c>
      <c r="I5830" s="264"/>
      <c r="J5830">
        <v>6</v>
      </c>
      <c r="K5830" s="295" t="s">
        <v>8280</v>
      </c>
      <c r="L5830" s="306" t="s">
        <v>13</v>
      </c>
      <c r="M5830" t="s">
        <v>14</v>
      </c>
      <c r="N5830" t="s">
        <v>309</v>
      </c>
      <c r="O5830" t="s">
        <v>1606</v>
      </c>
      <c r="P5830" t="s">
        <v>6481</v>
      </c>
      <c r="Q5830" s="236">
        <v>44834</v>
      </c>
      <c r="R5830" s="236">
        <v>44927</v>
      </c>
      <c r="S5830" t="s">
        <v>8452</v>
      </c>
      <c r="T5830" s="267"/>
      <c r="U5830" s="267"/>
      <c r="V5830" s="267"/>
      <c r="W5830" s="267"/>
      <c r="X5830"/>
      <c r="Y5830" t="s">
        <v>8518</v>
      </c>
      <c r="Z5830">
        <v>8801712003560</v>
      </c>
      <c r="AA5830" t="s">
        <v>8289</v>
      </c>
      <c r="AB5830" s="273" t="str">
        <f>_xlfn.IFNA(IF(Table[[#This Row],[Programme Partner]]&lt;&gt;Table[[#This Row],[Implementing Partner]],CONCATENATE(Table[[#This Row],[Programme Partner]],"-",Table[[#This Row],[Implementing Partner]]),Table[[#This Row],[Programme Partner]]),"")</f>
        <v>UNICEF-NGOF</v>
      </c>
    </row>
    <row r="5831" spans="1:28" ht="16.5" customHeight="1">
      <c r="A5831" s="183">
        <v>6281</v>
      </c>
      <c r="B5831" s="264" t="s">
        <v>5275</v>
      </c>
      <c r="C5831" s="265" t="s">
        <v>5184</v>
      </c>
      <c r="D5831" s="266" t="s">
        <v>5275</v>
      </c>
      <c r="E5831" s="269" t="s">
        <v>27</v>
      </c>
      <c r="F5831" s="264" t="s">
        <v>8011</v>
      </c>
      <c r="G5831" t="s">
        <v>8318</v>
      </c>
      <c r="H5831" s="264" t="str">
        <f>IFERROR(VLOOKUP(Table[[#This Row],[Activity Details of Assistance]],WHAT!E:F,2,FALSE),"")</f>
        <v># of household</v>
      </c>
      <c r="I5831" s="264"/>
      <c r="J5831">
        <v>400</v>
      </c>
      <c r="K5831" s="295" t="s">
        <v>8280</v>
      </c>
      <c r="L5831" s="306" t="s">
        <v>13</v>
      </c>
      <c r="M5831" t="s">
        <v>14</v>
      </c>
      <c r="N5831" t="s">
        <v>309</v>
      </c>
      <c r="O5831" t="s">
        <v>1606</v>
      </c>
      <c r="P5831" t="s">
        <v>6481</v>
      </c>
      <c r="Q5831" s="236">
        <v>44834</v>
      </c>
      <c r="R5831" s="236">
        <v>44927</v>
      </c>
      <c r="S5831" t="s">
        <v>8452</v>
      </c>
      <c r="T5831" s="267"/>
      <c r="U5831" s="267"/>
      <c r="V5831" s="267"/>
      <c r="W5831" s="267"/>
      <c r="X5831"/>
      <c r="Y5831" t="s">
        <v>8518</v>
      </c>
      <c r="Z5831">
        <v>8801712003560</v>
      </c>
      <c r="AA5831" t="s">
        <v>8289</v>
      </c>
      <c r="AB5831" s="273" t="str">
        <f>_xlfn.IFNA(IF(Table[[#This Row],[Programme Partner]]&lt;&gt;Table[[#This Row],[Implementing Partner]],CONCATENATE(Table[[#This Row],[Programme Partner]],"-",Table[[#This Row],[Implementing Partner]]),Table[[#This Row],[Programme Partner]]),"")</f>
        <v>UNICEF-NGOF</v>
      </c>
    </row>
    <row r="5832" spans="1:28" ht="16.5" customHeight="1">
      <c r="A5832" s="183">
        <v>6282</v>
      </c>
      <c r="B5832" s="264" t="s">
        <v>5275</v>
      </c>
      <c r="C5832" s="265" t="s">
        <v>5184</v>
      </c>
      <c r="D5832" s="266" t="s">
        <v>5275</v>
      </c>
      <c r="E5832" s="269" t="s">
        <v>27</v>
      </c>
      <c r="F5832" s="264" t="s">
        <v>8011</v>
      </c>
      <c r="G5832" s="213" t="s">
        <v>8584</v>
      </c>
      <c r="H5832" s="264" t="str">
        <f>IFERROR(VLOOKUP(Table[[#This Row],[Activity Details of Assistance]],WHAT!E:F,2,FALSE),"")</f>
        <v># of tube well</v>
      </c>
      <c r="I5832" s="264"/>
      <c r="J5832">
        <v>8</v>
      </c>
      <c r="K5832" s="295" t="s">
        <v>8280</v>
      </c>
      <c r="L5832" s="306" t="s">
        <v>13</v>
      </c>
      <c r="M5832" t="s">
        <v>14</v>
      </c>
      <c r="N5832" t="s">
        <v>309</v>
      </c>
      <c r="O5832" t="s">
        <v>1606</v>
      </c>
      <c r="P5832" t="s">
        <v>6481</v>
      </c>
      <c r="Q5832" s="236">
        <v>44834</v>
      </c>
      <c r="R5832" s="236">
        <v>44927</v>
      </c>
      <c r="S5832" t="s">
        <v>8452</v>
      </c>
      <c r="T5832" s="267"/>
      <c r="U5832" s="267"/>
      <c r="V5832" s="267"/>
      <c r="W5832" s="267"/>
      <c r="X5832"/>
      <c r="Y5832" t="s">
        <v>8518</v>
      </c>
      <c r="Z5832">
        <v>8801712003560</v>
      </c>
      <c r="AA5832" t="s">
        <v>8289</v>
      </c>
      <c r="AB5832" s="273" t="str">
        <f>_xlfn.IFNA(IF(Table[[#This Row],[Programme Partner]]&lt;&gt;Table[[#This Row],[Implementing Partner]],CONCATENATE(Table[[#This Row],[Programme Partner]],"-",Table[[#This Row],[Implementing Partner]]),Table[[#This Row],[Programme Partner]]),"")</f>
        <v>UNICEF-NGOF</v>
      </c>
    </row>
    <row r="5833" spans="1:28" ht="16.5" customHeight="1">
      <c r="A5833" s="183">
        <v>6283</v>
      </c>
      <c r="B5833" s="264" t="s">
        <v>5275</v>
      </c>
      <c r="C5833" s="265" t="s">
        <v>5184</v>
      </c>
      <c r="D5833" s="266" t="s">
        <v>5275</v>
      </c>
      <c r="E5833" s="269" t="s">
        <v>27</v>
      </c>
      <c r="F5833" s="264" t="s">
        <v>8012</v>
      </c>
      <c r="G5833" t="s">
        <v>8366</v>
      </c>
      <c r="H5833" s="264" t="str">
        <f>IFERROR(VLOOKUP(Table[[#This Row],[Activity Details of Assistance]],WHAT!E:F,2,FALSE),"")</f>
        <v xml:space="preserve"># of door </v>
      </c>
      <c r="I5833" s="264"/>
      <c r="J5833">
        <v>1</v>
      </c>
      <c r="K5833" s="295" t="s">
        <v>8280</v>
      </c>
      <c r="L5833" s="306" t="s">
        <v>13</v>
      </c>
      <c r="M5833" t="s">
        <v>14</v>
      </c>
      <c r="N5833" t="s">
        <v>309</v>
      </c>
      <c r="O5833" t="s">
        <v>1606</v>
      </c>
      <c r="P5833" t="s">
        <v>6481</v>
      </c>
      <c r="Q5833" s="236">
        <v>44834</v>
      </c>
      <c r="R5833" s="236">
        <v>44927</v>
      </c>
      <c r="S5833" t="s">
        <v>8452</v>
      </c>
      <c r="T5833" s="267"/>
      <c r="U5833" s="267"/>
      <c r="V5833" s="267"/>
      <c r="W5833" s="267"/>
      <c r="X5833"/>
      <c r="Y5833" t="s">
        <v>8518</v>
      </c>
      <c r="Z5833">
        <v>8801712003560</v>
      </c>
      <c r="AA5833" t="s">
        <v>8289</v>
      </c>
      <c r="AB5833" s="273" t="str">
        <f>_xlfn.IFNA(IF(Table[[#This Row],[Programme Partner]]&lt;&gt;Table[[#This Row],[Implementing Partner]],CONCATENATE(Table[[#This Row],[Programme Partner]],"-",Table[[#This Row],[Implementing Partner]]),Table[[#This Row],[Programme Partner]]),"")</f>
        <v>UNICEF-NGOF</v>
      </c>
    </row>
    <row r="5834" spans="1:28" ht="16.5" customHeight="1">
      <c r="A5834" s="183">
        <v>6284</v>
      </c>
      <c r="B5834" s="264" t="s">
        <v>5275</v>
      </c>
      <c r="C5834" s="265" t="s">
        <v>5184</v>
      </c>
      <c r="D5834" s="266" t="s">
        <v>5275</v>
      </c>
      <c r="E5834" s="269" t="s">
        <v>27</v>
      </c>
      <c r="F5834" s="264" t="s">
        <v>8012</v>
      </c>
      <c r="G5834" s="195" t="s">
        <v>8585</v>
      </c>
      <c r="H5834" s="264" t="str">
        <f>IFERROR(VLOOKUP(Table[[#This Row],[Activity Details of Assistance]],WHAT!E:F,2,FALSE),"")</f>
        <v xml:space="preserve"># of door </v>
      </c>
      <c r="I5834" s="264"/>
      <c r="J5834">
        <v>38</v>
      </c>
      <c r="K5834" s="295" t="s">
        <v>8280</v>
      </c>
      <c r="L5834" s="306" t="s">
        <v>13</v>
      </c>
      <c r="M5834" t="s">
        <v>14</v>
      </c>
      <c r="N5834" t="s">
        <v>309</v>
      </c>
      <c r="O5834" t="s">
        <v>1606</v>
      </c>
      <c r="P5834" t="s">
        <v>6481</v>
      </c>
      <c r="Q5834" s="236">
        <v>44834</v>
      </c>
      <c r="R5834" s="236">
        <v>44927</v>
      </c>
      <c r="S5834" t="s">
        <v>8452</v>
      </c>
      <c r="T5834" s="267"/>
      <c r="U5834" s="267"/>
      <c r="V5834" s="267"/>
      <c r="W5834" s="267"/>
      <c r="X5834"/>
      <c r="Y5834" t="s">
        <v>8518</v>
      </c>
      <c r="Z5834">
        <v>8801712003560</v>
      </c>
      <c r="AA5834" t="s">
        <v>8289</v>
      </c>
      <c r="AB5834" s="273" t="str">
        <f>_xlfn.IFNA(IF(Table[[#This Row],[Programme Partner]]&lt;&gt;Table[[#This Row],[Implementing Partner]],CONCATENATE(Table[[#This Row],[Programme Partner]],"-",Table[[#This Row],[Implementing Partner]]),Table[[#This Row],[Programme Partner]]),"")</f>
        <v>UNICEF-NGOF</v>
      </c>
    </row>
    <row r="5835" spans="1:28" ht="16.5" customHeight="1">
      <c r="A5835" s="183">
        <v>6285</v>
      </c>
      <c r="B5835" s="264" t="s">
        <v>5275</v>
      </c>
      <c r="C5835" s="265" t="s">
        <v>5184</v>
      </c>
      <c r="D5835" s="266" t="s">
        <v>5275</v>
      </c>
      <c r="E5835" s="269" t="s">
        <v>27</v>
      </c>
      <c r="F5835" s="264" t="s">
        <v>8012</v>
      </c>
      <c r="G5835" t="s">
        <v>8359</v>
      </c>
      <c r="H5835" s="264" t="str">
        <f>IFERROR(VLOOKUP(Table[[#This Row],[Activity Details of Assistance]],WHAT!E:F,2,FALSE),"")</f>
        <v># of FSM Site</v>
      </c>
      <c r="I5835" s="264"/>
      <c r="J5835">
        <v>4</v>
      </c>
      <c r="K5835" s="295" t="s">
        <v>8280</v>
      </c>
      <c r="L5835" s="306" t="s">
        <v>13</v>
      </c>
      <c r="M5835" t="s">
        <v>14</v>
      </c>
      <c r="N5835" t="s">
        <v>309</v>
      </c>
      <c r="O5835" t="s">
        <v>1606</v>
      </c>
      <c r="P5835" t="s">
        <v>6481</v>
      </c>
      <c r="Q5835" s="236">
        <v>44834</v>
      </c>
      <c r="R5835" s="236">
        <v>44927</v>
      </c>
      <c r="S5835" t="s">
        <v>8452</v>
      </c>
      <c r="T5835" s="267"/>
      <c r="U5835" s="267"/>
      <c r="V5835" s="267"/>
      <c r="W5835" s="267"/>
      <c r="X5835"/>
      <c r="Y5835" t="s">
        <v>8518</v>
      </c>
      <c r="Z5835">
        <v>8801712003560</v>
      </c>
      <c r="AA5835" t="s">
        <v>8289</v>
      </c>
      <c r="AB5835" s="273" t="str">
        <f>_xlfn.IFNA(IF(Table[[#This Row],[Programme Partner]]&lt;&gt;Table[[#This Row],[Implementing Partner]],CONCATENATE(Table[[#This Row],[Programme Partner]],"-",Table[[#This Row],[Implementing Partner]]),Table[[#This Row],[Programme Partner]]),"")</f>
        <v>UNICEF-NGOF</v>
      </c>
    </row>
    <row r="5836" spans="1:28" ht="16.5" customHeight="1">
      <c r="A5836" s="183">
        <v>6286</v>
      </c>
      <c r="B5836" s="264" t="s">
        <v>5275</v>
      </c>
      <c r="C5836" s="265" t="s">
        <v>5184</v>
      </c>
      <c r="D5836" s="266" t="s">
        <v>5275</v>
      </c>
      <c r="E5836" s="269" t="s">
        <v>27</v>
      </c>
      <c r="F5836" s="264" t="s">
        <v>8012</v>
      </c>
      <c r="G5836" t="s">
        <v>8356</v>
      </c>
      <c r="H5836" s="264" t="str">
        <f>IFERROR(VLOOKUP(Table[[#This Row],[Activity Details of Assistance]],WHAT!E:F,2,FALSE),"")</f>
        <v># of FSM Site</v>
      </c>
      <c r="I5836" s="264"/>
      <c r="J5836">
        <v>4</v>
      </c>
      <c r="K5836" s="295" t="s">
        <v>8280</v>
      </c>
      <c r="L5836" s="306" t="s">
        <v>13</v>
      </c>
      <c r="M5836" t="s">
        <v>14</v>
      </c>
      <c r="N5836" t="s">
        <v>309</v>
      </c>
      <c r="O5836" t="s">
        <v>1606</v>
      </c>
      <c r="P5836" t="s">
        <v>6481</v>
      </c>
      <c r="Q5836" s="236">
        <v>44834</v>
      </c>
      <c r="R5836" s="236">
        <v>44927</v>
      </c>
      <c r="S5836" t="s">
        <v>8452</v>
      </c>
      <c r="T5836" s="267"/>
      <c r="U5836" s="267"/>
      <c r="V5836" s="267"/>
      <c r="W5836" s="267"/>
      <c r="X5836"/>
      <c r="Y5836" t="s">
        <v>8518</v>
      </c>
      <c r="Z5836">
        <v>8801712003560</v>
      </c>
      <c r="AA5836" t="s">
        <v>8289</v>
      </c>
      <c r="AB5836" s="273" t="str">
        <f>_xlfn.IFNA(IF(Table[[#This Row],[Programme Partner]]&lt;&gt;Table[[#This Row],[Implementing Partner]],CONCATENATE(Table[[#This Row],[Programme Partner]],"-",Table[[#This Row],[Implementing Partner]]),Table[[#This Row],[Programme Partner]]),"")</f>
        <v>UNICEF-NGOF</v>
      </c>
    </row>
    <row r="5837" spans="1:28" ht="16.5" customHeight="1">
      <c r="A5837" s="183">
        <v>6287</v>
      </c>
      <c r="B5837" s="264" t="s">
        <v>5275</v>
      </c>
      <c r="C5837" s="265" t="s">
        <v>5184</v>
      </c>
      <c r="D5837" s="266" t="s">
        <v>5275</v>
      </c>
      <c r="E5837" s="269" t="s">
        <v>27</v>
      </c>
      <c r="F5837" s="264" t="s">
        <v>8012</v>
      </c>
      <c r="G5837" s="195" t="s">
        <v>8586</v>
      </c>
      <c r="H5837" s="264" t="str">
        <f>IFERROR(VLOOKUP(Table[[#This Row],[Activity Details of Assistance]],WHAT!E:F,2,FALSE),"")</f>
        <v># of door</v>
      </c>
      <c r="I5837" s="264"/>
      <c r="J5837">
        <v>151</v>
      </c>
      <c r="K5837" s="295" t="s">
        <v>8280</v>
      </c>
      <c r="L5837" s="306" t="s">
        <v>13</v>
      </c>
      <c r="M5837" t="s">
        <v>14</v>
      </c>
      <c r="N5837" t="s">
        <v>309</v>
      </c>
      <c r="O5837" t="s">
        <v>1606</v>
      </c>
      <c r="P5837" t="s">
        <v>6481</v>
      </c>
      <c r="Q5837" s="236">
        <v>44834</v>
      </c>
      <c r="R5837" s="236">
        <v>44927</v>
      </c>
      <c r="S5837" t="s">
        <v>8452</v>
      </c>
      <c r="T5837" s="267"/>
      <c r="U5837" s="267"/>
      <c r="V5837" s="267"/>
      <c r="W5837" s="267"/>
      <c r="X5837"/>
      <c r="Y5837" t="s">
        <v>8518</v>
      </c>
      <c r="Z5837">
        <v>8801712003560</v>
      </c>
      <c r="AA5837" t="s">
        <v>8289</v>
      </c>
      <c r="AB5837" s="273" t="str">
        <f>_xlfn.IFNA(IF(Table[[#This Row],[Programme Partner]]&lt;&gt;Table[[#This Row],[Implementing Partner]],CONCATENATE(Table[[#This Row],[Programme Partner]],"-",Table[[#This Row],[Implementing Partner]]),Table[[#This Row],[Programme Partner]]),"")</f>
        <v>UNICEF-NGOF</v>
      </c>
    </row>
    <row r="5838" spans="1:28" ht="16.5" customHeight="1">
      <c r="A5838" s="183">
        <v>6288</v>
      </c>
      <c r="B5838" s="264" t="s">
        <v>5275</v>
      </c>
      <c r="C5838" s="265" t="s">
        <v>5184</v>
      </c>
      <c r="D5838" s="266" t="s">
        <v>5275</v>
      </c>
      <c r="E5838" s="269" t="s">
        <v>27</v>
      </c>
      <c r="F5838" s="264" t="s">
        <v>8012</v>
      </c>
      <c r="G5838" t="s">
        <v>8357</v>
      </c>
      <c r="H5838" s="264" t="str">
        <f>IFERROR(VLOOKUP(Table[[#This Row],[Activity Details of Assistance]],WHAT!E:F,2,FALSE),"")</f>
        <v># of door</v>
      </c>
      <c r="I5838" s="264"/>
      <c r="J5838">
        <v>820</v>
      </c>
      <c r="K5838" s="295" t="s">
        <v>8280</v>
      </c>
      <c r="L5838" s="306" t="s">
        <v>13</v>
      </c>
      <c r="M5838" t="s">
        <v>14</v>
      </c>
      <c r="N5838" t="s">
        <v>309</v>
      </c>
      <c r="O5838" t="s">
        <v>1606</v>
      </c>
      <c r="P5838" t="s">
        <v>6481</v>
      </c>
      <c r="Q5838" s="236">
        <v>44834</v>
      </c>
      <c r="R5838" s="236">
        <v>44927</v>
      </c>
      <c r="S5838" t="s">
        <v>8452</v>
      </c>
      <c r="T5838" s="267"/>
      <c r="U5838" s="267"/>
      <c r="V5838" s="267"/>
      <c r="W5838" s="267"/>
      <c r="X5838"/>
      <c r="Y5838" t="s">
        <v>8518</v>
      </c>
      <c r="Z5838">
        <v>8801712003560</v>
      </c>
      <c r="AA5838" t="s">
        <v>8289</v>
      </c>
      <c r="AB5838" s="273" t="str">
        <f>_xlfn.IFNA(IF(Table[[#This Row],[Programme Partner]]&lt;&gt;Table[[#This Row],[Implementing Partner]],CONCATENATE(Table[[#This Row],[Programme Partner]],"-",Table[[#This Row],[Implementing Partner]]),Table[[#This Row],[Programme Partner]]),"")</f>
        <v>UNICEF-NGOF</v>
      </c>
    </row>
    <row r="5839" spans="1:28" ht="16.5" customHeight="1">
      <c r="A5839" s="183">
        <v>6289</v>
      </c>
      <c r="B5839" s="264" t="s">
        <v>5275</v>
      </c>
      <c r="C5839" s="265" t="s">
        <v>5184</v>
      </c>
      <c r="D5839" s="266" t="s">
        <v>5275</v>
      </c>
      <c r="E5839" s="269" t="s">
        <v>27</v>
      </c>
      <c r="F5839" s="264" t="s">
        <v>8012</v>
      </c>
      <c r="G5839" t="s">
        <v>8019</v>
      </c>
      <c r="H5839" s="264" t="str">
        <f>IFERROR(VLOOKUP(Table[[#This Row],[Activity Details of Assistance]],WHAT!E:F,2,FALSE),"")</f>
        <v>N/A</v>
      </c>
      <c r="I5839" s="264"/>
      <c r="J5839">
        <v>16</v>
      </c>
      <c r="K5839" s="295" t="s">
        <v>8280</v>
      </c>
      <c r="L5839" s="306" t="s">
        <v>13</v>
      </c>
      <c r="M5839" t="s">
        <v>14</v>
      </c>
      <c r="N5839" t="s">
        <v>309</v>
      </c>
      <c r="O5839" t="s">
        <v>1606</v>
      </c>
      <c r="P5839" t="s">
        <v>6481</v>
      </c>
      <c r="Q5839" s="236">
        <v>44834</v>
      </c>
      <c r="R5839" s="236">
        <v>44927</v>
      </c>
      <c r="S5839" t="s">
        <v>8452</v>
      </c>
      <c r="T5839" s="267"/>
      <c r="U5839" s="267"/>
      <c r="V5839" s="267"/>
      <c r="W5839" s="267"/>
      <c r="X5839" t="s">
        <v>8677</v>
      </c>
      <c r="Y5839" t="s">
        <v>8518</v>
      </c>
      <c r="Z5839">
        <v>8801712003560</v>
      </c>
      <c r="AA5839" t="s">
        <v>8289</v>
      </c>
      <c r="AB5839" s="273" t="str">
        <f>_xlfn.IFNA(IF(Table[[#This Row],[Programme Partner]]&lt;&gt;Table[[#This Row],[Implementing Partner]],CONCATENATE(Table[[#This Row],[Programme Partner]],"-",Table[[#This Row],[Implementing Partner]]),Table[[#This Row],[Programme Partner]]),"")</f>
        <v>UNICEF-NGOF</v>
      </c>
    </row>
    <row r="5840" spans="1:28" ht="16.5" customHeight="1">
      <c r="A5840" s="183">
        <v>6290</v>
      </c>
      <c r="B5840" s="264" t="s">
        <v>5275</v>
      </c>
      <c r="C5840" s="265" t="s">
        <v>5184</v>
      </c>
      <c r="D5840" s="266" t="s">
        <v>5275</v>
      </c>
      <c r="E5840" s="269" t="s">
        <v>27</v>
      </c>
      <c r="F5840" s="264" t="s">
        <v>8013</v>
      </c>
      <c r="G5840" t="s">
        <v>8314</v>
      </c>
      <c r="H5840" s="264" t="str">
        <f>IFERROR(VLOOKUP(Table[[#This Row],[Activity Details of Assistance]],WHAT!E:F,2,FALSE),"")</f>
        <v># of HP sessions at HH level</v>
      </c>
      <c r="I5840" s="264"/>
      <c r="J5840">
        <v>5102</v>
      </c>
      <c r="K5840" s="295" t="s">
        <v>8280</v>
      </c>
      <c r="L5840" s="306" t="s">
        <v>13</v>
      </c>
      <c r="M5840" t="s">
        <v>14</v>
      </c>
      <c r="N5840" t="s">
        <v>309</v>
      </c>
      <c r="O5840" t="s">
        <v>1606</v>
      </c>
      <c r="P5840" t="s">
        <v>6481</v>
      </c>
      <c r="Q5840" s="236">
        <v>44834</v>
      </c>
      <c r="R5840" s="236">
        <v>44927</v>
      </c>
      <c r="S5840" t="s">
        <v>8452</v>
      </c>
      <c r="T5840" s="267"/>
      <c r="U5840" s="267"/>
      <c r="V5840" s="267"/>
      <c r="W5840" s="267"/>
      <c r="X5840"/>
      <c r="Y5840" t="s">
        <v>8518</v>
      </c>
      <c r="Z5840">
        <v>8801712003560</v>
      </c>
      <c r="AA5840" t="s">
        <v>8289</v>
      </c>
      <c r="AB5840" s="273" t="str">
        <f>_xlfn.IFNA(IF(Table[[#This Row],[Programme Partner]]&lt;&gt;Table[[#This Row],[Implementing Partner]],CONCATENATE(Table[[#This Row],[Programme Partner]],"-",Table[[#This Row],[Implementing Partner]]),Table[[#This Row],[Programme Partner]]),"")</f>
        <v>UNICEF-NGOF</v>
      </c>
    </row>
    <row r="5841" spans="1:28" ht="16.5" customHeight="1">
      <c r="A5841" s="183">
        <v>6291</v>
      </c>
      <c r="B5841" s="264" t="s">
        <v>5275</v>
      </c>
      <c r="C5841" s="265" t="s">
        <v>5184</v>
      </c>
      <c r="D5841" s="266" t="s">
        <v>5275</v>
      </c>
      <c r="E5841" s="269" t="s">
        <v>27</v>
      </c>
      <c r="F5841" s="264" t="s">
        <v>8013</v>
      </c>
      <c r="G5841" t="s">
        <v>8442</v>
      </c>
      <c r="H5841" s="264" t="str">
        <f>IFERROR(VLOOKUP(Table[[#This Row],[Activity Details of Assistance]],WHAT!E:F,2,FALSE),"")</f>
        <v># of facilities</v>
      </c>
      <c r="I5841" s="264"/>
      <c r="J5841">
        <v>1450</v>
      </c>
      <c r="K5841" s="295" t="s">
        <v>8280</v>
      </c>
      <c r="L5841" s="306" t="s">
        <v>13</v>
      </c>
      <c r="M5841" t="s">
        <v>14</v>
      </c>
      <c r="N5841" t="s">
        <v>309</v>
      </c>
      <c r="O5841" t="s">
        <v>1606</v>
      </c>
      <c r="P5841" t="s">
        <v>6481</v>
      </c>
      <c r="Q5841" s="236">
        <v>44834</v>
      </c>
      <c r="R5841" s="236">
        <v>44927</v>
      </c>
      <c r="S5841" t="s">
        <v>8452</v>
      </c>
      <c r="T5841" s="267"/>
      <c r="U5841" s="267"/>
      <c r="V5841" s="267"/>
      <c r="W5841" s="267"/>
      <c r="X5841"/>
      <c r="Y5841" t="s">
        <v>8518</v>
      </c>
      <c r="Z5841">
        <v>8801712003560</v>
      </c>
      <c r="AA5841" t="s">
        <v>8289</v>
      </c>
      <c r="AB5841" s="273" t="str">
        <f>_xlfn.IFNA(IF(Table[[#This Row],[Programme Partner]]&lt;&gt;Table[[#This Row],[Implementing Partner]],CONCATENATE(Table[[#This Row],[Programme Partner]],"-",Table[[#This Row],[Implementing Partner]]),Table[[#This Row],[Programme Partner]]),"")</f>
        <v>UNICEF-NGOF</v>
      </c>
    </row>
    <row r="5842" spans="1:28" ht="16.5" customHeight="1">
      <c r="A5842" s="183">
        <v>6292</v>
      </c>
      <c r="B5842" s="264" t="s">
        <v>5275</v>
      </c>
      <c r="C5842" s="265" t="s">
        <v>5184</v>
      </c>
      <c r="D5842" s="266" t="s">
        <v>5275</v>
      </c>
      <c r="E5842" s="269" t="s">
        <v>27</v>
      </c>
      <c r="F5842" s="264" t="s">
        <v>8013</v>
      </c>
      <c r="G5842" t="s">
        <v>8314</v>
      </c>
      <c r="H5842" s="264" t="str">
        <f>IFERROR(VLOOKUP(Table[[#This Row],[Activity Details of Assistance]],WHAT!E:F,2,FALSE),"")</f>
        <v># of HP sessions at HH level</v>
      </c>
      <c r="I5842" s="264"/>
      <c r="J5842">
        <v>53</v>
      </c>
      <c r="K5842" s="295" t="s">
        <v>8280</v>
      </c>
      <c r="L5842" s="306" t="s">
        <v>13</v>
      </c>
      <c r="M5842" t="s">
        <v>14</v>
      </c>
      <c r="N5842" t="s">
        <v>309</v>
      </c>
      <c r="O5842" t="s">
        <v>1606</v>
      </c>
      <c r="P5842" t="s">
        <v>6481</v>
      </c>
      <c r="Q5842" s="236">
        <v>44834</v>
      </c>
      <c r="R5842" s="236">
        <v>44927</v>
      </c>
      <c r="S5842" t="s">
        <v>8452</v>
      </c>
      <c r="T5842" s="267"/>
      <c r="U5842" s="267"/>
      <c r="V5842" s="267"/>
      <c r="W5842" s="267"/>
      <c r="X5842"/>
      <c r="Y5842" t="s">
        <v>8518</v>
      </c>
      <c r="Z5842">
        <v>8801712003560</v>
      </c>
      <c r="AA5842" t="s">
        <v>8289</v>
      </c>
      <c r="AB5842" s="273" t="str">
        <f>_xlfn.IFNA(IF(Table[[#This Row],[Programme Partner]]&lt;&gt;Table[[#This Row],[Implementing Partner]],CONCATENATE(Table[[#This Row],[Programme Partner]],"-",Table[[#This Row],[Implementing Partner]]),Table[[#This Row],[Programme Partner]]),"")</f>
        <v>UNICEF-NGOF</v>
      </c>
    </row>
    <row r="5843" spans="1:28" ht="16.5" customHeight="1">
      <c r="A5843" s="183">
        <v>6293</v>
      </c>
      <c r="B5843" s="264" t="s">
        <v>5275</v>
      </c>
      <c r="C5843" s="265" t="s">
        <v>5184</v>
      </c>
      <c r="D5843" s="266" t="s">
        <v>5275</v>
      </c>
      <c r="E5843" s="269" t="s">
        <v>27</v>
      </c>
      <c r="F5843" s="264" t="s">
        <v>8014</v>
      </c>
      <c r="G5843" t="s">
        <v>8445</v>
      </c>
      <c r="H5843" s="264" t="str">
        <f>IFERROR(VLOOKUP(Table[[#This Row],[Activity Details of Assistance]],WHAT!E:F,2,FALSE),"")</f>
        <v># of plant</v>
      </c>
      <c r="I5843" s="264"/>
      <c r="J5843">
        <v>5</v>
      </c>
      <c r="K5843" s="295" t="s">
        <v>8280</v>
      </c>
      <c r="L5843" s="306" t="s">
        <v>13</v>
      </c>
      <c r="M5843" t="s">
        <v>14</v>
      </c>
      <c r="N5843" t="s">
        <v>309</v>
      </c>
      <c r="O5843" t="s">
        <v>1606</v>
      </c>
      <c r="P5843" t="s">
        <v>6481</v>
      </c>
      <c r="Q5843" s="236">
        <v>44834</v>
      </c>
      <c r="R5843" s="236">
        <v>44927</v>
      </c>
      <c r="S5843" t="s">
        <v>8452</v>
      </c>
      <c r="T5843" s="267"/>
      <c r="U5843" s="267"/>
      <c r="V5843" s="267"/>
      <c r="W5843" s="267"/>
      <c r="X5843"/>
      <c r="Y5843" t="s">
        <v>8518</v>
      </c>
      <c r="Z5843">
        <v>8801712003560</v>
      </c>
      <c r="AA5843" t="s">
        <v>8289</v>
      </c>
      <c r="AB5843" s="273" t="str">
        <f>_xlfn.IFNA(IF(Table[[#This Row],[Programme Partner]]&lt;&gt;Table[[#This Row],[Implementing Partner]],CONCATENATE(Table[[#This Row],[Programme Partner]],"-",Table[[#This Row],[Implementing Partner]]),Table[[#This Row],[Programme Partner]]),"")</f>
        <v>UNICEF-NGOF</v>
      </c>
    </row>
    <row r="5844" spans="1:28" ht="16.5" customHeight="1">
      <c r="A5844" s="183">
        <v>6294</v>
      </c>
      <c r="B5844" s="264" t="s">
        <v>5275</v>
      </c>
      <c r="C5844" s="265" t="s">
        <v>5184</v>
      </c>
      <c r="D5844" s="266" t="s">
        <v>5275</v>
      </c>
      <c r="E5844" s="269" t="s">
        <v>27</v>
      </c>
      <c r="F5844" s="264" t="s">
        <v>8014</v>
      </c>
      <c r="G5844" t="s">
        <v>8019</v>
      </c>
      <c r="H5844" s="264" t="str">
        <f>IFERROR(VLOOKUP(Table[[#This Row],[Activity Details of Assistance]],WHAT!E:F,2,FALSE),"")</f>
        <v>N/A</v>
      </c>
      <c r="I5844" s="264"/>
      <c r="J5844">
        <v>1456</v>
      </c>
      <c r="K5844" s="295" t="s">
        <v>8280</v>
      </c>
      <c r="L5844" s="306" t="s">
        <v>13</v>
      </c>
      <c r="M5844" t="s">
        <v>14</v>
      </c>
      <c r="N5844" t="s">
        <v>309</v>
      </c>
      <c r="O5844" t="s">
        <v>1606</v>
      </c>
      <c r="P5844" t="s">
        <v>6481</v>
      </c>
      <c r="Q5844" s="236">
        <v>44834</v>
      </c>
      <c r="R5844" s="236">
        <v>44927</v>
      </c>
      <c r="S5844" t="s">
        <v>8452</v>
      </c>
      <c r="T5844" s="267"/>
      <c r="U5844" s="267"/>
      <c r="V5844" s="267"/>
      <c r="W5844" s="267"/>
      <c r="X5844" t="s">
        <v>8678</v>
      </c>
      <c r="Y5844" t="s">
        <v>8518</v>
      </c>
      <c r="Z5844">
        <v>8801712003560</v>
      </c>
      <c r="AA5844" t="s">
        <v>8289</v>
      </c>
      <c r="AB5844" s="273" t="str">
        <f>_xlfn.IFNA(IF(Table[[#This Row],[Programme Partner]]&lt;&gt;Table[[#This Row],[Implementing Partner]],CONCATENATE(Table[[#This Row],[Programme Partner]],"-",Table[[#This Row],[Implementing Partner]]),Table[[#This Row],[Programme Partner]]),"")</f>
        <v>UNICEF-NGOF</v>
      </c>
    </row>
    <row r="5845" spans="1:28" ht="16.5" customHeight="1">
      <c r="A5845" s="183">
        <v>6295</v>
      </c>
      <c r="B5845" s="264" t="s">
        <v>5275</v>
      </c>
      <c r="C5845" s="265" t="s">
        <v>5184</v>
      </c>
      <c r="D5845" s="266" t="s">
        <v>5275</v>
      </c>
      <c r="E5845" s="269" t="s">
        <v>27</v>
      </c>
      <c r="F5845" s="264" t="s">
        <v>8011</v>
      </c>
      <c r="G5845" s="195" t="s">
        <v>8584</v>
      </c>
      <c r="H5845" s="264" t="str">
        <f>IFERROR(VLOOKUP(Table[[#This Row],[Activity Details of Assistance]],WHAT!E:F,2,FALSE),"")</f>
        <v># of tube well</v>
      </c>
      <c r="I5845" s="264"/>
      <c r="J5845">
        <v>203</v>
      </c>
      <c r="K5845" s="295" t="s">
        <v>8280</v>
      </c>
      <c r="L5845" s="306" t="s">
        <v>13</v>
      </c>
      <c r="M5845" t="s">
        <v>14</v>
      </c>
      <c r="N5845" t="s">
        <v>309</v>
      </c>
      <c r="O5845" t="s">
        <v>1606</v>
      </c>
      <c r="P5845" t="s">
        <v>5887</v>
      </c>
      <c r="Q5845" s="236">
        <v>44834</v>
      </c>
      <c r="R5845" s="236">
        <v>44927</v>
      </c>
      <c r="S5845" t="s">
        <v>8452</v>
      </c>
      <c r="T5845" s="267"/>
      <c r="U5845" s="267"/>
      <c r="V5845" s="267"/>
      <c r="W5845" s="267"/>
      <c r="X5845"/>
      <c r="Y5845" t="s">
        <v>8518</v>
      </c>
      <c r="Z5845">
        <v>8801712003560</v>
      </c>
      <c r="AA5845" t="s">
        <v>8289</v>
      </c>
      <c r="AB5845" s="273" t="str">
        <f>_xlfn.IFNA(IF(Table[[#This Row],[Programme Partner]]&lt;&gt;Table[[#This Row],[Implementing Partner]],CONCATENATE(Table[[#This Row],[Programme Partner]],"-",Table[[#This Row],[Implementing Partner]]),Table[[#This Row],[Programme Partner]]),"")</f>
        <v>UNICEF-NGOF</v>
      </c>
    </row>
    <row r="5846" spans="1:28" ht="16.5" customHeight="1">
      <c r="A5846" s="183">
        <v>6296</v>
      </c>
      <c r="B5846" s="264" t="s">
        <v>5275</v>
      </c>
      <c r="C5846" s="265" t="s">
        <v>5184</v>
      </c>
      <c r="D5846" s="266" t="s">
        <v>5275</v>
      </c>
      <c r="E5846" s="269" t="s">
        <v>27</v>
      </c>
      <c r="F5846" s="264" t="s">
        <v>8011</v>
      </c>
      <c r="G5846" t="s">
        <v>8355</v>
      </c>
      <c r="H5846" s="264" t="str">
        <f>IFERROR(VLOOKUP(Table[[#This Row],[Activity Details of Assistance]],WHAT!E:F,2,FALSE),"")</f>
        <v># of water network</v>
      </c>
      <c r="I5846" s="264"/>
      <c r="J5846">
        <v>12</v>
      </c>
      <c r="K5846" s="295" t="s">
        <v>8280</v>
      </c>
      <c r="L5846" s="306" t="s">
        <v>13</v>
      </c>
      <c r="M5846" t="s">
        <v>14</v>
      </c>
      <c r="N5846" t="s">
        <v>309</v>
      </c>
      <c r="O5846" t="s">
        <v>1606</v>
      </c>
      <c r="P5846" t="s">
        <v>5887</v>
      </c>
      <c r="Q5846" s="236">
        <v>44834</v>
      </c>
      <c r="R5846" s="236">
        <v>44927</v>
      </c>
      <c r="S5846" t="s">
        <v>8452</v>
      </c>
      <c r="T5846" s="267"/>
      <c r="U5846" s="267"/>
      <c r="V5846" s="267"/>
      <c r="W5846" s="267"/>
      <c r="X5846"/>
      <c r="Y5846" t="s">
        <v>8518</v>
      </c>
      <c r="Z5846">
        <v>8801712003560</v>
      </c>
      <c r="AA5846" t="s">
        <v>8289</v>
      </c>
      <c r="AB5846" s="273" t="str">
        <f>_xlfn.IFNA(IF(Table[[#This Row],[Programme Partner]]&lt;&gt;Table[[#This Row],[Implementing Partner]],CONCATENATE(Table[[#This Row],[Programme Partner]],"-",Table[[#This Row],[Implementing Partner]]),Table[[#This Row],[Programme Partner]]),"")</f>
        <v>UNICEF-NGOF</v>
      </c>
    </row>
    <row r="5847" spans="1:28" ht="16.5" customHeight="1">
      <c r="A5847" s="183">
        <v>6297</v>
      </c>
      <c r="B5847" s="264" t="s">
        <v>5275</v>
      </c>
      <c r="C5847" s="265" t="s">
        <v>5184</v>
      </c>
      <c r="D5847" s="266" t="s">
        <v>5275</v>
      </c>
      <c r="E5847" s="269" t="s">
        <v>27</v>
      </c>
      <c r="F5847" s="264" t="s">
        <v>8011</v>
      </c>
      <c r="G5847" t="s">
        <v>8318</v>
      </c>
      <c r="H5847" s="264" t="str">
        <f>IFERROR(VLOOKUP(Table[[#This Row],[Activity Details of Assistance]],WHAT!E:F,2,FALSE),"")</f>
        <v># of household</v>
      </c>
      <c r="I5847" s="264"/>
      <c r="J5847">
        <v>1568</v>
      </c>
      <c r="K5847" s="295" t="s">
        <v>8280</v>
      </c>
      <c r="L5847" s="306" t="s">
        <v>13</v>
      </c>
      <c r="M5847" t="s">
        <v>14</v>
      </c>
      <c r="N5847" t="s">
        <v>309</v>
      </c>
      <c r="O5847" t="s">
        <v>1606</v>
      </c>
      <c r="P5847" t="s">
        <v>5887</v>
      </c>
      <c r="Q5847" s="236">
        <v>44834</v>
      </c>
      <c r="R5847" s="236">
        <v>44927</v>
      </c>
      <c r="S5847" t="s">
        <v>8452</v>
      </c>
      <c r="T5847" s="267"/>
      <c r="U5847" s="267"/>
      <c r="V5847" s="267"/>
      <c r="W5847" s="267"/>
      <c r="X5847"/>
      <c r="Y5847" t="s">
        <v>8518</v>
      </c>
      <c r="Z5847">
        <v>8801712003560</v>
      </c>
      <c r="AA5847" t="s">
        <v>8289</v>
      </c>
      <c r="AB5847" s="273" t="str">
        <f>_xlfn.IFNA(IF(Table[[#This Row],[Programme Partner]]&lt;&gt;Table[[#This Row],[Implementing Partner]],CONCATENATE(Table[[#This Row],[Programme Partner]],"-",Table[[#This Row],[Implementing Partner]]),Table[[#This Row],[Programme Partner]]),"")</f>
        <v>UNICEF-NGOF</v>
      </c>
    </row>
    <row r="5848" spans="1:28" ht="16.5" customHeight="1">
      <c r="A5848" s="183">
        <v>6298</v>
      </c>
      <c r="B5848" s="264" t="s">
        <v>5275</v>
      </c>
      <c r="C5848" s="265" t="s">
        <v>5184</v>
      </c>
      <c r="D5848" s="266" t="s">
        <v>5275</v>
      </c>
      <c r="E5848" s="269" t="s">
        <v>27</v>
      </c>
      <c r="F5848" s="264" t="s">
        <v>8011</v>
      </c>
      <c r="G5848" t="s">
        <v>8019</v>
      </c>
      <c r="H5848" s="264" t="str">
        <f>IFERROR(VLOOKUP(Table[[#This Row],[Activity Details of Assistance]],WHAT!E:F,2,FALSE),"")</f>
        <v>N/A</v>
      </c>
      <c r="I5848" s="264"/>
      <c r="J5848">
        <v>6</v>
      </c>
      <c r="K5848" s="295" t="s">
        <v>8280</v>
      </c>
      <c r="L5848" s="306" t="s">
        <v>13</v>
      </c>
      <c r="M5848" t="s">
        <v>14</v>
      </c>
      <c r="N5848" t="s">
        <v>309</v>
      </c>
      <c r="O5848" t="s">
        <v>1606</v>
      </c>
      <c r="P5848" t="s">
        <v>5887</v>
      </c>
      <c r="Q5848" s="236">
        <v>44834</v>
      </c>
      <c r="R5848" s="236">
        <v>44927</v>
      </c>
      <c r="S5848" t="s">
        <v>8452</v>
      </c>
      <c r="T5848" s="267"/>
      <c r="U5848" s="267"/>
      <c r="V5848" s="267"/>
      <c r="W5848" s="267"/>
      <c r="X5848" t="s">
        <v>8545</v>
      </c>
      <c r="Y5848" t="s">
        <v>8518</v>
      </c>
      <c r="Z5848">
        <v>8801712003560</v>
      </c>
      <c r="AA5848" t="s">
        <v>8289</v>
      </c>
      <c r="AB5848" s="273" t="str">
        <f>_xlfn.IFNA(IF(Table[[#This Row],[Programme Partner]]&lt;&gt;Table[[#This Row],[Implementing Partner]],CONCATENATE(Table[[#This Row],[Programme Partner]],"-",Table[[#This Row],[Implementing Partner]]),Table[[#This Row],[Programme Partner]]),"")</f>
        <v>UNICEF-NGOF</v>
      </c>
    </row>
    <row r="5849" spans="1:28" ht="16.5" customHeight="1">
      <c r="A5849" s="183">
        <v>6299</v>
      </c>
      <c r="B5849" s="264" t="s">
        <v>5275</v>
      </c>
      <c r="C5849" s="265" t="s">
        <v>5184</v>
      </c>
      <c r="D5849" s="266" t="s">
        <v>5275</v>
      </c>
      <c r="E5849" s="269" t="s">
        <v>27</v>
      </c>
      <c r="F5849" s="264" t="s">
        <v>8012</v>
      </c>
      <c r="G5849" t="s">
        <v>8366</v>
      </c>
      <c r="H5849" s="264" t="str">
        <f>IFERROR(VLOOKUP(Table[[#This Row],[Activity Details of Assistance]],WHAT!E:F,2,FALSE),"")</f>
        <v xml:space="preserve"># of door </v>
      </c>
      <c r="I5849" s="264"/>
      <c r="J5849">
        <v>10</v>
      </c>
      <c r="K5849" s="295" t="s">
        <v>8280</v>
      </c>
      <c r="L5849" s="306" t="s">
        <v>13</v>
      </c>
      <c r="M5849" t="s">
        <v>14</v>
      </c>
      <c r="N5849" t="s">
        <v>309</v>
      </c>
      <c r="O5849" t="s">
        <v>1606</v>
      </c>
      <c r="P5849" t="s">
        <v>5887</v>
      </c>
      <c r="Q5849" s="236">
        <v>44834</v>
      </c>
      <c r="R5849" s="236">
        <v>44927</v>
      </c>
      <c r="S5849" t="s">
        <v>8452</v>
      </c>
      <c r="T5849" s="267"/>
      <c r="U5849" s="267"/>
      <c r="V5849" s="267"/>
      <c r="W5849" s="267"/>
      <c r="X5849"/>
      <c r="Y5849" t="s">
        <v>8518</v>
      </c>
      <c r="Z5849">
        <v>8801712003560</v>
      </c>
      <c r="AA5849" t="s">
        <v>8289</v>
      </c>
      <c r="AB5849" s="273" t="str">
        <f>_xlfn.IFNA(IF(Table[[#This Row],[Programme Partner]]&lt;&gt;Table[[#This Row],[Implementing Partner]],CONCATENATE(Table[[#This Row],[Programme Partner]],"-",Table[[#This Row],[Implementing Partner]]),Table[[#This Row],[Programme Partner]]),"")</f>
        <v>UNICEF-NGOF</v>
      </c>
    </row>
    <row r="5850" spans="1:28" ht="16.5" customHeight="1">
      <c r="A5850" s="183">
        <v>6300</v>
      </c>
      <c r="B5850" s="264" t="s">
        <v>5275</v>
      </c>
      <c r="C5850" s="265" t="s">
        <v>5184</v>
      </c>
      <c r="D5850" s="266" t="s">
        <v>5275</v>
      </c>
      <c r="E5850" s="269" t="s">
        <v>27</v>
      </c>
      <c r="F5850" s="264" t="s">
        <v>8012</v>
      </c>
      <c r="G5850" s="195" t="s">
        <v>8585</v>
      </c>
      <c r="H5850" s="264" t="str">
        <f>IFERROR(VLOOKUP(Table[[#This Row],[Activity Details of Assistance]],WHAT!E:F,2,FALSE),"")</f>
        <v xml:space="preserve"># of door </v>
      </c>
      <c r="I5850" s="264"/>
      <c r="J5850">
        <v>90</v>
      </c>
      <c r="K5850" s="295" t="s">
        <v>8280</v>
      </c>
      <c r="L5850" s="306" t="s">
        <v>13</v>
      </c>
      <c r="M5850" t="s">
        <v>14</v>
      </c>
      <c r="N5850" t="s">
        <v>309</v>
      </c>
      <c r="O5850" t="s">
        <v>1606</v>
      </c>
      <c r="P5850" t="s">
        <v>5887</v>
      </c>
      <c r="Q5850" s="236">
        <v>44834</v>
      </c>
      <c r="R5850" s="236">
        <v>44927</v>
      </c>
      <c r="S5850" t="s">
        <v>8452</v>
      </c>
      <c r="T5850" s="267"/>
      <c r="U5850" s="267"/>
      <c r="V5850" s="267"/>
      <c r="W5850" s="267"/>
      <c r="X5850"/>
      <c r="Y5850" t="s">
        <v>8518</v>
      </c>
      <c r="Z5850">
        <v>8801712003560</v>
      </c>
      <c r="AA5850" t="s">
        <v>8289</v>
      </c>
      <c r="AB5850" s="273" t="str">
        <f>_xlfn.IFNA(IF(Table[[#This Row],[Programme Partner]]&lt;&gt;Table[[#This Row],[Implementing Partner]],CONCATENATE(Table[[#This Row],[Programme Partner]],"-",Table[[#This Row],[Implementing Partner]]),Table[[#This Row],[Programme Partner]]),"")</f>
        <v>UNICEF-NGOF</v>
      </c>
    </row>
    <row r="5851" spans="1:28" ht="16.5" customHeight="1">
      <c r="A5851" s="183">
        <v>6301</v>
      </c>
      <c r="B5851" s="264" t="s">
        <v>5275</v>
      </c>
      <c r="C5851" s="265" t="s">
        <v>5184</v>
      </c>
      <c r="D5851" s="266" t="s">
        <v>5275</v>
      </c>
      <c r="E5851" s="269" t="s">
        <v>27</v>
      </c>
      <c r="F5851" s="264" t="s">
        <v>8012</v>
      </c>
      <c r="G5851" t="s">
        <v>8359</v>
      </c>
      <c r="H5851" s="264" t="str">
        <f>IFERROR(VLOOKUP(Table[[#This Row],[Activity Details of Assistance]],WHAT!E:F,2,FALSE),"")</f>
        <v># of FSM Site</v>
      </c>
      <c r="I5851" s="264"/>
      <c r="J5851">
        <v>15</v>
      </c>
      <c r="K5851" s="295" t="s">
        <v>8280</v>
      </c>
      <c r="L5851" s="306" t="s">
        <v>13</v>
      </c>
      <c r="M5851" t="s">
        <v>14</v>
      </c>
      <c r="N5851" t="s">
        <v>309</v>
      </c>
      <c r="O5851" t="s">
        <v>1606</v>
      </c>
      <c r="P5851" t="s">
        <v>5887</v>
      </c>
      <c r="Q5851" s="236">
        <v>44834</v>
      </c>
      <c r="R5851" s="236">
        <v>44927</v>
      </c>
      <c r="S5851" t="s">
        <v>8452</v>
      </c>
      <c r="T5851" s="267"/>
      <c r="U5851" s="267"/>
      <c r="V5851" s="267"/>
      <c r="W5851" s="267"/>
      <c r="X5851"/>
      <c r="Y5851" t="s">
        <v>8518</v>
      </c>
      <c r="Z5851">
        <v>8801712003560</v>
      </c>
      <c r="AA5851" t="s">
        <v>8289</v>
      </c>
      <c r="AB5851" s="273" t="str">
        <f>_xlfn.IFNA(IF(Table[[#This Row],[Programme Partner]]&lt;&gt;Table[[#This Row],[Implementing Partner]],CONCATENATE(Table[[#This Row],[Programme Partner]],"-",Table[[#This Row],[Implementing Partner]]),Table[[#This Row],[Programme Partner]]),"")</f>
        <v>UNICEF-NGOF</v>
      </c>
    </row>
    <row r="5852" spans="1:28" ht="16.5" customHeight="1">
      <c r="A5852" s="183">
        <v>6302</v>
      </c>
      <c r="B5852" s="264" t="s">
        <v>5275</v>
      </c>
      <c r="C5852" s="265" t="s">
        <v>5184</v>
      </c>
      <c r="D5852" s="266" t="s">
        <v>5275</v>
      </c>
      <c r="E5852" s="269" t="s">
        <v>27</v>
      </c>
      <c r="F5852" s="264" t="s">
        <v>8012</v>
      </c>
      <c r="G5852" t="s">
        <v>8356</v>
      </c>
      <c r="H5852" s="264" t="str">
        <f>IFERROR(VLOOKUP(Table[[#This Row],[Activity Details of Assistance]],WHAT!E:F,2,FALSE),"")</f>
        <v># of FSM Site</v>
      </c>
      <c r="I5852" s="264"/>
      <c r="J5852">
        <v>5</v>
      </c>
      <c r="K5852" s="295" t="s">
        <v>8280</v>
      </c>
      <c r="L5852" s="306" t="s">
        <v>13</v>
      </c>
      <c r="M5852" t="s">
        <v>14</v>
      </c>
      <c r="N5852" t="s">
        <v>309</v>
      </c>
      <c r="O5852" t="s">
        <v>1606</v>
      </c>
      <c r="P5852" t="s">
        <v>5887</v>
      </c>
      <c r="Q5852" s="236">
        <v>44834</v>
      </c>
      <c r="R5852" s="236">
        <v>44927</v>
      </c>
      <c r="S5852" t="s">
        <v>8452</v>
      </c>
      <c r="T5852" s="267"/>
      <c r="U5852" s="267"/>
      <c r="V5852" s="267"/>
      <c r="W5852" s="267"/>
      <c r="X5852"/>
      <c r="Y5852" t="s">
        <v>8518</v>
      </c>
      <c r="Z5852">
        <v>8801712003560</v>
      </c>
      <c r="AA5852" t="s">
        <v>8289</v>
      </c>
      <c r="AB5852" s="273" t="str">
        <f>_xlfn.IFNA(IF(Table[[#This Row],[Programme Partner]]&lt;&gt;Table[[#This Row],[Implementing Partner]],CONCATENATE(Table[[#This Row],[Programme Partner]],"-",Table[[#This Row],[Implementing Partner]]),Table[[#This Row],[Programme Partner]]),"")</f>
        <v>UNICEF-NGOF</v>
      </c>
    </row>
    <row r="5853" spans="1:28" ht="16.5" customHeight="1">
      <c r="A5853" s="183">
        <v>6303</v>
      </c>
      <c r="B5853" s="264" t="s">
        <v>5275</v>
      </c>
      <c r="C5853" s="265" t="s">
        <v>5184</v>
      </c>
      <c r="D5853" s="266" t="s">
        <v>5275</v>
      </c>
      <c r="E5853" s="269" t="s">
        <v>27</v>
      </c>
      <c r="F5853" s="264" t="s">
        <v>8012</v>
      </c>
      <c r="G5853" t="s">
        <v>8367</v>
      </c>
      <c r="H5853" s="264" t="str">
        <f>IFERROR(VLOOKUP(Table[[#This Row],[Activity Details of Assistance]],WHAT!E:F,2,FALSE),"")</f>
        <v># of door</v>
      </c>
      <c r="I5853" s="264"/>
      <c r="J5853">
        <v>5</v>
      </c>
      <c r="K5853" s="295" t="s">
        <v>8280</v>
      </c>
      <c r="L5853" s="306" t="s">
        <v>13</v>
      </c>
      <c r="M5853" t="s">
        <v>14</v>
      </c>
      <c r="N5853" t="s">
        <v>309</v>
      </c>
      <c r="O5853" t="s">
        <v>1606</v>
      </c>
      <c r="P5853" t="s">
        <v>5887</v>
      </c>
      <c r="Q5853" s="236">
        <v>44834</v>
      </c>
      <c r="R5853" s="236">
        <v>44927</v>
      </c>
      <c r="S5853" t="s">
        <v>8452</v>
      </c>
      <c r="T5853" s="267"/>
      <c r="U5853" s="267"/>
      <c r="V5853" s="267"/>
      <c r="W5853" s="267"/>
      <c r="X5853"/>
      <c r="Y5853" t="s">
        <v>8518</v>
      </c>
      <c r="Z5853">
        <v>8801712003560</v>
      </c>
      <c r="AA5853" t="s">
        <v>8289</v>
      </c>
      <c r="AB5853" s="273" t="str">
        <f>_xlfn.IFNA(IF(Table[[#This Row],[Programme Partner]]&lt;&gt;Table[[#This Row],[Implementing Partner]],CONCATENATE(Table[[#This Row],[Programme Partner]],"-",Table[[#This Row],[Implementing Partner]]),Table[[#This Row],[Programme Partner]]),"")</f>
        <v>UNICEF-NGOF</v>
      </c>
    </row>
    <row r="5854" spans="1:28" ht="16.5" customHeight="1">
      <c r="A5854" s="183">
        <v>6304</v>
      </c>
      <c r="B5854" s="264" t="s">
        <v>5275</v>
      </c>
      <c r="C5854" s="265" t="s">
        <v>5184</v>
      </c>
      <c r="D5854" s="266" t="s">
        <v>5275</v>
      </c>
      <c r="E5854" s="269" t="s">
        <v>27</v>
      </c>
      <c r="F5854" s="264" t="s">
        <v>8012</v>
      </c>
      <c r="G5854" s="195" t="s">
        <v>8586</v>
      </c>
      <c r="H5854" s="264" t="str">
        <f>IFERROR(VLOOKUP(Table[[#This Row],[Activity Details of Assistance]],WHAT!E:F,2,FALSE),"")</f>
        <v># of door</v>
      </c>
      <c r="I5854" s="264"/>
      <c r="J5854">
        <v>233</v>
      </c>
      <c r="K5854" s="295" t="s">
        <v>8280</v>
      </c>
      <c r="L5854" s="306" t="s">
        <v>13</v>
      </c>
      <c r="M5854" t="s">
        <v>14</v>
      </c>
      <c r="N5854" t="s">
        <v>309</v>
      </c>
      <c r="O5854" t="s">
        <v>1606</v>
      </c>
      <c r="P5854" t="s">
        <v>5887</v>
      </c>
      <c r="Q5854" s="236">
        <v>44834</v>
      </c>
      <c r="R5854" s="236">
        <v>44927</v>
      </c>
      <c r="S5854" t="s">
        <v>8452</v>
      </c>
      <c r="T5854" s="267"/>
      <c r="U5854" s="267"/>
      <c r="V5854" s="267"/>
      <c r="W5854" s="267"/>
      <c r="X5854"/>
      <c r="Y5854" t="s">
        <v>8518</v>
      </c>
      <c r="Z5854">
        <v>8801712003560</v>
      </c>
      <c r="AA5854" t="s">
        <v>8289</v>
      </c>
      <c r="AB5854" s="273" t="str">
        <f>_xlfn.IFNA(IF(Table[[#This Row],[Programme Partner]]&lt;&gt;Table[[#This Row],[Implementing Partner]],CONCATENATE(Table[[#This Row],[Programme Partner]],"-",Table[[#This Row],[Implementing Partner]]),Table[[#This Row],[Programme Partner]]),"")</f>
        <v>UNICEF-NGOF</v>
      </c>
    </row>
    <row r="5855" spans="1:28" ht="16.5" customHeight="1">
      <c r="A5855" s="183">
        <v>6305</v>
      </c>
      <c r="B5855" s="264" t="s">
        <v>5275</v>
      </c>
      <c r="C5855" s="265" t="s">
        <v>5184</v>
      </c>
      <c r="D5855" s="266" t="s">
        <v>5275</v>
      </c>
      <c r="E5855" s="269" t="s">
        <v>27</v>
      </c>
      <c r="F5855" s="264" t="s">
        <v>8012</v>
      </c>
      <c r="G5855" t="s">
        <v>8357</v>
      </c>
      <c r="H5855" s="264" t="str">
        <f>IFERROR(VLOOKUP(Table[[#This Row],[Activity Details of Assistance]],WHAT!E:F,2,FALSE),"")</f>
        <v># of door</v>
      </c>
      <c r="I5855" s="264"/>
      <c r="J5855">
        <v>1805</v>
      </c>
      <c r="K5855" s="295" t="s">
        <v>8280</v>
      </c>
      <c r="L5855" s="306" t="s">
        <v>13</v>
      </c>
      <c r="M5855" t="s">
        <v>14</v>
      </c>
      <c r="N5855" t="s">
        <v>309</v>
      </c>
      <c r="O5855" t="s">
        <v>1606</v>
      </c>
      <c r="P5855" t="s">
        <v>5887</v>
      </c>
      <c r="Q5855" s="236">
        <v>44834</v>
      </c>
      <c r="R5855" s="236">
        <v>44927</v>
      </c>
      <c r="S5855" t="s">
        <v>8452</v>
      </c>
      <c r="T5855" s="267"/>
      <c r="U5855" s="267"/>
      <c r="V5855" s="267"/>
      <c r="W5855" s="267"/>
      <c r="X5855"/>
      <c r="Y5855" t="s">
        <v>8518</v>
      </c>
      <c r="Z5855">
        <v>8801712003560</v>
      </c>
      <c r="AA5855" t="s">
        <v>8289</v>
      </c>
      <c r="AB5855" s="273" t="str">
        <f>_xlfn.IFNA(IF(Table[[#This Row],[Programme Partner]]&lt;&gt;Table[[#This Row],[Implementing Partner]],CONCATENATE(Table[[#This Row],[Programme Partner]],"-",Table[[#This Row],[Implementing Partner]]),Table[[#This Row],[Programme Partner]]),"")</f>
        <v>UNICEF-NGOF</v>
      </c>
    </row>
    <row r="5856" spans="1:28" ht="16.5" customHeight="1">
      <c r="A5856" s="183">
        <v>6306</v>
      </c>
      <c r="B5856" s="264" t="s">
        <v>5275</v>
      </c>
      <c r="C5856" s="265" t="s">
        <v>5184</v>
      </c>
      <c r="D5856" s="266" t="s">
        <v>5275</v>
      </c>
      <c r="E5856" s="269" t="s">
        <v>27</v>
      </c>
      <c r="F5856" s="264" t="s">
        <v>8012</v>
      </c>
      <c r="G5856" t="s">
        <v>8019</v>
      </c>
      <c r="H5856" s="264" t="str">
        <f>IFERROR(VLOOKUP(Table[[#This Row],[Activity Details of Assistance]],WHAT!E:F,2,FALSE),"")</f>
        <v>N/A</v>
      </c>
      <c r="I5856" s="264"/>
      <c r="J5856">
        <v>3</v>
      </c>
      <c r="K5856" s="295" t="s">
        <v>8280</v>
      </c>
      <c r="L5856" s="306" t="s">
        <v>13</v>
      </c>
      <c r="M5856" t="s">
        <v>14</v>
      </c>
      <c r="N5856" t="s">
        <v>309</v>
      </c>
      <c r="O5856" t="s">
        <v>1606</v>
      </c>
      <c r="P5856" t="s">
        <v>5887</v>
      </c>
      <c r="Q5856" s="236">
        <v>44834</v>
      </c>
      <c r="R5856" s="236">
        <v>44927</v>
      </c>
      <c r="S5856" t="s">
        <v>8452</v>
      </c>
      <c r="T5856" s="267"/>
      <c r="U5856" s="267"/>
      <c r="V5856" s="267"/>
      <c r="W5856" s="267"/>
      <c r="X5856" t="s">
        <v>8679</v>
      </c>
      <c r="Y5856" t="s">
        <v>8518</v>
      </c>
      <c r="Z5856">
        <v>8801712003560</v>
      </c>
      <c r="AA5856" t="s">
        <v>8289</v>
      </c>
      <c r="AB5856" s="273" t="str">
        <f>_xlfn.IFNA(IF(Table[[#This Row],[Programme Partner]]&lt;&gt;Table[[#This Row],[Implementing Partner]],CONCATENATE(Table[[#This Row],[Programme Partner]],"-",Table[[#This Row],[Implementing Partner]]),Table[[#This Row],[Programme Partner]]),"")</f>
        <v>UNICEF-NGOF</v>
      </c>
    </row>
    <row r="5857" spans="1:28" ht="16.5" customHeight="1">
      <c r="A5857" s="183">
        <v>6307</v>
      </c>
      <c r="B5857" s="264" t="s">
        <v>5275</v>
      </c>
      <c r="C5857" s="265" t="s">
        <v>5184</v>
      </c>
      <c r="D5857" s="266" t="s">
        <v>5275</v>
      </c>
      <c r="E5857" s="269" t="s">
        <v>27</v>
      </c>
      <c r="F5857" s="264" t="s">
        <v>8013</v>
      </c>
      <c r="G5857" t="s">
        <v>8314</v>
      </c>
      <c r="H5857" s="264" t="str">
        <f>IFERROR(VLOOKUP(Table[[#This Row],[Activity Details of Assistance]],WHAT!E:F,2,FALSE),"")</f>
        <v># of HP sessions at HH level</v>
      </c>
      <c r="I5857" s="264"/>
      <c r="J5857">
        <v>7283</v>
      </c>
      <c r="K5857" s="295" t="s">
        <v>8280</v>
      </c>
      <c r="L5857" s="306" t="s">
        <v>13</v>
      </c>
      <c r="M5857" t="s">
        <v>14</v>
      </c>
      <c r="N5857" t="s">
        <v>309</v>
      </c>
      <c r="O5857" t="s">
        <v>1606</v>
      </c>
      <c r="P5857" t="s">
        <v>5887</v>
      </c>
      <c r="Q5857" s="236">
        <v>44834</v>
      </c>
      <c r="R5857" s="236">
        <v>44927</v>
      </c>
      <c r="S5857" t="s">
        <v>8452</v>
      </c>
      <c r="T5857" s="267"/>
      <c r="U5857" s="267"/>
      <c r="V5857" s="267"/>
      <c r="W5857" s="267"/>
      <c r="X5857"/>
      <c r="Y5857" t="s">
        <v>8518</v>
      </c>
      <c r="Z5857">
        <v>8801712003560</v>
      </c>
      <c r="AA5857" t="s">
        <v>8289</v>
      </c>
      <c r="AB5857" s="273" t="str">
        <f>_xlfn.IFNA(IF(Table[[#This Row],[Programme Partner]]&lt;&gt;Table[[#This Row],[Implementing Partner]],CONCATENATE(Table[[#This Row],[Programme Partner]],"-",Table[[#This Row],[Implementing Partner]]),Table[[#This Row],[Programme Partner]]),"")</f>
        <v>UNICEF-NGOF</v>
      </c>
    </row>
    <row r="5858" spans="1:28" ht="16.5" customHeight="1">
      <c r="A5858" s="183">
        <v>6308</v>
      </c>
      <c r="B5858" s="264" t="s">
        <v>5275</v>
      </c>
      <c r="C5858" s="265" t="s">
        <v>5184</v>
      </c>
      <c r="D5858" s="266" t="s">
        <v>5275</v>
      </c>
      <c r="E5858" s="269" t="s">
        <v>27</v>
      </c>
      <c r="F5858" s="264" t="s">
        <v>8013</v>
      </c>
      <c r="G5858" t="s">
        <v>8442</v>
      </c>
      <c r="H5858" s="264" t="str">
        <f>IFERROR(VLOOKUP(Table[[#This Row],[Activity Details of Assistance]],WHAT!E:F,2,FALSE),"")</f>
        <v># of facilities</v>
      </c>
      <c r="I5858" s="264"/>
      <c r="J5858">
        <v>2605</v>
      </c>
      <c r="K5858" s="295" t="s">
        <v>8280</v>
      </c>
      <c r="L5858" s="306" t="s">
        <v>13</v>
      </c>
      <c r="M5858" t="s">
        <v>14</v>
      </c>
      <c r="N5858" t="s">
        <v>309</v>
      </c>
      <c r="O5858" t="s">
        <v>1606</v>
      </c>
      <c r="P5858" t="s">
        <v>5887</v>
      </c>
      <c r="Q5858" s="236">
        <v>44834</v>
      </c>
      <c r="R5858" s="236">
        <v>44927</v>
      </c>
      <c r="S5858" t="s">
        <v>8452</v>
      </c>
      <c r="T5858" s="267"/>
      <c r="U5858" s="267"/>
      <c r="V5858" s="267"/>
      <c r="W5858" s="267"/>
      <c r="X5858"/>
      <c r="Y5858" t="s">
        <v>8518</v>
      </c>
      <c r="Z5858">
        <v>8801712003560</v>
      </c>
      <c r="AA5858" t="s">
        <v>8289</v>
      </c>
      <c r="AB5858" s="273" t="str">
        <f>_xlfn.IFNA(IF(Table[[#This Row],[Programme Partner]]&lt;&gt;Table[[#This Row],[Implementing Partner]],CONCATENATE(Table[[#This Row],[Programme Partner]],"-",Table[[#This Row],[Implementing Partner]]),Table[[#This Row],[Programme Partner]]),"")</f>
        <v>UNICEF-NGOF</v>
      </c>
    </row>
    <row r="5859" spans="1:28" ht="16.5" customHeight="1">
      <c r="A5859" s="183">
        <v>6309</v>
      </c>
      <c r="B5859" s="264" t="s">
        <v>5275</v>
      </c>
      <c r="C5859" s="265" t="s">
        <v>5184</v>
      </c>
      <c r="D5859" s="266" t="s">
        <v>5275</v>
      </c>
      <c r="E5859" s="269" t="s">
        <v>27</v>
      </c>
      <c r="F5859" s="264" t="s">
        <v>8013</v>
      </c>
      <c r="G5859" t="s">
        <v>8314</v>
      </c>
      <c r="H5859" s="264" t="str">
        <f>IFERROR(VLOOKUP(Table[[#This Row],[Activity Details of Assistance]],WHAT!E:F,2,FALSE),"")</f>
        <v># of HP sessions at HH level</v>
      </c>
      <c r="I5859" s="264"/>
      <c r="J5859">
        <v>588</v>
      </c>
      <c r="K5859" s="295" t="s">
        <v>8280</v>
      </c>
      <c r="L5859" s="306" t="s">
        <v>13</v>
      </c>
      <c r="M5859" t="s">
        <v>14</v>
      </c>
      <c r="N5859" t="s">
        <v>309</v>
      </c>
      <c r="O5859" t="s">
        <v>1606</v>
      </c>
      <c r="P5859" t="s">
        <v>5887</v>
      </c>
      <c r="Q5859" s="236">
        <v>44834</v>
      </c>
      <c r="R5859" s="236">
        <v>44927</v>
      </c>
      <c r="S5859" t="s">
        <v>8452</v>
      </c>
      <c r="T5859" s="267"/>
      <c r="U5859" s="267"/>
      <c r="V5859" s="267"/>
      <c r="W5859" s="267"/>
      <c r="X5859" t="s">
        <v>8680</v>
      </c>
      <c r="Y5859" t="s">
        <v>8518</v>
      </c>
      <c r="Z5859">
        <v>8801712003560</v>
      </c>
      <c r="AA5859" t="s">
        <v>8289</v>
      </c>
      <c r="AB5859" s="273" t="str">
        <f>_xlfn.IFNA(IF(Table[[#This Row],[Programme Partner]]&lt;&gt;Table[[#This Row],[Implementing Partner]],CONCATENATE(Table[[#This Row],[Programme Partner]],"-",Table[[#This Row],[Implementing Partner]]),Table[[#This Row],[Programme Partner]]),"")</f>
        <v>UNICEF-NGOF</v>
      </c>
    </row>
    <row r="5860" spans="1:28" ht="16.5" customHeight="1">
      <c r="A5860" s="183">
        <v>6310</v>
      </c>
      <c r="B5860" s="264" t="s">
        <v>5275</v>
      </c>
      <c r="C5860" s="265" t="s">
        <v>5184</v>
      </c>
      <c r="D5860" s="266" t="s">
        <v>5275</v>
      </c>
      <c r="E5860" s="269" t="s">
        <v>27</v>
      </c>
      <c r="F5860" s="264" t="s">
        <v>8014</v>
      </c>
      <c r="G5860" t="s">
        <v>8445</v>
      </c>
      <c r="H5860" s="264" t="str">
        <f>IFERROR(VLOOKUP(Table[[#This Row],[Activity Details of Assistance]],WHAT!E:F,2,FALSE),"")</f>
        <v># of plant</v>
      </c>
      <c r="I5860" s="264"/>
      <c r="J5860">
        <v>5</v>
      </c>
      <c r="K5860" s="295" t="s">
        <v>8280</v>
      </c>
      <c r="L5860" s="306" t="s">
        <v>13</v>
      </c>
      <c r="M5860" t="s">
        <v>14</v>
      </c>
      <c r="N5860" t="s">
        <v>309</v>
      </c>
      <c r="O5860" t="s">
        <v>1606</v>
      </c>
      <c r="P5860" t="s">
        <v>5887</v>
      </c>
      <c r="Q5860" s="236">
        <v>44834</v>
      </c>
      <c r="R5860" s="236">
        <v>44927</v>
      </c>
      <c r="S5860" t="s">
        <v>8452</v>
      </c>
      <c r="T5860" s="267"/>
      <c r="U5860" s="267"/>
      <c r="V5860" s="267"/>
      <c r="W5860" s="267"/>
      <c r="X5860"/>
      <c r="Y5860" t="s">
        <v>8518</v>
      </c>
      <c r="Z5860">
        <v>8801712003560</v>
      </c>
      <c r="AA5860" t="s">
        <v>8289</v>
      </c>
      <c r="AB5860" s="273" t="str">
        <f>_xlfn.IFNA(IF(Table[[#This Row],[Programme Partner]]&lt;&gt;Table[[#This Row],[Implementing Partner]],CONCATENATE(Table[[#This Row],[Programme Partner]],"-",Table[[#This Row],[Implementing Partner]]),Table[[#This Row],[Programme Partner]]),"")</f>
        <v>UNICEF-NGOF</v>
      </c>
    </row>
    <row r="5861" spans="1:28" ht="16.5" customHeight="1">
      <c r="A5861" s="183">
        <v>6311</v>
      </c>
      <c r="B5861" s="264" t="s">
        <v>5275</v>
      </c>
      <c r="C5861" s="265" t="s">
        <v>5184</v>
      </c>
      <c r="D5861" s="266" t="s">
        <v>5275</v>
      </c>
      <c r="E5861" s="269" t="s">
        <v>27</v>
      </c>
      <c r="F5861" s="264" t="s">
        <v>8014</v>
      </c>
      <c r="G5861" t="s">
        <v>8019</v>
      </c>
      <c r="H5861" s="264" t="str">
        <f>IFERROR(VLOOKUP(Table[[#This Row],[Activity Details of Assistance]],WHAT!E:F,2,FALSE),"")</f>
        <v>N/A</v>
      </c>
      <c r="I5861" s="264"/>
      <c r="J5861">
        <v>2053</v>
      </c>
      <c r="K5861" s="295" t="s">
        <v>8280</v>
      </c>
      <c r="L5861" s="306" t="s">
        <v>13</v>
      </c>
      <c r="M5861" t="s">
        <v>14</v>
      </c>
      <c r="N5861" t="s">
        <v>309</v>
      </c>
      <c r="O5861" t="s">
        <v>1606</v>
      </c>
      <c r="P5861" t="s">
        <v>5887</v>
      </c>
      <c r="Q5861" s="236">
        <v>44834</v>
      </c>
      <c r="R5861" s="236">
        <v>44927</v>
      </c>
      <c r="S5861" t="s">
        <v>8452</v>
      </c>
      <c r="T5861" s="267"/>
      <c r="U5861" s="267"/>
      <c r="V5861" s="267"/>
      <c r="W5861" s="267"/>
      <c r="X5861" t="s">
        <v>8681</v>
      </c>
      <c r="Y5861" t="s">
        <v>8518</v>
      </c>
      <c r="Z5861">
        <v>8801712003560</v>
      </c>
      <c r="AA5861" t="s">
        <v>8289</v>
      </c>
      <c r="AB5861" s="273" t="str">
        <f>_xlfn.IFNA(IF(Table[[#This Row],[Programme Partner]]&lt;&gt;Table[[#This Row],[Implementing Partner]],CONCATENATE(Table[[#This Row],[Programme Partner]],"-",Table[[#This Row],[Implementing Partner]]),Table[[#This Row],[Programme Partner]]),"")</f>
        <v>UNICEF-NGOF</v>
      </c>
    </row>
    <row r="5862" spans="1:28" ht="16.5" customHeight="1">
      <c r="A5862" s="183">
        <v>6312</v>
      </c>
      <c r="B5862" s="264" t="s">
        <v>5039</v>
      </c>
      <c r="C5862" s="265" t="s">
        <v>5039</v>
      </c>
      <c r="D5862" s="266" t="s">
        <v>8455</v>
      </c>
      <c r="E5862" s="269" t="s">
        <v>27</v>
      </c>
      <c r="F5862" s="264" t="s">
        <v>8011</v>
      </c>
      <c r="G5862" s="195" t="s">
        <v>8584</v>
      </c>
      <c r="H5862" s="264" t="str">
        <f>IFERROR(VLOOKUP(Table[[#This Row],[Activity Details of Assistance]],WHAT!E:F,2,FALSE),"")</f>
        <v># of tube well</v>
      </c>
      <c r="I5862" s="264"/>
      <c r="J5862">
        <v>889</v>
      </c>
      <c r="K5862" s="295" t="s">
        <v>8280</v>
      </c>
      <c r="L5862" s="306" t="s">
        <v>13</v>
      </c>
      <c r="M5862" t="s">
        <v>14</v>
      </c>
      <c r="N5862" t="s">
        <v>309</v>
      </c>
      <c r="O5862" t="s">
        <v>1606</v>
      </c>
      <c r="P5862" t="s">
        <v>4662</v>
      </c>
      <c r="Q5862" s="236">
        <v>44834</v>
      </c>
      <c r="R5862" s="236">
        <v>44986</v>
      </c>
      <c r="S5862" t="s">
        <v>8452</v>
      </c>
      <c r="T5862" s="267"/>
      <c r="U5862" s="267"/>
      <c r="V5862" s="267"/>
      <c r="W5862" s="267"/>
      <c r="X5862"/>
      <c r="Y5862" t="s">
        <v>8615</v>
      </c>
      <c r="Z5862">
        <v>177773726</v>
      </c>
      <c r="AA5862" t="s">
        <v>8522</v>
      </c>
      <c r="AB5862" s="273" t="str">
        <f>_xlfn.IFNA(IF(Table[[#This Row],[Programme Partner]]&lt;&gt;Table[[#This Row],[Implementing Partner]],CONCATENATE(Table[[#This Row],[Programme Partner]],"-",Table[[#This Row],[Implementing Partner]]),Table[[#This Row],[Programme Partner]]),"")</f>
        <v>CARE</v>
      </c>
    </row>
    <row r="5863" spans="1:28" ht="16.5" customHeight="1">
      <c r="A5863" s="183">
        <v>6313</v>
      </c>
      <c r="B5863" s="264" t="s">
        <v>5039</v>
      </c>
      <c r="C5863" s="265" t="s">
        <v>5039</v>
      </c>
      <c r="D5863" s="266" t="s">
        <v>8455</v>
      </c>
      <c r="E5863" s="269" t="s">
        <v>27</v>
      </c>
      <c r="F5863" s="264" t="s">
        <v>8011</v>
      </c>
      <c r="G5863" t="s">
        <v>8355</v>
      </c>
      <c r="H5863" s="264" t="str">
        <f>IFERROR(VLOOKUP(Table[[#This Row],[Activity Details of Assistance]],WHAT!E:F,2,FALSE),"")</f>
        <v># of water network</v>
      </c>
      <c r="I5863" s="264"/>
      <c r="J5863">
        <v>15</v>
      </c>
      <c r="K5863" s="295" t="s">
        <v>8280</v>
      </c>
      <c r="L5863" s="306" t="s">
        <v>13</v>
      </c>
      <c r="M5863" t="s">
        <v>14</v>
      </c>
      <c r="N5863" t="s">
        <v>309</v>
      </c>
      <c r="O5863" t="s">
        <v>1606</v>
      </c>
      <c r="P5863" t="s">
        <v>4662</v>
      </c>
      <c r="Q5863" s="236">
        <v>44834</v>
      </c>
      <c r="R5863" s="236">
        <v>44986</v>
      </c>
      <c r="S5863" t="s">
        <v>8452</v>
      </c>
      <c r="T5863" s="267"/>
      <c r="U5863" s="267"/>
      <c r="V5863" s="267"/>
      <c r="W5863" s="267"/>
      <c r="X5863"/>
      <c r="Y5863" t="s">
        <v>8615</v>
      </c>
      <c r="Z5863">
        <v>177773726</v>
      </c>
      <c r="AA5863" t="s">
        <v>8522</v>
      </c>
      <c r="AB5863" s="273" t="str">
        <f>_xlfn.IFNA(IF(Table[[#This Row],[Programme Partner]]&lt;&gt;Table[[#This Row],[Implementing Partner]],CONCATENATE(Table[[#This Row],[Programme Partner]],"-",Table[[#This Row],[Implementing Partner]]),Table[[#This Row],[Programme Partner]]),"")</f>
        <v>CARE</v>
      </c>
    </row>
    <row r="5864" spans="1:28" ht="16.5" customHeight="1">
      <c r="A5864" s="183">
        <v>6314</v>
      </c>
      <c r="B5864" s="264" t="s">
        <v>5039</v>
      </c>
      <c r="C5864" s="265" t="s">
        <v>5039</v>
      </c>
      <c r="D5864" s="266" t="s">
        <v>8455</v>
      </c>
      <c r="E5864" s="269" t="s">
        <v>27</v>
      </c>
      <c r="F5864" s="264" t="s">
        <v>8012</v>
      </c>
      <c r="G5864" s="195" t="s">
        <v>8585</v>
      </c>
      <c r="H5864" s="264" t="str">
        <f>IFERROR(VLOOKUP(Table[[#This Row],[Activity Details of Assistance]],WHAT!E:F,2,FALSE),"")</f>
        <v xml:space="preserve"># of door </v>
      </c>
      <c r="I5864" s="264"/>
      <c r="J5864">
        <v>1503</v>
      </c>
      <c r="K5864" s="295" t="s">
        <v>8280</v>
      </c>
      <c r="L5864" s="306" t="s">
        <v>13</v>
      </c>
      <c r="M5864" t="s">
        <v>14</v>
      </c>
      <c r="N5864" t="s">
        <v>309</v>
      </c>
      <c r="O5864" t="s">
        <v>1606</v>
      </c>
      <c r="P5864" t="s">
        <v>4662</v>
      </c>
      <c r="Q5864" s="236">
        <v>44834</v>
      </c>
      <c r="R5864" s="236">
        <v>44986</v>
      </c>
      <c r="S5864" t="s">
        <v>8452</v>
      </c>
      <c r="T5864" s="267"/>
      <c r="U5864" s="267"/>
      <c r="V5864" s="267"/>
      <c r="W5864" s="267"/>
      <c r="X5864"/>
      <c r="Y5864" t="s">
        <v>8615</v>
      </c>
      <c r="Z5864">
        <v>177773726</v>
      </c>
      <c r="AA5864" t="s">
        <v>8522</v>
      </c>
      <c r="AB5864" s="273" t="str">
        <f>_xlfn.IFNA(IF(Table[[#This Row],[Programme Partner]]&lt;&gt;Table[[#This Row],[Implementing Partner]],CONCATENATE(Table[[#This Row],[Programme Partner]],"-",Table[[#This Row],[Implementing Partner]]),Table[[#This Row],[Programme Partner]]),"")</f>
        <v>CARE</v>
      </c>
    </row>
    <row r="5865" spans="1:28" ht="16.5" customHeight="1">
      <c r="A5865" s="183">
        <v>6315</v>
      </c>
      <c r="B5865" s="264" t="s">
        <v>5039</v>
      </c>
      <c r="C5865" s="265" t="s">
        <v>5039</v>
      </c>
      <c r="D5865" s="266" t="s">
        <v>8455</v>
      </c>
      <c r="E5865" s="269" t="s">
        <v>27</v>
      </c>
      <c r="F5865" s="264" t="s">
        <v>8012</v>
      </c>
      <c r="G5865" t="s">
        <v>8359</v>
      </c>
      <c r="H5865" s="264" t="str">
        <f>IFERROR(VLOOKUP(Table[[#This Row],[Activity Details of Assistance]],WHAT!E:F,2,FALSE),"")</f>
        <v># of FSM Site</v>
      </c>
      <c r="I5865" s="264"/>
      <c r="J5865">
        <v>22</v>
      </c>
      <c r="K5865" s="295" t="s">
        <v>8280</v>
      </c>
      <c r="L5865" s="306" t="s">
        <v>13</v>
      </c>
      <c r="M5865" t="s">
        <v>14</v>
      </c>
      <c r="N5865" t="s">
        <v>309</v>
      </c>
      <c r="O5865" t="s">
        <v>1606</v>
      </c>
      <c r="P5865" t="s">
        <v>4662</v>
      </c>
      <c r="Q5865" s="236">
        <v>44834</v>
      </c>
      <c r="R5865" s="236">
        <v>44986</v>
      </c>
      <c r="S5865" t="s">
        <v>8452</v>
      </c>
      <c r="T5865" s="267"/>
      <c r="U5865" s="267"/>
      <c r="V5865" s="267"/>
      <c r="W5865" s="267"/>
      <c r="X5865"/>
      <c r="Y5865" t="s">
        <v>8615</v>
      </c>
      <c r="Z5865">
        <v>177773726</v>
      </c>
      <c r="AA5865" t="s">
        <v>8522</v>
      </c>
      <c r="AB5865" s="273" t="str">
        <f>_xlfn.IFNA(IF(Table[[#This Row],[Programme Partner]]&lt;&gt;Table[[#This Row],[Implementing Partner]],CONCATENATE(Table[[#This Row],[Programme Partner]],"-",Table[[#This Row],[Implementing Partner]]),Table[[#This Row],[Programme Partner]]),"")</f>
        <v>CARE</v>
      </c>
    </row>
    <row r="5866" spans="1:28" ht="16.5" customHeight="1">
      <c r="A5866" s="183">
        <v>6316</v>
      </c>
      <c r="B5866" s="264" t="s">
        <v>5039</v>
      </c>
      <c r="C5866" s="265" t="s">
        <v>5039</v>
      </c>
      <c r="D5866" s="266" t="s">
        <v>8455</v>
      </c>
      <c r="E5866" s="269" t="s">
        <v>27</v>
      </c>
      <c r="F5866" s="264" t="s">
        <v>8012</v>
      </c>
      <c r="G5866" s="195" t="s">
        <v>8586</v>
      </c>
      <c r="H5866" s="264" t="str">
        <f>IFERROR(VLOOKUP(Table[[#This Row],[Activity Details of Assistance]],WHAT!E:F,2,FALSE),"")</f>
        <v># of door</v>
      </c>
      <c r="I5866" s="264"/>
      <c r="J5866">
        <v>2820</v>
      </c>
      <c r="K5866" s="295" t="s">
        <v>8280</v>
      </c>
      <c r="L5866" s="306" t="s">
        <v>13</v>
      </c>
      <c r="M5866" t="s">
        <v>14</v>
      </c>
      <c r="N5866" t="s">
        <v>309</v>
      </c>
      <c r="O5866" t="s">
        <v>1606</v>
      </c>
      <c r="P5866" t="s">
        <v>4662</v>
      </c>
      <c r="Q5866" s="236">
        <v>44834</v>
      </c>
      <c r="R5866" s="236">
        <v>44986</v>
      </c>
      <c r="S5866" t="s">
        <v>8452</v>
      </c>
      <c r="T5866" s="267"/>
      <c r="U5866" s="267"/>
      <c r="V5866" s="267"/>
      <c r="W5866" s="267"/>
      <c r="X5866"/>
      <c r="Y5866" t="s">
        <v>8615</v>
      </c>
      <c r="Z5866">
        <v>177773726</v>
      </c>
      <c r="AA5866" t="s">
        <v>8522</v>
      </c>
      <c r="AB5866" s="273" t="str">
        <f>_xlfn.IFNA(IF(Table[[#This Row],[Programme Partner]]&lt;&gt;Table[[#This Row],[Implementing Partner]],CONCATENATE(Table[[#This Row],[Programme Partner]],"-",Table[[#This Row],[Implementing Partner]]),Table[[#This Row],[Programme Partner]]),"")</f>
        <v>CARE</v>
      </c>
    </row>
    <row r="5867" spans="1:28" ht="16.5" customHeight="1">
      <c r="A5867" s="183">
        <v>6317</v>
      </c>
      <c r="B5867" s="264" t="s">
        <v>5039</v>
      </c>
      <c r="C5867" s="265" t="s">
        <v>5039</v>
      </c>
      <c r="D5867" s="266" t="s">
        <v>8455</v>
      </c>
      <c r="E5867" s="269" t="s">
        <v>27</v>
      </c>
      <c r="F5867" s="264" t="s">
        <v>8012</v>
      </c>
      <c r="G5867" t="s">
        <v>8357</v>
      </c>
      <c r="H5867" s="264" t="str">
        <f>IFERROR(VLOOKUP(Table[[#This Row],[Activity Details of Assistance]],WHAT!E:F,2,FALSE),"")</f>
        <v># of door</v>
      </c>
      <c r="I5867" s="264"/>
      <c r="J5867">
        <v>1665</v>
      </c>
      <c r="K5867" s="295" t="s">
        <v>8280</v>
      </c>
      <c r="L5867" s="306" t="s">
        <v>13</v>
      </c>
      <c r="M5867" t="s">
        <v>14</v>
      </c>
      <c r="N5867" t="s">
        <v>309</v>
      </c>
      <c r="O5867" t="s">
        <v>1606</v>
      </c>
      <c r="P5867" t="s">
        <v>4662</v>
      </c>
      <c r="Q5867" s="236">
        <v>44834</v>
      </c>
      <c r="R5867" s="236">
        <v>44986</v>
      </c>
      <c r="S5867" t="s">
        <v>8452</v>
      </c>
      <c r="T5867" s="267"/>
      <c r="U5867" s="267"/>
      <c r="V5867" s="267"/>
      <c r="W5867" s="267"/>
      <c r="X5867"/>
      <c r="Y5867" t="s">
        <v>8615</v>
      </c>
      <c r="Z5867">
        <v>177773726</v>
      </c>
      <c r="AA5867" t="s">
        <v>8522</v>
      </c>
      <c r="AB5867" s="273" t="str">
        <f>_xlfn.IFNA(IF(Table[[#This Row],[Programme Partner]]&lt;&gt;Table[[#This Row],[Implementing Partner]],CONCATENATE(Table[[#This Row],[Programme Partner]],"-",Table[[#This Row],[Implementing Partner]]),Table[[#This Row],[Programme Partner]]),"")</f>
        <v>CARE</v>
      </c>
    </row>
    <row r="5868" spans="1:28" ht="16.5" customHeight="1">
      <c r="A5868" s="183">
        <v>6318</v>
      </c>
      <c r="B5868" s="264" t="s">
        <v>5039</v>
      </c>
      <c r="C5868" s="265" t="s">
        <v>5039</v>
      </c>
      <c r="D5868" s="266" t="s">
        <v>8455</v>
      </c>
      <c r="E5868" s="269" t="s">
        <v>27</v>
      </c>
      <c r="F5868" s="264" t="s">
        <v>8013</v>
      </c>
      <c r="G5868" t="s">
        <v>8313</v>
      </c>
      <c r="H5868" s="264" t="str">
        <f>IFERROR(VLOOKUP(Table[[#This Row],[Activity Details of Assistance]],WHAT!E:F,2,FALSE),"")</f>
        <v># of HP sessions at community level</v>
      </c>
      <c r="I5868" s="264"/>
      <c r="J5868">
        <v>1001</v>
      </c>
      <c r="K5868" s="295" t="s">
        <v>8280</v>
      </c>
      <c r="L5868" s="306" t="s">
        <v>13</v>
      </c>
      <c r="M5868" t="s">
        <v>14</v>
      </c>
      <c r="N5868" t="s">
        <v>309</v>
      </c>
      <c r="O5868" t="s">
        <v>1606</v>
      </c>
      <c r="P5868" t="s">
        <v>4662</v>
      </c>
      <c r="Q5868" s="236">
        <v>44834</v>
      </c>
      <c r="R5868" s="236">
        <v>44986</v>
      </c>
      <c r="S5868" t="s">
        <v>8452</v>
      </c>
      <c r="T5868" s="267"/>
      <c r="U5868" s="267"/>
      <c r="V5868" s="267"/>
      <c r="W5868" s="267"/>
      <c r="X5868"/>
      <c r="Y5868" t="s">
        <v>8615</v>
      </c>
      <c r="Z5868">
        <v>177773726</v>
      </c>
      <c r="AA5868" t="s">
        <v>8522</v>
      </c>
      <c r="AB5868" s="273" t="str">
        <f>_xlfn.IFNA(IF(Table[[#This Row],[Programme Partner]]&lt;&gt;Table[[#This Row],[Implementing Partner]],CONCATENATE(Table[[#This Row],[Programme Partner]],"-",Table[[#This Row],[Implementing Partner]]),Table[[#This Row],[Programme Partner]]),"")</f>
        <v>CARE</v>
      </c>
    </row>
    <row r="5869" spans="1:28" ht="16.5" customHeight="1">
      <c r="A5869" s="183">
        <v>6319</v>
      </c>
      <c r="B5869" s="264" t="s">
        <v>5039</v>
      </c>
      <c r="C5869" s="265" t="s">
        <v>5039</v>
      </c>
      <c r="D5869" s="266" t="s">
        <v>8455</v>
      </c>
      <c r="E5869" s="269" t="s">
        <v>27</v>
      </c>
      <c r="F5869" s="264" t="s">
        <v>8013</v>
      </c>
      <c r="G5869" t="s">
        <v>8314</v>
      </c>
      <c r="H5869" s="264" t="str">
        <f>IFERROR(VLOOKUP(Table[[#This Row],[Activity Details of Assistance]],WHAT!E:F,2,FALSE),"")</f>
        <v># of HP sessions at HH level</v>
      </c>
      <c r="I5869" s="264"/>
      <c r="J5869">
        <v>10888</v>
      </c>
      <c r="K5869" s="295" t="s">
        <v>8280</v>
      </c>
      <c r="L5869" s="306" t="s">
        <v>13</v>
      </c>
      <c r="M5869" t="s">
        <v>14</v>
      </c>
      <c r="N5869" t="s">
        <v>309</v>
      </c>
      <c r="O5869" t="s">
        <v>1606</v>
      </c>
      <c r="P5869" t="s">
        <v>4662</v>
      </c>
      <c r="Q5869" s="236">
        <v>44834</v>
      </c>
      <c r="R5869" s="236">
        <v>44986</v>
      </c>
      <c r="S5869" t="s">
        <v>8452</v>
      </c>
      <c r="T5869" s="267"/>
      <c r="U5869" s="267"/>
      <c r="V5869" s="267"/>
      <c r="W5869" s="267"/>
      <c r="X5869"/>
      <c r="Y5869" t="s">
        <v>8615</v>
      </c>
      <c r="Z5869">
        <v>177773726</v>
      </c>
      <c r="AA5869" t="s">
        <v>8522</v>
      </c>
      <c r="AB5869" s="273" t="str">
        <f>_xlfn.IFNA(IF(Table[[#This Row],[Programme Partner]]&lt;&gt;Table[[#This Row],[Implementing Partner]],CONCATENATE(Table[[#This Row],[Programme Partner]],"-",Table[[#This Row],[Implementing Partner]]),Table[[#This Row],[Programme Partner]]),"")</f>
        <v>CARE</v>
      </c>
    </row>
    <row r="5870" spans="1:28" ht="16.5" customHeight="1">
      <c r="A5870" s="183">
        <v>6320</v>
      </c>
      <c r="B5870" s="264" t="s">
        <v>5039</v>
      </c>
      <c r="C5870" s="265" t="s">
        <v>5039</v>
      </c>
      <c r="D5870" s="266" t="s">
        <v>8455</v>
      </c>
      <c r="E5870" s="269" t="s">
        <v>27</v>
      </c>
      <c r="F5870" s="264" t="s">
        <v>8013</v>
      </c>
      <c r="G5870" t="s">
        <v>8317</v>
      </c>
      <c r="H5870" s="264" t="str">
        <f>IFERROR(VLOOKUP(Table[[#This Row],[Activity Details of Assistance]],WHAT!E:F,2,FALSE),"")</f>
        <v># of estimated persons reached by mass-media campaign</v>
      </c>
      <c r="I5870" s="264"/>
      <c r="J5870">
        <v>1</v>
      </c>
      <c r="K5870" s="295" t="s">
        <v>8280</v>
      </c>
      <c r="L5870" s="306" t="s">
        <v>13</v>
      </c>
      <c r="M5870" t="s">
        <v>14</v>
      </c>
      <c r="N5870" t="s">
        <v>309</v>
      </c>
      <c r="O5870" t="s">
        <v>1606</v>
      </c>
      <c r="P5870" t="s">
        <v>4662</v>
      </c>
      <c r="Q5870" s="236">
        <v>44834</v>
      </c>
      <c r="R5870" s="236">
        <v>44986</v>
      </c>
      <c r="S5870" t="s">
        <v>8452</v>
      </c>
      <c r="T5870" s="267"/>
      <c r="U5870" s="267"/>
      <c r="V5870" s="267"/>
      <c r="W5870" s="267"/>
      <c r="X5870"/>
      <c r="Y5870" t="s">
        <v>8615</v>
      </c>
      <c r="Z5870">
        <v>177773726</v>
      </c>
      <c r="AA5870" t="s">
        <v>8522</v>
      </c>
      <c r="AB5870" s="273" t="str">
        <f>_xlfn.IFNA(IF(Table[[#This Row],[Programme Partner]]&lt;&gt;Table[[#This Row],[Implementing Partner]],CONCATENATE(Table[[#This Row],[Programme Partner]],"-",Table[[#This Row],[Implementing Partner]]),Table[[#This Row],[Programme Partner]]),"")</f>
        <v>CARE</v>
      </c>
    </row>
    <row r="5871" spans="1:28" ht="16.5" customHeight="1">
      <c r="A5871" s="183">
        <v>6321</v>
      </c>
      <c r="B5871" s="264" t="s">
        <v>5039</v>
      </c>
      <c r="C5871" s="265" t="s">
        <v>5039</v>
      </c>
      <c r="D5871" s="266" t="s">
        <v>8455</v>
      </c>
      <c r="E5871" s="269" t="s">
        <v>27</v>
      </c>
      <c r="F5871" s="264" t="s">
        <v>8014</v>
      </c>
      <c r="G5871" t="s">
        <v>8445</v>
      </c>
      <c r="H5871" s="264" t="str">
        <f>IFERROR(VLOOKUP(Table[[#This Row],[Activity Details of Assistance]],WHAT!E:F,2,FALSE),"")</f>
        <v># of plant</v>
      </c>
      <c r="I5871" s="264"/>
      <c r="J5871">
        <v>5</v>
      </c>
      <c r="K5871" s="295" t="s">
        <v>8280</v>
      </c>
      <c r="L5871" s="306" t="s">
        <v>13</v>
      </c>
      <c r="M5871" t="s">
        <v>14</v>
      </c>
      <c r="N5871" t="s">
        <v>309</v>
      </c>
      <c r="O5871" t="s">
        <v>1606</v>
      </c>
      <c r="P5871" t="s">
        <v>4662</v>
      </c>
      <c r="Q5871" s="236">
        <v>44834</v>
      </c>
      <c r="R5871" s="236">
        <v>44986</v>
      </c>
      <c r="S5871" t="s">
        <v>8452</v>
      </c>
      <c r="T5871" s="267"/>
      <c r="U5871" s="267"/>
      <c r="V5871" s="267"/>
      <c r="W5871" s="267"/>
      <c r="X5871"/>
      <c r="Y5871" t="s">
        <v>8615</v>
      </c>
      <c r="Z5871">
        <v>177773726</v>
      </c>
      <c r="AA5871" t="s">
        <v>8522</v>
      </c>
      <c r="AB5871" s="273" t="str">
        <f>_xlfn.IFNA(IF(Table[[#This Row],[Programme Partner]]&lt;&gt;Table[[#This Row],[Implementing Partner]],CONCATENATE(Table[[#This Row],[Programme Partner]],"-",Table[[#This Row],[Implementing Partner]]),Table[[#This Row],[Programme Partner]]),"")</f>
        <v>CARE</v>
      </c>
    </row>
    <row r="5872" spans="1:28" ht="16.5" customHeight="1">
      <c r="A5872" s="183">
        <v>6322</v>
      </c>
      <c r="B5872" s="264" t="s">
        <v>5039</v>
      </c>
      <c r="C5872" s="265" t="s">
        <v>5039</v>
      </c>
      <c r="D5872" s="266" t="s">
        <v>8455</v>
      </c>
      <c r="E5872" s="269" t="s">
        <v>27</v>
      </c>
      <c r="F5872" s="264" t="s">
        <v>8011</v>
      </c>
      <c r="G5872" s="195" t="s">
        <v>8584</v>
      </c>
      <c r="H5872" s="264" t="str">
        <f>IFERROR(VLOOKUP(Table[[#This Row],[Activity Details of Assistance]],WHAT!E:F,2,FALSE),"")</f>
        <v># of tube well</v>
      </c>
      <c r="I5872" s="264"/>
      <c r="J5872">
        <v>889</v>
      </c>
      <c r="K5872" s="295" t="s">
        <v>8280</v>
      </c>
      <c r="L5872" s="306" t="s">
        <v>13</v>
      </c>
      <c r="M5872" t="s">
        <v>14</v>
      </c>
      <c r="N5872" t="s">
        <v>309</v>
      </c>
      <c r="O5872" t="s">
        <v>1606</v>
      </c>
      <c r="P5872" t="s">
        <v>4665</v>
      </c>
      <c r="Q5872" s="236">
        <v>44834</v>
      </c>
      <c r="R5872" s="236">
        <v>44986</v>
      </c>
      <c r="S5872" t="s">
        <v>8452</v>
      </c>
      <c r="T5872" s="267"/>
      <c r="U5872" s="267"/>
      <c r="V5872" s="267"/>
      <c r="W5872" s="267"/>
      <c r="X5872"/>
      <c r="Y5872" t="s">
        <v>8615</v>
      </c>
      <c r="Z5872">
        <v>1777773726</v>
      </c>
      <c r="AA5872" t="s">
        <v>8522</v>
      </c>
      <c r="AB5872" s="273" t="str">
        <f>_xlfn.IFNA(IF(Table[[#This Row],[Programme Partner]]&lt;&gt;Table[[#This Row],[Implementing Partner]],CONCATENATE(Table[[#This Row],[Programme Partner]],"-",Table[[#This Row],[Implementing Partner]]),Table[[#This Row],[Programme Partner]]),"")</f>
        <v>CARE</v>
      </c>
    </row>
    <row r="5873" spans="1:28" ht="16.5" customHeight="1">
      <c r="A5873" s="183">
        <v>6323</v>
      </c>
      <c r="B5873" s="264" t="s">
        <v>5039</v>
      </c>
      <c r="C5873" s="265" t="s">
        <v>5039</v>
      </c>
      <c r="D5873" s="266" t="s">
        <v>8455</v>
      </c>
      <c r="E5873" s="269" t="s">
        <v>27</v>
      </c>
      <c r="F5873" s="264" t="s">
        <v>8011</v>
      </c>
      <c r="G5873" t="s">
        <v>8355</v>
      </c>
      <c r="H5873" s="264" t="str">
        <f>IFERROR(VLOOKUP(Table[[#This Row],[Activity Details of Assistance]],WHAT!E:F,2,FALSE),"")</f>
        <v># of water network</v>
      </c>
      <c r="I5873" s="264"/>
      <c r="J5873">
        <v>5</v>
      </c>
      <c r="K5873" s="295" t="s">
        <v>8280</v>
      </c>
      <c r="L5873" s="306" t="s">
        <v>13</v>
      </c>
      <c r="M5873" t="s">
        <v>14</v>
      </c>
      <c r="N5873" t="s">
        <v>309</v>
      </c>
      <c r="O5873" t="s">
        <v>1606</v>
      </c>
      <c r="P5873" t="s">
        <v>4665</v>
      </c>
      <c r="Q5873" s="236">
        <v>44834</v>
      </c>
      <c r="R5873" s="236">
        <v>44986</v>
      </c>
      <c r="S5873" t="s">
        <v>8452</v>
      </c>
      <c r="T5873" s="267"/>
      <c r="U5873" s="267"/>
      <c r="V5873" s="267"/>
      <c r="W5873" s="267"/>
      <c r="X5873"/>
      <c r="Y5873" t="s">
        <v>8615</v>
      </c>
      <c r="Z5873">
        <v>1777773726</v>
      </c>
      <c r="AA5873" t="s">
        <v>8522</v>
      </c>
      <c r="AB5873" s="273" t="str">
        <f>_xlfn.IFNA(IF(Table[[#This Row],[Programme Partner]]&lt;&gt;Table[[#This Row],[Implementing Partner]],CONCATENATE(Table[[#This Row],[Programme Partner]],"-",Table[[#This Row],[Implementing Partner]]),Table[[#This Row],[Programme Partner]]),"")</f>
        <v>CARE</v>
      </c>
    </row>
    <row r="5874" spans="1:28" ht="16.5" customHeight="1">
      <c r="A5874" s="183">
        <v>6324</v>
      </c>
      <c r="B5874" s="264" t="s">
        <v>5039</v>
      </c>
      <c r="C5874" s="265" t="s">
        <v>5039</v>
      </c>
      <c r="D5874" s="266" t="s">
        <v>8455</v>
      </c>
      <c r="E5874" s="269" t="s">
        <v>27</v>
      </c>
      <c r="F5874" s="264" t="s">
        <v>8012</v>
      </c>
      <c r="G5874" s="195" t="s">
        <v>8585</v>
      </c>
      <c r="H5874" s="264" t="str">
        <f>IFERROR(VLOOKUP(Table[[#This Row],[Activity Details of Assistance]],WHAT!E:F,2,FALSE),"")</f>
        <v xml:space="preserve"># of door </v>
      </c>
      <c r="I5874" s="264"/>
      <c r="J5874">
        <v>906</v>
      </c>
      <c r="K5874" s="295" t="s">
        <v>8280</v>
      </c>
      <c r="L5874" s="306" t="s">
        <v>13</v>
      </c>
      <c r="M5874" t="s">
        <v>14</v>
      </c>
      <c r="N5874" t="s">
        <v>309</v>
      </c>
      <c r="O5874" t="s">
        <v>1606</v>
      </c>
      <c r="P5874" t="s">
        <v>4665</v>
      </c>
      <c r="Q5874" s="236">
        <v>44834</v>
      </c>
      <c r="R5874" s="236">
        <v>44986</v>
      </c>
      <c r="S5874" t="s">
        <v>8452</v>
      </c>
      <c r="T5874" s="267"/>
      <c r="U5874" s="267"/>
      <c r="V5874" s="267"/>
      <c r="W5874" s="267"/>
      <c r="X5874"/>
      <c r="Y5874" t="s">
        <v>8615</v>
      </c>
      <c r="Z5874">
        <v>1777773726</v>
      </c>
      <c r="AA5874" t="s">
        <v>8522</v>
      </c>
      <c r="AB5874" s="273" t="str">
        <f>_xlfn.IFNA(IF(Table[[#This Row],[Programme Partner]]&lt;&gt;Table[[#This Row],[Implementing Partner]],CONCATENATE(Table[[#This Row],[Programme Partner]],"-",Table[[#This Row],[Implementing Partner]]),Table[[#This Row],[Programme Partner]]),"")</f>
        <v>CARE</v>
      </c>
    </row>
    <row r="5875" spans="1:28" ht="16.5" customHeight="1">
      <c r="A5875" s="183">
        <v>6325</v>
      </c>
      <c r="B5875" s="264" t="s">
        <v>5039</v>
      </c>
      <c r="C5875" s="265" t="s">
        <v>5039</v>
      </c>
      <c r="D5875" s="266" t="s">
        <v>8455</v>
      </c>
      <c r="E5875" s="269" t="s">
        <v>27</v>
      </c>
      <c r="F5875" s="264" t="s">
        <v>8012</v>
      </c>
      <c r="G5875" t="s">
        <v>8359</v>
      </c>
      <c r="H5875" s="264" t="str">
        <f>IFERROR(VLOOKUP(Table[[#This Row],[Activity Details of Assistance]],WHAT!E:F,2,FALSE),"")</f>
        <v># of FSM Site</v>
      </c>
      <c r="I5875" s="264"/>
      <c r="J5875">
        <v>7</v>
      </c>
      <c r="K5875" s="295" t="s">
        <v>8280</v>
      </c>
      <c r="L5875" s="306" t="s">
        <v>13</v>
      </c>
      <c r="M5875" t="s">
        <v>14</v>
      </c>
      <c r="N5875" t="s">
        <v>309</v>
      </c>
      <c r="O5875" t="s">
        <v>1606</v>
      </c>
      <c r="P5875" t="s">
        <v>4665</v>
      </c>
      <c r="Q5875" s="236">
        <v>44834</v>
      </c>
      <c r="R5875" s="236">
        <v>44986</v>
      </c>
      <c r="S5875" t="s">
        <v>8452</v>
      </c>
      <c r="T5875" s="267"/>
      <c r="U5875" s="267"/>
      <c r="V5875" s="267"/>
      <c r="W5875" s="267"/>
      <c r="X5875"/>
      <c r="Y5875" t="s">
        <v>8615</v>
      </c>
      <c r="Z5875">
        <v>1777773726</v>
      </c>
      <c r="AA5875" t="s">
        <v>8522</v>
      </c>
      <c r="AB5875" s="273" t="str">
        <f>_xlfn.IFNA(IF(Table[[#This Row],[Programme Partner]]&lt;&gt;Table[[#This Row],[Implementing Partner]],CONCATENATE(Table[[#This Row],[Programme Partner]],"-",Table[[#This Row],[Implementing Partner]]),Table[[#This Row],[Programme Partner]]),"")</f>
        <v>CARE</v>
      </c>
    </row>
    <row r="5876" spans="1:28" ht="16.5" customHeight="1">
      <c r="A5876" s="183">
        <v>6326</v>
      </c>
      <c r="B5876" s="264" t="s">
        <v>5039</v>
      </c>
      <c r="C5876" s="265" t="s">
        <v>5039</v>
      </c>
      <c r="D5876" s="266" t="s">
        <v>8455</v>
      </c>
      <c r="E5876" s="269" t="s">
        <v>27</v>
      </c>
      <c r="F5876" s="264" t="s">
        <v>8012</v>
      </c>
      <c r="G5876" s="195" t="s">
        <v>8586</v>
      </c>
      <c r="H5876" s="264" t="str">
        <f>IFERROR(VLOOKUP(Table[[#This Row],[Activity Details of Assistance]],WHAT!E:F,2,FALSE),"")</f>
        <v># of door</v>
      </c>
      <c r="I5876" s="264"/>
      <c r="J5876">
        <v>1344</v>
      </c>
      <c r="K5876" s="295" t="s">
        <v>8280</v>
      </c>
      <c r="L5876" s="306" t="s">
        <v>13</v>
      </c>
      <c r="M5876" t="s">
        <v>14</v>
      </c>
      <c r="N5876" t="s">
        <v>309</v>
      </c>
      <c r="O5876" t="s">
        <v>1606</v>
      </c>
      <c r="P5876" t="s">
        <v>4665</v>
      </c>
      <c r="Q5876" s="236">
        <v>44834</v>
      </c>
      <c r="R5876" s="236">
        <v>44986</v>
      </c>
      <c r="S5876" t="s">
        <v>8452</v>
      </c>
      <c r="T5876" s="267"/>
      <c r="U5876" s="267"/>
      <c r="V5876" s="267"/>
      <c r="W5876" s="267"/>
      <c r="X5876"/>
      <c r="Y5876" t="s">
        <v>8615</v>
      </c>
      <c r="Z5876">
        <v>1777773726</v>
      </c>
      <c r="AA5876" t="s">
        <v>8522</v>
      </c>
      <c r="AB5876" s="273" t="str">
        <f>_xlfn.IFNA(IF(Table[[#This Row],[Programme Partner]]&lt;&gt;Table[[#This Row],[Implementing Partner]],CONCATENATE(Table[[#This Row],[Programme Partner]],"-",Table[[#This Row],[Implementing Partner]]),Table[[#This Row],[Programme Partner]]),"")</f>
        <v>CARE</v>
      </c>
    </row>
    <row r="5877" spans="1:28" ht="16.5" customHeight="1">
      <c r="A5877" s="183">
        <v>6327</v>
      </c>
      <c r="B5877" s="264" t="s">
        <v>5039</v>
      </c>
      <c r="C5877" s="265" t="s">
        <v>5039</v>
      </c>
      <c r="D5877" s="266" t="s">
        <v>8455</v>
      </c>
      <c r="E5877" s="269" t="s">
        <v>27</v>
      </c>
      <c r="F5877" s="264" t="s">
        <v>8013</v>
      </c>
      <c r="G5877" t="s">
        <v>8313</v>
      </c>
      <c r="H5877" s="264" t="str">
        <f>IFERROR(VLOOKUP(Table[[#This Row],[Activity Details of Assistance]],WHAT!E:F,2,FALSE),"")</f>
        <v># of HP sessions at community level</v>
      </c>
      <c r="I5877" s="264"/>
      <c r="J5877">
        <v>319</v>
      </c>
      <c r="K5877" s="295" t="s">
        <v>8280</v>
      </c>
      <c r="L5877" s="306" t="s">
        <v>13</v>
      </c>
      <c r="M5877" t="s">
        <v>14</v>
      </c>
      <c r="N5877" t="s">
        <v>309</v>
      </c>
      <c r="O5877" t="s">
        <v>1606</v>
      </c>
      <c r="P5877" t="s">
        <v>4665</v>
      </c>
      <c r="Q5877" s="236">
        <v>44834</v>
      </c>
      <c r="R5877" s="236">
        <v>44986</v>
      </c>
      <c r="S5877" t="s">
        <v>8452</v>
      </c>
      <c r="T5877" s="267"/>
      <c r="U5877" s="267"/>
      <c r="V5877" s="267"/>
      <c r="W5877" s="267"/>
      <c r="X5877"/>
      <c r="Y5877" t="s">
        <v>8615</v>
      </c>
      <c r="Z5877">
        <v>1777773726</v>
      </c>
      <c r="AA5877" t="s">
        <v>8522</v>
      </c>
      <c r="AB5877" s="273" t="str">
        <f>_xlfn.IFNA(IF(Table[[#This Row],[Programme Partner]]&lt;&gt;Table[[#This Row],[Implementing Partner]],CONCATENATE(Table[[#This Row],[Programme Partner]],"-",Table[[#This Row],[Implementing Partner]]),Table[[#This Row],[Programme Partner]]),"")</f>
        <v>CARE</v>
      </c>
    </row>
    <row r="5878" spans="1:28" ht="16.5" customHeight="1">
      <c r="A5878" s="183">
        <v>6328</v>
      </c>
      <c r="B5878" s="264" t="s">
        <v>5039</v>
      </c>
      <c r="C5878" s="265" t="s">
        <v>5039</v>
      </c>
      <c r="D5878" s="266" t="s">
        <v>8455</v>
      </c>
      <c r="E5878" s="269" t="s">
        <v>27</v>
      </c>
      <c r="F5878" s="264" t="s">
        <v>8013</v>
      </c>
      <c r="G5878" t="s">
        <v>8317</v>
      </c>
      <c r="H5878" s="264" t="str">
        <f>IFERROR(VLOOKUP(Table[[#This Row],[Activity Details of Assistance]],WHAT!E:F,2,FALSE),"")</f>
        <v># of estimated persons reached by mass-media campaign</v>
      </c>
      <c r="I5878" s="264"/>
      <c r="J5878">
        <v>1</v>
      </c>
      <c r="K5878" s="295" t="s">
        <v>8280</v>
      </c>
      <c r="L5878" s="306" t="s">
        <v>13</v>
      </c>
      <c r="M5878" t="s">
        <v>14</v>
      </c>
      <c r="N5878" t="s">
        <v>309</v>
      </c>
      <c r="O5878" t="s">
        <v>1606</v>
      </c>
      <c r="P5878" t="s">
        <v>4665</v>
      </c>
      <c r="Q5878" s="236">
        <v>44834</v>
      </c>
      <c r="R5878" s="236">
        <v>44986</v>
      </c>
      <c r="S5878" t="s">
        <v>8452</v>
      </c>
      <c r="T5878" s="267"/>
      <c r="U5878" s="267"/>
      <c r="V5878" s="267"/>
      <c r="W5878" s="267"/>
      <c r="X5878"/>
      <c r="Y5878" t="s">
        <v>8615</v>
      </c>
      <c r="Z5878">
        <v>1777773726</v>
      </c>
      <c r="AA5878" t="s">
        <v>8522</v>
      </c>
      <c r="AB5878" s="273" t="str">
        <f>_xlfn.IFNA(IF(Table[[#This Row],[Programme Partner]]&lt;&gt;Table[[#This Row],[Implementing Partner]],CONCATENATE(Table[[#This Row],[Programme Partner]],"-",Table[[#This Row],[Implementing Partner]]),Table[[#This Row],[Programme Partner]]),"")</f>
        <v>CARE</v>
      </c>
    </row>
    <row r="5879" spans="1:28" ht="16.5" customHeight="1">
      <c r="A5879" s="183">
        <v>6329</v>
      </c>
      <c r="B5879" s="264" t="s">
        <v>5039</v>
      </c>
      <c r="C5879" s="265" t="s">
        <v>5039</v>
      </c>
      <c r="D5879" s="266" t="s">
        <v>8455</v>
      </c>
      <c r="E5879" s="269" t="s">
        <v>27</v>
      </c>
      <c r="F5879" s="264" t="s">
        <v>8014</v>
      </c>
      <c r="G5879" t="s">
        <v>8445</v>
      </c>
      <c r="H5879" s="264" t="str">
        <f>IFERROR(VLOOKUP(Table[[#This Row],[Activity Details of Assistance]],WHAT!E:F,2,FALSE),"")</f>
        <v># of plant</v>
      </c>
      <c r="I5879" s="264"/>
      <c r="J5879">
        <v>2</v>
      </c>
      <c r="K5879" s="295" t="s">
        <v>8280</v>
      </c>
      <c r="L5879" s="306" t="s">
        <v>13</v>
      </c>
      <c r="M5879" t="s">
        <v>14</v>
      </c>
      <c r="N5879" t="s">
        <v>309</v>
      </c>
      <c r="O5879" t="s">
        <v>1606</v>
      </c>
      <c r="P5879" t="s">
        <v>4665</v>
      </c>
      <c r="Q5879" s="236">
        <v>44834</v>
      </c>
      <c r="R5879" s="236">
        <v>44986</v>
      </c>
      <c r="S5879" t="s">
        <v>8452</v>
      </c>
      <c r="T5879" s="267"/>
      <c r="U5879" s="267"/>
      <c r="V5879" s="267"/>
      <c r="W5879" s="267"/>
      <c r="X5879"/>
      <c r="Y5879" t="s">
        <v>8615</v>
      </c>
      <c r="Z5879">
        <v>1777773726</v>
      </c>
      <c r="AA5879" t="s">
        <v>8522</v>
      </c>
      <c r="AB5879" s="273" t="str">
        <f>_xlfn.IFNA(IF(Table[[#This Row],[Programme Partner]]&lt;&gt;Table[[#This Row],[Implementing Partner]],CONCATENATE(Table[[#This Row],[Programme Partner]],"-",Table[[#This Row],[Implementing Partner]]),Table[[#This Row],[Programme Partner]]),"")</f>
        <v>CARE</v>
      </c>
    </row>
    <row r="5880" spans="1:28" ht="16.5" customHeight="1">
      <c r="A5880" s="183">
        <v>6330</v>
      </c>
      <c r="B5880" s="264" t="s">
        <v>8456</v>
      </c>
      <c r="C5880" s="265" t="s">
        <v>8456</v>
      </c>
      <c r="D5880" s="266" t="s">
        <v>8457</v>
      </c>
      <c r="E5880" s="269" t="s">
        <v>27</v>
      </c>
      <c r="F5880" s="264" t="s">
        <v>8011</v>
      </c>
      <c r="G5880" s="195" t="s">
        <v>8584</v>
      </c>
      <c r="H5880" s="264" t="str">
        <f>IFERROR(VLOOKUP(Table[[#This Row],[Activity Details of Assistance]],WHAT!E:F,2,FALSE),"")</f>
        <v># of tube well</v>
      </c>
      <c r="I5880" s="264"/>
      <c r="J5880">
        <v>28</v>
      </c>
      <c r="K5880" s="295" t="s">
        <v>8280</v>
      </c>
      <c r="L5880" s="306" t="s">
        <v>13</v>
      </c>
      <c r="M5880" t="s">
        <v>14</v>
      </c>
      <c r="N5880" t="s">
        <v>309</v>
      </c>
      <c r="O5880" t="s">
        <v>1606</v>
      </c>
      <c r="P5880" t="s">
        <v>6386</v>
      </c>
      <c r="Q5880" s="236">
        <v>44834</v>
      </c>
      <c r="R5880" s="236">
        <v>45078</v>
      </c>
      <c r="S5880" t="s">
        <v>8452</v>
      </c>
      <c r="T5880" s="267"/>
      <c r="U5880" s="267"/>
      <c r="V5880" s="267"/>
      <c r="W5880" s="267"/>
      <c r="X5880"/>
      <c r="Y5880" t="s">
        <v>8512</v>
      </c>
      <c r="Z5880">
        <v>1722524747</v>
      </c>
      <c r="AA5880" t="s">
        <v>8433</v>
      </c>
      <c r="AB5880" s="273" t="str">
        <f>_xlfn.IFNA(IF(Table[[#This Row],[Programme Partner]]&lt;&gt;Table[[#This Row],[Implementing Partner]],CONCATENATE(Table[[#This Row],[Programme Partner]],"-",Table[[#This Row],[Implementing Partner]]),Table[[#This Row],[Programme Partner]]),"")</f>
        <v>CARITAS</v>
      </c>
    </row>
    <row r="5881" spans="1:28" ht="16.5" customHeight="1">
      <c r="A5881" s="183">
        <v>6331</v>
      </c>
      <c r="B5881" s="264" t="s">
        <v>8456</v>
      </c>
      <c r="C5881" s="265" t="s">
        <v>8456</v>
      </c>
      <c r="D5881" s="266" t="s">
        <v>8457</v>
      </c>
      <c r="E5881" s="269" t="s">
        <v>27</v>
      </c>
      <c r="F5881" s="264" t="s">
        <v>8012</v>
      </c>
      <c r="G5881" t="s">
        <v>8357</v>
      </c>
      <c r="H5881" s="264" t="str">
        <f>IFERROR(VLOOKUP(Table[[#This Row],[Activity Details of Assistance]],WHAT!E:F,2,FALSE),"")</f>
        <v># of door</v>
      </c>
      <c r="I5881" s="264"/>
      <c r="J5881">
        <v>64</v>
      </c>
      <c r="K5881" s="295" t="s">
        <v>8280</v>
      </c>
      <c r="L5881" s="306" t="s">
        <v>13</v>
      </c>
      <c r="M5881" t="s">
        <v>14</v>
      </c>
      <c r="N5881" t="s">
        <v>309</v>
      </c>
      <c r="O5881" t="s">
        <v>1606</v>
      </c>
      <c r="P5881" t="s">
        <v>6386</v>
      </c>
      <c r="Q5881" s="236">
        <v>44834</v>
      </c>
      <c r="R5881" s="236">
        <v>45078</v>
      </c>
      <c r="S5881" t="s">
        <v>8452</v>
      </c>
      <c r="T5881" s="267"/>
      <c r="U5881" s="267"/>
      <c r="V5881" s="267"/>
      <c r="W5881" s="267"/>
      <c r="X5881"/>
      <c r="Y5881" t="s">
        <v>8512</v>
      </c>
      <c r="Z5881">
        <v>1722524747</v>
      </c>
      <c r="AA5881" t="s">
        <v>8433</v>
      </c>
      <c r="AB5881" s="273" t="str">
        <f>_xlfn.IFNA(IF(Table[[#This Row],[Programme Partner]]&lt;&gt;Table[[#This Row],[Implementing Partner]],CONCATENATE(Table[[#This Row],[Programme Partner]],"-",Table[[#This Row],[Implementing Partner]]),Table[[#This Row],[Programme Partner]]),"")</f>
        <v>CARITAS</v>
      </c>
    </row>
    <row r="5882" spans="1:28" ht="16.5" customHeight="1">
      <c r="A5882" s="183">
        <v>6332</v>
      </c>
      <c r="B5882" s="264" t="s">
        <v>8456</v>
      </c>
      <c r="C5882" s="265" t="s">
        <v>8456</v>
      </c>
      <c r="D5882" s="266" t="s">
        <v>8457</v>
      </c>
      <c r="E5882" s="269" t="s">
        <v>27</v>
      </c>
      <c r="F5882" s="264" t="s">
        <v>8013</v>
      </c>
      <c r="G5882" t="s">
        <v>8019</v>
      </c>
      <c r="H5882" s="264" t="str">
        <f>IFERROR(VLOOKUP(Table[[#This Row],[Activity Details of Assistance]],WHAT!E:F,2,FALSE),"")</f>
        <v>N/A</v>
      </c>
      <c r="I5882" s="264"/>
      <c r="J5882">
        <v>150</v>
      </c>
      <c r="K5882" s="295" t="s">
        <v>8280</v>
      </c>
      <c r="L5882" s="306" t="s">
        <v>13</v>
      </c>
      <c r="M5882" t="s">
        <v>14</v>
      </c>
      <c r="N5882" t="s">
        <v>309</v>
      </c>
      <c r="O5882" t="s">
        <v>1606</v>
      </c>
      <c r="P5882" t="s">
        <v>6386</v>
      </c>
      <c r="Q5882" s="236">
        <v>44834</v>
      </c>
      <c r="R5882" s="236">
        <v>45078</v>
      </c>
      <c r="S5882" t="s">
        <v>8452</v>
      </c>
      <c r="T5882" s="267"/>
      <c r="U5882" s="267"/>
      <c r="V5882" s="267"/>
      <c r="W5882" s="267"/>
      <c r="X5882" t="s">
        <v>8682</v>
      </c>
      <c r="Y5882" t="s">
        <v>8512</v>
      </c>
      <c r="Z5882">
        <v>1722524747</v>
      </c>
      <c r="AA5882" t="s">
        <v>8433</v>
      </c>
      <c r="AB5882" s="273" t="str">
        <f>_xlfn.IFNA(IF(Table[[#This Row],[Programme Partner]]&lt;&gt;Table[[#This Row],[Implementing Partner]],CONCATENATE(Table[[#This Row],[Programme Partner]],"-",Table[[#This Row],[Implementing Partner]]),Table[[#This Row],[Programme Partner]]),"")</f>
        <v>CARITAS</v>
      </c>
    </row>
    <row r="5883" spans="1:28" ht="16.5" customHeight="1">
      <c r="A5883" s="183">
        <v>6333</v>
      </c>
      <c r="B5883" s="264" t="s">
        <v>5275</v>
      </c>
      <c r="C5883" s="265" t="s">
        <v>5300</v>
      </c>
      <c r="D5883" s="266" t="s">
        <v>5275</v>
      </c>
      <c r="E5883" s="269" t="s">
        <v>27</v>
      </c>
      <c r="F5883" s="264" t="s">
        <v>8011</v>
      </c>
      <c r="G5883" s="195" t="s">
        <v>8584</v>
      </c>
      <c r="H5883" s="264" t="str">
        <f>IFERROR(VLOOKUP(Table[[#This Row],[Activity Details of Assistance]],WHAT!E:F,2,FALSE),"")</f>
        <v># of tube well</v>
      </c>
      <c r="I5883" s="264"/>
      <c r="J5883">
        <v>246</v>
      </c>
      <c r="K5883" s="295" t="s">
        <v>8280</v>
      </c>
      <c r="L5883" s="306" t="s">
        <v>13</v>
      </c>
      <c r="M5883" t="s">
        <v>14</v>
      </c>
      <c r="N5883" t="s">
        <v>309</v>
      </c>
      <c r="O5883" t="s">
        <v>1606</v>
      </c>
      <c r="P5883" t="s">
        <v>6475</v>
      </c>
      <c r="Q5883" s="236">
        <v>44834</v>
      </c>
      <c r="R5883" s="236">
        <v>44621</v>
      </c>
      <c r="S5883" t="s">
        <v>8452</v>
      </c>
      <c r="T5883" s="267"/>
      <c r="U5883" s="267"/>
      <c r="V5883" s="267"/>
      <c r="W5883" s="267"/>
      <c r="X5883" s="268"/>
      <c r="Y5883" t="s">
        <v>8310</v>
      </c>
      <c r="Z5883">
        <v>1679210106</v>
      </c>
      <c r="AA5883" t="s">
        <v>8311</v>
      </c>
      <c r="AB5883" s="273" t="str">
        <f>_xlfn.IFNA(IF(Table[[#This Row],[Programme Partner]]&lt;&gt;Table[[#This Row],[Implementing Partner]],CONCATENATE(Table[[#This Row],[Programme Partner]],"-",Table[[#This Row],[Implementing Partner]]),Table[[#This Row],[Programme Partner]]),"")</f>
        <v>UNICEF-WVI</v>
      </c>
    </row>
    <row r="5884" spans="1:28" ht="16.5" customHeight="1">
      <c r="A5884" s="183">
        <v>6334</v>
      </c>
      <c r="B5884" s="264" t="s">
        <v>5275</v>
      </c>
      <c r="C5884" s="265" t="s">
        <v>5300</v>
      </c>
      <c r="D5884" s="266" t="s">
        <v>5275</v>
      </c>
      <c r="E5884" s="269" t="s">
        <v>27</v>
      </c>
      <c r="F5884" s="264" t="s">
        <v>8011</v>
      </c>
      <c r="G5884" t="s">
        <v>8355</v>
      </c>
      <c r="H5884" s="264" t="str">
        <f>IFERROR(VLOOKUP(Table[[#This Row],[Activity Details of Assistance]],WHAT!E:F,2,FALSE),"")</f>
        <v># of water network</v>
      </c>
      <c r="I5884" s="264"/>
      <c r="J5884">
        <v>8</v>
      </c>
      <c r="K5884" s="295" t="s">
        <v>8280</v>
      </c>
      <c r="L5884" s="306" t="s">
        <v>13</v>
      </c>
      <c r="M5884" t="s">
        <v>14</v>
      </c>
      <c r="N5884" t="s">
        <v>309</v>
      </c>
      <c r="O5884" t="s">
        <v>1606</v>
      </c>
      <c r="P5884" t="s">
        <v>6475</v>
      </c>
      <c r="Q5884" s="236">
        <v>44834</v>
      </c>
      <c r="R5884" s="236">
        <v>44621</v>
      </c>
      <c r="S5884" t="s">
        <v>8452</v>
      </c>
      <c r="T5884" s="267"/>
      <c r="U5884" s="267"/>
      <c r="V5884" s="267"/>
      <c r="W5884" s="267"/>
      <c r="X5884" s="268"/>
      <c r="Y5884" t="s">
        <v>8310</v>
      </c>
      <c r="Z5884">
        <v>1679210106</v>
      </c>
      <c r="AA5884" t="s">
        <v>8311</v>
      </c>
      <c r="AB5884" s="273" t="str">
        <f>_xlfn.IFNA(IF(Table[[#This Row],[Programme Partner]]&lt;&gt;Table[[#This Row],[Implementing Partner]],CONCATENATE(Table[[#This Row],[Programme Partner]],"-",Table[[#This Row],[Implementing Partner]]),Table[[#This Row],[Programme Partner]]),"")</f>
        <v>UNICEF-WVI</v>
      </c>
    </row>
    <row r="5885" spans="1:28" ht="16.5" customHeight="1">
      <c r="A5885" s="183">
        <v>6335</v>
      </c>
      <c r="B5885" s="264" t="s">
        <v>5275</v>
      </c>
      <c r="C5885" s="265" t="s">
        <v>5300</v>
      </c>
      <c r="D5885" s="266" t="s">
        <v>5275</v>
      </c>
      <c r="E5885" s="269" t="s">
        <v>27</v>
      </c>
      <c r="F5885" s="264" t="s">
        <v>8012</v>
      </c>
      <c r="G5885" s="195" t="s">
        <v>8585</v>
      </c>
      <c r="H5885" s="264" t="str">
        <f>IFERROR(VLOOKUP(Table[[#This Row],[Activity Details of Assistance]],WHAT!E:F,2,FALSE),"")</f>
        <v xml:space="preserve"># of door </v>
      </c>
      <c r="I5885" s="264"/>
      <c r="J5885">
        <v>89</v>
      </c>
      <c r="K5885" s="295" t="s">
        <v>8280</v>
      </c>
      <c r="L5885" s="306" t="s">
        <v>13</v>
      </c>
      <c r="M5885" t="s">
        <v>14</v>
      </c>
      <c r="N5885" t="s">
        <v>309</v>
      </c>
      <c r="O5885" t="s">
        <v>1606</v>
      </c>
      <c r="P5885" t="s">
        <v>6475</v>
      </c>
      <c r="Q5885" s="236">
        <v>44834</v>
      </c>
      <c r="R5885" s="236">
        <v>44621</v>
      </c>
      <c r="S5885" t="s">
        <v>8452</v>
      </c>
      <c r="T5885" s="267"/>
      <c r="U5885" s="267"/>
      <c r="V5885" s="267"/>
      <c r="W5885" s="267"/>
      <c r="X5885" s="268"/>
      <c r="Y5885" t="s">
        <v>8310</v>
      </c>
      <c r="Z5885">
        <v>1679210106</v>
      </c>
      <c r="AA5885" t="s">
        <v>8311</v>
      </c>
      <c r="AB5885" s="273" t="str">
        <f>_xlfn.IFNA(IF(Table[[#This Row],[Programme Partner]]&lt;&gt;Table[[#This Row],[Implementing Partner]],CONCATENATE(Table[[#This Row],[Programme Partner]],"-",Table[[#This Row],[Implementing Partner]]),Table[[#This Row],[Programme Partner]]),"")</f>
        <v>UNICEF-WVI</v>
      </c>
    </row>
    <row r="5886" spans="1:28" ht="16.5" customHeight="1">
      <c r="A5886" s="183">
        <v>6336</v>
      </c>
      <c r="B5886" s="264" t="s">
        <v>5275</v>
      </c>
      <c r="C5886" s="265" t="s">
        <v>5300</v>
      </c>
      <c r="D5886" s="266" t="s">
        <v>5275</v>
      </c>
      <c r="E5886" s="269" t="s">
        <v>27</v>
      </c>
      <c r="F5886" s="264" t="s">
        <v>8012</v>
      </c>
      <c r="G5886" t="s">
        <v>8359</v>
      </c>
      <c r="H5886" s="264" t="str">
        <f>IFERROR(VLOOKUP(Table[[#This Row],[Activity Details of Assistance]],WHAT!E:F,2,FALSE),"")</f>
        <v># of FSM Site</v>
      </c>
      <c r="I5886" s="264"/>
      <c r="J5886">
        <v>8</v>
      </c>
      <c r="K5886" s="295" t="s">
        <v>8280</v>
      </c>
      <c r="L5886" s="306" t="s">
        <v>13</v>
      </c>
      <c r="M5886" t="s">
        <v>14</v>
      </c>
      <c r="N5886" t="s">
        <v>309</v>
      </c>
      <c r="O5886" t="s">
        <v>1606</v>
      </c>
      <c r="P5886" t="s">
        <v>6475</v>
      </c>
      <c r="Q5886" s="236">
        <v>44834</v>
      </c>
      <c r="R5886" s="236">
        <v>44621</v>
      </c>
      <c r="S5886" t="s">
        <v>8452</v>
      </c>
      <c r="T5886" s="267"/>
      <c r="U5886" s="267"/>
      <c r="V5886" s="267"/>
      <c r="W5886" s="267"/>
      <c r="X5886" s="268"/>
      <c r="Y5886" t="s">
        <v>8310</v>
      </c>
      <c r="Z5886">
        <v>1679210106</v>
      </c>
      <c r="AA5886" t="s">
        <v>8311</v>
      </c>
      <c r="AB5886" s="273" t="str">
        <f>_xlfn.IFNA(IF(Table[[#This Row],[Programme Partner]]&lt;&gt;Table[[#This Row],[Implementing Partner]],CONCATENATE(Table[[#This Row],[Programme Partner]],"-",Table[[#This Row],[Implementing Partner]]),Table[[#This Row],[Programme Partner]]),"")</f>
        <v>UNICEF-WVI</v>
      </c>
    </row>
    <row r="5887" spans="1:28" ht="16.5" customHeight="1">
      <c r="A5887" s="183">
        <v>6337</v>
      </c>
      <c r="B5887" s="264" t="s">
        <v>5275</v>
      </c>
      <c r="C5887" s="265" t="s">
        <v>5300</v>
      </c>
      <c r="D5887" s="266" t="s">
        <v>5275</v>
      </c>
      <c r="E5887" s="269" t="s">
        <v>27</v>
      </c>
      <c r="F5887" s="264" t="s">
        <v>8012</v>
      </c>
      <c r="G5887" s="195" t="s">
        <v>8586</v>
      </c>
      <c r="H5887" s="264" t="str">
        <f>IFERROR(VLOOKUP(Table[[#This Row],[Activity Details of Assistance]],WHAT!E:F,2,FALSE),"")</f>
        <v># of door</v>
      </c>
      <c r="I5887" s="264"/>
      <c r="J5887">
        <v>195</v>
      </c>
      <c r="K5887" s="295" t="s">
        <v>8280</v>
      </c>
      <c r="L5887" s="306" t="s">
        <v>13</v>
      </c>
      <c r="M5887" t="s">
        <v>14</v>
      </c>
      <c r="N5887" t="s">
        <v>309</v>
      </c>
      <c r="O5887" t="s">
        <v>1606</v>
      </c>
      <c r="P5887" t="s">
        <v>6475</v>
      </c>
      <c r="Q5887" s="236">
        <v>44834</v>
      </c>
      <c r="R5887" s="236">
        <v>44621</v>
      </c>
      <c r="S5887" t="s">
        <v>8452</v>
      </c>
      <c r="T5887" s="267"/>
      <c r="U5887" s="267"/>
      <c r="V5887" s="267"/>
      <c r="W5887" s="267"/>
      <c r="X5887" s="268"/>
      <c r="Y5887" t="s">
        <v>8310</v>
      </c>
      <c r="Z5887">
        <v>1679210106</v>
      </c>
      <c r="AA5887" t="s">
        <v>8311</v>
      </c>
      <c r="AB5887" s="273" t="str">
        <f>_xlfn.IFNA(IF(Table[[#This Row],[Programme Partner]]&lt;&gt;Table[[#This Row],[Implementing Partner]],CONCATENATE(Table[[#This Row],[Programme Partner]],"-",Table[[#This Row],[Implementing Partner]]),Table[[#This Row],[Programme Partner]]),"")</f>
        <v>UNICEF-WVI</v>
      </c>
    </row>
    <row r="5888" spans="1:28" ht="16.5" customHeight="1">
      <c r="A5888" s="183">
        <v>6338</v>
      </c>
      <c r="B5888" s="264" t="s">
        <v>5275</v>
      </c>
      <c r="C5888" s="265" t="s">
        <v>5300</v>
      </c>
      <c r="D5888" s="266" t="s">
        <v>5275</v>
      </c>
      <c r="E5888" s="269" t="s">
        <v>27</v>
      </c>
      <c r="F5888" s="264" t="s">
        <v>8012</v>
      </c>
      <c r="G5888" t="s">
        <v>8357</v>
      </c>
      <c r="H5888" s="264" t="str">
        <f>IFERROR(VLOOKUP(Table[[#This Row],[Activity Details of Assistance]],WHAT!E:F,2,FALSE),"")</f>
        <v># of door</v>
      </c>
      <c r="I5888" s="264"/>
      <c r="J5888">
        <v>656</v>
      </c>
      <c r="K5888" s="295" t="s">
        <v>8280</v>
      </c>
      <c r="L5888" s="306" t="s">
        <v>13</v>
      </c>
      <c r="M5888" t="s">
        <v>14</v>
      </c>
      <c r="N5888" t="s">
        <v>309</v>
      </c>
      <c r="O5888" t="s">
        <v>1606</v>
      </c>
      <c r="P5888" t="s">
        <v>6475</v>
      </c>
      <c r="Q5888" s="236">
        <v>44834</v>
      </c>
      <c r="R5888" s="236">
        <v>44621</v>
      </c>
      <c r="S5888" t="s">
        <v>8452</v>
      </c>
      <c r="T5888" s="267"/>
      <c r="U5888" s="267"/>
      <c r="V5888" s="267"/>
      <c r="W5888" s="267"/>
      <c r="X5888" s="268"/>
      <c r="Y5888" t="s">
        <v>8310</v>
      </c>
      <c r="Z5888">
        <v>1679210106</v>
      </c>
      <c r="AA5888" t="s">
        <v>8311</v>
      </c>
      <c r="AB5888" s="273" t="str">
        <f>_xlfn.IFNA(IF(Table[[#This Row],[Programme Partner]]&lt;&gt;Table[[#This Row],[Implementing Partner]],CONCATENATE(Table[[#This Row],[Programme Partner]],"-",Table[[#This Row],[Implementing Partner]]),Table[[#This Row],[Programme Partner]]),"")</f>
        <v>UNICEF-WVI</v>
      </c>
    </row>
    <row r="5889" spans="1:28" ht="16.5" customHeight="1">
      <c r="A5889" s="183">
        <v>6339</v>
      </c>
      <c r="B5889" s="264" t="s">
        <v>5275</v>
      </c>
      <c r="C5889" s="265" t="s">
        <v>5300</v>
      </c>
      <c r="D5889" s="266" t="s">
        <v>5275</v>
      </c>
      <c r="E5889" s="269" t="s">
        <v>27</v>
      </c>
      <c r="F5889" s="264" t="s">
        <v>8013</v>
      </c>
      <c r="G5889" t="s">
        <v>8313</v>
      </c>
      <c r="H5889" s="264" t="str">
        <f>IFERROR(VLOOKUP(Table[[#This Row],[Activity Details of Assistance]],WHAT!E:F,2,FALSE),"")</f>
        <v># of HP sessions at community level</v>
      </c>
      <c r="I5889" s="264"/>
      <c r="J5889">
        <v>1981</v>
      </c>
      <c r="K5889" s="295" t="s">
        <v>8280</v>
      </c>
      <c r="L5889" s="306" t="s">
        <v>13</v>
      </c>
      <c r="M5889" t="s">
        <v>14</v>
      </c>
      <c r="N5889" t="s">
        <v>309</v>
      </c>
      <c r="O5889" t="s">
        <v>1606</v>
      </c>
      <c r="P5889" t="s">
        <v>6475</v>
      </c>
      <c r="Q5889" s="236">
        <v>44834</v>
      </c>
      <c r="R5889" s="236">
        <v>44621</v>
      </c>
      <c r="S5889" t="s">
        <v>8452</v>
      </c>
      <c r="T5889" s="267"/>
      <c r="U5889" s="267"/>
      <c r="V5889" s="267"/>
      <c r="W5889" s="267"/>
      <c r="X5889" s="268"/>
      <c r="Y5889" t="s">
        <v>8310</v>
      </c>
      <c r="Z5889">
        <v>1679210106</v>
      </c>
      <c r="AA5889" t="s">
        <v>8311</v>
      </c>
      <c r="AB5889" s="273" t="str">
        <f>_xlfn.IFNA(IF(Table[[#This Row],[Programme Partner]]&lt;&gt;Table[[#This Row],[Implementing Partner]],CONCATENATE(Table[[#This Row],[Programme Partner]],"-",Table[[#This Row],[Implementing Partner]]),Table[[#This Row],[Programme Partner]]),"")</f>
        <v>UNICEF-WVI</v>
      </c>
    </row>
    <row r="5890" spans="1:28" ht="16.5" customHeight="1">
      <c r="A5890" s="183">
        <v>6340</v>
      </c>
      <c r="B5890" s="264" t="s">
        <v>5275</v>
      </c>
      <c r="C5890" s="265" t="s">
        <v>5300</v>
      </c>
      <c r="D5890" s="266" t="s">
        <v>5275</v>
      </c>
      <c r="E5890" s="269" t="s">
        <v>27</v>
      </c>
      <c r="F5890" s="264" t="s">
        <v>8013</v>
      </c>
      <c r="G5890" t="s">
        <v>8314</v>
      </c>
      <c r="H5890" s="264" t="str">
        <f>IFERROR(VLOOKUP(Table[[#This Row],[Activity Details of Assistance]],WHAT!E:F,2,FALSE),"")</f>
        <v># of HP sessions at HH level</v>
      </c>
      <c r="I5890" s="264"/>
      <c r="J5890">
        <v>842</v>
      </c>
      <c r="K5890" s="295" t="s">
        <v>8280</v>
      </c>
      <c r="L5890" s="306" t="s">
        <v>13</v>
      </c>
      <c r="M5890" t="s">
        <v>14</v>
      </c>
      <c r="N5890" t="s">
        <v>309</v>
      </c>
      <c r="O5890" t="s">
        <v>1606</v>
      </c>
      <c r="P5890" t="s">
        <v>6475</v>
      </c>
      <c r="Q5890" s="236">
        <v>44834</v>
      </c>
      <c r="R5890" s="236">
        <v>44621</v>
      </c>
      <c r="S5890" t="s">
        <v>8452</v>
      </c>
      <c r="T5890" s="267"/>
      <c r="U5890" s="267"/>
      <c r="V5890" s="267"/>
      <c r="W5890" s="267"/>
      <c r="X5890" s="268"/>
      <c r="Y5890" t="s">
        <v>8310</v>
      </c>
      <c r="Z5890">
        <v>1679210106</v>
      </c>
      <c r="AA5890" t="s">
        <v>8311</v>
      </c>
      <c r="AB5890" s="273" t="str">
        <f>_xlfn.IFNA(IF(Table[[#This Row],[Programme Partner]]&lt;&gt;Table[[#This Row],[Implementing Partner]],CONCATENATE(Table[[#This Row],[Programme Partner]],"-",Table[[#This Row],[Implementing Partner]]),Table[[#This Row],[Programme Partner]]),"")</f>
        <v>UNICEF-WVI</v>
      </c>
    </row>
    <row r="5891" spans="1:28" ht="16.5" customHeight="1">
      <c r="A5891" s="183">
        <v>6341</v>
      </c>
      <c r="B5891" s="264" t="s">
        <v>5275</v>
      </c>
      <c r="C5891" s="265" t="s">
        <v>5300</v>
      </c>
      <c r="D5891" s="266" t="s">
        <v>5275</v>
      </c>
      <c r="E5891" s="269" t="s">
        <v>27</v>
      </c>
      <c r="F5891" s="264" t="s">
        <v>8013</v>
      </c>
      <c r="G5891" t="s">
        <v>8374</v>
      </c>
      <c r="H5891" s="264" t="str">
        <f>IFERROR(VLOOKUP(Table[[#This Row],[Activity Details of Assistance]],WHAT!E:F,2,FALSE),"")</f>
        <v># of HP sessions at institution level</v>
      </c>
      <c r="I5891" s="264"/>
      <c r="J5891">
        <v>60</v>
      </c>
      <c r="K5891" s="295" t="s">
        <v>8280</v>
      </c>
      <c r="L5891" s="306" t="s">
        <v>13</v>
      </c>
      <c r="M5891" t="s">
        <v>14</v>
      </c>
      <c r="N5891" t="s">
        <v>309</v>
      </c>
      <c r="O5891" t="s">
        <v>1606</v>
      </c>
      <c r="P5891" t="s">
        <v>6475</v>
      </c>
      <c r="Q5891" s="236">
        <v>44834</v>
      </c>
      <c r="R5891" s="236">
        <v>44621</v>
      </c>
      <c r="S5891" t="s">
        <v>8452</v>
      </c>
      <c r="T5891" s="267"/>
      <c r="U5891" s="267"/>
      <c r="V5891" s="267"/>
      <c r="W5891" s="267"/>
      <c r="X5891" s="268"/>
      <c r="Y5891" t="s">
        <v>8310</v>
      </c>
      <c r="Z5891">
        <v>1679210106</v>
      </c>
      <c r="AA5891" t="s">
        <v>8311</v>
      </c>
      <c r="AB5891" s="273" t="str">
        <f>_xlfn.IFNA(IF(Table[[#This Row],[Programme Partner]]&lt;&gt;Table[[#This Row],[Implementing Partner]],CONCATENATE(Table[[#This Row],[Programme Partner]],"-",Table[[#This Row],[Implementing Partner]]),Table[[#This Row],[Programme Partner]]),"")</f>
        <v>UNICEF-WVI</v>
      </c>
    </row>
    <row r="5892" spans="1:28" ht="16.5" customHeight="1">
      <c r="A5892" s="183">
        <v>6342</v>
      </c>
      <c r="B5892" s="264" t="s">
        <v>5275</v>
      </c>
      <c r="C5892" s="265" t="s">
        <v>5300</v>
      </c>
      <c r="D5892" s="266" t="s">
        <v>5275</v>
      </c>
      <c r="E5892" s="269" t="s">
        <v>27</v>
      </c>
      <c r="F5892" s="264" t="s">
        <v>8014</v>
      </c>
      <c r="G5892" t="s">
        <v>8445</v>
      </c>
      <c r="H5892" s="264" t="str">
        <f>IFERROR(VLOOKUP(Table[[#This Row],[Activity Details of Assistance]],WHAT!E:F,2,FALSE),"")</f>
        <v># of plant</v>
      </c>
      <c r="I5892" s="264"/>
      <c r="J5892">
        <v>4</v>
      </c>
      <c r="K5892" s="295" t="s">
        <v>8280</v>
      </c>
      <c r="L5892" s="306" t="s">
        <v>13</v>
      </c>
      <c r="M5892" t="s">
        <v>14</v>
      </c>
      <c r="N5892" t="s">
        <v>309</v>
      </c>
      <c r="O5892" t="s">
        <v>1606</v>
      </c>
      <c r="P5892" t="s">
        <v>6475</v>
      </c>
      <c r="Q5892" s="236">
        <v>44834</v>
      </c>
      <c r="R5892" s="236">
        <v>44621</v>
      </c>
      <c r="S5892" t="s">
        <v>8452</v>
      </c>
      <c r="T5892" s="267"/>
      <c r="U5892" s="267"/>
      <c r="V5892" s="267"/>
      <c r="W5892" s="267"/>
      <c r="X5892" s="268"/>
      <c r="Y5892" t="s">
        <v>8310</v>
      </c>
      <c r="Z5892">
        <v>1679210106</v>
      </c>
      <c r="AA5892" t="s">
        <v>8311</v>
      </c>
      <c r="AB5892" s="273" t="str">
        <f>_xlfn.IFNA(IF(Table[[#This Row],[Programme Partner]]&lt;&gt;Table[[#This Row],[Implementing Partner]],CONCATENATE(Table[[#This Row],[Programme Partner]],"-",Table[[#This Row],[Implementing Partner]]),Table[[#This Row],[Programme Partner]]),"")</f>
        <v>UNICEF-WVI</v>
      </c>
    </row>
    <row r="5893" spans="1:28" ht="16.5" customHeight="1">
      <c r="A5893" s="183">
        <v>6343</v>
      </c>
      <c r="B5893" s="264" t="s">
        <v>5300</v>
      </c>
      <c r="C5893" s="265" t="s">
        <v>5300</v>
      </c>
      <c r="D5893" s="266" t="s">
        <v>7014</v>
      </c>
      <c r="E5893" s="269" t="s">
        <v>27</v>
      </c>
      <c r="F5893" s="264" t="s">
        <v>8011</v>
      </c>
      <c r="G5893" s="195" t="s">
        <v>8584</v>
      </c>
      <c r="H5893" s="264" t="str">
        <f>IFERROR(VLOOKUP(Table[[#This Row],[Activity Details of Assistance]],WHAT!E:F,2,FALSE),"")</f>
        <v># of tube well</v>
      </c>
      <c r="I5893" s="264"/>
      <c r="J5893">
        <v>119</v>
      </c>
      <c r="K5893" s="295" t="s">
        <v>8280</v>
      </c>
      <c r="L5893" s="306" t="s">
        <v>13</v>
      </c>
      <c r="M5893" t="s">
        <v>14</v>
      </c>
      <c r="N5893" t="s">
        <v>309</v>
      </c>
      <c r="O5893" t="s">
        <v>1606</v>
      </c>
      <c r="P5893" t="s">
        <v>17</v>
      </c>
      <c r="Q5893" s="236">
        <v>44834</v>
      </c>
      <c r="R5893" s="236">
        <v>44896</v>
      </c>
      <c r="S5893" t="s">
        <v>8452</v>
      </c>
      <c r="T5893" s="267"/>
      <c r="U5893" s="267"/>
      <c r="V5893" s="267"/>
      <c r="W5893" s="267"/>
      <c r="X5893" s="268"/>
      <c r="Y5893" t="s">
        <v>8310</v>
      </c>
      <c r="Z5893">
        <v>16792101016</v>
      </c>
      <c r="AA5893" t="s">
        <v>8311</v>
      </c>
      <c r="AB5893" s="273" t="str">
        <f>_xlfn.IFNA(IF(Table[[#This Row],[Programme Partner]]&lt;&gt;Table[[#This Row],[Implementing Partner]],CONCATENATE(Table[[#This Row],[Programme Partner]],"-",Table[[#This Row],[Implementing Partner]]),Table[[#This Row],[Programme Partner]]),"")</f>
        <v>WVI</v>
      </c>
    </row>
    <row r="5894" spans="1:28" ht="16.5" customHeight="1">
      <c r="A5894" s="183">
        <v>6344</v>
      </c>
      <c r="B5894" s="264" t="s">
        <v>5300</v>
      </c>
      <c r="C5894" s="265" t="s">
        <v>5300</v>
      </c>
      <c r="D5894" s="266" t="s">
        <v>7014</v>
      </c>
      <c r="E5894" s="269" t="s">
        <v>27</v>
      </c>
      <c r="F5894" s="264" t="s">
        <v>8011</v>
      </c>
      <c r="G5894" t="s">
        <v>8325</v>
      </c>
      <c r="H5894" s="264" t="str">
        <f>IFERROR(VLOOKUP(Table[[#This Row],[Activity Details of Assistance]],WHAT!E:F,2,FALSE),"")</f>
        <v># of tube well</v>
      </c>
      <c r="I5894" s="264"/>
      <c r="J5894">
        <v>2</v>
      </c>
      <c r="K5894" s="295" t="s">
        <v>8280</v>
      </c>
      <c r="L5894" s="306" t="s">
        <v>13</v>
      </c>
      <c r="M5894" t="s">
        <v>14</v>
      </c>
      <c r="N5894" t="s">
        <v>309</v>
      </c>
      <c r="O5894" t="s">
        <v>1606</v>
      </c>
      <c r="P5894" t="s">
        <v>17</v>
      </c>
      <c r="Q5894" s="236">
        <v>44834</v>
      </c>
      <c r="R5894" s="236">
        <v>44896</v>
      </c>
      <c r="S5894" t="s">
        <v>8452</v>
      </c>
      <c r="T5894" s="267"/>
      <c r="U5894" s="267"/>
      <c r="V5894" s="267"/>
      <c r="W5894" s="267"/>
      <c r="X5894" s="268"/>
      <c r="Y5894" t="s">
        <v>8310</v>
      </c>
      <c r="Z5894">
        <v>16792101016</v>
      </c>
      <c r="AA5894" t="s">
        <v>8311</v>
      </c>
      <c r="AB5894" s="273" t="str">
        <f>_xlfn.IFNA(IF(Table[[#This Row],[Programme Partner]]&lt;&gt;Table[[#This Row],[Implementing Partner]],CONCATENATE(Table[[#This Row],[Programme Partner]],"-",Table[[#This Row],[Implementing Partner]]),Table[[#This Row],[Programme Partner]]),"")</f>
        <v>WVI</v>
      </c>
    </row>
    <row r="5895" spans="1:28" ht="16.5" customHeight="1">
      <c r="A5895" s="183">
        <v>6345</v>
      </c>
      <c r="B5895" s="264" t="s">
        <v>5300</v>
      </c>
      <c r="C5895" s="265" t="s">
        <v>5300</v>
      </c>
      <c r="D5895" s="266" t="s">
        <v>7014</v>
      </c>
      <c r="E5895" s="269" t="s">
        <v>27</v>
      </c>
      <c r="F5895" s="264" t="s">
        <v>8011</v>
      </c>
      <c r="G5895" t="s">
        <v>8355</v>
      </c>
      <c r="H5895" s="264" t="str">
        <f>IFERROR(VLOOKUP(Table[[#This Row],[Activity Details of Assistance]],WHAT!E:F,2,FALSE),"")</f>
        <v># of water network</v>
      </c>
      <c r="I5895" s="264"/>
      <c r="J5895">
        <v>1</v>
      </c>
      <c r="K5895" s="295" t="s">
        <v>8280</v>
      </c>
      <c r="L5895" s="306" t="s">
        <v>13</v>
      </c>
      <c r="M5895" t="s">
        <v>14</v>
      </c>
      <c r="N5895" t="s">
        <v>309</v>
      </c>
      <c r="O5895" t="s">
        <v>1606</v>
      </c>
      <c r="P5895" t="s">
        <v>17</v>
      </c>
      <c r="Q5895" s="236">
        <v>44834</v>
      </c>
      <c r="R5895" s="236">
        <v>44896</v>
      </c>
      <c r="S5895" t="s">
        <v>8452</v>
      </c>
      <c r="T5895" s="267"/>
      <c r="U5895" s="267"/>
      <c r="V5895" s="267"/>
      <c r="W5895" s="267"/>
      <c r="X5895" s="268"/>
      <c r="Y5895" t="s">
        <v>8310</v>
      </c>
      <c r="Z5895">
        <v>16792101016</v>
      </c>
      <c r="AA5895" t="s">
        <v>8311</v>
      </c>
      <c r="AB5895" s="273" t="str">
        <f>_xlfn.IFNA(IF(Table[[#This Row],[Programme Partner]]&lt;&gt;Table[[#This Row],[Implementing Partner]],CONCATENATE(Table[[#This Row],[Programme Partner]],"-",Table[[#This Row],[Implementing Partner]]),Table[[#This Row],[Programme Partner]]),"")</f>
        <v>WVI</v>
      </c>
    </row>
    <row r="5896" spans="1:28" ht="16.5" customHeight="1">
      <c r="A5896" s="183">
        <v>6346</v>
      </c>
      <c r="B5896" s="264" t="s">
        <v>5300</v>
      </c>
      <c r="C5896" s="265" t="s">
        <v>5300</v>
      </c>
      <c r="D5896" s="266" t="s">
        <v>7014</v>
      </c>
      <c r="E5896" s="269" t="s">
        <v>27</v>
      </c>
      <c r="F5896" s="264" t="s">
        <v>8012</v>
      </c>
      <c r="G5896" t="s">
        <v>8366</v>
      </c>
      <c r="H5896" s="264" t="str">
        <f>IFERROR(VLOOKUP(Table[[#This Row],[Activity Details of Assistance]],WHAT!E:F,2,FALSE),"")</f>
        <v xml:space="preserve"># of door </v>
      </c>
      <c r="I5896" s="264"/>
      <c r="J5896">
        <v>2</v>
      </c>
      <c r="K5896" s="295" t="s">
        <v>8280</v>
      </c>
      <c r="L5896" s="306" t="s">
        <v>13</v>
      </c>
      <c r="M5896" t="s">
        <v>14</v>
      </c>
      <c r="N5896" t="s">
        <v>309</v>
      </c>
      <c r="O5896" t="s">
        <v>1606</v>
      </c>
      <c r="P5896" t="s">
        <v>17</v>
      </c>
      <c r="Q5896" s="236">
        <v>44834</v>
      </c>
      <c r="R5896" s="236">
        <v>44896</v>
      </c>
      <c r="S5896" t="s">
        <v>8452</v>
      </c>
      <c r="T5896" s="267"/>
      <c r="U5896" s="267"/>
      <c r="V5896" s="267"/>
      <c r="W5896" s="267"/>
      <c r="X5896" s="268"/>
      <c r="Y5896" t="s">
        <v>8310</v>
      </c>
      <c r="Z5896">
        <v>16792101016</v>
      </c>
      <c r="AA5896" t="s">
        <v>8311</v>
      </c>
      <c r="AB5896" s="273" t="str">
        <f>_xlfn.IFNA(IF(Table[[#This Row],[Programme Partner]]&lt;&gt;Table[[#This Row],[Implementing Partner]],CONCATENATE(Table[[#This Row],[Programme Partner]],"-",Table[[#This Row],[Implementing Partner]]),Table[[#This Row],[Programme Partner]]),"")</f>
        <v>WVI</v>
      </c>
    </row>
    <row r="5897" spans="1:28" ht="16.5" customHeight="1">
      <c r="A5897" s="183">
        <v>6347</v>
      </c>
      <c r="B5897" s="264" t="s">
        <v>5300</v>
      </c>
      <c r="C5897" s="265" t="s">
        <v>5300</v>
      </c>
      <c r="D5897" s="266" t="s">
        <v>7014</v>
      </c>
      <c r="E5897" s="269" t="s">
        <v>27</v>
      </c>
      <c r="F5897" s="264" t="s">
        <v>8012</v>
      </c>
      <c r="G5897" s="195" t="s">
        <v>8585</v>
      </c>
      <c r="H5897" s="264" t="str">
        <f>IFERROR(VLOOKUP(Table[[#This Row],[Activity Details of Assistance]],WHAT!E:F,2,FALSE),"")</f>
        <v xml:space="preserve"># of door </v>
      </c>
      <c r="I5897" s="264"/>
      <c r="J5897">
        <v>6</v>
      </c>
      <c r="K5897" s="295" t="s">
        <v>8280</v>
      </c>
      <c r="L5897" s="306" t="s">
        <v>13</v>
      </c>
      <c r="M5897" t="s">
        <v>14</v>
      </c>
      <c r="N5897" t="s">
        <v>309</v>
      </c>
      <c r="O5897" t="s">
        <v>1606</v>
      </c>
      <c r="P5897" t="s">
        <v>17</v>
      </c>
      <c r="Q5897" s="236">
        <v>44834</v>
      </c>
      <c r="R5897" s="236">
        <v>44896</v>
      </c>
      <c r="S5897" t="s">
        <v>8452</v>
      </c>
      <c r="T5897" s="267"/>
      <c r="U5897" s="267"/>
      <c r="V5897" s="267"/>
      <c r="W5897" s="267"/>
      <c r="X5897" s="268"/>
      <c r="Y5897" t="s">
        <v>8310</v>
      </c>
      <c r="Z5897">
        <v>16792101016</v>
      </c>
      <c r="AA5897" t="s">
        <v>8311</v>
      </c>
      <c r="AB5897" s="273" t="str">
        <f>_xlfn.IFNA(IF(Table[[#This Row],[Programme Partner]]&lt;&gt;Table[[#This Row],[Implementing Partner]],CONCATENATE(Table[[#This Row],[Programme Partner]],"-",Table[[#This Row],[Implementing Partner]]),Table[[#This Row],[Programme Partner]]),"")</f>
        <v>WVI</v>
      </c>
    </row>
    <row r="5898" spans="1:28" ht="16.5" customHeight="1">
      <c r="A5898" s="183">
        <v>6348</v>
      </c>
      <c r="B5898" s="264" t="s">
        <v>5300</v>
      </c>
      <c r="C5898" s="265" t="s">
        <v>5300</v>
      </c>
      <c r="D5898" s="266" t="s">
        <v>7014</v>
      </c>
      <c r="E5898" s="269" t="s">
        <v>27</v>
      </c>
      <c r="F5898" s="264" t="s">
        <v>8012</v>
      </c>
      <c r="G5898" t="s">
        <v>8359</v>
      </c>
      <c r="H5898" s="264" t="str">
        <f>IFERROR(VLOOKUP(Table[[#This Row],[Activity Details of Assistance]],WHAT!E:F,2,FALSE),"")</f>
        <v># of FSM Site</v>
      </c>
      <c r="I5898" s="264"/>
      <c r="J5898">
        <v>3</v>
      </c>
      <c r="K5898" s="295" t="s">
        <v>8280</v>
      </c>
      <c r="L5898" s="306" t="s">
        <v>13</v>
      </c>
      <c r="M5898" t="s">
        <v>14</v>
      </c>
      <c r="N5898" t="s">
        <v>309</v>
      </c>
      <c r="O5898" t="s">
        <v>1606</v>
      </c>
      <c r="P5898" t="s">
        <v>17</v>
      </c>
      <c r="Q5898" s="236">
        <v>44834</v>
      </c>
      <c r="R5898" s="236">
        <v>44896</v>
      </c>
      <c r="S5898" t="s">
        <v>8452</v>
      </c>
      <c r="T5898" s="267"/>
      <c r="U5898" s="267"/>
      <c r="V5898" s="267"/>
      <c r="W5898" s="267"/>
      <c r="X5898" s="268"/>
      <c r="Y5898" t="s">
        <v>8310</v>
      </c>
      <c r="Z5898">
        <v>16792101016</v>
      </c>
      <c r="AA5898" t="s">
        <v>8311</v>
      </c>
      <c r="AB5898" s="273" t="str">
        <f>_xlfn.IFNA(IF(Table[[#This Row],[Programme Partner]]&lt;&gt;Table[[#This Row],[Implementing Partner]],CONCATENATE(Table[[#This Row],[Programme Partner]],"-",Table[[#This Row],[Implementing Partner]]),Table[[#This Row],[Programme Partner]]),"")</f>
        <v>WVI</v>
      </c>
    </row>
    <row r="5899" spans="1:28" ht="16.5" customHeight="1">
      <c r="A5899" s="183">
        <v>6349</v>
      </c>
      <c r="B5899" s="264" t="s">
        <v>5300</v>
      </c>
      <c r="C5899" s="265" t="s">
        <v>5300</v>
      </c>
      <c r="D5899" s="266" t="s">
        <v>7014</v>
      </c>
      <c r="E5899" s="269" t="s">
        <v>27</v>
      </c>
      <c r="F5899" s="264" t="s">
        <v>8012</v>
      </c>
      <c r="G5899" s="195" t="s">
        <v>8586</v>
      </c>
      <c r="H5899" s="264" t="str">
        <f>IFERROR(VLOOKUP(Table[[#This Row],[Activity Details of Assistance]],WHAT!E:F,2,FALSE),"")</f>
        <v># of door</v>
      </c>
      <c r="I5899" s="264"/>
      <c r="J5899">
        <v>170</v>
      </c>
      <c r="K5899" s="295" t="s">
        <v>8280</v>
      </c>
      <c r="L5899" s="306" t="s">
        <v>13</v>
      </c>
      <c r="M5899" t="s">
        <v>14</v>
      </c>
      <c r="N5899" t="s">
        <v>309</v>
      </c>
      <c r="O5899" t="s">
        <v>1606</v>
      </c>
      <c r="P5899" t="s">
        <v>17</v>
      </c>
      <c r="Q5899" s="236">
        <v>44834</v>
      </c>
      <c r="R5899" s="236">
        <v>44896</v>
      </c>
      <c r="S5899" t="s">
        <v>8452</v>
      </c>
      <c r="T5899" s="267"/>
      <c r="U5899" s="267"/>
      <c r="V5899" s="267"/>
      <c r="W5899" s="267"/>
      <c r="X5899" s="268"/>
      <c r="Y5899" t="s">
        <v>8310</v>
      </c>
      <c r="Z5899">
        <v>16792101016</v>
      </c>
      <c r="AA5899" t="s">
        <v>8311</v>
      </c>
      <c r="AB5899" s="273" t="str">
        <f>_xlfn.IFNA(IF(Table[[#This Row],[Programme Partner]]&lt;&gt;Table[[#This Row],[Implementing Partner]],CONCATENATE(Table[[#This Row],[Programme Partner]],"-",Table[[#This Row],[Implementing Partner]]),Table[[#This Row],[Programme Partner]]),"")</f>
        <v>WVI</v>
      </c>
    </row>
    <row r="5900" spans="1:28" ht="16.5" customHeight="1">
      <c r="A5900" s="183">
        <v>6350</v>
      </c>
      <c r="B5900" s="264" t="s">
        <v>5300</v>
      </c>
      <c r="C5900" s="265" t="s">
        <v>5300</v>
      </c>
      <c r="D5900" s="266" t="s">
        <v>7014</v>
      </c>
      <c r="E5900" s="269" t="s">
        <v>27</v>
      </c>
      <c r="F5900" s="264" t="s">
        <v>8012</v>
      </c>
      <c r="G5900" t="s">
        <v>8357</v>
      </c>
      <c r="H5900" s="264" t="str">
        <f>IFERROR(VLOOKUP(Table[[#This Row],[Activity Details of Assistance]],WHAT!E:F,2,FALSE),"")</f>
        <v># of door</v>
      </c>
      <c r="I5900" s="264"/>
      <c r="J5900">
        <v>383</v>
      </c>
      <c r="K5900" s="295" t="s">
        <v>8280</v>
      </c>
      <c r="L5900" s="306" t="s">
        <v>13</v>
      </c>
      <c r="M5900" t="s">
        <v>14</v>
      </c>
      <c r="N5900" t="s">
        <v>309</v>
      </c>
      <c r="O5900" t="s">
        <v>1606</v>
      </c>
      <c r="P5900" t="s">
        <v>17</v>
      </c>
      <c r="Q5900" s="236">
        <v>44834</v>
      </c>
      <c r="R5900" s="236">
        <v>44896</v>
      </c>
      <c r="S5900" t="s">
        <v>8452</v>
      </c>
      <c r="T5900" s="267"/>
      <c r="U5900" s="267"/>
      <c r="V5900" s="267"/>
      <c r="W5900" s="267"/>
      <c r="X5900" s="268"/>
      <c r="Y5900" t="s">
        <v>8310</v>
      </c>
      <c r="Z5900">
        <v>16792101016</v>
      </c>
      <c r="AA5900" t="s">
        <v>8311</v>
      </c>
      <c r="AB5900" s="273" t="str">
        <f>_xlfn.IFNA(IF(Table[[#This Row],[Programme Partner]]&lt;&gt;Table[[#This Row],[Implementing Partner]],CONCATENATE(Table[[#This Row],[Programme Partner]],"-",Table[[#This Row],[Implementing Partner]]),Table[[#This Row],[Programme Partner]]),"")</f>
        <v>WVI</v>
      </c>
    </row>
    <row r="5901" spans="1:28" ht="16.5" customHeight="1">
      <c r="A5901" s="183">
        <v>6351</v>
      </c>
      <c r="B5901" s="264" t="s">
        <v>5300</v>
      </c>
      <c r="C5901" s="265" t="s">
        <v>5300</v>
      </c>
      <c r="D5901" s="266" t="s">
        <v>7014</v>
      </c>
      <c r="E5901" s="269" t="s">
        <v>27</v>
      </c>
      <c r="F5901" s="264" t="s">
        <v>8013</v>
      </c>
      <c r="G5901" t="s">
        <v>8313</v>
      </c>
      <c r="H5901" s="264" t="str">
        <f>IFERROR(VLOOKUP(Table[[#This Row],[Activity Details of Assistance]],WHAT!E:F,2,FALSE),"")</f>
        <v># of HP sessions at community level</v>
      </c>
      <c r="I5901" s="264"/>
      <c r="J5901">
        <v>185</v>
      </c>
      <c r="K5901" s="295" t="s">
        <v>8280</v>
      </c>
      <c r="L5901" s="306" t="s">
        <v>13</v>
      </c>
      <c r="M5901" t="s">
        <v>14</v>
      </c>
      <c r="N5901" t="s">
        <v>309</v>
      </c>
      <c r="O5901" t="s">
        <v>1606</v>
      </c>
      <c r="P5901" t="s">
        <v>17</v>
      </c>
      <c r="Q5901" s="236">
        <v>44834</v>
      </c>
      <c r="R5901" s="236">
        <v>44896</v>
      </c>
      <c r="S5901" t="s">
        <v>8452</v>
      </c>
      <c r="T5901" s="267"/>
      <c r="U5901" s="267"/>
      <c r="V5901" s="267"/>
      <c r="W5901" s="267"/>
      <c r="X5901" s="268"/>
      <c r="Y5901" t="s">
        <v>8310</v>
      </c>
      <c r="Z5901">
        <v>16792101016</v>
      </c>
      <c r="AA5901" t="s">
        <v>8311</v>
      </c>
      <c r="AB5901" s="273" t="str">
        <f>_xlfn.IFNA(IF(Table[[#This Row],[Programme Partner]]&lt;&gt;Table[[#This Row],[Implementing Partner]],CONCATENATE(Table[[#This Row],[Programme Partner]],"-",Table[[#This Row],[Implementing Partner]]),Table[[#This Row],[Programme Partner]]),"")</f>
        <v>WVI</v>
      </c>
    </row>
    <row r="5902" spans="1:28" ht="16.5" customHeight="1">
      <c r="A5902" s="183">
        <v>6352</v>
      </c>
      <c r="B5902" s="264" t="s">
        <v>5300</v>
      </c>
      <c r="C5902" s="265" t="s">
        <v>5300</v>
      </c>
      <c r="D5902" s="266" t="s">
        <v>7014</v>
      </c>
      <c r="E5902" s="269" t="s">
        <v>27</v>
      </c>
      <c r="F5902" s="264" t="s">
        <v>8013</v>
      </c>
      <c r="G5902" t="s">
        <v>8314</v>
      </c>
      <c r="H5902" s="264" t="str">
        <f>IFERROR(VLOOKUP(Table[[#This Row],[Activity Details of Assistance]],WHAT!E:F,2,FALSE),"")</f>
        <v># of HP sessions at HH level</v>
      </c>
      <c r="I5902" s="264"/>
      <c r="J5902">
        <v>802</v>
      </c>
      <c r="K5902" s="295" t="s">
        <v>8280</v>
      </c>
      <c r="L5902" s="306" t="s">
        <v>13</v>
      </c>
      <c r="M5902" t="s">
        <v>14</v>
      </c>
      <c r="N5902" t="s">
        <v>309</v>
      </c>
      <c r="O5902" t="s">
        <v>1606</v>
      </c>
      <c r="P5902" t="s">
        <v>17</v>
      </c>
      <c r="Q5902" s="236">
        <v>44834</v>
      </c>
      <c r="R5902" s="236">
        <v>44896</v>
      </c>
      <c r="S5902" t="s">
        <v>8452</v>
      </c>
      <c r="T5902" s="267"/>
      <c r="U5902" s="267"/>
      <c r="V5902" s="267"/>
      <c r="W5902" s="267"/>
      <c r="X5902" s="268"/>
      <c r="Y5902" t="s">
        <v>8310</v>
      </c>
      <c r="Z5902">
        <v>16792101016</v>
      </c>
      <c r="AA5902" t="s">
        <v>8311</v>
      </c>
      <c r="AB5902" s="273" t="str">
        <f>_xlfn.IFNA(IF(Table[[#This Row],[Programme Partner]]&lt;&gt;Table[[#This Row],[Implementing Partner]],CONCATENATE(Table[[#This Row],[Programme Partner]],"-",Table[[#This Row],[Implementing Partner]]),Table[[#This Row],[Programme Partner]]),"")</f>
        <v>WVI</v>
      </c>
    </row>
    <row r="5903" spans="1:28" ht="16.5" customHeight="1">
      <c r="A5903" s="183">
        <v>6353</v>
      </c>
      <c r="B5903" s="264" t="s">
        <v>5300</v>
      </c>
      <c r="C5903" s="265" t="s">
        <v>5300</v>
      </c>
      <c r="D5903" s="266" t="s">
        <v>7014</v>
      </c>
      <c r="E5903" s="269" t="s">
        <v>27</v>
      </c>
      <c r="F5903" s="264" t="s">
        <v>8013</v>
      </c>
      <c r="G5903" t="s">
        <v>8374</v>
      </c>
      <c r="H5903" s="264" t="str">
        <f>IFERROR(VLOOKUP(Table[[#This Row],[Activity Details of Assistance]],WHAT!E:F,2,FALSE),"")</f>
        <v># of HP sessions at institution level</v>
      </c>
      <c r="I5903" s="264"/>
      <c r="J5903">
        <v>9</v>
      </c>
      <c r="K5903" s="295" t="s">
        <v>8280</v>
      </c>
      <c r="L5903" s="306" t="s">
        <v>13</v>
      </c>
      <c r="M5903" t="s">
        <v>14</v>
      </c>
      <c r="N5903" t="s">
        <v>309</v>
      </c>
      <c r="O5903" t="s">
        <v>1606</v>
      </c>
      <c r="P5903" t="s">
        <v>17</v>
      </c>
      <c r="Q5903" s="236">
        <v>44834</v>
      </c>
      <c r="R5903" s="236">
        <v>44896</v>
      </c>
      <c r="S5903" t="s">
        <v>8452</v>
      </c>
      <c r="T5903" s="267"/>
      <c r="U5903" s="267"/>
      <c r="V5903" s="267"/>
      <c r="W5903" s="267"/>
      <c r="X5903" s="268"/>
      <c r="Y5903" t="s">
        <v>8310</v>
      </c>
      <c r="Z5903">
        <v>16792101016</v>
      </c>
      <c r="AA5903" t="s">
        <v>8311</v>
      </c>
      <c r="AB5903" s="273" t="str">
        <f>_xlfn.IFNA(IF(Table[[#This Row],[Programme Partner]]&lt;&gt;Table[[#This Row],[Implementing Partner]],CONCATENATE(Table[[#This Row],[Programme Partner]],"-",Table[[#This Row],[Implementing Partner]]),Table[[#This Row],[Programme Partner]]),"")</f>
        <v>WVI</v>
      </c>
    </row>
    <row r="5904" spans="1:28" ht="16.5" customHeight="1">
      <c r="A5904" s="183">
        <v>6354</v>
      </c>
      <c r="B5904" s="264" t="s">
        <v>5300</v>
      </c>
      <c r="C5904" s="265" t="s">
        <v>5300</v>
      </c>
      <c r="D5904" s="266" t="s">
        <v>7014</v>
      </c>
      <c r="E5904" s="269" t="s">
        <v>27</v>
      </c>
      <c r="F5904" s="264" t="s">
        <v>8011</v>
      </c>
      <c r="G5904" s="195" t="s">
        <v>8584</v>
      </c>
      <c r="H5904" s="264" t="str">
        <f>IFERROR(VLOOKUP(Table[[#This Row],[Activity Details of Assistance]],WHAT!E:F,2,FALSE),"")</f>
        <v># of tube well</v>
      </c>
      <c r="I5904" s="264"/>
      <c r="J5904">
        <v>71</v>
      </c>
      <c r="K5904" s="295" t="s">
        <v>8280</v>
      </c>
      <c r="L5904" s="306" t="s">
        <v>13</v>
      </c>
      <c r="M5904" t="s">
        <v>14</v>
      </c>
      <c r="N5904" t="s">
        <v>309</v>
      </c>
      <c r="O5904" t="s">
        <v>1606</v>
      </c>
      <c r="P5904" t="s">
        <v>4656</v>
      </c>
      <c r="Q5904" s="236">
        <v>44834</v>
      </c>
      <c r="R5904" s="236">
        <v>44896</v>
      </c>
      <c r="S5904" t="s">
        <v>8452</v>
      </c>
      <c r="T5904" s="267"/>
      <c r="U5904" s="267"/>
      <c r="V5904" s="267"/>
      <c r="W5904" s="267"/>
      <c r="X5904" s="268"/>
      <c r="Y5904" t="s">
        <v>8310</v>
      </c>
      <c r="Z5904">
        <v>1679210106</v>
      </c>
      <c r="AA5904" t="s">
        <v>8311</v>
      </c>
      <c r="AB5904" s="273" t="str">
        <f>_xlfn.IFNA(IF(Table[[#This Row],[Programme Partner]]&lt;&gt;Table[[#This Row],[Implementing Partner]],CONCATENATE(Table[[#This Row],[Programme Partner]],"-",Table[[#This Row],[Implementing Partner]]),Table[[#This Row],[Programme Partner]]),"")</f>
        <v>WVI</v>
      </c>
    </row>
    <row r="5905" spans="1:28" ht="16.5" customHeight="1">
      <c r="A5905" s="183">
        <v>6355</v>
      </c>
      <c r="B5905" s="264" t="s">
        <v>5300</v>
      </c>
      <c r="C5905" s="265" t="s">
        <v>5300</v>
      </c>
      <c r="D5905" s="266" t="s">
        <v>7014</v>
      </c>
      <c r="E5905" s="269" t="s">
        <v>27</v>
      </c>
      <c r="F5905" s="264" t="s">
        <v>8012</v>
      </c>
      <c r="G5905" s="195" t="s">
        <v>8585</v>
      </c>
      <c r="H5905" s="264" t="str">
        <f>IFERROR(VLOOKUP(Table[[#This Row],[Activity Details of Assistance]],WHAT!E:F,2,FALSE),"")</f>
        <v xml:space="preserve"># of door </v>
      </c>
      <c r="I5905" s="264"/>
      <c r="J5905">
        <v>10</v>
      </c>
      <c r="K5905" s="295" t="s">
        <v>8280</v>
      </c>
      <c r="L5905" s="306" t="s">
        <v>13</v>
      </c>
      <c r="M5905" t="s">
        <v>14</v>
      </c>
      <c r="N5905" t="s">
        <v>309</v>
      </c>
      <c r="O5905" t="s">
        <v>1606</v>
      </c>
      <c r="P5905" t="s">
        <v>4656</v>
      </c>
      <c r="Q5905" s="236">
        <v>44834</v>
      </c>
      <c r="R5905" s="236">
        <v>44896</v>
      </c>
      <c r="S5905" t="s">
        <v>8452</v>
      </c>
      <c r="T5905" s="267"/>
      <c r="U5905" s="267"/>
      <c r="V5905" s="267"/>
      <c r="W5905" s="267"/>
      <c r="X5905" s="268"/>
      <c r="Y5905" t="s">
        <v>8310</v>
      </c>
      <c r="Z5905">
        <v>1679210106</v>
      </c>
      <c r="AA5905" t="s">
        <v>8311</v>
      </c>
      <c r="AB5905" s="273" t="str">
        <f>_xlfn.IFNA(IF(Table[[#This Row],[Programme Partner]]&lt;&gt;Table[[#This Row],[Implementing Partner]],CONCATENATE(Table[[#This Row],[Programme Partner]],"-",Table[[#This Row],[Implementing Partner]]),Table[[#This Row],[Programme Partner]]),"")</f>
        <v>WVI</v>
      </c>
    </row>
    <row r="5906" spans="1:28" ht="16.5" customHeight="1">
      <c r="A5906" s="183">
        <v>6356</v>
      </c>
      <c r="B5906" s="264" t="s">
        <v>5300</v>
      </c>
      <c r="C5906" s="265" t="s">
        <v>5300</v>
      </c>
      <c r="D5906" s="266" t="s">
        <v>7014</v>
      </c>
      <c r="E5906" s="269" t="s">
        <v>27</v>
      </c>
      <c r="F5906" s="264" t="s">
        <v>8012</v>
      </c>
      <c r="G5906" t="s">
        <v>8359</v>
      </c>
      <c r="H5906" s="264" t="str">
        <f>IFERROR(VLOOKUP(Table[[#This Row],[Activity Details of Assistance]],WHAT!E:F,2,FALSE),"")</f>
        <v># of FSM Site</v>
      </c>
      <c r="I5906" s="264"/>
      <c r="J5906">
        <v>4</v>
      </c>
      <c r="K5906" s="295" t="s">
        <v>8280</v>
      </c>
      <c r="L5906" s="306" t="s">
        <v>13</v>
      </c>
      <c r="M5906" t="s">
        <v>14</v>
      </c>
      <c r="N5906" t="s">
        <v>309</v>
      </c>
      <c r="O5906" t="s">
        <v>1606</v>
      </c>
      <c r="P5906" t="s">
        <v>4656</v>
      </c>
      <c r="Q5906" s="236">
        <v>44834</v>
      </c>
      <c r="R5906" s="236">
        <v>44896</v>
      </c>
      <c r="S5906" t="s">
        <v>8452</v>
      </c>
      <c r="T5906" s="267"/>
      <c r="U5906" s="267"/>
      <c r="V5906" s="267"/>
      <c r="W5906" s="267"/>
      <c r="X5906" s="268"/>
      <c r="Y5906" t="s">
        <v>8310</v>
      </c>
      <c r="Z5906">
        <v>1679210106</v>
      </c>
      <c r="AA5906" t="s">
        <v>8311</v>
      </c>
      <c r="AB5906" s="273" t="str">
        <f>_xlfn.IFNA(IF(Table[[#This Row],[Programme Partner]]&lt;&gt;Table[[#This Row],[Implementing Partner]],CONCATENATE(Table[[#This Row],[Programme Partner]],"-",Table[[#This Row],[Implementing Partner]]),Table[[#This Row],[Programme Partner]]),"")</f>
        <v>WVI</v>
      </c>
    </row>
    <row r="5907" spans="1:28" ht="16.5" customHeight="1">
      <c r="A5907" s="183">
        <v>6357</v>
      </c>
      <c r="B5907" s="264" t="s">
        <v>5300</v>
      </c>
      <c r="C5907" s="265" t="s">
        <v>5300</v>
      </c>
      <c r="D5907" s="266" t="s">
        <v>7014</v>
      </c>
      <c r="E5907" s="269" t="s">
        <v>27</v>
      </c>
      <c r="F5907" s="264" t="s">
        <v>8012</v>
      </c>
      <c r="G5907" t="s">
        <v>8356</v>
      </c>
      <c r="H5907" s="264" t="str">
        <f>IFERROR(VLOOKUP(Table[[#This Row],[Activity Details of Assistance]],WHAT!E:F,2,FALSE),"")</f>
        <v># of FSM Site</v>
      </c>
      <c r="I5907" s="264"/>
      <c r="J5907">
        <v>2</v>
      </c>
      <c r="K5907" s="295" t="s">
        <v>8280</v>
      </c>
      <c r="L5907" s="306" t="s">
        <v>13</v>
      </c>
      <c r="M5907" t="s">
        <v>14</v>
      </c>
      <c r="N5907" t="s">
        <v>309</v>
      </c>
      <c r="O5907" t="s">
        <v>1606</v>
      </c>
      <c r="P5907" t="s">
        <v>4656</v>
      </c>
      <c r="Q5907" s="236">
        <v>44834</v>
      </c>
      <c r="R5907" s="236">
        <v>44896</v>
      </c>
      <c r="S5907" t="s">
        <v>8452</v>
      </c>
      <c r="T5907" s="267"/>
      <c r="U5907" s="267"/>
      <c r="V5907" s="267"/>
      <c r="W5907" s="267"/>
      <c r="X5907" s="268"/>
      <c r="Y5907" t="s">
        <v>8310</v>
      </c>
      <c r="Z5907">
        <v>1679210106</v>
      </c>
      <c r="AA5907" t="s">
        <v>8311</v>
      </c>
      <c r="AB5907" s="273" t="str">
        <f>_xlfn.IFNA(IF(Table[[#This Row],[Programme Partner]]&lt;&gt;Table[[#This Row],[Implementing Partner]],CONCATENATE(Table[[#This Row],[Programme Partner]],"-",Table[[#This Row],[Implementing Partner]]),Table[[#This Row],[Programme Partner]]),"")</f>
        <v>WVI</v>
      </c>
    </row>
    <row r="5908" spans="1:28" ht="16.5" customHeight="1">
      <c r="A5908" s="183">
        <v>6358</v>
      </c>
      <c r="B5908" s="264" t="s">
        <v>5300</v>
      </c>
      <c r="C5908" s="265" t="s">
        <v>5300</v>
      </c>
      <c r="D5908" s="266" t="s">
        <v>7014</v>
      </c>
      <c r="E5908" s="269" t="s">
        <v>27</v>
      </c>
      <c r="F5908" s="264" t="s">
        <v>8012</v>
      </c>
      <c r="G5908" s="195" t="s">
        <v>8586</v>
      </c>
      <c r="H5908" s="264" t="str">
        <f>IFERROR(VLOOKUP(Table[[#This Row],[Activity Details of Assistance]],WHAT!E:F,2,FALSE),"")</f>
        <v># of door</v>
      </c>
      <c r="I5908" s="264"/>
      <c r="J5908">
        <v>37</v>
      </c>
      <c r="K5908" s="295" t="s">
        <v>8280</v>
      </c>
      <c r="L5908" s="306" t="s">
        <v>13</v>
      </c>
      <c r="M5908" t="s">
        <v>14</v>
      </c>
      <c r="N5908" t="s">
        <v>309</v>
      </c>
      <c r="O5908" t="s">
        <v>1606</v>
      </c>
      <c r="P5908" t="s">
        <v>4656</v>
      </c>
      <c r="Q5908" s="236">
        <v>44834</v>
      </c>
      <c r="R5908" s="236">
        <v>44896</v>
      </c>
      <c r="S5908" t="s">
        <v>8452</v>
      </c>
      <c r="T5908" s="267"/>
      <c r="U5908" s="267"/>
      <c r="V5908" s="267"/>
      <c r="W5908" s="267"/>
      <c r="X5908" s="268"/>
      <c r="Y5908" t="s">
        <v>8310</v>
      </c>
      <c r="Z5908">
        <v>1679210106</v>
      </c>
      <c r="AA5908" t="s">
        <v>8311</v>
      </c>
      <c r="AB5908" s="273" t="str">
        <f>_xlfn.IFNA(IF(Table[[#This Row],[Programme Partner]]&lt;&gt;Table[[#This Row],[Implementing Partner]],CONCATENATE(Table[[#This Row],[Programme Partner]],"-",Table[[#This Row],[Implementing Partner]]),Table[[#This Row],[Programme Partner]]),"")</f>
        <v>WVI</v>
      </c>
    </row>
    <row r="5909" spans="1:28" ht="16.5" customHeight="1">
      <c r="A5909" s="183">
        <v>6359</v>
      </c>
      <c r="B5909" s="264" t="s">
        <v>5300</v>
      </c>
      <c r="C5909" s="265" t="s">
        <v>5300</v>
      </c>
      <c r="D5909" s="266" t="s">
        <v>7014</v>
      </c>
      <c r="E5909" s="269" t="s">
        <v>27</v>
      </c>
      <c r="F5909" s="264" t="s">
        <v>8012</v>
      </c>
      <c r="G5909" t="s">
        <v>8357</v>
      </c>
      <c r="H5909" s="264" t="str">
        <f>IFERROR(VLOOKUP(Table[[#This Row],[Activity Details of Assistance]],WHAT!E:F,2,FALSE),"")</f>
        <v># of door</v>
      </c>
      <c r="I5909" s="264"/>
      <c r="J5909">
        <v>76</v>
      </c>
      <c r="K5909" s="295" t="s">
        <v>8280</v>
      </c>
      <c r="L5909" s="306" t="s">
        <v>13</v>
      </c>
      <c r="M5909" t="s">
        <v>14</v>
      </c>
      <c r="N5909" t="s">
        <v>309</v>
      </c>
      <c r="O5909" t="s">
        <v>1606</v>
      </c>
      <c r="P5909" t="s">
        <v>4656</v>
      </c>
      <c r="Q5909" s="236">
        <v>44834</v>
      </c>
      <c r="R5909" s="236">
        <v>44896</v>
      </c>
      <c r="S5909" t="s">
        <v>8452</v>
      </c>
      <c r="T5909" s="267"/>
      <c r="U5909" s="267"/>
      <c r="V5909" s="267"/>
      <c r="W5909" s="267"/>
      <c r="X5909" s="268"/>
      <c r="Y5909" t="s">
        <v>8310</v>
      </c>
      <c r="Z5909">
        <v>1679210106</v>
      </c>
      <c r="AA5909" t="s">
        <v>8311</v>
      </c>
      <c r="AB5909" s="273" t="str">
        <f>_xlfn.IFNA(IF(Table[[#This Row],[Programme Partner]]&lt;&gt;Table[[#This Row],[Implementing Partner]],CONCATENATE(Table[[#This Row],[Programme Partner]],"-",Table[[#This Row],[Implementing Partner]]),Table[[#This Row],[Programme Partner]]),"")</f>
        <v>WVI</v>
      </c>
    </row>
    <row r="5910" spans="1:28" ht="16.5" customHeight="1">
      <c r="A5910" s="183">
        <v>6360</v>
      </c>
      <c r="B5910" s="264" t="s">
        <v>5300</v>
      </c>
      <c r="C5910" s="265" t="s">
        <v>5300</v>
      </c>
      <c r="D5910" s="266" t="s">
        <v>7014</v>
      </c>
      <c r="E5910" s="269" t="s">
        <v>27</v>
      </c>
      <c r="F5910" s="264" t="s">
        <v>8013</v>
      </c>
      <c r="G5910" t="s">
        <v>8313</v>
      </c>
      <c r="H5910" s="264" t="str">
        <f>IFERROR(VLOOKUP(Table[[#This Row],[Activity Details of Assistance]],WHAT!E:F,2,FALSE),"")</f>
        <v># of HP sessions at community level</v>
      </c>
      <c r="I5910" s="264"/>
      <c r="J5910">
        <v>240</v>
      </c>
      <c r="K5910" s="295" t="s">
        <v>8280</v>
      </c>
      <c r="L5910" s="306" t="s">
        <v>13</v>
      </c>
      <c r="M5910" t="s">
        <v>14</v>
      </c>
      <c r="N5910" t="s">
        <v>309</v>
      </c>
      <c r="O5910" t="s">
        <v>1606</v>
      </c>
      <c r="P5910" t="s">
        <v>4656</v>
      </c>
      <c r="Q5910" s="236">
        <v>44834</v>
      </c>
      <c r="R5910" s="236">
        <v>44896</v>
      </c>
      <c r="S5910" t="s">
        <v>8452</v>
      </c>
      <c r="T5910" s="267"/>
      <c r="U5910" s="267"/>
      <c r="V5910" s="267"/>
      <c r="W5910" s="267"/>
      <c r="X5910" s="268"/>
      <c r="Y5910" t="s">
        <v>8310</v>
      </c>
      <c r="Z5910">
        <v>1679210106</v>
      </c>
      <c r="AA5910" t="s">
        <v>8311</v>
      </c>
      <c r="AB5910" s="273" t="str">
        <f>_xlfn.IFNA(IF(Table[[#This Row],[Programme Partner]]&lt;&gt;Table[[#This Row],[Implementing Partner]],CONCATENATE(Table[[#This Row],[Programme Partner]],"-",Table[[#This Row],[Implementing Partner]]),Table[[#This Row],[Programme Partner]]),"")</f>
        <v>WVI</v>
      </c>
    </row>
    <row r="5911" spans="1:28" ht="16.5" customHeight="1">
      <c r="A5911" s="183">
        <v>6361</v>
      </c>
      <c r="B5911" s="264" t="s">
        <v>5300</v>
      </c>
      <c r="C5911" s="265" t="s">
        <v>5300</v>
      </c>
      <c r="D5911" s="266" t="s">
        <v>7014</v>
      </c>
      <c r="E5911" s="269" t="s">
        <v>27</v>
      </c>
      <c r="F5911" s="264" t="s">
        <v>8013</v>
      </c>
      <c r="G5911" t="s">
        <v>8314</v>
      </c>
      <c r="H5911" s="264" t="str">
        <f>IFERROR(VLOOKUP(Table[[#This Row],[Activity Details of Assistance]],WHAT!E:F,2,FALSE),"")</f>
        <v># of HP sessions at HH level</v>
      </c>
      <c r="I5911" s="264"/>
      <c r="J5911">
        <v>2034</v>
      </c>
      <c r="K5911" s="295" t="s">
        <v>8280</v>
      </c>
      <c r="L5911" s="306" t="s">
        <v>13</v>
      </c>
      <c r="M5911" t="s">
        <v>14</v>
      </c>
      <c r="N5911" t="s">
        <v>309</v>
      </c>
      <c r="O5911" t="s">
        <v>1606</v>
      </c>
      <c r="P5911" t="s">
        <v>4656</v>
      </c>
      <c r="Q5911" s="236">
        <v>44834</v>
      </c>
      <c r="R5911" s="236">
        <v>44896</v>
      </c>
      <c r="S5911" t="s">
        <v>8452</v>
      </c>
      <c r="T5911" s="267"/>
      <c r="U5911" s="267"/>
      <c r="V5911" s="267"/>
      <c r="W5911" s="267"/>
      <c r="X5911" s="268"/>
      <c r="Y5911" t="s">
        <v>8310</v>
      </c>
      <c r="Z5911">
        <v>1679210106</v>
      </c>
      <c r="AA5911" t="s">
        <v>8311</v>
      </c>
      <c r="AB5911" s="273" t="str">
        <f>_xlfn.IFNA(IF(Table[[#This Row],[Programme Partner]]&lt;&gt;Table[[#This Row],[Implementing Partner]],CONCATENATE(Table[[#This Row],[Programme Partner]],"-",Table[[#This Row],[Implementing Partner]]),Table[[#This Row],[Programme Partner]]),"")</f>
        <v>WVI</v>
      </c>
    </row>
    <row r="5912" spans="1:28" ht="16.5" customHeight="1">
      <c r="A5912" s="183">
        <v>6362</v>
      </c>
      <c r="B5912" s="264" t="s">
        <v>5300</v>
      </c>
      <c r="C5912" s="265" t="s">
        <v>5300</v>
      </c>
      <c r="D5912" s="266" t="s">
        <v>7014</v>
      </c>
      <c r="E5912" s="269" t="s">
        <v>27</v>
      </c>
      <c r="F5912" s="264" t="s">
        <v>8014</v>
      </c>
      <c r="G5912" t="s">
        <v>8445</v>
      </c>
      <c r="H5912" s="264" t="str">
        <f>IFERROR(VLOOKUP(Table[[#This Row],[Activity Details of Assistance]],WHAT!E:F,2,FALSE),"")</f>
        <v># of plant</v>
      </c>
      <c r="I5912" s="264"/>
      <c r="J5912">
        <v>1</v>
      </c>
      <c r="K5912" s="295" t="s">
        <v>8280</v>
      </c>
      <c r="L5912" s="306" t="s">
        <v>13</v>
      </c>
      <c r="M5912" t="s">
        <v>14</v>
      </c>
      <c r="N5912" t="s">
        <v>309</v>
      </c>
      <c r="O5912" t="s">
        <v>1606</v>
      </c>
      <c r="P5912" t="s">
        <v>4656</v>
      </c>
      <c r="Q5912" s="236">
        <v>44834</v>
      </c>
      <c r="R5912" s="236">
        <v>44896</v>
      </c>
      <c r="S5912" t="s">
        <v>8452</v>
      </c>
      <c r="T5912" s="267"/>
      <c r="U5912" s="267"/>
      <c r="V5912" s="267"/>
      <c r="W5912" s="267"/>
      <c r="X5912" s="268"/>
      <c r="Y5912" t="s">
        <v>8310</v>
      </c>
      <c r="Z5912">
        <v>1679210106</v>
      </c>
      <c r="AA5912" t="s">
        <v>8311</v>
      </c>
      <c r="AB5912" s="273" t="str">
        <f>_xlfn.IFNA(IF(Table[[#This Row],[Programme Partner]]&lt;&gt;Table[[#This Row],[Implementing Partner]],CONCATENATE(Table[[#This Row],[Programme Partner]],"-",Table[[#This Row],[Implementing Partner]]),Table[[#This Row],[Programme Partner]]),"")</f>
        <v>WVI</v>
      </c>
    </row>
    <row r="5913" spans="1:28" ht="16.5" customHeight="1">
      <c r="A5913" s="183">
        <v>6363</v>
      </c>
      <c r="B5913" s="212" t="s">
        <v>6314</v>
      </c>
      <c r="C5913" s="265" t="s">
        <v>5024</v>
      </c>
      <c r="D5913" s="212" t="s">
        <v>5796</v>
      </c>
      <c r="E5913" s="269" t="s">
        <v>27</v>
      </c>
      <c r="F5913" s="264" t="s">
        <v>8011</v>
      </c>
      <c r="G5913" s="195" t="s">
        <v>8584</v>
      </c>
      <c r="H5913" s="264" t="str">
        <f>IFERROR(VLOOKUP(Table[[#This Row],[Activity Details of Assistance]],WHAT!E:F,2,FALSE),"")</f>
        <v># of tube well</v>
      </c>
      <c r="I5913" s="264"/>
      <c r="J5913">
        <v>40</v>
      </c>
      <c r="K5913" s="295" t="s">
        <v>8280</v>
      </c>
      <c r="L5913" s="306" t="s">
        <v>13</v>
      </c>
      <c r="M5913" t="s">
        <v>14</v>
      </c>
      <c r="N5913" t="s">
        <v>309</v>
      </c>
      <c r="O5913" t="s">
        <v>1606</v>
      </c>
      <c r="P5913" t="s">
        <v>4670</v>
      </c>
      <c r="Q5913" s="236">
        <v>44834</v>
      </c>
      <c r="R5913" s="236">
        <v>44896</v>
      </c>
      <c r="S5913" t="s">
        <v>8452</v>
      </c>
      <c r="T5913" s="267"/>
      <c r="U5913" s="267"/>
      <c r="V5913" s="267"/>
      <c r="W5913" s="267"/>
      <c r="X5913" s="268"/>
      <c r="Y5913" t="s">
        <v>8326</v>
      </c>
      <c r="Z5913">
        <v>1628407101</v>
      </c>
      <c r="AA5913" t="s">
        <v>8327</v>
      </c>
      <c r="AB5913" s="273" t="str">
        <f>_xlfn.IFNA(IF(Table[[#This Row],[Programme Partner]]&lt;&gt;Table[[#This Row],[Implementing Partner]],CONCATENATE(Table[[#This Row],[Programme Partner]],"-",Table[[#This Row],[Implementing Partner]]),Table[[#This Row],[Programme Partner]]),"")</f>
        <v>Swedish RC-BDRCS</v>
      </c>
    </row>
    <row r="5914" spans="1:28" ht="16.5" customHeight="1">
      <c r="A5914" s="183">
        <v>6364</v>
      </c>
      <c r="B5914" s="212" t="s">
        <v>6314</v>
      </c>
      <c r="C5914" s="265" t="s">
        <v>5024</v>
      </c>
      <c r="D5914" s="212" t="s">
        <v>5796</v>
      </c>
      <c r="E5914" s="269" t="s">
        <v>27</v>
      </c>
      <c r="F5914" s="264" t="s">
        <v>8012</v>
      </c>
      <c r="G5914" s="195" t="s">
        <v>8585</v>
      </c>
      <c r="H5914" s="264" t="str">
        <f>IFERROR(VLOOKUP(Table[[#This Row],[Activity Details of Assistance]],WHAT!E:F,2,FALSE),"")</f>
        <v xml:space="preserve"># of door </v>
      </c>
      <c r="I5914" s="264"/>
      <c r="J5914">
        <v>25</v>
      </c>
      <c r="K5914" s="295" t="s">
        <v>8280</v>
      </c>
      <c r="L5914" s="306" t="s">
        <v>13</v>
      </c>
      <c r="M5914" t="s">
        <v>14</v>
      </c>
      <c r="N5914" t="s">
        <v>309</v>
      </c>
      <c r="O5914" t="s">
        <v>1606</v>
      </c>
      <c r="P5914" t="s">
        <v>4670</v>
      </c>
      <c r="Q5914" s="236">
        <v>44834</v>
      </c>
      <c r="R5914" s="236">
        <v>44896</v>
      </c>
      <c r="S5914" t="s">
        <v>8452</v>
      </c>
      <c r="T5914" s="267"/>
      <c r="U5914" s="267"/>
      <c r="V5914" s="267"/>
      <c r="W5914" s="267"/>
      <c r="X5914" s="268"/>
      <c r="Y5914" t="s">
        <v>8326</v>
      </c>
      <c r="Z5914">
        <v>1628407101</v>
      </c>
      <c r="AA5914" t="s">
        <v>8327</v>
      </c>
      <c r="AB5914" s="273" t="str">
        <f>_xlfn.IFNA(IF(Table[[#This Row],[Programme Partner]]&lt;&gt;Table[[#This Row],[Implementing Partner]],CONCATENATE(Table[[#This Row],[Programme Partner]],"-",Table[[#This Row],[Implementing Partner]]),Table[[#This Row],[Programme Partner]]),"")</f>
        <v>Swedish RC-BDRCS</v>
      </c>
    </row>
    <row r="5915" spans="1:28" ht="16.5" customHeight="1">
      <c r="A5915" s="183">
        <v>6365</v>
      </c>
      <c r="B5915" s="212" t="s">
        <v>6314</v>
      </c>
      <c r="C5915" s="265" t="s">
        <v>5024</v>
      </c>
      <c r="D5915" s="212" t="s">
        <v>5796</v>
      </c>
      <c r="E5915" s="269" t="s">
        <v>27</v>
      </c>
      <c r="F5915" s="264" t="s">
        <v>8012</v>
      </c>
      <c r="G5915" s="195" t="s">
        <v>8586</v>
      </c>
      <c r="H5915" s="264" t="str">
        <f>IFERROR(VLOOKUP(Table[[#This Row],[Activity Details of Assistance]],WHAT!E:F,2,FALSE),"")</f>
        <v># of door</v>
      </c>
      <c r="I5915" s="264"/>
      <c r="J5915">
        <v>48</v>
      </c>
      <c r="K5915" s="295" t="s">
        <v>8280</v>
      </c>
      <c r="L5915" s="306" t="s">
        <v>13</v>
      </c>
      <c r="M5915" t="s">
        <v>14</v>
      </c>
      <c r="N5915" t="s">
        <v>309</v>
      </c>
      <c r="O5915" t="s">
        <v>1606</v>
      </c>
      <c r="P5915" t="s">
        <v>4670</v>
      </c>
      <c r="Q5915" s="236">
        <v>44834</v>
      </c>
      <c r="R5915" s="236">
        <v>44896</v>
      </c>
      <c r="S5915" t="s">
        <v>8452</v>
      </c>
      <c r="T5915" s="267"/>
      <c r="U5915" s="267"/>
      <c r="V5915" s="267"/>
      <c r="W5915" s="267"/>
      <c r="X5915" s="268"/>
      <c r="Y5915" t="s">
        <v>8326</v>
      </c>
      <c r="Z5915">
        <v>1628407101</v>
      </c>
      <c r="AA5915" t="s">
        <v>8327</v>
      </c>
      <c r="AB5915" s="273" t="str">
        <f>_xlfn.IFNA(IF(Table[[#This Row],[Programme Partner]]&lt;&gt;Table[[#This Row],[Implementing Partner]],CONCATENATE(Table[[#This Row],[Programme Partner]],"-",Table[[#This Row],[Implementing Partner]]),Table[[#This Row],[Programme Partner]]),"")</f>
        <v>Swedish RC-BDRCS</v>
      </c>
    </row>
    <row r="5916" spans="1:28" ht="16.5" customHeight="1">
      <c r="A5916" s="183">
        <v>6366</v>
      </c>
      <c r="B5916" s="212" t="s">
        <v>6314</v>
      </c>
      <c r="C5916" s="265" t="s">
        <v>5024</v>
      </c>
      <c r="D5916" s="212" t="s">
        <v>5796</v>
      </c>
      <c r="E5916" s="269" t="s">
        <v>27</v>
      </c>
      <c r="F5916" s="264" t="s">
        <v>8012</v>
      </c>
      <c r="G5916" t="s">
        <v>8357</v>
      </c>
      <c r="H5916" s="264" t="str">
        <f>IFERROR(VLOOKUP(Table[[#This Row],[Activity Details of Assistance]],WHAT!E:F,2,FALSE),"")</f>
        <v># of door</v>
      </c>
      <c r="I5916" s="264"/>
      <c r="J5916">
        <v>226</v>
      </c>
      <c r="K5916" s="295" t="s">
        <v>8280</v>
      </c>
      <c r="L5916" s="306" t="s">
        <v>13</v>
      </c>
      <c r="M5916" t="s">
        <v>14</v>
      </c>
      <c r="N5916" t="s">
        <v>309</v>
      </c>
      <c r="O5916" t="s">
        <v>1606</v>
      </c>
      <c r="P5916" t="s">
        <v>4670</v>
      </c>
      <c r="Q5916" s="236">
        <v>44834</v>
      </c>
      <c r="R5916" s="236">
        <v>44896</v>
      </c>
      <c r="S5916" t="s">
        <v>8452</v>
      </c>
      <c r="T5916" s="267"/>
      <c r="U5916" s="267"/>
      <c r="V5916" s="267"/>
      <c r="W5916" s="267"/>
      <c r="X5916" s="268"/>
      <c r="Y5916" t="s">
        <v>8326</v>
      </c>
      <c r="Z5916">
        <v>1628407101</v>
      </c>
      <c r="AA5916" t="s">
        <v>8327</v>
      </c>
      <c r="AB5916" s="273" t="str">
        <f>_xlfn.IFNA(IF(Table[[#This Row],[Programme Partner]]&lt;&gt;Table[[#This Row],[Implementing Partner]],CONCATENATE(Table[[#This Row],[Programme Partner]],"-",Table[[#This Row],[Implementing Partner]]),Table[[#This Row],[Programme Partner]]),"")</f>
        <v>Swedish RC-BDRCS</v>
      </c>
    </row>
    <row r="5917" spans="1:28" ht="16.5" customHeight="1">
      <c r="A5917" s="183">
        <v>6367</v>
      </c>
      <c r="B5917" s="212" t="s">
        <v>6314</v>
      </c>
      <c r="C5917" s="265" t="s">
        <v>5024</v>
      </c>
      <c r="D5917" s="212" t="s">
        <v>5796</v>
      </c>
      <c r="E5917" s="269" t="s">
        <v>27</v>
      </c>
      <c r="F5917" s="264" t="s">
        <v>8013</v>
      </c>
      <c r="G5917" t="s">
        <v>8313</v>
      </c>
      <c r="H5917" s="264" t="str">
        <f>IFERROR(VLOOKUP(Table[[#This Row],[Activity Details of Assistance]],WHAT!E:F,2,FALSE),"")</f>
        <v># of HP sessions at community level</v>
      </c>
      <c r="I5917" s="264"/>
      <c r="J5917">
        <v>198</v>
      </c>
      <c r="K5917" s="295" t="s">
        <v>8280</v>
      </c>
      <c r="L5917" s="306" t="s">
        <v>13</v>
      </c>
      <c r="M5917" t="s">
        <v>14</v>
      </c>
      <c r="N5917" t="s">
        <v>309</v>
      </c>
      <c r="O5917" t="s">
        <v>1606</v>
      </c>
      <c r="P5917" t="s">
        <v>4670</v>
      </c>
      <c r="Q5917" s="236">
        <v>44834</v>
      </c>
      <c r="R5917" s="236">
        <v>44896</v>
      </c>
      <c r="S5917" t="s">
        <v>8452</v>
      </c>
      <c r="T5917" s="267"/>
      <c r="U5917" s="267"/>
      <c r="V5917" s="267"/>
      <c r="W5917" s="267"/>
      <c r="X5917" s="268"/>
      <c r="Y5917" t="s">
        <v>8326</v>
      </c>
      <c r="Z5917">
        <v>1628407101</v>
      </c>
      <c r="AA5917" t="s">
        <v>8327</v>
      </c>
      <c r="AB5917" s="273" t="str">
        <f>_xlfn.IFNA(IF(Table[[#This Row],[Programme Partner]]&lt;&gt;Table[[#This Row],[Implementing Partner]],CONCATENATE(Table[[#This Row],[Programme Partner]],"-",Table[[#This Row],[Implementing Partner]]),Table[[#This Row],[Programme Partner]]),"")</f>
        <v>Swedish RC-BDRCS</v>
      </c>
    </row>
    <row r="5918" spans="1:28" ht="16.5" customHeight="1">
      <c r="A5918" s="183">
        <v>6368</v>
      </c>
      <c r="B5918" s="212" t="s">
        <v>6314</v>
      </c>
      <c r="C5918" s="265" t="s">
        <v>5024</v>
      </c>
      <c r="D5918" s="212" t="s">
        <v>5796</v>
      </c>
      <c r="E5918" s="269" t="s">
        <v>27</v>
      </c>
      <c r="F5918" s="264" t="s">
        <v>8013</v>
      </c>
      <c r="G5918" t="s">
        <v>8314</v>
      </c>
      <c r="H5918" s="264" t="str">
        <f>IFERROR(VLOOKUP(Table[[#This Row],[Activity Details of Assistance]],WHAT!E:F,2,FALSE),"")</f>
        <v># of HP sessions at HH level</v>
      </c>
      <c r="I5918" s="264"/>
      <c r="J5918">
        <v>7189</v>
      </c>
      <c r="K5918" s="295" t="s">
        <v>8280</v>
      </c>
      <c r="L5918" s="306" t="s">
        <v>13</v>
      </c>
      <c r="M5918" t="s">
        <v>14</v>
      </c>
      <c r="N5918" t="s">
        <v>309</v>
      </c>
      <c r="O5918" t="s">
        <v>1606</v>
      </c>
      <c r="P5918" t="s">
        <v>4670</v>
      </c>
      <c r="Q5918" s="236">
        <v>44834</v>
      </c>
      <c r="R5918" s="236">
        <v>44896</v>
      </c>
      <c r="S5918" t="s">
        <v>8452</v>
      </c>
      <c r="T5918" s="267"/>
      <c r="U5918" s="267"/>
      <c r="V5918" s="267"/>
      <c r="W5918" s="267"/>
      <c r="X5918" s="268"/>
      <c r="Y5918" t="s">
        <v>8326</v>
      </c>
      <c r="Z5918">
        <v>1628407101</v>
      </c>
      <c r="AA5918" t="s">
        <v>8327</v>
      </c>
      <c r="AB5918" s="273" t="str">
        <f>_xlfn.IFNA(IF(Table[[#This Row],[Programme Partner]]&lt;&gt;Table[[#This Row],[Implementing Partner]],CONCATENATE(Table[[#This Row],[Programme Partner]],"-",Table[[#This Row],[Implementing Partner]]),Table[[#This Row],[Programme Partner]]),"")</f>
        <v>Swedish RC-BDRCS</v>
      </c>
    </row>
    <row r="5919" spans="1:28" ht="16.5" customHeight="1">
      <c r="A5919" s="183">
        <v>6369</v>
      </c>
      <c r="B5919" s="212" t="s">
        <v>8685</v>
      </c>
      <c r="C5919" s="265" t="s">
        <v>5024</v>
      </c>
      <c r="D5919" s="212" t="s">
        <v>5406</v>
      </c>
      <c r="E5919" s="269" t="s">
        <v>27</v>
      </c>
      <c r="F5919" s="264" t="s">
        <v>8011</v>
      </c>
      <c r="G5919" s="195" t="s">
        <v>8584</v>
      </c>
      <c r="H5919" s="264" t="str">
        <f>IFERROR(VLOOKUP(Table[[#This Row],[Activity Details of Assistance]],WHAT!E:F,2,FALSE),"")</f>
        <v># of tube well</v>
      </c>
      <c r="I5919" s="264"/>
      <c r="J5919">
        <v>10</v>
      </c>
      <c r="K5919" s="295" t="s">
        <v>8280</v>
      </c>
      <c r="L5919" s="306" t="s">
        <v>13</v>
      </c>
      <c r="M5919" t="s">
        <v>14</v>
      </c>
      <c r="N5919" t="s">
        <v>309</v>
      </c>
      <c r="O5919" t="s">
        <v>1606</v>
      </c>
      <c r="P5919" t="s">
        <v>4668</v>
      </c>
      <c r="Q5919" s="236">
        <v>44834</v>
      </c>
      <c r="R5919" s="236">
        <v>44896</v>
      </c>
      <c r="S5919" t="s">
        <v>8452</v>
      </c>
      <c r="T5919" s="267"/>
      <c r="U5919" s="267"/>
      <c r="V5919" s="267"/>
      <c r="W5919" s="267"/>
      <c r="X5919" s="268"/>
      <c r="Y5919" t="s">
        <v>8326</v>
      </c>
      <c r="Z5919">
        <v>1628407101</v>
      </c>
      <c r="AA5919" t="s">
        <v>8327</v>
      </c>
      <c r="AB5919" s="273" t="str">
        <f>_xlfn.IFNA(IF(Table[[#This Row],[Programme Partner]]&lt;&gt;Table[[#This Row],[Implementing Partner]],CONCATENATE(Table[[#This Row],[Programme Partner]],"-",Table[[#This Row],[Implementing Partner]]),Table[[#This Row],[Programme Partner]]),"")</f>
        <v>Turkish RC-BDRCS</v>
      </c>
    </row>
    <row r="5920" spans="1:28" ht="16.5" customHeight="1">
      <c r="A5920" s="183">
        <v>6370</v>
      </c>
      <c r="B5920" s="212" t="s">
        <v>8685</v>
      </c>
      <c r="C5920" s="265" t="s">
        <v>5024</v>
      </c>
      <c r="D5920" s="212" t="s">
        <v>5406</v>
      </c>
      <c r="E5920" s="269" t="s">
        <v>27</v>
      </c>
      <c r="F5920" s="264" t="s">
        <v>8012</v>
      </c>
      <c r="G5920" t="s">
        <v>8373</v>
      </c>
      <c r="H5920" s="264" t="str">
        <f>IFERROR(VLOOKUP(Table[[#This Row],[Activity Details of Assistance]],WHAT!E:F,2,FALSE),"")</f>
        <v xml:space="preserve"># of door </v>
      </c>
      <c r="I5920" s="264"/>
      <c r="J5920">
        <v>5</v>
      </c>
      <c r="K5920" s="295" t="s">
        <v>8280</v>
      </c>
      <c r="L5920" s="306" t="s">
        <v>13</v>
      </c>
      <c r="M5920" t="s">
        <v>14</v>
      </c>
      <c r="N5920" t="s">
        <v>309</v>
      </c>
      <c r="O5920" t="s">
        <v>1606</v>
      </c>
      <c r="P5920" t="s">
        <v>4668</v>
      </c>
      <c r="Q5920" s="236">
        <v>44834</v>
      </c>
      <c r="R5920" s="236">
        <v>44896</v>
      </c>
      <c r="S5920" t="s">
        <v>8452</v>
      </c>
      <c r="T5920" s="267"/>
      <c r="U5920" s="267"/>
      <c r="V5920" s="267"/>
      <c r="W5920" s="267"/>
      <c r="X5920" s="268"/>
      <c r="Y5920" t="s">
        <v>8326</v>
      </c>
      <c r="Z5920">
        <v>1628407101</v>
      </c>
      <c r="AA5920" t="s">
        <v>8327</v>
      </c>
      <c r="AB5920" s="273" t="str">
        <f>_xlfn.IFNA(IF(Table[[#This Row],[Programme Partner]]&lt;&gt;Table[[#This Row],[Implementing Partner]],CONCATENATE(Table[[#This Row],[Programme Partner]],"-",Table[[#This Row],[Implementing Partner]]),Table[[#This Row],[Programme Partner]]),"")</f>
        <v>Turkish RC-BDRCS</v>
      </c>
    </row>
    <row r="5921" spans="1:35" ht="16.5" customHeight="1">
      <c r="A5921" s="183">
        <v>6371</v>
      </c>
      <c r="B5921" s="212" t="s">
        <v>8685</v>
      </c>
      <c r="C5921" s="265" t="s">
        <v>5024</v>
      </c>
      <c r="D5921" s="212" t="s">
        <v>5406</v>
      </c>
      <c r="E5921" s="269" t="s">
        <v>27</v>
      </c>
      <c r="F5921" s="264" t="s">
        <v>8012</v>
      </c>
      <c r="G5921" s="195" t="s">
        <v>8585</v>
      </c>
      <c r="H5921" s="264" t="str">
        <f>IFERROR(VLOOKUP(Table[[#This Row],[Activity Details of Assistance]],WHAT!E:F,2,FALSE),"")</f>
        <v xml:space="preserve"># of door </v>
      </c>
      <c r="I5921" s="264"/>
      <c r="J5921">
        <v>5</v>
      </c>
      <c r="K5921" s="295" t="s">
        <v>8280</v>
      </c>
      <c r="L5921" s="306" t="s">
        <v>13</v>
      </c>
      <c r="M5921" t="s">
        <v>14</v>
      </c>
      <c r="N5921" t="s">
        <v>309</v>
      </c>
      <c r="O5921" t="s">
        <v>1606</v>
      </c>
      <c r="P5921" t="s">
        <v>4668</v>
      </c>
      <c r="Q5921" s="236">
        <v>44834</v>
      </c>
      <c r="R5921" s="236">
        <v>44896</v>
      </c>
      <c r="S5921" t="s">
        <v>8452</v>
      </c>
      <c r="T5921" s="267"/>
      <c r="U5921" s="267"/>
      <c r="V5921" s="267"/>
      <c r="W5921" s="267"/>
      <c r="X5921" s="268"/>
      <c r="Y5921" t="s">
        <v>8326</v>
      </c>
      <c r="Z5921">
        <v>1628407101</v>
      </c>
      <c r="AA5921" t="s">
        <v>8327</v>
      </c>
      <c r="AB5921" s="273" t="str">
        <f>_xlfn.IFNA(IF(Table[[#This Row],[Programme Partner]]&lt;&gt;Table[[#This Row],[Implementing Partner]],CONCATENATE(Table[[#This Row],[Programme Partner]],"-",Table[[#This Row],[Implementing Partner]]),Table[[#This Row],[Programme Partner]]),"")</f>
        <v>Turkish RC-BDRCS</v>
      </c>
    </row>
    <row r="5922" spans="1:35" ht="16.5" customHeight="1">
      <c r="A5922" s="183">
        <v>6372</v>
      </c>
      <c r="B5922" s="212" t="s">
        <v>8685</v>
      </c>
      <c r="C5922" s="265" t="s">
        <v>5024</v>
      </c>
      <c r="D5922" s="212" t="s">
        <v>5406</v>
      </c>
      <c r="E5922" s="269" t="s">
        <v>27</v>
      </c>
      <c r="F5922" s="264" t="s">
        <v>8012</v>
      </c>
      <c r="G5922" t="s">
        <v>8354</v>
      </c>
      <c r="H5922" s="264" t="str">
        <f>IFERROR(VLOOKUP(Table[[#This Row],[Activity Details of Assistance]],WHAT!E:F,2,FALSE),"")</f>
        <v># of door</v>
      </c>
      <c r="I5922" s="264"/>
      <c r="J5922">
        <v>2</v>
      </c>
      <c r="K5922" s="295" t="s">
        <v>8280</v>
      </c>
      <c r="L5922" s="306" t="s">
        <v>13</v>
      </c>
      <c r="M5922" t="s">
        <v>14</v>
      </c>
      <c r="N5922" t="s">
        <v>309</v>
      </c>
      <c r="O5922" t="s">
        <v>1606</v>
      </c>
      <c r="P5922" t="s">
        <v>4668</v>
      </c>
      <c r="Q5922" s="236">
        <v>44834</v>
      </c>
      <c r="R5922" s="236">
        <v>44896</v>
      </c>
      <c r="S5922" t="s">
        <v>8452</v>
      </c>
      <c r="T5922" s="267"/>
      <c r="U5922" s="267"/>
      <c r="V5922" s="267"/>
      <c r="W5922" s="267"/>
      <c r="X5922" s="268"/>
      <c r="Y5922" t="s">
        <v>8326</v>
      </c>
      <c r="Z5922">
        <v>1628407101</v>
      </c>
      <c r="AA5922" t="s">
        <v>8327</v>
      </c>
      <c r="AB5922" s="273" t="str">
        <f>_xlfn.IFNA(IF(Table[[#This Row],[Programme Partner]]&lt;&gt;Table[[#This Row],[Implementing Partner]],CONCATENATE(Table[[#This Row],[Programme Partner]],"-",Table[[#This Row],[Implementing Partner]]),Table[[#This Row],[Programme Partner]]),"")</f>
        <v>Turkish RC-BDRCS</v>
      </c>
    </row>
    <row r="5923" spans="1:35" ht="16.5" customHeight="1">
      <c r="A5923" s="183">
        <v>6373</v>
      </c>
      <c r="B5923" s="212" t="s">
        <v>8685</v>
      </c>
      <c r="C5923" s="265" t="s">
        <v>5024</v>
      </c>
      <c r="D5923" s="212" t="s">
        <v>5406</v>
      </c>
      <c r="E5923" s="269" t="s">
        <v>27</v>
      </c>
      <c r="F5923" s="264" t="s">
        <v>8012</v>
      </c>
      <c r="G5923" s="195" t="s">
        <v>8586</v>
      </c>
      <c r="H5923" s="264" t="str">
        <f>IFERROR(VLOOKUP(Table[[#This Row],[Activity Details of Assistance]],WHAT!E:F,2,FALSE),"")</f>
        <v># of door</v>
      </c>
      <c r="I5923" s="264"/>
      <c r="J5923">
        <v>5</v>
      </c>
      <c r="K5923" s="295" t="s">
        <v>8280</v>
      </c>
      <c r="L5923" s="306" t="s">
        <v>13</v>
      </c>
      <c r="M5923" t="s">
        <v>14</v>
      </c>
      <c r="N5923" t="s">
        <v>309</v>
      </c>
      <c r="O5923" t="s">
        <v>1606</v>
      </c>
      <c r="P5923" t="s">
        <v>4668</v>
      </c>
      <c r="Q5923" s="236">
        <v>44834</v>
      </c>
      <c r="R5923" s="236">
        <v>44896</v>
      </c>
      <c r="S5923" t="s">
        <v>8452</v>
      </c>
      <c r="T5923" s="267"/>
      <c r="U5923" s="267"/>
      <c r="V5923" s="267"/>
      <c r="W5923" s="267"/>
      <c r="X5923" s="268"/>
      <c r="Y5923" t="s">
        <v>8326</v>
      </c>
      <c r="Z5923">
        <v>1628407101</v>
      </c>
      <c r="AA5923" t="s">
        <v>8327</v>
      </c>
      <c r="AB5923" s="273" t="str">
        <f>_xlfn.IFNA(IF(Table[[#This Row],[Programme Partner]]&lt;&gt;Table[[#This Row],[Implementing Partner]],CONCATENATE(Table[[#This Row],[Programme Partner]],"-",Table[[#This Row],[Implementing Partner]]),Table[[#This Row],[Programme Partner]]),"")</f>
        <v>Turkish RC-BDRCS</v>
      </c>
    </row>
    <row r="5924" spans="1:35" ht="16.5" customHeight="1">
      <c r="A5924" s="183">
        <v>6374</v>
      </c>
      <c r="B5924" s="212" t="s">
        <v>8684</v>
      </c>
      <c r="C5924" s="265" t="s">
        <v>5024</v>
      </c>
      <c r="D5924" s="212" t="s">
        <v>5110</v>
      </c>
      <c r="E5924" s="269" t="s">
        <v>27</v>
      </c>
      <c r="F5924" s="264" t="s">
        <v>8011</v>
      </c>
      <c r="G5924" s="195" t="s">
        <v>8584</v>
      </c>
      <c r="H5924" s="264" t="str">
        <f>IFERROR(VLOOKUP(Table[[#This Row],[Activity Details of Assistance]],WHAT!E:F,2,FALSE),"")</f>
        <v># of tube well</v>
      </c>
      <c r="I5924" s="264"/>
      <c r="J5924">
        <v>52</v>
      </c>
      <c r="K5924" s="295" t="s">
        <v>8280</v>
      </c>
      <c r="L5924" s="306" t="s">
        <v>13</v>
      </c>
      <c r="M5924" t="s">
        <v>14</v>
      </c>
      <c r="N5924" t="s">
        <v>309</v>
      </c>
      <c r="O5924" t="s">
        <v>1606</v>
      </c>
      <c r="P5924" t="s">
        <v>4656</v>
      </c>
      <c r="Q5924" s="236">
        <v>44834</v>
      </c>
      <c r="R5924" s="236">
        <v>44896</v>
      </c>
      <c r="S5924" t="s">
        <v>8452</v>
      </c>
      <c r="T5924" s="267"/>
      <c r="U5924" s="267"/>
      <c r="V5924" s="267"/>
      <c r="W5924" s="267"/>
      <c r="X5924" s="268"/>
      <c r="Y5924" t="s">
        <v>8626</v>
      </c>
      <c r="Z5924">
        <v>1628407101</v>
      </c>
      <c r="AA5924" t="s">
        <v>8654</v>
      </c>
      <c r="AB5924" s="273" t="str">
        <f>_xlfn.IFNA(IF(Table[[#This Row],[Programme Partner]]&lt;&gt;Table[[#This Row],[Implementing Partner]],CONCATENATE(Table[[#This Row],[Programme Partner]],"-",Table[[#This Row],[Implementing Partner]]),Table[[#This Row],[Programme Partner]]),"")</f>
        <v>German RC-BDRCS</v>
      </c>
    </row>
    <row r="5925" spans="1:35" ht="16.5" customHeight="1">
      <c r="A5925" s="183">
        <v>6375</v>
      </c>
      <c r="B5925" s="212" t="s">
        <v>8684</v>
      </c>
      <c r="C5925" s="265" t="s">
        <v>5024</v>
      </c>
      <c r="D5925" s="212" t="s">
        <v>5110</v>
      </c>
      <c r="E5925" s="269" t="s">
        <v>27</v>
      </c>
      <c r="F5925" s="264" t="s">
        <v>8012</v>
      </c>
      <c r="G5925" s="195" t="s">
        <v>8585</v>
      </c>
      <c r="H5925" s="264" t="str">
        <f>IFERROR(VLOOKUP(Table[[#This Row],[Activity Details of Assistance]],WHAT!E:F,2,FALSE),"")</f>
        <v xml:space="preserve"># of door </v>
      </c>
      <c r="I5925" s="264"/>
      <c r="J5925">
        <v>10</v>
      </c>
      <c r="K5925" s="295" t="s">
        <v>8280</v>
      </c>
      <c r="L5925" s="306" t="s">
        <v>13</v>
      </c>
      <c r="M5925" t="s">
        <v>14</v>
      </c>
      <c r="N5925" t="s">
        <v>309</v>
      </c>
      <c r="O5925" t="s">
        <v>1606</v>
      </c>
      <c r="P5925" t="s">
        <v>4656</v>
      </c>
      <c r="Q5925" s="236">
        <v>44834</v>
      </c>
      <c r="R5925" s="236">
        <v>44896</v>
      </c>
      <c r="S5925" t="s">
        <v>8452</v>
      </c>
      <c r="T5925" s="267"/>
      <c r="U5925" s="267"/>
      <c r="V5925" s="267"/>
      <c r="W5925" s="267"/>
      <c r="X5925" s="268"/>
      <c r="Y5925" t="s">
        <v>8626</v>
      </c>
      <c r="Z5925">
        <v>1628407101</v>
      </c>
      <c r="AA5925" t="s">
        <v>8654</v>
      </c>
      <c r="AB5925" s="273" t="str">
        <f>_xlfn.IFNA(IF(Table[[#This Row],[Programme Partner]]&lt;&gt;Table[[#This Row],[Implementing Partner]],CONCATENATE(Table[[#This Row],[Programme Partner]],"-",Table[[#This Row],[Implementing Partner]]),Table[[#This Row],[Programme Partner]]),"")</f>
        <v>German RC-BDRCS</v>
      </c>
    </row>
    <row r="5926" spans="1:35" ht="16.5" customHeight="1">
      <c r="A5926" s="183">
        <v>6376</v>
      </c>
      <c r="B5926" s="212" t="s">
        <v>8684</v>
      </c>
      <c r="C5926" s="265" t="s">
        <v>5024</v>
      </c>
      <c r="D5926" s="212" t="s">
        <v>5110</v>
      </c>
      <c r="E5926" s="269" t="s">
        <v>27</v>
      </c>
      <c r="F5926" s="264" t="s">
        <v>8012</v>
      </c>
      <c r="G5926" t="s">
        <v>8354</v>
      </c>
      <c r="H5926" s="264" t="str">
        <f>IFERROR(VLOOKUP(Table[[#This Row],[Activity Details of Assistance]],WHAT!E:F,2,FALSE),"")</f>
        <v># of door</v>
      </c>
      <c r="I5926" s="264"/>
      <c r="J5926">
        <v>24</v>
      </c>
      <c r="K5926" s="295" t="s">
        <v>8280</v>
      </c>
      <c r="L5926" s="306" t="s">
        <v>13</v>
      </c>
      <c r="M5926" t="s">
        <v>14</v>
      </c>
      <c r="N5926" t="s">
        <v>309</v>
      </c>
      <c r="O5926" t="s">
        <v>1606</v>
      </c>
      <c r="P5926" t="s">
        <v>4656</v>
      </c>
      <c r="Q5926" s="236">
        <v>44834</v>
      </c>
      <c r="R5926" s="236">
        <v>44896</v>
      </c>
      <c r="S5926" t="s">
        <v>8452</v>
      </c>
      <c r="T5926" s="267"/>
      <c r="U5926" s="267"/>
      <c r="V5926" s="267"/>
      <c r="W5926" s="267"/>
      <c r="X5926" s="268"/>
      <c r="Y5926" t="s">
        <v>8626</v>
      </c>
      <c r="Z5926">
        <v>1628407101</v>
      </c>
      <c r="AA5926" t="s">
        <v>8654</v>
      </c>
      <c r="AB5926" s="273" t="str">
        <f>_xlfn.IFNA(IF(Table[[#This Row],[Programme Partner]]&lt;&gt;Table[[#This Row],[Implementing Partner]],CONCATENATE(Table[[#This Row],[Programme Partner]],"-",Table[[#This Row],[Implementing Partner]]),Table[[#This Row],[Programme Partner]]),"")</f>
        <v>German RC-BDRCS</v>
      </c>
    </row>
    <row r="5927" spans="1:35" ht="16.5" customHeight="1">
      <c r="A5927" s="183">
        <v>6377</v>
      </c>
      <c r="B5927" s="212" t="s">
        <v>8684</v>
      </c>
      <c r="C5927" s="265" t="s">
        <v>5024</v>
      </c>
      <c r="D5927" s="212" t="s">
        <v>5110</v>
      </c>
      <c r="E5927" s="269" t="s">
        <v>27</v>
      </c>
      <c r="F5927" s="264" t="s">
        <v>8012</v>
      </c>
      <c r="G5927" t="s">
        <v>8357</v>
      </c>
      <c r="H5927" s="264" t="str">
        <f>IFERROR(VLOOKUP(Table[[#This Row],[Activity Details of Assistance]],WHAT!E:F,2,FALSE),"")</f>
        <v># of door</v>
      </c>
      <c r="I5927" s="264"/>
      <c r="J5927">
        <v>249</v>
      </c>
      <c r="K5927" s="295" t="s">
        <v>8280</v>
      </c>
      <c r="L5927" s="306" t="s">
        <v>13</v>
      </c>
      <c r="M5927" t="s">
        <v>14</v>
      </c>
      <c r="N5927" t="s">
        <v>309</v>
      </c>
      <c r="O5927" t="s">
        <v>1606</v>
      </c>
      <c r="P5927" t="s">
        <v>4656</v>
      </c>
      <c r="Q5927" s="236">
        <v>44834</v>
      </c>
      <c r="R5927" s="236">
        <v>44896</v>
      </c>
      <c r="S5927" t="s">
        <v>8452</v>
      </c>
      <c r="T5927" s="267"/>
      <c r="U5927" s="267"/>
      <c r="V5927" s="267"/>
      <c r="W5927" s="267"/>
      <c r="X5927" s="268"/>
      <c r="Y5927" t="s">
        <v>8626</v>
      </c>
      <c r="Z5927">
        <v>1628407101</v>
      </c>
      <c r="AA5927" t="s">
        <v>8654</v>
      </c>
      <c r="AB5927" s="273" t="str">
        <f>_xlfn.IFNA(IF(Table[[#This Row],[Programme Partner]]&lt;&gt;Table[[#This Row],[Implementing Partner]],CONCATENATE(Table[[#This Row],[Programme Partner]],"-",Table[[#This Row],[Implementing Partner]]),Table[[#This Row],[Programme Partner]]),"")</f>
        <v>German RC-BDRCS</v>
      </c>
    </row>
    <row r="5928" spans="1:35" ht="16.5" customHeight="1">
      <c r="A5928" s="183">
        <v>6378</v>
      </c>
      <c r="B5928" s="212" t="s">
        <v>8684</v>
      </c>
      <c r="C5928" s="265" t="s">
        <v>5024</v>
      </c>
      <c r="D5928" s="212" t="s">
        <v>5110</v>
      </c>
      <c r="E5928" s="269" t="s">
        <v>27</v>
      </c>
      <c r="F5928" s="264" t="s">
        <v>8013</v>
      </c>
      <c r="G5928" t="s">
        <v>8313</v>
      </c>
      <c r="H5928" s="264" t="str">
        <f>IFERROR(VLOOKUP(Table[[#This Row],[Activity Details of Assistance]],WHAT!E:F,2,FALSE),"")</f>
        <v># of HP sessions at community level</v>
      </c>
      <c r="I5928" s="264"/>
      <c r="J5928">
        <v>1297</v>
      </c>
      <c r="K5928" s="295" t="s">
        <v>8280</v>
      </c>
      <c r="L5928" s="306" t="s">
        <v>13</v>
      </c>
      <c r="M5928" t="s">
        <v>14</v>
      </c>
      <c r="N5928" t="s">
        <v>309</v>
      </c>
      <c r="O5928" t="s">
        <v>1606</v>
      </c>
      <c r="P5928" t="s">
        <v>4656</v>
      </c>
      <c r="Q5928" s="236">
        <v>44834</v>
      </c>
      <c r="R5928" s="236">
        <v>44896</v>
      </c>
      <c r="S5928" t="s">
        <v>8452</v>
      </c>
      <c r="T5928" s="267"/>
      <c r="U5928" s="267"/>
      <c r="V5928" s="267"/>
      <c r="W5928" s="267"/>
      <c r="X5928" s="268"/>
      <c r="Y5928" t="s">
        <v>8626</v>
      </c>
      <c r="Z5928">
        <v>1628407101</v>
      </c>
      <c r="AA5928" t="s">
        <v>8654</v>
      </c>
      <c r="AB5928" s="273" t="str">
        <f>_xlfn.IFNA(IF(Table[[#This Row],[Programme Partner]]&lt;&gt;Table[[#This Row],[Implementing Partner]],CONCATENATE(Table[[#This Row],[Programme Partner]],"-",Table[[#This Row],[Implementing Partner]]),Table[[#This Row],[Programme Partner]]),"")</f>
        <v>German RC-BDRCS</v>
      </c>
    </row>
    <row r="5929" spans="1:35" ht="16.5" customHeight="1">
      <c r="A5929" s="183">
        <v>6379</v>
      </c>
      <c r="B5929" s="212" t="s">
        <v>8684</v>
      </c>
      <c r="C5929" s="265" t="s">
        <v>5024</v>
      </c>
      <c r="D5929" s="212" t="s">
        <v>5110</v>
      </c>
      <c r="E5929" s="269" t="s">
        <v>27</v>
      </c>
      <c r="F5929" s="264" t="s">
        <v>8013</v>
      </c>
      <c r="G5929" t="s">
        <v>8314</v>
      </c>
      <c r="H5929" s="264" t="str">
        <f>IFERROR(VLOOKUP(Table[[#This Row],[Activity Details of Assistance]],WHAT!E:F,2,FALSE),"")</f>
        <v># of HP sessions at HH level</v>
      </c>
      <c r="I5929" s="264"/>
      <c r="J5929">
        <v>1470</v>
      </c>
      <c r="K5929" s="295" t="s">
        <v>8280</v>
      </c>
      <c r="L5929" s="306" t="s">
        <v>13</v>
      </c>
      <c r="M5929" t="s">
        <v>14</v>
      </c>
      <c r="N5929" t="s">
        <v>309</v>
      </c>
      <c r="O5929" t="s">
        <v>1606</v>
      </c>
      <c r="P5929" t="s">
        <v>4656</v>
      </c>
      <c r="Q5929" s="236">
        <v>44834</v>
      </c>
      <c r="R5929" s="236">
        <v>44896</v>
      </c>
      <c r="S5929" t="s">
        <v>8452</v>
      </c>
      <c r="T5929" s="267"/>
      <c r="U5929" s="267"/>
      <c r="V5929" s="267"/>
      <c r="W5929" s="267"/>
      <c r="X5929" s="268"/>
      <c r="Y5929" t="s">
        <v>8626</v>
      </c>
      <c r="Z5929">
        <v>1628407101</v>
      </c>
      <c r="AA5929" t="s">
        <v>8654</v>
      </c>
      <c r="AB5929" s="273" t="str">
        <f>_xlfn.IFNA(IF(Table[[#This Row],[Programme Partner]]&lt;&gt;Table[[#This Row],[Implementing Partner]],CONCATENATE(Table[[#This Row],[Programme Partner]],"-",Table[[#This Row],[Implementing Partner]]),Table[[#This Row],[Programme Partner]]),"")</f>
        <v>German RC-BDRCS</v>
      </c>
    </row>
    <row r="5930" spans="1:35" ht="16.5" customHeight="1">
      <c r="A5930" s="183">
        <v>6380</v>
      </c>
      <c r="B5930" s="212" t="s">
        <v>8684</v>
      </c>
      <c r="C5930" s="265" t="s">
        <v>5024</v>
      </c>
      <c r="D5930" s="212" t="s">
        <v>5110</v>
      </c>
      <c r="E5930" s="269" t="s">
        <v>27</v>
      </c>
      <c r="F5930" s="264" t="s">
        <v>8011</v>
      </c>
      <c r="G5930" s="195" t="s">
        <v>8584</v>
      </c>
      <c r="H5930" s="264" t="str">
        <f>IFERROR(VLOOKUP(Table[[#This Row],[Activity Details of Assistance]],WHAT!E:F,2,FALSE),"")</f>
        <v># of tube well</v>
      </c>
      <c r="I5930" s="264"/>
      <c r="J5930">
        <v>51</v>
      </c>
      <c r="K5930" s="295" t="s">
        <v>8280</v>
      </c>
      <c r="L5930" s="306" t="s">
        <v>13</v>
      </c>
      <c r="M5930" t="s">
        <v>14</v>
      </c>
      <c r="N5930" t="s">
        <v>309</v>
      </c>
      <c r="O5930" t="s">
        <v>1606</v>
      </c>
      <c r="P5930" t="s">
        <v>4670</v>
      </c>
      <c r="Q5930" s="236">
        <v>44834</v>
      </c>
      <c r="R5930" s="236">
        <v>44896</v>
      </c>
      <c r="S5930" t="s">
        <v>8452</v>
      </c>
      <c r="T5930" s="267"/>
      <c r="U5930" s="267"/>
      <c r="V5930" s="267"/>
      <c r="W5930" s="267"/>
      <c r="X5930" s="268"/>
      <c r="Y5930" t="s">
        <v>8326</v>
      </c>
      <c r="Z5930">
        <v>1628407101</v>
      </c>
      <c r="AA5930" t="s">
        <v>8327</v>
      </c>
      <c r="AB5930" s="273" t="str">
        <f>_xlfn.IFNA(IF(Table[[#This Row],[Programme Partner]]&lt;&gt;Table[[#This Row],[Implementing Partner]],CONCATENATE(Table[[#This Row],[Programme Partner]],"-",Table[[#This Row],[Implementing Partner]]),Table[[#This Row],[Programme Partner]]),"")</f>
        <v>German RC-BDRCS</v>
      </c>
    </row>
    <row r="5931" spans="1:35" ht="16.5" customHeight="1">
      <c r="A5931" s="183">
        <v>6381</v>
      </c>
      <c r="B5931" s="212" t="s">
        <v>8684</v>
      </c>
      <c r="C5931" s="265" t="s">
        <v>5024</v>
      </c>
      <c r="D5931" s="212" t="s">
        <v>5110</v>
      </c>
      <c r="E5931" s="269" t="s">
        <v>27</v>
      </c>
      <c r="F5931" s="264" t="s">
        <v>8012</v>
      </c>
      <c r="G5931" s="195" t="s">
        <v>8585</v>
      </c>
      <c r="H5931" s="264" t="str">
        <f>IFERROR(VLOOKUP(Table[[#This Row],[Activity Details of Assistance]],WHAT!E:F,2,FALSE),"")</f>
        <v xml:space="preserve"># of door </v>
      </c>
      <c r="I5931" s="264"/>
      <c r="J5931">
        <v>8</v>
      </c>
      <c r="K5931" s="295" t="s">
        <v>8280</v>
      </c>
      <c r="L5931" s="306" t="s">
        <v>13</v>
      </c>
      <c r="M5931" t="s">
        <v>14</v>
      </c>
      <c r="N5931" t="s">
        <v>309</v>
      </c>
      <c r="O5931" t="s">
        <v>1606</v>
      </c>
      <c r="P5931" t="s">
        <v>4670</v>
      </c>
      <c r="Q5931" s="236">
        <v>44834</v>
      </c>
      <c r="R5931" s="236">
        <v>44896</v>
      </c>
      <c r="S5931" t="s">
        <v>8452</v>
      </c>
      <c r="T5931" s="267"/>
      <c r="U5931" s="267"/>
      <c r="V5931" s="267"/>
      <c r="W5931" s="267"/>
      <c r="X5931" s="268"/>
      <c r="Y5931" t="s">
        <v>8326</v>
      </c>
      <c r="Z5931">
        <v>1628407101</v>
      </c>
      <c r="AA5931" t="s">
        <v>8327</v>
      </c>
      <c r="AB5931" s="273" t="str">
        <f>_xlfn.IFNA(IF(Table[[#This Row],[Programme Partner]]&lt;&gt;Table[[#This Row],[Implementing Partner]],CONCATENATE(Table[[#This Row],[Programme Partner]],"-",Table[[#This Row],[Implementing Partner]]),Table[[#This Row],[Programme Partner]]),"")</f>
        <v>German RC-BDRCS</v>
      </c>
    </row>
    <row r="5932" spans="1:35" ht="16.5" customHeight="1">
      <c r="A5932" s="183">
        <v>6382</v>
      </c>
      <c r="B5932" s="212" t="s">
        <v>8684</v>
      </c>
      <c r="C5932" s="265" t="s">
        <v>5024</v>
      </c>
      <c r="D5932" s="212" t="s">
        <v>5110</v>
      </c>
      <c r="E5932" s="269" t="s">
        <v>27</v>
      </c>
      <c r="F5932" s="264" t="s">
        <v>8012</v>
      </c>
      <c r="G5932" t="s">
        <v>8354</v>
      </c>
      <c r="H5932" s="264" t="str">
        <f>IFERROR(VLOOKUP(Table[[#This Row],[Activity Details of Assistance]],WHAT!E:F,2,FALSE),"")</f>
        <v># of door</v>
      </c>
      <c r="I5932" s="264"/>
      <c r="J5932">
        <v>36</v>
      </c>
      <c r="K5932" s="295" t="s">
        <v>8280</v>
      </c>
      <c r="L5932" s="306" t="s">
        <v>13</v>
      </c>
      <c r="M5932" t="s">
        <v>14</v>
      </c>
      <c r="N5932" t="s">
        <v>309</v>
      </c>
      <c r="O5932" t="s">
        <v>1606</v>
      </c>
      <c r="P5932" t="s">
        <v>4670</v>
      </c>
      <c r="Q5932" s="236">
        <v>44834</v>
      </c>
      <c r="R5932" s="236">
        <v>44896</v>
      </c>
      <c r="S5932" t="s">
        <v>8452</v>
      </c>
      <c r="T5932" s="267"/>
      <c r="U5932" s="267"/>
      <c r="V5932" s="267"/>
      <c r="W5932" s="267"/>
      <c r="X5932" s="268"/>
      <c r="Y5932" t="s">
        <v>8326</v>
      </c>
      <c r="Z5932">
        <v>1628407101</v>
      </c>
      <c r="AA5932" t="s">
        <v>8327</v>
      </c>
      <c r="AB5932" s="273" t="str">
        <f>_xlfn.IFNA(IF(Table[[#This Row],[Programme Partner]]&lt;&gt;Table[[#This Row],[Implementing Partner]],CONCATENATE(Table[[#This Row],[Programme Partner]],"-",Table[[#This Row],[Implementing Partner]]),Table[[#This Row],[Programme Partner]]),"")</f>
        <v>German RC-BDRCS</v>
      </c>
    </row>
    <row r="5933" spans="1:35" ht="16.5" customHeight="1">
      <c r="A5933" s="183">
        <v>6383</v>
      </c>
      <c r="B5933" s="212" t="s">
        <v>8684</v>
      </c>
      <c r="C5933" s="265" t="s">
        <v>5024</v>
      </c>
      <c r="D5933" s="212" t="s">
        <v>5110</v>
      </c>
      <c r="E5933" s="269" t="s">
        <v>27</v>
      </c>
      <c r="F5933" s="264" t="s">
        <v>8012</v>
      </c>
      <c r="G5933" t="s">
        <v>8357</v>
      </c>
      <c r="H5933" s="264" t="str">
        <f>IFERROR(VLOOKUP(Table[[#This Row],[Activity Details of Assistance]],WHAT!E:F,2,FALSE),"")</f>
        <v># of door</v>
      </c>
      <c r="I5933" s="264"/>
      <c r="J5933">
        <v>124</v>
      </c>
      <c r="K5933" s="295" t="s">
        <v>8280</v>
      </c>
      <c r="L5933" s="306" t="s">
        <v>13</v>
      </c>
      <c r="M5933" t="s">
        <v>14</v>
      </c>
      <c r="N5933" t="s">
        <v>309</v>
      </c>
      <c r="O5933" t="s">
        <v>1606</v>
      </c>
      <c r="P5933" t="s">
        <v>4670</v>
      </c>
      <c r="Q5933" s="236">
        <v>44834</v>
      </c>
      <c r="R5933" s="236">
        <v>44896</v>
      </c>
      <c r="S5933" t="s">
        <v>8452</v>
      </c>
      <c r="T5933" s="267"/>
      <c r="U5933" s="267"/>
      <c r="V5933" s="267"/>
      <c r="W5933" s="267"/>
      <c r="X5933" s="268"/>
      <c r="Y5933" t="s">
        <v>8326</v>
      </c>
      <c r="Z5933">
        <v>1628407101</v>
      </c>
      <c r="AA5933" t="s">
        <v>8327</v>
      </c>
      <c r="AB5933" s="273" t="str">
        <f>_xlfn.IFNA(IF(Table[[#This Row],[Programme Partner]]&lt;&gt;Table[[#This Row],[Implementing Partner]],CONCATENATE(Table[[#This Row],[Programme Partner]],"-",Table[[#This Row],[Implementing Partner]]),Table[[#This Row],[Programme Partner]]),"")</f>
        <v>German RC-BDRCS</v>
      </c>
    </row>
    <row r="5934" spans="1:35" ht="16.5" customHeight="1">
      <c r="A5934" s="183">
        <v>6384</v>
      </c>
      <c r="B5934" s="212" t="s">
        <v>8684</v>
      </c>
      <c r="C5934" s="265" t="s">
        <v>5024</v>
      </c>
      <c r="D5934" s="212" t="s">
        <v>5110</v>
      </c>
      <c r="E5934" s="269" t="s">
        <v>27</v>
      </c>
      <c r="F5934" s="264" t="s">
        <v>8013</v>
      </c>
      <c r="G5934" t="s">
        <v>8313</v>
      </c>
      <c r="H5934" s="264" t="str">
        <f>IFERROR(VLOOKUP(Table[[#This Row],[Activity Details of Assistance]],WHAT!E:F,2,FALSE),"")</f>
        <v># of HP sessions at community level</v>
      </c>
      <c r="I5934" s="264"/>
      <c r="J5934">
        <v>854</v>
      </c>
      <c r="K5934" s="295" t="s">
        <v>8280</v>
      </c>
      <c r="L5934" s="306" t="s">
        <v>13</v>
      </c>
      <c r="M5934" t="s">
        <v>14</v>
      </c>
      <c r="N5934" t="s">
        <v>309</v>
      </c>
      <c r="O5934" t="s">
        <v>1606</v>
      </c>
      <c r="P5934" t="s">
        <v>4670</v>
      </c>
      <c r="Q5934" s="236">
        <v>44834</v>
      </c>
      <c r="R5934" s="236">
        <v>44896</v>
      </c>
      <c r="S5934" t="s">
        <v>8452</v>
      </c>
      <c r="T5934" s="267"/>
      <c r="U5934" s="267"/>
      <c r="V5934" s="267"/>
      <c r="W5934" s="267"/>
      <c r="X5934" s="268"/>
      <c r="Y5934" t="s">
        <v>8326</v>
      </c>
      <c r="Z5934">
        <v>1628407101</v>
      </c>
      <c r="AA5934" t="s">
        <v>8327</v>
      </c>
      <c r="AB5934" s="273" t="str">
        <f>_xlfn.IFNA(IF(Table[[#This Row],[Programme Partner]]&lt;&gt;Table[[#This Row],[Implementing Partner]],CONCATENATE(Table[[#This Row],[Programme Partner]],"-",Table[[#This Row],[Implementing Partner]]),Table[[#This Row],[Programme Partner]]),"")</f>
        <v>German RC-BDRCS</v>
      </c>
    </row>
    <row r="5935" spans="1:35" ht="16.5" customHeight="1">
      <c r="A5935" s="183">
        <v>6385</v>
      </c>
      <c r="B5935" s="212" t="s">
        <v>8684</v>
      </c>
      <c r="C5935" s="270" t="s">
        <v>5024</v>
      </c>
      <c r="D5935" s="212" t="s">
        <v>5110</v>
      </c>
      <c r="E5935" s="269" t="s">
        <v>27</v>
      </c>
      <c r="F5935" s="264" t="s">
        <v>8013</v>
      </c>
      <c r="G5935" t="s">
        <v>8314</v>
      </c>
      <c r="H5935" s="269" t="str">
        <f>IFERROR(VLOOKUP(Table[[#This Row],[Activity Details of Assistance]],WHAT!E:F,2,FALSE),"")</f>
        <v># of HP sessions at HH level</v>
      </c>
      <c r="I5935" s="269"/>
      <c r="J5935">
        <v>2951</v>
      </c>
      <c r="K5935" s="295" t="s">
        <v>8280</v>
      </c>
      <c r="L5935" s="306" t="s">
        <v>13</v>
      </c>
      <c r="M5935" t="s">
        <v>14</v>
      </c>
      <c r="N5935" t="s">
        <v>309</v>
      </c>
      <c r="O5935" t="s">
        <v>1606</v>
      </c>
      <c r="P5935" t="s">
        <v>4670</v>
      </c>
      <c r="Q5935" s="236">
        <v>44834</v>
      </c>
      <c r="R5935" s="236">
        <v>44896</v>
      </c>
      <c r="S5935" t="s">
        <v>8452</v>
      </c>
      <c r="T5935" s="272"/>
      <c r="U5935" s="272"/>
      <c r="V5935" s="272"/>
      <c r="W5935" s="272"/>
      <c r="X5935" s="268"/>
      <c r="Y5935" t="s">
        <v>8326</v>
      </c>
      <c r="Z5935">
        <v>1628407101</v>
      </c>
      <c r="AA5935" t="s">
        <v>8327</v>
      </c>
      <c r="AB5935" s="273" t="str">
        <f>_xlfn.IFNA(IF(Table[[#This Row],[Programme Partner]]&lt;&gt;Table[[#This Row],[Implementing Partner]],CONCATENATE(Table[[#This Row],[Programme Partner]],"-",Table[[#This Row],[Implementing Partner]]),Table[[#This Row],[Programme Partner]]),"")</f>
        <v>German RC-BDRCS</v>
      </c>
    </row>
    <row r="5936" spans="1:35" s="76" customFormat="1" ht="16.5" customHeight="1">
      <c r="A5936" s="183">
        <v>6386</v>
      </c>
      <c r="B5936" s="274" t="s">
        <v>5035</v>
      </c>
      <c r="C5936" s="275" t="s">
        <v>5087</v>
      </c>
      <c r="D5936" s="197" t="s">
        <v>8347</v>
      </c>
      <c r="E5936" s="269" t="s">
        <v>27</v>
      </c>
      <c r="F5936" s="274" t="s">
        <v>8012</v>
      </c>
      <c r="G5936" t="s">
        <v>8359</v>
      </c>
      <c r="H5936" s="274" t="str">
        <f>IFERROR(VLOOKUP(Table[[#This Row],[Activity Details of Assistance]],WHAT!E:F,2,FALSE),"")</f>
        <v># of FSM Site</v>
      </c>
      <c r="I5936" s="274"/>
      <c r="J5936">
        <v>1</v>
      </c>
      <c r="K5936" s="295" t="s">
        <v>8280</v>
      </c>
      <c r="L5936" s="306" t="s">
        <v>13</v>
      </c>
      <c r="M5936" t="s">
        <v>14</v>
      </c>
      <c r="N5936" t="s">
        <v>309</v>
      </c>
      <c r="O5936" t="s">
        <v>1606</v>
      </c>
      <c r="P5936" t="s">
        <v>4659</v>
      </c>
      <c r="Q5936" s="312">
        <v>44834</v>
      </c>
      <c r="R5936" s="312">
        <v>44835</v>
      </c>
      <c r="S5936" t="s">
        <v>8452</v>
      </c>
      <c r="T5936" s="279"/>
      <c r="U5936" s="279"/>
      <c r="V5936" s="279"/>
      <c r="W5936" s="279"/>
      <c r="X5936" s="311"/>
      <c r="Y5936" t="s">
        <v>8431</v>
      </c>
      <c r="Z5936">
        <v>1826201879</v>
      </c>
      <c r="AA5936" t="s">
        <v>8432</v>
      </c>
      <c r="AB5936" s="280" t="str">
        <f>_xlfn.IFNA(IF(Table[[#This Row],[Programme Partner]]&lt;&gt;Table[[#This Row],[Implementing Partner]],CONCATENATE(Table[[#This Row],[Programme Partner]],"-",Table[[#This Row],[Implementing Partner]]),Table[[#This Row],[Programme Partner]]),"")</f>
        <v>CA-DSK</v>
      </c>
      <c r="AC5936" s="260"/>
      <c r="AD5936" s="260"/>
      <c r="AE5936" s="261"/>
      <c r="AF5936" s="261"/>
      <c r="AG5936" s="262"/>
      <c r="AH5936" s="263"/>
      <c r="AI5936" s="263"/>
    </row>
    <row r="5937" spans="1:28" ht="16.5" customHeight="1">
      <c r="A5937" s="183">
        <v>6387</v>
      </c>
      <c r="B5937" s="264" t="s">
        <v>5035</v>
      </c>
      <c r="C5937" s="265" t="s">
        <v>5087</v>
      </c>
      <c r="D5937" s="197" t="s">
        <v>8347</v>
      </c>
      <c r="E5937" s="269" t="s">
        <v>27</v>
      </c>
      <c r="F5937" s="264" t="s">
        <v>8012</v>
      </c>
      <c r="G5937" s="195" t="s">
        <v>8586</v>
      </c>
      <c r="H5937" s="264" t="str">
        <f>IFERROR(VLOOKUP(Table[[#This Row],[Activity Details of Assistance]],WHAT!E:F,2,FALSE),"")</f>
        <v># of door</v>
      </c>
      <c r="I5937" s="264"/>
      <c r="J5937">
        <v>13</v>
      </c>
      <c r="K5937" s="295" t="s">
        <v>8280</v>
      </c>
      <c r="L5937" s="306" t="s">
        <v>13</v>
      </c>
      <c r="M5937" t="s">
        <v>14</v>
      </c>
      <c r="N5937" t="s">
        <v>309</v>
      </c>
      <c r="O5937" t="s">
        <v>1606</v>
      </c>
      <c r="P5937" t="s">
        <v>4659</v>
      </c>
      <c r="Q5937" s="312">
        <v>44834</v>
      </c>
      <c r="R5937" s="312">
        <v>44835</v>
      </c>
      <c r="S5937" t="s">
        <v>8452</v>
      </c>
      <c r="T5937" s="267"/>
      <c r="U5937" s="267"/>
      <c r="V5937" s="267"/>
      <c r="W5937" s="267"/>
      <c r="X5937" s="268"/>
      <c r="Y5937" t="s">
        <v>8431</v>
      </c>
      <c r="Z5937">
        <v>1826201879</v>
      </c>
      <c r="AA5937" t="s">
        <v>8432</v>
      </c>
      <c r="AB5937" s="273" t="str">
        <f>_xlfn.IFNA(IF(Table[[#This Row],[Programme Partner]]&lt;&gt;Table[[#This Row],[Implementing Partner]],CONCATENATE(Table[[#This Row],[Programme Partner]],"-",Table[[#This Row],[Implementing Partner]]),Table[[#This Row],[Programme Partner]]),"")</f>
        <v>CA-DSK</v>
      </c>
    </row>
    <row r="5938" spans="1:28" ht="16.5" customHeight="1">
      <c r="A5938" s="183">
        <v>6388</v>
      </c>
      <c r="B5938" s="264" t="s">
        <v>5035</v>
      </c>
      <c r="C5938" s="265" t="s">
        <v>5087</v>
      </c>
      <c r="D5938" s="197" t="s">
        <v>8347</v>
      </c>
      <c r="E5938" s="269" t="s">
        <v>27</v>
      </c>
      <c r="F5938" s="264" t="s">
        <v>8012</v>
      </c>
      <c r="G5938" t="s">
        <v>8019</v>
      </c>
      <c r="H5938" s="264" t="str">
        <f>IFERROR(VLOOKUP(Table[[#This Row],[Activity Details of Assistance]],WHAT!E:F,2,FALSE),"")</f>
        <v>N/A</v>
      </c>
      <c r="I5938" s="264"/>
      <c r="J5938">
        <v>13</v>
      </c>
      <c r="K5938" s="295" t="s">
        <v>8280</v>
      </c>
      <c r="L5938" s="306" t="s">
        <v>13</v>
      </c>
      <c r="M5938" t="s">
        <v>14</v>
      </c>
      <c r="N5938" t="s">
        <v>309</v>
      </c>
      <c r="O5938" t="s">
        <v>1606</v>
      </c>
      <c r="P5938" t="s">
        <v>4659</v>
      </c>
      <c r="Q5938" s="312">
        <v>44834</v>
      </c>
      <c r="R5938" s="312">
        <v>44835</v>
      </c>
      <c r="S5938" t="s">
        <v>8452</v>
      </c>
      <c r="T5938" s="267"/>
      <c r="U5938" s="267"/>
      <c r="V5938" s="267"/>
      <c r="W5938" s="267"/>
      <c r="X5938" s="268"/>
      <c r="Y5938" t="s">
        <v>8431</v>
      </c>
      <c r="Z5938">
        <v>1826201879</v>
      </c>
      <c r="AA5938" t="s">
        <v>8432</v>
      </c>
      <c r="AB5938" s="273" t="str">
        <f>_xlfn.IFNA(IF(Table[[#This Row],[Programme Partner]]&lt;&gt;Table[[#This Row],[Implementing Partner]],CONCATENATE(Table[[#This Row],[Programme Partner]],"-",Table[[#This Row],[Implementing Partner]]),Table[[#This Row],[Programme Partner]]),"")</f>
        <v>CA-DSK</v>
      </c>
    </row>
    <row r="5939" spans="1:28" ht="16.5" customHeight="1">
      <c r="A5939" s="183">
        <v>6389</v>
      </c>
      <c r="B5939" s="264" t="s">
        <v>5035</v>
      </c>
      <c r="C5939" s="265" t="s">
        <v>5087</v>
      </c>
      <c r="D5939" s="197" t="s">
        <v>8347</v>
      </c>
      <c r="E5939" s="269" t="s">
        <v>27</v>
      </c>
      <c r="F5939" s="264" t="s">
        <v>8011</v>
      </c>
      <c r="G5939" t="s">
        <v>8355</v>
      </c>
      <c r="H5939" s="264" t="str">
        <f>IFERROR(VLOOKUP(Table[[#This Row],[Activity Details of Assistance]],WHAT!E:F,2,FALSE),"")</f>
        <v># of water network</v>
      </c>
      <c r="I5939" s="264"/>
      <c r="J5939">
        <v>4</v>
      </c>
      <c r="K5939" s="295" t="s">
        <v>8280</v>
      </c>
      <c r="L5939" s="306" t="s">
        <v>13</v>
      </c>
      <c r="M5939" t="s">
        <v>14</v>
      </c>
      <c r="N5939" t="s">
        <v>309</v>
      </c>
      <c r="O5939" t="s">
        <v>1606</v>
      </c>
      <c r="P5939" t="s">
        <v>4662</v>
      </c>
      <c r="Q5939" s="312">
        <v>44834</v>
      </c>
      <c r="R5939" s="312">
        <v>44835</v>
      </c>
      <c r="S5939" t="s">
        <v>8452</v>
      </c>
      <c r="T5939" s="267"/>
      <c r="U5939" s="267"/>
      <c r="V5939" s="267"/>
      <c r="W5939" s="267"/>
      <c r="X5939" s="268"/>
      <c r="Y5939" t="s">
        <v>8431</v>
      </c>
      <c r="Z5939">
        <v>1826201879</v>
      </c>
      <c r="AA5939" t="s">
        <v>8432</v>
      </c>
      <c r="AB5939" s="273" t="str">
        <f>_xlfn.IFNA(IF(Table[[#This Row],[Programme Partner]]&lt;&gt;Table[[#This Row],[Implementing Partner]],CONCATENATE(Table[[#This Row],[Programme Partner]],"-",Table[[#This Row],[Implementing Partner]]),Table[[#This Row],[Programme Partner]]),"")</f>
        <v>CA-DSK</v>
      </c>
    </row>
    <row r="5940" spans="1:28" ht="16.5" customHeight="1">
      <c r="A5940" s="183">
        <v>6390</v>
      </c>
      <c r="B5940" s="264" t="s">
        <v>5035</v>
      </c>
      <c r="C5940" s="265" t="s">
        <v>5087</v>
      </c>
      <c r="D5940" s="197" t="s">
        <v>8347</v>
      </c>
      <c r="E5940" s="269" t="s">
        <v>27</v>
      </c>
      <c r="F5940" s="264" t="s">
        <v>8012</v>
      </c>
      <c r="G5940" t="s">
        <v>8359</v>
      </c>
      <c r="H5940" s="264" t="str">
        <f>IFERROR(VLOOKUP(Table[[#This Row],[Activity Details of Assistance]],WHAT!E:F,2,FALSE),"")</f>
        <v># of FSM Site</v>
      </c>
      <c r="I5940" s="264"/>
      <c r="J5940">
        <v>4</v>
      </c>
      <c r="K5940" s="295" t="s">
        <v>8280</v>
      </c>
      <c r="L5940" s="306" t="s">
        <v>13</v>
      </c>
      <c r="M5940" t="s">
        <v>14</v>
      </c>
      <c r="N5940" t="s">
        <v>309</v>
      </c>
      <c r="O5940" t="s">
        <v>1606</v>
      </c>
      <c r="P5940" t="s">
        <v>4662</v>
      </c>
      <c r="Q5940" s="312">
        <v>44834</v>
      </c>
      <c r="R5940" s="312">
        <v>44835</v>
      </c>
      <c r="S5940" t="s">
        <v>8452</v>
      </c>
      <c r="T5940" s="267"/>
      <c r="U5940" s="267"/>
      <c r="V5940" s="267"/>
      <c r="W5940" s="267"/>
      <c r="X5940" s="268"/>
      <c r="Y5940" t="s">
        <v>8431</v>
      </c>
      <c r="Z5940">
        <v>1826201879</v>
      </c>
      <c r="AA5940" t="s">
        <v>8432</v>
      </c>
      <c r="AB5940" s="273" t="str">
        <f>_xlfn.IFNA(IF(Table[[#This Row],[Programme Partner]]&lt;&gt;Table[[#This Row],[Implementing Partner]],CONCATENATE(Table[[#This Row],[Programme Partner]],"-",Table[[#This Row],[Implementing Partner]]),Table[[#This Row],[Programme Partner]]),"")</f>
        <v>CA-DSK</v>
      </c>
    </row>
    <row r="5941" spans="1:28" ht="16.5" customHeight="1">
      <c r="A5941" s="183">
        <v>6391</v>
      </c>
      <c r="B5941" s="264" t="s">
        <v>5035</v>
      </c>
      <c r="C5941" s="265" t="s">
        <v>5087</v>
      </c>
      <c r="D5941" s="197" t="s">
        <v>8347</v>
      </c>
      <c r="E5941" s="269" t="s">
        <v>27</v>
      </c>
      <c r="F5941" s="264" t="s">
        <v>8012</v>
      </c>
      <c r="G5941" s="195" t="s">
        <v>8586</v>
      </c>
      <c r="H5941" s="264" t="str">
        <f>IFERROR(VLOOKUP(Table[[#This Row],[Activity Details of Assistance]],WHAT!E:F,2,FALSE),"")</f>
        <v># of door</v>
      </c>
      <c r="I5941" s="264"/>
      <c r="J5941">
        <v>18</v>
      </c>
      <c r="K5941" s="295" t="s">
        <v>8280</v>
      </c>
      <c r="L5941" s="306" t="s">
        <v>13</v>
      </c>
      <c r="M5941" t="s">
        <v>14</v>
      </c>
      <c r="N5941" t="s">
        <v>309</v>
      </c>
      <c r="O5941" t="s">
        <v>1606</v>
      </c>
      <c r="P5941" t="s">
        <v>4662</v>
      </c>
      <c r="Q5941" s="312">
        <v>44834</v>
      </c>
      <c r="R5941" s="312">
        <v>44835</v>
      </c>
      <c r="S5941" t="s">
        <v>8452</v>
      </c>
      <c r="T5941" s="267"/>
      <c r="U5941" s="267"/>
      <c r="V5941" s="267"/>
      <c r="W5941" s="267"/>
      <c r="X5941" s="268"/>
      <c r="Y5941" t="s">
        <v>8431</v>
      </c>
      <c r="Z5941">
        <v>1826201879</v>
      </c>
      <c r="AA5941" t="s">
        <v>8432</v>
      </c>
      <c r="AB5941" s="273" t="str">
        <f>_xlfn.IFNA(IF(Table[[#This Row],[Programme Partner]]&lt;&gt;Table[[#This Row],[Implementing Partner]],CONCATENATE(Table[[#This Row],[Programme Partner]],"-",Table[[#This Row],[Implementing Partner]]),Table[[#This Row],[Programme Partner]]),"")</f>
        <v>CA-DSK</v>
      </c>
    </row>
    <row r="5942" spans="1:28" ht="16.5" customHeight="1">
      <c r="A5942" s="183">
        <v>6392</v>
      </c>
      <c r="B5942" s="264" t="s">
        <v>5035</v>
      </c>
      <c r="C5942" s="265" t="s">
        <v>5087</v>
      </c>
      <c r="D5942" s="197" t="s">
        <v>8347</v>
      </c>
      <c r="E5942" s="269" t="s">
        <v>27</v>
      </c>
      <c r="F5942" s="264" t="s">
        <v>8012</v>
      </c>
      <c r="G5942" t="s">
        <v>8019</v>
      </c>
      <c r="H5942" s="264" t="str">
        <f>IFERROR(VLOOKUP(Table[[#This Row],[Activity Details of Assistance]],WHAT!E:F,2,FALSE),"")</f>
        <v>N/A</v>
      </c>
      <c r="I5942" s="264"/>
      <c r="J5942">
        <v>13</v>
      </c>
      <c r="K5942" s="295" t="s">
        <v>8280</v>
      </c>
      <c r="L5942" s="306" t="s">
        <v>13</v>
      </c>
      <c r="M5942" t="s">
        <v>14</v>
      </c>
      <c r="N5942" t="s">
        <v>309</v>
      </c>
      <c r="O5942" t="s">
        <v>1606</v>
      </c>
      <c r="P5942" t="s">
        <v>4662</v>
      </c>
      <c r="Q5942" s="312">
        <v>44834</v>
      </c>
      <c r="R5942" s="312">
        <v>44835</v>
      </c>
      <c r="S5942" t="s">
        <v>8452</v>
      </c>
      <c r="T5942" s="267"/>
      <c r="U5942" s="267"/>
      <c r="V5942" s="267"/>
      <c r="W5942" s="267"/>
      <c r="X5942" s="268"/>
      <c r="Y5942" t="s">
        <v>8431</v>
      </c>
      <c r="Z5942">
        <v>1826201879</v>
      </c>
      <c r="AA5942" t="s">
        <v>8432</v>
      </c>
      <c r="AB5942" s="273" t="str">
        <f>_xlfn.IFNA(IF(Table[[#This Row],[Programme Partner]]&lt;&gt;Table[[#This Row],[Implementing Partner]],CONCATENATE(Table[[#This Row],[Programme Partner]],"-",Table[[#This Row],[Implementing Partner]]),Table[[#This Row],[Programme Partner]]),"")</f>
        <v>CA-DSK</v>
      </c>
    </row>
    <row r="5943" spans="1:28" ht="16.5" customHeight="1">
      <c r="A5943" s="183">
        <v>6393</v>
      </c>
      <c r="B5943" s="264" t="s">
        <v>5035</v>
      </c>
      <c r="C5943" s="265" t="s">
        <v>5087</v>
      </c>
      <c r="D5943" s="197" t="s">
        <v>8347</v>
      </c>
      <c r="E5943" s="269" t="s">
        <v>27</v>
      </c>
      <c r="F5943" s="264" t="s">
        <v>8014</v>
      </c>
      <c r="G5943" s="103" t="s">
        <v>8361</v>
      </c>
      <c r="H5943" s="264" t="str">
        <f>IFERROR(VLOOKUP(Table[[#This Row],[Activity Details of Assistance]],WHAT!E:F,2,FALSE),"")</f>
        <v># of plant</v>
      </c>
      <c r="I5943" s="264"/>
      <c r="J5943">
        <v>1</v>
      </c>
      <c r="K5943" s="295" t="s">
        <v>8280</v>
      </c>
      <c r="L5943" s="306" t="s">
        <v>13</v>
      </c>
      <c r="M5943" t="s">
        <v>14</v>
      </c>
      <c r="N5943" t="s">
        <v>309</v>
      </c>
      <c r="O5943" t="s">
        <v>1606</v>
      </c>
      <c r="P5943" t="s">
        <v>4662</v>
      </c>
      <c r="Q5943" s="312">
        <v>44834</v>
      </c>
      <c r="R5943" s="312">
        <v>44835</v>
      </c>
      <c r="S5943" t="s">
        <v>8452</v>
      </c>
      <c r="T5943" s="267"/>
      <c r="U5943" s="267"/>
      <c r="V5943" s="267"/>
      <c r="W5943" s="267"/>
      <c r="X5943" s="268"/>
      <c r="Y5943" t="s">
        <v>8431</v>
      </c>
      <c r="Z5943">
        <v>1826201879</v>
      </c>
      <c r="AA5943" t="s">
        <v>8432</v>
      </c>
      <c r="AB5943" s="273" t="str">
        <f>_xlfn.IFNA(IF(Table[[#This Row],[Programme Partner]]&lt;&gt;Table[[#This Row],[Implementing Partner]],CONCATENATE(Table[[#This Row],[Programme Partner]],"-",Table[[#This Row],[Implementing Partner]]),Table[[#This Row],[Programme Partner]]),"")</f>
        <v>CA-DSK</v>
      </c>
    </row>
    <row r="5944" spans="1:28" ht="16.5" customHeight="1">
      <c r="A5944" s="183">
        <v>6394</v>
      </c>
      <c r="B5944" s="264" t="s">
        <v>5035</v>
      </c>
      <c r="C5944" s="265" t="s">
        <v>5087</v>
      </c>
      <c r="D5944" s="197" t="s">
        <v>8347</v>
      </c>
      <c r="E5944" s="269" t="s">
        <v>27</v>
      </c>
      <c r="F5944" s="264" t="s">
        <v>8012</v>
      </c>
      <c r="G5944" s="195" t="s">
        <v>8586</v>
      </c>
      <c r="H5944" s="264" t="str">
        <f>IFERROR(VLOOKUP(Table[[#This Row],[Activity Details of Assistance]],WHAT!E:F,2,FALSE),"")</f>
        <v># of door</v>
      </c>
      <c r="I5944" s="264"/>
      <c r="J5944">
        <v>21</v>
      </c>
      <c r="K5944" s="295" t="s">
        <v>8280</v>
      </c>
      <c r="L5944" s="306" t="s">
        <v>13</v>
      </c>
      <c r="M5944" t="s">
        <v>14</v>
      </c>
      <c r="N5944" t="s">
        <v>305</v>
      </c>
      <c r="O5944" t="s">
        <v>1589</v>
      </c>
      <c r="P5944" t="s">
        <v>8258</v>
      </c>
      <c r="Q5944" s="312">
        <v>44834</v>
      </c>
      <c r="R5944" s="312">
        <v>44835</v>
      </c>
      <c r="S5944" t="s">
        <v>8589</v>
      </c>
      <c r="T5944" s="267"/>
      <c r="U5944" s="267"/>
      <c r="V5944" s="267"/>
      <c r="W5944" s="267"/>
      <c r="X5944" s="268"/>
      <c r="Y5944" t="s">
        <v>8431</v>
      </c>
      <c r="Z5944">
        <v>1826201879</v>
      </c>
      <c r="AA5944" t="s">
        <v>8432</v>
      </c>
      <c r="AB5944" s="273" t="str">
        <f>_xlfn.IFNA(IF(Table[[#This Row],[Programme Partner]]&lt;&gt;Table[[#This Row],[Implementing Partner]],CONCATENATE(Table[[#This Row],[Programme Partner]],"-",Table[[#This Row],[Implementing Partner]]),Table[[#This Row],[Programme Partner]]),"")</f>
        <v>CA-DSK</v>
      </c>
    </row>
    <row r="5945" spans="1:28" ht="16.5" customHeight="1">
      <c r="A5945" s="183">
        <v>6395</v>
      </c>
      <c r="B5945" s="264" t="s">
        <v>8323</v>
      </c>
      <c r="C5945" s="265" t="s">
        <v>8323</v>
      </c>
      <c r="D5945" s="266" t="s">
        <v>8524</v>
      </c>
      <c r="E5945" s="269" t="s">
        <v>27</v>
      </c>
      <c r="F5945" s="264" t="s">
        <v>8012</v>
      </c>
      <c r="G5945" s="195" t="s">
        <v>8585</v>
      </c>
      <c r="H5945" s="264" t="str">
        <f>IFERROR(VLOOKUP(Table[[#This Row],[Activity Details of Assistance]],WHAT!E:F,2,FALSE),"")</f>
        <v xml:space="preserve"># of door </v>
      </c>
      <c r="I5945" s="264"/>
      <c r="J5945">
        <v>29</v>
      </c>
      <c r="K5945" s="295" t="s">
        <v>8280</v>
      </c>
      <c r="L5945" s="306" t="s">
        <v>13</v>
      </c>
      <c r="M5945" t="s">
        <v>14</v>
      </c>
      <c r="N5945" t="s">
        <v>307</v>
      </c>
      <c r="O5945" t="s">
        <v>1599</v>
      </c>
      <c r="P5945" t="s">
        <v>4723</v>
      </c>
      <c r="Q5945" s="312">
        <v>44834</v>
      </c>
      <c r="R5945" s="312">
        <v>45139</v>
      </c>
      <c r="S5945" t="s">
        <v>8452</v>
      </c>
      <c r="T5945" s="267"/>
      <c r="U5945" s="267"/>
      <c r="V5945" s="267"/>
      <c r="W5945" s="267"/>
      <c r="X5945" s="268"/>
      <c r="Y5945" t="s">
        <v>8328</v>
      </c>
      <c r="Z5945">
        <v>1712651648</v>
      </c>
      <c r="AA5945" t="s">
        <v>8329</v>
      </c>
      <c r="AB5945" s="273" t="str">
        <f>_xlfn.IFNA(IF(Table[[#This Row],[Programme Partner]]&lt;&gt;Table[[#This Row],[Implementing Partner]],CONCATENATE(Table[[#This Row],[Programme Partner]],"-",Table[[#This Row],[Implementing Partner]]),Table[[#This Row],[Programme Partner]]),"")</f>
        <v>TDH</v>
      </c>
    </row>
    <row r="5946" spans="1:28" ht="16.5" customHeight="1">
      <c r="A5946" s="183">
        <v>6396</v>
      </c>
      <c r="B5946" s="264" t="s">
        <v>8323</v>
      </c>
      <c r="C5946" s="265" t="s">
        <v>8323</v>
      </c>
      <c r="D5946" s="266" t="s">
        <v>8524</v>
      </c>
      <c r="E5946" s="269" t="s">
        <v>27</v>
      </c>
      <c r="F5946" s="264" t="s">
        <v>8012</v>
      </c>
      <c r="G5946" t="s">
        <v>8359</v>
      </c>
      <c r="H5946" s="264" t="str">
        <f>IFERROR(VLOOKUP(Table[[#This Row],[Activity Details of Assistance]],WHAT!E:F,2,FALSE),"")</f>
        <v># of FSM Site</v>
      </c>
      <c r="I5946" s="264"/>
      <c r="J5946">
        <v>1</v>
      </c>
      <c r="K5946" s="295" t="s">
        <v>8280</v>
      </c>
      <c r="L5946" s="306" t="s">
        <v>13</v>
      </c>
      <c r="M5946" t="s">
        <v>14</v>
      </c>
      <c r="N5946" t="s">
        <v>307</v>
      </c>
      <c r="O5946" t="s">
        <v>1599</v>
      </c>
      <c r="P5946" t="s">
        <v>4723</v>
      </c>
      <c r="Q5946" s="312">
        <v>44834</v>
      </c>
      <c r="R5946" s="312">
        <v>45139</v>
      </c>
      <c r="S5946" t="s">
        <v>8452</v>
      </c>
      <c r="T5946" s="267"/>
      <c r="U5946" s="267"/>
      <c r="V5946" s="267"/>
      <c r="W5946" s="267"/>
      <c r="X5946" s="268"/>
      <c r="Y5946" t="s">
        <v>8328</v>
      </c>
      <c r="Z5946">
        <v>1712651648</v>
      </c>
      <c r="AA5946" t="s">
        <v>8329</v>
      </c>
      <c r="AB5946" s="273" t="str">
        <f>_xlfn.IFNA(IF(Table[[#This Row],[Programme Partner]]&lt;&gt;Table[[#This Row],[Implementing Partner]],CONCATENATE(Table[[#This Row],[Programme Partner]],"-",Table[[#This Row],[Implementing Partner]]),Table[[#This Row],[Programme Partner]]),"")</f>
        <v>TDH</v>
      </c>
    </row>
    <row r="5947" spans="1:28" ht="16.5" customHeight="1">
      <c r="A5947" s="183">
        <v>6397</v>
      </c>
      <c r="B5947" s="264" t="s">
        <v>8323</v>
      </c>
      <c r="C5947" s="265" t="s">
        <v>8323</v>
      </c>
      <c r="D5947" s="266" t="s">
        <v>8524</v>
      </c>
      <c r="E5947" s="269" t="s">
        <v>27</v>
      </c>
      <c r="F5947" s="264" t="s">
        <v>8012</v>
      </c>
      <c r="G5947" t="s">
        <v>8356</v>
      </c>
      <c r="H5947" s="264" t="str">
        <f>IFERROR(VLOOKUP(Table[[#This Row],[Activity Details of Assistance]],WHAT!E:F,2,FALSE),"")</f>
        <v># of FSM Site</v>
      </c>
      <c r="I5947" s="264"/>
      <c r="J5947">
        <v>1</v>
      </c>
      <c r="K5947" s="295" t="s">
        <v>8280</v>
      </c>
      <c r="L5947" s="306" t="s">
        <v>13</v>
      </c>
      <c r="M5947" t="s">
        <v>14</v>
      </c>
      <c r="N5947" t="s">
        <v>307</v>
      </c>
      <c r="O5947" t="s">
        <v>1599</v>
      </c>
      <c r="P5947" t="s">
        <v>4723</v>
      </c>
      <c r="Q5947" s="312">
        <v>44834</v>
      </c>
      <c r="R5947" s="312">
        <v>45139</v>
      </c>
      <c r="S5947" t="s">
        <v>8452</v>
      </c>
      <c r="T5947" s="267"/>
      <c r="U5947" s="267"/>
      <c r="V5947" s="267"/>
      <c r="W5947" s="267"/>
      <c r="X5947" s="268"/>
      <c r="Y5947" t="s">
        <v>8328</v>
      </c>
      <c r="Z5947">
        <v>1712651648</v>
      </c>
      <c r="AA5947" t="s">
        <v>8329</v>
      </c>
      <c r="AB5947" s="273" t="str">
        <f>_xlfn.IFNA(IF(Table[[#This Row],[Programme Partner]]&lt;&gt;Table[[#This Row],[Implementing Partner]],CONCATENATE(Table[[#This Row],[Programme Partner]],"-",Table[[#This Row],[Implementing Partner]]),Table[[#This Row],[Programme Partner]]),"")</f>
        <v>TDH</v>
      </c>
    </row>
    <row r="5948" spans="1:28" ht="16.5" customHeight="1">
      <c r="A5948" s="183">
        <v>6398</v>
      </c>
      <c r="B5948" s="264" t="s">
        <v>8323</v>
      </c>
      <c r="C5948" s="265" t="s">
        <v>8323</v>
      </c>
      <c r="D5948" s="266" t="s">
        <v>8524</v>
      </c>
      <c r="E5948" s="269" t="s">
        <v>27</v>
      </c>
      <c r="F5948" s="264" t="s">
        <v>8012</v>
      </c>
      <c r="G5948" s="195" t="s">
        <v>8586</v>
      </c>
      <c r="H5948" s="264" t="str">
        <f>IFERROR(VLOOKUP(Table[[#This Row],[Activity Details of Assistance]],WHAT!E:F,2,FALSE),"")</f>
        <v># of door</v>
      </c>
      <c r="I5948" s="264"/>
      <c r="J5948">
        <v>38</v>
      </c>
      <c r="K5948" s="295" t="s">
        <v>8280</v>
      </c>
      <c r="L5948" s="306" t="s">
        <v>13</v>
      </c>
      <c r="M5948" t="s">
        <v>14</v>
      </c>
      <c r="N5948" t="s">
        <v>307</v>
      </c>
      <c r="O5948" t="s">
        <v>1599</v>
      </c>
      <c r="P5948" t="s">
        <v>4723</v>
      </c>
      <c r="Q5948" s="312">
        <v>44834</v>
      </c>
      <c r="R5948" s="312">
        <v>45139</v>
      </c>
      <c r="S5948" t="s">
        <v>8452</v>
      </c>
      <c r="T5948" s="267"/>
      <c r="U5948" s="267"/>
      <c r="V5948" s="267"/>
      <c r="W5948" s="267"/>
      <c r="X5948" s="268"/>
      <c r="Y5948" t="s">
        <v>8328</v>
      </c>
      <c r="Z5948">
        <v>1712651648</v>
      </c>
      <c r="AA5948" t="s">
        <v>8329</v>
      </c>
      <c r="AB5948" s="273" t="str">
        <f>_xlfn.IFNA(IF(Table[[#This Row],[Programme Partner]]&lt;&gt;Table[[#This Row],[Implementing Partner]],CONCATENATE(Table[[#This Row],[Programme Partner]],"-",Table[[#This Row],[Implementing Partner]]),Table[[#This Row],[Programme Partner]]),"")</f>
        <v>TDH</v>
      </c>
    </row>
    <row r="5949" spans="1:28" ht="16.5" customHeight="1">
      <c r="A5949" s="183">
        <v>6399</v>
      </c>
      <c r="B5949" s="264" t="s">
        <v>8323</v>
      </c>
      <c r="C5949" s="265" t="s">
        <v>8323</v>
      </c>
      <c r="D5949" s="266" t="s">
        <v>8524</v>
      </c>
      <c r="E5949" s="269" t="s">
        <v>27</v>
      </c>
      <c r="F5949" s="264" t="s">
        <v>8012</v>
      </c>
      <c r="G5949" t="s">
        <v>8357</v>
      </c>
      <c r="H5949" s="264" t="str">
        <f>IFERROR(VLOOKUP(Table[[#This Row],[Activity Details of Assistance]],WHAT!E:F,2,FALSE),"")</f>
        <v># of door</v>
      </c>
      <c r="I5949" s="264"/>
      <c r="J5949">
        <v>41</v>
      </c>
      <c r="K5949" s="295" t="s">
        <v>8280</v>
      </c>
      <c r="L5949" s="306" t="s">
        <v>13</v>
      </c>
      <c r="M5949" t="s">
        <v>14</v>
      </c>
      <c r="N5949" t="s">
        <v>307</v>
      </c>
      <c r="O5949" t="s">
        <v>1599</v>
      </c>
      <c r="P5949" t="s">
        <v>4723</v>
      </c>
      <c r="Q5949" s="312">
        <v>44834</v>
      </c>
      <c r="R5949" s="312">
        <v>45139</v>
      </c>
      <c r="S5949" t="s">
        <v>8452</v>
      </c>
      <c r="T5949" s="267"/>
      <c r="U5949" s="267"/>
      <c r="V5949" s="267"/>
      <c r="W5949" s="267"/>
      <c r="X5949" s="268"/>
      <c r="Y5949" t="s">
        <v>8328</v>
      </c>
      <c r="Z5949">
        <v>1712651648</v>
      </c>
      <c r="AA5949" t="s">
        <v>8329</v>
      </c>
      <c r="AB5949" s="273" t="str">
        <f>_xlfn.IFNA(IF(Table[[#This Row],[Programme Partner]]&lt;&gt;Table[[#This Row],[Implementing Partner]],CONCATENATE(Table[[#This Row],[Programme Partner]],"-",Table[[#This Row],[Implementing Partner]]),Table[[#This Row],[Programme Partner]]),"")</f>
        <v>TDH</v>
      </c>
    </row>
    <row r="5950" spans="1:28" ht="16.5" customHeight="1">
      <c r="A5950" s="183">
        <v>6400</v>
      </c>
      <c r="B5950" s="264" t="s">
        <v>8323</v>
      </c>
      <c r="C5950" s="265" t="s">
        <v>8323</v>
      </c>
      <c r="D5950" s="266" t="s">
        <v>8524</v>
      </c>
      <c r="E5950" s="269" t="s">
        <v>27</v>
      </c>
      <c r="F5950" s="264" t="s">
        <v>8013</v>
      </c>
      <c r="G5950" t="s">
        <v>8442</v>
      </c>
      <c r="H5950" s="264" t="str">
        <f>IFERROR(VLOOKUP(Table[[#This Row],[Activity Details of Assistance]],WHAT!E:F,2,FALSE),"")</f>
        <v># of facilities</v>
      </c>
      <c r="I5950" s="264"/>
      <c r="J5950">
        <v>108</v>
      </c>
      <c r="K5950" s="295" t="s">
        <v>8280</v>
      </c>
      <c r="L5950" s="306" t="s">
        <v>13</v>
      </c>
      <c r="M5950" t="s">
        <v>14</v>
      </c>
      <c r="N5950" t="s">
        <v>307</v>
      </c>
      <c r="O5950" t="s">
        <v>1599</v>
      </c>
      <c r="P5950" t="s">
        <v>4723</v>
      </c>
      <c r="Q5950" s="312">
        <v>44834</v>
      </c>
      <c r="R5950" s="312">
        <v>45139</v>
      </c>
      <c r="S5950" t="s">
        <v>8452</v>
      </c>
      <c r="T5950" s="267"/>
      <c r="U5950" s="267"/>
      <c r="V5950" s="267"/>
      <c r="W5950" s="267"/>
      <c r="X5950" s="268"/>
      <c r="Y5950" t="s">
        <v>8328</v>
      </c>
      <c r="Z5950">
        <v>1712651648</v>
      </c>
      <c r="AA5950" t="s">
        <v>8329</v>
      </c>
      <c r="AB5950" s="273" t="str">
        <f>_xlfn.IFNA(IF(Table[[#This Row],[Programme Partner]]&lt;&gt;Table[[#This Row],[Implementing Partner]],CONCATENATE(Table[[#This Row],[Programme Partner]],"-",Table[[#This Row],[Implementing Partner]]),Table[[#This Row],[Programme Partner]]),"")</f>
        <v>TDH</v>
      </c>
    </row>
    <row r="5951" spans="1:28" ht="16.5" customHeight="1">
      <c r="A5951" s="183">
        <v>6401</v>
      </c>
      <c r="B5951" s="264" t="s">
        <v>8323</v>
      </c>
      <c r="C5951" s="265" t="s">
        <v>8323</v>
      </c>
      <c r="D5951" s="266" t="s">
        <v>8524</v>
      </c>
      <c r="E5951" s="269" t="s">
        <v>27</v>
      </c>
      <c r="F5951" s="264" t="s">
        <v>8012</v>
      </c>
      <c r="G5951" t="s">
        <v>8357</v>
      </c>
      <c r="H5951" s="264" t="str">
        <f>IFERROR(VLOOKUP(Table[[#This Row],[Activity Details of Assistance]],WHAT!E:F,2,FALSE),"")</f>
        <v># of door</v>
      </c>
      <c r="I5951" s="264"/>
      <c r="J5951">
        <v>48</v>
      </c>
      <c r="K5951" s="295" t="s">
        <v>8280</v>
      </c>
      <c r="L5951" s="306" t="s">
        <v>13</v>
      </c>
      <c r="M5951" t="s">
        <v>14</v>
      </c>
      <c r="N5951" t="s">
        <v>307</v>
      </c>
      <c r="O5951" t="s">
        <v>1599</v>
      </c>
      <c r="P5951" t="s">
        <v>4726</v>
      </c>
      <c r="Q5951" s="312">
        <v>44834</v>
      </c>
      <c r="R5951" s="312">
        <v>45139</v>
      </c>
      <c r="S5951" t="s">
        <v>8452</v>
      </c>
      <c r="T5951" s="267"/>
      <c r="U5951" s="267"/>
      <c r="V5951" s="267"/>
      <c r="W5951" s="267"/>
      <c r="X5951" s="268"/>
      <c r="Y5951" t="s">
        <v>8328</v>
      </c>
      <c r="Z5951">
        <v>1712651648</v>
      </c>
      <c r="AA5951" t="s">
        <v>8329</v>
      </c>
      <c r="AB5951" s="273" t="str">
        <f>_xlfn.IFNA(IF(Table[[#This Row],[Programme Partner]]&lt;&gt;Table[[#This Row],[Implementing Partner]],CONCATENATE(Table[[#This Row],[Programme Partner]],"-",Table[[#This Row],[Implementing Partner]]),Table[[#This Row],[Programme Partner]]),"")</f>
        <v>TDH</v>
      </c>
    </row>
    <row r="5952" spans="1:28" ht="16.5" customHeight="1">
      <c r="A5952" s="183">
        <v>6402</v>
      </c>
      <c r="B5952" s="264" t="s">
        <v>8323</v>
      </c>
      <c r="C5952" s="265" t="s">
        <v>8323</v>
      </c>
      <c r="D5952" s="266" t="s">
        <v>8524</v>
      </c>
      <c r="E5952" s="269" t="s">
        <v>27</v>
      </c>
      <c r="F5952" s="264" t="s">
        <v>8012</v>
      </c>
      <c r="G5952" t="s">
        <v>8357</v>
      </c>
      <c r="H5952" s="264" t="str">
        <f>IFERROR(VLOOKUP(Table[[#This Row],[Activity Details of Assistance]],WHAT!E:F,2,FALSE),"")</f>
        <v># of door</v>
      </c>
      <c r="I5952" s="264"/>
      <c r="J5952">
        <v>6</v>
      </c>
      <c r="K5952" s="295" t="s">
        <v>8280</v>
      </c>
      <c r="L5952" s="306" t="s">
        <v>13</v>
      </c>
      <c r="M5952" t="s">
        <v>14</v>
      </c>
      <c r="N5952" t="s">
        <v>307</v>
      </c>
      <c r="O5952" t="s">
        <v>1599</v>
      </c>
      <c r="P5952" t="s">
        <v>8198</v>
      </c>
      <c r="Q5952" s="312">
        <v>44834</v>
      </c>
      <c r="R5952" s="312">
        <v>45139</v>
      </c>
      <c r="S5952" s="291" t="s">
        <v>8590</v>
      </c>
      <c r="T5952" s="267"/>
      <c r="U5952" s="267"/>
      <c r="V5952" s="267"/>
      <c r="W5952" s="267"/>
      <c r="X5952" s="268"/>
      <c r="Y5952" t="s">
        <v>8328</v>
      </c>
      <c r="Z5952">
        <v>1712651648</v>
      </c>
      <c r="AA5952" t="s">
        <v>8329</v>
      </c>
      <c r="AB5952" s="273" t="str">
        <f>_xlfn.IFNA(IF(Table[[#This Row],[Programme Partner]]&lt;&gt;Table[[#This Row],[Implementing Partner]],CONCATENATE(Table[[#This Row],[Programme Partner]],"-",Table[[#This Row],[Implementing Partner]]),Table[[#This Row],[Programme Partner]]),"")</f>
        <v>TDH</v>
      </c>
    </row>
    <row r="5953" spans="1:28" ht="16.5" customHeight="1">
      <c r="A5953" s="183">
        <v>6403</v>
      </c>
      <c r="B5953" s="264" t="s">
        <v>8031</v>
      </c>
      <c r="C5953" s="265" t="s">
        <v>8031</v>
      </c>
      <c r="D5953" s="197" t="s">
        <v>8639</v>
      </c>
      <c r="E5953" s="269" t="s">
        <v>27</v>
      </c>
      <c r="F5953" s="264" t="s">
        <v>8011</v>
      </c>
      <c r="G5953" t="s">
        <v>8355</v>
      </c>
      <c r="H5953" s="264" t="str">
        <f>IFERROR(VLOOKUP(Table[[#This Row],[Activity Details of Assistance]],WHAT!E:F,2,FALSE),"")</f>
        <v># of water network</v>
      </c>
      <c r="I5953" s="264"/>
      <c r="J5953">
        <v>1</v>
      </c>
      <c r="K5953" s="295" t="s">
        <v>8280</v>
      </c>
      <c r="L5953" s="306" t="s">
        <v>13</v>
      </c>
      <c r="M5953" t="s">
        <v>14</v>
      </c>
      <c r="N5953" t="s">
        <v>307</v>
      </c>
      <c r="O5953" t="s">
        <v>1599</v>
      </c>
      <c r="P5953" t="s">
        <v>4717</v>
      </c>
      <c r="Q5953" s="312">
        <v>44834</v>
      </c>
      <c r="R5953" s="312">
        <v>44896</v>
      </c>
      <c r="S5953" t="s">
        <v>8452</v>
      </c>
      <c r="T5953" s="267"/>
      <c r="U5953" s="267"/>
      <c r="V5953" s="267"/>
      <c r="W5953" s="267"/>
      <c r="X5953" s="268"/>
      <c r="Y5953" t="s">
        <v>8295</v>
      </c>
      <c r="Z5953">
        <v>1712024697</v>
      </c>
      <c r="AA5953" t="s">
        <v>8571</v>
      </c>
      <c r="AB5953" s="273" t="str">
        <f>_xlfn.IFNA(IF(Table[[#This Row],[Programme Partner]]&lt;&gt;Table[[#This Row],[Implementing Partner]],CONCATENATE(Table[[#This Row],[Programme Partner]],"-",Table[[#This Row],[Implementing Partner]]),Table[[#This Row],[Programme Partner]]),"")</f>
        <v>NABOLOK</v>
      </c>
    </row>
    <row r="5954" spans="1:28" ht="16.5" customHeight="1">
      <c r="A5954" s="183">
        <v>6404</v>
      </c>
      <c r="B5954" s="264" t="s">
        <v>8031</v>
      </c>
      <c r="C5954" s="265" t="s">
        <v>8031</v>
      </c>
      <c r="D5954" s="197" t="s">
        <v>8639</v>
      </c>
      <c r="E5954" s="269" t="s">
        <v>27</v>
      </c>
      <c r="F5954" s="264" t="s">
        <v>8012</v>
      </c>
      <c r="G5954" t="s">
        <v>8359</v>
      </c>
      <c r="H5954" s="264" t="str">
        <f>IFERROR(VLOOKUP(Table[[#This Row],[Activity Details of Assistance]],WHAT!E:F,2,FALSE),"")</f>
        <v># of FSM Site</v>
      </c>
      <c r="I5954" s="264"/>
      <c r="J5954">
        <v>3</v>
      </c>
      <c r="K5954" s="295" t="s">
        <v>8280</v>
      </c>
      <c r="L5954" s="306" t="s">
        <v>13</v>
      </c>
      <c r="M5954" t="s">
        <v>14</v>
      </c>
      <c r="N5954" t="s">
        <v>307</v>
      </c>
      <c r="O5954" t="s">
        <v>1599</v>
      </c>
      <c r="P5954" t="s">
        <v>4717</v>
      </c>
      <c r="Q5954" s="312">
        <v>44834</v>
      </c>
      <c r="R5954" s="312">
        <v>44896</v>
      </c>
      <c r="S5954" t="s">
        <v>8452</v>
      </c>
      <c r="T5954" s="267"/>
      <c r="U5954" s="267"/>
      <c r="V5954" s="267"/>
      <c r="W5954" s="267"/>
      <c r="X5954" s="268"/>
      <c r="Y5954" t="s">
        <v>8295</v>
      </c>
      <c r="Z5954">
        <v>1712024697</v>
      </c>
      <c r="AA5954" t="s">
        <v>8571</v>
      </c>
      <c r="AB5954" s="273" t="str">
        <f>_xlfn.IFNA(IF(Table[[#This Row],[Programme Partner]]&lt;&gt;Table[[#This Row],[Implementing Partner]],CONCATENATE(Table[[#This Row],[Programme Partner]],"-",Table[[#This Row],[Implementing Partner]]),Table[[#This Row],[Programme Partner]]),"")</f>
        <v>NABOLOK</v>
      </c>
    </row>
    <row r="5955" spans="1:28" ht="16.5" customHeight="1">
      <c r="A5955" s="183">
        <v>6405</v>
      </c>
      <c r="B5955" s="264" t="s">
        <v>8031</v>
      </c>
      <c r="C5955" s="265" t="s">
        <v>8031</v>
      </c>
      <c r="D5955" s="197" t="s">
        <v>8639</v>
      </c>
      <c r="E5955" s="269" t="s">
        <v>27</v>
      </c>
      <c r="F5955" s="264" t="s">
        <v>8012</v>
      </c>
      <c r="G5955" s="195" t="s">
        <v>8586</v>
      </c>
      <c r="H5955" s="264" t="str">
        <f>IFERROR(VLOOKUP(Table[[#This Row],[Activity Details of Assistance]],WHAT!E:F,2,FALSE),"")</f>
        <v># of door</v>
      </c>
      <c r="I5955" s="264"/>
      <c r="J5955">
        <v>15</v>
      </c>
      <c r="K5955" s="295" t="s">
        <v>8280</v>
      </c>
      <c r="L5955" s="306" t="s">
        <v>13</v>
      </c>
      <c r="M5955" t="s">
        <v>14</v>
      </c>
      <c r="N5955" t="s">
        <v>307</v>
      </c>
      <c r="O5955" t="s">
        <v>1599</v>
      </c>
      <c r="P5955" t="s">
        <v>4717</v>
      </c>
      <c r="Q5955" s="312">
        <v>44834</v>
      </c>
      <c r="R5955" s="312">
        <v>44896</v>
      </c>
      <c r="S5955" t="s">
        <v>8452</v>
      </c>
      <c r="T5955" s="267"/>
      <c r="U5955" s="267"/>
      <c r="V5955" s="267"/>
      <c r="W5955" s="267"/>
      <c r="X5955" s="268"/>
      <c r="Y5955" t="s">
        <v>8295</v>
      </c>
      <c r="Z5955">
        <v>1712024697</v>
      </c>
      <c r="AA5955" t="s">
        <v>8571</v>
      </c>
      <c r="AB5955" s="273" t="str">
        <f>_xlfn.IFNA(IF(Table[[#This Row],[Programme Partner]]&lt;&gt;Table[[#This Row],[Implementing Partner]],CONCATENATE(Table[[#This Row],[Programme Partner]],"-",Table[[#This Row],[Implementing Partner]]),Table[[#This Row],[Programme Partner]]),"")</f>
        <v>NABOLOK</v>
      </c>
    </row>
    <row r="5956" spans="1:28" ht="16.5" customHeight="1">
      <c r="A5956" s="183">
        <v>6406</v>
      </c>
      <c r="B5956" s="264" t="s">
        <v>8031</v>
      </c>
      <c r="C5956" s="265" t="s">
        <v>8031</v>
      </c>
      <c r="D5956" s="197" t="s">
        <v>8639</v>
      </c>
      <c r="E5956" s="269" t="s">
        <v>27</v>
      </c>
      <c r="F5956" s="264" t="s">
        <v>8012</v>
      </c>
      <c r="G5956" t="s">
        <v>8357</v>
      </c>
      <c r="H5956" s="264" t="str">
        <f>IFERROR(VLOOKUP(Table[[#This Row],[Activity Details of Assistance]],WHAT!E:F,2,FALSE),"")</f>
        <v># of door</v>
      </c>
      <c r="I5956" s="264"/>
      <c r="J5956">
        <v>90</v>
      </c>
      <c r="K5956" s="295" t="s">
        <v>8280</v>
      </c>
      <c r="L5956" s="306" t="s">
        <v>13</v>
      </c>
      <c r="M5956" t="s">
        <v>14</v>
      </c>
      <c r="N5956" t="s">
        <v>307</v>
      </c>
      <c r="O5956" t="s">
        <v>1599</v>
      </c>
      <c r="P5956" t="s">
        <v>4717</v>
      </c>
      <c r="Q5956" s="312">
        <v>44834</v>
      </c>
      <c r="R5956" s="312">
        <v>44896</v>
      </c>
      <c r="S5956" t="s">
        <v>8452</v>
      </c>
      <c r="T5956" s="267"/>
      <c r="U5956" s="267"/>
      <c r="V5956" s="267"/>
      <c r="W5956" s="267"/>
      <c r="X5956" s="268"/>
      <c r="Y5956" t="s">
        <v>8295</v>
      </c>
      <c r="Z5956">
        <v>1712024697</v>
      </c>
      <c r="AA5956" t="s">
        <v>8571</v>
      </c>
      <c r="AB5956" s="273" t="str">
        <f>_xlfn.IFNA(IF(Table[[#This Row],[Programme Partner]]&lt;&gt;Table[[#This Row],[Implementing Partner]],CONCATENATE(Table[[#This Row],[Programme Partner]],"-",Table[[#This Row],[Implementing Partner]]),Table[[#This Row],[Programme Partner]]),"")</f>
        <v>NABOLOK</v>
      </c>
    </row>
    <row r="5957" spans="1:28" ht="16.5" customHeight="1">
      <c r="A5957" s="183">
        <v>6407</v>
      </c>
      <c r="B5957" s="264" t="s">
        <v>8031</v>
      </c>
      <c r="C5957" s="265" t="s">
        <v>8031</v>
      </c>
      <c r="D5957" s="197" t="s">
        <v>8639</v>
      </c>
      <c r="E5957" s="269" t="s">
        <v>27</v>
      </c>
      <c r="F5957" s="264" t="s">
        <v>8013</v>
      </c>
      <c r="G5957" t="s">
        <v>8313</v>
      </c>
      <c r="H5957" s="264" t="str">
        <f>IFERROR(VLOOKUP(Table[[#This Row],[Activity Details of Assistance]],WHAT!E:F,2,FALSE),"")</f>
        <v># of HP sessions at community level</v>
      </c>
      <c r="I5957" s="264"/>
      <c r="J5957">
        <v>105</v>
      </c>
      <c r="K5957" s="295" t="s">
        <v>8280</v>
      </c>
      <c r="L5957" s="306" t="s">
        <v>13</v>
      </c>
      <c r="M5957" t="s">
        <v>14</v>
      </c>
      <c r="N5957" t="s">
        <v>307</v>
      </c>
      <c r="O5957" t="s">
        <v>1599</v>
      </c>
      <c r="P5957" t="s">
        <v>4717</v>
      </c>
      <c r="Q5957" s="312">
        <v>44834</v>
      </c>
      <c r="R5957" s="312">
        <v>44896</v>
      </c>
      <c r="S5957" t="s">
        <v>8452</v>
      </c>
      <c r="T5957" s="267"/>
      <c r="U5957" s="267"/>
      <c r="V5957" s="267"/>
      <c r="W5957" s="267"/>
      <c r="X5957" s="268"/>
      <c r="Y5957" t="s">
        <v>8295</v>
      </c>
      <c r="Z5957">
        <v>1712024697</v>
      </c>
      <c r="AA5957" t="s">
        <v>8571</v>
      </c>
      <c r="AB5957" s="273" t="str">
        <f>_xlfn.IFNA(IF(Table[[#This Row],[Programme Partner]]&lt;&gt;Table[[#This Row],[Implementing Partner]],CONCATENATE(Table[[#This Row],[Programme Partner]],"-",Table[[#This Row],[Implementing Partner]]),Table[[#This Row],[Programme Partner]]),"")</f>
        <v>NABOLOK</v>
      </c>
    </row>
    <row r="5958" spans="1:28" ht="16.5" customHeight="1">
      <c r="A5958" s="183">
        <v>6408</v>
      </c>
      <c r="B5958" s="264" t="s">
        <v>8031</v>
      </c>
      <c r="C5958" s="265" t="s">
        <v>8031</v>
      </c>
      <c r="D5958" s="197" t="s">
        <v>8639</v>
      </c>
      <c r="E5958" s="269" t="s">
        <v>27</v>
      </c>
      <c r="F5958" s="264" t="s">
        <v>8013</v>
      </c>
      <c r="G5958" t="s">
        <v>8314</v>
      </c>
      <c r="H5958" s="264" t="str">
        <f>IFERROR(VLOOKUP(Table[[#This Row],[Activity Details of Assistance]],WHAT!E:F,2,FALSE),"")</f>
        <v># of HP sessions at HH level</v>
      </c>
      <c r="I5958" s="264"/>
      <c r="J5958">
        <v>1120</v>
      </c>
      <c r="K5958" s="295" t="s">
        <v>8280</v>
      </c>
      <c r="L5958" s="306" t="s">
        <v>13</v>
      </c>
      <c r="M5958" t="s">
        <v>14</v>
      </c>
      <c r="N5958" t="s">
        <v>307</v>
      </c>
      <c r="O5958" t="s">
        <v>1599</v>
      </c>
      <c r="P5958" t="s">
        <v>4717</v>
      </c>
      <c r="Q5958" s="312">
        <v>44834</v>
      </c>
      <c r="R5958" s="312">
        <v>44896</v>
      </c>
      <c r="S5958" t="s">
        <v>8452</v>
      </c>
      <c r="T5958" s="267"/>
      <c r="U5958" s="267"/>
      <c r="V5958" s="267"/>
      <c r="W5958" s="267"/>
      <c r="X5958" s="268"/>
      <c r="Y5958" t="s">
        <v>8295</v>
      </c>
      <c r="Z5958">
        <v>1712024697</v>
      </c>
      <c r="AA5958" t="s">
        <v>8571</v>
      </c>
      <c r="AB5958" s="273" t="str">
        <f>_xlfn.IFNA(IF(Table[[#This Row],[Programme Partner]]&lt;&gt;Table[[#This Row],[Implementing Partner]],CONCATENATE(Table[[#This Row],[Programme Partner]],"-",Table[[#This Row],[Implementing Partner]]),Table[[#This Row],[Programme Partner]]),"")</f>
        <v>NABOLOK</v>
      </c>
    </row>
    <row r="5959" spans="1:28" ht="16.5" customHeight="1">
      <c r="A5959" s="183">
        <v>6409</v>
      </c>
      <c r="B5959" s="264" t="s">
        <v>8031</v>
      </c>
      <c r="C5959" s="265" t="s">
        <v>8031</v>
      </c>
      <c r="D5959" s="197" t="s">
        <v>8639</v>
      </c>
      <c r="E5959" s="269" t="s">
        <v>27</v>
      </c>
      <c r="F5959" s="264" t="s">
        <v>8013</v>
      </c>
      <c r="G5959" t="s">
        <v>8317</v>
      </c>
      <c r="H5959" s="264" t="str">
        <f>IFERROR(VLOOKUP(Table[[#This Row],[Activity Details of Assistance]],WHAT!E:F,2,FALSE),"")</f>
        <v># of estimated persons reached by mass-media campaign</v>
      </c>
      <c r="I5959" s="264"/>
      <c r="J5959">
        <v>2</v>
      </c>
      <c r="K5959" s="295" t="s">
        <v>8280</v>
      </c>
      <c r="L5959" s="306" t="s">
        <v>13</v>
      </c>
      <c r="M5959" t="s">
        <v>14</v>
      </c>
      <c r="N5959" t="s">
        <v>307</v>
      </c>
      <c r="O5959" t="s">
        <v>1599</v>
      </c>
      <c r="P5959" t="s">
        <v>4717</v>
      </c>
      <c r="Q5959" s="312">
        <v>44834</v>
      </c>
      <c r="R5959" s="312">
        <v>44896</v>
      </c>
      <c r="S5959" t="s">
        <v>8452</v>
      </c>
      <c r="T5959" s="267"/>
      <c r="U5959" s="267"/>
      <c r="V5959" s="267"/>
      <c r="W5959" s="267"/>
      <c r="X5959" s="268"/>
      <c r="Y5959" t="s">
        <v>8295</v>
      </c>
      <c r="Z5959">
        <v>1712024697</v>
      </c>
      <c r="AA5959" t="s">
        <v>8571</v>
      </c>
      <c r="AB5959" s="273" t="str">
        <f>_xlfn.IFNA(IF(Table[[#This Row],[Programme Partner]]&lt;&gt;Table[[#This Row],[Implementing Partner]],CONCATENATE(Table[[#This Row],[Programme Partner]],"-",Table[[#This Row],[Implementing Partner]]),Table[[#This Row],[Programme Partner]]),"")</f>
        <v>NABOLOK</v>
      </c>
    </row>
    <row r="5960" spans="1:28" ht="16.5" customHeight="1">
      <c r="A5960" s="183">
        <v>6410</v>
      </c>
      <c r="B5960" s="264" t="s">
        <v>8031</v>
      </c>
      <c r="C5960" s="265" t="s">
        <v>8031</v>
      </c>
      <c r="D5960" s="197" t="s">
        <v>8639</v>
      </c>
      <c r="E5960" s="269" t="s">
        <v>27</v>
      </c>
      <c r="F5960" s="264" t="s">
        <v>8013</v>
      </c>
      <c r="G5960" t="s">
        <v>8360</v>
      </c>
      <c r="H5960" s="264" t="str">
        <f>IFERROR(VLOOKUP(Table[[#This Row],[Activity Details of Assistance]],WHAT!E:F,2,FALSE),"")</f>
        <v># of household</v>
      </c>
      <c r="I5960" s="264"/>
      <c r="J5960">
        <v>986</v>
      </c>
      <c r="K5960" s="295" t="s">
        <v>8280</v>
      </c>
      <c r="L5960" s="306" t="s">
        <v>13</v>
      </c>
      <c r="M5960" t="s">
        <v>14</v>
      </c>
      <c r="N5960" t="s">
        <v>307</v>
      </c>
      <c r="O5960" t="s">
        <v>1599</v>
      </c>
      <c r="P5960" t="s">
        <v>4717</v>
      </c>
      <c r="Q5960" s="236">
        <v>44834</v>
      </c>
      <c r="R5960" s="236">
        <v>44896</v>
      </c>
      <c r="S5960" t="s">
        <v>8452</v>
      </c>
      <c r="T5960" s="267"/>
      <c r="U5960" s="267"/>
      <c r="V5960" s="267"/>
      <c r="W5960" s="267"/>
      <c r="X5960" s="268"/>
      <c r="Y5960" t="s">
        <v>8295</v>
      </c>
      <c r="Z5960">
        <v>1712024697</v>
      </c>
      <c r="AA5960" t="s">
        <v>8571</v>
      </c>
      <c r="AB5960" s="273" t="str">
        <f>_xlfn.IFNA(IF(Table[[#This Row],[Programme Partner]]&lt;&gt;Table[[#This Row],[Implementing Partner]],CONCATENATE(Table[[#This Row],[Programme Partner]],"-",Table[[#This Row],[Implementing Partner]]),Table[[#This Row],[Programme Partner]]),"")</f>
        <v>NABOLOK</v>
      </c>
    </row>
    <row r="5961" spans="1:28" ht="16.5" customHeight="1">
      <c r="A5961" s="183">
        <v>6411</v>
      </c>
      <c r="B5961" s="264" t="s">
        <v>8031</v>
      </c>
      <c r="C5961" s="265" t="s">
        <v>8031</v>
      </c>
      <c r="D5961" s="197" t="s">
        <v>8639</v>
      </c>
      <c r="E5961" s="269" t="s">
        <v>27</v>
      </c>
      <c r="F5961" s="264" t="s">
        <v>8013</v>
      </c>
      <c r="G5961" t="s">
        <v>8442</v>
      </c>
      <c r="H5961" s="264" t="str">
        <f>IFERROR(VLOOKUP(Table[[#This Row],[Activity Details of Assistance]],WHAT!E:F,2,FALSE),"")</f>
        <v># of facilities</v>
      </c>
      <c r="I5961" s="264"/>
      <c r="J5961">
        <v>290</v>
      </c>
      <c r="K5961" s="295" t="s">
        <v>8280</v>
      </c>
      <c r="L5961" s="306" t="s">
        <v>13</v>
      </c>
      <c r="M5961" t="s">
        <v>14</v>
      </c>
      <c r="N5961" t="s">
        <v>307</v>
      </c>
      <c r="O5961" t="s">
        <v>1599</v>
      </c>
      <c r="P5961" t="s">
        <v>4717</v>
      </c>
      <c r="Q5961" s="312">
        <v>44834</v>
      </c>
      <c r="R5961" s="312">
        <v>44896</v>
      </c>
      <c r="S5961" t="s">
        <v>8452</v>
      </c>
      <c r="T5961" s="267"/>
      <c r="U5961" s="267"/>
      <c r="V5961" s="267"/>
      <c r="W5961" s="267"/>
      <c r="X5961" s="268"/>
      <c r="Y5961" t="s">
        <v>8295</v>
      </c>
      <c r="Z5961">
        <v>1712024697</v>
      </c>
      <c r="AA5961" t="s">
        <v>8571</v>
      </c>
      <c r="AB5961" s="273" t="str">
        <f>_xlfn.IFNA(IF(Table[[#This Row],[Programme Partner]]&lt;&gt;Table[[#This Row],[Implementing Partner]],CONCATENATE(Table[[#This Row],[Programme Partner]],"-",Table[[#This Row],[Implementing Partner]]),Table[[#This Row],[Programme Partner]]),"")</f>
        <v>NABOLOK</v>
      </c>
    </row>
    <row r="5962" spans="1:28" ht="16.5" customHeight="1">
      <c r="A5962" s="183">
        <v>6412</v>
      </c>
      <c r="B5962" s="264" t="s">
        <v>8031</v>
      </c>
      <c r="C5962" s="265" t="s">
        <v>8031</v>
      </c>
      <c r="D5962" s="197" t="s">
        <v>8639</v>
      </c>
      <c r="E5962" s="269" t="s">
        <v>27</v>
      </c>
      <c r="F5962" s="264" t="s">
        <v>8014</v>
      </c>
      <c r="G5962" t="s">
        <v>8358</v>
      </c>
      <c r="H5962" s="264" t="str">
        <f>IFERROR(VLOOKUP(Table[[#This Row],[Activity Details of Assistance]],WHAT!E:F,2,FALSE),"")</f>
        <v># of campaign per camp </v>
      </c>
      <c r="I5962" s="264"/>
      <c r="J5962">
        <v>4</v>
      </c>
      <c r="K5962" s="295" t="s">
        <v>8280</v>
      </c>
      <c r="L5962" s="306" t="s">
        <v>13</v>
      </c>
      <c r="M5962" t="s">
        <v>14</v>
      </c>
      <c r="N5962" t="s">
        <v>307</v>
      </c>
      <c r="O5962" t="s">
        <v>1599</v>
      </c>
      <c r="P5962" t="s">
        <v>4717</v>
      </c>
      <c r="Q5962" s="312">
        <v>44834</v>
      </c>
      <c r="R5962" s="312">
        <v>44896</v>
      </c>
      <c r="S5962" t="s">
        <v>8452</v>
      </c>
      <c r="T5962" s="267"/>
      <c r="U5962" s="267"/>
      <c r="V5962" s="267"/>
      <c r="W5962" s="267"/>
      <c r="X5962" s="268"/>
      <c r="Y5962" t="s">
        <v>8295</v>
      </c>
      <c r="Z5962">
        <v>1712024697</v>
      </c>
      <c r="AA5962" t="s">
        <v>8571</v>
      </c>
      <c r="AB5962" s="273" t="str">
        <f>_xlfn.IFNA(IF(Table[[#This Row],[Programme Partner]]&lt;&gt;Table[[#This Row],[Implementing Partner]],CONCATENATE(Table[[#This Row],[Programme Partner]],"-",Table[[#This Row],[Implementing Partner]]),Table[[#This Row],[Programme Partner]]),"")</f>
        <v>NABOLOK</v>
      </c>
    </row>
    <row r="5963" spans="1:28" ht="16.5" customHeight="1">
      <c r="A5963" s="183">
        <v>6413</v>
      </c>
      <c r="B5963" s="264" t="s">
        <v>8031</v>
      </c>
      <c r="C5963" s="265" t="s">
        <v>8031</v>
      </c>
      <c r="D5963" s="197" t="s">
        <v>8639</v>
      </c>
      <c r="E5963" s="269" t="s">
        <v>27</v>
      </c>
      <c r="F5963" s="264" t="s">
        <v>8011</v>
      </c>
      <c r="G5963" t="s">
        <v>8355</v>
      </c>
      <c r="H5963" s="264" t="str">
        <f>IFERROR(VLOOKUP(Table[[#This Row],[Activity Details of Assistance]],WHAT!E:F,2,FALSE),"")</f>
        <v># of water network</v>
      </c>
      <c r="I5963" s="264"/>
      <c r="J5963">
        <v>1</v>
      </c>
      <c r="K5963" s="295" t="s">
        <v>8280</v>
      </c>
      <c r="L5963" s="306" t="s">
        <v>13</v>
      </c>
      <c r="M5963" t="s">
        <v>14</v>
      </c>
      <c r="N5963" t="s">
        <v>307</v>
      </c>
      <c r="O5963" t="s">
        <v>1599</v>
      </c>
      <c r="P5963" t="s">
        <v>4720</v>
      </c>
      <c r="Q5963" s="312">
        <v>44834</v>
      </c>
      <c r="R5963" s="312">
        <v>44896</v>
      </c>
      <c r="S5963" t="s">
        <v>8452</v>
      </c>
      <c r="T5963" s="267"/>
      <c r="U5963" s="267"/>
      <c r="V5963" s="267"/>
      <c r="W5963" s="267"/>
      <c r="X5963" s="268"/>
      <c r="Y5963" t="s">
        <v>8295</v>
      </c>
      <c r="Z5963">
        <v>1712024697</v>
      </c>
      <c r="AA5963" t="s">
        <v>8571</v>
      </c>
      <c r="AB5963" s="273" t="str">
        <f>_xlfn.IFNA(IF(Table[[#This Row],[Programme Partner]]&lt;&gt;Table[[#This Row],[Implementing Partner]],CONCATENATE(Table[[#This Row],[Programme Partner]],"-",Table[[#This Row],[Implementing Partner]]),Table[[#This Row],[Programme Partner]]),"")</f>
        <v>NABOLOK</v>
      </c>
    </row>
    <row r="5964" spans="1:28" ht="16.5" customHeight="1">
      <c r="A5964" s="183">
        <v>6414</v>
      </c>
      <c r="B5964" s="264" t="s">
        <v>8031</v>
      </c>
      <c r="C5964" s="265" t="s">
        <v>8031</v>
      </c>
      <c r="D5964" s="197" t="s">
        <v>8639</v>
      </c>
      <c r="E5964" s="269" t="s">
        <v>27</v>
      </c>
      <c r="F5964" s="264" t="s">
        <v>8011</v>
      </c>
      <c r="G5964" t="s">
        <v>8355</v>
      </c>
      <c r="H5964" s="264" t="str">
        <f>IFERROR(VLOOKUP(Table[[#This Row],[Activity Details of Assistance]],WHAT!E:F,2,FALSE),"")</f>
        <v># of water network</v>
      </c>
      <c r="I5964" s="264"/>
      <c r="J5964">
        <v>1</v>
      </c>
      <c r="K5964" s="295" t="s">
        <v>8280</v>
      </c>
      <c r="L5964" s="306" t="s">
        <v>13</v>
      </c>
      <c r="M5964" t="s">
        <v>14</v>
      </c>
      <c r="N5964" t="s">
        <v>307</v>
      </c>
      <c r="O5964" t="s">
        <v>1599</v>
      </c>
      <c r="P5964" t="s">
        <v>4723</v>
      </c>
      <c r="Q5964" s="312">
        <v>44834</v>
      </c>
      <c r="R5964" s="312">
        <v>44896</v>
      </c>
      <c r="S5964" t="s">
        <v>8452</v>
      </c>
      <c r="T5964" s="267"/>
      <c r="U5964" s="267"/>
      <c r="V5964" s="267"/>
      <c r="W5964" s="267"/>
      <c r="X5964" s="268"/>
      <c r="Y5964" t="s">
        <v>8295</v>
      </c>
      <c r="Z5964">
        <v>1712024697</v>
      </c>
      <c r="AA5964" t="s">
        <v>8571</v>
      </c>
      <c r="AB5964" s="273" t="str">
        <f>_xlfn.IFNA(IF(Table[[#This Row],[Programme Partner]]&lt;&gt;Table[[#This Row],[Implementing Partner]],CONCATENATE(Table[[#This Row],[Programme Partner]],"-",Table[[#This Row],[Implementing Partner]]),Table[[#This Row],[Programme Partner]]),"")</f>
        <v>NABOLOK</v>
      </c>
    </row>
    <row r="5965" spans="1:28" ht="16.5" customHeight="1">
      <c r="A5965" s="183">
        <v>6415</v>
      </c>
      <c r="B5965" s="264" t="s">
        <v>8031</v>
      </c>
      <c r="C5965" s="265" t="s">
        <v>8031</v>
      </c>
      <c r="D5965" s="197" t="s">
        <v>8639</v>
      </c>
      <c r="E5965" s="269" t="s">
        <v>27</v>
      </c>
      <c r="F5965" s="264" t="s">
        <v>8012</v>
      </c>
      <c r="G5965" s="195" t="s">
        <v>8585</v>
      </c>
      <c r="H5965" s="264" t="str">
        <f>IFERROR(VLOOKUP(Table[[#This Row],[Activity Details of Assistance]],WHAT!E:F,2,FALSE),"")</f>
        <v xml:space="preserve"># of door </v>
      </c>
      <c r="I5965" s="264"/>
      <c r="J5965">
        <v>5</v>
      </c>
      <c r="K5965" s="295" t="s">
        <v>8280</v>
      </c>
      <c r="L5965" s="306" t="s">
        <v>13</v>
      </c>
      <c r="M5965" t="s">
        <v>14</v>
      </c>
      <c r="N5965" t="s">
        <v>307</v>
      </c>
      <c r="O5965" t="s">
        <v>1599</v>
      </c>
      <c r="P5965" t="s">
        <v>4723</v>
      </c>
      <c r="Q5965" s="312">
        <v>44834</v>
      </c>
      <c r="R5965" s="312">
        <v>44896</v>
      </c>
      <c r="S5965" t="s">
        <v>8452</v>
      </c>
      <c r="T5965" s="267"/>
      <c r="U5965" s="267"/>
      <c r="V5965" s="267"/>
      <c r="W5965" s="267"/>
      <c r="X5965" s="268"/>
      <c r="Y5965" t="s">
        <v>8295</v>
      </c>
      <c r="Z5965">
        <v>1712024697</v>
      </c>
      <c r="AA5965" t="s">
        <v>8571</v>
      </c>
      <c r="AB5965" s="273" t="str">
        <f>_xlfn.IFNA(IF(Table[[#This Row],[Programme Partner]]&lt;&gt;Table[[#This Row],[Implementing Partner]],CONCATENATE(Table[[#This Row],[Programme Partner]],"-",Table[[#This Row],[Implementing Partner]]),Table[[#This Row],[Programme Partner]]),"")</f>
        <v>NABOLOK</v>
      </c>
    </row>
    <row r="5966" spans="1:28" ht="16.5" customHeight="1">
      <c r="A5966" s="183">
        <v>6416</v>
      </c>
      <c r="B5966" s="264" t="s">
        <v>8031</v>
      </c>
      <c r="C5966" s="265" t="s">
        <v>8031</v>
      </c>
      <c r="D5966" s="197" t="s">
        <v>8639</v>
      </c>
      <c r="E5966" s="269" t="s">
        <v>27</v>
      </c>
      <c r="F5966" s="264" t="s">
        <v>8012</v>
      </c>
      <c r="G5966" t="s">
        <v>8359</v>
      </c>
      <c r="H5966" s="264" t="str">
        <f>IFERROR(VLOOKUP(Table[[#This Row],[Activity Details of Assistance]],WHAT!E:F,2,FALSE),"")</f>
        <v># of FSM Site</v>
      </c>
      <c r="I5966" s="264"/>
      <c r="J5966">
        <v>1</v>
      </c>
      <c r="K5966" s="295" t="s">
        <v>8280</v>
      </c>
      <c r="L5966" s="306" t="s">
        <v>13</v>
      </c>
      <c r="M5966" t="s">
        <v>14</v>
      </c>
      <c r="N5966" t="s">
        <v>307</v>
      </c>
      <c r="O5966" t="s">
        <v>1599</v>
      </c>
      <c r="P5966" t="s">
        <v>4723</v>
      </c>
      <c r="Q5966" s="312">
        <v>44834</v>
      </c>
      <c r="R5966" s="312">
        <v>44896</v>
      </c>
      <c r="S5966" t="s">
        <v>8452</v>
      </c>
      <c r="T5966" s="267"/>
      <c r="U5966" s="267"/>
      <c r="V5966" s="267"/>
      <c r="W5966" s="267"/>
      <c r="X5966" s="268"/>
      <c r="Y5966" t="s">
        <v>8295</v>
      </c>
      <c r="Z5966">
        <v>1712024697</v>
      </c>
      <c r="AA5966" t="s">
        <v>8571</v>
      </c>
      <c r="AB5966" s="273" t="str">
        <f>_xlfn.IFNA(IF(Table[[#This Row],[Programme Partner]]&lt;&gt;Table[[#This Row],[Implementing Partner]],CONCATENATE(Table[[#This Row],[Programme Partner]],"-",Table[[#This Row],[Implementing Partner]]),Table[[#This Row],[Programme Partner]]),"")</f>
        <v>NABOLOK</v>
      </c>
    </row>
    <row r="5967" spans="1:28" ht="16.5" customHeight="1">
      <c r="A5967" s="183">
        <v>6417</v>
      </c>
      <c r="B5967" s="264" t="s">
        <v>8031</v>
      </c>
      <c r="C5967" s="265" t="s">
        <v>8031</v>
      </c>
      <c r="D5967" s="197" t="s">
        <v>8639</v>
      </c>
      <c r="E5967" s="269" t="s">
        <v>27</v>
      </c>
      <c r="F5967" s="264" t="s">
        <v>8012</v>
      </c>
      <c r="G5967" t="s">
        <v>8367</v>
      </c>
      <c r="H5967" s="264" t="str">
        <f>IFERROR(VLOOKUP(Table[[#This Row],[Activity Details of Assistance]],WHAT!E:F,2,FALSE),"")</f>
        <v># of door</v>
      </c>
      <c r="I5967" s="264"/>
      <c r="J5967">
        <v>1</v>
      </c>
      <c r="K5967" s="295" t="s">
        <v>8280</v>
      </c>
      <c r="L5967" s="306" t="s">
        <v>13</v>
      </c>
      <c r="M5967" t="s">
        <v>14</v>
      </c>
      <c r="N5967" t="s">
        <v>307</v>
      </c>
      <c r="O5967" t="s">
        <v>1599</v>
      </c>
      <c r="P5967" t="s">
        <v>4723</v>
      </c>
      <c r="Q5967" s="312">
        <v>44834</v>
      </c>
      <c r="R5967" s="312">
        <v>44896</v>
      </c>
      <c r="S5967" t="s">
        <v>8452</v>
      </c>
      <c r="T5967" s="267"/>
      <c r="U5967" s="267"/>
      <c r="V5967" s="267"/>
      <c r="W5967" s="267"/>
      <c r="X5967" s="268"/>
      <c r="Y5967" t="s">
        <v>8295</v>
      </c>
      <c r="Z5967">
        <v>1712024697</v>
      </c>
      <c r="AA5967" t="s">
        <v>8571</v>
      </c>
      <c r="AB5967" s="273" t="str">
        <f>_xlfn.IFNA(IF(Table[[#This Row],[Programme Partner]]&lt;&gt;Table[[#This Row],[Implementing Partner]],CONCATENATE(Table[[#This Row],[Programme Partner]],"-",Table[[#This Row],[Implementing Partner]]),Table[[#This Row],[Programme Partner]]),"")</f>
        <v>NABOLOK</v>
      </c>
    </row>
    <row r="5968" spans="1:28" ht="16.5" customHeight="1">
      <c r="A5968" s="183">
        <v>6418</v>
      </c>
      <c r="B5968" s="264" t="s">
        <v>8031</v>
      </c>
      <c r="C5968" s="265" t="s">
        <v>8031</v>
      </c>
      <c r="D5968" s="197" t="s">
        <v>8639</v>
      </c>
      <c r="E5968" s="269" t="s">
        <v>27</v>
      </c>
      <c r="F5968" s="264" t="s">
        <v>8012</v>
      </c>
      <c r="G5968" s="195" t="s">
        <v>8586</v>
      </c>
      <c r="H5968" s="264" t="str">
        <f>IFERROR(VLOOKUP(Table[[#This Row],[Activity Details of Assistance]],WHAT!E:F,2,FALSE),"")</f>
        <v># of door</v>
      </c>
      <c r="I5968" s="264"/>
      <c r="J5968">
        <v>12</v>
      </c>
      <c r="K5968" s="295" t="s">
        <v>8280</v>
      </c>
      <c r="L5968" s="306" t="s">
        <v>13</v>
      </c>
      <c r="M5968" t="s">
        <v>14</v>
      </c>
      <c r="N5968" t="s">
        <v>307</v>
      </c>
      <c r="O5968" t="s">
        <v>1599</v>
      </c>
      <c r="P5968" t="s">
        <v>4723</v>
      </c>
      <c r="Q5968" s="312">
        <v>44834</v>
      </c>
      <c r="R5968" s="312">
        <v>44896</v>
      </c>
      <c r="S5968" t="s">
        <v>8452</v>
      </c>
      <c r="T5968" s="267"/>
      <c r="U5968" s="267"/>
      <c r="V5968" s="267"/>
      <c r="W5968" s="267"/>
      <c r="X5968" s="268"/>
      <c r="Y5968" t="s">
        <v>8295</v>
      </c>
      <c r="Z5968">
        <v>1712024697</v>
      </c>
      <c r="AA5968" t="s">
        <v>8571</v>
      </c>
      <c r="AB5968" s="273" t="str">
        <f>_xlfn.IFNA(IF(Table[[#This Row],[Programme Partner]]&lt;&gt;Table[[#This Row],[Implementing Partner]],CONCATENATE(Table[[#This Row],[Programme Partner]],"-",Table[[#This Row],[Implementing Partner]]),Table[[#This Row],[Programme Partner]]),"")</f>
        <v>NABOLOK</v>
      </c>
    </row>
    <row r="5969" spans="1:28" ht="16.5" customHeight="1">
      <c r="A5969" s="183">
        <v>6419</v>
      </c>
      <c r="B5969" s="264" t="s">
        <v>8031</v>
      </c>
      <c r="C5969" s="265" t="s">
        <v>8031</v>
      </c>
      <c r="D5969" s="197" t="s">
        <v>8639</v>
      </c>
      <c r="E5969" s="269" t="s">
        <v>27</v>
      </c>
      <c r="F5969" s="264" t="s">
        <v>8012</v>
      </c>
      <c r="G5969" t="s">
        <v>8357</v>
      </c>
      <c r="H5969" s="264" t="str">
        <f>IFERROR(VLOOKUP(Table[[#This Row],[Activity Details of Assistance]],WHAT!E:F,2,FALSE),"")</f>
        <v># of door</v>
      </c>
      <c r="I5969" s="264"/>
      <c r="J5969">
        <v>54</v>
      </c>
      <c r="K5969" s="295" t="s">
        <v>8280</v>
      </c>
      <c r="L5969" s="306" t="s">
        <v>13</v>
      </c>
      <c r="M5969" t="s">
        <v>14</v>
      </c>
      <c r="N5969" t="s">
        <v>307</v>
      </c>
      <c r="O5969" t="s">
        <v>1599</v>
      </c>
      <c r="P5969" t="s">
        <v>4723</v>
      </c>
      <c r="Q5969" s="312">
        <v>44834</v>
      </c>
      <c r="R5969" s="312">
        <v>44896</v>
      </c>
      <c r="S5969" t="s">
        <v>8452</v>
      </c>
      <c r="T5969" s="267"/>
      <c r="U5969" s="267"/>
      <c r="V5969" s="267"/>
      <c r="W5969" s="267"/>
      <c r="X5969" s="268"/>
      <c r="Y5969" t="s">
        <v>8295</v>
      </c>
      <c r="Z5969">
        <v>1712024697</v>
      </c>
      <c r="AA5969" t="s">
        <v>8571</v>
      </c>
      <c r="AB5969" s="273" t="str">
        <f>_xlfn.IFNA(IF(Table[[#This Row],[Programme Partner]]&lt;&gt;Table[[#This Row],[Implementing Partner]],CONCATENATE(Table[[#This Row],[Programme Partner]],"-",Table[[#This Row],[Implementing Partner]]),Table[[#This Row],[Programme Partner]]),"")</f>
        <v>NABOLOK</v>
      </c>
    </row>
    <row r="5970" spans="1:28" ht="16.5" customHeight="1">
      <c r="A5970" s="183">
        <v>6420</v>
      </c>
      <c r="B5970" s="264" t="s">
        <v>8031</v>
      </c>
      <c r="C5970" s="265" t="s">
        <v>8031</v>
      </c>
      <c r="D5970" s="197" t="s">
        <v>8639</v>
      </c>
      <c r="E5970" s="269" t="s">
        <v>27</v>
      </c>
      <c r="F5970" s="264" t="s">
        <v>8013</v>
      </c>
      <c r="G5970" t="s">
        <v>8313</v>
      </c>
      <c r="H5970" s="264" t="str">
        <f>IFERROR(VLOOKUP(Table[[#This Row],[Activity Details of Assistance]],WHAT!E:F,2,FALSE),"")</f>
        <v># of HP sessions at community level</v>
      </c>
      <c r="I5970" s="264"/>
      <c r="J5970">
        <v>180</v>
      </c>
      <c r="K5970" s="295" t="s">
        <v>8280</v>
      </c>
      <c r="L5970" s="306" t="s">
        <v>13</v>
      </c>
      <c r="M5970" t="s">
        <v>14</v>
      </c>
      <c r="N5970" t="s">
        <v>307</v>
      </c>
      <c r="O5970" t="s">
        <v>1599</v>
      </c>
      <c r="P5970" t="s">
        <v>4723</v>
      </c>
      <c r="Q5970" s="312">
        <v>44834</v>
      </c>
      <c r="R5970" s="312">
        <v>44896</v>
      </c>
      <c r="S5970" t="s">
        <v>8452</v>
      </c>
      <c r="T5970" s="267"/>
      <c r="U5970" s="267"/>
      <c r="V5970" s="267"/>
      <c r="W5970" s="267"/>
      <c r="X5970" s="268"/>
      <c r="Y5970" t="s">
        <v>8295</v>
      </c>
      <c r="Z5970">
        <v>1712024697</v>
      </c>
      <c r="AA5970" t="s">
        <v>8571</v>
      </c>
      <c r="AB5970" s="273" t="str">
        <f>_xlfn.IFNA(IF(Table[[#This Row],[Programme Partner]]&lt;&gt;Table[[#This Row],[Implementing Partner]],CONCATENATE(Table[[#This Row],[Programme Partner]],"-",Table[[#This Row],[Implementing Partner]]),Table[[#This Row],[Programme Partner]]),"")</f>
        <v>NABOLOK</v>
      </c>
    </row>
    <row r="5971" spans="1:28" ht="16.5" customHeight="1">
      <c r="A5971" s="183">
        <v>6421</v>
      </c>
      <c r="B5971" s="264" t="s">
        <v>8031</v>
      </c>
      <c r="C5971" s="265" t="s">
        <v>8031</v>
      </c>
      <c r="D5971" s="197" t="s">
        <v>8639</v>
      </c>
      <c r="E5971" s="269" t="s">
        <v>27</v>
      </c>
      <c r="F5971" s="264" t="s">
        <v>8013</v>
      </c>
      <c r="G5971" t="s">
        <v>8314</v>
      </c>
      <c r="H5971" s="264" t="str">
        <f>IFERROR(VLOOKUP(Table[[#This Row],[Activity Details of Assistance]],WHAT!E:F,2,FALSE),"")</f>
        <v># of HP sessions at HH level</v>
      </c>
      <c r="I5971" s="264"/>
      <c r="J5971">
        <v>390</v>
      </c>
      <c r="K5971" s="295" t="s">
        <v>8280</v>
      </c>
      <c r="L5971" s="306" t="s">
        <v>13</v>
      </c>
      <c r="M5971" t="s">
        <v>14</v>
      </c>
      <c r="N5971" t="s">
        <v>307</v>
      </c>
      <c r="O5971" t="s">
        <v>1599</v>
      </c>
      <c r="P5971" t="s">
        <v>4723</v>
      </c>
      <c r="Q5971" s="312">
        <v>44834</v>
      </c>
      <c r="R5971" s="312">
        <v>44896</v>
      </c>
      <c r="S5971" t="s">
        <v>8452</v>
      </c>
      <c r="T5971" s="267"/>
      <c r="U5971" s="267"/>
      <c r="V5971" s="267"/>
      <c r="W5971" s="267"/>
      <c r="X5971" s="268"/>
      <c r="Y5971" t="s">
        <v>8295</v>
      </c>
      <c r="Z5971">
        <v>1712024697</v>
      </c>
      <c r="AA5971" t="s">
        <v>8571</v>
      </c>
      <c r="AB5971" s="273" t="str">
        <f>_xlfn.IFNA(IF(Table[[#This Row],[Programme Partner]]&lt;&gt;Table[[#This Row],[Implementing Partner]],CONCATENATE(Table[[#This Row],[Programme Partner]],"-",Table[[#This Row],[Implementing Partner]]),Table[[#This Row],[Programme Partner]]),"")</f>
        <v>NABOLOK</v>
      </c>
    </row>
    <row r="5972" spans="1:28" ht="16.5" customHeight="1">
      <c r="A5972" s="183">
        <v>6422</v>
      </c>
      <c r="B5972" s="264" t="s">
        <v>8031</v>
      </c>
      <c r="C5972" s="265" t="s">
        <v>8031</v>
      </c>
      <c r="D5972" s="197" t="s">
        <v>8639</v>
      </c>
      <c r="E5972" s="269" t="s">
        <v>27</v>
      </c>
      <c r="F5972" s="264" t="s">
        <v>8013</v>
      </c>
      <c r="G5972" t="s">
        <v>8317</v>
      </c>
      <c r="H5972" s="264" t="str">
        <f>IFERROR(VLOOKUP(Table[[#This Row],[Activity Details of Assistance]],WHAT!E:F,2,FALSE),"")</f>
        <v># of estimated persons reached by mass-media campaign</v>
      </c>
      <c r="I5972" s="264"/>
      <c r="J5972">
        <v>4</v>
      </c>
      <c r="K5972" s="295" t="s">
        <v>8280</v>
      </c>
      <c r="L5972" s="306" t="s">
        <v>13</v>
      </c>
      <c r="M5972" t="s">
        <v>14</v>
      </c>
      <c r="N5972" t="s">
        <v>307</v>
      </c>
      <c r="O5972" t="s">
        <v>1599</v>
      </c>
      <c r="P5972" t="s">
        <v>4723</v>
      </c>
      <c r="Q5972" s="312">
        <v>44834</v>
      </c>
      <c r="R5972" s="312">
        <v>44896</v>
      </c>
      <c r="S5972" t="s">
        <v>8452</v>
      </c>
      <c r="T5972" s="267"/>
      <c r="U5972" s="267"/>
      <c r="V5972" s="267"/>
      <c r="W5972" s="267"/>
      <c r="X5972" s="268"/>
      <c r="Y5972" t="s">
        <v>8295</v>
      </c>
      <c r="Z5972">
        <v>1712024697</v>
      </c>
      <c r="AA5972" t="s">
        <v>8571</v>
      </c>
      <c r="AB5972" s="273" t="str">
        <f>_xlfn.IFNA(IF(Table[[#This Row],[Programme Partner]]&lt;&gt;Table[[#This Row],[Implementing Partner]],CONCATENATE(Table[[#This Row],[Programme Partner]],"-",Table[[#This Row],[Implementing Partner]]),Table[[#This Row],[Programme Partner]]),"")</f>
        <v>NABOLOK</v>
      </c>
    </row>
    <row r="5973" spans="1:28" ht="16.5" customHeight="1">
      <c r="A5973" s="183">
        <v>6423</v>
      </c>
      <c r="B5973" s="264" t="s">
        <v>8031</v>
      </c>
      <c r="C5973" s="265" t="s">
        <v>8031</v>
      </c>
      <c r="D5973" s="197" t="s">
        <v>8639</v>
      </c>
      <c r="E5973" s="269" t="s">
        <v>27</v>
      </c>
      <c r="F5973" s="264" t="s">
        <v>8013</v>
      </c>
      <c r="G5973" t="s">
        <v>8442</v>
      </c>
      <c r="H5973" s="264" t="str">
        <f>IFERROR(VLOOKUP(Table[[#This Row],[Activity Details of Assistance]],WHAT!E:F,2,FALSE),"")</f>
        <v># of facilities</v>
      </c>
      <c r="I5973" s="264"/>
      <c r="J5973">
        <v>328</v>
      </c>
      <c r="K5973" s="295" t="s">
        <v>8280</v>
      </c>
      <c r="L5973" s="306" t="s">
        <v>13</v>
      </c>
      <c r="M5973" t="s">
        <v>14</v>
      </c>
      <c r="N5973" t="s">
        <v>307</v>
      </c>
      <c r="O5973" t="s">
        <v>1599</v>
      </c>
      <c r="P5973" t="s">
        <v>4723</v>
      </c>
      <c r="Q5973" s="312">
        <v>44834</v>
      </c>
      <c r="R5973" s="312">
        <v>44896</v>
      </c>
      <c r="S5973" t="s">
        <v>8452</v>
      </c>
      <c r="T5973" s="267"/>
      <c r="U5973" s="267"/>
      <c r="V5973" s="267"/>
      <c r="W5973" s="267"/>
      <c r="X5973" s="268"/>
      <c r="Y5973" t="s">
        <v>8295</v>
      </c>
      <c r="Z5973">
        <v>1712024697</v>
      </c>
      <c r="AA5973" t="s">
        <v>8571</v>
      </c>
      <c r="AB5973" s="273" t="str">
        <f>_xlfn.IFNA(IF(Table[[#This Row],[Programme Partner]]&lt;&gt;Table[[#This Row],[Implementing Partner]],CONCATENATE(Table[[#This Row],[Programme Partner]],"-",Table[[#This Row],[Implementing Partner]]),Table[[#This Row],[Programme Partner]]),"")</f>
        <v>NABOLOK</v>
      </c>
    </row>
    <row r="5974" spans="1:28" ht="16.5" customHeight="1">
      <c r="A5974" s="183">
        <v>6424</v>
      </c>
      <c r="B5974" s="264" t="s">
        <v>8031</v>
      </c>
      <c r="C5974" s="265" t="s">
        <v>8031</v>
      </c>
      <c r="D5974" s="197" t="s">
        <v>8639</v>
      </c>
      <c r="E5974" s="269" t="s">
        <v>27</v>
      </c>
      <c r="F5974" s="264" t="s">
        <v>8014</v>
      </c>
      <c r="G5974" t="s">
        <v>8358</v>
      </c>
      <c r="H5974" s="264" t="str">
        <f>IFERROR(VLOOKUP(Table[[#This Row],[Activity Details of Assistance]],WHAT!E:F,2,FALSE),"")</f>
        <v># of campaign per camp </v>
      </c>
      <c r="I5974" s="264"/>
      <c r="J5974">
        <v>4</v>
      </c>
      <c r="K5974" s="295" t="s">
        <v>8280</v>
      </c>
      <c r="L5974" s="306" t="s">
        <v>13</v>
      </c>
      <c r="M5974" t="s">
        <v>14</v>
      </c>
      <c r="N5974" t="s">
        <v>307</v>
      </c>
      <c r="O5974" t="s">
        <v>1599</v>
      </c>
      <c r="P5974" t="s">
        <v>4723</v>
      </c>
      <c r="Q5974" s="312">
        <v>44834</v>
      </c>
      <c r="R5974" s="312">
        <v>44896</v>
      </c>
      <c r="S5974" t="s">
        <v>8452</v>
      </c>
      <c r="T5974" s="267"/>
      <c r="U5974" s="267"/>
      <c r="V5974" s="267"/>
      <c r="W5974" s="267"/>
      <c r="X5974" s="268"/>
      <c r="Y5974" t="s">
        <v>8295</v>
      </c>
      <c r="Z5974">
        <v>1712024697</v>
      </c>
      <c r="AA5974" t="s">
        <v>8571</v>
      </c>
      <c r="AB5974" s="273" t="str">
        <f>_xlfn.IFNA(IF(Table[[#This Row],[Programme Partner]]&lt;&gt;Table[[#This Row],[Implementing Partner]],CONCATENATE(Table[[#This Row],[Programme Partner]],"-",Table[[#This Row],[Implementing Partner]]),Table[[#This Row],[Programme Partner]]),"")</f>
        <v>NABOLOK</v>
      </c>
    </row>
    <row r="5975" spans="1:28" ht="16.5" customHeight="1">
      <c r="A5975" s="183">
        <v>6425</v>
      </c>
      <c r="B5975" s="264" t="s">
        <v>8031</v>
      </c>
      <c r="C5975" s="265" t="s">
        <v>8031</v>
      </c>
      <c r="D5975" s="197" t="s">
        <v>8639</v>
      </c>
      <c r="E5975" s="269" t="s">
        <v>27</v>
      </c>
      <c r="F5975" s="264" t="s">
        <v>8011</v>
      </c>
      <c r="G5975" t="s">
        <v>8355</v>
      </c>
      <c r="H5975" s="264" t="str">
        <f>IFERROR(VLOOKUP(Table[[#This Row],[Activity Details of Assistance]],WHAT!E:F,2,FALSE),"")</f>
        <v># of water network</v>
      </c>
      <c r="I5975" s="264"/>
      <c r="J5975">
        <v>1</v>
      </c>
      <c r="K5975" s="295" t="s">
        <v>8280</v>
      </c>
      <c r="L5975" s="306" t="s">
        <v>13</v>
      </c>
      <c r="M5975" t="s">
        <v>14</v>
      </c>
      <c r="N5975" t="s">
        <v>307</v>
      </c>
      <c r="O5975" t="s">
        <v>1599</v>
      </c>
      <c r="P5975" t="s">
        <v>8198</v>
      </c>
      <c r="Q5975" s="312">
        <v>44834</v>
      </c>
      <c r="R5975" s="312">
        <v>44896</v>
      </c>
      <c r="S5975" s="291" t="s">
        <v>8590</v>
      </c>
      <c r="T5975" s="267"/>
      <c r="U5975" s="267"/>
      <c r="V5975" s="267"/>
      <c r="W5975" s="267"/>
      <c r="X5975" s="268"/>
      <c r="Y5975" t="s">
        <v>8295</v>
      </c>
      <c r="Z5975">
        <v>1712024697</v>
      </c>
      <c r="AA5975" t="s">
        <v>8571</v>
      </c>
      <c r="AB5975" s="273" t="str">
        <f>_xlfn.IFNA(IF(Table[[#This Row],[Programme Partner]]&lt;&gt;Table[[#This Row],[Implementing Partner]],CONCATENATE(Table[[#This Row],[Programme Partner]],"-",Table[[#This Row],[Implementing Partner]]),Table[[#This Row],[Programme Partner]]),"")</f>
        <v>NABOLOK</v>
      </c>
    </row>
    <row r="5976" spans="1:28" ht="16.5" customHeight="1">
      <c r="A5976" s="183">
        <v>6426</v>
      </c>
      <c r="B5976" s="264" t="s">
        <v>8031</v>
      </c>
      <c r="C5976" s="265" t="s">
        <v>8031</v>
      </c>
      <c r="D5976" s="197" t="s">
        <v>8639</v>
      </c>
      <c r="E5976" s="269" t="s">
        <v>27</v>
      </c>
      <c r="F5976" s="264" t="s">
        <v>8012</v>
      </c>
      <c r="G5976" s="195" t="s">
        <v>8586</v>
      </c>
      <c r="H5976" s="264" t="str">
        <f>IFERROR(VLOOKUP(Table[[#This Row],[Activity Details of Assistance]],WHAT!E:F,2,FALSE),"")</f>
        <v># of door</v>
      </c>
      <c r="I5976" s="264"/>
      <c r="J5976">
        <v>2</v>
      </c>
      <c r="K5976" s="295" t="s">
        <v>8280</v>
      </c>
      <c r="L5976" s="306" t="s">
        <v>13</v>
      </c>
      <c r="M5976" t="s">
        <v>14</v>
      </c>
      <c r="N5976" t="s">
        <v>307</v>
      </c>
      <c r="O5976" t="s">
        <v>1599</v>
      </c>
      <c r="P5976" t="s">
        <v>8198</v>
      </c>
      <c r="Q5976" s="312">
        <v>44834</v>
      </c>
      <c r="R5976" s="312">
        <v>44896</v>
      </c>
      <c r="S5976" s="291" t="s">
        <v>8590</v>
      </c>
      <c r="T5976" s="267"/>
      <c r="U5976" s="267"/>
      <c r="V5976" s="267"/>
      <c r="W5976" s="267"/>
      <c r="X5976" s="268"/>
      <c r="Y5976" t="s">
        <v>8295</v>
      </c>
      <c r="Z5976">
        <v>1712024697</v>
      </c>
      <c r="AA5976" t="s">
        <v>8571</v>
      </c>
      <c r="AB5976" s="273" t="str">
        <f>_xlfn.IFNA(IF(Table[[#This Row],[Programme Partner]]&lt;&gt;Table[[#This Row],[Implementing Partner]],CONCATENATE(Table[[#This Row],[Programme Partner]],"-",Table[[#This Row],[Implementing Partner]]),Table[[#This Row],[Programme Partner]]),"")</f>
        <v>NABOLOK</v>
      </c>
    </row>
    <row r="5977" spans="1:28" ht="16.5" customHeight="1">
      <c r="A5977" s="183">
        <v>6427</v>
      </c>
      <c r="B5977" s="264" t="s">
        <v>8031</v>
      </c>
      <c r="C5977" s="265" t="s">
        <v>8031</v>
      </c>
      <c r="D5977" s="197" t="s">
        <v>8639</v>
      </c>
      <c r="E5977" s="269" t="s">
        <v>27</v>
      </c>
      <c r="F5977" s="264" t="s">
        <v>8012</v>
      </c>
      <c r="G5977" t="s">
        <v>8357</v>
      </c>
      <c r="H5977" s="264" t="str">
        <f>IFERROR(VLOOKUP(Table[[#This Row],[Activity Details of Assistance]],WHAT!E:F,2,FALSE),"")</f>
        <v># of door</v>
      </c>
      <c r="I5977" s="264"/>
      <c r="J5977">
        <v>26</v>
      </c>
      <c r="K5977" s="295" t="s">
        <v>8280</v>
      </c>
      <c r="L5977" s="306" t="s">
        <v>13</v>
      </c>
      <c r="M5977" t="s">
        <v>14</v>
      </c>
      <c r="N5977" t="s">
        <v>307</v>
      </c>
      <c r="O5977" t="s">
        <v>1599</v>
      </c>
      <c r="P5977" t="s">
        <v>8198</v>
      </c>
      <c r="Q5977" s="312">
        <v>44834</v>
      </c>
      <c r="R5977" s="312">
        <v>44896</v>
      </c>
      <c r="S5977" s="291" t="s">
        <v>8590</v>
      </c>
      <c r="T5977" s="267"/>
      <c r="U5977" s="267"/>
      <c r="V5977" s="267"/>
      <c r="W5977" s="267"/>
      <c r="X5977" s="268"/>
      <c r="Y5977" t="s">
        <v>8295</v>
      </c>
      <c r="Z5977">
        <v>1712024697</v>
      </c>
      <c r="AA5977" t="s">
        <v>8571</v>
      </c>
      <c r="AB5977" s="273" t="str">
        <f>_xlfn.IFNA(IF(Table[[#This Row],[Programme Partner]]&lt;&gt;Table[[#This Row],[Implementing Partner]],CONCATENATE(Table[[#This Row],[Programme Partner]],"-",Table[[#This Row],[Implementing Partner]]),Table[[#This Row],[Programme Partner]]),"")</f>
        <v>NABOLOK</v>
      </c>
    </row>
    <row r="5978" spans="1:28" ht="16.5" customHeight="1">
      <c r="A5978" s="183">
        <v>6428</v>
      </c>
      <c r="B5978" s="264" t="s">
        <v>8031</v>
      </c>
      <c r="C5978" s="265" t="s">
        <v>8031</v>
      </c>
      <c r="D5978" s="197" t="s">
        <v>8639</v>
      </c>
      <c r="E5978" s="269" t="s">
        <v>27</v>
      </c>
      <c r="F5978" s="264" t="s">
        <v>8013</v>
      </c>
      <c r="G5978" t="s">
        <v>8313</v>
      </c>
      <c r="H5978" s="264" t="str">
        <f>IFERROR(VLOOKUP(Table[[#This Row],[Activity Details of Assistance]],WHAT!E:F,2,FALSE),"")</f>
        <v># of HP sessions at community level</v>
      </c>
      <c r="I5978" s="264"/>
      <c r="J5978">
        <v>25</v>
      </c>
      <c r="K5978" s="295" t="s">
        <v>8280</v>
      </c>
      <c r="L5978" s="306" t="s">
        <v>13</v>
      </c>
      <c r="M5978" t="s">
        <v>14</v>
      </c>
      <c r="N5978" t="s">
        <v>307</v>
      </c>
      <c r="O5978" t="s">
        <v>1599</v>
      </c>
      <c r="P5978" t="s">
        <v>8198</v>
      </c>
      <c r="Q5978" s="312">
        <v>44834</v>
      </c>
      <c r="R5978" s="312">
        <v>44896</v>
      </c>
      <c r="S5978" s="291" t="s">
        <v>8590</v>
      </c>
      <c r="T5978" s="267"/>
      <c r="U5978" s="267"/>
      <c r="V5978" s="267"/>
      <c r="W5978" s="267"/>
      <c r="X5978" s="268"/>
      <c r="Y5978" t="s">
        <v>8295</v>
      </c>
      <c r="Z5978">
        <v>1712024697</v>
      </c>
      <c r="AA5978" t="s">
        <v>8571</v>
      </c>
      <c r="AB5978" s="273" t="str">
        <f>_xlfn.IFNA(IF(Table[[#This Row],[Programme Partner]]&lt;&gt;Table[[#This Row],[Implementing Partner]],CONCATENATE(Table[[#This Row],[Programme Partner]],"-",Table[[#This Row],[Implementing Partner]]),Table[[#This Row],[Programme Partner]]),"")</f>
        <v>NABOLOK</v>
      </c>
    </row>
    <row r="5979" spans="1:28" ht="16.5" customHeight="1">
      <c r="A5979" s="183">
        <v>6429</v>
      </c>
      <c r="B5979" s="264" t="s">
        <v>8031</v>
      </c>
      <c r="C5979" s="265" t="s">
        <v>8031</v>
      </c>
      <c r="D5979" s="197" t="s">
        <v>8639</v>
      </c>
      <c r="E5979" s="269" t="s">
        <v>27</v>
      </c>
      <c r="F5979" s="264" t="s">
        <v>8013</v>
      </c>
      <c r="G5979" t="s">
        <v>8314</v>
      </c>
      <c r="H5979" s="264" t="str">
        <f>IFERROR(VLOOKUP(Table[[#This Row],[Activity Details of Assistance]],WHAT!E:F,2,FALSE),"")</f>
        <v># of HP sessions at HH level</v>
      </c>
      <c r="I5979" s="264"/>
      <c r="J5979">
        <v>180</v>
      </c>
      <c r="K5979" s="295" t="s">
        <v>8280</v>
      </c>
      <c r="L5979" s="306" t="s">
        <v>13</v>
      </c>
      <c r="M5979" t="s">
        <v>14</v>
      </c>
      <c r="N5979" t="s">
        <v>307</v>
      </c>
      <c r="O5979" t="s">
        <v>1599</v>
      </c>
      <c r="P5979" t="s">
        <v>8198</v>
      </c>
      <c r="Q5979" s="312">
        <v>44834</v>
      </c>
      <c r="R5979" s="312">
        <v>44896</v>
      </c>
      <c r="S5979" s="291" t="s">
        <v>8590</v>
      </c>
      <c r="T5979" s="267"/>
      <c r="U5979" s="267"/>
      <c r="V5979" s="267"/>
      <c r="W5979" s="267"/>
      <c r="X5979" s="268"/>
      <c r="Y5979" t="s">
        <v>8295</v>
      </c>
      <c r="Z5979">
        <v>1712024697</v>
      </c>
      <c r="AA5979" t="s">
        <v>8571</v>
      </c>
      <c r="AB5979" s="273" t="str">
        <f>_xlfn.IFNA(IF(Table[[#This Row],[Programme Partner]]&lt;&gt;Table[[#This Row],[Implementing Partner]],CONCATENATE(Table[[#This Row],[Programme Partner]],"-",Table[[#This Row],[Implementing Partner]]),Table[[#This Row],[Programme Partner]]),"")</f>
        <v>NABOLOK</v>
      </c>
    </row>
    <row r="5980" spans="1:28" ht="16.5" customHeight="1">
      <c r="A5980" s="183">
        <v>6430</v>
      </c>
      <c r="B5980" s="264" t="s">
        <v>8031</v>
      </c>
      <c r="C5980" s="265" t="s">
        <v>8031</v>
      </c>
      <c r="D5980" s="197" t="s">
        <v>8639</v>
      </c>
      <c r="E5980" s="269" t="s">
        <v>27</v>
      </c>
      <c r="F5980" s="264" t="s">
        <v>8013</v>
      </c>
      <c r="G5980" t="s">
        <v>8317</v>
      </c>
      <c r="H5980" s="264" t="str">
        <f>IFERROR(VLOOKUP(Table[[#This Row],[Activity Details of Assistance]],WHAT!E:F,2,FALSE),"")</f>
        <v># of estimated persons reached by mass-media campaign</v>
      </c>
      <c r="I5980" s="264"/>
      <c r="J5980">
        <v>4</v>
      </c>
      <c r="K5980" s="295" t="s">
        <v>8280</v>
      </c>
      <c r="L5980" s="306" t="s">
        <v>13</v>
      </c>
      <c r="M5980" t="s">
        <v>14</v>
      </c>
      <c r="N5980" t="s">
        <v>307</v>
      </c>
      <c r="O5980" t="s">
        <v>1599</v>
      </c>
      <c r="P5980" t="s">
        <v>8198</v>
      </c>
      <c r="Q5980" s="312">
        <v>44834</v>
      </c>
      <c r="R5980" s="312">
        <v>44896</v>
      </c>
      <c r="S5980" s="291" t="s">
        <v>8590</v>
      </c>
      <c r="T5980" s="267"/>
      <c r="U5980" s="267"/>
      <c r="V5980" s="267"/>
      <c r="W5980" s="267"/>
      <c r="X5980" s="268"/>
      <c r="Y5980" t="s">
        <v>8295</v>
      </c>
      <c r="Z5980">
        <v>1712024697</v>
      </c>
      <c r="AA5980" t="s">
        <v>8571</v>
      </c>
      <c r="AB5980" s="273" t="str">
        <f>_xlfn.IFNA(IF(Table[[#This Row],[Programme Partner]]&lt;&gt;Table[[#This Row],[Implementing Partner]],CONCATENATE(Table[[#This Row],[Programme Partner]],"-",Table[[#This Row],[Implementing Partner]]),Table[[#This Row],[Programme Partner]]),"")</f>
        <v>NABOLOK</v>
      </c>
    </row>
    <row r="5981" spans="1:28" ht="16.5" customHeight="1">
      <c r="A5981" s="183">
        <v>6431</v>
      </c>
      <c r="B5981" s="264" t="s">
        <v>8031</v>
      </c>
      <c r="C5981" s="265" t="s">
        <v>8031</v>
      </c>
      <c r="D5981" s="197" t="s">
        <v>8639</v>
      </c>
      <c r="E5981" s="269" t="s">
        <v>27</v>
      </c>
      <c r="F5981" s="264" t="s">
        <v>8014</v>
      </c>
      <c r="G5981" t="s">
        <v>8358</v>
      </c>
      <c r="H5981" s="264" t="str">
        <f>IFERROR(VLOOKUP(Table[[#This Row],[Activity Details of Assistance]],WHAT!E:F,2,FALSE),"")</f>
        <v># of campaign per camp </v>
      </c>
      <c r="I5981" s="264"/>
      <c r="J5981">
        <v>4</v>
      </c>
      <c r="K5981" s="295" t="s">
        <v>8280</v>
      </c>
      <c r="L5981" s="306" t="s">
        <v>13</v>
      </c>
      <c r="M5981" t="s">
        <v>14</v>
      </c>
      <c r="N5981" t="s">
        <v>307</v>
      </c>
      <c r="O5981" t="s">
        <v>1599</v>
      </c>
      <c r="P5981" t="s">
        <v>8198</v>
      </c>
      <c r="Q5981" s="312">
        <v>44834</v>
      </c>
      <c r="R5981" s="312">
        <v>44896</v>
      </c>
      <c r="S5981" s="291" t="s">
        <v>8590</v>
      </c>
      <c r="T5981" s="267"/>
      <c r="U5981" s="267"/>
      <c r="V5981" s="267"/>
      <c r="W5981" s="267"/>
      <c r="X5981" s="268"/>
      <c r="Y5981" t="s">
        <v>8295</v>
      </c>
      <c r="Z5981">
        <v>1712024697</v>
      </c>
      <c r="AA5981" t="s">
        <v>8571</v>
      </c>
      <c r="AB5981" s="273" t="str">
        <f>_xlfn.IFNA(IF(Table[[#This Row],[Programme Partner]]&lt;&gt;Table[[#This Row],[Implementing Partner]],CONCATENATE(Table[[#This Row],[Programme Partner]],"-",Table[[#This Row],[Implementing Partner]]),Table[[#This Row],[Programme Partner]]),"")</f>
        <v>NABOLOK</v>
      </c>
    </row>
    <row r="5982" spans="1:28" ht="16.5" customHeight="1">
      <c r="A5982" s="183">
        <v>6432</v>
      </c>
      <c r="B5982" s="264" t="s">
        <v>8306</v>
      </c>
      <c r="C5982" s="265" t="s">
        <v>8306</v>
      </c>
      <c r="D5982" s="266" t="s">
        <v>5261</v>
      </c>
      <c r="E5982" s="269" t="s">
        <v>27</v>
      </c>
      <c r="F5982" s="264" t="s">
        <v>8011</v>
      </c>
      <c r="G5982" t="s">
        <v>8355</v>
      </c>
      <c r="H5982" s="264" t="str">
        <f>IFERROR(VLOOKUP(Table[[#This Row],[Activity Details of Assistance]],WHAT!E:F,2,FALSE),"")</f>
        <v># of water network</v>
      </c>
      <c r="I5982" s="264"/>
      <c r="J5982">
        <v>1</v>
      </c>
      <c r="K5982" s="295" t="s">
        <v>8280</v>
      </c>
      <c r="L5982" s="306" t="s">
        <v>13</v>
      </c>
      <c r="M5982" t="s">
        <v>14</v>
      </c>
      <c r="N5982" t="s">
        <v>309</v>
      </c>
      <c r="O5982" t="s">
        <v>1606</v>
      </c>
      <c r="P5982" t="s">
        <v>6386</v>
      </c>
      <c r="Q5982" s="312">
        <v>44865</v>
      </c>
      <c r="R5982" s="312">
        <v>44835</v>
      </c>
      <c r="S5982" t="s">
        <v>8452</v>
      </c>
      <c r="T5982" s="267"/>
      <c r="U5982" s="267"/>
      <c r="V5982" s="267"/>
      <c r="W5982" s="267"/>
      <c r="X5982" s="268"/>
      <c r="Y5982" t="s">
        <v>8307</v>
      </c>
      <c r="Z5982">
        <v>1782093386</v>
      </c>
      <c r="AA5982" t="s">
        <v>8308</v>
      </c>
      <c r="AB5982" s="273" t="str">
        <f>_xlfn.IFNA(IF(Table[[#This Row],[Programme Partner]]&lt;&gt;Table[[#This Row],[Implementing Partner]],CONCATENATE(Table[[#This Row],[Programme Partner]],"-",Table[[#This Row],[Implementing Partner]]),Table[[#This Row],[Programme Partner]]),"")</f>
        <v>WCB</v>
      </c>
    </row>
    <row r="5983" spans="1:28" ht="16.5" customHeight="1">
      <c r="A5983" s="183">
        <v>6433</v>
      </c>
      <c r="B5983" s="264" t="s">
        <v>8306</v>
      </c>
      <c r="C5983" s="265" t="s">
        <v>8306</v>
      </c>
      <c r="D5983" s="266" t="s">
        <v>5261</v>
      </c>
      <c r="E5983" s="269" t="s">
        <v>27</v>
      </c>
      <c r="F5983" s="264" t="s">
        <v>8011</v>
      </c>
      <c r="G5983" t="s">
        <v>8318</v>
      </c>
      <c r="H5983" s="264" t="str">
        <f>IFERROR(VLOOKUP(Table[[#This Row],[Activity Details of Assistance]],WHAT!E:F,2,FALSE),"")</f>
        <v># of household</v>
      </c>
      <c r="I5983" s="264"/>
      <c r="J5983">
        <v>180</v>
      </c>
      <c r="K5983" s="295" t="s">
        <v>8280</v>
      </c>
      <c r="L5983" s="306" t="s">
        <v>13</v>
      </c>
      <c r="M5983" t="s">
        <v>14</v>
      </c>
      <c r="N5983" t="s">
        <v>309</v>
      </c>
      <c r="O5983" t="s">
        <v>1606</v>
      </c>
      <c r="P5983" t="s">
        <v>6386</v>
      </c>
      <c r="Q5983" s="312">
        <v>44865</v>
      </c>
      <c r="R5983" s="312">
        <v>44835</v>
      </c>
      <c r="S5983" t="s">
        <v>8452</v>
      </c>
      <c r="T5983" s="267"/>
      <c r="U5983" s="267"/>
      <c r="V5983" s="267"/>
      <c r="W5983" s="267"/>
      <c r="X5983" s="268"/>
      <c r="Y5983" t="s">
        <v>8307</v>
      </c>
      <c r="Z5983">
        <v>1782093386</v>
      </c>
      <c r="AA5983" t="s">
        <v>8308</v>
      </c>
      <c r="AB5983" s="273" t="str">
        <f>_xlfn.IFNA(IF(Table[[#This Row],[Programme Partner]]&lt;&gt;Table[[#This Row],[Implementing Partner]],CONCATENATE(Table[[#This Row],[Programme Partner]],"-",Table[[#This Row],[Implementing Partner]]),Table[[#This Row],[Programme Partner]]),"")</f>
        <v>WCB</v>
      </c>
    </row>
    <row r="5984" spans="1:28" ht="16.5" customHeight="1">
      <c r="A5984" s="183">
        <v>6434</v>
      </c>
      <c r="B5984" s="264" t="s">
        <v>8565</v>
      </c>
      <c r="C5984" s="265" t="s">
        <v>6074</v>
      </c>
      <c r="D5984" s="266" t="s">
        <v>8343</v>
      </c>
      <c r="E5984" s="269" t="s">
        <v>27</v>
      </c>
      <c r="F5984" s="264" t="s">
        <v>8011</v>
      </c>
      <c r="G5984" t="s">
        <v>8353</v>
      </c>
      <c r="H5984" s="264" t="str">
        <f>IFERROR(VLOOKUP(Table[[#This Row],[Activity Details of Assistance]],WHAT!E:F,2,FALSE),"")</f>
        <v># of tube well</v>
      </c>
      <c r="I5984" s="264"/>
      <c r="J5984">
        <v>8</v>
      </c>
      <c r="K5984" s="295" t="s">
        <v>8280</v>
      </c>
      <c r="L5984" s="306" t="s">
        <v>13</v>
      </c>
      <c r="M5984" t="s">
        <v>14</v>
      </c>
      <c r="N5984" t="s">
        <v>307</v>
      </c>
      <c r="O5984" t="s">
        <v>307</v>
      </c>
      <c r="P5984" t="s">
        <v>8220</v>
      </c>
      <c r="Q5984" s="312">
        <v>44865</v>
      </c>
      <c r="R5984" s="312">
        <v>44896</v>
      </c>
      <c r="S5984" s="291" t="s">
        <v>8590</v>
      </c>
      <c r="T5984" s="267"/>
      <c r="U5984" s="267"/>
      <c r="V5984" s="267"/>
      <c r="W5984" s="267"/>
      <c r="X5984" s="268"/>
      <c r="Y5984" t="s">
        <v>8472</v>
      </c>
      <c r="Z5984">
        <v>8801630979409</v>
      </c>
      <c r="AA5984" t="s">
        <v>8473</v>
      </c>
      <c r="AB5984" s="273" t="str">
        <f>_xlfn.IFNA(IF(Table[[#This Row],[Programme Partner]]&lt;&gt;Table[[#This Row],[Implementing Partner]],CONCATENATE(Table[[#This Row],[Programme Partner]],"-",Table[[#This Row],[Implementing Partner]]),Table[[#This Row],[Programme Partner]]),"")</f>
        <v>MUKTI COX'S BAZAR-IVY Japan</v>
      </c>
    </row>
    <row r="5985" spans="1:28" ht="16.5" customHeight="1">
      <c r="A5985" s="183">
        <v>6435</v>
      </c>
      <c r="B5985" s="264" t="s">
        <v>8565</v>
      </c>
      <c r="C5985" s="265" t="s">
        <v>6074</v>
      </c>
      <c r="D5985" s="266" t="s">
        <v>8343</v>
      </c>
      <c r="E5985" s="269" t="s">
        <v>27</v>
      </c>
      <c r="F5985" s="264" t="s">
        <v>8011</v>
      </c>
      <c r="G5985" s="195" t="s">
        <v>8584</v>
      </c>
      <c r="H5985" s="264" t="str">
        <f>IFERROR(VLOOKUP(Table[[#This Row],[Activity Details of Assistance]],WHAT!E:F,2,FALSE),"")</f>
        <v># of tube well</v>
      </c>
      <c r="I5985" s="264"/>
      <c r="J5985">
        <v>8</v>
      </c>
      <c r="K5985" s="295" t="s">
        <v>8280</v>
      </c>
      <c r="L5985" s="306" t="s">
        <v>13</v>
      </c>
      <c r="M5985" t="s">
        <v>14</v>
      </c>
      <c r="N5985" t="s">
        <v>307</v>
      </c>
      <c r="O5985" t="s">
        <v>307</v>
      </c>
      <c r="P5985" t="s">
        <v>8220</v>
      </c>
      <c r="Q5985" s="312">
        <v>44865</v>
      </c>
      <c r="R5985" s="312">
        <v>44896</v>
      </c>
      <c r="S5985" s="291" t="s">
        <v>8590</v>
      </c>
      <c r="T5985" s="267"/>
      <c r="U5985" s="267"/>
      <c r="V5985" s="267"/>
      <c r="W5985" s="267"/>
      <c r="X5985" s="268"/>
      <c r="Y5985" t="s">
        <v>8472</v>
      </c>
      <c r="Z5985">
        <v>8801630979409</v>
      </c>
      <c r="AA5985" t="s">
        <v>8473</v>
      </c>
      <c r="AB5985" s="273" t="str">
        <f>_xlfn.IFNA(IF(Table[[#This Row],[Programme Partner]]&lt;&gt;Table[[#This Row],[Implementing Partner]],CONCATENATE(Table[[#This Row],[Programme Partner]],"-",Table[[#This Row],[Implementing Partner]]),Table[[#This Row],[Programme Partner]]),"")</f>
        <v>MUKTI COX'S BAZAR-IVY Japan</v>
      </c>
    </row>
    <row r="5986" spans="1:28" ht="16.5" customHeight="1">
      <c r="A5986" s="183">
        <v>6436</v>
      </c>
      <c r="B5986" s="264" t="s">
        <v>8565</v>
      </c>
      <c r="C5986" s="265" t="s">
        <v>6074</v>
      </c>
      <c r="D5986" s="266" t="s">
        <v>8343</v>
      </c>
      <c r="E5986" s="269" t="s">
        <v>27</v>
      </c>
      <c r="F5986" s="264" t="s">
        <v>8013</v>
      </c>
      <c r="G5986" t="s">
        <v>8313</v>
      </c>
      <c r="H5986" s="264" t="str">
        <f>IFERROR(VLOOKUP(Table[[#This Row],[Activity Details of Assistance]],WHAT!E:F,2,FALSE),"")</f>
        <v># of HP sessions at community level</v>
      </c>
      <c r="I5986" s="264"/>
      <c r="J5986">
        <v>16</v>
      </c>
      <c r="K5986" s="295" t="s">
        <v>8280</v>
      </c>
      <c r="L5986" s="306" t="s">
        <v>13</v>
      </c>
      <c r="M5986" t="s">
        <v>14</v>
      </c>
      <c r="N5986" t="s">
        <v>307</v>
      </c>
      <c r="O5986" t="s">
        <v>307</v>
      </c>
      <c r="P5986" t="s">
        <v>8220</v>
      </c>
      <c r="Q5986" s="312">
        <v>44865</v>
      </c>
      <c r="R5986" s="312">
        <v>44896</v>
      </c>
      <c r="S5986" s="291" t="s">
        <v>8590</v>
      </c>
      <c r="T5986" s="267"/>
      <c r="U5986" s="267"/>
      <c r="V5986" s="267"/>
      <c r="W5986" s="267"/>
      <c r="X5986" s="268"/>
      <c r="Y5986" t="s">
        <v>8472</v>
      </c>
      <c r="Z5986">
        <v>8801630979409</v>
      </c>
      <c r="AA5986" t="s">
        <v>8473</v>
      </c>
      <c r="AB5986" s="273" t="str">
        <f>_xlfn.IFNA(IF(Table[[#This Row],[Programme Partner]]&lt;&gt;Table[[#This Row],[Implementing Partner]],CONCATENATE(Table[[#This Row],[Programme Partner]],"-",Table[[#This Row],[Implementing Partner]]),Table[[#This Row],[Programme Partner]]),"")</f>
        <v>MUKTI COX'S BAZAR-IVY Japan</v>
      </c>
    </row>
    <row r="5987" spans="1:28" ht="16.5" customHeight="1">
      <c r="A5987" s="183">
        <v>6437</v>
      </c>
      <c r="B5987" s="264" t="s">
        <v>5035</v>
      </c>
      <c r="C5987" s="265" t="s">
        <v>5087</v>
      </c>
      <c r="D5987" s="197" t="s">
        <v>8347</v>
      </c>
      <c r="E5987" s="269" t="s">
        <v>27</v>
      </c>
      <c r="F5987" s="264" t="s">
        <v>8012</v>
      </c>
      <c r="G5987" t="s">
        <v>8359</v>
      </c>
      <c r="H5987" s="264" t="str">
        <f>IFERROR(VLOOKUP(Table[[#This Row],[Activity Details of Assistance]],WHAT!E:F,2,FALSE),"")</f>
        <v># of FSM Site</v>
      </c>
      <c r="I5987" s="264"/>
      <c r="J5987">
        <v>1</v>
      </c>
      <c r="K5987" s="295" t="s">
        <v>8280</v>
      </c>
      <c r="L5987" s="306" t="s">
        <v>13</v>
      </c>
      <c r="M5987" t="s">
        <v>14</v>
      </c>
      <c r="N5987" t="s">
        <v>309</v>
      </c>
      <c r="O5987" t="s">
        <v>1606</v>
      </c>
      <c r="P5987" t="s">
        <v>4659</v>
      </c>
      <c r="Q5987" s="312">
        <v>44865</v>
      </c>
      <c r="R5987" s="312">
        <v>45078</v>
      </c>
      <c r="S5987" t="s">
        <v>8452</v>
      </c>
      <c r="T5987" s="267"/>
      <c r="U5987" s="267"/>
      <c r="V5987" s="267"/>
      <c r="W5987" s="267"/>
      <c r="X5987" s="268"/>
      <c r="Y5987" t="s">
        <v>8431</v>
      </c>
      <c r="Z5987">
        <v>1826201879</v>
      </c>
      <c r="AA5987" t="s">
        <v>8432</v>
      </c>
      <c r="AB5987" s="273" t="str">
        <f>_xlfn.IFNA(IF(Table[[#This Row],[Programme Partner]]&lt;&gt;Table[[#This Row],[Implementing Partner]],CONCATENATE(Table[[#This Row],[Programme Partner]],"-",Table[[#This Row],[Implementing Partner]]),Table[[#This Row],[Programme Partner]]),"")</f>
        <v>CA-DSK</v>
      </c>
    </row>
    <row r="5988" spans="1:28" ht="16.5" customHeight="1">
      <c r="A5988" s="183">
        <v>6438</v>
      </c>
      <c r="B5988" s="264" t="s">
        <v>5182</v>
      </c>
      <c r="C5988" s="265" t="s">
        <v>5184</v>
      </c>
      <c r="D5988" s="266" t="s">
        <v>8282</v>
      </c>
      <c r="E5988" s="269" t="s">
        <v>27</v>
      </c>
      <c r="F5988" s="264" t="s">
        <v>8012</v>
      </c>
      <c r="G5988" t="s">
        <v>8365</v>
      </c>
      <c r="H5988" s="264" t="str">
        <f>IFERROR(VLOOKUP(Table[[#This Row],[Activity Details of Assistance]],WHAT!E:F,2,FALSE),"")</f>
        <v># of door</v>
      </c>
      <c r="I5988" s="264"/>
      <c r="J5988">
        <v>15</v>
      </c>
      <c r="K5988" s="295" t="s">
        <v>8280</v>
      </c>
      <c r="L5988" s="306" t="s">
        <v>13</v>
      </c>
      <c r="M5988" t="s">
        <v>14</v>
      </c>
      <c r="N5988" t="s">
        <v>307</v>
      </c>
      <c r="O5988" t="s">
        <v>1599</v>
      </c>
      <c r="P5988" t="s">
        <v>8198</v>
      </c>
      <c r="Q5988" s="312">
        <v>44865</v>
      </c>
      <c r="R5988" s="312">
        <v>44896</v>
      </c>
      <c r="S5988" s="291" t="s">
        <v>8590</v>
      </c>
      <c r="T5988" s="267"/>
      <c r="U5988" s="267"/>
      <c r="V5988" s="267"/>
      <c r="W5988" s="267"/>
      <c r="X5988" s="268"/>
      <c r="Y5988" t="s">
        <v>8474</v>
      </c>
      <c r="Z5988">
        <v>1613114224</v>
      </c>
      <c r="AA5988" t="s">
        <v>8475</v>
      </c>
      <c r="AB5988" s="273" t="str">
        <f>_xlfn.IFNA(IF(Table[[#This Row],[Programme Partner]]&lt;&gt;Table[[#This Row],[Implementing Partner]],CONCATENATE(Table[[#This Row],[Programme Partner]],"-",Table[[#This Row],[Implementing Partner]]),Table[[#This Row],[Programme Partner]]),"")</f>
        <v>NCA-NGOF</v>
      </c>
    </row>
    <row r="5989" spans="1:28" ht="16.5" customHeight="1">
      <c r="A5989" s="183">
        <v>6439</v>
      </c>
      <c r="B5989" s="264" t="s">
        <v>5182</v>
      </c>
      <c r="C5989" s="265" t="s">
        <v>5184</v>
      </c>
      <c r="D5989" s="266" t="s">
        <v>8282</v>
      </c>
      <c r="E5989" s="269" t="s">
        <v>27</v>
      </c>
      <c r="F5989" s="264" t="s">
        <v>8012</v>
      </c>
      <c r="G5989" t="s">
        <v>8373</v>
      </c>
      <c r="H5989" s="264" t="str">
        <f>IFERROR(VLOOKUP(Table[[#This Row],[Activity Details of Assistance]],WHAT!E:F,2,FALSE),"")</f>
        <v xml:space="preserve"># of door </v>
      </c>
      <c r="I5989" s="264"/>
      <c r="J5989">
        <v>8</v>
      </c>
      <c r="K5989" s="295" t="s">
        <v>8280</v>
      </c>
      <c r="L5989" s="306" t="s">
        <v>13</v>
      </c>
      <c r="M5989" t="s">
        <v>14</v>
      </c>
      <c r="N5989" t="s">
        <v>307</v>
      </c>
      <c r="O5989" t="s">
        <v>1599</v>
      </c>
      <c r="P5989" t="s">
        <v>8198</v>
      </c>
      <c r="Q5989" s="312">
        <v>44865</v>
      </c>
      <c r="R5989" s="312">
        <v>44896</v>
      </c>
      <c r="S5989" s="291" t="s">
        <v>8590</v>
      </c>
      <c r="T5989" s="267"/>
      <c r="U5989" s="267"/>
      <c r="V5989" s="267"/>
      <c r="W5989" s="267"/>
      <c r="X5989" s="268"/>
      <c r="Y5989" t="s">
        <v>8474</v>
      </c>
      <c r="Z5989">
        <v>1613114224</v>
      </c>
      <c r="AA5989" t="s">
        <v>8475</v>
      </c>
      <c r="AB5989" s="273" t="str">
        <f>_xlfn.IFNA(IF(Table[[#This Row],[Programme Partner]]&lt;&gt;Table[[#This Row],[Implementing Partner]],CONCATENATE(Table[[#This Row],[Programme Partner]],"-",Table[[#This Row],[Implementing Partner]]),Table[[#This Row],[Programme Partner]]),"")</f>
        <v>NCA-NGOF</v>
      </c>
    </row>
    <row r="5990" spans="1:28" ht="16.5" customHeight="1">
      <c r="A5990" s="183">
        <v>6440</v>
      </c>
      <c r="B5990" s="264" t="s">
        <v>5182</v>
      </c>
      <c r="C5990" s="265" t="s">
        <v>5184</v>
      </c>
      <c r="D5990" s="266" t="s">
        <v>8282</v>
      </c>
      <c r="E5990" s="269" t="s">
        <v>27</v>
      </c>
      <c r="F5990" s="264" t="s">
        <v>8013</v>
      </c>
      <c r="G5990" t="s">
        <v>8313</v>
      </c>
      <c r="H5990" s="264" t="str">
        <f>IFERROR(VLOOKUP(Table[[#This Row],[Activity Details of Assistance]],WHAT!E:F,2,FALSE),"")</f>
        <v># of HP sessions at community level</v>
      </c>
      <c r="I5990" s="264"/>
      <c r="J5990">
        <v>933</v>
      </c>
      <c r="K5990" s="295" t="s">
        <v>8280</v>
      </c>
      <c r="L5990" s="306" t="s">
        <v>13</v>
      </c>
      <c r="M5990" t="s">
        <v>14</v>
      </c>
      <c r="N5990" t="s">
        <v>307</v>
      </c>
      <c r="O5990" t="s">
        <v>1599</v>
      </c>
      <c r="P5990" t="s">
        <v>8198</v>
      </c>
      <c r="Q5990" s="312">
        <v>44865</v>
      </c>
      <c r="R5990" s="312">
        <v>44896</v>
      </c>
      <c r="S5990" s="291" t="s">
        <v>8590</v>
      </c>
      <c r="T5990" s="267"/>
      <c r="U5990" s="267"/>
      <c r="V5990" s="267"/>
      <c r="W5990" s="267"/>
      <c r="X5990" s="268"/>
      <c r="Y5990" t="s">
        <v>8474</v>
      </c>
      <c r="Z5990">
        <v>1613114224</v>
      </c>
      <c r="AA5990" t="s">
        <v>8475</v>
      </c>
      <c r="AB5990" s="273" t="str">
        <f>_xlfn.IFNA(IF(Table[[#This Row],[Programme Partner]]&lt;&gt;Table[[#This Row],[Implementing Partner]],CONCATENATE(Table[[#This Row],[Programme Partner]],"-",Table[[#This Row],[Implementing Partner]]),Table[[#This Row],[Programme Partner]]),"")</f>
        <v>NCA-NGOF</v>
      </c>
    </row>
    <row r="5991" spans="1:28" ht="16.5" customHeight="1">
      <c r="A5991" s="183">
        <v>6441</v>
      </c>
      <c r="B5991" s="264" t="s">
        <v>5182</v>
      </c>
      <c r="C5991" s="265" t="s">
        <v>5184</v>
      </c>
      <c r="D5991" s="266" t="s">
        <v>8282</v>
      </c>
      <c r="E5991" s="269" t="s">
        <v>27</v>
      </c>
      <c r="F5991" s="264" t="s">
        <v>8011</v>
      </c>
      <c r="G5991" t="s">
        <v>8355</v>
      </c>
      <c r="H5991" s="264" t="str">
        <f>IFERROR(VLOOKUP(Table[[#This Row],[Activity Details of Assistance]],WHAT!E:F,2,FALSE),"")</f>
        <v># of water network</v>
      </c>
      <c r="I5991" s="264"/>
      <c r="J5991">
        <v>4</v>
      </c>
      <c r="K5991" s="295" t="s">
        <v>8280</v>
      </c>
      <c r="L5991" s="306" t="s">
        <v>13</v>
      </c>
      <c r="M5991" t="s">
        <v>14</v>
      </c>
      <c r="N5991" t="s">
        <v>307</v>
      </c>
      <c r="O5991" t="s">
        <v>1599</v>
      </c>
      <c r="P5991" t="s">
        <v>4720</v>
      </c>
      <c r="Q5991" s="312">
        <v>44865</v>
      </c>
      <c r="R5991" s="312">
        <v>44896</v>
      </c>
      <c r="S5991" t="s">
        <v>8452</v>
      </c>
      <c r="T5991" s="267"/>
      <c r="U5991" s="267"/>
      <c r="V5991" s="267"/>
      <c r="W5991" s="267"/>
      <c r="X5991" s="268"/>
      <c r="Y5991" t="s">
        <v>8474</v>
      </c>
      <c r="Z5991">
        <v>161311424</v>
      </c>
      <c r="AA5991" t="s">
        <v>8475</v>
      </c>
      <c r="AB5991" s="273" t="str">
        <f>_xlfn.IFNA(IF(Table[[#This Row],[Programme Partner]]&lt;&gt;Table[[#This Row],[Implementing Partner]],CONCATENATE(Table[[#This Row],[Programme Partner]],"-",Table[[#This Row],[Implementing Partner]]),Table[[#This Row],[Programme Partner]]),"")</f>
        <v>NCA-NGOF</v>
      </c>
    </row>
    <row r="5992" spans="1:28" ht="16.5" customHeight="1">
      <c r="A5992" s="183">
        <v>6442</v>
      </c>
      <c r="B5992" s="264" t="s">
        <v>5182</v>
      </c>
      <c r="C5992" s="265" t="s">
        <v>5184</v>
      </c>
      <c r="D5992" s="266" t="s">
        <v>8282</v>
      </c>
      <c r="E5992" s="269" t="s">
        <v>27</v>
      </c>
      <c r="F5992" s="264" t="s">
        <v>8012</v>
      </c>
      <c r="G5992" s="195" t="s">
        <v>8585</v>
      </c>
      <c r="H5992" s="264" t="str">
        <f>IFERROR(VLOOKUP(Table[[#This Row],[Activity Details of Assistance]],WHAT!E:F,2,FALSE),"")</f>
        <v xml:space="preserve"># of door </v>
      </c>
      <c r="I5992" s="264"/>
      <c r="J5992">
        <v>5</v>
      </c>
      <c r="K5992" s="295" t="s">
        <v>8280</v>
      </c>
      <c r="L5992" s="306" t="s">
        <v>13</v>
      </c>
      <c r="M5992" t="s">
        <v>14</v>
      </c>
      <c r="N5992" t="s">
        <v>307</v>
      </c>
      <c r="O5992" t="s">
        <v>1599</v>
      </c>
      <c r="P5992" t="s">
        <v>4720</v>
      </c>
      <c r="Q5992" s="312">
        <v>44865</v>
      </c>
      <c r="R5992" s="312">
        <v>44896</v>
      </c>
      <c r="S5992" t="s">
        <v>8452</v>
      </c>
      <c r="T5992" s="267"/>
      <c r="U5992" s="267"/>
      <c r="V5992" s="267"/>
      <c r="W5992" s="267"/>
      <c r="X5992" s="268"/>
      <c r="Y5992" t="s">
        <v>8474</v>
      </c>
      <c r="Z5992">
        <v>161311424</v>
      </c>
      <c r="AA5992" t="s">
        <v>8475</v>
      </c>
      <c r="AB5992" s="273" t="str">
        <f>_xlfn.IFNA(IF(Table[[#This Row],[Programme Partner]]&lt;&gt;Table[[#This Row],[Implementing Partner]],CONCATENATE(Table[[#This Row],[Programme Partner]],"-",Table[[#This Row],[Implementing Partner]]),Table[[#This Row],[Programme Partner]]),"")</f>
        <v>NCA-NGOF</v>
      </c>
    </row>
    <row r="5993" spans="1:28" ht="16.5" customHeight="1">
      <c r="A5993" s="183">
        <v>6443</v>
      </c>
      <c r="B5993" s="264" t="s">
        <v>5182</v>
      </c>
      <c r="C5993" s="265" t="s">
        <v>5184</v>
      </c>
      <c r="D5993" s="266" t="s">
        <v>8282</v>
      </c>
      <c r="E5993" s="269" t="s">
        <v>27</v>
      </c>
      <c r="F5993" s="264" t="s">
        <v>8012</v>
      </c>
      <c r="G5993" s="195" t="s">
        <v>8586</v>
      </c>
      <c r="H5993" s="264" t="str">
        <f>IFERROR(VLOOKUP(Table[[#This Row],[Activity Details of Assistance]],WHAT!E:F,2,FALSE),"")</f>
        <v># of door</v>
      </c>
      <c r="I5993" s="264"/>
      <c r="J5993">
        <v>18</v>
      </c>
      <c r="K5993" s="295" t="s">
        <v>8280</v>
      </c>
      <c r="L5993" s="306" t="s">
        <v>13</v>
      </c>
      <c r="M5993" t="s">
        <v>14</v>
      </c>
      <c r="N5993" t="s">
        <v>307</v>
      </c>
      <c r="O5993" t="s">
        <v>1599</v>
      </c>
      <c r="P5993" t="s">
        <v>4720</v>
      </c>
      <c r="Q5993" s="312">
        <v>44865</v>
      </c>
      <c r="R5993" s="312">
        <v>44896</v>
      </c>
      <c r="S5993" t="s">
        <v>8452</v>
      </c>
      <c r="T5993" s="267"/>
      <c r="U5993" s="267"/>
      <c r="V5993" s="267"/>
      <c r="W5993" s="267"/>
      <c r="X5993" s="268"/>
      <c r="Y5993" t="s">
        <v>8474</v>
      </c>
      <c r="Z5993">
        <v>161311424</v>
      </c>
      <c r="AA5993" t="s">
        <v>8475</v>
      </c>
      <c r="AB5993" s="273" t="str">
        <f>_xlfn.IFNA(IF(Table[[#This Row],[Programme Partner]]&lt;&gt;Table[[#This Row],[Implementing Partner]],CONCATENATE(Table[[#This Row],[Programme Partner]],"-",Table[[#This Row],[Implementing Partner]]),Table[[#This Row],[Programme Partner]]),"")</f>
        <v>NCA-NGOF</v>
      </c>
    </row>
    <row r="5994" spans="1:28" ht="16.5" customHeight="1">
      <c r="A5994" s="183">
        <v>6444</v>
      </c>
      <c r="B5994" s="264" t="s">
        <v>5182</v>
      </c>
      <c r="C5994" s="265" t="s">
        <v>5184</v>
      </c>
      <c r="D5994" s="266" t="s">
        <v>8282</v>
      </c>
      <c r="E5994" s="269" t="s">
        <v>27</v>
      </c>
      <c r="F5994" s="264" t="s">
        <v>8013</v>
      </c>
      <c r="G5994" t="s">
        <v>8313</v>
      </c>
      <c r="H5994" s="264" t="str">
        <f>IFERROR(VLOOKUP(Table[[#This Row],[Activity Details of Assistance]],WHAT!E:F,2,FALSE),"")</f>
        <v># of HP sessions at community level</v>
      </c>
      <c r="I5994" s="264"/>
      <c r="J5994">
        <v>384</v>
      </c>
      <c r="K5994" s="295" t="s">
        <v>8280</v>
      </c>
      <c r="L5994" s="306" t="s">
        <v>13</v>
      </c>
      <c r="M5994" t="s">
        <v>14</v>
      </c>
      <c r="N5994" t="s">
        <v>307</v>
      </c>
      <c r="O5994" t="s">
        <v>1599</v>
      </c>
      <c r="P5994" t="s">
        <v>4720</v>
      </c>
      <c r="Q5994" s="312">
        <v>44865</v>
      </c>
      <c r="R5994" s="312">
        <v>44896</v>
      </c>
      <c r="S5994" t="s">
        <v>8452</v>
      </c>
      <c r="T5994" s="267"/>
      <c r="U5994" s="267"/>
      <c r="V5994" s="267"/>
      <c r="W5994" s="267"/>
      <c r="X5994" s="268"/>
      <c r="Y5994" t="s">
        <v>8474</v>
      </c>
      <c r="Z5994">
        <v>161311424</v>
      </c>
      <c r="AA5994" t="s">
        <v>8475</v>
      </c>
      <c r="AB5994" s="273" t="str">
        <f>_xlfn.IFNA(IF(Table[[#This Row],[Programme Partner]]&lt;&gt;Table[[#This Row],[Implementing Partner]],CONCATENATE(Table[[#This Row],[Programme Partner]],"-",Table[[#This Row],[Implementing Partner]]),Table[[#This Row],[Programme Partner]]),"")</f>
        <v>NCA-NGOF</v>
      </c>
    </row>
    <row r="5995" spans="1:28" ht="16.5" customHeight="1">
      <c r="A5995" s="183">
        <v>6445</v>
      </c>
      <c r="B5995" s="264" t="s">
        <v>5035</v>
      </c>
      <c r="C5995" s="265" t="s">
        <v>5087</v>
      </c>
      <c r="D5995" s="197" t="s">
        <v>8347</v>
      </c>
      <c r="E5995" s="269" t="s">
        <v>27</v>
      </c>
      <c r="F5995" s="264" t="s">
        <v>8011</v>
      </c>
      <c r="G5995" t="s">
        <v>8355</v>
      </c>
      <c r="H5995" s="264" t="str">
        <f>IFERROR(VLOOKUP(Table[[#This Row],[Activity Details of Assistance]],WHAT!E:F,2,FALSE),"")</f>
        <v># of water network</v>
      </c>
      <c r="I5995" s="264"/>
      <c r="J5995">
        <v>4</v>
      </c>
      <c r="K5995" s="295" t="s">
        <v>8280</v>
      </c>
      <c r="L5995" s="306" t="s">
        <v>13</v>
      </c>
      <c r="M5995" t="s">
        <v>14</v>
      </c>
      <c r="N5995" t="s">
        <v>309</v>
      </c>
      <c r="O5995" t="s">
        <v>1606</v>
      </c>
      <c r="P5995" t="s">
        <v>4662</v>
      </c>
      <c r="Q5995" s="312">
        <v>44865</v>
      </c>
      <c r="R5995" s="312">
        <v>45078</v>
      </c>
      <c r="S5995" t="s">
        <v>8452</v>
      </c>
      <c r="T5995" s="267"/>
      <c r="U5995" s="267"/>
      <c r="V5995" s="267"/>
      <c r="W5995" s="267"/>
      <c r="X5995" s="268"/>
      <c r="Y5995" t="s">
        <v>8431</v>
      </c>
      <c r="Z5995">
        <v>1826201879</v>
      </c>
      <c r="AA5995" t="s">
        <v>8432</v>
      </c>
      <c r="AB5995" s="273" t="str">
        <f>_xlfn.IFNA(IF(Table[[#This Row],[Programme Partner]]&lt;&gt;Table[[#This Row],[Implementing Partner]],CONCATENATE(Table[[#This Row],[Programme Partner]],"-",Table[[#This Row],[Implementing Partner]]),Table[[#This Row],[Programme Partner]]),"")</f>
        <v>CA-DSK</v>
      </c>
    </row>
    <row r="5996" spans="1:28" ht="16.5" customHeight="1">
      <c r="A5996" s="183">
        <v>6446</v>
      </c>
      <c r="B5996" s="264" t="s">
        <v>5035</v>
      </c>
      <c r="C5996" s="265" t="s">
        <v>5087</v>
      </c>
      <c r="D5996" s="197" t="s">
        <v>8347</v>
      </c>
      <c r="E5996" s="269" t="s">
        <v>27</v>
      </c>
      <c r="F5996" s="264" t="s">
        <v>8012</v>
      </c>
      <c r="G5996" t="s">
        <v>8359</v>
      </c>
      <c r="H5996" s="264" t="str">
        <f>IFERROR(VLOOKUP(Table[[#This Row],[Activity Details of Assistance]],WHAT!E:F,2,FALSE),"")</f>
        <v># of FSM Site</v>
      </c>
      <c r="I5996" s="264"/>
      <c r="J5996">
        <v>4</v>
      </c>
      <c r="K5996" s="295" t="s">
        <v>8280</v>
      </c>
      <c r="L5996" s="306" t="s">
        <v>13</v>
      </c>
      <c r="M5996" t="s">
        <v>14</v>
      </c>
      <c r="N5996" t="s">
        <v>309</v>
      </c>
      <c r="O5996" t="s">
        <v>1606</v>
      </c>
      <c r="P5996" t="s">
        <v>4662</v>
      </c>
      <c r="Q5996" s="312">
        <v>44865</v>
      </c>
      <c r="R5996" s="312">
        <v>45078</v>
      </c>
      <c r="S5996" t="s">
        <v>8452</v>
      </c>
      <c r="T5996" s="267"/>
      <c r="U5996" s="267"/>
      <c r="V5996" s="267"/>
      <c r="W5996" s="267"/>
      <c r="X5996" s="268"/>
      <c r="Y5996" t="s">
        <v>8431</v>
      </c>
      <c r="Z5996">
        <v>1826201879</v>
      </c>
      <c r="AA5996" t="s">
        <v>8432</v>
      </c>
      <c r="AB5996" s="273" t="str">
        <f>_xlfn.IFNA(IF(Table[[#This Row],[Programme Partner]]&lt;&gt;Table[[#This Row],[Implementing Partner]],CONCATENATE(Table[[#This Row],[Programme Partner]],"-",Table[[#This Row],[Implementing Partner]]),Table[[#This Row],[Programme Partner]]),"")</f>
        <v>CA-DSK</v>
      </c>
    </row>
    <row r="5997" spans="1:28" ht="16.5" customHeight="1">
      <c r="A5997" s="183">
        <v>6447</v>
      </c>
      <c r="B5997" s="264" t="s">
        <v>5035</v>
      </c>
      <c r="C5997" s="265" t="s">
        <v>5087</v>
      </c>
      <c r="D5997" s="197" t="s">
        <v>8347</v>
      </c>
      <c r="E5997" s="269" t="s">
        <v>27</v>
      </c>
      <c r="F5997" s="264" t="s">
        <v>8012</v>
      </c>
      <c r="G5997" t="s">
        <v>8356</v>
      </c>
      <c r="H5997" s="264" t="str">
        <f>IFERROR(VLOOKUP(Table[[#This Row],[Activity Details of Assistance]],WHAT!E:F,2,FALSE),"")</f>
        <v># of FSM Site</v>
      </c>
      <c r="I5997" s="264"/>
      <c r="J5997">
        <v>2</v>
      </c>
      <c r="K5997" s="295" t="s">
        <v>8280</v>
      </c>
      <c r="L5997" s="306" t="s">
        <v>13</v>
      </c>
      <c r="M5997" t="s">
        <v>14</v>
      </c>
      <c r="N5997" t="s">
        <v>309</v>
      </c>
      <c r="O5997" t="s">
        <v>1606</v>
      </c>
      <c r="P5997" t="s">
        <v>4662</v>
      </c>
      <c r="Q5997" s="312">
        <v>44865</v>
      </c>
      <c r="R5997" s="312">
        <v>45078</v>
      </c>
      <c r="S5997" t="s">
        <v>8452</v>
      </c>
      <c r="T5997" s="267"/>
      <c r="U5997" s="267"/>
      <c r="V5997" s="267"/>
      <c r="W5997" s="267"/>
      <c r="X5997" s="268"/>
      <c r="Y5997" t="s">
        <v>8431</v>
      </c>
      <c r="Z5997">
        <v>1826201879</v>
      </c>
      <c r="AA5997" t="s">
        <v>8432</v>
      </c>
      <c r="AB5997" s="273" t="str">
        <f>_xlfn.IFNA(IF(Table[[#This Row],[Programme Partner]]&lt;&gt;Table[[#This Row],[Implementing Partner]],CONCATENATE(Table[[#This Row],[Programme Partner]],"-",Table[[#This Row],[Implementing Partner]]),Table[[#This Row],[Programme Partner]]),"")</f>
        <v>CA-DSK</v>
      </c>
    </row>
    <row r="5998" spans="1:28" ht="16.5" customHeight="1">
      <c r="A5998" s="183">
        <v>6448</v>
      </c>
      <c r="B5998" s="264" t="s">
        <v>5035</v>
      </c>
      <c r="C5998" s="265" t="s">
        <v>5087</v>
      </c>
      <c r="D5998" s="197" t="s">
        <v>8347</v>
      </c>
      <c r="E5998" s="269" t="s">
        <v>27</v>
      </c>
      <c r="F5998" s="264" t="s">
        <v>8012</v>
      </c>
      <c r="G5998" s="195" t="s">
        <v>8586</v>
      </c>
      <c r="H5998" s="264" t="str">
        <f>IFERROR(VLOOKUP(Table[[#This Row],[Activity Details of Assistance]],WHAT!E:F,2,FALSE),"")</f>
        <v># of door</v>
      </c>
      <c r="I5998" s="264"/>
      <c r="J5998">
        <v>1</v>
      </c>
      <c r="K5998" s="295" t="s">
        <v>8280</v>
      </c>
      <c r="L5998" s="306" t="s">
        <v>13</v>
      </c>
      <c r="M5998" t="s">
        <v>14</v>
      </c>
      <c r="N5998" t="s">
        <v>309</v>
      </c>
      <c r="O5998" t="s">
        <v>1606</v>
      </c>
      <c r="P5998" t="s">
        <v>4662</v>
      </c>
      <c r="Q5998" s="312">
        <v>44865</v>
      </c>
      <c r="R5998" s="312">
        <v>45078</v>
      </c>
      <c r="S5998" t="s">
        <v>8452</v>
      </c>
      <c r="T5998" s="267"/>
      <c r="U5998" s="267"/>
      <c r="V5998" s="267"/>
      <c r="W5998" s="267"/>
      <c r="X5998" s="268"/>
      <c r="Y5998" t="s">
        <v>8431</v>
      </c>
      <c r="Z5998">
        <v>1826201879</v>
      </c>
      <c r="AA5998" t="s">
        <v>8432</v>
      </c>
      <c r="AB5998" s="273" t="str">
        <f>_xlfn.IFNA(IF(Table[[#This Row],[Programme Partner]]&lt;&gt;Table[[#This Row],[Implementing Partner]],CONCATENATE(Table[[#This Row],[Programme Partner]],"-",Table[[#This Row],[Implementing Partner]]),Table[[#This Row],[Programme Partner]]),"")</f>
        <v>CA-DSK</v>
      </c>
    </row>
    <row r="5999" spans="1:28" ht="16.5" customHeight="1">
      <c r="A5999" s="183">
        <v>6449</v>
      </c>
      <c r="B5999" s="264" t="s">
        <v>5035</v>
      </c>
      <c r="C5999" s="265" t="s">
        <v>5087</v>
      </c>
      <c r="D5999" s="197" t="s">
        <v>8347</v>
      </c>
      <c r="E5999" s="269" t="s">
        <v>27</v>
      </c>
      <c r="F5999" s="264" t="s">
        <v>8012</v>
      </c>
      <c r="G5999" t="s">
        <v>8357</v>
      </c>
      <c r="H5999" s="264" t="str">
        <f>IFERROR(VLOOKUP(Table[[#This Row],[Activity Details of Assistance]],WHAT!E:F,2,FALSE),"")</f>
        <v># of door</v>
      </c>
      <c r="I5999" s="264"/>
      <c r="J5999">
        <v>410</v>
      </c>
      <c r="K5999" s="295" t="s">
        <v>8280</v>
      </c>
      <c r="L5999" s="306" t="s">
        <v>13</v>
      </c>
      <c r="M5999" t="s">
        <v>14</v>
      </c>
      <c r="N5999" t="s">
        <v>309</v>
      </c>
      <c r="O5999" t="s">
        <v>1606</v>
      </c>
      <c r="P5999" t="s">
        <v>4662</v>
      </c>
      <c r="Q5999" s="312">
        <v>44865</v>
      </c>
      <c r="R5999" s="312">
        <v>45078</v>
      </c>
      <c r="S5999" t="s">
        <v>8452</v>
      </c>
      <c r="T5999" s="267"/>
      <c r="U5999" s="267"/>
      <c r="V5999" s="267"/>
      <c r="W5999" s="267"/>
      <c r="X5999" s="268"/>
      <c r="Y5999" t="s">
        <v>8431</v>
      </c>
      <c r="Z5999">
        <v>1826201879</v>
      </c>
      <c r="AA5999" t="s">
        <v>8432</v>
      </c>
      <c r="AB5999" s="273" t="str">
        <f>_xlfn.IFNA(IF(Table[[#This Row],[Programme Partner]]&lt;&gt;Table[[#This Row],[Implementing Partner]],CONCATENATE(Table[[#This Row],[Programme Partner]],"-",Table[[#This Row],[Implementing Partner]]),Table[[#This Row],[Programme Partner]]),"")</f>
        <v>CA-DSK</v>
      </c>
    </row>
    <row r="6000" spans="1:28" ht="16.5" customHeight="1">
      <c r="A6000" s="183">
        <v>6450</v>
      </c>
      <c r="B6000" s="264" t="s">
        <v>5035</v>
      </c>
      <c r="C6000" s="265" t="s">
        <v>5087</v>
      </c>
      <c r="D6000" s="197" t="s">
        <v>8347</v>
      </c>
      <c r="E6000" s="269" t="s">
        <v>27</v>
      </c>
      <c r="F6000" s="264" t="s">
        <v>8014</v>
      </c>
      <c r="G6000" s="103" t="s">
        <v>8361</v>
      </c>
      <c r="H6000" s="264" t="str">
        <f>IFERROR(VLOOKUP(Table[[#This Row],[Activity Details of Assistance]],WHAT!E:F,2,FALSE),"")</f>
        <v># of plant</v>
      </c>
      <c r="I6000" s="264"/>
      <c r="J6000">
        <v>1</v>
      </c>
      <c r="K6000" s="295" t="s">
        <v>8280</v>
      </c>
      <c r="L6000" s="306" t="s">
        <v>13</v>
      </c>
      <c r="M6000" t="s">
        <v>14</v>
      </c>
      <c r="N6000" t="s">
        <v>309</v>
      </c>
      <c r="O6000" t="s">
        <v>1606</v>
      </c>
      <c r="P6000" t="s">
        <v>4662</v>
      </c>
      <c r="Q6000" s="312">
        <v>44865</v>
      </c>
      <c r="R6000" s="312">
        <v>45078</v>
      </c>
      <c r="S6000" t="s">
        <v>8452</v>
      </c>
      <c r="T6000" s="267"/>
      <c r="U6000" s="267"/>
      <c r="V6000" s="267"/>
      <c r="W6000" s="267"/>
      <c r="X6000" s="268"/>
      <c r="Y6000" t="s">
        <v>8431</v>
      </c>
      <c r="Z6000">
        <v>1826201879</v>
      </c>
      <c r="AA6000" t="s">
        <v>8432</v>
      </c>
      <c r="AB6000" s="273" t="str">
        <f>_xlfn.IFNA(IF(Table[[#This Row],[Programme Partner]]&lt;&gt;Table[[#This Row],[Implementing Partner]],CONCATENATE(Table[[#This Row],[Programme Partner]],"-",Table[[#This Row],[Implementing Partner]]),Table[[#This Row],[Programme Partner]]),"")</f>
        <v>CA-DSK</v>
      </c>
    </row>
    <row r="6001" spans="1:28" ht="16.5" customHeight="1">
      <c r="A6001" s="183">
        <v>6451</v>
      </c>
      <c r="B6001" s="264" t="s">
        <v>5035</v>
      </c>
      <c r="C6001" s="265" t="s">
        <v>5087</v>
      </c>
      <c r="D6001" s="197" t="s">
        <v>8347</v>
      </c>
      <c r="E6001" s="269" t="s">
        <v>27</v>
      </c>
      <c r="F6001" s="264" t="s">
        <v>8012</v>
      </c>
      <c r="G6001" s="195" t="s">
        <v>8586</v>
      </c>
      <c r="H6001" s="264" t="str">
        <f>IFERROR(VLOOKUP(Table[[#This Row],[Activity Details of Assistance]],WHAT!E:F,2,FALSE),"")</f>
        <v># of door</v>
      </c>
      <c r="I6001" s="264"/>
      <c r="J6001">
        <v>7</v>
      </c>
      <c r="K6001" s="295" t="s">
        <v>8280</v>
      </c>
      <c r="L6001" s="306" t="s">
        <v>13</v>
      </c>
      <c r="M6001" t="s">
        <v>14</v>
      </c>
      <c r="N6001" t="s">
        <v>305</v>
      </c>
      <c r="O6001" t="s">
        <v>1589</v>
      </c>
      <c r="P6001" t="s">
        <v>8258</v>
      </c>
      <c r="Q6001" s="312">
        <v>44865</v>
      </c>
      <c r="R6001" s="312">
        <v>45078</v>
      </c>
      <c r="S6001" t="s">
        <v>8589</v>
      </c>
      <c r="T6001" s="267"/>
      <c r="U6001" s="267"/>
      <c r="V6001" s="267"/>
      <c r="W6001" s="267"/>
      <c r="X6001" s="268"/>
      <c r="Y6001" t="s">
        <v>8431</v>
      </c>
      <c r="Z6001">
        <v>1826201879</v>
      </c>
      <c r="AA6001" t="s">
        <v>8432</v>
      </c>
      <c r="AB6001" s="273" t="str">
        <f>_xlfn.IFNA(IF(Table[[#This Row],[Programme Partner]]&lt;&gt;Table[[#This Row],[Implementing Partner]],CONCATENATE(Table[[#This Row],[Programme Partner]],"-",Table[[#This Row],[Implementing Partner]]),Table[[#This Row],[Programme Partner]]),"")</f>
        <v>CA-DSK</v>
      </c>
    </row>
    <row r="6002" spans="1:28" ht="16.5" customHeight="1">
      <c r="A6002" s="183">
        <v>6452</v>
      </c>
      <c r="B6002" s="264" t="s">
        <v>5148</v>
      </c>
      <c r="C6002" s="265" t="s">
        <v>5033</v>
      </c>
      <c r="D6002" s="266" t="s">
        <v>5148</v>
      </c>
      <c r="E6002" s="269" t="s">
        <v>27</v>
      </c>
      <c r="F6002" s="264" t="s">
        <v>8011</v>
      </c>
      <c r="G6002" s="195" t="s">
        <v>8584</v>
      </c>
      <c r="H6002" s="264" t="str">
        <f>IFERROR(VLOOKUP(Table[[#This Row],[Activity Details of Assistance]],WHAT!E:F,2,FALSE),"")</f>
        <v># of tube well</v>
      </c>
      <c r="I6002" s="264"/>
      <c r="J6002">
        <v>132</v>
      </c>
      <c r="K6002" s="295" t="s">
        <v>8280</v>
      </c>
      <c r="L6002" s="306" t="s">
        <v>13</v>
      </c>
      <c r="M6002" t="s">
        <v>14</v>
      </c>
      <c r="N6002" t="s">
        <v>309</v>
      </c>
      <c r="O6002" t="s">
        <v>1606</v>
      </c>
      <c r="P6002" t="s">
        <v>17</v>
      </c>
      <c r="Q6002" s="312">
        <v>44865</v>
      </c>
      <c r="R6002" s="312">
        <v>44896</v>
      </c>
      <c r="S6002" t="s">
        <v>8452</v>
      </c>
      <c r="T6002" s="267"/>
      <c r="U6002" s="267"/>
      <c r="V6002" s="267"/>
      <c r="W6002" s="267"/>
      <c r="X6002" s="268"/>
      <c r="Y6002" t="s">
        <v>8689</v>
      </c>
      <c r="Z6002">
        <v>1833301770</v>
      </c>
      <c r="AA6002" t="s">
        <v>8690</v>
      </c>
      <c r="AB6002" s="273" t="str">
        <f>_xlfn.IFNA(IF(Table[[#This Row],[Programme Partner]]&lt;&gt;Table[[#This Row],[Implementing Partner]],CONCATENATE(Table[[#This Row],[Programme Partner]],"-",Table[[#This Row],[Implementing Partner]]),Table[[#This Row],[Programme Partner]]),"")</f>
        <v>IOM-BRAC</v>
      </c>
    </row>
    <row r="6003" spans="1:28" ht="16.5" customHeight="1">
      <c r="A6003" s="183">
        <v>6453</v>
      </c>
      <c r="B6003" s="264" t="s">
        <v>5148</v>
      </c>
      <c r="C6003" s="265" t="s">
        <v>5033</v>
      </c>
      <c r="D6003" s="266" t="s">
        <v>5148</v>
      </c>
      <c r="E6003" s="269" t="s">
        <v>27</v>
      </c>
      <c r="F6003" s="264" t="s">
        <v>8012</v>
      </c>
      <c r="G6003" s="195" t="s">
        <v>8585</v>
      </c>
      <c r="H6003" s="264" t="str">
        <f>IFERROR(VLOOKUP(Table[[#This Row],[Activity Details of Assistance]],WHAT!E:F,2,FALSE),"")</f>
        <v xml:space="preserve"># of door </v>
      </c>
      <c r="I6003" s="264"/>
      <c r="J6003">
        <v>35</v>
      </c>
      <c r="K6003" s="295" t="s">
        <v>8280</v>
      </c>
      <c r="L6003" s="306" t="s">
        <v>13</v>
      </c>
      <c r="M6003" t="s">
        <v>14</v>
      </c>
      <c r="N6003" t="s">
        <v>309</v>
      </c>
      <c r="O6003" t="s">
        <v>1606</v>
      </c>
      <c r="P6003" t="s">
        <v>17</v>
      </c>
      <c r="Q6003" s="312">
        <v>44865</v>
      </c>
      <c r="R6003" s="312">
        <v>44896</v>
      </c>
      <c r="S6003" t="s">
        <v>8452</v>
      </c>
      <c r="T6003" s="267"/>
      <c r="U6003" s="267"/>
      <c r="V6003" s="267"/>
      <c r="W6003" s="267"/>
      <c r="X6003" s="268"/>
      <c r="Y6003" t="s">
        <v>8689</v>
      </c>
      <c r="Z6003">
        <v>1833301770</v>
      </c>
      <c r="AA6003" t="s">
        <v>8690</v>
      </c>
      <c r="AB6003" s="273" t="str">
        <f>_xlfn.IFNA(IF(Table[[#This Row],[Programme Partner]]&lt;&gt;Table[[#This Row],[Implementing Partner]],CONCATENATE(Table[[#This Row],[Programme Partner]],"-",Table[[#This Row],[Implementing Partner]]),Table[[#This Row],[Programme Partner]]),"")</f>
        <v>IOM-BRAC</v>
      </c>
    </row>
    <row r="6004" spans="1:28" ht="16.5" customHeight="1">
      <c r="A6004" s="183">
        <v>6454</v>
      </c>
      <c r="B6004" s="264" t="s">
        <v>5148</v>
      </c>
      <c r="C6004" s="265" t="s">
        <v>5033</v>
      </c>
      <c r="D6004" s="266" t="s">
        <v>5148</v>
      </c>
      <c r="E6004" s="269" t="s">
        <v>27</v>
      </c>
      <c r="F6004" s="264" t="s">
        <v>8012</v>
      </c>
      <c r="G6004" t="s">
        <v>8359</v>
      </c>
      <c r="H6004" s="264" t="str">
        <f>IFERROR(VLOOKUP(Table[[#This Row],[Activity Details of Assistance]],WHAT!E:F,2,FALSE),"")</f>
        <v># of FSM Site</v>
      </c>
      <c r="I6004" s="264"/>
      <c r="J6004">
        <v>4</v>
      </c>
      <c r="K6004" s="295" t="s">
        <v>8280</v>
      </c>
      <c r="L6004" s="306" t="s">
        <v>13</v>
      </c>
      <c r="M6004" t="s">
        <v>14</v>
      </c>
      <c r="N6004" t="s">
        <v>309</v>
      </c>
      <c r="O6004" t="s">
        <v>1606</v>
      </c>
      <c r="P6004" t="s">
        <v>17</v>
      </c>
      <c r="Q6004" s="312">
        <v>44865</v>
      </c>
      <c r="R6004" s="312">
        <v>44896</v>
      </c>
      <c r="S6004" t="s">
        <v>8452</v>
      </c>
      <c r="T6004" s="267"/>
      <c r="U6004" s="267"/>
      <c r="V6004" s="267"/>
      <c r="W6004" s="267"/>
      <c r="X6004" s="268"/>
      <c r="Y6004" t="s">
        <v>8689</v>
      </c>
      <c r="Z6004">
        <v>1833301770</v>
      </c>
      <c r="AA6004" t="s">
        <v>8690</v>
      </c>
      <c r="AB6004" s="273" t="str">
        <f>_xlfn.IFNA(IF(Table[[#This Row],[Programme Partner]]&lt;&gt;Table[[#This Row],[Implementing Partner]],CONCATENATE(Table[[#This Row],[Programme Partner]],"-",Table[[#This Row],[Implementing Partner]]),Table[[#This Row],[Programme Partner]]),"")</f>
        <v>IOM-BRAC</v>
      </c>
    </row>
    <row r="6005" spans="1:28" ht="16.5" customHeight="1">
      <c r="A6005" s="183">
        <v>6455</v>
      </c>
      <c r="B6005" s="264" t="s">
        <v>5148</v>
      </c>
      <c r="C6005" s="265" t="s">
        <v>5033</v>
      </c>
      <c r="D6005" s="266" t="s">
        <v>5148</v>
      </c>
      <c r="E6005" s="269" t="s">
        <v>27</v>
      </c>
      <c r="F6005" s="264" t="s">
        <v>8012</v>
      </c>
      <c r="G6005" t="s">
        <v>8356</v>
      </c>
      <c r="H6005" s="264" t="str">
        <f>IFERROR(VLOOKUP(Table[[#This Row],[Activity Details of Assistance]],WHAT!E:F,2,FALSE),"")</f>
        <v># of FSM Site</v>
      </c>
      <c r="I6005" s="264"/>
      <c r="J6005">
        <v>2</v>
      </c>
      <c r="K6005" s="295" t="s">
        <v>8280</v>
      </c>
      <c r="L6005" s="306" t="s">
        <v>13</v>
      </c>
      <c r="M6005" t="s">
        <v>14</v>
      </c>
      <c r="N6005" t="s">
        <v>309</v>
      </c>
      <c r="O6005" t="s">
        <v>1606</v>
      </c>
      <c r="P6005" t="s">
        <v>17</v>
      </c>
      <c r="Q6005" s="312">
        <v>44865</v>
      </c>
      <c r="R6005" s="312">
        <v>44896</v>
      </c>
      <c r="S6005" t="s">
        <v>8452</v>
      </c>
      <c r="T6005" s="267"/>
      <c r="U6005" s="267"/>
      <c r="V6005" s="267"/>
      <c r="W6005" s="267"/>
      <c r="X6005" s="268"/>
      <c r="Y6005" t="s">
        <v>8689</v>
      </c>
      <c r="Z6005">
        <v>1833301770</v>
      </c>
      <c r="AA6005" t="s">
        <v>8690</v>
      </c>
      <c r="AB6005" s="273" t="str">
        <f>_xlfn.IFNA(IF(Table[[#This Row],[Programme Partner]]&lt;&gt;Table[[#This Row],[Implementing Partner]],CONCATENATE(Table[[#This Row],[Programme Partner]],"-",Table[[#This Row],[Implementing Partner]]),Table[[#This Row],[Programme Partner]]),"")</f>
        <v>IOM-BRAC</v>
      </c>
    </row>
    <row r="6006" spans="1:28" ht="16.5" customHeight="1">
      <c r="A6006" s="183">
        <v>6456</v>
      </c>
      <c r="B6006" s="264" t="s">
        <v>5148</v>
      </c>
      <c r="C6006" s="265" t="s">
        <v>5033</v>
      </c>
      <c r="D6006" s="266" t="s">
        <v>5148</v>
      </c>
      <c r="E6006" s="269" t="s">
        <v>27</v>
      </c>
      <c r="F6006" s="264" t="s">
        <v>8012</v>
      </c>
      <c r="G6006" s="195" t="s">
        <v>8586</v>
      </c>
      <c r="H6006" s="264" t="str">
        <f>IFERROR(VLOOKUP(Table[[#This Row],[Activity Details of Assistance]],WHAT!E:F,2,FALSE),"")</f>
        <v># of door</v>
      </c>
      <c r="I6006" s="264"/>
      <c r="J6006">
        <v>177</v>
      </c>
      <c r="K6006" s="295" t="s">
        <v>8280</v>
      </c>
      <c r="L6006" s="306" t="s">
        <v>13</v>
      </c>
      <c r="M6006" t="s">
        <v>14</v>
      </c>
      <c r="N6006" t="s">
        <v>309</v>
      </c>
      <c r="O6006" t="s">
        <v>1606</v>
      </c>
      <c r="P6006" t="s">
        <v>17</v>
      </c>
      <c r="Q6006" s="312">
        <v>44865</v>
      </c>
      <c r="R6006" s="312">
        <v>44896</v>
      </c>
      <c r="S6006" t="s">
        <v>8452</v>
      </c>
      <c r="T6006" s="267"/>
      <c r="U6006" s="267"/>
      <c r="V6006" s="267"/>
      <c r="W6006" s="267"/>
      <c r="X6006" s="268"/>
      <c r="Y6006" t="s">
        <v>8689</v>
      </c>
      <c r="Z6006">
        <v>1833301770</v>
      </c>
      <c r="AA6006" t="s">
        <v>8690</v>
      </c>
      <c r="AB6006" s="273" t="str">
        <f>_xlfn.IFNA(IF(Table[[#This Row],[Programme Partner]]&lt;&gt;Table[[#This Row],[Implementing Partner]],CONCATENATE(Table[[#This Row],[Programme Partner]],"-",Table[[#This Row],[Implementing Partner]]),Table[[#This Row],[Programme Partner]]),"")</f>
        <v>IOM-BRAC</v>
      </c>
    </row>
    <row r="6007" spans="1:28" ht="16.5" customHeight="1">
      <c r="A6007" s="183">
        <v>6457</v>
      </c>
      <c r="B6007" s="264" t="s">
        <v>5148</v>
      </c>
      <c r="C6007" s="265" t="s">
        <v>5033</v>
      </c>
      <c r="D6007" s="266" t="s">
        <v>5148</v>
      </c>
      <c r="E6007" s="269" t="s">
        <v>27</v>
      </c>
      <c r="F6007" s="264" t="s">
        <v>8012</v>
      </c>
      <c r="G6007" t="s">
        <v>8357</v>
      </c>
      <c r="H6007" s="264" t="str">
        <f>IFERROR(VLOOKUP(Table[[#This Row],[Activity Details of Assistance]],WHAT!E:F,2,FALSE),"")</f>
        <v># of door</v>
      </c>
      <c r="I6007" s="264"/>
      <c r="J6007">
        <v>277</v>
      </c>
      <c r="K6007" s="295" t="s">
        <v>8280</v>
      </c>
      <c r="L6007" s="306" t="s">
        <v>13</v>
      </c>
      <c r="M6007" t="s">
        <v>14</v>
      </c>
      <c r="N6007" t="s">
        <v>309</v>
      </c>
      <c r="O6007" t="s">
        <v>1606</v>
      </c>
      <c r="P6007" t="s">
        <v>17</v>
      </c>
      <c r="Q6007" s="312">
        <v>44865</v>
      </c>
      <c r="R6007" s="312">
        <v>44896</v>
      </c>
      <c r="S6007" t="s">
        <v>8452</v>
      </c>
      <c r="T6007" s="267"/>
      <c r="U6007" s="267"/>
      <c r="V6007" s="267"/>
      <c r="W6007" s="267"/>
      <c r="X6007" s="268"/>
      <c r="Y6007" t="s">
        <v>8689</v>
      </c>
      <c r="Z6007">
        <v>1833301770</v>
      </c>
      <c r="AA6007" t="s">
        <v>8690</v>
      </c>
      <c r="AB6007" s="273" t="str">
        <f>_xlfn.IFNA(IF(Table[[#This Row],[Programme Partner]]&lt;&gt;Table[[#This Row],[Implementing Partner]],CONCATENATE(Table[[#This Row],[Programme Partner]],"-",Table[[#This Row],[Implementing Partner]]),Table[[#This Row],[Programme Partner]]),"")</f>
        <v>IOM-BRAC</v>
      </c>
    </row>
    <row r="6008" spans="1:28" ht="16.5" customHeight="1">
      <c r="A6008" s="183">
        <v>6458</v>
      </c>
      <c r="B6008" s="264" t="s">
        <v>5148</v>
      </c>
      <c r="C6008" s="265" t="s">
        <v>5033</v>
      </c>
      <c r="D6008" s="266" t="s">
        <v>5148</v>
      </c>
      <c r="E6008" s="269" t="s">
        <v>27</v>
      </c>
      <c r="F6008" s="264" t="s">
        <v>8013</v>
      </c>
      <c r="G6008" t="s">
        <v>8313</v>
      </c>
      <c r="H6008" s="264" t="str">
        <f>IFERROR(VLOOKUP(Table[[#This Row],[Activity Details of Assistance]],WHAT!E:F,2,FALSE),"")</f>
        <v># of HP sessions at community level</v>
      </c>
      <c r="I6008" s="264"/>
      <c r="J6008">
        <v>45</v>
      </c>
      <c r="K6008" s="295" t="s">
        <v>8280</v>
      </c>
      <c r="L6008" s="306" t="s">
        <v>13</v>
      </c>
      <c r="M6008" t="s">
        <v>14</v>
      </c>
      <c r="N6008" t="s">
        <v>309</v>
      </c>
      <c r="O6008" t="s">
        <v>1606</v>
      </c>
      <c r="P6008" t="s">
        <v>17</v>
      </c>
      <c r="Q6008" s="312">
        <v>44865</v>
      </c>
      <c r="R6008" s="312">
        <v>44896</v>
      </c>
      <c r="S6008" t="s">
        <v>8452</v>
      </c>
      <c r="T6008" s="267"/>
      <c r="U6008" s="267"/>
      <c r="V6008" s="267"/>
      <c r="W6008" s="267"/>
      <c r="X6008" s="268"/>
      <c r="Y6008" t="s">
        <v>8689</v>
      </c>
      <c r="Z6008">
        <v>1833301770</v>
      </c>
      <c r="AA6008" t="s">
        <v>8690</v>
      </c>
      <c r="AB6008" s="273" t="str">
        <f>_xlfn.IFNA(IF(Table[[#This Row],[Programme Partner]]&lt;&gt;Table[[#This Row],[Implementing Partner]],CONCATENATE(Table[[#This Row],[Programme Partner]],"-",Table[[#This Row],[Implementing Partner]]),Table[[#This Row],[Programme Partner]]),"")</f>
        <v>IOM-BRAC</v>
      </c>
    </row>
    <row r="6009" spans="1:28" ht="16.5" customHeight="1">
      <c r="A6009" s="183">
        <v>6459</v>
      </c>
      <c r="B6009" s="264" t="s">
        <v>5148</v>
      </c>
      <c r="C6009" s="265" t="s">
        <v>5033</v>
      </c>
      <c r="D6009" s="266" t="s">
        <v>5148</v>
      </c>
      <c r="E6009" s="269" t="s">
        <v>27</v>
      </c>
      <c r="F6009" s="264" t="s">
        <v>8013</v>
      </c>
      <c r="G6009" t="s">
        <v>8360</v>
      </c>
      <c r="H6009" s="264" t="str">
        <f>IFERROR(VLOOKUP(Table[[#This Row],[Activity Details of Assistance]],WHAT!E:F,2,FALSE),"")</f>
        <v># of household</v>
      </c>
      <c r="I6009" s="264"/>
      <c r="J6009">
        <v>6342</v>
      </c>
      <c r="K6009" s="295" t="s">
        <v>8280</v>
      </c>
      <c r="L6009" s="306" t="s">
        <v>13</v>
      </c>
      <c r="M6009" t="s">
        <v>14</v>
      </c>
      <c r="N6009" t="s">
        <v>309</v>
      </c>
      <c r="O6009" t="s">
        <v>1606</v>
      </c>
      <c r="P6009" t="s">
        <v>17</v>
      </c>
      <c r="Q6009" s="236">
        <v>44865</v>
      </c>
      <c r="R6009" s="236">
        <v>44896</v>
      </c>
      <c r="S6009" t="s">
        <v>8452</v>
      </c>
      <c r="T6009" s="267"/>
      <c r="U6009" s="267"/>
      <c r="V6009" s="267"/>
      <c r="W6009" s="267"/>
      <c r="X6009" s="268"/>
      <c r="Y6009" t="s">
        <v>8689</v>
      </c>
      <c r="Z6009">
        <v>1833301770</v>
      </c>
      <c r="AA6009" t="s">
        <v>8690</v>
      </c>
      <c r="AB6009" s="273" t="str">
        <f>_xlfn.IFNA(IF(Table[[#This Row],[Programme Partner]]&lt;&gt;Table[[#This Row],[Implementing Partner]],CONCATENATE(Table[[#This Row],[Programme Partner]],"-",Table[[#This Row],[Implementing Partner]]),Table[[#This Row],[Programme Partner]]),"")</f>
        <v>IOM-BRAC</v>
      </c>
    </row>
    <row r="6010" spans="1:28" ht="16.5" customHeight="1">
      <c r="A6010" s="183">
        <v>6460</v>
      </c>
      <c r="B6010" s="264" t="s">
        <v>5148</v>
      </c>
      <c r="C6010" s="265" t="s">
        <v>5033</v>
      </c>
      <c r="D6010" s="266" t="s">
        <v>5148</v>
      </c>
      <c r="E6010" s="269" t="s">
        <v>27</v>
      </c>
      <c r="F6010" s="264" t="s">
        <v>8013</v>
      </c>
      <c r="G6010" t="s">
        <v>8019</v>
      </c>
      <c r="H6010" s="264" t="str">
        <f>IFERROR(VLOOKUP(Table[[#This Row],[Activity Details of Assistance]],WHAT!E:F,2,FALSE),"")</f>
        <v>N/A</v>
      </c>
      <c r="I6010" s="264"/>
      <c r="J6010">
        <v>1</v>
      </c>
      <c r="K6010" s="295" t="s">
        <v>8280</v>
      </c>
      <c r="L6010" s="306" t="s">
        <v>13</v>
      </c>
      <c r="M6010" t="s">
        <v>14</v>
      </c>
      <c r="N6010" t="s">
        <v>309</v>
      </c>
      <c r="O6010" t="s">
        <v>1606</v>
      </c>
      <c r="P6010" t="s">
        <v>17</v>
      </c>
      <c r="Q6010" s="312">
        <v>44865</v>
      </c>
      <c r="R6010" s="312">
        <v>44896</v>
      </c>
      <c r="S6010" t="s">
        <v>8452</v>
      </c>
      <c r="T6010" s="267"/>
      <c r="U6010" s="267"/>
      <c r="V6010" s="267"/>
      <c r="W6010" s="267"/>
      <c r="X6010" s="268"/>
      <c r="Y6010" t="s">
        <v>8689</v>
      </c>
      <c r="Z6010">
        <v>1833301770</v>
      </c>
      <c r="AA6010" t="s">
        <v>8690</v>
      </c>
      <c r="AB6010" s="273" t="str">
        <f>_xlfn.IFNA(IF(Table[[#This Row],[Programme Partner]]&lt;&gt;Table[[#This Row],[Implementing Partner]],CONCATENATE(Table[[#This Row],[Programme Partner]],"-",Table[[#This Row],[Implementing Partner]]),Table[[#This Row],[Programme Partner]]),"")</f>
        <v>IOM-BRAC</v>
      </c>
    </row>
    <row r="6011" spans="1:28" ht="16.5" customHeight="1">
      <c r="A6011" s="183">
        <v>6461</v>
      </c>
      <c r="B6011" s="264" t="s">
        <v>5148</v>
      </c>
      <c r="C6011" s="265" t="s">
        <v>5033</v>
      </c>
      <c r="D6011" s="266" t="s">
        <v>5148</v>
      </c>
      <c r="E6011" s="269" t="s">
        <v>27</v>
      </c>
      <c r="F6011" s="264" t="s">
        <v>8014</v>
      </c>
      <c r="G6011" t="s">
        <v>8358</v>
      </c>
      <c r="H6011" s="264" t="str">
        <f>IFERROR(VLOOKUP(Table[[#This Row],[Activity Details of Assistance]],WHAT!E:F,2,FALSE),"")</f>
        <v># of campaign per camp </v>
      </c>
      <c r="I6011" s="264"/>
      <c r="J6011">
        <v>1</v>
      </c>
      <c r="K6011" s="295" t="s">
        <v>8280</v>
      </c>
      <c r="L6011" s="306" t="s">
        <v>13</v>
      </c>
      <c r="M6011" t="s">
        <v>14</v>
      </c>
      <c r="N6011" t="s">
        <v>309</v>
      </c>
      <c r="O6011" t="s">
        <v>1606</v>
      </c>
      <c r="P6011" t="s">
        <v>17</v>
      </c>
      <c r="Q6011" s="312">
        <v>44865</v>
      </c>
      <c r="R6011" s="312">
        <v>44896</v>
      </c>
      <c r="S6011" t="s">
        <v>8452</v>
      </c>
      <c r="T6011" s="267"/>
      <c r="U6011" s="267"/>
      <c r="V6011" s="267"/>
      <c r="W6011" s="267"/>
      <c r="X6011" s="268"/>
      <c r="Y6011" t="s">
        <v>8689</v>
      </c>
      <c r="Z6011">
        <v>1833301770</v>
      </c>
      <c r="AA6011" t="s">
        <v>8690</v>
      </c>
      <c r="AB6011" s="273" t="str">
        <f>_xlfn.IFNA(IF(Table[[#This Row],[Programme Partner]]&lt;&gt;Table[[#This Row],[Implementing Partner]],CONCATENATE(Table[[#This Row],[Programme Partner]],"-",Table[[#This Row],[Implementing Partner]]),Table[[#This Row],[Programme Partner]]),"")</f>
        <v>IOM-BRAC</v>
      </c>
    </row>
    <row r="6012" spans="1:28" ht="16.5" customHeight="1">
      <c r="A6012" s="183">
        <v>6462</v>
      </c>
      <c r="B6012" s="264" t="s">
        <v>5234</v>
      </c>
      <c r="C6012" s="265" t="s">
        <v>5234</v>
      </c>
      <c r="D6012" s="266" t="s">
        <v>8343</v>
      </c>
      <c r="E6012" s="269" t="s">
        <v>27</v>
      </c>
      <c r="F6012" s="264" t="s">
        <v>8011</v>
      </c>
      <c r="G6012" s="195" t="s">
        <v>8584</v>
      </c>
      <c r="H6012" s="264" t="str">
        <f>IFERROR(VLOOKUP(Table[[#This Row],[Activity Details of Assistance]],WHAT!E:F,2,FALSE),"")</f>
        <v># of tube well</v>
      </c>
      <c r="I6012" s="264"/>
      <c r="J6012">
        <v>19</v>
      </c>
      <c r="K6012" s="295" t="s">
        <v>8280</v>
      </c>
      <c r="L6012" s="306" t="s">
        <v>13</v>
      </c>
      <c r="M6012" t="s">
        <v>14</v>
      </c>
      <c r="N6012" t="s">
        <v>309</v>
      </c>
      <c r="O6012" t="s">
        <v>1606</v>
      </c>
      <c r="P6012" t="s">
        <v>4668</v>
      </c>
      <c r="Q6012" s="312">
        <v>44865</v>
      </c>
      <c r="R6012" s="312">
        <v>44958</v>
      </c>
      <c r="S6012" t="s">
        <v>8452</v>
      </c>
      <c r="T6012" s="267"/>
      <c r="U6012" s="267"/>
      <c r="V6012" s="267"/>
      <c r="W6012" s="267"/>
      <c r="X6012" s="268"/>
      <c r="Y6012" t="s">
        <v>8414</v>
      </c>
      <c r="Z6012">
        <v>1708521596</v>
      </c>
      <c r="AA6012" t="s">
        <v>8415</v>
      </c>
      <c r="AB6012" s="273" t="str">
        <f>_xlfn.IFNA(IF(Table[[#This Row],[Programme Partner]]&lt;&gt;Table[[#This Row],[Implementing Partner]],CONCATENATE(Table[[#This Row],[Programme Partner]],"-",Table[[#This Row],[Implementing Partner]]),Table[[#This Row],[Programme Partner]]),"")</f>
        <v>SCI</v>
      </c>
    </row>
    <row r="6013" spans="1:28" ht="16.5" customHeight="1">
      <c r="A6013" s="183">
        <v>6463</v>
      </c>
      <c r="B6013" s="264" t="s">
        <v>5234</v>
      </c>
      <c r="C6013" s="265" t="s">
        <v>5234</v>
      </c>
      <c r="D6013" s="266" t="s">
        <v>8343</v>
      </c>
      <c r="E6013" s="269" t="s">
        <v>27</v>
      </c>
      <c r="F6013" s="264" t="s">
        <v>8011</v>
      </c>
      <c r="G6013" t="s">
        <v>8355</v>
      </c>
      <c r="H6013" s="264" t="str">
        <f>IFERROR(VLOOKUP(Table[[#This Row],[Activity Details of Assistance]],WHAT!E:F,2,FALSE),"")</f>
        <v># of water network</v>
      </c>
      <c r="I6013" s="264"/>
      <c r="J6013">
        <v>1</v>
      </c>
      <c r="K6013" s="295" t="s">
        <v>8280</v>
      </c>
      <c r="L6013" s="306" t="s">
        <v>13</v>
      </c>
      <c r="M6013" t="s">
        <v>14</v>
      </c>
      <c r="N6013" t="s">
        <v>309</v>
      </c>
      <c r="O6013" t="s">
        <v>1606</v>
      </c>
      <c r="P6013" t="s">
        <v>4668</v>
      </c>
      <c r="Q6013" s="312">
        <v>44865</v>
      </c>
      <c r="R6013" s="312">
        <v>44958</v>
      </c>
      <c r="S6013" t="s">
        <v>8452</v>
      </c>
      <c r="T6013" s="267"/>
      <c r="U6013" s="267"/>
      <c r="V6013" s="267"/>
      <c r="W6013" s="267"/>
      <c r="X6013" s="268"/>
      <c r="Y6013" t="s">
        <v>8414</v>
      </c>
      <c r="Z6013">
        <v>1708521596</v>
      </c>
      <c r="AA6013" t="s">
        <v>8415</v>
      </c>
      <c r="AB6013" s="273" t="str">
        <f>_xlfn.IFNA(IF(Table[[#This Row],[Programme Partner]]&lt;&gt;Table[[#This Row],[Implementing Partner]],CONCATENATE(Table[[#This Row],[Programme Partner]],"-",Table[[#This Row],[Implementing Partner]]),Table[[#This Row],[Programme Partner]]),"")</f>
        <v>SCI</v>
      </c>
    </row>
    <row r="6014" spans="1:28" ht="16.5" customHeight="1">
      <c r="A6014" s="183">
        <v>6464</v>
      </c>
      <c r="B6014" s="264" t="s">
        <v>5234</v>
      </c>
      <c r="C6014" s="265" t="s">
        <v>5234</v>
      </c>
      <c r="D6014" s="266" t="s">
        <v>8343</v>
      </c>
      <c r="E6014" s="269" t="s">
        <v>27</v>
      </c>
      <c r="F6014" s="264" t="s">
        <v>8012</v>
      </c>
      <c r="G6014" s="195" t="s">
        <v>8585</v>
      </c>
      <c r="H6014" s="264" t="str">
        <f>IFERROR(VLOOKUP(Table[[#This Row],[Activity Details of Assistance]],WHAT!E:F,2,FALSE),"")</f>
        <v xml:space="preserve"># of door </v>
      </c>
      <c r="I6014" s="264"/>
      <c r="J6014">
        <v>3</v>
      </c>
      <c r="K6014" s="295" t="s">
        <v>8280</v>
      </c>
      <c r="L6014" s="306" t="s">
        <v>13</v>
      </c>
      <c r="M6014" t="s">
        <v>14</v>
      </c>
      <c r="N6014" t="s">
        <v>309</v>
      </c>
      <c r="O6014" t="s">
        <v>1606</v>
      </c>
      <c r="P6014" t="s">
        <v>4668</v>
      </c>
      <c r="Q6014" s="312">
        <v>44865</v>
      </c>
      <c r="R6014" s="312">
        <v>44958</v>
      </c>
      <c r="S6014" t="s">
        <v>8452</v>
      </c>
      <c r="T6014" s="267"/>
      <c r="U6014" s="267"/>
      <c r="V6014" s="267"/>
      <c r="W6014" s="267"/>
      <c r="X6014" s="268"/>
      <c r="Y6014" t="s">
        <v>8414</v>
      </c>
      <c r="Z6014">
        <v>1708521596</v>
      </c>
      <c r="AA6014" t="s">
        <v>8415</v>
      </c>
      <c r="AB6014" s="273" t="str">
        <f>_xlfn.IFNA(IF(Table[[#This Row],[Programme Partner]]&lt;&gt;Table[[#This Row],[Implementing Partner]],CONCATENATE(Table[[#This Row],[Programme Partner]],"-",Table[[#This Row],[Implementing Partner]]),Table[[#This Row],[Programme Partner]]),"")</f>
        <v>SCI</v>
      </c>
    </row>
    <row r="6015" spans="1:28" ht="16.5" customHeight="1">
      <c r="A6015" s="183">
        <v>6465</v>
      </c>
      <c r="B6015" s="264" t="s">
        <v>5234</v>
      </c>
      <c r="C6015" s="265" t="s">
        <v>5234</v>
      </c>
      <c r="D6015" s="266" t="s">
        <v>8343</v>
      </c>
      <c r="E6015" s="269" t="s">
        <v>27</v>
      </c>
      <c r="F6015" s="264" t="s">
        <v>8012</v>
      </c>
      <c r="G6015" s="195" t="s">
        <v>8586</v>
      </c>
      <c r="H6015" s="264" t="str">
        <f>IFERROR(VLOOKUP(Table[[#This Row],[Activity Details of Assistance]],WHAT!E:F,2,FALSE),"")</f>
        <v># of door</v>
      </c>
      <c r="I6015" s="264"/>
      <c r="J6015">
        <v>5</v>
      </c>
      <c r="K6015" s="295" t="s">
        <v>8280</v>
      </c>
      <c r="L6015" s="306" t="s">
        <v>13</v>
      </c>
      <c r="M6015" t="s">
        <v>14</v>
      </c>
      <c r="N6015" t="s">
        <v>309</v>
      </c>
      <c r="O6015" t="s">
        <v>1606</v>
      </c>
      <c r="P6015" t="s">
        <v>4668</v>
      </c>
      <c r="Q6015" s="312">
        <v>44865</v>
      </c>
      <c r="R6015" s="312">
        <v>44958</v>
      </c>
      <c r="S6015" t="s">
        <v>8452</v>
      </c>
      <c r="T6015" s="267"/>
      <c r="U6015" s="267"/>
      <c r="V6015" s="267"/>
      <c r="W6015" s="267"/>
      <c r="X6015" s="268"/>
      <c r="Y6015" t="s">
        <v>8414</v>
      </c>
      <c r="Z6015">
        <v>1708521596</v>
      </c>
      <c r="AA6015" t="s">
        <v>8415</v>
      </c>
      <c r="AB6015" s="273" t="str">
        <f>_xlfn.IFNA(IF(Table[[#This Row],[Programme Partner]]&lt;&gt;Table[[#This Row],[Implementing Partner]],CONCATENATE(Table[[#This Row],[Programme Partner]],"-",Table[[#This Row],[Implementing Partner]]),Table[[#This Row],[Programme Partner]]),"")</f>
        <v>SCI</v>
      </c>
    </row>
    <row r="6016" spans="1:28" ht="16.5" customHeight="1">
      <c r="A6016" s="183">
        <v>6466</v>
      </c>
      <c r="B6016" s="264" t="s">
        <v>5234</v>
      </c>
      <c r="C6016" s="265" t="s">
        <v>5234</v>
      </c>
      <c r="D6016" s="266" t="s">
        <v>8343</v>
      </c>
      <c r="E6016" s="269" t="s">
        <v>27</v>
      </c>
      <c r="F6016" s="264" t="s">
        <v>8012</v>
      </c>
      <c r="G6016" t="s">
        <v>8357</v>
      </c>
      <c r="H6016" s="264" t="str">
        <f>IFERROR(VLOOKUP(Table[[#This Row],[Activity Details of Assistance]],WHAT!E:F,2,FALSE),"")</f>
        <v># of door</v>
      </c>
      <c r="I6016" s="264"/>
      <c r="J6016">
        <v>14</v>
      </c>
      <c r="K6016" s="295" t="s">
        <v>8280</v>
      </c>
      <c r="L6016" s="306" t="s">
        <v>13</v>
      </c>
      <c r="M6016" t="s">
        <v>14</v>
      </c>
      <c r="N6016" t="s">
        <v>309</v>
      </c>
      <c r="O6016" t="s">
        <v>1606</v>
      </c>
      <c r="P6016" t="s">
        <v>4668</v>
      </c>
      <c r="Q6016" s="312">
        <v>44865</v>
      </c>
      <c r="R6016" s="312">
        <v>44958</v>
      </c>
      <c r="S6016" t="s">
        <v>8452</v>
      </c>
      <c r="T6016" s="267"/>
      <c r="U6016" s="267"/>
      <c r="V6016" s="267"/>
      <c r="W6016" s="267"/>
      <c r="X6016" s="268"/>
      <c r="Y6016" t="s">
        <v>8414</v>
      </c>
      <c r="Z6016">
        <v>1708521596</v>
      </c>
      <c r="AA6016" t="s">
        <v>8415</v>
      </c>
      <c r="AB6016" s="273" t="str">
        <f>_xlfn.IFNA(IF(Table[[#This Row],[Programme Partner]]&lt;&gt;Table[[#This Row],[Implementing Partner]],CONCATENATE(Table[[#This Row],[Programme Partner]],"-",Table[[#This Row],[Implementing Partner]]),Table[[#This Row],[Programme Partner]]),"")</f>
        <v>SCI</v>
      </c>
    </row>
    <row r="6017" spans="1:28" ht="16.5" customHeight="1">
      <c r="A6017" s="183">
        <v>6467</v>
      </c>
      <c r="B6017" s="264" t="s">
        <v>5234</v>
      </c>
      <c r="C6017" s="265" t="s">
        <v>5234</v>
      </c>
      <c r="D6017" s="266" t="s">
        <v>8343</v>
      </c>
      <c r="E6017" s="269" t="s">
        <v>27</v>
      </c>
      <c r="F6017" s="264" t="s">
        <v>8013</v>
      </c>
      <c r="G6017" t="s">
        <v>8313</v>
      </c>
      <c r="H6017" s="264" t="str">
        <f>IFERROR(VLOOKUP(Table[[#This Row],[Activity Details of Assistance]],WHAT!E:F,2,FALSE),"")</f>
        <v># of HP sessions at community level</v>
      </c>
      <c r="I6017" s="264"/>
      <c r="J6017">
        <v>36</v>
      </c>
      <c r="K6017" s="295" t="s">
        <v>8280</v>
      </c>
      <c r="L6017" s="306" t="s">
        <v>13</v>
      </c>
      <c r="M6017" t="s">
        <v>14</v>
      </c>
      <c r="N6017" t="s">
        <v>309</v>
      </c>
      <c r="O6017" t="s">
        <v>1606</v>
      </c>
      <c r="P6017" t="s">
        <v>4668</v>
      </c>
      <c r="Q6017" s="312">
        <v>44865</v>
      </c>
      <c r="R6017" s="312">
        <v>44958</v>
      </c>
      <c r="S6017" t="s">
        <v>8452</v>
      </c>
      <c r="T6017" s="267"/>
      <c r="U6017" s="267"/>
      <c r="V6017" s="267"/>
      <c r="W6017" s="267"/>
      <c r="X6017" s="268"/>
      <c r="Y6017" t="s">
        <v>8414</v>
      </c>
      <c r="Z6017">
        <v>1708521596</v>
      </c>
      <c r="AA6017" t="s">
        <v>8415</v>
      </c>
      <c r="AB6017" s="273" t="str">
        <f>_xlfn.IFNA(IF(Table[[#This Row],[Programme Partner]]&lt;&gt;Table[[#This Row],[Implementing Partner]],CONCATENATE(Table[[#This Row],[Programme Partner]],"-",Table[[#This Row],[Implementing Partner]]),Table[[#This Row],[Programme Partner]]),"")</f>
        <v>SCI</v>
      </c>
    </row>
    <row r="6018" spans="1:28" ht="16.5" customHeight="1">
      <c r="A6018" s="183">
        <v>6468</v>
      </c>
      <c r="B6018" s="264" t="s">
        <v>5234</v>
      </c>
      <c r="C6018" s="265" t="s">
        <v>5234</v>
      </c>
      <c r="D6018" s="266" t="s">
        <v>8343</v>
      </c>
      <c r="E6018" s="269" t="s">
        <v>27</v>
      </c>
      <c r="F6018" s="264" t="s">
        <v>8014</v>
      </c>
      <c r="G6018" t="s">
        <v>8358</v>
      </c>
      <c r="H6018" s="264" t="str">
        <f>IFERROR(VLOOKUP(Table[[#This Row],[Activity Details of Assistance]],WHAT!E:F,2,FALSE),"")</f>
        <v># of campaign per camp </v>
      </c>
      <c r="I6018" s="264"/>
      <c r="J6018">
        <v>2</v>
      </c>
      <c r="K6018" s="295" t="s">
        <v>8280</v>
      </c>
      <c r="L6018" s="306" t="s">
        <v>13</v>
      </c>
      <c r="M6018" t="s">
        <v>14</v>
      </c>
      <c r="N6018" t="s">
        <v>309</v>
      </c>
      <c r="O6018" t="s">
        <v>1606</v>
      </c>
      <c r="P6018" t="s">
        <v>4668</v>
      </c>
      <c r="Q6018" s="312">
        <v>44865</v>
      </c>
      <c r="R6018" s="312">
        <v>44958</v>
      </c>
      <c r="S6018" t="s">
        <v>8452</v>
      </c>
      <c r="T6018" s="267"/>
      <c r="U6018" s="267"/>
      <c r="V6018" s="267"/>
      <c r="W6018" s="267"/>
      <c r="X6018" s="268"/>
      <c r="Y6018" t="s">
        <v>8414</v>
      </c>
      <c r="Z6018">
        <v>1708521596</v>
      </c>
      <c r="AA6018" t="s">
        <v>8415</v>
      </c>
      <c r="AB6018" s="273" t="str">
        <f>_xlfn.IFNA(IF(Table[[#This Row],[Programme Partner]]&lt;&gt;Table[[#This Row],[Implementing Partner]],CONCATENATE(Table[[#This Row],[Programme Partner]],"-",Table[[#This Row],[Implementing Partner]]),Table[[#This Row],[Programme Partner]]),"")</f>
        <v>SCI</v>
      </c>
    </row>
    <row r="6019" spans="1:28" ht="16.5" customHeight="1">
      <c r="A6019" s="183">
        <v>6469</v>
      </c>
      <c r="B6019" s="264" t="s">
        <v>5234</v>
      </c>
      <c r="C6019" s="265" t="s">
        <v>5234</v>
      </c>
      <c r="D6019" s="266" t="s">
        <v>8343</v>
      </c>
      <c r="E6019" s="269" t="s">
        <v>27</v>
      </c>
      <c r="F6019" s="264" t="s">
        <v>8011</v>
      </c>
      <c r="G6019" s="195" t="s">
        <v>8584</v>
      </c>
      <c r="H6019" s="264" t="str">
        <f>IFERROR(VLOOKUP(Table[[#This Row],[Activity Details of Assistance]],WHAT!E:F,2,FALSE),"")</f>
        <v># of tube well</v>
      </c>
      <c r="I6019" s="264"/>
      <c r="J6019">
        <v>11</v>
      </c>
      <c r="K6019" s="295" t="s">
        <v>8280</v>
      </c>
      <c r="L6019" s="306" t="s">
        <v>13</v>
      </c>
      <c r="M6019" t="s">
        <v>14</v>
      </c>
      <c r="N6019" t="s">
        <v>309</v>
      </c>
      <c r="O6019" t="s">
        <v>1606</v>
      </c>
      <c r="P6019" t="s">
        <v>4678</v>
      </c>
      <c r="Q6019" s="312">
        <v>44865</v>
      </c>
      <c r="R6019" s="312">
        <v>44958</v>
      </c>
      <c r="S6019" t="s">
        <v>8452</v>
      </c>
      <c r="T6019" s="267"/>
      <c r="U6019" s="267"/>
      <c r="V6019" s="267"/>
      <c r="W6019" s="267"/>
      <c r="X6019" s="268"/>
      <c r="Y6019" t="s">
        <v>8414</v>
      </c>
      <c r="Z6019">
        <v>1708521596</v>
      </c>
      <c r="AA6019" t="s">
        <v>8415</v>
      </c>
      <c r="AB6019" s="273" t="str">
        <f>_xlfn.IFNA(IF(Table[[#This Row],[Programme Partner]]&lt;&gt;Table[[#This Row],[Implementing Partner]],CONCATENATE(Table[[#This Row],[Programme Partner]],"-",Table[[#This Row],[Implementing Partner]]),Table[[#This Row],[Programme Partner]]),"")</f>
        <v>SCI</v>
      </c>
    </row>
    <row r="6020" spans="1:28" ht="16.5" customHeight="1">
      <c r="A6020" s="183">
        <v>6470</v>
      </c>
      <c r="B6020" s="264" t="s">
        <v>5234</v>
      </c>
      <c r="C6020" s="265" t="s">
        <v>5234</v>
      </c>
      <c r="D6020" s="266" t="s">
        <v>8343</v>
      </c>
      <c r="E6020" s="269" t="s">
        <v>27</v>
      </c>
      <c r="F6020" s="264" t="s">
        <v>8012</v>
      </c>
      <c r="G6020" s="195" t="s">
        <v>8585</v>
      </c>
      <c r="H6020" s="264" t="str">
        <f>IFERROR(VLOOKUP(Table[[#This Row],[Activity Details of Assistance]],WHAT!E:F,2,FALSE),"")</f>
        <v xml:space="preserve"># of door </v>
      </c>
      <c r="I6020" s="264"/>
      <c r="J6020">
        <v>3</v>
      </c>
      <c r="K6020" s="295" t="s">
        <v>8280</v>
      </c>
      <c r="L6020" s="306" t="s">
        <v>13</v>
      </c>
      <c r="M6020" t="s">
        <v>14</v>
      </c>
      <c r="N6020" t="s">
        <v>309</v>
      </c>
      <c r="O6020" t="s">
        <v>1606</v>
      </c>
      <c r="P6020" t="s">
        <v>4678</v>
      </c>
      <c r="Q6020" s="312">
        <v>44865</v>
      </c>
      <c r="R6020" s="312">
        <v>44958</v>
      </c>
      <c r="S6020" t="s">
        <v>8452</v>
      </c>
      <c r="T6020" s="267"/>
      <c r="U6020" s="267"/>
      <c r="V6020" s="267"/>
      <c r="W6020" s="267"/>
      <c r="X6020" s="268"/>
      <c r="Y6020" t="s">
        <v>8414</v>
      </c>
      <c r="Z6020">
        <v>1708521596</v>
      </c>
      <c r="AA6020" t="s">
        <v>8415</v>
      </c>
      <c r="AB6020" s="273" t="str">
        <f>_xlfn.IFNA(IF(Table[[#This Row],[Programme Partner]]&lt;&gt;Table[[#This Row],[Implementing Partner]],CONCATENATE(Table[[#This Row],[Programme Partner]],"-",Table[[#This Row],[Implementing Partner]]),Table[[#This Row],[Programme Partner]]),"")</f>
        <v>SCI</v>
      </c>
    </row>
    <row r="6021" spans="1:28" ht="16.5" customHeight="1">
      <c r="A6021" s="183">
        <v>6471</v>
      </c>
      <c r="B6021" s="264" t="s">
        <v>5234</v>
      </c>
      <c r="C6021" s="265" t="s">
        <v>5234</v>
      </c>
      <c r="D6021" s="266" t="s">
        <v>8343</v>
      </c>
      <c r="E6021" s="269" t="s">
        <v>27</v>
      </c>
      <c r="F6021" s="264" t="s">
        <v>8012</v>
      </c>
      <c r="G6021" t="s">
        <v>8359</v>
      </c>
      <c r="H6021" s="264" t="str">
        <f>IFERROR(VLOOKUP(Table[[#This Row],[Activity Details of Assistance]],WHAT!E:F,2,FALSE),"")</f>
        <v># of FSM Site</v>
      </c>
      <c r="I6021" s="264"/>
      <c r="J6021">
        <v>1</v>
      </c>
      <c r="K6021" s="295" t="s">
        <v>8280</v>
      </c>
      <c r="L6021" s="306" t="s">
        <v>13</v>
      </c>
      <c r="M6021" t="s">
        <v>14</v>
      </c>
      <c r="N6021" t="s">
        <v>309</v>
      </c>
      <c r="O6021" t="s">
        <v>1606</v>
      </c>
      <c r="P6021" t="s">
        <v>4678</v>
      </c>
      <c r="Q6021" s="312">
        <v>44865</v>
      </c>
      <c r="R6021" s="312">
        <v>44958</v>
      </c>
      <c r="S6021" t="s">
        <v>8452</v>
      </c>
      <c r="T6021" s="267"/>
      <c r="U6021" s="267"/>
      <c r="V6021" s="267"/>
      <c r="W6021" s="267"/>
      <c r="X6021" s="268"/>
      <c r="Y6021" t="s">
        <v>8414</v>
      </c>
      <c r="Z6021">
        <v>1708521596</v>
      </c>
      <c r="AA6021" t="s">
        <v>8415</v>
      </c>
      <c r="AB6021" s="273" t="str">
        <f>_xlfn.IFNA(IF(Table[[#This Row],[Programme Partner]]&lt;&gt;Table[[#This Row],[Implementing Partner]],CONCATENATE(Table[[#This Row],[Programme Partner]],"-",Table[[#This Row],[Implementing Partner]]),Table[[#This Row],[Programme Partner]]),"")</f>
        <v>SCI</v>
      </c>
    </row>
    <row r="6022" spans="1:28" ht="16.5" customHeight="1">
      <c r="A6022" s="183">
        <v>6472</v>
      </c>
      <c r="B6022" s="264" t="s">
        <v>5234</v>
      </c>
      <c r="C6022" s="265" t="s">
        <v>5234</v>
      </c>
      <c r="D6022" s="266" t="s">
        <v>8343</v>
      </c>
      <c r="E6022" s="269" t="s">
        <v>27</v>
      </c>
      <c r="F6022" s="264" t="s">
        <v>8012</v>
      </c>
      <c r="G6022" s="195" t="s">
        <v>8586</v>
      </c>
      <c r="H6022" s="264" t="str">
        <f>IFERROR(VLOOKUP(Table[[#This Row],[Activity Details of Assistance]],WHAT!E:F,2,FALSE),"")</f>
        <v># of door</v>
      </c>
      <c r="I6022" s="264"/>
      <c r="J6022">
        <v>20</v>
      </c>
      <c r="K6022" s="295" t="s">
        <v>8280</v>
      </c>
      <c r="L6022" s="306" t="s">
        <v>13</v>
      </c>
      <c r="M6022" t="s">
        <v>14</v>
      </c>
      <c r="N6022" t="s">
        <v>309</v>
      </c>
      <c r="O6022" t="s">
        <v>1606</v>
      </c>
      <c r="P6022" t="s">
        <v>4678</v>
      </c>
      <c r="Q6022" s="312">
        <v>44865</v>
      </c>
      <c r="R6022" s="312">
        <v>44958</v>
      </c>
      <c r="S6022" t="s">
        <v>8452</v>
      </c>
      <c r="T6022" s="267"/>
      <c r="U6022" s="267"/>
      <c r="V6022" s="267"/>
      <c r="W6022" s="267"/>
      <c r="X6022" s="268"/>
      <c r="Y6022" t="s">
        <v>8414</v>
      </c>
      <c r="Z6022">
        <v>1708521596</v>
      </c>
      <c r="AA6022" t="s">
        <v>8415</v>
      </c>
      <c r="AB6022" s="273" t="str">
        <f>_xlfn.IFNA(IF(Table[[#This Row],[Programme Partner]]&lt;&gt;Table[[#This Row],[Implementing Partner]],CONCATENATE(Table[[#This Row],[Programme Partner]],"-",Table[[#This Row],[Implementing Partner]]),Table[[#This Row],[Programme Partner]]),"")</f>
        <v>SCI</v>
      </c>
    </row>
    <row r="6023" spans="1:28" ht="16.5" customHeight="1">
      <c r="A6023" s="183">
        <v>6473</v>
      </c>
      <c r="B6023" s="264" t="s">
        <v>5234</v>
      </c>
      <c r="C6023" s="265" t="s">
        <v>5234</v>
      </c>
      <c r="D6023" s="266" t="s">
        <v>8343</v>
      </c>
      <c r="E6023" s="269" t="s">
        <v>27</v>
      </c>
      <c r="F6023" s="264" t="s">
        <v>8012</v>
      </c>
      <c r="G6023" t="s">
        <v>8357</v>
      </c>
      <c r="H6023" s="264" t="str">
        <f>IFERROR(VLOOKUP(Table[[#This Row],[Activity Details of Assistance]],WHAT!E:F,2,FALSE),"")</f>
        <v># of door</v>
      </c>
      <c r="I6023" s="264"/>
      <c r="J6023">
        <v>24</v>
      </c>
      <c r="K6023" s="295" t="s">
        <v>8280</v>
      </c>
      <c r="L6023" s="306" t="s">
        <v>13</v>
      </c>
      <c r="M6023" t="s">
        <v>14</v>
      </c>
      <c r="N6023" t="s">
        <v>309</v>
      </c>
      <c r="O6023" t="s">
        <v>1606</v>
      </c>
      <c r="P6023" t="s">
        <v>4678</v>
      </c>
      <c r="Q6023" s="312">
        <v>44865</v>
      </c>
      <c r="R6023" s="312">
        <v>44958</v>
      </c>
      <c r="S6023" t="s">
        <v>8452</v>
      </c>
      <c r="T6023" s="267"/>
      <c r="U6023" s="267"/>
      <c r="V6023" s="267"/>
      <c r="W6023" s="267"/>
      <c r="X6023" s="268"/>
      <c r="Y6023" t="s">
        <v>8414</v>
      </c>
      <c r="Z6023">
        <v>1708521596</v>
      </c>
      <c r="AA6023" t="s">
        <v>8415</v>
      </c>
      <c r="AB6023" s="273" t="str">
        <f>_xlfn.IFNA(IF(Table[[#This Row],[Programme Partner]]&lt;&gt;Table[[#This Row],[Implementing Partner]],CONCATENATE(Table[[#This Row],[Programme Partner]],"-",Table[[#This Row],[Implementing Partner]]),Table[[#This Row],[Programme Partner]]),"")</f>
        <v>SCI</v>
      </c>
    </row>
    <row r="6024" spans="1:28" ht="16.5" customHeight="1">
      <c r="A6024" s="183">
        <v>6474</v>
      </c>
      <c r="B6024" s="264" t="s">
        <v>5234</v>
      </c>
      <c r="C6024" s="265" t="s">
        <v>5234</v>
      </c>
      <c r="D6024" s="266" t="s">
        <v>8343</v>
      </c>
      <c r="E6024" s="269" t="s">
        <v>27</v>
      </c>
      <c r="F6024" s="264" t="s">
        <v>8013</v>
      </c>
      <c r="G6024" t="s">
        <v>8313</v>
      </c>
      <c r="H6024" s="264" t="str">
        <f>IFERROR(VLOOKUP(Table[[#This Row],[Activity Details of Assistance]],WHAT!E:F,2,FALSE),"")</f>
        <v># of HP sessions at community level</v>
      </c>
      <c r="I6024" s="264"/>
      <c r="J6024">
        <v>33</v>
      </c>
      <c r="K6024" s="295" t="s">
        <v>8280</v>
      </c>
      <c r="L6024" s="306" t="s">
        <v>13</v>
      </c>
      <c r="M6024" t="s">
        <v>14</v>
      </c>
      <c r="N6024" t="s">
        <v>309</v>
      </c>
      <c r="O6024" t="s">
        <v>1606</v>
      </c>
      <c r="P6024" t="s">
        <v>4678</v>
      </c>
      <c r="Q6024" s="312">
        <v>44865</v>
      </c>
      <c r="R6024" s="312">
        <v>44958</v>
      </c>
      <c r="S6024" t="s">
        <v>8452</v>
      </c>
      <c r="T6024" s="267"/>
      <c r="U6024" s="267"/>
      <c r="V6024" s="267"/>
      <c r="W6024" s="267"/>
      <c r="X6024" s="268"/>
      <c r="Y6024" t="s">
        <v>8414</v>
      </c>
      <c r="Z6024">
        <v>1708521596</v>
      </c>
      <c r="AA6024" t="s">
        <v>8415</v>
      </c>
      <c r="AB6024" s="273" t="str">
        <f>_xlfn.IFNA(IF(Table[[#This Row],[Programme Partner]]&lt;&gt;Table[[#This Row],[Implementing Partner]],CONCATENATE(Table[[#This Row],[Programme Partner]],"-",Table[[#This Row],[Implementing Partner]]),Table[[#This Row],[Programme Partner]]),"")</f>
        <v>SCI</v>
      </c>
    </row>
    <row r="6025" spans="1:28" ht="16.5" customHeight="1">
      <c r="A6025" s="183">
        <v>6475</v>
      </c>
      <c r="B6025" s="264" t="s">
        <v>5234</v>
      </c>
      <c r="C6025" s="265" t="s">
        <v>5234</v>
      </c>
      <c r="D6025" s="266" t="s">
        <v>8343</v>
      </c>
      <c r="E6025" s="269" t="s">
        <v>27</v>
      </c>
      <c r="F6025" s="264" t="s">
        <v>8014</v>
      </c>
      <c r="G6025" t="s">
        <v>8358</v>
      </c>
      <c r="H6025" s="264" t="str">
        <f>IFERROR(VLOOKUP(Table[[#This Row],[Activity Details of Assistance]],WHAT!E:F,2,FALSE),"")</f>
        <v># of campaign per camp </v>
      </c>
      <c r="I6025" s="264"/>
      <c r="J6025">
        <v>2</v>
      </c>
      <c r="K6025" s="295" t="s">
        <v>8280</v>
      </c>
      <c r="L6025" s="306" t="s">
        <v>13</v>
      </c>
      <c r="M6025" t="s">
        <v>14</v>
      </c>
      <c r="N6025" t="s">
        <v>309</v>
      </c>
      <c r="O6025" t="s">
        <v>1606</v>
      </c>
      <c r="P6025" t="s">
        <v>4678</v>
      </c>
      <c r="Q6025" s="312">
        <v>44865</v>
      </c>
      <c r="R6025" s="312">
        <v>44958</v>
      </c>
      <c r="S6025" t="s">
        <v>8452</v>
      </c>
      <c r="T6025" s="267"/>
      <c r="U6025" s="267"/>
      <c r="V6025" s="267"/>
      <c r="W6025" s="267"/>
      <c r="X6025" s="268"/>
      <c r="Y6025" t="s">
        <v>8414</v>
      </c>
      <c r="Z6025">
        <v>1708521596</v>
      </c>
      <c r="AA6025" t="s">
        <v>8415</v>
      </c>
      <c r="AB6025" s="273" t="str">
        <f>_xlfn.IFNA(IF(Table[[#This Row],[Programme Partner]]&lt;&gt;Table[[#This Row],[Implementing Partner]],CONCATENATE(Table[[#This Row],[Programme Partner]],"-",Table[[#This Row],[Implementing Partner]]),Table[[#This Row],[Programme Partner]]),"")</f>
        <v>SCI</v>
      </c>
    </row>
    <row r="6026" spans="1:28" ht="16.5" customHeight="1">
      <c r="A6026" s="183">
        <v>6476</v>
      </c>
      <c r="B6026" s="264" t="s">
        <v>5234</v>
      </c>
      <c r="C6026" s="265" t="s">
        <v>5234</v>
      </c>
      <c r="D6026" s="266" t="s">
        <v>8343</v>
      </c>
      <c r="E6026" s="269" t="s">
        <v>27</v>
      </c>
      <c r="F6026" s="264" t="s">
        <v>8011</v>
      </c>
      <c r="G6026" t="s">
        <v>8355</v>
      </c>
      <c r="H6026" s="264" t="str">
        <f>IFERROR(VLOOKUP(Table[[#This Row],[Activity Details of Assistance]],WHAT!E:F,2,FALSE),"")</f>
        <v># of water network</v>
      </c>
      <c r="I6026" s="264"/>
      <c r="J6026">
        <v>1</v>
      </c>
      <c r="K6026" s="295" t="s">
        <v>8280</v>
      </c>
      <c r="L6026" s="306" t="s">
        <v>13</v>
      </c>
      <c r="M6026" t="s">
        <v>14</v>
      </c>
      <c r="N6026" t="s">
        <v>307</v>
      </c>
      <c r="O6026" t="s">
        <v>1599</v>
      </c>
      <c r="P6026" t="s">
        <v>4720</v>
      </c>
      <c r="Q6026" s="312">
        <v>44865</v>
      </c>
      <c r="R6026" s="312">
        <v>44958</v>
      </c>
      <c r="S6026" t="s">
        <v>8452</v>
      </c>
      <c r="T6026" s="267"/>
      <c r="U6026" s="267"/>
      <c r="V6026" s="267"/>
      <c r="W6026" s="267"/>
      <c r="X6026" s="268"/>
      <c r="Y6026" t="s">
        <v>8414</v>
      </c>
      <c r="Z6026">
        <v>1708521596</v>
      </c>
      <c r="AA6026" t="s">
        <v>8415</v>
      </c>
      <c r="AB6026" s="273" t="str">
        <f>_xlfn.IFNA(IF(Table[[#This Row],[Programme Partner]]&lt;&gt;Table[[#This Row],[Implementing Partner]],CONCATENATE(Table[[#This Row],[Programme Partner]],"-",Table[[#This Row],[Implementing Partner]]),Table[[#This Row],[Programme Partner]]),"")</f>
        <v>SCI</v>
      </c>
    </row>
    <row r="6027" spans="1:28" ht="16.5" customHeight="1">
      <c r="A6027" s="183">
        <v>6477</v>
      </c>
      <c r="B6027" s="264" t="s">
        <v>5234</v>
      </c>
      <c r="C6027" s="265" t="s">
        <v>5234</v>
      </c>
      <c r="D6027" s="266" t="s">
        <v>8343</v>
      </c>
      <c r="E6027" s="269" t="s">
        <v>27</v>
      </c>
      <c r="F6027" s="264" t="s">
        <v>8012</v>
      </c>
      <c r="G6027" s="195" t="s">
        <v>8585</v>
      </c>
      <c r="H6027" s="264" t="str">
        <f>IFERROR(VLOOKUP(Table[[#This Row],[Activity Details of Assistance]],WHAT!E:F,2,FALSE),"")</f>
        <v xml:space="preserve"># of door </v>
      </c>
      <c r="I6027" s="264"/>
      <c r="J6027">
        <v>10</v>
      </c>
      <c r="K6027" s="295" t="s">
        <v>8280</v>
      </c>
      <c r="L6027" s="306" t="s">
        <v>13</v>
      </c>
      <c r="M6027" t="s">
        <v>14</v>
      </c>
      <c r="N6027" t="s">
        <v>307</v>
      </c>
      <c r="O6027" t="s">
        <v>1599</v>
      </c>
      <c r="P6027" t="s">
        <v>4720</v>
      </c>
      <c r="Q6027" s="312">
        <v>44865</v>
      </c>
      <c r="R6027" s="312">
        <v>44958</v>
      </c>
      <c r="S6027" t="s">
        <v>8452</v>
      </c>
      <c r="T6027" s="267"/>
      <c r="U6027" s="267"/>
      <c r="V6027" s="267"/>
      <c r="W6027" s="267"/>
      <c r="X6027" s="268"/>
      <c r="Y6027" t="s">
        <v>8414</v>
      </c>
      <c r="Z6027">
        <v>1708521596</v>
      </c>
      <c r="AA6027" t="s">
        <v>8415</v>
      </c>
      <c r="AB6027" s="273" t="str">
        <f>_xlfn.IFNA(IF(Table[[#This Row],[Programme Partner]]&lt;&gt;Table[[#This Row],[Implementing Partner]],CONCATENATE(Table[[#This Row],[Programme Partner]],"-",Table[[#This Row],[Implementing Partner]]),Table[[#This Row],[Programme Partner]]),"")</f>
        <v>SCI</v>
      </c>
    </row>
    <row r="6028" spans="1:28" ht="16.5" customHeight="1">
      <c r="A6028" s="183">
        <v>6478</v>
      </c>
      <c r="B6028" s="264" t="s">
        <v>5234</v>
      </c>
      <c r="C6028" s="265" t="s">
        <v>5234</v>
      </c>
      <c r="D6028" s="266" t="s">
        <v>8343</v>
      </c>
      <c r="E6028" s="269" t="s">
        <v>27</v>
      </c>
      <c r="F6028" s="264" t="s">
        <v>8012</v>
      </c>
      <c r="G6028" t="s">
        <v>8359</v>
      </c>
      <c r="H6028" s="264" t="str">
        <f>IFERROR(VLOOKUP(Table[[#This Row],[Activity Details of Assistance]],WHAT!E:F,2,FALSE),"")</f>
        <v># of FSM Site</v>
      </c>
      <c r="I6028" s="264"/>
      <c r="J6028">
        <v>1</v>
      </c>
      <c r="K6028" s="295" t="s">
        <v>8280</v>
      </c>
      <c r="L6028" s="306" t="s">
        <v>13</v>
      </c>
      <c r="M6028" t="s">
        <v>14</v>
      </c>
      <c r="N6028" t="s">
        <v>307</v>
      </c>
      <c r="O6028" t="s">
        <v>1599</v>
      </c>
      <c r="P6028" t="s">
        <v>4720</v>
      </c>
      <c r="Q6028" s="312">
        <v>44865</v>
      </c>
      <c r="R6028" s="312">
        <v>44958</v>
      </c>
      <c r="S6028" t="s">
        <v>8452</v>
      </c>
      <c r="T6028" s="267"/>
      <c r="U6028" s="267"/>
      <c r="V6028" s="267"/>
      <c r="W6028" s="267"/>
      <c r="X6028" s="268"/>
      <c r="Y6028" t="s">
        <v>8414</v>
      </c>
      <c r="Z6028">
        <v>1708521596</v>
      </c>
      <c r="AA6028" t="s">
        <v>8415</v>
      </c>
      <c r="AB6028" s="273" t="str">
        <f>_xlfn.IFNA(IF(Table[[#This Row],[Programme Partner]]&lt;&gt;Table[[#This Row],[Implementing Partner]],CONCATENATE(Table[[#This Row],[Programme Partner]],"-",Table[[#This Row],[Implementing Partner]]),Table[[#This Row],[Programme Partner]]),"")</f>
        <v>SCI</v>
      </c>
    </row>
    <row r="6029" spans="1:28" ht="16.5" customHeight="1">
      <c r="A6029" s="183">
        <v>6479</v>
      </c>
      <c r="B6029" s="264" t="s">
        <v>5234</v>
      </c>
      <c r="C6029" s="265" t="s">
        <v>5234</v>
      </c>
      <c r="D6029" s="266" t="s">
        <v>8343</v>
      </c>
      <c r="E6029" s="269" t="s">
        <v>27</v>
      </c>
      <c r="F6029" s="264" t="s">
        <v>8012</v>
      </c>
      <c r="G6029" s="195" t="s">
        <v>8586</v>
      </c>
      <c r="H6029" s="264" t="str">
        <f>IFERROR(VLOOKUP(Table[[#This Row],[Activity Details of Assistance]],WHAT!E:F,2,FALSE),"")</f>
        <v># of door</v>
      </c>
      <c r="I6029" s="264"/>
      <c r="J6029">
        <v>23</v>
      </c>
      <c r="K6029" s="295" t="s">
        <v>8280</v>
      </c>
      <c r="L6029" s="306" t="s">
        <v>13</v>
      </c>
      <c r="M6029" t="s">
        <v>14</v>
      </c>
      <c r="N6029" t="s">
        <v>307</v>
      </c>
      <c r="O6029" t="s">
        <v>1599</v>
      </c>
      <c r="P6029" t="s">
        <v>4720</v>
      </c>
      <c r="Q6029" s="312">
        <v>44865</v>
      </c>
      <c r="R6029" s="312">
        <v>44958</v>
      </c>
      <c r="S6029" t="s">
        <v>8452</v>
      </c>
      <c r="T6029" s="267"/>
      <c r="U6029" s="267"/>
      <c r="V6029" s="267"/>
      <c r="W6029" s="267"/>
      <c r="X6029" s="268"/>
      <c r="Y6029" t="s">
        <v>8414</v>
      </c>
      <c r="Z6029">
        <v>1708521596</v>
      </c>
      <c r="AA6029" t="s">
        <v>8415</v>
      </c>
      <c r="AB6029" s="273" t="str">
        <f>_xlfn.IFNA(IF(Table[[#This Row],[Programme Partner]]&lt;&gt;Table[[#This Row],[Implementing Partner]],CONCATENATE(Table[[#This Row],[Programme Partner]],"-",Table[[#This Row],[Implementing Partner]]),Table[[#This Row],[Programme Partner]]),"")</f>
        <v>SCI</v>
      </c>
    </row>
    <row r="6030" spans="1:28" ht="16.5" customHeight="1">
      <c r="A6030" s="183">
        <v>6480</v>
      </c>
      <c r="B6030" s="264" t="s">
        <v>5234</v>
      </c>
      <c r="C6030" s="265" t="s">
        <v>5234</v>
      </c>
      <c r="D6030" s="266" t="s">
        <v>8343</v>
      </c>
      <c r="E6030" s="269" t="s">
        <v>27</v>
      </c>
      <c r="F6030" s="264" t="s">
        <v>8012</v>
      </c>
      <c r="G6030" t="s">
        <v>8357</v>
      </c>
      <c r="H6030" s="264" t="str">
        <f>IFERROR(VLOOKUP(Table[[#This Row],[Activity Details of Assistance]],WHAT!E:F,2,FALSE),"")</f>
        <v># of door</v>
      </c>
      <c r="I6030" s="264"/>
      <c r="J6030">
        <v>67</v>
      </c>
      <c r="K6030" s="295" t="s">
        <v>8280</v>
      </c>
      <c r="L6030" s="306" t="s">
        <v>13</v>
      </c>
      <c r="M6030" t="s">
        <v>14</v>
      </c>
      <c r="N6030" t="s">
        <v>307</v>
      </c>
      <c r="O6030" t="s">
        <v>1599</v>
      </c>
      <c r="P6030" t="s">
        <v>4720</v>
      </c>
      <c r="Q6030" s="312">
        <v>44865</v>
      </c>
      <c r="R6030" s="312">
        <v>44958</v>
      </c>
      <c r="S6030" t="s">
        <v>8452</v>
      </c>
      <c r="T6030" s="267"/>
      <c r="U6030" s="267"/>
      <c r="V6030" s="267"/>
      <c r="W6030" s="267"/>
      <c r="X6030" s="268"/>
      <c r="Y6030" t="s">
        <v>8414</v>
      </c>
      <c r="Z6030">
        <v>1708521596</v>
      </c>
      <c r="AA6030" t="s">
        <v>8415</v>
      </c>
      <c r="AB6030" s="273" t="str">
        <f>_xlfn.IFNA(IF(Table[[#This Row],[Programme Partner]]&lt;&gt;Table[[#This Row],[Implementing Partner]],CONCATENATE(Table[[#This Row],[Programme Partner]],"-",Table[[#This Row],[Implementing Partner]]),Table[[#This Row],[Programme Partner]]),"")</f>
        <v>SCI</v>
      </c>
    </row>
    <row r="6031" spans="1:28" ht="16.5" customHeight="1">
      <c r="A6031" s="183">
        <v>6481</v>
      </c>
      <c r="B6031" s="264" t="s">
        <v>5234</v>
      </c>
      <c r="C6031" s="265" t="s">
        <v>5234</v>
      </c>
      <c r="D6031" s="266" t="s">
        <v>8343</v>
      </c>
      <c r="E6031" s="269" t="s">
        <v>27</v>
      </c>
      <c r="F6031" s="264" t="s">
        <v>8013</v>
      </c>
      <c r="G6031" t="s">
        <v>8313</v>
      </c>
      <c r="H6031" s="264" t="str">
        <f>IFERROR(VLOOKUP(Table[[#This Row],[Activity Details of Assistance]],WHAT!E:F,2,FALSE),"")</f>
        <v># of HP sessions at community level</v>
      </c>
      <c r="I6031" s="264"/>
      <c r="J6031">
        <v>62</v>
      </c>
      <c r="K6031" s="295" t="s">
        <v>8280</v>
      </c>
      <c r="L6031" s="306" t="s">
        <v>13</v>
      </c>
      <c r="M6031" t="s">
        <v>14</v>
      </c>
      <c r="N6031" t="s">
        <v>307</v>
      </c>
      <c r="O6031" t="s">
        <v>1599</v>
      </c>
      <c r="P6031" t="s">
        <v>4720</v>
      </c>
      <c r="Q6031" s="312">
        <v>44865</v>
      </c>
      <c r="R6031" s="312">
        <v>44958</v>
      </c>
      <c r="S6031" t="s">
        <v>8452</v>
      </c>
      <c r="T6031" s="267"/>
      <c r="U6031" s="267"/>
      <c r="V6031" s="267"/>
      <c r="W6031" s="267"/>
      <c r="X6031" s="268"/>
      <c r="Y6031" t="s">
        <v>8414</v>
      </c>
      <c r="Z6031">
        <v>1708521596</v>
      </c>
      <c r="AA6031" t="s">
        <v>8415</v>
      </c>
      <c r="AB6031" s="273" t="str">
        <f>_xlfn.IFNA(IF(Table[[#This Row],[Programme Partner]]&lt;&gt;Table[[#This Row],[Implementing Partner]],CONCATENATE(Table[[#This Row],[Programme Partner]],"-",Table[[#This Row],[Implementing Partner]]),Table[[#This Row],[Programme Partner]]),"")</f>
        <v>SCI</v>
      </c>
    </row>
    <row r="6032" spans="1:28" ht="16.5" customHeight="1">
      <c r="A6032" s="183">
        <v>6482</v>
      </c>
      <c r="B6032" s="264" t="s">
        <v>5234</v>
      </c>
      <c r="C6032" s="265" t="s">
        <v>5234</v>
      </c>
      <c r="D6032" s="266" t="s">
        <v>8343</v>
      </c>
      <c r="E6032" s="269" t="s">
        <v>27</v>
      </c>
      <c r="F6032" s="264" t="s">
        <v>8014</v>
      </c>
      <c r="G6032" t="s">
        <v>8358</v>
      </c>
      <c r="H6032" s="264" t="str">
        <f>IFERROR(VLOOKUP(Table[[#This Row],[Activity Details of Assistance]],WHAT!E:F,2,FALSE),"")</f>
        <v># of campaign per camp </v>
      </c>
      <c r="I6032" s="264"/>
      <c r="J6032">
        <v>2</v>
      </c>
      <c r="K6032" s="295" t="s">
        <v>8280</v>
      </c>
      <c r="L6032" s="306" t="s">
        <v>13</v>
      </c>
      <c r="M6032" t="s">
        <v>14</v>
      </c>
      <c r="N6032" t="s">
        <v>307</v>
      </c>
      <c r="O6032" t="s">
        <v>1599</v>
      </c>
      <c r="P6032" t="s">
        <v>4720</v>
      </c>
      <c r="Q6032" s="312">
        <v>44865</v>
      </c>
      <c r="R6032" s="312">
        <v>44958</v>
      </c>
      <c r="S6032" t="s">
        <v>8452</v>
      </c>
      <c r="T6032" s="267"/>
      <c r="U6032" s="267"/>
      <c r="V6032" s="267"/>
      <c r="W6032" s="267"/>
      <c r="X6032" s="268"/>
      <c r="Y6032" t="s">
        <v>8414</v>
      </c>
      <c r="Z6032">
        <v>1708521596</v>
      </c>
      <c r="AA6032" t="s">
        <v>8415</v>
      </c>
      <c r="AB6032" s="273" t="str">
        <f>_xlfn.IFNA(IF(Table[[#This Row],[Programme Partner]]&lt;&gt;Table[[#This Row],[Implementing Partner]],CONCATENATE(Table[[#This Row],[Programme Partner]],"-",Table[[#This Row],[Implementing Partner]]),Table[[#This Row],[Programme Partner]]),"")</f>
        <v>SCI</v>
      </c>
    </row>
    <row r="6033" spans="1:28" ht="16.5" customHeight="1">
      <c r="A6033" s="183">
        <v>6483</v>
      </c>
      <c r="B6033" s="264" t="s">
        <v>5234</v>
      </c>
      <c r="C6033" s="265" t="s">
        <v>5234</v>
      </c>
      <c r="D6033" s="266" t="s">
        <v>8343</v>
      </c>
      <c r="E6033" s="269" t="s">
        <v>27</v>
      </c>
      <c r="F6033" s="264" t="s">
        <v>8011</v>
      </c>
      <c r="G6033" t="s">
        <v>8355</v>
      </c>
      <c r="H6033" s="264" t="str">
        <f>IFERROR(VLOOKUP(Table[[#This Row],[Activity Details of Assistance]],WHAT!E:F,2,FALSE),"")</f>
        <v># of water network</v>
      </c>
      <c r="I6033" s="264"/>
      <c r="J6033">
        <v>1</v>
      </c>
      <c r="K6033" s="295" t="s">
        <v>8280</v>
      </c>
      <c r="L6033" s="306" t="s">
        <v>13</v>
      </c>
      <c r="M6033" t="s">
        <v>14</v>
      </c>
      <c r="N6033" t="s">
        <v>307</v>
      </c>
      <c r="O6033" t="s">
        <v>1599</v>
      </c>
      <c r="P6033" t="s">
        <v>4726</v>
      </c>
      <c r="Q6033" s="312">
        <v>44865</v>
      </c>
      <c r="R6033" s="312">
        <v>44958</v>
      </c>
      <c r="S6033" t="s">
        <v>8452</v>
      </c>
      <c r="T6033" s="267"/>
      <c r="U6033" s="267"/>
      <c r="V6033" s="267"/>
      <c r="W6033" s="267"/>
      <c r="X6033" s="268"/>
      <c r="Y6033" t="s">
        <v>8414</v>
      </c>
      <c r="Z6033">
        <v>1708521596</v>
      </c>
      <c r="AA6033" t="s">
        <v>8415</v>
      </c>
      <c r="AB6033" s="273" t="str">
        <f>_xlfn.IFNA(IF(Table[[#This Row],[Programme Partner]]&lt;&gt;Table[[#This Row],[Implementing Partner]],CONCATENATE(Table[[#This Row],[Programme Partner]],"-",Table[[#This Row],[Implementing Partner]]),Table[[#This Row],[Programme Partner]]),"")</f>
        <v>SCI</v>
      </c>
    </row>
    <row r="6034" spans="1:28" ht="16.5" customHeight="1">
      <c r="A6034" s="183">
        <v>6484</v>
      </c>
      <c r="B6034" s="264" t="s">
        <v>5234</v>
      </c>
      <c r="C6034" s="265" t="s">
        <v>5234</v>
      </c>
      <c r="D6034" s="266" t="s">
        <v>8343</v>
      </c>
      <c r="E6034" s="269" t="s">
        <v>27</v>
      </c>
      <c r="F6034" s="264" t="s">
        <v>8012</v>
      </c>
      <c r="G6034" s="195" t="s">
        <v>8585</v>
      </c>
      <c r="H6034" s="264" t="str">
        <f>IFERROR(VLOOKUP(Table[[#This Row],[Activity Details of Assistance]],WHAT!E:F,2,FALSE),"")</f>
        <v xml:space="preserve"># of door </v>
      </c>
      <c r="I6034" s="264"/>
      <c r="J6034">
        <v>5</v>
      </c>
      <c r="K6034" s="295" t="s">
        <v>8280</v>
      </c>
      <c r="L6034" s="306" t="s">
        <v>13</v>
      </c>
      <c r="M6034" t="s">
        <v>14</v>
      </c>
      <c r="N6034" t="s">
        <v>307</v>
      </c>
      <c r="O6034" t="s">
        <v>1599</v>
      </c>
      <c r="P6034" t="s">
        <v>4726</v>
      </c>
      <c r="Q6034" s="312">
        <v>44865</v>
      </c>
      <c r="R6034" s="312">
        <v>44958</v>
      </c>
      <c r="S6034" t="s">
        <v>8452</v>
      </c>
      <c r="T6034" s="267"/>
      <c r="U6034" s="267"/>
      <c r="V6034" s="267"/>
      <c r="W6034" s="267"/>
      <c r="X6034" s="268"/>
      <c r="Y6034" t="s">
        <v>8414</v>
      </c>
      <c r="Z6034">
        <v>1708521596</v>
      </c>
      <c r="AA6034" t="s">
        <v>8415</v>
      </c>
      <c r="AB6034" s="273" t="str">
        <f>_xlfn.IFNA(IF(Table[[#This Row],[Programme Partner]]&lt;&gt;Table[[#This Row],[Implementing Partner]],CONCATENATE(Table[[#This Row],[Programme Partner]],"-",Table[[#This Row],[Implementing Partner]]),Table[[#This Row],[Programme Partner]]),"")</f>
        <v>SCI</v>
      </c>
    </row>
    <row r="6035" spans="1:28" ht="16.5" customHeight="1">
      <c r="A6035" s="183">
        <v>6485</v>
      </c>
      <c r="B6035" s="264" t="s">
        <v>5234</v>
      </c>
      <c r="C6035" s="265" t="s">
        <v>5234</v>
      </c>
      <c r="D6035" s="266" t="s">
        <v>8343</v>
      </c>
      <c r="E6035" s="269" t="s">
        <v>27</v>
      </c>
      <c r="F6035" s="264" t="s">
        <v>8012</v>
      </c>
      <c r="G6035" s="195" t="s">
        <v>8586</v>
      </c>
      <c r="H6035" s="264" t="str">
        <f>IFERROR(VLOOKUP(Table[[#This Row],[Activity Details of Assistance]],WHAT!E:F,2,FALSE),"")</f>
        <v># of door</v>
      </c>
      <c r="I6035" s="264"/>
      <c r="J6035">
        <v>25</v>
      </c>
      <c r="K6035" s="295" t="s">
        <v>8280</v>
      </c>
      <c r="L6035" s="306" t="s">
        <v>13</v>
      </c>
      <c r="M6035" t="s">
        <v>14</v>
      </c>
      <c r="N6035" t="s">
        <v>307</v>
      </c>
      <c r="O6035" t="s">
        <v>1599</v>
      </c>
      <c r="P6035" t="s">
        <v>4726</v>
      </c>
      <c r="Q6035" s="312">
        <v>44865</v>
      </c>
      <c r="R6035" s="312">
        <v>44958</v>
      </c>
      <c r="S6035" t="s">
        <v>8452</v>
      </c>
      <c r="T6035" s="267"/>
      <c r="U6035" s="267"/>
      <c r="V6035" s="267"/>
      <c r="W6035" s="267"/>
      <c r="X6035" s="268"/>
      <c r="Y6035" t="s">
        <v>8414</v>
      </c>
      <c r="Z6035">
        <v>1708521596</v>
      </c>
      <c r="AA6035" t="s">
        <v>8415</v>
      </c>
      <c r="AB6035" s="273" t="str">
        <f>_xlfn.IFNA(IF(Table[[#This Row],[Programme Partner]]&lt;&gt;Table[[#This Row],[Implementing Partner]],CONCATENATE(Table[[#This Row],[Programme Partner]],"-",Table[[#This Row],[Implementing Partner]]),Table[[#This Row],[Programme Partner]]),"")</f>
        <v>SCI</v>
      </c>
    </row>
    <row r="6036" spans="1:28" ht="16.5" customHeight="1">
      <c r="A6036" s="183">
        <v>6486</v>
      </c>
      <c r="B6036" s="264" t="s">
        <v>5234</v>
      </c>
      <c r="C6036" s="265" t="s">
        <v>5234</v>
      </c>
      <c r="D6036" s="266" t="s">
        <v>8343</v>
      </c>
      <c r="E6036" s="269" t="s">
        <v>27</v>
      </c>
      <c r="F6036" s="264" t="s">
        <v>8012</v>
      </c>
      <c r="G6036" t="s">
        <v>8357</v>
      </c>
      <c r="H6036" s="264" t="str">
        <f>IFERROR(VLOOKUP(Table[[#This Row],[Activity Details of Assistance]],WHAT!E:F,2,FALSE),"")</f>
        <v># of door</v>
      </c>
      <c r="I6036" s="264"/>
      <c r="J6036">
        <v>90</v>
      </c>
      <c r="K6036" s="295" t="s">
        <v>8280</v>
      </c>
      <c r="L6036" s="306" t="s">
        <v>13</v>
      </c>
      <c r="M6036" t="s">
        <v>14</v>
      </c>
      <c r="N6036" t="s">
        <v>307</v>
      </c>
      <c r="O6036" t="s">
        <v>1599</v>
      </c>
      <c r="P6036" t="s">
        <v>4726</v>
      </c>
      <c r="Q6036" s="312">
        <v>44865</v>
      </c>
      <c r="R6036" s="312">
        <v>44958</v>
      </c>
      <c r="S6036" t="s">
        <v>8452</v>
      </c>
      <c r="T6036" s="267"/>
      <c r="U6036" s="267"/>
      <c r="V6036" s="267"/>
      <c r="W6036" s="267"/>
      <c r="X6036" s="268"/>
      <c r="Y6036" t="s">
        <v>8414</v>
      </c>
      <c r="Z6036">
        <v>1708521596</v>
      </c>
      <c r="AA6036" t="s">
        <v>8415</v>
      </c>
      <c r="AB6036" s="273" t="str">
        <f>_xlfn.IFNA(IF(Table[[#This Row],[Programme Partner]]&lt;&gt;Table[[#This Row],[Implementing Partner]],CONCATENATE(Table[[#This Row],[Programme Partner]],"-",Table[[#This Row],[Implementing Partner]]),Table[[#This Row],[Programme Partner]]),"")</f>
        <v>SCI</v>
      </c>
    </row>
    <row r="6037" spans="1:28" ht="16.5" customHeight="1">
      <c r="A6037" s="183">
        <v>6487</v>
      </c>
      <c r="B6037" s="264" t="s">
        <v>5234</v>
      </c>
      <c r="C6037" s="265" t="s">
        <v>5234</v>
      </c>
      <c r="D6037" s="266" t="s">
        <v>8343</v>
      </c>
      <c r="E6037" s="269" t="s">
        <v>27</v>
      </c>
      <c r="F6037" s="264" t="s">
        <v>8013</v>
      </c>
      <c r="G6037" t="s">
        <v>8313</v>
      </c>
      <c r="H6037" s="264" t="str">
        <f>IFERROR(VLOOKUP(Table[[#This Row],[Activity Details of Assistance]],WHAT!E:F,2,FALSE),"")</f>
        <v># of HP sessions at community level</v>
      </c>
      <c r="I6037" s="264"/>
      <c r="J6037">
        <v>140</v>
      </c>
      <c r="K6037" s="295" t="s">
        <v>8280</v>
      </c>
      <c r="L6037" s="306" t="s">
        <v>13</v>
      </c>
      <c r="M6037" t="s">
        <v>14</v>
      </c>
      <c r="N6037" t="s">
        <v>307</v>
      </c>
      <c r="O6037" t="s">
        <v>1599</v>
      </c>
      <c r="P6037" t="s">
        <v>4726</v>
      </c>
      <c r="Q6037" s="312">
        <v>44865</v>
      </c>
      <c r="R6037" s="312">
        <v>44958</v>
      </c>
      <c r="S6037" t="s">
        <v>8452</v>
      </c>
      <c r="T6037" s="267"/>
      <c r="U6037" s="267"/>
      <c r="V6037" s="267"/>
      <c r="W6037" s="267"/>
      <c r="X6037" s="268"/>
      <c r="Y6037" t="s">
        <v>8414</v>
      </c>
      <c r="Z6037">
        <v>1708521596</v>
      </c>
      <c r="AA6037" t="s">
        <v>8415</v>
      </c>
      <c r="AB6037" s="273" t="str">
        <f>_xlfn.IFNA(IF(Table[[#This Row],[Programme Partner]]&lt;&gt;Table[[#This Row],[Implementing Partner]],CONCATENATE(Table[[#This Row],[Programme Partner]],"-",Table[[#This Row],[Implementing Partner]]),Table[[#This Row],[Programme Partner]]),"")</f>
        <v>SCI</v>
      </c>
    </row>
    <row r="6038" spans="1:28" ht="16.5" customHeight="1">
      <c r="A6038" s="183">
        <v>6488</v>
      </c>
      <c r="B6038" s="264" t="s">
        <v>5234</v>
      </c>
      <c r="C6038" s="265" t="s">
        <v>5234</v>
      </c>
      <c r="D6038" s="266" t="s">
        <v>8343</v>
      </c>
      <c r="E6038" s="269" t="s">
        <v>27</v>
      </c>
      <c r="F6038" s="264" t="s">
        <v>8014</v>
      </c>
      <c r="G6038" t="s">
        <v>8358</v>
      </c>
      <c r="H6038" s="264" t="str">
        <f>IFERROR(VLOOKUP(Table[[#This Row],[Activity Details of Assistance]],WHAT!E:F,2,FALSE),"")</f>
        <v># of campaign per camp </v>
      </c>
      <c r="I6038" s="264"/>
      <c r="J6038">
        <v>2</v>
      </c>
      <c r="K6038" s="295" t="s">
        <v>8280</v>
      </c>
      <c r="L6038" s="306" t="s">
        <v>13</v>
      </c>
      <c r="M6038" t="s">
        <v>14</v>
      </c>
      <c r="N6038" t="s">
        <v>307</v>
      </c>
      <c r="O6038" t="s">
        <v>1599</v>
      </c>
      <c r="P6038" t="s">
        <v>4726</v>
      </c>
      <c r="Q6038" s="312">
        <v>44865</v>
      </c>
      <c r="R6038" s="312">
        <v>44958</v>
      </c>
      <c r="S6038" t="s">
        <v>8452</v>
      </c>
      <c r="T6038" s="267"/>
      <c r="U6038" s="267"/>
      <c r="V6038" s="267"/>
      <c r="W6038" s="267"/>
      <c r="X6038" s="268"/>
      <c r="Y6038" t="s">
        <v>8414</v>
      </c>
      <c r="Z6038">
        <v>1708521596</v>
      </c>
      <c r="AA6038" t="s">
        <v>8415</v>
      </c>
      <c r="AB6038" s="273" t="str">
        <f>_xlfn.IFNA(IF(Table[[#This Row],[Programme Partner]]&lt;&gt;Table[[#This Row],[Implementing Partner]],CONCATENATE(Table[[#This Row],[Programme Partner]],"-",Table[[#This Row],[Implementing Partner]]),Table[[#This Row],[Programme Partner]]),"")</f>
        <v>SCI</v>
      </c>
    </row>
    <row r="6039" spans="1:28" ht="16.5" customHeight="1">
      <c r="A6039" s="183">
        <v>6489</v>
      </c>
      <c r="B6039" s="264" t="s">
        <v>5234</v>
      </c>
      <c r="C6039" s="265" t="s">
        <v>5234</v>
      </c>
      <c r="D6039" s="266" t="s">
        <v>8343</v>
      </c>
      <c r="E6039" s="269" t="s">
        <v>27</v>
      </c>
      <c r="F6039" s="264" t="s">
        <v>8014</v>
      </c>
      <c r="G6039" s="103" t="s">
        <v>8361</v>
      </c>
      <c r="H6039" s="264" t="str">
        <f>IFERROR(VLOOKUP(Table[[#This Row],[Activity Details of Assistance]],WHAT!E:F,2,FALSE),"")</f>
        <v># of plant</v>
      </c>
      <c r="I6039" s="264"/>
      <c r="J6039">
        <v>1</v>
      </c>
      <c r="K6039" s="295" t="s">
        <v>8280</v>
      </c>
      <c r="L6039" s="306" t="s">
        <v>13</v>
      </c>
      <c r="M6039" t="s">
        <v>14</v>
      </c>
      <c r="N6039" t="s">
        <v>307</v>
      </c>
      <c r="O6039" t="s">
        <v>1599</v>
      </c>
      <c r="P6039" t="s">
        <v>4726</v>
      </c>
      <c r="Q6039" s="312">
        <v>44865</v>
      </c>
      <c r="R6039" s="312">
        <v>44958</v>
      </c>
      <c r="S6039" t="s">
        <v>8452</v>
      </c>
      <c r="T6039" s="267"/>
      <c r="U6039" s="267"/>
      <c r="V6039" s="267"/>
      <c r="W6039" s="267"/>
      <c r="X6039" s="268"/>
      <c r="Y6039" t="s">
        <v>8414</v>
      </c>
      <c r="Z6039">
        <v>1708521596</v>
      </c>
      <c r="AA6039" t="s">
        <v>8415</v>
      </c>
      <c r="AB6039" s="273" t="str">
        <f>_xlfn.IFNA(IF(Table[[#This Row],[Programme Partner]]&lt;&gt;Table[[#This Row],[Implementing Partner]],CONCATENATE(Table[[#This Row],[Programme Partner]],"-",Table[[#This Row],[Implementing Partner]]),Table[[#This Row],[Programme Partner]]),"")</f>
        <v>SCI</v>
      </c>
    </row>
    <row r="6040" spans="1:28" ht="16.5" customHeight="1">
      <c r="A6040" s="183">
        <v>6490</v>
      </c>
      <c r="B6040" s="264" t="s">
        <v>8566</v>
      </c>
      <c r="C6040" s="265" t="s">
        <v>8566</v>
      </c>
      <c r="D6040" s="212" t="s">
        <v>8701</v>
      </c>
      <c r="E6040" s="269" t="s">
        <v>27</v>
      </c>
      <c r="F6040" s="264" t="s">
        <v>8012</v>
      </c>
      <c r="G6040" t="s">
        <v>8357</v>
      </c>
      <c r="H6040" s="264" t="str">
        <f>IFERROR(VLOOKUP(Table[[#This Row],[Activity Details of Assistance]],WHAT!E:F,2,FALSE),"")</f>
        <v># of door</v>
      </c>
      <c r="I6040" s="264"/>
      <c r="J6040">
        <v>23</v>
      </c>
      <c r="K6040" s="295" t="s">
        <v>8280</v>
      </c>
      <c r="L6040" s="306" t="s">
        <v>13</v>
      </c>
      <c r="M6040" t="s">
        <v>14</v>
      </c>
      <c r="N6040" t="s">
        <v>309</v>
      </c>
      <c r="O6040" t="s">
        <v>1606</v>
      </c>
      <c r="P6040" t="s">
        <v>5887</v>
      </c>
      <c r="Q6040" s="312">
        <v>44865</v>
      </c>
      <c r="R6040" s="312">
        <v>44835</v>
      </c>
      <c r="S6040" t="s">
        <v>8452</v>
      </c>
      <c r="T6040" s="267"/>
      <c r="U6040" s="267"/>
      <c r="V6040" s="267"/>
      <c r="W6040" s="267"/>
      <c r="X6040" s="268"/>
      <c r="Y6040" t="s">
        <v>8631</v>
      </c>
      <c r="Z6040">
        <v>1755689447</v>
      </c>
      <c r="AA6040" t="s">
        <v>8645</v>
      </c>
      <c r="AB6040" s="273" t="str">
        <f>_xlfn.IFNA(IF(Table[[#This Row],[Programme Partner]]&lt;&gt;Table[[#This Row],[Implementing Partner]],CONCATENATE(Table[[#This Row],[Programme Partner]],"-",Table[[#This Row],[Implementing Partner]]),Table[[#This Row],[Programme Partner]]),"")</f>
        <v>IRB</v>
      </c>
    </row>
    <row r="6041" spans="1:28" ht="16.5" customHeight="1">
      <c r="A6041" s="183">
        <v>6491</v>
      </c>
      <c r="B6041" s="264" t="s">
        <v>8566</v>
      </c>
      <c r="C6041" s="265" t="s">
        <v>8566</v>
      </c>
      <c r="D6041" s="212" t="s">
        <v>8701</v>
      </c>
      <c r="E6041" s="269" t="s">
        <v>27</v>
      </c>
      <c r="F6041" s="264" t="s">
        <v>8012</v>
      </c>
      <c r="G6041" t="s">
        <v>8019</v>
      </c>
      <c r="H6041" s="264" t="str">
        <f>IFERROR(VLOOKUP(Table[[#This Row],[Activity Details of Assistance]],WHAT!E:F,2,FALSE),"")</f>
        <v>N/A</v>
      </c>
      <c r="I6041" s="264"/>
      <c r="J6041">
        <v>110</v>
      </c>
      <c r="K6041" s="295" t="s">
        <v>8280</v>
      </c>
      <c r="L6041" s="306" t="s">
        <v>13</v>
      </c>
      <c r="M6041" t="s">
        <v>14</v>
      </c>
      <c r="N6041" t="s">
        <v>309</v>
      </c>
      <c r="O6041" t="s">
        <v>1606</v>
      </c>
      <c r="P6041" t="s">
        <v>5887</v>
      </c>
      <c r="Q6041" s="312">
        <v>44865</v>
      </c>
      <c r="R6041" s="312">
        <v>44835</v>
      </c>
      <c r="S6041" t="s">
        <v>8452</v>
      </c>
      <c r="T6041" s="267"/>
      <c r="U6041" s="267"/>
      <c r="V6041" s="267"/>
      <c r="W6041" s="267"/>
      <c r="X6041" s="268"/>
      <c r="Y6041" t="s">
        <v>8631</v>
      </c>
      <c r="Z6041">
        <v>1755689447</v>
      </c>
      <c r="AA6041" t="s">
        <v>8645</v>
      </c>
      <c r="AB6041" s="273" t="str">
        <f>_xlfn.IFNA(IF(Table[[#This Row],[Programme Partner]]&lt;&gt;Table[[#This Row],[Implementing Partner]],CONCATENATE(Table[[#This Row],[Programme Partner]],"-",Table[[#This Row],[Implementing Partner]]),Table[[#This Row],[Programme Partner]]),"")</f>
        <v>IRB</v>
      </c>
    </row>
    <row r="6042" spans="1:28" ht="16.5" customHeight="1">
      <c r="A6042" s="183">
        <v>6492</v>
      </c>
      <c r="B6042" s="264" t="s">
        <v>5148</v>
      </c>
      <c r="C6042" s="265" t="s">
        <v>5087</v>
      </c>
      <c r="D6042" s="266" t="s">
        <v>5148</v>
      </c>
      <c r="E6042" s="269" t="s">
        <v>27</v>
      </c>
      <c r="F6042" s="264" t="s">
        <v>8011</v>
      </c>
      <c r="G6042" s="195" t="s">
        <v>8584</v>
      </c>
      <c r="H6042" s="264" t="str">
        <f>IFERROR(VLOOKUP(Table[[#This Row],[Activity Details of Assistance]],WHAT!E:F,2,FALSE),"")</f>
        <v># of tube well</v>
      </c>
      <c r="I6042" s="264"/>
      <c r="J6042">
        <v>119</v>
      </c>
      <c r="K6042" s="295" t="s">
        <v>8280</v>
      </c>
      <c r="L6042" s="306" t="s">
        <v>13</v>
      </c>
      <c r="M6042" t="s">
        <v>14</v>
      </c>
      <c r="N6042" t="s">
        <v>309</v>
      </c>
      <c r="O6042" t="s">
        <v>1606</v>
      </c>
      <c r="P6042" t="s">
        <v>4670</v>
      </c>
      <c r="Q6042" s="312">
        <v>44865</v>
      </c>
      <c r="R6042" s="312">
        <v>44986</v>
      </c>
      <c r="S6042" t="s">
        <v>8452</v>
      </c>
      <c r="T6042" s="267"/>
      <c r="U6042" s="267"/>
      <c r="V6042" s="267"/>
      <c r="W6042" s="267"/>
      <c r="X6042" s="268"/>
      <c r="Y6042" t="s">
        <v>8337</v>
      </c>
      <c r="Z6042">
        <v>1845101021</v>
      </c>
      <c r="AA6042" t="s">
        <v>8297</v>
      </c>
      <c r="AB6042" s="273" t="str">
        <f>_xlfn.IFNA(IF(Table[[#This Row],[Programme Partner]]&lt;&gt;Table[[#This Row],[Implementing Partner]],CONCATENATE(Table[[#This Row],[Programme Partner]],"-",Table[[#This Row],[Implementing Partner]]),Table[[#This Row],[Programme Partner]]),"")</f>
        <v>IOM-DSK</v>
      </c>
    </row>
    <row r="6043" spans="1:28" ht="16.5" customHeight="1">
      <c r="A6043" s="183">
        <v>6493</v>
      </c>
      <c r="B6043" s="264" t="s">
        <v>5148</v>
      </c>
      <c r="C6043" s="265" t="s">
        <v>5087</v>
      </c>
      <c r="D6043" s="266" t="s">
        <v>5148</v>
      </c>
      <c r="E6043" s="269" t="s">
        <v>27</v>
      </c>
      <c r="F6043" s="264" t="s">
        <v>8011</v>
      </c>
      <c r="G6043" t="s">
        <v>8355</v>
      </c>
      <c r="H6043" s="264" t="str">
        <f>IFERROR(VLOOKUP(Table[[#This Row],[Activity Details of Assistance]],WHAT!E:F,2,FALSE),"")</f>
        <v># of water network</v>
      </c>
      <c r="I6043" s="264"/>
      <c r="J6043">
        <v>2</v>
      </c>
      <c r="K6043" s="295" t="s">
        <v>8280</v>
      </c>
      <c r="L6043" s="306" t="s">
        <v>13</v>
      </c>
      <c r="M6043" t="s">
        <v>14</v>
      </c>
      <c r="N6043" t="s">
        <v>309</v>
      </c>
      <c r="O6043" t="s">
        <v>1606</v>
      </c>
      <c r="P6043" t="s">
        <v>4670</v>
      </c>
      <c r="Q6043" s="312">
        <v>44865</v>
      </c>
      <c r="R6043" s="312">
        <v>44986</v>
      </c>
      <c r="S6043" t="s">
        <v>8452</v>
      </c>
      <c r="T6043" s="267"/>
      <c r="U6043" s="267"/>
      <c r="V6043" s="267"/>
      <c r="W6043" s="267"/>
      <c r="X6043" s="268"/>
      <c r="Y6043" t="s">
        <v>8337</v>
      </c>
      <c r="Z6043">
        <v>1845101021</v>
      </c>
      <c r="AA6043" t="s">
        <v>8297</v>
      </c>
      <c r="AB6043" s="273" t="str">
        <f>_xlfn.IFNA(IF(Table[[#This Row],[Programme Partner]]&lt;&gt;Table[[#This Row],[Implementing Partner]],CONCATENATE(Table[[#This Row],[Programme Partner]],"-",Table[[#This Row],[Implementing Partner]]),Table[[#This Row],[Programme Partner]]),"")</f>
        <v>IOM-DSK</v>
      </c>
    </row>
    <row r="6044" spans="1:28" ht="16.5" customHeight="1">
      <c r="A6044" s="183">
        <v>6494</v>
      </c>
      <c r="B6044" s="264" t="s">
        <v>5148</v>
      </c>
      <c r="C6044" s="265" t="s">
        <v>5087</v>
      </c>
      <c r="D6044" s="266" t="s">
        <v>5148</v>
      </c>
      <c r="E6044" s="269" t="s">
        <v>27</v>
      </c>
      <c r="F6044" s="264" t="s">
        <v>8012</v>
      </c>
      <c r="G6044" s="195" t="s">
        <v>8585</v>
      </c>
      <c r="H6044" s="264" t="str">
        <f>IFERROR(VLOOKUP(Table[[#This Row],[Activity Details of Assistance]],WHAT!E:F,2,FALSE),"")</f>
        <v xml:space="preserve"># of door </v>
      </c>
      <c r="I6044" s="264"/>
      <c r="J6044">
        <v>63</v>
      </c>
      <c r="K6044" s="295" t="s">
        <v>8280</v>
      </c>
      <c r="L6044" s="306" t="s">
        <v>13</v>
      </c>
      <c r="M6044" t="s">
        <v>14</v>
      </c>
      <c r="N6044" t="s">
        <v>309</v>
      </c>
      <c r="O6044" t="s">
        <v>1606</v>
      </c>
      <c r="P6044" t="s">
        <v>4670</v>
      </c>
      <c r="Q6044" s="312">
        <v>44865</v>
      </c>
      <c r="R6044" s="312">
        <v>44986</v>
      </c>
      <c r="S6044" t="s">
        <v>8452</v>
      </c>
      <c r="T6044" s="267"/>
      <c r="U6044" s="267"/>
      <c r="V6044" s="267"/>
      <c r="W6044" s="267"/>
      <c r="X6044" s="268"/>
      <c r="Y6044" t="s">
        <v>8337</v>
      </c>
      <c r="Z6044">
        <v>1845101021</v>
      </c>
      <c r="AA6044" t="s">
        <v>8297</v>
      </c>
      <c r="AB6044" s="273" t="str">
        <f>_xlfn.IFNA(IF(Table[[#This Row],[Programme Partner]]&lt;&gt;Table[[#This Row],[Implementing Partner]],CONCATENATE(Table[[#This Row],[Programme Partner]],"-",Table[[#This Row],[Implementing Partner]]),Table[[#This Row],[Programme Partner]]),"")</f>
        <v>IOM-DSK</v>
      </c>
    </row>
    <row r="6045" spans="1:28" ht="16.5" customHeight="1">
      <c r="A6045" s="183">
        <v>6495</v>
      </c>
      <c r="B6045" s="264" t="s">
        <v>5148</v>
      </c>
      <c r="C6045" s="265" t="s">
        <v>5087</v>
      </c>
      <c r="D6045" s="266" t="s">
        <v>5148</v>
      </c>
      <c r="E6045" s="269" t="s">
        <v>27</v>
      </c>
      <c r="F6045" s="264" t="s">
        <v>8012</v>
      </c>
      <c r="G6045" t="s">
        <v>8359</v>
      </c>
      <c r="H6045" s="264" t="str">
        <f>IFERROR(VLOOKUP(Table[[#This Row],[Activity Details of Assistance]],WHAT!E:F,2,FALSE),"")</f>
        <v># of FSM Site</v>
      </c>
      <c r="I6045" s="264"/>
      <c r="J6045">
        <v>11</v>
      </c>
      <c r="K6045" s="295" t="s">
        <v>8280</v>
      </c>
      <c r="L6045" s="306" t="s">
        <v>13</v>
      </c>
      <c r="M6045" t="s">
        <v>14</v>
      </c>
      <c r="N6045" t="s">
        <v>309</v>
      </c>
      <c r="O6045" t="s">
        <v>1606</v>
      </c>
      <c r="P6045" t="s">
        <v>4670</v>
      </c>
      <c r="Q6045" s="312">
        <v>44865</v>
      </c>
      <c r="R6045" s="312">
        <v>44986</v>
      </c>
      <c r="S6045" t="s">
        <v>8452</v>
      </c>
      <c r="T6045" s="267"/>
      <c r="U6045" s="267"/>
      <c r="V6045" s="267"/>
      <c r="W6045" s="267"/>
      <c r="X6045" s="268"/>
      <c r="Y6045" t="s">
        <v>8337</v>
      </c>
      <c r="Z6045">
        <v>1845101021</v>
      </c>
      <c r="AA6045" t="s">
        <v>8297</v>
      </c>
      <c r="AB6045" s="273" t="str">
        <f>_xlfn.IFNA(IF(Table[[#This Row],[Programme Partner]]&lt;&gt;Table[[#This Row],[Implementing Partner]],CONCATENATE(Table[[#This Row],[Programme Partner]],"-",Table[[#This Row],[Implementing Partner]]),Table[[#This Row],[Programme Partner]]),"")</f>
        <v>IOM-DSK</v>
      </c>
    </row>
    <row r="6046" spans="1:28" ht="16.5" customHeight="1">
      <c r="A6046" s="183">
        <v>6496</v>
      </c>
      <c r="B6046" s="264" t="s">
        <v>5148</v>
      </c>
      <c r="C6046" s="265" t="s">
        <v>5087</v>
      </c>
      <c r="D6046" s="266" t="s">
        <v>5148</v>
      </c>
      <c r="E6046" s="269" t="s">
        <v>27</v>
      </c>
      <c r="F6046" s="264" t="s">
        <v>8012</v>
      </c>
      <c r="G6046" t="s">
        <v>8356</v>
      </c>
      <c r="H6046" s="264" t="str">
        <f>IFERROR(VLOOKUP(Table[[#This Row],[Activity Details of Assistance]],WHAT!E:F,2,FALSE),"")</f>
        <v># of FSM Site</v>
      </c>
      <c r="I6046" s="264"/>
      <c r="J6046">
        <v>1</v>
      </c>
      <c r="K6046" s="295" t="s">
        <v>8280</v>
      </c>
      <c r="L6046" s="306" t="s">
        <v>13</v>
      </c>
      <c r="M6046" t="s">
        <v>14</v>
      </c>
      <c r="N6046" t="s">
        <v>309</v>
      </c>
      <c r="O6046" t="s">
        <v>1606</v>
      </c>
      <c r="P6046" t="s">
        <v>4670</v>
      </c>
      <c r="Q6046" s="312">
        <v>44865</v>
      </c>
      <c r="R6046" s="312">
        <v>44986</v>
      </c>
      <c r="S6046" t="s">
        <v>8452</v>
      </c>
      <c r="T6046" s="267"/>
      <c r="U6046" s="267"/>
      <c r="V6046" s="267"/>
      <c r="W6046" s="267"/>
      <c r="X6046" s="268"/>
      <c r="Y6046" t="s">
        <v>8337</v>
      </c>
      <c r="Z6046">
        <v>1845101021</v>
      </c>
      <c r="AA6046" t="s">
        <v>8297</v>
      </c>
      <c r="AB6046" s="273" t="str">
        <f>_xlfn.IFNA(IF(Table[[#This Row],[Programme Partner]]&lt;&gt;Table[[#This Row],[Implementing Partner]],CONCATENATE(Table[[#This Row],[Programme Partner]],"-",Table[[#This Row],[Implementing Partner]]),Table[[#This Row],[Programme Partner]]),"")</f>
        <v>IOM-DSK</v>
      </c>
    </row>
    <row r="6047" spans="1:28" ht="16.5" customHeight="1">
      <c r="A6047" s="183">
        <v>6497</v>
      </c>
      <c r="B6047" s="264" t="s">
        <v>5148</v>
      </c>
      <c r="C6047" s="265" t="s">
        <v>5087</v>
      </c>
      <c r="D6047" s="266" t="s">
        <v>5148</v>
      </c>
      <c r="E6047" s="269" t="s">
        <v>27</v>
      </c>
      <c r="F6047" s="264" t="s">
        <v>8012</v>
      </c>
      <c r="G6047" s="195" t="s">
        <v>8586</v>
      </c>
      <c r="H6047" s="264" t="str">
        <f>IFERROR(VLOOKUP(Table[[#This Row],[Activity Details of Assistance]],WHAT!E:F,2,FALSE),"")</f>
        <v># of door</v>
      </c>
      <c r="I6047" s="264"/>
      <c r="J6047">
        <v>198</v>
      </c>
      <c r="K6047" s="295" t="s">
        <v>8280</v>
      </c>
      <c r="L6047" s="306" t="s">
        <v>13</v>
      </c>
      <c r="M6047" t="s">
        <v>14</v>
      </c>
      <c r="N6047" t="s">
        <v>309</v>
      </c>
      <c r="O6047" t="s">
        <v>1606</v>
      </c>
      <c r="P6047" t="s">
        <v>4670</v>
      </c>
      <c r="Q6047" s="312">
        <v>44865</v>
      </c>
      <c r="R6047" s="312">
        <v>44986</v>
      </c>
      <c r="S6047" t="s">
        <v>8452</v>
      </c>
      <c r="T6047" s="267"/>
      <c r="U6047" s="267"/>
      <c r="V6047" s="267"/>
      <c r="W6047" s="267"/>
      <c r="X6047" s="268"/>
      <c r="Y6047" t="s">
        <v>8337</v>
      </c>
      <c r="Z6047">
        <v>1845101021</v>
      </c>
      <c r="AA6047" t="s">
        <v>8297</v>
      </c>
      <c r="AB6047" s="273" t="str">
        <f>_xlfn.IFNA(IF(Table[[#This Row],[Programme Partner]]&lt;&gt;Table[[#This Row],[Implementing Partner]],CONCATENATE(Table[[#This Row],[Programme Partner]],"-",Table[[#This Row],[Implementing Partner]]),Table[[#This Row],[Programme Partner]]),"")</f>
        <v>IOM-DSK</v>
      </c>
    </row>
    <row r="6048" spans="1:28" ht="16.5" customHeight="1">
      <c r="A6048" s="183">
        <v>6498</v>
      </c>
      <c r="B6048" s="264" t="s">
        <v>5148</v>
      </c>
      <c r="C6048" s="265" t="s">
        <v>5087</v>
      </c>
      <c r="D6048" s="266" t="s">
        <v>5148</v>
      </c>
      <c r="E6048" s="269" t="s">
        <v>27</v>
      </c>
      <c r="F6048" s="264" t="s">
        <v>8012</v>
      </c>
      <c r="G6048" t="s">
        <v>8357</v>
      </c>
      <c r="H6048" s="264" t="str">
        <f>IFERROR(VLOOKUP(Table[[#This Row],[Activity Details of Assistance]],WHAT!E:F,2,FALSE),"")</f>
        <v># of door</v>
      </c>
      <c r="I6048" s="264"/>
      <c r="J6048">
        <v>205</v>
      </c>
      <c r="K6048" s="295" t="s">
        <v>8280</v>
      </c>
      <c r="L6048" s="306" t="s">
        <v>13</v>
      </c>
      <c r="M6048" t="s">
        <v>14</v>
      </c>
      <c r="N6048" t="s">
        <v>309</v>
      </c>
      <c r="O6048" t="s">
        <v>1606</v>
      </c>
      <c r="P6048" t="s">
        <v>4670</v>
      </c>
      <c r="Q6048" s="312">
        <v>44865</v>
      </c>
      <c r="R6048" s="312">
        <v>44986</v>
      </c>
      <c r="S6048" t="s">
        <v>8452</v>
      </c>
      <c r="T6048" s="267"/>
      <c r="U6048" s="267"/>
      <c r="V6048" s="267"/>
      <c r="W6048" s="267"/>
      <c r="X6048" s="268"/>
      <c r="Y6048" t="s">
        <v>8337</v>
      </c>
      <c r="Z6048">
        <v>1845101021</v>
      </c>
      <c r="AA6048" t="s">
        <v>8297</v>
      </c>
      <c r="AB6048" s="273" t="str">
        <f>_xlfn.IFNA(IF(Table[[#This Row],[Programme Partner]]&lt;&gt;Table[[#This Row],[Implementing Partner]],CONCATENATE(Table[[#This Row],[Programme Partner]],"-",Table[[#This Row],[Implementing Partner]]),Table[[#This Row],[Programme Partner]]),"")</f>
        <v>IOM-DSK</v>
      </c>
    </row>
    <row r="6049" spans="1:28" ht="16.5" customHeight="1">
      <c r="A6049" s="183">
        <v>6499</v>
      </c>
      <c r="B6049" s="264" t="s">
        <v>5148</v>
      </c>
      <c r="C6049" s="265" t="s">
        <v>5087</v>
      </c>
      <c r="D6049" s="266" t="s">
        <v>5148</v>
      </c>
      <c r="E6049" s="269" t="s">
        <v>27</v>
      </c>
      <c r="F6049" s="264" t="s">
        <v>8013</v>
      </c>
      <c r="G6049" t="s">
        <v>8360</v>
      </c>
      <c r="H6049" s="264" t="str">
        <f>IFERROR(VLOOKUP(Table[[#This Row],[Activity Details of Assistance]],WHAT!E:F,2,FALSE),"")</f>
        <v># of household</v>
      </c>
      <c r="I6049" s="264"/>
      <c r="J6049">
        <v>2871</v>
      </c>
      <c r="K6049" s="295" t="s">
        <v>8280</v>
      </c>
      <c r="L6049" s="306" t="s">
        <v>13</v>
      </c>
      <c r="M6049" t="s">
        <v>14</v>
      </c>
      <c r="N6049" t="s">
        <v>309</v>
      </c>
      <c r="O6049" t="s">
        <v>1606</v>
      </c>
      <c r="P6049" t="s">
        <v>4670</v>
      </c>
      <c r="Q6049" s="236">
        <v>44865</v>
      </c>
      <c r="R6049" s="236">
        <v>44986</v>
      </c>
      <c r="S6049" t="s">
        <v>8452</v>
      </c>
      <c r="T6049" s="267"/>
      <c r="U6049" s="267"/>
      <c r="V6049" s="267"/>
      <c r="W6049" s="267"/>
      <c r="X6049" s="268"/>
      <c r="Y6049" t="s">
        <v>8337</v>
      </c>
      <c r="Z6049">
        <v>1845101021</v>
      </c>
      <c r="AA6049" t="s">
        <v>8297</v>
      </c>
      <c r="AB6049" s="273" t="str">
        <f>_xlfn.IFNA(IF(Table[[#This Row],[Programme Partner]]&lt;&gt;Table[[#This Row],[Implementing Partner]],CONCATENATE(Table[[#This Row],[Programme Partner]],"-",Table[[#This Row],[Implementing Partner]]),Table[[#This Row],[Programme Partner]]),"")</f>
        <v>IOM-DSK</v>
      </c>
    </row>
    <row r="6050" spans="1:28" ht="16.5" customHeight="1">
      <c r="A6050" s="183">
        <v>6500</v>
      </c>
      <c r="B6050" s="264" t="s">
        <v>5148</v>
      </c>
      <c r="C6050" s="265" t="s">
        <v>5087</v>
      </c>
      <c r="D6050" s="266" t="s">
        <v>5148</v>
      </c>
      <c r="E6050" s="269" t="s">
        <v>27</v>
      </c>
      <c r="F6050" s="264" t="s">
        <v>8014</v>
      </c>
      <c r="G6050" t="s">
        <v>8358</v>
      </c>
      <c r="H6050" s="264" t="str">
        <f>IFERROR(VLOOKUP(Table[[#This Row],[Activity Details of Assistance]],WHAT!E:F,2,FALSE),"")</f>
        <v># of campaign per camp </v>
      </c>
      <c r="I6050" s="264"/>
      <c r="J6050">
        <v>12</v>
      </c>
      <c r="K6050" s="295" t="s">
        <v>8280</v>
      </c>
      <c r="L6050" s="306" t="s">
        <v>13</v>
      </c>
      <c r="M6050" t="s">
        <v>14</v>
      </c>
      <c r="N6050" t="s">
        <v>309</v>
      </c>
      <c r="O6050" t="s">
        <v>1606</v>
      </c>
      <c r="P6050" t="s">
        <v>4670</v>
      </c>
      <c r="Q6050" s="312">
        <v>44865</v>
      </c>
      <c r="R6050" s="312">
        <v>44986</v>
      </c>
      <c r="S6050" t="s">
        <v>8452</v>
      </c>
      <c r="T6050" s="267"/>
      <c r="U6050" s="267"/>
      <c r="V6050" s="267"/>
      <c r="W6050" s="267"/>
      <c r="X6050" s="268"/>
      <c r="Y6050" t="s">
        <v>8337</v>
      </c>
      <c r="Z6050">
        <v>1845101021</v>
      </c>
      <c r="AA6050" t="s">
        <v>8297</v>
      </c>
      <c r="AB6050" s="273" t="str">
        <f>_xlfn.IFNA(IF(Table[[#This Row],[Programme Partner]]&lt;&gt;Table[[#This Row],[Implementing Partner]],CONCATENATE(Table[[#This Row],[Programme Partner]],"-",Table[[#This Row],[Implementing Partner]]),Table[[#This Row],[Programme Partner]]),"")</f>
        <v>IOM-DSK</v>
      </c>
    </row>
    <row r="6051" spans="1:28" ht="16.5" customHeight="1">
      <c r="A6051" s="183">
        <v>6501</v>
      </c>
      <c r="B6051" s="264" t="s">
        <v>5148</v>
      </c>
      <c r="C6051" s="265" t="s">
        <v>5087</v>
      </c>
      <c r="D6051" s="266" t="s">
        <v>5148</v>
      </c>
      <c r="E6051" s="269" t="s">
        <v>27</v>
      </c>
      <c r="F6051" s="264" t="s">
        <v>8014</v>
      </c>
      <c r="G6051" s="103" t="s">
        <v>8361</v>
      </c>
      <c r="H6051" s="264" t="str">
        <f>IFERROR(VLOOKUP(Table[[#This Row],[Activity Details of Assistance]],WHAT!E:F,2,FALSE),"")</f>
        <v># of plant</v>
      </c>
      <c r="I6051" s="264"/>
      <c r="J6051">
        <v>1</v>
      </c>
      <c r="K6051" s="295" t="s">
        <v>8280</v>
      </c>
      <c r="L6051" s="306" t="s">
        <v>13</v>
      </c>
      <c r="M6051" t="s">
        <v>14</v>
      </c>
      <c r="N6051" t="s">
        <v>309</v>
      </c>
      <c r="O6051" t="s">
        <v>1606</v>
      </c>
      <c r="P6051" t="s">
        <v>4670</v>
      </c>
      <c r="Q6051" s="312">
        <v>44865</v>
      </c>
      <c r="R6051" s="312">
        <v>44986</v>
      </c>
      <c r="S6051" t="s">
        <v>8452</v>
      </c>
      <c r="T6051" s="267"/>
      <c r="U6051" s="267"/>
      <c r="V6051" s="267"/>
      <c r="W6051" s="267"/>
      <c r="X6051" s="268"/>
      <c r="Y6051" t="s">
        <v>8337</v>
      </c>
      <c r="Z6051">
        <v>1845101021</v>
      </c>
      <c r="AA6051" t="s">
        <v>8297</v>
      </c>
      <c r="AB6051" s="273" t="str">
        <f>_xlfn.IFNA(IF(Table[[#This Row],[Programme Partner]]&lt;&gt;Table[[#This Row],[Implementing Partner]],CONCATENATE(Table[[#This Row],[Programme Partner]],"-",Table[[#This Row],[Implementing Partner]]),Table[[#This Row],[Programme Partner]]),"")</f>
        <v>IOM-DSK</v>
      </c>
    </row>
    <row r="6052" spans="1:28" ht="16.5" customHeight="1">
      <c r="A6052" s="183">
        <v>6502</v>
      </c>
      <c r="B6052" s="264" t="s">
        <v>5148</v>
      </c>
      <c r="C6052" s="265" t="s">
        <v>5087</v>
      </c>
      <c r="D6052" s="266" t="s">
        <v>5148</v>
      </c>
      <c r="E6052" s="269" t="s">
        <v>27</v>
      </c>
      <c r="F6052" s="264" t="s">
        <v>8011</v>
      </c>
      <c r="G6052" s="195" t="s">
        <v>8584</v>
      </c>
      <c r="H6052" s="264" t="str">
        <f>IFERROR(VLOOKUP(Table[[#This Row],[Activity Details of Assistance]],WHAT!E:F,2,FALSE),"")</f>
        <v># of tube well</v>
      </c>
      <c r="I6052" s="264"/>
      <c r="J6052">
        <v>228</v>
      </c>
      <c r="K6052" s="295" t="s">
        <v>8280</v>
      </c>
      <c r="L6052" s="306" t="s">
        <v>13</v>
      </c>
      <c r="M6052" t="s">
        <v>14</v>
      </c>
      <c r="N6052" t="s">
        <v>309</v>
      </c>
      <c r="O6052" t="s">
        <v>1606</v>
      </c>
      <c r="P6052" t="s">
        <v>4672</v>
      </c>
      <c r="Q6052" s="312">
        <v>44865</v>
      </c>
      <c r="R6052" s="312">
        <v>44986</v>
      </c>
      <c r="S6052" t="s">
        <v>8452</v>
      </c>
      <c r="T6052" s="267"/>
      <c r="U6052" s="267"/>
      <c r="V6052" s="267"/>
      <c r="W6052" s="267"/>
      <c r="X6052" s="268"/>
      <c r="Y6052" t="s">
        <v>8337</v>
      </c>
      <c r="Z6052">
        <v>1845101021</v>
      </c>
      <c r="AA6052" t="s">
        <v>8297</v>
      </c>
      <c r="AB6052" s="273" t="str">
        <f>_xlfn.IFNA(IF(Table[[#This Row],[Programme Partner]]&lt;&gt;Table[[#This Row],[Implementing Partner]],CONCATENATE(Table[[#This Row],[Programme Partner]],"-",Table[[#This Row],[Implementing Partner]]),Table[[#This Row],[Programme Partner]]),"")</f>
        <v>IOM-DSK</v>
      </c>
    </row>
    <row r="6053" spans="1:28" ht="16.5" customHeight="1">
      <c r="A6053" s="183">
        <v>6503</v>
      </c>
      <c r="B6053" s="264" t="s">
        <v>5148</v>
      </c>
      <c r="C6053" s="265" t="s">
        <v>5087</v>
      </c>
      <c r="D6053" s="266" t="s">
        <v>5148</v>
      </c>
      <c r="E6053" s="269" t="s">
        <v>27</v>
      </c>
      <c r="F6053" s="264" t="s">
        <v>8011</v>
      </c>
      <c r="G6053" t="s">
        <v>8325</v>
      </c>
      <c r="H6053" s="264" t="str">
        <f>IFERROR(VLOOKUP(Table[[#This Row],[Activity Details of Assistance]],WHAT!E:F,2,FALSE),"")</f>
        <v># of tube well</v>
      </c>
      <c r="I6053" s="264"/>
      <c r="J6053">
        <v>2</v>
      </c>
      <c r="K6053" s="295" t="s">
        <v>8280</v>
      </c>
      <c r="L6053" s="306" t="s">
        <v>13</v>
      </c>
      <c r="M6053" t="s">
        <v>14</v>
      </c>
      <c r="N6053" t="s">
        <v>309</v>
      </c>
      <c r="O6053" t="s">
        <v>1606</v>
      </c>
      <c r="P6053" t="s">
        <v>4672</v>
      </c>
      <c r="Q6053" s="312">
        <v>44865</v>
      </c>
      <c r="R6053" s="312">
        <v>44986</v>
      </c>
      <c r="S6053" t="s">
        <v>8452</v>
      </c>
      <c r="T6053" s="267"/>
      <c r="U6053" s="267"/>
      <c r="V6053" s="267"/>
      <c r="W6053" s="267"/>
      <c r="X6053" s="268"/>
      <c r="Y6053" t="s">
        <v>8337</v>
      </c>
      <c r="Z6053">
        <v>1845101021</v>
      </c>
      <c r="AA6053" t="s">
        <v>8297</v>
      </c>
      <c r="AB6053" s="273" t="str">
        <f>_xlfn.IFNA(IF(Table[[#This Row],[Programme Partner]]&lt;&gt;Table[[#This Row],[Implementing Partner]],CONCATENATE(Table[[#This Row],[Programme Partner]],"-",Table[[#This Row],[Implementing Partner]]),Table[[#This Row],[Programme Partner]]),"")</f>
        <v>IOM-DSK</v>
      </c>
    </row>
    <row r="6054" spans="1:28" ht="16.5" customHeight="1">
      <c r="A6054" s="183">
        <v>6504</v>
      </c>
      <c r="B6054" s="264" t="s">
        <v>5148</v>
      </c>
      <c r="C6054" s="265" t="s">
        <v>5087</v>
      </c>
      <c r="D6054" s="266" t="s">
        <v>5148</v>
      </c>
      <c r="E6054" s="269" t="s">
        <v>27</v>
      </c>
      <c r="F6054" s="264" t="s">
        <v>8011</v>
      </c>
      <c r="G6054" t="s">
        <v>8355</v>
      </c>
      <c r="H6054" s="264" t="str">
        <f>IFERROR(VLOOKUP(Table[[#This Row],[Activity Details of Assistance]],WHAT!E:F,2,FALSE),"")</f>
        <v># of water network</v>
      </c>
      <c r="I6054" s="264"/>
      <c r="J6054">
        <v>5</v>
      </c>
      <c r="K6054" s="295" t="s">
        <v>8280</v>
      </c>
      <c r="L6054" s="306" t="s">
        <v>13</v>
      </c>
      <c r="M6054" t="s">
        <v>14</v>
      </c>
      <c r="N6054" t="s">
        <v>309</v>
      </c>
      <c r="O6054" t="s">
        <v>1606</v>
      </c>
      <c r="P6054" t="s">
        <v>4672</v>
      </c>
      <c r="Q6054" s="312">
        <v>44865</v>
      </c>
      <c r="R6054" s="312">
        <v>44986</v>
      </c>
      <c r="S6054" t="s">
        <v>8452</v>
      </c>
      <c r="T6054" s="267"/>
      <c r="U6054" s="267"/>
      <c r="V6054" s="267"/>
      <c r="W6054" s="267"/>
      <c r="X6054" s="268"/>
      <c r="Y6054" t="s">
        <v>8337</v>
      </c>
      <c r="Z6054">
        <v>1845101021</v>
      </c>
      <c r="AA6054" t="s">
        <v>8297</v>
      </c>
      <c r="AB6054" s="273" t="str">
        <f>_xlfn.IFNA(IF(Table[[#This Row],[Programme Partner]]&lt;&gt;Table[[#This Row],[Implementing Partner]],CONCATENATE(Table[[#This Row],[Programme Partner]],"-",Table[[#This Row],[Implementing Partner]]),Table[[#This Row],[Programme Partner]]),"")</f>
        <v>IOM-DSK</v>
      </c>
    </row>
    <row r="6055" spans="1:28" ht="16.5" customHeight="1">
      <c r="A6055" s="183">
        <v>6505</v>
      </c>
      <c r="B6055" s="264" t="s">
        <v>5148</v>
      </c>
      <c r="C6055" s="265" t="s">
        <v>5087</v>
      </c>
      <c r="D6055" s="266" t="s">
        <v>5148</v>
      </c>
      <c r="E6055" s="269" t="s">
        <v>27</v>
      </c>
      <c r="F6055" s="264" t="s">
        <v>8012</v>
      </c>
      <c r="G6055" s="195" t="s">
        <v>8585</v>
      </c>
      <c r="H6055" s="264" t="str">
        <f>IFERROR(VLOOKUP(Table[[#This Row],[Activity Details of Assistance]],WHAT!E:F,2,FALSE),"")</f>
        <v xml:space="preserve"># of door </v>
      </c>
      <c r="I6055" s="264"/>
      <c r="J6055">
        <v>165</v>
      </c>
      <c r="K6055" s="295" t="s">
        <v>8280</v>
      </c>
      <c r="L6055" s="306" t="s">
        <v>13</v>
      </c>
      <c r="M6055" t="s">
        <v>14</v>
      </c>
      <c r="N6055" t="s">
        <v>309</v>
      </c>
      <c r="O6055" t="s">
        <v>1606</v>
      </c>
      <c r="P6055" t="s">
        <v>4672</v>
      </c>
      <c r="Q6055" s="312">
        <v>44865</v>
      </c>
      <c r="R6055" s="312">
        <v>44986</v>
      </c>
      <c r="S6055" t="s">
        <v>8452</v>
      </c>
      <c r="T6055" s="267"/>
      <c r="U6055" s="267"/>
      <c r="V6055" s="267"/>
      <c r="W6055" s="267"/>
      <c r="X6055" s="268"/>
      <c r="Y6055" t="s">
        <v>8337</v>
      </c>
      <c r="Z6055">
        <v>1845101021</v>
      </c>
      <c r="AA6055" t="s">
        <v>8297</v>
      </c>
      <c r="AB6055" s="273" t="str">
        <f>_xlfn.IFNA(IF(Table[[#This Row],[Programme Partner]]&lt;&gt;Table[[#This Row],[Implementing Partner]],CONCATENATE(Table[[#This Row],[Programme Partner]],"-",Table[[#This Row],[Implementing Partner]]),Table[[#This Row],[Programme Partner]]),"")</f>
        <v>IOM-DSK</v>
      </c>
    </row>
    <row r="6056" spans="1:28" ht="16.5" customHeight="1">
      <c r="A6056" s="183">
        <v>6506</v>
      </c>
      <c r="B6056" s="264" t="s">
        <v>5148</v>
      </c>
      <c r="C6056" s="265" t="s">
        <v>5087</v>
      </c>
      <c r="D6056" s="266" t="s">
        <v>5148</v>
      </c>
      <c r="E6056" s="269" t="s">
        <v>27</v>
      </c>
      <c r="F6056" s="264" t="s">
        <v>8012</v>
      </c>
      <c r="G6056" s="195" t="s">
        <v>8586</v>
      </c>
      <c r="H6056" s="264" t="str">
        <f>IFERROR(VLOOKUP(Table[[#This Row],[Activity Details of Assistance]],WHAT!E:F,2,FALSE),"")</f>
        <v># of door</v>
      </c>
      <c r="I6056" s="264"/>
      <c r="J6056">
        <v>395</v>
      </c>
      <c r="K6056" s="295" t="s">
        <v>8280</v>
      </c>
      <c r="L6056" s="306" t="s">
        <v>13</v>
      </c>
      <c r="M6056" t="s">
        <v>14</v>
      </c>
      <c r="N6056" t="s">
        <v>309</v>
      </c>
      <c r="O6056" t="s">
        <v>1606</v>
      </c>
      <c r="P6056" t="s">
        <v>4672</v>
      </c>
      <c r="Q6056" s="312">
        <v>44865</v>
      </c>
      <c r="R6056" s="312">
        <v>44986</v>
      </c>
      <c r="S6056" t="s">
        <v>8452</v>
      </c>
      <c r="T6056" s="267"/>
      <c r="U6056" s="267"/>
      <c r="V6056" s="267"/>
      <c r="W6056" s="267"/>
      <c r="X6056" s="268"/>
      <c r="Y6056" t="s">
        <v>8337</v>
      </c>
      <c r="Z6056">
        <v>1845101021</v>
      </c>
      <c r="AA6056" t="s">
        <v>8297</v>
      </c>
      <c r="AB6056" s="273" t="str">
        <f>_xlfn.IFNA(IF(Table[[#This Row],[Programme Partner]]&lt;&gt;Table[[#This Row],[Implementing Partner]],CONCATENATE(Table[[#This Row],[Programme Partner]],"-",Table[[#This Row],[Implementing Partner]]),Table[[#This Row],[Programme Partner]]),"")</f>
        <v>IOM-DSK</v>
      </c>
    </row>
    <row r="6057" spans="1:28" ht="16.5" customHeight="1">
      <c r="A6057" s="183">
        <v>6507</v>
      </c>
      <c r="B6057" s="264" t="s">
        <v>5148</v>
      </c>
      <c r="C6057" s="265" t="s">
        <v>5087</v>
      </c>
      <c r="D6057" s="266" t="s">
        <v>5148</v>
      </c>
      <c r="E6057" s="269" t="s">
        <v>27</v>
      </c>
      <c r="F6057" s="264" t="s">
        <v>8012</v>
      </c>
      <c r="G6057" t="s">
        <v>8357</v>
      </c>
      <c r="H6057" s="264" t="str">
        <f>IFERROR(VLOOKUP(Table[[#This Row],[Activity Details of Assistance]],WHAT!E:F,2,FALSE),"")</f>
        <v># of door</v>
      </c>
      <c r="I6057" s="264"/>
      <c r="J6057">
        <v>428</v>
      </c>
      <c r="K6057" s="295" t="s">
        <v>8280</v>
      </c>
      <c r="L6057" s="306" t="s">
        <v>13</v>
      </c>
      <c r="M6057" t="s">
        <v>14</v>
      </c>
      <c r="N6057" t="s">
        <v>309</v>
      </c>
      <c r="O6057" t="s">
        <v>1606</v>
      </c>
      <c r="P6057" t="s">
        <v>4672</v>
      </c>
      <c r="Q6057" s="312">
        <v>44865</v>
      </c>
      <c r="R6057" s="312">
        <v>44986</v>
      </c>
      <c r="S6057" t="s">
        <v>8452</v>
      </c>
      <c r="T6057" s="267"/>
      <c r="U6057" s="267"/>
      <c r="V6057" s="267"/>
      <c r="W6057" s="267"/>
      <c r="X6057" s="268"/>
      <c r="Y6057" t="s">
        <v>8337</v>
      </c>
      <c r="Z6057">
        <v>1845101021</v>
      </c>
      <c r="AA6057" t="s">
        <v>8297</v>
      </c>
      <c r="AB6057" s="273" t="str">
        <f>_xlfn.IFNA(IF(Table[[#This Row],[Programme Partner]]&lt;&gt;Table[[#This Row],[Implementing Partner]],CONCATENATE(Table[[#This Row],[Programme Partner]],"-",Table[[#This Row],[Implementing Partner]]),Table[[#This Row],[Programme Partner]]),"")</f>
        <v>IOM-DSK</v>
      </c>
    </row>
    <row r="6058" spans="1:28" ht="16.5" customHeight="1">
      <c r="A6058" s="183">
        <v>6508</v>
      </c>
      <c r="B6058" s="264" t="s">
        <v>5148</v>
      </c>
      <c r="C6058" s="265" t="s">
        <v>5087</v>
      </c>
      <c r="D6058" s="266" t="s">
        <v>5148</v>
      </c>
      <c r="E6058" s="269" t="s">
        <v>27</v>
      </c>
      <c r="F6058" s="264" t="s">
        <v>8013</v>
      </c>
      <c r="G6058" t="s">
        <v>8360</v>
      </c>
      <c r="H6058" s="264" t="str">
        <f>IFERROR(VLOOKUP(Table[[#This Row],[Activity Details of Assistance]],WHAT!E:F,2,FALSE),"")</f>
        <v># of household</v>
      </c>
      <c r="I6058" s="264"/>
      <c r="J6058">
        <v>3986</v>
      </c>
      <c r="K6058" s="295" t="s">
        <v>8280</v>
      </c>
      <c r="L6058" s="306" t="s">
        <v>13</v>
      </c>
      <c r="M6058" t="s">
        <v>14</v>
      </c>
      <c r="N6058" t="s">
        <v>309</v>
      </c>
      <c r="O6058" t="s">
        <v>1606</v>
      </c>
      <c r="P6058" t="s">
        <v>4672</v>
      </c>
      <c r="Q6058" s="236">
        <v>44865</v>
      </c>
      <c r="R6058" s="236">
        <v>44986</v>
      </c>
      <c r="S6058" t="s">
        <v>8452</v>
      </c>
      <c r="T6058" s="267"/>
      <c r="U6058" s="267"/>
      <c r="V6058" s="267"/>
      <c r="W6058" s="267"/>
      <c r="X6058" s="268"/>
      <c r="Y6058" t="s">
        <v>8337</v>
      </c>
      <c r="Z6058">
        <v>1845101021</v>
      </c>
      <c r="AA6058" t="s">
        <v>8297</v>
      </c>
      <c r="AB6058" s="273" t="str">
        <f>_xlfn.IFNA(IF(Table[[#This Row],[Programme Partner]]&lt;&gt;Table[[#This Row],[Implementing Partner]],CONCATENATE(Table[[#This Row],[Programme Partner]],"-",Table[[#This Row],[Implementing Partner]]),Table[[#This Row],[Programme Partner]]),"")</f>
        <v>IOM-DSK</v>
      </c>
    </row>
    <row r="6059" spans="1:28" ht="16.5" customHeight="1">
      <c r="A6059" s="183">
        <v>6509</v>
      </c>
      <c r="B6059" s="264" t="s">
        <v>5148</v>
      </c>
      <c r="C6059" s="265" t="s">
        <v>5087</v>
      </c>
      <c r="D6059" s="266" t="s">
        <v>5148</v>
      </c>
      <c r="E6059" s="269" t="s">
        <v>27</v>
      </c>
      <c r="F6059" s="264" t="s">
        <v>8014</v>
      </c>
      <c r="G6059" t="s">
        <v>8358</v>
      </c>
      <c r="H6059" s="264" t="str">
        <f>IFERROR(VLOOKUP(Table[[#This Row],[Activity Details of Assistance]],WHAT!E:F,2,FALSE),"")</f>
        <v># of campaign per camp </v>
      </c>
      <c r="I6059" s="264"/>
      <c r="J6059">
        <v>18</v>
      </c>
      <c r="K6059" s="295" t="s">
        <v>8280</v>
      </c>
      <c r="L6059" s="306" t="s">
        <v>13</v>
      </c>
      <c r="M6059" t="s">
        <v>14</v>
      </c>
      <c r="N6059" t="s">
        <v>309</v>
      </c>
      <c r="O6059" t="s">
        <v>1606</v>
      </c>
      <c r="P6059" t="s">
        <v>4672</v>
      </c>
      <c r="Q6059" s="312">
        <v>44865</v>
      </c>
      <c r="R6059" s="312">
        <v>44986</v>
      </c>
      <c r="S6059" t="s">
        <v>8452</v>
      </c>
      <c r="T6059" s="267"/>
      <c r="U6059" s="267"/>
      <c r="V6059" s="267"/>
      <c r="W6059" s="267"/>
      <c r="X6059" s="268"/>
      <c r="Y6059" t="s">
        <v>8337</v>
      </c>
      <c r="Z6059">
        <v>1845101021</v>
      </c>
      <c r="AA6059" t="s">
        <v>8297</v>
      </c>
      <c r="AB6059" s="273" t="str">
        <f>_xlfn.IFNA(IF(Table[[#This Row],[Programme Partner]]&lt;&gt;Table[[#This Row],[Implementing Partner]],CONCATENATE(Table[[#This Row],[Programme Partner]],"-",Table[[#This Row],[Implementing Partner]]),Table[[#This Row],[Programme Partner]]),"")</f>
        <v>IOM-DSK</v>
      </c>
    </row>
    <row r="6060" spans="1:28" ht="16.5" customHeight="1">
      <c r="A6060" s="183">
        <v>6510</v>
      </c>
      <c r="B6060" s="264" t="s">
        <v>5148</v>
      </c>
      <c r="C6060" s="265" t="s">
        <v>5087</v>
      </c>
      <c r="D6060" s="266" t="s">
        <v>5148</v>
      </c>
      <c r="E6060" s="269" t="s">
        <v>27</v>
      </c>
      <c r="F6060" s="264" t="s">
        <v>8014</v>
      </c>
      <c r="G6060" s="103" t="s">
        <v>8361</v>
      </c>
      <c r="H6060" s="264" t="str">
        <f>IFERROR(VLOOKUP(Table[[#This Row],[Activity Details of Assistance]],WHAT!E:F,2,FALSE),"")</f>
        <v># of plant</v>
      </c>
      <c r="I6060" s="264"/>
      <c r="J6060">
        <v>2</v>
      </c>
      <c r="K6060" s="295" t="s">
        <v>8280</v>
      </c>
      <c r="L6060" s="306" t="s">
        <v>13</v>
      </c>
      <c r="M6060" t="s">
        <v>14</v>
      </c>
      <c r="N6060" t="s">
        <v>309</v>
      </c>
      <c r="O6060" t="s">
        <v>1606</v>
      </c>
      <c r="P6060" t="s">
        <v>4672</v>
      </c>
      <c r="Q6060" s="312">
        <v>44865</v>
      </c>
      <c r="R6060" s="312">
        <v>44986</v>
      </c>
      <c r="S6060" t="s">
        <v>8452</v>
      </c>
      <c r="T6060" s="267"/>
      <c r="U6060" s="267"/>
      <c r="V6060" s="267"/>
      <c r="W6060" s="267"/>
      <c r="X6060" s="268"/>
      <c r="Y6060" t="s">
        <v>8337</v>
      </c>
      <c r="Z6060">
        <v>1845101021</v>
      </c>
      <c r="AA6060" t="s">
        <v>8297</v>
      </c>
      <c r="AB6060" s="273" t="str">
        <f>_xlfn.IFNA(IF(Table[[#This Row],[Programme Partner]]&lt;&gt;Table[[#This Row],[Implementing Partner]],CONCATENATE(Table[[#This Row],[Programme Partner]],"-",Table[[#This Row],[Implementing Partner]]),Table[[#This Row],[Programme Partner]]),"")</f>
        <v>IOM-DSK</v>
      </c>
    </row>
    <row r="6061" spans="1:28" ht="16.5" customHeight="1">
      <c r="A6061" s="183">
        <v>6511</v>
      </c>
      <c r="B6061" s="264" t="s">
        <v>5148</v>
      </c>
      <c r="C6061" s="265" t="s">
        <v>5238</v>
      </c>
      <c r="D6061" s="266" t="s">
        <v>8324</v>
      </c>
      <c r="E6061" s="269" t="s">
        <v>27</v>
      </c>
      <c r="F6061" s="264" t="s">
        <v>8011</v>
      </c>
      <c r="G6061" s="195" t="s">
        <v>8584</v>
      </c>
      <c r="H6061" s="264" t="str">
        <f>IFERROR(VLOOKUP(Table[[#This Row],[Activity Details of Assistance]],WHAT!E:F,2,FALSE),"")</f>
        <v># of tube well</v>
      </c>
      <c r="I6061" s="264"/>
      <c r="J6061">
        <v>202</v>
      </c>
      <c r="K6061" s="295" t="s">
        <v>8280</v>
      </c>
      <c r="L6061" s="306" t="s">
        <v>13</v>
      </c>
      <c r="M6061" t="s">
        <v>14</v>
      </c>
      <c r="N6061" t="s">
        <v>309</v>
      </c>
      <c r="O6061" t="s">
        <v>1606</v>
      </c>
      <c r="P6061" t="s">
        <v>4656</v>
      </c>
      <c r="Q6061" s="312">
        <v>44834</v>
      </c>
      <c r="R6061" s="312">
        <v>44986</v>
      </c>
      <c r="S6061" t="s">
        <v>8452</v>
      </c>
      <c r="T6061" s="267"/>
      <c r="U6061" s="267"/>
      <c r="V6061" s="267"/>
      <c r="W6061" s="267"/>
      <c r="X6061" s="268"/>
      <c r="Y6061" t="s">
        <v>8335</v>
      </c>
      <c r="Z6061">
        <v>1840742077</v>
      </c>
      <c r="AA6061" t="s">
        <v>8336</v>
      </c>
      <c r="AB6061" s="273" t="str">
        <f>_xlfn.IFNA(IF(Table[[#This Row],[Programme Partner]]&lt;&gt;Table[[#This Row],[Implementing Partner]],CONCATENATE(Table[[#This Row],[Programme Partner]],"-",Table[[#This Row],[Implementing Partner]]),Table[[#This Row],[Programme Partner]]),"")</f>
        <v>IOM-SHED</v>
      </c>
    </row>
    <row r="6062" spans="1:28" ht="16.5" customHeight="1">
      <c r="A6062" s="183">
        <v>6512</v>
      </c>
      <c r="B6062" s="264" t="s">
        <v>5148</v>
      </c>
      <c r="C6062" s="265" t="s">
        <v>5238</v>
      </c>
      <c r="D6062" s="266" t="s">
        <v>8324</v>
      </c>
      <c r="E6062" s="269" t="s">
        <v>27</v>
      </c>
      <c r="F6062" s="264" t="s">
        <v>8011</v>
      </c>
      <c r="G6062" t="s">
        <v>8325</v>
      </c>
      <c r="H6062" s="264" t="str">
        <f>IFERROR(VLOOKUP(Table[[#This Row],[Activity Details of Assistance]],WHAT!E:F,2,FALSE),"")</f>
        <v># of tube well</v>
      </c>
      <c r="I6062" s="264"/>
      <c r="J6062">
        <v>2</v>
      </c>
      <c r="K6062" s="295" t="s">
        <v>8280</v>
      </c>
      <c r="L6062" s="306" t="s">
        <v>13</v>
      </c>
      <c r="M6062" t="s">
        <v>14</v>
      </c>
      <c r="N6062" t="s">
        <v>309</v>
      </c>
      <c r="O6062" t="s">
        <v>1606</v>
      </c>
      <c r="P6062" t="s">
        <v>4656</v>
      </c>
      <c r="Q6062" s="312">
        <v>44834</v>
      </c>
      <c r="R6062" s="312">
        <v>44986</v>
      </c>
      <c r="S6062" t="s">
        <v>8452</v>
      </c>
      <c r="T6062" s="267"/>
      <c r="U6062" s="267"/>
      <c r="V6062" s="267"/>
      <c r="W6062" s="267"/>
      <c r="X6062" s="268"/>
      <c r="Y6062" t="s">
        <v>8335</v>
      </c>
      <c r="Z6062">
        <v>1840742077</v>
      </c>
      <c r="AA6062" t="s">
        <v>8336</v>
      </c>
      <c r="AB6062" s="273" t="str">
        <f>_xlfn.IFNA(IF(Table[[#This Row],[Programme Partner]]&lt;&gt;Table[[#This Row],[Implementing Partner]],CONCATENATE(Table[[#This Row],[Programme Partner]],"-",Table[[#This Row],[Implementing Partner]]),Table[[#This Row],[Programme Partner]]),"")</f>
        <v>IOM-SHED</v>
      </c>
    </row>
    <row r="6063" spans="1:28" ht="16.5" customHeight="1">
      <c r="A6063" s="183">
        <v>6513</v>
      </c>
      <c r="B6063" s="264" t="s">
        <v>5148</v>
      </c>
      <c r="C6063" s="265" t="s">
        <v>5238</v>
      </c>
      <c r="D6063" s="266" t="s">
        <v>8324</v>
      </c>
      <c r="E6063" s="269" t="s">
        <v>27</v>
      </c>
      <c r="F6063" s="264" t="s">
        <v>8011</v>
      </c>
      <c r="G6063" t="s">
        <v>8355</v>
      </c>
      <c r="H6063" s="264" t="str">
        <f>IFERROR(VLOOKUP(Table[[#This Row],[Activity Details of Assistance]],WHAT!E:F,2,FALSE),"")</f>
        <v># of water network</v>
      </c>
      <c r="I6063" s="264"/>
      <c r="J6063">
        <v>3</v>
      </c>
      <c r="K6063" s="295" t="s">
        <v>8280</v>
      </c>
      <c r="L6063" s="306" t="s">
        <v>13</v>
      </c>
      <c r="M6063" t="s">
        <v>14</v>
      </c>
      <c r="N6063" t="s">
        <v>309</v>
      </c>
      <c r="O6063" t="s">
        <v>1606</v>
      </c>
      <c r="P6063" t="s">
        <v>4656</v>
      </c>
      <c r="Q6063" s="312">
        <v>44834</v>
      </c>
      <c r="R6063" s="312">
        <v>44986</v>
      </c>
      <c r="S6063" t="s">
        <v>8452</v>
      </c>
      <c r="T6063" s="267"/>
      <c r="U6063" s="267"/>
      <c r="V6063" s="267"/>
      <c r="W6063" s="267"/>
      <c r="X6063" s="268"/>
      <c r="Y6063" t="s">
        <v>8335</v>
      </c>
      <c r="Z6063">
        <v>1840742077</v>
      </c>
      <c r="AA6063" t="s">
        <v>8336</v>
      </c>
      <c r="AB6063" s="273" t="str">
        <f>_xlfn.IFNA(IF(Table[[#This Row],[Programme Partner]]&lt;&gt;Table[[#This Row],[Implementing Partner]],CONCATENATE(Table[[#This Row],[Programme Partner]],"-",Table[[#This Row],[Implementing Partner]]),Table[[#This Row],[Programme Partner]]),"")</f>
        <v>IOM-SHED</v>
      </c>
    </row>
    <row r="6064" spans="1:28" ht="16.5" customHeight="1">
      <c r="A6064" s="183">
        <v>6514</v>
      </c>
      <c r="B6064" s="264" t="s">
        <v>5148</v>
      </c>
      <c r="C6064" s="265" t="s">
        <v>5238</v>
      </c>
      <c r="D6064" s="266" t="s">
        <v>8324</v>
      </c>
      <c r="E6064" s="269" t="s">
        <v>27</v>
      </c>
      <c r="F6064" s="264" t="s">
        <v>8011</v>
      </c>
      <c r="G6064" t="s">
        <v>8318</v>
      </c>
      <c r="H6064" s="264" t="str">
        <f>IFERROR(VLOOKUP(Table[[#This Row],[Activity Details of Assistance]],WHAT!E:F,2,FALSE),"")</f>
        <v># of household</v>
      </c>
      <c r="I6064" s="264"/>
      <c r="J6064">
        <v>20</v>
      </c>
      <c r="K6064" s="295" t="s">
        <v>8280</v>
      </c>
      <c r="L6064" s="306" t="s">
        <v>13</v>
      </c>
      <c r="M6064" t="s">
        <v>14</v>
      </c>
      <c r="N6064" t="s">
        <v>309</v>
      </c>
      <c r="O6064" t="s">
        <v>1606</v>
      </c>
      <c r="P6064" t="s">
        <v>4656</v>
      </c>
      <c r="Q6064" s="312">
        <v>44834</v>
      </c>
      <c r="R6064" s="312">
        <v>44986</v>
      </c>
      <c r="S6064" t="s">
        <v>8452</v>
      </c>
      <c r="T6064" s="267"/>
      <c r="U6064" s="267"/>
      <c r="V6064" s="267"/>
      <c r="W6064" s="267"/>
      <c r="X6064" s="268"/>
      <c r="Y6064" t="s">
        <v>8335</v>
      </c>
      <c r="Z6064">
        <v>1840742077</v>
      </c>
      <c r="AA6064" t="s">
        <v>8336</v>
      </c>
      <c r="AB6064" s="273" t="str">
        <f>_xlfn.IFNA(IF(Table[[#This Row],[Programme Partner]]&lt;&gt;Table[[#This Row],[Implementing Partner]],CONCATENATE(Table[[#This Row],[Programme Partner]],"-",Table[[#This Row],[Implementing Partner]]),Table[[#This Row],[Programme Partner]]),"")</f>
        <v>IOM-SHED</v>
      </c>
    </row>
    <row r="6065" spans="1:28" ht="16.5" customHeight="1">
      <c r="A6065" s="183">
        <v>6515</v>
      </c>
      <c r="B6065" s="264" t="s">
        <v>5148</v>
      </c>
      <c r="C6065" s="265" t="s">
        <v>5238</v>
      </c>
      <c r="D6065" s="266" t="s">
        <v>8324</v>
      </c>
      <c r="E6065" s="269" t="s">
        <v>27</v>
      </c>
      <c r="F6065" s="264" t="s">
        <v>8012</v>
      </c>
      <c r="G6065" s="195" t="s">
        <v>8585</v>
      </c>
      <c r="H6065" s="264" t="str">
        <f>IFERROR(VLOOKUP(Table[[#This Row],[Activity Details of Assistance]],WHAT!E:F,2,FALSE),"")</f>
        <v xml:space="preserve"># of door </v>
      </c>
      <c r="I6065" s="264"/>
      <c r="J6065">
        <v>48</v>
      </c>
      <c r="K6065" s="295" t="s">
        <v>8280</v>
      </c>
      <c r="L6065" s="306" t="s">
        <v>13</v>
      </c>
      <c r="M6065" t="s">
        <v>14</v>
      </c>
      <c r="N6065" t="s">
        <v>309</v>
      </c>
      <c r="O6065" t="s">
        <v>1606</v>
      </c>
      <c r="P6065" t="s">
        <v>4656</v>
      </c>
      <c r="Q6065" s="312">
        <v>44834</v>
      </c>
      <c r="R6065" s="312">
        <v>44986</v>
      </c>
      <c r="S6065" t="s">
        <v>8452</v>
      </c>
      <c r="T6065" s="267"/>
      <c r="U6065" s="267"/>
      <c r="V6065" s="267"/>
      <c r="W6065" s="267"/>
      <c r="X6065" s="268"/>
      <c r="Y6065" t="s">
        <v>8335</v>
      </c>
      <c r="Z6065">
        <v>1840742077</v>
      </c>
      <c r="AA6065" t="s">
        <v>8336</v>
      </c>
      <c r="AB6065" s="273" t="str">
        <f>_xlfn.IFNA(IF(Table[[#This Row],[Programme Partner]]&lt;&gt;Table[[#This Row],[Implementing Partner]],CONCATENATE(Table[[#This Row],[Programme Partner]],"-",Table[[#This Row],[Implementing Partner]]),Table[[#This Row],[Programme Partner]]),"")</f>
        <v>IOM-SHED</v>
      </c>
    </row>
    <row r="6066" spans="1:28" ht="16.5" customHeight="1">
      <c r="A6066" s="183">
        <v>6516</v>
      </c>
      <c r="B6066" s="264" t="s">
        <v>5148</v>
      </c>
      <c r="C6066" s="265" t="s">
        <v>5238</v>
      </c>
      <c r="D6066" s="266" t="s">
        <v>8324</v>
      </c>
      <c r="E6066" s="269" t="s">
        <v>27</v>
      </c>
      <c r="F6066" s="264" t="s">
        <v>8012</v>
      </c>
      <c r="G6066" t="s">
        <v>8359</v>
      </c>
      <c r="H6066" s="264" t="str">
        <f>IFERROR(VLOOKUP(Table[[#This Row],[Activity Details of Assistance]],WHAT!E:F,2,FALSE),"")</f>
        <v># of FSM Site</v>
      </c>
      <c r="I6066" s="264"/>
      <c r="J6066">
        <v>4</v>
      </c>
      <c r="K6066" s="295" t="s">
        <v>8280</v>
      </c>
      <c r="L6066" s="306" t="s">
        <v>13</v>
      </c>
      <c r="M6066" t="s">
        <v>14</v>
      </c>
      <c r="N6066" t="s">
        <v>309</v>
      </c>
      <c r="O6066" t="s">
        <v>1606</v>
      </c>
      <c r="P6066" t="s">
        <v>4656</v>
      </c>
      <c r="Q6066" s="312">
        <v>44834</v>
      </c>
      <c r="R6066" s="312">
        <v>44986</v>
      </c>
      <c r="S6066" t="s">
        <v>8452</v>
      </c>
      <c r="T6066" s="267"/>
      <c r="U6066" s="267"/>
      <c r="V6066" s="267"/>
      <c r="W6066" s="267"/>
      <c r="X6066" s="268"/>
      <c r="Y6066" t="s">
        <v>8335</v>
      </c>
      <c r="Z6066">
        <v>1840742077</v>
      </c>
      <c r="AA6066" t="s">
        <v>8336</v>
      </c>
      <c r="AB6066" s="273" t="str">
        <f>_xlfn.IFNA(IF(Table[[#This Row],[Programme Partner]]&lt;&gt;Table[[#This Row],[Implementing Partner]],CONCATENATE(Table[[#This Row],[Programme Partner]],"-",Table[[#This Row],[Implementing Partner]]),Table[[#This Row],[Programme Partner]]),"")</f>
        <v>IOM-SHED</v>
      </c>
    </row>
    <row r="6067" spans="1:28" ht="16.5" customHeight="1">
      <c r="A6067" s="183">
        <v>6517</v>
      </c>
      <c r="B6067" s="264" t="s">
        <v>5148</v>
      </c>
      <c r="C6067" s="265" t="s">
        <v>5238</v>
      </c>
      <c r="D6067" s="266" t="s">
        <v>8324</v>
      </c>
      <c r="E6067" s="269" t="s">
        <v>27</v>
      </c>
      <c r="F6067" s="264" t="s">
        <v>8012</v>
      </c>
      <c r="G6067" t="s">
        <v>8356</v>
      </c>
      <c r="H6067" s="264" t="str">
        <f>IFERROR(VLOOKUP(Table[[#This Row],[Activity Details of Assistance]],WHAT!E:F,2,FALSE),"")</f>
        <v># of FSM Site</v>
      </c>
      <c r="I6067" s="264"/>
      <c r="J6067">
        <v>1</v>
      </c>
      <c r="K6067" s="295" t="s">
        <v>8280</v>
      </c>
      <c r="L6067" s="306" t="s">
        <v>13</v>
      </c>
      <c r="M6067" t="s">
        <v>14</v>
      </c>
      <c r="N6067" t="s">
        <v>309</v>
      </c>
      <c r="O6067" t="s">
        <v>1606</v>
      </c>
      <c r="P6067" t="s">
        <v>4656</v>
      </c>
      <c r="Q6067" s="312">
        <v>44834</v>
      </c>
      <c r="R6067" s="312">
        <v>44986</v>
      </c>
      <c r="S6067" t="s">
        <v>8452</v>
      </c>
      <c r="T6067" s="267"/>
      <c r="U6067" s="267"/>
      <c r="V6067" s="267"/>
      <c r="W6067" s="267"/>
      <c r="X6067" s="268"/>
      <c r="Y6067" t="s">
        <v>8335</v>
      </c>
      <c r="Z6067">
        <v>1840742077</v>
      </c>
      <c r="AA6067" t="s">
        <v>8336</v>
      </c>
      <c r="AB6067" s="273" t="str">
        <f>_xlfn.IFNA(IF(Table[[#This Row],[Programme Partner]]&lt;&gt;Table[[#This Row],[Implementing Partner]],CONCATENATE(Table[[#This Row],[Programme Partner]],"-",Table[[#This Row],[Implementing Partner]]),Table[[#This Row],[Programme Partner]]),"")</f>
        <v>IOM-SHED</v>
      </c>
    </row>
    <row r="6068" spans="1:28" ht="16.5" customHeight="1">
      <c r="A6068" s="183">
        <v>6518</v>
      </c>
      <c r="B6068" s="264" t="s">
        <v>5148</v>
      </c>
      <c r="C6068" s="265" t="s">
        <v>5238</v>
      </c>
      <c r="D6068" s="266" t="s">
        <v>8324</v>
      </c>
      <c r="E6068" s="269" t="s">
        <v>27</v>
      </c>
      <c r="F6068" s="264" t="s">
        <v>8012</v>
      </c>
      <c r="G6068" s="195" t="s">
        <v>8586</v>
      </c>
      <c r="H6068" s="264" t="str">
        <f>IFERROR(VLOOKUP(Table[[#This Row],[Activity Details of Assistance]],WHAT!E:F,2,FALSE),"")</f>
        <v># of door</v>
      </c>
      <c r="I6068" s="264"/>
      <c r="J6068">
        <v>137</v>
      </c>
      <c r="K6068" s="295" t="s">
        <v>8280</v>
      </c>
      <c r="L6068" s="306" t="s">
        <v>13</v>
      </c>
      <c r="M6068" t="s">
        <v>14</v>
      </c>
      <c r="N6068" t="s">
        <v>309</v>
      </c>
      <c r="O6068" t="s">
        <v>1606</v>
      </c>
      <c r="P6068" t="s">
        <v>4656</v>
      </c>
      <c r="Q6068" s="312">
        <v>44834</v>
      </c>
      <c r="R6068" s="312">
        <v>44986</v>
      </c>
      <c r="S6068" t="s">
        <v>8452</v>
      </c>
      <c r="T6068" s="267"/>
      <c r="U6068" s="267"/>
      <c r="V6068" s="267"/>
      <c r="W6068" s="267"/>
      <c r="X6068" s="268"/>
      <c r="Y6068" t="s">
        <v>8335</v>
      </c>
      <c r="Z6068">
        <v>1840742077</v>
      </c>
      <c r="AA6068" t="s">
        <v>8336</v>
      </c>
      <c r="AB6068" s="273" t="str">
        <f>_xlfn.IFNA(IF(Table[[#This Row],[Programme Partner]]&lt;&gt;Table[[#This Row],[Implementing Partner]],CONCATENATE(Table[[#This Row],[Programme Partner]],"-",Table[[#This Row],[Implementing Partner]]),Table[[#This Row],[Programme Partner]]),"")</f>
        <v>IOM-SHED</v>
      </c>
    </row>
    <row r="6069" spans="1:28" ht="16.5" customHeight="1">
      <c r="A6069" s="183">
        <v>6519</v>
      </c>
      <c r="B6069" s="264" t="s">
        <v>5148</v>
      </c>
      <c r="C6069" s="265" t="s">
        <v>5238</v>
      </c>
      <c r="D6069" s="266" t="s">
        <v>8324</v>
      </c>
      <c r="E6069" s="269" t="s">
        <v>27</v>
      </c>
      <c r="F6069" s="264" t="s">
        <v>8012</v>
      </c>
      <c r="G6069" t="s">
        <v>8357</v>
      </c>
      <c r="H6069" s="264" t="str">
        <f>IFERROR(VLOOKUP(Table[[#This Row],[Activity Details of Assistance]],WHAT!E:F,2,FALSE),"")</f>
        <v># of door</v>
      </c>
      <c r="I6069" s="264"/>
      <c r="J6069">
        <v>374</v>
      </c>
      <c r="K6069" s="295" t="s">
        <v>8280</v>
      </c>
      <c r="L6069" s="306" t="s">
        <v>13</v>
      </c>
      <c r="M6069" t="s">
        <v>14</v>
      </c>
      <c r="N6069" t="s">
        <v>309</v>
      </c>
      <c r="O6069" t="s">
        <v>1606</v>
      </c>
      <c r="P6069" t="s">
        <v>4656</v>
      </c>
      <c r="Q6069" s="312">
        <v>44834</v>
      </c>
      <c r="R6069" s="312">
        <v>44986</v>
      </c>
      <c r="S6069" t="s">
        <v>8452</v>
      </c>
      <c r="T6069" s="267"/>
      <c r="U6069" s="267"/>
      <c r="V6069" s="267"/>
      <c r="W6069" s="267"/>
      <c r="X6069" s="268"/>
      <c r="Y6069" t="s">
        <v>8335</v>
      </c>
      <c r="Z6069">
        <v>1840742077</v>
      </c>
      <c r="AA6069" t="s">
        <v>8336</v>
      </c>
      <c r="AB6069" s="273" t="str">
        <f>_xlfn.IFNA(IF(Table[[#This Row],[Programme Partner]]&lt;&gt;Table[[#This Row],[Implementing Partner]],CONCATENATE(Table[[#This Row],[Programme Partner]],"-",Table[[#This Row],[Implementing Partner]]),Table[[#This Row],[Programme Partner]]),"")</f>
        <v>IOM-SHED</v>
      </c>
    </row>
    <row r="6070" spans="1:28" ht="16.5" customHeight="1">
      <c r="A6070" s="183">
        <v>6520</v>
      </c>
      <c r="B6070" s="264" t="s">
        <v>5148</v>
      </c>
      <c r="C6070" s="265" t="s">
        <v>5238</v>
      </c>
      <c r="D6070" s="266" t="s">
        <v>8324</v>
      </c>
      <c r="E6070" s="269" t="s">
        <v>27</v>
      </c>
      <c r="F6070" s="264" t="s">
        <v>8013</v>
      </c>
      <c r="G6070" t="s">
        <v>8360</v>
      </c>
      <c r="H6070" s="264" t="str">
        <f>IFERROR(VLOOKUP(Table[[#This Row],[Activity Details of Assistance]],WHAT!E:F,2,FALSE),"")</f>
        <v># of household</v>
      </c>
      <c r="I6070" s="264"/>
      <c r="J6070">
        <v>7553</v>
      </c>
      <c r="K6070" s="295" t="s">
        <v>8280</v>
      </c>
      <c r="L6070" s="306" t="s">
        <v>13</v>
      </c>
      <c r="M6070" t="s">
        <v>14</v>
      </c>
      <c r="N6070" t="s">
        <v>309</v>
      </c>
      <c r="O6070" t="s">
        <v>1606</v>
      </c>
      <c r="P6070" t="s">
        <v>4656</v>
      </c>
      <c r="Q6070" s="236">
        <v>44834</v>
      </c>
      <c r="R6070" s="236">
        <v>44986</v>
      </c>
      <c r="S6070" t="s">
        <v>8452</v>
      </c>
      <c r="T6070" s="267"/>
      <c r="U6070" s="267"/>
      <c r="V6070" s="267"/>
      <c r="W6070" s="267"/>
      <c r="X6070" s="268"/>
      <c r="Y6070" t="s">
        <v>8335</v>
      </c>
      <c r="Z6070">
        <v>1840742077</v>
      </c>
      <c r="AA6070" t="s">
        <v>8336</v>
      </c>
      <c r="AB6070" s="273" t="str">
        <f>_xlfn.IFNA(IF(Table[[#This Row],[Programme Partner]]&lt;&gt;Table[[#This Row],[Implementing Partner]],CONCATENATE(Table[[#This Row],[Programme Partner]],"-",Table[[#This Row],[Implementing Partner]]),Table[[#This Row],[Programme Partner]]),"")</f>
        <v>IOM-SHED</v>
      </c>
    </row>
    <row r="6071" spans="1:28" ht="16.5" customHeight="1">
      <c r="A6071" s="183">
        <v>6521</v>
      </c>
      <c r="B6071" s="264" t="s">
        <v>5148</v>
      </c>
      <c r="C6071" s="265" t="s">
        <v>5238</v>
      </c>
      <c r="D6071" s="266" t="s">
        <v>8324</v>
      </c>
      <c r="E6071" s="269" t="s">
        <v>27</v>
      </c>
      <c r="F6071" s="264" t="s">
        <v>8014</v>
      </c>
      <c r="G6071" s="103" t="s">
        <v>8361</v>
      </c>
      <c r="H6071" s="264" t="str">
        <f>IFERROR(VLOOKUP(Table[[#This Row],[Activity Details of Assistance]],WHAT!E:F,2,FALSE),"")</f>
        <v># of plant</v>
      </c>
      <c r="I6071" s="264"/>
      <c r="J6071">
        <v>1</v>
      </c>
      <c r="K6071" s="295" t="s">
        <v>8280</v>
      </c>
      <c r="L6071" s="306" t="s">
        <v>13</v>
      </c>
      <c r="M6071" t="s">
        <v>14</v>
      </c>
      <c r="N6071" t="s">
        <v>309</v>
      </c>
      <c r="O6071" t="s">
        <v>1606</v>
      </c>
      <c r="P6071" t="s">
        <v>4656</v>
      </c>
      <c r="Q6071" s="312">
        <v>44834</v>
      </c>
      <c r="R6071" s="312">
        <v>44986</v>
      </c>
      <c r="S6071" t="s">
        <v>8452</v>
      </c>
      <c r="T6071" s="267"/>
      <c r="U6071" s="267"/>
      <c r="V6071" s="267"/>
      <c r="W6071" s="267"/>
      <c r="X6071" s="268"/>
      <c r="Y6071" t="s">
        <v>8335</v>
      </c>
      <c r="Z6071">
        <v>1840742077</v>
      </c>
      <c r="AA6071" t="s">
        <v>8336</v>
      </c>
      <c r="AB6071" s="273" t="str">
        <f>_xlfn.IFNA(IF(Table[[#This Row],[Programme Partner]]&lt;&gt;Table[[#This Row],[Implementing Partner]],CONCATENATE(Table[[#This Row],[Programme Partner]],"-",Table[[#This Row],[Implementing Partner]]),Table[[#This Row],[Programme Partner]]),"")</f>
        <v>IOM-SHED</v>
      </c>
    </row>
    <row r="6072" spans="1:28" ht="16.5" customHeight="1">
      <c r="A6072" s="183">
        <v>6522</v>
      </c>
      <c r="B6072" s="264" t="s">
        <v>5148</v>
      </c>
      <c r="C6072" s="265" t="s">
        <v>5238</v>
      </c>
      <c r="D6072" s="266" t="s">
        <v>8324</v>
      </c>
      <c r="E6072" s="269" t="s">
        <v>27</v>
      </c>
      <c r="F6072" s="264" t="s">
        <v>8011</v>
      </c>
      <c r="G6072" s="195" t="s">
        <v>8584</v>
      </c>
      <c r="H6072" s="264" t="str">
        <f>IFERROR(VLOOKUP(Table[[#This Row],[Activity Details of Assistance]],WHAT!E:F,2,FALSE),"")</f>
        <v># of tube well</v>
      </c>
      <c r="I6072" s="264"/>
      <c r="J6072">
        <v>48</v>
      </c>
      <c r="K6072" s="295" t="s">
        <v>8280</v>
      </c>
      <c r="L6072" s="306" t="s">
        <v>13</v>
      </c>
      <c r="M6072" t="s">
        <v>14</v>
      </c>
      <c r="N6072" t="s">
        <v>309</v>
      </c>
      <c r="O6072" t="s">
        <v>1606</v>
      </c>
      <c r="P6072" t="s">
        <v>4678</v>
      </c>
      <c r="Q6072" s="312">
        <v>44834</v>
      </c>
      <c r="R6072" s="312">
        <v>44986</v>
      </c>
      <c r="S6072" t="s">
        <v>8452</v>
      </c>
      <c r="T6072" s="267"/>
      <c r="U6072" s="267"/>
      <c r="V6072" s="267"/>
      <c r="W6072" s="267"/>
      <c r="X6072" s="268"/>
      <c r="Y6072" t="s">
        <v>8335</v>
      </c>
      <c r="Z6072">
        <v>1840742077</v>
      </c>
      <c r="AA6072" t="s">
        <v>8336</v>
      </c>
      <c r="AB6072" s="273" t="str">
        <f>_xlfn.IFNA(IF(Table[[#This Row],[Programme Partner]]&lt;&gt;Table[[#This Row],[Implementing Partner]],CONCATENATE(Table[[#This Row],[Programme Partner]],"-",Table[[#This Row],[Implementing Partner]]),Table[[#This Row],[Programme Partner]]),"")</f>
        <v>IOM-SHED</v>
      </c>
    </row>
    <row r="6073" spans="1:28" ht="16.5" customHeight="1">
      <c r="A6073" s="183">
        <v>6523</v>
      </c>
      <c r="B6073" s="264" t="s">
        <v>5148</v>
      </c>
      <c r="C6073" s="265" t="s">
        <v>5238</v>
      </c>
      <c r="D6073" s="266" t="s">
        <v>8324</v>
      </c>
      <c r="E6073" s="269" t="s">
        <v>27</v>
      </c>
      <c r="F6073" s="264" t="s">
        <v>8012</v>
      </c>
      <c r="G6073" s="195" t="s">
        <v>8585</v>
      </c>
      <c r="H6073" s="264" t="str">
        <f>IFERROR(VLOOKUP(Table[[#This Row],[Activity Details of Assistance]],WHAT!E:F,2,FALSE),"")</f>
        <v xml:space="preserve"># of door </v>
      </c>
      <c r="I6073" s="264"/>
      <c r="J6073">
        <v>16</v>
      </c>
      <c r="K6073" s="295" t="s">
        <v>8280</v>
      </c>
      <c r="L6073" s="306" t="s">
        <v>13</v>
      </c>
      <c r="M6073" t="s">
        <v>14</v>
      </c>
      <c r="N6073" t="s">
        <v>309</v>
      </c>
      <c r="O6073" t="s">
        <v>1606</v>
      </c>
      <c r="P6073" t="s">
        <v>4678</v>
      </c>
      <c r="Q6073" s="312">
        <v>44834</v>
      </c>
      <c r="R6073" s="312">
        <v>44986</v>
      </c>
      <c r="S6073" t="s">
        <v>8452</v>
      </c>
      <c r="T6073" s="267"/>
      <c r="U6073" s="267"/>
      <c r="V6073" s="267"/>
      <c r="W6073" s="267"/>
      <c r="X6073" s="268"/>
      <c r="Y6073" t="s">
        <v>8335</v>
      </c>
      <c r="Z6073">
        <v>1840742077</v>
      </c>
      <c r="AA6073" t="s">
        <v>8336</v>
      </c>
      <c r="AB6073" s="273" t="str">
        <f>_xlfn.IFNA(IF(Table[[#This Row],[Programme Partner]]&lt;&gt;Table[[#This Row],[Implementing Partner]],CONCATENATE(Table[[#This Row],[Programme Partner]],"-",Table[[#This Row],[Implementing Partner]]),Table[[#This Row],[Programme Partner]]),"")</f>
        <v>IOM-SHED</v>
      </c>
    </row>
    <row r="6074" spans="1:28" ht="16.5" customHeight="1">
      <c r="A6074" s="183">
        <v>6524</v>
      </c>
      <c r="B6074" s="264" t="s">
        <v>5148</v>
      </c>
      <c r="C6074" s="265" t="s">
        <v>5238</v>
      </c>
      <c r="D6074" s="266" t="s">
        <v>8324</v>
      </c>
      <c r="E6074" s="269" t="s">
        <v>27</v>
      </c>
      <c r="F6074" s="264" t="s">
        <v>8012</v>
      </c>
      <c r="G6074" t="s">
        <v>8356</v>
      </c>
      <c r="H6074" s="264" t="str">
        <f>IFERROR(VLOOKUP(Table[[#This Row],[Activity Details of Assistance]],WHAT!E:F,2,FALSE),"")</f>
        <v># of FSM Site</v>
      </c>
      <c r="I6074" s="264"/>
      <c r="J6074">
        <v>1</v>
      </c>
      <c r="K6074" s="295" t="s">
        <v>8280</v>
      </c>
      <c r="L6074" s="306" t="s">
        <v>13</v>
      </c>
      <c r="M6074" t="s">
        <v>14</v>
      </c>
      <c r="N6074" t="s">
        <v>309</v>
      </c>
      <c r="O6074" t="s">
        <v>1606</v>
      </c>
      <c r="P6074" t="s">
        <v>4678</v>
      </c>
      <c r="Q6074" s="312">
        <v>44834</v>
      </c>
      <c r="R6074" s="312">
        <v>44986</v>
      </c>
      <c r="S6074" t="s">
        <v>8452</v>
      </c>
      <c r="T6074" s="267"/>
      <c r="U6074" s="267"/>
      <c r="V6074" s="267"/>
      <c r="W6074" s="267"/>
      <c r="X6074" s="268"/>
      <c r="Y6074" t="s">
        <v>8335</v>
      </c>
      <c r="Z6074">
        <v>1840742077</v>
      </c>
      <c r="AA6074" t="s">
        <v>8336</v>
      </c>
      <c r="AB6074" s="273" t="str">
        <f>_xlfn.IFNA(IF(Table[[#This Row],[Programme Partner]]&lt;&gt;Table[[#This Row],[Implementing Partner]],CONCATENATE(Table[[#This Row],[Programme Partner]],"-",Table[[#This Row],[Implementing Partner]]),Table[[#This Row],[Programme Partner]]),"")</f>
        <v>IOM-SHED</v>
      </c>
    </row>
    <row r="6075" spans="1:28" ht="16.5" customHeight="1">
      <c r="A6075" s="183">
        <v>6525</v>
      </c>
      <c r="B6075" s="264" t="s">
        <v>5148</v>
      </c>
      <c r="C6075" s="265" t="s">
        <v>5238</v>
      </c>
      <c r="D6075" s="266" t="s">
        <v>8324</v>
      </c>
      <c r="E6075" s="269" t="s">
        <v>27</v>
      </c>
      <c r="F6075" s="264" t="s">
        <v>8012</v>
      </c>
      <c r="G6075" s="195" t="s">
        <v>8586</v>
      </c>
      <c r="H6075" s="264" t="str">
        <f>IFERROR(VLOOKUP(Table[[#This Row],[Activity Details of Assistance]],WHAT!E:F,2,FALSE),"")</f>
        <v># of door</v>
      </c>
      <c r="I6075" s="264"/>
      <c r="J6075">
        <v>31</v>
      </c>
      <c r="K6075" s="295" t="s">
        <v>8280</v>
      </c>
      <c r="L6075" s="306" t="s">
        <v>13</v>
      </c>
      <c r="M6075" t="s">
        <v>14</v>
      </c>
      <c r="N6075" t="s">
        <v>309</v>
      </c>
      <c r="O6075" t="s">
        <v>1606</v>
      </c>
      <c r="P6075" t="s">
        <v>4678</v>
      </c>
      <c r="Q6075" s="312">
        <v>44834</v>
      </c>
      <c r="R6075" s="312">
        <v>44986</v>
      </c>
      <c r="S6075" t="s">
        <v>8452</v>
      </c>
      <c r="T6075" s="267"/>
      <c r="U6075" s="267"/>
      <c r="V6075" s="267"/>
      <c r="W6075" s="267"/>
      <c r="X6075" s="268"/>
      <c r="Y6075" t="s">
        <v>8335</v>
      </c>
      <c r="Z6075">
        <v>1840742077</v>
      </c>
      <c r="AA6075" t="s">
        <v>8336</v>
      </c>
      <c r="AB6075" s="273" t="str">
        <f>_xlfn.IFNA(IF(Table[[#This Row],[Programme Partner]]&lt;&gt;Table[[#This Row],[Implementing Partner]],CONCATENATE(Table[[#This Row],[Programme Partner]],"-",Table[[#This Row],[Implementing Partner]]),Table[[#This Row],[Programme Partner]]),"")</f>
        <v>IOM-SHED</v>
      </c>
    </row>
    <row r="6076" spans="1:28" ht="16.5" customHeight="1">
      <c r="A6076" s="183">
        <v>6526</v>
      </c>
      <c r="B6076" s="264" t="s">
        <v>5148</v>
      </c>
      <c r="C6076" s="265" t="s">
        <v>5238</v>
      </c>
      <c r="D6076" s="266" t="s">
        <v>8324</v>
      </c>
      <c r="E6076" s="269" t="s">
        <v>27</v>
      </c>
      <c r="F6076" s="264" t="s">
        <v>8012</v>
      </c>
      <c r="G6076" t="s">
        <v>8357</v>
      </c>
      <c r="H6076" s="264" t="str">
        <f>IFERROR(VLOOKUP(Table[[#This Row],[Activity Details of Assistance]],WHAT!E:F,2,FALSE),"")</f>
        <v># of door</v>
      </c>
      <c r="I6076" s="264"/>
      <c r="J6076">
        <v>14</v>
      </c>
      <c r="K6076" s="295" t="s">
        <v>8280</v>
      </c>
      <c r="L6076" s="306" t="s">
        <v>13</v>
      </c>
      <c r="M6076" t="s">
        <v>14</v>
      </c>
      <c r="N6076" t="s">
        <v>309</v>
      </c>
      <c r="O6076" t="s">
        <v>1606</v>
      </c>
      <c r="P6076" t="s">
        <v>4678</v>
      </c>
      <c r="Q6076" s="312">
        <v>44834</v>
      </c>
      <c r="R6076" s="312">
        <v>44986</v>
      </c>
      <c r="S6076" t="s">
        <v>8452</v>
      </c>
      <c r="T6076" s="267"/>
      <c r="U6076" s="267"/>
      <c r="V6076" s="267"/>
      <c r="W6076" s="267"/>
      <c r="X6076" s="268"/>
      <c r="Y6076" t="s">
        <v>8335</v>
      </c>
      <c r="Z6076">
        <v>1840742077</v>
      </c>
      <c r="AA6076" t="s">
        <v>8336</v>
      </c>
      <c r="AB6076" s="273" t="str">
        <f>_xlfn.IFNA(IF(Table[[#This Row],[Programme Partner]]&lt;&gt;Table[[#This Row],[Implementing Partner]],CONCATENATE(Table[[#This Row],[Programme Partner]],"-",Table[[#This Row],[Implementing Partner]]),Table[[#This Row],[Programme Partner]]),"")</f>
        <v>IOM-SHED</v>
      </c>
    </row>
    <row r="6077" spans="1:28" ht="16.5" customHeight="1">
      <c r="A6077" s="183">
        <v>6527</v>
      </c>
      <c r="B6077" s="264" t="s">
        <v>5148</v>
      </c>
      <c r="C6077" s="265" t="s">
        <v>5238</v>
      </c>
      <c r="D6077" s="266" t="s">
        <v>8324</v>
      </c>
      <c r="E6077" s="269" t="s">
        <v>27</v>
      </c>
      <c r="F6077" s="264" t="s">
        <v>8013</v>
      </c>
      <c r="G6077" t="s">
        <v>8363</v>
      </c>
      <c r="H6077" s="264" t="str">
        <f>IFERROR(VLOOKUP(Table[[#This Row],[Activity Details of Assistance]],WHAT!E:F,2,FALSE),"")</f>
        <v># of household</v>
      </c>
      <c r="I6077" s="264"/>
      <c r="J6077">
        <v>1749</v>
      </c>
      <c r="K6077" s="295" t="s">
        <v>8280</v>
      </c>
      <c r="L6077" s="306" t="s">
        <v>13</v>
      </c>
      <c r="M6077" t="s">
        <v>14</v>
      </c>
      <c r="N6077" t="s">
        <v>309</v>
      </c>
      <c r="O6077" t="s">
        <v>1606</v>
      </c>
      <c r="P6077" t="s">
        <v>4678</v>
      </c>
      <c r="Q6077" s="312">
        <v>44834</v>
      </c>
      <c r="R6077" s="312">
        <v>44986</v>
      </c>
      <c r="S6077" t="s">
        <v>8452</v>
      </c>
      <c r="T6077" s="267"/>
      <c r="U6077" s="267"/>
      <c r="V6077" s="267"/>
      <c r="W6077" s="267"/>
      <c r="X6077" s="268"/>
      <c r="Y6077" t="s">
        <v>8335</v>
      </c>
      <c r="Z6077">
        <v>1840742077</v>
      </c>
      <c r="AA6077" t="s">
        <v>8336</v>
      </c>
      <c r="AB6077" s="273" t="str">
        <f>_xlfn.IFNA(IF(Table[[#This Row],[Programme Partner]]&lt;&gt;Table[[#This Row],[Implementing Partner]],CONCATENATE(Table[[#This Row],[Programme Partner]],"-",Table[[#This Row],[Implementing Partner]]),Table[[#This Row],[Programme Partner]]),"")</f>
        <v>IOM-SHED</v>
      </c>
    </row>
    <row r="6078" spans="1:28" ht="16.5" customHeight="1">
      <c r="A6078" s="183">
        <v>6528</v>
      </c>
      <c r="B6078" s="264" t="s">
        <v>5148</v>
      </c>
      <c r="C6078" s="265" t="s">
        <v>5238</v>
      </c>
      <c r="D6078" s="266" t="s">
        <v>8324</v>
      </c>
      <c r="E6078" s="269" t="s">
        <v>27</v>
      </c>
      <c r="F6078" s="264" t="s">
        <v>8014</v>
      </c>
      <c r="G6078" t="s">
        <v>8358</v>
      </c>
      <c r="H6078" s="264" t="str">
        <f>IFERROR(VLOOKUP(Table[[#This Row],[Activity Details of Assistance]],WHAT!E:F,2,FALSE),"")</f>
        <v># of campaign per camp </v>
      </c>
      <c r="I6078" s="264"/>
      <c r="J6078">
        <v>2</v>
      </c>
      <c r="K6078" s="295" t="s">
        <v>8280</v>
      </c>
      <c r="L6078" s="306" t="s">
        <v>13</v>
      </c>
      <c r="M6078" t="s">
        <v>14</v>
      </c>
      <c r="N6078" t="s">
        <v>309</v>
      </c>
      <c r="O6078" t="s">
        <v>1606</v>
      </c>
      <c r="P6078" t="s">
        <v>4678</v>
      </c>
      <c r="Q6078" s="312">
        <v>44834</v>
      </c>
      <c r="R6078" s="312">
        <v>44986</v>
      </c>
      <c r="S6078" t="s">
        <v>8452</v>
      </c>
      <c r="T6078" s="267"/>
      <c r="U6078" s="267"/>
      <c r="V6078" s="267"/>
      <c r="W6078" s="267"/>
      <c r="X6078" s="268"/>
      <c r="Y6078" t="s">
        <v>8335</v>
      </c>
      <c r="Z6078">
        <v>1840742077</v>
      </c>
      <c r="AA6078" t="s">
        <v>8336</v>
      </c>
      <c r="AB6078" s="273" t="str">
        <f>_xlfn.IFNA(IF(Table[[#This Row],[Programme Partner]]&lt;&gt;Table[[#This Row],[Implementing Partner]],CONCATENATE(Table[[#This Row],[Programme Partner]],"-",Table[[#This Row],[Implementing Partner]]),Table[[#This Row],[Programme Partner]]),"")</f>
        <v>IOM-SHED</v>
      </c>
    </row>
    <row r="6079" spans="1:28" ht="16.5" customHeight="1">
      <c r="A6079" s="183">
        <v>6529</v>
      </c>
      <c r="B6079" s="264" t="s">
        <v>5148</v>
      </c>
      <c r="C6079" s="265" t="s">
        <v>5238</v>
      </c>
      <c r="D6079" s="266" t="s">
        <v>8324</v>
      </c>
      <c r="E6079" s="269" t="s">
        <v>27</v>
      </c>
      <c r="F6079" s="264" t="s">
        <v>8014</v>
      </c>
      <c r="G6079" s="103" t="s">
        <v>8361</v>
      </c>
      <c r="H6079" s="264" t="str">
        <f>IFERROR(VLOOKUP(Table[[#This Row],[Activity Details of Assistance]],WHAT!E:F,2,FALSE),"")</f>
        <v># of plant</v>
      </c>
      <c r="I6079" s="264"/>
      <c r="J6079">
        <v>2</v>
      </c>
      <c r="K6079" s="295" t="s">
        <v>8280</v>
      </c>
      <c r="L6079" s="306" t="s">
        <v>13</v>
      </c>
      <c r="M6079" t="s">
        <v>14</v>
      </c>
      <c r="N6079" t="s">
        <v>309</v>
      </c>
      <c r="O6079" t="s">
        <v>1606</v>
      </c>
      <c r="P6079" t="s">
        <v>4678</v>
      </c>
      <c r="Q6079" s="312">
        <v>44834</v>
      </c>
      <c r="R6079" s="312">
        <v>44986</v>
      </c>
      <c r="S6079" t="s">
        <v>8452</v>
      </c>
      <c r="T6079" s="267"/>
      <c r="U6079" s="267"/>
      <c r="V6079" s="267"/>
      <c r="W6079" s="267"/>
      <c r="X6079" s="268"/>
      <c r="Y6079" t="s">
        <v>8335</v>
      </c>
      <c r="Z6079">
        <v>1840742077</v>
      </c>
      <c r="AA6079" t="s">
        <v>8336</v>
      </c>
      <c r="AB6079" s="273" t="str">
        <f>_xlfn.IFNA(IF(Table[[#This Row],[Programme Partner]]&lt;&gt;Table[[#This Row],[Implementing Partner]],CONCATENATE(Table[[#This Row],[Programme Partner]],"-",Table[[#This Row],[Implementing Partner]]),Table[[#This Row],[Programme Partner]]),"")</f>
        <v>IOM-SHED</v>
      </c>
    </row>
    <row r="6080" spans="1:28" ht="16.5" customHeight="1">
      <c r="A6080" s="183">
        <v>6530</v>
      </c>
      <c r="B6080" s="264" t="s">
        <v>5275</v>
      </c>
      <c r="C6080" s="265" t="s">
        <v>5184</v>
      </c>
      <c r="D6080" s="266" t="s">
        <v>5275</v>
      </c>
      <c r="E6080" s="269" t="s">
        <v>27</v>
      </c>
      <c r="F6080" s="264" t="s">
        <v>8013</v>
      </c>
      <c r="G6080" t="s">
        <v>8313</v>
      </c>
      <c r="H6080" s="264" t="str">
        <f>IFERROR(VLOOKUP(Table[[#This Row],[Activity Details of Assistance]],WHAT!E:F,2,FALSE),"")</f>
        <v># of HP sessions at community level</v>
      </c>
      <c r="I6080" s="264"/>
      <c r="J6080">
        <v>35</v>
      </c>
      <c r="K6080" s="295" t="s">
        <v>8280</v>
      </c>
      <c r="L6080" s="306" t="s">
        <v>13</v>
      </c>
      <c r="M6080" t="s">
        <v>14</v>
      </c>
      <c r="N6080" t="s">
        <v>307</v>
      </c>
      <c r="O6080" t="s">
        <v>1179</v>
      </c>
      <c r="P6080" t="s">
        <v>8264</v>
      </c>
      <c r="Q6080" s="312">
        <v>44865</v>
      </c>
      <c r="R6080" s="312">
        <v>45658</v>
      </c>
      <c r="S6080" s="291" t="s">
        <v>8590</v>
      </c>
      <c r="T6080" s="267"/>
      <c r="U6080" s="267"/>
      <c r="V6080" s="267"/>
      <c r="W6080" s="267"/>
      <c r="X6080" s="268"/>
      <c r="Y6080" t="s">
        <v>8572</v>
      </c>
      <c r="Z6080">
        <v>1712175843</v>
      </c>
      <c r="AA6080" t="s">
        <v>8573</v>
      </c>
      <c r="AB6080" s="273" t="str">
        <f>_xlfn.IFNA(IF(Table[[#This Row],[Programme Partner]]&lt;&gt;Table[[#This Row],[Implementing Partner]],CONCATENATE(Table[[#This Row],[Programme Partner]],"-",Table[[#This Row],[Implementing Partner]]),Table[[#This Row],[Programme Partner]]),"")</f>
        <v>UNICEF-NGOF</v>
      </c>
    </row>
    <row r="6081" spans="1:28" ht="16.5" customHeight="1">
      <c r="A6081" s="183">
        <v>6531</v>
      </c>
      <c r="B6081" s="264" t="s">
        <v>4986</v>
      </c>
      <c r="C6081" s="265" t="s">
        <v>4986</v>
      </c>
      <c r="D6081" s="266" t="s">
        <v>8638</v>
      </c>
      <c r="E6081" s="269" t="s">
        <v>27</v>
      </c>
      <c r="F6081" s="264" t="s">
        <v>8012</v>
      </c>
      <c r="G6081" t="s">
        <v>8354</v>
      </c>
      <c r="H6081" s="264" t="str">
        <f>IFERROR(VLOOKUP(Table[[#This Row],[Activity Details of Assistance]],WHAT!E:F,2,FALSE),"")</f>
        <v># of door</v>
      </c>
      <c r="I6081" s="264"/>
      <c r="J6081">
        <v>2</v>
      </c>
      <c r="K6081" s="295" t="s">
        <v>8280</v>
      </c>
      <c r="L6081" s="306" t="s">
        <v>13</v>
      </c>
      <c r="M6081" t="s">
        <v>14</v>
      </c>
      <c r="N6081" t="s">
        <v>309</v>
      </c>
      <c r="O6081" t="s">
        <v>1608</v>
      </c>
      <c r="P6081" t="s">
        <v>8212</v>
      </c>
      <c r="Q6081" s="312">
        <v>44865</v>
      </c>
      <c r="R6081" s="312">
        <v>44896</v>
      </c>
      <c r="S6081" s="291" t="s">
        <v>8590</v>
      </c>
      <c r="T6081" s="267"/>
      <c r="U6081" s="267"/>
      <c r="V6081" s="267"/>
      <c r="W6081" s="267"/>
      <c r="X6081" s="268"/>
      <c r="Y6081" t="s">
        <v>8530</v>
      </c>
      <c r="Z6081">
        <v>1816087524</v>
      </c>
      <c r="AA6081" t="s">
        <v>8531</v>
      </c>
      <c r="AB6081" s="273" t="str">
        <f>_xlfn.IFNA(IF(Table[[#This Row],[Programme Partner]]&lt;&gt;Table[[#This Row],[Implementing Partner]],CONCATENATE(Table[[#This Row],[Programme Partner]],"-",Table[[#This Row],[Implementing Partner]]),Table[[#This Row],[Programme Partner]]),"")</f>
        <v>AAB</v>
      </c>
    </row>
    <row r="6082" spans="1:28" ht="16.5" customHeight="1">
      <c r="A6082" s="183">
        <v>6532</v>
      </c>
      <c r="B6082" s="264" t="s">
        <v>5148</v>
      </c>
      <c r="C6082" s="265" t="s">
        <v>5238</v>
      </c>
      <c r="D6082" s="266" t="s">
        <v>8324</v>
      </c>
      <c r="E6082" s="269" t="s">
        <v>27</v>
      </c>
      <c r="F6082" s="264" t="s">
        <v>8011</v>
      </c>
      <c r="G6082" s="195" t="s">
        <v>8584</v>
      </c>
      <c r="H6082" s="264" t="str">
        <f>IFERROR(VLOOKUP(Table[[#This Row],[Activity Details of Assistance]],WHAT!E:F,2,FALSE),"")</f>
        <v># of tube well</v>
      </c>
      <c r="I6082" s="264"/>
      <c r="J6082">
        <v>52</v>
      </c>
      <c r="K6082" s="295" t="s">
        <v>8280</v>
      </c>
      <c r="L6082" s="306" t="s">
        <v>13</v>
      </c>
      <c r="M6082" t="s">
        <v>14</v>
      </c>
      <c r="N6082" t="s">
        <v>309</v>
      </c>
      <c r="O6082" t="s">
        <v>1606</v>
      </c>
      <c r="P6082" t="s">
        <v>4680</v>
      </c>
      <c r="Q6082" s="312">
        <v>44865</v>
      </c>
      <c r="R6082" s="312">
        <v>44986</v>
      </c>
      <c r="S6082" t="s">
        <v>8452</v>
      </c>
      <c r="T6082" s="267"/>
      <c r="U6082" s="267"/>
      <c r="V6082" s="267"/>
      <c r="W6082" s="267"/>
      <c r="X6082" s="268"/>
      <c r="Y6082" t="s">
        <v>8335</v>
      </c>
      <c r="Z6082">
        <v>1840742077</v>
      </c>
      <c r="AA6082" t="s">
        <v>8336</v>
      </c>
      <c r="AB6082" s="273" t="str">
        <f>_xlfn.IFNA(IF(Table[[#This Row],[Programme Partner]]&lt;&gt;Table[[#This Row],[Implementing Partner]],CONCATENATE(Table[[#This Row],[Programme Partner]],"-",Table[[#This Row],[Implementing Partner]]),Table[[#This Row],[Programme Partner]]),"")</f>
        <v>IOM-SHED</v>
      </c>
    </row>
    <row r="6083" spans="1:28" ht="16.5" customHeight="1">
      <c r="A6083" s="183">
        <v>6533</v>
      </c>
      <c r="B6083" s="264" t="s">
        <v>5148</v>
      </c>
      <c r="C6083" s="265" t="s">
        <v>5238</v>
      </c>
      <c r="D6083" s="266" t="s">
        <v>8324</v>
      </c>
      <c r="E6083" s="269" t="s">
        <v>27</v>
      </c>
      <c r="F6083" s="264" t="s">
        <v>8011</v>
      </c>
      <c r="G6083" t="s">
        <v>8355</v>
      </c>
      <c r="H6083" s="264" t="str">
        <f>IFERROR(VLOOKUP(Table[[#This Row],[Activity Details of Assistance]],WHAT!E:F,2,FALSE),"")</f>
        <v># of water network</v>
      </c>
      <c r="I6083" s="264"/>
      <c r="J6083">
        <v>4</v>
      </c>
      <c r="K6083" s="295" t="s">
        <v>8280</v>
      </c>
      <c r="L6083" s="306" t="s">
        <v>13</v>
      </c>
      <c r="M6083" t="s">
        <v>14</v>
      </c>
      <c r="N6083" t="s">
        <v>309</v>
      </c>
      <c r="O6083" t="s">
        <v>1606</v>
      </c>
      <c r="P6083" t="s">
        <v>4680</v>
      </c>
      <c r="Q6083" s="312">
        <v>44865</v>
      </c>
      <c r="R6083" s="312">
        <v>44986</v>
      </c>
      <c r="S6083" t="s">
        <v>8452</v>
      </c>
      <c r="T6083" s="267"/>
      <c r="U6083" s="267"/>
      <c r="V6083" s="267"/>
      <c r="W6083" s="267"/>
      <c r="X6083" s="268"/>
      <c r="Y6083" t="s">
        <v>8335</v>
      </c>
      <c r="Z6083">
        <v>1840742077</v>
      </c>
      <c r="AA6083" t="s">
        <v>8336</v>
      </c>
      <c r="AB6083" s="273" t="str">
        <f>_xlfn.IFNA(IF(Table[[#This Row],[Programme Partner]]&lt;&gt;Table[[#This Row],[Implementing Partner]],CONCATENATE(Table[[#This Row],[Programme Partner]],"-",Table[[#This Row],[Implementing Partner]]),Table[[#This Row],[Programme Partner]]),"")</f>
        <v>IOM-SHED</v>
      </c>
    </row>
    <row r="6084" spans="1:28" ht="16.5" customHeight="1">
      <c r="A6084" s="183">
        <v>6534</v>
      </c>
      <c r="B6084" s="264" t="s">
        <v>5148</v>
      </c>
      <c r="C6084" s="265" t="s">
        <v>5238</v>
      </c>
      <c r="D6084" s="266" t="s">
        <v>8324</v>
      </c>
      <c r="E6084" s="269" t="s">
        <v>27</v>
      </c>
      <c r="F6084" s="264" t="s">
        <v>8012</v>
      </c>
      <c r="G6084" s="195" t="s">
        <v>8585</v>
      </c>
      <c r="H6084" s="264" t="str">
        <f>IFERROR(VLOOKUP(Table[[#This Row],[Activity Details of Assistance]],WHAT!E:F,2,FALSE),"")</f>
        <v xml:space="preserve"># of door </v>
      </c>
      <c r="I6084" s="264"/>
      <c r="J6084">
        <v>50</v>
      </c>
      <c r="K6084" s="295" t="s">
        <v>8280</v>
      </c>
      <c r="L6084" s="306" t="s">
        <v>13</v>
      </c>
      <c r="M6084" t="s">
        <v>14</v>
      </c>
      <c r="N6084" t="s">
        <v>309</v>
      </c>
      <c r="O6084" t="s">
        <v>1606</v>
      </c>
      <c r="P6084" t="s">
        <v>4680</v>
      </c>
      <c r="Q6084" s="312">
        <v>44865</v>
      </c>
      <c r="R6084" s="312">
        <v>44986</v>
      </c>
      <c r="S6084" t="s">
        <v>8452</v>
      </c>
      <c r="T6084" s="267"/>
      <c r="U6084" s="267"/>
      <c r="V6084" s="267"/>
      <c r="W6084" s="267"/>
      <c r="X6084" s="268"/>
      <c r="Y6084" t="s">
        <v>8335</v>
      </c>
      <c r="Z6084">
        <v>1840742077</v>
      </c>
      <c r="AA6084" t="s">
        <v>8336</v>
      </c>
      <c r="AB6084" s="273" t="str">
        <f>_xlfn.IFNA(IF(Table[[#This Row],[Programme Partner]]&lt;&gt;Table[[#This Row],[Implementing Partner]],CONCATENATE(Table[[#This Row],[Programme Partner]],"-",Table[[#This Row],[Implementing Partner]]),Table[[#This Row],[Programme Partner]]),"")</f>
        <v>IOM-SHED</v>
      </c>
    </row>
    <row r="6085" spans="1:28" ht="16.5" customHeight="1">
      <c r="A6085" s="183">
        <v>6535</v>
      </c>
      <c r="B6085" s="264" t="s">
        <v>5148</v>
      </c>
      <c r="C6085" s="265" t="s">
        <v>5238</v>
      </c>
      <c r="D6085" s="266" t="s">
        <v>8324</v>
      </c>
      <c r="E6085" s="269" t="s">
        <v>27</v>
      </c>
      <c r="F6085" s="264" t="s">
        <v>8012</v>
      </c>
      <c r="G6085" t="s">
        <v>8359</v>
      </c>
      <c r="H6085" s="264" t="str">
        <f>IFERROR(VLOOKUP(Table[[#This Row],[Activity Details of Assistance]],WHAT!E:F,2,FALSE),"")</f>
        <v># of FSM Site</v>
      </c>
      <c r="I6085" s="264"/>
      <c r="J6085">
        <v>13</v>
      </c>
      <c r="K6085" s="295" t="s">
        <v>8280</v>
      </c>
      <c r="L6085" s="306" t="s">
        <v>13</v>
      </c>
      <c r="M6085" t="s">
        <v>14</v>
      </c>
      <c r="N6085" t="s">
        <v>309</v>
      </c>
      <c r="O6085" t="s">
        <v>1606</v>
      </c>
      <c r="P6085" t="s">
        <v>4680</v>
      </c>
      <c r="Q6085" s="312">
        <v>44865</v>
      </c>
      <c r="R6085" s="312">
        <v>44986</v>
      </c>
      <c r="S6085" t="s">
        <v>8452</v>
      </c>
      <c r="T6085" s="267"/>
      <c r="U6085" s="267"/>
      <c r="V6085" s="267"/>
      <c r="W6085" s="267"/>
      <c r="X6085" s="268"/>
      <c r="Y6085" t="s">
        <v>8335</v>
      </c>
      <c r="Z6085">
        <v>1840742077</v>
      </c>
      <c r="AA6085" t="s">
        <v>8336</v>
      </c>
      <c r="AB6085" s="273" t="str">
        <f>_xlfn.IFNA(IF(Table[[#This Row],[Programme Partner]]&lt;&gt;Table[[#This Row],[Implementing Partner]],CONCATENATE(Table[[#This Row],[Programme Partner]],"-",Table[[#This Row],[Implementing Partner]]),Table[[#This Row],[Programme Partner]]),"")</f>
        <v>IOM-SHED</v>
      </c>
    </row>
    <row r="6086" spans="1:28" ht="16.5" customHeight="1">
      <c r="A6086" s="183">
        <v>6536</v>
      </c>
      <c r="B6086" s="264" t="s">
        <v>5148</v>
      </c>
      <c r="C6086" s="265" t="s">
        <v>5238</v>
      </c>
      <c r="D6086" s="266" t="s">
        <v>8324</v>
      </c>
      <c r="E6086" s="269" t="s">
        <v>27</v>
      </c>
      <c r="F6086" s="264" t="s">
        <v>8012</v>
      </c>
      <c r="G6086" t="s">
        <v>8356</v>
      </c>
      <c r="H6086" s="264" t="str">
        <f>IFERROR(VLOOKUP(Table[[#This Row],[Activity Details of Assistance]],WHAT!E:F,2,FALSE),"")</f>
        <v># of FSM Site</v>
      </c>
      <c r="I6086" s="264"/>
      <c r="J6086">
        <v>3</v>
      </c>
      <c r="K6086" s="295" t="s">
        <v>8280</v>
      </c>
      <c r="L6086" s="306" t="s">
        <v>13</v>
      </c>
      <c r="M6086" t="s">
        <v>14</v>
      </c>
      <c r="N6086" t="s">
        <v>309</v>
      </c>
      <c r="O6086" t="s">
        <v>1606</v>
      </c>
      <c r="P6086" t="s">
        <v>4680</v>
      </c>
      <c r="Q6086" s="312">
        <v>44865</v>
      </c>
      <c r="R6086" s="312">
        <v>44986</v>
      </c>
      <c r="S6086" t="s">
        <v>8452</v>
      </c>
      <c r="T6086" s="267"/>
      <c r="U6086" s="267"/>
      <c r="V6086" s="267"/>
      <c r="W6086" s="267"/>
      <c r="X6086" s="268"/>
      <c r="Y6086" t="s">
        <v>8335</v>
      </c>
      <c r="Z6086">
        <v>1840742077</v>
      </c>
      <c r="AA6086" t="s">
        <v>8336</v>
      </c>
      <c r="AB6086" s="273" t="str">
        <f>_xlfn.IFNA(IF(Table[[#This Row],[Programme Partner]]&lt;&gt;Table[[#This Row],[Implementing Partner]],CONCATENATE(Table[[#This Row],[Programme Partner]],"-",Table[[#This Row],[Implementing Partner]]),Table[[#This Row],[Programme Partner]]),"")</f>
        <v>IOM-SHED</v>
      </c>
    </row>
    <row r="6087" spans="1:28" ht="16.5" customHeight="1">
      <c r="A6087" s="183">
        <v>6537</v>
      </c>
      <c r="B6087" s="264" t="s">
        <v>5148</v>
      </c>
      <c r="C6087" s="265" t="s">
        <v>5238</v>
      </c>
      <c r="D6087" s="266" t="s">
        <v>8324</v>
      </c>
      <c r="E6087" s="269" t="s">
        <v>27</v>
      </c>
      <c r="F6087" s="264" t="s">
        <v>8012</v>
      </c>
      <c r="G6087" s="195" t="s">
        <v>8586</v>
      </c>
      <c r="H6087" s="264" t="str">
        <f>IFERROR(VLOOKUP(Table[[#This Row],[Activity Details of Assistance]],WHAT!E:F,2,FALSE),"")</f>
        <v># of door</v>
      </c>
      <c r="I6087" s="264"/>
      <c r="J6087">
        <v>130</v>
      </c>
      <c r="K6087" s="295" t="s">
        <v>8280</v>
      </c>
      <c r="L6087" s="306" t="s">
        <v>13</v>
      </c>
      <c r="M6087" t="s">
        <v>14</v>
      </c>
      <c r="N6087" t="s">
        <v>309</v>
      </c>
      <c r="O6087" t="s">
        <v>1606</v>
      </c>
      <c r="P6087" t="s">
        <v>4680</v>
      </c>
      <c r="Q6087" s="312">
        <v>44865</v>
      </c>
      <c r="R6087" s="312">
        <v>44986</v>
      </c>
      <c r="S6087" t="s">
        <v>8452</v>
      </c>
      <c r="T6087" s="267"/>
      <c r="U6087" s="267"/>
      <c r="V6087" s="267"/>
      <c r="W6087" s="267"/>
      <c r="X6087" s="268"/>
      <c r="Y6087" t="s">
        <v>8335</v>
      </c>
      <c r="Z6087">
        <v>1840742077</v>
      </c>
      <c r="AA6087" t="s">
        <v>8336</v>
      </c>
      <c r="AB6087" s="273" t="str">
        <f>_xlfn.IFNA(IF(Table[[#This Row],[Programme Partner]]&lt;&gt;Table[[#This Row],[Implementing Partner]],CONCATENATE(Table[[#This Row],[Programme Partner]],"-",Table[[#This Row],[Implementing Partner]]),Table[[#This Row],[Programme Partner]]),"")</f>
        <v>IOM-SHED</v>
      </c>
    </row>
    <row r="6088" spans="1:28" ht="16.5" customHeight="1">
      <c r="A6088" s="183">
        <v>6538</v>
      </c>
      <c r="B6088" s="264" t="s">
        <v>5148</v>
      </c>
      <c r="C6088" s="265" t="s">
        <v>5238</v>
      </c>
      <c r="D6088" s="266" t="s">
        <v>8324</v>
      </c>
      <c r="E6088" s="269" t="s">
        <v>27</v>
      </c>
      <c r="F6088" s="264" t="s">
        <v>8012</v>
      </c>
      <c r="G6088" t="s">
        <v>8357</v>
      </c>
      <c r="H6088" s="264" t="str">
        <f>IFERROR(VLOOKUP(Table[[#This Row],[Activity Details of Assistance]],WHAT!E:F,2,FALSE),"")</f>
        <v># of door</v>
      </c>
      <c r="I6088" s="264"/>
      <c r="J6088">
        <v>108</v>
      </c>
      <c r="K6088" s="295" t="s">
        <v>8280</v>
      </c>
      <c r="L6088" s="306" t="s">
        <v>13</v>
      </c>
      <c r="M6088" t="s">
        <v>14</v>
      </c>
      <c r="N6088" t="s">
        <v>309</v>
      </c>
      <c r="O6088" t="s">
        <v>1606</v>
      </c>
      <c r="P6088" t="s">
        <v>4680</v>
      </c>
      <c r="Q6088" s="312">
        <v>44865</v>
      </c>
      <c r="R6088" s="312">
        <v>44986</v>
      </c>
      <c r="S6088" t="s">
        <v>8452</v>
      </c>
      <c r="T6088" s="267"/>
      <c r="U6088" s="267"/>
      <c r="V6088" s="267"/>
      <c r="W6088" s="267"/>
      <c r="X6088" s="268"/>
      <c r="Y6088" t="s">
        <v>8335</v>
      </c>
      <c r="Z6088">
        <v>1840742077</v>
      </c>
      <c r="AA6088" t="s">
        <v>8336</v>
      </c>
      <c r="AB6088" s="273" t="str">
        <f>_xlfn.IFNA(IF(Table[[#This Row],[Programme Partner]]&lt;&gt;Table[[#This Row],[Implementing Partner]],CONCATENATE(Table[[#This Row],[Programme Partner]],"-",Table[[#This Row],[Implementing Partner]]),Table[[#This Row],[Programme Partner]]),"")</f>
        <v>IOM-SHED</v>
      </c>
    </row>
    <row r="6089" spans="1:28" ht="16.5" customHeight="1">
      <c r="A6089" s="183">
        <v>6539</v>
      </c>
      <c r="B6089" s="264" t="s">
        <v>5148</v>
      </c>
      <c r="C6089" s="265" t="s">
        <v>5238</v>
      </c>
      <c r="D6089" s="266" t="s">
        <v>8324</v>
      </c>
      <c r="E6089" s="269" t="s">
        <v>27</v>
      </c>
      <c r="F6089" s="264" t="s">
        <v>8013</v>
      </c>
      <c r="G6089" t="s">
        <v>8363</v>
      </c>
      <c r="H6089" s="264" t="str">
        <f>IFERROR(VLOOKUP(Table[[#This Row],[Activity Details of Assistance]],WHAT!E:F,2,FALSE),"")</f>
        <v># of household</v>
      </c>
      <c r="I6089" s="264"/>
      <c r="J6089">
        <v>2356</v>
      </c>
      <c r="K6089" s="295" t="s">
        <v>8280</v>
      </c>
      <c r="L6089" s="306" t="s">
        <v>13</v>
      </c>
      <c r="M6089" t="s">
        <v>14</v>
      </c>
      <c r="N6089" t="s">
        <v>309</v>
      </c>
      <c r="O6089" t="s">
        <v>1606</v>
      </c>
      <c r="P6089" t="s">
        <v>4680</v>
      </c>
      <c r="Q6089" s="312">
        <v>44865</v>
      </c>
      <c r="R6089" s="312">
        <v>44986</v>
      </c>
      <c r="S6089" t="s">
        <v>8452</v>
      </c>
      <c r="T6089" s="267"/>
      <c r="U6089" s="267"/>
      <c r="V6089" s="267"/>
      <c r="W6089" s="267"/>
      <c r="X6089" s="268"/>
      <c r="Y6089" t="s">
        <v>8335</v>
      </c>
      <c r="Z6089">
        <v>1840742077</v>
      </c>
      <c r="AA6089" t="s">
        <v>8336</v>
      </c>
      <c r="AB6089" s="273" t="str">
        <f>_xlfn.IFNA(IF(Table[[#This Row],[Programme Partner]]&lt;&gt;Table[[#This Row],[Implementing Partner]],CONCATENATE(Table[[#This Row],[Programme Partner]],"-",Table[[#This Row],[Implementing Partner]]),Table[[#This Row],[Programme Partner]]),"")</f>
        <v>IOM-SHED</v>
      </c>
    </row>
    <row r="6090" spans="1:28" ht="16.5" customHeight="1">
      <c r="A6090" s="183">
        <v>6540</v>
      </c>
      <c r="B6090" s="264" t="s">
        <v>5148</v>
      </c>
      <c r="C6090" s="265" t="s">
        <v>5238</v>
      </c>
      <c r="D6090" s="266" t="s">
        <v>8324</v>
      </c>
      <c r="E6090" s="269" t="s">
        <v>27</v>
      </c>
      <c r="F6090" s="264" t="s">
        <v>8014</v>
      </c>
      <c r="G6090" t="s">
        <v>8358</v>
      </c>
      <c r="H6090" s="264" t="str">
        <f>IFERROR(VLOOKUP(Table[[#This Row],[Activity Details of Assistance]],WHAT!E:F,2,FALSE),"")</f>
        <v># of campaign per camp </v>
      </c>
      <c r="I6090" s="264"/>
      <c r="J6090">
        <v>5</v>
      </c>
      <c r="K6090" s="295" t="s">
        <v>8280</v>
      </c>
      <c r="L6090" s="306" t="s">
        <v>13</v>
      </c>
      <c r="M6090" t="s">
        <v>14</v>
      </c>
      <c r="N6090" t="s">
        <v>309</v>
      </c>
      <c r="O6090" t="s">
        <v>1606</v>
      </c>
      <c r="P6090" t="s">
        <v>4680</v>
      </c>
      <c r="Q6090" s="312">
        <v>44865</v>
      </c>
      <c r="R6090" s="312">
        <v>44986</v>
      </c>
      <c r="S6090" t="s">
        <v>8452</v>
      </c>
      <c r="T6090" s="267"/>
      <c r="U6090" s="267"/>
      <c r="V6090" s="267"/>
      <c r="W6090" s="267"/>
      <c r="X6090" s="268"/>
      <c r="Y6090" t="s">
        <v>8335</v>
      </c>
      <c r="Z6090">
        <v>1840742077</v>
      </c>
      <c r="AA6090" t="s">
        <v>8336</v>
      </c>
      <c r="AB6090" s="273" t="str">
        <f>_xlfn.IFNA(IF(Table[[#This Row],[Programme Partner]]&lt;&gt;Table[[#This Row],[Implementing Partner]],CONCATENATE(Table[[#This Row],[Programme Partner]],"-",Table[[#This Row],[Implementing Partner]]),Table[[#This Row],[Programme Partner]]),"")</f>
        <v>IOM-SHED</v>
      </c>
    </row>
    <row r="6091" spans="1:28" ht="16.5" customHeight="1">
      <c r="A6091" s="183">
        <v>6541</v>
      </c>
      <c r="B6091" s="264" t="s">
        <v>5275</v>
      </c>
      <c r="C6091" s="265" t="s">
        <v>5184</v>
      </c>
      <c r="D6091" s="266" t="s">
        <v>5275</v>
      </c>
      <c r="E6091" s="269" t="s">
        <v>27</v>
      </c>
      <c r="F6091" s="264" t="s">
        <v>8013</v>
      </c>
      <c r="G6091" t="s">
        <v>8313</v>
      </c>
      <c r="H6091" s="264" t="str">
        <f>IFERROR(VLOOKUP(Table[[#This Row],[Activity Details of Assistance]],WHAT!E:F,2,FALSE),"")</f>
        <v># of HP sessions at community level</v>
      </c>
      <c r="I6091" s="264"/>
      <c r="J6091">
        <v>35</v>
      </c>
      <c r="K6091" s="295" t="s">
        <v>8280</v>
      </c>
      <c r="L6091" s="306" t="s">
        <v>13</v>
      </c>
      <c r="M6091" t="s">
        <v>14</v>
      </c>
      <c r="N6091" t="s">
        <v>307</v>
      </c>
      <c r="O6091" t="s">
        <v>1599</v>
      </c>
      <c r="P6091" t="s">
        <v>8198</v>
      </c>
      <c r="Q6091" s="312">
        <v>44865</v>
      </c>
      <c r="R6091" s="312">
        <v>45658</v>
      </c>
      <c r="S6091" s="291" t="s">
        <v>8590</v>
      </c>
      <c r="T6091" s="267"/>
      <c r="U6091" s="267"/>
      <c r="V6091" s="267"/>
      <c r="W6091" s="267"/>
      <c r="X6091" s="268"/>
      <c r="Y6091" t="s">
        <v>8572</v>
      </c>
      <c r="Z6091">
        <v>1712175843</v>
      </c>
      <c r="AA6091" t="s">
        <v>8573</v>
      </c>
      <c r="AB6091" s="273" t="str">
        <f>_xlfn.IFNA(IF(Table[[#This Row],[Programme Partner]]&lt;&gt;Table[[#This Row],[Implementing Partner]],CONCATENATE(Table[[#This Row],[Programme Partner]],"-",Table[[#This Row],[Implementing Partner]]),Table[[#This Row],[Programme Partner]]),"")</f>
        <v>UNICEF-NGOF</v>
      </c>
    </row>
    <row r="6092" spans="1:28" ht="16.5" customHeight="1">
      <c r="A6092" s="183">
        <v>6542</v>
      </c>
      <c r="B6092" s="264" t="s">
        <v>4986</v>
      </c>
      <c r="C6092" s="265" t="s">
        <v>4986</v>
      </c>
      <c r="D6092" s="266" t="s">
        <v>8638</v>
      </c>
      <c r="E6092" s="269" t="s">
        <v>27</v>
      </c>
      <c r="F6092" s="264" t="s">
        <v>8012</v>
      </c>
      <c r="G6092" t="s">
        <v>8354</v>
      </c>
      <c r="H6092" s="264" t="str">
        <f>IFERROR(VLOOKUP(Table[[#This Row],[Activity Details of Assistance]],WHAT!E:F,2,FALSE),"")</f>
        <v># of door</v>
      </c>
      <c r="I6092" s="264"/>
      <c r="J6092">
        <v>2</v>
      </c>
      <c r="K6092" s="295" t="s">
        <v>8280</v>
      </c>
      <c r="L6092" s="306" t="s">
        <v>13</v>
      </c>
      <c r="M6092" t="s">
        <v>14</v>
      </c>
      <c r="N6092" t="s">
        <v>309</v>
      </c>
      <c r="O6092" t="s">
        <v>1605</v>
      </c>
      <c r="P6092" t="s">
        <v>8210</v>
      </c>
      <c r="Q6092" s="312">
        <v>44865</v>
      </c>
      <c r="R6092" s="312">
        <v>44896</v>
      </c>
      <c r="S6092" s="291" t="s">
        <v>8590</v>
      </c>
      <c r="T6092" s="267"/>
      <c r="U6092" s="267"/>
      <c r="V6092" s="267"/>
      <c r="W6092" s="267"/>
      <c r="X6092" s="268"/>
      <c r="Y6092" t="s">
        <v>8530</v>
      </c>
      <c r="Z6092">
        <v>1816087524</v>
      </c>
      <c r="AA6092" t="s">
        <v>8531</v>
      </c>
      <c r="AB6092" s="273" t="str">
        <f>_xlfn.IFNA(IF(Table[[#This Row],[Programme Partner]]&lt;&gt;Table[[#This Row],[Implementing Partner]],CONCATENATE(Table[[#This Row],[Programme Partner]],"-",Table[[#This Row],[Implementing Partner]]),Table[[#This Row],[Programme Partner]]),"")</f>
        <v>AAB</v>
      </c>
    </row>
    <row r="6093" spans="1:28" ht="16.5" customHeight="1">
      <c r="A6093" s="183">
        <v>6543</v>
      </c>
      <c r="B6093" s="264" t="s">
        <v>4986</v>
      </c>
      <c r="C6093" s="265" t="s">
        <v>4986</v>
      </c>
      <c r="D6093" s="266" t="s">
        <v>8638</v>
      </c>
      <c r="E6093" s="269" t="s">
        <v>27</v>
      </c>
      <c r="F6093" s="264" t="s">
        <v>8012</v>
      </c>
      <c r="G6093" t="s">
        <v>8354</v>
      </c>
      <c r="H6093" s="264" t="str">
        <f>IFERROR(VLOOKUP(Table[[#This Row],[Activity Details of Assistance]],WHAT!E:F,2,FALSE),"")</f>
        <v># of door</v>
      </c>
      <c r="I6093" s="264"/>
      <c r="J6093">
        <v>1</v>
      </c>
      <c r="K6093" s="295" t="s">
        <v>8280</v>
      </c>
      <c r="L6093" s="306" t="s">
        <v>13</v>
      </c>
      <c r="M6093" t="s">
        <v>14</v>
      </c>
      <c r="N6093" t="s">
        <v>309</v>
      </c>
      <c r="O6093" t="s">
        <v>1604</v>
      </c>
      <c r="P6093" t="s">
        <v>8209</v>
      </c>
      <c r="Q6093" s="312">
        <v>44865</v>
      </c>
      <c r="R6093" s="312">
        <v>44896</v>
      </c>
      <c r="S6093" s="291" t="s">
        <v>8590</v>
      </c>
      <c r="T6093" s="267"/>
      <c r="U6093" s="267"/>
      <c r="V6093" s="267"/>
      <c r="W6093" s="267"/>
      <c r="X6093" s="268"/>
      <c r="Y6093" t="s">
        <v>8530</v>
      </c>
      <c r="Z6093">
        <v>1816087524</v>
      </c>
      <c r="AA6093" t="s">
        <v>8531</v>
      </c>
      <c r="AB6093" s="273" t="str">
        <f>_xlfn.IFNA(IF(Table[[#This Row],[Programme Partner]]&lt;&gt;Table[[#This Row],[Implementing Partner]],CONCATENATE(Table[[#This Row],[Programme Partner]],"-",Table[[#This Row],[Implementing Partner]]),Table[[#This Row],[Programme Partner]]),"")</f>
        <v>AAB</v>
      </c>
    </row>
    <row r="6094" spans="1:28" ht="16.5" customHeight="1">
      <c r="A6094" s="183">
        <v>6544</v>
      </c>
      <c r="B6094" s="264" t="s">
        <v>5148</v>
      </c>
      <c r="C6094" s="265" t="s">
        <v>5238</v>
      </c>
      <c r="D6094" s="266" t="s">
        <v>8514</v>
      </c>
      <c r="E6094" s="269" t="s">
        <v>27</v>
      </c>
      <c r="F6094" s="264" t="s">
        <v>8011</v>
      </c>
      <c r="G6094" s="195" t="s">
        <v>8584</v>
      </c>
      <c r="H6094" s="264" t="str">
        <f>IFERROR(VLOOKUP(Table[[#This Row],[Activity Details of Assistance]],WHAT!E:F,2,FALSE),"")</f>
        <v># of tube well</v>
      </c>
      <c r="I6094" s="264"/>
      <c r="J6094">
        <v>71</v>
      </c>
      <c r="K6094" s="295" t="s">
        <v>8280</v>
      </c>
      <c r="L6094" s="306" t="s">
        <v>13</v>
      </c>
      <c r="M6094" t="s">
        <v>14</v>
      </c>
      <c r="N6094" t="s">
        <v>309</v>
      </c>
      <c r="O6094" t="s">
        <v>1606</v>
      </c>
      <c r="P6094" t="s">
        <v>6479</v>
      </c>
      <c r="Q6094" s="312">
        <v>44865</v>
      </c>
      <c r="R6094" s="312">
        <v>44896</v>
      </c>
      <c r="S6094" t="s">
        <v>8452</v>
      </c>
      <c r="T6094" s="267"/>
      <c r="U6094" s="267"/>
      <c r="V6094" s="267"/>
      <c r="W6094" s="267"/>
      <c r="X6094" s="268"/>
      <c r="Y6094" t="s">
        <v>8335</v>
      </c>
      <c r="Z6094">
        <v>1840742077</v>
      </c>
      <c r="AA6094" t="s">
        <v>8336</v>
      </c>
      <c r="AB6094" s="273" t="str">
        <f>_xlfn.IFNA(IF(Table[[#This Row],[Programme Partner]]&lt;&gt;Table[[#This Row],[Implementing Partner]],CONCATENATE(Table[[#This Row],[Programme Partner]],"-",Table[[#This Row],[Implementing Partner]]),Table[[#This Row],[Programme Partner]]),"")</f>
        <v>IOM-SHED</v>
      </c>
    </row>
    <row r="6095" spans="1:28" ht="16.5" customHeight="1">
      <c r="A6095" s="183">
        <v>6545</v>
      </c>
      <c r="B6095" s="264" t="s">
        <v>5148</v>
      </c>
      <c r="C6095" s="265" t="s">
        <v>5238</v>
      </c>
      <c r="D6095" s="266" t="s">
        <v>8514</v>
      </c>
      <c r="E6095" s="269" t="s">
        <v>27</v>
      </c>
      <c r="F6095" s="264" t="s">
        <v>8011</v>
      </c>
      <c r="G6095" t="s">
        <v>8318</v>
      </c>
      <c r="H6095" s="264" t="str">
        <f>IFERROR(VLOOKUP(Table[[#This Row],[Activity Details of Assistance]],WHAT!E:F,2,FALSE),"")</f>
        <v># of household</v>
      </c>
      <c r="I6095" s="264"/>
      <c r="J6095">
        <v>20</v>
      </c>
      <c r="K6095" s="295" t="s">
        <v>8280</v>
      </c>
      <c r="L6095" s="306" t="s">
        <v>13</v>
      </c>
      <c r="M6095" t="s">
        <v>14</v>
      </c>
      <c r="N6095" t="s">
        <v>309</v>
      </c>
      <c r="O6095" t="s">
        <v>1606</v>
      </c>
      <c r="P6095" t="s">
        <v>6479</v>
      </c>
      <c r="Q6095" s="312">
        <v>44865</v>
      </c>
      <c r="R6095" s="312">
        <v>44896</v>
      </c>
      <c r="S6095" t="s">
        <v>8452</v>
      </c>
      <c r="T6095" s="267"/>
      <c r="U6095" s="267"/>
      <c r="V6095" s="267"/>
      <c r="W6095" s="267"/>
      <c r="X6095" s="268"/>
      <c r="Y6095" t="s">
        <v>8335</v>
      </c>
      <c r="Z6095">
        <v>1840742077</v>
      </c>
      <c r="AA6095" t="s">
        <v>8336</v>
      </c>
      <c r="AB6095" s="273" t="str">
        <f>_xlfn.IFNA(IF(Table[[#This Row],[Programme Partner]]&lt;&gt;Table[[#This Row],[Implementing Partner]],CONCATENATE(Table[[#This Row],[Programme Partner]],"-",Table[[#This Row],[Implementing Partner]]),Table[[#This Row],[Programme Partner]]),"")</f>
        <v>IOM-SHED</v>
      </c>
    </row>
    <row r="6096" spans="1:28" ht="16.5" customHeight="1">
      <c r="A6096" s="183">
        <v>6546</v>
      </c>
      <c r="B6096" s="264" t="s">
        <v>5148</v>
      </c>
      <c r="C6096" s="265" t="s">
        <v>5238</v>
      </c>
      <c r="D6096" s="266" t="s">
        <v>8514</v>
      </c>
      <c r="E6096" s="269" t="s">
        <v>27</v>
      </c>
      <c r="F6096" s="264" t="s">
        <v>8012</v>
      </c>
      <c r="G6096" s="195" t="s">
        <v>8585</v>
      </c>
      <c r="H6096" s="264" t="str">
        <f>IFERROR(VLOOKUP(Table[[#This Row],[Activity Details of Assistance]],WHAT!E:F,2,FALSE),"")</f>
        <v xml:space="preserve"># of door </v>
      </c>
      <c r="I6096" s="264"/>
      <c r="J6096">
        <v>39</v>
      </c>
      <c r="K6096" s="295" t="s">
        <v>8280</v>
      </c>
      <c r="L6096" s="306" t="s">
        <v>13</v>
      </c>
      <c r="M6096" t="s">
        <v>14</v>
      </c>
      <c r="N6096" t="s">
        <v>309</v>
      </c>
      <c r="O6096" t="s">
        <v>1606</v>
      </c>
      <c r="P6096" t="s">
        <v>6479</v>
      </c>
      <c r="Q6096" s="312">
        <v>44865</v>
      </c>
      <c r="R6096" s="312">
        <v>44896</v>
      </c>
      <c r="S6096" t="s">
        <v>8452</v>
      </c>
      <c r="T6096" s="267"/>
      <c r="U6096" s="267"/>
      <c r="V6096" s="267"/>
      <c r="W6096" s="267"/>
      <c r="X6096" s="268"/>
      <c r="Y6096" t="s">
        <v>8335</v>
      </c>
      <c r="Z6096">
        <v>1840742077</v>
      </c>
      <c r="AA6096" t="s">
        <v>8336</v>
      </c>
      <c r="AB6096" s="273" t="str">
        <f>_xlfn.IFNA(IF(Table[[#This Row],[Programme Partner]]&lt;&gt;Table[[#This Row],[Implementing Partner]],CONCATENATE(Table[[#This Row],[Programme Partner]],"-",Table[[#This Row],[Implementing Partner]]),Table[[#This Row],[Programme Partner]]),"")</f>
        <v>IOM-SHED</v>
      </c>
    </row>
    <row r="6097" spans="1:28" ht="16.5" customHeight="1">
      <c r="A6097" s="183">
        <v>6547</v>
      </c>
      <c r="B6097" s="264" t="s">
        <v>5148</v>
      </c>
      <c r="C6097" s="265" t="s">
        <v>5238</v>
      </c>
      <c r="D6097" s="266" t="s">
        <v>8514</v>
      </c>
      <c r="E6097" s="269" t="s">
        <v>27</v>
      </c>
      <c r="F6097" s="264" t="s">
        <v>8012</v>
      </c>
      <c r="G6097" t="s">
        <v>8359</v>
      </c>
      <c r="H6097" s="264" t="str">
        <f>IFERROR(VLOOKUP(Table[[#This Row],[Activity Details of Assistance]],WHAT!E:F,2,FALSE),"")</f>
        <v># of FSM Site</v>
      </c>
      <c r="I6097" s="264"/>
      <c r="J6097">
        <v>18</v>
      </c>
      <c r="K6097" s="295" t="s">
        <v>8280</v>
      </c>
      <c r="L6097" s="306" t="s">
        <v>13</v>
      </c>
      <c r="M6097" t="s">
        <v>14</v>
      </c>
      <c r="N6097" t="s">
        <v>309</v>
      </c>
      <c r="O6097" t="s">
        <v>1606</v>
      </c>
      <c r="P6097" t="s">
        <v>6479</v>
      </c>
      <c r="Q6097" s="312">
        <v>44865</v>
      </c>
      <c r="R6097" s="312">
        <v>44896</v>
      </c>
      <c r="S6097" t="s">
        <v>8452</v>
      </c>
      <c r="T6097" s="267"/>
      <c r="U6097" s="267"/>
      <c r="V6097" s="267"/>
      <c r="W6097" s="267"/>
      <c r="X6097" s="268"/>
      <c r="Y6097" t="s">
        <v>8335</v>
      </c>
      <c r="Z6097">
        <v>1840742077</v>
      </c>
      <c r="AA6097" t="s">
        <v>8336</v>
      </c>
      <c r="AB6097" s="273" t="str">
        <f>_xlfn.IFNA(IF(Table[[#This Row],[Programme Partner]]&lt;&gt;Table[[#This Row],[Implementing Partner]],CONCATENATE(Table[[#This Row],[Programme Partner]],"-",Table[[#This Row],[Implementing Partner]]),Table[[#This Row],[Programme Partner]]),"")</f>
        <v>IOM-SHED</v>
      </c>
    </row>
    <row r="6098" spans="1:28" ht="16.5" customHeight="1">
      <c r="A6098" s="183">
        <v>6548</v>
      </c>
      <c r="B6098" s="264" t="s">
        <v>5148</v>
      </c>
      <c r="C6098" s="265" t="s">
        <v>5238</v>
      </c>
      <c r="D6098" s="266" t="s">
        <v>8514</v>
      </c>
      <c r="E6098" s="269" t="s">
        <v>27</v>
      </c>
      <c r="F6098" s="264" t="s">
        <v>8012</v>
      </c>
      <c r="G6098" t="s">
        <v>8356</v>
      </c>
      <c r="H6098" s="264" t="str">
        <f>IFERROR(VLOOKUP(Table[[#This Row],[Activity Details of Assistance]],WHAT!E:F,2,FALSE),"")</f>
        <v># of FSM Site</v>
      </c>
      <c r="I6098" s="264"/>
      <c r="J6098">
        <v>1</v>
      </c>
      <c r="K6098" s="295" t="s">
        <v>8280</v>
      </c>
      <c r="L6098" s="306" t="s">
        <v>13</v>
      </c>
      <c r="M6098" t="s">
        <v>14</v>
      </c>
      <c r="N6098" t="s">
        <v>309</v>
      </c>
      <c r="O6098" t="s">
        <v>1606</v>
      </c>
      <c r="P6098" t="s">
        <v>6479</v>
      </c>
      <c r="Q6098" s="312">
        <v>44865</v>
      </c>
      <c r="R6098" s="312">
        <v>44896</v>
      </c>
      <c r="S6098" t="s">
        <v>8452</v>
      </c>
      <c r="T6098" s="267"/>
      <c r="U6098" s="267"/>
      <c r="V6098" s="267"/>
      <c r="W6098" s="267"/>
      <c r="X6098" s="268"/>
      <c r="Y6098" t="s">
        <v>8335</v>
      </c>
      <c r="Z6098">
        <v>1840742077</v>
      </c>
      <c r="AA6098" t="s">
        <v>8336</v>
      </c>
      <c r="AB6098" s="273" t="str">
        <f>_xlfn.IFNA(IF(Table[[#This Row],[Programme Partner]]&lt;&gt;Table[[#This Row],[Implementing Partner]],CONCATENATE(Table[[#This Row],[Programme Partner]],"-",Table[[#This Row],[Implementing Partner]]),Table[[#This Row],[Programme Partner]]),"")</f>
        <v>IOM-SHED</v>
      </c>
    </row>
    <row r="6099" spans="1:28" ht="16.5" customHeight="1">
      <c r="A6099" s="183">
        <v>6549</v>
      </c>
      <c r="B6099" s="264" t="s">
        <v>5148</v>
      </c>
      <c r="C6099" s="265" t="s">
        <v>5238</v>
      </c>
      <c r="D6099" s="266" t="s">
        <v>8514</v>
      </c>
      <c r="E6099" s="269" t="s">
        <v>27</v>
      </c>
      <c r="F6099" s="264" t="s">
        <v>8012</v>
      </c>
      <c r="G6099" s="195" t="s">
        <v>8586</v>
      </c>
      <c r="H6099" s="264" t="str">
        <f>IFERROR(VLOOKUP(Table[[#This Row],[Activity Details of Assistance]],WHAT!E:F,2,FALSE),"")</f>
        <v># of door</v>
      </c>
      <c r="I6099" s="264"/>
      <c r="J6099">
        <v>165</v>
      </c>
      <c r="K6099" s="295" t="s">
        <v>8280</v>
      </c>
      <c r="L6099" s="306" t="s">
        <v>13</v>
      </c>
      <c r="M6099" t="s">
        <v>14</v>
      </c>
      <c r="N6099" t="s">
        <v>309</v>
      </c>
      <c r="O6099" t="s">
        <v>1606</v>
      </c>
      <c r="P6099" t="s">
        <v>6479</v>
      </c>
      <c r="Q6099" s="312">
        <v>44865</v>
      </c>
      <c r="R6099" s="312">
        <v>44896</v>
      </c>
      <c r="S6099" t="s">
        <v>8452</v>
      </c>
      <c r="T6099" s="267"/>
      <c r="U6099" s="267"/>
      <c r="V6099" s="267"/>
      <c r="W6099" s="267"/>
      <c r="X6099" s="268"/>
      <c r="Y6099" t="s">
        <v>8335</v>
      </c>
      <c r="Z6099">
        <v>1840742077</v>
      </c>
      <c r="AA6099" t="s">
        <v>8336</v>
      </c>
      <c r="AB6099" s="273" t="str">
        <f>_xlfn.IFNA(IF(Table[[#This Row],[Programme Partner]]&lt;&gt;Table[[#This Row],[Implementing Partner]],CONCATENATE(Table[[#This Row],[Programme Partner]],"-",Table[[#This Row],[Implementing Partner]]),Table[[#This Row],[Programme Partner]]),"")</f>
        <v>IOM-SHED</v>
      </c>
    </row>
    <row r="6100" spans="1:28" ht="16.5" customHeight="1">
      <c r="A6100" s="183">
        <v>6550</v>
      </c>
      <c r="B6100" s="264" t="s">
        <v>5148</v>
      </c>
      <c r="C6100" s="265" t="s">
        <v>5238</v>
      </c>
      <c r="D6100" s="266" t="s">
        <v>8514</v>
      </c>
      <c r="E6100" s="269" t="s">
        <v>27</v>
      </c>
      <c r="F6100" s="264" t="s">
        <v>8012</v>
      </c>
      <c r="G6100" t="s">
        <v>8357</v>
      </c>
      <c r="H6100" s="264" t="str">
        <f>IFERROR(VLOOKUP(Table[[#This Row],[Activity Details of Assistance]],WHAT!E:F,2,FALSE),"")</f>
        <v># of door</v>
      </c>
      <c r="I6100" s="264"/>
      <c r="J6100">
        <v>349</v>
      </c>
      <c r="K6100" s="295" t="s">
        <v>8280</v>
      </c>
      <c r="L6100" s="306" t="s">
        <v>13</v>
      </c>
      <c r="M6100" t="s">
        <v>14</v>
      </c>
      <c r="N6100" t="s">
        <v>309</v>
      </c>
      <c r="O6100" t="s">
        <v>1606</v>
      </c>
      <c r="P6100" t="s">
        <v>6479</v>
      </c>
      <c r="Q6100" s="312">
        <v>44865</v>
      </c>
      <c r="R6100" s="312">
        <v>44896</v>
      </c>
      <c r="S6100" t="s">
        <v>8452</v>
      </c>
      <c r="T6100" s="267"/>
      <c r="U6100" s="267"/>
      <c r="V6100" s="267"/>
      <c r="W6100" s="267"/>
      <c r="X6100" s="268"/>
      <c r="Y6100" t="s">
        <v>8335</v>
      </c>
      <c r="Z6100">
        <v>1840742077</v>
      </c>
      <c r="AA6100" t="s">
        <v>8336</v>
      </c>
      <c r="AB6100" s="273" t="str">
        <f>_xlfn.IFNA(IF(Table[[#This Row],[Programme Partner]]&lt;&gt;Table[[#This Row],[Implementing Partner]],CONCATENATE(Table[[#This Row],[Programme Partner]],"-",Table[[#This Row],[Implementing Partner]]),Table[[#This Row],[Programme Partner]]),"")</f>
        <v>IOM-SHED</v>
      </c>
    </row>
    <row r="6101" spans="1:28" ht="16.5" customHeight="1">
      <c r="A6101" s="183">
        <v>6551</v>
      </c>
      <c r="B6101" s="264" t="s">
        <v>5148</v>
      </c>
      <c r="C6101" s="265" t="s">
        <v>5238</v>
      </c>
      <c r="D6101" s="266" t="s">
        <v>8514</v>
      </c>
      <c r="E6101" s="269" t="s">
        <v>27</v>
      </c>
      <c r="F6101" s="264" t="s">
        <v>8014</v>
      </c>
      <c r="G6101" t="s">
        <v>8358</v>
      </c>
      <c r="H6101" s="264" t="str">
        <f>IFERROR(VLOOKUP(Table[[#This Row],[Activity Details of Assistance]],WHAT!E:F,2,FALSE),"")</f>
        <v># of campaign per camp </v>
      </c>
      <c r="I6101" s="264"/>
      <c r="J6101">
        <v>15</v>
      </c>
      <c r="K6101" s="295" t="s">
        <v>8280</v>
      </c>
      <c r="L6101" s="306" t="s">
        <v>13</v>
      </c>
      <c r="M6101" t="s">
        <v>14</v>
      </c>
      <c r="N6101" t="s">
        <v>309</v>
      </c>
      <c r="O6101" t="s">
        <v>1606</v>
      </c>
      <c r="P6101" t="s">
        <v>6479</v>
      </c>
      <c r="Q6101" s="312">
        <v>44865</v>
      </c>
      <c r="R6101" s="312">
        <v>44896</v>
      </c>
      <c r="S6101" t="s">
        <v>8452</v>
      </c>
      <c r="T6101" s="267"/>
      <c r="U6101" s="267"/>
      <c r="V6101" s="267"/>
      <c r="W6101" s="267"/>
      <c r="X6101" s="268"/>
      <c r="Y6101" t="s">
        <v>8335</v>
      </c>
      <c r="Z6101">
        <v>1840742077</v>
      </c>
      <c r="AA6101" t="s">
        <v>8336</v>
      </c>
      <c r="AB6101" s="273" t="str">
        <f>_xlfn.IFNA(IF(Table[[#This Row],[Programme Partner]]&lt;&gt;Table[[#This Row],[Implementing Partner]],CONCATENATE(Table[[#This Row],[Programme Partner]],"-",Table[[#This Row],[Implementing Partner]]),Table[[#This Row],[Programme Partner]]),"")</f>
        <v>IOM-SHED</v>
      </c>
    </row>
    <row r="6102" spans="1:28" ht="16.5" customHeight="1">
      <c r="A6102" s="183">
        <v>6552</v>
      </c>
      <c r="B6102" s="264" t="s">
        <v>5148</v>
      </c>
      <c r="C6102" s="265" t="s">
        <v>5238</v>
      </c>
      <c r="D6102" s="266" t="s">
        <v>8514</v>
      </c>
      <c r="E6102" s="269" t="s">
        <v>27</v>
      </c>
      <c r="F6102" s="264" t="s">
        <v>8014</v>
      </c>
      <c r="G6102" s="103" t="s">
        <v>8361</v>
      </c>
      <c r="H6102" s="264" t="str">
        <f>IFERROR(VLOOKUP(Table[[#This Row],[Activity Details of Assistance]],WHAT!E:F,2,FALSE),"")</f>
        <v># of plant</v>
      </c>
      <c r="I6102" s="264"/>
      <c r="J6102">
        <v>1</v>
      </c>
      <c r="K6102" s="295" t="s">
        <v>8280</v>
      </c>
      <c r="L6102" s="306" t="s">
        <v>13</v>
      </c>
      <c r="M6102" t="s">
        <v>14</v>
      </c>
      <c r="N6102" t="s">
        <v>309</v>
      </c>
      <c r="O6102" t="s">
        <v>1606</v>
      </c>
      <c r="P6102" t="s">
        <v>6479</v>
      </c>
      <c r="Q6102" s="312">
        <v>44865</v>
      </c>
      <c r="R6102" s="312">
        <v>44896</v>
      </c>
      <c r="S6102" t="s">
        <v>8452</v>
      </c>
      <c r="T6102" s="267"/>
      <c r="U6102" s="267"/>
      <c r="V6102" s="267"/>
      <c r="W6102" s="267"/>
      <c r="X6102" s="268"/>
      <c r="Y6102" t="s">
        <v>8335</v>
      </c>
      <c r="Z6102">
        <v>1840742077</v>
      </c>
      <c r="AA6102" t="s">
        <v>8336</v>
      </c>
      <c r="AB6102" s="273" t="str">
        <f>_xlfn.IFNA(IF(Table[[#This Row],[Programme Partner]]&lt;&gt;Table[[#This Row],[Implementing Partner]],CONCATENATE(Table[[#This Row],[Programme Partner]],"-",Table[[#This Row],[Implementing Partner]]),Table[[#This Row],[Programme Partner]]),"")</f>
        <v>IOM-SHED</v>
      </c>
    </row>
    <row r="6103" spans="1:28" ht="16.5" customHeight="1">
      <c r="A6103" s="183">
        <v>6553</v>
      </c>
      <c r="B6103" s="264" t="s">
        <v>5148</v>
      </c>
      <c r="C6103" s="265" t="s">
        <v>5238</v>
      </c>
      <c r="D6103" s="266" t="s">
        <v>8324</v>
      </c>
      <c r="E6103" s="269" t="s">
        <v>27</v>
      </c>
      <c r="F6103" s="264" t="s">
        <v>8013</v>
      </c>
      <c r="G6103" t="s">
        <v>8314</v>
      </c>
      <c r="H6103" s="264" t="str">
        <f>IFERROR(VLOOKUP(Table[[#This Row],[Activity Details of Assistance]],WHAT!E:F,2,FALSE),"")</f>
        <v># of HP sessions at HH level</v>
      </c>
      <c r="I6103" s="264"/>
      <c r="J6103">
        <v>28</v>
      </c>
      <c r="K6103" s="295" t="s">
        <v>8280</v>
      </c>
      <c r="L6103" s="306" t="s">
        <v>13</v>
      </c>
      <c r="M6103" t="s">
        <v>14</v>
      </c>
      <c r="N6103" t="s">
        <v>309</v>
      </c>
      <c r="O6103" t="s">
        <v>1607</v>
      </c>
      <c r="P6103" t="s">
        <v>8211</v>
      </c>
      <c r="Q6103" s="312">
        <v>44865</v>
      </c>
      <c r="R6103" s="312">
        <v>44986</v>
      </c>
      <c r="S6103" s="291" t="s">
        <v>8590</v>
      </c>
      <c r="T6103" s="267"/>
      <c r="U6103" s="267"/>
      <c r="V6103" s="267"/>
      <c r="W6103" s="267"/>
      <c r="X6103" s="268"/>
      <c r="Y6103" t="s">
        <v>8335</v>
      </c>
      <c r="Z6103">
        <v>1840742077</v>
      </c>
      <c r="AA6103" t="s">
        <v>8336</v>
      </c>
      <c r="AB6103" s="273" t="str">
        <f>_xlfn.IFNA(IF(Table[[#This Row],[Programme Partner]]&lt;&gt;Table[[#This Row],[Implementing Partner]],CONCATENATE(Table[[#This Row],[Programme Partner]],"-",Table[[#This Row],[Implementing Partner]]),Table[[#This Row],[Programme Partner]]),"")</f>
        <v>IOM-SHED</v>
      </c>
    </row>
    <row r="6104" spans="1:28" ht="16.5" customHeight="1">
      <c r="A6104" s="183">
        <v>6554</v>
      </c>
      <c r="B6104" s="264" t="s">
        <v>4986</v>
      </c>
      <c r="C6104" s="265" t="s">
        <v>4986</v>
      </c>
      <c r="D6104" s="266" t="s">
        <v>8638</v>
      </c>
      <c r="E6104" s="269" t="s">
        <v>27</v>
      </c>
      <c r="F6104" s="264" t="s">
        <v>8012</v>
      </c>
      <c r="G6104" t="s">
        <v>8354</v>
      </c>
      <c r="H6104" s="264" t="str">
        <f>IFERROR(VLOOKUP(Table[[#This Row],[Activity Details of Assistance]],WHAT!E:F,2,FALSE),"")</f>
        <v># of door</v>
      </c>
      <c r="I6104" s="264"/>
      <c r="J6104">
        <v>3</v>
      </c>
      <c r="K6104" s="295" t="s">
        <v>8280</v>
      </c>
      <c r="L6104" s="306" t="s">
        <v>13</v>
      </c>
      <c r="M6104" t="s">
        <v>14</v>
      </c>
      <c r="N6104" t="s">
        <v>307</v>
      </c>
      <c r="O6104" t="s">
        <v>1600</v>
      </c>
      <c r="P6104" t="s">
        <v>8265</v>
      </c>
      <c r="Q6104" s="312">
        <v>44865</v>
      </c>
      <c r="R6104" s="312">
        <v>44896</v>
      </c>
      <c r="S6104" s="291" t="s">
        <v>8590</v>
      </c>
      <c r="T6104" s="267"/>
      <c r="U6104" s="267"/>
      <c r="V6104" s="267"/>
      <c r="W6104" s="267"/>
      <c r="X6104" s="268"/>
      <c r="Y6104" t="s">
        <v>8530</v>
      </c>
      <c r="Z6104">
        <v>1816087524</v>
      </c>
      <c r="AA6104" t="s">
        <v>8531</v>
      </c>
      <c r="AB6104" s="273" t="str">
        <f>_xlfn.IFNA(IF(Table[[#This Row],[Programme Partner]]&lt;&gt;Table[[#This Row],[Implementing Partner]],CONCATENATE(Table[[#This Row],[Programme Partner]],"-",Table[[#This Row],[Implementing Partner]]),Table[[#This Row],[Programme Partner]]),"")</f>
        <v>AAB</v>
      </c>
    </row>
    <row r="6105" spans="1:28" ht="16.5" customHeight="1">
      <c r="A6105" s="183">
        <v>6555</v>
      </c>
      <c r="B6105" s="264" t="s">
        <v>5275</v>
      </c>
      <c r="C6105" s="265" t="s">
        <v>5184</v>
      </c>
      <c r="D6105" s="266" t="s">
        <v>5275</v>
      </c>
      <c r="E6105" s="269" t="s">
        <v>27</v>
      </c>
      <c r="F6105" s="264" t="s">
        <v>8013</v>
      </c>
      <c r="G6105" t="s">
        <v>8313</v>
      </c>
      <c r="H6105" s="264" t="str">
        <f>IFERROR(VLOOKUP(Table[[#This Row],[Activity Details of Assistance]],WHAT!E:F,2,FALSE),"")</f>
        <v># of HP sessions at community level</v>
      </c>
      <c r="I6105" s="264"/>
      <c r="J6105">
        <v>35</v>
      </c>
      <c r="K6105" s="295" t="s">
        <v>8280</v>
      </c>
      <c r="L6105" s="306" t="s">
        <v>13</v>
      </c>
      <c r="M6105" t="s">
        <v>14</v>
      </c>
      <c r="N6105" t="s">
        <v>307</v>
      </c>
      <c r="O6105" t="s">
        <v>1600</v>
      </c>
      <c r="P6105" t="s">
        <v>8265</v>
      </c>
      <c r="Q6105" s="312">
        <v>44865</v>
      </c>
      <c r="R6105" s="312">
        <v>45658</v>
      </c>
      <c r="S6105" s="291" t="s">
        <v>8590</v>
      </c>
      <c r="T6105" s="267"/>
      <c r="U6105" s="267"/>
      <c r="V6105" s="267"/>
      <c r="W6105" s="267"/>
      <c r="X6105" s="268"/>
      <c r="Y6105" t="s">
        <v>8572</v>
      </c>
      <c r="Z6105">
        <v>1712175843</v>
      </c>
      <c r="AA6105" t="s">
        <v>8573</v>
      </c>
      <c r="AB6105" s="273" t="str">
        <f>_xlfn.IFNA(IF(Table[[#This Row],[Programme Partner]]&lt;&gt;Table[[#This Row],[Implementing Partner]],CONCATENATE(Table[[#This Row],[Programme Partner]],"-",Table[[#This Row],[Implementing Partner]]),Table[[#This Row],[Programme Partner]]),"")</f>
        <v>UNICEF-NGOF</v>
      </c>
    </row>
    <row r="6106" spans="1:28" ht="16.5" customHeight="1">
      <c r="A6106" s="183">
        <v>6556</v>
      </c>
      <c r="B6106" s="264" t="s">
        <v>5148</v>
      </c>
      <c r="C6106" s="265" t="s">
        <v>5238</v>
      </c>
      <c r="D6106" s="266" t="s">
        <v>8324</v>
      </c>
      <c r="E6106" s="269" t="s">
        <v>27</v>
      </c>
      <c r="F6106" s="264" t="s">
        <v>8013</v>
      </c>
      <c r="G6106" t="s">
        <v>8314</v>
      </c>
      <c r="H6106" s="264" t="str">
        <f>IFERROR(VLOOKUP(Table[[#This Row],[Activity Details of Assistance]],WHAT!E:F,2,FALSE),"")</f>
        <v># of HP sessions at HH level</v>
      </c>
      <c r="I6106" s="264"/>
      <c r="J6106">
        <v>20</v>
      </c>
      <c r="K6106" s="295" t="s">
        <v>8280</v>
      </c>
      <c r="L6106" s="306" t="s">
        <v>13</v>
      </c>
      <c r="M6106" t="s">
        <v>14</v>
      </c>
      <c r="N6106" t="s">
        <v>309</v>
      </c>
      <c r="O6106" t="s">
        <v>1606</v>
      </c>
      <c r="P6106" t="s">
        <v>8208</v>
      </c>
      <c r="Q6106" s="312">
        <v>44865</v>
      </c>
      <c r="R6106" s="312">
        <v>44986</v>
      </c>
      <c r="S6106" s="291" t="s">
        <v>8590</v>
      </c>
      <c r="T6106" s="267"/>
      <c r="U6106" s="267"/>
      <c r="V6106" s="267"/>
      <c r="W6106" s="267"/>
      <c r="X6106" s="268"/>
      <c r="Y6106" t="s">
        <v>8335</v>
      </c>
      <c r="Z6106">
        <v>1840742077</v>
      </c>
      <c r="AA6106" t="s">
        <v>8336</v>
      </c>
      <c r="AB6106" s="273" t="str">
        <f>_xlfn.IFNA(IF(Table[[#This Row],[Programme Partner]]&lt;&gt;Table[[#This Row],[Implementing Partner]],CONCATENATE(Table[[#This Row],[Programme Partner]],"-",Table[[#This Row],[Implementing Partner]]),Table[[#This Row],[Programme Partner]]),"")</f>
        <v>IOM-SHED</v>
      </c>
    </row>
    <row r="6107" spans="1:28" ht="16.5" customHeight="1">
      <c r="A6107" s="183">
        <v>6557</v>
      </c>
      <c r="B6107" s="264" t="s">
        <v>4986</v>
      </c>
      <c r="C6107" s="265" t="s">
        <v>4986</v>
      </c>
      <c r="D6107" s="266" t="s">
        <v>8638</v>
      </c>
      <c r="E6107" s="269" t="s">
        <v>27</v>
      </c>
      <c r="F6107" s="264" t="s">
        <v>8012</v>
      </c>
      <c r="G6107" t="s">
        <v>8354</v>
      </c>
      <c r="H6107" s="264" t="str">
        <f>IFERROR(VLOOKUP(Table[[#This Row],[Activity Details of Assistance]],WHAT!E:F,2,FALSE),"")</f>
        <v># of door</v>
      </c>
      <c r="I6107" s="264"/>
      <c r="J6107">
        <v>2</v>
      </c>
      <c r="K6107" s="295" t="s">
        <v>8280</v>
      </c>
      <c r="L6107" s="306" t="s">
        <v>13</v>
      </c>
      <c r="M6107" t="s">
        <v>14</v>
      </c>
      <c r="N6107" t="s">
        <v>4732</v>
      </c>
      <c r="O6107" t="s">
        <v>1561</v>
      </c>
      <c r="P6107" t="s">
        <v>8230</v>
      </c>
      <c r="Q6107" s="312">
        <v>44865</v>
      </c>
      <c r="R6107" s="312">
        <v>44896</v>
      </c>
      <c r="S6107" t="s">
        <v>8589</v>
      </c>
      <c r="T6107" s="267"/>
      <c r="U6107" s="267"/>
      <c r="V6107" s="267"/>
      <c r="W6107" s="267"/>
      <c r="X6107" s="268"/>
      <c r="Y6107" t="s">
        <v>8530</v>
      </c>
      <c r="Z6107">
        <v>1816087524</v>
      </c>
      <c r="AA6107" t="s">
        <v>8531</v>
      </c>
      <c r="AB6107" s="273" t="str">
        <f>_xlfn.IFNA(IF(Table[[#This Row],[Programme Partner]]&lt;&gt;Table[[#This Row],[Implementing Partner]],CONCATENATE(Table[[#This Row],[Programme Partner]],"-",Table[[#This Row],[Implementing Partner]]),Table[[#This Row],[Programme Partner]]),"")</f>
        <v>AAB</v>
      </c>
    </row>
    <row r="6108" spans="1:28" ht="16.5" customHeight="1">
      <c r="A6108" s="183">
        <v>6558</v>
      </c>
      <c r="B6108" s="264" t="s">
        <v>5275</v>
      </c>
      <c r="C6108" s="265" t="s">
        <v>5184</v>
      </c>
      <c r="D6108" s="266" t="s">
        <v>5275</v>
      </c>
      <c r="E6108" s="269" t="s">
        <v>27</v>
      </c>
      <c r="F6108" s="264" t="s">
        <v>8013</v>
      </c>
      <c r="G6108" t="s">
        <v>8313</v>
      </c>
      <c r="H6108" s="264" t="str">
        <f>IFERROR(VLOOKUP(Table[[#This Row],[Activity Details of Assistance]],WHAT!E:F,2,FALSE),"")</f>
        <v># of HP sessions at community level</v>
      </c>
      <c r="I6108" s="264"/>
      <c r="J6108">
        <v>35</v>
      </c>
      <c r="K6108" s="295" t="s">
        <v>8280</v>
      </c>
      <c r="L6108" s="306" t="s">
        <v>13</v>
      </c>
      <c r="M6108" t="s">
        <v>14</v>
      </c>
      <c r="N6108" t="s">
        <v>307</v>
      </c>
      <c r="O6108" t="s">
        <v>8687</v>
      </c>
      <c r="P6108" t="s">
        <v>8688</v>
      </c>
      <c r="Q6108" s="312">
        <v>44865</v>
      </c>
      <c r="R6108" s="312">
        <v>45658</v>
      </c>
      <c r="S6108" s="291" t="s">
        <v>8590</v>
      </c>
      <c r="T6108" s="267"/>
      <c r="U6108" s="267"/>
      <c r="V6108" s="267"/>
      <c r="W6108" s="267"/>
      <c r="X6108" s="268"/>
      <c r="Y6108" t="s">
        <v>8572</v>
      </c>
      <c r="Z6108">
        <v>1712175843</v>
      </c>
      <c r="AA6108" t="s">
        <v>8573</v>
      </c>
      <c r="AB6108" s="273" t="str">
        <f>_xlfn.IFNA(IF(Table[[#This Row],[Programme Partner]]&lt;&gt;Table[[#This Row],[Implementing Partner]],CONCATENATE(Table[[#This Row],[Programme Partner]],"-",Table[[#This Row],[Implementing Partner]]),Table[[#This Row],[Programme Partner]]),"")</f>
        <v>UNICEF-NGOF</v>
      </c>
    </row>
    <row r="6109" spans="1:28" ht="16.5" customHeight="1">
      <c r="A6109" s="183">
        <v>6559</v>
      </c>
      <c r="B6109" s="264" t="s">
        <v>5184</v>
      </c>
      <c r="C6109" s="265" t="s">
        <v>5184</v>
      </c>
      <c r="D6109" s="266" t="s">
        <v>5275</v>
      </c>
      <c r="E6109" s="269" t="s">
        <v>27</v>
      </c>
      <c r="F6109" s="264" t="s">
        <v>8013</v>
      </c>
      <c r="G6109" t="s">
        <v>8313</v>
      </c>
      <c r="H6109" s="264" t="str">
        <f>IFERROR(VLOOKUP(Table[[#This Row],[Activity Details of Assistance]],WHAT!E:F,2,FALSE),"")</f>
        <v># of HP sessions at community level</v>
      </c>
      <c r="I6109" s="264"/>
      <c r="J6109">
        <v>35</v>
      </c>
      <c r="K6109" s="295" t="s">
        <v>8280</v>
      </c>
      <c r="L6109" s="306" t="s">
        <v>13</v>
      </c>
      <c r="M6109" t="s">
        <v>14</v>
      </c>
      <c r="N6109" t="s">
        <v>307</v>
      </c>
      <c r="O6109" t="s">
        <v>307</v>
      </c>
      <c r="P6109" t="s">
        <v>8220</v>
      </c>
      <c r="Q6109" s="312">
        <v>44865</v>
      </c>
      <c r="R6109" s="312">
        <v>45658</v>
      </c>
      <c r="S6109" s="291" t="s">
        <v>8590</v>
      </c>
      <c r="T6109" s="267"/>
      <c r="U6109" s="267"/>
      <c r="V6109" s="267"/>
      <c r="W6109" s="267"/>
      <c r="X6109" s="268"/>
      <c r="Y6109" t="s">
        <v>8572</v>
      </c>
      <c r="Z6109">
        <v>1712175843</v>
      </c>
      <c r="AA6109" t="s">
        <v>8573</v>
      </c>
      <c r="AB6109" s="273" t="str">
        <f>_xlfn.IFNA(IF(Table[[#This Row],[Programme Partner]]&lt;&gt;Table[[#This Row],[Implementing Partner]],CONCATENATE(Table[[#This Row],[Programme Partner]],"-",Table[[#This Row],[Implementing Partner]]),Table[[#This Row],[Programme Partner]]),"")</f>
        <v>NGOF</v>
      </c>
    </row>
    <row r="6110" spans="1:28" ht="16.5" customHeight="1">
      <c r="A6110" s="183">
        <v>6560</v>
      </c>
      <c r="B6110" s="264" t="s">
        <v>5275</v>
      </c>
      <c r="C6110" s="265" t="s">
        <v>5184</v>
      </c>
      <c r="D6110" s="266" t="s">
        <v>5275</v>
      </c>
      <c r="E6110" s="269" t="s">
        <v>27</v>
      </c>
      <c r="F6110" s="264" t="s">
        <v>8013</v>
      </c>
      <c r="G6110" t="s">
        <v>8313</v>
      </c>
      <c r="H6110" s="264" t="str">
        <f>IFERROR(VLOOKUP(Table[[#This Row],[Activity Details of Assistance]],WHAT!E:F,2,FALSE),"")</f>
        <v># of HP sessions at community level</v>
      </c>
      <c r="I6110" s="264"/>
      <c r="J6110">
        <v>35</v>
      </c>
      <c r="K6110" s="295" t="s">
        <v>8280</v>
      </c>
      <c r="L6110" s="306" t="s">
        <v>13</v>
      </c>
      <c r="M6110" t="s">
        <v>14</v>
      </c>
      <c r="N6110" t="s">
        <v>307</v>
      </c>
      <c r="O6110" t="s">
        <v>1603</v>
      </c>
      <c r="P6110" t="s">
        <v>8241</v>
      </c>
      <c r="Q6110" s="312">
        <v>44865</v>
      </c>
      <c r="R6110" s="312">
        <v>45658</v>
      </c>
      <c r="S6110" s="291" t="s">
        <v>8590</v>
      </c>
      <c r="T6110" s="267"/>
      <c r="U6110" s="267"/>
      <c r="V6110" s="267"/>
      <c r="W6110" s="267"/>
      <c r="X6110" s="268"/>
      <c r="Y6110" t="s">
        <v>8572</v>
      </c>
      <c r="Z6110">
        <v>1712175843</v>
      </c>
      <c r="AA6110" t="s">
        <v>8573</v>
      </c>
      <c r="AB6110" s="273" t="str">
        <f>_xlfn.IFNA(IF(Table[[#This Row],[Programme Partner]]&lt;&gt;Table[[#This Row],[Implementing Partner]],CONCATENATE(Table[[#This Row],[Programme Partner]],"-",Table[[#This Row],[Implementing Partner]]),Table[[#This Row],[Programme Partner]]),"")</f>
        <v>UNICEF-NGOF</v>
      </c>
    </row>
    <row r="6111" spans="1:28" ht="16.5" customHeight="1">
      <c r="A6111" s="183">
        <v>6561</v>
      </c>
      <c r="B6111" s="264" t="s">
        <v>5184</v>
      </c>
      <c r="C6111" s="265" t="s">
        <v>5148</v>
      </c>
      <c r="D6111" s="266" t="s">
        <v>8324</v>
      </c>
      <c r="E6111" s="269" t="s">
        <v>27</v>
      </c>
      <c r="F6111" s="264" t="s">
        <v>8011</v>
      </c>
      <c r="G6111" s="195" t="s">
        <v>8584</v>
      </c>
      <c r="H6111" s="264" t="str">
        <f>IFERROR(VLOOKUP(Table[[#This Row],[Activity Details of Assistance]],WHAT!E:F,2,FALSE),"")</f>
        <v># of tube well</v>
      </c>
      <c r="I6111" s="264"/>
      <c r="J6111">
        <v>270</v>
      </c>
      <c r="K6111" s="295" t="s">
        <v>8280</v>
      </c>
      <c r="L6111" s="306" t="s">
        <v>13</v>
      </c>
      <c r="M6111" t="s">
        <v>14</v>
      </c>
      <c r="N6111" t="s">
        <v>309</v>
      </c>
      <c r="O6111" t="s">
        <v>1606</v>
      </c>
      <c r="P6111" t="s">
        <v>5868</v>
      </c>
      <c r="Q6111" s="312">
        <v>44865</v>
      </c>
      <c r="R6111" s="312">
        <v>44986</v>
      </c>
      <c r="S6111" t="s">
        <v>8452</v>
      </c>
      <c r="T6111" s="267"/>
      <c r="U6111" s="267"/>
      <c r="V6111" s="267"/>
      <c r="W6111" s="267"/>
      <c r="X6111" s="268"/>
      <c r="Y6111" t="s">
        <v>8579</v>
      </c>
      <c r="Z6111">
        <v>1568491051</v>
      </c>
      <c r="AA6111" t="s">
        <v>8580</v>
      </c>
      <c r="AB6111" s="273" t="str">
        <f>_xlfn.IFNA(IF(Table[[#This Row],[Programme Partner]]&lt;&gt;Table[[#This Row],[Implementing Partner]],CONCATENATE(Table[[#This Row],[Programme Partner]],"-",Table[[#This Row],[Implementing Partner]]),Table[[#This Row],[Programme Partner]]),"")</f>
        <v>NGOF-IOM</v>
      </c>
    </row>
    <row r="6112" spans="1:28" ht="16.5" customHeight="1">
      <c r="A6112" s="183">
        <v>6562</v>
      </c>
      <c r="B6112" s="264" t="s">
        <v>5184</v>
      </c>
      <c r="C6112" s="265" t="s">
        <v>5148</v>
      </c>
      <c r="D6112" s="266" t="s">
        <v>8324</v>
      </c>
      <c r="E6112" s="269" t="s">
        <v>27</v>
      </c>
      <c r="F6112" s="264" t="s">
        <v>8011</v>
      </c>
      <c r="G6112" t="s">
        <v>8355</v>
      </c>
      <c r="H6112" s="264" t="str">
        <f>IFERROR(VLOOKUP(Table[[#This Row],[Activity Details of Assistance]],WHAT!E:F,2,FALSE),"")</f>
        <v># of water network</v>
      </c>
      <c r="I6112" s="264"/>
      <c r="J6112">
        <v>1</v>
      </c>
      <c r="K6112" s="295" t="s">
        <v>8280</v>
      </c>
      <c r="L6112" s="306" t="s">
        <v>13</v>
      </c>
      <c r="M6112" t="s">
        <v>14</v>
      </c>
      <c r="N6112" t="s">
        <v>309</v>
      </c>
      <c r="O6112" t="s">
        <v>1606</v>
      </c>
      <c r="P6112" t="s">
        <v>5868</v>
      </c>
      <c r="Q6112" s="312">
        <v>44865</v>
      </c>
      <c r="R6112" s="312">
        <v>44986</v>
      </c>
      <c r="S6112" t="s">
        <v>8452</v>
      </c>
      <c r="T6112" s="267"/>
      <c r="U6112" s="267"/>
      <c r="V6112" s="267"/>
      <c r="W6112" s="267"/>
      <c r="X6112" s="268"/>
      <c r="Y6112" t="s">
        <v>8579</v>
      </c>
      <c r="Z6112">
        <v>1568491051</v>
      </c>
      <c r="AA6112" t="s">
        <v>8580</v>
      </c>
      <c r="AB6112" s="273" t="str">
        <f>_xlfn.IFNA(IF(Table[[#This Row],[Programme Partner]]&lt;&gt;Table[[#This Row],[Implementing Partner]],CONCATENATE(Table[[#This Row],[Programme Partner]],"-",Table[[#This Row],[Implementing Partner]]),Table[[#This Row],[Programme Partner]]),"")</f>
        <v>NGOF-IOM</v>
      </c>
    </row>
    <row r="6113" spans="1:28" ht="16.5" customHeight="1">
      <c r="A6113" s="183">
        <v>6563</v>
      </c>
      <c r="B6113" s="264" t="s">
        <v>5184</v>
      </c>
      <c r="C6113" s="265" t="s">
        <v>5148</v>
      </c>
      <c r="D6113" s="266" t="s">
        <v>8324</v>
      </c>
      <c r="E6113" s="269" t="s">
        <v>27</v>
      </c>
      <c r="F6113" s="264" t="s">
        <v>8012</v>
      </c>
      <c r="G6113" s="195" t="s">
        <v>8585</v>
      </c>
      <c r="H6113" s="264" t="str">
        <f>IFERROR(VLOOKUP(Table[[#This Row],[Activity Details of Assistance]],WHAT!E:F,2,FALSE),"")</f>
        <v xml:space="preserve"># of door </v>
      </c>
      <c r="I6113" s="264"/>
      <c r="J6113">
        <v>44</v>
      </c>
      <c r="K6113" s="295" t="s">
        <v>8280</v>
      </c>
      <c r="L6113" s="306" t="s">
        <v>13</v>
      </c>
      <c r="M6113" t="s">
        <v>14</v>
      </c>
      <c r="N6113" t="s">
        <v>309</v>
      </c>
      <c r="O6113" t="s">
        <v>1606</v>
      </c>
      <c r="P6113" t="s">
        <v>5868</v>
      </c>
      <c r="Q6113" s="312">
        <v>44865</v>
      </c>
      <c r="R6113" s="312">
        <v>44986</v>
      </c>
      <c r="S6113" t="s">
        <v>8452</v>
      </c>
      <c r="T6113" s="267"/>
      <c r="U6113" s="267"/>
      <c r="V6113" s="267"/>
      <c r="W6113" s="267"/>
      <c r="X6113" s="268"/>
      <c r="Y6113" t="s">
        <v>8579</v>
      </c>
      <c r="Z6113">
        <v>1568491051</v>
      </c>
      <c r="AA6113" t="s">
        <v>8580</v>
      </c>
      <c r="AB6113" s="273" t="str">
        <f>_xlfn.IFNA(IF(Table[[#This Row],[Programme Partner]]&lt;&gt;Table[[#This Row],[Implementing Partner]],CONCATENATE(Table[[#This Row],[Programme Partner]],"-",Table[[#This Row],[Implementing Partner]]),Table[[#This Row],[Programme Partner]]),"")</f>
        <v>NGOF-IOM</v>
      </c>
    </row>
    <row r="6114" spans="1:28" ht="16.5" customHeight="1">
      <c r="A6114" s="183">
        <v>6564</v>
      </c>
      <c r="B6114" s="264" t="s">
        <v>5184</v>
      </c>
      <c r="C6114" s="265" t="s">
        <v>5148</v>
      </c>
      <c r="D6114" s="266" t="s">
        <v>8324</v>
      </c>
      <c r="E6114" s="269" t="s">
        <v>27</v>
      </c>
      <c r="F6114" s="264" t="s">
        <v>8012</v>
      </c>
      <c r="G6114" t="s">
        <v>8359</v>
      </c>
      <c r="H6114" s="264" t="str">
        <f>IFERROR(VLOOKUP(Table[[#This Row],[Activity Details of Assistance]],WHAT!E:F,2,FALSE),"")</f>
        <v># of FSM Site</v>
      </c>
      <c r="I6114" s="264"/>
      <c r="J6114">
        <v>9</v>
      </c>
      <c r="K6114" s="295" t="s">
        <v>8280</v>
      </c>
      <c r="L6114" s="306" t="s">
        <v>13</v>
      </c>
      <c r="M6114" t="s">
        <v>14</v>
      </c>
      <c r="N6114" t="s">
        <v>309</v>
      </c>
      <c r="O6114" t="s">
        <v>1606</v>
      </c>
      <c r="P6114" t="s">
        <v>5868</v>
      </c>
      <c r="Q6114" s="312">
        <v>44865</v>
      </c>
      <c r="R6114" s="312">
        <v>44986</v>
      </c>
      <c r="S6114" t="s">
        <v>8452</v>
      </c>
      <c r="T6114" s="267"/>
      <c r="U6114" s="267"/>
      <c r="V6114" s="267"/>
      <c r="W6114" s="267"/>
      <c r="X6114" s="268"/>
      <c r="Y6114" t="s">
        <v>8579</v>
      </c>
      <c r="Z6114">
        <v>1568491051</v>
      </c>
      <c r="AA6114" t="s">
        <v>8580</v>
      </c>
      <c r="AB6114" s="273" t="str">
        <f>_xlfn.IFNA(IF(Table[[#This Row],[Programme Partner]]&lt;&gt;Table[[#This Row],[Implementing Partner]],CONCATENATE(Table[[#This Row],[Programme Partner]],"-",Table[[#This Row],[Implementing Partner]]),Table[[#This Row],[Programme Partner]]),"")</f>
        <v>NGOF-IOM</v>
      </c>
    </row>
    <row r="6115" spans="1:28" ht="16.5" customHeight="1">
      <c r="A6115" s="183">
        <v>6565</v>
      </c>
      <c r="B6115" s="264" t="s">
        <v>5184</v>
      </c>
      <c r="C6115" s="265" t="s">
        <v>5148</v>
      </c>
      <c r="D6115" s="266" t="s">
        <v>8324</v>
      </c>
      <c r="E6115" s="269" t="s">
        <v>27</v>
      </c>
      <c r="F6115" s="264" t="s">
        <v>8012</v>
      </c>
      <c r="G6115" t="s">
        <v>8356</v>
      </c>
      <c r="H6115" s="264" t="str">
        <f>IFERROR(VLOOKUP(Table[[#This Row],[Activity Details of Assistance]],WHAT!E:F,2,FALSE),"")</f>
        <v># of FSM Site</v>
      </c>
      <c r="I6115" s="264"/>
      <c r="J6115">
        <v>6</v>
      </c>
      <c r="K6115" s="295" t="s">
        <v>8280</v>
      </c>
      <c r="L6115" s="306" t="s">
        <v>13</v>
      </c>
      <c r="M6115" t="s">
        <v>14</v>
      </c>
      <c r="N6115" t="s">
        <v>309</v>
      </c>
      <c r="O6115" t="s">
        <v>1606</v>
      </c>
      <c r="P6115" t="s">
        <v>5868</v>
      </c>
      <c r="Q6115" s="312">
        <v>44865</v>
      </c>
      <c r="R6115" s="312">
        <v>44986</v>
      </c>
      <c r="S6115" t="s">
        <v>8452</v>
      </c>
      <c r="T6115" s="267"/>
      <c r="U6115" s="267"/>
      <c r="V6115" s="267"/>
      <c r="W6115" s="267"/>
      <c r="X6115" s="268"/>
      <c r="Y6115" t="s">
        <v>8579</v>
      </c>
      <c r="Z6115">
        <v>1568491051</v>
      </c>
      <c r="AA6115" t="s">
        <v>8580</v>
      </c>
      <c r="AB6115" s="273" t="str">
        <f>_xlfn.IFNA(IF(Table[[#This Row],[Programme Partner]]&lt;&gt;Table[[#This Row],[Implementing Partner]],CONCATENATE(Table[[#This Row],[Programme Partner]],"-",Table[[#This Row],[Implementing Partner]]),Table[[#This Row],[Programme Partner]]),"")</f>
        <v>NGOF-IOM</v>
      </c>
    </row>
    <row r="6116" spans="1:28" ht="16.5" customHeight="1">
      <c r="A6116" s="183">
        <v>6566</v>
      </c>
      <c r="B6116" s="264" t="s">
        <v>5184</v>
      </c>
      <c r="C6116" s="265" t="s">
        <v>5148</v>
      </c>
      <c r="D6116" s="266" t="s">
        <v>8324</v>
      </c>
      <c r="E6116" s="269" t="s">
        <v>27</v>
      </c>
      <c r="F6116" s="264" t="s">
        <v>8012</v>
      </c>
      <c r="G6116" s="195" t="s">
        <v>8586</v>
      </c>
      <c r="H6116" s="264" t="str">
        <f>IFERROR(VLOOKUP(Table[[#This Row],[Activity Details of Assistance]],WHAT!E:F,2,FALSE),"")</f>
        <v># of door</v>
      </c>
      <c r="I6116" s="264"/>
      <c r="J6116">
        <v>666</v>
      </c>
      <c r="K6116" s="295" t="s">
        <v>8280</v>
      </c>
      <c r="L6116" s="306" t="s">
        <v>13</v>
      </c>
      <c r="M6116" t="s">
        <v>14</v>
      </c>
      <c r="N6116" t="s">
        <v>309</v>
      </c>
      <c r="O6116" t="s">
        <v>1606</v>
      </c>
      <c r="P6116" t="s">
        <v>5868</v>
      </c>
      <c r="Q6116" s="312">
        <v>44865</v>
      </c>
      <c r="R6116" s="312">
        <v>44986</v>
      </c>
      <c r="S6116" t="s">
        <v>8452</v>
      </c>
      <c r="T6116" s="267"/>
      <c r="U6116" s="267"/>
      <c r="V6116" s="267"/>
      <c r="W6116" s="267"/>
      <c r="X6116" s="268"/>
      <c r="Y6116" t="s">
        <v>8579</v>
      </c>
      <c r="Z6116">
        <v>1568491051</v>
      </c>
      <c r="AA6116" t="s">
        <v>8580</v>
      </c>
      <c r="AB6116" s="273" t="str">
        <f>_xlfn.IFNA(IF(Table[[#This Row],[Programme Partner]]&lt;&gt;Table[[#This Row],[Implementing Partner]],CONCATENATE(Table[[#This Row],[Programme Partner]],"-",Table[[#This Row],[Implementing Partner]]),Table[[#This Row],[Programme Partner]]),"")</f>
        <v>NGOF-IOM</v>
      </c>
    </row>
    <row r="6117" spans="1:28" ht="16.5" customHeight="1">
      <c r="A6117" s="183">
        <v>6567</v>
      </c>
      <c r="B6117" s="264" t="s">
        <v>5184</v>
      </c>
      <c r="C6117" s="265" t="s">
        <v>5148</v>
      </c>
      <c r="D6117" s="266" t="s">
        <v>8324</v>
      </c>
      <c r="E6117" s="269" t="s">
        <v>27</v>
      </c>
      <c r="F6117" s="264" t="s">
        <v>8012</v>
      </c>
      <c r="G6117" t="s">
        <v>8357</v>
      </c>
      <c r="H6117" s="264" t="str">
        <f>IFERROR(VLOOKUP(Table[[#This Row],[Activity Details of Assistance]],WHAT!E:F,2,FALSE),"")</f>
        <v># of door</v>
      </c>
      <c r="I6117" s="264"/>
      <c r="J6117">
        <v>915</v>
      </c>
      <c r="K6117" s="295" t="s">
        <v>8280</v>
      </c>
      <c r="L6117" s="306" t="s">
        <v>13</v>
      </c>
      <c r="M6117" t="s">
        <v>14</v>
      </c>
      <c r="N6117" t="s">
        <v>309</v>
      </c>
      <c r="O6117" t="s">
        <v>1606</v>
      </c>
      <c r="P6117" t="s">
        <v>5868</v>
      </c>
      <c r="Q6117" s="312">
        <v>44865</v>
      </c>
      <c r="R6117" s="312">
        <v>44986</v>
      </c>
      <c r="S6117" t="s">
        <v>8452</v>
      </c>
      <c r="T6117" s="267"/>
      <c r="U6117" s="267"/>
      <c r="V6117" s="267"/>
      <c r="W6117" s="267"/>
      <c r="X6117" s="268"/>
      <c r="Y6117" t="s">
        <v>8579</v>
      </c>
      <c r="Z6117">
        <v>1568491051</v>
      </c>
      <c r="AA6117" t="s">
        <v>8580</v>
      </c>
      <c r="AB6117" s="273" t="str">
        <f>_xlfn.IFNA(IF(Table[[#This Row],[Programme Partner]]&lt;&gt;Table[[#This Row],[Implementing Partner]],CONCATENATE(Table[[#This Row],[Programme Partner]],"-",Table[[#This Row],[Implementing Partner]]),Table[[#This Row],[Programme Partner]]),"")</f>
        <v>NGOF-IOM</v>
      </c>
    </row>
    <row r="6118" spans="1:28" ht="16.5" customHeight="1">
      <c r="A6118" s="183">
        <v>6568</v>
      </c>
      <c r="B6118" s="264" t="s">
        <v>5184</v>
      </c>
      <c r="C6118" s="265" t="s">
        <v>5148</v>
      </c>
      <c r="D6118" s="266" t="s">
        <v>8324</v>
      </c>
      <c r="E6118" s="269" t="s">
        <v>27</v>
      </c>
      <c r="F6118" s="264" t="s">
        <v>8013</v>
      </c>
      <c r="G6118" t="s">
        <v>8360</v>
      </c>
      <c r="H6118" s="264" t="str">
        <f>IFERROR(VLOOKUP(Table[[#This Row],[Activity Details of Assistance]],WHAT!E:F,2,FALSE),"")</f>
        <v># of household</v>
      </c>
      <c r="I6118" s="264"/>
      <c r="J6118">
        <v>7293</v>
      </c>
      <c r="K6118" s="295" t="s">
        <v>8280</v>
      </c>
      <c r="L6118" s="306" t="s">
        <v>13</v>
      </c>
      <c r="M6118" t="s">
        <v>14</v>
      </c>
      <c r="N6118" t="s">
        <v>309</v>
      </c>
      <c r="O6118" t="s">
        <v>1606</v>
      </c>
      <c r="P6118" t="s">
        <v>5868</v>
      </c>
      <c r="Q6118" s="236">
        <v>44865</v>
      </c>
      <c r="R6118" s="236">
        <v>44986</v>
      </c>
      <c r="S6118" t="s">
        <v>8452</v>
      </c>
      <c r="T6118" s="267"/>
      <c r="U6118" s="267"/>
      <c r="V6118" s="267"/>
      <c r="W6118" s="267"/>
      <c r="X6118" s="268"/>
      <c r="Y6118" t="s">
        <v>8579</v>
      </c>
      <c r="Z6118">
        <v>1568491051</v>
      </c>
      <c r="AA6118" t="s">
        <v>8580</v>
      </c>
      <c r="AB6118" s="273" t="str">
        <f>_xlfn.IFNA(IF(Table[[#This Row],[Programme Partner]]&lt;&gt;Table[[#This Row],[Implementing Partner]],CONCATENATE(Table[[#This Row],[Programme Partner]],"-",Table[[#This Row],[Implementing Partner]]),Table[[#This Row],[Programme Partner]]),"")</f>
        <v>NGOF-IOM</v>
      </c>
    </row>
    <row r="6119" spans="1:28" ht="16.5" customHeight="1">
      <c r="A6119" s="183">
        <v>6569</v>
      </c>
      <c r="B6119" s="264" t="s">
        <v>5184</v>
      </c>
      <c r="C6119" s="265" t="s">
        <v>5148</v>
      </c>
      <c r="D6119" s="266" t="s">
        <v>8324</v>
      </c>
      <c r="E6119" s="269" t="s">
        <v>27</v>
      </c>
      <c r="F6119" s="264" t="s">
        <v>8013</v>
      </c>
      <c r="G6119" t="s">
        <v>8019</v>
      </c>
      <c r="H6119" s="264" t="str">
        <f>IFERROR(VLOOKUP(Table[[#This Row],[Activity Details of Assistance]],WHAT!E:F,2,FALSE),"")</f>
        <v>N/A</v>
      </c>
      <c r="I6119" s="264"/>
      <c r="J6119">
        <v>6246</v>
      </c>
      <c r="K6119" s="295" t="s">
        <v>8280</v>
      </c>
      <c r="L6119" s="306" t="s">
        <v>13</v>
      </c>
      <c r="M6119" t="s">
        <v>14</v>
      </c>
      <c r="N6119" t="s">
        <v>309</v>
      </c>
      <c r="O6119" t="s">
        <v>1606</v>
      </c>
      <c r="P6119" t="s">
        <v>5868</v>
      </c>
      <c r="Q6119" s="312">
        <v>44865</v>
      </c>
      <c r="R6119" s="312">
        <v>44986</v>
      </c>
      <c r="S6119" t="s">
        <v>8452</v>
      </c>
      <c r="T6119" s="267"/>
      <c r="U6119" s="267"/>
      <c r="V6119" s="267"/>
      <c r="W6119" s="267"/>
      <c r="X6119" s="268"/>
      <c r="Y6119" t="s">
        <v>8579</v>
      </c>
      <c r="Z6119">
        <v>1568491051</v>
      </c>
      <c r="AA6119" t="s">
        <v>8580</v>
      </c>
      <c r="AB6119" s="273" t="str">
        <f>_xlfn.IFNA(IF(Table[[#This Row],[Programme Partner]]&lt;&gt;Table[[#This Row],[Implementing Partner]],CONCATENATE(Table[[#This Row],[Programme Partner]],"-",Table[[#This Row],[Implementing Partner]]),Table[[#This Row],[Programme Partner]]),"")</f>
        <v>NGOF-IOM</v>
      </c>
    </row>
    <row r="6120" spans="1:28" ht="16.5" customHeight="1">
      <c r="A6120" s="183">
        <v>6570</v>
      </c>
      <c r="B6120" s="264" t="s">
        <v>5184</v>
      </c>
      <c r="C6120" s="265" t="s">
        <v>5148</v>
      </c>
      <c r="D6120" s="266" t="s">
        <v>8324</v>
      </c>
      <c r="E6120" s="269" t="s">
        <v>27</v>
      </c>
      <c r="F6120" s="264" t="s">
        <v>8014</v>
      </c>
      <c r="G6120" s="103" t="s">
        <v>8361</v>
      </c>
      <c r="H6120" s="264" t="str">
        <f>IFERROR(VLOOKUP(Table[[#This Row],[Activity Details of Assistance]],WHAT!E:F,2,FALSE),"")</f>
        <v># of plant</v>
      </c>
      <c r="I6120" s="264"/>
      <c r="J6120">
        <v>3</v>
      </c>
      <c r="K6120" s="295" t="s">
        <v>8280</v>
      </c>
      <c r="L6120" s="306" t="s">
        <v>13</v>
      </c>
      <c r="M6120" t="s">
        <v>14</v>
      </c>
      <c r="N6120" t="s">
        <v>309</v>
      </c>
      <c r="O6120" t="s">
        <v>1606</v>
      </c>
      <c r="P6120" t="s">
        <v>5868</v>
      </c>
      <c r="Q6120" s="312">
        <v>44865</v>
      </c>
      <c r="R6120" s="312">
        <v>44986</v>
      </c>
      <c r="S6120" t="s">
        <v>8452</v>
      </c>
      <c r="T6120" s="267"/>
      <c r="U6120" s="267"/>
      <c r="V6120" s="267"/>
      <c r="W6120" s="267"/>
      <c r="X6120" s="268"/>
      <c r="Y6120" t="s">
        <v>8579</v>
      </c>
      <c r="Z6120">
        <v>1568491051</v>
      </c>
      <c r="AA6120" t="s">
        <v>8580</v>
      </c>
      <c r="AB6120" s="273" t="str">
        <f>_xlfn.IFNA(IF(Table[[#This Row],[Programme Partner]]&lt;&gt;Table[[#This Row],[Implementing Partner]],CONCATENATE(Table[[#This Row],[Programme Partner]],"-",Table[[#This Row],[Implementing Partner]]),Table[[#This Row],[Programme Partner]]),"")</f>
        <v>NGOF-IOM</v>
      </c>
    </row>
    <row r="6121" spans="1:28" ht="16.5" customHeight="1">
      <c r="A6121" s="183">
        <v>6571</v>
      </c>
      <c r="B6121" s="264" t="s">
        <v>8323</v>
      </c>
      <c r="C6121" s="265" t="s">
        <v>8323</v>
      </c>
      <c r="D6121" s="266" t="s">
        <v>8524</v>
      </c>
      <c r="E6121" s="269" t="s">
        <v>27</v>
      </c>
      <c r="F6121" s="264" t="s">
        <v>8012</v>
      </c>
      <c r="G6121" s="195" t="s">
        <v>8585</v>
      </c>
      <c r="H6121" s="264" t="str">
        <f>IFERROR(VLOOKUP(Table[[#This Row],[Activity Details of Assistance]],WHAT!E:F,2,FALSE),"")</f>
        <v xml:space="preserve"># of door </v>
      </c>
      <c r="I6121" s="264"/>
      <c r="J6121">
        <v>7</v>
      </c>
      <c r="K6121" s="295" t="s">
        <v>8280</v>
      </c>
      <c r="L6121" s="306" t="s">
        <v>13</v>
      </c>
      <c r="M6121" t="s">
        <v>14</v>
      </c>
      <c r="N6121" t="s">
        <v>307</v>
      </c>
      <c r="O6121" t="s">
        <v>1599</v>
      </c>
      <c r="P6121" t="s">
        <v>4723</v>
      </c>
      <c r="Q6121" s="312">
        <v>44865</v>
      </c>
      <c r="R6121" s="312">
        <v>45139</v>
      </c>
      <c r="S6121" t="s">
        <v>8452</v>
      </c>
      <c r="T6121" s="267"/>
      <c r="U6121" s="267"/>
      <c r="V6121" s="267"/>
      <c r="W6121" s="267"/>
      <c r="X6121" s="268"/>
      <c r="Y6121" t="s">
        <v>8328</v>
      </c>
      <c r="Z6121">
        <v>1712651648</v>
      </c>
      <c r="AA6121" t="s">
        <v>8329</v>
      </c>
      <c r="AB6121" s="273" t="str">
        <f>_xlfn.IFNA(IF(Table[[#This Row],[Programme Partner]]&lt;&gt;Table[[#This Row],[Implementing Partner]],CONCATENATE(Table[[#This Row],[Programme Partner]],"-",Table[[#This Row],[Implementing Partner]]),Table[[#This Row],[Programme Partner]]),"")</f>
        <v>TDH</v>
      </c>
    </row>
    <row r="6122" spans="1:28" ht="16.5" customHeight="1">
      <c r="A6122" s="183">
        <v>6572</v>
      </c>
      <c r="B6122" s="264" t="s">
        <v>8323</v>
      </c>
      <c r="C6122" s="265" t="s">
        <v>8323</v>
      </c>
      <c r="D6122" s="266" t="s">
        <v>8524</v>
      </c>
      <c r="E6122" s="269" t="s">
        <v>27</v>
      </c>
      <c r="F6122" s="264" t="s">
        <v>8012</v>
      </c>
      <c r="G6122" t="s">
        <v>8359</v>
      </c>
      <c r="H6122" s="264" t="str">
        <f>IFERROR(VLOOKUP(Table[[#This Row],[Activity Details of Assistance]],WHAT!E:F,2,FALSE),"")</f>
        <v># of FSM Site</v>
      </c>
      <c r="I6122" s="264"/>
      <c r="J6122">
        <v>1</v>
      </c>
      <c r="K6122" s="295" t="s">
        <v>8280</v>
      </c>
      <c r="L6122" s="306" t="s">
        <v>13</v>
      </c>
      <c r="M6122" t="s">
        <v>14</v>
      </c>
      <c r="N6122" t="s">
        <v>307</v>
      </c>
      <c r="O6122" t="s">
        <v>1599</v>
      </c>
      <c r="P6122" t="s">
        <v>4723</v>
      </c>
      <c r="Q6122" s="312">
        <v>44865</v>
      </c>
      <c r="R6122" s="312">
        <v>45139</v>
      </c>
      <c r="S6122" t="s">
        <v>8452</v>
      </c>
      <c r="T6122" s="267"/>
      <c r="U6122" s="267"/>
      <c r="V6122" s="267"/>
      <c r="W6122" s="267"/>
      <c r="X6122" s="268"/>
      <c r="Y6122" t="s">
        <v>8328</v>
      </c>
      <c r="Z6122">
        <v>1712651648</v>
      </c>
      <c r="AA6122" t="s">
        <v>8329</v>
      </c>
      <c r="AB6122" s="273" t="str">
        <f>_xlfn.IFNA(IF(Table[[#This Row],[Programme Partner]]&lt;&gt;Table[[#This Row],[Implementing Partner]],CONCATENATE(Table[[#This Row],[Programme Partner]],"-",Table[[#This Row],[Implementing Partner]]),Table[[#This Row],[Programme Partner]]),"")</f>
        <v>TDH</v>
      </c>
    </row>
    <row r="6123" spans="1:28" ht="16.5" customHeight="1">
      <c r="A6123" s="183">
        <v>6573</v>
      </c>
      <c r="B6123" s="264" t="s">
        <v>8323</v>
      </c>
      <c r="C6123" s="265" t="s">
        <v>8323</v>
      </c>
      <c r="D6123" s="266" t="s">
        <v>8524</v>
      </c>
      <c r="E6123" s="269" t="s">
        <v>27</v>
      </c>
      <c r="F6123" s="264" t="s">
        <v>8012</v>
      </c>
      <c r="G6123" t="s">
        <v>8356</v>
      </c>
      <c r="H6123" s="264" t="str">
        <f>IFERROR(VLOOKUP(Table[[#This Row],[Activity Details of Assistance]],WHAT!E:F,2,FALSE),"")</f>
        <v># of FSM Site</v>
      </c>
      <c r="I6123" s="264"/>
      <c r="J6123">
        <v>1</v>
      </c>
      <c r="K6123" s="295" t="s">
        <v>8280</v>
      </c>
      <c r="L6123" s="306" t="s">
        <v>13</v>
      </c>
      <c r="M6123" t="s">
        <v>14</v>
      </c>
      <c r="N6123" t="s">
        <v>307</v>
      </c>
      <c r="O6123" t="s">
        <v>1599</v>
      </c>
      <c r="P6123" t="s">
        <v>4723</v>
      </c>
      <c r="Q6123" s="312">
        <v>44865</v>
      </c>
      <c r="R6123" s="312">
        <v>45139</v>
      </c>
      <c r="S6123" t="s">
        <v>8452</v>
      </c>
      <c r="T6123" s="267"/>
      <c r="U6123" s="267"/>
      <c r="V6123" s="267"/>
      <c r="W6123" s="267"/>
      <c r="X6123" s="268"/>
      <c r="Y6123" t="s">
        <v>8328</v>
      </c>
      <c r="Z6123">
        <v>1712651648</v>
      </c>
      <c r="AA6123" t="s">
        <v>8329</v>
      </c>
      <c r="AB6123" s="273" t="str">
        <f>_xlfn.IFNA(IF(Table[[#This Row],[Programme Partner]]&lt;&gt;Table[[#This Row],[Implementing Partner]],CONCATENATE(Table[[#This Row],[Programme Partner]],"-",Table[[#This Row],[Implementing Partner]]),Table[[#This Row],[Programme Partner]]),"")</f>
        <v>TDH</v>
      </c>
    </row>
    <row r="6124" spans="1:28" ht="16.5" customHeight="1">
      <c r="A6124" s="183">
        <v>6574</v>
      </c>
      <c r="B6124" s="264" t="s">
        <v>8323</v>
      </c>
      <c r="C6124" s="265" t="s">
        <v>8323</v>
      </c>
      <c r="D6124" s="266" t="s">
        <v>8524</v>
      </c>
      <c r="E6124" s="269" t="s">
        <v>27</v>
      </c>
      <c r="F6124" s="264" t="s">
        <v>8012</v>
      </c>
      <c r="G6124" s="195" t="s">
        <v>8586</v>
      </c>
      <c r="H6124" s="264" t="str">
        <f>IFERROR(VLOOKUP(Table[[#This Row],[Activity Details of Assistance]],WHAT!E:F,2,FALSE),"")</f>
        <v># of door</v>
      </c>
      <c r="I6124" s="264"/>
      <c r="J6124">
        <v>8</v>
      </c>
      <c r="K6124" s="295" t="s">
        <v>8280</v>
      </c>
      <c r="L6124" s="306" t="s">
        <v>13</v>
      </c>
      <c r="M6124" t="s">
        <v>14</v>
      </c>
      <c r="N6124" t="s">
        <v>307</v>
      </c>
      <c r="O6124" t="s">
        <v>1599</v>
      </c>
      <c r="P6124" t="s">
        <v>4723</v>
      </c>
      <c r="Q6124" s="312">
        <v>44865</v>
      </c>
      <c r="R6124" s="312">
        <v>45139</v>
      </c>
      <c r="S6124" t="s">
        <v>8452</v>
      </c>
      <c r="T6124" s="267"/>
      <c r="U6124" s="267"/>
      <c r="V6124" s="267"/>
      <c r="W6124" s="267"/>
      <c r="X6124" s="268"/>
      <c r="Y6124" t="s">
        <v>8328</v>
      </c>
      <c r="Z6124">
        <v>1712651648</v>
      </c>
      <c r="AA6124" t="s">
        <v>8329</v>
      </c>
      <c r="AB6124" s="273" t="str">
        <f>_xlfn.IFNA(IF(Table[[#This Row],[Programme Partner]]&lt;&gt;Table[[#This Row],[Implementing Partner]],CONCATENATE(Table[[#This Row],[Programme Partner]],"-",Table[[#This Row],[Implementing Partner]]),Table[[#This Row],[Programme Partner]]),"")</f>
        <v>TDH</v>
      </c>
    </row>
    <row r="6125" spans="1:28" ht="16.5" customHeight="1">
      <c r="A6125" s="183">
        <v>6575</v>
      </c>
      <c r="B6125" s="264" t="s">
        <v>8323</v>
      </c>
      <c r="C6125" s="265" t="s">
        <v>8323</v>
      </c>
      <c r="D6125" s="266" t="s">
        <v>8524</v>
      </c>
      <c r="E6125" s="269" t="s">
        <v>27</v>
      </c>
      <c r="F6125" s="264" t="s">
        <v>8012</v>
      </c>
      <c r="G6125" t="s">
        <v>8357</v>
      </c>
      <c r="H6125" s="264" t="str">
        <f>IFERROR(VLOOKUP(Table[[#This Row],[Activity Details of Assistance]],WHAT!E:F,2,FALSE),"")</f>
        <v># of door</v>
      </c>
      <c r="I6125" s="264"/>
      <c r="J6125">
        <v>57</v>
      </c>
      <c r="K6125" s="295" t="s">
        <v>8280</v>
      </c>
      <c r="L6125" s="306" t="s">
        <v>13</v>
      </c>
      <c r="M6125" t="s">
        <v>14</v>
      </c>
      <c r="N6125" t="s">
        <v>307</v>
      </c>
      <c r="O6125" t="s">
        <v>1599</v>
      </c>
      <c r="P6125" t="s">
        <v>4723</v>
      </c>
      <c r="Q6125" s="312">
        <v>44865</v>
      </c>
      <c r="R6125" s="312">
        <v>45139</v>
      </c>
      <c r="S6125" t="s">
        <v>8452</v>
      </c>
      <c r="T6125" s="267"/>
      <c r="U6125" s="267"/>
      <c r="V6125" s="267"/>
      <c r="W6125" s="267"/>
      <c r="X6125" s="268"/>
      <c r="Y6125" t="s">
        <v>8328</v>
      </c>
      <c r="Z6125">
        <v>1712651648</v>
      </c>
      <c r="AA6125" t="s">
        <v>8329</v>
      </c>
      <c r="AB6125" s="273" t="str">
        <f>_xlfn.IFNA(IF(Table[[#This Row],[Programme Partner]]&lt;&gt;Table[[#This Row],[Implementing Partner]],CONCATENATE(Table[[#This Row],[Programme Partner]],"-",Table[[#This Row],[Implementing Partner]]),Table[[#This Row],[Programme Partner]]),"")</f>
        <v>TDH</v>
      </c>
    </row>
    <row r="6126" spans="1:28" ht="16.5" customHeight="1">
      <c r="A6126" s="183">
        <v>6576</v>
      </c>
      <c r="B6126" s="264" t="s">
        <v>8323</v>
      </c>
      <c r="C6126" s="265" t="s">
        <v>8323</v>
      </c>
      <c r="D6126" s="266" t="s">
        <v>8524</v>
      </c>
      <c r="E6126" s="269" t="s">
        <v>27</v>
      </c>
      <c r="F6126" s="264" t="s">
        <v>8013</v>
      </c>
      <c r="G6126" t="s">
        <v>8314</v>
      </c>
      <c r="H6126" s="264" t="str">
        <f>IFERROR(VLOOKUP(Table[[#This Row],[Activity Details of Assistance]],WHAT!E:F,2,FALSE),"")</f>
        <v># of HP sessions at HH level</v>
      </c>
      <c r="I6126" s="264"/>
      <c r="J6126">
        <v>144</v>
      </c>
      <c r="K6126" s="295" t="s">
        <v>8280</v>
      </c>
      <c r="L6126" s="306" t="s">
        <v>13</v>
      </c>
      <c r="M6126" t="s">
        <v>14</v>
      </c>
      <c r="N6126" t="s">
        <v>307</v>
      </c>
      <c r="O6126" t="s">
        <v>1599</v>
      </c>
      <c r="P6126" t="s">
        <v>4723</v>
      </c>
      <c r="Q6126" s="312">
        <v>44865</v>
      </c>
      <c r="R6126" s="312">
        <v>45139</v>
      </c>
      <c r="S6126" t="s">
        <v>8452</v>
      </c>
      <c r="T6126" s="267"/>
      <c r="U6126" s="267"/>
      <c r="V6126" s="267"/>
      <c r="W6126" s="267"/>
      <c r="X6126" s="268"/>
      <c r="Y6126" t="s">
        <v>8328</v>
      </c>
      <c r="Z6126">
        <v>1712651648</v>
      </c>
      <c r="AA6126" t="s">
        <v>8329</v>
      </c>
      <c r="AB6126" s="273" t="str">
        <f>_xlfn.IFNA(IF(Table[[#This Row],[Programme Partner]]&lt;&gt;Table[[#This Row],[Implementing Partner]],CONCATENATE(Table[[#This Row],[Programme Partner]],"-",Table[[#This Row],[Implementing Partner]]),Table[[#This Row],[Programme Partner]]),"")</f>
        <v>TDH</v>
      </c>
    </row>
    <row r="6127" spans="1:28" ht="16.5" customHeight="1">
      <c r="A6127" s="183">
        <v>6577</v>
      </c>
      <c r="B6127" s="264" t="s">
        <v>8323</v>
      </c>
      <c r="C6127" s="265" t="s">
        <v>8323</v>
      </c>
      <c r="D6127" s="266" t="s">
        <v>8524</v>
      </c>
      <c r="E6127" s="269" t="s">
        <v>27</v>
      </c>
      <c r="F6127" s="264" t="s">
        <v>8013</v>
      </c>
      <c r="G6127" t="s">
        <v>8442</v>
      </c>
      <c r="H6127" s="264" t="str">
        <f>IFERROR(VLOOKUP(Table[[#This Row],[Activity Details of Assistance]],WHAT!E:F,2,FALSE),"")</f>
        <v># of facilities</v>
      </c>
      <c r="I6127" s="264"/>
      <c r="J6127">
        <v>57</v>
      </c>
      <c r="K6127" s="295" t="s">
        <v>8280</v>
      </c>
      <c r="L6127" s="306" t="s">
        <v>13</v>
      </c>
      <c r="M6127" t="s">
        <v>14</v>
      </c>
      <c r="N6127" t="s">
        <v>307</v>
      </c>
      <c r="O6127" t="s">
        <v>1599</v>
      </c>
      <c r="P6127" t="s">
        <v>4723</v>
      </c>
      <c r="Q6127" s="312">
        <v>44865</v>
      </c>
      <c r="R6127" s="312">
        <v>45139</v>
      </c>
      <c r="S6127" t="s">
        <v>8452</v>
      </c>
      <c r="T6127" s="267"/>
      <c r="U6127" s="267"/>
      <c r="V6127" s="267"/>
      <c r="W6127" s="267"/>
      <c r="X6127" s="268"/>
      <c r="Y6127" t="s">
        <v>8328</v>
      </c>
      <c r="Z6127">
        <v>1712651648</v>
      </c>
      <c r="AA6127" t="s">
        <v>8329</v>
      </c>
      <c r="AB6127" s="273" t="str">
        <f>_xlfn.IFNA(IF(Table[[#This Row],[Programme Partner]]&lt;&gt;Table[[#This Row],[Implementing Partner]],CONCATENATE(Table[[#This Row],[Programme Partner]],"-",Table[[#This Row],[Implementing Partner]]),Table[[#This Row],[Programme Partner]]),"")</f>
        <v>TDH</v>
      </c>
    </row>
    <row r="6128" spans="1:28" ht="16.5" customHeight="1">
      <c r="A6128" s="183">
        <v>6578</v>
      </c>
      <c r="B6128" s="264" t="s">
        <v>8323</v>
      </c>
      <c r="C6128" s="265" t="s">
        <v>8323</v>
      </c>
      <c r="D6128" s="266" t="s">
        <v>8524</v>
      </c>
      <c r="E6128" s="269" t="s">
        <v>27</v>
      </c>
      <c r="F6128" s="264" t="s">
        <v>8014</v>
      </c>
      <c r="G6128" s="103" t="s">
        <v>8361</v>
      </c>
      <c r="H6128" s="264" t="str">
        <f>IFERROR(VLOOKUP(Table[[#This Row],[Activity Details of Assistance]],WHAT!E:F,2,FALSE),"")</f>
        <v># of plant</v>
      </c>
      <c r="I6128" s="264"/>
      <c r="J6128">
        <v>1</v>
      </c>
      <c r="K6128" s="295" t="s">
        <v>8280</v>
      </c>
      <c r="L6128" s="306" t="s">
        <v>13</v>
      </c>
      <c r="M6128" t="s">
        <v>14</v>
      </c>
      <c r="N6128" t="s">
        <v>307</v>
      </c>
      <c r="O6128" t="s">
        <v>1599</v>
      </c>
      <c r="P6128" t="s">
        <v>4723</v>
      </c>
      <c r="Q6128" s="312">
        <v>44865</v>
      </c>
      <c r="R6128" s="312">
        <v>45139</v>
      </c>
      <c r="S6128" t="s">
        <v>8452</v>
      </c>
      <c r="T6128" s="267"/>
      <c r="U6128" s="267"/>
      <c r="V6128" s="267"/>
      <c r="W6128" s="267"/>
      <c r="X6128" s="268"/>
      <c r="Y6128" t="s">
        <v>8328</v>
      </c>
      <c r="Z6128">
        <v>1712651648</v>
      </c>
      <c r="AA6128" t="s">
        <v>8329</v>
      </c>
      <c r="AB6128" s="273" t="str">
        <f>_xlfn.IFNA(IF(Table[[#This Row],[Programme Partner]]&lt;&gt;Table[[#This Row],[Implementing Partner]],CONCATENATE(Table[[#This Row],[Programme Partner]],"-",Table[[#This Row],[Implementing Partner]]),Table[[#This Row],[Programme Partner]]),"")</f>
        <v>TDH</v>
      </c>
    </row>
    <row r="6129" spans="1:28" ht="16.5" customHeight="1">
      <c r="A6129" s="183">
        <v>6579</v>
      </c>
      <c r="B6129" s="264" t="s">
        <v>8323</v>
      </c>
      <c r="C6129" s="265" t="s">
        <v>8323</v>
      </c>
      <c r="D6129" s="266" t="s">
        <v>8524</v>
      </c>
      <c r="E6129" s="269" t="s">
        <v>27</v>
      </c>
      <c r="F6129" s="264" t="s">
        <v>8012</v>
      </c>
      <c r="G6129" t="s">
        <v>8359</v>
      </c>
      <c r="H6129" s="264" t="str">
        <f>IFERROR(VLOOKUP(Table[[#This Row],[Activity Details of Assistance]],WHAT!E:F,2,FALSE),"")</f>
        <v># of FSM Site</v>
      </c>
      <c r="I6129" s="264"/>
      <c r="J6129">
        <v>1</v>
      </c>
      <c r="K6129" s="295" t="s">
        <v>8280</v>
      </c>
      <c r="L6129" s="306" t="s">
        <v>13</v>
      </c>
      <c r="M6129" t="s">
        <v>14</v>
      </c>
      <c r="N6129" t="s">
        <v>307</v>
      </c>
      <c r="O6129" t="s">
        <v>1599</v>
      </c>
      <c r="P6129" t="s">
        <v>4726</v>
      </c>
      <c r="Q6129" s="312">
        <v>44865</v>
      </c>
      <c r="R6129" s="312">
        <v>45139</v>
      </c>
      <c r="S6129" t="s">
        <v>8452</v>
      </c>
      <c r="T6129" s="267"/>
      <c r="U6129" s="267"/>
      <c r="V6129" s="267"/>
      <c r="W6129" s="267"/>
      <c r="X6129" s="268"/>
      <c r="Y6129" t="s">
        <v>8328</v>
      </c>
      <c r="Z6129">
        <v>1712651648</v>
      </c>
      <c r="AA6129" t="s">
        <v>8329</v>
      </c>
      <c r="AB6129" s="273" t="str">
        <f>_xlfn.IFNA(IF(Table[[#This Row],[Programme Partner]]&lt;&gt;Table[[#This Row],[Implementing Partner]],CONCATENATE(Table[[#This Row],[Programme Partner]],"-",Table[[#This Row],[Implementing Partner]]),Table[[#This Row],[Programme Partner]]),"")</f>
        <v>TDH</v>
      </c>
    </row>
    <row r="6130" spans="1:28" ht="16.5" customHeight="1">
      <c r="A6130" s="183">
        <v>6580</v>
      </c>
      <c r="B6130" s="264" t="s">
        <v>8323</v>
      </c>
      <c r="C6130" s="265" t="s">
        <v>8323</v>
      </c>
      <c r="D6130" s="266" t="s">
        <v>8524</v>
      </c>
      <c r="E6130" s="269" t="s">
        <v>27</v>
      </c>
      <c r="F6130" s="264" t="s">
        <v>8012</v>
      </c>
      <c r="G6130" t="s">
        <v>8356</v>
      </c>
      <c r="H6130" s="264" t="str">
        <f>IFERROR(VLOOKUP(Table[[#This Row],[Activity Details of Assistance]],WHAT!E:F,2,FALSE),"")</f>
        <v># of FSM Site</v>
      </c>
      <c r="I6130" s="264"/>
      <c r="J6130">
        <v>1</v>
      </c>
      <c r="K6130" s="295" t="s">
        <v>8280</v>
      </c>
      <c r="L6130" s="306" t="s">
        <v>13</v>
      </c>
      <c r="M6130" t="s">
        <v>14</v>
      </c>
      <c r="N6130" t="s">
        <v>307</v>
      </c>
      <c r="O6130" t="s">
        <v>1599</v>
      </c>
      <c r="P6130" t="s">
        <v>4726</v>
      </c>
      <c r="Q6130" s="312">
        <v>44865</v>
      </c>
      <c r="R6130" s="312">
        <v>45139</v>
      </c>
      <c r="S6130" t="s">
        <v>8452</v>
      </c>
      <c r="T6130" s="267"/>
      <c r="U6130" s="267"/>
      <c r="V6130" s="267"/>
      <c r="W6130" s="267"/>
      <c r="X6130" s="268"/>
      <c r="Y6130" t="s">
        <v>8328</v>
      </c>
      <c r="Z6130">
        <v>1712651648</v>
      </c>
      <c r="AA6130" t="s">
        <v>8329</v>
      </c>
      <c r="AB6130" s="273" t="str">
        <f>_xlfn.IFNA(IF(Table[[#This Row],[Programme Partner]]&lt;&gt;Table[[#This Row],[Implementing Partner]],CONCATENATE(Table[[#This Row],[Programme Partner]],"-",Table[[#This Row],[Implementing Partner]]),Table[[#This Row],[Programme Partner]]),"")</f>
        <v>TDH</v>
      </c>
    </row>
    <row r="6131" spans="1:28" ht="16.5" customHeight="1">
      <c r="A6131" s="183">
        <v>6581</v>
      </c>
      <c r="B6131" s="264" t="s">
        <v>8323</v>
      </c>
      <c r="C6131" s="265" t="s">
        <v>8323</v>
      </c>
      <c r="D6131" s="266" t="s">
        <v>8524</v>
      </c>
      <c r="E6131" s="269" t="s">
        <v>27</v>
      </c>
      <c r="F6131" s="264" t="s">
        <v>8012</v>
      </c>
      <c r="G6131" t="s">
        <v>8357</v>
      </c>
      <c r="H6131" s="264" t="str">
        <f>IFERROR(VLOOKUP(Table[[#This Row],[Activity Details of Assistance]],WHAT!E:F,2,FALSE),"")</f>
        <v># of door</v>
      </c>
      <c r="I6131" s="264"/>
      <c r="J6131">
        <v>36</v>
      </c>
      <c r="K6131" s="295" t="s">
        <v>8280</v>
      </c>
      <c r="L6131" s="306" t="s">
        <v>13</v>
      </c>
      <c r="M6131" t="s">
        <v>14</v>
      </c>
      <c r="N6131" t="s">
        <v>307</v>
      </c>
      <c r="O6131" t="s">
        <v>1599</v>
      </c>
      <c r="P6131" t="s">
        <v>4726</v>
      </c>
      <c r="Q6131" s="312">
        <v>44865</v>
      </c>
      <c r="R6131" s="312">
        <v>45139</v>
      </c>
      <c r="S6131" t="s">
        <v>8452</v>
      </c>
      <c r="T6131" s="267"/>
      <c r="U6131" s="267"/>
      <c r="V6131" s="267"/>
      <c r="W6131" s="267"/>
      <c r="X6131" s="268"/>
      <c r="Y6131" t="s">
        <v>8328</v>
      </c>
      <c r="Z6131">
        <v>1712651648</v>
      </c>
      <c r="AA6131" t="s">
        <v>8329</v>
      </c>
      <c r="AB6131" s="273" t="str">
        <f>_xlfn.IFNA(IF(Table[[#This Row],[Programme Partner]]&lt;&gt;Table[[#This Row],[Implementing Partner]],CONCATENATE(Table[[#This Row],[Programme Partner]],"-",Table[[#This Row],[Implementing Partner]]),Table[[#This Row],[Programme Partner]]),"")</f>
        <v>TDH</v>
      </c>
    </row>
    <row r="6132" spans="1:28" ht="16.5" customHeight="1">
      <c r="A6132" s="183">
        <v>6582</v>
      </c>
      <c r="B6132" s="264" t="s">
        <v>8323</v>
      </c>
      <c r="C6132" s="265" t="s">
        <v>8323</v>
      </c>
      <c r="D6132" s="266" t="s">
        <v>8524</v>
      </c>
      <c r="E6132" s="269" t="s">
        <v>27</v>
      </c>
      <c r="F6132" s="264" t="s">
        <v>8012</v>
      </c>
      <c r="G6132" t="s">
        <v>8357</v>
      </c>
      <c r="H6132" s="264" t="str">
        <f>IFERROR(VLOOKUP(Table[[#This Row],[Activity Details of Assistance]],WHAT!E:F,2,FALSE),"")</f>
        <v># of door</v>
      </c>
      <c r="I6132" s="264"/>
      <c r="J6132">
        <v>14</v>
      </c>
      <c r="K6132" s="295" t="s">
        <v>8280</v>
      </c>
      <c r="L6132" s="306" t="s">
        <v>13</v>
      </c>
      <c r="M6132" t="s">
        <v>14</v>
      </c>
      <c r="N6132" t="s">
        <v>307</v>
      </c>
      <c r="O6132" t="s">
        <v>307</v>
      </c>
      <c r="P6132" t="s">
        <v>8220</v>
      </c>
      <c r="Q6132" s="312">
        <v>44865</v>
      </c>
      <c r="R6132" s="312">
        <v>45139</v>
      </c>
      <c r="S6132" s="291" t="s">
        <v>8590</v>
      </c>
      <c r="T6132" s="267"/>
      <c r="U6132" s="267"/>
      <c r="V6132" s="267"/>
      <c r="W6132" s="267"/>
      <c r="X6132" s="268"/>
      <c r="Y6132" t="s">
        <v>8328</v>
      </c>
      <c r="Z6132">
        <v>1712651648</v>
      </c>
      <c r="AA6132" t="s">
        <v>8329</v>
      </c>
      <c r="AB6132" s="273" t="str">
        <f>_xlfn.IFNA(IF(Table[[#This Row],[Programme Partner]]&lt;&gt;Table[[#This Row],[Implementing Partner]],CONCATENATE(Table[[#This Row],[Programme Partner]],"-",Table[[#This Row],[Implementing Partner]]),Table[[#This Row],[Programme Partner]]),"")</f>
        <v>TDH</v>
      </c>
    </row>
    <row r="6133" spans="1:28" ht="16.5" customHeight="1">
      <c r="A6133" s="183">
        <v>6583</v>
      </c>
      <c r="B6133" s="264" t="s">
        <v>5148</v>
      </c>
      <c r="C6133" s="265" t="s">
        <v>5087</v>
      </c>
      <c r="D6133" s="266" t="s">
        <v>5148</v>
      </c>
      <c r="E6133" s="269" t="s">
        <v>27</v>
      </c>
      <c r="F6133" s="264" t="s">
        <v>8011</v>
      </c>
      <c r="G6133" t="s">
        <v>8355</v>
      </c>
      <c r="H6133" s="264" t="str">
        <f>IFERROR(VLOOKUP(Table[[#This Row],[Activity Details of Assistance]],WHAT!E:F,2,FALSE),"")</f>
        <v># of water network</v>
      </c>
      <c r="I6133" s="264"/>
      <c r="J6133">
        <v>1</v>
      </c>
      <c r="K6133" s="295" t="s">
        <v>8280</v>
      </c>
      <c r="L6133" s="306" t="s">
        <v>13</v>
      </c>
      <c r="M6133" t="s">
        <v>14</v>
      </c>
      <c r="N6133" t="s">
        <v>307</v>
      </c>
      <c r="O6133" t="s">
        <v>1599</v>
      </c>
      <c r="P6133" t="s">
        <v>4717</v>
      </c>
      <c r="Q6133" s="312">
        <v>44865</v>
      </c>
      <c r="R6133" s="312">
        <v>44927</v>
      </c>
      <c r="S6133" t="s">
        <v>8452</v>
      </c>
      <c r="T6133" s="267"/>
      <c r="U6133" s="267"/>
      <c r="V6133" s="267"/>
      <c r="W6133" s="267"/>
      <c r="X6133" s="268"/>
      <c r="Y6133" t="s">
        <v>8563</v>
      </c>
      <c r="Z6133">
        <v>1718880175</v>
      </c>
      <c r="AA6133" t="s">
        <v>8559</v>
      </c>
      <c r="AB6133" s="273" t="str">
        <f>_xlfn.IFNA(IF(Table[[#This Row],[Programme Partner]]&lt;&gt;Table[[#This Row],[Implementing Partner]],CONCATENATE(Table[[#This Row],[Programme Partner]],"-",Table[[#This Row],[Implementing Partner]]),Table[[#This Row],[Programme Partner]]),"")</f>
        <v>IOM-DSK</v>
      </c>
    </row>
    <row r="6134" spans="1:28" ht="16.5" customHeight="1">
      <c r="A6134" s="183">
        <v>6584</v>
      </c>
      <c r="B6134" s="264" t="s">
        <v>5148</v>
      </c>
      <c r="C6134" s="265" t="s">
        <v>5087</v>
      </c>
      <c r="D6134" s="266" t="s">
        <v>5148</v>
      </c>
      <c r="E6134" s="269" t="s">
        <v>27</v>
      </c>
      <c r="F6134" s="264" t="s">
        <v>8012</v>
      </c>
      <c r="G6134" s="195" t="s">
        <v>8585</v>
      </c>
      <c r="H6134" s="264" t="str">
        <f>IFERROR(VLOOKUP(Table[[#This Row],[Activity Details of Assistance]],WHAT!E:F,2,FALSE),"")</f>
        <v xml:space="preserve"># of door </v>
      </c>
      <c r="I6134" s="264"/>
      <c r="J6134">
        <v>11</v>
      </c>
      <c r="K6134" s="295" t="s">
        <v>8280</v>
      </c>
      <c r="L6134" s="306" t="s">
        <v>13</v>
      </c>
      <c r="M6134" t="s">
        <v>14</v>
      </c>
      <c r="N6134" t="s">
        <v>307</v>
      </c>
      <c r="O6134" t="s">
        <v>1599</v>
      </c>
      <c r="P6134" t="s">
        <v>4717</v>
      </c>
      <c r="Q6134" s="312">
        <v>44865</v>
      </c>
      <c r="R6134" s="312">
        <v>44927</v>
      </c>
      <c r="S6134" t="s">
        <v>8452</v>
      </c>
      <c r="T6134" s="267"/>
      <c r="U6134" s="267"/>
      <c r="V6134" s="267"/>
      <c r="W6134" s="267"/>
      <c r="X6134" s="268"/>
      <c r="Y6134" t="s">
        <v>8563</v>
      </c>
      <c r="Z6134">
        <v>1718880175</v>
      </c>
      <c r="AA6134" t="s">
        <v>8559</v>
      </c>
      <c r="AB6134" s="273" t="str">
        <f>_xlfn.IFNA(IF(Table[[#This Row],[Programme Partner]]&lt;&gt;Table[[#This Row],[Implementing Partner]],CONCATENATE(Table[[#This Row],[Programme Partner]],"-",Table[[#This Row],[Implementing Partner]]),Table[[#This Row],[Programme Partner]]),"")</f>
        <v>IOM-DSK</v>
      </c>
    </row>
    <row r="6135" spans="1:28" ht="16.5" customHeight="1">
      <c r="A6135" s="183">
        <v>6585</v>
      </c>
      <c r="B6135" s="264" t="s">
        <v>5148</v>
      </c>
      <c r="C6135" s="265" t="s">
        <v>5087</v>
      </c>
      <c r="D6135" s="266" t="s">
        <v>5148</v>
      </c>
      <c r="E6135" s="269" t="s">
        <v>27</v>
      </c>
      <c r="F6135" s="264" t="s">
        <v>8012</v>
      </c>
      <c r="G6135" t="s">
        <v>8359</v>
      </c>
      <c r="H6135" s="264" t="str">
        <f>IFERROR(VLOOKUP(Table[[#This Row],[Activity Details of Assistance]],WHAT!E:F,2,FALSE),"")</f>
        <v># of FSM Site</v>
      </c>
      <c r="I6135" s="264"/>
      <c r="J6135">
        <v>1</v>
      </c>
      <c r="K6135" s="295" t="s">
        <v>8280</v>
      </c>
      <c r="L6135" s="306" t="s">
        <v>13</v>
      </c>
      <c r="M6135" t="s">
        <v>14</v>
      </c>
      <c r="N6135" t="s">
        <v>307</v>
      </c>
      <c r="O6135" t="s">
        <v>1599</v>
      </c>
      <c r="P6135" t="s">
        <v>4717</v>
      </c>
      <c r="Q6135" s="312">
        <v>44865</v>
      </c>
      <c r="R6135" s="312">
        <v>44927</v>
      </c>
      <c r="S6135" t="s">
        <v>8452</v>
      </c>
      <c r="T6135" s="267"/>
      <c r="U6135" s="267"/>
      <c r="V6135" s="267"/>
      <c r="W6135" s="267"/>
      <c r="X6135" s="268"/>
      <c r="Y6135" t="s">
        <v>8563</v>
      </c>
      <c r="Z6135">
        <v>1718880175</v>
      </c>
      <c r="AA6135" t="s">
        <v>8559</v>
      </c>
      <c r="AB6135" s="273" t="str">
        <f>_xlfn.IFNA(IF(Table[[#This Row],[Programme Partner]]&lt;&gt;Table[[#This Row],[Implementing Partner]],CONCATENATE(Table[[#This Row],[Programme Partner]],"-",Table[[#This Row],[Implementing Partner]]),Table[[#This Row],[Programme Partner]]),"")</f>
        <v>IOM-DSK</v>
      </c>
    </row>
    <row r="6136" spans="1:28" ht="16.5" customHeight="1">
      <c r="A6136" s="183">
        <v>6586</v>
      </c>
      <c r="B6136" s="264" t="s">
        <v>5148</v>
      </c>
      <c r="C6136" s="265" t="s">
        <v>5087</v>
      </c>
      <c r="D6136" s="266" t="s">
        <v>5148</v>
      </c>
      <c r="E6136" s="269" t="s">
        <v>27</v>
      </c>
      <c r="F6136" s="264" t="s">
        <v>8012</v>
      </c>
      <c r="G6136" t="s">
        <v>8356</v>
      </c>
      <c r="H6136" s="264" t="str">
        <f>IFERROR(VLOOKUP(Table[[#This Row],[Activity Details of Assistance]],WHAT!E:F,2,FALSE),"")</f>
        <v># of FSM Site</v>
      </c>
      <c r="I6136" s="264"/>
      <c r="J6136">
        <v>1</v>
      </c>
      <c r="K6136" s="295" t="s">
        <v>8280</v>
      </c>
      <c r="L6136" s="306" t="s">
        <v>13</v>
      </c>
      <c r="M6136" t="s">
        <v>14</v>
      </c>
      <c r="N6136" t="s">
        <v>307</v>
      </c>
      <c r="O6136" t="s">
        <v>1599</v>
      </c>
      <c r="P6136" t="s">
        <v>4717</v>
      </c>
      <c r="Q6136" s="312">
        <v>44865</v>
      </c>
      <c r="R6136" s="312">
        <v>44927</v>
      </c>
      <c r="S6136" t="s">
        <v>8452</v>
      </c>
      <c r="T6136" s="267"/>
      <c r="U6136" s="267"/>
      <c r="V6136" s="267"/>
      <c r="W6136" s="267"/>
      <c r="X6136" s="268"/>
      <c r="Y6136" t="s">
        <v>8563</v>
      </c>
      <c r="Z6136">
        <v>1718880175</v>
      </c>
      <c r="AA6136" t="s">
        <v>8559</v>
      </c>
      <c r="AB6136" s="273" t="str">
        <f>_xlfn.IFNA(IF(Table[[#This Row],[Programme Partner]]&lt;&gt;Table[[#This Row],[Implementing Partner]],CONCATENATE(Table[[#This Row],[Programme Partner]],"-",Table[[#This Row],[Implementing Partner]]),Table[[#This Row],[Programme Partner]]),"")</f>
        <v>IOM-DSK</v>
      </c>
    </row>
    <row r="6137" spans="1:28" ht="16.5" customHeight="1">
      <c r="A6137" s="183">
        <v>6587</v>
      </c>
      <c r="B6137" s="264" t="s">
        <v>5148</v>
      </c>
      <c r="C6137" s="265" t="s">
        <v>5087</v>
      </c>
      <c r="D6137" s="266" t="s">
        <v>5148</v>
      </c>
      <c r="E6137" s="269" t="s">
        <v>27</v>
      </c>
      <c r="F6137" s="264" t="s">
        <v>8012</v>
      </c>
      <c r="G6137" s="195" t="s">
        <v>8586</v>
      </c>
      <c r="H6137" s="264" t="str">
        <f>IFERROR(VLOOKUP(Table[[#This Row],[Activity Details of Assistance]],WHAT!E:F,2,FALSE),"")</f>
        <v># of door</v>
      </c>
      <c r="I6137" s="264"/>
      <c r="J6137">
        <v>127</v>
      </c>
      <c r="K6137" s="295" t="s">
        <v>8280</v>
      </c>
      <c r="L6137" s="306" t="s">
        <v>13</v>
      </c>
      <c r="M6137" t="s">
        <v>14</v>
      </c>
      <c r="N6137" t="s">
        <v>307</v>
      </c>
      <c r="O6137" t="s">
        <v>1599</v>
      </c>
      <c r="P6137" t="s">
        <v>4717</v>
      </c>
      <c r="Q6137" s="312">
        <v>44865</v>
      </c>
      <c r="R6137" s="312">
        <v>44927</v>
      </c>
      <c r="S6137" t="s">
        <v>8452</v>
      </c>
      <c r="T6137" s="267"/>
      <c r="U6137" s="267"/>
      <c r="V6137" s="267"/>
      <c r="W6137" s="267"/>
      <c r="X6137" s="268"/>
      <c r="Y6137" t="s">
        <v>8563</v>
      </c>
      <c r="Z6137">
        <v>1718880175</v>
      </c>
      <c r="AA6137" t="s">
        <v>8559</v>
      </c>
      <c r="AB6137" s="273" t="str">
        <f>_xlfn.IFNA(IF(Table[[#This Row],[Programme Partner]]&lt;&gt;Table[[#This Row],[Implementing Partner]],CONCATENATE(Table[[#This Row],[Programme Partner]],"-",Table[[#This Row],[Implementing Partner]]),Table[[#This Row],[Programme Partner]]),"")</f>
        <v>IOM-DSK</v>
      </c>
    </row>
    <row r="6138" spans="1:28" ht="16.5" customHeight="1">
      <c r="A6138" s="183">
        <v>6588</v>
      </c>
      <c r="B6138" s="264" t="s">
        <v>5148</v>
      </c>
      <c r="C6138" s="265" t="s">
        <v>5087</v>
      </c>
      <c r="D6138" s="266" t="s">
        <v>5148</v>
      </c>
      <c r="E6138" s="269" t="s">
        <v>27</v>
      </c>
      <c r="F6138" s="264" t="s">
        <v>8012</v>
      </c>
      <c r="G6138" t="s">
        <v>8357</v>
      </c>
      <c r="H6138" s="264" t="str">
        <f>IFERROR(VLOOKUP(Table[[#This Row],[Activity Details of Assistance]],WHAT!E:F,2,FALSE),"")</f>
        <v># of door</v>
      </c>
      <c r="I6138" s="264"/>
      <c r="J6138">
        <v>686</v>
      </c>
      <c r="K6138" s="295" t="s">
        <v>8280</v>
      </c>
      <c r="L6138" s="306" t="s">
        <v>13</v>
      </c>
      <c r="M6138" t="s">
        <v>14</v>
      </c>
      <c r="N6138" t="s">
        <v>307</v>
      </c>
      <c r="O6138" t="s">
        <v>1599</v>
      </c>
      <c r="P6138" t="s">
        <v>4717</v>
      </c>
      <c r="Q6138" s="312">
        <v>44865</v>
      </c>
      <c r="R6138" s="312">
        <v>44927</v>
      </c>
      <c r="S6138" t="s">
        <v>8452</v>
      </c>
      <c r="T6138" s="267"/>
      <c r="U6138" s="267"/>
      <c r="V6138" s="267"/>
      <c r="W6138" s="267"/>
      <c r="X6138" s="268"/>
      <c r="Y6138" t="s">
        <v>8563</v>
      </c>
      <c r="Z6138">
        <v>1718880175</v>
      </c>
      <c r="AA6138" t="s">
        <v>8559</v>
      </c>
      <c r="AB6138" s="273" t="str">
        <f>_xlfn.IFNA(IF(Table[[#This Row],[Programme Partner]]&lt;&gt;Table[[#This Row],[Implementing Partner]],CONCATENATE(Table[[#This Row],[Programme Partner]],"-",Table[[#This Row],[Implementing Partner]]),Table[[#This Row],[Programme Partner]]),"")</f>
        <v>IOM-DSK</v>
      </c>
    </row>
    <row r="6139" spans="1:28" ht="16.5" customHeight="1">
      <c r="A6139" s="183">
        <v>6589</v>
      </c>
      <c r="B6139" s="264" t="s">
        <v>5148</v>
      </c>
      <c r="C6139" s="265" t="s">
        <v>5087</v>
      </c>
      <c r="D6139" s="266" t="s">
        <v>5148</v>
      </c>
      <c r="E6139" s="269" t="s">
        <v>27</v>
      </c>
      <c r="F6139" s="264" t="s">
        <v>8013</v>
      </c>
      <c r="G6139" t="s">
        <v>8360</v>
      </c>
      <c r="H6139" s="264" t="str">
        <f>IFERROR(VLOOKUP(Table[[#This Row],[Activity Details of Assistance]],WHAT!E:F,2,FALSE),"")</f>
        <v># of household</v>
      </c>
      <c r="I6139" s="264"/>
      <c r="J6139">
        <v>5475</v>
      </c>
      <c r="K6139" s="295" t="s">
        <v>8280</v>
      </c>
      <c r="L6139" s="306" t="s">
        <v>13</v>
      </c>
      <c r="M6139" t="s">
        <v>14</v>
      </c>
      <c r="N6139" t="s">
        <v>307</v>
      </c>
      <c r="O6139" t="s">
        <v>1599</v>
      </c>
      <c r="P6139" t="s">
        <v>4717</v>
      </c>
      <c r="Q6139" s="236">
        <v>44865</v>
      </c>
      <c r="R6139" s="236">
        <v>44927</v>
      </c>
      <c r="S6139" t="s">
        <v>8452</v>
      </c>
      <c r="T6139" s="267"/>
      <c r="U6139" s="267"/>
      <c r="V6139" s="267"/>
      <c r="W6139" s="267"/>
      <c r="X6139" s="268"/>
      <c r="Y6139" t="s">
        <v>8563</v>
      </c>
      <c r="Z6139">
        <v>1718880175</v>
      </c>
      <c r="AA6139" t="s">
        <v>8559</v>
      </c>
      <c r="AB6139" s="273" t="str">
        <f>_xlfn.IFNA(IF(Table[[#This Row],[Programme Partner]]&lt;&gt;Table[[#This Row],[Implementing Partner]],CONCATENATE(Table[[#This Row],[Programme Partner]],"-",Table[[#This Row],[Implementing Partner]]),Table[[#This Row],[Programme Partner]]),"")</f>
        <v>IOM-DSK</v>
      </c>
    </row>
    <row r="6140" spans="1:28" ht="16.5" customHeight="1">
      <c r="A6140" s="183">
        <v>6590</v>
      </c>
      <c r="B6140" s="264" t="s">
        <v>5148</v>
      </c>
      <c r="C6140" s="265" t="s">
        <v>5087</v>
      </c>
      <c r="D6140" s="266" t="s">
        <v>5148</v>
      </c>
      <c r="E6140" s="269" t="s">
        <v>27</v>
      </c>
      <c r="F6140" s="264" t="s">
        <v>8013</v>
      </c>
      <c r="G6140" t="s">
        <v>8019</v>
      </c>
      <c r="H6140" s="264" t="str">
        <f>IFERROR(VLOOKUP(Table[[#This Row],[Activity Details of Assistance]],WHAT!E:F,2,FALSE),"")</f>
        <v>N/A</v>
      </c>
      <c r="I6140" s="264"/>
      <c r="J6140">
        <v>1804</v>
      </c>
      <c r="K6140" s="295" t="s">
        <v>8280</v>
      </c>
      <c r="L6140" s="306" t="s">
        <v>13</v>
      </c>
      <c r="M6140" t="s">
        <v>14</v>
      </c>
      <c r="N6140" t="s">
        <v>307</v>
      </c>
      <c r="O6140" t="s">
        <v>1599</v>
      </c>
      <c r="P6140" t="s">
        <v>4717</v>
      </c>
      <c r="Q6140" s="312">
        <v>44865</v>
      </c>
      <c r="R6140" s="312">
        <v>44927</v>
      </c>
      <c r="S6140" t="s">
        <v>8452</v>
      </c>
      <c r="T6140" s="267"/>
      <c r="U6140" s="267"/>
      <c r="V6140" s="267"/>
      <c r="W6140" s="267"/>
      <c r="X6140" s="268"/>
      <c r="Y6140" t="s">
        <v>8563</v>
      </c>
      <c r="Z6140">
        <v>1718880175</v>
      </c>
      <c r="AA6140" t="s">
        <v>8559</v>
      </c>
      <c r="AB6140" s="273" t="str">
        <f>_xlfn.IFNA(IF(Table[[#This Row],[Programme Partner]]&lt;&gt;Table[[#This Row],[Implementing Partner]],CONCATENATE(Table[[#This Row],[Programme Partner]],"-",Table[[#This Row],[Implementing Partner]]),Table[[#This Row],[Programme Partner]]),"")</f>
        <v>IOM-DSK</v>
      </c>
    </row>
    <row r="6141" spans="1:28" ht="16.5" customHeight="1">
      <c r="A6141" s="183">
        <v>6591</v>
      </c>
      <c r="B6141" s="264" t="s">
        <v>5148</v>
      </c>
      <c r="C6141" s="265" t="s">
        <v>5087</v>
      </c>
      <c r="D6141" s="266" t="s">
        <v>5148</v>
      </c>
      <c r="E6141" s="269" t="s">
        <v>27</v>
      </c>
      <c r="F6141" s="264" t="s">
        <v>8014</v>
      </c>
      <c r="G6141" s="103" t="s">
        <v>8361</v>
      </c>
      <c r="H6141" s="264" t="str">
        <f>IFERROR(VLOOKUP(Table[[#This Row],[Activity Details of Assistance]],WHAT!E:F,2,FALSE),"")</f>
        <v># of plant</v>
      </c>
      <c r="I6141" s="264"/>
      <c r="J6141">
        <v>2</v>
      </c>
      <c r="K6141" s="295" t="s">
        <v>8280</v>
      </c>
      <c r="L6141" s="306" t="s">
        <v>13</v>
      </c>
      <c r="M6141" t="s">
        <v>14</v>
      </c>
      <c r="N6141" t="s">
        <v>307</v>
      </c>
      <c r="O6141" t="s">
        <v>1599</v>
      </c>
      <c r="P6141" t="s">
        <v>4717</v>
      </c>
      <c r="Q6141" s="312">
        <v>44865</v>
      </c>
      <c r="R6141" s="312">
        <v>44927</v>
      </c>
      <c r="S6141" t="s">
        <v>8452</v>
      </c>
      <c r="T6141" s="267"/>
      <c r="U6141" s="267"/>
      <c r="V6141" s="267"/>
      <c r="W6141" s="267"/>
      <c r="X6141" s="268"/>
      <c r="Y6141" t="s">
        <v>8563</v>
      </c>
      <c r="Z6141">
        <v>1718880175</v>
      </c>
      <c r="AA6141" t="s">
        <v>8559</v>
      </c>
      <c r="AB6141" s="273" t="str">
        <f>_xlfn.IFNA(IF(Table[[#This Row],[Programme Partner]]&lt;&gt;Table[[#This Row],[Implementing Partner]],CONCATENATE(Table[[#This Row],[Programme Partner]],"-",Table[[#This Row],[Implementing Partner]]),Table[[#This Row],[Programme Partner]]),"")</f>
        <v>IOM-DSK</v>
      </c>
    </row>
    <row r="6142" spans="1:28" ht="16.5" customHeight="1">
      <c r="A6142" s="183">
        <v>6592</v>
      </c>
      <c r="B6142" s="264" t="s">
        <v>5148</v>
      </c>
      <c r="C6142" s="265" t="s">
        <v>5087</v>
      </c>
      <c r="D6142" s="266" t="s">
        <v>5148</v>
      </c>
      <c r="E6142" s="269" t="s">
        <v>27</v>
      </c>
      <c r="F6142" s="264" t="s">
        <v>8014</v>
      </c>
      <c r="G6142" t="s">
        <v>8375</v>
      </c>
      <c r="H6142" s="264" t="str">
        <f>IFERROR(VLOOKUP(Table[[#This Row],[Activity Details of Assistance]],WHAT!E:F,2,FALSE),"")</f>
        <v># of 10L bin</v>
      </c>
      <c r="I6142" s="264"/>
      <c r="J6142">
        <v>2842</v>
      </c>
      <c r="K6142" s="295" t="s">
        <v>8280</v>
      </c>
      <c r="L6142" s="306" t="s">
        <v>13</v>
      </c>
      <c r="M6142" t="s">
        <v>14</v>
      </c>
      <c r="N6142" t="s">
        <v>307</v>
      </c>
      <c r="O6142" t="s">
        <v>1599</v>
      </c>
      <c r="P6142" t="s">
        <v>4717</v>
      </c>
      <c r="Q6142" s="312">
        <v>44865</v>
      </c>
      <c r="R6142" s="312">
        <v>44927</v>
      </c>
      <c r="S6142" t="s">
        <v>8452</v>
      </c>
      <c r="T6142" s="267"/>
      <c r="U6142" s="267"/>
      <c r="V6142" s="267"/>
      <c r="W6142" s="267"/>
      <c r="X6142" s="268"/>
      <c r="Y6142" t="s">
        <v>8563</v>
      </c>
      <c r="Z6142">
        <v>1718880175</v>
      </c>
      <c r="AA6142" t="s">
        <v>8559</v>
      </c>
      <c r="AB6142" s="273" t="str">
        <f>_xlfn.IFNA(IF(Table[[#This Row],[Programme Partner]]&lt;&gt;Table[[#This Row],[Implementing Partner]],CONCATENATE(Table[[#This Row],[Programme Partner]],"-",Table[[#This Row],[Implementing Partner]]),Table[[#This Row],[Programme Partner]]),"")</f>
        <v>IOM-DSK</v>
      </c>
    </row>
    <row r="6143" spans="1:28" ht="16.5" customHeight="1">
      <c r="A6143" s="183">
        <v>6593</v>
      </c>
      <c r="B6143" s="264" t="s">
        <v>5148</v>
      </c>
      <c r="C6143" s="265" t="s">
        <v>5087</v>
      </c>
      <c r="D6143" s="266" t="s">
        <v>5148</v>
      </c>
      <c r="E6143" s="269" t="s">
        <v>27</v>
      </c>
      <c r="F6143" s="264" t="s">
        <v>8014</v>
      </c>
      <c r="G6143" t="s">
        <v>8446</v>
      </c>
      <c r="H6143" s="264" t="str">
        <f>IFERROR(VLOOKUP(Table[[#This Row],[Activity Details of Assistance]],WHAT!E:F,2,FALSE),"")</f>
        <v># of shop bin</v>
      </c>
      <c r="I6143" s="264"/>
      <c r="J6143">
        <v>566</v>
      </c>
      <c r="K6143" s="295" t="s">
        <v>8280</v>
      </c>
      <c r="L6143" s="306" t="s">
        <v>13</v>
      </c>
      <c r="M6143" t="s">
        <v>14</v>
      </c>
      <c r="N6143" t="s">
        <v>307</v>
      </c>
      <c r="O6143" t="s">
        <v>1599</v>
      </c>
      <c r="P6143" t="s">
        <v>4717</v>
      </c>
      <c r="Q6143" s="312">
        <v>44865</v>
      </c>
      <c r="R6143" s="312">
        <v>44927</v>
      </c>
      <c r="S6143" t="s">
        <v>8452</v>
      </c>
      <c r="T6143" s="267"/>
      <c r="U6143" s="267"/>
      <c r="V6143" s="267"/>
      <c r="W6143" s="267"/>
      <c r="X6143" s="268"/>
      <c r="Y6143" t="s">
        <v>8563</v>
      </c>
      <c r="Z6143">
        <v>1718880175</v>
      </c>
      <c r="AA6143" t="s">
        <v>8559</v>
      </c>
      <c r="AB6143" s="273" t="str">
        <f>_xlfn.IFNA(IF(Table[[#This Row],[Programme Partner]]&lt;&gt;Table[[#This Row],[Implementing Partner]],CONCATENATE(Table[[#This Row],[Programme Partner]],"-",Table[[#This Row],[Implementing Partner]]),Table[[#This Row],[Programme Partner]]),"")</f>
        <v>IOM-DSK</v>
      </c>
    </row>
    <row r="6144" spans="1:28" ht="16.5" customHeight="1">
      <c r="A6144" s="183">
        <v>6594</v>
      </c>
      <c r="B6144" s="264" t="s">
        <v>5148</v>
      </c>
      <c r="C6144" s="265" t="s">
        <v>5087</v>
      </c>
      <c r="D6144" s="266" t="s">
        <v>5148</v>
      </c>
      <c r="E6144" s="269" t="s">
        <v>27</v>
      </c>
      <c r="F6144" s="264" t="s">
        <v>8011</v>
      </c>
      <c r="G6144" t="s">
        <v>8019</v>
      </c>
      <c r="H6144" s="264" t="str">
        <f>IFERROR(VLOOKUP(Table[[#This Row],[Activity Details of Assistance]],WHAT!E:F,2,FALSE),"")</f>
        <v>N/A</v>
      </c>
      <c r="I6144" s="264"/>
      <c r="J6144">
        <v>1</v>
      </c>
      <c r="K6144" s="295" t="s">
        <v>8280</v>
      </c>
      <c r="L6144" s="306" t="s">
        <v>13</v>
      </c>
      <c r="M6144" t="s">
        <v>14</v>
      </c>
      <c r="N6144" t="s">
        <v>307</v>
      </c>
      <c r="O6144" t="s">
        <v>1599</v>
      </c>
      <c r="P6144" t="s">
        <v>4720</v>
      </c>
      <c r="Q6144" s="312">
        <v>44865</v>
      </c>
      <c r="R6144" s="312">
        <v>44927</v>
      </c>
      <c r="S6144" t="s">
        <v>8452</v>
      </c>
      <c r="T6144" s="267"/>
      <c r="U6144" s="267"/>
      <c r="V6144" s="267"/>
      <c r="W6144" s="267"/>
      <c r="X6144" s="268"/>
      <c r="Y6144" t="s">
        <v>8563</v>
      </c>
      <c r="Z6144">
        <v>1718880175</v>
      </c>
      <c r="AA6144" t="s">
        <v>8559</v>
      </c>
      <c r="AB6144" s="273" t="str">
        <f>_xlfn.IFNA(IF(Table[[#This Row],[Programme Partner]]&lt;&gt;Table[[#This Row],[Implementing Partner]],CONCATENATE(Table[[#This Row],[Programme Partner]],"-",Table[[#This Row],[Implementing Partner]]),Table[[#This Row],[Programme Partner]]),"")</f>
        <v>IOM-DSK</v>
      </c>
    </row>
    <row r="6145" spans="1:28" ht="16.5" customHeight="1">
      <c r="A6145" s="183">
        <v>6595</v>
      </c>
      <c r="B6145" s="264" t="s">
        <v>5148</v>
      </c>
      <c r="C6145" s="265" t="s">
        <v>5087</v>
      </c>
      <c r="D6145" s="266" t="s">
        <v>5148</v>
      </c>
      <c r="E6145" s="269" t="s">
        <v>27</v>
      </c>
      <c r="F6145" s="264" t="s">
        <v>8012</v>
      </c>
      <c r="G6145" s="195" t="s">
        <v>8585</v>
      </c>
      <c r="H6145" s="264" t="str">
        <f>IFERROR(VLOOKUP(Table[[#This Row],[Activity Details of Assistance]],WHAT!E:F,2,FALSE),"")</f>
        <v xml:space="preserve"># of door </v>
      </c>
      <c r="I6145" s="264"/>
      <c r="J6145">
        <v>1</v>
      </c>
      <c r="K6145" s="295" t="s">
        <v>8280</v>
      </c>
      <c r="L6145" s="306" t="s">
        <v>13</v>
      </c>
      <c r="M6145" t="s">
        <v>14</v>
      </c>
      <c r="N6145" t="s">
        <v>307</v>
      </c>
      <c r="O6145" t="s">
        <v>1599</v>
      </c>
      <c r="P6145" t="s">
        <v>4720</v>
      </c>
      <c r="Q6145" s="312">
        <v>44865</v>
      </c>
      <c r="R6145" s="312">
        <v>44927</v>
      </c>
      <c r="S6145" t="s">
        <v>8452</v>
      </c>
      <c r="T6145" s="267"/>
      <c r="U6145" s="267"/>
      <c r="V6145" s="267"/>
      <c r="W6145" s="267"/>
      <c r="X6145" s="268"/>
      <c r="Y6145" t="s">
        <v>8563</v>
      </c>
      <c r="Z6145">
        <v>1718880175</v>
      </c>
      <c r="AA6145" t="s">
        <v>8559</v>
      </c>
      <c r="AB6145" s="273" t="str">
        <f>_xlfn.IFNA(IF(Table[[#This Row],[Programme Partner]]&lt;&gt;Table[[#This Row],[Implementing Partner]],CONCATENATE(Table[[#This Row],[Programme Partner]],"-",Table[[#This Row],[Implementing Partner]]),Table[[#This Row],[Programme Partner]]),"")</f>
        <v>IOM-DSK</v>
      </c>
    </row>
    <row r="6146" spans="1:28" ht="16.5" customHeight="1">
      <c r="A6146" s="183">
        <v>6596</v>
      </c>
      <c r="B6146" s="264" t="s">
        <v>5148</v>
      </c>
      <c r="C6146" s="265" t="s">
        <v>5087</v>
      </c>
      <c r="D6146" s="266" t="s">
        <v>5148</v>
      </c>
      <c r="E6146" s="269" t="s">
        <v>27</v>
      </c>
      <c r="F6146" s="264" t="s">
        <v>8012</v>
      </c>
      <c r="G6146" s="195" t="s">
        <v>8586</v>
      </c>
      <c r="H6146" s="264" t="str">
        <f>IFERROR(VLOOKUP(Table[[#This Row],[Activity Details of Assistance]],WHAT!E:F,2,FALSE),"")</f>
        <v># of door</v>
      </c>
      <c r="I6146" s="264"/>
      <c r="J6146">
        <v>131</v>
      </c>
      <c r="K6146" s="295" t="s">
        <v>8280</v>
      </c>
      <c r="L6146" s="306" t="s">
        <v>13</v>
      </c>
      <c r="M6146" t="s">
        <v>14</v>
      </c>
      <c r="N6146" t="s">
        <v>307</v>
      </c>
      <c r="O6146" t="s">
        <v>1599</v>
      </c>
      <c r="P6146" t="s">
        <v>4720</v>
      </c>
      <c r="Q6146" s="312">
        <v>44865</v>
      </c>
      <c r="R6146" s="312">
        <v>44927</v>
      </c>
      <c r="S6146" t="s">
        <v>8452</v>
      </c>
      <c r="T6146" s="267"/>
      <c r="U6146" s="267"/>
      <c r="V6146" s="267"/>
      <c r="W6146" s="267"/>
      <c r="X6146" s="268"/>
      <c r="Y6146" t="s">
        <v>8563</v>
      </c>
      <c r="Z6146">
        <v>1718880175</v>
      </c>
      <c r="AA6146" t="s">
        <v>8559</v>
      </c>
      <c r="AB6146" s="273" t="str">
        <f>_xlfn.IFNA(IF(Table[[#This Row],[Programme Partner]]&lt;&gt;Table[[#This Row],[Implementing Partner]],CONCATENATE(Table[[#This Row],[Programme Partner]],"-",Table[[#This Row],[Implementing Partner]]),Table[[#This Row],[Programme Partner]]),"")</f>
        <v>IOM-DSK</v>
      </c>
    </row>
    <row r="6147" spans="1:28" ht="16.5" customHeight="1">
      <c r="A6147" s="183">
        <v>6597</v>
      </c>
      <c r="B6147" s="264" t="s">
        <v>5148</v>
      </c>
      <c r="C6147" s="265" t="s">
        <v>5087</v>
      </c>
      <c r="D6147" s="266" t="s">
        <v>5148</v>
      </c>
      <c r="E6147" s="269" t="s">
        <v>27</v>
      </c>
      <c r="F6147" s="264" t="s">
        <v>8012</v>
      </c>
      <c r="G6147" t="s">
        <v>8357</v>
      </c>
      <c r="H6147" s="264" t="str">
        <f>IFERROR(VLOOKUP(Table[[#This Row],[Activity Details of Assistance]],WHAT!E:F,2,FALSE),"")</f>
        <v># of door</v>
      </c>
      <c r="I6147" s="264"/>
      <c r="J6147">
        <v>131</v>
      </c>
      <c r="K6147" s="295" t="s">
        <v>8280</v>
      </c>
      <c r="L6147" s="306" t="s">
        <v>13</v>
      </c>
      <c r="M6147" t="s">
        <v>14</v>
      </c>
      <c r="N6147" t="s">
        <v>307</v>
      </c>
      <c r="O6147" t="s">
        <v>1599</v>
      </c>
      <c r="P6147" t="s">
        <v>4720</v>
      </c>
      <c r="Q6147" s="312">
        <v>44865</v>
      </c>
      <c r="R6147" s="312">
        <v>44927</v>
      </c>
      <c r="S6147" t="s">
        <v>8452</v>
      </c>
      <c r="T6147" s="267"/>
      <c r="U6147" s="267"/>
      <c r="V6147" s="267"/>
      <c r="W6147" s="267"/>
      <c r="X6147" s="268"/>
      <c r="Y6147" t="s">
        <v>8563</v>
      </c>
      <c r="Z6147">
        <v>1718880175</v>
      </c>
      <c r="AA6147" t="s">
        <v>8559</v>
      </c>
      <c r="AB6147" s="273" t="str">
        <f>_xlfn.IFNA(IF(Table[[#This Row],[Programme Partner]]&lt;&gt;Table[[#This Row],[Implementing Partner]],CONCATENATE(Table[[#This Row],[Programme Partner]],"-",Table[[#This Row],[Implementing Partner]]),Table[[#This Row],[Programme Partner]]),"")</f>
        <v>IOM-DSK</v>
      </c>
    </row>
    <row r="6148" spans="1:28" ht="16.5" customHeight="1">
      <c r="A6148" s="183">
        <v>6598</v>
      </c>
      <c r="B6148" s="264" t="s">
        <v>5148</v>
      </c>
      <c r="C6148" s="265" t="s">
        <v>5087</v>
      </c>
      <c r="D6148" s="266" t="s">
        <v>5148</v>
      </c>
      <c r="E6148" s="269" t="s">
        <v>27</v>
      </c>
      <c r="F6148" s="264" t="s">
        <v>8013</v>
      </c>
      <c r="G6148" t="s">
        <v>8360</v>
      </c>
      <c r="H6148" s="264" t="str">
        <f>IFERROR(VLOOKUP(Table[[#This Row],[Activity Details of Assistance]],WHAT!E:F,2,FALSE),"")</f>
        <v># of household</v>
      </c>
      <c r="I6148" s="264"/>
      <c r="J6148">
        <v>1810</v>
      </c>
      <c r="K6148" s="295" t="s">
        <v>8280</v>
      </c>
      <c r="L6148" s="306" t="s">
        <v>13</v>
      </c>
      <c r="M6148" t="s">
        <v>14</v>
      </c>
      <c r="N6148" t="s">
        <v>307</v>
      </c>
      <c r="O6148" t="s">
        <v>1599</v>
      </c>
      <c r="P6148" t="s">
        <v>4720</v>
      </c>
      <c r="Q6148" s="236">
        <v>44865</v>
      </c>
      <c r="R6148" s="236">
        <v>44927</v>
      </c>
      <c r="S6148" t="s">
        <v>8452</v>
      </c>
      <c r="T6148" s="267"/>
      <c r="U6148" s="267"/>
      <c r="V6148" s="267"/>
      <c r="W6148" s="267"/>
      <c r="X6148" s="268"/>
      <c r="Y6148" t="s">
        <v>8563</v>
      </c>
      <c r="Z6148">
        <v>1718880175</v>
      </c>
      <c r="AA6148" t="s">
        <v>8559</v>
      </c>
      <c r="AB6148" s="273" t="str">
        <f>_xlfn.IFNA(IF(Table[[#This Row],[Programme Partner]]&lt;&gt;Table[[#This Row],[Implementing Partner]],CONCATENATE(Table[[#This Row],[Programme Partner]],"-",Table[[#This Row],[Implementing Partner]]),Table[[#This Row],[Programme Partner]]),"")</f>
        <v>IOM-DSK</v>
      </c>
    </row>
    <row r="6149" spans="1:28" ht="16.5" customHeight="1">
      <c r="A6149" s="183">
        <v>6599</v>
      </c>
      <c r="B6149" s="264" t="s">
        <v>5137</v>
      </c>
      <c r="C6149" s="265" t="s">
        <v>5137</v>
      </c>
      <c r="D6149" s="266" t="s">
        <v>5236</v>
      </c>
      <c r="E6149" s="269" t="s">
        <v>27</v>
      </c>
      <c r="F6149" s="264" t="s">
        <v>8011</v>
      </c>
      <c r="G6149" s="195" t="s">
        <v>8584</v>
      </c>
      <c r="H6149" s="264" t="str">
        <f>IFERROR(VLOOKUP(Table[[#This Row],[Activity Details of Assistance]],WHAT!E:F,2,FALSE),"")</f>
        <v># of tube well</v>
      </c>
      <c r="I6149" s="264"/>
      <c r="J6149">
        <v>16</v>
      </c>
      <c r="K6149" s="295" t="s">
        <v>8280</v>
      </c>
      <c r="L6149" s="306" t="s">
        <v>13</v>
      </c>
      <c r="M6149" t="s">
        <v>14</v>
      </c>
      <c r="N6149" t="s">
        <v>307</v>
      </c>
      <c r="O6149" t="s">
        <v>1179</v>
      </c>
      <c r="P6149" t="s">
        <v>8264</v>
      </c>
      <c r="Q6149" s="312">
        <v>44865</v>
      </c>
      <c r="R6149" s="312">
        <v>44866</v>
      </c>
      <c r="S6149" s="291" t="s">
        <v>8590</v>
      </c>
      <c r="T6149" s="267"/>
      <c r="U6149" s="267"/>
      <c r="V6149" s="267"/>
      <c r="W6149" s="267"/>
      <c r="X6149" s="268"/>
      <c r="Y6149" t="s">
        <v>8529</v>
      </c>
      <c r="Z6149">
        <v>1714119199</v>
      </c>
      <c r="AA6149" t="s">
        <v>8424</v>
      </c>
      <c r="AB6149" s="273" t="str">
        <f>_xlfn.IFNA(IF(Table[[#This Row],[Programme Partner]]&lt;&gt;Table[[#This Row],[Implementing Partner]],CONCATENATE(Table[[#This Row],[Programme Partner]],"-",Table[[#This Row],[Implementing Partner]]),Table[[#This Row],[Programme Partner]]),"")</f>
        <v>HYSAWA</v>
      </c>
    </row>
    <row r="6150" spans="1:28" ht="16.5" customHeight="1">
      <c r="A6150" s="183">
        <v>6600</v>
      </c>
      <c r="B6150" s="264" t="s">
        <v>5137</v>
      </c>
      <c r="C6150" s="265" t="s">
        <v>5137</v>
      </c>
      <c r="D6150" s="266" t="s">
        <v>5236</v>
      </c>
      <c r="E6150" s="269" t="s">
        <v>27</v>
      </c>
      <c r="F6150" s="264" t="s">
        <v>8013</v>
      </c>
      <c r="G6150" t="s">
        <v>8314</v>
      </c>
      <c r="H6150" s="264" t="str">
        <f>IFERROR(VLOOKUP(Table[[#This Row],[Activity Details of Assistance]],WHAT!E:F,2,FALSE),"")</f>
        <v># of HP sessions at HH level</v>
      </c>
      <c r="I6150" s="264"/>
      <c r="J6150">
        <v>47</v>
      </c>
      <c r="K6150" s="295" t="s">
        <v>8280</v>
      </c>
      <c r="L6150" s="306" t="s">
        <v>13</v>
      </c>
      <c r="M6150" t="s">
        <v>14</v>
      </c>
      <c r="N6150" t="s">
        <v>307</v>
      </c>
      <c r="O6150" t="s">
        <v>1179</v>
      </c>
      <c r="P6150" t="s">
        <v>8264</v>
      </c>
      <c r="Q6150" s="312">
        <v>44865</v>
      </c>
      <c r="R6150" s="312">
        <v>44866</v>
      </c>
      <c r="S6150" s="291" t="s">
        <v>8590</v>
      </c>
      <c r="T6150" s="267"/>
      <c r="U6150" s="267"/>
      <c r="V6150" s="267"/>
      <c r="W6150" s="267"/>
      <c r="X6150" s="268"/>
      <c r="Y6150" t="s">
        <v>8529</v>
      </c>
      <c r="Z6150">
        <v>1714119199</v>
      </c>
      <c r="AA6150" t="s">
        <v>8424</v>
      </c>
      <c r="AB6150" s="273" t="str">
        <f>_xlfn.IFNA(IF(Table[[#This Row],[Programme Partner]]&lt;&gt;Table[[#This Row],[Implementing Partner]],CONCATENATE(Table[[#This Row],[Programme Partner]],"-",Table[[#This Row],[Implementing Partner]]),Table[[#This Row],[Programme Partner]]),"")</f>
        <v>HYSAWA</v>
      </c>
    </row>
    <row r="6151" spans="1:28" ht="16.5" customHeight="1">
      <c r="A6151" s="183">
        <v>6601</v>
      </c>
      <c r="B6151" s="264" t="s">
        <v>5137</v>
      </c>
      <c r="C6151" s="265" t="s">
        <v>5137</v>
      </c>
      <c r="D6151" s="266" t="s">
        <v>5236</v>
      </c>
      <c r="E6151" s="269" t="s">
        <v>27</v>
      </c>
      <c r="F6151" s="264" t="s">
        <v>8013</v>
      </c>
      <c r="G6151" t="s">
        <v>8314</v>
      </c>
      <c r="H6151" s="264" t="str">
        <f>IFERROR(VLOOKUP(Table[[#This Row],[Activity Details of Assistance]],WHAT!E:F,2,FALSE),"")</f>
        <v># of HP sessions at HH level</v>
      </c>
      <c r="I6151" s="264"/>
      <c r="J6151">
        <v>45</v>
      </c>
      <c r="K6151" s="295" t="s">
        <v>8280</v>
      </c>
      <c r="L6151" s="306" t="s">
        <v>13</v>
      </c>
      <c r="M6151" t="s">
        <v>14</v>
      </c>
      <c r="N6151" t="s">
        <v>307</v>
      </c>
      <c r="O6151" t="s">
        <v>1599</v>
      </c>
      <c r="P6151" t="s">
        <v>8198</v>
      </c>
      <c r="Q6151" s="312">
        <v>44865</v>
      </c>
      <c r="R6151" s="312">
        <v>44866</v>
      </c>
      <c r="S6151" s="291" t="s">
        <v>8590</v>
      </c>
      <c r="T6151" s="267"/>
      <c r="U6151" s="267"/>
      <c r="V6151" s="267"/>
      <c r="W6151" s="267"/>
      <c r="X6151" s="268"/>
      <c r="Y6151" t="s">
        <v>8529</v>
      </c>
      <c r="Z6151">
        <v>1714119199</v>
      </c>
      <c r="AA6151" t="s">
        <v>8424</v>
      </c>
      <c r="AB6151" s="273" t="str">
        <f>_xlfn.IFNA(IF(Table[[#This Row],[Programme Partner]]&lt;&gt;Table[[#This Row],[Implementing Partner]],CONCATENATE(Table[[#This Row],[Programme Partner]],"-",Table[[#This Row],[Implementing Partner]]),Table[[#This Row],[Programme Partner]]),"")</f>
        <v>HYSAWA</v>
      </c>
    </row>
    <row r="6152" spans="1:28" ht="16.5" customHeight="1">
      <c r="A6152" s="183">
        <v>6602</v>
      </c>
      <c r="B6152" s="264" t="s">
        <v>5137</v>
      </c>
      <c r="C6152" s="265" t="s">
        <v>5137</v>
      </c>
      <c r="D6152" s="266" t="s">
        <v>5236</v>
      </c>
      <c r="E6152" s="269" t="s">
        <v>27</v>
      </c>
      <c r="F6152" s="264" t="s">
        <v>8013</v>
      </c>
      <c r="G6152" t="s">
        <v>8314</v>
      </c>
      <c r="H6152" s="264" t="str">
        <f>IFERROR(VLOOKUP(Table[[#This Row],[Activity Details of Assistance]],WHAT!E:F,2,FALSE),"")</f>
        <v># of HP sessions at HH level</v>
      </c>
      <c r="I6152" s="264"/>
      <c r="J6152">
        <v>48</v>
      </c>
      <c r="K6152" s="295" t="s">
        <v>8280</v>
      </c>
      <c r="L6152" s="306" t="s">
        <v>13</v>
      </c>
      <c r="M6152" t="s">
        <v>14</v>
      </c>
      <c r="N6152" t="s">
        <v>307</v>
      </c>
      <c r="O6152" t="s">
        <v>1600</v>
      </c>
      <c r="P6152" t="s">
        <v>8265</v>
      </c>
      <c r="Q6152" s="312">
        <v>44865</v>
      </c>
      <c r="R6152" s="312">
        <v>44866</v>
      </c>
      <c r="S6152" s="291" t="s">
        <v>8590</v>
      </c>
      <c r="T6152" s="267"/>
      <c r="U6152" s="267"/>
      <c r="V6152" s="267"/>
      <c r="W6152" s="267"/>
      <c r="X6152" s="268"/>
      <c r="Y6152" t="s">
        <v>8425</v>
      </c>
      <c r="Z6152">
        <v>1714119199</v>
      </c>
      <c r="AA6152" t="s">
        <v>8424</v>
      </c>
      <c r="AB6152" s="273" t="str">
        <f>_xlfn.IFNA(IF(Table[[#This Row],[Programme Partner]]&lt;&gt;Table[[#This Row],[Implementing Partner]],CONCATENATE(Table[[#This Row],[Programme Partner]],"-",Table[[#This Row],[Implementing Partner]]),Table[[#This Row],[Programme Partner]]),"")</f>
        <v>HYSAWA</v>
      </c>
    </row>
    <row r="6153" spans="1:28" ht="16.5" customHeight="1">
      <c r="A6153" s="183">
        <v>6603</v>
      </c>
      <c r="B6153" s="264" t="s">
        <v>5137</v>
      </c>
      <c r="C6153" s="265" t="s">
        <v>5137</v>
      </c>
      <c r="D6153" s="266" t="s">
        <v>5236</v>
      </c>
      <c r="E6153" s="269" t="s">
        <v>27</v>
      </c>
      <c r="F6153" s="264" t="s">
        <v>8011</v>
      </c>
      <c r="G6153" s="195" t="s">
        <v>8584</v>
      </c>
      <c r="H6153" s="264" t="str">
        <f>IFERROR(VLOOKUP(Table[[#This Row],[Activity Details of Assistance]],WHAT!E:F,2,FALSE),"")</f>
        <v># of tube well</v>
      </c>
      <c r="I6153" s="264"/>
      <c r="J6153">
        <v>10</v>
      </c>
      <c r="K6153" s="295" t="s">
        <v>8280</v>
      </c>
      <c r="L6153" s="306" t="s">
        <v>13</v>
      </c>
      <c r="M6153" t="s">
        <v>14</v>
      </c>
      <c r="N6153" t="s">
        <v>307</v>
      </c>
      <c r="O6153" t="s">
        <v>1602</v>
      </c>
      <c r="P6153" t="s">
        <v>8303</v>
      </c>
      <c r="Q6153" s="312">
        <v>44865</v>
      </c>
      <c r="R6153" s="312">
        <v>44866</v>
      </c>
      <c r="S6153" s="291" t="s">
        <v>8590</v>
      </c>
      <c r="T6153" s="267"/>
      <c r="U6153" s="267"/>
      <c r="V6153" s="267"/>
      <c r="W6153" s="267"/>
      <c r="X6153" s="268"/>
      <c r="Y6153" t="s">
        <v>8425</v>
      </c>
      <c r="Z6153">
        <v>1714119199</v>
      </c>
      <c r="AA6153" t="s">
        <v>8424</v>
      </c>
      <c r="AB6153" s="273" t="str">
        <f>_xlfn.IFNA(IF(Table[[#This Row],[Programme Partner]]&lt;&gt;Table[[#This Row],[Implementing Partner]],CONCATENATE(Table[[#This Row],[Programme Partner]],"-",Table[[#This Row],[Implementing Partner]]),Table[[#This Row],[Programme Partner]]),"")</f>
        <v>HYSAWA</v>
      </c>
    </row>
    <row r="6154" spans="1:28" ht="16.5" customHeight="1">
      <c r="A6154" s="183">
        <v>6604</v>
      </c>
      <c r="B6154" s="264" t="s">
        <v>5137</v>
      </c>
      <c r="C6154" s="265" t="s">
        <v>5137</v>
      </c>
      <c r="D6154" s="266" t="s">
        <v>5236</v>
      </c>
      <c r="E6154" s="269" t="s">
        <v>27</v>
      </c>
      <c r="F6154" s="264" t="s">
        <v>8013</v>
      </c>
      <c r="G6154" t="s">
        <v>8314</v>
      </c>
      <c r="H6154" s="264" t="str">
        <f>IFERROR(VLOOKUP(Table[[#This Row],[Activity Details of Assistance]],WHAT!E:F,2,FALSE),"")</f>
        <v># of HP sessions at HH level</v>
      </c>
      <c r="I6154" s="264"/>
      <c r="J6154">
        <v>57</v>
      </c>
      <c r="K6154" s="295" t="s">
        <v>8280</v>
      </c>
      <c r="L6154" s="306" t="s">
        <v>13</v>
      </c>
      <c r="M6154" t="s">
        <v>14</v>
      </c>
      <c r="N6154" t="s">
        <v>307</v>
      </c>
      <c r="O6154" t="s">
        <v>1602</v>
      </c>
      <c r="P6154" t="s">
        <v>8303</v>
      </c>
      <c r="Q6154" s="312">
        <v>44865</v>
      </c>
      <c r="R6154" s="312">
        <v>44866</v>
      </c>
      <c r="S6154" s="291" t="s">
        <v>8590</v>
      </c>
      <c r="T6154" s="267"/>
      <c r="U6154" s="267"/>
      <c r="V6154" s="267"/>
      <c r="W6154" s="267"/>
      <c r="X6154" s="268"/>
      <c r="Y6154" t="s">
        <v>8425</v>
      </c>
      <c r="Z6154">
        <v>1714119199</v>
      </c>
      <c r="AA6154" t="s">
        <v>8424</v>
      </c>
      <c r="AB6154" s="273" t="str">
        <f>_xlfn.IFNA(IF(Table[[#This Row],[Programme Partner]]&lt;&gt;Table[[#This Row],[Implementing Partner]],CONCATENATE(Table[[#This Row],[Programme Partner]],"-",Table[[#This Row],[Implementing Partner]]),Table[[#This Row],[Programme Partner]]),"")</f>
        <v>HYSAWA</v>
      </c>
    </row>
    <row r="6155" spans="1:28" ht="16.5" customHeight="1">
      <c r="A6155" s="183">
        <v>6605</v>
      </c>
      <c r="B6155" s="264" t="s">
        <v>5137</v>
      </c>
      <c r="C6155" s="265" t="s">
        <v>5137</v>
      </c>
      <c r="D6155" s="266" t="s">
        <v>5236</v>
      </c>
      <c r="E6155" s="269" t="s">
        <v>27</v>
      </c>
      <c r="F6155" s="264" t="s">
        <v>8013</v>
      </c>
      <c r="G6155" t="s">
        <v>8314</v>
      </c>
      <c r="H6155" s="264" t="str">
        <f>IFERROR(VLOOKUP(Table[[#This Row],[Activity Details of Assistance]],WHAT!E:F,2,FALSE),"")</f>
        <v># of HP sessions at HH level</v>
      </c>
      <c r="I6155" s="264"/>
      <c r="J6155">
        <v>54</v>
      </c>
      <c r="K6155" s="295" t="s">
        <v>8280</v>
      </c>
      <c r="L6155" s="306" t="s">
        <v>13</v>
      </c>
      <c r="M6155" t="s">
        <v>14</v>
      </c>
      <c r="N6155" t="s">
        <v>307</v>
      </c>
      <c r="O6155" t="s">
        <v>307</v>
      </c>
      <c r="P6155" t="s">
        <v>8220</v>
      </c>
      <c r="Q6155" s="312">
        <v>44865</v>
      </c>
      <c r="R6155" s="312">
        <v>44866</v>
      </c>
      <c r="S6155" s="291" t="s">
        <v>8590</v>
      </c>
      <c r="T6155" s="267"/>
      <c r="U6155" s="267"/>
      <c r="V6155" s="267"/>
      <c r="W6155" s="267"/>
      <c r="X6155" s="268"/>
      <c r="Y6155" t="s">
        <v>8425</v>
      </c>
      <c r="Z6155">
        <v>1714119199</v>
      </c>
      <c r="AA6155" t="s">
        <v>8424</v>
      </c>
      <c r="AB6155" s="273" t="str">
        <f>_xlfn.IFNA(IF(Table[[#This Row],[Programme Partner]]&lt;&gt;Table[[#This Row],[Implementing Partner]],CONCATENATE(Table[[#This Row],[Programme Partner]],"-",Table[[#This Row],[Implementing Partner]]),Table[[#This Row],[Programme Partner]]),"")</f>
        <v>HYSAWA</v>
      </c>
    </row>
    <row r="6156" spans="1:28" ht="16.5" customHeight="1">
      <c r="A6156" s="183">
        <v>6606</v>
      </c>
      <c r="B6156" s="264" t="s">
        <v>5137</v>
      </c>
      <c r="C6156" s="265" t="s">
        <v>5137</v>
      </c>
      <c r="D6156" s="266" t="s">
        <v>5236</v>
      </c>
      <c r="E6156" s="269" t="s">
        <v>27</v>
      </c>
      <c r="F6156" s="264" t="s">
        <v>8013</v>
      </c>
      <c r="G6156" t="s">
        <v>8314</v>
      </c>
      <c r="H6156" s="264" t="str">
        <f>IFERROR(VLOOKUP(Table[[#This Row],[Activity Details of Assistance]],WHAT!E:F,2,FALSE),"")</f>
        <v># of HP sessions at HH level</v>
      </c>
      <c r="I6156" s="264"/>
      <c r="J6156">
        <v>48</v>
      </c>
      <c r="K6156" s="295" t="s">
        <v>8280</v>
      </c>
      <c r="L6156" s="306" t="s">
        <v>13</v>
      </c>
      <c r="M6156" t="s">
        <v>14</v>
      </c>
      <c r="N6156" t="s">
        <v>307</v>
      </c>
      <c r="O6156" t="s">
        <v>1603</v>
      </c>
      <c r="P6156" t="s">
        <v>8241</v>
      </c>
      <c r="Q6156" s="312">
        <v>44865</v>
      </c>
      <c r="R6156" s="312">
        <v>44866</v>
      </c>
      <c r="S6156" s="291" t="s">
        <v>8590</v>
      </c>
      <c r="T6156" s="267"/>
      <c r="U6156" s="267"/>
      <c r="V6156" s="267"/>
      <c r="W6156" s="267"/>
      <c r="X6156" s="268"/>
      <c r="Y6156" t="s">
        <v>8425</v>
      </c>
      <c r="Z6156">
        <v>1714119199</v>
      </c>
      <c r="AA6156" t="s">
        <v>8424</v>
      </c>
      <c r="AB6156" s="273" t="str">
        <f>_xlfn.IFNA(IF(Table[[#This Row],[Programme Partner]]&lt;&gt;Table[[#This Row],[Implementing Partner]],CONCATENATE(Table[[#This Row],[Programme Partner]],"-",Table[[#This Row],[Implementing Partner]]),Table[[#This Row],[Programme Partner]]),"")</f>
        <v>HYSAWA</v>
      </c>
    </row>
    <row r="6157" spans="1:28" ht="16.5" customHeight="1">
      <c r="A6157" s="183">
        <v>6607</v>
      </c>
      <c r="B6157" s="264" t="s">
        <v>5137</v>
      </c>
      <c r="C6157" s="265" t="s">
        <v>5137</v>
      </c>
      <c r="D6157" s="266" t="s">
        <v>5236</v>
      </c>
      <c r="E6157" s="269" t="s">
        <v>27</v>
      </c>
      <c r="F6157" s="264" t="s">
        <v>8013</v>
      </c>
      <c r="G6157" t="s">
        <v>8314</v>
      </c>
      <c r="H6157" s="264" t="str">
        <f>IFERROR(VLOOKUP(Table[[#This Row],[Activity Details of Assistance]],WHAT!E:F,2,FALSE),"")</f>
        <v># of HP sessions at HH level</v>
      </c>
      <c r="I6157" s="264"/>
      <c r="J6157">
        <v>26</v>
      </c>
      <c r="K6157" s="295" t="s">
        <v>8280</v>
      </c>
      <c r="L6157" s="306" t="s">
        <v>13</v>
      </c>
      <c r="M6157" t="s">
        <v>14</v>
      </c>
      <c r="N6157" t="s">
        <v>309</v>
      </c>
      <c r="O6157" t="s">
        <v>1604</v>
      </c>
      <c r="P6157" t="s">
        <v>8209</v>
      </c>
      <c r="Q6157" s="312">
        <v>44865</v>
      </c>
      <c r="R6157" s="312">
        <v>44866</v>
      </c>
      <c r="S6157" s="291" t="s">
        <v>8590</v>
      </c>
      <c r="T6157" s="267"/>
      <c r="U6157" s="267"/>
      <c r="V6157" s="267"/>
      <c r="W6157" s="267"/>
      <c r="X6157" s="268"/>
      <c r="Y6157" t="s">
        <v>8425</v>
      </c>
      <c r="Z6157">
        <v>1714119199</v>
      </c>
      <c r="AA6157" t="s">
        <v>8424</v>
      </c>
      <c r="AB6157" s="273" t="str">
        <f>_xlfn.IFNA(IF(Table[[#This Row],[Programme Partner]]&lt;&gt;Table[[#This Row],[Implementing Partner]],CONCATENATE(Table[[#This Row],[Programme Partner]],"-",Table[[#This Row],[Implementing Partner]]),Table[[#This Row],[Programme Partner]]),"")</f>
        <v>HYSAWA</v>
      </c>
    </row>
    <row r="6158" spans="1:28" ht="16.5" customHeight="1">
      <c r="A6158" s="183">
        <v>6608</v>
      </c>
      <c r="B6158" s="264" t="s">
        <v>5137</v>
      </c>
      <c r="C6158" s="265" t="s">
        <v>5137</v>
      </c>
      <c r="D6158" s="266" t="s">
        <v>5236</v>
      </c>
      <c r="E6158" s="269" t="s">
        <v>27</v>
      </c>
      <c r="F6158" s="264" t="s">
        <v>8013</v>
      </c>
      <c r="G6158" t="s">
        <v>8314</v>
      </c>
      <c r="H6158" s="264" t="str">
        <f>IFERROR(VLOOKUP(Table[[#This Row],[Activity Details of Assistance]],WHAT!E:F,2,FALSE),"")</f>
        <v># of HP sessions at HH level</v>
      </c>
      <c r="I6158" s="264"/>
      <c r="J6158">
        <v>25</v>
      </c>
      <c r="K6158" s="295" t="s">
        <v>8280</v>
      </c>
      <c r="L6158" s="306" t="s">
        <v>13</v>
      </c>
      <c r="M6158" t="s">
        <v>14</v>
      </c>
      <c r="N6158" t="s">
        <v>309</v>
      </c>
      <c r="O6158" t="s">
        <v>1605</v>
      </c>
      <c r="P6158" t="s">
        <v>8210</v>
      </c>
      <c r="Q6158" s="312">
        <v>44865</v>
      </c>
      <c r="R6158" s="312">
        <v>44866</v>
      </c>
      <c r="S6158" s="291" t="s">
        <v>8590</v>
      </c>
      <c r="T6158" s="267"/>
      <c r="U6158" s="267"/>
      <c r="V6158" s="267"/>
      <c r="W6158" s="267"/>
      <c r="X6158" s="268"/>
      <c r="Y6158" t="s">
        <v>8425</v>
      </c>
      <c r="Z6158">
        <v>1714191199</v>
      </c>
      <c r="AA6158" t="s">
        <v>8424</v>
      </c>
      <c r="AB6158" s="273" t="str">
        <f>_xlfn.IFNA(IF(Table[[#This Row],[Programme Partner]]&lt;&gt;Table[[#This Row],[Implementing Partner]],CONCATENATE(Table[[#This Row],[Programme Partner]],"-",Table[[#This Row],[Implementing Partner]]),Table[[#This Row],[Programme Partner]]),"")</f>
        <v>HYSAWA</v>
      </c>
    </row>
    <row r="6159" spans="1:28" ht="16.5" customHeight="1">
      <c r="A6159" s="183">
        <v>6609</v>
      </c>
      <c r="B6159" s="264" t="s">
        <v>5137</v>
      </c>
      <c r="C6159" s="265" t="s">
        <v>5137</v>
      </c>
      <c r="D6159" s="266" t="s">
        <v>5236</v>
      </c>
      <c r="E6159" s="269" t="s">
        <v>27</v>
      </c>
      <c r="F6159" s="264" t="s">
        <v>8013</v>
      </c>
      <c r="G6159" t="s">
        <v>8314</v>
      </c>
      <c r="H6159" s="264" t="str">
        <f>IFERROR(VLOOKUP(Table[[#This Row],[Activity Details of Assistance]],WHAT!E:F,2,FALSE),"")</f>
        <v># of HP sessions at HH level</v>
      </c>
      <c r="I6159" s="264"/>
      <c r="J6159">
        <v>37</v>
      </c>
      <c r="K6159" s="295" t="s">
        <v>8280</v>
      </c>
      <c r="L6159" s="306" t="s">
        <v>13</v>
      </c>
      <c r="M6159" t="s">
        <v>14</v>
      </c>
      <c r="N6159" t="s">
        <v>309</v>
      </c>
      <c r="O6159" t="s">
        <v>1606</v>
      </c>
      <c r="P6159" t="s">
        <v>8208</v>
      </c>
      <c r="Q6159" s="312">
        <v>44865</v>
      </c>
      <c r="R6159" s="312">
        <v>44866</v>
      </c>
      <c r="S6159" s="291" t="s">
        <v>8590</v>
      </c>
      <c r="T6159" s="267"/>
      <c r="U6159" s="267"/>
      <c r="V6159" s="267"/>
      <c r="W6159" s="267"/>
      <c r="X6159" s="268"/>
      <c r="Y6159" t="s">
        <v>8425</v>
      </c>
      <c r="Z6159">
        <v>1714191199</v>
      </c>
      <c r="AA6159" t="s">
        <v>8424</v>
      </c>
      <c r="AB6159" s="273" t="str">
        <f>_xlfn.IFNA(IF(Table[[#This Row],[Programme Partner]]&lt;&gt;Table[[#This Row],[Implementing Partner]],CONCATENATE(Table[[#This Row],[Programme Partner]],"-",Table[[#This Row],[Implementing Partner]]),Table[[#This Row],[Programme Partner]]),"")</f>
        <v>HYSAWA</v>
      </c>
    </row>
    <row r="6160" spans="1:28" ht="16.5" customHeight="1">
      <c r="A6160" s="183">
        <v>6610</v>
      </c>
      <c r="B6160" s="264" t="s">
        <v>5137</v>
      </c>
      <c r="C6160" s="265" t="s">
        <v>5137</v>
      </c>
      <c r="D6160" s="266" t="s">
        <v>5236</v>
      </c>
      <c r="E6160" s="269" t="s">
        <v>27</v>
      </c>
      <c r="F6160" s="264" t="s">
        <v>8011</v>
      </c>
      <c r="G6160" s="195" t="s">
        <v>8584</v>
      </c>
      <c r="H6160" s="264" t="str">
        <f>IFERROR(VLOOKUP(Table[[#This Row],[Activity Details of Assistance]],WHAT!E:F,2,FALSE),"")</f>
        <v># of tube well</v>
      </c>
      <c r="I6160" s="264"/>
      <c r="J6160">
        <v>1</v>
      </c>
      <c r="K6160" s="295" t="s">
        <v>8280</v>
      </c>
      <c r="L6160" s="306" t="s">
        <v>13</v>
      </c>
      <c r="M6160" t="s">
        <v>14</v>
      </c>
      <c r="N6160" t="s">
        <v>309</v>
      </c>
      <c r="O6160" t="s">
        <v>1607</v>
      </c>
      <c r="P6160" t="s">
        <v>8211</v>
      </c>
      <c r="Q6160" s="312">
        <v>44865</v>
      </c>
      <c r="R6160" s="312">
        <v>44866</v>
      </c>
      <c r="S6160" s="291" t="s">
        <v>8590</v>
      </c>
      <c r="T6160" s="267"/>
      <c r="U6160" s="267"/>
      <c r="V6160" s="267"/>
      <c r="W6160" s="267"/>
      <c r="X6160" s="268"/>
      <c r="Y6160" t="s">
        <v>8425</v>
      </c>
      <c r="Z6160">
        <v>1714191199</v>
      </c>
      <c r="AA6160" t="s">
        <v>8424</v>
      </c>
      <c r="AB6160" s="273" t="str">
        <f>_xlfn.IFNA(IF(Table[[#This Row],[Programme Partner]]&lt;&gt;Table[[#This Row],[Implementing Partner]],CONCATENATE(Table[[#This Row],[Programme Partner]],"-",Table[[#This Row],[Implementing Partner]]),Table[[#This Row],[Programme Partner]]),"")</f>
        <v>HYSAWA</v>
      </c>
    </row>
    <row r="6161" spans="1:28" ht="16.5" customHeight="1">
      <c r="A6161" s="183">
        <v>6611</v>
      </c>
      <c r="B6161" s="264" t="s">
        <v>5137</v>
      </c>
      <c r="C6161" s="265" t="s">
        <v>5137</v>
      </c>
      <c r="D6161" s="266" t="s">
        <v>5236</v>
      </c>
      <c r="E6161" s="269" t="s">
        <v>27</v>
      </c>
      <c r="F6161" s="264" t="s">
        <v>8013</v>
      </c>
      <c r="G6161" t="s">
        <v>8314</v>
      </c>
      <c r="H6161" s="264" t="str">
        <f>IFERROR(VLOOKUP(Table[[#This Row],[Activity Details of Assistance]],WHAT!E:F,2,FALSE),"")</f>
        <v># of HP sessions at HH level</v>
      </c>
      <c r="I6161" s="264"/>
      <c r="J6161">
        <v>25</v>
      </c>
      <c r="K6161" s="295" t="s">
        <v>8280</v>
      </c>
      <c r="L6161" s="306" t="s">
        <v>13</v>
      </c>
      <c r="M6161" t="s">
        <v>14</v>
      </c>
      <c r="N6161" t="s">
        <v>309</v>
      </c>
      <c r="O6161" t="s">
        <v>1607</v>
      </c>
      <c r="P6161" t="s">
        <v>8211</v>
      </c>
      <c r="Q6161" s="312">
        <v>44865</v>
      </c>
      <c r="R6161" s="312">
        <v>44866</v>
      </c>
      <c r="S6161" s="291" t="s">
        <v>8590</v>
      </c>
      <c r="T6161" s="267"/>
      <c r="U6161" s="267"/>
      <c r="V6161" s="267"/>
      <c r="W6161" s="267"/>
      <c r="X6161" s="268"/>
      <c r="Y6161" t="s">
        <v>8425</v>
      </c>
      <c r="Z6161">
        <v>1714191199</v>
      </c>
      <c r="AA6161" t="s">
        <v>8424</v>
      </c>
      <c r="AB6161" s="273" t="str">
        <f>_xlfn.IFNA(IF(Table[[#This Row],[Programme Partner]]&lt;&gt;Table[[#This Row],[Implementing Partner]],CONCATENATE(Table[[#This Row],[Programme Partner]],"-",Table[[#This Row],[Implementing Partner]]),Table[[#This Row],[Programme Partner]]),"")</f>
        <v>HYSAWA</v>
      </c>
    </row>
    <row r="6162" spans="1:28" ht="16.5" customHeight="1">
      <c r="A6162" s="183">
        <v>6612</v>
      </c>
      <c r="B6162" s="264" t="s">
        <v>5137</v>
      </c>
      <c r="C6162" s="265" t="s">
        <v>5137</v>
      </c>
      <c r="D6162" s="266" t="s">
        <v>5236</v>
      </c>
      <c r="E6162" s="269" t="s">
        <v>27</v>
      </c>
      <c r="F6162" s="264" t="s">
        <v>8013</v>
      </c>
      <c r="G6162" t="s">
        <v>8314</v>
      </c>
      <c r="H6162" s="264" t="str">
        <f>IFERROR(VLOOKUP(Table[[#This Row],[Activity Details of Assistance]],WHAT!E:F,2,FALSE),"")</f>
        <v># of HP sessions at HH level</v>
      </c>
      <c r="I6162" s="264"/>
      <c r="J6162">
        <v>46</v>
      </c>
      <c r="K6162" s="295" t="s">
        <v>8280</v>
      </c>
      <c r="L6162" s="306" t="s">
        <v>13</v>
      </c>
      <c r="M6162" t="s">
        <v>14</v>
      </c>
      <c r="N6162" t="s">
        <v>309</v>
      </c>
      <c r="O6162" t="s">
        <v>1608</v>
      </c>
      <c r="P6162" t="s">
        <v>8212</v>
      </c>
      <c r="Q6162" s="312">
        <v>44865</v>
      </c>
      <c r="R6162" s="312">
        <v>44866</v>
      </c>
      <c r="S6162" s="291" t="s">
        <v>8590</v>
      </c>
      <c r="T6162" s="267"/>
      <c r="U6162" s="267"/>
      <c r="V6162" s="267"/>
      <c r="W6162" s="267"/>
      <c r="X6162" s="268"/>
      <c r="Y6162" t="s">
        <v>8425</v>
      </c>
      <c r="Z6162">
        <v>1714191199</v>
      </c>
      <c r="AA6162" t="s">
        <v>8424</v>
      </c>
      <c r="AB6162" s="273" t="str">
        <f>_xlfn.IFNA(IF(Table[[#This Row],[Programme Partner]]&lt;&gt;Table[[#This Row],[Implementing Partner]],CONCATENATE(Table[[#This Row],[Programme Partner]],"-",Table[[#This Row],[Implementing Partner]]),Table[[#This Row],[Programme Partner]]),"")</f>
        <v>HYSAWA</v>
      </c>
    </row>
    <row r="6163" spans="1:28" ht="16.5" customHeight="1">
      <c r="A6163" s="183">
        <v>6613</v>
      </c>
      <c r="B6163" s="264" t="s">
        <v>5148</v>
      </c>
      <c r="C6163" s="265" t="s">
        <v>8341</v>
      </c>
      <c r="D6163" s="266" t="s">
        <v>5148</v>
      </c>
      <c r="E6163" s="269" t="s">
        <v>27</v>
      </c>
      <c r="F6163" s="264" t="s">
        <v>8011</v>
      </c>
      <c r="G6163" s="195" t="s">
        <v>8584</v>
      </c>
      <c r="H6163" s="264" t="str">
        <f>IFERROR(VLOOKUP(Table[[#This Row],[Activity Details of Assistance]],WHAT!E:F,2,FALSE),"")</f>
        <v># of tube well</v>
      </c>
      <c r="I6163" s="264"/>
      <c r="J6163">
        <v>221</v>
      </c>
      <c r="K6163" s="295" t="s">
        <v>8280</v>
      </c>
      <c r="L6163" s="306" t="s">
        <v>13</v>
      </c>
      <c r="M6163" t="s">
        <v>14</v>
      </c>
      <c r="N6163" t="s">
        <v>309</v>
      </c>
      <c r="O6163" t="s">
        <v>1606</v>
      </c>
      <c r="P6163" t="s">
        <v>4654</v>
      </c>
      <c r="Q6163" s="312">
        <v>44865</v>
      </c>
      <c r="R6163" s="312">
        <v>44986</v>
      </c>
      <c r="S6163" t="s">
        <v>8452</v>
      </c>
      <c r="T6163" s="267"/>
      <c r="U6163" s="267"/>
      <c r="V6163" s="267"/>
      <c r="W6163" s="267"/>
      <c r="X6163" s="268"/>
      <c r="Y6163" t="s">
        <v>8340</v>
      </c>
      <c r="Z6163">
        <v>1849719196</v>
      </c>
      <c r="AA6163" t="s">
        <v>8290</v>
      </c>
      <c r="AB6163" s="273" t="str">
        <f>_xlfn.IFNA(IF(Table[[#This Row],[Programme Partner]]&lt;&gt;Table[[#This Row],[Implementing Partner]],CONCATENATE(Table[[#This Row],[Programme Partner]],"-",Table[[#This Row],[Implementing Partner]]),Table[[#This Row],[Programme Partner]]),"")</f>
        <v>IOM-SHUSHILAN</v>
      </c>
    </row>
    <row r="6164" spans="1:28" ht="16.5" customHeight="1">
      <c r="A6164" s="183">
        <v>6614</v>
      </c>
      <c r="B6164" s="264" t="s">
        <v>5148</v>
      </c>
      <c r="C6164" s="265" t="s">
        <v>8341</v>
      </c>
      <c r="D6164" s="266" t="s">
        <v>5148</v>
      </c>
      <c r="E6164" s="269" t="s">
        <v>27</v>
      </c>
      <c r="F6164" s="264" t="s">
        <v>8011</v>
      </c>
      <c r="G6164" t="s">
        <v>8355</v>
      </c>
      <c r="H6164" s="264" t="str">
        <f>IFERROR(VLOOKUP(Table[[#This Row],[Activity Details of Assistance]],WHAT!E:F,2,FALSE),"")</f>
        <v># of water network</v>
      </c>
      <c r="I6164" s="264"/>
      <c r="J6164">
        <v>1</v>
      </c>
      <c r="K6164" s="295" t="s">
        <v>8280</v>
      </c>
      <c r="L6164" s="306" t="s">
        <v>13</v>
      </c>
      <c r="M6164" t="s">
        <v>14</v>
      </c>
      <c r="N6164" t="s">
        <v>309</v>
      </c>
      <c r="O6164" t="s">
        <v>1606</v>
      </c>
      <c r="P6164" t="s">
        <v>4654</v>
      </c>
      <c r="Q6164" s="312">
        <v>44865</v>
      </c>
      <c r="R6164" s="312">
        <v>44986</v>
      </c>
      <c r="S6164" t="s">
        <v>8452</v>
      </c>
      <c r="T6164" s="267"/>
      <c r="U6164" s="267"/>
      <c r="V6164" s="267"/>
      <c r="W6164" s="267"/>
      <c r="X6164" s="268"/>
      <c r="Y6164" t="s">
        <v>8340</v>
      </c>
      <c r="Z6164">
        <v>1849719196</v>
      </c>
      <c r="AA6164" t="s">
        <v>8290</v>
      </c>
      <c r="AB6164" s="273" t="str">
        <f>_xlfn.IFNA(IF(Table[[#This Row],[Programme Partner]]&lt;&gt;Table[[#This Row],[Implementing Partner]],CONCATENATE(Table[[#This Row],[Programme Partner]],"-",Table[[#This Row],[Implementing Partner]]),Table[[#This Row],[Programme Partner]]),"")</f>
        <v>IOM-SHUSHILAN</v>
      </c>
    </row>
    <row r="6165" spans="1:28" ht="16.5" customHeight="1">
      <c r="A6165" s="183">
        <v>6615</v>
      </c>
      <c r="B6165" s="264" t="s">
        <v>5148</v>
      </c>
      <c r="C6165" s="265" t="s">
        <v>8341</v>
      </c>
      <c r="D6165" s="266" t="s">
        <v>5148</v>
      </c>
      <c r="E6165" s="269" t="s">
        <v>27</v>
      </c>
      <c r="F6165" s="264" t="s">
        <v>8012</v>
      </c>
      <c r="G6165" s="195" t="s">
        <v>8585</v>
      </c>
      <c r="H6165" s="264" t="str">
        <f>IFERROR(VLOOKUP(Table[[#This Row],[Activity Details of Assistance]],WHAT!E:F,2,FALSE),"")</f>
        <v xml:space="preserve"># of door </v>
      </c>
      <c r="I6165" s="264"/>
      <c r="J6165">
        <v>46</v>
      </c>
      <c r="K6165" s="295" t="s">
        <v>8280</v>
      </c>
      <c r="L6165" s="306" t="s">
        <v>13</v>
      </c>
      <c r="M6165" t="s">
        <v>14</v>
      </c>
      <c r="N6165" t="s">
        <v>309</v>
      </c>
      <c r="O6165" t="s">
        <v>1606</v>
      </c>
      <c r="P6165" t="s">
        <v>4654</v>
      </c>
      <c r="Q6165" s="312">
        <v>44865</v>
      </c>
      <c r="R6165" s="312">
        <v>44986</v>
      </c>
      <c r="S6165" t="s">
        <v>8452</v>
      </c>
      <c r="T6165" s="267"/>
      <c r="U6165" s="267"/>
      <c r="V6165" s="267"/>
      <c r="W6165" s="267"/>
      <c r="X6165" s="268"/>
      <c r="Y6165" t="s">
        <v>8340</v>
      </c>
      <c r="Z6165">
        <v>1849719196</v>
      </c>
      <c r="AA6165" t="s">
        <v>8290</v>
      </c>
      <c r="AB6165" s="273" t="str">
        <f>_xlfn.IFNA(IF(Table[[#This Row],[Programme Partner]]&lt;&gt;Table[[#This Row],[Implementing Partner]],CONCATENATE(Table[[#This Row],[Programme Partner]],"-",Table[[#This Row],[Implementing Partner]]),Table[[#This Row],[Programme Partner]]),"")</f>
        <v>IOM-SHUSHILAN</v>
      </c>
    </row>
    <row r="6166" spans="1:28" ht="16.5" customHeight="1">
      <c r="A6166" s="183">
        <v>6616</v>
      </c>
      <c r="B6166" s="264" t="s">
        <v>5148</v>
      </c>
      <c r="C6166" s="265" t="s">
        <v>8341</v>
      </c>
      <c r="D6166" s="266" t="s">
        <v>5148</v>
      </c>
      <c r="E6166" s="269" t="s">
        <v>27</v>
      </c>
      <c r="F6166" s="264" t="s">
        <v>8012</v>
      </c>
      <c r="G6166" t="s">
        <v>8359</v>
      </c>
      <c r="H6166" s="264" t="str">
        <f>IFERROR(VLOOKUP(Table[[#This Row],[Activity Details of Assistance]],WHAT!E:F,2,FALSE),"")</f>
        <v># of FSM Site</v>
      </c>
      <c r="I6166" s="264"/>
      <c r="J6166">
        <v>8</v>
      </c>
      <c r="K6166" s="295" t="s">
        <v>8280</v>
      </c>
      <c r="L6166" s="306" t="s">
        <v>13</v>
      </c>
      <c r="M6166" t="s">
        <v>14</v>
      </c>
      <c r="N6166" t="s">
        <v>309</v>
      </c>
      <c r="O6166" t="s">
        <v>1606</v>
      </c>
      <c r="P6166" t="s">
        <v>4654</v>
      </c>
      <c r="Q6166" s="312">
        <v>44865</v>
      </c>
      <c r="R6166" s="312">
        <v>44986</v>
      </c>
      <c r="S6166" t="s">
        <v>8452</v>
      </c>
      <c r="T6166" s="267"/>
      <c r="U6166" s="267"/>
      <c r="V6166" s="267"/>
      <c r="W6166" s="267"/>
      <c r="X6166" s="268"/>
      <c r="Y6166" t="s">
        <v>8340</v>
      </c>
      <c r="Z6166">
        <v>1849719196</v>
      </c>
      <c r="AA6166" t="s">
        <v>8290</v>
      </c>
      <c r="AB6166" s="273" t="str">
        <f>_xlfn.IFNA(IF(Table[[#This Row],[Programme Partner]]&lt;&gt;Table[[#This Row],[Implementing Partner]],CONCATENATE(Table[[#This Row],[Programme Partner]],"-",Table[[#This Row],[Implementing Partner]]),Table[[#This Row],[Programme Partner]]),"")</f>
        <v>IOM-SHUSHILAN</v>
      </c>
    </row>
    <row r="6167" spans="1:28" ht="16.5" customHeight="1">
      <c r="A6167" s="183">
        <v>6617</v>
      </c>
      <c r="B6167" s="264" t="s">
        <v>5148</v>
      </c>
      <c r="C6167" s="265" t="s">
        <v>8341</v>
      </c>
      <c r="D6167" s="266" t="s">
        <v>5148</v>
      </c>
      <c r="E6167" s="269" t="s">
        <v>27</v>
      </c>
      <c r="F6167" s="264" t="s">
        <v>8012</v>
      </c>
      <c r="G6167" t="s">
        <v>8356</v>
      </c>
      <c r="H6167" s="264" t="str">
        <f>IFERROR(VLOOKUP(Table[[#This Row],[Activity Details of Assistance]],WHAT!E:F,2,FALSE),"")</f>
        <v># of FSM Site</v>
      </c>
      <c r="I6167" s="264"/>
      <c r="J6167">
        <v>6</v>
      </c>
      <c r="K6167" s="295" t="s">
        <v>8280</v>
      </c>
      <c r="L6167" s="306" t="s">
        <v>13</v>
      </c>
      <c r="M6167" t="s">
        <v>14</v>
      </c>
      <c r="N6167" t="s">
        <v>309</v>
      </c>
      <c r="O6167" t="s">
        <v>1606</v>
      </c>
      <c r="P6167" t="s">
        <v>4654</v>
      </c>
      <c r="Q6167" s="312">
        <v>44865</v>
      </c>
      <c r="R6167" s="312">
        <v>44986</v>
      </c>
      <c r="S6167" t="s">
        <v>8452</v>
      </c>
      <c r="T6167" s="267"/>
      <c r="U6167" s="267"/>
      <c r="V6167" s="267"/>
      <c r="W6167" s="267"/>
      <c r="X6167" s="268"/>
      <c r="Y6167" t="s">
        <v>8340</v>
      </c>
      <c r="Z6167">
        <v>1849719196</v>
      </c>
      <c r="AA6167" t="s">
        <v>8290</v>
      </c>
      <c r="AB6167" s="273" t="str">
        <f>_xlfn.IFNA(IF(Table[[#This Row],[Programme Partner]]&lt;&gt;Table[[#This Row],[Implementing Partner]],CONCATENATE(Table[[#This Row],[Programme Partner]],"-",Table[[#This Row],[Implementing Partner]]),Table[[#This Row],[Programme Partner]]),"")</f>
        <v>IOM-SHUSHILAN</v>
      </c>
    </row>
    <row r="6168" spans="1:28" ht="16.5" customHeight="1">
      <c r="A6168" s="183">
        <v>6618</v>
      </c>
      <c r="B6168" s="264" t="s">
        <v>5148</v>
      </c>
      <c r="C6168" s="265" t="s">
        <v>8341</v>
      </c>
      <c r="D6168" s="266" t="s">
        <v>5148</v>
      </c>
      <c r="E6168" s="269" t="s">
        <v>27</v>
      </c>
      <c r="F6168" s="264" t="s">
        <v>8012</v>
      </c>
      <c r="G6168" t="s">
        <v>8367</v>
      </c>
      <c r="H6168" s="264" t="str">
        <f>IFERROR(VLOOKUP(Table[[#This Row],[Activity Details of Assistance]],WHAT!E:F,2,FALSE),"")</f>
        <v># of door</v>
      </c>
      <c r="I6168" s="264"/>
      <c r="J6168">
        <v>3</v>
      </c>
      <c r="K6168" s="295" t="s">
        <v>8280</v>
      </c>
      <c r="L6168" s="306" t="s">
        <v>13</v>
      </c>
      <c r="M6168" t="s">
        <v>14</v>
      </c>
      <c r="N6168" t="s">
        <v>309</v>
      </c>
      <c r="O6168" t="s">
        <v>1606</v>
      </c>
      <c r="P6168" t="s">
        <v>4654</v>
      </c>
      <c r="Q6168" s="312">
        <v>44865</v>
      </c>
      <c r="R6168" s="312">
        <v>44986</v>
      </c>
      <c r="S6168" t="s">
        <v>8452</v>
      </c>
      <c r="T6168" s="267"/>
      <c r="U6168" s="267"/>
      <c r="V6168" s="267"/>
      <c r="W6168" s="267"/>
      <c r="X6168" s="268"/>
      <c r="Y6168" t="s">
        <v>8340</v>
      </c>
      <c r="Z6168">
        <v>1849719196</v>
      </c>
      <c r="AA6168" t="s">
        <v>8290</v>
      </c>
      <c r="AB6168" s="273" t="str">
        <f>_xlfn.IFNA(IF(Table[[#This Row],[Programme Partner]]&lt;&gt;Table[[#This Row],[Implementing Partner]],CONCATENATE(Table[[#This Row],[Programme Partner]],"-",Table[[#This Row],[Implementing Partner]]),Table[[#This Row],[Programme Partner]]),"")</f>
        <v>IOM-SHUSHILAN</v>
      </c>
    </row>
    <row r="6169" spans="1:28" ht="16.5" customHeight="1">
      <c r="A6169" s="183">
        <v>6619</v>
      </c>
      <c r="B6169" s="264" t="s">
        <v>5148</v>
      </c>
      <c r="C6169" s="265" t="s">
        <v>8341</v>
      </c>
      <c r="D6169" s="266" t="s">
        <v>5148</v>
      </c>
      <c r="E6169" s="269" t="s">
        <v>27</v>
      </c>
      <c r="F6169" s="264" t="s">
        <v>8012</v>
      </c>
      <c r="G6169" s="195" t="s">
        <v>8586</v>
      </c>
      <c r="H6169" s="264" t="str">
        <f>IFERROR(VLOOKUP(Table[[#This Row],[Activity Details of Assistance]],WHAT!E:F,2,FALSE),"")</f>
        <v># of door</v>
      </c>
      <c r="I6169" s="264"/>
      <c r="J6169">
        <v>104</v>
      </c>
      <c r="K6169" s="295" t="s">
        <v>8280</v>
      </c>
      <c r="L6169" s="306" t="s">
        <v>13</v>
      </c>
      <c r="M6169" t="s">
        <v>14</v>
      </c>
      <c r="N6169" t="s">
        <v>309</v>
      </c>
      <c r="O6169" t="s">
        <v>1606</v>
      </c>
      <c r="P6169" t="s">
        <v>4654</v>
      </c>
      <c r="Q6169" s="312">
        <v>44865</v>
      </c>
      <c r="R6169" s="312">
        <v>44986</v>
      </c>
      <c r="S6169" t="s">
        <v>8452</v>
      </c>
      <c r="T6169" s="267"/>
      <c r="U6169" s="267"/>
      <c r="V6169" s="267"/>
      <c r="W6169" s="267"/>
      <c r="X6169" s="268"/>
      <c r="Y6169" t="s">
        <v>8340</v>
      </c>
      <c r="Z6169">
        <v>1849719196</v>
      </c>
      <c r="AA6169" t="s">
        <v>8290</v>
      </c>
      <c r="AB6169" s="273" t="str">
        <f>_xlfn.IFNA(IF(Table[[#This Row],[Programme Partner]]&lt;&gt;Table[[#This Row],[Implementing Partner]],CONCATENATE(Table[[#This Row],[Programme Partner]],"-",Table[[#This Row],[Implementing Partner]]),Table[[#This Row],[Programme Partner]]),"")</f>
        <v>IOM-SHUSHILAN</v>
      </c>
    </row>
    <row r="6170" spans="1:28" ht="16.5" customHeight="1">
      <c r="A6170" s="183">
        <v>6620</v>
      </c>
      <c r="B6170" s="264" t="s">
        <v>5148</v>
      </c>
      <c r="C6170" s="265" t="s">
        <v>8341</v>
      </c>
      <c r="D6170" s="266" t="s">
        <v>5148</v>
      </c>
      <c r="E6170" s="269" t="s">
        <v>27</v>
      </c>
      <c r="F6170" s="264" t="s">
        <v>8012</v>
      </c>
      <c r="G6170" t="s">
        <v>8357</v>
      </c>
      <c r="H6170" s="264" t="str">
        <f>IFERROR(VLOOKUP(Table[[#This Row],[Activity Details of Assistance]],WHAT!E:F,2,FALSE),"")</f>
        <v># of door</v>
      </c>
      <c r="I6170" s="264"/>
      <c r="J6170">
        <v>401</v>
      </c>
      <c r="K6170" s="295" t="s">
        <v>8280</v>
      </c>
      <c r="L6170" s="306" t="s">
        <v>13</v>
      </c>
      <c r="M6170" t="s">
        <v>14</v>
      </c>
      <c r="N6170" t="s">
        <v>309</v>
      </c>
      <c r="O6170" t="s">
        <v>1606</v>
      </c>
      <c r="P6170" t="s">
        <v>4654</v>
      </c>
      <c r="Q6170" s="312">
        <v>44865</v>
      </c>
      <c r="R6170" s="312">
        <v>44986</v>
      </c>
      <c r="S6170" t="s">
        <v>8452</v>
      </c>
      <c r="T6170" s="267"/>
      <c r="U6170" s="267"/>
      <c r="V6170" s="267"/>
      <c r="W6170" s="267"/>
      <c r="X6170" s="268"/>
      <c r="Y6170" t="s">
        <v>8340</v>
      </c>
      <c r="Z6170">
        <v>1849719196</v>
      </c>
      <c r="AA6170" t="s">
        <v>8290</v>
      </c>
      <c r="AB6170" s="273" t="str">
        <f>_xlfn.IFNA(IF(Table[[#This Row],[Programme Partner]]&lt;&gt;Table[[#This Row],[Implementing Partner]],CONCATENATE(Table[[#This Row],[Programme Partner]],"-",Table[[#This Row],[Implementing Partner]]),Table[[#This Row],[Programme Partner]]),"")</f>
        <v>IOM-SHUSHILAN</v>
      </c>
    </row>
    <row r="6171" spans="1:28" ht="16.5" customHeight="1">
      <c r="A6171" s="183">
        <v>6621</v>
      </c>
      <c r="B6171" s="264" t="s">
        <v>5148</v>
      </c>
      <c r="C6171" s="265" t="s">
        <v>8341</v>
      </c>
      <c r="D6171" s="266" t="s">
        <v>5148</v>
      </c>
      <c r="E6171" s="269" t="s">
        <v>27</v>
      </c>
      <c r="F6171" s="264" t="s">
        <v>8013</v>
      </c>
      <c r="G6171" t="s">
        <v>8360</v>
      </c>
      <c r="H6171" s="264" t="str">
        <f>IFERROR(VLOOKUP(Table[[#This Row],[Activity Details of Assistance]],WHAT!E:F,2,FALSE),"")</f>
        <v># of household</v>
      </c>
      <c r="I6171" s="264"/>
      <c r="J6171">
        <v>5658</v>
      </c>
      <c r="K6171" s="295" t="s">
        <v>8280</v>
      </c>
      <c r="L6171" s="306" t="s">
        <v>13</v>
      </c>
      <c r="M6171" t="s">
        <v>14</v>
      </c>
      <c r="N6171" t="s">
        <v>309</v>
      </c>
      <c r="O6171" t="s">
        <v>1606</v>
      </c>
      <c r="P6171" t="s">
        <v>4654</v>
      </c>
      <c r="Q6171" s="236">
        <v>44865</v>
      </c>
      <c r="R6171" s="236">
        <v>44986</v>
      </c>
      <c r="S6171" t="s">
        <v>8452</v>
      </c>
      <c r="T6171" s="267"/>
      <c r="U6171" s="267"/>
      <c r="V6171" s="267"/>
      <c r="W6171" s="267"/>
      <c r="X6171" s="268"/>
      <c r="Y6171" t="s">
        <v>8340</v>
      </c>
      <c r="Z6171">
        <v>1849719196</v>
      </c>
      <c r="AA6171" t="s">
        <v>8290</v>
      </c>
      <c r="AB6171" s="273" t="str">
        <f>_xlfn.IFNA(IF(Table[[#This Row],[Programme Partner]]&lt;&gt;Table[[#This Row],[Implementing Partner]],CONCATENATE(Table[[#This Row],[Programme Partner]],"-",Table[[#This Row],[Implementing Partner]]),Table[[#This Row],[Programme Partner]]),"")</f>
        <v>IOM-SHUSHILAN</v>
      </c>
    </row>
    <row r="6172" spans="1:28" ht="16.5" customHeight="1">
      <c r="A6172" s="183">
        <v>6622</v>
      </c>
      <c r="B6172" s="264" t="s">
        <v>5148</v>
      </c>
      <c r="C6172" s="265" t="s">
        <v>8341</v>
      </c>
      <c r="D6172" s="266" t="s">
        <v>5148</v>
      </c>
      <c r="E6172" s="269" t="s">
        <v>27</v>
      </c>
      <c r="F6172" s="264" t="s">
        <v>8013</v>
      </c>
      <c r="G6172" t="s">
        <v>8019</v>
      </c>
      <c r="H6172" s="264" t="str">
        <f>IFERROR(VLOOKUP(Table[[#This Row],[Activity Details of Assistance]],WHAT!E:F,2,FALSE),"")</f>
        <v>N/A</v>
      </c>
      <c r="I6172" s="264"/>
      <c r="J6172">
        <v>940</v>
      </c>
      <c r="K6172" s="295" t="s">
        <v>8280</v>
      </c>
      <c r="L6172" s="306" t="s">
        <v>13</v>
      </c>
      <c r="M6172" t="s">
        <v>14</v>
      </c>
      <c r="N6172" t="s">
        <v>309</v>
      </c>
      <c r="O6172" t="s">
        <v>1606</v>
      </c>
      <c r="P6172" t="s">
        <v>4654</v>
      </c>
      <c r="Q6172" s="312">
        <v>44865</v>
      </c>
      <c r="R6172" s="312">
        <v>44986</v>
      </c>
      <c r="S6172" t="s">
        <v>8452</v>
      </c>
      <c r="T6172" s="267"/>
      <c r="U6172" s="267"/>
      <c r="V6172" s="267"/>
      <c r="W6172" s="267"/>
      <c r="X6172" s="268"/>
      <c r="Y6172" t="s">
        <v>8340</v>
      </c>
      <c r="Z6172">
        <v>1849719196</v>
      </c>
      <c r="AA6172" t="s">
        <v>8290</v>
      </c>
      <c r="AB6172" s="273" t="str">
        <f>_xlfn.IFNA(IF(Table[[#This Row],[Programme Partner]]&lt;&gt;Table[[#This Row],[Implementing Partner]],CONCATENATE(Table[[#This Row],[Programme Partner]],"-",Table[[#This Row],[Implementing Partner]]),Table[[#This Row],[Programme Partner]]),"")</f>
        <v>IOM-SHUSHILAN</v>
      </c>
    </row>
    <row r="6173" spans="1:28" ht="16.5" customHeight="1">
      <c r="A6173" s="183">
        <v>6623</v>
      </c>
      <c r="B6173" s="264" t="s">
        <v>5148</v>
      </c>
      <c r="C6173" s="265" t="s">
        <v>8341</v>
      </c>
      <c r="D6173" s="266" t="s">
        <v>5148</v>
      </c>
      <c r="E6173" s="269" t="s">
        <v>27</v>
      </c>
      <c r="F6173" s="264" t="s">
        <v>8014</v>
      </c>
      <c r="G6173" t="s">
        <v>8358</v>
      </c>
      <c r="H6173" s="264" t="str">
        <f>IFERROR(VLOOKUP(Table[[#This Row],[Activity Details of Assistance]],WHAT!E:F,2,FALSE),"")</f>
        <v># of campaign per camp </v>
      </c>
      <c r="I6173" s="264"/>
      <c r="J6173">
        <v>1</v>
      </c>
      <c r="K6173" s="295" t="s">
        <v>8280</v>
      </c>
      <c r="L6173" s="306" t="s">
        <v>13</v>
      </c>
      <c r="M6173" t="s">
        <v>14</v>
      </c>
      <c r="N6173" t="s">
        <v>309</v>
      </c>
      <c r="O6173" t="s">
        <v>1606</v>
      </c>
      <c r="P6173" t="s">
        <v>4654</v>
      </c>
      <c r="Q6173" s="312">
        <v>44865</v>
      </c>
      <c r="R6173" s="312">
        <v>44986</v>
      </c>
      <c r="S6173" t="s">
        <v>8452</v>
      </c>
      <c r="T6173" s="267"/>
      <c r="U6173" s="267"/>
      <c r="V6173" s="267"/>
      <c r="W6173" s="267"/>
      <c r="X6173" s="268"/>
      <c r="Y6173" t="s">
        <v>8340</v>
      </c>
      <c r="Z6173">
        <v>1849719196</v>
      </c>
      <c r="AA6173" t="s">
        <v>8290</v>
      </c>
      <c r="AB6173" s="273" t="str">
        <f>_xlfn.IFNA(IF(Table[[#This Row],[Programme Partner]]&lt;&gt;Table[[#This Row],[Implementing Partner]],CONCATENATE(Table[[#This Row],[Programme Partner]],"-",Table[[#This Row],[Implementing Partner]]),Table[[#This Row],[Programme Partner]]),"")</f>
        <v>IOM-SHUSHILAN</v>
      </c>
    </row>
    <row r="6174" spans="1:28" ht="16.5" customHeight="1">
      <c r="A6174" s="183">
        <v>6624</v>
      </c>
      <c r="B6174" s="264" t="s">
        <v>5148</v>
      </c>
      <c r="C6174" s="265" t="s">
        <v>8341</v>
      </c>
      <c r="D6174" s="266" t="s">
        <v>5148</v>
      </c>
      <c r="E6174" s="269" t="s">
        <v>27</v>
      </c>
      <c r="F6174" s="264" t="s">
        <v>8014</v>
      </c>
      <c r="G6174" s="103" t="s">
        <v>8361</v>
      </c>
      <c r="H6174" s="264" t="str">
        <f>IFERROR(VLOOKUP(Table[[#This Row],[Activity Details of Assistance]],WHAT!E:F,2,FALSE),"")</f>
        <v># of plant</v>
      </c>
      <c r="I6174" s="264"/>
      <c r="J6174">
        <v>3</v>
      </c>
      <c r="K6174" s="295" t="s">
        <v>8280</v>
      </c>
      <c r="L6174" s="306" t="s">
        <v>13</v>
      </c>
      <c r="M6174" t="s">
        <v>14</v>
      </c>
      <c r="N6174" t="s">
        <v>309</v>
      </c>
      <c r="O6174" t="s">
        <v>1606</v>
      </c>
      <c r="P6174" t="s">
        <v>4654</v>
      </c>
      <c r="Q6174" s="312">
        <v>44865</v>
      </c>
      <c r="R6174" s="312">
        <v>44986</v>
      </c>
      <c r="S6174" t="s">
        <v>8452</v>
      </c>
      <c r="T6174" s="267"/>
      <c r="U6174" s="267"/>
      <c r="V6174" s="267"/>
      <c r="W6174" s="267"/>
      <c r="X6174" s="268"/>
      <c r="Y6174" t="s">
        <v>8340</v>
      </c>
      <c r="Z6174">
        <v>1849719196</v>
      </c>
      <c r="AA6174" t="s">
        <v>8290</v>
      </c>
      <c r="AB6174" s="273" t="str">
        <f>_xlfn.IFNA(IF(Table[[#This Row],[Programme Partner]]&lt;&gt;Table[[#This Row],[Implementing Partner]],CONCATENATE(Table[[#This Row],[Programme Partner]],"-",Table[[#This Row],[Implementing Partner]]),Table[[#This Row],[Programme Partner]]),"")</f>
        <v>IOM-SHUSHILAN</v>
      </c>
    </row>
    <row r="6175" spans="1:28" ht="16.5" customHeight="1">
      <c r="A6175" s="183">
        <v>6625</v>
      </c>
      <c r="B6175" s="264" t="s">
        <v>8456</v>
      </c>
      <c r="C6175" s="265" t="s">
        <v>8456</v>
      </c>
      <c r="D6175" s="266" t="s">
        <v>8457</v>
      </c>
      <c r="E6175" s="269" t="s">
        <v>27</v>
      </c>
      <c r="F6175" s="264" t="s">
        <v>8011</v>
      </c>
      <c r="G6175" s="195" t="s">
        <v>8584</v>
      </c>
      <c r="H6175" s="264" t="str">
        <f>IFERROR(VLOOKUP(Table[[#This Row],[Activity Details of Assistance]],WHAT!E:F,2,FALSE),"")</f>
        <v># of tube well</v>
      </c>
      <c r="I6175" s="264"/>
      <c r="J6175">
        <v>23</v>
      </c>
      <c r="K6175" s="295" t="s">
        <v>8280</v>
      </c>
      <c r="L6175" s="306" t="s">
        <v>13</v>
      </c>
      <c r="M6175" t="s">
        <v>14</v>
      </c>
      <c r="N6175" t="s">
        <v>309</v>
      </c>
      <c r="O6175" t="s">
        <v>1606</v>
      </c>
      <c r="P6175" t="s">
        <v>6386</v>
      </c>
      <c r="Q6175" s="312">
        <v>44865</v>
      </c>
      <c r="R6175" s="312">
        <v>45108</v>
      </c>
      <c r="S6175" t="s">
        <v>8452</v>
      </c>
      <c r="T6175" s="267"/>
      <c r="U6175" s="267"/>
      <c r="V6175" s="267"/>
      <c r="W6175" s="267"/>
      <c r="X6175" s="268"/>
      <c r="Y6175" t="s">
        <v>8512</v>
      </c>
      <c r="Z6175">
        <v>1722524747</v>
      </c>
      <c r="AA6175" t="s">
        <v>8433</v>
      </c>
      <c r="AB6175" s="273" t="str">
        <f>_xlfn.IFNA(IF(Table[[#This Row],[Programme Partner]]&lt;&gt;Table[[#This Row],[Implementing Partner]],CONCATENATE(Table[[#This Row],[Programme Partner]],"-",Table[[#This Row],[Implementing Partner]]),Table[[#This Row],[Programme Partner]]),"")</f>
        <v>CARITAS</v>
      </c>
    </row>
    <row r="6176" spans="1:28" ht="16.5" customHeight="1">
      <c r="A6176" s="183">
        <v>6626</v>
      </c>
      <c r="B6176" s="264" t="s">
        <v>8456</v>
      </c>
      <c r="C6176" s="265" t="s">
        <v>8456</v>
      </c>
      <c r="D6176" s="266" t="s">
        <v>8457</v>
      </c>
      <c r="E6176" s="269" t="s">
        <v>27</v>
      </c>
      <c r="F6176" s="264" t="s">
        <v>8012</v>
      </c>
      <c r="G6176" s="195" t="s">
        <v>8585</v>
      </c>
      <c r="H6176" s="264" t="str">
        <f>IFERROR(VLOOKUP(Table[[#This Row],[Activity Details of Assistance]],WHAT!E:F,2,FALSE),"")</f>
        <v xml:space="preserve"># of door </v>
      </c>
      <c r="I6176" s="264"/>
      <c r="J6176">
        <v>9</v>
      </c>
      <c r="K6176" s="295" t="s">
        <v>8280</v>
      </c>
      <c r="L6176" s="306" t="s">
        <v>13</v>
      </c>
      <c r="M6176" t="s">
        <v>14</v>
      </c>
      <c r="N6176" t="s">
        <v>309</v>
      </c>
      <c r="O6176" t="s">
        <v>1606</v>
      </c>
      <c r="P6176" t="s">
        <v>6386</v>
      </c>
      <c r="Q6176" s="312">
        <v>44865</v>
      </c>
      <c r="R6176" s="312">
        <v>45108</v>
      </c>
      <c r="S6176" t="s">
        <v>8452</v>
      </c>
      <c r="T6176" s="267"/>
      <c r="U6176" s="267"/>
      <c r="V6176" s="267"/>
      <c r="W6176" s="267"/>
      <c r="X6176" s="268"/>
      <c r="Y6176" t="s">
        <v>8512</v>
      </c>
      <c r="Z6176">
        <v>1722524747</v>
      </c>
      <c r="AA6176" t="s">
        <v>8433</v>
      </c>
      <c r="AB6176" s="273" t="str">
        <f>_xlfn.IFNA(IF(Table[[#This Row],[Programme Partner]]&lt;&gt;Table[[#This Row],[Implementing Partner]],CONCATENATE(Table[[#This Row],[Programme Partner]],"-",Table[[#This Row],[Implementing Partner]]),Table[[#This Row],[Programme Partner]]),"")</f>
        <v>CARITAS</v>
      </c>
    </row>
    <row r="6177" spans="1:28" ht="16.5" customHeight="1">
      <c r="A6177" s="183">
        <v>6627</v>
      </c>
      <c r="B6177" s="264" t="s">
        <v>8456</v>
      </c>
      <c r="C6177" s="265" t="s">
        <v>8456</v>
      </c>
      <c r="D6177" s="266" t="s">
        <v>8457</v>
      </c>
      <c r="E6177" s="269" t="s">
        <v>27</v>
      </c>
      <c r="F6177" s="264" t="s">
        <v>8012</v>
      </c>
      <c r="G6177" t="s">
        <v>8357</v>
      </c>
      <c r="H6177" s="264" t="str">
        <f>IFERROR(VLOOKUP(Table[[#This Row],[Activity Details of Assistance]],WHAT!E:F,2,FALSE),"")</f>
        <v># of door</v>
      </c>
      <c r="I6177" s="264"/>
      <c r="J6177">
        <v>47</v>
      </c>
      <c r="K6177" s="295" t="s">
        <v>8280</v>
      </c>
      <c r="L6177" s="306" t="s">
        <v>13</v>
      </c>
      <c r="M6177" t="s">
        <v>14</v>
      </c>
      <c r="N6177" t="s">
        <v>309</v>
      </c>
      <c r="O6177" t="s">
        <v>1606</v>
      </c>
      <c r="P6177" t="s">
        <v>6386</v>
      </c>
      <c r="Q6177" s="312">
        <v>44865</v>
      </c>
      <c r="R6177" s="312">
        <v>45108</v>
      </c>
      <c r="S6177" t="s">
        <v>8452</v>
      </c>
      <c r="T6177" s="267"/>
      <c r="U6177" s="267"/>
      <c r="V6177" s="267"/>
      <c r="W6177" s="267"/>
      <c r="X6177" s="268"/>
      <c r="Y6177" t="s">
        <v>8512</v>
      </c>
      <c r="Z6177">
        <v>1722524747</v>
      </c>
      <c r="AA6177" t="s">
        <v>8433</v>
      </c>
      <c r="AB6177" s="273" t="str">
        <f>_xlfn.IFNA(IF(Table[[#This Row],[Programme Partner]]&lt;&gt;Table[[#This Row],[Implementing Partner]],CONCATENATE(Table[[#This Row],[Programme Partner]],"-",Table[[#This Row],[Implementing Partner]]),Table[[#This Row],[Programme Partner]]),"")</f>
        <v>CARITAS</v>
      </c>
    </row>
    <row r="6178" spans="1:28" ht="16.5" customHeight="1">
      <c r="A6178" s="183">
        <v>6628</v>
      </c>
      <c r="B6178" s="264" t="s">
        <v>8456</v>
      </c>
      <c r="C6178" s="265" t="s">
        <v>8456</v>
      </c>
      <c r="D6178" s="266" t="s">
        <v>8457</v>
      </c>
      <c r="E6178" s="269" t="s">
        <v>27</v>
      </c>
      <c r="F6178" s="264" t="s">
        <v>8013</v>
      </c>
      <c r="G6178" t="s">
        <v>8313</v>
      </c>
      <c r="H6178" s="264" t="str">
        <f>IFERROR(VLOOKUP(Table[[#This Row],[Activity Details of Assistance]],WHAT!E:F,2,FALSE),"")</f>
        <v># of HP sessions at community level</v>
      </c>
      <c r="I6178" s="264"/>
      <c r="J6178">
        <v>70</v>
      </c>
      <c r="K6178" s="295" t="s">
        <v>8280</v>
      </c>
      <c r="L6178" s="306" t="s">
        <v>13</v>
      </c>
      <c r="M6178" t="s">
        <v>14</v>
      </c>
      <c r="N6178" t="s">
        <v>309</v>
      </c>
      <c r="O6178" t="s">
        <v>1606</v>
      </c>
      <c r="P6178" t="s">
        <v>6386</v>
      </c>
      <c r="Q6178" s="312">
        <v>44865</v>
      </c>
      <c r="R6178" s="312">
        <v>45108</v>
      </c>
      <c r="S6178" t="s">
        <v>8452</v>
      </c>
      <c r="T6178" s="267"/>
      <c r="U6178" s="267"/>
      <c r="V6178" s="267"/>
      <c r="W6178" s="267"/>
      <c r="X6178" s="268"/>
      <c r="Y6178" t="s">
        <v>8512</v>
      </c>
      <c r="Z6178">
        <v>1722524747</v>
      </c>
      <c r="AA6178" t="s">
        <v>8433</v>
      </c>
      <c r="AB6178" s="273" t="str">
        <f>_xlfn.IFNA(IF(Table[[#This Row],[Programme Partner]]&lt;&gt;Table[[#This Row],[Implementing Partner]],CONCATENATE(Table[[#This Row],[Programme Partner]],"-",Table[[#This Row],[Implementing Partner]]),Table[[#This Row],[Programme Partner]]),"")</f>
        <v>CARITAS</v>
      </c>
    </row>
    <row r="6179" spans="1:28" ht="16.5" customHeight="1">
      <c r="A6179" s="183">
        <v>6629</v>
      </c>
      <c r="B6179" s="264" t="s">
        <v>8456</v>
      </c>
      <c r="C6179" s="265" t="s">
        <v>8456</v>
      </c>
      <c r="D6179" s="266" t="s">
        <v>8457</v>
      </c>
      <c r="E6179" s="269" t="s">
        <v>27</v>
      </c>
      <c r="F6179" s="264" t="s">
        <v>8013</v>
      </c>
      <c r="G6179" t="s">
        <v>8314</v>
      </c>
      <c r="H6179" s="264" t="str">
        <f>IFERROR(VLOOKUP(Table[[#This Row],[Activity Details of Assistance]],WHAT!E:F,2,FALSE),"")</f>
        <v># of HP sessions at HH level</v>
      </c>
      <c r="I6179" s="264"/>
      <c r="J6179">
        <v>15</v>
      </c>
      <c r="K6179" s="295" t="s">
        <v>8280</v>
      </c>
      <c r="L6179" s="306" t="s">
        <v>13</v>
      </c>
      <c r="M6179" t="s">
        <v>14</v>
      </c>
      <c r="N6179" t="s">
        <v>309</v>
      </c>
      <c r="O6179" t="s">
        <v>1606</v>
      </c>
      <c r="P6179" t="s">
        <v>6386</v>
      </c>
      <c r="Q6179" s="312">
        <v>44865</v>
      </c>
      <c r="R6179" s="312">
        <v>45108</v>
      </c>
      <c r="S6179" t="s">
        <v>8452</v>
      </c>
      <c r="T6179" s="267"/>
      <c r="U6179" s="267"/>
      <c r="V6179" s="267"/>
      <c r="W6179" s="267"/>
      <c r="X6179" s="268"/>
      <c r="Y6179" t="s">
        <v>8512</v>
      </c>
      <c r="Z6179">
        <v>1722524747</v>
      </c>
      <c r="AA6179" t="s">
        <v>8433</v>
      </c>
      <c r="AB6179" s="273" t="str">
        <f>_xlfn.IFNA(IF(Table[[#This Row],[Programme Partner]]&lt;&gt;Table[[#This Row],[Implementing Partner]],CONCATENATE(Table[[#This Row],[Programme Partner]],"-",Table[[#This Row],[Implementing Partner]]),Table[[#This Row],[Programme Partner]]),"")</f>
        <v>CARITAS</v>
      </c>
    </row>
    <row r="6180" spans="1:28" ht="16.5" customHeight="1">
      <c r="A6180" s="183">
        <v>6630</v>
      </c>
      <c r="B6180" s="264" t="s">
        <v>8456</v>
      </c>
      <c r="C6180" s="265" t="s">
        <v>8456</v>
      </c>
      <c r="D6180" s="266" t="s">
        <v>8457</v>
      </c>
      <c r="E6180" s="269" t="s">
        <v>27</v>
      </c>
      <c r="F6180" s="264" t="s">
        <v>8013</v>
      </c>
      <c r="G6180" t="s">
        <v>8442</v>
      </c>
      <c r="H6180" s="264" t="str">
        <f>IFERROR(VLOOKUP(Table[[#This Row],[Activity Details of Assistance]],WHAT!E:F,2,FALSE),"")</f>
        <v># of facilities</v>
      </c>
      <c r="I6180" s="264"/>
      <c r="J6180">
        <v>350</v>
      </c>
      <c r="K6180" s="295" t="s">
        <v>8280</v>
      </c>
      <c r="L6180" s="306" t="s">
        <v>13</v>
      </c>
      <c r="M6180" t="s">
        <v>14</v>
      </c>
      <c r="N6180" t="s">
        <v>309</v>
      </c>
      <c r="O6180" t="s">
        <v>1606</v>
      </c>
      <c r="P6180" t="s">
        <v>6386</v>
      </c>
      <c r="Q6180" s="312">
        <v>44865</v>
      </c>
      <c r="R6180" s="312">
        <v>45108</v>
      </c>
      <c r="S6180" t="s">
        <v>8452</v>
      </c>
      <c r="T6180" s="267"/>
      <c r="U6180" s="267"/>
      <c r="V6180" s="267"/>
      <c r="W6180" s="267"/>
      <c r="X6180" s="268"/>
      <c r="Y6180" t="s">
        <v>8512</v>
      </c>
      <c r="Z6180">
        <v>1722524747</v>
      </c>
      <c r="AA6180" t="s">
        <v>8433</v>
      </c>
      <c r="AB6180" s="273" t="str">
        <f>_xlfn.IFNA(IF(Table[[#This Row],[Programme Partner]]&lt;&gt;Table[[#This Row],[Implementing Partner]],CONCATENATE(Table[[#This Row],[Programme Partner]],"-",Table[[#This Row],[Implementing Partner]]),Table[[#This Row],[Programme Partner]]),"")</f>
        <v>CARITAS</v>
      </c>
    </row>
    <row r="6181" spans="1:28" ht="16.5" customHeight="1">
      <c r="A6181" s="183">
        <v>6631</v>
      </c>
      <c r="B6181" s="264" t="s">
        <v>8456</v>
      </c>
      <c r="C6181" s="265" t="s">
        <v>8456</v>
      </c>
      <c r="D6181" s="266" t="s">
        <v>8457</v>
      </c>
      <c r="E6181" s="269" t="s">
        <v>27</v>
      </c>
      <c r="F6181" s="264" t="s">
        <v>8013</v>
      </c>
      <c r="G6181" t="s">
        <v>8019</v>
      </c>
      <c r="H6181" s="264" t="str">
        <f>IFERROR(VLOOKUP(Table[[#This Row],[Activity Details of Assistance]],WHAT!E:F,2,FALSE),"")</f>
        <v>N/A</v>
      </c>
      <c r="I6181" s="264"/>
      <c r="J6181">
        <v>682</v>
      </c>
      <c r="K6181" s="295" t="s">
        <v>8280</v>
      </c>
      <c r="L6181" s="306" t="s">
        <v>13</v>
      </c>
      <c r="M6181" t="s">
        <v>14</v>
      </c>
      <c r="N6181" t="s">
        <v>309</v>
      </c>
      <c r="O6181" t="s">
        <v>1606</v>
      </c>
      <c r="P6181" t="s">
        <v>6386</v>
      </c>
      <c r="Q6181" s="312">
        <v>44865</v>
      </c>
      <c r="R6181" s="312">
        <v>45108</v>
      </c>
      <c r="S6181" t="s">
        <v>8452</v>
      </c>
      <c r="T6181" s="267"/>
      <c r="U6181" s="267"/>
      <c r="V6181" s="267"/>
      <c r="W6181" s="267"/>
      <c r="X6181" s="268"/>
      <c r="Y6181" t="s">
        <v>8512</v>
      </c>
      <c r="Z6181">
        <v>1722524747</v>
      </c>
      <c r="AA6181" t="s">
        <v>8433</v>
      </c>
      <c r="AB6181" s="273" t="str">
        <f>_xlfn.IFNA(IF(Table[[#This Row],[Programme Partner]]&lt;&gt;Table[[#This Row],[Implementing Partner]],CONCATENATE(Table[[#This Row],[Programme Partner]],"-",Table[[#This Row],[Implementing Partner]]),Table[[#This Row],[Programme Partner]]),"")</f>
        <v>CARITAS</v>
      </c>
    </row>
    <row r="6182" spans="1:28" ht="16.5" customHeight="1">
      <c r="A6182" s="183">
        <v>6632</v>
      </c>
      <c r="B6182" s="264" t="s">
        <v>8456</v>
      </c>
      <c r="C6182" s="265" t="s">
        <v>8456</v>
      </c>
      <c r="D6182" s="266" t="s">
        <v>8457</v>
      </c>
      <c r="E6182" s="269" t="s">
        <v>27</v>
      </c>
      <c r="F6182" s="264" t="s">
        <v>8014</v>
      </c>
      <c r="G6182" t="s">
        <v>8358</v>
      </c>
      <c r="H6182" s="264" t="str">
        <f>IFERROR(VLOOKUP(Table[[#This Row],[Activity Details of Assistance]],WHAT!E:F,2,FALSE),"")</f>
        <v># of campaign per camp </v>
      </c>
      <c r="I6182" s="264"/>
      <c r="J6182">
        <v>4</v>
      </c>
      <c r="K6182" s="295" t="s">
        <v>8280</v>
      </c>
      <c r="L6182" s="306" t="s">
        <v>13</v>
      </c>
      <c r="M6182" t="s">
        <v>14</v>
      </c>
      <c r="N6182" t="s">
        <v>309</v>
      </c>
      <c r="O6182" t="s">
        <v>1606</v>
      </c>
      <c r="P6182" t="s">
        <v>6386</v>
      </c>
      <c r="Q6182" s="312">
        <v>44865</v>
      </c>
      <c r="R6182" s="312">
        <v>45108</v>
      </c>
      <c r="S6182" t="s">
        <v>8452</v>
      </c>
      <c r="T6182" s="267"/>
      <c r="U6182" s="267"/>
      <c r="V6182" s="267"/>
      <c r="W6182" s="267"/>
      <c r="X6182" s="268"/>
      <c r="Y6182" t="s">
        <v>8512</v>
      </c>
      <c r="Z6182">
        <v>1722524747</v>
      </c>
      <c r="AA6182" t="s">
        <v>8433</v>
      </c>
      <c r="AB6182" s="273" t="str">
        <f>_xlfn.IFNA(IF(Table[[#This Row],[Programme Partner]]&lt;&gt;Table[[#This Row],[Implementing Partner]],CONCATENATE(Table[[#This Row],[Programme Partner]],"-",Table[[#This Row],[Implementing Partner]]),Table[[#This Row],[Programme Partner]]),"")</f>
        <v>CARITAS</v>
      </c>
    </row>
    <row r="6183" spans="1:28" ht="16.5" customHeight="1">
      <c r="A6183" s="183">
        <v>6633</v>
      </c>
      <c r="B6183" s="264" t="s">
        <v>8456</v>
      </c>
      <c r="C6183" s="265" t="s">
        <v>8456</v>
      </c>
      <c r="D6183" s="266" t="s">
        <v>8457</v>
      </c>
      <c r="E6183" s="269" t="s">
        <v>27</v>
      </c>
      <c r="F6183" s="264" t="s">
        <v>8014</v>
      </c>
      <c r="G6183" t="s">
        <v>8019</v>
      </c>
      <c r="H6183" s="264" t="str">
        <f>IFERROR(VLOOKUP(Table[[#This Row],[Activity Details of Assistance]],WHAT!E:F,2,FALSE),"")</f>
        <v>N/A</v>
      </c>
      <c r="I6183" s="264"/>
      <c r="J6183">
        <v>74</v>
      </c>
      <c r="K6183" s="295" t="s">
        <v>8280</v>
      </c>
      <c r="L6183" s="306" t="s">
        <v>13</v>
      </c>
      <c r="M6183" t="s">
        <v>14</v>
      </c>
      <c r="N6183" t="s">
        <v>309</v>
      </c>
      <c r="O6183" t="s">
        <v>1606</v>
      </c>
      <c r="P6183" t="s">
        <v>6386</v>
      </c>
      <c r="Q6183" s="312">
        <v>44865</v>
      </c>
      <c r="R6183" s="312">
        <v>45108</v>
      </c>
      <c r="S6183" t="s">
        <v>8452</v>
      </c>
      <c r="T6183" s="267"/>
      <c r="U6183" s="267"/>
      <c r="V6183" s="267"/>
      <c r="W6183" s="267"/>
      <c r="X6183" s="268"/>
      <c r="Y6183" t="s">
        <v>8512</v>
      </c>
      <c r="Z6183">
        <v>1722524747</v>
      </c>
      <c r="AA6183" t="s">
        <v>8433</v>
      </c>
      <c r="AB6183" s="273" t="str">
        <f>_xlfn.IFNA(IF(Table[[#This Row],[Programme Partner]]&lt;&gt;Table[[#This Row],[Implementing Partner]],CONCATENATE(Table[[#This Row],[Programme Partner]],"-",Table[[#This Row],[Implementing Partner]]),Table[[#This Row],[Programme Partner]]),"")</f>
        <v>CARITAS</v>
      </c>
    </row>
    <row r="6184" spans="1:28" ht="16.5" customHeight="1">
      <c r="A6184" s="183">
        <v>6634</v>
      </c>
      <c r="B6184" s="264" t="s">
        <v>8456</v>
      </c>
      <c r="C6184" s="265" t="s">
        <v>8456</v>
      </c>
      <c r="D6184" s="266" t="s">
        <v>8457</v>
      </c>
      <c r="E6184" s="269" t="s">
        <v>27</v>
      </c>
      <c r="F6184" s="264" t="s">
        <v>8011</v>
      </c>
      <c r="G6184" s="195" t="s">
        <v>8584</v>
      </c>
      <c r="H6184" s="264" t="str">
        <f>IFERROR(VLOOKUP(Table[[#This Row],[Activity Details of Assistance]],WHAT!E:F,2,FALSE),"")</f>
        <v># of tube well</v>
      </c>
      <c r="I6184" s="264"/>
      <c r="J6184">
        <v>15</v>
      </c>
      <c r="K6184" s="295" t="s">
        <v>8280</v>
      </c>
      <c r="L6184" s="306" t="s">
        <v>13</v>
      </c>
      <c r="M6184" t="s">
        <v>14</v>
      </c>
      <c r="N6184" t="s">
        <v>309</v>
      </c>
      <c r="O6184" t="s">
        <v>1606</v>
      </c>
      <c r="P6184" t="s">
        <v>4668</v>
      </c>
      <c r="Q6184" s="312">
        <v>44865</v>
      </c>
      <c r="R6184" s="312">
        <v>45108</v>
      </c>
      <c r="S6184" t="s">
        <v>8452</v>
      </c>
      <c r="T6184" s="267"/>
      <c r="U6184" s="267"/>
      <c r="V6184" s="267"/>
      <c r="W6184" s="267"/>
      <c r="X6184" s="268"/>
      <c r="Y6184" t="s">
        <v>8512</v>
      </c>
      <c r="Z6184">
        <v>1722524747</v>
      </c>
      <c r="AA6184" t="s">
        <v>8433</v>
      </c>
      <c r="AB6184" s="273" t="str">
        <f>_xlfn.IFNA(IF(Table[[#This Row],[Programme Partner]]&lt;&gt;Table[[#This Row],[Implementing Partner]],CONCATENATE(Table[[#This Row],[Programme Partner]],"-",Table[[#This Row],[Implementing Partner]]),Table[[#This Row],[Programme Partner]]),"")</f>
        <v>CARITAS</v>
      </c>
    </row>
    <row r="6185" spans="1:28" ht="16.5" customHeight="1">
      <c r="A6185" s="183">
        <v>6635</v>
      </c>
      <c r="B6185" s="264" t="s">
        <v>8456</v>
      </c>
      <c r="C6185" s="265" t="s">
        <v>8456</v>
      </c>
      <c r="D6185" s="266" t="s">
        <v>8457</v>
      </c>
      <c r="E6185" s="269" t="s">
        <v>27</v>
      </c>
      <c r="F6185" s="264" t="s">
        <v>8011</v>
      </c>
      <c r="G6185" t="s">
        <v>8019</v>
      </c>
      <c r="H6185" s="264" t="str">
        <f>IFERROR(VLOOKUP(Table[[#This Row],[Activity Details of Assistance]],WHAT!E:F,2,FALSE),"")</f>
        <v>N/A</v>
      </c>
      <c r="I6185" s="264"/>
      <c r="J6185">
        <v>10</v>
      </c>
      <c r="K6185" s="295" t="s">
        <v>8280</v>
      </c>
      <c r="L6185" s="306" t="s">
        <v>13</v>
      </c>
      <c r="M6185" t="s">
        <v>14</v>
      </c>
      <c r="N6185" t="s">
        <v>309</v>
      </c>
      <c r="O6185" t="s">
        <v>1606</v>
      </c>
      <c r="P6185" t="s">
        <v>4668</v>
      </c>
      <c r="Q6185" s="312">
        <v>44865</v>
      </c>
      <c r="R6185" s="312">
        <v>45108</v>
      </c>
      <c r="S6185" t="s">
        <v>8452</v>
      </c>
      <c r="T6185" s="267"/>
      <c r="U6185" s="267"/>
      <c r="V6185" s="267"/>
      <c r="W6185" s="267"/>
      <c r="X6185" s="268"/>
      <c r="Y6185" t="s">
        <v>8512</v>
      </c>
      <c r="Z6185">
        <v>1722524747</v>
      </c>
      <c r="AA6185" t="s">
        <v>8433</v>
      </c>
      <c r="AB6185" s="273" t="str">
        <f>_xlfn.IFNA(IF(Table[[#This Row],[Programme Partner]]&lt;&gt;Table[[#This Row],[Implementing Partner]],CONCATENATE(Table[[#This Row],[Programme Partner]],"-",Table[[#This Row],[Implementing Partner]]),Table[[#This Row],[Programme Partner]]),"")</f>
        <v>CARITAS</v>
      </c>
    </row>
    <row r="6186" spans="1:28" ht="16.5" customHeight="1">
      <c r="A6186" s="183">
        <v>6636</v>
      </c>
      <c r="B6186" s="264" t="s">
        <v>8456</v>
      </c>
      <c r="C6186" s="265" t="s">
        <v>8456</v>
      </c>
      <c r="D6186" s="266" t="s">
        <v>8457</v>
      </c>
      <c r="E6186" s="269" t="s">
        <v>27</v>
      </c>
      <c r="F6186" s="264" t="s">
        <v>8012</v>
      </c>
      <c r="G6186" s="195" t="s">
        <v>8585</v>
      </c>
      <c r="H6186" s="264" t="str">
        <f>IFERROR(VLOOKUP(Table[[#This Row],[Activity Details of Assistance]],WHAT!E:F,2,FALSE),"")</f>
        <v xml:space="preserve"># of door </v>
      </c>
      <c r="I6186" s="264"/>
      <c r="J6186">
        <v>5</v>
      </c>
      <c r="K6186" s="295" t="s">
        <v>8280</v>
      </c>
      <c r="L6186" s="306" t="s">
        <v>13</v>
      </c>
      <c r="M6186" t="s">
        <v>14</v>
      </c>
      <c r="N6186" t="s">
        <v>309</v>
      </c>
      <c r="O6186" t="s">
        <v>1606</v>
      </c>
      <c r="P6186" t="s">
        <v>4668</v>
      </c>
      <c r="Q6186" s="312">
        <v>44865</v>
      </c>
      <c r="R6186" s="312">
        <v>45108</v>
      </c>
      <c r="S6186" t="s">
        <v>8452</v>
      </c>
      <c r="T6186" s="267"/>
      <c r="U6186" s="267"/>
      <c r="V6186" s="267"/>
      <c r="W6186" s="267"/>
      <c r="X6186" s="268"/>
      <c r="Y6186" t="s">
        <v>8512</v>
      </c>
      <c r="Z6186">
        <v>1722524747</v>
      </c>
      <c r="AA6186" t="s">
        <v>8433</v>
      </c>
      <c r="AB6186" s="273" t="str">
        <f>_xlfn.IFNA(IF(Table[[#This Row],[Programme Partner]]&lt;&gt;Table[[#This Row],[Implementing Partner]],CONCATENATE(Table[[#This Row],[Programme Partner]],"-",Table[[#This Row],[Implementing Partner]]),Table[[#This Row],[Programme Partner]]),"")</f>
        <v>CARITAS</v>
      </c>
    </row>
    <row r="6187" spans="1:28" ht="16.5" customHeight="1">
      <c r="A6187" s="183">
        <v>6637</v>
      </c>
      <c r="B6187" s="264" t="s">
        <v>8456</v>
      </c>
      <c r="C6187" s="265" t="s">
        <v>8456</v>
      </c>
      <c r="D6187" s="266" t="s">
        <v>8457</v>
      </c>
      <c r="E6187" s="269" t="s">
        <v>27</v>
      </c>
      <c r="F6187" s="264" t="s">
        <v>8012</v>
      </c>
      <c r="G6187" t="s">
        <v>8357</v>
      </c>
      <c r="H6187" s="264" t="str">
        <f>IFERROR(VLOOKUP(Table[[#This Row],[Activity Details of Assistance]],WHAT!E:F,2,FALSE),"")</f>
        <v># of door</v>
      </c>
      <c r="I6187" s="264"/>
      <c r="J6187">
        <v>87</v>
      </c>
      <c r="K6187" s="295" t="s">
        <v>8280</v>
      </c>
      <c r="L6187" s="306" t="s">
        <v>13</v>
      </c>
      <c r="M6187" t="s">
        <v>14</v>
      </c>
      <c r="N6187" t="s">
        <v>309</v>
      </c>
      <c r="O6187" t="s">
        <v>1606</v>
      </c>
      <c r="P6187" t="s">
        <v>4668</v>
      </c>
      <c r="Q6187" s="312">
        <v>44865</v>
      </c>
      <c r="R6187" s="312">
        <v>45108</v>
      </c>
      <c r="S6187" t="s">
        <v>8452</v>
      </c>
      <c r="T6187" s="267"/>
      <c r="U6187" s="267"/>
      <c r="V6187" s="267"/>
      <c r="W6187" s="267"/>
      <c r="X6187" s="268"/>
      <c r="Y6187" t="s">
        <v>8512</v>
      </c>
      <c r="Z6187">
        <v>1722524747</v>
      </c>
      <c r="AA6187" t="s">
        <v>8433</v>
      </c>
      <c r="AB6187" s="273" t="str">
        <f>_xlfn.IFNA(IF(Table[[#This Row],[Programme Partner]]&lt;&gt;Table[[#This Row],[Implementing Partner]],CONCATENATE(Table[[#This Row],[Programme Partner]],"-",Table[[#This Row],[Implementing Partner]]),Table[[#This Row],[Programme Partner]]),"")</f>
        <v>CARITAS</v>
      </c>
    </row>
    <row r="6188" spans="1:28" ht="16.5" customHeight="1">
      <c r="A6188" s="183">
        <v>6638</v>
      </c>
      <c r="B6188" s="264" t="s">
        <v>8456</v>
      </c>
      <c r="C6188" s="265" t="s">
        <v>8456</v>
      </c>
      <c r="D6188" s="266" t="s">
        <v>8457</v>
      </c>
      <c r="E6188" s="269" t="s">
        <v>27</v>
      </c>
      <c r="F6188" s="264" t="s">
        <v>8013</v>
      </c>
      <c r="G6188" t="s">
        <v>8313</v>
      </c>
      <c r="H6188" s="264" t="str">
        <f>IFERROR(VLOOKUP(Table[[#This Row],[Activity Details of Assistance]],WHAT!E:F,2,FALSE),"")</f>
        <v># of HP sessions at community level</v>
      </c>
      <c r="I6188" s="264"/>
      <c r="J6188">
        <v>85</v>
      </c>
      <c r="K6188" s="295" t="s">
        <v>8280</v>
      </c>
      <c r="L6188" s="306" t="s">
        <v>13</v>
      </c>
      <c r="M6188" t="s">
        <v>14</v>
      </c>
      <c r="N6188" t="s">
        <v>309</v>
      </c>
      <c r="O6188" t="s">
        <v>1606</v>
      </c>
      <c r="P6188" t="s">
        <v>4668</v>
      </c>
      <c r="Q6188" s="312">
        <v>44865</v>
      </c>
      <c r="R6188" s="312">
        <v>45108</v>
      </c>
      <c r="S6188" t="s">
        <v>8452</v>
      </c>
      <c r="T6188" s="267"/>
      <c r="U6188" s="267"/>
      <c r="V6188" s="267"/>
      <c r="W6188" s="267"/>
      <c r="X6188" s="268"/>
      <c r="Y6188" t="s">
        <v>8512</v>
      </c>
      <c r="Z6188">
        <v>1722524747</v>
      </c>
      <c r="AA6188" t="s">
        <v>8433</v>
      </c>
      <c r="AB6188" s="273" t="str">
        <f>_xlfn.IFNA(IF(Table[[#This Row],[Programme Partner]]&lt;&gt;Table[[#This Row],[Implementing Partner]],CONCATENATE(Table[[#This Row],[Programme Partner]],"-",Table[[#This Row],[Implementing Partner]]),Table[[#This Row],[Programme Partner]]),"")</f>
        <v>CARITAS</v>
      </c>
    </row>
    <row r="6189" spans="1:28" ht="16.5" customHeight="1">
      <c r="A6189" s="183">
        <v>6639</v>
      </c>
      <c r="B6189" s="264" t="s">
        <v>8456</v>
      </c>
      <c r="C6189" s="265" t="s">
        <v>8456</v>
      </c>
      <c r="D6189" s="266" t="s">
        <v>8457</v>
      </c>
      <c r="E6189" s="269" t="s">
        <v>27</v>
      </c>
      <c r="F6189" s="264" t="s">
        <v>8013</v>
      </c>
      <c r="G6189" t="s">
        <v>8314</v>
      </c>
      <c r="H6189" s="264" t="str">
        <f>IFERROR(VLOOKUP(Table[[#This Row],[Activity Details of Assistance]],WHAT!E:F,2,FALSE),"")</f>
        <v># of HP sessions at HH level</v>
      </c>
      <c r="I6189" s="264"/>
      <c r="J6189">
        <v>10</v>
      </c>
      <c r="K6189" s="295" t="s">
        <v>8280</v>
      </c>
      <c r="L6189" s="306" t="s">
        <v>13</v>
      </c>
      <c r="M6189" t="s">
        <v>14</v>
      </c>
      <c r="N6189" t="s">
        <v>309</v>
      </c>
      <c r="O6189" t="s">
        <v>1606</v>
      </c>
      <c r="P6189" t="s">
        <v>4668</v>
      </c>
      <c r="Q6189" s="312">
        <v>44865</v>
      </c>
      <c r="R6189" s="312">
        <v>45108</v>
      </c>
      <c r="S6189" t="s">
        <v>8452</v>
      </c>
      <c r="T6189" s="267"/>
      <c r="U6189" s="267"/>
      <c r="V6189" s="267"/>
      <c r="W6189" s="267"/>
      <c r="X6189" s="268"/>
      <c r="Y6189" t="s">
        <v>8512</v>
      </c>
      <c r="Z6189">
        <v>1722524747</v>
      </c>
      <c r="AA6189" t="s">
        <v>8433</v>
      </c>
      <c r="AB6189" s="273" t="str">
        <f>_xlfn.IFNA(IF(Table[[#This Row],[Programme Partner]]&lt;&gt;Table[[#This Row],[Implementing Partner]],CONCATENATE(Table[[#This Row],[Programme Partner]],"-",Table[[#This Row],[Implementing Partner]]),Table[[#This Row],[Programme Partner]]),"")</f>
        <v>CARITAS</v>
      </c>
    </row>
    <row r="6190" spans="1:28" ht="16.5" customHeight="1">
      <c r="A6190" s="183">
        <v>6640</v>
      </c>
      <c r="B6190" s="264" t="s">
        <v>8456</v>
      </c>
      <c r="C6190" s="265" t="s">
        <v>8456</v>
      </c>
      <c r="D6190" s="266" t="s">
        <v>8457</v>
      </c>
      <c r="E6190" s="269" t="s">
        <v>27</v>
      </c>
      <c r="F6190" s="264" t="s">
        <v>8013</v>
      </c>
      <c r="G6190" t="s">
        <v>8442</v>
      </c>
      <c r="H6190" s="264" t="str">
        <f>IFERROR(VLOOKUP(Table[[#This Row],[Activity Details of Assistance]],WHAT!E:F,2,FALSE),"")</f>
        <v># of facilities</v>
      </c>
      <c r="I6190" s="264"/>
      <c r="J6190">
        <v>380</v>
      </c>
      <c r="K6190" s="295" t="s">
        <v>8280</v>
      </c>
      <c r="L6190" s="306" t="s">
        <v>13</v>
      </c>
      <c r="M6190" t="s">
        <v>14</v>
      </c>
      <c r="N6190" t="s">
        <v>309</v>
      </c>
      <c r="O6190" t="s">
        <v>1606</v>
      </c>
      <c r="P6190" t="s">
        <v>4668</v>
      </c>
      <c r="Q6190" s="312">
        <v>44865</v>
      </c>
      <c r="R6190" s="312">
        <v>45108</v>
      </c>
      <c r="S6190" t="s">
        <v>8452</v>
      </c>
      <c r="T6190" s="267"/>
      <c r="U6190" s="267"/>
      <c r="V6190" s="267"/>
      <c r="W6190" s="267"/>
      <c r="X6190" s="268"/>
      <c r="Y6190" t="s">
        <v>8512</v>
      </c>
      <c r="Z6190">
        <v>1722524747</v>
      </c>
      <c r="AA6190" t="s">
        <v>8433</v>
      </c>
      <c r="AB6190" s="273" t="str">
        <f>_xlfn.IFNA(IF(Table[[#This Row],[Programme Partner]]&lt;&gt;Table[[#This Row],[Implementing Partner]],CONCATENATE(Table[[#This Row],[Programme Partner]],"-",Table[[#This Row],[Implementing Partner]]),Table[[#This Row],[Programme Partner]]),"")</f>
        <v>CARITAS</v>
      </c>
    </row>
    <row r="6191" spans="1:28" ht="16.5" customHeight="1">
      <c r="A6191" s="183">
        <v>6641</v>
      </c>
      <c r="B6191" s="264" t="s">
        <v>8456</v>
      </c>
      <c r="C6191" s="265" t="s">
        <v>8456</v>
      </c>
      <c r="D6191" s="266" t="s">
        <v>8457</v>
      </c>
      <c r="E6191" s="269" t="s">
        <v>27</v>
      </c>
      <c r="F6191" s="264" t="s">
        <v>8013</v>
      </c>
      <c r="G6191" t="s">
        <v>8019</v>
      </c>
      <c r="H6191" s="264" t="str">
        <f>IFERROR(VLOOKUP(Table[[#This Row],[Activity Details of Assistance]],WHAT!E:F,2,FALSE),"")</f>
        <v>N/A</v>
      </c>
      <c r="I6191" s="264"/>
      <c r="J6191">
        <v>1100</v>
      </c>
      <c r="K6191" s="295" t="s">
        <v>8280</v>
      </c>
      <c r="L6191" s="306" t="s">
        <v>13</v>
      </c>
      <c r="M6191" t="s">
        <v>14</v>
      </c>
      <c r="N6191" t="s">
        <v>309</v>
      </c>
      <c r="O6191" t="s">
        <v>1606</v>
      </c>
      <c r="P6191" t="s">
        <v>4668</v>
      </c>
      <c r="Q6191" s="312">
        <v>44865</v>
      </c>
      <c r="R6191" s="312">
        <v>45108</v>
      </c>
      <c r="S6191" t="s">
        <v>8452</v>
      </c>
      <c r="T6191" s="267"/>
      <c r="U6191" s="267"/>
      <c r="V6191" s="267"/>
      <c r="W6191" s="267"/>
      <c r="X6191" s="268"/>
      <c r="Y6191" t="s">
        <v>8512</v>
      </c>
      <c r="Z6191">
        <v>1722524747</v>
      </c>
      <c r="AA6191" t="s">
        <v>8433</v>
      </c>
      <c r="AB6191" s="273" t="str">
        <f>_xlfn.IFNA(IF(Table[[#This Row],[Programme Partner]]&lt;&gt;Table[[#This Row],[Implementing Partner]],CONCATENATE(Table[[#This Row],[Programme Partner]],"-",Table[[#This Row],[Implementing Partner]]),Table[[#This Row],[Programme Partner]]),"")</f>
        <v>CARITAS</v>
      </c>
    </row>
    <row r="6192" spans="1:28" ht="16.5" customHeight="1">
      <c r="A6192" s="183">
        <v>6642</v>
      </c>
      <c r="B6192" s="264" t="s">
        <v>8456</v>
      </c>
      <c r="C6192" s="265" t="s">
        <v>8456</v>
      </c>
      <c r="D6192" s="266" t="s">
        <v>8457</v>
      </c>
      <c r="E6192" s="269" t="s">
        <v>27</v>
      </c>
      <c r="F6192" s="264" t="s">
        <v>8014</v>
      </c>
      <c r="G6192" t="s">
        <v>8358</v>
      </c>
      <c r="H6192" s="264" t="str">
        <f>IFERROR(VLOOKUP(Table[[#This Row],[Activity Details of Assistance]],WHAT!E:F,2,FALSE),"")</f>
        <v># of campaign per camp </v>
      </c>
      <c r="I6192" s="264"/>
      <c r="J6192">
        <v>4</v>
      </c>
      <c r="K6192" s="295" t="s">
        <v>8280</v>
      </c>
      <c r="L6192" s="306" t="s">
        <v>13</v>
      </c>
      <c r="M6192" t="s">
        <v>14</v>
      </c>
      <c r="N6192" t="s">
        <v>309</v>
      </c>
      <c r="O6192" t="s">
        <v>1606</v>
      </c>
      <c r="P6192" t="s">
        <v>4668</v>
      </c>
      <c r="Q6192" s="312">
        <v>44865</v>
      </c>
      <c r="R6192" s="312">
        <v>45108</v>
      </c>
      <c r="S6192" t="s">
        <v>8452</v>
      </c>
      <c r="T6192" s="267"/>
      <c r="U6192" s="267"/>
      <c r="V6192" s="267"/>
      <c r="W6192" s="267"/>
      <c r="X6192" s="268"/>
      <c r="Y6192" t="s">
        <v>8512</v>
      </c>
      <c r="Z6192">
        <v>1722524747</v>
      </c>
      <c r="AA6192" t="s">
        <v>8433</v>
      </c>
      <c r="AB6192" s="273" t="str">
        <f>_xlfn.IFNA(IF(Table[[#This Row],[Programme Partner]]&lt;&gt;Table[[#This Row],[Implementing Partner]],CONCATENATE(Table[[#This Row],[Programme Partner]],"-",Table[[#This Row],[Implementing Partner]]),Table[[#This Row],[Programme Partner]]),"")</f>
        <v>CARITAS</v>
      </c>
    </row>
    <row r="6193" spans="1:28" ht="16.5" customHeight="1">
      <c r="A6193" s="183">
        <v>6643</v>
      </c>
      <c r="B6193" s="264" t="s">
        <v>8456</v>
      </c>
      <c r="C6193" s="265" t="s">
        <v>8456</v>
      </c>
      <c r="D6193" s="266" t="s">
        <v>8457</v>
      </c>
      <c r="E6193" s="269" t="s">
        <v>27</v>
      </c>
      <c r="F6193" s="264" t="s">
        <v>8014</v>
      </c>
      <c r="G6193" t="s">
        <v>8019</v>
      </c>
      <c r="H6193" s="264" t="str">
        <f>IFERROR(VLOOKUP(Table[[#This Row],[Activity Details of Assistance]],WHAT!E:F,2,FALSE),"")</f>
        <v>N/A</v>
      </c>
      <c r="I6193" s="264"/>
      <c r="J6193">
        <v>145</v>
      </c>
      <c r="K6193" s="295" t="s">
        <v>8280</v>
      </c>
      <c r="L6193" s="306" t="s">
        <v>13</v>
      </c>
      <c r="M6193" t="s">
        <v>14</v>
      </c>
      <c r="N6193" t="s">
        <v>309</v>
      </c>
      <c r="O6193" t="s">
        <v>1606</v>
      </c>
      <c r="P6193" t="s">
        <v>4668</v>
      </c>
      <c r="Q6193" s="312">
        <v>44865</v>
      </c>
      <c r="R6193" s="312">
        <v>45108</v>
      </c>
      <c r="S6193" t="s">
        <v>8452</v>
      </c>
      <c r="T6193" s="267"/>
      <c r="U6193" s="267"/>
      <c r="V6193" s="267"/>
      <c r="W6193" s="267"/>
      <c r="X6193" s="268"/>
      <c r="Y6193" t="s">
        <v>8512</v>
      </c>
      <c r="Z6193">
        <v>1722524747</v>
      </c>
      <c r="AA6193" t="s">
        <v>8433</v>
      </c>
      <c r="AB6193" s="273" t="str">
        <f>_xlfn.IFNA(IF(Table[[#This Row],[Programme Partner]]&lt;&gt;Table[[#This Row],[Implementing Partner]],CONCATENATE(Table[[#This Row],[Programme Partner]],"-",Table[[#This Row],[Implementing Partner]]),Table[[#This Row],[Programme Partner]]),"")</f>
        <v>CARITAS</v>
      </c>
    </row>
    <row r="6194" spans="1:28" ht="16.5" customHeight="1">
      <c r="A6194" s="183">
        <v>6644</v>
      </c>
      <c r="B6194" s="264" t="s">
        <v>8456</v>
      </c>
      <c r="C6194" s="265" t="s">
        <v>8456</v>
      </c>
      <c r="D6194" s="266" t="s">
        <v>8349</v>
      </c>
      <c r="E6194" s="269" t="s">
        <v>27</v>
      </c>
      <c r="F6194" s="264" t="s">
        <v>8011</v>
      </c>
      <c r="G6194" s="195" t="s">
        <v>8584</v>
      </c>
      <c r="H6194" s="264" t="str">
        <f>IFERROR(VLOOKUP(Table[[#This Row],[Activity Details of Assistance]],WHAT!E:F,2,FALSE),"")</f>
        <v># of tube well</v>
      </c>
      <c r="I6194" s="264"/>
      <c r="J6194">
        <v>13</v>
      </c>
      <c r="K6194" s="295" t="s">
        <v>8280</v>
      </c>
      <c r="L6194" s="306" t="s">
        <v>13</v>
      </c>
      <c r="M6194" t="s">
        <v>14</v>
      </c>
      <c r="N6194" t="s">
        <v>309</v>
      </c>
      <c r="O6194" t="s">
        <v>1606</v>
      </c>
      <c r="P6194" t="s">
        <v>6386</v>
      </c>
      <c r="Q6194" s="312">
        <v>44865</v>
      </c>
      <c r="R6194" s="312">
        <v>45108</v>
      </c>
      <c r="S6194" t="s">
        <v>8452</v>
      </c>
      <c r="T6194" s="267"/>
      <c r="U6194" s="267"/>
      <c r="V6194" s="267"/>
      <c r="W6194" s="267"/>
      <c r="X6194" s="268"/>
      <c r="Y6194" t="s">
        <v>8512</v>
      </c>
      <c r="Z6194">
        <v>1722524747</v>
      </c>
      <c r="AA6194" t="s">
        <v>8433</v>
      </c>
      <c r="AB6194" s="273" t="str">
        <f>_xlfn.IFNA(IF(Table[[#This Row],[Programme Partner]]&lt;&gt;Table[[#This Row],[Implementing Partner]],CONCATENATE(Table[[#This Row],[Programme Partner]],"-",Table[[#This Row],[Implementing Partner]]),Table[[#This Row],[Programme Partner]]),"")</f>
        <v>CARITAS</v>
      </c>
    </row>
    <row r="6195" spans="1:28" ht="16.5" customHeight="1">
      <c r="A6195" s="183">
        <v>6645</v>
      </c>
      <c r="B6195" s="264" t="s">
        <v>8456</v>
      </c>
      <c r="C6195" s="265" t="s">
        <v>8456</v>
      </c>
      <c r="D6195" s="266" t="s">
        <v>8349</v>
      </c>
      <c r="E6195" s="269" t="s">
        <v>27</v>
      </c>
      <c r="F6195" s="264" t="s">
        <v>8012</v>
      </c>
      <c r="G6195" s="195" t="s">
        <v>8585</v>
      </c>
      <c r="H6195" s="264" t="str">
        <f>IFERROR(VLOOKUP(Table[[#This Row],[Activity Details of Assistance]],WHAT!E:F,2,FALSE),"")</f>
        <v xml:space="preserve"># of door </v>
      </c>
      <c r="I6195" s="264"/>
      <c r="J6195">
        <v>13</v>
      </c>
      <c r="K6195" s="295" t="s">
        <v>8280</v>
      </c>
      <c r="L6195" s="306" t="s">
        <v>13</v>
      </c>
      <c r="M6195" t="s">
        <v>14</v>
      </c>
      <c r="N6195" t="s">
        <v>309</v>
      </c>
      <c r="O6195" t="s">
        <v>1606</v>
      </c>
      <c r="P6195" t="s">
        <v>6386</v>
      </c>
      <c r="Q6195" s="312">
        <v>44865</v>
      </c>
      <c r="R6195" s="312">
        <v>45108</v>
      </c>
      <c r="S6195" t="s">
        <v>8452</v>
      </c>
      <c r="T6195" s="267"/>
      <c r="U6195" s="267"/>
      <c r="V6195" s="267"/>
      <c r="W6195" s="267"/>
      <c r="X6195" s="268"/>
      <c r="Y6195" t="s">
        <v>8512</v>
      </c>
      <c r="Z6195">
        <v>1722524747</v>
      </c>
      <c r="AA6195" t="s">
        <v>8433</v>
      </c>
      <c r="AB6195" s="273" t="str">
        <f>_xlfn.IFNA(IF(Table[[#This Row],[Programme Partner]]&lt;&gt;Table[[#This Row],[Implementing Partner]],CONCATENATE(Table[[#This Row],[Programme Partner]],"-",Table[[#This Row],[Implementing Partner]]),Table[[#This Row],[Programme Partner]]),"")</f>
        <v>CARITAS</v>
      </c>
    </row>
    <row r="6196" spans="1:28" ht="16.5" customHeight="1">
      <c r="A6196" s="183">
        <v>6646</v>
      </c>
      <c r="B6196" s="264" t="s">
        <v>8456</v>
      </c>
      <c r="C6196" s="265" t="s">
        <v>8456</v>
      </c>
      <c r="D6196" s="266" t="s">
        <v>8349</v>
      </c>
      <c r="E6196" s="269" t="s">
        <v>27</v>
      </c>
      <c r="F6196" s="264" t="s">
        <v>8013</v>
      </c>
      <c r="G6196" t="s">
        <v>8313</v>
      </c>
      <c r="H6196" s="264" t="str">
        <f>IFERROR(VLOOKUP(Table[[#This Row],[Activity Details of Assistance]],WHAT!E:F,2,FALSE),"")</f>
        <v># of HP sessions at community level</v>
      </c>
      <c r="I6196" s="264"/>
      <c r="J6196">
        <v>30</v>
      </c>
      <c r="K6196" s="295" t="s">
        <v>8280</v>
      </c>
      <c r="L6196" s="306" t="s">
        <v>13</v>
      </c>
      <c r="M6196" t="s">
        <v>14</v>
      </c>
      <c r="N6196" t="s">
        <v>309</v>
      </c>
      <c r="O6196" t="s">
        <v>1606</v>
      </c>
      <c r="P6196" t="s">
        <v>6386</v>
      </c>
      <c r="Q6196" s="312">
        <v>44865</v>
      </c>
      <c r="R6196" s="312">
        <v>45108</v>
      </c>
      <c r="S6196" t="s">
        <v>8452</v>
      </c>
      <c r="T6196" s="267"/>
      <c r="U6196" s="267"/>
      <c r="V6196" s="267"/>
      <c r="W6196" s="267"/>
      <c r="X6196" s="268"/>
      <c r="Y6196" t="s">
        <v>8512</v>
      </c>
      <c r="Z6196">
        <v>1722524747</v>
      </c>
      <c r="AA6196" t="s">
        <v>8433</v>
      </c>
      <c r="AB6196" s="273" t="str">
        <f>_xlfn.IFNA(IF(Table[[#This Row],[Programme Partner]]&lt;&gt;Table[[#This Row],[Implementing Partner]],CONCATENATE(Table[[#This Row],[Programme Partner]],"-",Table[[#This Row],[Implementing Partner]]),Table[[#This Row],[Programme Partner]]),"")</f>
        <v>CARITAS</v>
      </c>
    </row>
    <row r="6197" spans="1:28" ht="16.5" customHeight="1">
      <c r="A6197" s="183">
        <v>6647</v>
      </c>
      <c r="B6197" s="264" t="s">
        <v>8456</v>
      </c>
      <c r="C6197" s="265" t="s">
        <v>8456</v>
      </c>
      <c r="D6197" s="266" t="s">
        <v>8349</v>
      </c>
      <c r="E6197" s="269" t="s">
        <v>27</v>
      </c>
      <c r="F6197" s="264" t="s">
        <v>8013</v>
      </c>
      <c r="G6197" t="s">
        <v>8314</v>
      </c>
      <c r="H6197" s="264" t="str">
        <f>IFERROR(VLOOKUP(Table[[#This Row],[Activity Details of Assistance]],WHAT!E:F,2,FALSE),"")</f>
        <v># of HP sessions at HH level</v>
      </c>
      <c r="I6197" s="264"/>
      <c r="J6197">
        <v>10</v>
      </c>
      <c r="K6197" s="295" t="s">
        <v>8280</v>
      </c>
      <c r="L6197" s="306" t="s">
        <v>13</v>
      </c>
      <c r="M6197" t="s">
        <v>14</v>
      </c>
      <c r="N6197" t="s">
        <v>309</v>
      </c>
      <c r="O6197" t="s">
        <v>1606</v>
      </c>
      <c r="P6197" t="s">
        <v>6386</v>
      </c>
      <c r="Q6197" s="312">
        <v>44865</v>
      </c>
      <c r="R6197" s="312">
        <v>45108</v>
      </c>
      <c r="S6197" t="s">
        <v>8452</v>
      </c>
      <c r="T6197" s="267"/>
      <c r="U6197" s="267"/>
      <c r="V6197" s="267"/>
      <c r="W6197" s="267"/>
      <c r="X6197" s="268"/>
      <c r="Y6197" t="s">
        <v>8512</v>
      </c>
      <c r="Z6197">
        <v>1722524747</v>
      </c>
      <c r="AA6197" t="s">
        <v>8433</v>
      </c>
      <c r="AB6197" s="273" t="str">
        <f>_xlfn.IFNA(IF(Table[[#This Row],[Programme Partner]]&lt;&gt;Table[[#This Row],[Implementing Partner]],CONCATENATE(Table[[#This Row],[Programme Partner]],"-",Table[[#This Row],[Implementing Partner]]),Table[[#This Row],[Programme Partner]]),"")</f>
        <v>CARITAS</v>
      </c>
    </row>
    <row r="6198" spans="1:28" ht="16.5" customHeight="1">
      <c r="A6198" s="183">
        <v>6648</v>
      </c>
      <c r="B6198" s="264" t="s">
        <v>8456</v>
      </c>
      <c r="C6198" s="265" t="s">
        <v>8456</v>
      </c>
      <c r="D6198" s="266" t="s">
        <v>8349</v>
      </c>
      <c r="E6198" s="269" t="s">
        <v>27</v>
      </c>
      <c r="F6198" s="264" t="s">
        <v>8013</v>
      </c>
      <c r="G6198" t="s">
        <v>8019</v>
      </c>
      <c r="H6198" s="264" t="str">
        <f>IFERROR(VLOOKUP(Table[[#This Row],[Activity Details of Assistance]],WHAT!E:F,2,FALSE),"")</f>
        <v>N/A</v>
      </c>
      <c r="I6198" s="264"/>
      <c r="J6198">
        <v>140</v>
      </c>
      <c r="K6198" s="295" t="s">
        <v>8280</v>
      </c>
      <c r="L6198" s="306" t="s">
        <v>13</v>
      </c>
      <c r="M6198" t="s">
        <v>14</v>
      </c>
      <c r="N6198" t="s">
        <v>309</v>
      </c>
      <c r="O6198" t="s">
        <v>1606</v>
      </c>
      <c r="P6198" t="s">
        <v>6386</v>
      </c>
      <c r="Q6198" s="312">
        <v>44865</v>
      </c>
      <c r="R6198" s="312">
        <v>45108</v>
      </c>
      <c r="S6198" t="s">
        <v>8452</v>
      </c>
      <c r="T6198" s="267"/>
      <c r="U6198" s="267"/>
      <c r="V6198" s="267"/>
      <c r="W6198" s="267"/>
      <c r="X6198" s="268"/>
      <c r="Y6198" t="s">
        <v>8512</v>
      </c>
      <c r="Z6198">
        <v>1722524747</v>
      </c>
      <c r="AA6198" t="s">
        <v>8433</v>
      </c>
      <c r="AB6198" s="273" t="str">
        <f>_xlfn.IFNA(IF(Table[[#This Row],[Programme Partner]]&lt;&gt;Table[[#This Row],[Implementing Partner]],CONCATENATE(Table[[#This Row],[Programme Partner]],"-",Table[[#This Row],[Implementing Partner]]),Table[[#This Row],[Programme Partner]]),"")</f>
        <v>CARITAS</v>
      </c>
    </row>
    <row r="6199" spans="1:28" ht="16.5" customHeight="1">
      <c r="A6199" s="183">
        <v>6649</v>
      </c>
      <c r="B6199" s="264" t="s">
        <v>8456</v>
      </c>
      <c r="C6199" s="265" t="s">
        <v>8456</v>
      </c>
      <c r="D6199" s="266" t="s">
        <v>8349</v>
      </c>
      <c r="E6199" s="269" t="s">
        <v>27</v>
      </c>
      <c r="F6199" s="264" t="s">
        <v>8011</v>
      </c>
      <c r="G6199" s="195" t="s">
        <v>8584</v>
      </c>
      <c r="H6199" s="264" t="str">
        <f>IFERROR(VLOOKUP(Table[[#This Row],[Activity Details of Assistance]],WHAT!E:F,2,FALSE),"")</f>
        <v># of tube well</v>
      </c>
      <c r="I6199" s="264"/>
      <c r="J6199">
        <v>7</v>
      </c>
      <c r="K6199" s="295" t="s">
        <v>8280</v>
      </c>
      <c r="L6199" s="306" t="s">
        <v>13</v>
      </c>
      <c r="M6199" t="s">
        <v>14</v>
      </c>
      <c r="N6199" t="s">
        <v>309</v>
      </c>
      <c r="O6199" t="s">
        <v>1606</v>
      </c>
      <c r="P6199" t="s">
        <v>4668</v>
      </c>
      <c r="Q6199" s="312">
        <v>44865</v>
      </c>
      <c r="R6199" s="312">
        <v>45108</v>
      </c>
      <c r="S6199" t="s">
        <v>8452</v>
      </c>
      <c r="T6199" s="267"/>
      <c r="U6199" s="267"/>
      <c r="V6199" s="267"/>
      <c r="W6199" s="267"/>
      <c r="X6199" s="268"/>
      <c r="Y6199" t="s">
        <v>8512</v>
      </c>
      <c r="Z6199">
        <v>1722524747</v>
      </c>
      <c r="AA6199" t="s">
        <v>8433</v>
      </c>
      <c r="AB6199" s="273" t="str">
        <f>_xlfn.IFNA(IF(Table[[#This Row],[Programme Partner]]&lt;&gt;Table[[#This Row],[Implementing Partner]],CONCATENATE(Table[[#This Row],[Programme Partner]],"-",Table[[#This Row],[Implementing Partner]]),Table[[#This Row],[Programme Partner]]),"")</f>
        <v>CARITAS</v>
      </c>
    </row>
    <row r="6200" spans="1:28" ht="16.5" customHeight="1">
      <c r="A6200" s="183">
        <v>6650</v>
      </c>
      <c r="B6200" s="264" t="s">
        <v>8456</v>
      </c>
      <c r="C6200" s="265" t="s">
        <v>8456</v>
      </c>
      <c r="D6200" s="266" t="s">
        <v>8349</v>
      </c>
      <c r="E6200" s="269" t="s">
        <v>27</v>
      </c>
      <c r="F6200" s="264" t="s">
        <v>8013</v>
      </c>
      <c r="G6200" t="s">
        <v>8313</v>
      </c>
      <c r="H6200" s="264" t="str">
        <f>IFERROR(VLOOKUP(Table[[#This Row],[Activity Details of Assistance]],WHAT!E:F,2,FALSE),"")</f>
        <v># of HP sessions at community level</v>
      </c>
      <c r="I6200" s="264"/>
      <c r="J6200">
        <v>35</v>
      </c>
      <c r="K6200" s="295" t="s">
        <v>8280</v>
      </c>
      <c r="L6200" s="306" t="s">
        <v>13</v>
      </c>
      <c r="M6200" t="s">
        <v>14</v>
      </c>
      <c r="N6200" t="s">
        <v>309</v>
      </c>
      <c r="O6200" t="s">
        <v>1606</v>
      </c>
      <c r="P6200" t="s">
        <v>4668</v>
      </c>
      <c r="Q6200" s="312">
        <v>44865</v>
      </c>
      <c r="R6200" s="312">
        <v>45108</v>
      </c>
      <c r="S6200" t="s">
        <v>8452</v>
      </c>
      <c r="T6200" s="267"/>
      <c r="U6200" s="267"/>
      <c r="V6200" s="267"/>
      <c r="W6200" s="267"/>
      <c r="X6200" s="268"/>
      <c r="Y6200" t="s">
        <v>8512</v>
      </c>
      <c r="Z6200">
        <v>1722524747</v>
      </c>
      <c r="AA6200" t="s">
        <v>8433</v>
      </c>
      <c r="AB6200" s="273" t="str">
        <f>_xlfn.IFNA(IF(Table[[#This Row],[Programme Partner]]&lt;&gt;Table[[#This Row],[Implementing Partner]],CONCATENATE(Table[[#This Row],[Programme Partner]],"-",Table[[#This Row],[Implementing Partner]]),Table[[#This Row],[Programme Partner]]),"")</f>
        <v>CARITAS</v>
      </c>
    </row>
    <row r="6201" spans="1:28" ht="16.5" customHeight="1">
      <c r="A6201" s="183">
        <v>6651</v>
      </c>
      <c r="B6201" s="264" t="s">
        <v>8456</v>
      </c>
      <c r="C6201" s="265" t="s">
        <v>8456</v>
      </c>
      <c r="D6201" s="266" t="s">
        <v>8349</v>
      </c>
      <c r="E6201" s="269" t="s">
        <v>27</v>
      </c>
      <c r="F6201" s="264" t="s">
        <v>8013</v>
      </c>
      <c r="G6201" t="s">
        <v>8314</v>
      </c>
      <c r="H6201" s="264" t="str">
        <f>IFERROR(VLOOKUP(Table[[#This Row],[Activity Details of Assistance]],WHAT!E:F,2,FALSE),"")</f>
        <v># of HP sessions at HH level</v>
      </c>
      <c r="I6201" s="264"/>
      <c r="J6201">
        <v>12</v>
      </c>
      <c r="K6201" s="295" t="s">
        <v>8280</v>
      </c>
      <c r="L6201" s="306" t="s">
        <v>13</v>
      </c>
      <c r="M6201" t="s">
        <v>14</v>
      </c>
      <c r="N6201" t="s">
        <v>309</v>
      </c>
      <c r="O6201" t="s">
        <v>1606</v>
      </c>
      <c r="P6201" t="s">
        <v>4668</v>
      </c>
      <c r="Q6201" s="312">
        <v>44865</v>
      </c>
      <c r="R6201" s="312">
        <v>45108</v>
      </c>
      <c r="S6201" t="s">
        <v>8452</v>
      </c>
      <c r="T6201" s="267"/>
      <c r="U6201" s="267"/>
      <c r="V6201" s="267"/>
      <c r="W6201" s="267"/>
      <c r="X6201" s="268"/>
      <c r="Y6201" t="s">
        <v>8512</v>
      </c>
      <c r="Z6201">
        <v>1722524747</v>
      </c>
      <c r="AA6201" t="s">
        <v>8433</v>
      </c>
      <c r="AB6201" s="273" t="str">
        <f>_xlfn.IFNA(IF(Table[[#This Row],[Programme Partner]]&lt;&gt;Table[[#This Row],[Implementing Partner]],CONCATENATE(Table[[#This Row],[Programme Partner]],"-",Table[[#This Row],[Implementing Partner]]),Table[[#This Row],[Programme Partner]]),"")</f>
        <v>CARITAS</v>
      </c>
    </row>
    <row r="6202" spans="1:28" ht="16.5" customHeight="1">
      <c r="A6202" s="183">
        <v>6652</v>
      </c>
      <c r="B6202" s="264" t="s">
        <v>8456</v>
      </c>
      <c r="C6202" s="265" t="s">
        <v>8456</v>
      </c>
      <c r="D6202" s="266" t="s">
        <v>8349</v>
      </c>
      <c r="E6202" s="269" t="s">
        <v>27</v>
      </c>
      <c r="F6202" s="264" t="s">
        <v>8013</v>
      </c>
      <c r="G6202" t="s">
        <v>8019</v>
      </c>
      <c r="H6202" s="264" t="str">
        <f>IFERROR(VLOOKUP(Table[[#This Row],[Activity Details of Assistance]],WHAT!E:F,2,FALSE),"")</f>
        <v>N/A</v>
      </c>
      <c r="I6202" s="264"/>
      <c r="J6202">
        <v>380</v>
      </c>
      <c r="K6202" s="295" t="s">
        <v>8280</v>
      </c>
      <c r="L6202" s="306" t="s">
        <v>13</v>
      </c>
      <c r="M6202" t="s">
        <v>14</v>
      </c>
      <c r="N6202" t="s">
        <v>309</v>
      </c>
      <c r="O6202" t="s">
        <v>1606</v>
      </c>
      <c r="P6202" t="s">
        <v>4668</v>
      </c>
      <c r="Q6202" s="312">
        <v>44865</v>
      </c>
      <c r="R6202" s="312">
        <v>45108</v>
      </c>
      <c r="S6202" t="s">
        <v>8452</v>
      </c>
      <c r="T6202" s="267"/>
      <c r="U6202" s="267"/>
      <c r="V6202" s="267"/>
      <c r="W6202" s="267"/>
      <c r="X6202" s="268"/>
      <c r="Y6202" t="s">
        <v>8512</v>
      </c>
      <c r="Z6202">
        <v>1722524747</v>
      </c>
      <c r="AA6202" t="s">
        <v>8433</v>
      </c>
      <c r="AB6202" s="273" t="str">
        <f>_xlfn.IFNA(IF(Table[[#This Row],[Programme Partner]]&lt;&gt;Table[[#This Row],[Implementing Partner]],CONCATENATE(Table[[#This Row],[Programme Partner]],"-",Table[[#This Row],[Implementing Partner]]),Table[[#This Row],[Programme Partner]]),"")</f>
        <v>CARITAS</v>
      </c>
    </row>
    <row r="6203" spans="1:28" ht="16.5" customHeight="1">
      <c r="A6203" s="183">
        <v>6653</v>
      </c>
      <c r="B6203" s="264" t="s">
        <v>8456</v>
      </c>
      <c r="C6203" s="265" t="s">
        <v>8456</v>
      </c>
      <c r="D6203" s="266" t="s">
        <v>8349</v>
      </c>
      <c r="E6203" s="269" t="s">
        <v>27</v>
      </c>
      <c r="F6203" s="264" t="s">
        <v>8014</v>
      </c>
      <c r="G6203" t="s">
        <v>8358</v>
      </c>
      <c r="H6203" s="264" t="str">
        <f>IFERROR(VLOOKUP(Table[[#This Row],[Activity Details of Assistance]],WHAT!E:F,2,FALSE),"")</f>
        <v># of campaign per camp </v>
      </c>
      <c r="I6203" s="264"/>
      <c r="J6203">
        <v>2</v>
      </c>
      <c r="K6203" s="295" t="s">
        <v>8280</v>
      </c>
      <c r="L6203" s="306" t="s">
        <v>13</v>
      </c>
      <c r="M6203" t="s">
        <v>14</v>
      </c>
      <c r="N6203" t="s">
        <v>309</v>
      </c>
      <c r="O6203" t="s">
        <v>1606</v>
      </c>
      <c r="P6203" t="s">
        <v>4668</v>
      </c>
      <c r="Q6203" s="312">
        <v>44865</v>
      </c>
      <c r="R6203" s="312">
        <v>45108</v>
      </c>
      <c r="S6203" t="s">
        <v>8452</v>
      </c>
      <c r="T6203" s="267"/>
      <c r="U6203" s="267"/>
      <c r="V6203" s="267"/>
      <c r="W6203" s="267"/>
      <c r="X6203" s="268"/>
      <c r="Y6203" t="s">
        <v>8512</v>
      </c>
      <c r="Z6203">
        <v>1722524747</v>
      </c>
      <c r="AA6203" t="s">
        <v>8433</v>
      </c>
      <c r="AB6203" s="273" t="str">
        <f>_xlfn.IFNA(IF(Table[[#This Row],[Programme Partner]]&lt;&gt;Table[[#This Row],[Implementing Partner]],CONCATENATE(Table[[#This Row],[Programme Partner]],"-",Table[[#This Row],[Implementing Partner]]),Table[[#This Row],[Programme Partner]]),"")</f>
        <v>CARITAS</v>
      </c>
    </row>
    <row r="6204" spans="1:28" ht="16.5" customHeight="1">
      <c r="A6204" s="183">
        <v>6654</v>
      </c>
      <c r="B6204" s="264" t="s">
        <v>5275</v>
      </c>
      <c r="C6204" s="265" t="s">
        <v>5087</v>
      </c>
      <c r="D6204" s="266" t="s">
        <v>5275</v>
      </c>
      <c r="E6204" s="269" t="s">
        <v>27</v>
      </c>
      <c r="F6204" s="264" t="s">
        <v>8011</v>
      </c>
      <c r="G6204" t="s">
        <v>8355</v>
      </c>
      <c r="H6204" s="264" t="str">
        <f>IFERROR(VLOOKUP(Table[[#This Row],[Activity Details of Assistance]],WHAT!E:F,2,FALSE),"")</f>
        <v># of water network</v>
      </c>
      <c r="I6204" s="264"/>
      <c r="J6204">
        <v>1</v>
      </c>
      <c r="K6204" s="295" t="s">
        <v>8280</v>
      </c>
      <c r="L6204" s="306" t="s">
        <v>13</v>
      </c>
      <c r="M6204" t="s">
        <v>14</v>
      </c>
      <c r="N6204" t="s">
        <v>307</v>
      </c>
      <c r="O6204" t="s">
        <v>1603</v>
      </c>
      <c r="P6204" t="s">
        <v>4685</v>
      </c>
      <c r="Q6204" s="312">
        <v>44865</v>
      </c>
      <c r="R6204" s="312">
        <v>44958</v>
      </c>
      <c r="S6204" t="s">
        <v>8452</v>
      </c>
      <c r="T6204" s="267"/>
      <c r="U6204" s="267"/>
      <c r="V6204" s="267"/>
      <c r="W6204" s="267"/>
      <c r="X6204" s="268"/>
      <c r="Y6204" t="s">
        <v>8338</v>
      </c>
      <c r="Z6204">
        <v>1757266614</v>
      </c>
      <c r="AA6204" t="s">
        <v>8339</v>
      </c>
      <c r="AB6204" s="273" t="str">
        <f>_xlfn.IFNA(IF(Table[[#This Row],[Programme Partner]]&lt;&gt;Table[[#This Row],[Implementing Partner]],CONCATENATE(Table[[#This Row],[Programme Partner]],"-",Table[[#This Row],[Implementing Partner]]),Table[[#This Row],[Programme Partner]]),"")</f>
        <v>UNICEF-DSK</v>
      </c>
    </row>
    <row r="6205" spans="1:28" ht="16.5" customHeight="1">
      <c r="A6205" s="183">
        <v>6655</v>
      </c>
      <c r="B6205" s="264" t="s">
        <v>5275</v>
      </c>
      <c r="C6205" s="265" t="s">
        <v>5087</v>
      </c>
      <c r="D6205" s="266" t="s">
        <v>5275</v>
      </c>
      <c r="E6205" s="269" t="s">
        <v>27</v>
      </c>
      <c r="F6205" s="264" t="s">
        <v>8012</v>
      </c>
      <c r="G6205" s="195" t="s">
        <v>8585</v>
      </c>
      <c r="H6205" s="264" t="str">
        <f>IFERROR(VLOOKUP(Table[[#This Row],[Activity Details of Assistance]],WHAT!E:F,2,FALSE),"")</f>
        <v xml:space="preserve"># of door </v>
      </c>
      <c r="I6205" s="264"/>
      <c r="J6205">
        <v>47</v>
      </c>
      <c r="K6205" s="295" t="s">
        <v>8280</v>
      </c>
      <c r="L6205" s="306" t="s">
        <v>13</v>
      </c>
      <c r="M6205" t="s">
        <v>14</v>
      </c>
      <c r="N6205" t="s">
        <v>307</v>
      </c>
      <c r="O6205" t="s">
        <v>1603</v>
      </c>
      <c r="P6205" t="s">
        <v>4685</v>
      </c>
      <c r="Q6205" s="312">
        <v>44865</v>
      </c>
      <c r="R6205" s="312">
        <v>44958</v>
      </c>
      <c r="S6205" t="s">
        <v>8452</v>
      </c>
      <c r="T6205" s="267"/>
      <c r="U6205" s="267"/>
      <c r="V6205" s="267"/>
      <c r="W6205" s="267"/>
      <c r="X6205" s="268"/>
      <c r="Y6205" t="s">
        <v>8338</v>
      </c>
      <c r="Z6205">
        <v>1757266614</v>
      </c>
      <c r="AA6205" t="s">
        <v>8339</v>
      </c>
      <c r="AB6205" s="273" t="str">
        <f>_xlfn.IFNA(IF(Table[[#This Row],[Programme Partner]]&lt;&gt;Table[[#This Row],[Implementing Partner]],CONCATENATE(Table[[#This Row],[Programme Partner]],"-",Table[[#This Row],[Implementing Partner]]),Table[[#This Row],[Programme Partner]]),"")</f>
        <v>UNICEF-DSK</v>
      </c>
    </row>
    <row r="6206" spans="1:28" ht="16.5" customHeight="1">
      <c r="A6206" s="183">
        <v>6656</v>
      </c>
      <c r="B6206" s="264" t="s">
        <v>5275</v>
      </c>
      <c r="C6206" s="265" t="s">
        <v>5087</v>
      </c>
      <c r="D6206" s="266" t="s">
        <v>5275</v>
      </c>
      <c r="E6206" s="269" t="s">
        <v>27</v>
      </c>
      <c r="F6206" s="264" t="s">
        <v>8012</v>
      </c>
      <c r="G6206" t="s">
        <v>8359</v>
      </c>
      <c r="H6206" s="264" t="str">
        <f>IFERROR(VLOOKUP(Table[[#This Row],[Activity Details of Assistance]],WHAT!E:F,2,FALSE),"")</f>
        <v># of FSM Site</v>
      </c>
      <c r="I6206" s="264"/>
      <c r="J6206">
        <v>3</v>
      </c>
      <c r="K6206" s="295" t="s">
        <v>8280</v>
      </c>
      <c r="L6206" s="306" t="s">
        <v>13</v>
      </c>
      <c r="M6206" t="s">
        <v>14</v>
      </c>
      <c r="N6206" t="s">
        <v>307</v>
      </c>
      <c r="O6206" t="s">
        <v>1603</v>
      </c>
      <c r="P6206" t="s">
        <v>4685</v>
      </c>
      <c r="Q6206" s="312">
        <v>44865</v>
      </c>
      <c r="R6206" s="312">
        <v>44958</v>
      </c>
      <c r="S6206" t="s">
        <v>8452</v>
      </c>
      <c r="T6206" s="267"/>
      <c r="U6206" s="267"/>
      <c r="V6206" s="267"/>
      <c r="W6206" s="267"/>
      <c r="X6206" s="268"/>
      <c r="Y6206" t="s">
        <v>8338</v>
      </c>
      <c r="Z6206">
        <v>1757266614</v>
      </c>
      <c r="AA6206" t="s">
        <v>8339</v>
      </c>
      <c r="AB6206" s="273" t="str">
        <f>_xlfn.IFNA(IF(Table[[#This Row],[Programme Partner]]&lt;&gt;Table[[#This Row],[Implementing Partner]],CONCATENATE(Table[[#This Row],[Programme Partner]],"-",Table[[#This Row],[Implementing Partner]]),Table[[#This Row],[Programme Partner]]),"")</f>
        <v>UNICEF-DSK</v>
      </c>
    </row>
    <row r="6207" spans="1:28" ht="16.5" customHeight="1">
      <c r="A6207" s="183">
        <v>6657</v>
      </c>
      <c r="B6207" s="264" t="s">
        <v>5275</v>
      </c>
      <c r="C6207" s="265" t="s">
        <v>5087</v>
      </c>
      <c r="D6207" s="266" t="s">
        <v>5275</v>
      </c>
      <c r="E6207" s="269" t="s">
        <v>27</v>
      </c>
      <c r="F6207" s="264" t="s">
        <v>8012</v>
      </c>
      <c r="G6207" t="s">
        <v>8356</v>
      </c>
      <c r="H6207" s="264" t="str">
        <f>IFERROR(VLOOKUP(Table[[#This Row],[Activity Details of Assistance]],WHAT!E:F,2,FALSE),"")</f>
        <v># of FSM Site</v>
      </c>
      <c r="I6207" s="264"/>
      <c r="J6207">
        <v>1</v>
      </c>
      <c r="K6207" s="295" t="s">
        <v>8280</v>
      </c>
      <c r="L6207" s="306" t="s">
        <v>13</v>
      </c>
      <c r="M6207" t="s">
        <v>14</v>
      </c>
      <c r="N6207" t="s">
        <v>307</v>
      </c>
      <c r="O6207" t="s">
        <v>1603</v>
      </c>
      <c r="P6207" t="s">
        <v>4685</v>
      </c>
      <c r="Q6207" s="312">
        <v>44865</v>
      </c>
      <c r="R6207" s="312">
        <v>44958</v>
      </c>
      <c r="S6207" t="s">
        <v>8452</v>
      </c>
      <c r="T6207" s="267"/>
      <c r="U6207" s="267"/>
      <c r="V6207" s="267"/>
      <c r="W6207" s="267"/>
      <c r="X6207" s="268"/>
      <c r="Y6207" t="s">
        <v>8338</v>
      </c>
      <c r="Z6207">
        <v>1757266614</v>
      </c>
      <c r="AA6207" t="s">
        <v>8339</v>
      </c>
      <c r="AB6207" s="273" t="str">
        <f>_xlfn.IFNA(IF(Table[[#This Row],[Programme Partner]]&lt;&gt;Table[[#This Row],[Implementing Partner]],CONCATENATE(Table[[#This Row],[Programme Partner]],"-",Table[[#This Row],[Implementing Partner]]),Table[[#This Row],[Programme Partner]]),"")</f>
        <v>UNICEF-DSK</v>
      </c>
    </row>
    <row r="6208" spans="1:28" ht="16.5" customHeight="1">
      <c r="A6208" s="183">
        <v>6658</v>
      </c>
      <c r="B6208" s="264" t="s">
        <v>5275</v>
      </c>
      <c r="C6208" s="265" t="s">
        <v>5087</v>
      </c>
      <c r="D6208" s="266" t="s">
        <v>5275</v>
      </c>
      <c r="E6208" s="269" t="s">
        <v>27</v>
      </c>
      <c r="F6208" s="264" t="s">
        <v>8012</v>
      </c>
      <c r="G6208" s="195" t="s">
        <v>8586</v>
      </c>
      <c r="H6208" s="264" t="str">
        <f>IFERROR(VLOOKUP(Table[[#This Row],[Activity Details of Assistance]],WHAT!E:F,2,FALSE),"")</f>
        <v># of door</v>
      </c>
      <c r="I6208" s="264"/>
      <c r="J6208">
        <v>138</v>
      </c>
      <c r="K6208" s="295" t="s">
        <v>8280</v>
      </c>
      <c r="L6208" s="306" t="s">
        <v>13</v>
      </c>
      <c r="M6208" t="s">
        <v>14</v>
      </c>
      <c r="N6208" t="s">
        <v>307</v>
      </c>
      <c r="O6208" t="s">
        <v>1603</v>
      </c>
      <c r="P6208" t="s">
        <v>4685</v>
      </c>
      <c r="Q6208" s="312">
        <v>44865</v>
      </c>
      <c r="R6208" s="312">
        <v>44958</v>
      </c>
      <c r="S6208" t="s">
        <v>8452</v>
      </c>
      <c r="T6208" s="267"/>
      <c r="U6208" s="267"/>
      <c r="V6208" s="267"/>
      <c r="W6208" s="267"/>
      <c r="X6208" s="268"/>
      <c r="Y6208" t="s">
        <v>8338</v>
      </c>
      <c r="Z6208">
        <v>1757266614</v>
      </c>
      <c r="AA6208" t="s">
        <v>8339</v>
      </c>
      <c r="AB6208" s="273" t="str">
        <f>_xlfn.IFNA(IF(Table[[#This Row],[Programme Partner]]&lt;&gt;Table[[#This Row],[Implementing Partner]],CONCATENATE(Table[[#This Row],[Programme Partner]],"-",Table[[#This Row],[Implementing Partner]]),Table[[#This Row],[Programme Partner]]),"")</f>
        <v>UNICEF-DSK</v>
      </c>
    </row>
    <row r="6209" spans="1:28" ht="16.5" customHeight="1">
      <c r="A6209" s="183">
        <v>6659</v>
      </c>
      <c r="B6209" s="264" t="s">
        <v>5275</v>
      </c>
      <c r="C6209" s="265" t="s">
        <v>5087</v>
      </c>
      <c r="D6209" s="266" t="s">
        <v>5275</v>
      </c>
      <c r="E6209" s="269" t="s">
        <v>27</v>
      </c>
      <c r="F6209" s="264" t="s">
        <v>8013</v>
      </c>
      <c r="G6209" t="s">
        <v>8313</v>
      </c>
      <c r="H6209" s="264" t="str">
        <f>IFERROR(VLOOKUP(Table[[#This Row],[Activity Details of Assistance]],WHAT!E:F,2,FALSE),"")</f>
        <v># of HP sessions at community level</v>
      </c>
      <c r="I6209" s="264"/>
      <c r="J6209">
        <v>70</v>
      </c>
      <c r="K6209" s="295" t="s">
        <v>8280</v>
      </c>
      <c r="L6209" s="306" t="s">
        <v>13</v>
      </c>
      <c r="M6209" t="s">
        <v>14</v>
      </c>
      <c r="N6209" t="s">
        <v>307</v>
      </c>
      <c r="O6209" t="s">
        <v>1603</v>
      </c>
      <c r="P6209" t="s">
        <v>4685</v>
      </c>
      <c r="Q6209" s="312">
        <v>44865</v>
      </c>
      <c r="R6209" s="312">
        <v>44958</v>
      </c>
      <c r="S6209" t="s">
        <v>8452</v>
      </c>
      <c r="T6209" s="267"/>
      <c r="U6209" s="267"/>
      <c r="V6209" s="267"/>
      <c r="W6209" s="267"/>
      <c r="X6209" s="268"/>
      <c r="Y6209" t="s">
        <v>8338</v>
      </c>
      <c r="Z6209">
        <v>1757266614</v>
      </c>
      <c r="AA6209" t="s">
        <v>8339</v>
      </c>
      <c r="AB6209" s="273" t="str">
        <f>_xlfn.IFNA(IF(Table[[#This Row],[Programme Partner]]&lt;&gt;Table[[#This Row],[Implementing Partner]],CONCATENATE(Table[[#This Row],[Programme Partner]],"-",Table[[#This Row],[Implementing Partner]]),Table[[#This Row],[Programme Partner]]),"")</f>
        <v>UNICEF-DSK</v>
      </c>
    </row>
    <row r="6210" spans="1:28" ht="16.5" customHeight="1">
      <c r="A6210" s="183">
        <v>6660</v>
      </c>
      <c r="B6210" s="264" t="s">
        <v>5275</v>
      </c>
      <c r="C6210" s="265" t="s">
        <v>5087</v>
      </c>
      <c r="D6210" s="266" t="s">
        <v>5275</v>
      </c>
      <c r="E6210" s="269" t="s">
        <v>27</v>
      </c>
      <c r="F6210" s="264" t="s">
        <v>8013</v>
      </c>
      <c r="G6210" t="s">
        <v>8314</v>
      </c>
      <c r="H6210" s="264" t="str">
        <f>IFERROR(VLOOKUP(Table[[#This Row],[Activity Details of Assistance]],WHAT!E:F,2,FALSE),"")</f>
        <v># of HP sessions at HH level</v>
      </c>
      <c r="I6210" s="264"/>
      <c r="J6210">
        <v>570</v>
      </c>
      <c r="K6210" s="295" t="s">
        <v>8280</v>
      </c>
      <c r="L6210" s="306" t="s">
        <v>13</v>
      </c>
      <c r="M6210" t="s">
        <v>14</v>
      </c>
      <c r="N6210" t="s">
        <v>307</v>
      </c>
      <c r="O6210" t="s">
        <v>1603</v>
      </c>
      <c r="P6210" t="s">
        <v>4685</v>
      </c>
      <c r="Q6210" s="312">
        <v>44865</v>
      </c>
      <c r="R6210" s="312">
        <v>44958</v>
      </c>
      <c r="S6210" t="s">
        <v>8452</v>
      </c>
      <c r="T6210" s="267"/>
      <c r="U6210" s="267"/>
      <c r="V6210" s="267"/>
      <c r="W6210" s="267"/>
      <c r="X6210" s="268"/>
      <c r="Y6210" t="s">
        <v>8338</v>
      </c>
      <c r="Z6210">
        <v>1757266614</v>
      </c>
      <c r="AA6210" t="s">
        <v>8339</v>
      </c>
      <c r="AB6210" s="273" t="str">
        <f>_xlfn.IFNA(IF(Table[[#This Row],[Programme Partner]]&lt;&gt;Table[[#This Row],[Implementing Partner]],CONCATENATE(Table[[#This Row],[Programme Partner]],"-",Table[[#This Row],[Implementing Partner]]),Table[[#This Row],[Programme Partner]]),"")</f>
        <v>UNICEF-DSK</v>
      </c>
    </row>
    <row r="6211" spans="1:28" ht="16.5" customHeight="1">
      <c r="A6211" s="183">
        <v>6661</v>
      </c>
      <c r="B6211" s="264" t="s">
        <v>5275</v>
      </c>
      <c r="C6211" s="265" t="s">
        <v>5087</v>
      </c>
      <c r="D6211" s="266" t="s">
        <v>5275</v>
      </c>
      <c r="E6211" s="269" t="s">
        <v>27</v>
      </c>
      <c r="F6211" s="264" t="s">
        <v>8013</v>
      </c>
      <c r="G6211" t="s">
        <v>8374</v>
      </c>
      <c r="H6211" s="264" t="str">
        <f>IFERROR(VLOOKUP(Table[[#This Row],[Activity Details of Assistance]],WHAT!E:F,2,FALSE),"")</f>
        <v># of HP sessions at institution level</v>
      </c>
      <c r="I6211" s="264"/>
      <c r="J6211">
        <v>20</v>
      </c>
      <c r="K6211" s="295" t="s">
        <v>8280</v>
      </c>
      <c r="L6211" s="306" t="s">
        <v>13</v>
      </c>
      <c r="M6211" t="s">
        <v>14</v>
      </c>
      <c r="N6211" t="s">
        <v>307</v>
      </c>
      <c r="O6211" t="s">
        <v>1603</v>
      </c>
      <c r="P6211" t="s">
        <v>4685</v>
      </c>
      <c r="Q6211" s="312">
        <v>44865</v>
      </c>
      <c r="R6211" s="312">
        <v>44958</v>
      </c>
      <c r="S6211" t="s">
        <v>8452</v>
      </c>
      <c r="T6211" s="267"/>
      <c r="U6211" s="267"/>
      <c r="V6211" s="267"/>
      <c r="W6211" s="267"/>
      <c r="X6211" s="268"/>
      <c r="Y6211" t="s">
        <v>8338</v>
      </c>
      <c r="Z6211">
        <v>1757266614</v>
      </c>
      <c r="AA6211" t="s">
        <v>8339</v>
      </c>
      <c r="AB6211" s="273" t="str">
        <f>_xlfn.IFNA(IF(Table[[#This Row],[Programme Partner]]&lt;&gt;Table[[#This Row],[Implementing Partner]],CONCATENATE(Table[[#This Row],[Programme Partner]],"-",Table[[#This Row],[Implementing Partner]]),Table[[#This Row],[Programme Partner]]),"")</f>
        <v>UNICEF-DSK</v>
      </c>
    </row>
    <row r="6212" spans="1:28" ht="16.5" customHeight="1">
      <c r="A6212" s="183">
        <v>6662</v>
      </c>
      <c r="B6212" s="264" t="s">
        <v>5275</v>
      </c>
      <c r="C6212" s="265" t="s">
        <v>5087</v>
      </c>
      <c r="D6212" s="266" t="s">
        <v>5275</v>
      </c>
      <c r="E6212" s="269" t="s">
        <v>27</v>
      </c>
      <c r="F6212" s="264" t="s">
        <v>8013</v>
      </c>
      <c r="G6212" t="s">
        <v>8317</v>
      </c>
      <c r="H6212" s="264" t="str">
        <f>IFERROR(VLOOKUP(Table[[#This Row],[Activity Details of Assistance]],WHAT!E:F,2,FALSE),"")</f>
        <v># of estimated persons reached by mass-media campaign</v>
      </c>
      <c r="I6212" s="264"/>
      <c r="J6212">
        <v>2</v>
      </c>
      <c r="K6212" s="295" t="s">
        <v>8280</v>
      </c>
      <c r="L6212" s="306" t="s">
        <v>13</v>
      </c>
      <c r="M6212" t="s">
        <v>14</v>
      </c>
      <c r="N6212" t="s">
        <v>307</v>
      </c>
      <c r="O6212" t="s">
        <v>1603</v>
      </c>
      <c r="P6212" t="s">
        <v>4685</v>
      </c>
      <c r="Q6212" s="312">
        <v>44865</v>
      </c>
      <c r="R6212" s="312">
        <v>44958</v>
      </c>
      <c r="S6212" t="s">
        <v>8452</v>
      </c>
      <c r="T6212" s="267"/>
      <c r="U6212" s="267"/>
      <c r="V6212" s="267"/>
      <c r="W6212" s="267"/>
      <c r="X6212" s="268"/>
      <c r="Y6212" t="s">
        <v>8338</v>
      </c>
      <c r="Z6212">
        <v>1757266614</v>
      </c>
      <c r="AA6212" t="s">
        <v>8339</v>
      </c>
      <c r="AB6212" s="273" t="str">
        <f>_xlfn.IFNA(IF(Table[[#This Row],[Programme Partner]]&lt;&gt;Table[[#This Row],[Implementing Partner]],CONCATENATE(Table[[#This Row],[Programme Partner]],"-",Table[[#This Row],[Implementing Partner]]),Table[[#This Row],[Programme Partner]]),"")</f>
        <v>UNICEF-DSK</v>
      </c>
    </row>
    <row r="6213" spans="1:28" ht="16.5" customHeight="1">
      <c r="A6213" s="183">
        <v>6663</v>
      </c>
      <c r="B6213" s="264" t="s">
        <v>5275</v>
      </c>
      <c r="C6213" s="265" t="s">
        <v>5087</v>
      </c>
      <c r="D6213" s="266" t="s">
        <v>5275</v>
      </c>
      <c r="E6213" s="269" t="s">
        <v>27</v>
      </c>
      <c r="F6213" s="264" t="s">
        <v>8014</v>
      </c>
      <c r="G6213" s="103" t="s">
        <v>8361</v>
      </c>
      <c r="H6213" s="264" t="str">
        <f>IFERROR(VLOOKUP(Table[[#This Row],[Activity Details of Assistance]],WHAT!E:F,2,FALSE),"")</f>
        <v># of plant</v>
      </c>
      <c r="I6213" s="264"/>
      <c r="J6213">
        <v>1</v>
      </c>
      <c r="K6213" s="295" t="s">
        <v>8280</v>
      </c>
      <c r="L6213" s="306" t="s">
        <v>13</v>
      </c>
      <c r="M6213" t="s">
        <v>14</v>
      </c>
      <c r="N6213" t="s">
        <v>307</v>
      </c>
      <c r="O6213" t="s">
        <v>1603</v>
      </c>
      <c r="P6213" t="s">
        <v>4685</v>
      </c>
      <c r="Q6213" s="312">
        <v>44865</v>
      </c>
      <c r="R6213" s="312">
        <v>44958</v>
      </c>
      <c r="S6213" t="s">
        <v>8452</v>
      </c>
      <c r="T6213" s="267"/>
      <c r="U6213" s="267"/>
      <c r="V6213" s="267"/>
      <c r="W6213" s="267"/>
      <c r="X6213" s="268"/>
      <c r="Y6213" t="s">
        <v>8338</v>
      </c>
      <c r="Z6213">
        <v>1757266614</v>
      </c>
      <c r="AA6213" t="s">
        <v>8339</v>
      </c>
      <c r="AB6213" s="273" t="str">
        <f>_xlfn.IFNA(IF(Table[[#This Row],[Programme Partner]]&lt;&gt;Table[[#This Row],[Implementing Partner]],CONCATENATE(Table[[#This Row],[Programme Partner]],"-",Table[[#This Row],[Implementing Partner]]),Table[[#This Row],[Programme Partner]]),"")</f>
        <v>UNICEF-DSK</v>
      </c>
    </row>
    <row r="6214" spans="1:28" ht="16.5" customHeight="1">
      <c r="A6214" s="183">
        <v>6664</v>
      </c>
      <c r="B6214" s="264" t="s">
        <v>8453</v>
      </c>
      <c r="C6214" s="265" t="s">
        <v>5087</v>
      </c>
      <c r="D6214" s="266" t="s">
        <v>8453</v>
      </c>
      <c r="E6214" s="269" t="s">
        <v>27</v>
      </c>
      <c r="F6214" s="264" t="s">
        <v>8012</v>
      </c>
      <c r="G6214" s="195" t="s">
        <v>8585</v>
      </c>
      <c r="H6214" s="264" t="str">
        <f>IFERROR(VLOOKUP(Table[[#This Row],[Activity Details of Assistance]],WHAT!E:F,2,FALSE),"")</f>
        <v xml:space="preserve"># of door </v>
      </c>
      <c r="I6214" s="264"/>
      <c r="J6214">
        <v>17</v>
      </c>
      <c r="K6214" s="295" t="s">
        <v>8280</v>
      </c>
      <c r="L6214" s="306" t="s">
        <v>13</v>
      </c>
      <c r="M6214" t="s">
        <v>14</v>
      </c>
      <c r="N6214" t="s">
        <v>307</v>
      </c>
      <c r="O6214" t="s">
        <v>1603</v>
      </c>
      <c r="P6214" t="s">
        <v>4685</v>
      </c>
      <c r="Q6214" s="312">
        <v>44865</v>
      </c>
      <c r="R6214" s="312">
        <v>44986</v>
      </c>
      <c r="S6214" t="s">
        <v>8452</v>
      </c>
      <c r="T6214" s="267"/>
      <c r="U6214" s="267"/>
      <c r="V6214" s="267"/>
      <c r="W6214" s="267"/>
      <c r="X6214" s="268"/>
      <c r="Y6214" t="s">
        <v>8338</v>
      </c>
      <c r="Z6214">
        <v>1757266614</v>
      </c>
      <c r="AA6214" t="s">
        <v>8339</v>
      </c>
      <c r="AB6214" s="273" t="str">
        <f>_xlfn.IFNA(IF(Table[[#This Row],[Programme Partner]]&lt;&gt;Table[[#This Row],[Implementing Partner]],CONCATENATE(Table[[#This Row],[Programme Partner]],"-",Table[[#This Row],[Implementing Partner]]),Table[[#This Row],[Programme Partner]]),"")</f>
        <v>OXFAM-DSK</v>
      </c>
    </row>
    <row r="6215" spans="1:28" ht="16.5" customHeight="1">
      <c r="A6215" s="183">
        <v>6665</v>
      </c>
      <c r="B6215" s="264" t="s">
        <v>8453</v>
      </c>
      <c r="C6215" s="265" t="s">
        <v>5087</v>
      </c>
      <c r="D6215" s="266" t="s">
        <v>8453</v>
      </c>
      <c r="E6215" s="269" t="s">
        <v>27</v>
      </c>
      <c r="F6215" s="264" t="s">
        <v>8012</v>
      </c>
      <c r="G6215" t="s">
        <v>8359</v>
      </c>
      <c r="H6215" s="264" t="str">
        <f>IFERROR(VLOOKUP(Table[[#This Row],[Activity Details of Assistance]],WHAT!E:F,2,FALSE),"")</f>
        <v># of FSM Site</v>
      </c>
      <c r="I6215" s="264"/>
      <c r="J6215">
        <v>1</v>
      </c>
      <c r="K6215" s="295" t="s">
        <v>8280</v>
      </c>
      <c r="L6215" s="306" t="s">
        <v>13</v>
      </c>
      <c r="M6215" t="s">
        <v>14</v>
      </c>
      <c r="N6215" t="s">
        <v>307</v>
      </c>
      <c r="O6215" t="s">
        <v>1603</v>
      </c>
      <c r="P6215" t="s">
        <v>4685</v>
      </c>
      <c r="Q6215" s="312">
        <v>44865</v>
      </c>
      <c r="R6215" s="312">
        <v>44986</v>
      </c>
      <c r="S6215" t="s">
        <v>8452</v>
      </c>
      <c r="T6215" s="267"/>
      <c r="U6215" s="267"/>
      <c r="V6215" s="267"/>
      <c r="W6215" s="267"/>
      <c r="X6215" s="268"/>
      <c r="Y6215" t="s">
        <v>8338</v>
      </c>
      <c r="Z6215">
        <v>1757266614</v>
      </c>
      <c r="AA6215" t="s">
        <v>8339</v>
      </c>
      <c r="AB6215" s="273" t="str">
        <f>_xlfn.IFNA(IF(Table[[#This Row],[Programme Partner]]&lt;&gt;Table[[#This Row],[Implementing Partner]],CONCATENATE(Table[[#This Row],[Programme Partner]],"-",Table[[#This Row],[Implementing Partner]]),Table[[#This Row],[Programme Partner]]),"")</f>
        <v>OXFAM-DSK</v>
      </c>
    </row>
    <row r="6216" spans="1:28" ht="16.5" customHeight="1">
      <c r="A6216" s="183">
        <v>6666</v>
      </c>
      <c r="B6216" s="264" t="s">
        <v>8453</v>
      </c>
      <c r="C6216" s="265" t="s">
        <v>5087</v>
      </c>
      <c r="D6216" s="266" t="s">
        <v>8453</v>
      </c>
      <c r="E6216" s="269" t="s">
        <v>27</v>
      </c>
      <c r="F6216" s="264" t="s">
        <v>8012</v>
      </c>
      <c r="G6216" s="195" t="s">
        <v>8586</v>
      </c>
      <c r="H6216" s="264" t="str">
        <f>IFERROR(VLOOKUP(Table[[#This Row],[Activity Details of Assistance]],WHAT!E:F,2,FALSE),"")</f>
        <v># of door</v>
      </c>
      <c r="I6216" s="264"/>
      <c r="J6216">
        <v>37</v>
      </c>
      <c r="K6216" s="295" t="s">
        <v>8280</v>
      </c>
      <c r="L6216" s="306" t="s">
        <v>13</v>
      </c>
      <c r="M6216" t="s">
        <v>14</v>
      </c>
      <c r="N6216" t="s">
        <v>307</v>
      </c>
      <c r="O6216" t="s">
        <v>1603</v>
      </c>
      <c r="P6216" t="s">
        <v>4685</v>
      </c>
      <c r="Q6216" s="312">
        <v>44865</v>
      </c>
      <c r="R6216" s="312">
        <v>44986</v>
      </c>
      <c r="S6216" t="s">
        <v>8452</v>
      </c>
      <c r="T6216" s="267"/>
      <c r="U6216" s="267"/>
      <c r="V6216" s="267"/>
      <c r="W6216" s="267"/>
      <c r="X6216" s="268"/>
      <c r="Y6216" t="s">
        <v>8338</v>
      </c>
      <c r="Z6216">
        <v>1757266614</v>
      </c>
      <c r="AA6216" t="s">
        <v>8339</v>
      </c>
      <c r="AB6216" s="273" t="str">
        <f>_xlfn.IFNA(IF(Table[[#This Row],[Programme Partner]]&lt;&gt;Table[[#This Row],[Implementing Partner]],CONCATENATE(Table[[#This Row],[Programme Partner]],"-",Table[[#This Row],[Implementing Partner]]),Table[[#This Row],[Programme Partner]]),"")</f>
        <v>OXFAM-DSK</v>
      </c>
    </row>
    <row r="6217" spans="1:28" ht="16.5" customHeight="1">
      <c r="A6217" s="183">
        <v>6667</v>
      </c>
      <c r="B6217" s="264" t="s">
        <v>8453</v>
      </c>
      <c r="C6217" s="265" t="s">
        <v>5087</v>
      </c>
      <c r="D6217" s="266" t="s">
        <v>8453</v>
      </c>
      <c r="E6217" s="269" t="s">
        <v>27</v>
      </c>
      <c r="F6217" s="264" t="s">
        <v>8013</v>
      </c>
      <c r="G6217" t="s">
        <v>8313</v>
      </c>
      <c r="H6217" s="264" t="str">
        <f>IFERROR(VLOOKUP(Table[[#This Row],[Activity Details of Assistance]],WHAT!E:F,2,FALSE),"")</f>
        <v># of HP sessions at community level</v>
      </c>
      <c r="I6217" s="264"/>
      <c r="J6217">
        <v>20</v>
      </c>
      <c r="K6217" s="295" t="s">
        <v>8280</v>
      </c>
      <c r="L6217" s="306" t="s">
        <v>13</v>
      </c>
      <c r="M6217" t="s">
        <v>14</v>
      </c>
      <c r="N6217" t="s">
        <v>307</v>
      </c>
      <c r="O6217" t="s">
        <v>1603</v>
      </c>
      <c r="P6217" t="s">
        <v>4685</v>
      </c>
      <c r="Q6217" s="312">
        <v>44865</v>
      </c>
      <c r="R6217" s="312">
        <v>44986</v>
      </c>
      <c r="S6217" t="s">
        <v>8452</v>
      </c>
      <c r="T6217" s="267"/>
      <c r="U6217" s="267"/>
      <c r="V6217" s="267"/>
      <c r="W6217" s="267"/>
      <c r="X6217" s="268"/>
      <c r="Y6217" t="s">
        <v>8338</v>
      </c>
      <c r="Z6217">
        <v>1757266614</v>
      </c>
      <c r="AA6217" t="s">
        <v>8339</v>
      </c>
      <c r="AB6217" s="273" t="str">
        <f>_xlfn.IFNA(IF(Table[[#This Row],[Programme Partner]]&lt;&gt;Table[[#This Row],[Implementing Partner]],CONCATENATE(Table[[#This Row],[Programme Partner]],"-",Table[[#This Row],[Implementing Partner]]),Table[[#This Row],[Programme Partner]]),"")</f>
        <v>OXFAM-DSK</v>
      </c>
    </row>
    <row r="6218" spans="1:28" ht="16.5" customHeight="1">
      <c r="A6218" s="183">
        <v>6668</v>
      </c>
      <c r="B6218" s="264" t="s">
        <v>8453</v>
      </c>
      <c r="C6218" s="265" t="s">
        <v>5087</v>
      </c>
      <c r="D6218" s="266" t="s">
        <v>8453</v>
      </c>
      <c r="E6218" s="269" t="s">
        <v>27</v>
      </c>
      <c r="F6218" s="264" t="s">
        <v>8013</v>
      </c>
      <c r="G6218" t="s">
        <v>8314</v>
      </c>
      <c r="H6218" s="264" t="str">
        <f>IFERROR(VLOOKUP(Table[[#This Row],[Activity Details of Assistance]],WHAT!E:F,2,FALSE),"")</f>
        <v># of HP sessions at HH level</v>
      </c>
      <c r="I6218" s="264"/>
      <c r="J6218">
        <v>150</v>
      </c>
      <c r="K6218" s="295" t="s">
        <v>8280</v>
      </c>
      <c r="L6218" s="306" t="s">
        <v>13</v>
      </c>
      <c r="M6218" t="s">
        <v>14</v>
      </c>
      <c r="N6218" t="s">
        <v>307</v>
      </c>
      <c r="O6218" t="s">
        <v>1603</v>
      </c>
      <c r="P6218" t="s">
        <v>4685</v>
      </c>
      <c r="Q6218" s="312">
        <v>44865</v>
      </c>
      <c r="R6218" s="312">
        <v>44986</v>
      </c>
      <c r="S6218" t="s">
        <v>8452</v>
      </c>
      <c r="T6218" s="267"/>
      <c r="U6218" s="267"/>
      <c r="V6218" s="267"/>
      <c r="W6218" s="267"/>
      <c r="X6218" s="268"/>
      <c r="Y6218" t="s">
        <v>8338</v>
      </c>
      <c r="Z6218">
        <v>1757266614</v>
      </c>
      <c r="AA6218" t="s">
        <v>8339</v>
      </c>
      <c r="AB6218" s="273" t="str">
        <f>_xlfn.IFNA(IF(Table[[#This Row],[Programme Partner]]&lt;&gt;Table[[#This Row],[Implementing Partner]],CONCATENATE(Table[[#This Row],[Programme Partner]],"-",Table[[#This Row],[Implementing Partner]]),Table[[#This Row],[Programme Partner]]),"")</f>
        <v>OXFAM-DSK</v>
      </c>
    </row>
    <row r="6219" spans="1:28" ht="16.5" customHeight="1">
      <c r="A6219" s="183">
        <v>6669</v>
      </c>
      <c r="B6219" s="264" t="s">
        <v>8453</v>
      </c>
      <c r="C6219" s="265" t="s">
        <v>5087</v>
      </c>
      <c r="D6219" s="266" t="s">
        <v>8453</v>
      </c>
      <c r="E6219" s="269" t="s">
        <v>27</v>
      </c>
      <c r="F6219" s="264" t="s">
        <v>8013</v>
      </c>
      <c r="G6219" t="s">
        <v>8374</v>
      </c>
      <c r="H6219" s="264" t="str">
        <f>IFERROR(VLOOKUP(Table[[#This Row],[Activity Details of Assistance]],WHAT!E:F,2,FALSE),"")</f>
        <v># of HP sessions at institution level</v>
      </c>
      <c r="I6219" s="264"/>
      <c r="J6219">
        <v>5</v>
      </c>
      <c r="K6219" s="295" t="s">
        <v>8280</v>
      </c>
      <c r="L6219" s="306" t="s">
        <v>13</v>
      </c>
      <c r="M6219" t="s">
        <v>14</v>
      </c>
      <c r="N6219" t="s">
        <v>307</v>
      </c>
      <c r="O6219" t="s">
        <v>1603</v>
      </c>
      <c r="P6219" t="s">
        <v>4685</v>
      </c>
      <c r="Q6219" s="312">
        <v>44865</v>
      </c>
      <c r="R6219" s="312">
        <v>44986</v>
      </c>
      <c r="S6219" t="s">
        <v>8452</v>
      </c>
      <c r="T6219" s="267"/>
      <c r="U6219" s="267"/>
      <c r="V6219" s="267"/>
      <c r="W6219" s="267"/>
      <c r="X6219" s="268"/>
      <c r="Y6219" t="s">
        <v>8338</v>
      </c>
      <c r="Z6219">
        <v>1757266614</v>
      </c>
      <c r="AA6219" t="s">
        <v>8339</v>
      </c>
      <c r="AB6219" s="273" t="str">
        <f>_xlfn.IFNA(IF(Table[[#This Row],[Programme Partner]]&lt;&gt;Table[[#This Row],[Implementing Partner]],CONCATENATE(Table[[#This Row],[Programme Partner]],"-",Table[[#This Row],[Implementing Partner]]),Table[[#This Row],[Programme Partner]]),"")</f>
        <v>OXFAM-DSK</v>
      </c>
    </row>
    <row r="6220" spans="1:28" ht="16.5" customHeight="1">
      <c r="A6220" s="183">
        <v>6670</v>
      </c>
      <c r="B6220" s="264" t="s">
        <v>8453</v>
      </c>
      <c r="C6220" s="265" t="s">
        <v>5087</v>
      </c>
      <c r="D6220" s="266" t="s">
        <v>8453</v>
      </c>
      <c r="E6220" s="269" t="s">
        <v>27</v>
      </c>
      <c r="F6220" s="264" t="s">
        <v>8013</v>
      </c>
      <c r="G6220" t="s">
        <v>8317</v>
      </c>
      <c r="H6220" s="264" t="str">
        <f>IFERROR(VLOOKUP(Table[[#This Row],[Activity Details of Assistance]],WHAT!E:F,2,FALSE),"")</f>
        <v># of estimated persons reached by mass-media campaign</v>
      </c>
      <c r="I6220" s="264"/>
      <c r="J6220">
        <v>2</v>
      </c>
      <c r="K6220" s="295" t="s">
        <v>8280</v>
      </c>
      <c r="L6220" s="306" t="s">
        <v>13</v>
      </c>
      <c r="M6220" t="s">
        <v>14</v>
      </c>
      <c r="N6220" t="s">
        <v>307</v>
      </c>
      <c r="O6220" t="s">
        <v>1603</v>
      </c>
      <c r="P6220" t="s">
        <v>4685</v>
      </c>
      <c r="Q6220" s="312">
        <v>44865</v>
      </c>
      <c r="R6220" s="312">
        <v>44986</v>
      </c>
      <c r="S6220" t="s">
        <v>8452</v>
      </c>
      <c r="T6220" s="267"/>
      <c r="U6220" s="267"/>
      <c r="V6220" s="267"/>
      <c r="W6220" s="267"/>
      <c r="X6220" s="268"/>
      <c r="Y6220" t="s">
        <v>8338</v>
      </c>
      <c r="Z6220">
        <v>1757266614</v>
      </c>
      <c r="AA6220" t="s">
        <v>8339</v>
      </c>
      <c r="AB6220" s="273" t="str">
        <f>_xlfn.IFNA(IF(Table[[#This Row],[Programme Partner]]&lt;&gt;Table[[#This Row],[Implementing Partner]],CONCATENATE(Table[[#This Row],[Programme Partner]],"-",Table[[#This Row],[Implementing Partner]]),Table[[#This Row],[Programme Partner]]),"")</f>
        <v>OXFAM-DSK</v>
      </c>
    </row>
    <row r="6221" spans="1:28" ht="16.5" customHeight="1">
      <c r="A6221" s="183">
        <v>6671</v>
      </c>
      <c r="B6221" s="264" t="s">
        <v>8346</v>
      </c>
      <c r="C6221" s="265" t="s">
        <v>8346</v>
      </c>
      <c r="D6221" s="197" t="s">
        <v>5058</v>
      </c>
      <c r="E6221" s="269" t="s">
        <v>27</v>
      </c>
      <c r="F6221" s="264" t="s">
        <v>8011</v>
      </c>
      <c r="G6221" t="s">
        <v>8355</v>
      </c>
      <c r="H6221" s="264" t="str">
        <f>IFERROR(VLOOKUP(Table[[#This Row],[Activity Details of Assistance]],WHAT!E:F,2,FALSE),"")</f>
        <v># of water network</v>
      </c>
      <c r="I6221" s="264"/>
      <c r="J6221">
        <v>1</v>
      </c>
      <c r="K6221" s="295" t="s">
        <v>8280</v>
      </c>
      <c r="L6221" s="306" t="s">
        <v>13</v>
      </c>
      <c r="M6221" t="s">
        <v>14</v>
      </c>
      <c r="N6221" t="s">
        <v>4732</v>
      </c>
      <c r="O6221" t="s">
        <v>1563</v>
      </c>
      <c r="P6221" t="s">
        <v>8227</v>
      </c>
      <c r="Q6221" s="312">
        <v>44865</v>
      </c>
      <c r="R6221" s="312">
        <v>44896</v>
      </c>
      <c r="S6221" t="s">
        <v>8589</v>
      </c>
      <c r="T6221" s="267"/>
      <c r="U6221" s="267"/>
      <c r="V6221" s="267"/>
      <c r="W6221" s="267"/>
      <c r="X6221" s="268"/>
      <c r="Y6221" t="s">
        <v>8575</v>
      </c>
      <c r="Z6221">
        <v>1681597433</v>
      </c>
      <c r="AA6221" t="s">
        <v>8576</v>
      </c>
      <c r="AB6221" s="273" t="str">
        <f>_xlfn.IFNA(IF(Table[[#This Row],[Programme Partner]]&lt;&gt;Table[[#This Row],[Implementing Partner]],CONCATENATE(Table[[#This Row],[Programme Partner]],"-",Table[[#This Row],[Implementing Partner]]),Table[[#This Row],[Programme Partner]]),"")</f>
        <v>GREEN HILL</v>
      </c>
    </row>
    <row r="6222" spans="1:28" ht="16.5" customHeight="1">
      <c r="A6222" s="183">
        <v>6672</v>
      </c>
      <c r="B6222" s="264" t="s">
        <v>8346</v>
      </c>
      <c r="C6222" s="265" t="s">
        <v>8346</v>
      </c>
      <c r="D6222" s="197" t="s">
        <v>5058</v>
      </c>
      <c r="E6222" s="269" t="s">
        <v>27</v>
      </c>
      <c r="F6222" s="264" t="s">
        <v>8013</v>
      </c>
      <c r="G6222" t="s">
        <v>8313</v>
      </c>
      <c r="H6222" s="264" t="str">
        <f>IFERROR(VLOOKUP(Table[[#This Row],[Activity Details of Assistance]],WHAT!E:F,2,FALSE),"")</f>
        <v># of HP sessions at community level</v>
      </c>
      <c r="I6222" s="264"/>
      <c r="J6222">
        <v>40</v>
      </c>
      <c r="K6222" s="295" t="s">
        <v>8280</v>
      </c>
      <c r="L6222" s="306" t="s">
        <v>13</v>
      </c>
      <c r="M6222" t="s">
        <v>14</v>
      </c>
      <c r="N6222" t="s">
        <v>4732</v>
      </c>
      <c r="O6222" t="s">
        <v>1563</v>
      </c>
      <c r="P6222" t="s">
        <v>8227</v>
      </c>
      <c r="Q6222" s="312">
        <v>44865</v>
      </c>
      <c r="R6222" s="312">
        <v>44896</v>
      </c>
      <c r="S6222" t="s">
        <v>8589</v>
      </c>
      <c r="T6222" s="267"/>
      <c r="U6222" s="267"/>
      <c r="V6222" s="267"/>
      <c r="W6222" s="267"/>
      <c r="X6222" s="268"/>
      <c r="Y6222" t="s">
        <v>8575</v>
      </c>
      <c r="Z6222">
        <v>1681597433</v>
      </c>
      <c r="AA6222" t="s">
        <v>8576</v>
      </c>
      <c r="AB6222" s="273" t="str">
        <f>_xlfn.IFNA(IF(Table[[#This Row],[Programme Partner]]&lt;&gt;Table[[#This Row],[Implementing Partner]],CONCATENATE(Table[[#This Row],[Programme Partner]],"-",Table[[#This Row],[Implementing Partner]]),Table[[#This Row],[Programme Partner]]),"")</f>
        <v>GREEN HILL</v>
      </c>
    </row>
    <row r="6223" spans="1:28" ht="16.5" customHeight="1">
      <c r="A6223" s="183">
        <v>6673</v>
      </c>
      <c r="B6223" s="264" t="s">
        <v>8346</v>
      </c>
      <c r="C6223" s="265" t="s">
        <v>8346</v>
      </c>
      <c r="D6223" s="197" t="s">
        <v>5058</v>
      </c>
      <c r="E6223" s="269" t="s">
        <v>27</v>
      </c>
      <c r="F6223" s="264" t="s">
        <v>8013</v>
      </c>
      <c r="G6223" t="s">
        <v>8314</v>
      </c>
      <c r="H6223" s="264" t="str">
        <f>IFERROR(VLOOKUP(Table[[#This Row],[Activity Details of Assistance]],WHAT!E:F,2,FALSE),"")</f>
        <v># of HP sessions at HH level</v>
      </c>
      <c r="I6223" s="264"/>
      <c r="J6223">
        <v>261</v>
      </c>
      <c r="K6223" s="295" t="s">
        <v>8280</v>
      </c>
      <c r="L6223" s="306" t="s">
        <v>13</v>
      </c>
      <c r="M6223" t="s">
        <v>14</v>
      </c>
      <c r="N6223" t="s">
        <v>4732</v>
      </c>
      <c r="O6223" t="s">
        <v>1563</v>
      </c>
      <c r="P6223" t="s">
        <v>8227</v>
      </c>
      <c r="Q6223" s="312">
        <v>44865</v>
      </c>
      <c r="R6223" s="312">
        <v>44896</v>
      </c>
      <c r="S6223" t="s">
        <v>8589</v>
      </c>
      <c r="T6223" s="267"/>
      <c r="U6223" s="267"/>
      <c r="V6223" s="267"/>
      <c r="W6223" s="267"/>
      <c r="X6223" s="268"/>
      <c r="Y6223" t="s">
        <v>8575</v>
      </c>
      <c r="Z6223">
        <v>1681597433</v>
      </c>
      <c r="AA6223" t="s">
        <v>8576</v>
      </c>
      <c r="AB6223" s="273" t="str">
        <f>_xlfn.IFNA(IF(Table[[#This Row],[Programme Partner]]&lt;&gt;Table[[#This Row],[Implementing Partner]],CONCATENATE(Table[[#This Row],[Programme Partner]],"-",Table[[#This Row],[Implementing Partner]]),Table[[#This Row],[Programme Partner]]),"")</f>
        <v>GREEN HILL</v>
      </c>
    </row>
    <row r="6224" spans="1:28" ht="16.5" customHeight="1">
      <c r="A6224" s="183">
        <v>6674</v>
      </c>
      <c r="B6224" s="264" t="s">
        <v>8346</v>
      </c>
      <c r="C6224" s="265" t="s">
        <v>8346</v>
      </c>
      <c r="D6224" s="197" t="s">
        <v>5058</v>
      </c>
      <c r="E6224" s="269" t="s">
        <v>27</v>
      </c>
      <c r="F6224" s="264" t="s">
        <v>8013</v>
      </c>
      <c r="G6224" t="s">
        <v>8442</v>
      </c>
      <c r="H6224" s="264" t="str">
        <f>IFERROR(VLOOKUP(Table[[#This Row],[Activity Details of Assistance]],WHAT!E:F,2,FALSE),"")</f>
        <v># of facilities</v>
      </c>
      <c r="I6224" s="264"/>
      <c r="J6224">
        <v>180</v>
      </c>
      <c r="K6224" s="295" t="s">
        <v>8280</v>
      </c>
      <c r="L6224" s="306" t="s">
        <v>13</v>
      </c>
      <c r="M6224" t="s">
        <v>14</v>
      </c>
      <c r="N6224" t="s">
        <v>4732</v>
      </c>
      <c r="O6224" t="s">
        <v>1563</v>
      </c>
      <c r="P6224" t="s">
        <v>8227</v>
      </c>
      <c r="Q6224" s="312">
        <v>44865</v>
      </c>
      <c r="R6224" s="312">
        <v>44896</v>
      </c>
      <c r="S6224" t="s">
        <v>8589</v>
      </c>
      <c r="T6224" s="267"/>
      <c r="U6224" s="267"/>
      <c r="V6224" s="267"/>
      <c r="W6224" s="267"/>
      <c r="X6224" s="268"/>
      <c r="Y6224" t="s">
        <v>8575</v>
      </c>
      <c r="Z6224">
        <v>1681597433</v>
      </c>
      <c r="AA6224" t="s">
        <v>8576</v>
      </c>
      <c r="AB6224" s="273" t="str">
        <f>_xlfn.IFNA(IF(Table[[#This Row],[Programme Partner]]&lt;&gt;Table[[#This Row],[Implementing Partner]],CONCATENATE(Table[[#This Row],[Programme Partner]],"-",Table[[#This Row],[Implementing Partner]]),Table[[#This Row],[Programme Partner]]),"")</f>
        <v>GREEN HILL</v>
      </c>
    </row>
    <row r="6225" spans="1:28" ht="16.5" customHeight="1">
      <c r="A6225" s="183">
        <v>6675</v>
      </c>
      <c r="B6225" s="264" t="s">
        <v>5148</v>
      </c>
      <c r="C6225" s="265" t="s">
        <v>4993</v>
      </c>
      <c r="D6225" s="266" t="s">
        <v>8324</v>
      </c>
      <c r="E6225" s="269" t="s">
        <v>27</v>
      </c>
      <c r="F6225" s="264" t="s">
        <v>8011</v>
      </c>
      <c r="G6225" s="195" t="s">
        <v>8584</v>
      </c>
      <c r="H6225" s="264" t="str">
        <f>IFERROR(VLOOKUP(Table[[#This Row],[Activity Details of Assistance]],WHAT!E:F,2,FALSE),"")</f>
        <v># of tube well</v>
      </c>
      <c r="I6225" s="264"/>
      <c r="J6225">
        <v>223</v>
      </c>
      <c r="K6225" s="295" t="s">
        <v>8280</v>
      </c>
      <c r="L6225" s="306" t="s">
        <v>13</v>
      </c>
      <c r="M6225" t="s">
        <v>14</v>
      </c>
      <c r="N6225" t="s">
        <v>309</v>
      </c>
      <c r="O6225" t="s">
        <v>1606</v>
      </c>
      <c r="P6225" t="s">
        <v>20</v>
      </c>
      <c r="Q6225" s="312">
        <v>44865</v>
      </c>
      <c r="R6225" s="312">
        <v>44986</v>
      </c>
      <c r="S6225" t="s">
        <v>8452</v>
      </c>
      <c r="T6225" s="267"/>
      <c r="U6225" s="267"/>
      <c r="V6225" s="267"/>
      <c r="W6225" s="267"/>
      <c r="X6225" s="268"/>
      <c r="Y6225" t="s">
        <v>8309</v>
      </c>
      <c r="Z6225">
        <v>1813213381</v>
      </c>
      <c r="AA6225" t="s">
        <v>8285</v>
      </c>
      <c r="AB6225" s="273" t="str">
        <f>_xlfn.IFNA(IF(Table[[#This Row],[Programme Partner]]&lt;&gt;Table[[#This Row],[Implementing Partner]],CONCATENATE(Table[[#This Row],[Programme Partner]],"-",Table[[#This Row],[Implementing Partner]]),Table[[#This Row],[Programme Partner]]),"")</f>
        <v>IOM-ACF</v>
      </c>
    </row>
    <row r="6226" spans="1:28" ht="16.5" customHeight="1">
      <c r="A6226" s="183">
        <v>6676</v>
      </c>
      <c r="B6226" s="264" t="s">
        <v>5148</v>
      </c>
      <c r="C6226" s="265" t="s">
        <v>4993</v>
      </c>
      <c r="D6226" s="266" t="s">
        <v>8324</v>
      </c>
      <c r="E6226" s="269" t="s">
        <v>27</v>
      </c>
      <c r="F6226" s="264" t="s">
        <v>8011</v>
      </c>
      <c r="G6226" t="s">
        <v>8325</v>
      </c>
      <c r="H6226" s="264" t="str">
        <f>IFERROR(VLOOKUP(Table[[#This Row],[Activity Details of Assistance]],WHAT!E:F,2,FALSE),"")</f>
        <v># of tube well</v>
      </c>
      <c r="I6226" s="264"/>
      <c r="J6226">
        <v>1</v>
      </c>
      <c r="K6226" s="295" t="s">
        <v>8280</v>
      </c>
      <c r="L6226" s="306" t="s">
        <v>13</v>
      </c>
      <c r="M6226" t="s">
        <v>14</v>
      </c>
      <c r="N6226" t="s">
        <v>309</v>
      </c>
      <c r="O6226" t="s">
        <v>1606</v>
      </c>
      <c r="P6226" t="s">
        <v>20</v>
      </c>
      <c r="Q6226" s="312">
        <v>44865</v>
      </c>
      <c r="R6226" s="312">
        <v>44986</v>
      </c>
      <c r="S6226" t="s">
        <v>8452</v>
      </c>
      <c r="T6226" s="267"/>
      <c r="U6226" s="267"/>
      <c r="V6226" s="267"/>
      <c r="W6226" s="267"/>
      <c r="X6226" s="268"/>
      <c r="Y6226" t="s">
        <v>8309</v>
      </c>
      <c r="Z6226">
        <v>1813213381</v>
      </c>
      <c r="AA6226" t="s">
        <v>8285</v>
      </c>
      <c r="AB6226" s="273" t="str">
        <f>_xlfn.IFNA(IF(Table[[#This Row],[Programme Partner]]&lt;&gt;Table[[#This Row],[Implementing Partner]],CONCATENATE(Table[[#This Row],[Programme Partner]],"-",Table[[#This Row],[Implementing Partner]]),Table[[#This Row],[Programme Partner]]),"")</f>
        <v>IOM-ACF</v>
      </c>
    </row>
    <row r="6227" spans="1:28" ht="16.5" customHeight="1">
      <c r="A6227" s="183">
        <v>6677</v>
      </c>
      <c r="B6227" s="264" t="s">
        <v>5148</v>
      </c>
      <c r="C6227" s="265" t="s">
        <v>4993</v>
      </c>
      <c r="D6227" s="266" t="s">
        <v>8324</v>
      </c>
      <c r="E6227" s="269" t="s">
        <v>27</v>
      </c>
      <c r="F6227" s="264" t="s">
        <v>8012</v>
      </c>
      <c r="G6227" t="s">
        <v>8366</v>
      </c>
      <c r="H6227" s="264" t="str">
        <f>IFERROR(VLOOKUP(Table[[#This Row],[Activity Details of Assistance]],WHAT!E:F,2,FALSE),"")</f>
        <v xml:space="preserve"># of door </v>
      </c>
      <c r="I6227" s="264"/>
      <c r="J6227">
        <v>3</v>
      </c>
      <c r="K6227" s="295" t="s">
        <v>8280</v>
      </c>
      <c r="L6227" s="306" t="s">
        <v>13</v>
      </c>
      <c r="M6227" t="s">
        <v>14</v>
      </c>
      <c r="N6227" t="s">
        <v>309</v>
      </c>
      <c r="O6227" t="s">
        <v>1606</v>
      </c>
      <c r="P6227" t="s">
        <v>20</v>
      </c>
      <c r="Q6227" s="312">
        <v>44865</v>
      </c>
      <c r="R6227" s="312">
        <v>44986</v>
      </c>
      <c r="S6227" t="s">
        <v>8452</v>
      </c>
      <c r="T6227" s="267"/>
      <c r="U6227" s="267"/>
      <c r="V6227" s="267"/>
      <c r="W6227" s="267"/>
      <c r="X6227" s="268"/>
      <c r="Y6227" t="s">
        <v>8309</v>
      </c>
      <c r="Z6227">
        <v>1813213381</v>
      </c>
      <c r="AA6227" t="s">
        <v>8285</v>
      </c>
      <c r="AB6227" s="273" t="str">
        <f>_xlfn.IFNA(IF(Table[[#This Row],[Programme Partner]]&lt;&gt;Table[[#This Row],[Implementing Partner]],CONCATENATE(Table[[#This Row],[Programme Partner]],"-",Table[[#This Row],[Implementing Partner]]),Table[[#This Row],[Programme Partner]]),"")</f>
        <v>IOM-ACF</v>
      </c>
    </row>
    <row r="6228" spans="1:28" ht="16.5" customHeight="1">
      <c r="A6228" s="183">
        <v>6678</v>
      </c>
      <c r="B6228" s="264" t="s">
        <v>5148</v>
      </c>
      <c r="C6228" s="265" t="s">
        <v>4993</v>
      </c>
      <c r="D6228" s="266" t="s">
        <v>8324</v>
      </c>
      <c r="E6228" s="269" t="s">
        <v>27</v>
      </c>
      <c r="F6228" s="264" t="s">
        <v>8012</v>
      </c>
      <c r="G6228" s="195" t="s">
        <v>8585</v>
      </c>
      <c r="H6228" s="264" t="str">
        <f>IFERROR(VLOOKUP(Table[[#This Row],[Activity Details of Assistance]],WHAT!E:F,2,FALSE),"")</f>
        <v xml:space="preserve"># of door </v>
      </c>
      <c r="I6228" s="264"/>
      <c r="J6228">
        <v>71</v>
      </c>
      <c r="K6228" s="295" t="s">
        <v>8280</v>
      </c>
      <c r="L6228" s="306" t="s">
        <v>13</v>
      </c>
      <c r="M6228" t="s">
        <v>14</v>
      </c>
      <c r="N6228" t="s">
        <v>309</v>
      </c>
      <c r="O6228" t="s">
        <v>1606</v>
      </c>
      <c r="P6228" t="s">
        <v>20</v>
      </c>
      <c r="Q6228" s="312">
        <v>44865</v>
      </c>
      <c r="R6228" s="312">
        <v>44986</v>
      </c>
      <c r="S6228" t="s">
        <v>8452</v>
      </c>
      <c r="T6228" s="267"/>
      <c r="U6228" s="267"/>
      <c r="V6228" s="267"/>
      <c r="W6228" s="267"/>
      <c r="X6228" s="268"/>
      <c r="Y6228" t="s">
        <v>8309</v>
      </c>
      <c r="Z6228">
        <v>1813213381</v>
      </c>
      <c r="AA6228" t="s">
        <v>8285</v>
      </c>
      <c r="AB6228" s="273" t="str">
        <f>_xlfn.IFNA(IF(Table[[#This Row],[Programme Partner]]&lt;&gt;Table[[#This Row],[Implementing Partner]],CONCATENATE(Table[[#This Row],[Programme Partner]],"-",Table[[#This Row],[Implementing Partner]]),Table[[#This Row],[Programme Partner]]),"")</f>
        <v>IOM-ACF</v>
      </c>
    </row>
    <row r="6229" spans="1:28" ht="16.5" customHeight="1">
      <c r="A6229" s="183">
        <v>6679</v>
      </c>
      <c r="B6229" s="264" t="s">
        <v>5148</v>
      </c>
      <c r="C6229" s="265" t="s">
        <v>4993</v>
      </c>
      <c r="D6229" s="266" t="s">
        <v>8324</v>
      </c>
      <c r="E6229" s="269" t="s">
        <v>27</v>
      </c>
      <c r="F6229" s="264" t="s">
        <v>8012</v>
      </c>
      <c r="G6229" t="s">
        <v>8359</v>
      </c>
      <c r="H6229" s="264" t="str">
        <f>IFERROR(VLOOKUP(Table[[#This Row],[Activity Details of Assistance]],WHAT!E:F,2,FALSE),"")</f>
        <v># of FSM Site</v>
      </c>
      <c r="I6229" s="264"/>
      <c r="J6229">
        <v>9</v>
      </c>
      <c r="K6229" s="295" t="s">
        <v>8280</v>
      </c>
      <c r="L6229" s="306" t="s">
        <v>13</v>
      </c>
      <c r="M6229" t="s">
        <v>14</v>
      </c>
      <c r="N6229" t="s">
        <v>309</v>
      </c>
      <c r="O6229" t="s">
        <v>1606</v>
      </c>
      <c r="P6229" t="s">
        <v>20</v>
      </c>
      <c r="Q6229" s="312">
        <v>44865</v>
      </c>
      <c r="R6229" s="312">
        <v>44986</v>
      </c>
      <c r="S6229" t="s">
        <v>8452</v>
      </c>
      <c r="T6229" s="267"/>
      <c r="U6229" s="267"/>
      <c r="V6229" s="267"/>
      <c r="W6229" s="267"/>
      <c r="X6229" s="268"/>
      <c r="Y6229" t="s">
        <v>8309</v>
      </c>
      <c r="Z6229">
        <v>1813213381</v>
      </c>
      <c r="AA6229" t="s">
        <v>8285</v>
      </c>
      <c r="AB6229" s="273" t="str">
        <f>_xlfn.IFNA(IF(Table[[#This Row],[Programme Partner]]&lt;&gt;Table[[#This Row],[Implementing Partner]],CONCATENATE(Table[[#This Row],[Programme Partner]],"-",Table[[#This Row],[Implementing Partner]]),Table[[#This Row],[Programme Partner]]),"")</f>
        <v>IOM-ACF</v>
      </c>
    </row>
    <row r="6230" spans="1:28" ht="16.5" customHeight="1">
      <c r="A6230" s="183">
        <v>6680</v>
      </c>
      <c r="B6230" s="264" t="s">
        <v>5148</v>
      </c>
      <c r="C6230" s="265" t="s">
        <v>4993</v>
      </c>
      <c r="D6230" s="266" t="s">
        <v>8324</v>
      </c>
      <c r="E6230" s="269" t="s">
        <v>27</v>
      </c>
      <c r="F6230" s="264" t="s">
        <v>8012</v>
      </c>
      <c r="G6230" t="s">
        <v>8356</v>
      </c>
      <c r="H6230" s="264" t="str">
        <f>IFERROR(VLOOKUP(Table[[#This Row],[Activity Details of Assistance]],WHAT!E:F,2,FALSE),"")</f>
        <v># of FSM Site</v>
      </c>
      <c r="I6230" s="264"/>
      <c r="J6230">
        <v>3</v>
      </c>
      <c r="K6230" s="295" t="s">
        <v>8280</v>
      </c>
      <c r="L6230" s="306" t="s">
        <v>13</v>
      </c>
      <c r="M6230" t="s">
        <v>14</v>
      </c>
      <c r="N6230" t="s">
        <v>309</v>
      </c>
      <c r="O6230" t="s">
        <v>1606</v>
      </c>
      <c r="P6230" t="s">
        <v>20</v>
      </c>
      <c r="Q6230" s="312">
        <v>44865</v>
      </c>
      <c r="R6230" s="312">
        <v>44986</v>
      </c>
      <c r="S6230" t="s">
        <v>8452</v>
      </c>
      <c r="T6230" s="267"/>
      <c r="U6230" s="267"/>
      <c r="V6230" s="267"/>
      <c r="W6230" s="267"/>
      <c r="X6230" s="268"/>
      <c r="Y6230" t="s">
        <v>8309</v>
      </c>
      <c r="Z6230">
        <v>1813213381</v>
      </c>
      <c r="AA6230" t="s">
        <v>8285</v>
      </c>
      <c r="AB6230" s="273" t="str">
        <f>_xlfn.IFNA(IF(Table[[#This Row],[Programme Partner]]&lt;&gt;Table[[#This Row],[Implementing Partner]],CONCATENATE(Table[[#This Row],[Programme Partner]],"-",Table[[#This Row],[Implementing Partner]]),Table[[#This Row],[Programme Partner]]),"")</f>
        <v>IOM-ACF</v>
      </c>
    </row>
    <row r="6231" spans="1:28" ht="16.5" customHeight="1">
      <c r="A6231" s="183">
        <v>6681</v>
      </c>
      <c r="B6231" s="264" t="s">
        <v>5148</v>
      </c>
      <c r="C6231" s="265" t="s">
        <v>4993</v>
      </c>
      <c r="D6231" s="266" t="s">
        <v>8324</v>
      </c>
      <c r="E6231" s="269" t="s">
        <v>27</v>
      </c>
      <c r="F6231" s="264" t="s">
        <v>8012</v>
      </c>
      <c r="G6231" t="s">
        <v>8367</v>
      </c>
      <c r="H6231" s="264" t="str">
        <f>IFERROR(VLOOKUP(Table[[#This Row],[Activity Details of Assistance]],WHAT!E:F,2,FALSE),"")</f>
        <v># of door</v>
      </c>
      <c r="I6231" s="264"/>
      <c r="J6231">
        <v>3</v>
      </c>
      <c r="K6231" s="295" t="s">
        <v>8280</v>
      </c>
      <c r="L6231" s="306" t="s">
        <v>13</v>
      </c>
      <c r="M6231" t="s">
        <v>14</v>
      </c>
      <c r="N6231" t="s">
        <v>309</v>
      </c>
      <c r="O6231" t="s">
        <v>1606</v>
      </c>
      <c r="P6231" t="s">
        <v>20</v>
      </c>
      <c r="Q6231" s="312">
        <v>44865</v>
      </c>
      <c r="R6231" s="312">
        <v>44986</v>
      </c>
      <c r="S6231" t="s">
        <v>8452</v>
      </c>
      <c r="T6231" s="267"/>
      <c r="U6231" s="267"/>
      <c r="V6231" s="267"/>
      <c r="W6231" s="267"/>
      <c r="X6231" s="268"/>
      <c r="Y6231" t="s">
        <v>8309</v>
      </c>
      <c r="Z6231">
        <v>1813213381</v>
      </c>
      <c r="AA6231" t="s">
        <v>8285</v>
      </c>
      <c r="AB6231" s="273" t="str">
        <f>_xlfn.IFNA(IF(Table[[#This Row],[Programme Partner]]&lt;&gt;Table[[#This Row],[Implementing Partner]],CONCATENATE(Table[[#This Row],[Programme Partner]],"-",Table[[#This Row],[Implementing Partner]]),Table[[#This Row],[Programme Partner]]),"")</f>
        <v>IOM-ACF</v>
      </c>
    </row>
    <row r="6232" spans="1:28" ht="16.5" customHeight="1">
      <c r="A6232" s="183">
        <v>6682</v>
      </c>
      <c r="B6232" s="264" t="s">
        <v>5148</v>
      </c>
      <c r="C6232" s="265" t="s">
        <v>4993</v>
      </c>
      <c r="D6232" s="266" t="s">
        <v>8324</v>
      </c>
      <c r="E6232" s="269" t="s">
        <v>27</v>
      </c>
      <c r="F6232" s="264" t="s">
        <v>8012</v>
      </c>
      <c r="G6232" s="195" t="s">
        <v>8586</v>
      </c>
      <c r="H6232" s="264" t="str">
        <f>IFERROR(VLOOKUP(Table[[#This Row],[Activity Details of Assistance]],WHAT!E:F,2,FALSE),"")</f>
        <v># of door</v>
      </c>
      <c r="I6232" s="264"/>
      <c r="J6232">
        <v>293</v>
      </c>
      <c r="K6232" s="295" t="s">
        <v>8280</v>
      </c>
      <c r="L6232" s="306" t="s">
        <v>13</v>
      </c>
      <c r="M6232" t="s">
        <v>14</v>
      </c>
      <c r="N6232" t="s">
        <v>309</v>
      </c>
      <c r="O6232" t="s">
        <v>1606</v>
      </c>
      <c r="P6232" t="s">
        <v>20</v>
      </c>
      <c r="Q6232" s="312">
        <v>44865</v>
      </c>
      <c r="R6232" s="312">
        <v>44986</v>
      </c>
      <c r="S6232" t="s">
        <v>8452</v>
      </c>
      <c r="T6232" s="267"/>
      <c r="U6232" s="267"/>
      <c r="V6232" s="267"/>
      <c r="W6232" s="267"/>
      <c r="X6232" s="268"/>
      <c r="Y6232" t="s">
        <v>8309</v>
      </c>
      <c r="Z6232">
        <v>1813213381</v>
      </c>
      <c r="AA6232" t="s">
        <v>8285</v>
      </c>
      <c r="AB6232" s="273" t="str">
        <f>_xlfn.IFNA(IF(Table[[#This Row],[Programme Partner]]&lt;&gt;Table[[#This Row],[Implementing Partner]],CONCATENATE(Table[[#This Row],[Programme Partner]],"-",Table[[#This Row],[Implementing Partner]]),Table[[#This Row],[Programme Partner]]),"")</f>
        <v>IOM-ACF</v>
      </c>
    </row>
    <row r="6233" spans="1:28" ht="16.5" customHeight="1">
      <c r="A6233" s="183">
        <v>6683</v>
      </c>
      <c r="B6233" s="264" t="s">
        <v>5148</v>
      </c>
      <c r="C6233" s="265" t="s">
        <v>4993</v>
      </c>
      <c r="D6233" s="266" t="s">
        <v>8324</v>
      </c>
      <c r="E6233" s="269" t="s">
        <v>27</v>
      </c>
      <c r="F6233" s="264" t="s">
        <v>8012</v>
      </c>
      <c r="G6233" t="s">
        <v>8357</v>
      </c>
      <c r="H6233" s="264" t="str">
        <f>IFERROR(VLOOKUP(Table[[#This Row],[Activity Details of Assistance]],WHAT!E:F,2,FALSE),"")</f>
        <v># of door</v>
      </c>
      <c r="I6233" s="264"/>
      <c r="J6233">
        <v>1207</v>
      </c>
      <c r="K6233" s="295" t="s">
        <v>8280</v>
      </c>
      <c r="L6233" s="306" t="s">
        <v>13</v>
      </c>
      <c r="M6233" t="s">
        <v>14</v>
      </c>
      <c r="N6233" t="s">
        <v>309</v>
      </c>
      <c r="O6233" t="s">
        <v>1606</v>
      </c>
      <c r="P6233" t="s">
        <v>20</v>
      </c>
      <c r="Q6233" s="312">
        <v>44865</v>
      </c>
      <c r="R6233" s="312">
        <v>44986</v>
      </c>
      <c r="S6233" t="s">
        <v>8452</v>
      </c>
      <c r="T6233" s="267"/>
      <c r="U6233" s="267"/>
      <c r="V6233" s="267"/>
      <c r="W6233" s="267"/>
      <c r="X6233" s="268"/>
      <c r="Y6233" t="s">
        <v>8309</v>
      </c>
      <c r="Z6233">
        <v>1813213381</v>
      </c>
      <c r="AA6233" t="s">
        <v>8285</v>
      </c>
      <c r="AB6233" s="273" t="str">
        <f>_xlfn.IFNA(IF(Table[[#This Row],[Programme Partner]]&lt;&gt;Table[[#This Row],[Implementing Partner]],CONCATENATE(Table[[#This Row],[Programme Partner]],"-",Table[[#This Row],[Implementing Partner]]),Table[[#This Row],[Programme Partner]]),"")</f>
        <v>IOM-ACF</v>
      </c>
    </row>
    <row r="6234" spans="1:28" ht="16.5" customHeight="1">
      <c r="A6234" s="183">
        <v>6684</v>
      </c>
      <c r="B6234" s="264" t="s">
        <v>5148</v>
      </c>
      <c r="C6234" s="265" t="s">
        <v>4993</v>
      </c>
      <c r="D6234" s="266" t="s">
        <v>8324</v>
      </c>
      <c r="E6234" s="269" t="s">
        <v>27</v>
      </c>
      <c r="F6234" s="264" t="s">
        <v>8013</v>
      </c>
      <c r="G6234" t="s">
        <v>8317</v>
      </c>
      <c r="H6234" s="264" t="str">
        <f>IFERROR(VLOOKUP(Table[[#This Row],[Activity Details of Assistance]],WHAT!E:F,2,FALSE),"")</f>
        <v># of estimated persons reached by mass-media campaign</v>
      </c>
      <c r="I6234" s="264"/>
      <c r="J6234">
        <v>1</v>
      </c>
      <c r="K6234" s="295" t="s">
        <v>8280</v>
      </c>
      <c r="L6234" s="306" t="s">
        <v>13</v>
      </c>
      <c r="M6234" t="s">
        <v>14</v>
      </c>
      <c r="N6234" t="s">
        <v>309</v>
      </c>
      <c r="O6234" t="s">
        <v>1606</v>
      </c>
      <c r="P6234" t="s">
        <v>20</v>
      </c>
      <c r="Q6234" s="312">
        <v>44865</v>
      </c>
      <c r="R6234" s="312">
        <v>44986</v>
      </c>
      <c r="S6234" t="s">
        <v>8452</v>
      </c>
      <c r="T6234" s="267"/>
      <c r="U6234" s="267"/>
      <c r="V6234" s="267"/>
      <c r="W6234" s="267"/>
      <c r="X6234" s="268"/>
      <c r="Y6234" t="s">
        <v>8309</v>
      </c>
      <c r="Z6234">
        <v>1813213381</v>
      </c>
      <c r="AA6234" t="s">
        <v>8285</v>
      </c>
      <c r="AB6234" s="273" t="str">
        <f>_xlfn.IFNA(IF(Table[[#This Row],[Programme Partner]]&lt;&gt;Table[[#This Row],[Implementing Partner]],CONCATENATE(Table[[#This Row],[Programme Partner]],"-",Table[[#This Row],[Implementing Partner]]),Table[[#This Row],[Programme Partner]]),"")</f>
        <v>IOM-ACF</v>
      </c>
    </row>
    <row r="6235" spans="1:28" ht="16.5" customHeight="1">
      <c r="A6235" s="183">
        <v>6685</v>
      </c>
      <c r="B6235" s="264" t="s">
        <v>5148</v>
      </c>
      <c r="C6235" s="265" t="s">
        <v>4993</v>
      </c>
      <c r="D6235" s="266" t="s">
        <v>8324</v>
      </c>
      <c r="E6235" s="269" t="s">
        <v>27</v>
      </c>
      <c r="F6235" s="264" t="s">
        <v>8013</v>
      </c>
      <c r="G6235" t="s">
        <v>8360</v>
      </c>
      <c r="H6235" s="264" t="str">
        <f>IFERROR(VLOOKUP(Table[[#This Row],[Activity Details of Assistance]],WHAT!E:F,2,FALSE),"")</f>
        <v># of household</v>
      </c>
      <c r="I6235" s="264"/>
      <c r="J6235">
        <v>6197</v>
      </c>
      <c r="K6235" s="295" t="s">
        <v>8280</v>
      </c>
      <c r="L6235" s="306" t="s">
        <v>13</v>
      </c>
      <c r="M6235" t="s">
        <v>14</v>
      </c>
      <c r="N6235" t="s">
        <v>309</v>
      </c>
      <c r="O6235" t="s">
        <v>1606</v>
      </c>
      <c r="P6235" t="s">
        <v>20</v>
      </c>
      <c r="Q6235" s="236">
        <v>44865</v>
      </c>
      <c r="R6235" s="236">
        <v>44986</v>
      </c>
      <c r="S6235" t="s">
        <v>8452</v>
      </c>
      <c r="T6235" s="267"/>
      <c r="U6235" s="267"/>
      <c r="V6235" s="267"/>
      <c r="W6235" s="267"/>
      <c r="X6235" s="268"/>
      <c r="Y6235" t="s">
        <v>8309</v>
      </c>
      <c r="Z6235">
        <v>1813213381</v>
      </c>
      <c r="AA6235" t="s">
        <v>8285</v>
      </c>
      <c r="AB6235" s="273" t="str">
        <f>_xlfn.IFNA(IF(Table[[#This Row],[Programme Partner]]&lt;&gt;Table[[#This Row],[Implementing Partner]],CONCATENATE(Table[[#This Row],[Programme Partner]],"-",Table[[#This Row],[Implementing Partner]]),Table[[#This Row],[Programme Partner]]),"")</f>
        <v>IOM-ACF</v>
      </c>
    </row>
    <row r="6236" spans="1:28" ht="16.5" customHeight="1">
      <c r="A6236" s="183">
        <v>6686</v>
      </c>
      <c r="B6236" s="264" t="s">
        <v>5148</v>
      </c>
      <c r="C6236" s="265" t="s">
        <v>4993</v>
      </c>
      <c r="D6236" s="266" t="s">
        <v>8324</v>
      </c>
      <c r="E6236" s="269" t="s">
        <v>27</v>
      </c>
      <c r="F6236" s="264" t="s">
        <v>8013</v>
      </c>
      <c r="G6236" t="s">
        <v>8019</v>
      </c>
      <c r="H6236" s="264" t="str">
        <f>IFERROR(VLOOKUP(Table[[#This Row],[Activity Details of Assistance]],WHAT!E:F,2,FALSE),"")</f>
        <v>N/A</v>
      </c>
      <c r="I6236" s="264"/>
      <c r="J6236">
        <v>3</v>
      </c>
      <c r="K6236" s="295" t="s">
        <v>8280</v>
      </c>
      <c r="L6236" s="306" t="s">
        <v>13</v>
      </c>
      <c r="M6236" t="s">
        <v>14</v>
      </c>
      <c r="N6236" t="s">
        <v>309</v>
      </c>
      <c r="O6236" t="s">
        <v>1606</v>
      </c>
      <c r="P6236" t="s">
        <v>20</v>
      </c>
      <c r="Q6236" s="312">
        <v>44865</v>
      </c>
      <c r="R6236" s="312">
        <v>44986</v>
      </c>
      <c r="S6236" t="s">
        <v>8452</v>
      </c>
      <c r="T6236" s="267"/>
      <c r="U6236" s="267"/>
      <c r="V6236" s="267"/>
      <c r="W6236" s="267"/>
      <c r="X6236" s="268"/>
      <c r="Y6236" t="s">
        <v>8309</v>
      </c>
      <c r="Z6236">
        <v>1813213381</v>
      </c>
      <c r="AA6236" t="s">
        <v>8285</v>
      </c>
      <c r="AB6236" s="273" t="str">
        <f>_xlfn.IFNA(IF(Table[[#This Row],[Programme Partner]]&lt;&gt;Table[[#This Row],[Implementing Partner]],CONCATENATE(Table[[#This Row],[Programme Partner]],"-",Table[[#This Row],[Implementing Partner]]),Table[[#This Row],[Programme Partner]]),"")</f>
        <v>IOM-ACF</v>
      </c>
    </row>
    <row r="6237" spans="1:28" ht="16.5" customHeight="1">
      <c r="A6237" s="183">
        <v>6687</v>
      </c>
      <c r="B6237" s="264" t="s">
        <v>5148</v>
      </c>
      <c r="C6237" s="265" t="s">
        <v>4993</v>
      </c>
      <c r="D6237" s="266" t="s">
        <v>8324</v>
      </c>
      <c r="E6237" s="269" t="s">
        <v>27</v>
      </c>
      <c r="F6237" s="264" t="s">
        <v>8014</v>
      </c>
      <c r="G6237" t="s">
        <v>8358</v>
      </c>
      <c r="H6237" s="264" t="str">
        <f>IFERROR(VLOOKUP(Table[[#This Row],[Activity Details of Assistance]],WHAT!E:F,2,FALSE),"")</f>
        <v># of campaign per camp </v>
      </c>
      <c r="I6237" s="264"/>
      <c r="J6237">
        <v>6</v>
      </c>
      <c r="K6237" s="295" t="s">
        <v>8280</v>
      </c>
      <c r="L6237" s="306" t="s">
        <v>13</v>
      </c>
      <c r="M6237" t="s">
        <v>14</v>
      </c>
      <c r="N6237" t="s">
        <v>309</v>
      </c>
      <c r="O6237" t="s">
        <v>1606</v>
      </c>
      <c r="P6237" t="s">
        <v>20</v>
      </c>
      <c r="Q6237" s="312">
        <v>44865</v>
      </c>
      <c r="R6237" s="312">
        <v>44986</v>
      </c>
      <c r="S6237" t="s">
        <v>8452</v>
      </c>
      <c r="T6237" s="267"/>
      <c r="U6237" s="267"/>
      <c r="V6237" s="267"/>
      <c r="W6237" s="267"/>
      <c r="X6237" s="268"/>
      <c r="Y6237" t="s">
        <v>8309</v>
      </c>
      <c r="Z6237">
        <v>1813213381</v>
      </c>
      <c r="AA6237" t="s">
        <v>8285</v>
      </c>
      <c r="AB6237" s="273" t="str">
        <f>_xlfn.IFNA(IF(Table[[#This Row],[Programme Partner]]&lt;&gt;Table[[#This Row],[Implementing Partner]],CONCATENATE(Table[[#This Row],[Programme Partner]],"-",Table[[#This Row],[Implementing Partner]]),Table[[#This Row],[Programme Partner]]),"")</f>
        <v>IOM-ACF</v>
      </c>
    </row>
    <row r="6238" spans="1:28" ht="16.5" customHeight="1">
      <c r="A6238" s="183">
        <v>6688</v>
      </c>
      <c r="B6238" s="264" t="s">
        <v>5148</v>
      </c>
      <c r="C6238" s="265" t="s">
        <v>4993</v>
      </c>
      <c r="D6238" s="266" t="s">
        <v>8324</v>
      </c>
      <c r="E6238" s="269" t="s">
        <v>27</v>
      </c>
      <c r="F6238" s="264" t="s">
        <v>8014</v>
      </c>
      <c r="G6238" s="103" t="s">
        <v>8361</v>
      </c>
      <c r="H6238" s="264" t="str">
        <f>IFERROR(VLOOKUP(Table[[#This Row],[Activity Details of Assistance]],WHAT!E:F,2,FALSE),"")</f>
        <v># of plant</v>
      </c>
      <c r="I6238" s="264"/>
      <c r="J6238">
        <v>2</v>
      </c>
      <c r="K6238" s="295" t="s">
        <v>8280</v>
      </c>
      <c r="L6238" s="306" t="s">
        <v>13</v>
      </c>
      <c r="M6238" t="s">
        <v>14</v>
      </c>
      <c r="N6238" t="s">
        <v>309</v>
      </c>
      <c r="O6238" t="s">
        <v>1606</v>
      </c>
      <c r="P6238" t="s">
        <v>20</v>
      </c>
      <c r="Q6238" s="312">
        <v>44865</v>
      </c>
      <c r="R6238" s="312">
        <v>44986</v>
      </c>
      <c r="S6238" t="s">
        <v>8452</v>
      </c>
      <c r="T6238" s="267"/>
      <c r="U6238" s="267"/>
      <c r="V6238" s="267"/>
      <c r="W6238" s="267"/>
      <c r="X6238" s="268"/>
      <c r="Y6238" t="s">
        <v>8309</v>
      </c>
      <c r="Z6238">
        <v>1813213381</v>
      </c>
      <c r="AA6238" t="s">
        <v>8285</v>
      </c>
      <c r="AB6238" s="273" t="str">
        <f>_xlfn.IFNA(IF(Table[[#This Row],[Programme Partner]]&lt;&gt;Table[[#This Row],[Implementing Partner]],CONCATENATE(Table[[#This Row],[Programme Partner]],"-",Table[[#This Row],[Implementing Partner]]),Table[[#This Row],[Programme Partner]]),"")</f>
        <v>IOM-ACF</v>
      </c>
    </row>
    <row r="6239" spans="1:28" ht="16.5" customHeight="1">
      <c r="A6239" s="183">
        <v>6689</v>
      </c>
      <c r="B6239" s="264" t="s">
        <v>5273</v>
      </c>
      <c r="C6239" s="265" t="s">
        <v>5033</v>
      </c>
      <c r="D6239" s="266" t="s">
        <v>5273</v>
      </c>
      <c r="E6239" s="269" t="s">
        <v>27</v>
      </c>
      <c r="F6239" s="264" t="s">
        <v>8011</v>
      </c>
      <c r="G6239" s="195" t="s">
        <v>8584</v>
      </c>
      <c r="H6239" s="264" t="str">
        <f>IFERROR(VLOOKUP(Table[[#This Row],[Activity Details of Assistance]],WHAT!E:F,2,FALSE),"")</f>
        <v># of tube well</v>
      </c>
      <c r="I6239" s="264"/>
      <c r="J6239">
        <v>40</v>
      </c>
      <c r="K6239" s="295" t="s">
        <v>8280</v>
      </c>
      <c r="L6239" s="306" t="s">
        <v>13</v>
      </c>
      <c r="M6239" t="s">
        <v>14</v>
      </c>
      <c r="N6239" t="s">
        <v>309</v>
      </c>
      <c r="O6239" t="s">
        <v>1606</v>
      </c>
      <c r="P6239" t="s">
        <v>6477</v>
      </c>
      <c r="Q6239" s="312">
        <v>44865</v>
      </c>
      <c r="R6239" s="312">
        <v>44896</v>
      </c>
      <c r="S6239" t="s">
        <v>8452</v>
      </c>
      <c r="T6239" s="267"/>
      <c r="U6239" s="267"/>
      <c r="V6239" s="267"/>
      <c r="W6239" s="267"/>
      <c r="X6239" s="268"/>
      <c r="Y6239" t="s">
        <v>8650</v>
      </c>
      <c r="Z6239">
        <v>1847456121</v>
      </c>
      <c r="AA6239" t="s">
        <v>8651</v>
      </c>
      <c r="AB6239" s="273" t="str">
        <f>_xlfn.IFNA(IF(Table[[#This Row],[Programme Partner]]&lt;&gt;Table[[#This Row],[Implementing Partner]],CONCATENATE(Table[[#This Row],[Programme Partner]],"-",Table[[#This Row],[Implementing Partner]]),Table[[#This Row],[Programme Partner]]),"")</f>
        <v>UNHCR-BRAC</v>
      </c>
    </row>
    <row r="6240" spans="1:28" ht="16.5" customHeight="1">
      <c r="A6240" s="183">
        <v>6690</v>
      </c>
      <c r="B6240" s="264" t="s">
        <v>5273</v>
      </c>
      <c r="C6240" s="265" t="s">
        <v>5033</v>
      </c>
      <c r="D6240" s="266" t="s">
        <v>5273</v>
      </c>
      <c r="E6240" s="269" t="s">
        <v>27</v>
      </c>
      <c r="F6240" s="264" t="s">
        <v>8011</v>
      </c>
      <c r="G6240" t="s">
        <v>8355</v>
      </c>
      <c r="H6240" s="264" t="str">
        <f>IFERROR(VLOOKUP(Table[[#This Row],[Activity Details of Assistance]],WHAT!E:F,2,FALSE),"")</f>
        <v># of water network</v>
      </c>
      <c r="I6240" s="264"/>
      <c r="J6240">
        <v>8</v>
      </c>
      <c r="K6240" s="295" t="s">
        <v>8280</v>
      </c>
      <c r="L6240" s="306" t="s">
        <v>13</v>
      </c>
      <c r="M6240" t="s">
        <v>14</v>
      </c>
      <c r="N6240" t="s">
        <v>309</v>
      </c>
      <c r="O6240" t="s">
        <v>1606</v>
      </c>
      <c r="P6240" t="s">
        <v>6477</v>
      </c>
      <c r="Q6240" s="312">
        <v>44865</v>
      </c>
      <c r="R6240" s="312">
        <v>44896</v>
      </c>
      <c r="S6240" t="s">
        <v>8452</v>
      </c>
      <c r="T6240" s="267"/>
      <c r="U6240" s="267"/>
      <c r="V6240" s="267"/>
      <c r="W6240" s="267"/>
      <c r="X6240" s="268"/>
      <c r="Y6240" t="s">
        <v>8650</v>
      </c>
      <c r="Z6240">
        <v>1847456121</v>
      </c>
      <c r="AA6240" t="s">
        <v>8651</v>
      </c>
      <c r="AB6240" s="273" t="str">
        <f>_xlfn.IFNA(IF(Table[[#This Row],[Programme Partner]]&lt;&gt;Table[[#This Row],[Implementing Partner]],CONCATENATE(Table[[#This Row],[Programme Partner]],"-",Table[[#This Row],[Implementing Partner]]),Table[[#This Row],[Programme Partner]]),"")</f>
        <v>UNHCR-BRAC</v>
      </c>
    </row>
    <row r="6241" spans="1:28" ht="16.5" customHeight="1">
      <c r="A6241" s="183">
        <v>6691</v>
      </c>
      <c r="B6241" s="264" t="s">
        <v>5273</v>
      </c>
      <c r="C6241" s="265" t="s">
        <v>5033</v>
      </c>
      <c r="D6241" s="266" t="s">
        <v>5273</v>
      </c>
      <c r="E6241" s="269" t="s">
        <v>27</v>
      </c>
      <c r="F6241" s="264" t="s">
        <v>8012</v>
      </c>
      <c r="G6241" s="195" t="s">
        <v>8585</v>
      </c>
      <c r="H6241" s="264" t="str">
        <f>IFERROR(VLOOKUP(Table[[#This Row],[Activity Details of Assistance]],WHAT!E:F,2,FALSE),"")</f>
        <v xml:space="preserve"># of door </v>
      </c>
      <c r="I6241" s="264"/>
      <c r="J6241">
        <v>12</v>
      </c>
      <c r="K6241" s="295" t="s">
        <v>8280</v>
      </c>
      <c r="L6241" s="306" t="s">
        <v>13</v>
      </c>
      <c r="M6241" t="s">
        <v>14</v>
      </c>
      <c r="N6241" t="s">
        <v>309</v>
      </c>
      <c r="O6241" t="s">
        <v>1606</v>
      </c>
      <c r="P6241" t="s">
        <v>6477</v>
      </c>
      <c r="Q6241" s="312">
        <v>44865</v>
      </c>
      <c r="R6241" s="312">
        <v>44896</v>
      </c>
      <c r="S6241" t="s">
        <v>8452</v>
      </c>
      <c r="T6241" s="267"/>
      <c r="U6241" s="267"/>
      <c r="V6241" s="267"/>
      <c r="W6241" s="267"/>
      <c r="X6241" s="268"/>
      <c r="Y6241" t="s">
        <v>8650</v>
      </c>
      <c r="Z6241">
        <v>1847456121</v>
      </c>
      <c r="AA6241" t="s">
        <v>8651</v>
      </c>
      <c r="AB6241" s="273" t="str">
        <f>_xlfn.IFNA(IF(Table[[#This Row],[Programme Partner]]&lt;&gt;Table[[#This Row],[Implementing Partner]],CONCATENATE(Table[[#This Row],[Programme Partner]],"-",Table[[#This Row],[Implementing Partner]]),Table[[#This Row],[Programme Partner]]),"")</f>
        <v>UNHCR-BRAC</v>
      </c>
    </row>
    <row r="6242" spans="1:28" ht="16.5" customHeight="1">
      <c r="A6242" s="183">
        <v>6692</v>
      </c>
      <c r="B6242" s="264" t="s">
        <v>5273</v>
      </c>
      <c r="C6242" s="265" t="s">
        <v>5033</v>
      </c>
      <c r="D6242" s="266" t="s">
        <v>5273</v>
      </c>
      <c r="E6242" s="269" t="s">
        <v>27</v>
      </c>
      <c r="F6242" s="264" t="s">
        <v>8012</v>
      </c>
      <c r="G6242" t="s">
        <v>8359</v>
      </c>
      <c r="H6242" s="264" t="str">
        <f>IFERROR(VLOOKUP(Table[[#This Row],[Activity Details of Assistance]],WHAT!E:F,2,FALSE),"")</f>
        <v># of FSM Site</v>
      </c>
      <c r="I6242" s="264"/>
      <c r="J6242">
        <v>2</v>
      </c>
      <c r="K6242" s="295" t="s">
        <v>8280</v>
      </c>
      <c r="L6242" s="306" t="s">
        <v>13</v>
      </c>
      <c r="M6242" t="s">
        <v>14</v>
      </c>
      <c r="N6242" t="s">
        <v>309</v>
      </c>
      <c r="O6242" t="s">
        <v>1606</v>
      </c>
      <c r="P6242" t="s">
        <v>6477</v>
      </c>
      <c r="Q6242" s="312">
        <v>44865</v>
      </c>
      <c r="R6242" s="312">
        <v>44896</v>
      </c>
      <c r="S6242" t="s">
        <v>8452</v>
      </c>
      <c r="T6242" s="267"/>
      <c r="U6242" s="267"/>
      <c r="V6242" s="267"/>
      <c r="W6242" s="267"/>
      <c r="X6242" s="268"/>
      <c r="Y6242" t="s">
        <v>8650</v>
      </c>
      <c r="Z6242">
        <v>1847456121</v>
      </c>
      <c r="AA6242" t="s">
        <v>8651</v>
      </c>
      <c r="AB6242" s="273" t="str">
        <f>_xlfn.IFNA(IF(Table[[#This Row],[Programme Partner]]&lt;&gt;Table[[#This Row],[Implementing Partner]],CONCATENATE(Table[[#This Row],[Programme Partner]],"-",Table[[#This Row],[Implementing Partner]]),Table[[#This Row],[Programme Partner]]),"")</f>
        <v>UNHCR-BRAC</v>
      </c>
    </row>
    <row r="6243" spans="1:28" ht="16.5" customHeight="1">
      <c r="A6243" s="183">
        <v>6693</v>
      </c>
      <c r="B6243" s="264" t="s">
        <v>5273</v>
      </c>
      <c r="C6243" s="265" t="s">
        <v>5033</v>
      </c>
      <c r="D6243" s="266" t="s">
        <v>5273</v>
      </c>
      <c r="E6243" s="269" t="s">
        <v>27</v>
      </c>
      <c r="F6243" s="264" t="s">
        <v>8012</v>
      </c>
      <c r="G6243" s="195" t="s">
        <v>8586</v>
      </c>
      <c r="H6243" s="264" t="str">
        <f>IFERROR(VLOOKUP(Table[[#This Row],[Activity Details of Assistance]],WHAT!E:F,2,FALSE),"")</f>
        <v># of door</v>
      </c>
      <c r="I6243" s="264"/>
      <c r="J6243">
        <v>58</v>
      </c>
      <c r="K6243" s="295" t="s">
        <v>8280</v>
      </c>
      <c r="L6243" s="306" t="s">
        <v>13</v>
      </c>
      <c r="M6243" t="s">
        <v>14</v>
      </c>
      <c r="N6243" t="s">
        <v>309</v>
      </c>
      <c r="O6243" t="s">
        <v>1606</v>
      </c>
      <c r="P6243" t="s">
        <v>6477</v>
      </c>
      <c r="Q6243" s="312">
        <v>44865</v>
      </c>
      <c r="R6243" s="312">
        <v>44896</v>
      </c>
      <c r="S6243" t="s">
        <v>8452</v>
      </c>
      <c r="T6243" s="267"/>
      <c r="U6243" s="267"/>
      <c r="V6243" s="267"/>
      <c r="W6243" s="267"/>
      <c r="X6243" s="268"/>
      <c r="Y6243" t="s">
        <v>8650</v>
      </c>
      <c r="Z6243">
        <v>1847456121</v>
      </c>
      <c r="AA6243" t="s">
        <v>8651</v>
      </c>
      <c r="AB6243" s="273" t="str">
        <f>_xlfn.IFNA(IF(Table[[#This Row],[Programme Partner]]&lt;&gt;Table[[#This Row],[Implementing Partner]],CONCATENATE(Table[[#This Row],[Programme Partner]],"-",Table[[#This Row],[Implementing Partner]]),Table[[#This Row],[Programme Partner]]),"")</f>
        <v>UNHCR-BRAC</v>
      </c>
    </row>
    <row r="6244" spans="1:28" ht="16.5" customHeight="1">
      <c r="A6244" s="183">
        <v>6694</v>
      </c>
      <c r="B6244" s="264" t="s">
        <v>5273</v>
      </c>
      <c r="C6244" s="265" t="s">
        <v>5033</v>
      </c>
      <c r="D6244" s="266" t="s">
        <v>5273</v>
      </c>
      <c r="E6244" s="269" t="s">
        <v>27</v>
      </c>
      <c r="F6244" s="264" t="s">
        <v>8012</v>
      </c>
      <c r="G6244" t="s">
        <v>8357</v>
      </c>
      <c r="H6244" s="264" t="str">
        <f>IFERROR(VLOOKUP(Table[[#This Row],[Activity Details of Assistance]],WHAT!E:F,2,FALSE),"")</f>
        <v># of door</v>
      </c>
      <c r="I6244" s="264"/>
      <c r="J6244">
        <v>280</v>
      </c>
      <c r="K6244" s="295" t="s">
        <v>8280</v>
      </c>
      <c r="L6244" s="306" t="s">
        <v>13</v>
      </c>
      <c r="M6244" t="s">
        <v>14</v>
      </c>
      <c r="N6244" t="s">
        <v>309</v>
      </c>
      <c r="O6244" t="s">
        <v>1606</v>
      </c>
      <c r="P6244" t="s">
        <v>6477</v>
      </c>
      <c r="Q6244" s="312">
        <v>44865</v>
      </c>
      <c r="R6244" s="312">
        <v>44896</v>
      </c>
      <c r="S6244" t="s">
        <v>8452</v>
      </c>
      <c r="T6244" s="267"/>
      <c r="U6244" s="267"/>
      <c r="V6244" s="267"/>
      <c r="W6244" s="267"/>
      <c r="X6244" s="268"/>
      <c r="Y6244" t="s">
        <v>8650</v>
      </c>
      <c r="Z6244">
        <v>1847456121</v>
      </c>
      <c r="AA6244" t="s">
        <v>8651</v>
      </c>
      <c r="AB6244" s="273" t="str">
        <f>_xlfn.IFNA(IF(Table[[#This Row],[Programme Partner]]&lt;&gt;Table[[#This Row],[Implementing Partner]],CONCATENATE(Table[[#This Row],[Programme Partner]],"-",Table[[#This Row],[Implementing Partner]]),Table[[#This Row],[Programme Partner]]),"")</f>
        <v>UNHCR-BRAC</v>
      </c>
    </row>
    <row r="6245" spans="1:28" ht="16.5" customHeight="1">
      <c r="A6245" s="183">
        <v>6695</v>
      </c>
      <c r="B6245" s="264" t="s">
        <v>5273</v>
      </c>
      <c r="C6245" s="265" t="s">
        <v>5033</v>
      </c>
      <c r="D6245" s="266" t="s">
        <v>5273</v>
      </c>
      <c r="E6245" s="269" t="s">
        <v>27</v>
      </c>
      <c r="F6245" s="264" t="s">
        <v>8012</v>
      </c>
      <c r="G6245" t="s">
        <v>8019</v>
      </c>
      <c r="H6245" s="264" t="str">
        <f>IFERROR(VLOOKUP(Table[[#This Row],[Activity Details of Assistance]],WHAT!E:F,2,FALSE),"")</f>
        <v>N/A</v>
      </c>
      <c r="I6245" s="264"/>
      <c r="J6245">
        <v>3151</v>
      </c>
      <c r="K6245" s="295" t="s">
        <v>8280</v>
      </c>
      <c r="L6245" s="306" t="s">
        <v>13</v>
      </c>
      <c r="M6245" t="s">
        <v>14</v>
      </c>
      <c r="N6245" t="s">
        <v>309</v>
      </c>
      <c r="O6245" t="s">
        <v>1606</v>
      </c>
      <c r="P6245" t="s">
        <v>6477</v>
      </c>
      <c r="Q6245" s="312">
        <v>44865</v>
      </c>
      <c r="R6245" s="312">
        <v>44896</v>
      </c>
      <c r="S6245" t="s">
        <v>8452</v>
      </c>
      <c r="T6245" s="267"/>
      <c r="U6245" s="267"/>
      <c r="V6245" s="267"/>
      <c r="W6245" s="267"/>
      <c r="X6245" s="268"/>
      <c r="Y6245" t="s">
        <v>8650</v>
      </c>
      <c r="Z6245">
        <v>1847456121</v>
      </c>
      <c r="AA6245" t="s">
        <v>8651</v>
      </c>
      <c r="AB6245" s="273" t="str">
        <f>_xlfn.IFNA(IF(Table[[#This Row],[Programme Partner]]&lt;&gt;Table[[#This Row],[Implementing Partner]],CONCATENATE(Table[[#This Row],[Programme Partner]],"-",Table[[#This Row],[Implementing Partner]]),Table[[#This Row],[Programme Partner]]),"")</f>
        <v>UNHCR-BRAC</v>
      </c>
    </row>
    <row r="6246" spans="1:28" ht="16.5" customHeight="1">
      <c r="A6246" s="183">
        <v>6696</v>
      </c>
      <c r="B6246" s="264" t="s">
        <v>5273</v>
      </c>
      <c r="C6246" s="265" t="s">
        <v>5033</v>
      </c>
      <c r="D6246" s="266" t="s">
        <v>5273</v>
      </c>
      <c r="E6246" s="269" t="s">
        <v>27</v>
      </c>
      <c r="F6246" s="264" t="s">
        <v>8013</v>
      </c>
      <c r="G6246" t="s">
        <v>8313</v>
      </c>
      <c r="H6246" s="264" t="str">
        <f>IFERROR(VLOOKUP(Table[[#This Row],[Activity Details of Assistance]],WHAT!E:F,2,FALSE),"")</f>
        <v># of HP sessions at community level</v>
      </c>
      <c r="I6246" s="264"/>
      <c r="J6246">
        <v>1094</v>
      </c>
      <c r="K6246" s="295" t="s">
        <v>8280</v>
      </c>
      <c r="L6246" s="306" t="s">
        <v>13</v>
      </c>
      <c r="M6246" t="s">
        <v>14</v>
      </c>
      <c r="N6246" t="s">
        <v>309</v>
      </c>
      <c r="O6246" t="s">
        <v>1606</v>
      </c>
      <c r="P6246" t="s">
        <v>6477</v>
      </c>
      <c r="Q6246" s="312">
        <v>44865</v>
      </c>
      <c r="R6246" s="312">
        <v>44896</v>
      </c>
      <c r="S6246" t="s">
        <v>8452</v>
      </c>
      <c r="T6246" s="267"/>
      <c r="U6246" s="267"/>
      <c r="V6246" s="267"/>
      <c r="W6246" s="267"/>
      <c r="X6246" s="268"/>
      <c r="Y6246" t="s">
        <v>8650</v>
      </c>
      <c r="Z6246">
        <v>1847456121</v>
      </c>
      <c r="AA6246" t="s">
        <v>8651</v>
      </c>
      <c r="AB6246" s="273" t="str">
        <f>_xlfn.IFNA(IF(Table[[#This Row],[Programme Partner]]&lt;&gt;Table[[#This Row],[Implementing Partner]],CONCATENATE(Table[[#This Row],[Programme Partner]],"-",Table[[#This Row],[Implementing Partner]]),Table[[#This Row],[Programme Partner]]),"")</f>
        <v>UNHCR-BRAC</v>
      </c>
    </row>
    <row r="6247" spans="1:28" ht="16.5" customHeight="1">
      <c r="A6247" s="183">
        <v>6697</v>
      </c>
      <c r="B6247" s="264" t="s">
        <v>5273</v>
      </c>
      <c r="C6247" s="265" t="s">
        <v>5033</v>
      </c>
      <c r="D6247" s="266" t="s">
        <v>5273</v>
      </c>
      <c r="E6247" s="269" t="s">
        <v>27</v>
      </c>
      <c r="F6247" s="264" t="s">
        <v>8013</v>
      </c>
      <c r="G6247" t="s">
        <v>8314</v>
      </c>
      <c r="H6247" s="264" t="str">
        <f>IFERROR(VLOOKUP(Table[[#This Row],[Activity Details of Assistance]],WHAT!E:F,2,FALSE),"")</f>
        <v># of HP sessions at HH level</v>
      </c>
      <c r="I6247" s="264"/>
      <c r="J6247">
        <v>3395</v>
      </c>
      <c r="K6247" s="295" t="s">
        <v>8280</v>
      </c>
      <c r="L6247" s="306" t="s">
        <v>13</v>
      </c>
      <c r="M6247" t="s">
        <v>14</v>
      </c>
      <c r="N6247" t="s">
        <v>309</v>
      </c>
      <c r="O6247" t="s">
        <v>1606</v>
      </c>
      <c r="P6247" t="s">
        <v>6477</v>
      </c>
      <c r="Q6247" s="312">
        <v>44865</v>
      </c>
      <c r="R6247" s="312">
        <v>44896</v>
      </c>
      <c r="S6247" t="s">
        <v>8452</v>
      </c>
      <c r="T6247" s="267"/>
      <c r="U6247" s="267"/>
      <c r="V6247" s="267"/>
      <c r="W6247" s="267"/>
      <c r="X6247" s="268"/>
      <c r="Y6247" t="s">
        <v>8650</v>
      </c>
      <c r="Z6247">
        <v>1847456121</v>
      </c>
      <c r="AA6247" t="s">
        <v>8651</v>
      </c>
      <c r="AB6247" s="273" t="str">
        <f>_xlfn.IFNA(IF(Table[[#This Row],[Programme Partner]]&lt;&gt;Table[[#This Row],[Implementing Partner]],CONCATENATE(Table[[#This Row],[Programme Partner]],"-",Table[[#This Row],[Implementing Partner]]),Table[[#This Row],[Programme Partner]]),"")</f>
        <v>UNHCR-BRAC</v>
      </c>
    </row>
    <row r="6248" spans="1:28" ht="16.5" customHeight="1">
      <c r="A6248" s="183">
        <v>6698</v>
      </c>
      <c r="B6248" s="264" t="s">
        <v>5273</v>
      </c>
      <c r="C6248" s="265" t="s">
        <v>5033</v>
      </c>
      <c r="D6248" s="266" t="s">
        <v>5273</v>
      </c>
      <c r="E6248" s="269" t="s">
        <v>27</v>
      </c>
      <c r="F6248" s="264" t="s">
        <v>8013</v>
      </c>
      <c r="G6248" t="s">
        <v>8317</v>
      </c>
      <c r="H6248" s="264" t="str">
        <f>IFERROR(VLOOKUP(Table[[#This Row],[Activity Details of Assistance]],WHAT!E:F,2,FALSE),"")</f>
        <v># of estimated persons reached by mass-media campaign</v>
      </c>
      <c r="I6248" s="264"/>
      <c r="J6248">
        <v>1</v>
      </c>
      <c r="K6248" s="295" t="s">
        <v>8280</v>
      </c>
      <c r="L6248" s="306" t="s">
        <v>13</v>
      </c>
      <c r="M6248" t="s">
        <v>14</v>
      </c>
      <c r="N6248" t="s">
        <v>309</v>
      </c>
      <c r="O6248" t="s">
        <v>1606</v>
      </c>
      <c r="P6248" t="s">
        <v>6477</v>
      </c>
      <c r="Q6248" s="312">
        <v>44865</v>
      </c>
      <c r="R6248" s="312">
        <v>44896</v>
      </c>
      <c r="S6248" t="s">
        <v>8452</v>
      </c>
      <c r="T6248" s="267"/>
      <c r="U6248" s="267"/>
      <c r="V6248" s="267"/>
      <c r="W6248" s="267"/>
      <c r="X6248" s="268"/>
      <c r="Y6248" t="s">
        <v>8650</v>
      </c>
      <c r="Z6248">
        <v>1847456121</v>
      </c>
      <c r="AA6248" t="s">
        <v>8651</v>
      </c>
      <c r="AB6248" s="273" t="str">
        <f>_xlfn.IFNA(IF(Table[[#This Row],[Programme Partner]]&lt;&gt;Table[[#This Row],[Implementing Partner]],CONCATENATE(Table[[#This Row],[Programme Partner]],"-",Table[[#This Row],[Implementing Partner]]),Table[[#This Row],[Programme Partner]]),"")</f>
        <v>UNHCR-BRAC</v>
      </c>
    </row>
    <row r="6249" spans="1:28" ht="16.5" customHeight="1">
      <c r="A6249" s="183">
        <v>6699</v>
      </c>
      <c r="B6249" s="264" t="s">
        <v>5273</v>
      </c>
      <c r="C6249" s="265" t="s">
        <v>5033</v>
      </c>
      <c r="D6249" s="266" t="s">
        <v>5273</v>
      </c>
      <c r="E6249" s="269" t="s">
        <v>27</v>
      </c>
      <c r="F6249" s="264" t="s">
        <v>8014</v>
      </c>
      <c r="G6249" s="103" t="s">
        <v>8361</v>
      </c>
      <c r="H6249" s="264" t="str">
        <f>IFERROR(VLOOKUP(Table[[#This Row],[Activity Details of Assistance]],WHAT!E:F,2,FALSE),"")</f>
        <v># of plant</v>
      </c>
      <c r="I6249" s="264"/>
      <c r="J6249">
        <v>1</v>
      </c>
      <c r="K6249" s="295" t="s">
        <v>8280</v>
      </c>
      <c r="L6249" s="306" t="s">
        <v>13</v>
      </c>
      <c r="M6249" t="s">
        <v>14</v>
      </c>
      <c r="N6249" t="s">
        <v>309</v>
      </c>
      <c r="O6249" t="s">
        <v>1606</v>
      </c>
      <c r="P6249" t="s">
        <v>6477</v>
      </c>
      <c r="Q6249" s="312">
        <v>44865</v>
      </c>
      <c r="R6249" s="312">
        <v>44896</v>
      </c>
      <c r="S6249" t="s">
        <v>8452</v>
      </c>
      <c r="T6249" s="267"/>
      <c r="U6249" s="267"/>
      <c r="V6249" s="267"/>
      <c r="W6249" s="267"/>
      <c r="X6249" s="268"/>
      <c r="Y6249" t="s">
        <v>8650</v>
      </c>
      <c r="Z6249">
        <v>1847456121</v>
      </c>
      <c r="AA6249" t="s">
        <v>8651</v>
      </c>
      <c r="AB6249" s="273" t="str">
        <f>_xlfn.IFNA(IF(Table[[#This Row],[Programme Partner]]&lt;&gt;Table[[#This Row],[Implementing Partner]],CONCATENATE(Table[[#This Row],[Programme Partner]],"-",Table[[#This Row],[Implementing Partner]]),Table[[#This Row],[Programme Partner]]),"")</f>
        <v>UNHCR-BRAC</v>
      </c>
    </row>
    <row r="6250" spans="1:28" ht="16.5" customHeight="1">
      <c r="A6250" s="183">
        <v>6700</v>
      </c>
      <c r="B6250" s="264" t="s">
        <v>5273</v>
      </c>
      <c r="C6250" s="265" t="s">
        <v>5033</v>
      </c>
      <c r="D6250" s="266" t="s">
        <v>5273</v>
      </c>
      <c r="E6250" s="269" t="s">
        <v>27</v>
      </c>
      <c r="F6250" s="264" t="s">
        <v>8011</v>
      </c>
      <c r="G6250" s="195" t="s">
        <v>8584</v>
      </c>
      <c r="H6250" s="264" t="str">
        <f>IFERROR(VLOOKUP(Table[[#This Row],[Activity Details of Assistance]],WHAT!E:F,2,FALSE),"")</f>
        <v># of tube well</v>
      </c>
      <c r="I6250" s="264"/>
      <c r="J6250">
        <v>68</v>
      </c>
      <c r="K6250" s="295" t="s">
        <v>8280</v>
      </c>
      <c r="L6250" s="306" t="s">
        <v>13</v>
      </c>
      <c r="M6250" t="s">
        <v>14</v>
      </c>
      <c r="N6250" t="s">
        <v>309</v>
      </c>
      <c r="O6250" t="s">
        <v>1606</v>
      </c>
      <c r="P6250" t="s">
        <v>6478</v>
      </c>
      <c r="Q6250" s="312">
        <v>44865</v>
      </c>
      <c r="R6250" s="312">
        <v>44896</v>
      </c>
      <c r="S6250" t="s">
        <v>8452</v>
      </c>
      <c r="T6250" s="267"/>
      <c r="U6250" s="267"/>
      <c r="V6250" s="267"/>
      <c r="W6250" s="267"/>
      <c r="X6250" s="268"/>
      <c r="Y6250" t="s">
        <v>8650</v>
      </c>
      <c r="Z6250">
        <v>1847456121</v>
      </c>
      <c r="AA6250" t="s">
        <v>8651</v>
      </c>
      <c r="AB6250" s="273" t="str">
        <f>_xlfn.IFNA(IF(Table[[#This Row],[Programme Partner]]&lt;&gt;Table[[#This Row],[Implementing Partner]],CONCATENATE(Table[[#This Row],[Programme Partner]],"-",Table[[#This Row],[Implementing Partner]]),Table[[#This Row],[Programme Partner]]),"")</f>
        <v>UNHCR-BRAC</v>
      </c>
    </row>
    <row r="6251" spans="1:28" ht="16.5" customHeight="1">
      <c r="A6251" s="183">
        <v>6701</v>
      </c>
      <c r="B6251" s="264" t="s">
        <v>5273</v>
      </c>
      <c r="C6251" s="265" t="s">
        <v>5033</v>
      </c>
      <c r="D6251" s="266" t="s">
        <v>5273</v>
      </c>
      <c r="E6251" s="269" t="s">
        <v>27</v>
      </c>
      <c r="F6251" s="264" t="s">
        <v>8011</v>
      </c>
      <c r="G6251" t="s">
        <v>8355</v>
      </c>
      <c r="H6251" s="264" t="str">
        <f>IFERROR(VLOOKUP(Table[[#This Row],[Activity Details of Assistance]],WHAT!E:F,2,FALSE),"")</f>
        <v># of water network</v>
      </c>
      <c r="I6251" s="264"/>
      <c r="J6251">
        <v>5</v>
      </c>
      <c r="K6251" s="295" t="s">
        <v>8280</v>
      </c>
      <c r="L6251" s="306" t="s">
        <v>13</v>
      </c>
      <c r="M6251" t="s">
        <v>14</v>
      </c>
      <c r="N6251" t="s">
        <v>309</v>
      </c>
      <c r="O6251" t="s">
        <v>1606</v>
      </c>
      <c r="P6251" t="s">
        <v>6478</v>
      </c>
      <c r="Q6251" s="312">
        <v>44865</v>
      </c>
      <c r="R6251" s="312">
        <v>44896</v>
      </c>
      <c r="S6251" t="s">
        <v>8452</v>
      </c>
      <c r="T6251" s="267"/>
      <c r="U6251" s="267"/>
      <c r="V6251" s="267"/>
      <c r="W6251" s="267"/>
      <c r="X6251" s="268"/>
      <c r="Y6251" t="s">
        <v>8650</v>
      </c>
      <c r="Z6251">
        <v>1847456121</v>
      </c>
      <c r="AA6251" t="s">
        <v>8651</v>
      </c>
      <c r="AB6251" s="273" t="str">
        <f>_xlfn.IFNA(IF(Table[[#This Row],[Programme Partner]]&lt;&gt;Table[[#This Row],[Implementing Partner]],CONCATENATE(Table[[#This Row],[Programme Partner]],"-",Table[[#This Row],[Implementing Partner]]),Table[[#This Row],[Programme Partner]]),"")</f>
        <v>UNHCR-BRAC</v>
      </c>
    </row>
    <row r="6252" spans="1:28" ht="16.5" customHeight="1">
      <c r="A6252" s="183">
        <v>6702</v>
      </c>
      <c r="B6252" s="264" t="s">
        <v>5273</v>
      </c>
      <c r="C6252" s="265" t="s">
        <v>5033</v>
      </c>
      <c r="D6252" s="266" t="s">
        <v>5273</v>
      </c>
      <c r="E6252" s="269" t="s">
        <v>27</v>
      </c>
      <c r="F6252" s="264" t="s">
        <v>8012</v>
      </c>
      <c r="G6252" t="s">
        <v>8370</v>
      </c>
      <c r="H6252" s="264" t="str">
        <f>IFERROR(VLOOKUP(Table[[#This Row],[Activity Details of Assistance]],WHAT!E:F,2,FALSE),"")</f>
        <v xml:space="preserve"># of door </v>
      </c>
      <c r="I6252" s="264"/>
      <c r="J6252">
        <v>1</v>
      </c>
      <c r="K6252" s="295" t="s">
        <v>8280</v>
      </c>
      <c r="L6252" s="306" t="s">
        <v>13</v>
      </c>
      <c r="M6252" t="s">
        <v>14</v>
      </c>
      <c r="N6252" t="s">
        <v>309</v>
      </c>
      <c r="O6252" t="s">
        <v>1606</v>
      </c>
      <c r="P6252" t="s">
        <v>6478</v>
      </c>
      <c r="Q6252" s="312">
        <v>44865</v>
      </c>
      <c r="R6252" s="312">
        <v>44896</v>
      </c>
      <c r="S6252" t="s">
        <v>8452</v>
      </c>
      <c r="T6252" s="267"/>
      <c r="U6252" s="267"/>
      <c r="V6252" s="267"/>
      <c r="W6252" s="267"/>
      <c r="X6252" s="268"/>
      <c r="Y6252" t="s">
        <v>8650</v>
      </c>
      <c r="Z6252">
        <v>1847456121</v>
      </c>
      <c r="AA6252" t="s">
        <v>8651</v>
      </c>
      <c r="AB6252" s="273" t="str">
        <f>_xlfn.IFNA(IF(Table[[#This Row],[Programme Partner]]&lt;&gt;Table[[#This Row],[Implementing Partner]],CONCATENATE(Table[[#This Row],[Programme Partner]],"-",Table[[#This Row],[Implementing Partner]]),Table[[#This Row],[Programme Partner]]),"")</f>
        <v>UNHCR-BRAC</v>
      </c>
    </row>
    <row r="6253" spans="1:28" ht="16.5" customHeight="1">
      <c r="A6253" s="183">
        <v>6703</v>
      </c>
      <c r="B6253" s="264" t="s">
        <v>5273</v>
      </c>
      <c r="C6253" s="265" t="s">
        <v>5033</v>
      </c>
      <c r="D6253" s="266" t="s">
        <v>5273</v>
      </c>
      <c r="E6253" s="269" t="s">
        <v>27</v>
      </c>
      <c r="F6253" s="264" t="s">
        <v>8012</v>
      </c>
      <c r="G6253" s="195" t="s">
        <v>8585</v>
      </c>
      <c r="H6253" s="264" t="str">
        <f>IFERROR(VLOOKUP(Table[[#This Row],[Activity Details of Assistance]],WHAT!E:F,2,FALSE),"")</f>
        <v xml:space="preserve"># of door </v>
      </c>
      <c r="I6253" s="264"/>
      <c r="J6253">
        <v>23</v>
      </c>
      <c r="K6253" s="295" t="s">
        <v>8280</v>
      </c>
      <c r="L6253" s="306" t="s">
        <v>13</v>
      </c>
      <c r="M6253" t="s">
        <v>14</v>
      </c>
      <c r="N6253" t="s">
        <v>309</v>
      </c>
      <c r="O6253" t="s">
        <v>1606</v>
      </c>
      <c r="P6253" t="s">
        <v>6478</v>
      </c>
      <c r="Q6253" s="312">
        <v>44865</v>
      </c>
      <c r="R6253" s="312">
        <v>44896</v>
      </c>
      <c r="S6253" t="s">
        <v>8452</v>
      </c>
      <c r="T6253" s="267"/>
      <c r="U6253" s="267"/>
      <c r="V6253" s="267"/>
      <c r="W6253" s="267"/>
      <c r="X6253" s="268"/>
      <c r="Y6253" t="s">
        <v>8650</v>
      </c>
      <c r="Z6253">
        <v>1847456121</v>
      </c>
      <c r="AA6253" t="s">
        <v>8651</v>
      </c>
      <c r="AB6253" s="273" t="str">
        <f>_xlfn.IFNA(IF(Table[[#This Row],[Programme Partner]]&lt;&gt;Table[[#This Row],[Implementing Partner]],CONCATENATE(Table[[#This Row],[Programme Partner]],"-",Table[[#This Row],[Implementing Partner]]),Table[[#This Row],[Programme Partner]]),"")</f>
        <v>UNHCR-BRAC</v>
      </c>
    </row>
    <row r="6254" spans="1:28" ht="16.5" customHeight="1">
      <c r="A6254" s="183">
        <v>6704</v>
      </c>
      <c r="B6254" s="264" t="s">
        <v>5273</v>
      </c>
      <c r="C6254" s="265" t="s">
        <v>5033</v>
      </c>
      <c r="D6254" s="266" t="s">
        <v>5273</v>
      </c>
      <c r="E6254" s="269" t="s">
        <v>27</v>
      </c>
      <c r="F6254" s="264" t="s">
        <v>8012</v>
      </c>
      <c r="G6254" t="s">
        <v>8359</v>
      </c>
      <c r="H6254" s="264" t="str">
        <f>IFERROR(VLOOKUP(Table[[#This Row],[Activity Details of Assistance]],WHAT!E:F,2,FALSE),"")</f>
        <v># of FSM Site</v>
      </c>
      <c r="I6254" s="264"/>
      <c r="J6254">
        <v>4</v>
      </c>
      <c r="K6254" s="295" t="s">
        <v>8280</v>
      </c>
      <c r="L6254" s="306" t="s">
        <v>13</v>
      </c>
      <c r="M6254" t="s">
        <v>14</v>
      </c>
      <c r="N6254" t="s">
        <v>309</v>
      </c>
      <c r="O6254" t="s">
        <v>1606</v>
      </c>
      <c r="P6254" t="s">
        <v>6478</v>
      </c>
      <c r="Q6254" s="312">
        <v>44865</v>
      </c>
      <c r="R6254" s="312">
        <v>44896</v>
      </c>
      <c r="S6254" t="s">
        <v>8452</v>
      </c>
      <c r="T6254" s="267"/>
      <c r="U6254" s="267"/>
      <c r="V6254" s="267"/>
      <c r="W6254" s="267"/>
      <c r="X6254" s="268"/>
      <c r="Y6254" t="s">
        <v>8650</v>
      </c>
      <c r="Z6254">
        <v>1847456121</v>
      </c>
      <c r="AA6254" t="s">
        <v>8651</v>
      </c>
      <c r="AB6254" s="273" t="str">
        <f>_xlfn.IFNA(IF(Table[[#This Row],[Programme Partner]]&lt;&gt;Table[[#This Row],[Implementing Partner]],CONCATENATE(Table[[#This Row],[Programme Partner]],"-",Table[[#This Row],[Implementing Partner]]),Table[[#This Row],[Programme Partner]]),"")</f>
        <v>UNHCR-BRAC</v>
      </c>
    </row>
    <row r="6255" spans="1:28" ht="16.5" customHeight="1">
      <c r="A6255" s="183">
        <v>6705</v>
      </c>
      <c r="B6255" s="264" t="s">
        <v>5273</v>
      </c>
      <c r="C6255" s="265" t="s">
        <v>5033</v>
      </c>
      <c r="D6255" s="266" t="s">
        <v>5273</v>
      </c>
      <c r="E6255" s="269" t="s">
        <v>27</v>
      </c>
      <c r="F6255" s="264" t="s">
        <v>8012</v>
      </c>
      <c r="G6255" s="195" t="s">
        <v>8586</v>
      </c>
      <c r="H6255" s="264" t="str">
        <f>IFERROR(VLOOKUP(Table[[#This Row],[Activity Details of Assistance]],WHAT!E:F,2,FALSE),"")</f>
        <v># of door</v>
      </c>
      <c r="I6255" s="264"/>
      <c r="J6255">
        <v>75</v>
      </c>
      <c r="K6255" s="295" t="s">
        <v>8280</v>
      </c>
      <c r="L6255" s="306" t="s">
        <v>13</v>
      </c>
      <c r="M6255" t="s">
        <v>14</v>
      </c>
      <c r="N6255" t="s">
        <v>309</v>
      </c>
      <c r="O6255" t="s">
        <v>1606</v>
      </c>
      <c r="P6255" t="s">
        <v>6478</v>
      </c>
      <c r="Q6255" s="312">
        <v>44865</v>
      </c>
      <c r="R6255" s="312">
        <v>44896</v>
      </c>
      <c r="S6255" t="s">
        <v>8452</v>
      </c>
      <c r="T6255" s="267"/>
      <c r="U6255" s="267"/>
      <c r="V6255" s="267"/>
      <c r="W6255" s="267"/>
      <c r="X6255" s="268"/>
      <c r="Y6255" t="s">
        <v>8650</v>
      </c>
      <c r="Z6255">
        <v>1847456121</v>
      </c>
      <c r="AA6255" t="s">
        <v>8651</v>
      </c>
      <c r="AB6255" s="273" t="str">
        <f>_xlfn.IFNA(IF(Table[[#This Row],[Programme Partner]]&lt;&gt;Table[[#This Row],[Implementing Partner]],CONCATENATE(Table[[#This Row],[Programme Partner]],"-",Table[[#This Row],[Implementing Partner]]),Table[[#This Row],[Programme Partner]]),"")</f>
        <v>UNHCR-BRAC</v>
      </c>
    </row>
    <row r="6256" spans="1:28" ht="16.5" customHeight="1">
      <c r="A6256" s="183">
        <v>6706</v>
      </c>
      <c r="B6256" s="264" t="s">
        <v>5273</v>
      </c>
      <c r="C6256" s="265" t="s">
        <v>5033</v>
      </c>
      <c r="D6256" s="266" t="s">
        <v>5273</v>
      </c>
      <c r="E6256" s="269" t="s">
        <v>27</v>
      </c>
      <c r="F6256" s="264" t="s">
        <v>8012</v>
      </c>
      <c r="G6256" t="s">
        <v>8357</v>
      </c>
      <c r="H6256" s="264" t="str">
        <f>IFERROR(VLOOKUP(Table[[#This Row],[Activity Details of Assistance]],WHAT!E:F,2,FALSE),"")</f>
        <v># of door</v>
      </c>
      <c r="I6256" s="264"/>
      <c r="J6256">
        <v>253</v>
      </c>
      <c r="K6256" s="295" t="s">
        <v>8280</v>
      </c>
      <c r="L6256" s="306" t="s">
        <v>13</v>
      </c>
      <c r="M6256" t="s">
        <v>14</v>
      </c>
      <c r="N6256" t="s">
        <v>309</v>
      </c>
      <c r="O6256" t="s">
        <v>1606</v>
      </c>
      <c r="P6256" t="s">
        <v>6478</v>
      </c>
      <c r="Q6256" s="312">
        <v>44865</v>
      </c>
      <c r="R6256" s="312">
        <v>44896</v>
      </c>
      <c r="S6256" t="s">
        <v>8452</v>
      </c>
      <c r="T6256" s="267"/>
      <c r="U6256" s="267"/>
      <c r="V6256" s="267"/>
      <c r="W6256" s="267"/>
      <c r="X6256" s="268"/>
      <c r="Y6256" t="s">
        <v>8650</v>
      </c>
      <c r="Z6256">
        <v>1847456121</v>
      </c>
      <c r="AA6256" t="s">
        <v>8651</v>
      </c>
      <c r="AB6256" s="273" t="str">
        <f>_xlfn.IFNA(IF(Table[[#This Row],[Programme Partner]]&lt;&gt;Table[[#This Row],[Implementing Partner]],CONCATENATE(Table[[#This Row],[Programme Partner]],"-",Table[[#This Row],[Implementing Partner]]),Table[[#This Row],[Programme Partner]]),"")</f>
        <v>UNHCR-BRAC</v>
      </c>
    </row>
    <row r="6257" spans="1:28" ht="16.5" customHeight="1">
      <c r="A6257" s="183">
        <v>6707</v>
      </c>
      <c r="B6257" s="264" t="s">
        <v>5273</v>
      </c>
      <c r="C6257" s="265" t="s">
        <v>5033</v>
      </c>
      <c r="D6257" s="266" t="s">
        <v>5273</v>
      </c>
      <c r="E6257" s="269" t="s">
        <v>27</v>
      </c>
      <c r="F6257" s="264" t="s">
        <v>8012</v>
      </c>
      <c r="G6257" t="s">
        <v>8019</v>
      </c>
      <c r="H6257" s="264" t="str">
        <f>IFERROR(VLOOKUP(Table[[#This Row],[Activity Details of Assistance]],WHAT!E:F,2,FALSE),"")</f>
        <v>N/A</v>
      </c>
      <c r="I6257" s="264"/>
      <c r="J6257">
        <v>2699</v>
      </c>
      <c r="K6257" s="295" t="s">
        <v>8280</v>
      </c>
      <c r="L6257" s="306" t="s">
        <v>13</v>
      </c>
      <c r="M6257" t="s">
        <v>14</v>
      </c>
      <c r="N6257" t="s">
        <v>309</v>
      </c>
      <c r="O6257" t="s">
        <v>1606</v>
      </c>
      <c r="P6257" t="s">
        <v>6478</v>
      </c>
      <c r="Q6257" s="312">
        <v>44865</v>
      </c>
      <c r="R6257" s="312">
        <v>44896</v>
      </c>
      <c r="S6257" t="s">
        <v>8452</v>
      </c>
      <c r="T6257" s="267"/>
      <c r="U6257" s="267"/>
      <c r="V6257" s="267"/>
      <c r="W6257" s="267"/>
      <c r="X6257" s="268"/>
      <c r="Y6257" t="s">
        <v>8650</v>
      </c>
      <c r="Z6257">
        <v>1847456121</v>
      </c>
      <c r="AA6257" t="s">
        <v>8651</v>
      </c>
      <c r="AB6257" s="273" t="str">
        <f>_xlfn.IFNA(IF(Table[[#This Row],[Programme Partner]]&lt;&gt;Table[[#This Row],[Implementing Partner]],CONCATENATE(Table[[#This Row],[Programme Partner]],"-",Table[[#This Row],[Implementing Partner]]),Table[[#This Row],[Programme Partner]]),"")</f>
        <v>UNHCR-BRAC</v>
      </c>
    </row>
    <row r="6258" spans="1:28" ht="16.5" customHeight="1">
      <c r="A6258" s="183">
        <v>6708</v>
      </c>
      <c r="B6258" s="264" t="s">
        <v>5273</v>
      </c>
      <c r="C6258" s="265" t="s">
        <v>5033</v>
      </c>
      <c r="D6258" s="266" t="s">
        <v>5273</v>
      </c>
      <c r="E6258" s="269" t="s">
        <v>27</v>
      </c>
      <c r="F6258" s="264" t="s">
        <v>8013</v>
      </c>
      <c r="G6258" t="s">
        <v>8313</v>
      </c>
      <c r="H6258" s="264" t="str">
        <f>IFERROR(VLOOKUP(Table[[#This Row],[Activity Details of Assistance]],WHAT!E:F,2,FALSE),"")</f>
        <v># of HP sessions at community level</v>
      </c>
      <c r="I6258" s="264"/>
      <c r="J6258">
        <v>747</v>
      </c>
      <c r="K6258" s="295" t="s">
        <v>8280</v>
      </c>
      <c r="L6258" s="306" t="s">
        <v>13</v>
      </c>
      <c r="M6258" t="s">
        <v>14</v>
      </c>
      <c r="N6258" t="s">
        <v>309</v>
      </c>
      <c r="O6258" t="s">
        <v>1606</v>
      </c>
      <c r="P6258" t="s">
        <v>6478</v>
      </c>
      <c r="Q6258" s="312">
        <v>44865</v>
      </c>
      <c r="R6258" s="312">
        <v>44896</v>
      </c>
      <c r="S6258" t="s">
        <v>8452</v>
      </c>
      <c r="T6258" s="267"/>
      <c r="U6258" s="267"/>
      <c r="V6258" s="267"/>
      <c r="W6258" s="267"/>
      <c r="X6258" s="268"/>
      <c r="Y6258" t="s">
        <v>8650</v>
      </c>
      <c r="Z6258">
        <v>1847456121</v>
      </c>
      <c r="AA6258" t="s">
        <v>8651</v>
      </c>
      <c r="AB6258" s="273" t="str">
        <f>_xlfn.IFNA(IF(Table[[#This Row],[Programme Partner]]&lt;&gt;Table[[#This Row],[Implementing Partner]],CONCATENATE(Table[[#This Row],[Programme Partner]],"-",Table[[#This Row],[Implementing Partner]]),Table[[#This Row],[Programme Partner]]),"")</f>
        <v>UNHCR-BRAC</v>
      </c>
    </row>
    <row r="6259" spans="1:28" ht="16.5" customHeight="1">
      <c r="A6259" s="183">
        <v>6709</v>
      </c>
      <c r="B6259" s="264" t="s">
        <v>5273</v>
      </c>
      <c r="C6259" s="265" t="s">
        <v>5033</v>
      </c>
      <c r="D6259" s="266" t="s">
        <v>5273</v>
      </c>
      <c r="E6259" s="269" t="s">
        <v>27</v>
      </c>
      <c r="F6259" s="264" t="s">
        <v>8013</v>
      </c>
      <c r="G6259" t="s">
        <v>8314</v>
      </c>
      <c r="H6259" s="264" t="str">
        <f>IFERROR(VLOOKUP(Table[[#This Row],[Activity Details of Assistance]],WHAT!E:F,2,FALSE),"")</f>
        <v># of HP sessions at HH level</v>
      </c>
      <c r="I6259" s="264"/>
      <c r="J6259">
        <v>3790</v>
      </c>
      <c r="K6259" s="295" t="s">
        <v>8280</v>
      </c>
      <c r="L6259" s="306" t="s">
        <v>13</v>
      </c>
      <c r="M6259" t="s">
        <v>14</v>
      </c>
      <c r="N6259" t="s">
        <v>309</v>
      </c>
      <c r="O6259" t="s">
        <v>1606</v>
      </c>
      <c r="P6259" t="s">
        <v>6478</v>
      </c>
      <c r="Q6259" s="312">
        <v>44865</v>
      </c>
      <c r="R6259" s="312">
        <v>44896</v>
      </c>
      <c r="S6259" t="s">
        <v>8452</v>
      </c>
      <c r="T6259" s="267"/>
      <c r="U6259" s="267"/>
      <c r="V6259" s="267"/>
      <c r="W6259" s="267"/>
      <c r="X6259" s="268"/>
      <c r="Y6259" t="s">
        <v>8650</v>
      </c>
      <c r="Z6259">
        <v>1847456121</v>
      </c>
      <c r="AA6259" t="s">
        <v>8651</v>
      </c>
      <c r="AB6259" s="273" t="str">
        <f>_xlfn.IFNA(IF(Table[[#This Row],[Programme Partner]]&lt;&gt;Table[[#This Row],[Implementing Partner]],CONCATENATE(Table[[#This Row],[Programme Partner]],"-",Table[[#This Row],[Implementing Partner]]),Table[[#This Row],[Programme Partner]]),"")</f>
        <v>UNHCR-BRAC</v>
      </c>
    </row>
    <row r="6260" spans="1:28" ht="16.5" customHeight="1">
      <c r="A6260" s="183">
        <v>6710</v>
      </c>
      <c r="B6260" s="264" t="s">
        <v>5273</v>
      </c>
      <c r="C6260" s="265" t="s">
        <v>5033</v>
      </c>
      <c r="D6260" s="266" t="s">
        <v>5273</v>
      </c>
      <c r="E6260" s="269" t="s">
        <v>27</v>
      </c>
      <c r="F6260" s="264" t="s">
        <v>8013</v>
      </c>
      <c r="G6260" t="s">
        <v>8317</v>
      </c>
      <c r="H6260" s="264" t="str">
        <f>IFERROR(VLOOKUP(Table[[#This Row],[Activity Details of Assistance]],WHAT!E:F,2,FALSE),"")</f>
        <v># of estimated persons reached by mass-media campaign</v>
      </c>
      <c r="I6260" s="264"/>
      <c r="J6260">
        <v>1</v>
      </c>
      <c r="K6260" s="295" t="s">
        <v>8280</v>
      </c>
      <c r="L6260" s="306" t="s">
        <v>13</v>
      </c>
      <c r="M6260" t="s">
        <v>14</v>
      </c>
      <c r="N6260" t="s">
        <v>309</v>
      </c>
      <c r="O6260" t="s">
        <v>1606</v>
      </c>
      <c r="P6260" t="s">
        <v>6478</v>
      </c>
      <c r="Q6260" s="312">
        <v>44865</v>
      </c>
      <c r="R6260" s="312">
        <v>44896</v>
      </c>
      <c r="S6260" t="s">
        <v>8452</v>
      </c>
      <c r="T6260" s="267"/>
      <c r="U6260" s="267"/>
      <c r="V6260" s="267"/>
      <c r="W6260" s="267"/>
      <c r="X6260" s="268"/>
      <c r="Y6260" t="s">
        <v>8650</v>
      </c>
      <c r="Z6260">
        <v>1847456121</v>
      </c>
      <c r="AA6260" t="s">
        <v>8651</v>
      </c>
      <c r="AB6260" s="273" t="str">
        <f>_xlfn.IFNA(IF(Table[[#This Row],[Programme Partner]]&lt;&gt;Table[[#This Row],[Implementing Partner]],CONCATENATE(Table[[#This Row],[Programme Partner]],"-",Table[[#This Row],[Implementing Partner]]),Table[[#This Row],[Programme Partner]]),"")</f>
        <v>UNHCR-BRAC</v>
      </c>
    </row>
    <row r="6261" spans="1:28" ht="16.5" customHeight="1">
      <c r="A6261" s="183">
        <v>6711</v>
      </c>
      <c r="B6261" s="264" t="s">
        <v>5273</v>
      </c>
      <c r="C6261" s="265" t="s">
        <v>5033</v>
      </c>
      <c r="D6261" s="266" t="s">
        <v>5273</v>
      </c>
      <c r="E6261" s="269" t="s">
        <v>27</v>
      </c>
      <c r="F6261" s="264" t="s">
        <v>8014</v>
      </c>
      <c r="G6261" s="103" t="s">
        <v>8361</v>
      </c>
      <c r="H6261" s="264" t="str">
        <f>IFERROR(VLOOKUP(Table[[#This Row],[Activity Details of Assistance]],WHAT!E:F,2,FALSE),"")</f>
        <v># of plant</v>
      </c>
      <c r="I6261" s="264"/>
      <c r="J6261">
        <v>1</v>
      </c>
      <c r="K6261" s="295" t="s">
        <v>8280</v>
      </c>
      <c r="L6261" s="306" t="s">
        <v>13</v>
      </c>
      <c r="M6261" t="s">
        <v>14</v>
      </c>
      <c r="N6261" t="s">
        <v>309</v>
      </c>
      <c r="O6261" t="s">
        <v>1606</v>
      </c>
      <c r="P6261" t="s">
        <v>6478</v>
      </c>
      <c r="Q6261" s="312">
        <v>44865</v>
      </c>
      <c r="R6261" s="312">
        <v>44896</v>
      </c>
      <c r="S6261" t="s">
        <v>8452</v>
      </c>
      <c r="T6261" s="267"/>
      <c r="U6261" s="267"/>
      <c r="V6261" s="267"/>
      <c r="W6261" s="267"/>
      <c r="X6261" s="268"/>
      <c r="Y6261" t="s">
        <v>8650</v>
      </c>
      <c r="Z6261">
        <v>1847456121</v>
      </c>
      <c r="AA6261" t="s">
        <v>8651</v>
      </c>
      <c r="AB6261" s="273" t="str">
        <f>_xlfn.IFNA(IF(Table[[#This Row],[Programme Partner]]&lt;&gt;Table[[#This Row],[Implementing Partner]],CONCATENATE(Table[[#This Row],[Programme Partner]],"-",Table[[#This Row],[Implementing Partner]]),Table[[#This Row],[Programme Partner]]),"")</f>
        <v>UNHCR-BRAC</v>
      </c>
    </row>
    <row r="6262" spans="1:28" ht="16.5" customHeight="1">
      <c r="A6262" s="183">
        <v>6712</v>
      </c>
      <c r="B6262" s="264" t="s">
        <v>5273</v>
      </c>
      <c r="C6262" s="265" t="s">
        <v>5033</v>
      </c>
      <c r="D6262" s="266" t="s">
        <v>5273</v>
      </c>
      <c r="E6262" s="269" t="s">
        <v>27</v>
      </c>
      <c r="F6262" s="264" t="s">
        <v>8011</v>
      </c>
      <c r="G6262" s="195" t="s">
        <v>8584</v>
      </c>
      <c r="H6262" s="264" t="str">
        <f>IFERROR(VLOOKUP(Table[[#This Row],[Activity Details of Assistance]],WHAT!E:F,2,FALSE),"")</f>
        <v># of tube well</v>
      </c>
      <c r="I6262" s="264"/>
      <c r="J6262">
        <v>126</v>
      </c>
      <c r="K6262" s="295" t="s">
        <v>8280</v>
      </c>
      <c r="L6262" s="306" t="s">
        <v>13</v>
      </c>
      <c r="M6262" t="s">
        <v>14</v>
      </c>
      <c r="N6262" t="s">
        <v>309</v>
      </c>
      <c r="O6262" t="s">
        <v>1606</v>
      </c>
      <c r="P6262" t="s">
        <v>6397</v>
      </c>
      <c r="Q6262" s="312">
        <v>44865</v>
      </c>
      <c r="R6262" s="312">
        <v>44896</v>
      </c>
      <c r="S6262" t="s">
        <v>8452</v>
      </c>
      <c r="T6262" s="267"/>
      <c r="U6262" s="267"/>
      <c r="V6262" s="267"/>
      <c r="W6262" s="267"/>
      <c r="X6262" s="268"/>
      <c r="Y6262" t="s">
        <v>8650</v>
      </c>
      <c r="Z6262">
        <v>1847456121</v>
      </c>
      <c r="AA6262" t="s">
        <v>8651</v>
      </c>
      <c r="AB6262" s="273" t="str">
        <f>_xlfn.IFNA(IF(Table[[#This Row],[Programme Partner]]&lt;&gt;Table[[#This Row],[Implementing Partner]],CONCATENATE(Table[[#This Row],[Programme Partner]],"-",Table[[#This Row],[Implementing Partner]]),Table[[#This Row],[Programme Partner]]),"")</f>
        <v>UNHCR-BRAC</v>
      </c>
    </row>
    <row r="6263" spans="1:28" ht="16.5" customHeight="1">
      <c r="A6263" s="183">
        <v>6713</v>
      </c>
      <c r="B6263" s="264" t="s">
        <v>5273</v>
      </c>
      <c r="C6263" s="265" t="s">
        <v>5033</v>
      </c>
      <c r="D6263" s="266" t="s">
        <v>5273</v>
      </c>
      <c r="E6263" s="269" t="s">
        <v>27</v>
      </c>
      <c r="F6263" s="264" t="s">
        <v>8012</v>
      </c>
      <c r="G6263" s="195" t="s">
        <v>8585</v>
      </c>
      <c r="H6263" s="264" t="str">
        <f>IFERROR(VLOOKUP(Table[[#This Row],[Activity Details of Assistance]],WHAT!E:F,2,FALSE),"")</f>
        <v xml:space="preserve"># of door </v>
      </c>
      <c r="I6263" s="264"/>
      <c r="J6263">
        <v>8</v>
      </c>
      <c r="K6263" s="295" t="s">
        <v>8280</v>
      </c>
      <c r="L6263" s="306" t="s">
        <v>13</v>
      </c>
      <c r="M6263" t="s">
        <v>14</v>
      </c>
      <c r="N6263" t="s">
        <v>309</v>
      </c>
      <c r="O6263" t="s">
        <v>1606</v>
      </c>
      <c r="P6263" t="s">
        <v>6397</v>
      </c>
      <c r="Q6263" s="312">
        <v>44865</v>
      </c>
      <c r="R6263" s="312">
        <v>44896</v>
      </c>
      <c r="S6263" t="s">
        <v>8452</v>
      </c>
      <c r="T6263" s="267"/>
      <c r="U6263" s="267"/>
      <c r="V6263" s="267"/>
      <c r="W6263" s="267"/>
      <c r="X6263" s="268"/>
      <c r="Y6263" t="s">
        <v>8650</v>
      </c>
      <c r="Z6263">
        <v>1847456121</v>
      </c>
      <c r="AA6263" t="s">
        <v>8651</v>
      </c>
      <c r="AB6263" s="273" t="str">
        <f>_xlfn.IFNA(IF(Table[[#This Row],[Programme Partner]]&lt;&gt;Table[[#This Row],[Implementing Partner]],CONCATENATE(Table[[#This Row],[Programme Partner]],"-",Table[[#This Row],[Implementing Partner]]),Table[[#This Row],[Programme Partner]]),"")</f>
        <v>UNHCR-BRAC</v>
      </c>
    </row>
    <row r="6264" spans="1:28" ht="16.5" customHeight="1">
      <c r="A6264" s="183">
        <v>6714</v>
      </c>
      <c r="B6264" s="264" t="s">
        <v>5273</v>
      </c>
      <c r="C6264" s="265" t="s">
        <v>5033</v>
      </c>
      <c r="D6264" s="266" t="s">
        <v>5273</v>
      </c>
      <c r="E6264" s="269" t="s">
        <v>27</v>
      </c>
      <c r="F6264" s="264" t="s">
        <v>8012</v>
      </c>
      <c r="G6264" t="s">
        <v>8359</v>
      </c>
      <c r="H6264" s="264" t="str">
        <f>IFERROR(VLOOKUP(Table[[#This Row],[Activity Details of Assistance]],WHAT!E:F,2,FALSE),"")</f>
        <v># of FSM Site</v>
      </c>
      <c r="I6264" s="264"/>
      <c r="J6264">
        <v>8</v>
      </c>
      <c r="K6264" s="295" t="s">
        <v>8280</v>
      </c>
      <c r="L6264" s="306" t="s">
        <v>13</v>
      </c>
      <c r="M6264" t="s">
        <v>14</v>
      </c>
      <c r="N6264" t="s">
        <v>309</v>
      </c>
      <c r="O6264" t="s">
        <v>1606</v>
      </c>
      <c r="P6264" t="s">
        <v>6397</v>
      </c>
      <c r="Q6264" s="312">
        <v>44865</v>
      </c>
      <c r="R6264" s="312">
        <v>44896</v>
      </c>
      <c r="S6264" t="s">
        <v>8452</v>
      </c>
      <c r="T6264" s="267"/>
      <c r="U6264" s="267"/>
      <c r="V6264" s="267"/>
      <c r="W6264" s="267"/>
      <c r="X6264" s="268"/>
      <c r="Y6264" t="s">
        <v>8650</v>
      </c>
      <c r="Z6264">
        <v>1847456121</v>
      </c>
      <c r="AA6264" t="s">
        <v>8651</v>
      </c>
      <c r="AB6264" s="273" t="str">
        <f>_xlfn.IFNA(IF(Table[[#This Row],[Programme Partner]]&lt;&gt;Table[[#This Row],[Implementing Partner]],CONCATENATE(Table[[#This Row],[Programme Partner]],"-",Table[[#This Row],[Implementing Partner]]),Table[[#This Row],[Programme Partner]]),"")</f>
        <v>UNHCR-BRAC</v>
      </c>
    </row>
    <row r="6265" spans="1:28" ht="16.5" customHeight="1">
      <c r="A6265" s="183">
        <v>6715</v>
      </c>
      <c r="B6265" s="264" t="s">
        <v>5273</v>
      </c>
      <c r="C6265" s="265" t="s">
        <v>5033</v>
      </c>
      <c r="D6265" s="266" t="s">
        <v>5273</v>
      </c>
      <c r="E6265" s="269" t="s">
        <v>27</v>
      </c>
      <c r="F6265" s="264" t="s">
        <v>8012</v>
      </c>
      <c r="G6265" s="195" t="s">
        <v>8586</v>
      </c>
      <c r="H6265" s="264" t="str">
        <f>IFERROR(VLOOKUP(Table[[#This Row],[Activity Details of Assistance]],WHAT!E:F,2,FALSE),"")</f>
        <v># of door</v>
      </c>
      <c r="I6265" s="264"/>
      <c r="J6265">
        <v>65</v>
      </c>
      <c r="K6265" s="295" t="s">
        <v>8280</v>
      </c>
      <c r="L6265" s="306" t="s">
        <v>13</v>
      </c>
      <c r="M6265" t="s">
        <v>14</v>
      </c>
      <c r="N6265" t="s">
        <v>309</v>
      </c>
      <c r="O6265" t="s">
        <v>1606</v>
      </c>
      <c r="P6265" t="s">
        <v>6397</v>
      </c>
      <c r="Q6265" s="312">
        <v>44865</v>
      </c>
      <c r="R6265" s="312">
        <v>44896</v>
      </c>
      <c r="S6265" t="s">
        <v>8452</v>
      </c>
      <c r="T6265" s="267"/>
      <c r="U6265" s="267"/>
      <c r="V6265" s="267"/>
      <c r="W6265" s="267"/>
      <c r="X6265" s="268"/>
      <c r="Y6265" t="s">
        <v>8650</v>
      </c>
      <c r="Z6265">
        <v>1847456121</v>
      </c>
      <c r="AA6265" t="s">
        <v>8651</v>
      </c>
      <c r="AB6265" s="273" t="str">
        <f>_xlfn.IFNA(IF(Table[[#This Row],[Programme Partner]]&lt;&gt;Table[[#This Row],[Implementing Partner]],CONCATENATE(Table[[#This Row],[Programme Partner]],"-",Table[[#This Row],[Implementing Partner]]),Table[[#This Row],[Programme Partner]]),"")</f>
        <v>UNHCR-BRAC</v>
      </c>
    </row>
    <row r="6266" spans="1:28" ht="16.5" customHeight="1">
      <c r="A6266" s="183">
        <v>6716</v>
      </c>
      <c r="B6266" s="264" t="s">
        <v>5273</v>
      </c>
      <c r="C6266" s="265" t="s">
        <v>5033</v>
      </c>
      <c r="D6266" s="266" t="s">
        <v>5273</v>
      </c>
      <c r="E6266" s="269" t="s">
        <v>27</v>
      </c>
      <c r="F6266" s="264" t="s">
        <v>8012</v>
      </c>
      <c r="G6266" t="s">
        <v>8357</v>
      </c>
      <c r="H6266" s="264" t="str">
        <f>IFERROR(VLOOKUP(Table[[#This Row],[Activity Details of Assistance]],WHAT!E:F,2,FALSE),"")</f>
        <v># of door</v>
      </c>
      <c r="I6266" s="264"/>
      <c r="J6266">
        <v>336</v>
      </c>
      <c r="K6266" s="295" t="s">
        <v>8280</v>
      </c>
      <c r="L6266" s="306" t="s">
        <v>13</v>
      </c>
      <c r="M6266" t="s">
        <v>14</v>
      </c>
      <c r="N6266" t="s">
        <v>309</v>
      </c>
      <c r="O6266" t="s">
        <v>1606</v>
      </c>
      <c r="P6266" t="s">
        <v>6397</v>
      </c>
      <c r="Q6266" s="312">
        <v>44865</v>
      </c>
      <c r="R6266" s="312">
        <v>44896</v>
      </c>
      <c r="S6266" t="s">
        <v>8452</v>
      </c>
      <c r="T6266" s="267"/>
      <c r="U6266" s="267"/>
      <c r="V6266" s="267"/>
      <c r="W6266" s="267"/>
      <c r="X6266" s="268"/>
      <c r="Y6266" t="s">
        <v>8650</v>
      </c>
      <c r="Z6266">
        <v>1847456121</v>
      </c>
      <c r="AA6266" t="s">
        <v>8651</v>
      </c>
      <c r="AB6266" s="273" t="str">
        <f>_xlfn.IFNA(IF(Table[[#This Row],[Programme Partner]]&lt;&gt;Table[[#This Row],[Implementing Partner]],CONCATENATE(Table[[#This Row],[Programme Partner]],"-",Table[[#This Row],[Implementing Partner]]),Table[[#This Row],[Programme Partner]]),"")</f>
        <v>UNHCR-BRAC</v>
      </c>
    </row>
    <row r="6267" spans="1:28" ht="16.5" customHeight="1">
      <c r="A6267" s="183">
        <v>6717</v>
      </c>
      <c r="B6267" s="264" t="s">
        <v>5273</v>
      </c>
      <c r="C6267" s="265" t="s">
        <v>5033</v>
      </c>
      <c r="D6267" s="266" t="s">
        <v>5273</v>
      </c>
      <c r="E6267" s="269" t="s">
        <v>27</v>
      </c>
      <c r="F6267" s="264" t="s">
        <v>8012</v>
      </c>
      <c r="G6267" t="s">
        <v>8019</v>
      </c>
      <c r="H6267" s="264" t="str">
        <f>IFERROR(VLOOKUP(Table[[#This Row],[Activity Details of Assistance]],WHAT!E:F,2,FALSE),"")</f>
        <v>N/A</v>
      </c>
      <c r="I6267" s="264"/>
      <c r="J6267">
        <v>3117</v>
      </c>
      <c r="K6267" s="295" t="s">
        <v>8280</v>
      </c>
      <c r="L6267" s="306" t="s">
        <v>13</v>
      </c>
      <c r="M6267" t="s">
        <v>14</v>
      </c>
      <c r="N6267" t="s">
        <v>309</v>
      </c>
      <c r="O6267" t="s">
        <v>1606</v>
      </c>
      <c r="P6267" t="s">
        <v>6397</v>
      </c>
      <c r="Q6267" s="312">
        <v>44865</v>
      </c>
      <c r="R6267" s="312">
        <v>44896</v>
      </c>
      <c r="S6267" t="s">
        <v>8452</v>
      </c>
      <c r="T6267" s="267"/>
      <c r="U6267" s="267"/>
      <c r="V6267" s="267"/>
      <c r="W6267" s="267"/>
      <c r="X6267" s="268"/>
      <c r="Y6267" t="s">
        <v>8650</v>
      </c>
      <c r="Z6267">
        <v>1847456121</v>
      </c>
      <c r="AA6267" t="s">
        <v>8651</v>
      </c>
      <c r="AB6267" s="273" t="str">
        <f>_xlfn.IFNA(IF(Table[[#This Row],[Programme Partner]]&lt;&gt;Table[[#This Row],[Implementing Partner]],CONCATENATE(Table[[#This Row],[Programme Partner]],"-",Table[[#This Row],[Implementing Partner]]),Table[[#This Row],[Programme Partner]]),"")</f>
        <v>UNHCR-BRAC</v>
      </c>
    </row>
    <row r="6268" spans="1:28" ht="16.5" customHeight="1">
      <c r="A6268" s="183">
        <v>6718</v>
      </c>
      <c r="B6268" s="264" t="s">
        <v>5273</v>
      </c>
      <c r="C6268" s="265" t="s">
        <v>5033</v>
      </c>
      <c r="D6268" s="266" t="s">
        <v>5273</v>
      </c>
      <c r="E6268" s="269" t="s">
        <v>27</v>
      </c>
      <c r="F6268" s="264" t="s">
        <v>8013</v>
      </c>
      <c r="G6268" t="s">
        <v>8313</v>
      </c>
      <c r="H6268" s="264" t="str">
        <f>IFERROR(VLOOKUP(Table[[#This Row],[Activity Details of Assistance]],WHAT!E:F,2,FALSE),"")</f>
        <v># of HP sessions at community level</v>
      </c>
      <c r="I6268" s="264"/>
      <c r="J6268">
        <v>1287</v>
      </c>
      <c r="K6268" s="295" t="s">
        <v>8280</v>
      </c>
      <c r="L6268" s="306" t="s">
        <v>13</v>
      </c>
      <c r="M6268" t="s">
        <v>14</v>
      </c>
      <c r="N6268" t="s">
        <v>309</v>
      </c>
      <c r="O6268" t="s">
        <v>1606</v>
      </c>
      <c r="P6268" t="s">
        <v>6397</v>
      </c>
      <c r="Q6268" s="312">
        <v>44865</v>
      </c>
      <c r="R6268" s="312">
        <v>44896</v>
      </c>
      <c r="S6268" t="s">
        <v>8452</v>
      </c>
      <c r="T6268" s="267"/>
      <c r="U6268" s="267"/>
      <c r="V6268" s="267"/>
      <c r="W6268" s="267"/>
      <c r="X6268" s="268"/>
      <c r="Y6268" t="s">
        <v>8650</v>
      </c>
      <c r="Z6268">
        <v>1847456121</v>
      </c>
      <c r="AA6268" t="s">
        <v>8651</v>
      </c>
      <c r="AB6268" s="273" t="str">
        <f>_xlfn.IFNA(IF(Table[[#This Row],[Programme Partner]]&lt;&gt;Table[[#This Row],[Implementing Partner]],CONCATENATE(Table[[#This Row],[Programme Partner]],"-",Table[[#This Row],[Implementing Partner]]),Table[[#This Row],[Programme Partner]]),"")</f>
        <v>UNHCR-BRAC</v>
      </c>
    </row>
    <row r="6269" spans="1:28" ht="16.5" customHeight="1">
      <c r="A6269" s="183">
        <v>6719</v>
      </c>
      <c r="B6269" s="264" t="s">
        <v>5273</v>
      </c>
      <c r="C6269" s="265" t="s">
        <v>5033</v>
      </c>
      <c r="D6269" s="266" t="s">
        <v>5273</v>
      </c>
      <c r="E6269" s="269" t="s">
        <v>27</v>
      </c>
      <c r="F6269" s="264" t="s">
        <v>8013</v>
      </c>
      <c r="G6269" t="s">
        <v>8314</v>
      </c>
      <c r="H6269" s="264" t="str">
        <f>IFERROR(VLOOKUP(Table[[#This Row],[Activity Details of Assistance]],WHAT!E:F,2,FALSE),"")</f>
        <v># of HP sessions at HH level</v>
      </c>
      <c r="I6269" s="264"/>
      <c r="J6269">
        <v>3520</v>
      </c>
      <c r="K6269" s="295" t="s">
        <v>8280</v>
      </c>
      <c r="L6269" s="306" t="s">
        <v>13</v>
      </c>
      <c r="M6269" t="s">
        <v>14</v>
      </c>
      <c r="N6269" t="s">
        <v>309</v>
      </c>
      <c r="O6269" t="s">
        <v>1606</v>
      </c>
      <c r="P6269" t="s">
        <v>6397</v>
      </c>
      <c r="Q6269" s="312">
        <v>44865</v>
      </c>
      <c r="R6269" s="312">
        <v>44896</v>
      </c>
      <c r="S6269" t="s">
        <v>8452</v>
      </c>
      <c r="T6269" s="267"/>
      <c r="U6269" s="267"/>
      <c r="V6269" s="267"/>
      <c r="W6269" s="267"/>
      <c r="X6269" s="268"/>
      <c r="Y6269" t="s">
        <v>8650</v>
      </c>
      <c r="Z6269">
        <v>1847456121</v>
      </c>
      <c r="AA6269" t="s">
        <v>8651</v>
      </c>
      <c r="AB6269" s="273" t="str">
        <f>_xlfn.IFNA(IF(Table[[#This Row],[Programme Partner]]&lt;&gt;Table[[#This Row],[Implementing Partner]],CONCATENATE(Table[[#This Row],[Programme Partner]],"-",Table[[#This Row],[Implementing Partner]]),Table[[#This Row],[Programme Partner]]),"")</f>
        <v>UNHCR-BRAC</v>
      </c>
    </row>
    <row r="6270" spans="1:28" ht="16.5" customHeight="1">
      <c r="A6270" s="183">
        <v>6720</v>
      </c>
      <c r="B6270" s="264" t="s">
        <v>5273</v>
      </c>
      <c r="C6270" s="265" t="s">
        <v>5033</v>
      </c>
      <c r="D6270" s="266" t="s">
        <v>5273</v>
      </c>
      <c r="E6270" s="269" t="s">
        <v>27</v>
      </c>
      <c r="F6270" s="264" t="s">
        <v>8013</v>
      </c>
      <c r="G6270" t="s">
        <v>8317</v>
      </c>
      <c r="H6270" s="264" t="str">
        <f>IFERROR(VLOOKUP(Table[[#This Row],[Activity Details of Assistance]],WHAT!E:F,2,FALSE),"")</f>
        <v># of estimated persons reached by mass-media campaign</v>
      </c>
      <c r="I6270" s="264"/>
      <c r="J6270">
        <v>1</v>
      </c>
      <c r="K6270" s="295" t="s">
        <v>8280</v>
      </c>
      <c r="L6270" s="306" t="s">
        <v>13</v>
      </c>
      <c r="M6270" t="s">
        <v>14</v>
      </c>
      <c r="N6270" t="s">
        <v>309</v>
      </c>
      <c r="O6270" t="s">
        <v>1606</v>
      </c>
      <c r="P6270" t="s">
        <v>6397</v>
      </c>
      <c r="Q6270" s="312">
        <v>44865</v>
      </c>
      <c r="R6270" s="312">
        <v>44896</v>
      </c>
      <c r="S6270" t="s">
        <v>8452</v>
      </c>
      <c r="T6270" s="267"/>
      <c r="U6270" s="267"/>
      <c r="V6270" s="267"/>
      <c r="W6270" s="267"/>
      <c r="X6270" s="268"/>
      <c r="Y6270" t="s">
        <v>8650</v>
      </c>
      <c r="Z6270">
        <v>1847456121</v>
      </c>
      <c r="AA6270" t="s">
        <v>8651</v>
      </c>
      <c r="AB6270" s="273" t="str">
        <f>_xlfn.IFNA(IF(Table[[#This Row],[Programme Partner]]&lt;&gt;Table[[#This Row],[Implementing Partner]],CONCATENATE(Table[[#This Row],[Programme Partner]],"-",Table[[#This Row],[Implementing Partner]]),Table[[#This Row],[Programme Partner]]),"")</f>
        <v>UNHCR-BRAC</v>
      </c>
    </row>
    <row r="6271" spans="1:28" ht="16.5" customHeight="1">
      <c r="A6271" s="183">
        <v>6721</v>
      </c>
      <c r="B6271" s="264" t="s">
        <v>5273</v>
      </c>
      <c r="C6271" s="265" t="s">
        <v>5033</v>
      </c>
      <c r="D6271" s="266" t="s">
        <v>5273</v>
      </c>
      <c r="E6271" s="269" t="s">
        <v>27</v>
      </c>
      <c r="F6271" s="264" t="s">
        <v>8013</v>
      </c>
      <c r="G6271" t="s">
        <v>8315</v>
      </c>
      <c r="H6271" s="264" t="str">
        <f>IFERROR(VLOOKUP(Table[[#This Row],[Activity Details of Assistance]],WHAT!E:F,2,FALSE),"")</f>
        <v># of handwashing station</v>
      </c>
      <c r="I6271" s="264"/>
      <c r="J6271">
        <v>1</v>
      </c>
      <c r="K6271" s="295" t="s">
        <v>8280</v>
      </c>
      <c r="L6271" s="306" t="s">
        <v>13</v>
      </c>
      <c r="M6271" t="s">
        <v>14</v>
      </c>
      <c r="N6271" t="s">
        <v>309</v>
      </c>
      <c r="O6271" t="s">
        <v>1606</v>
      </c>
      <c r="P6271" t="s">
        <v>6397</v>
      </c>
      <c r="Q6271" s="312">
        <v>44865</v>
      </c>
      <c r="R6271" s="312">
        <v>44896</v>
      </c>
      <c r="S6271" t="s">
        <v>8452</v>
      </c>
      <c r="T6271" s="267"/>
      <c r="U6271" s="267"/>
      <c r="V6271" s="267"/>
      <c r="W6271" s="267"/>
      <c r="X6271" s="268"/>
      <c r="Y6271" t="s">
        <v>8650</v>
      </c>
      <c r="Z6271">
        <v>1847456121</v>
      </c>
      <c r="AA6271" t="s">
        <v>8651</v>
      </c>
      <c r="AB6271" s="273" t="str">
        <f>_xlfn.IFNA(IF(Table[[#This Row],[Programme Partner]]&lt;&gt;Table[[#This Row],[Implementing Partner]],CONCATENATE(Table[[#This Row],[Programme Partner]],"-",Table[[#This Row],[Implementing Partner]]),Table[[#This Row],[Programme Partner]]),"")</f>
        <v>UNHCR-BRAC</v>
      </c>
    </row>
    <row r="6272" spans="1:28" ht="16.5" customHeight="1">
      <c r="A6272" s="183">
        <v>6722</v>
      </c>
      <c r="B6272" s="264" t="s">
        <v>5273</v>
      </c>
      <c r="C6272" s="265" t="s">
        <v>5033</v>
      </c>
      <c r="D6272" s="266" t="s">
        <v>5273</v>
      </c>
      <c r="E6272" s="269" t="s">
        <v>27</v>
      </c>
      <c r="F6272" s="264" t="s">
        <v>8014</v>
      </c>
      <c r="G6272" s="103" t="s">
        <v>8361</v>
      </c>
      <c r="H6272" s="264" t="str">
        <f>IFERROR(VLOOKUP(Table[[#This Row],[Activity Details of Assistance]],WHAT!E:F,2,FALSE),"")</f>
        <v># of plant</v>
      </c>
      <c r="I6272" s="264"/>
      <c r="J6272">
        <v>1</v>
      </c>
      <c r="K6272" s="295" t="s">
        <v>8280</v>
      </c>
      <c r="L6272" s="306" t="s">
        <v>13</v>
      </c>
      <c r="M6272" t="s">
        <v>14</v>
      </c>
      <c r="N6272" t="s">
        <v>309</v>
      </c>
      <c r="O6272" t="s">
        <v>1606</v>
      </c>
      <c r="P6272" t="s">
        <v>6397</v>
      </c>
      <c r="Q6272" s="312">
        <v>44865</v>
      </c>
      <c r="R6272" s="312">
        <v>44896</v>
      </c>
      <c r="S6272" t="s">
        <v>8452</v>
      </c>
      <c r="T6272" s="267"/>
      <c r="U6272" s="267"/>
      <c r="V6272" s="267"/>
      <c r="W6272" s="267"/>
      <c r="X6272" s="268"/>
      <c r="Y6272" t="s">
        <v>8650</v>
      </c>
      <c r="Z6272">
        <v>1847456121</v>
      </c>
      <c r="AA6272" t="s">
        <v>8651</v>
      </c>
      <c r="AB6272" s="273" t="str">
        <f>_xlfn.IFNA(IF(Table[[#This Row],[Programme Partner]]&lt;&gt;Table[[#This Row],[Implementing Partner]],CONCATENATE(Table[[#This Row],[Programme Partner]],"-",Table[[#This Row],[Implementing Partner]]),Table[[#This Row],[Programme Partner]]),"")</f>
        <v>UNHCR-BRAC</v>
      </c>
    </row>
    <row r="6273" spans="1:28" ht="16.5" customHeight="1">
      <c r="A6273" s="183">
        <v>6723</v>
      </c>
      <c r="B6273" s="264" t="s">
        <v>5273</v>
      </c>
      <c r="C6273" s="265" t="s">
        <v>5033</v>
      </c>
      <c r="D6273" s="266" t="s">
        <v>5273</v>
      </c>
      <c r="E6273" s="269" t="s">
        <v>27</v>
      </c>
      <c r="F6273" s="264" t="s">
        <v>8012</v>
      </c>
      <c r="G6273" t="s">
        <v>8019</v>
      </c>
      <c r="H6273" s="264" t="str">
        <f>IFERROR(VLOOKUP(Table[[#This Row],[Activity Details of Assistance]],WHAT!E:F,2,FALSE),"")</f>
        <v>N/A</v>
      </c>
      <c r="I6273" s="264"/>
      <c r="J6273">
        <v>2618</v>
      </c>
      <c r="K6273" s="295" t="s">
        <v>8280</v>
      </c>
      <c r="L6273" s="306" t="s">
        <v>13</v>
      </c>
      <c r="M6273" t="s">
        <v>14</v>
      </c>
      <c r="N6273" t="s">
        <v>309</v>
      </c>
      <c r="O6273" t="s">
        <v>1606</v>
      </c>
      <c r="P6273" t="s">
        <v>6479</v>
      </c>
      <c r="Q6273" s="312">
        <v>44865</v>
      </c>
      <c r="R6273" s="312">
        <v>44896</v>
      </c>
      <c r="S6273" t="s">
        <v>8452</v>
      </c>
      <c r="T6273" s="267"/>
      <c r="U6273" s="267"/>
      <c r="V6273" s="267"/>
      <c r="W6273" s="267"/>
      <c r="X6273" s="268"/>
      <c r="Y6273" t="s">
        <v>8650</v>
      </c>
      <c r="Z6273">
        <v>1847456121</v>
      </c>
      <c r="AA6273" t="s">
        <v>8651</v>
      </c>
      <c r="AB6273" s="273" t="str">
        <f>_xlfn.IFNA(IF(Table[[#This Row],[Programme Partner]]&lt;&gt;Table[[#This Row],[Implementing Partner]],CONCATENATE(Table[[#This Row],[Programme Partner]],"-",Table[[#This Row],[Implementing Partner]]),Table[[#This Row],[Programme Partner]]),"")</f>
        <v>UNHCR-BRAC</v>
      </c>
    </row>
    <row r="6274" spans="1:28" ht="16.5" customHeight="1">
      <c r="A6274" s="183">
        <v>6724</v>
      </c>
      <c r="B6274" s="264" t="s">
        <v>5273</v>
      </c>
      <c r="C6274" s="265" t="s">
        <v>5033</v>
      </c>
      <c r="D6274" s="266" t="s">
        <v>5273</v>
      </c>
      <c r="E6274" s="269" t="s">
        <v>27</v>
      </c>
      <c r="F6274" s="264" t="s">
        <v>8013</v>
      </c>
      <c r="G6274" t="s">
        <v>8317</v>
      </c>
      <c r="H6274" s="264" t="str">
        <f>IFERROR(VLOOKUP(Table[[#This Row],[Activity Details of Assistance]],WHAT!E:F,2,FALSE),"")</f>
        <v># of estimated persons reached by mass-media campaign</v>
      </c>
      <c r="I6274" s="264"/>
      <c r="J6274">
        <v>1</v>
      </c>
      <c r="K6274" s="295" t="s">
        <v>8280</v>
      </c>
      <c r="L6274" s="306" t="s">
        <v>13</v>
      </c>
      <c r="M6274" t="s">
        <v>14</v>
      </c>
      <c r="N6274" t="s">
        <v>309</v>
      </c>
      <c r="O6274" t="s">
        <v>1606</v>
      </c>
      <c r="P6274" t="s">
        <v>6479</v>
      </c>
      <c r="Q6274" s="312">
        <v>44865</v>
      </c>
      <c r="R6274" s="312">
        <v>44896</v>
      </c>
      <c r="S6274" t="s">
        <v>8452</v>
      </c>
      <c r="T6274" s="267"/>
      <c r="U6274" s="267"/>
      <c r="V6274" s="267"/>
      <c r="W6274" s="267"/>
      <c r="X6274" s="268"/>
      <c r="Y6274" t="s">
        <v>8650</v>
      </c>
      <c r="Z6274">
        <v>1847456121</v>
      </c>
      <c r="AA6274" t="s">
        <v>8651</v>
      </c>
      <c r="AB6274" s="273" t="str">
        <f>_xlfn.IFNA(IF(Table[[#This Row],[Programme Partner]]&lt;&gt;Table[[#This Row],[Implementing Partner]],CONCATENATE(Table[[#This Row],[Programme Partner]],"-",Table[[#This Row],[Implementing Partner]]),Table[[#This Row],[Programme Partner]]),"")</f>
        <v>UNHCR-BRAC</v>
      </c>
    </row>
    <row r="6275" spans="1:28" ht="16.5" customHeight="1">
      <c r="A6275" s="183">
        <v>6725</v>
      </c>
      <c r="B6275" s="264" t="s">
        <v>5275</v>
      </c>
      <c r="C6275" s="265" t="s">
        <v>5184</v>
      </c>
      <c r="D6275" s="266" t="s">
        <v>5275</v>
      </c>
      <c r="E6275" s="269" t="s">
        <v>27</v>
      </c>
      <c r="F6275" s="264" t="s">
        <v>8011</v>
      </c>
      <c r="G6275" s="195" t="s">
        <v>8584</v>
      </c>
      <c r="H6275" s="264" t="str">
        <f>IFERROR(VLOOKUP(Table[[#This Row],[Activity Details of Assistance]],WHAT!E:F,2,FALSE),"")</f>
        <v># of tube well</v>
      </c>
      <c r="I6275" s="264"/>
      <c r="J6275">
        <v>133</v>
      </c>
      <c r="K6275" s="295" t="s">
        <v>8280</v>
      </c>
      <c r="L6275" s="306" t="s">
        <v>13</v>
      </c>
      <c r="M6275" t="s">
        <v>14</v>
      </c>
      <c r="N6275" t="s">
        <v>309</v>
      </c>
      <c r="O6275" t="s">
        <v>1606</v>
      </c>
      <c r="P6275" t="s">
        <v>6481</v>
      </c>
      <c r="Q6275" s="312">
        <v>44865</v>
      </c>
      <c r="R6275" s="312">
        <v>44927</v>
      </c>
      <c r="S6275" t="s">
        <v>8452</v>
      </c>
      <c r="T6275" s="267"/>
      <c r="U6275" s="267"/>
      <c r="V6275" s="267"/>
      <c r="W6275" s="267"/>
      <c r="X6275" s="268"/>
      <c r="Y6275" t="s">
        <v>8518</v>
      </c>
      <c r="Z6275">
        <v>8801710000000</v>
      </c>
      <c r="AA6275" t="s">
        <v>8289</v>
      </c>
      <c r="AB6275" s="273" t="str">
        <f>_xlfn.IFNA(IF(Table[[#This Row],[Programme Partner]]&lt;&gt;Table[[#This Row],[Implementing Partner]],CONCATENATE(Table[[#This Row],[Programme Partner]],"-",Table[[#This Row],[Implementing Partner]]),Table[[#This Row],[Programme Partner]]),"")</f>
        <v>UNICEF-NGOF</v>
      </c>
    </row>
    <row r="6276" spans="1:28" ht="16.5" customHeight="1">
      <c r="A6276" s="183">
        <v>6726</v>
      </c>
      <c r="B6276" s="264" t="s">
        <v>5275</v>
      </c>
      <c r="C6276" s="265" t="s">
        <v>5184</v>
      </c>
      <c r="D6276" s="266" t="s">
        <v>5275</v>
      </c>
      <c r="E6276" s="269" t="s">
        <v>27</v>
      </c>
      <c r="F6276" s="264" t="s">
        <v>8011</v>
      </c>
      <c r="G6276" t="s">
        <v>8355</v>
      </c>
      <c r="H6276" s="264" t="str">
        <f>IFERROR(VLOOKUP(Table[[#This Row],[Activity Details of Assistance]],WHAT!E:F,2,FALSE),"")</f>
        <v># of water network</v>
      </c>
      <c r="I6276" s="264"/>
      <c r="J6276">
        <v>6</v>
      </c>
      <c r="K6276" s="295" t="s">
        <v>8280</v>
      </c>
      <c r="L6276" s="306" t="s">
        <v>13</v>
      </c>
      <c r="M6276" t="s">
        <v>14</v>
      </c>
      <c r="N6276" t="s">
        <v>309</v>
      </c>
      <c r="O6276" t="s">
        <v>1606</v>
      </c>
      <c r="P6276" t="s">
        <v>6481</v>
      </c>
      <c r="Q6276" s="312">
        <v>44865</v>
      </c>
      <c r="R6276" s="312">
        <v>44927</v>
      </c>
      <c r="S6276" t="s">
        <v>8452</v>
      </c>
      <c r="T6276" s="267"/>
      <c r="U6276" s="267"/>
      <c r="V6276" s="267"/>
      <c r="W6276" s="267"/>
      <c r="X6276" s="268"/>
      <c r="Y6276" t="s">
        <v>8518</v>
      </c>
      <c r="Z6276">
        <v>8801710000000</v>
      </c>
      <c r="AA6276" t="s">
        <v>8289</v>
      </c>
      <c r="AB6276" s="273" t="str">
        <f>_xlfn.IFNA(IF(Table[[#This Row],[Programme Partner]]&lt;&gt;Table[[#This Row],[Implementing Partner]],CONCATENATE(Table[[#This Row],[Programme Partner]],"-",Table[[#This Row],[Implementing Partner]]),Table[[#This Row],[Programme Partner]]),"")</f>
        <v>UNICEF-NGOF</v>
      </c>
    </row>
    <row r="6277" spans="1:28" ht="16.5" customHeight="1">
      <c r="A6277" s="183">
        <v>6727</v>
      </c>
      <c r="B6277" s="264" t="s">
        <v>5275</v>
      </c>
      <c r="C6277" s="265" t="s">
        <v>5184</v>
      </c>
      <c r="D6277" s="266" t="s">
        <v>5275</v>
      </c>
      <c r="E6277" s="269" t="s">
        <v>27</v>
      </c>
      <c r="F6277" s="264" t="s">
        <v>8011</v>
      </c>
      <c r="G6277" t="s">
        <v>8318</v>
      </c>
      <c r="H6277" s="264" t="str">
        <f>IFERROR(VLOOKUP(Table[[#This Row],[Activity Details of Assistance]],WHAT!E:F,2,FALSE),"")</f>
        <v># of household</v>
      </c>
      <c r="I6277" s="264"/>
      <c r="J6277">
        <v>400</v>
      </c>
      <c r="K6277" s="295" t="s">
        <v>8280</v>
      </c>
      <c r="L6277" s="306" t="s">
        <v>13</v>
      </c>
      <c r="M6277" t="s">
        <v>14</v>
      </c>
      <c r="N6277" t="s">
        <v>309</v>
      </c>
      <c r="O6277" t="s">
        <v>1606</v>
      </c>
      <c r="P6277" t="s">
        <v>6481</v>
      </c>
      <c r="Q6277" s="312">
        <v>44865</v>
      </c>
      <c r="R6277" s="312">
        <v>44927</v>
      </c>
      <c r="S6277" t="s">
        <v>8452</v>
      </c>
      <c r="T6277" s="267"/>
      <c r="U6277" s="267"/>
      <c r="V6277" s="267"/>
      <c r="W6277" s="267"/>
      <c r="X6277" s="268"/>
      <c r="Y6277" t="s">
        <v>8518</v>
      </c>
      <c r="Z6277">
        <v>8801710000000</v>
      </c>
      <c r="AA6277" t="s">
        <v>8289</v>
      </c>
      <c r="AB6277" s="273" t="str">
        <f>_xlfn.IFNA(IF(Table[[#This Row],[Programme Partner]]&lt;&gt;Table[[#This Row],[Implementing Partner]],CONCATENATE(Table[[#This Row],[Programme Partner]],"-",Table[[#This Row],[Implementing Partner]]),Table[[#This Row],[Programme Partner]]),"")</f>
        <v>UNICEF-NGOF</v>
      </c>
    </row>
    <row r="6278" spans="1:28" ht="16.5" customHeight="1">
      <c r="A6278" s="183">
        <v>6728</v>
      </c>
      <c r="B6278" s="264" t="s">
        <v>5275</v>
      </c>
      <c r="C6278" s="265" t="s">
        <v>5184</v>
      </c>
      <c r="D6278" s="266" t="s">
        <v>5275</v>
      </c>
      <c r="E6278" s="269" t="s">
        <v>27</v>
      </c>
      <c r="F6278" s="264" t="s">
        <v>8011</v>
      </c>
      <c r="G6278" t="s">
        <v>8019</v>
      </c>
      <c r="H6278" s="264" t="str">
        <f>IFERROR(VLOOKUP(Table[[#This Row],[Activity Details of Assistance]],WHAT!E:F,2,FALSE),"")</f>
        <v>N/A</v>
      </c>
      <c r="I6278" s="264"/>
      <c r="J6278">
        <v>13</v>
      </c>
      <c r="K6278" s="295" t="s">
        <v>8280</v>
      </c>
      <c r="L6278" s="306" t="s">
        <v>13</v>
      </c>
      <c r="M6278" t="s">
        <v>14</v>
      </c>
      <c r="N6278" t="s">
        <v>309</v>
      </c>
      <c r="O6278" t="s">
        <v>1606</v>
      </c>
      <c r="P6278" t="s">
        <v>6481</v>
      </c>
      <c r="Q6278" s="312">
        <v>44865</v>
      </c>
      <c r="R6278" s="312">
        <v>44927</v>
      </c>
      <c r="S6278" t="s">
        <v>8452</v>
      </c>
      <c r="T6278" s="267"/>
      <c r="U6278" s="267"/>
      <c r="V6278" s="267"/>
      <c r="W6278" s="267"/>
      <c r="X6278" s="268"/>
      <c r="Y6278" t="s">
        <v>8518</v>
      </c>
      <c r="Z6278">
        <v>8801710000000</v>
      </c>
      <c r="AA6278" t="s">
        <v>8289</v>
      </c>
      <c r="AB6278" s="273" t="str">
        <f>_xlfn.IFNA(IF(Table[[#This Row],[Programme Partner]]&lt;&gt;Table[[#This Row],[Implementing Partner]],CONCATENATE(Table[[#This Row],[Programme Partner]],"-",Table[[#This Row],[Implementing Partner]]),Table[[#This Row],[Programme Partner]]),"")</f>
        <v>UNICEF-NGOF</v>
      </c>
    </row>
    <row r="6279" spans="1:28" ht="16.5" customHeight="1">
      <c r="A6279" s="183">
        <v>6729</v>
      </c>
      <c r="B6279" s="264" t="s">
        <v>5275</v>
      </c>
      <c r="C6279" s="265" t="s">
        <v>5184</v>
      </c>
      <c r="D6279" s="266" t="s">
        <v>5275</v>
      </c>
      <c r="E6279" s="269" t="s">
        <v>27</v>
      </c>
      <c r="F6279" s="264" t="s">
        <v>8012</v>
      </c>
      <c r="G6279" t="s">
        <v>8366</v>
      </c>
      <c r="H6279" s="264" t="str">
        <f>IFERROR(VLOOKUP(Table[[#This Row],[Activity Details of Assistance]],WHAT!E:F,2,FALSE),"")</f>
        <v xml:space="preserve"># of door </v>
      </c>
      <c r="I6279" s="264"/>
      <c r="J6279">
        <v>2</v>
      </c>
      <c r="K6279" s="295" t="s">
        <v>8280</v>
      </c>
      <c r="L6279" s="306" t="s">
        <v>13</v>
      </c>
      <c r="M6279" t="s">
        <v>14</v>
      </c>
      <c r="N6279" t="s">
        <v>309</v>
      </c>
      <c r="O6279" t="s">
        <v>1606</v>
      </c>
      <c r="P6279" t="s">
        <v>6481</v>
      </c>
      <c r="Q6279" s="312">
        <v>44865</v>
      </c>
      <c r="R6279" s="312">
        <v>44927</v>
      </c>
      <c r="S6279" t="s">
        <v>8452</v>
      </c>
      <c r="T6279" s="267"/>
      <c r="U6279" s="267"/>
      <c r="V6279" s="267"/>
      <c r="W6279" s="267"/>
      <c r="X6279" s="268"/>
      <c r="Y6279" t="s">
        <v>8518</v>
      </c>
      <c r="Z6279">
        <v>8801710000000</v>
      </c>
      <c r="AA6279" t="s">
        <v>8289</v>
      </c>
      <c r="AB6279" s="273" t="str">
        <f>_xlfn.IFNA(IF(Table[[#This Row],[Programme Partner]]&lt;&gt;Table[[#This Row],[Implementing Partner]],CONCATENATE(Table[[#This Row],[Programme Partner]],"-",Table[[#This Row],[Implementing Partner]]),Table[[#This Row],[Programme Partner]]),"")</f>
        <v>UNICEF-NGOF</v>
      </c>
    </row>
    <row r="6280" spans="1:28" ht="16.5" customHeight="1">
      <c r="A6280" s="183">
        <v>6730</v>
      </c>
      <c r="B6280" s="264" t="s">
        <v>5275</v>
      </c>
      <c r="C6280" s="265" t="s">
        <v>5184</v>
      </c>
      <c r="D6280" s="266" t="s">
        <v>5275</v>
      </c>
      <c r="E6280" s="269" t="s">
        <v>27</v>
      </c>
      <c r="F6280" s="264" t="s">
        <v>8012</v>
      </c>
      <c r="G6280" s="195" t="s">
        <v>8585</v>
      </c>
      <c r="H6280" s="264" t="str">
        <f>IFERROR(VLOOKUP(Table[[#This Row],[Activity Details of Assistance]],WHAT!E:F,2,FALSE),"")</f>
        <v xml:space="preserve"># of door </v>
      </c>
      <c r="I6280" s="264"/>
      <c r="J6280">
        <v>67</v>
      </c>
      <c r="K6280" s="295" t="s">
        <v>8280</v>
      </c>
      <c r="L6280" s="306" t="s">
        <v>13</v>
      </c>
      <c r="M6280" t="s">
        <v>14</v>
      </c>
      <c r="N6280" t="s">
        <v>309</v>
      </c>
      <c r="O6280" t="s">
        <v>1606</v>
      </c>
      <c r="P6280" t="s">
        <v>6481</v>
      </c>
      <c r="Q6280" s="312">
        <v>44865</v>
      </c>
      <c r="R6280" s="312">
        <v>44927</v>
      </c>
      <c r="S6280" t="s">
        <v>8452</v>
      </c>
      <c r="T6280" s="267"/>
      <c r="U6280" s="267"/>
      <c r="V6280" s="267"/>
      <c r="W6280" s="267"/>
      <c r="X6280" s="268"/>
      <c r="Y6280" t="s">
        <v>8518</v>
      </c>
      <c r="Z6280">
        <v>8801710000000</v>
      </c>
      <c r="AA6280" t="s">
        <v>8289</v>
      </c>
      <c r="AB6280" s="273" t="str">
        <f>_xlfn.IFNA(IF(Table[[#This Row],[Programme Partner]]&lt;&gt;Table[[#This Row],[Implementing Partner]],CONCATENATE(Table[[#This Row],[Programme Partner]],"-",Table[[#This Row],[Implementing Partner]]),Table[[#This Row],[Programme Partner]]),"")</f>
        <v>UNICEF-NGOF</v>
      </c>
    </row>
    <row r="6281" spans="1:28" ht="16.5" customHeight="1">
      <c r="A6281" s="183">
        <v>6731</v>
      </c>
      <c r="B6281" s="264" t="s">
        <v>5275</v>
      </c>
      <c r="C6281" s="265" t="s">
        <v>5184</v>
      </c>
      <c r="D6281" s="266" t="s">
        <v>5275</v>
      </c>
      <c r="E6281" s="269" t="s">
        <v>27</v>
      </c>
      <c r="F6281" s="264" t="s">
        <v>8012</v>
      </c>
      <c r="G6281" t="s">
        <v>8359</v>
      </c>
      <c r="H6281" s="264" t="str">
        <f>IFERROR(VLOOKUP(Table[[#This Row],[Activity Details of Assistance]],WHAT!E:F,2,FALSE),"")</f>
        <v># of FSM Site</v>
      </c>
      <c r="I6281" s="264"/>
      <c r="J6281">
        <v>4</v>
      </c>
      <c r="K6281" s="295" t="s">
        <v>8280</v>
      </c>
      <c r="L6281" s="306" t="s">
        <v>13</v>
      </c>
      <c r="M6281" t="s">
        <v>14</v>
      </c>
      <c r="N6281" t="s">
        <v>309</v>
      </c>
      <c r="O6281" t="s">
        <v>1606</v>
      </c>
      <c r="P6281" t="s">
        <v>6481</v>
      </c>
      <c r="Q6281" s="312">
        <v>44865</v>
      </c>
      <c r="R6281" s="312">
        <v>44927</v>
      </c>
      <c r="S6281" t="s">
        <v>8452</v>
      </c>
      <c r="T6281" s="267"/>
      <c r="U6281" s="267"/>
      <c r="V6281" s="267"/>
      <c r="W6281" s="267"/>
      <c r="X6281" s="268"/>
      <c r="Y6281" t="s">
        <v>8518</v>
      </c>
      <c r="Z6281">
        <v>8801710000000</v>
      </c>
      <c r="AA6281" t="s">
        <v>8289</v>
      </c>
      <c r="AB6281" s="273" t="str">
        <f>_xlfn.IFNA(IF(Table[[#This Row],[Programme Partner]]&lt;&gt;Table[[#This Row],[Implementing Partner]],CONCATENATE(Table[[#This Row],[Programme Partner]],"-",Table[[#This Row],[Implementing Partner]]),Table[[#This Row],[Programme Partner]]),"")</f>
        <v>UNICEF-NGOF</v>
      </c>
    </row>
    <row r="6282" spans="1:28" ht="16.5" customHeight="1">
      <c r="A6282" s="183">
        <v>6732</v>
      </c>
      <c r="B6282" s="264" t="s">
        <v>5275</v>
      </c>
      <c r="C6282" s="265" t="s">
        <v>5184</v>
      </c>
      <c r="D6282" s="266" t="s">
        <v>5275</v>
      </c>
      <c r="E6282" s="269" t="s">
        <v>27</v>
      </c>
      <c r="F6282" s="264" t="s">
        <v>8012</v>
      </c>
      <c r="G6282" t="s">
        <v>8356</v>
      </c>
      <c r="H6282" s="264" t="str">
        <f>IFERROR(VLOOKUP(Table[[#This Row],[Activity Details of Assistance]],WHAT!E:F,2,FALSE),"")</f>
        <v># of FSM Site</v>
      </c>
      <c r="I6282" s="264"/>
      <c r="J6282">
        <v>4</v>
      </c>
      <c r="K6282" s="295" t="s">
        <v>8280</v>
      </c>
      <c r="L6282" s="306" t="s">
        <v>13</v>
      </c>
      <c r="M6282" t="s">
        <v>14</v>
      </c>
      <c r="N6282" t="s">
        <v>309</v>
      </c>
      <c r="O6282" t="s">
        <v>1606</v>
      </c>
      <c r="P6282" t="s">
        <v>6481</v>
      </c>
      <c r="Q6282" s="312">
        <v>44865</v>
      </c>
      <c r="R6282" s="312">
        <v>44927</v>
      </c>
      <c r="S6282" t="s">
        <v>8452</v>
      </c>
      <c r="T6282" s="267"/>
      <c r="U6282" s="267"/>
      <c r="V6282" s="267"/>
      <c r="W6282" s="267"/>
      <c r="X6282" s="268"/>
      <c r="Y6282" t="s">
        <v>8518</v>
      </c>
      <c r="Z6282">
        <v>8801710000000</v>
      </c>
      <c r="AA6282" t="s">
        <v>8289</v>
      </c>
      <c r="AB6282" s="273" t="str">
        <f>_xlfn.IFNA(IF(Table[[#This Row],[Programme Partner]]&lt;&gt;Table[[#This Row],[Implementing Partner]],CONCATENATE(Table[[#This Row],[Programme Partner]],"-",Table[[#This Row],[Implementing Partner]]),Table[[#This Row],[Programme Partner]]),"")</f>
        <v>UNICEF-NGOF</v>
      </c>
    </row>
    <row r="6283" spans="1:28" ht="16.5" customHeight="1">
      <c r="A6283" s="183">
        <v>6733</v>
      </c>
      <c r="B6283" s="264" t="s">
        <v>5275</v>
      </c>
      <c r="C6283" s="265" t="s">
        <v>5184</v>
      </c>
      <c r="D6283" s="266" t="s">
        <v>5275</v>
      </c>
      <c r="E6283" s="269" t="s">
        <v>27</v>
      </c>
      <c r="F6283" s="264" t="s">
        <v>8012</v>
      </c>
      <c r="G6283" t="s">
        <v>8367</v>
      </c>
      <c r="H6283" s="264" t="str">
        <f>IFERROR(VLOOKUP(Table[[#This Row],[Activity Details of Assistance]],WHAT!E:F,2,FALSE),"")</f>
        <v># of door</v>
      </c>
      <c r="I6283" s="264"/>
      <c r="J6283">
        <v>5</v>
      </c>
      <c r="K6283" s="295" t="s">
        <v>8280</v>
      </c>
      <c r="L6283" s="306" t="s">
        <v>13</v>
      </c>
      <c r="M6283" t="s">
        <v>14</v>
      </c>
      <c r="N6283" t="s">
        <v>309</v>
      </c>
      <c r="O6283" t="s">
        <v>1606</v>
      </c>
      <c r="P6283" t="s">
        <v>6481</v>
      </c>
      <c r="Q6283" s="312">
        <v>44865</v>
      </c>
      <c r="R6283" s="312">
        <v>44927</v>
      </c>
      <c r="S6283" t="s">
        <v>8452</v>
      </c>
      <c r="T6283" s="267"/>
      <c r="U6283" s="267"/>
      <c r="V6283" s="267"/>
      <c r="W6283" s="267"/>
      <c r="X6283" s="268"/>
      <c r="Y6283" t="s">
        <v>8518</v>
      </c>
      <c r="Z6283">
        <v>8801710000000</v>
      </c>
      <c r="AA6283" t="s">
        <v>8289</v>
      </c>
      <c r="AB6283" s="273" t="str">
        <f>_xlfn.IFNA(IF(Table[[#This Row],[Programme Partner]]&lt;&gt;Table[[#This Row],[Implementing Partner]],CONCATENATE(Table[[#This Row],[Programme Partner]],"-",Table[[#This Row],[Implementing Partner]]),Table[[#This Row],[Programme Partner]]),"")</f>
        <v>UNICEF-NGOF</v>
      </c>
    </row>
    <row r="6284" spans="1:28" ht="16.5" customHeight="1">
      <c r="A6284" s="183">
        <v>6734</v>
      </c>
      <c r="B6284" s="264" t="s">
        <v>5275</v>
      </c>
      <c r="C6284" s="265" t="s">
        <v>5184</v>
      </c>
      <c r="D6284" s="266" t="s">
        <v>5275</v>
      </c>
      <c r="E6284" s="269" t="s">
        <v>27</v>
      </c>
      <c r="F6284" s="264" t="s">
        <v>8012</v>
      </c>
      <c r="G6284" s="195" t="s">
        <v>8586</v>
      </c>
      <c r="H6284" s="264" t="str">
        <f>IFERROR(VLOOKUP(Table[[#This Row],[Activity Details of Assistance]],WHAT!E:F,2,FALSE),"")</f>
        <v># of door</v>
      </c>
      <c r="I6284" s="264"/>
      <c r="J6284">
        <v>231</v>
      </c>
      <c r="K6284" s="295" t="s">
        <v>8280</v>
      </c>
      <c r="L6284" s="306" t="s">
        <v>13</v>
      </c>
      <c r="M6284" t="s">
        <v>14</v>
      </c>
      <c r="N6284" t="s">
        <v>309</v>
      </c>
      <c r="O6284" t="s">
        <v>1606</v>
      </c>
      <c r="P6284" t="s">
        <v>6481</v>
      </c>
      <c r="Q6284" s="312">
        <v>44865</v>
      </c>
      <c r="R6284" s="312">
        <v>44927</v>
      </c>
      <c r="S6284" t="s">
        <v>8452</v>
      </c>
      <c r="T6284" s="267"/>
      <c r="U6284" s="267"/>
      <c r="V6284" s="267"/>
      <c r="W6284" s="267"/>
      <c r="X6284" s="268"/>
      <c r="Y6284" t="s">
        <v>8518</v>
      </c>
      <c r="Z6284">
        <v>8801710000000</v>
      </c>
      <c r="AA6284" t="s">
        <v>8289</v>
      </c>
      <c r="AB6284" s="273" t="str">
        <f>_xlfn.IFNA(IF(Table[[#This Row],[Programme Partner]]&lt;&gt;Table[[#This Row],[Implementing Partner]],CONCATENATE(Table[[#This Row],[Programme Partner]],"-",Table[[#This Row],[Implementing Partner]]),Table[[#This Row],[Programme Partner]]),"")</f>
        <v>UNICEF-NGOF</v>
      </c>
    </row>
    <row r="6285" spans="1:28" ht="16.5" customHeight="1">
      <c r="A6285" s="183">
        <v>6735</v>
      </c>
      <c r="B6285" s="264" t="s">
        <v>5275</v>
      </c>
      <c r="C6285" s="265" t="s">
        <v>5184</v>
      </c>
      <c r="D6285" s="266" t="s">
        <v>5275</v>
      </c>
      <c r="E6285" s="269" t="s">
        <v>27</v>
      </c>
      <c r="F6285" s="264" t="s">
        <v>8012</v>
      </c>
      <c r="G6285" t="s">
        <v>8357</v>
      </c>
      <c r="H6285" s="264" t="str">
        <f>IFERROR(VLOOKUP(Table[[#This Row],[Activity Details of Assistance]],WHAT!E:F,2,FALSE),"")</f>
        <v># of door</v>
      </c>
      <c r="I6285" s="264"/>
      <c r="J6285">
        <v>760</v>
      </c>
      <c r="K6285" s="295" t="s">
        <v>8280</v>
      </c>
      <c r="L6285" s="306" t="s">
        <v>13</v>
      </c>
      <c r="M6285" t="s">
        <v>14</v>
      </c>
      <c r="N6285" t="s">
        <v>309</v>
      </c>
      <c r="O6285" t="s">
        <v>1606</v>
      </c>
      <c r="P6285" t="s">
        <v>6481</v>
      </c>
      <c r="Q6285" s="312">
        <v>44865</v>
      </c>
      <c r="R6285" s="312">
        <v>44927</v>
      </c>
      <c r="S6285" t="s">
        <v>8452</v>
      </c>
      <c r="T6285" s="267"/>
      <c r="U6285" s="267"/>
      <c r="V6285" s="267"/>
      <c r="W6285" s="267"/>
      <c r="X6285" s="268"/>
      <c r="Y6285" t="s">
        <v>8518</v>
      </c>
      <c r="Z6285">
        <v>8801710000000</v>
      </c>
      <c r="AA6285" t="s">
        <v>8289</v>
      </c>
      <c r="AB6285" s="273" t="str">
        <f>_xlfn.IFNA(IF(Table[[#This Row],[Programme Partner]]&lt;&gt;Table[[#This Row],[Implementing Partner]],CONCATENATE(Table[[#This Row],[Programme Partner]],"-",Table[[#This Row],[Implementing Partner]]),Table[[#This Row],[Programme Partner]]),"")</f>
        <v>UNICEF-NGOF</v>
      </c>
    </row>
    <row r="6286" spans="1:28" ht="16.5" customHeight="1">
      <c r="A6286" s="183">
        <v>6736</v>
      </c>
      <c r="B6286" s="264" t="s">
        <v>5275</v>
      </c>
      <c r="C6286" s="265" t="s">
        <v>5184</v>
      </c>
      <c r="D6286" s="266" t="s">
        <v>5275</v>
      </c>
      <c r="E6286" s="269" t="s">
        <v>27</v>
      </c>
      <c r="F6286" s="264" t="s">
        <v>8012</v>
      </c>
      <c r="G6286" t="s">
        <v>8019</v>
      </c>
      <c r="H6286" s="264" t="str">
        <f>IFERROR(VLOOKUP(Table[[#This Row],[Activity Details of Assistance]],WHAT!E:F,2,FALSE),"")</f>
        <v>N/A</v>
      </c>
      <c r="I6286" s="264"/>
      <c r="J6286">
        <v>16</v>
      </c>
      <c r="K6286" s="295" t="s">
        <v>8280</v>
      </c>
      <c r="L6286" s="306" t="s">
        <v>13</v>
      </c>
      <c r="M6286" t="s">
        <v>14</v>
      </c>
      <c r="N6286" t="s">
        <v>309</v>
      </c>
      <c r="O6286" t="s">
        <v>1606</v>
      </c>
      <c r="P6286" t="s">
        <v>6481</v>
      </c>
      <c r="Q6286" s="312">
        <v>44865</v>
      </c>
      <c r="R6286" s="312">
        <v>44927</v>
      </c>
      <c r="S6286" t="s">
        <v>8452</v>
      </c>
      <c r="T6286" s="267"/>
      <c r="U6286" s="267"/>
      <c r="V6286" s="267"/>
      <c r="W6286" s="267"/>
      <c r="X6286" s="268"/>
      <c r="Y6286" t="s">
        <v>8518</v>
      </c>
      <c r="Z6286">
        <v>8801710000000</v>
      </c>
      <c r="AA6286" t="s">
        <v>8289</v>
      </c>
      <c r="AB6286" s="273" t="str">
        <f>_xlfn.IFNA(IF(Table[[#This Row],[Programme Partner]]&lt;&gt;Table[[#This Row],[Implementing Partner]],CONCATENATE(Table[[#This Row],[Programme Partner]],"-",Table[[#This Row],[Implementing Partner]]),Table[[#This Row],[Programme Partner]]),"")</f>
        <v>UNICEF-NGOF</v>
      </c>
    </row>
    <row r="6287" spans="1:28" ht="16.5" customHeight="1">
      <c r="A6287" s="183">
        <v>6737</v>
      </c>
      <c r="B6287" s="264" t="s">
        <v>5275</v>
      </c>
      <c r="C6287" s="265" t="s">
        <v>5184</v>
      </c>
      <c r="D6287" s="266" t="s">
        <v>5275</v>
      </c>
      <c r="E6287" s="269" t="s">
        <v>27</v>
      </c>
      <c r="F6287" s="264" t="s">
        <v>8013</v>
      </c>
      <c r="G6287" t="s">
        <v>8314</v>
      </c>
      <c r="H6287" s="264" t="str">
        <f>IFERROR(VLOOKUP(Table[[#This Row],[Activity Details of Assistance]],WHAT!E:F,2,FALSE),"")</f>
        <v># of HP sessions at HH level</v>
      </c>
      <c r="I6287" s="264"/>
      <c r="J6287">
        <v>5288</v>
      </c>
      <c r="K6287" s="295" t="s">
        <v>8280</v>
      </c>
      <c r="L6287" s="306" t="s">
        <v>13</v>
      </c>
      <c r="M6287" t="s">
        <v>14</v>
      </c>
      <c r="N6287" t="s">
        <v>309</v>
      </c>
      <c r="O6287" t="s">
        <v>1606</v>
      </c>
      <c r="P6287" t="s">
        <v>6481</v>
      </c>
      <c r="Q6287" s="312">
        <v>44865</v>
      </c>
      <c r="R6287" s="312">
        <v>44927</v>
      </c>
      <c r="S6287" t="s">
        <v>8452</v>
      </c>
      <c r="T6287" s="267"/>
      <c r="U6287" s="267"/>
      <c r="V6287" s="267"/>
      <c r="W6287" s="267"/>
      <c r="X6287" s="268"/>
      <c r="Y6287" t="s">
        <v>8518</v>
      </c>
      <c r="Z6287">
        <v>8801710000000</v>
      </c>
      <c r="AA6287" t="s">
        <v>8289</v>
      </c>
      <c r="AB6287" s="273" t="str">
        <f>_xlfn.IFNA(IF(Table[[#This Row],[Programme Partner]]&lt;&gt;Table[[#This Row],[Implementing Partner]],CONCATENATE(Table[[#This Row],[Programme Partner]],"-",Table[[#This Row],[Implementing Partner]]),Table[[#This Row],[Programme Partner]]),"")</f>
        <v>UNICEF-NGOF</v>
      </c>
    </row>
    <row r="6288" spans="1:28" ht="16.5" customHeight="1">
      <c r="A6288" s="183">
        <v>6738</v>
      </c>
      <c r="B6288" s="264" t="s">
        <v>5275</v>
      </c>
      <c r="C6288" s="265" t="s">
        <v>5184</v>
      </c>
      <c r="D6288" s="266" t="s">
        <v>5275</v>
      </c>
      <c r="E6288" s="269" t="s">
        <v>27</v>
      </c>
      <c r="F6288" s="264" t="s">
        <v>8013</v>
      </c>
      <c r="G6288" t="s">
        <v>8442</v>
      </c>
      <c r="H6288" s="264" t="str">
        <f>IFERROR(VLOOKUP(Table[[#This Row],[Activity Details of Assistance]],WHAT!E:F,2,FALSE),"")</f>
        <v># of facilities</v>
      </c>
      <c r="I6288" s="264"/>
      <c r="J6288">
        <v>1570</v>
      </c>
      <c r="K6288" s="295" t="s">
        <v>8280</v>
      </c>
      <c r="L6288" s="306" t="s">
        <v>13</v>
      </c>
      <c r="M6288" t="s">
        <v>14</v>
      </c>
      <c r="N6288" t="s">
        <v>309</v>
      </c>
      <c r="O6288" t="s">
        <v>1606</v>
      </c>
      <c r="P6288" t="s">
        <v>6481</v>
      </c>
      <c r="Q6288" s="312">
        <v>44865</v>
      </c>
      <c r="R6288" s="312">
        <v>44927</v>
      </c>
      <c r="S6288" t="s">
        <v>8452</v>
      </c>
      <c r="T6288" s="267"/>
      <c r="U6288" s="267"/>
      <c r="V6288" s="267"/>
      <c r="W6288" s="267"/>
      <c r="X6288" s="268"/>
      <c r="Y6288" t="s">
        <v>8518</v>
      </c>
      <c r="Z6288">
        <v>8801710000000</v>
      </c>
      <c r="AA6288" t="s">
        <v>8289</v>
      </c>
      <c r="AB6288" s="273" t="str">
        <f>_xlfn.IFNA(IF(Table[[#This Row],[Programme Partner]]&lt;&gt;Table[[#This Row],[Implementing Partner]],CONCATENATE(Table[[#This Row],[Programme Partner]],"-",Table[[#This Row],[Implementing Partner]]),Table[[#This Row],[Programme Partner]]),"")</f>
        <v>UNICEF-NGOF</v>
      </c>
    </row>
    <row r="6289" spans="1:28" ht="16.5" customHeight="1">
      <c r="A6289" s="183">
        <v>6739</v>
      </c>
      <c r="B6289" s="264" t="s">
        <v>5275</v>
      </c>
      <c r="C6289" s="265" t="s">
        <v>5184</v>
      </c>
      <c r="D6289" s="266" t="s">
        <v>5275</v>
      </c>
      <c r="E6289" s="269" t="s">
        <v>27</v>
      </c>
      <c r="F6289" s="264" t="s">
        <v>8013</v>
      </c>
      <c r="G6289" t="s">
        <v>8019</v>
      </c>
      <c r="H6289" s="264" t="str">
        <f>IFERROR(VLOOKUP(Table[[#This Row],[Activity Details of Assistance]],WHAT!E:F,2,FALSE),"")</f>
        <v>N/A</v>
      </c>
      <c r="I6289" s="264"/>
      <c r="J6289">
        <v>371</v>
      </c>
      <c r="K6289" s="295" t="s">
        <v>8280</v>
      </c>
      <c r="L6289" s="306" t="s">
        <v>13</v>
      </c>
      <c r="M6289" t="s">
        <v>14</v>
      </c>
      <c r="N6289" t="s">
        <v>309</v>
      </c>
      <c r="O6289" t="s">
        <v>1606</v>
      </c>
      <c r="P6289" t="s">
        <v>6481</v>
      </c>
      <c r="Q6289" s="312">
        <v>44865</v>
      </c>
      <c r="R6289" s="312">
        <v>44927</v>
      </c>
      <c r="S6289" t="s">
        <v>8452</v>
      </c>
      <c r="T6289" s="267"/>
      <c r="U6289" s="267"/>
      <c r="V6289" s="267"/>
      <c r="W6289" s="267"/>
      <c r="X6289" s="268"/>
      <c r="Y6289" t="s">
        <v>8518</v>
      </c>
      <c r="Z6289">
        <v>8801710000000</v>
      </c>
      <c r="AA6289" t="s">
        <v>8289</v>
      </c>
      <c r="AB6289" s="273" t="str">
        <f>_xlfn.IFNA(IF(Table[[#This Row],[Programme Partner]]&lt;&gt;Table[[#This Row],[Implementing Partner]],CONCATENATE(Table[[#This Row],[Programme Partner]],"-",Table[[#This Row],[Implementing Partner]]),Table[[#This Row],[Programme Partner]]),"")</f>
        <v>UNICEF-NGOF</v>
      </c>
    </row>
    <row r="6290" spans="1:28" ht="16.5" customHeight="1">
      <c r="A6290" s="183">
        <v>6740</v>
      </c>
      <c r="B6290" s="264" t="s">
        <v>5275</v>
      </c>
      <c r="C6290" s="265" t="s">
        <v>5184</v>
      </c>
      <c r="D6290" s="266" t="s">
        <v>5275</v>
      </c>
      <c r="E6290" s="269" t="s">
        <v>27</v>
      </c>
      <c r="F6290" s="264" t="s">
        <v>8014</v>
      </c>
      <c r="G6290" s="103" t="s">
        <v>8361</v>
      </c>
      <c r="H6290" s="264" t="str">
        <f>IFERROR(VLOOKUP(Table[[#This Row],[Activity Details of Assistance]],WHAT!E:F,2,FALSE),"")</f>
        <v># of plant</v>
      </c>
      <c r="I6290" s="264"/>
      <c r="J6290">
        <v>5</v>
      </c>
      <c r="K6290" s="295" t="s">
        <v>8280</v>
      </c>
      <c r="L6290" s="306" t="s">
        <v>13</v>
      </c>
      <c r="M6290" t="s">
        <v>14</v>
      </c>
      <c r="N6290" t="s">
        <v>309</v>
      </c>
      <c r="O6290" t="s">
        <v>1606</v>
      </c>
      <c r="P6290" t="s">
        <v>6481</v>
      </c>
      <c r="Q6290" s="312">
        <v>44865</v>
      </c>
      <c r="R6290" s="312">
        <v>44927</v>
      </c>
      <c r="S6290" t="s">
        <v>8452</v>
      </c>
      <c r="T6290" s="267"/>
      <c r="U6290" s="267"/>
      <c r="V6290" s="267"/>
      <c r="W6290" s="267"/>
      <c r="X6290" s="268"/>
      <c r="Y6290" t="s">
        <v>8518</v>
      </c>
      <c r="Z6290">
        <v>8801710000000</v>
      </c>
      <c r="AA6290" t="s">
        <v>8289</v>
      </c>
      <c r="AB6290" s="273" t="str">
        <f>_xlfn.IFNA(IF(Table[[#This Row],[Programme Partner]]&lt;&gt;Table[[#This Row],[Implementing Partner]],CONCATENATE(Table[[#This Row],[Programme Partner]],"-",Table[[#This Row],[Implementing Partner]]),Table[[#This Row],[Programme Partner]]),"")</f>
        <v>UNICEF-NGOF</v>
      </c>
    </row>
    <row r="6291" spans="1:28" ht="16.5" customHeight="1">
      <c r="A6291" s="183">
        <v>6741</v>
      </c>
      <c r="B6291" s="264" t="s">
        <v>5275</v>
      </c>
      <c r="C6291" s="265" t="s">
        <v>5184</v>
      </c>
      <c r="D6291" s="266" t="s">
        <v>5275</v>
      </c>
      <c r="E6291" s="269" t="s">
        <v>27</v>
      </c>
      <c r="F6291" s="264" t="s">
        <v>8014</v>
      </c>
      <c r="G6291" t="s">
        <v>8019</v>
      </c>
      <c r="H6291" s="264" t="str">
        <f>IFERROR(VLOOKUP(Table[[#This Row],[Activity Details of Assistance]],WHAT!E:F,2,FALSE),"")</f>
        <v>N/A</v>
      </c>
      <c r="I6291" s="264"/>
      <c r="J6291">
        <v>1672</v>
      </c>
      <c r="K6291" s="295" t="s">
        <v>8280</v>
      </c>
      <c r="L6291" s="306" t="s">
        <v>13</v>
      </c>
      <c r="M6291" t="s">
        <v>14</v>
      </c>
      <c r="N6291" t="s">
        <v>309</v>
      </c>
      <c r="O6291" t="s">
        <v>1606</v>
      </c>
      <c r="P6291" t="s">
        <v>6481</v>
      </c>
      <c r="Q6291" s="312">
        <v>44865</v>
      </c>
      <c r="R6291" s="312">
        <v>44927</v>
      </c>
      <c r="S6291" t="s">
        <v>8452</v>
      </c>
      <c r="T6291" s="267"/>
      <c r="U6291" s="267"/>
      <c r="V6291" s="267"/>
      <c r="W6291" s="267"/>
      <c r="X6291" s="268"/>
      <c r="Y6291" t="s">
        <v>8518</v>
      </c>
      <c r="Z6291">
        <v>8801710000000</v>
      </c>
      <c r="AA6291" t="s">
        <v>8289</v>
      </c>
      <c r="AB6291" s="273" t="str">
        <f>_xlfn.IFNA(IF(Table[[#This Row],[Programme Partner]]&lt;&gt;Table[[#This Row],[Implementing Partner]],CONCATENATE(Table[[#This Row],[Programme Partner]],"-",Table[[#This Row],[Implementing Partner]]),Table[[#This Row],[Programme Partner]]),"")</f>
        <v>UNICEF-NGOF</v>
      </c>
    </row>
    <row r="6292" spans="1:28" ht="16.5" customHeight="1">
      <c r="A6292" s="183">
        <v>6742</v>
      </c>
      <c r="B6292" s="264" t="s">
        <v>8346</v>
      </c>
      <c r="C6292" s="265" t="s">
        <v>8346</v>
      </c>
      <c r="D6292" s="197" t="s">
        <v>5058</v>
      </c>
      <c r="E6292" s="269" t="s">
        <v>27</v>
      </c>
      <c r="F6292" s="264" t="s">
        <v>8011</v>
      </c>
      <c r="G6292" s="195" t="s">
        <v>8584</v>
      </c>
      <c r="H6292" s="264" t="str">
        <f>IFERROR(VLOOKUP(Table[[#This Row],[Activity Details of Assistance]],WHAT!E:F,2,FALSE),"")</f>
        <v># of tube well</v>
      </c>
      <c r="I6292" s="264"/>
      <c r="J6292">
        <v>28</v>
      </c>
      <c r="K6292" s="295" t="s">
        <v>8280</v>
      </c>
      <c r="L6292" s="306" t="s">
        <v>13</v>
      </c>
      <c r="M6292" t="s">
        <v>14</v>
      </c>
      <c r="N6292" t="s">
        <v>309</v>
      </c>
      <c r="O6292" t="s">
        <v>1606</v>
      </c>
      <c r="P6292" t="s">
        <v>6478</v>
      </c>
      <c r="Q6292" s="312">
        <v>44865</v>
      </c>
      <c r="R6292" s="312">
        <v>44896</v>
      </c>
      <c r="S6292" t="s">
        <v>8452</v>
      </c>
      <c r="T6292" s="267"/>
      <c r="U6292" s="267"/>
      <c r="V6292" s="267"/>
      <c r="W6292" s="267"/>
      <c r="X6292" s="268"/>
      <c r="Y6292" t="s">
        <v>8575</v>
      </c>
      <c r="Z6292">
        <v>1681597433</v>
      </c>
      <c r="AA6292" t="s">
        <v>8576</v>
      </c>
      <c r="AB6292" s="273" t="str">
        <f>_xlfn.IFNA(IF(Table[[#This Row],[Programme Partner]]&lt;&gt;Table[[#This Row],[Implementing Partner]],CONCATENATE(Table[[#This Row],[Programme Partner]],"-",Table[[#This Row],[Implementing Partner]]),Table[[#This Row],[Programme Partner]]),"")</f>
        <v>GREEN HILL</v>
      </c>
    </row>
    <row r="6293" spans="1:28" ht="16.5" customHeight="1">
      <c r="A6293" s="183">
        <v>6743</v>
      </c>
      <c r="B6293" s="264" t="s">
        <v>8346</v>
      </c>
      <c r="C6293" s="265" t="s">
        <v>8346</v>
      </c>
      <c r="D6293" s="197" t="s">
        <v>5058</v>
      </c>
      <c r="E6293" s="269" t="s">
        <v>27</v>
      </c>
      <c r="F6293" s="264" t="s">
        <v>8011</v>
      </c>
      <c r="G6293" t="s">
        <v>8318</v>
      </c>
      <c r="H6293" s="264" t="str">
        <f>IFERROR(VLOOKUP(Table[[#This Row],[Activity Details of Assistance]],WHAT!E:F,2,FALSE),"")</f>
        <v># of household</v>
      </c>
      <c r="I6293" s="264"/>
      <c r="J6293">
        <v>2652</v>
      </c>
      <c r="K6293" s="295" t="s">
        <v>8280</v>
      </c>
      <c r="L6293" s="306" t="s">
        <v>13</v>
      </c>
      <c r="M6293" t="s">
        <v>14</v>
      </c>
      <c r="N6293" t="s">
        <v>309</v>
      </c>
      <c r="O6293" t="s">
        <v>1606</v>
      </c>
      <c r="P6293" t="s">
        <v>6478</v>
      </c>
      <c r="Q6293" s="312">
        <v>44865</v>
      </c>
      <c r="R6293" s="312">
        <v>44896</v>
      </c>
      <c r="S6293" t="s">
        <v>8452</v>
      </c>
      <c r="T6293" s="267"/>
      <c r="U6293" s="267"/>
      <c r="V6293" s="267"/>
      <c r="W6293" s="267"/>
      <c r="X6293" s="268"/>
      <c r="Y6293" t="s">
        <v>8575</v>
      </c>
      <c r="Z6293">
        <v>1681597433</v>
      </c>
      <c r="AA6293" t="s">
        <v>8576</v>
      </c>
      <c r="AB6293" s="273" t="str">
        <f>_xlfn.IFNA(IF(Table[[#This Row],[Programme Partner]]&lt;&gt;Table[[#This Row],[Implementing Partner]],CONCATENATE(Table[[#This Row],[Programme Partner]],"-",Table[[#This Row],[Implementing Partner]]),Table[[#This Row],[Programme Partner]]),"")</f>
        <v>GREEN HILL</v>
      </c>
    </row>
    <row r="6294" spans="1:28" ht="16.5" customHeight="1">
      <c r="A6294" s="183">
        <v>6744</v>
      </c>
      <c r="B6294" s="264" t="s">
        <v>8346</v>
      </c>
      <c r="C6294" s="265" t="s">
        <v>8346</v>
      </c>
      <c r="D6294" s="197" t="s">
        <v>5058</v>
      </c>
      <c r="E6294" s="269" t="s">
        <v>27</v>
      </c>
      <c r="F6294" s="264" t="s">
        <v>8012</v>
      </c>
      <c r="G6294" t="s">
        <v>8373</v>
      </c>
      <c r="H6294" s="264" t="str">
        <f>IFERROR(VLOOKUP(Table[[#This Row],[Activity Details of Assistance]],WHAT!E:F,2,FALSE),"")</f>
        <v xml:space="preserve"># of door </v>
      </c>
      <c r="I6294" s="264"/>
      <c r="J6294">
        <v>3</v>
      </c>
      <c r="K6294" s="295" t="s">
        <v>8280</v>
      </c>
      <c r="L6294" s="306" t="s">
        <v>13</v>
      </c>
      <c r="M6294" t="s">
        <v>14</v>
      </c>
      <c r="N6294" t="s">
        <v>309</v>
      </c>
      <c r="O6294" t="s">
        <v>1606</v>
      </c>
      <c r="P6294" t="s">
        <v>6478</v>
      </c>
      <c r="Q6294" s="312">
        <v>44865</v>
      </c>
      <c r="R6294" s="312">
        <v>44896</v>
      </c>
      <c r="S6294" t="s">
        <v>8452</v>
      </c>
      <c r="T6294" s="267"/>
      <c r="U6294" s="267"/>
      <c r="V6294" s="267"/>
      <c r="W6294" s="267"/>
      <c r="X6294" s="268"/>
      <c r="Y6294" t="s">
        <v>8575</v>
      </c>
      <c r="Z6294">
        <v>1681597433</v>
      </c>
      <c r="AA6294" t="s">
        <v>8576</v>
      </c>
      <c r="AB6294" s="273" t="str">
        <f>_xlfn.IFNA(IF(Table[[#This Row],[Programme Partner]]&lt;&gt;Table[[#This Row],[Implementing Partner]],CONCATENATE(Table[[#This Row],[Programme Partner]],"-",Table[[#This Row],[Implementing Partner]]),Table[[#This Row],[Programme Partner]]),"")</f>
        <v>GREEN HILL</v>
      </c>
    </row>
    <row r="6295" spans="1:28" ht="16.5" customHeight="1">
      <c r="A6295" s="183">
        <v>6745</v>
      </c>
      <c r="B6295" s="264" t="s">
        <v>8346</v>
      </c>
      <c r="C6295" s="265" t="s">
        <v>8346</v>
      </c>
      <c r="D6295" s="197" t="s">
        <v>5058</v>
      </c>
      <c r="E6295" s="269" t="s">
        <v>27</v>
      </c>
      <c r="F6295" s="264" t="s">
        <v>8012</v>
      </c>
      <c r="G6295" s="195" t="s">
        <v>8585</v>
      </c>
      <c r="H6295" s="264" t="str">
        <f>IFERROR(VLOOKUP(Table[[#This Row],[Activity Details of Assistance]],WHAT!E:F,2,FALSE),"")</f>
        <v xml:space="preserve"># of door </v>
      </c>
      <c r="I6295" s="264"/>
      <c r="J6295">
        <v>24</v>
      </c>
      <c r="K6295" s="295" t="s">
        <v>8280</v>
      </c>
      <c r="L6295" s="306" t="s">
        <v>13</v>
      </c>
      <c r="M6295" t="s">
        <v>14</v>
      </c>
      <c r="N6295" t="s">
        <v>309</v>
      </c>
      <c r="O6295" t="s">
        <v>1606</v>
      </c>
      <c r="P6295" t="s">
        <v>6478</v>
      </c>
      <c r="Q6295" s="312">
        <v>44865</v>
      </c>
      <c r="R6295" s="312">
        <v>44896</v>
      </c>
      <c r="S6295" t="s">
        <v>8452</v>
      </c>
      <c r="T6295" s="267"/>
      <c r="U6295" s="267"/>
      <c r="V6295" s="267"/>
      <c r="W6295" s="267"/>
      <c r="X6295" s="268"/>
      <c r="Y6295" t="s">
        <v>8575</v>
      </c>
      <c r="Z6295">
        <v>1681597433</v>
      </c>
      <c r="AA6295" t="s">
        <v>8576</v>
      </c>
      <c r="AB6295" s="273" t="str">
        <f>_xlfn.IFNA(IF(Table[[#This Row],[Programme Partner]]&lt;&gt;Table[[#This Row],[Implementing Partner]],CONCATENATE(Table[[#This Row],[Programme Partner]],"-",Table[[#This Row],[Implementing Partner]]),Table[[#This Row],[Programme Partner]]),"")</f>
        <v>GREEN HILL</v>
      </c>
    </row>
    <row r="6296" spans="1:28" ht="16.5" customHeight="1">
      <c r="A6296" s="183">
        <v>6746</v>
      </c>
      <c r="B6296" s="264" t="s">
        <v>8346</v>
      </c>
      <c r="C6296" s="265" t="s">
        <v>8346</v>
      </c>
      <c r="D6296" s="197" t="s">
        <v>5058</v>
      </c>
      <c r="E6296" s="269" t="s">
        <v>27</v>
      </c>
      <c r="F6296" s="264" t="s">
        <v>8012</v>
      </c>
      <c r="G6296" t="s">
        <v>8354</v>
      </c>
      <c r="H6296" s="264" t="str">
        <f>IFERROR(VLOOKUP(Table[[#This Row],[Activity Details of Assistance]],WHAT!E:F,2,FALSE),"")</f>
        <v># of door</v>
      </c>
      <c r="I6296" s="264"/>
      <c r="J6296">
        <v>5</v>
      </c>
      <c r="K6296" s="295" t="s">
        <v>8280</v>
      </c>
      <c r="L6296" s="306" t="s">
        <v>13</v>
      </c>
      <c r="M6296" t="s">
        <v>14</v>
      </c>
      <c r="N6296" t="s">
        <v>309</v>
      </c>
      <c r="O6296" t="s">
        <v>1606</v>
      </c>
      <c r="P6296" t="s">
        <v>6478</v>
      </c>
      <c r="Q6296" s="312">
        <v>44865</v>
      </c>
      <c r="R6296" s="312">
        <v>44896</v>
      </c>
      <c r="S6296" t="s">
        <v>8452</v>
      </c>
      <c r="T6296" s="267"/>
      <c r="U6296" s="267"/>
      <c r="V6296" s="267"/>
      <c r="W6296" s="267"/>
      <c r="X6296" s="268"/>
      <c r="Y6296" t="s">
        <v>8575</v>
      </c>
      <c r="Z6296">
        <v>1681597433</v>
      </c>
      <c r="AA6296" t="s">
        <v>8576</v>
      </c>
      <c r="AB6296" s="273" t="str">
        <f>_xlfn.IFNA(IF(Table[[#This Row],[Programme Partner]]&lt;&gt;Table[[#This Row],[Implementing Partner]],CONCATENATE(Table[[#This Row],[Programme Partner]],"-",Table[[#This Row],[Implementing Partner]]),Table[[#This Row],[Programme Partner]]),"")</f>
        <v>GREEN HILL</v>
      </c>
    </row>
    <row r="6297" spans="1:28" ht="16.5" customHeight="1">
      <c r="A6297" s="183">
        <v>6747</v>
      </c>
      <c r="B6297" s="264" t="s">
        <v>8346</v>
      </c>
      <c r="C6297" s="265" t="s">
        <v>8346</v>
      </c>
      <c r="D6297" s="197" t="s">
        <v>5058</v>
      </c>
      <c r="E6297" s="269" t="s">
        <v>27</v>
      </c>
      <c r="F6297" s="264" t="s">
        <v>8012</v>
      </c>
      <c r="G6297" s="195" t="s">
        <v>8586</v>
      </c>
      <c r="H6297" s="264" t="str">
        <f>IFERROR(VLOOKUP(Table[[#This Row],[Activity Details of Assistance]],WHAT!E:F,2,FALSE),"")</f>
        <v># of door</v>
      </c>
      <c r="I6297" s="264"/>
      <c r="J6297">
        <v>36</v>
      </c>
      <c r="K6297" s="295" t="s">
        <v>8280</v>
      </c>
      <c r="L6297" s="306" t="s">
        <v>13</v>
      </c>
      <c r="M6297" t="s">
        <v>14</v>
      </c>
      <c r="N6297" t="s">
        <v>309</v>
      </c>
      <c r="O6297" t="s">
        <v>1606</v>
      </c>
      <c r="P6297" t="s">
        <v>6478</v>
      </c>
      <c r="Q6297" s="312">
        <v>44865</v>
      </c>
      <c r="R6297" s="312">
        <v>44896</v>
      </c>
      <c r="S6297" t="s">
        <v>8452</v>
      </c>
      <c r="T6297" s="267"/>
      <c r="U6297" s="267"/>
      <c r="V6297" s="267"/>
      <c r="W6297" s="267"/>
      <c r="X6297" s="268"/>
      <c r="Y6297" t="s">
        <v>8575</v>
      </c>
      <c r="Z6297">
        <v>1681597433</v>
      </c>
      <c r="AA6297" t="s">
        <v>8576</v>
      </c>
      <c r="AB6297" s="273" t="str">
        <f>_xlfn.IFNA(IF(Table[[#This Row],[Programme Partner]]&lt;&gt;Table[[#This Row],[Implementing Partner]],CONCATENATE(Table[[#This Row],[Programme Partner]],"-",Table[[#This Row],[Implementing Partner]]),Table[[#This Row],[Programme Partner]]),"")</f>
        <v>GREEN HILL</v>
      </c>
    </row>
    <row r="6298" spans="1:28" ht="16.5" customHeight="1">
      <c r="A6298" s="183">
        <v>6748</v>
      </c>
      <c r="B6298" s="264" t="s">
        <v>8346</v>
      </c>
      <c r="C6298" s="265" t="s">
        <v>8346</v>
      </c>
      <c r="D6298" s="197" t="s">
        <v>5058</v>
      </c>
      <c r="E6298" s="269" t="s">
        <v>27</v>
      </c>
      <c r="F6298" s="264" t="s">
        <v>8012</v>
      </c>
      <c r="G6298" t="s">
        <v>8357</v>
      </c>
      <c r="H6298" s="264" t="str">
        <f>IFERROR(VLOOKUP(Table[[#This Row],[Activity Details of Assistance]],WHAT!E:F,2,FALSE),"")</f>
        <v># of door</v>
      </c>
      <c r="I6298" s="264"/>
      <c r="J6298">
        <v>137</v>
      </c>
      <c r="K6298" s="295" t="s">
        <v>8280</v>
      </c>
      <c r="L6298" s="306" t="s">
        <v>13</v>
      </c>
      <c r="M6298" t="s">
        <v>14</v>
      </c>
      <c r="N6298" t="s">
        <v>309</v>
      </c>
      <c r="O6298" t="s">
        <v>1606</v>
      </c>
      <c r="P6298" t="s">
        <v>6478</v>
      </c>
      <c r="Q6298" s="312">
        <v>44865</v>
      </c>
      <c r="R6298" s="312">
        <v>44896</v>
      </c>
      <c r="S6298" t="s">
        <v>8452</v>
      </c>
      <c r="T6298" s="267"/>
      <c r="U6298" s="267"/>
      <c r="V6298" s="267"/>
      <c r="W6298" s="267"/>
      <c r="X6298" s="268"/>
      <c r="Y6298" t="s">
        <v>8575</v>
      </c>
      <c r="Z6298">
        <v>1681597433</v>
      </c>
      <c r="AA6298" t="s">
        <v>8576</v>
      </c>
      <c r="AB6298" s="273" t="str">
        <f>_xlfn.IFNA(IF(Table[[#This Row],[Programme Partner]]&lt;&gt;Table[[#This Row],[Implementing Partner]],CONCATENATE(Table[[#This Row],[Programme Partner]],"-",Table[[#This Row],[Implementing Partner]]),Table[[#This Row],[Programme Partner]]),"")</f>
        <v>GREEN HILL</v>
      </c>
    </row>
    <row r="6299" spans="1:28" ht="16.5" customHeight="1">
      <c r="A6299" s="183">
        <v>6749</v>
      </c>
      <c r="B6299" s="264" t="s">
        <v>8346</v>
      </c>
      <c r="C6299" s="265" t="s">
        <v>8346</v>
      </c>
      <c r="D6299" s="197" t="s">
        <v>5058</v>
      </c>
      <c r="E6299" s="269" t="s">
        <v>27</v>
      </c>
      <c r="F6299" s="264" t="s">
        <v>8013</v>
      </c>
      <c r="G6299" t="s">
        <v>8313</v>
      </c>
      <c r="H6299" s="264" t="str">
        <f>IFERROR(VLOOKUP(Table[[#This Row],[Activity Details of Assistance]],WHAT!E:F,2,FALSE),"")</f>
        <v># of HP sessions at community level</v>
      </c>
      <c r="I6299" s="264"/>
      <c r="J6299">
        <v>80</v>
      </c>
      <c r="K6299" s="295" t="s">
        <v>8280</v>
      </c>
      <c r="L6299" s="306" t="s">
        <v>13</v>
      </c>
      <c r="M6299" t="s">
        <v>14</v>
      </c>
      <c r="N6299" t="s">
        <v>309</v>
      </c>
      <c r="O6299" t="s">
        <v>1606</v>
      </c>
      <c r="P6299" t="s">
        <v>6478</v>
      </c>
      <c r="Q6299" s="312">
        <v>44865</v>
      </c>
      <c r="R6299" s="312">
        <v>44896</v>
      </c>
      <c r="S6299" t="s">
        <v>8452</v>
      </c>
      <c r="T6299" s="267"/>
      <c r="U6299" s="267"/>
      <c r="V6299" s="267"/>
      <c r="W6299" s="267"/>
      <c r="X6299" s="268"/>
      <c r="Y6299" t="s">
        <v>8575</v>
      </c>
      <c r="Z6299">
        <v>1681597433</v>
      </c>
      <c r="AA6299" t="s">
        <v>8576</v>
      </c>
      <c r="AB6299" s="273" t="str">
        <f>_xlfn.IFNA(IF(Table[[#This Row],[Programme Partner]]&lt;&gt;Table[[#This Row],[Implementing Partner]],CONCATENATE(Table[[#This Row],[Programme Partner]],"-",Table[[#This Row],[Implementing Partner]]),Table[[#This Row],[Programme Partner]]),"")</f>
        <v>GREEN HILL</v>
      </c>
    </row>
    <row r="6300" spans="1:28" ht="16.5" customHeight="1">
      <c r="A6300" s="183">
        <v>6750</v>
      </c>
      <c r="B6300" s="264" t="s">
        <v>8346</v>
      </c>
      <c r="C6300" s="265" t="s">
        <v>8346</v>
      </c>
      <c r="D6300" s="197" t="s">
        <v>5058</v>
      </c>
      <c r="E6300" s="269" t="s">
        <v>27</v>
      </c>
      <c r="F6300" s="264" t="s">
        <v>8013</v>
      </c>
      <c r="G6300" t="s">
        <v>8314</v>
      </c>
      <c r="H6300" s="264" t="str">
        <f>IFERROR(VLOOKUP(Table[[#This Row],[Activity Details of Assistance]],WHAT!E:F,2,FALSE),"")</f>
        <v># of HP sessions at HH level</v>
      </c>
      <c r="I6300" s="264"/>
      <c r="J6300">
        <v>275</v>
      </c>
      <c r="K6300" s="295" t="s">
        <v>8280</v>
      </c>
      <c r="L6300" s="306" t="s">
        <v>13</v>
      </c>
      <c r="M6300" t="s">
        <v>14</v>
      </c>
      <c r="N6300" t="s">
        <v>309</v>
      </c>
      <c r="O6300" t="s">
        <v>1606</v>
      </c>
      <c r="P6300" t="s">
        <v>6478</v>
      </c>
      <c r="Q6300" s="312">
        <v>44865</v>
      </c>
      <c r="R6300" s="312">
        <v>44896</v>
      </c>
      <c r="S6300" t="s">
        <v>8452</v>
      </c>
      <c r="T6300" s="267"/>
      <c r="U6300" s="267"/>
      <c r="V6300" s="267"/>
      <c r="W6300" s="267"/>
      <c r="X6300" s="268"/>
      <c r="Y6300" t="s">
        <v>8575</v>
      </c>
      <c r="Z6300">
        <v>1681597433</v>
      </c>
      <c r="AA6300" t="s">
        <v>8576</v>
      </c>
      <c r="AB6300" s="273" t="str">
        <f>_xlfn.IFNA(IF(Table[[#This Row],[Programme Partner]]&lt;&gt;Table[[#This Row],[Implementing Partner]],CONCATENATE(Table[[#This Row],[Programme Partner]],"-",Table[[#This Row],[Implementing Partner]]),Table[[#This Row],[Programme Partner]]),"")</f>
        <v>GREEN HILL</v>
      </c>
    </row>
    <row r="6301" spans="1:28" ht="16.5" customHeight="1">
      <c r="A6301" s="183">
        <v>6751</v>
      </c>
      <c r="B6301" s="264" t="s">
        <v>8346</v>
      </c>
      <c r="C6301" s="265" t="s">
        <v>8346</v>
      </c>
      <c r="D6301" s="197" t="s">
        <v>5058</v>
      </c>
      <c r="E6301" s="269" t="s">
        <v>27</v>
      </c>
      <c r="F6301" s="264" t="s">
        <v>8013</v>
      </c>
      <c r="G6301" t="s">
        <v>8442</v>
      </c>
      <c r="H6301" s="264" t="str">
        <f>IFERROR(VLOOKUP(Table[[#This Row],[Activity Details of Assistance]],WHAT!E:F,2,FALSE),"")</f>
        <v># of facilities</v>
      </c>
      <c r="I6301" s="264"/>
      <c r="J6301">
        <v>1810</v>
      </c>
      <c r="K6301" s="295" t="s">
        <v>8280</v>
      </c>
      <c r="L6301" s="306" t="s">
        <v>13</v>
      </c>
      <c r="M6301" t="s">
        <v>14</v>
      </c>
      <c r="N6301" t="s">
        <v>309</v>
      </c>
      <c r="O6301" t="s">
        <v>1606</v>
      </c>
      <c r="P6301" t="s">
        <v>6478</v>
      </c>
      <c r="Q6301" s="312">
        <v>44865</v>
      </c>
      <c r="R6301" s="312">
        <v>44896</v>
      </c>
      <c r="S6301" t="s">
        <v>8452</v>
      </c>
      <c r="T6301" s="267"/>
      <c r="U6301" s="267"/>
      <c r="V6301" s="267"/>
      <c r="W6301" s="267"/>
      <c r="X6301" s="268"/>
      <c r="Y6301" t="s">
        <v>8575</v>
      </c>
      <c r="Z6301">
        <v>1681597433</v>
      </c>
      <c r="AA6301" t="s">
        <v>8576</v>
      </c>
      <c r="AB6301" s="273" t="str">
        <f>_xlfn.IFNA(IF(Table[[#This Row],[Programme Partner]]&lt;&gt;Table[[#This Row],[Implementing Partner]],CONCATENATE(Table[[#This Row],[Programme Partner]],"-",Table[[#This Row],[Implementing Partner]]),Table[[#This Row],[Programme Partner]]),"")</f>
        <v>GREEN HILL</v>
      </c>
    </row>
    <row r="6302" spans="1:28" ht="16.5" customHeight="1">
      <c r="A6302" s="183">
        <v>6752</v>
      </c>
      <c r="B6302" s="264" t="s">
        <v>8346</v>
      </c>
      <c r="C6302" s="265" t="s">
        <v>8346</v>
      </c>
      <c r="D6302" s="197" t="s">
        <v>5058</v>
      </c>
      <c r="E6302" s="269" t="s">
        <v>27</v>
      </c>
      <c r="F6302" s="264" t="s">
        <v>8014</v>
      </c>
      <c r="G6302" t="s">
        <v>8243</v>
      </c>
      <c r="H6302" s="264" t="str">
        <f>IFERROR(VLOOKUP(Table[[#This Row],[Activity Details of Assistance]],WHAT!E:F,2,FALSE),"")</f>
        <v># of pit</v>
      </c>
      <c r="I6302" s="264"/>
      <c r="J6302">
        <v>2</v>
      </c>
      <c r="K6302" s="295" t="s">
        <v>8280</v>
      </c>
      <c r="L6302" s="306" t="s">
        <v>13</v>
      </c>
      <c r="M6302" t="s">
        <v>14</v>
      </c>
      <c r="N6302" t="s">
        <v>309</v>
      </c>
      <c r="O6302" t="s">
        <v>1606</v>
      </c>
      <c r="P6302" t="s">
        <v>6478</v>
      </c>
      <c r="Q6302" s="312">
        <v>44865</v>
      </c>
      <c r="R6302" s="312">
        <v>44896</v>
      </c>
      <c r="S6302" t="s">
        <v>8452</v>
      </c>
      <c r="T6302" s="267"/>
      <c r="U6302" s="267"/>
      <c r="V6302" s="267"/>
      <c r="W6302" s="267"/>
      <c r="X6302" s="268"/>
      <c r="Y6302" t="s">
        <v>8575</v>
      </c>
      <c r="Z6302">
        <v>1681597433</v>
      </c>
      <c r="AA6302" t="s">
        <v>8576</v>
      </c>
      <c r="AB6302" s="273" t="str">
        <f>_xlfn.IFNA(IF(Table[[#This Row],[Programme Partner]]&lt;&gt;Table[[#This Row],[Implementing Partner]],CONCATENATE(Table[[#This Row],[Programme Partner]],"-",Table[[#This Row],[Implementing Partner]]),Table[[#This Row],[Programme Partner]]),"")</f>
        <v>GREEN HILL</v>
      </c>
    </row>
    <row r="6303" spans="1:28" ht="16.5" customHeight="1">
      <c r="A6303" s="183">
        <v>6753</v>
      </c>
      <c r="B6303" s="264" t="s">
        <v>8346</v>
      </c>
      <c r="C6303" s="265" t="s">
        <v>8346</v>
      </c>
      <c r="D6303" s="197" t="s">
        <v>5058</v>
      </c>
      <c r="E6303" s="269" t="s">
        <v>27</v>
      </c>
      <c r="F6303" s="264" t="s">
        <v>8011</v>
      </c>
      <c r="G6303" s="195" t="s">
        <v>8584</v>
      </c>
      <c r="H6303" s="264" t="str">
        <f>IFERROR(VLOOKUP(Table[[#This Row],[Activity Details of Assistance]],WHAT!E:F,2,FALSE),"")</f>
        <v># of tube well</v>
      </c>
      <c r="I6303" s="264"/>
      <c r="J6303">
        <v>13</v>
      </c>
      <c r="K6303" s="295" t="s">
        <v>8280</v>
      </c>
      <c r="L6303" s="306" t="s">
        <v>13</v>
      </c>
      <c r="M6303" t="s">
        <v>14</v>
      </c>
      <c r="N6303" t="s">
        <v>309</v>
      </c>
      <c r="O6303" t="s">
        <v>1606</v>
      </c>
      <c r="P6303" t="s">
        <v>6386</v>
      </c>
      <c r="Q6303" s="312">
        <v>44865</v>
      </c>
      <c r="R6303" s="312">
        <v>44896</v>
      </c>
      <c r="S6303" t="s">
        <v>8452</v>
      </c>
      <c r="T6303" s="267"/>
      <c r="U6303" s="267"/>
      <c r="V6303" s="267"/>
      <c r="W6303" s="267"/>
      <c r="X6303" s="268"/>
      <c r="Y6303" t="s">
        <v>8575</v>
      </c>
      <c r="Z6303">
        <v>1681597433</v>
      </c>
      <c r="AA6303" t="s">
        <v>8576</v>
      </c>
      <c r="AB6303" s="273" t="str">
        <f>_xlfn.IFNA(IF(Table[[#This Row],[Programme Partner]]&lt;&gt;Table[[#This Row],[Implementing Partner]],CONCATENATE(Table[[#This Row],[Programme Partner]],"-",Table[[#This Row],[Implementing Partner]]),Table[[#This Row],[Programme Partner]]),"")</f>
        <v>GREEN HILL</v>
      </c>
    </row>
    <row r="6304" spans="1:28" ht="16.5" customHeight="1">
      <c r="A6304" s="183">
        <v>6754</v>
      </c>
      <c r="B6304" s="264" t="s">
        <v>8346</v>
      </c>
      <c r="C6304" s="265" t="s">
        <v>8346</v>
      </c>
      <c r="D6304" s="197" t="s">
        <v>5058</v>
      </c>
      <c r="E6304" s="269" t="s">
        <v>27</v>
      </c>
      <c r="F6304" s="264" t="s">
        <v>8011</v>
      </c>
      <c r="G6304" t="s">
        <v>8318</v>
      </c>
      <c r="H6304" s="264" t="str">
        <f>IFERROR(VLOOKUP(Table[[#This Row],[Activity Details of Assistance]],WHAT!E:F,2,FALSE),"")</f>
        <v># of household</v>
      </c>
      <c r="I6304" s="264"/>
      <c r="J6304">
        <v>7042</v>
      </c>
      <c r="K6304" s="295" t="s">
        <v>8280</v>
      </c>
      <c r="L6304" s="306" t="s">
        <v>13</v>
      </c>
      <c r="M6304" t="s">
        <v>14</v>
      </c>
      <c r="N6304" t="s">
        <v>309</v>
      </c>
      <c r="O6304" t="s">
        <v>1606</v>
      </c>
      <c r="P6304" t="s">
        <v>6386</v>
      </c>
      <c r="Q6304" s="312">
        <v>44865</v>
      </c>
      <c r="R6304" s="312">
        <v>44896</v>
      </c>
      <c r="S6304" t="s">
        <v>8452</v>
      </c>
      <c r="T6304" s="267"/>
      <c r="U6304" s="267"/>
      <c r="V6304" s="267"/>
      <c r="W6304" s="267"/>
      <c r="X6304" s="268"/>
      <c r="Y6304" t="s">
        <v>8575</v>
      </c>
      <c r="Z6304">
        <v>1681597433</v>
      </c>
      <c r="AA6304" t="s">
        <v>8576</v>
      </c>
      <c r="AB6304" s="273" t="str">
        <f>_xlfn.IFNA(IF(Table[[#This Row],[Programme Partner]]&lt;&gt;Table[[#This Row],[Implementing Partner]],CONCATENATE(Table[[#This Row],[Programme Partner]],"-",Table[[#This Row],[Implementing Partner]]),Table[[#This Row],[Programme Partner]]),"")</f>
        <v>GREEN HILL</v>
      </c>
    </row>
    <row r="6305" spans="1:28" ht="16.5" customHeight="1">
      <c r="A6305" s="183">
        <v>6755</v>
      </c>
      <c r="B6305" s="264" t="s">
        <v>8346</v>
      </c>
      <c r="C6305" s="265" t="s">
        <v>8346</v>
      </c>
      <c r="D6305" s="197" t="s">
        <v>5058</v>
      </c>
      <c r="E6305" s="269" t="s">
        <v>27</v>
      </c>
      <c r="F6305" s="264" t="s">
        <v>8012</v>
      </c>
      <c r="G6305" s="195" t="s">
        <v>8585</v>
      </c>
      <c r="H6305" s="264" t="str">
        <f>IFERROR(VLOOKUP(Table[[#This Row],[Activity Details of Assistance]],WHAT!E:F,2,FALSE),"")</f>
        <v xml:space="preserve"># of door </v>
      </c>
      <c r="I6305" s="264"/>
      <c r="J6305">
        <v>5</v>
      </c>
      <c r="K6305" s="295" t="s">
        <v>8280</v>
      </c>
      <c r="L6305" s="306" t="s">
        <v>13</v>
      </c>
      <c r="M6305" t="s">
        <v>14</v>
      </c>
      <c r="N6305" t="s">
        <v>309</v>
      </c>
      <c r="O6305" t="s">
        <v>1606</v>
      </c>
      <c r="P6305" t="s">
        <v>6386</v>
      </c>
      <c r="Q6305" s="312">
        <v>44865</v>
      </c>
      <c r="R6305" s="312">
        <v>44896</v>
      </c>
      <c r="S6305" t="s">
        <v>8452</v>
      </c>
      <c r="T6305" s="267"/>
      <c r="U6305" s="267"/>
      <c r="V6305" s="267"/>
      <c r="W6305" s="267"/>
      <c r="X6305" s="268"/>
      <c r="Y6305" t="s">
        <v>8575</v>
      </c>
      <c r="Z6305">
        <v>1681597433</v>
      </c>
      <c r="AA6305" t="s">
        <v>8576</v>
      </c>
      <c r="AB6305" s="273" t="str">
        <f>_xlfn.IFNA(IF(Table[[#This Row],[Programme Partner]]&lt;&gt;Table[[#This Row],[Implementing Partner]],CONCATENATE(Table[[#This Row],[Programme Partner]],"-",Table[[#This Row],[Implementing Partner]]),Table[[#This Row],[Programme Partner]]),"")</f>
        <v>GREEN HILL</v>
      </c>
    </row>
    <row r="6306" spans="1:28" ht="16.5" customHeight="1">
      <c r="A6306" s="183">
        <v>6756</v>
      </c>
      <c r="B6306" s="264" t="s">
        <v>8346</v>
      </c>
      <c r="C6306" s="265" t="s">
        <v>8346</v>
      </c>
      <c r="D6306" s="197" t="s">
        <v>5058</v>
      </c>
      <c r="E6306" s="269" t="s">
        <v>27</v>
      </c>
      <c r="F6306" s="264" t="s">
        <v>8012</v>
      </c>
      <c r="G6306" s="195" t="s">
        <v>8586</v>
      </c>
      <c r="H6306" s="264" t="str">
        <f>IFERROR(VLOOKUP(Table[[#This Row],[Activity Details of Assistance]],WHAT!E:F,2,FALSE),"")</f>
        <v># of door</v>
      </c>
      <c r="I6306" s="264"/>
      <c r="J6306">
        <v>17</v>
      </c>
      <c r="K6306" s="295" t="s">
        <v>8280</v>
      </c>
      <c r="L6306" s="306" t="s">
        <v>13</v>
      </c>
      <c r="M6306" t="s">
        <v>14</v>
      </c>
      <c r="N6306" t="s">
        <v>309</v>
      </c>
      <c r="O6306" t="s">
        <v>1606</v>
      </c>
      <c r="P6306" t="s">
        <v>6386</v>
      </c>
      <c r="Q6306" s="312">
        <v>44865</v>
      </c>
      <c r="R6306" s="312">
        <v>44896</v>
      </c>
      <c r="S6306" t="s">
        <v>8452</v>
      </c>
      <c r="T6306" s="267"/>
      <c r="U6306" s="267"/>
      <c r="V6306" s="267"/>
      <c r="W6306" s="267"/>
      <c r="X6306" s="268"/>
      <c r="Y6306" t="s">
        <v>8575</v>
      </c>
      <c r="Z6306">
        <v>1681597433</v>
      </c>
      <c r="AA6306" t="s">
        <v>8576</v>
      </c>
      <c r="AB6306" s="273" t="str">
        <f>_xlfn.IFNA(IF(Table[[#This Row],[Programme Partner]]&lt;&gt;Table[[#This Row],[Implementing Partner]],CONCATENATE(Table[[#This Row],[Programme Partner]],"-",Table[[#This Row],[Implementing Partner]]),Table[[#This Row],[Programme Partner]]),"")</f>
        <v>GREEN HILL</v>
      </c>
    </row>
    <row r="6307" spans="1:28" ht="16.5" customHeight="1">
      <c r="A6307" s="183">
        <v>6757</v>
      </c>
      <c r="B6307" s="264" t="s">
        <v>8346</v>
      </c>
      <c r="C6307" s="265" t="s">
        <v>8346</v>
      </c>
      <c r="D6307" s="197" t="s">
        <v>5058</v>
      </c>
      <c r="E6307" s="269" t="s">
        <v>27</v>
      </c>
      <c r="F6307" s="264" t="s">
        <v>8012</v>
      </c>
      <c r="G6307" t="s">
        <v>8357</v>
      </c>
      <c r="H6307" s="264" t="str">
        <f>IFERROR(VLOOKUP(Table[[#This Row],[Activity Details of Assistance]],WHAT!E:F,2,FALSE),"")</f>
        <v># of door</v>
      </c>
      <c r="I6307" s="264"/>
      <c r="J6307">
        <v>5</v>
      </c>
      <c r="K6307" s="295" t="s">
        <v>8280</v>
      </c>
      <c r="L6307" s="306" t="s">
        <v>13</v>
      </c>
      <c r="M6307" t="s">
        <v>14</v>
      </c>
      <c r="N6307" t="s">
        <v>309</v>
      </c>
      <c r="O6307" t="s">
        <v>1606</v>
      </c>
      <c r="P6307" t="s">
        <v>6386</v>
      </c>
      <c r="Q6307" s="312">
        <v>44865</v>
      </c>
      <c r="R6307" s="312">
        <v>44896</v>
      </c>
      <c r="S6307" t="s">
        <v>8452</v>
      </c>
      <c r="T6307" s="267"/>
      <c r="U6307" s="267"/>
      <c r="V6307" s="267"/>
      <c r="W6307" s="267"/>
      <c r="X6307" s="268"/>
      <c r="Y6307" t="s">
        <v>8575</v>
      </c>
      <c r="Z6307">
        <v>1681597433</v>
      </c>
      <c r="AA6307" t="s">
        <v>8576</v>
      </c>
      <c r="AB6307" s="273" t="str">
        <f>_xlfn.IFNA(IF(Table[[#This Row],[Programme Partner]]&lt;&gt;Table[[#This Row],[Implementing Partner]],CONCATENATE(Table[[#This Row],[Programme Partner]],"-",Table[[#This Row],[Implementing Partner]]),Table[[#This Row],[Programme Partner]]),"")</f>
        <v>GREEN HILL</v>
      </c>
    </row>
    <row r="6308" spans="1:28" ht="16.5" customHeight="1">
      <c r="A6308" s="183">
        <v>6758</v>
      </c>
      <c r="B6308" s="264" t="s">
        <v>8346</v>
      </c>
      <c r="C6308" s="265" t="s">
        <v>8346</v>
      </c>
      <c r="D6308" s="197" t="s">
        <v>5058</v>
      </c>
      <c r="E6308" s="269" t="s">
        <v>27</v>
      </c>
      <c r="F6308" s="264" t="s">
        <v>8013</v>
      </c>
      <c r="G6308" t="s">
        <v>8313</v>
      </c>
      <c r="H6308" s="264" t="str">
        <f>IFERROR(VLOOKUP(Table[[#This Row],[Activity Details of Assistance]],WHAT!E:F,2,FALSE),"")</f>
        <v># of HP sessions at community level</v>
      </c>
      <c r="I6308" s="264"/>
      <c r="J6308">
        <v>65</v>
      </c>
      <c r="K6308" s="295" t="s">
        <v>8280</v>
      </c>
      <c r="L6308" s="306" t="s">
        <v>13</v>
      </c>
      <c r="M6308" t="s">
        <v>14</v>
      </c>
      <c r="N6308" t="s">
        <v>309</v>
      </c>
      <c r="O6308" t="s">
        <v>1606</v>
      </c>
      <c r="P6308" t="s">
        <v>6386</v>
      </c>
      <c r="Q6308" s="312">
        <v>44865</v>
      </c>
      <c r="R6308" s="312">
        <v>44896</v>
      </c>
      <c r="S6308" t="s">
        <v>8452</v>
      </c>
      <c r="T6308" s="267"/>
      <c r="U6308" s="267"/>
      <c r="V6308" s="267"/>
      <c r="W6308" s="267"/>
      <c r="X6308" s="268"/>
      <c r="Y6308" t="s">
        <v>8575</v>
      </c>
      <c r="Z6308">
        <v>1681597433</v>
      </c>
      <c r="AA6308" t="s">
        <v>8576</v>
      </c>
      <c r="AB6308" s="273" t="str">
        <f>_xlfn.IFNA(IF(Table[[#This Row],[Programme Partner]]&lt;&gt;Table[[#This Row],[Implementing Partner]],CONCATENATE(Table[[#This Row],[Programme Partner]],"-",Table[[#This Row],[Implementing Partner]]),Table[[#This Row],[Programme Partner]]),"")</f>
        <v>GREEN HILL</v>
      </c>
    </row>
    <row r="6309" spans="1:28" ht="16.5" customHeight="1">
      <c r="A6309" s="183">
        <v>6759</v>
      </c>
      <c r="B6309" s="264" t="s">
        <v>8346</v>
      </c>
      <c r="C6309" s="265" t="s">
        <v>8346</v>
      </c>
      <c r="D6309" s="197" t="s">
        <v>5058</v>
      </c>
      <c r="E6309" s="269" t="s">
        <v>27</v>
      </c>
      <c r="F6309" s="264" t="s">
        <v>8013</v>
      </c>
      <c r="G6309" t="s">
        <v>8314</v>
      </c>
      <c r="H6309" s="264" t="str">
        <f>IFERROR(VLOOKUP(Table[[#This Row],[Activity Details of Assistance]],WHAT!E:F,2,FALSE),"")</f>
        <v># of HP sessions at HH level</v>
      </c>
      <c r="I6309" s="264"/>
      <c r="J6309">
        <v>167</v>
      </c>
      <c r="K6309" s="295" t="s">
        <v>8280</v>
      </c>
      <c r="L6309" s="306" t="s">
        <v>13</v>
      </c>
      <c r="M6309" t="s">
        <v>14</v>
      </c>
      <c r="N6309" t="s">
        <v>309</v>
      </c>
      <c r="O6309" t="s">
        <v>1606</v>
      </c>
      <c r="P6309" t="s">
        <v>6386</v>
      </c>
      <c r="Q6309" s="312">
        <v>44865</v>
      </c>
      <c r="R6309" s="312">
        <v>44896</v>
      </c>
      <c r="S6309" t="s">
        <v>8452</v>
      </c>
      <c r="T6309" s="267"/>
      <c r="U6309" s="267"/>
      <c r="V6309" s="267"/>
      <c r="W6309" s="267"/>
      <c r="X6309" s="268"/>
      <c r="Y6309" t="s">
        <v>8575</v>
      </c>
      <c r="Z6309">
        <v>1681597433</v>
      </c>
      <c r="AA6309" t="s">
        <v>8576</v>
      </c>
      <c r="AB6309" s="273" t="str">
        <f>_xlfn.IFNA(IF(Table[[#This Row],[Programme Partner]]&lt;&gt;Table[[#This Row],[Implementing Partner]],CONCATENATE(Table[[#This Row],[Programme Partner]],"-",Table[[#This Row],[Implementing Partner]]),Table[[#This Row],[Programme Partner]]),"")</f>
        <v>GREEN HILL</v>
      </c>
    </row>
    <row r="6310" spans="1:28" ht="16.5" customHeight="1">
      <c r="A6310" s="183">
        <v>6760</v>
      </c>
      <c r="B6310" s="264" t="s">
        <v>8346</v>
      </c>
      <c r="C6310" s="265" t="s">
        <v>8346</v>
      </c>
      <c r="D6310" s="197" t="s">
        <v>5058</v>
      </c>
      <c r="E6310" s="269" t="s">
        <v>27</v>
      </c>
      <c r="F6310" s="264" t="s">
        <v>8013</v>
      </c>
      <c r="G6310" t="s">
        <v>8442</v>
      </c>
      <c r="H6310" s="264" t="str">
        <f>IFERROR(VLOOKUP(Table[[#This Row],[Activity Details of Assistance]],WHAT!E:F,2,FALSE),"")</f>
        <v># of facilities</v>
      </c>
      <c r="I6310" s="264"/>
      <c r="J6310">
        <v>1130</v>
      </c>
      <c r="K6310" s="295" t="s">
        <v>8280</v>
      </c>
      <c r="L6310" s="306" t="s">
        <v>13</v>
      </c>
      <c r="M6310" t="s">
        <v>14</v>
      </c>
      <c r="N6310" t="s">
        <v>309</v>
      </c>
      <c r="O6310" t="s">
        <v>1606</v>
      </c>
      <c r="P6310" t="s">
        <v>6386</v>
      </c>
      <c r="Q6310" s="312">
        <v>44865</v>
      </c>
      <c r="R6310" s="312">
        <v>44896</v>
      </c>
      <c r="S6310" t="s">
        <v>8452</v>
      </c>
      <c r="T6310" s="267"/>
      <c r="U6310" s="267"/>
      <c r="V6310" s="267"/>
      <c r="W6310" s="267"/>
      <c r="X6310" s="268"/>
      <c r="Y6310" t="s">
        <v>8575</v>
      </c>
      <c r="Z6310">
        <v>1681597433</v>
      </c>
      <c r="AA6310" t="s">
        <v>8576</v>
      </c>
      <c r="AB6310" s="273" t="str">
        <f>_xlfn.IFNA(IF(Table[[#This Row],[Programme Partner]]&lt;&gt;Table[[#This Row],[Implementing Partner]],CONCATENATE(Table[[#This Row],[Programme Partner]],"-",Table[[#This Row],[Implementing Partner]]),Table[[#This Row],[Programme Partner]]),"")</f>
        <v>GREEN HILL</v>
      </c>
    </row>
    <row r="6311" spans="1:28" ht="16.5" customHeight="1">
      <c r="A6311" s="183">
        <v>6761</v>
      </c>
      <c r="B6311" s="264" t="s">
        <v>4993</v>
      </c>
      <c r="C6311" s="265" t="s">
        <v>4993</v>
      </c>
      <c r="D6311" s="266" t="s">
        <v>4993</v>
      </c>
      <c r="E6311" s="269" t="s">
        <v>27</v>
      </c>
      <c r="F6311" s="264" t="s">
        <v>8011</v>
      </c>
      <c r="G6311" s="195" t="s">
        <v>8584</v>
      </c>
      <c r="H6311" s="264" t="str">
        <f>IFERROR(VLOOKUP(Table[[#This Row],[Activity Details of Assistance]],WHAT!E:F,2,FALSE),"")</f>
        <v># of tube well</v>
      </c>
      <c r="I6311" s="264"/>
      <c r="J6311">
        <v>37</v>
      </c>
      <c r="K6311" s="295" t="s">
        <v>8280</v>
      </c>
      <c r="L6311" s="306" t="s">
        <v>13</v>
      </c>
      <c r="M6311" t="s">
        <v>14</v>
      </c>
      <c r="N6311" t="s">
        <v>309</v>
      </c>
      <c r="O6311" t="s">
        <v>1606</v>
      </c>
      <c r="P6311" t="s">
        <v>6477</v>
      </c>
      <c r="Q6311" s="312">
        <v>44865</v>
      </c>
      <c r="R6311" s="312">
        <v>45170</v>
      </c>
      <c r="S6311" t="s">
        <v>8452</v>
      </c>
      <c r="T6311" s="267"/>
      <c r="U6311" s="267"/>
      <c r="V6311" s="267"/>
      <c r="W6311" s="267"/>
      <c r="X6311" s="268"/>
      <c r="Y6311" t="s">
        <v>8309</v>
      </c>
      <c r="Z6311">
        <v>8801813213381</v>
      </c>
      <c r="AA6311" t="s">
        <v>8285</v>
      </c>
      <c r="AB6311" s="273" t="str">
        <f>_xlfn.IFNA(IF(Table[[#This Row],[Programme Partner]]&lt;&gt;Table[[#This Row],[Implementing Partner]],CONCATENATE(Table[[#This Row],[Programme Partner]],"-",Table[[#This Row],[Implementing Partner]]),Table[[#This Row],[Programme Partner]]),"")</f>
        <v>ACF</v>
      </c>
    </row>
    <row r="6312" spans="1:28" ht="16.5" customHeight="1">
      <c r="A6312" s="183">
        <v>6762</v>
      </c>
      <c r="B6312" s="264" t="s">
        <v>4993</v>
      </c>
      <c r="C6312" s="265" t="s">
        <v>4993</v>
      </c>
      <c r="D6312" s="266" t="s">
        <v>4993</v>
      </c>
      <c r="E6312" s="269" t="s">
        <v>27</v>
      </c>
      <c r="F6312" s="264" t="s">
        <v>8011</v>
      </c>
      <c r="G6312" t="s">
        <v>8019</v>
      </c>
      <c r="H6312" s="264" t="str">
        <f>IFERROR(VLOOKUP(Table[[#This Row],[Activity Details of Assistance]],WHAT!E:F,2,FALSE),"")</f>
        <v>N/A</v>
      </c>
      <c r="I6312" s="264"/>
      <c r="J6312">
        <v>6</v>
      </c>
      <c r="K6312" s="295" t="s">
        <v>8280</v>
      </c>
      <c r="L6312" s="306" t="s">
        <v>13</v>
      </c>
      <c r="M6312" t="s">
        <v>14</v>
      </c>
      <c r="N6312" t="s">
        <v>309</v>
      </c>
      <c r="O6312" t="s">
        <v>1606</v>
      </c>
      <c r="P6312" t="s">
        <v>6477</v>
      </c>
      <c r="Q6312" s="312">
        <v>44865</v>
      </c>
      <c r="R6312" s="312">
        <v>45170</v>
      </c>
      <c r="S6312" t="s">
        <v>8452</v>
      </c>
      <c r="T6312" s="267"/>
      <c r="U6312" s="267"/>
      <c r="V6312" s="267"/>
      <c r="W6312" s="267"/>
      <c r="X6312" s="268"/>
      <c r="Y6312" t="s">
        <v>8309</v>
      </c>
      <c r="Z6312">
        <v>8801813213381</v>
      </c>
      <c r="AA6312" t="s">
        <v>8285</v>
      </c>
      <c r="AB6312" s="273" t="str">
        <f>_xlfn.IFNA(IF(Table[[#This Row],[Programme Partner]]&lt;&gt;Table[[#This Row],[Implementing Partner]],CONCATENATE(Table[[#This Row],[Programme Partner]],"-",Table[[#This Row],[Implementing Partner]]),Table[[#This Row],[Programme Partner]]),"")</f>
        <v>ACF</v>
      </c>
    </row>
    <row r="6313" spans="1:28" ht="16.5" customHeight="1">
      <c r="A6313" s="183">
        <v>6763</v>
      </c>
      <c r="B6313" s="264" t="s">
        <v>4993</v>
      </c>
      <c r="C6313" s="265" t="s">
        <v>4993</v>
      </c>
      <c r="D6313" s="266" t="s">
        <v>4993</v>
      </c>
      <c r="E6313" s="269" t="s">
        <v>27</v>
      </c>
      <c r="F6313" s="264" t="s">
        <v>8012</v>
      </c>
      <c r="G6313" s="195" t="s">
        <v>8585</v>
      </c>
      <c r="H6313" s="264" t="str">
        <f>IFERROR(VLOOKUP(Table[[#This Row],[Activity Details of Assistance]],WHAT!E:F,2,FALSE),"")</f>
        <v xml:space="preserve"># of door </v>
      </c>
      <c r="I6313" s="264"/>
      <c r="J6313">
        <v>9</v>
      </c>
      <c r="K6313" s="295" t="s">
        <v>8280</v>
      </c>
      <c r="L6313" s="306" t="s">
        <v>13</v>
      </c>
      <c r="M6313" t="s">
        <v>14</v>
      </c>
      <c r="N6313" t="s">
        <v>309</v>
      </c>
      <c r="O6313" t="s">
        <v>1606</v>
      </c>
      <c r="P6313" t="s">
        <v>6477</v>
      </c>
      <c r="Q6313" s="312">
        <v>44865</v>
      </c>
      <c r="R6313" s="312">
        <v>45170</v>
      </c>
      <c r="S6313" t="s">
        <v>8452</v>
      </c>
      <c r="T6313" s="267"/>
      <c r="U6313" s="267"/>
      <c r="V6313" s="267"/>
      <c r="W6313" s="267"/>
      <c r="X6313" s="268"/>
      <c r="Y6313" t="s">
        <v>8309</v>
      </c>
      <c r="Z6313">
        <v>8801813213381</v>
      </c>
      <c r="AA6313" t="s">
        <v>8285</v>
      </c>
      <c r="AB6313" s="273" t="str">
        <f>_xlfn.IFNA(IF(Table[[#This Row],[Programme Partner]]&lt;&gt;Table[[#This Row],[Implementing Partner]],CONCATENATE(Table[[#This Row],[Programme Partner]],"-",Table[[#This Row],[Implementing Partner]]),Table[[#This Row],[Programme Partner]]),"")</f>
        <v>ACF</v>
      </c>
    </row>
    <row r="6314" spans="1:28" ht="16.5" customHeight="1">
      <c r="A6314" s="183">
        <v>6764</v>
      </c>
      <c r="B6314" s="264" t="s">
        <v>4993</v>
      </c>
      <c r="C6314" s="265" t="s">
        <v>4993</v>
      </c>
      <c r="D6314" s="266" t="s">
        <v>4993</v>
      </c>
      <c r="E6314" s="269" t="s">
        <v>27</v>
      </c>
      <c r="F6314" s="264" t="s">
        <v>8012</v>
      </c>
      <c r="G6314" s="195" t="s">
        <v>8586</v>
      </c>
      <c r="H6314" s="264" t="str">
        <f>IFERROR(VLOOKUP(Table[[#This Row],[Activity Details of Assistance]],WHAT!E:F,2,FALSE),"")</f>
        <v># of door</v>
      </c>
      <c r="I6314" s="264"/>
      <c r="J6314">
        <v>49</v>
      </c>
      <c r="K6314" s="295" t="s">
        <v>8280</v>
      </c>
      <c r="L6314" s="306" t="s">
        <v>13</v>
      </c>
      <c r="M6314" t="s">
        <v>14</v>
      </c>
      <c r="N6314" t="s">
        <v>309</v>
      </c>
      <c r="O6314" t="s">
        <v>1606</v>
      </c>
      <c r="P6314" t="s">
        <v>6477</v>
      </c>
      <c r="Q6314" s="312">
        <v>44865</v>
      </c>
      <c r="R6314" s="312">
        <v>45170</v>
      </c>
      <c r="S6314" t="s">
        <v>8452</v>
      </c>
      <c r="T6314" s="267"/>
      <c r="U6314" s="267"/>
      <c r="V6314" s="267"/>
      <c r="W6314" s="267"/>
      <c r="X6314" s="268"/>
      <c r="Y6314" t="s">
        <v>8309</v>
      </c>
      <c r="Z6314">
        <v>8801813213381</v>
      </c>
      <c r="AA6314" t="s">
        <v>8285</v>
      </c>
      <c r="AB6314" s="273" t="str">
        <f>_xlfn.IFNA(IF(Table[[#This Row],[Programme Partner]]&lt;&gt;Table[[#This Row],[Implementing Partner]],CONCATENATE(Table[[#This Row],[Programme Partner]],"-",Table[[#This Row],[Implementing Partner]]),Table[[#This Row],[Programme Partner]]),"")</f>
        <v>ACF</v>
      </c>
    </row>
    <row r="6315" spans="1:28" ht="16.5" customHeight="1">
      <c r="A6315" s="183">
        <v>6765</v>
      </c>
      <c r="B6315" s="264" t="s">
        <v>4993</v>
      </c>
      <c r="C6315" s="265" t="s">
        <v>4993</v>
      </c>
      <c r="D6315" s="266" t="s">
        <v>4993</v>
      </c>
      <c r="E6315" s="269" t="s">
        <v>27</v>
      </c>
      <c r="F6315" s="264" t="s">
        <v>8012</v>
      </c>
      <c r="G6315" t="s">
        <v>8357</v>
      </c>
      <c r="H6315" s="264" t="str">
        <f>IFERROR(VLOOKUP(Table[[#This Row],[Activity Details of Assistance]],WHAT!E:F,2,FALSE),"")</f>
        <v># of door</v>
      </c>
      <c r="I6315" s="264"/>
      <c r="J6315">
        <v>117</v>
      </c>
      <c r="K6315" s="295" t="s">
        <v>8280</v>
      </c>
      <c r="L6315" s="306" t="s">
        <v>13</v>
      </c>
      <c r="M6315" t="s">
        <v>14</v>
      </c>
      <c r="N6315" t="s">
        <v>309</v>
      </c>
      <c r="O6315" t="s">
        <v>1606</v>
      </c>
      <c r="P6315" t="s">
        <v>6477</v>
      </c>
      <c r="Q6315" s="312">
        <v>44865</v>
      </c>
      <c r="R6315" s="312">
        <v>45170</v>
      </c>
      <c r="S6315" t="s">
        <v>8452</v>
      </c>
      <c r="T6315" s="267"/>
      <c r="U6315" s="267"/>
      <c r="V6315" s="267"/>
      <c r="W6315" s="267"/>
      <c r="X6315" s="268"/>
      <c r="Y6315" t="s">
        <v>8309</v>
      </c>
      <c r="Z6315">
        <v>8801813213381</v>
      </c>
      <c r="AA6315" t="s">
        <v>8285</v>
      </c>
      <c r="AB6315" s="273" t="str">
        <f>_xlfn.IFNA(IF(Table[[#This Row],[Programme Partner]]&lt;&gt;Table[[#This Row],[Implementing Partner]],CONCATENATE(Table[[#This Row],[Programme Partner]],"-",Table[[#This Row],[Implementing Partner]]),Table[[#This Row],[Programme Partner]]),"")</f>
        <v>ACF</v>
      </c>
    </row>
    <row r="6316" spans="1:28" ht="16.5" customHeight="1">
      <c r="A6316" s="183">
        <v>6766</v>
      </c>
      <c r="B6316" s="264" t="s">
        <v>4993</v>
      </c>
      <c r="C6316" s="265" t="s">
        <v>4993</v>
      </c>
      <c r="D6316" s="266" t="s">
        <v>4993</v>
      </c>
      <c r="E6316" s="269" t="s">
        <v>27</v>
      </c>
      <c r="F6316" s="264" t="s">
        <v>8012</v>
      </c>
      <c r="G6316" t="s">
        <v>8019</v>
      </c>
      <c r="H6316" s="264" t="str">
        <f>IFERROR(VLOOKUP(Table[[#This Row],[Activity Details of Assistance]],WHAT!E:F,2,FALSE),"")</f>
        <v>N/A</v>
      </c>
      <c r="I6316" s="264"/>
      <c r="J6316">
        <v>11</v>
      </c>
      <c r="K6316" s="295" t="s">
        <v>8280</v>
      </c>
      <c r="L6316" s="306" t="s">
        <v>13</v>
      </c>
      <c r="M6316" t="s">
        <v>14</v>
      </c>
      <c r="N6316" t="s">
        <v>309</v>
      </c>
      <c r="O6316" t="s">
        <v>1606</v>
      </c>
      <c r="P6316" t="s">
        <v>6477</v>
      </c>
      <c r="Q6316" s="312">
        <v>44865</v>
      </c>
      <c r="R6316" s="312">
        <v>45170</v>
      </c>
      <c r="S6316" t="s">
        <v>8452</v>
      </c>
      <c r="T6316" s="267"/>
      <c r="U6316" s="267"/>
      <c r="V6316" s="267"/>
      <c r="W6316" s="267"/>
      <c r="X6316" s="268"/>
      <c r="Y6316" t="s">
        <v>8309</v>
      </c>
      <c r="Z6316">
        <v>8801813213381</v>
      </c>
      <c r="AA6316" t="s">
        <v>8285</v>
      </c>
      <c r="AB6316" s="273" t="str">
        <f>_xlfn.IFNA(IF(Table[[#This Row],[Programme Partner]]&lt;&gt;Table[[#This Row],[Implementing Partner]],CONCATENATE(Table[[#This Row],[Programme Partner]],"-",Table[[#This Row],[Implementing Partner]]),Table[[#This Row],[Programme Partner]]),"")</f>
        <v>ACF</v>
      </c>
    </row>
    <row r="6317" spans="1:28" ht="16.5" customHeight="1">
      <c r="A6317" s="183">
        <v>6767</v>
      </c>
      <c r="B6317" s="264" t="s">
        <v>4993</v>
      </c>
      <c r="C6317" s="265" t="s">
        <v>4993</v>
      </c>
      <c r="D6317" s="266" t="s">
        <v>4993</v>
      </c>
      <c r="E6317" s="269" t="s">
        <v>27</v>
      </c>
      <c r="F6317" s="264" t="s">
        <v>8013</v>
      </c>
      <c r="G6317" t="s">
        <v>8313</v>
      </c>
      <c r="H6317" s="264" t="str">
        <f>IFERROR(VLOOKUP(Table[[#This Row],[Activity Details of Assistance]],WHAT!E:F,2,FALSE),"")</f>
        <v># of HP sessions at community level</v>
      </c>
      <c r="I6317" s="264"/>
      <c r="J6317">
        <v>792</v>
      </c>
      <c r="K6317" s="295" t="s">
        <v>8280</v>
      </c>
      <c r="L6317" s="306" t="s">
        <v>13</v>
      </c>
      <c r="M6317" t="s">
        <v>14</v>
      </c>
      <c r="N6317" t="s">
        <v>309</v>
      </c>
      <c r="O6317" t="s">
        <v>1606</v>
      </c>
      <c r="P6317" t="s">
        <v>6477</v>
      </c>
      <c r="Q6317" s="312">
        <v>44865</v>
      </c>
      <c r="R6317" s="312">
        <v>45170</v>
      </c>
      <c r="S6317" t="s">
        <v>8452</v>
      </c>
      <c r="T6317" s="267"/>
      <c r="U6317" s="267"/>
      <c r="V6317" s="267"/>
      <c r="W6317" s="267"/>
      <c r="X6317" s="268"/>
      <c r="Y6317" t="s">
        <v>8309</v>
      </c>
      <c r="Z6317">
        <v>8801813213381</v>
      </c>
      <c r="AA6317" t="s">
        <v>8285</v>
      </c>
      <c r="AB6317" s="273" t="str">
        <f>_xlfn.IFNA(IF(Table[[#This Row],[Programme Partner]]&lt;&gt;Table[[#This Row],[Implementing Partner]],CONCATENATE(Table[[#This Row],[Programme Partner]],"-",Table[[#This Row],[Implementing Partner]]),Table[[#This Row],[Programme Partner]]),"")</f>
        <v>ACF</v>
      </c>
    </row>
    <row r="6318" spans="1:28" ht="16.5" customHeight="1">
      <c r="A6318" s="183">
        <v>6768</v>
      </c>
      <c r="B6318" s="264" t="s">
        <v>4993</v>
      </c>
      <c r="C6318" s="265" t="s">
        <v>4993</v>
      </c>
      <c r="D6318" s="266" t="s">
        <v>4993</v>
      </c>
      <c r="E6318" s="269" t="s">
        <v>27</v>
      </c>
      <c r="F6318" s="264" t="s">
        <v>8013</v>
      </c>
      <c r="G6318" t="s">
        <v>8314</v>
      </c>
      <c r="H6318" s="264" t="str">
        <f>IFERROR(VLOOKUP(Table[[#This Row],[Activity Details of Assistance]],WHAT!E:F,2,FALSE),"")</f>
        <v># of HP sessions at HH level</v>
      </c>
      <c r="I6318" s="264"/>
      <c r="J6318">
        <v>1860</v>
      </c>
      <c r="K6318" s="295" t="s">
        <v>8280</v>
      </c>
      <c r="L6318" s="306" t="s">
        <v>13</v>
      </c>
      <c r="M6318" t="s">
        <v>14</v>
      </c>
      <c r="N6318" t="s">
        <v>309</v>
      </c>
      <c r="O6318" t="s">
        <v>1606</v>
      </c>
      <c r="P6318" t="s">
        <v>6477</v>
      </c>
      <c r="Q6318" s="312">
        <v>44865</v>
      </c>
      <c r="R6318" s="312">
        <v>45170</v>
      </c>
      <c r="S6318" t="s">
        <v>8452</v>
      </c>
      <c r="T6318" s="267"/>
      <c r="U6318" s="267"/>
      <c r="V6318" s="267"/>
      <c r="W6318" s="267"/>
      <c r="X6318" s="268"/>
      <c r="Y6318" t="s">
        <v>8309</v>
      </c>
      <c r="Z6318">
        <v>8801813213381</v>
      </c>
      <c r="AA6318" t="s">
        <v>8285</v>
      </c>
      <c r="AB6318" s="273" t="str">
        <f>_xlfn.IFNA(IF(Table[[#This Row],[Programme Partner]]&lt;&gt;Table[[#This Row],[Implementing Partner]],CONCATENATE(Table[[#This Row],[Programme Partner]],"-",Table[[#This Row],[Implementing Partner]]),Table[[#This Row],[Programme Partner]]),"")</f>
        <v>ACF</v>
      </c>
    </row>
    <row r="6319" spans="1:28" ht="16.5" customHeight="1">
      <c r="A6319" s="183">
        <v>6769</v>
      </c>
      <c r="B6319" s="264" t="s">
        <v>4993</v>
      </c>
      <c r="C6319" s="265" t="s">
        <v>4993</v>
      </c>
      <c r="D6319" s="266" t="s">
        <v>4993</v>
      </c>
      <c r="E6319" s="269" t="s">
        <v>27</v>
      </c>
      <c r="F6319" s="264" t="s">
        <v>8013</v>
      </c>
      <c r="G6319" t="s">
        <v>8442</v>
      </c>
      <c r="H6319" s="264" t="str">
        <f>IFERROR(VLOOKUP(Table[[#This Row],[Activity Details of Assistance]],WHAT!E:F,2,FALSE),"")</f>
        <v># of facilities</v>
      </c>
      <c r="I6319" s="264"/>
      <c r="J6319">
        <v>117</v>
      </c>
      <c r="K6319" s="295" t="s">
        <v>8280</v>
      </c>
      <c r="L6319" s="306" t="s">
        <v>13</v>
      </c>
      <c r="M6319" t="s">
        <v>14</v>
      </c>
      <c r="N6319" t="s">
        <v>309</v>
      </c>
      <c r="O6319" t="s">
        <v>1606</v>
      </c>
      <c r="P6319" t="s">
        <v>6477</v>
      </c>
      <c r="Q6319" s="312">
        <v>44865</v>
      </c>
      <c r="R6319" s="312">
        <v>45170</v>
      </c>
      <c r="S6319" t="s">
        <v>8452</v>
      </c>
      <c r="T6319" s="267"/>
      <c r="U6319" s="267"/>
      <c r="V6319" s="267"/>
      <c r="W6319" s="267"/>
      <c r="X6319" s="268"/>
      <c r="Y6319" t="s">
        <v>8309</v>
      </c>
      <c r="Z6319">
        <v>8801813213381</v>
      </c>
      <c r="AA6319" t="s">
        <v>8285</v>
      </c>
      <c r="AB6319" s="273" t="str">
        <f>_xlfn.IFNA(IF(Table[[#This Row],[Programme Partner]]&lt;&gt;Table[[#This Row],[Implementing Partner]],CONCATENATE(Table[[#This Row],[Programme Partner]],"-",Table[[#This Row],[Implementing Partner]]),Table[[#This Row],[Programme Partner]]),"")</f>
        <v>ACF</v>
      </c>
    </row>
    <row r="6320" spans="1:28" ht="16.5" customHeight="1">
      <c r="A6320" s="183">
        <v>6770</v>
      </c>
      <c r="B6320" s="264" t="s">
        <v>4993</v>
      </c>
      <c r="C6320" s="265" t="s">
        <v>4993</v>
      </c>
      <c r="D6320" s="266" t="s">
        <v>4993</v>
      </c>
      <c r="E6320" s="269" t="s">
        <v>27</v>
      </c>
      <c r="F6320" s="264" t="s">
        <v>8013</v>
      </c>
      <c r="G6320" t="s">
        <v>8019</v>
      </c>
      <c r="H6320" s="264" t="str">
        <f>IFERROR(VLOOKUP(Table[[#This Row],[Activity Details of Assistance]],WHAT!E:F,2,FALSE),"")</f>
        <v>N/A</v>
      </c>
      <c r="I6320" s="264"/>
      <c r="J6320">
        <v>1632</v>
      </c>
      <c r="K6320" s="295" t="s">
        <v>8280</v>
      </c>
      <c r="L6320" s="306" t="s">
        <v>13</v>
      </c>
      <c r="M6320" t="s">
        <v>14</v>
      </c>
      <c r="N6320" t="s">
        <v>309</v>
      </c>
      <c r="O6320" t="s">
        <v>1606</v>
      </c>
      <c r="P6320" t="s">
        <v>6477</v>
      </c>
      <c r="Q6320" s="312">
        <v>44865</v>
      </c>
      <c r="R6320" s="312">
        <v>45170</v>
      </c>
      <c r="S6320" t="s">
        <v>8452</v>
      </c>
      <c r="T6320" s="267"/>
      <c r="U6320" s="267"/>
      <c r="V6320" s="267"/>
      <c r="W6320" s="267"/>
      <c r="X6320" s="268"/>
      <c r="Y6320" t="s">
        <v>8309</v>
      </c>
      <c r="Z6320">
        <v>8801813213381</v>
      </c>
      <c r="AA6320" t="s">
        <v>8285</v>
      </c>
      <c r="AB6320" s="273" t="str">
        <f>_xlfn.IFNA(IF(Table[[#This Row],[Programme Partner]]&lt;&gt;Table[[#This Row],[Implementing Partner]],CONCATENATE(Table[[#This Row],[Programme Partner]],"-",Table[[#This Row],[Implementing Partner]]),Table[[#This Row],[Programme Partner]]),"")</f>
        <v>ACF</v>
      </c>
    </row>
    <row r="6321" spans="1:28" ht="16.5" customHeight="1">
      <c r="A6321" s="183">
        <v>6771</v>
      </c>
      <c r="B6321" s="264" t="s">
        <v>4993</v>
      </c>
      <c r="C6321" s="265" t="s">
        <v>4993</v>
      </c>
      <c r="D6321" s="266" t="s">
        <v>4993</v>
      </c>
      <c r="E6321" s="269" t="s">
        <v>27</v>
      </c>
      <c r="F6321" s="264" t="s">
        <v>8014</v>
      </c>
      <c r="G6321" t="s">
        <v>8358</v>
      </c>
      <c r="H6321" s="264" t="str">
        <f>IFERROR(VLOOKUP(Table[[#This Row],[Activity Details of Assistance]],WHAT!E:F,2,FALSE),"")</f>
        <v># of campaign per camp </v>
      </c>
      <c r="I6321" s="264"/>
      <c r="J6321">
        <v>1</v>
      </c>
      <c r="K6321" s="295" t="s">
        <v>8280</v>
      </c>
      <c r="L6321" s="306" t="s">
        <v>13</v>
      </c>
      <c r="M6321" t="s">
        <v>14</v>
      </c>
      <c r="N6321" t="s">
        <v>309</v>
      </c>
      <c r="O6321" t="s">
        <v>1606</v>
      </c>
      <c r="P6321" t="s">
        <v>6477</v>
      </c>
      <c r="Q6321" s="312">
        <v>44865</v>
      </c>
      <c r="R6321" s="312">
        <v>45170</v>
      </c>
      <c r="S6321" t="s">
        <v>8452</v>
      </c>
      <c r="T6321" s="267"/>
      <c r="U6321" s="267"/>
      <c r="V6321" s="267"/>
      <c r="W6321" s="267"/>
      <c r="X6321" s="268"/>
      <c r="Y6321" t="s">
        <v>8309</v>
      </c>
      <c r="Z6321">
        <v>8801813213381</v>
      </c>
      <c r="AA6321" t="s">
        <v>8285</v>
      </c>
      <c r="AB6321" s="273" t="str">
        <f>_xlfn.IFNA(IF(Table[[#This Row],[Programme Partner]]&lt;&gt;Table[[#This Row],[Implementing Partner]],CONCATENATE(Table[[#This Row],[Programme Partner]],"-",Table[[#This Row],[Implementing Partner]]),Table[[#This Row],[Programme Partner]]),"")</f>
        <v>ACF</v>
      </c>
    </row>
    <row r="6322" spans="1:28" ht="16.5" customHeight="1">
      <c r="A6322" s="183">
        <v>6772</v>
      </c>
      <c r="B6322" s="264" t="s">
        <v>4993</v>
      </c>
      <c r="C6322" s="265" t="s">
        <v>4993</v>
      </c>
      <c r="D6322" s="266" t="s">
        <v>4993</v>
      </c>
      <c r="E6322" s="269" t="s">
        <v>27</v>
      </c>
      <c r="F6322" s="264" t="s">
        <v>8014</v>
      </c>
      <c r="G6322" s="103" t="s">
        <v>8361</v>
      </c>
      <c r="H6322" s="264" t="str">
        <f>IFERROR(VLOOKUP(Table[[#This Row],[Activity Details of Assistance]],WHAT!E:F,2,FALSE),"")</f>
        <v># of plant</v>
      </c>
      <c r="I6322" s="264"/>
      <c r="J6322">
        <v>1</v>
      </c>
      <c r="K6322" s="295" t="s">
        <v>8280</v>
      </c>
      <c r="L6322" s="306" t="s">
        <v>13</v>
      </c>
      <c r="M6322" t="s">
        <v>14</v>
      </c>
      <c r="N6322" t="s">
        <v>309</v>
      </c>
      <c r="O6322" t="s">
        <v>1606</v>
      </c>
      <c r="P6322" t="s">
        <v>6477</v>
      </c>
      <c r="Q6322" s="312">
        <v>44865</v>
      </c>
      <c r="R6322" s="312">
        <v>45170</v>
      </c>
      <c r="S6322" t="s">
        <v>8452</v>
      </c>
      <c r="T6322" s="267"/>
      <c r="U6322" s="267"/>
      <c r="V6322" s="267"/>
      <c r="W6322" s="267"/>
      <c r="X6322" s="268"/>
      <c r="Y6322" t="s">
        <v>8309</v>
      </c>
      <c r="Z6322">
        <v>8801813213381</v>
      </c>
      <c r="AA6322" t="s">
        <v>8285</v>
      </c>
      <c r="AB6322" s="273" t="str">
        <f>_xlfn.IFNA(IF(Table[[#This Row],[Programme Partner]]&lt;&gt;Table[[#This Row],[Implementing Partner]],CONCATENATE(Table[[#This Row],[Programme Partner]],"-",Table[[#This Row],[Implementing Partner]]),Table[[#This Row],[Programme Partner]]),"")</f>
        <v>ACF</v>
      </c>
    </row>
    <row r="6323" spans="1:28" ht="16.5" customHeight="1">
      <c r="A6323" s="183">
        <v>6773</v>
      </c>
      <c r="B6323" s="264" t="s">
        <v>4993</v>
      </c>
      <c r="C6323" s="265" t="s">
        <v>4993</v>
      </c>
      <c r="D6323" s="266" t="s">
        <v>4993</v>
      </c>
      <c r="E6323" s="269" t="s">
        <v>27</v>
      </c>
      <c r="F6323" s="264" t="s">
        <v>8014</v>
      </c>
      <c r="G6323" t="s">
        <v>8019</v>
      </c>
      <c r="H6323" s="264" t="str">
        <f>IFERROR(VLOOKUP(Table[[#This Row],[Activity Details of Assistance]],WHAT!E:F,2,FALSE),"")</f>
        <v>N/A</v>
      </c>
      <c r="I6323" s="264"/>
      <c r="J6323">
        <v>10200</v>
      </c>
      <c r="K6323" s="295" t="s">
        <v>8280</v>
      </c>
      <c r="L6323" s="306" t="s">
        <v>13</v>
      </c>
      <c r="M6323" t="s">
        <v>14</v>
      </c>
      <c r="N6323" t="s">
        <v>309</v>
      </c>
      <c r="O6323" t="s">
        <v>1606</v>
      </c>
      <c r="P6323" t="s">
        <v>6477</v>
      </c>
      <c r="Q6323" s="312">
        <v>44865</v>
      </c>
      <c r="R6323" s="312">
        <v>45170</v>
      </c>
      <c r="S6323" t="s">
        <v>8452</v>
      </c>
      <c r="T6323" s="267"/>
      <c r="U6323" s="267"/>
      <c r="V6323" s="267"/>
      <c r="W6323" s="267"/>
      <c r="X6323" s="268"/>
      <c r="Y6323" t="s">
        <v>8309</v>
      </c>
      <c r="Z6323">
        <v>8801813213381</v>
      </c>
      <c r="AA6323" t="s">
        <v>8285</v>
      </c>
      <c r="AB6323" s="273" t="str">
        <f>_xlfn.IFNA(IF(Table[[#This Row],[Programme Partner]]&lt;&gt;Table[[#This Row],[Implementing Partner]],CONCATENATE(Table[[#This Row],[Programme Partner]],"-",Table[[#This Row],[Implementing Partner]]),Table[[#This Row],[Programme Partner]]),"")</f>
        <v>ACF</v>
      </c>
    </row>
    <row r="6324" spans="1:28" ht="16.5" customHeight="1">
      <c r="A6324" s="183">
        <v>6774</v>
      </c>
      <c r="B6324" s="264" t="s">
        <v>8346</v>
      </c>
      <c r="C6324" s="265" t="s">
        <v>8346</v>
      </c>
      <c r="D6324" s="197" t="s">
        <v>5058</v>
      </c>
      <c r="E6324" s="269" t="s">
        <v>27</v>
      </c>
      <c r="F6324" s="264" t="s">
        <v>8011</v>
      </c>
      <c r="G6324" s="195" t="s">
        <v>8584</v>
      </c>
      <c r="H6324" s="264" t="str">
        <f>IFERROR(VLOOKUP(Table[[#This Row],[Activity Details of Assistance]],WHAT!E:F,2,FALSE),"")</f>
        <v># of tube well</v>
      </c>
      <c r="I6324" s="264"/>
      <c r="J6324">
        <v>22</v>
      </c>
      <c r="K6324" s="295" t="s">
        <v>8280</v>
      </c>
      <c r="L6324" s="306" t="s">
        <v>13</v>
      </c>
      <c r="M6324" t="s">
        <v>14</v>
      </c>
      <c r="N6324" t="s">
        <v>309</v>
      </c>
      <c r="O6324" t="s">
        <v>1606</v>
      </c>
      <c r="P6324" t="s">
        <v>4668</v>
      </c>
      <c r="Q6324" s="312">
        <v>44865</v>
      </c>
      <c r="R6324" s="312">
        <v>44896</v>
      </c>
      <c r="S6324" t="s">
        <v>8452</v>
      </c>
      <c r="T6324" s="267"/>
      <c r="U6324" s="267"/>
      <c r="V6324" s="267"/>
      <c r="W6324" s="267"/>
      <c r="X6324" s="268"/>
      <c r="Y6324" t="s">
        <v>8575</v>
      </c>
      <c r="Z6324">
        <v>1681597433</v>
      </c>
      <c r="AA6324" t="s">
        <v>8576</v>
      </c>
      <c r="AB6324" s="273" t="str">
        <f>_xlfn.IFNA(IF(Table[[#This Row],[Programme Partner]]&lt;&gt;Table[[#This Row],[Implementing Partner]],CONCATENATE(Table[[#This Row],[Programme Partner]],"-",Table[[#This Row],[Implementing Partner]]),Table[[#This Row],[Programme Partner]]),"")</f>
        <v>GREEN HILL</v>
      </c>
    </row>
    <row r="6325" spans="1:28" ht="16.5" customHeight="1">
      <c r="A6325" s="183">
        <v>6775</v>
      </c>
      <c r="B6325" s="264" t="s">
        <v>8346</v>
      </c>
      <c r="C6325" s="265" t="s">
        <v>8346</v>
      </c>
      <c r="D6325" s="197" t="s">
        <v>5058</v>
      </c>
      <c r="E6325" s="269" t="s">
        <v>27</v>
      </c>
      <c r="F6325" s="264" t="s">
        <v>8011</v>
      </c>
      <c r="G6325" t="s">
        <v>8318</v>
      </c>
      <c r="H6325" s="264" t="str">
        <f>IFERROR(VLOOKUP(Table[[#This Row],[Activity Details of Assistance]],WHAT!E:F,2,FALSE),"")</f>
        <v># of household</v>
      </c>
      <c r="I6325" s="264"/>
      <c r="J6325">
        <v>1732</v>
      </c>
      <c r="K6325" s="295" t="s">
        <v>8280</v>
      </c>
      <c r="L6325" s="306" t="s">
        <v>13</v>
      </c>
      <c r="M6325" t="s">
        <v>14</v>
      </c>
      <c r="N6325" t="s">
        <v>309</v>
      </c>
      <c r="O6325" t="s">
        <v>1606</v>
      </c>
      <c r="P6325" t="s">
        <v>4668</v>
      </c>
      <c r="Q6325" s="312">
        <v>44865</v>
      </c>
      <c r="R6325" s="312">
        <v>44896</v>
      </c>
      <c r="S6325" t="s">
        <v>8452</v>
      </c>
      <c r="T6325" s="267"/>
      <c r="U6325" s="267"/>
      <c r="V6325" s="267"/>
      <c r="W6325" s="267"/>
      <c r="X6325" s="268"/>
      <c r="Y6325" t="s">
        <v>8575</v>
      </c>
      <c r="Z6325">
        <v>1681597433</v>
      </c>
      <c r="AA6325" t="s">
        <v>8576</v>
      </c>
      <c r="AB6325" s="273" t="str">
        <f>_xlfn.IFNA(IF(Table[[#This Row],[Programme Partner]]&lt;&gt;Table[[#This Row],[Implementing Partner]],CONCATENATE(Table[[#This Row],[Programme Partner]],"-",Table[[#This Row],[Implementing Partner]]),Table[[#This Row],[Programme Partner]]),"")</f>
        <v>GREEN HILL</v>
      </c>
    </row>
    <row r="6326" spans="1:28" ht="16.5" customHeight="1">
      <c r="A6326" s="183">
        <v>6776</v>
      </c>
      <c r="B6326" s="264" t="s">
        <v>8346</v>
      </c>
      <c r="C6326" s="265" t="s">
        <v>8346</v>
      </c>
      <c r="D6326" s="197" t="s">
        <v>5058</v>
      </c>
      <c r="E6326" s="269" t="s">
        <v>27</v>
      </c>
      <c r="F6326" s="264" t="s">
        <v>8012</v>
      </c>
      <c r="G6326" s="195" t="s">
        <v>8585</v>
      </c>
      <c r="H6326" s="264" t="str">
        <f>IFERROR(VLOOKUP(Table[[#This Row],[Activity Details of Assistance]],WHAT!E:F,2,FALSE),"")</f>
        <v xml:space="preserve"># of door </v>
      </c>
      <c r="I6326" s="264"/>
      <c r="J6326">
        <v>17</v>
      </c>
      <c r="K6326" s="295" t="s">
        <v>8280</v>
      </c>
      <c r="L6326" s="306" t="s">
        <v>13</v>
      </c>
      <c r="M6326" t="s">
        <v>14</v>
      </c>
      <c r="N6326" t="s">
        <v>309</v>
      </c>
      <c r="O6326" t="s">
        <v>1606</v>
      </c>
      <c r="P6326" t="s">
        <v>4668</v>
      </c>
      <c r="Q6326" s="312">
        <v>44865</v>
      </c>
      <c r="R6326" s="312">
        <v>44896</v>
      </c>
      <c r="S6326" t="s">
        <v>8452</v>
      </c>
      <c r="T6326" s="267"/>
      <c r="U6326" s="267"/>
      <c r="V6326" s="267"/>
      <c r="W6326" s="267"/>
      <c r="X6326" s="268"/>
      <c r="Y6326" t="s">
        <v>8575</v>
      </c>
      <c r="Z6326">
        <v>1681597433</v>
      </c>
      <c r="AA6326" t="s">
        <v>8576</v>
      </c>
      <c r="AB6326" s="273" t="str">
        <f>_xlfn.IFNA(IF(Table[[#This Row],[Programme Partner]]&lt;&gt;Table[[#This Row],[Implementing Partner]],CONCATENATE(Table[[#This Row],[Programme Partner]],"-",Table[[#This Row],[Implementing Partner]]),Table[[#This Row],[Programme Partner]]),"")</f>
        <v>GREEN HILL</v>
      </c>
    </row>
    <row r="6327" spans="1:28" ht="16.5" customHeight="1">
      <c r="A6327" s="183">
        <v>6777</v>
      </c>
      <c r="B6327" s="264" t="s">
        <v>8346</v>
      </c>
      <c r="C6327" s="265" t="s">
        <v>8346</v>
      </c>
      <c r="D6327" s="197" t="s">
        <v>5058</v>
      </c>
      <c r="E6327" s="269" t="s">
        <v>27</v>
      </c>
      <c r="F6327" s="264" t="s">
        <v>8012</v>
      </c>
      <c r="G6327" t="s">
        <v>8354</v>
      </c>
      <c r="H6327" s="264" t="str">
        <f>IFERROR(VLOOKUP(Table[[#This Row],[Activity Details of Assistance]],WHAT!E:F,2,FALSE),"")</f>
        <v># of door</v>
      </c>
      <c r="I6327" s="264"/>
      <c r="J6327">
        <v>3</v>
      </c>
      <c r="K6327" s="295" t="s">
        <v>8280</v>
      </c>
      <c r="L6327" s="306" t="s">
        <v>13</v>
      </c>
      <c r="M6327" t="s">
        <v>14</v>
      </c>
      <c r="N6327" t="s">
        <v>309</v>
      </c>
      <c r="O6327" t="s">
        <v>1606</v>
      </c>
      <c r="P6327" t="s">
        <v>4668</v>
      </c>
      <c r="Q6327" s="312">
        <v>44865</v>
      </c>
      <c r="R6327" s="312">
        <v>44896</v>
      </c>
      <c r="S6327" t="s">
        <v>8452</v>
      </c>
      <c r="T6327" s="267"/>
      <c r="U6327" s="267"/>
      <c r="V6327" s="267"/>
      <c r="W6327" s="267"/>
      <c r="X6327" s="268"/>
      <c r="Y6327" t="s">
        <v>8575</v>
      </c>
      <c r="Z6327">
        <v>1681597433</v>
      </c>
      <c r="AA6327" t="s">
        <v>8576</v>
      </c>
      <c r="AB6327" s="273" t="str">
        <f>_xlfn.IFNA(IF(Table[[#This Row],[Programme Partner]]&lt;&gt;Table[[#This Row],[Implementing Partner]],CONCATENATE(Table[[#This Row],[Programme Partner]],"-",Table[[#This Row],[Implementing Partner]]),Table[[#This Row],[Programme Partner]]),"")</f>
        <v>GREEN HILL</v>
      </c>
    </row>
    <row r="6328" spans="1:28" ht="16.5" customHeight="1">
      <c r="A6328" s="183">
        <v>6778</v>
      </c>
      <c r="B6328" s="264" t="s">
        <v>8346</v>
      </c>
      <c r="C6328" s="265" t="s">
        <v>8346</v>
      </c>
      <c r="D6328" s="197" t="s">
        <v>5058</v>
      </c>
      <c r="E6328" s="269" t="s">
        <v>27</v>
      </c>
      <c r="F6328" s="264" t="s">
        <v>8012</v>
      </c>
      <c r="G6328" s="195" t="s">
        <v>8586</v>
      </c>
      <c r="H6328" s="264" t="str">
        <f>IFERROR(VLOOKUP(Table[[#This Row],[Activity Details of Assistance]],WHAT!E:F,2,FALSE),"")</f>
        <v># of door</v>
      </c>
      <c r="I6328" s="264"/>
      <c r="J6328">
        <v>12</v>
      </c>
      <c r="K6328" s="295" t="s">
        <v>8280</v>
      </c>
      <c r="L6328" s="306" t="s">
        <v>13</v>
      </c>
      <c r="M6328" t="s">
        <v>14</v>
      </c>
      <c r="N6328" t="s">
        <v>309</v>
      </c>
      <c r="O6328" t="s">
        <v>1606</v>
      </c>
      <c r="P6328" t="s">
        <v>4668</v>
      </c>
      <c r="Q6328" s="312">
        <v>44865</v>
      </c>
      <c r="R6328" s="312">
        <v>44896</v>
      </c>
      <c r="S6328" t="s">
        <v>8452</v>
      </c>
      <c r="T6328" s="267"/>
      <c r="U6328" s="267"/>
      <c r="V6328" s="267"/>
      <c r="W6328" s="267"/>
      <c r="X6328" s="268"/>
      <c r="Y6328" t="s">
        <v>8575</v>
      </c>
      <c r="Z6328">
        <v>1681597433</v>
      </c>
      <c r="AA6328" t="s">
        <v>8576</v>
      </c>
      <c r="AB6328" s="273" t="str">
        <f>_xlfn.IFNA(IF(Table[[#This Row],[Programme Partner]]&lt;&gt;Table[[#This Row],[Implementing Partner]],CONCATENATE(Table[[#This Row],[Programme Partner]],"-",Table[[#This Row],[Implementing Partner]]),Table[[#This Row],[Programme Partner]]),"")</f>
        <v>GREEN HILL</v>
      </c>
    </row>
    <row r="6329" spans="1:28" ht="16.5" customHeight="1">
      <c r="A6329" s="183">
        <v>6779</v>
      </c>
      <c r="B6329" s="264" t="s">
        <v>8346</v>
      </c>
      <c r="C6329" s="265" t="s">
        <v>8346</v>
      </c>
      <c r="D6329" s="197" t="s">
        <v>5058</v>
      </c>
      <c r="E6329" s="269" t="s">
        <v>27</v>
      </c>
      <c r="F6329" s="264" t="s">
        <v>8012</v>
      </c>
      <c r="G6329" t="s">
        <v>8357</v>
      </c>
      <c r="H6329" s="264" t="str">
        <f>IFERROR(VLOOKUP(Table[[#This Row],[Activity Details of Assistance]],WHAT!E:F,2,FALSE),"")</f>
        <v># of door</v>
      </c>
      <c r="I6329" s="264"/>
      <c r="J6329">
        <v>30</v>
      </c>
      <c r="K6329" s="295" t="s">
        <v>8280</v>
      </c>
      <c r="L6329" s="306" t="s">
        <v>13</v>
      </c>
      <c r="M6329" t="s">
        <v>14</v>
      </c>
      <c r="N6329" t="s">
        <v>309</v>
      </c>
      <c r="O6329" t="s">
        <v>1606</v>
      </c>
      <c r="P6329" t="s">
        <v>4668</v>
      </c>
      <c r="Q6329" s="312">
        <v>44865</v>
      </c>
      <c r="R6329" s="312">
        <v>44896</v>
      </c>
      <c r="S6329" t="s">
        <v>8452</v>
      </c>
      <c r="T6329" s="267"/>
      <c r="U6329" s="267"/>
      <c r="V6329" s="267"/>
      <c r="W6329" s="267"/>
      <c r="X6329" s="268"/>
      <c r="Y6329" t="s">
        <v>8575</v>
      </c>
      <c r="Z6329">
        <v>1681597433</v>
      </c>
      <c r="AA6329" t="s">
        <v>8576</v>
      </c>
      <c r="AB6329" s="273" t="str">
        <f>_xlfn.IFNA(IF(Table[[#This Row],[Programme Partner]]&lt;&gt;Table[[#This Row],[Implementing Partner]],CONCATENATE(Table[[#This Row],[Programme Partner]],"-",Table[[#This Row],[Implementing Partner]]),Table[[#This Row],[Programme Partner]]),"")</f>
        <v>GREEN HILL</v>
      </c>
    </row>
    <row r="6330" spans="1:28" ht="16.5" customHeight="1">
      <c r="A6330" s="183">
        <v>6780</v>
      </c>
      <c r="B6330" s="264" t="s">
        <v>8346</v>
      </c>
      <c r="C6330" s="265" t="s">
        <v>8346</v>
      </c>
      <c r="D6330" s="197" t="s">
        <v>5058</v>
      </c>
      <c r="E6330" s="269" t="s">
        <v>27</v>
      </c>
      <c r="F6330" s="264" t="s">
        <v>8013</v>
      </c>
      <c r="G6330" t="s">
        <v>8313</v>
      </c>
      <c r="H6330" s="264" t="str">
        <f>IFERROR(VLOOKUP(Table[[#This Row],[Activity Details of Assistance]],WHAT!E:F,2,FALSE),"")</f>
        <v># of HP sessions at community level</v>
      </c>
      <c r="I6330" s="264"/>
      <c r="J6330">
        <v>40</v>
      </c>
      <c r="K6330" s="295" t="s">
        <v>8280</v>
      </c>
      <c r="L6330" s="306" t="s">
        <v>13</v>
      </c>
      <c r="M6330" t="s">
        <v>14</v>
      </c>
      <c r="N6330" t="s">
        <v>309</v>
      </c>
      <c r="O6330" t="s">
        <v>1606</v>
      </c>
      <c r="P6330" t="s">
        <v>4668</v>
      </c>
      <c r="Q6330" s="312">
        <v>44865</v>
      </c>
      <c r="R6330" s="312">
        <v>44896</v>
      </c>
      <c r="S6330" t="s">
        <v>8452</v>
      </c>
      <c r="T6330" s="267"/>
      <c r="U6330" s="267"/>
      <c r="V6330" s="267"/>
      <c r="W6330" s="267"/>
      <c r="X6330" s="268"/>
      <c r="Y6330" t="s">
        <v>8575</v>
      </c>
      <c r="Z6330">
        <v>1681597433</v>
      </c>
      <c r="AA6330" t="s">
        <v>8576</v>
      </c>
      <c r="AB6330" s="273" t="str">
        <f>_xlfn.IFNA(IF(Table[[#This Row],[Programme Partner]]&lt;&gt;Table[[#This Row],[Implementing Partner]],CONCATENATE(Table[[#This Row],[Programme Partner]],"-",Table[[#This Row],[Implementing Partner]]),Table[[#This Row],[Programme Partner]]),"")</f>
        <v>GREEN HILL</v>
      </c>
    </row>
    <row r="6331" spans="1:28" ht="16.5" customHeight="1">
      <c r="A6331" s="183">
        <v>6781</v>
      </c>
      <c r="B6331" s="264" t="s">
        <v>8346</v>
      </c>
      <c r="C6331" s="265" t="s">
        <v>8346</v>
      </c>
      <c r="D6331" s="197" t="s">
        <v>5058</v>
      </c>
      <c r="E6331" s="269" t="s">
        <v>27</v>
      </c>
      <c r="F6331" s="264" t="s">
        <v>8013</v>
      </c>
      <c r="G6331" t="s">
        <v>8314</v>
      </c>
      <c r="H6331" s="264" t="str">
        <f>IFERROR(VLOOKUP(Table[[#This Row],[Activity Details of Assistance]],WHAT!E:F,2,FALSE),"")</f>
        <v># of HP sessions at HH level</v>
      </c>
      <c r="I6331" s="264"/>
      <c r="J6331">
        <v>81</v>
      </c>
      <c r="K6331" s="295" t="s">
        <v>8280</v>
      </c>
      <c r="L6331" s="306" t="s">
        <v>13</v>
      </c>
      <c r="M6331" t="s">
        <v>14</v>
      </c>
      <c r="N6331" t="s">
        <v>309</v>
      </c>
      <c r="O6331" t="s">
        <v>1606</v>
      </c>
      <c r="P6331" t="s">
        <v>4668</v>
      </c>
      <c r="Q6331" s="312">
        <v>44865</v>
      </c>
      <c r="R6331" s="312">
        <v>44896</v>
      </c>
      <c r="S6331" t="s">
        <v>8452</v>
      </c>
      <c r="T6331" s="267"/>
      <c r="U6331" s="267"/>
      <c r="V6331" s="267"/>
      <c r="W6331" s="267"/>
      <c r="X6331" s="268"/>
      <c r="Y6331" t="s">
        <v>8575</v>
      </c>
      <c r="Z6331">
        <v>1681597433</v>
      </c>
      <c r="AA6331" t="s">
        <v>8576</v>
      </c>
      <c r="AB6331" s="273" t="str">
        <f>_xlfn.IFNA(IF(Table[[#This Row],[Programme Partner]]&lt;&gt;Table[[#This Row],[Implementing Partner]],CONCATENATE(Table[[#This Row],[Programme Partner]],"-",Table[[#This Row],[Implementing Partner]]),Table[[#This Row],[Programme Partner]]),"")</f>
        <v>GREEN HILL</v>
      </c>
    </row>
    <row r="6332" spans="1:28" ht="16.5" customHeight="1">
      <c r="A6332" s="183">
        <v>6782</v>
      </c>
      <c r="B6332" s="264" t="s">
        <v>8346</v>
      </c>
      <c r="C6332" s="265" t="s">
        <v>8346</v>
      </c>
      <c r="D6332" s="197" t="s">
        <v>5058</v>
      </c>
      <c r="E6332" s="269" t="s">
        <v>27</v>
      </c>
      <c r="F6332" s="264" t="s">
        <v>8013</v>
      </c>
      <c r="G6332" t="s">
        <v>8442</v>
      </c>
      <c r="H6332" s="264" t="str">
        <f>IFERROR(VLOOKUP(Table[[#This Row],[Activity Details of Assistance]],WHAT!E:F,2,FALSE),"")</f>
        <v># of facilities</v>
      </c>
      <c r="I6332" s="264"/>
      <c r="J6332">
        <v>2457</v>
      </c>
      <c r="K6332" s="295" t="s">
        <v>8280</v>
      </c>
      <c r="L6332" s="306" t="s">
        <v>13</v>
      </c>
      <c r="M6332" t="s">
        <v>14</v>
      </c>
      <c r="N6332" t="s">
        <v>309</v>
      </c>
      <c r="O6332" t="s">
        <v>1606</v>
      </c>
      <c r="P6332" t="s">
        <v>4668</v>
      </c>
      <c r="Q6332" s="312">
        <v>44865</v>
      </c>
      <c r="R6332" s="312">
        <v>44896</v>
      </c>
      <c r="S6332" t="s">
        <v>8452</v>
      </c>
      <c r="T6332" s="267"/>
      <c r="U6332" s="267"/>
      <c r="V6332" s="267"/>
      <c r="W6332" s="267"/>
      <c r="X6332" s="268"/>
      <c r="Y6332" t="s">
        <v>8575</v>
      </c>
      <c r="Z6332">
        <v>1681597433</v>
      </c>
      <c r="AA6332" t="s">
        <v>8576</v>
      </c>
      <c r="AB6332" s="273" t="str">
        <f>_xlfn.IFNA(IF(Table[[#This Row],[Programme Partner]]&lt;&gt;Table[[#This Row],[Implementing Partner]],CONCATENATE(Table[[#This Row],[Programme Partner]],"-",Table[[#This Row],[Implementing Partner]]),Table[[#This Row],[Programme Partner]]),"")</f>
        <v>GREEN HILL</v>
      </c>
    </row>
    <row r="6333" spans="1:28" ht="16.5" customHeight="1">
      <c r="A6333" s="183">
        <v>6783</v>
      </c>
      <c r="B6333" s="264" t="s">
        <v>8346</v>
      </c>
      <c r="C6333" s="265" t="s">
        <v>8346</v>
      </c>
      <c r="D6333" s="197" t="s">
        <v>5058</v>
      </c>
      <c r="E6333" s="269" t="s">
        <v>27</v>
      </c>
      <c r="F6333" s="264" t="s">
        <v>8011</v>
      </c>
      <c r="G6333" t="s">
        <v>8355</v>
      </c>
      <c r="H6333" s="264" t="str">
        <f>IFERROR(VLOOKUP(Table[[#This Row],[Activity Details of Assistance]],WHAT!E:F,2,FALSE),"")</f>
        <v># of water network</v>
      </c>
      <c r="I6333" s="264"/>
      <c r="J6333">
        <v>1</v>
      </c>
      <c r="K6333" s="295" t="s">
        <v>8280</v>
      </c>
      <c r="L6333" s="306" t="s">
        <v>13</v>
      </c>
      <c r="M6333" t="s">
        <v>14</v>
      </c>
      <c r="N6333" t="s">
        <v>4732</v>
      </c>
      <c r="O6333" t="s">
        <v>1563</v>
      </c>
      <c r="P6333" t="s">
        <v>8227</v>
      </c>
      <c r="Q6333" s="312">
        <v>44865</v>
      </c>
      <c r="R6333" s="312">
        <v>44896</v>
      </c>
      <c r="S6333" t="s">
        <v>8589</v>
      </c>
      <c r="T6333" s="267"/>
      <c r="U6333" s="267"/>
      <c r="V6333" s="267"/>
      <c r="W6333" s="267"/>
      <c r="X6333" s="268"/>
      <c r="Y6333" t="s">
        <v>8575</v>
      </c>
      <c r="Z6333">
        <v>1681597433</v>
      </c>
      <c r="AA6333" t="s">
        <v>8576</v>
      </c>
      <c r="AB6333" s="273" t="str">
        <f>_xlfn.IFNA(IF(Table[[#This Row],[Programme Partner]]&lt;&gt;Table[[#This Row],[Implementing Partner]],CONCATENATE(Table[[#This Row],[Programme Partner]],"-",Table[[#This Row],[Implementing Partner]]),Table[[#This Row],[Programme Partner]]),"")</f>
        <v>GREEN HILL</v>
      </c>
    </row>
    <row r="6334" spans="1:28" ht="16.5" customHeight="1">
      <c r="A6334" s="183">
        <v>6784</v>
      </c>
      <c r="B6334" s="264" t="s">
        <v>8346</v>
      </c>
      <c r="C6334" s="265" t="s">
        <v>8346</v>
      </c>
      <c r="D6334" s="197" t="s">
        <v>5058</v>
      </c>
      <c r="E6334" s="269" t="s">
        <v>27</v>
      </c>
      <c r="F6334" s="264" t="s">
        <v>8012</v>
      </c>
      <c r="G6334" t="s">
        <v>8373</v>
      </c>
      <c r="H6334" s="264" t="str">
        <f>IFERROR(VLOOKUP(Table[[#This Row],[Activity Details of Assistance]],WHAT!E:F,2,FALSE),"")</f>
        <v xml:space="preserve"># of door </v>
      </c>
      <c r="I6334" s="264"/>
      <c r="J6334">
        <v>8</v>
      </c>
      <c r="K6334" s="295" t="s">
        <v>8280</v>
      </c>
      <c r="L6334" s="306" t="s">
        <v>13</v>
      </c>
      <c r="M6334" t="s">
        <v>14</v>
      </c>
      <c r="N6334" t="s">
        <v>4732</v>
      </c>
      <c r="O6334" t="s">
        <v>1563</v>
      </c>
      <c r="P6334" t="s">
        <v>8227</v>
      </c>
      <c r="Q6334" s="312">
        <v>44865</v>
      </c>
      <c r="R6334" s="312">
        <v>44896</v>
      </c>
      <c r="S6334" t="s">
        <v>8589</v>
      </c>
      <c r="T6334" s="267"/>
      <c r="U6334" s="267"/>
      <c r="V6334" s="267"/>
      <c r="W6334" s="267"/>
      <c r="X6334" s="268"/>
      <c r="Y6334" t="s">
        <v>8575</v>
      </c>
      <c r="Z6334">
        <v>1681597433</v>
      </c>
      <c r="AA6334" t="s">
        <v>8576</v>
      </c>
      <c r="AB6334" s="273" t="str">
        <f>_xlfn.IFNA(IF(Table[[#This Row],[Programme Partner]]&lt;&gt;Table[[#This Row],[Implementing Partner]],CONCATENATE(Table[[#This Row],[Programme Partner]],"-",Table[[#This Row],[Implementing Partner]]),Table[[#This Row],[Programme Partner]]),"")</f>
        <v>GREEN HILL</v>
      </c>
    </row>
    <row r="6335" spans="1:28" ht="16.5" customHeight="1">
      <c r="A6335" s="183">
        <v>6785</v>
      </c>
      <c r="B6335" s="264" t="s">
        <v>8346</v>
      </c>
      <c r="C6335" s="265" t="s">
        <v>8346</v>
      </c>
      <c r="D6335" s="197" t="s">
        <v>5058</v>
      </c>
      <c r="E6335" s="269" t="s">
        <v>27</v>
      </c>
      <c r="F6335" s="264" t="s">
        <v>8012</v>
      </c>
      <c r="G6335" t="s">
        <v>8354</v>
      </c>
      <c r="H6335" s="264" t="str">
        <f>IFERROR(VLOOKUP(Table[[#This Row],[Activity Details of Assistance]],WHAT!E:F,2,FALSE),"")</f>
        <v># of door</v>
      </c>
      <c r="I6335" s="264"/>
      <c r="J6335">
        <v>8</v>
      </c>
      <c r="K6335" s="295" t="s">
        <v>8280</v>
      </c>
      <c r="L6335" s="306" t="s">
        <v>13</v>
      </c>
      <c r="M6335" t="s">
        <v>14</v>
      </c>
      <c r="N6335" t="s">
        <v>4732</v>
      </c>
      <c r="O6335" t="s">
        <v>1563</v>
      </c>
      <c r="P6335" t="s">
        <v>8227</v>
      </c>
      <c r="Q6335" s="312">
        <v>44865</v>
      </c>
      <c r="R6335" s="312">
        <v>44896</v>
      </c>
      <c r="S6335" t="s">
        <v>8589</v>
      </c>
      <c r="T6335" s="267"/>
      <c r="U6335" s="267"/>
      <c r="V6335" s="267"/>
      <c r="W6335" s="267"/>
      <c r="X6335" s="268"/>
      <c r="Y6335" t="s">
        <v>8575</v>
      </c>
      <c r="Z6335">
        <v>1681597433</v>
      </c>
      <c r="AA6335" t="s">
        <v>8576</v>
      </c>
      <c r="AB6335" s="273" t="str">
        <f>_xlfn.IFNA(IF(Table[[#This Row],[Programme Partner]]&lt;&gt;Table[[#This Row],[Implementing Partner]],CONCATENATE(Table[[#This Row],[Programme Partner]],"-",Table[[#This Row],[Implementing Partner]]),Table[[#This Row],[Programme Partner]]),"")</f>
        <v>GREEN HILL</v>
      </c>
    </row>
    <row r="6336" spans="1:28" ht="16.5" customHeight="1">
      <c r="A6336" s="183">
        <v>6786</v>
      </c>
      <c r="B6336" s="264" t="s">
        <v>8346</v>
      </c>
      <c r="C6336" s="265" t="s">
        <v>8346</v>
      </c>
      <c r="D6336" s="197" t="s">
        <v>5058</v>
      </c>
      <c r="E6336" s="269" t="s">
        <v>27</v>
      </c>
      <c r="F6336" s="264" t="s">
        <v>8013</v>
      </c>
      <c r="G6336" t="s">
        <v>8313</v>
      </c>
      <c r="H6336" s="264" t="str">
        <f>IFERROR(VLOOKUP(Table[[#This Row],[Activity Details of Assistance]],WHAT!E:F,2,FALSE),"")</f>
        <v># of HP sessions at community level</v>
      </c>
      <c r="I6336" s="264"/>
      <c r="J6336">
        <v>36</v>
      </c>
      <c r="K6336" s="295" t="s">
        <v>8280</v>
      </c>
      <c r="L6336" s="306" t="s">
        <v>13</v>
      </c>
      <c r="M6336" t="s">
        <v>14</v>
      </c>
      <c r="N6336" t="s">
        <v>4732</v>
      </c>
      <c r="O6336" t="s">
        <v>1563</v>
      </c>
      <c r="P6336" t="s">
        <v>8227</v>
      </c>
      <c r="Q6336" s="312">
        <v>44865</v>
      </c>
      <c r="R6336" s="312">
        <v>44896</v>
      </c>
      <c r="S6336" t="s">
        <v>8589</v>
      </c>
      <c r="T6336" s="267"/>
      <c r="U6336" s="267"/>
      <c r="V6336" s="267"/>
      <c r="W6336" s="267"/>
      <c r="X6336" s="268"/>
      <c r="Y6336" t="s">
        <v>8575</v>
      </c>
      <c r="Z6336">
        <v>1681597433</v>
      </c>
      <c r="AA6336" t="s">
        <v>8576</v>
      </c>
      <c r="AB6336" s="273" t="str">
        <f>_xlfn.IFNA(IF(Table[[#This Row],[Programme Partner]]&lt;&gt;Table[[#This Row],[Implementing Partner]],CONCATENATE(Table[[#This Row],[Programme Partner]],"-",Table[[#This Row],[Implementing Partner]]),Table[[#This Row],[Programme Partner]]),"")</f>
        <v>GREEN HILL</v>
      </c>
    </row>
    <row r="6337" spans="1:28" ht="16.5" customHeight="1">
      <c r="A6337" s="183">
        <v>6787</v>
      </c>
      <c r="B6337" s="264" t="s">
        <v>5273</v>
      </c>
      <c r="C6337" s="265" t="s">
        <v>5033</v>
      </c>
      <c r="D6337" s="266" t="s">
        <v>5273</v>
      </c>
      <c r="E6337" s="269" t="s">
        <v>27</v>
      </c>
      <c r="F6337" s="264" t="s">
        <v>8011</v>
      </c>
      <c r="G6337" s="195" t="s">
        <v>8584</v>
      </c>
      <c r="H6337" s="264" t="str">
        <f>IFERROR(VLOOKUP(Table[[#This Row],[Activity Details of Assistance]],WHAT!E:F,2,FALSE),"")</f>
        <v># of tube well</v>
      </c>
      <c r="I6337" s="264"/>
      <c r="J6337">
        <v>143</v>
      </c>
      <c r="K6337" s="295" t="s">
        <v>8280</v>
      </c>
      <c r="L6337" s="306" t="s">
        <v>13</v>
      </c>
      <c r="M6337" t="s">
        <v>14</v>
      </c>
      <c r="N6337" t="s">
        <v>309</v>
      </c>
      <c r="O6337" t="s">
        <v>1606</v>
      </c>
      <c r="P6337" t="s">
        <v>6385</v>
      </c>
      <c r="Q6337" s="312">
        <v>44865</v>
      </c>
      <c r="R6337" s="312">
        <v>44896</v>
      </c>
      <c r="S6337" t="s">
        <v>8452</v>
      </c>
      <c r="T6337" s="267"/>
      <c r="U6337" s="267"/>
      <c r="V6337" s="267"/>
      <c r="W6337" s="267"/>
      <c r="X6337" s="268"/>
      <c r="Y6337" t="s">
        <v>8650</v>
      </c>
      <c r="Z6337">
        <v>1847456121</v>
      </c>
      <c r="AA6337" t="s">
        <v>8651</v>
      </c>
      <c r="AB6337" s="273" t="str">
        <f>_xlfn.IFNA(IF(Table[[#This Row],[Programme Partner]]&lt;&gt;Table[[#This Row],[Implementing Partner]],CONCATENATE(Table[[#This Row],[Programme Partner]],"-",Table[[#This Row],[Implementing Partner]]),Table[[#This Row],[Programme Partner]]),"")</f>
        <v>UNHCR-BRAC</v>
      </c>
    </row>
    <row r="6338" spans="1:28" ht="16.5" customHeight="1">
      <c r="A6338" s="183">
        <v>6788</v>
      </c>
      <c r="B6338" s="264" t="s">
        <v>5273</v>
      </c>
      <c r="C6338" s="265" t="s">
        <v>5033</v>
      </c>
      <c r="D6338" s="266" t="s">
        <v>5273</v>
      </c>
      <c r="E6338" s="269" t="s">
        <v>27</v>
      </c>
      <c r="F6338" s="264" t="s">
        <v>8011</v>
      </c>
      <c r="G6338" t="s">
        <v>8355</v>
      </c>
      <c r="H6338" s="264" t="str">
        <f>IFERROR(VLOOKUP(Table[[#This Row],[Activity Details of Assistance]],WHAT!E:F,2,FALSE),"")</f>
        <v># of water network</v>
      </c>
      <c r="I6338" s="264"/>
      <c r="J6338">
        <v>2</v>
      </c>
      <c r="K6338" s="295" t="s">
        <v>8280</v>
      </c>
      <c r="L6338" s="306" t="s">
        <v>13</v>
      </c>
      <c r="M6338" t="s">
        <v>14</v>
      </c>
      <c r="N6338" t="s">
        <v>309</v>
      </c>
      <c r="O6338" t="s">
        <v>1606</v>
      </c>
      <c r="P6338" t="s">
        <v>6385</v>
      </c>
      <c r="Q6338" s="312">
        <v>44865</v>
      </c>
      <c r="R6338" s="312">
        <v>44896</v>
      </c>
      <c r="S6338" t="s">
        <v>8452</v>
      </c>
      <c r="T6338" s="267"/>
      <c r="U6338" s="267"/>
      <c r="V6338" s="267"/>
      <c r="W6338" s="267"/>
      <c r="X6338" s="268"/>
      <c r="Y6338" t="s">
        <v>8650</v>
      </c>
      <c r="Z6338">
        <v>1847456121</v>
      </c>
      <c r="AA6338" t="s">
        <v>8651</v>
      </c>
      <c r="AB6338" s="273" t="str">
        <f>_xlfn.IFNA(IF(Table[[#This Row],[Programme Partner]]&lt;&gt;Table[[#This Row],[Implementing Partner]],CONCATENATE(Table[[#This Row],[Programme Partner]],"-",Table[[#This Row],[Implementing Partner]]),Table[[#This Row],[Programme Partner]]),"")</f>
        <v>UNHCR-BRAC</v>
      </c>
    </row>
    <row r="6339" spans="1:28" ht="16.5" customHeight="1">
      <c r="A6339" s="183">
        <v>6789</v>
      </c>
      <c r="B6339" s="264" t="s">
        <v>5273</v>
      </c>
      <c r="C6339" s="265" t="s">
        <v>5033</v>
      </c>
      <c r="D6339" s="266" t="s">
        <v>5273</v>
      </c>
      <c r="E6339" s="269" t="s">
        <v>27</v>
      </c>
      <c r="F6339" s="264" t="s">
        <v>8012</v>
      </c>
      <c r="G6339" t="s">
        <v>8373</v>
      </c>
      <c r="H6339" s="264" t="str">
        <f>IFERROR(VLOOKUP(Table[[#This Row],[Activity Details of Assistance]],WHAT!E:F,2,FALSE),"")</f>
        <v xml:space="preserve"># of door </v>
      </c>
      <c r="I6339" s="264"/>
      <c r="J6339">
        <v>2</v>
      </c>
      <c r="K6339" s="295" t="s">
        <v>8280</v>
      </c>
      <c r="L6339" s="306" t="s">
        <v>13</v>
      </c>
      <c r="M6339" t="s">
        <v>14</v>
      </c>
      <c r="N6339" t="s">
        <v>309</v>
      </c>
      <c r="O6339" t="s">
        <v>1606</v>
      </c>
      <c r="P6339" t="s">
        <v>6385</v>
      </c>
      <c r="Q6339" s="312">
        <v>44865</v>
      </c>
      <c r="R6339" s="312">
        <v>44896</v>
      </c>
      <c r="S6339" t="s">
        <v>8452</v>
      </c>
      <c r="T6339" s="267"/>
      <c r="U6339" s="267"/>
      <c r="V6339" s="267"/>
      <c r="W6339" s="267"/>
      <c r="X6339" s="268"/>
      <c r="Y6339" t="s">
        <v>8650</v>
      </c>
      <c r="Z6339">
        <v>1847456121</v>
      </c>
      <c r="AA6339" t="s">
        <v>8651</v>
      </c>
      <c r="AB6339" s="273" t="str">
        <f>_xlfn.IFNA(IF(Table[[#This Row],[Programme Partner]]&lt;&gt;Table[[#This Row],[Implementing Partner]],CONCATENATE(Table[[#This Row],[Programme Partner]],"-",Table[[#This Row],[Implementing Partner]]),Table[[#This Row],[Programme Partner]]),"")</f>
        <v>UNHCR-BRAC</v>
      </c>
    </row>
    <row r="6340" spans="1:28" ht="16.5" customHeight="1">
      <c r="A6340" s="183">
        <v>6790</v>
      </c>
      <c r="B6340" s="264" t="s">
        <v>5273</v>
      </c>
      <c r="C6340" s="265" t="s">
        <v>5033</v>
      </c>
      <c r="D6340" s="266" t="s">
        <v>5273</v>
      </c>
      <c r="E6340" s="269" t="s">
        <v>27</v>
      </c>
      <c r="F6340" s="264" t="s">
        <v>8012</v>
      </c>
      <c r="G6340" s="195" t="s">
        <v>8585</v>
      </c>
      <c r="H6340" s="264" t="str">
        <f>IFERROR(VLOOKUP(Table[[#This Row],[Activity Details of Assistance]],WHAT!E:F,2,FALSE),"")</f>
        <v xml:space="preserve"># of door </v>
      </c>
      <c r="I6340" s="264"/>
      <c r="J6340">
        <v>37</v>
      </c>
      <c r="K6340" s="295" t="s">
        <v>8280</v>
      </c>
      <c r="L6340" s="306" t="s">
        <v>13</v>
      </c>
      <c r="M6340" t="s">
        <v>14</v>
      </c>
      <c r="N6340" t="s">
        <v>309</v>
      </c>
      <c r="O6340" t="s">
        <v>1606</v>
      </c>
      <c r="P6340" t="s">
        <v>6385</v>
      </c>
      <c r="Q6340" s="312">
        <v>44865</v>
      </c>
      <c r="R6340" s="312">
        <v>44896</v>
      </c>
      <c r="S6340" t="s">
        <v>8452</v>
      </c>
      <c r="T6340" s="267"/>
      <c r="U6340" s="267"/>
      <c r="V6340" s="267"/>
      <c r="W6340" s="267"/>
      <c r="X6340" s="268"/>
      <c r="Y6340" t="s">
        <v>8650</v>
      </c>
      <c r="Z6340">
        <v>1847456121</v>
      </c>
      <c r="AA6340" t="s">
        <v>8651</v>
      </c>
      <c r="AB6340" s="273" t="str">
        <f>_xlfn.IFNA(IF(Table[[#This Row],[Programme Partner]]&lt;&gt;Table[[#This Row],[Implementing Partner]],CONCATENATE(Table[[#This Row],[Programme Partner]],"-",Table[[#This Row],[Implementing Partner]]),Table[[#This Row],[Programme Partner]]),"")</f>
        <v>UNHCR-BRAC</v>
      </c>
    </row>
    <row r="6341" spans="1:28" ht="16.5" customHeight="1">
      <c r="A6341" s="183">
        <v>6791</v>
      </c>
      <c r="B6341" s="264" t="s">
        <v>5273</v>
      </c>
      <c r="C6341" s="265" t="s">
        <v>5033</v>
      </c>
      <c r="D6341" s="266" t="s">
        <v>5273</v>
      </c>
      <c r="E6341" s="269" t="s">
        <v>27</v>
      </c>
      <c r="F6341" s="264" t="s">
        <v>8012</v>
      </c>
      <c r="G6341" t="s">
        <v>8362</v>
      </c>
      <c r="H6341" s="264" t="str">
        <f>IFERROR(VLOOKUP(Table[[#This Row],[Activity Details of Assistance]],WHAT!E:F,2,FALSE),"")</f>
        <v># of door</v>
      </c>
      <c r="I6341" s="264"/>
      <c r="J6341">
        <v>8</v>
      </c>
      <c r="K6341" s="295" t="s">
        <v>8280</v>
      </c>
      <c r="L6341" s="306" t="s">
        <v>13</v>
      </c>
      <c r="M6341" t="s">
        <v>14</v>
      </c>
      <c r="N6341" t="s">
        <v>309</v>
      </c>
      <c r="O6341" t="s">
        <v>1606</v>
      </c>
      <c r="P6341" t="s">
        <v>6385</v>
      </c>
      <c r="Q6341" s="312">
        <v>44865</v>
      </c>
      <c r="R6341" s="312">
        <v>44896</v>
      </c>
      <c r="S6341" t="s">
        <v>8452</v>
      </c>
      <c r="T6341" s="267"/>
      <c r="U6341" s="267"/>
      <c r="V6341" s="267"/>
      <c r="W6341" s="267"/>
      <c r="X6341" s="268"/>
      <c r="Y6341" t="s">
        <v>8650</v>
      </c>
      <c r="Z6341">
        <v>1847456121</v>
      </c>
      <c r="AA6341" t="s">
        <v>8651</v>
      </c>
      <c r="AB6341" s="273" t="str">
        <f>_xlfn.IFNA(IF(Table[[#This Row],[Programme Partner]]&lt;&gt;Table[[#This Row],[Implementing Partner]],CONCATENATE(Table[[#This Row],[Programme Partner]],"-",Table[[#This Row],[Implementing Partner]]),Table[[#This Row],[Programme Partner]]),"")</f>
        <v>UNHCR-BRAC</v>
      </c>
    </row>
    <row r="6342" spans="1:28" ht="16.5" customHeight="1">
      <c r="A6342" s="183">
        <v>6792</v>
      </c>
      <c r="B6342" s="264" t="s">
        <v>5273</v>
      </c>
      <c r="C6342" s="265" t="s">
        <v>5033</v>
      </c>
      <c r="D6342" s="266" t="s">
        <v>5273</v>
      </c>
      <c r="E6342" s="269" t="s">
        <v>27</v>
      </c>
      <c r="F6342" s="264" t="s">
        <v>8012</v>
      </c>
      <c r="G6342" s="195" t="s">
        <v>8586</v>
      </c>
      <c r="H6342" s="264" t="str">
        <f>IFERROR(VLOOKUP(Table[[#This Row],[Activity Details of Assistance]],WHAT!E:F,2,FALSE),"")</f>
        <v># of door</v>
      </c>
      <c r="I6342" s="264"/>
      <c r="J6342">
        <v>157</v>
      </c>
      <c r="K6342" s="295" t="s">
        <v>8280</v>
      </c>
      <c r="L6342" s="306" t="s">
        <v>13</v>
      </c>
      <c r="M6342" t="s">
        <v>14</v>
      </c>
      <c r="N6342" t="s">
        <v>309</v>
      </c>
      <c r="O6342" t="s">
        <v>1606</v>
      </c>
      <c r="P6342" t="s">
        <v>6385</v>
      </c>
      <c r="Q6342" s="312">
        <v>44865</v>
      </c>
      <c r="R6342" s="312">
        <v>44896</v>
      </c>
      <c r="S6342" t="s">
        <v>8452</v>
      </c>
      <c r="T6342" s="267"/>
      <c r="U6342" s="267"/>
      <c r="V6342" s="267"/>
      <c r="W6342" s="267"/>
      <c r="X6342" s="268"/>
      <c r="Y6342" t="s">
        <v>8650</v>
      </c>
      <c r="Z6342">
        <v>1847456121</v>
      </c>
      <c r="AA6342" t="s">
        <v>8651</v>
      </c>
      <c r="AB6342" s="273" t="str">
        <f>_xlfn.IFNA(IF(Table[[#This Row],[Programme Partner]]&lt;&gt;Table[[#This Row],[Implementing Partner]],CONCATENATE(Table[[#This Row],[Programme Partner]],"-",Table[[#This Row],[Implementing Partner]]),Table[[#This Row],[Programme Partner]]),"")</f>
        <v>UNHCR-BRAC</v>
      </c>
    </row>
    <row r="6343" spans="1:28" ht="16.5" customHeight="1">
      <c r="A6343" s="183">
        <v>6793</v>
      </c>
      <c r="B6343" s="264" t="s">
        <v>5273</v>
      </c>
      <c r="C6343" s="265" t="s">
        <v>5033</v>
      </c>
      <c r="D6343" s="266" t="s">
        <v>5273</v>
      </c>
      <c r="E6343" s="269" t="s">
        <v>27</v>
      </c>
      <c r="F6343" s="264" t="s">
        <v>8012</v>
      </c>
      <c r="G6343" t="s">
        <v>8357</v>
      </c>
      <c r="H6343" s="264" t="str">
        <f>IFERROR(VLOOKUP(Table[[#This Row],[Activity Details of Assistance]],WHAT!E:F,2,FALSE),"")</f>
        <v># of door</v>
      </c>
      <c r="I6343" s="264"/>
      <c r="J6343">
        <v>503</v>
      </c>
      <c r="K6343" s="295" t="s">
        <v>8280</v>
      </c>
      <c r="L6343" s="306" t="s">
        <v>13</v>
      </c>
      <c r="M6343" t="s">
        <v>14</v>
      </c>
      <c r="N6343" t="s">
        <v>309</v>
      </c>
      <c r="O6343" t="s">
        <v>1606</v>
      </c>
      <c r="P6343" t="s">
        <v>6385</v>
      </c>
      <c r="Q6343" s="312">
        <v>44865</v>
      </c>
      <c r="R6343" s="312">
        <v>44896</v>
      </c>
      <c r="S6343" t="s">
        <v>8452</v>
      </c>
      <c r="T6343" s="267"/>
      <c r="U6343" s="267"/>
      <c r="V6343" s="267"/>
      <c r="W6343" s="267"/>
      <c r="X6343" s="268"/>
      <c r="Y6343" t="s">
        <v>8650</v>
      </c>
      <c r="Z6343">
        <v>1847456121</v>
      </c>
      <c r="AA6343" t="s">
        <v>8651</v>
      </c>
      <c r="AB6343" s="273" t="str">
        <f>_xlfn.IFNA(IF(Table[[#This Row],[Programme Partner]]&lt;&gt;Table[[#This Row],[Implementing Partner]],CONCATENATE(Table[[#This Row],[Programme Partner]],"-",Table[[#This Row],[Implementing Partner]]),Table[[#This Row],[Programme Partner]]),"")</f>
        <v>UNHCR-BRAC</v>
      </c>
    </row>
    <row r="6344" spans="1:28" ht="16.5" customHeight="1">
      <c r="A6344" s="183">
        <v>6794</v>
      </c>
      <c r="B6344" s="264" t="s">
        <v>5273</v>
      </c>
      <c r="C6344" s="265" t="s">
        <v>5033</v>
      </c>
      <c r="D6344" s="266" t="s">
        <v>5273</v>
      </c>
      <c r="E6344" s="269" t="s">
        <v>27</v>
      </c>
      <c r="F6344" s="264" t="s">
        <v>8013</v>
      </c>
      <c r="G6344" t="s">
        <v>8313</v>
      </c>
      <c r="H6344" s="264" t="str">
        <f>IFERROR(VLOOKUP(Table[[#This Row],[Activity Details of Assistance]],WHAT!E:F,2,FALSE),"")</f>
        <v># of HP sessions at community level</v>
      </c>
      <c r="I6344" s="264"/>
      <c r="J6344">
        <v>2310</v>
      </c>
      <c r="K6344" s="295" t="s">
        <v>8280</v>
      </c>
      <c r="L6344" s="306" t="s">
        <v>13</v>
      </c>
      <c r="M6344" t="s">
        <v>14</v>
      </c>
      <c r="N6344" t="s">
        <v>309</v>
      </c>
      <c r="O6344" t="s">
        <v>1606</v>
      </c>
      <c r="P6344" t="s">
        <v>6385</v>
      </c>
      <c r="Q6344" s="312">
        <v>44865</v>
      </c>
      <c r="R6344" s="312">
        <v>44896</v>
      </c>
      <c r="S6344" t="s">
        <v>8452</v>
      </c>
      <c r="T6344" s="267"/>
      <c r="U6344" s="267"/>
      <c r="V6344" s="267"/>
      <c r="W6344" s="267"/>
      <c r="X6344" s="268"/>
      <c r="Y6344" t="s">
        <v>8650</v>
      </c>
      <c r="Z6344">
        <v>1847456121</v>
      </c>
      <c r="AA6344" t="s">
        <v>8651</v>
      </c>
      <c r="AB6344" s="273" t="str">
        <f>_xlfn.IFNA(IF(Table[[#This Row],[Programme Partner]]&lt;&gt;Table[[#This Row],[Implementing Partner]],CONCATENATE(Table[[#This Row],[Programme Partner]],"-",Table[[#This Row],[Implementing Partner]]),Table[[#This Row],[Programme Partner]]),"")</f>
        <v>UNHCR-BRAC</v>
      </c>
    </row>
    <row r="6345" spans="1:28" ht="16.5" customHeight="1">
      <c r="A6345" s="183">
        <v>6795</v>
      </c>
      <c r="B6345" s="264" t="s">
        <v>5273</v>
      </c>
      <c r="C6345" s="265" t="s">
        <v>5033</v>
      </c>
      <c r="D6345" s="266" t="s">
        <v>5273</v>
      </c>
      <c r="E6345" s="269" t="s">
        <v>27</v>
      </c>
      <c r="F6345" s="264" t="s">
        <v>8013</v>
      </c>
      <c r="G6345" t="s">
        <v>8314</v>
      </c>
      <c r="H6345" s="264" t="str">
        <f>IFERROR(VLOOKUP(Table[[#This Row],[Activity Details of Assistance]],WHAT!E:F,2,FALSE),"")</f>
        <v># of HP sessions at HH level</v>
      </c>
      <c r="I6345" s="264"/>
      <c r="J6345">
        <v>6390</v>
      </c>
      <c r="K6345" s="295" t="s">
        <v>8280</v>
      </c>
      <c r="L6345" s="306" t="s">
        <v>13</v>
      </c>
      <c r="M6345" t="s">
        <v>14</v>
      </c>
      <c r="N6345" t="s">
        <v>309</v>
      </c>
      <c r="O6345" t="s">
        <v>1606</v>
      </c>
      <c r="P6345" t="s">
        <v>6385</v>
      </c>
      <c r="Q6345" s="312">
        <v>44865</v>
      </c>
      <c r="R6345" s="312">
        <v>44896</v>
      </c>
      <c r="S6345" t="s">
        <v>8452</v>
      </c>
      <c r="T6345" s="267"/>
      <c r="U6345" s="267"/>
      <c r="V6345" s="267"/>
      <c r="W6345" s="267"/>
      <c r="X6345" s="268"/>
      <c r="Y6345" t="s">
        <v>8650</v>
      </c>
      <c r="Z6345">
        <v>1847456121</v>
      </c>
      <c r="AA6345" t="s">
        <v>8651</v>
      </c>
      <c r="AB6345" s="273" t="str">
        <f>_xlfn.IFNA(IF(Table[[#This Row],[Programme Partner]]&lt;&gt;Table[[#This Row],[Implementing Partner]],CONCATENATE(Table[[#This Row],[Programme Partner]],"-",Table[[#This Row],[Implementing Partner]]),Table[[#This Row],[Programme Partner]]),"")</f>
        <v>UNHCR-BRAC</v>
      </c>
    </row>
    <row r="6346" spans="1:28" ht="16.5" customHeight="1">
      <c r="A6346" s="183">
        <v>6796</v>
      </c>
      <c r="B6346" s="264" t="s">
        <v>5273</v>
      </c>
      <c r="C6346" s="265" t="s">
        <v>5033</v>
      </c>
      <c r="D6346" s="266" t="s">
        <v>5273</v>
      </c>
      <c r="E6346" s="269" t="s">
        <v>27</v>
      </c>
      <c r="F6346" s="264" t="s">
        <v>8013</v>
      </c>
      <c r="G6346" t="s">
        <v>8317</v>
      </c>
      <c r="H6346" s="264" t="str">
        <f>IFERROR(VLOOKUP(Table[[#This Row],[Activity Details of Assistance]],WHAT!E:F,2,FALSE),"")</f>
        <v># of estimated persons reached by mass-media campaign</v>
      </c>
      <c r="I6346" s="264"/>
      <c r="J6346">
        <v>1</v>
      </c>
      <c r="K6346" s="295" t="s">
        <v>8280</v>
      </c>
      <c r="L6346" s="306" t="s">
        <v>13</v>
      </c>
      <c r="M6346" t="s">
        <v>14</v>
      </c>
      <c r="N6346" t="s">
        <v>309</v>
      </c>
      <c r="O6346" t="s">
        <v>1606</v>
      </c>
      <c r="P6346" t="s">
        <v>6385</v>
      </c>
      <c r="Q6346" s="312">
        <v>44865</v>
      </c>
      <c r="R6346" s="312">
        <v>44896</v>
      </c>
      <c r="S6346" t="s">
        <v>8452</v>
      </c>
      <c r="T6346" s="267"/>
      <c r="U6346" s="267"/>
      <c r="V6346" s="267"/>
      <c r="W6346" s="267"/>
      <c r="X6346" s="268"/>
      <c r="Y6346" t="s">
        <v>8650</v>
      </c>
      <c r="Z6346">
        <v>1847456121</v>
      </c>
      <c r="AA6346" t="s">
        <v>8651</v>
      </c>
      <c r="AB6346" s="273" t="str">
        <f>_xlfn.IFNA(IF(Table[[#This Row],[Programme Partner]]&lt;&gt;Table[[#This Row],[Implementing Partner]],CONCATENATE(Table[[#This Row],[Programme Partner]],"-",Table[[#This Row],[Implementing Partner]]),Table[[#This Row],[Programme Partner]]),"")</f>
        <v>UNHCR-BRAC</v>
      </c>
    </row>
    <row r="6347" spans="1:28" ht="16.5" customHeight="1">
      <c r="A6347" s="183">
        <v>6797</v>
      </c>
      <c r="B6347" s="264" t="s">
        <v>5273</v>
      </c>
      <c r="C6347" s="265" t="s">
        <v>5033</v>
      </c>
      <c r="D6347" s="266" t="s">
        <v>5273</v>
      </c>
      <c r="E6347" s="269" t="s">
        <v>27</v>
      </c>
      <c r="F6347" s="264" t="s">
        <v>8014</v>
      </c>
      <c r="G6347" s="103" t="s">
        <v>8361</v>
      </c>
      <c r="H6347" s="264" t="str">
        <f>IFERROR(VLOOKUP(Table[[#This Row],[Activity Details of Assistance]],WHAT!E:F,2,FALSE),"")</f>
        <v># of plant</v>
      </c>
      <c r="I6347" s="264"/>
      <c r="J6347">
        <v>1</v>
      </c>
      <c r="K6347" s="295" t="s">
        <v>8280</v>
      </c>
      <c r="L6347" s="306" t="s">
        <v>13</v>
      </c>
      <c r="M6347" t="s">
        <v>14</v>
      </c>
      <c r="N6347" t="s">
        <v>309</v>
      </c>
      <c r="O6347" t="s">
        <v>1606</v>
      </c>
      <c r="P6347" t="s">
        <v>6385</v>
      </c>
      <c r="Q6347" s="312">
        <v>44865</v>
      </c>
      <c r="R6347" s="312">
        <v>44896</v>
      </c>
      <c r="S6347" t="s">
        <v>8452</v>
      </c>
      <c r="T6347" s="267"/>
      <c r="U6347" s="267"/>
      <c r="V6347" s="267"/>
      <c r="W6347" s="267"/>
      <c r="X6347" s="268"/>
      <c r="Y6347" t="s">
        <v>8650</v>
      </c>
      <c r="Z6347">
        <v>1847456121</v>
      </c>
      <c r="AA6347" t="s">
        <v>8651</v>
      </c>
      <c r="AB6347" s="273" t="str">
        <f>_xlfn.IFNA(IF(Table[[#This Row],[Programme Partner]]&lt;&gt;Table[[#This Row],[Implementing Partner]],CONCATENATE(Table[[#This Row],[Programme Partner]],"-",Table[[#This Row],[Implementing Partner]]),Table[[#This Row],[Programme Partner]]),"")</f>
        <v>UNHCR-BRAC</v>
      </c>
    </row>
    <row r="6348" spans="1:28" ht="16.5" customHeight="1">
      <c r="A6348" s="183">
        <v>6798</v>
      </c>
      <c r="B6348" s="264" t="s">
        <v>5273</v>
      </c>
      <c r="C6348" s="265" t="s">
        <v>5033</v>
      </c>
      <c r="D6348" s="266" t="s">
        <v>5273</v>
      </c>
      <c r="E6348" s="269" t="s">
        <v>27</v>
      </c>
      <c r="F6348" s="264" t="s">
        <v>8011</v>
      </c>
      <c r="G6348" s="195" t="s">
        <v>8584</v>
      </c>
      <c r="H6348" s="264" t="str">
        <f>IFERROR(VLOOKUP(Table[[#This Row],[Activity Details of Assistance]],WHAT!E:F,2,FALSE),"")</f>
        <v># of tube well</v>
      </c>
      <c r="I6348" s="264"/>
      <c r="J6348">
        <v>14</v>
      </c>
      <c r="K6348" s="295" t="s">
        <v>8280</v>
      </c>
      <c r="L6348" s="306" t="s">
        <v>13</v>
      </c>
      <c r="M6348" t="s">
        <v>14</v>
      </c>
      <c r="N6348" t="s">
        <v>309</v>
      </c>
      <c r="O6348" t="s">
        <v>1606</v>
      </c>
      <c r="P6348" t="s">
        <v>6656</v>
      </c>
      <c r="Q6348" s="312">
        <v>44865</v>
      </c>
      <c r="R6348" s="312">
        <v>44896</v>
      </c>
      <c r="S6348" t="s">
        <v>8452</v>
      </c>
      <c r="T6348" s="267"/>
      <c r="U6348" s="267"/>
      <c r="V6348" s="267"/>
      <c r="W6348" s="267"/>
      <c r="X6348" s="268"/>
      <c r="Y6348" t="s">
        <v>8650</v>
      </c>
      <c r="Z6348">
        <v>1847456121</v>
      </c>
      <c r="AA6348" t="s">
        <v>8651</v>
      </c>
      <c r="AB6348" s="273" t="str">
        <f>_xlfn.IFNA(IF(Table[[#This Row],[Programme Partner]]&lt;&gt;Table[[#This Row],[Implementing Partner]],CONCATENATE(Table[[#This Row],[Programme Partner]],"-",Table[[#This Row],[Implementing Partner]]),Table[[#This Row],[Programme Partner]]),"")</f>
        <v>UNHCR-BRAC</v>
      </c>
    </row>
    <row r="6349" spans="1:28" ht="16.5" customHeight="1">
      <c r="A6349" s="183">
        <v>6799</v>
      </c>
      <c r="B6349" s="264" t="s">
        <v>5273</v>
      </c>
      <c r="C6349" s="265" t="s">
        <v>5033</v>
      </c>
      <c r="D6349" s="266" t="s">
        <v>5273</v>
      </c>
      <c r="E6349" s="269" t="s">
        <v>27</v>
      </c>
      <c r="F6349" s="264" t="s">
        <v>8011</v>
      </c>
      <c r="G6349" t="s">
        <v>8355</v>
      </c>
      <c r="H6349" s="264" t="str">
        <f>IFERROR(VLOOKUP(Table[[#This Row],[Activity Details of Assistance]],WHAT!E:F,2,FALSE),"")</f>
        <v># of water network</v>
      </c>
      <c r="I6349" s="264"/>
      <c r="J6349">
        <v>2</v>
      </c>
      <c r="K6349" s="295" t="s">
        <v>8280</v>
      </c>
      <c r="L6349" s="306" t="s">
        <v>13</v>
      </c>
      <c r="M6349" t="s">
        <v>14</v>
      </c>
      <c r="N6349" t="s">
        <v>309</v>
      </c>
      <c r="O6349" t="s">
        <v>1606</v>
      </c>
      <c r="P6349" t="s">
        <v>6656</v>
      </c>
      <c r="Q6349" s="312">
        <v>44865</v>
      </c>
      <c r="R6349" s="312">
        <v>44896</v>
      </c>
      <c r="S6349" t="s">
        <v>8452</v>
      </c>
      <c r="T6349" s="267"/>
      <c r="U6349" s="267"/>
      <c r="V6349" s="267"/>
      <c r="W6349" s="267"/>
      <c r="X6349" s="268"/>
      <c r="Y6349" t="s">
        <v>8650</v>
      </c>
      <c r="Z6349">
        <v>1847456121</v>
      </c>
      <c r="AA6349" t="s">
        <v>8651</v>
      </c>
      <c r="AB6349" s="273" t="str">
        <f>_xlfn.IFNA(IF(Table[[#This Row],[Programme Partner]]&lt;&gt;Table[[#This Row],[Implementing Partner]],CONCATENATE(Table[[#This Row],[Programme Partner]],"-",Table[[#This Row],[Implementing Partner]]),Table[[#This Row],[Programme Partner]]),"")</f>
        <v>UNHCR-BRAC</v>
      </c>
    </row>
    <row r="6350" spans="1:28" ht="16.5" customHeight="1">
      <c r="A6350" s="183">
        <v>6800</v>
      </c>
      <c r="B6350" s="264" t="s">
        <v>5273</v>
      </c>
      <c r="C6350" s="265" t="s">
        <v>5033</v>
      </c>
      <c r="D6350" s="266" t="s">
        <v>5273</v>
      </c>
      <c r="E6350" s="269" t="s">
        <v>27</v>
      </c>
      <c r="F6350" s="264" t="s">
        <v>8011</v>
      </c>
      <c r="G6350" t="s">
        <v>8019</v>
      </c>
      <c r="H6350" s="264" t="str">
        <f>IFERROR(VLOOKUP(Table[[#This Row],[Activity Details of Assistance]],WHAT!E:F,2,FALSE),"")</f>
        <v>N/A</v>
      </c>
      <c r="I6350" s="264"/>
      <c r="J6350">
        <v>2</v>
      </c>
      <c r="K6350" s="295" t="s">
        <v>8280</v>
      </c>
      <c r="L6350" s="306" t="s">
        <v>13</v>
      </c>
      <c r="M6350" t="s">
        <v>14</v>
      </c>
      <c r="N6350" t="s">
        <v>309</v>
      </c>
      <c r="O6350" t="s">
        <v>1606</v>
      </c>
      <c r="P6350" t="s">
        <v>6656</v>
      </c>
      <c r="Q6350" s="312">
        <v>44865</v>
      </c>
      <c r="R6350" s="312">
        <v>44896</v>
      </c>
      <c r="S6350" t="s">
        <v>8452</v>
      </c>
      <c r="T6350" s="267"/>
      <c r="U6350" s="267"/>
      <c r="V6350" s="267"/>
      <c r="W6350" s="267"/>
      <c r="X6350" s="268"/>
      <c r="Y6350" t="s">
        <v>8650</v>
      </c>
      <c r="Z6350">
        <v>1847456121</v>
      </c>
      <c r="AA6350" t="s">
        <v>8651</v>
      </c>
      <c r="AB6350" s="273" t="str">
        <f>_xlfn.IFNA(IF(Table[[#This Row],[Programme Partner]]&lt;&gt;Table[[#This Row],[Implementing Partner]],CONCATENATE(Table[[#This Row],[Programme Partner]],"-",Table[[#This Row],[Implementing Partner]]),Table[[#This Row],[Programme Partner]]),"")</f>
        <v>UNHCR-BRAC</v>
      </c>
    </row>
    <row r="6351" spans="1:28" ht="16.5" customHeight="1">
      <c r="A6351" s="183">
        <v>6801</v>
      </c>
      <c r="B6351" s="264" t="s">
        <v>5273</v>
      </c>
      <c r="C6351" s="265" t="s">
        <v>5033</v>
      </c>
      <c r="D6351" s="266" t="s">
        <v>5273</v>
      </c>
      <c r="E6351" s="269" t="s">
        <v>27</v>
      </c>
      <c r="F6351" s="264" t="s">
        <v>8012</v>
      </c>
      <c r="G6351" s="195" t="s">
        <v>8585</v>
      </c>
      <c r="H6351" s="264" t="str">
        <f>IFERROR(VLOOKUP(Table[[#This Row],[Activity Details of Assistance]],WHAT!E:F,2,FALSE),"")</f>
        <v xml:space="preserve"># of door </v>
      </c>
      <c r="I6351" s="264"/>
      <c r="J6351">
        <v>10</v>
      </c>
      <c r="K6351" s="295" t="s">
        <v>8280</v>
      </c>
      <c r="L6351" s="306" t="s">
        <v>13</v>
      </c>
      <c r="M6351" t="s">
        <v>14</v>
      </c>
      <c r="N6351" t="s">
        <v>309</v>
      </c>
      <c r="O6351" t="s">
        <v>1606</v>
      </c>
      <c r="P6351" t="s">
        <v>6656</v>
      </c>
      <c r="Q6351" s="312">
        <v>44865</v>
      </c>
      <c r="R6351" s="312">
        <v>44896</v>
      </c>
      <c r="S6351" t="s">
        <v>8452</v>
      </c>
      <c r="T6351" s="267"/>
      <c r="U6351" s="267"/>
      <c r="V6351" s="267"/>
      <c r="W6351" s="267"/>
      <c r="X6351" s="268"/>
      <c r="Y6351" t="s">
        <v>8650</v>
      </c>
      <c r="Z6351">
        <v>1847456121</v>
      </c>
      <c r="AA6351" t="s">
        <v>8651</v>
      </c>
      <c r="AB6351" s="273" t="str">
        <f>_xlfn.IFNA(IF(Table[[#This Row],[Programme Partner]]&lt;&gt;Table[[#This Row],[Implementing Partner]],CONCATENATE(Table[[#This Row],[Programme Partner]],"-",Table[[#This Row],[Implementing Partner]]),Table[[#This Row],[Programme Partner]]),"")</f>
        <v>UNHCR-BRAC</v>
      </c>
    </row>
    <row r="6352" spans="1:28" ht="16.5" customHeight="1">
      <c r="A6352" s="183">
        <v>6802</v>
      </c>
      <c r="B6352" s="264" t="s">
        <v>5273</v>
      </c>
      <c r="C6352" s="265" t="s">
        <v>5033</v>
      </c>
      <c r="D6352" s="266" t="s">
        <v>5273</v>
      </c>
      <c r="E6352" s="269" t="s">
        <v>27</v>
      </c>
      <c r="F6352" s="264" t="s">
        <v>8012</v>
      </c>
      <c r="G6352" t="s">
        <v>8362</v>
      </c>
      <c r="H6352" s="264" t="str">
        <f>IFERROR(VLOOKUP(Table[[#This Row],[Activity Details of Assistance]],WHAT!E:F,2,FALSE),"")</f>
        <v># of door</v>
      </c>
      <c r="I6352" s="264"/>
      <c r="J6352">
        <v>8</v>
      </c>
      <c r="K6352" s="295" t="s">
        <v>8280</v>
      </c>
      <c r="L6352" s="306" t="s">
        <v>13</v>
      </c>
      <c r="M6352" t="s">
        <v>14</v>
      </c>
      <c r="N6352" t="s">
        <v>309</v>
      </c>
      <c r="O6352" t="s">
        <v>1606</v>
      </c>
      <c r="P6352" t="s">
        <v>6656</v>
      </c>
      <c r="Q6352" s="312">
        <v>44865</v>
      </c>
      <c r="R6352" s="312">
        <v>44896</v>
      </c>
      <c r="S6352" t="s">
        <v>8452</v>
      </c>
      <c r="T6352" s="267"/>
      <c r="U6352" s="267"/>
      <c r="V6352" s="267"/>
      <c r="W6352" s="267"/>
      <c r="X6352" s="268"/>
      <c r="Y6352" t="s">
        <v>8650</v>
      </c>
      <c r="Z6352">
        <v>1847456121</v>
      </c>
      <c r="AA6352" t="s">
        <v>8651</v>
      </c>
      <c r="AB6352" s="273" t="str">
        <f>_xlfn.IFNA(IF(Table[[#This Row],[Programme Partner]]&lt;&gt;Table[[#This Row],[Implementing Partner]],CONCATENATE(Table[[#This Row],[Programme Partner]],"-",Table[[#This Row],[Implementing Partner]]),Table[[#This Row],[Programme Partner]]),"")</f>
        <v>UNHCR-BRAC</v>
      </c>
    </row>
    <row r="6353" spans="1:28" ht="16.5" customHeight="1">
      <c r="A6353" s="183">
        <v>6803</v>
      </c>
      <c r="B6353" s="264" t="s">
        <v>5273</v>
      </c>
      <c r="C6353" s="265" t="s">
        <v>5033</v>
      </c>
      <c r="D6353" s="266" t="s">
        <v>5273</v>
      </c>
      <c r="E6353" s="269" t="s">
        <v>27</v>
      </c>
      <c r="F6353" s="264" t="s">
        <v>8012</v>
      </c>
      <c r="G6353" s="195" t="s">
        <v>8586</v>
      </c>
      <c r="H6353" s="264" t="str">
        <f>IFERROR(VLOOKUP(Table[[#This Row],[Activity Details of Assistance]],WHAT!E:F,2,FALSE),"")</f>
        <v># of door</v>
      </c>
      <c r="I6353" s="264"/>
      <c r="J6353">
        <v>17</v>
      </c>
      <c r="K6353" s="295" t="s">
        <v>8280</v>
      </c>
      <c r="L6353" s="306" t="s">
        <v>13</v>
      </c>
      <c r="M6353" t="s">
        <v>14</v>
      </c>
      <c r="N6353" t="s">
        <v>309</v>
      </c>
      <c r="O6353" t="s">
        <v>1606</v>
      </c>
      <c r="P6353" t="s">
        <v>6656</v>
      </c>
      <c r="Q6353" s="312">
        <v>44865</v>
      </c>
      <c r="R6353" s="312">
        <v>44896</v>
      </c>
      <c r="S6353" t="s">
        <v>8452</v>
      </c>
      <c r="T6353" s="267"/>
      <c r="U6353" s="267"/>
      <c r="V6353" s="267"/>
      <c r="W6353" s="267"/>
      <c r="X6353" s="268"/>
      <c r="Y6353" t="s">
        <v>8650</v>
      </c>
      <c r="Z6353">
        <v>1847456121</v>
      </c>
      <c r="AA6353" t="s">
        <v>8651</v>
      </c>
      <c r="AB6353" s="273" t="str">
        <f>_xlfn.IFNA(IF(Table[[#This Row],[Programme Partner]]&lt;&gt;Table[[#This Row],[Implementing Partner]],CONCATENATE(Table[[#This Row],[Programme Partner]],"-",Table[[#This Row],[Implementing Partner]]),Table[[#This Row],[Programme Partner]]),"")</f>
        <v>UNHCR-BRAC</v>
      </c>
    </row>
    <row r="6354" spans="1:28" ht="16.5" customHeight="1">
      <c r="A6354" s="183">
        <v>6804</v>
      </c>
      <c r="B6354" s="264" t="s">
        <v>5273</v>
      </c>
      <c r="C6354" s="265" t="s">
        <v>5033</v>
      </c>
      <c r="D6354" s="266" t="s">
        <v>5273</v>
      </c>
      <c r="E6354" s="269" t="s">
        <v>27</v>
      </c>
      <c r="F6354" s="264" t="s">
        <v>8012</v>
      </c>
      <c r="G6354" t="s">
        <v>8357</v>
      </c>
      <c r="H6354" s="264" t="str">
        <f>IFERROR(VLOOKUP(Table[[#This Row],[Activity Details of Assistance]],WHAT!E:F,2,FALSE),"")</f>
        <v># of door</v>
      </c>
      <c r="I6354" s="264"/>
      <c r="J6354">
        <v>124</v>
      </c>
      <c r="K6354" s="295" t="s">
        <v>8280</v>
      </c>
      <c r="L6354" s="306" t="s">
        <v>13</v>
      </c>
      <c r="M6354" t="s">
        <v>14</v>
      </c>
      <c r="N6354" t="s">
        <v>309</v>
      </c>
      <c r="O6354" t="s">
        <v>1606</v>
      </c>
      <c r="P6354" t="s">
        <v>6656</v>
      </c>
      <c r="Q6354" s="312">
        <v>44865</v>
      </c>
      <c r="R6354" s="312">
        <v>44896</v>
      </c>
      <c r="S6354" t="s">
        <v>8452</v>
      </c>
      <c r="T6354" s="267"/>
      <c r="U6354" s="267"/>
      <c r="V6354" s="267"/>
      <c r="W6354" s="267"/>
      <c r="X6354" s="268"/>
      <c r="Y6354" t="s">
        <v>8650</v>
      </c>
      <c r="Z6354">
        <v>1847456121</v>
      </c>
      <c r="AA6354" t="s">
        <v>8651</v>
      </c>
      <c r="AB6354" s="273" t="str">
        <f>_xlfn.IFNA(IF(Table[[#This Row],[Programme Partner]]&lt;&gt;Table[[#This Row],[Implementing Partner]],CONCATENATE(Table[[#This Row],[Programme Partner]],"-",Table[[#This Row],[Implementing Partner]]),Table[[#This Row],[Programme Partner]]),"")</f>
        <v>UNHCR-BRAC</v>
      </c>
    </row>
    <row r="6355" spans="1:28" ht="16.5" customHeight="1">
      <c r="A6355" s="183">
        <v>6805</v>
      </c>
      <c r="B6355" s="264" t="s">
        <v>5273</v>
      </c>
      <c r="C6355" s="265" t="s">
        <v>5033</v>
      </c>
      <c r="D6355" s="266" t="s">
        <v>5273</v>
      </c>
      <c r="E6355" s="269" t="s">
        <v>27</v>
      </c>
      <c r="F6355" s="264" t="s">
        <v>8013</v>
      </c>
      <c r="G6355" t="s">
        <v>8313</v>
      </c>
      <c r="H6355" s="264" t="str">
        <f>IFERROR(VLOOKUP(Table[[#This Row],[Activity Details of Assistance]],WHAT!E:F,2,FALSE),"")</f>
        <v># of HP sessions at community level</v>
      </c>
      <c r="I6355" s="264"/>
      <c r="J6355">
        <v>549</v>
      </c>
      <c r="K6355" s="295" t="s">
        <v>8280</v>
      </c>
      <c r="L6355" s="306" t="s">
        <v>13</v>
      </c>
      <c r="M6355" t="s">
        <v>14</v>
      </c>
      <c r="N6355" t="s">
        <v>309</v>
      </c>
      <c r="O6355" t="s">
        <v>1606</v>
      </c>
      <c r="P6355" t="s">
        <v>6656</v>
      </c>
      <c r="Q6355" s="312">
        <v>44865</v>
      </c>
      <c r="R6355" s="312">
        <v>44896</v>
      </c>
      <c r="S6355" t="s">
        <v>8452</v>
      </c>
      <c r="T6355" s="267"/>
      <c r="U6355" s="267"/>
      <c r="V6355" s="267"/>
      <c r="W6355" s="267"/>
      <c r="X6355" s="268"/>
      <c r="Y6355" t="s">
        <v>8650</v>
      </c>
      <c r="Z6355">
        <v>1847456121</v>
      </c>
      <c r="AA6355" t="s">
        <v>8651</v>
      </c>
      <c r="AB6355" s="273" t="str">
        <f>_xlfn.IFNA(IF(Table[[#This Row],[Programme Partner]]&lt;&gt;Table[[#This Row],[Implementing Partner]],CONCATENATE(Table[[#This Row],[Programme Partner]],"-",Table[[#This Row],[Implementing Partner]]),Table[[#This Row],[Programme Partner]]),"")</f>
        <v>UNHCR-BRAC</v>
      </c>
    </row>
    <row r="6356" spans="1:28" ht="16.5" customHeight="1">
      <c r="A6356" s="183">
        <v>6806</v>
      </c>
      <c r="B6356" s="264" t="s">
        <v>5273</v>
      </c>
      <c r="C6356" s="265" t="s">
        <v>5033</v>
      </c>
      <c r="D6356" s="266" t="s">
        <v>5273</v>
      </c>
      <c r="E6356" s="269" t="s">
        <v>27</v>
      </c>
      <c r="F6356" s="264" t="s">
        <v>8013</v>
      </c>
      <c r="G6356" t="s">
        <v>8314</v>
      </c>
      <c r="H6356" s="264" t="str">
        <f>IFERROR(VLOOKUP(Table[[#This Row],[Activity Details of Assistance]],WHAT!E:F,2,FALSE),"")</f>
        <v># of HP sessions at HH level</v>
      </c>
      <c r="I6356" s="264"/>
      <c r="J6356">
        <v>1575</v>
      </c>
      <c r="K6356" s="295" t="s">
        <v>8280</v>
      </c>
      <c r="L6356" s="306" t="s">
        <v>13</v>
      </c>
      <c r="M6356" t="s">
        <v>14</v>
      </c>
      <c r="N6356" t="s">
        <v>309</v>
      </c>
      <c r="O6356" t="s">
        <v>1606</v>
      </c>
      <c r="P6356" t="s">
        <v>6656</v>
      </c>
      <c r="Q6356" s="312">
        <v>44865</v>
      </c>
      <c r="R6356" s="312">
        <v>44896</v>
      </c>
      <c r="S6356" t="s">
        <v>8452</v>
      </c>
      <c r="T6356" s="267"/>
      <c r="U6356" s="267"/>
      <c r="V6356" s="267"/>
      <c r="W6356" s="267"/>
      <c r="X6356" s="268"/>
      <c r="Y6356" t="s">
        <v>8650</v>
      </c>
      <c r="Z6356">
        <v>1847456121</v>
      </c>
      <c r="AA6356" t="s">
        <v>8651</v>
      </c>
      <c r="AB6356" s="273" t="str">
        <f>_xlfn.IFNA(IF(Table[[#This Row],[Programme Partner]]&lt;&gt;Table[[#This Row],[Implementing Partner]],CONCATENATE(Table[[#This Row],[Programme Partner]],"-",Table[[#This Row],[Implementing Partner]]),Table[[#This Row],[Programme Partner]]),"")</f>
        <v>UNHCR-BRAC</v>
      </c>
    </row>
    <row r="6357" spans="1:28" ht="16.5" customHeight="1">
      <c r="A6357" s="183">
        <v>6807</v>
      </c>
      <c r="B6357" s="264" t="s">
        <v>5273</v>
      </c>
      <c r="C6357" s="265" t="s">
        <v>5033</v>
      </c>
      <c r="D6357" s="266" t="s">
        <v>5273</v>
      </c>
      <c r="E6357" s="269" t="s">
        <v>27</v>
      </c>
      <c r="F6357" s="264" t="s">
        <v>8013</v>
      </c>
      <c r="G6357" t="s">
        <v>8317</v>
      </c>
      <c r="H6357" s="264" t="str">
        <f>IFERROR(VLOOKUP(Table[[#This Row],[Activity Details of Assistance]],WHAT!E:F,2,FALSE),"")</f>
        <v># of estimated persons reached by mass-media campaign</v>
      </c>
      <c r="I6357" s="264"/>
      <c r="J6357">
        <v>1</v>
      </c>
      <c r="K6357" s="295" t="s">
        <v>8280</v>
      </c>
      <c r="L6357" s="306" t="s">
        <v>13</v>
      </c>
      <c r="M6357" t="s">
        <v>14</v>
      </c>
      <c r="N6357" t="s">
        <v>309</v>
      </c>
      <c r="O6357" t="s">
        <v>1606</v>
      </c>
      <c r="P6357" t="s">
        <v>6656</v>
      </c>
      <c r="Q6357" s="312">
        <v>44865</v>
      </c>
      <c r="R6357" s="312">
        <v>44896</v>
      </c>
      <c r="S6357" t="s">
        <v>8452</v>
      </c>
      <c r="T6357" s="267"/>
      <c r="U6357" s="267"/>
      <c r="V6357" s="267"/>
      <c r="W6357" s="267"/>
      <c r="X6357" s="268"/>
      <c r="Y6357" t="s">
        <v>8650</v>
      </c>
      <c r="Z6357">
        <v>1847456121</v>
      </c>
      <c r="AA6357" t="s">
        <v>8651</v>
      </c>
      <c r="AB6357" s="273" t="str">
        <f>_xlfn.IFNA(IF(Table[[#This Row],[Programme Partner]]&lt;&gt;Table[[#This Row],[Implementing Partner]],CONCATENATE(Table[[#This Row],[Programme Partner]],"-",Table[[#This Row],[Implementing Partner]]),Table[[#This Row],[Programme Partner]]),"")</f>
        <v>UNHCR-BRAC</v>
      </c>
    </row>
    <row r="6358" spans="1:28" ht="16.5" customHeight="1">
      <c r="A6358" s="183">
        <v>6808</v>
      </c>
      <c r="B6358" s="264" t="s">
        <v>5273</v>
      </c>
      <c r="C6358" s="265" t="s">
        <v>5033</v>
      </c>
      <c r="D6358" s="266" t="s">
        <v>5273</v>
      </c>
      <c r="E6358" s="269" t="s">
        <v>27</v>
      </c>
      <c r="F6358" s="264" t="s">
        <v>8014</v>
      </c>
      <c r="G6358" s="103" t="s">
        <v>8361</v>
      </c>
      <c r="H6358" s="264" t="str">
        <f>IFERROR(VLOOKUP(Table[[#This Row],[Activity Details of Assistance]],WHAT!E:F,2,FALSE),"")</f>
        <v># of plant</v>
      </c>
      <c r="I6358" s="264"/>
      <c r="J6358">
        <v>1</v>
      </c>
      <c r="K6358" s="295" t="s">
        <v>8280</v>
      </c>
      <c r="L6358" s="306" t="s">
        <v>13</v>
      </c>
      <c r="M6358" t="s">
        <v>14</v>
      </c>
      <c r="N6358" t="s">
        <v>309</v>
      </c>
      <c r="O6358" t="s">
        <v>1606</v>
      </c>
      <c r="P6358" t="s">
        <v>6656</v>
      </c>
      <c r="Q6358" s="312">
        <v>44865</v>
      </c>
      <c r="R6358" s="312">
        <v>44896</v>
      </c>
      <c r="S6358" t="s">
        <v>8452</v>
      </c>
      <c r="T6358" s="267"/>
      <c r="U6358" s="267"/>
      <c r="V6358" s="267"/>
      <c r="W6358" s="267"/>
      <c r="X6358" s="268"/>
      <c r="Y6358" t="s">
        <v>8650</v>
      </c>
      <c r="Z6358">
        <v>1847456121</v>
      </c>
      <c r="AA6358" t="s">
        <v>8651</v>
      </c>
      <c r="AB6358" s="273" t="str">
        <f>_xlfn.IFNA(IF(Table[[#This Row],[Programme Partner]]&lt;&gt;Table[[#This Row],[Implementing Partner]],CONCATENATE(Table[[#This Row],[Programme Partner]],"-",Table[[#This Row],[Implementing Partner]]),Table[[#This Row],[Programme Partner]]),"")</f>
        <v>UNHCR-BRAC</v>
      </c>
    </row>
    <row r="6359" spans="1:28" ht="16.5" customHeight="1">
      <c r="A6359" s="183">
        <v>6809</v>
      </c>
      <c r="B6359" s="264" t="s">
        <v>5273</v>
      </c>
      <c r="C6359" s="265" t="s">
        <v>5184</v>
      </c>
      <c r="D6359" s="266" t="s">
        <v>5273</v>
      </c>
      <c r="E6359" s="269" t="s">
        <v>27</v>
      </c>
      <c r="F6359" s="264" t="s">
        <v>8011</v>
      </c>
      <c r="G6359" s="195" t="s">
        <v>8584</v>
      </c>
      <c r="H6359" s="264" t="str">
        <f>IFERROR(VLOOKUP(Table[[#This Row],[Activity Details of Assistance]],WHAT!E:F,2,FALSE),"")</f>
        <v># of tube well</v>
      </c>
      <c r="I6359" s="264"/>
      <c r="J6359">
        <v>186</v>
      </c>
      <c r="K6359" s="295" t="s">
        <v>8280</v>
      </c>
      <c r="L6359" s="306" t="s">
        <v>13</v>
      </c>
      <c r="M6359" t="s">
        <v>14</v>
      </c>
      <c r="N6359" t="s">
        <v>309</v>
      </c>
      <c r="O6359" t="s">
        <v>1606</v>
      </c>
      <c r="P6359" t="s">
        <v>6386</v>
      </c>
      <c r="Q6359" s="312">
        <v>44865</v>
      </c>
      <c r="R6359" s="312">
        <v>44896</v>
      </c>
      <c r="S6359" t="s">
        <v>8452</v>
      </c>
      <c r="T6359" s="267"/>
      <c r="U6359" s="267"/>
      <c r="V6359" s="267"/>
      <c r="W6359" s="267"/>
      <c r="X6359" s="268"/>
      <c r="Y6359" t="s">
        <v>8648</v>
      </c>
      <c r="Z6359" t="s">
        <v>8691</v>
      </c>
      <c r="AA6359" t="s">
        <v>8649</v>
      </c>
      <c r="AB6359" s="273" t="str">
        <f>_xlfn.IFNA(IF(Table[[#This Row],[Programme Partner]]&lt;&gt;Table[[#This Row],[Implementing Partner]],CONCATENATE(Table[[#This Row],[Programme Partner]],"-",Table[[#This Row],[Implementing Partner]]),Table[[#This Row],[Programme Partner]]),"")</f>
        <v>UNHCR-NGOF</v>
      </c>
    </row>
    <row r="6360" spans="1:28" ht="16.5" customHeight="1">
      <c r="A6360" s="183">
        <v>6810</v>
      </c>
      <c r="B6360" s="264" t="s">
        <v>5273</v>
      </c>
      <c r="C6360" s="265" t="s">
        <v>5184</v>
      </c>
      <c r="D6360" s="266" t="s">
        <v>5273</v>
      </c>
      <c r="E6360" s="269" t="s">
        <v>27</v>
      </c>
      <c r="F6360" s="264" t="s">
        <v>8012</v>
      </c>
      <c r="G6360" s="195" t="s">
        <v>8585</v>
      </c>
      <c r="H6360" s="264" t="str">
        <f>IFERROR(VLOOKUP(Table[[#This Row],[Activity Details of Assistance]],WHAT!E:F,2,FALSE),"")</f>
        <v xml:space="preserve"># of door </v>
      </c>
      <c r="I6360" s="264"/>
      <c r="J6360">
        <v>140</v>
      </c>
      <c r="K6360" s="295" t="s">
        <v>8280</v>
      </c>
      <c r="L6360" s="306" t="s">
        <v>13</v>
      </c>
      <c r="M6360" t="s">
        <v>14</v>
      </c>
      <c r="N6360" t="s">
        <v>309</v>
      </c>
      <c r="O6360" t="s">
        <v>1606</v>
      </c>
      <c r="P6360" t="s">
        <v>6386</v>
      </c>
      <c r="Q6360" s="312">
        <v>44865</v>
      </c>
      <c r="R6360" s="312">
        <v>44896</v>
      </c>
      <c r="S6360" t="s">
        <v>8452</v>
      </c>
      <c r="T6360" s="267"/>
      <c r="U6360" s="267"/>
      <c r="V6360" s="267"/>
      <c r="W6360" s="267"/>
      <c r="X6360" s="268"/>
      <c r="Y6360" t="s">
        <v>8648</v>
      </c>
      <c r="Z6360" t="s">
        <v>8691</v>
      </c>
      <c r="AA6360" t="s">
        <v>8649</v>
      </c>
      <c r="AB6360" s="273" t="str">
        <f>_xlfn.IFNA(IF(Table[[#This Row],[Programme Partner]]&lt;&gt;Table[[#This Row],[Implementing Partner]],CONCATENATE(Table[[#This Row],[Programme Partner]],"-",Table[[#This Row],[Implementing Partner]]),Table[[#This Row],[Programme Partner]]),"")</f>
        <v>UNHCR-NGOF</v>
      </c>
    </row>
    <row r="6361" spans="1:28" ht="16.5" customHeight="1">
      <c r="A6361" s="183">
        <v>6811</v>
      </c>
      <c r="B6361" s="264" t="s">
        <v>5273</v>
      </c>
      <c r="C6361" s="265" t="s">
        <v>5184</v>
      </c>
      <c r="D6361" s="266" t="s">
        <v>5273</v>
      </c>
      <c r="E6361" s="269" t="s">
        <v>27</v>
      </c>
      <c r="F6361" s="264" t="s">
        <v>8012</v>
      </c>
      <c r="G6361" t="s">
        <v>8359</v>
      </c>
      <c r="H6361" s="264" t="str">
        <f>IFERROR(VLOOKUP(Table[[#This Row],[Activity Details of Assistance]],WHAT!E:F,2,FALSE),"")</f>
        <v># of FSM Site</v>
      </c>
      <c r="I6361" s="264"/>
      <c r="J6361">
        <v>2</v>
      </c>
      <c r="K6361" s="295" t="s">
        <v>8280</v>
      </c>
      <c r="L6361" s="306" t="s">
        <v>13</v>
      </c>
      <c r="M6361" t="s">
        <v>14</v>
      </c>
      <c r="N6361" t="s">
        <v>309</v>
      </c>
      <c r="O6361" t="s">
        <v>1606</v>
      </c>
      <c r="P6361" t="s">
        <v>6386</v>
      </c>
      <c r="Q6361" s="312">
        <v>44865</v>
      </c>
      <c r="R6361" s="312">
        <v>44896</v>
      </c>
      <c r="S6361" t="s">
        <v>8452</v>
      </c>
      <c r="T6361" s="267"/>
      <c r="U6361" s="267"/>
      <c r="V6361" s="267"/>
      <c r="W6361" s="267"/>
      <c r="X6361" s="268"/>
      <c r="Y6361" t="s">
        <v>8648</v>
      </c>
      <c r="Z6361" t="s">
        <v>8691</v>
      </c>
      <c r="AA6361" t="s">
        <v>8649</v>
      </c>
      <c r="AB6361" s="273" t="str">
        <f>_xlfn.IFNA(IF(Table[[#This Row],[Programme Partner]]&lt;&gt;Table[[#This Row],[Implementing Partner]],CONCATENATE(Table[[#This Row],[Programme Partner]],"-",Table[[#This Row],[Implementing Partner]]),Table[[#This Row],[Programme Partner]]),"")</f>
        <v>UNHCR-NGOF</v>
      </c>
    </row>
    <row r="6362" spans="1:28" ht="16.5" customHeight="1">
      <c r="A6362" s="183">
        <v>6812</v>
      </c>
      <c r="B6362" s="264" t="s">
        <v>5273</v>
      </c>
      <c r="C6362" s="265" t="s">
        <v>5184</v>
      </c>
      <c r="D6362" s="266" t="s">
        <v>5273</v>
      </c>
      <c r="E6362" s="269" t="s">
        <v>27</v>
      </c>
      <c r="F6362" s="264" t="s">
        <v>8012</v>
      </c>
      <c r="G6362" t="s">
        <v>8356</v>
      </c>
      <c r="H6362" s="264" t="str">
        <f>IFERROR(VLOOKUP(Table[[#This Row],[Activity Details of Assistance]],WHAT!E:F,2,FALSE),"")</f>
        <v># of FSM Site</v>
      </c>
      <c r="I6362" s="264"/>
      <c r="J6362">
        <v>1</v>
      </c>
      <c r="K6362" s="295" t="s">
        <v>8280</v>
      </c>
      <c r="L6362" s="306" t="s">
        <v>13</v>
      </c>
      <c r="M6362" t="s">
        <v>14</v>
      </c>
      <c r="N6362" t="s">
        <v>309</v>
      </c>
      <c r="O6362" t="s">
        <v>1606</v>
      </c>
      <c r="P6362" t="s">
        <v>6386</v>
      </c>
      <c r="Q6362" s="312">
        <v>44865</v>
      </c>
      <c r="R6362" s="312">
        <v>44896</v>
      </c>
      <c r="S6362" t="s">
        <v>8452</v>
      </c>
      <c r="T6362" s="267"/>
      <c r="U6362" s="267"/>
      <c r="V6362" s="267"/>
      <c r="W6362" s="267"/>
      <c r="X6362" s="268"/>
      <c r="Y6362" t="s">
        <v>8648</v>
      </c>
      <c r="Z6362" t="s">
        <v>8691</v>
      </c>
      <c r="AA6362" t="s">
        <v>8649</v>
      </c>
      <c r="AB6362" s="273" t="str">
        <f>_xlfn.IFNA(IF(Table[[#This Row],[Programme Partner]]&lt;&gt;Table[[#This Row],[Implementing Partner]],CONCATENATE(Table[[#This Row],[Programme Partner]],"-",Table[[#This Row],[Implementing Partner]]),Table[[#This Row],[Programme Partner]]),"")</f>
        <v>UNHCR-NGOF</v>
      </c>
    </row>
    <row r="6363" spans="1:28" ht="16.5" customHeight="1">
      <c r="A6363" s="183">
        <v>6813</v>
      </c>
      <c r="B6363" s="264" t="s">
        <v>5273</v>
      </c>
      <c r="C6363" s="265" t="s">
        <v>5184</v>
      </c>
      <c r="D6363" s="266" t="s">
        <v>5273</v>
      </c>
      <c r="E6363" s="269" t="s">
        <v>27</v>
      </c>
      <c r="F6363" s="264" t="s">
        <v>8012</v>
      </c>
      <c r="G6363" s="195" t="s">
        <v>8586</v>
      </c>
      <c r="H6363" s="264" t="str">
        <f>IFERROR(VLOOKUP(Table[[#This Row],[Activity Details of Assistance]],WHAT!E:F,2,FALSE),"")</f>
        <v># of door</v>
      </c>
      <c r="I6363" s="264"/>
      <c r="J6363">
        <v>506</v>
      </c>
      <c r="K6363" s="295" t="s">
        <v>8280</v>
      </c>
      <c r="L6363" s="306" t="s">
        <v>13</v>
      </c>
      <c r="M6363" t="s">
        <v>14</v>
      </c>
      <c r="N6363" t="s">
        <v>309</v>
      </c>
      <c r="O6363" t="s">
        <v>1606</v>
      </c>
      <c r="P6363" t="s">
        <v>6386</v>
      </c>
      <c r="Q6363" s="312">
        <v>44865</v>
      </c>
      <c r="R6363" s="312">
        <v>44896</v>
      </c>
      <c r="S6363" t="s">
        <v>8452</v>
      </c>
      <c r="T6363" s="267"/>
      <c r="U6363" s="267"/>
      <c r="V6363" s="267"/>
      <c r="W6363" s="267"/>
      <c r="X6363" s="268"/>
      <c r="Y6363" t="s">
        <v>8648</v>
      </c>
      <c r="Z6363" t="s">
        <v>8691</v>
      </c>
      <c r="AA6363" t="s">
        <v>8649</v>
      </c>
      <c r="AB6363" s="273" t="str">
        <f>_xlfn.IFNA(IF(Table[[#This Row],[Programme Partner]]&lt;&gt;Table[[#This Row],[Implementing Partner]],CONCATENATE(Table[[#This Row],[Programme Partner]],"-",Table[[#This Row],[Implementing Partner]]),Table[[#This Row],[Programme Partner]]),"")</f>
        <v>UNHCR-NGOF</v>
      </c>
    </row>
    <row r="6364" spans="1:28" ht="16.5" customHeight="1">
      <c r="A6364" s="183">
        <v>6814</v>
      </c>
      <c r="B6364" s="264" t="s">
        <v>5273</v>
      </c>
      <c r="C6364" s="265" t="s">
        <v>5184</v>
      </c>
      <c r="D6364" s="266" t="s">
        <v>5273</v>
      </c>
      <c r="E6364" s="269" t="s">
        <v>27</v>
      </c>
      <c r="F6364" s="264" t="s">
        <v>8012</v>
      </c>
      <c r="G6364" t="s">
        <v>8357</v>
      </c>
      <c r="H6364" s="264" t="str">
        <f>IFERROR(VLOOKUP(Table[[#This Row],[Activity Details of Assistance]],WHAT!E:F,2,FALSE),"")</f>
        <v># of door</v>
      </c>
      <c r="I6364" s="264"/>
      <c r="J6364">
        <v>306</v>
      </c>
      <c r="K6364" s="295" t="s">
        <v>8280</v>
      </c>
      <c r="L6364" s="306" t="s">
        <v>13</v>
      </c>
      <c r="M6364" t="s">
        <v>14</v>
      </c>
      <c r="N6364" t="s">
        <v>309</v>
      </c>
      <c r="O6364" t="s">
        <v>1606</v>
      </c>
      <c r="P6364" t="s">
        <v>6386</v>
      </c>
      <c r="Q6364" s="312">
        <v>44865</v>
      </c>
      <c r="R6364" s="312">
        <v>44896</v>
      </c>
      <c r="S6364" t="s">
        <v>8452</v>
      </c>
      <c r="T6364" s="267"/>
      <c r="U6364" s="267"/>
      <c r="V6364" s="267"/>
      <c r="W6364" s="267"/>
      <c r="X6364" s="268"/>
      <c r="Y6364" t="s">
        <v>8648</v>
      </c>
      <c r="Z6364" t="s">
        <v>8691</v>
      </c>
      <c r="AA6364" t="s">
        <v>8649</v>
      </c>
      <c r="AB6364" s="273" t="str">
        <f>_xlfn.IFNA(IF(Table[[#This Row],[Programme Partner]]&lt;&gt;Table[[#This Row],[Implementing Partner]],CONCATENATE(Table[[#This Row],[Programme Partner]],"-",Table[[#This Row],[Implementing Partner]]),Table[[#This Row],[Programme Partner]]),"")</f>
        <v>UNHCR-NGOF</v>
      </c>
    </row>
    <row r="6365" spans="1:28" ht="16.5" customHeight="1">
      <c r="A6365" s="183">
        <v>6815</v>
      </c>
      <c r="B6365" s="264" t="s">
        <v>5273</v>
      </c>
      <c r="C6365" s="265" t="s">
        <v>5184</v>
      </c>
      <c r="D6365" s="266" t="s">
        <v>5273</v>
      </c>
      <c r="E6365" s="269" t="s">
        <v>27</v>
      </c>
      <c r="F6365" s="264" t="s">
        <v>8013</v>
      </c>
      <c r="G6365" t="s">
        <v>8313</v>
      </c>
      <c r="H6365" s="264" t="str">
        <f>IFERROR(VLOOKUP(Table[[#This Row],[Activity Details of Assistance]],WHAT!E:F,2,FALSE),"")</f>
        <v># of HP sessions at community level</v>
      </c>
      <c r="I6365" s="264"/>
      <c r="J6365">
        <v>134</v>
      </c>
      <c r="K6365" s="295" t="s">
        <v>8280</v>
      </c>
      <c r="L6365" s="306" t="s">
        <v>13</v>
      </c>
      <c r="M6365" t="s">
        <v>14</v>
      </c>
      <c r="N6365" t="s">
        <v>309</v>
      </c>
      <c r="O6365" t="s">
        <v>1606</v>
      </c>
      <c r="P6365" t="s">
        <v>6386</v>
      </c>
      <c r="Q6365" s="312">
        <v>44865</v>
      </c>
      <c r="R6365" s="312">
        <v>44896</v>
      </c>
      <c r="S6365" t="s">
        <v>8452</v>
      </c>
      <c r="T6365" s="267"/>
      <c r="U6365" s="267"/>
      <c r="V6365" s="267"/>
      <c r="W6365" s="267"/>
      <c r="X6365" s="268"/>
      <c r="Y6365" t="s">
        <v>8648</v>
      </c>
      <c r="Z6365" t="s">
        <v>8691</v>
      </c>
      <c r="AA6365" t="s">
        <v>8649</v>
      </c>
      <c r="AB6365" s="273" t="str">
        <f>_xlfn.IFNA(IF(Table[[#This Row],[Programme Partner]]&lt;&gt;Table[[#This Row],[Implementing Partner]],CONCATENATE(Table[[#This Row],[Programme Partner]],"-",Table[[#This Row],[Implementing Partner]]),Table[[#This Row],[Programme Partner]]),"")</f>
        <v>UNHCR-NGOF</v>
      </c>
    </row>
    <row r="6366" spans="1:28" ht="16.5" customHeight="1">
      <c r="A6366" s="183">
        <v>6816</v>
      </c>
      <c r="B6366" s="264" t="s">
        <v>5273</v>
      </c>
      <c r="C6366" s="265" t="s">
        <v>5184</v>
      </c>
      <c r="D6366" s="266" t="s">
        <v>5273</v>
      </c>
      <c r="E6366" s="269" t="s">
        <v>27</v>
      </c>
      <c r="F6366" s="264" t="s">
        <v>8013</v>
      </c>
      <c r="G6366" t="s">
        <v>8314</v>
      </c>
      <c r="H6366" s="264" t="str">
        <f>IFERROR(VLOOKUP(Table[[#This Row],[Activity Details of Assistance]],WHAT!E:F,2,FALSE),"")</f>
        <v># of HP sessions at HH level</v>
      </c>
      <c r="I6366" s="264"/>
      <c r="J6366">
        <v>3000</v>
      </c>
      <c r="K6366" s="295" t="s">
        <v>8280</v>
      </c>
      <c r="L6366" s="306" t="s">
        <v>13</v>
      </c>
      <c r="M6366" t="s">
        <v>14</v>
      </c>
      <c r="N6366" t="s">
        <v>309</v>
      </c>
      <c r="O6366" t="s">
        <v>1606</v>
      </c>
      <c r="P6366" t="s">
        <v>6386</v>
      </c>
      <c r="Q6366" s="312">
        <v>44865</v>
      </c>
      <c r="R6366" s="312">
        <v>44896</v>
      </c>
      <c r="S6366" t="s">
        <v>8452</v>
      </c>
      <c r="T6366" s="267"/>
      <c r="U6366" s="267"/>
      <c r="V6366" s="267"/>
      <c r="W6366" s="267"/>
      <c r="X6366" s="268"/>
      <c r="Y6366" t="s">
        <v>8648</v>
      </c>
      <c r="Z6366" t="s">
        <v>8691</v>
      </c>
      <c r="AA6366" t="s">
        <v>8649</v>
      </c>
      <c r="AB6366" s="273" t="str">
        <f>_xlfn.IFNA(IF(Table[[#This Row],[Programme Partner]]&lt;&gt;Table[[#This Row],[Implementing Partner]],CONCATENATE(Table[[#This Row],[Programme Partner]],"-",Table[[#This Row],[Implementing Partner]]),Table[[#This Row],[Programme Partner]]),"")</f>
        <v>UNHCR-NGOF</v>
      </c>
    </row>
    <row r="6367" spans="1:28" ht="16.5" customHeight="1">
      <c r="A6367" s="183">
        <v>6817</v>
      </c>
      <c r="B6367" s="264" t="s">
        <v>5273</v>
      </c>
      <c r="C6367" s="265" t="s">
        <v>5184</v>
      </c>
      <c r="D6367" s="266" t="s">
        <v>5273</v>
      </c>
      <c r="E6367" s="269" t="s">
        <v>27</v>
      </c>
      <c r="F6367" s="264" t="s">
        <v>8013</v>
      </c>
      <c r="G6367" t="s">
        <v>8374</v>
      </c>
      <c r="H6367" s="264" t="str">
        <f>IFERROR(VLOOKUP(Table[[#This Row],[Activity Details of Assistance]],WHAT!E:F,2,FALSE),"")</f>
        <v># of HP sessions at institution level</v>
      </c>
      <c r="I6367" s="264"/>
      <c r="J6367">
        <v>5</v>
      </c>
      <c r="K6367" s="295" t="s">
        <v>8280</v>
      </c>
      <c r="L6367" s="306" t="s">
        <v>13</v>
      </c>
      <c r="M6367" t="s">
        <v>14</v>
      </c>
      <c r="N6367" t="s">
        <v>309</v>
      </c>
      <c r="O6367" t="s">
        <v>1606</v>
      </c>
      <c r="P6367" t="s">
        <v>6386</v>
      </c>
      <c r="Q6367" s="312">
        <v>44865</v>
      </c>
      <c r="R6367" s="312">
        <v>44896</v>
      </c>
      <c r="S6367" t="s">
        <v>8452</v>
      </c>
      <c r="T6367" s="267"/>
      <c r="U6367" s="267"/>
      <c r="V6367" s="267"/>
      <c r="W6367" s="267"/>
      <c r="X6367" s="268"/>
      <c r="Y6367" t="s">
        <v>8648</v>
      </c>
      <c r="Z6367" t="s">
        <v>8691</v>
      </c>
      <c r="AA6367" t="s">
        <v>8649</v>
      </c>
      <c r="AB6367" s="273" t="str">
        <f>_xlfn.IFNA(IF(Table[[#This Row],[Programme Partner]]&lt;&gt;Table[[#This Row],[Implementing Partner]],CONCATENATE(Table[[#This Row],[Programme Partner]],"-",Table[[#This Row],[Implementing Partner]]),Table[[#This Row],[Programme Partner]]),"")</f>
        <v>UNHCR-NGOF</v>
      </c>
    </row>
    <row r="6368" spans="1:28" ht="16.5" customHeight="1">
      <c r="A6368" s="183">
        <v>6818</v>
      </c>
      <c r="B6368" s="264" t="s">
        <v>5273</v>
      </c>
      <c r="C6368" s="265" t="s">
        <v>5184</v>
      </c>
      <c r="D6368" s="266" t="s">
        <v>5273</v>
      </c>
      <c r="E6368" s="269" t="s">
        <v>27</v>
      </c>
      <c r="F6368" s="264" t="s">
        <v>8013</v>
      </c>
      <c r="G6368" t="s">
        <v>8317</v>
      </c>
      <c r="H6368" s="264" t="str">
        <f>IFERROR(VLOOKUP(Table[[#This Row],[Activity Details of Assistance]],WHAT!E:F,2,FALSE),"")</f>
        <v># of estimated persons reached by mass-media campaign</v>
      </c>
      <c r="I6368" s="264"/>
      <c r="J6368">
        <v>6</v>
      </c>
      <c r="K6368" s="295" t="s">
        <v>8280</v>
      </c>
      <c r="L6368" s="306" t="s">
        <v>13</v>
      </c>
      <c r="M6368" t="s">
        <v>14</v>
      </c>
      <c r="N6368" t="s">
        <v>309</v>
      </c>
      <c r="O6368" t="s">
        <v>1606</v>
      </c>
      <c r="P6368" t="s">
        <v>6386</v>
      </c>
      <c r="Q6368" s="312">
        <v>44865</v>
      </c>
      <c r="R6368" s="312">
        <v>44896</v>
      </c>
      <c r="S6368" t="s">
        <v>8452</v>
      </c>
      <c r="T6368" s="267"/>
      <c r="U6368" s="267"/>
      <c r="V6368" s="267"/>
      <c r="W6368" s="267"/>
      <c r="X6368" s="268"/>
      <c r="Y6368" t="s">
        <v>8648</v>
      </c>
      <c r="Z6368" t="s">
        <v>8691</v>
      </c>
      <c r="AA6368" t="s">
        <v>8649</v>
      </c>
      <c r="AB6368" s="273" t="str">
        <f>_xlfn.IFNA(IF(Table[[#This Row],[Programme Partner]]&lt;&gt;Table[[#This Row],[Implementing Partner]],CONCATENATE(Table[[#This Row],[Programme Partner]],"-",Table[[#This Row],[Implementing Partner]]),Table[[#This Row],[Programme Partner]]),"")</f>
        <v>UNHCR-NGOF</v>
      </c>
    </row>
    <row r="6369" spans="1:28" ht="16.5" customHeight="1">
      <c r="A6369" s="183">
        <v>6819</v>
      </c>
      <c r="B6369" s="264" t="s">
        <v>5273</v>
      </c>
      <c r="C6369" s="265" t="s">
        <v>5184</v>
      </c>
      <c r="D6369" s="266" t="s">
        <v>5273</v>
      </c>
      <c r="E6369" s="269" t="s">
        <v>27</v>
      </c>
      <c r="F6369" s="264" t="s">
        <v>8013</v>
      </c>
      <c r="G6369" t="s">
        <v>8316</v>
      </c>
      <c r="H6369" s="264" t="str">
        <f>IFERROR(VLOOKUP(Table[[#This Row],[Activity Details of Assistance]],WHAT!E:F,2,FALSE),"")</f>
        <v># of household</v>
      </c>
      <c r="I6369" s="264"/>
      <c r="J6369">
        <v>6500</v>
      </c>
      <c r="K6369" s="295" t="s">
        <v>8280</v>
      </c>
      <c r="L6369" s="306" t="s">
        <v>13</v>
      </c>
      <c r="M6369" t="s">
        <v>14</v>
      </c>
      <c r="N6369" t="s">
        <v>309</v>
      </c>
      <c r="O6369" t="s">
        <v>1606</v>
      </c>
      <c r="P6369" t="s">
        <v>6386</v>
      </c>
      <c r="Q6369" s="312">
        <v>44865</v>
      </c>
      <c r="R6369" s="312">
        <v>44896</v>
      </c>
      <c r="S6369" t="s">
        <v>8452</v>
      </c>
      <c r="T6369" s="267"/>
      <c r="U6369" s="267"/>
      <c r="V6369" s="267"/>
      <c r="W6369" s="267"/>
      <c r="X6369" s="268"/>
      <c r="Y6369" t="s">
        <v>8648</v>
      </c>
      <c r="Z6369" t="s">
        <v>8691</v>
      </c>
      <c r="AA6369" t="s">
        <v>8649</v>
      </c>
      <c r="AB6369" s="273" t="str">
        <f>_xlfn.IFNA(IF(Table[[#This Row],[Programme Partner]]&lt;&gt;Table[[#This Row],[Implementing Partner]],CONCATENATE(Table[[#This Row],[Programme Partner]],"-",Table[[#This Row],[Implementing Partner]]),Table[[#This Row],[Programme Partner]]),"")</f>
        <v>UNHCR-NGOF</v>
      </c>
    </row>
    <row r="6370" spans="1:28" ht="16.5" customHeight="1">
      <c r="A6370" s="183">
        <v>6820</v>
      </c>
      <c r="B6370" s="264" t="s">
        <v>5273</v>
      </c>
      <c r="C6370" s="265" t="s">
        <v>5184</v>
      </c>
      <c r="D6370" s="266" t="s">
        <v>5273</v>
      </c>
      <c r="E6370" s="269" t="s">
        <v>27</v>
      </c>
      <c r="F6370" s="264" t="s">
        <v>8013</v>
      </c>
      <c r="G6370" t="s">
        <v>8442</v>
      </c>
      <c r="H6370" s="264" t="str">
        <f>IFERROR(VLOOKUP(Table[[#This Row],[Activity Details of Assistance]],WHAT!E:F,2,FALSE),"")</f>
        <v># of facilities</v>
      </c>
      <c r="I6370" s="264"/>
      <c r="J6370">
        <v>282</v>
      </c>
      <c r="K6370" s="295" t="s">
        <v>8280</v>
      </c>
      <c r="L6370" s="306" t="s">
        <v>13</v>
      </c>
      <c r="M6370" t="s">
        <v>14</v>
      </c>
      <c r="N6370" t="s">
        <v>309</v>
      </c>
      <c r="O6370" t="s">
        <v>1606</v>
      </c>
      <c r="P6370" t="s">
        <v>6386</v>
      </c>
      <c r="Q6370" s="312">
        <v>44865</v>
      </c>
      <c r="R6370" s="312">
        <v>44896</v>
      </c>
      <c r="S6370" t="s">
        <v>8452</v>
      </c>
      <c r="T6370" s="267"/>
      <c r="U6370" s="267"/>
      <c r="V6370" s="267"/>
      <c r="W6370" s="267"/>
      <c r="X6370" s="268"/>
      <c r="Y6370" t="s">
        <v>8648</v>
      </c>
      <c r="Z6370" t="s">
        <v>8691</v>
      </c>
      <c r="AA6370" t="s">
        <v>8649</v>
      </c>
      <c r="AB6370" s="273" t="str">
        <f>_xlfn.IFNA(IF(Table[[#This Row],[Programme Partner]]&lt;&gt;Table[[#This Row],[Implementing Partner]],CONCATENATE(Table[[#This Row],[Programme Partner]],"-",Table[[#This Row],[Implementing Partner]]),Table[[#This Row],[Programme Partner]]),"")</f>
        <v>UNHCR-NGOF</v>
      </c>
    </row>
    <row r="6371" spans="1:28" ht="16.5" customHeight="1">
      <c r="A6371" s="183">
        <v>6821</v>
      </c>
      <c r="B6371" s="264" t="s">
        <v>5273</v>
      </c>
      <c r="C6371" s="265" t="s">
        <v>5184</v>
      </c>
      <c r="D6371" s="266" t="s">
        <v>5273</v>
      </c>
      <c r="E6371" s="269" t="s">
        <v>27</v>
      </c>
      <c r="F6371" s="264" t="s">
        <v>8014</v>
      </c>
      <c r="G6371" t="s">
        <v>8358</v>
      </c>
      <c r="H6371" s="264" t="str">
        <f>IFERROR(VLOOKUP(Table[[#This Row],[Activity Details of Assistance]],WHAT!E:F,2,FALSE),"")</f>
        <v># of campaign per camp </v>
      </c>
      <c r="I6371" s="264"/>
      <c r="J6371">
        <v>5</v>
      </c>
      <c r="K6371" s="295" t="s">
        <v>8280</v>
      </c>
      <c r="L6371" s="306" t="s">
        <v>13</v>
      </c>
      <c r="M6371" t="s">
        <v>14</v>
      </c>
      <c r="N6371" t="s">
        <v>309</v>
      </c>
      <c r="O6371" t="s">
        <v>1606</v>
      </c>
      <c r="P6371" t="s">
        <v>6386</v>
      </c>
      <c r="Q6371" s="312">
        <v>44865</v>
      </c>
      <c r="R6371" s="312">
        <v>44896</v>
      </c>
      <c r="S6371" t="s">
        <v>8452</v>
      </c>
      <c r="T6371" s="267"/>
      <c r="U6371" s="267"/>
      <c r="V6371" s="267"/>
      <c r="W6371" s="267"/>
      <c r="X6371" s="268"/>
      <c r="Y6371" t="s">
        <v>8648</v>
      </c>
      <c r="Z6371" t="s">
        <v>8691</v>
      </c>
      <c r="AA6371" t="s">
        <v>8649</v>
      </c>
      <c r="AB6371" s="273" t="str">
        <f>_xlfn.IFNA(IF(Table[[#This Row],[Programme Partner]]&lt;&gt;Table[[#This Row],[Implementing Partner]],CONCATENATE(Table[[#This Row],[Programme Partner]],"-",Table[[#This Row],[Implementing Partner]]),Table[[#This Row],[Programme Partner]]),"")</f>
        <v>UNHCR-NGOF</v>
      </c>
    </row>
    <row r="6372" spans="1:28" ht="16.5" customHeight="1">
      <c r="A6372" s="183">
        <v>6822</v>
      </c>
      <c r="B6372" s="264" t="s">
        <v>4993</v>
      </c>
      <c r="C6372" s="265" t="s">
        <v>4993</v>
      </c>
      <c r="D6372" s="266" t="s">
        <v>6032</v>
      </c>
      <c r="E6372" s="269" t="s">
        <v>27</v>
      </c>
      <c r="F6372" s="264" t="s">
        <v>8011</v>
      </c>
      <c r="G6372" s="195" t="s">
        <v>8584</v>
      </c>
      <c r="H6372" s="264" t="str">
        <f>IFERROR(VLOOKUP(Table[[#This Row],[Activity Details of Assistance]],WHAT!E:F,2,FALSE),"")</f>
        <v># of tube well</v>
      </c>
      <c r="I6372" s="264"/>
      <c r="J6372">
        <v>44</v>
      </c>
      <c r="K6372" s="295" t="s">
        <v>8280</v>
      </c>
      <c r="L6372" s="306" t="s">
        <v>13</v>
      </c>
      <c r="M6372" t="s">
        <v>14</v>
      </c>
      <c r="N6372" t="s">
        <v>309</v>
      </c>
      <c r="O6372" t="s">
        <v>1606</v>
      </c>
      <c r="P6372" t="s">
        <v>6477</v>
      </c>
      <c r="Q6372" s="312">
        <v>44865</v>
      </c>
      <c r="R6372" s="312">
        <v>44896</v>
      </c>
      <c r="S6372" t="s">
        <v>8452</v>
      </c>
      <c r="T6372" s="267"/>
      <c r="U6372" s="267"/>
      <c r="V6372" s="267"/>
      <c r="W6372" s="267"/>
      <c r="X6372" s="268"/>
      <c r="Y6372" t="s">
        <v>8309</v>
      </c>
      <c r="Z6372">
        <v>1813213381</v>
      </c>
      <c r="AA6372" t="s">
        <v>8285</v>
      </c>
      <c r="AB6372" s="273" t="str">
        <f>_xlfn.IFNA(IF(Table[[#This Row],[Programme Partner]]&lt;&gt;Table[[#This Row],[Implementing Partner]],CONCATENATE(Table[[#This Row],[Programme Partner]],"-",Table[[#This Row],[Implementing Partner]]),Table[[#This Row],[Programme Partner]]),"")</f>
        <v>ACF</v>
      </c>
    </row>
    <row r="6373" spans="1:28" ht="16.5" customHeight="1">
      <c r="A6373" s="183">
        <v>6823</v>
      </c>
      <c r="B6373" s="264" t="s">
        <v>4993</v>
      </c>
      <c r="C6373" s="265" t="s">
        <v>4993</v>
      </c>
      <c r="D6373" s="266" t="s">
        <v>6032</v>
      </c>
      <c r="E6373" s="269" t="s">
        <v>27</v>
      </c>
      <c r="F6373" s="264" t="s">
        <v>8011</v>
      </c>
      <c r="G6373" t="s">
        <v>8019</v>
      </c>
      <c r="H6373" s="264" t="str">
        <f>IFERROR(VLOOKUP(Table[[#This Row],[Activity Details of Assistance]],WHAT!E:F,2,FALSE),"")</f>
        <v>N/A</v>
      </c>
      <c r="I6373" s="264"/>
      <c r="J6373">
        <v>15</v>
      </c>
      <c r="K6373" s="295" t="s">
        <v>8280</v>
      </c>
      <c r="L6373" s="306" t="s">
        <v>13</v>
      </c>
      <c r="M6373" t="s">
        <v>14</v>
      </c>
      <c r="N6373" t="s">
        <v>309</v>
      </c>
      <c r="O6373" t="s">
        <v>1606</v>
      </c>
      <c r="P6373" t="s">
        <v>6477</v>
      </c>
      <c r="Q6373" s="312">
        <v>44865</v>
      </c>
      <c r="R6373" s="312">
        <v>44896</v>
      </c>
      <c r="S6373" t="s">
        <v>8452</v>
      </c>
      <c r="T6373" s="267"/>
      <c r="U6373" s="267"/>
      <c r="V6373" s="267"/>
      <c r="W6373" s="267"/>
      <c r="X6373" s="268"/>
      <c r="Y6373" t="s">
        <v>8309</v>
      </c>
      <c r="Z6373">
        <v>1813213381</v>
      </c>
      <c r="AA6373" t="s">
        <v>8285</v>
      </c>
      <c r="AB6373" s="273" t="str">
        <f>_xlfn.IFNA(IF(Table[[#This Row],[Programme Partner]]&lt;&gt;Table[[#This Row],[Implementing Partner]],CONCATENATE(Table[[#This Row],[Programme Partner]],"-",Table[[#This Row],[Implementing Partner]]),Table[[#This Row],[Programme Partner]]),"")</f>
        <v>ACF</v>
      </c>
    </row>
    <row r="6374" spans="1:28" ht="16.5" customHeight="1">
      <c r="A6374" s="183">
        <v>6824</v>
      </c>
      <c r="B6374" s="264" t="s">
        <v>4993</v>
      </c>
      <c r="C6374" s="265" t="s">
        <v>4993</v>
      </c>
      <c r="D6374" s="266" t="s">
        <v>6032</v>
      </c>
      <c r="E6374" s="269" t="s">
        <v>27</v>
      </c>
      <c r="F6374" s="264" t="s">
        <v>8012</v>
      </c>
      <c r="G6374" s="195" t="s">
        <v>8585</v>
      </c>
      <c r="H6374" s="264" t="str">
        <f>IFERROR(VLOOKUP(Table[[#This Row],[Activity Details of Assistance]],WHAT!E:F,2,FALSE),"")</f>
        <v xml:space="preserve"># of door </v>
      </c>
      <c r="I6374" s="264"/>
      <c r="J6374">
        <v>16</v>
      </c>
      <c r="K6374" s="295" t="s">
        <v>8280</v>
      </c>
      <c r="L6374" s="306" t="s">
        <v>13</v>
      </c>
      <c r="M6374" t="s">
        <v>14</v>
      </c>
      <c r="N6374" t="s">
        <v>309</v>
      </c>
      <c r="O6374" t="s">
        <v>1606</v>
      </c>
      <c r="P6374" t="s">
        <v>6477</v>
      </c>
      <c r="Q6374" s="312">
        <v>44865</v>
      </c>
      <c r="R6374" s="312">
        <v>44896</v>
      </c>
      <c r="S6374" t="s">
        <v>8452</v>
      </c>
      <c r="T6374" s="267"/>
      <c r="U6374" s="267"/>
      <c r="V6374" s="267"/>
      <c r="W6374" s="267"/>
      <c r="X6374" s="268"/>
      <c r="Y6374" t="s">
        <v>8309</v>
      </c>
      <c r="Z6374">
        <v>1813213381</v>
      </c>
      <c r="AA6374" t="s">
        <v>8285</v>
      </c>
      <c r="AB6374" s="273" t="str">
        <f>_xlfn.IFNA(IF(Table[[#This Row],[Programme Partner]]&lt;&gt;Table[[#This Row],[Implementing Partner]],CONCATENATE(Table[[#This Row],[Programme Partner]],"-",Table[[#This Row],[Implementing Partner]]),Table[[#This Row],[Programme Partner]]),"")</f>
        <v>ACF</v>
      </c>
    </row>
    <row r="6375" spans="1:28" ht="16.5" customHeight="1">
      <c r="A6375" s="183">
        <v>6825</v>
      </c>
      <c r="B6375" s="264" t="s">
        <v>4993</v>
      </c>
      <c r="C6375" s="265" t="s">
        <v>4993</v>
      </c>
      <c r="D6375" s="266" t="s">
        <v>6032</v>
      </c>
      <c r="E6375" s="269" t="s">
        <v>27</v>
      </c>
      <c r="F6375" s="264" t="s">
        <v>8012</v>
      </c>
      <c r="G6375" t="s">
        <v>8359</v>
      </c>
      <c r="H6375" s="264" t="str">
        <f>IFERROR(VLOOKUP(Table[[#This Row],[Activity Details of Assistance]],WHAT!E:F,2,FALSE),"")</f>
        <v># of FSM Site</v>
      </c>
      <c r="I6375" s="264"/>
      <c r="J6375">
        <v>1</v>
      </c>
      <c r="K6375" s="295" t="s">
        <v>8280</v>
      </c>
      <c r="L6375" s="306" t="s">
        <v>13</v>
      </c>
      <c r="M6375" t="s">
        <v>14</v>
      </c>
      <c r="N6375" t="s">
        <v>309</v>
      </c>
      <c r="O6375" t="s">
        <v>1606</v>
      </c>
      <c r="P6375" t="s">
        <v>6477</v>
      </c>
      <c r="Q6375" s="312">
        <v>44865</v>
      </c>
      <c r="R6375" s="312">
        <v>44896</v>
      </c>
      <c r="S6375" t="s">
        <v>8452</v>
      </c>
      <c r="T6375" s="267"/>
      <c r="U6375" s="267"/>
      <c r="V6375" s="267"/>
      <c r="W6375" s="267"/>
      <c r="X6375" s="268"/>
      <c r="Y6375" t="s">
        <v>8309</v>
      </c>
      <c r="Z6375">
        <v>1813213381</v>
      </c>
      <c r="AA6375" t="s">
        <v>8285</v>
      </c>
      <c r="AB6375" s="273" t="str">
        <f>_xlfn.IFNA(IF(Table[[#This Row],[Programme Partner]]&lt;&gt;Table[[#This Row],[Implementing Partner]],CONCATENATE(Table[[#This Row],[Programme Partner]],"-",Table[[#This Row],[Implementing Partner]]),Table[[#This Row],[Programme Partner]]),"")</f>
        <v>ACF</v>
      </c>
    </row>
    <row r="6376" spans="1:28" ht="16.5" customHeight="1">
      <c r="A6376" s="183">
        <v>6826</v>
      </c>
      <c r="B6376" s="264" t="s">
        <v>4993</v>
      </c>
      <c r="C6376" s="265" t="s">
        <v>4993</v>
      </c>
      <c r="D6376" s="266" t="s">
        <v>6032</v>
      </c>
      <c r="E6376" s="269" t="s">
        <v>27</v>
      </c>
      <c r="F6376" s="264" t="s">
        <v>8012</v>
      </c>
      <c r="G6376" s="195" t="s">
        <v>8586</v>
      </c>
      <c r="H6376" s="264" t="str">
        <f>IFERROR(VLOOKUP(Table[[#This Row],[Activity Details of Assistance]],WHAT!E:F,2,FALSE),"")</f>
        <v># of door</v>
      </c>
      <c r="I6376" s="264"/>
      <c r="J6376">
        <v>42</v>
      </c>
      <c r="K6376" s="295" t="s">
        <v>8280</v>
      </c>
      <c r="L6376" s="306" t="s">
        <v>13</v>
      </c>
      <c r="M6376" t="s">
        <v>14</v>
      </c>
      <c r="N6376" t="s">
        <v>309</v>
      </c>
      <c r="O6376" t="s">
        <v>1606</v>
      </c>
      <c r="P6376" t="s">
        <v>6477</v>
      </c>
      <c r="Q6376" s="312">
        <v>44865</v>
      </c>
      <c r="R6376" s="312">
        <v>44896</v>
      </c>
      <c r="S6376" t="s">
        <v>8452</v>
      </c>
      <c r="T6376" s="267"/>
      <c r="U6376" s="267"/>
      <c r="V6376" s="267"/>
      <c r="W6376" s="267"/>
      <c r="X6376" s="268"/>
      <c r="Y6376" t="s">
        <v>8309</v>
      </c>
      <c r="Z6376">
        <v>1813213381</v>
      </c>
      <c r="AA6376" t="s">
        <v>8285</v>
      </c>
      <c r="AB6376" s="273" t="str">
        <f>_xlfn.IFNA(IF(Table[[#This Row],[Programme Partner]]&lt;&gt;Table[[#This Row],[Implementing Partner]],CONCATENATE(Table[[#This Row],[Programme Partner]],"-",Table[[#This Row],[Implementing Partner]]),Table[[#This Row],[Programme Partner]]),"")</f>
        <v>ACF</v>
      </c>
    </row>
    <row r="6377" spans="1:28" ht="16.5" customHeight="1">
      <c r="A6377" s="183">
        <v>6827</v>
      </c>
      <c r="B6377" s="264" t="s">
        <v>4993</v>
      </c>
      <c r="C6377" s="265" t="s">
        <v>4993</v>
      </c>
      <c r="D6377" s="266" t="s">
        <v>6032</v>
      </c>
      <c r="E6377" s="269" t="s">
        <v>27</v>
      </c>
      <c r="F6377" s="264" t="s">
        <v>8012</v>
      </c>
      <c r="G6377" t="s">
        <v>8357</v>
      </c>
      <c r="H6377" s="264" t="str">
        <f>IFERROR(VLOOKUP(Table[[#This Row],[Activity Details of Assistance]],WHAT!E:F,2,FALSE),"")</f>
        <v># of door</v>
      </c>
      <c r="I6377" s="264"/>
      <c r="J6377">
        <v>154</v>
      </c>
      <c r="K6377" s="295" t="s">
        <v>8280</v>
      </c>
      <c r="L6377" s="306" t="s">
        <v>13</v>
      </c>
      <c r="M6377" t="s">
        <v>14</v>
      </c>
      <c r="N6377" t="s">
        <v>309</v>
      </c>
      <c r="O6377" t="s">
        <v>1606</v>
      </c>
      <c r="P6377" t="s">
        <v>6477</v>
      </c>
      <c r="Q6377" s="312">
        <v>44865</v>
      </c>
      <c r="R6377" s="312">
        <v>44896</v>
      </c>
      <c r="S6377" t="s">
        <v>8452</v>
      </c>
      <c r="T6377" s="267"/>
      <c r="U6377" s="267"/>
      <c r="V6377" s="267"/>
      <c r="W6377" s="267"/>
      <c r="X6377" s="268"/>
      <c r="Y6377" t="s">
        <v>8309</v>
      </c>
      <c r="Z6377">
        <v>1813213381</v>
      </c>
      <c r="AA6377" t="s">
        <v>8285</v>
      </c>
      <c r="AB6377" s="273" t="str">
        <f>_xlfn.IFNA(IF(Table[[#This Row],[Programme Partner]]&lt;&gt;Table[[#This Row],[Implementing Partner]],CONCATENATE(Table[[#This Row],[Programme Partner]],"-",Table[[#This Row],[Implementing Partner]]),Table[[#This Row],[Programme Partner]]),"")</f>
        <v>ACF</v>
      </c>
    </row>
    <row r="6378" spans="1:28" ht="16.5" customHeight="1">
      <c r="A6378" s="183">
        <v>6828</v>
      </c>
      <c r="B6378" s="264" t="s">
        <v>4993</v>
      </c>
      <c r="C6378" s="265" t="s">
        <v>4993</v>
      </c>
      <c r="D6378" s="266" t="s">
        <v>6032</v>
      </c>
      <c r="E6378" s="269" t="s">
        <v>27</v>
      </c>
      <c r="F6378" s="264" t="s">
        <v>8012</v>
      </c>
      <c r="G6378" t="s">
        <v>8019</v>
      </c>
      <c r="H6378" s="264" t="str">
        <f>IFERROR(VLOOKUP(Table[[#This Row],[Activity Details of Assistance]],WHAT!E:F,2,FALSE),"")</f>
        <v>N/A</v>
      </c>
      <c r="I6378" s="264"/>
      <c r="J6378">
        <v>4</v>
      </c>
      <c r="K6378" s="295" t="s">
        <v>8280</v>
      </c>
      <c r="L6378" s="306" t="s">
        <v>13</v>
      </c>
      <c r="M6378" t="s">
        <v>14</v>
      </c>
      <c r="N6378" t="s">
        <v>309</v>
      </c>
      <c r="O6378" t="s">
        <v>1606</v>
      </c>
      <c r="P6378" t="s">
        <v>6477</v>
      </c>
      <c r="Q6378" s="312">
        <v>44865</v>
      </c>
      <c r="R6378" s="312">
        <v>44896</v>
      </c>
      <c r="S6378" t="s">
        <v>8452</v>
      </c>
      <c r="T6378" s="267"/>
      <c r="U6378" s="267"/>
      <c r="V6378" s="267"/>
      <c r="W6378" s="267"/>
      <c r="X6378" s="268"/>
      <c r="Y6378" t="s">
        <v>8309</v>
      </c>
      <c r="Z6378">
        <v>1813213381</v>
      </c>
      <c r="AA6378" t="s">
        <v>8285</v>
      </c>
      <c r="AB6378" s="273" t="str">
        <f>_xlfn.IFNA(IF(Table[[#This Row],[Programme Partner]]&lt;&gt;Table[[#This Row],[Implementing Partner]],CONCATENATE(Table[[#This Row],[Programme Partner]],"-",Table[[#This Row],[Implementing Partner]]),Table[[#This Row],[Programme Partner]]),"")</f>
        <v>ACF</v>
      </c>
    </row>
    <row r="6379" spans="1:28" ht="16.5" customHeight="1">
      <c r="A6379" s="183">
        <v>6829</v>
      </c>
      <c r="B6379" s="264" t="s">
        <v>4993</v>
      </c>
      <c r="C6379" s="265" t="s">
        <v>4993</v>
      </c>
      <c r="D6379" s="266" t="s">
        <v>6032</v>
      </c>
      <c r="E6379" s="269" t="s">
        <v>27</v>
      </c>
      <c r="F6379" s="264" t="s">
        <v>8013</v>
      </c>
      <c r="G6379" t="s">
        <v>8313</v>
      </c>
      <c r="H6379" s="264" t="str">
        <f>IFERROR(VLOOKUP(Table[[#This Row],[Activity Details of Assistance]],WHAT!E:F,2,FALSE),"")</f>
        <v># of HP sessions at community level</v>
      </c>
      <c r="I6379" s="264"/>
      <c r="J6379">
        <v>1860</v>
      </c>
      <c r="K6379" s="295" t="s">
        <v>8280</v>
      </c>
      <c r="L6379" s="306" t="s">
        <v>13</v>
      </c>
      <c r="M6379" t="s">
        <v>14</v>
      </c>
      <c r="N6379" t="s">
        <v>309</v>
      </c>
      <c r="O6379" t="s">
        <v>1606</v>
      </c>
      <c r="P6379" t="s">
        <v>6477</v>
      </c>
      <c r="Q6379" s="312">
        <v>44865</v>
      </c>
      <c r="R6379" s="312">
        <v>44896</v>
      </c>
      <c r="S6379" t="s">
        <v>8452</v>
      </c>
      <c r="T6379" s="267"/>
      <c r="U6379" s="267"/>
      <c r="V6379" s="267"/>
      <c r="W6379" s="267"/>
      <c r="X6379" s="268"/>
      <c r="Y6379" t="s">
        <v>8309</v>
      </c>
      <c r="Z6379">
        <v>1813213381</v>
      </c>
      <c r="AA6379" t="s">
        <v>8285</v>
      </c>
      <c r="AB6379" s="273" t="str">
        <f>_xlfn.IFNA(IF(Table[[#This Row],[Programme Partner]]&lt;&gt;Table[[#This Row],[Implementing Partner]],CONCATENATE(Table[[#This Row],[Programme Partner]],"-",Table[[#This Row],[Implementing Partner]]),Table[[#This Row],[Programme Partner]]),"")</f>
        <v>ACF</v>
      </c>
    </row>
    <row r="6380" spans="1:28" ht="16.5" customHeight="1">
      <c r="A6380" s="183">
        <v>6830</v>
      </c>
      <c r="B6380" s="264" t="s">
        <v>4993</v>
      </c>
      <c r="C6380" s="265" t="s">
        <v>4993</v>
      </c>
      <c r="D6380" s="266" t="s">
        <v>6032</v>
      </c>
      <c r="E6380" s="269" t="s">
        <v>27</v>
      </c>
      <c r="F6380" s="264" t="s">
        <v>8013</v>
      </c>
      <c r="G6380" t="s">
        <v>8314</v>
      </c>
      <c r="H6380" s="264" t="str">
        <f>IFERROR(VLOOKUP(Table[[#This Row],[Activity Details of Assistance]],WHAT!E:F,2,FALSE),"")</f>
        <v># of HP sessions at HH level</v>
      </c>
      <c r="I6380" s="264"/>
      <c r="J6380">
        <v>916</v>
      </c>
      <c r="K6380" s="295" t="s">
        <v>8280</v>
      </c>
      <c r="L6380" s="306" t="s">
        <v>13</v>
      </c>
      <c r="M6380" t="s">
        <v>14</v>
      </c>
      <c r="N6380" t="s">
        <v>309</v>
      </c>
      <c r="O6380" t="s">
        <v>1606</v>
      </c>
      <c r="P6380" t="s">
        <v>6477</v>
      </c>
      <c r="Q6380" s="312">
        <v>44865</v>
      </c>
      <c r="R6380" s="312">
        <v>44896</v>
      </c>
      <c r="S6380" t="s">
        <v>8452</v>
      </c>
      <c r="T6380" s="267"/>
      <c r="U6380" s="267"/>
      <c r="V6380" s="267"/>
      <c r="W6380" s="267"/>
      <c r="X6380" s="268"/>
      <c r="Y6380" t="s">
        <v>8309</v>
      </c>
      <c r="Z6380">
        <v>1813213381</v>
      </c>
      <c r="AA6380" t="s">
        <v>8285</v>
      </c>
      <c r="AB6380" s="273" t="str">
        <f>_xlfn.IFNA(IF(Table[[#This Row],[Programme Partner]]&lt;&gt;Table[[#This Row],[Implementing Partner]],CONCATENATE(Table[[#This Row],[Programme Partner]],"-",Table[[#This Row],[Implementing Partner]]),Table[[#This Row],[Programme Partner]]),"")</f>
        <v>ACF</v>
      </c>
    </row>
    <row r="6381" spans="1:28" ht="16.5" customHeight="1">
      <c r="A6381" s="183">
        <v>6831</v>
      </c>
      <c r="B6381" s="264" t="s">
        <v>4993</v>
      </c>
      <c r="C6381" s="265" t="s">
        <v>4993</v>
      </c>
      <c r="D6381" s="266" t="s">
        <v>6032</v>
      </c>
      <c r="E6381" s="269" t="s">
        <v>27</v>
      </c>
      <c r="F6381" s="264" t="s">
        <v>8013</v>
      </c>
      <c r="G6381" t="s">
        <v>8442</v>
      </c>
      <c r="H6381" s="264" t="str">
        <f>IFERROR(VLOOKUP(Table[[#This Row],[Activity Details of Assistance]],WHAT!E:F,2,FALSE),"")</f>
        <v># of facilities</v>
      </c>
      <c r="I6381" s="264"/>
      <c r="J6381">
        <v>154</v>
      </c>
      <c r="K6381" s="295" t="s">
        <v>8280</v>
      </c>
      <c r="L6381" s="306" t="s">
        <v>13</v>
      </c>
      <c r="M6381" t="s">
        <v>14</v>
      </c>
      <c r="N6381" t="s">
        <v>309</v>
      </c>
      <c r="O6381" t="s">
        <v>1606</v>
      </c>
      <c r="P6381" t="s">
        <v>6477</v>
      </c>
      <c r="Q6381" s="312">
        <v>44865</v>
      </c>
      <c r="R6381" s="312">
        <v>44896</v>
      </c>
      <c r="S6381" t="s">
        <v>8452</v>
      </c>
      <c r="T6381" s="267"/>
      <c r="U6381" s="267"/>
      <c r="V6381" s="267"/>
      <c r="W6381" s="267"/>
      <c r="X6381" s="268"/>
      <c r="Y6381" t="s">
        <v>8309</v>
      </c>
      <c r="Z6381">
        <v>1813213381</v>
      </c>
      <c r="AA6381" t="s">
        <v>8285</v>
      </c>
      <c r="AB6381" s="273" t="str">
        <f>_xlfn.IFNA(IF(Table[[#This Row],[Programme Partner]]&lt;&gt;Table[[#This Row],[Implementing Partner]],CONCATENATE(Table[[#This Row],[Programme Partner]],"-",Table[[#This Row],[Implementing Partner]]),Table[[#This Row],[Programme Partner]]),"")</f>
        <v>ACF</v>
      </c>
    </row>
    <row r="6382" spans="1:28" ht="16.5" customHeight="1">
      <c r="A6382" s="183">
        <v>6832</v>
      </c>
      <c r="B6382" s="264" t="s">
        <v>4993</v>
      </c>
      <c r="C6382" s="265" t="s">
        <v>4993</v>
      </c>
      <c r="D6382" s="266" t="s">
        <v>6032</v>
      </c>
      <c r="E6382" s="269" t="s">
        <v>27</v>
      </c>
      <c r="F6382" s="264" t="s">
        <v>8013</v>
      </c>
      <c r="G6382" t="s">
        <v>8019</v>
      </c>
      <c r="H6382" s="264" t="str">
        <f>IFERROR(VLOOKUP(Table[[#This Row],[Activity Details of Assistance]],WHAT!E:F,2,FALSE),"")</f>
        <v>N/A</v>
      </c>
      <c r="I6382" s="264"/>
      <c r="J6382">
        <v>114</v>
      </c>
      <c r="K6382" s="295" t="s">
        <v>8280</v>
      </c>
      <c r="L6382" s="306" t="s">
        <v>13</v>
      </c>
      <c r="M6382" t="s">
        <v>14</v>
      </c>
      <c r="N6382" t="s">
        <v>309</v>
      </c>
      <c r="O6382" t="s">
        <v>1606</v>
      </c>
      <c r="P6382" t="s">
        <v>6477</v>
      </c>
      <c r="Q6382" s="312">
        <v>44865</v>
      </c>
      <c r="R6382" s="312">
        <v>44896</v>
      </c>
      <c r="S6382" t="s">
        <v>8452</v>
      </c>
      <c r="T6382" s="267"/>
      <c r="U6382" s="267"/>
      <c r="V6382" s="267"/>
      <c r="W6382" s="267"/>
      <c r="X6382" s="268"/>
      <c r="Y6382" t="s">
        <v>8309</v>
      </c>
      <c r="Z6382">
        <v>1813213381</v>
      </c>
      <c r="AA6382" t="s">
        <v>8285</v>
      </c>
      <c r="AB6382" s="273" t="str">
        <f>_xlfn.IFNA(IF(Table[[#This Row],[Programme Partner]]&lt;&gt;Table[[#This Row],[Implementing Partner]],CONCATENATE(Table[[#This Row],[Programme Partner]],"-",Table[[#This Row],[Implementing Partner]]),Table[[#This Row],[Programme Partner]]),"")</f>
        <v>ACF</v>
      </c>
    </row>
    <row r="6383" spans="1:28" ht="16.5" customHeight="1">
      <c r="A6383" s="183">
        <v>6833</v>
      </c>
      <c r="B6383" s="264" t="s">
        <v>4993</v>
      </c>
      <c r="C6383" s="265" t="s">
        <v>4993</v>
      </c>
      <c r="D6383" s="266" t="s">
        <v>6032</v>
      </c>
      <c r="E6383" s="269" t="s">
        <v>27</v>
      </c>
      <c r="F6383" s="264" t="s">
        <v>8014</v>
      </c>
      <c r="G6383" t="s">
        <v>8019</v>
      </c>
      <c r="H6383" s="264" t="str">
        <f>IFERROR(VLOOKUP(Table[[#This Row],[Activity Details of Assistance]],WHAT!E:F,2,FALSE),"")</f>
        <v>N/A</v>
      </c>
      <c r="I6383" s="264"/>
      <c r="J6383">
        <v>21400</v>
      </c>
      <c r="K6383" s="295" t="s">
        <v>8280</v>
      </c>
      <c r="L6383" s="306" t="s">
        <v>13</v>
      </c>
      <c r="M6383" t="s">
        <v>14</v>
      </c>
      <c r="N6383" t="s">
        <v>309</v>
      </c>
      <c r="O6383" t="s">
        <v>1606</v>
      </c>
      <c r="P6383" t="s">
        <v>6477</v>
      </c>
      <c r="Q6383" s="312">
        <v>44865</v>
      </c>
      <c r="R6383" s="312">
        <v>44896</v>
      </c>
      <c r="S6383" t="s">
        <v>8452</v>
      </c>
      <c r="T6383" s="267"/>
      <c r="U6383" s="267"/>
      <c r="V6383" s="267"/>
      <c r="W6383" s="267"/>
      <c r="X6383" s="268"/>
      <c r="Y6383" t="s">
        <v>8309</v>
      </c>
      <c r="Z6383">
        <v>1813213381</v>
      </c>
      <c r="AA6383" t="s">
        <v>8285</v>
      </c>
      <c r="AB6383" s="273" t="str">
        <f>_xlfn.IFNA(IF(Table[[#This Row],[Programme Partner]]&lt;&gt;Table[[#This Row],[Implementing Partner]],CONCATENATE(Table[[#This Row],[Programme Partner]],"-",Table[[#This Row],[Implementing Partner]]),Table[[#This Row],[Programme Partner]]),"")</f>
        <v>ACF</v>
      </c>
    </row>
    <row r="6384" spans="1:28" ht="16.5" customHeight="1">
      <c r="A6384" s="183">
        <v>6834</v>
      </c>
      <c r="B6384" s="264" t="s">
        <v>5273</v>
      </c>
      <c r="C6384" s="265" t="s">
        <v>5184</v>
      </c>
      <c r="D6384" s="266" t="s">
        <v>5273</v>
      </c>
      <c r="E6384" s="269" t="s">
        <v>27</v>
      </c>
      <c r="F6384" s="264" t="s">
        <v>8011</v>
      </c>
      <c r="G6384" s="195" t="s">
        <v>8584</v>
      </c>
      <c r="H6384" s="264" t="str">
        <f>IFERROR(VLOOKUP(Table[[#This Row],[Activity Details of Assistance]],WHAT!E:F,2,FALSE),"")</f>
        <v># of tube well</v>
      </c>
      <c r="I6384" s="264"/>
      <c r="J6384">
        <v>157</v>
      </c>
      <c r="K6384" s="295" t="s">
        <v>8280</v>
      </c>
      <c r="L6384" s="306" t="s">
        <v>13</v>
      </c>
      <c r="M6384" t="s">
        <v>14</v>
      </c>
      <c r="N6384" t="s">
        <v>309</v>
      </c>
      <c r="O6384" t="s">
        <v>1606</v>
      </c>
      <c r="P6384" t="s">
        <v>6480</v>
      </c>
      <c r="Q6384" s="312">
        <v>44865</v>
      </c>
      <c r="R6384" s="312">
        <v>44896</v>
      </c>
      <c r="S6384" t="s">
        <v>8452</v>
      </c>
      <c r="T6384" s="267"/>
      <c r="U6384" s="267"/>
      <c r="V6384" s="267"/>
      <c r="W6384" s="267"/>
      <c r="X6384" s="268"/>
      <c r="Y6384" t="s">
        <v>8648</v>
      </c>
      <c r="Z6384" t="s">
        <v>8691</v>
      </c>
      <c r="AA6384" t="s">
        <v>8649</v>
      </c>
      <c r="AB6384" s="273" t="str">
        <f>_xlfn.IFNA(IF(Table[[#This Row],[Programme Partner]]&lt;&gt;Table[[#This Row],[Implementing Partner]],CONCATENATE(Table[[#This Row],[Programme Partner]],"-",Table[[#This Row],[Implementing Partner]]),Table[[#This Row],[Programme Partner]]),"")</f>
        <v>UNHCR-NGOF</v>
      </c>
    </row>
    <row r="6385" spans="1:28" ht="16.5" customHeight="1">
      <c r="A6385" s="183">
        <v>6835</v>
      </c>
      <c r="B6385" s="264" t="s">
        <v>5273</v>
      </c>
      <c r="C6385" s="265" t="s">
        <v>5184</v>
      </c>
      <c r="D6385" s="266" t="s">
        <v>5273</v>
      </c>
      <c r="E6385" s="269" t="s">
        <v>27</v>
      </c>
      <c r="F6385" s="264" t="s">
        <v>8011</v>
      </c>
      <c r="G6385" t="s">
        <v>8325</v>
      </c>
      <c r="H6385" s="264" t="str">
        <f>IFERROR(VLOOKUP(Table[[#This Row],[Activity Details of Assistance]],WHAT!E:F,2,FALSE),"")</f>
        <v># of tube well</v>
      </c>
      <c r="I6385" s="264"/>
      <c r="J6385">
        <v>7</v>
      </c>
      <c r="K6385" s="295" t="s">
        <v>8280</v>
      </c>
      <c r="L6385" s="306" t="s">
        <v>13</v>
      </c>
      <c r="M6385" t="s">
        <v>14</v>
      </c>
      <c r="N6385" t="s">
        <v>309</v>
      </c>
      <c r="O6385" t="s">
        <v>1606</v>
      </c>
      <c r="P6385" t="s">
        <v>6480</v>
      </c>
      <c r="Q6385" s="312">
        <v>44865</v>
      </c>
      <c r="R6385" s="312">
        <v>44896</v>
      </c>
      <c r="S6385" t="s">
        <v>8452</v>
      </c>
      <c r="T6385" s="267"/>
      <c r="U6385" s="267"/>
      <c r="V6385" s="267"/>
      <c r="W6385" s="267"/>
      <c r="X6385" s="268"/>
      <c r="Y6385" t="s">
        <v>8648</v>
      </c>
      <c r="Z6385" t="s">
        <v>8691</v>
      </c>
      <c r="AA6385" t="s">
        <v>8649</v>
      </c>
      <c r="AB6385" s="273" t="str">
        <f>_xlfn.IFNA(IF(Table[[#This Row],[Programme Partner]]&lt;&gt;Table[[#This Row],[Implementing Partner]],CONCATENATE(Table[[#This Row],[Programme Partner]],"-",Table[[#This Row],[Implementing Partner]]),Table[[#This Row],[Programme Partner]]),"")</f>
        <v>UNHCR-NGOF</v>
      </c>
    </row>
    <row r="6386" spans="1:28" ht="16.5" customHeight="1">
      <c r="A6386" s="183">
        <v>6836</v>
      </c>
      <c r="B6386" s="264" t="s">
        <v>5273</v>
      </c>
      <c r="C6386" s="265" t="s">
        <v>5184</v>
      </c>
      <c r="D6386" s="266" t="s">
        <v>5273</v>
      </c>
      <c r="E6386" s="269" t="s">
        <v>27</v>
      </c>
      <c r="F6386" s="264" t="s">
        <v>8011</v>
      </c>
      <c r="G6386" t="s">
        <v>8355</v>
      </c>
      <c r="H6386" s="264" t="str">
        <f>IFERROR(VLOOKUP(Table[[#This Row],[Activity Details of Assistance]],WHAT!E:F,2,FALSE),"")</f>
        <v># of water network</v>
      </c>
      <c r="I6386" s="264"/>
      <c r="J6386">
        <v>2</v>
      </c>
      <c r="K6386" s="295" t="s">
        <v>8280</v>
      </c>
      <c r="L6386" s="306" t="s">
        <v>13</v>
      </c>
      <c r="M6386" t="s">
        <v>14</v>
      </c>
      <c r="N6386" t="s">
        <v>309</v>
      </c>
      <c r="O6386" t="s">
        <v>1606</v>
      </c>
      <c r="P6386" t="s">
        <v>6480</v>
      </c>
      <c r="Q6386" s="312">
        <v>44865</v>
      </c>
      <c r="R6386" s="312">
        <v>44896</v>
      </c>
      <c r="S6386" t="s">
        <v>8452</v>
      </c>
      <c r="T6386" s="267"/>
      <c r="U6386" s="267"/>
      <c r="V6386" s="267"/>
      <c r="W6386" s="267"/>
      <c r="X6386" s="268"/>
      <c r="Y6386" t="s">
        <v>8648</v>
      </c>
      <c r="Z6386" t="s">
        <v>8691</v>
      </c>
      <c r="AA6386" t="s">
        <v>8649</v>
      </c>
      <c r="AB6386" s="273" t="str">
        <f>_xlfn.IFNA(IF(Table[[#This Row],[Programme Partner]]&lt;&gt;Table[[#This Row],[Implementing Partner]],CONCATENATE(Table[[#This Row],[Programme Partner]],"-",Table[[#This Row],[Implementing Partner]]),Table[[#This Row],[Programme Partner]]),"")</f>
        <v>UNHCR-NGOF</v>
      </c>
    </row>
    <row r="6387" spans="1:28" ht="16.5" customHeight="1">
      <c r="A6387" s="183">
        <v>6837</v>
      </c>
      <c r="B6387" s="264" t="s">
        <v>5273</v>
      </c>
      <c r="C6387" s="265" t="s">
        <v>5184</v>
      </c>
      <c r="D6387" s="266" t="s">
        <v>5273</v>
      </c>
      <c r="E6387" s="269" t="s">
        <v>27</v>
      </c>
      <c r="F6387" s="264" t="s">
        <v>8011</v>
      </c>
      <c r="G6387" t="s">
        <v>8318</v>
      </c>
      <c r="H6387" s="264" t="str">
        <f>IFERROR(VLOOKUP(Table[[#This Row],[Activity Details of Assistance]],WHAT!E:F,2,FALSE),"")</f>
        <v># of household</v>
      </c>
      <c r="I6387" s="264"/>
      <c r="J6387">
        <v>159</v>
      </c>
      <c r="K6387" s="295" t="s">
        <v>8280</v>
      </c>
      <c r="L6387" s="306" t="s">
        <v>13</v>
      </c>
      <c r="M6387" t="s">
        <v>14</v>
      </c>
      <c r="N6387" t="s">
        <v>309</v>
      </c>
      <c r="O6387" t="s">
        <v>1606</v>
      </c>
      <c r="P6387" t="s">
        <v>6480</v>
      </c>
      <c r="Q6387" s="312">
        <v>44865</v>
      </c>
      <c r="R6387" s="312">
        <v>44896</v>
      </c>
      <c r="S6387" t="s">
        <v>8452</v>
      </c>
      <c r="T6387" s="267"/>
      <c r="U6387" s="267"/>
      <c r="V6387" s="267"/>
      <c r="W6387" s="267"/>
      <c r="X6387" s="268"/>
      <c r="Y6387" t="s">
        <v>8648</v>
      </c>
      <c r="Z6387" t="s">
        <v>8691</v>
      </c>
      <c r="AA6387" t="s">
        <v>8649</v>
      </c>
      <c r="AB6387" s="273" t="str">
        <f>_xlfn.IFNA(IF(Table[[#This Row],[Programme Partner]]&lt;&gt;Table[[#This Row],[Implementing Partner]],CONCATENATE(Table[[#This Row],[Programme Partner]],"-",Table[[#This Row],[Implementing Partner]]),Table[[#This Row],[Programme Partner]]),"")</f>
        <v>UNHCR-NGOF</v>
      </c>
    </row>
    <row r="6388" spans="1:28" ht="16.5" customHeight="1">
      <c r="A6388" s="183">
        <v>6838</v>
      </c>
      <c r="B6388" s="264" t="s">
        <v>5273</v>
      </c>
      <c r="C6388" s="265" t="s">
        <v>5184</v>
      </c>
      <c r="D6388" s="266" t="s">
        <v>5273</v>
      </c>
      <c r="E6388" s="269" t="s">
        <v>27</v>
      </c>
      <c r="F6388" s="264" t="s">
        <v>8012</v>
      </c>
      <c r="G6388" s="195" t="s">
        <v>8585</v>
      </c>
      <c r="H6388" s="264" t="str">
        <f>IFERROR(VLOOKUP(Table[[#This Row],[Activity Details of Assistance]],WHAT!E:F,2,FALSE),"")</f>
        <v xml:space="preserve"># of door </v>
      </c>
      <c r="I6388" s="264"/>
      <c r="J6388">
        <v>60</v>
      </c>
      <c r="K6388" s="295" t="s">
        <v>8280</v>
      </c>
      <c r="L6388" s="306" t="s">
        <v>13</v>
      </c>
      <c r="M6388" t="s">
        <v>14</v>
      </c>
      <c r="N6388" t="s">
        <v>309</v>
      </c>
      <c r="O6388" t="s">
        <v>1606</v>
      </c>
      <c r="P6388" t="s">
        <v>6480</v>
      </c>
      <c r="Q6388" s="312">
        <v>44865</v>
      </c>
      <c r="R6388" s="312">
        <v>44896</v>
      </c>
      <c r="S6388" t="s">
        <v>8452</v>
      </c>
      <c r="T6388" s="267"/>
      <c r="U6388" s="267"/>
      <c r="V6388" s="267"/>
      <c r="W6388" s="267"/>
      <c r="X6388" s="268"/>
      <c r="Y6388" t="s">
        <v>8648</v>
      </c>
      <c r="Z6388" t="s">
        <v>8691</v>
      </c>
      <c r="AA6388" t="s">
        <v>8649</v>
      </c>
      <c r="AB6388" s="273" t="str">
        <f>_xlfn.IFNA(IF(Table[[#This Row],[Programme Partner]]&lt;&gt;Table[[#This Row],[Implementing Partner]],CONCATENATE(Table[[#This Row],[Programme Partner]],"-",Table[[#This Row],[Implementing Partner]]),Table[[#This Row],[Programme Partner]]),"")</f>
        <v>UNHCR-NGOF</v>
      </c>
    </row>
    <row r="6389" spans="1:28" ht="16.5" customHeight="1">
      <c r="A6389" s="183">
        <v>6839</v>
      </c>
      <c r="B6389" s="264" t="s">
        <v>5273</v>
      </c>
      <c r="C6389" s="265" t="s">
        <v>5184</v>
      </c>
      <c r="D6389" s="266" t="s">
        <v>5273</v>
      </c>
      <c r="E6389" s="269" t="s">
        <v>27</v>
      </c>
      <c r="F6389" s="264" t="s">
        <v>8012</v>
      </c>
      <c r="G6389" t="s">
        <v>8359</v>
      </c>
      <c r="H6389" s="264" t="str">
        <f>IFERROR(VLOOKUP(Table[[#This Row],[Activity Details of Assistance]],WHAT!E:F,2,FALSE),"")</f>
        <v># of FSM Site</v>
      </c>
      <c r="I6389" s="264"/>
      <c r="J6389">
        <v>4</v>
      </c>
      <c r="K6389" s="295" t="s">
        <v>8280</v>
      </c>
      <c r="L6389" s="306" t="s">
        <v>13</v>
      </c>
      <c r="M6389" t="s">
        <v>14</v>
      </c>
      <c r="N6389" t="s">
        <v>309</v>
      </c>
      <c r="O6389" t="s">
        <v>1606</v>
      </c>
      <c r="P6389" t="s">
        <v>6480</v>
      </c>
      <c r="Q6389" s="312">
        <v>44865</v>
      </c>
      <c r="R6389" s="312">
        <v>44896</v>
      </c>
      <c r="S6389" t="s">
        <v>8452</v>
      </c>
      <c r="T6389" s="267"/>
      <c r="U6389" s="267"/>
      <c r="V6389" s="267"/>
      <c r="W6389" s="267"/>
      <c r="X6389" s="268"/>
      <c r="Y6389" t="s">
        <v>8648</v>
      </c>
      <c r="Z6389" t="s">
        <v>8691</v>
      </c>
      <c r="AA6389" t="s">
        <v>8649</v>
      </c>
      <c r="AB6389" s="273" t="str">
        <f>_xlfn.IFNA(IF(Table[[#This Row],[Programme Partner]]&lt;&gt;Table[[#This Row],[Implementing Partner]],CONCATENATE(Table[[#This Row],[Programme Partner]],"-",Table[[#This Row],[Implementing Partner]]),Table[[#This Row],[Programme Partner]]),"")</f>
        <v>UNHCR-NGOF</v>
      </c>
    </row>
    <row r="6390" spans="1:28" ht="16.5" customHeight="1">
      <c r="A6390" s="183">
        <v>6840</v>
      </c>
      <c r="B6390" s="264" t="s">
        <v>5273</v>
      </c>
      <c r="C6390" s="265" t="s">
        <v>5184</v>
      </c>
      <c r="D6390" s="266" t="s">
        <v>5273</v>
      </c>
      <c r="E6390" s="269" t="s">
        <v>27</v>
      </c>
      <c r="F6390" s="264" t="s">
        <v>8012</v>
      </c>
      <c r="G6390" t="s">
        <v>8356</v>
      </c>
      <c r="H6390" s="264" t="str">
        <f>IFERROR(VLOOKUP(Table[[#This Row],[Activity Details of Assistance]],WHAT!E:F,2,FALSE),"")</f>
        <v># of FSM Site</v>
      </c>
      <c r="I6390" s="264"/>
      <c r="J6390">
        <v>1</v>
      </c>
      <c r="K6390" s="295" t="s">
        <v>8280</v>
      </c>
      <c r="L6390" s="306" t="s">
        <v>13</v>
      </c>
      <c r="M6390" t="s">
        <v>14</v>
      </c>
      <c r="N6390" t="s">
        <v>309</v>
      </c>
      <c r="O6390" t="s">
        <v>1606</v>
      </c>
      <c r="P6390" t="s">
        <v>6480</v>
      </c>
      <c r="Q6390" s="312">
        <v>44865</v>
      </c>
      <c r="R6390" s="312">
        <v>44896</v>
      </c>
      <c r="S6390" t="s">
        <v>8452</v>
      </c>
      <c r="T6390" s="267"/>
      <c r="U6390" s="267"/>
      <c r="V6390" s="267"/>
      <c r="W6390" s="267"/>
      <c r="X6390" s="268"/>
      <c r="Y6390" t="s">
        <v>8648</v>
      </c>
      <c r="Z6390" t="s">
        <v>8691</v>
      </c>
      <c r="AA6390" t="s">
        <v>8649</v>
      </c>
      <c r="AB6390" s="273" t="str">
        <f>_xlfn.IFNA(IF(Table[[#This Row],[Programme Partner]]&lt;&gt;Table[[#This Row],[Implementing Partner]],CONCATENATE(Table[[#This Row],[Programme Partner]],"-",Table[[#This Row],[Implementing Partner]]),Table[[#This Row],[Programme Partner]]),"")</f>
        <v>UNHCR-NGOF</v>
      </c>
    </row>
    <row r="6391" spans="1:28" ht="16.5" customHeight="1">
      <c r="A6391" s="183">
        <v>6841</v>
      </c>
      <c r="B6391" s="264" t="s">
        <v>5273</v>
      </c>
      <c r="C6391" s="265" t="s">
        <v>5184</v>
      </c>
      <c r="D6391" s="266" t="s">
        <v>5273</v>
      </c>
      <c r="E6391" s="269" t="s">
        <v>27</v>
      </c>
      <c r="F6391" s="264" t="s">
        <v>8012</v>
      </c>
      <c r="G6391" s="195" t="s">
        <v>8586</v>
      </c>
      <c r="H6391" s="264" t="str">
        <f>IFERROR(VLOOKUP(Table[[#This Row],[Activity Details of Assistance]],WHAT!E:F,2,FALSE),"")</f>
        <v># of door</v>
      </c>
      <c r="I6391" s="264"/>
      <c r="J6391">
        <v>353</v>
      </c>
      <c r="K6391" s="295" t="s">
        <v>8280</v>
      </c>
      <c r="L6391" s="306" t="s">
        <v>13</v>
      </c>
      <c r="M6391" t="s">
        <v>14</v>
      </c>
      <c r="N6391" t="s">
        <v>309</v>
      </c>
      <c r="O6391" t="s">
        <v>1606</v>
      </c>
      <c r="P6391" t="s">
        <v>6480</v>
      </c>
      <c r="Q6391" s="312">
        <v>44865</v>
      </c>
      <c r="R6391" s="312">
        <v>44896</v>
      </c>
      <c r="S6391" t="s">
        <v>8452</v>
      </c>
      <c r="T6391" s="267"/>
      <c r="U6391" s="267"/>
      <c r="V6391" s="267"/>
      <c r="W6391" s="267"/>
      <c r="X6391" s="268"/>
      <c r="Y6391" t="s">
        <v>8648</v>
      </c>
      <c r="Z6391" t="s">
        <v>8691</v>
      </c>
      <c r="AA6391" t="s">
        <v>8649</v>
      </c>
      <c r="AB6391" s="273" t="str">
        <f>_xlfn.IFNA(IF(Table[[#This Row],[Programme Partner]]&lt;&gt;Table[[#This Row],[Implementing Partner]],CONCATENATE(Table[[#This Row],[Programme Partner]],"-",Table[[#This Row],[Implementing Partner]]),Table[[#This Row],[Programme Partner]]),"")</f>
        <v>UNHCR-NGOF</v>
      </c>
    </row>
    <row r="6392" spans="1:28" ht="16.5" customHeight="1">
      <c r="A6392" s="183">
        <v>6842</v>
      </c>
      <c r="B6392" s="264" t="s">
        <v>5273</v>
      </c>
      <c r="C6392" s="265" t="s">
        <v>5184</v>
      </c>
      <c r="D6392" s="266" t="s">
        <v>5273</v>
      </c>
      <c r="E6392" s="269" t="s">
        <v>27</v>
      </c>
      <c r="F6392" s="264" t="s">
        <v>8012</v>
      </c>
      <c r="G6392" t="s">
        <v>8357</v>
      </c>
      <c r="H6392" s="264" t="str">
        <f>IFERROR(VLOOKUP(Table[[#This Row],[Activity Details of Assistance]],WHAT!E:F,2,FALSE),"")</f>
        <v># of door</v>
      </c>
      <c r="I6392" s="264"/>
      <c r="J6392">
        <v>190</v>
      </c>
      <c r="K6392" s="295" t="s">
        <v>8280</v>
      </c>
      <c r="L6392" s="306" t="s">
        <v>13</v>
      </c>
      <c r="M6392" t="s">
        <v>14</v>
      </c>
      <c r="N6392" t="s">
        <v>309</v>
      </c>
      <c r="O6392" t="s">
        <v>1606</v>
      </c>
      <c r="P6392" t="s">
        <v>6480</v>
      </c>
      <c r="Q6392" s="312">
        <v>44865</v>
      </c>
      <c r="R6392" s="312">
        <v>44896</v>
      </c>
      <c r="S6392" t="s">
        <v>8452</v>
      </c>
      <c r="T6392" s="267"/>
      <c r="U6392" s="267"/>
      <c r="V6392" s="267"/>
      <c r="W6392" s="267"/>
      <c r="X6392" s="268"/>
      <c r="Y6392" t="s">
        <v>8648</v>
      </c>
      <c r="Z6392" t="s">
        <v>8691</v>
      </c>
      <c r="AA6392" t="s">
        <v>8649</v>
      </c>
      <c r="AB6392" s="273" t="str">
        <f>_xlfn.IFNA(IF(Table[[#This Row],[Programme Partner]]&lt;&gt;Table[[#This Row],[Implementing Partner]],CONCATENATE(Table[[#This Row],[Programme Partner]],"-",Table[[#This Row],[Implementing Partner]]),Table[[#This Row],[Programme Partner]]),"")</f>
        <v>UNHCR-NGOF</v>
      </c>
    </row>
    <row r="6393" spans="1:28" ht="16.5" customHeight="1">
      <c r="A6393" s="183">
        <v>6843</v>
      </c>
      <c r="B6393" s="264" t="s">
        <v>5273</v>
      </c>
      <c r="C6393" s="265" t="s">
        <v>5184</v>
      </c>
      <c r="D6393" s="266" t="s">
        <v>5273</v>
      </c>
      <c r="E6393" s="269" t="s">
        <v>27</v>
      </c>
      <c r="F6393" s="264" t="s">
        <v>8013</v>
      </c>
      <c r="G6393" t="s">
        <v>8313</v>
      </c>
      <c r="H6393" s="264" t="str">
        <f>IFERROR(VLOOKUP(Table[[#This Row],[Activity Details of Assistance]],WHAT!E:F,2,FALSE),"")</f>
        <v># of HP sessions at community level</v>
      </c>
      <c r="I6393" s="264"/>
      <c r="J6393">
        <v>109</v>
      </c>
      <c r="K6393" s="295" t="s">
        <v>8280</v>
      </c>
      <c r="L6393" s="306" t="s">
        <v>13</v>
      </c>
      <c r="M6393" t="s">
        <v>14</v>
      </c>
      <c r="N6393" t="s">
        <v>309</v>
      </c>
      <c r="O6393" t="s">
        <v>1606</v>
      </c>
      <c r="P6393" t="s">
        <v>6480</v>
      </c>
      <c r="Q6393" s="312">
        <v>44865</v>
      </c>
      <c r="R6393" s="312">
        <v>44896</v>
      </c>
      <c r="S6393" t="s">
        <v>8452</v>
      </c>
      <c r="T6393" s="267"/>
      <c r="U6393" s="267"/>
      <c r="V6393" s="267"/>
      <c r="W6393" s="267"/>
      <c r="X6393" s="268"/>
      <c r="Y6393" t="s">
        <v>8648</v>
      </c>
      <c r="Z6393" t="s">
        <v>8691</v>
      </c>
      <c r="AA6393" t="s">
        <v>8649</v>
      </c>
      <c r="AB6393" s="273" t="str">
        <f>_xlfn.IFNA(IF(Table[[#This Row],[Programme Partner]]&lt;&gt;Table[[#This Row],[Implementing Partner]],CONCATENATE(Table[[#This Row],[Programme Partner]],"-",Table[[#This Row],[Implementing Partner]]),Table[[#This Row],[Programme Partner]]),"")</f>
        <v>UNHCR-NGOF</v>
      </c>
    </row>
    <row r="6394" spans="1:28" ht="16.5" customHeight="1">
      <c r="A6394" s="183">
        <v>6844</v>
      </c>
      <c r="B6394" s="264" t="s">
        <v>5273</v>
      </c>
      <c r="C6394" s="265" t="s">
        <v>5184</v>
      </c>
      <c r="D6394" s="266" t="s">
        <v>5273</v>
      </c>
      <c r="E6394" s="269" t="s">
        <v>27</v>
      </c>
      <c r="F6394" s="264" t="s">
        <v>8013</v>
      </c>
      <c r="G6394" t="s">
        <v>8314</v>
      </c>
      <c r="H6394" s="264" t="str">
        <f>IFERROR(VLOOKUP(Table[[#This Row],[Activity Details of Assistance]],WHAT!E:F,2,FALSE),"")</f>
        <v># of HP sessions at HH level</v>
      </c>
      <c r="I6394" s="264"/>
      <c r="J6394">
        <v>2846</v>
      </c>
      <c r="K6394" s="295" t="s">
        <v>8280</v>
      </c>
      <c r="L6394" s="306" t="s">
        <v>13</v>
      </c>
      <c r="M6394" t="s">
        <v>14</v>
      </c>
      <c r="N6394" t="s">
        <v>309</v>
      </c>
      <c r="O6394" t="s">
        <v>1606</v>
      </c>
      <c r="P6394" t="s">
        <v>6480</v>
      </c>
      <c r="Q6394" s="312">
        <v>44865</v>
      </c>
      <c r="R6394" s="312">
        <v>44896</v>
      </c>
      <c r="S6394" t="s">
        <v>8452</v>
      </c>
      <c r="T6394" s="267"/>
      <c r="U6394" s="267"/>
      <c r="V6394" s="267"/>
      <c r="W6394" s="267"/>
      <c r="X6394" s="268"/>
      <c r="Y6394" t="s">
        <v>8648</v>
      </c>
      <c r="Z6394" t="s">
        <v>8691</v>
      </c>
      <c r="AA6394" t="s">
        <v>8649</v>
      </c>
      <c r="AB6394" s="273" t="str">
        <f>_xlfn.IFNA(IF(Table[[#This Row],[Programme Partner]]&lt;&gt;Table[[#This Row],[Implementing Partner]],CONCATENATE(Table[[#This Row],[Programme Partner]],"-",Table[[#This Row],[Implementing Partner]]),Table[[#This Row],[Programme Partner]]),"")</f>
        <v>UNHCR-NGOF</v>
      </c>
    </row>
    <row r="6395" spans="1:28" ht="16.5" customHeight="1">
      <c r="A6395" s="183">
        <v>6845</v>
      </c>
      <c r="B6395" s="264" t="s">
        <v>5273</v>
      </c>
      <c r="C6395" s="265" t="s">
        <v>5184</v>
      </c>
      <c r="D6395" s="266" t="s">
        <v>5273</v>
      </c>
      <c r="E6395" s="269" t="s">
        <v>27</v>
      </c>
      <c r="F6395" s="264" t="s">
        <v>8013</v>
      </c>
      <c r="G6395" t="s">
        <v>8374</v>
      </c>
      <c r="H6395" s="264" t="str">
        <f>IFERROR(VLOOKUP(Table[[#This Row],[Activity Details of Assistance]],WHAT!E:F,2,FALSE),"")</f>
        <v># of HP sessions at institution level</v>
      </c>
      <c r="I6395" s="264"/>
      <c r="J6395">
        <v>10</v>
      </c>
      <c r="K6395" s="295" t="s">
        <v>8280</v>
      </c>
      <c r="L6395" s="306" t="s">
        <v>13</v>
      </c>
      <c r="M6395" t="s">
        <v>14</v>
      </c>
      <c r="N6395" t="s">
        <v>309</v>
      </c>
      <c r="O6395" t="s">
        <v>1606</v>
      </c>
      <c r="P6395" t="s">
        <v>6480</v>
      </c>
      <c r="Q6395" s="312">
        <v>44865</v>
      </c>
      <c r="R6395" s="312">
        <v>44896</v>
      </c>
      <c r="S6395" t="s">
        <v>8452</v>
      </c>
      <c r="T6395" s="267"/>
      <c r="U6395" s="267"/>
      <c r="V6395" s="267"/>
      <c r="W6395" s="267"/>
      <c r="X6395" s="268"/>
      <c r="Y6395" t="s">
        <v>8648</v>
      </c>
      <c r="Z6395" t="s">
        <v>8691</v>
      </c>
      <c r="AA6395" t="s">
        <v>8649</v>
      </c>
      <c r="AB6395" s="273" t="str">
        <f>_xlfn.IFNA(IF(Table[[#This Row],[Programme Partner]]&lt;&gt;Table[[#This Row],[Implementing Partner]],CONCATENATE(Table[[#This Row],[Programme Partner]],"-",Table[[#This Row],[Implementing Partner]]),Table[[#This Row],[Programme Partner]]),"")</f>
        <v>UNHCR-NGOF</v>
      </c>
    </row>
    <row r="6396" spans="1:28" ht="16.5" customHeight="1">
      <c r="A6396" s="183">
        <v>6846</v>
      </c>
      <c r="B6396" s="264" t="s">
        <v>5273</v>
      </c>
      <c r="C6396" s="265" t="s">
        <v>5184</v>
      </c>
      <c r="D6396" s="266" t="s">
        <v>5273</v>
      </c>
      <c r="E6396" s="269" t="s">
        <v>27</v>
      </c>
      <c r="F6396" s="264" t="s">
        <v>8013</v>
      </c>
      <c r="G6396" t="s">
        <v>8317</v>
      </c>
      <c r="H6396" s="264" t="str">
        <f>IFERROR(VLOOKUP(Table[[#This Row],[Activity Details of Assistance]],WHAT!E:F,2,FALSE),"")</f>
        <v># of estimated persons reached by mass-media campaign</v>
      </c>
      <c r="I6396" s="264"/>
      <c r="J6396">
        <v>12</v>
      </c>
      <c r="K6396" s="295" t="s">
        <v>8280</v>
      </c>
      <c r="L6396" s="306" t="s">
        <v>13</v>
      </c>
      <c r="M6396" t="s">
        <v>14</v>
      </c>
      <c r="N6396" t="s">
        <v>309</v>
      </c>
      <c r="O6396" t="s">
        <v>1606</v>
      </c>
      <c r="P6396" t="s">
        <v>6480</v>
      </c>
      <c r="Q6396" s="312">
        <v>44865</v>
      </c>
      <c r="R6396" s="312">
        <v>44896</v>
      </c>
      <c r="S6396" t="s">
        <v>8452</v>
      </c>
      <c r="T6396" s="267"/>
      <c r="U6396" s="267"/>
      <c r="V6396" s="267"/>
      <c r="W6396" s="267"/>
      <c r="X6396" s="268"/>
      <c r="Y6396" t="s">
        <v>8648</v>
      </c>
      <c r="Z6396" t="s">
        <v>8691</v>
      </c>
      <c r="AA6396" t="s">
        <v>8649</v>
      </c>
      <c r="AB6396" s="273" t="str">
        <f>_xlfn.IFNA(IF(Table[[#This Row],[Programme Partner]]&lt;&gt;Table[[#This Row],[Implementing Partner]],CONCATENATE(Table[[#This Row],[Programme Partner]],"-",Table[[#This Row],[Implementing Partner]]),Table[[#This Row],[Programme Partner]]),"")</f>
        <v>UNHCR-NGOF</v>
      </c>
    </row>
    <row r="6397" spans="1:28" ht="16.5" customHeight="1">
      <c r="A6397" s="183">
        <v>6847</v>
      </c>
      <c r="B6397" s="264" t="s">
        <v>5273</v>
      </c>
      <c r="C6397" s="265" t="s">
        <v>5184</v>
      </c>
      <c r="D6397" s="266" t="s">
        <v>5273</v>
      </c>
      <c r="E6397" s="269" t="s">
        <v>27</v>
      </c>
      <c r="F6397" s="264" t="s">
        <v>8013</v>
      </c>
      <c r="G6397" t="s">
        <v>8316</v>
      </c>
      <c r="H6397" s="264" t="str">
        <f>IFERROR(VLOOKUP(Table[[#This Row],[Activity Details of Assistance]],WHAT!E:F,2,FALSE),"")</f>
        <v># of household</v>
      </c>
      <c r="I6397" s="264"/>
      <c r="J6397">
        <v>3163</v>
      </c>
      <c r="K6397" s="295" t="s">
        <v>8280</v>
      </c>
      <c r="L6397" s="306" t="s">
        <v>13</v>
      </c>
      <c r="M6397" t="s">
        <v>14</v>
      </c>
      <c r="N6397" t="s">
        <v>309</v>
      </c>
      <c r="O6397" t="s">
        <v>1606</v>
      </c>
      <c r="P6397" t="s">
        <v>6480</v>
      </c>
      <c r="Q6397" s="312">
        <v>44865</v>
      </c>
      <c r="R6397" s="312">
        <v>44896</v>
      </c>
      <c r="S6397" t="s">
        <v>8452</v>
      </c>
      <c r="T6397" s="267"/>
      <c r="U6397" s="267"/>
      <c r="V6397" s="267"/>
      <c r="W6397" s="267"/>
      <c r="X6397" s="268"/>
      <c r="Y6397" t="s">
        <v>8648</v>
      </c>
      <c r="Z6397" t="s">
        <v>8691</v>
      </c>
      <c r="AA6397" t="s">
        <v>8649</v>
      </c>
      <c r="AB6397" s="273" t="str">
        <f>_xlfn.IFNA(IF(Table[[#This Row],[Programme Partner]]&lt;&gt;Table[[#This Row],[Implementing Partner]],CONCATENATE(Table[[#This Row],[Programme Partner]],"-",Table[[#This Row],[Implementing Partner]]),Table[[#This Row],[Programme Partner]]),"")</f>
        <v>UNHCR-NGOF</v>
      </c>
    </row>
    <row r="6398" spans="1:28" ht="16.5" customHeight="1">
      <c r="A6398" s="183">
        <v>6848</v>
      </c>
      <c r="B6398" s="264" t="s">
        <v>5273</v>
      </c>
      <c r="C6398" s="265" t="s">
        <v>5184</v>
      </c>
      <c r="D6398" s="266" t="s">
        <v>5273</v>
      </c>
      <c r="E6398" s="269" t="s">
        <v>27</v>
      </c>
      <c r="F6398" s="264" t="s">
        <v>8013</v>
      </c>
      <c r="G6398" t="s">
        <v>8442</v>
      </c>
      <c r="H6398" s="264" t="str">
        <f>IFERROR(VLOOKUP(Table[[#This Row],[Activity Details of Assistance]],WHAT!E:F,2,FALSE),"")</f>
        <v># of facilities</v>
      </c>
      <c r="I6398" s="264"/>
      <c r="J6398">
        <v>939</v>
      </c>
      <c r="K6398" s="295" t="s">
        <v>8280</v>
      </c>
      <c r="L6398" s="306" t="s">
        <v>13</v>
      </c>
      <c r="M6398" t="s">
        <v>14</v>
      </c>
      <c r="N6398" t="s">
        <v>309</v>
      </c>
      <c r="O6398" t="s">
        <v>1606</v>
      </c>
      <c r="P6398" t="s">
        <v>6480</v>
      </c>
      <c r="Q6398" s="312">
        <v>44865</v>
      </c>
      <c r="R6398" s="312">
        <v>44896</v>
      </c>
      <c r="S6398" t="s">
        <v>8452</v>
      </c>
      <c r="T6398" s="267"/>
      <c r="U6398" s="267"/>
      <c r="V6398" s="267"/>
      <c r="W6398" s="267"/>
      <c r="X6398" s="268"/>
      <c r="Y6398" t="s">
        <v>8648</v>
      </c>
      <c r="Z6398" t="s">
        <v>8691</v>
      </c>
      <c r="AA6398" t="s">
        <v>8649</v>
      </c>
      <c r="AB6398" s="273" t="str">
        <f>_xlfn.IFNA(IF(Table[[#This Row],[Programme Partner]]&lt;&gt;Table[[#This Row],[Implementing Partner]],CONCATENATE(Table[[#This Row],[Programme Partner]],"-",Table[[#This Row],[Implementing Partner]]),Table[[#This Row],[Programme Partner]]),"")</f>
        <v>UNHCR-NGOF</v>
      </c>
    </row>
    <row r="6399" spans="1:28" ht="16.5" customHeight="1">
      <c r="A6399" s="183">
        <v>6849</v>
      </c>
      <c r="B6399" s="264" t="s">
        <v>5273</v>
      </c>
      <c r="C6399" s="265" t="s">
        <v>5184</v>
      </c>
      <c r="D6399" s="266" t="s">
        <v>5273</v>
      </c>
      <c r="E6399" s="269" t="s">
        <v>27</v>
      </c>
      <c r="F6399" s="264" t="s">
        <v>8014</v>
      </c>
      <c r="G6399" t="s">
        <v>8358</v>
      </c>
      <c r="H6399" s="264" t="str">
        <f>IFERROR(VLOOKUP(Table[[#This Row],[Activity Details of Assistance]],WHAT!E:F,2,FALSE),"")</f>
        <v># of campaign per camp </v>
      </c>
      <c r="I6399" s="264"/>
      <c r="J6399">
        <v>5</v>
      </c>
      <c r="K6399" s="295" t="s">
        <v>8280</v>
      </c>
      <c r="L6399" s="306" t="s">
        <v>13</v>
      </c>
      <c r="M6399" t="s">
        <v>14</v>
      </c>
      <c r="N6399" t="s">
        <v>309</v>
      </c>
      <c r="O6399" t="s">
        <v>1606</v>
      </c>
      <c r="P6399" t="s">
        <v>6480</v>
      </c>
      <c r="Q6399" s="312">
        <v>44865</v>
      </c>
      <c r="R6399" s="312">
        <v>44896</v>
      </c>
      <c r="S6399" t="s">
        <v>8452</v>
      </c>
      <c r="T6399" s="267"/>
      <c r="U6399" s="267"/>
      <c r="V6399" s="267"/>
      <c r="W6399" s="267"/>
      <c r="X6399" s="268"/>
      <c r="Y6399" t="s">
        <v>8648</v>
      </c>
      <c r="Z6399" t="s">
        <v>8691</v>
      </c>
      <c r="AA6399" t="s">
        <v>8649</v>
      </c>
      <c r="AB6399" s="273" t="str">
        <f>_xlfn.IFNA(IF(Table[[#This Row],[Programme Partner]]&lt;&gt;Table[[#This Row],[Implementing Partner]],CONCATENATE(Table[[#This Row],[Programme Partner]],"-",Table[[#This Row],[Implementing Partner]]),Table[[#This Row],[Programme Partner]]),"")</f>
        <v>UNHCR-NGOF</v>
      </c>
    </row>
    <row r="6400" spans="1:28" ht="16.5" customHeight="1">
      <c r="A6400" s="183">
        <v>6850</v>
      </c>
      <c r="B6400" s="264" t="s">
        <v>5273</v>
      </c>
      <c r="C6400" s="265" t="s">
        <v>5184</v>
      </c>
      <c r="D6400" s="266" t="s">
        <v>5273</v>
      </c>
      <c r="E6400" s="269" t="s">
        <v>27</v>
      </c>
      <c r="F6400" s="264" t="s">
        <v>8014</v>
      </c>
      <c r="G6400" s="103" t="s">
        <v>8361</v>
      </c>
      <c r="H6400" s="264" t="str">
        <f>IFERROR(VLOOKUP(Table[[#This Row],[Activity Details of Assistance]],WHAT!E:F,2,FALSE),"")</f>
        <v># of plant</v>
      </c>
      <c r="I6400" s="264"/>
      <c r="J6400">
        <v>2</v>
      </c>
      <c r="K6400" s="295" t="s">
        <v>8280</v>
      </c>
      <c r="L6400" s="306" t="s">
        <v>13</v>
      </c>
      <c r="M6400" t="s">
        <v>14</v>
      </c>
      <c r="N6400" t="s">
        <v>309</v>
      </c>
      <c r="O6400" t="s">
        <v>1606</v>
      </c>
      <c r="P6400" t="s">
        <v>6480</v>
      </c>
      <c r="Q6400" s="312">
        <v>44865</v>
      </c>
      <c r="R6400" s="312">
        <v>44896</v>
      </c>
      <c r="S6400" t="s">
        <v>8452</v>
      </c>
      <c r="T6400" s="267"/>
      <c r="U6400" s="267"/>
      <c r="V6400" s="267"/>
      <c r="W6400" s="267"/>
      <c r="X6400" s="268"/>
      <c r="Y6400" t="s">
        <v>8648</v>
      </c>
      <c r="Z6400" t="s">
        <v>8691</v>
      </c>
      <c r="AA6400" t="s">
        <v>8649</v>
      </c>
      <c r="AB6400" s="273" t="str">
        <f>_xlfn.IFNA(IF(Table[[#This Row],[Programme Partner]]&lt;&gt;Table[[#This Row],[Implementing Partner]],CONCATENATE(Table[[#This Row],[Programme Partner]],"-",Table[[#This Row],[Implementing Partner]]),Table[[#This Row],[Programme Partner]]),"")</f>
        <v>UNHCR-NGOF</v>
      </c>
    </row>
    <row r="6401" spans="1:28" ht="16.5" customHeight="1">
      <c r="A6401" s="183">
        <v>6851</v>
      </c>
      <c r="B6401" s="264" t="s">
        <v>5273</v>
      </c>
      <c r="C6401" s="265" t="s">
        <v>5033</v>
      </c>
      <c r="D6401" s="266" t="s">
        <v>5273</v>
      </c>
      <c r="E6401" s="269" t="s">
        <v>27</v>
      </c>
      <c r="F6401" s="264" t="s">
        <v>8011</v>
      </c>
      <c r="G6401" s="195" t="s">
        <v>8584</v>
      </c>
      <c r="H6401" s="264" t="str">
        <f>IFERROR(VLOOKUP(Table[[#This Row],[Activity Details of Assistance]],WHAT!E:F,2,FALSE),"")</f>
        <v># of tube well</v>
      </c>
      <c r="I6401" s="264"/>
      <c r="J6401">
        <v>100</v>
      </c>
      <c r="K6401" s="295" t="s">
        <v>8280</v>
      </c>
      <c r="L6401" s="306" t="s">
        <v>13</v>
      </c>
      <c r="M6401" t="s">
        <v>14</v>
      </c>
      <c r="N6401" t="s">
        <v>307</v>
      </c>
      <c r="O6401" t="s">
        <v>1603</v>
      </c>
      <c r="P6401" t="s">
        <v>4682</v>
      </c>
      <c r="Q6401" s="312">
        <v>44865</v>
      </c>
      <c r="R6401" s="312">
        <v>44896</v>
      </c>
      <c r="S6401" t="s">
        <v>8452</v>
      </c>
      <c r="T6401" s="267"/>
      <c r="U6401" s="267"/>
      <c r="V6401" s="267"/>
      <c r="W6401" s="267"/>
      <c r="X6401" s="268"/>
      <c r="Y6401" t="s">
        <v>8650</v>
      </c>
      <c r="Z6401">
        <v>1847456121</v>
      </c>
      <c r="AA6401" t="s">
        <v>8651</v>
      </c>
      <c r="AB6401" s="273" t="str">
        <f>_xlfn.IFNA(IF(Table[[#This Row],[Programme Partner]]&lt;&gt;Table[[#This Row],[Implementing Partner]],CONCATENATE(Table[[#This Row],[Programme Partner]],"-",Table[[#This Row],[Implementing Partner]]),Table[[#This Row],[Programme Partner]]),"")</f>
        <v>UNHCR-BRAC</v>
      </c>
    </row>
    <row r="6402" spans="1:28" ht="16.5" customHeight="1">
      <c r="A6402" s="183">
        <v>6852</v>
      </c>
      <c r="B6402" s="264" t="s">
        <v>5273</v>
      </c>
      <c r="C6402" s="265" t="s">
        <v>5033</v>
      </c>
      <c r="D6402" s="266" t="s">
        <v>5273</v>
      </c>
      <c r="E6402" s="269" t="s">
        <v>27</v>
      </c>
      <c r="F6402" s="264" t="s">
        <v>8011</v>
      </c>
      <c r="G6402" t="s">
        <v>8355</v>
      </c>
      <c r="H6402" s="264" t="str">
        <f>IFERROR(VLOOKUP(Table[[#This Row],[Activity Details of Assistance]],WHAT!E:F,2,FALSE),"")</f>
        <v># of water network</v>
      </c>
      <c r="I6402" s="264"/>
      <c r="J6402">
        <v>9</v>
      </c>
      <c r="K6402" s="295" t="s">
        <v>8280</v>
      </c>
      <c r="L6402" s="306" t="s">
        <v>13</v>
      </c>
      <c r="M6402" t="s">
        <v>14</v>
      </c>
      <c r="N6402" t="s">
        <v>307</v>
      </c>
      <c r="O6402" t="s">
        <v>1603</v>
      </c>
      <c r="P6402" t="s">
        <v>4682</v>
      </c>
      <c r="Q6402" s="312">
        <v>44865</v>
      </c>
      <c r="R6402" s="312">
        <v>44896</v>
      </c>
      <c r="S6402" t="s">
        <v>8452</v>
      </c>
      <c r="T6402" s="267"/>
      <c r="U6402" s="267"/>
      <c r="V6402" s="267"/>
      <c r="W6402" s="267"/>
      <c r="X6402" s="268"/>
      <c r="Y6402" t="s">
        <v>8650</v>
      </c>
      <c r="Z6402">
        <v>1847456121</v>
      </c>
      <c r="AA6402" t="s">
        <v>8651</v>
      </c>
      <c r="AB6402" s="273" t="str">
        <f>_xlfn.IFNA(IF(Table[[#This Row],[Programme Partner]]&lt;&gt;Table[[#This Row],[Implementing Partner]],CONCATENATE(Table[[#This Row],[Programme Partner]],"-",Table[[#This Row],[Implementing Partner]]),Table[[#This Row],[Programme Partner]]),"")</f>
        <v>UNHCR-BRAC</v>
      </c>
    </row>
    <row r="6403" spans="1:28" ht="16.5" customHeight="1">
      <c r="A6403" s="183">
        <v>6853</v>
      </c>
      <c r="B6403" s="264" t="s">
        <v>5273</v>
      </c>
      <c r="C6403" s="265" t="s">
        <v>5033</v>
      </c>
      <c r="D6403" s="266" t="s">
        <v>5273</v>
      </c>
      <c r="E6403" s="269" t="s">
        <v>27</v>
      </c>
      <c r="F6403" s="264" t="s">
        <v>8012</v>
      </c>
      <c r="G6403" s="195" t="s">
        <v>8585</v>
      </c>
      <c r="H6403" s="264" t="str">
        <f>IFERROR(VLOOKUP(Table[[#This Row],[Activity Details of Assistance]],WHAT!E:F,2,FALSE),"")</f>
        <v xml:space="preserve"># of door </v>
      </c>
      <c r="I6403" s="264"/>
      <c r="J6403">
        <v>38</v>
      </c>
      <c r="K6403" s="295" t="s">
        <v>8280</v>
      </c>
      <c r="L6403" s="306" t="s">
        <v>13</v>
      </c>
      <c r="M6403" t="s">
        <v>14</v>
      </c>
      <c r="N6403" t="s">
        <v>307</v>
      </c>
      <c r="O6403" t="s">
        <v>1603</v>
      </c>
      <c r="P6403" t="s">
        <v>4682</v>
      </c>
      <c r="Q6403" s="312">
        <v>44865</v>
      </c>
      <c r="R6403" s="312">
        <v>44896</v>
      </c>
      <c r="S6403" t="s">
        <v>8452</v>
      </c>
      <c r="T6403" s="267"/>
      <c r="U6403" s="267"/>
      <c r="V6403" s="267"/>
      <c r="W6403" s="267"/>
      <c r="X6403" s="268"/>
      <c r="Y6403" t="s">
        <v>8650</v>
      </c>
      <c r="Z6403">
        <v>1847456121</v>
      </c>
      <c r="AA6403" t="s">
        <v>8651</v>
      </c>
      <c r="AB6403" s="273" t="str">
        <f>_xlfn.IFNA(IF(Table[[#This Row],[Programme Partner]]&lt;&gt;Table[[#This Row],[Implementing Partner]],CONCATENATE(Table[[#This Row],[Programme Partner]],"-",Table[[#This Row],[Implementing Partner]]),Table[[#This Row],[Programme Partner]]),"")</f>
        <v>UNHCR-BRAC</v>
      </c>
    </row>
    <row r="6404" spans="1:28" ht="16.5" customHeight="1">
      <c r="A6404" s="183">
        <v>6854</v>
      </c>
      <c r="B6404" s="264" t="s">
        <v>5273</v>
      </c>
      <c r="C6404" s="265" t="s">
        <v>5033</v>
      </c>
      <c r="D6404" s="266" t="s">
        <v>5273</v>
      </c>
      <c r="E6404" s="269" t="s">
        <v>27</v>
      </c>
      <c r="F6404" s="264" t="s">
        <v>8012</v>
      </c>
      <c r="G6404" t="s">
        <v>8359</v>
      </c>
      <c r="H6404" s="264" t="str">
        <f>IFERROR(VLOOKUP(Table[[#This Row],[Activity Details of Assistance]],WHAT!E:F,2,FALSE),"")</f>
        <v># of FSM Site</v>
      </c>
      <c r="I6404" s="264"/>
      <c r="J6404">
        <v>3</v>
      </c>
      <c r="K6404" s="295" t="s">
        <v>8280</v>
      </c>
      <c r="L6404" s="306" t="s">
        <v>13</v>
      </c>
      <c r="M6404" t="s">
        <v>14</v>
      </c>
      <c r="N6404" t="s">
        <v>307</v>
      </c>
      <c r="O6404" t="s">
        <v>1603</v>
      </c>
      <c r="P6404" t="s">
        <v>4682</v>
      </c>
      <c r="Q6404" s="312">
        <v>44865</v>
      </c>
      <c r="R6404" s="312">
        <v>44896</v>
      </c>
      <c r="S6404" t="s">
        <v>8452</v>
      </c>
      <c r="T6404" s="267"/>
      <c r="U6404" s="267"/>
      <c r="V6404" s="267"/>
      <c r="W6404" s="267"/>
      <c r="X6404" s="268"/>
      <c r="Y6404" t="s">
        <v>8650</v>
      </c>
      <c r="Z6404">
        <v>1847456121</v>
      </c>
      <c r="AA6404" t="s">
        <v>8651</v>
      </c>
      <c r="AB6404" s="273" t="str">
        <f>_xlfn.IFNA(IF(Table[[#This Row],[Programme Partner]]&lt;&gt;Table[[#This Row],[Implementing Partner]],CONCATENATE(Table[[#This Row],[Programme Partner]],"-",Table[[#This Row],[Implementing Partner]]),Table[[#This Row],[Programme Partner]]),"")</f>
        <v>UNHCR-BRAC</v>
      </c>
    </row>
    <row r="6405" spans="1:28" ht="16.5" customHeight="1">
      <c r="A6405" s="183">
        <v>6855</v>
      </c>
      <c r="B6405" s="264" t="s">
        <v>5273</v>
      </c>
      <c r="C6405" s="265" t="s">
        <v>5033</v>
      </c>
      <c r="D6405" s="266" t="s">
        <v>5273</v>
      </c>
      <c r="E6405" s="269" t="s">
        <v>27</v>
      </c>
      <c r="F6405" s="264" t="s">
        <v>8012</v>
      </c>
      <c r="G6405" t="s">
        <v>8367</v>
      </c>
      <c r="H6405" s="264" t="str">
        <f>IFERROR(VLOOKUP(Table[[#This Row],[Activity Details of Assistance]],WHAT!E:F,2,FALSE),"")</f>
        <v># of door</v>
      </c>
      <c r="I6405" s="264"/>
      <c r="J6405">
        <v>1</v>
      </c>
      <c r="K6405" s="295" t="s">
        <v>8280</v>
      </c>
      <c r="L6405" s="306" t="s">
        <v>13</v>
      </c>
      <c r="M6405" t="s">
        <v>14</v>
      </c>
      <c r="N6405" t="s">
        <v>307</v>
      </c>
      <c r="O6405" t="s">
        <v>1603</v>
      </c>
      <c r="P6405" t="s">
        <v>4682</v>
      </c>
      <c r="Q6405" s="312">
        <v>44865</v>
      </c>
      <c r="R6405" s="312">
        <v>44896</v>
      </c>
      <c r="S6405" t="s">
        <v>8452</v>
      </c>
      <c r="T6405" s="267"/>
      <c r="U6405" s="267"/>
      <c r="V6405" s="267"/>
      <c r="W6405" s="267"/>
      <c r="X6405" s="268"/>
      <c r="Y6405" t="s">
        <v>8650</v>
      </c>
      <c r="Z6405">
        <v>1847456121</v>
      </c>
      <c r="AA6405" t="s">
        <v>8651</v>
      </c>
      <c r="AB6405" s="273" t="str">
        <f>_xlfn.IFNA(IF(Table[[#This Row],[Programme Partner]]&lt;&gt;Table[[#This Row],[Implementing Partner]],CONCATENATE(Table[[#This Row],[Programme Partner]],"-",Table[[#This Row],[Implementing Partner]]),Table[[#This Row],[Programme Partner]]),"")</f>
        <v>UNHCR-BRAC</v>
      </c>
    </row>
    <row r="6406" spans="1:28" ht="16.5" customHeight="1">
      <c r="A6406" s="183">
        <v>6856</v>
      </c>
      <c r="B6406" s="264" t="s">
        <v>5273</v>
      </c>
      <c r="C6406" s="265" t="s">
        <v>5033</v>
      </c>
      <c r="D6406" s="266" t="s">
        <v>5273</v>
      </c>
      <c r="E6406" s="269" t="s">
        <v>27</v>
      </c>
      <c r="F6406" s="264" t="s">
        <v>8012</v>
      </c>
      <c r="G6406" s="195" t="s">
        <v>8586</v>
      </c>
      <c r="H6406" s="264" t="str">
        <f>IFERROR(VLOOKUP(Table[[#This Row],[Activity Details of Assistance]],WHAT!E:F,2,FALSE),"")</f>
        <v># of door</v>
      </c>
      <c r="I6406" s="264"/>
      <c r="J6406">
        <v>94</v>
      </c>
      <c r="K6406" s="295" t="s">
        <v>8280</v>
      </c>
      <c r="L6406" s="306" t="s">
        <v>13</v>
      </c>
      <c r="M6406" t="s">
        <v>14</v>
      </c>
      <c r="N6406" t="s">
        <v>307</v>
      </c>
      <c r="O6406" t="s">
        <v>1603</v>
      </c>
      <c r="P6406" t="s">
        <v>4682</v>
      </c>
      <c r="Q6406" s="312">
        <v>44865</v>
      </c>
      <c r="R6406" s="312">
        <v>44896</v>
      </c>
      <c r="S6406" t="s">
        <v>8452</v>
      </c>
      <c r="T6406" s="267"/>
      <c r="U6406" s="267"/>
      <c r="V6406" s="267"/>
      <c r="W6406" s="267"/>
      <c r="X6406" s="268"/>
      <c r="Y6406" t="s">
        <v>8650</v>
      </c>
      <c r="Z6406">
        <v>1847456121</v>
      </c>
      <c r="AA6406" t="s">
        <v>8651</v>
      </c>
      <c r="AB6406" s="273" t="str">
        <f>_xlfn.IFNA(IF(Table[[#This Row],[Programme Partner]]&lt;&gt;Table[[#This Row],[Implementing Partner]],CONCATENATE(Table[[#This Row],[Programme Partner]],"-",Table[[#This Row],[Implementing Partner]]),Table[[#This Row],[Programme Partner]]),"")</f>
        <v>UNHCR-BRAC</v>
      </c>
    </row>
    <row r="6407" spans="1:28" ht="16.5" customHeight="1">
      <c r="A6407" s="183">
        <v>6857</v>
      </c>
      <c r="B6407" s="264" t="s">
        <v>5273</v>
      </c>
      <c r="C6407" s="265" t="s">
        <v>5033</v>
      </c>
      <c r="D6407" s="266" t="s">
        <v>5273</v>
      </c>
      <c r="E6407" s="269" t="s">
        <v>27</v>
      </c>
      <c r="F6407" s="264" t="s">
        <v>8012</v>
      </c>
      <c r="G6407" t="s">
        <v>8357</v>
      </c>
      <c r="H6407" s="264" t="str">
        <f>IFERROR(VLOOKUP(Table[[#This Row],[Activity Details of Assistance]],WHAT!E:F,2,FALSE),"")</f>
        <v># of door</v>
      </c>
      <c r="I6407" s="264"/>
      <c r="J6407">
        <v>206</v>
      </c>
      <c r="K6407" s="295" t="s">
        <v>8280</v>
      </c>
      <c r="L6407" s="306" t="s">
        <v>13</v>
      </c>
      <c r="M6407" t="s">
        <v>14</v>
      </c>
      <c r="N6407" t="s">
        <v>307</v>
      </c>
      <c r="O6407" t="s">
        <v>1603</v>
      </c>
      <c r="P6407" t="s">
        <v>4682</v>
      </c>
      <c r="Q6407" s="312">
        <v>44865</v>
      </c>
      <c r="R6407" s="312">
        <v>44896</v>
      </c>
      <c r="S6407" t="s">
        <v>8452</v>
      </c>
      <c r="T6407" s="267"/>
      <c r="U6407" s="267"/>
      <c r="V6407" s="267"/>
      <c r="W6407" s="267"/>
      <c r="X6407" s="268"/>
      <c r="Y6407" t="s">
        <v>8650</v>
      </c>
      <c r="Z6407">
        <v>1847456121</v>
      </c>
      <c r="AA6407" t="s">
        <v>8651</v>
      </c>
      <c r="AB6407" s="273" t="str">
        <f>_xlfn.IFNA(IF(Table[[#This Row],[Programme Partner]]&lt;&gt;Table[[#This Row],[Implementing Partner]],CONCATENATE(Table[[#This Row],[Programme Partner]],"-",Table[[#This Row],[Implementing Partner]]),Table[[#This Row],[Programme Partner]]),"")</f>
        <v>UNHCR-BRAC</v>
      </c>
    </row>
    <row r="6408" spans="1:28" ht="16.5" customHeight="1">
      <c r="A6408" s="183">
        <v>6858</v>
      </c>
      <c r="B6408" s="264" t="s">
        <v>5273</v>
      </c>
      <c r="C6408" s="265" t="s">
        <v>5033</v>
      </c>
      <c r="D6408" s="266" t="s">
        <v>5273</v>
      </c>
      <c r="E6408" s="269" t="s">
        <v>27</v>
      </c>
      <c r="F6408" s="264" t="s">
        <v>8013</v>
      </c>
      <c r="G6408" t="s">
        <v>8313</v>
      </c>
      <c r="H6408" s="264" t="str">
        <f>IFERROR(VLOOKUP(Table[[#This Row],[Activity Details of Assistance]],WHAT!E:F,2,FALSE),"")</f>
        <v># of HP sessions at community level</v>
      </c>
      <c r="I6408" s="264"/>
      <c r="J6408">
        <v>990</v>
      </c>
      <c r="K6408" s="295" t="s">
        <v>8280</v>
      </c>
      <c r="L6408" s="306" t="s">
        <v>13</v>
      </c>
      <c r="M6408" t="s">
        <v>14</v>
      </c>
      <c r="N6408" t="s">
        <v>307</v>
      </c>
      <c r="O6408" t="s">
        <v>1603</v>
      </c>
      <c r="P6408" t="s">
        <v>4682</v>
      </c>
      <c r="Q6408" s="312">
        <v>44865</v>
      </c>
      <c r="R6408" s="312">
        <v>44896</v>
      </c>
      <c r="S6408" t="s">
        <v>8452</v>
      </c>
      <c r="T6408" s="267"/>
      <c r="U6408" s="267"/>
      <c r="V6408" s="267"/>
      <c r="W6408" s="267"/>
      <c r="X6408" s="268"/>
      <c r="Y6408" t="s">
        <v>8650</v>
      </c>
      <c r="Z6408">
        <v>1847456121</v>
      </c>
      <c r="AA6408" t="s">
        <v>8651</v>
      </c>
      <c r="AB6408" s="273" t="str">
        <f>_xlfn.IFNA(IF(Table[[#This Row],[Programme Partner]]&lt;&gt;Table[[#This Row],[Implementing Partner]],CONCATENATE(Table[[#This Row],[Programme Partner]],"-",Table[[#This Row],[Implementing Partner]]),Table[[#This Row],[Programme Partner]]),"")</f>
        <v>UNHCR-BRAC</v>
      </c>
    </row>
    <row r="6409" spans="1:28" ht="16.5" customHeight="1">
      <c r="A6409" s="183">
        <v>6859</v>
      </c>
      <c r="B6409" s="264" t="s">
        <v>5273</v>
      </c>
      <c r="C6409" s="265" t="s">
        <v>5033</v>
      </c>
      <c r="D6409" s="266" t="s">
        <v>5273</v>
      </c>
      <c r="E6409" s="269" t="s">
        <v>27</v>
      </c>
      <c r="F6409" s="264" t="s">
        <v>8013</v>
      </c>
      <c r="G6409" t="s">
        <v>8314</v>
      </c>
      <c r="H6409" s="264" t="str">
        <f>IFERROR(VLOOKUP(Table[[#This Row],[Activity Details of Assistance]],WHAT!E:F,2,FALSE),"")</f>
        <v># of HP sessions at HH level</v>
      </c>
      <c r="I6409" s="264"/>
      <c r="J6409">
        <v>2558</v>
      </c>
      <c r="K6409" s="295" t="s">
        <v>8280</v>
      </c>
      <c r="L6409" s="306" t="s">
        <v>13</v>
      </c>
      <c r="M6409" t="s">
        <v>14</v>
      </c>
      <c r="N6409" t="s">
        <v>307</v>
      </c>
      <c r="O6409" t="s">
        <v>1603</v>
      </c>
      <c r="P6409" t="s">
        <v>4682</v>
      </c>
      <c r="Q6409" s="312">
        <v>44865</v>
      </c>
      <c r="R6409" s="312">
        <v>44896</v>
      </c>
      <c r="S6409" t="s">
        <v>8452</v>
      </c>
      <c r="T6409" s="267"/>
      <c r="U6409" s="267"/>
      <c r="V6409" s="267"/>
      <c r="W6409" s="267"/>
      <c r="X6409" s="268"/>
      <c r="Y6409" t="s">
        <v>8650</v>
      </c>
      <c r="Z6409">
        <v>1847456121</v>
      </c>
      <c r="AA6409" t="s">
        <v>8651</v>
      </c>
      <c r="AB6409" s="273" t="str">
        <f>_xlfn.IFNA(IF(Table[[#This Row],[Programme Partner]]&lt;&gt;Table[[#This Row],[Implementing Partner]],CONCATENATE(Table[[#This Row],[Programme Partner]],"-",Table[[#This Row],[Implementing Partner]]),Table[[#This Row],[Programme Partner]]),"")</f>
        <v>UNHCR-BRAC</v>
      </c>
    </row>
    <row r="6410" spans="1:28" ht="16.5" customHeight="1">
      <c r="A6410" s="183">
        <v>6860</v>
      </c>
      <c r="B6410" s="264" t="s">
        <v>5273</v>
      </c>
      <c r="C6410" s="265" t="s">
        <v>5033</v>
      </c>
      <c r="D6410" s="266" t="s">
        <v>5273</v>
      </c>
      <c r="E6410" s="269" t="s">
        <v>27</v>
      </c>
      <c r="F6410" s="264" t="s">
        <v>8013</v>
      </c>
      <c r="G6410" t="s">
        <v>8317</v>
      </c>
      <c r="H6410" s="264" t="str">
        <f>IFERROR(VLOOKUP(Table[[#This Row],[Activity Details of Assistance]],WHAT!E:F,2,FALSE),"")</f>
        <v># of estimated persons reached by mass-media campaign</v>
      </c>
      <c r="I6410" s="264"/>
      <c r="J6410">
        <v>1</v>
      </c>
      <c r="K6410" s="295" t="s">
        <v>8280</v>
      </c>
      <c r="L6410" s="306" t="s">
        <v>13</v>
      </c>
      <c r="M6410" t="s">
        <v>14</v>
      </c>
      <c r="N6410" t="s">
        <v>307</v>
      </c>
      <c r="O6410" t="s">
        <v>1603</v>
      </c>
      <c r="P6410" t="s">
        <v>4682</v>
      </c>
      <c r="Q6410" s="312">
        <v>44865</v>
      </c>
      <c r="R6410" s="312">
        <v>44896</v>
      </c>
      <c r="S6410" t="s">
        <v>8452</v>
      </c>
      <c r="T6410" s="267"/>
      <c r="U6410" s="267"/>
      <c r="V6410" s="267"/>
      <c r="W6410" s="267"/>
      <c r="X6410" s="268"/>
      <c r="Y6410" t="s">
        <v>8650</v>
      </c>
      <c r="Z6410">
        <v>1847456121</v>
      </c>
      <c r="AA6410" t="s">
        <v>8651</v>
      </c>
      <c r="AB6410" s="273" t="str">
        <f>_xlfn.IFNA(IF(Table[[#This Row],[Programme Partner]]&lt;&gt;Table[[#This Row],[Implementing Partner]],CONCATENATE(Table[[#This Row],[Programme Partner]],"-",Table[[#This Row],[Implementing Partner]]),Table[[#This Row],[Programme Partner]]),"")</f>
        <v>UNHCR-BRAC</v>
      </c>
    </row>
    <row r="6411" spans="1:28" ht="16.5" customHeight="1">
      <c r="A6411" s="183">
        <v>6861</v>
      </c>
      <c r="B6411" s="264" t="s">
        <v>5273</v>
      </c>
      <c r="C6411" s="265" t="s">
        <v>5033</v>
      </c>
      <c r="D6411" s="266" t="s">
        <v>5273</v>
      </c>
      <c r="E6411" s="269" t="s">
        <v>27</v>
      </c>
      <c r="F6411" s="264" t="s">
        <v>8014</v>
      </c>
      <c r="G6411" s="103" t="s">
        <v>8361</v>
      </c>
      <c r="H6411" s="264" t="str">
        <f>IFERROR(VLOOKUP(Table[[#This Row],[Activity Details of Assistance]],WHAT!E:F,2,FALSE),"")</f>
        <v># of plant</v>
      </c>
      <c r="I6411" s="264"/>
      <c r="J6411">
        <v>1</v>
      </c>
      <c r="K6411" s="295" t="s">
        <v>8280</v>
      </c>
      <c r="L6411" s="306" t="s">
        <v>13</v>
      </c>
      <c r="M6411" t="s">
        <v>14</v>
      </c>
      <c r="N6411" t="s">
        <v>307</v>
      </c>
      <c r="O6411" t="s">
        <v>1603</v>
      </c>
      <c r="P6411" t="s">
        <v>4682</v>
      </c>
      <c r="Q6411" s="312">
        <v>44865</v>
      </c>
      <c r="R6411" s="312">
        <v>44896</v>
      </c>
      <c r="S6411" t="s">
        <v>8452</v>
      </c>
      <c r="T6411" s="267"/>
      <c r="U6411" s="267"/>
      <c r="V6411" s="267"/>
      <c r="W6411" s="267"/>
      <c r="X6411" s="268"/>
      <c r="Y6411" t="s">
        <v>8650</v>
      </c>
      <c r="Z6411">
        <v>1847456121</v>
      </c>
      <c r="AA6411" t="s">
        <v>8651</v>
      </c>
      <c r="AB6411" s="273" t="str">
        <f>_xlfn.IFNA(IF(Table[[#This Row],[Programme Partner]]&lt;&gt;Table[[#This Row],[Implementing Partner]],CONCATENATE(Table[[#This Row],[Programme Partner]],"-",Table[[#This Row],[Implementing Partner]]),Table[[#This Row],[Programme Partner]]),"")</f>
        <v>UNHCR-BRAC</v>
      </c>
    </row>
    <row r="6412" spans="1:28" ht="16.5" customHeight="1">
      <c r="A6412" s="183">
        <v>6862</v>
      </c>
      <c r="B6412" s="264" t="s">
        <v>5273</v>
      </c>
      <c r="C6412" s="265" t="s">
        <v>5033</v>
      </c>
      <c r="D6412" s="266" t="s">
        <v>5273</v>
      </c>
      <c r="E6412" s="269" t="s">
        <v>27</v>
      </c>
      <c r="F6412" s="264" t="s">
        <v>8012</v>
      </c>
      <c r="G6412" t="s">
        <v>8019</v>
      </c>
      <c r="H6412" s="264" t="str">
        <f>IFERROR(VLOOKUP(Table[[#This Row],[Activity Details of Assistance]],WHAT!E:F,2,FALSE),"")</f>
        <v>N/A</v>
      </c>
      <c r="I6412" s="264"/>
      <c r="J6412">
        <v>2609</v>
      </c>
      <c r="K6412" s="295" t="s">
        <v>8280</v>
      </c>
      <c r="L6412" s="306" t="s">
        <v>13</v>
      </c>
      <c r="M6412" t="s">
        <v>14</v>
      </c>
      <c r="N6412" t="s">
        <v>309</v>
      </c>
      <c r="O6412" t="s">
        <v>1607</v>
      </c>
      <c r="P6412" t="s">
        <v>4710</v>
      </c>
      <c r="Q6412" s="312">
        <v>44865</v>
      </c>
      <c r="R6412" s="312">
        <v>44896</v>
      </c>
      <c r="S6412" t="s">
        <v>8452</v>
      </c>
      <c r="T6412" s="267"/>
      <c r="U6412" s="267"/>
      <c r="V6412" s="267"/>
      <c r="W6412" s="267"/>
      <c r="X6412" s="268"/>
      <c r="Y6412" t="s">
        <v>8650</v>
      </c>
      <c r="Z6412">
        <v>1847456121</v>
      </c>
      <c r="AA6412" t="s">
        <v>8651</v>
      </c>
      <c r="AB6412" s="273" t="str">
        <f>_xlfn.IFNA(IF(Table[[#This Row],[Programme Partner]]&lt;&gt;Table[[#This Row],[Implementing Partner]],CONCATENATE(Table[[#This Row],[Programme Partner]],"-",Table[[#This Row],[Implementing Partner]]),Table[[#This Row],[Programme Partner]]),"")</f>
        <v>UNHCR-BRAC</v>
      </c>
    </row>
    <row r="6413" spans="1:28" ht="16.5" customHeight="1">
      <c r="A6413" s="183">
        <v>6863</v>
      </c>
      <c r="B6413" s="264" t="s">
        <v>5033</v>
      </c>
      <c r="C6413" s="265" t="s">
        <v>5033</v>
      </c>
      <c r="D6413" s="266" t="s">
        <v>7014</v>
      </c>
      <c r="E6413" s="269" t="s">
        <v>27</v>
      </c>
      <c r="F6413" s="264" t="s">
        <v>8011</v>
      </c>
      <c r="G6413" t="s">
        <v>8019</v>
      </c>
      <c r="H6413" s="264" t="str">
        <f>IFERROR(VLOOKUP(Table[[#This Row],[Activity Details of Assistance]],WHAT!E:F,2,FALSE),"")</f>
        <v>N/A</v>
      </c>
      <c r="I6413" s="264"/>
      <c r="J6413">
        <v>7</v>
      </c>
      <c r="K6413" s="295" t="s">
        <v>8280</v>
      </c>
      <c r="L6413" s="306" t="s">
        <v>13</v>
      </c>
      <c r="M6413" t="s">
        <v>14</v>
      </c>
      <c r="N6413" t="s">
        <v>309</v>
      </c>
      <c r="O6413" t="s">
        <v>1607</v>
      </c>
      <c r="P6413" t="s">
        <v>8211</v>
      </c>
      <c r="Q6413" s="312">
        <v>44865</v>
      </c>
      <c r="R6413" s="312">
        <v>44896</v>
      </c>
      <c r="S6413" s="291" t="s">
        <v>8590</v>
      </c>
      <c r="T6413" s="267"/>
      <c r="U6413" s="267"/>
      <c r="V6413" s="267"/>
      <c r="W6413" s="267"/>
      <c r="X6413" s="268"/>
      <c r="Y6413" t="s">
        <v>8629</v>
      </c>
      <c r="Z6413">
        <v>1852377016</v>
      </c>
      <c r="AA6413" t="s">
        <v>8630</v>
      </c>
      <c r="AB6413" s="273" t="str">
        <f>_xlfn.IFNA(IF(Table[[#This Row],[Programme Partner]]&lt;&gt;Table[[#This Row],[Implementing Partner]],CONCATENATE(Table[[#This Row],[Programme Partner]],"-",Table[[#This Row],[Implementing Partner]]),Table[[#This Row],[Programme Partner]]),"")</f>
        <v>BRAC</v>
      </c>
    </row>
    <row r="6414" spans="1:28" ht="16.5" customHeight="1">
      <c r="A6414" s="183">
        <v>6864</v>
      </c>
      <c r="B6414" s="264" t="s">
        <v>5033</v>
      </c>
      <c r="C6414" s="265" t="s">
        <v>5033</v>
      </c>
      <c r="D6414" s="266" t="s">
        <v>7014</v>
      </c>
      <c r="E6414" s="269" t="s">
        <v>27</v>
      </c>
      <c r="F6414" s="264" t="s">
        <v>8013</v>
      </c>
      <c r="G6414" t="s">
        <v>8314</v>
      </c>
      <c r="H6414" s="264" t="str">
        <f>IFERROR(VLOOKUP(Table[[#This Row],[Activity Details of Assistance]],WHAT!E:F,2,FALSE),"")</f>
        <v># of HP sessions at HH level</v>
      </c>
      <c r="I6414" s="264"/>
      <c r="J6414">
        <v>1227</v>
      </c>
      <c r="K6414" s="295" t="s">
        <v>8280</v>
      </c>
      <c r="L6414" s="306" t="s">
        <v>13</v>
      </c>
      <c r="M6414" t="s">
        <v>14</v>
      </c>
      <c r="N6414" t="s">
        <v>309</v>
      </c>
      <c r="O6414" t="s">
        <v>1607</v>
      </c>
      <c r="P6414" t="s">
        <v>8211</v>
      </c>
      <c r="Q6414" s="312">
        <v>44865</v>
      </c>
      <c r="R6414" s="312">
        <v>44896</v>
      </c>
      <c r="S6414" s="291" t="s">
        <v>8590</v>
      </c>
      <c r="T6414" s="267"/>
      <c r="U6414" s="267"/>
      <c r="V6414" s="267"/>
      <c r="W6414" s="267"/>
      <c r="X6414" s="268"/>
      <c r="Y6414" t="s">
        <v>8629</v>
      </c>
      <c r="Z6414">
        <v>1852377016</v>
      </c>
      <c r="AA6414" t="s">
        <v>8630</v>
      </c>
      <c r="AB6414" s="273" t="str">
        <f>_xlfn.IFNA(IF(Table[[#This Row],[Programme Partner]]&lt;&gt;Table[[#This Row],[Implementing Partner]],CONCATENATE(Table[[#This Row],[Programme Partner]],"-",Table[[#This Row],[Implementing Partner]]),Table[[#This Row],[Programme Partner]]),"")</f>
        <v>BRAC</v>
      </c>
    </row>
    <row r="6415" spans="1:28" ht="16.5" customHeight="1">
      <c r="A6415" s="183">
        <v>6865</v>
      </c>
      <c r="B6415" s="264" t="s">
        <v>5033</v>
      </c>
      <c r="C6415" s="265" t="s">
        <v>5033</v>
      </c>
      <c r="D6415" s="266" t="s">
        <v>7014</v>
      </c>
      <c r="E6415" s="269" t="s">
        <v>27</v>
      </c>
      <c r="F6415" s="264" t="s">
        <v>8013</v>
      </c>
      <c r="G6415" t="s">
        <v>8317</v>
      </c>
      <c r="H6415" s="264" t="str">
        <f>IFERROR(VLOOKUP(Table[[#This Row],[Activity Details of Assistance]],WHAT!E:F,2,FALSE),"")</f>
        <v># of estimated persons reached by mass-media campaign</v>
      </c>
      <c r="I6415" s="264"/>
      <c r="J6415">
        <v>4</v>
      </c>
      <c r="K6415" s="295" t="s">
        <v>8280</v>
      </c>
      <c r="L6415" s="306" t="s">
        <v>13</v>
      </c>
      <c r="M6415" t="s">
        <v>14</v>
      </c>
      <c r="N6415" t="s">
        <v>309</v>
      </c>
      <c r="O6415" t="s">
        <v>1607</v>
      </c>
      <c r="P6415" t="s">
        <v>8211</v>
      </c>
      <c r="Q6415" s="312">
        <v>44865</v>
      </c>
      <c r="R6415" s="312">
        <v>44896</v>
      </c>
      <c r="S6415" s="291" t="s">
        <v>8590</v>
      </c>
      <c r="T6415" s="267"/>
      <c r="U6415" s="267"/>
      <c r="V6415" s="267"/>
      <c r="W6415" s="267"/>
      <c r="X6415" s="268"/>
      <c r="Y6415" t="s">
        <v>8629</v>
      </c>
      <c r="Z6415">
        <v>1852377016</v>
      </c>
      <c r="AA6415" t="s">
        <v>8630</v>
      </c>
      <c r="AB6415" s="273" t="str">
        <f>_xlfn.IFNA(IF(Table[[#This Row],[Programme Partner]]&lt;&gt;Table[[#This Row],[Implementing Partner]],CONCATENATE(Table[[#This Row],[Programme Partner]],"-",Table[[#This Row],[Implementing Partner]]),Table[[#This Row],[Programme Partner]]),"")</f>
        <v>BRAC</v>
      </c>
    </row>
    <row r="6416" spans="1:28" ht="16.5" customHeight="1">
      <c r="A6416" s="183">
        <v>6866</v>
      </c>
      <c r="B6416" s="264" t="s">
        <v>5033</v>
      </c>
      <c r="C6416" s="265" t="s">
        <v>5033</v>
      </c>
      <c r="D6416" s="266" t="s">
        <v>7014</v>
      </c>
      <c r="E6416" s="269" t="s">
        <v>27</v>
      </c>
      <c r="F6416" s="264" t="s">
        <v>8013</v>
      </c>
      <c r="G6416" t="s">
        <v>8369</v>
      </c>
      <c r="H6416" s="264" t="str">
        <f>IFERROR(VLOOKUP(Table[[#This Row],[Activity Details of Assistance]],WHAT!E:F,2,FALSE),"")</f>
        <v># of female in reproductive age</v>
      </c>
      <c r="I6416" s="264"/>
      <c r="J6416">
        <v>400</v>
      </c>
      <c r="K6416" s="295" t="s">
        <v>8280</v>
      </c>
      <c r="L6416" s="306" t="s">
        <v>13</v>
      </c>
      <c r="M6416" t="s">
        <v>14</v>
      </c>
      <c r="N6416" t="s">
        <v>309</v>
      </c>
      <c r="O6416" t="s">
        <v>1607</v>
      </c>
      <c r="P6416" t="s">
        <v>8211</v>
      </c>
      <c r="Q6416" s="312">
        <v>44865</v>
      </c>
      <c r="R6416" s="312">
        <v>44896</v>
      </c>
      <c r="S6416" s="291" t="s">
        <v>8590</v>
      </c>
      <c r="T6416" s="267"/>
      <c r="U6416" s="267"/>
      <c r="V6416" s="267"/>
      <c r="W6416" s="267"/>
      <c r="X6416" s="268"/>
      <c r="Y6416" t="s">
        <v>8629</v>
      </c>
      <c r="Z6416">
        <v>1852377016</v>
      </c>
      <c r="AA6416" t="s">
        <v>8630</v>
      </c>
      <c r="AB6416" s="273" t="str">
        <f>_xlfn.IFNA(IF(Table[[#This Row],[Programme Partner]]&lt;&gt;Table[[#This Row],[Implementing Partner]],CONCATENATE(Table[[#This Row],[Programme Partner]],"-",Table[[#This Row],[Implementing Partner]]),Table[[#This Row],[Programme Partner]]),"")</f>
        <v>BRAC</v>
      </c>
    </row>
    <row r="6417" spans="1:28" ht="16.5" customHeight="1">
      <c r="A6417" s="183">
        <v>6867</v>
      </c>
      <c r="B6417" s="264" t="s">
        <v>5033</v>
      </c>
      <c r="C6417" s="265" t="s">
        <v>5033</v>
      </c>
      <c r="D6417" s="266" t="s">
        <v>7014</v>
      </c>
      <c r="E6417" s="269" t="s">
        <v>27</v>
      </c>
      <c r="F6417" s="264" t="s">
        <v>8014</v>
      </c>
      <c r="G6417" s="103" t="s">
        <v>8361</v>
      </c>
      <c r="H6417" s="264" t="str">
        <f>IFERROR(VLOOKUP(Table[[#This Row],[Activity Details of Assistance]],WHAT!E:F,2,FALSE),"")</f>
        <v># of plant</v>
      </c>
      <c r="I6417" s="264"/>
      <c r="J6417">
        <v>1</v>
      </c>
      <c r="K6417" s="295" t="s">
        <v>8280</v>
      </c>
      <c r="L6417" s="306" t="s">
        <v>13</v>
      </c>
      <c r="M6417" t="s">
        <v>14</v>
      </c>
      <c r="N6417" t="s">
        <v>309</v>
      </c>
      <c r="O6417" t="s">
        <v>1607</v>
      </c>
      <c r="P6417" t="s">
        <v>8211</v>
      </c>
      <c r="Q6417" s="312">
        <v>44865</v>
      </c>
      <c r="R6417" s="312">
        <v>44896</v>
      </c>
      <c r="S6417" s="291" t="s">
        <v>8590</v>
      </c>
      <c r="T6417" s="267"/>
      <c r="U6417" s="267"/>
      <c r="V6417" s="267"/>
      <c r="W6417" s="267"/>
      <c r="X6417" s="268"/>
      <c r="Y6417" t="s">
        <v>8629</v>
      </c>
      <c r="Z6417">
        <v>1852377016</v>
      </c>
      <c r="AA6417" t="s">
        <v>8630</v>
      </c>
      <c r="AB6417" s="273" t="str">
        <f>_xlfn.IFNA(IF(Table[[#This Row],[Programme Partner]]&lt;&gt;Table[[#This Row],[Implementing Partner]],CONCATENATE(Table[[#This Row],[Programme Partner]],"-",Table[[#This Row],[Implementing Partner]]),Table[[#This Row],[Programme Partner]]),"")</f>
        <v>BRAC</v>
      </c>
    </row>
    <row r="6418" spans="1:28" ht="16.5" customHeight="1">
      <c r="A6418" s="183">
        <v>6868</v>
      </c>
      <c r="B6418" s="264" t="s">
        <v>5033</v>
      </c>
      <c r="C6418" s="265" t="s">
        <v>5033</v>
      </c>
      <c r="D6418" s="266" t="s">
        <v>7014</v>
      </c>
      <c r="E6418" s="269" t="s">
        <v>27</v>
      </c>
      <c r="F6418" s="264" t="s">
        <v>8013</v>
      </c>
      <c r="G6418" t="s">
        <v>8314</v>
      </c>
      <c r="H6418" s="264" t="str">
        <f>IFERROR(VLOOKUP(Table[[#This Row],[Activity Details of Assistance]],WHAT!E:F,2,FALSE),"")</f>
        <v># of HP sessions at HH level</v>
      </c>
      <c r="I6418" s="264"/>
      <c r="J6418">
        <v>477</v>
      </c>
      <c r="K6418" s="295" t="s">
        <v>8280</v>
      </c>
      <c r="L6418" s="306" t="s">
        <v>13</v>
      </c>
      <c r="M6418" t="s">
        <v>14</v>
      </c>
      <c r="N6418" t="s">
        <v>309</v>
      </c>
      <c r="O6418" t="s">
        <v>1606</v>
      </c>
      <c r="P6418" t="s">
        <v>4659</v>
      </c>
      <c r="Q6418" s="312">
        <v>44865</v>
      </c>
      <c r="R6418" s="312">
        <v>44896</v>
      </c>
      <c r="S6418" t="s">
        <v>8452</v>
      </c>
      <c r="T6418" s="267"/>
      <c r="U6418" s="267"/>
      <c r="V6418" s="267"/>
      <c r="W6418" s="267"/>
      <c r="X6418" s="268"/>
      <c r="Y6418" t="s">
        <v>8629</v>
      </c>
      <c r="Z6418">
        <v>1852377016</v>
      </c>
      <c r="AA6418" t="s">
        <v>8692</v>
      </c>
      <c r="AB6418" s="273" t="str">
        <f>_xlfn.IFNA(IF(Table[[#This Row],[Programme Partner]]&lt;&gt;Table[[#This Row],[Implementing Partner]],CONCATENATE(Table[[#This Row],[Programme Partner]],"-",Table[[#This Row],[Implementing Partner]]),Table[[#This Row],[Programme Partner]]),"")</f>
        <v>BRAC</v>
      </c>
    </row>
    <row r="6419" spans="1:28" ht="16.5" customHeight="1">
      <c r="A6419" s="183">
        <v>6869</v>
      </c>
      <c r="B6419" s="264" t="s">
        <v>5033</v>
      </c>
      <c r="C6419" s="265" t="s">
        <v>5033</v>
      </c>
      <c r="D6419" s="266" t="s">
        <v>7014</v>
      </c>
      <c r="E6419" s="269" t="s">
        <v>27</v>
      </c>
      <c r="F6419" s="264" t="s">
        <v>8013</v>
      </c>
      <c r="G6419" t="s">
        <v>8317</v>
      </c>
      <c r="H6419" s="264" t="str">
        <f>IFERROR(VLOOKUP(Table[[#This Row],[Activity Details of Assistance]],WHAT!E:F,2,FALSE),"")</f>
        <v># of estimated persons reached by mass-media campaign</v>
      </c>
      <c r="I6419" s="264"/>
      <c r="J6419">
        <v>1</v>
      </c>
      <c r="K6419" s="295" t="s">
        <v>8280</v>
      </c>
      <c r="L6419" s="306" t="s">
        <v>13</v>
      </c>
      <c r="M6419" t="s">
        <v>14</v>
      </c>
      <c r="N6419" t="s">
        <v>309</v>
      </c>
      <c r="O6419" t="s">
        <v>1606</v>
      </c>
      <c r="P6419" t="s">
        <v>4659</v>
      </c>
      <c r="Q6419" s="312">
        <v>44865</v>
      </c>
      <c r="R6419" s="312">
        <v>44896</v>
      </c>
      <c r="S6419" t="s">
        <v>8452</v>
      </c>
      <c r="T6419" s="267"/>
      <c r="U6419" s="267"/>
      <c r="V6419" s="267"/>
      <c r="W6419" s="267"/>
      <c r="X6419" s="268"/>
      <c r="Y6419" t="s">
        <v>8629</v>
      </c>
      <c r="Z6419">
        <v>1852377016</v>
      </c>
      <c r="AA6419" t="s">
        <v>8692</v>
      </c>
      <c r="AB6419" s="273" t="str">
        <f>_xlfn.IFNA(IF(Table[[#This Row],[Programme Partner]]&lt;&gt;Table[[#This Row],[Implementing Partner]],CONCATENATE(Table[[#This Row],[Programme Partner]],"-",Table[[#This Row],[Implementing Partner]]),Table[[#This Row],[Programme Partner]]),"")</f>
        <v>BRAC</v>
      </c>
    </row>
    <row r="6420" spans="1:28" ht="16.5" customHeight="1">
      <c r="A6420" s="183">
        <v>6870</v>
      </c>
      <c r="B6420" s="264" t="s">
        <v>5273</v>
      </c>
      <c r="C6420" s="265" t="s">
        <v>5184</v>
      </c>
      <c r="D6420" s="266" t="s">
        <v>5273</v>
      </c>
      <c r="E6420" s="269" t="s">
        <v>27</v>
      </c>
      <c r="F6420" s="264" t="s">
        <v>8011</v>
      </c>
      <c r="G6420" t="s">
        <v>8355</v>
      </c>
      <c r="H6420" s="264" t="str">
        <f>IFERROR(VLOOKUP(Table[[#This Row],[Activity Details of Assistance]],WHAT!E:F,2,FALSE),"")</f>
        <v># of water network</v>
      </c>
      <c r="I6420" s="264"/>
      <c r="J6420">
        <v>3</v>
      </c>
      <c r="K6420" s="295" t="s">
        <v>8280</v>
      </c>
      <c r="L6420" s="306" t="s">
        <v>13</v>
      </c>
      <c r="M6420" t="s">
        <v>14</v>
      </c>
      <c r="N6420" t="s">
        <v>309</v>
      </c>
      <c r="O6420" t="s">
        <v>1607</v>
      </c>
      <c r="P6420" t="s">
        <v>4710</v>
      </c>
      <c r="Q6420" s="312">
        <v>44865</v>
      </c>
      <c r="R6420" s="312">
        <v>44896</v>
      </c>
      <c r="S6420" t="s">
        <v>8452</v>
      </c>
      <c r="T6420" s="267"/>
      <c r="U6420" s="267"/>
      <c r="V6420" s="267"/>
      <c r="W6420" s="267"/>
      <c r="X6420" s="268"/>
      <c r="Y6420" t="s">
        <v>8648</v>
      </c>
      <c r="Z6420" t="s">
        <v>8691</v>
      </c>
      <c r="AA6420" t="s">
        <v>8649</v>
      </c>
      <c r="AB6420" s="273" t="str">
        <f>_xlfn.IFNA(IF(Table[[#This Row],[Programme Partner]]&lt;&gt;Table[[#This Row],[Implementing Partner]],CONCATENATE(Table[[#This Row],[Programme Partner]],"-",Table[[#This Row],[Implementing Partner]]),Table[[#This Row],[Programme Partner]]),"")</f>
        <v>UNHCR-NGOF</v>
      </c>
    </row>
    <row r="6421" spans="1:28" ht="16.5" customHeight="1">
      <c r="A6421" s="183">
        <v>6871</v>
      </c>
      <c r="B6421" s="264" t="s">
        <v>5273</v>
      </c>
      <c r="C6421" s="265" t="s">
        <v>5184</v>
      </c>
      <c r="D6421" s="266" t="s">
        <v>5273</v>
      </c>
      <c r="E6421" s="269" t="s">
        <v>27</v>
      </c>
      <c r="F6421" s="264" t="s">
        <v>8011</v>
      </c>
      <c r="G6421" t="s">
        <v>8318</v>
      </c>
      <c r="H6421" s="264" t="str">
        <f>IFERROR(VLOOKUP(Table[[#This Row],[Activity Details of Assistance]],WHAT!E:F,2,FALSE),"")</f>
        <v># of household</v>
      </c>
      <c r="I6421" s="264"/>
      <c r="J6421">
        <v>10</v>
      </c>
      <c r="K6421" s="295" t="s">
        <v>8280</v>
      </c>
      <c r="L6421" s="306" t="s">
        <v>13</v>
      </c>
      <c r="M6421" t="s">
        <v>14</v>
      </c>
      <c r="N6421" t="s">
        <v>309</v>
      </c>
      <c r="O6421" t="s">
        <v>1607</v>
      </c>
      <c r="P6421" t="s">
        <v>4710</v>
      </c>
      <c r="Q6421" s="312">
        <v>44865</v>
      </c>
      <c r="R6421" s="312">
        <v>44896</v>
      </c>
      <c r="S6421" t="s">
        <v>8452</v>
      </c>
      <c r="T6421" s="267"/>
      <c r="U6421" s="267"/>
      <c r="V6421" s="267"/>
      <c r="W6421" s="267"/>
      <c r="X6421" s="268"/>
      <c r="Y6421" t="s">
        <v>8648</v>
      </c>
      <c r="Z6421" t="s">
        <v>8691</v>
      </c>
      <c r="AA6421" t="s">
        <v>8649</v>
      </c>
      <c r="AB6421" s="273" t="str">
        <f>_xlfn.IFNA(IF(Table[[#This Row],[Programme Partner]]&lt;&gt;Table[[#This Row],[Implementing Partner]],CONCATENATE(Table[[#This Row],[Programme Partner]],"-",Table[[#This Row],[Implementing Partner]]),Table[[#This Row],[Programme Partner]]),"")</f>
        <v>UNHCR-NGOF</v>
      </c>
    </row>
    <row r="6422" spans="1:28" ht="16.5" customHeight="1">
      <c r="A6422" s="183">
        <v>6872</v>
      </c>
      <c r="B6422" s="264" t="s">
        <v>5273</v>
      </c>
      <c r="C6422" s="265" t="s">
        <v>5184</v>
      </c>
      <c r="D6422" s="266" t="s">
        <v>5273</v>
      </c>
      <c r="E6422" s="269" t="s">
        <v>27</v>
      </c>
      <c r="F6422" s="264" t="s">
        <v>8012</v>
      </c>
      <c r="G6422" s="195" t="s">
        <v>8585</v>
      </c>
      <c r="H6422" s="264" t="str">
        <f>IFERROR(VLOOKUP(Table[[#This Row],[Activity Details of Assistance]],WHAT!E:F,2,FALSE),"")</f>
        <v xml:space="preserve"># of door </v>
      </c>
      <c r="I6422" s="264"/>
      <c r="J6422">
        <v>17</v>
      </c>
      <c r="K6422" s="295" t="s">
        <v>8280</v>
      </c>
      <c r="L6422" s="306" t="s">
        <v>13</v>
      </c>
      <c r="M6422" t="s">
        <v>14</v>
      </c>
      <c r="N6422" t="s">
        <v>309</v>
      </c>
      <c r="O6422" t="s">
        <v>1607</v>
      </c>
      <c r="P6422" t="s">
        <v>4710</v>
      </c>
      <c r="Q6422" s="312">
        <v>44865</v>
      </c>
      <c r="R6422" s="312">
        <v>44896</v>
      </c>
      <c r="S6422" t="s">
        <v>8452</v>
      </c>
      <c r="T6422" s="267"/>
      <c r="U6422" s="267"/>
      <c r="V6422" s="267"/>
      <c r="W6422" s="267"/>
      <c r="X6422" s="268"/>
      <c r="Y6422" t="s">
        <v>8648</v>
      </c>
      <c r="Z6422" t="s">
        <v>8691</v>
      </c>
      <c r="AA6422" t="s">
        <v>8649</v>
      </c>
      <c r="AB6422" s="273" t="str">
        <f>_xlfn.IFNA(IF(Table[[#This Row],[Programme Partner]]&lt;&gt;Table[[#This Row],[Implementing Partner]],CONCATENATE(Table[[#This Row],[Programme Partner]],"-",Table[[#This Row],[Implementing Partner]]),Table[[#This Row],[Programme Partner]]),"")</f>
        <v>UNHCR-NGOF</v>
      </c>
    </row>
    <row r="6423" spans="1:28" ht="16.5" customHeight="1">
      <c r="A6423" s="183">
        <v>6873</v>
      </c>
      <c r="B6423" s="264" t="s">
        <v>5273</v>
      </c>
      <c r="C6423" s="265" t="s">
        <v>5184</v>
      </c>
      <c r="D6423" s="266" t="s">
        <v>5273</v>
      </c>
      <c r="E6423" s="269" t="s">
        <v>27</v>
      </c>
      <c r="F6423" s="264" t="s">
        <v>8012</v>
      </c>
      <c r="G6423" t="s">
        <v>8359</v>
      </c>
      <c r="H6423" s="264" t="str">
        <f>IFERROR(VLOOKUP(Table[[#This Row],[Activity Details of Assistance]],WHAT!E:F,2,FALSE),"")</f>
        <v># of FSM Site</v>
      </c>
      <c r="I6423" s="264"/>
      <c r="J6423">
        <v>5</v>
      </c>
      <c r="K6423" s="295" t="s">
        <v>8280</v>
      </c>
      <c r="L6423" s="306" t="s">
        <v>13</v>
      </c>
      <c r="M6423" t="s">
        <v>14</v>
      </c>
      <c r="N6423" t="s">
        <v>309</v>
      </c>
      <c r="O6423" t="s">
        <v>1607</v>
      </c>
      <c r="P6423" t="s">
        <v>4710</v>
      </c>
      <c r="Q6423" s="312">
        <v>44865</v>
      </c>
      <c r="R6423" s="312">
        <v>44896</v>
      </c>
      <c r="S6423" t="s">
        <v>8452</v>
      </c>
      <c r="T6423" s="267"/>
      <c r="U6423" s="267"/>
      <c r="V6423" s="267"/>
      <c r="W6423" s="267"/>
      <c r="X6423" s="268"/>
      <c r="Y6423" t="s">
        <v>8648</v>
      </c>
      <c r="Z6423" t="s">
        <v>8691</v>
      </c>
      <c r="AA6423" t="s">
        <v>8649</v>
      </c>
      <c r="AB6423" s="273" t="str">
        <f>_xlfn.IFNA(IF(Table[[#This Row],[Programme Partner]]&lt;&gt;Table[[#This Row],[Implementing Partner]],CONCATENATE(Table[[#This Row],[Programme Partner]],"-",Table[[#This Row],[Implementing Partner]]),Table[[#This Row],[Programme Partner]]),"")</f>
        <v>UNHCR-NGOF</v>
      </c>
    </row>
    <row r="6424" spans="1:28" ht="16.5" customHeight="1">
      <c r="A6424" s="183">
        <v>6874</v>
      </c>
      <c r="B6424" s="264" t="s">
        <v>5273</v>
      </c>
      <c r="C6424" s="265" t="s">
        <v>5184</v>
      </c>
      <c r="D6424" s="266" t="s">
        <v>5273</v>
      </c>
      <c r="E6424" s="269" t="s">
        <v>27</v>
      </c>
      <c r="F6424" s="264" t="s">
        <v>8012</v>
      </c>
      <c r="G6424" t="s">
        <v>8356</v>
      </c>
      <c r="H6424" s="264" t="str">
        <f>IFERROR(VLOOKUP(Table[[#This Row],[Activity Details of Assistance]],WHAT!E:F,2,FALSE),"")</f>
        <v># of FSM Site</v>
      </c>
      <c r="I6424" s="264"/>
      <c r="J6424">
        <v>3</v>
      </c>
      <c r="K6424" s="295" t="s">
        <v>8280</v>
      </c>
      <c r="L6424" s="306" t="s">
        <v>13</v>
      </c>
      <c r="M6424" t="s">
        <v>14</v>
      </c>
      <c r="N6424" t="s">
        <v>309</v>
      </c>
      <c r="O6424" t="s">
        <v>1607</v>
      </c>
      <c r="P6424" t="s">
        <v>4710</v>
      </c>
      <c r="Q6424" s="312">
        <v>44865</v>
      </c>
      <c r="R6424" s="312">
        <v>44896</v>
      </c>
      <c r="S6424" t="s">
        <v>8452</v>
      </c>
      <c r="T6424" s="267"/>
      <c r="U6424" s="267"/>
      <c r="V6424" s="267"/>
      <c r="W6424" s="267"/>
      <c r="X6424" s="268"/>
      <c r="Y6424" t="s">
        <v>8648</v>
      </c>
      <c r="Z6424" t="s">
        <v>8691</v>
      </c>
      <c r="AA6424" t="s">
        <v>8649</v>
      </c>
      <c r="AB6424" s="273" t="str">
        <f>_xlfn.IFNA(IF(Table[[#This Row],[Programme Partner]]&lt;&gt;Table[[#This Row],[Implementing Partner]],CONCATENATE(Table[[#This Row],[Programme Partner]],"-",Table[[#This Row],[Implementing Partner]]),Table[[#This Row],[Programme Partner]]),"")</f>
        <v>UNHCR-NGOF</v>
      </c>
    </row>
    <row r="6425" spans="1:28" ht="16.5" customHeight="1">
      <c r="A6425" s="183">
        <v>6875</v>
      </c>
      <c r="B6425" s="264" t="s">
        <v>5273</v>
      </c>
      <c r="C6425" s="265" t="s">
        <v>5184</v>
      </c>
      <c r="D6425" s="266" t="s">
        <v>5273</v>
      </c>
      <c r="E6425" s="269" t="s">
        <v>27</v>
      </c>
      <c r="F6425" s="264" t="s">
        <v>8012</v>
      </c>
      <c r="G6425" s="195" t="s">
        <v>8586</v>
      </c>
      <c r="H6425" s="264" t="str">
        <f>IFERROR(VLOOKUP(Table[[#This Row],[Activity Details of Assistance]],WHAT!E:F,2,FALSE),"")</f>
        <v># of door</v>
      </c>
      <c r="I6425" s="264"/>
      <c r="J6425">
        <v>686</v>
      </c>
      <c r="K6425" s="295" t="s">
        <v>8280</v>
      </c>
      <c r="L6425" s="306" t="s">
        <v>13</v>
      </c>
      <c r="M6425" t="s">
        <v>14</v>
      </c>
      <c r="N6425" t="s">
        <v>309</v>
      </c>
      <c r="O6425" t="s">
        <v>1607</v>
      </c>
      <c r="P6425" t="s">
        <v>4710</v>
      </c>
      <c r="Q6425" s="312">
        <v>44865</v>
      </c>
      <c r="R6425" s="312">
        <v>44896</v>
      </c>
      <c r="S6425" t="s">
        <v>8452</v>
      </c>
      <c r="T6425" s="267"/>
      <c r="U6425" s="267"/>
      <c r="V6425" s="267"/>
      <c r="W6425" s="267"/>
      <c r="X6425" s="268"/>
      <c r="Y6425" t="s">
        <v>8648</v>
      </c>
      <c r="Z6425" t="s">
        <v>8691</v>
      </c>
      <c r="AA6425" t="s">
        <v>8649</v>
      </c>
      <c r="AB6425" s="273" t="str">
        <f>_xlfn.IFNA(IF(Table[[#This Row],[Programme Partner]]&lt;&gt;Table[[#This Row],[Implementing Partner]],CONCATENATE(Table[[#This Row],[Programme Partner]],"-",Table[[#This Row],[Implementing Partner]]),Table[[#This Row],[Programme Partner]]),"")</f>
        <v>UNHCR-NGOF</v>
      </c>
    </row>
    <row r="6426" spans="1:28" ht="16.5" customHeight="1">
      <c r="A6426" s="183">
        <v>6876</v>
      </c>
      <c r="B6426" s="264" t="s">
        <v>5273</v>
      </c>
      <c r="C6426" s="265" t="s">
        <v>5184</v>
      </c>
      <c r="D6426" s="266" t="s">
        <v>5273</v>
      </c>
      <c r="E6426" s="269" t="s">
        <v>27</v>
      </c>
      <c r="F6426" s="264" t="s">
        <v>8012</v>
      </c>
      <c r="G6426" t="s">
        <v>8357</v>
      </c>
      <c r="H6426" s="264" t="str">
        <f>IFERROR(VLOOKUP(Table[[#This Row],[Activity Details of Assistance]],WHAT!E:F,2,FALSE),"")</f>
        <v># of door</v>
      </c>
      <c r="I6426" s="264"/>
      <c r="J6426">
        <v>533</v>
      </c>
      <c r="K6426" s="295" t="s">
        <v>8280</v>
      </c>
      <c r="L6426" s="306" t="s">
        <v>13</v>
      </c>
      <c r="M6426" t="s">
        <v>14</v>
      </c>
      <c r="N6426" t="s">
        <v>309</v>
      </c>
      <c r="O6426" t="s">
        <v>1607</v>
      </c>
      <c r="P6426" t="s">
        <v>4710</v>
      </c>
      <c r="Q6426" s="312">
        <v>44865</v>
      </c>
      <c r="R6426" s="312">
        <v>44896</v>
      </c>
      <c r="S6426" t="s">
        <v>8452</v>
      </c>
      <c r="T6426" s="267"/>
      <c r="U6426" s="267"/>
      <c r="V6426" s="267"/>
      <c r="W6426" s="267"/>
      <c r="X6426" s="268"/>
      <c r="Y6426" t="s">
        <v>8648</v>
      </c>
      <c r="Z6426" t="s">
        <v>8691</v>
      </c>
      <c r="AA6426" t="s">
        <v>8649</v>
      </c>
      <c r="AB6426" s="273" t="str">
        <f>_xlfn.IFNA(IF(Table[[#This Row],[Programme Partner]]&lt;&gt;Table[[#This Row],[Implementing Partner]],CONCATENATE(Table[[#This Row],[Programme Partner]],"-",Table[[#This Row],[Implementing Partner]]),Table[[#This Row],[Programme Partner]]),"")</f>
        <v>UNHCR-NGOF</v>
      </c>
    </row>
    <row r="6427" spans="1:28" ht="16.5" customHeight="1">
      <c r="A6427" s="183">
        <v>6877</v>
      </c>
      <c r="B6427" s="264" t="s">
        <v>5273</v>
      </c>
      <c r="C6427" s="265" t="s">
        <v>5184</v>
      </c>
      <c r="D6427" s="266" t="s">
        <v>5273</v>
      </c>
      <c r="E6427" s="269" t="s">
        <v>27</v>
      </c>
      <c r="F6427" s="264" t="s">
        <v>8013</v>
      </c>
      <c r="G6427" t="s">
        <v>8313</v>
      </c>
      <c r="H6427" s="264" t="str">
        <f>IFERROR(VLOOKUP(Table[[#This Row],[Activity Details of Assistance]],WHAT!E:F,2,FALSE),"")</f>
        <v># of HP sessions at community level</v>
      </c>
      <c r="I6427" s="264"/>
      <c r="J6427">
        <v>66</v>
      </c>
      <c r="K6427" s="295" t="s">
        <v>8280</v>
      </c>
      <c r="L6427" s="306" t="s">
        <v>13</v>
      </c>
      <c r="M6427" t="s">
        <v>14</v>
      </c>
      <c r="N6427" t="s">
        <v>309</v>
      </c>
      <c r="O6427" t="s">
        <v>1607</v>
      </c>
      <c r="P6427" t="s">
        <v>4710</v>
      </c>
      <c r="Q6427" s="312">
        <v>44865</v>
      </c>
      <c r="R6427" s="312">
        <v>44896</v>
      </c>
      <c r="S6427" t="s">
        <v>8452</v>
      </c>
      <c r="T6427" s="267"/>
      <c r="U6427" s="267"/>
      <c r="V6427" s="267"/>
      <c r="W6427" s="267"/>
      <c r="X6427" s="268"/>
      <c r="Y6427" t="s">
        <v>8648</v>
      </c>
      <c r="Z6427" t="s">
        <v>8691</v>
      </c>
      <c r="AA6427" t="s">
        <v>8649</v>
      </c>
      <c r="AB6427" s="273" t="str">
        <f>_xlfn.IFNA(IF(Table[[#This Row],[Programme Partner]]&lt;&gt;Table[[#This Row],[Implementing Partner]],CONCATENATE(Table[[#This Row],[Programme Partner]],"-",Table[[#This Row],[Implementing Partner]]),Table[[#This Row],[Programme Partner]]),"")</f>
        <v>UNHCR-NGOF</v>
      </c>
    </row>
    <row r="6428" spans="1:28" ht="16.5" customHeight="1">
      <c r="A6428" s="183">
        <v>6878</v>
      </c>
      <c r="B6428" s="264" t="s">
        <v>5273</v>
      </c>
      <c r="C6428" s="265" t="s">
        <v>5184</v>
      </c>
      <c r="D6428" s="266" t="s">
        <v>5273</v>
      </c>
      <c r="E6428" s="269" t="s">
        <v>27</v>
      </c>
      <c r="F6428" s="264" t="s">
        <v>8013</v>
      </c>
      <c r="G6428" t="s">
        <v>8314</v>
      </c>
      <c r="H6428" s="264" t="str">
        <f>IFERROR(VLOOKUP(Table[[#This Row],[Activity Details of Assistance]],WHAT!E:F,2,FALSE),"")</f>
        <v># of HP sessions at HH level</v>
      </c>
      <c r="I6428" s="264"/>
      <c r="J6428">
        <v>1360</v>
      </c>
      <c r="K6428" s="295" t="s">
        <v>8280</v>
      </c>
      <c r="L6428" s="306" t="s">
        <v>13</v>
      </c>
      <c r="M6428" t="s">
        <v>14</v>
      </c>
      <c r="N6428" t="s">
        <v>309</v>
      </c>
      <c r="O6428" t="s">
        <v>1607</v>
      </c>
      <c r="P6428" t="s">
        <v>4710</v>
      </c>
      <c r="Q6428" s="312">
        <v>44865</v>
      </c>
      <c r="R6428" s="312">
        <v>44896</v>
      </c>
      <c r="S6428" t="s">
        <v>8452</v>
      </c>
      <c r="T6428" s="267"/>
      <c r="U6428" s="267"/>
      <c r="V6428" s="267"/>
      <c r="W6428" s="267"/>
      <c r="X6428" s="268"/>
      <c r="Y6428" t="s">
        <v>8648</v>
      </c>
      <c r="Z6428" t="s">
        <v>8691</v>
      </c>
      <c r="AA6428" t="s">
        <v>8649</v>
      </c>
      <c r="AB6428" s="273" t="str">
        <f>_xlfn.IFNA(IF(Table[[#This Row],[Programme Partner]]&lt;&gt;Table[[#This Row],[Implementing Partner]],CONCATENATE(Table[[#This Row],[Programme Partner]],"-",Table[[#This Row],[Implementing Partner]]),Table[[#This Row],[Programme Partner]]),"")</f>
        <v>UNHCR-NGOF</v>
      </c>
    </row>
    <row r="6429" spans="1:28" ht="16.5" customHeight="1">
      <c r="A6429" s="183">
        <v>6879</v>
      </c>
      <c r="B6429" s="264" t="s">
        <v>5273</v>
      </c>
      <c r="C6429" s="265" t="s">
        <v>5184</v>
      </c>
      <c r="D6429" s="266" t="s">
        <v>5273</v>
      </c>
      <c r="E6429" s="269" t="s">
        <v>27</v>
      </c>
      <c r="F6429" s="264" t="s">
        <v>8013</v>
      </c>
      <c r="G6429" t="s">
        <v>8374</v>
      </c>
      <c r="H6429" s="264" t="str">
        <f>IFERROR(VLOOKUP(Table[[#This Row],[Activity Details of Assistance]],WHAT!E:F,2,FALSE),"")</f>
        <v># of HP sessions at institution level</v>
      </c>
      <c r="I6429" s="264"/>
      <c r="J6429">
        <v>5</v>
      </c>
      <c r="K6429" s="295" t="s">
        <v>8280</v>
      </c>
      <c r="L6429" s="306" t="s">
        <v>13</v>
      </c>
      <c r="M6429" t="s">
        <v>14</v>
      </c>
      <c r="N6429" t="s">
        <v>309</v>
      </c>
      <c r="O6429" t="s">
        <v>1607</v>
      </c>
      <c r="P6429" t="s">
        <v>4710</v>
      </c>
      <c r="Q6429" s="312">
        <v>44865</v>
      </c>
      <c r="R6429" s="312">
        <v>44896</v>
      </c>
      <c r="S6429" t="s">
        <v>8452</v>
      </c>
      <c r="T6429" s="267"/>
      <c r="U6429" s="267"/>
      <c r="V6429" s="267"/>
      <c r="W6429" s="267"/>
      <c r="X6429" s="268"/>
      <c r="Y6429" t="s">
        <v>8648</v>
      </c>
      <c r="Z6429" t="s">
        <v>8691</v>
      </c>
      <c r="AA6429" t="s">
        <v>8649</v>
      </c>
      <c r="AB6429" s="273" t="str">
        <f>_xlfn.IFNA(IF(Table[[#This Row],[Programme Partner]]&lt;&gt;Table[[#This Row],[Implementing Partner]],CONCATENATE(Table[[#This Row],[Programme Partner]],"-",Table[[#This Row],[Implementing Partner]]),Table[[#This Row],[Programme Partner]]),"")</f>
        <v>UNHCR-NGOF</v>
      </c>
    </row>
    <row r="6430" spans="1:28" ht="16.5" customHeight="1">
      <c r="A6430" s="183">
        <v>6880</v>
      </c>
      <c r="B6430" s="264" t="s">
        <v>5273</v>
      </c>
      <c r="C6430" s="265" t="s">
        <v>5184</v>
      </c>
      <c r="D6430" s="266" t="s">
        <v>5273</v>
      </c>
      <c r="E6430" s="269" t="s">
        <v>27</v>
      </c>
      <c r="F6430" s="264" t="s">
        <v>8013</v>
      </c>
      <c r="G6430" t="s">
        <v>8317</v>
      </c>
      <c r="H6430" s="264" t="str">
        <f>IFERROR(VLOOKUP(Table[[#This Row],[Activity Details of Assistance]],WHAT!E:F,2,FALSE),"")</f>
        <v># of estimated persons reached by mass-media campaign</v>
      </c>
      <c r="I6430" s="264"/>
      <c r="J6430">
        <v>9</v>
      </c>
      <c r="K6430" s="295" t="s">
        <v>8280</v>
      </c>
      <c r="L6430" s="306" t="s">
        <v>13</v>
      </c>
      <c r="M6430" t="s">
        <v>14</v>
      </c>
      <c r="N6430" t="s">
        <v>309</v>
      </c>
      <c r="O6430" t="s">
        <v>1607</v>
      </c>
      <c r="P6430" t="s">
        <v>4710</v>
      </c>
      <c r="Q6430" s="312">
        <v>44865</v>
      </c>
      <c r="R6430" s="312">
        <v>44896</v>
      </c>
      <c r="S6430" t="s">
        <v>8452</v>
      </c>
      <c r="T6430" s="267"/>
      <c r="U6430" s="267"/>
      <c r="V6430" s="267"/>
      <c r="W6430" s="267"/>
      <c r="X6430" s="268"/>
      <c r="Y6430" t="s">
        <v>8648</v>
      </c>
      <c r="Z6430" t="s">
        <v>8691</v>
      </c>
      <c r="AA6430" t="s">
        <v>8649</v>
      </c>
      <c r="AB6430" s="273" t="str">
        <f>_xlfn.IFNA(IF(Table[[#This Row],[Programme Partner]]&lt;&gt;Table[[#This Row],[Implementing Partner]],CONCATENATE(Table[[#This Row],[Programme Partner]],"-",Table[[#This Row],[Implementing Partner]]),Table[[#This Row],[Programme Partner]]),"")</f>
        <v>UNHCR-NGOF</v>
      </c>
    </row>
    <row r="6431" spans="1:28" ht="16.5" customHeight="1">
      <c r="A6431" s="183">
        <v>6881</v>
      </c>
      <c r="B6431" s="264" t="s">
        <v>5273</v>
      </c>
      <c r="C6431" s="265" t="s">
        <v>5184</v>
      </c>
      <c r="D6431" s="266" t="s">
        <v>5273</v>
      </c>
      <c r="E6431" s="269" t="s">
        <v>27</v>
      </c>
      <c r="F6431" s="264" t="s">
        <v>8013</v>
      </c>
      <c r="G6431" t="s">
        <v>8316</v>
      </c>
      <c r="H6431" s="264" t="str">
        <f>IFERROR(VLOOKUP(Table[[#This Row],[Activity Details of Assistance]],WHAT!E:F,2,FALSE),"")</f>
        <v># of household</v>
      </c>
      <c r="I6431" s="264"/>
      <c r="J6431">
        <v>654</v>
      </c>
      <c r="K6431" s="295" t="s">
        <v>8280</v>
      </c>
      <c r="L6431" s="306" t="s">
        <v>13</v>
      </c>
      <c r="M6431" t="s">
        <v>14</v>
      </c>
      <c r="N6431" t="s">
        <v>309</v>
      </c>
      <c r="O6431" t="s">
        <v>1607</v>
      </c>
      <c r="P6431" t="s">
        <v>4710</v>
      </c>
      <c r="Q6431" s="312">
        <v>44865</v>
      </c>
      <c r="R6431" s="312">
        <v>44896</v>
      </c>
      <c r="S6431" t="s">
        <v>8452</v>
      </c>
      <c r="T6431" s="267"/>
      <c r="U6431" s="267"/>
      <c r="V6431" s="267"/>
      <c r="W6431" s="267"/>
      <c r="X6431" s="268"/>
      <c r="Y6431" t="s">
        <v>8648</v>
      </c>
      <c r="Z6431" t="s">
        <v>8691</v>
      </c>
      <c r="AA6431" t="s">
        <v>8649</v>
      </c>
      <c r="AB6431" s="273" t="str">
        <f>_xlfn.IFNA(IF(Table[[#This Row],[Programme Partner]]&lt;&gt;Table[[#This Row],[Implementing Partner]],CONCATENATE(Table[[#This Row],[Programme Partner]],"-",Table[[#This Row],[Implementing Partner]]),Table[[#This Row],[Programme Partner]]),"")</f>
        <v>UNHCR-NGOF</v>
      </c>
    </row>
    <row r="6432" spans="1:28" ht="16.5" customHeight="1">
      <c r="A6432" s="183">
        <v>6882</v>
      </c>
      <c r="B6432" s="264" t="s">
        <v>5273</v>
      </c>
      <c r="C6432" s="265" t="s">
        <v>5184</v>
      </c>
      <c r="D6432" s="266" t="s">
        <v>5273</v>
      </c>
      <c r="E6432" s="269" t="s">
        <v>27</v>
      </c>
      <c r="F6432" s="264" t="s">
        <v>8013</v>
      </c>
      <c r="G6432" t="s">
        <v>8442</v>
      </c>
      <c r="H6432" s="264" t="str">
        <f>IFERROR(VLOOKUP(Table[[#This Row],[Activity Details of Assistance]],WHAT!E:F,2,FALSE),"")</f>
        <v># of facilities</v>
      </c>
      <c r="I6432" s="264"/>
      <c r="J6432">
        <v>1089</v>
      </c>
      <c r="K6432" s="295" t="s">
        <v>8280</v>
      </c>
      <c r="L6432" s="306" t="s">
        <v>13</v>
      </c>
      <c r="M6432" t="s">
        <v>14</v>
      </c>
      <c r="N6432" t="s">
        <v>309</v>
      </c>
      <c r="O6432" t="s">
        <v>1607</v>
      </c>
      <c r="P6432" t="s">
        <v>4710</v>
      </c>
      <c r="Q6432" s="312">
        <v>44865</v>
      </c>
      <c r="R6432" s="312">
        <v>44896</v>
      </c>
      <c r="S6432" t="s">
        <v>8452</v>
      </c>
      <c r="T6432" s="267"/>
      <c r="U6432" s="267"/>
      <c r="V6432" s="267"/>
      <c r="W6432" s="267"/>
      <c r="X6432" s="268"/>
      <c r="Y6432" t="s">
        <v>8648</v>
      </c>
      <c r="Z6432" t="s">
        <v>8691</v>
      </c>
      <c r="AA6432" t="s">
        <v>8649</v>
      </c>
      <c r="AB6432" s="273" t="str">
        <f>_xlfn.IFNA(IF(Table[[#This Row],[Programme Partner]]&lt;&gt;Table[[#This Row],[Implementing Partner]],CONCATENATE(Table[[#This Row],[Programme Partner]],"-",Table[[#This Row],[Implementing Partner]]),Table[[#This Row],[Programme Partner]]),"")</f>
        <v>UNHCR-NGOF</v>
      </c>
    </row>
    <row r="6433" spans="1:28" ht="16.5" customHeight="1">
      <c r="A6433" s="183">
        <v>6883</v>
      </c>
      <c r="B6433" s="264" t="s">
        <v>5273</v>
      </c>
      <c r="C6433" s="265" t="s">
        <v>5184</v>
      </c>
      <c r="D6433" s="266" t="s">
        <v>5273</v>
      </c>
      <c r="E6433" s="269" t="s">
        <v>27</v>
      </c>
      <c r="F6433" s="264" t="s">
        <v>8014</v>
      </c>
      <c r="G6433" t="s">
        <v>8358</v>
      </c>
      <c r="H6433" s="264" t="str">
        <f>IFERROR(VLOOKUP(Table[[#This Row],[Activity Details of Assistance]],WHAT!E:F,2,FALSE),"")</f>
        <v># of campaign per camp </v>
      </c>
      <c r="I6433" s="264"/>
      <c r="J6433">
        <v>8</v>
      </c>
      <c r="K6433" s="295" t="s">
        <v>8280</v>
      </c>
      <c r="L6433" s="306" t="s">
        <v>13</v>
      </c>
      <c r="M6433" t="s">
        <v>14</v>
      </c>
      <c r="N6433" t="s">
        <v>309</v>
      </c>
      <c r="O6433" t="s">
        <v>1607</v>
      </c>
      <c r="P6433" t="s">
        <v>4710</v>
      </c>
      <c r="Q6433" s="312">
        <v>44865</v>
      </c>
      <c r="R6433" s="312">
        <v>44896</v>
      </c>
      <c r="S6433" t="s">
        <v>8452</v>
      </c>
      <c r="T6433" s="267"/>
      <c r="U6433" s="267"/>
      <c r="V6433" s="267"/>
      <c r="W6433" s="267"/>
      <c r="X6433" s="268"/>
      <c r="Y6433" t="s">
        <v>8648</v>
      </c>
      <c r="Z6433" t="s">
        <v>8691</v>
      </c>
      <c r="AA6433" t="s">
        <v>8649</v>
      </c>
      <c r="AB6433" s="273" t="str">
        <f>_xlfn.IFNA(IF(Table[[#This Row],[Programme Partner]]&lt;&gt;Table[[#This Row],[Implementing Partner]],CONCATENATE(Table[[#This Row],[Programme Partner]],"-",Table[[#This Row],[Implementing Partner]]),Table[[#This Row],[Programme Partner]]),"")</f>
        <v>UNHCR-NGOF</v>
      </c>
    </row>
    <row r="6434" spans="1:28" ht="16.5" customHeight="1">
      <c r="A6434" s="183">
        <v>6884</v>
      </c>
      <c r="B6434" s="264" t="s">
        <v>5273</v>
      </c>
      <c r="C6434" s="265" t="s">
        <v>5184</v>
      </c>
      <c r="D6434" s="266" t="s">
        <v>5273</v>
      </c>
      <c r="E6434" s="269" t="s">
        <v>27</v>
      </c>
      <c r="F6434" s="264" t="s">
        <v>8014</v>
      </c>
      <c r="G6434" s="103" t="s">
        <v>8361</v>
      </c>
      <c r="H6434" s="264" t="str">
        <f>IFERROR(VLOOKUP(Table[[#This Row],[Activity Details of Assistance]],WHAT!E:F,2,FALSE),"")</f>
        <v># of plant</v>
      </c>
      <c r="I6434" s="264"/>
      <c r="J6434">
        <v>1</v>
      </c>
      <c r="K6434" s="295" t="s">
        <v>8280</v>
      </c>
      <c r="L6434" s="306" t="s">
        <v>13</v>
      </c>
      <c r="M6434" t="s">
        <v>14</v>
      </c>
      <c r="N6434" t="s">
        <v>309</v>
      </c>
      <c r="O6434" t="s">
        <v>1607</v>
      </c>
      <c r="P6434" t="s">
        <v>4710</v>
      </c>
      <c r="Q6434" s="312">
        <v>44865</v>
      </c>
      <c r="R6434" s="312">
        <v>44896</v>
      </c>
      <c r="S6434" t="s">
        <v>8452</v>
      </c>
      <c r="T6434" s="267"/>
      <c r="U6434" s="267"/>
      <c r="V6434" s="267"/>
      <c r="W6434" s="267"/>
      <c r="X6434" s="268"/>
      <c r="Y6434" t="s">
        <v>8648</v>
      </c>
      <c r="Z6434" t="s">
        <v>8691</v>
      </c>
      <c r="AA6434" t="s">
        <v>8649</v>
      </c>
      <c r="AB6434" s="273" t="str">
        <f>_xlfn.IFNA(IF(Table[[#This Row],[Programme Partner]]&lt;&gt;Table[[#This Row],[Implementing Partner]],CONCATENATE(Table[[#This Row],[Programme Partner]],"-",Table[[#This Row],[Implementing Partner]]),Table[[#This Row],[Programme Partner]]),"")</f>
        <v>UNHCR-NGOF</v>
      </c>
    </row>
    <row r="6435" spans="1:28" ht="16.5" customHeight="1">
      <c r="A6435" s="183">
        <v>6885</v>
      </c>
      <c r="B6435" s="264" t="s">
        <v>5033</v>
      </c>
      <c r="C6435" s="265" t="s">
        <v>5033</v>
      </c>
      <c r="D6435" s="266" t="s">
        <v>7014</v>
      </c>
      <c r="E6435" s="269" t="s">
        <v>27</v>
      </c>
      <c r="F6435" s="264" t="s">
        <v>8011</v>
      </c>
      <c r="G6435" t="s">
        <v>8355</v>
      </c>
      <c r="H6435" s="264" t="str">
        <f>IFERROR(VLOOKUP(Table[[#This Row],[Activity Details of Assistance]],WHAT!E:F,2,FALSE),"")</f>
        <v># of water network</v>
      </c>
      <c r="I6435" s="264"/>
      <c r="J6435">
        <v>2</v>
      </c>
      <c r="K6435" s="295" t="s">
        <v>8280</v>
      </c>
      <c r="L6435" s="306" t="s">
        <v>13</v>
      </c>
      <c r="M6435" t="s">
        <v>14</v>
      </c>
      <c r="N6435" t="s">
        <v>307</v>
      </c>
      <c r="O6435" t="s">
        <v>1599</v>
      </c>
      <c r="P6435" t="s">
        <v>4720</v>
      </c>
      <c r="Q6435" s="312">
        <v>44865</v>
      </c>
      <c r="R6435" s="312">
        <v>44896</v>
      </c>
      <c r="S6435" t="s">
        <v>8452</v>
      </c>
      <c r="T6435" s="267"/>
      <c r="U6435" s="267"/>
      <c r="V6435" s="267"/>
      <c r="W6435" s="267"/>
      <c r="X6435" s="268"/>
      <c r="Y6435" t="s">
        <v>8629</v>
      </c>
      <c r="Z6435">
        <v>1852377016</v>
      </c>
      <c r="AA6435" t="s">
        <v>8692</v>
      </c>
      <c r="AB6435" s="273" t="str">
        <f>_xlfn.IFNA(IF(Table[[#This Row],[Programme Partner]]&lt;&gt;Table[[#This Row],[Implementing Partner]],CONCATENATE(Table[[#This Row],[Programme Partner]],"-",Table[[#This Row],[Implementing Partner]]),Table[[#This Row],[Programme Partner]]),"")</f>
        <v>BRAC</v>
      </c>
    </row>
    <row r="6436" spans="1:28" ht="16.5" customHeight="1">
      <c r="A6436" s="183">
        <v>6886</v>
      </c>
      <c r="B6436" s="264" t="s">
        <v>5033</v>
      </c>
      <c r="C6436" s="265" t="s">
        <v>5033</v>
      </c>
      <c r="D6436" s="266" t="s">
        <v>7014</v>
      </c>
      <c r="E6436" s="269" t="s">
        <v>27</v>
      </c>
      <c r="F6436" s="264" t="s">
        <v>8012</v>
      </c>
      <c r="G6436" t="s">
        <v>8438</v>
      </c>
      <c r="H6436" s="264" t="str">
        <f>IFERROR(VLOOKUP(Table[[#This Row],[Activity Details of Assistance]],WHAT!E:F,2,FALSE),"")</f>
        <v># of FSM Site</v>
      </c>
      <c r="I6436" s="264"/>
      <c r="J6436">
        <v>1</v>
      </c>
      <c r="K6436" s="295" t="s">
        <v>8280</v>
      </c>
      <c r="L6436" s="306" t="s">
        <v>13</v>
      </c>
      <c r="M6436" t="s">
        <v>14</v>
      </c>
      <c r="N6436" t="s">
        <v>307</v>
      </c>
      <c r="O6436" t="s">
        <v>1599</v>
      </c>
      <c r="P6436" t="s">
        <v>4720</v>
      </c>
      <c r="Q6436" s="312">
        <v>44865</v>
      </c>
      <c r="R6436" s="312">
        <v>44896</v>
      </c>
      <c r="S6436" t="s">
        <v>8452</v>
      </c>
      <c r="T6436" s="267"/>
      <c r="U6436" s="267"/>
      <c r="V6436" s="267"/>
      <c r="W6436" s="267"/>
      <c r="X6436" s="268"/>
      <c r="Y6436" t="s">
        <v>8629</v>
      </c>
      <c r="Z6436">
        <v>1852377016</v>
      </c>
      <c r="AA6436" t="s">
        <v>8692</v>
      </c>
      <c r="AB6436" s="273" t="str">
        <f>_xlfn.IFNA(IF(Table[[#This Row],[Programme Partner]]&lt;&gt;Table[[#This Row],[Implementing Partner]],CONCATENATE(Table[[#This Row],[Programme Partner]],"-",Table[[#This Row],[Implementing Partner]]),Table[[#This Row],[Programme Partner]]),"")</f>
        <v>BRAC</v>
      </c>
    </row>
    <row r="6437" spans="1:28" ht="16.5" customHeight="1">
      <c r="A6437" s="183">
        <v>6887</v>
      </c>
      <c r="B6437" s="264" t="s">
        <v>5033</v>
      </c>
      <c r="C6437" s="265" t="s">
        <v>5033</v>
      </c>
      <c r="D6437" s="266" t="s">
        <v>7014</v>
      </c>
      <c r="E6437" s="269" t="s">
        <v>27</v>
      </c>
      <c r="F6437" s="264" t="s">
        <v>8012</v>
      </c>
      <c r="G6437" t="s">
        <v>8356</v>
      </c>
      <c r="H6437" s="264" t="str">
        <f>IFERROR(VLOOKUP(Table[[#This Row],[Activity Details of Assistance]],WHAT!E:F,2,FALSE),"")</f>
        <v># of FSM Site</v>
      </c>
      <c r="I6437" s="264"/>
      <c r="J6437">
        <v>1</v>
      </c>
      <c r="K6437" s="295" t="s">
        <v>8280</v>
      </c>
      <c r="L6437" s="306" t="s">
        <v>13</v>
      </c>
      <c r="M6437" t="s">
        <v>14</v>
      </c>
      <c r="N6437" t="s">
        <v>307</v>
      </c>
      <c r="O6437" t="s">
        <v>1599</v>
      </c>
      <c r="P6437" t="s">
        <v>4720</v>
      </c>
      <c r="Q6437" s="312">
        <v>44865</v>
      </c>
      <c r="R6437" s="312">
        <v>44896</v>
      </c>
      <c r="S6437" t="s">
        <v>8452</v>
      </c>
      <c r="T6437" s="267"/>
      <c r="U6437" s="267"/>
      <c r="V6437" s="267"/>
      <c r="W6437" s="267"/>
      <c r="X6437" s="268"/>
      <c r="Y6437" t="s">
        <v>8629</v>
      </c>
      <c r="Z6437">
        <v>1852377016</v>
      </c>
      <c r="AA6437" t="s">
        <v>8692</v>
      </c>
      <c r="AB6437" s="273" t="str">
        <f>_xlfn.IFNA(IF(Table[[#This Row],[Programme Partner]]&lt;&gt;Table[[#This Row],[Implementing Partner]],CONCATENATE(Table[[#This Row],[Programme Partner]],"-",Table[[#This Row],[Implementing Partner]]),Table[[#This Row],[Programme Partner]]),"")</f>
        <v>BRAC</v>
      </c>
    </row>
    <row r="6438" spans="1:28" ht="16.5" customHeight="1">
      <c r="A6438" s="183">
        <v>6888</v>
      </c>
      <c r="B6438" s="264" t="s">
        <v>5033</v>
      </c>
      <c r="C6438" s="265" t="s">
        <v>5033</v>
      </c>
      <c r="D6438" s="266" t="s">
        <v>7014</v>
      </c>
      <c r="E6438" s="269" t="s">
        <v>27</v>
      </c>
      <c r="F6438" s="264" t="s">
        <v>8012</v>
      </c>
      <c r="G6438" t="s">
        <v>8354</v>
      </c>
      <c r="H6438" s="264" t="str">
        <f>IFERROR(VLOOKUP(Table[[#This Row],[Activity Details of Assistance]],WHAT!E:F,2,FALSE),"")</f>
        <v># of door</v>
      </c>
      <c r="I6438" s="264"/>
      <c r="J6438">
        <v>1</v>
      </c>
      <c r="K6438" s="295" t="s">
        <v>8280</v>
      </c>
      <c r="L6438" s="306" t="s">
        <v>13</v>
      </c>
      <c r="M6438" t="s">
        <v>14</v>
      </c>
      <c r="N6438" t="s">
        <v>307</v>
      </c>
      <c r="O6438" t="s">
        <v>1599</v>
      </c>
      <c r="P6438" t="s">
        <v>4720</v>
      </c>
      <c r="Q6438" s="312">
        <v>44865</v>
      </c>
      <c r="R6438" s="312">
        <v>44896</v>
      </c>
      <c r="S6438" t="s">
        <v>8452</v>
      </c>
      <c r="T6438" s="267"/>
      <c r="U6438" s="267"/>
      <c r="V6438" s="267"/>
      <c r="W6438" s="267"/>
      <c r="X6438" s="268"/>
      <c r="Y6438" t="s">
        <v>8629</v>
      </c>
      <c r="Z6438">
        <v>1852377016</v>
      </c>
      <c r="AA6438" t="s">
        <v>8692</v>
      </c>
      <c r="AB6438" s="273" t="str">
        <f>_xlfn.IFNA(IF(Table[[#This Row],[Programme Partner]]&lt;&gt;Table[[#This Row],[Implementing Partner]],CONCATENATE(Table[[#This Row],[Programme Partner]],"-",Table[[#This Row],[Implementing Partner]]),Table[[#This Row],[Programme Partner]]),"")</f>
        <v>BRAC</v>
      </c>
    </row>
    <row r="6439" spans="1:28" ht="16.5" customHeight="1">
      <c r="A6439" s="183">
        <v>6889</v>
      </c>
      <c r="B6439" s="264" t="s">
        <v>5033</v>
      </c>
      <c r="C6439" s="265" t="s">
        <v>5033</v>
      </c>
      <c r="D6439" s="266" t="s">
        <v>7014</v>
      </c>
      <c r="E6439" s="269" t="s">
        <v>27</v>
      </c>
      <c r="F6439" s="264" t="s">
        <v>8012</v>
      </c>
      <c r="G6439" t="s">
        <v>8357</v>
      </c>
      <c r="H6439" s="264" t="str">
        <f>IFERROR(VLOOKUP(Table[[#This Row],[Activity Details of Assistance]],WHAT!E:F,2,FALSE),"")</f>
        <v># of door</v>
      </c>
      <c r="I6439" s="264"/>
      <c r="J6439">
        <v>49</v>
      </c>
      <c r="K6439" s="295" t="s">
        <v>8280</v>
      </c>
      <c r="L6439" s="306" t="s">
        <v>13</v>
      </c>
      <c r="M6439" t="s">
        <v>14</v>
      </c>
      <c r="N6439" t="s">
        <v>307</v>
      </c>
      <c r="O6439" t="s">
        <v>1599</v>
      </c>
      <c r="P6439" t="s">
        <v>4720</v>
      </c>
      <c r="Q6439" s="312">
        <v>44865</v>
      </c>
      <c r="R6439" s="312">
        <v>44896</v>
      </c>
      <c r="S6439" t="s">
        <v>8452</v>
      </c>
      <c r="T6439" s="267"/>
      <c r="U6439" s="267"/>
      <c r="V6439" s="267"/>
      <c r="W6439" s="267"/>
      <c r="X6439" s="268"/>
      <c r="Y6439" t="s">
        <v>8629</v>
      </c>
      <c r="Z6439">
        <v>1852377016</v>
      </c>
      <c r="AA6439" t="s">
        <v>8692</v>
      </c>
      <c r="AB6439" s="273" t="str">
        <f>_xlfn.IFNA(IF(Table[[#This Row],[Programme Partner]]&lt;&gt;Table[[#This Row],[Implementing Partner]],CONCATENATE(Table[[#This Row],[Programme Partner]],"-",Table[[#This Row],[Implementing Partner]]),Table[[#This Row],[Programme Partner]]),"")</f>
        <v>BRAC</v>
      </c>
    </row>
    <row r="6440" spans="1:28" ht="16.5" customHeight="1">
      <c r="A6440" s="183">
        <v>6890</v>
      </c>
      <c r="B6440" s="264" t="s">
        <v>5033</v>
      </c>
      <c r="C6440" s="265" t="s">
        <v>5033</v>
      </c>
      <c r="D6440" s="266" t="s">
        <v>7014</v>
      </c>
      <c r="E6440" s="269" t="s">
        <v>27</v>
      </c>
      <c r="F6440" s="264" t="s">
        <v>8013</v>
      </c>
      <c r="G6440" t="s">
        <v>8313</v>
      </c>
      <c r="H6440" s="264" t="str">
        <f>IFERROR(VLOOKUP(Table[[#This Row],[Activity Details of Assistance]],WHAT!E:F,2,FALSE),"")</f>
        <v># of HP sessions at community level</v>
      </c>
      <c r="I6440" s="264"/>
      <c r="J6440">
        <v>101</v>
      </c>
      <c r="K6440" s="295" t="s">
        <v>8280</v>
      </c>
      <c r="L6440" s="306" t="s">
        <v>13</v>
      </c>
      <c r="M6440" t="s">
        <v>14</v>
      </c>
      <c r="N6440" t="s">
        <v>307</v>
      </c>
      <c r="O6440" t="s">
        <v>1599</v>
      </c>
      <c r="P6440" t="s">
        <v>4720</v>
      </c>
      <c r="Q6440" s="312">
        <v>44865</v>
      </c>
      <c r="R6440" s="312">
        <v>44896</v>
      </c>
      <c r="S6440" t="s">
        <v>8452</v>
      </c>
      <c r="T6440" s="267"/>
      <c r="U6440" s="267"/>
      <c r="V6440" s="267"/>
      <c r="W6440" s="267"/>
      <c r="X6440" s="268"/>
      <c r="Y6440" t="s">
        <v>8629</v>
      </c>
      <c r="Z6440">
        <v>1852377016</v>
      </c>
      <c r="AA6440" t="s">
        <v>8692</v>
      </c>
      <c r="AB6440" s="273" t="str">
        <f>_xlfn.IFNA(IF(Table[[#This Row],[Programme Partner]]&lt;&gt;Table[[#This Row],[Implementing Partner]],CONCATENATE(Table[[#This Row],[Programme Partner]],"-",Table[[#This Row],[Implementing Partner]]),Table[[#This Row],[Programme Partner]]),"")</f>
        <v>BRAC</v>
      </c>
    </row>
    <row r="6441" spans="1:28" ht="16.5" customHeight="1">
      <c r="A6441" s="183">
        <v>6891</v>
      </c>
      <c r="B6441" s="264" t="s">
        <v>5033</v>
      </c>
      <c r="C6441" s="265" t="s">
        <v>5033</v>
      </c>
      <c r="D6441" s="266" t="s">
        <v>7014</v>
      </c>
      <c r="E6441" s="269" t="s">
        <v>27</v>
      </c>
      <c r="F6441" s="264" t="s">
        <v>8013</v>
      </c>
      <c r="G6441" t="s">
        <v>8314</v>
      </c>
      <c r="H6441" s="264" t="str">
        <f>IFERROR(VLOOKUP(Table[[#This Row],[Activity Details of Assistance]],WHAT!E:F,2,FALSE),"")</f>
        <v># of HP sessions at HH level</v>
      </c>
      <c r="I6441" s="264"/>
      <c r="J6441">
        <v>1005</v>
      </c>
      <c r="K6441" s="295" t="s">
        <v>8280</v>
      </c>
      <c r="L6441" s="306" t="s">
        <v>13</v>
      </c>
      <c r="M6441" t="s">
        <v>14</v>
      </c>
      <c r="N6441" t="s">
        <v>307</v>
      </c>
      <c r="O6441" t="s">
        <v>1599</v>
      </c>
      <c r="P6441" t="s">
        <v>4720</v>
      </c>
      <c r="Q6441" s="312">
        <v>44865</v>
      </c>
      <c r="R6441" s="312">
        <v>44896</v>
      </c>
      <c r="S6441" t="s">
        <v>8452</v>
      </c>
      <c r="T6441" s="267"/>
      <c r="U6441" s="267"/>
      <c r="V6441" s="267"/>
      <c r="W6441" s="267"/>
      <c r="X6441" s="268"/>
      <c r="Y6441" t="s">
        <v>8629</v>
      </c>
      <c r="Z6441">
        <v>1852377016</v>
      </c>
      <c r="AA6441" t="s">
        <v>8692</v>
      </c>
      <c r="AB6441" s="273" t="str">
        <f>_xlfn.IFNA(IF(Table[[#This Row],[Programme Partner]]&lt;&gt;Table[[#This Row],[Implementing Partner]],CONCATENATE(Table[[#This Row],[Programme Partner]],"-",Table[[#This Row],[Implementing Partner]]),Table[[#This Row],[Programme Partner]]),"")</f>
        <v>BRAC</v>
      </c>
    </row>
    <row r="6442" spans="1:28" ht="16.5" customHeight="1">
      <c r="A6442" s="183">
        <v>6892</v>
      </c>
      <c r="B6442" s="264" t="s">
        <v>5033</v>
      </c>
      <c r="C6442" s="265" t="s">
        <v>5033</v>
      </c>
      <c r="D6442" s="266" t="s">
        <v>7014</v>
      </c>
      <c r="E6442" s="269" t="s">
        <v>27</v>
      </c>
      <c r="F6442" s="264" t="s">
        <v>8013</v>
      </c>
      <c r="G6442" t="s">
        <v>8374</v>
      </c>
      <c r="H6442" s="264" t="str">
        <f>IFERROR(VLOOKUP(Table[[#This Row],[Activity Details of Assistance]],WHAT!E:F,2,FALSE),"")</f>
        <v># of HP sessions at institution level</v>
      </c>
      <c r="I6442" s="264"/>
      <c r="J6442">
        <v>1</v>
      </c>
      <c r="K6442" s="295" t="s">
        <v>8280</v>
      </c>
      <c r="L6442" s="306" t="s">
        <v>13</v>
      </c>
      <c r="M6442" t="s">
        <v>14</v>
      </c>
      <c r="N6442" t="s">
        <v>307</v>
      </c>
      <c r="O6442" t="s">
        <v>1599</v>
      </c>
      <c r="P6442" t="s">
        <v>4720</v>
      </c>
      <c r="Q6442" s="312">
        <v>44865</v>
      </c>
      <c r="R6442" s="312">
        <v>44896</v>
      </c>
      <c r="S6442" t="s">
        <v>8452</v>
      </c>
      <c r="T6442" s="267"/>
      <c r="U6442" s="267"/>
      <c r="V6442" s="267"/>
      <c r="W6442" s="267"/>
      <c r="X6442" s="268"/>
      <c r="Y6442" t="s">
        <v>8629</v>
      </c>
      <c r="Z6442">
        <v>1852377016</v>
      </c>
      <c r="AA6442" t="s">
        <v>8692</v>
      </c>
      <c r="AB6442" s="273" t="str">
        <f>_xlfn.IFNA(IF(Table[[#This Row],[Programme Partner]]&lt;&gt;Table[[#This Row],[Implementing Partner]],CONCATENATE(Table[[#This Row],[Programme Partner]],"-",Table[[#This Row],[Implementing Partner]]),Table[[#This Row],[Programme Partner]]),"")</f>
        <v>BRAC</v>
      </c>
    </row>
    <row r="6443" spans="1:28" ht="16.5" customHeight="1">
      <c r="A6443" s="183">
        <v>6893</v>
      </c>
      <c r="B6443" s="264" t="s">
        <v>5033</v>
      </c>
      <c r="C6443" s="265" t="s">
        <v>5033</v>
      </c>
      <c r="D6443" s="266" t="s">
        <v>7014</v>
      </c>
      <c r="E6443" s="269" t="s">
        <v>27</v>
      </c>
      <c r="F6443" s="264" t="s">
        <v>8013</v>
      </c>
      <c r="G6443" t="s">
        <v>8363</v>
      </c>
      <c r="H6443" s="264" t="str">
        <f>IFERROR(VLOOKUP(Table[[#This Row],[Activity Details of Assistance]],WHAT!E:F,2,FALSE),"")</f>
        <v># of household</v>
      </c>
      <c r="I6443" s="264"/>
      <c r="J6443">
        <v>3549</v>
      </c>
      <c r="K6443" s="295" t="s">
        <v>8280</v>
      </c>
      <c r="L6443" s="306" t="s">
        <v>13</v>
      </c>
      <c r="M6443" t="s">
        <v>14</v>
      </c>
      <c r="N6443" t="s">
        <v>307</v>
      </c>
      <c r="O6443" t="s">
        <v>1599</v>
      </c>
      <c r="P6443" t="s">
        <v>4720</v>
      </c>
      <c r="Q6443" s="312">
        <v>44865</v>
      </c>
      <c r="R6443" s="312">
        <v>44896</v>
      </c>
      <c r="S6443" t="s">
        <v>8452</v>
      </c>
      <c r="T6443" s="267"/>
      <c r="U6443" s="267"/>
      <c r="V6443" s="267"/>
      <c r="W6443" s="267"/>
      <c r="X6443" s="268"/>
      <c r="Y6443" t="s">
        <v>8629</v>
      </c>
      <c r="Z6443">
        <v>1852377016</v>
      </c>
      <c r="AA6443" t="s">
        <v>8692</v>
      </c>
      <c r="AB6443" s="273" t="str">
        <f>_xlfn.IFNA(IF(Table[[#This Row],[Programme Partner]]&lt;&gt;Table[[#This Row],[Implementing Partner]],CONCATENATE(Table[[#This Row],[Programme Partner]],"-",Table[[#This Row],[Implementing Partner]]),Table[[#This Row],[Programme Partner]]),"")</f>
        <v>BRAC</v>
      </c>
    </row>
    <row r="6444" spans="1:28" ht="16.5" customHeight="1">
      <c r="A6444" s="183">
        <v>6894</v>
      </c>
      <c r="B6444" s="264" t="s">
        <v>5033</v>
      </c>
      <c r="C6444" s="265" t="s">
        <v>5033</v>
      </c>
      <c r="D6444" s="266" t="s">
        <v>7014</v>
      </c>
      <c r="E6444" s="269" t="s">
        <v>27</v>
      </c>
      <c r="F6444" s="264" t="s">
        <v>8013</v>
      </c>
      <c r="G6444" t="s">
        <v>8360</v>
      </c>
      <c r="H6444" s="264" t="str">
        <f>IFERROR(VLOOKUP(Table[[#This Row],[Activity Details of Assistance]],WHAT!E:F,2,FALSE),"")</f>
        <v># of household</v>
      </c>
      <c r="I6444" s="264"/>
      <c r="J6444">
        <v>2336</v>
      </c>
      <c r="K6444" s="295" t="s">
        <v>8280</v>
      </c>
      <c r="L6444" s="306" t="s">
        <v>13</v>
      </c>
      <c r="M6444" t="s">
        <v>14</v>
      </c>
      <c r="N6444" t="s">
        <v>307</v>
      </c>
      <c r="O6444" t="s">
        <v>1599</v>
      </c>
      <c r="P6444" t="s">
        <v>4720</v>
      </c>
      <c r="Q6444" s="236">
        <v>44865</v>
      </c>
      <c r="R6444" s="236">
        <v>44896</v>
      </c>
      <c r="S6444" t="s">
        <v>8452</v>
      </c>
      <c r="T6444" s="267"/>
      <c r="U6444" s="267"/>
      <c r="V6444" s="267"/>
      <c r="W6444" s="267"/>
      <c r="X6444" s="268"/>
      <c r="Y6444" t="s">
        <v>8629</v>
      </c>
      <c r="Z6444">
        <v>1852377016</v>
      </c>
      <c r="AA6444" t="s">
        <v>8692</v>
      </c>
      <c r="AB6444" s="273" t="str">
        <f>_xlfn.IFNA(IF(Table[[#This Row],[Programme Partner]]&lt;&gt;Table[[#This Row],[Implementing Partner]],CONCATENATE(Table[[#This Row],[Programme Partner]],"-",Table[[#This Row],[Implementing Partner]]),Table[[#This Row],[Programme Partner]]),"")</f>
        <v>BRAC</v>
      </c>
    </row>
    <row r="6445" spans="1:28" ht="16.5" customHeight="1">
      <c r="A6445" s="183">
        <v>6895</v>
      </c>
      <c r="B6445" s="264" t="s">
        <v>5033</v>
      </c>
      <c r="C6445" s="265" t="s">
        <v>5033</v>
      </c>
      <c r="D6445" s="266" t="s">
        <v>7014</v>
      </c>
      <c r="E6445" s="269" t="s">
        <v>27</v>
      </c>
      <c r="F6445" s="264" t="s">
        <v>8012</v>
      </c>
      <c r="G6445" t="s">
        <v>8370</v>
      </c>
      <c r="H6445" s="264" t="str">
        <f>IFERROR(VLOOKUP(Table[[#This Row],[Activity Details of Assistance]],WHAT!E:F,2,FALSE),"")</f>
        <v xml:space="preserve"># of door </v>
      </c>
      <c r="I6445" s="264"/>
      <c r="J6445">
        <v>10</v>
      </c>
      <c r="K6445" s="295" t="s">
        <v>8280</v>
      </c>
      <c r="L6445" s="306" t="s">
        <v>13</v>
      </c>
      <c r="M6445" t="s">
        <v>14</v>
      </c>
      <c r="N6445" t="s">
        <v>307</v>
      </c>
      <c r="O6445" t="s">
        <v>1599</v>
      </c>
      <c r="P6445" t="s">
        <v>4723</v>
      </c>
      <c r="Q6445" s="312">
        <v>44865</v>
      </c>
      <c r="R6445" s="312">
        <v>44896</v>
      </c>
      <c r="S6445" t="s">
        <v>8452</v>
      </c>
      <c r="T6445" s="267"/>
      <c r="U6445" s="267"/>
      <c r="V6445" s="267"/>
      <c r="W6445" s="267"/>
      <c r="X6445" s="268"/>
      <c r="Y6445" t="s">
        <v>8702</v>
      </c>
      <c r="Z6445">
        <v>1852377016</v>
      </c>
      <c r="AA6445" t="s">
        <v>8692</v>
      </c>
      <c r="AB6445" s="273" t="str">
        <f>_xlfn.IFNA(IF(Table[[#This Row],[Programme Partner]]&lt;&gt;Table[[#This Row],[Implementing Partner]],CONCATENATE(Table[[#This Row],[Programme Partner]],"-",Table[[#This Row],[Implementing Partner]]),Table[[#This Row],[Programme Partner]]),"")</f>
        <v>BRAC</v>
      </c>
    </row>
    <row r="6446" spans="1:28" ht="16.5" customHeight="1">
      <c r="A6446" s="183">
        <v>6896</v>
      </c>
      <c r="B6446" s="264" t="s">
        <v>5275</v>
      </c>
      <c r="C6446" s="265" t="s">
        <v>5184</v>
      </c>
      <c r="D6446" s="266" t="s">
        <v>5275</v>
      </c>
      <c r="E6446" s="269" t="s">
        <v>27</v>
      </c>
      <c r="F6446" s="264" t="s">
        <v>8011</v>
      </c>
      <c r="G6446" s="195" t="s">
        <v>8584</v>
      </c>
      <c r="H6446" s="264" t="str">
        <f>IFERROR(VLOOKUP(Table[[#This Row],[Activity Details of Assistance]],WHAT!E:F,2,FALSE),"")</f>
        <v># of tube well</v>
      </c>
      <c r="I6446" s="264"/>
      <c r="J6446">
        <v>330</v>
      </c>
      <c r="K6446" s="295" t="s">
        <v>8280</v>
      </c>
      <c r="L6446" s="306" t="s">
        <v>13</v>
      </c>
      <c r="M6446" t="s">
        <v>14</v>
      </c>
      <c r="N6446" t="s">
        <v>309</v>
      </c>
      <c r="O6446" t="s">
        <v>1606</v>
      </c>
      <c r="P6446" t="s">
        <v>5887</v>
      </c>
      <c r="Q6446" s="312">
        <v>44865</v>
      </c>
      <c r="R6446" s="312">
        <v>44927</v>
      </c>
      <c r="S6446" t="s">
        <v>8452</v>
      </c>
      <c r="T6446" s="267"/>
      <c r="U6446" s="267"/>
      <c r="V6446" s="267"/>
      <c r="W6446" s="267"/>
      <c r="X6446" s="268"/>
      <c r="Y6446" t="s">
        <v>8518</v>
      </c>
      <c r="Z6446">
        <v>8801710000000</v>
      </c>
      <c r="AA6446" t="s">
        <v>8289</v>
      </c>
      <c r="AB6446" s="273" t="str">
        <f>_xlfn.IFNA(IF(Table[[#This Row],[Programme Partner]]&lt;&gt;Table[[#This Row],[Implementing Partner]],CONCATENATE(Table[[#This Row],[Programme Partner]],"-",Table[[#This Row],[Implementing Partner]]),Table[[#This Row],[Programme Partner]]),"")</f>
        <v>UNICEF-NGOF</v>
      </c>
    </row>
    <row r="6447" spans="1:28" ht="16.5" customHeight="1">
      <c r="A6447" s="183">
        <v>6897</v>
      </c>
      <c r="B6447" s="264" t="s">
        <v>5275</v>
      </c>
      <c r="C6447" s="265" t="s">
        <v>5184</v>
      </c>
      <c r="D6447" s="266" t="s">
        <v>5275</v>
      </c>
      <c r="E6447" s="269" t="s">
        <v>27</v>
      </c>
      <c r="F6447" s="264" t="s">
        <v>8011</v>
      </c>
      <c r="G6447" t="s">
        <v>8355</v>
      </c>
      <c r="H6447" s="264" t="str">
        <f>IFERROR(VLOOKUP(Table[[#This Row],[Activity Details of Assistance]],WHAT!E:F,2,FALSE),"")</f>
        <v># of water network</v>
      </c>
      <c r="I6447" s="264"/>
      <c r="J6447">
        <v>12</v>
      </c>
      <c r="K6447" s="295" t="s">
        <v>8280</v>
      </c>
      <c r="L6447" s="306" t="s">
        <v>13</v>
      </c>
      <c r="M6447" t="s">
        <v>14</v>
      </c>
      <c r="N6447" t="s">
        <v>309</v>
      </c>
      <c r="O6447" t="s">
        <v>1606</v>
      </c>
      <c r="P6447" t="s">
        <v>5887</v>
      </c>
      <c r="Q6447" s="312">
        <v>44865</v>
      </c>
      <c r="R6447" s="312">
        <v>44927</v>
      </c>
      <c r="S6447" t="s">
        <v>8452</v>
      </c>
      <c r="T6447" s="267"/>
      <c r="U6447" s="267"/>
      <c r="V6447" s="267"/>
      <c r="W6447" s="267"/>
      <c r="X6447" s="268"/>
      <c r="Y6447" t="s">
        <v>8518</v>
      </c>
      <c r="Z6447">
        <v>8801710000000</v>
      </c>
      <c r="AA6447" t="s">
        <v>8289</v>
      </c>
      <c r="AB6447" s="273" t="str">
        <f>_xlfn.IFNA(IF(Table[[#This Row],[Programme Partner]]&lt;&gt;Table[[#This Row],[Implementing Partner]],CONCATENATE(Table[[#This Row],[Programme Partner]],"-",Table[[#This Row],[Implementing Partner]]),Table[[#This Row],[Programme Partner]]),"")</f>
        <v>UNICEF-NGOF</v>
      </c>
    </row>
    <row r="6448" spans="1:28" ht="16.5" customHeight="1">
      <c r="A6448" s="183">
        <v>6898</v>
      </c>
      <c r="B6448" s="264" t="s">
        <v>5275</v>
      </c>
      <c r="C6448" s="265" t="s">
        <v>5184</v>
      </c>
      <c r="D6448" s="266" t="s">
        <v>5275</v>
      </c>
      <c r="E6448" s="269" t="s">
        <v>27</v>
      </c>
      <c r="F6448" s="264" t="s">
        <v>8011</v>
      </c>
      <c r="G6448" t="s">
        <v>8318</v>
      </c>
      <c r="H6448" s="264" t="str">
        <f>IFERROR(VLOOKUP(Table[[#This Row],[Activity Details of Assistance]],WHAT!E:F,2,FALSE),"")</f>
        <v># of household</v>
      </c>
      <c r="I6448" s="264"/>
      <c r="J6448">
        <v>1568</v>
      </c>
      <c r="K6448" s="295" t="s">
        <v>8280</v>
      </c>
      <c r="L6448" s="306" t="s">
        <v>13</v>
      </c>
      <c r="M6448" t="s">
        <v>14</v>
      </c>
      <c r="N6448" t="s">
        <v>309</v>
      </c>
      <c r="O6448" t="s">
        <v>1606</v>
      </c>
      <c r="P6448" t="s">
        <v>5887</v>
      </c>
      <c r="Q6448" s="312">
        <v>44865</v>
      </c>
      <c r="R6448" s="312">
        <v>44927</v>
      </c>
      <c r="S6448" t="s">
        <v>8452</v>
      </c>
      <c r="T6448" s="267"/>
      <c r="U6448" s="267"/>
      <c r="V6448" s="267"/>
      <c r="W6448" s="267"/>
      <c r="X6448" s="268"/>
      <c r="Y6448" t="s">
        <v>8518</v>
      </c>
      <c r="Z6448">
        <v>8801710000000</v>
      </c>
      <c r="AA6448" t="s">
        <v>8289</v>
      </c>
      <c r="AB6448" s="273" t="str">
        <f>_xlfn.IFNA(IF(Table[[#This Row],[Programme Partner]]&lt;&gt;Table[[#This Row],[Implementing Partner]],CONCATENATE(Table[[#This Row],[Programme Partner]],"-",Table[[#This Row],[Implementing Partner]]),Table[[#This Row],[Programme Partner]]),"")</f>
        <v>UNICEF-NGOF</v>
      </c>
    </row>
    <row r="6449" spans="1:28" ht="16.5" customHeight="1">
      <c r="A6449" s="183">
        <v>6899</v>
      </c>
      <c r="B6449" s="264" t="s">
        <v>5275</v>
      </c>
      <c r="C6449" s="265" t="s">
        <v>5184</v>
      </c>
      <c r="D6449" s="266" t="s">
        <v>5275</v>
      </c>
      <c r="E6449" s="269" t="s">
        <v>27</v>
      </c>
      <c r="F6449" s="264" t="s">
        <v>8011</v>
      </c>
      <c r="G6449" t="s">
        <v>8019</v>
      </c>
      <c r="H6449" s="264" t="str">
        <f>IFERROR(VLOOKUP(Table[[#This Row],[Activity Details of Assistance]],WHAT!E:F,2,FALSE),"")</f>
        <v>N/A</v>
      </c>
      <c r="I6449" s="264"/>
      <c r="J6449">
        <v>5</v>
      </c>
      <c r="K6449" s="295" t="s">
        <v>8280</v>
      </c>
      <c r="L6449" s="306" t="s">
        <v>13</v>
      </c>
      <c r="M6449" t="s">
        <v>14</v>
      </c>
      <c r="N6449" t="s">
        <v>309</v>
      </c>
      <c r="O6449" t="s">
        <v>1606</v>
      </c>
      <c r="P6449" t="s">
        <v>5887</v>
      </c>
      <c r="Q6449" s="312">
        <v>44865</v>
      </c>
      <c r="R6449" s="312">
        <v>44927</v>
      </c>
      <c r="S6449" t="s">
        <v>8452</v>
      </c>
      <c r="T6449" s="267"/>
      <c r="U6449" s="267"/>
      <c r="V6449" s="267"/>
      <c r="W6449" s="267"/>
      <c r="X6449" s="268"/>
      <c r="Y6449" t="s">
        <v>8518</v>
      </c>
      <c r="Z6449">
        <v>8801710000000</v>
      </c>
      <c r="AA6449" t="s">
        <v>8289</v>
      </c>
      <c r="AB6449" s="273" t="str">
        <f>_xlfn.IFNA(IF(Table[[#This Row],[Programme Partner]]&lt;&gt;Table[[#This Row],[Implementing Partner]],CONCATENATE(Table[[#This Row],[Programme Partner]],"-",Table[[#This Row],[Implementing Partner]]),Table[[#This Row],[Programme Partner]]),"")</f>
        <v>UNICEF-NGOF</v>
      </c>
    </row>
    <row r="6450" spans="1:28" ht="16.5" customHeight="1">
      <c r="A6450" s="183">
        <v>6900</v>
      </c>
      <c r="B6450" s="264" t="s">
        <v>5275</v>
      </c>
      <c r="C6450" s="265" t="s">
        <v>5184</v>
      </c>
      <c r="D6450" s="266" t="s">
        <v>5275</v>
      </c>
      <c r="E6450" s="269" t="s">
        <v>27</v>
      </c>
      <c r="F6450" s="264" t="s">
        <v>8012</v>
      </c>
      <c r="G6450" t="s">
        <v>8366</v>
      </c>
      <c r="H6450" s="264" t="str">
        <f>IFERROR(VLOOKUP(Table[[#This Row],[Activity Details of Assistance]],WHAT!E:F,2,FALSE),"")</f>
        <v xml:space="preserve"># of door </v>
      </c>
      <c r="I6450" s="264"/>
      <c r="J6450">
        <v>3</v>
      </c>
      <c r="K6450" s="295" t="s">
        <v>8280</v>
      </c>
      <c r="L6450" s="306" t="s">
        <v>13</v>
      </c>
      <c r="M6450" t="s">
        <v>14</v>
      </c>
      <c r="N6450" t="s">
        <v>309</v>
      </c>
      <c r="O6450" t="s">
        <v>1606</v>
      </c>
      <c r="P6450" t="s">
        <v>5887</v>
      </c>
      <c r="Q6450" s="312">
        <v>44865</v>
      </c>
      <c r="R6450" s="312">
        <v>44927</v>
      </c>
      <c r="S6450" t="s">
        <v>8452</v>
      </c>
      <c r="T6450" s="267"/>
      <c r="U6450" s="267"/>
      <c r="V6450" s="267"/>
      <c r="W6450" s="267"/>
      <c r="X6450" s="268"/>
      <c r="Y6450" t="s">
        <v>8518</v>
      </c>
      <c r="Z6450">
        <v>8801710000000</v>
      </c>
      <c r="AA6450" t="s">
        <v>8289</v>
      </c>
      <c r="AB6450" s="273" t="str">
        <f>_xlfn.IFNA(IF(Table[[#This Row],[Programme Partner]]&lt;&gt;Table[[#This Row],[Implementing Partner]],CONCATENATE(Table[[#This Row],[Programme Partner]],"-",Table[[#This Row],[Implementing Partner]]),Table[[#This Row],[Programme Partner]]),"")</f>
        <v>UNICEF-NGOF</v>
      </c>
    </row>
    <row r="6451" spans="1:28" ht="16.5" customHeight="1">
      <c r="A6451" s="183">
        <v>6901</v>
      </c>
      <c r="B6451" s="264" t="s">
        <v>5275</v>
      </c>
      <c r="C6451" s="265" t="s">
        <v>5184</v>
      </c>
      <c r="D6451" s="266" t="s">
        <v>5275</v>
      </c>
      <c r="E6451" s="269" t="s">
        <v>27</v>
      </c>
      <c r="F6451" s="264" t="s">
        <v>8012</v>
      </c>
      <c r="G6451" s="195" t="s">
        <v>8585</v>
      </c>
      <c r="H6451" s="264" t="str">
        <f>IFERROR(VLOOKUP(Table[[#This Row],[Activity Details of Assistance]],WHAT!E:F,2,FALSE),"")</f>
        <v xml:space="preserve"># of door </v>
      </c>
      <c r="I6451" s="264"/>
      <c r="J6451">
        <v>95</v>
      </c>
      <c r="K6451" s="295" t="s">
        <v>8280</v>
      </c>
      <c r="L6451" s="306" t="s">
        <v>13</v>
      </c>
      <c r="M6451" t="s">
        <v>14</v>
      </c>
      <c r="N6451" t="s">
        <v>309</v>
      </c>
      <c r="O6451" t="s">
        <v>1606</v>
      </c>
      <c r="P6451" t="s">
        <v>5887</v>
      </c>
      <c r="Q6451" s="312">
        <v>44865</v>
      </c>
      <c r="R6451" s="312">
        <v>44927</v>
      </c>
      <c r="S6451" t="s">
        <v>8452</v>
      </c>
      <c r="T6451" s="267"/>
      <c r="U6451" s="267"/>
      <c r="V6451" s="267"/>
      <c r="W6451" s="267"/>
      <c r="X6451" s="268"/>
      <c r="Y6451" t="s">
        <v>8518</v>
      </c>
      <c r="Z6451">
        <v>8801710000000</v>
      </c>
      <c r="AA6451" t="s">
        <v>8289</v>
      </c>
      <c r="AB6451" s="273" t="str">
        <f>_xlfn.IFNA(IF(Table[[#This Row],[Programme Partner]]&lt;&gt;Table[[#This Row],[Implementing Partner]],CONCATENATE(Table[[#This Row],[Programme Partner]],"-",Table[[#This Row],[Implementing Partner]]),Table[[#This Row],[Programme Partner]]),"")</f>
        <v>UNICEF-NGOF</v>
      </c>
    </row>
    <row r="6452" spans="1:28" ht="16.5" customHeight="1">
      <c r="A6452" s="183">
        <v>6902</v>
      </c>
      <c r="B6452" s="264" t="s">
        <v>5275</v>
      </c>
      <c r="C6452" s="265" t="s">
        <v>5184</v>
      </c>
      <c r="D6452" s="266" t="s">
        <v>5275</v>
      </c>
      <c r="E6452" s="269" t="s">
        <v>27</v>
      </c>
      <c r="F6452" s="264" t="s">
        <v>8012</v>
      </c>
      <c r="G6452" t="s">
        <v>8359</v>
      </c>
      <c r="H6452" s="264" t="str">
        <f>IFERROR(VLOOKUP(Table[[#This Row],[Activity Details of Assistance]],WHAT!E:F,2,FALSE),"")</f>
        <v># of FSM Site</v>
      </c>
      <c r="I6452" s="264"/>
      <c r="J6452">
        <v>15</v>
      </c>
      <c r="K6452" s="295" t="s">
        <v>8280</v>
      </c>
      <c r="L6452" s="306" t="s">
        <v>13</v>
      </c>
      <c r="M6452" t="s">
        <v>14</v>
      </c>
      <c r="N6452" t="s">
        <v>309</v>
      </c>
      <c r="O6452" t="s">
        <v>1606</v>
      </c>
      <c r="P6452" t="s">
        <v>5887</v>
      </c>
      <c r="Q6452" s="312">
        <v>44865</v>
      </c>
      <c r="R6452" s="312">
        <v>44927</v>
      </c>
      <c r="S6452" t="s">
        <v>8452</v>
      </c>
      <c r="T6452" s="267"/>
      <c r="U6452" s="267"/>
      <c r="V6452" s="267"/>
      <c r="W6452" s="267"/>
      <c r="X6452" s="268"/>
      <c r="Y6452" t="s">
        <v>8518</v>
      </c>
      <c r="Z6452">
        <v>8801710000000</v>
      </c>
      <c r="AA6452" t="s">
        <v>8289</v>
      </c>
      <c r="AB6452" s="273" t="str">
        <f>_xlfn.IFNA(IF(Table[[#This Row],[Programme Partner]]&lt;&gt;Table[[#This Row],[Implementing Partner]],CONCATENATE(Table[[#This Row],[Programme Partner]],"-",Table[[#This Row],[Implementing Partner]]),Table[[#This Row],[Programme Partner]]),"")</f>
        <v>UNICEF-NGOF</v>
      </c>
    </row>
    <row r="6453" spans="1:28" ht="16.5" customHeight="1">
      <c r="A6453" s="183">
        <v>6903</v>
      </c>
      <c r="B6453" s="264" t="s">
        <v>5275</v>
      </c>
      <c r="C6453" s="265" t="s">
        <v>5184</v>
      </c>
      <c r="D6453" s="266" t="s">
        <v>5275</v>
      </c>
      <c r="E6453" s="269" t="s">
        <v>27</v>
      </c>
      <c r="F6453" s="264" t="s">
        <v>8012</v>
      </c>
      <c r="G6453" t="s">
        <v>8356</v>
      </c>
      <c r="H6453" s="264" t="str">
        <f>IFERROR(VLOOKUP(Table[[#This Row],[Activity Details of Assistance]],WHAT!E:F,2,FALSE),"")</f>
        <v># of FSM Site</v>
      </c>
      <c r="I6453" s="264"/>
      <c r="J6453">
        <v>8</v>
      </c>
      <c r="K6453" s="295" t="s">
        <v>8280</v>
      </c>
      <c r="L6453" s="306" t="s">
        <v>13</v>
      </c>
      <c r="M6453" t="s">
        <v>14</v>
      </c>
      <c r="N6453" t="s">
        <v>309</v>
      </c>
      <c r="O6453" t="s">
        <v>1606</v>
      </c>
      <c r="P6453" t="s">
        <v>5887</v>
      </c>
      <c r="Q6453" s="312">
        <v>44865</v>
      </c>
      <c r="R6453" s="312">
        <v>44927</v>
      </c>
      <c r="S6453" t="s">
        <v>8452</v>
      </c>
      <c r="T6453" s="267"/>
      <c r="U6453" s="267"/>
      <c r="V6453" s="267"/>
      <c r="W6453" s="267"/>
      <c r="X6453" s="268"/>
      <c r="Y6453" t="s">
        <v>8518</v>
      </c>
      <c r="Z6453">
        <v>8801710000000</v>
      </c>
      <c r="AA6453" t="s">
        <v>8289</v>
      </c>
      <c r="AB6453" s="273" t="str">
        <f>_xlfn.IFNA(IF(Table[[#This Row],[Programme Partner]]&lt;&gt;Table[[#This Row],[Implementing Partner]],CONCATENATE(Table[[#This Row],[Programme Partner]],"-",Table[[#This Row],[Implementing Partner]]),Table[[#This Row],[Programme Partner]]),"")</f>
        <v>UNICEF-NGOF</v>
      </c>
    </row>
    <row r="6454" spans="1:28" ht="16.5" customHeight="1">
      <c r="A6454" s="183">
        <v>6904</v>
      </c>
      <c r="B6454" s="264" t="s">
        <v>5275</v>
      </c>
      <c r="C6454" s="265" t="s">
        <v>5184</v>
      </c>
      <c r="D6454" s="266" t="s">
        <v>5275</v>
      </c>
      <c r="E6454" s="269" t="s">
        <v>27</v>
      </c>
      <c r="F6454" s="264" t="s">
        <v>8012</v>
      </c>
      <c r="G6454" t="s">
        <v>8367</v>
      </c>
      <c r="H6454" s="264" t="str">
        <f>IFERROR(VLOOKUP(Table[[#This Row],[Activity Details of Assistance]],WHAT!E:F,2,FALSE),"")</f>
        <v># of door</v>
      </c>
      <c r="I6454" s="264"/>
      <c r="J6454">
        <v>3</v>
      </c>
      <c r="K6454" s="295" t="s">
        <v>8280</v>
      </c>
      <c r="L6454" s="306" t="s">
        <v>13</v>
      </c>
      <c r="M6454" t="s">
        <v>14</v>
      </c>
      <c r="N6454" t="s">
        <v>309</v>
      </c>
      <c r="O6454" t="s">
        <v>1606</v>
      </c>
      <c r="P6454" t="s">
        <v>5887</v>
      </c>
      <c r="Q6454" s="312">
        <v>44865</v>
      </c>
      <c r="R6454" s="312">
        <v>44927</v>
      </c>
      <c r="S6454" t="s">
        <v>8452</v>
      </c>
      <c r="T6454" s="267"/>
      <c r="U6454" s="267"/>
      <c r="V6454" s="267"/>
      <c r="W6454" s="267"/>
      <c r="X6454" s="268"/>
      <c r="Y6454" t="s">
        <v>8518</v>
      </c>
      <c r="Z6454">
        <v>8801710000000</v>
      </c>
      <c r="AA6454" t="s">
        <v>8289</v>
      </c>
      <c r="AB6454" s="273" t="str">
        <f>_xlfn.IFNA(IF(Table[[#This Row],[Programme Partner]]&lt;&gt;Table[[#This Row],[Implementing Partner]],CONCATENATE(Table[[#This Row],[Programme Partner]],"-",Table[[#This Row],[Implementing Partner]]),Table[[#This Row],[Programme Partner]]),"")</f>
        <v>UNICEF-NGOF</v>
      </c>
    </row>
    <row r="6455" spans="1:28" ht="16.5" customHeight="1">
      <c r="A6455" s="183">
        <v>6905</v>
      </c>
      <c r="B6455" s="264" t="s">
        <v>5275</v>
      </c>
      <c r="C6455" s="265" t="s">
        <v>5184</v>
      </c>
      <c r="D6455" s="266" t="s">
        <v>5275</v>
      </c>
      <c r="E6455" s="269" t="s">
        <v>27</v>
      </c>
      <c r="F6455" s="264" t="s">
        <v>8012</v>
      </c>
      <c r="G6455" s="195" t="s">
        <v>8586</v>
      </c>
      <c r="H6455" s="264" t="str">
        <f>IFERROR(VLOOKUP(Table[[#This Row],[Activity Details of Assistance]],WHAT!E:F,2,FALSE),"")</f>
        <v># of door</v>
      </c>
      <c r="I6455" s="264"/>
      <c r="J6455">
        <v>201</v>
      </c>
      <c r="K6455" s="295" t="s">
        <v>8280</v>
      </c>
      <c r="L6455" s="306" t="s">
        <v>13</v>
      </c>
      <c r="M6455" t="s">
        <v>14</v>
      </c>
      <c r="N6455" t="s">
        <v>309</v>
      </c>
      <c r="O6455" t="s">
        <v>1606</v>
      </c>
      <c r="P6455" t="s">
        <v>5887</v>
      </c>
      <c r="Q6455" s="312">
        <v>44865</v>
      </c>
      <c r="R6455" s="312">
        <v>44927</v>
      </c>
      <c r="S6455" t="s">
        <v>8452</v>
      </c>
      <c r="T6455" s="267"/>
      <c r="U6455" s="267"/>
      <c r="V6455" s="267"/>
      <c r="W6455" s="267"/>
      <c r="X6455" s="268"/>
      <c r="Y6455" t="s">
        <v>8518</v>
      </c>
      <c r="Z6455">
        <v>8801710000000</v>
      </c>
      <c r="AA6455" t="s">
        <v>8289</v>
      </c>
      <c r="AB6455" s="273" t="str">
        <f>_xlfn.IFNA(IF(Table[[#This Row],[Programme Partner]]&lt;&gt;Table[[#This Row],[Implementing Partner]],CONCATENATE(Table[[#This Row],[Programme Partner]],"-",Table[[#This Row],[Implementing Partner]]),Table[[#This Row],[Programme Partner]]),"")</f>
        <v>UNICEF-NGOF</v>
      </c>
    </row>
    <row r="6456" spans="1:28" ht="16.5" customHeight="1">
      <c r="A6456" s="183">
        <v>6906</v>
      </c>
      <c r="B6456" s="264" t="s">
        <v>5275</v>
      </c>
      <c r="C6456" s="265" t="s">
        <v>5184</v>
      </c>
      <c r="D6456" s="266" t="s">
        <v>5275</v>
      </c>
      <c r="E6456" s="269" t="s">
        <v>27</v>
      </c>
      <c r="F6456" s="264" t="s">
        <v>8012</v>
      </c>
      <c r="G6456" t="s">
        <v>8357</v>
      </c>
      <c r="H6456" s="264" t="str">
        <f>IFERROR(VLOOKUP(Table[[#This Row],[Activity Details of Assistance]],WHAT!E:F,2,FALSE),"")</f>
        <v># of door</v>
      </c>
      <c r="I6456" s="264"/>
      <c r="J6456">
        <v>1476</v>
      </c>
      <c r="K6456" s="295" t="s">
        <v>8280</v>
      </c>
      <c r="L6456" s="306" t="s">
        <v>13</v>
      </c>
      <c r="M6456" t="s">
        <v>14</v>
      </c>
      <c r="N6456" t="s">
        <v>309</v>
      </c>
      <c r="O6456" t="s">
        <v>1606</v>
      </c>
      <c r="P6456" t="s">
        <v>5887</v>
      </c>
      <c r="Q6456" s="312">
        <v>44865</v>
      </c>
      <c r="R6456" s="312">
        <v>44927</v>
      </c>
      <c r="S6456" t="s">
        <v>8452</v>
      </c>
      <c r="T6456" s="267"/>
      <c r="U6456" s="267"/>
      <c r="V6456" s="267"/>
      <c r="W6456" s="267"/>
      <c r="X6456" s="268"/>
      <c r="Y6456" t="s">
        <v>8518</v>
      </c>
      <c r="Z6456">
        <v>8801710000000</v>
      </c>
      <c r="AA6456" t="s">
        <v>8289</v>
      </c>
      <c r="AB6456" s="273" t="str">
        <f>_xlfn.IFNA(IF(Table[[#This Row],[Programme Partner]]&lt;&gt;Table[[#This Row],[Implementing Partner]],CONCATENATE(Table[[#This Row],[Programme Partner]],"-",Table[[#This Row],[Implementing Partner]]),Table[[#This Row],[Programme Partner]]),"")</f>
        <v>UNICEF-NGOF</v>
      </c>
    </row>
    <row r="6457" spans="1:28" ht="16.5" customHeight="1">
      <c r="A6457" s="183">
        <v>6907</v>
      </c>
      <c r="B6457" s="264" t="s">
        <v>5275</v>
      </c>
      <c r="C6457" s="265" t="s">
        <v>5184</v>
      </c>
      <c r="D6457" s="266" t="s">
        <v>5275</v>
      </c>
      <c r="E6457" s="269" t="s">
        <v>27</v>
      </c>
      <c r="F6457" s="264" t="s">
        <v>8012</v>
      </c>
      <c r="G6457" t="s">
        <v>8019</v>
      </c>
      <c r="H6457" s="264" t="str">
        <f>IFERROR(VLOOKUP(Table[[#This Row],[Activity Details of Assistance]],WHAT!E:F,2,FALSE),"")</f>
        <v>N/A</v>
      </c>
      <c r="I6457" s="264"/>
      <c r="J6457">
        <v>1915</v>
      </c>
      <c r="K6457" s="295" t="s">
        <v>8280</v>
      </c>
      <c r="L6457" s="306" t="s">
        <v>13</v>
      </c>
      <c r="M6457" t="s">
        <v>14</v>
      </c>
      <c r="N6457" t="s">
        <v>309</v>
      </c>
      <c r="O6457" t="s">
        <v>1606</v>
      </c>
      <c r="P6457" t="s">
        <v>5887</v>
      </c>
      <c r="Q6457" s="312">
        <v>44865</v>
      </c>
      <c r="R6457" s="312">
        <v>44927</v>
      </c>
      <c r="S6457" t="s">
        <v>8452</v>
      </c>
      <c r="T6457" s="267"/>
      <c r="U6457" s="267"/>
      <c r="V6457" s="267"/>
      <c r="W6457" s="267"/>
      <c r="X6457" s="268"/>
      <c r="Y6457" t="s">
        <v>8518</v>
      </c>
      <c r="Z6457">
        <v>8801710000000</v>
      </c>
      <c r="AA6457" t="s">
        <v>8289</v>
      </c>
      <c r="AB6457" s="273" t="str">
        <f>_xlfn.IFNA(IF(Table[[#This Row],[Programme Partner]]&lt;&gt;Table[[#This Row],[Implementing Partner]],CONCATENATE(Table[[#This Row],[Programme Partner]],"-",Table[[#This Row],[Implementing Partner]]),Table[[#This Row],[Programme Partner]]),"")</f>
        <v>UNICEF-NGOF</v>
      </c>
    </row>
    <row r="6458" spans="1:28" ht="16.5" customHeight="1">
      <c r="A6458" s="183">
        <v>6908</v>
      </c>
      <c r="B6458" s="264" t="s">
        <v>5275</v>
      </c>
      <c r="C6458" s="265" t="s">
        <v>5184</v>
      </c>
      <c r="D6458" s="266" t="s">
        <v>5275</v>
      </c>
      <c r="E6458" s="269" t="s">
        <v>27</v>
      </c>
      <c r="F6458" s="264" t="s">
        <v>8013</v>
      </c>
      <c r="G6458" t="s">
        <v>8314</v>
      </c>
      <c r="H6458" s="264" t="str">
        <f>IFERROR(VLOOKUP(Table[[#This Row],[Activity Details of Assistance]],WHAT!E:F,2,FALSE),"")</f>
        <v># of HP sessions at HH level</v>
      </c>
      <c r="I6458" s="264"/>
      <c r="J6458">
        <v>7718</v>
      </c>
      <c r="K6458" s="295" t="s">
        <v>8280</v>
      </c>
      <c r="L6458" s="306" t="s">
        <v>13</v>
      </c>
      <c r="M6458" t="s">
        <v>14</v>
      </c>
      <c r="N6458" t="s">
        <v>309</v>
      </c>
      <c r="O6458" t="s">
        <v>1606</v>
      </c>
      <c r="P6458" t="s">
        <v>5887</v>
      </c>
      <c r="Q6458" s="312">
        <v>44865</v>
      </c>
      <c r="R6458" s="312">
        <v>44927</v>
      </c>
      <c r="S6458" t="s">
        <v>8452</v>
      </c>
      <c r="T6458" s="267"/>
      <c r="U6458" s="267"/>
      <c r="V6458" s="267"/>
      <c r="W6458" s="267"/>
      <c r="X6458" s="268"/>
      <c r="Y6458" t="s">
        <v>8518</v>
      </c>
      <c r="Z6458">
        <v>8801710000000</v>
      </c>
      <c r="AA6458" t="s">
        <v>8289</v>
      </c>
      <c r="AB6458" s="273" t="str">
        <f>_xlfn.IFNA(IF(Table[[#This Row],[Programme Partner]]&lt;&gt;Table[[#This Row],[Implementing Partner]],CONCATENATE(Table[[#This Row],[Programme Partner]],"-",Table[[#This Row],[Implementing Partner]]),Table[[#This Row],[Programme Partner]]),"")</f>
        <v>UNICEF-NGOF</v>
      </c>
    </row>
    <row r="6459" spans="1:28" ht="16.5" customHeight="1">
      <c r="A6459" s="183">
        <v>6909</v>
      </c>
      <c r="B6459" s="264" t="s">
        <v>5275</v>
      </c>
      <c r="C6459" s="265" t="s">
        <v>5184</v>
      </c>
      <c r="D6459" s="266" t="s">
        <v>5275</v>
      </c>
      <c r="E6459" s="269" t="s">
        <v>27</v>
      </c>
      <c r="F6459" s="264" t="s">
        <v>8013</v>
      </c>
      <c r="G6459" t="s">
        <v>8442</v>
      </c>
      <c r="H6459" s="264" t="str">
        <f>IFERROR(VLOOKUP(Table[[#This Row],[Activity Details of Assistance]],WHAT!E:F,2,FALSE),"")</f>
        <v># of facilities</v>
      </c>
      <c r="I6459" s="264"/>
      <c r="J6459">
        <v>2600</v>
      </c>
      <c r="K6459" s="295" t="s">
        <v>8280</v>
      </c>
      <c r="L6459" s="306" t="s">
        <v>13</v>
      </c>
      <c r="M6459" t="s">
        <v>14</v>
      </c>
      <c r="N6459" t="s">
        <v>309</v>
      </c>
      <c r="O6459" t="s">
        <v>1606</v>
      </c>
      <c r="P6459" t="s">
        <v>5887</v>
      </c>
      <c r="Q6459" s="312">
        <v>44865</v>
      </c>
      <c r="R6459" s="312">
        <v>44927</v>
      </c>
      <c r="S6459" t="s">
        <v>8452</v>
      </c>
      <c r="T6459" s="267"/>
      <c r="U6459" s="267"/>
      <c r="V6459" s="267"/>
      <c r="W6459" s="267"/>
      <c r="X6459" s="268"/>
      <c r="Y6459" t="s">
        <v>8518</v>
      </c>
      <c r="Z6459">
        <v>8801710000000</v>
      </c>
      <c r="AA6459" t="s">
        <v>8289</v>
      </c>
      <c r="AB6459" s="273" t="str">
        <f>_xlfn.IFNA(IF(Table[[#This Row],[Programme Partner]]&lt;&gt;Table[[#This Row],[Implementing Partner]],CONCATENATE(Table[[#This Row],[Programme Partner]],"-",Table[[#This Row],[Implementing Partner]]),Table[[#This Row],[Programme Partner]]),"")</f>
        <v>UNICEF-NGOF</v>
      </c>
    </row>
    <row r="6460" spans="1:28" ht="16.5" customHeight="1">
      <c r="A6460" s="183">
        <v>6910</v>
      </c>
      <c r="B6460" s="264" t="s">
        <v>5275</v>
      </c>
      <c r="C6460" s="265" t="s">
        <v>5184</v>
      </c>
      <c r="D6460" s="266" t="s">
        <v>5275</v>
      </c>
      <c r="E6460" s="269" t="s">
        <v>27</v>
      </c>
      <c r="F6460" s="264" t="s">
        <v>8013</v>
      </c>
      <c r="G6460" t="s">
        <v>8019</v>
      </c>
      <c r="H6460" s="264" t="str">
        <f>IFERROR(VLOOKUP(Table[[#This Row],[Activity Details of Assistance]],WHAT!E:F,2,FALSE),"")</f>
        <v>N/A</v>
      </c>
      <c r="I6460" s="264"/>
      <c r="J6460">
        <v>588</v>
      </c>
      <c r="K6460" s="295" t="s">
        <v>8280</v>
      </c>
      <c r="L6460" s="306" t="s">
        <v>13</v>
      </c>
      <c r="M6460" t="s">
        <v>14</v>
      </c>
      <c r="N6460" t="s">
        <v>309</v>
      </c>
      <c r="O6460" t="s">
        <v>1606</v>
      </c>
      <c r="P6460" t="s">
        <v>5887</v>
      </c>
      <c r="Q6460" s="312">
        <v>44865</v>
      </c>
      <c r="R6460" s="312">
        <v>44927</v>
      </c>
      <c r="S6460" t="s">
        <v>8452</v>
      </c>
      <c r="T6460" s="267"/>
      <c r="U6460" s="267"/>
      <c r="V6460" s="267"/>
      <c r="W6460" s="267"/>
      <c r="X6460" s="268"/>
      <c r="Y6460" t="s">
        <v>8518</v>
      </c>
      <c r="Z6460">
        <v>8801710000000</v>
      </c>
      <c r="AA6460" t="s">
        <v>8289</v>
      </c>
      <c r="AB6460" s="273" t="str">
        <f>_xlfn.IFNA(IF(Table[[#This Row],[Programme Partner]]&lt;&gt;Table[[#This Row],[Implementing Partner]],CONCATENATE(Table[[#This Row],[Programme Partner]],"-",Table[[#This Row],[Implementing Partner]]),Table[[#This Row],[Programme Partner]]),"")</f>
        <v>UNICEF-NGOF</v>
      </c>
    </row>
    <row r="6461" spans="1:28" ht="16.5" customHeight="1">
      <c r="A6461" s="183">
        <v>6911</v>
      </c>
      <c r="B6461" s="264" t="s">
        <v>5275</v>
      </c>
      <c r="C6461" s="265" t="s">
        <v>5184</v>
      </c>
      <c r="D6461" s="266" t="s">
        <v>5275</v>
      </c>
      <c r="E6461" s="269" t="s">
        <v>27</v>
      </c>
      <c r="F6461" s="264" t="s">
        <v>8014</v>
      </c>
      <c r="G6461" s="103" t="s">
        <v>8361</v>
      </c>
      <c r="H6461" s="264" t="str">
        <f>IFERROR(VLOOKUP(Table[[#This Row],[Activity Details of Assistance]],WHAT!E:F,2,FALSE),"")</f>
        <v># of plant</v>
      </c>
      <c r="I6461" s="264"/>
      <c r="J6461">
        <v>5</v>
      </c>
      <c r="K6461" s="295" t="s">
        <v>8280</v>
      </c>
      <c r="L6461" s="306" t="s">
        <v>13</v>
      </c>
      <c r="M6461" t="s">
        <v>14</v>
      </c>
      <c r="N6461" t="s">
        <v>309</v>
      </c>
      <c r="O6461" t="s">
        <v>1606</v>
      </c>
      <c r="P6461" t="s">
        <v>5887</v>
      </c>
      <c r="Q6461" s="312">
        <v>44865</v>
      </c>
      <c r="R6461" s="312">
        <v>44927</v>
      </c>
      <c r="S6461" t="s">
        <v>8452</v>
      </c>
      <c r="T6461" s="267"/>
      <c r="U6461" s="267"/>
      <c r="V6461" s="267"/>
      <c r="W6461" s="267"/>
      <c r="X6461" s="268"/>
      <c r="Y6461" t="s">
        <v>8518</v>
      </c>
      <c r="Z6461">
        <v>8801710000000</v>
      </c>
      <c r="AA6461" t="s">
        <v>8289</v>
      </c>
      <c r="AB6461" s="273" t="str">
        <f>_xlfn.IFNA(IF(Table[[#This Row],[Programme Partner]]&lt;&gt;Table[[#This Row],[Implementing Partner]],CONCATENATE(Table[[#This Row],[Programme Partner]],"-",Table[[#This Row],[Implementing Partner]]),Table[[#This Row],[Programme Partner]]),"")</f>
        <v>UNICEF-NGOF</v>
      </c>
    </row>
    <row r="6462" spans="1:28" ht="16.5" customHeight="1">
      <c r="A6462" s="183">
        <v>6912</v>
      </c>
      <c r="B6462" s="264" t="s">
        <v>5275</v>
      </c>
      <c r="C6462" s="265" t="s">
        <v>5184</v>
      </c>
      <c r="D6462" s="266" t="s">
        <v>5275</v>
      </c>
      <c r="E6462" s="269" t="s">
        <v>27</v>
      </c>
      <c r="F6462" s="264" t="s">
        <v>8014</v>
      </c>
      <c r="G6462" t="s">
        <v>8019</v>
      </c>
      <c r="H6462" s="264" t="str">
        <f>IFERROR(VLOOKUP(Table[[#This Row],[Activity Details of Assistance]],WHAT!E:F,2,FALSE),"")</f>
        <v>N/A</v>
      </c>
      <c r="I6462" s="264"/>
      <c r="J6462">
        <v>1984</v>
      </c>
      <c r="K6462" s="295" t="s">
        <v>8280</v>
      </c>
      <c r="L6462" s="306" t="s">
        <v>13</v>
      </c>
      <c r="M6462" t="s">
        <v>14</v>
      </c>
      <c r="N6462" t="s">
        <v>309</v>
      </c>
      <c r="O6462" t="s">
        <v>1606</v>
      </c>
      <c r="P6462" t="s">
        <v>5887</v>
      </c>
      <c r="Q6462" s="312">
        <v>44865</v>
      </c>
      <c r="R6462" s="312">
        <v>44927</v>
      </c>
      <c r="S6462" t="s">
        <v>8452</v>
      </c>
      <c r="T6462" s="267"/>
      <c r="U6462" s="267"/>
      <c r="V6462" s="267"/>
      <c r="W6462" s="267"/>
      <c r="X6462" s="268"/>
      <c r="Y6462" t="s">
        <v>8518</v>
      </c>
      <c r="Z6462">
        <v>8801710000000</v>
      </c>
      <c r="AA6462" t="s">
        <v>8289</v>
      </c>
      <c r="AB6462" s="273" t="str">
        <f>_xlfn.IFNA(IF(Table[[#This Row],[Programme Partner]]&lt;&gt;Table[[#This Row],[Implementing Partner]],CONCATENATE(Table[[#This Row],[Programme Partner]],"-",Table[[#This Row],[Implementing Partner]]),Table[[#This Row],[Programme Partner]]),"")</f>
        <v>UNICEF-NGOF</v>
      </c>
    </row>
    <row r="6463" spans="1:28" ht="16.5" customHeight="1">
      <c r="A6463" s="183">
        <v>6913</v>
      </c>
      <c r="B6463" s="264" t="s">
        <v>4993</v>
      </c>
      <c r="C6463" s="265" t="s">
        <v>4993</v>
      </c>
      <c r="D6463" s="266" t="s">
        <v>4993</v>
      </c>
      <c r="E6463" s="269" t="s">
        <v>27</v>
      </c>
      <c r="F6463" s="264" t="s">
        <v>8011</v>
      </c>
      <c r="G6463" s="195" t="s">
        <v>8584</v>
      </c>
      <c r="H6463" s="264" t="str">
        <f>IFERROR(VLOOKUP(Table[[#This Row],[Activity Details of Assistance]],WHAT!E:F,2,FALSE),"")</f>
        <v># of tube well</v>
      </c>
      <c r="I6463" s="264"/>
      <c r="J6463">
        <v>25</v>
      </c>
      <c r="K6463" s="295" t="s">
        <v>8280</v>
      </c>
      <c r="L6463" s="306" t="s">
        <v>13</v>
      </c>
      <c r="M6463" t="s">
        <v>14</v>
      </c>
      <c r="N6463" t="s">
        <v>309</v>
      </c>
      <c r="O6463" t="s">
        <v>1606</v>
      </c>
      <c r="P6463" t="s">
        <v>6397</v>
      </c>
      <c r="Q6463" s="312">
        <v>44865</v>
      </c>
      <c r="R6463" s="312">
        <v>45170</v>
      </c>
      <c r="S6463" t="s">
        <v>8452</v>
      </c>
      <c r="T6463" s="267"/>
      <c r="U6463" s="267"/>
      <c r="V6463" s="267"/>
      <c r="W6463" s="267"/>
      <c r="X6463" s="268"/>
      <c r="Y6463" t="s">
        <v>8309</v>
      </c>
      <c r="Z6463">
        <v>1813213381</v>
      </c>
      <c r="AA6463" t="s">
        <v>8285</v>
      </c>
      <c r="AB6463" s="273" t="str">
        <f>_xlfn.IFNA(IF(Table[[#This Row],[Programme Partner]]&lt;&gt;Table[[#This Row],[Implementing Partner]],CONCATENATE(Table[[#This Row],[Programme Partner]],"-",Table[[#This Row],[Implementing Partner]]),Table[[#This Row],[Programme Partner]]),"")</f>
        <v>ACF</v>
      </c>
    </row>
    <row r="6464" spans="1:28" ht="16.5" customHeight="1">
      <c r="A6464" s="183">
        <v>6914</v>
      </c>
      <c r="B6464" s="264" t="s">
        <v>4993</v>
      </c>
      <c r="C6464" s="265" t="s">
        <v>4993</v>
      </c>
      <c r="D6464" s="266" t="s">
        <v>4993</v>
      </c>
      <c r="E6464" s="269" t="s">
        <v>27</v>
      </c>
      <c r="F6464" s="264" t="s">
        <v>8011</v>
      </c>
      <c r="G6464" t="s">
        <v>8019</v>
      </c>
      <c r="H6464" s="264" t="str">
        <f>IFERROR(VLOOKUP(Table[[#This Row],[Activity Details of Assistance]],WHAT!E:F,2,FALSE),"")</f>
        <v>N/A</v>
      </c>
      <c r="I6464" s="264"/>
      <c r="J6464">
        <v>13</v>
      </c>
      <c r="K6464" s="295" t="s">
        <v>8280</v>
      </c>
      <c r="L6464" s="306" t="s">
        <v>13</v>
      </c>
      <c r="M6464" t="s">
        <v>14</v>
      </c>
      <c r="N6464" t="s">
        <v>309</v>
      </c>
      <c r="O6464" t="s">
        <v>1606</v>
      </c>
      <c r="P6464" t="s">
        <v>6397</v>
      </c>
      <c r="Q6464" s="312">
        <v>44865</v>
      </c>
      <c r="R6464" s="312">
        <v>45170</v>
      </c>
      <c r="S6464" t="s">
        <v>8452</v>
      </c>
      <c r="T6464" s="267"/>
      <c r="U6464" s="267"/>
      <c r="V6464" s="267"/>
      <c r="W6464" s="267"/>
      <c r="X6464" s="268"/>
      <c r="Y6464" t="s">
        <v>8309</v>
      </c>
      <c r="Z6464">
        <v>1813213381</v>
      </c>
      <c r="AA6464" t="s">
        <v>8285</v>
      </c>
      <c r="AB6464" s="273" t="str">
        <f>_xlfn.IFNA(IF(Table[[#This Row],[Programme Partner]]&lt;&gt;Table[[#This Row],[Implementing Partner]],CONCATENATE(Table[[#This Row],[Programme Partner]],"-",Table[[#This Row],[Implementing Partner]]),Table[[#This Row],[Programme Partner]]),"")</f>
        <v>ACF</v>
      </c>
    </row>
    <row r="6465" spans="1:28" ht="16.5" customHeight="1">
      <c r="A6465" s="183">
        <v>6915</v>
      </c>
      <c r="B6465" s="264" t="s">
        <v>4993</v>
      </c>
      <c r="C6465" s="265" t="s">
        <v>4993</v>
      </c>
      <c r="D6465" s="266" t="s">
        <v>4993</v>
      </c>
      <c r="E6465" s="269" t="s">
        <v>27</v>
      </c>
      <c r="F6465" s="264" t="s">
        <v>8012</v>
      </c>
      <c r="G6465" s="195" t="s">
        <v>8585</v>
      </c>
      <c r="H6465" s="264" t="str">
        <f>IFERROR(VLOOKUP(Table[[#This Row],[Activity Details of Assistance]],WHAT!E:F,2,FALSE),"")</f>
        <v xml:space="preserve"># of door </v>
      </c>
      <c r="I6465" s="264"/>
      <c r="J6465">
        <v>15</v>
      </c>
      <c r="K6465" s="295" t="s">
        <v>8280</v>
      </c>
      <c r="L6465" s="306" t="s">
        <v>13</v>
      </c>
      <c r="M6465" t="s">
        <v>14</v>
      </c>
      <c r="N6465" t="s">
        <v>309</v>
      </c>
      <c r="O6465" t="s">
        <v>1606</v>
      </c>
      <c r="P6465" t="s">
        <v>6397</v>
      </c>
      <c r="Q6465" s="312">
        <v>44865</v>
      </c>
      <c r="R6465" s="312">
        <v>45170</v>
      </c>
      <c r="S6465" t="s">
        <v>8452</v>
      </c>
      <c r="T6465" s="267"/>
      <c r="U6465" s="267"/>
      <c r="V6465" s="267"/>
      <c r="W6465" s="267"/>
      <c r="X6465" s="268"/>
      <c r="Y6465" t="s">
        <v>8309</v>
      </c>
      <c r="Z6465">
        <v>1813213381</v>
      </c>
      <c r="AA6465" t="s">
        <v>8285</v>
      </c>
      <c r="AB6465" s="273" t="str">
        <f>_xlfn.IFNA(IF(Table[[#This Row],[Programme Partner]]&lt;&gt;Table[[#This Row],[Implementing Partner]],CONCATENATE(Table[[#This Row],[Programme Partner]],"-",Table[[#This Row],[Implementing Partner]]),Table[[#This Row],[Programme Partner]]),"")</f>
        <v>ACF</v>
      </c>
    </row>
    <row r="6466" spans="1:28" ht="16.5" customHeight="1">
      <c r="A6466" s="183">
        <v>6916</v>
      </c>
      <c r="B6466" s="264" t="s">
        <v>4993</v>
      </c>
      <c r="C6466" s="265" t="s">
        <v>4993</v>
      </c>
      <c r="D6466" s="266" t="s">
        <v>4993</v>
      </c>
      <c r="E6466" s="269" t="s">
        <v>27</v>
      </c>
      <c r="F6466" s="264" t="s">
        <v>8012</v>
      </c>
      <c r="G6466" t="s">
        <v>8359</v>
      </c>
      <c r="H6466" s="264" t="str">
        <f>IFERROR(VLOOKUP(Table[[#This Row],[Activity Details of Assistance]],WHAT!E:F,2,FALSE),"")</f>
        <v># of FSM Site</v>
      </c>
      <c r="I6466" s="264"/>
      <c r="J6466">
        <v>2</v>
      </c>
      <c r="K6466" s="295" t="s">
        <v>8280</v>
      </c>
      <c r="L6466" s="306" t="s">
        <v>13</v>
      </c>
      <c r="M6466" t="s">
        <v>14</v>
      </c>
      <c r="N6466" t="s">
        <v>309</v>
      </c>
      <c r="O6466" t="s">
        <v>1606</v>
      </c>
      <c r="P6466" t="s">
        <v>6397</v>
      </c>
      <c r="Q6466" s="312">
        <v>44865</v>
      </c>
      <c r="R6466" s="312">
        <v>45170</v>
      </c>
      <c r="S6466" t="s">
        <v>8452</v>
      </c>
      <c r="T6466" s="267"/>
      <c r="U6466" s="267"/>
      <c r="V6466" s="267"/>
      <c r="W6466" s="267"/>
      <c r="X6466" s="268"/>
      <c r="Y6466" t="s">
        <v>8309</v>
      </c>
      <c r="Z6466">
        <v>1813213381</v>
      </c>
      <c r="AA6466" t="s">
        <v>8285</v>
      </c>
      <c r="AB6466" s="273" t="str">
        <f>_xlfn.IFNA(IF(Table[[#This Row],[Programme Partner]]&lt;&gt;Table[[#This Row],[Implementing Partner]],CONCATENATE(Table[[#This Row],[Programme Partner]],"-",Table[[#This Row],[Implementing Partner]]),Table[[#This Row],[Programme Partner]]),"")</f>
        <v>ACF</v>
      </c>
    </row>
    <row r="6467" spans="1:28" ht="16.5" customHeight="1">
      <c r="A6467" s="183">
        <v>6917</v>
      </c>
      <c r="B6467" s="264" t="s">
        <v>4993</v>
      </c>
      <c r="C6467" s="265" t="s">
        <v>4993</v>
      </c>
      <c r="D6467" s="266" t="s">
        <v>4993</v>
      </c>
      <c r="E6467" s="269" t="s">
        <v>27</v>
      </c>
      <c r="F6467" s="264" t="s">
        <v>8012</v>
      </c>
      <c r="G6467" s="195" t="s">
        <v>8586</v>
      </c>
      <c r="H6467" s="264" t="str">
        <f>IFERROR(VLOOKUP(Table[[#This Row],[Activity Details of Assistance]],WHAT!E:F,2,FALSE),"")</f>
        <v># of door</v>
      </c>
      <c r="I6467" s="264"/>
      <c r="J6467">
        <v>37</v>
      </c>
      <c r="K6467" s="295" t="s">
        <v>8280</v>
      </c>
      <c r="L6467" s="306" t="s">
        <v>13</v>
      </c>
      <c r="M6467" t="s">
        <v>14</v>
      </c>
      <c r="N6467" t="s">
        <v>309</v>
      </c>
      <c r="O6467" t="s">
        <v>1606</v>
      </c>
      <c r="P6467" t="s">
        <v>6397</v>
      </c>
      <c r="Q6467" s="312">
        <v>44865</v>
      </c>
      <c r="R6467" s="312">
        <v>45170</v>
      </c>
      <c r="S6467" t="s">
        <v>8452</v>
      </c>
      <c r="T6467" s="267"/>
      <c r="U6467" s="267"/>
      <c r="V6467" s="267"/>
      <c r="W6467" s="267"/>
      <c r="X6467" s="268"/>
      <c r="Y6467" t="s">
        <v>8309</v>
      </c>
      <c r="Z6467">
        <v>1813213381</v>
      </c>
      <c r="AA6467" t="s">
        <v>8285</v>
      </c>
      <c r="AB6467" s="273" t="str">
        <f>_xlfn.IFNA(IF(Table[[#This Row],[Programme Partner]]&lt;&gt;Table[[#This Row],[Implementing Partner]],CONCATENATE(Table[[#This Row],[Programme Partner]],"-",Table[[#This Row],[Implementing Partner]]),Table[[#This Row],[Programme Partner]]),"")</f>
        <v>ACF</v>
      </c>
    </row>
    <row r="6468" spans="1:28" ht="16.5" customHeight="1">
      <c r="A6468" s="183">
        <v>6918</v>
      </c>
      <c r="B6468" s="264" t="s">
        <v>4993</v>
      </c>
      <c r="C6468" s="265" t="s">
        <v>4993</v>
      </c>
      <c r="D6468" s="266" t="s">
        <v>4993</v>
      </c>
      <c r="E6468" s="269" t="s">
        <v>27</v>
      </c>
      <c r="F6468" s="264" t="s">
        <v>8012</v>
      </c>
      <c r="G6468" t="s">
        <v>8357</v>
      </c>
      <c r="H6468" s="264" t="str">
        <f>IFERROR(VLOOKUP(Table[[#This Row],[Activity Details of Assistance]],WHAT!E:F,2,FALSE),"")</f>
        <v># of door</v>
      </c>
      <c r="I6468" s="264"/>
      <c r="J6468">
        <v>96</v>
      </c>
      <c r="K6468" s="295" t="s">
        <v>8280</v>
      </c>
      <c r="L6468" s="306" t="s">
        <v>13</v>
      </c>
      <c r="M6468" t="s">
        <v>14</v>
      </c>
      <c r="N6468" t="s">
        <v>309</v>
      </c>
      <c r="O6468" t="s">
        <v>1606</v>
      </c>
      <c r="P6468" t="s">
        <v>6397</v>
      </c>
      <c r="Q6468" s="312">
        <v>44865</v>
      </c>
      <c r="R6468" s="312">
        <v>45170</v>
      </c>
      <c r="S6468" t="s">
        <v>8452</v>
      </c>
      <c r="T6468" s="267"/>
      <c r="U6468" s="267"/>
      <c r="V6468" s="267"/>
      <c r="W6468" s="267"/>
      <c r="X6468" s="268"/>
      <c r="Y6468" t="s">
        <v>8309</v>
      </c>
      <c r="Z6468">
        <v>1813213381</v>
      </c>
      <c r="AA6468" t="s">
        <v>8285</v>
      </c>
      <c r="AB6468" s="273" t="str">
        <f>_xlfn.IFNA(IF(Table[[#This Row],[Programme Partner]]&lt;&gt;Table[[#This Row],[Implementing Partner]],CONCATENATE(Table[[#This Row],[Programme Partner]],"-",Table[[#This Row],[Implementing Partner]]),Table[[#This Row],[Programme Partner]]),"")</f>
        <v>ACF</v>
      </c>
    </row>
    <row r="6469" spans="1:28" ht="16.5" customHeight="1">
      <c r="A6469" s="183">
        <v>6919</v>
      </c>
      <c r="B6469" s="264" t="s">
        <v>4993</v>
      </c>
      <c r="C6469" s="265" t="s">
        <v>4993</v>
      </c>
      <c r="D6469" s="266" t="s">
        <v>4993</v>
      </c>
      <c r="E6469" s="269" t="s">
        <v>27</v>
      </c>
      <c r="F6469" s="264" t="s">
        <v>8012</v>
      </c>
      <c r="G6469" t="s">
        <v>8019</v>
      </c>
      <c r="H6469" s="264" t="str">
        <f>IFERROR(VLOOKUP(Table[[#This Row],[Activity Details of Assistance]],WHAT!E:F,2,FALSE),"")</f>
        <v>N/A</v>
      </c>
      <c r="I6469" s="264"/>
      <c r="J6469">
        <v>1</v>
      </c>
      <c r="K6469" s="295" t="s">
        <v>8280</v>
      </c>
      <c r="L6469" s="306" t="s">
        <v>13</v>
      </c>
      <c r="M6469" t="s">
        <v>14</v>
      </c>
      <c r="N6469" t="s">
        <v>309</v>
      </c>
      <c r="O6469" t="s">
        <v>1606</v>
      </c>
      <c r="P6469" t="s">
        <v>6397</v>
      </c>
      <c r="Q6469" s="312">
        <v>44865</v>
      </c>
      <c r="R6469" s="312">
        <v>45170</v>
      </c>
      <c r="S6469" t="s">
        <v>8452</v>
      </c>
      <c r="T6469" s="267"/>
      <c r="U6469" s="267"/>
      <c r="V6469" s="267"/>
      <c r="W6469" s="267"/>
      <c r="X6469" s="268"/>
      <c r="Y6469" t="s">
        <v>8309</v>
      </c>
      <c r="Z6469">
        <v>1813213381</v>
      </c>
      <c r="AA6469" t="s">
        <v>8285</v>
      </c>
      <c r="AB6469" s="273" t="str">
        <f>_xlfn.IFNA(IF(Table[[#This Row],[Programme Partner]]&lt;&gt;Table[[#This Row],[Implementing Partner]],CONCATENATE(Table[[#This Row],[Programme Partner]],"-",Table[[#This Row],[Implementing Partner]]),Table[[#This Row],[Programme Partner]]),"")</f>
        <v>ACF</v>
      </c>
    </row>
    <row r="6470" spans="1:28" ht="16.5" customHeight="1">
      <c r="A6470" s="183">
        <v>6920</v>
      </c>
      <c r="B6470" s="264" t="s">
        <v>4993</v>
      </c>
      <c r="C6470" s="265" t="s">
        <v>4993</v>
      </c>
      <c r="D6470" s="266" t="s">
        <v>4993</v>
      </c>
      <c r="E6470" s="269" t="s">
        <v>27</v>
      </c>
      <c r="F6470" s="264" t="s">
        <v>8013</v>
      </c>
      <c r="G6470" t="s">
        <v>8313</v>
      </c>
      <c r="H6470" s="264" t="str">
        <f>IFERROR(VLOOKUP(Table[[#This Row],[Activity Details of Assistance]],WHAT!E:F,2,FALSE),"")</f>
        <v># of HP sessions at community level</v>
      </c>
      <c r="I6470" s="264"/>
      <c r="J6470">
        <v>351</v>
      </c>
      <c r="K6470" s="295" t="s">
        <v>8280</v>
      </c>
      <c r="L6470" s="306" t="s">
        <v>13</v>
      </c>
      <c r="M6470" t="s">
        <v>14</v>
      </c>
      <c r="N6470" t="s">
        <v>309</v>
      </c>
      <c r="O6470" t="s">
        <v>1606</v>
      </c>
      <c r="P6470" t="s">
        <v>6397</v>
      </c>
      <c r="Q6470" s="312">
        <v>44865</v>
      </c>
      <c r="R6470" s="312">
        <v>45170</v>
      </c>
      <c r="S6470" t="s">
        <v>8452</v>
      </c>
      <c r="T6470" s="267"/>
      <c r="U6470" s="267"/>
      <c r="V6470" s="267"/>
      <c r="W6470" s="267"/>
      <c r="X6470" s="268"/>
      <c r="Y6470" t="s">
        <v>8309</v>
      </c>
      <c r="Z6470">
        <v>1813213381</v>
      </c>
      <c r="AA6470" t="s">
        <v>8285</v>
      </c>
      <c r="AB6470" s="273" t="str">
        <f>_xlfn.IFNA(IF(Table[[#This Row],[Programme Partner]]&lt;&gt;Table[[#This Row],[Implementing Partner]],CONCATENATE(Table[[#This Row],[Programme Partner]],"-",Table[[#This Row],[Implementing Partner]]),Table[[#This Row],[Programme Partner]]),"")</f>
        <v>ACF</v>
      </c>
    </row>
    <row r="6471" spans="1:28" ht="16.5" customHeight="1">
      <c r="A6471" s="183">
        <v>6921</v>
      </c>
      <c r="B6471" s="264" t="s">
        <v>4993</v>
      </c>
      <c r="C6471" s="265" t="s">
        <v>4993</v>
      </c>
      <c r="D6471" s="266" t="s">
        <v>4993</v>
      </c>
      <c r="E6471" s="269" t="s">
        <v>27</v>
      </c>
      <c r="F6471" s="264" t="s">
        <v>8013</v>
      </c>
      <c r="G6471" t="s">
        <v>8314</v>
      </c>
      <c r="H6471" s="264" t="str">
        <f>IFERROR(VLOOKUP(Table[[#This Row],[Activity Details of Assistance]],WHAT!E:F,2,FALSE),"")</f>
        <v># of HP sessions at HH level</v>
      </c>
      <c r="I6471" s="264"/>
      <c r="J6471">
        <v>798</v>
      </c>
      <c r="K6471" s="295" t="s">
        <v>8280</v>
      </c>
      <c r="L6471" s="306" t="s">
        <v>13</v>
      </c>
      <c r="M6471" t="s">
        <v>14</v>
      </c>
      <c r="N6471" t="s">
        <v>309</v>
      </c>
      <c r="O6471" t="s">
        <v>1606</v>
      </c>
      <c r="P6471" t="s">
        <v>6397</v>
      </c>
      <c r="Q6471" s="312">
        <v>44865</v>
      </c>
      <c r="R6471" s="312">
        <v>45170</v>
      </c>
      <c r="S6471" t="s">
        <v>8452</v>
      </c>
      <c r="T6471" s="267"/>
      <c r="U6471" s="267"/>
      <c r="V6471" s="267"/>
      <c r="W6471" s="267"/>
      <c r="X6471" s="268"/>
      <c r="Y6471" t="s">
        <v>8309</v>
      </c>
      <c r="Z6471">
        <v>1813213381</v>
      </c>
      <c r="AA6471" t="s">
        <v>8285</v>
      </c>
      <c r="AB6471" s="273" t="str">
        <f>_xlfn.IFNA(IF(Table[[#This Row],[Programme Partner]]&lt;&gt;Table[[#This Row],[Implementing Partner]],CONCATENATE(Table[[#This Row],[Programme Partner]],"-",Table[[#This Row],[Implementing Partner]]),Table[[#This Row],[Programme Partner]]),"")</f>
        <v>ACF</v>
      </c>
    </row>
    <row r="6472" spans="1:28" ht="16.5" customHeight="1">
      <c r="A6472" s="183">
        <v>6922</v>
      </c>
      <c r="B6472" s="264" t="s">
        <v>4993</v>
      </c>
      <c r="C6472" s="265" t="s">
        <v>4993</v>
      </c>
      <c r="D6472" s="266" t="s">
        <v>4993</v>
      </c>
      <c r="E6472" s="269" t="s">
        <v>27</v>
      </c>
      <c r="F6472" s="264" t="s">
        <v>8013</v>
      </c>
      <c r="G6472" t="s">
        <v>8442</v>
      </c>
      <c r="H6472" s="264" t="str">
        <f>IFERROR(VLOOKUP(Table[[#This Row],[Activity Details of Assistance]],WHAT!E:F,2,FALSE),"")</f>
        <v># of facilities</v>
      </c>
      <c r="I6472" s="264"/>
      <c r="J6472">
        <v>96</v>
      </c>
      <c r="K6472" s="295" t="s">
        <v>8280</v>
      </c>
      <c r="L6472" s="306" t="s">
        <v>13</v>
      </c>
      <c r="M6472" t="s">
        <v>14</v>
      </c>
      <c r="N6472" t="s">
        <v>309</v>
      </c>
      <c r="O6472" t="s">
        <v>1606</v>
      </c>
      <c r="P6472" t="s">
        <v>6397</v>
      </c>
      <c r="Q6472" s="312">
        <v>44865</v>
      </c>
      <c r="R6472" s="312">
        <v>45170</v>
      </c>
      <c r="S6472" t="s">
        <v>8452</v>
      </c>
      <c r="T6472" s="267"/>
      <c r="U6472" s="267"/>
      <c r="V6472" s="267"/>
      <c r="W6472" s="267"/>
      <c r="X6472" s="268"/>
      <c r="Y6472" t="s">
        <v>8309</v>
      </c>
      <c r="Z6472">
        <v>1813213381</v>
      </c>
      <c r="AA6472" t="s">
        <v>8285</v>
      </c>
      <c r="AB6472" s="273" t="str">
        <f>_xlfn.IFNA(IF(Table[[#This Row],[Programme Partner]]&lt;&gt;Table[[#This Row],[Implementing Partner]],CONCATENATE(Table[[#This Row],[Programme Partner]],"-",Table[[#This Row],[Implementing Partner]]),Table[[#This Row],[Programme Partner]]),"")</f>
        <v>ACF</v>
      </c>
    </row>
    <row r="6473" spans="1:28" ht="16.5" customHeight="1">
      <c r="A6473" s="183">
        <v>6923</v>
      </c>
      <c r="B6473" s="264" t="s">
        <v>4993</v>
      </c>
      <c r="C6473" s="265" t="s">
        <v>4993</v>
      </c>
      <c r="D6473" s="266" t="s">
        <v>4993</v>
      </c>
      <c r="E6473" s="269" t="s">
        <v>27</v>
      </c>
      <c r="F6473" s="264" t="s">
        <v>8013</v>
      </c>
      <c r="G6473" t="s">
        <v>8019</v>
      </c>
      <c r="H6473" s="264" t="str">
        <f>IFERROR(VLOOKUP(Table[[#This Row],[Activity Details of Assistance]],WHAT!E:F,2,FALSE),"")</f>
        <v>N/A</v>
      </c>
      <c r="I6473" s="264"/>
      <c r="J6473">
        <v>41</v>
      </c>
      <c r="K6473" s="295" t="s">
        <v>8280</v>
      </c>
      <c r="L6473" s="306" t="s">
        <v>13</v>
      </c>
      <c r="M6473" t="s">
        <v>14</v>
      </c>
      <c r="N6473" t="s">
        <v>309</v>
      </c>
      <c r="O6473" t="s">
        <v>1606</v>
      </c>
      <c r="P6473" t="s">
        <v>6397</v>
      </c>
      <c r="Q6473" s="312">
        <v>44865</v>
      </c>
      <c r="R6473" s="312">
        <v>45170</v>
      </c>
      <c r="S6473" t="s">
        <v>8452</v>
      </c>
      <c r="T6473" s="267"/>
      <c r="U6473" s="267"/>
      <c r="V6473" s="267"/>
      <c r="W6473" s="267"/>
      <c r="X6473" s="268"/>
      <c r="Y6473" t="s">
        <v>8309</v>
      </c>
      <c r="Z6473">
        <v>1813213381</v>
      </c>
      <c r="AA6473" t="s">
        <v>8285</v>
      </c>
      <c r="AB6473" s="273" t="str">
        <f>_xlfn.IFNA(IF(Table[[#This Row],[Programme Partner]]&lt;&gt;Table[[#This Row],[Implementing Partner]],CONCATENATE(Table[[#This Row],[Programme Partner]],"-",Table[[#This Row],[Implementing Partner]]),Table[[#This Row],[Programme Partner]]),"")</f>
        <v>ACF</v>
      </c>
    </row>
    <row r="6474" spans="1:28" ht="16.5" customHeight="1">
      <c r="A6474" s="183">
        <v>6924</v>
      </c>
      <c r="B6474" s="264" t="s">
        <v>4993</v>
      </c>
      <c r="C6474" s="265" t="s">
        <v>4993</v>
      </c>
      <c r="D6474" s="266" t="s">
        <v>4993</v>
      </c>
      <c r="E6474" s="269" t="s">
        <v>27</v>
      </c>
      <c r="F6474" s="264" t="s">
        <v>8014</v>
      </c>
      <c r="G6474" t="s">
        <v>8019</v>
      </c>
      <c r="H6474" s="264" t="str">
        <f>IFERROR(VLOOKUP(Table[[#This Row],[Activity Details of Assistance]],WHAT!E:F,2,FALSE),"")</f>
        <v>N/A</v>
      </c>
      <c r="I6474" s="264"/>
      <c r="J6474">
        <v>7965</v>
      </c>
      <c r="K6474" s="295" t="s">
        <v>8280</v>
      </c>
      <c r="L6474" s="306" t="s">
        <v>13</v>
      </c>
      <c r="M6474" t="s">
        <v>14</v>
      </c>
      <c r="N6474" t="s">
        <v>309</v>
      </c>
      <c r="O6474" t="s">
        <v>1606</v>
      </c>
      <c r="P6474" t="s">
        <v>6397</v>
      </c>
      <c r="Q6474" s="312">
        <v>44865</v>
      </c>
      <c r="R6474" s="312">
        <v>45170</v>
      </c>
      <c r="S6474" t="s">
        <v>8452</v>
      </c>
      <c r="T6474" s="267"/>
      <c r="U6474" s="267"/>
      <c r="V6474" s="267"/>
      <c r="W6474" s="267"/>
      <c r="X6474" s="268"/>
      <c r="Y6474" t="s">
        <v>8309</v>
      </c>
      <c r="Z6474">
        <v>1813213381</v>
      </c>
      <c r="AA6474" t="s">
        <v>8285</v>
      </c>
      <c r="AB6474" s="273" t="str">
        <f>_xlfn.IFNA(IF(Table[[#This Row],[Programme Partner]]&lt;&gt;Table[[#This Row],[Implementing Partner]],CONCATENATE(Table[[#This Row],[Programme Partner]],"-",Table[[#This Row],[Implementing Partner]]),Table[[#This Row],[Programme Partner]]),"")</f>
        <v>ACF</v>
      </c>
    </row>
    <row r="6475" spans="1:28" ht="16.5" customHeight="1">
      <c r="A6475" s="183">
        <v>6925</v>
      </c>
      <c r="B6475" s="264" t="s">
        <v>5273</v>
      </c>
      <c r="C6475" s="265" t="s">
        <v>5184</v>
      </c>
      <c r="D6475" s="266" t="s">
        <v>5273</v>
      </c>
      <c r="E6475" s="269" t="s">
        <v>27</v>
      </c>
      <c r="F6475" s="264" t="s">
        <v>8011</v>
      </c>
      <c r="G6475" t="s">
        <v>8355</v>
      </c>
      <c r="H6475" s="264" t="str">
        <f>IFERROR(VLOOKUP(Table[[#This Row],[Activity Details of Assistance]],WHAT!E:F,2,FALSE),"")</f>
        <v># of water network</v>
      </c>
      <c r="I6475" s="264"/>
      <c r="J6475">
        <v>2</v>
      </c>
      <c r="K6475" s="295" t="s">
        <v>8280</v>
      </c>
      <c r="L6475" s="306" t="s">
        <v>13</v>
      </c>
      <c r="M6475" t="s">
        <v>14</v>
      </c>
      <c r="N6475" t="s">
        <v>309</v>
      </c>
      <c r="O6475" t="s">
        <v>1607</v>
      </c>
      <c r="P6475" t="s">
        <v>4710</v>
      </c>
      <c r="Q6475" s="312">
        <v>44865</v>
      </c>
      <c r="R6475" s="312">
        <v>44896</v>
      </c>
      <c r="S6475" t="s">
        <v>8452</v>
      </c>
      <c r="T6475" s="267"/>
      <c r="U6475" s="267"/>
      <c r="V6475" s="267"/>
      <c r="W6475" s="267"/>
      <c r="X6475" s="268"/>
      <c r="Y6475" t="s">
        <v>8648</v>
      </c>
      <c r="Z6475" t="s">
        <v>8691</v>
      </c>
      <c r="AA6475" t="s">
        <v>8649</v>
      </c>
      <c r="AB6475" s="273" t="str">
        <f>_xlfn.IFNA(IF(Table[[#This Row],[Programme Partner]]&lt;&gt;Table[[#This Row],[Implementing Partner]],CONCATENATE(Table[[#This Row],[Programme Partner]],"-",Table[[#This Row],[Implementing Partner]]),Table[[#This Row],[Programme Partner]]),"")</f>
        <v>UNHCR-NGOF</v>
      </c>
    </row>
    <row r="6476" spans="1:28" ht="16.5" customHeight="1">
      <c r="A6476" s="183">
        <v>6926</v>
      </c>
      <c r="B6476" s="264" t="s">
        <v>5273</v>
      </c>
      <c r="C6476" s="265" t="s">
        <v>5184</v>
      </c>
      <c r="D6476" s="266" t="s">
        <v>5273</v>
      </c>
      <c r="E6476" s="269" t="s">
        <v>27</v>
      </c>
      <c r="F6476" s="264" t="s">
        <v>8012</v>
      </c>
      <c r="G6476" s="195" t="s">
        <v>8585</v>
      </c>
      <c r="H6476" s="264" t="str">
        <f>IFERROR(VLOOKUP(Table[[#This Row],[Activity Details of Assistance]],WHAT!E:F,2,FALSE),"")</f>
        <v xml:space="preserve"># of door </v>
      </c>
      <c r="I6476" s="264"/>
      <c r="J6476">
        <v>19</v>
      </c>
      <c r="K6476" s="295" t="s">
        <v>8280</v>
      </c>
      <c r="L6476" s="306" t="s">
        <v>13</v>
      </c>
      <c r="M6476" t="s">
        <v>14</v>
      </c>
      <c r="N6476" t="s">
        <v>309</v>
      </c>
      <c r="O6476" t="s">
        <v>1607</v>
      </c>
      <c r="P6476" t="s">
        <v>4710</v>
      </c>
      <c r="Q6476" s="312">
        <v>44865</v>
      </c>
      <c r="R6476" s="312">
        <v>44896</v>
      </c>
      <c r="S6476" t="s">
        <v>8452</v>
      </c>
      <c r="T6476" s="267"/>
      <c r="U6476" s="267"/>
      <c r="V6476" s="267"/>
      <c r="W6476" s="267"/>
      <c r="X6476" s="268"/>
      <c r="Y6476" t="s">
        <v>8648</v>
      </c>
      <c r="Z6476" t="s">
        <v>8691</v>
      </c>
      <c r="AA6476" t="s">
        <v>8649</v>
      </c>
      <c r="AB6476" s="273" t="str">
        <f>_xlfn.IFNA(IF(Table[[#This Row],[Programme Partner]]&lt;&gt;Table[[#This Row],[Implementing Partner]],CONCATENATE(Table[[#This Row],[Programme Partner]],"-",Table[[#This Row],[Implementing Partner]]),Table[[#This Row],[Programme Partner]]),"")</f>
        <v>UNHCR-NGOF</v>
      </c>
    </row>
    <row r="6477" spans="1:28" ht="16.5" customHeight="1">
      <c r="A6477" s="183">
        <v>6927</v>
      </c>
      <c r="B6477" s="264" t="s">
        <v>5273</v>
      </c>
      <c r="C6477" s="265" t="s">
        <v>5184</v>
      </c>
      <c r="D6477" s="266" t="s">
        <v>5273</v>
      </c>
      <c r="E6477" s="269" t="s">
        <v>27</v>
      </c>
      <c r="F6477" s="264" t="s">
        <v>8012</v>
      </c>
      <c r="G6477" s="195" t="s">
        <v>8586</v>
      </c>
      <c r="H6477" s="264" t="str">
        <f>IFERROR(VLOOKUP(Table[[#This Row],[Activity Details of Assistance]],WHAT!E:F,2,FALSE),"")</f>
        <v># of door</v>
      </c>
      <c r="I6477" s="264"/>
      <c r="J6477">
        <v>3</v>
      </c>
      <c r="K6477" s="295" t="s">
        <v>8280</v>
      </c>
      <c r="L6477" s="306" t="s">
        <v>13</v>
      </c>
      <c r="M6477" t="s">
        <v>14</v>
      </c>
      <c r="N6477" t="s">
        <v>309</v>
      </c>
      <c r="O6477" t="s">
        <v>1607</v>
      </c>
      <c r="P6477" t="s">
        <v>4710</v>
      </c>
      <c r="Q6477" s="312">
        <v>44865</v>
      </c>
      <c r="R6477" s="312">
        <v>44896</v>
      </c>
      <c r="S6477" t="s">
        <v>8452</v>
      </c>
      <c r="T6477" s="267"/>
      <c r="U6477" s="267"/>
      <c r="V6477" s="267"/>
      <c r="W6477" s="267"/>
      <c r="X6477" s="268"/>
      <c r="Y6477" t="s">
        <v>8648</v>
      </c>
      <c r="Z6477" t="s">
        <v>8691</v>
      </c>
      <c r="AA6477" t="s">
        <v>8649</v>
      </c>
      <c r="AB6477" s="273" t="str">
        <f>_xlfn.IFNA(IF(Table[[#This Row],[Programme Partner]]&lt;&gt;Table[[#This Row],[Implementing Partner]],CONCATENATE(Table[[#This Row],[Programme Partner]],"-",Table[[#This Row],[Implementing Partner]]),Table[[#This Row],[Programme Partner]]),"")</f>
        <v>UNHCR-NGOF</v>
      </c>
    </row>
    <row r="6478" spans="1:28" ht="16.5" customHeight="1">
      <c r="A6478" s="183">
        <v>6928</v>
      </c>
      <c r="B6478" s="264" t="s">
        <v>5273</v>
      </c>
      <c r="C6478" s="265" t="s">
        <v>5184</v>
      </c>
      <c r="D6478" s="266" t="s">
        <v>5273</v>
      </c>
      <c r="E6478" s="269" t="s">
        <v>27</v>
      </c>
      <c r="F6478" s="264" t="s">
        <v>8012</v>
      </c>
      <c r="G6478" t="s">
        <v>8357</v>
      </c>
      <c r="H6478" s="264" t="str">
        <f>IFERROR(VLOOKUP(Table[[#This Row],[Activity Details of Assistance]],WHAT!E:F,2,FALSE),"")</f>
        <v># of door</v>
      </c>
      <c r="I6478" s="264"/>
      <c r="J6478">
        <v>20</v>
      </c>
      <c r="K6478" s="295" t="s">
        <v>8280</v>
      </c>
      <c r="L6478" s="306" t="s">
        <v>13</v>
      </c>
      <c r="M6478" t="s">
        <v>14</v>
      </c>
      <c r="N6478" t="s">
        <v>309</v>
      </c>
      <c r="O6478" t="s">
        <v>1607</v>
      </c>
      <c r="P6478" t="s">
        <v>4710</v>
      </c>
      <c r="Q6478" s="312">
        <v>44865</v>
      </c>
      <c r="R6478" s="312">
        <v>44896</v>
      </c>
      <c r="S6478" t="s">
        <v>8452</v>
      </c>
      <c r="T6478" s="267"/>
      <c r="U6478" s="267"/>
      <c r="V6478" s="267"/>
      <c r="W6478" s="267"/>
      <c r="X6478" s="268"/>
      <c r="Y6478" t="s">
        <v>8648</v>
      </c>
      <c r="Z6478" t="s">
        <v>8691</v>
      </c>
      <c r="AA6478" t="s">
        <v>8649</v>
      </c>
      <c r="AB6478" s="273" t="str">
        <f>_xlfn.IFNA(IF(Table[[#This Row],[Programme Partner]]&lt;&gt;Table[[#This Row],[Implementing Partner]],CONCATENATE(Table[[#This Row],[Programme Partner]],"-",Table[[#This Row],[Implementing Partner]]),Table[[#This Row],[Programme Partner]]),"")</f>
        <v>UNHCR-NGOF</v>
      </c>
    </row>
    <row r="6479" spans="1:28" ht="16.5" customHeight="1">
      <c r="A6479" s="183">
        <v>6929</v>
      </c>
      <c r="B6479" s="264" t="s">
        <v>5273</v>
      </c>
      <c r="C6479" s="265" t="s">
        <v>5184</v>
      </c>
      <c r="D6479" s="266" t="s">
        <v>5273</v>
      </c>
      <c r="E6479" s="269" t="s">
        <v>27</v>
      </c>
      <c r="F6479" s="264" t="s">
        <v>8013</v>
      </c>
      <c r="G6479" t="s">
        <v>8313</v>
      </c>
      <c r="H6479" s="264" t="str">
        <f>IFERROR(VLOOKUP(Table[[#This Row],[Activity Details of Assistance]],WHAT!E:F,2,FALSE),"")</f>
        <v># of HP sessions at community level</v>
      </c>
      <c r="I6479" s="264"/>
      <c r="J6479">
        <v>9</v>
      </c>
      <c r="K6479" s="295" t="s">
        <v>8280</v>
      </c>
      <c r="L6479" s="306" t="s">
        <v>13</v>
      </c>
      <c r="M6479" t="s">
        <v>14</v>
      </c>
      <c r="N6479" t="s">
        <v>309</v>
      </c>
      <c r="O6479" t="s">
        <v>1607</v>
      </c>
      <c r="P6479" t="s">
        <v>4710</v>
      </c>
      <c r="Q6479" s="312">
        <v>44865</v>
      </c>
      <c r="R6479" s="312">
        <v>44896</v>
      </c>
      <c r="S6479" t="s">
        <v>8452</v>
      </c>
      <c r="T6479" s="267"/>
      <c r="U6479" s="267"/>
      <c r="V6479" s="267"/>
      <c r="W6479" s="267"/>
      <c r="X6479" s="268"/>
      <c r="Y6479" t="s">
        <v>8648</v>
      </c>
      <c r="Z6479" t="s">
        <v>8691</v>
      </c>
      <c r="AA6479" t="s">
        <v>8649</v>
      </c>
      <c r="AB6479" s="273" t="str">
        <f>_xlfn.IFNA(IF(Table[[#This Row],[Programme Partner]]&lt;&gt;Table[[#This Row],[Implementing Partner]],CONCATENATE(Table[[#This Row],[Programme Partner]],"-",Table[[#This Row],[Implementing Partner]]),Table[[#This Row],[Programme Partner]]),"")</f>
        <v>UNHCR-NGOF</v>
      </c>
    </row>
    <row r="6480" spans="1:28" ht="16.5" customHeight="1">
      <c r="A6480" s="183">
        <v>6930</v>
      </c>
      <c r="B6480" s="264" t="s">
        <v>5273</v>
      </c>
      <c r="C6480" s="265" t="s">
        <v>5184</v>
      </c>
      <c r="D6480" s="266" t="s">
        <v>5273</v>
      </c>
      <c r="E6480" s="269" t="s">
        <v>27</v>
      </c>
      <c r="F6480" s="264" t="s">
        <v>8013</v>
      </c>
      <c r="G6480" t="s">
        <v>8314</v>
      </c>
      <c r="H6480" s="264" t="str">
        <f>IFERROR(VLOOKUP(Table[[#This Row],[Activity Details of Assistance]],WHAT!E:F,2,FALSE),"")</f>
        <v># of HP sessions at HH level</v>
      </c>
      <c r="I6480" s="264"/>
      <c r="J6480">
        <v>160</v>
      </c>
      <c r="K6480" s="295" t="s">
        <v>8280</v>
      </c>
      <c r="L6480" s="306" t="s">
        <v>13</v>
      </c>
      <c r="M6480" t="s">
        <v>14</v>
      </c>
      <c r="N6480" t="s">
        <v>309</v>
      </c>
      <c r="O6480" t="s">
        <v>1607</v>
      </c>
      <c r="P6480" t="s">
        <v>4710</v>
      </c>
      <c r="Q6480" s="312">
        <v>44865</v>
      </c>
      <c r="R6480" s="312">
        <v>44896</v>
      </c>
      <c r="S6480" t="s">
        <v>8452</v>
      </c>
      <c r="T6480" s="267"/>
      <c r="U6480" s="267"/>
      <c r="V6480" s="267"/>
      <c r="W6480" s="267"/>
      <c r="X6480" s="268"/>
      <c r="Y6480" t="s">
        <v>8648</v>
      </c>
      <c r="Z6480" t="s">
        <v>8691</v>
      </c>
      <c r="AA6480" t="s">
        <v>8649</v>
      </c>
      <c r="AB6480" s="273" t="str">
        <f>_xlfn.IFNA(IF(Table[[#This Row],[Programme Partner]]&lt;&gt;Table[[#This Row],[Implementing Partner]],CONCATENATE(Table[[#This Row],[Programme Partner]],"-",Table[[#This Row],[Implementing Partner]]),Table[[#This Row],[Programme Partner]]),"")</f>
        <v>UNHCR-NGOF</v>
      </c>
    </row>
    <row r="6481" spans="1:28" ht="16.5" customHeight="1">
      <c r="A6481" s="183">
        <v>6931</v>
      </c>
      <c r="B6481" s="264" t="s">
        <v>5273</v>
      </c>
      <c r="C6481" s="265" t="s">
        <v>5184</v>
      </c>
      <c r="D6481" s="266" t="s">
        <v>5273</v>
      </c>
      <c r="E6481" s="269" t="s">
        <v>27</v>
      </c>
      <c r="F6481" s="264" t="s">
        <v>8013</v>
      </c>
      <c r="G6481" t="s">
        <v>8317</v>
      </c>
      <c r="H6481" s="264" t="str">
        <f>IFERROR(VLOOKUP(Table[[#This Row],[Activity Details of Assistance]],WHAT!E:F,2,FALSE),"")</f>
        <v># of estimated persons reached by mass-media campaign</v>
      </c>
      <c r="I6481" s="264"/>
      <c r="J6481">
        <v>1</v>
      </c>
      <c r="K6481" s="295" t="s">
        <v>8280</v>
      </c>
      <c r="L6481" s="306" t="s">
        <v>13</v>
      </c>
      <c r="M6481" t="s">
        <v>14</v>
      </c>
      <c r="N6481" t="s">
        <v>309</v>
      </c>
      <c r="O6481" t="s">
        <v>1607</v>
      </c>
      <c r="P6481" t="s">
        <v>4710</v>
      </c>
      <c r="Q6481" s="312">
        <v>44865</v>
      </c>
      <c r="R6481" s="312">
        <v>44896</v>
      </c>
      <c r="S6481" t="s">
        <v>8452</v>
      </c>
      <c r="T6481" s="267"/>
      <c r="U6481" s="267"/>
      <c r="V6481" s="267"/>
      <c r="W6481" s="267"/>
      <c r="X6481" s="268"/>
      <c r="Y6481" t="s">
        <v>8648</v>
      </c>
      <c r="Z6481" t="s">
        <v>8691</v>
      </c>
      <c r="AA6481" t="s">
        <v>8649</v>
      </c>
      <c r="AB6481" s="273" t="str">
        <f>_xlfn.IFNA(IF(Table[[#This Row],[Programme Partner]]&lt;&gt;Table[[#This Row],[Implementing Partner]],CONCATENATE(Table[[#This Row],[Programme Partner]],"-",Table[[#This Row],[Implementing Partner]]),Table[[#This Row],[Programme Partner]]),"")</f>
        <v>UNHCR-NGOF</v>
      </c>
    </row>
    <row r="6482" spans="1:28" ht="16.5" customHeight="1">
      <c r="A6482" s="183">
        <v>6932</v>
      </c>
      <c r="B6482" s="264" t="s">
        <v>5273</v>
      </c>
      <c r="C6482" s="265" t="s">
        <v>5184</v>
      </c>
      <c r="D6482" s="266" t="s">
        <v>5273</v>
      </c>
      <c r="E6482" s="269" t="s">
        <v>27</v>
      </c>
      <c r="F6482" s="264" t="s">
        <v>8014</v>
      </c>
      <c r="G6482" t="s">
        <v>8358</v>
      </c>
      <c r="H6482" s="264" t="str">
        <f>IFERROR(VLOOKUP(Table[[#This Row],[Activity Details of Assistance]],WHAT!E:F,2,FALSE),"")</f>
        <v># of campaign per camp </v>
      </c>
      <c r="I6482" s="264"/>
      <c r="J6482">
        <v>1</v>
      </c>
      <c r="K6482" s="295" t="s">
        <v>8280</v>
      </c>
      <c r="L6482" s="306" t="s">
        <v>13</v>
      </c>
      <c r="M6482" t="s">
        <v>14</v>
      </c>
      <c r="N6482" t="s">
        <v>309</v>
      </c>
      <c r="O6482" t="s">
        <v>1607</v>
      </c>
      <c r="P6482" t="s">
        <v>4710</v>
      </c>
      <c r="Q6482" s="312">
        <v>44865</v>
      </c>
      <c r="R6482" s="312">
        <v>44896</v>
      </c>
      <c r="S6482" t="s">
        <v>8452</v>
      </c>
      <c r="T6482" s="267"/>
      <c r="U6482" s="267"/>
      <c r="V6482" s="267"/>
      <c r="W6482" s="267"/>
      <c r="X6482" s="268"/>
      <c r="Y6482" t="s">
        <v>8648</v>
      </c>
      <c r="Z6482" t="s">
        <v>8691</v>
      </c>
      <c r="AA6482" t="s">
        <v>8649</v>
      </c>
      <c r="AB6482" s="273" t="str">
        <f>_xlfn.IFNA(IF(Table[[#This Row],[Programme Partner]]&lt;&gt;Table[[#This Row],[Implementing Partner]],CONCATENATE(Table[[#This Row],[Programme Partner]],"-",Table[[#This Row],[Implementing Partner]]),Table[[#This Row],[Programme Partner]]),"")</f>
        <v>UNHCR-NGOF</v>
      </c>
    </row>
    <row r="6483" spans="1:28" ht="16.5" customHeight="1">
      <c r="A6483" s="183">
        <v>6933</v>
      </c>
      <c r="B6483" s="264" t="s">
        <v>5033</v>
      </c>
      <c r="C6483" s="265" t="s">
        <v>5033</v>
      </c>
      <c r="D6483" s="266" t="s">
        <v>7014</v>
      </c>
      <c r="E6483" s="269" t="s">
        <v>27</v>
      </c>
      <c r="F6483" s="264" t="s">
        <v>8011</v>
      </c>
      <c r="G6483" t="s">
        <v>8019</v>
      </c>
      <c r="H6483" s="264" t="str">
        <f>IFERROR(VLOOKUP(Table[[#This Row],[Activity Details of Assistance]],WHAT!E:F,2,FALSE),"")</f>
        <v>N/A</v>
      </c>
      <c r="I6483" s="264"/>
      <c r="J6483">
        <v>11</v>
      </c>
      <c r="K6483" s="295" t="s">
        <v>8280</v>
      </c>
      <c r="L6483" s="306" t="s">
        <v>13</v>
      </c>
      <c r="M6483" t="s">
        <v>14</v>
      </c>
      <c r="N6483" t="s">
        <v>309</v>
      </c>
      <c r="O6483" t="s">
        <v>1607</v>
      </c>
      <c r="P6483" t="s">
        <v>8211</v>
      </c>
      <c r="Q6483" s="312">
        <v>44865</v>
      </c>
      <c r="R6483" s="312">
        <v>44896</v>
      </c>
      <c r="S6483" s="291" t="s">
        <v>8590</v>
      </c>
      <c r="T6483" s="267"/>
      <c r="U6483" s="267"/>
      <c r="V6483" s="267"/>
      <c r="W6483" s="267"/>
      <c r="X6483" s="268"/>
      <c r="Y6483" t="s">
        <v>8629</v>
      </c>
      <c r="Z6483">
        <v>185237016</v>
      </c>
      <c r="AA6483" t="s">
        <v>8692</v>
      </c>
      <c r="AB6483" s="273" t="str">
        <f>_xlfn.IFNA(IF(Table[[#This Row],[Programme Partner]]&lt;&gt;Table[[#This Row],[Implementing Partner]],CONCATENATE(Table[[#This Row],[Programme Partner]],"-",Table[[#This Row],[Implementing Partner]]),Table[[#This Row],[Programme Partner]]),"")</f>
        <v>BRAC</v>
      </c>
    </row>
    <row r="6484" spans="1:28" ht="16.5" customHeight="1">
      <c r="A6484" s="183">
        <v>6934</v>
      </c>
      <c r="B6484" s="264" t="s">
        <v>5033</v>
      </c>
      <c r="C6484" s="265" t="s">
        <v>5033</v>
      </c>
      <c r="D6484" s="266" t="s">
        <v>7014</v>
      </c>
      <c r="E6484" s="269" t="s">
        <v>27</v>
      </c>
      <c r="F6484" s="264" t="s">
        <v>8012</v>
      </c>
      <c r="G6484" t="s">
        <v>8372</v>
      </c>
      <c r="H6484" s="264" t="str">
        <f>IFERROR(VLOOKUP(Table[[#This Row],[Activity Details of Assistance]],WHAT!E:F,2,FALSE),"")</f>
        <v># of door</v>
      </c>
      <c r="I6484" s="264"/>
      <c r="J6484">
        <v>10</v>
      </c>
      <c r="K6484" s="295" t="s">
        <v>8280</v>
      </c>
      <c r="L6484" s="306" t="s">
        <v>13</v>
      </c>
      <c r="M6484" t="s">
        <v>14</v>
      </c>
      <c r="N6484" t="s">
        <v>309</v>
      </c>
      <c r="O6484" t="s">
        <v>1607</v>
      </c>
      <c r="P6484" t="s">
        <v>8211</v>
      </c>
      <c r="Q6484" s="312">
        <v>44865</v>
      </c>
      <c r="R6484" s="312">
        <v>44896</v>
      </c>
      <c r="S6484" s="291" t="s">
        <v>8590</v>
      </c>
      <c r="T6484" s="267"/>
      <c r="U6484" s="267"/>
      <c r="V6484" s="267"/>
      <c r="W6484" s="267"/>
      <c r="X6484" s="268"/>
      <c r="Y6484" t="s">
        <v>8629</v>
      </c>
      <c r="Z6484">
        <v>185237016</v>
      </c>
      <c r="AA6484" t="s">
        <v>8692</v>
      </c>
      <c r="AB6484" s="273" t="str">
        <f>_xlfn.IFNA(IF(Table[[#This Row],[Programme Partner]]&lt;&gt;Table[[#This Row],[Implementing Partner]],CONCATENATE(Table[[#This Row],[Programme Partner]],"-",Table[[#This Row],[Implementing Partner]]),Table[[#This Row],[Programme Partner]]),"")</f>
        <v>BRAC</v>
      </c>
    </row>
    <row r="6485" spans="1:28" ht="16.5" customHeight="1">
      <c r="A6485" s="183">
        <v>6935</v>
      </c>
      <c r="B6485" s="264" t="s">
        <v>5033</v>
      </c>
      <c r="C6485" s="265" t="s">
        <v>5033</v>
      </c>
      <c r="D6485" s="266" t="s">
        <v>7014</v>
      </c>
      <c r="E6485" s="269" t="s">
        <v>27</v>
      </c>
      <c r="F6485" s="264" t="s">
        <v>8013</v>
      </c>
      <c r="G6485" t="s">
        <v>8313</v>
      </c>
      <c r="H6485" s="264" t="str">
        <f>IFERROR(VLOOKUP(Table[[#This Row],[Activity Details of Assistance]],WHAT!E:F,2,FALSE),"")</f>
        <v># of HP sessions at community level</v>
      </c>
      <c r="I6485" s="264"/>
      <c r="J6485">
        <v>83</v>
      </c>
      <c r="K6485" s="295" t="s">
        <v>8280</v>
      </c>
      <c r="L6485" s="306" t="s">
        <v>13</v>
      </c>
      <c r="M6485" t="s">
        <v>14</v>
      </c>
      <c r="N6485" t="s">
        <v>309</v>
      </c>
      <c r="O6485" t="s">
        <v>1607</v>
      </c>
      <c r="P6485" t="s">
        <v>8211</v>
      </c>
      <c r="Q6485" s="312">
        <v>44865</v>
      </c>
      <c r="R6485" s="312">
        <v>44896</v>
      </c>
      <c r="S6485" s="291" t="s">
        <v>8590</v>
      </c>
      <c r="T6485" s="267"/>
      <c r="U6485" s="267"/>
      <c r="V6485" s="267"/>
      <c r="W6485" s="267"/>
      <c r="X6485" s="268"/>
      <c r="Y6485" t="s">
        <v>8629</v>
      </c>
      <c r="Z6485">
        <v>185237016</v>
      </c>
      <c r="AA6485" t="s">
        <v>8692</v>
      </c>
      <c r="AB6485" s="273" t="str">
        <f>_xlfn.IFNA(IF(Table[[#This Row],[Programme Partner]]&lt;&gt;Table[[#This Row],[Implementing Partner]],CONCATENATE(Table[[#This Row],[Programme Partner]],"-",Table[[#This Row],[Implementing Partner]]),Table[[#This Row],[Programme Partner]]),"")</f>
        <v>BRAC</v>
      </c>
    </row>
    <row r="6486" spans="1:28" ht="16.5" customHeight="1">
      <c r="A6486" s="183">
        <v>6936</v>
      </c>
      <c r="B6486" s="264" t="s">
        <v>5033</v>
      </c>
      <c r="C6486" s="265" t="s">
        <v>5033</v>
      </c>
      <c r="D6486" s="266" t="s">
        <v>7014</v>
      </c>
      <c r="E6486" s="269" t="s">
        <v>27</v>
      </c>
      <c r="F6486" s="264" t="s">
        <v>8013</v>
      </c>
      <c r="G6486" t="s">
        <v>8314</v>
      </c>
      <c r="H6486" s="264" t="str">
        <f>IFERROR(VLOOKUP(Table[[#This Row],[Activity Details of Assistance]],WHAT!E:F,2,FALSE),"")</f>
        <v># of HP sessions at HH level</v>
      </c>
      <c r="I6486" s="264"/>
      <c r="J6486">
        <v>1085</v>
      </c>
      <c r="K6486" s="295" t="s">
        <v>8280</v>
      </c>
      <c r="L6486" s="306" t="s">
        <v>13</v>
      </c>
      <c r="M6486" t="s">
        <v>14</v>
      </c>
      <c r="N6486" t="s">
        <v>309</v>
      </c>
      <c r="O6486" t="s">
        <v>1607</v>
      </c>
      <c r="P6486" t="s">
        <v>8211</v>
      </c>
      <c r="Q6486" s="312">
        <v>44865</v>
      </c>
      <c r="R6486" s="312">
        <v>44896</v>
      </c>
      <c r="S6486" s="291" t="s">
        <v>8590</v>
      </c>
      <c r="T6486" s="267"/>
      <c r="U6486" s="267"/>
      <c r="V6486" s="267"/>
      <c r="W6486" s="267"/>
      <c r="X6486" s="268"/>
      <c r="Y6486" t="s">
        <v>8629</v>
      </c>
      <c r="Z6486">
        <v>185237016</v>
      </c>
      <c r="AA6486" t="s">
        <v>8692</v>
      </c>
      <c r="AB6486" s="273" t="str">
        <f>_xlfn.IFNA(IF(Table[[#This Row],[Programme Partner]]&lt;&gt;Table[[#This Row],[Implementing Partner]],CONCATENATE(Table[[#This Row],[Programme Partner]],"-",Table[[#This Row],[Implementing Partner]]),Table[[#This Row],[Programme Partner]]),"")</f>
        <v>BRAC</v>
      </c>
    </row>
    <row r="6487" spans="1:28" ht="16.5" customHeight="1">
      <c r="A6487" s="183">
        <v>6937</v>
      </c>
      <c r="B6487" s="264" t="s">
        <v>5033</v>
      </c>
      <c r="C6487" s="265" t="s">
        <v>5033</v>
      </c>
      <c r="D6487" s="266" t="s">
        <v>7014</v>
      </c>
      <c r="E6487" s="269" t="s">
        <v>27</v>
      </c>
      <c r="F6487" s="264" t="s">
        <v>8013</v>
      </c>
      <c r="G6487" t="s">
        <v>8374</v>
      </c>
      <c r="H6487" s="264" t="str">
        <f>IFERROR(VLOOKUP(Table[[#This Row],[Activity Details of Assistance]],WHAT!E:F,2,FALSE),"")</f>
        <v># of HP sessions at institution level</v>
      </c>
      <c r="I6487" s="264"/>
      <c r="J6487">
        <v>1</v>
      </c>
      <c r="K6487" s="295" t="s">
        <v>8280</v>
      </c>
      <c r="L6487" s="306" t="s">
        <v>13</v>
      </c>
      <c r="M6487" t="s">
        <v>14</v>
      </c>
      <c r="N6487" t="s">
        <v>309</v>
      </c>
      <c r="O6487" t="s">
        <v>1607</v>
      </c>
      <c r="P6487" t="s">
        <v>8211</v>
      </c>
      <c r="Q6487" s="312">
        <v>44865</v>
      </c>
      <c r="R6487" s="312">
        <v>44896</v>
      </c>
      <c r="S6487" s="291" t="s">
        <v>8590</v>
      </c>
      <c r="T6487" s="267"/>
      <c r="U6487" s="267"/>
      <c r="V6487" s="267"/>
      <c r="W6487" s="267"/>
      <c r="X6487" s="268"/>
      <c r="Y6487" t="s">
        <v>8629</v>
      </c>
      <c r="Z6487">
        <v>185237016</v>
      </c>
      <c r="AA6487" t="s">
        <v>8692</v>
      </c>
      <c r="AB6487" s="273" t="str">
        <f>_xlfn.IFNA(IF(Table[[#This Row],[Programme Partner]]&lt;&gt;Table[[#This Row],[Implementing Partner]],CONCATENATE(Table[[#This Row],[Programme Partner]],"-",Table[[#This Row],[Implementing Partner]]),Table[[#This Row],[Programme Partner]]),"")</f>
        <v>BRAC</v>
      </c>
    </row>
    <row r="6488" spans="1:28" ht="16.5" customHeight="1">
      <c r="A6488" s="183">
        <v>6938</v>
      </c>
      <c r="B6488" s="264" t="s">
        <v>5033</v>
      </c>
      <c r="C6488" s="265" t="s">
        <v>5033</v>
      </c>
      <c r="D6488" s="266" t="s">
        <v>7014</v>
      </c>
      <c r="E6488" s="269" t="s">
        <v>27</v>
      </c>
      <c r="F6488" s="264" t="s">
        <v>8013</v>
      </c>
      <c r="G6488" t="s">
        <v>8317</v>
      </c>
      <c r="H6488" s="264" t="str">
        <f>IFERROR(VLOOKUP(Table[[#This Row],[Activity Details of Assistance]],WHAT!E:F,2,FALSE),"")</f>
        <v># of estimated persons reached by mass-media campaign</v>
      </c>
      <c r="I6488" s="264"/>
      <c r="J6488">
        <v>1</v>
      </c>
      <c r="K6488" s="295" t="s">
        <v>8280</v>
      </c>
      <c r="L6488" s="306" t="s">
        <v>13</v>
      </c>
      <c r="M6488" t="s">
        <v>14</v>
      </c>
      <c r="N6488" t="s">
        <v>309</v>
      </c>
      <c r="O6488" t="s">
        <v>1607</v>
      </c>
      <c r="P6488" t="s">
        <v>8211</v>
      </c>
      <c r="Q6488" s="312">
        <v>44865</v>
      </c>
      <c r="R6488" s="312">
        <v>44896</v>
      </c>
      <c r="S6488" s="291" t="s">
        <v>8590</v>
      </c>
      <c r="T6488" s="267"/>
      <c r="U6488" s="267"/>
      <c r="V6488" s="267"/>
      <c r="W6488" s="267"/>
      <c r="X6488" s="268"/>
      <c r="Y6488" t="s">
        <v>8629</v>
      </c>
      <c r="Z6488">
        <v>185237016</v>
      </c>
      <c r="AA6488" t="s">
        <v>8692</v>
      </c>
      <c r="AB6488" s="273" t="str">
        <f>_xlfn.IFNA(IF(Table[[#This Row],[Programme Partner]]&lt;&gt;Table[[#This Row],[Implementing Partner]],CONCATENATE(Table[[#This Row],[Programme Partner]],"-",Table[[#This Row],[Implementing Partner]]),Table[[#This Row],[Programme Partner]]),"")</f>
        <v>BRAC</v>
      </c>
    </row>
    <row r="6489" spans="1:28" ht="16.5" customHeight="1">
      <c r="A6489" s="183">
        <v>6939</v>
      </c>
      <c r="B6489" s="264" t="s">
        <v>5033</v>
      </c>
      <c r="C6489" s="265" t="s">
        <v>5033</v>
      </c>
      <c r="D6489" s="266" t="s">
        <v>7014</v>
      </c>
      <c r="E6489" s="269" t="s">
        <v>27</v>
      </c>
      <c r="F6489" s="264" t="s">
        <v>8014</v>
      </c>
      <c r="G6489" s="103" t="s">
        <v>8361</v>
      </c>
      <c r="H6489" s="264" t="str">
        <f>IFERROR(VLOOKUP(Table[[#This Row],[Activity Details of Assistance]],WHAT!E:F,2,FALSE),"")</f>
        <v># of plant</v>
      </c>
      <c r="I6489" s="264"/>
      <c r="J6489">
        <v>1</v>
      </c>
      <c r="K6489" s="295" t="s">
        <v>8280</v>
      </c>
      <c r="L6489" s="306" t="s">
        <v>13</v>
      </c>
      <c r="M6489" t="s">
        <v>14</v>
      </c>
      <c r="N6489" t="s">
        <v>309</v>
      </c>
      <c r="O6489" t="s">
        <v>1607</v>
      </c>
      <c r="P6489" t="s">
        <v>8211</v>
      </c>
      <c r="Q6489" s="312">
        <v>44865</v>
      </c>
      <c r="R6489" s="312">
        <v>44896</v>
      </c>
      <c r="S6489" s="291" t="s">
        <v>8590</v>
      </c>
      <c r="T6489" s="267"/>
      <c r="U6489" s="267"/>
      <c r="V6489" s="267"/>
      <c r="W6489" s="267"/>
      <c r="X6489" s="268"/>
      <c r="Y6489" t="s">
        <v>8629</v>
      </c>
      <c r="Z6489">
        <v>185237016</v>
      </c>
      <c r="AA6489" t="s">
        <v>8692</v>
      </c>
      <c r="AB6489" s="273" t="str">
        <f>_xlfn.IFNA(IF(Table[[#This Row],[Programme Partner]]&lt;&gt;Table[[#This Row],[Implementing Partner]],CONCATENATE(Table[[#This Row],[Programme Partner]],"-",Table[[#This Row],[Implementing Partner]]),Table[[#This Row],[Programme Partner]]),"")</f>
        <v>BRAC</v>
      </c>
    </row>
    <row r="6490" spans="1:28" ht="16.5" customHeight="1">
      <c r="A6490" s="183">
        <v>6940</v>
      </c>
      <c r="B6490" s="264" t="s">
        <v>5033</v>
      </c>
      <c r="C6490" s="265" t="s">
        <v>5033</v>
      </c>
      <c r="D6490" s="266" t="s">
        <v>7014</v>
      </c>
      <c r="E6490" s="269" t="s">
        <v>27</v>
      </c>
      <c r="F6490" s="264" t="s">
        <v>8014</v>
      </c>
      <c r="G6490" t="s">
        <v>8364</v>
      </c>
      <c r="H6490" s="264" t="str">
        <f>IFERROR(VLOOKUP(Table[[#This Row],[Activity Details of Assistance]],WHAT!E:F,2,FALSE),"")</f>
        <v># of 80L/120L bin</v>
      </c>
      <c r="I6490" s="264"/>
      <c r="J6490">
        <v>60</v>
      </c>
      <c r="K6490" s="295" t="s">
        <v>8280</v>
      </c>
      <c r="L6490" s="306" t="s">
        <v>13</v>
      </c>
      <c r="M6490" t="s">
        <v>14</v>
      </c>
      <c r="N6490" t="s">
        <v>309</v>
      </c>
      <c r="O6490" t="s">
        <v>1607</v>
      </c>
      <c r="P6490" t="s">
        <v>8211</v>
      </c>
      <c r="Q6490" s="312">
        <v>44865</v>
      </c>
      <c r="R6490" s="312">
        <v>44896</v>
      </c>
      <c r="S6490" s="291" t="s">
        <v>8590</v>
      </c>
      <c r="T6490" s="267"/>
      <c r="U6490" s="267"/>
      <c r="V6490" s="267"/>
      <c r="W6490" s="267"/>
      <c r="X6490" s="268"/>
      <c r="Y6490" t="s">
        <v>8629</v>
      </c>
      <c r="Z6490">
        <v>185237016</v>
      </c>
      <c r="AA6490" t="s">
        <v>8692</v>
      </c>
      <c r="AB6490" s="273" t="str">
        <f>_xlfn.IFNA(IF(Table[[#This Row],[Programme Partner]]&lt;&gt;Table[[#This Row],[Implementing Partner]],CONCATENATE(Table[[#This Row],[Programme Partner]],"-",Table[[#This Row],[Implementing Partner]]),Table[[#This Row],[Programme Partner]]),"")</f>
        <v>BRAC</v>
      </c>
    </row>
    <row r="6491" spans="1:28" ht="16.5" customHeight="1">
      <c r="A6491" s="183">
        <v>6941</v>
      </c>
      <c r="B6491" s="264" t="s">
        <v>5033</v>
      </c>
      <c r="C6491" s="265" t="s">
        <v>5033</v>
      </c>
      <c r="D6491" s="266" t="s">
        <v>7014</v>
      </c>
      <c r="E6491" s="269" t="s">
        <v>27</v>
      </c>
      <c r="F6491" s="264" t="s">
        <v>8012</v>
      </c>
      <c r="G6491" t="s">
        <v>8019</v>
      </c>
      <c r="H6491" s="264" t="str">
        <f>IFERROR(VLOOKUP(Table[[#This Row],[Activity Details of Assistance]],WHAT!E:F,2,FALSE),"")</f>
        <v>N/A</v>
      </c>
      <c r="I6491" s="264"/>
      <c r="J6491">
        <v>140</v>
      </c>
      <c r="K6491" s="295" t="s">
        <v>8280</v>
      </c>
      <c r="L6491" s="306" t="s">
        <v>13</v>
      </c>
      <c r="M6491" t="s">
        <v>14</v>
      </c>
      <c r="N6491" t="s">
        <v>309</v>
      </c>
      <c r="O6491" t="s">
        <v>1606</v>
      </c>
      <c r="P6491" t="s">
        <v>4659</v>
      </c>
      <c r="Q6491" s="312">
        <v>44865</v>
      </c>
      <c r="R6491" s="312">
        <v>44866</v>
      </c>
      <c r="S6491" t="s">
        <v>8452</v>
      </c>
      <c r="T6491" s="267"/>
      <c r="U6491" s="267"/>
      <c r="V6491" s="267"/>
      <c r="W6491" s="267"/>
      <c r="X6491" s="268"/>
      <c r="Y6491" t="s">
        <v>8629</v>
      </c>
      <c r="Z6491">
        <v>1852377016</v>
      </c>
      <c r="AA6491" t="s">
        <v>8692</v>
      </c>
      <c r="AB6491" s="273" t="str">
        <f>_xlfn.IFNA(IF(Table[[#This Row],[Programme Partner]]&lt;&gt;Table[[#This Row],[Implementing Partner]],CONCATENATE(Table[[#This Row],[Programme Partner]],"-",Table[[#This Row],[Implementing Partner]]),Table[[#This Row],[Programme Partner]]),"")</f>
        <v>BRAC</v>
      </c>
    </row>
    <row r="6492" spans="1:28" ht="16.5" customHeight="1">
      <c r="A6492" s="183">
        <v>6942</v>
      </c>
      <c r="B6492" s="264" t="s">
        <v>5273</v>
      </c>
      <c r="C6492" s="265" t="s">
        <v>5184</v>
      </c>
      <c r="D6492" s="266" t="s">
        <v>5273</v>
      </c>
      <c r="E6492" s="269" t="s">
        <v>27</v>
      </c>
      <c r="F6492" s="264" t="s">
        <v>8011</v>
      </c>
      <c r="G6492" t="s">
        <v>8355</v>
      </c>
      <c r="H6492" s="264" t="str">
        <f>IFERROR(VLOOKUP(Table[[#This Row],[Activity Details of Assistance]],WHAT!E:F,2,FALSE),"")</f>
        <v># of water network</v>
      </c>
      <c r="I6492" s="264"/>
      <c r="J6492">
        <v>3</v>
      </c>
      <c r="K6492" s="295" t="s">
        <v>8280</v>
      </c>
      <c r="L6492" s="306" t="s">
        <v>13</v>
      </c>
      <c r="M6492" t="s">
        <v>14</v>
      </c>
      <c r="N6492" t="s">
        <v>307</v>
      </c>
      <c r="O6492" t="s">
        <v>1599</v>
      </c>
      <c r="P6492" t="s">
        <v>4723</v>
      </c>
      <c r="Q6492" s="312">
        <v>44865</v>
      </c>
      <c r="R6492" s="312">
        <v>44896</v>
      </c>
      <c r="S6492" t="s">
        <v>8452</v>
      </c>
      <c r="T6492" s="267"/>
      <c r="U6492" s="267"/>
      <c r="V6492" s="267"/>
      <c r="W6492" s="267"/>
      <c r="X6492" s="268"/>
      <c r="Y6492" t="s">
        <v>8648</v>
      </c>
      <c r="Z6492" t="s">
        <v>8691</v>
      </c>
      <c r="AA6492" t="s">
        <v>8649</v>
      </c>
      <c r="AB6492" s="273" t="str">
        <f>_xlfn.IFNA(IF(Table[[#This Row],[Programme Partner]]&lt;&gt;Table[[#This Row],[Implementing Partner]],CONCATENATE(Table[[#This Row],[Programme Partner]],"-",Table[[#This Row],[Implementing Partner]]),Table[[#This Row],[Programme Partner]]),"")</f>
        <v>UNHCR-NGOF</v>
      </c>
    </row>
    <row r="6493" spans="1:28" ht="16.5" customHeight="1">
      <c r="A6493" s="183">
        <v>6943</v>
      </c>
      <c r="B6493" s="264" t="s">
        <v>5273</v>
      </c>
      <c r="C6493" s="265" t="s">
        <v>5184</v>
      </c>
      <c r="D6493" s="266" t="s">
        <v>5273</v>
      </c>
      <c r="E6493" s="269" t="s">
        <v>27</v>
      </c>
      <c r="F6493" s="264" t="s">
        <v>8012</v>
      </c>
      <c r="G6493" s="195" t="s">
        <v>8585</v>
      </c>
      <c r="H6493" s="264" t="str">
        <f>IFERROR(VLOOKUP(Table[[#This Row],[Activity Details of Assistance]],WHAT!E:F,2,FALSE),"")</f>
        <v xml:space="preserve"># of door </v>
      </c>
      <c r="I6493" s="264"/>
      <c r="J6493">
        <v>194</v>
      </c>
      <c r="K6493" s="295" t="s">
        <v>8280</v>
      </c>
      <c r="L6493" s="306" t="s">
        <v>13</v>
      </c>
      <c r="M6493" t="s">
        <v>14</v>
      </c>
      <c r="N6493" t="s">
        <v>307</v>
      </c>
      <c r="O6493" t="s">
        <v>1599</v>
      </c>
      <c r="P6493" t="s">
        <v>4723</v>
      </c>
      <c r="Q6493" s="312">
        <v>44865</v>
      </c>
      <c r="R6493" s="312">
        <v>44896</v>
      </c>
      <c r="S6493" t="s">
        <v>8452</v>
      </c>
      <c r="T6493" s="267"/>
      <c r="U6493" s="267"/>
      <c r="V6493" s="267"/>
      <c r="W6493" s="267"/>
      <c r="X6493" s="268"/>
      <c r="Y6493" t="s">
        <v>8648</v>
      </c>
      <c r="Z6493" t="s">
        <v>8691</v>
      </c>
      <c r="AA6493" t="s">
        <v>8649</v>
      </c>
      <c r="AB6493" s="273" t="str">
        <f>_xlfn.IFNA(IF(Table[[#This Row],[Programme Partner]]&lt;&gt;Table[[#This Row],[Implementing Partner]],CONCATENATE(Table[[#This Row],[Programme Partner]],"-",Table[[#This Row],[Implementing Partner]]),Table[[#This Row],[Programme Partner]]),"")</f>
        <v>UNHCR-NGOF</v>
      </c>
    </row>
    <row r="6494" spans="1:28" ht="16.5" customHeight="1">
      <c r="A6494" s="183">
        <v>6944</v>
      </c>
      <c r="B6494" s="264" t="s">
        <v>5273</v>
      </c>
      <c r="C6494" s="265" t="s">
        <v>5184</v>
      </c>
      <c r="D6494" s="266" t="s">
        <v>5273</v>
      </c>
      <c r="E6494" s="269" t="s">
        <v>27</v>
      </c>
      <c r="F6494" s="264" t="s">
        <v>8012</v>
      </c>
      <c r="G6494" t="s">
        <v>8359</v>
      </c>
      <c r="H6494" s="264" t="str">
        <f>IFERROR(VLOOKUP(Table[[#This Row],[Activity Details of Assistance]],WHAT!E:F,2,FALSE),"")</f>
        <v># of FSM Site</v>
      </c>
      <c r="I6494" s="264"/>
      <c r="J6494">
        <v>3</v>
      </c>
      <c r="K6494" s="295" t="s">
        <v>8280</v>
      </c>
      <c r="L6494" s="306" t="s">
        <v>13</v>
      </c>
      <c r="M6494" t="s">
        <v>14</v>
      </c>
      <c r="N6494" t="s">
        <v>307</v>
      </c>
      <c r="O6494" t="s">
        <v>1599</v>
      </c>
      <c r="P6494" t="s">
        <v>4723</v>
      </c>
      <c r="Q6494" s="312">
        <v>44865</v>
      </c>
      <c r="R6494" s="312">
        <v>44896</v>
      </c>
      <c r="S6494" t="s">
        <v>8452</v>
      </c>
      <c r="T6494" s="267"/>
      <c r="U6494" s="267"/>
      <c r="V6494" s="267"/>
      <c r="W6494" s="267"/>
      <c r="X6494" s="268"/>
      <c r="Y6494" t="s">
        <v>8648</v>
      </c>
      <c r="Z6494" t="s">
        <v>8691</v>
      </c>
      <c r="AA6494" t="s">
        <v>8649</v>
      </c>
      <c r="AB6494" s="273" t="str">
        <f>_xlfn.IFNA(IF(Table[[#This Row],[Programme Partner]]&lt;&gt;Table[[#This Row],[Implementing Partner]],CONCATENATE(Table[[#This Row],[Programme Partner]],"-",Table[[#This Row],[Implementing Partner]]),Table[[#This Row],[Programme Partner]]),"")</f>
        <v>UNHCR-NGOF</v>
      </c>
    </row>
    <row r="6495" spans="1:28" ht="16.5" customHeight="1">
      <c r="A6495" s="183">
        <v>6945</v>
      </c>
      <c r="B6495" s="264" t="s">
        <v>5273</v>
      </c>
      <c r="C6495" s="265" t="s">
        <v>5184</v>
      </c>
      <c r="D6495" s="266" t="s">
        <v>5273</v>
      </c>
      <c r="E6495" s="269" t="s">
        <v>27</v>
      </c>
      <c r="F6495" s="264" t="s">
        <v>8012</v>
      </c>
      <c r="G6495" t="s">
        <v>8356</v>
      </c>
      <c r="H6495" s="264" t="str">
        <f>IFERROR(VLOOKUP(Table[[#This Row],[Activity Details of Assistance]],WHAT!E:F,2,FALSE),"")</f>
        <v># of FSM Site</v>
      </c>
      <c r="I6495" s="264"/>
      <c r="J6495">
        <v>1</v>
      </c>
      <c r="K6495" s="295" t="s">
        <v>8280</v>
      </c>
      <c r="L6495" s="306" t="s">
        <v>13</v>
      </c>
      <c r="M6495" t="s">
        <v>14</v>
      </c>
      <c r="N6495" t="s">
        <v>307</v>
      </c>
      <c r="O6495" t="s">
        <v>1599</v>
      </c>
      <c r="P6495" t="s">
        <v>4723</v>
      </c>
      <c r="Q6495" s="312">
        <v>44865</v>
      </c>
      <c r="R6495" s="312">
        <v>44896</v>
      </c>
      <c r="S6495" t="s">
        <v>8452</v>
      </c>
      <c r="T6495" s="267"/>
      <c r="U6495" s="267"/>
      <c r="V6495" s="267"/>
      <c r="W6495" s="267"/>
      <c r="X6495" s="268"/>
      <c r="Y6495" t="s">
        <v>8648</v>
      </c>
      <c r="Z6495" t="s">
        <v>8691</v>
      </c>
      <c r="AA6495" t="s">
        <v>8649</v>
      </c>
      <c r="AB6495" s="273" t="str">
        <f>_xlfn.IFNA(IF(Table[[#This Row],[Programme Partner]]&lt;&gt;Table[[#This Row],[Implementing Partner]],CONCATENATE(Table[[#This Row],[Programme Partner]],"-",Table[[#This Row],[Implementing Partner]]),Table[[#This Row],[Programme Partner]]),"")</f>
        <v>UNHCR-NGOF</v>
      </c>
    </row>
    <row r="6496" spans="1:28" ht="16.5" customHeight="1">
      <c r="A6496" s="183">
        <v>6946</v>
      </c>
      <c r="B6496" s="264" t="s">
        <v>5273</v>
      </c>
      <c r="C6496" s="265" t="s">
        <v>5184</v>
      </c>
      <c r="D6496" s="266" t="s">
        <v>5273</v>
      </c>
      <c r="E6496" s="269" t="s">
        <v>27</v>
      </c>
      <c r="F6496" s="264" t="s">
        <v>8012</v>
      </c>
      <c r="G6496" s="195" t="s">
        <v>8586</v>
      </c>
      <c r="H6496" s="264" t="str">
        <f>IFERROR(VLOOKUP(Table[[#This Row],[Activity Details of Assistance]],WHAT!E:F,2,FALSE),"")</f>
        <v># of door</v>
      </c>
      <c r="I6496" s="264"/>
      <c r="J6496">
        <v>553</v>
      </c>
      <c r="K6496" s="295" t="s">
        <v>8280</v>
      </c>
      <c r="L6496" s="306" t="s">
        <v>13</v>
      </c>
      <c r="M6496" t="s">
        <v>14</v>
      </c>
      <c r="N6496" t="s">
        <v>307</v>
      </c>
      <c r="O6496" t="s">
        <v>1599</v>
      </c>
      <c r="P6496" t="s">
        <v>4723</v>
      </c>
      <c r="Q6496" s="312">
        <v>44865</v>
      </c>
      <c r="R6496" s="312">
        <v>44896</v>
      </c>
      <c r="S6496" t="s">
        <v>8452</v>
      </c>
      <c r="T6496" s="267"/>
      <c r="U6496" s="267"/>
      <c r="V6496" s="267"/>
      <c r="W6496" s="267"/>
      <c r="X6496" s="268"/>
      <c r="Y6496" t="s">
        <v>8648</v>
      </c>
      <c r="Z6496" t="s">
        <v>8691</v>
      </c>
      <c r="AA6496" t="s">
        <v>8649</v>
      </c>
      <c r="AB6496" s="273" t="str">
        <f>_xlfn.IFNA(IF(Table[[#This Row],[Programme Partner]]&lt;&gt;Table[[#This Row],[Implementing Partner]],CONCATENATE(Table[[#This Row],[Programme Partner]],"-",Table[[#This Row],[Implementing Partner]]),Table[[#This Row],[Programme Partner]]),"")</f>
        <v>UNHCR-NGOF</v>
      </c>
    </row>
    <row r="6497" spans="1:28" ht="16.5" customHeight="1">
      <c r="A6497" s="183">
        <v>6947</v>
      </c>
      <c r="B6497" s="264" t="s">
        <v>5273</v>
      </c>
      <c r="C6497" s="265" t="s">
        <v>5184</v>
      </c>
      <c r="D6497" s="266" t="s">
        <v>5273</v>
      </c>
      <c r="E6497" s="269" t="s">
        <v>27</v>
      </c>
      <c r="F6497" s="264" t="s">
        <v>8012</v>
      </c>
      <c r="G6497" t="s">
        <v>8357</v>
      </c>
      <c r="H6497" s="264" t="str">
        <f>IFERROR(VLOOKUP(Table[[#This Row],[Activity Details of Assistance]],WHAT!E:F,2,FALSE),"")</f>
        <v># of door</v>
      </c>
      <c r="I6497" s="264"/>
      <c r="J6497">
        <v>396</v>
      </c>
      <c r="K6497" s="295" t="s">
        <v>8280</v>
      </c>
      <c r="L6497" s="306" t="s">
        <v>13</v>
      </c>
      <c r="M6497" t="s">
        <v>14</v>
      </c>
      <c r="N6497" t="s">
        <v>307</v>
      </c>
      <c r="O6497" t="s">
        <v>1599</v>
      </c>
      <c r="P6497" t="s">
        <v>4723</v>
      </c>
      <c r="Q6497" s="312">
        <v>44865</v>
      </c>
      <c r="R6497" s="312">
        <v>44896</v>
      </c>
      <c r="S6497" t="s">
        <v>8452</v>
      </c>
      <c r="T6497" s="267"/>
      <c r="U6497" s="267"/>
      <c r="V6497" s="267"/>
      <c r="W6497" s="267"/>
      <c r="X6497" s="268"/>
      <c r="Y6497" t="s">
        <v>8648</v>
      </c>
      <c r="Z6497" t="s">
        <v>8691</v>
      </c>
      <c r="AA6497" t="s">
        <v>8649</v>
      </c>
      <c r="AB6497" s="273" t="str">
        <f>_xlfn.IFNA(IF(Table[[#This Row],[Programme Partner]]&lt;&gt;Table[[#This Row],[Implementing Partner]],CONCATENATE(Table[[#This Row],[Programme Partner]],"-",Table[[#This Row],[Implementing Partner]]),Table[[#This Row],[Programme Partner]]),"")</f>
        <v>UNHCR-NGOF</v>
      </c>
    </row>
    <row r="6498" spans="1:28" ht="16.5" customHeight="1">
      <c r="A6498" s="183">
        <v>6948</v>
      </c>
      <c r="B6498" s="264" t="s">
        <v>5273</v>
      </c>
      <c r="C6498" s="265" t="s">
        <v>5184</v>
      </c>
      <c r="D6498" s="266" t="s">
        <v>5273</v>
      </c>
      <c r="E6498" s="269" t="s">
        <v>27</v>
      </c>
      <c r="F6498" s="264" t="s">
        <v>8013</v>
      </c>
      <c r="G6498" t="s">
        <v>8313</v>
      </c>
      <c r="H6498" s="264" t="str">
        <f>IFERROR(VLOOKUP(Table[[#This Row],[Activity Details of Assistance]],WHAT!E:F,2,FALSE),"")</f>
        <v># of HP sessions at community level</v>
      </c>
      <c r="I6498" s="264"/>
      <c r="J6498">
        <v>134</v>
      </c>
      <c r="K6498" s="295" t="s">
        <v>8280</v>
      </c>
      <c r="L6498" s="306" t="s">
        <v>13</v>
      </c>
      <c r="M6498" t="s">
        <v>14</v>
      </c>
      <c r="N6498" t="s">
        <v>307</v>
      </c>
      <c r="O6498" t="s">
        <v>1599</v>
      </c>
      <c r="P6498" t="s">
        <v>4723</v>
      </c>
      <c r="Q6498" s="312">
        <v>44865</v>
      </c>
      <c r="R6498" s="312">
        <v>44896</v>
      </c>
      <c r="S6498" t="s">
        <v>8452</v>
      </c>
      <c r="T6498" s="267"/>
      <c r="U6498" s="267"/>
      <c r="V6498" s="267"/>
      <c r="W6498" s="267"/>
      <c r="X6498" s="268"/>
      <c r="Y6498" t="s">
        <v>8648</v>
      </c>
      <c r="Z6498" t="s">
        <v>8691</v>
      </c>
      <c r="AA6498" t="s">
        <v>8649</v>
      </c>
      <c r="AB6498" s="273" t="str">
        <f>_xlfn.IFNA(IF(Table[[#This Row],[Programme Partner]]&lt;&gt;Table[[#This Row],[Implementing Partner]],CONCATENATE(Table[[#This Row],[Programme Partner]],"-",Table[[#This Row],[Implementing Partner]]),Table[[#This Row],[Programme Partner]]),"")</f>
        <v>UNHCR-NGOF</v>
      </c>
    </row>
    <row r="6499" spans="1:28" ht="16.5" customHeight="1">
      <c r="A6499" s="183">
        <v>6949</v>
      </c>
      <c r="B6499" s="264" t="s">
        <v>5273</v>
      </c>
      <c r="C6499" s="265" t="s">
        <v>5184</v>
      </c>
      <c r="D6499" s="266" t="s">
        <v>5273</v>
      </c>
      <c r="E6499" s="269" t="s">
        <v>27</v>
      </c>
      <c r="F6499" s="264" t="s">
        <v>8013</v>
      </c>
      <c r="G6499" t="s">
        <v>8314</v>
      </c>
      <c r="H6499" s="264" t="str">
        <f>IFERROR(VLOOKUP(Table[[#This Row],[Activity Details of Assistance]],WHAT!E:F,2,FALSE),"")</f>
        <v># of HP sessions at HH level</v>
      </c>
      <c r="I6499" s="264"/>
      <c r="J6499">
        <v>5468</v>
      </c>
      <c r="K6499" s="295" t="s">
        <v>8280</v>
      </c>
      <c r="L6499" s="306" t="s">
        <v>13</v>
      </c>
      <c r="M6499" t="s">
        <v>14</v>
      </c>
      <c r="N6499" t="s">
        <v>307</v>
      </c>
      <c r="O6499" t="s">
        <v>1599</v>
      </c>
      <c r="P6499" t="s">
        <v>4723</v>
      </c>
      <c r="Q6499" s="312">
        <v>44865</v>
      </c>
      <c r="R6499" s="312">
        <v>44896</v>
      </c>
      <c r="S6499" t="s">
        <v>8452</v>
      </c>
      <c r="T6499" s="267"/>
      <c r="U6499" s="267"/>
      <c r="V6499" s="267"/>
      <c r="W6499" s="267"/>
      <c r="X6499" s="268"/>
      <c r="Y6499" t="s">
        <v>8648</v>
      </c>
      <c r="Z6499" t="s">
        <v>8691</v>
      </c>
      <c r="AA6499" t="s">
        <v>8649</v>
      </c>
      <c r="AB6499" s="273" t="str">
        <f>_xlfn.IFNA(IF(Table[[#This Row],[Programme Partner]]&lt;&gt;Table[[#This Row],[Implementing Partner]],CONCATENATE(Table[[#This Row],[Programme Partner]],"-",Table[[#This Row],[Implementing Partner]]),Table[[#This Row],[Programme Partner]]),"")</f>
        <v>UNHCR-NGOF</v>
      </c>
    </row>
    <row r="6500" spans="1:28" ht="16.5" customHeight="1">
      <c r="A6500" s="183">
        <v>6950</v>
      </c>
      <c r="B6500" s="264" t="s">
        <v>5273</v>
      </c>
      <c r="C6500" s="265" t="s">
        <v>5184</v>
      </c>
      <c r="D6500" s="266" t="s">
        <v>5273</v>
      </c>
      <c r="E6500" s="269" t="s">
        <v>27</v>
      </c>
      <c r="F6500" s="264" t="s">
        <v>8013</v>
      </c>
      <c r="G6500" t="s">
        <v>8374</v>
      </c>
      <c r="H6500" s="264" t="str">
        <f>IFERROR(VLOOKUP(Table[[#This Row],[Activity Details of Assistance]],WHAT!E:F,2,FALSE),"")</f>
        <v># of HP sessions at institution level</v>
      </c>
      <c r="I6500" s="264"/>
      <c r="J6500">
        <v>8</v>
      </c>
      <c r="K6500" s="295" t="s">
        <v>8280</v>
      </c>
      <c r="L6500" s="306" t="s">
        <v>13</v>
      </c>
      <c r="M6500" t="s">
        <v>14</v>
      </c>
      <c r="N6500" t="s">
        <v>307</v>
      </c>
      <c r="O6500" t="s">
        <v>1599</v>
      </c>
      <c r="P6500" t="s">
        <v>4723</v>
      </c>
      <c r="Q6500" s="312">
        <v>44865</v>
      </c>
      <c r="R6500" s="312">
        <v>44896</v>
      </c>
      <c r="S6500" t="s">
        <v>8452</v>
      </c>
      <c r="T6500" s="267"/>
      <c r="U6500" s="267"/>
      <c r="V6500" s="267"/>
      <c r="W6500" s="267"/>
      <c r="X6500" s="268"/>
      <c r="Y6500" t="s">
        <v>8648</v>
      </c>
      <c r="Z6500" t="s">
        <v>8691</v>
      </c>
      <c r="AA6500" t="s">
        <v>8649</v>
      </c>
      <c r="AB6500" s="273" t="str">
        <f>_xlfn.IFNA(IF(Table[[#This Row],[Programme Partner]]&lt;&gt;Table[[#This Row],[Implementing Partner]],CONCATENATE(Table[[#This Row],[Programme Partner]],"-",Table[[#This Row],[Implementing Partner]]),Table[[#This Row],[Programme Partner]]),"")</f>
        <v>UNHCR-NGOF</v>
      </c>
    </row>
    <row r="6501" spans="1:28" ht="16.5" customHeight="1">
      <c r="A6501" s="183">
        <v>6951</v>
      </c>
      <c r="B6501" s="264" t="s">
        <v>5273</v>
      </c>
      <c r="C6501" s="265" t="s">
        <v>5184</v>
      </c>
      <c r="D6501" s="266" t="s">
        <v>5273</v>
      </c>
      <c r="E6501" s="269" t="s">
        <v>27</v>
      </c>
      <c r="F6501" s="264" t="s">
        <v>8013</v>
      </c>
      <c r="G6501" t="s">
        <v>8317</v>
      </c>
      <c r="H6501" s="264" t="str">
        <f>IFERROR(VLOOKUP(Table[[#This Row],[Activity Details of Assistance]],WHAT!E:F,2,FALSE),"")</f>
        <v># of estimated persons reached by mass-media campaign</v>
      </c>
      <c r="I6501" s="264"/>
      <c r="J6501">
        <v>9</v>
      </c>
      <c r="K6501" s="295" t="s">
        <v>8280</v>
      </c>
      <c r="L6501" s="306" t="s">
        <v>13</v>
      </c>
      <c r="M6501" t="s">
        <v>14</v>
      </c>
      <c r="N6501" t="s">
        <v>307</v>
      </c>
      <c r="O6501" t="s">
        <v>1599</v>
      </c>
      <c r="P6501" t="s">
        <v>4723</v>
      </c>
      <c r="Q6501" s="312">
        <v>44865</v>
      </c>
      <c r="R6501" s="312">
        <v>44896</v>
      </c>
      <c r="S6501" t="s">
        <v>8452</v>
      </c>
      <c r="T6501" s="267"/>
      <c r="U6501" s="267"/>
      <c r="V6501" s="267"/>
      <c r="W6501" s="267"/>
      <c r="X6501" s="268"/>
      <c r="Y6501" t="s">
        <v>8648</v>
      </c>
      <c r="Z6501" t="s">
        <v>8691</v>
      </c>
      <c r="AA6501" t="s">
        <v>8649</v>
      </c>
      <c r="AB6501" s="273" t="str">
        <f>_xlfn.IFNA(IF(Table[[#This Row],[Programme Partner]]&lt;&gt;Table[[#This Row],[Implementing Partner]],CONCATENATE(Table[[#This Row],[Programme Partner]],"-",Table[[#This Row],[Implementing Partner]]),Table[[#This Row],[Programme Partner]]),"")</f>
        <v>UNHCR-NGOF</v>
      </c>
    </row>
    <row r="6502" spans="1:28" ht="16.5" customHeight="1">
      <c r="A6502" s="183">
        <v>6952</v>
      </c>
      <c r="B6502" s="264" t="s">
        <v>5273</v>
      </c>
      <c r="C6502" s="265" t="s">
        <v>5184</v>
      </c>
      <c r="D6502" s="266" t="s">
        <v>5273</v>
      </c>
      <c r="E6502" s="269" t="s">
        <v>27</v>
      </c>
      <c r="F6502" s="264" t="s">
        <v>8013</v>
      </c>
      <c r="G6502" t="s">
        <v>8316</v>
      </c>
      <c r="H6502" s="264" t="str">
        <f>IFERROR(VLOOKUP(Table[[#This Row],[Activity Details of Assistance]],WHAT!E:F,2,FALSE),"")</f>
        <v># of household</v>
      </c>
      <c r="I6502" s="264"/>
      <c r="J6502">
        <v>3815</v>
      </c>
      <c r="K6502" s="295" t="s">
        <v>8280</v>
      </c>
      <c r="L6502" s="306" t="s">
        <v>13</v>
      </c>
      <c r="M6502" t="s">
        <v>14</v>
      </c>
      <c r="N6502" t="s">
        <v>307</v>
      </c>
      <c r="O6502" t="s">
        <v>1599</v>
      </c>
      <c r="P6502" t="s">
        <v>4723</v>
      </c>
      <c r="Q6502" s="312">
        <v>44865</v>
      </c>
      <c r="R6502" s="312">
        <v>44896</v>
      </c>
      <c r="S6502" t="s">
        <v>8452</v>
      </c>
      <c r="T6502" s="267"/>
      <c r="U6502" s="267"/>
      <c r="V6502" s="267"/>
      <c r="W6502" s="267"/>
      <c r="X6502" s="268"/>
      <c r="Y6502" t="s">
        <v>8648</v>
      </c>
      <c r="Z6502" t="s">
        <v>8691</v>
      </c>
      <c r="AA6502" t="s">
        <v>8649</v>
      </c>
      <c r="AB6502" s="273" t="str">
        <f>_xlfn.IFNA(IF(Table[[#This Row],[Programme Partner]]&lt;&gt;Table[[#This Row],[Implementing Partner]],CONCATENATE(Table[[#This Row],[Programme Partner]],"-",Table[[#This Row],[Implementing Partner]]),Table[[#This Row],[Programme Partner]]),"")</f>
        <v>UNHCR-NGOF</v>
      </c>
    </row>
    <row r="6503" spans="1:28" ht="16.5" customHeight="1">
      <c r="A6503" s="183">
        <v>6953</v>
      </c>
      <c r="B6503" s="264" t="s">
        <v>5273</v>
      </c>
      <c r="C6503" s="265" t="s">
        <v>5184</v>
      </c>
      <c r="D6503" s="266" t="s">
        <v>5273</v>
      </c>
      <c r="E6503" s="269" t="s">
        <v>27</v>
      </c>
      <c r="F6503" s="264" t="s">
        <v>8013</v>
      </c>
      <c r="G6503" t="s">
        <v>8442</v>
      </c>
      <c r="H6503" s="264" t="str">
        <f>IFERROR(VLOOKUP(Table[[#This Row],[Activity Details of Assistance]],WHAT!E:F,2,FALSE),"")</f>
        <v># of facilities</v>
      </c>
      <c r="I6503" s="264"/>
      <c r="J6503">
        <v>4242</v>
      </c>
      <c r="K6503" s="295" t="s">
        <v>8280</v>
      </c>
      <c r="L6503" s="306" t="s">
        <v>13</v>
      </c>
      <c r="M6503" t="s">
        <v>14</v>
      </c>
      <c r="N6503" t="s">
        <v>307</v>
      </c>
      <c r="O6503" t="s">
        <v>1599</v>
      </c>
      <c r="P6503" t="s">
        <v>4723</v>
      </c>
      <c r="Q6503" s="312">
        <v>44865</v>
      </c>
      <c r="R6503" s="312">
        <v>44896</v>
      </c>
      <c r="S6503" t="s">
        <v>8452</v>
      </c>
      <c r="T6503" s="267"/>
      <c r="U6503" s="267"/>
      <c r="V6503" s="267"/>
      <c r="W6503" s="267"/>
      <c r="X6503" s="268"/>
      <c r="Y6503" t="s">
        <v>8648</v>
      </c>
      <c r="Z6503" t="s">
        <v>8691</v>
      </c>
      <c r="AA6503" t="s">
        <v>8649</v>
      </c>
      <c r="AB6503" s="273" t="str">
        <f>_xlfn.IFNA(IF(Table[[#This Row],[Programme Partner]]&lt;&gt;Table[[#This Row],[Implementing Partner]],CONCATENATE(Table[[#This Row],[Programme Partner]],"-",Table[[#This Row],[Implementing Partner]]),Table[[#This Row],[Programme Partner]]),"")</f>
        <v>UNHCR-NGOF</v>
      </c>
    </row>
    <row r="6504" spans="1:28" ht="16.5" customHeight="1">
      <c r="A6504" s="183">
        <v>6954</v>
      </c>
      <c r="B6504" s="264" t="s">
        <v>5273</v>
      </c>
      <c r="C6504" s="265" t="s">
        <v>5184</v>
      </c>
      <c r="D6504" s="266" t="s">
        <v>5273</v>
      </c>
      <c r="E6504" s="269" t="s">
        <v>27</v>
      </c>
      <c r="F6504" s="264" t="s">
        <v>8014</v>
      </c>
      <c r="G6504" t="s">
        <v>8358</v>
      </c>
      <c r="H6504" s="264" t="str">
        <f>IFERROR(VLOOKUP(Table[[#This Row],[Activity Details of Assistance]],WHAT!E:F,2,FALSE),"")</f>
        <v># of campaign per camp </v>
      </c>
      <c r="I6504" s="264"/>
      <c r="J6504">
        <v>8</v>
      </c>
      <c r="K6504" s="295" t="s">
        <v>8280</v>
      </c>
      <c r="L6504" s="306" t="s">
        <v>13</v>
      </c>
      <c r="M6504" t="s">
        <v>14</v>
      </c>
      <c r="N6504" t="s">
        <v>307</v>
      </c>
      <c r="O6504" t="s">
        <v>1599</v>
      </c>
      <c r="P6504" t="s">
        <v>4723</v>
      </c>
      <c r="Q6504" s="312">
        <v>44865</v>
      </c>
      <c r="R6504" s="312">
        <v>44896</v>
      </c>
      <c r="S6504" t="s">
        <v>8452</v>
      </c>
      <c r="T6504" s="267"/>
      <c r="U6504" s="267"/>
      <c r="V6504" s="267"/>
      <c r="W6504" s="267"/>
      <c r="X6504" s="268"/>
      <c r="Y6504" t="s">
        <v>8648</v>
      </c>
      <c r="Z6504" t="s">
        <v>8691</v>
      </c>
      <c r="AA6504" t="s">
        <v>8649</v>
      </c>
      <c r="AB6504" s="273" t="str">
        <f>_xlfn.IFNA(IF(Table[[#This Row],[Programme Partner]]&lt;&gt;Table[[#This Row],[Implementing Partner]],CONCATENATE(Table[[#This Row],[Programme Partner]],"-",Table[[#This Row],[Implementing Partner]]),Table[[#This Row],[Programme Partner]]),"")</f>
        <v>UNHCR-NGOF</v>
      </c>
    </row>
    <row r="6505" spans="1:28" ht="16.5" customHeight="1">
      <c r="A6505" s="183">
        <v>6955</v>
      </c>
      <c r="B6505" s="264" t="s">
        <v>5273</v>
      </c>
      <c r="C6505" s="265" t="s">
        <v>5184</v>
      </c>
      <c r="D6505" s="266" t="s">
        <v>5273</v>
      </c>
      <c r="E6505" s="269" t="s">
        <v>27</v>
      </c>
      <c r="F6505" s="264" t="s">
        <v>8014</v>
      </c>
      <c r="G6505" s="103" t="s">
        <v>8361</v>
      </c>
      <c r="H6505" s="264" t="str">
        <f>IFERROR(VLOOKUP(Table[[#This Row],[Activity Details of Assistance]],WHAT!E:F,2,FALSE),"")</f>
        <v># of plant</v>
      </c>
      <c r="I6505" s="264"/>
      <c r="J6505">
        <v>2</v>
      </c>
      <c r="K6505" s="295" t="s">
        <v>8280</v>
      </c>
      <c r="L6505" s="306" t="s">
        <v>13</v>
      </c>
      <c r="M6505" t="s">
        <v>14</v>
      </c>
      <c r="N6505" t="s">
        <v>307</v>
      </c>
      <c r="O6505" t="s">
        <v>1599</v>
      </c>
      <c r="P6505" t="s">
        <v>4723</v>
      </c>
      <c r="Q6505" s="312">
        <v>44865</v>
      </c>
      <c r="R6505" s="312">
        <v>44896</v>
      </c>
      <c r="S6505" t="s">
        <v>8452</v>
      </c>
      <c r="T6505" s="267"/>
      <c r="U6505" s="267"/>
      <c r="V6505" s="267"/>
      <c r="W6505" s="267"/>
      <c r="X6505" s="268"/>
      <c r="Y6505" t="s">
        <v>8648</v>
      </c>
      <c r="Z6505" t="s">
        <v>8691</v>
      </c>
      <c r="AA6505" t="s">
        <v>8649</v>
      </c>
      <c r="AB6505" s="273" t="str">
        <f>_xlfn.IFNA(IF(Table[[#This Row],[Programme Partner]]&lt;&gt;Table[[#This Row],[Implementing Partner]],CONCATENATE(Table[[#This Row],[Programme Partner]],"-",Table[[#This Row],[Implementing Partner]]),Table[[#This Row],[Programme Partner]]),"")</f>
        <v>UNHCR-NGOF</v>
      </c>
    </row>
    <row r="6506" spans="1:28" ht="16.5" customHeight="1">
      <c r="A6506" s="183">
        <v>6956</v>
      </c>
      <c r="B6506" s="264" t="s">
        <v>5033</v>
      </c>
      <c r="C6506" s="265" t="s">
        <v>5033</v>
      </c>
      <c r="D6506" s="266" t="s">
        <v>7014</v>
      </c>
      <c r="E6506" s="269" t="s">
        <v>27</v>
      </c>
      <c r="F6506" s="264" t="s">
        <v>8012</v>
      </c>
      <c r="G6506" t="s">
        <v>8019</v>
      </c>
      <c r="H6506" s="264" t="str">
        <f>IFERROR(VLOOKUP(Table[[#This Row],[Activity Details of Assistance]],WHAT!E:F,2,FALSE),"")</f>
        <v>N/A</v>
      </c>
      <c r="I6506" s="264"/>
      <c r="J6506">
        <v>28</v>
      </c>
      <c r="K6506" s="295" t="s">
        <v>8280</v>
      </c>
      <c r="L6506" s="306" t="s">
        <v>13</v>
      </c>
      <c r="M6506" t="s">
        <v>14</v>
      </c>
      <c r="N6506" t="s">
        <v>307</v>
      </c>
      <c r="O6506" t="s">
        <v>1599</v>
      </c>
      <c r="P6506" t="s">
        <v>4720</v>
      </c>
      <c r="Q6506" s="312">
        <v>44865</v>
      </c>
      <c r="R6506" s="312">
        <v>44896</v>
      </c>
      <c r="S6506" t="s">
        <v>8452</v>
      </c>
      <c r="T6506" s="267"/>
      <c r="U6506" s="267"/>
      <c r="V6506" s="267"/>
      <c r="W6506" s="267"/>
      <c r="X6506" s="268"/>
      <c r="Y6506" t="s">
        <v>8629</v>
      </c>
      <c r="Z6506">
        <v>1852377016</v>
      </c>
      <c r="AA6506" t="s">
        <v>8692</v>
      </c>
      <c r="AB6506" s="273" t="str">
        <f>_xlfn.IFNA(IF(Table[[#This Row],[Programme Partner]]&lt;&gt;Table[[#This Row],[Implementing Partner]],CONCATENATE(Table[[#This Row],[Programme Partner]],"-",Table[[#This Row],[Implementing Partner]]),Table[[#This Row],[Programme Partner]]),"")</f>
        <v>BRAC</v>
      </c>
    </row>
    <row r="6507" spans="1:28" ht="16.5" customHeight="1">
      <c r="A6507" s="183">
        <v>6957</v>
      </c>
      <c r="B6507" s="264" t="s">
        <v>5033</v>
      </c>
      <c r="C6507" s="265" t="s">
        <v>5033</v>
      </c>
      <c r="D6507" s="266" t="s">
        <v>7014</v>
      </c>
      <c r="E6507" s="269" t="s">
        <v>27</v>
      </c>
      <c r="F6507" s="264" t="s">
        <v>8014</v>
      </c>
      <c r="G6507" t="s">
        <v>8019</v>
      </c>
      <c r="H6507" s="264" t="str">
        <f>IFERROR(VLOOKUP(Table[[#This Row],[Activity Details of Assistance]],WHAT!E:F,2,FALSE),"")</f>
        <v>N/A</v>
      </c>
      <c r="I6507" s="264"/>
      <c r="J6507">
        <v>309</v>
      </c>
      <c r="K6507" s="295" t="s">
        <v>8280</v>
      </c>
      <c r="L6507" s="306" t="s">
        <v>13</v>
      </c>
      <c r="M6507" t="s">
        <v>14</v>
      </c>
      <c r="N6507" t="s">
        <v>309</v>
      </c>
      <c r="O6507" t="s">
        <v>1606</v>
      </c>
      <c r="P6507" t="s">
        <v>4680</v>
      </c>
      <c r="Q6507" s="312">
        <v>44865</v>
      </c>
      <c r="R6507" s="312">
        <v>44896</v>
      </c>
      <c r="S6507" t="s">
        <v>8452</v>
      </c>
      <c r="T6507" s="267"/>
      <c r="U6507" s="267"/>
      <c r="V6507" s="267"/>
      <c r="W6507" s="267"/>
      <c r="X6507" s="268"/>
      <c r="Y6507" t="s">
        <v>8629</v>
      </c>
      <c r="Z6507">
        <v>1825377016</v>
      </c>
      <c r="AA6507" t="s">
        <v>8692</v>
      </c>
      <c r="AB6507" s="273" t="str">
        <f>_xlfn.IFNA(IF(Table[[#This Row],[Programme Partner]]&lt;&gt;Table[[#This Row],[Implementing Partner]],CONCATENATE(Table[[#This Row],[Programme Partner]],"-",Table[[#This Row],[Implementing Partner]]),Table[[#This Row],[Programme Partner]]),"")</f>
        <v>BRAC</v>
      </c>
    </row>
    <row r="6508" spans="1:28" ht="16.5" customHeight="1">
      <c r="A6508" s="183">
        <v>6958</v>
      </c>
      <c r="B6508" s="264" t="s">
        <v>5275</v>
      </c>
      <c r="C6508" s="265" t="s">
        <v>5033</v>
      </c>
      <c r="D6508" s="266" t="s">
        <v>5275</v>
      </c>
      <c r="E6508" s="269" t="s">
        <v>27</v>
      </c>
      <c r="F6508" s="264" t="s">
        <v>8011</v>
      </c>
      <c r="G6508" s="195" t="s">
        <v>8584</v>
      </c>
      <c r="H6508" s="264" t="str">
        <f>IFERROR(VLOOKUP(Table[[#This Row],[Activity Details of Assistance]],WHAT!E:F,2,FALSE),"")</f>
        <v># of tube well</v>
      </c>
      <c r="I6508" s="264"/>
      <c r="J6508">
        <v>408</v>
      </c>
      <c r="K6508" s="295" t="s">
        <v>8280</v>
      </c>
      <c r="L6508" s="306" t="s">
        <v>13</v>
      </c>
      <c r="M6508" t="s">
        <v>14</v>
      </c>
      <c r="N6508" t="s">
        <v>309</v>
      </c>
      <c r="O6508" t="s">
        <v>1606</v>
      </c>
      <c r="P6508" t="s">
        <v>4659</v>
      </c>
      <c r="Q6508" s="312">
        <v>44865</v>
      </c>
      <c r="R6508" s="312">
        <v>44986</v>
      </c>
      <c r="S6508" t="s">
        <v>8452</v>
      </c>
      <c r="T6508" s="267"/>
      <c r="U6508" s="267"/>
      <c r="V6508" s="267"/>
      <c r="W6508" s="267"/>
      <c r="X6508" s="268"/>
      <c r="Y6508" t="s">
        <v>8519</v>
      </c>
      <c r="Z6508">
        <v>1847456486</v>
      </c>
      <c r="AA6508" t="s">
        <v>8520</v>
      </c>
      <c r="AB6508" s="273" t="str">
        <f>_xlfn.IFNA(IF(Table[[#This Row],[Programme Partner]]&lt;&gt;Table[[#This Row],[Implementing Partner]],CONCATENATE(Table[[#This Row],[Programme Partner]],"-",Table[[#This Row],[Implementing Partner]]),Table[[#This Row],[Programme Partner]]),"")</f>
        <v>UNICEF-BRAC</v>
      </c>
    </row>
    <row r="6509" spans="1:28" ht="16.5" customHeight="1">
      <c r="A6509" s="183">
        <v>6959</v>
      </c>
      <c r="B6509" s="264" t="s">
        <v>5275</v>
      </c>
      <c r="C6509" s="265" t="s">
        <v>5033</v>
      </c>
      <c r="D6509" s="266" t="s">
        <v>5275</v>
      </c>
      <c r="E6509" s="269" t="s">
        <v>27</v>
      </c>
      <c r="F6509" s="264" t="s">
        <v>8011</v>
      </c>
      <c r="G6509" t="s">
        <v>8355</v>
      </c>
      <c r="H6509" s="264" t="str">
        <f>IFERROR(VLOOKUP(Table[[#This Row],[Activity Details of Assistance]],WHAT!E:F,2,FALSE),"")</f>
        <v># of water network</v>
      </c>
      <c r="I6509" s="264"/>
      <c r="J6509">
        <v>8</v>
      </c>
      <c r="K6509" s="295" t="s">
        <v>8280</v>
      </c>
      <c r="L6509" s="306" t="s">
        <v>13</v>
      </c>
      <c r="M6509" t="s">
        <v>14</v>
      </c>
      <c r="N6509" t="s">
        <v>309</v>
      </c>
      <c r="O6509" t="s">
        <v>1606</v>
      </c>
      <c r="P6509" t="s">
        <v>4659</v>
      </c>
      <c r="Q6509" s="312">
        <v>44865</v>
      </c>
      <c r="R6509" s="312">
        <v>44986</v>
      </c>
      <c r="S6509" t="s">
        <v>8452</v>
      </c>
      <c r="T6509" s="267"/>
      <c r="U6509" s="267"/>
      <c r="V6509" s="267"/>
      <c r="W6509" s="267"/>
      <c r="X6509" s="268"/>
      <c r="Y6509" t="s">
        <v>8519</v>
      </c>
      <c r="Z6509">
        <v>1847456486</v>
      </c>
      <c r="AA6509" t="s">
        <v>8520</v>
      </c>
      <c r="AB6509" s="273" t="str">
        <f>_xlfn.IFNA(IF(Table[[#This Row],[Programme Partner]]&lt;&gt;Table[[#This Row],[Implementing Partner]],CONCATENATE(Table[[#This Row],[Programme Partner]],"-",Table[[#This Row],[Implementing Partner]]),Table[[#This Row],[Programme Partner]]),"")</f>
        <v>UNICEF-BRAC</v>
      </c>
    </row>
    <row r="6510" spans="1:28" ht="16.5" customHeight="1">
      <c r="A6510" s="183">
        <v>6960</v>
      </c>
      <c r="B6510" s="264" t="s">
        <v>5275</v>
      </c>
      <c r="C6510" s="265" t="s">
        <v>5033</v>
      </c>
      <c r="D6510" s="266" t="s">
        <v>5275</v>
      </c>
      <c r="E6510" s="269" t="s">
        <v>27</v>
      </c>
      <c r="F6510" s="264" t="s">
        <v>8012</v>
      </c>
      <c r="G6510" s="195" t="s">
        <v>8585</v>
      </c>
      <c r="H6510" s="264" t="str">
        <f>IFERROR(VLOOKUP(Table[[#This Row],[Activity Details of Assistance]],WHAT!E:F,2,FALSE),"")</f>
        <v xml:space="preserve"># of door </v>
      </c>
      <c r="I6510" s="264"/>
      <c r="J6510">
        <v>48</v>
      </c>
      <c r="K6510" s="295" t="s">
        <v>8280</v>
      </c>
      <c r="L6510" s="306" t="s">
        <v>13</v>
      </c>
      <c r="M6510" t="s">
        <v>14</v>
      </c>
      <c r="N6510" t="s">
        <v>309</v>
      </c>
      <c r="O6510" t="s">
        <v>1606</v>
      </c>
      <c r="P6510" t="s">
        <v>4659</v>
      </c>
      <c r="Q6510" s="312">
        <v>44865</v>
      </c>
      <c r="R6510" s="312">
        <v>44986</v>
      </c>
      <c r="S6510" t="s">
        <v>8452</v>
      </c>
      <c r="T6510" s="267"/>
      <c r="U6510" s="267"/>
      <c r="V6510" s="267"/>
      <c r="W6510" s="267"/>
      <c r="X6510" s="268"/>
      <c r="Y6510" t="s">
        <v>8519</v>
      </c>
      <c r="Z6510">
        <v>1847456486</v>
      </c>
      <c r="AA6510" t="s">
        <v>8520</v>
      </c>
      <c r="AB6510" s="273" t="str">
        <f>_xlfn.IFNA(IF(Table[[#This Row],[Programme Partner]]&lt;&gt;Table[[#This Row],[Implementing Partner]],CONCATENATE(Table[[#This Row],[Programme Partner]],"-",Table[[#This Row],[Implementing Partner]]),Table[[#This Row],[Programme Partner]]),"")</f>
        <v>UNICEF-BRAC</v>
      </c>
    </row>
    <row r="6511" spans="1:28" ht="16.5" customHeight="1">
      <c r="A6511" s="183">
        <v>6961</v>
      </c>
      <c r="B6511" s="264" t="s">
        <v>5275</v>
      </c>
      <c r="C6511" s="265" t="s">
        <v>5033</v>
      </c>
      <c r="D6511" s="266" t="s">
        <v>5275</v>
      </c>
      <c r="E6511" s="269" t="s">
        <v>27</v>
      </c>
      <c r="F6511" s="264" t="s">
        <v>8012</v>
      </c>
      <c r="G6511" t="s">
        <v>8359</v>
      </c>
      <c r="H6511" s="264" t="str">
        <f>IFERROR(VLOOKUP(Table[[#This Row],[Activity Details of Assistance]],WHAT!E:F,2,FALSE),"")</f>
        <v># of FSM Site</v>
      </c>
      <c r="I6511" s="264"/>
      <c r="J6511">
        <v>7</v>
      </c>
      <c r="K6511" s="295" t="s">
        <v>8280</v>
      </c>
      <c r="L6511" s="306" t="s">
        <v>13</v>
      </c>
      <c r="M6511" t="s">
        <v>14</v>
      </c>
      <c r="N6511" t="s">
        <v>309</v>
      </c>
      <c r="O6511" t="s">
        <v>1606</v>
      </c>
      <c r="P6511" t="s">
        <v>4659</v>
      </c>
      <c r="Q6511" s="312">
        <v>44865</v>
      </c>
      <c r="R6511" s="312">
        <v>44986</v>
      </c>
      <c r="S6511" t="s">
        <v>8452</v>
      </c>
      <c r="T6511" s="267"/>
      <c r="U6511" s="267"/>
      <c r="V6511" s="267"/>
      <c r="W6511" s="267"/>
      <c r="X6511" s="268"/>
      <c r="Y6511" t="s">
        <v>8519</v>
      </c>
      <c r="Z6511">
        <v>1847456486</v>
      </c>
      <c r="AA6511" t="s">
        <v>8520</v>
      </c>
      <c r="AB6511" s="273" t="str">
        <f>_xlfn.IFNA(IF(Table[[#This Row],[Programme Partner]]&lt;&gt;Table[[#This Row],[Implementing Partner]],CONCATENATE(Table[[#This Row],[Programme Partner]],"-",Table[[#This Row],[Implementing Partner]]),Table[[#This Row],[Programme Partner]]),"")</f>
        <v>UNICEF-BRAC</v>
      </c>
    </row>
    <row r="6512" spans="1:28" ht="16.5" customHeight="1">
      <c r="A6512" s="183">
        <v>6962</v>
      </c>
      <c r="B6512" s="264" t="s">
        <v>5275</v>
      </c>
      <c r="C6512" s="265" t="s">
        <v>5033</v>
      </c>
      <c r="D6512" s="266" t="s">
        <v>5275</v>
      </c>
      <c r="E6512" s="269" t="s">
        <v>27</v>
      </c>
      <c r="F6512" s="264" t="s">
        <v>8012</v>
      </c>
      <c r="G6512" s="195" t="s">
        <v>8586</v>
      </c>
      <c r="H6512" s="264" t="str">
        <f>IFERROR(VLOOKUP(Table[[#This Row],[Activity Details of Assistance]],WHAT!E:F,2,FALSE),"")</f>
        <v># of door</v>
      </c>
      <c r="I6512" s="264"/>
      <c r="J6512">
        <v>389</v>
      </c>
      <c r="K6512" s="295" t="s">
        <v>8280</v>
      </c>
      <c r="L6512" s="306" t="s">
        <v>13</v>
      </c>
      <c r="M6512" t="s">
        <v>14</v>
      </c>
      <c r="N6512" t="s">
        <v>309</v>
      </c>
      <c r="O6512" t="s">
        <v>1606</v>
      </c>
      <c r="P6512" t="s">
        <v>4659</v>
      </c>
      <c r="Q6512" s="312">
        <v>44865</v>
      </c>
      <c r="R6512" s="312">
        <v>44986</v>
      </c>
      <c r="S6512" t="s">
        <v>8452</v>
      </c>
      <c r="T6512" s="267"/>
      <c r="U6512" s="267"/>
      <c r="V6512" s="267"/>
      <c r="W6512" s="267"/>
      <c r="X6512" s="268"/>
      <c r="Y6512" t="s">
        <v>8519</v>
      </c>
      <c r="Z6512">
        <v>1847456486</v>
      </c>
      <c r="AA6512" t="s">
        <v>8520</v>
      </c>
      <c r="AB6512" s="273" t="str">
        <f>_xlfn.IFNA(IF(Table[[#This Row],[Programme Partner]]&lt;&gt;Table[[#This Row],[Implementing Partner]],CONCATENATE(Table[[#This Row],[Programme Partner]],"-",Table[[#This Row],[Implementing Partner]]),Table[[#This Row],[Programme Partner]]),"")</f>
        <v>UNICEF-BRAC</v>
      </c>
    </row>
    <row r="6513" spans="1:28" ht="16.5" customHeight="1">
      <c r="A6513" s="183">
        <v>6963</v>
      </c>
      <c r="B6513" s="264" t="s">
        <v>5275</v>
      </c>
      <c r="C6513" s="265" t="s">
        <v>5033</v>
      </c>
      <c r="D6513" s="266" t="s">
        <v>5275</v>
      </c>
      <c r="E6513" s="269" t="s">
        <v>27</v>
      </c>
      <c r="F6513" s="264" t="s">
        <v>8012</v>
      </c>
      <c r="G6513" t="s">
        <v>8357</v>
      </c>
      <c r="H6513" s="264" t="str">
        <f>IFERROR(VLOOKUP(Table[[#This Row],[Activity Details of Assistance]],WHAT!E:F,2,FALSE),"")</f>
        <v># of door</v>
      </c>
      <c r="I6513" s="264"/>
      <c r="J6513">
        <v>1174</v>
      </c>
      <c r="K6513" s="295" t="s">
        <v>8280</v>
      </c>
      <c r="L6513" s="306" t="s">
        <v>13</v>
      </c>
      <c r="M6513" t="s">
        <v>14</v>
      </c>
      <c r="N6513" t="s">
        <v>309</v>
      </c>
      <c r="O6513" t="s">
        <v>1606</v>
      </c>
      <c r="P6513" t="s">
        <v>4659</v>
      </c>
      <c r="Q6513" s="312">
        <v>44865</v>
      </c>
      <c r="R6513" s="312">
        <v>44986</v>
      </c>
      <c r="S6513" t="s">
        <v>8452</v>
      </c>
      <c r="T6513" s="267"/>
      <c r="U6513" s="267"/>
      <c r="V6513" s="267"/>
      <c r="W6513" s="267"/>
      <c r="X6513" s="268"/>
      <c r="Y6513" t="s">
        <v>8519</v>
      </c>
      <c r="Z6513">
        <v>1847456486</v>
      </c>
      <c r="AA6513" t="s">
        <v>8520</v>
      </c>
      <c r="AB6513" s="273" t="str">
        <f>_xlfn.IFNA(IF(Table[[#This Row],[Programme Partner]]&lt;&gt;Table[[#This Row],[Implementing Partner]],CONCATENATE(Table[[#This Row],[Programme Partner]],"-",Table[[#This Row],[Implementing Partner]]),Table[[#This Row],[Programme Partner]]),"")</f>
        <v>UNICEF-BRAC</v>
      </c>
    </row>
    <row r="6514" spans="1:28" ht="16.5" customHeight="1">
      <c r="A6514" s="183">
        <v>6964</v>
      </c>
      <c r="B6514" s="264" t="s">
        <v>5275</v>
      </c>
      <c r="C6514" s="265" t="s">
        <v>5033</v>
      </c>
      <c r="D6514" s="266" t="s">
        <v>5275</v>
      </c>
      <c r="E6514" s="269" t="s">
        <v>27</v>
      </c>
      <c r="F6514" s="264" t="s">
        <v>8013</v>
      </c>
      <c r="G6514" t="s">
        <v>8314</v>
      </c>
      <c r="H6514" s="264" t="str">
        <f>IFERROR(VLOOKUP(Table[[#This Row],[Activity Details of Assistance]],WHAT!E:F,2,FALSE),"")</f>
        <v># of HP sessions at HH level</v>
      </c>
      <c r="I6514" s="264"/>
      <c r="J6514">
        <v>8101</v>
      </c>
      <c r="K6514" s="295" t="s">
        <v>8280</v>
      </c>
      <c r="L6514" s="306" t="s">
        <v>13</v>
      </c>
      <c r="M6514" t="s">
        <v>14</v>
      </c>
      <c r="N6514" t="s">
        <v>309</v>
      </c>
      <c r="O6514" t="s">
        <v>1606</v>
      </c>
      <c r="P6514" t="s">
        <v>4659</v>
      </c>
      <c r="Q6514" s="312">
        <v>44865</v>
      </c>
      <c r="R6514" s="312">
        <v>44986</v>
      </c>
      <c r="S6514" t="s">
        <v>8452</v>
      </c>
      <c r="T6514" s="267"/>
      <c r="U6514" s="267"/>
      <c r="V6514" s="267"/>
      <c r="W6514" s="267"/>
      <c r="X6514" s="268"/>
      <c r="Y6514" t="s">
        <v>8519</v>
      </c>
      <c r="Z6514">
        <v>1847456486</v>
      </c>
      <c r="AA6514" t="s">
        <v>8520</v>
      </c>
      <c r="AB6514" s="273" t="str">
        <f>_xlfn.IFNA(IF(Table[[#This Row],[Programme Partner]]&lt;&gt;Table[[#This Row],[Implementing Partner]],CONCATENATE(Table[[#This Row],[Programme Partner]],"-",Table[[#This Row],[Implementing Partner]]),Table[[#This Row],[Programme Partner]]),"")</f>
        <v>UNICEF-BRAC</v>
      </c>
    </row>
    <row r="6515" spans="1:28" ht="16.5" customHeight="1">
      <c r="A6515" s="183">
        <v>6965</v>
      </c>
      <c r="B6515" s="264" t="s">
        <v>5275</v>
      </c>
      <c r="C6515" s="265" t="s">
        <v>5033</v>
      </c>
      <c r="D6515" s="266" t="s">
        <v>5275</v>
      </c>
      <c r="E6515" s="269" t="s">
        <v>27</v>
      </c>
      <c r="F6515" s="264" t="s">
        <v>8013</v>
      </c>
      <c r="G6515" t="s">
        <v>8442</v>
      </c>
      <c r="H6515" s="264" t="str">
        <f>IFERROR(VLOOKUP(Table[[#This Row],[Activity Details of Assistance]],WHAT!E:F,2,FALSE),"")</f>
        <v># of facilities</v>
      </c>
      <c r="I6515" s="264"/>
      <c r="J6515">
        <v>14985</v>
      </c>
      <c r="K6515" s="295" t="s">
        <v>8280</v>
      </c>
      <c r="L6515" s="306" t="s">
        <v>13</v>
      </c>
      <c r="M6515" t="s">
        <v>14</v>
      </c>
      <c r="N6515" t="s">
        <v>309</v>
      </c>
      <c r="O6515" t="s">
        <v>1606</v>
      </c>
      <c r="P6515" t="s">
        <v>4659</v>
      </c>
      <c r="Q6515" s="312">
        <v>44865</v>
      </c>
      <c r="R6515" s="312">
        <v>44986</v>
      </c>
      <c r="S6515" t="s">
        <v>8452</v>
      </c>
      <c r="T6515" s="267"/>
      <c r="U6515" s="267"/>
      <c r="V6515" s="267"/>
      <c r="W6515" s="267"/>
      <c r="X6515" s="268"/>
      <c r="Y6515" t="s">
        <v>8519</v>
      </c>
      <c r="Z6515">
        <v>1847456486</v>
      </c>
      <c r="AA6515" t="s">
        <v>8520</v>
      </c>
      <c r="AB6515" s="273" t="str">
        <f>_xlfn.IFNA(IF(Table[[#This Row],[Programme Partner]]&lt;&gt;Table[[#This Row],[Implementing Partner]],CONCATENATE(Table[[#This Row],[Programme Partner]],"-",Table[[#This Row],[Implementing Partner]]),Table[[#This Row],[Programme Partner]]),"")</f>
        <v>UNICEF-BRAC</v>
      </c>
    </row>
    <row r="6516" spans="1:28" ht="16.5" customHeight="1">
      <c r="A6516" s="183">
        <v>6966</v>
      </c>
      <c r="B6516" s="264" t="s">
        <v>5275</v>
      </c>
      <c r="C6516" s="265" t="s">
        <v>5033</v>
      </c>
      <c r="D6516" s="266" t="s">
        <v>5275</v>
      </c>
      <c r="E6516" s="269" t="s">
        <v>27</v>
      </c>
      <c r="F6516" s="264" t="s">
        <v>8014</v>
      </c>
      <c r="G6516" s="103" t="s">
        <v>8361</v>
      </c>
      <c r="H6516" s="264" t="str">
        <f>IFERROR(VLOOKUP(Table[[#This Row],[Activity Details of Assistance]],WHAT!E:F,2,FALSE),"")</f>
        <v># of plant</v>
      </c>
      <c r="I6516" s="264"/>
      <c r="J6516">
        <v>1</v>
      </c>
      <c r="K6516" s="295" t="s">
        <v>8280</v>
      </c>
      <c r="L6516" s="306" t="s">
        <v>13</v>
      </c>
      <c r="M6516" t="s">
        <v>14</v>
      </c>
      <c r="N6516" t="s">
        <v>309</v>
      </c>
      <c r="O6516" t="s">
        <v>1606</v>
      </c>
      <c r="P6516" t="s">
        <v>4659</v>
      </c>
      <c r="Q6516" s="312">
        <v>44865</v>
      </c>
      <c r="R6516" s="312">
        <v>44986</v>
      </c>
      <c r="S6516" t="s">
        <v>8452</v>
      </c>
      <c r="T6516" s="267"/>
      <c r="U6516" s="267"/>
      <c r="V6516" s="267"/>
      <c r="W6516" s="267"/>
      <c r="X6516" s="268"/>
      <c r="Y6516" t="s">
        <v>8519</v>
      </c>
      <c r="Z6516">
        <v>1847456486</v>
      </c>
      <c r="AA6516" t="s">
        <v>8520</v>
      </c>
      <c r="AB6516" s="273" t="str">
        <f>_xlfn.IFNA(IF(Table[[#This Row],[Programme Partner]]&lt;&gt;Table[[#This Row],[Implementing Partner]],CONCATENATE(Table[[#This Row],[Programme Partner]],"-",Table[[#This Row],[Implementing Partner]]),Table[[#This Row],[Programme Partner]]),"")</f>
        <v>UNICEF-BRAC</v>
      </c>
    </row>
    <row r="6517" spans="1:28" ht="16.5" customHeight="1">
      <c r="A6517" s="183">
        <v>6967</v>
      </c>
      <c r="B6517" s="264" t="s">
        <v>4993</v>
      </c>
      <c r="C6517" s="265" t="s">
        <v>4993</v>
      </c>
      <c r="D6517" s="266" t="s">
        <v>6032</v>
      </c>
      <c r="E6517" s="269" t="s">
        <v>27</v>
      </c>
      <c r="F6517" s="264" t="s">
        <v>8011</v>
      </c>
      <c r="G6517" s="195" t="s">
        <v>8584</v>
      </c>
      <c r="H6517" s="264" t="str">
        <f>IFERROR(VLOOKUP(Table[[#This Row],[Activity Details of Assistance]],WHAT!E:F,2,FALSE),"")</f>
        <v># of tube well</v>
      </c>
      <c r="I6517" s="264"/>
      <c r="J6517">
        <v>13</v>
      </c>
      <c r="K6517" s="295" t="s">
        <v>8280</v>
      </c>
      <c r="L6517" s="306" t="s">
        <v>13</v>
      </c>
      <c r="M6517" t="s">
        <v>14</v>
      </c>
      <c r="N6517" t="s">
        <v>309</v>
      </c>
      <c r="O6517" t="s">
        <v>1606</v>
      </c>
      <c r="P6517" t="s">
        <v>6397</v>
      </c>
      <c r="Q6517" s="312">
        <v>44865</v>
      </c>
      <c r="R6517" s="312">
        <v>44896</v>
      </c>
      <c r="S6517" t="s">
        <v>8452</v>
      </c>
      <c r="T6517" s="267"/>
      <c r="U6517" s="267"/>
      <c r="V6517" s="267"/>
      <c r="W6517" s="267"/>
      <c r="X6517" s="268"/>
      <c r="Y6517" t="s">
        <v>8309</v>
      </c>
      <c r="Z6517">
        <v>1813213381</v>
      </c>
      <c r="AA6517" t="s">
        <v>8285</v>
      </c>
      <c r="AB6517" s="273" t="str">
        <f>_xlfn.IFNA(IF(Table[[#This Row],[Programme Partner]]&lt;&gt;Table[[#This Row],[Implementing Partner]],CONCATENATE(Table[[#This Row],[Programme Partner]],"-",Table[[#This Row],[Implementing Partner]]),Table[[#This Row],[Programme Partner]]),"")</f>
        <v>ACF</v>
      </c>
    </row>
    <row r="6518" spans="1:28" ht="16.5" customHeight="1">
      <c r="A6518" s="183">
        <v>6968</v>
      </c>
      <c r="B6518" s="264" t="s">
        <v>4993</v>
      </c>
      <c r="C6518" s="265" t="s">
        <v>4993</v>
      </c>
      <c r="D6518" s="266" t="s">
        <v>6032</v>
      </c>
      <c r="E6518" s="269" t="s">
        <v>27</v>
      </c>
      <c r="F6518" s="264" t="s">
        <v>8011</v>
      </c>
      <c r="G6518" t="s">
        <v>8019</v>
      </c>
      <c r="H6518" s="264" t="str">
        <f>IFERROR(VLOOKUP(Table[[#This Row],[Activity Details of Assistance]],WHAT!E:F,2,FALSE),"")</f>
        <v>N/A</v>
      </c>
      <c r="I6518" s="264"/>
      <c r="J6518">
        <v>4</v>
      </c>
      <c r="K6518" s="295" t="s">
        <v>8280</v>
      </c>
      <c r="L6518" s="306" t="s">
        <v>13</v>
      </c>
      <c r="M6518" t="s">
        <v>14</v>
      </c>
      <c r="N6518" t="s">
        <v>309</v>
      </c>
      <c r="O6518" t="s">
        <v>1606</v>
      </c>
      <c r="P6518" t="s">
        <v>6397</v>
      </c>
      <c r="Q6518" s="312">
        <v>44865</v>
      </c>
      <c r="R6518" s="312">
        <v>44896</v>
      </c>
      <c r="S6518" t="s">
        <v>8452</v>
      </c>
      <c r="T6518" s="267"/>
      <c r="U6518" s="267"/>
      <c r="V6518" s="267"/>
      <c r="W6518" s="267"/>
      <c r="X6518" s="268"/>
      <c r="Y6518" t="s">
        <v>8309</v>
      </c>
      <c r="Z6518">
        <v>1813213381</v>
      </c>
      <c r="AA6518" t="s">
        <v>8285</v>
      </c>
      <c r="AB6518" s="273" t="str">
        <f>_xlfn.IFNA(IF(Table[[#This Row],[Programme Partner]]&lt;&gt;Table[[#This Row],[Implementing Partner]],CONCATENATE(Table[[#This Row],[Programme Partner]],"-",Table[[#This Row],[Implementing Partner]]),Table[[#This Row],[Programme Partner]]),"")</f>
        <v>ACF</v>
      </c>
    </row>
    <row r="6519" spans="1:28" ht="16.5" customHeight="1">
      <c r="A6519" s="183">
        <v>6969</v>
      </c>
      <c r="B6519" s="264" t="s">
        <v>4993</v>
      </c>
      <c r="C6519" s="265" t="s">
        <v>4993</v>
      </c>
      <c r="D6519" s="266" t="s">
        <v>6032</v>
      </c>
      <c r="E6519" s="269" t="s">
        <v>27</v>
      </c>
      <c r="F6519" s="264" t="s">
        <v>8012</v>
      </c>
      <c r="G6519" s="195" t="s">
        <v>8585</v>
      </c>
      <c r="H6519" s="264" t="str">
        <f>IFERROR(VLOOKUP(Table[[#This Row],[Activity Details of Assistance]],WHAT!E:F,2,FALSE),"")</f>
        <v xml:space="preserve"># of door </v>
      </c>
      <c r="I6519" s="264"/>
      <c r="J6519">
        <v>6</v>
      </c>
      <c r="K6519" s="295" t="s">
        <v>8280</v>
      </c>
      <c r="L6519" s="306" t="s">
        <v>13</v>
      </c>
      <c r="M6519" t="s">
        <v>14</v>
      </c>
      <c r="N6519" t="s">
        <v>309</v>
      </c>
      <c r="O6519" t="s">
        <v>1606</v>
      </c>
      <c r="P6519" t="s">
        <v>6397</v>
      </c>
      <c r="Q6519" s="312">
        <v>44865</v>
      </c>
      <c r="R6519" s="312">
        <v>44896</v>
      </c>
      <c r="S6519" t="s">
        <v>8452</v>
      </c>
      <c r="T6519" s="267"/>
      <c r="U6519" s="267"/>
      <c r="V6519" s="267"/>
      <c r="W6519" s="267"/>
      <c r="X6519" s="268"/>
      <c r="Y6519" t="s">
        <v>8309</v>
      </c>
      <c r="Z6519">
        <v>1813213381</v>
      </c>
      <c r="AA6519" t="s">
        <v>8285</v>
      </c>
      <c r="AB6519" s="273" t="str">
        <f>_xlfn.IFNA(IF(Table[[#This Row],[Programme Partner]]&lt;&gt;Table[[#This Row],[Implementing Partner]],CONCATENATE(Table[[#This Row],[Programme Partner]],"-",Table[[#This Row],[Implementing Partner]]),Table[[#This Row],[Programme Partner]]),"")</f>
        <v>ACF</v>
      </c>
    </row>
    <row r="6520" spans="1:28" ht="16.5" customHeight="1">
      <c r="A6520" s="183">
        <v>6970</v>
      </c>
      <c r="B6520" s="264" t="s">
        <v>4993</v>
      </c>
      <c r="C6520" s="265" t="s">
        <v>4993</v>
      </c>
      <c r="D6520" s="266" t="s">
        <v>6032</v>
      </c>
      <c r="E6520" s="269" t="s">
        <v>27</v>
      </c>
      <c r="F6520" s="264" t="s">
        <v>8012</v>
      </c>
      <c r="G6520" t="s">
        <v>8359</v>
      </c>
      <c r="H6520" s="264" t="str">
        <f>IFERROR(VLOOKUP(Table[[#This Row],[Activity Details of Assistance]],WHAT!E:F,2,FALSE),"")</f>
        <v># of FSM Site</v>
      </c>
      <c r="I6520" s="264"/>
      <c r="J6520">
        <v>3</v>
      </c>
      <c r="K6520" s="295" t="s">
        <v>8280</v>
      </c>
      <c r="L6520" s="306" t="s">
        <v>13</v>
      </c>
      <c r="M6520" t="s">
        <v>14</v>
      </c>
      <c r="N6520" t="s">
        <v>309</v>
      </c>
      <c r="O6520" t="s">
        <v>1606</v>
      </c>
      <c r="P6520" t="s">
        <v>6397</v>
      </c>
      <c r="Q6520" s="312">
        <v>44865</v>
      </c>
      <c r="R6520" s="312">
        <v>44896</v>
      </c>
      <c r="S6520" t="s">
        <v>8452</v>
      </c>
      <c r="T6520" s="267"/>
      <c r="U6520" s="267"/>
      <c r="V6520" s="267"/>
      <c r="W6520" s="267"/>
      <c r="X6520" s="268"/>
      <c r="Y6520" t="s">
        <v>8309</v>
      </c>
      <c r="Z6520">
        <v>1813213381</v>
      </c>
      <c r="AA6520" t="s">
        <v>8285</v>
      </c>
      <c r="AB6520" s="273" t="str">
        <f>_xlfn.IFNA(IF(Table[[#This Row],[Programme Partner]]&lt;&gt;Table[[#This Row],[Implementing Partner]],CONCATENATE(Table[[#This Row],[Programme Partner]],"-",Table[[#This Row],[Implementing Partner]]),Table[[#This Row],[Programme Partner]]),"")</f>
        <v>ACF</v>
      </c>
    </row>
    <row r="6521" spans="1:28" ht="16.5" customHeight="1">
      <c r="A6521" s="183">
        <v>6971</v>
      </c>
      <c r="B6521" s="264" t="s">
        <v>4993</v>
      </c>
      <c r="C6521" s="265" t="s">
        <v>4993</v>
      </c>
      <c r="D6521" s="266" t="s">
        <v>6032</v>
      </c>
      <c r="E6521" s="269" t="s">
        <v>27</v>
      </c>
      <c r="F6521" s="264" t="s">
        <v>8012</v>
      </c>
      <c r="G6521" s="195" t="s">
        <v>8586</v>
      </c>
      <c r="H6521" s="264" t="str">
        <f>IFERROR(VLOOKUP(Table[[#This Row],[Activity Details of Assistance]],WHAT!E:F,2,FALSE),"")</f>
        <v># of door</v>
      </c>
      <c r="I6521" s="264"/>
      <c r="J6521">
        <v>34</v>
      </c>
      <c r="K6521" s="295" t="s">
        <v>8280</v>
      </c>
      <c r="L6521" s="306" t="s">
        <v>13</v>
      </c>
      <c r="M6521" t="s">
        <v>14</v>
      </c>
      <c r="N6521" t="s">
        <v>309</v>
      </c>
      <c r="O6521" t="s">
        <v>1606</v>
      </c>
      <c r="P6521" t="s">
        <v>6397</v>
      </c>
      <c r="Q6521" s="312">
        <v>44865</v>
      </c>
      <c r="R6521" s="312">
        <v>44896</v>
      </c>
      <c r="S6521" t="s">
        <v>8452</v>
      </c>
      <c r="T6521" s="267"/>
      <c r="U6521" s="267"/>
      <c r="V6521" s="267"/>
      <c r="W6521" s="267"/>
      <c r="X6521" s="268"/>
      <c r="Y6521" t="s">
        <v>8309</v>
      </c>
      <c r="Z6521">
        <v>1813213381</v>
      </c>
      <c r="AA6521" t="s">
        <v>8285</v>
      </c>
      <c r="AB6521" s="273" t="str">
        <f>_xlfn.IFNA(IF(Table[[#This Row],[Programme Partner]]&lt;&gt;Table[[#This Row],[Implementing Partner]],CONCATENATE(Table[[#This Row],[Programme Partner]],"-",Table[[#This Row],[Implementing Partner]]),Table[[#This Row],[Programme Partner]]),"")</f>
        <v>ACF</v>
      </c>
    </row>
    <row r="6522" spans="1:28" ht="16.5" customHeight="1">
      <c r="A6522" s="183">
        <v>6972</v>
      </c>
      <c r="B6522" s="264" t="s">
        <v>4993</v>
      </c>
      <c r="C6522" s="265" t="s">
        <v>4993</v>
      </c>
      <c r="D6522" s="266" t="s">
        <v>6032</v>
      </c>
      <c r="E6522" s="269" t="s">
        <v>27</v>
      </c>
      <c r="F6522" s="264" t="s">
        <v>8013</v>
      </c>
      <c r="G6522" t="s">
        <v>8440</v>
      </c>
      <c r="H6522" s="264" t="str">
        <f>IFERROR(VLOOKUP(Table[[#This Row],[Activity Details of Assistance]],WHAT!E:F,2,FALSE),"")</f>
        <v># of laundry facility</v>
      </c>
      <c r="I6522" s="264"/>
      <c r="J6522">
        <v>104</v>
      </c>
      <c r="K6522" s="295" t="s">
        <v>8280</v>
      </c>
      <c r="L6522" s="306" t="s">
        <v>13</v>
      </c>
      <c r="M6522" t="s">
        <v>14</v>
      </c>
      <c r="N6522" t="s">
        <v>309</v>
      </c>
      <c r="O6522" t="s">
        <v>1606</v>
      </c>
      <c r="P6522" t="s">
        <v>6397</v>
      </c>
      <c r="Q6522" s="312">
        <v>44865</v>
      </c>
      <c r="R6522" s="312">
        <v>44896</v>
      </c>
      <c r="S6522" t="s">
        <v>8452</v>
      </c>
      <c r="T6522" s="267"/>
      <c r="U6522" s="267"/>
      <c r="V6522" s="267"/>
      <c r="W6522" s="267"/>
      <c r="X6522" s="268"/>
      <c r="Y6522" t="s">
        <v>8309</v>
      </c>
      <c r="Z6522">
        <v>1813213381</v>
      </c>
      <c r="AA6522" t="s">
        <v>8285</v>
      </c>
      <c r="AB6522" s="273" t="str">
        <f>_xlfn.IFNA(IF(Table[[#This Row],[Programme Partner]]&lt;&gt;Table[[#This Row],[Implementing Partner]],CONCATENATE(Table[[#This Row],[Programme Partner]],"-",Table[[#This Row],[Implementing Partner]]),Table[[#This Row],[Programme Partner]]),"")</f>
        <v>ACF</v>
      </c>
    </row>
    <row r="6523" spans="1:28" ht="16.5" customHeight="1">
      <c r="A6523" s="183">
        <v>6973</v>
      </c>
      <c r="B6523" s="264" t="s">
        <v>4993</v>
      </c>
      <c r="C6523" s="265" t="s">
        <v>4993</v>
      </c>
      <c r="D6523" s="266" t="s">
        <v>6032</v>
      </c>
      <c r="E6523" s="269" t="s">
        <v>27</v>
      </c>
      <c r="F6523" s="264" t="s">
        <v>8012</v>
      </c>
      <c r="G6523" t="s">
        <v>8019</v>
      </c>
      <c r="H6523" s="264" t="str">
        <f>IFERROR(VLOOKUP(Table[[#This Row],[Activity Details of Assistance]],WHAT!E:F,2,FALSE),"")</f>
        <v>N/A</v>
      </c>
      <c r="I6523" s="264"/>
      <c r="J6523">
        <v>8</v>
      </c>
      <c r="K6523" s="295" t="s">
        <v>8280</v>
      </c>
      <c r="L6523" s="306" t="s">
        <v>13</v>
      </c>
      <c r="M6523" t="s">
        <v>14</v>
      </c>
      <c r="N6523" t="s">
        <v>309</v>
      </c>
      <c r="O6523" t="s">
        <v>1606</v>
      </c>
      <c r="P6523" t="s">
        <v>6397</v>
      </c>
      <c r="Q6523" s="312">
        <v>44865</v>
      </c>
      <c r="R6523" s="312">
        <v>44896</v>
      </c>
      <c r="S6523" t="s">
        <v>8452</v>
      </c>
      <c r="T6523" s="267"/>
      <c r="U6523" s="267"/>
      <c r="V6523" s="267"/>
      <c r="W6523" s="267"/>
      <c r="X6523" s="268"/>
      <c r="Y6523" t="s">
        <v>8309</v>
      </c>
      <c r="Z6523">
        <v>1813213381</v>
      </c>
      <c r="AA6523" t="s">
        <v>8285</v>
      </c>
      <c r="AB6523" s="273" t="str">
        <f>_xlfn.IFNA(IF(Table[[#This Row],[Programme Partner]]&lt;&gt;Table[[#This Row],[Implementing Partner]],CONCATENATE(Table[[#This Row],[Programme Partner]],"-",Table[[#This Row],[Implementing Partner]]),Table[[#This Row],[Programme Partner]]),"")</f>
        <v>ACF</v>
      </c>
    </row>
    <row r="6524" spans="1:28" ht="16.5" customHeight="1">
      <c r="A6524" s="183">
        <v>6974</v>
      </c>
      <c r="B6524" s="264" t="s">
        <v>4993</v>
      </c>
      <c r="C6524" s="265" t="s">
        <v>4993</v>
      </c>
      <c r="D6524" s="266" t="s">
        <v>6032</v>
      </c>
      <c r="E6524" s="269" t="s">
        <v>27</v>
      </c>
      <c r="F6524" s="264" t="s">
        <v>8013</v>
      </c>
      <c r="G6524" t="s">
        <v>8313</v>
      </c>
      <c r="H6524" s="264" t="str">
        <f>IFERROR(VLOOKUP(Table[[#This Row],[Activity Details of Assistance]],WHAT!E:F,2,FALSE),"")</f>
        <v># of HP sessions at community level</v>
      </c>
      <c r="I6524" s="264"/>
      <c r="J6524">
        <v>375</v>
      </c>
      <c r="K6524" s="295" t="s">
        <v>8280</v>
      </c>
      <c r="L6524" s="306" t="s">
        <v>13</v>
      </c>
      <c r="M6524" t="s">
        <v>14</v>
      </c>
      <c r="N6524" t="s">
        <v>309</v>
      </c>
      <c r="O6524" t="s">
        <v>1606</v>
      </c>
      <c r="P6524" t="s">
        <v>6397</v>
      </c>
      <c r="Q6524" s="312">
        <v>44865</v>
      </c>
      <c r="R6524" s="312">
        <v>44896</v>
      </c>
      <c r="S6524" t="s">
        <v>8452</v>
      </c>
      <c r="T6524" s="267"/>
      <c r="U6524" s="267"/>
      <c r="V6524" s="267"/>
      <c r="W6524" s="267"/>
      <c r="X6524" s="268"/>
      <c r="Y6524" t="s">
        <v>8309</v>
      </c>
      <c r="Z6524">
        <v>1813213381</v>
      </c>
      <c r="AA6524" t="s">
        <v>8285</v>
      </c>
      <c r="AB6524" s="273" t="str">
        <f>_xlfn.IFNA(IF(Table[[#This Row],[Programme Partner]]&lt;&gt;Table[[#This Row],[Implementing Partner]],CONCATENATE(Table[[#This Row],[Programme Partner]],"-",Table[[#This Row],[Implementing Partner]]),Table[[#This Row],[Programme Partner]]),"")</f>
        <v>ACF</v>
      </c>
    </row>
    <row r="6525" spans="1:28" ht="16.5" customHeight="1">
      <c r="A6525" s="183">
        <v>6975</v>
      </c>
      <c r="B6525" s="264" t="s">
        <v>4993</v>
      </c>
      <c r="C6525" s="265" t="s">
        <v>4993</v>
      </c>
      <c r="D6525" s="266" t="s">
        <v>6032</v>
      </c>
      <c r="E6525" s="269" t="s">
        <v>27</v>
      </c>
      <c r="F6525" s="264" t="s">
        <v>8013</v>
      </c>
      <c r="G6525" t="s">
        <v>8314</v>
      </c>
      <c r="H6525" s="264" t="str">
        <f>IFERROR(VLOOKUP(Table[[#This Row],[Activity Details of Assistance]],WHAT!E:F,2,FALSE),"")</f>
        <v># of HP sessions at HH level</v>
      </c>
      <c r="I6525" s="264"/>
      <c r="J6525">
        <v>798</v>
      </c>
      <c r="K6525" s="295" t="s">
        <v>8280</v>
      </c>
      <c r="L6525" s="306" t="s">
        <v>13</v>
      </c>
      <c r="M6525" t="s">
        <v>14</v>
      </c>
      <c r="N6525" t="s">
        <v>309</v>
      </c>
      <c r="O6525" t="s">
        <v>1606</v>
      </c>
      <c r="P6525" t="s">
        <v>6397</v>
      </c>
      <c r="Q6525" s="312">
        <v>44865</v>
      </c>
      <c r="R6525" s="312">
        <v>44896</v>
      </c>
      <c r="S6525" t="s">
        <v>8452</v>
      </c>
      <c r="T6525" s="267"/>
      <c r="U6525" s="267"/>
      <c r="V6525" s="267"/>
      <c r="W6525" s="267"/>
      <c r="X6525" s="268"/>
      <c r="Y6525" t="s">
        <v>8309</v>
      </c>
      <c r="Z6525">
        <v>1813213381</v>
      </c>
      <c r="AA6525" t="s">
        <v>8285</v>
      </c>
      <c r="AB6525" s="273" t="str">
        <f>_xlfn.IFNA(IF(Table[[#This Row],[Programme Partner]]&lt;&gt;Table[[#This Row],[Implementing Partner]],CONCATENATE(Table[[#This Row],[Programme Partner]],"-",Table[[#This Row],[Implementing Partner]]),Table[[#This Row],[Programme Partner]]),"")</f>
        <v>ACF</v>
      </c>
    </row>
    <row r="6526" spans="1:28" ht="16.5" customHeight="1">
      <c r="A6526" s="183">
        <v>6976</v>
      </c>
      <c r="B6526" s="264" t="s">
        <v>4993</v>
      </c>
      <c r="C6526" s="265" t="s">
        <v>4993</v>
      </c>
      <c r="D6526" s="266" t="s">
        <v>6032</v>
      </c>
      <c r="E6526" s="269" t="s">
        <v>27</v>
      </c>
      <c r="F6526" s="264" t="s">
        <v>8013</v>
      </c>
      <c r="G6526" t="s">
        <v>8442</v>
      </c>
      <c r="H6526" s="264" t="str">
        <f>IFERROR(VLOOKUP(Table[[#This Row],[Activity Details of Assistance]],WHAT!E:F,2,FALSE),"")</f>
        <v># of facilities</v>
      </c>
      <c r="I6526" s="264"/>
      <c r="J6526">
        <v>104</v>
      </c>
      <c r="K6526" s="295" t="s">
        <v>8280</v>
      </c>
      <c r="L6526" s="306" t="s">
        <v>13</v>
      </c>
      <c r="M6526" t="s">
        <v>14</v>
      </c>
      <c r="N6526" t="s">
        <v>309</v>
      </c>
      <c r="O6526" t="s">
        <v>1606</v>
      </c>
      <c r="P6526" t="s">
        <v>6397</v>
      </c>
      <c r="Q6526" s="312">
        <v>44865</v>
      </c>
      <c r="R6526" s="312">
        <v>44896</v>
      </c>
      <c r="S6526" t="s">
        <v>8452</v>
      </c>
      <c r="T6526" s="267"/>
      <c r="U6526" s="267"/>
      <c r="V6526" s="267"/>
      <c r="W6526" s="267"/>
      <c r="X6526" s="268"/>
      <c r="Y6526" t="s">
        <v>8309</v>
      </c>
      <c r="Z6526">
        <v>1813213381</v>
      </c>
      <c r="AA6526" t="s">
        <v>8285</v>
      </c>
      <c r="AB6526" s="273" t="str">
        <f>_xlfn.IFNA(IF(Table[[#This Row],[Programme Partner]]&lt;&gt;Table[[#This Row],[Implementing Partner]],CONCATENATE(Table[[#This Row],[Programme Partner]],"-",Table[[#This Row],[Implementing Partner]]),Table[[#This Row],[Programme Partner]]),"")</f>
        <v>ACF</v>
      </c>
    </row>
    <row r="6527" spans="1:28" ht="16.5" customHeight="1">
      <c r="A6527" s="183">
        <v>6977</v>
      </c>
      <c r="B6527" s="264" t="s">
        <v>4993</v>
      </c>
      <c r="C6527" s="265" t="s">
        <v>4993</v>
      </c>
      <c r="D6527" s="266" t="s">
        <v>6032</v>
      </c>
      <c r="E6527" s="269" t="s">
        <v>27</v>
      </c>
      <c r="F6527" s="264" t="s">
        <v>8013</v>
      </c>
      <c r="G6527" t="s">
        <v>8019</v>
      </c>
      <c r="H6527" s="264" t="str">
        <f>IFERROR(VLOOKUP(Table[[#This Row],[Activity Details of Assistance]],WHAT!E:F,2,FALSE),"")</f>
        <v>N/A</v>
      </c>
      <c r="I6527" s="264"/>
      <c r="J6527">
        <v>609</v>
      </c>
      <c r="K6527" s="295" t="s">
        <v>8280</v>
      </c>
      <c r="L6527" s="306" t="s">
        <v>13</v>
      </c>
      <c r="M6527" t="s">
        <v>14</v>
      </c>
      <c r="N6527" t="s">
        <v>309</v>
      </c>
      <c r="O6527" t="s">
        <v>1606</v>
      </c>
      <c r="P6527" t="s">
        <v>6397</v>
      </c>
      <c r="Q6527" s="312">
        <v>44865</v>
      </c>
      <c r="R6527" s="312">
        <v>44896</v>
      </c>
      <c r="S6527" t="s">
        <v>8452</v>
      </c>
      <c r="T6527" s="267"/>
      <c r="U6527" s="267"/>
      <c r="V6527" s="267"/>
      <c r="W6527" s="267"/>
      <c r="X6527" s="268"/>
      <c r="Y6527" t="s">
        <v>8309</v>
      </c>
      <c r="Z6527">
        <v>1813213381</v>
      </c>
      <c r="AA6527" t="s">
        <v>8285</v>
      </c>
      <c r="AB6527" s="273" t="str">
        <f>_xlfn.IFNA(IF(Table[[#This Row],[Programme Partner]]&lt;&gt;Table[[#This Row],[Implementing Partner]],CONCATENATE(Table[[#This Row],[Programme Partner]],"-",Table[[#This Row],[Implementing Partner]]),Table[[#This Row],[Programme Partner]]),"")</f>
        <v>ACF</v>
      </c>
    </row>
    <row r="6528" spans="1:28" ht="16.5" customHeight="1">
      <c r="A6528" s="183">
        <v>6978</v>
      </c>
      <c r="B6528" s="264" t="s">
        <v>4993</v>
      </c>
      <c r="C6528" s="265" t="s">
        <v>4993</v>
      </c>
      <c r="D6528" s="266" t="s">
        <v>6032</v>
      </c>
      <c r="E6528" s="269" t="s">
        <v>27</v>
      </c>
      <c r="F6528" s="264" t="s">
        <v>8014</v>
      </c>
      <c r="G6528" t="s">
        <v>8019</v>
      </c>
      <c r="H6528" s="264" t="str">
        <f>IFERROR(VLOOKUP(Table[[#This Row],[Activity Details of Assistance]],WHAT!E:F,2,FALSE),"")</f>
        <v>N/A</v>
      </c>
      <c r="I6528" s="264"/>
      <c r="J6528">
        <v>40</v>
      </c>
      <c r="K6528" s="295" t="s">
        <v>8280</v>
      </c>
      <c r="L6528" s="306" t="s">
        <v>13</v>
      </c>
      <c r="M6528" t="s">
        <v>14</v>
      </c>
      <c r="N6528" t="s">
        <v>309</v>
      </c>
      <c r="O6528" t="s">
        <v>1606</v>
      </c>
      <c r="P6528" t="s">
        <v>6397</v>
      </c>
      <c r="Q6528" s="312">
        <v>44865</v>
      </c>
      <c r="R6528" s="312">
        <v>44896</v>
      </c>
      <c r="S6528" t="s">
        <v>8452</v>
      </c>
      <c r="T6528" s="267"/>
      <c r="U6528" s="267"/>
      <c r="V6528" s="267"/>
      <c r="W6528" s="267"/>
      <c r="X6528" s="268"/>
      <c r="Y6528" t="s">
        <v>8309</v>
      </c>
      <c r="Z6528">
        <v>1813213381</v>
      </c>
      <c r="AA6528" t="s">
        <v>8285</v>
      </c>
      <c r="AB6528" s="273" t="str">
        <f>_xlfn.IFNA(IF(Table[[#This Row],[Programme Partner]]&lt;&gt;Table[[#This Row],[Implementing Partner]],CONCATENATE(Table[[#This Row],[Programme Partner]],"-",Table[[#This Row],[Implementing Partner]]),Table[[#This Row],[Programme Partner]]),"")</f>
        <v>ACF</v>
      </c>
    </row>
    <row r="6529" spans="1:28" ht="16.5" customHeight="1">
      <c r="A6529" s="183">
        <v>6979</v>
      </c>
      <c r="B6529" s="264" t="s">
        <v>5273</v>
      </c>
      <c r="C6529" s="265" t="s">
        <v>5184</v>
      </c>
      <c r="D6529" s="266" t="s">
        <v>5273</v>
      </c>
      <c r="E6529" s="269" t="s">
        <v>27</v>
      </c>
      <c r="F6529" s="264" t="s">
        <v>8011</v>
      </c>
      <c r="G6529" t="s">
        <v>8355</v>
      </c>
      <c r="H6529" s="264" t="str">
        <f>IFERROR(VLOOKUP(Table[[#This Row],[Activity Details of Assistance]],WHAT!E:F,2,FALSE),"")</f>
        <v># of water network</v>
      </c>
      <c r="I6529" s="264"/>
      <c r="J6529">
        <v>2</v>
      </c>
      <c r="K6529" s="295" t="s">
        <v>8280</v>
      </c>
      <c r="L6529" s="306" t="s">
        <v>13</v>
      </c>
      <c r="M6529" t="s">
        <v>14</v>
      </c>
      <c r="N6529" t="s">
        <v>307</v>
      </c>
      <c r="O6529" t="s">
        <v>1599</v>
      </c>
      <c r="P6529" t="s">
        <v>4726</v>
      </c>
      <c r="Q6529" s="312">
        <v>44865</v>
      </c>
      <c r="R6529" s="312">
        <v>44896</v>
      </c>
      <c r="S6529" t="s">
        <v>8452</v>
      </c>
      <c r="T6529" s="267"/>
      <c r="U6529" s="267"/>
      <c r="V6529" s="267"/>
      <c r="W6529" s="267"/>
      <c r="X6529" s="268"/>
      <c r="Y6529" t="s">
        <v>8648</v>
      </c>
      <c r="Z6529" t="s">
        <v>8691</v>
      </c>
      <c r="AA6529" t="s">
        <v>8649</v>
      </c>
      <c r="AB6529" s="273" t="str">
        <f>_xlfn.IFNA(IF(Table[[#This Row],[Programme Partner]]&lt;&gt;Table[[#This Row],[Implementing Partner]],CONCATENATE(Table[[#This Row],[Programme Partner]],"-",Table[[#This Row],[Implementing Partner]]),Table[[#This Row],[Programme Partner]]),"")</f>
        <v>UNHCR-NGOF</v>
      </c>
    </row>
    <row r="6530" spans="1:28" ht="16.5" customHeight="1">
      <c r="A6530" s="183">
        <v>6980</v>
      </c>
      <c r="B6530" s="264" t="s">
        <v>5273</v>
      </c>
      <c r="C6530" s="265" t="s">
        <v>5184</v>
      </c>
      <c r="D6530" s="266" t="s">
        <v>5273</v>
      </c>
      <c r="E6530" s="269" t="s">
        <v>27</v>
      </c>
      <c r="F6530" s="264" t="s">
        <v>8012</v>
      </c>
      <c r="G6530" t="s">
        <v>8359</v>
      </c>
      <c r="H6530" s="264" t="str">
        <f>IFERROR(VLOOKUP(Table[[#This Row],[Activity Details of Assistance]],WHAT!E:F,2,FALSE),"")</f>
        <v># of FSM Site</v>
      </c>
      <c r="I6530" s="264"/>
      <c r="J6530">
        <v>2</v>
      </c>
      <c r="K6530" s="295" t="s">
        <v>8280</v>
      </c>
      <c r="L6530" s="306" t="s">
        <v>13</v>
      </c>
      <c r="M6530" t="s">
        <v>14</v>
      </c>
      <c r="N6530" t="s">
        <v>307</v>
      </c>
      <c r="O6530" t="s">
        <v>1599</v>
      </c>
      <c r="P6530" t="s">
        <v>4726</v>
      </c>
      <c r="Q6530" s="312">
        <v>44865</v>
      </c>
      <c r="R6530" s="312">
        <v>44896</v>
      </c>
      <c r="S6530" t="s">
        <v>8452</v>
      </c>
      <c r="T6530" s="267"/>
      <c r="U6530" s="267"/>
      <c r="V6530" s="267"/>
      <c r="W6530" s="267"/>
      <c r="X6530" s="268"/>
      <c r="Y6530" t="s">
        <v>8648</v>
      </c>
      <c r="Z6530" t="s">
        <v>8691</v>
      </c>
      <c r="AA6530" t="s">
        <v>8649</v>
      </c>
      <c r="AB6530" s="273" t="str">
        <f>_xlfn.IFNA(IF(Table[[#This Row],[Programme Partner]]&lt;&gt;Table[[#This Row],[Implementing Partner]],CONCATENATE(Table[[#This Row],[Programme Partner]],"-",Table[[#This Row],[Implementing Partner]]),Table[[#This Row],[Programme Partner]]),"")</f>
        <v>UNHCR-NGOF</v>
      </c>
    </row>
    <row r="6531" spans="1:28" ht="16.5" customHeight="1">
      <c r="A6531" s="183">
        <v>6981</v>
      </c>
      <c r="B6531" s="264" t="s">
        <v>5273</v>
      </c>
      <c r="C6531" s="265" t="s">
        <v>5184</v>
      </c>
      <c r="D6531" s="266" t="s">
        <v>5273</v>
      </c>
      <c r="E6531" s="269" t="s">
        <v>27</v>
      </c>
      <c r="F6531" s="264" t="s">
        <v>8012</v>
      </c>
      <c r="G6531" t="s">
        <v>8356</v>
      </c>
      <c r="H6531" s="264" t="str">
        <f>IFERROR(VLOOKUP(Table[[#This Row],[Activity Details of Assistance]],WHAT!E:F,2,FALSE),"")</f>
        <v># of FSM Site</v>
      </c>
      <c r="I6531" s="264"/>
      <c r="J6531">
        <v>1</v>
      </c>
      <c r="K6531" s="295" t="s">
        <v>8280</v>
      </c>
      <c r="L6531" s="306" t="s">
        <v>13</v>
      </c>
      <c r="M6531" t="s">
        <v>14</v>
      </c>
      <c r="N6531" t="s">
        <v>307</v>
      </c>
      <c r="O6531" t="s">
        <v>1599</v>
      </c>
      <c r="P6531" t="s">
        <v>4726</v>
      </c>
      <c r="Q6531" s="312">
        <v>44865</v>
      </c>
      <c r="R6531" s="312">
        <v>44896</v>
      </c>
      <c r="S6531" t="s">
        <v>8452</v>
      </c>
      <c r="T6531" s="267"/>
      <c r="U6531" s="267"/>
      <c r="V6531" s="267"/>
      <c r="W6531" s="267"/>
      <c r="X6531" s="268"/>
      <c r="Y6531" t="s">
        <v>8648</v>
      </c>
      <c r="Z6531" t="s">
        <v>8691</v>
      </c>
      <c r="AA6531" t="s">
        <v>8649</v>
      </c>
      <c r="AB6531" s="273" t="str">
        <f>_xlfn.IFNA(IF(Table[[#This Row],[Programme Partner]]&lt;&gt;Table[[#This Row],[Implementing Partner]],CONCATENATE(Table[[#This Row],[Programme Partner]],"-",Table[[#This Row],[Implementing Partner]]),Table[[#This Row],[Programme Partner]]),"")</f>
        <v>UNHCR-NGOF</v>
      </c>
    </row>
    <row r="6532" spans="1:28" ht="16.5" customHeight="1">
      <c r="A6532" s="183">
        <v>6982</v>
      </c>
      <c r="B6532" s="264" t="s">
        <v>5273</v>
      </c>
      <c r="C6532" s="265" t="s">
        <v>5184</v>
      </c>
      <c r="D6532" s="266" t="s">
        <v>5273</v>
      </c>
      <c r="E6532" s="269" t="s">
        <v>27</v>
      </c>
      <c r="F6532" s="264" t="s">
        <v>8012</v>
      </c>
      <c r="G6532" s="195" t="s">
        <v>8585</v>
      </c>
      <c r="H6532" s="264" t="str">
        <f>IFERROR(VLOOKUP(Table[[#This Row],[Activity Details of Assistance]],WHAT!E:F,2,FALSE),"")</f>
        <v xml:space="preserve"># of door </v>
      </c>
      <c r="I6532" s="264"/>
      <c r="J6532">
        <v>27</v>
      </c>
      <c r="K6532" s="295" t="s">
        <v>8280</v>
      </c>
      <c r="L6532" s="306" t="s">
        <v>13</v>
      </c>
      <c r="M6532" t="s">
        <v>14</v>
      </c>
      <c r="N6532" t="s">
        <v>307</v>
      </c>
      <c r="O6532" t="s">
        <v>1599</v>
      </c>
      <c r="P6532" t="s">
        <v>5697</v>
      </c>
      <c r="Q6532" s="312">
        <v>44865</v>
      </c>
      <c r="R6532" s="312">
        <v>44896</v>
      </c>
      <c r="S6532" t="s">
        <v>8452</v>
      </c>
      <c r="T6532" s="267"/>
      <c r="U6532" s="267"/>
      <c r="V6532" s="267"/>
      <c r="W6532" s="267"/>
      <c r="X6532" s="268"/>
      <c r="Y6532" t="s">
        <v>8648</v>
      </c>
      <c r="Z6532" t="s">
        <v>8691</v>
      </c>
      <c r="AA6532" t="s">
        <v>8649</v>
      </c>
      <c r="AB6532" s="273" t="str">
        <f>_xlfn.IFNA(IF(Table[[#This Row],[Programme Partner]]&lt;&gt;Table[[#This Row],[Implementing Partner]],CONCATENATE(Table[[#This Row],[Programme Partner]],"-",Table[[#This Row],[Implementing Partner]]),Table[[#This Row],[Programme Partner]]),"")</f>
        <v>UNHCR-NGOF</v>
      </c>
    </row>
    <row r="6533" spans="1:28" ht="16.5" customHeight="1">
      <c r="A6533" s="183">
        <v>6983</v>
      </c>
      <c r="B6533" s="264" t="s">
        <v>5273</v>
      </c>
      <c r="C6533" s="265" t="s">
        <v>5184</v>
      </c>
      <c r="D6533" s="266" t="s">
        <v>5273</v>
      </c>
      <c r="E6533" s="269" t="s">
        <v>27</v>
      </c>
      <c r="F6533" s="264" t="s">
        <v>8012</v>
      </c>
      <c r="G6533" t="s">
        <v>8359</v>
      </c>
      <c r="H6533" s="264" t="str">
        <f>IFERROR(VLOOKUP(Table[[#This Row],[Activity Details of Assistance]],WHAT!E:F,2,FALSE),"")</f>
        <v># of FSM Site</v>
      </c>
      <c r="I6533" s="264"/>
      <c r="J6533">
        <v>1</v>
      </c>
      <c r="K6533" s="295" t="s">
        <v>8280</v>
      </c>
      <c r="L6533" s="306" t="s">
        <v>13</v>
      </c>
      <c r="M6533" t="s">
        <v>14</v>
      </c>
      <c r="N6533" t="s">
        <v>307</v>
      </c>
      <c r="O6533" t="s">
        <v>1599</v>
      </c>
      <c r="P6533" t="s">
        <v>5697</v>
      </c>
      <c r="Q6533" s="312">
        <v>44865</v>
      </c>
      <c r="R6533" s="312">
        <v>44896</v>
      </c>
      <c r="S6533" t="s">
        <v>8452</v>
      </c>
      <c r="T6533" s="267"/>
      <c r="U6533" s="267"/>
      <c r="V6533" s="267"/>
      <c r="W6533" s="267"/>
      <c r="X6533" s="268"/>
      <c r="Y6533" t="s">
        <v>8648</v>
      </c>
      <c r="Z6533" t="s">
        <v>8691</v>
      </c>
      <c r="AA6533" t="s">
        <v>8649</v>
      </c>
      <c r="AB6533" s="273" t="str">
        <f>_xlfn.IFNA(IF(Table[[#This Row],[Programme Partner]]&lt;&gt;Table[[#This Row],[Implementing Partner]],CONCATENATE(Table[[#This Row],[Programme Partner]],"-",Table[[#This Row],[Implementing Partner]]),Table[[#This Row],[Programme Partner]]),"")</f>
        <v>UNHCR-NGOF</v>
      </c>
    </row>
    <row r="6534" spans="1:28" ht="16.5" customHeight="1">
      <c r="A6534" s="183">
        <v>6984</v>
      </c>
      <c r="B6534" s="264" t="s">
        <v>5273</v>
      </c>
      <c r="C6534" s="265" t="s">
        <v>5184</v>
      </c>
      <c r="D6534" s="266" t="s">
        <v>5273</v>
      </c>
      <c r="E6534" s="269" t="s">
        <v>27</v>
      </c>
      <c r="F6534" s="264" t="s">
        <v>8012</v>
      </c>
      <c r="G6534" t="s">
        <v>8356</v>
      </c>
      <c r="H6534" s="264" t="str">
        <f>IFERROR(VLOOKUP(Table[[#This Row],[Activity Details of Assistance]],WHAT!E:F,2,FALSE),"")</f>
        <v># of FSM Site</v>
      </c>
      <c r="I6534" s="264"/>
      <c r="J6534">
        <v>1</v>
      </c>
      <c r="K6534" s="295" t="s">
        <v>8280</v>
      </c>
      <c r="L6534" s="306" t="s">
        <v>13</v>
      </c>
      <c r="M6534" t="s">
        <v>14</v>
      </c>
      <c r="N6534" t="s">
        <v>307</v>
      </c>
      <c r="O6534" t="s">
        <v>1599</v>
      </c>
      <c r="P6534" t="s">
        <v>5697</v>
      </c>
      <c r="Q6534" s="312">
        <v>44865</v>
      </c>
      <c r="R6534" s="312">
        <v>44896</v>
      </c>
      <c r="S6534" t="s">
        <v>8452</v>
      </c>
      <c r="T6534" s="267"/>
      <c r="U6534" s="267"/>
      <c r="V6534" s="267"/>
      <c r="W6534" s="267"/>
      <c r="X6534" s="268"/>
      <c r="Y6534" t="s">
        <v>8648</v>
      </c>
      <c r="Z6534" t="s">
        <v>8691</v>
      </c>
      <c r="AA6534" t="s">
        <v>8649</v>
      </c>
      <c r="AB6534" s="273" t="str">
        <f>_xlfn.IFNA(IF(Table[[#This Row],[Programme Partner]]&lt;&gt;Table[[#This Row],[Implementing Partner]],CONCATENATE(Table[[#This Row],[Programme Partner]],"-",Table[[#This Row],[Implementing Partner]]),Table[[#This Row],[Programme Partner]]),"")</f>
        <v>UNHCR-NGOF</v>
      </c>
    </row>
    <row r="6535" spans="1:28" ht="16.5" customHeight="1">
      <c r="A6535" s="183">
        <v>6985</v>
      </c>
      <c r="B6535" s="264" t="s">
        <v>5273</v>
      </c>
      <c r="C6535" s="265" t="s">
        <v>5184</v>
      </c>
      <c r="D6535" s="266" t="s">
        <v>5273</v>
      </c>
      <c r="E6535" s="269" t="s">
        <v>27</v>
      </c>
      <c r="F6535" s="264" t="s">
        <v>8012</v>
      </c>
      <c r="G6535" s="195" t="s">
        <v>8586</v>
      </c>
      <c r="H6535" s="264" t="str">
        <f>IFERROR(VLOOKUP(Table[[#This Row],[Activity Details of Assistance]],WHAT!E:F,2,FALSE),"")</f>
        <v># of door</v>
      </c>
      <c r="I6535" s="264"/>
      <c r="J6535">
        <v>211</v>
      </c>
      <c r="K6535" s="295" t="s">
        <v>8280</v>
      </c>
      <c r="L6535" s="306" t="s">
        <v>13</v>
      </c>
      <c r="M6535" t="s">
        <v>14</v>
      </c>
      <c r="N6535" t="s">
        <v>307</v>
      </c>
      <c r="O6535" t="s">
        <v>1599</v>
      </c>
      <c r="P6535" t="s">
        <v>5697</v>
      </c>
      <c r="Q6535" s="312">
        <v>44865</v>
      </c>
      <c r="R6535" s="312">
        <v>44896</v>
      </c>
      <c r="S6535" t="s">
        <v>8452</v>
      </c>
      <c r="T6535" s="267"/>
      <c r="U6535" s="267"/>
      <c r="V6535" s="267"/>
      <c r="W6535" s="267"/>
      <c r="X6535" s="268"/>
      <c r="Y6535" t="s">
        <v>8648</v>
      </c>
      <c r="Z6535" t="s">
        <v>8691</v>
      </c>
      <c r="AA6535" t="s">
        <v>8649</v>
      </c>
      <c r="AB6535" s="273" t="str">
        <f>_xlfn.IFNA(IF(Table[[#This Row],[Programme Partner]]&lt;&gt;Table[[#This Row],[Implementing Partner]],CONCATENATE(Table[[#This Row],[Programme Partner]],"-",Table[[#This Row],[Implementing Partner]]),Table[[#This Row],[Programme Partner]]),"")</f>
        <v>UNHCR-NGOF</v>
      </c>
    </row>
    <row r="6536" spans="1:28" ht="16.5" customHeight="1">
      <c r="A6536" s="183">
        <v>6986</v>
      </c>
      <c r="B6536" s="264" t="s">
        <v>5273</v>
      </c>
      <c r="C6536" s="265" t="s">
        <v>5184</v>
      </c>
      <c r="D6536" s="266" t="s">
        <v>5273</v>
      </c>
      <c r="E6536" s="269" t="s">
        <v>27</v>
      </c>
      <c r="F6536" s="264" t="s">
        <v>8012</v>
      </c>
      <c r="G6536" t="s">
        <v>8357</v>
      </c>
      <c r="H6536" s="264" t="str">
        <f>IFERROR(VLOOKUP(Table[[#This Row],[Activity Details of Assistance]],WHAT!E:F,2,FALSE),"")</f>
        <v># of door</v>
      </c>
      <c r="I6536" s="264"/>
      <c r="J6536">
        <v>381</v>
      </c>
      <c r="K6536" s="295" t="s">
        <v>8280</v>
      </c>
      <c r="L6536" s="306" t="s">
        <v>13</v>
      </c>
      <c r="M6536" t="s">
        <v>14</v>
      </c>
      <c r="N6536" t="s">
        <v>307</v>
      </c>
      <c r="O6536" t="s">
        <v>1599</v>
      </c>
      <c r="P6536" t="s">
        <v>5697</v>
      </c>
      <c r="Q6536" s="312">
        <v>44865</v>
      </c>
      <c r="R6536" s="312">
        <v>44896</v>
      </c>
      <c r="S6536" t="s">
        <v>8452</v>
      </c>
      <c r="T6536" s="267"/>
      <c r="U6536" s="267"/>
      <c r="V6536" s="267"/>
      <c r="W6536" s="267"/>
      <c r="X6536" s="268"/>
      <c r="Y6536" t="s">
        <v>8648</v>
      </c>
      <c r="Z6536" t="s">
        <v>8691</v>
      </c>
      <c r="AA6536" t="s">
        <v>8649</v>
      </c>
      <c r="AB6536" s="273" t="str">
        <f>_xlfn.IFNA(IF(Table[[#This Row],[Programme Partner]]&lt;&gt;Table[[#This Row],[Implementing Partner]],CONCATENATE(Table[[#This Row],[Programme Partner]],"-",Table[[#This Row],[Implementing Partner]]),Table[[#This Row],[Programme Partner]]),"")</f>
        <v>UNHCR-NGOF</v>
      </c>
    </row>
    <row r="6537" spans="1:28" ht="16.5" customHeight="1">
      <c r="A6537" s="183">
        <v>6987</v>
      </c>
      <c r="B6537" s="264" t="s">
        <v>5273</v>
      </c>
      <c r="C6537" s="265" t="s">
        <v>5184</v>
      </c>
      <c r="D6537" s="266" t="s">
        <v>5273</v>
      </c>
      <c r="E6537" s="269" t="s">
        <v>27</v>
      </c>
      <c r="F6537" s="264" t="s">
        <v>8013</v>
      </c>
      <c r="G6537" t="s">
        <v>8313</v>
      </c>
      <c r="H6537" s="264" t="str">
        <f>IFERROR(VLOOKUP(Table[[#This Row],[Activity Details of Assistance]],WHAT!E:F,2,FALSE),"")</f>
        <v># of HP sessions at community level</v>
      </c>
      <c r="I6537" s="264"/>
      <c r="J6537">
        <v>94</v>
      </c>
      <c r="K6537" s="295" t="s">
        <v>8280</v>
      </c>
      <c r="L6537" s="306" t="s">
        <v>13</v>
      </c>
      <c r="M6537" t="s">
        <v>14</v>
      </c>
      <c r="N6537" t="s">
        <v>307</v>
      </c>
      <c r="O6537" t="s">
        <v>1599</v>
      </c>
      <c r="P6537" t="s">
        <v>5697</v>
      </c>
      <c r="Q6537" s="312">
        <v>44865</v>
      </c>
      <c r="R6537" s="312">
        <v>44896</v>
      </c>
      <c r="S6537" t="s">
        <v>8452</v>
      </c>
      <c r="T6537" s="267"/>
      <c r="U6537" s="267"/>
      <c r="V6537" s="267"/>
      <c r="W6537" s="267"/>
      <c r="X6537" s="268"/>
      <c r="Y6537" t="s">
        <v>8648</v>
      </c>
      <c r="Z6537" t="s">
        <v>8691</v>
      </c>
      <c r="AA6537" t="s">
        <v>8649</v>
      </c>
      <c r="AB6537" s="273" t="str">
        <f>_xlfn.IFNA(IF(Table[[#This Row],[Programme Partner]]&lt;&gt;Table[[#This Row],[Implementing Partner]],CONCATENATE(Table[[#This Row],[Programme Partner]],"-",Table[[#This Row],[Implementing Partner]]),Table[[#This Row],[Programme Partner]]),"")</f>
        <v>UNHCR-NGOF</v>
      </c>
    </row>
    <row r="6538" spans="1:28" ht="16.5" customHeight="1">
      <c r="A6538" s="183">
        <v>6988</v>
      </c>
      <c r="B6538" s="264" t="s">
        <v>5273</v>
      </c>
      <c r="C6538" s="265" t="s">
        <v>5184</v>
      </c>
      <c r="D6538" s="266" t="s">
        <v>5273</v>
      </c>
      <c r="E6538" s="269" t="s">
        <v>27</v>
      </c>
      <c r="F6538" s="264" t="s">
        <v>8013</v>
      </c>
      <c r="G6538" t="s">
        <v>8314</v>
      </c>
      <c r="H6538" s="264" t="str">
        <f>IFERROR(VLOOKUP(Table[[#This Row],[Activity Details of Assistance]],WHAT!E:F,2,FALSE),"")</f>
        <v># of HP sessions at HH level</v>
      </c>
      <c r="I6538" s="264"/>
      <c r="J6538">
        <v>2656</v>
      </c>
      <c r="K6538" s="295" t="s">
        <v>8280</v>
      </c>
      <c r="L6538" s="306" t="s">
        <v>13</v>
      </c>
      <c r="M6538" t="s">
        <v>14</v>
      </c>
      <c r="N6538" t="s">
        <v>307</v>
      </c>
      <c r="O6538" t="s">
        <v>1599</v>
      </c>
      <c r="P6538" t="s">
        <v>5697</v>
      </c>
      <c r="Q6538" s="312">
        <v>44865</v>
      </c>
      <c r="R6538" s="312">
        <v>44896</v>
      </c>
      <c r="S6538" t="s">
        <v>8452</v>
      </c>
      <c r="T6538" s="267"/>
      <c r="U6538" s="267"/>
      <c r="V6538" s="267"/>
      <c r="W6538" s="267"/>
      <c r="X6538" s="268"/>
      <c r="Y6538" t="s">
        <v>8648</v>
      </c>
      <c r="Z6538" t="s">
        <v>8691</v>
      </c>
      <c r="AA6538" t="s">
        <v>8649</v>
      </c>
      <c r="AB6538" s="273" t="str">
        <f>_xlfn.IFNA(IF(Table[[#This Row],[Programme Partner]]&lt;&gt;Table[[#This Row],[Implementing Partner]],CONCATENATE(Table[[#This Row],[Programme Partner]],"-",Table[[#This Row],[Implementing Partner]]),Table[[#This Row],[Programme Partner]]),"")</f>
        <v>UNHCR-NGOF</v>
      </c>
    </row>
    <row r="6539" spans="1:28" ht="16.5" customHeight="1">
      <c r="A6539" s="183">
        <v>6989</v>
      </c>
      <c r="B6539" s="264" t="s">
        <v>5273</v>
      </c>
      <c r="C6539" s="265" t="s">
        <v>5184</v>
      </c>
      <c r="D6539" s="266" t="s">
        <v>5273</v>
      </c>
      <c r="E6539" s="269" t="s">
        <v>27</v>
      </c>
      <c r="F6539" s="264" t="s">
        <v>8013</v>
      </c>
      <c r="G6539" t="s">
        <v>8374</v>
      </c>
      <c r="H6539" s="264" t="str">
        <f>IFERROR(VLOOKUP(Table[[#This Row],[Activity Details of Assistance]],WHAT!E:F,2,FALSE),"")</f>
        <v># of HP sessions at institution level</v>
      </c>
      <c r="I6539" s="264"/>
      <c r="J6539">
        <v>7</v>
      </c>
      <c r="K6539" s="295" t="s">
        <v>8280</v>
      </c>
      <c r="L6539" s="306" t="s">
        <v>13</v>
      </c>
      <c r="M6539" t="s">
        <v>14</v>
      </c>
      <c r="N6539" t="s">
        <v>307</v>
      </c>
      <c r="O6539" t="s">
        <v>1599</v>
      </c>
      <c r="P6539" t="s">
        <v>5697</v>
      </c>
      <c r="Q6539" s="312">
        <v>44865</v>
      </c>
      <c r="R6539" s="312">
        <v>44896</v>
      </c>
      <c r="S6539" t="s">
        <v>8452</v>
      </c>
      <c r="T6539" s="267"/>
      <c r="U6539" s="267"/>
      <c r="V6539" s="267"/>
      <c r="W6539" s="267"/>
      <c r="X6539" s="268"/>
      <c r="Y6539" t="s">
        <v>8648</v>
      </c>
      <c r="Z6539" t="s">
        <v>8691</v>
      </c>
      <c r="AA6539" t="s">
        <v>8649</v>
      </c>
      <c r="AB6539" s="273" t="str">
        <f>_xlfn.IFNA(IF(Table[[#This Row],[Programme Partner]]&lt;&gt;Table[[#This Row],[Implementing Partner]],CONCATENATE(Table[[#This Row],[Programme Partner]],"-",Table[[#This Row],[Implementing Partner]]),Table[[#This Row],[Programme Partner]]),"")</f>
        <v>UNHCR-NGOF</v>
      </c>
    </row>
    <row r="6540" spans="1:28" ht="16.5" customHeight="1">
      <c r="A6540" s="183">
        <v>6990</v>
      </c>
      <c r="B6540" s="264" t="s">
        <v>5273</v>
      </c>
      <c r="C6540" s="265" t="s">
        <v>5184</v>
      </c>
      <c r="D6540" s="266" t="s">
        <v>5273</v>
      </c>
      <c r="E6540" s="269" t="s">
        <v>27</v>
      </c>
      <c r="F6540" s="264" t="s">
        <v>8013</v>
      </c>
      <c r="G6540" t="s">
        <v>8317</v>
      </c>
      <c r="H6540" s="264" t="str">
        <f>IFERROR(VLOOKUP(Table[[#This Row],[Activity Details of Assistance]],WHAT!E:F,2,FALSE),"")</f>
        <v># of estimated persons reached by mass-media campaign</v>
      </c>
      <c r="I6540" s="264"/>
      <c r="J6540">
        <v>2</v>
      </c>
      <c r="K6540" s="295" t="s">
        <v>8280</v>
      </c>
      <c r="L6540" s="306" t="s">
        <v>13</v>
      </c>
      <c r="M6540" t="s">
        <v>14</v>
      </c>
      <c r="N6540" t="s">
        <v>307</v>
      </c>
      <c r="O6540" t="s">
        <v>1599</v>
      </c>
      <c r="P6540" t="s">
        <v>5697</v>
      </c>
      <c r="Q6540" s="312">
        <v>44865</v>
      </c>
      <c r="R6540" s="312">
        <v>44896</v>
      </c>
      <c r="S6540" t="s">
        <v>8452</v>
      </c>
      <c r="T6540" s="267"/>
      <c r="U6540" s="267"/>
      <c r="V6540" s="267"/>
      <c r="W6540" s="267"/>
      <c r="X6540" s="268"/>
      <c r="Y6540" t="s">
        <v>8648</v>
      </c>
      <c r="Z6540" t="s">
        <v>8691</v>
      </c>
      <c r="AA6540" t="s">
        <v>8649</v>
      </c>
      <c r="AB6540" s="273" t="str">
        <f>_xlfn.IFNA(IF(Table[[#This Row],[Programme Partner]]&lt;&gt;Table[[#This Row],[Implementing Partner]],CONCATENATE(Table[[#This Row],[Programme Partner]],"-",Table[[#This Row],[Implementing Partner]]),Table[[#This Row],[Programme Partner]]),"")</f>
        <v>UNHCR-NGOF</v>
      </c>
    </row>
    <row r="6541" spans="1:28" ht="16.5" customHeight="1">
      <c r="A6541" s="183">
        <v>6991</v>
      </c>
      <c r="B6541" s="264" t="s">
        <v>5273</v>
      </c>
      <c r="C6541" s="265" t="s">
        <v>5184</v>
      </c>
      <c r="D6541" s="266" t="s">
        <v>5273</v>
      </c>
      <c r="E6541" s="269" t="s">
        <v>27</v>
      </c>
      <c r="F6541" s="264" t="s">
        <v>8013</v>
      </c>
      <c r="G6541" t="s">
        <v>8316</v>
      </c>
      <c r="H6541" s="264" t="str">
        <f>IFERROR(VLOOKUP(Table[[#This Row],[Activity Details of Assistance]],WHAT!E:F,2,FALSE),"")</f>
        <v># of household</v>
      </c>
      <c r="I6541" s="264"/>
      <c r="J6541">
        <v>1678</v>
      </c>
      <c r="K6541" s="295" t="s">
        <v>8280</v>
      </c>
      <c r="L6541" s="306" t="s">
        <v>13</v>
      </c>
      <c r="M6541" t="s">
        <v>14</v>
      </c>
      <c r="N6541" t="s">
        <v>307</v>
      </c>
      <c r="O6541" t="s">
        <v>1599</v>
      </c>
      <c r="P6541" t="s">
        <v>5697</v>
      </c>
      <c r="Q6541" s="312">
        <v>44865</v>
      </c>
      <c r="R6541" s="312">
        <v>44896</v>
      </c>
      <c r="S6541" t="s">
        <v>8452</v>
      </c>
      <c r="T6541" s="267"/>
      <c r="U6541" s="267"/>
      <c r="V6541" s="267"/>
      <c r="W6541" s="267"/>
      <c r="X6541" s="268"/>
      <c r="Y6541" t="s">
        <v>8648</v>
      </c>
      <c r="Z6541" t="s">
        <v>8691</v>
      </c>
      <c r="AA6541" t="s">
        <v>8649</v>
      </c>
      <c r="AB6541" s="273" t="str">
        <f>_xlfn.IFNA(IF(Table[[#This Row],[Programme Partner]]&lt;&gt;Table[[#This Row],[Implementing Partner]],CONCATENATE(Table[[#This Row],[Programme Partner]],"-",Table[[#This Row],[Implementing Partner]]),Table[[#This Row],[Programme Partner]]),"")</f>
        <v>UNHCR-NGOF</v>
      </c>
    </row>
    <row r="6542" spans="1:28" ht="16.5" customHeight="1">
      <c r="A6542" s="183">
        <v>6992</v>
      </c>
      <c r="B6542" s="264" t="s">
        <v>5273</v>
      </c>
      <c r="C6542" s="265" t="s">
        <v>5184</v>
      </c>
      <c r="D6542" s="266" t="s">
        <v>5273</v>
      </c>
      <c r="E6542" s="269" t="s">
        <v>27</v>
      </c>
      <c r="F6542" s="264" t="s">
        <v>8013</v>
      </c>
      <c r="G6542" t="s">
        <v>8442</v>
      </c>
      <c r="H6542" s="264" t="str">
        <f>IFERROR(VLOOKUP(Table[[#This Row],[Activity Details of Assistance]],WHAT!E:F,2,FALSE),"")</f>
        <v># of facilities</v>
      </c>
      <c r="I6542" s="264"/>
      <c r="J6542">
        <v>851</v>
      </c>
      <c r="K6542" s="295" t="s">
        <v>8280</v>
      </c>
      <c r="L6542" s="306" t="s">
        <v>13</v>
      </c>
      <c r="M6542" t="s">
        <v>14</v>
      </c>
      <c r="N6542" t="s">
        <v>307</v>
      </c>
      <c r="O6542" t="s">
        <v>1599</v>
      </c>
      <c r="P6542" t="s">
        <v>5697</v>
      </c>
      <c r="Q6542" s="312">
        <v>44865</v>
      </c>
      <c r="R6542" s="312">
        <v>44896</v>
      </c>
      <c r="S6542" t="s">
        <v>8452</v>
      </c>
      <c r="T6542" s="267"/>
      <c r="U6542" s="267"/>
      <c r="V6542" s="267"/>
      <c r="W6542" s="267"/>
      <c r="X6542" s="268"/>
      <c r="Y6542" t="s">
        <v>8648</v>
      </c>
      <c r="Z6542" t="s">
        <v>8691</v>
      </c>
      <c r="AA6542" t="s">
        <v>8649</v>
      </c>
      <c r="AB6542" s="273" t="str">
        <f>_xlfn.IFNA(IF(Table[[#This Row],[Programme Partner]]&lt;&gt;Table[[#This Row],[Implementing Partner]],CONCATENATE(Table[[#This Row],[Programme Partner]],"-",Table[[#This Row],[Implementing Partner]]),Table[[#This Row],[Programme Partner]]),"")</f>
        <v>UNHCR-NGOF</v>
      </c>
    </row>
    <row r="6543" spans="1:28" ht="16.5" customHeight="1">
      <c r="A6543" s="183">
        <v>6993</v>
      </c>
      <c r="B6543" s="264" t="s">
        <v>5273</v>
      </c>
      <c r="C6543" s="265" t="s">
        <v>5184</v>
      </c>
      <c r="D6543" s="266" t="s">
        <v>5273</v>
      </c>
      <c r="E6543" s="269" t="s">
        <v>27</v>
      </c>
      <c r="F6543" s="264" t="s">
        <v>8014</v>
      </c>
      <c r="G6543" t="s">
        <v>8358</v>
      </c>
      <c r="H6543" s="264" t="str">
        <f>IFERROR(VLOOKUP(Table[[#This Row],[Activity Details of Assistance]],WHAT!E:F,2,FALSE),"")</f>
        <v># of campaign per camp </v>
      </c>
      <c r="I6543" s="264"/>
      <c r="J6543">
        <v>7</v>
      </c>
      <c r="K6543" s="295" t="s">
        <v>8280</v>
      </c>
      <c r="L6543" s="306" t="s">
        <v>13</v>
      </c>
      <c r="M6543" t="s">
        <v>14</v>
      </c>
      <c r="N6543" t="s">
        <v>307</v>
      </c>
      <c r="O6543" t="s">
        <v>1599</v>
      </c>
      <c r="P6543" t="s">
        <v>5697</v>
      </c>
      <c r="Q6543" s="312">
        <v>44865</v>
      </c>
      <c r="R6543" s="312">
        <v>44896</v>
      </c>
      <c r="S6543" t="s">
        <v>8452</v>
      </c>
      <c r="T6543" s="267"/>
      <c r="U6543" s="267"/>
      <c r="V6543" s="267"/>
      <c r="W6543" s="267"/>
      <c r="X6543" s="268"/>
      <c r="Y6543" t="s">
        <v>8648</v>
      </c>
      <c r="Z6543" t="s">
        <v>8691</v>
      </c>
      <c r="AA6543" t="s">
        <v>8649</v>
      </c>
      <c r="AB6543" s="273" t="str">
        <f>_xlfn.IFNA(IF(Table[[#This Row],[Programme Partner]]&lt;&gt;Table[[#This Row],[Implementing Partner]],CONCATENATE(Table[[#This Row],[Programme Partner]],"-",Table[[#This Row],[Implementing Partner]]),Table[[#This Row],[Programme Partner]]),"")</f>
        <v>UNHCR-NGOF</v>
      </c>
    </row>
    <row r="6544" spans="1:28" ht="16.5" customHeight="1">
      <c r="A6544" s="183">
        <v>6994</v>
      </c>
      <c r="B6544" s="264" t="s">
        <v>5273</v>
      </c>
      <c r="C6544" s="265" t="s">
        <v>5184</v>
      </c>
      <c r="D6544" s="266" t="s">
        <v>5273</v>
      </c>
      <c r="E6544" s="269" t="s">
        <v>27</v>
      </c>
      <c r="F6544" s="264" t="s">
        <v>8014</v>
      </c>
      <c r="G6544" s="103" t="s">
        <v>8361</v>
      </c>
      <c r="H6544" s="264" t="str">
        <f>IFERROR(VLOOKUP(Table[[#This Row],[Activity Details of Assistance]],WHAT!E:F,2,FALSE),"")</f>
        <v># of plant</v>
      </c>
      <c r="I6544" s="264"/>
      <c r="J6544">
        <v>1</v>
      </c>
      <c r="K6544" s="295" t="s">
        <v>8280</v>
      </c>
      <c r="L6544" s="306" t="s">
        <v>13</v>
      </c>
      <c r="M6544" t="s">
        <v>14</v>
      </c>
      <c r="N6544" t="s">
        <v>307</v>
      </c>
      <c r="O6544" t="s">
        <v>1599</v>
      </c>
      <c r="P6544" t="s">
        <v>5697</v>
      </c>
      <c r="Q6544" s="312">
        <v>44865</v>
      </c>
      <c r="R6544" s="312">
        <v>44896</v>
      </c>
      <c r="S6544" t="s">
        <v>8452</v>
      </c>
      <c r="T6544" s="267"/>
      <c r="U6544" s="267"/>
      <c r="V6544" s="267"/>
      <c r="W6544" s="267"/>
      <c r="X6544" s="268"/>
      <c r="Y6544" t="s">
        <v>8648</v>
      </c>
      <c r="Z6544" t="s">
        <v>8691</v>
      </c>
      <c r="AA6544" t="s">
        <v>8649</v>
      </c>
      <c r="AB6544" s="273" t="str">
        <f>_xlfn.IFNA(IF(Table[[#This Row],[Programme Partner]]&lt;&gt;Table[[#This Row],[Implementing Partner]],CONCATENATE(Table[[#This Row],[Programme Partner]],"-",Table[[#This Row],[Implementing Partner]]),Table[[#This Row],[Programme Partner]]),"")</f>
        <v>UNHCR-NGOF</v>
      </c>
    </row>
    <row r="6545" spans="1:28" ht="16.5" customHeight="1">
      <c r="A6545" s="183">
        <v>6995</v>
      </c>
      <c r="B6545" s="264" t="s">
        <v>5275</v>
      </c>
      <c r="C6545" s="265" t="s">
        <v>5300</v>
      </c>
      <c r="D6545" s="266" t="s">
        <v>5275</v>
      </c>
      <c r="E6545" s="269" t="s">
        <v>27</v>
      </c>
      <c r="F6545" s="264" t="s">
        <v>8011</v>
      </c>
      <c r="G6545" s="195" t="s">
        <v>8584</v>
      </c>
      <c r="H6545" s="264" t="str">
        <f>IFERROR(VLOOKUP(Table[[#This Row],[Activity Details of Assistance]],WHAT!E:F,2,FALSE),"")</f>
        <v># of tube well</v>
      </c>
      <c r="I6545" s="264"/>
      <c r="J6545">
        <v>268</v>
      </c>
      <c r="K6545" s="295" t="s">
        <v>8280</v>
      </c>
      <c r="L6545" s="306" t="s">
        <v>13</v>
      </c>
      <c r="M6545" t="s">
        <v>14</v>
      </c>
      <c r="N6545" t="s">
        <v>309</v>
      </c>
      <c r="O6545" t="s">
        <v>1606</v>
      </c>
      <c r="P6545" t="s">
        <v>6475</v>
      </c>
      <c r="Q6545" s="312">
        <v>44865</v>
      </c>
      <c r="R6545" s="312">
        <v>44986</v>
      </c>
      <c r="S6545" t="s">
        <v>8452</v>
      </c>
      <c r="T6545" s="267"/>
      <c r="U6545" s="267"/>
      <c r="V6545" s="267"/>
      <c r="W6545" s="267"/>
      <c r="X6545" s="268"/>
      <c r="Y6545" t="s">
        <v>8310</v>
      </c>
      <c r="Z6545">
        <v>1679210106</v>
      </c>
      <c r="AA6545" t="s">
        <v>8311</v>
      </c>
      <c r="AB6545" s="273" t="str">
        <f>_xlfn.IFNA(IF(Table[[#This Row],[Programme Partner]]&lt;&gt;Table[[#This Row],[Implementing Partner]],CONCATENATE(Table[[#This Row],[Programme Partner]],"-",Table[[#This Row],[Implementing Partner]]),Table[[#This Row],[Programme Partner]]),"")</f>
        <v>UNICEF-WVI</v>
      </c>
    </row>
    <row r="6546" spans="1:28" ht="16.5" customHeight="1">
      <c r="A6546" s="183">
        <v>6996</v>
      </c>
      <c r="B6546" s="264" t="s">
        <v>5275</v>
      </c>
      <c r="C6546" s="265" t="s">
        <v>5300</v>
      </c>
      <c r="D6546" s="266" t="s">
        <v>5275</v>
      </c>
      <c r="E6546" s="269" t="s">
        <v>27</v>
      </c>
      <c r="F6546" s="264" t="s">
        <v>8011</v>
      </c>
      <c r="G6546" t="s">
        <v>8355</v>
      </c>
      <c r="H6546" s="264" t="str">
        <f>IFERROR(VLOOKUP(Table[[#This Row],[Activity Details of Assistance]],WHAT!E:F,2,FALSE),"")</f>
        <v># of water network</v>
      </c>
      <c r="I6546" s="264"/>
      <c r="J6546">
        <v>8</v>
      </c>
      <c r="K6546" s="295" t="s">
        <v>8280</v>
      </c>
      <c r="L6546" s="306" t="s">
        <v>13</v>
      </c>
      <c r="M6546" t="s">
        <v>14</v>
      </c>
      <c r="N6546" t="s">
        <v>309</v>
      </c>
      <c r="O6546" t="s">
        <v>1606</v>
      </c>
      <c r="P6546" t="s">
        <v>6475</v>
      </c>
      <c r="Q6546" s="312">
        <v>44865</v>
      </c>
      <c r="R6546" s="312">
        <v>44986</v>
      </c>
      <c r="S6546" t="s">
        <v>8452</v>
      </c>
      <c r="T6546" s="267"/>
      <c r="U6546" s="267"/>
      <c r="V6546" s="267"/>
      <c r="W6546" s="267"/>
      <c r="X6546" s="268"/>
      <c r="Y6546" t="s">
        <v>8310</v>
      </c>
      <c r="Z6546">
        <v>1679210106</v>
      </c>
      <c r="AA6546" t="s">
        <v>8311</v>
      </c>
      <c r="AB6546" s="273" t="str">
        <f>_xlfn.IFNA(IF(Table[[#This Row],[Programme Partner]]&lt;&gt;Table[[#This Row],[Implementing Partner]],CONCATENATE(Table[[#This Row],[Programme Partner]],"-",Table[[#This Row],[Implementing Partner]]),Table[[#This Row],[Programme Partner]]),"")</f>
        <v>UNICEF-WVI</v>
      </c>
    </row>
    <row r="6547" spans="1:28" ht="16.5" customHeight="1">
      <c r="A6547" s="183">
        <v>6997</v>
      </c>
      <c r="B6547" s="264" t="s">
        <v>5275</v>
      </c>
      <c r="C6547" s="265" t="s">
        <v>5300</v>
      </c>
      <c r="D6547" s="266" t="s">
        <v>5275</v>
      </c>
      <c r="E6547" s="269" t="s">
        <v>27</v>
      </c>
      <c r="F6547" s="264" t="s">
        <v>8012</v>
      </c>
      <c r="G6547" s="195" t="s">
        <v>8585</v>
      </c>
      <c r="H6547" s="264" t="str">
        <f>IFERROR(VLOOKUP(Table[[#This Row],[Activity Details of Assistance]],WHAT!E:F,2,FALSE),"")</f>
        <v xml:space="preserve"># of door </v>
      </c>
      <c r="I6547" s="264"/>
      <c r="J6547">
        <v>69</v>
      </c>
      <c r="K6547" s="295" t="s">
        <v>8280</v>
      </c>
      <c r="L6547" s="306" t="s">
        <v>13</v>
      </c>
      <c r="M6547" t="s">
        <v>14</v>
      </c>
      <c r="N6547" t="s">
        <v>309</v>
      </c>
      <c r="O6547" t="s">
        <v>1606</v>
      </c>
      <c r="P6547" t="s">
        <v>6475</v>
      </c>
      <c r="Q6547" s="312">
        <v>44865</v>
      </c>
      <c r="R6547" s="312">
        <v>44986</v>
      </c>
      <c r="S6547" t="s">
        <v>8452</v>
      </c>
      <c r="T6547" s="267"/>
      <c r="U6547" s="267"/>
      <c r="V6547" s="267"/>
      <c r="W6547" s="267"/>
      <c r="X6547" s="268"/>
      <c r="Y6547" t="s">
        <v>8310</v>
      </c>
      <c r="Z6547">
        <v>1679210106</v>
      </c>
      <c r="AA6547" t="s">
        <v>8311</v>
      </c>
      <c r="AB6547" s="273" t="str">
        <f>_xlfn.IFNA(IF(Table[[#This Row],[Programme Partner]]&lt;&gt;Table[[#This Row],[Implementing Partner]],CONCATENATE(Table[[#This Row],[Programme Partner]],"-",Table[[#This Row],[Implementing Partner]]),Table[[#This Row],[Programme Partner]]),"")</f>
        <v>UNICEF-WVI</v>
      </c>
    </row>
    <row r="6548" spans="1:28" ht="16.5" customHeight="1">
      <c r="A6548" s="183">
        <v>6998</v>
      </c>
      <c r="B6548" s="264" t="s">
        <v>5275</v>
      </c>
      <c r="C6548" s="265" t="s">
        <v>5300</v>
      </c>
      <c r="D6548" s="266" t="s">
        <v>5275</v>
      </c>
      <c r="E6548" s="269" t="s">
        <v>27</v>
      </c>
      <c r="F6548" s="264" t="s">
        <v>8012</v>
      </c>
      <c r="G6548" t="s">
        <v>8359</v>
      </c>
      <c r="H6548" s="264" t="str">
        <f>IFERROR(VLOOKUP(Table[[#This Row],[Activity Details of Assistance]],WHAT!E:F,2,FALSE),"")</f>
        <v># of FSM Site</v>
      </c>
      <c r="I6548" s="264"/>
      <c r="J6548">
        <v>8</v>
      </c>
      <c r="K6548" s="295" t="s">
        <v>8280</v>
      </c>
      <c r="L6548" s="306" t="s">
        <v>13</v>
      </c>
      <c r="M6548" t="s">
        <v>14</v>
      </c>
      <c r="N6548" t="s">
        <v>309</v>
      </c>
      <c r="O6548" t="s">
        <v>1606</v>
      </c>
      <c r="P6548" t="s">
        <v>6475</v>
      </c>
      <c r="Q6548" s="312">
        <v>44865</v>
      </c>
      <c r="R6548" s="312">
        <v>44986</v>
      </c>
      <c r="S6548" t="s">
        <v>8452</v>
      </c>
      <c r="T6548" s="267"/>
      <c r="U6548" s="267"/>
      <c r="V6548" s="267"/>
      <c r="W6548" s="267"/>
      <c r="X6548" s="268"/>
      <c r="Y6548" t="s">
        <v>8310</v>
      </c>
      <c r="Z6548">
        <v>1679210106</v>
      </c>
      <c r="AA6548" t="s">
        <v>8311</v>
      </c>
      <c r="AB6548" s="273" t="str">
        <f>_xlfn.IFNA(IF(Table[[#This Row],[Programme Partner]]&lt;&gt;Table[[#This Row],[Implementing Partner]],CONCATENATE(Table[[#This Row],[Programme Partner]],"-",Table[[#This Row],[Implementing Partner]]),Table[[#This Row],[Programme Partner]]),"")</f>
        <v>UNICEF-WVI</v>
      </c>
    </row>
    <row r="6549" spans="1:28" ht="16.5" customHeight="1">
      <c r="A6549" s="183">
        <v>6999</v>
      </c>
      <c r="B6549" s="264" t="s">
        <v>5275</v>
      </c>
      <c r="C6549" s="265" t="s">
        <v>5300</v>
      </c>
      <c r="D6549" s="266" t="s">
        <v>5275</v>
      </c>
      <c r="E6549" s="269" t="s">
        <v>27</v>
      </c>
      <c r="F6549" s="264" t="s">
        <v>8012</v>
      </c>
      <c r="G6549" s="195" t="s">
        <v>8586</v>
      </c>
      <c r="H6549" s="264" t="str">
        <f>IFERROR(VLOOKUP(Table[[#This Row],[Activity Details of Assistance]],WHAT!E:F,2,FALSE),"")</f>
        <v># of door</v>
      </c>
      <c r="I6549" s="264"/>
      <c r="J6549">
        <v>194</v>
      </c>
      <c r="K6549" s="295" t="s">
        <v>8280</v>
      </c>
      <c r="L6549" s="306" t="s">
        <v>13</v>
      </c>
      <c r="M6549" t="s">
        <v>14</v>
      </c>
      <c r="N6549" t="s">
        <v>309</v>
      </c>
      <c r="O6549" t="s">
        <v>1606</v>
      </c>
      <c r="P6549" t="s">
        <v>6475</v>
      </c>
      <c r="Q6549" s="312">
        <v>44865</v>
      </c>
      <c r="R6549" s="312">
        <v>44986</v>
      </c>
      <c r="S6549" t="s">
        <v>8452</v>
      </c>
      <c r="T6549" s="267"/>
      <c r="U6549" s="267"/>
      <c r="V6549" s="267"/>
      <c r="W6549" s="267"/>
      <c r="X6549" s="268"/>
      <c r="Y6549" t="s">
        <v>8310</v>
      </c>
      <c r="Z6549">
        <v>1679210106</v>
      </c>
      <c r="AA6549" t="s">
        <v>8311</v>
      </c>
      <c r="AB6549" s="273" t="str">
        <f>_xlfn.IFNA(IF(Table[[#This Row],[Programme Partner]]&lt;&gt;Table[[#This Row],[Implementing Partner]],CONCATENATE(Table[[#This Row],[Programme Partner]],"-",Table[[#This Row],[Implementing Partner]]),Table[[#This Row],[Programme Partner]]),"")</f>
        <v>UNICEF-WVI</v>
      </c>
    </row>
    <row r="6550" spans="1:28" ht="16.5" customHeight="1">
      <c r="A6550" s="183">
        <v>7000</v>
      </c>
      <c r="B6550" s="264" t="s">
        <v>5275</v>
      </c>
      <c r="C6550" s="265" t="s">
        <v>5300</v>
      </c>
      <c r="D6550" s="266" t="s">
        <v>5275</v>
      </c>
      <c r="E6550" s="269" t="s">
        <v>27</v>
      </c>
      <c r="F6550" s="264" t="s">
        <v>8012</v>
      </c>
      <c r="G6550" t="s">
        <v>8357</v>
      </c>
      <c r="H6550" s="264" t="str">
        <f>IFERROR(VLOOKUP(Table[[#This Row],[Activity Details of Assistance]],WHAT!E:F,2,FALSE),"")</f>
        <v># of door</v>
      </c>
      <c r="I6550" s="264"/>
      <c r="J6550">
        <v>675</v>
      </c>
      <c r="K6550" s="295" t="s">
        <v>8280</v>
      </c>
      <c r="L6550" s="306" t="s">
        <v>13</v>
      </c>
      <c r="M6550" t="s">
        <v>14</v>
      </c>
      <c r="N6550" t="s">
        <v>309</v>
      </c>
      <c r="O6550" t="s">
        <v>1606</v>
      </c>
      <c r="P6550" t="s">
        <v>6475</v>
      </c>
      <c r="Q6550" s="312">
        <v>44865</v>
      </c>
      <c r="R6550" s="312">
        <v>44986</v>
      </c>
      <c r="S6550" t="s">
        <v>8452</v>
      </c>
      <c r="T6550" s="267"/>
      <c r="U6550" s="267"/>
      <c r="V6550" s="267"/>
      <c r="W6550" s="267"/>
      <c r="X6550" s="268"/>
      <c r="Y6550" t="s">
        <v>8310</v>
      </c>
      <c r="Z6550">
        <v>1679210106</v>
      </c>
      <c r="AA6550" t="s">
        <v>8311</v>
      </c>
      <c r="AB6550" s="273" t="str">
        <f>_xlfn.IFNA(IF(Table[[#This Row],[Programme Partner]]&lt;&gt;Table[[#This Row],[Implementing Partner]],CONCATENATE(Table[[#This Row],[Programme Partner]],"-",Table[[#This Row],[Implementing Partner]]),Table[[#This Row],[Programme Partner]]),"")</f>
        <v>UNICEF-WVI</v>
      </c>
    </row>
    <row r="6551" spans="1:28" ht="16.5" customHeight="1">
      <c r="A6551" s="183">
        <v>7001</v>
      </c>
      <c r="B6551" s="264" t="s">
        <v>5275</v>
      </c>
      <c r="C6551" s="265" t="s">
        <v>5300</v>
      </c>
      <c r="D6551" s="266" t="s">
        <v>5275</v>
      </c>
      <c r="E6551" s="269" t="s">
        <v>27</v>
      </c>
      <c r="F6551" s="264" t="s">
        <v>8013</v>
      </c>
      <c r="G6551" t="s">
        <v>8313</v>
      </c>
      <c r="H6551" s="264" t="str">
        <f>IFERROR(VLOOKUP(Table[[#This Row],[Activity Details of Assistance]],WHAT!E:F,2,FALSE),"")</f>
        <v># of HP sessions at community level</v>
      </c>
      <c r="I6551" s="264"/>
      <c r="J6551">
        <v>1641</v>
      </c>
      <c r="K6551" s="295" t="s">
        <v>8280</v>
      </c>
      <c r="L6551" s="306" t="s">
        <v>13</v>
      </c>
      <c r="M6551" t="s">
        <v>14</v>
      </c>
      <c r="N6551" t="s">
        <v>309</v>
      </c>
      <c r="O6551" t="s">
        <v>1606</v>
      </c>
      <c r="P6551" t="s">
        <v>6475</v>
      </c>
      <c r="Q6551" s="312">
        <v>44865</v>
      </c>
      <c r="R6551" s="312">
        <v>44986</v>
      </c>
      <c r="S6551" t="s">
        <v>8452</v>
      </c>
      <c r="T6551" s="267"/>
      <c r="U6551" s="267"/>
      <c r="V6551" s="267"/>
      <c r="W6551" s="267"/>
      <c r="X6551" s="268"/>
      <c r="Y6551" t="s">
        <v>8310</v>
      </c>
      <c r="Z6551">
        <v>1679210106</v>
      </c>
      <c r="AA6551" t="s">
        <v>8311</v>
      </c>
      <c r="AB6551" s="273" t="str">
        <f>_xlfn.IFNA(IF(Table[[#This Row],[Programme Partner]]&lt;&gt;Table[[#This Row],[Implementing Partner]],CONCATENATE(Table[[#This Row],[Programme Partner]],"-",Table[[#This Row],[Implementing Partner]]),Table[[#This Row],[Programme Partner]]),"")</f>
        <v>UNICEF-WVI</v>
      </c>
    </row>
    <row r="6552" spans="1:28" ht="16.5" customHeight="1">
      <c r="A6552" s="183">
        <v>7002</v>
      </c>
      <c r="B6552" s="264" t="s">
        <v>5275</v>
      </c>
      <c r="C6552" s="265" t="s">
        <v>5300</v>
      </c>
      <c r="D6552" s="266" t="s">
        <v>5275</v>
      </c>
      <c r="E6552" s="269" t="s">
        <v>27</v>
      </c>
      <c r="F6552" s="264" t="s">
        <v>8013</v>
      </c>
      <c r="G6552" t="s">
        <v>8314</v>
      </c>
      <c r="H6552" s="264" t="str">
        <f>IFERROR(VLOOKUP(Table[[#This Row],[Activity Details of Assistance]],WHAT!E:F,2,FALSE),"")</f>
        <v># of HP sessions at HH level</v>
      </c>
      <c r="I6552" s="264"/>
      <c r="J6552">
        <v>691</v>
      </c>
      <c r="K6552" s="295" t="s">
        <v>8280</v>
      </c>
      <c r="L6552" s="306" t="s">
        <v>13</v>
      </c>
      <c r="M6552" t="s">
        <v>14</v>
      </c>
      <c r="N6552" t="s">
        <v>309</v>
      </c>
      <c r="O6552" t="s">
        <v>1606</v>
      </c>
      <c r="P6552" t="s">
        <v>6475</v>
      </c>
      <c r="Q6552" s="312">
        <v>44865</v>
      </c>
      <c r="R6552" s="312">
        <v>44986</v>
      </c>
      <c r="S6552" t="s">
        <v>8452</v>
      </c>
      <c r="T6552" s="267"/>
      <c r="U6552" s="267"/>
      <c r="V6552" s="267"/>
      <c r="W6552" s="267"/>
      <c r="X6552" s="268"/>
      <c r="Y6552" t="s">
        <v>8310</v>
      </c>
      <c r="Z6552">
        <v>1679210106</v>
      </c>
      <c r="AA6552" t="s">
        <v>8311</v>
      </c>
      <c r="AB6552" s="273" t="str">
        <f>_xlfn.IFNA(IF(Table[[#This Row],[Programme Partner]]&lt;&gt;Table[[#This Row],[Implementing Partner]],CONCATENATE(Table[[#This Row],[Programme Partner]],"-",Table[[#This Row],[Implementing Partner]]),Table[[#This Row],[Programme Partner]]),"")</f>
        <v>UNICEF-WVI</v>
      </c>
    </row>
    <row r="6553" spans="1:28" ht="16.5" customHeight="1">
      <c r="A6553" s="183">
        <v>7003</v>
      </c>
      <c r="B6553" s="264" t="s">
        <v>5275</v>
      </c>
      <c r="C6553" s="265" t="s">
        <v>5300</v>
      </c>
      <c r="D6553" s="266" t="s">
        <v>5275</v>
      </c>
      <c r="E6553" s="269" t="s">
        <v>27</v>
      </c>
      <c r="F6553" s="264" t="s">
        <v>8014</v>
      </c>
      <c r="G6553" t="s">
        <v>8445</v>
      </c>
      <c r="H6553" s="264" t="str">
        <f>IFERROR(VLOOKUP(Table[[#This Row],[Activity Details of Assistance]],WHAT!E:F,2,FALSE),"")</f>
        <v># of plant</v>
      </c>
      <c r="I6553" s="264"/>
      <c r="J6553">
        <v>4</v>
      </c>
      <c r="K6553" s="295" t="s">
        <v>8280</v>
      </c>
      <c r="L6553" s="306" t="s">
        <v>13</v>
      </c>
      <c r="M6553" t="s">
        <v>14</v>
      </c>
      <c r="N6553" t="s">
        <v>309</v>
      </c>
      <c r="O6553" t="s">
        <v>1606</v>
      </c>
      <c r="P6553" t="s">
        <v>6475</v>
      </c>
      <c r="Q6553" s="312">
        <v>44865</v>
      </c>
      <c r="R6553" s="312">
        <v>44986</v>
      </c>
      <c r="S6553" t="s">
        <v>8452</v>
      </c>
      <c r="T6553" s="267"/>
      <c r="U6553" s="267"/>
      <c r="V6553" s="267"/>
      <c r="W6553" s="267"/>
      <c r="X6553" s="268"/>
      <c r="Y6553" t="s">
        <v>8310</v>
      </c>
      <c r="Z6553">
        <v>1679210106</v>
      </c>
      <c r="AA6553" t="s">
        <v>8311</v>
      </c>
      <c r="AB6553" s="273" t="str">
        <f>_xlfn.IFNA(IF(Table[[#This Row],[Programme Partner]]&lt;&gt;Table[[#This Row],[Implementing Partner]],CONCATENATE(Table[[#This Row],[Programme Partner]],"-",Table[[#This Row],[Implementing Partner]]),Table[[#This Row],[Programme Partner]]),"")</f>
        <v>UNICEF-WVI</v>
      </c>
    </row>
    <row r="6554" spans="1:28" ht="16.5" customHeight="1">
      <c r="A6554" s="183">
        <v>7004</v>
      </c>
      <c r="B6554" s="264" t="s">
        <v>5300</v>
      </c>
      <c r="C6554" s="265" t="s">
        <v>5300</v>
      </c>
      <c r="D6554" s="266" t="s">
        <v>7014</v>
      </c>
      <c r="E6554" s="269" t="s">
        <v>27</v>
      </c>
      <c r="F6554" s="264" t="s">
        <v>8011</v>
      </c>
      <c r="G6554" s="195" t="s">
        <v>8584</v>
      </c>
      <c r="H6554" s="264" t="str">
        <f>IFERROR(VLOOKUP(Table[[#This Row],[Activity Details of Assistance]],WHAT!E:F,2,FALSE),"")</f>
        <v># of tube well</v>
      </c>
      <c r="I6554" s="264"/>
      <c r="J6554">
        <v>72</v>
      </c>
      <c r="K6554" s="295" t="s">
        <v>8280</v>
      </c>
      <c r="L6554" s="306" t="s">
        <v>13</v>
      </c>
      <c r="M6554" t="s">
        <v>14</v>
      </c>
      <c r="N6554" t="s">
        <v>309</v>
      </c>
      <c r="O6554" t="s">
        <v>1606</v>
      </c>
      <c r="P6554" t="s">
        <v>4656</v>
      </c>
      <c r="Q6554" s="312">
        <v>44865</v>
      </c>
      <c r="R6554" s="312">
        <v>44896</v>
      </c>
      <c r="S6554" t="s">
        <v>8452</v>
      </c>
      <c r="T6554" s="267"/>
      <c r="U6554" s="267"/>
      <c r="V6554" s="267"/>
      <c r="W6554" s="267"/>
      <c r="X6554" s="268"/>
      <c r="Y6554" t="s">
        <v>8693</v>
      </c>
      <c r="Z6554">
        <v>1612519294</v>
      </c>
      <c r="AA6554" t="s">
        <v>8694</v>
      </c>
      <c r="AB6554" s="273" t="str">
        <f>_xlfn.IFNA(IF(Table[[#This Row],[Programme Partner]]&lt;&gt;Table[[#This Row],[Implementing Partner]],CONCATENATE(Table[[#This Row],[Programme Partner]],"-",Table[[#This Row],[Implementing Partner]]),Table[[#This Row],[Programme Partner]]),"")</f>
        <v>WVI</v>
      </c>
    </row>
    <row r="6555" spans="1:28" ht="16.5" customHeight="1">
      <c r="A6555" s="183">
        <v>7005</v>
      </c>
      <c r="B6555" s="264" t="s">
        <v>5300</v>
      </c>
      <c r="C6555" s="265" t="s">
        <v>5300</v>
      </c>
      <c r="D6555" s="266" t="s">
        <v>7014</v>
      </c>
      <c r="E6555" s="269" t="s">
        <v>27</v>
      </c>
      <c r="F6555" s="264" t="s">
        <v>8012</v>
      </c>
      <c r="G6555" t="s">
        <v>8359</v>
      </c>
      <c r="H6555" s="264" t="str">
        <f>IFERROR(VLOOKUP(Table[[#This Row],[Activity Details of Assistance]],WHAT!E:F,2,FALSE),"")</f>
        <v># of FSM Site</v>
      </c>
      <c r="I6555" s="264"/>
      <c r="J6555">
        <v>4</v>
      </c>
      <c r="K6555" s="295" t="s">
        <v>8280</v>
      </c>
      <c r="L6555" s="306" t="s">
        <v>13</v>
      </c>
      <c r="M6555" t="s">
        <v>14</v>
      </c>
      <c r="N6555" t="s">
        <v>309</v>
      </c>
      <c r="O6555" t="s">
        <v>1606</v>
      </c>
      <c r="P6555" t="s">
        <v>4656</v>
      </c>
      <c r="Q6555" s="312">
        <v>44865</v>
      </c>
      <c r="R6555" s="312">
        <v>44896</v>
      </c>
      <c r="S6555" t="s">
        <v>8452</v>
      </c>
      <c r="T6555" s="267"/>
      <c r="U6555" s="267"/>
      <c r="V6555" s="267"/>
      <c r="W6555" s="267"/>
      <c r="X6555" s="268"/>
      <c r="Y6555" t="s">
        <v>8693</v>
      </c>
      <c r="Z6555">
        <v>1612519294</v>
      </c>
      <c r="AA6555" t="s">
        <v>8694</v>
      </c>
      <c r="AB6555" s="273" t="str">
        <f>_xlfn.IFNA(IF(Table[[#This Row],[Programme Partner]]&lt;&gt;Table[[#This Row],[Implementing Partner]],CONCATENATE(Table[[#This Row],[Programme Partner]],"-",Table[[#This Row],[Implementing Partner]]),Table[[#This Row],[Programme Partner]]),"")</f>
        <v>WVI</v>
      </c>
    </row>
    <row r="6556" spans="1:28" ht="16.5" customHeight="1">
      <c r="A6556" s="183">
        <v>7006</v>
      </c>
      <c r="B6556" s="264" t="s">
        <v>5300</v>
      </c>
      <c r="C6556" s="265" t="s">
        <v>5300</v>
      </c>
      <c r="D6556" s="266" t="s">
        <v>7014</v>
      </c>
      <c r="E6556" s="269" t="s">
        <v>27</v>
      </c>
      <c r="F6556" s="264" t="s">
        <v>8012</v>
      </c>
      <c r="G6556" t="s">
        <v>8356</v>
      </c>
      <c r="H6556" s="264" t="str">
        <f>IFERROR(VLOOKUP(Table[[#This Row],[Activity Details of Assistance]],WHAT!E:F,2,FALSE),"")</f>
        <v># of FSM Site</v>
      </c>
      <c r="I6556" s="264"/>
      <c r="J6556">
        <v>1</v>
      </c>
      <c r="K6556" s="295" t="s">
        <v>8280</v>
      </c>
      <c r="L6556" s="306" t="s">
        <v>13</v>
      </c>
      <c r="M6556" t="s">
        <v>14</v>
      </c>
      <c r="N6556" t="s">
        <v>309</v>
      </c>
      <c r="O6556" t="s">
        <v>1606</v>
      </c>
      <c r="P6556" t="s">
        <v>4656</v>
      </c>
      <c r="Q6556" s="312">
        <v>44865</v>
      </c>
      <c r="R6556" s="312">
        <v>44896</v>
      </c>
      <c r="S6556" t="s">
        <v>8452</v>
      </c>
      <c r="T6556" s="267"/>
      <c r="U6556" s="267"/>
      <c r="V6556" s="267"/>
      <c r="W6556" s="267"/>
      <c r="X6556" s="268"/>
      <c r="Y6556" t="s">
        <v>8693</v>
      </c>
      <c r="Z6556">
        <v>1612519294</v>
      </c>
      <c r="AA6556" t="s">
        <v>8694</v>
      </c>
      <c r="AB6556" s="273" t="str">
        <f>_xlfn.IFNA(IF(Table[[#This Row],[Programme Partner]]&lt;&gt;Table[[#This Row],[Implementing Partner]],CONCATENATE(Table[[#This Row],[Programme Partner]],"-",Table[[#This Row],[Implementing Partner]]),Table[[#This Row],[Programme Partner]]),"")</f>
        <v>WVI</v>
      </c>
    </row>
    <row r="6557" spans="1:28" ht="16.5" customHeight="1">
      <c r="A6557" s="183">
        <v>7007</v>
      </c>
      <c r="B6557" s="264" t="s">
        <v>5300</v>
      </c>
      <c r="C6557" s="265" t="s">
        <v>5300</v>
      </c>
      <c r="D6557" s="266" t="s">
        <v>7014</v>
      </c>
      <c r="E6557" s="269" t="s">
        <v>27</v>
      </c>
      <c r="F6557" s="264" t="s">
        <v>8012</v>
      </c>
      <c r="G6557" s="195" t="s">
        <v>8586</v>
      </c>
      <c r="H6557" s="264" t="str">
        <f>IFERROR(VLOOKUP(Table[[#This Row],[Activity Details of Assistance]],WHAT!E:F,2,FALSE),"")</f>
        <v># of door</v>
      </c>
      <c r="I6557" s="264"/>
      <c r="J6557">
        <v>39</v>
      </c>
      <c r="K6557" s="295" t="s">
        <v>8280</v>
      </c>
      <c r="L6557" s="306" t="s">
        <v>13</v>
      </c>
      <c r="M6557" t="s">
        <v>14</v>
      </c>
      <c r="N6557" t="s">
        <v>309</v>
      </c>
      <c r="O6557" t="s">
        <v>1606</v>
      </c>
      <c r="P6557" t="s">
        <v>4656</v>
      </c>
      <c r="Q6557" s="312">
        <v>44865</v>
      </c>
      <c r="R6557" s="312">
        <v>44896</v>
      </c>
      <c r="S6557" t="s">
        <v>8452</v>
      </c>
      <c r="T6557" s="267"/>
      <c r="U6557" s="267"/>
      <c r="V6557" s="267"/>
      <c r="W6557" s="267"/>
      <c r="X6557" s="268"/>
      <c r="Y6557" t="s">
        <v>8693</v>
      </c>
      <c r="Z6557">
        <v>1612519294</v>
      </c>
      <c r="AA6557" t="s">
        <v>8694</v>
      </c>
      <c r="AB6557" s="273" t="str">
        <f>_xlfn.IFNA(IF(Table[[#This Row],[Programme Partner]]&lt;&gt;Table[[#This Row],[Implementing Partner]],CONCATENATE(Table[[#This Row],[Programme Partner]],"-",Table[[#This Row],[Implementing Partner]]),Table[[#This Row],[Programme Partner]]),"")</f>
        <v>WVI</v>
      </c>
    </row>
    <row r="6558" spans="1:28" ht="16.5" customHeight="1">
      <c r="A6558" s="183">
        <v>7008</v>
      </c>
      <c r="B6558" s="264" t="s">
        <v>5300</v>
      </c>
      <c r="C6558" s="265" t="s">
        <v>5300</v>
      </c>
      <c r="D6558" s="266" t="s">
        <v>7014</v>
      </c>
      <c r="E6558" s="269" t="s">
        <v>27</v>
      </c>
      <c r="F6558" s="264" t="s">
        <v>8012</v>
      </c>
      <c r="G6558" t="s">
        <v>8357</v>
      </c>
      <c r="H6558" s="264" t="str">
        <f>IFERROR(VLOOKUP(Table[[#This Row],[Activity Details of Assistance]],WHAT!E:F,2,FALSE),"")</f>
        <v># of door</v>
      </c>
      <c r="I6558" s="264"/>
      <c r="J6558">
        <v>50</v>
      </c>
      <c r="K6558" s="295" t="s">
        <v>8280</v>
      </c>
      <c r="L6558" s="306" t="s">
        <v>13</v>
      </c>
      <c r="M6558" t="s">
        <v>14</v>
      </c>
      <c r="N6558" t="s">
        <v>309</v>
      </c>
      <c r="O6558" t="s">
        <v>1606</v>
      </c>
      <c r="P6558" t="s">
        <v>4656</v>
      </c>
      <c r="Q6558" s="312">
        <v>44865</v>
      </c>
      <c r="R6558" s="312">
        <v>44896</v>
      </c>
      <c r="S6558" t="s">
        <v>8452</v>
      </c>
      <c r="T6558" s="267"/>
      <c r="U6558" s="267"/>
      <c r="V6558" s="267"/>
      <c r="W6558" s="267"/>
      <c r="X6558" s="268"/>
      <c r="Y6558" t="s">
        <v>8693</v>
      </c>
      <c r="Z6558">
        <v>1612519294</v>
      </c>
      <c r="AA6558" t="s">
        <v>8694</v>
      </c>
      <c r="AB6558" s="273" t="str">
        <f>_xlfn.IFNA(IF(Table[[#This Row],[Programme Partner]]&lt;&gt;Table[[#This Row],[Implementing Partner]],CONCATENATE(Table[[#This Row],[Programme Partner]],"-",Table[[#This Row],[Implementing Partner]]),Table[[#This Row],[Programme Partner]]),"")</f>
        <v>WVI</v>
      </c>
    </row>
    <row r="6559" spans="1:28" ht="16.5" customHeight="1">
      <c r="A6559" s="183">
        <v>7009</v>
      </c>
      <c r="B6559" s="264" t="s">
        <v>5300</v>
      </c>
      <c r="C6559" s="265" t="s">
        <v>5300</v>
      </c>
      <c r="D6559" s="266" t="s">
        <v>7014</v>
      </c>
      <c r="E6559" s="269" t="s">
        <v>27</v>
      </c>
      <c r="F6559" s="264" t="s">
        <v>8013</v>
      </c>
      <c r="G6559" t="s">
        <v>8313</v>
      </c>
      <c r="H6559" s="264" t="str">
        <f>IFERROR(VLOOKUP(Table[[#This Row],[Activity Details of Assistance]],WHAT!E:F,2,FALSE),"")</f>
        <v># of HP sessions at community level</v>
      </c>
      <c r="I6559" s="264"/>
      <c r="J6559">
        <v>240</v>
      </c>
      <c r="K6559" s="295" t="s">
        <v>8280</v>
      </c>
      <c r="L6559" s="306" t="s">
        <v>13</v>
      </c>
      <c r="M6559" t="s">
        <v>14</v>
      </c>
      <c r="N6559" t="s">
        <v>309</v>
      </c>
      <c r="O6559" t="s">
        <v>1606</v>
      </c>
      <c r="P6559" t="s">
        <v>4656</v>
      </c>
      <c r="Q6559" s="312">
        <v>44865</v>
      </c>
      <c r="R6559" s="312">
        <v>44896</v>
      </c>
      <c r="S6559" t="s">
        <v>8452</v>
      </c>
      <c r="T6559" s="267"/>
      <c r="U6559" s="267"/>
      <c r="V6559" s="267"/>
      <c r="W6559" s="267"/>
      <c r="X6559" s="268"/>
      <c r="Y6559" t="s">
        <v>8693</v>
      </c>
      <c r="Z6559">
        <v>1612519294</v>
      </c>
      <c r="AA6559" t="s">
        <v>8694</v>
      </c>
      <c r="AB6559" s="273" t="str">
        <f>_xlfn.IFNA(IF(Table[[#This Row],[Programme Partner]]&lt;&gt;Table[[#This Row],[Implementing Partner]],CONCATENATE(Table[[#This Row],[Programme Partner]],"-",Table[[#This Row],[Implementing Partner]]),Table[[#This Row],[Programme Partner]]),"")</f>
        <v>WVI</v>
      </c>
    </row>
    <row r="6560" spans="1:28" ht="16.5" customHeight="1">
      <c r="A6560" s="183">
        <v>7010</v>
      </c>
      <c r="B6560" s="264" t="s">
        <v>5300</v>
      </c>
      <c r="C6560" s="265" t="s">
        <v>5300</v>
      </c>
      <c r="D6560" s="266" t="s">
        <v>7014</v>
      </c>
      <c r="E6560" s="269" t="s">
        <v>27</v>
      </c>
      <c r="F6560" s="264" t="s">
        <v>8013</v>
      </c>
      <c r="G6560" t="s">
        <v>8314</v>
      </c>
      <c r="H6560" s="264" t="str">
        <f>IFERROR(VLOOKUP(Table[[#This Row],[Activity Details of Assistance]],WHAT!E:F,2,FALSE),"")</f>
        <v># of HP sessions at HH level</v>
      </c>
      <c r="I6560" s="264"/>
      <c r="J6560">
        <v>2034</v>
      </c>
      <c r="K6560" s="295" t="s">
        <v>8280</v>
      </c>
      <c r="L6560" s="306" t="s">
        <v>13</v>
      </c>
      <c r="M6560" t="s">
        <v>14</v>
      </c>
      <c r="N6560" t="s">
        <v>309</v>
      </c>
      <c r="O6560" t="s">
        <v>1606</v>
      </c>
      <c r="P6560" t="s">
        <v>4656</v>
      </c>
      <c r="Q6560" s="312">
        <v>44865</v>
      </c>
      <c r="R6560" s="312">
        <v>44896</v>
      </c>
      <c r="S6560" t="s">
        <v>8452</v>
      </c>
      <c r="T6560" s="267"/>
      <c r="U6560" s="267"/>
      <c r="V6560" s="267"/>
      <c r="W6560" s="267"/>
      <c r="X6560" s="268"/>
      <c r="Y6560" t="s">
        <v>8693</v>
      </c>
      <c r="Z6560">
        <v>1612519294</v>
      </c>
      <c r="AA6560" t="s">
        <v>8694</v>
      </c>
      <c r="AB6560" s="273" t="str">
        <f>_xlfn.IFNA(IF(Table[[#This Row],[Programme Partner]]&lt;&gt;Table[[#This Row],[Implementing Partner]],CONCATENATE(Table[[#This Row],[Programme Partner]],"-",Table[[#This Row],[Implementing Partner]]),Table[[#This Row],[Programme Partner]]),"")</f>
        <v>WVI</v>
      </c>
    </row>
    <row r="6561" spans="1:28" ht="16.5" customHeight="1">
      <c r="A6561" s="183">
        <v>7011</v>
      </c>
      <c r="B6561" s="264" t="s">
        <v>5300</v>
      </c>
      <c r="C6561" s="265" t="s">
        <v>5300</v>
      </c>
      <c r="D6561" s="266" t="s">
        <v>7014</v>
      </c>
      <c r="E6561" s="269" t="s">
        <v>27</v>
      </c>
      <c r="F6561" s="264" t="s">
        <v>8013</v>
      </c>
      <c r="G6561" t="s">
        <v>8317</v>
      </c>
      <c r="H6561" s="264" t="str">
        <f>IFERROR(VLOOKUP(Table[[#This Row],[Activity Details of Assistance]],WHAT!E:F,2,FALSE),"")</f>
        <v># of estimated persons reached by mass-media campaign</v>
      </c>
      <c r="I6561" s="264"/>
      <c r="J6561">
        <v>2</v>
      </c>
      <c r="K6561" s="295" t="s">
        <v>8280</v>
      </c>
      <c r="L6561" s="306" t="s">
        <v>13</v>
      </c>
      <c r="M6561" t="s">
        <v>14</v>
      </c>
      <c r="N6561" t="s">
        <v>309</v>
      </c>
      <c r="O6561" t="s">
        <v>1606</v>
      </c>
      <c r="P6561" t="s">
        <v>4656</v>
      </c>
      <c r="Q6561" s="312">
        <v>44865</v>
      </c>
      <c r="R6561" s="312">
        <v>44896</v>
      </c>
      <c r="S6561" t="s">
        <v>8452</v>
      </c>
      <c r="T6561" s="267"/>
      <c r="U6561" s="267"/>
      <c r="V6561" s="267"/>
      <c r="W6561" s="267"/>
      <c r="X6561" s="268"/>
      <c r="Y6561" t="s">
        <v>8693</v>
      </c>
      <c r="Z6561">
        <v>1612519294</v>
      </c>
      <c r="AA6561" t="s">
        <v>8694</v>
      </c>
      <c r="AB6561" s="273" t="str">
        <f>_xlfn.IFNA(IF(Table[[#This Row],[Programme Partner]]&lt;&gt;Table[[#This Row],[Implementing Partner]],CONCATENATE(Table[[#This Row],[Programme Partner]],"-",Table[[#This Row],[Implementing Partner]]),Table[[#This Row],[Programme Partner]]),"")</f>
        <v>WVI</v>
      </c>
    </row>
    <row r="6562" spans="1:28" ht="16.5" customHeight="1">
      <c r="A6562" s="183">
        <v>7012</v>
      </c>
      <c r="B6562" s="264" t="s">
        <v>5300</v>
      </c>
      <c r="C6562" s="265" t="s">
        <v>5300</v>
      </c>
      <c r="D6562" s="266" t="s">
        <v>7014</v>
      </c>
      <c r="E6562" s="269" t="s">
        <v>27</v>
      </c>
      <c r="F6562" s="264" t="s">
        <v>8013</v>
      </c>
      <c r="G6562" t="s">
        <v>8363</v>
      </c>
      <c r="H6562" s="264" t="str">
        <f>IFERROR(VLOOKUP(Table[[#This Row],[Activity Details of Assistance]],WHAT!E:F,2,FALSE),"")</f>
        <v># of household</v>
      </c>
      <c r="I6562" s="264"/>
      <c r="J6562">
        <v>2899</v>
      </c>
      <c r="K6562" s="295" t="s">
        <v>8280</v>
      </c>
      <c r="L6562" s="306" t="s">
        <v>13</v>
      </c>
      <c r="M6562" t="s">
        <v>14</v>
      </c>
      <c r="N6562" t="s">
        <v>309</v>
      </c>
      <c r="O6562" t="s">
        <v>1606</v>
      </c>
      <c r="P6562" t="s">
        <v>4656</v>
      </c>
      <c r="Q6562" s="312">
        <v>44865</v>
      </c>
      <c r="R6562" s="312">
        <v>44896</v>
      </c>
      <c r="S6562" t="s">
        <v>8452</v>
      </c>
      <c r="T6562" s="267"/>
      <c r="U6562" s="267"/>
      <c r="V6562" s="267"/>
      <c r="W6562" s="267"/>
      <c r="X6562" s="268"/>
      <c r="Y6562" t="s">
        <v>8693</v>
      </c>
      <c r="Z6562">
        <v>1612519294</v>
      </c>
      <c r="AA6562" t="s">
        <v>8694</v>
      </c>
      <c r="AB6562" s="273" t="str">
        <f>_xlfn.IFNA(IF(Table[[#This Row],[Programme Partner]]&lt;&gt;Table[[#This Row],[Implementing Partner]],CONCATENATE(Table[[#This Row],[Programme Partner]],"-",Table[[#This Row],[Implementing Partner]]),Table[[#This Row],[Programme Partner]]),"")</f>
        <v>WVI</v>
      </c>
    </row>
    <row r="6563" spans="1:28" ht="16.5" customHeight="1">
      <c r="A6563" s="183">
        <v>7013</v>
      </c>
      <c r="B6563" s="264" t="s">
        <v>5300</v>
      </c>
      <c r="C6563" s="265" t="s">
        <v>5300</v>
      </c>
      <c r="D6563" s="266" t="s">
        <v>7014</v>
      </c>
      <c r="E6563" s="269" t="s">
        <v>27</v>
      </c>
      <c r="F6563" s="264" t="s">
        <v>8013</v>
      </c>
      <c r="G6563" t="s">
        <v>8360</v>
      </c>
      <c r="H6563" s="264" t="str">
        <f>IFERROR(VLOOKUP(Table[[#This Row],[Activity Details of Assistance]],WHAT!E:F,2,FALSE),"")</f>
        <v># of household</v>
      </c>
      <c r="I6563" s="264"/>
      <c r="J6563">
        <v>2918</v>
      </c>
      <c r="K6563" s="295" t="s">
        <v>8280</v>
      </c>
      <c r="L6563" s="306" t="s">
        <v>13</v>
      </c>
      <c r="M6563" t="s">
        <v>14</v>
      </c>
      <c r="N6563" t="s">
        <v>309</v>
      </c>
      <c r="O6563" t="s">
        <v>1606</v>
      </c>
      <c r="P6563" t="s">
        <v>4656</v>
      </c>
      <c r="Q6563" s="236">
        <v>44865</v>
      </c>
      <c r="R6563" s="236">
        <v>44896</v>
      </c>
      <c r="S6563" t="s">
        <v>8452</v>
      </c>
      <c r="T6563" s="267"/>
      <c r="U6563" s="267"/>
      <c r="V6563" s="267"/>
      <c r="W6563" s="267"/>
      <c r="X6563" s="268"/>
      <c r="Y6563" t="s">
        <v>8693</v>
      </c>
      <c r="Z6563">
        <v>1612519294</v>
      </c>
      <c r="AA6563" t="s">
        <v>8694</v>
      </c>
      <c r="AB6563" s="273" t="str">
        <f>_xlfn.IFNA(IF(Table[[#This Row],[Programme Partner]]&lt;&gt;Table[[#This Row],[Implementing Partner]],CONCATENATE(Table[[#This Row],[Programme Partner]],"-",Table[[#This Row],[Implementing Partner]]),Table[[#This Row],[Programme Partner]]),"")</f>
        <v>WVI</v>
      </c>
    </row>
    <row r="6564" spans="1:28" ht="16.5" customHeight="1">
      <c r="A6564" s="183">
        <v>7014</v>
      </c>
      <c r="B6564" s="264" t="s">
        <v>5300</v>
      </c>
      <c r="C6564" s="265" t="s">
        <v>5300</v>
      </c>
      <c r="D6564" s="266" t="s">
        <v>7014</v>
      </c>
      <c r="E6564" s="269" t="s">
        <v>27</v>
      </c>
      <c r="F6564" s="264" t="s">
        <v>8014</v>
      </c>
      <c r="G6564" s="103" t="s">
        <v>8361</v>
      </c>
      <c r="H6564" s="264" t="str">
        <f>IFERROR(VLOOKUP(Table[[#This Row],[Activity Details of Assistance]],WHAT!E:F,2,FALSE),"")</f>
        <v># of plant</v>
      </c>
      <c r="I6564" s="264"/>
      <c r="J6564">
        <v>1</v>
      </c>
      <c r="K6564" s="295" t="s">
        <v>8280</v>
      </c>
      <c r="L6564" s="306" t="s">
        <v>13</v>
      </c>
      <c r="M6564" t="s">
        <v>14</v>
      </c>
      <c r="N6564" t="s">
        <v>309</v>
      </c>
      <c r="O6564" t="s">
        <v>1606</v>
      </c>
      <c r="P6564" t="s">
        <v>4656</v>
      </c>
      <c r="Q6564" s="312">
        <v>44865</v>
      </c>
      <c r="R6564" s="312">
        <v>44896</v>
      </c>
      <c r="S6564" t="s">
        <v>8452</v>
      </c>
      <c r="T6564" s="267"/>
      <c r="U6564" s="267"/>
      <c r="V6564" s="267"/>
      <c r="W6564" s="267"/>
      <c r="X6564" s="268"/>
      <c r="Y6564" t="s">
        <v>8693</v>
      </c>
      <c r="Z6564">
        <v>1612519294</v>
      </c>
      <c r="AA6564" t="s">
        <v>8694</v>
      </c>
      <c r="AB6564" s="273" t="str">
        <f>_xlfn.IFNA(IF(Table[[#This Row],[Programme Partner]]&lt;&gt;Table[[#This Row],[Implementing Partner]],CONCATENATE(Table[[#This Row],[Programme Partner]],"-",Table[[#This Row],[Implementing Partner]]),Table[[#This Row],[Programme Partner]]),"")</f>
        <v>WVI</v>
      </c>
    </row>
    <row r="6565" spans="1:28" ht="16.5" customHeight="1">
      <c r="A6565" s="183">
        <v>7015</v>
      </c>
      <c r="B6565" s="264" t="s">
        <v>5300</v>
      </c>
      <c r="C6565" s="265" t="s">
        <v>5300</v>
      </c>
      <c r="D6565" s="266" t="s">
        <v>7014</v>
      </c>
      <c r="E6565" s="269" t="s">
        <v>27</v>
      </c>
      <c r="F6565" s="264" t="s">
        <v>8011</v>
      </c>
      <c r="G6565" s="195" t="s">
        <v>8584</v>
      </c>
      <c r="H6565" s="264" t="str">
        <f>IFERROR(VLOOKUP(Table[[#This Row],[Activity Details of Assistance]],WHAT!E:F,2,FALSE),"")</f>
        <v># of tube well</v>
      </c>
      <c r="I6565" s="264"/>
      <c r="J6565">
        <v>183</v>
      </c>
      <c r="K6565" s="295" t="s">
        <v>8280</v>
      </c>
      <c r="L6565" s="306" t="s">
        <v>13</v>
      </c>
      <c r="M6565" t="s">
        <v>14</v>
      </c>
      <c r="N6565" t="s">
        <v>309</v>
      </c>
      <c r="O6565" t="s">
        <v>1606</v>
      </c>
      <c r="P6565" t="s">
        <v>17</v>
      </c>
      <c r="Q6565" s="312">
        <v>44865</v>
      </c>
      <c r="R6565" s="312">
        <v>44896</v>
      </c>
      <c r="S6565" t="s">
        <v>8452</v>
      </c>
      <c r="T6565" s="267"/>
      <c r="U6565" s="267"/>
      <c r="V6565" s="267"/>
      <c r="W6565" s="267"/>
      <c r="X6565" s="268"/>
      <c r="Y6565" t="s">
        <v>8695</v>
      </c>
      <c r="Z6565">
        <v>1887673637</v>
      </c>
      <c r="AA6565" t="s">
        <v>8696</v>
      </c>
      <c r="AB6565" s="273" t="str">
        <f>_xlfn.IFNA(IF(Table[[#This Row],[Programme Partner]]&lt;&gt;Table[[#This Row],[Implementing Partner]],CONCATENATE(Table[[#This Row],[Programme Partner]],"-",Table[[#This Row],[Implementing Partner]]),Table[[#This Row],[Programme Partner]]),"")</f>
        <v>WVI</v>
      </c>
    </row>
    <row r="6566" spans="1:28" ht="16.5" customHeight="1">
      <c r="A6566" s="183">
        <v>7016</v>
      </c>
      <c r="B6566" s="264" t="s">
        <v>5300</v>
      </c>
      <c r="C6566" s="265" t="s">
        <v>5300</v>
      </c>
      <c r="D6566" s="266" t="s">
        <v>7014</v>
      </c>
      <c r="E6566" s="269" t="s">
        <v>27</v>
      </c>
      <c r="F6566" s="264" t="s">
        <v>8011</v>
      </c>
      <c r="G6566" t="s">
        <v>8355</v>
      </c>
      <c r="H6566" s="264" t="str">
        <f>IFERROR(VLOOKUP(Table[[#This Row],[Activity Details of Assistance]],WHAT!E:F,2,FALSE),"")</f>
        <v># of water network</v>
      </c>
      <c r="I6566" s="264"/>
      <c r="J6566">
        <v>1</v>
      </c>
      <c r="K6566" s="295" t="s">
        <v>8280</v>
      </c>
      <c r="L6566" s="306" t="s">
        <v>13</v>
      </c>
      <c r="M6566" t="s">
        <v>14</v>
      </c>
      <c r="N6566" t="s">
        <v>309</v>
      </c>
      <c r="O6566" t="s">
        <v>1606</v>
      </c>
      <c r="P6566" t="s">
        <v>17</v>
      </c>
      <c r="Q6566" s="312">
        <v>44865</v>
      </c>
      <c r="R6566" s="312">
        <v>44896</v>
      </c>
      <c r="S6566" t="s">
        <v>8452</v>
      </c>
      <c r="T6566" s="267"/>
      <c r="U6566" s="267"/>
      <c r="V6566" s="267"/>
      <c r="W6566" s="267"/>
      <c r="X6566" s="268"/>
      <c r="Y6566" t="s">
        <v>8695</v>
      </c>
      <c r="Z6566">
        <v>1887673637</v>
      </c>
      <c r="AA6566" t="s">
        <v>8696</v>
      </c>
      <c r="AB6566" s="273" t="str">
        <f>_xlfn.IFNA(IF(Table[[#This Row],[Programme Partner]]&lt;&gt;Table[[#This Row],[Implementing Partner]],CONCATENATE(Table[[#This Row],[Programme Partner]],"-",Table[[#This Row],[Implementing Partner]]),Table[[#This Row],[Programme Partner]]),"")</f>
        <v>WVI</v>
      </c>
    </row>
    <row r="6567" spans="1:28" ht="16.5" customHeight="1">
      <c r="A6567" s="183">
        <v>7017</v>
      </c>
      <c r="B6567" s="264" t="s">
        <v>5300</v>
      </c>
      <c r="C6567" s="265" t="s">
        <v>5300</v>
      </c>
      <c r="D6567" s="266" t="s">
        <v>7014</v>
      </c>
      <c r="E6567" s="269" t="s">
        <v>27</v>
      </c>
      <c r="F6567" s="264" t="s">
        <v>8012</v>
      </c>
      <c r="G6567" s="195" t="s">
        <v>8585</v>
      </c>
      <c r="H6567" s="264" t="str">
        <f>IFERROR(VLOOKUP(Table[[#This Row],[Activity Details of Assistance]],WHAT!E:F,2,FALSE),"")</f>
        <v xml:space="preserve"># of door </v>
      </c>
      <c r="I6567" s="264"/>
      <c r="J6567">
        <v>7</v>
      </c>
      <c r="K6567" s="295" t="s">
        <v>8280</v>
      </c>
      <c r="L6567" s="306" t="s">
        <v>13</v>
      </c>
      <c r="M6567" t="s">
        <v>14</v>
      </c>
      <c r="N6567" t="s">
        <v>309</v>
      </c>
      <c r="O6567" t="s">
        <v>1606</v>
      </c>
      <c r="P6567" t="s">
        <v>17</v>
      </c>
      <c r="Q6567" s="312">
        <v>44865</v>
      </c>
      <c r="R6567" s="312">
        <v>44896</v>
      </c>
      <c r="S6567" t="s">
        <v>8452</v>
      </c>
      <c r="T6567" s="267"/>
      <c r="U6567" s="267"/>
      <c r="V6567" s="267"/>
      <c r="W6567" s="267"/>
      <c r="X6567" s="268"/>
      <c r="Y6567" t="s">
        <v>8695</v>
      </c>
      <c r="Z6567">
        <v>1887673637</v>
      </c>
      <c r="AA6567" t="s">
        <v>8696</v>
      </c>
      <c r="AB6567" s="273" t="str">
        <f>_xlfn.IFNA(IF(Table[[#This Row],[Programme Partner]]&lt;&gt;Table[[#This Row],[Implementing Partner]],CONCATENATE(Table[[#This Row],[Programme Partner]],"-",Table[[#This Row],[Implementing Partner]]),Table[[#This Row],[Programme Partner]]),"")</f>
        <v>WVI</v>
      </c>
    </row>
    <row r="6568" spans="1:28" ht="16.5" customHeight="1">
      <c r="A6568" s="183">
        <v>7018</v>
      </c>
      <c r="B6568" s="264" t="s">
        <v>5300</v>
      </c>
      <c r="C6568" s="265" t="s">
        <v>5300</v>
      </c>
      <c r="D6568" s="266" t="s">
        <v>7014</v>
      </c>
      <c r="E6568" s="269" t="s">
        <v>27</v>
      </c>
      <c r="F6568" s="264" t="s">
        <v>8012</v>
      </c>
      <c r="G6568" t="s">
        <v>8359</v>
      </c>
      <c r="H6568" s="264" t="str">
        <f>IFERROR(VLOOKUP(Table[[#This Row],[Activity Details of Assistance]],WHAT!E:F,2,FALSE),"")</f>
        <v># of FSM Site</v>
      </c>
      <c r="I6568" s="264"/>
      <c r="J6568">
        <v>4</v>
      </c>
      <c r="K6568" s="295" t="s">
        <v>8280</v>
      </c>
      <c r="L6568" s="306" t="s">
        <v>13</v>
      </c>
      <c r="M6568" t="s">
        <v>14</v>
      </c>
      <c r="N6568" t="s">
        <v>309</v>
      </c>
      <c r="O6568" t="s">
        <v>1606</v>
      </c>
      <c r="P6568" t="s">
        <v>17</v>
      </c>
      <c r="Q6568" s="312">
        <v>44865</v>
      </c>
      <c r="R6568" s="312">
        <v>44896</v>
      </c>
      <c r="S6568" t="s">
        <v>8452</v>
      </c>
      <c r="T6568" s="267"/>
      <c r="U6568" s="267"/>
      <c r="V6568" s="267"/>
      <c r="W6568" s="267"/>
      <c r="X6568" s="268"/>
      <c r="Y6568" t="s">
        <v>8695</v>
      </c>
      <c r="Z6568">
        <v>1887673637</v>
      </c>
      <c r="AA6568" t="s">
        <v>8696</v>
      </c>
      <c r="AB6568" s="273" t="str">
        <f>_xlfn.IFNA(IF(Table[[#This Row],[Programme Partner]]&lt;&gt;Table[[#This Row],[Implementing Partner]],CONCATENATE(Table[[#This Row],[Programme Partner]],"-",Table[[#This Row],[Implementing Partner]]),Table[[#This Row],[Programme Partner]]),"")</f>
        <v>WVI</v>
      </c>
    </row>
    <row r="6569" spans="1:28" ht="16.5" customHeight="1">
      <c r="A6569" s="183">
        <v>7019</v>
      </c>
      <c r="B6569" s="264" t="s">
        <v>5300</v>
      </c>
      <c r="C6569" s="265" t="s">
        <v>5300</v>
      </c>
      <c r="D6569" s="266" t="s">
        <v>7014</v>
      </c>
      <c r="E6569" s="269" t="s">
        <v>27</v>
      </c>
      <c r="F6569" s="264" t="s">
        <v>8012</v>
      </c>
      <c r="G6569" t="s">
        <v>8356</v>
      </c>
      <c r="H6569" s="264" t="str">
        <f>IFERROR(VLOOKUP(Table[[#This Row],[Activity Details of Assistance]],WHAT!E:F,2,FALSE),"")</f>
        <v># of FSM Site</v>
      </c>
      <c r="I6569" s="264"/>
      <c r="J6569">
        <v>6</v>
      </c>
      <c r="K6569" s="295" t="s">
        <v>8280</v>
      </c>
      <c r="L6569" s="306" t="s">
        <v>13</v>
      </c>
      <c r="M6569" t="s">
        <v>14</v>
      </c>
      <c r="N6569" t="s">
        <v>309</v>
      </c>
      <c r="O6569" t="s">
        <v>1606</v>
      </c>
      <c r="P6569" t="s">
        <v>17</v>
      </c>
      <c r="Q6569" s="312">
        <v>44865</v>
      </c>
      <c r="R6569" s="312">
        <v>44896</v>
      </c>
      <c r="S6569" t="s">
        <v>8452</v>
      </c>
      <c r="T6569" s="267"/>
      <c r="U6569" s="267"/>
      <c r="V6569" s="267"/>
      <c r="W6569" s="267"/>
      <c r="X6569" s="268"/>
      <c r="Y6569" t="s">
        <v>8695</v>
      </c>
      <c r="Z6569">
        <v>1887673637</v>
      </c>
      <c r="AA6569" t="s">
        <v>8696</v>
      </c>
      <c r="AB6569" s="273" t="str">
        <f>_xlfn.IFNA(IF(Table[[#This Row],[Programme Partner]]&lt;&gt;Table[[#This Row],[Implementing Partner]],CONCATENATE(Table[[#This Row],[Programme Partner]],"-",Table[[#This Row],[Implementing Partner]]),Table[[#This Row],[Programme Partner]]),"")</f>
        <v>WVI</v>
      </c>
    </row>
    <row r="6570" spans="1:28" ht="16.5" customHeight="1">
      <c r="A6570" s="183">
        <v>7020</v>
      </c>
      <c r="B6570" s="264" t="s">
        <v>5300</v>
      </c>
      <c r="C6570" s="265" t="s">
        <v>5300</v>
      </c>
      <c r="D6570" s="266" t="s">
        <v>7014</v>
      </c>
      <c r="E6570" s="269" t="s">
        <v>27</v>
      </c>
      <c r="F6570" s="264" t="s">
        <v>8012</v>
      </c>
      <c r="G6570" s="195" t="s">
        <v>8586</v>
      </c>
      <c r="H6570" s="264" t="str">
        <f>IFERROR(VLOOKUP(Table[[#This Row],[Activity Details of Assistance]],WHAT!E:F,2,FALSE),"")</f>
        <v># of door</v>
      </c>
      <c r="I6570" s="264"/>
      <c r="J6570">
        <v>151</v>
      </c>
      <c r="K6570" s="295" t="s">
        <v>8280</v>
      </c>
      <c r="L6570" s="306" t="s">
        <v>13</v>
      </c>
      <c r="M6570" t="s">
        <v>14</v>
      </c>
      <c r="N6570" t="s">
        <v>309</v>
      </c>
      <c r="O6570" t="s">
        <v>1606</v>
      </c>
      <c r="P6570" t="s">
        <v>17</v>
      </c>
      <c r="Q6570" s="312">
        <v>44865</v>
      </c>
      <c r="R6570" s="312">
        <v>44896</v>
      </c>
      <c r="S6570" t="s">
        <v>8452</v>
      </c>
      <c r="T6570" s="267"/>
      <c r="U6570" s="267"/>
      <c r="V6570" s="267"/>
      <c r="W6570" s="267"/>
      <c r="X6570" s="268"/>
      <c r="Y6570" t="s">
        <v>8695</v>
      </c>
      <c r="Z6570">
        <v>1887673637</v>
      </c>
      <c r="AA6570" t="s">
        <v>8696</v>
      </c>
      <c r="AB6570" s="273" t="str">
        <f>_xlfn.IFNA(IF(Table[[#This Row],[Programme Partner]]&lt;&gt;Table[[#This Row],[Implementing Partner]],CONCATENATE(Table[[#This Row],[Programme Partner]],"-",Table[[#This Row],[Implementing Partner]]),Table[[#This Row],[Programme Partner]]),"")</f>
        <v>WVI</v>
      </c>
    </row>
    <row r="6571" spans="1:28" ht="16.5" customHeight="1">
      <c r="A6571" s="183">
        <v>7021</v>
      </c>
      <c r="B6571" s="264" t="s">
        <v>5300</v>
      </c>
      <c r="C6571" s="265" t="s">
        <v>5300</v>
      </c>
      <c r="D6571" s="266" t="s">
        <v>7014</v>
      </c>
      <c r="E6571" s="269" t="s">
        <v>27</v>
      </c>
      <c r="F6571" s="264" t="s">
        <v>8012</v>
      </c>
      <c r="G6571" t="s">
        <v>8357</v>
      </c>
      <c r="H6571" s="264" t="str">
        <f>IFERROR(VLOOKUP(Table[[#This Row],[Activity Details of Assistance]],WHAT!E:F,2,FALSE),"")</f>
        <v># of door</v>
      </c>
      <c r="I6571" s="264"/>
      <c r="J6571">
        <v>399</v>
      </c>
      <c r="K6571" s="295" t="s">
        <v>8280</v>
      </c>
      <c r="L6571" s="306" t="s">
        <v>13</v>
      </c>
      <c r="M6571" t="s">
        <v>14</v>
      </c>
      <c r="N6571" t="s">
        <v>309</v>
      </c>
      <c r="O6571" t="s">
        <v>1606</v>
      </c>
      <c r="P6571" t="s">
        <v>17</v>
      </c>
      <c r="Q6571" s="312">
        <v>44865</v>
      </c>
      <c r="R6571" s="312">
        <v>44896</v>
      </c>
      <c r="S6571" t="s">
        <v>8452</v>
      </c>
      <c r="T6571" s="267"/>
      <c r="U6571" s="267"/>
      <c r="V6571" s="267"/>
      <c r="W6571" s="267"/>
      <c r="X6571" s="268"/>
      <c r="Y6571" t="s">
        <v>8695</v>
      </c>
      <c r="Z6571">
        <v>1887673637</v>
      </c>
      <c r="AA6571" t="s">
        <v>8696</v>
      </c>
      <c r="AB6571" s="273" t="str">
        <f>_xlfn.IFNA(IF(Table[[#This Row],[Programme Partner]]&lt;&gt;Table[[#This Row],[Implementing Partner]],CONCATENATE(Table[[#This Row],[Programme Partner]],"-",Table[[#This Row],[Implementing Partner]]),Table[[#This Row],[Programme Partner]]),"")</f>
        <v>WVI</v>
      </c>
    </row>
    <row r="6572" spans="1:28" ht="16.5" customHeight="1">
      <c r="A6572" s="183">
        <v>7022</v>
      </c>
      <c r="B6572" s="264" t="s">
        <v>5300</v>
      </c>
      <c r="C6572" s="265" t="s">
        <v>5300</v>
      </c>
      <c r="D6572" s="266" t="s">
        <v>7014</v>
      </c>
      <c r="E6572" s="269" t="s">
        <v>27</v>
      </c>
      <c r="F6572" s="264" t="s">
        <v>8013</v>
      </c>
      <c r="G6572" t="s">
        <v>8313</v>
      </c>
      <c r="H6572" s="264" t="str">
        <f>IFERROR(VLOOKUP(Table[[#This Row],[Activity Details of Assistance]],WHAT!E:F,2,FALSE),"")</f>
        <v># of HP sessions at community level</v>
      </c>
      <c r="I6572" s="264"/>
      <c r="J6572">
        <v>185</v>
      </c>
      <c r="K6572" s="295" t="s">
        <v>8280</v>
      </c>
      <c r="L6572" s="306" t="s">
        <v>13</v>
      </c>
      <c r="M6572" t="s">
        <v>14</v>
      </c>
      <c r="N6572" t="s">
        <v>309</v>
      </c>
      <c r="O6572" t="s">
        <v>1606</v>
      </c>
      <c r="P6572" t="s">
        <v>17</v>
      </c>
      <c r="Q6572" s="312">
        <v>44865</v>
      </c>
      <c r="R6572" s="312">
        <v>44896</v>
      </c>
      <c r="S6572" t="s">
        <v>8452</v>
      </c>
      <c r="T6572" s="267"/>
      <c r="U6572" s="267"/>
      <c r="V6572" s="267"/>
      <c r="W6572" s="267"/>
      <c r="X6572" s="268"/>
      <c r="Y6572" t="s">
        <v>8695</v>
      </c>
      <c r="Z6572">
        <v>1887673637</v>
      </c>
      <c r="AA6572" t="s">
        <v>8696</v>
      </c>
      <c r="AB6572" s="273" t="str">
        <f>_xlfn.IFNA(IF(Table[[#This Row],[Programme Partner]]&lt;&gt;Table[[#This Row],[Implementing Partner]],CONCATENATE(Table[[#This Row],[Programme Partner]],"-",Table[[#This Row],[Implementing Partner]]),Table[[#This Row],[Programme Partner]]),"")</f>
        <v>WVI</v>
      </c>
    </row>
    <row r="6573" spans="1:28" ht="16.5" customHeight="1">
      <c r="A6573" s="183">
        <v>7023</v>
      </c>
      <c r="B6573" s="264" t="s">
        <v>5300</v>
      </c>
      <c r="C6573" s="265" t="s">
        <v>5300</v>
      </c>
      <c r="D6573" s="266" t="s">
        <v>7014</v>
      </c>
      <c r="E6573" s="269" t="s">
        <v>27</v>
      </c>
      <c r="F6573" s="264" t="s">
        <v>8013</v>
      </c>
      <c r="G6573" t="s">
        <v>8314</v>
      </c>
      <c r="H6573" s="264" t="str">
        <f>IFERROR(VLOOKUP(Table[[#This Row],[Activity Details of Assistance]],WHAT!E:F,2,FALSE),"")</f>
        <v># of HP sessions at HH level</v>
      </c>
      <c r="I6573" s="264"/>
      <c r="J6573">
        <v>802</v>
      </c>
      <c r="K6573" s="295" t="s">
        <v>8280</v>
      </c>
      <c r="L6573" s="306" t="s">
        <v>13</v>
      </c>
      <c r="M6573" t="s">
        <v>14</v>
      </c>
      <c r="N6573" t="s">
        <v>309</v>
      </c>
      <c r="O6573" t="s">
        <v>1606</v>
      </c>
      <c r="P6573" t="s">
        <v>17</v>
      </c>
      <c r="Q6573" s="312">
        <v>44865</v>
      </c>
      <c r="R6573" s="312">
        <v>44896</v>
      </c>
      <c r="S6573" t="s">
        <v>8452</v>
      </c>
      <c r="T6573" s="267"/>
      <c r="U6573" s="267"/>
      <c r="V6573" s="267"/>
      <c r="W6573" s="267"/>
      <c r="X6573" s="268"/>
      <c r="Y6573" t="s">
        <v>8695</v>
      </c>
      <c r="Z6573">
        <v>1887673637</v>
      </c>
      <c r="AA6573" t="s">
        <v>8696</v>
      </c>
      <c r="AB6573" s="273" t="str">
        <f>_xlfn.IFNA(IF(Table[[#This Row],[Programme Partner]]&lt;&gt;Table[[#This Row],[Implementing Partner]],CONCATENATE(Table[[#This Row],[Programme Partner]],"-",Table[[#This Row],[Implementing Partner]]),Table[[#This Row],[Programme Partner]]),"")</f>
        <v>WVI</v>
      </c>
    </row>
    <row r="6574" spans="1:28" ht="16.5" customHeight="1">
      <c r="A6574" s="183">
        <v>7024</v>
      </c>
      <c r="B6574" s="264" t="s">
        <v>5300</v>
      </c>
      <c r="C6574" s="265" t="s">
        <v>5300</v>
      </c>
      <c r="D6574" s="266" t="s">
        <v>7014</v>
      </c>
      <c r="E6574" s="269" t="s">
        <v>27</v>
      </c>
      <c r="F6574" s="264" t="s">
        <v>8013</v>
      </c>
      <c r="G6574" t="s">
        <v>8374</v>
      </c>
      <c r="H6574" s="264" t="str">
        <f>IFERROR(VLOOKUP(Table[[#This Row],[Activity Details of Assistance]],WHAT!E:F,2,FALSE),"")</f>
        <v># of HP sessions at institution level</v>
      </c>
      <c r="I6574" s="264"/>
      <c r="J6574">
        <v>9</v>
      </c>
      <c r="K6574" s="295" t="s">
        <v>8280</v>
      </c>
      <c r="L6574" s="306" t="s">
        <v>13</v>
      </c>
      <c r="M6574" t="s">
        <v>14</v>
      </c>
      <c r="N6574" t="s">
        <v>309</v>
      </c>
      <c r="O6574" t="s">
        <v>1606</v>
      </c>
      <c r="P6574" t="s">
        <v>17</v>
      </c>
      <c r="Q6574" s="312">
        <v>44865</v>
      </c>
      <c r="R6574" s="312">
        <v>44896</v>
      </c>
      <c r="S6574" t="s">
        <v>8452</v>
      </c>
      <c r="T6574" s="267"/>
      <c r="U6574" s="267"/>
      <c r="V6574" s="267"/>
      <c r="W6574" s="267"/>
      <c r="X6574" s="268"/>
      <c r="Y6574" t="s">
        <v>8695</v>
      </c>
      <c r="Z6574">
        <v>1887673637</v>
      </c>
      <c r="AA6574" t="s">
        <v>8696</v>
      </c>
      <c r="AB6574" s="273" t="str">
        <f>_xlfn.IFNA(IF(Table[[#This Row],[Programme Partner]]&lt;&gt;Table[[#This Row],[Implementing Partner]],CONCATENATE(Table[[#This Row],[Programme Partner]],"-",Table[[#This Row],[Implementing Partner]]),Table[[#This Row],[Programme Partner]]),"")</f>
        <v>WVI</v>
      </c>
    </row>
    <row r="6575" spans="1:28" ht="16.5" customHeight="1">
      <c r="A6575" s="183">
        <v>7025</v>
      </c>
      <c r="B6575" s="264" t="s">
        <v>5300</v>
      </c>
      <c r="C6575" s="265" t="s">
        <v>5300</v>
      </c>
      <c r="D6575" s="266" t="s">
        <v>7014</v>
      </c>
      <c r="E6575" s="269" t="s">
        <v>27</v>
      </c>
      <c r="F6575" s="264" t="s">
        <v>8013</v>
      </c>
      <c r="G6575" t="s">
        <v>8317</v>
      </c>
      <c r="H6575" s="264" t="str">
        <f>IFERROR(VLOOKUP(Table[[#This Row],[Activity Details of Assistance]],WHAT!E:F,2,FALSE),"")</f>
        <v># of estimated persons reached by mass-media campaign</v>
      </c>
      <c r="I6575" s="264"/>
      <c r="J6575">
        <v>6</v>
      </c>
      <c r="K6575" s="295" t="s">
        <v>8280</v>
      </c>
      <c r="L6575" s="306" t="s">
        <v>13</v>
      </c>
      <c r="M6575" t="s">
        <v>14</v>
      </c>
      <c r="N6575" t="s">
        <v>309</v>
      </c>
      <c r="O6575" t="s">
        <v>1606</v>
      </c>
      <c r="P6575" t="s">
        <v>17</v>
      </c>
      <c r="Q6575" s="312">
        <v>44865</v>
      </c>
      <c r="R6575" s="312">
        <v>44896</v>
      </c>
      <c r="S6575" t="s">
        <v>8452</v>
      </c>
      <c r="T6575" s="267"/>
      <c r="U6575" s="267"/>
      <c r="V6575" s="267"/>
      <c r="W6575" s="267"/>
      <c r="X6575" s="268"/>
      <c r="Y6575" t="s">
        <v>8695</v>
      </c>
      <c r="Z6575">
        <v>1887673637</v>
      </c>
      <c r="AA6575" t="s">
        <v>8696</v>
      </c>
      <c r="AB6575" s="273" t="str">
        <f>_xlfn.IFNA(IF(Table[[#This Row],[Programme Partner]]&lt;&gt;Table[[#This Row],[Implementing Partner]],CONCATENATE(Table[[#This Row],[Programme Partner]],"-",Table[[#This Row],[Implementing Partner]]),Table[[#This Row],[Programme Partner]]),"")</f>
        <v>WVI</v>
      </c>
    </row>
    <row r="6576" spans="1:28" ht="16.5" customHeight="1">
      <c r="A6576" s="183">
        <v>7026</v>
      </c>
      <c r="B6576" s="264" t="s">
        <v>5039</v>
      </c>
      <c r="C6576" s="265" t="s">
        <v>5039</v>
      </c>
      <c r="D6576" s="266" t="s">
        <v>8455</v>
      </c>
      <c r="E6576" s="269" t="s">
        <v>27</v>
      </c>
      <c r="F6576" s="264" t="s">
        <v>8011</v>
      </c>
      <c r="G6576" s="195" t="s">
        <v>8584</v>
      </c>
      <c r="H6576" s="264" t="str">
        <f>IFERROR(VLOOKUP(Table[[#This Row],[Activity Details of Assistance]],WHAT!E:F,2,FALSE),"")</f>
        <v># of tube well</v>
      </c>
      <c r="I6576" s="264"/>
      <c r="J6576">
        <v>79</v>
      </c>
      <c r="K6576" s="295" t="s">
        <v>8280</v>
      </c>
      <c r="L6576" s="306" t="s">
        <v>13</v>
      </c>
      <c r="M6576" t="s">
        <v>14</v>
      </c>
      <c r="N6576" t="s">
        <v>309</v>
      </c>
      <c r="O6576" t="s">
        <v>1606</v>
      </c>
      <c r="P6576" t="s">
        <v>4662</v>
      </c>
      <c r="Q6576" s="312">
        <v>44865</v>
      </c>
      <c r="R6576" s="312">
        <v>44986</v>
      </c>
      <c r="S6576" t="s">
        <v>8452</v>
      </c>
      <c r="T6576" s="267"/>
      <c r="U6576" s="267"/>
      <c r="V6576" s="267"/>
      <c r="W6576" s="267"/>
      <c r="X6576" s="268"/>
      <c r="Y6576" t="s">
        <v>8615</v>
      </c>
      <c r="Z6576">
        <v>1777773726</v>
      </c>
      <c r="AA6576" t="s">
        <v>8522</v>
      </c>
      <c r="AB6576" s="273" t="str">
        <f>_xlfn.IFNA(IF(Table[[#This Row],[Programme Partner]]&lt;&gt;Table[[#This Row],[Implementing Partner]],CONCATENATE(Table[[#This Row],[Programme Partner]],"-",Table[[#This Row],[Implementing Partner]]),Table[[#This Row],[Programme Partner]]),"")</f>
        <v>CARE</v>
      </c>
    </row>
    <row r="6577" spans="1:28" ht="16.5" customHeight="1">
      <c r="A6577" s="183">
        <v>7027</v>
      </c>
      <c r="B6577" s="264" t="s">
        <v>5039</v>
      </c>
      <c r="C6577" s="265" t="s">
        <v>5039</v>
      </c>
      <c r="D6577" s="266" t="s">
        <v>8455</v>
      </c>
      <c r="E6577" s="269" t="s">
        <v>27</v>
      </c>
      <c r="F6577" s="264" t="s">
        <v>8011</v>
      </c>
      <c r="G6577" t="s">
        <v>8355</v>
      </c>
      <c r="H6577" s="264" t="str">
        <f>IFERROR(VLOOKUP(Table[[#This Row],[Activity Details of Assistance]],WHAT!E:F,2,FALSE),"")</f>
        <v># of water network</v>
      </c>
      <c r="I6577" s="264"/>
      <c r="J6577">
        <v>15</v>
      </c>
      <c r="K6577" s="295" t="s">
        <v>8280</v>
      </c>
      <c r="L6577" s="306" t="s">
        <v>13</v>
      </c>
      <c r="M6577" t="s">
        <v>14</v>
      </c>
      <c r="N6577" t="s">
        <v>309</v>
      </c>
      <c r="O6577" t="s">
        <v>1606</v>
      </c>
      <c r="P6577" t="s">
        <v>4662</v>
      </c>
      <c r="Q6577" s="312">
        <v>44865</v>
      </c>
      <c r="R6577" s="312">
        <v>44986</v>
      </c>
      <c r="S6577" t="s">
        <v>8452</v>
      </c>
      <c r="T6577" s="267"/>
      <c r="U6577" s="267"/>
      <c r="V6577" s="267"/>
      <c r="W6577" s="267"/>
      <c r="X6577" s="268"/>
      <c r="Y6577" t="s">
        <v>8615</v>
      </c>
      <c r="Z6577">
        <v>1777773726</v>
      </c>
      <c r="AA6577" t="s">
        <v>8522</v>
      </c>
      <c r="AB6577" s="273" t="str">
        <f>_xlfn.IFNA(IF(Table[[#This Row],[Programme Partner]]&lt;&gt;Table[[#This Row],[Implementing Partner]],CONCATENATE(Table[[#This Row],[Programme Partner]],"-",Table[[#This Row],[Implementing Partner]]),Table[[#This Row],[Programme Partner]]),"")</f>
        <v>CARE</v>
      </c>
    </row>
    <row r="6578" spans="1:28" ht="16.5" customHeight="1">
      <c r="A6578" s="183">
        <v>7028</v>
      </c>
      <c r="B6578" s="264" t="s">
        <v>5039</v>
      </c>
      <c r="C6578" s="265" t="s">
        <v>5039</v>
      </c>
      <c r="D6578" s="266" t="s">
        <v>8455</v>
      </c>
      <c r="E6578" s="269" t="s">
        <v>27</v>
      </c>
      <c r="F6578" s="264" t="s">
        <v>8011</v>
      </c>
      <c r="G6578" t="s">
        <v>8318</v>
      </c>
      <c r="H6578" s="264" t="str">
        <f>IFERROR(VLOOKUP(Table[[#This Row],[Activity Details of Assistance]],WHAT!E:F,2,FALSE),"")</f>
        <v># of household</v>
      </c>
      <c r="I6578" s="264"/>
      <c r="J6578">
        <v>390</v>
      </c>
      <c r="K6578" s="295" t="s">
        <v>8280</v>
      </c>
      <c r="L6578" s="306" t="s">
        <v>13</v>
      </c>
      <c r="M6578" t="s">
        <v>14</v>
      </c>
      <c r="N6578" t="s">
        <v>309</v>
      </c>
      <c r="O6578" t="s">
        <v>1606</v>
      </c>
      <c r="P6578" t="s">
        <v>4662</v>
      </c>
      <c r="Q6578" s="312">
        <v>44865</v>
      </c>
      <c r="R6578" s="312">
        <v>44986</v>
      </c>
      <c r="S6578" t="s">
        <v>8452</v>
      </c>
      <c r="T6578" s="267"/>
      <c r="U6578" s="267"/>
      <c r="V6578" s="267"/>
      <c r="W6578" s="267"/>
      <c r="X6578" s="268"/>
      <c r="Y6578" t="s">
        <v>8615</v>
      </c>
      <c r="Z6578">
        <v>1777773726</v>
      </c>
      <c r="AA6578" t="s">
        <v>8522</v>
      </c>
      <c r="AB6578" s="273" t="str">
        <f>_xlfn.IFNA(IF(Table[[#This Row],[Programme Partner]]&lt;&gt;Table[[#This Row],[Implementing Partner]],CONCATENATE(Table[[#This Row],[Programme Partner]],"-",Table[[#This Row],[Implementing Partner]]),Table[[#This Row],[Programme Partner]]),"")</f>
        <v>CARE</v>
      </c>
    </row>
    <row r="6579" spans="1:28" ht="16.5" customHeight="1">
      <c r="A6579" s="183">
        <v>7029</v>
      </c>
      <c r="B6579" s="264" t="s">
        <v>5039</v>
      </c>
      <c r="C6579" s="265" t="s">
        <v>5039</v>
      </c>
      <c r="D6579" s="266" t="s">
        <v>8455</v>
      </c>
      <c r="E6579" s="269" t="s">
        <v>27</v>
      </c>
      <c r="F6579" s="264" t="s">
        <v>8012</v>
      </c>
      <c r="G6579" s="195" t="s">
        <v>8585</v>
      </c>
      <c r="H6579" s="264" t="str">
        <f>IFERROR(VLOOKUP(Table[[#This Row],[Activity Details of Assistance]],WHAT!E:F,2,FALSE),"")</f>
        <v xml:space="preserve"># of door </v>
      </c>
      <c r="I6579" s="264"/>
      <c r="J6579">
        <v>20</v>
      </c>
      <c r="K6579" s="295" t="s">
        <v>8280</v>
      </c>
      <c r="L6579" s="306" t="s">
        <v>13</v>
      </c>
      <c r="M6579" t="s">
        <v>14</v>
      </c>
      <c r="N6579" t="s">
        <v>309</v>
      </c>
      <c r="O6579" t="s">
        <v>1606</v>
      </c>
      <c r="P6579" t="s">
        <v>4662</v>
      </c>
      <c r="Q6579" s="312">
        <v>44865</v>
      </c>
      <c r="R6579" s="312">
        <v>44986</v>
      </c>
      <c r="S6579" t="s">
        <v>8452</v>
      </c>
      <c r="T6579" s="267"/>
      <c r="U6579" s="267"/>
      <c r="V6579" s="267"/>
      <c r="W6579" s="267"/>
      <c r="X6579" s="268"/>
      <c r="Y6579" t="s">
        <v>8615</v>
      </c>
      <c r="Z6579">
        <v>1777773726</v>
      </c>
      <c r="AA6579" t="s">
        <v>8522</v>
      </c>
      <c r="AB6579" s="273" t="str">
        <f>_xlfn.IFNA(IF(Table[[#This Row],[Programme Partner]]&lt;&gt;Table[[#This Row],[Implementing Partner]],CONCATENATE(Table[[#This Row],[Programme Partner]],"-",Table[[#This Row],[Implementing Partner]]),Table[[#This Row],[Programme Partner]]),"")</f>
        <v>CARE</v>
      </c>
    </row>
    <row r="6580" spans="1:28" ht="16.5" customHeight="1">
      <c r="A6580" s="183">
        <v>7030</v>
      </c>
      <c r="B6580" s="264" t="s">
        <v>5039</v>
      </c>
      <c r="C6580" s="265" t="s">
        <v>5039</v>
      </c>
      <c r="D6580" s="266" t="s">
        <v>8455</v>
      </c>
      <c r="E6580" s="269" t="s">
        <v>27</v>
      </c>
      <c r="F6580" s="264" t="s">
        <v>8012</v>
      </c>
      <c r="G6580" t="s">
        <v>8359</v>
      </c>
      <c r="H6580" s="264" t="str">
        <f>IFERROR(VLOOKUP(Table[[#This Row],[Activity Details of Assistance]],WHAT!E:F,2,FALSE),"")</f>
        <v># of FSM Site</v>
      </c>
      <c r="I6580" s="264"/>
      <c r="J6580">
        <v>22</v>
      </c>
      <c r="K6580" s="295" t="s">
        <v>8280</v>
      </c>
      <c r="L6580" s="306" t="s">
        <v>13</v>
      </c>
      <c r="M6580" t="s">
        <v>14</v>
      </c>
      <c r="N6580" t="s">
        <v>309</v>
      </c>
      <c r="O6580" t="s">
        <v>1606</v>
      </c>
      <c r="P6580" t="s">
        <v>4662</v>
      </c>
      <c r="Q6580" s="312">
        <v>44865</v>
      </c>
      <c r="R6580" s="312">
        <v>44986</v>
      </c>
      <c r="S6580" t="s">
        <v>8452</v>
      </c>
      <c r="T6580" s="267"/>
      <c r="U6580" s="267"/>
      <c r="V6580" s="267"/>
      <c r="W6580" s="267"/>
      <c r="X6580" s="268"/>
      <c r="Y6580" t="s">
        <v>8615</v>
      </c>
      <c r="Z6580">
        <v>1777773726</v>
      </c>
      <c r="AA6580" t="s">
        <v>8522</v>
      </c>
      <c r="AB6580" s="273" t="str">
        <f>_xlfn.IFNA(IF(Table[[#This Row],[Programme Partner]]&lt;&gt;Table[[#This Row],[Implementing Partner]],CONCATENATE(Table[[#This Row],[Programme Partner]],"-",Table[[#This Row],[Implementing Partner]]),Table[[#This Row],[Programme Partner]]),"")</f>
        <v>CARE</v>
      </c>
    </row>
    <row r="6581" spans="1:28" ht="16.5" customHeight="1">
      <c r="A6581" s="183">
        <v>7031</v>
      </c>
      <c r="B6581" s="264" t="s">
        <v>5039</v>
      </c>
      <c r="C6581" s="265" t="s">
        <v>5039</v>
      </c>
      <c r="D6581" s="266" t="s">
        <v>8455</v>
      </c>
      <c r="E6581" s="269" t="s">
        <v>27</v>
      </c>
      <c r="F6581" s="264" t="s">
        <v>8012</v>
      </c>
      <c r="G6581" s="195" t="s">
        <v>8586</v>
      </c>
      <c r="H6581" s="264" t="str">
        <f>IFERROR(VLOOKUP(Table[[#This Row],[Activity Details of Assistance]],WHAT!E:F,2,FALSE),"")</f>
        <v># of door</v>
      </c>
      <c r="I6581" s="264"/>
      <c r="J6581">
        <v>35</v>
      </c>
      <c r="K6581" s="295" t="s">
        <v>8280</v>
      </c>
      <c r="L6581" s="306" t="s">
        <v>13</v>
      </c>
      <c r="M6581" t="s">
        <v>14</v>
      </c>
      <c r="N6581" t="s">
        <v>309</v>
      </c>
      <c r="O6581" t="s">
        <v>1606</v>
      </c>
      <c r="P6581" t="s">
        <v>4662</v>
      </c>
      <c r="Q6581" s="312">
        <v>44865</v>
      </c>
      <c r="R6581" s="312">
        <v>44986</v>
      </c>
      <c r="S6581" t="s">
        <v>8452</v>
      </c>
      <c r="T6581" s="267"/>
      <c r="U6581" s="267"/>
      <c r="V6581" s="267"/>
      <c r="W6581" s="267"/>
      <c r="X6581" s="268"/>
      <c r="Y6581" t="s">
        <v>8615</v>
      </c>
      <c r="Z6581">
        <v>1777773726</v>
      </c>
      <c r="AA6581" t="s">
        <v>8522</v>
      </c>
      <c r="AB6581" s="273" t="str">
        <f>_xlfn.IFNA(IF(Table[[#This Row],[Programme Partner]]&lt;&gt;Table[[#This Row],[Implementing Partner]],CONCATENATE(Table[[#This Row],[Programme Partner]],"-",Table[[#This Row],[Implementing Partner]]),Table[[#This Row],[Programme Partner]]),"")</f>
        <v>CARE</v>
      </c>
    </row>
    <row r="6582" spans="1:28" ht="16.5" customHeight="1">
      <c r="A6582" s="183">
        <v>7032</v>
      </c>
      <c r="B6582" s="264" t="s">
        <v>5039</v>
      </c>
      <c r="C6582" s="265" t="s">
        <v>5039</v>
      </c>
      <c r="D6582" s="266" t="s">
        <v>8455</v>
      </c>
      <c r="E6582" s="269" t="s">
        <v>27</v>
      </c>
      <c r="F6582" s="264" t="s">
        <v>8012</v>
      </c>
      <c r="G6582" t="s">
        <v>8357</v>
      </c>
      <c r="H6582" s="264" t="str">
        <f>IFERROR(VLOOKUP(Table[[#This Row],[Activity Details of Assistance]],WHAT!E:F,2,FALSE),"")</f>
        <v># of door</v>
      </c>
      <c r="I6582" s="264"/>
      <c r="J6582">
        <v>820</v>
      </c>
      <c r="K6582" s="295" t="s">
        <v>8280</v>
      </c>
      <c r="L6582" s="306" t="s">
        <v>13</v>
      </c>
      <c r="M6582" t="s">
        <v>14</v>
      </c>
      <c r="N6582" t="s">
        <v>309</v>
      </c>
      <c r="O6582" t="s">
        <v>1606</v>
      </c>
      <c r="P6582" t="s">
        <v>4662</v>
      </c>
      <c r="Q6582" s="312">
        <v>44865</v>
      </c>
      <c r="R6582" s="312">
        <v>44986</v>
      </c>
      <c r="S6582" t="s">
        <v>8452</v>
      </c>
      <c r="T6582" s="267"/>
      <c r="U6582" s="267"/>
      <c r="V6582" s="267"/>
      <c r="W6582" s="267"/>
      <c r="X6582" s="268"/>
      <c r="Y6582" t="s">
        <v>8615</v>
      </c>
      <c r="Z6582">
        <v>1777773726</v>
      </c>
      <c r="AA6582" t="s">
        <v>8522</v>
      </c>
      <c r="AB6582" s="273" t="str">
        <f>_xlfn.IFNA(IF(Table[[#This Row],[Programme Partner]]&lt;&gt;Table[[#This Row],[Implementing Partner]],CONCATENATE(Table[[#This Row],[Programme Partner]],"-",Table[[#This Row],[Implementing Partner]]),Table[[#This Row],[Programme Partner]]),"")</f>
        <v>CARE</v>
      </c>
    </row>
    <row r="6583" spans="1:28" ht="16.5" customHeight="1">
      <c r="A6583" s="183">
        <v>7033</v>
      </c>
      <c r="B6583" s="264" t="s">
        <v>5039</v>
      </c>
      <c r="C6583" s="265" t="s">
        <v>5039</v>
      </c>
      <c r="D6583" s="266" t="s">
        <v>8455</v>
      </c>
      <c r="E6583" s="269" t="s">
        <v>27</v>
      </c>
      <c r="F6583" s="264" t="s">
        <v>8013</v>
      </c>
      <c r="G6583" t="s">
        <v>8313</v>
      </c>
      <c r="H6583" s="264" t="str">
        <f>IFERROR(VLOOKUP(Table[[#This Row],[Activity Details of Assistance]],WHAT!E:F,2,FALSE),"")</f>
        <v># of HP sessions at community level</v>
      </c>
      <c r="I6583" s="264"/>
      <c r="J6583">
        <v>1001</v>
      </c>
      <c r="K6583" s="295" t="s">
        <v>8280</v>
      </c>
      <c r="L6583" s="306" t="s">
        <v>13</v>
      </c>
      <c r="M6583" t="s">
        <v>14</v>
      </c>
      <c r="N6583" t="s">
        <v>309</v>
      </c>
      <c r="O6583" t="s">
        <v>1606</v>
      </c>
      <c r="P6583" t="s">
        <v>4662</v>
      </c>
      <c r="Q6583" s="312">
        <v>44865</v>
      </c>
      <c r="R6583" s="312">
        <v>44986</v>
      </c>
      <c r="S6583" t="s">
        <v>8452</v>
      </c>
      <c r="T6583" s="267"/>
      <c r="U6583" s="267"/>
      <c r="V6583" s="267"/>
      <c r="W6583" s="267"/>
      <c r="X6583" s="268"/>
      <c r="Y6583" t="s">
        <v>8615</v>
      </c>
      <c r="Z6583">
        <v>1777773726</v>
      </c>
      <c r="AA6583" t="s">
        <v>8522</v>
      </c>
      <c r="AB6583" s="273" t="str">
        <f>_xlfn.IFNA(IF(Table[[#This Row],[Programme Partner]]&lt;&gt;Table[[#This Row],[Implementing Partner]],CONCATENATE(Table[[#This Row],[Programme Partner]],"-",Table[[#This Row],[Implementing Partner]]),Table[[#This Row],[Programme Partner]]),"")</f>
        <v>CARE</v>
      </c>
    </row>
    <row r="6584" spans="1:28" ht="16.5" customHeight="1">
      <c r="A6584" s="183">
        <v>7034</v>
      </c>
      <c r="B6584" s="264" t="s">
        <v>5039</v>
      </c>
      <c r="C6584" s="265" t="s">
        <v>5039</v>
      </c>
      <c r="D6584" s="266" t="s">
        <v>8455</v>
      </c>
      <c r="E6584" s="269" t="s">
        <v>27</v>
      </c>
      <c r="F6584" s="264" t="s">
        <v>8013</v>
      </c>
      <c r="G6584" t="s">
        <v>8314</v>
      </c>
      <c r="H6584" s="264" t="str">
        <f>IFERROR(VLOOKUP(Table[[#This Row],[Activity Details of Assistance]],WHAT!E:F,2,FALSE),"")</f>
        <v># of HP sessions at HH level</v>
      </c>
      <c r="I6584" s="264"/>
      <c r="J6584">
        <v>10888</v>
      </c>
      <c r="K6584" s="295" t="s">
        <v>8280</v>
      </c>
      <c r="L6584" s="306" t="s">
        <v>13</v>
      </c>
      <c r="M6584" t="s">
        <v>14</v>
      </c>
      <c r="N6584" t="s">
        <v>309</v>
      </c>
      <c r="O6584" t="s">
        <v>1606</v>
      </c>
      <c r="P6584" t="s">
        <v>4662</v>
      </c>
      <c r="Q6584" s="312">
        <v>44865</v>
      </c>
      <c r="R6584" s="312">
        <v>44986</v>
      </c>
      <c r="S6584" t="s">
        <v>8452</v>
      </c>
      <c r="T6584" s="267"/>
      <c r="U6584" s="267"/>
      <c r="V6584" s="267"/>
      <c r="W6584" s="267"/>
      <c r="X6584" s="268"/>
      <c r="Y6584" t="s">
        <v>8615</v>
      </c>
      <c r="Z6584">
        <v>1777773726</v>
      </c>
      <c r="AA6584" t="s">
        <v>8522</v>
      </c>
      <c r="AB6584" s="273" t="str">
        <f>_xlfn.IFNA(IF(Table[[#This Row],[Programme Partner]]&lt;&gt;Table[[#This Row],[Implementing Partner]],CONCATENATE(Table[[#This Row],[Programme Partner]],"-",Table[[#This Row],[Implementing Partner]]),Table[[#This Row],[Programme Partner]]),"")</f>
        <v>CARE</v>
      </c>
    </row>
    <row r="6585" spans="1:28" ht="16.5" customHeight="1">
      <c r="A6585" s="183">
        <v>7035</v>
      </c>
      <c r="B6585" s="264" t="s">
        <v>5039</v>
      </c>
      <c r="C6585" s="265" t="s">
        <v>5039</v>
      </c>
      <c r="D6585" s="266" t="s">
        <v>8455</v>
      </c>
      <c r="E6585" s="269" t="s">
        <v>27</v>
      </c>
      <c r="F6585" s="264" t="s">
        <v>8013</v>
      </c>
      <c r="G6585" t="s">
        <v>8317</v>
      </c>
      <c r="H6585" s="264" t="str">
        <f>IFERROR(VLOOKUP(Table[[#This Row],[Activity Details of Assistance]],WHAT!E:F,2,FALSE),"")</f>
        <v># of estimated persons reached by mass-media campaign</v>
      </c>
      <c r="I6585" s="264"/>
      <c r="J6585">
        <v>1</v>
      </c>
      <c r="K6585" s="295" t="s">
        <v>8280</v>
      </c>
      <c r="L6585" s="306" t="s">
        <v>13</v>
      </c>
      <c r="M6585" t="s">
        <v>14</v>
      </c>
      <c r="N6585" t="s">
        <v>309</v>
      </c>
      <c r="O6585" t="s">
        <v>1606</v>
      </c>
      <c r="P6585" t="s">
        <v>4662</v>
      </c>
      <c r="Q6585" s="312">
        <v>44865</v>
      </c>
      <c r="R6585" s="312">
        <v>44986</v>
      </c>
      <c r="S6585" t="s">
        <v>8452</v>
      </c>
      <c r="T6585" s="267"/>
      <c r="U6585" s="267"/>
      <c r="V6585" s="267"/>
      <c r="W6585" s="267"/>
      <c r="X6585" s="268"/>
      <c r="Y6585" t="s">
        <v>8615</v>
      </c>
      <c r="Z6585">
        <v>1777773726</v>
      </c>
      <c r="AA6585" t="s">
        <v>8522</v>
      </c>
      <c r="AB6585" s="273" t="str">
        <f>_xlfn.IFNA(IF(Table[[#This Row],[Programme Partner]]&lt;&gt;Table[[#This Row],[Implementing Partner]],CONCATENATE(Table[[#This Row],[Programme Partner]],"-",Table[[#This Row],[Implementing Partner]]),Table[[#This Row],[Programme Partner]]),"")</f>
        <v>CARE</v>
      </c>
    </row>
    <row r="6586" spans="1:28" ht="16.5" customHeight="1">
      <c r="A6586" s="183">
        <v>7036</v>
      </c>
      <c r="B6586" s="264" t="s">
        <v>5039</v>
      </c>
      <c r="C6586" s="265" t="s">
        <v>5039</v>
      </c>
      <c r="D6586" s="266" t="s">
        <v>8455</v>
      </c>
      <c r="E6586" s="269" t="s">
        <v>27</v>
      </c>
      <c r="F6586" s="264" t="s">
        <v>8014</v>
      </c>
      <c r="G6586" t="s">
        <v>8358</v>
      </c>
      <c r="H6586" s="264" t="str">
        <f>IFERROR(VLOOKUP(Table[[#This Row],[Activity Details of Assistance]],WHAT!E:F,2,FALSE),"")</f>
        <v># of campaign per camp </v>
      </c>
      <c r="I6586" s="264"/>
      <c r="J6586">
        <v>1</v>
      </c>
      <c r="K6586" s="295" t="s">
        <v>8280</v>
      </c>
      <c r="L6586" s="306" t="s">
        <v>13</v>
      </c>
      <c r="M6586" t="s">
        <v>14</v>
      </c>
      <c r="N6586" t="s">
        <v>309</v>
      </c>
      <c r="O6586" t="s">
        <v>1606</v>
      </c>
      <c r="P6586" t="s">
        <v>4662</v>
      </c>
      <c r="Q6586" s="312">
        <v>44865</v>
      </c>
      <c r="R6586" s="312">
        <v>44986</v>
      </c>
      <c r="S6586" t="s">
        <v>8452</v>
      </c>
      <c r="T6586" s="267"/>
      <c r="U6586" s="267"/>
      <c r="V6586" s="267"/>
      <c r="W6586" s="267"/>
      <c r="X6586" s="268"/>
      <c r="Y6586" t="s">
        <v>8615</v>
      </c>
      <c r="Z6586">
        <v>1777773726</v>
      </c>
      <c r="AA6586" t="s">
        <v>8522</v>
      </c>
      <c r="AB6586" s="273" t="str">
        <f>_xlfn.IFNA(IF(Table[[#This Row],[Programme Partner]]&lt;&gt;Table[[#This Row],[Implementing Partner]],CONCATENATE(Table[[#This Row],[Programme Partner]],"-",Table[[#This Row],[Implementing Partner]]),Table[[#This Row],[Programme Partner]]),"")</f>
        <v>CARE</v>
      </c>
    </row>
    <row r="6587" spans="1:28" ht="16.5" customHeight="1">
      <c r="A6587" s="183">
        <v>7037</v>
      </c>
      <c r="B6587" s="264" t="s">
        <v>5039</v>
      </c>
      <c r="C6587" s="265" t="s">
        <v>5039</v>
      </c>
      <c r="D6587" s="266" t="s">
        <v>8455</v>
      </c>
      <c r="E6587" s="269" t="s">
        <v>27</v>
      </c>
      <c r="F6587" s="264" t="s">
        <v>8014</v>
      </c>
      <c r="G6587" s="103" t="s">
        <v>8361</v>
      </c>
      <c r="H6587" s="264" t="str">
        <f>IFERROR(VLOOKUP(Table[[#This Row],[Activity Details of Assistance]],WHAT!E:F,2,FALSE),"")</f>
        <v># of plant</v>
      </c>
      <c r="I6587" s="264"/>
      <c r="J6587">
        <v>5</v>
      </c>
      <c r="K6587" s="295" t="s">
        <v>8280</v>
      </c>
      <c r="L6587" s="306" t="s">
        <v>13</v>
      </c>
      <c r="M6587" t="s">
        <v>14</v>
      </c>
      <c r="N6587" t="s">
        <v>309</v>
      </c>
      <c r="O6587" t="s">
        <v>1606</v>
      </c>
      <c r="P6587" t="s">
        <v>4662</v>
      </c>
      <c r="Q6587" s="312">
        <v>44865</v>
      </c>
      <c r="R6587" s="312">
        <v>44986</v>
      </c>
      <c r="S6587" t="s">
        <v>8452</v>
      </c>
      <c r="T6587" s="267"/>
      <c r="U6587" s="267"/>
      <c r="V6587" s="267"/>
      <c r="W6587" s="267"/>
      <c r="X6587" s="268"/>
      <c r="Y6587" t="s">
        <v>8615</v>
      </c>
      <c r="Z6587">
        <v>1777773726</v>
      </c>
      <c r="AA6587" t="s">
        <v>8522</v>
      </c>
      <c r="AB6587" s="273" t="str">
        <f>_xlfn.IFNA(IF(Table[[#This Row],[Programme Partner]]&lt;&gt;Table[[#This Row],[Implementing Partner]],CONCATENATE(Table[[#This Row],[Programme Partner]],"-",Table[[#This Row],[Implementing Partner]]),Table[[#This Row],[Programme Partner]]),"")</f>
        <v>CARE</v>
      </c>
    </row>
    <row r="6588" spans="1:28" ht="16.5" customHeight="1">
      <c r="A6588" s="183">
        <v>7038</v>
      </c>
      <c r="B6588" s="264" t="s">
        <v>5039</v>
      </c>
      <c r="C6588" s="265" t="s">
        <v>5039</v>
      </c>
      <c r="D6588" s="266" t="s">
        <v>8455</v>
      </c>
      <c r="E6588" s="269" t="s">
        <v>27</v>
      </c>
      <c r="F6588" s="264" t="s">
        <v>8011</v>
      </c>
      <c r="G6588" t="s">
        <v>8355</v>
      </c>
      <c r="H6588" s="264" t="str">
        <f>IFERROR(VLOOKUP(Table[[#This Row],[Activity Details of Assistance]],WHAT!E:F,2,FALSE),"")</f>
        <v># of water network</v>
      </c>
      <c r="I6588" s="264"/>
      <c r="J6588">
        <v>5</v>
      </c>
      <c r="K6588" s="295" t="s">
        <v>8280</v>
      </c>
      <c r="L6588" s="306" t="s">
        <v>13</v>
      </c>
      <c r="M6588" t="s">
        <v>14</v>
      </c>
      <c r="N6588" t="s">
        <v>309</v>
      </c>
      <c r="O6588" t="s">
        <v>1606</v>
      </c>
      <c r="P6588" t="s">
        <v>4665</v>
      </c>
      <c r="Q6588" s="312">
        <v>44865</v>
      </c>
      <c r="R6588" s="312">
        <v>44986</v>
      </c>
      <c r="S6588" t="s">
        <v>8452</v>
      </c>
      <c r="T6588" s="267"/>
      <c r="U6588" s="267"/>
      <c r="V6588" s="267"/>
      <c r="W6588" s="267"/>
      <c r="X6588" s="268"/>
      <c r="Y6588" t="s">
        <v>8615</v>
      </c>
      <c r="Z6588">
        <v>1777773726</v>
      </c>
      <c r="AA6588" t="s">
        <v>8522</v>
      </c>
      <c r="AB6588" s="273" t="str">
        <f>_xlfn.IFNA(IF(Table[[#This Row],[Programme Partner]]&lt;&gt;Table[[#This Row],[Implementing Partner]],CONCATENATE(Table[[#This Row],[Programme Partner]],"-",Table[[#This Row],[Implementing Partner]]),Table[[#This Row],[Programme Partner]]),"")</f>
        <v>CARE</v>
      </c>
    </row>
    <row r="6589" spans="1:28" ht="16.5" customHeight="1">
      <c r="A6589" s="183">
        <v>7039</v>
      </c>
      <c r="B6589" s="264" t="s">
        <v>5039</v>
      </c>
      <c r="C6589" s="265" t="s">
        <v>5039</v>
      </c>
      <c r="D6589" s="266" t="s">
        <v>8455</v>
      </c>
      <c r="E6589" s="269" t="s">
        <v>27</v>
      </c>
      <c r="F6589" s="264" t="s">
        <v>8012</v>
      </c>
      <c r="G6589" s="195" t="s">
        <v>8585</v>
      </c>
      <c r="H6589" s="264" t="str">
        <f>IFERROR(VLOOKUP(Table[[#This Row],[Activity Details of Assistance]],WHAT!E:F,2,FALSE),"")</f>
        <v xml:space="preserve"># of door </v>
      </c>
      <c r="I6589" s="264"/>
      <c r="J6589">
        <v>26</v>
      </c>
      <c r="K6589" s="295" t="s">
        <v>8280</v>
      </c>
      <c r="L6589" s="306" t="s">
        <v>13</v>
      </c>
      <c r="M6589" t="s">
        <v>14</v>
      </c>
      <c r="N6589" t="s">
        <v>309</v>
      </c>
      <c r="O6589" t="s">
        <v>1606</v>
      </c>
      <c r="P6589" t="s">
        <v>4665</v>
      </c>
      <c r="Q6589" s="312">
        <v>44865</v>
      </c>
      <c r="R6589" s="312">
        <v>44986</v>
      </c>
      <c r="S6589" t="s">
        <v>8452</v>
      </c>
      <c r="T6589" s="267"/>
      <c r="U6589" s="267"/>
      <c r="V6589" s="267"/>
      <c r="W6589" s="267"/>
      <c r="X6589" s="268"/>
      <c r="Y6589" t="s">
        <v>8615</v>
      </c>
      <c r="Z6589">
        <v>1777773726</v>
      </c>
      <c r="AA6589" t="s">
        <v>8522</v>
      </c>
      <c r="AB6589" s="273" t="str">
        <f>_xlfn.IFNA(IF(Table[[#This Row],[Programme Partner]]&lt;&gt;Table[[#This Row],[Implementing Partner]],CONCATENATE(Table[[#This Row],[Programme Partner]],"-",Table[[#This Row],[Implementing Partner]]),Table[[#This Row],[Programme Partner]]),"")</f>
        <v>CARE</v>
      </c>
    </row>
    <row r="6590" spans="1:28" ht="16.5" customHeight="1">
      <c r="A6590" s="183">
        <v>7040</v>
      </c>
      <c r="B6590" s="264" t="s">
        <v>5039</v>
      </c>
      <c r="C6590" s="265" t="s">
        <v>5039</v>
      </c>
      <c r="D6590" s="266" t="s">
        <v>8455</v>
      </c>
      <c r="E6590" s="269" t="s">
        <v>27</v>
      </c>
      <c r="F6590" s="264" t="s">
        <v>8012</v>
      </c>
      <c r="G6590" t="s">
        <v>8359</v>
      </c>
      <c r="H6590" s="264" t="str">
        <f>IFERROR(VLOOKUP(Table[[#This Row],[Activity Details of Assistance]],WHAT!E:F,2,FALSE),"")</f>
        <v># of FSM Site</v>
      </c>
      <c r="I6590" s="264"/>
      <c r="J6590">
        <v>7</v>
      </c>
      <c r="K6590" s="295" t="s">
        <v>8280</v>
      </c>
      <c r="L6590" s="306" t="s">
        <v>13</v>
      </c>
      <c r="M6590" t="s">
        <v>14</v>
      </c>
      <c r="N6590" t="s">
        <v>309</v>
      </c>
      <c r="O6590" t="s">
        <v>1606</v>
      </c>
      <c r="P6590" t="s">
        <v>4665</v>
      </c>
      <c r="Q6590" s="312">
        <v>44865</v>
      </c>
      <c r="R6590" s="312">
        <v>44986</v>
      </c>
      <c r="S6590" t="s">
        <v>8452</v>
      </c>
      <c r="T6590" s="267"/>
      <c r="U6590" s="267"/>
      <c r="V6590" s="267"/>
      <c r="W6590" s="267"/>
      <c r="X6590" s="268"/>
      <c r="Y6590" t="s">
        <v>8615</v>
      </c>
      <c r="Z6590">
        <v>1777773726</v>
      </c>
      <c r="AA6590" t="s">
        <v>8522</v>
      </c>
      <c r="AB6590" s="273" t="str">
        <f>_xlfn.IFNA(IF(Table[[#This Row],[Programme Partner]]&lt;&gt;Table[[#This Row],[Implementing Partner]],CONCATENATE(Table[[#This Row],[Programme Partner]],"-",Table[[#This Row],[Implementing Partner]]),Table[[#This Row],[Programme Partner]]),"")</f>
        <v>CARE</v>
      </c>
    </row>
    <row r="6591" spans="1:28" ht="16.5" customHeight="1">
      <c r="A6591" s="183">
        <v>7041</v>
      </c>
      <c r="B6591" s="264" t="s">
        <v>5039</v>
      </c>
      <c r="C6591" s="265" t="s">
        <v>5039</v>
      </c>
      <c r="D6591" s="266" t="s">
        <v>8455</v>
      </c>
      <c r="E6591" s="269" t="s">
        <v>27</v>
      </c>
      <c r="F6591" s="264" t="s">
        <v>8012</v>
      </c>
      <c r="G6591" s="195" t="s">
        <v>8586</v>
      </c>
      <c r="H6591" s="264" t="str">
        <f>IFERROR(VLOOKUP(Table[[#This Row],[Activity Details of Assistance]],WHAT!E:F,2,FALSE),"")</f>
        <v># of door</v>
      </c>
      <c r="I6591" s="264"/>
      <c r="J6591">
        <v>334</v>
      </c>
      <c r="K6591" s="295" t="s">
        <v>8280</v>
      </c>
      <c r="L6591" s="306" t="s">
        <v>13</v>
      </c>
      <c r="M6591" t="s">
        <v>14</v>
      </c>
      <c r="N6591" t="s">
        <v>309</v>
      </c>
      <c r="O6591" t="s">
        <v>1606</v>
      </c>
      <c r="P6591" t="s">
        <v>4665</v>
      </c>
      <c r="Q6591" s="312">
        <v>44865</v>
      </c>
      <c r="R6591" s="312">
        <v>44986</v>
      </c>
      <c r="S6591" t="s">
        <v>8452</v>
      </c>
      <c r="T6591" s="267"/>
      <c r="U6591" s="267"/>
      <c r="V6591" s="267"/>
      <c r="W6591" s="267"/>
      <c r="X6591" s="268"/>
      <c r="Y6591" t="s">
        <v>8615</v>
      </c>
      <c r="Z6591">
        <v>1777773726</v>
      </c>
      <c r="AA6591" t="s">
        <v>8522</v>
      </c>
      <c r="AB6591" s="273" t="str">
        <f>_xlfn.IFNA(IF(Table[[#This Row],[Programme Partner]]&lt;&gt;Table[[#This Row],[Implementing Partner]],CONCATENATE(Table[[#This Row],[Programme Partner]],"-",Table[[#This Row],[Implementing Partner]]),Table[[#This Row],[Programme Partner]]),"")</f>
        <v>CARE</v>
      </c>
    </row>
    <row r="6592" spans="1:28" ht="16.5" customHeight="1">
      <c r="A6592" s="183">
        <v>7042</v>
      </c>
      <c r="B6592" s="264" t="s">
        <v>5039</v>
      </c>
      <c r="C6592" s="265" t="s">
        <v>5039</v>
      </c>
      <c r="D6592" s="266" t="s">
        <v>8455</v>
      </c>
      <c r="E6592" s="269" t="s">
        <v>27</v>
      </c>
      <c r="F6592" s="264" t="s">
        <v>8012</v>
      </c>
      <c r="G6592" t="s">
        <v>8357</v>
      </c>
      <c r="H6592" s="264" t="str">
        <f>IFERROR(VLOOKUP(Table[[#This Row],[Activity Details of Assistance]],WHAT!E:F,2,FALSE),"")</f>
        <v># of door</v>
      </c>
      <c r="I6592" s="264"/>
      <c r="J6592">
        <v>321</v>
      </c>
      <c r="K6592" s="295" t="s">
        <v>8280</v>
      </c>
      <c r="L6592" s="306" t="s">
        <v>13</v>
      </c>
      <c r="M6592" t="s">
        <v>14</v>
      </c>
      <c r="N6592" t="s">
        <v>309</v>
      </c>
      <c r="O6592" t="s">
        <v>1606</v>
      </c>
      <c r="P6592" t="s">
        <v>4665</v>
      </c>
      <c r="Q6592" s="312">
        <v>44865</v>
      </c>
      <c r="R6592" s="312">
        <v>44986</v>
      </c>
      <c r="S6592" t="s">
        <v>8452</v>
      </c>
      <c r="T6592" s="267"/>
      <c r="U6592" s="267"/>
      <c r="V6592" s="267"/>
      <c r="W6592" s="267"/>
      <c r="X6592" s="268"/>
      <c r="Y6592" t="s">
        <v>8615</v>
      </c>
      <c r="Z6592">
        <v>1777773726</v>
      </c>
      <c r="AA6592" t="s">
        <v>8522</v>
      </c>
      <c r="AB6592" s="273" t="str">
        <f>_xlfn.IFNA(IF(Table[[#This Row],[Programme Partner]]&lt;&gt;Table[[#This Row],[Implementing Partner]],CONCATENATE(Table[[#This Row],[Programme Partner]],"-",Table[[#This Row],[Implementing Partner]]),Table[[#This Row],[Programme Partner]]),"")</f>
        <v>CARE</v>
      </c>
    </row>
    <row r="6593" spans="1:28" ht="16.5" customHeight="1">
      <c r="A6593" s="183">
        <v>7043</v>
      </c>
      <c r="B6593" s="264" t="s">
        <v>5039</v>
      </c>
      <c r="C6593" s="265" t="s">
        <v>5039</v>
      </c>
      <c r="D6593" s="266" t="s">
        <v>8455</v>
      </c>
      <c r="E6593" s="269" t="s">
        <v>27</v>
      </c>
      <c r="F6593" s="264" t="s">
        <v>8013</v>
      </c>
      <c r="G6593" t="s">
        <v>8313</v>
      </c>
      <c r="H6593" s="264" t="str">
        <f>IFERROR(VLOOKUP(Table[[#This Row],[Activity Details of Assistance]],WHAT!E:F,2,FALSE),"")</f>
        <v># of HP sessions at community level</v>
      </c>
      <c r="I6593" s="264"/>
      <c r="J6593">
        <v>319</v>
      </c>
      <c r="K6593" s="295" t="s">
        <v>8280</v>
      </c>
      <c r="L6593" s="306" t="s">
        <v>13</v>
      </c>
      <c r="M6593" t="s">
        <v>14</v>
      </c>
      <c r="N6593" t="s">
        <v>309</v>
      </c>
      <c r="O6593" t="s">
        <v>1606</v>
      </c>
      <c r="P6593" t="s">
        <v>4665</v>
      </c>
      <c r="Q6593" s="312">
        <v>44865</v>
      </c>
      <c r="R6593" s="312">
        <v>44986</v>
      </c>
      <c r="S6593" t="s">
        <v>8452</v>
      </c>
      <c r="T6593" s="267"/>
      <c r="U6593" s="267"/>
      <c r="V6593" s="267"/>
      <c r="W6593" s="267"/>
      <c r="X6593" s="268"/>
      <c r="Y6593" t="s">
        <v>8615</v>
      </c>
      <c r="Z6593">
        <v>1777773726</v>
      </c>
      <c r="AA6593" t="s">
        <v>8522</v>
      </c>
      <c r="AB6593" s="273" t="str">
        <f>_xlfn.IFNA(IF(Table[[#This Row],[Programme Partner]]&lt;&gt;Table[[#This Row],[Implementing Partner]],CONCATENATE(Table[[#This Row],[Programme Partner]],"-",Table[[#This Row],[Implementing Partner]]),Table[[#This Row],[Programme Partner]]),"")</f>
        <v>CARE</v>
      </c>
    </row>
    <row r="6594" spans="1:28" ht="16.5" customHeight="1">
      <c r="A6594" s="183">
        <v>7044</v>
      </c>
      <c r="B6594" s="264" t="s">
        <v>5039</v>
      </c>
      <c r="C6594" s="265" t="s">
        <v>5039</v>
      </c>
      <c r="D6594" s="266" t="s">
        <v>8455</v>
      </c>
      <c r="E6594" s="269" t="s">
        <v>27</v>
      </c>
      <c r="F6594" s="264" t="s">
        <v>8014</v>
      </c>
      <c r="G6594" t="s">
        <v>8358</v>
      </c>
      <c r="H6594" s="264" t="str">
        <f>IFERROR(VLOOKUP(Table[[#This Row],[Activity Details of Assistance]],WHAT!E:F,2,FALSE),"")</f>
        <v># of campaign per camp </v>
      </c>
      <c r="I6594" s="264"/>
      <c r="J6594">
        <v>1</v>
      </c>
      <c r="K6594" s="295" t="s">
        <v>8280</v>
      </c>
      <c r="L6594" s="306" t="s">
        <v>13</v>
      </c>
      <c r="M6594" t="s">
        <v>14</v>
      </c>
      <c r="N6594" t="s">
        <v>309</v>
      </c>
      <c r="O6594" t="s">
        <v>1606</v>
      </c>
      <c r="P6594" t="s">
        <v>4665</v>
      </c>
      <c r="Q6594" s="312">
        <v>44865</v>
      </c>
      <c r="R6594" s="312">
        <v>44986</v>
      </c>
      <c r="S6594" t="s">
        <v>8452</v>
      </c>
      <c r="T6594" s="267"/>
      <c r="U6594" s="267"/>
      <c r="V6594" s="267"/>
      <c r="W6594" s="267"/>
      <c r="X6594" s="268"/>
      <c r="Y6594" t="s">
        <v>8615</v>
      </c>
      <c r="Z6594">
        <v>1777773726</v>
      </c>
      <c r="AA6594" t="s">
        <v>8522</v>
      </c>
      <c r="AB6594" s="273" t="str">
        <f>_xlfn.IFNA(IF(Table[[#This Row],[Programme Partner]]&lt;&gt;Table[[#This Row],[Implementing Partner]],CONCATENATE(Table[[#This Row],[Programme Partner]],"-",Table[[#This Row],[Implementing Partner]]),Table[[#This Row],[Programme Partner]]),"")</f>
        <v>CARE</v>
      </c>
    </row>
    <row r="6595" spans="1:28" ht="16.5" customHeight="1">
      <c r="A6595" s="183">
        <v>7045</v>
      </c>
      <c r="B6595" s="264" t="s">
        <v>5039</v>
      </c>
      <c r="C6595" s="265" t="s">
        <v>5039</v>
      </c>
      <c r="D6595" s="266" t="s">
        <v>8455</v>
      </c>
      <c r="E6595" s="269" t="s">
        <v>27</v>
      </c>
      <c r="F6595" s="264" t="s">
        <v>8014</v>
      </c>
      <c r="G6595" s="103" t="s">
        <v>8361</v>
      </c>
      <c r="H6595" s="264" t="str">
        <f>IFERROR(VLOOKUP(Table[[#This Row],[Activity Details of Assistance]],WHAT!E:F,2,FALSE),"")</f>
        <v># of plant</v>
      </c>
      <c r="I6595" s="264"/>
      <c r="J6595">
        <v>2</v>
      </c>
      <c r="K6595" s="295" t="s">
        <v>8280</v>
      </c>
      <c r="L6595" s="306" t="s">
        <v>13</v>
      </c>
      <c r="M6595" t="s">
        <v>14</v>
      </c>
      <c r="N6595" t="s">
        <v>309</v>
      </c>
      <c r="O6595" t="s">
        <v>1606</v>
      </c>
      <c r="P6595" t="s">
        <v>4665</v>
      </c>
      <c r="Q6595" s="312">
        <v>44865</v>
      </c>
      <c r="R6595" s="312">
        <v>44986</v>
      </c>
      <c r="S6595" t="s">
        <v>8452</v>
      </c>
      <c r="T6595" s="267"/>
      <c r="U6595" s="267"/>
      <c r="V6595" s="267"/>
      <c r="W6595" s="267"/>
      <c r="X6595" s="268"/>
      <c r="Y6595" t="s">
        <v>8615</v>
      </c>
      <c r="Z6595">
        <v>1777773726</v>
      </c>
      <c r="AA6595" t="s">
        <v>8522</v>
      </c>
      <c r="AB6595" s="273" t="str">
        <f>_xlfn.IFNA(IF(Table[[#This Row],[Programme Partner]]&lt;&gt;Table[[#This Row],[Implementing Partner]],CONCATENATE(Table[[#This Row],[Programme Partner]],"-",Table[[#This Row],[Implementing Partner]]),Table[[#This Row],[Programme Partner]]),"")</f>
        <v>CARE</v>
      </c>
    </row>
    <row r="6596" spans="1:28" ht="16.5" customHeight="1">
      <c r="A6596" s="183">
        <v>7046</v>
      </c>
      <c r="B6596" s="264" t="s">
        <v>5039</v>
      </c>
      <c r="C6596" s="265" t="s">
        <v>5039</v>
      </c>
      <c r="D6596" s="266" t="s">
        <v>7014</v>
      </c>
      <c r="E6596" s="269" t="s">
        <v>27</v>
      </c>
      <c r="F6596" s="264" t="s">
        <v>8011</v>
      </c>
      <c r="G6596" s="195" t="s">
        <v>8584</v>
      </c>
      <c r="H6596" s="264" t="str">
        <f>IFERROR(VLOOKUP(Table[[#This Row],[Activity Details of Assistance]],WHAT!E:F,2,FALSE),"")</f>
        <v># of tube well</v>
      </c>
      <c r="I6596" s="264"/>
      <c r="J6596">
        <v>20</v>
      </c>
      <c r="K6596" s="295" t="s">
        <v>8280</v>
      </c>
      <c r="L6596" s="306" t="s">
        <v>13</v>
      </c>
      <c r="M6596" t="s">
        <v>14</v>
      </c>
      <c r="N6596" t="s">
        <v>309</v>
      </c>
      <c r="O6596" t="s">
        <v>1606</v>
      </c>
      <c r="P6596" t="s">
        <v>4662</v>
      </c>
      <c r="Q6596" s="312">
        <v>44865</v>
      </c>
      <c r="R6596" s="312">
        <v>45078</v>
      </c>
      <c r="S6596" t="s">
        <v>8452</v>
      </c>
      <c r="T6596" s="267"/>
      <c r="U6596" s="267"/>
      <c r="V6596" s="267"/>
      <c r="W6596" s="267"/>
      <c r="X6596" s="268"/>
      <c r="Y6596" t="s">
        <v>8615</v>
      </c>
      <c r="Z6596">
        <v>1777773726</v>
      </c>
      <c r="AA6596" t="s">
        <v>8522</v>
      </c>
      <c r="AB6596" s="273" t="str">
        <f>_xlfn.IFNA(IF(Table[[#This Row],[Programme Partner]]&lt;&gt;Table[[#This Row],[Implementing Partner]],CONCATENATE(Table[[#This Row],[Programme Partner]],"-",Table[[#This Row],[Implementing Partner]]),Table[[#This Row],[Programme Partner]]),"")</f>
        <v>CARE</v>
      </c>
    </row>
    <row r="6597" spans="1:28" ht="16.5" customHeight="1">
      <c r="A6597" s="183">
        <v>7047</v>
      </c>
      <c r="B6597" s="264" t="s">
        <v>5039</v>
      </c>
      <c r="C6597" s="265" t="s">
        <v>5039</v>
      </c>
      <c r="D6597" s="266" t="s">
        <v>7014</v>
      </c>
      <c r="E6597" s="269" t="s">
        <v>27</v>
      </c>
      <c r="F6597" s="264" t="s">
        <v>8011</v>
      </c>
      <c r="G6597" t="s">
        <v>8355</v>
      </c>
      <c r="H6597" s="264" t="str">
        <f>IFERROR(VLOOKUP(Table[[#This Row],[Activity Details of Assistance]],WHAT!E:F,2,FALSE),"")</f>
        <v># of water network</v>
      </c>
      <c r="I6597" s="264"/>
      <c r="J6597">
        <v>1</v>
      </c>
      <c r="K6597" s="295" t="s">
        <v>8280</v>
      </c>
      <c r="L6597" s="306" t="s">
        <v>13</v>
      </c>
      <c r="M6597" t="s">
        <v>14</v>
      </c>
      <c r="N6597" t="s">
        <v>309</v>
      </c>
      <c r="O6597" t="s">
        <v>1606</v>
      </c>
      <c r="P6597" t="s">
        <v>4662</v>
      </c>
      <c r="Q6597" s="312">
        <v>44865</v>
      </c>
      <c r="R6597" s="312">
        <v>45078</v>
      </c>
      <c r="S6597" t="s">
        <v>8452</v>
      </c>
      <c r="T6597" s="267"/>
      <c r="U6597" s="267"/>
      <c r="V6597" s="267"/>
      <c r="W6597" s="267"/>
      <c r="X6597" s="268"/>
      <c r="Y6597" t="s">
        <v>8615</v>
      </c>
      <c r="Z6597">
        <v>1777773726</v>
      </c>
      <c r="AA6597" t="s">
        <v>8522</v>
      </c>
      <c r="AB6597" s="273" t="str">
        <f>_xlfn.IFNA(IF(Table[[#This Row],[Programme Partner]]&lt;&gt;Table[[#This Row],[Implementing Partner]],CONCATENATE(Table[[#This Row],[Programme Partner]],"-",Table[[#This Row],[Implementing Partner]]),Table[[#This Row],[Programme Partner]]),"")</f>
        <v>CARE</v>
      </c>
    </row>
    <row r="6598" spans="1:28" ht="16.5" customHeight="1">
      <c r="A6598" s="183">
        <v>7048</v>
      </c>
      <c r="B6598" s="264" t="s">
        <v>5039</v>
      </c>
      <c r="C6598" s="265" t="s">
        <v>5039</v>
      </c>
      <c r="D6598" s="266" t="s">
        <v>7014</v>
      </c>
      <c r="E6598" s="269" t="s">
        <v>27</v>
      </c>
      <c r="F6598" s="264" t="s">
        <v>8012</v>
      </c>
      <c r="G6598" s="195" t="s">
        <v>8585</v>
      </c>
      <c r="H6598" s="264" t="str">
        <f>IFERROR(VLOOKUP(Table[[#This Row],[Activity Details of Assistance]],WHAT!E:F,2,FALSE),"")</f>
        <v xml:space="preserve"># of door </v>
      </c>
      <c r="I6598" s="264"/>
      <c r="J6598">
        <v>2</v>
      </c>
      <c r="K6598" s="295" t="s">
        <v>8280</v>
      </c>
      <c r="L6598" s="306" t="s">
        <v>13</v>
      </c>
      <c r="M6598" t="s">
        <v>14</v>
      </c>
      <c r="N6598" t="s">
        <v>309</v>
      </c>
      <c r="O6598" t="s">
        <v>1606</v>
      </c>
      <c r="P6598" t="s">
        <v>4662</v>
      </c>
      <c r="Q6598" s="312">
        <v>44865</v>
      </c>
      <c r="R6598" s="312">
        <v>45078</v>
      </c>
      <c r="S6598" t="s">
        <v>8452</v>
      </c>
      <c r="T6598" s="267"/>
      <c r="U6598" s="267"/>
      <c r="V6598" s="267"/>
      <c r="W6598" s="267"/>
      <c r="X6598" s="268"/>
      <c r="Y6598" t="s">
        <v>8615</v>
      </c>
      <c r="Z6598">
        <v>1777773726</v>
      </c>
      <c r="AA6598" t="s">
        <v>8522</v>
      </c>
      <c r="AB6598" s="273" t="str">
        <f>_xlfn.IFNA(IF(Table[[#This Row],[Programme Partner]]&lt;&gt;Table[[#This Row],[Implementing Partner]],CONCATENATE(Table[[#This Row],[Programme Partner]],"-",Table[[#This Row],[Implementing Partner]]),Table[[#This Row],[Programme Partner]]),"")</f>
        <v>CARE</v>
      </c>
    </row>
    <row r="6599" spans="1:28" ht="16.5" customHeight="1">
      <c r="A6599" s="183">
        <v>7049</v>
      </c>
      <c r="B6599" s="264" t="s">
        <v>5039</v>
      </c>
      <c r="C6599" s="265" t="s">
        <v>5039</v>
      </c>
      <c r="D6599" s="266" t="s">
        <v>7014</v>
      </c>
      <c r="E6599" s="269" t="s">
        <v>27</v>
      </c>
      <c r="F6599" s="264" t="s">
        <v>8014</v>
      </c>
      <c r="G6599" t="s">
        <v>8358</v>
      </c>
      <c r="H6599" s="264" t="str">
        <f>IFERROR(VLOOKUP(Table[[#This Row],[Activity Details of Assistance]],WHAT!E:F,2,FALSE),"")</f>
        <v># of campaign per camp </v>
      </c>
      <c r="I6599" s="264"/>
      <c r="J6599">
        <v>1</v>
      </c>
      <c r="K6599" s="295" t="s">
        <v>8280</v>
      </c>
      <c r="L6599" s="306" t="s">
        <v>13</v>
      </c>
      <c r="M6599" t="s">
        <v>14</v>
      </c>
      <c r="N6599" t="s">
        <v>309</v>
      </c>
      <c r="O6599" t="s">
        <v>1606</v>
      </c>
      <c r="P6599" t="s">
        <v>4662</v>
      </c>
      <c r="Q6599" s="312">
        <v>44865</v>
      </c>
      <c r="R6599" s="312">
        <v>45078</v>
      </c>
      <c r="S6599" t="s">
        <v>8452</v>
      </c>
      <c r="T6599" s="267"/>
      <c r="U6599" s="267"/>
      <c r="V6599" s="267"/>
      <c r="W6599" s="267"/>
      <c r="X6599" s="268"/>
      <c r="Y6599" t="s">
        <v>8615</v>
      </c>
      <c r="Z6599">
        <v>1777773726</v>
      </c>
      <c r="AA6599" t="s">
        <v>8522</v>
      </c>
      <c r="AB6599" s="273" t="str">
        <f>_xlfn.IFNA(IF(Table[[#This Row],[Programme Partner]]&lt;&gt;Table[[#This Row],[Implementing Partner]],CONCATENATE(Table[[#This Row],[Programme Partner]],"-",Table[[#This Row],[Implementing Partner]]),Table[[#This Row],[Programme Partner]]),"")</f>
        <v>CARE</v>
      </c>
    </row>
    <row r="6600" spans="1:28" ht="16.5" customHeight="1">
      <c r="A6600" s="183">
        <v>7050</v>
      </c>
      <c r="B6600" s="264" t="s">
        <v>5039</v>
      </c>
      <c r="C6600" s="265" t="s">
        <v>5039</v>
      </c>
      <c r="D6600" s="266" t="s">
        <v>7014</v>
      </c>
      <c r="E6600" s="269" t="s">
        <v>27</v>
      </c>
      <c r="F6600" s="264" t="s">
        <v>8011</v>
      </c>
      <c r="G6600" s="195" t="s">
        <v>8584</v>
      </c>
      <c r="H6600" s="264" t="str">
        <f>IFERROR(VLOOKUP(Table[[#This Row],[Activity Details of Assistance]],WHAT!E:F,2,FALSE),"")</f>
        <v># of tube well</v>
      </c>
      <c r="I6600" s="264"/>
      <c r="J6600">
        <v>10</v>
      </c>
      <c r="K6600" s="295" t="s">
        <v>8280</v>
      </c>
      <c r="L6600" s="306" t="s">
        <v>13</v>
      </c>
      <c r="M6600" t="s">
        <v>14</v>
      </c>
      <c r="N6600" t="s">
        <v>309</v>
      </c>
      <c r="O6600" t="s">
        <v>1606</v>
      </c>
      <c r="P6600" t="s">
        <v>4665</v>
      </c>
      <c r="Q6600" s="312">
        <v>44865</v>
      </c>
      <c r="R6600" s="312">
        <v>45078</v>
      </c>
      <c r="S6600" t="s">
        <v>8452</v>
      </c>
      <c r="T6600" s="267"/>
      <c r="U6600" s="267"/>
      <c r="V6600" s="267"/>
      <c r="W6600" s="267"/>
      <c r="X6600" s="268"/>
      <c r="Y6600" t="s">
        <v>8615</v>
      </c>
      <c r="Z6600">
        <v>1777773726</v>
      </c>
      <c r="AA6600" t="s">
        <v>8522</v>
      </c>
      <c r="AB6600" s="273" t="str">
        <f>_xlfn.IFNA(IF(Table[[#This Row],[Programme Partner]]&lt;&gt;Table[[#This Row],[Implementing Partner]],CONCATENATE(Table[[#This Row],[Programme Partner]],"-",Table[[#This Row],[Implementing Partner]]),Table[[#This Row],[Programme Partner]]),"")</f>
        <v>CARE</v>
      </c>
    </row>
    <row r="6601" spans="1:28" ht="16.5" customHeight="1">
      <c r="A6601" s="183">
        <v>7051</v>
      </c>
      <c r="B6601" s="264" t="s">
        <v>5039</v>
      </c>
      <c r="C6601" s="265" t="s">
        <v>5039</v>
      </c>
      <c r="D6601" s="266" t="s">
        <v>7014</v>
      </c>
      <c r="E6601" s="269" t="s">
        <v>27</v>
      </c>
      <c r="F6601" s="264" t="s">
        <v>8011</v>
      </c>
      <c r="G6601" t="s">
        <v>8355</v>
      </c>
      <c r="H6601" s="264" t="str">
        <f>IFERROR(VLOOKUP(Table[[#This Row],[Activity Details of Assistance]],WHAT!E:F,2,FALSE),"")</f>
        <v># of water network</v>
      </c>
      <c r="I6601" s="264"/>
      <c r="J6601">
        <v>1</v>
      </c>
      <c r="K6601" s="295" t="s">
        <v>8280</v>
      </c>
      <c r="L6601" s="306" t="s">
        <v>13</v>
      </c>
      <c r="M6601" t="s">
        <v>14</v>
      </c>
      <c r="N6601" t="s">
        <v>309</v>
      </c>
      <c r="O6601" t="s">
        <v>1606</v>
      </c>
      <c r="P6601" t="s">
        <v>4665</v>
      </c>
      <c r="Q6601" s="312">
        <v>44865</v>
      </c>
      <c r="R6601" s="312">
        <v>45078</v>
      </c>
      <c r="S6601" t="s">
        <v>8452</v>
      </c>
      <c r="T6601" s="267"/>
      <c r="U6601" s="267"/>
      <c r="V6601" s="267"/>
      <c r="W6601" s="267"/>
      <c r="X6601" s="268"/>
      <c r="Y6601" t="s">
        <v>8615</v>
      </c>
      <c r="Z6601">
        <v>1777773726</v>
      </c>
      <c r="AA6601" t="s">
        <v>8522</v>
      </c>
      <c r="AB6601" s="273" t="str">
        <f>_xlfn.IFNA(IF(Table[[#This Row],[Programme Partner]]&lt;&gt;Table[[#This Row],[Implementing Partner]],CONCATENATE(Table[[#This Row],[Programme Partner]],"-",Table[[#This Row],[Implementing Partner]]),Table[[#This Row],[Programme Partner]]),"")</f>
        <v>CARE</v>
      </c>
    </row>
    <row r="6602" spans="1:28" ht="16.5" customHeight="1">
      <c r="A6602" s="183">
        <v>7052</v>
      </c>
      <c r="B6602" s="264" t="s">
        <v>5039</v>
      </c>
      <c r="C6602" s="265" t="s">
        <v>5039</v>
      </c>
      <c r="D6602" s="266" t="s">
        <v>7014</v>
      </c>
      <c r="E6602" s="269" t="s">
        <v>27</v>
      </c>
      <c r="F6602" s="264" t="s">
        <v>8012</v>
      </c>
      <c r="G6602" s="195" t="s">
        <v>8585</v>
      </c>
      <c r="H6602" s="264" t="str">
        <f>IFERROR(VLOOKUP(Table[[#This Row],[Activity Details of Assistance]],WHAT!E:F,2,FALSE),"")</f>
        <v xml:space="preserve"># of door </v>
      </c>
      <c r="I6602" s="264"/>
      <c r="J6602">
        <v>5</v>
      </c>
      <c r="K6602" s="295" t="s">
        <v>8280</v>
      </c>
      <c r="L6602" s="306" t="s">
        <v>13</v>
      </c>
      <c r="M6602" t="s">
        <v>14</v>
      </c>
      <c r="N6602" t="s">
        <v>309</v>
      </c>
      <c r="O6602" t="s">
        <v>1606</v>
      </c>
      <c r="P6602" t="s">
        <v>4665</v>
      </c>
      <c r="Q6602" s="312">
        <v>44865</v>
      </c>
      <c r="R6602" s="312">
        <v>45078</v>
      </c>
      <c r="S6602" t="s">
        <v>8452</v>
      </c>
      <c r="T6602" s="267"/>
      <c r="U6602" s="267"/>
      <c r="V6602" s="267"/>
      <c r="W6602" s="267"/>
      <c r="X6602" s="268"/>
      <c r="Y6602" t="s">
        <v>8615</v>
      </c>
      <c r="Z6602">
        <v>1777773726</v>
      </c>
      <c r="AA6602" t="s">
        <v>8522</v>
      </c>
      <c r="AB6602" s="273" t="str">
        <f>_xlfn.IFNA(IF(Table[[#This Row],[Programme Partner]]&lt;&gt;Table[[#This Row],[Implementing Partner]],CONCATENATE(Table[[#This Row],[Programme Partner]],"-",Table[[#This Row],[Implementing Partner]]),Table[[#This Row],[Programme Partner]]),"")</f>
        <v>CARE</v>
      </c>
    </row>
    <row r="6603" spans="1:28" ht="16.5" customHeight="1">
      <c r="A6603" s="183">
        <v>7053</v>
      </c>
      <c r="B6603" s="264" t="s">
        <v>5039</v>
      </c>
      <c r="C6603" s="265" t="s">
        <v>5039</v>
      </c>
      <c r="D6603" s="266" t="s">
        <v>7014</v>
      </c>
      <c r="E6603" s="269" t="s">
        <v>27</v>
      </c>
      <c r="F6603" s="264" t="s">
        <v>8012</v>
      </c>
      <c r="G6603" t="s">
        <v>8357</v>
      </c>
      <c r="H6603" s="264" t="str">
        <f>IFERROR(VLOOKUP(Table[[#This Row],[Activity Details of Assistance]],WHAT!E:F,2,FALSE),"")</f>
        <v># of door</v>
      </c>
      <c r="I6603" s="264"/>
      <c r="J6603">
        <v>12</v>
      </c>
      <c r="K6603" s="295" t="s">
        <v>8280</v>
      </c>
      <c r="L6603" s="306" t="s">
        <v>13</v>
      </c>
      <c r="M6603" t="s">
        <v>14</v>
      </c>
      <c r="N6603" t="s">
        <v>309</v>
      </c>
      <c r="O6603" t="s">
        <v>1606</v>
      </c>
      <c r="P6603" t="s">
        <v>4665</v>
      </c>
      <c r="Q6603" s="312">
        <v>44865</v>
      </c>
      <c r="R6603" s="312">
        <v>45078</v>
      </c>
      <c r="S6603" t="s">
        <v>8452</v>
      </c>
      <c r="T6603" s="267"/>
      <c r="U6603" s="267"/>
      <c r="V6603" s="267"/>
      <c r="W6603" s="267"/>
      <c r="X6603" s="268"/>
      <c r="Y6603" t="s">
        <v>8615</v>
      </c>
      <c r="Z6603">
        <v>1777773726</v>
      </c>
      <c r="AA6603" t="s">
        <v>8522</v>
      </c>
      <c r="AB6603" s="273" t="str">
        <f>_xlfn.IFNA(IF(Table[[#This Row],[Programme Partner]]&lt;&gt;Table[[#This Row],[Implementing Partner]],CONCATENATE(Table[[#This Row],[Programme Partner]],"-",Table[[#This Row],[Implementing Partner]]),Table[[#This Row],[Programme Partner]]),"")</f>
        <v>CARE</v>
      </c>
    </row>
    <row r="6604" spans="1:28" ht="16.5" customHeight="1">
      <c r="A6604" s="183">
        <v>7054</v>
      </c>
      <c r="B6604" s="264" t="s">
        <v>5039</v>
      </c>
      <c r="C6604" s="265" t="s">
        <v>5039</v>
      </c>
      <c r="D6604" s="266" t="s">
        <v>7014</v>
      </c>
      <c r="E6604" s="269" t="s">
        <v>27</v>
      </c>
      <c r="F6604" s="264" t="s">
        <v>8014</v>
      </c>
      <c r="G6604" t="s">
        <v>8358</v>
      </c>
      <c r="H6604" s="264" t="str">
        <f>IFERROR(VLOOKUP(Table[[#This Row],[Activity Details of Assistance]],WHAT!E:F,2,FALSE),"")</f>
        <v># of campaign per camp </v>
      </c>
      <c r="I6604" s="264"/>
      <c r="J6604">
        <v>1</v>
      </c>
      <c r="K6604" s="295" t="s">
        <v>8280</v>
      </c>
      <c r="L6604" s="306" t="s">
        <v>13</v>
      </c>
      <c r="M6604" t="s">
        <v>14</v>
      </c>
      <c r="N6604" t="s">
        <v>309</v>
      </c>
      <c r="O6604" t="s">
        <v>1606</v>
      </c>
      <c r="P6604" t="s">
        <v>4665</v>
      </c>
      <c r="Q6604" s="312">
        <v>44865</v>
      </c>
      <c r="R6604" s="312">
        <v>45078</v>
      </c>
      <c r="S6604" t="s">
        <v>8452</v>
      </c>
      <c r="T6604" s="267"/>
      <c r="U6604" s="267"/>
      <c r="V6604" s="267"/>
      <c r="W6604" s="267"/>
      <c r="X6604" s="268"/>
      <c r="Y6604" t="s">
        <v>8615</v>
      </c>
      <c r="Z6604">
        <v>1777773726</v>
      </c>
      <c r="AA6604" t="s">
        <v>8522</v>
      </c>
      <c r="AB6604" s="273" t="str">
        <f>_xlfn.IFNA(IF(Table[[#This Row],[Programme Partner]]&lt;&gt;Table[[#This Row],[Implementing Partner]],CONCATENATE(Table[[#This Row],[Programme Partner]],"-",Table[[#This Row],[Implementing Partner]]),Table[[#This Row],[Programme Partner]]),"")</f>
        <v>CARE</v>
      </c>
    </row>
    <row r="6605" spans="1:28" ht="16.5" customHeight="1">
      <c r="A6605" s="183">
        <v>7055</v>
      </c>
      <c r="B6605" s="264" t="s">
        <v>5039</v>
      </c>
      <c r="C6605" s="265" t="s">
        <v>5039</v>
      </c>
      <c r="D6605" s="266" t="s">
        <v>7014</v>
      </c>
      <c r="E6605" s="269" t="s">
        <v>27</v>
      </c>
      <c r="F6605" s="264" t="s">
        <v>8011</v>
      </c>
      <c r="G6605" t="s">
        <v>8355</v>
      </c>
      <c r="H6605" s="264" t="str">
        <f>IFERROR(VLOOKUP(Table[[#This Row],[Activity Details of Assistance]],WHAT!E:F,2,FALSE),"")</f>
        <v># of water network</v>
      </c>
      <c r="I6605" s="264"/>
      <c r="J6605">
        <v>1</v>
      </c>
      <c r="K6605" s="295" t="s">
        <v>8280</v>
      </c>
      <c r="L6605" s="306" t="s">
        <v>13</v>
      </c>
      <c r="M6605" t="s">
        <v>14</v>
      </c>
      <c r="N6605" t="s">
        <v>309</v>
      </c>
      <c r="O6605" t="s">
        <v>1608</v>
      </c>
      <c r="P6605" t="s">
        <v>8212</v>
      </c>
      <c r="Q6605" s="312">
        <v>44865</v>
      </c>
      <c r="R6605" s="312">
        <v>45078</v>
      </c>
      <c r="S6605" s="291" t="s">
        <v>8590</v>
      </c>
      <c r="T6605" s="267"/>
      <c r="U6605" s="267"/>
      <c r="V6605" s="267"/>
      <c r="W6605" s="267"/>
      <c r="X6605" s="268"/>
      <c r="Y6605" t="s">
        <v>8615</v>
      </c>
      <c r="Z6605">
        <v>1777773726</v>
      </c>
      <c r="AA6605" t="s">
        <v>8522</v>
      </c>
      <c r="AB6605" s="273" t="str">
        <f>_xlfn.IFNA(IF(Table[[#This Row],[Programme Partner]]&lt;&gt;Table[[#This Row],[Implementing Partner]],CONCATENATE(Table[[#This Row],[Programme Partner]],"-",Table[[#This Row],[Implementing Partner]]),Table[[#This Row],[Programme Partner]]),"")</f>
        <v>CARE</v>
      </c>
    </row>
    <row r="6606" spans="1:28" ht="16.5" customHeight="1">
      <c r="A6606" s="183">
        <v>7056</v>
      </c>
      <c r="B6606" s="264" t="s">
        <v>8031</v>
      </c>
      <c r="C6606" s="265" t="s">
        <v>8031</v>
      </c>
      <c r="D6606" s="197" t="s">
        <v>8639</v>
      </c>
      <c r="E6606" s="269" t="s">
        <v>27</v>
      </c>
      <c r="F6606" s="264" t="s">
        <v>8011</v>
      </c>
      <c r="G6606" t="s">
        <v>8355</v>
      </c>
      <c r="H6606" s="264" t="str">
        <f>IFERROR(VLOOKUP(Table[[#This Row],[Activity Details of Assistance]],WHAT!E:F,2,FALSE),"")</f>
        <v># of water network</v>
      </c>
      <c r="I6606" s="264"/>
      <c r="J6606">
        <v>1</v>
      </c>
      <c r="K6606" s="295" t="s">
        <v>8280</v>
      </c>
      <c r="L6606" s="306" t="s">
        <v>13</v>
      </c>
      <c r="M6606" t="s">
        <v>14</v>
      </c>
      <c r="N6606" t="s">
        <v>307</v>
      </c>
      <c r="O6606" t="s">
        <v>1599</v>
      </c>
      <c r="P6606" t="s">
        <v>4717</v>
      </c>
      <c r="Q6606" s="312">
        <v>44865</v>
      </c>
      <c r="R6606" s="312">
        <v>44896</v>
      </c>
      <c r="S6606" t="s">
        <v>8452</v>
      </c>
      <c r="T6606" s="267"/>
      <c r="U6606" s="267"/>
      <c r="V6606" s="267"/>
      <c r="W6606" s="267"/>
      <c r="X6606" s="268"/>
      <c r="Y6606" t="s">
        <v>8295</v>
      </c>
      <c r="Z6606">
        <v>1712024697</v>
      </c>
      <c r="AA6606" t="s">
        <v>8571</v>
      </c>
      <c r="AB6606" s="273" t="str">
        <f>_xlfn.IFNA(IF(Table[[#This Row],[Programme Partner]]&lt;&gt;Table[[#This Row],[Implementing Partner]],CONCATENATE(Table[[#This Row],[Programme Partner]],"-",Table[[#This Row],[Implementing Partner]]),Table[[#This Row],[Programme Partner]]),"")</f>
        <v>NABOLOK</v>
      </c>
    </row>
    <row r="6607" spans="1:28" ht="16.5" customHeight="1">
      <c r="A6607" s="183">
        <v>7057</v>
      </c>
      <c r="B6607" s="264" t="s">
        <v>8031</v>
      </c>
      <c r="C6607" s="265" t="s">
        <v>8031</v>
      </c>
      <c r="D6607" s="197" t="s">
        <v>8639</v>
      </c>
      <c r="E6607" s="269" t="s">
        <v>27</v>
      </c>
      <c r="F6607" s="264" t="s">
        <v>8012</v>
      </c>
      <c r="G6607" s="195" t="s">
        <v>8585</v>
      </c>
      <c r="H6607" s="264" t="str">
        <f>IFERROR(VLOOKUP(Table[[#This Row],[Activity Details of Assistance]],WHAT!E:F,2,FALSE),"")</f>
        <v xml:space="preserve"># of door </v>
      </c>
      <c r="I6607" s="264"/>
      <c r="J6607">
        <v>4</v>
      </c>
      <c r="K6607" s="295" t="s">
        <v>8280</v>
      </c>
      <c r="L6607" s="306" t="s">
        <v>13</v>
      </c>
      <c r="M6607" t="s">
        <v>14</v>
      </c>
      <c r="N6607" t="s">
        <v>307</v>
      </c>
      <c r="O6607" t="s">
        <v>1599</v>
      </c>
      <c r="P6607" t="s">
        <v>4717</v>
      </c>
      <c r="Q6607" s="312">
        <v>44865</v>
      </c>
      <c r="R6607" s="312">
        <v>44896</v>
      </c>
      <c r="S6607" t="s">
        <v>8452</v>
      </c>
      <c r="T6607" s="267"/>
      <c r="U6607" s="267"/>
      <c r="V6607" s="267"/>
      <c r="W6607" s="267"/>
      <c r="X6607" s="268"/>
      <c r="Y6607" t="s">
        <v>8295</v>
      </c>
      <c r="Z6607">
        <v>1712024697</v>
      </c>
      <c r="AA6607" t="s">
        <v>8571</v>
      </c>
      <c r="AB6607" s="273" t="str">
        <f>_xlfn.IFNA(IF(Table[[#This Row],[Programme Partner]]&lt;&gt;Table[[#This Row],[Implementing Partner]],CONCATENATE(Table[[#This Row],[Programme Partner]],"-",Table[[#This Row],[Implementing Partner]]),Table[[#This Row],[Programme Partner]]),"")</f>
        <v>NABOLOK</v>
      </c>
    </row>
    <row r="6608" spans="1:28" ht="16.5" customHeight="1">
      <c r="A6608" s="183">
        <v>7058</v>
      </c>
      <c r="B6608" s="264" t="s">
        <v>8031</v>
      </c>
      <c r="C6608" s="265" t="s">
        <v>8031</v>
      </c>
      <c r="D6608" s="197" t="s">
        <v>8639</v>
      </c>
      <c r="E6608" s="269" t="s">
        <v>27</v>
      </c>
      <c r="F6608" s="264" t="s">
        <v>8012</v>
      </c>
      <c r="G6608" t="s">
        <v>8359</v>
      </c>
      <c r="H6608" s="264" t="str">
        <f>IFERROR(VLOOKUP(Table[[#This Row],[Activity Details of Assistance]],WHAT!E:F,2,FALSE),"")</f>
        <v># of FSM Site</v>
      </c>
      <c r="I6608" s="264"/>
      <c r="J6608">
        <v>3</v>
      </c>
      <c r="K6608" s="295" t="s">
        <v>8280</v>
      </c>
      <c r="L6608" s="306" t="s">
        <v>13</v>
      </c>
      <c r="M6608" t="s">
        <v>14</v>
      </c>
      <c r="N6608" t="s">
        <v>307</v>
      </c>
      <c r="O6608" t="s">
        <v>1599</v>
      </c>
      <c r="P6608" t="s">
        <v>4717</v>
      </c>
      <c r="Q6608" s="312">
        <v>44865</v>
      </c>
      <c r="R6608" s="312">
        <v>44896</v>
      </c>
      <c r="S6608" t="s">
        <v>8452</v>
      </c>
      <c r="T6608" s="267"/>
      <c r="U6608" s="267"/>
      <c r="V6608" s="267"/>
      <c r="W6608" s="267"/>
      <c r="X6608" s="268"/>
      <c r="Y6608" t="s">
        <v>8295</v>
      </c>
      <c r="Z6608">
        <v>1712024697</v>
      </c>
      <c r="AA6608" t="s">
        <v>8571</v>
      </c>
      <c r="AB6608" s="273" t="str">
        <f>_xlfn.IFNA(IF(Table[[#This Row],[Programme Partner]]&lt;&gt;Table[[#This Row],[Implementing Partner]],CONCATENATE(Table[[#This Row],[Programme Partner]],"-",Table[[#This Row],[Implementing Partner]]),Table[[#This Row],[Programme Partner]]),"")</f>
        <v>NABOLOK</v>
      </c>
    </row>
    <row r="6609" spans="1:28" ht="16.5" customHeight="1">
      <c r="A6609" s="183">
        <v>7059</v>
      </c>
      <c r="B6609" s="264" t="s">
        <v>8031</v>
      </c>
      <c r="C6609" s="265" t="s">
        <v>8031</v>
      </c>
      <c r="D6609" s="197" t="s">
        <v>8639</v>
      </c>
      <c r="E6609" s="269" t="s">
        <v>27</v>
      </c>
      <c r="F6609" s="264" t="s">
        <v>8013</v>
      </c>
      <c r="G6609" t="s">
        <v>8313</v>
      </c>
      <c r="H6609" s="264" t="str">
        <f>IFERROR(VLOOKUP(Table[[#This Row],[Activity Details of Assistance]],WHAT!E:F,2,FALSE),"")</f>
        <v># of HP sessions at community level</v>
      </c>
      <c r="I6609" s="264"/>
      <c r="J6609">
        <v>124</v>
      </c>
      <c r="K6609" s="295" t="s">
        <v>8280</v>
      </c>
      <c r="L6609" s="306" t="s">
        <v>13</v>
      </c>
      <c r="M6609" t="s">
        <v>14</v>
      </c>
      <c r="N6609" t="s">
        <v>307</v>
      </c>
      <c r="O6609" t="s">
        <v>1599</v>
      </c>
      <c r="P6609" t="s">
        <v>4717</v>
      </c>
      <c r="Q6609" s="312">
        <v>44865</v>
      </c>
      <c r="R6609" s="312">
        <v>44896</v>
      </c>
      <c r="S6609" t="s">
        <v>8452</v>
      </c>
      <c r="T6609" s="267"/>
      <c r="U6609" s="267"/>
      <c r="V6609" s="267"/>
      <c r="W6609" s="267"/>
      <c r="X6609" s="268"/>
      <c r="Y6609" t="s">
        <v>8295</v>
      </c>
      <c r="Z6609">
        <v>1712024697</v>
      </c>
      <c r="AA6609" t="s">
        <v>8571</v>
      </c>
      <c r="AB6609" s="273" t="str">
        <f>_xlfn.IFNA(IF(Table[[#This Row],[Programme Partner]]&lt;&gt;Table[[#This Row],[Implementing Partner]],CONCATENATE(Table[[#This Row],[Programme Partner]],"-",Table[[#This Row],[Implementing Partner]]),Table[[#This Row],[Programme Partner]]),"")</f>
        <v>NABOLOK</v>
      </c>
    </row>
    <row r="6610" spans="1:28" ht="16.5" customHeight="1">
      <c r="A6610" s="183">
        <v>7060</v>
      </c>
      <c r="B6610" s="264" t="s">
        <v>8031</v>
      </c>
      <c r="C6610" s="265" t="s">
        <v>8031</v>
      </c>
      <c r="D6610" s="197" t="s">
        <v>8639</v>
      </c>
      <c r="E6610" s="269" t="s">
        <v>27</v>
      </c>
      <c r="F6610" s="264" t="s">
        <v>8013</v>
      </c>
      <c r="G6610" t="s">
        <v>8314</v>
      </c>
      <c r="H6610" s="264" t="str">
        <f>IFERROR(VLOOKUP(Table[[#This Row],[Activity Details of Assistance]],WHAT!E:F,2,FALSE),"")</f>
        <v># of HP sessions at HH level</v>
      </c>
      <c r="I6610" s="264"/>
      <c r="J6610">
        <v>839</v>
      </c>
      <c r="K6610" s="295" t="s">
        <v>8280</v>
      </c>
      <c r="L6610" s="306" t="s">
        <v>13</v>
      </c>
      <c r="M6610" t="s">
        <v>14</v>
      </c>
      <c r="N6610" t="s">
        <v>307</v>
      </c>
      <c r="O6610" t="s">
        <v>1599</v>
      </c>
      <c r="P6610" t="s">
        <v>4717</v>
      </c>
      <c r="Q6610" s="312">
        <v>44865</v>
      </c>
      <c r="R6610" s="312">
        <v>44896</v>
      </c>
      <c r="S6610" t="s">
        <v>8452</v>
      </c>
      <c r="T6610" s="267"/>
      <c r="U6610" s="267"/>
      <c r="V6610" s="267"/>
      <c r="W6610" s="267"/>
      <c r="X6610" s="268"/>
      <c r="Y6610" t="s">
        <v>8295</v>
      </c>
      <c r="Z6610">
        <v>1712024697</v>
      </c>
      <c r="AA6610" t="s">
        <v>8571</v>
      </c>
      <c r="AB6610" s="273" t="str">
        <f>_xlfn.IFNA(IF(Table[[#This Row],[Programme Partner]]&lt;&gt;Table[[#This Row],[Implementing Partner]],CONCATENATE(Table[[#This Row],[Programme Partner]],"-",Table[[#This Row],[Implementing Partner]]),Table[[#This Row],[Programme Partner]]),"")</f>
        <v>NABOLOK</v>
      </c>
    </row>
    <row r="6611" spans="1:28" ht="16.5" customHeight="1">
      <c r="A6611" s="183">
        <v>7061</v>
      </c>
      <c r="B6611" s="264" t="s">
        <v>8031</v>
      </c>
      <c r="C6611" s="265" t="s">
        <v>8031</v>
      </c>
      <c r="D6611" s="197" t="s">
        <v>8639</v>
      </c>
      <c r="E6611" s="269" t="s">
        <v>27</v>
      </c>
      <c r="F6611" s="264" t="s">
        <v>8013</v>
      </c>
      <c r="G6611" t="s">
        <v>8317</v>
      </c>
      <c r="H6611" s="264" t="str">
        <f>IFERROR(VLOOKUP(Table[[#This Row],[Activity Details of Assistance]],WHAT!E:F,2,FALSE),"")</f>
        <v># of estimated persons reached by mass-media campaign</v>
      </c>
      <c r="I6611" s="264"/>
      <c r="J6611">
        <v>16</v>
      </c>
      <c r="K6611" s="295" t="s">
        <v>8280</v>
      </c>
      <c r="L6611" s="306" t="s">
        <v>13</v>
      </c>
      <c r="M6611" t="s">
        <v>14</v>
      </c>
      <c r="N6611" t="s">
        <v>307</v>
      </c>
      <c r="O6611" t="s">
        <v>1599</v>
      </c>
      <c r="P6611" t="s">
        <v>4717</v>
      </c>
      <c r="Q6611" s="312">
        <v>44865</v>
      </c>
      <c r="R6611" s="312">
        <v>44896</v>
      </c>
      <c r="S6611" t="s">
        <v>8452</v>
      </c>
      <c r="T6611" s="267"/>
      <c r="U6611" s="267"/>
      <c r="V6611" s="267"/>
      <c r="W6611" s="267"/>
      <c r="X6611" s="268"/>
      <c r="Y6611" t="s">
        <v>8295</v>
      </c>
      <c r="Z6611">
        <v>1712024697</v>
      </c>
      <c r="AA6611" t="s">
        <v>8571</v>
      </c>
      <c r="AB6611" s="273" t="str">
        <f>_xlfn.IFNA(IF(Table[[#This Row],[Programme Partner]]&lt;&gt;Table[[#This Row],[Implementing Partner]],CONCATENATE(Table[[#This Row],[Programme Partner]],"-",Table[[#This Row],[Implementing Partner]]),Table[[#This Row],[Programme Partner]]),"")</f>
        <v>NABOLOK</v>
      </c>
    </row>
    <row r="6612" spans="1:28" ht="16.5" customHeight="1">
      <c r="A6612" s="183">
        <v>7062</v>
      </c>
      <c r="B6612" s="264" t="s">
        <v>8031</v>
      </c>
      <c r="C6612" s="265" t="s">
        <v>8031</v>
      </c>
      <c r="D6612" s="197" t="s">
        <v>8639</v>
      </c>
      <c r="E6612" s="269" t="s">
        <v>27</v>
      </c>
      <c r="F6612" s="264" t="s">
        <v>8013</v>
      </c>
      <c r="G6612" t="s">
        <v>8360</v>
      </c>
      <c r="H6612" s="264" t="str">
        <f>IFERROR(VLOOKUP(Table[[#This Row],[Activity Details of Assistance]],WHAT!E:F,2,FALSE),"")</f>
        <v># of household</v>
      </c>
      <c r="I6612" s="264"/>
      <c r="J6612">
        <v>989</v>
      </c>
      <c r="K6612" s="295" t="s">
        <v>8280</v>
      </c>
      <c r="L6612" s="306" t="s">
        <v>13</v>
      </c>
      <c r="M6612" t="s">
        <v>14</v>
      </c>
      <c r="N6612" t="s">
        <v>307</v>
      </c>
      <c r="O6612" t="s">
        <v>1599</v>
      </c>
      <c r="P6612" t="s">
        <v>4717</v>
      </c>
      <c r="Q6612" s="236">
        <v>44865</v>
      </c>
      <c r="R6612" s="236">
        <v>44896</v>
      </c>
      <c r="S6612" t="s">
        <v>8452</v>
      </c>
      <c r="T6612" s="267"/>
      <c r="U6612" s="267"/>
      <c r="V6612" s="267"/>
      <c r="W6612" s="267"/>
      <c r="X6612" s="268"/>
      <c r="Y6612" t="s">
        <v>8295</v>
      </c>
      <c r="Z6612">
        <v>1712024697</v>
      </c>
      <c r="AA6612" t="s">
        <v>8571</v>
      </c>
      <c r="AB6612" s="273" t="str">
        <f>_xlfn.IFNA(IF(Table[[#This Row],[Programme Partner]]&lt;&gt;Table[[#This Row],[Implementing Partner]],CONCATENATE(Table[[#This Row],[Programme Partner]],"-",Table[[#This Row],[Implementing Partner]]),Table[[#This Row],[Programme Partner]]),"")</f>
        <v>NABOLOK</v>
      </c>
    </row>
    <row r="6613" spans="1:28" ht="16.5" customHeight="1">
      <c r="A6613" s="183">
        <v>7063</v>
      </c>
      <c r="B6613" s="264" t="s">
        <v>8031</v>
      </c>
      <c r="C6613" s="265" t="s">
        <v>8031</v>
      </c>
      <c r="D6613" s="197" t="s">
        <v>8639</v>
      </c>
      <c r="E6613" s="269" t="s">
        <v>27</v>
      </c>
      <c r="F6613" s="264" t="s">
        <v>8014</v>
      </c>
      <c r="G6613" t="s">
        <v>8358</v>
      </c>
      <c r="H6613" s="264" t="str">
        <f>IFERROR(VLOOKUP(Table[[#This Row],[Activity Details of Assistance]],WHAT!E:F,2,FALSE),"")</f>
        <v># of campaign per camp </v>
      </c>
      <c r="I6613" s="264"/>
      <c r="J6613">
        <v>4</v>
      </c>
      <c r="K6613" s="295" t="s">
        <v>8280</v>
      </c>
      <c r="L6613" s="306" t="s">
        <v>13</v>
      </c>
      <c r="M6613" t="s">
        <v>14</v>
      </c>
      <c r="N6613" t="s">
        <v>307</v>
      </c>
      <c r="O6613" t="s">
        <v>1599</v>
      </c>
      <c r="P6613" t="s">
        <v>4717</v>
      </c>
      <c r="Q6613" s="312">
        <v>44865</v>
      </c>
      <c r="R6613" s="312">
        <v>44896</v>
      </c>
      <c r="S6613" t="s">
        <v>8452</v>
      </c>
      <c r="T6613" s="267"/>
      <c r="U6613" s="267"/>
      <c r="V6613" s="267"/>
      <c r="W6613" s="267"/>
      <c r="X6613" s="268"/>
      <c r="Y6613" t="s">
        <v>8295</v>
      </c>
      <c r="Z6613">
        <v>1712024697</v>
      </c>
      <c r="AA6613" t="s">
        <v>8571</v>
      </c>
      <c r="AB6613" s="273" t="str">
        <f>_xlfn.IFNA(IF(Table[[#This Row],[Programme Partner]]&lt;&gt;Table[[#This Row],[Implementing Partner]],CONCATENATE(Table[[#This Row],[Programme Partner]],"-",Table[[#This Row],[Implementing Partner]]),Table[[#This Row],[Programme Partner]]),"")</f>
        <v>NABOLOK</v>
      </c>
    </row>
    <row r="6614" spans="1:28" ht="16.5" customHeight="1">
      <c r="A6614" s="183">
        <v>7064</v>
      </c>
      <c r="B6614" s="264" t="s">
        <v>8031</v>
      </c>
      <c r="C6614" s="265" t="s">
        <v>8031</v>
      </c>
      <c r="D6614" s="197" t="s">
        <v>8639</v>
      </c>
      <c r="E6614" s="269" t="s">
        <v>27</v>
      </c>
      <c r="F6614" s="264" t="s">
        <v>8011</v>
      </c>
      <c r="G6614" t="s">
        <v>8355</v>
      </c>
      <c r="H6614" s="264" t="str">
        <f>IFERROR(VLOOKUP(Table[[#This Row],[Activity Details of Assistance]],WHAT!E:F,2,FALSE),"")</f>
        <v># of water network</v>
      </c>
      <c r="I6614" s="264"/>
      <c r="J6614">
        <v>1</v>
      </c>
      <c r="K6614" s="295" t="s">
        <v>8280</v>
      </c>
      <c r="L6614" s="306" t="s">
        <v>13</v>
      </c>
      <c r="M6614" t="s">
        <v>14</v>
      </c>
      <c r="N6614" t="s">
        <v>307</v>
      </c>
      <c r="O6614" t="s">
        <v>1599</v>
      </c>
      <c r="P6614" t="s">
        <v>4720</v>
      </c>
      <c r="Q6614" s="312">
        <v>44865</v>
      </c>
      <c r="R6614" s="312">
        <v>44866</v>
      </c>
      <c r="S6614" t="s">
        <v>8452</v>
      </c>
      <c r="T6614" s="267"/>
      <c r="U6614" s="267"/>
      <c r="V6614" s="267"/>
      <c r="W6614" s="267"/>
      <c r="X6614" s="268"/>
      <c r="Y6614" t="s">
        <v>8295</v>
      </c>
      <c r="Z6614">
        <v>1712024697</v>
      </c>
      <c r="AA6614" t="s">
        <v>8571</v>
      </c>
      <c r="AB6614" s="273" t="str">
        <f>_xlfn.IFNA(IF(Table[[#This Row],[Programme Partner]]&lt;&gt;Table[[#This Row],[Implementing Partner]],CONCATENATE(Table[[#This Row],[Programme Partner]],"-",Table[[#This Row],[Implementing Partner]]),Table[[#This Row],[Programme Partner]]),"")</f>
        <v>NABOLOK</v>
      </c>
    </row>
    <row r="6615" spans="1:28" ht="16.5" customHeight="1">
      <c r="A6615" s="183">
        <v>7065</v>
      </c>
      <c r="B6615" s="264" t="s">
        <v>8031</v>
      </c>
      <c r="C6615" s="265" t="s">
        <v>8031</v>
      </c>
      <c r="D6615" s="197" t="s">
        <v>8639</v>
      </c>
      <c r="E6615" s="269" t="s">
        <v>27</v>
      </c>
      <c r="F6615" s="264" t="s">
        <v>8011</v>
      </c>
      <c r="G6615" t="s">
        <v>8355</v>
      </c>
      <c r="H6615" s="264" t="str">
        <f>IFERROR(VLOOKUP(Table[[#This Row],[Activity Details of Assistance]],WHAT!E:F,2,FALSE),"")</f>
        <v># of water network</v>
      </c>
      <c r="I6615" s="264"/>
      <c r="J6615">
        <v>1</v>
      </c>
      <c r="K6615" s="295" t="s">
        <v>8280</v>
      </c>
      <c r="L6615" s="306" t="s">
        <v>13</v>
      </c>
      <c r="M6615" t="s">
        <v>14</v>
      </c>
      <c r="N6615" t="s">
        <v>307</v>
      </c>
      <c r="O6615" t="s">
        <v>1599</v>
      </c>
      <c r="P6615" t="s">
        <v>4723</v>
      </c>
      <c r="Q6615" s="312">
        <v>44865</v>
      </c>
      <c r="R6615" s="312">
        <v>44896</v>
      </c>
      <c r="S6615" t="s">
        <v>8452</v>
      </c>
      <c r="T6615" s="267"/>
      <c r="U6615" s="267"/>
      <c r="V6615" s="267"/>
      <c r="W6615" s="267"/>
      <c r="X6615" s="268"/>
      <c r="Y6615" t="s">
        <v>8295</v>
      </c>
      <c r="Z6615">
        <v>1712024697</v>
      </c>
      <c r="AA6615" t="s">
        <v>8571</v>
      </c>
      <c r="AB6615" s="273" t="str">
        <f>_xlfn.IFNA(IF(Table[[#This Row],[Programme Partner]]&lt;&gt;Table[[#This Row],[Implementing Partner]],CONCATENATE(Table[[#This Row],[Programme Partner]],"-",Table[[#This Row],[Implementing Partner]]),Table[[#This Row],[Programme Partner]]),"")</f>
        <v>NABOLOK</v>
      </c>
    </row>
    <row r="6616" spans="1:28" ht="16.5" customHeight="1">
      <c r="A6616" s="183">
        <v>7066</v>
      </c>
      <c r="B6616" s="264" t="s">
        <v>8031</v>
      </c>
      <c r="C6616" s="265" t="s">
        <v>8031</v>
      </c>
      <c r="D6616" s="197" t="s">
        <v>8639</v>
      </c>
      <c r="E6616" s="269" t="s">
        <v>27</v>
      </c>
      <c r="F6616" s="264" t="s">
        <v>8012</v>
      </c>
      <c r="G6616" s="195" t="s">
        <v>8585</v>
      </c>
      <c r="H6616" s="264" t="str">
        <f>IFERROR(VLOOKUP(Table[[#This Row],[Activity Details of Assistance]],WHAT!E:F,2,FALSE),"")</f>
        <v xml:space="preserve"># of door </v>
      </c>
      <c r="I6616" s="264"/>
      <c r="J6616">
        <v>9</v>
      </c>
      <c r="K6616" s="295" t="s">
        <v>8280</v>
      </c>
      <c r="L6616" s="306" t="s">
        <v>13</v>
      </c>
      <c r="M6616" t="s">
        <v>14</v>
      </c>
      <c r="N6616" t="s">
        <v>307</v>
      </c>
      <c r="O6616" t="s">
        <v>1599</v>
      </c>
      <c r="P6616" t="s">
        <v>4723</v>
      </c>
      <c r="Q6616" s="312">
        <v>44865</v>
      </c>
      <c r="R6616" s="312">
        <v>44896</v>
      </c>
      <c r="S6616" t="s">
        <v>8452</v>
      </c>
      <c r="T6616" s="267"/>
      <c r="U6616" s="267"/>
      <c r="V6616" s="267"/>
      <c r="W6616" s="267"/>
      <c r="X6616" s="268"/>
      <c r="Y6616" t="s">
        <v>8295</v>
      </c>
      <c r="Z6616">
        <v>1712024697</v>
      </c>
      <c r="AA6616" t="s">
        <v>8571</v>
      </c>
      <c r="AB6616" s="273" t="str">
        <f>_xlfn.IFNA(IF(Table[[#This Row],[Programme Partner]]&lt;&gt;Table[[#This Row],[Implementing Partner]],CONCATENATE(Table[[#This Row],[Programme Partner]],"-",Table[[#This Row],[Implementing Partner]]),Table[[#This Row],[Programme Partner]]),"")</f>
        <v>NABOLOK</v>
      </c>
    </row>
    <row r="6617" spans="1:28" ht="16.5" customHeight="1">
      <c r="A6617" s="183">
        <v>7067</v>
      </c>
      <c r="B6617" s="264" t="s">
        <v>8031</v>
      </c>
      <c r="C6617" s="265" t="s">
        <v>8031</v>
      </c>
      <c r="D6617" s="197" t="s">
        <v>8639</v>
      </c>
      <c r="E6617" s="269" t="s">
        <v>27</v>
      </c>
      <c r="F6617" s="264" t="s">
        <v>8012</v>
      </c>
      <c r="G6617" t="s">
        <v>8359</v>
      </c>
      <c r="H6617" s="264" t="str">
        <f>IFERROR(VLOOKUP(Table[[#This Row],[Activity Details of Assistance]],WHAT!E:F,2,FALSE),"")</f>
        <v># of FSM Site</v>
      </c>
      <c r="I6617" s="264"/>
      <c r="J6617">
        <v>1</v>
      </c>
      <c r="K6617" s="295" t="s">
        <v>8280</v>
      </c>
      <c r="L6617" s="306" t="s">
        <v>13</v>
      </c>
      <c r="M6617" t="s">
        <v>14</v>
      </c>
      <c r="N6617" t="s">
        <v>307</v>
      </c>
      <c r="O6617" t="s">
        <v>1599</v>
      </c>
      <c r="P6617" t="s">
        <v>4723</v>
      </c>
      <c r="Q6617" s="312">
        <v>44865</v>
      </c>
      <c r="R6617" s="312">
        <v>44896</v>
      </c>
      <c r="S6617" t="s">
        <v>8452</v>
      </c>
      <c r="T6617" s="267"/>
      <c r="U6617" s="267"/>
      <c r="V6617" s="267"/>
      <c r="W6617" s="267"/>
      <c r="X6617" s="268"/>
      <c r="Y6617" t="s">
        <v>8295</v>
      </c>
      <c r="Z6617">
        <v>1712024697</v>
      </c>
      <c r="AA6617" t="s">
        <v>8571</v>
      </c>
      <c r="AB6617" s="273" t="str">
        <f>_xlfn.IFNA(IF(Table[[#This Row],[Programme Partner]]&lt;&gt;Table[[#This Row],[Implementing Partner]],CONCATENATE(Table[[#This Row],[Programme Partner]],"-",Table[[#This Row],[Implementing Partner]]),Table[[#This Row],[Programme Partner]]),"")</f>
        <v>NABOLOK</v>
      </c>
    </row>
    <row r="6618" spans="1:28" ht="16.5" customHeight="1">
      <c r="A6618" s="183">
        <v>7068</v>
      </c>
      <c r="B6618" s="264" t="s">
        <v>8031</v>
      </c>
      <c r="C6618" s="265" t="s">
        <v>8031</v>
      </c>
      <c r="D6618" s="197" t="s">
        <v>8639</v>
      </c>
      <c r="E6618" s="269" t="s">
        <v>27</v>
      </c>
      <c r="F6618" s="264" t="s">
        <v>8012</v>
      </c>
      <c r="G6618" s="195" t="s">
        <v>8586</v>
      </c>
      <c r="H6618" s="264" t="str">
        <f>IFERROR(VLOOKUP(Table[[#This Row],[Activity Details of Assistance]],WHAT!E:F,2,FALSE),"")</f>
        <v># of door</v>
      </c>
      <c r="I6618" s="264"/>
      <c r="J6618">
        <v>11</v>
      </c>
      <c r="K6618" s="295" t="s">
        <v>8280</v>
      </c>
      <c r="L6618" s="306" t="s">
        <v>13</v>
      </c>
      <c r="M6618" t="s">
        <v>14</v>
      </c>
      <c r="N6618" t="s">
        <v>307</v>
      </c>
      <c r="O6618" t="s">
        <v>1599</v>
      </c>
      <c r="P6618" t="s">
        <v>4723</v>
      </c>
      <c r="Q6618" s="312">
        <v>44865</v>
      </c>
      <c r="R6618" s="312">
        <v>44896</v>
      </c>
      <c r="S6618" t="s">
        <v>8452</v>
      </c>
      <c r="T6618" s="267"/>
      <c r="U6618" s="267"/>
      <c r="V6618" s="267"/>
      <c r="W6618" s="267"/>
      <c r="X6618" s="268"/>
      <c r="Y6618" t="s">
        <v>8295</v>
      </c>
      <c r="Z6618">
        <v>1712024697</v>
      </c>
      <c r="AA6618" t="s">
        <v>8571</v>
      </c>
      <c r="AB6618" s="273" t="str">
        <f>_xlfn.IFNA(IF(Table[[#This Row],[Programme Partner]]&lt;&gt;Table[[#This Row],[Implementing Partner]],CONCATENATE(Table[[#This Row],[Programme Partner]],"-",Table[[#This Row],[Implementing Partner]]),Table[[#This Row],[Programme Partner]]),"")</f>
        <v>NABOLOK</v>
      </c>
    </row>
    <row r="6619" spans="1:28" ht="16.5" customHeight="1">
      <c r="A6619" s="183">
        <v>7069</v>
      </c>
      <c r="B6619" s="264" t="s">
        <v>8031</v>
      </c>
      <c r="C6619" s="265" t="s">
        <v>8031</v>
      </c>
      <c r="D6619" s="197" t="s">
        <v>8639</v>
      </c>
      <c r="E6619" s="269" t="s">
        <v>27</v>
      </c>
      <c r="F6619" s="264" t="s">
        <v>8012</v>
      </c>
      <c r="G6619" t="s">
        <v>8357</v>
      </c>
      <c r="H6619" s="264" t="str">
        <f>IFERROR(VLOOKUP(Table[[#This Row],[Activity Details of Assistance]],WHAT!E:F,2,FALSE),"")</f>
        <v># of door</v>
      </c>
      <c r="I6619" s="264"/>
      <c r="J6619">
        <v>48</v>
      </c>
      <c r="K6619" s="295" t="s">
        <v>8280</v>
      </c>
      <c r="L6619" s="306" t="s">
        <v>13</v>
      </c>
      <c r="M6619" t="s">
        <v>14</v>
      </c>
      <c r="N6619" t="s">
        <v>307</v>
      </c>
      <c r="O6619" t="s">
        <v>1599</v>
      </c>
      <c r="P6619" t="s">
        <v>4723</v>
      </c>
      <c r="Q6619" s="312">
        <v>44865</v>
      </c>
      <c r="R6619" s="312">
        <v>44896</v>
      </c>
      <c r="S6619" t="s">
        <v>8452</v>
      </c>
      <c r="T6619" s="267"/>
      <c r="U6619" s="267"/>
      <c r="V6619" s="267"/>
      <c r="W6619" s="267"/>
      <c r="X6619" s="268"/>
      <c r="Y6619" t="s">
        <v>8295</v>
      </c>
      <c r="Z6619">
        <v>1712024697</v>
      </c>
      <c r="AA6619" t="s">
        <v>8571</v>
      </c>
      <c r="AB6619" s="273" t="str">
        <f>_xlfn.IFNA(IF(Table[[#This Row],[Programme Partner]]&lt;&gt;Table[[#This Row],[Implementing Partner]],CONCATENATE(Table[[#This Row],[Programme Partner]],"-",Table[[#This Row],[Implementing Partner]]),Table[[#This Row],[Programme Partner]]),"")</f>
        <v>NABOLOK</v>
      </c>
    </row>
    <row r="6620" spans="1:28" ht="16.5" customHeight="1">
      <c r="A6620" s="183">
        <v>7070</v>
      </c>
      <c r="B6620" s="264" t="s">
        <v>8031</v>
      </c>
      <c r="C6620" s="265" t="s">
        <v>8031</v>
      </c>
      <c r="D6620" s="197" t="s">
        <v>8639</v>
      </c>
      <c r="E6620" s="269" t="s">
        <v>27</v>
      </c>
      <c r="F6620" s="264" t="s">
        <v>8013</v>
      </c>
      <c r="G6620" t="s">
        <v>8313</v>
      </c>
      <c r="H6620" s="264" t="str">
        <f>IFERROR(VLOOKUP(Table[[#This Row],[Activity Details of Assistance]],WHAT!E:F,2,FALSE),"")</f>
        <v># of HP sessions at community level</v>
      </c>
      <c r="I6620" s="264"/>
      <c r="J6620">
        <v>144</v>
      </c>
      <c r="K6620" s="295" t="s">
        <v>8280</v>
      </c>
      <c r="L6620" s="306" t="s">
        <v>13</v>
      </c>
      <c r="M6620" t="s">
        <v>14</v>
      </c>
      <c r="N6620" t="s">
        <v>307</v>
      </c>
      <c r="O6620" t="s">
        <v>1599</v>
      </c>
      <c r="P6620" t="s">
        <v>4723</v>
      </c>
      <c r="Q6620" s="312">
        <v>44865</v>
      </c>
      <c r="R6620" s="312">
        <v>44896</v>
      </c>
      <c r="S6620" t="s">
        <v>8452</v>
      </c>
      <c r="T6620" s="267"/>
      <c r="U6620" s="267"/>
      <c r="V6620" s="267"/>
      <c r="W6620" s="267"/>
      <c r="X6620" s="268"/>
      <c r="Y6620" t="s">
        <v>8295</v>
      </c>
      <c r="Z6620">
        <v>1712024697</v>
      </c>
      <c r="AA6620" t="s">
        <v>8571</v>
      </c>
      <c r="AB6620" s="273" t="str">
        <f>_xlfn.IFNA(IF(Table[[#This Row],[Programme Partner]]&lt;&gt;Table[[#This Row],[Implementing Partner]],CONCATENATE(Table[[#This Row],[Programme Partner]],"-",Table[[#This Row],[Implementing Partner]]),Table[[#This Row],[Programme Partner]]),"")</f>
        <v>NABOLOK</v>
      </c>
    </row>
    <row r="6621" spans="1:28" ht="16.5" customHeight="1">
      <c r="A6621" s="183">
        <v>7071</v>
      </c>
      <c r="B6621" s="264" t="s">
        <v>8031</v>
      </c>
      <c r="C6621" s="265" t="s">
        <v>8031</v>
      </c>
      <c r="D6621" s="197" t="s">
        <v>8639</v>
      </c>
      <c r="E6621" s="269" t="s">
        <v>27</v>
      </c>
      <c r="F6621" s="264" t="s">
        <v>8013</v>
      </c>
      <c r="G6621" t="s">
        <v>8314</v>
      </c>
      <c r="H6621" s="264" t="str">
        <f>IFERROR(VLOOKUP(Table[[#This Row],[Activity Details of Assistance]],WHAT!E:F,2,FALSE),"")</f>
        <v># of HP sessions at HH level</v>
      </c>
      <c r="I6621" s="264"/>
      <c r="J6621">
        <v>821</v>
      </c>
      <c r="K6621" s="295" t="s">
        <v>8280</v>
      </c>
      <c r="L6621" s="306" t="s">
        <v>13</v>
      </c>
      <c r="M6621" t="s">
        <v>14</v>
      </c>
      <c r="N6621" t="s">
        <v>307</v>
      </c>
      <c r="O6621" t="s">
        <v>1599</v>
      </c>
      <c r="P6621" t="s">
        <v>4723</v>
      </c>
      <c r="Q6621" s="312">
        <v>44865</v>
      </c>
      <c r="R6621" s="312">
        <v>44896</v>
      </c>
      <c r="S6621" t="s">
        <v>8452</v>
      </c>
      <c r="T6621" s="267"/>
      <c r="U6621" s="267"/>
      <c r="V6621" s="267"/>
      <c r="W6621" s="267"/>
      <c r="X6621" s="268"/>
      <c r="Y6621" t="s">
        <v>8295</v>
      </c>
      <c r="Z6621">
        <v>1712024697</v>
      </c>
      <c r="AA6621" t="s">
        <v>8571</v>
      </c>
      <c r="AB6621" s="273" t="str">
        <f>_xlfn.IFNA(IF(Table[[#This Row],[Programme Partner]]&lt;&gt;Table[[#This Row],[Implementing Partner]],CONCATENATE(Table[[#This Row],[Programme Partner]],"-",Table[[#This Row],[Implementing Partner]]),Table[[#This Row],[Programme Partner]]),"")</f>
        <v>NABOLOK</v>
      </c>
    </row>
    <row r="6622" spans="1:28" ht="16.5" customHeight="1">
      <c r="A6622" s="183">
        <v>7072</v>
      </c>
      <c r="B6622" s="264" t="s">
        <v>8031</v>
      </c>
      <c r="C6622" s="265" t="s">
        <v>8031</v>
      </c>
      <c r="D6622" s="197" t="s">
        <v>8639</v>
      </c>
      <c r="E6622" s="269" t="s">
        <v>27</v>
      </c>
      <c r="F6622" s="264" t="s">
        <v>8014</v>
      </c>
      <c r="G6622" t="s">
        <v>8358</v>
      </c>
      <c r="H6622" s="264" t="str">
        <f>IFERROR(VLOOKUP(Table[[#This Row],[Activity Details of Assistance]],WHAT!E:F,2,FALSE),"")</f>
        <v># of campaign per camp </v>
      </c>
      <c r="I6622" s="264"/>
      <c r="J6622">
        <v>4</v>
      </c>
      <c r="K6622" s="295" t="s">
        <v>8280</v>
      </c>
      <c r="L6622" s="306" t="s">
        <v>13</v>
      </c>
      <c r="M6622" t="s">
        <v>14</v>
      </c>
      <c r="N6622" t="s">
        <v>307</v>
      </c>
      <c r="O6622" t="s">
        <v>1599</v>
      </c>
      <c r="P6622" t="s">
        <v>4723</v>
      </c>
      <c r="Q6622" s="312">
        <v>44865</v>
      </c>
      <c r="R6622" s="312">
        <v>44896</v>
      </c>
      <c r="S6622" t="s">
        <v>8452</v>
      </c>
      <c r="T6622" s="267"/>
      <c r="U6622" s="267"/>
      <c r="V6622" s="267"/>
      <c r="W6622" s="267"/>
      <c r="X6622" s="268"/>
      <c r="Y6622" t="s">
        <v>8295</v>
      </c>
      <c r="Z6622">
        <v>1712024697</v>
      </c>
      <c r="AA6622" t="s">
        <v>8571</v>
      </c>
      <c r="AB6622" s="273" t="str">
        <f>_xlfn.IFNA(IF(Table[[#This Row],[Programme Partner]]&lt;&gt;Table[[#This Row],[Implementing Partner]],CONCATENATE(Table[[#This Row],[Programme Partner]],"-",Table[[#This Row],[Implementing Partner]]),Table[[#This Row],[Programme Partner]]),"")</f>
        <v>NABOLOK</v>
      </c>
    </row>
    <row r="6623" spans="1:28" ht="16.5" customHeight="1">
      <c r="A6623" s="183">
        <v>7073</v>
      </c>
      <c r="B6623" s="264" t="s">
        <v>8031</v>
      </c>
      <c r="C6623" s="265" t="s">
        <v>8031</v>
      </c>
      <c r="D6623" s="197" t="s">
        <v>8639</v>
      </c>
      <c r="E6623" s="269" t="s">
        <v>27</v>
      </c>
      <c r="F6623" s="264" t="s">
        <v>8011</v>
      </c>
      <c r="G6623" t="s">
        <v>8355</v>
      </c>
      <c r="H6623" s="264" t="str">
        <f>IFERROR(VLOOKUP(Table[[#This Row],[Activity Details of Assistance]],WHAT!E:F,2,FALSE),"")</f>
        <v># of water network</v>
      </c>
      <c r="I6623" s="264"/>
      <c r="J6623">
        <v>1</v>
      </c>
      <c r="K6623" s="295" t="s">
        <v>8280</v>
      </c>
      <c r="L6623" s="306" t="s">
        <v>13</v>
      </c>
      <c r="M6623" t="s">
        <v>14</v>
      </c>
      <c r="N6623" t="s">
        <v>307</v>
      </c>
      <c r="O6623" t="s">
        <v>1599</v>
      </c>
      <c r="P6623" t="s">
        <v>8198</v>
      </c>
      <c r="Q6623" s="312">
        <v>44865</v>
      </c>
      <c r="R6623" s="312">
        <v>44896</v>
      </c>
      <c r="S6623" s="291" t="s">
        <v>8590</v>
      </c>
      <c r="T6623" s="267"/>
      <c r="U6623" s="267"/>
      <c r="V6623" s="267"/>
      <c r="W6623" s="267"/>
      <c r="X6623" s="268"/>
      <c r="Y6623" t="s">
        <v>8295</v>
      </c>
      <c r="Z6623">
        <v>1712024697</v>
      </c>
      <c r="AA6623" t="s">
        <v>8571</v>
      </c>
      <c r="AB6623" s="273" t="str">
        <f>_xlfn.IFNA(IF(Table[[#This Row],[Programme Partner]]&lt;&gt;Table[[#This Row],[Implementing Partner]],CONCATENATE(Table[[#This Row],[Programme Partner]],"-",Table[[#This Row],[Implementing Partner]]),Table[[#This Row],[Programme Partner]]),"")</f>
        <v>NABOLOK</v>
      </c>
    </row>
    <row r="6624" spans="1:28" ht="16.5" customHeight="1">
      <c r="A6624" s="183">
        <v>7074</v>
      </c>
      <c r="B6624" s="264" t="s">
        <v>8031</v>
      </c>
      <c r="C6624" s="265" t="s">
        <v>8031</v>
      </c>
      <c r="D6624" s="197" t="s">
        <v>8639</v>
      </c>
      <c r="E6624" s="269" t="s">
        <v>27</v>
      </c>
      <c r="F6624" s="264" t="s">
        <v>8012</v>
      </c>
      <c r="G6624" s="195" t="s">
        <v>8586</v>
      </c>
      <c r="H6624" s="264" t="str">
        <f>IFERROR(VLOOKUP(Table[[#This Row],[Activity Details of Assistance]],WHAT!E:F,2,FALSE),"")</f>
        <v># of door</v>
      </c>
      <c r="I6624" s="264"/>
      <c r="J6624">
        <v>2</v>
      </c>
      <c r="K6624" s="295" t="s">
        <v>8280</v>
      </c>
      <c r="L6624" s="306" t="s">
        <v>13</v>
      </c>
      <c r="M6624" t="s">
        <v>14</v>
      </c>
      <c r="N6624" t="s">
        <v>307</v>
      </c>
      <c r="O6624" t="s">
        <v>1599</v>
      </c>
      <c r="P6624" t="s">
        <v>8198</v>
      </c>
      <c r="Q6624" s="312">
        <v>44865</v>
      </c>
      <c r="R6624" s="312">
        <v>44896</v>
      </c>
      <c r="S6624" s="291" t="s">
        <v>8590</v>
      </c>
      <c r="T6624" s="267"/>
      <c r="U6624" s="267"/>
      <c r="V6624" s="267"/>
      <c r="W6624" s="267"/>
      <c r="X6624" s="268"/>
      <c r="Y6624" t="s">
        <v>8295</v>
      </c>
      <c r="Z6624">
        <v>1712024697</v>
      </c>
      <c r="AA6624" t="s">
        <v>8571</v>
      </c>
      <c r="AB6624" s="273" t="str">
        <f>_xlfn.IFNA(IF(Table[[#This Row],[Programme Partner]]&lt;&gt;Table[[#This Row],[Implementing Partner]],CONCATENATE(Table[[#This Row],[Programme Partner]],"-",Table[[#This Row],[Implementing Partner]]),Table[[#This Row],[Programme Partner]]),"")</f>
        <v>NABOLOK</v>
      </c>
    </row>
    <row r="6625" spans="1:28" ht="16.5" customHeight="1">
      <c r="A6625" s="183">
        <v>7075</v>
      </c>
      <c r="B6625" s="264" t="s">
        <v>8031</v>
      </c>
      <c r="C6625" s="265" t="s">
        <v>8031</v>
      </c>
      <c r="D6625" s="197" t="s">
        <v>8639</v>
      </c>
      <c r="E6625" s="269" t="s">
        <v>27</v>
      </c>
      <c r="F6625" s="264" t="s">
        <v>8012</v>
      </c>
      <c r="G6625" t="s">
        <v>8357</v>
      </c>
      <c r="H6625" s="264" t="str">
        <f>IFERROR(VLOOKUP(Table[[#This Row],[Activity Details of Assistance]],WHAT!E:F,2,FALSE),"")</f>
        <v># of door</v>
      </c>
      <c r="I6625" s="264"/>
      <c r="J6625">
        <v>12</v>
      </c>
      <c r="K6625" s="295" t="s">
        <v>8280</v>
      </c>
      <c r="L6625" s="306" t="s">
        <v>13</v>
      </c>
      <c r="M6625" t="s">
        <v>14</v>
      </c>
      <c r="N6625" t="s">
        <v>307</v>
      </c>
      <c r="O6625" t="s">
        <v>1599</v>
      </c>
      <c r="P6625" t="s">
        <v>8198</v>
      </c>
      <c r="Q6625" s="312">
        <v>44865</v>
      </c>
      <c r="R6625" s="312">
        <v>44896</v>
      </c>
      <c r="S6625" s="291" t="s">
        <v>8590</v>
      </c>
      <c r="T6625" s="267"/>
      <c r="U6625" s="267"/>
      <c r="V6625" s="267"/>
      <c r="W6625" s="267"/>
      <c r="X6625" s="268"/>
      <c r="Y6625" t="s">
        <v>8295</v>
      </c>
      <c r="Z6625">
        <v>1712024697</v>
      </c>
      <c r="AA6625" t="s">
        <v>8571</v>
      </c>
      <c r="AB6625" s="273" t="str">
        <f>_xlfn.IFNA(IF(Table[[#This Row],[Programme Partner]]&lt;&gt;Table[[#This Row],[Implementing Partner]],CONCATENATE(Table[[#This Row],[Programme Partner]],"-",Table[[#This Row],[Implementing Partner]]),Table[[#This Row],[Programme Partner]]),"")</f>
        <v>NABOLOK</v>
      </c>
    </row>
    <row r="6626" spans="1:28" ht="16.5" customHeight="1">
      <c r="A6626" s="183">
        <v>7076</v>
      </c>
      <c r="B6626" s="264" t="s">
        <v>8031</v>
      </c>
      <c r="C6626" s="265" t="s">
        <v>8031</v>
      </c>
      <c r="D6626" s="197" t="s">
        <v>8639</v>
      </c>
      <c r="E6626" s="269" t="s">
        <v>27</v>
      </c>
      <c r="F6626" s="264" t="s">
        <v>8013</v>
      </c>
      <c r="G6626" t="s">
        <v>8313</v>
      </c>
      <c r="H6626" s="264" t="str">
        <f>IFERROR(VLOOKUP(Table[[#This Row],[Activity Details of Assistance]],WHAT!E:F,2,FALSE),"")</f>
        <v># of HP sessions at community level</v>
      </c>
      <c r="I6626" s="264"/>
      <c r="J6626">
        <v>20</v>
      </c>
      <c r="K6626" s="295" t="s">
        <v>8280</v>
      </c>
      <c r="L6626" s="306" t="s">
        <v>13</v>
      </c>
      <c r="M6626" t="s">
        <v>14</v>
      </c>
      <c r="N6626" t="s">
        <v>307</v>
      </c>
      <c r="O6626" t="s">
        <v>1599</v>
      </c>
      <c r="P6626" t="s">
        <v>8198</v>
      </c>
      <c r="Q6626" s="312">
        <v>44865</v>
      </c>
      <c r="R6626" s="312">
        <v>44896</v>
      </c>
      <c r="S6626" s="291" t="s">
        <v>8590</v>
      </c>
      <c r="T6626" s="267"/>
      <c r="U6626" s="267"/>
      <c r="V6626" s="267"/>
      <c r="W6626" s="267"/>
      <c r="X6626" s="268"/>
      <c r="Y6626" t="s">
        <v>8295</v>
      </c>
      <c r="Z6626">
        <v>1712024697</v>
      </c>
      <c r="AA6626" t="s">
        <v>8571</v>
      </c>
      <c r="AB6626" s="273" t="str">
        <f>_xlfn.IFNA(IF(Table[[#This Row],[Programme Partner]]&lt;&gt;Table[[#This Row],[Implementing Partner]],CONCATENATE(Table[[#This Row],[Programme Partner]],"-",Table[[#This Row],[Implementing Partner]]),Table[[#This Row],[Programme Partner]]),"")</f>
        <v>NABOLOK</v>
      </c>
    </row>
    <row r="6627" spans="1:28" ht="16.5" customHeight="1">
      <c r="A6627" s="183">
        <v>7077</v>
      </c>
      <c r="B6627" s="264" t="s">
        <v>8031</v>
      </c>
      <c r="C6627" s="265" t="s">
        <v>8031</v>
      </c>
      <c r="D6627" s="197" t="s">
        <v>8639</v>
      </c>
      <c r="E6627" s="269" t="s">
        <v>27</v>
      </c>
      <c r="F6627" s="264" t="s">
        <v>8013</v>
      </c>
      <c r="G6627" t="s">
        <v>8314</v>
      </c>
      <c r="H6627" s="264" t="str">
        <f>IFERROR(VLOOKUP(Table[[#This Row],[Activity Details of Assistance]],WHAT!E:F,2,FALSE),"")</f>
        <v># of HP sessions at HH level</v>
      </c>
      <c r="I6627" s="264"/>
      <c r="J6627">
        <v>250</v>
      </c>
      <c r="K6627" s="295" t="s">
        <v>8280</v>
      </c>
      <c r="L6627" s="306" t="s">
        <v>13</v>
      </c>
      <c r="M6627" t="s">
        <v>14</v>
      </c>
      <c r="N6627" t="s">
        <v>307</v>
      </c>
      <c r="O6627" t="s">
        <v>1599</v>
      </c>
      <c r="P6627" t="s">
        <v>8198</v>
      </c>
      <c r="Q6627" s="312">
        <v>44865</v>
      </c>
      <c r="R6627" s="312">
        <v>44896</v>
      </c>
      <c r="S6627" s="291" t="s">
        <v>8590</v>
      </c>
      <c r="T6627" s="267"/>
      <c r="U6627" s="267"/>
      <c r="V6627" s="267"/>
      <c r="W6627" s="267"/>
      <c r="X6627" s="268"/>
      <c r="Y6627" t="s">
        <v>8295</v>
      </c>
      <c r="Z6627">
        <v>1712024697</v>
      </c>
      <c r="AA6627" t="s">
        <v>8571</v>
      </c>
      <c r="AB6627" s="273" t="str">
        <f>_xlfn.IFNA(IF(Table[[#This Row],[Programme Partner]]&lt;&gt;Table[[#This Row],[Implementing Partner]],CONCATENATE(Table[[#This Row],[Programme Partner]],"-",Table[[#This Row],[Implementing Partner]]),Table[[#This Row],[Programme Partner]]),"")</f>
        <v>NABOLOK</v>
      </c>
    </row>
    <row r="6628" spans="1:28" ht="16.5" customHeight="1">
      <c r="A6628" s="183">
        <v>7078</v>
      </c>
      <c r="B6628" s="264" t="s">
        <v>8031</v>
      </c>
      <c r="C6628" s="265" t="s">
        <v>8031</v>
      </c>
      <c r="D6628" s="197" t="s">
        <v>8639</v>
      </c>
      <c r="E6628" s="269" t="s">
        <v>27</v>
      </c>
      <c r="F6628" s="264" t="s">
        <v>8014</v>
      </c>
      <c r="G6628" t="s">
        <v>8358</v>
      </c>
      <c r="H6628" s="264" t="str">
        <f>IFERROR(VLOOKUP(Table[[#This Row],[Activity Details of Assistance]],WHAT!E:F,2,FALSE),"")</f>
        <v># of campaign per camp </v>
      </c>
      <c r="I6628" s="264"/>
      <c r="J6628">
        <v>2</v>
      </c>
      <c r="K6628" s="295" t="s">
        <v>8280</v>
      </c>
      <c r="L6628" s="306" t="s">
        <v>13</v>
      </c>
      <c r="M6628" t="s">
        <v>14</v>
      </c>
      <c r="N6628" t="s">
        <v>307</v>
      </c>
      <c r="O6628" t="s">
        <v>1599</v>
      </c>
      <c r="P6628" t="s">
        <v>8198</v>
      </c>
      <c r="Q6628" s="312">
        <v>44865</v>
      </c>
      <c r="R6628" s="312">
        <v>44896</v>
      </c>
      <c r="S6628" s="291" t="s">
        <v>8590</v>
      </c>
      <c r="T6628" s="267"/>
      <c r="U6628" s="267"/>
      <c r="V6628" s="267"/>
      <c r="W6628" s="267"/>
      <c r="X6628" s="268"/>
      <c r="Y6628" t="s">
        <v>8295</v>
      </c>
      <c r="Z6628">
        <v>1712024697</v>
      </c>
      <c r="AA6628" t="s">
        <v>8571</v>
      </c>
      <c r="AB6628" s="273" t="str">
        <f>_xlfn.IFNA(IF(Table[[#This Row],[Programme Partner]]&lt;&gt;Table[[#This Row],[Implementing Partner]],CONCATENATE(Table[[#This Row],[Programme Partner]],"-",Table[[#This Row],[Implementing Partner]]),Table[[#This Row],[Programme Partner]]),"")</f>
        <v>NABOLOK</v>
      </c>
    </row>
    <row r="6629" spans="1:28" ht="16.5" customHeight="1">
      <c r="A6629" s="183">
        <v>7079</v>
      </c>
      <c r="B6629" s="264" t="s">
        <v>5084</v>
      </c>
      <c r="C6629" s="265" t="s">
        <v>5084</v>
      </c>
      <c r="D6629" s="197" t="s">
        <v>5061</v>
      </c>
      <c r="E6629" s="269" t="s">
        <v>27</v>
      </c>
      <c r="F6629" s="264" t="s">
        <v>8011</v>
      </c>
      <c r="G6629" t="s">
        <v>8353</v>
      </c>
      <c r="H6629" s="264" t="str">
        <f>IFERROR(VLOOKUP(Table[[#This Row],[Activity Details of Assistance]],WHAT!E:F,2,FALSE),"")</f>
        <v># of tube well</v>
      </c>
      <c r="I6629" s="264"/>
      <c r="J6629">
        <v>4</v>
      </c>
      <c r="K6629" s="295" t="s">
        <v>8280</v>
      </c>
      <c r="L6629" s="306" t="s">
        <v>13</v>
      </c>
      <c r="M6629" t="s">
        <v>14</v>
      </c>
      <c r="N6629" t="s">
        <v>309</v>
      </c>
      <c r="O6629" t="s">
        <v>1604</v>
      </c>
      <c r="P6629" t="s">
        <v>8209</v>
      </c>
      <c r="Q6629" s="312">
        <v>44865</v>
      </c>
      <c r="R6629" s="312">
        <v>44866</v>
      </c>
      <c r="S6629" s="291" t="s">
        <v>8590</v>
      </c>
      <c r="T6629" s="267"/>
      <c r="U6629" s="267"/>
      <c r="V6629" s="267"/>
      <c r="W6629" s="267"/>
      <c r="X6629" s="268"/>
      <c r="Y6629" t="s">
        <v>8627</v>
      </c>
      <c r="Z6629">
        <v>1716606954</v>
      </c>
      <c r="AA6629" t="s">
        <v>8628</v>
      </c>
      <c r="AB6629" s="273" t="str">
        <f>_xlfn.IFNA(IF(Table[[#This Row],[Programme Partner]]&lt;&gt;Table[[#This Row],[Implementing Partner]],CONCATENATE(Table[[#This Row],[Programme Partner]],"-",Table[[#This Row],[Implementing Partner]]),Table[[#This Row],[Programme Partner]]),"")</f>
        <v>DPHE</v>
      </c>
    </row>
    <row r="6630" spans="1:28" ht="16.5" customHeight="1">
      <c r="A6630" s="183">
        <v>7080</v>
      </c>
      <c r="B6630" s="264" t="s">
        <v>5084</v>
      </c>
      <c r="C6630" s="265" t="s">
        <v>5084</v>
      </c>
      <c r="D6630" s="197" t="s">
        <v>5061</v>
      </c>
      <c r="E6630" s="269" t="s">
        <v>27</v>
      </c>
      <c r="F6630" s="264" t="s">
        <v>8012</v>
      </c>
      <c r="G6630" t="s">
        <v>8354</v>
      </c>
      <c r="H6630" s="264" t="str">
        <f>IFERROR(VLOOKUP(Table[[#This Row],[Activity Details of Assistance]],WHAT!E:F,2,FALSE),"")</f>
        <v># of door</v>
      </c>
      <c r="I6630" s="264"/>
      <c r="J6630">
        <v>12</v>
      </c>
      <c r="K6630" s="295" t="s">
        <v>8280</v>
      </c>
      <c r="L6630" s="306" t="s">
        <v>13</v>
      </c>
      <c r="M6630" t="s">
        <v>14</v>
      </c>
      <c r="N6630" t="s">
        <v>309</v>
      </c>
      <c r="O6630" t="s">
        <v>1604</v>
      </c>
      <c r="P6630" t="s">
        <v>8209</v>
      </c>
      <c r="Q6630" s="312">
        <v>44865</v>
      </c>
      <c r="R6630" s="312">
        <v>44866</v>
      </c>
      <c r="S6630" s="291" t="s">
        <v>8590</v>
      </c>
      <c r="T6630" s="267"/>
      <c r="U6630" s="267"/>
      <c r="V6630" s="267"/>
      <c r="W6630" s="267"/>
      <c r="X6630" s="268"/>
      <c r="Y6630" t="s">
        <v>8627</v>
      </c>
      <c r="Z6630">
        <v>1716606954</v>
      </c>
      <c r="AA6630" t="s">
        <v>8628</v>
      </c>
      <c r="AB6630" s="273" t="str">
        <f>_xlfn.IFNA(IF(Table[[#This Row],[Programme Partner]]&lt;&gt;Table[[#This Row],[Implementing Partner]],CONCATENATE(Table[[#This Row],[Programme Partner]],"-",Table[[#This Row],[Implementing Partner]]),Table[[#This Row],[Programme Partner]]),"")</f>
        <v>DPHE</v>
      </c>
    </row>
    <row r="6631" spans="1:28" ht="16.5" customHeight="1">
      <c r="A6631" s="183">
        <v>7081</v>
      </c>
      <c r="B6631" s="264" t="s">
        <v>5084</v>
      </c>
      <c r="C6631" s="265" t="s">
        <v>5084</v>
      </c>
      <c r="D6631" s="197" t="s">
        <v>5061</v>
      </c>
      <c r="E6631" s="269" t="s">
        <v>27</v>
      </c>
      <c r="F6631" s="264" t="s">
        <v>8011</v>
      </c>
      <c r="G6631" t="s">
        <v>8353</v>
      </c>
      <c r="H6631" s="264" t="str">
        <f>IFERROR(VLOOKUP(Table[[#This Row],[Activity Details of Assistance]],WHAT!E:F,2,FALSE),"")</f>
        <v># of tube well</v>
      </c>
      <c r="I6631" s="264"/>
      <c r="J6631">
        <v>6</v>
      </c>
      <c r="K6631" s="295" t="s">
        <v>8280</v>
      </c>
      <c r="L6631" s="306" t="s">
        <v>13</v>
      </c>
      <c r="M6631" t="s">
        <v>14</v>
      </c>
      <c r="N6631" t="s">
        <v>309</v>
      </c>
      <c r="O6631" t="s">
        <v>1607</v>
      </c>
      <c r="P6631" t="s">
        <v>8211</v>
      </c>
      <c r="Q6631" s="312">
        <v>44865</v>
      </c>
      <c r="R6631" s="312">
        <v>44866</v>
      </c>
      <c r="S6631" s="291" t="s">
        <v>8590</v>
      </c>
      <c r="T6631" s="267"/>
      <c r="U6631" s="267"/>
      <c r="V6631" s="267"/>
      <c r="W6631" s="267"/>
      <c r="X6631" s="268"/>
      <c r="Y6631" t="s">
        <v>8627</v>
      </c>
      <c r="Z6631">
        <v>1716606954</v>
      </c>
      <c r="AA6631" t="s">
        <v>8628</v>
      </c>
      <c r="AB6631" s="273" t="str">
        <f>_xlfn.IFNA(IF(Table[[#This Row],[Programme Partner]]&lt;&gt;Table[[#This Row],[Implementing Partner]],CONCATENATE(Table[[#This Row],[Programme Partner]],"-",Table[[#This Row],[Implementing Partner]]),Table[[#This Row],[Programme Partner]]),"")</f>
        <v>DPHE</v>
      </c>
    </row>
    <row r="6632" spans="1:28" ht="16.5" customHeight="1">
      <c r="A6632" s="183">
        <v>7082</v>
      </c>
      <c r="B6632" s="264" t="s">
        <v>5084</v>
      </c>
      <c r="C6632" s="265" t="s">
        <v>5084</v>
      </c>
      <c r="D6632" s="197" t="s">
        <v>5061</v>
      </c>
      <c r="E6632" s="269" t="s">
        <v>27</v>
      </c>
      <c r="F6632" s="264" t="s">
        <v>8012</v>
      </c>
      <c r="G6632" t="s">
        <v>8354</v>
      </c>
      <c r="H6632" s="264" t="str">
        <f>IFERROR(VLOOKUP(Table[[#This Row],[Activity Details of Assistance]],WHAT!E:F,2,FALSE),"")</f>
        <v># of door</v>
      </c>
      <c r="I6632" s="264"/>
      <c r="J6632">
        <v>8</v>
      </c>
      <c r="K6632" s="295" t="s">
        <v>8280</v>
      </c>
      <c r="L6632" s="306" t="s">
        <v>13</v>
      </c>
      <c r="M6632" t="s">
        <v>14</v>
      </c>
      <c r="N6632" t="s">
        <v>309</v>
      </c>
      <c r="O6632" t="s">
        <v>1607</v>
      </c>
      <c r="P6632" t="s">
        <v>8211</v>
      </c>
      <c r="Q6632" s="312">
        <v>44865</v>
      </c>
      <c r="R6632" s="312">
        <v>44866</v>
      </c>
      <c r="S6632" s="291" t="s">
        <v>8590</v>
      </c>
      <c r="T6632" s="267"/>
      <c r="U6632" s="267"/>
      <c r="V6632" s="267"/>
      <c r="W6632" s="267"/>
      <c r="X6632" s="268"/>
      <c r="Y6632" t="s">
        <v>8627</v>
      </c>
      <c r="Z6632">
        <v>1716606954</v>
      </c>
      <c r="AA6632" t="s">
        <v>8628</v>
      </c>
      <c r="AB6632" s="273" t="str">
        <f>_xlfn.IFNA(IF(Table[[#This Row],[Programme Partner]]&lt;&gt;Table[[#This Row],[Implementing Partner]],CONCATENATE(Table[[#This Row],[Programme Partner]],"-",Table[[#This Row],[Implementing Partner]]),Table[[#This Row],[Programme Partner]]),"")</f>
        <v>DPHE</v>
      </c>
    </row>
    <row r="6633" spans="1:28" ht="16.5" customHeight="1">
      <c r="A6633" s="183">
        <v>7083</v>
      </c>
      <c r="B6633" s="264" t="s">
        <v>5084</v>
      </c>
      <c r="C6633" s="265" t="s">
        <v>5084</v>
      </c>
      <c r="D6633" s="197" t="s">
        <v>5061</v>
      </c>
      <c r="E6633" s="269" t="s">
        <v>27</v>
      </c>
      <c r="F6633" s="264" t="s">
        <v>8011</v>
      </c>
      <c r="G6633" t="s">
        <v>8353</v>
      </c>
      <c r="H6633" s="264" t="str">
        <f>IFERROR(VLOOKUP(Table[[#This Row],[Activity Details of Assistance]],WHAT!E:F,2,FALSE),"")</f>
        <v># of tube well</v>
      </c>
      <c r="I6633" s="264"/>
      <c r="J6633">
        <v>6</v>
      </c>
      <c r="K6633" s="295" t="s">
        <v>8280</v>
      </c>
      <c r="L6633" s="306" t="s">
        <v>13</v>
      </c>
      <c r="M6633" t="s">
        <v>14</v>
      </c>
      <c r="N6633" t="s">
        <v>309</v>
      </c>
      <c r="O6633" t="s">
        <v>1608</v>
      </c>
      <c r="P6633" t="s">
        <v>8212</v>
      </c>
      <c r="Q6633" s="312">
        <v>44865</v>
      </c>
      <c r="R6633" s="312">
        <v>44866</v>
      </c>
      <c r="S6633" s="291" t="s">
        <v>8590</v>
      </c>
      <c r="T6633" s="267"/>
      <c r="U6633" s="267"/>
      <c r="V6633" s="267"/>
      <c r="W6633" s="267"/>
      <c r="X6633" s="268"/>
      <c r="Y6633" t="s">
        <v>8627</v>
      </c>
      <c r="Z6633">
        <v>1716606954</v>
      </c>
      <c r="AA6633" t="s">
        <v>8628</v>
      </c>
      <c r="AB6633" s="273" t="str">
        <f>_xlfn.IFNA(IF(Table[[#This Row],[Programme Partner]]&lt;&gt;Table[[#This Row],[Implementing Partner]],CONCATENATE(Table[[#This Row],[Programme Partner]],"-",Table[[#This Row],[Implementing Partner]]),Table[[#This Row],[Programme Partner]]),"")</f>
        <v>DPHE</v>
      </c>
    </row>
    <row r="6634" spans="1:28" ht="16.5" customHeight="1">
      <c r="A6634" s="183">
        <v>7084</v>
      </c>
      <c r="B6634" s="264" t="s">
        <v>5084</v>
      </c>
      <c r="C6634" s="265" t="s">
        <v>5084</v>
      </c>
      <c r="D6634" s="197" t="s">
        <v>5061</v>
      </c>
      <c r="E6634" s="269" t="s">
        <v>27</v>
      </c>
      <c r="F6634" s="264" t="s">
        <v>8012</v>
      </c>
      <c r="G6634" t="s">
        <v>8354</v>
      </c>
      <c r="H6634" s="264" t="str">
        <f>IFERROR(VLOOKUP(Table[[#This Row],[Activity Details of Assistance]],WHAT!E:F,2,FALSE),"")</f>
        <v># of door</v>
      </c>
      <c r="I6634" s="264"/>
      <c r="J6634">
        <v>4</v>
      </c>
      <c r="K6634" s="295" t="s">
        <v>8280</v>
      </c>
      <c r="L6634" s="306" t="s">
        <v>13</v>
      </c>
      <c r="M6634" t="s">
        <v>14</v>
      </c>
      <c r="N6634" t="s">
        <v>309</v>
      </c>
      <c r="O6634" t="s">
        <v>1608</v>
      </c>
      <c r="P6634" t="s">
        <v>8212</v>
      </c>
      <c r="Q6634" s="312">
        <v>44865</v>
      </c>
      <c r="R6634" s="312">
        <v>44866</v>
      </c>
      <c r="S6634" s="291" t="s">
        <v>8590</v>
      </c>
      <c r="T6634" s="267"/>
      <c r="U6634" s="267"/>
      <c r="V6634" s="267"/>
      <c r="W6634" s="267"/>
      <c r="X6634" s="268"/>
      <c r="Y6634" t="s">
        <v>8627</v>
      </c>
      <c r="Z6634">
        <v>1716606954</v>
      </c>
      <c r="AA6634" t="s">
        <v>8628</v>
      </c>
      <c r="AB6634" s="273" t="str">
        <f>_xlfn.IFNA(IF(Table[[#This Row],[Programme Partner]]&lt;&gt;Table[[#This Row],[Implementing Partner]],CONCATENATE(Table[[#This Row],[Programme Partner]],"-",Table[[#This Row],[Implementing Partner]]),Table[[#This Row],[Programme Partner]]),"")</f>
        <v>DPHE</v>
      </c>
    </row>
    <row r="6635" spans="1:28" ht="16.5" customHeight="1">
      <c r="A6635" s="183">
        <v>7085</v>
      </c>
      <c r="B6635" s="264" t="s">
        <v>5024</v>
      </c>
      <c r="C6635" s="265" t="s">
        <v>5143</v>
      </c>
      <c r="D6635" s="266" t="s">
        <v>8686</v>
      </c>
      <c r="E6635" s="269" t="s">
        <v>27</v>
      </c>
      <c r="F6635" s="264" t="s">
        <v>8013</v>
      </c>
      <c r="G6635" t="s">
        <v>8314</v>
      </c>
      <c r="H6635" s="264" t="str">
        <f>IFERROR(VLOOKUP(Table[[#This Row],[Activity Details of Assistance]],WHAT!E:F,2,FALSE),"")</f>
        <v># of HP sessions at HH level</v>
      </c>
      <c r="I6635" s="264"/>
      <c r="J6635">
        <v>1085</v>
      </c>
      <c r="K6635" s="295" t="s">
        <v>8280</v>
      </c>
      <c r="L6635" s="306" t="s">
        <v>13</v>
      </c>
      <c r="M6635" t="s">
        <v>14</v>
      </c>
      <c r="N6635" t="s">
        <v>309</v>
      </c>
      <c r="O6635" t="s">
        <v>1606</v>
      </c>
      <c r="P6635" t="s">
        <v>20</v>
      </c>
      <c r="Q6635" s="312">
        <v>44865</v>
      </c>
      <c r="R6635" s="312">
        <v>44896</v>
      </c>
      <c r="S6635" t="s">
        <v>8452</v>
      </c>
      <c r="T6635" s="267"/>
      <c r="U6635" s="267"/>
      <c r="V6635" s="267"/>
      <c r="W6635" s="267"/>
      <c r="X6635" s="268"/>
      <c r="Y6635" t="s">
        <v>8326</v>
      </c>
      <c r="Z6635">
        <v>1628407101</v>
      </c>
      <c r="AA6635" t="s">
        <v>8327</v>
      </c>
      <c r="AB6635" s="273" t="str">
        <f>_xlfn.IFNA(IF(Table[[#This Row],[Programme Partner]]&lt;&gt;Table[[#This Row],[Implementing Partner]],CONCATENATE(Table[[#This Row],[Programme Partner]],"-",Table[[#This Row],[Implementing Partner]]),Table[[#This Row],[Programme Partner]]),"")</f>
        <v>BDRCS-IFRC</v>
      </c>
    </row>
    <row r="6636" spans="1:28" ht="16.5" customHeight="1">
      <c r="A6636" s="183">
        <v>7086</v>
      </c>
      <c r="B6636" s="264" t="s">
        <v>5143</v>
      </c>
      <c r="C6636" s="265" t="s">
        <v>5024</v>
      </c>
      <c r="D6636" s="266" t="s">
        <v>5143</v>
      </c>
      <c r="E6636" s="269" t="s">
        <v>27</v>
      </c>
      <c r="F6636" s="264" t="s">
        <v>8011</v>
      </c>
      <c r="G6636" s="195" t="s">
        <v>8584</v>
      </c>
      <c r="H6636" s="264" t="str">
        <f>IFERROR(VLOOKUP(Table[[#This Row],[Activity Details of Assistance]],WHAT!E:F,2,FALSE),"")</f>
        <v># of tube well</v>
      </c>
      <c r="I6636" s="264"/>
      <c r="J6636">
        <v>157</v>
      </c>
      <c r="K6636" s="295" t="s">
        <v>8280</v>
      </c>
      <c r="L6636" s="306" t="s">
        <v>13</v>
      </c>
      <c r="M6636" t="s">
        <v>14</v>
      </c>
      <c r="N6636" t="s">
        <v>309</v>
      </c>
      <c r="O6636" t="s">
        <v>1606</v>
      </c>
      <c r="P6636" t="s">
        <v>4672</v>
      </c>
      <c r="Q6636" s="312">
        <v>44865</v>
      </c>
      <c r="R6636" s="312">
        <v>44896</v>
      </c>
      <c r="S6636" t="s">
        <v>8452</v>
      </c>
      <c r="T6636" s="267"/>
      <c r="U6636" s="267"/>
      <c r="V6636" s="267"/>
      <c r="W6636" s="267"/>
      <c r="X6636" s="268"/>
      <c r="Y6636" t="s">
        <v>8697</v>
      </c>
      <c r="Z6636">
        <v>1628407101</v>
      </c>
      <c r="AA6636" t="s">
        <v>8327</v>
      </c>
      <c r="AB6636" s="273" t="str">
        <f>_xlfn.IFNA(IF(Table[[#This Row],[Programme Partner]]&lt;&gt;Table[[#This Row],[Implementing Partner]],CONCATENATE(Table[[#This Row],[Programme Partner]],"-",Table[[#This Row],[Implementing Partner]]),Table[[#This Row],[Programme Partner]]),"")</f>
        <v>IFRC-BDRCS</v>
      </c>
    </row>
    <row r="6637" spans="1:28" ht="16.5" customHeight="1">
      <c r="A6637" s="183">
        <v>7087</v>
      </c>
      <c r="B6637" s="264" t="s">
        <v>5143</v>
      </c>
      <c r="C6637" s="265" t="s">
        <v>5024</v>
      </c>
      <c r="D6637" s="266" t="s">
        <v>5143</v>
      </c>
      <c r="E6637" s="269" t="s">
        <v>27</v>
      </c>
      <c r="F6637" s="264" t="s">
        <v>8012</v>
      </c>
      <c r="G6637" s="195" t="s">
        <v>8585</v>
      </c>
      <c r="H6637" s="264" t="str">
        <f>IFERROR(VLOOKUP(Table[[#This Row],[Activity Details of Assistance]],WHAT!E:F,2,FALSE),"")</f>
        <v xml:space="preserve"># of door </v>
      </c>
      <c r="I6637" s="264"/>
      <c r="J6637">
        <v>4</v>
      </c>
      <c r="K6637" s="295" t="s">
        <v>8280</v>
      </c>
      <c r="L6637" s="306" t="s">
        <v>13</v>
      </c>
      <c r="M6637" t="s">
        <v>14</v>
      </c>
      <c r="N6637" t="s">
        <v>309</v>
      </c>
      <c r="O6637" t="s">
        <v>1606</v>
      </c>
      <c r="P6637" t="s">
        <v>4672</v>
      </c>
      <c r="Q6637" s="312">
        <v>44865</v>
      </c>
      <c r="R6637" s="312">
        <v>44896</v>
      </c>
      <c r="S6637" t="s">
        <v>8452</v>
      </c>
      <c r="T6637" s="267"/>
      <c r="U6637" s="267"/>
      <c r="V6637" s="267"/>
      <c r="W6637" s="267"/>
      <c r="X6637" s="268"/>
      <c r="Y6637" t="s">
        <v>8697</v>
      </c>
      <c r="Z6637">
        <v>1628407101</v>
      </c>
      <c r="AA6637" t="s">
        <v>8327</v>
      </c>
      <c r="AB6637" s="273" t="str">
        <f>_xlfn.IFNA(IF(Table[[#This Row],[Programme Partner]]&lt;&gt;Table[[#This Row],[Implementing Partner]],CONCATENATE(Table[[#This Row],[Programme Partner]],"-",Table[[#This Row],[Implementing Partner]]),Table[[#This Row],[Programme Partner]]),"")</f>
        <v>IFRC-BDRCS</v>
      </c>
    </row>
    <row r="6638" spans="1:28" ht="16.5" customHeight="1">
      <c r="A6638" s="183">
        <v>7088</v>
      </c>
      <c r="B6638" s="264" t="s">
        <v>5143</v>
      </c>
      <c r="C6638" s="265" t="s">
        <v>5024</v>
      </c>
      <c r="D6638" s="266" t="s">
        <v>5143</v>
      </c>
      <c r="E6638" s="269" t="s">
        <v>27</v>
      </c>
      <c r="F6638" s="264" t="s">
        <v>8012</v>
      </c>
      <c r="G6638" t="s">
        <v>8356</v>
      </c>
      <c r="H6638" s="264" t="str">
        <f>IFERROR(VLOOKUP(Table[[#This Row],[Activity Details of Assistance]],WHAT!E:F,2,FALSE),"")</f>
        <v># of FSM Site</v>
      </c>
      <c r="I6638" s="264"/>
      <c r="J6638">
        <v>1</v>
      </c>
      <c r="K6638" s="295" t="s">
        <v>8280</v>
      </c>
      <c r="L6638" s="306" t="s">
        <v>13</v>
      </c>
      <c r="M6638" t="s">
        <v>14</v>
      </c>
      <c r="N6638" t="s">
        <v>309</v>
      </c>
      <c r="O6638" t="s">
        <v>1606</v>
      </c>
      <c r="P6638" t="s">
        <v>4672</v>
      </c>
      <c r="Q6638" s="312">
        <v>44865</v>
      </c>
      <c r="R6638" s="312">
        <v>44896</v>
      </c>
      <c r="S6638" t="s">
        <v>8452</v>
      </c>
      <c r="T6638" s="267"/>
      <c r="U6638" s="267"/>
      <c r="V6638" s="267"/>
      <c r="W6638" s="267"/>
      <c r="X6638" s="268"/>
      <c r="Y6638" t="s">
        <v>8697</v>
      </c>
      <c r="Z6638">
        <v>1628407101</v>
      </c>
      <c r="AA6638" t="s">
        <v>8327</v>
      </c>
      <c r="AB6638" s="273" t="str">
        <f>_xlfn.IFNA(IF(Table[[#This Row],[Programme Partner]]&lt;&gt;Table[[#This Row],[Implementing Partner]],CONCATENATE(Table[[#This Row],[Programme Partner]],"-",Table[[#This Row],[Implementing Partner]]),Table[[#This Row],[Programme Partner]]),"")</f>
        <v>IFRC-BDRCS</v>
      </c>
    </row>
    <row r="6639" spans="1:28" ht="16.5" customHeight="1">
      <c r="A6639" s="183">
        <v>7089</v>
      </c>
      <c r="B6639" s="264" t="s">
        <v>5143</v>
      </c>
      <c r="C6639" s="265" t="s">
        <v>5024</v>
      </c>
      <c r="D6639" s="266" t="s">
        <v>5143</v>
      </c>
      <c r="E6639" s="269" t="s">
        <v>27</v>
      </c>
      <c r="F6639" s="264" t="s">
        <v>8012</v>
      </c>
      <c r="G6639" t="s">
        <v>8354</v>
      </c>
      <c r="H6639" s="264" t="str">
        <f>IFERROR(VLOOKUP(Table[[#This Row],[Activity Details of Assistance]],WHAT!E:F,2,FALSE),"")</f>
        <v># of door</v>
      </c>
      <c r="I6639" s="264"/>
      <c r="J6639">
        <v>27</v>
      </c>
      <c r="K6639" s="295" t="s">
        <v>8280</v>
      </c>
      <c r="L6639" s="306" t="s">
        <v>13</v>
      </c>
      <c r="M6639" t="s">
        <v>14</v>
      </c>
      <c r="N6639" t="s">
        <v>309</v>
      </c>
      <c r="O6639" t="s">
        <v>1606</v>
      </c>
      <c r="P6639" t="s">
        <v>4672</v>
      </c>
      <c r="Q6639" s="312">
        <v>44865</v>
      </c>
      <c r="R6639" s="312">
        <v>44896</v>
      </c>
      <c r="S6639" t="s">
        <v>8452</v>
      </c>
      <c r="T6639" s="267"/>
      <c r="U6639" s="267"/>
      <c r="V6639" s="267"/>
      <c r="W6639" s="267"/>
      <c r="X6639" s="268"/>
      <c r="Y6639" t="s">
        <v>8697</v>
      </c>
      <c r="Z6639">
        <v>1628407101</v>
      </c>
      <c r="AA6639" t="s">
        <v>8327</v>
      </c>
      <c r="AB6639" s="273" t="str">
        <f>_xlfn.IFNA(IF(Table[[#This Row],[Programme Partner]]&lt;&gt;Table[[#This Row],[Implementing Partner]],CONCATENATE(Table[[#This Row],[Programme Partner]],"-",Table[[#This Row],[Implementing Partner]]),Table[[#This Row],[Programme Partner]]),"")</f>
        <v>IFRC-BDRCS</v>
      </c>
    </row>
    <row r="6640" spans="1:28" ht="16.5" customHeight="1">
      <c r="A6640" s="183">
        <v>7090</v>
      </c>
      <c r="B6640" s="264" t="s">
        <v>5143</v>
      </c>
      <c r="C6640" s="265" t="s">
        <v>5024</v>
      </c>
      <c r="D6640" s="266" t="s">
        <v>5143</v>
      </c>
      <c r="E6640" s="269" t="s">
        <v>27</v>
      </c>
      <c r="F6640" s="264" t="s">
        <v>8013</v>
      </c>
      <c r="G6640" t="s">
        <v>8314</v>
      </c>
      <c r="H6640" s="264" t="str">
        <f>IFERROR(VLOOKUP(Table[[#This Row],[Activity Details of Assistance]],WHAT!E:F,2,FALSE),"")</f>
        <v># of HP sessions at HH level</v>
      </c>
      <c r="I6640" s="264"/>
      <c r="J6640">
        <v>98</v>
      </c>
      <c r="K6640" s="295" t="s">
        <v>8280</v>
      </c>
      <c r="L6640" s="306" t="s">
        <v>13</v>
      </c>
      <c r="M6640" t="s">
        <v>14</v>
      </c>
      <c r="N6640" t="s">
        <v>309</v>
      </c>
      <c r="O6640" t="s">
        <v>1606</v>
      </c>
      <c r="P6640" t="s">
        <v>4672</v>
      </c>
      <c r="Q6640" s="312">
        <v>44865</v>
      </c>
      <c r="R6640" s="312">
        <v>44896</v>
      </c>
      <c r="S6640" t="s">
        <v>8452</v>
      </c>
      <c r="T6640" s="267"/>
      <c r="U6640" s="267"/>
      <c r="V6640" s="267"/>
      <c r="W6640" s="267"/>
      <c r="X6640" s="268"/>
      <c r="Y6640" t="s">
        <v>8697</v>
      </c>
      <c r="Z6640">
        <v>1628407101</v>
      </c>
      <c r="AA6640" t="s">
        <v>8327</v>
      </c>
      <c r="AB6640" s="273" t="str">
        <f>_xlfn.IFNA(IF(Table[[#This Row],[Programme Partner]]&lt;&gt;Table[[#This Row],[Implementing Partner]],CONCATENATE(Table[[#This Row],[Programme Partner]],"-",Table[[#This Row],[Implementing Partner]]),Table[[#This Row],[Programme Partner]]),"")</f>
        <v>IFRC-BDRCS</v>
      </c>
    </row>
    <row r="6641" spans="1:28" ht="16.5" customHeight="1">
      <c r="A6641" s="183">
        <v>7091</v>
      </c>
      <c r="B6641" s="264" t="s">
        <v>5143</v>
      </c>
      <c r="C6641" s="265" t="s">
        <v>5024</v>
      </c>
      <c r="D6641" s="266" t="s">
        <v>5143</v>
      </c>
      <c r="E6641" s="269" t="s">
        <v>27</v>
      </c>
      <c r="F6641" s="264" t="s">
        <v>8013</v>
      </c>
      <c r="G6641" t="s">
        <v>8314</v>
      </c>
      <c r="H6641" s="264" t="str">
        <f>IFERROR(VLOOKUP(Table[[#This Row],[Activity Details of Assistance]],WHAT!E:F,2,FALSE),"")</f>
        <v># of HP sessions at HH level</v>
      </c>
      <c r="I6641" s="264"/>
      <c r="J6641">
        <v>3251</v>
      </c>
      <c r="K6641" s="295" t="s">
        <v>8280</v>
      </c>
      <c r="L6641" s="306" t="s">
        <v>13</v>
      </c>
      <c r="M6641" t="s">
        <v>14</v>
      </c>
      <c r="N6641" t="s">
        <v>309</v>
      </c>
      <c r="O6641" t="s">
        <v>1606</v>
      </c>
      <c r="P6641" t="s">
        <v>4672</v>
      </c>
      <c r="Q6641" s="312">
        <v>44865</v>
      </c>
      <c r="R6641" s="312">
        <v>44896</v>
      </c>
      <c r="S6641" t="s">
        <v>8452</v>
      </c>
      <c r="T6641" s="267"/>
      <c r="U6641" s="267"/>
      <c r="V6641" s="267"/>
      <c r="W6641" s="267"/>
      <c r="X6641" s="268"/>
      <c r="Y6641" t="s">
        <v>8697</v>
      </c>
      <c r="Z6641">
        <v>1628407101</v>
      </c>
      <c r="AA6641" t="s">
        <v>8327</v>
      </c>
      <c r="AB6641" s="273" t="str">
        <f>_xlfn.IFNA(IF(Table[[#This Row],[Programme Partner]]&lt;&gt;Table[[#This Row],[Implementing Partner]],CONCATENATE(Table[[#This Row],[Programme Partner]],"-",Table[[#This Row],[Implementing Partner]]),Table[[#This Row],[Programme Partner]]),"")</f>
        <v>IFRC-BDRCS</v>
      </c>
    </row>
    <row r="6642" spans="1:28" ht="16.5" customHeight="1">
      <c r="A6642" s="183">
        <v>7092</v>
      </c>
      <c r="B6642" s="264" t="s">
        <v>5143</v>
      </c>
      <c r="C6642" s="265" t="s">
        <v>5143</v>
      </c>
      <c r="D6642" s="266" t="s">
        <v>5143</v>
      </c>
      <c r="E6642" s="269" t="s">
        <v>27</v>
      </c>
      <c r="F6642" s="264" t="s">
        <v>8011</v>
      </c>
      <c r="G6642" s="195" t="s">
        <v>8584</v>
      </c>
      <c r="H6642" s="264" t="str">
        <f>IFERROR(VLOOKUP(Table[[#This Row],[Activity Details of Assistance]],WHAT!E:F,2,FALSE),"")</f>
        <v># of tube well</v>
      </c>
      <c r="I6642" s="264"/>
      <c r="J6642">
        <v>770</v>
      </c>
      <c r="K6642" s="295" t="s">
        <v>8280</v>
      </c>
      <c r="L6642" s="306" t="s">
        <v>13</v>
      </c>
      <c r="M6642" t="s">
        <v>14</v>
      </c>
      <c r="N6642" t="s">
        <v>309</v>
      </c>
      <c r="O6642" t="s">
        <v>1606</v>
      </c>
      <c r="P6642" t="s">
        <v>8208</v>
      </c>
      <c r="Q6642" s="312">
        <v>44865</v>
      </c>
      <c r="R6642" s="312">
        <v>44896</v>
      </c>
      <c r="S6642" s="291" t="s">
        <v>8590</v>
      </c>
      <c r="T6642" s="267"/>
      <c r="U6642" s="267"/>
      <c r="V6642" s="267"/>
      <c r="W6642" s="267"/>
      <c r="X6642" s="268"/>
      <c r="Y6642" t="s">
        <v>8326</v>
      </c>
      <c r="Z6642">
        <v>1628407101</v>
      </c>
      <c r="AA6642" t="s">
        <v>8327</v>
      </c>
      <c r="AB6642" s="273" t="str">
        <f>_xlfn.IFNA(IF(Table[[#This Row],[Programme Partner]]&lt;&gt;Table[[#This Row],[Implementing Partner]],CONCATENATE(Table[[#This Row],[Programme Partner]],"-",Table[[#This Row],[Implementing Partner]]),Table[[#This Row],[Programme Partner]]),"")</f>
        <v>IFRC</v>
      </c>
    </row>
    <row r="6643" spans="1:28" ht="16.5" customHeight="1">
      <c r="A6643" s="183">
        <v>7093</v>
      </c>
      <c r="B6643" s="264" t="s">
        <v>5275</v>
      </c>
      <c r="C6643" s="265" t="s">
        <v>5280</v>
      </c>
      <c r="D6643" s="266" t="s">
        <v>5275</v>
      </c>
      <c r="E6643" s="269" t="s">
        <v>27</v>
      </c>
      <c r="F6643" s="264" t="s">
        <v>8011</v>
      </c>
      <c r="G6643" t="s">
        <v>8355</v>
      </c>
      <c r="H6643" s="264" t="str">
        <f>IFERROR(VLOOKUP(Table[[#This Row],[Activity Details of Assistance]],WHAT!E:F,2,FALSE),"")</f>
        <v># of water network</v>
      </c>
      <c r="I6643" s="264"/>
      <c r="J6643">
        <v>573</v>
      </c>
      <c r="K6643" s="295" t="s">
        <v>8280</v>
      </c>
      <c r="L6643" s="306" t="s">
        <v>13</v>
      </c>
      <c r="M6643" t="s">
        <v>14</v>
      </c>
      <c r="N6643" t="s">
        <v>309</v>
      </c>
      <c r="O6643" t="s">
        <v>1606</v>
      </c>
      <c r="P6643" t="s">
        <v>6482</v>
      </c>
      <c r="Q6643" s="312">
        <v>44865</v>
      </c>
      <c r="R6643" s="312">
        <v>44958</v>
      </c>
      <c r="S6643" t="s">
        <v>8452</v>
      </c>
      <c r="T6643" s="267"/>
      <c r="U6643" s="267"/>
      <c r="V6643" s="267"/>
      <c r="W6643" s="267"/>
      <c r="X6643" s="268"/>
      <c r="Y6643" t="s">
        <v>8634</v>
      </c>
      <c r="Z6643">
        <v>1790252211</v>
      </c>
      <c r="AA6643" t="s">
        <v>8635</v>
      </c>
      <c r="AB6643" s="273" t="str">
        <f>_xlfn.IFNA(IF(Table[[#This Row],[Programme Partner]]&lt;&gt;Table[[#This Row],[Implementing Partner]],CONCATENATE(Table[[#This Row],[Programme Partner]],"-",Table[[#This Row],[Implementing Partner]]),Table[[#This Row],[Programme Partner]]),"")</f>
        <v>UNICEF-VERC</v>
      </c>
    </row>
    <row r="6644" spans="1:28" ht="16.5" customHeight="1">
      <c r="A6644" s="183">
        <v>7094</v>
      </c>
      <c r="B6644" s="264" t="s">
        <v>5275</v>
      </c>
      <c r="C6644" s="265" t="s">
        <v>5280</v>
      </c>
      <c r="D6644" s="266" t="s">
        <v>5275</v>
      </c>
      <c r="E6644" s="269" t="s">
        <v>27</v>
      </c>
      <c r="F6644" s="264" t="s">
        <v>8012</v>
      </c>
      <c r="G6644" t="s">
        <v>8366</v>
      </c>
      <c r="H6644" s="264" t="str">
        <f>IFERROR(VLOOKUP(Table[[#This Row],[Activity Details of Assistance]],WHAT!E:F,2,FALSE),"")</f>
        <v xml:space="preserve"># of door </v>
      </c>
      <c r="I6644" s="264"/>
      <c r="J6644">
        <v>13</v>
      </c>
      <c r="K6644" s="295" t="s">
        <v>8280</v>
      </c>
      <c r="L6644" s="306" t="s">
        <v>13</v>
      </c>
      <c r="M6644" t="s">
        <v>14</v>
      </c>
      <c r="N6644" t="s">
        <v>309</v>
      </c>
      <c r="O6644" t="s">
        <v>1606</v>
      </c>
      <c r="P6644" t="s">
        <v>6482</v>
      </c>
      <c r="Q6644" s="312">
        <v>44865</v>
      </c>
      <c r="R6644" s="312">
        <v>44958</v>
      </c>
      <c r="S6644" t="s">
        <v>8452</v>
      </c>
      <c r="T6644" s="267"/>
      <c r="U6644" s="267"/>
      <c r="V6644" s="267"/>
      <c r="W6644" s="267"/>
      <c r="X6644" s="268"/>
      <c r="Y6644" t="s">
        <v>8634</v>
      </c>
      <c r="Z6644">
        <v>1790252211</v>
      </c>
      <c r="AA6644" t="s">
        <v>8635</v>
      </c>
      <c r="AB6644" s="273" t="str">
        <f>_xlfn.IFNA(IF(Table[[#This Row],[Programme Partner]]&lt;&gt;Table[[#This Row],[Implementing Partner]],CONCATENATE(Table[[#This Row],[Programme Partner]],"-",Table[[#This Row],[Implementing Partner]]),Table[[#This Row],[Programme Partner]]),"")</f>
        <v>UNICEF-VERC</v>
      </c>
    </row>
    <row r="6645" spans="1:28" ht="16.5" customHeight="1">
      <c r="A6645" s="183">
        <v>7095</v>
      </c>
      <c r="B6645" s="264" t="s">
        <v>5275</v>
      </c>
      <c r="C6645" s="265" t="s">
        <v>5280</v>
      </c>
      <c r="D6645" s="266" t="s">
        <v>5275</v>
      </c>
      <c r="E6645" s="269" t="s">
        <v>27</v>
      </c>
      <c r="F6645" s="264" t="s">
        <v>8012</v>
      </c>
      <c r="G6645" s="195" t="s">
        <v>8585</v>
      </c>
      <c r="H6645" s="264" t="str">
        <f>IFERROR(VLOOKUP(Table[[#This Row],[Activity Details of Assistance]],WHAT!E:F,2,FALSE),"")</f>
        <v xml:space="preserve"># of door </v>
      </c>
      <c r="I6645" s="264"/>
      <c r="J6645">
        <v>4</v>
      </c>
      <c r="K6645" s="295" t="s">
        <v>8280</v>
      </c>
      <c r="L6645" s="306" t="s">
        <v>13</v>
      </c>
      <c r="M6645" t="s">
        <v>14</v>
      </c>
      <c r="N6645" t="s">
        <v>309</v>
      </c>
      <c r="O6645" t="s">
        <v>1606</v>
      </c>
      <c r="P6645" t="s">
        <v>6482</v>
      </c>
      <c r="Q6645" s="312">
        <v>44865</v>
      </c>
      <c r="R6645" s="312">
        <v>44958</v>
      </c>
      <c r="S6645" t="s">
        <v>8452</v>
      </c>
      <c r="T6645" s="267"/>
      <c r="U6645" s="267"/>
      <c r="V6645" s="267"/>
      <c r="W6645" s="267"/>
      <c r="X6645" s="268"/>
      <c r="Y6645" t="s">
        <v>8634</v>
      </c>
      <c r="Z6645">
        <v>1790252211</v>
      </c>
      <c r="AA6645" t="s">
        <v>8635</v>
      </c>
      <c r="AB6645" s="273" t="str">
        <f>_xlfn.IFNA(IF(Table[[#This Row],[Programme Partner]]&lt;&gt;Table[[#This Row],[Implementing Partner]],CONCATENATE(Table[[#This Row],[Programme Partner]],"-",Table[[#This Row],[Implementing Partner]]),Table[[#This Row],[Programme Partner]]),"")</f>
        <v>UNICEF-VERC</v>
      </c>
    </row>
    <row r="6646" spans="1:28" ht="16.5" customHeight="1">
      <c r="A6646" s="183">
        <v>7096</v>
      </c>
      <c r="B6646" s="264" t="s">
        <v>5275</v>
      </c>
      <c r="C6646" s="265" t="s">
        <v>5280</v>
      </c>
      <c r="D6646" s="266" t="s">
        <v>5275</v>
      </c>
      <c r="E6646" s="269" t="s">
        <v>27</v>
      </c>
      <c r="F6646" s="264" t="s">
        <v>8012</v>
      </c>
      <c r="G6646" t="s">
        <v>8359</v>
      </c>
      <c r="H6646" s="264" t="str">
        <f>IFERROR(VLOOKUP(Table[[#This Row],[Activity Details of Assistance]],WHAT!E:F,2,FALSE),"")</f>
        <v># of FSM Site</v>
      </c>
      <c r="I6646" s="264"/>
      <c r="J6646">
        <v>122</v>
      </c>
      <c r="K6646" s="295" t="s">
        <v>8280</v>
      </c>
      <c r="L6646" s="306" t="s">
        <v>13</v>
      </c>
      <c r="M6646" t="s">
        <v>14</v>
      </c>
      <c r="N6646" t="s">
        <v>309</v>
      </c>
      <c r="O6646" t="s">
        <v>1606</v>
      </c>
      <c r="P6646" t="s">
        <v>6482</v>
      </c>
      <c r="Q6646" s="312">
        <v>44865</v>
      </c>
      <c r="R6646" s="312">
        <v>44958</v>
      </c>
      <c r="S6646" t="s">
        <v>8452</v>
      </c>
      <c r="T6646" s="267"/>
      <c r="U6646" s="267"/>
      <c r="V6646" s="267"/>
      <c r="W6646" s="267"/>
      <c r="X6646" s="268"/>
      <c r="Y6646" t="s">
        <v>8634</v>
      </c>
      <c r="Z6646">
        <v>1790252211</v>
      </c>
      <c r="AA6646" t="s">
        <v>8635</v>
      </c>
      <c r="AB6646" s="273" t="str">
        <f>_xlfn.IFNA(IF(Table[[#This Row],[Programme Partner]]&lt;&gt;Table[[#This Row],[Implementing Partner]],CONCATENATE(Table[[#This Row],[Programme Partner]],"-",Table[[#This Row],[Implementing Partner]]),Table[[#This Row],[Programme Partner]]),"")</f>
        <v>UNICEF-VERC</v>
      </c>
    </row>
    <row r="6647" spans="1:28" ht="16.5" customHeight="1">
      <c r="A6647" s="183">
        <v>7097</v>
      </c>
      <c r="B6647" s="264" t="s">
        <v>5275</v>
      </c>
      <c r="C6647" s="265" t="s">
        <v>5280</v>
      </c>
      <c r="D6647" s="266" t="s">
        <v>5275</v>
      </c>
      <c r="E6647" s="269" t="s">
        <v>27</v>
      </c>
      <c r="F6647" s="264" t="s">
        <v>8012</v>
      </c>
      <c r="G6647" t="s">
        <v>8356</v>
      </c>
      <c r="H6647" s="264" t="str">
        <f>IFERROR(VLOOKUP(Table[[#This Row],[Activity Details of Assistance]],WHAT!E:F,2,FALSE),"")</f>
        <v># of FSM Site</v>
      </c>
      <c r="I6647" s="264"/>
      <c r="J6647">
        <v>12</v>
      </c>
      <c r="K6647" s="295" t="s">
        <v>8280</v>
      </c>
      <c r="L6647" s="306" t="s">
        <v>13</v>
      </c>
      <c r="M6647" t="s">
        <v>14</v>
      </c>
      <c r="N6647" t="s">
        <v>309</v>
      </c>
      <c r="O6647" t="s">
        <v>1606</v>
      </c>
      <c r="P6647" t="s">
        <v>6482</v>
      </c>
      <c r="Q6647" s="312">
        <v>44865</v>
      </c>
      <c r="R6647" s="312">
        <v>44958</v>
      </c>
      <c r="S6647" t="s">
        <v>8452</v>
      </c>
      <c r="T6647" s="267"/>
      <c r="U6647" s="267"/>
      <c r="V6647" s="267"/>
      <c r="W6647" s="267"/>
      <c r="X6647" s="268"/>
      <c r="Y6647" t="s">
        <v>8634</v>
      </c>
      <c r="Z6647">
        <v>1790252211</v>
      </c>
      <c r="AA6647" t="s">
        <v>8635</v>
      </c>
      <c r="AB6647" s="273" t="str">
        <f>_xlfn.IFNA(IF(Table[[#This Row],[Programme Partner]]&lt;&gt;Table[[#This Row],[Implementing Partner]],CONCATENATE(Table[[#This Row],[Programme Partner]],"-",Table[[#This Row],[Implementing Partner]]),Table[[#This Row],[Programme Partner]]),"")</f>
        <v>UNICEF-VERC</v>
      </c>
    </row>
    <row r="6648" spans="1:28" ht="16.5" customHeight="1">
      <c r="A6648" s="183">
        <v>7098</v>
      </c>
      <c r="B6648" s="264" t="s">
        <v>5275</v>
      </c>
      <c r="C6648" s="265" t="s">
        <v>5280</v>
      </c>
      <c r="D6648" s="266" t="s">
        <v>5275</v>
      </c>
      <c r="E6648" s="269" t="s">
        <v>27</v>
      </c>
      <c r="F6648" s="264" t="s">
        <v>8012</v>
      </c>
      <c r="G6648" t="s">
        <v>8367</v>
      </c>
      <c r="H6648" s="264" t="str">
        <f>IFERROR(VLOOKUP(Table[[#This Row],[Activity Details of Assistance]],WHAT!E:F,2,FALSE),"")</f>
        <v># of door</v>
      </c>
      <c r="I6648" s="264"/>
      <c r="J6648">
        <v>10</v>
      </c>
      <c r="K6648" s="295" t="s">
        <v>8280</v>
      </c>
      <c r="L6648" s="306" t="s">
        <v>13</v>
      </c>
      <c r="M6648" t="s">
        <v>14</v>
      </c>
      <c r="N6648" t="s">
        <v>309</v>
      </c>
      <c r="O6648" t="s">
        <v>1606</v>
      </c>
      <c r="P6648" t="s">
        <v>6482</v>
      </c>
      <c r="Q6648" s="312">
        <v>44865</v>
      </c>
      <c r="R6648" s="312">
        <v>44958</v>
      </c>
      <c r="S6648" t="s">
        <v>8452</v>
      </c>
      <c r="T6648" s="267"/>
      <c r="U6648" s="267"/>
      <c r="V6648" s="267"/>
      <c r="W6648" s="267"/>
      <c r="X6648" s="268"/>
      <c r="Y6648" t="s">
        <v>8634</v>
      </c>
      <c r="Z6648">
        <v>1790252211</v>
      </c>
      <c r="AA6648" t="s">
        <v>8635</v>
      </c>
      <c r="AB6648" s="273" t="str">
        <f>_xlfn.IFNA(IF(Table[[#This Row],[Programme Partner]]&lt;&gt;Table[[#This Row],[Implementing Partner]],CONCATENATE(Table[[#This Row],[Programme Partner]],"-",Table[[#This Row],[Implementing Partner]]),Table[[#This Row],[Programme Partner]]),"")</f>
        <v>UNICEF-VERC</v>
      </c>
    </row>
    <row r="6649" spans="1:28" ht="16.5" customHeight="1">
      <c r="A6649" s="183">
        <v>7099</v>
      </c>
      <c r="B6649" s="264" t="s">
        <v>5275</v>
      </c>
      <c r="C6649" s="265" t="s">
        <v>5280</v>
      </c>
      <c r="D6649" s="266" t="s">
        <v>5275</v>
      </c>
      <c r="E6649" s="269" t="s">
        <v>27</v>
      </c>
      <c r="F6649" s="264" t="s">
        <v>8012</v>
      </c>
      <c r="G6649" s="195" t="s">
        <v>8586</v>
      </c>
      <c r="H6649" s="264" t="str">
        <f>IFERROR(VLOOKUP(Table[[#This Row],[Activity Details of Assistance]],WHAT!E:F,2,FALSE),"")</f>
        <v># of door</v>
      </c>
      <c r="I6649" s="264"/>
      <c r="J6649">
        <v>45</v>
      </c>
      <c r="K6649" s="295" t="s">
        <v>8280</v>
      </c>
      <c r="L6649" s="306" t="s">
        <v>13</v>
      </c>
      <c r="M6649" t="s">
        <v>14</v>
      </c>
      <c r="N6649" t="s">
        <v>309</v>
      </c>
      <c r="O6649" t="s">
        <v>1606</v>
      </c>
      <c r="P6649" t="s">
        <v>6482</v>
      </c>
      <c r="Q6649" s="312">
        <v>44865</v>
      </c>
      <c r="R6649" s="312">
        <v>44958</v>
      </c>
      <c r="S6649" t="s">
        <v>8452</v>
      </c>
      <c r="T6649" s="267"/>
      <c r="U6649" s="267"/>
      <c r="V6649" s="267"/>
      <c r="W6649" s="267"/>
      <c r="X6649" s="268"/>
      <c r="Y6649" t="s">
        <v>8634</v>
      </c>
      <c r="Z6649">
        <v>1790252211</v>
      </c>
      <c r="AA6649" t="s">
        <v>8635</v>
      </c>
      <c r="AB6649" s="273" t="str">
        <f>_xlfn.IFNA(IF(Table[[#This Row],[Programme Partner]]&lt;&gt;Table[[#This Row],[Implementing Partner]],CONCATENATE(Table[[#This Row],[Programme Partner]],"-",Table[[#This Row],[Implementing Partner]]),Table[[#This Row],[Programme Partner]]),"")</f>
        <v>UNICEF-VERC</v>
      </c>
    </row>
    <row r="6650" spans="1:28" ht="16.5" customHeight="1">
      <c r="A6650" s="183">
        <v>7100</v>
      </c>
      <c r="B6650" s="264" t="s">
        <v>5275</v>
      </c>
      <c r="C6650" s="265" t="s">
        <v>5280</v>
      </c>
      <c r="D6650" s="266" t="s">
        <v>5275</v>
      </c>
      <c r="E6650" s="269" t="s">
        <v>27</v>
      </c>
      <c r="F6650" s="264" t="s">
        <v>8012</v>
      </c>
      <c r="G6650" t="s">
        <v>8357</v>
      </c>
      <c r="H6650" s="264" t="str">
        <f>IFERROR(VLOOKUP(Table[[#This Row],[Activity Details of Assistance]],WHAT!E:F,2,FALSE),"")</f>
        <v># of door</v>
      </c>
      <c r="I6650" s="264"/>
      <c r="J6650">
        <v>309</v>
      </c>
      <c r="K6650" s="295" t="s">
        <v>8280</v>
      </c>
      <c r="L6650" s="306" t="s">
        <v>13</v>
      </c>
      <c r="M6650" t="s">
        <v>14</v>
      </c>
      <c r="N6650" t="s">
        <v>309</v>
      </c>
      <c r="O6650" t="s">
        <v>1606</v>
      </c>
      <c r="P6650" t="s">
        <v>6482</v>
      </c>
      <c r="Q6650" s="312">
        <v>44865</v>
      </c>
      <c r="R6650" s="312">
        <v>44958</v>
      </c>
      <c r="S6650" t="s">
        <v>8452</v>
      </c>
      <c r="T6650" s="267"/>
      <c r="U6650" s="267"/>
      <c r="V6650" s="267"/>
      <c r="W6650" s="267"/>
      <c r="X6650" s="268"/>
      <c r="Y6650" t="s">
        <v>8634</v>
      </c>
      <c r="Z6650">
        <v>1790252211</v>
      </c>
      <c r="AA6650" t="s">
        <v>8635</v>
      </c>
      <c r="AB6650" s="273" t="str">
        <f>_xlfn.IFNA(IF(Table[[#This Row],[Programme Partner]]&lt;&gt;Table[[#This Row],[Implementing Partner]],CONCATENATE(Table[[#This Row],[Programme Partner]],"-",Table[[#This Row],[Implementing Partner]]),Table[[#This Row],[Programme Partner]]),"")</f>
        <v>UNICEF-VERC</v>
      </c>
    </row>
    <row r="6651" spans="1:28" ht="16.5" customHeight="1">
      <c r="A6651" s="183">
        <v>7101</v>
      </c>
      <c r="B6651" s="264" t="s">
        <v>5275</v>
      </c>
      <c r="C6651" s="265" t="s">
        <v>5280</v>
      </c>
      <c r="D6651" s="266" t="s">
        <v>5275</v>
      </c>
      <c r="E6651" s="269" t="s">
        <v>27</v>
      </c>
      <c r="F6651" s="264" t="s">
        <v>8013</v>
      </c>
      <c r="G6651" t="s">
        <v>8314</v>
      </c>
      <c r="H6651" s="264" t="str">
        <f>IFERROR(VLOOKUP(Table[[#This Row],[Activity Details of Assistance]],WHAT!E:F,2,FALSE),"")</f>
        <v># of HP sessions at HH level</v>
      </c>
      <c r="I6651" s="264"/>
      <c r="J6651">
        <v>1095</v>
      </c>
      <c r="K6651" s="295" t="s">
        <v>8280</v>
      </c>
      <c r="L6651" s="306" t="s">
        <v>13</v>
      </c>
      <c r="M6651" t="s">
        <v>14</v>
      </c>
      <c r="N6651" t="s">
        <v>309</v>
      </c>
      <c r="O6651" t="s">
        <v>1606</v>
      </c>
      <c r="P6651" t="s">
        <v>6482</v>
      </c>
      <c r="Q6651" s="312">
        <v>44865</v>
      </c>
      <c r="R6651" s="312">
        <v>44958</v>
      </c>
      <c r="S6651" t="s">
        <v>8452</v>
      </c>
      <c r="T6651" s="267"/>
      <c r="U6651" s="267"/>
      <c r="V6651" s="267"/>
      <c r="W6651" s="267"/>
      <c r="X6651" s="268"/>
      <c r="Y6651" t="s">
        <v>8634</v>
      </c>
      <c r="Z6651">
        <v>1790252211</v>
      </c>
      <c r="AA6651" t="s">
        <v>8635</v>
      </c>
      <c r="AB6651" s="273" t="str">
        <f>_xlfn.IFNA(IF(Table[[#This Row],[Programme Partner]]&lt;&gt;Table[[#This Row],[Implementing Partner]],CONCATENATE(Table[[#This Row],[Programme Partner]],"-",Table[[#This Row],[Implementing Partner]]),Table[[#This Row],[Programme Partner]]),"")</f>
        <v>UNICEF-VERC</v>
      </c>
    </row>
    <row r="6652" spans="1:28" ht="16.5" customHeight="1">
      <c r="A6652" s="183">
        <v>7102</v>
      </c>
      <c r="B6652" s="264" t="s">
        <v>5275</v>
      </c>
      <c r="C6652" s="265" t="s">
        <v>5280</v>
      </c>
      <c r="D6652" s="266" t="s">
        <v>5275</v>
      </c>
      <c r="E6652" s="269" t="s">
        <v>27</v>
      </c>
      <c r="F6652" s="264" t="s">
        <v>8013</v>
      </c>
      <c r="G6652" t="s">
        <v>8374</v>
      </c>
      <c r="H6652" s="264" t="str">
        <f>IFERROR(VLOOKUP(Table[[#This Row],[Activity Details of Assistance]],WHAT!E:F,2,FALSE),"")</f>
        <v># of HP sessions at institution level</v>
      </c>
      <c r="I6652" s="264"/>
      <c r="J6652">
        <v>35</v>
      </c>
      <c r="K6652" s="295" t="s">
        <v>8280</v>
      </c>
      <c r="L6652" s="306" t="s">
        <v>13</v>
      </c>
      <c r="M6652" t="s">
        <v>14</v>
      </c>
      <c r="N6652" t="s">
        <v>309</v>
      </c>
      <c r="O6652" t="s">
        <v>1606</v>
      </c>
      <c r="P6652" t="s">
        <v>6482</v>
      </c>
      <c r="Q6652" s="312">
        <v>44865</v>
      </c>
      <c r="R6652" s="312">
        <v>44958</v>
      </c>
      <c r="S6652" t="s">
        <v>8452</v>
      </c>
      <c r="T6652" s="267"/>
      <c r="U6652" s="267"/>
      <c r="V6652" s="267"/>
      <c r="W6652" s="267"/>
      <c r="X6652" s="268"/>
      <c r="Y6652" t="s">
        <v>8634</v>
      </c>
      <c r="Z6652">
        <v>1790252211</v>
      </c>
      <c r="AA6652" t="s">
        <v>8635</v>
      </c>
      <c r="AB6652" s="273" t="str">
        <f>_xlfn.IFNA(IF(Table[[#This Row],[Programme Partner]]&lt;&gt;Table[[#This Row],[Implementing Partner]],CONCATENATE(Table[[#This Row],[Programme Partner]],"-",Table[[#This Row],[Implementing Partner]]),Table[[#This Row],[Programme Partner]]),"")</f>
        <v>UNICEF-VERC</v>
      </c>
    </row>
    <row r="6653" spans="1:28" ht="16.5" customHeight="1">
      <c r="A6653" s="183">
        <v>7103</v>
      </c>
      <c r="B6653" s="264" t="s">
        <v>5275</v>
      </c>
      <c r="C6653" s="265" t="s">
        <v>5280</v>
      </c>
      <c r="D6653" s="266" t="s">
        <v>5275</v>
      </c>
      <c r="E6653" s="269" t="s">
        <v>27</v>
      </c>
      <c r="F6653" s="264" t="s">
        <v>8014</v>
      </c>
      <c r="G6653" s="103" t="s">
        <v>8361</v>
      </c>
      <c r="H6653" s="264" t="str">
        <f>IFERROR(VLOOKUP(Table[[#This Row],[Activity Details of Assistance]],WHAT!E:F,2,FALSE),"")</f>
        <v># of plant</v>
      </c>
      <c r="I6653" s="264"/>
      <c r="J6653">
        <v>80</v>
      </c>
      <c r="K6653" s="295" t="s">
        <v>8280</v>
      </c>
      <c r="L6653" s="306" t="s">
        <v>13</v>
      </c>
      <c r="M6653" t="s">
        <v>14</v>
      </c>
      <c r="N6653" t="s">
        <v>309</v>
      </c>
      <c r="O6653" t="s">
        <v>1606</v>
      </c>
      <c r="P6653" t="s">
        <v>6482</v>
      </c>
      <c r="Q6653" s="312">
        <v>44865</v>
      </c>
      <c r="R6653" s="312">
        <v>44958</v>
      </c>
      <c r="S6653" t="s">
        <v>8452</v>
      </c>
      <c r="T6653" s="267"/>
      <c r="U6653" s="267"/>
      <c r="V6653" s="267"/>
      <c r="W6653" s="267"/>
      <c r="X6653" s="268"/>
      <c r="Y6653" t="s">
        <v>8634</v>
      </c>
      <c r="Z6653">
        <v>1790252211</v>
      </c>
      <c r="AA6653" t="s">
        <v>8635</v>
      </c>
      <c r="AB6653" s="273" t="str">
        <f>_xlfn.IFNA(IF(Table[[#This Row],[Programme Partner]]&lt;&gt;Table[[#This Row],[Implementing Partner]],CONCATENATE(Table[[#This Row],[Programme Partner]],"-",Table[[#This Row],[Implementing Partner]]),Table[[#This Row],[Programme Partner]]),"")</f>
        <v>UNICEF-VERC</v>
      </c>
    </row>
    <row r="6654" spans="1:28" ht="16.5" customHeight="1">
      <c r="A6654" s="183">
        <v>7104</v>
      </c>
      <c r="B6654" s="264" t="s">
        <v>5275</v>
      </c>
      <c r="C6654" s="265" t="s">
        <v>5280</v>
      </c>
      <c r="D6654" s="266" t="s">
        <v>5275</v>
      </c>
      <c r="E6654" s="269" t="s">
        <v>27</v>
      </c>
      <c r="F6654" s="264" t="s">
        <v>8011</v>
      </c>
      <c r="G6654" s="195" t="s">
        <v>8584</v>
      </c>
      <c r="H6654" s="264" t="str">
        <f>IFERROR(VLOOKUP(Table[[#This Row],[Activity Details of Assistance]],WHAT!E:F,2,FALSE),"")</f>
        <v># of tube well</v>
      </c>
      <c r="I6654" s="264"/>
      <c r="J6654">
        <v>1</v>
      </c>
      <c r="K6654" s="295" t="s">
        <v>8280</v>
      </c>
      <c r="L6654" s="306" t="s">
        <v>13</v>
      </c>
      <c r="M6654" t="s">
        <v>14</v>
      </c>
      <c r="N6654" t="s">
        <v>309</v>
      </c>
      <c r="O6654" t="s">
        <v>1606</v>
      </c>
      <c r="P6654" t="s">
        <v>6482</v>
      </c>
      <c r="Q6654" s="312">
        <v>44865</v>
      </c>
      <c r="R6654" s="312">
        <v>44958</v>
      </c>
      <c r="S6654" t="s">
        <v>8452</v>
      </c>
      <c r="T6654" s="267"/>
      <c r="U6654" s="267"/>
      <c r="V6654" s="267"/>
      <c r="W6654" s="267"/>
      <c r="X6654" s="268"/>
      <c r="Y6654" t="s">
        <v>8634</v>
      </c>
      <c r="Z6654">
        <v>1790252211</v>
      </c>
      <c r="AA6654" t="s">
        <v>8635</v>
      </c>
      <c r="AB6654" s="273" t="str">
        <f>_xlfn.IFNA(IF(Table[[#This Row],[Programme Partner]]&lt;&gt;Table[[#This Row],[Implementing Partner]],CONCATENATE(Table[[#This Row],[Programme Partner]],"-",Table[[#This Row],[Implementing Partner]]),Table[[#This Row],[Programme Partner]]),"")</f>
        <v>UNICEF-VERC</v>
      </c>
    </row>
    <row r="6655" spans="1:28" ht="16.5" customHeight="1">
      <c r="A6655" s="183">
        <v>7105</v>
      </c>
      <c r="B6655" s="212" t="s">
        <v>6314</v>
      </c>
      <c r="C6655" s="265" t="s">
        <v>5024</v>
      </c>
      <c r="D6655" s="212" t="s">
        <v>5796</v>
      </c>
      <c r="E6655" s="269" t="s">
        <v>27</v>
      </c>
      <c r="F6655" s="264" t="s">
        <v>8012</v>
      </c>
      <c r="G6655" s="195" t="s">
        <v>8585</v>
      </c>
      <c r="H6655" s="264" t="str">
        <f>IFERROR(VLOOKUP(Table[[#This Row],[Activity Details of Assistance]],WHAT!E:F,2,FALSE),"")</f>
        <v xml:space="preserve"># of door </v>
      </c>
      <c r="I6655" s="264"/>
      <c r="J6655">
        <v>64</v>
      </c>
      <c r="K6655" s="295" t="s">
        <v>8280</v>
      </c>
      <c r="L6655" s="306" t="s">
        <v>13</v>
      </c>
      <c r="M6655" t="s">
        <v>14</v>
      </c>
      <c r="N6655" t="s">
        <v>309</v>
      </c>
      <c r="O6655" t="s">
        <v>1606</v>
      </c>
      <c r="P6655" t="s">
        <v>4670</v>
      </c>
      <c r="Q6655" s="312">
        <v>44865</v>
      </c>
      <c r="R6655" s="312">
        <v>44896</v>
      </c>
      <c r="S6655" t="s">
        <v>8452</v>
      </c>
      <c r="T6655" s="267"/>
      <c r="U6655" s="267"/>
      <c r="V6655" s="267"/>
      <c r="W6655" s="267"/>
      <c r="X6655" s="268"/>
      <c r="Y6655" t="s">
        <v>8326</v>
      </c>
      <c r="Z6655">
        <v>16284077101</v>
      </c>
      <c r="AA6655" t="s">
        <v>8698</v>
      </c>
      <c r="AB6655" s="273" t="str">
        <f>_xlfn.IFNA(IF(Table[[#This Row],[Programme Partner]]&lt;&gt;Table[[#This Row],[Implementing Partner]],CONCATENATE(Table[[#This Row],[Programme Partner]],"-",Table[[#This Row],[Implementing Partner]]),Table[[#This Row],[Programme Partner]]),"")</f>
        <v>Swedish RC-BDRCS</v>
      </c>
    </row>
    <row r="6656" spans="1:28" ht="16.5" customHeight="1">
      <c r="A6656" s="183">
        <v>7106</v>
      </c>
      <c r="B6656" s="212" t="s">
        <v>6314</v>
      </c>
      <c r="C6656" s="265" t="s">
        <v>5024</v>
      </c>
      <c r="D6656" s="212" t="s">
        <v>5796</v>
      </c>
      <c r="E6656" s="269" t="s">
        <v>27</v>
      </c>
      <c r="F6656" s="264" t="s">
        <v>8012</v>
      </c>
      <c r="G6656" t="s">
        <v>8357</v>
      </c>
      <c r="H6656" s="264" t="str">
        <f>IFERROR(VLOOKUP(Table[[#This Row],[Activity Details of Assistance]],WHAT!E:F,2,FALSE),"")</f>
        <v># of door</v>
      </c>
      <c r="I6656" s="264"/>
      <c r="J6656">
        <v>11</v>
      </c>
      <c r="K6656" s="295" t="s">
        <v>8280</v>
      </c>
      <c r="L6656" s="306" t="s">
        <v>13</v>
      </c>
      <c r="M6656" t="s">
        <v>14</v>
      </c>
      <c r="N6656" t="s">
        <v>309</v>
      </c>
      <c r="O6656" t="s">
        <v>1606</v>
      </c>
      <c r="P6656" t="s">
        <v>4670</v>
      </c>
      <c r="Q6656" s="312">
        <v>44865</v>
      </c>
      <c r="R6656" s="312">
        <v>44896</v>
      </c>
      <c r="S6656" t="s">
        <v>8452</v>
      </c>
      <c r="T6656" s="267"/>
      <c r="U6656" s="267"/>
      <c r="V6656" s="267"/>
      <c r="W6656" s="267"/>
      <c r="X6656" s="268"/>
      <c r="Y6656" t="s">
        <v>8326</v>
      </c>
      <c r="Z6656">
        <v>16284077101</v>
      </c>
      <c r="AA6656" t="s">
        <v>8698</v>
      </c>
      <c r="AB6656" s="273" t="str">
        <f>_xlfn.IFNA(IF(Table[[#This Row],[Programme Partner]]&lt;&gt;Table[[#This Row],[Implementing Partner]],CONCATENATE(Table[[#This Row],[Programme Partner]],"-",Table[[#This Row],[Implementing Partner]]),Table[[#This Row],[Programme Partner]]),"")</f>
        <v>Swedish RC-BDRCS</v>
      </c>
    </row>
    <row r="6657" spans="1:28" ht="16.5" customHeight="1">
      <c r="A6657" s="183">
        <v>7107</v>
      </c>
      <c r="B6657" s="212" t="s">
        <v>6314</v>
      </c>
      <c r="C6657" s="265" t="s">
        <v>5024</v>
      </c>
      <c r="D6657" s="212" t="s">
        <v>5796</v>
      </c>
      <c r="E6657" s="269" t="s">
        <v>27</v>
      </c>
      <c r="F6657" s="264" t="s">
        <v>8013</v>
      </c>
      <c r="G6657" t="s">
        <v>8314</v>
      </c>
      <c r="H6657" s="264" t="str">
        <f>IFERROR(VLOOKUP(Table[[#This Row],[Activity Details of Assistance]],WHAT!E:F,2,FALSE),"")</f>
        <v># of HP sessions at HH level</v>
      </c>
      <c r="I6657" s="264"/>
      <c r="J6657">
        <v>194</v>
      </c>
      <c r="K6657" s="295" t="s">
        <v>8280</v>
      </c>
      <c r="L6657" s="306" t="s">
        <v>13</v>
      </c>
      <c r="M6657" t="s">
        <v>14</v>
      </c>
      <c r="N6657" t="s">
        <v>309</v>
      </c>
      <c r="O6657" t="s">
        <v>1606</v>
      </c>
      <c r="P6657" t="s">
        <v>4670</v>
      </c>
      <c r="Q6657" s="312">
        <v>44865</v>
      </c>
      <c r="R6657" s="312">
        <v>44896</v>
      </c>
      <c r="S6657" t="s">
        <v>8452</v>
      </c>
      <c r="T6657" s="267"/>
      <c r="U6657" s="267"/>
      <c r="V6657" s="267"/>
      <c r="W6657" s="267"/>
      <c r="X6657" s="268"/>
      <c r="Y6657" t="s">
        <v>8326</v>
      </c>
      <c r="Z6657">
        <v>16284077101</v>
      </c>
      <c r="AA6657" t="s">
        <v>8698</v>
      </c>
      <c r="AB6657" s="273" t="str">
        <f>_xlfn.IFNA(IF(Table[[#This Row],[Programme Partner]]&lt;&gt;Table[[#This Row],[Implementing Partner]],CONCATENATE(Table[[#This Row],[Programme Partner]],"-",Table[[#This Row],[Implementing Partner]]),Table[[#This Row],[Programme Partner]]),"")</f>
        <v>Swedish RC-BDRCS</v>
      </c>
    </row>
    <row r="6658" spans="1:28" ht="16.5" customHeight="1">
      <c r="A6658" s="183">
        <v>7108</v>
      </c>
      <c r="B6658" s="212" t="s">
        <v>6314</v>
      </c>
      <c r="C6658" s="265" t="s">
        <v>5024</v>
      </c>
      <c r="D6658" s="212" t="s">
        <v>5796</v>
      </c>
      <c r="E6658" s="269" t="s">
        <v>27</v>
      </c>
      <c r="F6658" s="264" t="s">
        <v>8011</v>
      </c>
      <c r="G6658" s="195" t="s">
        <v>8584</v>
      </c>
      <c r="H6658" s="264" t="str">
        <f>IFERROR(VLOOKUP(Table[[#This Row],[Activity Details of Assistance]],WHAT!E:F,2,FALSE),"")</f>
        <v># of tube well</v>
      </c>
      <c r="I6658" s="264"/>
      <c r="J6658">
        <v>7960</v>
      </c>
      <c r="K6658" s="295" t="s">
        <v>8280</v>
      </c>
      <c r="L6658" s="306" t="s">
        <v>13</v>
      </c>
      <c r="M6658" t="s">
        <v>14</v>
      </c>
      <c r="N6658" t="s">
        <v>309</v>
      </c>
      <c r="O6658" t="s">
        <v>1606</v>
      </c>
      <c r="P6658" t="s">
        <v>4670</v>
      </c>
      <c r="Q6658" s="312">
        <v>44865</v>
      </c>
      <c r="R6658" s="312">
        <v>44835</v>
      </c>
      <c r="S6658" t="s">
        <v>8452</v>
      </c>
      <c r="T6658" s="267"/>
      <c r="U6658" s="267"/>
      <c r="V6658" s="267"/>
      <c r="W6658" s="267"/>
      <c r="X6658" s="268"/>
      <c r="Y6658" t="s">
        <v>8326</v>
      </c>
      <c r="Z6658">
        <v>1628407101</v>
      </c>
      <c r="AA6658" t="s">
        <v>8327</v>
      </c>
      <c r="AB6658" s="273" t="str">
        <f>_xlfn.IFNA(IF(Table[[#This Row],[Programme Partner]]&lt;&gt;Table[[#This Row],[Implementing Partner]],CONCATENATE(Table[[#This Row],[Programme Partner]],"-",Table[[#This Row],[Implementing Partner]]),Table[[#This Row],[Programme Partner]]),"")</f>
        <v>Swedish RC-BDRCS</v>
      </c>
    </row>
    <row r="6659" spans="1:28" ht="16.5" customHeight="1">
      <c r="A6659" s="183">
        <v>7109</v>
      </c>
      <c r="B6659" s="264" t="s">
        <v>8684</v>
      </c>
      <c r="C6659" s="265" t="s">
        <v>5024</v>
      </c>
      <c r="D6659" s="212" t="s">
        <v>5110</v>
      </c>
      <c r="E6659" s="269" t="s">
        <v>27</v>
      </c>
      <c r="F6659" s="264" t="s">
        <v>8012</v>
      </c>
      <c r="G6659" s="195" t="s">
        <v>8585</v>
      </c>
      <c r="H6659" s="264" t="str">
        <f>IFERROR(VLOOKUP(Table[[#This Row],[Activity Details of Assistance]],WHAT!E:F,2,FALSE),"")</f>
        <v xml:space="preserve"># of door </v>
      </c>
      <c r="I6659" s="264"/>
      <c r="J6659">
        <v>59</v>
      </c>
      <c r="K6659" s="295" t="s">
        <v>8280</v>
      </c>
      <c r="L6659" s="306" t="s">
        <v>13</v>
      </c>
      <c r="M6659" t="s">
        <v>14</v>
      </c>
      <c r="N6659" t="s">
        <v>309</v>
      </c>
      <c r="O6659" t="s">
        <v>1606</v>
      </c>
      <c r="P6659" t="s">
        <v>4656</v>
      </c>
      <c r="Q6659" s="312">
        <v>44865</v>
      </c>
      <c r="R6659" s="312">
        <v>44835</v>
      </c>
      <c r="S6659" t="s">
        <v>8452</v>
      </c>
      <c r="T6659" s="267"/>
      <c r="U6659" s="267"/>
      <c r="V6659" s="267"/>
      <c r="W6659" s="267"/>
      <c r="X6659" s="268"/>
      <c r="Y6659" t="s">
        <v>8699</v>
      </c>
      <c r="Z6659">
        <v>1628407101</v>
      </c>
      <c r="AA6659" t="s">
        <v>8327</v>
      </c>
      <c r="AB6659" s="273" t="str">
        <f>_xlfn.IFNA(IF(Table[[#This Row],[Programme Partner]]&lt;&gt;Table[[#This Row],[Implementing Partner]],CONCATENATE(Table[[#This Row],[Programme Partner]],"-",Table[[#This Row],[Implementing Partner]]),Table[[#This Row],[Programme Partner]]),"")</f>
        <v>German RC-BDRCS</v>
      </c>
    </row>
    <row r="6660" spans="1:28" ht="16.5" customHeight="1">
      <c r="A6660" s="183">
        <v>7110</v>
      </c>
      <c r="B6660" s="264" t="s">
        <v>8684</v>
      </c>
      <c r="C6660" s="265" t="s">
        <v>5024</v>
      </c>
      <c r="D6660" s="212" t="s">
        <v>5110</v>
      </c>
      <c r="E6660" s="269" t="s">
        <v>27</v>
      </c>
      <c r="F6660" s="264" t="s">
        <v>8012</v>
      </c>
      <c r="G6660" t="s">
        <v>8354</v>
      </c>
      <c r="H6660" s="264" t="str">
        <f>IFERROR(VLOOKUP(Table[[#This Row],[Activity Details of Assistance]],WHAT!E:F,2,FALSE),"")</f>
        <v># of door</v>
      </c>
      <c r="I6660" s="264"/>
      <c r="J6660">
        <v>51</v>
      </c>
      <c r="K6660" s="295" t="s">
        <v>8280</v>
      </c>
      <c r="L6660" s="306" t="s">
        <v>13</v>
      </c>
      <c r="M6660" t="s">
        <v>14</v>
      </c>
      <c r="N6660" t="s">
        <v>309</v>
      </c>
      <c r="O6660" t="s">
        <v>1606</v>
      </c>
      <c r="P6660" t="s">
        <v>4656</v>
      </c>
      <c r="Q6660" s="312">
        <v>44865</v>
      </c>
      <c r="R6660" s="312">
        <v>44835</v>
      </c>
      <c r="S6660" t="s">
        <v>8452</v>
      </c>
      <c r="T6660" s="267"/>
      <c r="U6660" s="267"/>
      <c r="V6660" s="267"/>
      <c r="W6660" s="267"/>
      <c r="X6660" s="268"/>
      <c r="Y6660" t="s">
        <v>8699</v>
      </c>
      <c r="Z6660">
        <v>1628407101</v>
      </c>
      <c r="AA6660" t="s">
        <v>8327</v>
      </c>
      <c r="AB6660" s="273" t="str">
        <f>_xlfn.IFNA(IF(Table[[#This Row],[Programme Partner]]&lt;&gt;Table[[#This Row],[Implementing Partner]],CONCATENATE(Table[[#This Row],[Programme Partner]],"-",Table[[#This Row],[Implementing Partner]]),Table[[#This Row],[Programme Partner]]),"")</f>
        <v>German RC-BDRCS</v>
      </c>
    </row>
    <row r="6661" spans="1:28" ht="16.5" customHeight="1">
      <c r="A6661" s="183">
        <v>7111</v>
      </c>
      <c r="B6661" s="264" t="s">
        <v>8684</v>
      </c>
      <c r="C6661" s="265" t="s">
        <v>5024</v>
      </c>
      <c r="D6661" s="212" t="s">
        <v>5110</v>
      </c>
      <c r="E6661" s="269" t="s">
        <v>27</v>
      </c>
      <c r="F6661" s="264" t="s">
        <v>8012</v>
      </c>
      <c r="G6661" t="s">
        <v>8357</v>
      </c>
      <c r="H6661" s="264" t="str">
        <f>IFERROR(VLOOKUP(Table[[#This Row],[Activity Details of Assistance]],WHAT!E:F,2,FALSE),"")</f>
        <v># of door</v>
      </c>
      <c r="I6661" s="264"/>
      <c r="J6661">
        <v>21</v>
      </c>
      <c r="K6661" s="295" t="s">
        <v>8280</v>
      </c>
      <c r="L6661" s="306" t="s">
        <v>13</v>
      </c>
      <c r="M6661" t="s">
        <v>14</v>
      </c>
      <c r="N6661" t="s">
        <v>309</v>
      </c>
      <c r="O6661" t="s">
        <v>1606</v>
      </c>
      <c r="P6661" t="s">
        <v>4656</v>
      </c>
      <c r="Q6661" s="312">
        <v>44865</v>
      </c>
      <c r="R6661" s="312">
        <v>44835</v>
      </c>
      <c r="S6661" t="s">
        <v>8452</v>
      </c>
      <c r="T6661" s="267"/>
      <c r="U6661" s="267"/>
      <c r="V6661" s="267"/>
      <c r="W6661" s="267"/>
      <c r="X6661" s="268"/>
      <c r="Y6661" t="s">
        <v>8699</v>
      </c>
      <c r="Z6661">
        <v>1628407101</v>
      </c>
      <c r="AA6661" t="s">
        <v>8327</v>
      </c>
      <c r="AB6661" s="273" t="str">
        <f>_xlfn.IFNA(IF(Table[[#This Row],[Programme Partner]]&lt;&gt;Table[[#This Row],[Implementing Partner]],CONCATENATE(Table[[#This Row],[Programme Partner]],"-",Table[[#This Row],[Implementing Partner]]),Table[[#This Row],[Programme Partner]]),"")</f>
        <v>German RC-BDRCS</v>
      </c>
    </row>
    <row r="6662" spans="1:28" ht="16.5" customHeight="1">
      <c r="A6662" s="183">
        <v>7112</v>
      </c>
      <c r="B6662" s="264" t="s">
        <v>8684</v>
      </c>
      <c r="C6662" s="265" t="s">
        <v>5024</v>
      </c>
      <c r="D6662" s="212" t="s">
        <v>5110</v>
      </c>
      <c r="E6662" s="269" t="s">
        <v>27</v>
      </c>
      <c r="F6662" s="264" t="s">
        <v>8013</v>
      </c>
      <c r="G6662" t="s">
        <v>8313</v>
      </c>
      <c r="H6662" s="264" t="str">
        <f>IFERROR(VLOOKUP(Table[[#This Row],[Activity Details of Assistance]],WHAT!E:F,2,FALSE),"")</f>
        <v># of HP sessions at community level</v>
      </c>
      <c r="I6662" s="264"/>
      <c r="J6662">
        <v>147</v>
      </c>
      <c r="K6662" s="295" t="s">
        <v>8280</v>
      </c>
      <c r="L6662" s="306" t="s">
        <v>13</v>
      </c>
      <c r="M6662" t="s">
        <v>14</v>
      </c>
      <c r="N6662" t="s">
        <v>309</v>
      </c>
      <c r="O6662" t="s">
        <v>1606</v>
      </c>
      <c r="P6662" t="s">
        <v>4656</v>
      </c>
      <c r="Q6662" s="312">
        <v>44865</v>
      </c>
      <c r="R6662" s="312">
        <v>44835</v>
      </c>
      <c r="S6662" t="s">
        <v>8452</v>
      </c>
      <c r="T6662" s="267"/>
      <c r="U6662" s="267"/>
      <c r="V6662" s="267"/>
      <c r="W6662" s="267"/>
      <c r="X6662" s="268"/>
      <c r="Y6662" t="s">
        <v>8699</v>
      </c>
      <c r="Z6662">
        <v>1628407101</v>
      </c>
      <c r="AA6662" t="s">
        <v>8327</v>
      </c>
      <c r="AB6662" s="273" t="str">
        <f>_xlfn.IFNA(IF(Table[[#This Row],[Programme Partner]]&lt;&gt;Table[[#This Row],[Implementing Partner]],CONCATENATE(Table[[#This Row],[Programme Partner]],"-",Table[[#This Row],[Implementing Partner]]),Table[[#This Row],[Programme Partner]]),"")</f>
        <v>German RC-BDRCS</v>
      </c>
    </row>
    <row r="6663" spans="1:28" ht="16.5" customHeight="1">
      <c r="A6663" s="183">
        <v>7113</v>
      </c>
      <c r="B6663" s="264" t="s">
        <v>8684</v>
      </c>
      <c r="C6663" s="265" t="s">
        <v>5024</v>
      </c>
      <c r="D6663" s="212" t="s">
        <v>5110</v>
      </c>
      <c r="E6663" s="269" t="s">
        <v>27</v>
      </c>
      <c r="F6663" s="264" t="s">
        <v>8013</v>
      </c>
      <c r="G6663" t="s">
        <v>8314</v>
      </c>
      <c r="H6663" s="264" t="str">
        <f>IFERROR(VLOOKUP(Table[[#This Row],[Activity Details of Assistance]],WHAT!E:F,2,FALSE),"")</f>
        <v># of HP sessions at HH level</v>
      </c>
      <c r="I6663" s="264"/>
      <c r="J6663">
        <v>800</v>
      </c>
      <c r="K6663" s="295" t="s">
        <v>8280</v>
      </c>
      <c r="L6663" s="306" t="s">
        <v>13</v>
      </c>
      <c r="M6663" t="s">
        <v>14</v>
      </c>
      <c r="N6663" t="s">
        <v>309</v>
      </c>
      <c r="O6663" t="s">
        <v>1606</v>
      </c>
      <c r="P6663" t="s">
        <v>4656</v>
      </c>
      <c r="Q6663" s="312">
        <v>44865</v>
      </c>
      <c r="R6663" s="312">
        <v>44835</v>
      </c>
      <c r="S6663" t="s">
        <v>8452</v>
      </c>
      <c r="T6663" s="267"/>
      <c r="U6663" s="267"/>
      <c r="V6663" s="267"/>
      <c r="W6663" s="267"/>
      <c r="X6663" s="268"/>
      <c r="Y6663" t="s">
        <v>8699</v>
      </c>
      <c r="Z6663">
        <v>1628407101</v>
      </c>
      <c r="AA6663" t="s">
        <v>8327</v>
      </c>
      <c r="AB6663" s="273" t="str">
        <f>_xlfn.IFNA(IF(Table[[#This Row],[Programme Partner]]&lt;&gt;Table[[#This Row],[Implementing Partner]],CONCATENATE(Table[[#This Row],[Programme Partner]],"-",Table[[#This Row],[Implementing Partner]]),Table[[#This Row],[Programme Partner]]),"")</f>
        <v>German RC-BDRCS</v>
      </c>
    </row>
    <row r="6664" spans="1:28" ht="16.5" customHeight="1">
      <c r="A6664" s="183">
        <v>7114</v>
      </c>
      <c r="B6664" s="264" t="s">
        <v>8684</v>
      </c>
      <c r="C6664" s="265" t="s">
        <v>5024</v>
      </c>
      <c r="D6664" s="212" t="s">
        <v>5110</v>
      </c>
      <c r="E6664" s="269" t="s">
        <v>27</v>
      </c>
      <c r="F6664" s="264" t="s">
        <v>8011</v>
      </c>
      <c r="G6664" s="195" t="s">
        <v>8584</v>
      </c>
      <c r="H6664" s="264" t="str">
        <f>IFERROR(VLOOKUP(Table[[#This Row],[Activity Details of Assistance]],WHAT!E:F,2,FALSE),"")</f>
        <v># of tube well</v>
      </c>
      <c r="I6664" s="264"/>
      <c r="J6664">
        <v>1600</v>
      </c>
      <c r="K6664" s="295" t="s">
        <v>8280</v>
      </c>
      <c r="L6664" s="306" t="s">
        <v>13</v>
      </c>
      <c r="M6664" t="s">
        <v>14</v>
      </c>
      <c r="N6664" t="s">
        <v>309</v>
      </c>
      <c r="O6664" t="s">
        <v>1606</v>
      </c>
      <c r="P6664" t="s">
        <v>4656</v>
      </c>
      <c r="Q6664" s="312">
        <v>44865</v>
      </c>
      <c r="R6664" s="312">
        <v>44835</v>
      </c>
      <c r="S6664" t="s">
        <v>8452</v>
      </c>
      <c r="T6664" s="267"/>
      <c r="U6664" s="267"/>
      <c r="V6664" s="267"/>
      <c r="W6664" s="267"/>
      <c r="X6664" s="268"/>
      <c r="Y6664" t="s">
        <v>8699</v>
      </c>
      <c r="Z6664">
        <v>1628407101</v>
      </c>
      <c r="AA6664" t="s">
        <v>8327</v>
      </c>
      <c r="AB6664" s="273" t="str">
        <f>_xlfn.IFNA(IF(Table[[#This Row],[Programme Partner]]&lt;&gt;Table[[#This Row],[Implementing Partner]],CONCATENATE(Table[[#This Row],[Programme Partner]],"-",Table[[#This Row],[Implementing Partner]]),Table[[#This Row],[Programme Partner]]),"")</f>
        <v>German RC-BDRCS</v>
      </c>
    </row>
    <row r="6665" spans="1:28" ht="16.5" customHeight="1">
      <c r="A6665" s="183">
        <v>7115</v>
      </c>
      <c r="B6665" s="264" t="s">
        <v>8684</v>
      </c>
      <c r="C6665" s="265" t="s">
        <v>5024</v>
      </c>
      <c r="D6665" s="212" t="s">
        <v>5110</v>
      </c>
      <c r="E6665" s="269" t="s">
        <v>27</v>
      </c>
      <c r="F6665" s="264" t="s">
        <v>8012</v>
      </c>
      <c r="G6665" s="195" t="s">
        <v>8585</v>
      </c>
      <c r="H6665" s="264" t="str">
        <f>IFERROR(VLOOKUP(Table[[#This Row],[Activity Details of Assistance]],WHAT!E:F,2,FALSE),"")</f>
        <v xml:space="preserve"># of door </v>
      </c>
      <c r="I6665" s="264"/>
      <c r="J6665">
        <v>61</v>
      </c>
      <c r="K6665" s="295" t="s">
        <v>8280</v>
      </c>
      <c r="L6665" s="306" t="s">
        <v>13</v>
      </c>
      <c r="M6665" t="s">
        <v>14</v>
      </c>
      <c r="N6665" t="s">
        <v>309</v>
      </c>
      <c r="O6665" t="s">
        <v>1606</v>
      </c>
      <c r="P6665" t="s">
        <v>4670</v>
      </c>
      <c r="Q6665" s="312">
        <v>44865</v>
      </c>
      <c r="R6665" s="312">
        <v>44896</v>
      </c>
      <c r="S6665" t="s">
        <v>8452</v>
      </c>
      <c r="T6665" s="267"/>
      <c r="U6665" s="267"/>
      <c r="V6665" s="267"/>
      <c r="W6665" s="267"/>
      <c r="X6665" s="268"/>
      <c r="Y6665" t="s">
        <v>8326</v>
      </c>
      <c r="Z6665">
        <v>1628407101</v>
      </c>
      <c r="AA6665" t="s">
        <v>8327</v>
      </c>
      <c r="AB6665" s="273" t="str">
        <f>_xlfn.IFNA(IF(Table[[#This Row],[Programme Partner]]&lt;&gt;Table[[#This Row],[Implementing Partner]],CONCATENATE(Table[[#This Row],[Programme Partner]],"-",Table[[#This Row],[Implementing Partner]]),Table[[#This Row],[Programme Partner]]),"")</f>
        <v>German RC-BDRCS</v>
      </c>
    </row>
    <row r="6666" spans="1:28" ht="16.5" customHeight="1">
      <c r="A6666" s="183">
        <v>7116</v>
      </c>
      <c r="B6666" s="264" t="s">
        <v>8684</v>
      </c>
      <c r="C6666" s="265" t="s">
        <v>5024</v>
      </c>
      <c r="D6666" s="212" t="s">
        <v>5110</v>
      </c>
      <c r="E6666" s="269" t="s">
        <v>27</v>
      </c>
      <c r="F6666" s="264" t="s">
        <v>8012</v>
      </c>
      <c r="G6666" s="195" t="s">
        <v>8586</v>
      </c>
      <c r="H6666" s="264" t="str">
        <f>IFERROR(VLOOKUP(Table[[#This Row],[Activity Details of Assistance]],WHAT!E:F,2,FALSE),"")</f>
        <v># of door</v>
      </c>
      <c r="I6666" s="264"/>
      <c r="J6666">
        <v>10</v>
      </c>
      <c r="K6666" s="295" t="s">
        <v>8280</v>
      </c>
      <c r="L6666" s="306" t="s">
        <v>13</v>
      </c>
      <c r="M6666" t="s">
        <v>14</v>
      </c>
      <c r="N6666" t="s">
        <v>309</v>
      </c>
      <c r="O6666" t="s">
        <v>1606</v>
      </c>
      <c r="P6666" t="s">
        <v>4670</v>
      </c>
      <c r="Q6666" s="312">
        <v>44865</v>
      </c>
      <c r="R6666" s="312">
        <v>44896</v>
      </c>
      <c r="S6666" t="s">
        <v>8452</v>
      </c>
      <c r="T6666" s="267"/>
      <c r="U6666" s="267"/>
      <c r="V6666" s="267"/>
      <c r="W6666" s="267"/>
      <c r="X6666" s="268"/>
      <c r="Y6666" t="s">
        <v>8326</v>
      </c>
      <c r="Z6666">
        <v>1628407101</v>
      </c>
      <c r="AA6666" t="s">
        <v>8327</v>
      </c>
      <c r="AB6666" s="273" t="str">
        <f>_xlfn.IFNA(IF(Table[[#This Row],[Programme Partner]]&lt;&gt;Table[[#This Row],[Implementing Partner]],CONCATENATE(Table[[#This Row],[Programme Partner]],"-",Table[[#This Row],[Implementing Partner]]),Table[[#This Row],[Programme Partner]]),"")</f>
        <v>German RC-BDRCS</v>
      </c>
    </row>
    <row r="6667" spans="1:28" ht="16.5" customHeight="1">
      <c r="A6667" s="183">
        <v>7117</v>
      </c>
      <c r="B6667" s="264" t="s">
        <v>8684</v>
      </c>
      <c r="C6667" s="265" t="s">
        <v>5024</v>
      </c>
      <c r="D6667" s="212" t="s">
        <v>5110</v>
      </c>
      <c r="E6667" s="269" t="s">
        <v>27</v>
      </c>
      <c r="F6667" s="264" t="s">
        <v>8012</v>
      </c>
      <c r="G6667" t="s">
        <v>8357</v>
      </c>
      <c r="H6667" s="264" t="str">
        <f>IFERROR(VLOOKUP(Table[[#This Row],[Activity Details of Assistance]],WHAT!E:F,2,FALSE),"")</f>
        <v># of door</v>
      </c>
      <c r="I6667" s="264"/>
      <c r="J6667">
        <v>52</v>
      </c>
      <c r="K6667" s="295" t="s">
        <v>8280</v>
      </c>
      <c r="L6667" s="306" t="s">
        <v>13</v>
      </c>
      <c r="M6667" t="s">
        <v>14</v>
      </c>
      <c r="N6667" t="s">
        <v>309</v>
      </c>
      <c r="O6667" t="s">
        <v>1606</v>
      </c>
      <c r="P6667" t="s">
        <v>4670</v>
      </c>
      <c r="Q6667" s="312">
        <v>44865</v>
      </c>
      <c r="R6667" s="312">
        <v>44896</v>
      </c>
      <c r="S6667" t="s">
        <v>8452</v>
      </c>
      <c r="T6667" s="267"/>
      <c r="U6667" s="267"/>
      <c r="V6667" s="267"/>
      <c r="W6667" s="267"/>
      <c r="X6667" s="268"/>
      <c r="Y6667" t="s">
        <v>8326</v>
      </c>
      <c r="Z6667">
        <v>1628407101</v>
      </c>
      <c r="AA6667" t="s">
        <v>8327</v>
      </c>
      <c r="AB6667" s="273" t="str">
        <f>_xlfn.IFNA(IF(Table[[#This Row],[Programme Partner]]&lt;&gt;Table[[#This Row],[Implementing Partner]],CONCATENATE(Table[[#This Row],[Programme Partner]],"-",Table[[#This Row],[Implementing Partner]]),Table[[#This Row],[Programme Partner]]),"")</f>
        <v>German RC-BDRCS</v>
      </c>
    </row>
    <row r="6668" spans="1:28" ht="16.5" customHeight="1">
      <c r="A6668" s="183">
        <v>7118</v>
      </c>
      <c r="B6668" s="264" t="s">
        <v>8684</v>
      </c>
      <c r="C6668" s="265" t="s">
        <v>5024</v>
      </c>
      <c r="D6668" s="212" t="s">
        <v>5110</v>
      </c>
      <c r="E6668" s="269" t="s">
        <v>27</v>
      </c>
      <c r="F6668" s="264" t="s">
        <v>8013</v>
      </c>
      <c r="G6668" t="s">
        <v>8313</v>
      </c>
      <c r="H6668" s="264" t="str">
        <f>IFERROR(VLOOKUP(Table[[#This Row],[Activity Details of Assistance]],WHAT!E:F,2,FALSE),"")</f>
        <v># of HP sessions at community level</v>
      </c>
      <c r="I6668" s="264"/>
      <c r="J6668">
        <v>133</v>
      </c>
      <c r="K6668" s="295" t="s">
        <v>8280</v>
      </c>
      <c r="L6668" s="306" t="s">
        <v>13</v>
      </c>
      <c r="M6668" t="s">
        <v>14</v>
      </c>
      <c r="N6668" t="s">
        <v>309</v>
      </c>
      <c r="O6668" t="s">
        <v>1606</v>
      </c>
      <c r="P6668" t="s">
        <v>4670</v>
      </c>
      <c r="Q6668" s="312">
        <v>44865</v>
      </c>
      <c r="R6668" s="312">
        <v>44896</v>
      </c>
      <c r="S6668" t="s">
        <v>8452</v>
      </c>
      <c r="T6668" s="267"/>
      <c r="U6668" s="267"/>
      <c r="V6668" s="267"/>
      <c r="W6668" s="267"/>
      <c r="X6668" s="268"/>
      <c r="Y6668" t="s">
        <v>8326</v>
      </c>
      <c r="Z6668">
        <v>1628407101</v>
      </c>
      <c r="AA6668" t="s">
        <v>8327</v>
      </c>
      <c r="AB6668" s="273" t="str">
        <f>_xlfn.IFNA(IF(Table[[#This Row],[Programme Partner]]&lt;&gt;Table[[#This Row],[Implementing Partner]],CONCATENATE(Table[[#This Row],[Programme Partner]],"-",Table[[#This Row],[Implementing Partner]]),Table[[#This Row],[Programme Partner]]),"")</f>
        <v>German RC-BDRCS</v>
      </c>
    </row>
    <row r="6669" spans="1:28" ht="16.5" customHeight="1">
      <c r="A6669" s="183">
        <v>7119</v>
      </c>
      <c r="B6669" s="264" t="s">
        <v>8684</v>
      </c>
      <c r="C6669" s="265" t="s">
        <v>5024</v>
      </c>
      <c r="D6669" s="212" t="s">
        <v>5110</v>
      </c>
      <c r="E6669" s="269" t="s">
        <v>27</v>
      </c>
      <c r="F6669" s="264" t="s">
        <v>8013</v>
      </c>
      <c r="G6669" t="s">
        <v>8314</v>
      </c>
      <c r="H6669" s="264" t="str">
        <f>IFERROR(VLOOKUP(Table[[#This Row],[Activity Details of Assistance]],WHAT!E:F,2,FALSE),"")</f>
        <v># of HP sessions at HH level</v>
      </c>
      <c r="I6669" s="264"/>
      <c r="J6669">
        <v>733</v>
      </c>
      <c r="K6669" s="295" t="s">
        <v>8280</v>
      </c>
      <c r="L6669" s="306" t="s">
        <v>13</v>
      </c>
      <c r="M6669" t="s">
        <v>14</v>
      </c>
      <c r="N6669" t="s">
        <v>309</v>
      </c>
      <c r="O6669" t="s">
        <v>1606</v>
      </c>
      <c r="P6669" t="s">
        <v>4670</v>
      </c>
      <c r="Q6669" s="312">
        <v>44865</v>
      </c>
      <c r="R6669" s="312">
        <v>44896</v>
      </c>
      <c r="S6669" t="s">
        <v>8452</v>
      </c>
      <c r="T6669" s="267"/>
      <c r="U6669" s="267"/>
      <c r="V6669" s="267"/>
      <c r="W6669" s="267"/>
      <c r="X6669" s="268"/>
      <c r="Y6669" t="s">
        <v>8326</v>
      </c>
      <c r="Z6669">
        <v>1628407101</v>
      </c>
      <c r="AA6669" t="s">
        <v>8327</v>
      </c>
      <c r="AB6669" s="273" t="str">
        <f>_xlfn.IFNA(IF(Table[[#This Row],[Programme Partner]]&lt;&gt;Table[[#This Row],[Implementing Partner]],CONCATENATE(Table[[#This Row],[Programme Partner]],"-",Table[[#This Row],[Implementing Partner]]),Table[[#This Row],[Programme Partner]]),"")</f>
        <v>German RC-BDRCS</v>
      </c>
    </row>
    <row r="6670" spans="1:28" ht="16.5" customHeight="1">
      <c r="A6670" s="183">
        <v>7120</v>
      </c>
      <c r="B6670" s="264" t="s">
        <v>8684</v>
      </c>
      <c r="C6670" s="265" t="s">
        <v>5024</v>
      </c>
      <c r="D6670" s="212" t="s">
        <v>5110</v>
      </c>
      <c r="E6670" s="269" t="s">
        <v>27</v>
      </c>
      <c r="F6670" s="264" t="s">
        <v>8011</v>
      </c>
      <c r="G6670" s="195" t="s">
        <v>8584</v>
      </c>
      <c r="H6670" s="264" t="str">
        <f>IFERROR(VLOOKUP(Table[[#This Row],[Activity Details of Assistance]],WHAT!E:F,2,FALSE),"")</f>
        <v># of tube well</v>
      </c>
      <c r="I6670" s="264"/>
      <c r="J6670">
        <v>2671</v>
      </c>
      <c r="K6670" s="295" t="s">
        <v>8280</v>
      </c>
      <c r="L6670" s="306" t="s">
        <v>13</v>
      </c>
      <c r="M6670" t="s">
        <v>14</v>
      </c>
      <c r="N6670" t="s">
        <v>309</v>
      </c>
      <c r="O6670" t="s">
        <v>1606</v>
      </c>
      <c r="P6670" t="s">
        <v>4670</v>
      </c>
      <c r="Q6670" s="312">
        <v>44865</v>
      </c>
      <c r="R6670" s="312">
        <v>44896</v>
      </c>
      <c r="S6670" t="s">
        <v>8452</v>
      </c>
      <c r="T6670" s="267"/>
      <c r="U6670" s="267"/>
      <c r="V6670" s="267"/>
      <c r="W6670" s="267"/>
      <c r="X6670" s="268"/>
      <c r="Y6670" t="s">
        <v>8326</v>
      </c>
      <c r="Z6670">
        <v>1628407101</v>
      </c>
      <c r="AA6670" t="s">
        <v>8327</v>
      </c>
      <c r="AB6670" s="273" t="str">
        <f>_xlfn.IFNA(IF(Table[[#This Row],[Programme Partner]]&lt;&gt;Table[[#This Row],[Implementing Partner]],CONCATENATE(Table[[#This Row],[Programme Partner]],"-",Table[[#This Row],[Implementing Partner]]),Table[[#This Row],[Programme Partner]]),"")</f>
        <v>German RC-BDRCS</v>
      </c>
    </row>
    <row r="6671" spans="1:28" ht="16.5" customHeight="1">
      <c r="A6671" s="183">
        <v>7121</v>
      </c>
      <c r="B6671" s="264" t="s">
        <v>8685</v>
      </c>
      <c r="C6671" s="265" t="s">
        <v>5024</v>
      </c>
      <c r="D6671" s="212" t="s">
        <v>5406</v>
      </c>
      <c r="E6671" s="269" t="s">
        <v>27</v>
      </c>
      <c r="F6671" s="264" t="s">
        <v>8012</v>
      </c>
      <c r="G6671" t="s">
        <v>8367</v>
      </c>
      <c r="H6671" s="264" t="str">
        <f>IFERROR(VLOOKUP(Table[[#This Row],[Activity Details of Assistance]],WHAT!E:F,2,FALSE),"")</f>
        <v># of door</v>
      </c>
      <c r="I6671" s="264"/>
      <c r="J6671">
        <v>4</v>
      </c>
      <c r="K6671" s="295" t="s">
        <v>8280</v>
      </c>
      <c r="L6671" s="306" t="s">
        <v>13</v>
      </c>
      <c r="M6671" t="s">
        <v>14</v>
      </c>
      <c r="N6671" t="s">
        <v>309</v>
      </c>
      <c r="O6671" t="s">
        <v>1606</v>
      </c>
      <c r="P6671" t="s">
        <v>4668</v>
      </c>
      <c r="Q6671" s="312">
        <v>44865</v>
      </c>
      <c r="R6671" s="312">
        <v>44896</v>
      </c>
      <c r="S6671" t="s">
        <v>8452</v>
      </c>
      <c r="T6671" s="267"/>
      <c r="U6671" s="267"/>
      <c r="V6671" s="267"/>
      <c r="W6671" s="267"/>
      <c r="X6671" s="268"/>
      <c r="Y6671" t="s">
        <v>8700</v>
      </c>
      <c r="Z6671">
        <v>1628407101</v>
      </c>
      <c r="AA6671" t="s">
        <v>8327</v>
      </c>
      <c r="AB6671" s="273" t="str">
        <f>_xlfn.IFNA(IF(Table[[#This Row],[Programme Partner]]&lt;&gt;Table[[#This Row],[Implementing Partner]],CONCATENATE(Table[[#This Row],[Programme Partner]],"-",Table[[#This Row],[Implementing Partner]]),Table[[#This Row],[Programme Partner]]),"")</f>
        <v>Turkish RC-BDRCS</v>
      </c>
    </row>
    <row r="6672" spans="1:28" ht="16.5" customHeight="1">
      <c r="A6672" s="183">
        <v>7122</v>
      </c>
      <c r="B6672" s="264" t="s">
        <v>8685</v>
      </c>
      <c r="C6672" s="265" t="s">
        <v>5024</v>
      </c>
      <c r="D6672" s="212" t="s">
        <v>5406</v>
      </c>
      <c r="E6672" s="269" t="s">
        <v>27</v>
      </c>
      <c r="F6672" s="264" t="s">
        <v>8012</v>
      </c>
      <c r="G6672" s="195" t="s">
        <v>8586</v>
      </c>
      <c r="H6672" s="264" t="str">
        <f>IFERROR(VLOOKUP(Table[[#This Row],[Activity Details of Assistance]],WHAT!E:F,2,FALSE),"")</f>
        <v># of door</v>
      </c>
      <c r="I6672" s="264"/>
      <c r="J6672">
        <v>1</v>
      </c>
      <c r="K6672" s="295" t="s">
        <v>8280</v>
      </c>
      <c r="L6672" s="306" t="s">
        <v>13</v>
      </c>
      <c r="M6672" t="s">
        <v>14</v>
      </c>
      <c r="N6672" t="s">
        <v>309</v>
      </c>
      <c r="O6672" t="s">
        <v>1606</v>
      </c>
      <c r="P6672" t="s">
        <v>4668</v>
      </c>
      <c r="Q6672" s="312">
        <v>44865</v>
      </c>
      <c r="R6672" s="312">
        <v>44896</v>
      </c>
      <c r="S6672" t="s">
        <v>8452</v>
      </c>
      <c r="T6672" s="267"/>
      <c r="U6672" s="267"/>
      <c r="V6672" s="267"/>
      <c r="W6672" s="267"/>
      <c r="X6672" s="268"/>
      <c r="Y6672" t="s">
        <v>8700</v>
      </c>
      <c r="Z6672">
        <v>1628407101</v>
      </c>
      <c r="AA6672" t="s">
        <v>8327</v>
      </c>
      <c r="AB6672" s="273" t="str">
        <f>_xlfn.IFNA(IF(Table[[#This Row],[Programme Partner]]&lt;&gt;Table[[#This Row],[Implementing Partner]],CONCATENATE(Table[[#This Row],[Programme Partner]],"-",Table[[#This Row],[Implementing Partner]]),Table[[#This Row],[Programme Partner]]),"")</f>
        <v>Turkish RC-BDRCS</v>
      </c>
    </row>
    <row r="6673" spans="1:35" ht="16.5" customHeight="1">
      <c r="A6673" s="183">
        <v>7123</v>
      </c>
      <c r="B6673" s="264" t="s">
        <v>8685</v>
      </c>
      <c r="C6673" s="265" t="s">
        <v>5024</v>
      </c>
      <c r="D6673" s="212" t="s">
        <v>5406</v>
      </c>
      <c r="E6673" s="269" t="s">
        <v>27</v>
      </c>
      <c r="F6673" s="264" t="s">
        <v>8013</v>
      </c>
      <c r="G6673" t="s">
        <v>8313</v>
      </c>
      <c r="H6673" s="264" t="str">
        <f>IFERROR(VLOOKUP(Table[[#This Row],[Activity Details of Assistance]],WHAT!E:F,2,FALSE),"")</f>
        <v># of HP sessions at community level</v>
      </c>
      <c r="I6673" s="264"/>
      <c r="J6673">
        <v>4</v>
      </c>
      <c r="K6673" s="295" t="s">
        <v>8280</v>
      </c>
      <c r="L6673" s="306" t="s">
        <v>13</v>
      </c>
      <c r="M6673" t="s">
        <v>14</v>
      </c>
      <c r="N6673" t="s">
        <v>309</v>
      </c>
      <c r="O6673" t="s">
        <v>1606</v>
      </c>
      <c r="P6673" t="s">
        <v>4668</v>
      </c>
      <c r="Q6673" s="312">
        <v>44865</v>
      </c>
      <c r="R6673" s="312">
        <v>44896</v>
      </c>
      <c r="S6673" t="s">
        <v>8452</v>
      </c>
      <c r="T6673" s="267"/>
      <c r="U6673" s="267"/>
      <c r="V6673" s="267"/>
      <c r="W6673" s="267"/>
      <c r="X6673" s="268"/>
      <c r="Y6673" t="s">
        <v>8700</v>
      </c>
      <c r="Z6673">
        <v>1628407101</v>
      </c>
      <c r="AA6673" t="s">
        <v>8327</v>
      </c>
      <c r="AB6673" s="273" t="str">
        <f>_xlfn.IFNA(IF(Table[[#This Row],[Programme Partner]]&lt;&gt;Table[[#This Row],[Implementing Partner]],CONCATENATE(Table[[#This Row],[Programme Partner]],"-",Table[[#This Row],[Implementing Partner]]),Table[[#This Row],[Programme Partner]]),"")</f>
        <v>Turkish RC-BDRCS</v>
      </c>
    </row>
    <row r="6674" spans="1:35" ht="16.5" customHeight="1">
      <c r="A6674" s="183">
        <v>7124</v>
      </c>
      <c r="B6674" s="264" t="s">
        <v>8685</v>
      </c>
      <c r="C6674" s="265" t="s">
        <v>5024</v>
      </c>
      <c r="D6674" s="212" t="s">
        <v>5406</v>
      </c>
      <c r="E6674" s="269" t="s">
        <v>27</v>
      </c>
      <c r="F6674" s="264" t="s">
        <v>8013</v>
      </c>
      <c r="G6674" t="s">
        <v>8314</v>
      </c>
      <c r="H6674" s="264" t="str">
        <f>IFERROR(VLOOKUP(Table[[#This Row],[Activity Details of Assistance]],WHAT!E:F,2,FALSE),"")</f>
        <v># of HP sessions at HH level</v>
      </c>
      <c r="I6674" s="264"/>
      <c r="J6674">
        <v>211</v>
      </c>
      <c r="K6674" s="295" t="s">
        <v>8280</v>
      </c>
      <c r="L6674" s="306" t="s">
        <v>13</v>
      </c>
      <c r="M6674" t="s">
        <v>14</v>
      </c>
      <c r="N6674" t="s">
        <v>309</v>
      </c>
      <c r="O6674" t="s">
        <v>1606</v>
      </c>
      <c r="P6674" t="s">
        <v>4668</v>
      </c>
      <c r="Q6674" s="312">
        <v>44865</v>
      </c>
      <c r="R6674" s="312">
        <v>44896</v>
      </c>
      <c r="S6674" t="s">
        <v>8452</v>
      </c>
      <c r="T6674" s="267"/>
      <c r="U6674" s="267"/>
      <c r="V6674" s="267"/>
      <c r="W6674" s="267"/>
      <c r="X6674" s="268"/>
      <c r="Y6674" t="s">
        <v>8700</v>
      </c>
      <c r="Z6674">
        <v>1628407101</v>
      </c>
      <c r="AA6674" t="s">
        <v>8327</v>
      </c>
      <c r="AB6674" s="273" t="str">
        <f>_xlfn.IFNA(IF(Table[[#This Row],[Programme Partner]]&lt;&gt;Table[[#This Row],[Implementing Partner]],CONCATENATE(Table[[#This Row],[Programme Partner]],"-",Table[[#This Row],[Implementing Partner]]),Table[[#This Row],[Programme Partner]]),"")</f>
        <v>Turkish RC-BDRCS</v>
      </c>
    </row>
    <row r="6675" spans="1:35" s="76" customFormat="1" ht="16.5" customHeight="1">
      <c r="A6675" s="314"/>
      <c r="B6675" s="315" t="s">
        <v>5069</v>
      </c>
      <c r="C6675" s="316" t="s">
        <v>5069</v>
      </c>
      <c r="D6675" s="317" t="s">
        <v>8703</v>
      </c>
      <c r="E6675" s="318" t="s">
        <v>27</v>
      </c>
      <c r="F6675" s="315" t="s">
        <v>8011</v>
      </c>
      <c r="G6675" t="s">
        <v>8019</v>
      </c>
      <c r="H6675" s="315" t="str">
        <f>IFERROR(VLOOKUP(Table[[#This Row],[Activity Details of Assistance]],WHAT!E:F,2,FALSE),"")</f>
        <v>N/A</v>
      </c>
      <c r="I6675" s="315"/>
      <c r="J6675">
        <v>18</v>
      </c>
      <c r="K6675" t="s">
        <v>8280</v>
      </c>
      <c r="L6675" s="306" t="s">
        <v>13</v>
      </c>
      <c r="M6675" t="s">
        <v>14</v>
      </c>
      <c r="N6675" t="s">
        <v>309</v>
      </c>
      <c r="O6675" t="s">
        <v>1607</v>
      </c>
      <c r="P6675" t="s">
        <v>8211</v>
      </c>
      <c r="Q6675" s="236">
        <v>44774</v>
      </c>
      <c r="R6675" s="236">
        <v>44927</v>
      </c>
      <c r="S6675" s="291" t="s">
        <v>8590</v>
      </c>
      <c r="T6675" s="319"/>
      <c r="U6675" s="319"/>
      <c r="V6675" s="319"/>
      <c r="W6675" s="319"/>
      <c r="X6675" s="320"/>
      <c r="Y6675" t="s">
        <v>8646</v>
      </c>
      <c r="Z6675">
        <v>1816465961</v>
      </c>
      <c r="AA6675" t="s">
        <v>8647</v>
      </c>
      <c r="AB6675" s="321" t="str">
        <f>_xlfn.IFNA(IF(Table[[#This Row],[Programme Partner]]&lt;&gt;Table[[#This Row],[Implementing Partner]],CONCATENATE(Table[[#This Row],[Programme Partner]],"-",Table[[#This Row],[Implementing Partner]]),Table[[#This Row],[Programme Partner]]),"")</f>
        <v>DAM</v>
      </c>
      <c r="AC6675" s="260"/>
      <c r="AD6675" s="260"/>
      <c r="AE6675" s="261"/>
      <c r="AF6675" s="261"/>
      <c r="AG6675" s="262"/>
      <c r="AH6675" s="263"/>
      <c r="AI6675" s="263"/>
    </row>
    <row r="6676" spans="1:35" ht="16.5" customHeight="1">
      <c r="A6676" s="183"/>
      <c r="B6676" s="195" t="s">
        <v>5069</v>
      </c>
      <c r="C6676" s="198" t="s">
        <v>5069</v>
      </c>
      <c r="D6676" s="212" t="s">
        <v>8703</v>
      </c>
      <c r="E6676" s="269" t="s">
        <v>27</v>
      </c>
      <c r="F6676" s="195" t="s">
        <v>8013</v>
      </c>
      <c r="G6676" t="s">
        <v>8019</v>
      </c>
      <c r="H6676" s="195" t="str">
        <f>IFERROR(VLOOKUP(Table[[#This Row],[Activity Details of Assistance]],WHAT!E:F,2,FALSE),"")</f>
        <v>N/A</v>
      </c>
      <c r="I6676" s="195"/>
      <c r="J6676">
        <v>1199</v>
      </c>
      <c r="K6676" t="s">
        <v>8280</v>
      </c>
      <c r="L6676" s="306" t="s">
        <v>13</v>
      </c>
      <c r="M6676" t="s">
        <v>14</v>
      </c>
      <c r="N6676" t="s">
        <v>309</v>
      </c>
      <c r="O6676" t="s">
        <v>1607</v>
      </c>
      <c r="P6676" t="s">
        <v>8211</v>
      </c>
      <c r="Q6676" s="236">
        <v>44774</v>
      </c>
      <c r="R6676" s="236">
        <v>44927</v>
      </c>
      <c r="S6676" s="291" t="s">
        <v>8590</v>
      </c>
      <c r="T6676" s="196"/>
      <c r="U6676" s="196"/>
      <c r="V6676" s="196"/>
      <c r="W6676" s="196"/>
      <c r="X6676" s="222"/>
      <c r="Y6676" t="s">
        <v>8646</v>
      </c>
      <c r="Z6676">
        <v>1816465961</v>
      </c>
      <c r="AA6676" t="s">
        <v>8647</v>
      </c>
      <c r="AB6676" s="221" t="str">
        <f>_xlfn.IFNA(IF(Table[[#This Row],[Programme Partner]]&lt;&gt;Table[[#This Row],[Implementing Partner]],CONCATENATE(Table[[#This Row],[Programme Partner]],"-",Table[[#This Row],[Implementing Partner]]),Table[[#This Row],[Programme Partner]]),"")</f>
        <v>DAM</v>
      </c>
    </row>
    <row r="6677" spans="1:35" ht="16.5" customHeight="1">
      <c r="A6677" s="183"/>
      <c r="B6677" s="195" t="s">
        <v>5069</v>
      </c>
      <c r="C6677" s="198" t="s">
        <v>5069</v>
      </c>
      <c r="D6677" s="212" t="s">
        <v>8703</v>
      </c>
      <c r="E6677" s="269" t="s">
        <v>27</v>
      </c>
      <c r="F6677" s="195" t="s">
        <v>8011</v>
      </c>
      <c r="G6677" t="s">
        <v>8019</v>
      </c>
      <c r="H6677" s="195" t="str">
        <f>IFERROR(VLOOKUP(Table[[#This Row],[Activity Details of Assistance]],WHAT!E:F,2,FALSE),"")</f>
        <v>N/A</v>
      </c>
      <c r="I6677" s="195"/>
      <c r="J6677">
        <v>22</v>
      </c>
      <c r="K6677" t="s">
        <v>8280</v>
      </c>
      <c r="L6677" s="306" t="s">
        <v>13</v>
      </c>
      <c r="M6677" t="s">
        <v>14</v>
      </c>
      <c r="N6677" t="s">
        <v>309</v>
      </c>
      <c r="O6677" t="s">
        <v>1607</v>
      </c>
      <c r="P6677" t="s">
        <v>8211</v>
      </c>
      <c r="Q6677" s="236">
        <v>44805</v>
      </c>
      <c r="R6677" s="236">
        <v>44927</v>
      </c>
      <c r="S6677" s="291" t="s">
        <v>8590</v>
      </c>
      <c r="T6677" s="196"/>
      <c r="U6677" s="196"/>
      <c r="V6677" s="196"/>
      <c r="W6677" s="196"/>
      <c r="X6677" s="222"/>
      <c r="Y6677" t="s">
        <v>8646</v>
      </c>
      <c r="Z6677">
        <v>1816465961</v>
      </c>
      <c r="AA6677" t="s">
        <v>8647</v>
      </c>
      <c r="AB6677" s="221" t="str">
        <f>_xlfn.IFNA(IF(Table[[#This Row],[Programme Partner]]&lt;&gt;Table[[#This Row],[Implementing Partner]],CONCATENATE(Table[[#This Row],[Programme Partner]],"-",Table[[#This Row],[Implementing Partner]]),Table[[#This Row],[Programme Partner]]),"")</f>
        <v>DAM</v>
      </c>
    </row>
    <row r="6678" spans="1:35" ht="16.5" customHeight="1">
      <c r="A6678" s="183"/>
      <c r="B6678" s="195" t="s">
        <v>5069</v>
      </c>
      <c r="C6678" s="198" t="s">
        <v>5069</v>
      </c>
      <c r="D6678" s="212" t="s">
        <v>8703</v>
      </c>
      <c r="E6678" s="269" t="s">
        <v>27</v>
      </c>
      <c r="F6678" s="195" t="s">
        <v>8012</v>
      </c>
      <c r="G6678" t="s">
        <v>8366</v>
      </c>
      <c r="H6678" s="195" t="str">
        <f>IFERROR(VLOOKUP(Table[[#This Row],[Activity Details of Assistance]],WHAT!E:F,2,FALSE),"")</f>
        <v xml:space="preserve"># of door </v>
      </c>
      <c r="I6678" s="195"/>
      <c r="J6678">
        <v>10</v>
      </c>
      <c r="K6678" t="s">
        <v>8280</v>
      </c>
      <c r="L6678" s="306" t="s">
        <v>13</v>
      </c>
      <c r="M6678" t="s">
        <v>14</v>
      </c>
      <c r="N6678" t="s">
        <v>309</v>
      </c>
      <c r="O6678" t="s">
        <v>1607</v>
      </c>
      <c r="P6678" t="s">
        <v>8211</v>
      </c>
      <c r="Q6678" s="236">
        <v>44805</v>
      </c>
      <c r="R6678" s="236">
        <v>44927</v>
      </c>
      <c r="S6678" s="291" t="s">
        <v>8590</v>
      </c>
      <c r="T6678" s="196"/>
      <c r="U6678" s="196"/>
      <c r="V6678" s="196"/>
      <c r="W6678" s="196"/>
      <c r="X6678" s="222"/>
      <c r="Y6678" t="s">
        <v>8646</v>
      </c>
      <c r="Z6678">
        <v>1816465961</v>
      </c>
      <c r="AA6678" t="s">
        <v>8647</v>
      </c>
      <c r="AB6678" s="221" t="str">
        <f>_xlfn.IFNA(IF(Table[[#This Row],[Programme Partner]]&lt;&gt;Table[[#This Row],[Implementing Partner]],CONCATENATE(Table[[#This Row],[Programme Partner]],"-",Table[[#This Row],[Implementing Partner]]),Table[[#This Row],[Programme Partner]]),"")</f>
        <v>DAM</v>
      </c>
    </row>
    <row r="6679" spans="1:35" ht="16.5" customHeight="1">
      <c r="A6679" s="183"/>
      <c r="B6679" s="195" t="s">
        <v>5069</v>
      </c>
      <c r="C6679" s="198" t="s">
        <v>5069</v>
      </c>
      <c r="D6679" s="212" t="s">
        <v>8703</v>
      </c>
      <c r="E6679" s="269" t="s">
        <v>27</v>
      </c>
      <c r="F6679" s="195" t="s">
        <v>8013</v>
      </c>
      <c r="G6679" t="s">
        <v>8313</v>
      </c>
      <c r="H6679" s="195" t="str">
        <f>IFERROR(VLOOKUP(Table[[#This Row],[Activity Details of Assistance]],WHAT!E:F,2,FALSE),"")</f>
        <v># of HP sessions at community level</v>
      </c>
      <c r="I6679" s="195"/>
      <c r="J6679">
        <v>22</v>
      </c>
      <c r="K6679" t="s">
        <v>8280</v>
      </c>
      <c r="L6679" s="306" t="s">
        <v>13</v>
      </c>
      <c r="M6679" t="s">
        <v>14</v>
      </c>
      <c r="N6679" t="s">
        <v>309</v>
      </c>
      <c r="O6679" t="s">
        <v>1607</v>
      </c>
      <c r="P6679" t="s">
        <v>8211</v>
      </c>
      <c r="Q6679" s="236">
        <v>44805</v>
      </c>
      <c r="R6679" s="236">
        <v>44927</v>
      </c>
      <c r="S6679" s="291" t="s">
        <v>8590</v>
      </c>
      <c r="T6679" s="196"/>
      <c r="U6679" s="196"/>
      <c r="V6679" s="196"/>
      <c r="W6679" s="196"/>
      <c r="X6679" s="222"/>
      <c r="Y6679" t="s">
        <v>8646</v>
      </c>
      <c r="Z6679">
        <v>1816465961</v>
      </c>
      <c r="AA6679" t="s">
        <v>8647</v>
      </c>
      <c r="AB6679" s="221" t="str">
        <f>_xlfn.IFNA(IF(Table[[#This Row],[Programme Partner]]&lt;&gt;Table[[#This Row],[Implementing Partner]],CONCATENATE(Table[[#This Row],[Programme Partner]],"-",Table[[#This Row],[Implementing Partner]]),Table[[#This Row],[Programme Partner]]),"")</f>
        <v>DAM</v>
      </c>
    </row>
    <row r="6680" spans="1:35" ht="16.5" customHeight="1">
      <c r="A6680" s="183"/>
      <c r="B6680" s="195" t="s">
        <v>5069</v>
      </c>
      <c r="C6680" s="198" t="s">
        <v>5069</v>
      </c>
      <c r="D6680" s="212" t="s">
        <v>8703</v>
      </c>
      <c r="E6680" s="269" t="s">
        <v>27</v>
      </c>
      <c r="F6680" s="195" t="s">
        <v>8011</v>
      </c>
      <c r="G6680" t="s">
        <v>8353</v>
      </c>
      <c r="H6680" s="195" t="str">
        <f>IFERROR(VLOOKUP(Table[[#This Row],[Activity Details of Assistance]],WHAT!E:F,2,FALSE),"")</f>
        <v># of tube well</v>
      </c>
      <c r="I6680" s="195"/>
      <c r="J6680">
        <v>4</v>
      </c>
      <c r="K6680" t="s">
        <v>8280</v>
      </c>
      <c r="L6680" s="306" t="s">
        <v>13</v>
      </c>
      <c r="M6680" t="s">
        <v>14</v>
      </c>
      <c r="N6680" t="s">
        <v>309</v>
      </c>
      <c r="O6680" t="s">
        <v>1607</v>
      </c>
      <c r="P6680" t="s">
        <v>8211</v>
      </c>
      <c r="Q6680" s="236">
        <v>44835</v>
      </c>
      <c r="R6680" s="236">
        <v>44927</v>
      </c>
      <c r="S6680" s="291" t="s">
        <v>8590</v>
      </c>
      <c r="T6680" s="196"/>
      <c r="U6680" s="196"/>
      <c r="V6680" s="196"/>
      <c r="W6680" s="196"/>
      <c r="X6680" s="222"/>
      <c r="Y6680" t="s">
        <v>8646</v>
      </c>
      <c r="Z6680">
        <v>1816465961</v>
      </c>
      <c r="AA6680" t="s">
        <v>8647</v>
      </c>
      <c r="AB6680" s="221" t="str">
        <f>_xlfn.IFNA(IF(Table[[#This Row],[Programme Partner]]&lt;&gt;Table[[#This Row],[Implementing Partner]],CONCATENATE(Table[[#This Row],[Programme Partner]],"-",Table[[#This Row],[Implementing Partner]]),Table[[#This Row],[Programme Partner]]),"")</f>
        <v>DAM</v>
      </c>
    </row>
    <row r="6681" spans="1:35" ht="16.5" customHeight="1">
      <c r="A6681" s="183"/>
      <c r="B6681" s="195" t="s">
        <v>5069</v>
      </c>
      <c r="C6681" s="198" t="s">
        <v>5069</v>
      </c>
      <c r="D6681" s="212" t="s">
        <v>8703</v>
      </c>
      <c r="E6681" s="269" t="s">
        <v>27</v>
      </c>
      <c r="F6681" s="195" t="s">
        <v>8013</v>
      </c>
      <c r="G6681" t="s">
        <v>8313</v>
      </c>
      <c r="H6681" s="195" t="str">
        <f>IFERROR(VLOOKUP(Table[[#This Row],[Activity Details of Assistance]],WHAT!E:F,2,FALSE),"")</f>
        <v># of HP sessions at community level</v>
      </c>
      <c r="I6681" s="195"/>
      <c r="J6681">
        <v>18</v>
      </c>
      <c r="K6681" t="s">
        <v>8280</v>
      </c>
      <c r="L6681" s="306" t="s">
        <v>13</v>
      </c>
      <c r="M6681" t="s">
        <v>14</v>
      </c>
      <c r="N6681" t="s">
        <v>309</v>
      </c>
      <c r="O6681" t="s">
        <v>1607</v>
      </c>
      <c r="P6681" t="s">
        <v>8211</v>
      </c>
      <c r="Q6681" s="236">
        <v>44835</v>
      </c>
      <c r="R6681" s="236">
        <v>44927</v>
      </c>
      <c r="S6681" s="291" t="s">
        <v>8590</v>
      </c>
      <c r="T6681" s="196"/>
      <c r="U6681" s="196"/>
      <c r="V6681" s="196"/>
      <c r="W6681" s="196"/>
      <c r="X6681" s="222"/>
      <c r="Y6681" t="s">
        <v>8646</v>
      </c>
      <c r="Z6681">
        <v>1816465961</v>
      </c>
      <c r="AA6681" t="s">
        <v>8647</v>
      </c>
      <c r="AB6681" s="221" t="str">
        <f>_xlfn.IFNA(IF(Table[[#This Row],[Programme Partner]]&lt;&gt;Table[[#This Row],[Implementing Partner]],CONCATENATE(Table[[#This Row],[Programme Partner]],"-",Table[[#This Row],[Implementing Partner]]),Table[[#This Row],[Programme Partner]]),"")</f>
        <v>DAM</v>
      </c>
    </row>
    <row r="6682" spans="1:35" ht="16.5" customHeight="1">
      <c r="A6682" s="183"/>
      <c r="B6682" s="195" t="s">
        <v>5069</v>
      </c>
      <c r="C6682" s="198" t="s">
        <v>5069</v>
      </c>
      <c r="D6682" s="212" t="s">
        <v>8703</v>
      </c>
      <c r="E6682" s="269" t="s">
        <v>27</v>
      </c>
      <c r="F6682" s="195" t="s">
        <v>8013</v>
      </c>
      <c r="G6682" t="s">
        <v>8019</v>
      </c>
      <c r="H6682" s="195" t="str">
        <f>IFERROR(VLOOKUP(Table[[#This Row],[Activity Details of Assistance]],WHAT!E:F,2,FALSE),"")</f>
        <v>N/A</v>
      </c>
      <c r="I6682" s="195"/>
      <c r="J6682">
        <v>21</v>
      </c>
      <c r="K6682" t="s">
        <v>8280</v>
      </c>
      <c r="L6682" s="306" t="s">
        <v>13</v>
      </c>
      <c r="M6682" t="s">
        <v>14</v>
      </c>
      <c r="N6682" t="s">
        <v>309</v>
      </c>
      <c r="O6682" t="s">
        <v>1607</v>
      </c>
      <c r="P6682" t="s">
        <v>8211</v>
      </c>
      <c r="Q6682" s="236">
        <v>44835</v>
      </c>
      <c r="R6682" s="236">
        <v>44927</v>
      </c>
      <c r="S6682" s="291" t="s">
        <v>8590</v>
      </c>
      <c r="T6682" s="196"/>
      <c r="U6682" s="196"/>
      <c r="V6682" s="196"/>
      <c r="W6682" s="196"/>
      <c r="X6682" s="222"/>
      <c r="Y6682" t="s">
        <v>8646</v>
      </c>
      <c r="Z6682">
        <v>1816465961</v>
      </c>
      <c r="AA6682" t="s">
        <v>8647</v>
      </c>
      <c r="AB6682" s="221" t="str">
        <f>_xlfn.IFNA(IF(Table[[#This Row],[Programme Partner]]&lt;&gt;Table[[#This Row],[Implementing Partner]],CONCATENATE(Table[[#This Row],[Programme Partner]],"-",Table[[#This Row],[Implementing Partner]]),Table[[#This Row],[Programme Partner]]),"")</f>
        <v>DAM</v>
      </c>
    </row>
    <row r="6683" spans="1:35" ht="16.5" customHeight="1">
      <c r="A6683" s="183"/>
      <c r="B6683" s="195" t="s">
        <v>5137</v>
      </c>
      <c r="C6683" s="198" t="s">
        <v>5137</v>
      </c>
      <c r="D6683" s="212" t="s">
        <v>5236</v>
      </c>
      <c r="E6683" s="269" t="s">
        <v>27</v>
      </c>
      <c r="F6683" s="195" t="s">
        <v>8013</v>
      </c>
      <c r="G6683" t="s">
        <v>8314</v>
      </c>
      <c r="H6683" s="195" t="str">
        <f>IFERROR(VLOOKUP(Table[[#This Row],[Activity Details of Assistance]],WHAT!E:F,2,FALSE),"")</f>
        <v># of HP sessions at HH level</v>
      </c>
      <c r="I6683" s="195"/>
      <c r="J6683">
        <v>26</v>
      </c>
      <c r="K6683" t="s">
        <v>8280</v>
      </c>
      <c r="L6683" s="306" t="s">
        <v>13</v>
      </c>
      <c r="M6683" t="s">
        <v>14</v>
      </c>
      <c r="N6683" t="s">
        <v>309</v>
      </c>
      <c r="O6683" t="s">
        <v>1604</v>
      </c>
      <c r="P6683" t="s">
        <v>8209</v>
      </c>
      <c r="Q6683" s="236">
        <v>44866</v>
      </c>
      <c r="R6683" s="236">
        <v>44866</v>
      </c>
      <c r="S6683" s="291" t="s">
        <v>8590</v>
      </c>
      <c r="T6683" s="196"/>
      <c r="U6683" s="196"/>
      <c r="V6683" s="196"/>
      <c r="W6683" s="196"/>
      <c r="X6683" s="222"/>
      <c r="Y6683" t="s">
        <v>8425</v>
      </c>
      <c r="Z6683">
        <v>1714119199</v>
      </c>
      <c r="AA6683" t="s">
        <v>8424</v>
      </c>
      <c r="AB6683" s="221" t="str">
        <f>_xlfn.IFNA(IF(Table[[#This Row],[Programme Partner]]&lt;&gt;Table[[#This Row],[Implementing Partner]],CONCATENATE(Table[[#This Row],[Programme Partner]],"-",Table[[#This Row],[Implementing Partner]]),Table[[#This Row],[Programme Partner]]),"")</f>
        <v>HYSAWA</v>
      </c>
    </row>
    <row r="6684" spans="1:35" ht="16.5" customHeight="1">
      <c r="A6684" s="183"/>
      <c r="B6684" s="195" t="s">
        <v>5137</v>
      </c>
      <c r="C6684" s="198" t="s">
        <v>5137</v>
      </c>
      <c r="D6684" s="212" t="s">
        <v>5236</v>
      </c>
      <c r="E6684" s="269" t="s">
        <v>27</v>
      </c>
      <c r="F6684" s="195" t="s">
        <v>8013</v>
      </c>
      <c r="G6684" t="s">
        <v>8313</v>
      </c>
      <c r="H6684" s="195" t="str">
        <f>IFERROR(VLOOKUP(Table[[#This Row],[Activity Details of Assistance]],WHAT!E:F,2,FALSE),"")</f>
        <v># of HP sessions at community level</v>
      </c>
      <c r="I6684" s="195"/>
      <c r="J6684">
        <v>25</v>
      </c>
      <c r="K6684" t="s">
        <v>8280</v>
      </c>
      <c r="L6684" s="306" t="s">
        <v>13</v>
      </c>
      <c r="M6684" t="s">
        <v>14</v>
      </c>
      <c r="N6684" t="s">
        <v>309</v>
      </c>
      <c r="O6684" t="s">
        <v>1605</v>
      </c>
      <c r="P6684" t="s">
        <v>8210</v>
      </c>
      <c r="Q6684" s="236">
        <v>44866</v>
      </c>
      <c r="R6684" s="236">
        <v>44866</v>
      </c>
      <c r="S6684" s="291" t="s">
        <v>8590</v>
      </c>
      <c r="T6684" s="196"/>
      <c r="U6684" s="196"/>
      <c r="V6684" s="196"/>
      <c r="W6684" s="196"/>
      <c r="X6684" s="222"/>
      <c r="Y6684" t="s">
        <v>8425</v>
      </c>
      <c r="Z6684">
        <v>1714119199</v>
      </c>
      <c r="AA6684" t="s">
        <v>8424</v>
      </c>
      <c r="AB6684" s="221" t="str">
        <f>_xlfn.IFNA(IF(Table[[#This Row],[Programme Partner]]&lt;&gt;Table[[#This Row],[Implementing Partner]],CONCATENATE(Table[[#This Row],[Programme Partner]],"-",Table[[#This Row],[Implementing Partner]]),Table[[#This Row],[Programme Partner]]),"")</f>
        <v>HYSAWA</v>
      </c>
    </row>
    <row r="6685" spans="1:35" ht="16.5" customHeight="1">
      <c r="A6685" s="183"/>
      <c r="B6685" s="195" t="s">
        <v>5137</v>
      </c>
      <c r="C6685" s="198" t="s">
        <v>5137</v>
      </c>
      <c r="D6685" s="212" t="s">
        <v>5236</v>
      </c>
      <c r="E6685" s="269" t="s">
        <v>27</v>
      </c>
      <c r="F6685" s="195" t="s">
        <v>8013</v>
      </c>
      <c r="G6685" t="s">
        <v>8314</v>
      </c>
      <c r="H6685" s="195" t="str">
        <f>IFERROR(VLOOKUP(Table[[#This Row],[Activity Details of Assistance]],WHAT!E:F,2,FALSE),"")</f>
        <v># of HP sessions at HH level</v>
      </c>
      <c r="I6685" s="195"/>
      <c r="J6685">
        <v>22</v>
      </c>
      <c r="K6685" t="s">
        <v>8280</v>
      </c>
      <c r="L6685" s="306" t="s">
        <v>13</v>
      </c>
      <c r="M6685" t="s">
        <v>14</v>
      </c>
      <c r="N6685" t="s">
        <v>309</v>
      </c>
      <c r="O6685" t="s">
        <v>1606</v>
      </c>
      <c r="P6685" t="s">
        <v>8208</v>
      </c>
      <c r="Q6685" s="236">
        <v>44866</v>
      </c>
      <c r="R6685" s="236">
        <v>44866</v>
      </c>
      <c r="S6685" s="291" t="s">
        <v>8590</v>
      </c>
      <c r="T6685" s="196"/>
      <c r="U6685" s="196"/>
      <c r="V6685" s="196"/>
      <c r="W6685" s="196"/>
      <c r="X6685" s="222"/>
      <c r="Y6685" t="s">
        <v>8425</v>
      </c>
      <c r="Z6685">
        <v>1714119199</v>
      </c>
      <c r="AA6685" t="s">
        <v>8424</v>
      </c>
      <c r="AB6685" s="221" t="str">
        <f>_xlfn.IFNA(IF(Table[[#This Row],[Programme Partner]]&lt;&gt;Table[[#This Row],[Implementing Partner]],CONCATENATE(Table[[#This Row],[Programme Partner]],"-",Table[[#This Row],[Implementing Partner]]),Table[[#This Row],[Programme Partner]]),"")</f>
        <v>HYSAWA</v>
      </c>
    </row>
    <row r="6686" spans="1:35" ht="16.5" customHeight="1">
      <c r="A6686" s="183"/>
      <c r="B6686" s="195" t="s">
        <v>5137</v>
      </c>
      <c r="C6686" s="198" t="s">
        <v>5137</v>
      </c>
      <c r="D6686" s="212" t="s">
        <v>5236</v>
      </c>
      <c r="E6686" s="269" t="s">
        <v>27</v>
      </c>
      <c r="F6686" s="195" t="s">
        <v>8013</v>
      </c>
      <c r="G6686" t="s">
        <v>8314</v>
      </c>
      <c r="H6686" s="195" t="str">
        <f>IFERROR(VLOOKUP(Table[[#This Row],[Activity Details of Assistance]],WHAT!E:F,2,FALSE),"")</f>
        <v># of HP sessions at HH level</v>
      </c>
      <c r="I6686" s="195"/>
      <c r="J6686">
        <v>5</v>
      </c>
      <c r="K6686" t="s">
        <v>8280</v>
      </c>
      <c r="L6686" s="306" t="s">
        <v>13</v>
      </c>
      <c r="M6686" t="s">
        <v>14</v>
      </c>
      <c r="N6686" t="s">
        <v>309</v>
      </c>
      <c r="O6686" t="s">
        <v>1607</v>
      </c>
      <c r="P6686" t="s">
        <v>8211</v>
      </c>
      <c r="Q6686" s="236">
        <v>44866</v>
      </c>
      <c r="R6686" s="236">
        <v>44866</v>
      </c>
      <c r="S6686" s="291" t="s">
        <v>8590</v>
      </c>
      <c r="T6686" s="196"/>
      <c r="U6686" s="196"/>
      <c r="V6686" s="196"/>
      <c r="W6686" s="196"/>
      <c r="X6686" s="222"/>
      <c r="Y6686" t="s">
        <v>8425</v>
      </c>
      <c r="Z6686">
        <v>1714119199</v>
      </c>
      <c r="AA6686" t="s">
        <v>8424</v>
      </c>
      <c r="AB6686" s="221" t="str">
        <f>_xlfn.IFNA(IF(Table[[#This Row],[Programme Partner]]&lt;&gt;Table[[#This Row],[Implementing Partner]],CONCATENATE(Table[[#This Row],[Programme Partner]],"-",Table[[#This Row],[Implementing Partner]]),Table[[#This Row],[Programme Partner]]),"")</f>
        <v>HYSAWA</v>
      </c>
    </row>
    <row r="6687" spans="1:35" ht="16.5" customHeight="1">
      <c r="A6687" s="183"/>
      <c r="B6687" s="195" t="s">
        <v>5137</v>
      </c>
      <c r="C6687" s="198" t="s">
        <v>5137</v>
      </c>
      <c r="D6687" s="212" t="s">
        <v>5236</v>
      </c>
      <c r="E6687" s="269" t="s">
        <v>27</v>
      </c>
      <c r="F6687" s="195" t="s">
        <v>8013</v>
      </c>
      <c r="G6687" t="s">
        <v>8314</v>
      </c>
      <c r="H6687" s="195" t="str">
        <f>IFERROR(VLOOKUP(Table[[#This Row],[Activity Details of Assistance]],WHAT!E:F,2,FALSE),"")</f>
        <v># of HP sessions at HH level</v>
      </c>
      <c r="I6687" s="195"/>
      <c r="J6687">
        <v>2</v>
      </c>
      <c r="K6687" t="s">
        <v>8280</v>
      </c>
      <c r="L6687" s="306" t="s">
        <v>13</v>
      </c>
      <c r="M6687" t="s">
        <v>14</v>
      </c>
      <c r="N6687" t="s">
        <v>309</v>
      </c>
      <c r="O6687" t="s">
        <v>1608</v>
      </c>
      <c r="P6687" t="s">
        <v>8212</v>
      </c>
      <c r="Q6687" s="236">
        <v>44866</v>
      </c>
      <c r="R6687" s="236">
        <v>44866</v>
      </c>
      <c r="S6687" s="291" t="s">
        <v>8590</v>
      </c>
      <c r="T6687" s="196"/>
      <c r="U6687" s="196"/>
      <c r="V6687" s="196"/>
      <c r="W6687" s="196"/>
      <c r="X6687" s="222"/>
      <c r="Y6687" t="s">
        <v>8425</v>
      </c>
      <c r="Z6687">
        <v>1714119199</v>
      </c>
      <c r="AA6687" t="s">
        <v>8424</v>
      </c>
      <c r="AB6687" s="221" t="str">
        <f>_xlfn.IFNA(IF(Table[[#This Row],[Programme Partner]]&lt;&gt;Table[[#This Row],[Implementing Partner]],CONCATENATE(Table[[#This Row],[Programme Partner]],"-",Table[[#This Row],[Implementing Partner]]),Table[[#This Row],[Programme Partner]]),"")</f>
        <v>HYSAWA</v>
      </c>
    </row>
    <row r="6688" spans="1:35" ht="16.5" customHeight="1">
      <c r="A6688" s="183"/>
      <c r="B6688" s="195" t="s">
        <v>5137</v>
      </c>
      <c r="C6688" s="198" t="s">
        <v>5137</v>
      </c>
      <c r="D6688" s="212" t="s">
        <v>5236</v>
      </c>
      <c r="E6688" s="269" t="s">
        <v>27</v>
      </c>
      <c r="F6688" s="195" t="s">
        <v>8013</v>
      </c>
      <c r="G6688" t="s">
        <v>8314</v>
      </c>
      <c r="H6688" s="195" t="str">
        <f>IFERROR(VLOOKUP(Table[[#This Row],[Activity Details of Assistance]],WHAT!E:F,2,FALSE),"")</f>
        <v># of HP sessions at HH level</v>
      </c>
      <c r="I6688" s="195"/>
      <c r="J6688">
        <v>4</v>
      </c>
      <c r="K6688" t="s">
        <v>8280</v>
      </c>
      <c r="L6688" s="306" t="s">
        <v>13</v>
      </c>
      <c r="M6688" t="s">
        <v>14</v>
      </c>
      <c r="N6688" t="s">
        <v>307</v>
      </c>
      <c r="O6688" t="s">
        <v>1179</v>
      </c>
      <c r="P6688" t="s">
        <v>8264</v>
      </c>
      <c r="Q6688" s="236">
        <v>44866</v>
      </c>
      <c r="R6688" s="236">
        <v>44866</v>
      </c>
      <c r="S6688" s="291" t="s">
        <v>8590</v>
      </c>
      <c r="T6688" s="196"/>
      <c r="U6688" s="196"/>
      <c r="V6688" s="196"/>
      <c r="W6688" s="196"/>
      <c r="X6688" s="222"/>
      <c r="Y6688" t="s">
        <v>8425</v>
      </c>
      <c r="Z6688">
        <v>1714119199</v>
      </c>
      <c r="AA6688" t="s">
        <v>8424</v>
      </c>
      <c r="AB6688" s="221" t="str">
        <f>_xlfn.IFNA(IF(Table[[#This Row],[Programme Partner]]&lt;&gt;Table[[#This Row],[Implementing Partner]],CONCATENATE(Table[[#This Row],[Programme Partner]],"-",Table[[#This Row],[Implementing Partner]]),Table[[#This Row],[Programme Partner]]),"")</f>
        <v>HYSAWA</v>
      </c>
    </row>
    <row r="6689" spans="1:28" ht="16.5" customHeight="1">
      <c r="A6689" s="183"/>
      <c r="B6689" s="195" t="s">
        <v>5137</v>
      </c>
      <c r="C6689" s="198" t="s">
        <v>5137</v>
      </c>
      <c r="D6689" s="212" t="s">
        <v>5236</v>
      </c>
      <c r="E6689" s="269" t="s">
        <v>27</v>
      </c>
      <c r="F6689" s="195" t="s">
        <v>8013</v>
      </c>
      <c r="G6689" t="s">
        <v>8314</v>
      </c>
      <c r="H6689" s="195" t="str">
        <f>IFERROR(VLOOKUP(Table[[#This Row],[Activity Details of Assistance]],WHAT!E:F,2,FALSE),"")</f>
        <v># of HP sessions at HH level</v>
      </c>
      <c r="I6689" s="195"/>
      <c r="J6689">
        <v>39</v>
      </c>
      <c r="K6689" t="s">
        <v>8280</v>
      </c>
      <c r="L6689" s="306" t="s">
        <v>13</v>
      </c>
      <c r="M6689" t="s">
        <v>14</v>
      </c>
      <c r="N6689" t="s">
        <v>307</v>
      </c>
      <c r="O6689" t="s">
        <v>1599</v>
      </c>
      <c r="P6689" t="s">
        <v>8198</v>
      </c>
      <c r="Q6689" s="236">
        <v>44866</v>
      </c>
      <c r="R6689" s="236">
        <v>44866</v>
      </c>
      <c r="S6689" s="291" t="s">
        <v>8590</v>
      </c>
      <c r="T6689" s="196"/>
      <c r="U6689" s="196"/>
      <c r="V6689" s="196"/>
      <c r="W6689" s="196"/>
      <c r="X6689" s="222"/>
      <c r="Y6689" t="s">
        <v>8425</v>
      </c>
      <c r="Z6689">
        <v>1914119199</v>
      </c>
      <c r="AA6689" t="s">
        <v>8424</v>
      </c>
      <c r="AB6689" s="221" t="str">
        <f>_xlfn.IFNA(IF(Table[[#This Row],[Programme Partner]]&lt;&gt;Table[[#This Row],[Implementing Partner]],CONCATENATE(Table[[#This Row],[Programme Partner]],"-",Table[[#This Row],[Implementing Partner]]),Table[[#This Row],[Programme Partner]]),"")</f>
        <v>HYSAWA</v>
      </c>
    </row>
    <row r="6690" spans="1:28" ht="16.5" customHeight="1">
      <c r="A6690" s="183"/>
      <c r="B6690" s="195" t="s">
        <v>5137</v>
      </c>
      <c r="C6690" s="198" t="s">
        <v>5137</v>
      </c>
      <c r="D6690" s="212" t="s">
        <v>5236</v>
      </c>
      <c r="E6690" s="269" t="s">
        <v>27</v>
      </c>
      <c r="F6690" s="195" t="s">
        <v>8013</v>
      </c>
      <c r="G6690" t="s">
        <v>8314</v>
      </c>
      <c r="H6690" s="195" t="str">
        <f>IFERROR(VLOOKUP(Table[[#This Row],[Activity Details of Assistance]],WHAT!E:F,2,FALSE),"")</f>
        <v># of HP sessions at HH level</v>
      </c>
      <c r="I6690" s="195"/>
      <c r="J6690">
        <v>5</v>
      </c>
      <c r="K6690" t="s">
        <v>8280</v>
      </c>
      <c r="L6690" s="306" t="s">
        <v>13</v>
      </c>
      <c r="M6690" t="s">
        <v>14</v>
      </c>
      <c r="N6690" t="s">
        <v>307</v>
      </c>
      <c r="O6690" t="s">
        <v>1600</v>
      </c>
      <c r="P6690" t="s">
        <v>8265</v>
      </c>
      <c r="Q6690" s="236">
        <v>44866</v>
      </c>
      <c r="R6690" s="236">
        <v>44866</v>
      </c>
      <c r="S6690" s="291" t="s">
        <v>8590</v>
      </c>
      <c r="T6690" s="196"/>
      <c r="U6690" s="196"/>
      <c r="V6690" s="196"/>
      <c r="W6690" s="196"/>
      <c r="X6690" s="222"/>
      <c r="Y6690" t="s">
        <v>8425</v>
      </c>
      <c r="Z6690">
        <v>1714119199</v>
      </c>
      <c r="AA6690" t="s">
        <v>8424</v>
      </c>
      <c r="AB6690" s="221" t="str">
        <f>_xlfn.IFNA(IF(Table[[#This Row],[Programme Partner]]&lt;&gt;Table[[#This Row],[Implementing Partner]],CONCATENATE(Table[[#This Row],[Programme Partner]],"-",Table[[#This Row],[Implementing Partner]]),Table[[#This Row],[Programme Partner]]),"")</f>
        <v>HYSAWA</v>
      </c>
    </row>
    <row r="6691" spans="1:28" ht="16.5" customHeight="1">
      <c r="A6691" s="183"/>
      <c r="B6691" s="195" t="s">
        <v>5137</v>
      </c>
      <c r="C6691" s="198" t="s">
        <v>5137</v>
      </c>
      <c r="D6691" s="212" t="s">
        <v>5236</v>
      </c>
      <c r="E6691" s="269" t="s">
        <v>27</v>
      </c>
      <c r="F6691" s="195" t="s">
        <v>8011</v>
      </c>
      <c r="G6691" t="s">
        <v>8584</v>
      </c>
      <c r="H6691" s="195" t="str">
        <f>IFERROR(VLOOKUP(Table[[#This Row],[Activity Details of Assistance]],WHAT!E:F,2,FALSE),"")</f>
        <v># of tube well</v>
      </c>
      <c r="I6691" s="195"/>
      <c r="J6691">
        <v>5</v>
      </c>
      <c r="K6691" t="s">
        <v>8280</v>
      </c>
      <c r="L6691" s="306" t="s">
        <v>13</v>
      </c>
      <c r="M6691" t="s">
        <v>14</v>
      </c>
      <c r="N6691" t="s">
        <v>307</v>
      </c>
      <c r="O6691" t="s">
        <v>307</v>
      </c>
      <c r="P6691" t="s">
        <v>8220</v>
      </c>
      <c r="Q6691" s="236">
        <v>44866</v>
      </c>
      <c r="R6691" s="236">
        <v>44866</v>
      </c>
      <c r="S6691" s="291" t="s">
        <v>8590</v>
      </c>
      <c r="T6691" s="196"/>
      <c r="U6691" s="196"/>
      <c r="V6691" s="196"/>
      <c r="W6691" s="196"/>
      <c r="X6691" s="222"/>
      <c r="Y6691" t="s">
        <v>8425</v>
      </c>
      <c r="Z6691">
        <v>1714119199</v>
      </c>
      <c r="AA6691" t="s">
        <v>8424</v>
      </c>
      <c r="AB6691" s="221" t="str">
        <f>_xlfn.IFNA(IF(Table[[#This Row],[Programme Partner]]&lt;&gt;Table[[#This Row],[Implementing Partner]],CONCATENATE(Table[[#This Row],[Programme Partner]],"-",Table[[#This Row],[Implementing Partner]]),Table[[#This Row],[Programme Partner]]),"")</f>
        <v>HYSAWA</v>
      </c>
    </row>
    <row r="6692" spans="1:28" ht="16.5" customHeight="1">
      <c r="A6692" s="183"/>
      <c r="B6692" s="195" t="s">
        <v>5137</v>
      </c>
      <c r="C6692" s="198" t="s">
        <v>5137</v>
      </c>
      <c r="D6692" s="212" t="s">
        <v>5236</v>
      </c>
      <c r="E6692" s="269" t="s">
        <v>27</v>
      </c>
      <c r="F6692" s="195" t="s">
        <v>8013</v>
      </c>
      <c r="G6692" t="s">
        <v>8314</v>
      </c>
      <c r="H6692" s="195" t="str">
        <f>IFERROR(VLOOKUP(Table[[#This Row],[Activity Details of Assistance]],WHAT!E:F,2,FALSE),"")</f>
        <v># of HP sessions at HH level</v>
      </c>
      <c r="I6692" s="195"/>
      <c r="J6692">
        <v>23</v>
      </c>
      <c r="K6692" t="s">
        <v>8280</v>
      </c>
      <c r="L6692" s="306" t="s">
        <v>13</v>
      </c>
      <c r="M6692" t="s">
        <v>14</v>
      </c>
      <c r="N6692" t="s">
        <v>307</v>
      </c>
      <c r="O6692" t="s">
        <v>307</v>
      </c>
      <c r="P6692" t="s">
        <v>8220</v>
      </c>
      <c r="Q6692" s="236">
        <v>44866</v>
      </c>
      <c r="R6692" s="236">
        <v>44866</v>
      </c>
      <c r="S6692" s="291" t="s">
        <v>8590</v>
      </c>
      <c r="T6692" s="196"/>
      <c r="U6692" s="196"/>
      <c r="V6692" s="196"/>
      <c r="W6692" s="196"/>
      <c r="X6692" s="222"/>
      <c r="Y6692" t="s">
        <v>8425</v>
      </c>
      <c r="Z6692">
        <v>1714119199</v>
      </c>
      <c r="AA6692" t="s">
        <v>8424</v>
      </c>
      <c r="AB6692" s="221" t="str">
        <f>_xlfn.IFNA(IF(Table[[#This Row],[Programme Partner]]&lt;&gt;Table[[#This Row],[Implementing Partner]],CONCATENATE(Table[[#This Row],[Programme Partner]],"-",Table[[#This Row],[Implementing Partner]]),Table[[#This Row],[Programme Partner]]),"")</f>
        <v>HYSAWA</v>
      </c>
    </row>
    <row r="6693" spans="1:28" ht="16.5" customHeight="1">
      <c r="A6693" s="183"/>
      <c r="B6693" s="195" t="s">
        <v>5137</v>
      </c>
      <c r="C6693" s="198" t="s">
        <v>5137</v>
      </c>
      <c r="D6693" s="212" t="s">
        <v>5236</v>
      </c>
      <c r="E6693" s="269" t="s">
        <v>27</v>
      </c>
      <c r="F6693" s="195" t="s">
        <v>8013</v>
      </c>
      <c r="G6693" t="s">
        <v>8314</v>
      </c>
      <c r="H6693" s="195" t="str">
        <f>IFERROR(VLOOKUP(Table[[#This Row],[Activity Details of Assistance]],WHAT!E:F,2,FALSE),"")</f>
        <v># of HP sessions at HH level</v>
      </c>
      <c r="I6693" s="195"/>
      <c r="J6693">
        <v>9</v>
      </c>
      <c r="K6693" t="s">
        <v>8280</v>
      </c>
      <c r="L6693" s="306" t="s">
        <v>13</v>
      </c>
      <c r="M6693" t="s">
        <v>14</v>
      </c>
      <c r="N6693" t="s">
        <v>307</v>
      </c>
      <c r="O6693" t="s">
        <v>1602</v>
      </c>
      <c r="P6693" t="s">
        <v>8303</v>
      </c>
      <c r="Q6693" s="236">
        <v>44866</v>
      </c>
      <c r="R6693" s="236">
        <v>44866</v>
      </c>
      <c r="S6693" s="291" t="s">
        <v>8590</v>
      </c>
      <c r="T6693" s="196"/>
      <c r="U6693" s="196"/>
      <c r="V6693" s="196"/>
      <c r="W6693" s="196"/>
      <c r="X6693" s="222"/>
      <c r="Y6693" t="s">
        <v>8425</v>
      </c>
      <c r="Z6693">
        <v>1714119199</v>
      </c>
      <c r="AA6693" t="s">
        <v>8424</v>
      </c>
      <c r="AB6693" s="221" t="str">
        <f>_xlfn.IFNA(IF(Table[[#This Row],[Programme Partner]]&lt;&gt;Table[[#This Row],[Implementing Partner]],CONCATENATE(Table[[#This Row],[Programme Partner]],"-",Table[[#This Row],[Implementing Partner]]),Table[[#This Row],[Programme Partner]]),"")</f>
        <v>HYSAWA</v>
      </c>
    </row>
    <row r="6694" spans="1:28" ht="16.5" customHeight="1">
      <c r="A6694" s="183"/>
      <c r="B6694" s="195" t="s">
        <v>5137</v>
      </c>
      <c r="C6694" s="198" t="s">
        <v>5137</v>
      </c>
      <c r="D6694" s="212" t="s">
        <v>5236</v>
      </c>
      <c r="E6694" s="269" t="s">
        <v>27</v>
      </c>
      <c r="F6694" s="195" t="s">
        <v>8013</v>
      </c>
      <c r="G6694" t="s">
        <v>8314</v>
      </c>
      <c r="H6694" s="195" t="str">
        <f>IFERROR(VLOOKUP(Table[[#This Row],[Activity Details of Assistance]],WHAT!E:F,2,FALSE),"")</f>
        <v># of HP sessions at HH level</v>
      </c>
      <c r="I6694" s="195"/>
      <c r="J6694">
        <v>7</v>
      </c>
      <c r="K6694" t="s">
        <v>8280</v>
      </c>
      <c r="L6694" s="306" t="s">
        <v>13</v>
      </c>
      <c r="M6694" t="s">
        <v>14</v>
      </c>
      <c r="N6694" t="s">
        <v>307</v>
      </c>
      <c r="O6694" t="s">
        <v>1603</v>
      </c>
      <c r="P6694" t="s">
        <v>8241</v>
      </c>
      <c r="Q6694" s="236">
        <v>44866</v>
      </c>
      <c r="R6694" s="236">
        <v>44866</v>
      </c>
      <c r="S6694" s="291" t="s">
        <v>8590</v>
      </c>
      <c r="T6694" s="196"/>
      <c r="U6694" s="196"/>
      <c r="V6694" s="196"/>
      <c r="W6694" s="196"/>
      <c r="X6694" s="222"/>
      <c r="Y6694" t="s">
        <v>8425</v>
      </c>
      <c r="Z6694">
        <v>1714119199</v>
      </c>
      <c r="AA6694" t="s">
        <v>8424</v>
      </c>
      <c r="AB6694" s="221" t="str">
        <f>_xlfn.IFNA(IF(Table[[#This Row],[Programme Partner]]&lt;&gt;Table[[#This Row],[Implementing Partner]],CONCATENATE(Table[[#This Row],[Programme Partner]],"-",Table[[#This Row],[Implementing Partner]]),Table[[#This Row],[Programme Partner]]),"")</f>
        <v>HYSAWA</v>
      </c>
    </row>
    <row r="6695" spans="1:28" ht="16.5" customHeight="1">
      <c r="A6695" s="183"/>
      <c r="B6695" s="195" t="s">
        <v>4986</v>
      </c>
      <c r="C6695" s="198" t="s">
        <v>4986</v>
      </c>
      <c r="D6695" s="212" t="s">
        <v>8638</v>
      </c>
      <c r="E6695" s="269" t="s">
        <v>27</v>
      </c>
      <c r="F6695" s="195" t="s">
        <v>8012</v>
      </c>
      <c r="G6695" t="s">
        <v>8585</v>
      </c>
      <c r="H6695" s="195" t="str">
        <f>IFERROR(VLOOKUP(Table[[#This Row],[Activity Details of Assistance]],WHAT!E:F,2,FALSE),"")</f>
        <v xml:space="preserve"># of door </v>
      </c>
      <c r="I6695" s="195"/>
      <c r="J6695">
        <v>5</v>
      </c>
      <c r="K6695" t="s">
        <v>8280</v>
      </c>
      <c r="L6695" s="306" t="s">
        <v>13</v>
      </c>
      <c r="M6695" t="s">
        <v>14</v>
      </c>
      <c r="N6695" t="s">
        <v>309</v>
      </c>
      <c r="O6695" t="s">
        <v>1606</v>
      </c>
      <c r="P6695" t="s">
        <v>4654</v>
      </c>
      <c r="Q6695" s="236">
        <v>44835</v>
      </c>
      <c r="R6695" s="236">
        <v>44896</v>
      </c>
      <c r="S6695" t="s">
        <v>8452</v>
      </c>
      <c r="T6695" s="196"/>
      <c r="U6695" s="196"/>
      <c r="V6695" s="196"/>
      <c r="W6695" s="196"/>
      <c r="X6695" s="222"/>
      <c r="Y6695" t="s">
        <v>8530</v>
      </c>
      <c r="Z6695">
        <v>1816087524</v>
      </c>
      <c r="AA6695" t="s">
        <v>8531</v>
      </c>
      <c r="AB6695" s="221" t="str">
        <f>_xlfn.IFNA(IF(Table[[#This Row],[Programme Partner]]&lt;&gt;Table[[#This Row],[Implementing Partner]],CONCATENATE(Table[[#This Row],[Programme Partner]],"-",Table[[#This Row],[Implementing Partner]]),Table[[#This Row],[Programme Partner]]),"")</f>
        <v>AAB</v>
      </c>
    </row>
    <row r="6696" spans="1:28" ht="16.5" customHeight="1">
      <c r="A6696" s="183"/>
      <c r="B6696" s="195" t="s">
        <v>4986</v>
      </c>
      <c r="C6696" s="198" t="s">
        <v>4986</v>
      </c>
      <c r="D6696" s="212" t="s">
        <v>8638</v>
      </c>
      <c r="E6696" s="269" t="s">
        <v>27</v>
      </c>
      <c r="F6696" s="195" t="s">
        <v>8012</v>
      </c>
      <c r="G6696" t="s">
        <v>8586</v>
      </c>
      <c r="H6696" s="195" t="str">
        <f>IFERROR(VLOOKUP(Table[[#This Row],[Activity Details of Assistance]],WHAT!E:F,2,FALSE),"")</f>
        <v># of door</v>
      </c>
      <c r="I6696" s="195"/>
      <c r="J6696">
        <v>13</v>
      </c>
      <c r="K6696" t="s">
        <v>8280</v>
      </c>
      <c r="L6696" s="306" t="s">
        <v>13</v>
      </c>
      <c r="M6696" t="s">
        <v>14</v>
      </c>
      <c r="N6696" t="s">
        <v>309</v>
      </c>
      <c r="O6696" t="s">
        <v>1606</v>
      </c>
      <c r="P6696" t="s">
        <v>4654</v>
      </c>
      <c r="Q6696" s="236">
        <v>44835</v>
      </c>
      <c r="R6696" s="236">
        <v>44896</v>
      </c>
      <c r="S6696" t="s">
        <v>8452</v>
      </c>
      <c r="T6696" s="196"/>
      <c r="U6696" s="196"/>
      <c r="V6696" s="196"/>
      <c r="W6696" s="196"/>
      <c r="X6696" s="222"/>
      <c r="Y6696" t="s">
        <v>8530</v>
      </c>
      <c r="Z6696">
        <v>1816087524</v>
      </c>
      <c r="AA6696" t="s">
        <v>8531</v>
      </c>
      <c r="AB6696" s="221" t="str">
        <f>_xlfn.IFNA(IF(Table[[#This Row],[Programme Partner]]&lt;&gt;Table[[#This Row],[Implementing Partner]],CONCATENATE(Table[[#This Row],[Programme Partner]],"-",Table[[#This Row],[Implementing Partner]]),Table[[#This Row],[Programme Partner]]),"")</f>
        <v>AAB</v>
      </c>
    </row>
    <row r="6697" spans="1:28" ht="16.5" customHeight="1">
      <c r="A6697" s="183"/>
      <c r="B6697" s="195" t="s">
        <v>4986</v>
      </c>
      <c r="C6697" s="198" t="s">
        <v>4986</v>
      </c>
      <c r="D6697" s="212" t="s">
        <v>8638</v>
      </c>
      <c r="E6697" s="269" t="s">
        <v>27</v>
      </c>
      <c r="F6697" s="195" t="s">
        <v>8013</v>
      </c>
      <c r="G6697" t="s">
        <v>8314</v>
      </c>
      <c r="H6697" s="195" t="str">
        <f>IFERROR(VLOOKUP(Table[[#This Row],[Activity Details of Assistance]],WHAT!E:F,2,FALSE),"")</f>
        <v># of HP sessions at HH level</v>
      </c>
      <c r="I6697" s="195"/>
      <c r="J6697">
        <v>5</v>
      </c>
      <c r="K6697" t="s">
        <v>8280</v>
      </c>
      <c r="L6697" s="306" t="s">
        <v>13</v>
      </c>
      <c r="M6697" t="s">
        <v>14</v>
      </c>
      <c r="N6697" t="s">
        <v>307</v>
      </c>
      <c r="O6697" t="s">
        <v>1600</v>
      </c>
      <c r="P6697" t="s">
        <v>8265</v>
      </c>
      <c r="Q6697" s="236">
        <v>44866</v>
      </c>
      <c r="R6697" s="236">
        <v>44896</v>
      </c>
      <c r="S6697" s="291" t="s">
        <v>8590</v>
      </c>
      <c r="T6697" s="196"/>
      <c r="U6697" s="196"/>
      <c r="V6697" s="196"/>
      <c r="W6697" s="196"/>
      <c r="X6697" s="222"/>
      <c r="Y6697" t="s">
        <v>8530</v>
      </c>
      <c r="Z6697">
        <v>1816087524</v>
      </c>
      <c r="AA6697" t="s">
        <v>8531</v>
      </c>
      <c r="AB6697" s="221" t="str">
        <f>_xlfn.IFNA(IF(Table[[#This Row],[Programme Partner]]&lt;&gt;Table[[#This Row],[Implementing Partner]],CONCATENATE(Table[[#This Row],[Programme Partner]],"-",Table[[#This Row],[Implementing Partner]]),Table[[#This Row],[Programme Partner]]),"")</f>
        <v>AAB</v>
      </c>
    </row>
    <row r="6698" spans="1:28" ht="16.5" customHeight="1">
      <c r="A6698" s="183"/>
      <c r="B6698" s="195" t="s">
        <v>4986</v>
      </c>
      <c r="C6698" s="198" t="s">
        <v>4986</v>
      </c>
      <c r="D6698" s="212" t="s">
        <v>8638</v>
      </c>
      <c r="E6698" s="269" t="s">
        <v>27</v>
      </c>
      <c r="F6698" s="195" t="s">
        <v>8013</v>
      </c>
      <c r="G6698" t="s">
        <v>8314</v>
      </c>
      <c r="H6698" s="195" t="str">
        <f>IFERROR(VLOOKUP(Table[[#This Row],[Activity Details of Assistance]],WHAT!E:F,2,FALSE),"")</f>
        <v># of HP sessions at HH level</v>
      </c>
      <c r="I6698" s="195"/>
      <c r="J6698">
        <v>5</v>
      </c>
      <c r="K6698" t="s">
        <v>8280</v>
      </c>
      <c r="L6698" s="306" t="s">
        <v>13</v>
      </c>
      <c r="M6698" t="s">
        <v>14</v>
      </c>
      <c r="N6698" t="s">
        <v>309</v>
      </c>
      <c r="O6698" t="s">
        <v>1605</v>
      </c>
      <c r="P6698" t="s">
        <v>8210</v>
      </c>
      <c r="Q6698" s="236">
        <v>44866</v>
      </c>
      <c r="R6698" s="236">
        <v>44896</v>
      </c>
      <c r="S6698" s="291" t="s">
        <v>8590</v>
      </c>
      <c r="T6698" s="196"/>
      <c r="U6698" s="196"/>
      <c r="V6698" s="196"/>
      <c r="W6698" s="196"/>
      <c r="X6698" s="222"/>
      <c r="Y6698" t="s">
        <v>8530</v>
      </c>
      <c r="Z6698">
        <v>1816087524</v>
      </c>
      <c r="AA6698" t="s">
        <v>8531</v>
      </c>
      <c r="AB6698" s="221" t="str">
        <f>_xlfn.IFNA(IF(Table[[#This Row],[Programme Partner]]&lt;&gt;Table[[#This Row],[Implementing Partner]],CONCATENATE(Table[[#This Row],[Programme Partner]],"-",Table[[#This Row],[Implementing Partner]]),Table[[#This Row],[Programme Partner]]),"")</f>
        <v>AAB</v>
      </c>
    </row>
    <row r="6699" spans="1:28" ht="16.5" customHeight="1">
      <c r="A6699" s="183"/>
      <c r="B6699" s="195" t="s">
        <v>5182</v>
      </c>
      <c r="C6699" s="198" t="s">
        <v>5184</v>
      </c>
      <c r="D6699" s="212" t="s">
        <v>8282</v>
      </c>
      <c r="E6699" s="269" t="s">
        <v>27</v>
      </c>
      <c r="F6699" s="195" t="s">
        <v>8011</v>
      </c>
      <c r="G6699" t="s">
        <v>8584</v>
      </c>
      <c r="H6699" s="195" t="str">
        <f>IFERROR(VLOOKUP(Table[[#This Row],[Activity Details of Assistance]],WHAT!E:F,2,FALSE),"")</f>
        <v># of tube well</v>
      </c>
      <c r="I6699" s="195"/>
      <c r="J6699">
        <v>6</v>
      </c>
      <c r="K6699" t="s">
        <v>8280</v>
      </c>
      <c r="L6699" s="306" t="s">
        <v>13</v>
      </c>
      <c r="M6699" t="s">
        <v>14</v>
      </c>
      <c r="N6699" t="s">
        <v>307</v>
      </c>
      <c r="O6699" t="s">
        <v>1599</v>
      </c>
      <c r="P6699" t="s">
        <v>8198</v>
      </c>
      <c r="Q6699" s="236">
        <v>44866</v>
      </c>
      <c r="R6699" s="236">
        <v>44896</v>
      </c>
      <c r="S6699" s="291" t="s">
        <v>8590</v>
      </c>
      <c r="T6699" s="196"/>
      <c r="U6699" s="196"/>
      <c r="V6699" s="196"/>
      <c r="W6699" s="196"/>
      <c r="X6699" s="222"/>
      <c r="Y6699" t="s">
        <v>8474</v>
      </c>
      <c r="Z6699">
        <v>1613114224</v>
      </c>
      <c r="AA6699" t="s">
        <v>8475</v>
      </c>
      <c r="AB6699" s="221" t="str">
        <f>_xlfn.IFNA(IF(Table[[#This Row],[Programme Partner]]&lt;&gt;Table[[#This Row],[Implementing Partner]],CONCATENATE(Table[[#This Row],[Programme Partner]],"-",Table[[#This Row],[Implementing Partner]]),Table[[#This Row],[Programme Partner]]),"")</f>
        <v>NCA-NGOF</v>
      </c>
    </row>
    <row r="6700" spans="1:28" ht="16.5" customHeight="1">
      <c r="A6700" s="183"/>
      <c r="B6700" s="195" t="s">
        <v>5182</v>
      </c>
      <c r="C6700" s="198" t="s">
        <v>5184</v>
      </c>
      <c r="D6700" s="212" t="s">
        <v>8282</v>
      </c>
      <c r="E6700" s="269" t="s">
        <v>27</v>
      </c>
      <c r="F6700" s="195" t="s">
        <v>8011</v>
      </c>
      <c r="G6700" t="s">
        <v>8019</v>
      </c>
      <c r="H6700" s="195" t="str">
        <f>IFERROR(VLOOKUP(Table[[#This Row],[Activity Details of Assistance]],WHAT!E:F,2,FALSE),"")</f>
        <v>N/A</v>
      </c>
      <c r="I6700" s="195"/>
      <c r="J6700">
        <v>1</v>
      </c>
      <c r="K6700" t="s">
        <v>8280</v>
      </c>
      <c r="L6700" s="306" t="s">
        <v>13</v>
      </c>
      <c r="M6700" t="s">
        <v>14</v>
      </c>
      <c r="N6700" t="s">
        <v>307</v>
      </c>
      <c r="O6700" t="s">
        <v>1599</v>
      </c>
      <c r="P6700" t="s">
        <v>8198</v>
      </c>
      <c r="Q6700" s="236">
        <v>44866</v>
      </c>
      <c r="R6700" s="236">
        <v>44896</v>
      </c>
      <c r="S6700" s="291" t="s">
        <v>8590</v>
      </c>
      <c r="T6700" s="196"/>
      <c r="U6700" s="196"/>
      <c r="V6700" s="196"/>
      <c r="W6700" s="196"/>
      <c r="X6700" s="222"/>
      <c r="Y6700" t="s">
        <v>8474</v>
      </c>
      <c r="Z6700">
        <v>1613114224</v>
      </c>
      <c r="AA6700" t="s">
        <v>8475</v>
      </c>
      <c r="AB6700" s="221" t="str">
        <f>_xlfn.IFNA(IF(Table[[#This Row],[Programme Partner]]&lt;&gt;Table[[#This Row],[Implementing Partner]],CONCATENATE(Table[[#This Row],[Programme Partner]],"-",Table[[#This Row],[Implementing Partner]]),Table[[#This Row],[Programme Partner]]),"")</f>
        <v>NCA-NGOF</v>
      </c>
    </row>
    <row r="6701" spans="1:28" ht="16.5" customHeight="1">
      <c r="A6701" s="183"/>
      <c r="B6701" s="195" t="s">
        <v>5182</v>
      </c>
      <c r="C6701" s="198" t="s">
        <v>5184</v>
      </c>
      <c r="D6701" s="212" t="s">
        <v>8282</v>
      </c>
      <c r="E6701" s="269" t="s">
        <v>27</v>
      </c>
      <c r="F6701" s="195" t="s">
        <v>8013</v>
      </c>
      <c r="G6701" t="s">
        <v>8313</v>
      </c>
      <c r="H6701" s="195" t="str">
        <f>IFERROR(VLOOKUP(Table[[#This Row],[Activity Details of Assistance]],WHAT!E:F,2,FALSE),"")</f>
        <v># of HP sessions at community level</v>
      </c>
      <c r="I6701" s="195"/>
      <c r="J6701">
        <v>980</v>
      </c>
      <c r="K6701" t="s">
        <v>8280</v>
      </c>
      <c r="L6701" s="306" t="s">
        <v>13</v>
      </c>
      <c r="M6701" t="s">
        <v>14</v>
      </c>
      <c r="N6701" t="s">
        <v>307</v>
      </c>
      <c r="O6701" t="s">
        <v>1599</v>
      </c>
      <c r="P6701" t="s">
        <v>8198</v>
      </c>
      <c r="Q6701" s="236">
        <v>44866</v>
      </c>
      <c r="R6701" s="236">
        <v>44896</v>
      </c>
      <c r="S6701" s="291" t="s">
        <v>8590</v>
      </c>
      <c r="T6701" s="196"/>
      <c r="U6701" s="196"/>
      <c r="V6701" s="196"/>
      <c r="W6701" s="196"/>
      <c r="X6701" s="222"/>
      <c r="Y6701" t="s">
        <v>8474</v>
      </c>
      <c r="Z6701">
        <v>1613114224</v>
      </c>
      <c r="AA6701" t="s">
        <v>8475</v>
      </c>
      <c r="AB6701" s="221" t="str">
        <f>_xlfn.IFNA(IF(Table[[#This Row],[Programme Partner]]&lt;&gt;Table[[#This Row],[Implementing Partner]],CONCATENATE(Table[[#This Row],[Programme Partner]],"-",Table[[#This Row],[Implementing Partner]]),Table[[#This Row],[Programme Partner]]),"")</f>
        <v>NCA-NGOF</v>
      </c>
    </row>
    <row r="6702" spans="1:28" ht="16.5" customHeight="1">
      <c r="A6702" s="183"/>
      <c r="B6702" s="195" t="s">
        <v>5182</v>
      </c>
      <c r="C6702" s="198" t="s">
        <v>5184</v>
      </c>
      <c r="D6702" s="212" t="s">
        <v>8282</v>
      </c>
      <c r="E6702" s="269" t="s">
        <v>27</v>
      </c>
      <c r="F6702" s="195" t="s">
        <v>8013</v>
      </c>
      <c r="G6702" t="s">
        <v>8019</v>
      </c>
      <c r="H6702" s="195" t="str">
        <f>IFERROR(VLOOKUP(Table[[#This Row],[Activity Details of Assistance]],WHAT!E:F,2,FALSE),"")</f>
        <v>N/A</v>
      </c>
      <c r="I6702" s="195"/>
      <c r="J6702">
        <v>480</v>
      </c>
      <c r="K6702" t="s">
        <v>8280</v>
      </c>
      <c r="L6702" s="306" t="s">
        <v>13</v>
      </c>
      <c r="M6702" t="s">
        <v>14</v>
      </c>
      <c r="N6702" t="s">
        <v>307</v>
      </c>
      <c r="O6702" t="s">
        <v>1599</v>
      </c>
      <c r="P6702" t="s">
        <v>8198</v>
      </c>
      <c r="Q6702" s="236">
        <v>44866</v>
      </c>
      <c r="R6702" s="236">
        <v>44896</v>
      </c>
      <c r="S6702" s="291" t="s">
        <v>8590</v>
      </c>
      <c r="T6702" s="196"/>
      <c r="U6702" s="196"/>
      <c r="V6702" s="196"/>
      <c r="W6702" s="196"/>
      <c r="X6702" s="222"/>
      <c r="Y6702" t="s">
        <v>8474</v>
      </c>
      <c r="Z6702">
        <v>1613114224</v>
      </c>
      <c r="AA6702" t="s">
        <v>8475</v>
      </c>
      <c r="AB6702" s="221" t="str">
        <f>_xlfn.IFNA(IF(Table[[#This Row],[Programme Partner]]&lt;&gt;Table[[#This Row],[Implementing Partner]],CONCATENATE(Table[[#This Row],[Programme Partner]],"-",Table[[#This Row],[Implementing Partner]]),Table[[#This Row],[Programme Partner]]),"")</f>
        <v>NCA-NGOF</v>
      </c>
    </row>
    <row r="6703" spans="1:28" ht="16.5" customHeight="1">
      <c r="A6703" s="183"/>
      <c r="B6703" s="195" t="s">
        <v>5182</v>
      </c>
      <c r="C6703" s="198" t="s">
        <v>5184</v>
      </c>
      <c r="D6703" s="212" t="s">
        <v>8282</v>
      </c>
      <c r="E6703" s="269" t="s">
        <v>27</v>
      </c>
      <c r="F6703" s="195" t="s">
        <v>8011</v>
      </c>
      <c r="G6703" t="s">
        <v>8355</v>
      </c>
      <c r="H6703" s="195" t="str">
        <f>IFERROR(VLOOKUP(Table[[#This Row],[Activity Details of Assistance]],WHAT!E:F,2,FALSE),"")</f>
        <v># of water network</v>
      </c>
      <c r="I6703" s="195"/>
      <c r="J6703">
        <v>4</v>
      </c>
      <c r="K6703" t="s">
        <v>8280</v>
      </c>
      <c r="L6703" s="306" t="s">
        <v>13</v>
      </c>
      <c r="M6703" t="s">
        <v>14</v>
      </c>
      <c r="N6703" t="s">
        <v>307</v>
      </c>
      <c r="O6703" t="s">
        <v>1599</v>
      </c>
      <c r="P6703" t="s">
        <v>4720</v>
      </c>
      <c r="Q6703" s="236">
        <v>44866</v>
      </c>
      <c r="R6703" s="236">
        <v>44896</v>
      </c>
      <c r="S6703" t="s">
        <v>8452</v>
      </c>
      <c r="T6703" s="196"/>
      <c r="U6703" s="196"/>
      <c r="V6703" s="196"/>
      <c r="W6703" s="196"/>
      <c r="X6703" s="222"/>
      <c r="Y6703" t="s">
        <v>8474</v>
      </c>
      <c r="Z6703">
        <v>1613114224</v>
      </c>
      <c r="AA6703" t="s">
        <v>8475</v>
      </c>
      <c r="AB6703" s="221" t="str">
        <f>_xlfn.IFNA(IF(Table[[#This Row],[Programme Partner]]&lt;&gt;Table[[#This Row],[Implementing Partner]],CONCATENATE(Table[[#This Row],[Programme Partner]],"-",Table[[#This Row],[Implementing Partner]]),Table[[#This Row],[Programme Partner]]),"")</f>
        <v>NCA-NGOF</v>
      </c>
    </row>
    <row r="6704" spans="1:28" ht="16.5" customHeight="1">
      <c r="A6704" s="183"/>
      <c r="B6704" s="195" t="s">
        <v>5182</v>
      </c>
      <c r="C6704" s="198" t="s">
        <v>5184</v>
      </c>
      <c r="D6704" s="212" t="s">
        <v>8282</v>
      </c>
      <c r="E6704" s="269" t="s">
        <v>27</v>
      </c>
      <c r="F6704" s="195" t="s">
        <v>8013</v>
      </c>
      <c r="G6704" t="s">
        <v>8313</v>
      </c>
      <c r="H6704" s="195" t="str">
        <f>IFERROR(VLOOKUP(Table[[#This Row],[Activity Details of Assistance]],WHAT!E:F,2,FALSE),"")</f>
        <v># of HP sessions at community level</v>
      </c>
      <c r="I6704" s="195"/>
      <c r="J6704">
        <v>546</v>
      </c>
      <c r="K6704" t="s">
        <v>8280</v>
      </c>
      <c r="L6704" s="306" t="s">
        <v>13</v>
      </c>
      <c r="M6704" t="s">
        <v>14</v>
      </c>
      <c r="N6704" t="s">
        <v>307</v>
      </c>
      <c r="O6704" t="s">
        <v>1599</v>
      </c>
      <c r="P6704" t="s">
        <v>4720</v>
      </c>
      <c r="Q6704" s="236">
        <v>44866</v>
      </c>
      <c r="R6704" s="236">
        <v>44896</v>
      </c>
      <c r="S6704" t="s">
        <v>8452</v>
      </c>
      <c r="T6704" s="196"/>
      <c r="U6704" s="196"/>
      <c r="V6704" s="196"/>
      <c r="W6704" s="196"/>
      <c r="X6704" s="222"/>
      <c r="Y6704" t="s">
        <v>8474</v>
      </c>
      <c r="Z6704">
        <v>1613114224</v>
      </c>
      <c r="AA6704" t="s">
        <v>8475</v>
      </c>
      <c r="AB6704" s="221" t="str">
        <f>_xlfn.IFNA(IF(Table[[#This Row],[Programme Partner]]&lt;&gt;Table[[#This Row],[Implementing Partner]],CONCATENATE(Table[[#This Row],[Programme Partner]],"-",Table[[#This Row],[Implementing Partner]]),Table[[#This Row],[Programme Partner]]),"")</f>
        <v>NCA-NGOF</v>
      </c>
    </row>
    <row r="6705" spans="1:28" ht="16.5" customHeight="1">
      <c r="A6705" s="183"/>
      <c r="B6705" s="195" t="s">
        <v>5148</v>
      </c>
      <c r="C6705" s="198" t="s">
        <v>5238</v>
      </c>
      <c r="D6705" s="212" t="s">
        <v>8324</v>
      </c>
      <c r="E6705" s="269" t="s">
        <v>27</v>
      </c>
      <c r="F6705" s="195" t="s">
        <v>8011</v>
      </c>
      <c r="G6705" t="s">
        <v>8584</v>
      </c>
      <c r="H6705" s="195" t="str">
        <f>IFERROR(VLOOKUP(Table[[#This Row],[Activity Details of Assistance]],WHAT!E:F,2,FALSE),"")</f>
        <v># of tube well</v>
      </c>
      <c r="I6705" s="195"/>
      <c r="J6705">
        <v>224</v>
      </c>
      <c r="K6705" t="s">
        <v>8280</v>
      </c>
      <c r="L6705" s="306" t="s">
        <v>13</v>
      </c>
      <c r="M6705" t="s">
        <v>14</v>
      </c>
      <c r="N6705" t="s">
        <v>309</v>
      </c>
      <c r="O6705" t="s">
        <v>1606</v>
      </c>
      <c r="P6705" t="s">
        <v>4656</v>
      </c>
      <c r="Q6705" s="236">
        <v>44866</v>
      </c>
      <c r="R6705" s="236">
        <v>44986</v>
      </c>
      <c r="S6705" t="s">
        <v>8452</v>
      </c>
      <c r="T6705" s="196"/>
      <c r="U6705" s="196"/>
      <c r="V6705" s="196"/>
      <c r="W6705" s="196"/>
      <c r="X6705" s="222"/>
      <c r="Y6705" t="s">
        <v>8335</v>
      </c>
      <c r="Z6705">
        <v>1840742077</v>
      </c>
      <c r="AA6705" t="s">
        <v>8336</v>
      </c>
      <c r="AB6705" s="221" t="str">
        <f>_xlfn.IFNA(IF(Table[[#This Row],[Programme Partner]]&lt;&gt;Table[[#This Row],[Implementing Partner]],CONCATENATE(Table[[#This Row],[Programme Partner]],"-",Table[[#This Row],[Implementing Partner]]),Table[[#This Row],[Programme Partner]]),"")</f>
        <v>IOM-SHED</v>
      </c>
    </row>
    <row r="6706" spans="1:28" ht="16.5" customHeight="1">
      <c r="A6706" s="183"/>
      <c r="B6706" s="195" t="s">
        <v>5148</v>
      </c>
      <c r="C6706" s="198" t="s">
        <v>5238</v>
      </c>
      <c r="D6706" s="212" t="s">
        <v>8324</v>
      </c>
      <c r="E6706" s="269" t="s">
        <v>27</v>
      </c>
      <c r="F6706" s="195" t="s">
        <v>8011</v>
      </c>
      <c r="G6706" t="s">
        <v>8355</v>
      </c>
      <c r="H6706" s="195" t="str">
        <f>IFERROR(VLOOKUP(Table[[#This Row],[Activity Details of Assistance]],WHAT!E:F,2,FALSE),"")</f>
        <v># of water network</v>
      </c>
      <c r="I6706" s="195"/>
      <c r="J6706">
        <v>3</v>
      </c>
      <c r="K6706" t="s">
        <v>8280</v>
      </c>
      <c r="L6706" s="306" t="s">
        <v>13</v>
      </c>
      <c r="M6706" t="s">
        <v>14</v>
      </c>
      <c r="N6706" t="s">
        <v>309</v>
      </c>
      <c r="O6706" t="s">
        <v>1606</v>
      </c>
      <c r="P6706" t="s">
        <v>4656</v>
      </c>
      <c r="Q6706" s="236">
        <v>44866</v>
      </c>
      <c r="R6706" s="236">
        <v>44986</v>
      </c>
      <c r="S6706" t="s">
        <v>8452</v>
      </c>
      <c r="T6706" s="196"/>
      <c r="U6706" s="196"/>
      <c r="V6706" s="196"/>
      <c r="W6706" s="196"/>
      <c r="X6706" s="222"/>
      <c r="Y6706" t="s">
        <v>8335</v>
      </c>
      <c r="Z6706">
        <v>1840742077</v>
      </c>
      <c r="AA6706" t="s">
        <v>8336</v>
      </c>
      <c r="AB6706" s="221" t="str">
        <f>_xlfn.IFNA(IF(Table[[#This Row],[Programme Partner]]&lt;&gt;Table[[#This Row],[Implementing Partner]],CONCATENATE(Table[[#This Row],[Programme Partner]],"-",Table[[#This Row],[Implementing Partner]]),Table[[#This Row],[Programme Partner]]),"")</f>
        <v>IOM-SHED</v>
      </c>
    </row>
    <row r="6707" spans="1:28" ht="16.5" customHeight="1">
      <c r="A6707" s="183"/>
      <c r="B6707" s="195" t="s">
        <v>5148</v>
      </c>
      <c r="C6707" s="198" t="s">
        <v>5238</v>
      </c>
      <c r="D6707" s="212" t="s">
        <v>8324</v>
      </c>
      <c r="E6707" s="269" t="s">
        <v>27</v>
      </c>
      <c r="F6707" s="195" t="s">
        <v>8012</v>
      </c>
      <c r="G6707" t="s">
        <v>8366</v>
      </c>
      <c r="H6707" s="195" t="str">
        <f>IFERROR(VLOOKUP(Table[[#This Row],[Activity Details of Assistance]],WHAT!E:F,2,FALSE),"")</f>
        <v xml:space="preserve"># of door </v>
      </c>
      <c r="I6707" s="195"/>
      <c r="J6707">
        <v>1</v>
      </c>
      <c r="K6707" t="s">
        <v>8280</v>
      </c>
      <c r="L6707" s="306" t="s">
        <v>13</v>
      </c>
      <c r="M6707" t="s">
        <v>14</v>
      </c>
      <c r="N6707" t="s">
        <v>309</v>
      </c>
      <c r="O6707" t="s">
        <v>1606</v>
      </c>
      <c r="P6707" t="s">
        <v>4656</v>
      </c>
      <c r="Q6707" s="236">
        <v>44866</v>
      </c>
      <c r="R6707" s="236">
        <v>44986</v>
      </c>
      <c r="S6707" t="s">
        <v>8452</v>
      </c>
      <c r="T6707" s="196"/>
      <c r="U6707" s="196"/>
      <c r="V6707" s="196"/>
      <c r="W6707" s="196"/>
      <c r="X6707" s="222"/>
      <c r="Y6707" t="s">
        <v>8335</v>
      </c>
      <c r="Z6707">
        <v>1840742077</v>
      </c>
      <c r="AA6707" t="s">
        <v>8336</v>
      </c>
      <c r="AB6707" s="221" t="str">
        <f>_xlfn.IFNA(IF(Table[[#This Row],[Programme Partner]]&lt;&gt;Table[[#This Row],[Implementing Partner]],CONCATENATE(Table[[#This Row],[Programme Partner]],"-",Table[[#This Row],[Implementing Partner]]),Table[[#This Row],[Programme Partner]]),"")</f>
        <v>IOM-SHED</v>
      </c>
    </row>
    <row r="6708" spans="1:28" ht="16.5" customHeight="1">
      <c r="A6708" s="183"/>
      <c r="B6708" s="195" t="s">
        <v>5148</v>
      </c>
      <c r="C6708" s="198" t="s">
        <v>5238</v>
      </c>
      <c r="D6708" s="212" t="s">
        <v>8324</v>
      </c>
      <c r="E6708" s="269" t="s">
        <v>27</v>
      </c>
      <c r="F6708" s="195" t="s">
        <v>8012</v>
      </c>
      <c r="G6708" t="s">
        <v>8585</v>
      </c>
      <c r="H6708" s="195" t="str">
        <f>IFERROR(VLOOKUP(Table[[#This Row],[Activity Details of Assistance]],WHAT!E:F,2,FALSE),"")</f>
        <v xml:space="preserve"># of door </v>
      </c>
      <c r="I6708" s="195"/>
      <c r="J6708">
        <v>48</v>
      </c>
      <c r="K6708" t="s">
        <v>8280</v>
      </c>
      <c r="L6708" s="306" t="s">
        <v>13</v>
      </c>
      <c r="M6708" t="s">
        <v>14</v>
      </c>
      <c r="N6708" t="s">
        <v>309</v>
      </c>
      <c r="O6708" t="s">
        <v>1606</v>
      </c>
      <c r="P6708" t="s">
        <v>4656</v>
      </c>
      <c r="Q6708" s="236">
        <v>44866</v>
      </c>
      <c r="R6708" s="236">
        <v>44986</v>
      </c>
      <c r="S6708" t="s">
        <v>8452</v>
      </c>
      <c r="T6708" s="196"/>
      <c r="U6708" s="196"/>
      <c r="V6708" s="196"/>
      <c r="W6708" s="196"/>
      <c r="X6708" s="222"/>
      <c r="Y6708" t="s">
        <v>8335</v>
      </c>
      <c r="Z6708">
        <v>1840742077</v>
      </c>
      <c r="AA6708" t="s">
        <v>8336</v>
      </c>
      <c r="AB6708" s="221" t="str">
        <f>_xlfn.IFNA(IF(Table[[#This Row],[Programme Partner]]&lt;&gt;Table[[#This Row],[Implementing Partner]],CONCATENATE(Table[[#This Row],[Programme Partner]],"-",Table[[#This Row],[Implementing Partner]]),Table[[#This Row],[Programme Partner]]),"")</f>
        <v>IOM-SHED</v>
      </c>
    </row>
    <row r="6709" spans="1:28" ht="16.5" customHeight="1">
      <c r="A6709" s="183"/>
      <c r="B6709" s="195" t="s">
        <v>5148</v>
      </c>
      <c r="C6709" s="198" t="s">
        <v>5238</v>
      </c>
      <c r="D6709" s="212" t="s">
        <v>8324</v>
      </c>
      <c r="E6709" s="269" t="s">
        <v>27</v>
      </c>
      <c r="F6709" s="195" t="s">
        <v>8012</v>
      </c>
      <c r="G6709" t="s">
        <v>8359</v>
      </c>
      <c r="H6709" s="195" t="str">
        <f>IFERROR(VLOOKUP(Table[[#This Row],[Activity Details of Assistance]],WHAT!E:F,2,FALSE),"")</f>
        <v># of FSM Site</v>
      </c>
      <c r="I6709" s="195"/>
      <c r="J6709">
        <v>4</v>
      </c>
      <c r="K6709" t="s">
        <v>8280</v>
      </c>
      <c r="L6709" s="306" t="s">
        <v>13</v>
      </c>
      <c r="M6709" t="s">
        <v>14</v>
      </c>
      <c r="N6709" t="s">
        <v>309</v>
      </c>
      <c r="O6709" t="s">
        <v>1606</v>
      </c>
      <c r="P6709" t="s">
        <v>4656</v>
      </c>
      <c r="Q6709" s="236">
        <v>44866</v>
      </c>
      <c r="R6709" s="236">
        <v>44986</v>
      </c>
      <c r="S6709" t="s">
        <v>8452</v>
      </c>
      <c r="T6709" s="196"/>
      <c r="U6709" s="196"/>
      <c r="V6709" s="196"/>
      <c r="W6709" s="196"/>
      <c r="X6709" s="222"/>
      <c r="Y6709" t="s">
        <v>8335</v>
      </c>
      <c r="Z6709">
        <v>1840742077</v>
      </c>
      <c r="AA6709" t="s">
        <v>8336</v>
      </c>
      <c r="AB6709" s="221" t="str">
        <f>_xlfn.IFNA(IF(Table[[#This Row],[Programme Partner]]&lt;&gt;Table[[#This Row],[Implementing Partner]],CONCATENATE(Table[[#This Row],[Programme Partner]],"-",Table[[#This Row],[Implementing Partner]]),Table[[#This Row],[Programme Partner]]),"")</f>
        <v>IOM-SHED</v>
      </c>
    </row>
    <row r="6710" spans="1:28" ht="16.5" customHeight="1">
      <c r="A6710" s="183"/>
      <c r="B6710" s="195" t="s">
        <v>5148</v>
      </c>
      <c r="C6710" s="198" t="s">
        <v>5238</v>
      </c>
      <c r="D6710" s="212" t="s">
        <v>8324</v>
      </c>
      <c r="E6710" s="269" t="s">
        <v>27</v>
      </c>
      <c r="F6710" s="195" t="s">
        <v>8012</v>
      </c>
      <c r="G6710" t="s">
        <v>8367</v>
      </c>
      <c r="H6710" s="195" t="str">
        <f>IFERROR(VLOOKUP(Table[[#This Row],[Activity Details of Assistance]],WHAT!E:F,2,FALSE),"")</f>
        <v># of door</v>
      </c>
      <c r="I6710" s="195"/>
      <c r="J6710">
        <v>7</v>
      </c>
      <c r="K6710" t="s">
        <v>8280</v>
      </c>
      <c r="L6710" s="306" t="s">
        <v>13</v>
      </c>
      <c r="M6710" t="s">
        <v>14</v>
      </c>
      <c r="N6710" t="s">
        <v>309</v>
      </c>
      <c r="O6710" t="s">
        <v>1606</v>
      </c>
      <c r="P6710" t="s">
        <v>4656</v>
      </c>
      <c r="Q6710" s="236">
        <v>44866</v>
      </c>
      <c r="R6710" s="236">
        <v>44986</v>
      </c>
      <c r="S6710" t="s">
        <v>8452</v>
      </c>
      <c r="T6710" s="196"/>
      <c r="U6710" s="196"/>
      <c r="V6710" s="196"/>
      <c r="W6710" s="196"/>
      <c r="X6710" s="222"/>
      <c r="Y6710" t="s">
        <v>8335</v>
      </c>
      <c r="Z6710">
        <v>1840742077</v>
      </c>
      <c r="AA6710" t="s">
        <v>8336</v>
      </c>
      <c r="AB6710" s="221" t="str">
        <f>_xlfn.IFNA(IF(Table[[#This Row],[Programme Partner]]&lt;&gt;Table[[#This Row],[Implementing Partner]],CONCATENATE(Table[[#This Row],[Programme Partner]],"-",Table[[#This Row],[Implementing Partner]]),Table[[#This Row],[Programme Partner]]),"")</f>
        <v>IOM-SHED</v>
      </c>
    </row>
    <row r="6711" spans="1:28" ht="16.5" customHeight="1">
      <c r="A6711" s="183"/>
      <c r="B6711" s="195" t="s">
        <v>5148</v>
      </c>
      <c r="C6711" s="198" t="s">
        <v>5238</v>
      </c>
      <c r="D6711" s="212" t="s">
        <v>8324</v>
      </c>
      <c r="E6711" s="269" t="s">
        <v>27</v>
      </c>
      <c r="F6711" s="195" t="s">
        <v>8012</v>
      </c>
      <c r="G6711" t="s">
        <v>8586</v>
      </c>
      <c r="H6711" s="195" t="str">
        <f>IFERROR(VLOOKUP(Table[[#This Row],[Activity Details of Assistance]],WHAT!E:F,2,FALSE),"")</f>
        <v># of door</v>
      </c>
      <c r="I6711" s="195"/>
      <c r="J6711">
        <v>200</v>
      </c>
      <c r="K6711" t="s">
        <v>8280</v>
      </c>
      <c r="L6711" s="306" t="s">
        <v>13</v>
      </c>
      <c r="M6711" t="s">
        <v>14</v>
      </c>
      <c r="N6711" t="s">
        <v>309</v>
      </c>
      <c r="O6711" t="s">
        <v>1606</v>
      </c>
      <c r="P6711" t="s">
        <v>4656</v>
      </c>
      <c r="Q6711" s="236">
        <v>44866</v>
      </c>
      <c r="R6711" s="236">
        <v>44986</v>
      </c>
      <c r="S6711" t="s">
        <v>8452</v>
      </c>
      <c r="T6711" s="196"/>
      <c r="U6711" s="196"/>
      <c r="V6711" s="196"/>
      <c r="W6711" s="196"/>
      <c r="X6711" s="222"/>
      <c r="Y6711" t="s">
        <v>8335</v>
      </c>
      <c r="Z6711">
        <v>1840742077</v>
      </c>
      <c r="AA6711" t="s">
        <v>8336</v>
      </c>
      <c r="AB6711" s="221" t="str">
        <f>_xlfn.IFNA(IF(Table[[#This Row],[Programme Partner]]&lt;&gt;Table[[#This Row],[Implementing Partner]],CONCATENATE(Table[[#This Row],[Programme Partner]],"-",Table[[#This Row],[Implementing Partner]]),Table[[#This Row],[Programme Partner]]),"")</f>
        <v>IOM-SHED</v>
      </c>
    </row>
    <row r="6712" spans="1:28" ht="16.5" customHeight="1">
      <c r="A6712" s="183"/>
      <c r="B6712" s="195" t="s">
        <v>5148</v>
      </c>
      <c r="C6712" s="198" t="s">
        <v>5238</v>
      </c>
      <c r="D6712" s="212" t="s">
        <v>8324</v>
      </c>
      <c r="E6712" s="269" t="s">
        <v>27</v>
      </c>
      <c r="F6712" s="195" t="s">
        <v>8012</v>
      </c>
      <c r="G6712" t="s">
        <v>8357</v>
      </c>
      <c r="H6712" s="195" t="str">
        <f>IFERROR(VLOOKUP(Table[[#This Row],[Activity Details of Assistance]],WHAT!E:F,2,FALSE),"")</f>
        <v># of door</v>
      </c>
      <c r="I6712" s="195"/>
      <c r="J6712">
        <v>384</v>
      </c>
      <c r="K6712" t="s">
        <v>8280</v>
      </c>
      <c r="L6712" s="306" t="s">
        <v>13</v>
      </c>
      <c r="M6712" t="s">
        <v>14</v>
      </c>
      <c r="N6712" t="s">
        <v>309</v>
      </c>
      <c r="O6712" t="s">
        <v>1606</v>
      </c>
      <c r="P6712" t="s">
        <v>4656</v>
      </c>
      <c r="Q6712" s="236">
        <v>44866</v>
      </c>
      <c r="R6712" s="236">
        <v>44986</v>
      </c>
      <c r="S6712" t="s">
        <v>8452</v>
      </c>
      <c r="T6712" s="196"/>
      <c r="U6712" s="196"/>
      <c r="V6712" s="196"/>
      <c r="W6712" s="196"/>
      <c r="X6712" s="222"/>
      <c r="Y6712" t="s">
        <v>8335</v>
      </c>
      <c r="Z6712">
        <v>1840742077</v>
      </c>
      <c r="AA6712" t="s">
        <v>8336</v>
      </c>
      <c r="AB6712" s="221" t="str">
        <f>_xlfn.IFNA(IF(Table[[#This Row],[Programme Partner]]&lt;&gt;Table[[#This Row],[Implementing Partner]],CONCATENATE(Table[[#This Row],[Programme Partner]],"-",Table[[#This Row],[Implementing Partner]]),Table[[#This Row],[Programme Partner]]),"")</f>
        <v>IOM-SHED</v>
      </c>
    </row>
    <row r="6713" spans="1:28" ht="16.5" customHeight="1">
      <c r="A6713" s="183"/>
      <c r="B6713" s="195" t="s">
        <v>5148</v>
      </c>
      <c r="C6713" s="198" t="s">
        <v>5238</v>
      </c>
      <c r="D6713" s="212" t="s">
        <v>8324</v>
      </c>
      <c r="E6713" s="269" t="s">
        <v>27</v>
      </c>
      <c r="F6713" s="195" t="s">
        <v>8013</v>
      </c>
      <c r="G6713" t="s">
        <v>8360</v>
      </c>
      <c r="H6713" s="195" t="str">
        <f>IFERROR(VLOOKUP(Table[[#This Row],[Activity Details of Assistance]],WHAT!E:F,2,FALSE),"")</f>
        <v># of household</v>
      </c>
      <c r="I6713" s="195"/>
      <c r="J6713">
        <v>7580</v>
      </c>
      <c r="K6713" t="s">
        <v>8280</v>
      </c>
      <c r="L6713" s="306" t="s">
        <v>13</v>
      </c>
      <c r="M6713" t="s">
        <v>14</v>
      </c>
      <c r="N6713" t="s">
        <v>309</v>
      </c>
      <c r="O6713" t="s">
        <v>1606</v>
      </c>
      <c r="P6713" t="s">
        <v>4656</v>
      </c>
      <c r="Q6713" s="236">
        <v>44866</v>
      </c>
      <c r="R6713" s="236">
        <v>44986</v>
      </c>
      <c r="S6713" t="s">
        <v>8452</v>
      </c>
      <c r="T6713" s="196"/>
      <c r="U6713" s="196"/>
      <c r="V6713" s="196"/>
      <c r="W6713" s="196"/>
      <c r="X6713" s="222"/>
      <c r="Y6713" t="s">
        <v>8335</v>
      </c>
      <c r="Z6713">
        <v>1840742077</v>
      </c>
      <c r="AA6713" t="s">
        <v>8336</v>
      </c>
      <c r="AB6713" s="221" t="str">
        <f>_xlfn.IFNA(IF(Table[[#This Row],[Programme Partner]]&lt;&gt;Table[[#This Row],[Implementing Partner]],CONCATENATE(Table[[#This Row],[Programme Partner]],"-",Table[[#This Row],[Implementing Partner]]),Table[[#This Row],[Programme Partner]]),"")</f>
        <v>IOM-SHED</v>
      </c>
    </row>
    <row r="6714" spans="1:28" ht="16.5" customHeight="1">
      <c r="A6714" s="183"/>
      <c r="B6714" s="195" t="s">
        <v>5148</v>
      </c>
      <c r="C6714" s="198" t="s">
        <v>5238</v>
      </c>
      <c r="D6714" s="212" t="s">
        <v>8324</v>
      </c>
      <c r="E6714" s="269" t="s">
        <v>27</v>
      </c>
      <c r="F6714" s="195" t="s">
        <v>8014</v>
      </c>
      <c r="G6714" t="s">
        <v>8358</v>
      </c>
      <c r="H6714" s="195" t="str">
        <f>IFERROR(VLOOKUP(Table[[#This Row],[Activity Details of Assistance]],WHAT!E:F,2,FALSE),"")</f>
        <v># of campaign per camp </v>
      </c>
      <c r="I6714" s="195"/>
      <c r="J6714">
        <v>21</v>
      </c>
      <c r="K6714" t="s">
        <v>8280</v>
      </c>
      <c r="L6714" s="306" t="s">
        <v>13</v>
      </c>
      <c r="M6714" t="s">
        <v>14</v>
      </c>
      <c r="N6714" t="s">
        <v>309</v>
      </c>
      <c r="O6714" t="s">
        <v>1606</v>
      </c>
      <c r="P6714" t="s">
        <v>4656</v>
      </c>
      <c r="Q6714" s="236">
        <v>44866</v>
      </c>
      <c r="R6714" s="236">
        <v>44986</v>
      </c>
      <c r="S6714" t="s">
        <v>8452</v>
      </c>
      <c r="T6714" s="196"/>
      <c r="U6714" s="196"/>
      <c r="V6714" s="196"/>
      <c r="W6714" s="196"/>
      <c r="X6714" s="222"/>
      <c r="Y6714" t="s">
        <v>8335</v>
      </c>
      <c r="Z6714">
        <v>1840742077</v>
      </c>
      <c r="AA6714" t="s">
        <v>8336</v>
      </c>
      <c r="AB6714" s="221" t="str">
        <f>_xlfn.IFNA(IF(Table[[#This Row],[Programme Partner]]&lt;&gt;Table[[#This Row],[Implementing Partner]],CONCATENATE(Table[[#This Row],[Programme Partner]],"-",Table[[#This Row],[Implementing Partner]]),Table[[#This Row],[Programme Partner]]),"")</f>
        <v>IOM-SHED</v>
      </c>
    </row>
    <row r="6715" spans="1:28" ht="16.5" customHeight="1">
      <c r="A6715" s="183"/>
      <c r="B6715" s="195" t="s">
        <v>5148</v>
      </c>
      <c r="C6715" s="198" t="s">
        <v>5238</v>
      </c>
      <c r="D6715" s="212" t="s">
        <v>8324</v>
      </c>
      <c r="E6715" s="269" t="s">
        <v>27</v>
      </c>
      <c r="F6715" s="195" t="s">
        <v>8014</v>
      </c>
      <c r="G6715" s="103" t="s">
        <v>8361</v>
      </c>
      <c r="H6715" s="195" t="str">
        <f>IFERROR(VLOOKUP(Table[[#This Row],[Activity Details of Assistance]],WHAT!E:F,2,FALSE),"")</f>
        <v># of plant</v>
      </c>
      <c r="I6715" s="195"/>
      <c r="J6715">
        <v>1</v>
      </c>
      <c r="K6715" t="s">
        <v>8280</v>
      </c>
      <c r="L6715" s="306" t="s">
        <v>13</v>
      </c>
      <c r="M6715" t="s">
        <v>14</v>
      </c>
      <c r="N6715" t="s">
        <v>309</v>
      </c>
      <c r="O6715" t="s">
        <v>1606</v>
      </c>
      <c r="P6715" t="s">
        <v>4656</v>
      </c>
      <c r="Q6715" s="236">
        <v>44866</v>
      </c>
      <c r="R6715" s="236">
        <v>44986</v>
      </c>
      <c r="S6715" t="s">
        <v>8452</v>
      </c>
      <c r="T6715" s="196"/>
      <c r="U6715" s="196"/>
      <c r="V6715" s="196"/>
      <c r="W6715" s="196"/>
      <c r="X6715" s="222"/>
      <c r="Y6715" t="s">
        <v>8335</v>
      </c>
      <c r="Z6715">
        <v>1840742077</v>
      </c>
      <c r="AA6715" t="s">
        <v>8336</v>
      </c>
      <c r="AB6715" s="221" t="str">
        <f>_xlfn.IFNA(IF(Table[[#This Row],[Programme Partner]]&lt;&gt;Table[[#This Row],[Implementing Partner]],CONCATENATE(Table[[#This Row],[Programme Partner]],"-",Table[[#This Row],[Implementing Partner]]),Table[[#This Row],[Programme Partner]]),"")</f>
        <v>IOM-SHED</v>
      </c>
    </row>
    <row r="6716" spans="1:28" ht="16.5" customHeight="1">
      <c r="A6716" s="183"/>
      <c r="B6716" s="195" t="s">
        <v>5148</v>
      </c>
      <c r="C6716" s="198" t="s">
        <v>5238</v>
      </c>
      <c r="D6716" s="212" t="s">
        <v>8324</v>
      </c>
      <c r="E6716" s="269" t="s">
        <v>27</v>
      </c>
      <c r="F6716" s="195" t="s">
        <v>8011</v>
      </c>
      <c r="G6716" t="s">
        <v>8584</v>
      </c>
      <c r="H6716" s="195" t="str">
        <f>IFERROR(VLOOKUP(Table[[#This Row],[Activity Details of Assistance]],WHAT!E:F,2,FALSE),"")</f>
        <v># of tube well</v>
      </c>
      <c r="I6716" s="195"/>
      <c r="J6716">
        <v>49</v>
      </c>
      <c r="K6716" t="s">
        <v>8280</v>
      </c>
      <c r="L6716" s="306" t="s">
        <v>13</v>
      </c>
      <c r="M6716" t="s">
        <v>14</v>
      </c>
      <c r="N6716" t="s">
        <v>309</v>
      </c>
      <c r="O6716" t="s">
        <v>1606</v>
      </c>
      <c r="P6716" t="s">
        <v>4678</v>
      </c>
      <c r="Q6716" s="236">
        <v>44866</v>
      </c>
      <c r="R6716" s="236">
        <v>44986</v>
      </c>
      <c r="S6716" t="s">
        <v>8452</v>
      </c>
      <c r="T6716" s="196"/>
      <c r="U6716" s="196"/>
      <c r="V6716" s="196"/>
      <c r="W6716" s="196"/>
      <c r="X6716" s="222"/>
      <c r="Y6716" t="s">
        <v>8335</v>
      </c>
      <c r="Z6716">
        <v>1840742077</v>
      </c>
      <c r="AA6716" t="s">
        <v>8336</v>
      </c>
      <c r="AB6716" s="221" t="str">
        <f>_xlfn.IFNA(IF(Table[[#This Row],[Programme Partner]]&lt;&gt;Table[[#This Row],[Implementing Partner]],CONCATENATE(Table[[#This Row],[Programme Partner]],"-",Table[[#This Row],[Implementing Partner]]),Table[[#This Row],[Programme Partner]]),"")</f>
        <v>IOM-SHED</v>
      </c>
    </row>
    <row r="6717" spans="1:28" ht="16.5" customHeight="1">
      <c r="A6717" s="183"/>
      <c r="B6717" s="195" t="s">
        <v>5148</v>
      </c>
      <c r="C6717" s="198" t="s">
        <v>5238</v>
      </c>
      <c r="D6717" s="212" t="s">
        <v>8324</v>
      </c>
      <c r="E6717" s="269" t="s">
        <v>27</v>
      </c>
      <c r="F6717" s="195" t="s">
        <v>8012</v>
      </c>
      <c r="G6717" t="s">
        <v>8585</v>
      </c>
      <c r="H6717" s="195" t="str">
        <f>IFERROR(VLOOKUP(Table[[#This Row],[Activity Details of Assistance]],WHAT!E:F,2,FALSE),"")</f>
        <v xml:space="preserve"># of door </v>
      </c>
      <c r="I6717" s="195"/>
      <c r="J6717">
        <v>26</v>
      </c>
      <c r="K6717" t="s">
        <v>8280</v>
      </c>
      <c r="L6717" s="306" t="s">
        <v>13</v>
      </c>
      <c r="M6717" t="s">
        <v>14</v>
      </c>
      <c r="N6717" t="s">
        <v>309</v>
      </c>
      <c r="O6717" t="s">
        <v>1606</v>
      </c>
      <c r="P6717" t="s">
        <v>4678</v>
      </c>
      <c r="Q6717" s="236">
        <v>44866</v>
      </c>
      <c r="R6717" s="236">
        <v>44986</v>
      </c>
      <c r="S6717" t="s">
        <v>8452</v>
      </c>
      <c r="T6717" s="196"/>
      <c r="U6717" s="196"/>
      <c r="V6717" s="196"/>
      <c r="W6717" s="196"/>
      <c r="X6717" s="222"/>
      <c r="Y6717" t="s">
        <v>8335</v>
      </c>
      <c r="Z6717">
        <v>1840742077</v>
      </c>
      <c r="AA6717" t="s">
        <v>8336</v>
      </c>
      <c r="AB6717" s="221" t="str">
        <f>_xlfn.IFNA(IF(Table[[#This Row],[Programme Partner]]&lt;&gt;Table[[#This Row],[Implementing Partner]],CONCATENATE(Table[[#This Row],[Programme Partner]],"-",Table[[#This Row],[Implementing Partner]]),Table[[#This Row],[Programme Partner]]),"")</f>
        <v>IOM-SHED</v>
      </c>
    </row>
    <row r="6718" spans="1:28" ht="16.5" customHeight="1">
      <c r="A6718" s="183"/>
      <c r="B6718" s="195" t="s">
        <v>5148</v>
      </c>
      <c r="C6718" s="198" t="s">
        <v>5238</v>
      </c>
      <c r="D6718" s="212" t="s">
        <v>8324</v>
      </c>
      <c r="E6718" s="269" t="s">
        <v>27</v>
      </c>
      <c r="F6718" s="195" t="s">
        <v>8012</v>
      </c>
      <c r="G6718" t="s">
        <v>8359</v>
      </c>
      <c r="H6718" s="195" t="str">
        <f>IFERROR(VLOOKUP(Table[[#This Row],[Activity Details of Assistance]],WHAT!E:F,2,FALSE),"")</f>
        <v># of FSM Site</v>
      </c>
      <c r="I6718" s="195"/>
      <c r="J6718">
        <v>6</v>
      </c>
      <c r="K6718" t="s">
        <v>8280</v>
      </c>
      <c r="L6718" s="306" t="s">
        <v>13</v>
      </c>
      <c r="M6718" t="s">
        <v>14</v>
      </c>
      <c r="N6718" t="s">
        <v>309</v>
      </c>
      <c r="O6718" t="s">
        <v>1606</v>
      </c>
      <c r="P6718" t="s">
        <v>4678</v>
      </c>
      <c r="Q6718" s="236">
        <v>44866</v>
      </c>
      <c r="R6718" s="236">
        <v>44986</v>
      </c>
      <c r="S6718" t="s">
        <v>8452</v>
      </c>
      <c r="T6718" s="196"/>
      <c r="U6718" s="196"/>
      <c r="V6718" s="196"/>
      <c r="W6718" s="196"/>
      <c r="X6718" s="222"/>
      <c r="Y6718" t="s">
        <v>8335</v>
      </c>
      <c r="Z6718">
        <v>1840742077</v>
      </c>
      <c r="AA6718" t="s">
        <v>8336</v>
      </c>
      <c r="AB6718" s="221" t="str">
        <f>_xlfn.IFNA(IF(Table[[#This Row],[Programme Partner]]&lt;&gt;Table[[#This Row],[Implementing Partner]],CONCATENATE(Table[[#This Row],[Programme Partner]],"-",Table[[#This Row],[Implementing Partner]]),Table[[#This Row],[Programme Partner]]),"")</f>
        <v>IOM-SHED</v>
      </c>
    </row>
    <row r="6719" spans="1:28" ht="16.5" customHeight="1">
      <c r="A6719" s="183"/>
      <c r="B6719" s="195" t="s">
        <v>5148</v>
      </c>
      <c r="C6719" s="198" t="s">
        <v>5238</v>
      </c>
      <c r="D6719" s="212" t="s">
        <v>8324</v>
      </c>
      <c r="E6719" s="269" t="s">
        <v>27</v>
      </c>
      <c r="F6719" s="195" t="s">
        <v>8012</v>
      </c>
      <c r="G6719" t="s">
        <v>8356</v>
      </c>
      <c r="H6719" s="195" t="str">
        <f>IFERROR(VLOOKUP(Table[[#This Row],[Activity Details of Assistance]],WHAT!E:F,2,FALSE),"")</f>
        <v># of FSM Site</v>
      </c>
      <c r="I6719" s="195"/>
      <c r="J6719">
        <v>4</v>
      </c>
      <c r="K6719" t="s">
        <v>8280</v>
      </c>
      <c r="L6719" s="306" t="s">
        <v>13</v>
      </c>
      <c r="M6719" t="s">
        <v>14</v>
      </c>
      <c r="N6719" t="s">
        <v>309</v>
      </c>
      <c r="O6719" t="s">
        <v>1606</v>
      </c>
      <c r="P6719" t="s">
        <v>4678</v>
      </c>
      <c r="Q6719" s="236">
        <v>44866</v>
      </c>
      <c r="R6719" s="236">
        <v>44986</v>
      </c>
      <c r="S6719" t="s">
        <v>8452</v>
      </c>
      <c r="T6719" s="196"/>
      <c r="U6719" s="196"/>
      <c r="V6719" s="196"/>
      <c r="W6719" s="196"/>
      <c r="X6719" s="222"/>
      <c r="Y6719" t="s">
        <v>8335</v>
      </c>
      <c r="Z6719">
        <v>1840742077</v>
      </c>
      <c r="AA6719" t="s">
        <v>8336</v>
      </c>
      <c r="AB6719" s="221" t="str">
        <f>_xlfn.IFNA(IF(Table[[#This Row],[Programme Partner]]&lt;&gt;Table[[#This Row],[Implementing Partner]],CONCATENATE(Table[[#This Row],[Programme Partner]],"-",Table[[#This Row],[Implementing Partner]]),Table[[#This Row],[Programme Partner]]),"")</f>
        <v>IOM-SHED</v>
      </c>
    </row>
    <row r="6720" spans="1:28" ht="16.5" customHeight="1">
      <c r="A6720" s="183"/>
      <c r="B6720" s="195" t="s">
        <v>5148</v>
      </c>
      <c r="C6720" s="198" t="s">
        <v>5238</v>
      </c>
      <c r="D6720" s="212" t="s">
        <v>8324</v>
      </c>
      <c r="E6720" s="269" t="s">
        <v>27</v>
      </c>
      <c r="F6720" s="195" t="s">
        <v>8012</v>
      </c>
      <c r="G6720" t="s">
        <v>8586</v>
      </c>
      <c r="H6720" s="195" t="str">
        <f>IFERROR(VLOOKUP(Table[[#This Row],[Activity Details of Assistance]],WHAT!E:F,2,FALSE),"")</f>
        <v># of door</v>
      </c>
      <c r="I6720" s="195"/>
      <c r="J6720">
        <v>45</v>
      </c>
      <c r="K6720" t="s">
        <v>8280</v>
      </c>
      <c r="L6720" s="306" t="s">
        <v>13</v>
      </c>
      <c r="M6720" t="s">
        <v>14</v>
      </c>
      <c r="N6720" t="s">
        <v>309</v>
      </c>
      <c r="O6720" t="s">
        <v>1606</v>
      </c>
      <c r="P6720" t="s">
        <v>4678</v>
      </c>
      <c r="Q6720" s="236">
        <v>44866</v>
      </c>
      <c r="R6720" s="236">
        <v>44986</v>
      </c>
      <c r="S6720" t="s">
        <v>8452</v>
      </c>
      <c r="T6720" s="196"/>
      <c r="U6720" s="196"/>
      <c r="V6720" s="196"/>
      <c r="W6720" s="196"/>
      <c r="X6720" s="222"/>
      <c r="Y6720" t="s">
        <v>8335</v>
      </c>
      <c r="Z6720">
        <v>1840742077</v>
      </c>
      <c r="AA6720" t="s">
        <v>8336</v>
      </c>
      <c r="AB6720" s="221" t="str">
        <f>_xlfn.IFNA(IF(Table[[#This Row],[Programme Partner]]&lt;&gt;Table[[#This Row],[Implementing Partner]],CONCATENATE(Table[[#This Row],[Programme Partner]],"-",Table[[#This Row],[Implementing Partner]]),Table[[#This Row],[Programme Partner]]),"")</f>
        <v>IOM-SHED</v>
      </c>
    </row>
    <row r="6721" spans="1:28" ht="16.5" customHeight="1">
      <c r="A6721" s="183"/>
      <c r="B6721" s="195" t="s">
        <v>5148</v>
      </c>
      <c r="C6721" s="198" t="s">
        <v>5238</v>
      </c>
      <c r="D6721" s="212" t="s">
        <v>8324</v>
      </c>
      <c r="E6721" s="269" t="s">
        <v>27</v>
      </c>
      <c r="F6721" s="195" t="s">
        <v>8012</v>
      </c>
      <c r="G6721" t="s">
        <v>8357</v>
      </c>
      <c r="H6721" s="195" t="str">
        <f>IFERROR(VLOOKUP(Table[[#This Row],[Activity Details of Assistance]],WHAT!E:F,2,FALSE),"")</f>
        <v># of door</v>
      </c>
      <c r="I6721" s="195"/>
      <c r="J6721">
        <v>22</v>
      </c>
      <c r="K6721" t="s">
        <v>8280</v>
      </c>
      <c r="L6721" s="306" t="s">
        <v>13</v>
      </c>
      <c r="M6721" t="s">
        <v>14</v>
      </c>
      <c r="N6721" t="s">
        <v>309</v>
      </c>
      <c r="O6721" t="s">
        <v>1606</v>
      </c>
      <c r="P6721" t="s">
        <v>4678</v>
      </c>
      <c r="Q6721" s="236">
        <v>44866</v>
      </c>
      <c r="R6721" s="236">
        <v>44986</v>
      </c>
      <c r="S6721" t="s">
        <v>8452</v>
      </c>
      <c r="T6721" s="196"/>
      <c r="U6721" s="196"/>
      <c r="V6721" s="196"/>
      <c r="W6721" s="196"/>
      <c r="X6721" s="222"/>
      <c r="Y6721" t="s">
        <v>8335</v>
      </c>
      <c r="Z6721">
        <v>1840742077</v>
      </c>
      <c r="AA6721" t="s">
        <v>8336</v>
      </c>
      <c r="AB6721" s="221" t="str">
        <f>_xlfn.IFNA(IF(Table[[#This Row],[Programme Partner]]&lt;&gt;Table[[#This Row],[Implementing Partner]],CONCATENATE(Table[[#This Row],[Programme Partner]],"-",Table[[#This Row],[Implementing Partner]]),Table[[#This Row],[Programme Partner]]),"")</f>
        <v>IOM-SHED</v>
      </c>
    </row>
    <row r="6722" spans="1:28" ht="16.5" customHeight="1">
      <c r="A6722" s="183"/>
      <c r="B6722" s="195" t="s">
        <v>5148</v>
      </c>
      <c r="C6722" s="198" t="s">
        <v>5238</v>
      </c>
      <c r="D6722" s="212" t="s">
        <v>8324</v>
      </c>
      <c r="E6722" s="269" t="s">
        <v>27</v>
      </c>
      <c r="F6722" s="195" t="s">
        <v>8013</v>
      </c>
      <c r="G6722" t="s">
        <v>8360</v>
      </c>
      <c r="H6722" s="195" t="str">
        <f>IFERROR(VLOOKUP(Table[[#This Row],[Activity Details of Assistance]],WHAT!E:F,2,FALSE),"")</f>
        <v># of household</v>
      </c>
      <c r="I6722" s="195"/>
      <c r="J6722">
        <v>2242</v>
      </c>
      <c r="K6722" t="s">
        <v>8280</v>
      </c>
      <c r="L6722" s="306" t="s">
        <v>13</v>
      </c>
      <c r="M6722" t="s">
        <v>14</v>
      </c>
      <c r="N6722" t="s">
        <v>309</v>
      </c>
      <c r="O6722" t="s">
        <v>1606</v>
      </c>
      <c r="P6722" t="s">
        <v>4678</v>
      </c>
      <c r="Q6722" s="236">
        <v>44866</v>
      </c>
      <c r="R6722" s="236">
        <v>44986</v>
      </c>
      <c r="S6722" t="s">
        <v>8452</v>
      </c>
      <c r="T6722" s="196"/>
      <c r="U6722" s="196"/>
      <c r="V6722" s="196"/>
      <c r="W6722" s="196"/>
      <c r="X6722" s="222"/>
      <c r="Y6722" t="s">
        <v>8335</v>
      </c>
      <c r="Z6722">
        <v>1840742077</v>
      </c>
      <c r="AA6722" t="s">
        <v>8336</v>
      </c>
      <c r="AB6722" s="221" t="str">
        <f>_xlfn.IFNA(IF(Table[[#This Row],[Programme Partner]]&lt;&gt;Table[[#This Row],[Implementing Partner]],CONCATENATE(Table[[#This Row],[Programme Partner]],"-",Table[[#This Row],[Implementing Partner]]),Table[[#This Row],[Programme Partner]]),"")</f>
        <v>IOM-SHED</v>
      </c>
    </row>
    <row r="6723" spans="1:28" ht="16.5" customHeight="1">
      <c r="A6723" s="183"/>
      <c r="B6723" s="195" t="s">
        <v>5148</v>
      </c>
      <c r="C6723" s="198" t="s">
        <v>5238</v>
      </c>
      <c r="D6723" s="212" t="s">
        <v>8324</v>
      </c>
      <c r="E6723" s="269" t="s">
        <v>27</v>
      </c>
      <c r="F6723" s="195" t="s">
        <v>8014</v>
      </c>
      <c r="G6723" t="s">
        <v>8358</v>
      </c>
      <c r="H6723" s="195" t="str">
        <f>IFERROR(VLOOKUP(Table[[#This Row],[Activity Details of Assistance]],WHAT!E:F,2,FALSE),"")</f>
        <v># of campaign per camp </v>
      </c>
      <c r="I6723" s="195"/>
      <c r="J6723">
        <v>3</v>
      </c>
      <c r="K6723" t="s">
        <v>8280</v>
      </c>
      <c r="L6723" s="306" t="s">
        <v>13</v>
      </c>
      <c r="M6723" t="s">
        <v>14</v>
      </c>
      <c r="N6723" t="s">
        <v>309</v>
      </c>
      <c r="O6723" t="s">
        <v>1606</v>
      </c>
      <c r="P6723" t="s">
        <v>4678</v>
      </c>
      <c r="Q6723" s="236">
        <v>44866</v>
      </c>
      <c r="R6723" s="236">
        <v>44986</v>
      </c>
      <c r="S6723" t="s">
        <v>8452</v>
      </c>
      <c r="T6723" s="196"/>
      <c r="U6723" s="196"/>
      <c r="V6723" s="196"/>
      <c r="W6723" s="196"/>
      <c r="X6723" s="222"/>
      <c r="Y6723" t="s">
        <v>8335</v>
      </c>
      <c r="Z6723">
        <v>1840742077</v>
      </c>
      <c r="AA6723" t="s">
        <v>8336</v>
      </c>
      <c r="AB6723" s="221" t="str">
        <f>_xlfn.IFNA(IF(Table[[#This Row],[Programme Partner]]&lt;&gt;Table[[#This Row],[Implementing Partner]],CONCATENATE(Table[[#This Row],[Programme Partner]],"-",Table[[#This Row],[Implementing Partner]]),Table[[#This Row],[Programme Partner]]),"")</f>
        <v>IOM-SHED</v>
      </c>
    </row>
    <row r="6724" spans="1:28" ht="16.5" customHeight="1">
      <c r="A6724" s="183"/>
      <c r="B6724" s="195" t="s">
        <v>5148</v>
      </c>
      <c r="C6724" s="198" t="s">
        <v>5238</v>
      </c>
      <c r="D6724" s="212" t="s">
        <v>8324</v>
      </c>
      <c r="E6724" s="269" t="s">
        <v>27</v>
      </c>
      <c r="F6724" s="195" t="s">
        <v>8014</v>
      </c>
      <c r="G6724" s="103" t="s">
        <v>8361</v>
      </c>
      <c r="H6724" s="195" t="str">
        <f>IFERROR(VLOOKUP(Table[[#This Row],[Activity Details of Assistance]],WHAT!E:F,2,FALSE),"")</f>
        <v># of plant</v>
      </c>
      <c r="I6724" s="195"/>
      <c r="J6724">
        <v>2</v>
      </c>
      <c r="K6724" t="s">
        <v>8280</v>
      </c>
      <c r="L6724" s="306" t="s">
        <v>13</v>
      </c>
      <c r="M6724" t="s">
        <v>14</v>
      </c>
      <c r="N6724" t="s">
        <v>309</v>
      </c>
      <c r="O6724" t="s">
        <v>1606</v>
      </c>
      <c r="P6724" t="s">
        <v>4678</v>
      </c>
      <c r="Q6724" s="236">
        <v>44866</v>
      </c>
      <c r="R6724" s="236">
        <v>44986</v>
      </c>
      <c r="S6724" t="s">
        <v>8452</v>
      </c>
      <c r="T6724" s="196"/>
      <c r="U6724" s="196"/>
      <c r="V6724" s="196"/>
      <c r="W6724" s="196"/>
      <c r="X6724" s="222"/>
      <c r="Y6724" t="s">
        <v>8335</v>
      </c>
      <c r="Z6724">
        <v>1840742077</v>
      </c>
      <c r="AA6724" t="s">
        <v>8336</v>
      </c>
      <c r="AB6724" s="221" t="str">
        <f>_xlfn.IFNA(IF(Table[[#This Row],[Programme Partner]]&lt;&gt;Table[[#This Row],[Implementing Partner]],CONCATENATE(Table[[#This Row],[Programme Partner]],"-",Table[[#This Row],[Implementing Partner]]),Table[[#This Row],[Programme Partner]]),"")</f>
        <v>IOM-SHED</v>
      </c>
    </row>
    <row r="6725" spans="1:28" ht="16.5" customHeight="1">
      <c r="A6725" s="183"/>
      <c r="B6725" s="195" t="s">
        <v>5148</v>
      </c>
      <c r="C6725" s="198" t="s">
        <v>5238</v>
      </c>
      <c r="D6725" s="212" t="s">
        <v>8324</v>
      </c>
      <c r="E6725" s="269" t="s">
        <v>27</v>
      </c>
      <c r="F6725" s="195" t="s">
        <v>8011</v>
      </c>
      <c r="G6725" t="s">
        <v>8584</v>
      </c>
      <c r="H6725" s="195" t="str">
        <f>IFERROR(VLOOKUP(Table[[#This Row],[Activity Details of Assistance]],WHAT!E:F,2,FALSE),"")</f>
        <v># of tube well</v>
      </c>
      <c r="I6725" s="195"/>
      <c r="J6725">
        <v>47</v>
      </c>
      <c r="K6725" t="s">
        <v>8280</v>
      </c>
      <c r="L6725" s="306" t="s">
        <v>13</v>
      </c>
      <c r="M6725" t="s">
        <v>14</v>
      </c>
      <c r="N6725" t="s">
        <v>309</v>
      </c>
      <c r="O6725" t="s">
        <v>1606</v>
      </c>
      <c r="P6725" t="s">
        <v>4680</v>
      </c>
      <c r="Q6725" s="236">
        <v>44866</v>
      </c>
      <c r="R6725" s="236">
        <v>44986</v>
      </c>
      <c r="S6725" t="s">
        <v>8452</v>
      </c>
      <c r="T6725" s="196"/>
      <c r="U6725" s="196"/>
      <c r="V6725" s="196"/>
      <c r="W6725" s="196"/>
      <c r="X6725" s="222"/>
      <c r="Y6725" t="s">
        <v>8335</v>
      </c>
      <c r="Z6725">
        <v>1840742077</v>
      </c>
      <c r="AA6725" t="s">
        <v>8706</v>
      </c>
      <c r="AB6725" s="221" t="str">
        <f>_xlfn.IFNA(IF(Table[[#This Row],[Programme Partner]]&lt;&gt;Table[[#This Row],[Implementing Partner]],CONCATENATE(Table[[#This Row],[Programme Partner]],"-",Table[[#This Row],[Implementing Partner]]),Table[[#This Row],[Programme Partner]]),"")</f>
        <v>IOM-SHED</v>
      </c>
    </row>
    <row r="6726" spans="1:28" ht="16.5" customHeight="1">
      <c r="A6726" s="183"/>
      <c r="B6726" s="195" t="s">
        <v>5148</v>
      </c>
      <c r="C6726" s="198" t="s">
        <v>5238</v>
      </c>
      <c r="D6726" s="212" t="s">
        <v>8324</v>
      </c>
      <c r="E6726" s="269" t="s">
        <v>27</v>
      </c>
      <c r="F6726" s="195" t="s">
        <v>8011</v>
      </c>
      <c r="G6726" t="s">
        <v>8355</v>
      </c>
      <c r="H6726" s="195" t="str">
        <f>IFERROR(VLOOKUP(Table[[#This Row],[Activity Details of Assistance]],WHAT!E:F,2,FALSE),"")</f>
        <v># of water network</v>
      </c>
      <c r="I6726" s="195"/>
      <c r="J6726">
        <v>4</v>
      </c>
      <c r="K6726" t="s">
        <v>8280</v>
      </c>
      <c r="L6726" s="306" t="s">
        <v>13</v>
      </c>
      <c r="M6726" t="s">
        <v>14</v>
      </c>
      <c r="N6726" t="s">
        <v>309</v>
      </c>
      <c r="O6726" t="s">
        <v>1606</v>
      </c>
      <c r="P6726" t="s">
        <v>4680</v>
      </c>
      <c r="Q6726" s="236">
        <v>44866</v>
      </c>
      <c r="R6726" s="236">
        <v>44986</v>
      </c>
      <c r="S6726" t="s">
        <v>8452</v>
      </c>
      <c r="T6726" s="196"/>
      <c r="U6726" s="196"/>
      <c r="V6726" s="196"/>
      <c r="W6726" s="196"/>
      <c r="X6726" s="222"/>
      <c r="Y6726" t="s">
        <v>8335</v>
      </c>
      <c r="Z6726">
        <v>1840742077</v>
      </c>
      <c r="AA6726" t="s">
        <v>8706</v>
      </c>
      <c r="AB6726" s="221" t="str">
        <f>_xlfn.IFNA(IF(Table[[#This Row],[Programme Partner]]&lt;&gt;Table[[#This Row],[Implementing Partner]],CONCATENATE(Table[[#This Row],[Programme Partner]],"-",Table[[#This Row],[Implementing Partner]]),Table[[#This Row],[Programme Partner]]),"")</f>
        <v>IOM-SHED</v>
      </c>
    </row>
    <row r="6727" spans="1:28" ht="16.5" customHeight="1">
      <c r="A6727" s="183"/>
      <c r="B6727" s="195" t="s">
        <v>5148</v>
      </c>
      <c r="C6727" s="198" t="s">
        <v>5238</v>
      </c>
      <c r="D6727" s="212" t="s">
        <v>8324</v>
      </c>
      <c r="E6727" s="269" t="s">
        <v>27</v>
      </c>
      <c r="F6727" s="195" t="s">
        <v>8012</v>
      </c>
      <c r="G6727" t="s">
        <v>8585</v>
      </c>
      <c r="H6727" s="195" t="str">
        <f>IFERROR(VLOOKUP(Table[[#This Row],[Activity Details of Assistance]],WHAT!E:F,2,FALSE),"")</f>
        <v xml:space="preserve"># of door </v>
      </c>
      <c r="I6727" s="195"/>
      <c r="J6727">
        <v>30</v>
      </c>
      <c r="K6727" t="s">
        <v>8280</v>
      </c>
      <c r="L6727" s="306" t="s">
        <v>13</v>
      </c>
      <c r="M6727" t="s">
        <v>14</v>
      </c>
      <c r="N6727" t="s">
        <v>309</v>
      </c>
      <c r="O6727" t="s">
        <v>1606</v>
      </c>
      <c r="P6727" t="s">
        <v>4680</v>
      </c>
      <c r="Q6727" s="236">
        <v>44866</v>
      </c>
      <c r="R6727" s="236">
        <v>44986</v>
      </c>
      <c r="S6727" t="s">
        <v>8452</v>
      </c>
      <c r="T6727" s="196"/>
      <c r="U6727" s="196"/>
      <c r="V6727" s="196"/>
      <c r="W6727" s="196"/>
      <c r="X6727" s="222"/>
      <c r="Y6727" t="s">
        <v>8335</v>
      </c>
      <c r="Z6727">
        <v>1840742077</v>
      </c>
      <c r="AA6727" t="s">
        <v>8706</v>
      </c>
      <c r="AB6727" s="221" t="str">
        <f>_xlfn.IFNA(IF(Table[[#This Row],[Programme Partner]]&lt;&gt;Table[[#This Row],[Implementing Partner]],CONCATENATE(Table[[#This Row],[Programme Partner]],"-",Table[[#This Row],[Implementing Partner]]),Table[[#This Row],[Programme Partner]]),"")</f>
        <v>IOM-SHED</v>
      </c>
    </row>
    <row r="6728" spans="1:28" ht="16.5" customHeight="1">
      <c r="A6728" s="183"/>
      <c r="B6728" s="195" t="s">
        <v>5148</v>
      </c>
      <c r="C6728" s="198" t="s">
        <v>5238</v>
      </c>
      <c r="D6728" s="212" t="s">
        <v>8324</v>
      </c>
      <c r="E6728" s="269" t="s">
        <v>27</v>
      </c>
      <c r="F6728" s="195" t="s">
        <v>8012</v>
      </c>
      <c r="G6728" t="s">
        <v>8359</v>
      </c>
      <c r="H6728" s="195" t="str">
        <f>IFERROR(VLOOKUP(Table[[#This Row],[Activity Details of Assistance]],WHAT!E:F,2,FALSE),"")</f>
        <v># of FSM Site</v>
      </c>
      <c r="I6728" s="195"/>
      <c r="J6728">
        <v>13</v>
      </c>
      <c r="K6728" t="s">
        <v>8280</v>
      </c>
      <c r="L6728" s="306" t="s">
        <v>13</v>
      </c>
      <c r="M6728" t="s">
        <v>14</v>
      </c>
      <c r="N6728" t="s">
        <v>309</v>
      </c>
      <c r="O6728" t="s">
        <v>1606</v>
      </c>
      <c r="P6728" t="s">
        <v>4680</v>
      </c>
      <c r="Q6728" s="236">
        <v>44866</v>
      </c>
      <c r="R6728" s="236">
        <v>44986</v>
      </c>
      <c r="S6728" t="s">
        <v>8452</v>
      </c>
      <c r="T6728" s="196"/>
      <c r="U6728" s="196"/>
      <c r="V6728" s="196"/>
      <c r="W6728" s="196"/>
      <c r="X6728" s="222"/>
      <c r="Y6728" t="s">
        <v>8335</v>
      </c>
      <c r="Z6728">
        <v>1840742077</v>
      </c>
      <c r="AA6728" t="s">
        <v>8706</v>
      </c>
      <c r="AB6728" s="221" t="str">
        <f>_xlfn.IFNA(IF(Table[[#This Row],[Programme Partner]]&lt;&gt;Table[[#This Row],[Implementing Partner]],CONCATENATE(Table[[#This Row],[Programme Partner]],"-",Table[[#This Row],[Implementing Partner]]),Table[[#This Row],[Programme Partner]]),"")</f>
        <v>IOM-SHED</v>
      </c>
    </row>
    <row r="6729" spans="1:28" ht="16.5" customHeight="1">
      <c r="A6729" s="183"/>
      <c r="B6729" s="195" t="s">
        <v>5148</v>
      </c>
      <c r="C6729" s="198" t="s">
        <v>5238</v>
      </c>
      <c r="D6729" s="212" t="s">
        <v>8324</v>
      </c>
      <c r="E6729" s="269" t="s">
        <v>27</v>
      </c>
      <c r="F6729" s="195" t="s">
        <v>8012</v>
      </c>
      <c r="G6729" t="s">
        <v>8356</v>
      </c>
      <c r="H6729" s="195" t="str">
        <f>IFERROR(VLOOKUP(Table[[#This Row],[Activity Details of Assistance]],WHAT!E:F,2,FALSE),"")</f>
        <v># of FSM Site</v>
      </c>
      <c r="I6729" s="195"/>
      <c r="J6729">
        <v>6</v>
      </c>
      <c r="K6729" t="s">
        <v>8280</v>
      </c>
      <c r="L6729" s="306" t="s">
        <v>13</v>
      </c>
      <c r="M6729" t="s">
        <v>14</v>
      </c>
      <c r="N6729" t="s">
        <v>309</v>
      </c>
      <c r="O6729" t="s">
        <v>1606</v>
      </c>
      <c r="P6729" t="s">
        <v>4680</v>
      </c>
      <c r="Q6729" s="236">
        <v>44866</v>
      </c>
      <c r="R6729" s="236">
        <v>44986</v>
      </c>
      <c r="S6729" t="s">
        <v>8452</v>
      </c>
      <c r="T6729" s="196"/>
      <c r="U6729" s="196"/>
      <c r="V6729" s="196"/>
      <c r="W6729" s="196"/>
      <c r="X6729" s="222"/>
      <c r="Y6729" t="s">
        <v>8335</v>
      </c>
      <c r="Z6729">
        <v>1840742077</v>
      </c>
      <c r="AA6729" t="s">
        <v>8706</v>
      </c>
      <c r="AB6729" s="221" t="str">
        <f>_xlfn.IFNA(IF(Table[[#This Row],[Programme Partner]]&lt;&gt;Table[[#This Row],[Implementing Partner]],CONCATENATE(Table[[#This Row],[Programme Partner]],"-",Table[[#This Row],[Implementing Partner]]),Table[[#This Row],[Programme Partner]]),"")</f>
        <v>IOM-SHED</v>
      </c>
    </row>
    <row r="6730" spans="1:28" ht="16.5" customHeight="1">
      <c r="A6730" s="183"/>
      <c r="B6730" s="195" t="s">
        <v>5148</v>
      </c>
      <c r="C6730" s="198" t="s">
        <v>5238</v>
      </c>
      <c r="D6730" s="212" t="s">
        <v>8324</v>
      </c>
      <c r="E6730" s="269" t="s">
        <v>27</v>
      </c>
      <c r="F6730" s="195" t="s">
        <v>8012</v>
      </c>
      <c r="G6730" t="s">
        <v>8586</v>
      </c>
      <c r="H6730" s="195" t="str">
        <f>IFERROR(VLOOKUP(Table[[#This Row],[Activity Details of Assistance]],WHAT!E:F,2,FALSE),"")</f>
        <v># of door</v>
      </c>
      <c r="I6730" s="195"/>
      <c r="J6730">
        <v>142</v>
      </c>
      <c r="K6730" t="s">
        <v>8280</v>
      </c>
      <c r="L6730" s="306" t="s">
        <v>13</v>
      </c>
      <c r="M6730" t="s">
        <v>14</v>
      </c>
      <c r="N6730" t="s">
        <v>309</v>
      </c>
      <c r="O6730" t="s">
        <v>1606</v>
      </c>
      <c r="P6730" t="s">
        <v>4680</v>
      </c>
      <c r="Q6730" s="236">
        <v>44866</v>
      </c>
      <c r="R6730" s="236">
        <v>44986</v>
      </c>
      <c r="S6730" t="s">
        <v>8452</v>
      </c>
      <c r="T6730" s="196"/>
      <c r="U6730" s="196"/>
      <c r="V6730" s="196"/>
      <c r="W6730" s="196"/>
      <c r="X6730" s="222"/>
      <c r="Y6730" t="s">
        <v>8335</v>
      </c>
      <c r="Z6730">
        <v>1840742077</v>
      </c>
      <c r="AA6730" t="s">
        <v>8706</v>
      </c>
      <c r="AB6730" s="221" t="str">
        <f>_xlfn.IFNA(IF(Table[[#This Row],[Programme Partner]]&lt;&gt;Table[[#This Row],[Implementing Partner]],CONCATENATE(Table[[#This Row],[Programme Partner]],"-",Table[[#This Row],[Implementing Partner]]),Table[[#This Row],[Programme Partner]]),"")</f>
        <v>IOM-SHED</v>
      </c>
    </row>
    <row r="6731" spans="1:28" ht="16.5" customHeight="1">
      <c r="A6731" s="183"/>
      <c r="B6731" s="195" t="s">
        <v>5148</v>
      </c>
      <c r="C6731" s="198" t="s">
        <v>5238</v>
      </c>
      <c r="D6731" s="212" t="s">
        <v>8324</v>
      </c>
      <c r="E6731" s="269" t="s">
        <v>27</v>
      </c>
      <c r="F6731" s="195" t="s">
        <v>8012</v>
      </c>
      <c r="G6731" t="s">
        <v>8357</v>
      </c>
      <c r="H6731" s="195" t="str">
        <f>IFERROR(VLOOKUP(Table[[#This Row],[Activity Details of Assistance]],WHAT!E:F,2,FALSE),"")</f>
        <v># of door</v>
      </c>
      <c r="I6731" s="195"/>
      <c r="J6731">
        <v>84</v>
      </c>
      <c r="K6731" t="s">
        <v>8280</v>
      </c>
      <c r="L6731" s="306" t="s">
        <v>13</v>
      </c>
      <c r="M6731" t="s">
        <v>14</v>
      </c>
      <c r="N6731" t="s">
        <v>309</v>
      </c>
      <c r="O6731" t="s">
        <v>1606</v>
      </c>
      <c r="P6731" t="s">
        <v>4680</v>
      </c>
      <c r="Q6731" s="236">
        <v>44866</v>
      </c>
      <c r="R6731" s="236">
        <v>44986</v>
      </c>
      <c r="S6731" t="s">
        <v>8452</v>
      </c>
      <c r="T6731" s="196"/>
      <c r="U6731" s="196"/>
      <c r="V6731" s="196"/>
      <c r="W6731" s="196"/>
      <c r="X6731" s="222"/>
      <c r="Y6731" t="s">
        <v>8335</v>
      </c>
      <c r="Z6731">
        <v>1840742077</v>
      </c>
      <c r="AA6731" t="s">
        <v>8706</v>
      </c>
      <c r="AB6731" s="221" t="str">
        <f>_xlfn.IFNA(IF(Table[[#This Row],[Programme Partner]]&lt;&gt;Table[[#This Row],[Implementing Partner]],CONCATENATE(Table[[#This Row],[Programme Partner]],"-",Table[[#This Row],[Implementing Partner]]),Table[[#This Row],[Programme Partner]]),"")</f>
        <v>IOM-SHED</v>
      </c>
    </row>
    <row r="6732" spans="1:28" ht="16.5" customHeight="1">
      <c r="A6732" s="183"/>
      <c r="B6732" s="195" t="s">
        <v>5148</v>
      </c>
      <c r="C6732" s="198" t="s">
        <v>5238</v>
      </c>
      <c r="D6732" s="212" t="s">
        <v>8324</v>
      </c>
      <c r="E6732" s="269" t="s">
        <v>27</v>
      </c>
      <c r="F6732" s="195" t="s">
        <v>8013</v>
      </c>
      <c r="G6732" t="s">
        <v>8360</v>
      </c>
      <c r="H6732" s="195" t="str">
        <f>IFERROR(VLOOKUP(Table[[#This Row],[Activity Details of Assistance]],WHAT!E:F,2,FALSE),"")</f>
        <v># of household</v>
      </c>
      <c r="I6732" s="195"/>
      <c r="J6732">
        <v>2356</v>
      </c>
      <c r="K6732" t="s">
        <v>8280</v>
      </c>
      <c r="L6732" s="306" t="s">
        <v>13</v>
      </c>
      <c r="M6732" t="s">
        <v>14</v>
      </c>
      <c r="N6732" t="s">
        <v>309</v>
      </c>
      <c r="O6732" t="s">
        <v>1606</v>
      </c>
      <c r="P6732" t="s">
        <v>4680</v>
      </c>
      <c r="Q6732" s="236">
        <v>44866</v>
      </c>
      <c r="R6732" s="236">
        <v>44986</v>
      </c>
      <c r="S6732" t="s">
        <v>8452</v>
      </c>
      <c r="T6732" s="196"/>
      <c r="U6732" s="196"/>
      <c r="V6732" s="196"/>
      <c r="W6732" s="196"/>
      <c r="X6732" s="222"/>
      <c r="Y6732" t="s">
        <v>8335</v>
      </c>
      <c r="Z6732">
        <v>1840742077</v>
      </c>
      <c r="AA6732" t="s">
        <v>8706</v>
      </c>
      <c r="AB6732" s="221" t="str">
        <f>_xlfn.IFNA(IF(Table[[#This Row],[Programme Partner]]&lt;&gt;Table[[#This Row],[Implementing Partner]],CONCATENATE(Table[[#This Row],[Programme Partner]],"-",Table[[#This Row],[Implementing Partner]]),Table[[#This Row],[Programme Partner]]),"")</f>
        <v>IOM-SHED</v>
      </c>
    </row>
    <row r="6733" spans="1:28" ht="16.5" customHeight="1">
      <c r="A6733" s="183"/>
      <c r="B6733" s="195" t="s">
        <v>5148</v>
      </c>
      <c r="C6733" s="198" t="s">
        <v>5238</v>
      </c>
      <c r="D6733" s="212" t="s">
        <v>8324</v>
      </c>
      <c r="E6733" s="269" t="s">
        <v>27</v>
      </c>
      <c r="F6733" s="195" t="s">
        <v>8014</v>
      </c>
      <c r="G6733" t="s">
        <v>8358</v>
      </c>
      <c r="H6733" s="195" t="str">
        <f>IFERROR(VLOOKUP(Table[[#This Row],[Activity Details of Assistance]],WHAT!E:F,2,FALSE),"")</f>
        <v># of campaign per camp </v>
      </c>
      <c r="I6733" s="195"/>
      <c r="J6733">
        <v>4</v>
      </c>
      <c r="K6733" t="s">
        <v>8280</v>
      </c>
      <c r="L6733" s="306" t="s">
        <v>13</v>
      </c>
      <c r="M6733" t="s">
        <v>14</v>
      </c>
      <c r="N6733" t="s">
        <v>309</v>
      </c>
      <c r="O6733" t="s">
        <v>1606</v>
      </c>
      <c r="P6733" t="s">
        <v>4680</v>
      </c>
      <c r="Q6733" s="236">
        <v>44866</v>
      </c>
      <c r="R6733" s="236">
        <v>44986</v>
      </c>
      <c r="S6733" t="s">
        <v>8452</v>
      </c>
      <c r="T6733" s="196"/>
      <c r="U6733" s="196"/>
      <c r="V6733" s="196"/>
      <c r="W6733" s="196"/>
      <c r="X6733" s="222"/>
      <c r="Y6733" t="s">
        <v>8335</v>
      </c>
      <c r="Z6733">
        <v>1840742077</v>
      </c>
      <c r="AA6733" t="s">
        <v>8706</v>
      </c>
      <c r="AB6733" s="221" t="str">
        <f>_xlfn.IFNA(IF(Table[[#This Row],[Programme Partner]]&lt;&gt;Table[[#This Row],[Implementing Partner]],CONCATENATE(Table[[#This Row],[Programme Partner]],"-",Table[[#This Row],[Implementing Partner]]),Table[[#This Row],[Programme Partner]]),"")</f>
        <v>IOM-SHED</v>
      </c>
    </row>
    <row r="6734" spans="1:28" ht="16.5" customHeight="1">
      <c r="A6734" s="183"/>
      <c r="B6734" s="195" t="s">
        <v>5148</v>
      </c>
      <c r="C6734" s="198" t="s">
        <v>5238</v>
      </c>
      <c r="D6734" s="212" t="s">
        <v>8514</v>
      </c>
      <c r="E6734" s="269" t="s">
        <v>27</v>
      </c>
      <c r="F6734" s="195" t="s">
        <v>8011</v>
      </c>
      <c r="G6734" t="s">
        <v>8584</v>
      </c>
      <c r="H6734" s="195" t="str">
        <f>IFERROR(VLOOKUP(Table[[#This Row],[Activity Details of Assistance]],WHAT!E:F,2,FALSE),"")</f>
        <v># of tube well</v>
      </c>
      <c r="I6734" s="195"/>
      <c r="J6734">
        <v>68</v>
      </c>
      <c r="K6734" t="s">
        <v>8280</v>
      </c>
      <c r="L6734" s="306" t="s">
        <v>13</v>
      </c>
      <c r="M6734" t="s">
        <v>14</v>
      </c>
      <c r="N6734" t="s">
        <v>309</v>
      </c>
      <c r="O6734" t="s">
        <v>1606</v>
      </c>
      <c r="P6734" t="s">
        <v>6479</v>
      </c>
      <c r="Q6734" s="236">
        <v>44866</v>
      </c>
      <c r="R6734" s="236">
        <v>44896</v>
      </c>
      <c r="S6734" t="s">
        <v>8452</v>
      </c>
      <c r="T6734" s="196"/>
      <c r="U6734" s="196"/>
      <c r="V6734" s="196"/>
      <c r="W6734" s="196"/>
      <c r="X6734" s="222"/>
      <c r="Y6734" t="s">
        <v>8335</v>
      </c>
      <c r="Z6734">
        <v>1840742077</v>
      </c>
      <c r="AA6734" t="s">
        <v>8336</v>
      </c>
      <c r="AB6734" s="221" t="str">
        <f>_xlfn.IFNA(IF(Table[[#This Row],[Programme Partner]]&lt;&gt;Table[[#This Row],[Implementing Partner]],CONCATENATE(Table[[#This Row],[Programme Partner]],"-",Table[[#This Row],[Implementing Partner]]),Table[[#This Row],[Programme Partner]]),"")</f>
        <v>IOM-SHED</v>
      </c>
    </row>
    <row r="6735" spans="1:28" ht="16.5" customHeight="1">
      <c r="A6735" s="183"/>
      <c r="B6735" s="195" t="s">
        <v>5148</v>
      </c>
      <c r="C6735" s="198" t="s">
        <v>5238</v>
      </c>
      <c r="D6735" s="212" t="s">
        <v>8514</v>
      </c>
      <c r="E6735" s="269" t="s">
        <v>27</v>
      </c>
      <c r="F6735" s="195" t="s">
        <v>8011</v>
      </c>
      <c r="G6735" t="s">
        <v>8318</v>
      </c>
      <c r="H6735" s="195" t="str">
        <f>IFERROR(VLOOKUP(Table[[#This Row],[Activity Details of Assistance]],WHAT!E:F,2,FALSE),"")</f>
        <v># of household</v>
      </c>
      <c r="I6735" s="195"/>
      <c r="J6735">
        <v>1220</v>
      </c>
      <c r="K6735" t="s">
        <v>8280</v>
      </c>
      <c r="L6735" s="306" t="s">
        <v>13</v>
      </c>
      <c r="M6735" t="s">
        <v>14</v>
      </c>
      <c r="N6735" t="s">
        <v>309</v>
      </c>
      <c r="O6735" t="s">
        <v>1606</v>
      </c>
      <c r="P6735" t="s">
        <v>6479</v>
      </c>
      <c r="Q6735" s="236">
        <v>44866</v>
      </c>
      <c r="R6735" s="236">
        <v>44896</v>
      </c>
      <c r="S6735" t="s">
        <v>8452</v>
      </c>
      <c r="T6735" s="196"/>
      <c r="U6735" s="196"/>
      <c r="V6735" s="196"/>
      <c r="W6735" s="196"/>
      <c r="X6735" s="222"/>
      <c r="Y6735" t="s">
        <v>8335</v>
      </c>
      <c r="Z6735">
        <v>1840742077</v>
      </c>
      <c r="AA6735" t="s">
        <v>8336</v>
      </c>
      <c r="AB6735" s="221" t="str">
        <f>_xlfn.IFNA(IF(Table[[#This Row],[Programme Partner]]&lt;&gt;Table[[#This Row],[Implementing Partner]],CONCATENATE(Table[[#This Row],[Programme Partner]],"-",Table[[#This Row],[Implementing Partner]]),Table[[#This Row],[Programme Partner]]),"")</f>
        <v>IOM-SHED</v>
      </c>
    </row>
    <row r="6736" spans="1:28" ht="16.5" customHeight="1">
      <c r="A6736" s="183"/>
      <c r="B6736" s="195" t="s">
        <v>5148</v>
      </c>
      <c r="C6736" s="198" t="s">
        <v>5238</v>
      </c>
      <c r="D6736" s="212" t="s">
        <v>8514</v>
      </c>
      <c r="E6736" s="269" t="s">
        <v>27</v>
      </c>
      <c r="F6736" s="195" t="s">
        <v>8012</v>
      </c>
      <c r="G6736" t="s">
        <v>8585</v>
      </c>
      <c r="H6736" s="195" t="str">
        <f>IFERROR(VLOOKUP(Table[[#This Row],[Activity Details of Assistance]],WHAT!E:F,2,FALSE),"")</f>
        <v xml:space="preserve"># of door </v>
      </c>
      <c r="I6736" s="195"/>
      <c r="J6736">
        <v>26</v>
      </c>
      <c r="K6736" t="s">
        <v>8280</v>
      </c>
      <c r="L6736" s="306" t="s">
        <v>13</v>
      </c>
      <c r="M6736" t="s">
        <v>14</v>
      </c>
      <c r="N6736" t="s">
        <v>309</v>
      </c>
      <c r="O6736" t="s">
        <v>1606</v>
      </c>
      <c r="P6736" t="s">
        <v>6479</v>
      </c>
      <c r="Q6736" s="236">
        <v>44866</v>
      </c>
      <c r="R6736" s="236">
        <v>44896</v>
      </c>
      <c r="S6736" t="s">
        <v>8452</v>
      </c>
      <c r="T6736" s="196"/>
      <c r="U6736" s="196"/>
      <c r="V6736" s="196"/>
      <c r="W6736" s="196"/>
      <c r="X6736" s="222"/>
      <c r="Y6736" t="s">
        <v>8335</v>
      </c>
      <c r="Z6736">
        <v>1840742077</v>
      </c>
      <c r="AA6736" t="s">
        <v>8336</v>
      </c>
      <c r="AB6736" s="221" t="str">
        <f>_xlfn.IFNA(IF(Table[[#This Row],[Programme Partner]]&lt;&gt;Table[[#This Row],[Implementing Partner]],CONCATENATE(Table[[#This Row],[Programme Partner]],"-",Table[[#This Row],[Implementing Partner]]),Table[[#This Row],[Programme Partner]]),"")</f>
        <v>IOM-SHED</v>
      </c>
    </row>
    <row r="6737" spans="1:28" ht="16.5" customHeight="1">
      <c r="A6737" s="183"/>
      <c r="B6737" s="195" t="s">
        <v>5148</v>
      </c>
      <c r="C6737" s="198" t="s">
        <v>5238</v>
      </c>
      <c r="D6737" s="212" t="s">
        <v>8514</v>
      </c>
      <c r="E6737" s="269" t="s">
        <v>27</v>
      </c>
      <c r="F6737" s="195" t="s">
        <v>8012</v>
      </c>
      <c r="G6737" t="s">
        <v>8359</v>
      </c>
      <c r="H6737" s="195" t="str">
        <f>IFERROR(VLOOKUP(Table[[#This Row],[Activity Details of Assistance]],WHAT!E:F,2,FALSE),"")</f>
        <v># of FSM Site</v>
      </c>
      <c r="I6737" s="195"/>
      <c r="J6737">
        <v>19</v>
      </c>
      <c r="K6737" t="s">
        <v>8280</v>
      </c>
      <c r="L6737" s="306" t="s">
        <v>13</v>
      </c>
      <c r="M6737" t="s">
        <v>14</v>
      </c>
      <c r="N6737" t="s">
        <v>309</v>
      </c>
      <c r="O6737" t="s">
        <v>1606</v>
      </c>
      <c r="P6737" t="s">
        <v>6479</v>
      </c>
      <c r="Q6737" s="236">
        <v>44866</v>
      </c>
      <c r="R6737" s="236">
        <v>44896</v>
      </c>
      <c r="S6737" t="s">
        <v>8452</v>
      </c>
      <c r="T6737" s="196"/>
      <c r="U6737" s="196"/>
      <c r="V6737" s="196"/>
      <c r="W6737" s="196"/>
      <c r="X6737" s="222"/>
      <c r="Y6737" t="s">
        <v>8335</v>
      </c>
      <c r="Z6737">
        <v>1840742077</v>
      </c>
      <c r="AA6737" t="s">
        <v>8336</v>
      </c>
      <c r="AB6737" s="221" t="str">
        <f>_xlfn.IFNA(IF(Table[[#This Row],[Programme Partner]]&lt;&gt;Table[[#This Row],[Implementing Partner]],CONCATENATE(Table[[#This Row],[Programme Partner]],"-",Table[[#This Row],[Implementing Partner]]),Table[[#This Row],[Programme Partner]]),"")</f>
        <v>IOM-SHED</v>
      </c>
    </row>
    <row r="6738" spans="1:28" ht="16.5" customHeight="1">
      <c r="A6738" s="183"/>
      <c r="B6738" s="195" t="s">
        <v>5148</v>
      </c>
      <c r="C6738" s="198" t="s">
        <v>5238</v>
      </c>
      <c r="D6738" s="212" t="s">
        <v>8514</v>
      </c>
      <c r="E6738" s="269" t="s">
        <v>27</v>
      </c>
      <c r="F6738" s="195" t="s">
        <v>8012</v>
      </c>
      <c r="G6738" t="s">
        <v>8356</v>
      </c>
      <c r="H6738" s="195" t="str">
        <f>IFERROR(VLOOKUP(Table[[#This Row],[Activity Details of Assistance]],WHAT!E:F,2,FALSE),"")</f>
        <v># of FSM Site</v>
      </c>
      <c r="I6738" s="195"/>
      <c r="J6738">
        <v>7</v>
      </c>
      <c r="K6738" t="s">
        <v>8280</v>
      </c>
      <c r="L6738" s="306" t="s">
        <v>13</v>
      </c>
      <c r="M6738" t="s">
        <v>14</v>
      </c>
      <c r="N6738" t="s">
        <v>309</v>
      </c>
      <c r="O6738" t="s">
        <v>1606</v>
      </c>
      <c r="P6738" t="s">
        <v>6479</v>
      </c>
      <c r="Q6738" s="236">
        <v>44866</v>
      </c>
      <c r="R6738" s="236">
        <v>44896</v>
      </c>
      <c r="S6738" t="s">
        <v>8452</v>
      </c>
      <c r="T6738" s="196"/>
      <c r="U6738" s="196"/>
      <c r="V6738" s="196"/>
      <c r="W6738" s="196"/>
      <c r="X6738" s="222"/>
      <c r="Y6738" t="s">
        <v>8335</v>
      </c>
      <c r="Z6738">
        <v>1840742077</v>
      </c>
      <c r="AA6738" t="s">
        <v>8336</v>
      </c>
      <c r="AB6738" s="221" t="str">
        <f>_xlfn.IFNA(IF(Table[[#This Row],[Programme Partner]]&lt;&gt;Table[[#This Row],[Implementing Partner]],CONCATENATE(Table[[#This Row],[Programme Partner]],"-",Table[[#This Row],[Implementing Partner]]),Table[[#This Row],[Programme Partner]]),"")</f>
        <v>IOM-SHED</v>
      </c>
    </row>
    <row r="6739" spans="1:28" ht="16.5" customHeight="1">
      <c r="A6739" s="183"/>
      <c r="B6739" s="195" t="s">
        <v>5148</v>
      </c>
      <c r="C6739" s="198" t="s">
        <v>5238</v>
      </c>
      <c r="D6739" s="212" t="s">
        <v>8514</v>
      </c>
      <c r="E6739" s="269" t="s">
        <v>27</v>
      </c>
      <c r="F6739" s="195" t="s">
        <v>8012</v>
      </c>
      <c r="G6739" t="s">
        <v>8586</v>
      </c>
      <c r="H6739" s="195" t="str">
        <f>IFERROR(VLOOKUP(Table[[#This Row],[Activity Details of Assistance]],WHAT!E:F,2,FALSE),"")</f>
        <v># of door</v>
      </c>
      <c r="I6739" s="195"/>
      <c r="J6739">
        <v>151</v>
      </c>
      <c r="K6739" t="s">
        <v>8280</v>
      </c>
      <c r="L6739" s="306" t="s">
        <v>13</v>
      </c>
      <c r="M6739" t="s">
        <v>14</v>
      </c>
      <c r="N6739" t="s">
        <v>309</v>
      </c>
      <c r="O6739" t="s">
        <v>1606</v>
      </c>
      <c r="P6739" t="s">
        <v>6479</v>
      </c>
      <c r="Q6739" s="236">
        <v>44866</v>
      </c>
      <c r="R6739" s="236">
        <v>44896</v>
      </c>
      <c r="S6739" t="s">
        <v>8452</v>
      </c>
      <c r="T6739" s="196"/>
      <c r="U6739" s="196"/>
      <c r="V6739" s="196"/>
      <c r="W6739" s="196"/>
      <c r="X6739" s="222"/>
      <c r="Y6739" t="s">
        <v>8335</v>
      </c>
      <c r="Z6739">
        <v>1840742077</v>
      </c>
      <c r="AA6739" t="s">
        <v>8336</v>
      </c>
      <c r="AB6739" s="221" t="str">
        <f>_xlfn.IFNA(IF(Table[[#This Row],[Programme Partner]]&lt;&gt;Table[[#This Row],[Implementing Partner]],CONCATENATE(Table[[#This Row],[Programme Partner]],"-",Table[[#This Row],[Implementing Partner]]),Table[[#This Row],[Programme Partner]]),"")</f>
        <v>IOM-SHED</v>
      </c>
    </row>
    <row r="6740" spans="1:28" ht="16.5" customHeight="1">
      <c r="A6740" s="183"/>
      <c r="B6740" s="195" t="s">
        <v>5148</v>
      </c>
      <c r="C6740" s="198" t="s">
        <v>5238</v>
      </c>
      <c r="D6740" s="212" t="s">
        <v>8514</v>
      </c>
      <c r="E6740" s="269" t="s">
        <v>27</v>
      </c>
      <c r="F6740" s="195" t="s">
        <v>8012</v>
      </c>
      <c r="G6740" t="s">
        <v>8357</v>
      </c>
      <c r="H6740" s="195" t="str">
        <f>IFERROR(VLOOKUP(Table[[#This Row],[Activity Details of Assistance]],WHAT!E:F,2,FALSE),"")</f>
        <v># of door</v>
      </c>
      <c r="I6740" s="195"/>
      <c r="J6740">
        <v>456</v>
      </c>
      <c r="K6740" t="s">
        <v>8280</v>
      </c>
      <c r="L6740" s="306" t="s">
        <v>13</v>
      </c>
      <c r="M6740" t="s">
        <v>14</v>
      </c>
      <c r="N6740" t="s">
        <v>309</v>
      </c>
      <c r="O6740" t="s">
        <v>1606</v>
      </c>
      <c r="P6740" t="s">
        <v>6479</v>
      </c>
      <c r="Q6740" s="236">
        <v>44866</v>
      </c>
      <c r="R6740" s="236">
        <v>44896</v>
      </c>
      <c r="S6740" t="s">
        <v>8452</v>
      </c>
      <c r="T6740" s="196"/>
      <c r="U6740" s="196"/>
      <c r="V6740" s="196"/>
      <c r="W6740" s="196"/>
      <c r="X6740" s="222"/>
      <c r="Y6740" t="s">
        <v>8335</v>
      </c>
      <c r="Z6740">
        <v>1840742077</v>
      </c>
      <c r="AA6740" t="s">
        <v>8336</v>
      </c>
      <c r="AB6740" s="221" t="str">
        <f>_xlfn.IFNA(IF(Table[[#This Row],[Programme Partner]]&lt;&gt;Table[[#This Row],[Implementing Partner]],CONCATENATE(Table[[#This Row],[Programme Partner]],"-",Table[[#This Row],[Implementing Partner]]),Table[[#This Row],[Programme Partner]]),"")</f>
        <v>IOM-SHED</v>
      </c>
    </row>
    <row r="6741" spans="1:28" ht="16.5" customHeight="1">
      <c r="A6741" s="183"/>
      <c r="B6741" s="195" t="s">
        <v>5148</v>
      </c>
      <c r="C6741" s="198" t="s">
        <v>5238</v>
      </c>
      <c r="D6741" s="212" t="s">
        <v>8514</v>
      </c>
      <c r="E6741" s="269" t="s">
        <v>27</v>
      </c>
      <c r="F6741" s="195" t="s">
        <v>8014</v>
      </c>
      <c r="G6741" t="s">
        <v>8358</v>
      </c>
      <c r="H6741" s="195" t="str">
        <f>IFERROR(VLOOKUP(Table[[#This Row],[Activity Details of Assistance]],WHAT!E:F,2,FALSE),"")</f>
        <v># of campaign per camp </v>
      </c>
      <c r="I6741" s="195"/>
      <c r="J6741">
        <v>19</v>
      </c>
      <c r="K6741" t="s">
        <v>8280</v>
      </c>
      <c r="L6741" s="306" t="s">
        <v>13</v>
      </c>
      <c r="M6741" t="s">
        <v>14</v>
      </c>
      <c r="N6741" t="s">
        <v>309</v>
      </c>
      <c r="O6741" t="s">
        <v>1606</v>
      </c>
      <c r="P6741" t="s">
        <v>6479</v>
      </c>
      <c r="Q6741" s="236">
        <v>44866</v>
      </c>
      <c r="R6741" s="236">
        <v>44896</v>
      </c>
      <c r="S6741" t="s">
        <v>8452</v>
      </c>
      <c r="T6741" s="196"/>
      <c r="U6741" s="196"/>
      <c r="V6741" s="196"/>
      <c r="W6741" s="196"/>
      <c r="X6741" s="222"/>
      <c r="Y6741" t="s">
        <v>8335</v>
      </c>
      <c r="Z6741">
        <v>1840742077</v>
      </c>
      <c r="AA6741" t="s">
        <v>8336</v>
      </c>
      <c r="AB6741" s="221" t="str">
        <f>_xlfn.IFNA(IF(Table[[#This Row],[Programme Partner]]&lt;&gt;Table[[#This Row],[Implementing Partner]],CONCATENATE(Table[[#This Row],[Programme Partner]],"-",Table[[#This Row],[Implementing Partner]]),Table[[#This Row],[Programme Partner]]),"")</f>
        <v>IOM-SHED</v>
      </c>
    </row>
    <row r="6742" spans="1:28" ht="16.5" customHeight="1">
      <c r="A6742" s="183"/>
      <c r="B6742" s="195" t="s">
        <v>5148</v>
      </c>
      <c r="C6742" s="198" t="s">
        <v>5238</v>
      </c>
      <c r="D6742" s="212" t="s">
        <v>8514</v>
      </c>
      <c r="E6742" s="269" t="s">
        <v>27</v>
      </c>
      <c r="F6742" s="195" t="s">
        <v>8014</v>
      </c>
      <c r="G6742" s="103" t="s">
        <v>8361</v>
      </c>
      <c r="H6742" s="195" t="str">
        <f>IFERROR(VLOOKUP(Table[[#This Row],[Activity Details of Assistance]],WHAT!E:F,2,FALSE),"")</f>
        <v># of plant</v>
      </c>
      <c r="I6742" s="195"/>
      <c r="J6742">
        <v>1</v>
      </c>
      <c r="K6742" t="s">
        <v>8280</v>
      </c>
      <c r="L6742" s="306" t="s">
        <v>13</v>
      </c>
      <c r="M6742" t="s">
        <v>14</v>
      </c>
      <c r="N6742" t="s">
        <v>309</v>
      </c>
      <c r="O6742" t="s">
        <v>1606</v>
      </c>
      <c r="P6742" t="s">
        <v>6479</v>
      </c>
      <c r="Q6742" s="236">
        <v>44866</v>
      </c>
      <c r="R6742" s="236">
        <v>44896</v>
      </c>
      <c r="S6742" t="s">
        <v>8452</v>
      </c>
      <c r="T6742" s="196"/>
      <c r="U6742" s="196"/>
      <c r="V6742" s="196"/>
      <c r="W6742" s="196"/>
      <c r="X6742" s="222"/>
      <c r="Y6742" t="s">
        <v>8335</v>
      </c>
      <c r="Z6742">
        <v>1840742077</v>
      </c>
      <c r="AA6742" t="s">
        <v>8336</v>
      </c>
      <c r="AB6742" s="221" t="str">
        <f>_xlfn.IFNA(IF(Table[[#This Row],[Programme Partner]]&lt;&gt;Table[[#This Row],[Implementing Partner]],CONCATENATE(Table[[#This Row],[Programme Partner]],"-",Table[[#This Row],[Implementing Partner]]),Table[[#This Row],[Programme Partner]]),"")</f>
        <v>IOM-SHED</v>
      </c>
    </row>
    <row r="6743" spans="1:28" ht="16.5" customHeight="1">
      <c r="A6743" s="183"/>
      <c r="B6743" s="195" t="s">
        <v>5148</v>
      </c>
      <c r="C6743" s="198" t="s">
        <v>5238</v>
      </c>
      <c r="D6743" s="212" t="s">
        <v>8324</v>
      </c>
      <c r="E6743" s="269" t="s">
        <v>27</v>
      </c>
      <c r="F6743" s="195" t="s">
        <v>8013</v>
      </c>
      <c r="G6743" t="s">
        <v>8314</v>
      </c>
      <c r="H6743" s="195" t="str">
        <f>IFERROR(VLOOKUP(Table[[#This Row],[Activity Details of Assistance]],WHAT!E:F,2,FALSE),"")</f>
        <v># of HP sessions at HH level</v>
      </c>
      <c r="I6743" s="195"/>
      <c r="J6743">
        <v>57</v>
      </c>
      <c r="K6743" t="s">
        <v>8280</v>
      </c>
      <c r="L6743" s="306" t="s">
        <v>13</v>
      </c>
      <c r="M6743" t="s">
        <v>14</v>
      </c>
      <c r="N6743" t="s">
        <v>309</v>
      </c>
      <c r="O6743" t="s">
        <v>1607</v>
      </c>
      <c r="P6743" t="s">
        <v>8211</v>
      </c>
      <c r="Q6743" s="236">
        <v>44866</v>
      </c>
      <c r="R6743" s="236">
        <v>44986</v>
      </c>
      <c r="S6743" s="291" t="s">
        <v>8590</v>
      </c>
      <c r="T6743" s="196"/>
      <c r="U6743" s="196"/>
      <c r="V6743" s="196"/>
      <c r="W6743" s="196"/>
      <c r="X6743" s="222"/>
      <c r="Y6743" t="s">
        <v>8335</v>
      </c>
      <c r="Z6743">
        <v>1840742077</v>
      </c>
      <c r="AA6743" t="s">
        <v>8336</v>
      </c>
      <c r="AB6743" s="221" t="str">
        <f>_xlfn.IFNA(IF(Table[[#This Row],[Programme Partner]]&lt;&gt;Table[[#This Row],[Implementing Partner]],CONCATENATE(Table[[#This Row],[Programme Partner]],"-",Table[[#This Row],[Implementing Partner]]),Table[[#This Row],[Programme Partner]]),"")</f>
        <v>IOM-SHED</v>
      </c>
    </row>
    <row r="6744" spans="1:28" ht="16.5" customHeight="1">
      <c r="A6744" s="183"/>
      <c r="B6744" s="195" t="s">
        <v>5148</v>
      </c>
      <c r="C6744" s="198" t="s">
        <v>5238</v>
      </c>
      <c r="D6744" s="212" t="s">
        <v>8324</v>
      </c>
      <c r="E6744" s="269" t="s">
        <v>27</v>
      </c>
      <c r="F6744" s="195" t="s">
        <v>8013</v>
      </c>
      <c r="G6744" t="s">
        <v>8314</v>
      </c>
      <c r="H6744" s="195" t="str">
        <f>IFERROR(VLOOKUP(Table[[#This Row],[Activity Details of Assistance]],WHAT!E:F,2,FALSE),"")</f>
        <v># of HP sessions at HH level</v>
      </c>
      <c r="I6744" s="195"/>
      <c r="J6744">
        <v>39</v>
      </c>
      <c r="K6744" t="s">
        <v>8280</v>
      </c>
      <c r="L6744" s="306" t="s">
        <v>13</v>
      </c>
      <c r="M6744" t="s">
        <v>14</v>
      </c>
      <c r="N6744" t="s">
        <v>309</v>
      </c>
      <c r="O6744" t="s">
        <v>1606</v>
      </c>
      <c r="P6744" t="s">
        <v>8208</v>
      </c>
      <c r="Q6744" s="236">
        <v>44866</v>
      </c>
      <c r="R6744" s="236">
        <v>44986</v>
      </c>
      <c r="S6744" s="291" t="s">
        <v>8590</v>
      </c>
      <c r="T6744" s="196"/>
      <c r="U6744" s="196"/>
      <c r="V6744" s="196"/>
      <c r="W6744" s="196"/>
      <c r="X6744" s="222"/>
      <c r="Y6744" t="s">
        <v>8335</v>
      </c>
      <c r="Z6744">
        <v>1840742077</v>
      </c>
      <c r="AA6744" t="s">
        <v>8336</v>
      </c>
      <c r="AB6744" s="221" t="str">
        <f>_xlfn.IFNA(IF(Table[[#This Row],[Programme Partner]]&lt;&gt;Table[[#This Row],[Implementing Partner]],CONCATENATE(Table[[#This Row],[Programme Partner]],"-",Table[[#This Row],[Implementing Partner]]),Table[[#This Row],[Programme Partner]]),"")</f>
        <v>IOM-SHED</v>
      </c>
    </row>
    <row r="6745" spans="1:28" ht="16.5" customHeight="1">
      <c r="A6745" s="183"/>
      <c r="B6745" s="195" t="s">
        <v>5035</v>
      </c>
      <c r="C6745" s="198" t="s">
        <v>5087</v>
      </c>
      <c r="D6745" s="197" t="s">
        <v>8347</v>
      </c>
      <c r="E6745" s="269" t="s">
        <v>27</v>
      </c>
      <c r="F6745" s="195" t="s">
        <v>8012</v>
      </c>
      <c r="G6745" t="s">
        <v>8359</v>
      </c>
      <c r="H6745" s="195" t="str">
        <f>IFERROR(VLOOKUP(Table[[#This Row],[Activity Details of Assistance]],WHAT!E:F,2,FALSE),"")</f>
        <v># of FSM Site</v>
      </c>
      <c r="I6745" s="195"/>
      <c r="J6745">
        <v>1</v>
      </c>
      <c r="K6745" t="s">
        <v>8280</v>
      </c>
      <c r="L6745" s="306" t="s">
        <v>13</v>
      </c>
      <c r="M6745" t="s">
        <v>14</v>
      </c>
      <c r="N6745" t="s">
        <v>309</v>
      </c>
      <c r="O6745" t="s">
        <v>1606</v>
      </c>
      <c r="P6745" t="s">
        <v>4659</v>
      </c>
      <c r="Q6745" s="236">
        <v>44866</v>
      </c>
      <c r="R6745" s="236">
        <v>45078</v>
      </c>
      <c r="S6745" t="s">
        <v>8452</v>
      </c>
      <c r="T6745" s="196"/>
      <c r="U6745" s="196"/>
      <c r="V6745" s="196"/>
      <c r="W6745" s="196"/>
      <c r="X6745" s="222"/>
      <c r="Y6745" t="s">
        <v>8431</v>
      </c>
      <c r="Z6745">
        <v>1826201879</v>
      </c>
      <c r="AA6745" t="s">
        <v>8432</v>
      </c>
      <c r="AB6745" s="221" t="str">
        <f>_xlfn.IFNA(IF(Table[[#This Row],[Programme Partner]]&lt;&gt;Table[[#This Row],[Implementing Partner]],CONCATENATE(Table[[#This Row],[Programme Partner]],"-",Table[[#This Row],[Implementing Partner]]),Table[[#This Row],[Programme Partner]]),"")</f>
        <v>CA-DSK</v>
      </c>
    </row>
    <row r="6746" spans="1:28" ht="16.5" customHeight="1">
      <c r="A6746" s="183"/>
      <c r="B6746" s="195" t="s">
        <v>5035</v>
      </c>
      <c r="C6746" s="198" t="s">
        <v>5087</v>
      </c>
      <c r="D6746" s="197" t="s">
        <v>8347</v>
      </c>
      <c r="E6746" s="269" t="s">
        <v>27</v>
      </c>
      <c r="F6746" s="195" t="s">
        <v>8011</v>
      </c>
      <c r="G6746" t="s">
        <v>8355</v>
      </c>
      <c r="H6746" s="195" t="str">
        <f>IFERROR(VLOOKUP(Table[[#This Row],[Activity Details of Assistance]],WHAT!E:F,2,FALSE),"")</f>
        <v># of water network</v>
      </c>
      <c r="I6746" s="195"/>
      <c r="J6746">
        <v>4</v>
      </c>
      <c r="K6746" t="s">
        <v>8280</v>
      </c>
      <c r="L6746" s="306" t="s">
        <v>13</v>
      </c>
      <c r="M6746" t="s">
        <v>14</v>
      </c>
      <c r="N6746" t="s">
        <v>309</v>
      </c>
      <c r="O6746" t="s">
        <v>1606</v>
      </c>
      <c r="P6746" t="s">
        <v>4662</v>
      </c>
      <c r="Q6746" s="236">
        <v>44866</v>
      </c>
      <c r="R6746" s="236">
        <v>45078</v>
      </c>
      <c r="S6746" t="s">
        <v>8452</v>
      </c>
      <c r="T6746" s="196"/>
      <c r="U6746" s="196"/>
      <c r="V6746" s="196"/>
      <c r="W6746" s="196"/>
      <c r="X6746" s="222"/>
      <c r="Y6746" t="s">
        <v>8431</v>
      </c>
      <c r="Z6746">
        <v>1826201879</v>
      </c>
      <c r="AA6746" t="s">
        <v>8432</v>
      </c>
      <c r="AB6746" s="221" t="str">
        <f>_xlfn.IFNA(IF(Table[[#This Row],[Programme Partner]]&lt;&gt;Table[[#This Row],[Implementing Partner]],CONCATENATE(Table[[#This Row],[Programme Partner]],"-",Table[[#This Row],[Implementing Partner]]),Table[[#This Row],[Programme Partner]]),"")</f>
        <v>CA-DSK</v>
      </c>
    </row>
    <row r="6747" spans="1:28" ht="16.5" customHeight="1">
      <c r="A6747" s="183"/>
      <c r="B6747" s="195" t="s">
        <v>5035</v>
      </c>
      <c r="C6747" s="198" t="s">
        <v>5087</v>
      </c>
      <c r="D6747" s="197" t="s">
        <v>8347</v>
      </c>
      <c r="E6747" s="269" t="s">
        <v>27</v>
      </c>
      <c r="F6747" s="195" t="s">
        <v>8012</v>
      </c>
      <c r="G6747" t="s">
        <v>8359</v>
      </c>
      <c r="H6747" s="195" t="str">
        <f>IFERROR(VLOOKUP(Table[[#This Row],[Activity Details of Assistance]],WHAT!E:F,2,FALSE),"")</f>
        <v># of FSM Site</v>
      </c>
      <c r="I6747" s="195"/>
      <c r="J6747">
        <v>4</v>
      </c>
      <c r="K6747" t="s">
        <v>8280</v>
      </c>
      <c r="L6747" s="306" t="s">
        <v>13</v>
      </c>
      <c r="M6747" t="s">
        <v>14</v>
      </c>
      <c r="N6747" t="s">
        <v>309</v>
      </c>
      <c r="O6747" t="s">
        <v>1606</v>
      </c>
      <c r="P6747" t="s">
        <v>4662</v>
      </c>
      <c r="Q6747" s="236">
        <v>44866</v>
      </c>
      <c r="R6747" s="236">
        <v>45078</v>
      </c>
      <c r="S6747" t="s">
        <v>8452</v>
      </c>
      <c r="T6747" s="196"/>
      <c r="U6747" s="196"/>
      <c r="V6747" s="196"/>
      <c r="W6747" s="196"/>
      <c r="X6747" s="222"/>
      <c r="Y6747" t="s">
        <v>8431</v>
      </c>
      <c r="Z6747">
        <v>1826201879</v>
      </c>
      <c r="AA6747" t="s">
        <v>8432</v>
      </c>
      <c r="AB6747" s="221" t="str">
        <f>_xlfn.IFNA(IF(Table[[#This Row],[Programme Partner]]&lt;&gt;Table[[#This Row],[Implementing Partner]],CONCATENATE(Table[[#This Row],[Programme Partner]],"-",Table[[#This Row],[Implementing Partner]]),Table[[#This Row],[Programme Partner]]),"")</f>
        <v>CA-DSK</v>
      </c>
    </row>
    <row r="6748" spans="1:28" ht="16.5" customHeight="1">
      <c r="A6748" s="183"/>
      <c r="B6748" s="195" t="s">
        <v>5035</v>
      </c>
      <c r="C6748" s="198" t="s">
        <v>5087</v>
      </c>
      <c r="D6748" s="197" t="s">
        <v>8347</v>
      </c>
      <c r="E6748" s="269" t="s">
        <v>27</v>
      </c>
      <c r="F6748" s="195" t="s">
        <v>8012</v>
      </c>
      <c r="G6748" t="s">
        <v>8357</v>
      </c>
      <c r="H6748" s="195" t="str">
        <f>IFERROR(VLOOKUP(Table[[#This Row],[Activity Details of Assistance]],WHAT!E:F,2,FALSE),"")</f>
        <v># of door</v>
      </c>
      <c r="I6748" s="195"/>
      <c r="J6748">
        <v>72</v>
      </c>
      <c r="K6748" t="s">
        <v>8280</v>
      </c>
      <c r="L6748" s="306" t="s">
        <v>13</v>
      </c>
      <c r="M6748" t="s">
        <v>14</v>
      </c>
      <c r="N6748" t="s">
        <v>309</v>
      </c>
      <c r="O6748" t="s">
        <v>1606</v>
      </c>
      <c r="P6748" t="s">
        <v>4662</v>
      </c>
      <c r="Q6748" s="236">
        <v>44866</v>
      </c>
      <c r="R6748" s="236">
        <v>45078</v>
      </c>
      <c r="S6748" t="s">
        <v>8452</v>
      </c>
      <c r="T6748" s="196"/>
      <c r="U6748" s="196"/>
      <c r="V6748" s="196"/>
      <c r="W6748" s="196"/>
      <c r="X6748" s="222"/>
      <c r="Y6748" t="s">
        <v>8431</v>
      </c>
      <c r="Z6748">
        <v>1826201879</v>
      </c>
      <c r="AA6748" t="s">
        <v>8432</v>
      </c>
      <c r="AB6748" s="221" t="str">
        <f>_xlfn.IFNA(IF(Table[[#This Row],[Programme Partner]]&lt;&gt;Table[[#This Row],[Implementing Partner]],CONCATENATE(Table[[#This Row],[Programme Partner]],"-",Table[[#This Row],[Implementing Partner]]),Table[[#This Row],[Programme Partner]]),"")</f>
        <v>CA-DSK</v>
      </c>
    </row>
    <row r="6749" spans="1:28" ht="16.5" customHeight="1">
      <c r="A6749" s="183"/>
      <c r="B6749" s="195" t="s">
        <v>5035</v>
      </c>
      <c r="C6749" s="198" t="s">
        <v>5087</v>
      </c>
      <c r="D6749" s="197" t="s">
        <v>8347</v>
      </c>
      <c r="E6749" s="269" t="s">
        <v>27</v>
      </c>
      <c r="F6749" s="195" t="s">
        <v>8014</v>
      </c>
      <c r="G6749" s="103" t="s">
        <v>8361</v>
      </c>
      <c r="H6749" s="195" t="str">
        <f>IFERROR(VLOOKUP(Table[[#This Row],[Activity Details of Assistance]],WHAT!E:F,2,FALSE),"")</f>
        <v># of plant</v>
      </c>
      <c r="I6749" s="195"/>
      <c r="J6749">
        <v>1</v>
      </c>
      <c r="K6749" t="s">
        <v>8280</v>
      </c>
      <c r="L6749" s="306" t="s">
        <v>13</v>
      </c>
      <c r="M6749" t="s">
        <v>14</v>
      </c>
      <c r="N6749" t="s">
        <v>309</v>
      </c>
      <c r="O6749" t="s">
        <v>1606</v>
      </c>
      <c r="P6749" t="s">
        <v>4662</v>
      </c>
      <c r="Q6749" s="236">
        <v>44866</v>
      </c>
      <c r="R6749" s="236">
        <v>45078</v>
      </c>
      <c r="S6749" t="s">
        <v>8452</v>
      </c>
      <c r="T6749" s="196"/>
      <c r="U6749" s="196"/>
      <c r="V6749" s="196"/>
      <c r="W6749" s="196"/>
      <c r="X6749" s="222"/>
      <c r="Y6749" t="s">
        <v>8431</v>
      </c>
      <c r="Z6749">
        <v>1826201879</v>
      </c>
      <c r="AA6749" t="s">
        <v>8432</v>
      </c>
      <c r="AB6749" s="221" t="str">
        <f>_xlfn.IFNA(IF(Table[[#This Row],[Programme Partner]]&lt;&gt;Table[[#This Row],[Implementing Partner]],CONCATENATE(Table[[#This Row],[Programme Partner]],"-",Table[[#This Row],[Implementing Partner]]),Table[[#This Row],[Programme Partner]]),"")</f>
        <v>CA-DSK</v>
      </c>
    </row>
    <row r="6750" spans="1:28" ht="16.5" customHeight="1">
      <c r="A6750" s="183"/>
      <c r="B6750" s="195" t="s">
        <v>5148</v>
      </c>
      <c r="C6750" s="198" t="s">
        <v>5184</v>
      </c>
      <c r="D6750" s="212" t="s">
        <v>8324</v>
      </c>
      <c r="E6750" s="269" t="s">
        <v>27</v>
      </c>
      <c r="F6750" s="195" t="s">
        <v>8011</v>
      </c>
      <c r="G6750" t="s">
        <v>8584</v>
      </c>
      <c r="H6750" s="195" t="str">
        <f>IFERROR(VLOOKUP(Table[[#This Row],[Activity Details of Assistance]],WHAT!E:F,2,FALSE),"")</f>
        <v># of tube well</v>
      </c>
      <c r="I6750" s="195"/>
      <c r="J6750">
        <v>262</v>
      </c>
      <c r="K6750" t="s">
        <v>8280</v>
      </c>
      <c r="L6750" s="306" t="s">
        <v>13</v>
      </c>
      <c r="M6750" t="s">
        <v>14</v>
      </c>
      <c r="N6750" t="s">
        <v>309</v>
      </c>
      <c r="O6750" t="s">
        <v>1606</v>
      </c>
      <c r="P6750" t="s">
        <v>5868</v>
      </c>
      <c r="Q6750" s="236">
        <v>44866</v>
      </c>
      <c r="R6750" s="236">
        <v>44986</v>
      </c>
      <c r="S6750" t="s">
        <v>8452</v>
      </c>
      <c r="T6750" s="196"/>
      <c r="U6750" s="196"/>
      <c r="V6750" s="196"/>
      <c r="W6750" s="196"/>
      <c r="X6750" s="222"/>
      <c r="Y6750" t="s">
        <v>8579</v>
      </c>
      <c r="Z6750">
        <v>1711482150</v>
      </c>
      <c r="AA6750" t="s">
        <v>8580</v>
      </c>
      <c r="AB6750" s="221" t="str">
        <f>_xlfn.IFNA(IF(Table[[#This Row],[Programme Partner]]&lt;&gt;Table[[#This Row],[Implementing Partner]],CONCATENATE(Table[[#This Row],[Programme Partner]],"-",Table[[#This Row],[Implementing Partner]]),Table[[#This Row],[Programme Partner]]),"")</f>
        <v>IOM-NGOF</v>
      </c>
    </row>
    <row r="6751" spans="1:28" ht="16.5" customHeight="1">
      <c r="A6751" s="183"/>
      <c r="B6751" s="195" t="s">
        <v>5148</v>
      </c>
      <c r="C6751" s="198" t="s">
        <v>5184</v>
      </c>
      <c r="D6751" s="212" t="s">
        <v>8324</v>
      </c>
      <c r="E6751" s="269" t="s">
        <v>27</v>
      </c>
      <c r="F6751" s="195" t="s">
        <v>8011</v>
      </c>
      <c r="G6751" t="s">
        <v>8355</v>
      </c>
      <c r="H6751" s="195" t="str">
        <f>IFERROR(VLOOKUP(Table[[#This Row],[Activity Details of Assistance]],WHAT!E:F,2,FALSE),"")</f>
        <v># of water network</v>
      </c>
      <c r="I6751" s="195"/>
      <c r="J6751">
        <v>1</v>
      </c>
      <c r="K6751" t="s">
        <v>8280</v>
      </c>
      <c r="L6751" s="306" t="s">
        <v>13</v>
      </c>
      <c r="M6751" t="s">
        <v>14</v>
      </c>
      <c r="N6751" t="s">
        <v>309</v>
      </c>
      <c r="O6751" t="s">
        <v>1606</v>
      </c>
      <c r="P6751" t="s">
        <v>5868</v>
      </c>
      <c r="Q6751" s="236">
        <v>44866</v>
      </c>
      <c r="R6751" s="236">
        <v>44986</v>
      </c>
      <c r="S6751" t="s">
        <v>8452</v>
      </c>
      <c r="T6751" s="196"/>
      <c r="U6751" s="196"/>
      <c r="V6751" s="196"/>
      <c r="W6751" s="196"/>
      <c r="X6751" s="222"/>
      <c r="Y6751" t="s">
        <v>8579</v>
      </c>
      <c r="Z6751">
        <v>1711482150</v>
      </c>
      <c r="AA6751" t="s">
        <v>8580</v>
      </c>
      <c r="AB6751" s="221" t="str">
        <f>_xlfn.IFNA(IF(Table[[#This Row],[Programme Partner]]&lt;&gt;Table[[#This Row],[Implementing Partner]],CONCATENATE(Table[[#This Row],[Programme Partner]],"-",Table[[#This Row],[Implementing Partner]]),Table[[#This Row],[Programme Partner]]),"")</f>
        <v>IOM-NGOF</v>
      </c>
    </row>
    <row r="6752" spans="1:28" ht="16.5" customHeight="1">
      <c r="A6752" s="183"/>
      <c r="B6752" s="195" t="s">
        <v>5148</v>
      </c>
      <c r="C6752" s="198" t="s">
        <v>5184</v>
      </c>
      <c r="D6752" s="212" t="s">
        <v>8324</v>
      </c>
      <c r="E6752" s="269" t="s">
        <v>27</v>
      </c>
      <c r="F6752" s="195" t="s">
        <v>8012</v>
      </c>
      <c r="G6752" t="s">
        <v>8366</v>
      </c>
      <c r="H6752" s="195" t="str">
        <f>IFERROR(VLOOKUP(Table[[#This Row],[Activity Details of Assistance]],WHAT!E:F,2,FALSE),"")</f>
        <v xml:space="preserve"># of door </v>
      </c>
      <c r="I6752" s="195"/>
      <c r="J6752">
        <v>1</v>
      </c>
      <c r="K6752" t="s">
        <v>8280</v>
      </c>
      <c r="L6752" s="306" t="s">
        <v>13</v>
      </c>
      <c r="M6752" t="s">
        <v>14</v>
      </c>
      <c r="N6752" t="s">
        <v>309</v>
      </c>
      <c r="O6752" t="s">
        <v>1606</v>
      </c>
      <c r="P6752" t="s">
        <v>5868</v>
      </c>
      <c r="Q6752" s="236">
        <v>44866</v>
      </c>
      <c r="R6752" s="236">
        <v>44986</v>
      </c>
      <c r="S6752" t="s">
        <v>8452</v>
      </c>
      <c r="T6752" s="196"/>
      <c r="U6752" s="196"/>
      <c r="V6752" s="196"/>
      <c r="W6752" s="196"/>
      <c r="X6752" s="222"/>
      <c r="Y6752" t="s">
        <v>8579</v>
      </c>
      <c r="Z6752">
        <v>1711482150</v>
      </c>
      <c r="AA6752" t="s">
        <v>8580</v>
      </c>
      <c r="AB6752" s="221" t="str">
        <f>_xlfn.IFNA(IF(Table[[#This Row],[Programme Partner]]&lt;&gt;Table[[#This Row],[Implementing Partner]],CONCATENATE(Table[[#This Row],[Programme Partner]],"-",Table[[#This Row],[Implementing Partner]]),Table[[#This Row],[Programme Partner]]),"")</f>
        <v>IOM-NGOF</v>
      </c>
    </row>
    <row r="6753" spans="1:28" ht="16.5" customHeight="1">
      <c r="A6753" s="183"/>
      <c r="B6753" s="195" t="s">
        <v>5148</v>
      </c>
      <c r="C6753" s="198" t="s">
        <v>5184</v>
      </c>
      <c r="D6753" s="212" t="s">
        <v>8324</v>
      </c>
      <c r="E6753" s="269" t="s">
        <v>27</v>
      </c>
      <c r="F6753" s="195" t="s">
        <v>8012</v>
      </c>
      <c r="G6753" t="s">
        <v>8585</v>
      </c>
      <c r="H6753" s="195" t="str">
        <f>IFERROR(VLOOKUP(Table[[#This Row],[Activity Details of Assistance]],WHAT!E:F,2,FALSE),"")</f>
        <v xml:space="preserve"># of door </v>
      </c>
      <c r="I6753" s="195"/>
      <c r="J6753">
        <v>62</v>
      </c>
      <c r="K6753" t="s">
        <v>8280</v>
      </c>
      <c r="L6753" s="306" t="s">
        <v>13</v>
      </c>
      <c r="M6753" t="s">
        <v>14</v>
      </c>
      <c r="N6753" t="s">
        <v>309</v>
      </c>
      <c r="O6753" t="s">
        <v>1606</v>
      </c>
      <c r="P6753" t="s">
        <v>5868</v>
      </c>
      <c r="Q6753" s="236">
        <v>44866</v>
      </c>
      <c r="R6753" s="236">
        <v>44986</v>
      </c>
      <c r="S6753" t="s">
        <v>8452</v>
      </c>
      <c r="T6753" s="196"/>
      <c r="U6753" s="196"/>
      <c r="V6753" s="196"/>
      <c r="W6753" s="196"/>
      <c r="X6753" s="222"/>
      <c r="Y6753" t="s">
        <v>8579</v>
      </c>
      <c r="Z6753">
        <v>1711482150</v>
      </c>
      <c r="AA6753" t="s">
        <v>8580</v>
      </c>
      <c r="AB6753" s="221" t="str">
        <f>_xlfn.IFNA(IF(Table[[#This Row],[Programme Partner]]&lt;&gt;Table[[#This Row],[Implementing Partner]],CONCATENATE(Table[[#This Row],[Programme Partner]],"-",Table[[#This Row],[Implementing Partner]]),Table[[#This Row],[Programme Partner]]),"")</f>
        <v>IOM-NGOF</v>
      </c>
    </row>
    <row r="6754" spans="1:28" ht="16.5" customHeight="1">
      <c r="A6754" s="183"/>
      <c r="B6754" s="195" t="s">
        <v>5148</v>
      </c>
      <c r="C6754" s="198" t="s">
        <v>5184</v>
      </c>
      <c r="D6754" s="212" t="s">
        <v>8324</v>
      </c>
      <c r="E6754" s="269" t="s">
        <v>27</v>
      </c>
      <c r="F6754" s="195" t="s">
        <v>8012</v>
      </c>
      <c r="G6754" t="s">
        <v>8359</v>
      </c>
      <c r="H6754" s="195" t="str">
        <f>IFERROR(VLOOKUP(Table[[#This Row],[Activity Details of Assistance]],WHAT!E:F,2,FALSE),"")</f>
        <v># of FSM Site</v>
      </c>
      <c r="I6754" s="195"/>
      <c r="J6754">
        <v>9</v>
      </c>
      <c r="K6754" t="s">
        <v>8280</v>
      </c>
      <c r="L6754" s="306" t="s">
        <v>13</v>
      </c>
      <c r="M6754" t="s">
        <v>14</v>
      </c>
      <c r="N6754" t="s">
        <v>309</v>
      </c>
      <c r="O6754" t="s">
        <v>1606</v>
      </c>
      <c r="P6754" t="s">
        <v>5868</v>
      </c>
      <c r="Q6754" s="236">
        <v>44866</v>
      </c>
      <c r="R6754" s="236">
        <v>44986</v>
      </c>
      <c r="S6754" t="s">
        <v>8452</v>
      </c>
      <c r="T6754" s="196"/>
      <c r="U6754" s="196"/>
      <c r="V6754" s="196"/>
      <c r="W6754" s="196"/>
      <c r="X6754" s="222"/>
      <c r="Y6754" t="s">
        <v>8579</v>
      </c>
      <c r="Z6754">
        <v>1711482150</v>
      </c>
      <c r="AA6754" t="s">
        <v>8580</v>
      </c>
      <c r="AB6754" s="221" t="str">
        <f>_xlfn.IFNA(IF(Table[[#This Row],[Programme Partner]]&lt;&gt;Table[[#This Row],[Implementing Partner]],CONCATENATE(Table[[#This Row],[Programme Partner]],"-",Table[[#This Row],[Implementing Partner]]),Table[[#This Row],[Programme Partner]]),"")</f>
        <v>IOM-NGOF</v>
      </c>
    </row>
    <row r="6755" spans="1:28" ht="16.5" customHeight="1">
      <c r="A6755" s="183"/>
      <c r="B6755" s="195" t="s">
        <v>5148</v>
      </c>
      <c r="C6755" s="198" t="s">
        <v>5184</v>
      </c>
      <c r="D6755" s="212" t="s">
        <v>8324</v>
      </c>
      <c r="E6755" s="269" t="s">
        <v>27</v>
      </c>
      <c r="F6755" s="195" t="s">
        <v>8012</v>
      </c>
      <c r="G6755" t="s">
        <v>8356</v>
      </c>
      <c r="H6755" s="195" t="str">
        <f>IFERROR(VLOOKUP(Table[[#This Row],[Activity Details of Assistance]],WHAT!E:F,2,FALSE),"")</f>
        <v># of FSM Site</v>
      </c>
      <c r="I6755" s="195"/>
      <c r="J6755">
        <v>4</v>
      </c>
      <c r="K6755" t="s">
        <v>8280</v>
      </c>
      <c r="L6755" s="306" t="s">
        <v>13</v>
      </c>
      <c r="M6755" t="s">
        <v>14</v>
      </c>
      <c r="N6755" t="s">
        <v>309</v>
      </c>
      <c r="O6755" t="s">
        <v>1606</v>
      </c>
      <c r="P6755" t="s">
        <v>5868</v>
      </c>
      <c r="Q6755" s="236">
        <v>44866</v>
      </c>
      <c r="R6755" s="236">
        <v>44986</v>
      </c>
      <c r="S6755" t="s">
        <v>8452</v>
      </c>
      <c r="T6755" s="196"/>
      <c r="U6755" s="196"/>
      <c r="V6755" s="196"/>
      <c r="W6755" s="196"/>
      <c r="X6755" s="222"/>
      <c r="Y6755" t="s">
        <v>8579</v>
      </c>
      <c r="Z6755">
        <v>1711482150</v>
      </c>
      <c r="AA6755" t="s">
        <v>8580</v>
      </c>
      <c r="AB6755" s="221" t="str">
        <f>_xlfn.IFNA(IF(Table[[#This Row],[Programme Partner]]&lt;&gt;Table[[#This Row],[Implementing Partner]],CONCATENATE(Table[[#This Row],[Programme Partner]],"-",Table[[#This Row],[Implementing Partner]]),Table[[#This Row],[Programme Partner]]),"")</f>
        <v>IOM-NGOF</v>
      </c>
    </row>
    <row r="6756" spans="1:28" ht="16.5" customHeight="1">
      <c r="A6756" s="183"/>
      <c r="B6756" s="195" t="s">
        <v>5148</v>
      </c>
      <c r="C6756" s="198" t="s">
        <v>5184</v>
      </c>
      <c r="D6756" s="212" t="s">
        <v>8324</v>
      </c>
      <c r="E6756" s="269" t="s">
        <v>27</v>
      </c>
      <c r="F6756" s="195" t="s">
        <v>8012</v>
      </c>
      <c r="G6756" t="s">
        <v>8367</v>
      </c>
      <c r="H6756" s="195" t="str">
        <f>IFERROR(VLOOKUP(Table[[#This Row],[Activity Details of Assistance]],WHAT!E:F,2,FALSE),"")</f>
        <v># of door</v>
      </c>
      <c r="I6756" s="195"/>
      <c r="J6756">
        <v>7</v>
      </c>
      <c r="K6756" t="s">
        <v>8280</v>
      </c>
      <c r="L6756" s="306" t="s">
        <v>13</v>
      </c>
      <c r="M6756" t="s">
        <v>14</v>
      </c>
      <c r="N6756" t="s">
        <v>309</v>
      </c>
      <c r="O6756" t="s">
        <v>1606</v>
      </c>
      <c r="P6756" t="s">
        <v>5868</v>
      </c>
      <c r="Q6756" s="236">
        <v>44866</v>
      </c>
      <c r="R6756" s="236">
        <v>44986</v>
      </c>
      <c r="S6756" t="s">
        <v>8452</v>
      </c>
      <c r="T6756" s="196"/>
      <c r="U6756" s="196"/>
      <c r="V6756" s="196"/>
      <c r="W6756" s="196"/>
      <c r="X6756" s="222"/>
      <c r="Y6756" t="s">
        <v>8579</v>
      </c>
      <c r="Z6756">
        <v>1711482150</v>
      </c>
      <c r="AA6756" t="s">
        <v>8580</v>
      </c>
      <c r="AB6756" s="221" t="str">
        <f>_xlfn.IFNA(IF(Table[[#This Row],[Programme Partner]]&lt;&gt;Table[[#This Row],[Implementing Partner]],CONCATENATE(Table[[#This Row],[Programme Partner]],"-",Table[[#This Row],[Implementing Partner]]),Table[[#This Row],[Programme Partner]]),"")</f>
        <v>IOM-NGOF</v>
      </c>
    </row>
    <row r="6757" spans="1:28" ht="16.5" customHeight="1">
      <c r="A6757" s="183"/>
      <c r="B6757" s="195" t="s">
        <v>5148</v>
      </c>
      <c r="C6757" s="198" t="s">
        <v>5184</v>
      </c>
      <c r="D6757" s="212" t="s">
        <v>8324</v>
      </c>
      <c r="E6757" s="269" t="s">
        <v>27</v>
      </c>
      <c r="F6757" s="195" t="s">
        <v>8012</v>
      </c>
      <c r="G6757" t="s">
        <v>8586</v>
      </c>
      <c r="H6757" s="195" t="str">
        <f>IFERROR(VLOOKUP(Table[[#This Row],[Activity Details of Assistance]],WHAT!E:F,2,FALSE),"")</f>
        <v># of door</v>
      </c>
      <c r="I6757" s="195"/>
      <c r="J6757">
        <v>790</v>
      </c>
      <c r="K6757" t="s">
        <v>8280</v>
      </c>
      <c r="L6757" s="306" t="s">
        <v>13</v>
      </c>
      <c r="M6757" t="s">
        <v>14</v>
      </c>
      <c r="N6757" t="s">
        <v>309</v>
      </c>
      <c r="O6757" t="s">
        <v>1606</v>
      </c>
      <c r="P6757" t="s">
        <v>5868</v>
      </c>
      <c r="Q6757" s="236">
        <v>44866</v>
      </c>
      <c r="R6757" s="236">
        <v>44986</v>
      </c>
      <c r="S6757" t="s">
        <v>8452</v>
      </c>
      <c r="T6757" s="196"/>
      <c r="U6757" s="196"/>
      <c r="V6757" s="196"/>
      <c r="W6757" s="196"/>
      <c r="X6757" s="222"/>
      <c r="Y6757" t="s">
        <v>8579</v>
      </c>
      <c r="Z6757">
        <v>1711482150</v>
      </c>
      <c r="AA6757" t="s">
        <v>8580</v>
      </c>
      <c r="AB6757" s="221" t="str">
        <f>_xlfn.IFNA(IF(Table[[#This Row],[Programme Partner]]&lt;&gt;Table[[#This Row],[Implementing Partner]],CONCATENATE(Table[[#This Row],[Programme Partner]],"-",Table[[#This Row],[Implementing Partner]]),Table[[#This Row],[Programme Partner]]),"")</f>
        <v>IOM-NGOF</v>
      </c>
    </row>
    <row r="6758" spans="1:28" ht="16.5" customHeight="1">
      <c r="A6758" s="183"/>
      <c r="B6758" s="195" t="s">
        <v>5148</v>
      </c>
      <c r="C6758" s="198" t="s">
        <v>5184</v>
      </c>
      <c r="D6758" s="212" t="s">
        <v>8324</v>
      </c>
      <c r="E6758" s="269" t="s">
        <v>27</v>
      </c>
      <c r="F6758" s="195" t="s">
        <v>8012</v>
      </c>
      <c r="G6758" t="s">
        <v>8357</v>
      </c>
      <c r="H6758" s="195" t="str">
        <f>IFERROR(VLOOKUP(Table[[#This Row],[Activity Details of Assistance]],WHAT!E:F,2,FALSE),"")</f>
        <v># of door</v>
      </c>
      <c r="I6758" s="195"/>
      <c r="J6758">
        <v>852</v>
      </c>
      <c r="K6758" t="s">
        <v>8280</v>
      </c>
      <c r="L6758" s="306" t="s">
        <v>13</v>
      </c>
      <c r="M6758" t="s">
        <v>14</v>
      </c>
      <c r="N6758" t="s">
        <v>309</v>
      </c>
      <c r="O6758" t="s">
        <v>1606</v>
      </c>
      <c r="P6758" t="s">
        <v>5868</v>
      </c>
      <c r="Q6758" s="236">
        <v>44866</v>
      </c>
      <c r="R6758" s="236">
        <v>44986</v>
      </c>
      <c r="S6758" t="s">
        <v>8452</v>
      </c>
      <c r="T6758" s="196"/>
      <c r="U6758" s="196"/>
      <c r="V6758" s="196"/>
      <c r="W6758" s="196"/>
      <c r="X6758" s="222"/>
      <c r="Y6758" t="s">
        <v>8579</v>
      </c>
      <c r="Z6758">
        <v>1711482150</v>
      </c>
      <c r="AA6758" t="s">
        <v>8580</v>
      </c>
      <c r="AB6758" s="221" t="str">
        <f>_xlfn.IFNA(IF(Table[[#This Row],[Programme Partner]]&lt;&gt;Table[[#This Row],[Implementing Partner]],CONCATENATE(Table[[#This Row],[Programme Partner]],"-",Table[[#This Row],[Implementing Partner]]),Table[[#This Row],[Programme Partner]]),"")</f>
        <v>IOM-NGOF</v>
      </c>
    </row>
    <row r="6759" spans="1:28" ht="16.5" customHeight="1">
      <c r="A6759" s="183"/>
      <c r="B6759" s="195" t="s">
        <v>5148</v>
      </c>
      <c r="C6759" s="198" t="s">
        <v>5184</v>
      </c>
      <c r="D6759" s="212" t="s">
        <v>8324</v>
      </c>
      <c r="E6759" s="269" t="s">
        <v>27</v>
      </c>
      <c r="F6759" s="195" t="s">
        <v>8013</v>
      </c>
      <c r="G6759" t="s">
        <v>8360</v>
      </c>
      <c r="H6759" s="195" t="str">
        <f>IFERROR(VLOOKUP(Table[[#This Row],[Activity Details of Assistance]],WHAT!E:F,2,FALSE),"")</f>
        <v># of household</v>
      </c>
      <c r="I6759" s="195"/>
      <c r="J6759">
        <v>6990</v>
      </c>
      <c r="K6759" t="s">
        <v>8280</v>
      </c>
      <c r="L6759" s="306" t="s">
        <v>13</v>
      </c>
      <c r="M6759" t="s">
        <v>14</v>
      </c>
      <c r="N6759" t="s">
        <v>309</v>
      </c>
      <c r="O6759" t="s">
        <v>1606</v>
      </c>
      <c r="P6759" t="s">
        <v>5868</v>
      </c>
      <c r="Q6759" s="236">
        <v>44866</v>
      </c>
      <c r="R6759" s="236">
        <v>44986</v>
      </c>
      <c r="S6759" t="s">
        <v>8452</v>
      </c>
      <c r="T6759" s="196"/>
      <c r="U6759" s="196"/>
      <c r="V6759" s="196"/>
      <c r="W6759" s="196"/>
      <c r="X6759" s="222"/>
      <c r="Y6759" t="s">
        <v>8579</v>
      </c>
      <c r="Z6759">
        <v>1711482150</v>
      </c>
      <c r="AA6759" t="s">
        <v>8580</v>
      </c>
      <c r="AB6759" s="221" t="str">
        <f>_xlfn.IFNA(IF(Table[[#This Row],[Programme Partner]]&lt;&gt;Table[[#This Row],[Implementing Partner]],CONCATENATE(Table[[#This Row],[Programme Partner]],"-",Table[[#This Row],[Implementing Partner]]),Table[[#This Row],[Programme Partner]]),"")</f>
        <v>IOM-NGOF</v>
      </c>
    </row>
    <row r="6760" spans="1:28" ht="16.5" customHeight="1">
      <c r="A6760" s="183"/>
      <c r="B6760" s="195" t="s">
        <v>5148</v>
      </c>
      <c r="C6760" s="198" t="s">
        <v>5184</v>
      </c>
      <c r="D6760" s="212" t="s">
        <v>8324</v>
      </c>
      <c r="E6760" s="269" t="s">
        <v>27</v>
      </c>
      <c r="F6760" s="195" t="s">
        <v>8014</v>
      </c>
      <c r="G6760" s="103" t="s">
        <v>8361</v>
      </c>
      <c r="H6760" s="195" t="str">
        <f>IFERROR(VLOOKUP(Table[[#This Row],[Activity Details of Assistance]],WHAT!E:F,2,FALSE),"")</f>
        <v># of plant</v>
      </c>
      <c r="I6760" s="195"/>
      <c r="J6760">
        <v>3</v>
      </c>
      <c r="K6760" t="s">
        <v>8280</v>
      </c>
      <c r="L6760" s="306" t="s">
        <v>13</v>
      </c>
      <c r="M6760" t="s">
        <v>14</v>
      </c>
      <c r="N6760" t="s">
        <v>309</v>
      </c>
      <c r="O6760" t="s">
        <v>1606</v>
      </c>
      <c r="P6760" t="s">
        <v>5868</v>
      </c>
      <c r="Q6760" s="236">
        <v>44866</v>
      </c>
      <c r="R6760" s="236">
        <v>44986</v>
      </c>
      <c r="S6760" t="s">
        <v>8452</v>
      </c>
      <c r="T6760" s="196"/>
      <c r="U6760" s="196"/>
      <c r="V6760" s="196"/>
      <c r="W6760" s="196"/>
      <c r="X6760" s="222"/>
      <c r="Y6760" t="s">
        <v>8579</v>
      </c>
      <c r="Z6760">
        <v>1711482150</v>
      </c>
      <c r="AA6760" t="s">
        <v>8580</v>
      </c>
      <c r="AB6760" s="221" t="str">
        <f>_xlfn.IFNA(IF(Table[[#This Row],[Programme Partner]]&lt;&gt;Table[[#This Row],[Implementing Partner]],CONCATENATE(Table[[#This Row],[Programme Partner]],"-",Table[[#This Row],[Implementing Partner]]),Table[[#This Row],[Programme Partner]]),"")</f>
        <v>IOM-NGOF</v>
      </c>
    </row>
    <row r="6761" spans="1:28" ht="16.5" customHeight="1">
      <c r="A6761" s="183"/>
      <c r="B6761" s="195" t="s">
        <v>5033</v>
      </c>
      <c r="C6761" s="198" t="s">
        <v>5033</v>
      </c>
      <c r="D6761" s="212" t="s">
        <v>7014</v>
      </c>
      <c r="E6761" s="269" t="s">
        <v>27</v>
      </c>
      <c r="F6761" s="195" t="s">
        <v>8012</v>
      </c>
      <c r="G6761" t="s">
        <v>8370</v>
      </c>
      <c r="H6761" s="195" t="str">
        <f>IFERROR(VLOOKUP(Table[[#This Row],[Activity Details of Assistance]],WHAT!E:F,2,FALSE),"")</f>
        <v xml:space="preserve"># of door </v>
      </c>
      <c r="I6761" s="195"/>
      <c r="J6761">
        <v>24</v>
      </c>
      <c r="K6761" t="s">
        <v>8280</v>
      </c>
      <c r="L6761" s="306" t="s">
        <v>13</v>
      </c>
      <c r="M6761" t="s">
        <v>14</v>
      </c>
      <c r="N6761" t="s">
        <v>307</v>
      </c>
      <c r="O6761" t="s">
        <v>1599</v>
      </c>
      <c r="P6761" t="s">
        <v>4723</v>
      </c>
      <c r="Q6761" s="236">
        <v>44562</v>
      </c>
      <c r="R6761" s="236">
        <v>44896</v>
      </c>
      <c r="S6761" t="s">
        <v>8452</v>
      </c>
      <c r="T6761" s="196"/>
      <c r="U6761" s="196"/>
      <c r="V6761" s="196"/>
      <c r="W6761" s="196"/>
      <c r="X6761" s="222"/>
      <c r="Y6761" t="s">
        <v>8629</v>
      </c>
      <c r="Z6761">
        <v>1847456024</v>
      </c>
      <c r="AA6761" t="s">
        <v>8692</v>
      </c>
      <c r="AB6761" s="221" t="str">
        <f>_xlfn.IFNA(IF(Table[[#This Row],[Programme Partner]]&lt;&gt;Table[[#This Row],[Implementing Partner]],CONCATENATE(Table[[#This Row],[Programme Partner]],"-",Table[[#This Row],[Implementing Partner]]),Table[[#This Row],[Programme Partner]]),"")</f>
        <v>BRAC</v>
      </c>
    </row>
    <row r="6762" spans="1:28" ht="16.5" customHeight="1">
      <c r="A6762" s="183"/>
      <c r="B6762" s="195" t="s">
        <v>5033</v>
      </c>
      <c r="C6762" s="198" t="s">
        <v>5033</v>
      </c>
      <c r="D6762" s="212" t="s">
        <v>7014</v>
      </c>
      <c r="E6762" s="269" t="s">
        <v>27</v>
      </c>
      <c r="F6762" s="195" t="s">
        <v>8012</v>
      </c>
      <c r="G6762" t="s">
        <v>8372</v>
      </c>
      <c r="H6762" s="195" t="str">
        <f>IFERROR(VLOOKUP(Table[[#This Row],[Activity Details of Assistance]],WHAT!E:F,2,FALSE),"")</f>
        <v># of door</v>
      </c>
      <c r="I6762" s="195"/>
      <c r="J6762">
        <v>10</v>
      </c>
      <c r="K6762" t="s">
        <v>8280</v>
      </c>
      <c r="L6762" s="306" t="s">
        <v>13</v>
      </c>
      <c r="M6762" t="s">
        <v>14</v>
      </c>
      <c r="N6762" t="s">
        <v>307</v>
      </c>
      <c r="O6762" t="s">
        <v>1599</v>
      </c>
      <c r="P6762" t="s">
        <v>4723</v>
      </c>
      <c r="Q6762" s="236">
        <v>44562</v>
      </c>
      <c r="R6762" s="236">
        <v>44896</v>
      </c>
      <c r="S6762" t="s">
        <v>8452</v>
      </c>
      <c r="T6762" s="196"/>
      <c r="U6762" s="196"/>
      <c r="V6762" s="196"/>
      <c r="W6762" s="196"/>
      <c r="X6762" s="222"/>
      <c r="Y6762" t="s">
        <v>8629</v>
      </c>
      <c r="Z6762">
        <v>1847456024</v>
      </c>
      <c r="AA6762" t="s">
        <v>8692</v>
      </c>
      <c r="AB6762" s="221" t="str">
        <f>_xlfn.IFNA(IF(Table[[#This Row],[Programme Partner]]&lt;&gt;Table[[#This Row],[Implementing Partner]],CONCATENATE(Table[[#This Row],[Programme Partner]],"-",Table[[#This Row],[Implementing Partner]]),Table[[#This Row],[Programme Partner]]),"")</f>
        <v>BRAC</v>
      </c>
    </row>
    <row r="6763" spans="1:28" ht="16.5" customHeight="1">
      <c r="A6763" s="183"/>
      <c r="B6763" s="195" t="s">
        <v>5033</v>
      </c>
      <c r="C6763" s="198" t="s">
        <v>5033</v>
      </c>
      <c r="D6763" s="212" t="s">
        <v>7014</v>
      </c>
      <c r="E6763" s="269" t="s">
        <v>27</v>
      </c>
      <c r="F6763" s="195" t="s">
        <v>8012</v>
      </c>
      <c r="G6763" t="s">
        <v>8359</v>
      </c>
      <c r="H6763" s="195" t="str">
        <f>IFERROR(VLOOKUP(Table[[#This Row],[Activity Details of Assistance]],WHAT!E:F,2,FALSE),"")</f>
        <v># of FSM Site</v>
      </c>
      <c r="I6763" s="195"/>
      <c r="J6763">
        <v>1</v>
      </c>
      <c r="K6763" t="s">
        <v>8280</v>
      </c>
      <c r="L6763" s="306" t="s">
        <v>13</v>
      </c>
      <c r="M6763" t="s">
        <v>14</v>
      </c>
      <c r="N6763" t="s">
        <v>307</v>
      </c>
      <c r="O6763" t="s">
        <v>1599</v>
      </c>
      <c r="P6763" t="s">
        <v>4720</v>
      </c>
      <c r="Q6763" s="236">
        <v>44562</v>
      </c>
      <c r="R6763" s="236">
        <v>44896</v>
      </c>
      <c r="S6763" t="s">
        <v>8452</v>
      </c>
      <c r="T6763" s="196"/>
      <c r="U6763" s="196"/>
      <c r="V6763" s="196"/>
      <c r="W6763" s="196"/>
      <c r="X6763" s="222"/>
      <c r="Y6763" t="s">
        <v>8629</v>
      </c>
      <c r="Z6763">
        <v>1847456024</v>
      </c>
      <c r="AA6763" t="s">
        <v>8692</v>
      </c>
      <c r="AB6763" s="221" t="str">
        <f>_xlfn.IFNA(IF(Table[[#This Row],[Programme Partner]]&lt;&gt;Table[[#This Row],[Implementing Partner]],CONCATENATE(Table[[#This Row],[Programme Partner]],"-",Table[[#This Row],[Implementing Partner]]),Table[[#This Row],[Programme Partner]]),"")</f>
        <v>BRAC</v>
      </c>
    </row>
    <row r="6764" spans="1:28" ht="16.5" customHeight="1">
      <c r="A6764" s="183"/>
      <c r="B6764" s="195" t="s">
        <v>5033</v>
      </c>
      <c r="C6764" s="198" t="s">
        <v>5033</v>
      </c>
      <c r="D6764" s="212" t="s">
        <v>7014</v>
      </c>
      <c r="E6764" s="269" t="s">
        <v>27</v>
      </c>
      <c r="F6764" s="195" t="s">
        <v>8012</v>
      </c>
      <c r="G6764" t="s">
        <v>8586</v>
      </c>
      <c r="H6764" s="195" t="str">
        <f>IFERROR(VLOOKUP(Table[[#This Row],[Activity Details of Assistance]],WHAT!E:F,2,FALSE),"")</f>
        <v># of door</v>
      </c>
      <c r="I6764" s="195"/>
      <c r="J6764">
        <v>21</v>
      </c>
      <c r="K6764" t="s">
        <v>8280</v>
      </c>
      <c r="L6764" s="306" t="s">
        <v>13</v>
      </c>
      <c r="M6764" t="s">
        <v>14</v>
      </c>
      <c r="N6764" t="s">
        <v>307</v>
      </c>
      <c r="O6764" t="s">
        <v>1599</v>
      </c>
      <c r="P6764" t="s">
        <v>4720</v>
      </c>
      <c r="Q6764" s="236">
        <v>44562</v>
      </c>
      <c r="R6764" s="236">
        <v>44896</v>
      </c>
      <c r="S6764" t="s">
        <v>8452</v>
      </c>
      <c r="T6764" s="196"/>
      <c r="U6764" s="196"/>
      <c r="V6764" s="196"/>
      <c r="W6764" s="196"/>
      <c r="X6764" s="222"/>
      <c r="Y6764" t="s">
        <v>8629</v>
      </c>
      <c r="Z6764">
        <v>1847456024</v>
      </c>
      <c r="AA6764" t="s">
        <v>8692</v>
      </c>
      <c r="AB6764" s="221" t="str">
        <f>_xlfn.IFNA(IF(Table[[#This Row],[Programme Partner]]&lt;&gt;Table[[#This Row],[Implementing Partner]],CONCATENATE(Table[[#This Row],[Programme Partner]],"-",Table[[#This Row],[Implementing Partner]]),Table[[#This Row],[Programme Partner]]),"")</f>
        <v>BRAC</v>
      </c>
    </row>
    <row r="6765" spans="1:28" ht="16.5" customHeight="1">
      <c r="A6765" s="183"/>
      <c r="B6765" s="195" t="s">
        <v>5033</v>
      </c>
      <c r="C6765" s="198" t="s">
        <v>5033</v>
      </c>
      <c r="D6765" s="212" t="s">
        <v>7014</v>
      </c>
      <c r="E6765" s="269" t="s">
        <v>27</v>
      </c>
      <c r="F6765" s="195" t="s">
        <v>8013</v>
      </c>
      <c r="G6765" t="s">
        <v>8313</v>
      </c>
      <c r="H6765" s="195" t="str">
        <f>IFERROR(VLOOKUP(Table[[#This Row],[Activity Details of Assistance]],WHAT!E:F,2,FALSE),"")</f>
        <v># of HP sessions at community level</v>
      </c>
      <c r="I6765" s="195"/>
      <c r="J6765">
        <v>42</v>
      </c>
      <c r="K6765" t="s">
        <v>8280</v>
      </c>
      <c r="L6765" s="306" t="s">
        <v>13</v>
      </c>
      <c r="M6765" t="s">
        <v>14</v>
      </c>
      <c r="N6765" t="s">
        <v>307</v>
      </c>
      <c r="O6765" t="s">
        <v>1599</v>
      </c>
      <c r="P6765" t="s">
        <v>4720</v>
      </c>
      <c r="Q6765" s="236">
        <v>44562</v>
      </c>
      <c r="R6765" s="236">
        <v>44896</v>
      </c>
      <c r="S6765" t="s">
        <v>8452</v>
      </c>
      <c r="T6765" s="196"/>
      <c r="U6765" s="196"/>
      <c r="V6765" s="196"/>
      <c r="W6765" s="196"/>
      <c r="X6765" s="222"/>
      <c r="Y6765" t="s">
        <v>8629</v>
      </c>
      <c r="Z6765">
        <v>1847456024</v>
      </c>
      <c r="AA6765" t="s">
        <v>8692</v>
      </c>
      <c r="AB6765" s="221" t="str">
        <f>_xlfn.IFNA(IF(Table[[#This Row],[Programme Partner]]&lt;&gt;Table[[#This Row],[Implementing Partner]],CONCATENATE(Table[[#This Row],[Programme Partner]],"-",Table[[#This Row],[Implementing Partner]]),Table[[#This Row],[Programme Partner]]),"")</f>
        <v>BRAC</v>
      </c>
    </row>
    <row r="6766" spans="1:28" ht="16.5" customHeight="1">
      <c r="A6766" s="183"/>
      <c r="B6766" s="195" t="s">
        <v>5033</v>
      </c>
      <c r="C6766" s="198" t="s">
        <v>5033</v>
      </c>
      <c r="D6766" s="212" t="s">
        <v>7014</v>
      </c>
      <c r="E6766" s="269" t="s">
        <v>27</v>
      </c>
      <c r="F6766" s="195" t="s">
        <v>8013</v>
      </c>
      <c r="G6766" t="s">
        <v>8314</v>
      </c>
      <c r="H6766" s="195" t="str">
        <f>IFERROR(VLOOKUP(Table[[#This Row],[Activity Details of Assistance]],WHAT!E:F,2,FALSE),"")</f>
        <v># of HP sessions at HH level</v>
      </c>
      <c r="I6766" s="195"/>
      <c r="J6766">
        <v>295</v>
      </c>
      <c r="K6766" t="s">
        <v>8280</v>
      </c>
      <c r="L6766" s="306" t="s">
        <v>13</v>
      </c>
      <c r="M6766" t="s">
        <v>14</v>
      </c>
      <c r="N6766" t="s">
        <v>307</v>
      </c>
      <c r="O6766" t="s">
        <v>1599</v>
      </c>
      <c r="P6766" t="s">
        <v>4720</v>
      </c>
      <c r="Q6766" s="236">
        <v>44562</v>
      </c>
      <c r="R6766" s="236">
        <v>44896</v>
      </c>
      <c r="S6766" t="s">
        <v>8452</v>
      </c>
      <c r="T6766" s="196"/>
      <c r="U6766" s="196"/>
      <c r="V6766" s="196"/>
      <c r="W6766" s="196"/>
      <c r="X6766" s="222"/>
      <c r="Y6766" t="s">
        <v>8629</v>
      </c>
      <c r="Z6766">
        <v>1847456024</v>
      </c>
      <c r="AA6766" t="s">
        <v>8692</v>
      </c>
      <c r="AB6766" s="221" t="str">
        <f>_xlfn.IFNA(IF(Table[[#This Row],[Programme Partner]]&lt;&gt;Table[[#This Row],[Implementing Partner]],CONCATENATE(Table[[#This Row],[Programme Partner]],"-",Table[[#This Row],[Implementing Partner]]),Table[[#This Row],[Programme Partner]]),"")</f>
        <v>BRAC</v>
      </c>
    </row>
    <row r="6767" spans="1:28" ht="16.5" customHeight="1">
      <c r="A6767" s="183"/>
      <c r="B6767" s="195" t="s">
        <v>5033</v>
      </c>
      <c r="C6767" s="198" t="s">
        <v>5033</v>
      </c>
      <c r="D6767" s="212" t="s">
        <v>7014</v>
      </c>
      <c r="E6767" s="269" t="s">
        <v>27</v>
      </c>
      <c r="F6767" s="195" t="s">
        <v>8013</v>
      </c>
      <c r="G6767" t="s">
        <v>8360</v>
      </c>
      <c r="H6767" s="195" t="str">
        <f>IFERROR(VLOOKUP(Table[[#This Row],[Activity Details of Assistance]],WHAT!E:F,2,FALSE),"")</f>
        <v># of household</v>
      </c>
      <c r="I6767" s="195"/>
      <c r="J6767">
        <v>3443</v>
      </c>
      <c r="K6767" t="s">
        <v>8280</v>
      </c>
      <c r="L6767" s="306" t="s">
        <v>13</v>
      </c>
      <c r="M6767" t="s">
        <v>14</v>
      </c>
      <c r="N6767" t="s">
        <v>307</v>
      </c>
      <c r="O6767" t="s">
        <v>1599</v>
      </c>
      <c r="P6767" t="s">
        <v>4720</v>
      </c>
      <c r="Q6767" s="236">
        <v>44562</v>
      </c>
      <c r="R6767" s="236">
        <v>44896</v>
      </c>
      <c r="S6767" t="s">
        <v>8452</v>
      </c>
      <c r="T6767" s="196"/>
      <c r="U6767" s="196"/>
      <c r="V6767" s="196"/>
      <c r="W6767" s="196"/>
      <c r="X6767" s="222"/>
      <c r="Y6767" t="s">
        <v>8629</v>
      </c>
      <c r="Z6767">
        <v>1847456024</v>
      </c>
      <c r="AA6767" t="s">
        <v>8692</v>
      </c>
      <c r="AB6767" s="221" t="str">
        <f>_xlfn.IFNA(IF(Table[[#This Row],[Programme Partner]]&lt;&gt;Table[[#This Row],[Implementing Partner]],CONCATENATE(Table[[#This Row],[Programme Partner]],"-",Table[[#This Row],[Implementing Partner]]),Table[[#This Row],[Programme Partner]]),"")</f>
        <v>BRAC</v>
      </c>
    </row>
    <row r="6768" spans="1:28" ht="16.5" customHeight="1">
      <c r="A6768" s="183"/>
      <c r="B6768" s="195" t="s">
        <v>5033</v>
      </c>
      <c r="C6768" s="198" t="s">
        <v>5033</v>
      </c>
      <c r="D6768" s="212" t="s">
        <v>7014</v>
      </c>
      <c r="E6768" s="269" t="s">
        <v>27</v>
      </c>
      <c r="F6768" s="195" t="s">
        <v>8014</v>
      </c>
      <c r="G6768" t="s">
        <v>8019</v>
      </c>
      <c r="H6768" s="195" t="str">
        <f>IFERROR(VLOOKUP(Table[[#This Row],[Activity Details of Assistance]],WHAT!E:F,2,FALSE),"")</f>
        <v>N/A</v>
      </c>
      <c r="I6768" s="195"/>
      <c r="J6768">
        <v>2600</v>
      </c>
      <c r="K6768" t="s">
        <v>8280</v>
      </c>
      <c r="L6768" s="306" t="s">
        <v>13</v>
      </c>
      <c r="M6768" t="s">
        <v>14</v>
      </c>
      <c r="N6768" t="s">
        <v>307</v>
      </c>
      <c r="O6768" t="s">
        <v>1599</v>
      </c>
      <c r="P6768" t="s">
        <v>4720</v>
      </c>
      <c r="Q6768" s="236">
        <v>44562</v>
      </c>
      <c r="R6768" s="236">
        <v>44896</v>
      </c>
      <c r="S6768" t="s">
        <v>8452</v>
      </c>
      <c r="T6768" s="196"/>
      <c r="U6768" s="196"/>
      <c r="V6768" s="196"/>
      <c r="W6768" s="196"/>
      <c r="X6768" s="222"/>
      <c r="Y6768" t="s">
        <v>8629</v>
      </c>
      <c r="Z6768">
        <v>1847456024</v>
      </c>
      <c r="AA6768" t="s">
        <v>8692</v>
      </c>
      <c r="AB6768" s="221" t="str">
        <f>_xlfn.IFNA(IF(Table[[#This Row],[Programme Partner]]&lt;&gt;Table[[#This Row],[Implementing Partner]],CONCATENATE(Table[[#This Row],[Programme Partner]],"-",Table[[#This Row],[Implementing Partner]]),Table[[#This Row],[Programme Partner]]),"")</f>
        <v>BRAC</v>
      </c>
    </row>
    <row r="6769" spans="1:28" ht="16.5" customHeight="1">
      <c r="A6769" s="183"/>
      <c r="B6769" s="195" t="s">
        <v>5033</v>
      </c>
      <c r="C6769" s="198" t="s">
        <v>5033</v>
      </c>
      <c r="D6769" s="212" t="s">
        <v>7014</v>
      </c>
      <c r="E6769" s="269" t="s">
        <v>27</v>
      </c>
      <c r="F6769" s="195" t="s">
        <v>8012</v>
      </c>
      <c r="G6769" t="s">
        <v>8372</v>
      </c>
      <c r="H6769" s="195" t="str">
        <f>IFERROR(VLOOKUP(Table[[#This Row],[Activity Details of Assistance]],WHAT!E:F,2,FALSE),"")</f>
        <v># of door</v>
      </c>
      <c r="I6769" s="195"/>
      <c r="J6769">
        <v>1</v>
      </c>
      <c r="K6769" t="s">
        <v>8280</v>
      </c>
      <c r="L6769" s="306" t="s">
        <v>13</v>
      </c>
      <c r="M6769" t="s">
        <v>14</v>
      </c>
      <c r="N6769" t="s">
        <v>309</v>
      </c>
      <c r="O6769" t="s">
        <v>1606</v>
      </c>
      <c r="P6769" t="s">
        <v>4659</v>
      </c>
      <c r="Q6769" s="236">
        <v>44562</v>
      </c>
      <c r="R6769" s="236">
        <v>44896</v>
      </c>
      <c r="S6769" t="s">
        <v>8452</v>
      </c>
      <c r="T6769" s="196"/>
      <c r="U6769" s="196"/>
      <c r="V6769" s="196"/>
      <c r="W6769" s="196"/>
      <c r="X6769" s="222"/>
      <c r="Y6769" t="s">
        <v>8629</v>
      </c>
      <c r="Z6769">
        <v>1847456024</v>
      </c>
      <c r="AA6769" t="s">
        <v>8692</v>
      </c>
      <c r="AB6769" s="221" t="str">
        <f>_xlfn.IFNA(IF(Table[[#This Row],[Programme Partner]]&lt;&gt;Table[[#This Row],[Implementing Partner]],CONCATENATE(Table[[#This Row],[Programme Partner]],"-",Table[[#This Row],[Implementing Partner]]),Table[[#This Row],[Programme Partner]]),"")</f>
        <v>BRAC</v>
      </c>
    </row>
    <row r="6770" spans="1:28" ht="16.5" customHeight="1">
      <c r="A6770" s="183"/>
      <c r="B6770" s="195" t="s">
        <v>8323</v>
      </c>
      <c r="C6770" s="198" t="s">
        <v>8323</v>
      </c>
      <c r="D6770" s="212" t="s">
        <v>8704</v>
      </c>
      <c r="E6770" s="269" t="s">
        <v>27</v>
      </c>
      <c r="F6770" s="195" t="s">
        <v>8012</v>
      </c>
      <c r="G6770" t="s">
        <v>8585</v>
      </c>
      <c r="H6770" s="195" t="str">
        <f>IFERROR(VLOOKUP(Table[[#This Row],[Activity Details of Assistance]],WHAT!E:F,2,FALSE),"")</f>
        <v xml:space="preserve"># of door </v>
      </c>
      <c r="I6770" s="195"/>
      <c r="J6770">
        <v>3</v>
      </c>
      <c r="K6770" t="s">
        <v>8280</v>
      </c>
      <c r="L6770" s="306" t="s">
        <v>13</v>
      </c>
      <c r="M6770" t="s">
        <v>14</v>
      </c>
      <c r="N6770" t="s">
        <v>307</v>
      </c>
      <c r="O6770" t="s">
        <v>1599</v>
      </c>
      <c r="P6770" t="s">
        <v>4723</v>
      </c>
      <c r="Q6770" s="236">
        <v>44866</v>
      </c>
      <c r="R6770" s="236">
        <v>45139</v>
      </c>
      <c r="S6770" t="s">
        <v>8452</v>
      </c>
      <c r="T6770" s="196"/>
      <c r="U6770" s="196"/>
      <c r="V6770" s="196"/>
      <c r="W6770" s="196"/>
      <c r="X6770" s="222"/>
      <c r="Y6770" t="s">
        <v>8328</v>
      </c>
      <c r="Z6770">
        <v>1712651648</v>
      </c>
      <c r="AA6770" t="s">
        <v>8329</v>
      </c>
      <c r="AB6770" s="221" t="str">
        <f>_xlfn.IFNA(IF(Table[[#This Row],[Programme Partner]]&lt;&gt;Table[[#This Row],[Implementing Partner]],CONCATENATE(Table[[#This Row],[Programme Partner]],"-",Table[[#This Row],[Implementing Partner]]),Table[[#This Row],[Programme Partner]]),"")</f>
        <v>TDH</v>
      </c>
    </row>
    <row r="6771" spans="1:28" ht="16.5" customHeight="1">
      <c r="A6771" s="183"/>
      <c r="B6771" s="195" t="s">
        <v>8323</v>
      </c>
      <c r="C6771" s="198" t="s">
        <v>8323</v>
      </c>
      <c r="D6771" s="212" t="s">
        <v>8704</v>
      </c>
      <c r="E6771" s="269" t="s">
        <v>27</v>
      </c>
      <c r="F6771" s="195" t="s">
        <v>8012</v>
      </c>
      <c r="G6771" t="s">
        <v>8367</v>
      </c>
      <c r="H6771" s="195" t="str">
        <f>IFERROR(VLOOKUP(Table[[#This Row],[Activity Details of Assistance]],WHAT!E:F,2,FALSE),"")</f>
        <v># of door</v>
      </c>
      <c r="I6771" s="195"/>
      <c r="J6771">
        <v>1</v>
      </c>
      <c r="K6771" t="s">
        <v>8280</v>
      </c>
      <c r="L6771" s="306" t="s">
        <v>13</v>
      </c>
      <c r="M6771" t="s">
        <v>14</v>
      </c>
      <c r="N6771" t="s">
        <v>307</v>
      </c>
      <c r="O6771" t="s">
        <v>1599</v>
      </c>
      <c r="P6771" t="s">
        <v>4723</v>
      </c>
      <c r="Q6771" s="236">
        <v>44866</v>
      </c>
      <c r="R6771" s="236">
        <v>45139</v>
      </c>
      <c r="S6771" t="s">
        <v>8452</v>
      </c>
      <c r="T6771" s="196"/>
      <c r="U6771" s="196"/>
      <c r="V6771" s="196"/>
      <c r="W6771" s="196"/>
      <c r="X6771" s="222"/>
      <c r="Y6771" t="s">
        <v>8328</v>
      </c>
      <c r="Z6771">
        <v>1712651648</v>
      </c>
      <c r="AA6771" t="s">
        <v>8329</v>
      </c>
      <c r="AB6771" s="221" t="str">
        <f>_xlfn.IFNA(IF(Table[[#This Row],[Programme Partner]]&lt;&gt;Table[[#This Row],[Implementing Partner]],CONCATENATE(Table[[#This Row],[Programme Partner]],"-",Table[[#This Row],[Implementing Partner]]),Table[[#This Row],[Programme Partner]]),"")</f>
        <v>TDH</v>
      </c>
    </row>
    <row r="6772" spans="1:28" ht="16.5" customHeight="1">
      <c r="A6772" s="183"/>
      <c r="B6772" s="195" t="s">
        <v>8323</v>
      </c>
      <c r="C6772" s="198" t="s">
        <v>8323</v>
      </c>
      <c r="D6772" s="212" t="s">
        <v>8704</v>
      </c>
      <c r="E6772" s="269" t="s">
        <v>27</v>
      </c>
      <c r="F6772" s="195" t="s">
        <v>8012</v>
      </c>
      <c r="G6772" t="s">
        <v>8586</v>
      </c>
      <c r="H6772" s="195" t="str">
        <f>IFERROR(VLOOKUP(Table[[#This Row],[Activity Details of Assistance]],WHAT!E:F,2,FALSE),"")</f>
        <v># of door</v>
      </c>
      <c r="I6772" s="195"/>
      <c r="J6772">
        <v>7</v>
      </c>
      <c r="K6772" t="s">
        <v>8280</v>
      </c>
      <c r="L6772" s="306" t="s">
        <v>13</v>
      </c>
      <c r="M6772" t="s">
        <v>14</v>
      </c>
      <c r="N6772" t="s">
        <v>307</v>
      </c>
      <c r="O6772" t="s">
        <v>1599</v>
      </c>
      <c r="P6772" t="s">
        <v>4723</v>
      </c>
      <c r="Q6772" s="236">
        <v>44866</v>
      </c>
      <c r="R6772" s="236">
        <v>45139</v>
      </c>
      <c r="S6772" t="s">
        <v>8452</v>
      </c>
      <c r="T6772" s="196"/>
      <c r="U6772" s="196"/>
      <c r="V6772" s="196"/>
      <c r="W6772" s="196"/>
      <c r="X6772" s="222"/>
      <c r="Y6772" t="s">
        <v>8328</v>
      </c>
      <c r="Z6772">
        <v>1712651648</v>
      </c>
      <c r="AA6772" t="s">
        <v>8329</v>
      </c>
      <c r="AB6772" s="221" t="str">
        <f>_xlfn.IFNA(IF(Table[[#This Row],[Programme Partner]]&lt;&gt;Table[[#This Row],[Implementing Partner]],CONCATENATE(Table[[#This Row],[Programme Partner]],"-",Table[[#This Row],[Implementing Partner]]),Table[[#This Row],[Programme Partner]]),"")</f>
        <v>TDH</v>
      </c>
    </row>
    <row r="6773" spans="1:28" ht="16.5" customHeight="1">
      <c r="A6773" s="183"/>
      <c r="B6773" s="195" t="s">
        <v>8323</v>
      </c>
      <c r="C6773" s="198" t="s">
        <v>8323</v>
      </c>
      <c r="D6773" s="212" t="s">
        <v>8704</v>
      </c>
      <c r="E6773" s="269" t="s">
        <v>27</v>
      </c>
      <c r="F6773" s="195" t="s">
        <v>8012</v>
      </c>
      <c r="G6773" t="s">
        <v>8357</v>
      </c>
      <c r="H6773" s="195" t="str">
        <f>IFERROR(VLOOKUP(Table[[#This Row],[Activity Details of Assistance]],WHAT!E:F,2,FALSE),"")</f>
        <v># of door</v>
      </c>
      <c r="I6773" s="195"/>
      <c r="J6773">
        <v>95</v>
      </c>
      <c r="K6773" t="s">
        <v>8280</v>
      </c>
      <c r="L6773" s="306" t="s">
        <v>13</v>
      </c>
      <c r="M6773" t="s">
        <v>14</v>
      </c>
      <c r="N6773" t="s">
        <v>307</v>
      </c>
      <c r="O6773" t="s">
        <v>1599</v>
      </c>
      <c r="P6773" t="s">
        <v>4723</v>
      </c>
      <c r="Q6773" s="236">
        <v>44866</v>
      </c>
      <c r="R6773" s="236">
        <v>45139</v>
      </c>
      <c r="S6773" t="s">
        <v>8452</v>
      </c>
      <c r="T6773" s="196"/>
      <c r="U6773" s="196"/>
      <c r="V6773" s="196"/>
      <c r="W6773" s="196"/>
      <c r="X6773" s="222"/>
      <c r="Y6773" t="s">
        <v>8328</v>
      </c>
      <c r="Z6773">
        <v>1712651648</v>
      </c>
      <c r="AA6773" t="s">
        <v>8329</v>
      </c>
      <c r="AB6773" s="221" t="str">
        <f>_xlfn.IFNA(IF(Table[[#This Row],[Programme Partner]]&lt;&gt;Table[[#This Row],[Implementing Partner]],CONCATENATE(Table[[#This Row],[Programme Partner]],"-",Table[[#This Row],[Implementing Partner]]),Table[[#This Row],[Programme Partner]]),"")</f>
        <v>TDH</v>
      </c>
    </row>
    <row r="6774" spans="1:28" ht="16.5" customHeight="1">
      <c r="A6774" s="183"/>
      <c r="B6774" s="195" t="s">
        <v>8323</v>
      </c>
      <c r="C6774" s="198" t="s">
        <v>8323</v>
      </c>
      <c r="D6774" s="212" t="s">
        <v>8704</v>
      </c>
      <c r="E6774" s="269" t="s">
        <v>27</v>
      </c>
      <c r="F6774" s="195" t="s">
        <v>8013</v>
      </c>
      <c r="G6774" t="s">
        <v>8314</v>
      </c>
      <c r="H6774" s="195" t="str">
        <f>IFERROR(VLOOKUP(Table[[#This Row],[Activity Details of Assistance]],WHAT!E:F,2,FALSE),"")</f>
        <v># of HP sessions at HH level</v>
      </c>
      <c r="I6774" s="195"/>
      <c r="J6774">
        <v>144</v>
      </c>
      <c r="K6774" t="s">
        <v>8280</v>
      </c>
      <c r="L6774" s="306" t="s">
        <v>13</v>
      </c>
      <c r="M6774" t="s">
        <v>14</v>
      </c>
      <c r="N6774" t="s">
        <v>307</v>
      </c>
      <c r="O6774" t="s">
        <v>1599</v>
      </c>
      <c r="P6774" t="s">
        <v>4723</v>
      </c>
      <c r="Q6774" s="236">
        <v>44866</v>
      </c>
      <c r="R6774" s="236">
        <v>45139</v>
      </c>
      <c r="S6774" t="s">
        <v>8452</v>
      </c>
      <c r="T6774" s="196"/>
      <c r="U6774" s="196"/>
      <c r="V6774" s="196"/>
      <c r="W6774" s="196"/>
      <c r="X6774" s="222"/>
      <c r="Y6774" t="s">
        <v>8328</v>
      </c>
      <c r="Z6774">
        <v>1712651648</v>
      </c>
      <c r="AA6774" t="s">
        <v>8329</v>
      </c>
      <c r="AB6774" s="221" t="str">
        <f>_xlfn.IFNA(IF(Table[[#This Row],[Programme Partner]]&lt;&gt;Table[[#This Row],[Implementing Partner]],CONCATENATE(Table[[#This Row],[Programme Partner]],"-",Table[[#This Row],[Implementing Partner]]),Table[[#This Row],[Programme Partner]]),"")</f>
        <v>TDH</v>
      </c>
    </row>
    <row r="6775" spans="1:28" ht="16.5" customHeight="1">
      <c r="A6775" s="183"/>
      <c r="B6775" s="195" t="s">
        <v>8323</v>
      </c>
      <c r="C6775" s="198" t="s">
        <v>8323</v>
      </c>
      <c r="D6775" s="212" t="s">
        <v>8704</v>
      </c>
      <c r="E6775" s="269" t="s">
        <v>27</v>
      </c>
      <c r="F6775" s="195" t="s">
        <v>8013</v>
      </c>
      <c r="G6775" t="s">
        <v>8442</v>
      </c>
      <c r="H6775" s="195" t="str">
        <f>IFERROR(VLOOKUP(Table[[#This Row],[Activity Details of Assistance]],WHAT!E:F,2,FALSE),"")</f>
        <v># of facilities</v>
      </c>
      <c r="I6775" s="195"/>
      <c r="J6775">
        <v>228</v>
      </c>
      <c r="K6775" t="s">
        <v>8280</v>
      </c>
      <c r="L6775" s="306" t="s">
        <v>13</v>
      </c>
      <c r="M6775" t="s">
        <v>14</v>
      </c>
      <c r="N6775" t="s">
        <v>307</v>
      </c>
      <c r="O6775" t="s">
        <v>1599</v>
      </c>
      <c r="P6775" t="s">
        <v>4723</v>
      </c>
      <c r="Q6775" s="236">
        <v>44866</v>
      </c>
      <c r="R6775" s="236">
        <v>45139</v>
      </c>
      <c r="S6775" t="s">
        <v>8452</v>
      </c>
      <c r="T6775" s="196"/>
      <c r="U6775" s="196"/>
      <c r="V6775" s="196"/>
      <c r="W6775" s="196"/>
      <c r="X6775" s="222"/>
      <c r="Y6775" t="s">
        <v>8328</v>
      </c>
      <c r="Z6775">
        <v>1712651648</v>
      </c>
      <c r="AA6775" t="s">
        <v>8329</v>
      </c>
      <c r="AB6775" s="221" t="str">
        <f>_xlfn.IFNA(IF(Table[[#This Row],[Programme Partner]]&lt;&gt;Table[[#This Row],[Implementing Partner]],CONCATENATE(Table[[#This Row],[Programme Partner]],"-",Table[[#This Row],[Implementing Partner]]),Table[[#This Row],[Programme Partner]]),"")</f>
        <v>TDH</v>
      </c>
    </row>
    <row r="6776" spans="1:28" ht="16.5" customHeight="1">
      <c r="A6776" s="183"/>
      <c r="B6776" s="195" t="s">
        <v>8323</v>
      </c>
      <c r="C6776" s="198" t="s">
        <v>8323</v>
      </c>
      <c r="D6776" s="212" t="s">
        <v>8704</v>
      </c>
      <c r="E6776" s="269" t="s">
        <v>27</v>
      </c>
      <c r="F6776" s="195" t="s">
        <v>8014</v>
      </c>
      <c r="G6776" s="103" t="s">
        <v>8361</v>
      </c>
      <c r="H6776" s="195" t="str">
        <f>IFERROR(VLOOKUP(Table[[#This Row],[Activity Details of Assistance]],WHAT!E:F,2,FALSE),"")</f>
        <v># of plant</v>
      </c>
      <c r="I6776" s="195"/>
      <c r="J6776">
        <v>1</v>
      </c>
      <c r="K6776" t="s">
        <v>8280</v>
      </c>
      <c r="L6776" s="306" t="s">
        <v>13</v>
      </c>
      <c r="M6776" t="s">
        <v>14</v>
      </c>
      <c r="N6776" t="s">
        <v>307</v>
      </c>
      <c r="O6776" t="s">
        <v>1599</v>
      </c>
      <c r="P6776" t="s">
        <v>4723</v>
      </c>
      <c r="Q6776" s="236">
        <v>44866</v>
      </c>
      <c r="R6776" s="236">
        <v>45139</v>
      </c>
      <c r="S6776" t="s">
        <v>8452</v>
      </c>
      <c r="T6776" s="196"/>
      <c r="U6776" s="196"/>
      <c r="V6776" s="196"/>
      <c r="W6776" s="196"/>
      <c r="X6776" s="222"/>
      <c r="Y6776" t="s">
        <v>8328</v>
      </c>
      <c r="Z6776">
        <v>1712651648</v>
      </c>
      <c r="AA6776" t="s">
        <v>8329</v>
      </c>
      <c r="AB6776" s="221" t="str">
        <f>_xlfn.IFNA(IF(Table[[#This Row],[Programme Partner]]&lt;&gt;Table[[#This Row],[Implementing Partner]],CONCATENATE(Table[[#This Row],[Programme Partner]],"-",Table[[#This Row],[Implementing Partner]]),Table[[#This Row],[Programme Partner]]),"")</f>
        <v>TDH</v>
      </c>
    </row>
    <row r="6777" spans="1:28" ht="16.5" customHeight="1">
      <c r="A6777" s="183"/>
      <c r="B6777" s="195" t="s">
        <v>8323</v>
      </c>
      <c r="C6777" s="198" t="s">
        <v>8323</v>
      </c>
      <c r="D6777" s="212" t="s">
        <v>8704</v>
      </c>
      <c r="E6777" s="269" t="s">
        <v>27</v>
      </c>
      <c r="F6777" s="195" t="s">
        <v>8012</v>
      </c>
      <c r="G6777" t="s">
        <v>8359</v>
      </c>
      <c r="H6777" s="195" t="str">
        <f>IFERROR(VLOOKUP(Table[[#This Row],[Activity Details of Assistance]],WHAT!E:F,2,FALSE),"")</f>
        <v># of FSM Site</v>
      </c>
      <c r="I6777" s="195"/>
      <c r="J6777">
        <v>1</v>
      </c>
      <c r="K6777" t="s">
        <v>8280</v>
      </c>
      <c r="L6777" s="306" t="s">
        <v>13</v>
      </c>
      <c r="M6777" t="s">
        <v>14</v>
      </c>
      <c r="N6777" t="s">
        <v>307</v>
      </c>
      <c r="O6777" t="s">
        <v>1599</v>
      </c>
      <c r="P6777" t="s">
        <v>4726</v>
      </c>
      <c r="Q6777" s="236">
        <v>44866</v>
      </c>
      <c r="R6777" s="236">
        <v>45231</v>
      </c>
      <c r="S6777" t="s">
        <v>8452</v>
      </c>
      <c r="T6777" s="196"/>
      <c r="U6777" s="196"/>
      <c r="V6777" s="196"/>
      <c r="W6777" s="196"/>
      <c r="X6777" s="222"/>
      <c r="Y6777" t="s">
        <v>8328</v>
      </c>
      <c r="Z6777">
        <v>1712651648</v>
      </c>
      <c r="AA6777" t="s">
        <v>8329</v>
      </c>
      <c r="AB6777" s="221" t="str">
        <f>_xlfn.IFNA(IF(Table[[#This Row],[Programme Partner]]&lt;&gt;Table[[#This Row],[Implementing Partner]],CONCATENATE(Table[[#This Row],[Programme Partner]],"-",Table[[#This Row],[Implementing Partner]]),Table[[#This Row],[Programme Partner]]),"")</f>
        <v>TDH</v>
      </c>
    </row>
    <row r="6778" spans="1:28" ht="16.5" customHeight="1">
      <c r="A6778" s="183"/>
      <c r="B6778" s="195" t="s">
        <v>8323</v>
      </c>
      <c r="C6778" s="198" t="s">
        <v>8323</v>
      </c>
      <c r="D6778" s="212" t="s">
        <v>8704</v>
      </c>
      <c r="E6778" s="269" t="s">
        <v>27</v>
      </c>
      <c r="F6778" s="195" t="s">
        <v>8012</v>
      </c>
      <c r="G6778" t="s">
        <v>8357</v>
      </c>
      <c r="H6778" s="195" t="str">
        <f>IFERROR(VLOOKUP(Table[[#This Row],[Activity Details of Assistance]],WHAT!E:F,2,FALSE),"")</f>
        <v># of door</v>
      </c>
      <c r="I6778" s="195"/>
      <c r="J6778">
        <v>54</v>
      </c>
      <c r="K6778" t="s">
        <v>8280</v>
      </c>
      <c r="L6778" s="306" t="s">
        <v>13</v>
      </c>
      <c r="M6778" t="s">
        <v>14</v>
      </c>
      <c r="N6778" t="s">
        <v>307</v>
      </c>
      <c r="O6778" t="s">
        <v>1599</v>
      </c>
      <c r="P6778" t="s">
        <v>4726</v>
      </c>
      <c r="Q6778" s="236">
        <v>44866</v>
      </c>
      <c r="R6778" s="236">
        <v>45231</v>
      </c>
      <c r="S6778" t="s">
        <v>8452</v>
      </c>
      <c r="T6778" s="196"/>
      <c r="U6778" s="196"/>
      <c r="V6778" s="196"/>
      <c r="W6778" s="196"/>
      <c r="X6778" s="222"/>
      <c r="Y6778" t="s">
        <v>8328</v>
      </c>
      <c r="Z6778">
        <v>1712651648</v>
      </c>
      <c r="AA6778" t="s">
        <v>8329</v>
      </c>
      <c r="AB6778" s="221" t="str">
        <f>_xlfn.IFNA(IF(Table[[#This Row],[Programme Partner]]&lt;&gt;Table[[#This Row],[Implementing Partner]],CONCATENATE(Table[[#This Row],[Programme Partner]],"-",Table[[#This Row],[Implementing Partner]]),Table[[#This Row],[Programme Partner]]),"")</f>
        <v>TDH</v>
      </c>
    </row>
    <row r="6779" spans="1:28" ht="16.5" customHeight="1">
      <c r="A6779" s="183"/>
      <c r="B6779" s="195" t="s">
        <v>5148</v>
      </c>
      <c r="C6779" s="198" t="s">
        <v>8341</v>
      </c>
      <c r="D6779" s="212" t="s">
        <v>5148</v>
      </c>
      <c r="E6779" s="269" t="s">
        <v>27</v>
      </c>
      <c r="F6779" s="195" t="s">
        <v>8011</v>
      </c>
      <c r="G6779" t="s">
        <v>8584</v>
      </c>
      <c r="H6779" s="195" t="str">
        <f>IFERROR(VLOOKUP(Table[[#This Row],[Activity Details of Assistance]],WHAT!E:F,2,FALSE),"")</f>
        <v># of tube well</v>
      </c>
      <c r="I6779" s="195"/>
      <c r="J6779">
        <v>182</v>
      </c>
      <c r="K6779" t="s">
        <v>8280</v>
      </c>
      <c r="L6779" s="306" t="s">
        <v>13</v>
      </c>
      <c r="M6779" t="s">
        <v>14</v>
      </c>
      <c r="N6779" t="s">
        <v>309</v>
      </c>
      <c r="O6779" t="s">
        <v>1606</v>
      </c>
      <c r="P6779" t="s">
        <v>4654</v>
      </c>
      <c r="Q6779" s="236">
        <v>44866</v>
      </c>
      <c r="R6779" s="236">
        <v>44986</v>
      </c>
      <c r="S6779" t="s">
        <v>8452</v>
      </c>
      <c r="T6779" s="196"/>
      <c r="U6779" s="196"/>
      <c r="V6779" s="196"/>
      <c r="W6779" s="196"/>
      <c r="X6779" s="222"/>
      <c r="Y6779" t="s">
        <v>8340</v>
      </c>
      <c r="Z6779">
        <v>1849719196</v>
      </c>
      <c r="AA6779" t="s">
        <v>8290</v>
      </c>
      <c r="AB6779" s="221" t="str">
        <f>_xlfn.IFNA(IF(Table[[#This Row],[Programme Partner]]&lt;&gt;Table[[#This Row],[Implementing Partner]],CONCATENATE(Table[[#This Row],[Programme Partner]],"-",Table[[#This Row],[Implementing Partner]]),Table[[#This Row],[Programme Partner]]),"")</f>
        <v>IOM-SHUSHILAN</v>
      </c>
    </row>
    <row r="6780" spans="1:28" ht="16.5" customHeight="1">
      <c r="A6780" s="183"/>
      <c r="B6780" s="195" t="s">
        <v>5148</v>
      </c>
      <c r="C6780" s="198" t="s">
        <v>8341</v>
      </c>
      <c r="D6780" s="212" t="s">
        <v>5148</v>
      </c>
      <c r="E6780" s="269" t="s">
        <v>27</v>
      </c>
      <c r="F6780" s="195" t="s">
        <v>8011</v>
      </c>
      <c r="G6780" t="s">
        <v>8355</v>
      </c>
      <c r="H6780" s="195" t="str">
        <f>IFERROR(VLOOKUP(Table[[#This Row],[Activity Details of Assistance]],WHAT!E:F,2,FALSE),"")</f>
        <v># of water network</v>
      </c>
      <c r="I6780" s="195"/>
      <c r="J6780">
        <v>1</v>
      </c>
      <c r="K6780" t="s">
        <v>8280</v>
      </c>
      <c r="L6780" s="306" t="s">
        <v>13</v>
      </c>
      <c r="M6780" t="s">
        <v>14</v>
      </c>
      <c r="N6780" t="s">
        <v>309</v>
      </c>
      <c r="O6780" t="s">
        <v>1606</v>
      </c>
      <c r="P6780" t="s">
        <v>4654</v>
      </c>
      <c r="Q6780" s="236">
        <v>44866</v>
      </c>
      <c r="R6780" s="236">
        <v>44986</v>
      </c>
      <c r="S6780" t="s">
        <v>8452</v>
      </c>
      <c r="T6780" s="196"/>
      <c r="U6780" s="196"/>
      <c r="V6780" s="196"/>
      <c r="W6780" s="196"/>
      <c r="X6780" s="222"/>
      <c r="Y6780" t="s">
        <v>8340</v>
      </c>
      <c r="Z6780">
        <v>1849719196</v>
      </c>
      <c r="AA6780" t="s">
        <v>8290</v>
      </c>
      <c r="AB6780" s="221" t="str">
        <f>_xlfn.IFNA(IF(Table[[#This Row],[Programme Partner]]&lt;&gt;Table[[#This Row],[Implementing Partner]],CONCATENATE(Table[[#This Row],[Programme Partner]],"-",Table[[#This Row],[Implementing Partner]]),Table[[#This Row],[Programme Partner]]),"")</f>
        <v>IOM-SHUSHILAN</v>
      </c>
    </row>
    <row r="6781" spans="1:28" ht="16.5" customHeight="1">
      <c r="A6781" s="183"/>
      <c r="B6781" s="195" t="s">
        <v>5148</v>
      </c>
      <c r="C6781" s="198" t="s">
        <v>8341</v>
      </c>
      <c r="D6781" s="212" t="s">
        <v>5148</v>
      </c>
      <c r="E6781" s="269" t="s">
        <v>27</v>
      </c>
      <c r="F6781" s="195" t="s">
        <v>8011</v>
      </c>
      <c r="G6781" t="s">
        <v>8019</v>
      </c>
      <c r="H6781" s="195" t="str">
        <f>IFERROR(VLOOKUP(Table[[#This Row],[Activity Details of Assistance]],WHAT!E:F,2,FALSE),"")</f>
        <v>N/A</v>
      </c>
      <c r="I6781" s="195"/>
      <c r="J6781">
        <v>167</v>
      </c>
      <c r="K6781" t="s">
        <v>8280</v>
      </c>
      <c r="L6781" s="306" t="s">
        <v>13</v>
      </c>
      <c r="M6781" t="s">
        <v>14</v>
      </c>
      <c r="N6781" t="s">
        <v>309</v>
      </c>
      <c r="O6781" t="s">
        <v>1606</v>
      </c>
      <c r="P6781" t="s">
        <v>4654</v>
      </c>
      <c r="Q6781" s="236">
        <v>44866</v>
      </c>
      <c r="R6781" s="236">
        <v>44986</v>
      </c>
      <c r="S6781" t="s">
        <v>8452</v>
      </c>
      <c r="T6781" s="196"/>
      <c r="U6781" s="196"/>
      <c r="V6781" s="196"/>
      <c r="W6781" s="196"/>
      <c r="X6781" s="222"/>
      <c r="Y6781" t="s">
        <v>8340</v>
      </c>
      <c r="Z6781">
        <v>1849719196</v>
      </c>
      <c r="AA6781" t="s">
        <v>8290</v>
      </c>
      <c r="AB6781" s="221" t="str">
        <f>_xlfn.IFNA(IF(Table[[#This Row],[Programme Partner]]&lt;&gt;Table[[#This Row],[Implementing Partner]],CONCATENATE(Table[[#This Row],[Programme Partner]],"-",Table[[#This Row],[Implementing Partner]]),Table[[#This Row],[Programme Partner]]),"")</f>
        <v>IOM-SHUSHILAN</v>
      </c>
    </row>
    <row r="6782" spans="1:28" ht="16.5" customHeight="1">
      <c r="A6782" s="183"/>
      <c r="B6782" s="195" t="s">
        <v>5148</v>
      </c>
      <c r="C6782" s="198" t="s">
        <v>8341</v>
      </c>
      <c r="D6782" s="212" t="s">
        <v>5148</v>
      </c>
      <c r="E6782" s="269" t="s">
        <v>27</v>
      </c>
      <c r="F6782" s="195" t="s">
        <v>8012</v>
      </c>
      <c r="G6782" t="s">
        <v>8585</v>
      </c>
      <c r="H6782" s="195" t="str">
        <f>IFERROR(VLOOKUP(Table[[#This Row],[Activity Details of Assistance]],WHAT!E:F,2,FALSE),"")</f>
        <v xml:space="preserve"># of door </v>
      </c>
      <c r="I6782" s="195"/>
      <c r="J6782">
        <v>37</v>
      </c>
      <c r="K6782" t="s">
        <v>8280</v>
      </c>
      <c r="L6782" s="306" t="s">
        <v>13</v>
      </c>
      <c r="M6782" t="s">
        <v>14</v>
      </c>
      <c r="N6782" t="s">
        <v>309</v>
      </c>
      <c r="O6782" t="s">
        <v>1606</v>
      </c>
      <c r="P6782" t="s">
        <v>4654</v>
      </c>
      <c r="Q6782" s="236">
        <v>44866</v>
      </c>
      <c r="R6782" s="236">
        <v>44986</v>
      </c>
      <c r="S6782" t="s">
        <v>8452</v>
      </c>
      <c r="T6782" s="196"/>
      <c r="U6782" s="196"/>
      <c r="V6782" s="196"/>
      <c r="W6782" s="196"/>
      <c r="X6782" s="222"/>
      <c r="Y6782" t="s">
        <v>8340</v>
      </c>
      <c r="Z6782">
        <v>1849719196</v>
      </c>
      <c r="AA6782" t="s">
        <v>8290</v>
      </c>
      <c r="AB6782" s="221" t="str">
        <f>_xlfn.IFNA(IF(Table[[#This Row],[Programme Partner]]&lt;&gt;Table[[#This Row],[Implementing Partner]],CONCATENATE(Table[[#This Row],[Programme Partner]],"-",Table[[#This Row],[Implementing Partner]]),Table[[#This Row],[Programme Partner]]),"")</f>
        <v>IOM-SHUSHILAN</v>
      </c>
    </row>
    <row r="6783" spans="1:28" ht="16.5" customHeight="1">
      <c r="A6783" s="183"/>
      <c r="B6783" s="195" t="s">
        <v>5148</v>
      </c>
      <c r="C6783" s="198" t="s">
        <v>8341</v>
      </c>
      <c r="D6783" s="212" t="s">
        <v>5148</v>
      </c>
      <c r="E6783" s="269" t="s">
        <v>27</v>
      </c>
      <c r="F6783" s="195" t="s">
        <v>8012</v>
      </c>
      <c r="G6783" t="s">
        <v>8359</v>
      </c>
      <c r="H6783" s="195" t="str">
        <f>IFERROR(VLOOKUP(Table[[#This Row],[Activity Details of Assistance]],WHAT!E:F,2,FALSE),"")</f>
        <v># of FSM Site</v>
      </c>
      <c r="I6783" s="195"/>
      <c r="J6783">
        <v>2</v>
      </c>
      <c r="K6783" t="s">
        <v>8280</v>
      </c>
      <c r="L6783" s="306" t="s">
        <v>13</v>
      </c>
      <c r="M6783" t="s">
        <v>14</v>
      </c>
      <c r="N6783" t="s">
        <v>309</v>
      </c>
      <c r="O6783" t="s">
        <v>1606</v>
      </c>
      <c r="P6783" t="s">
        <v>4654</v>
      </c>
      <c r="Q6783" s="236">
        <v>44866</v>
      </c>
      <c r="R6783" s="236">
        <v>44986</v>
      </c>
      <c r="S6783" t="s">
        <v>8452</v>
      </c>
      <c r="T6783" s="196"/>
      <c r="U6783" s="196"/>
      <c r="V6783" s="196"/>
      <c r="W6783" s="196"/>
      <c r="X6783" s="222"/>
      <c r="Y6783" t="s">
        <v>8340</v>
      </c>
      <c r="Z6783">
        <v>1849719196</v>
      </c>
      <c r="AA6783" t="s">
        <v>8290</v>
      </c>
      <c r="AB6783" s="221" t="str">
        <f>_xlfn.IFNA(IF(Table[[#This Row],[Programme Partner]]&lt;&gt;Table[[#This Row],[Implementing Partner]],CONCATENATE(Table[[#This Row],[Programme Partner]],"-",Table[[#This Row],[Implementing Partner]]),Table[[#This Row],[Programme Partner]]),"")</f>
        <v>IOM-SHUSHILAN</v>
      </c>
    </row>
    <row r="6784" spans="1:28" ht="16.5" customHeight="1">
      <c r="A6784" s="183"/>
      <c r="B6784" s="195" t="s">
        <v>5148</v>
      </c>
      <c r="C6784" s="198" t="s">
        <v>8341</v>
      </c>
      <c r="D6784" s="212" t="s">
        <v>5148</v>
      </c>
      <c r="E6784" s="269" t="s">
        <v>27</v>
      </c>
      <c r="F6784" s="195" t="s">
        <v>8012</v>
      </c>
      <c r="G6784" t="s">
        <v>8367</v>
      </c>
      <c r="H6784" s="195" t="str">
        <f>IFERROR(VLOOKUP(Table[[#This Row],[Activity Details of Assistance]],WHAT!E:F,2,FALSE),"")</f>
        <v># of door</v>
      </c>
      <c r="I6784" s="195"/>
      <c r="J6784">
        <v>9</v>
      </c>
      <c r="K6784" t="s">
        <v>8280</v>
      </c>
      <c r="L6784" s="306" t="s">
        <v>13</v>
      </c>
      <c r="M6784" t="s">
        <v>14</v>
      </c>
      <c r="N6784" t="s">
        <v>309</v>
      </c>
      <c r="O6784" t="s">
        <v>1606</v>
      </c>
      <c r="P6784" t="s">
        <v>4654</v>
      </c>
      <c r="Q6784" s="236">
        <v>44866</v>
      </c>
      <c r="R6784" s="236">
        <v>44986</v>
      </c>
      <c r="S6784" t="s">
        <v>8452</v>
      </c>
      <c r="T6784" s="196"/>
      <c r="U6784" s="196"/>
      <c r="V6784" s="196"/>
      <c r="W6784" s="196"/>
      <c r="X6784" s="222"/>
      <c r="Y6784" t="s">
        <v>8340</v>
      </c>
      <c r="Z6784">
        <v>1849719196</v>
      </c>
      <c r="AA6784" t="s">
        <v>8290</v>
      </c>
      <c r="AB6784" s="221" t="str">
        <f>_xlfn.IFNA(IF(Table[[#This Row],[Programme Partner]]&lt;&gt;Table[[#This Row],[Implementing Partner]],CONCATENATE(Table[[#This Row],[Programme Partner]],"-",Table[[#This Row],[Implementing Partner]]),Table[[#This Row],[Programme Partner]]),"")</f>
        <v>IOM-SHUSHILAN</v>
      </c>
    </row>
    <row r="6785" spans="1:28" ht="16.5" customHeight="1">
      <c r="A6785" s="183"/>
      <c r="B6785" s="195" t="s">
        <v>5148</v>
      </c>
      <c r="C6785" s="198" t="s">
        <v>8341</v>
      </c>
      <c r="D6785" s="212" t="s">
        <v>5148</v>
      </c>
      <c r="E6785" s="269" t="s">
        <v>27</v>
      </c>
      <c r="F6785" s="195" t="s">
        <v>8012</v>
      </c>
      <c r="G6785" t="s">
        <v>8586</v>
      </c>
      <c r="H6785" s="195" t="str">
        <f>IFERROR(VLOOKUP(Table[[#This Row],[Activity Details of Assistance]],WHAT!E:F,2,FALSE),"")</f>
        <v># of door</v>
      </c>
      <c r="I6785" s="195"/>
      <c r="J6785">
        <v>127</v>
      </c>
      <c r="K6785" t="s">
        <v>8280</v>
      </c>
      <c r="L6785" s="306" t="s">
        <v>13</v>
      </c>
      <c r="M6785" t="s">
        <v>14</v>
      </c>
      <c r="N6785" t="s">
        <v>309</v>
      </c>
      <c r="O6785" t="s">
        <v>1606</v>
      </c>
      <c r="P6785" t="s">
        <v>4654</v>
      </c>
      <c r="Q6785" s="236">
        <v>44866</v>
      </c>
      <c r="R6785" s="236">
        <v>44986</v>
      </c>
      <c r="S6785" t="s">
        <v>8452</v>
      </c>
      <c r="T6785" s="196"/>
      <c r="U6785" s="196"/>
      <c r="V6785" s="196"/>
      <c r="W6785" s="196"/>
      <c r="X6785" s="222"/>
      <c r="Y6785" t="s">
        <v>8340</v>
      </c>
      <c r="Z6785">
        <v>1849719196</v>
      </c>
      <c r="AA6785" t="s">
        <v>8290</v>
      </c>
      <c r="AB6785" s="221" t="str">
        <f>_xlfn.IFNA(IF(Table[[#This Row],[Programme Partner]]&lt;&gt;Table[[#This Row],[Implementing Partner]],CONCATENATE(Table[[#This Row],[Programme Partner]],"-",Table[[#This Row],[Implementing Partner]]),Table[[#This Row],[Programme Partner]]),"")</f>
        <v>IOM-SHUSHILAN</v>
      </c>
    </row>
    <row r="6786" spans="1:28" ht="16.5" customHeight="1">
      <c r="A6786" s="183"/>
      <c r="B6786" s="195" t="s">
        <v>5148</v>
      </c>
      <c r="C6786" s="198" t="s">
        <v>8341</v>
      </c>
      <c r="D6786" s="212" t="s">
        <v>5148</v>
      </c>
      <c r="E6786" s="269" t="s">
        <v>27</v>
      </c>
      <c r="F6786" s="195" t="s">
        <v>8012</v>
      </c>
      <c r="G6786" t="s">
        <v>8357</v>
      </c>
      <c r="H6786" s="195" t="str">
        <f>IFERROR(VLOOKUP(Table[[#This Row],[Activity Details of Assistance]],WHAT!E:F,2,FALSE),"")</f>
        <v># of door</v>
      </c>
      <c r="I6786" s="195"/>
      <c r="J6786">
        <v>373</v>
      </c>
      <c r="K6786" t="s">
        <v>8280</v>
      </c>
      <c r="L6786" s="306" t="s">
        <v>13</v>
      </c>
      <c r="M6786" t="s">
        <v>14</v>
      </c>
      <c r="N6786" t="s">
        <v>309</v>
      </c>
      <c r="O6786" t="s">
        <v>1606</v>
      </c>
      <c r="P6786" t="s">
        <v>4654</v>
      </c>
      <c r="Q6786" s="236">
        <v>44866</v>
      </c>
      <c r="R6786" s="236">
        <v>44986</v>
      </c>
      <c r="S6786" t="s">
        <v>8452</v>
      </c>
      <c r="T6786" s="196"/>
      <c r="U6786" s="196"/>
      <c r="V6786" s="196"/>
      <c r="W6786" s="196"/>
      <c r="X6786" s="222"/>
      <c r="Y6786" t="s">
        <v>8340</v>
      </c>
      <c r="Z6786">
        <v>1849719196</v>
      </c>
      <c r="AA6786" t="s">
        <v>8290</v>
      </c>
      <c r="AB6786" s="221" t="str">
        <f>_xlfn.IFNA(IF(Table[[#This Row],[Programme Partner]]&lt;&gt;Table[[#This Row],[Implementing Partner]],CONCATENATE(Table[[#This Row],[Programme Partner]],"-",Table[[#This Row],[Implementing Partner]]),Table[[#This Row],[Programme Partner]]),"")</f>
        <v>IOM-SHUSHILAN</v>
      </c>
    </row>
    <row r="6787" spans="1:28" ht="16.5" customHeight="1">
      <c r="A6787" s="183"/>
      <c r="B6787" s="195" t="s">
        <v>5148</v>
      </c>
      <c r="C6787" s="198" t="s">
        <v>8341</v>
      </c>
      <c r="D6787" s="212" t="s">
        <v>5148</v>
      </c>
      <c r="E6787" s="269" t="s">
        <v>27</v>
      </c>
      <c r="F6787" s="195" t="s">
        <v>8013</v>
      </c>
      <c r="G6787" t="s">
        <v>8360</v>
      </c>
      <c r="H6787" s="195" t="str">
        <f>IFERROR(VLOOKUP(Table[[#This Row],[Activity Details of Assistance]],WHAT!E:F,2,FALSE),"")</f>
        <v># of household</v>
      </c>
      <c r="I6787" s="195"/>
      <c r="J6787">
        <v>5689</v>
      </c>
      <c r="K6787" t="s">
        <v>8280</v>
      </c>
      <c r="L6787" s="306" t="s">
        <v>13</v>
      </c>
      <c r="M6787" t="s">
        <v>14</v>
      </c>
      <c r="N6787" t="s">
        <v>309</v>
      </c>
      <c r="O6787" t="s">
        <v>1606</v>
      </c>
      <c r="P6787" t="s">
        <v>4654</v>
      </c>
      <c r="Q6787" s="236">
        <v>44866</v>
      </c>
      <c r="R6787" s="236">
        <v>44986</v>
      </c>
      <c r="S6787" t="s">
        <v>8452</v>
      </c>
      <c r="T6787" s="196"/>
      <c r="U6787" s="196"/>
      <c r="V6787" s="196"/>
      <c r="W6787" s="196"/>
      <c r="X6787" s="222"/>
      <c r="Y6787" t="s">
        <v>8340</v>
      </c>
      <c r="Z6787">
        <v>1849719196</v>
      </c>
      <c r="AA6787" t="s">
        <v>8290</v>
      </c>
      <c r="AB6787" s="221" t="str">
        <f>_xlfn.IFNA(IF(Table[[#This Row],[Programme Partner]]&lt;&gt;Table[[#This Row],[Implementing Partner]],CONCATENATE(Table[[#This Row],[Programme Partner]],"-",Table[[#This Row],[Implementing Partner]]),Table[[#This Row],[Programme Partner]]),"")</f>
        <v>IOM-SHUSHILAN</v>
      </c>
    </row>
    <row r="6788" spans="1:28" ht="16.5" customHeight="1">
      <c r="A6788" s="183"/>
      <c r="B6788" s="195" t="s">
        <v>5148</v>
      </c>
      <c r="C6788" s="198" t="s">
        <v>8341</v>
      </c>
      <c r="D6788" s="212" t="s">
        <v>5148</v>
      </c>
      <c r="E6788" s="269" t="s">
        <v>27</v>
      </c>
      <c r="F6788" s="195" t="s">
        <v>8013</v>
      </c>
      <c r="G6788" t="s">
        <v>8019</v>
      </c>
      <c r="H6788" s="195" t="str">
        <f>IFERROR(VLOOKUP(Table[[#This Row],[Activity Details of Assistance]],WHAT!E:F,2,FALSE),"")</f>
        <v>N/A</v>
      </c>
      <c r="I6788" s="195"/>
      <c r="J6788">
        <v>4720</v>
      </c>
      <c r="K6788" t="s">
        <v>8280</v>
      </c>
      <c r="L6788" s="306" t="s">
        <v>13</v>
      </c>
      <c r="M6788" t="s">
        <v>14</v>
      </c>
      <c r="N6788" t="s">
        <v>309</v>
      </c>
      <c r="O6788" t="s">
        <v>1606</v>
      </c>
      <c r="P6788" t="s">
        <v>4654</v>
      </c>
      <c r="Q6788" s="236">
        <v>44866</v>
      </c>
      <c r="R6788" s="236">
        <v>44986</v>
      </c>
      <c r="S6788" t="s">
        <v>8452</v>
      </c>
      <c r="T6788" s="196"/>
      <c r="U6788" s="196"/>
      <c r="V6788" s="196"/>
      <c r="W6788" s="196"/>
      <c r="X6788" s="222"/>
      <c r="Y6788" t="s">
        <v>8340</v>
      </c>
      <c r="Z6788">
        <v>1849719196</v>
      </c>
      <c r="AA6788" t="s">
        <v>8290</v>
      </c>
      <c r="AB6788" s="221" t="str">
        <f>_xlfn.IFNA(IF(Table[[#This Row],[Programme Partner]]&lt;&gt;Table[[#This Row],[Implementing Partner]],CONCATENATE(Table[[#This Row],[Programme Partner]],"-",Table[[#This Row],[Implementing Partner]]),Table[[#This Row],[Programme Partner]]),"")</f>
        <v>IOM-SHUSHILAN</v>
      </c>
    </row>
    <row r="6789" spans="1:28" ht="16.5" customHeight="1">
      <c r="A6789" s="183"/>
      <c r="B6789" s="195" t="s">
        <v>5148</v>
      </c>
      <c r="C6789" s="198" t="s">
        <v>8341</v>
      </c>
      <c r="D6789" s="212" t="s">
        <v>5148</v>
      </c>
      <c r="E6789" s="269" t="s">
        <v>27</v>
      </c>
      <c r="F6789" s="195" t="s">
        <v>8014</v>
      </c>
      <c r="G6789" t="s">
        <v>8358</v>
      </c>
      <c r="H6789" s="195" t="str">
        <f>IFERROR(VLOOKUP(Table[[#This Row],[Activity Details of Assistance]],WHAT!E:F,2,FALSE),"")</f>
        <v># of campaign per camp </v>
      </c>
      <c r="I6789" s="195"/>
      <c r="J6789">
        <v>55</v>
      </c>
      <c r="K6789" t="s">
        <v>8280</v>
      </c>
      <c r="L6789" s="306" t="s">
        <v>13</v>
      </c>
      <c r="M6789" t="s">
        <v>14</v>
      </c>
      <c r="N6789" t="s">
        <v>309</v>
      </c>
      <c r="O6789" t="s">
        <v>1606</v>
      </c>
      <c r="P6789" t="s">
        <v>4654</v>
      </c>
      <c r="Q6789" s="236">
        <v>44866</v>
      </c>
      <c r="R6789" s="236">
        <v>44986</v>
      </c>
      <c r="S6789" t="s">
        <v>8452</v>
      </c>
      <c r="T6789" s="196"/>
      <c r="U6789" s="196"/>
      <c r="V6789" s="196"/>
      <c r="W6789" s="196"/>
      <c r="X6789" s="222"/>
      <c r="Y6789" t="s">
        <v>8340</v>
      </c>
      <c r="Z6789">
        <v>1849719196</v>
      </c>
      <c r="AA6789" t="s">
        <v>8290</v>
      </c>
      <c r="AB6789" s="221" t="str">
        <f>_xlfn.IFNA(IF(Table[[#This Row],[Programme Partner]]&lt;&gt;Table[[#This Row],[Implementing Partner]],CONCATENATE(Table[[#This Row],[Programme Partner]],"-",Table[[#This Row],[Implementing Partner]]),Table[[#This Row],[Programme Partner]]),"")</f>
        <v>IOM-SHUSHILAN</v>
      </c>
    </row>
    <row r="6790" spans="1:28" ht="16.5" customHeight="1">
      <c r="A6790" s="183"/>
      <c r="B6790" s="195" t="s">
        <v>5148</v>
      </c>
      <c r="C6790" s="198" t="s">
        <v>8341</v>
      </c>
      <c r="D6790" s="212" t="s">
        <v>5148</v>
      </c>
      <c r="E6790" s="269" t="s">
        <v>27</v>
      </c>
      <c r="F6790" s="195" t="s">
        <v>8014</v>
      </c>
      <c r="G6790" s="103" t="s">
        <v>8361</v>
      </c>
      <c r="H6790" s="195" t="str">
        <f>IFERROR(VLOOKUP(Table[[#This Row],[Activity Details of Assistance]],WHAT!E:F,2,FALSE),"")</f>
        <v># of plant</v>
      </c>
      <c r="I6790" s="195"/>
      <c r="J6790">
        <v>3</v>
      </c>
      <c r="K6790" t="s">
        <v>8280</v>
      </c>
      <c r="L6790" s="306" t="s">
        <v>13</v>
      </c>
      <c r="M6790" t="s">
        <v>14</v>
      </c>
      <c r="N6790" t="s">
        <v>309</v>
      </c>
      <c r="O6790" t="s">
        <v>1606</v>
      </c>
      <c r="P6790" t="s">
        <v>4654</v>
      </c>
      <c r="Q6790" s="236">
        <v>44866</v>
      </c>
      <c r="R6790" s="236">
        <v>44986</v>
      </c>
      <c r="S6790" t="s">
        <v>8452</v>
      </c>
      <c r="T6790" s="196"/>
      <c r="U6790" s="196"/>
      <c r="V6790" s="196"/>
      <c r="W6790" s="196"/>
      <c r="X6790" s="222"/>
      <c r="Y6790" t="s">
        <v>8340</v>
      </c>
      <c r="Z6790">
        <v>1849719196</v>
      </c>
      <c r="AA6790" t="s">
        <v>8290</v>
      </c>
      <c r="AB6790" s="221" t="str">
        <f>_xlfn.IFNA(IF(Table[[#This Row],[Programme Partner]]&lt;&gt;Table[[#This Row],[Implementing Partner]],CONCATENATE(Table[[#This Row],[Programme Partner]],"-",Table[[#This Row],[Implementing Partner]]),Table[[#This Row],[Programme Partner]]),"")</f>
        <v>IOM-SHUSHILAN</v>
      </c>
    </row>
    <row r="6791" spans="1:28" ht="16.5" customHeight="1">
      <c r="A6791" s="183"/>
      <c r="B6791" s="195" t="s">
        <v>5148</v>
      </c>
      <c r="C6791" s="198" t="s">
        <v>5087</v>
      </c>
      <c r="D6791" s="212" t="s">
        <v>5148</v>
      </c>
      <c r="E6791" s="269" t="s">
        <v>27</v>
      </c>
      <c r="F6791" s="195" t="s">
        <v>8011</v>
      </c>
      <c r="G6791" t="s">
        <v>8355</v>
      </c>
      <c r="H6791" s="195" t="str">
        <f>IFERROR(VLOOKUP(Table[[#This Row],[Activity Details of Assistance]],WHAT!E:F,2,FALSE),"")</f>
        <v># of water network</v>
      </c>
      <c r="I6791" s="195"/>
      <c r="J6791">
        <v>1</v>
      </c>
      <c r="K6791" t="s">
        <v>8280</v>
      </c>
      <c r="L6791" s="306" t="s">
        <v>13</v>
      </c>
      <c r="M6791" t="s">
        <v>14</v>
      </c>
      <c r="N6791" t="s">
        <v>307</v>
      </c>
      <c r="O6791" t="s">
        <v>1599</v>
      </c>
      <c r="P6791" t="s">
        <v>4717</v>
      </c>
      <c r="Q6791" s="236">
        <v>44866</v>
      </c>
      <c r="R6791" s="236">
        <v>44927</v>
      </c>
      <c r="S6791" t="s">
        <v>8452</v>
      </c>
      <c r="T6791" s="196"/>
      <c r="U6791" s="196"/>
      <c r="V6791" s="196"/>
      <c r="W6791" s="196"/>
      <c r="X6791" s="222"/>
      <c r="Y6791" t="s">
        <v>8563</v>
      </c>
      <c r="Z6791">
        <v>1718880175</v>
      </c>
      <c r="AA6791" t="s">
        <v>8559</v>
      </c>
      <c r="AB6791" s="221" t="str">
        <f>_xlfn.IFNA(IF(Table[[#This Row],[Programme Partner]]&lt;&gt;Table[[#This Row],[Implementing Partner]],CONCATENATE(Table[[#This Row],[Programme Partner]],"-",Table[[#This Row],[Implementing Partner]]),Table[[#This Row],[Programme Partner]]),"")</f>
        <v>IOM-DSK</v>
      </c>
    </row>
    <row r="6792" spans="1:28" ht="16.5" customHeight="1">
      <c r="A6792" s="183"/>
      <c r="B6792" s="195" t="s">
        <v>5148</v>
      </c>
      <c r="C6792" s="198" t="s">
        <v>5087</v>
      </c>
      <c r="D6792" s="212" t="s">
        <v>5148</v>
      </c>
      <c r="E6792" s="269" t="s">
        <v>27</v>
      </c>
      <c r="F6792" s="195" t="s">
        <v>8012</v>
      </c>
      <c r="G6792" t="s">
        <v>8585</v>
      </c>
      <c r="H6792" s="195" t="str">
        <f>IFERROR(VLOOKUP(Table[[#This Row],[Activity Details of Assistance]],WHAT!E:F,2,FALSE),"")</f>
        <v xml:space="preserve"># of door </v>
      </c>
      <c r="I6792" s="195"/>
      <c r="J6792">
        <v>2</v>
      </c>
      <c r="K6792" t="s">
        <v>8280</v>
      </c>
      <c r="L6792" s="306" t="s">
        <v>13</v>
      </c>
      <c r="M6792" t="s">
        <v>14</v>
      </c>
      <c r="N6792" t="s">
        <v>307</v>
      </c>
      <c r="O6792" t="s">
        <v>1599</v>
      </c>
      <c r="P6792" t="s">
        <v>4717</v>
      </c>
      <c r="Q6792" s="236">
        <v>44866</v>
      </c>
      <c r="R6792" s="236">
        <v>44927</v>
      </c>
      <c r="S6792" t="s">
        <v>8452</v>
      </c>
      <c r="T6792" s="196"/>
      <c r="U6792" s="196"/>
      <c r="V6792" s="196"/>
      <c r="W6792" s="196"/>
      <c r="X6792" s="222"/>
      <c r="Y6792" t="s">
        <v>8563</v>
      </c>
      <c r="Z6792">
        <v>1718880175</v>
      </c>
      <c r="AA6792" t="s">
        <v>8559</v>
      </c>
      <c r="AB6792" s="221" t="str">
        <f>_xlfn.IFNA(IF(Table[[#This Row],[Programme Partner]]&lt;&gt;Table[[#This Row],[Implementing Partner]],CONCATENATE(Table[[#This Row],[Programme Partner]],"-",Table[[#This Row],[Implementing Partner]]),Table[[#This Row],[Programme Partner]]),"")</f>
        <v>IOM-DSK</v>
      </c>
    </row>
    <row r="6793" spans="1:28" ht="16.5" customHeight="1">
      <c r="A6793" s="183"/>
      <c r="B6793" s="195" t="s">
        <v>5148</v>
      </c>
      <c r="C6793" s="198" t="s">
        <v>5087</v>
      </c>
      <c r="D6793" s="212" t="s">
        <v>5148</v>
      </c>
      <c r="E6793" s="269" t="s">
        <v>27</v>
      </c>
      <c r="F6793" s="195" t="s">
        <v>8012</v>
      </c>
      <c r="G6793" t="s">
        <v>8359</v>
      </c>
      <c r="H6793" s="195" t="str">
        <f>IFERROR(VLOOKUP(Table[[#This Row],[Activity Details of Assistance]],WHAT!E:F,2,FALSE),"")</f>
        <v># of FSM Site</v>
      </c>
      <c r="I6793" s="195"/>
      <c r="J6793">
        <v>2</v>
      </c>
      <c r="K6793" t="s">
        <v>8280</v>
      </c>
      <c r="L6793" s="306" t="s">
        <v>13</v>
      </c>
      <c r="M6793" t="s">
        <v>14</v>
      </c>
      <c r="N6793" t="s">
        <v>307</v>
      </c>
      <c r="O6793" t="s">
        <v>1599</v>
      </c>
      <c r="P6793" t="s">
        <v>4717</v>
      </c>
      <c r="Q6793" s="236">
        <v>44866</v>
      </c>
      <c r="R6793" s="236">
        <v>44927</v>
      </c>
      <c r="S6793" t="s">
        <v>8452</v>
      </c>
      <c r="T6793" s="196"/>
      <c r="U6793" s="196"/>
      <c r="V6793" s="196"/>
      <c r="W6793" s="196"/>
      <c r="X6793" s="222"/>
      <c r="Y6793" t="s">
        <v>8563</v>
      </c>
      <c r="Z6793">
        <v>1718880175</v>
      </c>
      <c r="AA6793" t="s">
        <v>8559</v>
      </c>
      <c r="AB6793" s="221" t="str">
        <f>_xlfn.IFNA(IF(Table[[#This Row],[Programme Partner]]&lt;&gt;Table[[#This Row],[Implementing Partner]],CONCATENATE(Table[[#This Row],[Programme Partner]],"-",Table[[#This Row],[Implementing Partner]]),Table[[#This Row],[Programme Partner]]),"")</f>
        <v>IOM-DSK</v>
      </c>
    </row>
    <row r="6794" spans="1:28" ht="16.5" customHeight="1">
      <c r="A6794" s="183"/>
      <c r="B6794" s="195" t="s">
        <v>5148</v>
      </c>
      <c r="C6794" s="198" t="s">
        <v>5087</v>
      </c>
      <c r="D6794" s="212" t="s">
        <v>5148</v>
      </c>
      <c r="E6794" s="269" t="s">
        <v>27</v>
      </c>
      <c r="F6794" s="195" t="s">
        <v>8012</v>
      </c>
      <c r="G6794" t="s">
        <v>8354</v>
      </c>
      <c r="H6794" s="195" t="str">
        <f>IFERROR(VLOOKUP(Table[[#This Row],[Activity Details of Assistance]],WHAT!E:F,2,FALSE),"")</f>
        <v># of door</v>
      </c>
      <c r="I6794" s="195"/>
      <c r="J6794">
        <v>23</v>
      </c>
      <c r="K6794" t="s">
        <v>8280</v>
      </c>
      <c r="L6794" s="306" t="s">
        <v>13</v>
      </c>
      <c r="M6794" t="s">
        <v>14</v>
      </c>
      <c r="N6794" t="s">
        <v>307</v>
      </c>
      <c r="O6794" t="s">
        <v>1599</v>
      </c>
      <c r="P6794" t="s">
        <v>4717</v>
      </c>
      <c r="Q6794" s="236">
        <v>44866</v>
      </c>
      <c r="R6794" s="236">
        <v>44927</v>
      </c>
      <c r="S6794" t="s">
        <v>8452</v>
      </c>
      <c r="T6794" s="196"/>
      <c r="U6794" s="196"/>
      <c r="V6794" s="196"/>
      <c r="W6794" s="196"/>
      <c r="X6794" s="222"/>
      <c r="Y6794" t="s">
        <v>8563</v>
      </c>
      <c r="Z6794">
        <v>1718880175</v>
      </c>
      <c r="AA6794" t="s">
        <v>8559</v>
      </c>
      <c r="AB6794" s="221" t="str">
        <f>_xlfn.IFNA(IF(Table[[#This Row],[Programme Partner]]&lt;&gt;Table[[#This Row],[Implementing Partner]],CONCATENATE(Table[[#This Row],[Programme Partner]],"-",Table[[#This Row],[Implementing Partner]]),Table[[#This Row],[Programme Partner]]),"")</f>
        <v>IOM-DSK</v>
      </c>
    </row>
    <row r="6795" spans="1:28" ht="16.5" customHeight="1">
      <c r="A6795" s="183"/>
      <c r="B6795" s="195" t="s">
        <v>5148</v>
      </c>
      <c r="C6795" s="198" t="s">
        <v>5087</v>
      </c>
      <c r="D6795" s="212" t="s">
        <v>5148</v>
      </c>
      <c r="E6795" s="269" t="s">
        <v>27</v>
      </c>
      <c r="F6795" s="195" t="s">
        <v>8012</v>
      </c>
      <c r="G6795" t="s">
        <v>8586</v>
      </c>
      <c r="H6795" s="195" t="str">
        <f>IFERROR(VLOOKUP(Table[[#This Row],[Activity Details of Assistance]],WHAT!E:F,2,FALSE),"")</f>
        <v># of door</v>
      </c>
      <c r="I6795" s="195"/>
      <c r="J6795">
        <v>18</v>
      </c>
      <c r="K6795" t="s">
        <v>8280</v>
      </c>
      <c r="L6795" s="306" t="s">
        <v>13</v>
      </c>
      <c r="M6795" t="s">
        <v>14</v>
      </c>
      <c r="N6795" t="s">
        <v>307</v>
      </c>
      <c r="O6795" t="s">
        <v>1599</v>
      </c>
      <c r="P6795" t="s">
        <v>4717</v>
      </c>
      <c r="Q6795" s="236">
        <v>44866</v>
      </c>
      <c r="R6795" s="236">
        <v>44927</v>
      </c>
      <c r="S6795" t="s">
        <v>8452</v>
      </c>
      <c r="T6795" s="196"/>
      <c r="U6795" s="196"/>
      <c r="V6795" s="196"/>
      <c r="W6795" s="196"/>
      <c r="X6795" s="222"/>
      <c r="Y6795" t="s">
        <v>8563</v>
      </c>
      <c r="Z6795">
        <v>1718880175</v>
      </c>
      <c r="AA6795" t="s">
        <v>8559</v>
      </c>
      <c r="AB6795" s="221" t="str">
        <f>_xlfn.IFNA(IF(Table[[#This Row],[Programme Partner]]&lt;&gt;Table[[#This Row],[Implementing Partner]],CONCATENATE(Table[[#This Row],[Programme Partner]],"-",Table[[#This Row],[Implementing Partner]]),Table[[#This Row],[Programme Partner]]),"")</f>
        <v>IOM-DSK</v>
      </c>
    </row>
    <row r="6796" spans="1:28" ht="16.5" customHeight="1">
      <c r="A6796" s="183"/>
      <c r="B6796" s="195" t="s">
        <v>5148</v>
      </c>
      <c r="C6796" s="198" t="s">
        <v>5087</v>
      </c>
      <c r="D6796" s="212" t="s">
        <v>5148</v>
      </c>
      <c r="E6796" s="269" t="s">
        <v>27</v>
      </c>
      <c r="F6796" s="195" t="s">
        <v>8012</v>
      </c>
      <c r="G6796" t="s">
        <v>8357</v>
      </c>
      <c r="H6796" s="195" t="str">
        <f>IFERROR(VLOOKUP(Table[[#This Row],[Activity Details of Assistance]],WHAT!E:F,2,FALSE),"")</f>
        <v># of door</v>
      </c>
      <c r="I6796" s="195"/>
      <c r="J6796">
        <v>646</v>
      </c>
      <c r="K6796" t="s">
        <v>8280</v>
      </c>
      <c r="L6796" s="306" t="s">
        <v>13</v>
      </c>
      <c r="M6796" t="s">
        <v>14</v>
      </c>
      <c r="N6796" t="s">
        <v>307</v>
      </c>
      <c r="O6796" t="s">
        <v>1599</v>
      </c>
      <c r="P6796" t="s">
        <v>4717</v>
      </c>
      <c r="Q6796" s="236">
        <v>44866</v>
      </c>
      <c r="R6796" s="236">
        <v>44927</v>
      </c>
      <c r="S6796" t="s">
        <v>8452</v>
      </c>
      <c r="T6796" s="196"/>
      <c r="U6796" s="196"/>
      <c r="V6796" s="196"/>
      <c r="W6796" s="196"/>
      <c r="X6796" s="222"/>
      <c r="Y6796" t="s">
        <v>8563</v>
      </c>
      <c r="Z6796">
        <v>1718880175</v>
      </c>
      <c r="AA6796" t="s">
        <v>8559</v>
      </c>
      <c r="AB6796" s="221" t="str">
        <f>_xlfn.IFNA(IF(Table[[#This Row],[Programme Partner]]&lt;&gt;Table[[#This Row],[Implementing Partner]],CONCATENATE(Table[[#This Row],[Programme Partner]],"-",Table[[#This Row],[Implementing Partner]]),Table[[#This Row],[Programme Partner]]),"")</f>
        <v>IOM-DSK</v>
      </c>
    </row>
    <row r="6797" spans="1:28" ht="16.5" customHeight="1">
      <c r="A6797" s="183"/>
      <c r="B6797" s="195" t="s">
        <v>5148</v>
      </c>
      <c r="C6797" s="198" t="s">
        <v>5087</v>
      </c>
      <c r="D6797" s="212" t="s">
        <v>5148</v>
      </c>
      <c r="E6797" s="269" t="s">
        <v>27</v>
      </c>
      <c r="F6797" s="195" t="s">
        <v>8013</v>
      </c>
      <c r="G6797" t="s">
        <v>8360</v>
      </c>
      <c r="H6797" s="195" t="str">
        <f>IFERROR(VLOOKUP(Table[[#This Row],[Activity Details of Assistance]],WHAT!E:F,2,FALSE),"")</f>
        <v># of household</v>
      </c>
      <c r="I6797" s="195"/>
      <c r="J6797">
        <v>5539</v>
      </c>
      <c r="K6797" t="s">
        <v>8280</v>
      </c>
      <c r="L6797" s="306" t="s">
        <v>13</v>
      </c>
      <c r="M6797" t="s">
        <v>14</v>
      </c>
      <c r="N6797" t="s">
        <v>307</v>
      </c>
      <c r="O6797" t="s">
        <v>1599</v>
      </c>
      <c r="P6797" t="s">
        <v>4717</v>
      </c>
      <c r="Q6797" s="236">
        <v>44866</v>
      </c>
      <c r="R6797" s="236">
        <v>44927</v>
      </c>
      <c r="S6797" t="s">
        <v>8452</v>
      </c>
      <c r="T6797" s="196"/>
      <c r="U6797" s="196"/>
      <c r="V6797" s="196"/>
      <c r="W6797" s="196"/>
      <c r="X6797" s="222"/>
      <c r="Y6797" t="s">
        <v>8563</v>
      </c>
      <c r="Z6797">
        <v>1718880175</v>
      </c>
      <c r="AA6797" t="s">
        <v>8559</v>
      </c>
      <c r="AB6797" s="221" t="str">
        <f>_xlfn.IFNA(IF(Table[[#This Row],[Programme Partner]]&lt;&gt;Table[[#This Row],[Implementing Partner]],CONCATENATE(Table[[#This Row],[Programme Partner]],"-",Table[[#This Row],[Implementing Partner]]),Table[[#This Row],[Programme Partner]]),"")</f>
        <v>IOM-DSK</v>
      </c>
    </row>
    <row r="6798" spans="1:28" ht="16.5" customHeight="1">
      <c r="A6798" s="183"/>
      <c r="B6798" s="195" t="s">
        <v>5148</v>
      </c>
      <c r="C6798" s="198" t="s">
        <v>5087</v>
      </c>
      <c r="D6798" s="212" t="s">
        <v>5148</v>
      </c>
      <c r="E6798" s="269" t="s">
        <v>27</v>
      </c>
      <c r="F6798" s="195" t="s">
        <v>8014</v>
      </c>
      <c r="G6798" t="s">
        <v>8358</v>
      </c>
      <c r="H6798" s="195" t="str">
        <f>IFERROR(VLOOKUP(Table[[#This Row],[Activity Details of Assistance]],WHAT!E:F,2,FALSE),"")</f>
        <v># of campaign per camp </v>
      </c>
      <c r="I6798" s="195"/>
      <c r="J6798">
        <v>11</v>
      </c>
      <c r="K6798" t="s">
        <v>8280</v>
      </c>
      <c r="L6798" s="306" t="s">
        <v>13</v>
      </c>
      <c r="M6798" t="s">
        <v>14</v>
      </c>
      <c r="N6798" t="s">
        <v>307</v>
      </c>
      <c r="O6798" t="s">
        <v>1599</v>
      </c>
      <c r="P6798" t="s">
        <v>4717</v>
      </c>
      <c r="Q6798" s="236">
        <v>44866</v>
      </c>
      <c r="R6798" s="236">
        <v>44927</v>
      </c>
      <c r="S6798" t="s">
        <v>8452</v>
      </c>
      <c r="T6798" s="196"/>
      <c r="U6798" s="196"/>
      <c r="V6798" s="196"/>
      <c r="W6798" s="196"/>
      <c r="X6798" s="222"/>
      <c r="Y6798" t="s">
        <v>8563</v>
      </c>
      <c r="Z6798">
        <v>1718880175</v>
      </c>
      <c r="AA6798" t="s">
        <v>8559</v>
      </c>
      <c r="AB6798" s="221" t="str">
        <f>_xlfn.IFNA(IF(Table[[#This Row],[Programme Partner]]&lt;&gt;Table[[#This Row],[Implementing Partner]],CONCATENATE(Table[[#This Row],[Programme Partner]],"-",Table[[#This Row],[Implementing Partner]]),Table[[#This Row],[Programme Partner]]),"")</f>
        <v>IOM-DSK</v>
      </c>
    </row>
    <row r="6799" spans="1:28" ht="16.5" customHeight="1">
      <c r="A6799" s="183"/>
      <c r="B6799" s="195" t="s">
        <v>5148</v>
      </c>
      <c r="C6799" s="198" t="s">
        <v>5087</v>
      </c>
      <c r="D6799" s="212" t="s">
        <v>5148</v>
      </c>
      <c r="E6799" s="269" t="s">
        <v>27</v>
      </c>
      <c r="F6799" s="195" t="s">
        <v>8014</v>
      </c>
      <c r="G6799" s="103" t="s">
        <v>8361</v>
      </c>
      <c r="H6799" s="195" t="str">
        <f>IFERROR(VLOOKUP(Table[[#This Row],[Activity Details of Assistance]],WHAT!E:F,2,FALSE),"")</f>
        <v># of plant</v>
      </c>
      <c r="I6799" s="195"/>
      <c r="J6799">
        <v>2</v>
      </c>
      <c r="K6799" t="s">
        <v>8280</v>
      </c>
      <c r="L6799" s="306" t="s">
        <v>13</v>
      </c>
      <c r="M6799" t="s">
        <v>14</v>
      </c>
      <c r="N6799" t="s">
        <v>307</v>
      </c>
      <c r="O6799" t="s">
        <v>1599</v>
      </c>
      <c r="P6799" t="s">
        <v>4717</v>
      </c>
      <c r="Q6799" s="236">
        <v>44866</v>
      </c>
      <c r="R6799" s="236">
        <v>44927</v>
      </c>
      <c r="S6799" t="s">
        <v>8452</v>
      </c>
      <c r="T6799" s="196"/>
      <c r="U6799" s="196"/>
      <c r="V6799" s="196"/>
      <c r="W6799" s="196"/>
      <c r="X6799" s="222"/>
      <c r="Y6799" t="s">
        <v>8563</v>
      </c>
      <c r="Z6799">
        <v>1718880175</v>
      </c>
      <c r="AA6799" t="s">
        <v>8559</v>
      </c>
      <c r="AB6799" s="221" t="str">
        <f>_xlfn.IFNA(IF(Table[[#This Row],[Programme Partner]]&lt;&gt;Table[[#This Row],[Implementing Partner]],CONCATENATE(Table[[#This Row],[Programme Partner]],"-",Table[[#This Row],[Implementing Partner]]),Table[[#This Row],[Programme Partner]]),"")</f>
        <v>IOM-DSK</v>
      </c>
    </row>
    <row r="6800" spans="1:28" ht="16.5" customHeight="1">
      <c r="A6800" s="183"/>
      <c r="B6800" s="195" t="s">
        <v>5148</v>
      </c>
      <c r="C6800" s="198" t="s">
        <v>5087</v>
      </c>
      <c r="D6800" s="212" t="s">
        <v>5148</v>
      </c>
      <c r="E6800" s="269" t="s">
        <v>27</v>
      </c>
      <c r="F6800" s="195" t="s">
        <v>8012</v>
      </c>
      <c r="G6800" t="s">
        <v>8585</v>
      </c>
      <c r="H6800" s="195" t="str">
        <f>IFERROR(VLOOKUP(Table[[#This Row],[Activity Details of Assistance]],WHAT!E:F,2,FALSE),"")</f>
        <v xml:space="preserve"># of door </v>
      </c>
      <c r="I6800" s="195"/>
      <c r="J6800">
        <v>1</v>
      </c>
      <c r="K6800" t="s">
        <v>8280</v>
      </c>
      <c r="L6800" s="306" t="s">
        <v>13</v>
      </c>
      <c r="M6800" t="s">
        <v>14</v>
      </c>
      <c r="N6800" t="s">
        <v>307</v>
      </c>
      <c r="O6800" t="s">
        <v>1599</v>
      </c>
      <c r="P6800" t="s">
        <v>4720</v>
      </c>
      <c r="Q6800" s="236">
        <v>44866</v>
      </c>
      <c r="R6800" s="236">
        <v>44927</v>
      </c>
      <c r="S6800" t="s">
        <v>8452</v>
      </c>
      <c r="T6800" s="196"/>
      <c r="U6800" s="196"/>
      <c r="V6800" s="196"/>
      <c r="W6800" s="196"/>
      <c r="X6800" s="222"/>
      <c r="Y6800" t="s">
        <v>8563</v>
      </c>
      <c r="Z6800">
        <v>1718880175</v>
      </c>
      <c r="AA6800" t="s">
        <v>8559</v>
      </c>
      <c r="AB6800" s="221" t="str">
        <f>_xlfn.IFNA(IF(Table[[#This Row],[Programme Partner]]&lt;&gt;Table[[#This Row],[Implementing Partner]],CONCATENATE(Table[[#This Row],[Programme Partner]],"-",Table[[#This Row],[Implementing Partner]]),Table[[#This Row],[Programme Partner]]),"")</f>
        <v>IOM-DSK</v>
      </c>
    </row>
    <row r="6801" spans="1:28" ht="16.5" customHeight="1">
      <c r="A6801" s="183"/>
      <c r="B6801" s="195" t="s">
        <v>5148</v>
      </c>
      <c r="C6801" s="198" t="s">
        <v>5087</v>
      </c>
      <c r="D6801" s="212" t="s">
        <v>5148</v>
      </c>
      <c r="E6801" s="269" t="s">
        <v>27</v>
      </c>
      <c r="F6801" s="195" t="s">
        <v>8012</v>
      </c>
      <c r="G6801" t="s">
        <v>8586</v>
      </c>
      <c r="H6801" s="195" t="str">
        <f>IFERROR(VLOOKUP(Table[[#This Row],[Activity Details of Assistance]],WHAT!E:F,2,FALSE),"")</f>
        <v># of door</v>
      </c>
      <c r="I6801" s="195"/>
      <c r="J6801">
        <v>4</v>
      </c>
      <c r="K6801" t="s">
        <v>8280</v>
      </c>
      <c r="L6801" s="306" t="s">
        <v>13</v>
      </c>
      <c r="M6801" t="s">
        <v>14</v>
      </c>
      <c r="N6801" t="s">
        <v>307</v>
      </c>
      <c r="O6801" t="s">
        <v>1599</v>
      </c>
      <c r="P6801" t="s">
        <v>4720</v>
      </c>
      <c r="Q6801" s="236">
        <v>44866</v>
      </c>
      <c r="R6801" s="236">
        <v>44927</v>
      </c>
      <c r="S6801" t="s">
        <v>8452</v>
      </c>
      <c r="T6801" s="196"/>
      <c r="U6801" s="196"/>
      <c r="V6801" s="196"/>
      <c r="W6801" s="196"/>
      <c r="X6801" s="222"/>
      <c r="Y6801" t="s">
        <v>8563</v>
      </c>
      <c r="Z6801">
        <v>1718880175</v>
      </c>
      <c r="AA6801" t="s">
        <v>8559</v>
      </c>
      <c r="AB6801" s="221" t="str">
        <f>_xlfn.IFNA(IF(Table[[#This Row],[Programme Partner]]&lt;&gt;Table[[#This Row],[Implementing Partner]],CONCATENATE(Table[[#This Row],[Programme Partner]],"-",Table[[#This Row],[Implementing Partner]]),Table[[#This Row],[Programme Partner]]),"")</f>
        <v>IOM-DSK</v>
      </c>
    </row>
    <row r="6802" spans="1:28" ht="16.5" customHeight="1">
      <c r="A6802" s="183"/>
      <c r="B6802" s="195" t="s">
        <v>5148</v>
      </c>
      <c r="C6802" s="198" t="s">
        <v>5087</v>
      </c>
      <c r="D6802" s="212" t="s">
        <v>5148</v>
      </c>
      <c r="E6802" s="269" t="s">
        <v>27</v>
      </c>
      <c r="F6802" s="195" t="s">
        <v>8012</v>
      </c>
      <c r="G6802" t="s">
        <v>8357</v>
      </c>
      <c r="H6802" s="195" t="str">
        <f>IFERROR(VLOOKUP(Table[[#This Row],[Activity Details of Assistance]],WHAT!E:F,2,FALSE),"")</f>
        <v># of door</v>
      </c>
      <c r="I6802" s="195"/>
      <c r="J6802">
        <v>64</v>
      </c>
      <c r="K6802" t="s">
        <v>8280</v>
      </c>
      <c r="L6802" s="306" t="s">
        <v>13</v>
      </c>
      <c r="M6802" t="s">
        <v>14</v>
      </c>
      <c r="N6802" t="s">
        <v>307</v>
      </c>
      <c r="O6802" t="s">
        <v>1599</v>
      </c>
      <c r="P6802" t="s">
        <v>4720</v>
      </c>
      <c r="Q6802" s="236">
        <v>44866</v>
      </c>
      <c r="R6802" s="236">
        <v>44927</v>
      </c>
      <c r="S6802" t="s">
        <v>8452</v>
      </c>
      <c r="T6802" s="196"/>
      <c r="U6802" s="196"/>
      <c r="V6802" s="196"/>
      <c r="W6802" s="196"/>
      <c r="X6802" s="222"/>
      <c r="Y6802" t="s">
        <v>8563</v>
      </c>
      <c r="Z6802">
        <v>1718880175</v>
      </c>
      <c r="AA6802" t="s">
        <v>8559</v>
      </c>
      <c r="AB6802" s="221" t="str">
        <f>_xlfn.IFNA(IF(Table[[#This Row],[Programme Partner]]&lt;&gt;Table[[#This Row],[Implementing Partner]],CONCATENATE(Table[[#This Row],[Programme Partner]],"-",Table[[#This Row],[Implementing Partner]]),Table[[#This Row],[Programme Partner]]),"")</f>
        <v>IOM-DSK</v>
      </c>
    </row>
    <row r="6803" spans="1:28" ht="16.5" customHeight="1">
      <c r="A6803" s="183"/>
      <c r="B6803" s="195" t="s">
        <v>5148</v>
      </c>
      <c r="C6803" s="198" t="s">
        <v>5087</v>
      </c>
      <c r="D6803" s="212" t="s">
        <v>5148</v>
      </c>
      <c r="E6803" s="269" t="s">
        <v>27</v>
      </c>
      <c r="F6803" s="195" t="s">
        <v>8013</v>
      </c>
      <c r="G6803" t="s">
        <v>8360</v>
      </c>
      <c r="H6803" s="195" t="str">
        <f>IFERROR(VLOOKUP(Table[[#This Row],[Activity Details of Assistance]],WHAT!E:F,2,FALSE),"")</f>
        <v># of household</v>
      </c>
      <c r="I6803" s="195"/>
      <c r="J6803">
        <v>1808</v>
      </c>
      <c r="K6803" t="s">
        <v>8280</v>
      </c>
      <c r="L6803" s="306" t="s">
        <v>13</v>
      </c>
      <c r="M6803" t="s">
        <v>14</v>
      </c>
      <c r="N6803" t="s">
        <v>307</v>
      </c>
      <c r="O6803" t="s">
        <v>1599</v>
      </c>
      <c r="P6803" t="s">
        <v>4720</v>
      </c>
      <c r="Q6803" s="236">
        <v>44866</v>
      </c>
      <c r="R6803" s="236">
        <v>44927</v>
      </c>
      <c r="S6803" t="s">
        <v>8452</v>
      </c>
      <c r="T6803" s="196"/>
      <c r="U6803" s="196"/>
      <c r="V6803" s="196"/>
      <c r="W6803" s="196"/>
      <c r="X6803" s="222"/>
      <c r="Y6803" t="s">
        <v>8563</v>
      </c>
      <c r="Z6803">
        <v>1718880175</v>
      </c>
      <c r="AA6803" t="s">
        <v>8559</v>
      </c>
      <c r="AB6803" s="221" t="str">
        <f>_xlfn.IFNA(IF(Table[[#This Row],[Programme Partner]]&lt;&gt;Table[[#This Row],[Implementing Partner]],CONCATENATE(Table[[#This Row],[Programme Partner]],"-",Table[[#This Row],[Implementing Partner]]),Table[[#This Row],[Programme Partner]]),"")</f>
        <v>IOM-DSK</v>
      </c>
    </row>
    <row r="6804" spans="1:28" ht="16.5" customHeight="1">
      <c r="A6804" s="183"/>
      <c r="B6804" s="195" t="s">
        <v>5148</v>
      </c>
      <c r="C6804" s="198" t="s">
        <v>5087</v>
      </c>
      <c r="D6804" s="212" t="s">
        <v>5148</v>
      </c>
      <c r="E6804" s="269" t="s">
        <v>27</v>
      </c>
      <c r="F6804" s="195" t="s">
        <v>8014</v>
      </c>
      <c r="G6804" t="s">
        <v>8358</v>
      </c>
      <c r="H6804" s="195" t="str">
        <f>IFERROR(VLOOKUP(Table[[#This Row],[Activity Details of Assistance]],WHAT!E:F,2,FALSE),"")</f>
        <v># of campaign per camp </v>
      </c>
      <c r="I6804" s="195"/>
      <c r="J6804">
        <v>3</v>
      </c>
      <c r="K6804" t="s">
        <v>8280</v>
      </c>
      <c r="L6804" s="306" t="s">
        <v>13</v>
      </c>
      <c r="M6804" t="s">
        <v>14</v>
      </c>
      <c r="N6804" t="s">
        <v>307</v>
      </c>
      <c r="O6804" t="s">
        <v>1599</v>
      </c>
      <c r="P6804" t="s">
        <v>4720</v>
      </c>
      <c r="Q6804" s="236">
        <v>44866</v>
      </c>
      <c r="R6804" s="236">
        <v>44927</v>
      </c>
      <c r="S6804" t="s">
        <v>8452</v>
      </c>
      <c r="T6804" s="196"/>
      <c r="U6804" s="196"/>
      <c r="V6804" s="196"/>
      <c r="W6804" s="196"/>
      <c r="X6804" s="222"/>
      <c r="Y6804" t="s">
        <v>8563</v>
      </c>
      <c r="Z6804">
        <v>1718880175</v>
      </c>
      <c r="AA6804" t="s">
        <v>8559</v>
      </c>
      <c r="AB6804" s="221" t="str">
        <f>_xlfn.IFNA(IF(Table[[#This Row],[Programme Partner]]&lt;&gt;Table[[#This Row],[Implementing Partner]],CONCATENATE(Table[[#This Row],[Programme Partner]],"-",Table[[#This Row],[Implementing Partner]]),Table[[#This Row],[Programme Partner]]),"")</f>
        <v>IOM-DSK</v>
      </c>
    </row>
    <row r="6805" spans="1:28" ht="16.5" customHeight="1">
      <c r="A6805" s="183"/>
      <c r="B6805" s="195" t="s">
        <v>5273</v>
      </c>
      <c r="C6805" s="198" t="s">
        <v>5184</v>
      </c>
      <c r="D6805" s="212" t="s">
        <v>5273</v>
      </c>
      <c r="E6805" s="269" t="s">
        <v>27</v>
      </c>
      <c r="F6805" s="195" t="s">
        <v>8011</v>
      </c>
      <c r="G6805" t="s">
        <v>8584</v>
      </c>
      <c r="H6805" s="195" t="str">
        <f>IFERROR(VLOOKUP(Table[[#This Row],[Activity Details of Assistance]],WHAT!E:F,2,FALSE),"")</f>
        <v># of tube well</v>
      </c>
      <c r="I6805" s="195"/>
      <c r="J6805">
        <v>159</v>
      </c>
      <c r="K6805" t="s">
        <v>8280</v>
      </c>
      <c r="L6805" s="306" t="s">
        <v>13</v>
      </c>
      <c r="M6805" t="s">
        <v>14</v>
      </c>
      <c r="N6805" t="s">
        <v>309</v>
      </c>
      <c r="O6805" t="s">
        <v>1606</v>
      </c>
      <c r="P6805" t="s">
        <v>6386</v>
      </c>
      <c r="Q6805" s="236">
        <v>44866</v>
      </c>
      <c r="R6805" s="236">
        <v>44896</v>
      </c>
      <c r="S6805" t="s">
        <v>8452</v>
      </c>
      <c r="T6805" s="196"/>
      <c r="U6805" s="196"/>
      <c r="V6805" s="196"/>
      <c r="W6805" s="196"/>
      <c r="X6805" s="222"/>
      <c r="Y6805" t="s">
        <v>8648</v>
      </c>
      <c r="Z6805" t="s">
        <v>8691</v>
      </c>
      <c r="AA6805" t="s">
        <v>8649</v>
      </c>
      <c r="AB6805" s="221" t="str">
        <f>_xlfn.IFNA(IF(Table[[#This Row],[Programme Partner]]&lt;&gt;Table[[#This Row],[Implementing Partner]],CONCATENATE(Table[[#This Row],[Programme Partner]],"-",Table[[#This Row],[Implementing Partner]]),Table[[#This Row],[Programme Partner]]),"")</f>
        <v>UNHCR-NGOF</v>
      </c>
    </row>
    <row r="6806" spans="1:28" ht="16.5" customHeight="1">
      <c r="A6806" s="183"/>
      <c r="B6806" s="195" t="s">
        <v>5273</v>
      </c>
      <c r="C6806" s="198" t="s">
        <v>5184</v>
      </c>
      <c r="D6806" s="212" t="s">
        <v>5273</v>
      </c>
      <c r="E6806" s="269" t="s">
        <v>27</v>
      </c>
      <c r="F6806" s="195" t="s">
        <v>8011</v>
      </c>
      <c r="G6806" t="s">
        <v>8355</v>
      </c>
      <c r="H6806" s="195" t="str">
        <f>IFERROR(VLOOKUP(Table[[#This Row],[Activity Details of Assistance]],WHAT!E:F,2,FALSE),"")</f>
        <v># of water network</v>
      </c>
      <c r="I6806" s="195"/>
      <c r="J6806">
        <v>5</v>
      </c>
      <c r="K6806" t="s">
        <v>8280</v>
      </c>
      <c r="L6806" s="306" t="s">
        <v>13</v>
      </c>
      <c r="M6806" t="s">
        <v>14</v>
      </c>
      <c r="N6806" t="s">
        <v>309</v>
      </c>
      <c r="O6806" t="s">
        <v>1606</v>
      </c>
      <c r="P6806" t="s">
        <v>6386</v>
      </c>
      <c r="Q6806" s="236">
        <v>44866</v>
      </c>
      <c r="R6806" s="236">
        <v>44896</v>
      </c>
      <c r="S6806" t="s">
        <v>8452</v>
      </c>
      <c r="T6806" s="196"/>
      <c r="U6806" s="196"/>
      <c r="V6806" s="196"/>
      <c r="W6806" s="196"/>
      <c r="X6806" s="222"/>
      <c r="Y6806" t="s">
        <v>8648</v>
      </c>
      <c r="Z6806" t="s">
        <v>8691</v>
      </c>
      <c r="AA6806" t="s">
        <v>8649</v>
      </c>
      <c r="AB6806" s="221" t="str">
        <f>_xlfn.IFNA(IF(Table[[#This Row],[Programme Partner]]&lt;&gt;Table[[#This Row],[Implementing Partner]],CONCATENATE(Table[[#This Row],[Programme Partner]],"-",Table[[#This Row],[Implementing Partner]]),Table[[#This Row],[Programme Partner]]),"")</f>
        <v>UNHCR-NGOF</v>
      </c>
    </row>
    <row r="6807" spans="1:28" ht="16.5" customHeight="1">
      <c r="A6807" s="183"/>
      <c r="B6807" s="195" t="s">
        <v>5273</v>
      </c>
      <c r="C6807" s="198" t="s">
        <v>5184</v>
      </c>
      <c r="D6807" s="212" t="s">
        <v>5273</v>
      </c>
      <c r="E6807" s="269" t="s">
        <v>27</v>
      </c>
      <c r="F6807" s="195" t="s">
        <v>8011</v>
      </c>
      <c r="G6807" t="s">
        <v>8318</v>
      </c>
      <c r="H6807" s="195" t="str">
        <f>IFERROR(VLOOKUP(Table[[#This Row],[Activity Details of Assistance]],WHAT!E:F,2,FALSE),"")</f>
        <v># of household</v>
      </c>
      <c r="I6807" s="195"/>
      <c r="J6807">
        <v>333</v>
      </c>
      <c r="K6807" t="s">
        <v>8280</v>
      </c>
      <c r="L6807" s="306" t="s">
        <v>13</v>
      </c>
      <c r="M6807" t="s">
        <v>14</v>
      </c>
      <c r="N6807" t="s">
        <v>309</v>
      </c>
      <c r="O6807" t="s">
        <v>1606</v>
      </c>
      <c r="P6807" t="s">
        <v>6386</v>
      </c>
      <c r="Q6807" s="236">
        <v>44866</v>
      </c>
      <c r="R6807" s="236">
        <v>44896</v>
      </c>
      <c r="S6807" t="s">
        <v>8452</v>
      </c>
      <c r="T6807" s="196"/>
      <c r="U6807" s="196"/>
      <c r="V6807" s="196"/>
      <c r="W6807" s="196"/>
      <c r="X6807" s="222"/>
      <c r="Y6807" t="s">
        <v>8648</v>
      </c>
      <c r="Z6807" t="s">
        <v>8691</v>
      </c>
      <c r="AA6807" t="s">
        <v>8649</v>
      </c>
      <c r="AB6807" s="221" t="str">
        <f>_xlfn.IFNA(IF(Table[[#This Row],[Programme Partner]]&lt;&gt;Table[[#This Row],[Implementing Partner]],CONCATENATE(Table[[#This Row],[Programme Partner]],"-",Table[[#This Row],[Implementing Partner]]),Table[[#This Row],[Programme Partner]]),"")</f>
        <v>UNHCR-NGOF</v>
      </c>
    </row>
    <row r="6808" spans="1:28" ht="16.5" customHeight="1">
      <c r="A6808" s="183"/>
      <c r="B6808" s="195" t="s">
        <v>5273</v>
      </c>
      <c r="C6808" s="198" t="s">
        <v>5184</v>
      </c>
      <c r="D6808" s="212" t="s">
        <v>5273</v>
      </c>
      <c r="E6808" s="269" t="s">
        <v>27</v>
      </c>
      <c r="F6808" s="195" t="s">
        <v>8012</v>
      </c>
      <c r="G6808" t="s">
        <v>8365</v>
      </c>
      <c r="H6808" s="195" t="str">
        <f>IFERROR(VLOOKUP(Table[[#This Row],[Activity Details of Assistance]],WHAT!E:F,2,FALSE),"")</f>
        <v># of door</v>
      </c>
      <c r="I6808" s="195"/>
      <c r="J6808">
        <v>1</v>
      </c>
      <c r="K6808" t="s">
        <v>8280</v>
      </c>
      <c r="L6808" s="306" t="s">
        <v>13</v>
      </c>
      <c r="M6808" t="s">
        <v>14</v>
      </c>
      <c r="N6808" t="s">
        <v>309</v>
      </c>
      <c r="O6808" t="s">
        <v>1606</v>
      </c>
      <c r="P6808" t="s">
        <v>6386</v>
      </c>
      <c r="Q6808" s="236">
        <v>44866</v>
      </c>
      <c r="R6808" s="236">
        <v>44896</v>
      </c>
      <c r="S6808" t="s">
        <v>8452</v>
      </c>
      <c r="T6808" s="196"/>
      <c r="U6808" s="196"/>
      <c r="V6808" s="196"/>
      <c r="W6808" s="196"/>
      <c r="X6808" s="222"/>
      <c r="Y6808" t="s">
        <v>8648</v>
      </c>
      <c r="Z6808" t="s">
        <v>8691</v>
      </c>
      <c r="AA6808" t="s">
        <v>8649</v>
      </c>
      <c r="AB6808" s="221" t="str">
        <f>_xlfn.IFNA(IF(Table[[#This Row],[Programme Partner]]&lt;&gt;Table[[#This Row],[Implementing Partner]],CONCATENATE(Table[[#This Row],[Programme Partner]],"-",Table[[#This Row],[Implementing Partner]]),Table[[#This Row],[Programme Partner]]),"")</f>
        <v>UNHCR-NGOF</v>
      </c>
    </row>
    <row r="6809" spans="1:28" ht="16.5" customHeight="1">
      <c r="A6809" s="183"/>
      <c r="B6809" s="195" t="s">
        <v>5273</v>
      </c>
      <c r="C6809" s="198" t="s">
        <v>5184</v>
      </c>
      <c r="D6809" s="212" t="s">
        <v>5273</v>
      </c>
      <c r="E6809" s="269" t="s">
        <v>27</v>
      </c>
      <c r="F6809" s="195" t="s">
        <v>8012</v>
      </c>
      <c r="G6809" t="s">
        <v>8373</v>
      </c>
      <c r="H6809" s="195" t="str">
        <f>IFERROR(VLOOKUP(Table[[#This Row],[Activity Details of Assistance]],WHAT!E:F,2,FALSE),"")</f>
        <v xml:space="preserve"># of door </v>
      </c>
      <c r="I6809" s="195"/>
      <c r="J6809">
        <v>1</v>
      </c>
      <c r="K6809" t="s">
        <v>8280</v>
      </c>
      <c r="L6809" s="306" t="s">
        <v>13</v>
      </c>
      <c r="M6809" t="s">
        <v>14</v>
      </c>
      <c r="N6809" t="s">
        <v>309</v>
      </c>
      <c r="O6809" t="s">
        <v>1606</v>
      </c>
      <c r="P6809" t="s">
        <v>6386</v>
      </c>
      <c r="Q6809" s="236">
        <v>44866</v>
      </c>
      <c r="R6809" s="236">
        <v>44896</v>
      </c>
      <c r="S6809" t="s">
        <v>8452</v>
      </c>
      <c r="T6809" s="196"/>
      <c r="U6809" s="196"/>
      <c r="V6809" s="196"/>
      <c r="W6809" s="196"/>
      <c r="X6809" s="222"/>
      <c r="Y6809" t="s">
        <v>8648</v>
      </c>
      <c r="Z6809" t="s">
        <v>8691</v>
      </c>
      <c r="AA6809" t="s">
        <v>8649</v>
      </c>
      <c r="AB6809" s="221" t="str">
        <f>_xlfn.IFNA(IF(Table[[#This Row],[Programme Partner]]&lt;&gt;Table[[#This Row],[Implementing Partner]],CONCATENATE(Table[[#This Row],[Programme Partner]],"-",Table[[#This Row],[Implementing Partner]]),Table[[#This Row],[Programme Partner]]),"")</f>
        <v>UNHCR-NGOF</v>
      </c>
    </row>
    <row r="6810" spans="1:28" ht="16.5" customHeight="1">
      <c r="A6810" s="183"/>
      <c r="B6810" s="195" t="s">
        <v>5273</v>
      </c>
      <c r="C6810" s="198" t="s">
        <v>5184</v>
      </c>
      <c r="D6810" s="212" t="s">
        <v>5273</v>
      </c>
      <c r="E6810" s="269" t="s">
        <v>27</v>
      </c>
      <c r="F6810" s="195" t="s">
        <v>8012</v>
      </c>
      <c r="G6810" t="s">
        <v>8585</v>
      </c>
      <c r="H6810" s="195" t="str">
        <f>IFERROR(VLOOKUP(Table[[#This Row],[Activity Details of Assistance]],WHAT!E:F,2,FALSE),"")</f>
        <v xml:space="preserve"># of door </v>
      </c>
      <c r="I6810" s="195"/>
      <c r="J6810">
        <v>117</v>
      </c>
      <c r="K6810" t="s">
        <v>8280</v>
      </c>
      <c r="L6810" s="306" t="s">
        <v>13</v>
      </c>
      <c r="M6810" t="s">
        <v>14</v>
      </c>
      <c r="N6810" t="s">
        <v>309</v>
      </c>
      <c r="O6810" t="s">
        <v>1606</v>
      </c>
      <c r="P6810" t="s">
        <v>6386</v>
      </c>
      <c r="Q6810" s="236">
        <v>44866</v>
      </c>
      <c r="R6810" s="236">
        <v>44896</v>
      </c>
      <c r="S6810" t="s">
        <v>8452</v>
      </c>
      <c r="T6810" s="196"/>
      <c r="U6810" s="196"/>
      <c r="V6810" s="196"/>
      <c r="W6810" s="196"/>
      <c r="X6810" s="222"/>
      <c r="Y6810" t="s">
        <v>8648</v>
      </c>
      <c r="Z6810" t="s">
        <v>8691</v>
      </c>
      <c r="AA6810" t="s">
        <v>8649</v>
      </c>
      <c r="AB6810" s="221" t="str">
        <f>_xlfn.IFNA(IF(Table[[#This Row],[Programme Partner]]&lt;&gt;Table[[#This Row],[Implementing Partner]],CONCATENATE(Table[[#This Row],[Programme Partner]],"-",Table[[#This Row],[Implementing Partner]]),Table[[#This Row],[Programme Partner]]),"")</f>
        <v>UNHCR-NGOF</v>
      </c>
    </row>
    <row r="6811" spans="1:28" ht="16.5" customHeight="1">
      <c r="A6811" s="183"/>
      <c r="B6811" s="195" t="s">
        <v>5273</v>
      </c>
      <c r="C6811" s="198" t="s">
        <v>5184</v>
      </c>
      <c r="D6811" s="212" t="s">
        <v>5273</v>
      </c>
      <c r="E6811" s="269" t="s">
        <v>27</v>
      </c>
      <c r="F6811" s="195" t="s">
        <v>8012</v>
      </c>
      <c r="G6811" t="s">
        <v>8359</v>
      </c>
      <c r="H6811" s="195" t="str">
        <f>IFERROR(VLOOKUP(Table[[#This Row],[Activity Details of Assistance]],WHAT!E:F,2,FALSE),"")</f>
        <v># of FSM Site</v>
      </c>
      <c r="I6811" s="195"/>
      <c r="J6811">
        <v>2</v>
      </c>
      <c r="K6811" t="s">
        <v>8280</v>
      </c>
      <c r="L6811" s="306" t="s">
        <v>13</v>
      </c>
      <c r="M6811" t="s">
        <v>14</v>
      </c>
      <c r="N6811" t="s">
        <v>309</v>
      </c>
      <c r="O6811" t="s">
        <v>1606</v>
      </c>
      <c r="P6811" t="s">
        <v>6386</v>
      </c>
      <c r="Q6811" s="236">
        <v>44866</v>
      </c>
      <c r="R6811" s="236">
        <v>44896</v>
      </c>
      <c r="S6811" t="s">
        <v>8452</v>
      </c>
      <c r="T6811" s="196"/>
      <c r="U6811" s="196"/>
      <c r="V6811" s="196"/>
      <c r="W6811" s="196"/>
      <c r="X6811" s="222"/>
      <c r="Y6811" t="s">
        <v>8648</v>
      </c>
      <c r="Z6811" t="s">
        <v>8691</v>
      </c>
      <c r="AA6811" t="s">
        <v>8649</v>
      </c>
      <c r="AB6811" s="221" t="str">
        <f>_xlfn.IFNA(IF(Table[[#This Row],[Programme Partner]]&lt;&gt;Table[[#This Row],[Implementing Partner]],CONCATENATE(Table[[#This Row],[Programme Partner]],"-",Table[[#This Row],[Implementing Partner]]),Table[[#This Row],[Programme Partner]]),"")</f>
        <v>UNHCR-NGOF</v>
      </c>
    </row>
    <row r="6812" spans="1:28" ht="16.5" customHeight="1">
      <c r="A6812" s="183"/>
      <c r="B6812" s="195" t="s">
        <v>5273</v>
      </c>
      <c r="C6812" s="198" t="s">
        <v>5184</v>
      </c>
      <c r="D6812" s="212" t="s">
        <v>5273</v>
      </c>
      <c r="E6812" s="269" t="s">
        <v>27</v>
      </c>
      <c r="F6812" s="195" t="s">
        <v>8012</v>
      </c>
      <c r="G6812" t="s">
        <v>8356</v>
      </c>
      <c r="H6812" s="195" t="str">
        <f>IFERROR(VLOOKUP(Table[[#This Row],[Activity Details of Assistance]],WHAT!E:F,2,FALSE),"")</f>
        <v># of FSM Site</v>
      </c>
      <c r="I6812" s="195"/>
      <c r="J6812">
        <v>1</v>
      </c>
      <c r="K6812" t="s">
        <v>8280</v>
      </c>
      <c r="L6812" s="306" t="s">
        <v>13</v>
      </c>
      <c r="M6812" t="s">
        <v>14</v>
      </c>
      <c r="N6812" t="s">
        <v>309</v>
      </c>
      <c r="O6812" t="s">
        <v>1606</v>
      </c>
      <c r="P6812" t="s">
        <v>6386</v>
      </c>
      <c r="Q6812" s="236">
        <v>44866</v>
      </c>
      <c r="R6812" s="236">
        <v>44896</v>
      </c>
      <c r="S6812" t="s">
        <v>8452</v>
      </c>
      <c r="T6812" s="196"/>
      <c r="U6812" s="196"/>
      <c r="V6812" s="196"/>
      <c r="W6812" s="196"/>
      <c r="X6812" s="222"/>
      <c r="Y6812" t="s">
        <v>8648</v>
      </c>
      <c r="Z6812" t="s">
        <v>8691</v>
      </c>
      <c r="AA6812" t="s">
        <v>8649</v>
      </c>
      <c r="AB6812" s="221" t="str">
        <f>_xlfn.IFNA(IF(Table[[#This Row],[Programme Partner]]&lt;&gt;Table[[#This Row],[Implementing Partner]],CONCATENATE(Table[[#This Row],[Programme Partner]],"-",Table[[#This Row],[Implementing Partner]]),Table[[#This Row],[Programme Partner]]),"")</f>
        <v>UNHCR-NGOF</v>
      </c>
    </row>
    <row r="6813" spans="1:28" ht="16.5" customHeight="1">
      <c r="A6813" s="183"/>
      <c r="B6813" s="195" t="s">
        <v>5273</v>
      </c>
      <c r="C6813" s="198" t="s">
        <v>5184</v>
      </c>
      <c r="D6813" s="212" t="s">
        <v>5273</v>
      </c>
      <c r="E6813" s="269" t="s">
        <v>27</v>
      </c>
      <c r="F6813" s="195" t="s">
        <v>8012</v>
      </c>
      <c r="G6813" t="s">
        <v>8362</v>
      </c>
      <c r="H6813" s="195" t="str">
        <f>IFERROR(VLOOKUP(Table[[#This Row],[Activity Details of Assistance]],WHAT!E:F,2,FALSE),"")</f>
        <v># of door</v>
      </c>
      <c r="I6813" s="195"/>
      <c r="J6813">
        <v>1</v>
      </c>
      <c r="K6813" t="s">
        <v>8280</v>
      </c>
      <c r="L6813" s="306" t="s">
        <v>13</v>
      </c>
      <c r="M6813" t="s">
        <v>14</v>
      </c>
      <c r="N6813" t="s">
        <v>309</v>
      </c>
      <c r="O6813" t="s">
        <v>1606</v>
      </c>
      <c r="P6813" t="s">
        <v>6386</v>
      </c>
      <c r="Q6813" s="236">
        <v>44866</v>
      </c>
      <c r="R6813" s="236">
        <v>44896</v>
      </c>
      <c r="S6813" t="s">
        <v>8452</v>
      </c>
      <c r="T6813" s="196"/>
      <c r="U6813" s="196"/>
      <c r="V6813" s="196"/>
      <c r="W6813" s="196"/>
      <c r="X6813" s="222"/>
      <c r="Y6813" t="s">
        <v>8648</v>
      </c>
      <c r="Z6813" t="s">
        <v>8691</v>
      </c>
      <c r="AA6813" t="s">
        <v>8649</v>
      </c>
      <c r="AB6813" s="221" t="str">
        <f>_xlfn.IFNA(IF(Table[[#This Row],[Programme Partner]]&lt;&gt;Table[[#This Row],[Implementing Partner]],CONCATENATE(Table[[#This Row],[Programme Partner]],"-",Table[[#This Row],[Implementing Partner]]),Table[[#This Row],[Programme Partner]]),"")</f>
        <v>UNHCR-NGOF</v>
      </c>
    </row>
    <row r="6814" spans="1:28" ht="16.5" customHeight="1">
      <c r="A6814" s="183"/>
      <c r="B6814" s="195" t="s">
        <v>5273</v>
      </c>
      <c r="C6814" s="198" t="s">
        <v>5184</v>
      </c>
      <c r="D6814" s="212" t="s">
        <v>5273</v>
      </c>
      <c r="E6814" s="269" t="s">
        <v>27</v>
      </c>
      <c r="F6814" s="195" t="s">
        <v>8012</v>
      </c>
      <c r="G6814" t="s">
        <v>8354</v>
      </c>
      <c r="H6814" s="195" t="str">
        <f>IFERROR(VLOOKUP(Table[[#This Row],[Activity Details of Assistance]],WHAT!E:F,2,FALSE),"")</f>
        <v># of door</v>
      </c>
      <c r="I6814" s="195"/>
      <c r="J6814">
        <v>1</v>
      </c>
      <c r="K6814" t="s">
        <v>8280</v>
      </c>
      <c r="L6814" s="306" t="s">
        <v>13</v>
      </c>
      <c r="M6814" t="s">
        <v>14</v>
      </c>
      <c r="N6814" t="s">
        <v>309</v>
      </c>
      <c r="O6814" t="s">
        <v>1606</v>
      </c>
      <c r="P6814" t="s">
        <v>6386</v>
      </c>
      <c r="Q6814" s="236">
        <v>44866</v>
      </c>
      <c r="R6814" s="236">
        <v>44896</v>
      </c>
      <c r="S6814" t="s">
        <v>8452</v>
      </c>
      <c r="T6814" s="196"/>
      <c r="U6814" s="196"/>
      <c r="V6814" s="196"/>
      <c r="W6814" s="196"/>
      <c r="X6814" s="222"/>
      <c r="Y6814" t="s">
        <v>8648</v>
      </c>
      <c r="Z6814" t="s">
        <v>8691</v>
      </c>
      <c r="AA6814" t="s">
        <v>8649</v>
      </c>
      <c r="AB6814" s="221" t="str">
        <f>_xlfn.IFNA(IF(Table[[#This Row],[Programme Partner]]&lt;&gt;Table[[#This Row],[Implementing Partner]],CONCATENATE(Table[[#This Row],[Programme Partner]],"-",Table[[#This Row],[Implementing Partner]]),Table[[#This Row],[Programme Partner]]),"")</f>
        <v>UNHCR-NGOF</v>
      </c>
    </row>
    <row r="6815" spans="1:28" ht="16.5" customHeight="1">
      <c r="A6815" s="183"/>
      <c r="B6815" s="195" t="s">
        <v>5273</v>
      </c>
      <c r="C6815" s="198" t="s">
        <v>5184</v>
      </c>
      <c r="D6815" s="212" t="s">
        <v>5273</v>
      </c>
      <c r="E6815" s="269" t="s">
        <v>27</v>
      </c>
      <c r="F6815" s="195" t="s">
        <v>8012</v>
      </c>
      <c r="G6815" t="s">
        <v>8586</v>
      </c>
      <c r="H6815" s="195" t="str">
        <f>IFERROR(VLOOKUP(Table[[#This Row],[Activity Details of Assistance]],WHAT!E:F,2,FALSE),"")</f>
        <v># of door</v>
      </c>
      <c r="I6815" s="195"/>
      <c r="J6815">
        <v>567</v>
      </c>
      <c r="K6815" t="s">
        <v>8280</v>
      </c>
      <c r="L6815" s="306" t="s">
        <v>13</v>
      </c>
      <c r="M6815" t="s">
        <v>14</v>
      </c>
      <c r="N6815" t="s">
        <v>309</v>
      </c>
      <c r="O6815" t="s">
        <v>1606</v>
      </c>
      <c r="P6815" t="s">
        <v>6386</v>
      </c>
      <c r="Q6815" s="236">
        <v>44866</v>
      </c>
      <c r="R6815" s="236">
        <v>44896</v>
      </c>
      <c r="S6815" t="s">
        <v>8452</v>
      </c>
      <c r="T6815" s="196"/>
      <c r="U6815" s="196"/>
      <c r="V6815" s="196"/>
      <c r="W6815" s="196"/>
      <c r="X6815" s="222"/>
      <c r="Y6815" t="s">
        <v>8648</v>
      </c>
      <c r="Z6815" t="s">
        <v>8691</v>
      </c>
      <c r="AA6815" t="s">
        <v>8649</v>
      </c>
      <c r="AB6815" s="221" t="str">
        <f>_xlfn.IFNA(IF(Table[[#This Row],[Programme Partner]]&lt;&gt;Table[[#This Row],[Implementing Partner]],CONCATENATE(Table[[#This Row],[Programme Partner]],"-",Table[[#This Row],[Implementing Partner]]),Table[[#This Row],[Programme Partner]]),"")</f>
        <v>UNHCR-NGOF</v>
      </c>
    </row>
    <row r="6816" spans="1:28" ht="16.5" customHeight="1">
      <c r="A6816" s="183"/>
      <c r="B6816" s="195" t="s">
        <v>5273</v>
      </c>
      <c r="C6816" s="198" t="s">
        <v>5184</v>
      </c>
      <c r="D6816" s="212" t="s">
        <v>5273</v>
      </c>
      <c r="E6816" s="269" t="s">
        <v>27</v>
      </c>
      <c r="F6816" s="195" t="s">
        <v>8012</v>
      </c>
      <c r="G6816" t="s">
        <v>8357</v>
      </c>
      <c r="H6816" s="195" t="str">
        <f>IFERROR(VLOOKUP(Table[[#This Row],[Activity Details of Assistance]],WHAT!E:F,2,FALSE),"")</f>
        <v># of door</v>
      </c>
      <c r="I6816" s="195"/>
      <c r="J6816">
        <v>256</v>
      </c>
      <c r="K6816" t="s">
        <v>8280</v>
      </c>
      <c r="L6816" s="306" t="s">
        <v>13</v>
      </c>
      <c r="M6816" t="s">
        <v>14</v>
      </c>
      <c r="N6816" t="s">
        <v>309</v>
      </c>
      <c r="O6816" t="s">
        <v>1606</v>
      </c>
      <c r="P6816" t="s">
        <v>6386</v>
      </c>
      <c r="Q6816" s="236">
        <v>44866</v>
      </c>
      <c r="R6816" s="236">
        <v>44896</v>
      </c>
      <c r="S6816" t="s">
        <v>8452</v>
      </c>
      <c r="T6816" s="196"/>
      <c r="U6816" s="196"/>
      <c r="V6816" s="196"/>
      <c r="W6816" s="196"/>
      <c r="X6816" s="222"/>
      <c r="Y6816" t="s">
        <v>8648</v>
      </c>
      <c r="Z6816" t="s">
        <v>8691</v>
      </c>
      <c r="AA6816" t="s">
        <v>8649</v>
      </c>
      <c r="AB6816" s="221" t="str">
        <f>_xlfn.IFNA(IF(Table[[#This Row],[Programme Partner]]&lt;&gt;Table[[#This Row],[Implementing Partner]],CONCATENATE(Table[[#This Row],[Programme Partner]],"-",Table[[#This Row],[Implementing Partner]]),Table[[#This Row],[Programme Partner]]),"")</f>
        <v>UNHCR-NGOF</v>
      </c>
    </row>
    <row r="6817" spans="1:28" ht="16.5" customHeight="1">
      <c r="A6817" s="183"/>
      <c r="B6817" s="195" t="s">
        <v>5273</v>
      </c>
      <c r="C6817" s="198" t="s">
        <v>5184</v>
      </c>
      <c r="D6817" s="212" t="s">
        <v>5273</v>
      </c>
      <c r="E6817" s="269" t="s">
        <v>27</v>
      </c>
      <c r="F6817" s="195" t="s">
        <v>8013</v>
      </c>
      <c r="G6817" t="s">
        <v>8313</v>
      </c>
      <c r="H6817" s="195" t="str">
        <f>IFERROR(VLOOKUP(Table[[#This Row],[Activity Details of Assistance]],WHAT!E:F,2,FALSE),"")</f>
        <v># of HP sessions at community level</v>
      </c>
      <c r="I6817" s="195"/>
      <c r="J6817">
        <v>134</v>
      </c>
      <c r="K6817" t="s">
        <v>8280</v>
      </c>
      <c r="L6817" s="306" t="s">
        <v>13</v>
      </c>
      <c r="M6817" t="s">
        <v>14</v>
      </c>
      <c r="N6817" t="s">
        <v>309</v>
      </c>
      <c r="O6817" t="s">
        <v>1606</v>
      </c>
      <c r="P6817" t="s">
        <v>6386</v>
      </c>
      <c r="Q6817" s="236">
        <v>44866</v>
      </c>
      <c r="R6817" s="236">
        <v>44896</v>
      </c>
      <c r="S6817" t="s">
        <v>8452</v>
      </c>
      <c r="T6817" s="196"/>
      <c r="U6817" s="196"/>
      <c r="V6817" s="196"/>
      <c r="W6817" s="196"/>
      <c r="X6817" s="222"/>
      <c r="Y6817" t="s">
        <v>8648</v>
      </c>
      <c r="Z6817" t="s">
        <v>8691</v>
      </c>
      <c r="AA6817" t="s">
        <v>8649</v>
      </c>
      <c r="AB6817" s="221" t="str">
        <f>_xlfn.IFNA(IF(Table[[#This Row],[Programme Partner]]&lt;&gt;Table[[#This Row],[Implementing Partner]],CONCATENATE(Table[[#This Row],[Programme Partner]],"-",Table[[#This Row],[Implementing Partner]]),Table[[#This Row],[Programme Partner]]),"")</f>
        <v>UNHCR-NGOF</v>
      </c>
    </row>
    <row r="6818" spans="1:28" ht="16.5" customHeight="1">
      <c r="A6818" s="183"/>
      <c r="B6818" s="195" t="s">
        <v>5273</v>
      </c>
      <c r="C6818" s="198" t="s">
        <v>5184</v>
      </c>
      <c r="D6818" s="212" t="s">
        <v>5273</v>
      </c>
      <c r="E6818" s="269" t="s">
        <v>27</v>
      </c>
      <c r="F6818" s="195" t="s">
        <v>8013</v>
      </c>
      <c r="G6818" t="s">
        <v>8314</v>
      </c>
      <c r="H6818" s="195" t="str">
        <f>IFERROR(VLOOKUP(Table[[#This Row],[Activity Details of Assistance]],WHAT!E:F,2,FALSE),"")</f>
        <v># of HP sessions at HH level</v>
      </c>
      <c r="I6818" s="195"/>
      <c r="J6818">
        <v>3600</v>
      </c>
      <c r="K6818" t="s">
        <v>8280</v>
      </c>
      <c r="L6818" s="306" t="s">
        <v>13</v>
      </c>
      <c r="M6818" t="s">
        <v>14</v>
      </c>
      <c r="N6818" t="s">
        <v>309</v>
      </c>
      <c r="O6818" t="s">
        <v>1606</v>
      </c>
      <c r="P6818" t="s">
        <v>6386</v>
      </c>
      <c r="Q6818" s="236">
        <v>44866</v>
      </c>
      <c r="R6818" s="236">
        <v>44896</v>
      </c>
      <c r="S6818" t="s">
        <v>8452</v>
      </c>
      <c r="T6818" s="196"/>
      <c r="U6818" s="196"/>
      <c r="V6818" s="196"/>
      <c r="W6818" s="196"/>
      <c r="X6818" s="222"/>
      <c r="Y6818" t="s">
        <v>8648</v>
      </c>
      <c r="Z6818" t="s">
        <v>8691</v>
      </c>
      <c r="AA6818" t="s">
        <v>8649</v>
      </c>
      <c r="AB6818" s="221" t="str">
        <f>_xlfn.IFNA(IF(Table[[#This Row],[Programme Partner]]&lt;&gt;Table[[#This Row],[Implementing Partner]],CONCATENATE(Table[[#This Row],[Programme Partner]],"-",Table[[#This Row],[Implementing Partner]]),Table[[#This Row],[Programme Partner]]),"")</f>
        <v>UNHCR-NGOF</v>
      </c>
    </row>
    <row r="6819" spans="1:28" ht="16.5" customHeight="1">
      <c r="A6819" s="183"/>
      <c r="B6819" s="195" t="s">
        <v>5273</v>
      </c>
      <c r="C6819" s="198" t="s">
        <v>5184</v>
      </c>
      <c r="D6819" s="212" t="s">
        <v>5273</v>
      </c>
      <c r="E6819" s="269" t="s">
        <v>27</v>
      </c>
      <c r="F6819" s="195" t="s">
        <v>8013</v>
      </c>
      <c r="G6819" t="s">
        <v>8374</v>
      </c>
      <c r="H6819" s="195" t="str">
        <f>IFERROR(VLOOKUP(Table[[#This Row],[Activity Details of Assistance]],WHAT!E:F,2,FALSE),"")</f>
        <v># of HP sessions at institution level</v>
      </c>
      <c r="I6819" s="195"/>
      <c r="J6819">
        <v>5</v>
      </c>
      <c r="K6819" t="s">
        <v>8280</v>
      </c>
      <c r="L6819" s="306" t="s">
        <v>13</v>
      </c>
      <c r="M6819" t="s">
        <v>14</v>
      </c>
      <c r="N6819" t="s">
        <v>309</v>
      </c>
      <c r="O6819" t="s">
        <v>1606</v>
      </c>
      <c r="P6819" t="s">
        <v>6386</v>
      </c>
      <c r="Q6819" s="236">
        <v>44866</v>
      </c>
      <c r="R6819" s="236">
        <v>44896</v>
      </c>
      <c r="S6819" t="s">
        <v>8452</v>
      </c>
      <c r="T6819" s="196"/>
      <c r="U6819" s="196"/>
      <c r="V6819" s="196"/>
      <c r="W6819" s="196"/>
      <c r="X6819" s="222"/>
      <c r="Y6819" t="s">
        <v>8648</v>
      </c>
      <c r="Z6819" t="s">
        <v>8691</v>
      </c>
      <c r="AA6819" t="s">
        <v>8649</v>
      </c>
      <c r="AB6819" s="221" t="str">
        <f>_xlfn.IFNA(IF(Table[[#This Row],[Programme Partner]]&lt;&gt;Table[[#This Row],[Implementing Partner]],CONCATENATE(Table[[#This Row],[Programme Partner]],"-",Table[[#This Row],[Implementing Partner]]),Table[[#This Row],[Programme Partner]]),"")</f>
        <v>UNHCR-NGOF</v>
      </c>
    </row>
    <row r="6820" spans="1:28" ht="16.5" customHeight="1">
      <c r="A6820" s="183"/>
      <c r="B6820" s="195" t="s">
        <v>5273</v>
      </c>
      <c r="C6820" s="198" t="s">
        <v>5184</v>
      </c>
      <c r="D6820" s="212" t="s">
        <v>5273</v>
      </c>
      <c r="E6820" s="269" t="s">
        <v>27</v>
      </c>
      <c r="F6820" s="195" t="s">
        <v>8013</v>
      </c>
      <c r="G6820" t="s">
        <v>8317</v>
      </c>
      <c r="H6820" s="195" t="str">
        <f>IFERROR(VLOOKUP(Table[[#This Row],[Activity Details of Assistance]],WHAT!E:F,2,FALSE),"")</f>
        <v># of estimated persons reached by mass-media campaign</v>
      </c>
      <c r="I6820" s="195"/>
      <c r="J6820">
        <v>3</v>
      </c>
      <c r="K6820" t="s">
        <v>8280</v>
      </c>
      <c r="L6820" s="306" t="s">
        <v>13</v>
      </c>
      <c r="M6820" t="s">
        <v>14</v>
      </c>
      <c r="N6820" t="s">
        <v>309</v>
      </c>
      <c r="O6820" t="s">
        <v>1606</v>
      </c>
      <c r="P6820" t="s">
        <v>6386</v>
      </c>
      <c r="Q6820" s="236">
        <v>44866</v>
      </c>
      <c r="R6820" s="236">
        <v>44896</v>
      </c>
      <c r="S6820" t="s">
        <v>8452</v>
      </c>
      <c r="T6820" s="196"/>
      <c r="U6820" s="196"/>
      <c r="V6820" s="196"/>
      <c r="W6820" s="196"/>
      <c r="X6820" s="222"/>
      <c r="Y6820" t="s">
        <v>8648</v>
      </c>
      <c r="Z6820" t="s">
        <v>8691</v>
      </c>
      <c r="AA6820" t="s">
        <v>8649</v>
      </c>
      <c r="AB6820" s="221" t="str">
        <f>_xlfn.IFNA(IF(Table[[#This Row],[Programme Partner]]&lt;&gt;Table[[#This Row],[Implementing Partner]],CONCATENATE(Table[[#This Row],[Programme Partner]],"-",Table[[#This Row],[Implementing Partner]]),Table[[#This Row],[Programme Partner]]),"")</f>
        <v>UNHCR-NGOF</v>
      </c>
    </row>
    <row r="6821" spans="1:28" ht="16.5" customHeight="1">
      <c r="A6821" s="183"/>
      <c r="B6821" s="195" t="s">
        <v>5273</v>
      </c>
      <c r="C6821" s="198" t="s">
        <v>5184</v>
      </c>
      <c r="D6821" s="212" t="s">
        <v>5273</v>
      </c>
      <c r="E6821" s="269" t="s">
        <v>27</v>
      </c>
      <c r="F6821" s="195" t="s">
        <v>8013</v>
      </c>
      <c r="G6821" t="s">
        <v>8315</v>
      </c>
      <c r="H6821" s="195" t="str">
        <f>IFERROR(VLOOKUP(Table[[#This Row],[Activity Details of Assistance]],WHAT!E:F,2,FALSE),"")</f>
        <v># of handwashing station</v>
      </c>
      <c r="I6821" s="195"/>
      <c r="J6821">
        <v>1</v>
      </c>
      <c r="K6821" t="s">
        <v>8280</v>
      </c>
      <c r="L6821" s="306" t="s">
        <v>13</v>
      </c>
      <c r="M6821" t="s">
        <v>14</v>
      </c>
      <c r="N6821" t="s">
        <v>309</v>
      </c>
      <c r="O6821" t="s">
        <v>1606</v>
      </c>
      <c r="P6821" t="s">
        <v>6386</v>
      </c>
      <c r="Q6821" s="236">
        <v>44866</v>
      </c>
      <c r="R6821" s="236">
        <v>44896</v>
      </c>
      <c r="S6821" t="s">
        <v>8452</v>
      </c>
      <c r="T6821" s="196"/>
      <c r="U6821" s="196"/>
      <c r="V6821" s="196"/>
      <c r="W6821" s="196"/>
      <c r="X6821" s="222"/>
      <c r="Y6821" t="s">
        <v>8648</v>
      </c>
      <c r="Z6821" t="s">
        <v>8691</v>
      </c>
      <c r="AA6821" t="s">
        <v>8649</v>
      </c>
      <c r="AB6821" s="221" t="str">
        <f>_xlfn.IFNA(IF(Table[[#This Row],[Programme Partner]]&lt;&gt;Table[[#This Row],[Implementing Partner]],CONCATENATE(Table[[#This Row],[Programme Partner]],"-",Table[[#This Row],[Implementing Partner]]),Table[[#This Row],[Programme Partner]]),"")</f>
        <v>UNHCR-NGOF</v>
      </c>
    </row>
    <row r="6822" spans="1:28" ht="16.5" customHeight="1">
      <c r="A6822" s="183"/>
      <c r="B6822" s="195" t="s">
        <v>5273</v>
      </c>
      <c r="C6822" s="198" t="s">
        <v>5184</v>
      </c>
      <c r="D6822" s="212" t="s">
        <v>5273</v>
      </c>
      <c r="E6822" s="269" t="s">
        <v>27</v>
      </c>
      <c r="F6822" s="195" t="s">
        <v>8013</v>
      </c>
      <c r="G6822" t="s">
        <v>8316</v>
      </c>
      <c r="H6822" s="195" t="str">
        <f>IFERROR(VLOOKUP(Table[[#This Row],[Activity Details of Assistance]],WHAT!E:F,2,FALSE),"")</f>
        <v># of household</v>
      </c>
      <c r="I6822" s="195"/>
      <c r="J6822">
        <v>250</v>
      </c>
      <c r="K6822" t="s">
        <v>8280</v>
      </c>
      <c r="L6822" s="306" t="s">
        <v>13</v>
      </c>
      <c r="M6822" t="s">
        <v>14</v>
      </c>
      <c r="N6822" t="s">
        <v>309</v>
      </c>
      <c r="O6822" t="s">
        <v>1606</v>
      </c>
      <c r="P6822" t="s">
        <v>6386</v>
      </c>
      <c r="Q6822" s="236">
        <v>44866</v>
      </c>
      <c r="R6822" s="236">
        <v>44896</v>
      </c>
      <c r="S6822" t="s">
        <v>8452</v>
      </c>
      <c r="T6822" s="196"/>
      <c r="U6822" s="196"/>
      <c r="V6822" s="196"/>
      <c r="W6822" s="196"/>
      <c r="X6822" s="222"/>
      <c r="Y6822" t="s">
        <v>8648</v>
      </c>
      <c r="Z6822" t="s">
        <v>8691</v>
      </c>
      <c r="AA6822" t="s">
        <v>8649</v>
      </c>
      <c r="AB6822" s="221" t="str">
        <f>_xlfn.IFNA(IF(Table[[#This Row],[Programme Partner]]&lt;&gt;Table[[#This Row],[Implementing Partner]],CONCATENATE(Table[[#This Row],[Programme Partner]],"-",Table[[#This Row],[Implementing Partner]]),Table[[#This Row],[Programme Partner]]),"")</f>
        <v>UNHCR-NGOF</v>
      </c>
    </row>
    <row r="6823" spans="1:28" ht="16.5" customHeight="1">
      <c r="A6823" s="183"/>
      <c r="B6823" s="195" t="s">
        <v>5273</v>
      </c>
      <c r="C6823" s="198" t="s">
        <v>5184</v>
      </c>
      <c r="D6823" s="212" t="s">
        <v>5273</v>
      </c>
      <c r="E6823" s="269" t="s">
        <v>27</v>
      </c>
      <c r="F6823" s="195" t="s">
        <v>8013</v>
      </c>
      <c r="G6823" t="s">
        <v>8442</v>
      </c>
      <c r="H6823" s="195" t="str">
        <f>IFERROR(VLOOKUP(Table[[#This Row],[Activity Details of Assistance]],WHAT!E:F,2,FALSE),"")</f>
        <v># of facilities</v>
      </c>
      <c r="I6823" s="195"/>
      <c r="J6823">
        <v>240</v>
      </c>
      <c r="K6823" t="s">
        <v>8280</v>
      </c>
      <c r="L6823" s="306" t="s">
        <v>13</v>
      </c>
      <c r="M6823" t="s">
        <v>14</v>
      </c>
      <c r="N6823" t="s">
        <v>309</v>
      </c>
      <c r="O6823" t="s">
        <v>1606</v>
      </c>
      <c r="P6823" t="s">
        <v>6386</v>
      </c>
      <c r="Q6823" s="236">
        <v>44866</v>
      </c>
      <c r="R6823" s="236">
        <v>44896</v>
      </c>
      <c r="S6823" t="s">
        <v>8452</v>
      </c>
      <c r="T6823" s="196"/>
      <c r="U6823" s="196"/>
      <c r="V6823" s="196"/>
      <c r="W6823" s="196"/>
      <c r="X6823" s="222"/>
      <c r="Y6823" t="s">
        <v>8648</v>
      </c>
      <c r="Z6823" t="s">
        <v>8691</v>
      </c>
      <c r="AA6823" t="s">
        <v>8649</v>
      </c>
      <c r="AB6823" s="221" t="str">
        <f>_xlfn.IFNA(IF(Table[[#This Row],[Programme Partner]]&lt;&gt;Table[[#This Row],[Implementing Partner]],CONCATENATE(Table[[#This Row],[Programme Partner]],"-",Table[[#This Row],[Implementing Partner]]),Table[[#This Row],[Programme Partner]]),"")</f>
        <v>UNHCR-NGOF</v>
      </c>
    </row>
    <row r="6824" spans="1:28" ht="16.5" customHeight="1">
      <c r="A6824" s="183"/>
      <c r="B6824" s="195" t="s">
        <v>5273</v>
      </c>
      <c r="C6824" s="198" t="s">
        <v>5184</v>
      </c>
      <c r="D6824" s="212" t="s">
        <v>5273</v>
      </c>
      <c r="E6824" s="269" t="s">
        <v>27</v>
      </c>
      <c r="F6824" s="195" t="s">
        <v>8014</v>
      </c>
      <c r="G6824" s="103" t="s">
        <v>8361</v>
      </c>
      <c r="H6824" s="195" t="str">
        <f>IFERROR(VLOOKUP(Table[[#This Row],[Activity Details of Assistance]],WHAT!E:F,2,FALSE),"")</f>
        <v># of plant</v>
      </c>
      <c r="I6824" s="195"/>
      <c r="J6824">
        <v>1</v>
      </c>
      <c r="K6824" t="s">
        <v>8280</v>
      </c>
      <c r="L6824" s="306" t="s">
        <v>13</v>
      </c>
      <c r="M6824" t="s">
        <v>14</v>
      </c>
      <c r="N6824" t="s">
        <v>309</v>
      </c>
      <c r="O6824" t="s">
        <v>1606</v>
      </c>
      <c r="P6824" t="s">
        <v>6386</v>
      </c>
      <c r="Q6824" s="236">
        <v>44866</v>
      </c>
      <c r="R6824" s="236">
        <v>44896</v>
      </c>
      <c r="S6824" t="s">
        <v>8452</v>
      </c>
      <c r="T6824" s="196"/>
      <c r="U6824" s="196"/>
      <c r="V6824" s="196"/>
      <c r="W6824" s="196"/>
      <c r="X6824" s="222"/>
      <c r="Y6824" t="s">
        <v>8648</v>
      </c>
      <c r="Z6824" t="s">
        <v>8691</v>
      </c>
      <c r="AA6824" t="s">
        <v>8649</v>
      </c>
      <c r="AB6824" s="221" t="str">
        <f>_xlfn.IFNA(IF(Table[[#This Row],[Programme Partner]]&lt;&gt;Table[[#This Row],[Implementing Partner]],CONCATENATE(Table[[#This Row],[Programme Partner]],"-",Table[[#This Row],[Implementing Partner]]),Table[[#This Row],[Programme Partner]]),"")</f>
        <v>UNHCR-NGOF</v>
      </c>
    </row>
    <row r="6825" spans="1:28" ht="16.5" customHeight="1">
      <c r="A6825" s="183"/>
      <c r="B6825" s="195" t="s">
        <v>5234</v>
      </c>
      <c r="C6825" s="198" t="s">
        <v>5234</v>
      </c>
      <c r="D6825" s="212" t="s">
        <v>8343</v>
      </c>
      <c r="E6825" s="269" t="s">
        <v>27</v>
      </c>
      <c r="F6825" s="195" t="s">
        <v>8011</v>
      </c>
      <c r="G6825" t="s">
        <v>8584</v>
      </c>
      <c r="H6825" s="195" t="str">
        <f>IFERROR(VLOOKUP(Table[[#This Row],[Activity Details of Assistance]],WHAT!E:F,2,FALSE),"")</f>
        <v># of tube well</v>
      </c>
      <c r="I6825" s="195"/>
      <c r="J6825">
        <v>21</v>
      </c>
      <c r="K6825" t="s">
        <v>8280</v>
      </c>
      <c r="L6825" s="306" t="s">
        <v>13</v>
      </c>
      <c r="M6825" t="s">
        <v>14</v>
      </c>
      <c r="N6825" t="s">
        <v>309</v>
      </c>
      <c r="O6825" t="s">
        <v>1606</v>
      </c>
      <c r="P6825" t="s">
        <v>4668</v>
      </c>
      <c r="Q6825" s="236">
        <v>44866</v>
      </c>
      <c r="R6825" s="236">
        <v>44958</v>
      </c>
      <c r="S6825" t="s">
        <v>8452</v>
      </c>
      <c r="T6825" s="196"/>
      <c r="U6825" s="196"/>
      <c r="V6825" s="196"/>
      <c r="W6825" s="196"/>
      <c r="X6825" s="222"/>
      <c r="Y6825" t="s">
        <v>8414</v>
      </c>
      <c r="Z6825">
        <v>1708521596</v>
      </c>
      <c r="AA6825" t="s">
        <v>8415</v>
      </c>
      <c r="AB6825" s="221" t="str">
        <f>_xlfn.IFNA(IF(Table[[#This Row],[Programme Partner]]&lt;&gt;Table[[#This Row],[Implementing Partner]],CONCATENATE(Table[[#This Row],[Programme Partner]],"-",Table[[#This Row],[Implementing Partner]]),Table[[#This Row],[Programme Partner]]),"")</f>
        <v>SCI</v>
      </c>
    </row>
    <row r="6826" spans="1:28" ht="16.5" customHeight="1">
      <c r="A6826" s="183"/>
      <c r="B6826" s="195" t="s">
        <v>5234</v>
      </c>
      <c r="C6826" s="198" t="s">
        <v>5234</v>
      </c>
      <c r="D6826" s="212" t="s">
        <v>8343</v>
      </c>
      <c r="E6826" s="269" t="s">
        <v>27</v>
      </c>
      <c r="F6826" s="195" t="s">
        <v>8011</v>
      </c>
      <c r="G6826" t="s">
        <v>8355</v>
      </c>
      <c r="H6826" s="195" t="str">
        <f>IFERROR(VLOOKUP(Table[[#This Row],[Activity Details of Assistance]],WHAT!E:F,2,FALSE),"")</f>
        <v># of water network</v>
      </c>
      <c r="I6826" s="195"/>
      <c r="J6826">
        <v>1</v>
      </c>
      <c r="K6826" t="s">
        <v>8280</v>
      </c>
      <c r="L6826" s="306" t="s">
        <v>13</v>
      </c>
      <c r="M6826" t="s">
        <v>14</v>
      </c>
      <c r="N6826" t="s">
        <v>309</v>
      </c>
      <c r="O6826" t="s">
        <v>1606</v>
      </c>
      <c r="P6826" t="s">
        <v>4668</v>
      </c>
      <c r="Q6826" s="236">
        <v>44866</v>
      </c>
      <c r="R6826" s="236">
        <v>44958</v>
      </c>
      <c r="S6826" t="s">
        <v>8452</v>
      </c>
      <c r="T6826" s="196"/>
      <c r="U6826" s="196"/>
      <c r="V6826" s="196"/>
      <c r="W6826" s="196"/>
      <c r="X6826" s="222"/>
      <c r="Y6826" t="s">
        <v>8414</v>
      </c>
      <c r="Z6826">
        <v>1708521596</v>
      </c>
      <c r="AA6826" t="s">
        <v>8415</v>
      </c>
      <c r="AB6826" s="221" t="str">
        <f>_xlfn.IFNA(IF(Table[[#This Row],[Programme Partner]]&lt;&gt;Table[[#This Row],[Implementing Partner]],CONCATENATE(Table[[#This Row],[Programme Partner]],"-",Table[[#This Row],[Implementing Partner]]),Table[[#This Row],[Programme Partner]]),"")</f>
        <v>SCI</v>
      </c>
    </row>
    <row r="6827" spans="1:28" ht="16.5" customHeight="1">
      <c r="A6827" s="183"/>
      <c r="B6827" s="195" t="s">
        <v>5234</v>
      </c>
      <c r="C6827" s="198" t="s">
        <v>5234</v>
      </c>
      <c r="D6827" s="212" t="s">
        <v>8343</v>
      </c>
      <c r="E6827" s="269" t="s">
        <v>27</v>
      </c>
      <c r="F6827" s="195" t="s">
        <v>8012</v>
      </c>
      <c r="G6827" t="s">
        <v>8585</v>
      </c>
      <c r="H6827" s="195" t="str">
        <f>IFERROR(VLOOKUP(Table[[#This Row],[Activity Details of Assistance]],WHAT!E:F,2,FALSE),"")</f>
        <v xml:space="preserve"># of door </v>
      </c>
      <c r="I6827" s="195"/>
      <c r="J6827">
        <v>11</v>
      </c>
      <c r="K6827" t="s">
        <v>8280</v>
      </c>
      <c r="L6827" s="306" t="s">
        <v>13</v>
      </c>
      <c r="M6827" t="s">
        <v>14</v>
      </c>
      <c r="N6827" t="s">
        <v>309</v>
      </c>
      <c r="O6827" t="s">
        <v>1606</v>
      </c>
      <c r="P6827" t="s">
        <v>4668</v>
      </c>
      <c r="Q6827" s="236">
        <v>44866</v>
      </c>
      <c r="R6827" s="236">
        <v>44958</v>
      </c>
      <c r="S6827" t="s">
        <v>8452</v>
      </c>
      <c r="T6827" s="196"/>
      <c r="U6827" s="196"/>
      <c r="V6827" s="196"/>
      <c r="W6827" s="196"/>
      <c r="X6827" s="222"/>
      <c r="Y6827" t="s">
        <v>8414</v>
      </c>
      <c r="Z6827">
        <v>1708521596</v>
      </c>
      <c r="AA6827" t="s">
        <v>8415</v>
      </c>
      <c r="AB6827" s="221" t="str">
        <f>_xlfn.IFNA(IF(Table[[#This Row],[Programme Partner]]&lt;&gt;Table[[#This Row],[Implementing Partner]],CONCATENATE(Table[[#This Row],[Programme Partner]],"-",Table[[#This Row],[Implementing Partner]]),Table[[#This Row],[Programme Partner]]),"")</f>
        <v>SCI</v>
      </c>
    </row>
    <row r="6828" spans="1:28" ht="16.5" customHeight="1">
      <c r="A6828" s="183"/>
      <c r="B6828" s="195" t="s">
        <v>5234</v>
      </c>
      <c r="C6828" s="198" t="s">
        <v>5234</v>
      </c>
      <c r="D6828" s="212" t="s">
        <v>8343</v>
      </c>
      <c r="E6828" s="269" t="s">
        <v>27</v>
      </c>
      <c r="F6828" s="195" t="s">
        <v>8012</v>
      </c>
      <c r="G6828" t="s">
        <v>8586</v>
      </c>
      <c r="H6828" s="195" t="str">
        <f>IFERROR(VLOOKUP(Table[[#This Row],[Activity Details of Assistance]],WHAT!E:F,2,FALSE),"")</f>
        <v># of door</v>
      </c>
      <c r="I6828" s="195"/>
      <c r="J6828">
        <v>15</v>
      </c>
      <c r="K6828" t="s">
        <v>8280</v>
      </c>
      <c r="L6828" s="306" t="s">
        <v>13</v>
      </c>
      <c r="M6828" t="s">
        <v>14</v>
      </c>
      <c r="N6828" t="s">
        <v>309</v>
      </c>
      <c r="O6828" t="s">
        <v>1606</v>
      </c>
      <c r="P6828" t="s">
        <v>4668</v>
      </c>
      <c r="Q6828" s="236">
        <v>44866</v>
      </c>
      <c r="R6828" s="236">
        <v>44958</v>
      </c>
      <c r="S6828" t="s">
        <v>8452</v>
      </c>
      <c r="T6828" s="196"/>
      <c r="U6828" s="196"/>
      <c r="V6828" s="196"/>
      <c r="W6828" s="196"/>
      <c r="X6828" s="222"/>
      <c r="Y6828" t="s">
        <v>8414</v>
      </c>
      <c r="Z6828">
        <v>1708521596</v>
      </c>
      <c r="AA6828" t="s">
        <v>8415</v>
      </c>
      <c r="AB6828" s="221" t="str">
        <f>_xlfn.IFNA(IF(Table[[#This Row],[Programme Partner]]&lt;&gt;Table[[#This Row],[Implementing Partner]],CONCATENATE(Table[[#This Row],[Programme Partner]],"-",Table[[#This Row],[Implementing Partner]]),Table[[#This Row],[Programme Partner]]),"")</f>
        <v>SCI</v>
      </c>
    </row>
    <row r="6829" spans="1:28" ht="16.5" customHeight="1">
      <c r="A6829" s="183"/>
      <c r="B6829" s="195" t="s">
        <v>5234</v>
      </c>
      <c r="C6829" s="198" t="s">
        <v>5234</v>
      </c>
      <c r="D6829" s="212" t="s">
        <v>8343</v>
      </c>
      <c r="E6829" s="269" t="s">
        <v>27</v>
      </c>
      <c r="F6829" s="195" t="s">
        <v>8012</v>
      </c>
      <c r="G6829" t="s">
        <v>8357</v>
      </c>
      <c r="H6829" s="195" t="str">
        <f>IFERROR(VLOOKUP(Table[[#This Row],[Activity Details of Assistance]],WHAT!E:F,2,FALSE),"")</f>
        <v># of door</v>
      </c>
      <c r="I6829" s="195"/>
      <c r="J6829">
        <v>34</v>
      </c>
      <c r="K6829" t="s">
        <v>8280</v>
      </c>
      <c r="L6829" s="306" t="s">
        <v>13</v>
      </c>
      <c r="M6829" t="s">
        <v>14</v>
      </c>
      <c r="N6829" t="s">
        <v>309</v>
      </c>
      <c r="O6829" t="s">
        <v>1606</v>
      </c>
      <c r="P6829" t="s">
        <v>4668</v>
      </c>
      <c r="Q6829" s="236">
        <v>44866</v>
      </c>
      <c r="R6829" s="236">
        <v>44958</v>
      </c>
      <c r="S6829" t="s">
        <v>8452</v>
      </c>
      <c r="T6829" s="196"/>
      <c r="U6829" s="196"/>
      <c r="V6829" s="196"/>
      <c r="W6829" s="196"/>
      <c r="X6829" s="222"/>
      <c r="Y6829" t="s">
        <v>8414</v>
      </c>
      <c r="Z6829">
        <v>1708521596</v>
      </c>
      <c r="AA6829" t="s">
        <v>8415</v>
      </c>
      <c r="AB6829" s="221" t="str">
        <f>_xlfn.IFNA(IF(Table[[#This Row],[Programme Partner]]&lt;&gt;Table[[#This Row],[Implementing Partner]],CONCATENATE(Table[[#This Row],[Programme Partner]],"-",Table[[#This Row],[Implementing Partner]]),Table[[#This Row],[Programme Partner]]),"")</f>
        <v>SCI</v>
      </c>
    </row>
    <row r="6830" spans="1:28" ht="16.5" customHeight="1">
      <c r="A6830" s="183"/>
      <c r="B6830" s="195" t="s">
        <v>5234</v>
      </c>
      <c r="C6830" s="198" t="s">
        <v>5234</v>
      </c>
      <c r="D6830" s="212" t="s">
        <v>8343</v>
      </c>
      <c r="E6830" s="269" t="s">
        <v>27</v>
      </c>
      <c r="F6830" s="195" t="s">
        <v>8013</v>
      </c>
      <c r="G6830" t="s">
        <v>8313</v>
      </c>
      <c r="H6830" s="195" t="str">
        <f>IFERROR(VLOOKUP(Table[[#This Row],[Activity Details of Assistance]],WHAT!E:F,2,FALSE),"")</f>
        <v># of HP sessions at community level</v>
      </c>
      <c r="I6830" s="195"/>
      <c r="J6830">
        <v>42</v>
      </c>
      <c r="K6830" t="s">
        <v>8280</v>
      </c>
      <c r="L6830" s="306" t="s">
        <v>13</v>
      </c>
      <c r="M6830" t="s">
        <v>14</v>
      </c>
      <c r="N6830" t="s">
        <v>309</v>
      </c>
      <c r="O6830" t="s">
        <v>1606</v>
      </c>
      <c r="P6830" t="s">
        <v>4668</v>
      </c>
      <c r="Q6830" s="236">
        <v>44866</v>
      </c>
      <c r="R6830" s="236">
        <v>44958</v>
      </c>
      <c r="S6830" t="s">
        <v>8452</v>
      </c>
      <c r="T6830" s="196"/>
      <c r="U6830" s="196"/>
      <c r="V6830" s="196"/>
      <c r="W6830" s="196"/>
      <c r="X6830" s="222"/>
      <c r="Y6830" t="s">
        <v>8414</v>
      </c>
      <c r="Z6830">
        <v>1708521596</v>
      </c>
      <c r="AA6830" t="s">
        <v>8415</v>
      </c>
      <c r="AB6830" s="221" t="str">
        <f>_xlfn.IFNA(IF(Table[[#This Row],[Programme Partner]]&lt;&gt;Table[[#This Row],[Implementing Partner]],CONCATENATE(Table[[#This Row],[Programme Partner]],"-",Table[[#This Row],[Implementing Partner]]),Table[[#This Row],[Programme Partner]]),"")</f>
        <v>SCI</v>
      </c>
    </row>
    <row r="6831" spans="1:28" ht="16.5" customHeight="1">
      <c r="A6831" s="183"/>
      <c r="B6831" s="195" t="s">
        <v>5234</v>
      </c>
      <c r="C6831" s="198" t="s">
        <v>5234</v>
      </c>
      <c r="D6831" s="212" t="s">
        <v>8343</v>
      </c>
      <c r="E6831" s="269" t="s">
        <v>27</v>
      </c>
      <c r="F6831" s="195" t="s">
        <v>8014</v>
      </c>
      <c r="G6831" t="s">
        <v>8358</v>
      </c>
      <c r="H6831" s="195" t="str">
        <f>IFERROR(VLOOKUP(Table[[#This Row],[Activity Details of Assistance]],WHAT!E:F,2,FALSE),"")</f>
        <v># of campaign per camp </v>
      </c>
      <c r="I6831" s="195"/>
      <c r="J6831">
        <v>2</v>
      </c>
      <c r="K6831" t="s">
        <v>8280</v>
      </c>
      <c r="L6831" s="306" t="s">
        <v>13</v>
      </c>
      <c r="M6831" t="s">
        <v>14</v>
      </c>
      <c r="N6831" t="s">
        <v>309</v>
      </c>
      <c r="O6831" t="s">
        <v>1606</v>
      </c>
      <c r="P6831" t="s">
        <v>4668</v>
      </c>
      <c r="Q6831" s="236">
        <v>44866</v>
      </c>
      <c r="R6831" s="236">
        <v>44958</v>
      </c>
      <c r="S6831" t="s">
        <v>8452</v>
      </c>
      <c r="T6831" s="196"/>
      <c r="U6831" s="196"/>
      <c r="V6831" s="196"/>
      <c r="W6831" s="196"/>
      <c r="X6831" s="222"/>
      <c r="Y6831" t="s">
        <v>8414</v>
      </c>
      <c r="Z6831">
        <v>1708521596</v>
      </c>
      <c r="AA6831" t="s">
        <v>8415</v>
      </c>
      <c r="AB6831" s="221" t="str">
        <f>_xlfn.IFNA(IF(Table[[#This Row],[Programme Partner]]&lt;&gt;Table[[#This Row],[Implementing Partner]],CONCATENATE(Table[[#This Row],[Programme Partner]],"-",Table[[#This Row],[Implementing Partner]]),Table[[#This Row],[Programme Partner]]),"")</f>
        <v>SCI</v>
      </c>
    </row>
    <row r="6832" spans="1:28" ht="16.5" customHeight="1">
      <c r="A6832" s="183"/>
      <c r="B6832" s="195" t="s">
        <v>5234</v>
      </c>
      <c r="C6832" s="198" t="s">
        <v>5234</v>
      </c>
      <c r="D6832" s="212" t="s">
        <v>8343</v>
      </c>
      <c r="E6832" s="269" t="s">
        <v>27</v>
      </c>
      <c r="F6832" s="195" t="s">
        <v>8011</v>
      </c>
      <c r="G6832" t="s">
        <v>8584</v>
      </c>
      <c r="H6832" s="195" t="str">
        <f>IFERROR(VLOOKUP(Table[[#This Row],[Activity Details of Assistance]],WHAT!E:F,2,FALSE),"")</f>
        <v># of tube well</v>
      </c>
      <c r="I6832" s="195"/>
      <c r="J6832">
        <v>11</v>
      </c>
      <c r="K6832" t="s">
        <v>8280</v>
      </c>
      <c r="L6832" s="306" t="s">
        <v>13</v>
      </c>
      <c r="M6832" t="s">
        <v>14</v>
      </c>
      <c r="N6832" t="s">
        <v>309</v>
      </c>
      <c r="O6832" t="s">
        <v>1606</v>
      </c>
      <c r="P6832" t="s">
        <v>4678</v>
      </c>
      <c r="Q6832" s="236">
        <v>44866</v>
      </c>
      <c r="R6832" s="236">
        <v>44958</v>
      </c>
      <c r="S6832" t="s">
        <v>8452</v>
      </c>
      <c r="T6832" s="196"/>
      <c r="U6832" s="196"/>
      <c r="V6832" s="196"/>
      <c r="W6832" s="196"/>
      <c r="X6832" s="222"/>
      <c r="Y6832" t="s">
        <v>8414</v>
      </c>
      <c r="Z6832">
        <v>1708521596</v>
      </c>
      <c r="AA6832" t="s">
        <v>8415</v>
      </c>
      <c r="AB6832" s="221" t="str">
        <f>_xlfn.IFNA(IF(Table[[#This Row],[Programme Partner]]&lt;&gt;Table[[#This Row],[Implementing Partner]],CONCATENATE(Table[[#This Row],[Programme Partner]],"-",Table[[#This Row],[Implementing Partner]]),Table[[#This Row],[Programme Partner]]),"")</f>
        <v>SCI</v>
      </c>
    </row>
    <row r="6833" spans="1:28" ht="16.5" customHeight="1">
      <c r="A6833" s="183"/>
      <c r="B6833" s="195" t="s">
        <v>5234</v>
      </c>
      <c r="C6833" s="198" t="s">
        <v>5234</v>
      </c>
      <c r="D6833" s="212" t="s">
        <v>8343</v>
      </c>
      <c r="E6833" s="269" t="s">
        <v>27</v>
      </c>
      <c r="F6833" s="195" t="s">
        <v>8012</v>
      </c>
      <c r="G6833" t="s">
        <v>8585</v>
      </c>
      <c r="H6833" s="195" t="str">
        <f>IFERROR(VLOOKUP(Table[[#This Row],[Activity Details of Assistance]],WHAT!E:F,2,FALSE),"")</f>
        <v xml:space="preserve"># of door </v>
      </c>
      <c r="I6833" s="195"/>
      <c r="J6833">
        <v>2</v>
      </c>
      <c r="K6833" t="s">
        <v>8280</v>
      </c>
      <c r="L6833" s="306" t="s">
        <v>13</v>
      </c>
      <c r="M6833" t="s">
        <v>14</v>
      </c>
      <c r="N6833" t="s">
        <v>309</v>
      </c>
      <c r="O6833" t="s">
        <v>1606</v>
      </c>
      <c r="P6833" t="s">
        <v>4678</v>
      </c>
      <c r="Q6833" s="236">
        <v>44866</v>
      </c>
      <c r="R6833" s="236">
        <v>44958</v>
      </c>
      <c r="S6833" t="s">
        <v>8452</v>
      </c>
      <c r="T6833" s="196"/>
      <c r="U6833" s="196"/>
      <c r="V6833" s="196"/>
      <c r="W6833" s="196"/>
      <c r="X6833" s="222"/>
      <c r="Y6833" t="s">
        <v>8414</v>
      </c>
      <c r="Z6833">
        <v>1708521596</v>
      </c>
      <c r="AA6833" t="s">
        <v>8415</v>
      </c>
      <c r="AB6833" s="221" t="str">
        <f>_xlfn.IFNA(IF(Table[[#This Row],[Programme Partner]]&lt;&gt;Table[[#This Row],[Implementing Partner]],CONCATENATE(Table[[#This Row],[Programme Partner]],"-",Table[[#This Row],[Implementing Partner]]),Table[[#This Row],[Programme Partner]]),"")</f>
        <v>SCI</v>
      </c>
    </row>
    <row r="6834" spans="1:28" ht="16.5" customHeight="1">
      <c r="A6834" s="183"/>
      <c r="B6834" s="195" t="s">
        <v>5234</v>
      </c>
      <c r="C6834" s="198" t="s">
        <v>5234</v>
      </c>
      <c r="D6834" s="212" t="s">
        <v>8343</v>
      </c>
      <c r="E6834" s="269" t="s">
        <v>27</v>
      </c>
      <c r="F6834" s="195" t="s">
        <v>8012</v>
      </c>
      <c r="G6834" t="s">
        <v>8359</v>
      </c>
      <c r="H6834" s="195" t="str">
        <f>IFERROR(VLOOKUP(Table[[#This Row],[Activity Details of Assistance]],WHAT!E:F,2,FALSE),"")</f>
        <v># of FSM Site</v>
      </c>
      <c r="I6834" s="195"/>
      <c r="J6834">
        <v>1</v>
      </c>
      <c r="K6834" t="s">
        <v>8280</v>
      </c>
      <c r="L6834" s="306" t="s">
        <v>13</v>
      </c>
      <c r="M6834" t="s">
        <v>14</v>
      </c>
      <c r="N6834" t="s">
        <v>309</v>
      </c>
      <c r="O6834" t="s">
        <v>1606</v>
      </c>
      <c r="P6834" t="s">
        <v>4678</v>
      </c>
      <c r="Q6834" s="236">
        <v>44866</v>
      </c>
      <c r="R6834" s="236">
        <v>44958</v>
      </c>
      <c r="S6834" t="s">
        <v>8452</v>
      </c>
      <c r="T6834" s="196"/>
      <c r="U6834" s="196"/>
      <c r="V6834" s="196"/>
      <c r="W6834" s="196"/>
      <c r="X6834" s="222"/>
      <c r="Y6834" t="s">
        <v>8414</v>
      </c>
      <c r="Z6834">
        <v>1708521596</v>
      </c>
      <c r="AA6834" t="s">
        <v>8415</v>
      </c>
      <c r="AB6834" s="221" t="str">
        <f>_xlfn.IFNA(IF(Table[[#This Row],[Programme Partner]]&lt;&gt;Table[[#This Row],[Implementing Partner]],CONCATENATE(Table[[#This Row],[Programme Partner]],"-",Table[[#This Row],[Implementing Partner]]),Table[[#This Row],[Programme Partner]]),"")</f>
        <v>SCI</v>
      </c>
    </row>
    <row r="6835" spans="1:28" ht="16.5" customHeight="1">
      <c r="A6835" s="183"/>
      <c r="B6835" s="195" t="s">
        <v>5234</v>
      </c>
      <c r="C6835" s="198" t="s">
        <v>5234</v>
      </c>
      <c r="D6835" s="212" t="s">
        <v>8343</v>
      </c>
      <c r="E6835" s="269" t="s">
        <v>27</v>
      </c>
      <c r="F6835" s="195" t="s">
        <v>8012</v>
      </c>
      <c r="G6835" t="s">
        <v>8586</v>
      </c>
      <c r="H6835" s="195" t="str">
        <f>IFERROR(VLOOKUP(Table[[#This Row],[Activity Details of Assistance]],WHAT!E:F,2,FALSE),"")</f>
        <v># of door</v>
      </c>
      <c r="I6835" s="195"/>
      <c r="J6835">
        <v>10</v>
      </c>
      <c r="K6835" t="s">
        <v>8280</v>
      </c>
      <c r="L6835" s="306" t="s">
        <v>13</v>
      </c>
      <c r="M6835" t="s">
        <v>14</v>
      </c>
      <c r="N6835" t="s">
        <v>309</v>
      </c>
      <c r="O6835" t="s">
        <v>1606</v>
      </c>
      <c r="P6835" t="s">
        <v>4678</v>
      </c>
      <c r="Q6835" s="236">
        <v>44866</v>
      </c>
      <c r="R6835" s="236">
        <v>44958</v>
      </c>
      <c r="S6835" t="s">
        <v>8452</v>
      </c>
      <c r="T6835" s="196"/>
      <c r="U6835" s="196"/>
      <c r="V6835" s="196"/>
      <c r="W6835" s="196"/>
      <c r="X6835" s="222"/>
      <c r="Y6835" t="s">
        <v>8414</v>
      </c>
      <c r="Z6835">
        <v>1708521596</v>
      </c>
      <c r="AA6835" t="s">
        <v>8415</v>
      </c>
      <c r="AB6835" s="221" t="str">
        <f>_xlfn.IFNA(IF(Table[[#This Row],[Programme Partner]]&lt;&gt;Table[[#This Row],[Implementing Partner]],CONCATENATE(Table[[#This Row],[Programme Partner]],"-",Table[[#This Row],[Implementing Partner]]),Table[[#This Row],[Programme Partner]]),"")</f>
        <v>SCI</v>
      </c>
    </row>
    <row r="6836" spans="1:28" ht="16.5" customHeight="1">
      <c r="A6836" s="183"/>
      <c r="B6836" s="195" t="s">
        <v>5234</v>
      </c>
      <c r="C6836" s="198" t="s">
        <v>5234</v>
      </c>
      <c r="D6836" s="212" t="s">
        <v>8343</v>
      </c>
      <c r="E6836" s="269" t="s">
        <v>27</v>
      </c>
      <c r="F6836" s="195" t="s">
        <v>8012</v>
      </c>
      <c r="G6836" t="s">
        <v>8357</v>
      </c>
      <c r="H6836" s="195" t="str">
        <f>IFERROR(VLOOKUP(Table[[#This Row],[Activity Details of Assistance]],WHAT!E:F,2,FALSE),"")</f>
        <v># of door</v>
      </c>
      <c r="I6836" s="195"/>
      <c r="J6836">
        <v>22</v>
      </c>
      <c r="K6836" t="s">
        <v>8280</v>
      </c>
      <c r="L6836" s="306" t="s">
        <v>13</v>
      </c>
      <c r="M6836" t="s">
        <v>14</v>
      </c>
      <c r="N6836" t="s">
        <v>309</v>
      </c>
      <c r="O6836" t="s">
        <v>1606</v>
      </c>
      <c r="P6836" t="s">
        <v>4678</v>
      </c>
      <c r="Q6836" s="236">
        <v>44866</v>
      </c>
      <c r="R6836" s="236">
        <v>44958</v>
      </c>
      <c r="S6836" t="s">
        <v>8452</v>
      </c>
      <c r="T6836" s="196"/>
      <c r="U6836" s="196"/>
      <c r="V6836" s="196"/>
      <c r="W6836" s="196"/>
      <c r="X6836" s="222"/>
      <c r="Y6836" t="s">
        <v>8414</v>
      </c>
      <c r="Z6836">
        <v>1708521596</v>
      </c>
      <c r="AA6836" t="s">
        <v>8415</v>
      </c>
      <c r="AB6836" s="221" t="str">
        <f>_xlfn.IFNA(IF(Table[[#This Row],[Programme Partner]]&lt;&gt;Table[[#This Row],[Implementing Partner]],CONCATENATE(Table[[#This Row],[Programme Partner]],"-",Table[[#This Row],[Implementing Partner]]),Table[[#This Row],[Programme Partner]]),"")</f>
        <v>SCI</v>
      </c>
    </row>
    <row r="6837" spans="1:28" ht="16.5" customHeight="1">
      <c r="A6837" s="183"/>
      <c r="B6837" s="195" t="s">
        <v>5234</v>
      </c>
      <c r="C6837" s="198" t="s">
        <v>5234</v>
      </c>
      <c r="D6837" s="212" t="s">
        <v>8343</v>
      </c>
      <c r="E6837" s="269" t="s">
        <v>27</v>
      </c>
      <c r="F6837" s="195" t="s">
        <v>8013</v>
      </c>
      <c r="G6837" t="s">
        <v>8313</v>
      </c>
      <c r="H6837" s="195" t="str">
        <f>IFERROR(VLOOKUP(Table[[#This Row],[Activity Details of Assistance]],WHAT!E:F,2,FALSE),"")</f>
        <v># of HP sessions at community level</v>
      </c>
      <c r="I6837" s="195"/>
      <c r="J6837">
        <v>12</v>
      </c>
      <c r="K6837" t="s">
        <v>8280</v>
      </c>
      <c r="L6837" s="306" t="s">
        <v>13</v>
      </c>
      <c r="M6837" t="s">
        <v>14</v>
      </c>
      <c r="N6837" t="s">
        <v>309</v>
      </c>
      <c r="O6837" t="s">
        <v>1606</v>
      </c>
      <c r="P6837" t="s">
        <v>4678</v>
      </c>
      <c r="Q6837" s="236">
        <v>44866</v>
      </c>
      <c r="R6837" s="236">
        <v>44958</v>
      </c>
      <c r="S6837" t="s">
        <v>8452</v>
      </c>
      <c r="T6837" s="196"/>
      <c r="U6837" s="196"/>
      <c r="V6837" s="196"/>
      <c r="W6837" s="196"/>
      <c r="X6837" s="222"/>
      <c r="Y6837" t="s">
        <v>8414</v>
      </c>
      <c r="Z6837">
        <v>1708521596</v>
      </c>
      <c r="AA6837" t="s">
        <v>8415</v>
      </c>
      <c r="AB6837" s="221" t="str">
        <f>_xlfn.IFNA(IF(Table[[#This Row],[Programme Partner]]&lt;&gt;Table[[#This Row],[Implementing Partner]],CONCATENATE(Table[[#This Row],[Programme Partner]],"-",Table[[#This Row],[Implementing Partner]]),Table[[#This Row],[Programme Partner]]),"")</f>
        <v>SCI</v>
      </c>
    </row>
    <row r="6838" spans="1:28" ht="16.5" customHeight="1">
      <c r="A6838" s="183"/>
      <c r="B6838" s="195" t="s">
        <v>5234</v>
      </c>
      <c r="C6838" s="198" t="s">
        <v>5234</v>
      </c>
      <c r="D6838" s="212" t="s">
        <v>8343</v>
      </c>
      <c r="E6838" s="269" t="s">
        <v>27</v>
      </c>
      <c r="F6838" s="195" t="s">
        <v>8014</v>
      </c>
      <c r="G6838" t="s">
        <v>8358</v>
      </c>
      <c r="H6838" s="195" t="str">
        <f>IFERROR(VLOOKUP(Table[[#This Row],[Activity Details of Assistance]],WHAT!E:F,2,FALSE),"")</f>
        <v># of campaign per camp </v>
      </c>
      <c r="I6838" s="195"/>
      <c r="J6838">
        <v>2</v>
      </c>
      <c r="K6838" t="s">
        <v>8280</v>
      </c>
      <c r="L6838" s="306" t="s">
        <v>13</v>
      </c>
      <c r="M6838" t="s">
        <v>14</v>
      </c>
      <c r="N6838" t="s">
        <v>309</v>
      </c>
      <c r="O6838" t="s">
        <v>1606</v>
      </c>
      <c r="P6838" t="s">
        <v>4678</v>
      </c>
      <c r="Q6838" s="236">
        <v>44866</v>
      </c>
      <c r="R6838" s="236">
        <v>44958</v>
      </c>
      <c r="S6838" t="s">
        <v>8452</v>
      </c>
      <c r="T6838" s="196"/>
      <c r="U6838" s="196"/>
      <c r="V6838" s="196"/>
      <c r="W6838" s="196"/>
      <c r="X6838" s="222"/>
      <c r="Y6838" t="s">
        <v>8414</v>
      </c>
      <c r="Z6838">
        <v>1708521596</v>
      </c>
      <c r="AA6838" t="s">
        <v>8415</v>
      </c>
      <c r="AB6838" s="221" t="str">
        <f>_xlfn.IFNA(IF(Table[[#This Row],[Programme Partner]]&lt;&gt;Table[[#This Row],[Implementing Partner]],CONCATENATE(Table[[#This Row],[Programme Partner]],"-",Table[[#This Row],[Implementing Partner]]),Table[[#This Row],[Programme Partner]]),"")</f>
        <v>SCI</v>
      </c>
    </row>
    <row r="6839" spans="1:28" ht="16.5" customHeight="1">
      <c r="A6839" s="183"/>
      <c r="B6839" s="195" t="s">
        <v>5234</v>
      </c>
      <c r="C6839" s="198" t="s">
        <v>5234</v>
      </c>
      <c r="D6839" s="212" t="s">
        <v>8343</v>
      </c>
      <c r="E6839" s="269" t="s">
        <v>27</v>
      </c>
      <c r="F6839" s="195" t="s">
        <v>8011</v>
      </c>
      <c r="G6839" t="s">
        <v>8355</v>
      </c>
      <c r="H6839" s="195" t="str">
        <f>IFERROR(VLOOKUP(Table[[#This Row],[Activity Details of Assistance]],WHAT!E:F,2,FALSE),"")</f>
        <v># of water network</v>
      </c>
      <c r="I6839" s="195"/>
      <c r="J6839">
        <v>1</v>
      </c>
      <c r="K6839" t="s">
        <v>8280</v>
      </c>
      <c r="L6839" s="306" t="s">
        <v>13</v>
      </c>
      <c r="M6839" t="s">
        <v>14</v>
      </c>
      <c r="N6839" t="s">
        <v>307</v>
      </c>
      <c r="O6839" t="s">
        <v>1599</v>
      </c>
      <c r="P6839" t="s">
        <v>4720</v>
      </c>
      <c r="Q6839" s="236">
        <v>44866</v>
      </c>
      <c r="R6839" s="236">
        <v>44985</v>
      </c>
      <c r="S6839" t="s">
        <v>8452</v>
      </c>
      <c r="T6839" s="196"/>
      <c r="U6839" s="196"/>
      <c r="V6839" s="196"/>
      <c r="W6839" s="196"/>
      <c r="X6839" s="222"/>
      <c r="Y6839" t="s">
        <v>8414</v>
      </c>
      <c r="Z6839">
        <v>1708521596</v>
      </c>
      <c r="AA6839" t="s">
        <v>8415</v>
      </c>
      <c r="AB6839" s="221" t="str">
        <f>_xlfn.IFNA(IF(Table[[#This Row],[Programme Partner]]&lt;&gt;Table[[#This Row],[Implementing Partner]],CONCATENATE(Table[[#This Row],[Programme Partner]],"-",Table[[#This Row],[Implementing Partner]]),Table[[#This Row],[Programme Partner]]),"")</f>
        <v>SCI</v>
      </c>
    </row>
    <row r="6840" spans="1:28" ht="16.5" customHeight="1">
      <c r="A6840" s="183"/>
      <c r="B6840" s="195" t="s">
        <v>5234</v>
      </c>
      <c r="C6840" s="198" t="s">
        <v>5234</v>
      </c>
      <c r="D6840" s="212" t="s">
        <v>8343</v>
      </c>
      <c r="E6840" s="269" t="s">
        <v>27</v>
      </c>
      <c r="F6840" s="195" t="s">
        <v>8012</v>
      </c>
      <c r="G6840" t="s">
        <v>8585</v>
      </c>
      <c r="H6840" s="195" t="str">
        <f>IFERROR(VLOOKUP(Table[[#This Row],[Activity Details of Assistance]],WHAT!E:F,2,FALSE),"")</f>
        <v xml:space="preserve"># of door </v>
      </c>
      <c r="I6840" s="195"/>
      <c r="J6840">
        <v>4</v>
      </c>
      <c r="K6840" t="s">
        <v>8280</v>
      </c>
      <c r="L6840" s="306" t="s">
        <v>13</v>
      </c>
      <c r="M6840" t="s">
        <v>14</v>
      </c>
      <c r="N6840" t="s">
        <v>307</v>
      </c>
      <c r="O6840" t="s">
        <v>1599</v>
      </c>
      <c r="P6840" t="s">
        <v>4720</v>
      </c>
      <c r="Q6840" s="236">
        <v>44866</v>
      </c>
      <c r="R6840" s="236">
        <v>44985</v>
      </c>
      <c r="S6840" t="s">
        <v>8452</v>
      </c>
      <c r="T6840" s="196"/>
      <c r="U6840" s="196"/>
      <c r="V6840" s="196"/>
      <c r="W6840" s="196"/>
      <c r="X6840" s="222"/>
      <c r="Y6840" t="s">
        <v>8414</v>
      </c>
      <c r="Z6840">
        <v>1708521596</v>
      </c>
      <c r="AA6840" t="s">
        <v>8415</v>
      </c>
      <c r="AB6840" s="221" t="str">
        <f>_xlfn.IFNA(IF(Table[[#This Row],[Programme Partner]]&lt;&gt;Table[[#This Row],[Implementing Partner]],CONCATENATE(Table[[#This Row],[Programme Partner]],"-",Table[[#This Row],[Implementing Partner]]),Table[[#This Row],[Programme Partner]]),"")</f>
        <v>SCI</v>
      </c>
    </row>
    <row r="6841" spans="1:28" ht="16.5" customHeight="1">
      <c r="A6841" s="183"/>
      <c r="B6841" s="195" t="s">
        <v>5234</v>
      </c>
      <c r="C6841" s="198" t="s">
        <v>5234</v>
      </c>
      <c r="D6841" s="212" t="s">
        <v>8343</v>
      </c>
      <c r="E6841" s="269" t="s">
        <v>27</v>
      </c>
      <c r="F6841" s="195" t="s">
        <v>8012</v>
      </c>
      <c r="G6841" t="s">
        <v>8359</v>
      </c>
      <c r="H6841" s="195" t="str">
        <f>IFERROR(VLOOKUP(Table[[#This Row],[Activity Details of Assistance]],WHAT!E:F,2,FALSE),"")</f>
        <v># of FSM Site</v>
      </c>
      <c r="I6841" s="195"/>
      <c r="J6841">
        <v>1</v>
      </c>
      <c r="K6841" t="s">
        <v>8280</v>
      </c>
      <c r="L6841" s="306" t="s">
        <v>13</v>
      </c>
      <c r="M6841" t="s">
        <v>14</v>
      </c>
      <c r="N6841" t="s">
        <v>307</v>
      </c>
      <c r="O6841" t="s">
        <v>1599</v>
      </c>
      <c r="P6841" t="s">
        <v>4720</v>
      </c>
      <c r="Q6841" s="236">
        <v>44866</v>
      </c>
      <c r="R6841" s="236">
        <v>44985</v>
      </c>
      <c r="S6841" t="s">
        <v>8452</v>
      </c>
      <c r="T6841" s="196"/>
      <c r="U6841" s="196"/>
      <c r="V6841" s="196"/>
      <c r="W6841" s="196"/>
      <c r="X6841" s="222"/>
      <c r="Y6841" t="s">
        <v>8414</v>
      </c>
      <c r="Z6841">
        <v>1708521596</v>
      </c>
      <c r="AA6841" t="s">
        <v>8415</v>
      </c>
      <c r="AB6841" s="221" t="str">
        <f>_xlfn.IFNA(IF(Table[[#This Row],[Programme Partner]]&lt;&gt;Table[[#This Row],[Implementing Partner]],CONCATENATE(Table[[#This Row],[Programme Partner]],"-",Table[[#This Row],[Implementing Partner]]),Table[[#This Row],[Programme Partner]]),"")</f>
        <v>SCI</v>
      </c>
    </row>
    <row r="6842" spans="1:28" ht="16.5" customHeight="1">
      <c r="A6842" s="183"/>
      <c r="B6842" s="195" t="s">
        <v>5234</v>
      </c>
      <c r="C6842" s="198" t="s">
        <v>5234</v>
      </c>
      <c r="D6842" s="212" t="s">
        <v>8343</v>
      </c>
      <c r="E6842" s="269" t="s">
        <v>27</v>
      </c>
      <c r="F6842" s="195" t="s">
        <v>8012</v>
      </c>
      <c r="G6842" t="s">
        <v>8586</v>
      </c>
      <c r="H6842" s="195" t="str">
        <f>IFERROR(VLOOKUP(Table[[#This Row],[Activity Details of Assistance]],WHAT!E:F,2,FALSE),"")</f>
        <v># of door</v>
      </c>
      <c r="I6842" s="195"/>
      <c r="J6842">
        <v>20</v>
      </c>
      <c r="K6842" t="s">
        <v>8280</v>
      </c>
      <c r="L6842" s="306" t="s">
        <v>13</v>
      </c>
      <c r="M6842" t="s">
        <v>14</v>
      </c>
      <c r="N6842" t="s">
        <v>307</v>
      </c>
      <c r="O6842" t="s">
        <v>1599</v>
      </c>
      <c r="P6842" t="s">
        <v>4720</v>
      </c>
      <c r="Q6842" s="236">
        <v>44866</v>
      </c>
      <c r="R6842" s="236">
        <v>44985</v>
      </c>
      <c r="S6842" t="s">
        <v>8452</v>
      </c>
      <c r="T6842" s="196"/>
      <c r="U6842" s="196"/>
      <c r="V6842" s="196"/>
      <c r="W6842" s="196"/>
      <c r="X6842" s="222"/>
      <c r="Y6842" t="s">
        <v>8414</v>
      </c>
      <c r="Z6842">
        <v>1708521596</v>
      </c>
      <c r="AA6842" t="s">
        <v>8415</v>
      </c>
      <c r="AB6842" s="221" t="str">
        <f>_xlfn.IFNA(IF(Table[[#This Row],[Programme Partner]]&lt;&gt;Table[[#This Row],[Implementing Partner]],CONCATENATE(Table[[#This Row],[Programme Partner]],"-",Table[[#This Row],[Implementing Partner]]),Table[[#This Row],[Programme Partner]]),"")</f>
        <v>SCI</v>
      </c>
    </row>
    <row r="6843" spans="1:28" ht="16.5" customHeight="1">
      <c r="A6843" s="183"/>
      <c r="B6843" s="195" t="s">
        <v>5234</v>
      </c>
      <c r="C6843" s="198" t="s">
        <v>5234</v>
      </c>
      <c r="D6843" s="212" t="s">
        <v>8343</v>
      </c>
      <c r="E6843" s="269" t="s">
        <v>27</v>
      </c>
      <c r="F6843" s="195" t="s">
        <v>8012</v>
      </c>
      <c r="G6843" t="s">
        <v>8357</v>
      </c>
      <c r="H6843" s="195" t="str">
        <f>IFERROR(VLOOKUP(Table[[#This Row],[Activity Details of Assistance]],WHAT!E:F,2,FALSE),"")</f>
        <v># of door</v>
      </c>
      <c r="I6843" s="195"/>
      <c r="J6843">
        <v>46</v>
      </c>
      <c r="K6843" t="s">
        <v>8280</v>
      </c>
      <c r="L6843" s="306" t="s">
        <v>13</v>
      </c>
      <c r="M6843" t="s">
        <v>14</v>
      </c>
      <c r="N6843" t="s">
        <v>307</v>
      </c>
      <c r="O6843" t="s">
        <v>1599</v>
      </c>
      <c r="P6843" t="s">
        <v>4720</v>
      </c>
      <c r="Q6843" s="236">
        <v>44866</v>
      </c>
      <c r="R6843" s="236">
        <v>44985</v>
      </c>
      <c r="S6843" t="s">
        <v>8452</v>
      </c>
      <c r="T6843" s="196"/>
      <c r="U6843" s="196"/>
      <c r="V6843" s="196"/>
      <c r="W6843" s="196"/>
      <c r="X6843" s="222"/>
      <c r="Y6843" t="s">
        <v>8414</v>
      </c>
      <c r="Z6843">
        <v>1708521596</v>
      </c>
      <c r="AA6843" t="s">
        <v>8415</v>
      </c>
      <c r="AB6843" s="221" t="str">
        <f>_xlfn.IFNA(IF(Table[[#This Row],[Programme Partner]]&lt;&gt;Table[[#This Row],[Implementing Partner]],CONCATENATE(Table[[#This Row],[Programme Partner]],"-",Table[[#This Row],[Implementing Partner]]),Table[[#This Row],[Programme Partner]]),"")</f>
        <v>SCI</v>
      </c>
    </row>
    <row r="6844" spans="1:28" ht="16.5" customHeight="1">
      <c r="A6844" s="183"/>
      <c r="B6844" s="195" t="s">
        <v>5234</v>
      </c>
      <c r="C6844" s="198" t="s">
        <v>5234</v>
      </c>
      <c r="D6844" s="212" t="s">
        <v>8343</v>
      </c>
      <c r="E6844" s="269" t="s">
        <v>27</v>
      </c>
      <c r="F6844" s="195" t="s">
        <v>8013</v>
      </c>
      <c r="G6844" t="s">
        <v>8313</v>
      </c>
      <c r="H6844" s="195" t="str">
        <f>IFERROR(VLOOKUP(Table[[#This Row],[Activity Details of Assistance]],WHAT!E:F,2,FALSE),"")</f>
        <v># of HP sessions at community level</v>
      </c>
      <c r="I6844" s="195"/>
      <c r="J6844">
        <v>73</v>
      </c>
      <c r="K6844" t="s">
        <v>8280</v>
      </c>
      <c r="L6844" s="306" t="s">
        <v>13</v>
      </c>
      <c r="M6844" t="s">
        <v>14</v>
      </c>
      <c r="N6844" t="s">
        <v>307</v>
      </c>
      <c r="O6844" t="s">
        <v>1599</v>
      </c>
      <c r="P6844" t="s">
        <v>4720</v>
      </c>
      <c r="Q6844" s="236">
        <v>44866</v>
      </c>
      <c r="R6844" s="236">
        <v>44985</v>
      </c>
      <c r="S6844" t="s">
        <v>8452</v>
      </c>
      <c r="T6844" s="196"/>
      <c r="U6844" s="196"/>
      <c r="V6844" s="196"/>
      <c r="W6844" s="196"/>
      <c r="X6844" s="222"/>
      <c r="Y6844" t="s">
        <v>8414</v>
      </c>
      <c r="Z6844">
        <v>1708521596</v>
      </c>
      <c r="AA6844" t="s">
        <v>8415</v>
      </c>
      <c r="AB6844" s="221" t="str">
        <f>_xlfn.IFNA(IF(Table[[#This Row],[Programme Partner]]&lt;&gt;Table[[#This Row],[Implementing Partner]],CONCATENATE(Table[[#This Row],[Programme Partner]],"-",Table[[#This Row],[Implementing Partner]]),Table[[#This Row],[Programme Partner]]),"")</f>
        <v>SCI</v>
      </c>
    </row>
    <row r="6845" spans="1:28" ht="16.5" customHeight="1">
      <c r="A6845" s="183"/>
      <c r="B6845" s="195" t="s">
        <v>5234</v>
      </c>
      <c r="C6845" s="198" t="s">
        <v>5234</v>
      </c>
      <c r="D6845" s="212" t="s">
        <v>8343</v>
      </c>
      <c r="E6845" s="269" t="s">
        <v>27</v>
      </c>
      <c r="F6845" s="195" t="s">
        <v>8014</v>
      </c>
      <c r="G6845" t="s">
        <v>8358</v>
      </c>
      <c r="H6845" s="195" t="str">
        <f>IFERROR(VLOOKUP(Table[[#This Row],[Activity Details of Assistance]],WHAT!E:F,2,FALSE),"")</f>
        <v># of campaign per camp </v>
      </c>
      <c r="I6845" s="195"/>
      <c r="J6845">
        <v>2</v>
      </c>
      <c r="K6845" t="s">
        <v>8280</v>
      </c>
      <c r="L6845" s="306" t="s">
        <v>13</v>
      </c>
      <c r="M6845" t="s">
        <v>14</v>
      </c>
      <c r="N6845" t="s">
        <v>307</v>
      </c>
      <c r="O6845" t="s">
        <v>1599</v>
      </c>
      <c r="P6845" t="s">
        <v>4720</v>
      </c>
      <c r="Q6845" s="236">
        <v>44866</v>
      </c>
      <c r="R6845" s="236">
        <v>44985</v>
      </c>
      <c r="S6845" t="s">
        <v>8452</v>
      </c>
      <c r="T6845" s="196"/>
      <c r="U6845" s="196"/>
      <c r="V6845" s="196"/>
      <c r="W6845" s="196"/>
      <c r="X6845" s="222"/>
      <c r="Y6845" t="s">
        <v>8414</v>
      </c>
      <c r="Z6845">
        <v>1708521596</v>
      </c>
      <c r="AA6845" t="s">
        <v>8415</v>
      </c>
      <c r="AB6845" s="221" t="str">
        <f>_xlfn.IFNA(IF(Table[[#This Row],[Programme Partner]]&lt;&gt;Table[[#This Row],[Implementing Partner]],CONCATENATE(Table[[#This Row],[Programme Partner]],"-",Table[[#This Row],[Implementing Partner]]),Table[[#This Row],[Programme Partner]]),"")</f>
        <v>SCI</v>
      </c>
    </row>
    <row r="6846" spans="1:28" ht="16.5" customHeight="1">
      <c r="A6846" s="183"/>
      <c r="B6846" s="195" t="s">
        <v>5275</v>
      </c>
      <c r="C6846" s="198" t="s">
        <v>5087</v>
      </c>
      <c r="D6846" s="212" t="s">
        <v>5275</v>
      </c>
      <c r="E6846" s="269" t="s">
        <v>27</v>
      </c>
      <c r="F6846" s="195" t="s">
        <v>8011</v>
      </c>
      <c r="G6846" t="s">
        <v>8355</v>
      </c>
      <c r="H6846" s="195" t="str">
        <f>IFERROR(VLOOKUP(Table[[#This Row],[Activity Details of Assistance]],WHAT!E:F,2,FALSE),"")</f>
        <v># of water network</v>
      </c>
      <c r="I6846" s="195"/>
      <c r="J6846">
        <v>1</v>
      </c>
      <c r="K6846" t="s">
        <v>8280</v>
      </c>
      <c r="L6846" s="306" t="s">
        <v>13</v>
      </c>
      <c r="M6846" t="s">
        <v>14</v>
      </c>
      <c r="N6846" t="s">
        <v>307</v>
      </c>
      <c r="O6846" t="s">
        <v>1603</v>
      </c>
      <c r="P6846" t="s">
        <v>4685</v>
      </c>
      <c r="Q6846" s="236">
        <v>44866</v>
      </c>
      <c r="R6846" s="236">
        <v>44958</v>
      </c>
      <c r="S6846" t="s">
        <v>8452</v>
      </c>
      <c r="T6846" s="196"/>
      <c r="U6846" s="196"/>
      <c r="V6846" s="196"/>
      <c r="W6846" s="196"/>
      <c r="X6846" s="222"/>
      <c r="Y6846" t="s">
        <v>8338</v>
      </c>
      <c r="Z6846">
        <v>1757266614</v>
      </c>
      <c r="AA6846" t="s">
        <v>8339</v>
      </c>
      <c r="AB6846" s="221" t="str">
        <f>_xlfn.IFNA(IF(Table[[#This Row],[Programme Partner]]&lt;&gt;Table[[#This Row],[Implementing Partner]],CONCATENATE(Table[[#This Row],[Programme Partner]],"-",Table[[#This Row],[Implementing Partner]]),Table[[#This Row],[Programme Partner]]),"")</f>
        <v>UNICEF-DSK</v>
      </c>
    </row>
    <row r="6847" spans="1:28" ht="16.5" customHeight="1">
      <c r="A6847" s="183"/>
      <c r="B6847" s="195" t="s">
        <v>5275</v>
      </c>
      <c r="C6847" s="198" t="s">
        <v>5087</v>
      </c>
      <c r="D6847" s="212" t="s">
        <v>5275</v>
      </c>
      <c r="E6847" s="269" t="s">
        <v>27</v>
      </c>
      <c r="F6847" s="195" t="s">
        <v>8012</v>
      </c>
      <c r="G6847" t="s">
        <v>8585</v>
      </c>
      <c r="H6847" s="195" t="str">
        <f>IFERROR(VLOOKUP(Table[[#This Row],[Activity Details of Assistance]],WHAT!E:F,2,FALSE),"")</f>
        <v xml:space="preserve"># of door </v>
      </c>
      <c r="I6847" s="195"/>
      <c r="J6847">
        <v>32</v>
      </c>
      <c r="K6847" t="s">
        <v>8280</v>
      </c>
      <c r="L6847" s="306" t="s">
        <v>13</v>
      </c>
      <c r="M6847" t="s">
        <v>14</v>
      </c>
      <c r="N6847" t="s">
        <v>307</v>
      </c>
      <c r="O6847" t="s">
        <v>1603</v>
      </c>
      <c r="P6847" t="s">
        <v>4685</v>
      </c>
      <c r="Q6847" s="236">
        <v>44866</v>
      </c>
      <c r="R6847" s="236">
        <v>44958</v>
      </c>
      <c r="S6847" t="s">
        <v>8452</v>
      </c>
      <c r="T6847" s="196"/>
      <c r="U6847" s="196"/>
      <c r="V6847" s="196"/>
      <c r="W6847" s="196"/>
      <c r="X6847" s="222"/>
      <c r="Y6847" t="s">
        <v>8338</v>
      </c>
      <c r="Z6847">
        <v>1757266614</v>
      </c>
      <c r="AA6847" t="s">
        <v>8339</v>
      </c>
      <c r="AB6847" s="221" t="str">
        <f>_xlfn.IFNA(IF(Table[[#This Row],[Programme Partner]]&lt;&gt;Table[[#This Row],[Implementing Partner]],CONCATENATE(Table[[#This Row],[Programme Partner]],"-",Table[[#This Row],[Implementing Partner]]),Table[[#This Row],[Programme Partner]]),"")</f>
        <v>UNICEF-DSK</v>
      </c>
    </row>
    <row r="6848" spans="1:28" ht="16.5" customHeight="1">
      <c r="A6848" s="183"/>
      <c r="B6848" s="195" t="s">
        <v>5275</v>
      </c>
      <c r="C6848" s="198" t="s">
        <v>5087</v>
      </c>
      <c r="D6848" s="212" t="s">
        <v>5275</v>
      </c>
      <c r="E6848" s="269" t="s">
        <v>27</v>
      </c>
      <c r="F6848" s="195" t="s">
        <v>8012</v>
      </c>
      <c r="G6848" t="s">
        <v>8359</v>
      </c>
      <c r="H6848" s="195" t="str">
        <f>IFERROR(VLOOKUP(Table[[#This Row],[Activity Details of Assistance]],WHAT!E:F,2,FALSE),"")</f>
        <v># of FSM Site</v>
      </c>
      <c r="I6848" s="195"/>
      <c r="J6848">
        <v>3</v>
      </c>
      <c r="K6848" t="s">
        <v>8280</v>
      </c>
      <c r="L6848" s="306" t="s">
        <v>13</v>
      </c>
      <c r="M6848" t="s">
        <v>14</v>
      </c>
      <c r="N6848" t="s">
        <v>307</v>
      </c>
      <c r="O6848" t="s">
        <v>1603</v>
      </c>
      <c r="P6848" t="s">
        <v>4685</v>
      </c>
      <c r="Q6848" s="236">
        <v>44866</v>
      </c>
      <c r="R6848" s="236">
        <v>44958</v>
      </c>
      <c r="S6848" t="s">
        <v>8452</v>
      </c>
      <c r="T6848" s="196"/>
      <c r="U6848" s="196"/>
      <c r="V6848" s="196"/>
      <c r="W6848" s="196"/>
      <c r="X6848" s="222"/>
      <c r="Y6848" t="s">
        <v>8338</v>
      </c>
      <c r="Z6848">
        <v>1757266614</v>
      </c>
      <c r="AA6848" t="s">
        <v>8339</v>
      </c>
      <c r="AB6848" s="221" t="str">
        <f>_xlfn.IFNA(IF(Table[[#This Row],[Programme Partner]]&lt;&gt;Table[[#This Row],[Implementing Partner]],CONCATENATE(Table[[#This Row],[Programme Partner]],"-",Table[[#This Row],[Implementing Partner]]),Table[[#This Row],[Programme Partner]]),"")</f>
        <v>UNICEF-DSK</v>
      </c>
    </row>
    <row r="6849" spans="1:28" ht="16.5" customHeight="1">
      <c r="A6849" s="183"/>
      <c r="B6849" s="195" t="s">
        <v>5275</v>
      </c>
      <c r="C6849" s="198" t="s">
        <v>5087</v>
      </c>
      <c r="D6849" s="212" t="s">
        <v>5275</v>
      </c>
      <c r="E6849" s="269" t="s">
        <v>27</v>
      </c>
      <c r="F6849" s="195" t="s">
        <v>8012</v>
      </c>
      <c r="G6849" t="s">
        <v>8356</v>
      </c>
      <c r="H6849" s="195" t="str">
        <f>IFERROR(VLOOKUP(Table[[#This Row],[Activity Details of Assistance]],WHAT!E:F,2,FALSE),"")</f>
        <v># of FSM Site</v>
      </c>
      <c r="I6849" s="195"/>
      <c r="J6849">
        <v>2</v>
      </c>
      <c r="K6849" t="s">
        <v>8280</v>
      </c>
      <c r="L6849" s="306" t="s">
        <v>13</v>
      </c>
      <c r="M6849" t="s">
        <v>14</v>
      </c>
      <c r="N6849" t="s">
        <v>307</v>
      </c>
      <c r="O6849" t="s">
        <v>1603</v>
      </c>
      <c r="P6849" t="s">
        <v>4685</v>
      </c>
      <c r="Q6849" s="236">
        <v>44866</v>
      </c>
      <c r="R6849" s="236">
        <v>44958</v>
      </c>
      <c r="S6849" t="s">
        <v>8452</v>
      </c>
      <c r="T6849" s="196"/>
      <c r="U6849" s="196"/>
      <c r="V6849" s="196"/>
      <c r="W6849" s="196"/>
      <c r="X6849" s="222"/>
      <c r="Y6849" t="s">
        <v>8338</v>
      </c>
      <c r="Z6849">
        <v>1757266614</v>
      </c>
      <c r="AA6849" t="s">
        <v>8339</v>
      </c>
      <c r="AB6849" s="221" t="str">
        <f>_xlfn.IFNA(IF(Table[[#This Row],[Programme Partner]]&lt;&gt;Table[[#This Row],[Implementing Partner]],CONCATENATE(Table[[#This Row],[Programme Partner]],"-",Table[[#This Row],[Implementing Partner]]),Table[[#This Row],[Programme Partner]]),"")</f>
        <v>UNICEF-DSK</v>
      </c>
    </row>
    <row r="6850" spans="1:28" ht="16.5" customHeight="1">
      <c r="A6850" s="183"/>
      <c r="B6850" s="195" t="s">
        <v>5275</v>
      </c>
      <c r="C6850" s="198" t="s">
        <v>5087</v>
      </c>
      <c r="D6850" s="212" t="s">
        <v>5275</v>
      </c>
      <c r="E6850" s="269" t="s">
        <v>27</v>
      </c>
      <c r="F6850" s="195" t="s">
        <v>8012</v>
      </c>
      <c r="G6850" t="s">
        <v>8586</v>
      </c>
      <c r="H6850" s="195" t="str">
        <f>IFERROR(VLOOKUP(Table[[#This Row],[Activity Details of Assistance]],WHAT!E:F,2,FALSE),"")</f>
        <v># of door</v>
      </c>
      <c r="I6850" s="195"/>
      <c r="J6850">
        <v>82</v>
      </c>
      <c r="K6850" t="s">
        <v>8280</v>
      </c>
      <c r="L6850" s="306" t="s">
        <v>13</v>
      </c>
      <c r="M6850" t="s">
        <v>14</v>
      </c>
      <c r="N6850" t="s">
        <v>307</v>
      </c>
      <c r="O6850" t="s">
        <v>1603</v>
      </c>
      <c r="P6850" t="s">
        <v>4685</v>
      </c>
      <c r="Q6850" s="236">
        <v>44866</v>
      </c>
      <c r="R6850" s="236">
        <v>44958</v>
      </c>
      <c r="S6850" t="s">
        <v>8452</v>
      </c>
      <c r="T6850" s="196"/>
      <c r="U6850" s="196"/>
      <c r="V6850" s="196"/>
      <c r="W6850" s="196"/>
      <c r="X6850" s="222"/>
      <c r="Y6850" t="s">
        <v>8338</v>
      </c>
      <c r="Z6850">
        <v>1757266614</v>
      </c>
      <c r="AA6850" t="s">
        <v>8339</v>
      </c>
      <c r="AB6850" s="221" t="str">
        <f>_xlfn.IFNA(IF(Table[[#This Row],[Programme Partner]]&lt;&gt;Table[[#This Row],[Implementing Partner]],CONCATENATE(Table[[#This Row],[Programme Partner]],"-",Table[[#This Row],[Implementing Partner]]),Table[[#This Row],[Programme Partner]]),"")</f>
        <v>UNICEF-DSK</v>
      </c>
    </row>
    <row r="6851" spans="1:28" ht="16.5" customHeight="1">
      <c r="A6851" s="183"/>
      <c r="B6851" s="195" t="s">
        <v>5275</v>
      </c>
      <c r="C6851" s="198" t="s">
        <v>5087</v>
      </c>
      <c r="D6851" s="212" t="s">
        <v>5275</v>
      </c>
      <c r="E6851" s="269" t="s">
        <v>27</v>
      </c>
      <c r="F6851" s="195" t="s">
        <v>8012</v>
      </c>
      <c r="G6851" t="s">
        <v>8357</v>
      </c>
      <c r="H6851" s="195" t="str">
        <f>IFERROR(VLOOKUP(Table[[#This Row],[Activity Details of Assistance]],WHAT!E:F,2,FALSE),"")</f>
        <v># of door</v>
      </c>
      <c r="I6851" s="195"/>
      <c r="J6851">
        <v>339</v>
      </c>
      <c r="K6851" t="s">
        <v>8280</v>
      </c>
      <c r="L6851" s="306" t="s">
        <v>13</v>
      </c>
      <c r="M6851" t="s">
        <v>14</v>
      </c>
      <c r="N6851" t="s">
        <v>307</v>
      </c>
      <c r="O6851" t="s">
        <v>1603</v>
      </c>
      <c r="P6851" t="s">
        <v>4685</v>
      </c>
      <c r="Q6851" s="236">
        <v>44866</v>
      </c>
      <c r="R6851" s="236">
        <v>44958</v>
      </c>
      <c r="S6851" t="s">
        <v>8452</v>
      </c>
      <c r="T6851" s="196"/>
      <c r="U6851" s="196"/>
      <c r="V6851" s="196"/>
      <c r="W6851" s="196"/>
      <c r="X6851" s="222"/>
      <c r="Y6851" t="s">
        <v>8338</v>
      </c>
      <c r="Z6851">
        <v>1757266614</v>
      </c>
      <c r="AA6851" t="s">
        <v>8339</v>
      </c>
      <c r="AB6851" s="221" t="str">
        <f>_xlfn.IFNA(IF(Table[[#This Row],[Programme Partner]]&lt;&gt;Table[[#This Row],[Implementing Partner]],CONCATENATE(Table[[#This Row],[Programme Partner]],"-",Table[[#This Row],[Implementing Partner]]),Table[[#This Row],[Programme Partner]]),"")</f>
        <v>UNICEF-DSK</v>
      </c>
    </row>
    <row r="6852" spans="1:28" ht="16.5" customHeight="1">
      <c r="A6852" s="183"/>
      <c r="B6852" s="195" t="s">
        <v>5275</v>
      </c>
      <c r="C6852" s="198" t="s">
        <v>5087</v>
      </c>
      <c r="D6852" s="212" t="s">
        <v>5275</v>
      </c>
      <c r="E6852" s="269" t="s">
        <v>27</v>
      </c>
      <c r="F6852" s="195" t="s">
        <v>8013</v>
      </c>
      <c r="G6852" t="s">
        <v>8313</v>
      </c>
      <c r="H6852" s="195" t="str">
        <f>IFERROR(VLOOKUP(Table[[#This Row],[Activity Details of Assistance]],WHAT!E:F,2,FALSE),"")</f>
        <v># of HP sessions at community level</v>
      </c>
      <c r="I6852" s="195"/>
      <c r="J6852">
        <v>70</v>
      </c>
      <c r="K6852" t="s">
        <v>8280</v>
      </c>
      <c r="L6852" s="306" t="s">
        <v>13</v>
      </c>
      <c r="M6852" t="s">
        <v>14</v>
      </c>
      <c r="N6852" t="s">
        <v>307</v>
      </c>
      <c r="O6852" t="s">
        <v>1603</v>
      </c>
      <c r="P6852" t="s">
        <v>4685</v>
      </c>
      <c r="Q6852" s="236">
        <v>44866</v>
      </c>
      <c r="R6852" s="236">
        <v>44958</v>
      </c>
      <c r="S6852" t="s">
        <v>8452</v>
      </c>
      <c r="T6852" s="196"/>
      <c r="U6852" s="196"/>
      <c r="V6852" s="196"/>
      <c r="W6852" s="196"/>
      <c r="X6852" s="222"/>
      <c r="Y6852" t="s">
        <v>8338</v>
      </c>
      <c r="Z6852">
        <v>1757266614</v>
      </c>
      <c r="AA6852" t="s">
        <v>8339</v>
      </c>
      <c r="AB6852" s="221" t="str">
        <f>_xlfn.IFNA(IF(Table[[#This Row],[Programme Partner]]&lt;&gt;Table[[#This Row],[Implementing Partner]],CONCATENATE(Table[[#This Row],[Programme Partner]],"-",Table[[#This Row],[Implementing Partner]]),Table[[#This Row],[Programme Partner]]),"")</f>
        <v>UNICEF-DSK</v>
      </c>
    </row>
    <row r="6853" spans="1:28" ht="16.5" customHeight="1">
      <c r="A6853" s="183"/>
      <c r="B6853" s="195" t="s">
        <v>5275</v>
      </c>
      <c r="C6853" s="198" t="s">
        <v>5087</v>
      </c>
      <c r="D6853" s="212" t="s">
        <v>5275</v>
      </c>
      <c r="E6853" s="269" t="s">
        <v>27</v>
      </c>
      <c r="F6853" s="195" t="s">
        <v>8013</v>
      </c>
      <c r="G6853" t="s">
        <v>8314</v>
      </c>
      <c r="H6853" s="195" t="str">
        <f>IFERROR(VLOOKUP(Table[[#This Row],[Activity Details of Assistance]],WHAT!E:F,2,FALSE),"")</f>
        <v># of HP sessions at HH level</v>
      </c>
      <c r="I6853" s="195"/>
      <c r="J6853">
        <v>575</v>
      </c>
      <c r="K6853" t="s">
        <v>8280</v>
      </c>
      <c r="L6853" s="306" t="s">
        <v>13</v>
      </c>
      <c r="M6853" t="s">
        <v>14</v>
      </c>
      <c r="N6853" t="s">
        <v>307</v>
      </c>
      <c r="O6853" t="s">
        <v>1603</v>
      </c>
      <c r="P6853" t="s">
        <v>4685</v>
      </c>
      <c r="Q6853" s="236">
        <v>44866</v>
      </c>
      <c r="R6853" s="236">
        <v>44958</v>
      </c>
      <c r="S6853" t="s">
        <v>8452</v>
      </c>
      <c r="T6853" s="196"/>
      <c r="U6853" s="196"/>
      <c r="V6853" s="196"/>
      <c r="W6853" s="196"/>
      <c r="X6853" s="222"/>
      <c r="Y6853" t="s">
        <v>8338</v>
      </c>
      <c r="Z6853">
        <v>1757266614</v>
      </c>
      <c r="AA6853" t="s">
        <v>8339</v>
      </c>
      <c r="AB6853" s="221" t="str">
        <f>_xlfn.IFNA(IF(Table[[#This Row],[Programme Partner]]&lt;&gt;Table[[#This Row],[Implementing Partner]],CONCATENATE(Table[[#This Row],[Programme Partner]],"-",Table[[#This Row],[Implementing Partner]]),Table[[#This Row],[Programme Partner]]),"")</f>
        <v>UNICEF-DSK</v>
      </c>
    </row>
    <row r="6854" spans="1:28" ht="16.5" customHeight="1">
      <c r="A6854" s="183"/>
      <c r="B6854" s="195" t="s">
        <v>5275</v>
      </c>
      <c r="C6854" s="198" t="s">
        <v>5087</v>
      </c>
      <c r="D6854" s="212" t="s">
        <v>5275</v>
      </c>
      <c r="E6854" s="269" t="s">
        <v>27</v>
      </c>
      <c r="F6854" s="195" t="s">
        <v>8013</v>
      </c>
      <c r="G6854" t="s">
        <v>8374</v>
      </c>
      <c r="H6854" s="195" t="str">
        <f>IFERROR(VLOOKUP(Table[[#This Row],[Activity Details of Assistance]],WHAT!E:F,2,FALSE),"")</f>
        <v># of HP sessions at institution level</v>
      </c>
      <c r="I6854" s="195"/>
      <c r="J6854">
        <v>22</v>
      </c>
      <c r="K6854" t="s">
        <v>8280</v>
      </c>
      <c r="L6854" s="306" t="s">
        <v>13</v>
      </c>
      <c r="M6854" t="s">
        <v>14</v>
      </c>
      <c r="N6854" t="s">
        <v>307</v>
      </c>
      <c r="O6854" t="s">
        <v>1603</v>
      </c>
      <c r="P6854" t="s">
        <v>4685</v>
      </c>
      <c r="Q6854" s="236">
        <v>44866</v>
      </c>
      <c r="R6854" s="236">
        <v>44958</v>
      </c>
      <c r="S6854" t="s">
        <v>8452</v>
      </c>
      <c r="T6854" s="196"/>
      <c r="U6854" s="196"/>
      <c r="V6854" s="196"/>
      <c r="W6854" s="196"/>
      <c r="X6854" s="222"/>
      <c r="Y6854" t="s">
        <v>8338</v>
      </c>
      <c r="Z6854">
        <v>1757266614</v>
      </c>
      <c r="AA6854" t="s">
        <v>8339</v>
      </c>
      <c r="AB6854" s="221" t="str">
        <f>_xlfn.IFNA(IF(Table[[#This Row],[Programme Partner]]&lt;&gt;Table[[#This Row],[Implementing Partner]],CONCATENATE(Table[[#This Row],[Programme Partner]],"-",Table[[#This Row],[Implementing Partner]]),Table[[#This Row],[Programme Partner]]),"")</f>
        <v>UNICEF-DSK</v>
      </c>
    </row>
    <row r="6855" spans="1:28" ht="16.5" customHeight="1">
      <c r="A6855" s="183"/>
      <c r="B6855" s="195" t="s">
        <v>5275</v>
      </c>
      <c r="C6855" s="198" t="s">
        <v>5087</v>
      </c>
      <c r="D6855" s="212" t="s">
        <v>5275</v>
      </c>
      <c r="E6855" s="269" t="s">
        <v>27</v>
      </c>
      <c r="F6855" s="195" t="s">
        <v>8013</v>
      </c>
      <c r="G6855" t="s">
        <v>8317</v>
      </c>
      <c r="H6855" s="195" t="str">
        <f>IFERROR(VLOOKUP(Table[[#This Row],[Activity Details of Assistance]],WHAT!E:F,2,FALSE),"")</f>
        <v># of estimated persons reached by mass-media campaign</v>
      </c>
      <c r="I6855" s="195"/>
      <c r="J6855">
        <v>1</v>
      </c>
      <c r="K6855" t="s">
        <v>8280</v>
      </c>
      <c r="L6855" s="306" t="s">
        <v>13</v>
      </c>
      <c r="M6855" t="s">
        <v>14</v>
      </c>
      <c r="N6855" t="s">
        <v>307</v>
      </c>
      <c r="O6855" t="s">
        <v>1603</v>
      </c>
      <c r="P6855" t="s">
        <v>4685</v>
      </c>
      <c r="Q6855" s="236">
        <v>44866</v>
      </c>
      <c r="R6855" s="236">
        <v>44958</v>
      </c>
      <c r="S6855" t="s">
        <v>8452</v>
      </c>
      <c r="T6855" s="196"/>
      <c r="U6855" s="196"/>
      <c r="V6855" s="196"/>
      <c r="W6855" s="196"/>
      <c r="X6855" s="222"/>
      <c r="Y6855" t="s">
        <v>8338</v>
      </c>
      <c r="Z6855">
        <v>1757266614</v>
      </c>
      <c r="AA6855" t="s">
        <v>8339</v>
      </c>
      <c r="AB6855" s="221" t="str">
        <f>_xlfn.IFNA(IF(Table[[#This Row],[Programme Partner]]&lt;&gt;Table[[#This Row],[Implementing Partner]],CONCATENATE(Table[[#This Row],[Programme Partner]],"-",Table[[#This Row],[Implementing Partner]]),Table[[#This Row],[Programme Partner]]),"")</f>
        <v>UNICEF-DSK</v>
      </c>
    </row>
    <row r="6856" spans="1:28" ht="16.5" customHeight="1">
      <c r="A6856" s="183"/>
      <c r="B6856" s="195" t="s">
        <v>5275</v>
      </c>
      <c r="C6856" s="198" t="s">
        <v>5087</v>
      </c>
      <c r="D6856" s="212" t="s">
        <v>5275</v>
      </c>
      <c r="E6856" s="269" t="s">
        <v>27</v>
      </c>
      <c r="F6856" s="195" t="s">
        <v>8014</v>
      </c>
      <c r="G6856" s="103" t="s">
        <v>8361</v>
      </c>
      <c r="H6856" s="195" t="str">
        <f>IFERROR(VLOOKUP(Table[[#This Row],[Activity Details of Assistance]],WHAT!E:F,2,FALSE),"")</f>
        <v># of plant</v>
      </c>
      <c r="I6856" s="195"/>
      <c r="J6856">
        <v>1</v>
      </c>
      <c r="K6856" t="s">
        <v>8280</v>
      </c>
      <c r="L6856" s="306" t="s">
        <v>13</v>
      </c>
      <c r="M6856" t="s">
        <v>14</v>
      </c>
      <c r="N6856" t="s">
        <v>307</v>
      </c>
      <c r="O6856" t="s">
        <v>1603</v>
      </c>
      <c r="P6856" t="s">
        <v>4685</v>
      </c>
      <c r="Q6856" s="236">
        <v>44866</v>
      </c>
      <c r="R6856" s="236">
        <v>44958</v>
      </c>
      <c r="S6856" t="s">
        <v>8452</v>
      </c>
      <c r="T6856" s="196"/>
      <c r="U6856" s="196"/>
      <c r="V6856" s="196"/>
      <c r="W6856" s="196"/>
      <c r="X6856" s="222"/>
      <c r="Y6856" t="s">
        <v>8338</v>
      </c>
      <c r="Z6856">
        <v>1757266614</v>
      </c>
      <c r="AA6856" t="s">
        <v>8339</v>
      </c>
      <c r="AB6856" s="221" t="str">
        <f>_xlfn.IFNA(IF(Table[[#This Row],[Programme Partner]]&lt;&gt;Table[[#This Row],[Implementing Partner]],CONCATENATE(Table[[#This Row],[Programme Partner]],"-",Table[[#This Row],[Implementing Partner]]),Table[[#This Row],[Programme Partner]]),"")</f>
        <v>UNICEF-DSK</v>
      </c>
    </row>
    <row r="6857" spans="1:28" ht="16.5" customHeight="1">
      <c r="A6857" s="183"/>
      <c r="B6857" s="195" t="s">
        <v>5234</v>
      </c>
      <c r="C6857" s="198" t="s">
        <v>5234</v>
      </c>
      <c r="D6857" s="212" t="s">
        <v>8343</v>
      </c>
      <c r="E6857" s="269" t="s">
        <v>27</v>
      </c>
      <c r="F6857" s="195" t="s">
        <v>8011</v>
      </c>
      <c r="G6857" t="s">
        <v>8355</v>
      </c>
      <c r="H6857" s="195" t="str">
        <f>IFERROR(VLOOKUP(Table[[#This Row],[Activity Details of Assistance]],WHAT!E:F,2,FALSE),"")</f>
        <v># of water network</v>
      </c>
      <c r="I6857" s="195"/>
      <c r="J6857">
        <v>1</v>
      </c>
      <c r="K6857" t="s">
        <v>8280</v>
      </c>
      <c r="L6857" s="306" t="s">
        <v>13</v>
      </c>
      <c r="M6857" t="s">
        <v>14</v>
      </c>
      <c r="N6857" t="s">
        <v>307</v>
      </c>
      <c r="O6857" t="s">
        <v>1599</v>
      </c>
      <c r="P6857" t="s">
        <v>4726</v>
      </c>
      <c r="Q6857" s="236">
        <v>44866</v>
      </c>
      <c r="R6857" s="236">
        <v>44958</v>
      </c>
      <c r="S6857" t="s">
        <v>8452</v>
      </c>
      <c r="T6857" s="196"/>
      <c r="U6857" s="196"/>
      <c r="V6857" s="196"/>
      <c r="W6857" s="196"/>
      <c r="X6857" s="222"/>
      <c r="Y6857" t="s">
        <v>8414</v>
      </c>
      <c r="Z6857">
        <v>1708521596</v>
      </c>
      <c r="AA6857" t="s">
        <v>8415</v>
      </c>
      <c r="AB6857" s="221" t="str">
        <f>_xlfn.IFNA(IF(Table[[#This Row],[Programme Partner]]&lt;&gt;Table[[#This Row],[Implementing Partner]],CONCATENATE(Table[[#This Row],[Programme Partner]],"-",Table[[#This Row],[Implementing Partner]]),Table[[#This Row],[Programme Partner]]),"")</f>
        <v>SCI</v>
      </c>
    </row>
    <row r="6858" spans="1:28" ht="16.5" customHeight="1">
      <c r="A6858" s="183"/>
      <c r="B6858" s="195" t="s">
        <v>5234</v>
      </c>
      <c r="C6858" s="198" t="s">
        <v>5234</v>
      </c>
      <c r="D6858" s="212" t="s">
        <v>8343</v>
      </c>
      <c r="E6858" s="269" t="s">
        <v>27</v>
      </c>
      <c r="F6858" s="195" t="s">
        <v>8012</v>
      </c>
      <c r="G6858" t="s">
        <v>8585</v>
      </c>
      <c r="H6858" s="195" t="str">
        <f>IFERROR(VLOOKUP(Table[[#This Row],[Activity Details of Assistance]],WHAT!E:F,2,FALSE),"")</f>
        <v xml:space="preserve"># of door </v>
      </c>
      <c r="I6858" s="195"/>
      <c r="J6858">
        <v>3</v>
      </c>
      <c r="K6858" t="s">
        <v>8280</v>
      </c>
      <c r="L6858" s="306" t="s">
        <v>13</v>
      </c>
      <c r="M6858" t="s">
        <v>14</v>
      </c>
      <c r="N6858" t="s">
        <v>307</v>
      </c>
      <c r="O6858" t="s">
        <v>1599</v>
      </c>
      <c r="P6858" t="s">
        <v>4726</v>
      </c>
      <c r="Q6858" s="236">
        <v>44866</v>
      </c>
      <c r="R6858" s="236">
        <v>44958</v>
      </c>
      <c r="S6858" t="s">
        <v>8452</v>
      </c>
      <c r="T6858" s="196"/>
      <c r="U6858" s="196"/>
      <c r="V6858" s="196"/>
      <c r="W6858" s="196"/>
      <c r="X6858" s="222"/>
      <c r="Y6858" t="s">
        <v>8414</v>
      </c>
      <c r="Z6858">
        <v>1708521596</v>
      </c>
      <c r="AA6858" t="s">
        <v>8415</v>
      </c>
      <c r="AB6858" s="221" t="str">
        <f>_xlfn.IFNA(IF(Table[[#This Row],[Programme Partner]]&lt;&gt;Table[[#This Row],[Implementing Partner]],CONCATENATE(Table[[#This Row],[Programme Partner]],"-",Table[[#This Row],[Implementing Partner]]),Table[[#This Row],[Programme Partner]]),"")</f>
        <v>SCI</v>
      </c>
    </row>
    <row r="6859" spans="1:28" ht="16.5" customHeight="1">
      <c r="A6859" s="183"/>
      <c r="B6859" s="195" t="s">
        <v>5234</v>
      </c>
      <c r="C6859" s="198" t="s">
        <v>5234</v>
      </c>
      <c r="D6859" s="212" t="s">
        <v>8343</v>
      </c>
      <c r="E6859" s="269" t="s">
        <v>27</v>
      </c>
      <c r="F6859" s="195" t="s">
        <v>8012</v>
      </c>
      <c r="G6859" t="s">
        <v>8586</v>
      </c>
      <c r="H6859" s="195" t="str">
        <f>IFERROR(VLOOKUP(Table[[#This Row],[Activity Details of Assistance]],WHAT!E:F,2,FALSE),"")</f>
        <v># of door</v>
      </c>
      <c r="I6859" s="195"/>
      <c r="J6859">
        <v>24</v>
      </c>
      <c r="K6859" t="s">
        <v>8280</v>
      </c>
      <c r="L6859" s="306" t="s">
        <v>13</v>
      </c>
      <c r="M6859" t="s">
        <v>14</v>
      </c>
      <c r="N6859" t="s">
        <v>307</v>
      </c>
      <c r="O6859" t="s">
        <v>1599</v>
      </c>
      <c r="P6859" t="s">
        <v>4726</v>
      </c>
      <c r="Q6859" s="236">
        <v>44866</v>
      </c>
      <c r="R6859" s="236">
        <v>44958</v>
      </c>
      <c r="S6859" t="s">
        <v>8452</v>
      </c>
      <c r="T6859" s="196"/>
      <c r="U6859" s="196"/>
      <c r="V6859" s="196"/>
      <c r="W6859" s="196"/>
      <c r="X6859" s="222"/>
      <c r="Y6859" t="s">
        <v>8414</v>
      </c>
      <c r="Z6859">
        <v>1708521596</v>
      </c>
      <c r="AA6859" t="s">
        <v>8415</v>
      </c>
      <c r="AB6859" s="221" t="str">
        <f>_xlfn.IFNA(IF(Table[[#This Row],[Programme Partner]]&lt;&gt;Table[[#This Row],[Implementing Partner]],CONCATENATE(Table[[#This Row],[Programme Partner]],"-",Table[[#This Row],[Implementing Partner]]),Table[[#This Row],[Programme Partner]]),"")</f>
        <v>SCI</v>
      </c>
    </row>
    <row r="6860" spans="1:28" ht="16.5" customHeight="1">
      <c r="A6860" s="183"/>
      <c r="B6860" s="195" t="s">
        <v>5234</v>
      </c>
      <c r="C6860" s="198" t="s">
        <v>5234</v>
      </c>
      <c r="D6860" s="212" t="s">
        <v>8343</v>
      </c>
      <c r="E6860" s="269" t="s">
        <v>27</v>
      </c>
      <c r="F6860" s="195" t="s">
        <v>8012</v>
      </c>
      <c r="G6860" t="s">
        <v>8357</v>
      </c>
      <c r="H6860" s="195" t="str">
        <f>IFERROR(VLOOKUP(Table[[#This Row],[Activity Details of Assistance]],WHAT!E:F,2,FALSE),"")</f>
        <v># of door</v>
      </c>
      <c r="I6860" s="195"/>
      <c r="J6860">
        <v>89</v>
      </c>
      <c r="K6860" t="s">
        <v>8280</v>
      </c>
      <c r="L6860" s="306" t="s">
        <v>13</v>
      </c>
      <c r="M6860" t="s">
        <v>14</v>
      </c>
      <c r="N6860" t="s">
        <v>307</v>
      </c>
      <c r="O6860" t="s">
        <v>1599</v>
      </c>
      <c r="P6860" t="s">
        <v>4726</v>
      </c>
      <c r="Q6860" s="236">
        <v>44866</v>
      </c>
      <c r="R6860" s="236">
        <v>44958</v>
      </c>
      <c r="S6860" t="s">
        <v>8452</v>
      </c>
      <c r="T6860" s="196"/>
      <c r="U6860" s="196"/>
      <c r="V6860" s="196"/>
      <c r="W6860" s="196"/>
      <c r="X6860" s="222"/>
      <c r="Y6860" t="s">
        <v>8414</v>
      </c>
      <c r="Z6860">
        <v>1708521596</v>
      </c>
      <c r="AA6860" t="s">
        <v>8415</v>
      </c>
      <c r="AB6860" s="221" t="str">
        <f>_xlfn.IFNA(IF(Table[[#This Row],[Programme Partner]]&lt;&gt;Table[[#This Row],[Implementing Partner]],CONCATENATE(Table[[#This Row],[Programme Partner]],"-",Table[[#This Row],[Implementing Partner]]),Table[[#This Row],[Programme Partner]]),"")</f>
        <v>SCI</v>
      </c>
    </row>
    <row r="6861" spans="1:28" ht="16.5" customHeight="1">
      <c r="A6861" s="183"/>
      <c r="B6861" s="195" t="s">
        <v>5234</v>
      </c>
      <c r="C6861" s="198" t="s">
        <v>5234</v>
      </c>
      <c r="D6861" s="212" t="s">
        <v>8343</v>
      </c>
      <c r="E6861" s="269" t="s">
        <v>27</v>
      </c>
      <c r="F6861" s="195" t="s">
        <v>8013</v>
      </c>
      <c r="G6861" t="s">
        <v>8313</v>
      </c>
      <c r="H6861" s="195" t="str">
        <f>IFERROR(VLOOKUP(Table[[#This Row],[Activity Details of Assistance]],WHAT!E:F,2,FALSE),"")</f>
        <v># of HP sessions at community level</v>
      </c>
      <c r="I6861" s="195"/>
      <c r="J6861">
        <v>103</v>
      </c>
      <c r="K6861" t="s">
        <v>8280</v>
      </c>
      <c r="L6861" s="306" t="s">
        <v>13</v>
      </c>
      <c r="M6861" t="s">
        <v>14</v>
      </c>
      <c r="N6861" t="s">
        <v>307</v>
      </c>
      <c r="O6861" t="s">
        <v>1599</v>
      </c>
      <c r="P6861" t="s">
        <v>4726</v>
      </c>
      <c r="Q6861" s="236">
        <v>44866</v>
      </c>
      <c r="R6861" s="236">
        <v>44958</v>
      </c>
      <c r="S6861" t="s">
        <v>8452</v>
      </c>
      <c r="T6861" s="196"/>
      <c r="U6861" s="196"/>
      <c r="V6861" s="196"/>
      <c r="W6861" s="196"/>
      <c r="X6861" s="222"/>
      <c r="Y6861" t="s">
        <v>8414</v>
      </c>
      <c r="Z6861">
        <v>1708521596</v>
      </c>
      <c r="AA6861" t="s">
        <v>8415</v>
      </c>
      <c r="AB6861" s="221" t="str">
        <f>_xlfn.IFNA(IF(Table[[#This Row],[Programme Partner]]&lt;&gt;Table[[#This Row],[Implementing Partner]],CONCATENATE(Table[[#This Row],[Programme Partner]],"-",Table[[#This Row],[Implementing Partner]]),Table[[#This Row],[Programme Partner]]),"")</f>
        <v>SCI</v>
      </c>
    </row>
    <row r="6862" spans="1:28" ht="16.5" customHeight="1">
      <c r="A6862" s="183"/>
      <c r="B6862" s="195" t="s">
        <v>5234</v>
      </c>
      <c r="C6862" s="198" t="s">
        <v>5234</v>
      </c>
      <c r="D6862" s="212" t="s">
        <v>8343</v>
      </c>
      <c r="E6862" s="269" t="s">
        <v>27</v>
      </c>
      <c r="F6862" s="195" t="s">
        <v>8014</v>
      </c>
      <c r="G6862" t="s">
        <v>8358</v>
      </c>
      <c r="H6862" s="195" t="str">
        <f>IFERROR(VLOOKUP(Table[[#This Row],[Activity Details of Assistance]],WHAT!E:F,2,FALSE),"")</f>
        <v># of campaign per camp </v>
      </c>
      <c r="I6862" s="195"/>
      <c r="J6862">
        <v>2</v>
      </c>
      <c r="K6862" t="s">
        <v>8280</v>
      </c>
      <c r="L6862" s="306" t="s">
        <v>13</v>
      </c>
      <c r="M6862" t="s">
        <v>14</v>
      </c>
      <c r="N6862" t="s">
        <v>307</v>
      </c>
      <c r="O6862" t="s">
        <v>1599</v>
      </c>
      <c r="P6862" t="s">
        <v>4726</v>
      </c>
      <c r="Q6862" s="236">
        <v>44866</v>
      </c>
      <c r="R6862" s="236">
        <v>44958</v>
      </c>
      <c r="S6862" t="s">
        <v>8452</v>
      </c>
      <c r="T6862" s="196"/>
      <c r="U6862" s="196"/>
      <c r="V6862" s="196"/>
      <c r="W6862" s="196"/>
      <c r="X6862" s="222"/>
      <c r="Y6862" t="s">
        <v>8414</v>
      </c>
      <c r="Z6862">
        <v>1708521596</v>
      </c>
      <c r="AA6862" t="s">
        <v>8415</v>
      </c>
      <c r="AB6862" s="221" t="str">
        <f>_xlfn.IFNA(IF(Table[[#This Row],[Programme Partner]]&lt;&gt;Table[[#This Row],[Implementing Partner]],CONCATENATE(Table[[#This Row],[Programme Partner]],"-",Table[[#This Row],[Implementing Partner]]),Table[[#This Row],[Programme Partner]]),"")</f>
        <v>SCI</v>
      </c>
    </row>
    <row r="6863" spans="1:28" ht="16.5" customHeight="1">
      <c r="A6863" s="183"/>
      <c r="B6863" s="195" t="s">
        <v>5234</v>
      </c>
      <c r="C6863" s="198" t="s">
        <v>5234</v>
      </c>
      <c r="D6863" s="212" t="s">
        <v>8343</v>
      </c>
      <c r="E6863" s="269" t="s">
        <v>27</v>
      </c>
      <c r="F6863" s="195" t="s">
        <v>8014</v>
      </c>
      <c r="G6863" s="103" t="s">
        <v>8361</v>
      </c>
      <c r="H6863" s="195" t="str">
        <f>IFERROR(VLOOKUP(Table[[#This Row],[Activity Details of Assistance]],WHAT!E:F,2,FALSE),"")</f>
        <v># of plant</v>
      </c>
      <c r="I6863" s="195"/>
      <c r="J6863">
        <v>1</v>
      </c>
      <c r="K6863" t="s">
        <v>8280</v>
      </c>
      <c r="L6863" s="306" t="s">
        <v>13</v>
      </c>
      <c r="M6863" t="s">
        <v>14</v>
      </c>
      <c r="N6863" t="s">
        <v>307</v>
      </c>
      <c r="O6863" t="s">
        <v>1599</v>
      </c>
      <c r="P6863" t="s">
        <v>4726</v>
      </c>
      <c r="Q6863" s="236">
        <v>44866</v>
      </c>
      <c r="R6863" s="236">
        <v>44958</v>
      </c>
      <c r="S6863" t="s">
        <v>8452</v>
      </c>
      <c r="T6863" s="196"/>
      <c r="U6863" s="196"/>
      <c r="V6863" s="196"/>
      <c r="W6863" s="196"/>
      <c r="X6863" s="222"/>
      <c r="Y6863" t="s">
        <v>8414</v>
      </c>
      <c r="Z6863">
        <v>1708521596</v>
      </c>
      <c r="AA6863" t="s">
        <v>8415</v>
      </c>
      <c r="AB6863" s="221" t="str">
        <f>_xlfn.IFNA(IF(Table[[#This Row],[Programme Partner]]&lt;&gt;Table[[#This Row],[Implementing Partner]],CONCATENATE(Table[[#This Row],[Programme Partner]],"-",Table[[#This Row],[Implementing Partner]]),Table[[#This Row],[Programme Partner]]),"")</f>
        <v>SCI</v>
      </c>
    </row>
    <row r="6864" spans="1:28" ht="16.5" customHeight="1">
      <c r="A6864" s="183"/>
      <c r="B6864" s="195" t="s">
        <v>8453</v>
      </c>
      <c r="C6864" s="198" t="s">
        <v>5087</v>
      </c>
      <c r="D6864" s="212" t="s">
        <v>8453</v>
      </c>
      <c r="E6864" s="269" t="s">
        <v>27</v>
      </c>
      <c r="F6864" s="195" t="s">
        <v>8012</v>
      </c>
      <c r="G6864" t="s">
        <v>8585</v>
      </c>
      <c r="H6864" s="195" t="str">
        <f>IFERROR(VLOOKUP(Table[[#This Row],[Activity Details of Assistance]],WHAT!E:F,2,FALSE),"")</f>
        <v xml:space="preserve"># of door </v>
      </c>
      <c r="I6864" s="195"/>
      <c r="J6864">
        <v>5</v>
      </c>
      <c r="K6864" t="s">
        <v>8280</v>
      </c>
      <c r="L6864" s="306" t="s">
        <v>13</v>
      </c>
      <c r="M6864" t="s">
        <v>14</v>
      </c>
      <c r="N6864" t="s">
        <v>307</v>
      </c>
      <c r="O6864" t="s">
        <v>1603</v>
      </c>
      <c r="P6864" t="s">
        <v>4685</v>
      </c>
      <c r="Q6864" s="236">
        <v>44866</v>
      </c>
      <c r="R6864" s="236">
        <v>44986</v>
      </c>
      <c r="S6864" t="s">
        <v>8452</v>
      </c>
      <c r="T6864" s="196"/>
      <c r="U6864" s="196"/>
      <c r="V6864" s="196"/>
      <c r="W6864" s="196"/>
      <c r="X6864" s="222"/>
      <c r="Y6864" t="s">
        <v>8338</v>
      </c>
      <c r="Z6864">
        <v>1757266614</v>
      </c>
      <c r="AA6864" t="s">
        <v>8339</v>
      </c>
      <c r="AB6864" s="221" t="str">
        <f>_xlfn.IFNA(IF(Table[[#This Row],[Programme Partner]]&lt;&gt;Table[[#This Row],[Implementing Partner]],CONCATENATE(Table[[#This Row],[Programme Partner]],"-",Table[[#This Row],[Implementing Partner]]),Table[[#This Row],[Programme Partner]]),"")</f>
        <v>OXFAM-DSK</v>
      </c>
    </row>
    <row r="6865" spans="1:28" ht="16.5" customHeight="1">
      <c r="A6865" s="183"/>
      <c r="B6865" s="195" t="s">
        <v>8453</v>
      </c>
      <c r="C6865" s="198" t="s">
        <v>5087</v>
      </c>
      <c r="D6865" s="212" t="s">
        <v>8453</v>
      </c>
      <c r="E6865" s="269" t="s">
        <v>27</v>
      </c>
      <c r="F6865" s="195" t="s">
        <v>8012</v>
      </c>
      <c r="G6865" t="s">
        <v>8586</v>
      </c>
      <c r="H6865" s="195" t="str">
        <f>IFERROR(VLOOKUP(Table[[#This Row],[Activity Details of Assistance]],WHAT!E:F,2,FALSE),"")</f>
        <v># of door</v>
      </c>
      <c r="I6865" s="195"/>
      <c r="J6865">
        <v>29</v>
      </c>
      <c r="K6865" t="s">
        <v>8280</v>
      </c>
      <c r="L6865" s="306" t="s">
        <v>13</v>
      </c>
      <c r="M6865" t="s">
        <v>14</v>
      </c>
      <c r="N6865" t="s">
        <v>307</v>
      </c>
      <c r="O6865" t="s">
        <v>1603</v>
      </c>
      <c r="P6865" t="s">
        <v>4685</v>
      </c>
      <c r="Q6865" s="236">
        <v>44866</v>
      </c>
      <c r="R6865" s="236">
        <v>44986</v>
      </c>
      <c r="S6865" t="s">
        <v>8452</v>
      </c>
      <c r="T6865" s="196"/>
      <c r="U6865" s="196"/>
      <c r="V6865" s="196"/>
      <c r="W6865" s="196"/>
      <c r="X6865" s="222"/>
      <c r="Y6865" t="s">
        <v>8338</v>
      </c>
      <c r="Z6865">
        <v>1757266614</v>
      </c>
      <c r="AA6865" t="s">
        <v>8339</v>
      </c>
      <c r="AB6865" s="221" t="str">
        <f>_xlfn.IFNA(IF(Table[[#This Row],[Programme Partner]]&lt;&gt;Table[[#This Row],[Implementing Partner]],CONCATENATE(Table[[#This Row],[Programme Partner]],"-",Table[[#This Row],[Implementing Partner]]),Table[[#This Row],[Programme Partner]]),"")</f>
        <v>OXFAM-DSK</v>
      </c>
    </row>
    <row r="6866" spans="1:28" ht="16.5" customHeight="1">
      <c r="A6866" s="183"/>
      <c r="B6866" s="195" t="s">
        <v>8453</v>
      </c>
      <c r="C6866" s="198" t="s">
        <v>5087</v>
      </c>
      <c r="D6866" s="212" t="s">
        <v>8453</v>
      </c>
      <c r="E6866" s="269" t="s">
        <v>27</v>
      </c>
      <c r="F6866" s="195" t="s">
        <v>8012</v>
      </c>
      <c r="G6866" t="s">
        <v>8357</v>
      </c>
      <c r="H6866" s="195" t="str">
        <f>IFERROR(VLOOKUP(Table[[#This Row],[Activity Details of Assistance]],WHAT!E:F,2,FALSE),"")</f>
        <v># of door</v>
      </c>
      <c r="I6866" s="195"/>
      <c r="J6866">
        <v>144</v>
      </c>
      <c r="K6866" t="s">
        <v>8280</v>
      </c>
      <c r="L6866" s="306" t="s">
        <v>13</v>
      </c>
      <c r="M6866" t="s">
        <v>14</v>
      </c>
      <c r="N6866" t="s">
        <v>307</v>
      </c>
      <c r="O6866" t="s">
        <v>1603</v>
      </c>
      <c r="P6866" t="s">
        <v>4685</v>
      </c>
      <c r="Q6866" s="236">
        <v>44866</v>
      </c>
      <c r="R6866" s="236">
        <v>44986</v>
      </c>
      <c r="S6866" t="s">
        <v>8452</v>
      </c>
      <c r="T6866" s="196"/>
      <c r="U6866" s="196"/>
      <c r="V6866" s="196"/>
      <c r="W6866" s="196"/>
      <c r="X6866" s="222"/>
      <c r="Y6866" t="s">
        <v>8338</v>
      </c>
      <c r="Z6866">
        <v>1757266614</v>
      </c>
      <c r="AA6866" t="s">
        <v>8339</v>
      </c>
      <c r="AB6866" s="221" t="str">
        <f>_xlfn.IFNA(IF(Table[[#This Row],[Programme Partner]]&lt;&gt;Table[[#This Row],[Implementing Partner]],CONCATENATE(Table[[#This Row],[Programme Partner]],"-",Table[[#This Row],[Implementing Partner]]),Table[[#This Row],[Programme Partner]]),"")</f>
        <v>OXFAM-DSK</v>
      </c>
    </row>
    <row r="6867" spans="1:28" ht="16.5" customHeight="1">
      <c r="A6867" s="183"/>
      <c r="B6867" s="195" t="s">
        <v>8453</v>
      </c>
      <c r="C6867" s="198" t="s">
        <v>5087</v>
      </c>
      <c r="D6867" s="212" t="s">
        <v>8453</v>
      </c>
      <c r="E6867" s="269" t="s">
        <v>27</v>
      </c>
      <c r="F6867" s="195" t="s">
        <v>8013</v>
      </c>
      <c r="G6867" t="s">
        <v>8313</v>
      </c>
      <c r="H6867" s="195" t="str">
        <f>IFERROR(VLOOKUP(Table[[#This Row],[Activity Details of Assistance]],WHAT!E:F,2,FALSE),"")</f>
        <v># of HP sessions at community level</v>
      </c>
      <c r="I6867" s="195"/>
      <c r="J6867">
        <v>20</v>
      </c>
      <c r="K6867" t="s">
        <v>8280</v>
      </c>
      <c r="L6867" s="306" t="s">
        <v>13</v>
      </c>
      <c r="M6867" t="s">
        <v>14</v>
      </c>
      <c r="N6867" t="s">
        <v>307</v>
      </c>
      <c r="O6867" t="s">
        <v>1603</v>
      </c>
      <c r="P6867" t="s">
        <v>4685</v>
      </c>
      <c r="Q6867" s="236">
        <v>44866</v>
      </c>
      <c r="R6867" s="236">
        <v>44986</v>
      </c>
      <c r="S6867" t="s">
        <v>8452</v>
      </c>
      <c r="T6867" s="196"/>
      <c r="U6867" s="196"/>
      <c r="V6867" s="196"/>
      <c r="W6867" s="196"/>
      <c r="X6867" s="222"/>
      <c r="Y6867" t="s">
        <v>8338</v>
      </c>
      <c r="Z6867">
        <v>1757266614</v>
      </c>
      <c r="AA6867" t="s">
        <v>8339</v>
      </c>
      <c r="AB6867" s="221" t="str">
        <f>_xlfn.IFNA(IF(Table[[#This Row],[Programme Partner]]&lt;&gt;Table[[#This Row],[Implementing Partner]],CONCATENATE(Table[[#This Row],[Programme Partner]],"-",Table[[#This Row],[Implementing Partner]]),Table[[#This Row],[Programme Partner]]),"")</f>
        <v>OXFAM-DSK</v>
      </c>
    </row>
    <row r="6868" spans="1:28" ht="16.5" customHeight="1">
      <c r="A6868" s="183"/>
      <c r="B6868" s="195" t="s">
        <v>8453</v>
      </c>
      <c r="C6868" s="198" t="s">
        <v>5087</v>
      </c>
      <c r="D6868" s="212" t="s">
        <v>8453</v>
      </c>
      <c r="E6868" s="269" t="s">
        <v>27</v>
      </c>
      <c r="F6868" s="195" t="s">
        <v>8013</v>
      </c>
      <c r="G6868" t="s">
        <v>8314</v>
      </c>
      <c r="H6868" s="195" t="str">
        <f>IFERROR(VLOOKUP(Table[[#This Row],[Activity Details of Assistance]],WHAT!E:F,2,FALSE),"")</f>
        <v># of HP sessions at HH level</v>
      </c>
      <c r="I6868" s="195"/>
      <c r="J6868">
        <v>155</v>
      </c>
      <c r="K6868" t="s">
        <v>8280</v>
      </c>
      <c r="L6868" s="306" t="s">
        <v>13</v>
      </c>
      <c r="M6868" t="s">
        <v>14</v>
      </c>
      <c r="N6868" t="s">
        <v>307</v>
      </c>
      <c r="O6868" t="s">
        <v>1603</v>
      </c>
      <c r="P6868" t="s">
        <v>4685</v>
      </c>
      <c r="Q6868" s="236">
        <v>44866</v>
      </c>
      <c r="R6868" s="236">
        <v>44986</v>
      </c>
      <c r="S6868" t="s">
        <v>8452</v>
      </c>
      <c r="T6868" s="196"/>
      <c r="U6868" s="196"/>
      <c r="V6868" s="196"/>
      <c r="W6868" s="196"/>
      <c r="X6868" s="222"/>
      <c r="Y6868" t="s">
        <v>8338</v>
      </c>
      <c r="Z6868">
        <v>1757266614</v>
      </c>
      <c r="AA6868" t="s">
        <v>8339</v>
      </c>
      <c r="AB6868" s="221" t="str">
        <f>_xlfn.IFNA(IF(Table[[#This Row],[Programme Partner]]&lt;&gt;Table[[#This Row],[Implementing Partner]],CONCATENATE(Table[[#This Row],[Programme Partner]],"-",Table[[#This Row],[Implementing Partner]]),Table[[#This Row],[Programme Partner]]),"")</f>
        <v>OXFAM-DSK</v>
      </c>
    </row>
    <row r="6869" spans="1:28" ht="16.5" customHeight="1">
      <c r="A6869" s="183"/>
      <c r="B6869" s="195" t="s">
        <v>8453</v>
      </c>
      <c r="C6869" s="198" t="s">
        <v>5087</v>
      </c>
      <c r="D6869" s="212" t="s">
        <v>8453</v>
      </c>
      <c r="E6869" s="269" t="s">
        <v>27</v>
      </c>
      <c r="F6869" s="195" t="s">
        <v>8013</v>
      </c>
      <c r="G6869" t="s">
        <v>8374</v>
      </c>
      <c r="H6869" s="195" t="str">
        <f>IFERROR(VLOOKUP(Table[[#This Row],[Activity Details of Assistance]],WHAT!E:F,2,FALSE),"")</f>
        <v># of HP sessions at institution level</v>
      </c>
      <c r="I6869" s="195"/>
      <c r="J6869">
        <v>5</v>
      </c>
      <c r="K6869" t="s">
        <v>8280</v>
      </c>
      <c r="L6869" s="306" t="s">
        <v>13</v>
      </c>
      <c r="M6869" t="s">
        <v>14</v>
      </c>
      <c r="N6869" t="s">
        <v>307</v>
      </c>
      <c r="O6869" t="s">
        <v>1603</v>
      </c>
      <c r="P6869" t="s">
        <v>4685</v>
      </c>
      <c r="Q6869" s="236">
        <v>44866</v>
      </c>
      <c r="R6869" s="236">
        <v>44986</v>
      </c>
      <c r="S6869" t="s">
        <v>8452</v>
      </c>
      <c r="T6869" s="196"/>
      <c r="U6869" s="196"/>
      <c r="V6869" s="196"/>
      <c r="W6869" s="196"/>
      <c r="X6869" s="222"/>
      <c r="Y6869" t="s">
        <v>8338</v>
      </c>
      <c r="Z6869">
        <v>1757266614</v>
      </c>
      <c r="AA6869" t="s">
        <v>8339</v>
      </c>
      <c r="AB6869" s="221" t="str">
        <f>_xlfn.IFNA(IF(Table[[#This Row],[Programme Partner]]&lt;&gt;Table[[#This Row],[Implementing Partner]],CONCATENATE(Table[[#This Row],[Programme Partner]],"-",Table[[#This Row],[Implementing Partner]]),Table[[#This Row],[Programme Partner]]),"")</f>
        <v>OXFAM-DSK</v>
      </c>
    </row>
    <row r="6870" spans="1:28" ht="16.5" customHeight="1">
      <c r="A6870" s="183"/>
      <c r="B6870" s="195" t="s">
        <v>8453</v>
      </c>
      <c r="C6870" s="198" t="s">
        <v>5087</v>
      </c>
      <c r="D6870" s="212" t="s">
        <v>8453</v>
      </c>
      <c r="E6870" s="269" t="s">
        <v>27</v>
      </c>
      <c r="F6870" s="195" t="s">
        <v>8013</v>
      </c>
      <c r="G6870" t="s">
        <v>8317</v>
      </c>
      <c r="H6870" s="195" t="str">
        <f>IFERROR(VLOOKUP(Table[[#This Row],[Activity Details of Assistance]],WHAT!E:F,2,FALSE),"")</f>
        <v># of estimated persons reached by mass-media campaign</v>
      </c>
      <c r="I6870" s="195"/>
      <c r="J6870">
        <v>1</v>
      </c>
      <c r="K6870" t="s">
        <v>8280</v>
      </c>
      <c r="L6870" s="306" t="s">
        <v>13</v>
      </c>
      <c r="M6870" t="s">
        <v>14</v>
      </c>
      <c r="N6870" t="s">
        <v>307</v>
      </c>
      <c r="O6870" t="s">
        <v>1603</v>
      </c>
      <c r="P6870" t="s">
        <v>4685</v>
      </c>
      <c r="Q6870" s="236">
        <v>44866</v>
      </c>
      <c r="R6870" s="236">
        <v>44986</v>
      </c>
      <c r="S6870" t="s">
        <v>8452</v>
      </c>
      <c r="T6870" s="196"/>
      <c r="U6870" s="196"/>
      <c r="V6870" s="196"/>
      <c r="W6870" s="196"/>
      <c r="X6870" s="222"/>
      <c r="Y6870" t="s">
        <v>8338</v>
      </c>
      <c r="Z6870">
        <v>1757266614</v>
      </c>
      <c r="AA6870" t="s">
        <v>8339</v>
      </c>
      <c r="AB6870" s="221" t="str">
        <f>_xlfn.IFNA(IF(Table[[#This Row],[Programme Partner]]&lt;&gt;Table[[#This Row],[Implementing Partner]],CONCATENATE(Table[[#This Row],[Programme Partner]],"-",Table[[#This Row],[Implementing Partner]]),Table[[#This Row],[Programme Partner]]),"")</f>
        <v>OXFAM-DSK</v>
      </c>
    </row>
    <row r="6871" spans="1:28" ht="16.5" customHeight="1">
      <c r="A6871" s="183"/>
      <c r="B6871" s="195" t="s">
        <v>5273</v>
      </c>
      <c r="C6871" s="198" t="s">
        <v>5184</v>
      </c>
      <c r="D6871" s="212" t="s">
        <v>5273</v>
      </c>
      <c r="E6871" s="269" t="s">
        <v>27</v>
      </c>
      <c r="F6871" s="195" t="s">
        <v>8011</v>
      </c>
      <c r="G6871" t="s">
        <v>8584</v>
      </c>
      <c r="H6871" s="195" t="str">
        <f>IFERROR(VLOOKUP(Table[[#This Row],[Activity Details of Assistance]],WHAT!E:F,2,FALSE),"")</f>
        <v># of tube well</v>
      </c>
      <c r="I6871" s="195"/>
      <c r="J6871">
        <v>158</v>
      </c>
      <c r="K6871" t="s">
        <v>8280</v>
      </c>
      <c r="L6871" s="306" t="s">
        <v>13</v>
      </c>
      <c r="M6871" t="s">
        <v>14</v>
      </c>
      <c r="N6871" t="s">
        <v>309</v>
      </c>
      <c r="O6871" t="s">
        <v>1606</v>
      </c>
      <c r="P6871" t="s">
        <v>6480</v>
      </c>
      <c r="Q6871" s="236">
        <v>44866</v>
      </c>
      <c r="R6871" s="236">
        <v>44896</v>
      </c>
      <c r="S6871" t="s">
        <v>8452</v>
      </c>
      <c r="T6871" s="196"/>
      <c r="U6871" s="196"/>
      <c r="V6871" s="196"/>
      <c r="W6871" s="196"/>
      <c r="X6871" s="222"/>
      <c r="Y6871" t="s">
        <v>8648</v>
      </c>
      <c r="Z6871" t="s">
        <v>8691</v>
      </c>
      <c r="AA6871" t="s">
        <v>8649</v>
      </c>
      <c r="AB6871" s="221" t="str">
        <f>_xlfn.IFNA(IF(Table[[#This Row],[Programme Partner]]&lt;&gt;Table[[#This Row],[Implementing Partner]],CONCATENATE(Table[[#This Row],[Programme Partner]],"-",Table[[#This Row],[Implementing Partner]]),Table[[#This Row],[Programme Partner]]),"")</f>
        <v>UNHCR-NGOF</v>
      </c>
    </row>
    <row r="6872" spans="1:28" ht="16.5" customHeight="1">
      <c r="A6872" s="183"/>
      <c r="B6872" s="195" t="s">
        <v>5273</v>
      </c>
      <c r="C6872" s="198" t="s">
        <v>5184</v>
      </c>
      <c r="D6872" s="212" t="s">
        <v>5273</v>
      </c>
      <c r="E6872" s="269" t="s">
        <v>27</v>
      </c>
      <c r="F6872" s="195" t="s">
        <v>8011</v>
      </c>
      <c r="G6872" t="s">
        <v>8355</v>
      </c>
      <c r="H6872" s="195" t="str">
        <f>IFERROR(VLOOKUP(Table[[#This Row],[Activity Details of Assistance]],WHAT!E:F,2,FALSE),"")</f>
        <v># of water network</v>
      </c>
      <c r="I6872" s="195"/>
      <c r="J6872">
        <v>2</v>
      </c>
      <c r="K6872" t="s">
        <v>8280</v>
      </c>
      <c r="L6872" s="306" t="s">
        <v>13</v>
      </c>
      <c r="M6872" t="s">
        <v>14</v>
      </c>
      <c r="N6872" t="s">
        <v>309</v>
      </c>
      <c r="O6872" t="s">
        <v>1606</v>
      </c>
      <c r="P6872" t="s">
        <v>6480</v>
      </c>
      <c r="Q6872" s="236">
        <v>44866</v>
      </c>
      <c r="R6872" s="236">
        <v>44896</v>
      </c>
      <c r="S6872" t="s">
        <v>8452</v>
      </c>
      <c r="T6872" s="196"/>
      <c r="U6872" s="196"/>
      <c r="V6872" s="196"/>
      <c r="W6872" s="196"/>
      <c r="X6872" s="222"/>
      <c r="Y6872" t="s">
        <v>8648</v>
      </c>
      <c r="Z6872" t="s">
        <v>8691</v>
      </c>
      <c r="AA6872" t="s">
        <v>8649</v>
      </c>
      <c r="AB6872" s="221" t="str">
        <f>_xlfn.IFNA(IF(Table[[#This Row],[Programme Partner]]&lt;&gt;Table[[#This Row],[Implementing Partner]],CONCATENATE(Table[[#This Row],[Programme Partner]],"-",Table[[#This Row],[Implementing Partner]]),Table[[#This Row],[Programme Partner]]),"")</f>
        <v>UNHCR-NGOF</v>
      </c>
    </row>
    <row r="6873" spans="1:28" ht="16.5" customHeight="1">
      <c r="A6873" s="183"/>
      <c r="B6873" s="195" t="s">
        <v>5273</v>
      </c>
      <c r="C6873" s="198" t="s">
        <v>5184</v>
      </c>
      <c r="D6873" s="212" t="s">
        <v>5273</v>
      </c>
      <c r="E6873" s="269" t="s">
        <v>27</v>
      </c>
      <c r="F6873" s="195" t="s">
        <v>8012</v>
      </c>
      <c r="G6873" t="s">
        <v>8585</v>
      </c>
      <c r="H6873" s="195" t="str">
        <f>IFERROR(VLOOKUP(Table[[#This Row],[Activity Details of Assistance]],WHAT!E:F,2,FALSE),"")</f>
        <v xml:space="preserve"># of door </v>
      </c>
      <c r="I6873" s="195"/>
      <c r="J6873">
        <v>39</v>
      </c>
      <c r="K6873" t="s">
        <v>8280</v>
      </c>
      <c r="L6873" s="306" t="s">
        <v>13</v>
      </c>
      <c r="M6873" t="s">
        <v>14</v>
      </c>
      <c r="N6873" t="s">
        <v>309</v>
      </c>
      <c r="O6873" t="s">
        <v>1606</v>
      </c>
      <c r="P6873" t="s">
        <v>6480</v>
      </c>
      <c r="Q6873" s="236">
        <v>44866</v>
      </c>
      <c r="R6873" s="236">
        <v>44896</v>
      </c>
      <c r="S6873" t="s">
        <v>8452</v>
      </c>
      <c r="T6873" s="196"/>
      <c r="U6873" s="196"/>
      <c r="V6873" s="196"/>
      <c r="W6873" s="196"/>
      <c r="X6873" s="222"/>
      <c r="Y6873" t="s">
        <v>8648</v>
      </c>
      <c r="Z6873" t="s">
        <v>8691</v>
      </c>
      <c r="AA6873" t="s">
        <v>8649</v>
      </c>
      <c r="AB6873" s="221" t="str">
        <f>_xlfn.IFNA(IF(Table[[#This Row],[Programme Partner]]&lt;&gt;Table[[#This Row],[Implementing Partner]],CONCATENATE(Table[[#This Row],[Programme Partner]],"-",Table[[#This Row],[Implementing Partner]]),Table[[#This Row],[Programme Partner]]),"")</f>
        <v>UNHCR-NGOF</v>
      </c>
    </row>
    <row r="6874" spans="1:28" ht="16.5" customHeight="1">
      <c r="A6874" s="183"/>
      <c r="B6874" s="195" t="s">
        <v>5273</v>
      </c>
      <c r="C6874" s="198" t="s">
        <v>5184</v>
      </c>
      <c r="D6874" s="212" t="s">
        <v>5273</v>
      </c>
      <c r="E6874" s="269" t="s">
        <v>27</v>
      </c>
      <c r="F6874" s="195" t="s">
        <v>8012</v>
      </c>
      <c r="G6874" t="s">
        <v>8359</v>
      </c>
      <c r="H6874" s="195" t="str">
        <f>IFERROR(VLOOKUP(Table[[#This Row],[Activity Details of Assistance]],WHAT!E:F,2,FALSE),"")</f>
        <v># of FSM Site</v>
      </c>
      <c r="I6874" s="195"/>
      <c r="J6874">
        <v>4</v>
      </c>
      <c r="K6874" t="s">
        <v>8280</v>
      </c>
      <c r="L6874" s="306" t="s">
        <v>13</v>
      </c>
      <c r="M6874" t="s">
        <v>14</v>
      </c>
      <c r="N6874" t="s">
        <v>309</v>
      </c>
      <c r="O6874" t="s">
        <v>1606</v>
      </c>
      <c r="P6874" t="s">
        <v>6480</v>
      </c>
      <c r="Q6874" s="236">
        <v>44866</v>
      </c>
      <c r="R6874" s="236">
        <v>44896</v>
      </c>
      <c r="S6874" t="s">
        <v>8452</v>
      </c>
      <c r="T6874" s="196"/>
      <c r="U6874" s="196"/>
      <c r="V6874" s="196"/>
      <c r="W6874" s="196"/>
      <c r="X6874" s="222"/>
      <c r="Y6874" t="s">
        <v>8648</v>
      </c>
      <c r="Z6874" t="s">
        <v>8691</v>
      </c>
      <c r="AA6874" t="s">
        <v>8649</v>
      </c>
      <c r="AB6874" s="221" t="str">
        <f>_xlfn.IFNA(IF(Table[[#This Row],[Programme Partner]]&lt;&gt;Table[[#This Row],[Implementing Partner]],CONCATENATE(Table[[#This Row],[Programme Partner]],"-",Table[[#This Row],[Implementing Partner]]),Table[[#This Row],[Programme Partner]]),"")</f>
        <v>UNHCR-NGOF</v>
      </c>
    </row>
    <row r="6875" spans="1:28" ht="16.5" customHeight="1">
      <c r="A6875" s="183"/>
      <c r="B6875" s="195" t="s">
        <v>5273</v>
      </c>
      <c r="C6875" s="198" t="s">
        <v>5184</v>
      </c>
      <c r="D6875" s="212" t="s">
        <v>5273</v>
      </c>
      <c r="E6875" s="269" t="s">
        <v>27</v>
      </c>
      <c r="F6875" s="195" t="s">
        <v>8012</v>
      </c>
      <c r="G6875" t="s">
        <v>8586</v>
      </c>
      <c r="H6875" s="195" t="str">
        <f>IFERROR(VLOOKUP(Table[[#This Row],[Activity Details of Assistance]],WHAT!E:F,2,FALSE),"")</f>
        <v># of door</v>
      </c>
      <c r="I6875" s="195"/>
      <c r="J6875">
        <v>364</v>
      </c>
      <c r="K6875" t="s">
        <v>8280</v>
      </c>
      <c r="L6875" s="306" t="s">
        <v>13</v>
      </c>
      <c r="M6875" t="s">
        <v>14</v>
      </c>
      <c r="N6875" t="s">
        <v>309</v>
      </c>
      <c r="O6875" t="s">
        <v>1606</v>
      </c>
      <c r="P6875" t="s">
        <v>6480</v>
      </c>
      <c r="Q6875" s="236">
        <v>44866</v>
      </c>
      <c r="R6875" s="236">
        <v>44896</v>
      </c>
      <c r="S6875" t="s">
        <v>8452</v>
      </c>
      <c r="T6875" s="196"/>
      <c r="U6875" s="196"/>
      <c r="V6875" s="196"/>
      <c r="W6875" s="196"/>
      <c r="X6875" s="222"/>
      <c r="Y6875" t="s">
        <v>8648</v>
      </c>
      <c r="Z6875" t="s">
        <v>8691</v>
      </c>
      <c r="AA6875" t="s">
        <v>8649</v>
      </c>
      <c r="AB6875" s="221" t="str">
        <f>_xlfn.IFNA(IF(Table[[#This Row],[Programme Partner]]&lt;&gt;Table[[#This Row],[Implementing Partner]],CONCATENATE(Table[[#This Row],[Programme Partner]],"-",Table[[#This Row],[Implementing Partner]]),Table[[#This Row],[Programme Partner]]),"")</f>
        <v>UNHCR-NGOF</v>
      </c>
    </row>
    <row r="6876" spans="1:28" ht="16.5" customHeight="1">
      <c r="A6876" s="183"/>
      <c r="B6876" s="195" t="s">
        <v>5273</v>
      </c>
      <c r="C6876" s="198" t="s">
        <v>5184</v>
      </c>
      <c r="D6876" s="212" t="s">
        <v>5273</v>
      </c>
      <c r="E6876" s="269" t="s">
        <v>27</v>
      </c>
      <c r="F6876" s="195" t="s">
        <v>8012</v>
      </c>
      <c r="G6876" t="s">
        <v>8357</v>
      </c>
      <c r="H6876" s="195" t="str">
        <f>IFERROR(VLOOKUP(Table[[#This Row],[Activity Details of Assistance]],WHAT!E:F,2,FALSE),"")</f>
        <v># of door</v>
      </c>
      <c r="I6876" s="195"/>
      <c r="J6876">
        <v>234</v>
      </c>
      <c r="K6876" t="s">
        <v>8280</v>
      </c>
      <c r="L6876" s="306" t="s">
        <v>13</v>
      </c>
      <c r="M6876" t="s">
        <v>14</v>
      </c>
      <c r="N6876" t="s">
        <v>309</v>
      </c>
      <c r="O6876" t="s">
        <v>1606</v>
      </c>
      <c r="P6876" t="s">
        <v>6480</v>
      </c>
      <c r="Q6876" s="236">
        <v>44866</v>
      </c>
      <c r="R6876" s="236">
        <v>44896</v>
      </c>
      <c r="S6876" t="s">
        <v>8452</v>
      </c>
      <c r="T6876" s="196"/>
      <c r="U6876" s="196"/>
      <c r="V6876" s="196"/>
      <c r="W6876" s="196"/>
      <c r="X6876" s="222"/>
      <c r="Y6876" t="s">
        <v>8648</v>
      </c>
      <c r="Z6876" t="s">
        <v>8691</v>
      </c>
      <c r="AA6876" t="s">
        <v>8649</v>
      </c>
      <c r="AB6876" s="221" t="str">
        <f>_xlfn.IFNA(IF(Table[[#This Row],[Programme Partner]]&lt;&gt;Table[[#This Row],[Implementing Partner]],CONCATENATE(Table[[#This Row],[Programme Partner]],"-",Table[[#This Row],[Implementing Partner]]),Table[[#This Row],[Programme Partner]]),"")</f>
        <v>UNHCR-NGOF</v>
      </c>
    </row>
    <row r="6877" spans="1:28" ht="16.5" customHeight="1">
      <c r="A6877" s="183"/>
      <c r="B6877" s="195" t="s">
        <v>5273</v>
      </c>
      <c r="C6877" s="198" t="s">
        <v>5184</v>
      </c>
      <c r="D6877" s="212" t="s">
        <v>5273</v>
      </c>
      <c r="E6877" s="269" t="s">
        <v>27</v>
      </c>
      <c r="F6877" s="195" t="s">
        <v>8013</v>
      </c>
      <c r="G6877" t="s">
        <v>8313</v>
      </c>
      <c r="H6877" s="195" t="str">
        <f>IFERROR(VLOOKUP(Table[[#This Row],[Activity Details of Assistance]],WHAT!E:F,2,FALSE),"")</f>
        <v># of HP sessions at community level</v>
      </c>
      <c r="I6877" s="195"/>
      <c r="J6877">
        <v>100</v>
      </c>
      <c r="K6877" t="s">
        <v>8280</v>
      </c>
      <c r="L6877" s="306" t="s">
        <v>13</v>
      </c>
      <c r="M6877" t="s">
        <v>14</v>
      </c>
      <c r="N6877" t="s">
        <v>309</v>
      </c>
      <c r="O6877" t="s">
        <v>1606</v>
      </c>
      <c r="P6877" t="s">
        <v>6480</v>
      </c>
      <c r="Q6877" s="236">
        <v>44866</v>
      </c>
      <c r="R6877" s="236">
        <v>44896</v>
      </c>
      <c r="S6877" t="s">
        <v>8452</v>
      </c>
      <c r="T6877" s="196"/>
      <c r="U6877" s="196"/>
      <c r="V6877" s="196"/>
      <c r="W6877" s="196"/>
      <c r="X6877" s="222"/>
      <c r="Y6877" t="s">
        <v>8648</v>
      </c>
      <c r="Z6877" t="s">
        <v>8691</v>
      </c>
      <c r="AA6877" t="s">
        <v>8649</v>
      </c>
      <c r="AB6877" s="221" t="str">
        <f>_xlfn.IFNA(IF(Table[[#This Row],[Programme Partner]]&lt;&gt;Table[[#This Row],[Implementing Partner]],CONCATENATE(Table[[#This Row],[Programme Partner]],"-",Table[[#This Row],[Implementing Partner]]),Table[[#This Row],[Programme Partner]]),"")</f>
        <v>UNHCR-NGOF</v>
      </c>
    </row>
    <row r="6878" spans="1:28" ht="16.5" customHeight="1">
      <c r="A6878" s="183"/>
      <c r="B6878" s="195" t="s">
        <v>5273</v>
      </c>
      <c r="C6878" s="198" t="s">
        <v>5184</v>
      </c>
      <c r="D6878" s="212" t="s">
        <v>5273</v>
      </c>
      <c r="E6878" s="269" t="s">
        <v>27</v>
      </c>
      <c r="F6878" s="195" t="s">
        <v>8013</v>
      </c>
      <c r="G6878" t="s">
        <v>8314</v>
      </c>
      <c r="H6878" s="195" t="str">
        <f>IFERROR(VLOOKUP(Table[[#This Row],[Activity Details of Assistance]],WHAT!E:F,2,FALSE),"")</f>
        <v># of HP sessions at HH level</v>
      </c>
      <c r="I6878" s="195"/>
      <c r="J6878">
        <v>4143</v>
      </c>
      <c r="K6878" t="s">
        <v>8280</v>
      </c>
      <c r="L6878" s="306" t="s">
        <v>13</v>
      </c>
      <c r="M6878" t="s">
        <v>14</v>
      </c>
      <c r="N6878" t="s">
        <v>309</v>
      </c>
      <c r="O6878" t="s">
        <v>1606</v>
      </c>
      <c r="P6878" t="s">
        <v>6480</v>
      </c>
      <c r="Q6878" s="236">
        <v>44866</v>
      </c>
      <c r="R6878" s="236">
        <v>44896</v>
      </c>
      <c r="S6878" t="s">
        <v>8452</v>
      </c>
      <c r="T6878" s="196"/>
      <c r="U6878" s="196"/>
      <c r="V6878" s="196"/>
      <c r="W6878" s="196"/>
      <c r="X6878" s="222"/>
      <c r="Y6878" t="s">
        <v>8648</v>
      </c>
      <c r="Z6878" t="s">
        <v>8691</v>
      </c>
      <c r="AA6878" t="s">
        <v>8649</v>
      </c>
      <c r="AB6878" s="221" t="str">
        <f>_xlfn.IFNA(IF(Table[[#This Row],[Programme Partner]]&lt;&gt;Table[[#This Row],[Implementing Partner]],CONCATENATE(Table[[#This Row],[Programme Partner]],"-",Table[[#This Row],[Implementing Partner]]),Table[[#This Row],[Programme Partner]]),"")</f>
        <v>UNHCR-NGOF</v>
      </c>
    </row>
    <row r="6879" spans="1:28" ht="16.5" customHeight="1">
      <c r="A6879" s="183"/>
      <c r="B6879" s="195" t="s">
        <v>5273</v>
      </c>
      <c r="C6879" s="198" t="s">
        <v>5184</v>
      </c>
      <c r="D6879" s="212" t="s">
        <v>5273</v>
      </c>
      <c r="E6879" s="269" t="s">
        <v>27</v>
      </c>
      <c r="F6879" s="195" t="s">
        <v>8013</v>
      </c>
      <c r="G6879" t="s">
        <v>8374</v>
      </c>
      <c r="H6879" s="195" t="str">
        <f>IFERROR(VLOOKUP(Table[[#This Row],[Activity Details of Assistance]],WHAT!E:F,2,FALSE),"")</f>
        <v># of HP sessions at institution level</v>
      </c>
      <c r="I6879" s="195"/>
      <c r="J6879">
        <v>7</v>
      </c>
      <c r="K6879" t="s">
        <v>8280</v>
      </c>
      <c r="L6879" s="306" t="s">
        <v>13</v>
      </c>
      <c r="M6879" t="s">
        <v>14</v>
      </c>
      <c r="N6879" t="s">
        <v>309</v>
      </c>
      <c r="O6879" t="s">
        <v>1606</v>
      </c>
      <c r="P6879" t="s">
        <v>6480</v>
      </c>
      <c r="Q6879" s="236">
        <v>44866</v>
      </c>
      <c r="R6879" s="236">
        <v>44896</v>
      </c>
      <c r="S6879" t="s">
        <v>8452</v>
      </c>
      <c r="T6879" s="196"/>
      <c r="U6879" s="196"/>
      <c r="V6879" s="196"/>
      <c r="W6879" s="196"/>
      <c r="X6879" s="222"/>
      <c r="Y6879" t="s">
        <v>8648</v>
      </c>
      <c r="Z6879" t="s">
        <v>8691</v>
      </c>
      <c r="AA6879" t="s">
        <v>8649</v>
      </c>
      <c r="AB6879" s="221" t="str">
        <f>_xlfn.IFNA(IF(Table[[#This Row],[Programme Partner]]&lt;&gt;Table[[#This Row],[Implementing Partner]],CONCATENATE(Table[[#This Row],[Programme Partner]],"-",Table[[#This Row],[Implementing Partner]]),Table[[#This Row],[Programme Partner]]),"")</f>
        <v>UNHCR-NGOF</v>
      </c>
    </row>
    <row r="6880" spans="1:28" ht="16.5" customHeight="1">
      <c r="A6880" s="183"/>
      <c r="B6880" s="195" t="s">
        <v>5273</v>
      </c>
      <c r="C6880" s="198" t="s">
        <v>5184</v>
      </c>
      <c r="D6880" s="212" t="s">
        <v>5273</v>
      </c>
      <c r="E6880" s="269" t="s">
        <v>27</v>
      </c>
      <c r="F6880" s="195" t="s">
        <v>8013</v>
      </c>
      <c r="G6880" t="s">
        <v>8317</v>
      </c>
      <c r="H6880" s="195" t="str">
        <f>IFERROR(VLOOKUP(Table[[#This Row],[Activity Details of Assistance]],WHAT!E:F,2,FALSE),"")</f>
        <v># of estimated persons reached by mass-media campaign</v>
      </c>
      <c r="I6880" s="195"/>
      <c r="J6880">
        <v>8</v>
      </c>
      <c r="K6880" t="s">
        <v>8280</v>
      </c>
      <c r="L6880" s="306" t="s">
        <v>13</v>
      </c>
      <c r="M6880" t="s">
        <v>14</v>
      </c>
      <c r="N6880" t="s">
        <v>309</v>
      </c>
      <c r="O6880" t="s">
        <v>1606</v>
      </c>
      <c r="P6880" t="s">
        <v>6480</v>
      </c>
      <c r="Q6880" s="236">
        <v>44866</v>
      </c>
      <c r="R6880" s="236">
        <v>44896</v>
      </c>
      <c r="S6880" t="s">
        <v>8452</v>
      </c>
      <c r="T6880" s="196"/>
      <c r="U6880" s="196"/>
      <c r="V6880" s="196"/>
      <c r="W6880" s="196"/>
      <c r="X6880" s="222"/>
      <c r="Y6880" t="s">
        <v>8648</v>
      </c>
      <c r="Z6880" t="s">
        <v>8691</v>
      </c>
      <c r="AA6880" t="s">
        <v>8649</v>
      </c>
      <c r="AB6880" s="221" t="str">
        <f>_xlfn.IFNA(IF(Table[[#This Row],[Programme Partner]]&lt;&gt;Table[[#This Row],[Implementing Partner]],CONCATENATE(Table[[#This Row],[Programme Partner]],"-",Table[[#This Row],[Implementing Partner]]),Table[[#This Row],[Programme Partner]]),"")</f>
        <v>UNHCR-NGOF</v>
      </c>
    </row>
    <row r="6881" spans="1:28" ht="16.5" customHeight="1">
      <c r="A6881" s="183"/>
      <c r="B6881" s="195" t="s">
        <v>5273</v>
      </c>
      <c r="C6881" s="198" t="s">
        <v>5184</v>
      </c>
      <c r="D6881" s="212" t="s">
        <v>5273</v>
      </c>
      <c r="E6881" s="269" t="s">
        <v>27</v>
      </c>
      <c r="F6881" s="195" t="s">
        <v>8013</v>
      </c>
      <c r="G6881" t="s">
        <v>8315</v>
      </c>
      <c r="H6881" s="195" t="str">
        <f>IFERROR(VLOOKUP(Table[[#This Row],[Activity Details of Assistance]],WHAT!E:F,2,FALSE),"")</f>
        <v># of handwashing station</v>
      </c>
      <c r="I6881" s="195"/>
      <c r="J6881">
        <v>2</v>
      </c>
      <c r="K6881" t="s">
        <v>8280</v>
      </c>
      <c r="L6881" s="306" t="s">
        <v>13</v>
      </c>
      <c r="M6881" t="s">
        <v>14</v>
      </c>
      <c r="N6881" t="s">
        <v>309</v>
      </c>
      <c r="O6881" t="s">
        <v>1606</v>
      </c>
      <c r="P6881" t="s">
        <v>6480</v>
      </c>
      <c r="Q6881" s="236">
        <v>44866</v>
      </c>
      <c r="R6881" s="236">
        <v>44896</v>
      </c>
      <c r="S6881" t="s">
        <v>8452</v>
      </c>
      <c r="T6881" s="196"/>
      <c r="U6881" s="196"/>
      <c r="V6881" s="196"/>
      <c r="W6881" s="196"/>
      <c r="X6881" s="222"/>
      <c r="Y6881" t="s">
        <v>8648</v>
      </c>
      <c r="Z6881" t="s">
        <v>8691</v>
      </c>
      <c r="AA6881" t="s">
        <v>8649</v>
      </c>
      <c r="AB6881" s="221" t="str">
        <f>_xlfn.IFNA(IF(Table[[#This Row],[Programme Partner]]&lt;&gt;Table[[#This Row],[Implementing Partner]],CONCATENATE(Table[[#This Row],[Programme Partner]],"-",Table[[#This Row],[Implementing Partner]]),Table[[#This Row],[Programme Partner]]),"")</f>
        <v>UNHCR-NGOF</v>
      </c>
    </row>
    <row r="6882" spans="1:28" ht="16.5" customHeight="1">
      <c r="A6882" s="183"/>
      <c r="B6882" s="195" t="s">
        <v>5273</v>
      </c>
      <c r="C6882" s="198" t="s">
        <v>5184</v>
      </c>
      <c r="D6882" s="212" t="s">
        <v>5273</v>
      </c>
      <c r="E6882" s="269" t="s">
        <v>27</v>
      </c>
      <c r="F6882" s="195" t="s">
        <v>8013</v>
      </c>
      <c r="G6882" t="s">
        <v>8316</v>
      </c>
      <c r="H6882" s="195" t="str">
        <f>IFERROR(VLOOKUP(Table[[#This Row],[Activity Details of Assistance]],WHAT!E:F,2,FALSE),"")</f>
        <v># of household</v>
      </c>
      <c r="I6882" s="195"/>
      <c r="J6882">
        <v>1338</v>
      </c>
      <c r="K6882" t="s">
        <v>8280</v>
      </c>
      <c r="L6882" s="306" t="s">
        <v>13</v>
      </c>
      <c r="M6882" t="s">
        <v>14</v>
      </c>
      <c r="N6882" t="s">
        <v>309</v>
      </c>
      <c r="O6882" t="s">
        <v>1606</v>
      </c>
      <c r="P6882" t="s">
        <v>6480</v>
      </c>
      <c r="Q6882" s="236">
        <v>44866</v>
      </c>
      <c r="R6882" s="236">
        <v>44896</v>
      </c>
      <c r="S6882" t="s">
        <v>8452</v>
      </c>
      <c r="T6882" s="196"/>
      <c r="U6882" s="196"/>
      <c r="V6882" s="196"/>
      <c r="W6882" s="196"/>
      <c r="X6882" s="222"/>
      <c r="Y6882" t="s">
        <v>8648</v>
      </c>
      <c r="Z6882" t="s">
        <v>8691</v>
      </c>
      <c r="AA6882" t="s">
        <v>8649</v>
      </c>
      <c r="AB6882" s="221" t="str">
        <f>_xlfn.IFNA(IF(Table[[#This Row],[Programme Partner]]&lt;&gt;Table[[#This Row],[Implementing Partner]],CONCATENATE(Table[[#This Row],[Programme Partner]],"-",Table[[#This Row],[Implementing Partner]]),Table[[#This Row],[Programme Partner]]),"")</f>
        <v>UNHCR-NGOF</v>
      </c>
    </row>
    <row r="6883" spans="1:28" ht="16.5" customHeight="1">
      <c r="A6883" s="183"/>
      <c r="B6883" s="195" t="s">
        <v>5273</v>
      </c>
      <c r="C6883" s="198" t="s">
        <v>5184</v>
      </c>
      <c r="D6883" s="212" t="s">
        <v>5273</v>
      </c>
      <c r="E6883" s="269" t="s">
        <v>27</v>
      </c>
      <c r="F6883" s="195" t="s">
        <v>8013</v>
      </c>
      <c r="G6883" t="s">
        <v>8442</v>
      </c>
      <c r="H6883" s="195" t="str">
        <f>IFERROR(VLOOKUP(Table[[#This Row],[Activity Details of Assistance]],WHAT!E:F,2,FALSE),"")</f>
        <v># of facilities</v>
      </c>
      <c r="I6883" s="195"/>
      <c r="J6883">
        <v>1345</v>
      </c>
      <c r="K6883" t="s">
        <v>8280</v>
      </c>
      <c r="L6883" s="306" t="s">
        <v>13</v>
      </c>
      <c r="M6883" t="s">
        <v>14</v>
      </c>
      <c r="N6883" t="s">
        <v>309</v>
      </c>
      <c r="O6883" t="s">
        <v>1606</v>
      </c>
      <c r="P6883" t="s">
        <v>6480</v>
      </c>
      <c r="Q6883" s="236">
        <v>44866</v>
      </c>
      <c r="R6883" s="236">
        <v>44896</v>
      </c>
      <c r="S6883" t="s">
        <v>8452</v>
      </c>
      <c r="T6883" s="196"/>
      <c r="U6883" s="196"/>
      <c r="V6883" s="196"/>
      <c r="W6883" s="196"/>
      <c r="X6883" s="222"/>
      <c r="Y6883" t="s">
        <v>8648</v>
      </c>
      <c r="Z6883" t="s">
        <v>8691</v>
      </c>
      <c r="AA6883" t="s">
        <v>8649</v>
      </c>
      <c r="AB6883" s="221" t="str">
        <f>_xlfn.IFNA(IF(Table[[#This Row],[Programme Partner]]&lt;&gt;Table[[#This Row],[Implementing Partner]],CONCATENATE(Table[[#This Row],[Programme Partner]],"-",Table[[#This Row],[Implementing Partner]]),Table[[#This Row],[Programme Partner]]),"")</f>
        <v>UNHCR-NGOF</v>
      </c>
    </row>
    <row r="6884" spans="1:28" ht="16.5" customHeight="1">
      <c r="A6884" s="183"/>
      <c r="B6884" s="195" t="s">
        <v>5273</v>
      </c>
      <c r="C6884" s="198" t="s">
        <v>5184</v>
      </c>
      <c r="D6884" s="212" t="s">
        <v>5273</v>
      </c>
      <c r="E6884" s="269" t="s">
        <v>27</v>
      </c>
      <c r="F6884" s="195" t="s">
        <v>8014</v>
      </c>
      <c r="G6884" s="103" t="s">
        <v>8361</v>
      </c>
      <c r="H6884" s="195" t="str">
        <f>IFERROR(VLOOKUP(Table[[#This Row],[Activity Details of Assistance]],WHAT!E:F,2,FALSE),"")</f>
        <v># of plant</v>
      </c>
      <c r="I6884" s="195"/>
      <c r="J6884">
        <v>2</v>
      </c>
      <c r="K6884" t="s">
        <v>8280</v>
      </c>
      <c r="L6884" s="306" t="s">
        <v>13</v>
      </c>
      <c r="M6884" t="s">
        <v>14</v>
      </c>
      <c r="N6884" t="s">
        <v>309</v>
      </c>
      <c r="O6884" t="s">
        <v>1606</v>
      </c>
      <c r="P6884" t="s">
        <v>6480</v>
      </c>
      <c r="Q6884" s="236">
        <v>44866</v>
      </c>
      <c r="R6884" s="236">
        <v>44896</v>
      </c>
      <c r="S6884" t="s">
        <v>8452</v>
      </c>
      <c r="T6884" s="196"/>
      <c r="U6884" s="196"/>
      <c r="V6884" s="196"/>
      <c r="W6884" s="196"/>
      <c r="X6884" s="222"/>
      <c r="Y6884" t="s">
        <v>8648</v>
      </c>
      <c r="Z6884" t="s">
        <v>8691</v>
      </c>
      <c r="AA6884" t="s">
        <v>8649</v>
      </c>
      <c r="AB6884" s="221" t="str">
        <f>_xlfn.IFNA(IF(Table[[#This Row],[Programme Partner]]&lt;&gt;Table[[#This Row],[Implementing Partner]],CONCATENATE(Table[[#This Row],[Programme Partner]],"-",Table[[#This Row],[Implementing Partner]]),Table[[#This Row],[Programme Partner]]),"")</f>
        <v>UNHCR-NGOF</v>
      </c>
    </row>
    <row r="6885" spans="1:28" ht="16.5" customHeight="1">
      <c r="A6885" s="183"/>
      <c r="B6885" s="195" t="s">
        <v>5273</v>
      </c>
      <c r="C6885" s="198" t="s">
        <v>5184</v>
      </c>
      <c r="D6885" s="212" t="s">
        <v>5273</v>
      </c>
      <c r="E6885" s="269" t="s">
        <v>27</v>
      </c>
      <c r="F6885" s="195" t="s">
        <v>8011</v>
      </c>
      <c r="G6885" t="s">
        <v>8355</v>
      </c>
      <c r="H6885" s="195" t="str">
        <f>IFERROR(VLOOKUP(Table[[#This Row],[Activity Details of Assistance]],WHAT!E:F,2,FALSE),"")</f>
        <v># of water network</v>
      </c>
      <c r="I6885" s="195"/>
      <c r="J6885">
        <v>3</v>
      </c>
      <c r="K6885" t="s">
        <v>8280</v>
      </c>
      <c r="L6885" s="306" t="s">
        <v>13</v>
      </c>
      <c r="M6885" t="s">
        <v>14</v>
      </c>
      <c r="N6885" t="s">
        <v>307</v>
      </c>
      <c r="O6885" t="s">
        <v>1599</v>
      </c>
      <c r="P6885" t="s">
        <v>4723</v>
      </c>
      <c r="Q6885" s="236">
        <v>44866</v>
      </c>
      <c r="R6885" s="236">
        <v>44896</v>
      </c>
      <c r="S6885" t="s">
        <v>8452</v>
      </c>
      <c r="T6885" s="196"/>
      <c r="U6885" s="196"/>
      <c r="V6885" s="196"/>
      <c r="W6885" s="196"/>
      <c r="X6885" s="222"/>
      <c r="Y6885" t="s">
        <v>8648</v>
      </c>
      <c r="Z6885" t="s">
        <v>8691</v>
      </c>
      <c r="AA6885" t="s">
        <v>8649</v>
      </c>
      <c r="AB6885" s="221" t="str">
        <f>_xlfn.IFNA(IF(Table[[#This Row],[Programme Partner]]&lt;&gt;Table[[#This Row],[Implementing Partner]],CONCATENATE(Table[[#This Row],[Programme Partner]],"-",Table[[#This Row],[Implementing Partner]]),Table[[#This Row],[Programme Partner]]),"")</f>
        <v>UNHCR-NGOF</v>
      </c>
    </row>
    <row r="6886" spans="1:28" ht="16.5" customHeight="1">
      <c r="A6886" s="183"/>
      <c r="B6886" s="195" t="s">
        <v>5273</v>
      </c>
      <c r="C6886" s="198" t="s">
        <v>5184</v>
      </c>
      <c r="D6886" s="212" t="s">
        <v>5273</v>
      </c>
      <c r="E6886" s="269" t="s">
        <v>27</v>
      </c>
      <c r="F6886" s="195" t="s">
        <v>8012</v>
      </c>
      <c r="G6886" t="s">
        <v>8366</v>
      </c>
      <c r="H6886" s="195" t="str">
        <f>IFERROR(VLOOKUP(Table[[#This Row],[Activity Details of Assistance]],WHAT!E:F,2,FALSE),"")</f>
        <v xml:space="preserve"># of door </v>
      </c>
      <c r="I6886" s="195"/>
      <c r="J6886">
        <v>30</v>
      </c>
      <c r="K6886" t="s">
        <v>8280</v>
      </c>
      <c r="L6886" s="306" t="s">
        <v>13</v>
      </c>
      <c r="M6886" t="s">
        <v>14</v>
      </c>
      <c r="N6886" t="s">
        <v>307</v>
      </c>
      <c r="O6886" t="s">
        <v>1599</v>
      </c>
      <c r="P6886" t="s">
        <v>4723</v>
      </c>
      <c r="Q6886" s="236">
        <v>44866</v>
      </c>
      <c r="R6886" s="236">
        <v>44896</v>
      </c>
      <c r="S6886" t="s">
        <v>8452</v>
      </c>
      <c r="T6886" s="196"/>
      <c r="U6886" s="196"/>
      <c r="V6886" s="196"/>
      <c r="W6886" s="196"/>
      <c r="X6886" s="222"/>
      <c r="Y6886" t="s">
        <v>8648</v>
      </c>
      <c r="Z6886" t="s">
        <v>8691</v>
      </c>
      <c r="AA6886" t="s">
        <v>8649</v>
      </c>
      <c r="AB6886" s="221" t="str">
        <f>_xlfn.IFNA(IF(Table[[#This Row],[Programme Partner]]&lt;&gt;Table[[#This Row],[Implementing Partner]],CONCATENATE(Table[[#This Row],[Programme Partner]],"-",Table[[#This Row],[Implementing Partner]]),Table[[#This Row],[Programme Partner]]),"")</f>
        <v>UNHCR-NGOF</v>
      </c>
    </row>
    <row r="6887" spans="1:28" ht="16.5" customHeight="1">
      <c r="A6887" s="183"/>
      <c r="B6887" s="195" t="s">
        <v>5273</v>
      </c>
      <c r="C6887" s="198" t="s">
        <v>5184</v>
      </c>
      <c r="D6887" s="212" t="s">
        <v>5273</v>
      </c>
      <c r="E6887" s="269" t="s">
        <v>27</v>
      </c>
      <c r="F6887" s="195" t="s">
        <v>8012</v>
      </c>
      <c r="G6887" t="s">
        <v>8585</v>
      </c>
      <c r="H6887" s="195" t="str">
        <f>IFERROR(VLOOKUP(Table[[#This Row],[Activity Details of Assistance]],WHAT!E:F,2,FALSE),"")</f>
        <v xml:space="preserve"># of door </v>
      </c>
      <c r="I6887" s="195"/>
      <c r="J6887">
        <v>210</v>
      </c>
      <c r="K6887" t="s">
        <v>8280</v>
      </c>
      <c r="L6887" s="306" t="s">
        <v>13</v>
      </c>
      <c r="M6887" t="s">
        <v>14</v>
      </c>
      <c r="N6887" t="s">
        <v>307</v>
      </c>
      <c r="O6887" t="s">
        <v>1599</v>
      </c>
      <c r="P6887" t="s">
        <v>4723</v>
      </c>
      <c r="Q6887" s="236">
        <v>44866</v>
      </c>
      <c r="R6887" s="236">
        <v>44896</v>
      </c>
      <c r="S6887" t="s">
        <v>8452</v>
      </c>
      <c r="T6887" s="196"/>
      <c r="U6887" s="196"/>
      <c r="V6887" s="196"/>
      <c r="W6887" s="196"/>
      <c r="X6887" s="222"/>
      <c r="Y6887" t="s">
        <v>8648</v>
      </c>
      <c r="Z6887" t="s">
        <v>8691</v>
      </c>
      <c r="AA6887" t="s">
        <v>8649</v>
      </c>
      <c r="AB6887" s="221" t="str">
        <f>_xlfn.IFNA(IF(Table[[#This Row],[Programme Partner]]&lt;&gt;Table[[#This Row],[Implementing Partner]],CONCATENATE(Table[[#This Row],[Programme Partner]],"-",Table[[#This Row],[Implementing Partner]]),Table[[#This Row],[Programme Partner]]),"")</f>
        <v>UNHCR-NGOF</v>
      </c>
    </row>
    <row r="6888" spans="1:28" ht="16.5" customHeight="1">
      <c r="A6888" s="183"/>
      <c r="B6888" s="195" t="s">
        <v>5273</v>
      </c>
      <c r="C6888" s="198" t="s">
        <v>5184</v>
      </c>
      <c r="D6888" s="212" t="s">
        <v>5273</v>
      </c>
      <c r="E6888" s="269" t="s">
        <v>27</v>
      </c>
      <c r="F6888" s="195" t="s">
        <v>8012</v>
      </c>
      <c r="G6888" t="s">
        <v>8359</v>
      </c>
      <c r="H6888" s="195" t="str">
        <f>IFERROR(VLOOKUP(Table[[#This Row],[Activity Details of Assistance]],WHAT!E:F,2,FALSE),"")</f>
        <v># of FSM Site</v>
      </c>
      <c r="I6888" s="195"/>
      <c r="J6888">
        <v>3</v>
      </c>
      <c r="K6888" t="s">
        <v>8280</v>
      </c>
      <c r="L6888" s="306" t="s">
        <v>13</v>
      </c>
      <c r="M6888" t="s">
        <v>14</v>
      </c>
      <c r="N6888" t="s">
        <v>307</v>
      </c>
      <c r="O6888" t="s">
        <v>1599</v>
      </c>
      <c r="P6888" t="s">
        <v>4723</v>
      </c>
      <c r="Q6888" s="236">
        <v>44866</v>
      </c>
      <c r="R6888" s="236">
        <v>44896</v>
      </c>
      <c r="S6888" t="s">
        <v>8452</v>
      </c>
      <c r="T6888" s="196"/>
      <c r="U6888" s="196"/>
      <c r="V6888" s="196"/>
      <c r="W6888" s="196"/>
      <c r="X6888" s="222"/>
      <c r="Y6888" t="s">
        <v>8648</v>
      </c>
      <c r="Z6888" t="s">
        <v>8691</v>
      </c>
      <c r="AA6888" t="s">
        <v>8649</v>
      </c>
      <c r="AB6888" s="221" t="str">
        <f>_xlfn.IFNA(IF(Table[[#This Row],[Programme Partner]]&lt;&gt;Table[[#This Row],[Implementing Partner]],CONCATENATE(Table[[#This Row],[Programme Partner]],"-",Table[[#This Row],[Implementing Partner]]),Table[[#This Row],[Programme Partner]]),"")</f>
        <v>UNHCR-NGOF</v>
      </c>
    </row>
    <row r="6889" spans="1:28" ht="16.5" customHeight="1">
      <c r="A6889" s="183"/>
      <c r="B6889" s="195" t="s">
        <v>5273</v>
      </c>
      <c r="C6889" s="198" t="s">
        <v>5184</v>
      </c>
      <c r="D6889" s="212" t="s">
        <v>5273</v>
      </c>
      <c r="E6889" s="269" t="s">
        <v>27</v>
      </c>
      <c r="F6889" s="195" t="s">
        <v>8012</v>
      </c>
      <c r="G6889" t="s">
        <v>8356</v>
      </c>
      <c r="H6889" s="195" t="str">
        <f>IFERROR(VLOOKUP(Table[[#This Row],[Activity Details of Assistance]],WHAT!E:F,2,FALSE),"")</f>
        <v># of FSM Site</v>
      </c>
      <c r="I6889" s="195"/>
      <c r="J6889">
        <v>3</v>
      </c>
      <c r="K6889" t="s">
        <v>8280</v>
      </c>
      <c r="L6889" s="306" t="s">
        <v>13</v>
      </c>
      <c r="M6889" t="s">
        <v>14</v>
      </c>
      <c r="N6889" t="s">
        <v>307</v>
      </c>
      <c r="O6889" t="s">
        <v>1599</v>
      </c>
      <c r="P6889" t="s">
        <v>4723</v>
      </c>
      <c r="Q6889" s="236">
        <v>44866</v>
      </c>
      <c r="R6889" s="236">
        <v>44896</v>
      </c>
      <c r="S6889" t="s">
        <v>8452</v>
      </c>
      <c r="T6889" s="196"/>
      <c r="U6889" s="196"/>
      <c r="V6889" s="196"/>
      <c r="W6889" s="196"/>
      <c r="X6889" s="222"/>
      <c r="Y6889" t="s">
        <v>8648</v>
      </c>
      <c r="Z6889" t="s">
        <v>8691</v>
      </c>
      <c r="AA6889" t="s">
        <v>8649</v>
      </c>
      <c r="AB6889" s="221" t="str">
        <f>_xlfn.IFNA(IF(Table[[#This Row],[Programme Partner]]&lt;&gt;Table[[#This Row],[Implementing Partner]],CONCATENATE(Table[[#This Row],[Programme Partner]],"-",Table[[#This Row],[Implementing Partner]]),Table[[#This Row],[Programme Partner]]),"")</f>
        <v>UNHCR-NGOF</v>
      </c>
    </row>
    <row r="6890" spans="1:28" ht="16.5" customHeight="1">
      <c r="A6890" s="183"/>
      <c r="B6890" s="195" t="s">
        <v>5273</v>
      </c>
      <c r="C6890" s="198" t="s">
        <v>5184</v>
      </c>
      <c r="D6890" s="212" t="s">
        <v>5273</v>
      </c>
      <c r="E6890" s="269" t="s">
        <v>27</v>
      </c>
      <c r="F6890" s="195" t="s">
        <v>8012</v>
      </c>
      <c r="G6890" t="s">
        <v>8367</v>
      </c>
      <c r="H6890" s="195" t="str">
        <f>IFERROR(VLOOKUP(Table[[#This Row],[Activity Details of Assistance]],WHAT!E:F,2,FALSE),"")</f>
        <v># of door</v>
      </c>
      <c r="I6890" s="195"/>
      <c r="J6890">
        <v>25</v>
      </c>
      <c r="K6890" t="s">
        <v>8280</v>
      </c>
      <c r="L6890" s="306" t="s">
        <v>13</v>
      </c>
      <c r="M6890" t="s">
        <v>14</v>
      </c>
      <c r="N6890" t="s">
        <v>307</v>
      </c>
      <c r="O6890" t="s">
        <v>1599</v>
      </c>
      <c r="P6890" t="s">
        <v>4723</v>
      </c>
      <c r="Q6890" s="236">
        <v>44866</v>
      </c>
      <c r="R6890" s="236">
        <v>44896</v>
      </c>
      <c r="S6890" t="s">
        <v>8452</v>
      </c>
      <c r="T6890" s="196"/>
      <c r="U6890" s="196"/>
      <c r="V6890" s="196"/>
      <c r="W6890" s="196"/>
      <c r="X6890" s="222"/>
      <c r="Y6890" t="s">
        <v>8648</v>
      </c>
      <c r="Z6890" t="s">
        <v>8691</v>
      </c>
      <c r="AA6890" t="s">
        <v>8649</v>
      </c>
      <c r="AB6890" s="221" t="str">
        <f>_xlfn.IFNA(IF(Table[[#This Row],[Programme Partner]]&lt;&gt;Table[[#This Row],[Implementing Partner]],CONCATENATE(Table[[#This Row],[Programme Partner]],"-",Table[[#This Row],[Implementing Partner]]),Table[[#This Row],[Programme Partner]]),"")</f>
        <v>UNHCR-NGOF</v>
      </c>
    </row>
    <row r="6891" spans="1:28" ht="16.5" customHeight="1">
      <c r="A6891" s="183"/>
      <c r="B6891" s="195" t="s">
        <v>5273</v>
      </c>
      <c r="C6891" s="198" t="s">
        <v>5184</v>
      </c>
      <c r="D6891" s="212" t="s">
        <v>5273</v>
      </c>
      <c r="E6891" s="269" t="s">
        <v>27</v>
      </c>
      <c r="F6891" s="195" t="s">
        <v>8012</v>
      </c>
      <c r="G6891" t="s">
        <v>8586</v>
      </c>
      <c r="H6891" s="195" t="str">
        <f>IFERROR(VLOOKUP(Table[[#This Row],[Activity Details of Assistance]],WHAT!E:F,2,FALSE),"")</f>
        <v># of door</v>
      </c>
      <c r="I6891" s="195"/>
      <c r="J6891">
        <v>722</v>
      </c>
      <c r="K6891" t="s">
        <v>8280</v>
      </c>
      <c r="L6891" s="306" t="s">
        <v>13</v>
      </c>
      <c r="M6891" t="s">
        <v>14</v>
      </c>
      <c r="N6891" t="s">
        <v>307</v>
      </c>
      <c r="O6891" t="s">
        <v>1599</v>
      </c>
      <c r="P6891" t="s">
        <v>4723</v>
      </c>
      <c r="Q6891" s="236">
        <v>44866</v>
      </c>
      <c r="R6891" s="236">
        <v>44896</v>
      </c>
      <c r="S6891" t="s">
        <v>8452</v>
      </c>
      <c r="T6891" s="196"/>
      <c r="U6891" s="196"/>
      <c r="V6891" s="196"/>
      <c r="W6891" s="196"/>
      <c r="X6891" s="222"/>
      <c r="Y6891" t="s">
        <v>8648</v>
      </c>
      <c r="Z6891" t="s">
        <v>8691</v>
      </c>
      <c r="AA6891" t="s">
        <v>8649</v>
      </c>
      <c r="AB6891" s="221" t="str">
        <f>_xlfn.IFNA(IF(Table[[#This Row],[Programme Partner]]&lt;&gt;Table[[#This Row],[Implementing Partner]],CONCATENATE(Table[[#This Row],[Programme Partner]],"-",Table[[#This Row],[Implementing Partner]]),Table[[#This Row],[Programme Partner]]),"")</f>
        <v>UNHCR-NGOF</v>
      </c>
    </row>
    <row r="6892" spans="1:28" ht="16.5" customHeight="1">
      <c r="A6892" s="183"/>
      <c r="B6892" s="195" t="s">
        <v>5273</v>
      </c>
      <c r="C6892" s="198" t="s">
        <v>5184</v>
      </c>
      <c r="D6892" s="212" t="s">
        <v>5273</v>
      </c>
      <c r="E6892" s="269" t="s">
        <v>27</v>
      </c>
      <c r="F6892" s="195" t="s">
        <v>8012</v>
      </c>
      <c r="G6892" t="s">
        <v>8357</v>
      </c>
      <c r="H6892" s="195" t="str">
        <f>IFERROR(VLOOKUP(Table[[#This Row],[Activity Details of Assistance]],WHAT!E:F,2,FALSE),"")</f>
        <v># of door</v>
      </c>
      <c r="I6892" s="195"/>
      <c r="J6892">
        <v>469</v>
      </c>
      <c r="K6892" t="s">
        <v>8280</v>
      </c>
      <c r="L6892" s="306" t="s">
        <v>13</v>
      </c>
      <c r="M6892" t="s">
        <v>14</v>
      </c>
      <c r="N6892" t="s">
        <v>307</v>
      </c>
      <c r="O6892" t="s">
        <v>1599</v>
      </c>
      <c r="P6892" t="s">
        <v>4723</v>
      </c>
      <c r="Q6892" s="236">
        <v>44866</v>
      </c>
      <c r="R6892" s="236">
        <v>44896</v>
      </c>
      <c r="S6892" t="s">
        <v>8452</v>
      </c>
      <c r="T6892" s="196"/>
      <c r="U6892" s="196"/>
      <c r="V6892" s="196"/>
      <c r="W6892" s="196"/>
      <c r="X6892" s="222"/>
      <c r="Y6892" t="s">
        <v>8648</v>
      </c>
      <c r="Z6892" t="s">
        <v>8691</v>
      </c>
      <c r="AA6892" t="s">
        <v>8649</v>
      </c>
      <c r="AB6892" s="221" t="str">
        <f>_xlfn.IFNA(IF(Table[[#This Row],[Programme Partner]]&lt;&gt;Table[[#This Row],[Implementing Partner]],CONCATENATE(Table[[#This Row],[Programme Partner]],"-",Table[[#This Row],[Implementing Partner]]),Table[[#This Row],[Programme Partner]]),"")</f>
        <v>UNHCR-NGOF</v>
      </c>
    </row>
    <row r="6893" spans="1:28" ht="16.5" customHeight="1">
      <c r="A6893" s="183"/>
      <c r="B6893" s="195" t="s">
        <v>5273</v>
      </c>
      <c r="C6893" s="198" t="s">
        <v>5184</v>
      </c>
      <c r="D6893" s="212" t="s">
        <v>5273</v>
      </c>
      <c r="E6893" s="269" t="s">
        <v>27</v>
      </c>
      <c r="F6893" s="195" t="s">
        <v>8013</v>
      </c>
      <c r="G6893" t="s">
        <v>8313</v>
      </c>
      <c r="H6893" s="195" t="str">
        <f>IFERROR(VLOOKUP(Table[[#This Row],[Activity Details of Assistance]],WHAT!E:F,2,FALSE),"")</f>
        <v># of HP sessions at community level</v>
      </c>
      <c r="I6893" s="195"/>
      <c r="J6893">
        <v>134</v>
      </c>
      <c r="K6893" t="s">
        <v>8280</v>
      </c>
      <c r="L6893" s="306" t="s">
        <v>13</v>
      </c>
      <c r="M6893" t="s">
        <v>14</v>
      </c>
      <c r="N6893" t="s">
        <v>307</v>
      </c>
      <c r="O6893" t="s">
        <v>1599</v>
      </c>
      <c r="P6893" t="s">
        <v>4723</v>
      </c>
      <c r="Q6893" s="236">
        <v>44866</v>
      </c>
      <c r="R6893" s="236">
        <v>44896</v>
      </c>
      <c r="S6893" t="s">
        <v>8452</v>
      </c>
      <c r="T6893" s="196"/>
      <c r="U6893" s="196"/>
      <c r="V6893" s="196"/>
      <c r="W6893" s="196"/>
      <c r="X6893" s="222"/>
      <c r="Y6893" t="s">
        <v>8648</v>
      </c>
      <c r="Z6893" t="s">
        <v>8691</v>
      </c>
      <c r="AA6893" t="s">
        <v>8649</v>
      </c>
      <c r="AB6893" s="221" t="str">
        <f>_xlfn.IFNA(IF(Table[[#This Row],[Programme Partner]]&lt;&gt;Table[[#This Row],[Implementing Partner]],CONCATENATE(Table[[#This Row],[Programme Partner]],"-",Table[[#This Row],[Implementing Partner]]),Table[[#This Row],[Programme Partner]]),"")</f>
        <v>UNHCR-NGOF</v>
      </c>
    </row>
    <row r="6894" spans="1:28" ht="16.5" customHeight="1">
      <c r="A6894" s="183"/>
      <c r="B6894" s="195" t="s">
        <v>5273</v>
      </c>
      <c r="C6894" s="198" t="s">
        <v>5184</v>
      </c>
      <c r="D6894" s="212" t="s">
        <v>5273</v>
      </c>
      <c r="E6894" s="269" t="s">
        <v>27</v>
      </c>
      <c r="F6894" s="195" t="s">
        <v>8013</v>
      </c>
      <c r="G6894" t="s">
        <v>8314</v>
      </c>
      <c r="H6894" s="195" t="str">
        <f>IFERROR(VLOOKUP(Table[[#This Row],[Activity Details of Assistance]],WHAT!E:F,2,FALSE),"")</f>
        <v># of HP sessions at HH level</v>
      </c>
      <c r="I6894" s="195"/>
      <c r="J6894">
        <v>6161</v>
      </c>
      <c r="K6894" t="s">
        <v>8280</v>
      </c>
      <c r="L6894" s="306" t="s">
        <v>13</v>
      </c>
      <c r="M6894" t="s">
        <v>14</v>
      </c>
      <c r="N6894" t="s">
        <v>307</v>
      </c>
      <c r="O6894" t="s">
        <v>1599</v>
      </c>
      <c r="P6894" t="s">
        <v>4723</v>
      </c>
      <c r="Q6894" s="236">
        <v>44866</v>
      </c>
      <c r="R6894" s="236">
        <v>44896</v>
      </c>
      <c r="S6894" t="s">
        <v>8452</v>
      </c>
      <c r="T6894" s="196"/>
      <c r="U6894" s="196"/>
      <c r="V6894" s="196"/>
      <c r="W6894" s="196"/>
      <c r="X6894" s="222"/>
      <c r="Y6894" t="s">
        <v>8648</v>
      </c>
      <c r="Z6894" t="s">
        <v>8691</v>
      </c>
      <c r="AA6894" t="s">
        <v>8649</v>
      </c>
      <c r="AB6894" s="221" t="str">
        <f>_xlfn.IFNA(IF(Table[[#This Row],[Programme Partner]]&lt;&gt;Table[[#This Row],[Implementing Partner]],CONCATENATE(Table[[#This Row],[Programme Partner]],"-",Table[[#This Row],[Implementing Partner]]),Table[[#This Row],[Programme Partner]]),"")</f>
        <v>UNHCR-NGOF</v>
      </c>
    </row>
    <row r="6895" spans="1:28" ht="16.5" customHeight="1">
      <c r="A6895" s="183"/>
      <c r="B6895" s="195" t="s">
        <v>5273</v>
      </c>
      <c r="C6895" s="198" t="s">
        <v>5184</v>
      </c>
      <c r="D6895" s="212" t="s">
        <v>5273</v>
      </c>
      <c r="E6895" s="269" t="s">
        <v>27</v>
      </c>
      <c r="F6895" s="195" t="s">
        <v>8013</v>
      </c>
      <c r="G6895" t="s">
        <v>8374</v>
      </c>
      <c r="H6895" s="195" t="str">
        <f>IFERROR(VLOOKUP(Table[[#This Row],[Activity Details of Assistance]],WHAT!E:F,2,FALSE),"")</f>
        <v># of HP sessions at institution level</v>
      </c>
      <c r="I6895" s="195"/>
      <c r="J6895">
        <v>8</v>
      </c>
      <c r="K6895" t="s">
        <v>8280</v>
      </c>
      <c r="L6895" s="306" t="s">
        <v>13</v>
      </c>
      <c r="M6895" t="s">
        <v>14</v>
      </c>
      <c r="N6895" t="s">
        <v>307</v>
      </c>
      <c r="O6895" t="s">
        <v>1599</v>
      </c>
      <c r="P6895" t="s">
        <v>4723</v>
      </c>
      <c r="Q6895" s="236">
        <v>44866</v>
      </c>
      <c r="R6895" s="236">
        <v>44896</v>
      </c>
      <c r="S6895" t="s">
        <v>8452</v>
      </c>
      <c r="T6895" s="196"/>
      <c r="U6895" s="196"/>
      <c r="V6895" s="196"/>
      <c r="W6895" s="196"/>
      <c r="X6895" s="222"/>
      <c r="Y6895" t="s">
        <v>8648</v>
      </c>
      <c r="Z6895" t="s">
        <v>8691</v>
      </c>
      <c r="AA6895" t="s">
        <v>8649</v>
      </c>
      <c r="AB6895" s="221" t="str">
        <f>_xlfn.IFNA(IF(Table[[#This Row],[Programme Partner]]&lt;&gt;Table[[#This Row],[Implementing Partner]],CONCATENATE(Table[[#This Row],[Programme Partner]],"-",Table[[#This Row],[Implementing Partner]]),Table[[#This Row],[Programme Partner]]),"")</f>
        <v>UNHCR-NGOF</v>
      </c>
    </row>
    <row r="6896" spans="1:28" ht="16.5" customHeight="1">
      <c r="A6896" s="183"/>
      <c r="B6896" s="195" t="s">
        <v>5273</v>
      </c>
      <c r="C6896" s="198" t="s">
        <v>5184</v>
      </c>
      <c r="D6896" s="212" t="s">
        <v>5273</v>
      </c>
      <c r="E6896" s="269" t="s">
        <v>27</v>
      </c>
      <c r="F6896" s="195" t="s">
        <v>8013</v>
      </c>
      <c r="G6896" t="s">
        <v>8317</v>
      </c>
      <c r="H6896" s="195" t="str">
        <f>IFERROR(VLOOKUP(Table[[#This Row],[Activity Details of Assistance]],WHAT!E:F,2,FALSE),"")</f>
        <v># of estimated persons reached by mass-media campaign</v>
      </c>
      <c r="I6896" s="195"/>
      <c r="J6896">
        <v>12</v>
      </c>
      <c r="K6896" t="s">
        <v>8280</v>
      </c>
      <c r="L6896" s="306" t="s">
        <v>13</v>
      </c>
      <c r="M6896" t="s">
        <v>14</v>
      </c>
      <c r="N6896" t="s">
        <v>307</v>
      </c>
      <c r="O6896" t="s">
        <v>1599</v>
      </c>
      <c r="P6896" t="s">
        <v>4723</v>
      </c>
      <c r="Q6896" s="236">
        <v>44866</v>
      </c>
      <c r="R6896" s="236">
        <v>44896</v>
      </c>
      <c r="S6896" t="s">
        <v>8452</v>
      </c>
      <c r="T6896" s="196"/>
      <c r="U6896" s="196"/>
      <c r="V6896" s="196"/>
      <c r="W6896" s="196"/>
      <c r="X6896" s="222"/>
      <c r="Y6896" t="s">
        <v>8648</v>
      </c>
      <c r="Z6896" t="s">
        <v>8691</v>
      </c>
      <c r="AA6896" t="s">
        <v>8649</v>
      </c>
      <c r="AB6896" s="221" t="str">
        <f>_xlfn.IFNA(IF(Table[[#This Row],[Programme Partner]]&lt;&gt;Table[[#This Row],[Implementing Partner]],CONCATENATE(Table[[#This Row],[Programme Partner]],"-",Table[[#This Row],[Implementing Partner]]),Table[[#This Row],[Programme Partner]]),"")</f>
        <v>UNHCR-NGOF</v>
      </c>
    </row>
    <row r="6897" spans="1:28" ht="16.5" customHeight="1">
      <c r="A6897" s="183"/>
      <c r="B6897" s="195" t="s">
        <v>5273</v>
      </c>
      <c r="C6897" s="198" t="s">
        <v>5184</v>
      </c>
      <c r="D6897" s="212" t="s">
        <v>5273</v>
      </c>
      <c r="E6897" s="269" t="s">
        <v>27</v>
      </c>
      <c r="F6897" s="195" t="s">
        <v>8013</v>
      </c>
      <c r="G6897" t="s">
        <v>8316</v>
      </c>
      <c r="H6897" s="195" t="str">
        <f>IFERROR(VLOOKUP(Table[[#This Row],[Activity Details of Assistance]],WHAT!E:F,2,FALSE),"")</f>
        <v># of household</v>
      </c>
      <c r="I6897" s="195"/>
      <c r="J6897">
        <v>1281</v>
      </c>
      <c r="K6897" t="s">
        <v>8280</v>
      </c>
      <c r="L6897" s="306" t="s">
        <v>13</v>
      </c>
      <c r="M6897" t="s">
        <v>14</v>
      </c>
      <c r="N6897" t="s">
        <v>307</v>
      </c>
      <c r="O6897" t="s">
        <v>1599</v>
      </c>
      <c r="P6897" t="s">
        <v>4723</v>
      </c>
      <c r="Q6897" s="236">
        <v>44866</v>
      </c>
      <c r="R6897" s="236">
        <v>44896</v>
      </c>
      <c r="S6897" t="s">
        <v>8452</v>
      </c>
      <c r="T6897" s="196"/>
      <c r="U6897" s="196"/>
      <c r="V6897" s="196"/>
      <c r="W6897" s="196"/>
      <c r="X6897" s="222"/>
      <c r="Y6897" t="s">
        <v>8648</v>
      </c>
      <c r="Z6897" t="s">
        <v>8691</v>
      </c>
      <c r="AA6897" t="s">
        <v>8649</v>
      </c>
      <c r="AB6897" s="221" t="str">
        <f>_xlfn.IFNA(IF(Table[[#This Row],[Programme Partner]]&lt;&gt;Table[[#This Row],[Implementing Partner]],CONCATENATE(Table[[#This Row],[Programme Partner]],"-",Table[[#This Row],[Implementing Partner]]),Table[[#This Row],[Programme Partner]]),"")</f>
        <v>UNHCR-NGOF</v>
      </c>
    </row>
    <row r="6898" spans="1:28" ht="16.5" customHeight="1">
      <c r="A6898" s="183"/>
      <c r="B6898" s="195" t="s">
        <v>5273</v>
      </c>
      <c r="C6898" s="198" t="s">
        <v>5184</v>
      </c>
      <c r="D6898" s="212" t="s">
        <v>5273</v>
      </c>
      <c r="E6898" s="269" t="s">
        <v>27</v>
      </c>
      <c r="F6898" s="195" t="s">
        <v>8013</v>
      </c>
      <c r="G6898" t="s">
        <v>8442</v>
      </c>
      <c r="H6898" s="195" t="str">
        <f>IFERROR(VLOOKUP(Table[[#This Row],[Activity Details of Assistance]],WHAT!E:F,2,FALSE),"")</f>
        <v># of facilities</v>
      </c>
      <c r="I6898" s="195"/>
      <c r="J6898">
        <v>1030</v>
      </c>
      <c r="K6898" t="s">
        <v>8280</v>
      </c>
      <c r="L6898" s="306" t="s">
        <v>13</v>
      </c>
      <c r="M6898" t="s">
        <v>14</v>
      </c>
      <c r="N6898" t="s">
        <v>307</v>
      </c>
      <c r="O6898" t="s">
        <v>1599</v>
      </c>
      <c r="P6898" t="s">
        <v>4723</v>
      </c>
      <c r="Q6898" s="236">
        <v>44866</v>
      </c>
      <c r="R6898" s="236">
        <v>44896</v>
      </c>
      <c r="S6898" t="s">
        <v>8452</v>
      </c>
      <c r="T6898" s="196"/>
      <c r="U6898" s="196"/>
      <c r="V6898" s="196"/>
      <c r="W6898" s="196"/>
      <c r="X6898" s="222"/>
      <c r="Y6898" t="s">
        <v>8648</v>
      </c>
      <c r="Z6898" t="s">
        <v>8691</v>
      </c>
      <c r="AA6898" t="s">
        <v>8649</v>
      </c>
      <c r="AB6898" s="221" t="str">
        <f>_xlfn.IFNA(IF(Table[[#This Row],[Programme Partner]]&lt;&gt;Table[[#This Row],[Implementing Partner]],CONCATENATE(Table[[#This Row],[Programme Partner]],"-",Table[[#This Row],[Implementing Partner]]),Table[[#This Row],[Programme Partner]]),"")</f>
        <v>UNHCR-NGOF</v>
      </c>
    </row>
    <row r="6899" spans="1:28" ht="16.5" customHeight="1">
      <c r="A6899" s="183"/>
      <c r="B6899" s="195" t="s">
        <v>5273</v>
      </c>
      <c r="C6899" s="198" t="s">
        <v>5184</v>
      </c>
      <c r="D6899" s="212" t="s">
        <v>5273</v>
      </c>
      <c r="E6899" s="269" t="s">
        <v>27</v>
      </c>
      <c r="F6899" s="195" t="s">
        <v>8014</v>
      </c>
      <c r="G6899" t="s">
        <v>8358</v>
      </c>
      <c r="H6899" s="195" t="str">
        <f>IFERROR(VLOOKUP(Table[[#This Row],[Activity Details of Assistance]],WHAT!E:F,2,FALSE),"")</f>
        <v># of campaign per camp </v>
      </c>
      <c r="I6899" s="195"/>
      <c r="J6899">
        <v>8</v>
      </c>
      <c r="K6899" t="s">
        <v>8280</v>
      </c>
      <c r="L6899" s="306" t="s">
        <v>13</v>
      </c>
      <c r="M6899" t="s">
        <v>14</v>
      </c>
      <c r="N6899" t="s">
        <v>307</v>
      </c>
      <c r="O6899" t="s">
        <v>1599</v>
      </c>
      <c r="P6899" t="s">
        <v>4723</v>
      </c>
      <c r="Q6899" s="236">
        <v>44866</v>
      </c>
      <c r="R6899" s="236">
        <v>44896</v>
      </c>
      <c r="S6899" t="s">
        <v>8452</v>
      </c>
      <c r="T6899" s="196"/>
      <c r="U6899" s="196"/>
      <c r="V6899" s="196"/>
      <c r="W6899" s="196"/>
      <c r="X6899" s="222"/>
      <c r="Y6899" t="s">
        <v>8648</v>
      </c>
      <c r="Z6899" t="s">
        <v>8691</v>
      </c>
      <c r="AA6899" t="s">
        <v>8649</v>
      </c>
      <c r="AB6899" s="221" t="str">
        <f>_xlfn.IFNA(IF(Table[[#This Row],[Programme Partner]]&lt;&gt;Table[[#This Row],[Implementing Partner]],CONCATENATE(Table[[#This Row],[Programme Partner]],"-",Table[[#This Row],[Implementing Partner]]),Table[[#This Row],[Programme Partner]]),"")</f>
        <v>UNHCR-NGOF</v>
      </c>
    </row>
    <row r="6900" spans="1:28" ht="16.5" customHeight="1">
      <c r="A6900" s="183"/>
      <c r="B6900" s="195" t="s">
        <v>5273</v>
      </c>
      <c r="C6900" s="198" t="s">
        <v>5184</v>
      </c>
      <c r="D6900" s="212" t="s">
        <v>5273</v>
      </c>
      <c r="E6900" s="269" t="s">
        <v>27</v>
      </c>
      <c r="F6900" s="195" t="s">
        <v>8014</v>
      </c>
      <c r="G6900" s="103" t="s">
        <v>8361</v>
      </c>
      <c r="H6900" s="195" t="str">
        <f>IFERROR(VLOOKUP(Table[[#This Row],[Activity Details of Assistance]],WHAT!E:F,2,FALSE),"")</f>
        <v># of plant</v>
      </c>
      <c r="I6900" s="195"/>
      <c r="J6900">
        <v>2</v>
      </c>
      <c r="K6900" t="s">
        <v>8280</v>
      </c>
      <c r="L6900" s="306" t="s">
        <v>13</v>
      </c>
      <c r="M6900" t="s">
        <v>14</v>
      </c>
      <c r="N6900" t="s">
        <v>307</v>
      </c>
      <c r="O6900" t="s">
        <v>1599</v>
      </c>
      <c r="P6900" t="s">
        <v>4723</v>
      </c>
      <c r="Q6900" s="236">
        <v>44866</v>
      </c>
      <c r="R6900" s="236">
        <v>44896</v>
      </c>
      <c r="S6900" t="s">
        <v>8452</v>
      </c>
      <c r="T6900" s="196"/>
      <c r="U6900" s="196"/>
      <c r="V6900" s="196"/>
      <c r="W6900" s="196"/>
      <c r="X6900" s="222"/>
      <c r="Y6900" t="s">
        <v>8648</v>
      </c>
      <c r="Z6900" t="s">
        <v>8691</v>
      </c>
      <c r="AA6900" t="s">
        <v>8649</v>
      </c>
      <c r="AB6900" s="221" t="str">
        <f>_xlfn.IFNA(IF(Table[[#This Row],[Programme Partner]]&lt;&gt;Table[[#This Row],[Implementing Partner]],CONCATENATE(Table[[#This Row],[Programme Partner]],"-",Table[[#This Row],[Implementing Partner]]),Table[[#This Row],[Programme Partner]]),"")</f>
        <v>UNHCR-NGOF</v>
      </c>
    </row>
    <row r="6901" spans="1:28" ht="16.5" customHeight="1">
      <c r="A6901" s="183"/>
      <c r="B6901" s="195" t="s">
        <v>5273</v>
      </c>
      <c r="C6901" s="198" t="s">
        <v>5184</v>
      </c>
      <c r="D6901" s="212" t="s">
        <v>5273</v>
      </c>
      <c r="E6901" s="269" t="s">
        <v>27</v>
      </c>
      <c r="F6901" s="195" t="s">
        <v>8011</v>
      </c>
      <c r="G6901" t="s">
        <v>8355</v>
      </c>
      <c r="H6901" s="195" t="str">
        <f>IFERROR(VLOOKUP(Table[[#This Row],[Activity Details of Assistance]],WHAT!E:F,2,FALSE),"")</f>
        <v># of water network</v>
      </c>
      <c r="I6901" s="195"/>
      <c r="J6901">
        <v>2</v>
      </c>
      <c r="K6901" t="s">
        <v>8280</v>
      </c>
      <c r="L6901" s="306" t="s">
        <v>13</v>
      </c>
      <c r="M6901" t="s">
        <v>14</v>
      </c>
      <c r="N6901" t="s">
        <v>307</v>
      </c>
      <c r="O6901" t="s">
        <v>1599</v>
      </c>
      <c r="P6901" t="s">
        <v>4726</v>
      </c>
      <c r="Q6901" s="236">
        <v>44866</v>
      </c>
      <c r="R6901" s="236">
        <v>44896</v>
      </c>
      <c r="S6901" t="s">
        <v>8452</v>
      </c>
      <c r="T6901" s="196"/>
      <c r="U6901" s="196"/>
      <c r="V6901" s="196"/>
      <c r="W6901" s="196"/>
      <c r="X6901" s="222"/>
      <c r="Y6901" t="s">
        <v>8648</v>
      </c>
      <c r="Z6901" t="s">
        <v>8691</v>
      </c>
      <c r="AA6901" t="s">
        <v>8649</v>
      </c>
      <c r="AB6901" s="221" t="str">
        <f>_xlfn.IFNA(IF(Table[[#This Row],[Programme Partner]]&lt;&gt;Table[[#This Row],[Implementing Partner]],CONCATENATE(Table[[#This Row],[Programme Partner]],"-",Table[[#This Row],[Implementing Partner]]),Table[[#This Row],[Programme Partner]]),"")</f>
        <v>UNHCR-NGOF</v>
      </c>
    </row>
    <row r="6902" spans="1:28" ht="16.5" customHeight="1">
      <c r="A6902" s="183"/>
      <c r="B6902" s="195" t="s">
        <v>5273</v>
      </c>
      <c r="C6902" s="198" t="s">
        <v>5184</v>
      </c>
      <c r="D6902" s="212" t="s">
        <v>5273</v>
      </c>
      <c r="E6902" s="269" t="s">
        <v>27</v>
      </c>
      <c r="F6902" s="195" t="s">
        <v>8012</v>
      </c>
      <c r="G6902" t="s">
        <v>8359</v>
      </c>
      <c r="H6902" s="195" t="str">
        <f>IFERROR(VLOOKUP(Table[[#This Row],[Activity Details of Assistance]],WHAT!E:F,2,FALSE),"")</f>
        <v># of FSM Site</v>
      </c>
      <c r="I6902" s="195"/>
      <c r="J6902">
        <v>2</v>
      </c>
      <c r="K6902" t="s">
        <v>8280</v>
      </c>
      <c r="L6902" s="306" t="s">
        <v>13</v>
      </c>
      <c r="M6902" t="s">
        <v>14</v>
      </c>
      <c r="N6902" t="s">
        <v>307</v>
      </c>
      <c r="O6902" t="s">
        <v>1599</v>
      </c>
      <c r="P6902" t="s">
        <v>4726</v>
      </c>
      <c r="Q6902" s="236">
        <v>44866</v>
      </c>
      <c r="R6902" s="236">
        <v>44896</v>
      </c>
      <c r="S6902" t="s">
        <v>8452</v>
      </c>
      <c r="T6902" s="196"/>
      <c r="U6902" s="196"/>
      <c r="V6902" s="196"/>
      <c r="W6902" s="196"/>
      <c r="X6902" s="222"/>
      <c r="Y6902" t="s">
        <v>8648</v>
      </c>
      <c r="Z6902" t="s">
        <v>8691</v>
      </c>
      <c r="AA6902" t="s">
        <v>8649</v>
      </c>
      <c r="AB6902" s="221" t="str">
        <f>_xlfn.IFNA(IF(Table[[#This Row],[Programme Partner]]&lt;&gt;Table[[#This Row],[Implementing Partner]],CONCATENATE(Table[[#This Row],[Programme Partner]],"-",Table[[#This Row],[Implementing Partner]]),Table[[#This Row],[Programme Partner]]),"")</f>
        <v>UNHCR-NGOF</v>
      </c>
    </row>
    <row r="6903" spans="1:28" ht="16.5" customHeight="1">
      <c r="A6903" s="183"/>
      <c r="B6903" s="195" t="s">
        <v>5275</v>
      </c>
      <c r="C6903" s="198" t="s">
        <v>5033</v>
      </c>
      <c r="D6903" s="212" t="s">
        <v>5275</v>
      </c>
      <c r="E6903" s="269" t="s">
        <v>27</v>
      </c>
      <c r="F6903" s="195" t="s">
        <v>8011</v>
      </c>
      <c r="G6903" t="s">
        <v>8584</v>
      </c>
      <c r="H6903" s="195" t="str">
        <f>IFERROR(VLOOKUP(Table[[#This Row],[Activity Details of Assistance]],WHAT!E:F,2,FALSE),"")</f>
        <v># of tube well</v>
      </c>
      <c r="I6903" s="195"/>
      <c r="J6903">
        <v>236</v>
      </c>
      <c r="K6903" t="s">
        <v>8280</v>
      </c>
      <c r="L6903" s="306" t="s">
        <v>13</v>
      </c>
      <c r="M6903" t="s">
        <v>14</v>
      </c>
      <c r="N6903" t="s">
        <v>309</v>
      </c>
      <c r="O6903" t="s">
        <v>1606</v>
      </c>
      <c r="P6903" t="s">
        <v>4659</v>
      </c>
      <c r="Q6903" s="236">
        <v>44866</v>
      </c>
      <c r="R6903" s="236">
        <v>44986</v>
      </c>
      <c r="S6903" t="s">
        <v>8452</v>
      </c>
      <c r="T6903" s="196"/>
      <c r="U6903" s="196"/>
      <c r="V6903" s="196"/>
      <c r="W6903" s="196"/>
      <c r="X6903" s="222"/>
      <c r="Y6903" t="s">
        <v>8519</v>
      </c>
      <c r="Z6903">
        <v>1847456486</v>
      </c>
      <c r="AA6903" t="s">
        <v>8520</v>
      </c>
      <c r="AB6903" s="221" t="str">
        <f>_xlfn.IFNA(IF(Table[[#This Row],[Programme Partner]]&lt;&gt;Table[[#This Row],[Implementing Partner]],CONCATENATE(Table[[#This Row],[Programme Partner]],"-",Table[[#This Row],[Implementing Partner]]),Table[[#This Row],[Programme Partner]]),"")</f>
        <v>UNICEF-BRAC</v>
      </c>
    </row>
    <row r="6904" spans="1:28" ht="16.5" customHeight="1">
      <c r="A6904" s="183"/>
      <c r="B6904" s="195" t="s">
        <v>5275</v>
      </c>
      <c r="C6904" s="198" t="s">
        <v>5033</v>
      </c>
      <c r="D6904" s="212" t="s">
        <v>5275</v>
      </c>
      <c r="E6904" s="269" t="s">
        <v>27</v>
      </c>
      <c r="F6904" s="195" t="s">
        <v>8011</v>
      </c>
      <c r="G6904" t="s">
        <v>8355</v>
      </c>
      <c r="H6904" s="195" t="str">
        <f>IFERROR(VLOOKUP(Table[[#This Row],[Activity Details of Assistance]],WHAT!E:F,2,FALSE),"")</f>
        <v># of water network</v>
      </c>
      <c r="I6904" s="195"/>
      <c r="J6904">
        <v>7</v>
      </c>
      <c r="K6904" t="s">
        <v>8280</v>
      </c>
      <c r="L6904" s="306" t="s">
        <v>13</v>
      </c>
      <c r="M6904" t="s">
        <v>14</v>
      </c>
      <c r="N6904" t="s">
        <v>309</v>
      </c>
      <c r="O6904" t="s">
        <v>1606</v>
      </c>
      <c r="P6904" t="s">
        <v>4659</v>
      </c>
      <c r="Q6904" s="236">
        <v>44866</v>
      </c>
      <c r="R6904" s="236">
        <v>44986</v>
      </c>
      <c r="S6904" t="s">
        <v>8452</v>
      </c>
      <c r="T6904" s="196"/>
      <c r="U6904" s="196"/>
      <c r="V6904" s="196"/>
      <c r="W6904" s="196"/>
      <c r="X6904" s="222"/>
      <c r="Y6904" t="s">
        <v>8519</v>
      </c>
      <c r="Z6904">
        <v>1847456486</v>
      </c>
      <c r="AA6904" t="s">
        <v>8520</v>
      </c>
      <c r="AB6904" s="221" t="str">
        <f>_xlfn.IFNA(IF(Table[[#This Row],[Programme Partner]]&lt;&gt;Table[[#This Row],[Implementing Partner]],CONCATENATE(Table[[#This Row],[Programme Partner]],"-",Table[[#This Row],[Implementing Partner]]),Table[[#This Row],[Programme Partner]]),"")</f>
        <v>UNICEF-BRAC</v>
      </c>
    </row>
    <row r="6905" spans="1:28" ht="16.5" customHeight="1">
      <c r="A6905" s="183"/>
      <c r="B6905" s="195" t="s">
        <v>5275</v>
      </c>
      <c r="C6905" s="198" t="s">
        <v>5033</v>
      </c>
      <c r="D6905" s="212" t="s">
        <v>5275</v>
      </c>
      <c r="E6905" s="269" t="s">
        <v>27</v>
      </c>
      <c r="F6905" s="195" t="s">
        <v>8011</v>
      </c>
      <c r="G6905" t="s">
        <v>8318</v>
      </c>
      <c r="H6905" s="195" t="str">
        <f>IFERROR(VLOOKUP(Table[[#This Row],[Activity Details of Assistance]],WHAT!E:F,2,FALSE),"")</f>
        <v># of household</v>
      </c>
      <c r="I6905" s="195"/>
      <c r="J6905">
        <v>100</v>
      </c>
      <c r="K6905" t="s">
        <v>8280</v>
      </c>
      <c r="L6905" s="306" t="s">
        <v>13</v>
      </c>
      <c r="M6905" t="s">
        <v>14</v>
      </c>
      <c r="N6905" t="s">
        <v>309</v>
      </c>
      <c r="O6905" t="s">
        <v>1606</v>
      </c>
      <c r="P6905" t="s">
        <v>4659</v>
      </c>
      <c r="Q6905" s="236">
        <v>44866</v>
      </c>
      <c r="R6905" s="236">
        <v>44986</v>
      </c>
      <c r="S6905" t="s">
        <v>8452</v>
      </c>
      <c r="T6905" s="196"/>
      <c r="U6905" s="196"/>
      <c r="V6905" s="196"/>
      <c r="W6905" s="196"/>
      <c r="X6905" s="222"/>
      <c r="Y6905" t="s">
        <v>8519</v>
      </c>
      <c r="Z6905">
        <v>1847456486</v>
      </c>
      <c r="AA6905" t="s">
        <v>8520</v>
      </c>
      <c r="AB6905" s="221" t="str">
        <f>_xlfn.IFNA(IF(Table[[#This Row],[Programme Partner]]&lt;&gt;Table[[#This Row],[Implementing Partner]],CONCATENATE(Table[[#This Row],[Programme Partner]],"-",Table[[#This Row],[Implementing Partner]]),Table[[#This Row],[Programme Partner]]),"")</f>
        <v>UNICEF-BRAC</v>
      </c>
    </row>
    <row r="6906" spans="1:28" ht="16.5" customHeight="1">
      <c r="A6906" s="183"/>
      <c r="B6906" s="195" t="s">
        <v>5275</v>
      </c>
      <c r="C6906" s="198" t="s">
        <v>5033</v>
      </c>
      <c r="D6906" s="212" t="s">
        <v>5275</v>
      </c>
      <c r="E6906" s="269" t="s">
        <v>27</v>
      </c>
      <c r="F6906" s="195" t="s">
        <v>8012</v>
      </c>
      <c r="G6906" t="s">
        <v>8585</v>
      </c>
      <c r="H6906" s="195" t="str">
        <f>IFERROR(VLOOKUP(Table[[#This Row],[Activity Details of Assistance]],WHAT!E:F,2,FALSE),"")</f>
        <v xml:space="preserve"># of door </v>
      </c>
      <c r="I6906" s="195"/>
      <c r="J6906">
        <v>67</v>
      </c>
      <c r="K6906" t="s">
        <v>8280</v>
      </c>
      <c r="L6906" s="306" t="s">
        <v>13</v>
      </c>
      <c r="M6906" t="s">
        <v>14</v>
      </c>
      <c r="N6906" t="s">
        <v>309</v>
      </c>
      <c r="O6906" t="s">
        <v>1606</v>
      </c>
      <c r="P6906" t="s">
        <v>4659</v>
      </c>
      <c r="Q6906" s="236">
        <v>44866</v>
      </c>
      <c r="R6906" s="236">
        <v>44986</v>
      </c>
      <c r="S6906" t="s">
        <v>8452</v>
      </c>
      <c r="T6906" s="196"/>
      <c r="U6906" s="196"/>
      <c r="V6906" s="196"/>
      <c r="W6906" s="196"/>
      <c r="X6906" s="222"/>
      <c r="Y6906" t="s">
        <v>8519</v>
      </c>
      <c r="Z6906">
        <v>1847456486</v>
      </c>
      <c r="AA6906" t="s">
        <v>8520</v>
      </c>
      <c r="AB6906" s="221" t="str">
        <f>_xlfn.IFNA(IF(Table[[#This Row],[Programme Partner]]&lt;&gt;Table[[#This Row],[Implementing Partner]],CONCATENATE(Table[[#This Row],[Programme Partner]],"-",Table[[#This Row],[Implementing Partner]]),Table[[#This Row],[Programme Partner]]),"")</f>
        <v>UNICEF-BRAC</v>
      </c>
    </row>
    <row r="6907" spans="1:28" ht="16.5" customHeight="1">
      <c r="A6907" s="183"/>
      <c r="B6907" s="195" t="s">
        <v>5275</v>
      </c>
      <c r="C6907" s="198" t="s">
        <v>5033</v>
      </c>
      <c r="D6907" s="212" t="s">
        <v>5275</v>
      </c>
      <c r="E6907" s="269" t="s">
        <v>27</v>
      </c>
      <c r="F6907" s="195" t="s">
        <v>8012</v>
      </c>
      <c r="G6907" t="s">
        <v>8359</v>
      </c>
      <c r="H6907" s="195" t="str">
        <f>IFERROR(VLOOKUP(Table[[#This Row],[Activity Details of Assistance]],WHAT!E:F,2,FALSE),"")</f>
        <v># of FSM Site</v>
      </c>
      <c r="I6907" s="195"/>
      <c r="J6907">
        <v>7</v>
      </c>
      <c r="K6907" t="s">
        <v>8280</v>
      </c>
      <c r="L6907" s="306" t="s">
        <v>13</v>
      </c>
      <c r="M6907" t="s">
        <v>14</v>
      </c>
      <c r="N6907" t="s">
        <v>309</v>
      </c>
      <c r="O6907" t="s">
        <v>1606</v>
      </c>
      <c r="P6907" t="s">
        <v>4659</v>
      </c>
      <c r="Q6907" s="236">
        <v>44866</v>
      </c>
      <c r="R6907" s="236">
        <v>44986</v>
      </c>
      <c r="S6907" t="s">
        <v>8452</v>
      </c>
      <c r="T6907" s="196"/>
      <c r="U6907" s="196"/>
      <c r="V6907" s="196"/>
      <c r="W6907" s="196"/>
      <c r="X6907" s="222"/>
      <c r="Y6907" t="s">
        <v>8519</v>
      </c>
      <c r="Z6907">
        <v>1847456486</v>
      </c>
      <c r="AA6907" t="s">
        <v>8520</v>
      </c>
      <c r="AB6907" s="221" t="str">
        <f>_xlfn.IFNA(IF(Table[[#This Row],[Programme Partner]]&lt;&gt;Table[[#This Row],[Implementing Partner]],CONCATENATE(Table[[#This Row],[Programme Partner]],"-",Table[[#This Row],[Implementing Partner]]),Table[[#This Row],[Programme Partner]]),"")</f>
        <v>UNICEF-BRAC</v>
      </c>
    </row>
    <row r="6908" spans="1:28" ht="16.5" customHeight="1">
      <c r="A6908" s="183"/>
      <c r="B6908" s="195" t="s">
        <v>5275</v>
      </c>
      <c r="C6908" s="198" t="s">
        <v>5033</v>
      </c>
      <c r="D6908" s="212" t="s">
        <v>5275</v>
      </c>
      <c r="E6908" s="269" t="s">
        <v>27</v>
      </c>
      <c r="F6908" s="195" t="s">
        <v>8012</v>
      </c>
      <c r="G6908" t="s">
        <v>8356</v>
      </c>
      <c r="H6908" s="195" t="str">
        <f>IFERROR(VLOOKUP(Table[[#This Row],[Activity Details of Assistance]],WHAT!E:F,2,FALSE),"")</f>
        <v># of FSM Site</v>
      </c>
      <c r="I6908" s="195"/>
      <c r="J6908">
        <v>6</v>
      </c>
      <c r="K6908" t="s">
        <v>8280</v>
      </c>
      <c r="L6908" s="306" t="s">
        <v>13</v>
      </c>
      <c r="M6908" t="s">
        <v>14</v>
      </c>
      <c r="N6908" t="s">
        <v>309</v>
      </c>
      <c r="O6908" t="s">
        <v>1606</v>
      </c>
      <c r="P6908" t="s">
        <v>4659</v>
      </c>
      <c r="Q6908" s="236">
        <v>44866</v>
      </c>
      <c r="R6908" s="236">
        <v>44986</v>
      </c>
      <c r="S6908" t="s">
        <v>8452</v>
      </c>
      <c r="T6908" s="196"/>
      <c r="U6908" s="196"/>
      <c r="V6908" s="196"/>
      <c r="W6908" s="196"/>
      <c r="X6908" s="222"/>
      <c r="Y6908" t="s">
        <v>8519</v>
      </c>
      <c r="Z6908">
        <v>1847456486</v>
      </c>
      <c r="AA6908" t="s">
        <v>8520</v>
      </c>
      <c r="AB6908" s="221" t="str">
        <f>_xlfn.IFNA(IF(Table[[#This Row],[Programme Partner]]&lt;&gt;Table[[#This Row],[Implementing Partner]],CONCATENATE(Table[[#This Row],[Programme Partner]],"-",Table[[#This Row],[Implementing Partner]]),Table[[#This Row],[Programme Partner]]),"")</f>
        <v>UNICEF-BRAC</v>
      </c>
    </row>
    <row r="6909" spans="1:28" ht="16.5" customHeight="1">
      <c r="A6909" s="183"/>
      <c r="B6909" s="195" t="s">
        <v>5275</v>
      </c>
      <c r="C6909" s="198" t="s">
        <v>5033</v>
      </c>
      <c r="D6909" s="212" t="s">
        <v>5275</v>
      </c>
      <c r="E6909" s="269" t="s">
        <v>27</v>
      </c>
      <c r="F6909" s="195" t="s">
        <v>8012</v>
      </c>
      <c r="G6909" t="s">
        <v>8586</v>
      </c>
      <c r="H6909" s="195" t="str">
        <f>IFERROR(VLOOKUP(Table[[#This Row],[Activity Details of Assistance]],WHAT!E:F,2,FALSE),"")</f>
        <v># of door</v>
      </c>
      <c r="I6909" s="195"/>
      <c r="J6909">
        <v>282</v>
      </c>
      <c r="K6909" t="s">
        <v>8280</v>
      </c>
      <c r="L6909" s="306" t="s">
        <v>13</v>
      </c>
      <c r="M6909" t="s">
        <v>14</v>
      </c>
      <c r="N6909" t="s">
        <v>309</v>
      </c>
      <c r="O6909" t="s">
        <v>1606</v>
      </c>
      <c r="P6909" t="s">
        <v>4659</v>
      </c>
      <c r="Q6909" s="236">
        <v>44866</v>
      </c>
      <c r="R6909" s="236">
        <v>44986</v>
      </c>
      <c r="S6909" t="s">
        <v>8452</v>
      </c>
      <c r="T6909" s="196"/>
      <c r="U6909" s="196"/>
      <c r="V6909" s="196"/>
      <c r="W6909" s="196"/>
      <c r="X6909" s="222"/>
      <c r="Y6909" t="s">
        <v>8519</v>
      </c>
      <c r="Z6909">
        <v>1847456486</v>
      </c>
      <c r="AA6909" t="s">
        <v>8520</v>
      </c>
      <c r="AB6909" s="221" t="str">
        <f>_xlfn.IFNA(IF(Table[[#This Row],[Programme Partner]]&lt;&gt;Table[[#This Row],[Implementing Partner]],CONCATENATE(Table[[#This Row],[Programme Partner]],"-",Table[[#This Row],[Implementing Partner]]),Table[[#This Row],[Programme Partner]]),"")</f>
        <v>UNICEF-BRAC</v>
      </c>
    </row>
    <row r="6910" spans="1:28" ht="16.5" customHeight="1">
      <c r="A6910" s="183"/>
      <c r="B6910" s="195" t="s">
        <v>5275</v>
      </c>
      <c r="C6910" s="198" t="s">
        <v>5033</v>
      </c>
      <c r="D6910" s="212" t="s">
        <v>5275</v>
      </c>
      <c r="E6910" s="269" t="s">
        <v>27</v>
      </c>
      <c r="F6910" s="195" t="s">
        <v>8012</v>
      </c>
      <c r="G6910" t="s">
        <v>8357</v>
      </c>
      <c r="H6910" s="195" t="str">
        <f>IFERROR(VLOOKUP(Table[[#This Row],[Activity Details of Assistance]],WHAT!E:F,2,FALSE),"")</f>
        <v># of door</v>
      </c>
      <c r="I6910" s="195"/>
      <c r="J6910">
        <v>1234</v>
      </c>
      <c r="K6910" t="s">
        <v>8280</v>
      </c>
      <c r="L6910" s="306" t="s">
        <v>13</v>
      </c>
      <c r="M6910" t="s">
        <v>14</v>
      </c>
      <c r="N6910" t="s">
        <v>309</v>
      </c>
      <c r="O6910" t="s">
        <v>1606</v>
      </c>
      <c r="P6910" t="s">
        <v>4659</v>
      </c>
      <c r="Q6910" s="236">
        <v>44866</v>
      </c>
      <c r="R6910" s="236">
        <v>44986</v>
      </c>
      <c r="S6910" t="s">
        <v>8452</v>
      </c>
      <c r="T6910" s="196"/>
      <c r="U6910" s="196"/>
      <c r="V6910" s="196"/>
      <c r="W6910" s="196"/>
      <c r="X6910" s="222"/>
      <c r="Y6910" t="s">
        <v>8519</v>
      </c>
      <c r="Z6910">
        <v>1847456486</v>
      </c>
      <c r="AA6910" t="s">
        <v>8520</v>
      </c>
      <c r="AB6910" s="221" t="str">
        <f>_xlfn.IFNA(IF(Table[[#This Row],[Programme Partner]]&lt;&gt;Table[[#This Row],[Implementing Partner]],CONCATENATE(Table[[#This Row],[Programme Partner]],"-",Table[[#This Row],[Implementing Partner]]),Table[[#This Row],[Programme Partner]]),"")</f>
        <v>UNICEF-BRAC</v>
      </c>
    </row>
    <row r="6911" spans="1:28" ht="16.5" customHeight="1">
      <c r="A6911" s="183"/>
      <c r="B6911" s="195" t="s">
        <v>5275</v>
      </c>
      <c r="C6911" s="198" t="s">
        <v>5033</v>
      </c>
      <c r="D6911" s="212" t="s">
        <v>5275</v>
      </c>
      <c r="E6911" s="269" t="s">
        <v>27</v>
      </c>
      <c r="F6911" s="195" t="s">
        <v>8013</v>
      </c>
      <c r="G6911" t="s">
        <v>8314</v>
      </c>
      <c r="H6911" s="195" t="str">
        <f>IFERROR(VLOOKUP(Table[[#This Row],[Activity Details of Assistance]],WHAT!E:F,2,FALSE),"")</f>
        <v># of HP sessions at HH level</v>
      </c>
      <c r="I6911" s="195"/>
      <c r="J6911">
        <v>5472</v>
      </c>
      <c r="K6911" t="s">
        <v>8280</v>
      </c>
      <c r="L6911" s="306" t="s">
        <v>13</v>
      </c>
      <c r="M6911" t="s">
        <v>14</v>
      </c>
      <c r="N6911" t="s">
        <v>309</v>
      </c>
      <c r="O6911" t="s">
        <v>1606</v>
      </c>
      <c r="P6911" t="s">
        <v>4659</v>
      </c>
      <c r="Q6911" s="236">
        <v>44866</v>
      </c>
      <c r="R6911" s="236">
        <v>44986</v>
      </c>
      <c r="S6911" t="s">
        <v>8452</v>
      </c>
      <c r="T6911" s="196"/>
      <c r="U6911" s="196"/>
      <c r="V6911" s="196"/>
      <c r="W6911" s="196"/>
      <c r="X6911" s="222"/>
      <c r="Y6911" t="s">
        <v>8519</v>
      </c>
      <c r="Z6911">
        <v>1847456486</v>
      </c>
      <c r="AA6911" t="s">
        <v>8520</v>
      </c>
      <c r="AB6911" s="221" t="str">
        <f>_xlfn.IFNA(IF(Table[[#This Row],[Programme Partner]]&lt;&gt;Table[[#This Row],[Implementing Partner]],CONCATENATE(Table[[#This Row],[Programme Partner]],"-",Table[[#This Row],[Implementing Partner]]),Table[[#This Row],[Programme Partner]]),"")</f>
        <v>UNICEF-BRAC</v>
      </c>
    </row>
    <row r="6912" spans="1:28" ht="16.5" customHeight="1">
      <c r="A6912" s="183"/>
      <c r="B6912" s="195" t="s">
        <v>5275</v>
      </c>
      <c r="C6912" s="198" t="s">
        <v>5033</v>
      </c>
      <c r="D6912" s="212" t="s">
        <v>5275</v>
      </c>
      <c r="E6912" s="269" t="s">
        <v>27</v>
      </c>
      <c r="F6912" s="195" t="s">
        <v>8013</v>
      </c>
      <c r="G6912" t="s">
        <v>8369</v>
      </c>
      <c r="H6912" s="195" t="str">
        <f>IFERROR(VLOOKUP(Table[[#This Row],[Activity Details of Assistance]],WHAT!E:F,2,FALSE),"")</f>
        <v># of female in reproductive age</v>
      </c>
      <c r="I6912" s="195"/>
      <c r="J6912">
        <v>1205</v>
      </c>
      <c r="K6912" t="s">
        <v>8280</v>
      </c>
      <c r="L6912" s="306" t="s">
        <v>13</v>
      </c>
      <c r="M6912" t="s">
        <v>14</v>
      </c>
      <c r="N6912" t="s">
        <v>309</v>
      </c>
      <c r="O6912" t="s">
        <v>1606</v>
      </c>
      <c r="P6912" t="s">
        <v>4659</v>
      </c>
      <c r="Q6912" s="236">
        <v>44866</v>
      </c>
      <c r="R6912" s="236">
        <v>44986</v>
      </c>
      <c r="S6912" t="s">
        <v>8452</v>
      </c>
      <c r="T6912" s="196"/>
      <c r="U6912" s="196"/>
      <c r="V6912" s="196"/>
      <c r="W6912" s="196"/>
      <c r="X6912" s="222"/>
      <c r="Y6912" t="s">
        <v>8519</v>
      </c>
      <c r="Z6912">
        <v>1847456486</v>
      </c>
      <c r="AA6912" t="s">
        <v>8520</v>
      </c>
      <c r="AB6912" s="221" t="str">
        <f>_xlfn.IFNA(IF(Table[[#This Row],[Programme Partner]]&lt;&gt;Table[[#This Row],[Implementing Partner]],CONCATENATE(Table[[#This Row],[Programme Partner]],"-",Table[[#This Row],[Implementing Partner]]),Table[[#This Row],[Programme Partner]]),"")</f>
        <v>UNICEF-BRAC</v>
      </c>
    </row>
    <row r="6913" spans="1:28" ht="16.5" customHeight="1">
      <c r="A6913" s="183"/>
      <c r="B6913" s="195" t="s">
        <v>5275</v>
      </c>
      <c r="C6913" s="198" t="s">
        <v>5033</v>
      </c>
      <c r="D6913" s="212" t="s">
        <v>5275</v>
      </c>
      <c r="E6913" s="269" t="s">
        <v>27</v>
      </c>
      <c r="F6913" s="195" t="s">
        <v>8013</v>
      </c>
      <c r="G6913" t="s">
        <v>8315</v>
      </c>
      <c r="H6913" s="195" t="str">
        <f>IFERROR(VLOOKUP(Table[[#This Row],[Activity Details of Assistance]],WHAT!E:F,2,FALSE),"")</f>
        <v># of handwashing station</v>
      </c>
      <c r="I6913" s="195"/>
      <c r="J6913">
        <v>30</v>
      </c>
      <c r="K6913" t="s">
        <v>8280</v>
      </c>
      <c r="L6913" s="306" t="s">
        <v>13</v>
      </c>
      <c r="M6913" t="s">
        <v>14</v>
      </c>
      <c r="N6913" t="s">
        <v>309</v>
      </c>
      <c r="O6913" t="s">
        <v>1606</v>
      </c>
      <c r="P6913" t="s">
        <v>4659</v>
      </c>
      <c r="Q6913" s="236">
        <v>44866</v>
      </c>
      <c r="R6913" s="236">
        <v>44986</v>
      </c>
      <c r="S6913" t="s">
        <v>8452</v>
      </c>
      <c r="T6913" s="196"/>
      <c r="U6913" s="196"/>
      <c r="V6913" s="196"/>
      <c r="W6913" s="196"/>
      <c r="X6913" s="222"/>
      <c r="Y6913" t="s">
        <v>8519</v>
      </c>
      <c r="Z6913">
        <v>1847456486</v>
      </c>
      <c r="AA6913" t="s">
        <v>8520</v>
      </c>
      <c r="AB6913" s="221" t="str">
        <f>_xlfn.IFNA(IF(Table[[#This Row],[Programme Partner]]&lt;&gt;Table[[#This Row],[Implementing Partner]],CONCATENATE(Table[[#This Row],[Programme Partner]],"-",Table[[#This Row],[Implementing Partner]]),Table[[#This Row],[Programme Partner]]),"")</f>
        <v>UNICEF-BRAC</v>
      </c>
    </row>
    <row r="6914" spans="1:28" ht="16.5" customHeight="1">
      <c r="A6914" s="183"/>
      <c r="B6914" s="195" t="s">
        <v>5275</v>
      </c>
      <c r="C6914" s="198" t="s">
        <v>5033</v>
      </c>
      <c r="D6914" s="212" t="s">
        <v>5275</v>
      </c>
      <c r="E6914" s="269" t="s">
        <v>27</v>
      </c>
      <c r="F6914" s="195" t="s">
        <v>8013</v>
      </c>
      <c r="G6914" t="s">
        <v>8442</v>
      </c>
      <c r="H6914" s="195" t="str">
        <f>IFERROR(VLOOKUP(Table[[#This Row],[Activity Details of Assistance]],WHAT!E:F,2,FALSE),"")</f>
        <v># of facilities</v>
      </c>
      <c r="I6914" s="195"/>
      <c r="J6914">
        <v>9605</v>
      </c>
      <c r="K6914" t="s">
        <v>8280</v>
      </c>
      <c r="L6914" s="306" t="s">
        <v>13</v>
      </c>
      <c r="M6914" t="s">
        <v>14</v>
      </c>
      <c r="N6914" t="s">
        <v>309</v>
      </c>
      <c r="O6914" t="s">
        <v>1606</v>
      </c>
      <c r="P6914" t="s">
        <v>4659</v>
      </c>
      <c r="Q6914" s="236">
        <v>44866</v>
      </c>
      <c r="R6914" s="236">
        <v>44986</v>
      </c>
      <c r="S6914" t="s">
        <v>8452</v>
      </c>
      <c r="T6914" s="196"/>
      <c r="U6914" s="196"/>
      <c r="V6914" s="196"/>
      <c r="W6914" s="196"/>
      <c r="X6914" s="222"/>
      <c r="Y6914" t="s">
        <v>8519</v>
      </c>
      <c r="Z6914">
        <v>1847456486</v>
      </c>
      <c r="AA6914" t="s">
        <v>8520</v>
      </c>
      <c r="AB6914" s="221" t="str">
        <f>_xlfn.IFNA(IF(Table[[#This Row],[Programme Partner]]&lt;&gt;Table[[#This Row],[Implementing Partner]],CONCATENATE(Table[[#This Row],[Programme Partner]],"-",Table[[#This Row],[Implementing Partner]]),Table[[#This Row],[Programme Partner]]),"")</f>
        <v>UNICEF-BRAC</v>
      </c>
    </row>
    <row r="6915" spans="1:28" ht="16.5" customHeight="1">
      <c r="A6915" s="183"/>
      <c r="B6915" s="195" t="s">
        <v>5275</v>
      </c>
      <c r="C6915" s="198" t="s">
        <v>5033</v>
      </c>
      <c r="D6915" s="212" t="s">
        <v>5275</v>
      </c>
      <c r="E6915" s="269" t="s">
        <v>27</v>
      </c>
      <c r="F6915" s="195" t="s">
        <v>8014</v>
      </c>
      <c r="G6915" s="103" t="s">
        <v>8361</v>
      </c>
      <c r="H6915" s="195" t="str">
        <f>IFERROR(VLOOKUP(Table[[#This Row],[Activity Details of Assistance]],WHAT!E:F,2,FALSE),"")</f>
        <v># of plant</v>
      </c>
      <c r="I6915" s="195"/>
      <c r="J6915">
        <v>1</v>
      </c>
      <c r="K6915" t="s">
        <v>8280</v>
      </c>
      <c r="L6915" s="306" t="s">
        <v>13</v>
      </c>
      <c r="M6915" t="s">
        <v>14</v>
      </c>
      <c r="N6915" t="s">
        <v>309</v>
      </c>
      <c r="O6915" t="s">
        <v>1606</v>
      </c>
      <c r="P6915" t="s">
        <v>4659</v>
      </c>
      <c r="Q6915" s="236">
        <v>44866</v>
      </c>
      <c r="R6915" s="236">
        <v>44986</v>
      </c>
      <c r="S6915" t="s">
        <v>8452</v>
      </c>
      <c r="T6915" s="196"/>
      <c r="U6915" s="196"/>
      <c r="V6915" s="196"/>
      <c r="W6915" s="196"/>
      <c r="X6915" s="222"/>
      <c r="Y6915" t="s">
        <v>8519</v>
      </c>
      <c r="Z6915">
        <v>1847456486</v>
      </c>
      <c r="AA6915" t="s">
        <v>8520</v>
      </c>
      <c r="AB6915" s="221" t="str">
        <f>_xlfn.IFNA(IF(Table[[#This Row],[Programme Partner]]&lt;&gt;Table[[#This Row],[Implementing Partner]],CONCATENATE(Table[[#This Row],[Programme Partner]],"-",Table[[#This Row],[Implementing Partner]]),Table[[#This Row],[Programme Partner]]),"")</f>
        <v>UNICEF-BRAC</v>
      </c>
    </row>
    <row r="6916" spans="1:28" ht="16.5" customHeight="1">
      <c r="A6916" s="183"/>
      <c r="B6916" s="195" t="s">
        <v>5275</v>
      </c>
      <c r="C6916" s="198" t="s">
        <v>5033</v>
      </c>
      <c r="D6916" s="212" t="s">
        <v>5275</v>
      </c>
      <c r="E6916" s="269" t="s">
        <v>27</v>
      </c>
      <c r="F6916" s="195" t="s">
        <v>8014</v>
      </c>
      <c r="G6916" t="s">
        <v>8375</v>
      </c>
      <c r="H6916" s="195" t="str">
        <f>IFERROR(VLOOKUP(Table[[#This Row],[Activity Details of Assistance]],WHAT!E:F,2,FALSE),"")</f>
        <v># of 10L bin</v>
      </c>
      <c r="I6916" s="195"/>
      <c r="J6916">
        <v>4000</v>
      </c>
      <c r="K6916" t="s">
        <v>8280</v>
      </c>
      <c r="L6916" s="306" t="s">
        <v>13</v>
      </c>
      <c r="M6916" t="s">
        <v>14</v>
      </c>
      <c r="N6916" t="s">
        <v>309</v>
      </c>
      <c r="O6916" t="s">
        <v>1606</v>
      </c>
      <c r="P6916" t="s">
        <v>4659</v>
      </c>
      <c r="Q6916" s="236">
        <v>44866</v>
      </c>
      <c r="R6916" s="236">
        <v>44986</v>
      </c>
      <c r="S6916" t="s">
        <v>8452</v>
      </c>
      <c r="T6916" s="196"/>
      <c r="U6916" s="196"/>
      <c r="V6916" s="196"/>
      <c r="W6916" s="196"/>
      <c r="X6916" s="222"/>
      <c r="Y6916" t="s">
        <v>8519</v>
      </c>
      <c r="Z6916">
        <v>1847456486</v>
      </c>
      <c r="AA6916" t="s">
        <v>8520</v>
      </c>
      <c r="AB6916" s="221" t="str">
        <f>_xlfn.IFNA(IF(Table[[#This Row],[Programme Partner]]&lt;&gt;Table[[#This Row],[Implementing Partner]],CONCATENATE(Table[[#This Row],[Programme Partner]],"-",Table[[#This Row],[Implementing Partner]]),Table[[#This Row],[Programme Partner]]),"")</f>
        <v>UNICEF-BRAC</v>
      </c>
    </row>
    <row r="6917" spans="1:28" ht="16.5" customHeight="1">
      <c r="A6917" s="183"/>
      <c r="B6917" s="195" t="s">
        <v>5275</v>
      </c>
      <c r="C6917" s="198" t="s">
        <v>5184</v>
      </c>
      <c r="D6917" s="212" t="s">
        <v>5275</v>
      </c>
      <c r="E6917" s="269" t="s">
        <v>27</v>
      </c>
      <c r="F6917" s="195" t="s">
        <v>8011</v>
      </c>
      <c r="G6917" t="s">
        <v>8584</v>
      </c>
      <c r="H6917" s="195" t="str">
        <f>IFERROR(VLOOKUP(Table[[#This Row],[Activity Details of Assistance]],WHAT!E:F,2,FALSE),"")</f>
        <v># of tube well</v>
      </c>
      <c r="I6917" s="195"/>
      <c r="J6917">
        <v>165</v>
      </c>
      <c r="K6917" t="s">
        <v>8280</v>
      </c>
      <c r="L6917" s="306" t="s">
        <v>13</v>
      </c>
      <c r="M6917" t="s">
        <v>14</v>
      </c>
      <c r="N6917" t="s">
        <v>309</v>
      </c>
      <c r="O6917" t="s">
        <v>1606</v>
      </c>
      <c r="P6917" t="s">
        <v>6481</v>
      </c>
      <c r="Q6917" s="236">
        <v>44866</v>
      </c>
      <c r="R6917" s="236">
        <v>44927</v>
      </c>
      <c r="S6917" t="s">
        <v>8452</v>
      </c>
      <c r="T6917" s="196"/>
      <c r="U6917" s="196"/>
      <c r="V6917" s="196"/>
      <c r="W6917" s="196"/>
      <c r="X6917" s="222"/>
      <c r="Y6917" t="s">
        <v>8518</v>
      </c>
      <c r="Z6917">
        <v>8801712003560</v>
      </c>
      <c r="AA6917" t="s">
        <v>8289</v>
      </c>
      <c r="AB6917" s="221" t="str">
        <f>_xlfn.IFNA(IF(Table[[#This Row],[Programme Partner]]&lt;&gt;Table[[#This Row],[Implementing Partner]],CONCATENATE(Table[[#This Row],[Programme Partner]],"-",Table[[#This Row],[Implementing Partner]]),Table[[#This Row],[Programme Partner]]),"")</f>
        <v>UNICEF-NGOF</v>
      </c>
    </row>
    <row r="6918" spans="1:28" ht="16.5" customHeight="1">
      <c r="A6918" s="183"/>
      <c r="B6918" s="195" t="s">
        <v>5275</v>
      </c>
      <c r="C6918" s="198" t="s">
        <v>5184</v>
      </c>
      <c r="D6918" s="212" t="s">
        <v>5275</v>
      </c>
      <c r="E6918" s="269" t="s">
        <v>27</v>
      </c>
      <c r="F6918" s="195" t="s">
        <v>8011</v>
      </c>
      <c r="G6918" t="s">
        <v>8355</v>
      </c>
      <c r="H6918" s="195" t="str">
        <f>IFERROR(VLOOKUP(Table[[#This Row],[Activity Details of Assistance]],WHAT!E:F,2,FALSE),"")</f>
        <v># of water network</v>
      </c>
      <c r="I6918" s="195"/>
      <c r="J6918">
        <v>6</v>
      </c>
      <c r="K6918" t="s">
        <v>8280</v>
      </c>
      <c r="L6918" s="306" t="s">
        <v>13</v>
      </c>
      <c r="M6918" t="s">
        <v>14</v>
      </c>
      <c r="N6918" t="s">
        <v>309</v>
      </c>
      <c r="O6918" t="s">
        <v>1606</v>
      </c>
      <c r="P6918" t="s">
        <v>6481</v>
      </c>
      <c r="Q6918" s="236">
        <v>44866</v>
      </c>
      <c r="R6918" s="236">
        <v>44927</v>
      </c>
      <c r="S6918" t="s">
        <v>8452</v>
      </c>
      <c r="T6918" s="196"/>
      <c r="U6918" s="196"/>
      <c r="V6918" s="196"/>
      <c r="W6918" s="196"/>
      <c r="X6918" s="222"/>
      <c r="Y6918" t="s">
        <v>8518</v>
      </c>
      <c r="Z6918">
        <v>8801712003560</v>
      </c>
      <c r="AA6918" t="s">
        <v>8289</v>
      </c>
      <c r="AB6918" s="221" t="str">
        <f>_xlfn.IFNA(IF(Table[[#This Row],[Programme Partner]]&lt;&gt;Table[[#This Row],[Implementing Partner]],CONCATENATE(Table[[#This Row],[Programme Partner]],"-",Table[[#This Row],[Implementing Partner]]),Table[[#This Row],[Programme Partner]]),"")</f>
        <v>UNICEF-NGOF</v>
      </c>
    </row>
    <row r="6919" spans="1:28" ht="16.5" customHeight="1">
      <c r="A6919" s="183"/>
      <c r="B6919" s="195" t="s">
        <v>5275</v>
      </c>
      <c r="C6919" s="198" t="s">
        <v>5184</v>
      </c>
      <c r="D6919" s="212" t="s">
        <v>5275</v>
      </c>
      <c r="E6919" s="269" t="s">
        <v>27</v>
      </c>
      <c r="F6919" s="195" t="s">
        <v>8011</v>
      </c>
      <c r="G6919" t="s">
        <v>8318</v>
      </c>
      <c r="H6919" s="195" t="str">
        <f>IFERROR(VLOOKUP(Table[[#This Row],[Activity Details of Assistance]],WHAT!E:F,2,FALSE),"")</f>
        <v># of household</v>
      </c>
      <c r="I6919" s="195"/>
      <c r="J6919">
        <v>360</v>
      </c>
      <c r="K6919" t="s">
        <v>8280</v>
      </c>
      <c r="L6919" s="306" t="s">
        <v>13</v>
      </c>
      <c r="M6919" t="s">
        <v>14</v>
      </c>
      <c r="N6919" t="s">
        <v>309</v>
      </c>
      <c r="O6919" t="s">
        <v>1606</v>
      </c>
      <c r="P6919" t="s">
        <v>6481</v>
      </c>
      <c r="Q6919" s="236">
        <v>44866</v>
      </c>
      <c r="R6919" s="236">
        <v>44927</v>
      </c>
      <c r="S6919" t="s">
        <v>8452</v>
      </c>
      <c r="T6919" s="196"/>
      <c r="U6919" s="196"/>
      <c r="V6919" s="196"/>
      <c r="W6919" s="196"/>
      <c r="X6919" s="222"/>
      <c r="Y6919" t="s">
        <v>8518</v>
      </c>
      <c r="Z6919">
        <v>8801712003560</v>
      </c>
      <c r="AA6919" t="s">
        <v>8289</v>
      </c>
      <c r="AB6919" s="221" t="str">
        <f>_xlfn.IFNA(IF(Table[[#This Row],[Programme Partner]]&lt;&gt;Table[[#This Row],[Implementing Partner]],CONCATENATE(Table[[#This Row],[Programme Partner]],"-",Table[[#This Row],[Implementing Partner]]),Table[[#This Row],[Programme Partner]]),"")</f>
        <v>UNICEF-NGOF</v>
      </c>
    </row>
    <row r="6920" spans="1:28" ht="16.5" customHeight="1">
      <c r="A6920" s="183"/>
      <c r="B6920" s="195" t="s">
        <v>5275</v>
      </c>
      <c r="C6920" s="198" t="s">
        <v>5184</v>
      </c>
      <c r="D6920" s="212" t="s">
        <v>5275</v>
      </c>
      <c r="E6920" s="269" t="s">
        <v>27</v>
      </c>
      <c r="F6920" s="195" t="s">
        <v>8011</v>
      </c>
      <c r="G6920" t="s">
        <v>8019</v>
      </c>
      <c r="H6920" s="195" t="str">
        <f>IFERROR(VLOOKUP(Table[[#This Row],[Activity Details of Assistance]],WHAT!E:F,2,FALSE),"")</f>
        <v>N/A</v>
      </c>
      <c r="I6920" s="195"/>
      <c r="J6920">
        <v>16</v>
      </c>
      <c r="K6920" t="s">
        <v>8280</v>
      </c>
      <c r="L6920" s="306" t="s">
        <v>13</v>
      </c>
      <c r="M6920" t="s">
        <v>14</v>
      </c>
      <c r="N6920" t="s">
        <v>309</v>
      </c>
      <c r="O6920" t="s">
        <v>1606</v>
      </c>
      <c r="P6920" t="s">
        <v>6481</v>
      </c>
      <c r="Q6920" s="236">
        <v>44866</v>
      </c>
      <c r="R6920" s="236">
        <v>44927</v>
      </c>
      <c r="S6920" t="s">
        <v>8452</v>
      </c>
      <c r="T6920" s="196"/>
      <c r="U6920" s="196"/>
      <c r="V6920" s="196"/>
      <c r="W6920" s="196"/>
      <c r="X6920" s="222"/>
      <c r="Y6920" t="s">
        <v>8518</v>
      </c>
      <c r="Z6920">
        <v>8801712003560</v>
      </c>
      <c r="AA6920" t="s">
        <v>8289</v>
      </c>
      <c r="AB6920" s="221" t="str">
        <f>_xlfn.IFNA(IF(Table[[#This Row],[Programme Partner]]&lt;&gt;Table[[#This Row],[Implementing Partner]],CONCATENATE(Table[[#This Row],[Programme Partner]],"-",Table[[#This Row],[Implementing Partner]]),Table[[#This Row],[Programme Partner]]),"")</f>
        <v>UNICEF-NGOF</v>
      </c>
    </row>
    <row r="6921" spans="1:28" ht="16.5" customHeight="1">
      <c r="A6921" s="183"/>
      <c r="B6921" s="195" t="s">
        <v>5275</v>
      </c>
      <c r="C6921" s="198" t="s">
        <v>5184</v>
      </c>
      <c r="D6921" s="212" t="s">
        <v>5275</v>
      </c>
      <c r="E6921" s="269" t="s">
        <v>27</v>
      </c>
      <c r="F6921" s="195" t="s">
        <v>8012</v>
      </c>
      <c r="G6921" t="s">
        <v>8585</v>
      </c>
      <c r="H6921" s="195" t="str">
        <f>IFERROR(VLOOKUP(Table[[#This Row],[Activity Details of Assistance]],WHAT!E:F,2,FALSE),"")</f>
        <v xml:space="preserve"># of door </v>
      </c>
      <c r="I6921" s="195"/>
      <c r="J6921">
        <v>88</v>
      </c>
      <c r="K6921" t="s">
        <v>8280</v>
      </c>
      <c r="L6921" s="306" t="s">
        <v>13</v>
      </c>
      <c r="M6921" t="s">
        <v>14</v>
      </c>
      <c r="N6921" t="s">
        <v>309</v>
      </c>
      <c r="O6921" t="s">
        <v>1606</v>
      </c>
      <c r="P6921" t="s">
        <v>6481</v>
      </c>
      <c r="Q6921" s="236">
        <v>44866</v>
      </c>
      <c r="R6921" s="236">
        <v>44927</v>
      </c>
      <c r="S6921" t="s">
        <v>8452</v>
      </c>
      <c r="T6921" s="196"/>
      <c r="U6921" s="196"/>
      <c r="V6921" s="196"/>
      <c r="W6921" s="196"/>
      <c r="X6921" s="222"/>
      <c r="Y6921" t="s">
        <v>8518</v>
      </c>
      <c r="Z6921">
        <v>8801712003560</v>
      </c>
      <c r="AA6921" t="s">
        <v>8289</v>
      </c>
      <c r="AB6921" s="221" t="str">
        <f>_xlfn.IFNA(IF(Table[[#This Row],[Programme Partner]]&lt;&gt;Table[[#This Row],[Implementing Partner]],CONCATENATE(Table[[#This Row],[Programme Partner]],"-",Table[[#This Row],[Implementing Partner]]),Table[[#This Row],[Programme Partner]]),"")</f>
        <v>UNICEF-NGOF</v>
      </c>
    </row>
    <row r="6922" spans="1:28" ht="16.5" customHeight="1">
      <c r="A6922" s="183"/>
      <c r="B6922" s="195" t="s">
        <v>5275</v>
      </c>
      <c r="C6922" s="198" t="s">
        <v>5184</v>
      </c>
      <c r="D6922" s="212" t="s">
        <v>5275</v>
      </c>
      <c r="E6922" s="269" t="s">
        <v>27</v>
      </c>
      <c r="F6922" s="195" t="s">
        <v>8012</v>
      </c>
      <c r="G6922" t="s">
        <v>8359</v>
      </c>
      <c r="H6922" s="195" t="str">
        <f>IFERROR(VLOOKUP(Table[[#This Row],[Activity Details of Assistance]],WHAT!E:F,2,FALSE),"")</f>
        <v># of FSM Site</v>
      </c>
      <c r="I6922" s="195"/>
      <c r="J6922">
        <v>4</v>
      </c>
      <c r="K6922" t="s">
        <v>8280</v>
      </c>
      <c r="L6922" s="306" t="s">
        <v>13</v>
      </c>
      <c r="M6922" t="s">
        <v>14</v>
      </c>
      <c r="N6922" t="s">
        <v>309</v>
      </c>
      <c r="O6922" t="s">
        <v>1606</v>
      </c>
      <c r="P6922" t="s">
        <v>6481</v>
      </c>
      <c r="Q6922" s="236">
        <v>44866</v>
      </c>
      <c r="R6922" s="236">
        <v>44927</v>
      </c>
      <c r="S6922" t="s">
        <v>8452</v>
      </c>
      <c r="T6922" s="196"/>
      <c r="U6922" s="196"/>
      <c r="V6922" s="196"/>
      <c r="W6922" s="196"/>
      <c r="X6922" s="222"/>
      <c r="Y6922" t="s">
        <v>8518</v>
      </c>
      <c r="Z6922">
        <v>8801712003560</v>
      </c>
      <c r="AA6922" t="s">
        <v>8289</v>
      </c>
      <c r="AB6922" s="221" t="str">
        <f>_xlfn.IFNA(IF(Table[[#This Row],[Programme Partner]]&lt;&gt;Table[[#This Row],[Implementing Partner]],CONCATENATE(Table[[#This Row],[Programme Partner]],"-",Table[[#This Row],[Implementing Partner]]),Table[[#This Row],[Programme Partner]]),"")</f>
        <v>UNICEF-NGOF</v>
      </c>
    </row>
    <row r="6923" spans="1:28" ht="16.5" customHeight="1">
      <c r="A6923" s="183"/>
      <c r="B6923" s="195" t="s">
        <v>5275</v>
      </c>
      <c r="C6923" s="198" t="s">
        <v>5184</v>
      </c>
      <c r="D6923" s="212" t="s">
        <v>5275</v>
      </c>
      <c r="E6923" s="269" t="s">
        <v>27</v>
      </c>
      <c r="F6923" s="195" t="s">
        <v>8012</v>
      </c>
      <c r="G6923" t="s">
        <v>8356</v>
      </c>
      <c r="H6923" s="195" t="str">
        <f>IFERROR(VLOOKUP(Table[[#This Row],[Activity Details of Assistance]],WHAT!E:F,2,FALSE),"")</f>
        <v># of FSM Site</v>
      </c>
      <c r="I6923" s="195"/>
      <c r="J6923">
        <v>3</v>
      </c>
      <c r="K6923" t="s">
        <v>8280</v>
      </c>
      <c r="L6923" s="306" t="s">
        <v>13</v>
      </c>
      <c r="M6923" t="s">
        <v>14</v>
      </c>
      <c r="N6923" t="s">
        <v>309</v>
      </c>
      <c r="O6923" t="s">
        <v>1606</v>
      </c>
      <c r="P6923" t="s">
        <v>6481</v>
      </c>
      <c r="Q6923" s="236">
        <v>44866</v>
      </c>
      <c r="R6923" s="236">
        <v>44927</v>
      </c>
      <c r="S6923" t="s">
        <v>8452</v>
      </c>
      <c r="T6923" s="196"/>
      <c r="U6923" s="196"/>
      <c r="V6923" s="196"/>
      <c r="W6923" s="196"/>
      <c r="X6923" s="222"/>
      <c r="Y6923" t="s">
        <v>8518</v>
      </c>
      <c r="Z6923">
        <v>8801712003560</v>
      </c>
      <c r="AA6923" t="s">
        <v>8289</v>
      </c>
      <c r="AB6923" s="221" t="str">
        <f>_xlfn.IFNA(IF(Table[[#This Row],[Programme Partner]]&lt;&gt;Table[[#This Row],[Implementing Partner]],CONCATENATE(Table[[#This Row],[Programme Partner]],"-",Table[[#This Row],[Implementing Partner]]),Table[[#This Row],[Programme Partner]]),"")</f>
        <v>UNICEF-NGOF</v>
      </c>
    </row>
    <row r="6924" spans="1:28" ht="16.5" customHeight="1">
      <c r="A6924" s="183"/>
      <c r="B6924" s="195" t="s">
        <v>5275</v>
      </c>
      <c r="C6924" s="198" t="s">
        <v>5184</v>
      </c>
      <c r="D6924" s="212" t="s">
        <v>5275</v>
      </c>
      <c r="E6924" s="269" t="s">
        <v>27</v>
      </c>
      <c r="F6924" s="195" t="s">
        <v>8012</v>
      </c>
      <c r="G6924" t="s">
        <v>8367</v>
      </c>
      <c r="H6924" s="195" t="str">
        <f>IFERROR(VLOOKUP(Table[[#This Row],[Activity Details of Assistance]],WHAT!E:F,2,FALSE),"")</f>
        <v># of door</v>
      </c>
      <c r="I6924" s="195"/>
      <c r="J6924">
        <v>2</v>
      </c>
      <c r="K6924" t="s">
        <v>8280</v>
      </c>
      <c r="L6924" s="306" t="s">
        <v>13</v>
      </c>
      <c r="M6924" t="s">
        <v>14</v>
      </c>
      <c r="N6924" t="s">
        <v>309</v>
      </c>
      <c r="O6924" t="s">
        <v>1606</v>
      </c>
      <c r="P6924" t="s">
        <v>6481</v>
      </c>
      <c r="Q6924" s="236">
        <v>44866</v>
      </c>
      <c r="R6924" s="236">
        <v>44927</v>
      </c>
      <c r="S6924" t="s">
        <v>8452</v>
      </c>
      <c r="T6924" s="196"/>
      <c r="U6924" s="196"/>
      <c r="V6924" s="196"/>
      <c r="W6924" s="196"/>
      <c r="X6924" s="222"/>
      <c r="Y6924" t="s">
        <v>8518</v>
      </c>
      <c r="Z6924">
        <v>8801712003560</v>
      </c>
      <c r="AA6924" t="s">
        <v>8289</v>
      </c>
      <c r="AB6924" s="221" t="str">
        <f>_xlfn.IFNA(IF(Table[[#This Row],[Programme Partner]]&lt;&gt;Table[[#This Row],[Implementing Partner]],CONCATENATE(Table[[#This Row],[Programme Partner]],"-",Table[[#This Row],[Implementing Partner]]),Table[[#This Row],[Programme Partner]]),"")</f>
        <v>UNICEF-NGOF</v>
      </c>
    </row>
    <row r="6925" spans="1:28" ht="16.5" customHeight="1">
      <c r="A6925" s="183"/>
      <c r="B6925" s="195" t="s">
        <v>5275</v>
      </c>
      <c r="C6925" s="198" t="s">
        <v>5184</v>
      </c>
      <c r="D6925" s="212" t="s">
        <v>5275</v>
      </c>
      <c r="E6925" s="269" t="s">
        <v>27</v>
      </c>
      <c r="F6925" s="195" t="s">
        <v>8012</v>
      </c>
      <c r="G6925" t="s">
        <v>8586</v>
      </c>
      <c r="H6925" s="195" t="str">
        <f>IFERROR(VLOOKUP(Table[[#This Row],[Activity Details of Assistance]],WHAT!E:F,2,FALSE),"")</f>
        <v># of door</v>
      </c>
      <c r="I6925" s="195"/>
      <c r="J6925">
        <v>528</v>
      </c>
      <c r="K6925" t="s">
        <v>8280</v>
      </c>
      <c r="L6925" s="306" t="s">
        <v>13</v>
      </c>
      <c r="M6925" t="s">
        <v>14</v>
      </c>
      <c r="N6925" t="s">
        <v>309</v>
      </c>
      <c r="O6925" t="s">
        <v>1606</v>
      </c>
      <c r="P6925" t="s">
        <v>6481</v>
      </c>
      <c r="Q6925" s="236">
        <v>44866</v>
      </c>
      <c r="R6925" s="236">
        <v>44927</v>
      </c>
      <c r="S6925" t="s">
        <v>8452</v>
      </c>
      <c r="T6925" s="196"/>
      <c r="U6925" s="196"/>
      <c r="V6925" s="196"/>
      <c r="W6925" s="196"/>
      <c r="X6925" s="222"/>
      <c r="Y6925" t="s">
        <v>8518</v>
      </c>
      <c r="Z6925">
        <v>8801712003560</v>
      </c>
      <c r="AA6925" t="s">
        <v>8289</v>
      </c>
      <c r="AB6925" s="221" t="str">
        <f>_xlfn.IFNA(IF(Table[[#This Row],[Programme Partner]]&lt;&gt;Table[[#This Row],[Implementing Partner]],CONCATENATE(Table[[#This Row],[Programme Partner]],"-",Table[[#This Row],[Implementing Partner]]),Table[[#This Row],[Programme Partner]]),"")</f>
        <v>UNICEF-NGOF</v>
      </c>
    </row>
    <row r="6926" spans="1:28" ht="16.5" customHeight="1">
      <c r="A6926" s="183"/>
      <c r="B6926" s="195" t="s">
        <v>5275</v>
      </c>
      <c r="C6926" s="198" t="s">
        <v>5184</v>
      </c>
      <c r="D6926" s="212" t="s">
        <v>5275</v>
      </c>
      <c r="E6926" s="269" t="s">
        <v>27</v>
      </c>
      <c r="F6926" s="195" t="s">
        <v>8012</v>
      </c>
      <c r="G6926" t="s">
        <v>8357</v>
      </c>
      <c r="H6926" s="195" t="str">
        <f>IFERROR(VLOOKUP(Table[[#This Row],[Activity Details of Assistance]],WHAT!E:F,2,FALSE),"")</f>
        <v># of door</v>
      </c>
      <c r="I6926" s="195"/>
      <c r="J6926">
        <v>756</v>
      </c>
      <c r="K6926" t="s">
        <v>8280</v>
      </c>
      <c r="L6926" s="306" t="s">
        <v>13</v>
      </c>
      <c r="M6926" t="s">
        <v>14</v>
      </c>
      <c r="N6926" t="s">
        <v>309</v>
      </c>
      <c r="O6926" t="s">
        <v>1606</v>
      </c>
      <c r="P6926" t="s">
        <v>6481</v>
      </c>
      <c r="Q6926" s="236">
        <v>44866</v>
      </c>
      <c r="R6926" s="236">
        <v>44927</v>
      </c>
      <c r="S6926" t="s">
        <v>8452</v>
      </c>
      <c r="T6926" s="196"/>
      <c r="U6926" s="196"/>
      <c r="V6926" s="196"/>
      <c r="W6926" s="196"/>
      <c r="X6926" s="222"/>
      <c r="Y6926" t="s">
        <v>8518</v>
      </c>
      <c r="Z6926">
        <v>8801712003560</v>
      </c>
      <c r="AA6926" t="s">
        <v>8289</v>
      </c>
      <c r="AB6926" s="221" t="str">
        <f>_xlfn.IFNA(IF(Table[[#This Row],[Programme Partner]]&lt;&gt;Table[[#This Row],[Implementing Partner]],CONCATENATE(Table[[#This Row],[Programme Partner]],"-",Table[[#This Row],[Implementing Partner]]),Table[[#This Row],[Programme Partner]]),"")</f>
        <v>UNICEF-NGOF</v>
      </c>
    </row>
    <row r="6927" spans="1:28" ht="16.5" customHeight="1">
      <c r="A6927" s="183"/>
      <c r="B6927" s="195" t="s">
        <v>5275</v>
      </c>
      <c r="C6927" s="198" t="s">
        <v>5184</v>
      </c>
      <c r="D6927" s="212" t="s">
        <v>5275</v>
      </c>
      <c r="E6927" s="269" t="s">
        <v>27</v>
      </c>
      <c r="F6927" s="195" t="s">
        <v>8012</v>
      </c>
      <c r="G6927" t="s">
        <v>8019</v>
      </c>
      <c r="H6927" s="195" t="str">
        <f>IFERROR(VLOOKUP(Table[[#This Row],[Activity Details of Assistance]],WHAT!E:F,2,FALSE),"")</f>
        <v>N/A</v>
      </c>
      <c r="I6927" s="195"/>
      <c r="J6927">
        <v>818</v>
      </c>
      <c r="K6927" t="s">
        <v>8280</v>
      </c>
      <c r="L6927" s="306" t="s">
        <v>13</v>
      </c>
      <c r="M6927" t="s">
        <v>14</v>
      </c>
      <c r="N6927" t="s">
        <v>309</v>
      </c>
      <c r="O6927" t="s">
        <v>1606</v>
      </c>
      <c r="P6927" t="s">
        <v>6481</v>
      </c>
      <c r="Q6927" s="236">
        <v>44866</v>
      </c>
      <c r="R6927" s="236">
        <v>44927</v>
      </c>
      <c r="S6927" t="s">
        <v>8452</v>
      </c>
      <c r="T6927" s="196"/>
      <c r="U6927" s="196"/>
      <c r="V6927" s="196"/>
      <c r="W6927" s="196"/>
      <c r="X6927" s="222"/>
      <c r="Y6927" t="s">
        <v>8518</v>
      </c>
      <c r="Z6927">
        <v>8801712003560</v>
      </c>
      <c r="AA6927" t="s">
        <v>8289</v>
      </c>
      <c r="AB6927" s="221" t="str">
        <f>_xlfn.IFNA(IF(Table[[#This Row],[Programme Partner]]&lt;&gt;Table[[#This Row],[Implementing Partner]],CONCATENATE(Table[[#This Row],[Programme Partner]],"-",Table[[#This Row],[Implementing Partner]]),Table[[#This Row],[Programme Partner]]),"")</f>
        <v>UNICEF-NGOF</v>
      </c>
    </row>
    <row r="6928" spans="1:28" ht="16.5" customHeight="1">
      <c r="A6928" s="183"/>
      <c r="B6928" s="195" t="s">
        <v>5275</v>
      </c>
      <c r="C6928" s="198" t="s">
        <v>5184</v>
      </c>
      <c r="D6928" s="212" t="s">
        <v>5275</v>
      </c>
      <c r="E6928" s="269" t="s">
        <v>27</v>
      </c>
      <c r="F6928" s="195" t="s">
        <v>8013</v>
      </c>
      <c r="G6928" t="s">
        <v>8314</v>
      </c>
      <c r="H6928" s="195" t="str">
        <f>IFERROR(VLOOKUP(Table[[#This Row],[Activity Details of Assistance]],WHAT!E:F,2,FALSE),"")</f>
        <v># of HP sessions at HH level</v>
      </c>
      <c r="I6928" s="195"/>
      <c r="J6928">
        <v>5345</v>
      </c>
      <c r="K6928" t="s">
        <v>8280</v>
      </c>
      <c r="L6928" s="306" t="s">
        <v>13</v>
      </c>
      <c r="M6928" t="s">
        <v>14</v>
      </c>
      <c r="N6928" t="s">
        <v>309</v>
      </c>
      <c r="O6928" t="s">
        <v>1606</v>
      </c>
      <c r="P6928" t="s">
        <v>6481</v>
      </c>
      <c r="Q6928" s="236">
        <v>44866</v>
      </c>
      <c r="R6928" s="236">
        <v>44927</v>
      </c>
      <c r="S6928" t="s">
        <v>8452</v>
      </c>
      <c r="T6928" s="196"/>
      <c r="U6928" s="196"/>
      <c r="V6928" s="196"/>
      <c r="W6928" s="196"/>
      <c r="X6928" s="222"/>
      <c r="Y6928" t="s">
        <v>8518</v>
      </c>
      <c r="Z6928">
        <v>8801712003560</v>
      </c>
      <c r="AA6928" t="s">
        <v>8289</v>
      </c>
      <c r="AB6928" s="221" t="str">
        <f>_xlfn.IFNA(IF(Table[[#This Row],[Programme Partner]]&lt;&gt;Table[[#This Row],[Implementing Partner]],CONCATENATE(Table[[#This Row],[Programme Partner]],"-",Table[[#This Row],[Implementing Partner]]),Table[[#This Row],[Programme Partner]]),"")</f>
        <v>UNICEF-NGOF</v>
      </c>
    </row>
    <row r="6929" spans="1:28" ht="16.5" customHeight="1">
      <c r="A6929" s="183"/>
      <c r="B6929" s="195" t="s">
        <v>5275</v>
      </c>
      <c r="C6929" s="198" t="s">
        <v>5184</v>
      </c>
      <c r="D6929" s="212" t="s">
        <v>5275</v>
      </c>
      <c r="E6929" s="269" t="s">
        <v>27</v>
      </c>
      <c r="F6929" s="195" t="s">
        <v>8013</v>
      </c>
      <c r="G6929" t="s">
        <v>8368</v>
      </c>
      <c r="H6929" s="195" t="str">
        <f>IFERROR(VLOOKUP(Table[[#This Row],[Activity Details of Assistance]],WHAT!E:F,2,FALSE),"")</f>
        <v># of household</v>
      </c>
      <c r="I6929" s="195"/>
      <c r="J6929">
        <v>5362</v>
      </c>
      <c r="K6929" t="s">
        <v>8280</v>
      </c>
      <c r="L6929" s="306" t="s">
        <v>13</v>
      </c>
      <c r="M6929" t="s">
        <v>14</v>
      </c>
      <c r="N6929" t="s">
        <v>309</v>
      </c>
      <c r="O6929" t="s">
        <v>1606</v>
      </c>
      <c r="P6929" t="s">
        <v>6481</v>
      </c>
      <c r="Q6929" s="236">
        <v>44866</v>
      </c>
      <c r="R6929" s="236">
        <v>44927</v>
      </c>
      <c r="S6929" t="s">
        <v>8452</v>
      </c>
      <c r="T6929" s="196"/>
      <c r="U6929" s="196"/>
      <c r="V6929" s="196"/>
      <c r="W6929" s="196"/>
      <c r="X6929" s="222"/>
      <c r="Y6929" t="s">
        <v>8518</v>
      </c>
      <c r="Z6929">
        <v>8801712003560</v>
      </c>
      <c r="AA6929" t="s">
        <v>8289</v>
      </c>
      <c r="AB6929" s="221" t="str">
        <f>_xlfn.IFNA(IF(Table[[#This Row],[Programme Partner]]&lt;&gt;Table[[#This Row],[Implementing Partner]],CONCATENATE(Table[[#This Row],[Programme Partner]],"-",Table[[#This Row],[Implementing Partner]]),Table[[#This Row],[Programme Partner]]),"")</f>
        <v>UNICEF-NGOF</v>
      </c>
    </row>
    <row r="6930" spans="1:28" ht="16.5" customHeight="1">
      <c r="A6930" s="183"/>
      <c r="B6930" s="195" t="s">
        <v>5275</v>
      </c>
      <c r="C6930" s="198" t="s">
        <v>5184</v>
      </c>
      <c r="D6930" s="212" t="s">
        <v>5275</v>
      </c>
      <c r="E6930" s="269" t="s">
        <v>27</v>
      </c>
      <c r="F6930" s="195" t="s">
        <v>8013</v>
      </c>
      <c r="G6930" t="s">
        <v>8442</v>
      </c>
      <c r="H6930" s="195" t="str">
        <f>IFERROR(VLOOKUP(Table[[#This Row],[Activity Details of Assistance]],WHAT!E:F,2,FALSE),"")</f>
        <v># of facilities</v>
      </c>
      <c r="I6930" s="195"/>
      <c r="J6930">
        <v>1580</v>
      </c>
      <c r="K6930" t="s">
        <v>8280</v>
      </c>
      <c r="L6930" s="306" t="s">
        <v>13</v>
      </c>
      <c r="M6930" t="s">
        <v>14</v>
      </c>
      <c r="N6930" t="s">
        <v>309</v>
      </c>
      <c r="O6930" t="s">
        <v>1606</v>
      </c>
      <c r="P6930" t="s">
        <v>6481</v>
      </c>
      <c r="Q6930" s="236">
        <v>44866</v>
      </c>
      <c r="R6930" s="236">
        <v>44927</v>
      </c>
      <c r="S6930" t="s">
        <v>8452</v>
      </c>
      <c r="T6930" s="196"/>
      <c r="U6930" s="196"/>
      <c r="V6930" s="196"/>
      <c r="W6930" s="196"/>
      <c r="X6930" s="222"/>
      <c r="Y6930" t="s">
        <v>8518</v>
      </c>
      <c r="Z6930">
        <v>8801712003560</v>
      </c>
      <c r="AA6930" t="s">
        <v>8289</v>
      </c>
      <c r="AB6930" s="221" t="str">
        <f>_xlfn.IFNA(IF(Table[[#This Row],[Programme Partner]]&lt;&gt;Table[[#This Row],[Implementing Partner]],CONCATENATE(Table[[#This Row],[Programme Partner]],"-",Table[[#This Row],[Implementing Partner]]),Table[[#This Row],[Programme Partner]]),"")</f>
        <v>UNICEF-NGOF</v>
      </c>
    </row>
    <row r="6931" spans="1:28" ht="16.5" customHeight="1">
      <c r="A6931" s="183"/>
      <c r="B6931" s="195" t="s">
        <v>5275</v>
      </c>
      <c r="C6931" s="198" t="s">
        <v>5184</v>
      </c>
      <c r="D6931" s="212" t="s">
        <v>5275</v>
      </c>
      <c r="E6931" s="269" t="s">
        <v>27</v>
      </c>
      <c r="F6931" s="195" t="s">
        <v>8013</v>
      </c>
      <c r="G6931" t="s">
        <v>8019</v>
      </c>
      <c r="H6931" s="195" t="str">
        <f>IFERROR(VLOOKUP(Table[[#This Row],[Activity Details of Assistance]],WHAT!E:F,2,FALSE),"")</f>
        <v>N/A</v>
      </c>
      <c r="I6931" s="195"/>
      <c r="J6931">
        <v>371</v>
      </c>
      <c r="K6931" t="s">
        <v>8280</v>
      </c>
      <c r="L6931" s="306" t="s">
        <v>13</v>
      </c>
      <c r="M6931" t="s">
        <v>14</v>
      </c>
      <c r="N6931" t="s">
        <v>309</v>
      </c>
      <c r="O6931" t="s">
        <v>1606</v>
      </c>
      <c r="P6931" t="s">
        <v>6481</v>
      </c>
      <c r="Q6931" s="236">
        <v>44866</v>
      </c>
      <c r="R6931" s="236">
        <v>44927</v>
      </c>
      <c r="S6931" t="s">
        <v>8452</v>
      </c>
      <c r="T6931" s="196"/>
      <c r="U6931" s="196"/>
      <c r="V6931" s="196"/>
      <c r="W6931" s="196"/>
      <c r="X6931" s="222"/>
      <c r="Y6931" t="s">
        <v>8518</v>
      </c>
      <c r="Z6931">
        <v>8801712003560</v>
      </c>
      <c r="AA6931" t="s">
        <v>8289</v>
      </c>
      <c r="AB6931" s="221" t="str">
        <f>_xlfn.IFNA(IF(Table[[#This Row],[Programme Partner]]&lt;&gt;Table[[#This Row],[Implementing Partner]],CONCATENATE(Table[[#This Row],[Programme Partner]],"-",Table[[#This Row],[Implementing Partner]]),Table[[#This Row],[Programme Partner]]),"")</f>
        <v>UNICEF-NGOF</v>
      </c>
    </row>
    <row r="6932" spans="1:28" ht="16.5" customHeight="1">
      <c r="A6932" s="183"/>
      <c r="B6932" s="195" t="s">
        <v>5275</v>
      </c>
      <c r="C6932" s="198" t="s">
        <v>5184</v>
      </c>
      <c r="D6932" s="212" t="s">
        <v>5275</v>
      </c>
      <c r="E6932" s="269" t="s">
        <v>27</v>
      </c>
      <c r="F6932" s="195" t="s">
        <v>8014</v>
      </c>
      <c r="G6932" s="103" t="s">
        <v>8361</v>
      </c>
      <c r="H6932" s="195" t="str">
        <f>IFERROR(VLOOKUP(Table[[#This Row],[Activity Details of Assistance]],WHAT!E:F,2,FALSE),"")</f>
        <v># of plant</v>
      </c>
      <c r="I6932" s="195"/>
      <c r="J6932">
        <v>5</v>
      </c>
      <c r="K6932" t="s">
        <v>8280</v>
      </c>
      <c r="L6932" s="306" t="s">
        <v>13</v>
      </c>
      <c r="M6932" t="s">
        <v>14</v>
      </c>
      <c r="N6932" t="s">
        <v>309</v>
      </c>
      <c r="O6932" t="s">
        <v>1606</v>
      </c>
      <c r="P6932" t="s">
        <v>6481</v>
      </c>
      <c r="Q6932" s="236">
        <v>44866</v>
      </c>
      <c r="R6932" s="236">
        <v>44927</v>
      </c>
      <c r="S6932" t="s">
        <v>8452</v>
      </c>
      <c r="T6932" s="196"/>
      <c r="U6932" s="196"/>
      <c r="V6932" s="196"/>
      <c r="W6932" s="196"/>
      <c r="X6932" s="222"/>
      <c r="Y6932" t="s">
        <v>8518</v>
      </c>
      <c r="Z6932">
        <v>8801712003560</v>
      </c>
      <c r="AA6932" t="s">
        <v>8289</v>
      </c>
      <c r="AB6932" s="221" t="str">
        <f>_xlfn.IFNA(IF(Table[[#This Row],[Programme Partner]]&lt;&gt;Table[[#This Row],[Implementing Partner]],CONCATENATE(Table[[#This Row],[Programme Partner]],"-",Table[[#This Row],[Implementing Partner]]),Table[[#This Row],[Programme Partner]]),"")</f>
        <v>UNICEF-NGOF</v>
      </c>
    </row>
    <row r="6933" spans="1:28" ht="16.5" customHeight="1">
      <c r="A6933" s="183"/>
      <c r="B6933" s="195" t="s">
        <v>5275</v>
      </c>
      <c r="C6933" s="198" t="s">
        <v>5184</v>
      </c>
      <c r="D6933" s="212" t="s">
        <v>5275</v>
      </c>
      <c r="E6933" s="269" t="s">
        <v>27</v>
      </c>
      <c r="F6933" s="195" t="s">
        <v>8014</v>
      </c>
      <c r="G6933" t="s">
        <v>8019</v>
      </c>
      <c r="H6933" s="195" t="str">
        <f>IFERROR(VLOOKUP(Table[[#This Row],[Activity Details of Assistance]],WHAT!E:F,2,FALSE),"")</f>
        <v>N/A</v>
      </c>
      <c r="I6933" s="195"/>
      <c r="J6933">
        <v>1784</v>
      </c>
      <c r="K6933" t="s">
        <v>8280</v>
      </c>
      <c r="L6933" s="306" t="s">
        <v>13</v>
      </c>
      <c r="M6933" t="s">
        <v>14</v>
      </c>
      <c r="N6933" t="s">
        <v>309</v>
      </c>
      <c r="O6933" t="s">
        <v>1606</v>
      </c>
      <c r="P6933" t="s">
        <v>6481</v>
      </c>
      <c r="Q6933" s="236">
        <v>44866</v>
      </c>
      <c r="R6933" s="236">
        <v>44927</v>
      </c>
      <c r="S6933" t="s">
        <v>8452</v>
      </c>
      <c r="T6933" s="196"/>
      <c r="U6933" s="196"/>
      <c r="V6933" s="196"/>
      <c r="W6933" s="196"/>
      <c r="X6933" s="222"/>
      <c r="Y6933" t="s">
        <v>8518</v>
      </c>
      <c r="Z6933">
        <v>8801712003560</v>
      </c>
      <c r="AA6933" t="s">
        <v>8289</v>
      </c>
      <c r="AB6933" s="221" t="str">
        <f>_xlfn.IFNA(IF(Table[[#This Row],[Programme Partner]]&lt;&gt;Table[[#This Row],[Implementing Partner]],CONCATENATE(Table[[#This Row],[Programme Partner]],"-",Table[[#This Row],[Implementing Partner]]),Table[[#This Row],[Programme Partner]]),"")</f>
        <v>UNICEF-NGOF</v>
      </c>
    </row>
    <row r="6934" spans="1:28" ht="16.5" customHeight="1">
      <c r="A6934" s="183"/>
      <c r="B6934" s="195" t="s">
        <v>5148</v>
      </c>
      <c r="C6934" s="198" t="s">
        <v>5033</v>
      </c>
      <c r="D6934" s="212" t="s">
        <v>5148</v>
      </c>
      <c r="E6934" s="269" t="s">
        <v>27</v>
      </c>
      <c r="F6934" s="195" t="s">
        <v>8011</v>
      </c>
      <c r="G6934" t="s">
        <v>8584</v>
      </c>
      <c r="H6934" s="195" t="str">
        <f>IFERROR(VLOOKUP(Table[[#This Row],[Activity Details of Assistance]],WHAT!E:F,2,FALSE),"")</f>
        <v># of tube well</v>
      </c>
      <c r="I6934" s="195"/>
      <c r="J6934">
        <v>210</v>
      </c>
      <c r="K6934" t="s">
        <v>8280</v>
      </c>
      <c r="L6934" s="306" t="s">
        <v>13</v>
      </c>
      <c r="M6934" t="s">
        <v>14</v>
      </c>
      <c r="N6934" t="s">
        <v>309</v>
      </c>
      <c r="O6934" t="s">
        <v>1606</v>
      </c>
      <c r="P6934" t="s">
        <v>17</v>
      </c>
      <c r="Q6934" s="236">
        <v>44866</v>
      </c>
      <c r="R6934" s="236">
        <v>44896</v>
      </c>
      <c r="S6934" t="s">
        <v>8452</v>
      </c>
      <c r="T6934" s="196"/>
      <c r="U6934" s="196"/>
      <c r="V6934" s="196"/>
      <c r="W6934" s="196"/>
      <c r="X6934" s="222"/>
      <c r="Y6934" t="s">
        <v>8689</v>
      </c>
      <c r="Z6934">
        <v>1571180854</v>
      </c>
      <c r="AA6934" t="s">
        <v>8690</v>
      </c>
      <c r="AB6934" s="221" t="str">
        <f>_xlfn.IFNA(IF(Table[[#This Row],[Programme Partner]]&lt;&gt;Table[[#This Row],[Implementing Partner]],CONCATENATE(Table[[#This Row],[Programme Partner]],"-",Table[[#This Row],[Implementing Partner]]),Table[[#This Row],[Programme Partner]]),"")</f>
        <v>IOM-BRAC</v>
      </c>
    </row>
    <row r="6935" spans="1:28" ht="16.5" customHeight="1">
      <c r="A6935" s="183"/>
      <c r="B6935" s="195" t="s">
        <v>5148</v>
      </c>
      <c r="C6935" s="198" t="s">
        <v>5033</v>
      </c>
      <c r="D6935" s="212" t="s">
        <v>5148</v>
      </c>
      <c r="E6935" s="269" t="s">
        <v>27</v>
      </c>
      <c r="F6935" s="195" t="s">
        <v>8011</v>
      </c>
      <c r="G6935" t="s">
        <v>8325</v>
      </c>
      <c r="H6935" s="195" t="str">
        <f>IFERROR(VLOOKUP(Table[[#This Row],[Activity Details of Assistance]],WHAT!E:F,2,FALSE),"")</f>
        <v># of tube well</v>
      </c>
      <c r="I6935" s="195"/>
      <c r="J6935">
        <v>1</v>
      </c>
      <c r="K6935" t="s">
        <v>8280</v>
      </c>
      <c r="L6935" s="306" t="s">
        <v>13</v>
      </c>
      <c r="M6935" t="s">
        <v>14</v>
      </c>
      <c r="N6935" t="s">
        <v>309</v>
      </c>
      <c r="O6935" t="s">
        <v>1606</v>
      </c>
      <c r="P6935" t="s">
        <v>17</v>
      </c>
      <c r="Q6935" s="236">
        <v>44866</v>
      </c>
      <c r="R6935" s="236">
        <v>44896</v>
      </c>
      <c r="S6935" t="s">
        <v>8452</v>
      </c>
      <c r="T6935" s="196"/>
      <c r="U6935" s="196"/>
      <c r="V6935" s="196"/>
      <c r="W6935" s="196"/>
      <c r="X6935" s="222"/>
      <c r="Y6935" t="s">
        <v>8689</v>
      </c>
      <c r="Z6935">
        <v>1571180854</v>
      </c>
      <c r="AA6935" t="s">
        <v>8690</v>
      </c>
      <c r="AB6935" s="221" t="str">
        <f>_xlfn.IFNA(IF(Table[[#This Row],[Programme Partner]]&lt;&gt;Table[[#This Row],[Implementing Partner]],CONCATENATE(Table[[#This Row],[Programme Partner]],"-",Table[[#This Row],[Implementing Partner]]),Table[[#This Row],[Programme Partner]]),"")</f>
        <v>IOM-BRAC</v>
      </c>
    </row>
    <row r="6936" spans="1:28" ht="16.5" customHeight="1">
      <c r="A6936" s="183"/>
      <c r="B6936" s="195" t="s">
        <v>5148</v>
      </c>
      <c r="C6936" s="198" t="s">
        <v>5033</v>
      </c>
      <c r="D6936" s="212" t="s">
        <v>5148</v>
      </c>
      <c r="E6936" s="269" t="s">
        <v>27</v>
      </c>
      <c r="F6936" s="195" t="s">
        <v>8012</v>
      </c>
      <c r="G6936" t="s">
        <v>8585</v>
      </c>
      <c r="H6936" s="195" t="str">
        <f>IFERROR(VLOOKUP(Table[[#This Row],[Activity Details of Assistance]],WHAT!E:F,2,FALSE),"")</f>
        <v xml:space="preserve"># of door </v>
      </c>
      <c r="I6936" s="195"/>
      <c r="J6936">
        <v>67</v>
      </c>
      <c r="K6936" t="s">
        <v>8280</v>
      </c>
      <c r="L6936" s="306" t="s">
        <v>13</v>
      </c>
      <c r="M6936" t="s">
        <v>14</v>
      </c>
      <c r="N6936" t="s">
        <v>309</v>
      </c>
      <c r="O6936" t="s">
        <v>1606</v>
      </c>
      <c r="P6936" t="s">
        <v>17</v>
      </c>
      <c r="Q6936" s="236">
        <v>44866</v>
      </c>
      <c r="R6936" s="236">
        <v>44896</v>
      </c>
      <c r="S6936" t="s">
        <v>8452</v>
      </c>
      <c r="T6936" s="196"/>
      <c r="U6936" s="196"/>
      <c r="V6936" s="196"/>
      <c r="W6936" s="196"/>
      <c r="X6936" s="222"/>
      <c r="Y6936" t="s">
        <v>8689</v>
      </c>
      <c r="Z6936">
        <v>1571180854</v>
      </c>
      <c r="AA6936" t="s">
        <v>8690</v>
      </c>
      <c r="AB6936" s="221" t="str">
        <f>_xlfn.IFNA(IF(Table[[#This Row],[Programme Partner]]&lt;&gt;Table[[#This Row],[Implementing Partner]],CONCATENATE(Table[[#This Row],[Programme Partner]],"-",Table[[#This Row],[Implementing Partner]]),Table[[#This Row],[Programme Partner]]),"")</f>
        <v>IOM-BRAC</v>
      </c>
    </row>
    <row r="6937" spans="1:28" ht="16.5" customHeight="1">
      <c r="A6937" s="183"/>
      <c r="B6937" s="195" t="s">
        <v>5148</v>
      </c>
      <c r="C6937" s="198" t="s">
        <v>5033</v>
      </c>
      <c r="D6937" s="212" t="s">
        <v>5148</v>
      </c>
      <c r="E6937" s="269" t="s">
        <v>27</v>
      </c>
      <c r="F6937" s="195" t="s">
        <v>8012</v>
      </c>
      <c r="G6937" t="s">
        <v>8359</v>
      </c>
      <c r="H6937" s="195" t="str">
        <f>IFERROR(VLOOKUP(Table[[#This Row],[Activity Details of Assistance]],WHAT!E:F,2,FALSE),"")</f>
        <v># of FSM Site</v>
      </c>
      <c r="I6937" s="195"/>
      <c r="J6937">
        <v>4</v>
      </c>
      <c r="K6937" t="s">
        <v>8280</v>
      </c>
      <c r="L6937" s="306" t="s">
        <v>13</v>
      </c>
      <c r="M6937" t="s">
        <v>14</v>
      </c>
      <c r="N6937" t="s">
        <v>309</v>
      </c>
      <c r="O6937" t="s">
        <v>1606</v>
      </c>
      <c r="P6937" t="s">
        <v>17</v>
      </c>
      <c r="Q6937" s="236">
        <v>44866</v>
      </c>
      <c r="R6937" s="236">
        <v>44896</v>
      </c>
      <c r="S6937" t="s">
        <v>8452</v>
      </c>
      <c r="T6937" s="196"/>
      <c r="U6937" s="196"/>
      <c r="V6937" s="196"/>
      <c r="W6937" s="196"/>
      <c r="X6937" s="222"/>
      <c r="Y6937" t="s">
        <v>8689</v>
      </c>
      <c r="Z6937">
        <v>1571180854</v>
      </c>
      <c r="AA6937" t="s">
        <v>8690</v>
      </c>
      <c r="AB6937" s="221" t="str">
        <f>_xlfn.IFNA(IF(Table[[#This Row],[Programme Partner]]&lt;&gt;Table[[#This Row],[Implementing Partner]],CONCATENATE(Table[[#This Row],[Programme Partner]],"-",Table[[#This Row],[Implementing Partner]]),Table[[#This Row],[Programme Partner]]),"")</f>
        <v>IOM-BRAC</v>
      </c>
    </row>
    <row r="6938" spans="1:28" ht="16.5" customHeight="1">
      <c r="A6938" s="183"/>
      <c r="B6938" s="195" t="s">
        <v>5148</v>
      </c>
      <c r="C6938" s="198" t="s">
        <v>5033</v>
      </c>
      <c r="D6938" s="212" t="s">
        <v>5148</v>
      </c>
      <c r="E6938" s="269" t="s">
        <v>27</v>
      </c>
      <c r="F6938" s="195" t="s">
        <v>8012</v>
      </c>
      <c r="G6938" t="s">
        <v>8356</v>
      </c>
      <c r="H6938" s="195" t="str">
        <f>IFERROR(VLOOKUP(Table[[#This Row],[Activity Details of Assistance]],WHAT!E:F,2,FALSE),"")</f>
        <v># of FSM Site</v>
      </c>
      <c r="I6938" s="195"/>
      <c r="J6938">
        <v>2</v>
      </c>
      <c r="K6938" t="s">
        <v>8280</v>
      </c>
      <c r="L6938" s="306" t="s">
        <v>13</v>
      </c>
      <c r="M6938" t="s">
        <v>14</v>
      </c>
      <c r="N6938" t="s">
        <v>309</v>
      </c>
      <c r="O6938" t="s">
        <v>1606</v>
      </c>
      <c r="P6938" t="s">
        <v>17</v>
      </c>
      <c r="Q6938" s="236">
        <v>44866</v>
      </c>
      <c r="R6938" s="236">
        <v>44896</v>
      </c>
      <c r="S6938" t="s">
        <v>8452</v>
      </c>
      <c r="T6938" s="196"/>
      <c r="U6938" s="196"/>
      <c r="V6938" s="196"/>
      <c r="W6938" s="196"/>
      <c r="X6938" s="222"/>
      <c r="Y6938" t="s">
        <v>8689</v>
      </c>
      <c r="Z6938">
        <v>1571180854</v>
      </c>
      <c r="AA6938" t="s">
        <v>8690</v>
      </c>
      <c r="AB6938" s="221" t="str">
        <f>_xlfn.IFNA(IF(Table[[#This Row],[Programme Partner]]&lt;&gt;Table[[#This Row],[Implementing Partner]],CONCATENATE(Table[[#This Row],[Programme Partner]],"-",Table[[#This Row],[Implementing Partner]]),Table[[#This Row],[Programme Partner]]),"")</f>
        <v>IOM-BRAC</v>
      </c>
    </row>
    <row r="6939" spans="1:28" ht="16.5" customHeight="1">
      <c r="A6939" s="183"/>
      <c r="B6939" s="195" t="s">
        <v>5148</v>
      </c>
      <c r="C6939" s="198" t="s">
        <v>5033</v>
      </c>
      <c r="D6939" s="212" t="s">
        <v>5148</v>
      </c>
      <c r="E6939" s="269" t="s">
        <v>27</v>
      </c>
      <c r="F6939" s="195" t="s">
        <v>8012</v>
      </c>
      <c r="G6939" t="s">
        <v>8586</v>
      </c>
      <c r="H6939" s="195" t="str">
        <f>IFERROR(VLOOKUP(Table[[#This Row],[Activity Details of Assistance]],WHAT!E:F,2,FALSE),"")</f>
        <v># of door</v>
      </c>
      <c r="I6939" s="195"/>
      <c r="J6939">
        <v>352</v>
      </c>
      <c r="K6939" t="s">
        <v>8280</v>
      </c>
      <c r="L6939" s="306" t="s">
        <v>13</v>
      </c>
      <c r="M6939" t="s">
        <v>14</v>
      </c>
      <c r="N6939" t="s">
        <v>309</v>
      </c>
      <c r="O6939" t="s">
        <v>1606</v>
      </c>
      <c r="P6939" t="s">
        <v>17</v>
      </c>
      <c r="Q6939" s="236">
        <v>44866</v>
      </c>
      <c r="R6939" s="236">
        <v>44896</v>
      </c>
      <c r="S6939" t="s">
        <v>8452</v>
      </c>
      <c r="T6939" s="196"/>
      <c r="U6939" s="196"/>
      <c r="V6939" s="196"/>
      <c r="W6939" s="196"/>
      <c r="X6939" s="222"/>
      <c r="Y6939" t="s">
        <v>8689</v>
      </c>
      <c r="Z6939">
        <v>1571180854</v>
      </c>
      <c r="AA6939" t="s">
        <v>8690</v>
      </c>
      <c r="AB6939" s="221" t="str">
        <f>_xlfn.IFNA(IF(Table[[#This Row],[Programme Partner]]&lt;&gt;Table[[#This Row],[Implementing Partner]],CONCATENATE(Table[[#This Row],[Programme Partner]],"-",Table[[#This Row],[Implementing Partner]]),Table[[#This Row],[Programme Partner]]),"")</f>
        <v>IOM-BRAC</v>
      </c>
    </row>
    <row r="6940" spans="1:28" ht="16.5" customHeight="1">
      <c r="A6940" s="183"/>
      <c r="B6940" s="195" t="s">
        <v>5148</v>
      </c>
      <c r="C6940" s="198" t="s">
        <v>5033</v>
      </c>
      <c r="D6940" s="212" t="s">
        <v>5148</v>
      </c>
      <c r="E6940" s="269" t="s">
        <v>27</v>
      </c>
      <c r="F6940" s="195" t="s">
        <v>8012</v>
      </c>
      <c r="G6940" t="s">
        <v>8357</v>
      </c>
      <c r="H6940" s="195" t="str">
        <f>IFERROR(VLOOKUP(Table[[#This Row],[Activity Details of Assistance]],WHAT!E:F,2,FALSE),"")</f>
        <v># of door</v>
      </c>
      <c r="I6940" s="195"/>
      <c r="J6940">
        <v>446</v>
      </c>
      <c r="K6940" t="s">
        <v>8280</v>
      </c>
      <c r="L6940" s="306" t="s">
        <v>13</v>
      </c>
      <c r="M6940" t="s">
        <v>14</v>
      </c>
      <c r="N6940" t="s">
        <v>309</v>
      </c>
      <c r="O6940" t="s">
        <v>1606</v>
      </c>
      <c r="P6940" t="s">
        <v>17</v>
      </c>
      <c r="Q6940" s="236">
        <v>44866</v>
      </c>
      <c r="R6940" s="236">
        <v>44896</v>
      </c>
      <c r="S6940" t="s">
        <v>8452</v>
      </c>
      <c r="T6940" s="196"/>
      <c r="U6940" s="196"/>
      <c r="V6940" s="196"/>
      <c r="W6940" s="196"/>
      <c r="X6940" s="222"/>
      <c r="Y6940" t="s">
        <v>8689</v>
      </c>
      <c r="Z6940">
        <v>1571180854</v>
      </c>
      <c r="AA6940" t="s">
        <v>8690</v>
      </c>
      <c r="AB6940" s="221" t="str">
        <f>_xlfn.IFNA(IF(Table[[#This Row],[Programme Partner]]&lt;&gt;Table[[#This Row],[Implementing Partner]],CONCATENATE(Table[[#This Row],[Programme Partner]],"-",Table[[#This Row],[Implementing Partner]]),Table[[#This Row],[Programme Partner]]),"")</f>
        <v>IOM-BRAC</v>
      </c>
    </row>
    <row r="6941" spans="1:28" ht="16.5" customHeight="1">
      <c r="A6941" s="183"/>
      <c r="B6941" s="195" t="s">
        <v>5148</v>
      </c>
      <c r="C6941" s="198" t="s">
        <v>5033</v>
      </c>
      <c r="D6941" s="212" t="s">
        <v>5148</v>
      </c>
      <c r="E6941" s="269" t="s">
        <v>27</v>
      </c>
      <c r="F6941" s="195" t="s">
        <v>8013</v>
      </c>
      <c r="G6941" t="s">
        <v>8314</v>
      </c>
      <c r="H6941" s="195" t="str">
        <f>IFERROR(VLOOKUP(Table[[#This Row],[Activity Details of Assistance]],WHAT!E:F,2,FALSE),"")</f>
        <v># of HP sessions at HH level</v>
      </c>
      <c r="I6941" s="195"/>
      <c r="J6941">
        <v>93</v>
      </c>
      <c r="K6941" t="s">
        <v>8280</v>
      </c>
      <c r="L6941" s="306" t="s">
        <v>13</v>
      </c>
      <c r="M6941" t="s">
        <v>14</v>
      </c>
      <c r="N6941" t="s">
        <v>309</v>
      </c>
      <c r="O6941" t="s">
        <v>1606</v>
      </c>
      <c r="P6941" t="s">
        <v>17</v>
      </c>
      <c r="Q6941" s="236">
        <v>44866</v>
      </c>
      <c r="R6941" s="236">
        <v>44896</v>
      </c>
      <c r="S6941" t="s">
        <v>8452</v>
      </c>
      <c r="T6941" s="196"/>
      <c r="U6941" s="196"/>
      <c r="V6941" s="196"/>
      <c r="W6941" s="196"/>
      <c r="X6941" s="222"/>
      <c r="Y6941" t="s">
        <v>8689</v>
      </c>
      <c r="Z6941">
        <v>1571180854</v>
      </c>
      <c r="AA6941" t="s">
        <v>8690</v>
      </c>
      <c r="AB6941" s="221" t="str">
        <f>_xlfn.IFNA(IF(Table[[#This Row],[Programme Partner]]&lt;&gt;Table[[#This Row],[Implementing Partner]],CONCATENATE(Table[[#This Row],[Programme Partner]],"-",Table[[#This Row],[Implementing Partner]]),Table[[#This Row],[Programme Partner]]),"")</f>
        <v>IOM-BRAC</v>
      </c>
    </row>
    <row r="6942" spans="1:28" ht="16.5" customHeight="1">
      <c r="A6942" s="183"/>
      <c r="B6942" s="195" t="s">
        <v>5148</v>
      </c>
      <c r="C6942" s="198" t="s">
        <v>5033</v>
      </c>
      <c r="D6942" s="212" t="s">
        <v>5148</v>
      </c>
      <c r="E6942" s="269" t="s">
        <v>27</v>
      </c>
      <c r="F6942" s="195" t="s">
        <v>8013</v>
      </c>
      <c r="G6942" t="s">
        <v>8317</v>
      </c>
      <c r="H6942" s="195" t="str">
        <f>IFERROR(VLOOKUP(Table[[#This Row],[Activity Details of Assistance]],WHAT!E:F,2,FALSE),"")</f>
        <v># of estimated persons reached by mass-media campaign</v>
      </c>
      <c r="I6942" s="195"/>
      <c r="J6942">
        <v>1</v>
      </c>
      <c r="K6942" t="s">
        <v>8280</v>
      </c>
      <c r="L6942" s="306" t="s">
        <v>13</v>
      </c>
      <c r="M6942" t="s">
        <v>14</v>
      </c>
      <c r="N6942" t="s">
        <v>309</v>
      </c>
      <c r="O6942" t="s">
        <v>1606</v>
      </c>
      <c r="P6942" t="s">
        <v>17</v>
      </c>
      <c r="Q6942" s="236">
        <v>44866</v>
      </c>
      <c r="R6942" s="236">
        <v>44896</v>
      </c>
      <c r="S6942" t="s">
        <v>8452</v>
      </c>
      <c r="T6942" s="196"/>
      <c r="U6942" s="196"/>
      <c r="V6942" s="196"/>
      <c r="W6942" s="196"/>
      <c r="X6942" s="222"/>
      <c r="Y6942" t="s">
        <v>8689</v>
      </c>
      <c r="Z6942">
        <v>1571180854</v>
      </c>
      <c r="AA6942" t="s">
        <v>8690</v>
      </c>
      <c r="AB6942" s="221" t="str">
        <f>_xlfn.IFNA(IF(Table[[#This Row],[Programme Partner]]&lt;&gt;Table[[#This Row],[Implementing Partner]],CONCATENATE(Table[[#This Row],[Programme Partner]],"-",Table[[#This Row],[Implementing Partner]]),Table[[#This Row],[Programme Partner]]),"")</f>
        <v>IOM-BRAC</v>
      </c>
    </row>
    <row r="6943" spans="1:28" ht="16.5" customHeight="1">
      <c r="A6943" s="183"/>
      <c r="B6943" s="195" t="s">
        <v>5148</v>
      </c>
      <c r="C6943" s="198" t="s">
        <v>5033</v>
      </c>
      <c r="D6943" s="212" t="s">
        <v>5148</v>
      </c>
      <c r="E6943" s="269" t="s">
        <v>27</v>
      </c>
      <c r="F6943" s="195" t="s">
        <v>8013</v>
      </c>
      <c r="G6943" t="s">
        <v>8360</v>
      </c>
      <c r="H6943" s="195" t="str">
        <f>IFERROR(VLOOKUP(Table[[#This Row],[Activity Details of Assistance]],WHAT!E:F,2,FALSE),"")</f>
        <v># of household</v>
      </c>
      <c r="I6943" s="195"/>
      <c r="J6943">
        <v>6161</v>
      </c>
      <c r="K6943" t="s">
        <v>8280</v>
      </c>
      <c r="L6943" s="306" t="s">
        <v>13</v>
      </c>
      <c r="M6943" t="s">
        <v>14</v>
      </c>
      <c r="N6943" t="s">
        <v>309</v>
      </c>
      <c r="O6943" t="s">
        <v>1606</v>
      </c>
      <c r="P6943" t="s">
        <v>17</v>
      </c>
      <c r="Q6943" s="236">
        <v>44866</v>
      </c>
      <c r="R6943" s="236">
        <v>44896</v>
      </c>
      <c r="S6943" t="s">
        <v>8452</v>
      </c>
      <c r="T6943" s="196"/>
      <c r="U6943" s="196"/>
      <c r="V6943" s="196"/>
      <c r="W6943" s="196"/>
      <c r="X6943" s="222"/>
      <c r="Y6943" t="s">
        <v>8689</v>
      </c>
      <c r="Z6943">
        <v>1571180854</v>
      </c>
      <c r="AA6943" t="s">
        <v>8690</v>
      </c>
      <c r="AB6943" s="221" t="str">
        <f>_xlfn.IFNA(IF(Table[[#This Row],[Programme Partner]]&lt;&gt;Table[[#This Row],[Implementing Partner]],CONCATENATE(Table[[#This Row],[Programme Partner]],"-",Table[[#This Row],[Implementing Partner]]),Table[[#This Row],[Programme Partner]]),"")</f>
        <v>IOM-BRAC</v>
      </c>
    </row>
    <row r="6944" spans="1:28" ht="16.5" customHeight="1">
      <c r="A6944" s="183"/>
      <c r="B6944" s="195" t="s">
        <v>5148</v>
      </c>
      <c r="C6944" s="198" t="s">
        <v>5033</v>
      </c>
      <c r="D6944" s="212" t="s">
        <v>5148</v>
      </c>
      <c r="E6944" s="269" t="s">
        <v>27</v>
      </c>
      <c r="F6944" s="195" t="s">
        <v>8014</v>
      </c>
      <c r="G6944" t="s">
        <v>8358</v>
      </c>
      <c r="H6944" s="195" t="str">
        <f>IFERROR(VLOOKUP(Table[[#This Row],[Activity Details of Assistance]],WHAT!E:F,2,FALSE),"")</f>
        <v># of campaign per camp </v>
      </c>
      <c r="I6944" s="195"/>
      <c r="J6944">
        <v>1</v>
      </c>
      <c r="K6944" t="s">
        <v>8280</v>
      </c>
      <c r="L6944" s="306" t="s">
        <v>13</v>
      </c>
      <c r="M6944" t="s">
        <v>14</v>
      </c>
      <c r="N6944" t="s">
        <v>309</v>
      </c>
      <c r="O6944" t="s">
        <v>1606</v>
      </c>
      <c r="P6944" t="s">
        <v>17</v>
      </c>
      <c r="Q6944" s="236">
        <v>44866</v>
      </c>
      <c r="R6944" s="236">
        <v>44896</v>
      </c>
      <c r="S6944" t="s">
        <v>8452</v>
      </c>
      <c r="T6944" s="196"/>
      <c r="U6944" s="196"/>
      <c r="V6944" s="196"/>
      <c r="W6944" s="196"/>
      <c r="X6944" s="222"/>
      <c r="Y6944" t="s">
        <v>8689</v>
      </c>
      <c r="Z6944">
        <v>1571180854</v>
      </c>
      <c r="AA6944" t="s">
        <v>8690</v>
      </c>
      <c r="AB6944" s="221" t="str">
        <f>_xlfn.IFNA(IF(Table[[#This Row],[Programme Partner]]&lt;&gt;Table[[#This Row],[Implementing Partner]],CONCATENATE(Table[[#This Row],[Programme Partner]],"-",Table[[#This Row],[Implementing Partner]]),Table[[#This Row],[Programme Partner]]),"")</f>
        <v>IOM-BRAC</v>
      </c>
    </row>
    <row r="6945" spans="1:28" ht="16.5" customHeight="1">
      <c r="A6945" s="183"/>
      <c r="B6945" s="195" t="s">
        <v>5148</v>
      </c>
      <c r="C6945" s="198" t="s">
        <v>5033</v>
      </c>
      <c r="D6945" s="212" t="s">
        <v>5148</v>
      </c>
      <c r="E6945" s="269" t="s">
        <v>27</v>
      </c>
      <c r="F6945" s="195" t="s">
        <v>8014</v>
      </c>
      <c r="G6945" s="103" t="s">
        <v>8361</v>
      </c>
      <c r="H6945" s="195" t="str">
        <f>IFERROR(VLOOKUP(Table[[#This Row],[Activity Details of Assistance]],WHAT!E:F,2,FALSE),"")</f>
        <v># of plant</v>
      </c>
      <c r="I6945" s="195"/>
      <c r="J6945">
        <v>3</v>
      </c>
      <c r="K6945" t="s">
        <v>8280</v>
      </c>
      <c r="L6945" s="306" t="s">
        <v>13</v>
      </c>
      <c r="M6945" t="s">
        <v>14</v>
      </c>
      <c r="N6945" t="s">
        <v>309</v>
      </c>
      <c r="O6945" t="s">
        <v>1606</v>
      </c>
      <c r="P6945" t="s">
        <v>17</v>
      </c>
      <c r="Q6945" s="236">
        <v>44866</v>
      </c>
      <c r="R6945" s="236">
        <v>44896</v>
      </c>
      <c r="S6945" t="s">
        <v>8452</v>
      </c>
      <c r="T6945" s="196"/>
      <c r="U6945" s="196"/>
      <c r="V6945" s="196"/>
      <c r="W6945" s="196"/>
      <c r="X6945" s="222"/>
      <c r="Y6945" t="s">
        <v>8689</v>
      </c>
      <c r="Z6945">
        <v>1571180854</v>
      </c>
      <c r="AA6945" t="s">
        <v>8690</v>
      </c>
      <c r="AB6945" s="221" t="str">
        <f>_xlfn.IFNA(IF(Table[[#This Row],[Programme Partner]]&lt;&gt;Table[[#This Row],[Implementing Partner]],CONCATENATE(Table[[#This Row],[Programme Partner]],"-",Table[[#This Row],[Implementing Partner]]),Table[[#This Row],[Programme Partner]]),"")</f>
        <v>IOM-BRAC</v>
      </c>
    </row>
    <row r="6946" spans="1:28" ht="16.5" customHeight="1">
      <c r="A6946" s="183"/>
      <c r="B6946" s="195" t="s">
        <v>5275</v>
      </c>
      <c r="C6946" s="198" t="s">
        <v>5184</v>
      </c>
      <c r="D6946" s="212" t="s">
        <v>5275</v>
      </c>
      <c r="E6946" s="269" t="s">
        <v>27</v>
      </c>
      <c r="F6946" s="195" t="s">
        <v>8011</v>
      </c>
      <c r="G6946" t="s">
        <v>8584</v>
      </c>
      <c r="H6946" s="195" t="str">
        <f>IFERROR(VLOOKUP(Table[[#This Row],[Activity Details of Assistance]],WHAT!E:F,2,FALSE),"")</f>
        <v># of tube well</v>
      </c>
      <c r="I6946" s="195"/>
      <c r="J6946">
        <v>217</v>
      </c>
      <c r="K6946" t="s">
        <v>8280</v>
      </c>
      <c r="L6946" s="306" t="s">
        <v>13</v>
      </c>
      <c r="M6946" t="s">
        <v>14</v>
      </c>
      <c r="N6946" t="s">
        <v>309</v>
      </c>
      <c r="O6946" t="s">
        <v>1606</v>
      </c>
      <c r="P6946" t="s">
        <v>5887</v>
      </c>
      <c r="Q6946" s="236">
        <v>44866</v>
      </c>
      <c r="R6946" s="236">
        <v>44927</v>
      </c>
      <c r="S6946" t="s">
        <v>8452</v>
      </c>
      <c r="T6946" s="196"/>
      <c r="U6946" s="196"/>
      <c r="V6946" s="196"/>
      <c r="W6946" s="196"/>
      <c r="X6946" s="222"/>
      <c r="Y6946" t="s">
        <v>8518</v>
      </c>
      <c r="Z6946">
        <v>8801712003560</v>
      </c>
      <c r="AA6946" t="s">
        <v>8289</v>
      </c>
      <c r="AB6946" s="221" t="str">
        <f>_xlfn.IFNA(IF(Table[[#This Row],[Programme Partner]]&lt;&gt;Table[[#This Row],[Implementing Partner]],CONCATENATE(Table[[#This Row],[Programme Partner]],"-",Table[[#This Row],[Implementing Partner]]),Table[[#This Row],[Programme Partner]]),"")</f>
        <v>UNICEF-NGOF</v>
      </c>
    </row>
    <row r="6947" spans="1:28" ht="16.5" customHeight="1">
      <c r="A6947" s="183"/>
      <c r="B6947" s="195" t="s">
        <v>5275</v>
      </c>
      <c r="C6947" s="198" t="s">
        <v>5184</v>
      </c>
      <c r="D6947" s="212" t="s">
        <v>5275</v>
      </c>
      <c r="E6947" s="269" t="s">
        <v>27</v>
      </c>
      <c r="F6947" s="195" t="s">
        <v>8011</v>
      </c>
      <c r="G6947" t="s">
        <v>8355</v>
      </c>
      <c r="H6947" s="195" t="str">
        <f>IFERROR(VLOOKUP(Table[[#This Row],[Activity Details of Assistance]],WHAT!E:F,2,FALSE),"")</f>
        <v># of water network</v>
      </c>
      <c r="I6947" s="195"/>
      <c r="J6947">
        <v>12</v>
      </c>
      <c r="K6947" t="s">
        <v>8280</v>
      </c>
      <c r="L6947" s="306" t="s">
        <v>13</v>
      </c>
      <c r="M6947" t="s">
        <v>14</v>
      </c>
      <c r="N6947" t="s">
        <v>309</v>
      </c>
      <c r="O6947" t="s">
        <v>1606</v>
      </c>
      <c r="P6947" t="s">
        <v>5887</v>
      </c>
      <c r="Q6947" s="236">
        <v>44866</v>
      </c>
      <c r="R6947" s="236">
        <v>44927</v>
      </c>
      <c r="S6947" t="s">
        <v>8452</v>
      </c>
      <c r="T6947" s="196"/>
      <c r="U6947" s="196"/>
      <c r="V6947" s="196"/>
      <c r="W6947" s="196"/>
      <c r="X6947" s="222"/>
      <c r="Y6947" t="s">
        <v>8518</v>
      </c>
      <c r="Z6947">
        <v>8801712003560</v>
      </c>
      <c r="AA6947" t="s">
        <v>8289</v>
      </c>
      <c r="AB6947" s="221" t="str">
        <f>_xlfn.IFNA(IF(Table[[#This Row],[Programme Partner]]&lt;&gt;Table[[#This Row],[Implementing Partner]],CONCATENATE(Table[[#This Row],[Programme Partner]],"-",Table[[#This Row],[Implementing Partner]]),Table[[#This Row],[Programme Partner]]),"")</f>
        <v>UNICEF-NGOF</v>
      </c>
    </row>
    <row r="6948" spans="1:28" ht="16.5" customHeight="1">
      <c r="A6948" s="183"/>
      <c r="B6948" s="195" t="s">
        <v>5275</v>
      </c>
      <c r="C6948" s="198" t="s">
        <v>5184</v>
      </c>
      <c r="D6948" s="212" t="s">
        <v>5275</v>
      </c>
      <c r="E6948" s="269" t="s">
        <v>27</v>
      </c>
      <c r="F6948" s="195" t="s">
        <v>8011</v>
      </c>
      <c r="G6948" t="s">
        <v>8318</v>
      </c>
      <c r="H6948" s="195" t="str">
        <f>IFERROR(VLOOKUP(Table[[#This Row],[Activity Details of Assistance]],WHAT!E:F,2,FALSE),"")</f>
        <v># of household</v>
      </c>
      <c r="I6948" s="195"/>
      <c r="J6948">
        <v>1568</v>
      </c>
      <c r="K6948" t="s">
        <v>8280</v>
      </c>
      <c r="L6948" s="306" t="s">
        <v>13</v>
      </c>
      <c r="M6948" t="s">
        <v>14</v>
      </c>
      <c r="N6948" t="s">
        <v>309</v>
      </c>
      <c r="O6948" t="s">
        <v>1606</v>
      </c>
      <c r="P6948" t="s">
        <v>5887</v>
      </c>
      <c r="Q6948" s="236">
        <v>44866</v>
      </c>
      <c r="R6948" s="236">
        <v>44927</v>
      </c>
      <c r="S6948" t="s">
        <v>8452</v>
      </c>
      <c r="T6948" s="196"/>
      <c r="U6948" s="196"/>
      <c r="V6948" s="196"/>
      <c r="W6948" s="196"/>
      <c r="X6948" s="222"/>
      <c r="Y6948" t="s">
        <v>8518</v>
      </c>
      <c r="Z6948">
        <v>8801712003560</v>
      </c>
      <c r="AA6948" t="s">
        <v>8289</v>
      </c>
      <c r="AB6948" s="221" t="str">
        <f>_xlfn.IFNA(IF(Table[[#This Row],[Programme Partner]]&lt;&gt;Table[[#This Row],[Implementing Partner]],CONCATENATE(Table[[#This Row],[Programme Partner]],"-",Table[[#This Row],[Implementing Partner]]),Table[[#This Row],[Programme Partner]]),"")</f>
        <v>UNICEF-NGOF</v>
      </c>
    </row>
    <row r="6949" spans="1:28" ht="16.5" customHeight="1">
      <c r="A6949" s="183"/>
      <c r="B6949" s="195" t="s">
        <v>5275</v>
      </c>
      <c r="C6949" s="198" t="s">
        <v>5184</v>
      </c>
      <c r="D6949" s="212" t="s">
        <v>5275</v>
      </c>
      <c r="E6949" s="269" t="s">
        <v>27</v>
      </c>
      <c r="F6949" s="195" t="s">
        <v>8011</v>
      </c>
      <c r="G6949" t="s">
        <v>8019</v>
      </c>
      <c r="H6949" s="195" t="str">
        <f>IFERROR(VLOOKUP(Table[[#This Row],[Activity Details of Assistance]],WHAT!E:F,2,FALSE),"")</f>
        <v>N/A</v>
      </c>
      <c r="I6949" s="195"/>
      <c r="J6949">
        <v>25</v>
      </c>
      <c r="K6949" t="s">
        <v>8280</v>
      </c>
      <c r="L6949" s="306" t="s">
        <v>13</v>
      </c>
      <c r="M6949" t="s">
        <v>14</v>
      </c>
      <c r="N6949" t="s">
        <v>309</v>
      </c>
      <c r="O6949" t="s">
        <v>1606</v>
      </c>
      <c r="P6949" t="s">
        <v>5887</v>
      </c>
      <c r="Q6949" s="236">
        <v>44866</v>
      </c>
      <c r="R6949" s="236">
        <v>44927</v>
      </c>
      <c r="S6949" t="s">
        <v>8452</v>
      </c>
      <c r="T6949" s="196"/>
      <c r="U6949" s="196"/>
      <c r="V6949" s="196"/>
      <c r="W6949" s="196"/>
      <c r="X6949" s="222"/>
      <c r="Y6949" t="s">
        <v>8518</v>
      </c>
      <c r="Z6949">
        <v>8801712003560</v>
      </c>
      <c r="AA6949" t="s">
        <v>8289</v>
      </c>
      <c r="AB6949" s="221" t="str">
        <f>_xlfn.IFNA(IF(Table[[#This Row],[Programme Partner]]&lt;&gt;Table[[#This Row],[Implementing Partner]],CONCATENATE(Table[[#This Row],[Programme Partner]],"-",Table[[#This Row],[Implementing Partner]]),Table[[#This Row],[Programme Partner]]),"")</f>
        <v>UNICEF-NGOF</v>
      </c>
    </row>
    <row r="6950" spans="1:28" ht="16.5" customHeight="1">
      <c r="A6950" s="183"/>
      <c r="B6950" s="195" t="s">
        <v>5275</v>
      </c>
      <c r="C6950" s="198" t="s">
        <v>5184</v>
      </c>
      <c r="D6950" s="212" t="s">
        <v>5275</v>
      </c>
      <c r="E6950" s="269" t="s">
        <v>27</v>
      </c>
      <c r="F6950" s="195" t="s">
        <v>8012</v>
      </c>
      <c r="G6950" t="s">
        <v>8366</v>
      </c>
      <c r="H6950" s="195" t="str">
        <f>IFERROR(VLOOKUP(Table[[#This Row],[Activity Details of Assistance]],WHAT!E:F,2,FALSE),"")</f>
        <v xml:space="preserve"># of door </v>
      </c>
      <c r="I6950" s="195"/>
      <c r="J6950">
        <v>1</v>
      </c>
      <c r="K6950" t="s">
        <v>8280</v>
      </c>
      <c r="L6950" s="306" t="s">
        <v>13</v>
      </c>
      <c r="M6950" t="s">
        <v>14</v>
      </c>
      <c r="N6950" t="s">
        <v>309</v>
      </c>
      <c r="O6950" t="s">
        <v>1606</v>
      </c>
      <c r="P6950" t="s">
        <v>5887</v>
      </c>
      <c r="Q6950" s="236">
        <v>44866</v>
      </c>
      <c r="R6950" s="236">
        <v>44927</v>
      </c>
      <c r="S6950" t="s">
        <v>8452</v>
      </c>
      <c r="T6950" s="196"/>
      <c r="U6950" s="196"/>
      <c r="V6950" s="196"/>
      <c r="W6950" s="196"/>
      <c r="X6950" s="222"/>
      <c r="Y6950" t="s">
        <v>8518</v>
      </c>
      <c r="Z6950">
        <v>8801712003560</v>
      </c>
      <c r="AA6950" t="s">
        <v>8289</v>
      </c>
      <c r="AB6950" s="221" t="str">
        <f>_xlfn.IFNA(IF(Table[[#This Row],[Programme Partner]]&lt;&gt;Table[[#This Row],[Implementing Partner]],CONCATENATE(Table[[#This Row],[Programme Partner]],"-",Table[[#This Row],[Implementing Partner]]),Table[[#This Row],[Programme Partner]]),"")</f>
        <v>UNICEF-NGOF</v>
      </c>
    </row>
    <row r="6951" spans="1:28" ht="16.5" customHeight="1">
      <c r="A6951" s="183"/>
      <c r="B6951" s="195" t="s">
        <v>5275</v>
      </c>
      <c r="C6951" s="198" t="s">
        <v>5184</v>
      </c>
      <c r="D6951" s="212" t="s">
        <v>5275</v>
      </c>
      <c r="E6951" s="269" t="s">
        <v>27</v>
      </c>
      <c r="F6951" s="195" t="s">
        <v>8012</v>
      </c>
      <c r="G6951" t="s">
        <v>8585</v>
      </c>
      <c r="H6951" s="195" t="str">
        <f>IFERROR(VLOOKUP(Table[[#This Row],[Activity Details of Assistance]],WHAT!E:F,2,FALSE),"")</f>
        <v xml:space="preserve"># of door </v>
      </c>
      <c r="I6951" s="195"/>
      <c r="J6951">
        <v>22</v>
      </c>
      <c r="K6951" t="s">
        <v>8280</v>
      </c>
      <c r="L6951" s="306" t="s">
        <v>13</v>
      </c>
      <c r="M6951" t="s">
        <v>14</v>
      </c>
      <c r="N6951" t="s">
        <v>309</v>
      </c>
      <c r="O6951" t="s">
        <v>1606</v>
      </c>
      <c r="P6951" t="s">
        <v>5887</v>
      </c>
      <c r="Q6951" s="236">
        <v>44866</v>
      </c>
      <c r="R6951" s="236">
        <v>44927</v>
      </c>
      <c r="S6951" t="s">
        <v>8452</v>
      </c>
      <c r="T6951" s="196"/>
      <c r="U6951" s="196"/>
      <c r="V6951" s="196"/>
      <c r="W6951" s="196"/>
      <c r="X6951" s="222"/>
      <c r="Y6951" t="s">
        <v>8518</v>
      </c>
      <c r="Z6951">
        <v>8801712003560</v>
      </c>
      <c r="AA6951" t="s">
        <v>8289</v>
      </c>
      <c r="AB6951" s="221" t="str">
        <f>_xlfn.IFNA(IF(Table[[#This Row],[Programme Partner]]&lt;&gt;Table[[#This Row],[Implementing Partner]],CONCATENATE(Table[[#This Row],[Programme Partner]],"-",Table[[#This Row],[Implementing Partner]]),Table[[#This Row],[Programme Partner]]),"")</f>
        <v>UNICEF-NGOF</v>
      </c>
    </row>
    <row r="6952" spans="1:28" ht="16.5" customHeight="1">
      <c r="A6952" s="183"/>
      <c r="B6952" s="195" t="s">
        <v>5275</v>
      </c>
      <c r="C6952" s="198" t="s">
        <v>5184</v>
      </c>
      <c r="D6952" s="212" t="s">
        <v>5275</v>
      </c>
      <c r="E6952" s="269" t="s">
        <v>27</v>
      </c>
      <c r="F6952" s="195" t="s">
        <v>8012</v>
      </c>
      <c r="G6952" t="s">
        <v>8359</v>
      </c>
      <c r="H6952" s="195" t="str">
        <f>IFERROR(VLOOKUP(Table[[#This Row],[Activity Details of Assistance]],WHAT!E:F,2,FALSE),"")</f>
        <v># of FSM Site</v>
      </c>
      <c r="I6952" s="195"/>
      <c r="J6952">
        <v>15</v>
      </c>
      <c r="K6952" t="s">
        <v>8280</v>
      </c>
      <c r="L6952" s="306" t="s">
        <v>13</v>
      </c>
      <c r="M6952" t="s">
        <v>14</v>
      </c>
      <c r="N6952" t="s">
        <v>309</v>
      </c>
      <c r="O6952" t="s">
        <v>1606</v>
      </c>
      <c r="P6952" t="s">
        <v>5887</v>
      </c>
      <c r="Q6952" s="236">
        <v>44866</v>
      </c>
      <c r="R6952" s="236">
        <v>44927</v>
      </c>
      <c r="S6952" t="s">
        <v>8452</v>
      </c>
      <c r="T6952" s="196"/>
      <c r="U6952" s="196"/>
      <c r="V6952" s="196"/>
      <c r="W6952" s="196"/>
      <c r="X6952" s="222"/>
      <c r="Y6952" t="s">
        <v>8518</v>
      </c>
      <c r="Z6952">
        <v>8801712003560</v>
      </c>
      <c r="AA6952" t="s">
        <v>8289</v>
      </c>
      <c r="AB6952" s="221" t="str">
        <f>_xlfn.IFNA(IF(Table[[#This Row],[Programme Partner]]&lt;&gt;Table[[#This Row],[Implementing Partner]],CONCATENATE(Table[[#This Row],[Programme Partner]],"-",Table[[#This Row],[Implementing Partner]]),Table[[#This Row],[Programme Partner]]),"")</f>
        <v>UNICEF-NGOF</v>
      </c>
    </row>
    <row r="6953" spans="1:28" ht="16.5" customHeight="1">
      <c r="A6953" s="183"/>
      <c r="B6953" s="195" t="s">
        <v>5275</v>
      </c>
      <c r="C6953" s="198" t="s">
        <v>5184</v>
      </c>
      <c r="D6953" s="212" t="s">
        <v>5275</v>
      </c>
      <c r="E6953" s="269" t="s">
        <v>27</v>
      </c>
      <c r="F6953" s="195" t="s">
        <v>8012</v>
      </c>
      <c r="G6953" t="s">
        <v>8356</v>
      </c>
      <c r="H6953" s="195" t="str">
        <f>IFERROR(VLOOKUP(Table[[#This Row],[Activity Details of Assistance]],WHAT!E:F,2,FALSE),"")</f>
        <v># of FSM Site</v>
      </c>
      <c r="I6953" s="195"/>
      <c r="J6953">
        <v>3</v>
      </c>
      <c r="K6953" t="s">
        <v>8280</v>
      </c>
      <c r="L6953" s="306" t="s">
        <v>13</v>
      </c>
      <c r="M6953" t="s">
        <v>14</v>
      </c>
      <c r="N6953" t="s">
        <v>309</v>
      </c>
      <c r="O6953" t="s">
        <v>1606</v>
      </c>
      <c r="P6953" t="s">
        <v>5887</v>
      </c>
      <c r="Q6953" s="236">
        <v>44866</v>
      </c>
      <c r="R6953" s="236">
        <v>44927</v>
      </c>
      <c r="S6953" t="s">
        <v>8452</v>
      </c>
      <c r="T6953" s="196"/>
      <c r="U6953" s="196"/>
      <c r="V6953" s="196"/>
      <c r="W6953" s="196"/>
      <c r="X6953" s="222"/>
      <c r="Y6953" t="s">
        <v>8518</v>
      </c>
      <c r="Z6953">
        <v>8801712003560</v>
      </c>
      <c r="AA6953" t="s">
        <v>8289</v>
      </c>
      <c r="AB6953" s="221" t="str">
        <f>_xlfn.IFNA(IF(Table[[#This Row],[Programme Partner]]&lt;&gt;Table[[#This Row],[Implementing Partner]],CONCATENATE(Table[[#This Row],[Programme Partner]],"-",Table[[#This Row],[Implementing Partner]]),Table[[#This Row],[Programme Partner]]),"")</f>
        <v>UNICEF-NGOF</v>
      </c>
    </row>
    <row r="6954" spans="1:28" ht="16.5" customHeight="1">
      <c r="A6954" s="183"/>
      <c r="B6954" s="195" t="s">
        <v>5275</v>
      </c>
      <c r="C6954" s="198" t="s">
        <v>5184</v>
      </c>
      <c r="D6954" s="212" t="s">
        <v>5275</v>
      </c>
      <c r="E6954" s="269" t="s">
        <v>27</v>
      </c>
      <c r="F6954" s="195" t="s">
        <v>8012</v>
      </c>
      <c r="G6954" t="s">
        <v>8367</v>
      </c>
      <c r="H6954" s="195" t="str">
        <f>IFERROR(VLOOKUP(Table[[#This Row],[Activity Details of Assistance]],WHAT!E:F,2,FALSE),"")</f>
        <v># of door</v>
      </c>
      <c r="I6954" s="195"/>
      <c r="J6954">
        <v>4</v>
      </c>
      <c r="K6954" t="s">
        <v>8280</v>
      </c>
      <c r="L6954" s="306" t="s">
        <v>13</v>
      </c>
      <c r="M6954" t="s">
        <v>14</v>
      </c>
      <c r="N6954" t="s">
        <v>309</v>
      </c>
      <c r="O6954" t="s">
        <v>1606</v>
      </c>
      <c r="P6954" t="s">
        <v>5887</v>
      </c>
      <c r="Q6954" s="236">
        <v>44866</v>
      </c>
      <c r="R6954" s="236">
        <v>44927</v>
      </c>
      <c r="S6954" t="s">
        <v>8452</v>
      </c>
      <c r="T6954" s="196"/>
      <c r="U6954" s="196"/>
      <c r="V6954" s="196"/>
      <c r="W6954" s="196"/>
      <c r="X6954" s="222"/>
      <c r="Y6954" t="s">
        <v>8518</v>
      </c>
      <c r="Z6954">
        <v>8801712003560</v>
      </c>
      <c r="AA6954" t="s">
        <v>8289</v>
      </c>
      <c r="AB6954" s="221" t="str">
        <f>_xlfn.IFNA(IF(Table[[#This Row],[Programme Partner]]&lt;&gt;Table[[#This Row],[Implementing Partner]],CONCATENATE(Table[[#This Row],[Programme Partner]],"-",Table[[#This Row],[Implementing Partner]]),Table[[#This Row],[Programme Partner]]),"")</f>
        <v>UNICEF-NGOF</v>
      </c>
    </row>
    <row r="6955" spans="1:28" ht="16.5" customHeight="1">
      <c r="A6955" s="183"/>
      <c r="B6955" s="195" t="s">
        <v>5275</v>
      </c>
      <c r="C6955" s="198" t="s">
        <v>5184</v>
      </c>
      <c r="D6955" s="212" t="s">
        <v>5275</v>
      </c>
      <c r="E6955" s="269" t="s">
        <v>27</v>
      </c>
      <c r="F6955" s="195" t="s">
        <v>8012</v>
      </c>
      <c r="G6955" t="s">
        <v>8586</v>
      </c>
      <c r="H6955" s="195" t="str">
        <f>IFERROR(VLOOKUP(Table[[#This Row],[Activity Details of Assistance]],WHAT!E:F,2,FALSE),"")</f>
        <v># of door</v>
      </c>
      <c r="I6955" s="195"/>
      <c r="J6955">
        <v>264</v>
      </c>
      <c r="K6955" t="s">
        <v>8280</v>
      </c>
      <c r="L6955" s="306" t="s">
        <v>13</v>
      </c>
      <c r="M6955" t="s">
        <v>14</v>
      </c>
      <c r="N6955" t="s">
        <v>309</v>
      </c>
      <c r="O6955" t="s">
        <v>1606</v>
      </c>
      <c r="P6955" t="s">
        <v>5887</v>
      </c>
      <c r="Q6955" s="236">
        <v>44866</v>
      </c>
      <c r="R6955" s="236">
        <v>44927</v>
      </c>
      <c r="S6955" t="s">
        <v>8452</v>
      </c>
      <c r="T6955" s="196"/>
      <c r="U6955" s="196"/>
      <c r="V6955" s="196"/>
      <c r="W6955" s="196"/>
      <c r="X6955" s="222"/>
      <c r="Y6955" t="s">
        <v>8518</v>
      </c>
      <c r="Z6955">
        <v>8801712003560</v>
      </c>
      <c r="AA6955" t="s">
        <v>8289</v>
      </c>
      <c r="AB6955" s="221" t="str">
        <f>_xlfn.IFNA(IF(Table[[#This Row],[Programme Partner]]&lt;&gt;Table[[#This Row],[Implementing Partner]],CONCATENATE(Table[[#This Row],[Programme Partner]],"-",Table[[#This Row],[Implementing Partner]]),Table[[#This Row],[Programme Partner]]),"")</f>
        <v>UNICEF-NGOF</v>
      </c>
    </row>
    <row r="6956" spans="1:28" ht="16.5" customHeight="1">
      <c r="A6956" s="183"/>
      <c r="B6956" s="195" t="s">
        <v>5275</v>
      </c>
      <c r="C6956" s="198" t="s">
        <v>5184</v>
      </c>
      <c r="D6956" s="212" t="s">
        <v>5275</v>
      </c>
      <c r="E6956" s="269" t="s">
        <v>27</v>
      </c>
      <c r="F6956" s="195" t="s">
        <v>8012</v>
      </c>
      <c r="G6956" t="s">
        <v>8357</v>
      </c>
      <c r="H6956" s="195" t="str">
        <f>IFERROR(VLOOKUP(Table[[#This Row],[Activity Details of Assistance]],WHAT!E:F,2,FALSE),"")</f>
        <v># of door</v>
      </c>
      <c r="I6956" s="195"/>
      <c r="J6956">
        <v>1529</v>
      </c>
      <c r="K6956" t="s">
        <v>8280</v>
      </c>
      <c r="L6956" s="306" t="s">
        <v>13</v>
      </c>
      <c r="M6956" t="s">
        <v>14</v>
      </c>
      <c r="N6956" t="s">
        <v>309</v>
      </c>
      <c r="O6956" t="s">
        <v>1606</v>
      </c>
      <c r="P6956" t="s">
        <v>5887</v>
      </c>
      <c r="Q6956" s="236">
        <v>44866</v>
      </c>
      <c r="R6956" s="236">
        <v>44927</v>
      </c>
      <c r="S6956" t="s">
        <v>8452</v>
      </c>
      <c r="T6956" s="196"/>
      <c r="U6956" s="196"/>
      <c r="V6956" s="196"/>
      <c r="W6956" s="196"/>
      <c r="X6956" s="222"/>
      <c r="Y6956" t="s">
        <v>8518</v>
      </c>
      <c r="Z6956">
        <v>8801712003560</v>
      </c>
      <c r="AA6956" t="s">
        <v>8289</v>
      </c>
      <c r="AB6956" s="221" t="str">
        <f>_xlfn.IFNA(IF(Table[[#This Row],[Programme Partner]]&lt;&gt;Table[[#This Row],[Implementing Partner]],CONCATENATE(Table[[#This Row],[Programme Partner]],"-",Table[[#This Row],[Implementing Partner]]),Table[[#This Row],[Programme Partner]]),"")</f>
        <v>UNICEF-NGOF</v>
      </c>
    </row>
    <row r="6957" spans="1:28" ht="16.5" customHeight="1">
      <c r="A6957" s="183"/>
      <c r="B6957" s="195" t="s">
        <v>5275</v>
      </c>
      <c r="C6957" s="198" t="s">
        <v>5184</v>
      </c>
      <c r="D6957" s="212" t="s">
        <v>5275</v>
      </c>
      <c r="E6957" s="269" t="s">
        <v>27</v>
      </c>
      <c r="F6957" s="195" t="s">
        <v>8012</v>
      </c>
      <c r="G6957" t="s">
        <v>8019</v>
      </c>
      <c r="H6957" s="195" t="str">
        <f>IFERROR(VLOOKUP(Table[[#This Row],[Activity Details of Assistance]],WHAT!E:F,2,FALSE),"")</f>
        <v>N/A</v>
      </c>
      <c r="I6957" s="195"/>
      <c r="J6957">
        <v>1823</v>
      </c>
      <c r="K6957" t="s">
        <v>8280</v>
      </c>
      <c r="L6957" s="306" t="s">
        <v>13</v>
      </c>
      <c r="M6957" t="s">
        <v>14</v>
      </c>
      <c r="N6957" t="s">
        <v>309</v>
      </c>
      <c r="O6957" t="s">
        <v>1606</v>
      </c>
      <c r="P6957" t="s">
        <v>5887</v>
      </c>
      <c r="Q6957" s="236">
        <v>44866</v>
      </c>
      <c r="R6957" s="236">
        <v>44927</v>
      </c>
      <c r="S6957" t="s">
        <v>8452</v>
      </c>
      <c r="T6957" s="196"/>
      <c r="U6957" s="196"/>
      <c r="V6957" s="196"/>
      <c r="W6957" s="196"/>
      <c r="X6957" s="222"/>
      <c r="Y6957" t="s">
        <v>8518</v>
      </c>
      <c r="Z6957">
        <v>8801712003560</v>
      </c>
      <c r="AA6957" t="s">
        <v>8289</v>
      </c>
      <c r="AB6957" s="221" t="str">
        <f>_xlfn.IFNA(IF(Table[[#This Row],[Programme Partner]]&lt;&gt;Table[[#This Row],[Implementing Partner]],CONCATENATE(Table[[#This Row],[Programme Partner]],"-",Table[[#This Row],[Implementing Partner]]),Table[[#This Row],[Programme Partner]]),"")</f>
        <v>UNICEF-NGOF</v>
      </c>
    </row>
    <row r="6958" spans="1:28" ht="16.5" customHeight="1">
      <c r="A6958" s="183"/>
      <c r="B6958" s="195" t="s">
        <v>5275</v>
      </c>
      <c r="C6958" s="198" t="s">
        <v>5184</v>
      </c>
      <c r="D6958" s="212" t="s">
        <v>5275</v>
      </c>
      <c r="E6958" s="269" t="s">
        <v>27</v>
      </c>
      <c r="F6958" s="195" t="s">
        <v>8013</v>
      </c>
      <c r="G6958" t="s">
        <v>8314</v>
      </c>
      <c r="H6958" s="195" t="str">
        <f>IFERROR(VLOOKUP(Table[[#This Row],[Activity Details of Assistance]],WHAT!E:F,2,FALSE),"")</f>
        <v># of HP sessions at HH level</v>
      </c>
      <c r="I6958" s="195"/>
      <c r="J6958">
        <v>7683</v>
      </c>
      <c r="K6958" t="s">
        <v>8280</v>
      </c>
      <c r="L6958" s="306" t="s">
        <v>13</v>
      </c>
      <c r="M6958" t="s">
        <v>14</v>
      </c>
      <c r="N6958" t="s">
        <v>309</v>
      </c>
      <c r="O6958" t="s">
        <v>1606</v>
      </c>
      <c r="P6958" t="s">
        <v>5887</v>
      </c>
      <c r="Q6958" s="236">
        <v>44866</v>
      </c>
      <c r="R6958" s="236">
        <v>44927</v>
      </c>
      <c r="S6958" t="s">
        <v>8452</v>
      </c>
      <c r="T6958" s="196"/>
      <c r="U6958" s="196"/>
      <c r="V6958" s="196"/>
      <c r="W6958" s="196"/>
      <c r="X6958" s="222"/>
      <c r="Y6958" t="s">
        <v>8518</v>
      </c>
      <c r="Z6958">
        <v>8801712003560</v>
      </c>
      <c r="AA6958" t="s">
        <v>8289</v>
      </c>
      <c r="AB6958" s="221" t="str">
        <f>_xlfn.IFNA(IF(Table[[#This Row],[Programme Partner]]&lt;&gt;Table[[#This Row],[Implementing Partner]],CONCATENATE(Table[[#This Row],[Programme Partner]],"-",Table[[#This Row],[Implementing Partner]]),Table[[#This Row],[Programme Partner]]),"")</f>
        <v>UNICEF-NGOF</v>
      </c>
    </row>
    <row r="6959" spans="1:28" ht="16.5" customHeight="1">
      <c r="A6959" s="183"/>
      <c r="B6959" s="195" t="s">
        <v>5275</v>
      </c>
      <c r="C6959" s="198" t="s">
        <v>5184</v>
      </c>
      <c r="D6959" s="212" t="s">
        <v>5275</v>
      </c>
      <c r="E6959" s="269" t="s">
        <v>27</v>
      </c>
      <c r="F6959" s="195" t="s">
        <v>8013</v>
      </c>
      <c r="G6959" t="s">
        <v>8368</v>
      </c>
      <c r="H6959" s="195" t="str">
        <f>IFERROR(VLOOKUP(Table[[#This Row],[Activity Details of Assistance]],WHAT!E:F,2,FALSE),"")</f>
        <v># of household</v>
      </c>
      <c r="I6959" s="195"/>
      <c r="J6959">
        <v>8824</v>
      </c>
      <c r="K6959" t="s">
        <v>8280</v>
      </c>
      <c r="L6959" s="306" t="s">
        <v>13</v>
      </c>
      <c r="M6959" t="s">
        <v>14</v>
      </c>
      <c r="N6959" t="s">
        <v>309</v>
      </c>
      <c r="O6959" t="s">
        <v>1606</v>
      </c>
      <c r="P6959" t="s">
        <v>5887</v>
      </c>
      <c r="Q6959" s="236">
        <v>44866</v>
      </c>
      <c r="R6959" s="236">
        <v>44927</v>
      </c>
      <c r="S6959" t="s">
        <v>8452</v>
      </c>
      <c r="T6959" s="196"/>
      <c r="U6959" s="196"/>
      <c r="V6959" s="196"/>
      <c r="W6959" s="196"/>
      <c r="X6959" s="222"/>
      <c r="Y6959" t="s">
        <v>8518</v>
      </c>
      <c r="Z6959">
        <v>8801712003560</v>
      </c>
      <c r="AA6959" t="s">
        <v>8289</v>
      </c>
      <c r="AB6959" s="221" t="str">
        <f>_xlfn.IFNA(IF(Table[[#This Row],[Programme Partner]]&lt;&gt;Table[[#This Row],[Implementing Partner]],CONCATENATE(Table[[#This Row],[Programme Partner]],"-",Table[[#This Row],[Implementing Partner]]),Table[[#This Row],[Programme Partner]]),"")</f>
        <v>UNICEF-NGOF</v>
      </c>
    </row>
    <row r="6960" spans="1:28" ht="16.5" customHeight="1">
      <c r="A6960" s="183"/>
      <c r="B6960" s="195" t="s">
        <v>5275</v>
      </c>
      <c r="C6960" s="198" t="s">
        <v>5184</v>
      </c>
      <c r="D6960" s="212" t="s">
        <v>5275</v>
      </c>
      <c r="E6960" s="269" t="s">
        <v>27</v>
      </c>
      <c r="F6960" s="195" t="s">
        <v>8013</v>
      </c>
      <c r="G6960" t="s">
        <v>8316</v>
      </c>
      <c r="H6960" s="195" t="str">
        <f>IFERROR(VLOOKUP(Table[[#This Row],[Activity Details of Assistance]],WHAT!E:F,2,FALSE),"")</f>
        <v># of household</v>
      </c>
      <c r="I6960" s="195"/>
      <c r="J6960">
        <v>6347</v>
      </c>
      <c r="K6960" t="s">
        <v>8280</v>
      </c>
      <c r="L6960" s="306" t="s">
        <v>13</v>
      </c>
      <c r="M6960" t="s">
        <v>14</v>
      </c>
      <c r="N6960" t="s">
        <v>309</v>
      </c>
      <c r="O6960" t="s">
        <v>1606</v>
      </c>
      <c r="P6960" t="s">
        <v>5887</v>
      </c>
      <c r="Q6960" s="236">
        <v>44866</v>
      </c>
      <c r="R6960" s="236">
        <v>44927</v>
      </c>
      <c r="S6960" t="s">
        <v>8452</v>
      </c>
      <c r="T6960" s="196"/>
      <c r="U6960" s="196"/>
      <c r="V6960" s="196"/>
      <c r="W6960" s="196"/>
      <c r="X6960" s="222"/>
      <c r="Y6960" t="s">
        <v>8518</v>
      </c>
      <c r="Z6960">
        <v>8801712003560</v>
      </c>
      <c r="AA6960" t="s">
        <v>8289</v>
      </c>
      <c r="AB6960" s="221" t="str">
        <f>_xlfn.IFNA(IF(Table[[#This Row],[Programme Partner]]&lt;&gt;Table[[#This Row],[Implementing Partner]],CONCATENATE(Table[[#This Row],[Programme Partner]],"-",Table[[#This Row],[Implementing Partner]]),Table[[#This Row],[Programme Partner]]),"")</f>
        <v>UNICEF-NGOF</v>
      </c>
    </row>
    <row r="6961" spans="1:28" ht="16.5" customHeight="1">
      <c r="A6961" s="183"/>
      <c r="B6961" s="195" t="s">
        <v>5275</v>
      </c>
      <c r="C6961" s="198" t="s">
        <v>5184</v>
      </c>
      <c r="D6961" s="212" t="s">
        <v>5275</v>
      </c>
      <c r="E6961" s="269" t="s">
        <v>27</v>
      </c>
      <c r="F6961" s="195" t="s">
        <v>8013</v>
      </c>
      <c r="G6961" t="s">
        <v>8442</v>
      </c>
      <c r="H6961" s="195" t="str">
        <f>IFERROR(VLOOKUP(Table[[#This Row],[Activity Details of Assistance]],WHAT!E:F,2,FALSE),"")</f>
        <v># of facilities</v>
      </c>
      <c r="I6961" s="195"/>
      <c r="J6961">
        <v>2635</v>
      </c>
      <c r="K6961" t="s">
        <v>8280</v>
      </c>
      <c r="L6961" s="306" t="s">
        <v>13</v>
      </c>
      <c r="M6961" t="s">
        <v>14</v>
      </c>
      <c r="N6961" t="s">
        <v>309</v>
      </c>
      <c r="O6961" t="s">
        <v>1606</v>
      </c>
      <c r="P6961" t="s">
        <v>5887</v>
      </c>
      <c r="Q6961" s="236">
        <v>44866</v>
      </c>
      <c r="R6961" s="236">
        <v>44927</v>
      </c>
      <c r="S6961" t="s">
        <v>8452</v>
      </c>
      <c r="T6961" s="196"/>
      <c r="U6961" s="196"/>
      <c r="V6961" s="196"/>
      <c r="W6961" s="196"/>
      <c r="X6961" s="222"/>
      <c r="Y6961" t="s">
        <v>8518</v>
      </c>
      <c r="Z6961">
        <v>8801712003560</v>
      </c>
      <c r="AA6961" t="s">
        <v>8289</v>
      </c>
      <c r="AB6961" s="221" t="str">
        <f>_xlfn.IFNA(IF(Table[[#This Row],[Programme Partner]]&lt;&gt;Table[[#This Row],[Implementing Partner]],CONCATENATE(Table[[#This Row],[Programme Partner]],"-",Table[[#This Row],[Implementing Partner]]),Table[[#This Row],[Programme Partner]]),"")</f>
        <v>UNICEF-NGOF</v>
      </c>
    </row>
    <row r="6962" spans="1:28" ht="16.5" customHeight="1">
      <c r="A6962" s="183"/>
      <c r="B6962" s="195" t="s">
        <v>5275</v>
      </c>
      <c r="C6962" s="198" t="s">
        <v>5184</v>
      </c>
      <c r="D6962" s="212" t="s">
        <v>5275</v>
      </c>
      <c r="E6962" s="269" t="s">
        <v>27</v>
      </c>
      <c r="F6962" s="195" t="s">
        <v>8013</v>
      </c>
      <c r="G6962" t="s">
        <v>8019</v>
      </c>
      <c r="H6962" s="195" t="str">
        <f>IFERROR(VLOOKUP(Table[[#This Row],[Activity Details of Assistance]],WHAT!E:F,2,FALSE),"")</f>
        <v>N/A</v>
      </c>
      <c r="I6962" s="195"/>
      <c r="J6962">
        <v>588</v>
      </c>
      <c r="K6962" t="s">
        <v>8280</v>
      </c>
      <c r="L6962" s="306" t="s">
        <v>13</v>
      </c>
      <c r="M6962" t="s">
        <v>14</v>
      </c>
      <c r="N6962" t="s">
        <v>309</v>
      </c>
      <c r="O6962" t="s">
        <v>1606</v>
      </c>
      <c r="P6962" t="s">
        <v>5887</v>
      </c>
      <c r="Q6962" s="236">
        <v>44866</v>
      </c>
      <c r="R6962" s="236">
        <v>44927</v>
      </c>
      <c r="S6962" t="s">
        <v>8452</v>
      </c>
      <c r="T6962" s="196"/>
      <c r="U6962" s="196"/>
      <c r="V6962" s="196"/>
      <c r="W6962" s="196"/>
      <c r="X6962" s="222"/>
      <c r="Y6962" t="s">
        <v>8518</v>
      </c>
      <c r="Z6962">
        <v>8801712003560</v>
      </c>
      <c r="AA6962" t="s">
        <v>8289</v>
      </c>
      <c r="AB6962" s="221" t="str">
        <f>_xlfn.IFNA(IF(Table[[#This Row],[Programme Partner]]&lt;&gt;Table[[#This Row],[Implementing Partner]],CONCATENATE(Table[[#This Row],[Programme Partner]],"-",Table[[#This Row],[Implementing Partner]]),Table[[#This Row],[Programme Partner]]),"")</f>
        <v>UNICEF-NGOF</v>
      </c>
    </row>
    <row r="6963" spans="1:28" ht="16.5" customHeight="1">
      <c r="A6963" s="183"/>
      <c r="B6963" s="195" t="s">
        <v>5275</v>
      </c>
      <c r="C6963" s="198" t="s">
        <v>5184</v>
      </c>
      <c r="D6963" s="212" t="s">
        <v>5275</v>
      </c>
      <c r="E6963" s="269" t="s">
        <v>27</v>
      </c>
      <c r="F6963" s="195" t="s">
        <v>8014</v>
      </c>
      <c r="G6963" s="103" t="s">
        <v>8361</v>
      </c>
      <c r="H6963" s="195" t="str">
        <f>IFERROR(VLOOKUP(Table[[#This Row],[Activity Details of Assistance]],WHAT!E:F,2,FALSE),"")</f>
        <v># of plant</v>
      </c>
      <c r="I6963" s="195"/>
      <c r="J6963">
        <v>5</v>
      </c>
      <c r="K6963" t="s">
        <v>8280</v>
      </c>
      <c r="L6963" s="306" t="s">
        <v>13</v>
      </c>
      <c r="M6963" t="s">
        <v>14</v>
      </c>
      <c r="N6963" t="s">
        <v>309</v>
      </c>
      <c r="O6963" t="s">
        <v>1606</v>
      </c>
      <c r="P6963" t="s">
        <v>5887</v>
      </c>
      <c r="Q6963" s="236">
        <v>44866</v>
      </c>
      <c r="R6963" s="236">
        <v>44927</v>
      </c>
      <c r="S6963" t="s">
        <v>8452</v>
      </c>
      <c r="T6963" s="196"/>
      <c r="U6963" s="196"/>
      <c r="V6963" s="196"/>
      <c r="W6963" s="196"/>
      <c r="X6963" s="222"/>
      <c r="Y6963" t="s">
        <v>8518</v>
      </c>
      <c r="Z6963">
        <v>8801712003560</v>
      </c>
      <c r="AA6963" t="s">
        <v>8289</v>
      </c>
      <c r="AB6963" s="221" t="str">
        <f>_xlfn.IFNA(IF(Table[[#This Row],[Programme Partner]]&lt;&gt;Table[[#This Row],[Implementing Partner]],CONCATENATE(Table[[#This Row],[Programme Partner]],"-",Table[[#This Row],[Implementing Partner]]),Table[[#This Row],[Programme Partner]]),"")</f>
        <v>UNICEF-NGOF</v>
      </c>
    </row>
    <row r="6964" spans="1:28" ht="16.5" customHeight="1">
      <c r="A6964" s="183"/>
      <c r="B6964" s="195" t="s">
        <v>5275</v>
      </c>
      <c r="C6964" s="198" t="s">
        <v>5184</v>
      </c>
      <c r="D6964" s="212" t="s">
        <v>5275</v>
      </c>
      <c r="E6964" s="269" t="s">
        <v>27</v>
      </c>
      <c r="F6964" s="195" t="s">
        <v>8014</v>
      </c>
      <c r="G6964" t="s">
        <v>8019</v>
      </c>
      <c r="H6964" s="195" t="str">
        <f>IFERROR(VLOOKUP(Table[[#This Row],[Activity Details of Assistance]],WHAT!E:F,2,FALSE),"")</f>
        <v>N/A</v>
      </c>
      <c r="I6964" s="195"/>
      <c r="J6964">
        <v>1895</v>
      </c>
      <c r="K6964" t="s">
        <v>8280</v>
      </c>
      <c r="L6964" s="306" t="s">
        <v>13</v>
      </c>
      <c r="M6964" t="s">
        <v>14</v>
      </c>
      <c r="N6964" t="s">
        <v>309</v>
      </c>
      <c r="O6964" t="s">
        <v>1606</v>
      </c>
      <c r="P6964" t="s">
        <v>5887</v>
      </c>
      <c r="Q6964" s="236">
        <v>44866</v>
      </c>
      <c r="R6964" s="236">
        <v>44927</v>
      </c>
      <c r="S6964" t="s">
        <v>8452</v>
      </c>
      <c r="T6964" s="196"/>
      <c r="U6964" s="196"/>
      <c r="V6964" s="196"/>
      <c r="W6964" s="196"/>
      <c r="X6964" s="222"/>
      <c r="Y6964" t="s">
        <v>8518</v>
      </c>
      <c r="Z6964">
        <v>8801712003560</v>
      </c>
      <c r="AA6964" t="s">
        <v>8289</v>
      </c>
      <c r="AB6964" s="221" t="str">
        <f>_xlfn.IFNA(IF(Table[[#This Row],[Programme Partner]]&lt;&gt;Table[[#This Row],[Implementing Partner]],CONCATENATE(Table[[#This Row],[Programme Partner]],"-",Table[[#This Row],[Implementing Partner]]),Table[[#This Row],[Programme Partner]]),"")</f>
        <v>UNICEF-NGOF</v>
      </c>
    </row>
    <row r="6965" spans="1:28" ht="16.5" customHeight="1">
      <c r="A6965" s="183"/>
      <c r="B6965" s="195" t="s">
        <v>5273</v>
      </c>
      <c r="C6965" s="198" t="s">
        <v>5184</v>
      </c>
      <c r="D6965" s="212" t="s">
        <v>5273</v>
      </c>
      <c r="E6965" s="269" t="s">
        <v>27</v>
      </c>
      <c r="F6965" s="195" t="s">
        <v>8012</v>
      </c>
      <c r="G6965" t="s">
        <v>8585</v>
      </c>
      <c r="H6965" s="195" t="str">
        <f>IFERROR(VLOOKUP(Table[[#This Row],[Activity Details of Assistance]],WHAT!E:F,2,FALSE),"")</f>
        <v xml:space="preserve"># of door </v>
      </c>
      <c r="I6965" s="195"/>
      <c r="J6965">
        <v>34</v>
      </c>
      <c r="K6965" t="s">
        <v>8280</v>
      </c>
      <c r="L6965" s="306" t="s">
        <v>13</v>
      </c>
      <c r="M6965" t="s">
        <v>14</v>
      </c>
      <c r="N6965" t="s">
        <v>307</v>
      </c>
      <c r="O6965" t="s">
        <v>1599</v>
      </c>
      <c r="P6965" t="s">
        <v>5697</v>
      </c>
      <c r="Q6965" s="236">
        <v>44866</v>
      </c>
      <c r="R6965" s="236">
        <v>44896</v>
      </c>
      <c r="S6965" t="s">
        <v>8452</v>
      </c>
      <c r="T6965" s="196"/>
      <c r="U6965" s="196"/>
      <c r="V6965" s="196"/>
      <c r="W6965" s="196"/>
      <c r="X6965" s="222"/>
      <c r="Y6965" t="s">
        <v>8648</v>
      </c>
      <c r="Z6965" t="s">
        <v>8691</v>
      </c>
      <c r="AA6965" t="s">
        <v>8649</v>
      </c>
      <c r="AB6965" s="221" t="str">
        <f>_xlfn.IFNA(IF(Table[[#This Row],[Programme Partner]]&lt;&gt;Table[[#This Row],[Implementing Partner]],CONCATENATE(Table[[#This Row],[Programme Partner]],"-",Table[[#This Row],[Implementing Partner]]),Table[[#This Row],[Programme Partner]]),"")</f>
        <v>UNHCR-NGOF</v>
      </c>
    </row>
    <row r="6966" spans="1:28" ht="16.5" customHeight="1">
      <c r="A6966" s="183"/>
      <c r="B6966" s="195" t="s">
        <v>5273</v>
      </c>
      <c r="C6966" s="198" t="s">
        <v>5184</v>
      </c>
      <c r="D6966" s="212" t="s">
        <v>5273</v>
      </c>
      <c r="E6966" s="269" t="s">
        <v>27</v>
      </c>
      <c r="F6966" s="195" t="s">
        <v>8012</v>
      </c>
      <c r="G6966" t="s">
        <v>8359</v>
      </c>
      <c r="H6966" s="195" t="str">
        <f>IFERROR(VLOOKUP(Table[[#This Row],[Activity Details of Assistance]],WHAT!E:F,2,FALSE),"")</f>
        <v># of FSM Site</v>
      </c>
      <c r="I6966" s="195"/>
      <c r="J6966">
        <v>1</v>
      </c>
      <c r="K6966" t="s">
        <v>8280</v>
      </c>
      <c r="L6966" s="306" t="s">
        <v>13</v>
      </c>
      <c r="M6966" t="s">
        <v>14</v>
      </c>
      <c r="N6966" t="s">
        <v>307</v>
      </c>
      <c r="O6966" t="s">
        <v>1599</v>
      </c>
      <c r="P6966" t="s">
        <v>5697</v>
      </c>
      <c r="Q6966" s="236">
        <v>44866</v>
      </c>
      <c r="R6966" s="236">
        <v>44896</v>
      </c>
      <c r="S6966" t="s">
        <v>8452</v>
      </c>
      <c r="T6966" s="196"/>
      <c r="U6966" s="196"/>
      <c r="V6966" s="196"/>
      <c r="W6966" s="196"/>
      <c r="X6966" s="222"/>
      <c r="Y6966" t="s">
        <v>8648</v>
      </c>
      <c r="Z6966" t="s">
        <v>8691</v>
      </c>
      <c r="AA6966" t="s">
        <v>8649</v>
      </c>
      <c r="AB6966" s="221" t="str">
        <f>_xlfn.IFNA(IF(Table[[#This Row],[Programme Partner]]&lt;&gt;Table[[#This Row],[Implementing Partner]],CONCATENATE(Table[[#This Row],[Programme Partner]],"-",Table[[#This Row],[Implementing Partner]]),Table[[#This Row],[Programme Partner]]),"")</f>
        <v>UNHCR-NGOF</v>
      </c>
    </row>
    <row r="6967" spans="1:28" ht="16.5" customHeight="1">
      <c r="A6967" s="183"/>
      <c r="B6967" s="195" t="s">
        <v>5273</v>
      </c>
      <c r="C6967" s="198" t="s">
        <v>5184</v>
      </c>
      <c r="D6967" s="212" t="s">
        <v>5273</v>
      </c>
      <c r="E6967" s="269" t="s">
        <v>27</v>
      </c>
      <c r="F6967" s="195" t="s">
        <v>8012</v>
      </c>
      <c r="G6967" t="s">
        <v>8356</v>
      </c>
      <c r="H6967" s="195" t="str">
        <f>IFERROR(VLOOKUP(Table[[#This Row],[Activity Details of Assistance]],WHAT!E:F,2,FALSE),"")</f>
        <v># of FSM Site</v>
      </c>
      <c r="I6967" s="195"/>
      <c r="J6967">
        <v>1</v>
      </c>
      <c r="K6967" t="s">
        <v>8280</v>
      </c>
      <c r="L6967" s="306" t="s">
        <v>13</v>
      </c>
      <c r="M6967" t="s">
        <v>14</v>
      </c>
      <c r="N6967" t="s">
        <v>307</v>
      </c>
      <c r="O6967" t="s">
        <v>1599</v>
      </c>
      <c r="P6967" t="s">
        <v>5697</v>
      </c>
      <c r="Q6967" s="236">
        <v>44866</v>
      </c>
      <c r="R6967" s="236">
        <v>44896</v>
      </c>
      <c r="S6967" t="s">
        <v>8452</v>
      </c>
      <c r="T6967" s="196"/>
      <c r="U6967" s="196"/>
      <c r="V6967" s="196"/>
      <c r="W6967" s="196"/>
      <c r="X6967" s="222"/>
      <c r="Y6967" t="s">
        <v>8648</v>
      </c>
      <c r="Z6967" t="s">
        <v>8691</v>
      </c>
      <c r="AA6967" t="s">
        <v>8649</v>
      </c>
      <c r="AB6967" s="221" t="str">
        <f>_xlfn.IFNA(IF(Table[[#This Row],[Programme Partner]]&lt;&gt;Table[[#This Row],[Implementing Partner]],CONCATENATE(Table[[#This Row],[Programme Partner]],"-",Table[[#This Row],[Implementing Partner]]),Table[[#This Row],[Programme Partner]]),"")</f>
        <v>UNHCR-NGOF</v>
      </c>
    </row>
    <row r="6968" spans="1:28" ht="16.5" customHeight="1">
      <c r="A6968" s="183"/>
      <c r="B6968" s="195" t="s">
        <v>5273</v>
      </c>
      <c r="C6968" s="198" t="s">
        <v>5184</v>
      </c>
      <c r="D6968" s="212" t="s">
        <v>5273</v>
      </c>
      <c r="E6968" s="269" t="s">
        <v>27</v>
      </c>
      <c r="F6968" s="195" t="s">
        <v>8012</v>
      </c>
      <c r="G6968" t="s">
        <v>8586</v>
      </c>
      <c r="H6968" s="195" t="str">
        <f>IFERROR(VLOOKUP(Table[[#This Row],[Activity Details of Assistance]],WHAT!E:F,2,FALSE),"")</f>
        <v># of door</v>
      </c>
      <c r="I6968" s="195"/>
      <c r="J6968">
        <v>287</v>
      </c>
      <c r="K6968" t="s">
        <v>8280</v>
      </c>
      <c r="L6968" s="306" t="s">
        <v>13</v>
      </c>
      <c r="M6968" t="s">
        <v>14</v>
      </c>
      <c r="N6968" t="s">
        <v>307</v>
      </c>
      <c r="O6968" t="s">
        <v>1599</v>
      </c>
      <c r="P6968" t="s">
        <v>5697</v>
      </c>
      <c r="Q6968" s="236">
        <v>44866</v>
      </c>
      <c r="R6968" s="236">
        <v>44896</v>
      </c>
      <c r="S6968" t="s">
        <v>8452</v>
      </c>
      <c r="T6968" s="196"/>
      <c r="U6968" s="196"/>
      <c r="V6968" s="196"/>
      <c r="W6968" s="196"/>
      <c r="X6968" s="222"/>
      <c r="Y6968" t="s">
        <v>8648</v>
      </c>
      <c r="Z6968" t="s">
        <v>8691</v>
      </c>
      <c r="AA6968" t="s">
        <v>8649</v>
      </c>
      <c r="AB6968" s="221" t="str">
        <f>_xlfn.IFNA(IF(Table[[#This Row],[Programme Partner]]&lt;&gt;Table[[#This Row],[Implementing Partner]],CONCATENATE(Table[[#This Row],[Programme Partner]],"-",Table[[#This Row],[Implementing Partner]]),Table[[#This Row],[Programme Partner]]),"")</f>
        <v>UNHCR-NGOF</v>
      </c>
    </row>
    <row r="6969" spans="1:28" ht="16.5" customHeight="1">
      <c r="A6969" s="183"/>
      <c r="B6969" s="195" t="s">
        <v>5273</v>
      </c>
      <c r="C6969" s="198" t="s">
        <v>5184</v>
      </c>
      <c r="D6969" s="212" t="s">
        <v>5273</v>
      </c>
      <c r="E6969" s="269" t="s">
        <v>27</v>
      </c>
      <c r="F6969" s="195" t="s">
        <v>8012</v>
      </c>
      <c r="G6969" t="s">
        <v>8357</v>
      </c>
      <c r="H6969" s="195" t="str">
        <f>IFERROR(VLOOKUP(Table[[#This Row],[Activity Details of Assistance]],WHAT!E:F,2,FALSE),"")</f>
        <v># of door</v>
      </c>
      <c r="I6969" s="195"/>
      <c r="J6969">
        <v>383</v>
      </c>
      <c r="K6969" t="s">
        <v>8280</v>
      </c>
      <c r="L6969" s="306" t="s">
        <v>13</v>
      </c>
      <c r="M6969" t="s">
        <v>14</v>
      </c>
      <c r="N6969" t="s">
        <v>307</v>
      </c>
      <c r="O6969" t="s">
        <v>1599</v>
      </c>
      <c r="P6969" t="s">
        <v>5697</v>
      </c>
      <c r="Q6969" s="236">
        <v>44866</v>
      </c>
      <c r="R6969" s="236">
        <v>44896</v>
      </c>
      <c r="S6969" t="s">
        <v>8452</v>
      </c>
      <c r="T6969" s="196"/>
      <c r="U6969" s="196"/>
      <c r="V6969" s="196"/>
      <c r="W6969" s="196"/>
      <c r="X6969" s="222"/>
      <c r="Y6969" t="s">
        <v>8648</v>
      </c>
      <c r="Z6969" t="s">
        <v>8691</v>
      </c>
      <c r="AA6969" t="s">
        <v>8649</v>
      </c>
      <c r="AB6969" s="221" t="str">
        <f>_xlfn.IFNA(IF(Table[[#This Row],[Programme Partner]]&lt;&gt;Table[[#This Row],[Implementing Partner]],CONCATENATE(Table[[#This Row],[Programme Partner]],"-",Table[[#This Row],[Implementing Partner]]),Table[[#This Row],[Programme Partner]]),"")</f>
        <v>UNHCR-NGOF</v>
      </c>
    </row>
    <row r="6970" spans="1:28" ht="16.5" customHeight="1">
      <c r="A6970" s="183"/>
      <c r="B6970" s="195" t="s">
        <v>5273</v>
      </c>
      <c r="C6970" s="198" t="s">
        <v>5184</v>
      </c>
      <c r="D6970" s="212" t="s">
        <v>5273</v>
      </c>
      <c r="E6970" s="269" t="s">
        <v>27</v>
      </c>
      <c r="F6970" s="195" t="s">
        <v>8013</v>
      </c>
      <c r="G6970" t="s">
        <v>8313</v>
      </c>
      <c r="H6970" s="195" t="str">
        <f>IFERROR(VLOOKUP(Table[[#This Row],[Activity Details of Assistance]],WHAT!E:F,2,FALSE),"")</f>
        <v># of HP sessions at community level</v>
      </c>
      <c r="I6970" s="195"/>
      <c r="J6970">
        <v>94</v>
      </c>
      <c r="K6970" t="s">
        <v>8280</v>
      </c>
      <c r="L6970" s="306" t="s">
        <v>13</v>
      </c>
      <c r="M6970" t="s">
        <v>14</v>
      </c>
      <c r="N6970" t="s">
        <v>307</v>
      </c>
      <c r="O6970" t="s">
        <v>1599</v>
      </c>
      <c r="P6970" t="s">
        <v>5697</v>
      </c>
      <c r="Q6970" s="236">
        <v>44866</v>
      </c>
      <c r="R6970" s="236">
        <v>44896</v>
      </c>
      <c r="S6970" t="s">
        <v>8452</v>
      </c>
      <c r="T6970" s="196"/>
      <c r="U6970" s="196"/>
      <c r="V6970" s="196"/>
      <c r="W6970" s="196"/>
      <c r="X6970" s="222"/>
      <c r="Y6970" t="s">
        <v>8648</v>
      </c>
      <c r="Z6970" t="s">
        <v>8691</v>
      </c>
      <c r="AA6970" t="s">
        <v>8649</v>
      </c>
      <c r="AB6970" s="221" t="str">
        <f>_xlfn.IFNA(IF(Table[[#This Row],[Programme Partner]]&lt;&gt;Table[[#This Row],[Implementing Partner]],CONCATENATE(Table[[#This Row],[Programme Partner]],"-",Table[[#This Row],[Implementing Partner]]),Table[[#This Row],[Programme Partner]]),"")</f>
        <v>UNHCR-NGOF</v>
      </c>
    </row>
    <row r="6971" spans="1:28" ht="16.5" customHeight="1">
      <c r="A6971" s="183"/>
      <c r="B6971" s="195" t="s">
        <v>5273</v>
      </c>
      <c r="C6971" s="198" t="s">
        <v>5184</v>
      </c>
      <c r="D6971" s="212" t="s">
        <v>5273</v>
      </c>
      <c r="E6971" s="269" t="s">
        <v>27</v>
      </c>
      <c r="F6971" s="195" t="s">
        <v>8013</v>
      </c>
      <c r="G6971" t="s">
        <v>8314</v>
      </c>
      <c r="H6971" s="195" t="str">
        <f>IFERROR(VLOOKUP(Table[[#This Row],[Activity Details of Assistance]],WHAT!E:F,2,FALSE),"")</f>
        <v># of HP sessions at HH level</v>
      </c>
      <c r="I6971" s="195"/>
      <c r="J6971">
        <v>3550</v>
      </c>
      <c r="K6971" t="s">
        <v>8280</v>
      </c>
      <c r="L6971" s="306" t="s">
        <v>13</v>
      </c>
      <c r="M6971" t="s">
        <v>14</v>
      </c>
      <c r="N6971" t="s">
        <v>307</v>
      </c>
      <c r="O6971" t="s">
        <v>1599</v>
      </c>
      <c r="P6971" t="s">
        <v>5697</v>
      </c>
      <c r="Q6971" s="236">
        <v>44866</v>
      </c>
      <c r="R6971" s="236">
        <v>44896</v>
      </c>
      <c r="S6971" t="s">
        <v>8452</v>
      </c>
      <c r="T6971" s="196"/>
      <c r="U6971" s="196"/>
      <c r="V6971" s="196"/>
      <c r="W6971" s="196"/>
      <c r="X6971" s="222"/>
      <c r="Y6971" t="s">
        <v>8648</v>
      </c>
      <c r="Z6971" t="s">
        <v>8691</v>
      </c>
      <c r="AA6971" t="s">
        <v>8649</v>
      </c>
      <c r="AB6971" s="221" t="str">
        <f>_xlfn.IFNA(IF(Table[[#This Row],[Programme Partner]]&lt;&gt;Table[[#This Row],[Implementing Partner]],CONCATENATE(Table[[#This Row],[Programme Partner]],"-",Table[[#This Row],[Implementing Partner]]),Table[[#This Row],[Programme Partner]]),"")</f>
        <v>UNHCR-NGOF</v>
      </c>
    </row>
    <row r="6972" spans="1:28" ht="16.5" customHeight="1">
      <c r="A6972" s="183"/>
      <c r="B6972" s="195" t="s">
        <v>5273</v>
      </c>
      <c r="C6972" s="198" t="s">
        <v>5184</v>
      </c>
      <c r="D6972" s="212" t="s">
        <v>5273</v>
      </c>
      <c r="E6972" s="269" t="s">
        <v>27</v>
      </c>
      <c r="F6972" s="195" t="s">
        <v>8013</v>
      </c>
      <c r="G6972" t="s">
        <v>8374</v>
      </c>
      <c r="H6972" s="195" t="str">
        <f>IFERROR(VLOOKUP(Table[[#This Row],[Activity Details of Assistance]],WHAT!E:F,2,FALSE),"")</f>
        <v># of HP sessions at institution level</v>
      </c>
      <c r="I6972" s="195"/>
      <c r="J6972">
        <v>7</v>
      </c>
      <c r="K6972" t="s">
        <v>8280</v>
      </c>
      <c r="L6972" s="306" t="s">
        <v>13</v>
      </c>
      <c r="M6972" t="s">
        <v>14</v>
      </c>
      <c r="N6972" t="s">
        <v>307</v>
      </c>
      <c r="O6972" t="s">
        <v>1599</v>
      </c>
      <c r="P6972" t="s">
        <v>5697</v>
      </c>
      <c r="Q6972" s="236">
        <v>44866</v>
      </c>
      <c r="R6972" s="236">
        <v>44896</v>
      </c>
      <c r="S6972" t="s">
        <v>8452</v>
      </c>
      <c r="T6972" s="196"/>
      <c r="U6972" s="196"/>
      <c r="V6972" s="196"/>
      <c r="W6972" s="196"/>
      <c r="X6972" s="222"/>
      <c r="Y6972" t="s">
        <v>8648</v>
      </c>
      <c r="Z6972" t="s">
        <v>8691</v>
      </c>
      <c r="AA6972" t="s">
        <v>8649</v>
      </c>
      <c r="AB6972" s="221" t="str">
        <f>_xlfn.IFNA(IF(Table[[#This Row],[Programme Partner]]&lt;&gt;Table[[#This Row],[Implementing Partner]],CONCATENATE(Table[[#This Row],[Programme Partner]],"-",Table[[#This Row],[Implementing Partner]]),Table[[#This Row],[Programme Partner]]),"")</f>
        <v>UNHCR-NGOF</v>
      </c>
    </row>
    <row r="6973" spans="1:28" ht="16.5" customHeight="1">
      <c r="A6973" s="183"/>
      <c r="B6973" s="195" t="s">
        <v>5273</v>
      </c>
      <c r="C6973" s="198" t="s">
        <v>5184</v>
      </c>
      <c r="D6973" s="212" t="s">
        <v>5273</v>
      </c>
      <c r="E6973" s="269" t="s">
        <v>27</v>
      </c>
      <c r="F6973" s="195" t="s">
        <v>8013</v>
      </c>
      <c r="G6973" t="s">
        <v>8317</v>
      </c>
      <c r="H6973" s="195" t="str">
        <f>IFERROR(VLOOKUP(Table[[#This Row],[Activity Details of Assistance]],WHAT!E:F,2,FALSE),"")</f>
        <v># of estimated persons reached by mass-media campaign</v>
      </c>
      <c r="I6973" s="195"/>
      <c r="J6973">
        <v>9</v>
      </c>
      <c r="K6973" t="s">
        <v>8280</v>
      </c>
      <c r="L6973" s="306" t="s">
        <v>13</v>
      </c>
      <c r="M6973" t="s">
        <v>14</v>
      </c>
      <c r="N6973" t="s">
        <v>307</v>
      </c>
      <c r="O6973" t="s">
        <v>1599</v>
      </c>
      <c r="P6973" t="s">
        <v>5697</v>
      </c>
      <c r="Q6973" s="236">
        <v>44866</v>
      </c>
      <c r="R6973" s="236">
        <v>44896</v>
      </c>
      <c r="S6973" t="s">
        <v>8452</v>
      </c>
      <c r="T6973" s="196"/>
      <c r="U6973" s="196"/>
      <c r="V6973" s="196"/>
      <c r="W6973" s="196"/>
      <c r="X6973" s="222"/>
      <c r="Y6973" t="s">
        <v>8648</v>
      </c>
      <c r="Z6973" t="s">
        <v>8691</v>
      </c>
      <c r="AA6973" t="s">
        <v>8649</v>
      </c>
      <c r="AB6973" s="221" t="str">
        <f>_xlfn.IFNA(IF(Table[[#This Row],[Programme Partner]]&lt;&gt;Table[[#This Row],[Implementing Partner]],CONCATENATE(Table[[#This Row],[Programme Partner]],"-",Table[[#This Row],[Implementing Partner]]),Table[[#This Row],[Programme Partner]]),"")</f>
        <v>UNHCR-NGOF</v>
      </c>
    </row>
    <row r="6974" spans="1:28" ht="16.5" customHeight="1">
      <c r="A6974" s="183"/>
      <c r="B6974" s="195" t="s">
        <v>5273</v>
      </c>
      <c r="C6974" s="198" t="s">
        <v>5184</v>
      </c>
      <c r="D6974" s="212" t="s">
        <v>5273</v>
      </c>
      <c r="E6974" s="269" t="s">
        <v>27</v>
      </c>
      <c r="F6974" s="195" t="s">
        <v>8013</v>
      </c>
      <c r="G6974" t="s">
        <v>8316</v>
      </c>
      <c r="H6974" s="195" t="str">
        <f>IFERROR(VLOOKUP(Table[[#This Row],[Activity Details of Assistance]],WHAT!E:F,2,FALSE),"")</f>
        <v># of household</v>
      </c>
      <c r="I6974" s="195"/>
      <c r="J6974">
        <v>895</v>
      </c>
      <c r="K6974" t="s">
        <v>8280</v>
      </c>
      <c r="L6974" s="306" t="s">
        <v>13</v>
      </c>
      <c r="M6974" t="s">
        <v>14</v>
      </c>
      <c r="N6974" t="s">
        <v>307</v>
      </c>
      <c r="O6974" t="s">
        <v>1599</v>
      </c>
      <c r="P6974" t="s">
        <v>5697</v>
      </c>
      <c r="Q6974" s="236">
        <v>44866</v>
      </c>
      <c r="R6974" s="236">
        <v>44896</v>
      </c>
      <c r="S6974" t="s">
        <v>8452</v>
      </c>
      <c r="T6974" s="196"/>
      <c r="U6974" s="196"/>
      <c r="V6974" s="196"/>
      <c r="W6974" s="196"/>
      <c r="X6974" s="222"/>
      <c r="Y6974" t="s">
        <v>8648</v>
      </c>
      <c r="Z6974" t="s">
        <v>8691</v>
      </c>
      <c r="AA6974" t="s">
        <v>8649</v>
      </c>
      <c r="AB6974" s="221" t="str">
        <f>_xlfn.IFNA(IF(Table[[#This Row],[Programme Partner]]&lt;&gt;Table[[#This Row],[Implementing Partner]],CONCATENATE(Table[[#This Row],[Programme Partner]],"-",Table[[#This Row],[Implementing Partner]]),Table[[#This Row],[Programme Partner]]),"")</f>
        <v>UNHCR-NGOF</v>
      </c>
    </row>
    <row r="6975" spans="1:28" ht="16.5" customHeight="1">
      <c r="A6975" s="183"/>
      <c r="B6975" s="195" t="s">
        <v>5273</v>
      </c>
      <c r="C6975" s="198" t="s">
        <v>5184</v>
      </c>
      <c r="D6975" s="212" t="s">
        <v>5273</v>
      </c>
      <c r="E6975" s="269" t="s">
        <v>27</v>
      </c>
      <c r="F6975" s="195" t="s">
        <v>8013</v>
      </c>
      <c r="G6975" t="s">
        <v>8442</v>
      </c>
      <c r="H6975" s="195" t="str">
        <f>IFERROR(VLOOKUP(Table[[#This Row],[Activity Details of Assistance]],WHAT!E:F,2,FALSE),"")</f>
        <v># of facilities</v>
      </c>
      <c r="I6975" s="195"/>
      <c r="J6975">
        <v>376</v>
      </c>
      <c r="K6975" t="s">
        <v>8280</v>
      </c>
      <c r="L6975" s="306" t="s">
        <v>13</v>
      </c>
      <c r="M6975" t="s">
        <v>14</v>
      </c>
      <c r="N6975" t="s">
        <v>307</v>
      </c>
      <c r="O6975" t="s">
        <v>1599</v>
      </c>
      <c r="P6975" t="s">
        <v>5697</v>
      </c>
      <c r="Q6975" s="236">
        <v>44866</v>
      </c>
      <c r="R6975" s="236">
        <v>44896</v>
      </c>
      <c r="S6975" t="s">
        <v>8452</v>
      </c>
      <c r="T6975" s="196"/>
      <c r="U6975" s="196"/>
      <c r="V6975" s="196"/>
      <c r="W6975" s="196"/>
      <c r="X6975" s="222"/>
      <c r="Y6975" t="s">
        <v>8648</v>
      </c>
      <c r="Z6975" t="s">
        <v>8691</v>
      </c>
      <c r="AA6975" t="s">
        <v>8649</v>
      </c>
      <c r="AB6975" s="221" t="str">
        <f>_xlfn.IFNA(IF(Table[[#This Row],[Programme Partner]]&lt;&gt;Table[[#This Row],[Implementing Partner]],CONCATENATE(Table[[#This Row],[Programme Partner]],"-",Table[[#This Row],[Implementing Partner]]),Table[[#This Row],[Programme Partner]]),"")</f>
        <v>UNHCR-NGOF</v>
      </c>
    </row>
    <row r="6976" spans="1:28" ht="16.5" customHeight="1">
      <c r="A6976" s="183"/>
      <c r="B6976" s="195" t="s">
        <v>5273</v>
      </c>
      <c r="C6976" s="198" t="s">
        <v>5184</v>
      </c>
      <c r="D6976" s="212" t="s">
        <v>5273</v>
      </c>
      <c r="E6976" s="269" t="s">
        <v>27</v>
      </c>
      <c r="F6976" s="195" t="s">
        <v>8014</v>
      </c>
      <c r="G6976" t="s">
        <v>8358</v>
      </c>
      <c r="H6976" s="195" t="str">
        <f>IFERROR(VLOOKUP(Table[[#This Row],[Activity Details of Assistance]],WHAT!E:F,2,FALSE),"")</f>
        <v># of campaign per camp </v>
      </c>
      <c r="I6976" s="195"/>
      <c r="J6976">
        <v>7</v>
      </c>
      <c r="K6976" t="s">
        <v>8280</v>
      </c>
      <c r="L6976" s="306" t="s">
        <v>13</v>
      </c>
      <c r="M6976" t="s">
        <v>14</v>
      </c>
      <c r="N6976" t="s">
        <v>307</v>
      </c>
      <c r="O6976" t="s">
        <v>1599</v>
      </c>
      <c r="P6976" t="s">
        <v>5697</v>
      </c>
      <c r="Q6976" s="236">
        <v>44866</v>
      </c>
      <c r="R6976" s="236">
        <v>44896</v>
      </c>
      <c r="S6976" t="s">
        <v>8452</v>
      </c>
      <c r="T6976" s="196"/>
      <c r="U6976" s="196"/>
      <c r="V6976" s="196"/>
      <c r="W6976" s="196"/>
      <c r="X6976" s="222"/>
      <c r="Y6976" t="s">
        <v>8648</v>
      </c>
      <c r="Z6976" t="s">
        <v>8691</v>
      </c>
      <c r="AA6976" t="s">
        <v>8649</v>
      </c>
      <c r="AB6976" s="221" t="str">
        <f>_xlfn.IFNA(IF(Table[[#This Row],[Programme Partner]]&lt;&gt;Table[[#This Row],[Implementing Partner]],CONCATENATE(Table[[#This Row],[Programme Partner]],"-",Table[[#This Row],[Implementing Partner]]),Table[[#This Row],[Programme Partner]]),"")</f>
        <v>UNHCR-NGOF</v>
      </c>
    </row>
    <row r="6977" spans="1:28" ht="16.5" customHeight="1">
      <c r="A6977" s="183"/>
      <c r="B6977" s="195" t="s">
        <v>5273</v>
      </c>
      <c r="C6977" s="198" t="s">
        <v>5184</v>
      </c>
      <c r="D6977" s="212" t="s">
        <v>5273</v>
      </c>
      <c r="E6977" s="269" t="s">
        <v>27</v>
      </c>
      <c r="F6977" s="195" t="s">
        <v>8014</v>
      </c>
      <c r="G6977" s="103" t="s">
        <v>8361</v>
      </c>
      <c r="H6977" s="195" t="str">
        <f>IFERROR(VLOOKUP(Table[[#This Row],[Activity Details of Assistance]],WHAT!E:F,2,FALSE),"")</f>
        <v># of plant</v>
      </c>
      <c r="I6977" s="195"/>
      <c r="J6977">
        <v>1</v>
      </c>
      <c r="K6977" t="s">
        <v>8280</v>
      </c>
      <c r="L6977" s="306" t="s">
        <v>13</v>
      </c>
      <c r="M6977" t="s">
        <v>14</v>
      </c>
      <c r="N6977" t="s">
        <v>307</v>
      </c>
      <c r="O6977" t="s">
        <v>1599</v>
      </c>
      <c r="P6977" t="s">
        <v>5697</v>
      </c>
      <c r="Q6977" s="236">
        <v>44866</v>
      </c>
      <c r="R6977" s="236">
        <v>44896</v>
      </c>
      <c r="S6977" t="s">
        <v>8452</v>
      </c>
      <c r="T6977" s="196"/>
      <c r="U6977" s="196"/>
      <c r="V6977" s="196"/>
      <c r="W6977" s="196"/>
      <c r="X6977" s="222"/>
      <c r="Y6977" t="s">
        <v>8648</v>
      </c>
      <c r="Z6977" t="s">
        <v>8691</v>
      </c>
      <c r="AA6977" t="s">
        <v>8649</v>
      </c>
      <c r="AB6977" s="221" t="str">
        <f>_xlfn.IFNA(IF(Table[[#This Row],[Programme Partner]]&lt;&gt;Table[[#This Row],[Implementing Partner]],CONCATENATE(Table[[#This Row],[Programme Partner]],"-",Table[[#This Row],[Implementing Partner]]),Table[[#This Row],[Programme Partner]]),"")</f>
        <v>UNHCR-NGOF</v>
      </c>
    </row>
    <row r="6978" spans="1:28" ht="16.5" customHeight="1">
      <c r="A6978" s="183"/>
      <c r="B6978" s="195" t="s">
        <v>5273</v>
      </c>
      <c r="C6978" s="198" t="s">
        <v>5184</v>
      </c>
      <c r="D6978" s="212" t="s">
        <v>5273</v>
      </c>
      <c r="E6978" s="269" t="s">
        <v>27</v>
      </c>
      <c r="F6978" s="195" t="s">
        <v>8011</v>
      </c>
      <c r="G6978" t="s">
        <v>8355</v>
      </c>
      <c r="H6978" s="195" t="str">
        <f>IFERROR(VLOOKUP(Table[[#This Row],[Activity Details of Assistance]],WHAT!E:F,2,FALSE),"")</f>
        <v># of water network</v>
      </c>
      <c r="I6978" s="195"/>
      <c r="J6978">
        <v>3</v>
      </c>
      <c r="K6978" t="s">
        <v>8280</v>
      </c>
      <c r="L6978" s="306" t="s">
        <v>13</v>
      </c>
      <c r="M6978" t="s">
        <v>14</v>
      </c>
      <c r="N6978" t="s">
        <v>309</v>
      </c>
      <c r="O6978" t="s">
        <v>1607</v>
      </c>
      <c r="P6978" t="s">
        <v>4710</v>
      </c>
      <c r="Q6978" s="236">
        <v>44866</v>
      </c>
      <c r="R6978" s="236">
        <v>44896</v>
      </c>
      <c r="S6978" t="s">
        <v>8452</v>
      </c>
      <c r="T6978" s="196"/>
      <c r="U6978" s="196"/>
      <c r="V6978" s="196"/>
      <c r="W6978" s="196"/>
      <c r="X6978" s="222"/>
      <c r="Y6978" t="s">
        <v>8648</v>
      </c>
      <c r="Z6978" t="s">
        <v>8691</v>
      </c>
      <c r="AA6978" t="s">
        <v>8649</v>
      </c>
      <c r="AB6978" s="221" t="str">
        <f>_xlfn.IFNA(IF(Table[[#This Row],[Programme Partner]]&lt;&gt;Table[[#This Row],[Implementing Partner]],CONCATENATE(Table[[#This Row],[Programme Partner]],"-",Table[[#This Row],[Implementing Partner]]),Table[[#This Row],[Programme Partner]]),"")</f>
        <v>UNHCR-NGOF</v>
      </c>
    </row>
    <row r="6979" spans="1:28" ht="16.5" customHeight="1">
      <c r="A6979" s="183"/>
      <c r="B6979" s="195" t="s">
        <v>5273</v>
      </c>
      <c r="C6979" s="198" t="s">
        <v>5184</v>
      </c>
      <c r="D6979" s="212" t="s">
        <v>5273</v>
      </c>
      <c r="E6979" s="269" t="s">
        <v>27</v>
      </c>
      <c r="F6979" s="195" t="s">
        <v>8012</v>
      </c>
      <c r="G6979" t="s">
        <v>8585</v>
      </c>
      <c r="H6979" s="195" t="str">
        <f>IFERROR(VLOOKUP(Table[[#This Row],[Activity Details of Assistance]],WHAT!E:F,2,FALSE),"")</f>
        <v xml:space="preserve"># of door </v>
      </c>
      <c r="I6979" s="195"/>
      <c r="J6979">
        <v>35</v>
      </c>
      <c r="K6979" t="s">
        <v>8280</v>
      </c>
      <c r="L6979" s="306" t="s">
        <v>13</v>
      </c>
      <c r="M6979" t="s">
        <v>14</v>
      </c>
      <c r="N6979" t="s">
        <v>309</v>
      </c>
      <c r="O6979" t="s">
        <v>1607</v>
      </c>
      <c r="P6979" t="s">
        <v>4710</v>
      </c>
      <c r="Q6979" s="236">
        <v>44866</v>
      </c>
      <c r="R6979" s="236">
        <v>44896</v>
      </c>
      <c r="S6979" t="s">
        <v>8452</v>
      </c>
      <c r="T6979" s="196"/>
      <c r="U6979" s="196"/>
      <c r="V6979" s="196"/>
      <c r="W6979" s="196"/>
      <c r="X6979" s="222"/>
      <c r="Y6979" t="s">
        <v>8648</v>
      </c>
      <c r="Z6979" t="s">
        <v>8691</v>
      </c>
      <c r="AA6979" t="s">
        <v>8649</v>
      </c>
      <c r="AB6979" s="221" t="str">
        <f>_xlfn.IFNA(IF(Table[[#This Row],[Programme Partner]]&lt;&gt;Table[[#This Row],[Implementing Partner]],CONCATENATE(Table[[#This Row],[Programme Partner]],"-",Table[[#This Row],[Implementing Partner]]),Table[[#This Row],[Programme Partner]]),"")</f>
        <v>UNHCR-NGOF</v>
      </c>
    </row>
    <row r="6980" spans="1:28" ht="16.5" customHeight="1">
      <c r="A6980" s="183"/>
      <c r="B6980" s="195" t="s">
        <v>5273</v>
      </c>
      <c r="C6980" s="198" t="s">
        <v>5184</v>
      </c>
      <c r="D6980" s="212" t="s">
        <v>5273</v>
      </c>
      <c r="E6980" s="269" t="s">
        <v>27</v>
      </c>
      <c r="F6980" s="195" t="s">
        <v>8012</v>
      </c>
      <c r="G6980" t="s">
        <v>8359</v>
      </c>
      <c r="H6980" s="195" t="str">
        <f>IFERROR(VLOOKUP(Table[[#This Row],[Activity Details of Assistance]],WHAT!E:F,2,FALSE),"")</f>
        <v># of FSM Site</v>
      </c>
      <c r="I6980" s="195"/>
      <c r="J6980">
        <v>5</v>
      </c>
      <c r="K6980" t="s">
        <v>8280</v>
      </c>
      <c r="L6980" s="306" t="s">
        <v>13</v>
      </c>
      <c r="M6980" t="s">
        <v>14</v>
      </c>
      <c r="N6980" t="s">
        <v>309</v>
      </c>
      <c r="O6980" t="s">
        <v>1607</v>
      </c>
      <c r="P6980" t="s">
        <v>4710</v>
      </c>
      <c r="Q6980" s="236">
        <v>44866</v>
      </c>
      <c r="R6980" s="236">
        <v>44896</v>
      </c>
      <c r="S6980" t="s">
        <v>8452</v>
      </c>
      <c r="T6980" s="196"/>
      <c r="U6980" s="196"/>
      <c r="V6980" s="196"/>
      <c r="W6980" s="196"/>
      <c r="X6980" s="222"/>
      <c r="Y6980" t="s">
        <v>8648</v>
      </c>
      <c r="Z6980" t="s">
        <v>8691</v>
      </c>
      <c r="AA6980" t="s">
        <v>8649</v>
      </c>
      <c r="AB6980" s="221" t="str">
        <f>_xlfn.IFNA(IF(Table[[#This Row],[Programme Partner]]&lt;&gt;Table[[#This Row],[Implementing Partner]],CONCATENATE(Table[[#This Row],[Programme Partner]],"-",Table[[#This Row],[Implementing Partner]]),Table[[#This Row],[Programme Partner]]),"")</f>
        <v>UNHCR-NGOF</v>
      </c>
    </row>
    <row r="6981" spans="1:28" ht="16.5" customHeight="1">
      <c r="A6981" s="183"/>
      <c r="B6981" s="195" t="s">
        <v>5273</v>
      </c>
      <c r="C6981" s="198" t="s">
        <v>5184</v>
      </c>
      <c r="D6981" s="212" t="s">
        <v>5273</v>
      </c>
      <c r="E6981" s="269" t="s">
        <v>27</v>
      </c>
      <c r="F6981" s="195" t="s">
        <v>8012</v>
      </c>
      <c r="G6981" t="s">
        <v>8356</v>
      </c>
      <c r="H6981" s="195" t="str">
        <f>IFERROR(VLOOKUP(Table[[#This Row],[Activity Details of Assistance]],WHAT!E:F,2,FALSE),"")</f>
        <v># of FSM Site</v>
      </c>
      <c r="I6981" s="195"/>
      <c r="J6981">
        <v>2</v>
      </c>
      <c r="K6981" t="s">
        <v>8280</v>
      </c>
      <c r="L6981" s="306" t="s">
        <v>13</v>
      </c>
      <c r="M6981" t="s">
        <v>14</v>
      </c>
      <c r="N6981" t="s">
        <v>309</v>
      </c>
      <c r="O6981" t="s">
        <v>1607</v>
      </c>
      <c r="P6981" t="s">
        <v>4710</v>
      </c>
      <c r="Q6981" s="236">
        <v>44866</v>
      </c>
      <c r="R6981" s="236">
        <v>44896</v>
      </c>
      <c r="S6981" t="s">
        <v>8452</v>
      </c>
      <c r="T6981" s="196"/>
      <c r="U6981" s="196"/>
      <c r="V6981" s="196"/>
      <c r="W6981" s="196"/>
      <c r="X6981" s="222"/>
      <c r="Y6981" t="s">
        <v>8648</v>
      </c>
      <c r="Z6981" t="s">
        <v>8691</v>
      </c>
      <c r="AA6981" t="s">
        <v>8649</v>
      </c>
      <c r="AB6981" s="221" t="str">
        <f>_xlfn.IFNA(IF(Table[[#This Row],[Programme Partner]]&lt;&gt;Table[[#This Row],[Implementing Partner]],CONCATENATE(Table[[#This Row],[Programme Partner]],"-",Table[[#This Row],[Implementing Partner]]),Table[[#This Row],[Programme Partner]]),"")</f>
        <v>UNHCR-NGOF</v>
      </c>
    </row>
    <row r="6982" spans="1:28" ht="16.5" customHeight="1">
      <c r="A6982" s="183"/>
      <c r="B6982" s="195" t="s">
        <v>5273</v>
      </c>
      <c r="C6982" s="198" t="s">
        <v>5184</v>
      </c>
      <c r="D6982" s="212" t="s">
        <v>5273</v>
      </c>
      <c r="E6982" s="269" t="s">
        <v>27</v>
      </c>
      <c r="F6982" s="195" t="s">
        <v>8012</v>
      </c>
      <c r="G6982" t="s">
        <v>8586</v>
      </c>
      <c r="H6982" s="195" t="str">
        <f>IFERROR(VLOOKUP(Table[[#This Row],[Activity Details of Assistance]],WHAT!E:F,2,FALSE),"")</f>
        <v># of door</v>
      </c>
      <c r="I6982" s="195"/>
      <c r="J6982">
        <v>354</v>
      </c>
      <c r="K6982" t="s">
        <v>8280</v>
      </c>
      <c r="L6982" s="306" t="s">
        <v>13</v>
      </c>
      <c r="M6982" t="s">
        <v>14</v>
      </c>
      <c r="N6982" t="s">
        <v>309</v>
      </c>
      <c r="O6982" t="s">
        <v>1607</v>
      </c>
      <c r="P6982" t="s">
        <v>4710</v>
      </c>
      <c r="Q6982" s="236">
        <v>44866</v>
      </c>
      <c r="R6982" s="236">
        <v>44896</v>
      </c>
      <c r="S6982" t="s">
        <v>8452</v>
      </c>
      <c r="T6982" s="196"/>
      <c r="U6982" s="196"/>
      <c r="V6982" s="196"/>
      <c r="W6982" s="196"/>
      <c r="X6982" s="222"/>
      <c r="Y6982" t="s">
        <v>8648</v>
      </c>
      <c r="Z6982" t="s">
        <v>8691</v>
      </c>
      <c r="AA6982" t="s">
        <v>8649</v>
      </c>
      <c r="AB6982" s="221" t="str">
        <f>_xlfn.IFNA(IF(Table[[#This Row],[Programme Partner]]&lt;&gt;Table[[#This Row],[Implementing Partner]],CONCATENATE(Table[[#This Row],[Programme Partner]],"-",Table[[#This Row],[Implementing Partner]]),Table[[#This Row],[Programme Partner]]),"")</f>
        <v>UNHCR-NGOF</v>
      </c>
    </row>
    <row r="6983" spans="1:28" ht="16.5" customHeight="1">
      <c r="A6983" s="183"/>
      <c r="B6983" s="195" t="s">
        <v>5273</v>
      </c>
      <c r="C6983" s="198" t="s">
        <v>5184</v>
      </c>
      <c r="D6983" s="212" t="s">
        <v>5273</v>
      </c>
      <c r="E6983" s="269" t="s">
        <v>27</v>
      </c>
      <c r="F6983" s="195" t="s">
        <v>8012</v>
      </c>
      <c r="G6983" t="s">
        <v>8357</v>
      </c>
      <c r="H6983" s="195" t="str">
        <f>IFERROR(VLOOKUP(Table[[#This Row],[Activity Details of Assistance]],WHAT!E:F,2,FALSE),"")</f>
        <v># of door</v>
      </c>
      <c r="I6983" s="195"/>
      <c r="J6983">
        <v>581</v>
      </c>
      <c r="K6983" t="s">
        <v>8280</v>
      </c>
      <c r="L6983" s="306" t="s">
        <v>13</v>
      </c>
      <c r="M6983" t="s">
        <v>14</v>
      </c>
      <c r="N6983" t="s">
        <v>309</v>
      </c>
      <c r="O6983" t="s">
        <v>1607</v>
      </c>
      <c r="P6983" t="s">
        <v>4710</v>
      </c>
      <c r="Q6983" s="236">
        <v>44866</v>
      </c>
      <c r="R6983" s="236">
        <v>44896</v>
      </c>
      <c r="S6983" t="s">
        <v>8452</v>
      </c>
      <c r="T6983" s="196"/>
      <c r="U6983" s="196"/>
      <c r="V6983" s="196"/>
      <c r="W6983" s="196"/>
      <c r="X6983" s="222"/>
      <c r="Y6983" t="s">
        <v>8648</v>
      </c>
      <c r="Z6983" t="s">
        <v>8691</v>
      </c>
      <c r="AA6983" t="s">
        <v>8649</v>
      </c>
      <c r="AB6983" s="221" t="str">
        <f>_xlfn.IFNA(IF(Table[[#This Row],[Programme Partner]]&lt;&gt;Table[[#This Row],[Implementing Partner]],CONCATENATE(Table[[#This Row],[Programme Partner]],"-",Table[[#This Row],[Implementing Partner]]),Table[[#This Row],[Programme Partner]]),"")</f>
        <v>UNHCR-NGOF</v>
      </c>
    </row>
    <row r="6984" spans="1:28" ht="16.5" customHeight="1">
      <c r="A6984" s="183"/>
      <c r="B6984" s="195" t="s">
        <v>5273</v>
      </c>
      <c r="C6984" s="198" t="s">
        <v>5184</v>
      </c>
      <c r="D6984" s="212" t="s">
        <v>5273</v>
      </c>
      <c r="E6984" s="269" t="s">
        <v>27</v>
      </c>
      <c r="F6984" s="195" t="s">
        <v>8013</v>
      </c>
      <c r="G6984" t="s">
        <v>8313</v>
      </c>
      <c r="H6984" s="195" t="str">
        <f>IFERROR(VLOOKUP(Table[[#This Row],[Activity Details of Assistance]],WHAT!E:F,2,FALSE),"")</f>
        <v># of HP sessions at community level</v>
      </c>
      <c r="I6984" s="195"/>
      <c r="J6984">
        <v>66</v>
      </c>
      <c r="K6984" t="s">
        <v>8280</v>
      </c>
      <c r="L6984" s="306" t="s">
        <v>13</v>
      </c>
      <c r="M6984" t="s">
        <v>14</v>
      </c>
      <c r="N6984" t="s">
        <v>309</v>
      </c>
      <c r="O6984" t="s">
        <v>1607</v>
      </c>
      <c r="P6984" t="s">
        <v>4710</v>
      </c>
      <c r="Q6984" s="236">
        <v>44866</v>
      </c>
      <c r="R6984" s="236">
        <v>44896</v>
      </c>
      <c r="S6984" t="s">
        <v>8452</v>
      </c>
      <c r="T6984" s="196"/>
      <c r="U6984" s="196"/>
      <c r="V6984" s="196"/>
      <c r="W6984" s="196"/>
      <c r="X6984" s="222"/>
      <c r="Y6984" t="s">
        <v>8648</v>
      </c>
      <c r="Z6984" t="s">
        <v>8691</v>
      </c>
      <c r="AA6984" t="s">
        <v>8649</v>
      </c>
      <c r="AB6984" s="221" t="str">
        <f>_xlfn.IFNA(IF(Table[[#This Row],[Programme Partner]]&lt;&gt;Table[[#This Row],[Implementing Partner]],CONCATENATE(Table[[#This Row],[Programme Partner]],"-",Table[[#This Row],[Implementing Partner]]),Table[[#This Row],[Programme Partner]]),"")</f>
        <v>UNHCR-NGOF</v>
      </c>
    </row>
    <row r="6985" spans="1:28" ht="16.5" customHeight="1">
      <c r="A6985" s="183"/>
      <c r="B6985" s="195" t="s">
        <v>5273</v>
      </c>
      <c r="C6985" s="198" t="s">
        <v>5184</v>
      </c>
      <c r="D6985" s="212" t="s">
        <v>5273</v>
      </c>
      <c r="E6985" s="269" t="s">
        <v>27</v>
      </c>
      <c r="F6985" s="195" t="s">
        <v>8013</v>
      </c>
      <c r="G6985" t="s">
        <v>8314</v>
      </c>
      <c r="H6985" s="195" t="str">
        <f>IFERROR(VLOOKUP(Table[[#This Row],[Activity Details of Assistance]],WHAT!E:F,2,FALSE),"")</f>
        <v># of HP sessions at HH level</v>
      </c>
      <c r="I6985" s="195"/>
      <c r="J6985">
        <v>1635</v>
      </c>
      <c r="K6985" t="s">
        <v>8280</v>
      </c>
      <c r="L6985" s="306" t="s">
        <v>13</v>
      </c>
      <c r="M6985" t="s">
        <v>14</v>
      </c>
      <c r="N6985" t="s">
        <v>309</v>
      </c>
      <c r="O6985" t="s">
        <v>1607</v>
      </c>
      <c r="P6985" t="s">
        <v>4710</v>
      </c>
      <c r="Q6985" s="236">
        <v>44866</v>
      </c>
      <c r="R6985" s="236">
        <v>44896</v>
      </c>
      <c r="S6985" t="s">
        <v>8452</v>
      </c>
      <c r="T6985" s="196"/>
      <c r="U6985" s="196"/>
      <c r="V6985" s="196"/>
      <c r="W6985" s="196"/>
      <c r="X6985" s="222"/>
      <c r="Y6985" t="s">
        <v>8648</v>
      </c>
      <c r="Z6985" t="s">
        <v>8691</v>
      </c>
      <c r="AA6985" t="s">
        <v>8649</v>
      </c>
      <c r="AB6985" s="221" t="str">
        <f>_xlfn.IFNA(IF(Table[[#This Row],[Programme Partner]]&lt;&gt;Table[[#This Row],[Implementing Partner]],CONCATENATE(Table[[#This Row],[Programme Partner]],"-",Table[[#This Row],[Implementing Partner]]),Table[[#This Row],[Programme Partner]]),"")</f>
        <v>UNHCR-NGOF</v>
      </c>
    </row>
    <row r="6986" spans="1:28" ht="16.5" customHeight="1">
      <c r="A6986" s="183"/>
      <c r="B6986" s="195" t="s">
        <v>5273</v>
      </c>
      <c r="C6986" s="198" t="s">
        <v>5184</v>
      </c>
      <c r="D6986" s="212" t="s">
        <v>5273</v>
      </c>
      <c r="E6986" s="269" t="s">
        <v>27</v>
      </c>
      <c r="F6986" s="195" t="s">
        <v>8013</v>
      </c>
      <c r="G6986" t="s">
        <v>8374</v>
      </c>
      <c r="H6986" s="195" t="str">
        <f>IFERROR(VLOOKUP(Table[[#This Row],[Activity Details of Assistance]],WHAT!E:F,2,FALSE),"")</f>
        <v># of HP sessions at institution level</v>
      </c>
      <c r="I6986" s="195"/>
      <c r="J6986">
        <v>5</v>
      </c>
      <c r="K6986" t="s">
        <v>8280</v>
      </c>
      <c r="L6986" s="306" t="s">
        <v>13</v>
      </c>
      <c r="M6986" t="s">
        <v>14</v>
      </c>
      <c r="N6986" t="s">
        <v>309</v>
      </c>
      <c r="O6986" t="s">
        <v>1607</v>
      </c>
      <c r="P6986" t="s">
        <v>4710</v>
      </c>
      <c r="Q6986" s="236">
        <v>44866</v>
      </c>
      <c r="R6986" s="236">
        <v>44896</v>
      </c>
      <c r="S6986" t="s">
        <v>8452</v>
      </c>
      <c r="T6986" s="196"/>
      <c r="U6986" s="196"/>
      <c r="V6986" s="196"/>
      <c r="W6986" s="196"/>
      <c r="X6986" s="222"/>
      <c r="Y6986" t="s">
        <v>8648</v>
      </c>
      <c r="Z6986" t="s">
        <v>8691</v>
      </c>
      <c r="AA6986" t="s">
        <v>8649</v>
      </c>
      <c r="AB6986" s="221" t="str">
        <f>_xlfn.IFNA(IF(Table[[#This Row],[Programme Partner]]&lt;&gt;Table[[#This Row],[Implementing Partner]],CONCATENATE(Table[[#This Row],[Programme Partner]],"-",Table[[#This Row],[Implementing Partner]]),Table[[#This Row],[Programme Partner]]),"")</f>
        <v>UNHCR-NGOF</v>
      </c>
    </row>
    <row r="6987" spans="1:28" ht="16.5" customHeight="1">
      <c r="A6987" s="183"/>
      <c r="B6987" s="195" t="s">
        <v>5273</v>
      </c>
      <c r="C6987" s="198" t="s">
        <v>5184</v>
      </c>
      <c r="D6987" s="212" t="s">
        <v>5273</v>
      </c>
      <c r="E6987" s="269" t="s">
        <v>27</v>
      </c>
      <c r="F6987" s="195" t="s">
        <v>8013</v>
      </c>
      <c r="G6987" t="s">
        <v>8317</v>
      </c>
      <c r="H6987" s="195" t="str">
        <f>IFERROR(VLOOKUP(Table[[#This Row],[Activity Details of Assistance]],WHAT!E:F,2,FALSE),"")</f>
        <v># of estimated persons reached by mass-media campaign</v>
      </c>
      <c r="I6987" s="195"/>
      <c r="J6987">
        <v>17</v>
      </c>
      <c r="K6987" t="s">
        <v>8280</v>
      </c>
      <c r="L6987" s="306" t="s">
        <v>13</v>
      </c>
      <c r="M6987" t="s">
        <v>14</v>
      </c>
      <c r="N6987" t="s">
        <v>309</v>
      </c>
      <c r="O6987" t="s">
        <v>1607</v>
      </c>
      <c r="P6987" t="s">
        <v>4710</v>
      </c>
      <c r="Q6987" s="236">
        <v>44866</v>
      </c>
      <c r="R6987" s="236">
        <v>44896</v>
      </c>
      <c r="S6987" t="s">
        <v>8452</v>
      </c>
      <c r="T6987" s="196"/>
      <c r="U6987" s="196"/>
      <c r="V6987" s="196"/>
      <c r="W6987" s="196"/>
      <c r="X6987" s="222"/>
      <c r="Y6987" t="s">
        <v>8648</v>
      </c>
      <c r="Z6987" t="s">
        <v>8691</v>
      </c>
      <c r="AA6987" t="s">
        <v>8649</v>
      </c>
      <c r="AB6987" s="221" t="str">
        <f>_xlfn.IFNA(IF(Table[[#This Row],[Programme Partner]]&lt;&gt;Table[[#This Row],[Implementing Partner]],CONCATENATE(Table[[#This Row],[Programme Partner]],"-",Table[[#This Row],[Implementing Partner]]),Table[[#This Row],[Programme Partner]]),"")</f>
        <v>UNHCR-NGOF</v>
      </c>
    </row>
    <row r="6988" spans="1:28" ht="16.5" customHeight="1">
      <c r="A6988" s="183"/>
      <c r="B6988" s="195" t="s">
        <v>5273</v>
      </c>
      <c r="C6988" s="198" t="s">
        <v>5184</v>
      </c>
      <c r="D6988" s="212" t="s">
        <v>5273</v>
      </c>
      <c r="E6988" s="269" t="s">
        <v>27</v>
      </c>
      <c r="F6988" s="195" t="s">
        <v>8013</v>
      </c>
      <c r="G6988" t="s">
        <v>8316</v>
      </c>
      <c r="H6988" s="195" t="str">
        <f>IFERROR(VLOOKUP(Table[[#This Row],[Activity Details of Assistance]],WHAT!E:F,2,FALSE),"")</f>
        <v># of household</v>
      </c>
      <c r="I6988" s="195"/>
      <c r="J6988">
        <v>104</v>
      </c>
      <c r="K6988" t="s">
        <v>8280</v>
      </c>
      <c r="L6988" s="306" t="s">
        <v>13</v>
      </c>
      <c r="M6988" t="s">
        <v>14</v>
      </c>
      <c r="N6988" t="s">
        <v>309</v>
      </c>
      <c r="O6988" t="s">
        <v>1607</v>
      </c>
      <c r="P6988" t="s">
        <v>4710</v>
      </c>
      <c r="Q6988" s="236">
        <v>44866</v>
      </c>
      <c r="R6988" s="236">
        <v>44896</v>
      </c>
      <c r="S6988" t="s">
        <v>8452</v>
      </c>
      <c r="T6988" s="196"/>
      <c r="U6988" s="196"/>
      <c r="V6988" s="196"/>
      <c r="W6988" s="196"/>
      <c r="X6988" s="222"/>
      <c r="Y6988" t="s">
        <v>8648</v>
      </c>
      <c r="Z6988" t="s">
        <v>8691</v>
      </c>
      <c r="AA6988" t="s">
        <v>8649</v>
      </c>
      <c r="AB6988" s="221" t="str">
        <f>_xlfn.IFNA(IF(Table[[#This Row],[Programme Partner]]&lt;&gt;Table[[#This Row],[Implementing Partner]],CONCATENATE(Table[[#This Row],[Programme Partner]],"-",Table[[#This Row],[Implementing Partner]]),Table[[#This Row],[Programme Partner]]),"")</f>
        <v>UNHCR-NGOF</v>
      </c>
    </row>
    <row r="6989" spans="1:28" ht="16.5" customHeight="1">
      <c r="A6989" s="183"/>
      <c r="B6989" s="195" t="s">
        <v>5273</v>
      </c>
      <c r="C6989" s="198" t="s">
        <v>5184</v>
      </c>
      <c r="D6989" s="212" t="s">
        <v>5273</v>
      </c>
      <c r="E6989" s="269" t="s">
        <v>27</v>
      </c>
      <c r="F6989" s="195" t="s">
        <v>8013</v>
      </c>
      <c r="G6989" t="s">
        <v>8442</v>
      </c>
      <c r="H6989" s="195" t="str">
        <f>IFERROR(VLOOKUP(Table[[#This Row],[Activity Details of Assistance]],WHAT!E:F,2,FALSE),"")</f>
        <v># of facilities</v>
      </c>
      <c r="I6989" s="195"/>
      <c r="J6989">
        <v>275</v>
      </c>
      <c r="K6989" t="s">
        <v>8280</v>
      </c>
      <c r="L6989" s="306" t="s">
        <v>13</v>
      </c>
      <c r="M6989" t="s">
        <v>14</v>
      </c>
      <c r="N6989" t="s">
        <v>309</v>
      </c>
      <c r="O6989" t="s">
        <v>1607</v>
      </c>
      <c r="P6989" t="s">
        <v>4710</v>
      </c>
      <c r="Q6989" s="236">
        <v>44866</v>
      </c>
      <c r="R6989" s="236">
        <v>44896</v>
      </c>
      <c r="S6989" t="s">
        <v>8452</v>
      </c>
      <c r="T6989" s="196"/>
      <c r="U6989" s="196"/>
      <c r="V6989" s="196"/>
      <c r="W6989" s="196"/>
      <c r="X6989" s="222"/>
      <c r="Y6989" t="s">
        <v>8648</v>
      </c>
      <c r="Z6989" t="s">
        <v>8691</v>
      </c>
      <c r="AA6989" t="s">
        <v>8649</v>
      </c>
      <c r="AB6989" s="221" t="str">
        <f>_xlfn.IFNA(IF(Table[[#This Row],[Programme Partner]]&lt;&gt;Table[[#This Row],[Implementing Partner]],CONCATENATE(Table[[#This Row],[Programme Partner]],"-",Table[[#This Row],[Implementing Partner]]),Table[[#This Row],[Programme Partner]]),"")</f>
        <v>UNHCR-NGOF</v>
      </c>
    </row>
    <row r="6990" spans="1:28" ht="16.5" customHeight="1">
      <c r="A6990" s="183"/>
      <c r="B6990" s="195" t="s">
        <v>5273</v>
      </c>
      <c r="C6990" s="198" t="s">
        <v>5184</v>
      </c>
      <c r="D6990" s="212" t="s">
        <v>5273</v>
      </c>
      <c r="E6990" s="269" t="s">
        <v>27</v>
      </c>
      <c r="F6990" s="195" t="s">
        <v>8014</v>
      </c>
      <c r="G6990" s="103" t="s">
        <v>8361</v>
      </c>
      <c r="H6990" s="195" t="str">
        <f>IFERROR(VLOOKUP(Table[[#This Row],[Activity Details of Assistance]],WHAT!E:F,2,FALSE),"")</f>
        <v># of plant</v>
      </c>
      <c r="I6990" s="195"/>
      <c r="J6990">
        <v>1</v>
      </c>
      <c r="K6990" t="s">
        <v>8280</v>
      </c>
      <c r="L6990" s="306" t="s">
        <v>13</v>
      </c>
      <c r="M6990" t="s">
        <v>14</v>
      </c>
      <c r="N6990" t="s">
        <v>309</v>
      </c>
      <c r="O6990" t="s">
        <v>1607</v>
      </c>
      <c r="P6990" t="s">
        <v>4710</v>
      </c>
      <c r="Q6990" s="236">
        <v>44866</v>
      </c>
      <c r="R6990" s="236">
        <v>44896</v>
      </c>
      <c r="S6990" t="s">
        <v>8452</v>
      </c>
      <c r="T6990" s="196"/>
      <c r="U6990" s="196"/>
      <c r="V6990" s="196"/>
      <c r="W6990" s="196"/>
      <c r="X6990" s="222"/>
      <c r="Y6990" t="s">
        <v>8648</v>
      </c>
      <c r="Z6990" t="s">
        <v>8691</v>
      </c>
      <c r="AA6990" t="s">
        <v>8649</v>
      </c>
      <c r="AB6990" s="221" t="str">
        <f>_xlfn.IFNA(IF(Table[[#This Row],[Programme Partner]]&lt;&gt;Table[[#This Row],[Implementing Partner]],CONCATENATE(Table[[#This Row],[Programme Partner]],"-",Table[[#This Row],[Implementing Partner]]),Table[[#This Row],[Programme Partner]]),"")</f>
        <v>UNHCR-NGOF</v>
      </c>
    </row>
    <row r="6991" spans="1:28" ht="16.5" customHeight="1">
      <c r="A6991" s="183"/>
      <c r="B6991" s="195" t="s">
        <v>5273</v>
      </c>
      <c r="C6991" s="198" t="s">
        <v>5184</v>
      </c>
      <c r="D6991" s="212" t="s">
        <v>5273</v>
      </c>
      <c r="E6991" s="269" t="s">
        <v>27</v>
      </c>
      <c r="F6991" s="195" t="s">
        <v>8011</v>
      </c>
      <c r="G6991" t="s">
        <v>8584</v>
      </c>
      <c r="H6991" s="195" t="str">
        <f>IFERROR(VLOOKUP(Table[[#This Row],[Activity Details of Assistance]],WHAT!E:F,2,FALSE),"")</f>
        <v># of tube well</v>
      </c>
      <c r="I6991" s="195"/>
      <c r="J6991">
        <v>1</v>
      </c>
      <c r="K6991" t="s">
        <v>8280</v>
      </c>
      <c r="L6991" s="306" t="s">
        <v>13</v>
      </c>
      <c r="M6991" t="s">
        <v>14</v>
      </c>
      <c r="N6991" t="s">
        <v>309</v>
      </c>
      <c r="O6991" t="s">
        <v>1607</v>
      </c>
      <c r="P6991" t="s">
        <v>4710</v>
      </c>
      <c r="Q6991" s="236">
        <v>44866</v>
      </c>
      <c r="R6991" s="236">
        <v>44896</v>
      </c>
      <c r="S6991" t="s">
        <v>8452</v>
      </c>
      <c r="T6991" s="196"/>
      <c r="U6991" s="196"/>
      <c r="V6991" s="196"/>
      <c r="W6991" s="196"/>
      <c r="X6991" s="222"/>
      <c r="Y6991" t="s">
        <v>8648</v>
      </c>
      <c r="Z6991" t="s">
        <v>8691</v>
      </c>
      <c r="AA6991" t="s">
        <v>8649</v>
      </c>
      <c r="AB6991" s="221" t="str">
        <f>_xlfn.IFNA(IF(Table[[#This Row],[Programme Partner]]&lt;&gt;Table[[#This Row],[Implementing Partner]],CONCATENATE(Table[[#This Row],[Programme Partner]],"-",Table[[#This Row],[Implementing Partner]]),Table[[#This Row],[Programme Partner]]),"")</f>
        <v>UNHCR-NGOF</v>
      </c>
    </row>
    <row r="6992" spans="1:28" ht="16.5" customHeight="1">
      <c r="A6992" s="183"/>
      <c r="B6992" s="195" t="s">
        <v>5273</v>
      </c>
      <c r="C6992" s="198" t="s">
        <v>5184</v>
      </c>
      <c r="D6992" s="212" t="s">
        <v>5273</v>
      </c>
      <c r="E6992" s="269" t="s">
        <v>27</v>
      </c>
      <c r="F6992" s="195" t="s">
        <v>8011</v>
      </c>
      <c r="G6992" t="s">
        <v>8355</v>
      </c>
      <c r="H6992" s="195" t="str">
        <f>IFERROR(VLOOKUP(Table[[#This Row],[Activity Details of Assistance]],WHAT!E:F,2,FALSE),"")</f>
        <v># of water network</v>
      </c>
      <c r="I6992" s="195"/>
      <c r="J6992">
        <v>2</v>
      </c>
      <c r="K6992" t="s">
        <v>8280</v>
      </c>
      <c r="L6992" s="306" t="s">
        <v>13</v>
      </c>
      <c r="M6992" t="s">
        <v>14</v>
      </c>
      <c r="N6992" t="s">
        <v>309</v>
      </c>
      <c r="O6992" t="s">
        <v>1607</v>
      </c>
      <c r="P6992" t="s">
        <v>4710</v>
      </c>
      <c r="Q6992" s="236">
        <v>44866</v>
      </c>
      <c r="R6992" s="236">
        <v>44896</v>
      </c>
      <c r="S6992" t="s">
        <v>8452</v>
      </c>
      <c r="T6992" s="196"/>
      <c r="U6992" s="196"/>
      <c r="V6992" s="196"/>
      <c r="W6992" s="196"/>
      <c r="X6992" s="222"/>
      <c r="Y6992" t="s">
        <v>8648</v>
      </c>
      <c r="Z6992" t="s">
        <v>8691</v>
      </c>
      <c r="AA6992" t="s">
        <v>8649</v>
      </c>
      <c r="AB6992" s="221" t="str">
        <f>_xlfn.IFNA(IF(Table[[#This Row],[Programme Partner]]&lt;&gt;Table[[#This Row],[Implementing Partner]],CONCATENATE(Table[[#This Row],[Programme Partner]],"-",Table[[#This Row],[Implementing Partner]]),Table[[#This Row],[Programme Partner]]),"")</f>
        <v>UNHCR-NGOF</v>
      </c>
    </row>
    <row r="6993" spans="1:28" ht="16.5" customHeight="1">
      <c r="A6993" s="183"/>
      <c r="B6993" s="195" t="s">
        <v>5273</v>
      </c>
      <c r="C6993" s="198" t="s">
        <v>5184</v>
      </c>
      <c r="D6993" s="212" t="s">
        <v>5273</v>
      </c>
      <c r="E6993" s="269" t="s">
        <v>27</v>
      </c>
      <c r="F6993" s="195" t="s">
        <v>8012</v>
      </c>
      <c r="G6993" t="s">
        <v>8585</v>
      </c>
      <c r="H6993" s="195" t="str">
        <f>IFERROR(VLOOKUP(Table[[#This Row],[Activity Details of Assistance]],WHAT!E:F,2,FALSE),"")</f>
        <v xml:space="preserve"># of door </v>
      </c>
      <c r="I6993" s="195"/>
      <c r="J6993">
        <v>3</v>
      </c>
      <c r="K6993" t="s">
        <v>8280</v>
      </c>
      <c r="L6993" s="306" t="s">
        <v>13</v>
      </c>
      <c r="M6993" t="s">
        <v>14</v>
      </c>
      <c r="N6993" t="s">
        <v>309</v>
      </c>
      <c r="O6993" t="s">
        <v>1607</v>
      </c>
      <c r="P6993" t="s">
        <v>4710</v>
      </c>
      <c r="Q6993" s="236">
        <v>44866</v>
      </c>
      <c r="R6993" s="236">
        <v>44896</v>
      </c>
      <c r="S6993" t="s">
        <v>8452</v>
      </c>
      <c r="T6993" s="196"/>
      <c r="U6993" s="196"/>
      <c r="V6993" s="196"/>
      <c r="W6993" s="196"/>
      <c r="X6993" s="222"/>
      <c r="Y6993" t="s">
        <v>8648</v>
      </c>
      <c r="Z6993" t="s">
        <v>8691</v>
      </c>
      <c r="AA6993" t="s">
        <v>8649</v>
      </c>
      <c r="AB6993" s="221" t="str">
        <f>_xlfn.IFNA(IF(Table[[#This Row],[Programme Partner]]&lt;&gt;Table[[#This Row],[Implementing Partner]],CONCATENATE(Table[[#This Row],[Programme Partner]],"-",Table[[#This Row],[Implementing Partner]]),Table[[#This Row],[Programme Partner]]),"")</f>
        <v>UNHCR-NGOF</v>
      </c>
    </row>
    <row r="6994" spans="1:28" ht="16.5" customHeight="1">
      <c r="A6994" s="183"/>
      <c r="B6994" s="195" t="s">
        <v>5273</v>
      </c>
      <c r="C6994" s="198" t="s">
        <v>5184</v>
      </c>
      <c r="D6994" s="212" t="s">
        <v>5273</v>
      </c>
      <c r="E6994" s="269" t="s">
        <v>27</v>
      </c>
      <c r="F6994" s="195" t="s">
        <v>8012</v>
      </c>
      <c r="G6994" t="s">
        <v>8586</v>
      </c>
      <c r="H6994" s="195" t="str">
        <f>IFERROR(VLOOKUP(Table[[#This Row],[Activity Details of Assistance]],WHAT!E:F,2,FALSE),"")</f>
        <v># of door</v>
      </c>
      <c r="I6994" s="195"/>
      <c r="J6994">
        <v>16</v>
      </c>
      <c r="K6994" t="s">
        <v>8280</v>
      </c>
      <c r="L6994" s="306" t="s">
        <v>13</v>
      </c>
      <c r="M6994" t="s">
        <v>14</v>
      </c>
      <c r="N6994" t="s">
        <v>309</v>
      </c>
      <c r="O6994" t="s">
        <v>1607</v>
      </c>
      <c r="P6994" t="s">
        <v>4710</v>
      </c>
      <c r="Q6994" s="236">
        <v>44866</v>
      </c>
      <c r="R6994" s="236">
        <v>44896</v>
      </c>
      <c r="S6994" t="s">
        <v>8452</v>
      </c>
      <c r="T6994" s="196"/>
      <c r="U6994" s="196"/>
      <c r="V6994" s="196"/>
      <c r="W6994" s="196"/>
      <c r="X6994" s="222"/>
      <c r="Y6994" t="s">
        <v>8648</v>
      </c>
      <c r="Z6994" t="s">
        <v>8691</v>
      </c>
      <c r="AA6994" t="s">
        <v>8649</v>
      </c>
      <c r="AB6994" s="221" t="str">
        <f>_xlfn.IFNA(IF(Table[[#This Row],[Programme Partner]]&lt;&gt;Table[[#This Row],[Implementing Partner]],CONCATENATE(Table[[#This Row],[Programme Partner]],"-",Table[[#This Row],[Implementing Partner]]),Table[[#This Row],[Programme Partner]]),"")</f>
        <v>UNHCR-NGOF</v>
      </c>
    </row>
    <row r="6995" spans="1:28" ht="16.5" customHeight="1">
      <c r="A6995" s="183"/>
      <c r="B6995" s="195" t="s">
        <v>5273</v>
      </c>
      <c r="C6995" s="198" t="s">
        <v>5184</v>
      </c>
      <c r="D6995" s="212" t="s">
        <v>5273</v>
      </c>
      <c r="E6995" s="269" t="s">
        <v>27</v>
      </c>
      <c r="F6995" s="195" t="s">
        <v>8012</v>
      </c>
      <c r="G6995" t="s">
        <v>8357</v>
      </c>
      <c r="H6995" s="195" t="str">
        <f>IFERROR(VLOOKUP(Table[[#This Row],[Activity Details of Assistance]],WHAT!E:F,2,FALSE),"")</f>
        <v># of door</v>
      </c>
      <c r="I6995" s="195"/>
      <c r="J6995">
        <v>34</v>
      </c>
      <c r="K6995" t="s">
        <v>8280</v>
      </c>
      <c r="L6995" s="306" t="s">
        <v>13</v>
      </c>
      <c r="M6995" t="s">
        <v>14</v>
      </c>
      <c r="N6995" t="s">
        <v>309</v>
      </c>
      <c r="O6995" t="s">
        <v>1607</v>
      </c>
      <c r="P6995" t="s">
        <v>4710</v>
      </c>
      <c r="Q6995" s="236">
        <v>44866</v>
      </c>
      <c r="R6995" s="236">
        <v>44896</v>
      </c>
      <c r="S6995" t="s">
        <v>8452</v>
      </c>
      <c r="T6995" s="196"/>
      <c r="U6995" s="196"/>
      <c r="V6995" s="196"/>
      <c r="W6995" s="196"/>
      <c r="X6995" s="222"/>
      <c r="Y6995" t="s">
        <v>8648</v>
      </c>
      <c r="Z6995" t="s">
        <v>8691</v>
      </c>
      <c r="AA6995" t="s">
        <v>8649</v>
      </c>
      <c r="AB6995" s="221" t="str">
        <f>_xlfn.IFNA(IF(Table[[#This Row],[Programme Partner]]&lt;&gt;Table[[#This Row],[Implementing Partner]],CONCATENATE(Table[[#This Row],[Programme Partner]],"-",Table[[#This Row],[Implementing Partner]]),Table[[#This Row],[Programme Partner]]),"")</f>
        <v>UNHCR-NGOF</v>
      </c>
    </row>
    <row r="6996" spans="1:28" ht="16.5" customHeight="1">
      <c r="A6996" s="183"/>
      <c r="B6996" s="195" t="s">
        <v>5273</v>
      </c>
      <c r="C6996" s="198" t="s">
        <v>5184</v>
      </c>
      <c r="D6996" s="212" t="s">
        <v>5273</v>
      </c>
      <c r="E6996" s="269" t="s">
        <v>27</v>
      </c>
      <c r="F6996" s="195" t="s">
        <v>8013</v>
      </c>
      <c r="G6996" t="s">
        <v>8313</v>
      </c>
      <c r="H6996" s="195" t="str">
        <f>IFERROR(VLOOKUP(Table[[#This Row],[Activity Details of Assistance]],WHAT!E:F,2,FALSE),"")</f>
        <v># of HP sessions at community level</v>
      </c>
      <c r="I6996" s="195"/>
      <c r="J6996">
        <v>9</v>
      </c>
      <c r="K6996" t="s">
        <v>8280</v>
      </c>
      <c r="L6996" s="306" t="s">
        <v>13</v>
      </c>
      <c r="M6996" t="s">
        <v>14</v>
      </c>
      <c r="N6996" t="s">
        <v>309</v>
      </c>
      <c r="O6996" t="s">
        <v>1607</v>
      </c>
      <c r="P6996" t="s">
        <v>4710</v>
      </c>
      <c r="Q6996" s="236">
        <v>44866</v>
      </c>
      <c r="R6996" s="236">
        <v>44896</v>
      </c>
      <c r="S6996" t="s">
        <v>8452</v>
      </c>
      <c r="T6996" s="196"/>
      <c r="U6996" s="196"/>
      <c r="V6996" s="196"/>
      <c r="W6996" s="196"/>
      <c r="X6996" s="222"/>
      <c r="Y6996" t="s">
        <v>8648</v>
      </c>
      <c r="Z6996" t="s">
        <v>8691</v>
      </c>
      <c r="AA6996" t="s">
        <v>8649</v>
      </c>
      <c r="AB6996" s="221" t="str">
        <f>_xlfn.IFNA(IF(Table[[#This Row],[Programme Partner]]&lt;&gt;Table[[#This Row],[Implementing Partner]],CONCATENATE(Table[[#This Row],[Programme Partner]],"-",Table[[#This Row],[Implementing Partner]]),Table[[#This Row],[Programme Partner]]),"")</f>
        <v>UNHCR-NGOF</v>
      </c>
    </row>
    <row r="6997" spans="1:28" ht="16.5" customHeight="1">
      <c r="A6997" s="183"/>
      <c r="B6997" s="195" t="s">
        <v>5273</v>
      </c>
      <c r="C6997" s="198" t="s">
        <v>5184</v>
      </c>
      <c r="D6997" s="212" t="s">
        <v>5273</v>
      </c>
      <c r="E6997" s="269" t="s">
        <v>27</v>
      </c>
      <c r="F6997" s="195" t="s">
        <v>8013</v>
      </c>
      <c r="G6997" t="s">
        <v>8314</v>
      </c>
      <c r="H6997" s="195" t="str">
        <f>IFERROR(VLOOKUP(Table[[#This Row],[Activity Details of Assistance]],WHAT!E:F,2,FALSE),"")</f>
        <v># of HP sessions at HH level</v>
      </c>
      <c r="I6997" s="195"/>
      <c r="J6997">
        <v>210</v>
      </c>
      <c r="K6997" t="s">
        <v>8280</v>
      </c>
      <c r="L6997" s="306" t="s">
        <v>13</v>
      </c>
      <c r="M6997" t="s">
        <v>14</v>
      </c>
      <c r="N6997" t="s">
        <v>309</v>
      </c>
      <c r="O6997" t="s">
        <v>1607</v>
      </c>
      <c r="P6997" t="s">
        <v>4710</v>
      </c>
      <c r="Q6997" s="236">
        <v>44866</v>
      </c>
      <c r="R6997" s="236">
        <v>44896</v>
      </c>
      <c r="S6997" t="s">
        <v>8452</v>
      </c>
      <c r="T6997" s="196"/>
      <c r="U6997" s="196"/>
      <c r="V6997" s="196"/>
      <c r="W6997" s="196"/>
      <c r="X6997" s="222"/>
      <c r="Y6997" t="s">
        <v>8648</v>
      </c>
      <c r="Z6997" t="s">
        <v>8691</v>
      </c>
      <c r="AA6997" t="s">
        <v>8649</v>
      </c>
      <c r="AB6997" s="221" t="str">
        <f>_xlfn.IFNA(IF(Table[[#This Row],[Programme Partner]]&lt;&gt;Table[[#This Row],[Implementing Partner]],CONCATENATE(Table[[#This Row],[Programme Partner]],"-",Table[[#This Row],[Implementing Partner]]),Table[[#This Row],[Programme Partner]]),"")</f>
        <v>UNHCR-NGOF</v>
      </c>
    </row>
    <row r="6998" spans="1:28" ht="16.5" customHeight="1">
      <c r="A6998" s="183"/>
      <c r="B6998" s="195" t="s">
        <v>5273</v>
      </c>
      <c r="C6998" s="198" t="s">
        <v>5184</v>
      </c>
      <c r="D6998" s="212" t="s">
        <v>5273</v>
      </c>
      <c r="E6998" s="269" t="s">
        <v>27</v>
      </c>
      <c r="F6998" s="195" t="s">
        <v>8013</v>
      </c>
      <c r="G6998" t="s">
        <v>8317</v>
      </c>
      <c r="H6998" s="195" t="str">
        <f>IFERROR(VLOOKUP(Table[[#This Row],[Activity Details of Assistance]],WHAT!E:F,2,FALSE),"")</f>
        <v># of estimated persons reached by mass-media campaign</v>
      </c>
      <c r="I6998" s="195"/>
      <c r="J6998">
        <v>1</v>
      </c>
      <c r="K6998" t="s">
        <v>8280</v>
      </c>
      <c r="L6998" s="306" t="s">
        <v>13</v>
      </c>
      <c r="M6998" t="s">
        <v>14</v>
      </c>
      <c r="N6998" t="s">
        <v>309</v>
      </c>
      <c r="O6998" t="s">
        <v>1607</v>
      </c>
      <c r="P6998" t="s">
        <v>4710</v>
      </c>
      <c r="Q6998" s="236">
        <v>44866</v>
      </c>
      <c r="R6998" s="236">
        <v>44896</v>
      </c>
      <c r="S6998" t="s">
        <v>8452</v>
      </c>
      <c r="T6998" s="196"/>
      <c r="U6998" s="196"/>
      <c r="V6998" s="196"/>
      <c r="W6998" s="196"/>
      <c r="X6998" s="222"/>
      <c r="Y6998" t="s">
        <v>8648</v>
      </c>
      <c r="Z6998" t="s">
        <v>8691</v>
      </c>
      <c r="AA6998" t="s">
        <v>8649</v>
      </c>
      <c r="AB6998" s="221" t="str">
        <f>_xlfn.IFNA(IF(Table[[#This Row],[Programme Partner]]&lt;&gt;Table[[#This Row],[Implementing Partner]],CONCATENATE(Table[[#This Row],[Programme Partner]],"-",Table[[#This Row],[Implementing Partner]]),Table[[#This Row],[Programme Partner]]),"")</f>
        <v>UNHCR-NGOF</v>
      </c>
    </row>
    <row r="6999" spans="1:28" ht="16.5" customHeight="1">
      <c r="A6999" s="183"/>
      <c r="B6999" s="195" t="s">
        <v>5273</v>
      </c>
      <c r="C6999" s="198" t="s">
        <v>5184</v>
      </c>
      <c r="D6999" s="212" t="s">
        <v>5273</v>
      </c>
      <c r="E6999" s="269" t="s">
        <v>27</v>
      </c>
      <c r="F6999" s="195" t="s">
        <v>8013</v>
      </c>
      <c r="G6999" t="s">
        <v>8315</v>
      </c>
      <c r="H6999" s="195" t="str">
        <f>IFERROR(VLOOKUP(Table[[#This Row],[Activity Details of Assistance]],WHAT!E:F,2,FALSE),"")</f>
        <v># of handwashing station</v>
      </c>
      <c r="I6999" s="195"/>
      <c r="J6999">
        <v>2</v>
      </c>
      <c r="K6999" t="s">
        <v>8280</v>
      </c>
      <c r="L6999" s="306" t="s">
        <v>13</v>
      </c>
      <c r="M6999" t="s">
        <v>14</v>
      </c>
      <c r="N6999" t="s">
        <v>309</v>
      </c>
      <c r="O6999" t="s">
        <v>1607</v>
      </c>
      <c r="P6999" t="s">
        <v>4710</v>
      </c>
      <c r="Q6999" s="236">
        <v>44866</v>
      </c>
      <c r="R6999" s="236">
        <v>44896</v>
      </c>
      <c r="S6999" t="s">
        <v>8452</v>
      </c>
      <c r="T6999" s="196"/>
      <c r="U6999" s="196"/>
      <c r="V6999" s="196"/>
      <c r="W6999" s="196"/>
      <c r="X6999" s="222"/>
      <c r="Y6999" t="s">
        <v>8648</v>
      </c>
      <c r="Z6999" t="s">
        <v>8691</v>
      </c>
      <c r="AA6999" t="s">
        <v>8649</v>
      </c>
      <c r="AB6999" s="221" t="str">
        <f>_xlfn.IFNA(IF(Table[[#This Row],[Programme Partner]]&lt;&gt;Table[[#This Row],[Implementing Partner]],CONCATENATE(Table[[#This Row],[Programme Partner]],"-",Table[[#This Row],[Implementing Partner]]),Table[[#This Row],[Programme Partner]]),"")</f>
        <v>UNHCR-NGOF</v>
      </c>
    </row>
    <row r="7000" spans="1:28" ht="16.5" customHeight="1">
      <c r="A7000" s="183"/>
      <c r="B7000" s="195" t="s">
        <v>5273</v>
      </c>
      <c r="C7000" s="198" t="s">
        <v>5184</v>
      </c>
      <c r="D7000" s="212" t="s">
        <v>5273</v>
      </c>
      <c r="E7000" s="269" t="s">
        <v>27</v>
      </c>
      <c r="F7000" s="195" t="s">
        <v>8013</v>
      </c>
      <c r="G7000" t="s">
        <v>8442</v>
      </c>
      <c r="H7000" s="195" t="str">
        <f>IFERROR(VLOOKUP(Table[[#This Row],[Activity Details of Assistance]],WHAT!E:F,2,FALSE),"")</f>
        <v># of facilities</v>
      </c>
      <c r="I7000" s="195"/>
      <c r="J7000">
        <v>33</v>
      </c>
      <c r="K7000" t="s">
        <v>8280</v>
      </c>
      <c r="L7000" s="306" t="s">
        <v>13</v>
      </c>
      <c r="M7000" t="s">
        <v>14</v>
      </c>
      <c r="N7000" t="s">
        <v>309</v>
      </c>
      <c r="O7000" t="s">
        <v>1607</v>
      </c>
      <c r="P7000" t="s">
        <v>4710</v>
      </c>
      <c r="Q7000" s="236">
        <v>44866</v>
      </c>
      <c r="R7000" s="236">
        <v>44896</v>
      </c>
      <c r="S7000" t="s">
        <v>8452</v>
      </c>
      <c r="T7000" s="196"/>
      <c r="U7000" s="196"/>
      <c r="V7000" s="196"/>
      <c r="W7000" s="196"/>
      <c r="X7000" s="222"/>
      <c r="Y7000" t="s">
        <v>8648</v>
      </c>
      <c r="Z7000" t="s">
        <v>8691</v>
      </c>
      <c r="AA7000" t="s">
        <v>8649</v>
      </c>
      <c r="AB7000" s="221" t="str">
        <f>_xlfn.IFNA(IF(Table[[#This Row],[Programme Partner]]&lt;&gt;Table[[#This Row],[Implementing Partner]],CONCATENATE(Table[[#This Row],[Programme Partner]],"-",Table[[#This Row],[Implementing Partner]]),Table[[#This Row],[Programme Partner]]),"")</f>
        <v>UNHCR-NGOF</v>
      </c>
    </row>
    <row r="7001" spans="1:28" ht="16.5" customHeight="1">
      <c r="A7001" s="183"/>
      <c r="B7001" s="195" t="s">
        <v>5275</v>
      </c>
      <c r="C7001" s="198" t="s">
        <v>5300</v>
      </c>
      <c r="D7001" s="212" t="s">
        <v>5275</v>
      </c>
      <c r="E7001" s="269" t="s">
        <v>27</v>
      </c>
      <c r="F7001" s="195" t="s">
        <v>8011</v>
      </c>
      <c r="G7001" t="s">
        <v>8584</v>
      </c>
      <c r="H7001" s="195" t="str">
        <f>IFERROR(VLOOKUP(Table[[#This Row],[Activity Details of Assistance]],WHAT!E:F,2,FALSE),"")</f>
        <v># of tube well</v>
      </c>
      <c r="I7001" s="195"/>
      <c r="J7001">
        <v>250</v>
      </c>
      <c r="K7001" t="s">
        <v>8280</v>
      </c>
      <c r="L7001" s="306" t="s">
        <v>13</v>
      </c>
      <c r="M7001" t="s">
        <v>14</v>
      </c>
      <c r="N7001" t="s">
        <v>309</v>
      </c>
      <c r="O7001" t="s">
        <v>1606</v>
      </c>
      <c r="P7001" t="s">
        <v>6475</v>
      </c>
      <c r="Q7001" s="236">
        <v>44866</v>
      </c>
      <c r="R7001" s="236">
        <v>44958</v>
      </c>
      <c r="S7001" t="s">
        <v>8452</v>
      </c>
      <c r="T7001" s="196"/>
      <c r="U7001" s="196"/>
      <c r="V7001" s="196"/>
      <c r="W7001" s="196"/>
      <c r="X7001" s="222"/>
      <c r="Y7001" t="s">
        <v>8310</v>
      </c>
      <c r="Z7001">
        <v>1679210106</v>
      </c>
      <c r="AA7001" t="s">
        <v>8311</v>
      </c>
      <c r="AB7001" s="221" t="str">
        <f>_xlfn.IFNA(IF(Table[[#This Row],[Programme Partner]]&lt;&gt;Table[[#This Row],[Implementing Partner]],CONCATENATE(Table[[#This Row],[Programme Partner]],"-",Table[[#This Row],[Implementing Partner]]),Table[[#This Row],[Programme Partner]]),"")</f>
        <v>UNICEF-WVI</v>
      </c>
    </row>
    <row r="7002" spans="1:28" ht="16.5" customHeight="1">
      <c r="A7002" s="183"/>
      <c r="B7002" s="195" t="s">
        <v>5275</v>
      </c>
      <c r="C7002" s="198" t="s">
        <v>5300</v>
      </c>
      <c r="D7002" s="212" t="s">
        <v>5275</v>
      </c>
      <c r="E7002" s="269" t="s">
        <v>27</v>
      </c>
      <c r="F7002" s="195" t="s">
        <v>8011</v>
      </c>
      <c r="G7002" t="s">
        <v>8355</v>
      </c>
      <c r="H7002" s="195" t="str">
        <f>IFERROR(VLOOKUP(Table[[#This Row],[Activity Details of Assistance]],WHAT!E:F,2,FALSE),"")</f>
        <v># of water network</v>
      </c>
      <c r="I7002" s="195"/>
      <c r="J7002">
        <v>8</v>
      </c>
      <c r="K7002" t="s">
        <v>8280</v>
      </c>
      <c r="L7002" s="306" t="s">
        <v>13</v>
      </c>
      <c r="M7002" t="s">
        <v>14</v>
      </c>
      <c r="N7002" t="s">
        <v>309</v>
      </c>
      <c r="O7002" t="s">
        <v>1606</v>
      </c>
      <c r="P7002" t="s">
        <v>6475</v>
      </c>
      <c r="Q7002" s="236">
        <v>44866</v>
      </c>
      <c r="R7002" s="236">
        <v>44958</v>
      </c>
      <c r="S7002" t="s">
        <v>8452</v>
      </c>
      <c r="T7002" s="196"/>
      <c r="U7002" s="196"/>
      <c r="V7002" s="196"/>
      <c r="W7002" s="196"/>
      <c r="X7002" s="222"/>
      <c r="Y7002" t="s">
        <v>8310</v>
      </c>
      <c r="Z7002">
        <v>1679210106</v>
      </c>
      <c r="AA7002" t="s">
        <v>8311</v>
      </c>
      <c r="AB7002" s="221" t="str">
        <f>_xlfn.IFNA(IF(Table[[#This Row],[Programme Partner]]&lt;&gt;Table[[#This Row],[Implementing Partner]],CONCATENATE(Table[[#This Row],[Programme Partner]],"-",Table[[#This Row],[Implementing Partner]]),Table[[#This Row],[Programme Partner]]),"")</f>
        <v>UNICEF-WVI</v>
      </c>
    </row>
    <row r="7003" spans="1:28" ht="16.5" customHeight="1">
      <c r="A7003" s="183"/>
      <c r="B7003" s="195" t="s">
        <v>5275</v>
      </c>
      <c r="C7003" s="198" t="s">
        <v>5300</v>
      </c>
      <c r="D7003" s="212" t="s">
        <v>5275</v>
      </c>
      <c r="E7003" s="269" t="s">
        <v>27</v>
      </c>
      <c r="F7003" s="195" t="s">
        <v>8012</v>
      </c>
      <c r="G7003" t="s">
        <v>8585</v>
      </c>
      <c r="H7003" s="195" t="str">
        <f>IFERROR(VLOOKUP(Table[[#This Row],[Activity Details of Assistance]],WHAT!E:F,2,FALSE),"")</f>
        <v xml:space="preserve"># of door </v>
      </c>
      <c r="I7003" s="195"/>
      <c r="J7003">
        <v>70</v>
      </c>
      <c r="K7003" t="s">
        <v>8280</v>
      </c>
      <c r="L7003" s="306" t="s">
        <v>13</v>
      </c>
      <c r="M7003" t="s">
        <v>14</v>
      </c>
      <c r="N7003" t="s">
        <v>309</v>
      </c>
      <c r="O7003" t="s">
        <v>1606</v>
      </c>
      <c r="P7003" t="s">
        <v>6475</v>
      </c>
      <c r="Q7003" s="236">
        <v>44866</v>
      </c>
      <c r="R7003" s="236">
        <v>44958</v>
      </c>
      <c r="S7003" t="s">
        <v>8452</v>
      </c>
      <c r="T7003" s="196"/>
      <c r="U7003" s="196"/>
      <c r="V7003" s="196"/>
      <c r="W7003" s="196"/>
      <c r="X7003" s="222"/>
      <c r="Y7003" t="s">
        <v>8310</v>
      </c>
      <c r="Z7003">
        <v>1679210106</v>
      </c>
      <c r="AA7003" t="s">
        <v>8311</v>
      </c>
      <c r="AB7003" s="221" t="str">
        <f>_xlfn.IFNA(IF(Table[[#This Row],[Programme Partner]]&lt;&gt;Table[[#This Row],[Implementing Partner]],CONCATENATE(Table[[#This Row],[Programme Partner]],"-",Table[[#This Row],[Implementing Partner]]),Table[[#This Row],[Programme Partner]]),"")</f>
        <v>UNICEF-WVI</v>
      </c>
    </row>
    <row r="7004" spans="1:28" ht="16.5" customHeight="1">
      <c r="A7004" s="183"/>
      <c r="B7004" s="195" t="s">
        <v>5275</v>
      </c>
      <c r="C7004" s="198" t="s">
        <v>5300</v>
      </c>
      <c r="D7004" s="212" t="s">
        <v>5275</v>
      </c>
      <c r="E7004" s="269" t="s">
        <v>27</v>
      </c>
      <c r="F7004" s="195" t="s">
        <v>8012</v>
      </c>
      <c r="G7004" t="s">
        <v>8359</v>
      </c>
      <c r="H7004" s="195" t="str">
        <f>IFERROR(VLOOKUP(Table[[#This Row],[Activity Details of Assistance]],WHAT!E:F,2,FALSE),"")</f>
        <v># of FSM Site</v>
      </c>
      <c r="I7004" s="195"/>
      <c r="J7004">
        <v>8</v>
      </c>
      <c r="K7004" t="s">
        <v>8280</v>
      </c>
      <c r="L7004" s="306" t="s">
        <v>13</v>
      </c>
      <c r="M7004" t="s">
        <v>14</v>
      </c>
      <c r="N7004" t="s">
        <v>309</v>
      </c>
      <c r="O7004" t="s">
        <v>1606</v>
      </c>
      <c r="P7004" t="s">
        <v>6475</v>
      </c>
      <c r="Q7004" s="236">
        <v>44866</v>
      </c>
      <c r="R7004" s="236">
        <v>44958</v>
      </c>
      <c r="S7004" t="s">
        <v>8452</v>
      </c>
      <c r="T7004" s="196"/>
      <c r="U7004" s="196"/>
      <c r="V7004" s="196"/>
      <c r="W7004" s="196"/>
      <c r="X7004" s="222"/>
      <c r="Y7004" t="s">
        <v>8310</v>
      </c>
      <c r="Z7004">
        <v>1679210106</v>
      </c>
      <c r="AA7004" t="s">
        <v>8311</v>
      </c>
      <c r="AB7004" s="221" t="str">
        <f>_xlfn.IFNA(IF(Table[[#This Row],[Programme Partner]]&lt;&gt;Table[[#This Row],[Implementing Partner]],CONCATENATE(Table[[#This Row],[Programme Partner]],"-",Table[[#This Row],[Implementing Partner]]),Table[[#This Row],[Programme Partner]]),"")</f>
        <v>UNICEF-WVI</v>
      </c>
    </row>
    <row r="7005" spans="1:28" ht="16.5" customHeight="1">
      <c r="A7005" s="183"/>
      <c r="B7005" s="195" t="s">
        <v>5275</v>
      </c>
      <c r="C7005" s="198" t="s">
        <v>5300</v>
      </c>
      <c r="D7005" s="212" t="s">
        <v>5275</v>
      </c>
      <c r="E7005" s="269" t="s">
        <v>27</v>
      </c>
      <c r="F7005" s="195" t="s">
        <v>8012</v>
      </c>
      <c r="G7005" t="s">
        <v>8586</v>
      </c>
      <c r="H7005" s="195" t="str">
        <f>IFERROR(VLOOKUP(Table[[#This Row],[Activity Details of Assistance]],WHAT!E:F,2,FALSE),"")</f>
        <v># of door</v>
      </c>
      <c r="I7005" s="195"/>
      <c r="J7005">
        <v>148</v>
      </c>
      <c r="K7005" t="s">
        <v>8280</v>
      </c>
      <c r="L7005" s="306" t="s">
        <v>13</v>
      </c>
      <c r="M7005" t="s">
        <v>14</v>
      </c>
      <c r="N7005" t="s">
        <v>309</v>
      </c>
      <c r="O7005" t="s">
        <v>1606</v>
      </c>
      <c r="P7005" t="s">
        <v>6475</v>
      </c>
      <c r="Q7005" s="236">
        <v>44866</v>
      </c>
      <c r="R7005" s="236">
        <v>44958</v>
      </c>
      <c r="S7005" t="s">
        <v>8452</v>
      </c>
      <c r="T7005" s="196"/>
      <c r="U7005" s="196"/>
      <c r="V7005" s="196"/>
      <c r="W7005" s="196"/>
      <c r="X7005" s="222"/>
      <c r="Y7005" t="s">
        <v>8310</v>
      </c>
      <c r="Z7005">
        <v>1679210106</v>
      </c>
      <c r="AA7005" t="s">
        <v>8311</v>
      </c>
      <c r="AB7005" s="221" t="str">
        <f>_xlfn.IFNA(IF(Table[[#This Row],[Programme Partner]]&lt;&gt;Table[[#This Row],[Implementing Partner]],CONCATENATE(Table[[#This Row],[Programme Partner]],"-",Table[[#This Row],[Implementing Partner]]),Table[[#This Row],[Programme Partner]]),"")</f>
        <v>UNICEF-WVI</v>
      </c>
    </row>
    <row r="7006" spans="1:28" ht="16.5" customHeight="1">
      <c r="A7006" s="183"/>
      <c r="B7006" s="195" t="s">
        <v>5275</v>
      </c>
      <c r="C7006" s="198" t="s">
        <v>5300</v>
      </c>
      <c r="D7006" s="212" t="s">
        <v>5275</v>
      </c>
      <c r="E7006" s="269" t="s">
        <v>27</v>
      </c>
      <c r="F7006" s="195" t="s">
        <v>8012</v>
      </c>
      <c r="G7006" t="s">
        <v>8357</v>
      </c>
      <c r="H7006" s="195" t="str">
        <f>IFERROR(VLOOKUP(Table[[#This Row],[Activity Details of Assistance]],WHAT!E:F,2,FALSE),"")</f>
        <v># of door</v>
      </c>
      <c r="I7006" s="195"/>
      <c r="J7006">
        <v>556</v>
      </c>
      <c r="K7006" t="s">
        <v>8280</v>
      </c>
      <c r="L7006" s="306" t="s">
        <v>13</v>
      </c>
      <c r="M7006" t="s">
        <v>14</v>
      </c>
      <c r="N7006" t="s">
        <v>309</v>
      </c>
      <c r="O7006" t="s">
        <v>1606</v>
      </c>
      <c r="P7006" t="s">
        <v>6475</v>
      </c>
      <c r="Q7006" s="236">
        <v>44866</v>
      </c>
      <c r="R7006" s="236">
        <v>44958</v>
      </c>
      <c r="S7006" t="s">
        <v>8452</v>
      </c>
      <c r="T7006" s="196"/>
      <c r="U7006" s="196"/>
      <c r="V7006" s="196"/>
      <c r="W7006" s="196"/>
      <c r="X7006" s="222"/>
      <c r="Y7006" t="s">
        <v>8310</v>
      </c>
      <c r="Z7006">
        <v>1679210106</v>
      </c>
      <c r="AA7006" t="s">
        <v>8311</v>
      </c>
      <c r="AB7006" s="221" t="str">
        <f>_xlfn.IFNA(IF(Table[[#This Row],[Programme Partner]]&lt;&gt;Table[[#This Row],[Implementing Partner]],CONCATENATE(Table[[#This Row],[Programme Partner]],"-",Table[[#This Row],[Implementing Partner]]),Table[[#This Row],[Programme Partner]]),"")</f>
        <v>UNICEF-WVI</v>
      </c>
    </row>
    <row r="7007" spans="1:28" ht="16.5" customHeight="1">
      <c r="A7007" s="183"/>
      <c r="B7007" s="195" t="s">
        <v>5275</v>
      </c>
      <c r="C7007" s="198" t="s">
        <v>5300</v>
      </c>
      <c r="D7007" s="212" t="s">
        <v>5275</v>
      </c>
      <c r="E7007" s="269" t="s">
        <v>27</v>
      </c>
      <c r="F7007" s="195" t="s">
        <v>8013</v>
      </c>
      <c r="G7007" t="s">
        <v>8313</v>
      </c>
      <c r="H7007" s="195" t="str">
        <f>IFERROR(VLOOKUP(Table[[#This Row],[Activity Details of Assistance]],WHAT!E:F,2,FALSE),"")</f>
        <v># of HP sessions at community level</v>
      </c>
      <c r="I7007" s="195"/>
      <c r="J7007">
        <v>1052</v>
      </c>
      <c r="K7007" t="s">
        <v>8280</v>
      </c>
      <c r="L7007" s="306" t="s">
        <v>13</v>
      </c>
      <c r="M7007" t="s">
        <v>14</v>
      </c>
      <c r="N7007" t="s">
        <v>309</v>
      </c>
      <c r="O7007" t="s">
        <v>1606</v>
      </c>
      <c r="P7007" t="s">
        <v>6475</v>
      </c>
      <c r="Q7007" s="236">
        <v>44866</v>
      </c>
      <c r="R7007" s="236">
        <v>44958</v>
      </c>
      <c r="S7007" t="s">
        <v>8452</v>
      </c>
      <c r="T7007" s="196"/>
      <c r="U7007" s="196"/>
      <c r="V7007" s="196"/>
      <c r="W7007" s="196"/>
      <c r="X7007" s="222"/>
      <c r="Y7007" t="s">
        <v>8310</v>
      </c>
      <c r="Z7007">
        <v>1679210106</v>
      </c>
      <c r="AA7007" t="s">
        <v>8311</v>
      </c>
      <c r="AB7007" s="221" t="str">
        <f>_xlfn.IFNA(IF(Table[[#This Row],[Programme Partner]]&lt;&gt;Table[[#This Row],[Implementing Partner]],CONCATENATE(Table[[#This Row],[Programme Partner]],"-",Table[[#This Row],[Implementing Partner]]),Table[[#This Row],[Programme Partner]]),"")</f>
        <v>UNICEF-WVI</v>
      </c>
    </row>
    <row r="7008" spans="1:28" ht="16.5" customHeight="1">
      <c r="A7008" s="183"/>
      <c r="B7008" s="195" t="s">
        <v>5275</v>
      </c>
      <c r="C7008" s="198" t="s">
        <v>5300</v>
      </c>
      <c r="D7008" s="212" t="s">
        <v>5275</v>
      </c>
      <c r="E7008" s="269" t="s">
        <v>27</v>
      </c>
      <c r="F7008" s="195" t="s">
        <v>8014</v>
      </c>
      <c r="G7008" s="103" t="s">
        <v>8361</v>
      </c>
      <c r="H7008" s="195" t="str">
        <f>IFERROR(VLOOKUP(Table[[#This Row],[Activity Details of Assistance]],WHAT!E:F,2,FALSE),"")</f>
        <v># of plant</v>
      </c>
      <c r="I7008" s="195"/>
      <c r="J7008">
        <v>4</v>
      </c>
      <c r="K7008" t="s">
        <v>8280</v>
      </c>
      <c r="L7008" s="306" t="s">
        <v>13</v>
      </c>
      <c r="M7008" t="s">
        <v>14</v>
      </c>
      <c r="N7008" t="s">
        <v>309</v>
      </c>
      <c r="O7008" t="s">
        <v>1606</v>
      </c>
      <c r="P7008" t="s">
        <v>6475</v>
      </c>
      <c r="Q7008" s="236">
        <v>44866</v>
      </c>
      <c r="R7008" s="236">
        <v>44958</v>
      </c>
      <c r="S7008" t="s">
        <v>8452</v>
      </c>
      <c r="T7008" s="196"/>
      <c r="U7008" s="196"/>
      <c r="V7008" s="196"/>
      <c r="W7008" s="196"/>
      <c r="X7008" s="222"/>
      <c r="Y7008" t="s">
        <v>8310</v>
      </c>
      <c r="Z7008">
        <v>1679210106</v>
      </c>
      <c r="AA7008" t="s">
        <v>8311</v>
      </c>
      <c r="AB7008" s="221" t="str">
        <f>_xlfn.IFNA(IF(Table[[#This Row],[Programme Partner]]&lt;&gt;Table[[#This Row],[Implementing Partner]],CONCATENATE(Table[[#This Row],[Programme Partner]],"-",Table[[#This Row],[Implementing Partner]]),Table[[#This Row],[Programme Partner]]),"")</f>
        <v>UNICEF-WVI</v>
      </c>
    </row>
    <row r="7009" spans="1:28" ht="16.5" customHeight="1">
      <c r="A7009" s="183"/>
      <c r="B7009" s="195" t="s">
        <v>6074</v>
      </c>
      <c r="C7009" s="198" t="s">
        <v>8565</v>
      </c>
      <c r="D7009" s="212" t="s">
        <v>8343</v>
      </c>
      <c r="E7009" s="269" t="s">
        <v>27</v>
      </c>
      <c r="F7009" s="195" t="s">
        <v>8011</v>
      </c>
      <c r="G7009" t="s">
        <v>8353</v>
      </c>
      <c r="H7009" s="195" t="str">
        <f>IFERROR(VLOOKUP(Table[[#This Row],[Activity Details of Assistance]],WHAT!E:F,2,FALSE),"")</f>
        <v># of tube well</v>
      </c>
      <c r="I7009" s="195"/>
      <c r="J7009">
        <v>8</v>
      </c>
      <c r="K7009" t="s">
        <v>8280</v>
      </c>
      <c r="L7009" s="306" t="s">
        <v>13</v>
      </c>
      <c r="M7009" t="s">
        <v>14</v>
      </c>
      <c r="N7009" t="s">
        <v>307</v>
      </c>
      <c r="O7009" t="s">
        <v>1603</v>
      </c>
      <c r="P7009" t="s">
        <v>8241</v>
      </c>
      <c r="Q7009" s="236">
        <v>44866</v>
      </c>
      <c r="R7009" s="236">
        <v>44866</v>
      </c>
      <c r="S7009" s="291" t="s">
        <v>8590</v>
      </c>
      <c r="T7009" s="196"/>
      <c r="U7009" s="196"/>
      <c r="V7009" s="196"/>
      <c r="W7009" s="196"/>
      <c r="X7009" s="222"/>
      <c r="Y7009" t="s">
        <v>8472</v>
      </c>
      <c r="Z7009" t="s">
        <v>8707</v>
      </c>
      <c r="AA7009" t="s">
        <v>8473</v>
      </c>
      <c r="AB7009" s="221" t="str">
        <f>_xlfn.IFNA(IF(Table[[#This Row],[Programme Partner]]&lt;&gt;Table[[#This Row],[Implementing Partner]],CONCATENATE(Table[[#This Row],[Programme Partner]],"-",Table[[#This Row],[Implementing Partner]]),Table[[#This Row],[Programme Partner]]),"")</f>
        <v>IVY Japan-MUKTI COX'S BAZAR</v>
      </c>
    </row>
    <row r="7010" spans="1:28" ht="16.5" customHeight="1">
      <c r="A7010" s="183"/>
      <c r="B7010" s="195" t="s">
        <v>6074</v>
      </c>
      <c r="C7010" s="198" t="s">
        <v>8565</v>
      </c>
      <c r="D7010" s="212" t="s">
        <v>8343</v>
      </c>
      <c r="E7010" s="269" t="s">
        <v>27</v>
      </c>
      <c r="F7010" s="195" t="s">
        <v>8011</v>
      </c>
      <c r="G7010" t="s">
        <v>8584</v>
      </c>
      <c r="H7010" s="195" t="str">
        <f>IFERROR(VLOOKUP(Table[[#This Row],[Activity Details of Assistance]],WHAT!E:F,2,FALSE),"")</f>
        <v># of tube well</v>
      </c>
      <c r="I7010" s="195"/>
      <c r="J7010">
        <v>8</v>
      </c>
      <c r="K7010" t="s">
        <v>8280</v>
      </c>
      <c r="L7010" s="306" t="s">
        <v>13</v>
      </c>
      <c r="M7010" t="s">
        <v>14</v>
      </c>
      <c r="N7010" t="s">
        <v>307</v>
      </c>
      <c r="O7010" t="s">
        <v>1603</v>
      </c>
      <c r="P7010" t="s">
        <v>8241</v>
      </c>
      <c r="Q7010" s="236">
        <v>44866</v>
      </c>
      <c r="R7010" s="236">
        <v>44866</v>
      </c>
      <c r="S7010" s="291" t="s">
        <v>8590</v>
      </c>
      <c r="T7010" s="196"/>
      <c r="U7010" s="196"/>
      <c r="V7010" s="196"/>
      <c r="W7010" s="196"/>
      <c r="X7010" s="222"/>
      <c r="Y7010" t="s">
        <v>8472</v>
      </c>
      <c r="Z7010" t="s">
        <v>8707</v>
      </c>
      <c r="AA7010" t="s">
        <v>8473</v>
      </c>
      <c r="AB7010" s="221" t="str">
        <f>_xlfn.IFNA(IF(Table[[#This Row],[Programme Partner]]&lt;&gt;Table[[#This Row],[Implementing Partner]],CONCATENATE(Table[[#This Row],[Programme Partner]],"-",Table[[#This Row],[Implementing Partner]]),Table[[#This Row],[Programme Partner]]),"")</f>
        <v>IVY Japan-MUKTI COX'S BAZAR</v>
      </c>
    </row>
    <row r="7011" spans="1:28" ht="16.5" customHeight="1">
      <c r="A7011" s="183"/>
      <c r="B7011" s="195" t="s">
        <v>6074</v>
      </c>
      <c r="C7011" s="198" t="s">
        <v>8565</v>
      </c>
      <c r="D7011" s="212" t="s">
        <v>8343</v>
      </c>
      <c r="E7011" s="269" t="s">
        <v>27</v>
      </c>
      <c r="F7011" s="195" t="s">
        <v>8013</v>
      </c>
      <c r="G7011" t="s">
        <v>8313</v>
      </c>
      <c r="H7011" s="195" t="str">
        <f>IFERROR(VLOOKUP(Table[[#This Row],[Activity Details of Assistance]],WHAT!E:F,2,FALSE),"")</f>
        <v># of HP sessions at community level</v>
      </c>
      <c r="I7011" s="195"/>
      <c r="J7011">
        <v>59</v>
      </c>
      <c r="K7011" t="s">
        <v>8280</v>
      </c>
      <c r="L7011" s="306" t="s">
        <v>13</v>
      </c>
      <c r="M7011" t="s">
        <v>14</v>
      </c>
      <c r="N7011" t="s">
        <v>307</v>
      </c>
      <c r="O7011" t="s">
        <v>1603</v>
      </c>
      <c r="P7011" t="s">
        <v>8241</v>
      </c>
      <c r="Q7011" s="236">
        <v>44866</v>
      </c>
      <c r="R7011" s="236">
        <v>44866</v>
      </c>
      <c r="S7011" s="291" t="s">
        <v>8590</v>
      </c>
      <c r="T7011" s="196"/>
      <c r="U7011" s="196"/>
      <c r="V7011" s="196"/>
      <c r="W7011" s="196"/>
      <c r="X7011" s="222"/>
      <c r="Y7011" t="s">
        <v>8472</v>
      </c>
      <c r="Z7011" t="s">
        <v>8707</v>
      </c>
      <c r="AA7011" t="s">
        <v>8473</v>
      </c>
      <c r="AB7011" s="221" t="str">
        <f>_xlfn.IFNA(IF(Table[[#This Row],[Programme Partner]]&lt;&gt;Table[[#This Row],[Implementing Partner]],CONCATENATE(Table[[#This Row],[Programme Partner]],"-",Table[[#This Row],[Implementing Partner]]),Table[[#This Row],[Programme Partner]]),"")</f>
        <v>IVY Japan-MUKTI COX'S BAZAR</v>
      </c>
    </row>
    <row r="7012" spans="1:28" ht="16.5" customHeight="1">
      <c r="A7012" s="183"/>
      <c r="B7012" s="195" t="s">
        <v>6074</v>
      </c>
      <c r="C7012" s="198" t="s">
        <v>8565</v>
      </c>
      <c r="D7012" s="212" t="s">
        <v>8343</v>
      </c>
      <c r="E7012" s="269" t="s">
        <v>27</v>
      </c>
      <c r="F7012" s="195" t="s">
        <v>8013</v>
      </c>
      <c r="G7012" t="s">
        <v>8314</v>
      </c>
      <c r="H7012" s="195" t="str">
        <f>IFERROR(VLOOKUP(Table[[#This Row],[Activity Details of Assistance]],WHAT!E:F,2,FALSE),"")</f>
        <v># of HP sessions at HH level</v>
      </c>
      <c r="I7012" s="195"/>
      <c r="J7012">
        <v>126</v>
      </c>
      <c r="K7012" t="s">
        <v>8280</v>
      </c>
      <c r="L7012" s="306" t="s">
        <v>13</v>
      </c>
      <c r="M7012" t="s">
        <v>14</v>
      </c>
      <c r="N7012" t="s">
        <v>307</v>
      </c>
      <c r="O7012" t="s">
        <v>1603</v>
      </c>
      <c r="P7012" t="s">
        <v>8241</v>
      </c>
      <c r="Q7012" s="236">
        <v>44866</v>
      </c>
      <c r="R7012" s="236">
        <v>44866</v>
      </c>
      <c r="S7012" s="291" t="s">
        <v>8590</v>
      </c>
      <c r="T7012" s="196"/>
      <c r="U7012" s="196"/>
      <c r="V7012" s="196"/>
      <c r="W7012" s="196"/>
      <c r="X7012" s="222"/>
      <c r="Y7012" t="s">
        <v>8472</v>
      </c>
      <c r="Z7012" t="s">
        <v>8707</v>
      </c>
      <c r="AA7012" t="s">
        <v>8473</v>
      </c>
      <c r="AB7012" s="221" t="str">
        <f>_xlfn.IFNA(IF(Table[[#This Row],[Programme Partner]]&lt;&gt;Table[[#This Row],[Implementing Partner]],CONCATENATE(Table[[#This Row],[Programme Partner]],"-",Table[[#This Row],[Implementing Partner]]),Table[[#This Row],[Programme Partner]]),"")</f>
        <v>IVY Japan-MUKTI COX'S BAZAR</v>
      </c>
    </row>
    <row r="7013" spans="1:28" ht="16.5" customHeight="1">
      <c r="A7013" s="183"/>
      <c r="B7013" s="195" t="s">
        <v>8031</v>
      </c>
      <c r="C7013" s="198" t="s">
        <v>8031</v>
      </c>
      <c r="D7013" s="197" t="s">
        <v>8639</v>
      </c>
      <c r="E7013" s="269" t="s">
        <v>27</v>
      </c>
      <c r="F7013" s="195" t="s">
        <v>8011</v>
      </c>
      <c r="G7013" t="s">
        <v>8355</v>
      </c>
      <c r="H7013" s="195" t="str">
        <f>IFERROR(VLOOKUP(Table[[#This Row],[Activity Details of Assistance]],WHAT!E:F,2,FALSE),"")</f>
        <v># of water network</v>
      </c>
      <c r="I7013" s="195"/>
      <c r="J7013">
        <v>1</v>
      </c>
      <c r="K7013" t="s">
        <v>8280</v>
      </c>
      <c r="L7013" s="306" t="s">
        <v>13</v>
      </c>
      <c r="M7013" t="s">
        <v>14</v>
      </c>
      <c r="N7013" t="s">
        <v>307</v>
      </c>
      <c r="O7013" t="s">
        <v>1599</v>
      </c>
      <c r="P7013" t="s">
        <v>4717</v>
      </c>
      <c r="Q7013" s="236">
        <v>44866</v>
      </c>
      <c r="R7013" s="236">
        <v>44896</v>
      </c>
      <c r="S7013" t="s">
        <v>8452</v>
      </c>
      <c r="T7013" s="196"/>
      <c r="U7013" s="196"/>
      <c r="V7013" s="196"/>
      <c r="W7013" s="196"/>
      <c r="X7013" s="222"/>
      <c r="Y7013" t="s">
        <v>8295</v>
      </c>
      <c r="Z7013">
        <v>1712024697</v>
      </c>
      <c r="AA7013" t="s">
        <v>8571</v>
      </c>
      <c r="AB7013" s="221" t="str">
        <f>_xlfn.IFNA(IF(Table[[#This Row],[Programme Partner]]&lt;&gt;Table[[#This Row],[Implementing Partner]],CONCATENATE(Table[[#This Row],[Programme Partner]],"-",Table[[#This Row],[Implementing Partner]]),Table[[#This Row],[Programme Partner]]),"")</f>
        <v>NABOLOK</v>
      </c>
    </row>
    <row r="7014" spans="1:28" ht="16.5" customHeight="1">
      <c r="A7014" s="183"/>
      <c r="B7014" s="195" t="s">
        <v>8031</v>
      </c>
      <c r="C7014" s="198" t="s">
        <v>8031</v>
      </c>
      <c r="D7014" s="197" t="s">
        <v>8639</v>
      </c>
      <c r="E7014" s="269" t="s">
        <v>27</v>
      </c>
      <c r="F7014" s="195" t="s">
        <v>8012</v>
      </c>
      <c r="G7014" t="s">
        <v>8585</v>
      </c>
      <c r="H7014" s="195" t="str">
        <f>IFERROR(VLOOKUP(Table[[#This Row],[Activity Details of Assistance]],WHAT!E:F,2,FALSE),"")</f>
        <v xml:space="preserve"># of door </v>
      </c>
      <c r="I7014" s="195"/>
      <c r="J7014">
        <v>3</v>
      </c>
      <c r="K7014" t="s">
        <v>8280</v>
      </c>
      <c r="L7014" s="306" t="s">
        <v>13</v>
      </c>
      <c r="M7014" t="s">
        <v>14</v>
      </c>
      <c r="N7014" t="s">
        <v>307</v>
      </c>
      <c r="O7014" t="s">
        <v>1599</v>
      </c>
      <c r="P7014" t="s">
        <v>4717</v>
      </c>
      <c r="Q7014" s="236">
        <v>44866</v>
      </c>
      <c r="R7014" s="236">
        <v>44896</v>
      </c>
      <c r="S7014" t="s">
        <v>8452</v>
      </c>
      <c r="T7014" s="196"/>
      <c r="U7014" s="196"/>
      <c r="V7014" s="196"/>
      <c r="W7014" s="196"/>
      <c r="X7014" s="222"/>
      <c r="Y7014" t="s">
        <v>8295</v>
      </c>
      <c r="Z7014">
        <v>1712024697</v>
      </c>
      <c r="AA7014" t="s">
        <v>8571</v>
      </c>
      <c r="AB7014" s="221" t="str">
        <f>_xlfn.IFNA(IF(Table[[#This Row],[Programme Partner]]&lt;&gt;Table[[#This Row],[Implementing Partner]],CONCATENATE(Table[[#This Row],[Programme Partner]],"-",Table[[#This Row],[Implementing Partner]]),Table[[#This Row],[Programme Partner]]),"")</f>
        <v>NABOLOK</v>
      </c>
    </row>
    <row r="7015" spans="1:28" ht="16.5" customHeight="1">
      <c r="A7015" s="183"/>
      <c r="B7015" s="195" t="s">
        <v>8031</v>
      </c>
      <c r="C7015" s="198" t="s">
        <v>8031</v>
      </c>
      <c r="D7015" s="197" t="s">
        <v>8639</v>
      </c>
      <c r="E7015" s="269" t="s">
        <v>27</v>
      </c>
      <c r="F7015" s="195" t="s">
        <v>8012</v>
      </c>
      <c r="G7015" t="s">
        <v>8359</v>
      </c>
      <c r="H7015" s="195" t="str">
        <f>IFERROR(VLOOKUP(Table[[#This Row],[Activity Details of Assistance]],WHAT!E:F,2,FALSE),"")</f>
        <v># of FSM Site</v>
      </c>
      <c r="I7015" s="195"/>
      <c r="J7015">
        <v>3</v>
      </c>
      <c r="K7015" t="s">
        <v>8280</v>
      </c>
      <c r="L7015" s="306" t="s">
        <v>13</v>
      </c>
      <c r="M7015" t="s">
        <v>14</v>
      </c>
      <c r="N7015" t="s">
        <v>307</v>
      </c>
      <c r="O7015" t="s">
        <v>1599</v>
      </c>
      <c r="P7015" t="s">
        <v>4717</v>
      </c>
      <c r="Q7015" s="236">
        <v>44866</v>
      </c>
      <c r="R7015" s="236">
        <v>44896</v>
      </c>
      <c r="S7015" t="s">
        <v>8452</v>
      </c>
      <c r="T7015" s="196"/>
      <c r="U7015" s="196"/>
      <c r="V7015" s="196"/>
      <c r="W7015" s="196"/>
      <c r="X7015" s="222"/>
      <c r="Y7015" t="s">
        <v>8295</v>
      </c>
      <c r="Z7015">
        <v>1712024697</v>
      </c>
      <c r="AA7015" t="s">
        <v>8571</v>
      </c>
      <c r="AB7015" s="221" t="str">
        <f>_xlfn.IFNA(IF(Table[[#This Row],[Programme Partner]]&lt;&gt;Table[[#This Row],[Implementing Partner]],CONCATENATE(Table[[#This Row],[Programme Partner]],"-",Table[[#This Row],[Implementing Partner]]),Table[[#This Row],[Programme Partner]]),"")</f>
        <v>NABOLOK</v>
      </c>
    </row>
    <row r="7016" spans="1:28" ht="16.5" customHeight="1">
      <c r="A7016" s="183"/>
      <c r="B7016" s="195" t="s">
        <v>8031</v>
      </c>
      <c r="C7016" s="198" t="s">
        <v>8031</v>
      </c>
      <c r="D7016" s="197" t="s">
        <v>8639</v>
      </c>
      <c r="E7016" s="269" t="s">
        <v>27</v>
      </c>
      <c r="F7016" s="195" t="s">
        <v>8012</v>
      </c>
      <c r="G7016" t="s">
        <v>8586</v>
      </c>
      <c r="H7016" s="195" t="str">
        <f>IFERROR(VLOOKUP(Table[[#This Row],[Activity Details of Assistance]],WHAT!E:F,2,FALSE),"")</f>
        <v># of door</v>
      </c>
      <c r="I7016" s="195"/>
      <c r="J7016">
        <v>36</v>
      </c>
      <c r="K7016" t="s">
        <v>8280</v>
      </c>
      <c r="L7016" s="306" t="s">
        <v>13</v>
      </c>
      <c r="M7016" t="s">
        <v>14</v>
      </c>
      <c r="N7016" t="s">
        <v>307</v>
      </c>
      <c r="O7016" t="s">
        <v>1599</v>
      </c>
      <c r="P7016" t="s">
        <v>4717</v>
      </c>
      <c r="Q7016" s="236">
        <v>44866</v>
      </c>
      <c r="R7016" s="236">
        <v>44896</v>
      </c>
      <c r="S7016" t="s">
        <v>8452</v>
      </c>
      <c r="T7016" s="196"/>
      <c r="U7016" s="196"/>
      <c r="V7016" s="196"/>
      <c r="W7016" s="196"/>
      <c r="X7016" s="222"/>
      <c r="Y7016" t="s">
        <v>8295</v>
      </c>
      <c r="Z7016">
        <v>1712024697</v>
      </c>
      <c r="AA7016" t="s">
        <v>8571</v>
      </c>
      <c r="AB7016" s="221" t="str">
        <f>_xlfn.IFNA(IF(Table[[#This Row],[Programme Partner]]&lt;&gt;Table[[#This Row],[Implementing Partner]],CONCATENATE(Table[[#This Row],[Programme Partner]],"-",Table[[#This Row],[Implementing Partner]]),Table[[#This Row],[Programme Partner]]),"")</f>
        <v>NABOLOK</v>
      </c>
    </row>
    <row r="7017" spans="1:28" ht="16.5" customHeight="1">
      <c r="A7017" s="183"/>
      <c r="B7017" s="195" t="s">
        <v>8031</v>
      </c>
      <c r="C7017" s="198" t="s">
        <v>8031</v>
      </c>
      <c r="D7017" s="197" t="s">
        <v>8639</v>
      </c>
      <c r="E7017" s="269" t="s">
        <v>27</v>
      </c>
      <c r="F7017" s="195" t="s">
        <v>8012</v>
      </c>
      <c r="G7017" t="s">
        <v>8357</v>
      </c>
      <c r="H7017" s="195" t="str">
        <f>IFERROR(VLOOKUP(Table[[#This Row],[Activity Details of Assistance]],WHAT!E:F,2,FALSE),"")</f>
        <v># of door</v>
      </c>
      <c r="I7017" s="195"/>
      <c r="J7017">
        <v>252</v>
      </c>
      <c r="K7017" t="s">
        <v>8280</v>
      </c>
      <c r="L7017" s="306" t="s">
        <v>13</v>
      </c>
      <c r="M7017" t="s">
        <v>14</v>
      </c>
      <c r="N7017" t="s">
        <v>307</v>
      </c>
      <c r="O7017" t="s">
        <v>1599</v>
      </c>
      <c r="P7017" t="s">
        <v>4717</v>
      </c>
      <c r="Q7017" s="236">
        <v>44866</v>
      </c>
      <c r="R7017" s="236">
        <v>44896</v>
      </c>
      <c r="S7017" t="s">
        <v>8452</v>
      </c>
      <c r="T7017" s="196"/>
      <c r="U7017" s="196"/>
      <c r="V7017" s="196"/>
      <c r="W7017" s="196"/>
      <c r="X7017" s="222"/>
      <c r="Y7017" t="s">
        <v>8295</v>
      </c>
      <c r="Z7017">
        <v>1712024697</v>
      </c>
      <c r="AA7017" t="s">
        <v>8571</v>
      </c>
      <c r="AB7017" s="221" t="str">
        <f>_xlfn.IFNA(IF(Table[[#This Row],[Programme Partner]]&lt;&gt;Table[[#This Row],[Implementing Partner]],CONCATENATE(Table[[#This Row],[Programme Partner]],"-",Table[[#This Row],[Implementing Partner]]),Table[[#This Row],[Programme Partner]]),"")</f>
        <v>NABOLOK</v>
      </c>
    </row>
    <row r="7018" spans="1:28" ht="16.5" customHeight="1">
      <c r="A7018" s="183"/>
      <c r="B7018" s="195" t="s">
        <v>8031</v>
      </c>
      <c r="C7018" s="198" t="s">
        <v>8031</v>
      </c>
      <c r="D7018" s="197" t="s">
        <v>8639</v>
      </c>
      <c r="E7018" s="269" t="s">
        <v>27</v>
      </c>
      <c r="F7018" s="195" t="s">
        <v>8013</v>
      </c>
      <c r="G7018" t="s">
        <v>8314</v>
      </c>
      <c r="H7018" s="195" t="str">
        <f>IFERROR(VLOOKUP(Table[[#This Row],[Activity Details of Assistance]],WHAT!E:F,2,FALSE),"")</f>
        <v># of HP sessions at HH level</v>
      </c>
      <c r="I7018" s="195"/>
      <c r="J7018">
        <v>272</v>
      </c>
      <c r="K7018" t="s">
        <v>8280</v>
      </c>
      <c r="L7018" s="306" t="s">
        <v>13</v>
      </c>
      <c r="M7018" t="s">
        <v>14</v>
      </c>
      <c r="N7018" t="s">
        <v>307</v>
      </c>
      <c r="O7018" t="s">
        <v>1599</v>
      </c>
      <c r="P7018" t="s">
        <v>4717</v>
      </c>
      <c r="Q7018" s="236">
        <v>44866</v>
      </c>
      <c r="R7018" s="236">
        <v>44896</v>
      </c>
      <c r="S7018" t="s">
        <v>8452</v>
      </c>
      <c r="T7018" s="196"/>
      <c r="U7018" s="196"/>
      <c r="V7018" s="196"/>
      <c r="W7018" s="196"/>
      <c r="X7018" s="222"/>
      <c r="Y7018" t="s">
        <v>8295</v>
      </c>
      <c r="Z7018">
        <v>1712024697</v>
      </c>
      <c r="AA7018" t="s">
        <v>8571</v>
      </c>
      <c r="AB7018" s="221" t="str">
        <f>_xlfn.IFNA(IF(Table[[#This Row],[Programme Partner]]&lt;&gt;Table[[#This Row],[Implementing Partner]],CONCATENATE(Table[[#This Row],[Programme Partner]],"-",Table[[#This Row],[Implementing Partner]]),Table[[#This Row],[Programme Partner]]),"")</f>
        <v>NABOLOK</v>
      </c>
    </row>
    <row r="7019" spans="1:28" ht="16.5" customHeight="1">
      <c r="A7019" s="183"/>
      <c r="B7019" s="195" t="s">
        <v>8031</v>
      </c>
      <c r="C7019" s="198" t="s">
        <v>8031</v>
      </c>
      <c r="D7019" s="197" t="s">
        <v>8639</v>
      </c>
      <c r="E7019" s="269" t="s">
        <v>27</v>
      </c>
      <c r="F7019" s="195" t="s">
        <v>8013</v>
      </c>
      <c r="G7019" t="s">
        <v>8442</v>
      </c>
      <c r="H7019" s="195" t="str">
        <f>IFERROR(VLOOKUP(Table[[#This Row],[Activity Details of Assistance]],WHAT!E:F,2,FALSE),"")</f>
        <v># of facilities</v>
      </c>
      <c r="I7019" s="195"/>
      <c r="J7019">
        <v>421</v>
      </c>
      <c r="K7019" t="s">
        <v>8280</v>
      </c>
      <c r="L7019" s="306" t="s">
        <v>13</v>
      </c>
      <c r="M7019" t="s">
        <v>14</v>
      </c>
      <c r="N7019" t="s">
        <v>307</v>
      </c>
      <c r="O7019" t="s">
        <v>1599</v>
      </c>
      <c r="P7019" t="s">
        <v>4717</v>
      </c>
      <c r="Q7019" s="236">
        <v>44866</v>
      </c>
      <c r="R7019" s="236">
        <v>44896</v>
      </c>
      <c r="S7019" t="s">
        <v>8452</v>
      </c>
      <c r="T7019" s="196"/>
      <c r="U7019" s="196"/>
      <c r="V7019" s="196"/>
      <c r="W7019" s="196"/>
      <c r="X7019" s="222"/>
      <c r="Y7019" t="s">
        <v>8295</v>
      </c>
      <c r="Z7019">
        <v>1712024697</v>
      </c>
      <c r="AA7019" t="s">
        <v>8571</v>
      </c>
      <c r="AB7019" s="221" t="str">
        <f>_xlfn.IFNA(IF(Table[[#This Row],[Programme Partner]]&lt;&gt;Table[[#This Row],[Implementing Partner]],CONCATENATE(Table[[#This Row],[Programme Partner]],"-",Table[[#This Row],[Implementing Partner]]),Table[[#This Row],[Programme Partner]]),"")</f>
        <v>NABOLOK</v>
      </c>
    </row>
    <row r="7020" spans="1:28" ht="16.5" customHeight="1">
      <c r="A7020" s="183"/>
      <c r="B7020" s="195" t="s">
        <v>8031</v>
      </c>
      <c r="C7020" s="198" t="s">
        <v>8031</v>
      </c>
      <c r="D7020" s="197" t="s">
        <v>8639</v>
      </c>
      <c r="E7020" s="269" t="s">
        <v>27</v>
      </c>
      <c r="F7020" s="195" t="s">
        <v>8014</v>
      </c>
      <c r="G7020" s="103" t="s">
        <v>8361</v>
      </c>
      <c r="H7020" s="195" t="str">
        <f>IFERROR(VLOOKUP(Table[[#This Row],[Activity Details of Assistance]],WHAT!E:F,2,FALSE),"")</f>
        <v># of plant</v>
      </c>
      <c r="I7020" s="195"/>
      <c r="J7020">
        <v>1</v>
      </c>
      <c r="K7020" t="s">
        <v>8280</v>
      </c>
      <c r="L7020" s="306" t="s">
        <v>13</v>
      </c>
      <c r="M7020" t="s">
        <v>14</v>
      </c>
      <c r="N7020" t="s">
        <v>307</v>
      </c>
      <c r="O7020" t="s">
        <v>1599</v>
      </c>
      <c r="P7020" t="s">
        <v>4717</v>
      </c>
      <c r="Q7020" s="236">
        <v>44866</v>
      </c>
      <c r="R7020" s="236">
        <v>44896</v>
      </c>
      <c r="S7020" t="s">
        <v>8452</v>
      </c>
      <c r="T7020" s="196"/>
      <c r="U7020" s="196"/>
      <c r="V7020" s="196"/>
      <c r="W7020" s="196"/>
      <c r="X7020" s="222"/>
      <c r="Y7020" t="s">
        <v>8295</v>
      </c>
      <c r="Z7020">
        <v>1712024697</v>
      </c>
      <c r="AA7020" t="s">
        <v>8571</v>
      </c>
      <c r="AB7020" s="221" t="str">
        <f>_xlfn.IFNA(IF(Table[[#This Row],[Programme Partner]]&lt;&gt;Table[[#This Row],[Implementing Partner]],CONCATENATE(Table[[#This Row],[Programme Partner]],"-",Table[[#This Row],[Implementing Partner]]),Table[[#This Row],[Programme Partner]]),"")</f>
        <v>NABOLOK</v>
      </c>
    </row>
    <row r="7021" spans="1:28" ht="16.5" customHeight="1">
      <c r="A7021" s="183"/>
      <c r="B7021" s="195" t="s">
        <v>8031</v>
      </c>
      <c r="C7021" s="198" t="s">
        <v>8031</v>
      </c>
      <c r="D7021" s="197" t="s">
        <v>8639</v>
      </c>
      <c r="E7021" s="269" t="s">
        <v>27</v>
      </c>
      <c r="F7021" s="195" t="s">
        <v>8011</v>
      </c>
      <c r="G7021" t="s">
        <v>8355</v>
      </c>
      <c r="H7021" s="195" t="str">
        <f>IFERROR(VLOOKUP(Table[[#This Row],[Activity Details of Assistance]],WHAT!E:F,2,FALSE),"")</f>
        <v># of water network</v>
      </c>
      <c r="I7021" s="195"/>
      <c r="J7021">
        <v>1</v>
      </c>
      <c r="K7021" t="s">
        <v>8280</v>
      </c>
      <c r="L7021" s="306" t="s">
        <v>13</v>
      </c>
      <c r="M7021" t="s">
        <v>14</v>
      </c>
      <c r="N7021" t="s">
        <v>307</v>
      </c>
      <c r="O7021" t="s">
        <v>1599</v>
      </c>
      <c r="P7021" t="s">
        <v>4720</v>
      </c>
      <c r="Q7021" s="236">
        <v>44896</v>
      </c>
      <c r="R7021" s="236">
        <v>44896</v>
      </c>
      <c r="S7021" t="s">
        <v>8452</v>
      </c>
      <c r="T7021" s="196"/>
      <c r="U7021" s="196"/>
      <c r="V7021" s="196"/>
      <c r="W7021" s="196"/>
      <c r="X7021" s="222"/>
      <c r="Y7021" t="s">
        <v>8295</v>
      </c>
      <c r="Z7021">
        <v>1712024697</v>
      </c>
      <c r="AA7021" t="s">
        <v>8571</v>
      </c>
      <c r="AB7021" s="221" t="str">
        <f>_xlfn.IFNA(IF(Table[[#This Row],[Programme Partner]]&lt;&gt;Table[[#This Row],[Implementing Partner]],CONCATENATE(Table[[#This Row],[Programme Partner]],"-",Table[[#This Row],[Implementing Partner]]),Table[[#This Row],[Programme Partner]]),"")</f>
        <v>NABOLOK</v>
      </c>
    </row>
    <row r="7022" spans="1:28" ht="16.5" customHeight="1">
      <c r="A7022" s="183"/>
      <c r="B7022" s="195" t="s">
        <v>5273</v>
      </c>
      <c r="C7022" s="198" t="s">
        <v>5033</v>
      </c>
      <c r="D7022" s="212" t="s">
        <v>5273</v>
      </c>
      <c r="E7022" s="269" t="s">
        <v>27</v>
      </c>
      <c r="F7022" s="195" t="s">
        <v>8011</v>
      </c>
      <c r="G7022" t="s">
        <v>8584</v>
      </c>
      <c r="H7022" s="195" t="str">
        <f>IFERROR(VLOOKUP(Table[[#This Row],[Activity Details of Assistance]],WHAT!E:F,2,FALSE),"")</f>
        <v># of tube well</v>
      </c>
      <c r="I7022" s="195"/>
      <c r="J7022">
        <v>47</v>
      </c>
      <c r="K7022" t="s">
        <v>8280</v>
      </c>
      <c r="L7022" s="306" t="s">
        <v>13</v>
      </c>
      <c r="M7022" t="s">
        <v>14</v>
      </c>
      <c r="N7022" t="s">
        <v>309</v>
      </c>
      <c r="O7022" t="s">
        <v>1606</v>
      </c>
      <c r="P7022" t="s">
        <v>6477</v>
      </c>
      <c r="Q7022" s="236">
        <v>44866</v>
      </c>
      <c r="R7022" s="236">
        <v>44896</v>
      </c>
      <c r="S7022" t="s">
        <v>8452</v>
      </c>
      <c r="T7022" s="196"/>
      <c r="U7022" s="196"/>
      <c r="V7022" s="196"/>
      <c r="W7022" s="196"/>
      <c r="X7022" s="222"/>
      <c r="Y7022" t="s">
        <v>8650</v>
      </c>
      <c r="Z7022">
        <v>1847456121</v>
      </c>
      <c r="AA7022" t="s">
        <v>8651</v>
      </c>
      <c r="AB7022" s="221" t="str">
        <f>_xlfn.IFNA(IF(Table[[#This Row],[Programme Partner]]&lt;&gt;Table[[#This Row],[Implementing Partner]],CONCATENATE(Table[[#This Row],[Programme Partner]],"-",Table[[#This Row],[Implementing Partner]]),Table[[#This Row],[Programme Partner]]),"")</f>
        <v>UNHCR-BRAC</v>
      </c>
    </row>
    <row r="7023" spans="1:28" ht="16.5" customHeight="1">
      <c r="A7023" s="183"/>
      <c r="B7023" s="195" t="s">
        <v>5273</v>
      </c>
      <c r="C7023" s="198" t="s">
        <v>5033</v>
      </c>
      <c r="D7023" s="212" t="s">
        <v>5273</v>
      </c>
      <c r="E7023" s="269" t="s">
        <v>27</v>
      </c>
      <c r="F7023" s="195" t="s">
        <v>8011</v>
      </c>
      <c r="G7023" t="s">
        <v>8355</v>
      </c>
      <c r="H7023" s="195" t="str">
        <f>IFERROR(VLOOKUP(Table[[#This Row],[Activity Details of Assistance]],WHAT!E:F,2,FALSE),"")</f>
        <v># of water network</v>
      </c>
      <c r="I7023" s="195"/>
      <c r="J7023">
        <v>8</v>
      </c>
      <c r="K7023" t="s">
        <v>8280</v>
      </c>
      <c r="L7023" s="306" t="s">
        <v>13</v>
      </c>
      <c r="M7023" t="s">
        <v>14</v>
      </c>
      <c r="N7023" t="s">
        <v>309</v>
      </c>
      <c r="O7023" t="s">
        <v>1606</v>
      </c>
      <c r="P7023" t="s">
        <v>6477</v>
      </c>
      <c r="Q7023" s="236">
        <v>44866</v>
      </c>
      <c r="R7023" s="236">
        <v>44896</v>
      </c>
      <c r="S7023" t="s">
        <v>8452</v>
      </c>
      <c r="T7023" s="196"/>
      <c r="U7023" s="196"/>
      <c r="V7023" s="196"/>
      <c r="W7023" s="196"/>
      <c r="X7023" s="222"/>
      <c r="Y7023" t="s">
        <v>8650</v>
      </c>
      <c r="Z7023">
        <v>1847456121</v>
      </c>
      <c r="AA7023" t="s">
        <v>8651</v>
      </c>
      <c r="AB7023" s="221" t="str">
        <f>_xlfn.IFNA(IF(Table[[#This Row],[Programme Partner]]&lt;&gt;Table[[#This Row],[Implementing Partner]],CONCATENATE(Table[[#This Row],[Programme Partner]],"-",Table[[#This Row],[Implementing Partner]]),Table[[#This Row],[Programme Partner]]),"")</f>
        <v>UNHCR-BRAC</v>
      </c>
    </row>
    <row r="7024" spans="1:28" ht="16.5" customHeight="1">
      <c r="A7024" s="183"/>
      <c r="B7024" s="195" t="s">
        <v>5273</v>
      </c>
      <c r="C7024" s="198" t="s">
        <v>5033</v>
      </c>
      <c r="D7024" s="212" t="s">
        <v>5273</v>
      </c>
      <c r="E7024" s="269" t="s">
        <v>27</v>
      </c>
      <c r="F7024" s="195" t="s">
        <v>8012</v>
      </c>
      <c r="G7024" t="s">
        <v>8585</v>
      </c>
      <c r="H7024" s="195" t="str">
        <f>IFERROR(VLOOKUP(Table[[#This Row],[Activity Details of Assistance]],WHAT!E:F,2,FALSE),"")</f>
        <v xml:space="preserve"># of door </v>
      </c>
      <c r="I7024" s="195"/>
      <c r="J7024">
        <v>40</v>
      </c>
      <c r="K7024" t="s">
        <v>8280</v>
      </c>
      <c r="L7024" s="306" t="s">
        <v>13</v>
      </c>
      <c r="M7024" t="s">
        <v>14</v>
      </c>
      <c r="N7024" t="s">
        <v>309</v>
      </c>
      <c r="O7024" t="s">
        <v>1606</v>
      </c>
      <c r="P7024" t="s">
        <v>6477</v>
      </c>
      <c r="Q7024" s="236">
        <v>44866</v>
      </c>
      <c r="R7024" s="236">
        <v>44896</v>
      </c>
      <c r="S7024" t="s">
        <v>8452</v>
      </c>
      <c r="T7024" s="196"/>
      <c r="U7024" s="196"/>
      <c r="V7024" s="196"/>
      <c r="W7024" s="196"/>
      <c r="X7024" s="222"/>
      <c r="Y7024" t="s">
        <v>8650</v>
      </c>
      <c r="Z7024">
        <v>1847456121</v>
      </c>
      <c r="AA7024" t="s">
        <v>8651</v>
      </c>
      <c r="AB7024" s="221" t="str">
        <f>_xlfn.IFNA(IF(Table[[#This Row],[Programme Partner]]&lt;&gt;Table[[#This Row],[Implementing Partner]],CONCATENATE(Table[[#This Row],[Programme Partner]],"-",Table[[#This Row],[Implementing Partner]]),Table[[#This Row],[Programme Partner]]),"")</f>
        <v>UNHCR-BRAC</v>
      </c>
    </row>
    <row r="7025" spans="1:28" ht="16.5" customHeight="1">
      <c r="A7025" s="183"/>
      <c r="B7025" s="195" t="s">
        <v>5273</v>
      </c>
      <c r="C7025" s="198" t="s">
        <v>5033</v>
      </c>
      <c r="D7025" s="212" t="s">
        <v>5273</v>
      </c>
      <c r="E7025" s="269" t="s">
        <v>27</v>
      </c>
      <c r="F7025" s="195" t="s">
        <v>8012</v>
      </c>
      <c r="G7025" t="s">
        <v>8359</v>
      </c>
      <c r="H7025" s="195" t="str">
        <f>IFERROR(VLOOKUP(Table[[#This Row],[Activity Details of Assistance]],WHAT!E:F,2,FALSE),"")</f>
        <v># of FSM Site</v>
      </c>
      <c r="I7025" s="195"/>
      <c r="J7025">
        <v>2</v>
      </c>
      <c r="K7025" t="s">
        <v>8280</v>
      </c>
      <c r="L7025" s="306" t="s">
        <v>13</v>
      </c>
      <c r="M7025" t="s">
        <v>14</v>
      </c>
      <c r="N7025" t="s">
        <v>309</v>
      </c>
      <c r="O7025" t="s">
        <v>1606</v>
      </c>
      <c r="P7025" t="s">
        <v>6477</v>
      </c>
      <c r="Q7025" s="236">
        <v>44866</v>
      </c>
      <c r="R7025" s="236">
        <v>44896</v>
      </c>
      <c r="S7025" t="s">
        <v>8452</v>
      </c>
      <c r="T7025" s="196"/>
      <c r="U7025" s="196"/>
      <c r="V7025" s="196"/>
      <c r="W7025" s="196"/>
      <c r="X7025" s="222"/>
      <c r="Y7025" t="s">
        <v>8650</v>
      </c>
      <c r="Z7025">
        <v>1847456121</v>
      </c>
      <c r="AA7025" t="s">
        <v>8651</v>
      </c>
      <c r="AB7025" s="221" t="str">
        <f>_xlfn.IFNA(IF(Table[[#This Row],[Programme Partner]]&lt;&gt;Table[[#This Row],[Implementing Partner]],CONCATENATE(Table[[#This Row],[Programme Partner]],"-",Table[[#This Row],[Implementing Partner]]),Table[[#This Row],[Programme Partner]]),"")</f>
        <v>UNHCR-BRAC</v>
      </c>
    </row>
    <row r="7026" spans="1:28" ht="16.5" customHeight="1">
      <c r="A7026" s="183"/>
      <c r="B7026" s="195" t="s">
        <v>5273</v>
      </c>
      <c r="C7026" s="198" t="s">
        <v>5033</v>
      </c>
      <c r="D7026" s="212" t="s">
        <v>5273</v>
      </c>
      <c r="E7026" s="269" t="s">
        <v>27</v>
      </c>
      <c r="F7026" s="195" t="s">
        <v>8012</v>
      </c>
      <c r="G7026" t="s">
        <v>8586</v>
      </c>
      <c r="H7026" s="195" t="str">
        <f>IFERROR(VLOOKUP(Table[[#This Row],[Activity Details of Assistance]],WHAT!E:F,2,FALSE),"")</f>
        <v># of door</v>
      </c>
      <c r="I7026" s="195"/>
      <c r="J7026">
        <v>79</v>
      </c>
      <c r="K7026" t="s">
        <v>8280</v>
      </c>
      <c r="L7026" s="306" t="s">
        <v>13</v>
      </c>
      <c r="M7026" t="s">
        <v>14</v>
      </c>
      <c r="N7026" t="s">
        <v>309</v>
      </c>
      <c r="O7026" t="s">
        <v>1606</v>
      </c>
      <c r="P7026" t="s">
        <v>6477</v>
      </c>
      <c r="Q7026" s="236">
        <v>44866</v>
      </c>
      <c r="R7026" s="236">
        <v>44896</v>
      </c>
      <c r="S7026" t="s">
        <v>8452</v>
      </c>
      <c r="T7026" s="196"/>
      <c r="U7026" s="196"/>
      <c r="V7026" s="196"/>
      <c r="W7026" s="196"/>
      <c r="X7026" s="222"/>
      <c r="Y7026" t="s">
        <v>8650</v>
      </c>
      <c r="Z7026">
        <v>1847456121</v>
      </c>
      <c r="AA7026" t="s">
        <v>8651</v>
      </c>
      <c r="AB7026" s="221" t="str">
        <f>_xlfn.IFNA(IF(Table[[#This Row],[Programme Partner]]&lt;&gt;Table[[#This Row],[Implementing Partner]],CONCATENATE(Table[[#This Row],[Programme Partner]],"-",Table[[#This Row],[Implementing Partner]]),Table[[#This Row],[Programme Partner]]),"")</f>
        <v>UNHCR-BRAC</v>
      </c>
    </row>
    <row r="7027" spans="1:28" ht="16.5" customHeight="1">
      <c r="A7027" s="183"/>
      <c r="B7027" s="195" t="s">
        <v>5273</v>
      </c>
      <c r="C7027" s="198" t="s">
        <v>5033</v>
      </c>
      <c r="D7027" s="212" t="s">
        <v>5273</v>
      </c>
      <c r="E7027" s="269" t="s">
        <v>27</v>
      </c>
      <c r="F7027" s="195" t="s">
        <v>8012</v>
      </c>
      <c r="G7027" t="s">
        <v>8357</v>
      </c>
      <c r="H7027" s="195" t="str">
        <f>IFERROR(VLOOKUP(Table[[#This Row],[Activity Details of Assistance]],WHAT!E:F,2,FALSE),"")</f>
        <v># of door</v>
      </c>
      <c r="I7027" s="195"/>
      <c r="J7027">
        <v>253</v>
      </c>
      <c r="K7027" t="s">
        <v>8280</v>
      </c>
      <c r="L7027" s="306" t="s">
        <v>13</v>
      </c>
      <c r="M7027" t="s">
        <v>14</v>
      </c>
      <c r="N7027" t="s">
        <v>309</v>
      </c>
      <c r="O7027" t="s">
        <v>1606</v>
      </c>
      <c r="P7027" t="s">
        <v>6477</v>
      </c>
      <c r="Q7027" s="236">
        <v>44866</v>
      </c>
      <c r="R7027" s="236">
        <v>44896</v>
      </c>
      <c r="S7027" t="s">
        <v>8452</v>
      </c>
      <c r="T7027" s="196"/>
      <c r="U7027" s="196"/>
      <c r="V7027" s="196"/>
      <c r="W7027" s="196"/>
      <c r="X7027" s="222"/>
      <c r="Y7027" t="s">
        <v>8650</v>
      </c>
      <c r="Z7027">
        <v>1847456121</v>
      </c>
      <c r="AA7027" t="s">
        <v>8651</v>
      </c>
      <c r="AB7027" s="221" t="str">
        <f>_xlfn.IFNA(IF(Table[[#This Row],[Programme Partner]]&lt;&gt;Table[[#This Row],[Implementing Partner]],CONCATENATE(Table[[#This Row],[Programme Partner]],"-",Table[[#This Row],[Implementing Partner]]),Table[[#This Row],[Programme Partner]]),"")</f>
        <v>UNHCR-BRAC</v>
      </c>
    </row>
    <row r="7028" spans="1:28" ht="16.5" customHeight="1">
      <c r="A7028" s="183"/>
      <c r="B7028" s="195" t="s">
        <v>5273</v>
      </c>
      <c r="C7028" s="198" t="s">
        <v>5033</v>
      </c>
      <c r="D7028" s="212" t="s">
        <v>5273</v>
      </c>
      <c r="E7028" s="269" t="s">
        <v>27</v>
      </c>
      <c r="F7028" s="195" t="s">
        <v>8013</v>
      </c>
      <c r="G7028" t="s">
        <v>8313</v>
      </c>
      <c r="H7028" s="195" t="str">
        <f>IFERROR(VLOOKUP(Table[[#This Row],[Activity Details of Assistance]],WHAT!E:F,2,FALSE),"")</f>
        <v># of HP sessions at community level</v>
      </c>
      <c r="I7028" s="195"/>
      <c r="J7028">
        <v>972</v>
      </c>
      <c r="K7028" t="s">
        <v>8280</v>
      </c>
      <c r="L7028" s="306" t="s">
        <v>13</v>
      </c>
      <c r="M7028" t="s">
        <v>14</v>
      </c>
      <c r="N7028" t="s">
        <v>309</v>
      </c>
      <c r="O7028" t="s">
        <v>1606</v>
      </c>
      <c r="P7028" t="s">
        <v>6477</v>
      </c>
      <c r="Q7028" s="236">
        <v>44866</v>
      </c>
      <c r="R7028" s="236">
        <v>44896</v>
      </c>
      <c r="S7028" t="s">
        <v>8452</v>
      </c>
      <c r="T7028" s="196"/>
      <c r="U7028" s="196"/>
      <c r="V7028" s="196"/>
      <c r="W7028" s="196"/>
      <c r="X7028" s="222"/>
      <c r="Y7028" t="s">
        <v>8650</v>
      </c>
      <c r="Z7028">
        <v>1847456121</v>
      </c>
      <c r="AA7028" t="s">
        <v>8651</v>
      </c>
      <c r="AB7028" s="221" t="str">
        <f>_xlfn.IFNA(IF(Table[[#This Row],[Programme Partner]]&lt;&gt;Table[[#This Row],[Implementing Partner]],CONCATENATE(Table[[#This Row],[Programme Partner]],"-",Table[[#This Row],[Implementing Partner]]),Table[[#This Row],[Programme Partner]]),"")</f>
        <v>UNHCR-BRAC</v>
      </c>
    </row>
    <row r="7029" spans="1:28" ht="16.5" customHeight="1">
      <c r="A7029" s="183"/>
      <c r="B7029" s="195" t="s">
        <v>5273</v>
      </c>
      <c r="C7029" s="198" t="s">
        <v>5033</v>
      </c>
      <c r="D7029" s="212" t="s">
        <v>5273</v>
      </c>
      <c r="E7029" s="269" t="s">
        <v>27</v>
      </c>
      <c r="F7029" s="195" t="s">
        <v>8013</v>
      </c>
      <c r="G7029" t="s">
        <v>8314</v>
      </c>
      <c r="H7029" s="195" t="str">
        <f>IFERROR(VLOOKUP(Table[[#This Row],[Activity Details of Assistance]],WHAT!E:F,2,FALSE),"")</f>
        <v># of HP sessions at HH level</v>
      </c>
      <c r="I7029" s="195"/>
      <c r="J7029">
        <v>3130</v>
      </c>
      <c r="K7029" t="s">
        <v>8280</v>
      </c>
      <c r="L7029" s="306" t="s">
        <v>13</v>
      </c>
      <c r="M7029" t="s">
        <v>14</v>
      </c>
      <c r="N7029" t="s">
        <v>309</v>
      </c>
      <c r="O7029" t="s">
        <v>1606</v>
      </c>
      <c r="P7029" t="s">
        <v>6477</v>
      </c>
      <c r="Q7029" s="236">
        <v>44866</v>
      </c>
      <c r="R7029" s="236">
        <v>44896</v>
      </c>
      <c r="S7029" t="s">
        <v>8452</v>
      </c>
      <c r="T7029" s="196"/>
      <c r="U7029" s="196"/>
      <c r="V7029" s="196"/>
      <c r="W7029" s="196"/>
      <c r="X7029" s="222"/>
      <c r="Y7029" t="s">
        <v>8650</v>
      </c>
      <c r="Z7029">
        <v>1847456121</v>
      </c>
      <c r="AA7029" t="s">
        <v>8651</v>
      </c>
      <c r="AB7029" s="221" t="str">
        <f>_xlfn.IFNA(IF(Table[[#This Row],[Programme Partner]]&lt;&gt;Table[[#This Row],[Implementing Partner]],CONCATENATE(Table[[#This Row],[Programme Partner]],"-",Table[[#This Row],[Implementing Partner]]),Table[[#This Row],[Programme Partner]]),"")</f>
        <v>UNHCR-BRAC</v>
      </c>
    </row>
    <row r="7030" spans="1:28" ht="16.5" customHeight="1">
      <c r="A7030" s="183"/>
      <c r="B7030" s="195" t="s">
        <v>5273</v>
      </c>
      <c r="C7030" s="198" t="s">
        <v>5033</v>
      </c>
      <c r="D7030" s="212" t="s">
        <v>5273</v>
      </c>
      <c r="E7030" s="269" t="s">
        <v>27</v>
      </c>
      <c r="F7030" s="195" t="s">
        <v>8013</v>
      </c>
      <c r="G7030" t="s">
        <v>8317</v>
      </c>
      <c r="H7030" s="195" t="str">
        <f>IFERROR(VLOOKUP(Table[[#This Row],[Activity Details of Assistance]],WHAT!E:F,2,FALSE),"")</f>
        <v># of estimated persons reached by mass-media campaign</v>
      </c>
      <c r="I7030" s="195"/>
      <c r="J7030">
        <v>1</v>
      </c>
      <c r="K7030" t="s">
        <v>8280</v>
      </c>
      <c r="L7030" s="306" t="s">
        <v>13</v>
      </c>
      <c r="M7030" t="s">
        <v>14</v>
      </c>
      <c r="N7030" t="s">
        <v>309</v>
      </c>
      <c r="O7030" t="s">
        <v>1606</v>
      </c>
      <c r="P7030" t="s">
        <v>6477</v>
      </c>
      <c r="Q7030" s="236">
        <v>44866</v>
      </c>
      <c r="R7030" s="236">
        <v>44896</v>
      </c>
      <c r="S7030" t="s">
        <v>8452</v>
      </c>
      <c r="T7030" s="196"/>
      <c r="U7030" s="196"/>
      <c r="V7030" s="196"/>
      <c r="W7030" s="196"/>
      <c r="X7030" s="222"/>
      <c r="Y7030" t="s">
        <v>8650</v>
      </c>
      <c r="Z7030">
        <v>1847456121</v>
      </c>
      <c r="AA7030" t="s">
        <v>8651</v>
      </c>
      <c r="AB7030" s="221" t="str">
        <f>_xlfn.IFNA(IF(Table[[#This Row],[Programme Partner]]&lt;&gt;Table[[#This Row],[Implementing Partner]],CONCATENATE(Table[[#This Row],[Programme Partner]],"-",Table[[#This Row],[Implementing Partner]]),Table[[#This Row],[Programme Partner]]),"")</f>
        <v>UNHCR-BRAC</v>
      </c>
    </row>
    <row r="7031" spans="1:28" ht="16.5" customHeight="1">
      <c r="A7031" s="183"/>
      <c r="B7031" s="195" t="s">
        <v>5273</v>
      </c>
      <c r="C7031" s="198" t="s">
        <v>5033</v>
      </c>
      <c r="D7031" s="212" t="s">
        <v>5273</v>
      </c>
      <c r="E7031" s="269" t="s">
        <v>27</v>
      </c>
      <c r="F7031" s="195" t="s">
        <v>8014</v>
      </c>
      <c r="G7031" s="103" t="s">
        <v>8361</v>
      </c>
      <c r="H7031" s="195" t="str">
        <f>IFERROR(VLOOKUP(Table[[#This Row],[Activity Details of Assistance]],WHAT!E:F,2,FALSE),"")</f>
        <v># of plant</v>
      </c>
      <c r="I7031" s="195"/>
      <c r="J7031">
        <v>1</v>
      </c>
      <c r="K7031" t="s">
        <v>8280</v>
      </c>
      <c r="L7031" s="306" t="s">
        <v>13</v>
      </c>
      <c r="M7031" t="s">
        <v>14</v>
      </c>
      <c r="N7031" t="s">
        <v>309</v>
      </c>
      <c r="O7031" t="s">
        <v>1606</v>
      </c>
      <c r="P7031" t="s">
        <v>6477</v>
      </c>
      <c r="Q7031" s="236">
        <v>44866</v>
      </c>
      <c r="R7031" s="236">
        <v>44896</v>
      </c>
      <c r="S7031" t="s">
        <v>8452</v>
      </c>
      <c r="T7031" s="196"/>
      <c r="U7031" s="196"/>
      <c r="V7031" s="196"/>
      <c r="W7031" s="196"/>
      <c r="X7031" s="222"/>
      <c r="Y7031" t="s">
        <v>8650</v>
      </c>
      <c r="Z7031">
        <v>1847456121</v>
      </c>
      <c r="AA7031" t="s">
        <v>8651</v>
      </c>
      <c r="AB7031" s="221" t="str">
        <f>_xlfn.IFNA(IF(Table[[#This Row],[Programme Partner]]&lt;&gt;Table[[#This Row],[Implementing Partner]],CONCATENATE(Table[[#This Row],[Programme Partner]],"-",Table[[#This Row],[Implementing Partner]]),Table[[#This Row],[Programme Partner]]),"")</f>
        <v>UNHCR-BRAC</v>
      </c>
    </row>
    <row r="7032" spans="1:28" ht="16.5" customHeight="1">
      <c r="A7032" s="183"/>
      <c r="B7032" s="195" t="s">
        <v>5273</v>
      </c>
      <c r="C7032" s="198" t="s">
        <v>5033</v>
      </c>
      <c r="D7032" s="212" t="s">
        <v>5273</v>
      </c>
      <c r="E7032" s="269" t="s">
        <v>27</v>
      </c>
      <c r="F7032" s="195" t="s">
        <v>8011</v>
      </c>
      <c r="G7032" t="s">
        <v>8584</v>
      </c>
      <c r="H7032" s="195" t="str">
        <f>IFERROR(VLOOKUP(Table[[#This Row],[Activity Details of Assistance]],WHAT!E:F,2,FALSE),"")</f>
        <v># of tube well</v>
      </c>
      <c r="I7032" s="195"/>
      <c r="J7032">
        <v>44</v>
      </c>
      <c r="K7032" t="s">
        <v>8280</v>
      </c>
      <c r="L7032" s="306" t="s">
        <v>13</v>
      </c>
      <c r="M7032" t="s">
        <v>14</v>
      </c>
      <c r="N7032" t="s">
        <v>309</v>
      </c>
      <c r="O7032" t="s">
        <v>1606</v>
      </c>
      <c r="P7032" t="s">
        <v>6478</v>
      </c>
      <c r="Q7032" s="236">
        <v>44866</v>
      </c>
      <c r="R7032" s="236">
        <v>44896</v>
      </c>
      <c r="S7032" t="s">
        <v>8452</v>
      </c>
      <c r="T7032" s="196"/>
      <c r="U7032" s="196"/>
      <c r="V7032" s="196"/>
      <c r="W7032" s="196"/>
      <c r="X7032" s="222"/>
      <c r="Y7032" t="s">
        <v>8650</v>
      </c>
      <c r="Z7032">
        <v>1847456121</v>
      </c>
      <c r="AA7032" t="s">
        <v>8651</v>
      </c>
      <c r="AB7032" s="221" t="str">
        <f>_xlfn.IFNA(IF(Table[[#This Row],[Programme Partner]]&lt;&gt;Table[[#This Row],[Implementing Partner]],CONCATENATE(Table[[#This Row],[Programme Partner]],"-",Table[[#This Row],[Implementing Partner]]),Table[[#This Row],[Programme Partner]]),"")</f>
        <v>UNHCR-BRAC</v>
      </c>
    </row>
    <row r="7033" spans="1:28" ht="16.5" customHeight="1">
      <c r="A7033" s="183"/>
      <c r="B7033" s="195" t="s">
        <v>5273</v>
      </c>
      <c r="C7033" s="198" t="s">
        <v>5033</v>
      </c>
      <c r="D7033" s="212" t="s">
        <v>5273</v>
      </c>
      <c r="E7033" s="269" t="s">
        <v>27</v>
      </c>
      <c r="F7033" s="195" t="s">
        <v>8011</v>
      </c>
      <c r="G7033" t="s">
        <v>8355</v>
      </c>
      <c r="H7033" s="195" t="str">
        <f>IFERROR(VLOOKUP(Table[[#This Row],[Activity Details of Assistance]],WHAT!E:F,2,FALSE),"")</f>
        <v># of water network</v>
      </c>
      <c r="I7033" s="195"/>
      <c r="J7033">
        <v>5</v>
      </c>
      <c r="K7033" t="s">
        <v>8280</v>
      </c>
      <c r="L7033" s="306" t="s">
        <v>13</v>
      </c>
      <c r="M7033" t="s">
        <v>14</v>
      </c>
      <c r="N7033" t="s">
        <v>309</v>
      </c>
      <c r="O7033" t="s">
        <v>1606</v>
      </c>
      <c r="P7033" t="s">
        <v>6478</v>
      </c>
      <c r="Q7033" s="236">
        <v>44866</v>
      </c>
      <c r="R7033" s="236">
        <v>44896</v>
      </c>
      <c r="S7033" t="s">
        <v>8452</v>
      </c>
      <c r="T7033" s="196"/>
      <c r="U7033" s="196"/>
      <c r="V7033" s="196"/>
      <c r="W7033" s="196"/>
      <c r="X7033" s="222"/>
      <c r="Y7033" t="s">
        <v>8650</v>
      </c>
      <c r="Z7033">
        <v>1847456121</v>
      </c>
      <c r="AA7033" t="s">
        <v>8651</v>
      </c>
      <c r="AB7033" s="221" t="str">
        <f>_xlfn.IFNA(IF(Table[[#This Row],[Programme Partner]]&lt;&gt;Table[[#This Row],[Implementing Partner]],CONCATENATE(Table[[#This Row],[Programme Partner]],"-",Table[[#This Row],[Implementing Partner]]),Table[[#This Row],[Programme Partner]]),"")</f>
        <v>UNHCR-BRAC</v>
      </c>
    </row>
    <row r="7034" spans="1:28" ht="16.5" customHeight="1">
      <c r="A7034" s="183"/>
      <c r="B7034" s="195" t="s">
        <v>5273</v>
      </c>
      <c r="C7034" s="198" t="s">
        <v>5033</v>
      </c>
      <c r="D7034" s="212" t="s">
        <v>5273</v>
      </c>
      <c r="E7034" s="269" t="s">
        <v>27</v>
      </c>
      <c r="F7034" s="195" t="s">
        <v>8012</v>
      </c>
      <c r="G7034" t="s">
        <v>8585</v>
      </c>
      <c r="H7034" s="195" t="str">
        <f>IFERROR(VLOOKUP(Table[[#This Row],[Activity Details of Assistance]],WHAT!E:F,2,FALSE),"")</f>
        <v xml:space="preserve"># of door </v>
      </c>
      <c r="I7034" s="195"/>
      <c r="J7034">
        <v>13</v>
      </c>
      <c r="K7034" t="s">
        <v>8280</v>
      </c>
      <c r="L7034" s="306" t="s">
        <v>13</v>
      </c>
      <c r="M7034" t="s">
        <v>14</v>
      </c>
      <c r="N7034" t="s">
        <v>309</v>
      </c>
      <c r="O7034" t="s">
        <v>1606</v>
      </c>
      <c r="P7034" t="s">
        <v>6478</v>
      </c>
      <c r="Q7034" s="236">
        <v>44866</v>
      </c>
      <c r="R7034" s="236">
        <v>44896</v>
      </c>
      <c r="S7034" t="s">
        <v>8452</v>
      </c>
      <c r="T7034" s="196"/>
      <c r="U7034" s="196"/>
      <c r="V7034" s="196"/>
      <c r="W7034" s="196"/>
      <c r="X7034" s="222"/>
      <c r="Y7034" t="s">
        <v>8650</v>
      </c>
      <c r="Z7034">
        <v>1847456121</v>
      </c>
      <c r="AA7034" t="s">
        <v>8651</v>
      </c>
      <c r="AB7034" s="221" t="str">
        <f>_xlfn.IFNA(IF(Table[[#This Row],[Programme Partner]]&lt;&gt;Table[[#This Row],[Implementing Partner]],CONCATENATE(Table[[#This Row],[Programme Partner]],"-",Table[[#This Row],[Implementing Partner]]),Table[[#This Row],[Programme Partner]]),"")</f>
        <v>UNHCR-BRAC</v>
      </c>
    </row>
    <row r="7035" spans="1:28" ht="16.5" customHeight="1">
      <c r="A7035" s="183"/>
      <c r="B7035" s="195" t="s">
        <v>5273</v>
      </c>
      <c r="C7035" s="198" t="s">
        <v>5033</v>
      </c>
      <c r="D7035" s="212" t="s">
        <v>5273</v>
      </c>
      <c r="E7035" s="269" t="s">
        <v>27</v>
      </c>
      <c r="F7035" s="195" t="s">
        <v>8012</v>
      </c>
      <c r="G7035" t="s">
        <v>8359</v>
      </c>
      <c r="H7035" s="195" t="str">
        <f>IFERROR(VLOOKUP(Table[[#This Row],[Activity Details of Assistance]],WHAT!E:F,2,FALSE),"")</f>
        <v># of FSM Site</v>
      </c>
      <c r="I7035" s="195"/>
      <c r="J7035">
        <v>4</v>
      </c>
      <c r="K7035" t="s">
        <v>8280</v>
      </c>
      <c r="L7035" s="306" t="s">
        <v>13</v>
      </c>
      <c r="M7035" t="s">
        <v>14</v>
      </c>
      <c r="N7035" t="s">
        <v>309</v>
      </c>
      <c r="O7035" t="s">
        <v>1606</v>
      </c>
      <c r="P7035" t="s">
        <v>6478</v>
      </c>
      <c r="Q7035" s="236">
        <v>44866</v>
      </c>
      <c r="R7035" s="236">
        <v>44896</v>
      </c>
      <c r="S7035" t="s">
        <v>8452</v>
      </c>
      <c r="T7035" s="196"/>
      <c r="U7035" s="196"/>
      <c r="V7035" s="196"/>
      <c r="W7035" s="196"/>
      <c r="X7035" s="222"/>
      <c r="Y7035" t="s">
        <v>8650</v>
      </c>
      <c r="Z7035">
        <v>1847456121</v>
      </c>
      <c r="AA7035" t="s">
        <v>8651</v>
      </c>
      <c r="AB7035" s="221" t="str">
        <f>_xlfn.IFNA(IF(Table[[#This Row],[Programme Partner]]&lt;&gt;Table[[#This Row],[Implementing Partner]],CONCATENATE(Table[[#This Row],[Programme Partner]],"-",Table[[#This Row],[Implementing Partner]]),Table[[#This Row],[Programme Partner]]),"")</f>
        <v>UNHCR-BRAC</v>
      </c>
    </row>
    <row r="7036" spans="1:28" ht="16.5" customHeight="1">
      <c r="A7036" s="183"/>
      <c r="B7036" s="195" t="s">
        <v>5273</v>
      </c>
      <c r="C7036" s="198" t="s">
        <v>5033</v>
      </c>
      <c r="D7036" s="212" t="s">
        <v>5273</v>
      </c>
      <c r="E7036" s="269" t="s">
        <v>27</v>
      </c>
      <c r="F7036" s="195" t="s">
        <v>8012</v>
      </c>
      <c r="G7036" t="s">
        <v>8356</v>
      </c>
      <c r="H7036" s="195" t="str">
        <f>IFERROR(VLOOKUP(Table[[#This Row],[Activity Details of Assistance]],WHAT!E:F,2,FALSE),"")</f>
        <v># of FSM Site</v>
      </c>
      <c r="I7036" s="195"/>
      <c r="J7036">
        <v>1</v>
      </c>
      <c r="K7036" t="s">
        <v>8280</v>
      </c>
      <c r="L7036" s="306" t="s">
        <v>13</v>
      </c>
      <c r="M7036" t="s">
        <v>14</v>
      </c>
      <c r="N7036" t="s">
        <v>309</v>
      </c>
      <c r="O7036" t="s">
        <v>1606</v>
      </c>
      <c r="P7036" t="s">
        <v>6478</v>
      </c>
      <c r="Q7036" s="236">
        <v>44866</v>
      </c>
      <c r="R7036" s="236">
        <v>44896</v>
      </c>
      <c r="S7036" t="s">
        <v>8452</v>
      </c>
      <c r="T7036" s="196"/>
      <c r="U7036" s="196"/>
      <c r="V7036" s="196"/>
      <c r="W7036" s="196"/>
      <c r="X7036" s="222"/>
      <c r="Y7036" t="s">
        <v>8650</v>
      </c>
      <c r="Z7036">
        <v>1847456121</v>
      </c>
      <c r="AA7036" t="s">
        <v>8651</v>
      </c>
      <c r="AB7036" s="221" t="str">
        <f>_xlfn.IFNA(IF(Table[[#This Row],[Programme Partner]]&lt;&gt;Table[[#This Row],[Implementing Partner]],CONCATENATE(Table[[#This Row],[Programme Partner]],"-",Table[[#This Row],[Implementing Partner]]),Table[[#This Row],[Programme Partner]]),"")</f>
        <v>UNHCR-BRAC</v>
      </c>
    </row>
    <row r="7037" spans="1:28" ht="16.5" customHeight="1">
      <c r="A7037" s="183"/>
      <c r="B7037" s="195" t="s">
        <v>5273</v>
      </c>
      <c r="C7037" s="198" t="s">
        <v>5033</v>
      </c>
      <c r="D7037" s="212" t="s">
        <v>5273</v>
      </c>
      <c r="E7037" s="269" t="s">
        <v>27</v>
      </c>
      <c r="F7037" s="195" t="s">
        <v>8012</v>
      </c>
      <c r="G7037" t="s">
        <v>8586</v>
      </c>
      <c r="H7037" s="195" t="str">
        <f>IFERROR(VLOOKUP(Table[[#This Row],[Activity Details of Assistance]],WHAT!E:F,2,FALSE),"")</f>
        <v># of door</v>
      </c>
      <c r="I7037" s="195"/>
      <c r="J7037">
        <v>68</v>
      </c>
      <c r="K7037" t="s">
        <v>8280</v>
      </c>
      <c r="L7037" s="306" t="s">
        <v>13</v>
      </c>
      <c r="M7037" t="s">
        <v>14</v>
      </c>
      <c r="N7037" t="s">
        <v>309</v>
      </c>
      <c r="O7037" t="s">
        <v>1606</v>
      </c>
      <c r="P7037" t="s">
        <v>6478</v>
      </c>
      <c r="Q7037" s="236">
        <v>44866</v>
      </c>
      <c r="R7037" s="236">
        <v>44896</v>
      </c>
      <c r="S7037" t="s">
        <v>8452</v>
      </c>
      <c r="T7037" s="196"/>
      <c r="U7037" s="196"/>
      <c r="V7037" s="196"/>
      <c r="W7037" s="196"/>
      <c r="X7037" s="222"/>
      <c r="Y7037" t="s">
        <v>8650</v>
      </c>
      <c r="Z7037">
        <v>1847456121</v>
      </c>
      <c r="AA7037" t="s">
        <v>8651</v>
      </c>
      <c r="AB7037" s="221" t="str">
        <f>_xlfn.IFNA(IF(Table[[#This Row],[Programme Partner]]&lt;&gt;Table[[#This Row],[Implementing Partner]],CONCATENATE(Table[[#This Row],[Programme Partner]],"-",Table[[#This Row],[Implementing Partner]]),Table[[#This Row],[Programme Partner]]),"")</f>
        <v>UNHCR-BRAC</v>
      </c>
    </row>
    <row r="7038" spans="1:28" ht="16.5" customHeight="1">
      <c r="A7038" s="183"/>
      <c r="B7038" s="195" t="s">
        <v>5273</v>
      </c>
      <c r="C7038" s="198" t="s">
        <v>5033</v>
      </c>
      <c r="D7038" s="212" t="s">
        <v>5273</v>
      </c>
      <c r="E7038" s="269" t="s">
        <v>27</v>
      </c>
      <c r="F7038" s="195" t="s">
        <v>8012</v>
      </c>
      <c r="G7038" t="s">
        <v>8357</v>
      </c>
      <c r="H7038" s="195" t="str">
        <f>IFERROR(VLOOKUP(Table[[#This Row],[Activity Details of Assistance]],WHAT!E:F,2,FALSE),"")</f>
        <v># of door</v>
      </c>
      <c r="I7038" s="195"/>
      <c r="J7038">
        <v>242</v>
      </c>
      <c r="K7038" t="s">
        <v>8280</v>
      </c>
      <c r="L7038" s="306" t="s">
        <v>13</v>
      </c>
      <c r="M7038" t="s">
        <v>14</v>
      </c>
      <c r="N7038" t="s">
        <v>309</v>
      </c>
      <c r="O7038" t="s">
        <v>1606</v>
      </c>
      <c r="P7038" t="s">
        <v>6478</v>
      </c>
      <c r="Q7038" s="236">
        <v>44866</v>
      </c>
      <c r="R7038" s="236">
        <v>44896</v>
      </c>
      <c r="S7038" t="s">
        <v>8452</v>
      </c>
      <c r="T7038" s="196"/>
      <c r="U7038" s="196"/>
      <c r="V7038" s="196"/>
      <c r="W7038" s="196"/>
      <c r="X7038" s="222"/>
      <c r="Y7038" t="s">
        <v>8650</v>
      </c>
      <c r="Z7038">
        <v>1847456121</v>
      </c>
      <c r="AA7038" t="s">
        <v>8651</v>
      </c>
      <c r="AB7038" s="221" t="str">
        <f>_xlfn.IFNA(IF(Table[[#This Row],[Programme Partner]]&lt;&gt;Table[[#This Row],[Implementing Partner]],CONCATENATE(Table[[#This Row],[Programme Partner]],"-",Table[[#This Row],[Implementing Partner]]),Table[[#This Row],[Programme Partner]]),"")</f>
        <v>UNHCR-BRAC</v>
      </c>
    </row>
    <row r="7039" spans="1:28" ht="16.5" customHeight="1">
      <c r="A7039" s="183"/>
      <c r="B7039" s="195" t="s">
        <v>5273</v>
      </c>
      <c r="C7039" s="198" t="s">
        <v>5033</v>
      </c>
      <c r="D7039" s="212" t="s">
        <v>5273</v>
      </c>
      <c r="E7039" s="269" t="s">
        <v>27</v>
      </c>
      <c r="F7039" s="195" t="s">
        <v>8013</v>
      </c>
      <c r="G7039" t="s">
        <v>8313</v>
      </c>
      <c r="H7039" s="195" t="str">
        <f>IFERROR(VLOOKUP(Table[[#This Row],[Activity Details of Assistance]],WHAT!E:F,2,FALSE),"")</f>
        <v># of HP sessions at community level</v>
      </c>
      <c r="I7039" s="195"/>
      <c r="J7039">
        <v>696</v>
      </c>
      <c r="K7039" t="s">
        <v>8280</v>
      </c>
      <c r="L7039" s="306" t="s">
        <v>13</v>
      </c>
      <c r="M7039" t="s">
        <v>14</v>
      </c>
      <c r="N7039" t="s">
        <v>309</v>
      </c>
      <c r="O7039" t="s">
        <v>1606</v>
      </c>
      <c r="P7039" t="s">
        <v>6478</v>
      </c>
      <c r="Q7039" s="236">
        <v>44866</v>
      </c>
      <c r="R7039" s="236">
        <v>44896</v>
      </c>
      <c r="S7039" t="s">
        <v>8452</v>
      </c>
      <c r="T7039" s="196"/>
      <c r="U7039" s="196"/>
      <c r="V7039" s="196"/>
      <c r="W7039" s="196"/>
      <c r="X7039" s="222"/>
      <c r="Y7039" t="s">
        <v>8650</v>
      </c>
      <c r="Z7039">
        <v>1847456121</v>
      </c>
      <c r="AA7039" t="s">
        <v>8651</v>
      </c>
      <c r="AB7039" s="221" t="str">
        <f>_xlfn.IFNA(IF(Table[[#This Row],[Programme Partner]]&lt;&gt;Table[[#This Row],[Implementing Partner]],CONCATENATE(Table[[#This Row],[Programme Partner]],"-",Table[[#This Row],[Implementing Partner]]),Table[[#This Row],[Programme Partner]]),"")</f>
        <v>UNHCR-BRAC</v>
      </c>
    </row>
    <row r="7040" spans="1:28" ht="16.5" customHeight="1">
      <c r="A7040" s="183"/>
      <c r="B7040" s="195" t="s">
        <v>5273</v>
      </c>
      <c r="C7040" s="198" t="s">
        <v>5033</v>
      </c>
      <c r="D7040" s="212" t="s">
        <v>5273</v>
      </c>
      <c r="E7040" s="269" t="s">
        <v>27</v>
      </c>
      <c r="F7040" s="195" t="s">
        <v>8013</v>
      </c>
      <c r="G7040" t="s">
        <v>8314</v>
      </c>
      <c r="H7040" s="195" t="str">
        <f>IFERROR(VLOOKUP(Table[[#This Row],[Activity Details of Assistance]],WHAT!E:F,2,FALSE),"")</f>
        <v># of HP sessions at HH level</v>
      </c>
      <c r="I7040" s="195"/>
      <c r="J7040">
        <v>3550</v>
      </c>
      <c r="K7040" t="s">
        <v>8280</v>
      </c>
      <c r="L7040" s="306" t="s">
        <v>13</v>
      </c>
      <c r="M7040" t="s">
        <v>14</v>
      </c>
      <c r="N7040" t="s">
        <v>309</v>
      </c>
      <c r="O7040" t="s">
        <v>1606</v>
      </c>
      <c r="P7040" t="s">
        <v>6478</v>
      </c>
      <c r="Q7040" s="236">
        <v>44866</v>
      </c>
      <c r="R7040" s="236">
        <v>44896</v>
      </c>
      <c r="S7040" t="s">
        <v>8452</v>
      </c>
      <c r="T7040" s="196"/>
      <c r="U7040" s="196"/>
      <c r="V7040" s="196"/>
      <c r="W7040" s="196"/>
      <c r="X7040" s="222"/>
      <c r="Y7040" t="s">
        <v>8650</v>
      </c>
      <c r="Z7040">
        <v>1847456121</v>
      </c>
      <c r="AA7040" t="s">
        <v>8651</v>
      </c>
      <c r="AB7040" s="221" t="str">
        <f>_xlfn.IFNA(IF(Table[[#This Row],[Programme Partner]]&lt;&gt;Table[[#This Row],[Implementing Partner]],CONCATENATE(Table[[#This Row],[Programme Partner]],"-",Table[[#This Row],[Implementing Partner]]),Table[[#This Row],[Programme Partner]]),"")</f>
        <v>UNHCR-BRAC</v>
      </c>
    </row>
    <row r="7041" spans="1:28" ht="16.5" customHeight="1">
      <c r="A7041" s="183"/>
      <c r="B7041" s="195" t="s">
        <v>5273</v>
      </c>
      <c r="C7041" s="198" t="s">
        <v>5033</v>
      </c>
      <c r="D7041" s="212" t="s">
        <v>5273</v>
      </c>
      <c r="E7041" s="269" t="s">
        <v>27</v>
      </c>
      <c r="F7041" s="195" t="s">
        <v>8013</v>
      </c>
      <c r="G7041" t="s">
        <v>8317</v>
      </c>
      <c r="H7041" s="195" t="str">
        <f>IFERROR(VLOOKUP(Table[[#This Row],[Activity Details of Assistance]],WHAT!E:F,2,FALSE),"")</f>
        <v># of estimated persons reached by mass-media campaign</v>
      </c>
      <c r="I7041" s="195"/>
      <c r="J7041">
        <v>1</v>
      </c>
      <c r="K7041" t="s">
        <v>8280</v>
      </c>
      <c r="L7041" s="306" t="s">
        <v>13</v>
      </c>
      <c r="M7041" t="s">
        <v>14</v>
      </c>
      <c r="N7041" t="s">
        <v>309</v>
      </c>
      <c r="O7041" t="s">
        <v>1606</v>
      </c>
      <c r="P7041" t="s">
        <v>6478</v>
      </c>
      <c r="Q7041" s="236">
        <v>44866</v>
      </c>
      <c r="R7041" s="236">
        <v>44896</v>
      </c>
      <c r="S7041" t="s">
        <v>8452</v>
      </c>
      <c r="T7041" s="196"/>
      <c r="U7041" s="196"/>
      <c r="V7041" s="196"/>
      <c r="W7041" s="196"/>
      <c r="X7041" s="222"/>
      <c r="Y7041" t="s">
        <v>8650</v>
      </c>
      <c r="Z7041">
        <v>1847456121</v>
      </c>
      <c r="AA7041" t="s">
        <v>8651</v>
      </c>
      <c r="AB7041" s="221" t="str">
        <f>_xlfn.IFNA(IF(Table[[#This Row],[Programme Partner]]&lt;&gt;Table[[#This Row],[Implementing Partner]],CONCATENATE(Table[[#This Row],[Programme Partner]],"-",Table[[#This Row],[Implementing Partner]]),Table[[#This Row],[Programme Partner]]),"")</f>
        <v>UNHCR-BRAC</v>
      </c>
    </row>
    <row r="7042" spans="1:28" ht="16.5" customHeight="1">
      <c r="A7042" s="183"/>
      <c r="B7042" s="195" t="s">
        <v>5273</v>
      </c>
      <c r="C7042" s="198" t="s">
        <v>5033</v>
      </c>
      <c r="D7042" s="212" t="s">
        <v>5273</v>
      </c>
      <c r="E7042" s="269" t="s">
        <v>27</v>
      </c>
      <c r="F7042" s="195" t="s">
        <v>8014</v>
      </c>
      <c r="G7042" s="103" t="s">
        <v>8361</v>
      </c>
      <c r="H7042" s="195" t="str">
        <f>IFERROR(VLOOKUP(Table[[#This Row],[Activity Details of Assistance]],WHAT!E:F,2,FALSE),"")</f>
        <v># of plant</v>
      </c>
      <c r="I7042" s="195"/>
      <c r="J7042">
        <v>1</v>
      </c>
      <c r="K7042" t="s">
        <v>8280</v>
      </c>
      <c r="L7042" s="306" t="s">
        <v>13</v>
      </c>
      <c r="M7042" t="s">
        <v>14</v>
      </c>
      <c r="N7042" t="s">
        <v>309</v>
      </c>
      <c r="O7042" t="s">
        <v>1606</v>
      </c>
      <c r="P7042" t="s">
        <v>6478</v>
      </c>
      <c r="Q7042" s="236">
        <v>44866</v>
      </c>
      <c r="R7042" s="236">
        <v>44896</v>
      </c>
      <c r="S7042" t="s">
        <v>8452</v>
      </c>
      <c r="T7042" s="196"/>
      <c r="U7042" s="196"/>
      <c r="V7042" s="196"/>
      <c r="W7042" s="196"/>
      <c r="X7042" s="222"/>
      <c r="Y7042" t="s">
        <v>8650</v>
      </c>
      <c r="Z7042">
        <v>1847456121</v>
      </c>
      <c r="AA7042" t="s">
        <v>8651</v>
      </c>
      <c r="AB7042" s="221" t="str">
        <f>_xlfn.IFNA(IF(Table[[#This Row],[Programme Partner]]&lt;&gt;Table[[#This Row],[Implementing Partner]],CONCATENATE(Table[[#This Row],[Programme Partner]],"-",Table[[#This Row],[Implementing Partner]]),Table[[#This Row],[Programme Partner]]),"")</f>
        <v>UNHCR-BRAC</v>
      </c>
    </row>
    <row r="7043" spans="1:28" ht="16.5" customHeight="1">
      <c r="A7043" s="183"/>
      <c r="B7043" s="195" t="s">
        <v>5148</v>
      </c>
      <c r="C7043" s="198" t="s">
        <v>4993</v>
      </c>
      <c r="D7043" s="212" t="s">
        <v>8324</v>
      </c>
      <c r="E7043" s="269" t="s">
        <v>27</v>
      </c>
      <c r="F7043" s="195" t="s">
        <v>8011</v>
      </c>
      <c r="G7043" t="s">
        <v>8584</v>
      </c>
      <c r="H7043" s="195" t="str">
        <f>IFERROR(VLOOKUP(Table[[#This Row],[Activity Details of Assistance]],WHAT!E:F,2,FALSE),"")</f>
        <v># of tube well</v>
      </c>
      <c r="I7043" s="195"/>
      <c r="J7043">
        <v>230</v>
      </c>
      <c r="K7043" t="s">
        <v>8280</v>
      </c>
      <c r="L7043" s="306" t="s">
        <v>13</v>
      </c>
      <c r="M7043" t="s">
        <v>14</v>
      </c>
      <c r="N7043" t="s">
        <v>309</v>
      </c>
      <c r="O7043" t="s">
        <v>1606</v>
      </c>
      <c r="P7043" t="s">
        <v>20</v>
      </c>
      <c r="Q7043" s="236">
        <v>44866</v>
      </c>
      <c r="R7043" s="236">
        <v>44986</v>
      </c>
      <c r="S7043" t="s">
        <v>8452</v>
      </c>
      <c r="T7043" s="196"/>
      <c r="U7043" s="196"/>
      <c r="V7043" s="196"/>
      <c r="W7043" s="196"/>
      <c r="X7043" s="222"/>
      <c r="Y7043" t="s">
        <v>8309</v>
      </c>
      <c r="Z7043">
        <v>1813213381</v>
      </c>
      <c r="AA7043" t="s">
        <v>8285</v>
      </c>
      <c r="AB7043" s="221" t="str">
        <f>_xlfn.IFNA(IF(Table[[#This Row],[Programme Partner]]&lt;&gt;Table[[#This Row],[Implementing Partner]],CONCATENATE(Table[[#This Row],[Programme Partner]],"-",Table[[#This Row],[Implementing Partner]]),Table[[#This Row],[Programme Partner]]),"")</f>
        <v>IOM-ACF</v>
      </c>
    </row>
    <row r="7044" spans="1:28" ht="16.5" customHeight="1">
      <c r="A7044" s="183"/>
      <c r="B7044" s="195" t="s">
        <v>5148</v>
      </c>
      <c r="C7044" s="198" t="s">
        <v>4993</v>
      </c>
      <c r="D7044" s="212" t="s">
        <v>8324</v>
      </c>
      <c r="E7044" s="269" t="s">
        <v>27</v>
      </c>
      <c r="F7044" s="195" t="s">
        <v>8011</v>
      </c>
      <c r="G7044" t="s">
        <v>8325</v>
      </c>
      <c r="H7044" s="195" t="str">
        <f>IFERROR(VLOOKUP(Table[[#This Row],[Activity Details of Assistance]],WHAT!E:F,2,FALSE),"")</f>
        <v># of tube well</v>
      </c>
      <c r="I7044" s="195"/>
      <c r="J7044">
        <v>1</v>
      </c>
      <c r="K7044" t="s">
        <v>8280</v>
      </c>
      <c r="L7044" s="306" t="s">
        <v>13</v>
      </c>
      <c r="M7044" t="s">
        <v>14</v>
      </c>
      <c r="N7044" t="s">
        <v>309</v>
      </c>
      <c r="O7044" t="s">
        <v>1606</v>
      </c>
      <c r="P7044" t="s">
        <v>20</v>
      </c>
      <c r="Q7044" s="236">
        <v>44866</v>
      </c>
      <c r="R7044" s="236">
        <v>44986</v>
      </c>
      <c r="S7044" t="s">
        <v>8452</v>
      </c>
      <c r="T7044" s="196"/>
      <c r="U7044" s="196"/>
      <c r="V7044" s="196"/>
      <c r="W7044" s="196"/>
      <c r="X7044" s="222"/>
      <c r="Y7044" t="s">
        <v>8309</v>
      </c>
      <c r="Z7044">
        <v>1813213381</v>
      </c>
      <c r="AA7044" t="s">
        <v>8285</v>
      </c>
      <c r="AB7044" s="221" t="str">
        <f>_xlfn.IFNA(IF(Table[[#This Row],[Programme Partner]]&lt;&gt;Table[[#This Row],[Implementing Partner]],CONCATENATE(Table[[#This Row],[Programme Partner]],"-",Table[[#This Row],[Implementing Partner]]),Table[[#This Row],[Programme Partner]]),"")</f>
        <v>IOM-ACF</v>
      </c>
    </row>
    <row r="7045" spans="1:28" ht="16.5" customHeight="1">
      <c r="A7045" s="183"/>
      <c r="B7045" s="195" t="s">
        <v>5148</v>
      </c>
      <c r="C7045" s="198" t="s">
        <v>4993</v>
      </c>
      <c r="D7045" s="212" t="s">
        <v>8324</v>
      </c>
      <c r="E7045" s="269" t="s">
        <v>27</v>
      </c>
      <c r="F7045" s="195" t="s">
        <v>8012</v>
      </c>
      <c r="G7045" t="s">
        <v>8366</v>
      </c>
      <c r="H7045" s="195" t="str">
        <f>IFERROR(VLOOKUP(Table[[#This Row],[Activity Details of Assistance]],WHAT!E:F,2,FALSE),"")</f>
        <v xml:space="preserve"># of door </v>
      </c>
      <c r="I7045" s="195"/>
      <c r="J7045">
        <v>3</v>
      </c>
      <c r="K7045" t="s">
        <v>8280</v>
      </c>
      <c r="L7045" s="306" t="s">
        <v>13</v>
      </c>
      <c r="M7045" t="s">
        <v>14</v>
      </c>
      <c r="N7045" t="s">
        <v>309</v>
      </c>
      <c r="O7045" t="s">
        <v>1606</v>
      </c>
      <c r="P7045" t="s">
        <v>20</v>
      </c>
      <c r="Q7045" s="236">
        <v>44866</v>
      </c>
      <c r="R7045" s="236">
        <v>44986</v>
      </c>
      <c r="S7045" t="s">
        <v>8452</v>
      </c>
      <c r="T7045" s="196"/>
      <c r="U7045" s="196"/>
      <c r="V7045" s="196"/>
      <c r="W7045" s="196"/>
      <c r="X7045" s="222"/>
      <c r="Y7045" t="s">
        <v>8309</v>
      </c>
      <c r="Z7045">
        <v>1813213381</v>
      </c>
      <c r="AA7045" t="s">
        <v>8285</v>
      </c>
      <c r="AB7045" s="221" t="str">
        <f>_xlfn.IFNA(IF(Table[[#This Row],[Programme Partner]]&lt;&gt;Table[[#This Row],[Implementing Partner]],CONCATENATE(Table[[#This Row],[Programme Partner]],"-",Table[[#This Row],[Implementing Partner]]),Table[[#This Row],[Programme Partner]]),"")</f>
        <v>IOM-ACF</v>
      </c>
    </row>
    <row r="7046" spans="1:28" ht="16.5" customHeight="1">
      <c r="A7046" s="183"/>
      <c r="B7046" s="195" t="s">
        <v>5148</v>
      </c>
      <c r="C7046" s="198" t="s">
        <v>4993</v>
      </c>
      <c r="D7046" s="212" t="s">
        <v>8324</v>
      </c>
      <c r="E7046" s="269" t="s">
        <v>27</v>
      </c>
      <c r="F7046" s="195" t="s">
        <v>8012</v>
      </c>
      <c r="G7046" t="s">
        <v>8585</v>
      </c>
      <c r="H7046" s="195" t="str">
        <f>IFERROR(VLOOKUP(Table[[#This Row],[Activity Details of Assistance]],WHAT!E:F,2,FALSE),"")</f>
        <v xml:space="preserve"># of door </v>
      </c>
      <c r="I7046" s="195"/>
      <c r="J7046">
        <v>63</v>
      </c>
      <c r="K7046" t="s">
        <v>8280</v>
      </c>
      <c r="L7046" s="306" t="s">
        <v>13</v>
      </c>
      <c r="M7046" t="s">
        <v>14</v>
      </c>
      <c r="N7046" t="s">
        <v>309</v>
      </c>
      <c r="O7046" t="s">
        <v>1606</v>
      </c>
      <c r="P7046" t="s">
        <v>20</v>
      </c>
      <c r="Q7046" s="236">
        <v>44866</v>
      </c>
      <c r="R7046" s="236">
        <v>44986</v>
      </c>
      <c r="S7046" t="s">
        <v>8452</v>
      </c>
      <c r="T7046" s="196"/>
      <c r="U7046" s="196"/>
      <c r="V7046" s="196"/>
      <c r="W7046" s="196"/>
      <c r="X7046" s="222"/>
      <c r="Y7046" t="s">
        <v>8309</v>
      </c>
      <c r="Z7046">
        <v>1813213381</v>
      </c>
      <c r="AA7046" t="s">
        <v>8285</v>
      </c>
      <c r="AB7046" s="221" t="str">
        <f>_xlfn.IFNA(IF(Table[[#This Row],[Programme Partner]]&lt;&gt;Table[[#This Row],[Implementing Partner]],CONCATENATE(Table[[#This Row],[Programme Partner]],"-",Table[[#This Row],[Implementing Partner]]),Table[[#This Row],[Programme Partner]]),"")</f>
        <v>IOM-ACF</v>
      </c>
    </row>
    <row r="7047" spans="1:28" ht="16.5" customHeight="1">
      <c r="A7047" s="183"/>
      <c r="B7047" s="195" t="s">
        <v>5148</v>
      </c>
      <c r="C7047" s="198" t="s">
        <v>4993</v>
      </c>
      <c r="D7047" s="212" t="s">
        <v>8324</v>
      </c>
      <c r="E7047" s="269" t="s">
        <v>27</v>
      </c>
      <c r="F7047" s="195" t="s">
        <v>8012</v>
      </c>
      <c r="G7047" t="s">
        <v>8359</v>
      </c>
      <c r="H7047" s="195" t="str">
        <f>IFERROR(VLOOKUP(Table[[#This Row],[Activity Details of Assistance]],WHAT!E:F,2,FALSE),"")</f>
        <v># of FSM Site</v>
      </c>
      <c r="I7047" s="195"/>
      <c r="J7047">
        <v>8</v>
      </c>
      <c r="K7047" t="s">
        <v>8280</v>
      </c>
      <c r="L7047" s="306" t="s">
        <v>13</v>
      </c>
      <c r="M7047" t="s">
        <v>14</v>
      </c>
      <c r="N7047" t="s">
        <v>309</v>
      </c>
      <c r="O7047" t="s">
        <v>1606</v>
      </c>
      <c r="P7047" t="s">
        <v>20</v>
      </c>
      <c r="Q7047" s="236">
        <v>44866</v>
      </c>
      <c r="R7047" s="236">
        <v>44986</v>
      </c>
      <c r="S7047" t="s">
        <v>8452</v>
      </c>
      <c r="T7047" s="196"/>
      <c r="U7047" s="196"/>
      <c r="V7047" s="196"/>
      <c r="W7047" s="196"/>
      <c r="X7047" s="222"/>
      <c r="Y7047" t="s">
        <v>8309</v>
      </c>
      <c r="Z7047">
        <v>1813213381</v>
      </c>
      <c r="AA7047" t="s">
        <v>8285</v>
      </c>
      <c r="AB7047" s="221" t="str">
        <f>_xlfn.IFNA(IF(Table[[#This Row],[Programme Partner]]&lt;&gt;Table[[#This Row],[Implementing Partner]],CONCATENATE(Table[[#This Row],[Programme Partner]],"-",Table[[#This Row],[Implementing Partner]]),Table[[#This Row],[Programme Partner]]),"")</f>
        <v>IOM-ACF</v>
      </c>
    </row>
    <row r="7048" spans="1:28" ht="16.5" customHeight="1">
      <c r="A7048" s="183"/>
      <c r="B7048" s="195" t="s">
        <v>5148</v>
      </c>
      <c r="C7048" s="198" t="s">
        <v>4993</v>
      </c>
      <c r="D7048" s="212" t="s">
        <v>8324</v>
      </c>
      <c r="E7048" s="269" t="s">
        <v>27</v>
      </c>
      <c r="F7048" s="195" t="s">
        <v>8012</v>
      </c>
      <c r="G7048" t="s">
        <v>8362</v>
      </c>
      <c r="H7048" s="195" t="str">
        <f>IFERROR(VLOOKUP(Table[[#This Row],[Activity Details of Assistance]],WHAT!E:F,2,FALSE),"")</f>
        <v># of door</v>
      </c>
      <c r="I7048" s="195"/>
      <c r="J7048">
        <v>2</v>
      </c>
      <c r="K7048" t="s">
        <v>8280</v>
      </c>
      <c r="L7048" s="306" t="s">
        <v>13</v>
      </c>
      <c r="M7048" t="s">
        <v>14</v>
      </c>
      <c r="N7048" t="s">
        <v>309</v>
      </c>
      <c r="O7048" t="s">
        <v>1606</v>
      </c>
      <c r="P7048" t="s">
        <v>20</v>
      </c>
      <c r="Q7048" s="236">
        <v>44866</v>
      </c>
      <c r="R7048" s="236">
        <v>44986</v>
      </c>
      <c r="S7048" t="s">
        <v>8452</v>
      </c>
      <c r="T7048" s="196"/>
      <c r="U7048" s="196"/>
      <c r="V7048" s="196"/>
      <c r="W7048" s="196"/>
      <c r="X7048" s="222"/>
      <c r="Y7048" t="s">
        <v>8309</v>
      </c>
      <c r="Z7048">
        <v>1813213381</v>
      </c>
      <c r="AA7048" t="s">
        <v>8285</v>
      </c>
      <c r="AB7048" s="221" t="str">
        <f>_xlfn.IFNA(IF(Table[[#This Row],[Programme Partner]]&lt;&gt;Table[[#This Row],[Implementing Partner]],CONCATENATE(Table[[#This Row],[Programme Partner]],"-",Table[[#This Row],[Implementing Partner]]),Table[[#This Row],[Programme Partner]]),"")</f>
        <v>IOM-ACF</v>
      </c>
    </row>
    <row r="7049" spans="1:28" ht="16.5" customHeight="1">
      <c r="A7049" s="183"/>
      <c r="B7049" s="195" t="s">
        <v>5148</v>
      </c>
      <c r="C7049" s="198" t="s">
        <v>4993</v>
      </c>
      <c r="D7049" s="212" t="s">
        <v>8324</v>
      </c>
      <c r="E7049" s="269" t="s">
        <v>27</v>
      </c>
      <c r="F7049" s="195" t="s">
        <v>8012</v>
      </c>
      <c r="G7049" t="s">
        <v>8586</v>
      </c>
      <c r="H7049" s="195" t="str">
        <f>IFERROR(VLOOKUP(Table[[#This Row],[Activity Details of Assistance]],WHAT!E:F,2,FALSE),"")</f>
        <v># of door</v>
      </c>
      <c r="I7049" s="195"/>
      <c r="J7049">
        <v>209</v>
      </c>
      <c r="K7049" t="s">
        <v>8280</v>
      </c>
      <c r="L7049" s="306" t="s">
        <v>13</v>
      </c>
      <c r="M7049" t="s">
        <v>14</v>
      </c>
      <c r="N7049" t="s">
        <v>309</v>
      </c>
      <c r="O7049" t="s">
        <v>1606</v>
      </c>
      <c r="P7049" t="s">
        <v>20</v>
      </c>
      <c r="Q7049" s="236">
        <v>44866</v>
      </c>
      <c r="R7049" s="236">
        <v>44986</v>
      </c>
      <c r="S7049" t="s">
        <v>8452</v>
      </c>
      <c r="T7049" s="196"/>
      <c r="U7049" s="196"/>
      <c r="V7049" s="196"/>
      <c r="W7049" s="196"/>
      <c r="X7049" s="222"/>
      <c r="Y7049" t="s">
        <v>8309</v>
      </c>
      <c r="Z7049">
        <v>1813213381</v>
      </c>
      <c r="AA7049" t="s">
        <v>8285</v>
      </c>
      <c r="AB7049" s="221" t="str">
        <f>_xlfn.IFNA(IF(Table[[#This Row],[Programme Partner]]&lt;&gt;Table[[#This Row],[Implementing Partner]],CONCATENATE(Table[[#This Row],[Programme Partner]],"-",Table[[#This Row],[Implementing Partner]]),Table[[#This Row],[Programme Partner]]),"")</f>
        <v>IOM-ACF</v>
      </c>
    </row>
    <row r="7050" spans="1:28" ht="16.5" customHeight="1">
      <c r="A7050" s="183"/>
      <c r="B7050" s="195" t="s">
        <v>5148</v>
      </c>
      <c r="C7050" s="198" t="s">
        <v>4993</v>
      </c>
      <c r="D7050" s="212" t="s">
        <v>8324</v>
      </c>
      <c r="E7050" s="269" t="s">
        <v>27</v>
      </c>
      <c r="F7050" s="195" t="s">
        <v>8012</v>
      </c>
      <c r="G7050" t="s">
        <v>8357</v>
      </c>
      <c r="H7050" s="195" t="str">
        <f>IFERROR(VLOOKUP(Table[[#This Row],[Activity Details of Assistance]],WHAT!E:F,2,FALSE),"")</f>
        <v># of door</v>
      </c>
      <c r="I7050" s="195"/>
      <c r="J7050">
        <v>982</v>
      </c>
      <c r="K7050" t="s">
        <v>8280</v>
      </c>
      <c r="L7050" s="306" t="s">
        <v>13</v>
      </c>
      <c r="M7050" t="s">
        <v>14</v>
      </c>
      <c r="N7050" t="s">
        <v>309</v>
      </c>
      <c r="O7050" t="s">
        <v>1606</v>
      </c>
      <c r="P7050" t="s">
        <v>20</v>
      </c>
      <c r="Q7050" s="236">
        <v>44866</v>
      </c>
      <c r="R7050" s="236">
        <v>44986</v>
      </c>
      <c r="S7050" t="s">
        <v>8452</v>
      </c>
      <c r="T7050" s="196"/>
      <c r="U7050" s="196"/>
      <c r="V7050" s="196"/>
      <c r="W7050" s="196"/>
      <c r="X7050" s="222"/>
      <c r="Y7050" t="s">
        <v>8309</v>
      </c>
      <c r="Z7050">
        <v>1813213381</v>
      </c>
      <c r="AA7050" t="s">
        <v>8285</v>
      </c>
      <c r="AB7050" s="221" t="str">
        <f>_xlfn.IFNA(IF(Table[[#This Row],[Programme Partner]]&lt;&gt;Table[[#This Row],[Implementing Partner]],CONCATENATE(Table[[#This Row],[Programme Partner]],"-",Table[[#This Row],[Implementing Partner]]),Table[[#This Row],[Programme Partner]]),"")</f>
        <v>IOM-ACF</v>
      </c>
    </row>
    <row r="7051" spans="1:28" ht="16.5" customHeight="1">
      <c r="A7051" s="183"/>
      <c r="B7051" s="195" t="s">
        <v>5148</v>
      </c>
      <c r="C7051" s="198" t="s">
        <v>4993</v>
      </c>
      <c r="D7051" s="212" t="s">
        <v>8324</v>
      </c>
      <c r="E7051" s="269" t="s">
        <v>27</v>
      </c>
      <c r="F7051" s="195" t="s">
        <v>8013</v>
      </c>
      <c r="G7051" t="s">
        <v>8317</v>
      </c>
      <c r="H7051" s="195" t="str">
        <f>IFERROR(VLOOKUP(Table[[#This Row],[Activity Details of Assistance]],WHAT!E:F,2,FALSE),"")</f>
        <v># of estimated persons reached by mass-media campaign</v>
      </c>
      <c r="I7051" s="195"/>
      <c r="J7051">
        <v>1</v>
      </c>
      <c r="K7051" t="s">
        <v>8280</v>
      </c>
      <c r="L7051" s="306" t="s">
        <v>13</v>
      </c>
      <c r="M7051" t="s">
        <v>14</v>
      </c>
      <c r="N7051" t="s">
        <v>309</v>
      </c>
      <c r="O7051" t="s">
        <v>1606</v>
      </c>
      <c r="P7051" t="s">
        <v>20</v>
      </c>
      <c r="Q7051" s="236">
        <v>44866</v>
      </c>
      <c r="R7051" s="236">
        <v>44986</v>
      </c>
      <c r="S7051" t="s">
        <v>8452</v>
      </c>
      <c r="T7051" s="196"/>
      <c r="U7051" s="196"/>
      <c r="V7051" s="196"/>
      <c r="W7051" s="196"/>
      <c r="X7051" s="222"/>
      <c r="Y7051" t="s">
        <v>8309</v>
      </c>
      <c r="Z7051">
        <v>1813213381</v>
      </c>
      <c r="AA7051" t="s">
        <v>8285</v>
      </c>
      <c r="AB7051" s="221" t="str">
        <f>_xlfn.IFNA(IF(Table[[#This Row],[Programme Partner]]&lt;&gt;Table[[#This Row],[Implementing Partner]],CONCATENATE(Table[[#This Row],[Programme Partner]],"-",Table[[#This Row],[Implementing Partner]]),Table[[#This Row],[Programme Partner]]),"")</f>
        <v>IOM-ACF</v>
      </c>
    </row>
    <row r="7052" spans="1:28" ht="16.5" customHeight="1">
      <c r="A7052" s="183"/>
      <c r="B7052" s="195" t="s">
        <v>5148</v>
      </c>
      <c r="C7052" s="198" t="s">
        <v>4993</v>
      </c>
      <c r="D7052" s="212" t="s">
        <v>8324</v>
      </c>
      <c r="E7052" s="269" t="s">
        <v>27</v>
      </c>
      <c r="F7052" s="195" t="s">
        <v>8013</v>
      </c>
      <c r="G7052" t="s">
        <v>8360</v>
      </c>
      <c r="H7052" s="195" t="str">
        <f>IFERROR(VLOOKUP(Table[[#This Row],[Activity Details of Assistance]],WHAT!E:F,2,FALSE),"")</f>
        <v># of household</v>
      </c>
      <c r="I7052" s="195"/>
      <c r="J7052">
        <v>7933</v>
      </c>
      <c r="K7052" t="s">
        <v>8280</v>
      </c>
      <c r="L7052" s="306" t="s">
        <v>13</v>
      </c>
      <c r="M7052" t="s">
        <v>14</v>
      </c>
      <c r="N7052" t="s">
        <v>309</v>
      </c>
      <c r="O7052" t="s">
        <v>1606</v>
      </c>
      <c r="P7052" t="s">
        <v>20</v>
      </c>
      <c r="Q7052" s="236">
        <v>44866</v>
      </c>
      <c r="R7052" s="236">
        <v>44986</v>
      </c>
      <c r="S7052" t="s">
        <v>8452</v>
      </c>
      <c r="T7052" s="196"/>
      <c r="U7052" s="196"/>
      <c r="V7052" s="196"/>
      <c r="W7052" s="196"/>
      <c r="X7052" s="222"/>
      <c r="Y7052" t="s">
        <v>8309</v>
      </c>
      <c r="Z7052">
        <v>1813213381</v>
      </c>
      <c r="AA7052" t="s">
        <v>8285</v>
      </c>
      <c r="AB7052" s="221" t="str">
        <f>_xlfn.IFNA(IF(Table[[#This Row],[Programme Partner]]&lt;&gt;Table[[#This Row],[Implementing Partner]],CONCATENATE(Table[[#This Row],[Programme Partner]],"-",Table[[#This Row],[Implementing Partner]]),Table[[#This Row],[Programme Partner]]),"")</f>
        <v>IOM-ACF</v>
      </c>
    </row>
    <row r="7053" spans="1:28" ht="16.5" customHeight="1">
      <c r="A7053" s="183"/>
      <c r="B7053" s="195" t="s">
        <v>5148</v>
      </c>
      <c r="C7053" s="198" t="s">
        <v>4993</v>
      </c>
      <c r="D7053" s="212" t="s">
        <v>8324</v>
      </c>
      <c r="E7053" s="269" t="s">
        <v>27</v>
      </c>
      <c r="F7053" s="195" t="s">
        <v>8014</v>
      </c>
      <c r="G7053" t="s">
        <v>8358</v>
      </c>
      <c r="H7053" s="195" t="str">
        <f>IFERROR(VLOOKUP(Table[[#This Row],[Activity Details of Assistance]],WHAT!E:F,2,FALSE),"")</f>
        <v># of campaign per camp </v>
      </c>
      <c r="I7053" s="195"/>
      <c r="J7053">
        <v>20</v>
      </c>
      <c r="K7053" t="s">
        <v>8280</v>
      </c>
      <c r="L7053" s="306" t="s">
        <v>13</v>
      </c>
      <c r="M7053" t="s">
        <v>14</v>
      </c>
      <c r="N7053" t="s">
        <v>309</v>
      </c>
      <c r="O7053" t="s">
        <v>1606</v>
      </c>
      <c r="P7053" t="s">
        <v>20</v>
      </c>
      <c r="Q7053" s="236">
        <v>44866</v>
      </c>
      <c r="R7053" s="236">
        <v>44986</v>
      </c>
      <c r="S7053" t="s">
        <v>8452</v>
      </c>
      <c r="T7053" s="196"/>
      <c r="U7053" s="196"/>
      <c r="V7053" s="196"/>
      <c r="W7053" s="196"/>
      <c r="X7053" s="222"/>
      <c r="Y7053" t="s">
        <v>8309</v>
      </c>
      <c r="Z7053">
        <v>1813213381</v>
      </c>
      <c r="AA7053" t="s">
        <v>8285</v>
      </c>
      <c r="AB7053" s="221" t="str">
        <f>_xlfn.IFNA(IF(Table[[#This Row],[Programme Partner]]&lt;&gt;Table[[#This Row],[Implementing Partner]],CONCATENATE(Table[[#This Row],[Programme Partner]],"-",Table[[#This Row],[Implementing Partner]]),Table[[#This Row],[Programme Partner]]),"")</f>
        <v>IOM-ACF</v>
      </c>
    </row>
    <row r="7054" spans="1:28" ht="16.5" customHeight="1">
      <c r="A7054" s="183"/>
      <c r="B7054" s="195" t="s">
        <v>5148</v>
      </c>
      <c r="C7054" s="198" t="s">
        <v>4993</v>
      </c>
      <c r="D7054" s="212" t="s">
        <v>8324</v>
      </c>
      <c r="E7054" s="269" t="s">
        <v>27</v>
      </c>
      <c r="F7054" s="195" t="s">
        <v>8014</v>
      </c>
      <c r="G7054" s="103" t="s">
        <v>8361</v>
      </c>
      <c r="H7054" s="195" t="str">
        <f>IFERROR(VLOOKUP(Table[[#This Row],[Activity Details of Assistance]],WHAT!E:F,2,FALSE),"")</f>
        <v># of plant</v>
      </c>
      <c r="I7054" s="195"/>
      <c r="J7054">
        <v>2</v>
      </c>
      <c r="K7054" t="s">
        <v>8280</v>
      </c>
      <c r="L7054" s="306" t="s">
        <v>13</v>
      </c>
      <c r="M7054" t="s">
        <v>14</v>
      </c>
      <c r="N7054" t="s">
        <v>309</v>
      </c>
      <c r="O7054" t="s">
        <v>1606</v>
      </c>
      <c r="P7054" t="s">
        <v>20</v>
      </c>
      <c r="Q7054" s="236">
        <v>44866</v>
      </c>
      <c r="R7054" s="236">
        <v>44986</v>
      </c>
      <c r="S7054" t="s">
        <v>8452</v>
      </c>
      <c r="T7054" s="196"/>
      <c r="U7054" s="196"/>
      <c r="V7054" s="196"/>
      <c r="W7054" s="196"/>
      <c r="X7054" s="222"/>
      <c r="Y7054" t="s">
        <v>8309</v>
      </c>
      <c r="Z7054">
        <v>1813213381</v>
      </c>
      <c r="AA7054" t="s">
        <v>8285</v>
      </c>
      <c r="AB7054" s="221" t="str">
        <f>_xlfn.IFNA(IF(Table[[#This Row],[Programme Partner]]&lt;&gt;Table[[#This Row],[Implementing Partner]],CONCATENATE(Table[[#This Row],[Programme Partner]],"-",Table[[#This Row],[Implementing Partner]]),Table[[#This Row],[Programme Partner]]),"")</f>
        <v>IOM-ACF</v>
      </c>
    </row>
    <row r="7055" spans="1:28" ht="16.5" customHeight="1">
      <c r="A7055" s="183"/>
      <c r="B7055" s="195" t="s">
        <v>5273</v>
      </c>
      <c r="C7055" s="198" t="s">
        <v>5033</v>
      </c>
      <c r="D7055" s="212" t="s">
        <v>5273</v>
      </c>
      <c r="E7055" s="269" t="s">
        <v>27</v>
      </c>
      <c r="F7055" s="195" t="s">
        <v>8011</v>
      </c>
      <c r="G7055" t="s">
        <v>8584</v>
      </c>
      <c r="H7055" s="195" t="str">
        <f>IFERROR(VLOOKUP(Table[[#This Row],[Activity Details of Assistance]],WHAT!E:F,2,FALSE),"")</f>
        <v># of tube well</v>
      </c>
      <c r="I7055" s="195"/>
      <c r="J7055">
        <v>105</v>
      </c>
      <c r="K7055" t="s">
        <v>8280</v>
      </c>
      <c r="L7055" s="306" t="s">
        <v>13</v>
      </c>
      <c r="M7055" t="s">
        <v>14</v>
      </c>
      <c r="N7055" t="s">
        <v>307</v>
      </c>
      <c r="O7055" t="s">
        <v>1603</v>
      </c>
      <c r="P7055" t="s">
        <v>4682</v>
      </c>
      <c r="Q7055" s="236">
        <v>44866</v>
      </c>
      <c r="R7055" s="236">
        <v>44896</v>
      </c>
      <c r="S7055" t="s">
        <v>8452</v>
      </c>
      <c r="T7055" s="196"/>
      <c r="U7055" s="196"/>
      <c r="V7055" s="196"/>
      <c r="W7055" s="196"/>
      <c r="X7055" s="222"/>
      <c r="Y7055" t="s">
        <v>8650</v>
      </c>
      <c r="Z7055">
        <v>1847456121</v>
      </c>
      <c r="AA7055" t="s">
        <v>8651</v>
      </c>
      <c r="AB7055" s="221" t="str">
        <f>_xlfn.IFNA(IF(Table[[#This Row],[Programme Partner]]&lt;&gt;Table[[#This Row],[Implementing Partner]],CONCATENATE(Table[[#This Row],[Programme Partner]],"-",Table[[#This Row],[Implementing Partner]]),Table[[#This Row],[Programme Partner]]),"")</f>
        <v>UNHCR-BRAC</v>
      </c>
    </row>
    <row r="7056" spans="1:28" ht="16.5" customHeight="1">
      <c r="A7056" s="183"/>
      <c r="B7056" s="195" t="s">
        <v>5273</v>
      </c>
      <c r="C7056" s="198" t="s">
        <v>5033</v>
      </c>
      <c r="D7056" s="212" t="s">
        <v>5273</v>
      </c>
      <c r="E7056" s="269" t="s">
        <v>27</v>
      </c>
      <c r="F7056" s="195" t="s">
        <v>8011</v>
      </c>
      <c r="G7056" t="s">
        <v>8355</v>
      </c>
      <c r="H7056" s="195" t="str">
        <f>IFERROR(VLOOKUP(Table[[#This Row],[Activity Details of Assistance]],WHAT!E:F,2,FALSE),"")</f>
        <v># of water network</v>
      </c>
      <c r="I7056" s="195"/>
      <c r="J7056">
        <v>9</v>
      </c>
      <c r="K7056" t="s">
        <v>8280</v>
      </c>
      <c r="L7056" s="306" t="s">
        <v>13</v>
      </c>
      <c r="M7056" t="s">
        <v>14</v>
      </c>
      <c r="N7056" t="s">
        <v>307</v>
      </c>
      <c r="O7056" t="s">
        <v>1603</v>
      </c>
      <c r="P7056" t="s">
        <v>4682</v>
      </c>
      <c r="Q7056" s="236">
        <v>44866</v>
      </c>
      <c r="R7056" s="236">
        <v>44896</v>
      </c>
      <c r="S7056" t="s">
        <v>8452</v>
      </c>
      <c r="T7056" s="196"/>
      <c r="U7056" s="196"/>
      <c r="V7056" s="196"/>
      <c r="W7056" s="196"/>
      <c r="X7056" s="222"/>
      <c r="Y7056" t="s">
        <v>8650</v>
      </c>
      <c r="Z7056">
        <v>1847456121</v>
      </c>
      <c r="AA7056" t="s">
        <v>8651</v>
      </c>
      <c r="AB7056" s="221" t="str">
        <f>_xlfn.IFNA(IF(Table[[#This Row],[Programme Partner]]&lt;&gt;Table[[#This Row],[Implementing Partner]],CONCATENATE(Table[[#This Row],[Programme Partner]],"-",Table[[#This Row],[Implementing Partner]]),Table[[#This Row],[Programme Partner]]),"")</f>
        <v>UNHCR-BRAC</v>
      </c>
    </row>
    <row r="7057" spans="1:28" ht="16.5" customHeight="1">
      <c r="A7057" s="183"/>
      <c r="B7057" s="195" t="s">
        <v>5273</v>
      </c>
      <c r="C7057" s="198" t="s">
        <v>5033</v>
      </c>
      <c r="D7057" s="212" t="s">
        <v>5273</v>
      </c>
      <c r="E7057" s="269" t="s">
        <v>27</v>
      </c>
      <c r="F7057" s="195" t="s">
        <v>8012</v>
      </c>
      <c r="G7057" t="s">
        <v>8585</v>
      </c>
      <c r="H7057" s="195" t="str">
        <f>IFERROR(VLOOKUP(Table[[#This Row],[Activity Details of Assistance]],WHAT!E:F,2,FALSE),"")</f>
        <v xml:space="preserve"># of door </v>
      </c>
      <c r="I7057" s="195"/>
      <c r="J7057">
        <v>30</v>
      </c>
      <c r="K7057" t="s">
        <v>8280</v>
      </c>
      <c r="L7057" s="306" t="s">
        <v>13</v>
      </c>
      <c r="M7057" t="s">
        <v>14</v>
      </c>
      <c r="N7057" t="s">
        <v>307</v>
      </c>
      <c r="O7057" t="s">
        <v>1603</v>
      </c>
      <c r="P7057" t="s">
        <v>4682</v>
      </c>
      <c r="Q7057" s="236">
        <v>44866</v>
      </c>
      <c r="R7057" s="236">
        <v>44896</v>
      </c>
      <c r="S7057" t="s">
        <v>8452</v>
      </c>
      <c r="T7057" s="196"/>
      <c r="U7057" s="196"/>
      <c r="V7057" s="196"/>
      <c r="W7057" s="196"/>
      <c r="X7057" s="222"/>
      <c r="Y7057" t="s">
        <v>8650</v>
      </c>
      <c r="Z7057">
        <v>1847456121</v>
      </c>
      <c r="AA7057" t="s">
        <v>8651</v>
      </c>
      <c r="AB7057" s="221" t="str">
        <f>_xlfn.IFNA(IF(Table[[#This Row],[Programme Partner]]&lt;&gt;Table[[#This Row],[Implementing Partner]],CONCATENATE(Table[[#This Row],[Programme Partner]],"-",Table[[#This Row],[Implementing Partner]]),Table[[#This Row],[Programme Partner]]),"")</f>
        <v>UNHCR-BRAC</v>
      </c>
    </row>
    <row r="7058" spans="1:28" ht="16.5" customHeight="1">
      <c r="A7058" s="183"/>
      <c r="B7058" s="195" t="s">
        <v>5273</v>
      </c>
      <c r="C7058" s="198" t="s">
        <v>5033</v>
      </c>
      <c r="D7058" s="212" t="s">
        <v>5273</v>
      </c>
      <c r="E7058" s="269" t="s">
        <v>27</v>
      </c>
      <c r="F7058" s="195" t="s">
        <v>8012</v>
      </c>
      <c r="G7058" t="s">
        <v>8359</v>
      </c>
      <c r="H7058" s="195" t="str">
        <f>IFERROR(VLOOKUP(Table[[#This Row],[Activity Details of Assistance]],WHAT!E:F,2,FALSE),"")</f>
        <v># of FSM Site</v>
      </c>
      <c r="I7058" s="195"/>
      <c r="J7058">
        <v>3</v>
      </c>
      <c r="K7058" t="s">
        <v>8280</v>
      </c>
      <c r="L7058" s="306" t="s">
        <v>13</v>
      </c>
      <c r="M7058" t="s">
        <v>14</v>
      </c>
      <c r="N7058" t="s">
        <v>307</v>
      </c>
      <c r="O7058" t="s">
        <v>1603</v>
      </c>
      <c r="P7058" t="s">
        <v>4682</v>
      </c>
      <c r="Q7058" s="236">
        <v>44866</v>
      </c>
      <c r="R7058" s="236">
        <v>44896</v>
      </c>
      <c r="S7058" t="s">
        <v>8452</v>
      </c>
      <c r="T7058" s="196"/>
      <c r="U7058" s="196"/>
      <c r="V7058" s="196"/>
      <c r="W7058" s="196"/>
      <c r="X7058" s="222"/>
      <c r="Y7058" t="s">
        <v>8650</v>
      </c>
      <c r="Z7058">
        <v>1847456121</v>
      </c>
      <c r="AA7058" t="s">
        <v>8651</v>
      </c>
      <c r="AB7058" s="221" t="str">
        <f>_xlfn.IFNA(IF(Table[[#This Row],[Programme Partner]]&lt;&gt;Table[[#This Row],[Implementing Partner]],CONCATENATE(Table[[#This Row],[Programme Partner]],"-",Table[[#This Row],[Implementing Partner]]),Table[[#This Row],[Programme Partner]]),"")</f>
        <v>UNHCR-BRAC</v>
      </c>
    </row>
    <row r="7059" spans="1:28" ht="16.5" customHeight="1">
      <c r="A7059" s="183"/>
      <c r="B7059" s="195" t="s">
        <v>5273</v>
      </c>
      <c r="C7059" s="198" t="s">
        <v>5033</v>
      </c>
      <c r="D7059" s="212" t="s">
        <v>5273</v>
      </c>
      <c r="E7059" s="269" t="s">
        <v>27</v>
      </c>
      <c r="F7059" s="195" t="s">
        <v>8012</v>
      </c>
      <c r="G7059" t="s">
        <v>8356</v>
      </c>
      <c r="H7059" s="195" t="str">
        <f>IFERROR(VLOOKUP(Table[[#This Row],[Activity Details of Assistance]],WHAT!E:F,2,FALSE),"")</f>
        <v># of FSM Site</v>
      </c>
      <c r="I7059" s="195"/>
      <c r="J7059">
        <v>1</v>
      </c>
      <c r="K7059" t="s">
        <v>8280</v>
      </c>
      <c r="L7059" s="306" t="s">
        <v>13</v>
      </c>
      <c r="M7059" t="s">
        <v>14</v>
      </c>
      <c r="N7059" t="s">
        <v>307</v>
      </c>
      <c r="O7059" t="s">
        <v>1603</v>
      </c>
      <c r="P7059" t="s">
        <v>4682</v>
      </c>
      <c r="Q7059" s="236">
        <v>44866</v>
      </c>
      <c r="R7059" s="236">
        <v>44896</v>
      </c>
      <c r="S7059" t="s">
        <v>8452</v>
      </c>
      <c r="T7059" s="196"/>
      <c r="U7059" s="196"/>
      <c r="V7059" s="196"/>
      <c r="W7059" s="196"/>
      <c r="X7059" s="222"/>
      <c r="Y7059" t="s">
        <v>8650</v>
      </c>
      <c r="Z7059">
        <v>1847456121</v>
      </c>
      <c r="AA7059" t="s">
        <v>8651</v>
      </c>
      <c r="AB7059" s="221" t="str">
        <f>_xlfn.IFNA(IF(Table[[#This Row],[Programme Partner]]&lt;&gt;Table[[#This Row],[Implementing Partner]],CONCATENATE(Table[[#This Row],[Programme Partner]],"-",Table[[#This Row],[Implementing Partner]]),Table[[#This Row],[Programme Partner]]),"")</f>
        <v>UNHCR-BRAC</v>
      </c>
    </row>
    <row r="7060" spans="1:28" ht="16.5" customHeight="1">
      <c r="A7060" s="183"/>
      <c r="B7060" s="195" t="s">
        <v>5273</v>
      </c>
      <c r="C7060" s="198" t="s">
        <v>5033</v>
      </c>
      <c r="D7060" s="212" t="s">
        <v>5273</v>
      </c>
      <c r="E7060" s="269" t="s">
        <v>27</v>
      </c>
      <c r="F7060" s="195" t="s">
        <v>8012</v>
      </c>
      <c r="G7060" t="s">
        <v>8586</v>
      </c>
      <c r="H7060" s="195" t="str">
        <f>IFERROR(VLOOKUP(Table[[#This Row],[Activity Details of Assistance]],WHAT!E:F,2,FALSE),"")</f>
        <v># of door</v>
      </c>
      <c r="I7060" s="195"/>
      <c r="J7060">
        <v>115</v>
      </c>
      <c r="K7060" t="s">
        <v>8280</v>
      </c>
      <c r="L7060" s="306" t="s">
        <v>13</v>
      </c>
      <c r="M7060" t="s">
        <v>14</v>
      </c>
      <c r="N7060" t="s">
        <v>307</v>
      </c>
      <c r="O7060" t="s">
        <v>1603</v>
      </c>
      <c r="P7060" t="s">
        <v>4682</v>
      </c>
      <c r="Q7060" s="236">
        <v>44866</v>
      </c>
      <c r="R7060" s="236">
        <v>44896</v>
      </c>
      <c r="S7060" t="s">
        <v>8452</v>
      </c>
      <c r="T7060" s="196"/>
      <c r="U7060" s="196"/>
      <c r="V7060" s="196"/>
      <c r="W7060" s="196"/>
      <c r="X7060" s="222"/>
      <c r="Y7060" t="s">
        <v>8650</v>
      </c>
      <c r="Z7060">
        <v>1847456121</v>
      </c>
      <c r="AA7060" t="s">
        <v>8651</v>
      </c>
      <c r="AB7060" s="221" t="str">
        <f>_xlfn.IFNA(IF(Table[[#This Row],[Programme Partner]]&lt;&gt;Table[[#This Row],[Implementing Partner]],CONCATENATE(Table[[#This Row],[Programme Partner]],"-",Table[[#This Row],[Implementing Partner]]),Table[[#This Row],[Programme Partner]]),"")</f>
        <v>UNHCR-BRAC</v>
      </c>
    </row>
    <row r="7061" spans="1:28" ht="16.5" customHeight="1">
      <c r="A7061" s="183"/>
      <c r="B7061" s="195" t="s">
        <v>5273</v>
      </c>
      <c r="C7061" s="198" t="s">
        <v>5033</v>
      </c>
      <c r="D7061" s="212" t="s">
        <v>5273</v>
      </c>
      <c r="E7061" s="269" t="s">
        <v>27</v>
      </c>
      <c r="F7061" s="195" t="s">
        <v>8012</v>
      </c>
      <c r="G7061" t="s">
        <v>8357</v>
      </c>
      <c r="H7061" s="195" t="str">
        <f>IFERROR(VLOOKUP(Table[[#This Row],[Activity Details of Assistance]],WHAT!E:F,2,FALSE),"")</f>
        <v># of door</v>
      </c>
      <c r="I7061" s="195"/>
      <c r="J7061">
        <v>225</v>
      </c>
      <c r="K7061" t="s">
        <v>8280</v>
      </c>
      <c r="L7061" s="306" t="s">
        <v>13</v>
      </c>
      <c r="M7061" t="s">
        <v>14</v>
      </c>
      <c r="N7061" t="s">
        <v>307</v>
      </c>
      <c r="O7061" t="s">
        <v>1603</v>
      </c>
      <c r="P7061" t="s">
        <v>4682</v>
      </c>
      <c r="Q7061" s="236">
        <v>44866</v>
      </c>
      <c r="R7061" s="236">
        <v>44896</v>
      </c>
      <c r="S7061" t="s">
        <v>8452</v>
      </c>
      <c r="T7061" s="196"/>
      <c r="U7061" s="196"/>
      <c r="V7061" s="196"/>
      <c r="W7061" s="196"/>
      <c r="X7061" s="222"/>
      <c r="Y7061" t="s">
        <v>8650</v>
      </c>
      <c r="Z7061">
        <v>1847456121</v>
      </c>
      <c r="AA7061" t="s">
        <v>8651</v>
      </c>
      <c r="AB7061" s="221" t="str">
        <f>_xlfn.IFNA(IF(Table[[#This Row],[Programme Partner]]&lt;&gt;Table[[#This Row],[Implementing Partner]],CONCATENATE(Table[[#This Row],[Programme Partner]],"-",Table[[#This Row],[Implementing Partner]]),Table[[#This Row],[Programme Partner]]),"")</f>
        <v>UNHCR-BRAC</v>
      </c>
    </row>
    <row r="7062" spans="1:28" ht="16.5" customHeight="1">
      <c r="A7062" s="183"/>
      <c r="B7062" s="195" t="s">
        <v>5273</v>
      </c>
      <c r="C7062" s="198" t="s">
        <v>5033</v>
      </c>
      <c r="D7062" s="212" t="s">
        <v>5273</v>
      </c>
      <c r="E7062" s="269" t="s">
        <v>27</v>
      </c>
      <c r="F7062" s="195" t="s">
        <v>8013</v>
      </c>
      <c r="G7062" t="s">
        <v>8313</v>
      </c>
      <c r="H7062" s="195" t="str">
        <f>IFERROR(VLOOKUP(Table[[#This Row],[Activity Details of Assistance]],WHAT!E:F,2,FALSE),"")</f>
        <v># of HP sessions at community level</v>
      </c>
      <c r="I7062" s="195"/>
      <c r="J7062">
        <v>971</v>
      </c>
      <c r="K7062" t="s">
        <v>8280</v>
      </c>
      <c r="L7062" s="306" t="s">
        <v>13</v>
      </c>
      <c r="M7062" t="s">
        <v>14</v>
      </c>
      <c r="N7062" t="s">
        <v>307</v>
      </c>
      <c r="O7062" t="s">
        <v>1603</v>
      </c>
      <c r="P7062" t="s">
        <v>4682</v>
      </c>
      <c r="Q7062" s="236">
        <v>44866</v>
      </c>
      <c r="R7062" s="236">
        <v>44896</v>
      </c>
      <c r="S7062" t="s">
        <v>8452</v>
      </c>
      <c r="T7062" s="196"/>
      <c r="U7062" s="196"/>
      <c r="V7062" s="196"/>
      <c r="W7062" s="196"/>
      <c r="X7062" s="222"/>
      <c r="Y7062" t="s">
        <v>8650</v>
      </c>
      <c r="Z7062">
        <v>1847456121</v>
      </c>
      <c r="AA7062" t="s">
        <v>8651</v>
      </c>
      <c r="AB7062" s="221" t="str">
        <f>_xlfn.IFNA(IF(Table[[#This Row],[Programme Partner]]&lt;&gt;Table[[#This Row],[Implementing Partner]],CONCATENATE(Table[[#This Row],[Programme Partner]],"-",Table[[#This Row],[Implementing Partner]]),Table[[#This Row],[Programme Partner]]),"")</f>
        <v>UNHCR-BRAC</v>
      </c>
    </row>
    <row r="7063" spans="1:28" ht="16.5" customHeight="1">
      <c r="A7063" s="183"/>
      <c r="B7063" s="195" t="s">
        <v>5273</v>
      </c>
      <c r="C7063" s="198" t="s">
        <v>5033</v>
      </c>
      <c r="D7063" s="212" t="s">
        <v>5273</v>
      </c>
      <c r="E7063" s="269" t="s">
        <v>27</v>
      </c>
      <c r="F7063" s="195" t="s">
        <v>8013</v>
      </c>
      <c r="G7063" t="s">
        <v>8314</v>
      </c>
      <c r="H7063" s="195" t="str">
        <f>IFERROR(VLOOKUP(Table[[#This Row],[Activity Details of Assistance]],WHAT!E:F,2,FALSE),"")</f>
        <v># of HP sessions at HH level</v>
      </c>
      <c r="I7063" s="195"/>
      <c r="J7063">
        <v>2576</v>
      </c>
      <c r="K7063" t="s">
        <v>8280</v>
      </c>
      <c r="L7063" s="306" t="s">
        <v>13</v>
      </c>
      <c r="M7063" t="s">
        <v>14</v>
      </c>
      <c r="N7063" t="s">
        <v>307</v>
      </c>
      <c r="O7063" t="s">
        <v>1603</v>
      </c>
      <c r="P7063" t="s">
        <v>4682</v>
      </c>
      <c r="Q7063" s="236">
        <v>44866</v>
      </c>
      <c r="R7063" s="236">
        <v>44896</v>
      </c>
      <c r="S7063" t="s">
        <v>8452</v>
      </c>
      <c r="T7063" s="196"/>
      <c r="U7063" s="196"/>
      <c r="V7063" s="196"/>
      <c r="W7063" s="196"/>
      <c r="X7063" s="222"/>
      <c r="Y7063" t="s">
        <v>8650</v>
      </c>
      <c r="Z7063">
        <v>1847456121</v>
      </c>
      <c r="AA7063" t="s">
        <v>8651</v>
      </c>
      <c r="AB7063" s="221" t="str">
        <f>_xlfn.IFNA(IF(Table[[#This Row],[Programme Partner]]&lt;&gt;Table[[#This Row],[Implementing Partner]],CONCATENATE(Table[[#This Row],[Programme Partner]],"-",Table[[#This Row],[Implementing Partner]]),Table[[#This Row],[Programme Partner]]),"")</f>
        <v>UNHCR-BRAC</v>
      </c>
    </row>
    <row r="7064" spans="1:28" ht="16.5" customHeight="1">
      <c r="A7064" s="183"/>
      <c r="B7064" s="195" t="s">
        <v>5273</v>
      </c>
      <c r="C7064" s="198" t="s">
        <v>5033</v>
      </c>
      <c r="D7064" s="212" t="s">
        <v>5273</v>
      </c>
      <c r="E7064" s="269" t="s">
        <v>27</v>
      </c>
      <c r="F7064" s="195" t="s">
        <v>8013</v>
      </c>
      <c r="G7064" t="s">
        <v>8317</v>
      </c>
      <c r="H7064" s="195" t="str">
        <f>IFERROR(VLOOKUP(Table[[#This Row],[Activity Details of Assistance]],WHAT!E:F,2,FALSE),"")</f>
        <v># of estimated persons reached by mass-media campaign</v>
      </c>
      <c r="I7064" s="195"/>
      <c r="J7064">
        <v>1</v>
      </c>
      <c r="K7064" t="s">
        <v>8280</v>
      </c>
      <c r="L7064" s="306" t="s">
        <v>13</v>
      </c>
      <c r="M7064" t="s">
        <v>14</v>
      </c>
      <c r="N7064" t="s">
        <v>307</v>
      </c>
      <c r="O7064" t="s">
        <v>1603</v>
      </c>
      <c r="P7064" t="s">
        <v>4682</v>
      </c>
      <c r="Q7064" s="236">
        <v>44866</v>
      </c>
      <c r="R7064" s="236">
        <v>44896</v>
      </c>
      <c r="S7064" t="s">
        <v>8452</v>
      </c>
      <c r="T7064" s="196"/>
      <c r="U7064" s="196"/>
      <c r="V7064" s="196"/>
      <c r="W7064" s="196"/>
      <c r="X7064" s="222"/>
      <c r="Y7064" t="s">
        <v>8650</v>
      </c>
      <c r="Z7064">
        <v>1847456121</v>
      </c>
      <c r="AA7064" t="s">
        <v>8651</v>
      </c>
      <c r="AB7064" s="221" t="str">
        <f>_xlfn.IFNA(IF(Table[[#This Row],[Programme Partner]]&lt;&gt;Table[[#This Row],[Implementing Partner]],CONCATENATE(Table[[#This Row],[Programme Partner]],"-",Table[[#This Row],[Implementing Partner]]),Table[[#This Row],[Programme Partner]]),"")</f>
        <v>UNHCR-BRAC</v>
      </c>
    </row>
    <row r="7065" spans="1:28" ht="16.5" customHeight="1">
      <c r="A7065" s="183"/>
      <c r="B7065" s="195" t="s">
        <v>5273</v>
      </c>
      <c r="C7065" s="198" t="s">
        <v>5033</v>
      </c>
      <c r="D7065" s="212" t="s">
        <v>5273</v>
      </c>
      <c r="E7065" s="269" t="s">
        <v>27</v>
      </c>
      <c r="F7065" s="195" t="s">
        <v>8014</v>
      </c>
      <c r="G7065" t="s">
        <v>8358</v>
      </c>
      <c r="H7065" s="195" t="str">
        <f>IFERROR(VLOOKUP(Table[[#This Row],[Activity Details of Assistance]],WHAT!E:F,2,FALSE),"")</f>
        <v># of campaign per camp </v>
      </c>
      <c r="I7065" s="195"/>
      <c r="J7065">
        <v>1</v>
      </c>
      <c r="K7065" t="s">
        <v>8280</v>
      </c>
      <c r="L7065" s="306" t="s">
        <v>13</v>
      </c>
      <c r="M7065" t="s">
        <v>14</v>
      </c>
      <c r="N7065" t="s">
        <v>307</v>
      </c>
      <c r="O7065" t="s">
        <v>1603</v>
      </c>
      <c r="P7065" t="s">
        <v>4682</v>
      </c>
      <c r="Q7065" s="236">
        <v>44866</v>
      </c>
      <c r="R7065" s="236">
        <v>44896</v>
      </c>
      <c r="S7065" t="s">
        <v>8452</v>
      </c>
      <c r="T7065" s="196"/>
      <c r="U7065" s="196"/>
      <c r="V7065" s="196"/>
      <c r="W7065" s="196"/>
      <c r="X7065" s="222"/>
      <c r="Y7065" t="s">
        <v>8650</v>
      </c>
      <c r="Z7065">
        <v>1847456121</v>
      </c>
      <c r="AA7065" t="s">
        <v>8651</v>
      </c>
      <c r="AB7065" s="221" t="str">
        <f>_xlfn.IFNA(IF(Table[[#This Row],[Programme Partner]]&lt;&gt;Table[[#This Row],[Implementing Partner]],CONCATENATE(Table[[#This Row],[Programme Partner]],"-",Table[[#This Row],[Implementing Partner]]),Table[[#This Row],[Programme Partner]]),"")</f>
        <v>UNHCR-BRAC</v>
      </c>
    </row>
    <row r="7066" spans="1:28" ht="16.5" customHeight="1">
      <c r="A7066" s="183"/>
      <c r="B7066" s="195" t="s">
        <v>5273</v>
      </c>
      <c r="C7066" s="198" t="s">
        <v>5033</v>
      </c>
      <c r="D7066" s="212" t="s">
        <v>5273</v>
      </c>
      <c r="E7066" s="269" t="s">
        <v>27</v>
      </c>
      <c r="F7066" s="195" t="s">
        <v>8014</v>
      </c>
      <c r="G7066" s="103" t="s">
        <v>8361</v>
      </c>
      <c r="H7066" s="195" t="str">
        <f>IFERROR(VLOOKUP(Table[[#This Row],[Activity Details of Assistance]],WHAT!E:F,2,FALSE),"")</f>
        <v># of plant</v>
      </c>
      <c r="I7066" s="195"/>
      <c r="J7066">
        <v>1</v>
      </c>
      <c r="K7066" t="s">
        <v>8280</v>
      </c>
      <c r="L7066" s="306" t="s">
        <v>13</v>
      </c>
      <c r="M7066" t="s">
        <v>14</v>
      </c>
      <c r="N7066" t="s">
        <v>307</v>
      </c>
      <c r="O7066" t="s">
        <v>1603</v>
      </c>
      <c r="P7066" t="s">
        <v>4682</v>
      </c>
      <c r="Q7066" s="236">
        <v>44866</v>
      </c>
      <c r="R7066" s="236">
        <v>44896</v>
      </c>
      <c r="S7066" t="s">
        <v>8452</v>
      </c>
      <c r="T7066" s="196"/>
      <c r="U7066" s="196"/>
      <c r="V7066" s="196"/>
      <c r="W7066" s="196"/>
      <c r="X7066" s="222"/>
      <c r="Y7066" t="s">
        <v>8650</v>
      </c>
      <c r="Z7066">
        <v>1847456121</v>
      </c>
      <c r="AA7066" t="s">
        <v>8651</v>
      </c>
      <c r="AB7066" s="221" t="str">
        <f>_xlfn.IFNA(IF(Table[[#This Row],[Programme Partner]]&lt;&gt;Table[[#This Row],[Implementing Partner]],CONCATENATE(Table[[#This Row],[Programme Partner]],"-",Table[[#This Row],[Implementing Partner]]),Table[[#This Row],[Programme Partner]]),"")</f>
        <v>UNHCR-BRAC</v>
      </c>
    </row>
    <row r="7067" spans="1:28" ht="16.5" customHeight="1">
      <c r="A7067" s="183"/>
      <c r="B7067" s="195" t="s">
        <v>8346</v>
      </c>
      <c r="C7067" s="198" t="s">
        <v>8346</v>
      </c>
      <c r="D7067" s="197" t="s">
        <v>5058</v>
      </c>
      <c r="E7067" s="269" t="s">
        <v>27</v>
      </c>
      <c r="F7067" s="195" t="s">
        <v>8011</v>
      </c>
      <c r="G7067" t="s">
        <v>8584</v>
      </c>
      <c r="H7067" s="195" t="str">
        <f>IFERROR(VLOOKUP(Table[[#This Row],[Activity Details of Assistance]],WHAT!E:F,2,FALSE),"")</f>
        <v># of tube well</v>
      </c>
      <c r="I7067" s="195"/>
      <c r="J7067">
        <v>51</v>
      </c>
      <c r="K7067" t="s">
        <v>8280</v>
      </c>
      <c r="L7067" s="306" t="s">
        <v>13</v>
      </c>
      <c r="M7067" t="s">
        <v>14</v>
      </c>
      <c r="N7067" t="s">
        <v>309</v>
      </c>
      <c r="O7067" t="s">
        <v>1606</v>
      </c>
      <c r="P7067" t="s">
        <v>6478</v>
      </c>
      <c r="Q7067" s="236">
        <v>44866</v>
      </c>
      <c r="R7067" s="236">
        <v>44896</v>
      </c>
      <c r="S7067" t="s">
        <v>8452</v>
      </c>
      <c r="T7067" s="196"/>
      <c r="U7067" s="196"/>
      <c r="V7067" s="196"/>
      <c r="W7067" s="196"/>
      <c r="X7067" s="222"/>
      <c r="Y7067" t="s">
        <v>8575</v>
      </c>
      <c r="Z7067">
        <v>1681597433</v>
      </c>
      <c r="AA7067" t="s">
        <v>8576</v>
      </c>
      <c r="AB7067" s="221" t="str">
        <f>_xlfn.IFNA(IF(Table[[#This Row],[Programme Partner]]&lt;&gt;Table[[#This Row],[Implementing Partner]],CONCATENATE(Table[[#This Row],[Programme Partner]],"-",Table[[#This Row],[Implementing Partner]]),Table[[#This Row],[Programme Partner]]),"")</f>
        <v>GREEN HILL</v>
      </c>
    </row>
    <row r="7068" spans="1:28" ht="16.5" customHeight="1">
      <c r="A7068" s="183"/>
      <c r="B7068" s="195" t="s">
        <v>8346</v>
      </c>
      <c r="C7068" s="198" t="s">
        <v>8346</v>
      </c>
      <c r="D7068" s="197" t="s">
        <v>5058</v>
      </c>
      <c r="E7068" s="269" t="s">
        <v>27</v>
      </c>
      <c r="F7068" s="195" t="s">
        <v>8011</v>
      </c>
      <c r="G7068" t="s">
        <v>8318</v>
      </c>
      <c r="H7068" s="195" t="str">
        <f>IFERROR(VLOOKUP(Table[[#This Row],[Activity Details of Assistance]],WHAT!E:F,2,FALSE),"")</f>
        <v># of household</v>
      </c>
      <c r="I7068" s="195"/>
      <c r="J7068">
        <v>1861</v>
      </c>
      <c r="K7068" t="s">
        <v>8280</v>
      </c>
      <c r="L7068" s="306" t="s">
        <v>13</v>
      </c>
      <c r="M7068" t="s">
        <v>14</v>
      </c>
      <c r="N7068" t="s">
        <v>309</v>
      </c>
      <c r="O7068" t="s">
        <v>1606</v>
      </c>
      <c r="P7068" t="s">
        <v>6478</v>
      </c>
      <c r="Q7068" s="236">
        <v>44866</v>
      </c>
      <c r="R7068" s="236">
        <v>44896</v>
      </c>
      <c r="S7068" t="s">
        <v>8452</v>
      </c>
      <c r="T7068" s="196"/>
      <c r="U7068" s="196"/>
      <c r="V7068" s="196"/>
      <c r="W7068" s="196"/>
      <c r="X7068" s="222"/>
      <c r="Y7068" t="s">
        <v>8575</v>
      </c>
      <c r="Z7068">
        <v>1681597433</v>
      </c>
      <c r="AA7068" t="s">
        <v>8576</v>
      </c>
      <c r="AB7068" s="221" t="str">
        <f>_xlfn.IFNA(IF(Table[[#This Row],[Programme Partner]]&lt;&gt;Table[[#This Row],[Implementing Partner]],CONCATENATE(Table[[#This Row],[Programme Partner]],"-",Table[[#This Row],[Implementing Partner]]),Table[[#This Row],[Programme Partner]]),"")</f>
        <v>GREEN HILL</v>
      </c>
    </row>
    <row r="7069" spans="1:28" ht="16.5" customHeight="1">
      <c r="A7069" s="183"/>
      <c r="B7069" s="195" t="s">
        <v>8346</v>
      </c>
      <c r="C7069" s="198" t="s">
        <v>8346</v>
      </c>
      <c r="D7069" s="197" t="s">
        <v>5058</v>
      </c>
      <c r="E7069" s="269" t="s">
        <v>27</v>
      </c>
      <c r="F7069" s="195" t="s">
        <v>8012</v>
      </c>
      <c r="G7069" t="s">
        <v>8585</v>
      </c>
      <c r="H7069" s="195" t="str">
        <f>IFERROR(VLOOKUP(Table[[#This Row],[Activity Details of Assistance]],WHAT!E:F,2,FALSE),"")</f>
        <v xml:space="preserve"># of door </v>
      </c>
      <c r="I7069" s="195"/>
      <c r="J7069">
        <v>47</v>
      </c>
      <c r="K7069" t="s">
        <v>8280</v>
      </c>
      <c r="L7069" s="306" t="s">
        <v>13</v>
      </c>
      <c r="M7069" t="s">
        <v>14</v>
      </c>
      <c r="N7069" t="s">
        <v>309</v>
      </c>
      <c r="O7069" t="s">
        <v>1606</v>
      </c>
      <c r="P7069" t="s">
        <v>6478</v>
      </c>
      <c r="Q7069" s="236">
        <v>44866</v>
      </c>
      <c r="R7069" s="236">
        <v>44896</v>
      </c>
      <c r="S7069" t="s">
        <v>8452</v>
      </c>
      <c r="T7069" s="196"/>
      <c r="U7069" s="196"/>
      <c r="V7069" s="196"/>
      <c r="W7069" s="196"/>
      <c r="X7069" s="222"/>
      <c r="Y7069" t="s">
        <v>8575</v>
      </c>
      <c r="Z7069">
        <v>1681597433</v>
      </c>
      <c r="AA7069" t="s">
        <v>8576</v>
      </c>
      <c r="AB7069" s="221" t="str">
        <f>_xlfn.IFNA(IF(Table[[#This Row],[Programme Partner]]&lt;&gt;Table[[#This Row],[Implementing Partner]],CONCATENATE(Table[[#This Row],[Programme Partner]],"-",Table[[#This Row],[Implementing Partner]]),Table[[#This Row],[Programme Partner]]),"")</f>
        <v>GREEN HILL</v>
      </c>
    </row>
    <row r="7070" spans="1:28" ht="16.5" customHeight="1">
      <c r="A7070" s="183"/>
      <c r="B7070" s="195" t="s">
        <v>8346</v>
      </c>
      <c r="C7070" s="198" t="s">
        <v>8346</v>
      </c>
      <c r="D7070" s="197" t="s">
        <v>5058</v>
      </c>
      <c r="E7070" s="269" t="s">
        <v>27</v>
      </c>
      <c r="F7070" s="195" t="s">
        <v>8012</v>
      </c>
      <c r="G7070" t="s">
        <v>8586</v>
      </c>
      <c r="H7070" s="195" t="str">
        <f>IFERROR(VLOOKUP(Table[[#This Row],[Activity Details of Assistance]],WHAT!E:F,2,FALSE),"")</f>
        <v># of door</v>
      </c>
      <c r="I7070" s="195"/>
      <c r="J7070">
        <v>77</v>
      </c>
      <c r="K7070" t="s">
        <v>8280</v>
      </c>
      <c r="L7070" s="306" t="s">
        <v>13</v>
      </c>
      <c r="M7070" t="s">
        <v>14</v>
      </c>
      <c r="N7070" t="s">
        <v>309</v>
      </c>
      <c r="O7070" t="s">
        <v>1606</v>
      </c>
      <c r="P7070" t="s">
        <v>6478</v>
      </c>
      <c r="Q7070" s="236">
        <v>44866</v>
      </c>
      <c r="R7070" s="236">
        <v>44896</v>
      </c>
      <c r="S7070" t="s">
        <v>8452</v>
      </c>
      <c r="T7070" s="196"/>
      <c r="U7070" s="196"/>
      <c r="V7070" s="196"/>
      <c r="W7070" s="196"/>
      <c r="X7070" s="222"/>
      <c r="Y7070" t="s">
        <v>8575</v>
      </c>
      <c r="Z7070">
        <v>1681597433</v>
      </c>
      <c r="AA7070" t="s">
        <v>8576</v>
      </c>
      <c r="AB7070" s="221" t="str">
        <f>_xlfn.IFNA(IF(Table[[#This Row],[Programme Partner]]&lt;&gt;Table[[#This Row],[Implementing Partner]],CONCATENATE(Table[[#This Row],[Programme Partner]],"-",Table[[#This Row],[Implementing Partner]]),Table[[#This Row],[Programme Partner]]),"")</f>
        <v>GREEN HILL</v>
      </c>
    </row>
    <row r="7071" spans="1:28" ht="16.5" customHeight="1">
      <c r="A7071" s="183"/>
      <c r="B7071" s="195" t="s">
        <v>8346</v>
      </c>
      <c r="C7071" s="198" t="s">
        <v>8346</v>
      </c>
      <c r="D7071" s="197" t="s">
        <v>5058</v>
      </c>
      <c r="E7071" s="269" t="s">
        <v>27</v>
      </c>
      <c r="F7071" s="195" t="s">
        <v>8012</v>
      </c>
      <c r="G7071" t="s">
        <v>8357</v>
      </c>
      <c r="H7071" s="195" t="str">
        <f>IFERROR(VLOOKUP(Table[[#This Row],[Activity Details of Assistance]],WHAT!E:F,2,FALSE),"")</f>
        <v># of door</v>
      </c>
      <c r="I7071" s="195"/>
      <c r="J7071">
        <v>84</v>
      </c>
      <c r="K7071" t="s">
        <v>8280</v>
      </c>
      <c r="L7071" s="306" t="s">
        <v>13</v>
      </c>
      <c r="M7071" t="s">
        <v>14</v>
      </c>
      <c r="N7071" t="s">
        <v>309</v>
      </c>
      <c r="O7071" t="s">
        <v>1606</v>
      </c>
      <c r="P7071" t="s">
        <v>6478</v>
      </c>
      <c r="Q7071" s="236">
        <v>44866</v>
      </c>
      <c r="R7071" s="236">
        <v>44896</v>
      </c>
      <c r="S7071" t="s">
        <v>8452</v>
      </c>
      <c r="T7071" s="196"/>
      <c r="U7071" s="196"/>
      <c r="V7071" s="196"/>
      <c r="W7071" s="196"/>
      <c r="X7071" s="222"/>
      <c r="Y7071" t="s">
        <v>8575</v>
      </c>
      <c r="Z7071">
        <v>1681597433</v>
      </c>
      <c r="AA7071" t="s">
        <v>8576</v>
      </c>
      <c r="AB7071" s="221" t="str">
        <f>_xlfn.IFNA(IF(Table[[#This Row],[Programme Partner]]&lt;&gt;Table[[#This Row],[Implementing Partner]],CONCATENATE(Table[[#This Row],[Programme Partner]],"-",Table[[#This Row],[Implementing Partner]]),Table[[#This Row],[Programme Partner]]),"")</f>
        <v>GREEN HILL</v>
      </c>
    </row>
    <row r="7072" spans="1:28" ht="16.5" customHeight="1">
      <c r="A7072" s="183"/>
      <c r="B7072" s="195" t="s">
        <v>8346</v>
      </c>
      <c r="C7072" s="198" t="s">
        <v>8346</v>
      </c>
      <c r="D7072" s="197" t="s">
        <v>5058</v>
      </c>
      <c r="E7072" s="269" t="s">
        <v>27</v>
      </c>
      <c r="F7072" s="195" t="s">
        <v>8013</v>
      </c>
      <c r="G7072" t="s">
        <v>8313</v>
      </c>
      <c r="H7072" s="195" t="str">
        <f>IFERROR(VLOOKUP(Table[[#This Row],[Activity Details of Assistance]],WHAT!E:F,2,FALSE),"")</f>
        <v># of HP sessions at community level</v>
      </c>
      <c r="I7072" s="195"/>
      <c r="J7072">
        <v>82</v>
      </c>
      <c r="K7072" t="s">
        <v>8280</v>
      </c>
      <c r="L7072" s="306" t="s">
        <v>13</v>
      </c>
      <c r="M7072" t="s">
        <v>14</v>
      </c>
      <c r="N7072" t="s">
        <v>309</v>
      </c>
      <c r="O7072" t="s">
        <v>1606</v>
      </c>
      <c r="P7072" t="s">
        <v>6478</v>
      </c>
      <c r="Q7072" s="236">
        <v>44866</v>
      </c>
      <c r="R7072" s="236">
        <v>44896</v>
      </c>
      <c r="S7072" t="s">
        <v>8452</v>
      </c>
      <c r="T7072" s="196"/>
      <c r="U7072" s="196"/>
      <c r="V7072" s="196"/>
      <c r="W7072" s="196"/>
      <c r="X7072" s="222"/>
      <c r="Y7072" t="s">
        <v>8575</v>
      </c>
      <c r="Z7072">
        <v>1681597433</v>
      </c>
      <c r="AA7072" t="s">
        <v>8576</v>
      </c>
      <c r="AB7072" s="221" t="str">
        <f>_xlfn.IFNA(IF(Table[[#This Row],[Programme Partner]]&lt;&gt;Table[[#This Row],[Implementing Partner]],CONCATENATE(Table[[#This Row],[Programme Partner]],"-",Table[[#This Row],[Implementing Partner]]),Table[[#This Row],[Programme Partner]]),"")</f>
        <v>GREEN HILL</v>
      </c>
    </row>
    <row r="7073" spans="1:28" ht="16.5" customHeight="1">
      <c r="A7073" s="183"/>
      <c r="B7073" s="195" t="s">
        <v>8346</v>
      </c>
      <c r="C7073" s="198" t="s">
        <v>8346</v>
      </c>
      <c r="D7073" s="197" t="s">
        <v>5058</v>
      </c>
      <c r="E7073" s="269" t="s">
        <v>27</v>
      </c>
      <c r="F7073" s="195" t="s">
        <v>8013</v>
      </c>
      <c r="G7073" t="s">
        <v>8314</v>
      </c>
      <c r="H7073" s="195" t="str">
        <f>IFERROR(VLOOKUP(Table[[#This Row],[Activity Details of Assistance]],WHAT!E:F,2,FALSE),"")</f>
        <v># of HP sessions at HH level</v>
      </c>
      <c r="I7073" s="195"/>
      <c r="J7073">
        <v>249</v>
      </c>
      <c r="K7073" t="s">
        <v>8280</v>
      </c>
      <c r="L7073" s="306" t="s">
        <v>13</v>
      </c>
      <c r="M7073" t="s">
        <v>14</v>
      </c>
      <c r="N7073" t="s">
        <v>309</v>
      </c>
      <c r="O7073" t="s">
        <v>1606</v>
      </c>
      <c r="P7073" t="s">
        <v>6478</v>
      </c>
      <c r="Q7073" s="236">
        <v>44866</v>
      </c>
      <c r="R7073" s="236">
        <v>44896</v>
      </c>
      <c r="S7073" t="s">
        <v>8452</v>
      </c>
      <c r="T7073" s="196"/>
      <c r="U7073" s="196"/>
      <c r="V7073" s="196"/>
      <c r="W7073" s="196"/>
      <c r="X7073" s="222"/>
      <c r="Y7073" t="s">
        <v>8575</v>
      </c>
      <c r="Z7073">
        <v>1681597433</v>
      </c>
      <c r="AA7073" t="s">
        <v>8576</v>
      </c>
      <c r="AB7073" s="221" t="str">
        <f>_xlfn.IFNA(IF(Table[[#This Row],[Programme Partner]]&lt;&gt;Table[[#This Row],[Implementing Partner]],CONCATENATE(Table[[#This Row],[Programme Partner]],"-",Table[[#This Row],[Implementing Partner]]),Table[[#This Row],[Programme Partner]]),"")</f>
        <v>GREEN HILL</v>
      </c>
    </row>
    <row r="7074" spans="1:28" ht="16.5" customHeight="1">
      <c r="A7074" s="183"/>
      <c r="B7074" s="195" t="s">
        <v>8346</v>
      </c>
      <c r="C7074" s="198" t="s">
        <v>8346</v>
      </c>
      <c r="D7074" s="197" t="s">
        <v>5058</v>
      </c>
      <c r="E7074" s="269" t="s">
        <v>27</v>
      </c>
      <c r="F7074" s="195" t="s">
        <v>8013</v>
      </c>
      <c r="G7074" t="s">
        <v>8442</v>
      </c>
      <c r="H7074" s="195" t="str">
        <f>IFERROR(VLOOKUP(Table[[#This Row],[Activity Details of Assistance]],WHAT!E:F,2,FALSE),"")</f>
        <v># of facilities</v>
      </c>
      <c r="I7074" s="195"/>
      <c r="J7074">
        <v>1464</v>
      </c>
      <c r="K7074" t="s">
        <v>8280</v>
      </c>
      <c r="L7074" s="306" t="s">
        <v>13</v>
      </c>
      <c r="M7074" t="s">
        <v>14</v>
      </c>
      <c r="N7074" t="s">
        <v>309</v>
      </c>
      <c r="O7074" t="s">
        <v>1606</v>
      </c>
      <c r="P7074" t="s">
        <v>6478</v>
      </c>
      <c r="Q7074" s="236">
        <v>44866</v>
      </c>
      <c r="R7074" s="236">
        <v>44896</v>
      </c>
      <c r="S7074" t="s">
        <v>8452</v>
      </c>
      <c r="T7074" s="196"/>
      <c r="U7074" s="196"/>
      <c r="V7074" s="196"/>
      <c r="W7074" s="196"/>
      <c r="X7074" s="222"/>
      <c r="Y7074" t="s">
        <v>8575</v>
      </c>
      <c r="Z7074">
        <v>1681597433</v>
      </c>
      <c r="AA7074" t="s">
        <v>8576</v>
      </c>
      <c r="AB7074" s="221" t="str">
        <f>_xlfn.IFNA(IF(Table[[#This Row],[Programme Partner]]&lt;&gt;Table[[#This Row],[Implementing Partner]],CONCATENATE(Table[[#This Row],[Programme Partner]],"-",Table[[#This Row],[Implementing Partner]]),Table[[#This Row],[Programme Partner]]),"")</f>
        <v>GREEN HILL</v>
      </c>
    </row>
    <row r="7075" spans="1:28" ht="16.5" customHeight="1">
      <c r="A7075" s="183"/>
      <c r="B7075" s="195" t="s">
        <v>5273</v>
      </c>
      <c r="C7075" s="198" t="s">
        <v>5033</v>
      </c>
      <c r="D7075" s="212" t="s">
        <v>5273</v>
      </c>
      <c r="E7075" s="269" t="s">
        <v>27</v>
      </c>
      <c r="F7075" s="195" t="s">
        <v>8011</v>
      </c>
      <c r="G7075" t="s">
        <v>8584</v>
      </c>
      <c r="H7075" s="195" t="str">
        <f>IFERROR(VLOOKUP(Table[[#This Row],[Activity Details of Assistance]],WHAT!E:F,2,FALSE),"")</f>
        <v># of tube well</v>
      </c>
      <c r="I7075" s="195"/>
      <c r="J7075">
        <v>194</v>
      </c>
      <c r="K7075" t="s">
        <v>8280</v>
      </c>
      <c r="L7075" s="306" t="s">
        <v>13</v>
      </c>
      <c r="M7075" t="s">
        <v>14</v>
      </c>
      <c r="N7075" t="s">
        <v>309</v>
      </c>
      <c r="O7075" t="s">
        <v>1606</v>
      </c>
      <c r="P7075" t="s">
        <v>6397</v>
      </c>
      <c r="Q7075" s="236">
        <v>44866</v>
      </c>
      <c r="R7075" s="236">
        <v>44896</v>
      </c>
      <c r="S7075" t="s">
        <v>8452</v>
      </c>
      <c r="T7075" s="196"/>
      <c r="U7075" s="196"/>
      <c r="V7075" s="196"/>
      <c r="W7075" s="196"/>
      <c r="X7075" s="222"/>
      <c r="Y7075" t="s">
        <v>8650</v>
      </c>
      <c r="Z7075">
        <v>1847456121</v>
      </c>
      <c r="AA7075" t="s">
        <v>8651</v>
      </c>
      <c r="AB7075" s="221" t="str">
        <f>_xlfn.IFNA(IF(Table[[#This Row],[Programme Partner]]&lt;&gt;Table[[#This Row],[Implementing Partner]],CONCATENATE(Table[[#This Row],[Programme Partner]],"-",Table[[#This Row],[Implementing Partner]]),Table[[#This Row],[Programme Partner]]),"")</f>
        <v>UNHCR-BRAC</v>
      </c>
    </row>
    <row r="7076" spans="1:28" ht="16.5" customHeight="1">
      <c r="A7076" s="183"/>
      <c r="B7076" s="195" t="s">
        <v>5273</v>
      </c>
      <c r="C7076" s="198" t="s">
        <v>5033</v>
      </c>
      <c r="D7076" s="212" t="s">
        <v>5273</v>
      </c>
      <c r="E7076" s="269" t="s">
        <v>27</v>
      </c>
      <c r="F7076" s="195" t="s">
        <v>8012</v>
      </c>
      <c r="G7076" t="s">
        <v>8585</v>
      </c>
      <c r="H7076" s="195" t="str">
        <f>IFERROR(VLOOKUP(Table[[#This Row],[Activity Details of Assistance]],WHAT!E:F,2,FALSE),"")</f>
        <v xml:space="preserve"># of door </v>
      </c>
      <c r="I7076" s="195"/>
      <c r="J7076">
        <v>20</v>
      </c>
      <c r="K7076" t="s">
        <v>8280</v>
      </c>
      <c r="L7076" s="306" t="s">
        <v>13</v>
      </c>
      <c r="M7076" t="s">
        <v>14</v>
      </c>
      <c r="N7076" t="s">
        <v>309</v>
      </c>
      <c r="O7076" t="s">
        <v>1606</v>
      </c>
      <c r="P7076" t="s">
        <v>6397</v>
      </c>
      <c r="Q7076" s="236">
        <v>44866</v>
      </c>
      <c r="R7076" s="236">
        <v>44896</v>
      </c>
      <c r="S7076" t="s">
        <v>8452</v>
      </c>
      <c r="T7076" s="196"/>
      <c r="U7076" s="196"/>
      <c r="V7076" s="196"/>
      <c r="W7076" s="196"/>
      <c r="X7076" s="222"/>
      <c r="Y7076" t="s">
        <v>8650</v>
      </c>
      <c r="Z7076">
        <v>1847456121</v>
      </c>
      <c r="AA7076" t="s">
        <v>8651</v>
      </c>
      <c r="AB7076" s="221" t="str">
        <f>_xlfn.IFNA(IF(Table[[#This Row],[Programme Partner]]&lt;&gt;Table[[#This Row],[Implementing Partner]],CONCATENATE(Table[[#This Row],[Programme Partner]],"-",Table[[#This Row],[Implementing Partner]]),Table[[#This Row],[Programme Partner]]),"")</f>
        <v>UNHCR-BRAC</v>
      </c>
    </row>
    <row r="7077" spans="1:28" ht="16.5" customHeight="1">
      <c r="A7077" s="183"/>
      <c r="B7077" s="195" t="s">
        <v>5273</v>
      </c>
      <c r="C7077" s="198" t="s">
        <v>5033</v>
      </c>
      <c r="D7077" s="212" t="s">
        <v>5273</v>
      </c>
      <c r="E7077" s="269" t="s">
        <v>27</v>
      </c>
      <c r="F7077" s="195" t="s">
        <v>8012</v>
      </c>
      <c r="G7077" t="s">
        <v>8359</v>
      </c>
      <c r="H7077" s="195" t="str">
        <f>IFERROR(VLOOKUP(Table[[#This Row],[Activity Details of Assistance]],WHAT!E:F,2,FALSE),"")</f>
        <v># of FSM Site</v>
      </c>
      <c r="I7077" s="195"/>
      <c r="J7077">
        <v>8</v>
      </c>
      <c r="K7077" t="s">
        <v>8280</v>
      </c>
      <c r="L7077" s="306" t="s">
        <v>13</v>
      </c>
      <c r="M7077" t="s">
        <v>14</v>
      </c>
      <c r="N7077" t="s">
        <v>309</v>
      </c>
      <c r="O7077" t="s">
        <v>1606</v>
      </c>
      <c r="P7077" t="s">
        <v>6397</v>
      </c>
      <c r="Q7077" s="236">
        <v>44866</v>
      </c>
      <c r="R7077" s="236">
        <v>44896</v>
      </c>
      <c r="S7077" t="s">
        <v>8452</v>
      </c>
      <c r="T7077" s="196"/>
      <c r="U7077" s="196"/>
      <c r="V7077" s="196"/>
      <c r="W7077" s="196"/>
      <c r="X7077" s="222"/>
      <c r="Y7077" t="s">
        <v>8650</v>
      </c>
      <c r="Z7077">
        <v>1847456121</v>
      </c>
      <c r="AA7077" t="s">
        <v>8651</v>
      </c>
      <c r="AB7077" s="221" t="str">
        <f>_xlfn.IFNA(IF(Table[[#This Row],[Programme Partner]]&lt;&gt;Table[[#This Row],[Implementing Partner]],CONCATENATE(Table[[#This Row],[Programme Partner]],"-",Table[[#This Row],[Implementing Partner]]),Table[[#This Row],[Programme Partner]]),"")</f>
        <v>UNHCR-BRAC</v>
      </c>
    </row>
    <row r="7078" spans="1:28" ht="16.5" customHeight="1">
      <c r="A7078" s="183"/>
      <c r="B7078" s="195" t="s">
        <v>5273</v>
      </c>
      <c r="C7078" s="198" t="s">
        <v>5033</v>
      </c>
      <c r="D7078" s="212" t="s">
        <v>5273</v>
      </c>
      <c r="E7078" s="269" t="s">
        <v>27</v>
      </c>
      <c r="F7078" s="195" t="s">
        <v>8012</v>
      </c>
      <c r="G7078" t="s">
        <v>8586</v>
      </c>
      <c r="H7078" s="195" t="str">
        <f>IFERROR(VLOOKUP(Table[[#This Row],[Activity Details of Assistance]],WHAT!E:F,2,FALSE),"")</f>
        <v># of door</v>
      </c>
      <c r="I7078" s="195"/>
      <c r="J7078">
        <v>52</v>
      </c>
      <c r="K7078" t="s">
        <v>8280</v>
      </c>
      <c r="L7078" s="306" t="s">
        <v>13</v>
      </c>
      <c r="M7078" t="s">
        <v>14</v>
      </c>
      <c r="N7078" t="s">
        <v>309</v>
      </c>
      <c r="O7078" t="s">
        <v>1606</v>
      </c>
      <c r="P7078" t="s">
        <v>6397</v>
      </c>
      <c r="Q7078" s="236">
        <v>44866</v>
      </c>
      <c r="R7078" s="236">
        <v>44896</v>
      </c>
      <c r="S7078" t="s">
        <v>8452</v>
      </c>
      <c r="T7078" s="196"/>
      <c r="U7078" s="196"/>
      <c r="V7078" s="196"/>
      <c r="W7078" s="196"/>
      <c r="X7078" s="222"/>
      <c r="Y7078" t="s">
        <v>8650</v>
      </c>
      <c r="Z7078">
        <v>1847456121</v>
      </c>
      <c r="AA7078" t="s">
        <v>8651</v>
      </c>
      <c r="AB7078" s="221" t="str">
        <f>_xlfn.IFNA(IF(Table[[#This Row],[Programme Partner]]&lt;&gt;Table[[#This Row],[Implementing Partner]],CONCATENATE(Table[[#This Row],[Programme Partner]],"-",Table[[#This Row],[Implementing Partner]]),Table[[#This Row],[Programme Partner]]),"")</f>
        <v>UNHCR-BRAC</v>
      </c>
    </row>
    <row r="7079" spans="1:28" ht="16.5" customHeight="1">
      <c r="A7079" s="183"/>
      <c r="B7079" s="195" t="s">
        <v>5273</v>
      </c>
      <c r="C7079" s="198" t="s">
        <v>5033</v>
      </c>
      <c r="D7079" s="212" t="s">
        <v>5273</v>
      </c>
      <c r="E7079" s="269" t="s">
        <v>27</v>
      </c>
      <c r="F7079" s="195" t="s">
        <v>8012</v>
      </c>
      <c r="G7079" t="s">
        <v>8357</v>
      </c>
      <c r="H7079" s="195" t="str">
        <f>IFERROR(VLOOKUP(Table[[#This Row],[Activity Details of Assistance]],WHAT!E:F,2,FALSE),"")</f>
        <v># of door</v>
      </c>
      <c r="I7079" s="195"/>
      <c r="J7079">
        <v>300</v>
      </c>
      <c r="K7079" t="s">
        <v>8280</v>
      </c>
      <c r="L7079" s="306" t="s">
        <v>13</v>
      </c>
      <c r="M7079" t="s">
        <v>14</v>
      </c>
      <c r="N7079" t="s">
        <v>309</v>
      </c>
      <c r="O7079" t="s">
        <v>1606</v>
      </c>
      <c r="P7079" t="s">
        <v>6397</v>
      </c>
      <c r="Q7079" s="236">
        <v>44866</v>
      </c>
      <c r="R7079" s="236">
        <v>44896</v>
      </c>
      <c r="S7079" t="s">
        <v>8452</v>
      </c>
      <c r="T7079" s="196"/>
      <c r="U7079" s="196"/>
      <c r="V7079" s="196"/>
      <c r="W7079" s="196"/>
      <c r="X7079" s="222"/>
      <c r="Y7079" t="s">
        <v>8650</v>
      </c>
      <c r="Z7079">
        <v>1847456121</v>
      </c>
      <c r="AA7079" t="s">
        <v>8651</v>
      </c>
      <c r="AB7079" s="221" t="str">
        <f>_xlfn.IFNA(IF(Table[[#This Row],[Programme Partner]]&lt;&gt;Table[[#This Row],[Implementing Partner]],CONCATENATE(Table[[#This Row],[Programme Partner]],"-",Table[[#This Row],[Implementing Partner]]),Table[[#This Row],[Programme Partner]]),"")</f>
        <v>UNHCR-BRAC</v>
      </c>
    </row>
    <row r="7080" spans="1:28" ht="16.5" customHeight="1">
      <c r="A7080" s="183"/>
      <c r="B7080" s="195" t="s">
        <v>5273</v>
      </c>
      <c r="C7080" s="198" t="s">
        <v>5033</v>
      </c>
      <c r="D7080" s="212" t="s">
        <v>5273</v>
      </c>
      <c r="E7080" s="269" t="s">
        <v>27</v>
      </c>
      <c r="F7080" s="195" t="s">
        <v>8013</v>
      </c>
      <c r="G7080" t="s">
        <v>8313</v>
      </c>
      <c r="H7080" s="195" t="str">
        <f>IFERROR(VLOOKUP(Table[[#This Row],[Activity Details of Assistance]],WHAT!E:F,2,FALSE),"")</f>
        <v># of HP sessions at community level</v>
      </c>
      <c r="I7080" s="195"/>
      <c r="J7080">
        <v>1298</v>
      </c>
      <c r="K7080" t="s">
        <v>8280</v>
      </c>
      <c r="L7080" s="306" t="s">
        <v>13</v>
      </c>
      <c r="M7080" t="s">
        <v>14</v>
      </c>
      <c r="N7080" t="s">
        <v>309</v>
      </c>
      <c r="O7080" t="s">
        <v>1606</v>
      </c>
      <c r="P7080" t="s">
        <v>6397</v>
      </c>
      <c r="Q7080" s="236">
        <v>44866</v>
      </c>
      <c r="R7080" s="236">
        <v>44896</v>
      </c>
      <c r="S7080" t="s">
        <v>8452</v>
      </c>
      <c r="T7080" s="196"/>
      <c r="U7080" s="196"/>
      <c r="V7080" s="196"/>
      <c r="W7080" s="196"/>
      <c r="X7080" s="222"/>
      <c r="Y7080" t="s">
        <v>8650</v>
      </c>
      <c r="Z7080">
        <v>1847456121</v>
      </c>
      <c r="AA7080" t="s">
        <v>8651</v>
      </c>
      <c r="AB7080" s="221" t="str">
        <f>_xlfn.IFNA(IF(Table[[#This Row],[Programme Partner]]&lt;&gt;Table[[#This Row],[Implementing Partner]],CONCATENATE(Table[[#This Row],[Programme Partner]],"-",Table[[#This Row],[Implementing Partner]]),Table[[#This Row],[Programme Partner]]),"")</f>
        <v>UNHCR-BRAC</v>
      </c>
    </row>
    <row r="7081" spans="1:28" ht="16.5" customHeight="1">
      <c r="A7081" s="183"/>
      <c r="B7081" s="195" t="s">
        <v>5273</v>
      </c>
      <c r="C7081" s="198" t="s">
        <v>5033</v>
      </c>
      <c r="D7081" s="212" t="s">
        <v>5273</v>
      </c>
      <c r="E7081" s="269" t="s">
        <v>27</v>
      </c>
      <c r="F7081" s="195" t="s">
        <v>8013</v>
      </c>
      <c r="G7081" t="s">
        <v>8314</v>
      </c>
      <c r="H7081" s="195" t="str">
        <f>IFERROR(VLOOKUP(Table[[#This Row],[Activity Details of Assistance]],WHAT!E:F,2,FALSE),"")</f>
        <v># of HP sessions at HH level</v>
      </c>
      <c r="I7081" s="195"/>
      <c r="J7081">
        <v>3465</v>
      </c>
      <c r="K7081" t="s">
        <v>8280</v>
      </c>
      <c r="L7081" s="306" t="s">
        <v>13</v>
      </c>
      <c r="M7081" t="s">
        <v>14</v>
      </c>
      <c r="N7081" t="s">
        <v>309</v>
      </c>
      <c r="O7081" t="s">
        <v>1606</v>
      </c>
      <c r="P7081" t="s">
        <v>6397</v>
      </c>
      <c r="Q7081" s="236">
        <v>44866</v>
      </c>
      <c r="R7081" s="236">
        <v>44896</v>
      </c>
      <c r="S7081" t="s">
        <v>8452</v>
      </c>
      <c r="T7081" s="196"/>
      <c r="U7081" s="196"/>
      <c r="V7081" s="196"/>
      <c r="W7081" s="196"/>
      <c r="X7081" s="222"/>
      <c r="Y7081" t="s">
        <v>8650</v>
      </c>
      <c r="Z7081">
        <v>1847456121</v>
      </c>
      <c r="AA7081" t="s">
        <v>8651</v>
      </c>
      <c r="AB7081" s="221" t="str">
        <f>_xlfn.IFNA(IF(Table[[#This Row],[Programme Partner]]&lt;&gt;Table[[#This Row],[Implementing Partner]],CONCATENATE(Table[[#This Row],[Programme Partner]],"-",Table[[#This Row],[Implementing Partner]]),Table[[#This Row],[Programme Partner]]),"")</f>
        <v>UNHCR-BRAC</v>
      </c>
    </row>
    <row r="7082" spans="1:28" ht="16.5" customHeight="1">
      <c r="A7082" s="183"/>
      <c r="B7082" s="195" t="s">
        <v>5273</v>
      </c>
      <c r="C7082" s="198" t="s">
        <v>5033</v>
      </c>
      <c r="D7082" s="212" t="s">
        <v>5273</v>
      </c>
      <c r="E7082" s="269" t="s">
        <v>27</v>
      </c>
      <c r="F7082" s="195" t="s">
        <v>8013</v>
      </c>
      <c r="G7082" t="s">
        <v>8317</v>
      </c>
      <c r="H7082" s="195" t="str">
        <f>IFERROR(VLOOKUP(Table[[#This Row],[Activity Details of Assistance]],WHAT!E:F,2,FALSE),"")</f>
        <v># of estimated persons reached by mass-media campaign</v>
      </c>
      <c r="I7082" s="195"/>
      <c r="J7082">
        <v>1</v>
      </c>
      <c r="K7082" t="s">
        <v>8280</v>
      </c>
      <c r="L7082" s="306" t="s">
        <v>13</v>
      </c>
      <c r="M7082" t="s">
        <v>14</v>
      </c>
      <c r="N7082" t="s">
        <v>309</v>
      </c>
      <c r="O7082" t="s">
        <v>1606</v>
      </c>
      <c r="P7082" t="s">
        <v>6397</v>
      </c>
      <c r="Q7082" s="236">
        <v>44866</v>
      </c>
      <c r="R7082" s="236">
        <v>44896</v>
      </c>
      <c r="S7082" t="s">
        <v>8452</v>
      </c>
      <c r="T7082" s="196"/>
      <c r="U7082" s="196"/>
      <c r="V7082" s="196"/>
      <c r="W7082" s="196"/>
      <c r="X7082" s="222"/>
      <c r="Y7082" t="s">
        <v>8650</v>
      </c>
      <c r="Z7082">
        <v>1847456121</v>
      </c>
      <c r="AA7082" t="s">
        <v>8651</v>
      </c>
      <c r="AB7082" s="221" t="str">
        <f>_xlfn.IFNA(IF(Table[[#This Row],[Programme Partner]]&lt;&gt;Table[[#This Row],[Implementing Partner]],CONCATENATE(Table[[#This Row],[Programme Partner]],"-",Table[[#This Row],[Implementing Partner]]),Table[[#This Row],[Programme Partner]]),"")</f>
        <v>UNHCR-BRAC</v>
      </c>
    </row>
    <row r="7083" spans="1:28" ht="16.5" customHeight="1">
      <c r="A7083" s="183"/>
      <c r="B7083" s="195" t="s">
        <v>5273</v>
      </c>
      <c r="C7083" s="198" t="s">
        <v>5033</v>
      </c>
      <c r="D7083" s="212" t="s">
        <v>5273</v>
      </c>
      <c r="E7083" s="269" t="s">
        <v>27</v>
      </c>
      <c r="F7083" s="195" t="s">
        <v>8014</v>
      </c>
      <c r="G7083" s="103" t="s">
        <v>8361</v>
      </c>
      <c r="H7083" s="195" t="str">
        <f>IFERROR(VLOOKUP(Table[[#This Row],[Activity Details of Assistance]],WHAT!E:F,2,FALSE),"")</f>
        <v># of plant</v>
      </c>
      <c r="I7083" s="195"/>
      <c r="J7083">
        <v>1</v>
      </c>
      <c r="K7083" t="s">
        <v>8280</v>
      </c>
      <c r="L7083" s="306" t="s">
        <v>13</v>
      </c>
      <c r="M7083" t="s">
        <v>14</v>
      </c>
      <c r="N7083" t="s">
        <v>309</v>
      </c>
      <c r="O7083" t="s">
        <v>1606</v>
      </c>
      <c r="P7083" t="s">
        <v>6397</v>
      </c>
      <c r="Q7083" s="236">
        <v>44866</v>
      </c>
      <c r="R7083" s="236">
        <v>44896</v>
      </c>
      <c r="S7083" t="s">
        <v>8452</v>
      </c>
      <c r="T7083" s="196"/>
      <c r="U7083" s="196"/>
      <c r="V7083" s="196"/>
      <c r="W7083" s="196"/>
      <c r="X7083" s="222"/>
      <c r="Y7083" t="s">
        <v>8650</v>
      </c>
      <c r="Z7083">
        <v>1847456121</v>
      </c>
      <c r="AA7083" t="s">
        <v>8651</v>
      </c>
      <c r="AB7083" s="221" t="str">
        <f>_xlfn.IFNA(IF(Table[[#This Row],[Programme Partner]]&lt;&gt;Table[[#This Row],[Implementing Partner]],CONCATENATE(Table[[#This Row],[Programme Partner]],"-",Table[[#This Row],[Implementing Partner]]),Table[[#This Row],[Programme Partner]]),"")</f>
        <v>UNHCR-BRAC</v>
      </c>
    </row>
    <row r="7084" spans="1:28" ht="16.5" customHeight="1">
      <c r="A7084" s="183"/>
      <c r="B7084" s="195" t="s">
        <v>5273</v>
      </c>
      <c r="C7084" s="198" t="s">
        <v>5033</v>
      </c>
      <c r="D7084" s="212" t="s">
        <v>5273</v>
      </c>
      <c r="E7084" s="269" t="s">
        <v>27</v>
      </c>
      <c r="F7084" s="195" t="s">
        <v>8012</v>
      </c>
      <c r="G7084" t="s">
        <v>8354</v>
      </c>
      <c r="H7084" s="195" t="str">
        <f>IFERROR(VLOOKUP(Table[[#This Row],[Activity Details of Assistance]],WHAT!E:F,2,FALSE),"")</f>
        <v># of door</v>
      </c>
      <c r="I7084" s="195"/>
      <c r="J7084">
        <v>1</v>
      </c>
      <c r="K7084" t="s">
        <v>8280</v>
      </c>
      <c r="L7084" s="306" t="s">
        <v>13</v>
      </c>
      <c r="M7084" t="s">
        <v>14</v>
      </c>
      <c r="N7084" t="s">
        <v>309</v>
      </c>
      <c r="O7084" t="s">
        <v>1606</v>
      </c>
      <c r="P7084" t="s">
        <v>6479</v>
      </c>
      <c r="Q7084" s="236">
        <v>44866</v>
      </c>
      <c r="R7084" s="236">
        <v>44896</v>
      </c>
      <c r="S7084" t="s">
        <v>8452</v>
      </c>
      <c r="T7084" s="196"/>
      <c r="U7084" s="196"/>
      <c r="V7084" s="196"/>
      <c r="W7084" s="196"/>
      <c r="X7084" s="222"/>
      <c r="Y7084" t="s">
        <v>8650</v>
      </c>
      <c r="Z7084">
        <v>1847456121</v>
      </c>
      <c r="AA7084" t="s">
        <v>8651</v>
      </c>
      <c r="AB7084" s="221" t="str">
        <f>_xlfn.IFNA(IF(Table[[#This Row],[Programme Partner]]&lt;&gt;Table[[#This Row],[Implementing Partner]],CONCATENATE(Table[[#This Row],[Programme Partner]],"-",Table[[#This Row],[Implementing Partner]]),Table[[#This Row],[Programme Partner]]),"")</f>
        <v>UNHCR-BRAC</v>
      </c>
    </row>
    <row r="7085" spans="1:28" ht="16.5" customHeight="1">
      <c r="A7085" s="183"/>
      <c r="B7085" s="195" t="s">
        <v>5273</v>
      </c>
      <c r="C7085" s="198" t="s">
        <v>5033</v>
      </c>
      <c r="D7085" s="212" t="s">
        <v>5273</v>
      </c>
      <c r="E7085" s="269" t="s">
        <v>27</v>
      </c>
      <c r="F7085" s="195" t="s">
        <v>8013</v>
      </c>
      <c r="G7085" t="s">
        <v>8317</v>
      </c>
      <c r="H7085" s="195" t="str">
        <f>IFERROR(VLOOKUP(Table[[#This Row],[Activity Details of Assistance]],WHAT!E:F,2,FALSE),"")</f>
        <v># of estimated persons reached by mass-media campaign</v>
      </c>
      <c r="I7085" s="195"/>
      <c r="J7085">
        <v>1</v>
      </c>
      <c r="K7085" t="s">
        <v>8280</v>
      </c>
      <c r="L7085" s="306" t="s">
        <v>13</v>
      </c>
      <c r="M7085" t="s">
        <v>14</v>
      </c>
      <c r="N7085" t="s">
        <v>309</v>
      </c>
      <c r="O7085" t="s">
        <v>1606</v>
      </c>
      <c r="P7085" t="s">
        <v>6479</v>
      </c>
      <c r="Q7085" s="236">
        <v>44866</v>
      </c>
      <c r="R7085" s="236">
        <v>44896</v>
      </c>
      <c r="S7085" t="s">
        <v>8452</v>
      </c>
      <c r="T7085" s="196"/>
      <c r="U7085" s="196"/>
      <c r="V7085" s="196"/>
      <c r="W7085" s="196"/>
      <c r="X7085" s="222"/>
      <c r="Y7085" t="s">
        <v>8650</v>
      </c>
      <c r="Z7085">
        <v>1847456121</v>
      </c>
      <c r="AA7085" t="s">
        <v>8651</v>
      </c>
      <c r="AB7085" s="221" t="str">
        <f>_xlfn.IFNA(IF(Table[[#This Row],[Programme Partner]]&lt;&gt;Table[[#This Row],[Implementing Partner]],CONCATENATE(Table[[#This Row],[Programme Partner]],"-",Table[[#This Row],[Implementing Partner]]),Table[[#This Row],[Programme Partner]]),"")</f>
        <v>UNHCR-BRAC</v>
      </c>
    </row>
    <row r="7086" spans="1:28" ht="16.5" customHeight="1">
      <c r="A7086" s="183"/>
      <c r="B7086" s="195" t="s">
        <v>8346</v>
      </c>
      <c r="C7086" s="198" t="s">
        <v>8346</v>
      </c>
      <c r="D7086" s="197" t="s">
        <v>5058</v>
      </c>
      <c r="E7086" s="269" t="s">
        <v>27</v>
      </c>
      <c r="F7086" s="195" t="s">
        <v>8011</v>
      </c>
      <c r="G7086" t="s">
        <v>8584</v>
      </c>
      <c r="H7086" s="195" t="str">
        <f>IFERROR(VLOOKUP(Table[[#This Row],[Activity Details of Assistance]],WHAT!E:F,2,FALSE),"")</f>
        <v># of tube well</v>
      </c>
      <c r="I7086" s="195"/>
      <c r="J7086">
        <v>50</v>
      </c>
      <c r="K7086" t="s">
        <v>8280</v>
      </c>
      <c r="L7086" s="306" t="s">
        <v>13</v>
      </c>
      <c r="M7086" t="s">
        <v>14</v>
      </c>
      <c r="N7086" t="s">
        <v>309</v>
      </c>
      <c r="O7086" t="s">
        <v>1606</v>
      </c>
      <c r="P7086" t="s">
        <v>6386</v>
      </c>
      <c r="Q7086" s="236">
        <v>44866</v>
      </c>
      <c r="R7086" s="236">
        <v>44896</v>
      </c>
      <c r="S7086" t="s">
        <v>8452</v>
      </c>
      <c r="T7086" s="196"/>
      <c r="U7086" s="196"/>
      <c r="V7086" s="196"/>
      <c r="W7086" s="196"/>
      <c r="X7086" s="222"/>
      <c r="Y7086" t="s">
        <v>8575</v>
      </c>
      <c r="Z7086">
        <v>1681597433</v>
      </c>
      <c r="AA7086" t="s">
        <v>8576</v>
      </c>
      <c r="AB7086" s="221" t="str">
        <f>_xlfn.IFNA(IF(Table[[#This Row],[Programme Partner]]&lt;&gt;Table[[#This Row],[Implementing Partner]],CONCATENATE(Table[[#This Row],[Programme Partner]],"-",Table[[#This Row],[Implementing Partner]]),Table[[#This Row],[Programme Partner]]),"")</f>
        <v>GREEN HILL</v>
      </c>
    </row>
    <row r="7087" spans="1:28" ht="16.5" customHeight="1">
      <c r="A7087" s="183"/>
      <c r="B7087" s="195" t="s">
        <v>8346</v>
      </c>
      <c r="C7087" s="198" t="s">
        <v>8346</v>
      </c>
      <c r="D7087" s="197" t="s">
        <v>5058</v>
      </c>
      <c r="E7087" s="269" t="s">
        <v>27</v>
      </c>
      <c r="F7087" s="195" t="s">
        <v>8011</v>
      </c>
      <c r="G7087" t="s">
        <v>8318</v>
      </c>
      <c r="H7087" s="195" t="str">
        <f>IFERROR(VLOOKUP(Table[[#This Row],[Activity Details of Assistance]],WHAT!E:F,2,FALSE),"")</f>
        <v># of household</v>
      </c>
      <c r="I7087" s="195"/>
      <c r="J7087">
        <v>3319</v>
      </c>
      <c r="K7087" t="s">
        <v>8280</v>
      </c>
      <c r="L7087" s="306" t="s">
        <v>13</v>
      </c>
      <c r="M7087" t="s">
        <v>14</v>
      </c>
      <c r="N7087" t="s">
        <v>309</v>
      </c>
      <c r="O7087" t="s">
        <v>1606</v>
      </c>
      <c r="P7087" t="s">
        <v>6386</v>
      </c>
      <c r="Q7087" s="236">
        <v>44866</v>
      </c>
      <c r="R7087" s="236">
        <v>44896</v>
      </c>
      <c r="S7087" t="s">
        <v>8452</v>
      </c>
      <c r="T7087" s="196"/>
      <c r="U7087" s="196"/>
      <c r="V7087" s="196"/>
      <c r="W7087" s="196"/>
      <c r="X7087" s="222"/>
      <c r="Y7087" t="s">
        <v>8575</v>
      </c>
      <c r="Z7087">
        <v>1681597433</v>
      </c>
      <c r="AA7087" t="s">
        <v>8576</v>
      </c>
      <c r="AB7087" s="221" t="str">
        <f>_xlfn.IFNA(IF(Table[[#This Row],[Programme Partner]]&lt;&gt;Table[[#This Row],[Implementing Partner]],CONCATENATE(Table[[#This Row],[Programme Partner]],"-",Table[[#This Row],[Implementing Partner]]),Table[[#This Row],[Programme Partner]]),"")</f>
        <v>GREEN HILL</v>
      </c>
    </row>
    <row r="7088" spans="1:28" ht="16.5" customHeight="1">
      <c r="A7088" s="183"/>
      <c r="B7088" s="195" t="s">
        <v>8346</v>
      </c>
      <c r="C7088" s="198" t="s">
        <v>8346</v>
      </c>
      <c r="D7088" s="197" t="s">
        <v>5058</v>
      </c>
      <c r="E7088" s="269" t="s">
        <v>27</v>
      </c>
      <c r="F7088" s="195" t="s">
        <v>8012</v>
      </c>
      <c r="G7088" t="s">
        <v>8373</v>
      </c>
      <c r="H7088" s="195" t="str">
        <f>IFERROR(VLOOKUP(Table[[#This Row],[Activity Details of Assistance]],WHAT!E:F,2,FALSE),"")</f>
        <v xml:space="preserve"># of door </v>
      </c>
      <c r="I7088" s="195"/>
      <c r="J7088">
        <v>7</v>
      </c>
      <c r="K7088" t="s">
        <v>8280</v>
      </c>
      <c r="L7088" s="306" t="s">
        <v>13</v>
      </c>
      <c r="M7088" t="s">
        <v>14</v>
      </c>
      <c r="N7088" t="s">
        <v>309</v>
      </c>
      <c r="O7088" t="s">
        <v>1606</v>
      </c>
      <c r="P7088" t="s">
        <v>6386</v>
      </c>
      <c r="Q7088" s="236">
        <v>44866</v>
      </c>
      <c r="R7088" s="236">
        <v>44896</v>
      </c>
      <c r="S7088" t="s">
        <v>8452</v>
      </c>
      <c r="T7088" s="196"/>
      <c r="U7088" s="196"/>
      <c r="V7088" s="196"/>
      <c r="W7088" s="196"/>
      <c r="X7088" s="222"/>
      <c r="Y7088" t="s">
        <v>8575</v>
      </c>
      <c r="Z7088">
        <v>1681597433</v>
      </c>
      <c r="AA7088" t="s">
        <v>8576</v>
      </c>
      <c r="AB7088" s="221" t="str">
        <f>_xlfn.IFNA(IF(Table[[#This Row],[Programme Partner]]&lt;&gt;Table[[#This Row],[Implementing Partner]],CONCATENATE(Table[[#This Row],[Programme Partner]],"-",Table[[#This Row],[Implementing Partner]]),Table[[#This Row],[Programme Partner]]),"")</f>
        <v>GREEN HILL</v>
      </c>
    </row>
    <row r="7089" spans="1:28" ht="16.5" customHeight="1">
      <c r="A7089" s="183"/>
      <c r="B7089" s="195" t="s">
        <v>8346</v>
      </c>
      <c r="C7089" s="198" t="s">
        <v>8346</v>
      </c>
      <c r="D7089" s="197" t="s">
        <v>5058</v>
      </c>
      <c r="E7089" s="269" t="s">
        <v>27</v>
      </c>
      <c r="F7089" s="195" t="s">
        <v>8012</v>
      </c>
      <c r="G7089" t="s">
        <v>8585</v>
      </c>
      <c r="H7089" s="195" t="str">
        <f>IFERROR(VLOOKUP(Table[[#This Row],[Activity Details of Assistance]],WHAT!E:F,2,FALSE),"")</f>
        <v xml:space="preserve"># of door </v>
      </c>
      <c r="I7089" s="195"/>
      <c r="J7089">
        <v>89</v>
      </c>
      <c r="K7089" t="s">
        <v>8280</v>
      </c>
      <c r="L7089" s="306" t="s">
        <v>13</v>
      </c>
      <c r="M7089" t="s">
        <v>14</v>
      </c>
      <c r="N7089" t="s">
        <v>309</v>
      </c>
      <c r="O7089" t="s">
        <v>1606</v>
      </c>
      <c r="P7089" t="s">
        <v>6386</v>
      </c>
      <c r="Q7089" s="236">
        <v>44866</v>
      </c>
      <c r="R7089" s="236">
        <v>44896</v>
      </c>
      <c r="S7089" t="s">
        <v>8452</v>
      </c>
      <c r="T7089" s="196"/>
      <c r="U7089" s="196"/>
      <c r="V7089" s="196"/>
      <c r="W7089" s="196"/>
      <c r="X7089" s="222"/>
      <c r="Y7089" t="s">
        <v>8575</v>
      </c>
      <c r="Z7089">
        <v>1681597433</v>
      </c>
      <c r="AA7089" t="s">
        <v>8576</v>
      </c>
      <c r="AB7089" s="221" t="str">
        <f>_xlfn.IFNA(IF(Table[[#This Row],[Programme Partner]]&lt;&gt;Table[[#This Row],[Implementing Partner]],CONCATENATE(Table[[#This Row],[Programme Partner]],"-",Table[[#This Row],[Implementing Partner]]),Table[[#This Row],[Programme Partner]]),"")</f>
        <v>GREEN HILL</v>
      </c>
    </row>
    <row r="7090" spans="1:28" ht="16.5" customHeight="1">
      <c r="A7090" s="183"/>
      <c r="B7090" s="195" t="s">
        <v>8346</v>
      </c>
      <c r="C7090" s="198" t="s">
        <v>8346</v>
      </c>
      <c r="D7090" s="197" t="s">
        <v>5058</v>
      </c>
      <c r="E7090" s="269" t="s">
        <v>27</v>
      </c>
      <c r="F7090" s="195" t="s">
        <v>8012</v>
      </c>
      <c r="G7090" t="s">
        <v>8354</v>
      </c>
      <c r="H7090" s="195" t="str">
        <f>IFERROR(VLOOKUP(Table[[#This Row],[Activity Details of Assistance]],WHAT!E:F,2,FALSE),"")</f>
        <v># of door</v>
      </c>
      <c r="I7090" s="195"/>
      <c r="J7090">
        <v>7</v>
      </c>
      <c r="K7090" t="s">
        <v>8280</v>
      </c>
      <c r="L7090" s="306" t="s">
        <v>13</v>
      </c>
      <c r="M7090" t="s">
        <v>14</v>
      </c>
      <c r="N7090" t="s">
        <v>309</v>
      </c>
      <c r="O7090" t="s">
        <v>1606</v>
      </c>
      <c r="P7090" t="s">
        <v>6386</v>
      </c>
      <c r="Q7090" s="236">
        <v>44866</v>
      </c>
      <c r="R7090" s="236">
        <v>44896</v>
      </c>
      <c r="S7090" t="s">
        <v>8452</v>
      </c>
      <c r="T7090" s="196"/>
      <c r="U7090" s="196"/>
      <c r="V7090" s="196"/>
      <c r="W7090" s="196"/>
      <c r="X7090" s="222"/>
      <c r="Y7090" t="s">
        <v>8575</v>
      </c>
      <c r="Z7090">
        <v>1681597433</v>
      </c>
      <c r="AA7090" t="s">
        <v>8576</v>
      </c>
      <c r="AB7090" s="221" t="str">
        <f>_xlfn.IFNA(IF(Table[[#This Row],[Programme Partner]]&lt;&gt;Table[[#This Row],[Implementing Partner]],CONCATENATE(Table[[#This Row],[Programme Partner]],"-",Table[[#This Row],[Implementing Partner]]),Table[[#This Row],[Programme Partner]]),"")</f>
        <v>GREEN HILL</v>
      </c>
    </row>
    <row r="7091" spans="1:28" ht="16.5" customHeight="1">
      <c r="A7091" s="183"/>
      <c r="B7091" s="195" t="s">
        <v>8346</v>
      </c>
      <c r="C7091" s="198" t="s">
        <v>8346</v>
      </c>
      <c r="D7091" s="197" t="s">
        <v>5058</v>
      </c>
      <c r="E7091" s="269" t="s">
        <v>27</v>
      </c>
      <c r="F7091" s="195" t="s">
        <v>8012</v>
      </c>
      <c r="G7091" t="s">
        <v>8586</v>
      </c>
      <c r="H7091" s="195" t="str">
        <f>IFERROR(VLOOKUP(Table[[#This Row],[Activity Details of Assistance]],WHAT!E:F,2,FALSE),"")</f>
        <v># of door</v>
      </c>
      <c r="I7091" s="195"/>
      <c r="J7091">
        <v>69</v>
      </c>
      <c r="K7091" t="s">
        <v>8280</v>
      </c>
      <c r="L7091" s="306" t="s">
        <v>13</v>
      </c>
      <c r="M7091" t="s">
        <v>14</v>
      </c>
      <c r="N7091" t="s">
        <v>309</v>
      </c>
      <c r="O7091" t="s">
        <v>1606</v>
      </c>
      <c r="P7091" t="s">
        <v>6386</v>
      </c>
      <c r="Q7091" s="236">
        <v>44866</v>
      </c>
      <c r="R7091" s="236">
        <v>44896</v>
      </c>
      <c r="S7091" t="s">
        <v>8452</v>
      </c>
      <c r="T7091" s="196"/>
      <c r="U7091" s="196"/>
      <c r="V7091" s="196"/>
      <c r="W7091" s="196"/>
      <c r="X7091" s="222"/>
      <c r="Y7091" t="s">
        <v>8575</v>
      </c>
      <c r="Z7091">
        <v>1681597433</v>
      </c>
      <c r="AA7091" t="s">
        <v>8576</v>
      </c>
      <c r="AB7091" s="221" t="str">
        <f>_xlfn.IFNA(IF(Table[[#This Row],[Programme Partner]]&lt;&gt;Table[[#This Row],[Implementing Partner]],CONCATENATE(Table[[#This Row],[Programme Partner]],"-",Table[[#This Row],[Implementing Partner]]),Table[[#This Row],[Programme Partner]]),"")</f>
        <v>GREEN HILL</v>
      </c>
    </row>
    <row r="7092" spans="1:28" ht="16.5" customHeight="1">
      <c r="A7092" s="183"/>
      <c r="B7092" s="195" t="s">
        <v>8346</v>
      </c>
      <c r="C7092" s="198" t="s">
        <v>8346</v>
      </c>
      <c r="D7092" s="197" t="s">
        <v>5058</v>
      </c>
      <c r="E7092" s="269" t="s">
        <v>27</v>
      </c>
      <c r="F7092" s="195" t="s">
        <v>8012</v>
      </c>
      <c r="G7092" t="s">
        <v>8357</v>
      </c>
      <c r="H7092" s="195" t="str">
        <f>IFERROR(VLOOKUP(Table[[#This Row],[Activity Details of Assistance]],WHAT!E:F,2,FALSE),"")</f>
        <v># of door</v>
      </c>
      <c r="I7092" s="195"/>
      <c r="J7092">
        <v>1</v>
      </c>
      <c r="K7092" t="s">
        <v>8280</v>
      </c>
      <c r="L7092" s="306" t="s">
        <v>13</v>
      </c>
      <c r="M7092" t="s">
        <v>14</v>
      </c>
      <c r="N7092" t="s">
        <v>309</v>
      </c>
      <c r="O7092" t="s">
        <v>1606</v>
      </c>
      <c r="P7092" t="s">
        <v>6386</v>
      </c>
      <c r="Q7092" s="236">
        <v>44866</v>
      </c>
      <c r="R7092" s="236">
        <v>44896</v>
      </c>
      <c r="S7092" t="s">
        <v>8452</v>
      </c>
      <c r="T7092" s="196"/>
      <c r="U7092" s="196"/>
      <c r="V7092" s="196"/>
      <c r="W7092" s="196"/>
      <c r="X7092" s="222"/>
      <c r="Y7092" t="s">
        <v>8575</v>
      </c>
      <c r="Z7092">
        <v>1681597433</v>
      </c>
      <c r="AA7092" t="s">
        <v>8576</v>
      </c>
      <c r="AB7092" s="221" t="str">
        <f>_xlfn.IFNA(IF(Table[[#This Row],[Programme Partner]]&lt;&gt;Table[[#This Row],[Implementing Partner]],CONCATENATE(Table[[#This Row],[Programme Partner]],"-",Table[[#This Row],[Implementing Partner]]),Table[[#This Row],[Programme Partner]]),"")</f>
        <v>GREEN HILL</v>
      </c>
    </row>
    <row r="7093" spans="1:28" ht="16.5" customHeight="1">
      <c r="A7093" s="183"/>
      <c r="B7093" s="195" t="s">
        <v>8346</v>
      </c>
      <c r="C7093" s="198" t="s">
        <v>8346</v>
      </c>
      <c r="D7093" s="197" t="s">
        <v>5058</v>
      </c>
      <c r="E7093" s="269" t="s">
        <v>27</v>
      </c>
      <c r="F7093" s="195" t="s">
        <v>8013</v>
      </c>
      <c r="G7093" t="s">
        <v>8313</v>
      </c>
      <c r="H7093" s="195" t="str">
        <f>IFERROR(VLOOKUP(Table[[#This Row],[Activity Details of Assistance]],WHAT!E:F,2,FALSE),"")</f>
        <v># of HP sessions at community level</v>
      </c>
      <c r="I7093" s="195"/>
      <c r="J7093">
        <v>68</v>
      </c>
      <c r="K7093" t="s">
        <v>8280</v>
      </c>
      <c r="L7093" s="306" t="s">
        <v>13</v>
      </c>
      <c r="M7093" t="s">
        <v>14</v>
      </c>
      <c r="N7093" t="s">
        <v>309</v>
      </c>
      <c r="O7093" t="s">
        <v>1606</v>
      </c>
      <c r="P7093" t="s">
        <v>6386</v>
      </c>
      <c r="Q7093" s="236">
        <v>44866</v>
      </c>
      <c r="R7093" s="236">
        <v>44896</v>
      </c>
      <c r="S7093" t="s">
        <v>8452</v>
      </c>
      <c r="T7093" s="196"/>
      <c r="U7093" s="196"/>
      <c r="V7093" s="196"/>
      <c r="W7093" s="196"/>
      <c r="X7093" s="222"/>
      <c r="Y7093" t="s">
        <v>8575</v>
      </c>
      <c r="Z7093">
        <v>1681597433</v>
      </c>
      <c r="AA7093" t="s">
        <v>8576</v>
      </c>
      <c r="AB7093" s="221" t="str">
        <f>_xlfn.IFNA(IF(Table[[#This Row],[Programme Partner]]&lt;&gt;Table[[#This Row],[Implementing Partner]],CONCATENATE(Table[[#This Row],[Programme Partner]],"-",Table[[#This Row],[Implementing Partner]]),Table[[#This Row],[Programme Partner]]),"")</f>
        <v>GREEN HILL</v>
      </c>
    </row>
    <row r="7094" spans="1:28" ht="16.5" customHeight="1">
      <c r="A7094" s="183"/>
      <c r="B7094" s="195" t="s">
        <v>8346</v>
      </c>
      <c r="C7094" s="198" t="s">
        <v>8346</v>
      </c>
      <c r="D7094" s="197" t="s">
        <v>5058</v>
      </c>
      <c r="E7094" s="269" t="s">
        <v>27</v>
      </c>
      <c r="F7094" s="195" t="s">
        <v>8013</v>
      </c>
      <c r="G7094" t="s">
        <v>8314</v>
      </c>
      <c r="H7094" s="195" t="str">
        <f>IFERROR(VLOOKUP(Table[[#This Row],[Activity Details of Assistance]],WHAT!E:F,2,FALSE),"")</f>
        <v># of HP sessions at HH level</v>
      </c>
      <c r="I7094" s="195"/>
      <c r="J7094">
        <v>83</v>
      </c>
      <c r="K7094" t="s">
        <v>8280</v>
      </c>
      <c r="L7094" s="306" t="s">
        <v>13</v>
      </c>
      <c r="M7094" t="s">
        <v>14</v>
      </c>
      <c r="N7094" t="s">
        <v>309</v>
      </c>
      <c r="O7094" t="s">
        <v>1606</v>
      </c>
      <c r="P7094" t="s">
        <v>6386</v>
      </c>
      <c r="Q7094" s="236">
        <v>44866</v>
      </c>
      <c r="R7094" s="236">
        <v>44896</v>
      </c>
      <c r="S7094" t="s">
        <v>8452</v>
      </c>
      <c r="T7094" s="196"/>
      <c r="U7094" s="196"/>
      <c r="V7094" s="196"/>
      <c r="W7094" s="196"/>
      <c r="X7094" s="222"/>
      <c r="Y7094" t="s">
        <v>8575</v>
      </c>
      <c r="Z7094">
        <v>1681597433</v>
      </c>
      <c r="AA7094" t="s">
        <v>8576</v>
      </c>
      <c r="AB7094" s="221" t="str">
        <f>_xlfn.IFNA(IF(Table[[#This Row],[Programme Partner]]&lt;&gt;Table[[#This Row],[Implementing Partner]],CONCATENATE(Table[[#This Row],[Programme Partner]],"-",Table[[#This Row],[Implementing Partner]]),Table[[#This Row],[Programme Partner]]),"")</f>
        <v>GREEN HILL</v>
      </c>
    </row>
    <row r="7095" spans="1:28" ht="16.5" customHeight="1">
      <c r="A7095" s="183"/>
      <c r="B7095" s="195" t="s">
        <v>8346</v>
      </c>
      <c r="C7095" s="198" t="s">
        <v>8346</v>
      </c>
      <c r="D7095" s="197" t="s">
        <v>5058</v>
      </c>
      <c r="E7095" s="269" t="s">
        <v>27</v>
      </c>
      <c r="F7095" s="195" t="s">
        <v>8013</v>
      </c>
      <c r="G7095" t="s">
        <v>8315</v>
      </c>
      <c r="H7095" s="195" t="str">
        <f>IFERROR(VLOOKUP(Table[[#This Row],[Activity Details of Assistance]],WHAT!E:F,2,FALSE),"")</f>
        <v># of handwashing station</v>
      </c>
      <c r="I7095" s="195"/>
      <c r="J7095">
        <v>10</v>
      </c>
      <c r="K7095" t="s">
        <v>8280</v>
      </c>
      <c r="L7095" s="306" t="s">
        <v>13</v>
      </c>
      <c r="M7095" t="s">
        <v>14</v>
      </c>
      <c r="N7095" t="s">
        <v>309</v>
      </c>
      <c r="O7095" t="s">
        <v>1606</v>
      </c>
      <c r="P7095" t="s">
        <v>6386</v>
      </c>
      <c r="Q7095" s="236">
        <v>44866</v>
      </c>
      <c r="R7095" s="236">
        <v>44896</v>
      </c>
      <c r="S7095" t="s">
        <v>8452</v>
      </c>
      <c r="T7095" s="196"/>
      <c r="U7095" s="196"/>
      <c r="V7095" s="196"/>
      <c r="W7095" s="196"/>
      <c r="X7095" s="222"/>
      <c r="Y7095" t="s">
        <v>8575</v>
      </c>
      <c r="Z7095">
        <v>1681597433</v>
      </c>
      <c r="AA7095" t="s">
        <v>8576</v>
      </c>
      <c r="AB7095" s="221" t="str">
        <f>_xlfn.IFNA(IF(Table[[#This Row],[Programme Partner]]&lt;&gt;Table[[#This Row],[Implementing Partner]],CONCATENATE(Table[[#This Row],[Programme Partner]],"-",Table[[#This Row],[Implementing Partner]]),Table[[#This Row],[Programme Partner]]),"")</f>
        <v>GREEN HILL</v>
      </c>
    </row>
    <row r="7096" spans="1:28" ht="16.5" customHeight="1">
      <c r="A7096" s="183"/>
      <c r="B7096" s="195" t="s">
        <v>8346</v>
      </c>
      <c r="C7096" s="198" t="s">
        <v>8346</v>
      </c>
      <c r="D7096" s="197" t="s">
        <v>5058</v>
      </c>
      <c r="E7096" s="269" t="s">
        <v>27</v>
      </c>
      <c r="F7096" s="195" t="s">
        <v>8013</v>
      </c>
      <c r="G7096" t="s">
        <v>8442</v>
      </c>
      <c r="H7096" s="195" t="str">
        <f>IFERROR(VLOOKUP(Table[[#This Row],[Activity Details of Assistance]],WHAT!E:F,2,FALSE),"")</f>
        <v># of facilities</v>
      </c>
      <c r="I7096" s="195"/>
      <c r="J7096">
        <v>819</v>
      </c>
      <c r="K7096" t="s">
        <v>8280</v>
      </c>
      <c r="L7096" s="306" t="s">
        <v>13</v>
      </c>
      <c r="M7096" t="s">
        <v>14</v>
      </c>
      <c r="N7096" t="s">
        <v>309</v>
      </c>
      <c r="O7096" t="s">
        <v>1606</v>
      </c>
      <c r="P7096" t="s">
        <v>6386</v>
      </c>
      <c r="Q7096" s="236">
        <v>44866</v>
      </c>
      <c r="R7096" s="236">
        <v>44896</v>
      </c>
      <c r="S7096" t="s">
        <v>8452</v>
      </c>
      <c r="T7096" s="196"/>
      <c r="U7096" s="196"/>
      <c r="V7096" s="196"/>
      <c r="W7096" s="196"/>
      <c r="X7096" s="222"/>
      <c r="Y7096" t="s">
        <v>8575</v>
      </c>
      <c r="Z7096">
        <v>1681597433</v>
      </c>
      <c r="AA7096" t="s">
        <v>8576</v>
      </c>
      <c r="AB7096" s="221" t="str">
        <f>_xlfn.IFNA(IF(Table[[#This Row],[Programme Partner]]&lt;&gt;Table[[#This Row],[Implementing Partner]],CONCATENATE(Table[[#This Row],[Programme Partner]],"-",Table[[#This Row],[Implementing Partner]]),Table[[#This Row],[Programme Partner]]),"")</f>
        <v>GREEN HILL</v>
      </c>
    </row>
    <row r="7097" spans="1:28" ht="16.5" customHeight="1">
      <c r="A7097" s="183"/>
      <c r="B7097" s="195" t="s">
        <v>5273</v>
      </c>
      <c r="C7097" s="198" t="s">
        <v>5033</v>
      </c>
      <c r="D7097" s="212" t="s">
        <v>5273</v>
      </c>
      <c r="E7097" s="269" t="s">
        <v>27</v>
      </c>
      <c r="F7097" s="195" t="s">
        <v>8011</v>
      </c>
      <c r="G7097" t="s">
        <v>8584</v>
      </c>
      <c r="H7097" s="195" t="str">
        <f>IFERROR(VLOOKUP(Table[[#This Row],[Activity Details of Assistance]],WHAT!E:F,2,FALSE),"")</f>
        <v># of tube well</v>
      </c>
      <c r="I7097" s="195"/>
      <c r="J7097">
        <v>138</v>
      </c>
      <c r="K7097" t="s">
        <v>8280</v>
      </c>
      <c r="L7097" s="306" t="s">
        <v>13</v>
      </c>
      <c r="M7097" t="s">
        <v>14</v>
      </c>
      <c r="N7097" t="s">
        <v>309</v>
      </c>
      <c r="O7097" t="s">
        <v>1606</v>
      </c>
      <c r="P7097" t="s">
        <v>6385</v>
      </c>
      <c r="Q7097" s="236">
        <v>44866</v>
      </c>
      <c r="R7097" s="236">
        <v>44896</v>
      </c>
      <c r="S7097" t="s">
        <v>8452</v>
      </c>
      <c r="T7097" s="196"/>
      <c r="U7097" s="196"/>
      <c r="V7097" s="196"/>
      <c r="W7097" s="196"/>
      <c r="X7097" s="222"/>
      <c r="Y7097" t="s">
        <v>8650</v>
      </c>
      <c r="Z7097">
        <v>1847456121</v>
      </c>
      <c r="AA7097" t="s">
        <v>8651</v>
      </c>
      <c r="AB7097" s="221" t="str">
        <f>_xlfn.IFNA(IF(Table[[#This Row],[Programme Partner]]&lt;&gt;Table[[#This Row],[Implementing Partner]],CONCATENATE(Table[[#This Row],[Programme Partner]],"-",Table[[#This Row],[Implementing Partner]]),Table[[#This Row],[Programme Partner]]),"")</f>
        <v>UNHCR-BRAC</v>
      </c>
    </row>
    <row r="7098" spans="1:28" ht="16.5" customHeight="1">
      <c r="A7098" s="183"/>
      <c r="B7098" s="195" t="s">
        <v>5273</v>
      </c>
      <c r="C7098" s="198" t="s">
        <v>5033</v>
      </c>
      <c r="D7098" s="212" t="s">
        <v>5273</v>
      </c>
      <c r="E7098" s="269" t="s">
        <v>27</v>
      </c>
      <c r="F7098" s="195" t="s">
        <v>8011</v>
      </c>
      <c r="G7098" t="s">
        <v>8355</v>
      </c>
      <c r="H7098" s="195" t="str">
        <f>IFERROR(VLOOKUP(Table[[#This Row],[Activity Details of Assistance]],WHAT!E:F,2,FALSE),"")</f>
        <v># of water network</v>
      </c>
      <c r="I7098" s="195"/>
      <c r="J7098">
        <v>2</v>
      </c>
      <c r="K7098" t="s">
        <v>8280</v>
      </c>
      <c r="L7098" s="306" t="s">
        <v>13</v>
      </c>
      <c r="M7098" t="s">
        <v>14</v>
      </c>
      <c r="N7098" t="s">
        <v>309</v>
      </c>
      <c r="O7098" t="s">
        <v>1606</v>
      </c>
      <c r="P7098" t="s">
        <v>6385</v>
      </c>
      <c r="Q7098" s="236">
        <v>44866</v>
      </c>
      <c r="R7098" s="236">
        <v>44896</v>
      </c>
      <c r="S7098" t="s">
        <v>8452</v>
      </c>
      <c r="T7098" s="196"/>
      <c r="U7098" s="196"/>
      <c r="V7098" s="196"/>
      <c r="W7098" s="196"/>
      <c r="X7098" s="222"/>
      <c r="Y7098" t="s">
        <v>8650</v>
      </c>
      <c r="Z7098">
        <v>1847456121</v>
      </c>
      <c r="AA7098" t="s">
        <v>8651</v>
      </c>
      <c r="AB7098" s="221" t="str">
        <f>_xlfn.IFNA(IF(Table[[#This Row],[Programme Partner]]&lt;&gt;Table[[#This Row],[Implementing Partner]],CONCATENATE(Table[[#This Row],[Programme Partner]],"-",Table[[#This Row],[Implementing Partner]]),Table[[#This Row],[Programme Partner]]),"")</f>
        <v>UNHCR-BRAC</v>
      </c>
    </row>
    <row r="7099" spans="1:28" ht="16.5" customHeight="1">
      <c r="A7099" s="183"/>
      <c r="B7099" s="195" t="s">
        <v>5273</v>
      </c>
      <c r="C7099" s="198" t="s">
        <v>5033</v>
      </c>
      <c r="D7099" s="212" t="s">
        <v>5273</v>
      </c>
      <c r="E7099" s="269" t="s">
        <v>27</v>
      </c>
      <c r="F7099" s="195" t="s">
        <v>8012</v>
      </c>
      <c r="G7099" t="s">
        <v>8373</v>
      </c>
      <c r="H7099" s="195" t="str">
        <f>IFERROR(VLOOKUP(Table[[#This Row],[Activity Details of Assistance]],WHAT!E:F,2,FALSE),"")</f>
        <v xml:space="preserve"># of door </v>
      </c>
      <c r="I7099" s="195"/>
      <c r="J7099">
        <v>2</v>
      </c>
      <c r="K7099" t="s">
        <v>8280</v>
      </c>
      <c r="L7099" s="306" t="s">
        <v>13</v>
      </c>
      <c r="M7099" t="s">
        <v>14</v>
      </c>
      <c r="N7099" t="s">
        <v>309</v>
      </c>
      <c r="O7099" t="s">
        <v>1606</v>
      </c>
      <c r="P7099" t="s">
        <v>6385</v>
      </c>
      <c r="Q7099" s="236">
        <v>44866</v>
      </c>
      <c r="R7099" s="236">
        <v>44896</v>
      </c>
      <c r="S7099" t="s">
        <v>8452</v>
      </c>
      <c r="T7099" s="196"/>
      <c r="U7099" s="196"/>
      <c r="V7099" s="196"/>
      <c r="W7099" s="196"/>
      <c r="X7099" s="222"/>
      <c r="Y7099" t="s">
        <v>8650</v>
      </c>
      <c r="Z7099">
        <v>1847456121</v>
      </c>
      <c r="AA7099" t="s">
        <v>8651</v>
      </c>
      <c r="AB7099" s="221" t="str">
        <f>_xlfn.IFNA(IF(Table[[#This Row],[Programme Partner]]&lt;&gt;Table[[#This Row],[Implementing Partner]],CONCATENATE(Table[[#This Row],[Programme Partner]],"-",Table[[#This Row],[Implementing Partner]]),Table[[#This Row],[Programme Partner]]),"")</f>
        <v>UNHCR-BRAC</v>
      </c>
    </row>
    <row r="7100" spans="1:28" ht="16.5" customHeight="1">
      <c r="A7100" s="183"/>
      <c r="B7100" s="195" t="s">
        <v>5273</v>
      </c>
      <c r="C7100" s="198" t="s">
        <v>5033</v>
      </c>
      <c r="D7100" s="212" t="s">
        <v>5273</v>
      </c>
      <c r="E7100" s="269" t="s">
        <v>27</v>
      </c>
      <c r="F7100" s="195" t="s">
        <v>8012</v>
      </c>
      <c r="G7100" t="s">
        <v>8366</v>
      </c>
      <c r="H7100" s="195" t="str">
        <f>IFERROR(VLOOKUP(Table[[#This Row],[Activity Details of Assistance]],WHAT!E:F,2,FALSE),"")</f>
        <v xml:space="preserve"># of door </v>
      </c>
      <c r="I7100" s="195"/>
      <c r="J7100">
        <v>3</v>
      </c>
      <c r="K7100" t="s">
        <v>8280</v>
      </c>
      <c r="L7100" s="306" t="s">
        <v>13</v>
      </c>
      <c r="M7100" t="s">
        <v>14</v>
      </c>
      <c r="N7100" t="s">
        <v>309</v>
      </c>
      <c r="O7100" t="s">
        <v>1606</v>
      </c>
      <c r="P7100" t="s">
        <v>6385</v>
      </c>
      <c r="Q7100" s="236">
        <v>44866</v>
      </c>
      <c r="R7100" s="236">
        <v>44896</v>
      </c>
      <c r="S7100" t="s">
        <v>8452</v>
      </c>
      <c r="T7100" s="196"/>
      <c r="U7100" s="196"/>
      <c r="V7100" s="196"/>
      <c r="W7100" s="196"/>
      <c r="X7100" s="222"/>
      <c r="Y7100" t="s">
        <v>8650</v>
      </c>
      <c r="Z7100">
        <v>1847456121</v>
      </c>
      <c r="AA7100" t="s">
        <v>8651</v>
      </c>
      <c r="AB7100" s="221" t="str">
        <f>_xlfn.IFNA(IF(Table[[#This Row],[Programme Partner]]&lt;&gt;Table[[#This Row],[Implementing Partner]],CONCATENATE(Table[[#This Row],[Programme Partner]],"-",Table[[#This Row],[Implementing Partner]]),Table[[#This Row],[Programme Partner]]),"")</f>
        <v>UNHCR-BRAC</v>
      </c>
    </row>
    <row r="7101" spans="1:28" ht="16.5" customHeight="1">
      <c r="A7101" s="183"/>
      <c r="B7101" s="195" t="s">
        <v>5273</v>
      </c>
      <c r="C7101" s="198" t="s">
        <v>5033</v>
      </c>
      <c r="D7101" s="212" t="s">
        <v>5273</v>
      </c>
      <c r="E7101" s="269" t="s">
        <v>27</v>
      </c>
      <c r="F7101" s="195" t="s">
        <v>8012</v>
      </c>
      <c r="G7101" t="s">
        <v>8585</v>
      </c>
      <c r="H7101" s="195" t="str">
        <f>IFERROR(VLOOKUP(Table[[#This Row],[Activity Details of Assistance]],WHAT!E:F,2,FALSE),"")</f>
        <v xml:space="preserve"># of door </v>
      </c>
      <c r="I7101" s="195"/>
      <c r="J7101">
        <v>39</v>
      </c>
      <c r="K7101" t="s">
        <v>8280</v>
      </c>
      <c r="L7101" s="306" t="s">
        <v>13</v>
      </c>
      <c r="M7101" t="s">
        <v>14</v>
      </c>
      <c r="N7101" t="s">
        <v>309</v>
      </c>
      <c r="O7101" t="s">
        <v>1606</v>
      </c>
      <c r="P7101" t="s">
        <v>6385</v>
      </c>
      <c r="Q7101" s="236">
        <v>44866</v>
      </c>
      <c r="R7101" s="236">
        <v>44896</v>
      </c>
      <c r="S7101" t="s">
        <v>8452</v>
      </c>
      <c r="T7101" s="196"/>
      <c r="U7101" s="196"/>
      <c r="V7101" s="196"/>
      <c r="W7101" s="196"/>
      <c r="X7101" s="222"/>
      <c r="Y7101" t="s">
        <v>8650</v>
      </c>
      <c r="Z7101">
        <v>1847456121</v>
      </c>
      <c r="AA7101" t="s">
        <v>8651</v>
      </c>
      <c r="AB7101" s="221" t="str">
        <f>_xlfn.IFNA(IF(Table[[#This Row],[Programme Partner]]&lt;&gt;Table[[#This Row],[Implementing Partner]],CONCATENATE(Table[[#This Row],[Programme Partner]],"-",Table[[#This Row],[Implementing Partner]]),Table[[#This Row],[Programme Partner]]),"")</f>
        <v>UNHCR-BRAC</v>
      </c>
    </row>
    <row r="7102" spans="1:28" ht="16.5" customHeight="1">
      <c r="A7102" s="183"/>
      <c r="B7102" s="195" t="s">
        <v>5273</v>
      </c>
      <c r="C7102" s="198" t="s">
        <v>5033</v>
      </c>
      <c r="D7102" s="212" t="s">
        <v>5273</v>
      </c>
      <c r="E7102" s="269" t="s">
        <v>27</v>
      </c>
      <c r="F7102" s="195" t="s">
        <v>8012</v>
      </c>
      <c r="G7102" t="s">
        <v>8367</v>
      </c>
      <c r="H7102" s="195" t="str">
        <f>IFERROR(VLOOKUP(Table[[#This Row],[Activity Details of Assistance]],WHAT!E:F,2,FALSE),"")</f>
        <v># of door</v>
      </c>
      <c r="I7102" s="195"/>
      <c r="J7102">
        <v>6</v>
      </c>
      <c r="K7102" t="s">
        <v>8280</v>
      </c>
      <c r="L7102" s="306" t="s">
        <v>13</v>
      </c>
      <c r="M7102" t="s">
        <v>14</v>
      </c>
      <c r="N7102" t="s">
        <v>309</v>
      </c>
      <c r="O7102" t="s">
        <v>1606</v>
      </c>
      <c r="P7102" t="s">
        <v>6385</v>
      </c>
      <c r="Q7102" s="236">
        <v>44866</v>
      </c>
      <c r="R7102" s="236">
        <v>44896</v>
      </c>
      <c r="S7102" t="s">
        <v>8452</v>
      </c>
      <c r="T7102" s="196"/>
      <c r="U7102" s="196"/>
      <c r="V7102" s="196"/>
      <c r="W7102" s="196"/>
      <c r="X7102" s="222"/>
      <c r="Y7102" t="s">
        <v>8650</v>
      </c>
      <c r="Z7102">
        <v>1847456121</v>
      </c>
      <c r="AA7102" t="s">
        <v>8651</v>
      </c>
      <c r="AB7102" s="221" t="str">
        <f>_xlfn.IFNA(IF(Table[[#This Row],[Programme Partner]]&lt;&gt;Table[[#This Row],[Implementing Partner]],CONCATENATE(Table[[#This Row],[Programme Partner]],"-",Table[[#This Row],[Implementing Partner]]),Table[[#This Row],[Programme Partner]]),"")</f>
        <v>UNHCR-BRAC</v>
      </c>
    </row>
    <row r="7103" spans="1:28" ht="16.5" customHeight="1">
      <c r="A7103" s="183"/>
      <c r="B7103" s="195" t="s">
        <v>5273</v>
      </c>
      <c r="C7103" s="198" t="s">
        <v>5033</v>
      </c>
      <c r="D7103" s="212" t="s">
        <v>5273</v>
      </c>
      <c r="E7103" s="269" t="s">
        <v>27</v>
      </c>
      <c r="F7103" s="195" t="s">
        <v>8012</v>
      </c>
      <c r="G7103" t="s">
        <v>8586</v>
      </c>
      <c r="H7103" s="195" t="str">
        <f>IFERROR(VLOOKUP(Table[[#This Row],[Activity Details of Assistance]],WHAT!E:F,2,FALSE),"")</f>
        <v># of door</v>
      </c>
      <c r="I7103" s="195"/>
      <c r="J7103">
        <v>216</v>
      </c>
      <c r="K7103" t="s">
        <v>8280</v>
      </c>
      <c r="L7103" s="306" t="s">
        <v>13</v>
      </c>
      <c r="M7103" t="s">
        <v>14</v>
      </c>
      <c r="N7103" t="s">
        <v>309</v>
      </c>
      <c r="O7103" t="s">
        <v>1606</v>
      </c>
      <c r="P7103" t="s">
        <v>6385</v>
      </c>
      <c r="Q7103" s="236">
        <v>44866</v>
      </c>
      <c r="R7103" s="236">
        <v>44896</v>
      </c>
      <c r="S7103" t="s">
        <v>8452</v>
      </c>
      <c r="T7103" s="196"/>
      <c r="U7103" s="196"/>
      <c r="V7103" s="196"/>
      <c r="W7103" s="196"/>
      <c r="X7103" s="222"/>
      <c r="Y7103" t="s">
        <v>8650</v>
      </c>
      <c r="Z7103">
        <v>1847456121</v>
      </c>
      <c r="AA7103" t="s">
        <v>8651</v>
      </c>
      <c r="AB7103" s="221" t="str">
        <f>_xlfn.IFNA(IF(Table[[#This Row],[Programme Partner]]&lt;&gt;Table[[#This Row],[Implementing Partner]],CONCATENATE(Table[[#This Row],[Programme Partner]],"-",Table[[#This Row],[Implementing Partner]]),Table[[#This Row],[Programme Partner]]),"")</f>
        <v>UNHCR-BRAC</v>
      </c>
    </row>
    <row r="7104" spans="1:28" ht="16.5" customHeight="1">
      <c r="A7104" s="183"/>
      <c r="B7104" s="195" t="s">
        <v>5273</v>
      </c>
      <c r="C7104" s="198" t="s">
        <v>5033</v>
      </c>
      <c r="D7104" s="212" t="s">
        <v>5273</v>
      </c>
      <c r="E7104" s="269" t="s">
        <v>27</v>
      </c>
      <c r="F7104" s="195" t="s">
        <v>8012</v>
      </c>
      <c r="G7104" t="s">
        <v>8357</v>
      </c>
      <c r="H7104" s="195" t="str">
        <f>IFERROR(VLOOKUP(Table[[#This Row],[Activity Details of Assistance]],WHAT!E:F,2,FALSE),"")</f>
        <v># of door</v>
      </c>
      <c r="I7104" s="195"/>
      <c r="J7104">
        <v>452</v>
      </c>
      <c r="K7104" t="s">
        <v>8280</v>
      </c>
      <c r="L7104" s="306" t="s">
        <v>13</v>
      </c>
      <c r="M7104" t="s">
        <v>14</v>
      </c>
      <c r="N7104" t="s">
        <v>309</v>
      </c>
      <c r="O7104" t="s">
        <v>1606</v>
      </c>
      <c r="P7104" t="s">
        <v>6385</v>
      </c>
      <c r="Q7104" s="236">
        <v>44866</v>
      </c>
      <c r="R7104" s="236">
        <v>44896</v>
      </c>
      <c r="S7104" t="s">
        <v>8452</v>
      </c>
      <c r="T7104" s="196"/>
      <c r="U7104" s="196"/>
      <c r="V7104" s="196"/>
      <c r="W7104" s="196"/>
      <c r="X7104" s="222"/>
      <c r="Y7104" t="s">
        <v>8650</v>
      </c>
      <c r="Z7104">
        <v>1847456121</v>
      </c>
      <c r="AA7104" t="s">
        <v>8651</v>
      </c>
      <c r="AB7104" s="221" t="str">
        <f>_xlfn.IFNA(IF(Table[[#This Row],[Programme Partner]]&lt;&gt;Table[[#This Row],[Implementing Partner]],CONCATENATE(Table[[#This Row],[Programme Partner]],"-",Table[[#This Row],[Implementing Partner]]),Table[[#This Row],[Programme Partner]]),"")</f>
        <v>UNHCR-BRAC</v>
      </c>
    </row>
    <row r="7105" spans="1:28" ht="16.5" customHeight="1">
      <c r="A7105" s="183"/>
      <c r="B7105" s="195" t="s">
        <v>5273</v>
      </c>
      <c r="C7105" s="198" t="s">
        <v>5033</v>
      </c>
      <c r="D7105" s="212" t="s">
        <v>5273</v>
      </c>
      <c r="E7105" s="269" t="s">
        <v>27</v>
      </c>
      <c r="F7105" s="195" t="s">
        <v>8012</v>
      </c>
      <c r="G7105" t="s">
        <v>8019</v>
      </c>
      <c r="H7105" s="195" t="str">
        <f>IFERROR(VLOOKUP(Table[[#This Row],[Activity Details of Assistance]],WHAT!E:F,2,FALSE),"")</f>
        <v>N/A</v>
      </c>
      <c r="I7105" s="195"/>
      <c r="J7105">
        <v>1</v>
      </c>
      <c r="K7105" t="s">
        <v>8280</v>
      </c>
      <c r="L7105" s="306" t="s">
        <v>13</v>
      </c>
      <c r="M7105" t="s">
        <v>14</v>
      </c>
      <c r="N7105" t="s">
        <v>309</v>
      </c>
      <c r="O7105" t="s">
        <v>1606</v>
      </c>
      <c r="P7105" t="s">
        <v>6385</v>
      </c>
      <c r="Q7105" s="236">
        <v>44866</v>
      </c>
      <c r="R7105" s="236">
        <v>44896</v>
      </c>
      <c r="S7105" t="s">
        <v>8452</v>
      </c>
      <c r="T7105" s="196"/>
      <c r="U7105" s="196"/>
      <c r="V7105" s="196"/>
      <c r="W7105" s="196"/>
      <c r="X7105" s="222"/>
      <c r="Y7105" t="s">
        <v>8650</v>
      </c>
      <c r="Z7105">
        <v>1847456121</v>
      </c>
      <c r="AA7105" t="s">
        <v>8651</v>
      </c>
      <c r="AB7105" s="221" t="str">
        <f>_xlfn.IFNA(IF(Table[[#This Row],[Programme Partner]]&lt;&gt;Table[[#This Row],[Implementing Partner]],CONCATENATE(Table[[#This Row],[Programme Partner]],"-",Table[[#This Row],[Implementing Partner]]),Table[[#This Row],[Programme Partner]]),"")</f>
        <v>UNHCR-BRAC</v>
      </c>
    </row>
    <row r="7106" spans="1:28" ht="16.5" customHeight="1">
      <c r="A7106" s="183"/>
      <c r="B7106" s="195" t="s">
        <v>5273</v>
      </c>
      <c r="C7106" s="198" t="s">
        <v>5033</v>
      </c>
      <c r="D7106" s="212" t="s">
        <v>5273</v>
      </c>
      <c r="E7106" s="269" t="s">
        <v>27</v>
      </c>
      <c r="F7106" s="195" t="s">
        <v>8013</v>
      </c>
      <c r="G7106" t="s">
        <v>8313</v>
      </c>
      <c r="H7106" s="195" t="str">
        <f>IFERROR(VLOOKUP(Table[[#This Row],[Activity Details of Assistance]],WHAT!E:F,2,FALSE),"")</f>
        <v># of HP sessions at community level</v>
      </c>
      <c r="I7106" s="195"/>
      <c r="J7106">
        <v>2198</v>
      </c>
      <c r="K7106" t="s">
        <v>8280</v>
      </c>
      <c r="L7106" s="306" t="s">
        <v>13</v>
      </c>
      <c r="M7106" t="s">
        <v>14</v>
      </c>
      <c r="N7106" t="s">
        <v>309</v>
      </c>
      <c r="O7106" t="s">
        <v>1606</v>
      </c>
      <c r="P7106" t="s">
        <v>6385</v>
      </c>
      <c r="Q7106" s="236">
        <v>44866</v>
      </c>
      <c r="R7106" s="236">
        <v>44896</v>
      </c>
      <c r="S7106" t="s">
        <v>8452</v>
      </c>
      <c r="T7106" s="196"/>
      <c r="U7106" s="196"/>
      <c r="V7106" s="196"/>
      <c r="W7106" s="196"/>
      <c r="X7106" s="222"/>
      <c r="Y7106" t="s">
        <v>8650</v>
      </c>
      <c r="Z7106">
        <v>1847456121</v>
      </c>
      <c r="AA7106" t="s">
        <v>8651</v>
      </c>
      <c r="AB7106" s="221" t="str">
        <f>_xlfn.IFNA(IF(Table[[#This Row],[Programme Partner]]&lt;&gt;Table[[#This Row],[Implementing Partner]],CONCATENATE(Table[[#This Row],[Programme Partner]],"-",Table[[#This Row],[Implementing Partner]]),Table[[#This Row],[Programme Partner]]),"")</f>
        <v>UNHCR-BRAC</v>
      </c>
    </row>
    <row r="7107" spans="1:28" ht="16.5" customHeight="1">
      <c r="A7107" s="183"/>
      <c r="B7107" s="195" t="s">
        <v>5273</v>
      </c>
      <c r="C7107" s="198" t="s">
        <v>5033</v>
      </c>
      <c r="D7107" s="212" t="s">
        <v>5273</v>
      </c>
      <c r="E7107" s="269" t="s">
        <v>27</v>
      </c>
      <c r="F7107" s="195" t="s">
        <v>8013</v>
      </c>
      <c r="G7107" t="s">
        <v>8314</v>
      </c>
      <c r="H7107" s="195" t="str">
        <f>IFERROR(VLOOKUP(Table[[#This Row],[Activity Details of Assistance]],WHAT!E:F,2,FALSE),"")</f>
        <v># of HP sessions at HH level</v>
      </c>
      <c r="I7107" s="195"/>
      <c r="J7107">
        <v>6325</v>
      </c>
      <c r="K7107" t="s">
        <v>8280</v>
      </c>
      <c r="L7107" s="306" t="s">
        <v>13</v>
      </c>
      <c r="M7107" t="s">
        <v>14</v>
      </c>
      <c r="N7107" t="s">
        <v>309</v>
      </c>
      <c r="O7107" t="s">
        <v>1606</v>
      </c>
      <c r="P7107" t="s">
        <v>6385</v>
      </c>
      <c r="Q7107" s="236">
        <v>44866</v>
      </c>
      <c r="R7107" s="236">
        <v>44896</v>
      </c>
      <c r="S7107" t="s">
        <v>8452</v>
      </c>
      <c r="T7107" s="196"/>
      <c r="U7107" s="196"/>
      <c r="V7107" s="196"/>
      <c r="W7107" s="196"/>
      <c r="X7107" s="222"/>
      <c r="Y7107" t="s">
        <v>8650</v>
      </c>
      <c r="Z7107">
        <v>1847456121</v>
      </c>
      <c r="AA7107" t="s">
        <v>8651</v>
      </c>
      <c r="AB7107" s="221" t="str">
        <f>_xlfn.IFNA(IF(Table[[#This Row],[Programme Partner]]&lt;&gt;Table[[#This Row],[Implementing Partner]],CONCATENATE(Table[[#This Row],[Programme Partner]],"-",Table[[#This Row],[Implementing Partner]]),Table[[#This Row],[Programme Partner]]),"")</f>
        <v>UNHCR-BRAC</v>
      </c>
    </row>
    <row r="7108" spans="1:28" ht="16.5" customHeight="1">
      <c r="A7108" s="183"/>
      <c r="B7108" s="195" t="s">
        <v>5273</v>
      </c>
      <c r="C7108" s="198" t="s">
        <v>5033</v>
      </c>
      <c r="D7108" s="212" t="s">
        <v>5273</v>
      </c>
      <c r="E7108" s="269" t="s">
        <v>27</v>
      </c>
      <c r="F7108" s="195" t="s">
        <v>8013</v>
      </c>
      <c r="G7108" t="s">
        <v>8317</v>
      </c>
      <c r="H7108" s="195" t="str">
        <f>IFERROR(VLOOKUP(Table[[#This Row],[Activity Details of Assistance]],WHAT!E:F,2,FALSE),"")</f>
        <v># of estimated persons reached by mass-media campaign</v>
      </c>
      <c r="I7108" s="195"/>
      <c r="J7108">
        <v>1</v>
      </c>
      <c r="K7108" t="s">
        <v>8280</v>
      </c>
      <c r="L7108" s="306" t="s">
        <v>13</v>
      </c>
      <c r="M7108" t="s">
        <v>14</v>
      </c>
      <c r="N7108" t="s">
        <v>309</v>
      </c>
      <c r="O7108" t="s">
        <v>1606</v>
      </c>
      <c r="P7108" t="s">
        <v>6385</v>
      </c>
      <c r="Q7108" s="236">
        <v>44866</v>
      </c>
      <c r="R7108" s="236">
        <v>44896</v>
      </c>
      <c r="S7108" t="s">
        <v>8452</v>
      </c>
      <c r="T7108" s="196"/>
      <c r="U7108" s="196"/>
      <c r="V7108" s="196"/>
      <c r="W7108" s="196"/>
      <c r="X7108" s="222"/>
      <c r="Y7108" t="s">
        <v>8650</v>
      </c>
      <c r="Z7108">
        <v>1847456121</v>
      </c>
      <c r="AA7108" t="s">
        <v>8651</v>
      </c>
      <c r="AB7108" s="221" t="str">
        <f>_xlfn.IFNA(IF(Table[[#This Row],[Programme Partner]]&lt;&gt;Table[[#This Row],[Implementing Partner]],CONCATENATE(Table[[#This Row],[Programme Partner]],"-",Table[[#This Row],[Implementing Partner]]),Table[[#This Row],[Programme Partner]]),"")</f>
        <v>UNHCR-BRAC</v>
      </c>
    </row>
    <row r="7109" spans="1:28" ht="16.5" customHeight="1">
      <c r="A7109" s="183"/>
      <c r="B7109" s="195" t="s">
        <v>5273</v>
      </c>
      <c r="C7109" s="198" t="s">
        <v>5033</v>
      </c>
      <c r="D7109" s="212" t="s">
        <v>5273</v>
      </c>
      <c r="E7109" s="269" t="s">
        <v>27</v>
      </c>
      <c r="F7109" s="195" t="s">
        <v>8013</v>
      </c>
      <c r="G7109" t="s">
        <v>8315</v>
      </c>
      <c r="H7109" s="195" t="str">
        <f>IFERROR(VLOOKUP(Table[[#This Row],[Activity Details of Assistance]],WHAT!E:F,2,FALSE),"")</f>
        <v># of handwashing station</v>
      </c>
      <c r="I7109" s="195"/>
      <c r="J7109">
        <v>1</v>
      </c>
      <c r="K7109" t="s">
        <v>8280</v>
      </c>
      <c r="L7109" s="306" t="s">
        <v>13</v>
      </c>
      <c r="M7109" t="s">
        <v>14</v>
      </c>
      <c r="N7109" t="s">
        <v>309</v>
      </c>
      <c r="O7109" t="s">
        <v>1606</v>
      </c>
      <c r="P7109" t="s">
        <v>6385</v>
      </c>
      <c r="Q7109" s="236">
        <v>44866</v>
      </c>
      <c r="R7109" s="236">
        <v>44896</v>
      </c>
      <c r="S7109" t="s">
        <v>8452</v>
      </c>
      <c r="T7109" s="196"/>
      <c r="U7109" s="196"/>
      <c r="V7109" s="196"/>
      <c r="W7109" s="196"/>
      <c r="X7109" s="222"/>
      <c r="Y7109" t="s">
        <v>8650</v>
      </c>
      <c r="Z7109">
        <v>1847456121</v>
      </c>
      <c r="AA7109" t="s">
        <v>8651</v>
      </c>
      <c r="AB7109" s="221" t="str">
        <f>_xlfn.IFNA(IF(Table[[#This Row],[Programme Partner]]&lt;&gt;Table[[#This Row],[Implementing Partner]],CONCATENATE(Table[[#This Row],[Programme Partner]],"-",Table[[#This Row],[Implementing Partner]]),Table[[#This Row],[Programme Partner]]),"")</f>
        <v>UNHCR-BRAC</v>
      </c>
    </row>
    <row r="7110" spans="1:28" ht="16.5" customHeight="1">
      <c r="A7110" s="183"/>
      <c r="B7110" s="195" t="s">
        <v>5273</v>
      </c>
      <c r="C7110" s="198" t="s">
        <v>5033</v>
      </c>
      <c r="D7110" s="212" t="s">
        <v>5273</v>
      </c>
      <c r="E7110" s="269" t="s">
        <v>27</v>
      </c>
      <c r="F7110" s="195" t="s">
        <v>8014</v>
      </c>
      <c r="G7110" t="s">
        <v>8243</v>
      </c>
      <c r="H7110" s="195" t="str">
        <f>IFERROR(VLOOKUP(Table[[#This Row],[Activity Details of Assistance]],WHAT!E:F,2,FALSE),"")</f>
        <v># of pit</v>
      </c>
      <c r="I7110" s="195"/>
      <c r="J7110">
        <v>5</v>
      </c>
      <c r="K7110" t="s">
        <v>8280</v>
      </c>
      <c r="L7110" s="306" t="s">
        <v>13</v>
      </c>
      <c r="M7110" t="s">
        <v>14</v>
      </c>
      <c r="N7110" t="s">
        <v>309</v>
      </c>
      <c r="O7110" t="s">
        <v>1606</v>
      </c>
      <c r="P7110" t="s">
        <v>6385</v>
      </c>
      <c r="Q7110" s="236">
        <v>44866</v>
      </c>
      <c r="R7110" s="236">
        <v>44896</v>
      </c>
      <c r="S7110" t="s">
        <v>8452</v>
      </c>
      <c r="T7110" s="196"/>
      <c r="U7110" s="196"/>
      <c r="V7110" s="196"/>
      <c r="W7110" s="196"/>
      <c r="X7110" s="222"/>
      <c r="Y7110" t="s">
        <v>8650</v>
      </c>
      <c r="Z7110">
        <v>1847456121</v>
      </c>
      <c r="AA7110" t="s">
        <v>8651</v>
      </c>
      <c r="AB7110" s="221" t="str">
        <f>_xlfn.IFNA(IF(Table[[#This Row],[Programme Partner]]&lt;&gt;Table[[#This Row],[Implementing Partner]],CONCATENATE(Table[[#This Row],[Programme Partner]],"-",Table[[#This Row],[Implementing Partner]]),Table[[#This Row],[Programme Partner]]),"")</f>
        <v>UNHCR-BRAC</v>
      </c>
    </row>
    <row r="7111" spans="1:28" ht="16.5" customHeight="1">
      <c r="A7111" s="183"/>
      <c r="B7111" s="195" t="s">
        <v>5273</v>
      </c>
      <c r="C7111" s="198" t="s">
        <v>5033</v>
      </c>
      <c r="D7111" s="212" t="s">
        <v>5273</v>
      </c>
      <c r="E7111" s="269" t="s">
        <v>27</v>
      </c>
      <c r="F7111" s="195" t="s">
        <v>8014</v>
      </c>
      <c r="G7111" s="103" t="s">
        <v>8361</v>
      </c>
      <c r="H7111" s="195" t="str">
        <f>IFERROR(VLOOKUP(Table[[#This Row],[Activity Details of Assistance]],WHAT!E:F,2,FALSE),"")</f>
        <v># of plant</v>
      </c>
      <c r="I7111" s="195"/>
      <c r="J7111">
        <v>1</v>
      </c>
      <c r="K7111" t="s">
        <v>8280</v>
      </c>
      <c r="L7111" s="306" t="s">
        <v>13</v>
      </c>
      <c r="M7111" t="s">
        <v>14</v>
      </c>
      <c r="N7111" t="s">
        <v>309</v>
      </c>
      <c r="O7111" t="s">
        <v>1606</v>
      </c>
      <c r="P7111" t="s">
        <v>6385</v>
      </c>
      <c r="Q7111" s="236">
        <v>44866</v>
      </c>
      <c r="R7111" s="236">
        <v>44896</v>
      </c>
      <c r="S7111" t="s">
        <v>8452</v>
      </c>
      <c r="T7111" s="196"/>
      <c r="U7111" s="196"/>
      <c r="V7111" s="196"/>
      <c r="W7111" s="196"/>
      <c r="X7111" s="222"/>
      <c r="Y7111" t="s">
        <v>8650</v>
      </c>
      <c r="Z7111">
        <v>1847456121</v>
      </c>
      <c r="AA7111" t="s">
        <v>8651</v>
      </c>
      <c r="AB7111" s="221" t="str">
        <f>_xlfn.IFNA(IF(Table[[#This Row],[Programme Partner]]&lt;&gt;Table[[#This Row],[Implementing Partner]],CONCATENATE(Table[[#This Row],[Programme Partner]],"-",Table[[#This Row],[Implementing Partner]]),Table[[#This Row],[Programme Partner]]),"")</f>
        <v>UNHCR-BRAC</v>
      </c>
    </row>
    <row r="7112" spans="1:28" ht="16.5" customHeight="1">
      <c r="A7112" s="183"/>
      <c r="B7112" s="195" t="s">
        <v>8346</v>
      </c>
      <c r="C7112" s="198" t="s">
        <v>8346</v>
      </c>
      <c r="D7112" s="197" t="s">
        <v>5058</v>
      </c>
      <c r="E7112" s="269" t="s">
        <v>27</v>
      </c>
      <c r="F7112" s="195" t="s">
        <v>8011</v>
      </c>
      <c r="G7112" t="s">
        <v>8584</v>
      </c>
      <c r="H7112" s="195" t="str">
        <f>IFERROR(VLOOKUP(Table[[#This Row],[Activity Details of Assistance]],WHAT!E:F,2,FALSE),"")</f>
        <v># of tube well</v>
      </c>
      <c r="I7112" s="195"/>
      <c r="J7112">
        <v>59</v>
      </c>
      <c r="K7112" t="s">
        <v>8280</v>
      </c>
      <c r="L7112" s="306" t="s">
        <v>13</v>
      </c>
      <c r="M7112" t="s">
        <v>14</v>
      </c>
      <c r="N7112" t="s">
        <v>309</v>
      </c>
      <c r="O7112" t="s">
        <v>1606</v>
      </c>
      <c r="P7112" t="s">
        <v>4668</v>
      </c>
      <c r="Q7112" s="236">
        <v>44866</v>
      </c>
      <c r="R7112" s="236">
        <v>44896</v>
      </c>
      <c r="S7112" t="s">
        <v>8452</v>
      </c>
      <c r="T7112" s="196"/>
      <c r="U7112" s="196"/>
      <c r="V7112" s="196"/>
      <c r="W7112" s="196"/>
      <c r="X7112" s="222"/>
      <c r="Y7112" t="s">
        <v>8575</v>
      </c>
      <c r="Z7112">
        <v>1681597433</v>
      </c>
      <c r="AA7112" t="s">
        <v>8576</v>
      </c>
      <c r="AB7112" s="221" t="str">
        <f>_xlfn.IFNA(IF(Table[[#This Row],[Programme Partner]]&lt;&gt;Table[[#This Row],[Implementing Partner]],CONCATENATE(Table[[#This Row],[Programme Partner]],"-",Table[[#This Row],[Implementing Partner]]),Table[[#This Row],[Programme Partner]]),"")</f>
        <v>GREEN HILL</v>
      </c>
    </row>
    <row r="7113" spans="1:28" ht="16.5" customHeight="1">
      <c r="A7113" s="183"/>
      <c r="B7113" s="195" t="s">
        <v>8346</v>
      </c>
      <c r="C7113" s="198" t="s">
        <v>8346</v>
      </c>
      <c r="D7113" s="197" t="s">
        <v>5058</v>
      </c>
      <c r="E7113" s="269" t="s">
        <v>27</v>
      </c>
      <c r="F7113" s="195" t="s">
        <v>8011</v>
      </c>
      <c r="G7113" t="s">
        <v>8318</v>
      </c>
      <c r="H7113" s="195" t="str">
        <f>IFERROR(VLOOKUP(Table[[#This Row],[Activity Details of Assistance]],WHAT!E:F,2,FALSE),"")</f>
        <v># of household</v>
      </c>
      <c r="I7113" s="195"/>
      <c r="J7113">
        <v>2215</v>
      </c>
      <c r="K7113" t="s">
        <v>8280</v>
      </c>
      <c r="L7113" s="306" t="s">
        <v>13</v>
      </c>
      <c r="M7113" t="s">
        <v>14</v>
      </c>
      <c r="N7113" t="s">
        <v>309</v>
      </c>
      <c r="O7113" t="s">
        <v>1606</v>
      </c>
      <c r="P7113" t="s">
        <v>4668</v>
      </c>
      <c r="Q7113" s="236">
        <v>44866</v>
      </c>
      <c r="R7113" s="236">
        <v>44896</v>
      </c>
      <c r="S7113" t="s">
        <v>8452</v>
      </c>
      <c r="T7113" s="196"/>
      <c r="U7113" s="196"/>
      <c r="V7113" s="196"/>
      <c r="W7113" s="196"/>
      <c r="X7113" s="222"/>
      <c r="Y7113" t="s">
        <v>8575</v>
      </c>
      <c r="Z7113">
        <v>1681597433</v>
      </c>
      <c r="AA7113" t="s">
        <v>8576</v>
      </c>
      <c r="AB7113" s="221" t="str">
        <f>_xlfn.IFNA(IF(Table[[#This Row],[Programme Partner]]&lt;&gt;Table[[#This Row],[Implementing Partner]],CONCATENATE(Table[[#This Row],[Programme Partner]],"-",Table[[#This Row],[Implementing Partner]]),Table[[#This Row],[Programme Partner]]),"")</f>
        <v>GREEN HILL</v>
      </c>
    </row>
    <row r="7114" spans="1:28" ht="16.5" customHeight="1">
      <c r="A7114" s="183"/>
      <c r="B7114" s="195" t="s">
        <v>8346</v>
      </c>
      <c r="C7114" s="198" t="s">
        <v>8346</v>
      </c>
      <c r="D7114" s="197" t="s">
        <v>5058</v>
      </c>
      <c r="E7114" s="269" t="s">
        <v>27</v>
      </c>
      <c r="F7114" s="195" t="s">
        <v>8012</v>
      </c>
      <c r="G7114" t="s">
        <v>8585</v>
      </c>
      <c r="H7114" s="195" t="str">
        <f>IFERROR(VLOOKUP(Table[[#This Row],[Activity Details of Assistance]],WHAT!E:F,2,FALSE),"")</f>
        <v xml:space="preserve"># of door </v>
      </c>
      <c r="I7114" s="195"/>
      <c r="J7114">
        <v>48</v>
      </c>
      <c r="K7114" t="s">
        <v>8280</v>
      </c>
      <c r="L7114" s="306" t="s">
        <v>13</v>
      </c>
      <c r="M7114" t="s">
        <v>14</v>
      </c>
      <c r="N7114" t="s">
        <v>309</v>
      </c>
      <c r="O7114" t="s">
        <v>1606</v>
      </c>
      <c r="P7114" t="s">
        <v>4668</v>
      </c>
      <c r="Q7114" s="236">
        <v>44866</v>
      </c>
      <c r="R7114" s="236">
        <v>44896</v>
      </c>
      <c r="S7114" t="s">
        <v>8452</v>
      </c>
      <c r="T7114" s="196"/>
      <c r="U7114" s="196"/>
      <c r="V7114" s="196"/>
      <c r="W7114" s="196"/>
      <c r="X7114" s="222"/>
      <c r="Y7114" t="s">
        <v>8575</v>
      </c>
      <c r="Z7114">
        <v>1681597433</v>
      </c>
      <c r="AA7114" t="s">
        <v>8576</v>
      </c>
      <c r="AB7114" s="221" t="str">
        <f>_xlfn.IFNA(IF(Table[[#This Row],[Programme Partner]]&lt;&gt;Table[[#This Row],[Implementing Partner]],CONCATENATE(Table[[#This Row],[Programme Partner]],"-",Table[[#This Row],[Implementing Partner]]),Table[[#This Row],[Programme Partner]]),"")</f>
        <v>GREEN HILL</v>
      </c>
    </row>
    <row r="7115" spans="1:28" ht="16.5" customHeight="1">
      <c r="A7115" s="183"/>
      <c r="B7115" s="195" t="s">
        <v>8346</v>
      </c>
      <c r="C7115" s="198" t="s">
        <v>8346</v>
      </c>
      <c r="D7115" s="197" t="s">
        <v>5058</v>
      </c>
      <c r="E7115" s="269" t="s">
        <v>27</v>
      </c>
      <c r="F7115" s="195" t="s">
        <v>8012</v>
      </c>
      <c r="G7115" t="s">
        <v>8586</v>
      </c>
      <c r="H7115" s="195" t="str">
        <f>IFERROR(VLOOKUP(Table[[#This Row],[Activity Details of Assistance]],WHAT!E:F,2,FALSE),"")</f>
        <v># of door</v>
      </c>
      <c r="I7115" s="195"/>
      <c r="J7115">
        <v>42</v>
      </c>
      <c r="K7115" t="s">
        <v>8280</v>
      </c>
      <c r="L7115" s="306" t="s">
        <v>13</v>
      </c>
      <c r="M7115" t="s">
        <v>14</v>
      </c>
      <c r="N7115" t="s">
        <v>309</v>
      </c>
      <c r="O7115" t="s">
        <v>1606</v>
      </c>
      <c r="P7115" t="s">
        <v>4668</v>
      </c>
      <c r="Q7115" s="236">
        <v>44866</v>
      </c>
      <c r="R7115" s="236">
        <v>44896</v>
      </c>
      <c r="S7115" t="s">
        <v>8452</v>
      </c>
      <c r="T7115" s="196"/>
      <c r="U7115" s="196"/>
      <c r="V7115" s="196"/>
      <c r="W7115" s="196"/>
      <c r="X7115" s="222"/>
      <c r="Y7115" t="s">
        <v>8575</v>
      </c>
      <c r="Z7115">
        <v>1681597433</v>
      </c>
      <c r="AA7115" t="s">
        <v>8576</v>
      </c>
      <c r="AB7115" s="221" t="str">
        <f>_xlfn.IFNA(IF(Table[[#This Row],[Programme Partner]]&lt;&gt;Table[[#This Row],[Implementing Partner]],CONCATENATE(Table[[#This Row],[Programme Partner]],"-",Table[[#This Row],[Implementing Partner]]),Table[[#This Row],[Programme Partner]]),"")</f>
        <v>GREEN HILL</v>
      </c>
    </row>
    <row r="7116" spans="1:28" ht="16.5" customHeight="1">
      <c r="A7116" s="183"/>
      <c r="B7116" s="195" t="s">
        <v>8346</v>
      </c>
      <c r="C7116" s="198" t="s">
        <v>8346</v>
      </c>
      <c r="D7116" s="197" t="s">
        <v>5058</v>
      </c>
      <c r="E7116" s="269" t="s">
        <v>27</v>
      </c>
      <c r="F7116" s="195" t="s">
        <v>8012</v>
      </c>
      <c r="G7116" t="s">
        <v>8357</v>
      </c>
      <c r="H7116" s="195" t="str">
        <f>IFERROR(VLOOKUP(Table[[#This Row],[Activity Details of Assistance]],WHAT!E:F,2,FALSE),"")</f>
        <v># of door</v>
      </c>
      <c r="I7116" s="195"/>
      <c r="J7116">
        <v>18</v>
      </c>
      <c r="K7116" t="s">
        <v>8280</v>
      </c>
      <c r="L7116" s="306" t="s">
        <v>13</v>
      </c>
      <c r="M7116" t="s">
        <v>14</v>
      </c>
      <c r="N7116" t="s">
        <v>309</v>
      </c>
      <c r="O7116" t="s">
        <v>1606</v>
      </c>
      <c r="P7116" t="s">
        <v>4668</v>
      </c>
      <c r="Q7116" s="236">
        <v>44866</v>
      </c>
      <c r="R7116" s="236">
        <v>44896</v>
      </c>
      <c r="S7116" t="s">
        <v>8452</v>
      </c>
      <c r="T7116" s="196"/>
      <c r="U7116" s="196"/>
      <c r="V7116" s="196"/>
      <c r="W7116" s="196"/>
      <c r="X7116" s="222"/>
      <c r="Y7116" t="s">
        <v>8575</v>
      </c>
      <c r="Z7116">
        <v>1681597433</v>
      </c>
      <c r="AA7116" t="s">
        <v>8576</v>
      </c>
      <c r="AB7116" s="221" t="str">
        <f>_xlfn.IFNA(IF(Table[[#This Row],[Programme Partner]]&lt;&gt;Table[[#This Row],[Implementing Partner]],CONCATENATE(Table[[#This Row],[Programme Partner]],"-",Table[[#This Row],[Implementing Partner]]),Table[[#This Row],[Programme Partner]]),"")</f>
        <v>GREEN HILL</v>
      </c>
    </row>
    <row r="7117" spans="1:28" ht="16.5" customHeight="1">
      <c r="A7117" s="183"/>
      <c r="B7117" s="195" t="s">
        <v>8346</v>
      </c>
      <c r="C7117" s="198" t="s">
        <v>8346</v>
      </c>
      <c r="D7117" s="197" t="s">
        <v>5058</v>
      </c>
      <c r="E7117" s="269" t="s">
        <v>27</v>
      </c>
      <c r="F7117" s="195" t="s">
        <v>8013</v>
      </c>
      <c r="G7117" t="s">
        <v>8313</v>
      </c>
      <c r="H7117" s="195" t="str">
        <f>IFERROR(VLOOKUP(Table[[#This Row],[Activity Details of Assistance]],WHAT!E:F,2,FALSE),"")</f>
        <v># of HP sessions at community level</v>
      </c>
      <c r="I7117" s="195"/>
      <c r="J7117">
        <v>40</v>
      </c>
      <c r="K7117" t="s">
        <v>8280</v>
      </c>
      <c r="L7117" s="306" t="s">
        <v>13</v>
      </c>
      <c r="M7117" t="s">
        <v>14</v>
      </c>
      <c r="N7117" t="s">
        <v>309</v>
      </c>
      <c r="O7117" t="s">
        <v>1606</v>
      </c>
      <c r="P7117" t="s">
        <v>4668</v>
      </c>
      <c r="Q7117" s="236">
        <v>44866</v>
      </c>
      <c r="R7117" s="236">
        <v>44896</v>
      </c>
      <c r="S7117" t="s">
        <v>8452</v>
      </c>
      <c r="T7117" s="196"/>
      <c r="U7117" s="196"/>
      <c r="V7117" s="196"/>
      <c r="W7117" s="196"/>
      <c r="X7117" s="222"/>
      <c r="Y7117" t="s">
        <v>8575</v>
      </c>
      <c r="Z7117">
        <v>1681597433</v>
      </c>
      <c r="AA7117" t="s">
        <v>8576</v>
      </c>
      <c r="AB7117" s="221" t="str">
        <f>_xlfn.IFNA(IF(Table[[#This Row],[Programme Partner]]&lt;&gt;Table[[#This Row],[Implementing Partner]],CONCATENATE(Table[[#This Row],[Programme Partner]],"-",Table[[#This Row],[Implementing Partner]]),Table[[#This Row],[Programme Partner]]),"")</f>
        <v>GREEN HILL</v>
      </c>
    </row>
    <row r="7118" spans="1:28" ht="16.5" customHeight="1">
      <c r="A7118" s="183"/>
      <c r="B7118" s="195" t="s">
        <v>8346</v>
      </c>
      <c r="C7118" s="198" t="s">
        <v>8346</v>
      </c>
      <c r="D7118" s="197" t="s">
        <v>5058</v>
      </c>
      <c r="E7118" s="269" t="s">
        <v>27</v>
      </c>
      <c r="F7118" s="195" t="s">
        <v>8013</v>
      </c>
      <c r="G7118" t="s">
        <v>8314</v>
      </c>
      <c r="H7118" s="195" t="str">
        <f>IFERROR(VLOOKUP(Table[[#This Row],[Activity Details of Assistance]],WHAT!E:F,2,FALSE),"")</f>
        <v># of HP sessions at HH level</v>
      </c>
      <c r="I7118" s="195"/>
      <c r="J7118">
        <v>34</v>
      </c>
      <c r="K7118" t="s">
        <v>8280</v>
      </c>
      <c r="L7118" s="306" t="s">
        <v>13</v>
      </c>
      <c r="M7118" t="s">
        <v>14</v>
      </c>
      <c r="N7118" t="s">
        <v>309</v>
      </c>
      <c r="O7118" t="s">
        <v>1606</v>
      </c>
      <c r="P7118" t="s">
        <v>4668</v>
      </c>
      <c r="Q7118" s="236">
        <v>44866</v>
      </c>
      <c r="R7118" s="236">
        <v>44896</v>
      </c>
      <c r="S7118" t="s">
        <v>8452</v>
      </c>
      <c r="T7118" s="196"/>
      <c r="U7118" s="196"/>
      <c r="V7118" s="196"/>
      <c r="W7118" s="196"/>
      <c r="X7118" s="222"/>
      <c r="Y7118" t="s">
        <v>8575</v>
      </c>
      <c r="Z7118">
        <v>1681597433</v>
      </c>
      <c r="AA7118" t="s">
        <v>8576</v>
      </c>
      <c r="AB7118" s="221" t="str">
        <f>_xlfn.IFNA(IF(Table[[#This Row],[Programme Partner]]&lt;&gt;Table[[#This Row],[Implementing Partner]],CONCATENATE(Table[[#This Row],[Programme Partner]],"-",Table[[#This Row],[Implementing Partner]]),Table[[#This Row],[Programme Partner]]),"")</f>
        <v>GREEN HILL</v>
      </c>
    </row>
    <row r="7119" spans="1:28" ht="16.5" customHeight="1">
      <c r="A7119" s="183"/>
      <c r="B7119" s="195" t="s">
        <v>8346</v>
      </c>
      <c r="C7119" s="198" t="s">
        <v>8346</v>
      </c>
      <c r="D7119" s="197" t="s">
        <v>5058</v>
      </c>
      <c r="E7119" s="269" t="s">
        <v>27</v>
      </c>
      <c r="F7119" s="195" t="s">
        <v>8013</v>
      </c>
      <c r="G7119" t="s">
        <v>8315</v>
      </c>
      <c r="H7119" s="195" t="str">
        <f>IFERROR(VLOOKUP(Table[[#This Row],[Activity Details of Assistance]],WHAT!E:F,2,FALSE),"")</f>
        <v># of handwashing station</v>
      </c>
      <c r="I7119" s="195"/>
      <c r="J7119">
        <v>5</v>
      </c>
      <c r="K7119" t="s">
        <v>8280</v>
      </c>
      <c r="L7119" s="306" t="s">
        <v>13</v>
      </c>
      <c r="M7119" t="s">
        <v>14</v>
      </c>
      <c r="N7119" t="s">
        <v>309</v>
      </c>
      <c r="O7119" t="s">
        <v>1606</v>
      </c>
      <c r="P7119" t="s">
        <v>4668</v>
      </c>
      <c r="Q7119" s="236">
        <v>44866</v>
      </c>
      <c r="R7119" s="236">
        <v>44896</v>
      </c>
      <c r="S7119" t="s">
        <v>8452</v>
      </c>
      <c r="T7119" s="196"/>
      <c r="U7119" s="196"/>
      <c r="V7119" s="196"/>
      <c r="W7119" s="196"/>
      <c r="X7119" s="222"/>
      <c r="Y7119" t="s">
        <v>8575</v>
      </c>
      <c r="Z7119">
        <v>1681597433</v>
      </c>
      <c r="AA7119" t="s">
        <v>8576</v>
      </c>
      <c r="AB7119" s="221" t="str">
        <f>_xlfn.IFNA(IF(Table[[#This Row],[Programme Partner]]&lt;&gt;Table[[#This Row],[Implementing Partner]],CONCATENATE(Table[[#This Row],[Programme Partner]],"-",Table[[#This Row],[Implementing Partner]]),Table[[#This Row],[Programme Partner]]),"")</f>
        <v>GREEN HILL</v>
      </c>
    </row>
    <row r="7120" spans="1:28" ht="16.5" customHeight="1">
      <c r="A7120" s="183"/>
      <c r="B7120" s="195" t="s">
        <v>8346</v>
      </c>
      <c r="C7120" s="198" t="s">
        <v>8346</v>
      </c>
      <c r="D7120" s="197" t="s">
        <v>5058</v>
      </c>
      <c r="E7120" s="269" t="s">
        <v>27</v>
      </c>
      <c r="F7120" s="195" t="s">
        <v>8013</v>
      </c>
      <c r="G7120" t="s">
        <v>8442</v>
      </c>
      <c r="H7120" s="195" t="str">
        <f>IFERROR(VLOOKUP(Table[[#This Row],[Activity Details of Assistance]],WHAT!E:F,2,FALSE),"")</f>
        <v># of facilities</v>
      </c>
      <c r="I7120" s="195"/>
      <c r="J7120">
        <v>1968</v>
      </c>
      <c r="K7120" t="s">
        <v>8280</v>
      </c>
      <c r="L7120" s="306" t="s">
        <v>13</v>
      </c>
      <c r="M7120" t="s">
        <v>14</v>
      </c>
      <c r="N7120" t="s">
        <v>309</v>
      </c>
      <c r="O7120" t="s">
        <v>1606</v>
      </c>
      <c r="P7120" t="s">
        <v>4668</v>
      </c>
      <c r="Q7120" s="236">
        <v>44866</v>
      </c>
      <c r="R7120" s="236">
        <v>44896</v>
      </c>
      <c r="S7120" t="s">
        <v>8452</v>
      </c>
      <c r="T7120" s="196"/>
      <c r="U7120" s="196"/>
      <c r="V7120" s="196"/>
      <c r="W7120" s="196"/>
      <c r="X7120" s="222"/>
      <c r="Y7120" t="s">
        <v>8575</v>
      </c>
      <c r="Z7120">
        <v>1681597433</v>
      </c>
      <c r="AA7120" t="s">
        <v>8576</v>
      </c>
      <c r="AB7120" s="221" t="str">
        <f>_xlfn.IFNA(IF(Table[[#This Row],[Programme Partner]]&lt;&gt;Table[[#This Row],[Implementing Partner]],CONCATENATE(Table[[#This Row],[Programme Partner]],"-",Table[[#This Row],[Implementing Partner]]),Table[[#This Row],[Programme Partner]]),"")</f>
        <v>GREEN HILL</v>
      </c>
    </row>
    <row r="7121" spans="1:28" ht="16.5" customHeight="1">
      <c r="A7121" s="183"/>
      <c r="B7121" s="195" t="s">
        <v>8031</v>
      </c>
      <c r="C7121" s="198" t="s">
        <v>8031</v>
      </c>
      <c r="D7121" s="197" t="s">
        <v>8639</v>
      </c>
      <c r="E7121" s="269" t="s">
        <v>27</v>
      </c>
      <c r="F7121" s="195" t="s">
        <v>8011</v>
      </c>
      <c r="G7121" t="s">
        <v>8355</v>
      </c>
      <c r="H7121" s="195" t="str">
        <f>IFERROR(VLOOKUP(Table[[#This Row],[Activity Details of Assistance]],WHAT!E:F,2,FALSE),"")</f>
        <v># of water network</v>
      </c>
      <c r="I7121" s="195"/>
      <c r="J7121">
        <v>1</v>
      </c>
      <c r="K7121" t="s">
        <v>8280</v>
      </c>
      <c r="L7121" s="306" t="s">
        <v>13</v>
      </c>
      <c r="M7121" t="s">
        <v>14</v>
      </c>
      <c r="N7121" t="s">
        <v>307</v>
      </c>
      <c r="O7121" t="s">
        <v>1599</v>
      </c>
      <c r="P7121" t="s">
        <v>4723</v>
      </c>
      <c r="Q7121" s="236">
        <v>44866</v>
      </c>
      <c r="R7121" s="236">
        <v>44896</v>
      </c>
      <c r="S7121" t="s">
        <v>8452</v>
      </c>
      <c r="T7121" s="196"/>
      <c r="U7121" s="196"/>
      <c r="V7121" s="196"/>
      <c r="W7121" s="196"/>
      <c r="X7121" s="222"/>
      <c r="Y7121" t="s">
        <v>8295</v>
      </c>
      <c r="Z7121">
        <v>1712024697</v>
      </c>
      <c r="AA7121" t="s">
        <v>8571</v>
      </c>
      <c r="AB7121" s="221" t="str">
        <f>_xlfn.IFNA(IF(Table[[#This Row],[Programme Partner]]&lt;&gt;Table[[#This Row],[Implementing Partner]],CONCATENATE(Table[[#This Row],[Programme Partner]],"-",Table[[#This Row],[Implementing Partner]]),Table[[#This Row],[Programme Partner]]),"")</f>
        <v>NABOLOK</v>
      </c>
    </row>
    <row r="7122" spans="1:28" ht="16.5" customHeight="1">
      <c r="A7122" s="183"/>
      <c r="B7122" s="195" t="s">
        <v>8031</v>
      </c>
      <c r="C7122" s="198" t="s">
        <v>8031</v>
      </c>
      <c r="D7122" s="197" t="s">
        <v>8639</v>
      </c>
      <c r="E7122" s="269" t="s">
        <v>27</v>
      </c>
      <c r="F7122" s="195" t="s">
        <v>8012</v>
      </c>
      <c r="G7122" t="s">
        <v>8585</v>
      </c>
      <c r="H7122" s="195" t="str">
        <f>IFERROR(VLOOKUP(Table[[#This Row],[Activity Details of Assistance]],WHAT!E:F,2,FALSE),"")</f>
        <v xml:space="preserve"># of door </v>
      </c>
      <c r="I7122" s="195"/>
      <c r="J7122">
        <v>19</v>
      </c>
      <c r="K7122" t="s">
        <v>8280</v>
      </c>
      <c r="L7122" s="306" t="s">
        <v>13</v>
      </c>
      <c r="M7122" t="s">
        <v>14</v>
      </c>
      <c r="N7122" t="s">
        <v>307</v>
      </c>
      <c r="O7122" t="s">
        <v>1599</v>
      </c>
      <c r="P7122" t="s">
        <v>4723</v>
      </c>
      <c r="Q7122" s="236">
        <v>44866</v>
      </c>
      <c r="R7122" s="236">
        <v>44896</v>
      </c>
      <c r="S7122" t="s">
        <v>8452</v>
      </c>
      <c r="T7122" s="196"/>
      <c r="U7122" s="196"/>
      <c r="V7122" s="196"/>
      <c r="W7122" s="196"/>
      <c r="X7122" s="222"/>
      <c r="Y7122" t="s">
        <v>8295</v>
      </c>
      <c r="Z7122">
        <v>1712024697</v>
      </c>
      <c r="AA7122" t="s">
        <v>8571</v>
      </c>
      <c r="AB7122" s="221" t="str">
        <f>_xlfn.IFNA(IF(Table[[#This Row],[Programme Partner]]&lt;&gt;Table[[#This Row],[Implementing Partner]],CONCATENATE(Table[[#This Row],[Programme Partner]],"-",Table[[#This Row],[Implementing Partner]]),Table[[#This Row],[Programme Partner]]),"")</f>
        <v>NABOLOK</v>
      </c>
    </row>
    <row r="7123" spans="1:28" ht="16.5" customHeight="1">
      <c r="A7123" s="183"/>
      <c r="B7123" s="195" t="s">
        <v>8031</v>
      </c>
      <c r="C7123" s="198" t="s">
        <v>8031</v>
      </c>
      <c r="D7123" s="197" t="s">
        <v>8639</v>
      </c>
      <c r="E7123" s="269" t="s">
        <v>27</v>
      </c>
      <c r="F7123" s="195" t="s">
        <v>8012</v>
      </c>
      <c r="G7123" t="s">
        <v>8359</v>
      </c>
      <c r="H7123" s="195" t="str">
        <f>IFERROR(VLOOKUP(Table[[#This Row],[Activity Details of Assistance]],WHAT!E:F,2,FALSE),"")</f>
        <v># of FSM Site</v>
      </c>
      <c r="I7123" s="195"/>
      <c r="J7123">
        <v>1</v>
      </c>
      <c r="K7123" t="s">
        <v>8280</v>
      </c>
      <c r="L7123" s="306" t="s">
        <v>13</v>
      </c>
      <c r="M7123" t="s">
        <v>14</v>
      </c>
      <c r="N7123" t="s">
        <v>307</v>
      </c>
      <c r="O7123" t="s">
        <v>1599</v>
      </c>
      <c r="P7123" t="s">
        <v>4723</v>
      </c>
      <c r="Q7123" s="236">
        <v>44866</v>
      </c>
      <c r="R7123" s="236">
        <v>44896</v>
      </c>
      <c r="S7123" t="s">
        <v>8452</v>
      </c>
      <c r="T7123" s="196"/>
      <c r="U7123" s="196"/>
      <c r="V7123" s="196"/>
      <c r="W7123" s="196"/>
      <c r="X7123" s="222"/>
      <c r="Y7123" t="s">
        <v>8295</v>
      </c>
      <c r="Z7123">
        <v>1712024697</v>
      </c>
      <c r="AA7123" t="s">
        <v>8571</v>
      </c>
      <c r="AB7123" s="221" t="str">
        <f>_xlfn.IFNA(IF(Table[[#This Row],[Programme Partner]]&lt;&gt;Table[[#This Row],[Implementing Partner]],CONCATENATE(Table[[#This Row],[Programme Partner]],"-",Table[[#This Row],[Implementing Partner]]),Table[[#This Row],[Programme Partner]]),"")</f>
        <v>NABOLOK</v>
      </c>
    </row>
    <row r="7124" spans="1:28" ht="16.5" customHeight="1">
      <c r="A7124" s="183"/>
      <c r="B7124" s="195" t="s">
        <v>8031</v>
      </c>
      <c r="C7124" s="198" t="s">
        <v>8031</v>
      </c>
      <c r="D7124" s="197" t="s">
        <v>8639</v>
      </c>
      <c r="E7124" s="269" t="s">
        <v>27</v>
      </c>
      <c r="F7124" s="195" t="s">
        <v>8012</v>
      </c>
      <c r="G7124" t="s">
        <v>8586</v>
      </c>
      <c r="H7124" s="195" t="str">
        <f>IFERROR(VLOOKUP(Table[[#This Row],[Activity Details of Assistance]],WHAT!E:F,2,FALSE),"")</f>
        <v># of door</v>
      </c>
      <c r="I7124" s="195"/>
      <c r="J7124">
        <v>25</v>
      </c>
      <c r="K7124" t="s">
        <v>8280</v>
      </c>
      <c r="L7124" s="306" t="s">
        <v>13</v>
      </c>
      <c r="M7124" t="s">
        <v>14</v>
      </c>
      <c r="N7124" t="s">
        <v>307</v>
      </c>
      <c r="O7124" t="s">
        <v>1599</v>
      </c>
      <c r="P7124" t="s">
        <v>4723</v>
      </c>
      <c r="Q7124" s="236">
        <v>44866</v>
      </c>
      <c r="R7124" s="236">
        <v>44896</v>
      </c>
      <c r="S7124" t="s">
        <v>8452</v>
      </c>
      <c r="T7124" s="196"/>
      <c r="U7124" s="196"/>
      <c r="V7124" s="196"/>
      <c r="W7124" s="196"/>
      <c r="X7124" s="222"/>
      <c r="Y7124" t="s">
        <v>8295</v>
      </c>
      <c r="Z7124">
        <v>1712024697</v>
      </c>
      <c r="AA7124" t="s">
        <v>8571</v>
      </c>
      <c r="AB7124" s="221" t="str">
        <f>_xlfn.IFNA(IF(Table[[#This Row],[Programme Partner]]&lt;&gt;Table[[#This Row],[Implementing Partner]],CONCATENATE(Table[[#This Row],[Programme Partner]],"-",Table[[#This Row],[Implementing Partner]]),Table[[#This Row],[Programme Partner]]),"")</f>
        <v>NABOLOK</v>
      </c>
    </row>
    <row r="7125" spans="1:28" ht="16.5" customHeight="1">
      <c r="A7125" s="183"/>
      <c r="B7125" s="195" t="s">
        <v>8031</v>
      </c>
      <c r="C7125" s="198" t="s">
        <v>8031</v>
      </c>
      <c r="D7125" s="197" t="s">
        <v>8639</v>
      </c>
      <c r="E7125" s="269" t="s">
        <v>27</v>
      </c>
      <c r="F7125" s="195" t="s">
        <v>8013</v>
      </c>
      <c r="G7125" t="s">
        <v>8314</v>
      </c>
      <c r="H7125" s="195" t="str">
        <f>IFERROR(VLOOKUP(Table[[#This Row],[Activity Details of Assistance]],WHAT!E:F,2,FALSE),"")</f>
        <v># of HP sessions at HH level</v>
      </c>
      <c r="I7125" s="195"/>
      <c r="J7125">
        <v>146</v>
      </c>
      <c r="K7125" t="s">
        <v>8280</v>
      </c>
      <c r="L7125" s="306" t="s">
        <v>13</v>
      </c>
      <c r="M7125" t="s">
        <v>14</v>
      </c>
      <c r="N7125" t="s">
        <v>307</v>
      </c>
      <c r="O7125" t="s">
        <v>1599</v>
      </c>
      <c r="P7125" t="s">
        <v>4723</v>
      </c>
      <c r="Q7125" s="236">
        <v>44866</v>
      </c>
      <c r="R7125" s="236">
        <v>44896</v>
      </c>
      <c r="S7125" t="s">
        <v>8452</v>
      </c>
      <c r="T7125" s="196"/>
      <c r="U7125" s="196"/>
      <c r="V7125" s="196"/>
      <c r="W7125" s="196"/>
      <c r="X7125" s="222"/>
      <c r="Y7125" t="s">
        <v>8295</v>
      </c>
      <c r="Z7125">
        <v>1712024697</v>
      </c>
      <c r="AA7125" t="s">
        <v>8571</v>
      </c>
      <c r="AB7125" s="221" t="str">
        <f>_xlfn.IFNA(IF(Table[[#This Row],[Programme Partner]]&lt;&gt;Table[[#This Row],[Implementing Partner]],CONCATENATE(Table[[#This Row],[Programme Partner]],"-",Table[[#This Row],[Implementing Partner]]),Table[[#This Row],[Programme Partner]]),"")</f>
        <v>NABOLOK</v>
      </c>
    </row>
    <row r="7126" spans="1:28" ht="16.5" customHeight="1">
      <c r="A7126" s="183"/>
      <c r="B7126" s="195" t="s">
        <v>8031</v>
      </c>
      <c r="C7126" s="198" t="s">
        <v>8031</v>
      </c>
      <c r="D7126" s="197" t="s">
        <v>8639</v>
      </c>
      <c r="E7126" s="269" t="s">
        <v>27</v>
      </c>
      <c r="F7126" s="195" t="s">
        <v>8013</v>
      </c>
      <c r="G7126" t="s">
        <v>8317</v>
      </c>
      <c r="H7126" s="195" t="str">
        <f>IFERROR(VLOOKUP(Table[[#This Row],[Activity Details of Assistance]],WHAT!E:F,2,FALSE),"")</f>
        <v># of estimated persons reached by mass-media campaign</v>
      </c>
      <c r="I7126" s="195"/>
      <c r="J7126">
        <v>8</v>
      </c>
      <c r="K7126" t="s">
        <v>8280</v>
      </c>
      <c r="L7126" s="306" t="s">
        <v>13</v>
      </c>
      <c r="M7126" t="s">
        <v>14</v>
      </c>
      <c r="N7126" t="s">
        <v>307</v>
      </c>
      <c r="O7126" t="s">
        <v>1599</v>
      </c>
      <c r="P7126" t="s">
        <v>4723</v>
      </c>
      <c r="Q7126" s="236">
        <v>44866</v>
      </c>
      <c r="R7126" s="236">
        <v>44896</v>
      </c>
      <c r="S7126" t="s">
        <v>8452</v>
      </c>
      <c r="T7126" s="196"/>
      <c r="U7126" s="196"/>
      <c r="V7126" s="196"/>
      <c r="W7126" s="196"/>
      <c r="X7126" s="222"/>
      <c r="Y7126" t="s">
        <v>8295</v>
      </c>
      <c r="Z7126">
        <v>1712024697</v>
      </c>
      <c r="AA7126" t="s">
        <v>8571</v>
      </c>
      <c r="AB7126" s="221" t="str">
        <f>_xlfn.IFNA(IF(Table[[#This Row],[Programme Partner]]&lt;&gt;Table[[#This Row],[Implementing Partner]],CONCATENATE(Table[[#This Row],[Programme Partner]],"-",Table[[#This Row],[Implementing Partner]]),Table[[#This Row],[Programme Partner]]),"")</f>
        <v>NABOLOK</v>
      </c>
    </row>
    <row r="7127" spans="1:28" ht="16.5" customHeight="1">
      <c r="A7127" s="183"/>
      <c r="B7127" s="195" t="s">
        <v>8031</v>
      </c>
      <c r="C7127" s="198" t="s">
        <v>8031</v>
      </c>
      <c r="D7127" s="197" t="s">
        <v>8639</v>
      </c>
      <c r="E7127" s="269" t="s">
        <v>27</v>
      </c>
      <c r="F7127" s="195" t="s">
        <v>8013</v>
      </c>
      <c r="G7127" t="s">
        <v>8442</v>
      </c>
      <c r="H7127" s="195" t="str">
        <f>IFERROR(VLOOKUP(Table[[#This Row],[Activity Details of Assistance]],WHAT!E:F,2,FALSE),"")</f>
        <v># of facilities</v>
      </c>
      <c r="I7127" s="195"/>
      <c r="J7127">
        <v>184</v>
      </c>
      <c r="K7127" t="s">
        <v>8280</v>
      </c>
      <c r="L7127" s="306" t="s">
        <v>13</v>
      </c>
      <c r="M7127" t="s">
        <v>14</v>
      </c>
      <c r="N7127" t="s">
        <v>307</v>
      </c>
      <c r="O7127" t="s">
        <v>1599</v>
      </c>
      <c r="P7127" t="s">
        <v>4723</v>
      </c>
      <c r="Q7127" s="236">
        <v>44866</v>
      </c>
      <c r="R7127" s="236">
        <v>44896</v>
      </c>
      <c r="S7127" t="s">
        <v>8452</v>
      </c>
      <c r="T7127" s="196"/>
      <c r="U7127" s="196"/>
      <c r="V7127" s="196"/>
      <c r="W7127" s="196"/>
      <c r="X7127" s="222"/>
      <c r="Y7127" t="s">
        <v>8295</v>
      </c>
      <c r="Z7127">
        <v>1712024697</v>
      </c>
      <c r="AA7127" t="s">
        <v>8571</v>
      </c>
      <c r="AB7127" s="221" t="str">
        <f>_xlfn.IFNA(IF(Table[[#This Row],[Programme Partner]]&lt;&gt;Table[[#This Row],[Implementing Partner]],CONCATENATE(Table[[#This Row],[Programme Partner]],"-",Table[[#This Row],[Implementing Partner]]),Table[[#This Row],[Programme Partner]]),"")</f>
        <v>NABOLOK</v>
      </c>
    </row>
    <row r="7128" spans="1:28" ht="16.5" customHeight="1">
      <c r="A7128" s="183"/>
      <c r="B7128" s="195" t="s">
        <v>8031</v>
      </c>
      <c r="C7128" s="198" t="s">
        <v>8031</v>
      </c>
      <c r="D7128" s="197" t="s">
        <v>8639</v>
      </c>
      <c r="E7128" s="269" t="s">
        <v>27</v>
      </c>
      <c r="F7128" s="195" t="s">
        <v>8014</v>
      </c>
      <c r="G7128" t="s">
        <v>8358</v>
      </c>
      <c r="H7128" s="195" t="str">
        <f>IFERROR(VLOOKUP(Table[[#This Row],[Activity Details of Assistance]],WHAT!E:F,2,FALSE),"")</f>
        <v># of campaign per camp </v>
      </c>
      <c r="I7128" s="195"/>
      <c r="J7128">
        <v>4</v>
      </c>
      <c r="K7128" t="s">
        <v>8280</v>
      </c>
      <c r="L7128" s="306" t="s">
        <v>13</v>
      </c>
      <c r="M7128" t="s">
        <v>14</v>
      </c>
      <c r="N7128" t="s">
        <v>307</v>
      </c>
      <c r="O7128" t="s">
        <v>1599</v>
      </c>
      <c r="P7128" t="s">
        <v>4723</v>
      </c>
      <c r="Q7128" s="236">
        <v>44866</v>
      </c>
      <c r="R7128" s="236">
        <v>44896</v>
      </c>
      <c r="S7128" t="s">
        <v>8452</v>
      </c>
      <c r="T7128" s="196"/>
      <c r="U7128" s="196"/>
      <c r="V7128" s="196"/>
      <c r="W7128" s="196"/>
      <c r="X7128" s="222"/>
      <c r="Y7128" t="s">
        <v>8295</v>
      </c>
      <c r="Z7128">
        <v>1712024697</v>
      </c>
      <c r="AA7128" t="s">
        <v>8571</v>
      </c>
      <c r="AB7128" s="221" t="str">
        <f>_xlfn.IFNA(IF(Table[[#This Row],[Programme Partner]]&lt;&gt;Table[[#This Row],[Implementing Partner]],CONCATENATE(Table[[#This Row],[Programme Partner]],"-",Table[[#This Row],[Implementing Partner]]),Table[[#This Row],[Programme Partner]]),"")</f>
        <v>NABOLOK</v>
      </c>
    </row>
    <row r="7129" spans="1:28" ht="16.5" customHeight="1">
      <c r="A7129" s="183"/>
      <c r="B7129" s="195" t="s">
        <v>5273</v>
      </c>
      <c r="C7129" s="198" t="s">
        <v>5033</v>
      </c>
      <c r="D7129" s="212" t="s">
        <v>5273</v>
      </c>
      <c r="E7129" s="269" t="s">
        <v>27</v>
      </c>
      <c r="F7129" s="195" t="s">
        <v>8011</v>
      </c>
      <c r="G7129" t="s">
        <v>8584</v>
      </c>
      <c r="H7129" s="195" t="str">
        <f>IFERROR(VLOOKUP(Table[[#This Row],[Activity Details of Assistance]],WHAT!E:F,2,FALSE),"")</f>
        <v># of tube well</v>
      </c>
      <c r="I7129" s="195"/>
      <c r="J7129">
        <v>12</v>
      </c>
      <c r="K7129" t="s">
        <v>8280</v>
      </c>
      <c r="L7129" s="306" t="s">
        <v>13</v>
      </c>
      <c r="M7129" t="s">
        <v>14</v>
      </c>
      <c r="N7129" t="s">
        <v>309</v>
      </c>
      <c r="O7129" t="s">
        <v>1606</v>
      </c>
      <c r="P7129" t="s">
        <v>6656</v>
      </c>
      <c r="Q7129" s="236">
        <v>44866</v>
      </c>
      <c r="R7129" s="236">
        <v>44896</v>
      </c>
      <c r="S7129" t="s">
        <v>8452</v>
      </c>
      <c r="T7129" s="196"/>
      <c r="U7129" s="196"/>
      <c r="V7129" s="196"/>
      <c r="W7129" s="196"/>
      <c r="X7129" s="222"/>
      <c r="Y7129" t="s">
        <v>8650</v>
      </c>
      <c r="Z7129">
        <v>1847456121</v>
      </c>
      <c r="AA7129" t="s">
        <v>8651</v>
      </c>
      <c r="AB7129" s="221" t="str">
        <f>_xlfn.IFNA(IF(Table[[#This Row],[Programme Partner]]&lt;&gt;Table[[#This Row],[Implementing Partner]],CONCATENATE(Table[[#This Row],[Programme Partner]],"-",Table[[#This Row],[Implementing Partner]]),Table[[#This Row],[Programme Partner]]),"")</f>
        <v>UNHCR-BRAC</v>
      </c>
    </row>
    <row r="7130" spans="1:28" ht="16.5" customHeight="1">
      <c r="A7130" s="183"/>
      <c r="B7130" s="195" t="s">
        <v>5273</v>
      </c>
      <c r="C7130" s="198" t="s">
        <v>5033</v>
      </c>
      <c r="D7130" s="212" t="s">
        <v>5273</v>
      </c>
      <c r="E7130" s="269" t="s">
        <v>27</v>
      </c>
      <c r="F7130" s="195" t="s">
        <v>8011</v>
      </c>
      <c r="G7130" t="s">
        <v>8355</v>
      </c>
      <c r="H7130" s="195" t="str">
        <f>IFERROR(VLOOKUP(Table[[#This Row],[Activity Details of Assistance]],WHAT!E:F,2,FALSE),"")</f>
        <v># of water network</v>
      </c>
      <c r="I7130" s="195"/>
      <c r="J7130">
        <v>2</v>
      </c>
      <c r="K7130" t="s">
        <v>8280</v>
      </c>
      <c r="L7130" s="306" t="s">
        <v>13</v>
      </c>
      <c r="M7130" t="s">
        <v>14</v>
      </c>
      <c r="N7130" t="s">
        <v>309</v>
      </c>
      <c r="O7130" t="s">
        <v>1606</v>
      </c>
      <c r="P7130" t="s">
        <v>6656</v>
      </c>
      <c r="Q7130" s="236">
        <v>44866</v>
      </c>
      <c r="R7130" s="236">
        <v>44896</v>
      </c>
      <c r="S7130" t="s">
        <v>8452</v>
      </c>
      <c r="T7130" s="196"/>
      <c r="U7130" s="196"/>
      <c r="V7130" s="196"/>
      <c r="W7130" s="196"/>
      <c r="X7130" s="222"/>
      <c r="Y7130" t="s">
        <v>8650</v>
      </c>
      <c r="Z7130">
        <v>1847456121</v>
      </c>
      <c r="AA7130" t="s">
        <v>8651</v>
      </c>
      <c r="AB7130" s="221" t="str">
        <f>_xlfn.IFNA(IF(Table[[#This Row],[Programme Partner]]&lt;&gt;Table[[#This Row],[Implementing Partner]],CONCATENATE(Table[[#This Row],[Programme Partner]],"-",Table[[#This Row],[Implementing Partner]]),Table[[#This Row],[Programme Partner]]),"")</f>
        <v>UNHCR-BRAC</v>
      </c>
    </row>
    <row r="7131" spans="1:28" ht="16.5" customHeight="1">
      <c r="A7131" s="183"/>
      <c r="B7131" s="195" t="s">
        <v>5273</v>
      </c>
      <c r="C7131" s="198" t="s">
        <v>5033</v>
      </c>
      <c r="D7131" s="212" t="s">
        <v>5273</v>
      </c>
      <c r="E7131" s="269" t="s">
        <v>27</v>
      </c>
      <c r="F7131" s="195" t="s">
        <v>8012</v>
      </c>
      <c r="G7131" t="s">
        <v>8585</v>
      </c>
      <c r="H7131" s="195" t="str">
        <f>IFERROR(VLOOKUP(Table[[#This Row],[Activity Details of Assistance]],WHAT!E:F,2,FALSE),"")</f>
        <v xml:space="preserve"># of door </v>
      </c>
      <c r="I7131" s="195"/>
      <c r="J7131">
        <v>16</v>
      </c>
      <c r="K7131" t="s">
        <v>8280</v>
      </c>
      <c r="L7131" s="306" t="s">
        <v>13</v>
      </c>
      <c r="M7131" t="s">
        <v>14</v>
      </c>
      <c r="N7131" t="s">
        <v>309</v>
      </c>
      <c r="O7131" t="s">
        <v>1606</v>
      </c>
      <c r="P7131" t="s">
        <v>6656</v>
      </c>
      <c r="Q7131" s="236">
        <v>44866</v>
      </c>
      <c r="R7131" s="236">
        <v>44896</v>
      </c>
      <c r="S7131" t="s">
        <v>8452</v>
      </c>
      <c r="T7131" s="196"/>
      <c r="U7131" s="196"/>
      <c r="V7131" s="196"/>
      <c r="W7131" s="196"/>
      <c r="X7131" s="222"/>
      <c r="Y7131" t="s">
        <v>8650</v>
      </c>
      <c r="Z7131">
        <v>1847456121</v>
      </c>
      <c r="AA7131" t="s">
        <v>8651</v>
      </c>
      <c r="AB7131" s="221" t="str">
        <f>_xlfn.IFNA(IF(Table[[#This Row],[Programme Partner]]&lt;&gt;Table[[#This Row],[Implementing Partner]],CONCATENATE(Table[[#This Row],[Programme Partner]],"-",Table[[#This Row],[Implementing Partner]]),Table[[#This Row],[Programme Partner]]),"")</f>
        <v>UNHCR-BRAC</v>
      </c>
    </row>
    <row r="7132" spans="1:28" ht="16.5" customHeight="1">
      <c r="A7132" s="183"/>
      <c r="B7132" s="195" t="s">
        <v>5273</v>
      </c>
      <c r="C7132" s="198" t="s">
        <v>5033</v>
      </c>
      <c r="D7132" s="212" t="s">
        <v>5273</v>
      </c>
      <c r="E7132" s="269" t="s">
        <v>27</v>
      </c>
      <c r="F7132" s="195" t="s">
        <v>8012</v>
      </c>
      <c r="G7132" t="s">
        <v>8586</v>
      </c>
      <c r="H7132" s="195" t="str">
        <f>IFERROR(VLOOKUP(Table[[#This Row],[Activity Details of Assistance]],WHAT!E:F,2,FALSE),"")</f>
        <v># of door</v>
      </c>
      <c r="I7132" s="195"/>
      <c r="J7132">
        <v>23</v>
      </c>
      <c r="K7132" t="s">
        <v>8280</v>
      </c>
      <c r="L7132" s="306" t="s">
        <v>13</v>
      </c>
      <c r="M7132" t="s">
        <v>14</v>
      </c>
      <c r="N7132" t="s">
        <v>309</v>
      </c>
      <c r="O7132" t="s">
        <v>1606</v>
      </c>
      <c r="P7132" t="s">
        <v>6656</v>
      </c>
      <c r="Q7132" s="236">
        <v>44866</v>
      </c>
      <c r="R7132" s="236">
        <v>44896</v>
      </c>
      <c r="S7132" t="s">
        <v>8452</v>
      </c>
      <c r="T7132" s="196"/>
      <c r="U7132" s="196"/>
      <c r="V7132" s="196"/>
      <c r="W7132" s="196"/>
      <c r="X7132" s="222"/>
      <c r="Y7132" t="s">
        <v>8650</v>
      </c>
      <c r="Z7132">
        <v>1847456121</v>
      </c>
      <c r="AA7132" t="s">
        <v>8651</v>
      </c>
      <c r="AB7132" s="221" t="str">
        <f>_xlfn.IFNA(IF(Table[[#This Row],[Programme Partner]]&lt;&gt;Table[[#This Row],[Implementing Partner]],CONCATENATE(Table[[#This Row],[Programme Partner]],"-",Table[[#This Row],[Implementing Partner]]),Table[[#This Row],[Programme Partner]]),"")</f>
        <v>UNHCR-BRAC</v>
      </c>
    </row>
    <row r="7133" spans="1:28" ht="16.5" customHeight="1">
      <c r="A7133" s="183"/>
      <c r="B7133" s="195" t="s">
        <v>5273</v>
      </c>
      <c r="C7133" s="198" t="s">
        <v>5033</v>
      </c>
      <c r="D7133" s="212" t="s">
        <v>5273</v>
      </c>
      <c r="E7133" s="269" t="s">
        <v>27</v>
      </c>
      <c r="F7133" s="195" t="s">
        <v>8012</v>
      </c>
      <c r="G7133" t="s">
        <v>8357</v>
      </c>
      <c r="H7133" s="195" t="str">
        <f>IFERROR(VLOOKUP(Table[[#This Row],[Activity Details of Assistance]],WHAT!E:F,2,FALSE),"")</f>
        <v># of door</v>
      </c>
      <c r="I7133" s="195"/>
      <c r="J7133">
        <v>123</v>
      </c>
      <c r="K7133" t="s">
        <v>8280</v>
      </c>
      <c r="L7133" s="306" t="s">
        <v>13</v>
      </c>
      <c r="M7133" t="s">
        <v>14</v>
      </c>
      <c r="N7133" t="s">
        <v>309</v>
      </c>
      <c r="O7133" t="s">
        <v>1606</v>
      </c>
      <c r="P7133" t="s">
        <v>6656</v>
      </c>
      <c r="Q7133" s="236">
        <v>44866</v>
      </c>
      <c r="R7133" s="236">
        <v>44896</v>
      </c>
      <c r="S7133" t="s">
        <v>8452</v>
      </c>
      <c r="T7133" s="196"/>
      <c r="U7133" s="196"/>
      <c r="V7133" s="196"/>
      <c r="W7133" s="196"/>
      <c r="X7133" s="222"/>
      <c r="Y7133" t="s">
        <v>8650</v>
      </c>
      <c r="Z7133">
        <v>1847456121</v>
      </c>
      <c r="AA7133" t="s">
        <v>8651</v>
      </c>
      <c r="AB7133" s="221" t="str">
        <f>_xlfn.IFNA(IF(Table[[#This Row],[Programme Partner]]&lt;&gt;Table[[#This Row],[Implementing Partner]],CONCATENATE(Table[[#This Row],[Programme Partner]],"-",Table[[#This Row],[Implementing Partner]]),Table[[#This Row],[Programme Partner]]),"")</f>
        <v>UNHCR-BRAC</v>
      </c>
    </row>
    <row r="7134" spans="1:28" ht="16.5" customHeight="1">
      <c r="A7134" s="183"/>
      <c r="B7134" s="195" t="s">
        <v>5273</v>
      </c>
      <c r="C7134" s="198" t="s">
        <v>5033</v>
      </c>
      <c r="D7134" s="212" t="s">
        <v>5273</v>
      </c>
      <c r="E7134" s="269" t="s">
        <v>27</v>
      </c>
      <c r="F7134" s="195" t="s">
        <v>8013</v>
      </c>
      <c r="G7134" t="s">
        <v>8313</v>
      </c>
      <c r="H7134" s="195" t="str">
        <f>IFERROR(VLOOKUP(Table[[#This Row],[Activity Details of Assistance]],WHAT!E:F,2,FALSE),"")</f>
        <v># of HP sessions at community level</v>
      </c>
      <c r="I7134" s="195"/>
      <c r="J7134">
        <v>353</v>
      </c>
      <c r="K7134" t="s">
        <v>8280</v>
      </c>
      <c r="L7134" s="306" t="s">
        <v>13</v>
      </c>
      <c r="M7134" t="s">
        <v>14</v>
      </c>
      <c r="N7134" t="s">
        <v>309</v>
      </c>
      <c r="O7134" t="s">
        <v>1606</v>
      </c>
      <c r="P7134" t="s">
        <v>6656</v>
      </c>
      <c r="Q7134" s="236">
        <v>44866</v>
      </c>
      <c r="R7134" s="236">
        <v>44896</v>
      </c>
      <c r="S7134" t="s">
        <v>8452</v>
      </c>
      <c r="T7134" s="196"/>
      <c r="U7134" s="196"/>
      <c r="V7134" s="196"/>
      <c r="W7134" s="196"/>
      <c r="X7134" s="222"/>
      <c r="Y7134" t="s">
        <v>8650</v>
      </c>
      <c r="Z7134">
        <v>1847456121</v>
      </c>
      <c r="AA7134" t="s">
        <v>8651</v>
      </c>
      <c r="AB7134" s="221" t="str">
        <f>_xlfn.IFNA(IF(Table[[#This Row],[Programme Partner]]&lt;&gt;Table[[#This Row],[Implementing Partner]],CONCATENATE(Table[[#This Row],[Programme Partner]],"-",Table[[#This Row],[Implementing Partner]]),Table[[#This Row],[Programme Partner]]),"")</f>
        <v>UNHCR-BRAC</v>
      </c>
    </row>
    <row r="7135" spans="1:28" ht="16.5" customHeight="1">
      <c r="A7135" s="183"/>
      <c r="B7135" s="195" t="s">
        <v>5273</v>
      </c>
      <c r="C7135" s="198" t="s">
        <v>5033</v>
      </c>
      <c r="D7135" s="212" t="s">
        <v>5273</v>
      </c>
      <c r="E7135" s="269" t="s">
        <v>27</v>
      </c>
      <c r="F7135" s="195" t="s">
        <v>8013</v>
      </c>
      <c r="G7135" t="s">
        <v>8314</v>
      </c>
      <c r="H7135" s="195" t="str">
        <f>IFERROR(VLOOKUP(Table[[#This Row],[Activity Details of Assistance]],WHAT!E:F,2,FALSE),"")</f>
        <v># of HP sessions at HH level</v>
      </c>
      <c r="I7135" s="195"/>
      <c r="J7135">
        <v>1095</v>
      </c>
      <c r="K7135" t="s">
        <v>8280</v>
      </c>
      <c r="L7135" s="306" t="s">
        <v>13</v>
      </c>
      <c r="M7135" t="s">
        <v>14</v>
      </c>
      <c r="N7135" t="s">
        <v>309</v>
      </c>
      <c r="O7135" t="s">
        <v>1606</v>
      </c>
      <c r="P7135" t="s">
        <v>6656</v>
      </c>
      <c r="Q7135" s="236">
        <v>44866</v>
      </c>
      <c r="R7135" s="236">
        <v>44896</v>
      </c>
      <c r="S7135" t="s">
        <v>8452</v>
      </c>
      <c r="T7135" s="196"/>
      <c r="U7135" s="196"/>
      <c r="V7135" s="196"/>
      <c r="W7135" s="196"/>
      <c r="X7135" s="222"/>
      <c r="Y7135" t="s">
        <v>8650</v>
      </c>
      <c r="Z7135">
        <v>1847456121</v>
      </c>
      <c r="AA7135" t="s">
        <v>8651</v>
      </c>
      <c r="AB7135" s="221" t="str">
        <f>_xlfn.IFNA(IF(Table[[#This Row],[Programme Partner]]&lt;&gt;Table[[#This Row],[Implementing Partner]],CONCATENATE(Table[[#This Row],[Programme Partner]],"-",Table[[#This Row],[Implementing Partner]]),Table[[#This Row],[Programme Partner]]),"")</f>
        <v>UNHCR-BRAC</v>
      </c>
    </row>
    <row r="7136" spans="1:28" ht="16.5" customHeight="1">
      <c r="A7136" s="183"/>
      <c r="B7136" s="195" t="s">
        <v>5273</v>
      </c>
      <c r="C7136" s="198" t="s">
        <v>5033</v>
      </c>
      <c r="D7136" s="212" t="s">
        <v>5273</v>
      </c>
      <c r="E7136" s="269" t="s">
        <v>27</v>
      </c>
      <c r="F7136" s="195" t="s">
        <v>8013</v>
      </c>
      <c r="G7136" t="s">
        <v>8317</v>
      </c>
      <c r="H7136" s="195" t="str">
        <f>IFERROR(VLOOKUP(Table[[#This Row],[Activity Details of Assistance]],WHAT!E:F,2,FALSE),"")</f>
        <v># of estimated persons reached by mass-media campaign</v>
      </c>
      <c r="I7136" s="195"/>
      <c r="J7136">
        <v>1</v>
      </c>
      <c r="K7136" t="s">
        <v>8280</v>
      </c>
      <c r="L7136" s="306" t="s">
        <v>13</v>
      </c>
      <c r="M7136" t="s">
        <v>14</v>
      </c>
      <c r="N7136" t="s">
        <v>309</v>
      </c>
      <c r="O7136" t="s">
        <v>1606</v>
      </c>
      <c r="P7136" t="s">
        <v>6656</v>
      </c>
      <c r="Q7136" s="236">
        <v>44866</v>
      </c>
      <c r="R7136" s="236">
        <v>44896</v>
      </c>
      <c r="S7136" t="s">
        <v>8452</v>
      </c>
      <c r="T7136" s="196"/>
      <c r="U7136" s="196"/>
      <c r="V7136" s="196"/>
      <c r="W7136" s="196"/>
      <c r="X7136" s="222"/>
      <c r="Y7136" t="s">
        <v>8650</v>
      </c>
      <c r="Z7136">
        <v>1847456121</v>
      </c>
      <c r="AA7136" t="s">
        <v>8651</v>
      </c>
      <c r="AB7136" s="221" t="str">
        <f>_xlfn.IFNA(IF(Table[[#This Row],[Programme Partner]]&lt;&gt;Table[[#This Row],[Implementing Partner]],CONCATENATE(Table[[#This Row],[Programme Partner]],"-",Table[[#This Row],[Implementing Partner]]),Table[[#This Row],[Programme Partner]]),"")</f>
        <v>UNHCR-BRAC</v>
      </c>
    </row>
    <row r="7137" spans="1:28" ht="16.5" customHeight="1">
      <c r="A7137" s="183"/>
      <c r="B7137" s="195" t="s">
        <v>5273</v>
      </c>
      <c r="C7137" s="198" t="s">
        <v>5033</v>
      </c>
      <c r="D7137" s="212" t="s">
        <v>5273</v>
      </c>
      <c r="E7137" s="269" t="s">
        <v>27</v>
      </c>
      <c r="F7137" s="195" t="s">
        <v>8014</v>
      </c>
      <c r="G7137" s="103" t="s">
        <v>8361</v>
      </c>
      <c r="H7137" s="195" t="str">
        <f>IFERROR(VLOOKUP(Table[[#This Row],[Activity Details of Assistance]],WHAT!E:F,2,FALSE),"")</f>
        <v># of plant</v>
      </c>
      <c r="I7137" s="195"/>
      <c r="J7137">
        <v>1</v>
      </c>
      <c r="K7137" t="s">
        <v>8280</v>
      </c>
      <c r="L7137" s="306" t="s">
        <v>13</v>
      </c>
      <c r="M7137" t="s">
        <v>14</v>
      </c>
      <c r="N7137" t="s">
        <v>309</v>
      </c>
      <c r="O7137" t="s">
        <v>1606</v>
      </c>
      <c r="P7137" t="s">
        <v>6656</v>
      </c>
      <c r="Q7137" s="236">
        <v>44866</v>
      </c>
      <c r="R7137" s="236">
        <v>44896</v>
      </c>
      <c r="S7137" t="s">
        <v>8452</v>
      </c>
      <c r="T7137" s="196"/>
      <c r="U7137" s="196"/>
      <c r="V7137" s="196"/>
      <c r="W7137" s="196"/>
      <c r="X7137" s="222"/>
      <c r="Y7137" t="s">
        <v>8650</v>
      </c>
      <c r="Z7137">
        <v>1847456121</v>
      </c>
      <c r="AA7137" t="s">
        <v>8651</v>
      </c>
      <c r="AB7137" s="221" t="str">
        <f>_xlfn.IFNA(IF(Table[[#This Row],[Programme Partner]]&lt;&gt;Table[[#This Row],[Implementing Partner]],CONCATENATE(Table[[#This Row],[Programme Partner]],"-",Table[[#This Row],[Implementing Partner]]),Table[[#This Row],[Programme Partner]]),"")</f>
        <v>UNHCR-BRAC</v>
      </c>
    </row>
    <row r="7138" spans="1:28" ht="16.5" customHeight="1">
      <c r="A7138" s="183"/>
      <c r="B7138" s="195" t="s">
        <v>5300</v>
      </c>
      <c r="C7138" s="198" t="s">
        <v>5300</v>
      </c>
      <c r="D7138" s="212" t="s">
        <v>7014</v>
      </c>
      <c r="E7138" s="269" t="s">
        <v>27</v>
      </c>
      <c r="F7138" s="195" t="s">
        <v>8011</v>
      </c>
      <c r="G7138" t="s">
        <v>8584</v>
      </c>
      <c r="H7138" s="195" t="str">
        <f>IFERROR(VLOOKUP(Table[[#This Row],[Activity Details of Assistance]],WHAT!E:F,2,FALSE),"")</f>
        <v># of tube well</v>
      </c>
      <c r="I7138" s="195"/>
      <c r="J7138">
        <v>163</v>
      </c>
      <c r="K7138" t="s">
        <v>8280</v>
      </c>
      <c r="L7138" s="306" t="s">
        <v>13</v>
      </c>
      <c r="M7138" t="s">
        <v>14</v>
      </c>
      <c r="N7138" t="s">
        <v>309</v>
      </c>
      <c r="O7138" t="s">
        <v>1606</v>
      </c>
      <c r="P7138" t="s">
        <v>17</v>
      </c>
      <c r="Q7138" s="236">
        <v>44866</v>
      </c>
      <c r="R7138" s="236">
        <v>44896</v>
      </c>
      <c r="S7138" t="s">
        <v>8452</v>
      </c>
      <c r="T7138" s="196"/>
      <c r="U7138" s="196"/>
      <c r="V7138" s="196"/>
      <c r="W7138" s="196"/>
      <c r="X7138" s="222"/>
      <c r="Y7138" t="s">
        <v>8310</v>
      </c>
      <c r="Z7138">
        <v>1679210106</v>
      </c>
      <c r="AA7138" t="s">
        <v>8311</v>
      </c>
      <c r="AB7138" s="221" t="str">
        <f>_xlfn.IFNA(IF(Table[[#This Row],[Programme Partner]]&lt;&gt;Table[[#This Row],[Implementing Partner]],CONCATENATE(Table[[#This Row],[Programme Partner]],"-",Table[[#This Row],[Implementing Partner]]),Table[[#This Row],[Programme Partner]]),"")</f>
        <v>WVI</v>
      </c>
    </row>
    <row r="7139" spans="1:28" ht="16.5" customHeight="1">
      <c r="A7139" s="183"/>
      <c r="B7139" s="195" t="s">
        <v>5300</v>
      </c>
      <c r="C7139" s="198" t="s">
        <v>5300</v>
      </c>
      <c r="D7139" s="212" t="s">
        <v>7014</v>
      </c>
      <c r="E7139" s="269" t="s">
        <v>27</v>
      </c>
      <c r="F7139" s="195" t="s">
        <v>8011</v>
      </c>
      <c r="G7139" t="s">
        <v>8355</v>
      </c>
      <c r="H7139" s="195" t="str">
        <f>IFERROR(VLOOKUP(Table[[#This Row],[Activity Details of Assistance]],WHAT!E:F,2,FALSE),"")</f>
        <v># of water network</v>
      </c>
      <c r="I7139" s="195"/>
      <c r="J7139">
        <v>1</v>
      </c>
      <c r="K7139" t="s">
        <v>8280</v>
      </c>
      <c r="L7139" s="306" t="s">
        <v>13</v>
      </c>
      <c r="M7139" t="s">
        <v>14</v>
      </c>
      <c r="N7139" t="s">
        <v>309</v>
      </c>
      <c r="O7139" t="s">
        <v>1606</v>
      </c>
      <c r="P7139" t="s">
        <v>17</v>
      </c>
      <c r="Q7139" s="236">
        <v>44866</v>
      </c>
      <c r="R7139" s="236">
        <v>44896</v>
      </c>
      <c r="S7139" t="s">
        <v>8452</v>
      </c>
      <c r="T7139" s="196"/>
      <c r="U7139" s="196"/>
      <c r="V7139" s="196"/>
      <c r="W7139" s="196"/>
      <c r="X7139" s="222"/>
      <c r="Y7139" t="s">
        <v>8310</v>
      </c>
      <c r="Z7139">
        <v>1679210106</v>
      </c>
      <c r="AA7139" t="s">
        <v>8311</v>
      </c>
      <c r="AB7139" s="221" t="str">
        <f>_xlfn.IFNA(IF(Table[[#This Row],[Programme Partner]]&lt;&gt;Table[[#This Row],[Implementing Partner]],CONCATENATE(Table[[#This Row],[Programme Partner]],"-",Table[[#This Row],[Implementing Partner]]),Table[[#This Row],[Programme Partner]]),"")</f>
        <v>WVI</v>
      </c>
    </row>
    <row r="7140" spans="1:28" ht="16.5" customHeight="1">
      <c r="A7140" s="183"/>
      <c r="B7140" s="195" t="s">
        <v>5300</v>
      </c>
      <c r="C7140" s="198" t="s">
        <v>5300</v>
      </c>
      <c r="D7140" s="212" t="s">
        <v>7014</v>
      </c>
      <c r="E7140" s="269" t="s">
        <v>27</v>
      </c>
      <c r="F7140" s="195" t="s">
        <v>8012</v>
      </c>
      <c r="G7140" t="s">
        <v>8585</v>
      </c>
      <c r="H7140" s="195" t="str">
        <f>IFERROR(VLOOKUP(Table[[#This Row],[Activity Details of Assistance]],WHAT!E:F,2,FALSE),"")</f>
        <v xml:space="preserve"># of door </v>
      </c>
      <c r="I7140" s="195"/>
      <c r="J7140">
        <v>14</v>
      </c>
      <c r="K7140" t="s">
        <v>8280</v>
      </c>
      <c r="L7140" s="306" t="s">
        <v>13</v>
      </c>
      <c r="M7140" t="s">
        <v>14</v>
      </c>
      <c r="N7140" t="s">
        <v>309</v>
      </c>
      <c r="O7140" t="s">
        <v>1606</v>
      </c>
      <c r="P7140" t="s">
        <v>17</v>
      </c>
      <c r="Q7140" s="236">
        <v>44866</v>
      </c>
      <c r="R7140" s="236">
        <v>44896</v>
      </c>
      <c r="S7140" t="s">
        <v>8452</v>
      </c>
      <c r="T7140" s="196"/>
      <c r="U7140" s="196"/>
      <c r="V7140" s="196"/>
      <c r="W7140" s="196"/>
      <c r="X7140" s="222"/>
      <c r="Y7140" t="s">
        <v>8310</v>
      </c>
      <c r="Z7140">
        <v>1679210106</v>
      </c>
      <c r="AA7140" t="s">
        <v>8311</v>
      </c>
      <c r="AB7140" s="221" t="str">
        <f>_xlfn.IFNA(IF(Table[[#This Row],[Programme Partner]]&lt;&gt;Table[[#This Row],[Implementing Partner]],CONCATENATE(Table[[#This Row],[Programme Partner]],"-",Table[[#This Row],[Implementing Partner]]),Table[[#This Row],[Programme Partner]]),"")</f>
        <v>WVI</v>
      </c>
    </row>
    <row r="7141" spans="1:28" ht="16.5" customHeight="1">
      <c r="A7141" s="183"/>
      <c r="B7141" s="195" t="s">
        <v>5300</v>
      </c>
      <c r="C7141" s="198" t="s">
        <v>5300</v>
      </c>
      <c r="D7141" s="212" t="s">
        <v>7014</v>
      </c>
      <c r="E7141" s="269" t="s">
        <v>27</v>
      </c>
      <c r="F7141" s="195" t="s">
        <v>8012</v>
      </c>
      <c r="G7141" t="s">
        <v>8359</v>
      </c>
      <c r="H7141" s="195" t="str">
        <f>IFERROR(VLOOKUP(Table[[#This Row],[Activity Details of Assistance]],WHAT!E:F,2,FALSE),"")</f>
        <v># of FSM Site</v>
      </c>
      <c r="I7141" s="195"/>
      <c r="J7141">
        <v>5</v>
      </c>
      <c r="K7141" t="s">
        <v>8280</v>
      </c>
      <c r="L7141" s="306" t="s">
        <v>13</v>
      </c>
      <c r="M7141" t="s">
        <v>14</v>
      </c>
      <c r="N7141" t="s">
        <v>309</v>
      </c>
      <c r="O7141" t="s">
        <v>1606</v>
      </c>
      <c r="P7141" t="s">
        <v>17</v>
      </c>
      <c r="Q7141" s="236">
        <v>44866</v>
      </c>
      <c r="R7141" s="236">
        <v>44896</v>
      </c>
      <c r="S7141" t="s">
        <v>8452</v>
      </c>
      <c r="T7141" s="196"/>
      <c r="U7141" s="196"/>
      <c r="V7141" s="196"/>
      <c r="W7141" s="196"/>
      <c r="X7141" s="222"/>
      <c r="Y7141" t="s">
        <v>8310</v>
      </c>
      <c r="Z7141">
        <v>1679210106</v>
      </c>
      <c r="AA7141" t="s">
        <v>8311</v>
      </c>
      <c r="AB7141" s="221" t="str">
        <f>_xlfn.IFNA(IF(Table[[#This Row],[Programme Partner]]&lt;&gt;Table[[#This Row],[Implementing Partner]],CONCATENATE(Table[[#This Row],[Programme Partner]],"-",Table[[#This Row],[Implementing Partner]]),Table[[#This Row],[Programme Partner]]),"")</f>
        <v>WVI</v>
      </c>
    </row>
    <row r="7142" spans="1:28" ht="16.5" customHeight="1">
      <c r="A7142" s="183"/>
      <c r="B7142" s="195" t="s">
        <v>5300</v>
      </c>
      <c r="C7142" s="198" t="s">
        <v>5300</v>
      </c>
      <c r="D7142" s="212" t="s">
        <v>7014</v>
      </c>
      <c r="E7142" s="269" t="s">
        <v>27</v>
      </c>
      <c r="F7142" s="195" t="s">
        <v>8012</v>
      </c>
      <c r="G7142" t="s">
        <v>8356</v>
      </c>
      <c r="H7142" s="195" t="str">
        <f>IFERROR(VLOOKUP(Table[[#This Row],[Activity Details of Assistance]],WHAT!E:F,2,FALSE),"")</f>
        <v># of FSM Site</v>
      </c>
      <c r="I7142" s="195"/>
      <c r="J7142">
        <v>2</v>
      </c>
      <c r="K7142" t="s">
        <v>8280</v>
      </c>
      <c r="L7142" s="306" t="s">
        <v>13</v>
      </c>
      <c r="M7142" t="s">
        <v>14</v>
      </c>
      <c r="N7142" t="s">
        <v>309</v>
      </c>
      <c r="O7142" t="s">
        <v>1606</v>
      </c>
      <c r="P7142" t="s">
        <v>17</v>
      </c>
      <c r="Q7142" s="236">
        <v>44866</v>
      </c>
      <c r="R7142" s="236">
        <v>44896</v>
      </c>
      <c r="S7142" t="s">
        <v>8452</v>
      </c>
      <c r="T7142" s="196"/>
      <c r="U7142" s="196"/>
      <c r="V7142" s="196"/>
      <c r="W7142" s="196"/>
      <c r="X7142" s="222"/>
      <c r="Y7142" t="s">
        <v>8310</v>
      </c>
      <c r="Z7142">
        <v>1679210106</v>
      </c>
      <c r="AA7142" t="s">
        <v>8311</v>
      </c>
      <c r="AB7142" s="221" t="str">
        <f>_xlfn.IFNA(IF(Table[[#This Row],[Programme Partner]]&lt;&gt;Table[[#This Row],[Implementing Partner]],CONCATENATE(Table[[#This Row],[Programme Partner]],"-",Table[[#This Row],[Implementing Partner]]),Table[[#This Row],[Programme Partner]]),"")</f>
        <v>WVI</v>
      </c>
    </row>
    <row r="7143" spans="1:28" ht="16.5" customHeight="1">
      <c r="A7143" s="183"/>
      <c r="B7143" s="195" t="s">
        <v>5300</v>
      </c>
      <c r="C7143" s="198" t="s">
        <v>5300</v>
      </c>
      <c r="D7143" s="212" t="s">
        <v>7014</v>
      </c>
      <c r="E7143" s="269" t="s">
        <v>27</v>
      </c>
      <c r="F7143" s="195" t="s">
        <v>8012</v>
      </c>
      <c r="G7143" t="s">
        <v>8362</v>
      </c>
      <c r="H7143" s="195" t="str">
        <f>IFERROR(VLOOKUP(Table[[#This Row],[Activity Details of Assistance]],WHAT!E:F,2,FALSE),"")</f>
        <v># of door</v>
      </c>
      <c r="I7143" s="195"/>
      <c r="J7143">
        <v>2</v>
      </c>
      <c r="K7143" t="s">
        <v>8280</v>
      </c>
      <c r="L7143" s="306" t="s">
        <v>13</v>
      </c>
      <c r="M7143" t="s">
        <v>14</v>
      </c>
      <c r="N7143" t="s">
        <v>309</v>
      </c>
      <c r="O7143" t="s">
        <v>1606</v>
      </c>
      <c r="P7143" t="s">
        <v>17</v>
      </c>
      <c r="Q7143" s="236">
        <v>44866</v>
      </c>
      <c r="R7143" s="236">
        <v>44896</v>
      </c>
      <c r="S7143" t="s">
        <v>8452</v>
      </c>
      <c r="T7143" s="196"/>
      <c r="U7143" s="196"/>
      <c r="V7143" s="196"/>
      <c r="W7143" s="196"/>
      <c r="X7143" s="222"/>
      <c r="Y7143" t="s">
        <v>8310</v>
      </c>
      <c r="Z7143">
        <v>1679210106</v>
      </c>
      <c r="AA7143" t="s">
        <v>8311</v>
      </c>
      <c r="AB7143" s="221" t="str">
        <f>_xlfn.IFNA(IF(Table[[#This Row],[Programme Partner]]&lt;&gt;Table[[#This Row],[Implementing Partner]],CONCATENATE(Table[[#This Row],[Programme Partner]],"-",Table[[#This Row],[Implementing Partner]]),Table[[#This Row],[Programme Partner]]),"")</f>
        <v>WVI</v>
      </c>
    </row>
    <row r="7144" spans="1:28" ht="16.5" customHeight="1">
      <c r="A7144" s="183"/>
      <c r="B7144" s="195" t="s">
        <v>5300</v>
      </c>
      <c r="C7144" s="198" t="s">
        <v>5300</v>
      </c>
      <c r="D7144" s="212" t="s">
        <v>7014</v>
      </c>
      <c r="E7144" s="269" t="s">
        <v>27</v>
      </c>
      <c r="F7144" s="195" t="s">
        <v>8012</v>
      </c>
      <c r="G7144" t="s">
        <v>8586</v>
      </c>
      <c r="H7144" s="195" t="str">
        <f>IFERROR(VLOOKUP(Table[[#This Row],[Activity Details of Assistance]],WHAT!E:F,2,FALSE),"")</f>
        <v># of door</v>
      </c>
      <c r="I7144" s="195"/>
      <c r="J7144">
        <v>185</v>
      </c>
      <c r="K7144" t="s">
        <v>8280</v>
      </c>
      <c r="L7144" s="306" t="s">
        <v>13</v>
      </c>
      <c r="M7144" t="s">
        <v>14</v>
      </c>
      <c r="N7144" t="s">
        <v>309</v>
      </c>
      <c r="O7144" t="s">
        <v>1606</v>
      </c>
      <c r="P7144" t="s">
        <v>17</v>
      </c>
      <c r="Q7144" s="236">
        <v>44866</v>
      </c>
      <c r="R7144" s="236">
        <v>44896</v>
      </c>
      <c r="S7144" t="s">
        <v>8452</v>
      </c>
      <c r="T7144" s="196"/>
      <c r="U7144" s="196"/>
      <c r="V7144" s="196"/>
      <c r="W7144" s="196"/>
      <c r="X7144" s="222"/>
      <c r="Y7144" t="s">
        <v>8310</v>
      </c>
      <c r="Z7144">
        <v>1679210106</v>
      </c>
      <c r="AA7144" t="s">
        <v>8311</v>
      </c>
      <c r="AB7144" s="221" t="str">
        <f>_xlfn.IFNA(IF(Table[[#This Row],[Programme Partner]]&lt;&gt;Table[[#This Row],[Implementing Partner]],CONCATENATE(Table[[#This Row],[Programme Partner]],"-",Table[[#This Row],[Implementing Partner]]),Table[[#This Row],[Programme Partner]]),"")</f>
        <v>WVI</v>
      </c>
    </row>
    <row r="7145" spans="1:28" ht="16.5" customHeight="1">
      <c r="A7145" s="183"/>
      <c r="B7145" s="195" t="s">
        <v>5300</v>
      </c>
      <c r="C7145" s="198" t="s">
        <v>5300</v>
      </c>
      <c r="D7145" s="212" t="s">
        <v>7014</v>
      </c>
      <c r="E7145" s="269" t="s">
        <v>27</v>
      </c>
      <c r="F7145" s="195" t="s">
        <v>8012</v>
      </c>
      <c r="G7145" t="s">
        <v>8357</v>
      </c>
      <c r="H7145" s="195" t="str">
        <f>IFERROR(VLOOKUP(Table[[#This Row],[Activity Details of Assistance]],WHAT!E:F,2,FALSE),"")</f>
        <v># of door</v>
      </c>
      <c r="I7145" s="195"/>
      <c r="J7145">
        <v>392</v>
      </c>
      <c r="K7145" t="s">
        <v>8280</v>
      </c>
      <c r="L7145" s="306" t="s">
        <v>13</v>
      </c>
      <c r="M7145" t="s">
        <v>14</v>
      </c>
      <c r="N7145" t="s">
        <v>309</v>
      </c>
      <c r="O7145" t="s">
        <v>1606</v>
      </c>
      <c r="P7145" t="s">
        <v>17</v>
      </c>
      <c r="Q7145" s="236">
        <v>44866</v>
      </c>
      <c r="R7145" s="236">
        <v>44896</v>
      </c>
      <c r="S7145" t="s">
        <v>8452</v>
      </c>
      <c r="T7145" s="196"/>
      <c r="U7145" s="196"/>
      <c r="V7145" s="196"/>
      <c r="W7145" s="196"/>
      <c r="X7145" s="222"/>
      <c r="Y7145" t="s">
        <v>8310</v>
      </c>
      <c r="Z7145">
        <v>1679210106</v>
      </c>
      <c r="AA7145" t="s">
        <v>8311</v>
      </c>
      <c r="AB7145" s="221" t="str">
        <f>_xlfn.IFNA(IF(Table[[#This Row],[Programme Partner]]&lt;&gt;Table[[#This Row],[Implementing Partner]],CONCATENATE(Table[[#This Row],[Programme Partner]],"-",Table[[#This Row],[Implementing Partner]]),Table[[#This Row],[Programme Partner]]),"")</f>
        <v>WVI</v>
      </c>
    </row>
    <row r="7146" spans="1:28" ht="16.5" customHeight="1">
      <c r="A7146" s="183"/>
      <c r="B7146" s="195" t="s">
        <v>5300</v>
      </c>
      <c r="C7146" s="198" t="s">
        <v>5300</v>
      </c>
      <c r="D7146" s="212" t="s">
        <v>7014</v>
      </c>
      <c r="E7146" s="269" t="s">
        <v>27</v>
      </c>
      <c r="F7146" s="195" t="s">
        <v>8013</v>
      </c>
      <c r="G7146" t="s">
        <v>8313</v>
      </c>
      <c r="H7146" s="195" t="str">
        <f>IFERROR(VLOOKUP(Table[[#This Row],[Activity Details of Assistance]],WHAT!E:F,2,FALSE),"")</f>
        <v># of HP sessions at community level</v>
      </c>
      <c r="I7146" s="195"/>
      <c r="J7146">
        <v>219</v>
      </c>
      <c r="K7146" t="s">
        <v>8280</v>
      </c>
      <c r="L7146" s="306" t="s">
        <v>13</v>
      </c>
      <c r="M7146" t="s">
        <v>14</v>
      </c>
      <c r="N7146" t="s">
        <v>309</v>
      </c>
      <c r="O7146" t="s">
        <v>1606</v>
      </c>
      <c r="P7146" t="s">
        <v>17</v>
      </c>
      <c r="Q7146" s="236">
        <v>44866</v>
      </c>
      <c r="R7146" s="236">
        <v>44896</v>
      </c>
      <c r="S7146" t="s">
        <v>8452</v>
      </c>
      <c r="T7146" s="196"/>
      <c r="U7146" s="196"/>
      <c r="V7146" s="196"/>
      <c r="W7146" s="196"/>
      <c r="X7146" s="222"/>
      <c r="Y7146" t="s">
        <v>8310</v>
      </c>
      <c r="Z7146">
        <v>1679210106</v>
      </c>
      <c r="AA7146" t="s">
        <v>8311</v>
      </c>
      <c r="AB7146" s="221" t="str">
        <f>_xlfn.IFNA(IF(Table[[#This Row],[Programme Partner]]&lt;&gt;Table[[#This Row],[Implementing Partner]],CONCATENATE(Table[[#This Row],[Programme Partner]],"-",Table[[#This Row],[Implementing Partner]]),Table[[#This Row],[Programme Partner]]),"")</f>
        <v>WVI</v>
      </c>
    </row>
    <row r="7147" spans="1:28" ht="16.5" customHeight="1">
      <c r="A7147" s="183"/>
      <c r="B7147" s="195" t="s">
        <v>5300</v>
      </c>
      <c r="C7147" s="198" t="s">
        <v>5300</v>
      </c>
      <c r="D7147" s="212" t="s">
        <v>7014</v>
      </c>
      <c r="E7147" s="269" t="s">
        <v>27</v>
      </c>
      <c r="F7147" s="195" t="s">
        <v>8013</v>
      </c>
      <c r="G7147" t="s">
        <v>8314</v>
      </c>
      <c r="H7147" s="195" t="str">
        <f>IFERROR(VLOOKUP(Table[[#This Row],[Activity Details of Assistance]],WHAT!E:F,2,FALSE),"")</f>
        <v># of HP sessions at HH level</v>
      </c>
      <c r="I7147" s="195"/>
      <c r="J7147">
        <v>833</v>
      </c>
      <c r="K7147" t="s">
        <v>8280</v>
      </c>
      <c r="L7147" s="306" t="s">
        <v>13</v>
      </c>
      <c r="M7147" t="s">
        <v>14</v>
      </c>
      <c r="N7147" t="s">
        <v>309</v>
      </c>
      <c r="O7147" t="s">
        <v>1606</v>
      </c>
      <c r="P7147" t="s">
        <v>17</v>
      </c>
      <c r="Q7147" s="236">
        <v>44866</v>
      </c>
      <c r="R7147" s="236">
        <v>44896</v>
      </c>
      <c r="S7147" t="s">
        <v>8452</v>
      </c>
      <c r="T7147" s="196"/>
      <c r="U7147" s="196"/>
      <c r="V7147" s="196"/>
      <c r="W7147" s="196"/>
      <c r="X7147" s="222"/>
      <c r="Y7147" t="s">
        <v>8310</v>
      </c>
      <c r="Z7147">
        <v>1679210106</v>
      </c>
      <c r="AA7147" t="s">
        <v>8311</v>
      </c>
      <c r="AB7147" s="221" t="str">
        <f>_xlfn.IFNA(IF(Table[[#This Row],[Programme Partner]]&lt;&gt;Table[[#This Row],[Implementing Partner]],CONCATENATE(Table[[#This Row],[Programme Partner]],"-",Table[[#This Row],[Implementing Partner]]),Table[[#This Row],[Programme Partner]]),"")</f>
        <v>WVI</v>
      </c>
    </row>
    <row r="7148" spans="1:28" ht="16.5" customHeight="1">
      <c r="A7148" s="183"/>
      <c r="B7148" s="195" t="s">
        <v>5300</v>
      </c>
      <c r="C7148" s="198" t="s">
        <v>5300</v>
      </c>
      <c r="D7148" s="212" t="s">
        <v>7014</v>
      </c>
      <c r="E7148" s="269" t="s">
        <v>27</v>
      </c>
      <c r="F7148" s="195" t="s">
        <v>8013</v>
      </c>
      <c r="G7148" t="s">
        <v>8374</v>
      </c>
      <c r="H7148" s="195" t="str">
        <f>IFERROR(VLOOKUP(Table[[#This Row],[Activity Details of Assistance]],WHAT!E:F,2,FALSE),"")</f>
        <v># of HP sessions at institution level</v>
      </c>
      <c r="I7148" s="195"/>
      <c r="J7148">
        <v>5</v>
      </c>
      <c r="K7148" t="s">
        <v>8280</v>
      </c>
      <c r="L7148" s="306" t="s">
        <v>13</v>
      </c>
      <c r="M7148" t="s">
        <v>14</v>
      </c>
      <c r="N7148" t="s">
        <v>309</v>
      </c>
      <c r="O7148" t="s">
        <v>1606</v>
      </c>
      <c r="P7148" t="s">
        <v>17</v>
      </c>
      <c r="Q7148" s="236">
        <v>44866</v>
      </c>
      <c r="R7148" s="236">
        <v>44896</v>
      </c>
      <c r="S7148" t="s">
        <v>8452</v>
      </c>
      <c r="T7148" s="196"/>
      <c r="U7148" s="196"/>
      <c r="V7148" s="196"/>
      <c r="W7148" s="196"/>
      <c r="X7148" s="222"/>
      <c r="Y7148" t="s">
        <v>8310</v>
      </c>
      <c r="Z7148">
        <v>1679210106</v>
      </c>
      <c r="AA7148" t="s">
        <v>8311</v>
      </c>
      <c r="AB7148" s="221" t="str">
        <f>_xlfn.IFNA(IF(Table[[#This Row],[Programme Partner]]&lt;&gt;Table[[#This Row],[Implementing Partner]],CONCATENATE(Table[[#This Row],[Programme Partner]],"-",Table[[#This Row],[Implementing Partner]]),Table[[#This Row],[Programme Partner]]),"")</f>
        <v>WVI</v>
      </c>
    </row>
    <row r="7149" spans="1:28" ht="16.5" customHeight="1">
      <c r="A7149" s="183"/>
      <c r="B7149" s="195" t="s">
        <v>5300</v>
      </c>
      <c r="C7149" s="198" t="s">
        <v>5300</v>
      </c>
      <c r="D7149" s="212" t="s">
        <v>7014</v>
      </c>
      <c r="E7149" s="269" t="s">
        <v>27</v>
      </c>
      <c r="F7149" s="195" t="s">
        <v>8013</v>
      </c>
      <c r="G7149" t="s">
        <v>8317</v>
      </c>
      <c r="H7149" s="195" t="str">
        <f>IFERROR(VLOOKUP(Table[[#This Row],[Activity Details of Assistance]],WHAT!E:F,2,FALSE),"")</f>
        <v># of estimated persons reached by mass-media campaign</v>
      </c>
      <c r="I7149" s="195"/>
      <c r="J7149">
        <v>3</v>
      </c>
      <c r="K7149" t="s">
        <v>8280</v>
      </c>
      <c r="L7149" s="306" t="s">
        <v>13</v>
      </c>
      <c r="M7149" t="s">
        <v>14</v>
      </c>
      <c r="N7149" t="s">
        <v>309</v>
      </c>
      <c r="O7149" t="s">
        <v>1606</v>
      </c>
      <c r="P7149" t="s">
        <v>17</v>
      </c>
      <c r="Q7149" s="236">
        <v>44866</v>
      </c>
      <c r="R7149" s="236">
        <v>44896</v>
      </c>
      <c r="S7149" t="s">
        <v>8452</v>
      </c>
      <c r="T7149" s="196"/>
      <c r="U7149" s="196"/>
      <c r="V7149" s="196"/>
      <c r="W7149" s="196"/>
      <c r="X7149" s="222"/>
      <c r="Y7149" t="s">
        <v>8310</v>
      </c>
      <c r="Z7149">
        <v>1679210106</v>
      </c>
      <c r="AA7149" t="s">
        <v>8311</v>
      </c>
      <c r="AB7149" s="221" t="str">
        <f>_xlfn.IFNA(IF(Table[[#This Row],[Programme Partner]]&lt;&gt;Table[[#This Row],[Implementing Partner]],CONCATENATE(Table[[#This Row],[Programme Partner]],"-",Table[[#This Row],[Implementing Partner]]),Table[[#This Row],[Programme Partner]]),"")</f>
        <v>WVI</v>
      </c>
    </row>
    <row r="7150" spans="1:28" ht="16.5" customHeight="1">
      <c r="A7150" s="183"/>
      <c r="B7150" s="195" t="s">
        <v>5300</v>
      </c>
      <c r="C7150" s="198" t="s">
        <v>5300</v>
      </c>
      <c r="D7150" s="212" t="s">
        <v>7014</v>
      </c>
      <c r="E7150" s="269" t="s">
        <v>27</v>
      </c>
      <c r="F7150" s="195" t="s">
        <v>8013</v>
      </c>
      <c r="G7150" t="s">
        <v>8363</v>
      </c>
      <c r="H7150" s="195" t="str">
        <f>IFERROR(VLOOKUP(Table[[#This Row],[Activity Details of Assistance]],WHAT!E:F,2,FALSE),"")</f>
        <v># of household</v>
      </c>
      <c r="I7150" s="195"/>
      <c r="J7150">
        <v>2214</v>
      </c>
      <c r="K7150" t="s">
        <v>8280</v>
      </c>
      <c r="L7150" s="306" t="s">
        <v>13</v>
      </c>
      <c r="M7150" t="s">
        <v>14</v>
      </c>
      <c r="N7150" t="s">
        <v>309</v>
      </c>
      <c r="O7150" t="s">
        <v>1606</v>
      </c>
      <c r="P7150" t="s">
        <v>17</v>
      </c>
      <c r="Q7150" s="236">
        <v>44866</v>
      </c>
      <c r="R7150" s="236">
        <v>44896</v>
      </c>
      <c r="S7150" t="s">
        <v>8452</v>
      </c>
      <c r="T7150" s="196"/>
      <c r="U7150" s="196"/>
      <c r="V7150" s="196"/>
      <c r="W7150" s="196"/>
      <c r="X7150" s="222"/>
      <c r="Y7150" t="s">
        <v>8310</v>
      </c>
      <c r="Z7150">
        <v>1679210106</v>
      </c>
      <c r="AA7150" t="s">
        <v>8311</v>
      </c>
      <c r="AB7150" s="221" t="str">
        <f>_xlfn.IFNA(IF(Table[[#This Row],[Programme Partner]]&lt;&gt;Table[[#This Row],[Implementing Partner]],CONCATENATE(Table[[#This Row],[Programme Partner]],"-",Table[[#This Row],[Implementing Partner]]),Table[[#This Row],[Programme Partner]]),"")</f>
        <v>WVI</v>
      </c>
    </row>
    <row r="7151" spans="1:28" ht="16.5" customHeight="1">
      <c r="A7151" s="183"/>
      <c r="B7151" s="195" t="s">
        <v>5300</v>
      </c>
      <c r="C7151" s="198" t="s">
        <v>5300</v>
      </c>
      <c r="D7151" s="212" t="s">
        <v>7014</v>
      </c>
      <c r="E7151" s="269" t="s">
        <v>27</v>
      </c>
      <c r="F7151" s="195" t="s">
        <v>8013</v>
      </c>
      <c r="G7151" t="s">
        <v>8360</v>
      </c>
      <c r="H7151" s="195" t="str">
        <f>IFERROR(VLOOKUP(Table[[#This Row],[Activity Details of Assistance]],WHAT!E:F,2,FALSE),"")</f>
        <v># of household</v>
      </c>
      <c r="I7151" s="195"/>
      <c r="J7151">
        <v>1772</v>
      </c>
      <c r="K7151" t="s">
        <v>8280</v>
      </c>
      <c r="L7151" s="306" t="s">
        <v>13</v>
      </c>
      <c r="M7151" t="s">
        <v>14</v>
      </c>
      <c r="N7151" t="s">
        <v>309</v>
      </c>
      <c r="O7151" t="s">
        <v>1606</v>
      </c>
      <c r="P7151" t="s">
        <v>17</v>
      </c>
      <c r="Q7151" s="236">
        <v>44866</v>
      </c>
      <c r="R7151" s="236">
        <v>44896</v>
      </c>
      <c r="S7151" t="s">
        <v>8452</v>
      </c>
      <c r="T7151" s="196"/>
      <c r="U7151" s="196"/>
      <c r="V7151" s="196"/>
      <c r="W7151" s="196"/>
      <c r="X7151" s="222"/>
      <c r="Y7151" t="s">
        <v>8310</v>
      </c>
      <c r="Z7151">
        <v>1679210106</v>
      </c>
      <c r="AA7151" t="s">
        <v>8311</v>
      </c>
      <c r="AB7151" s="221" t="str">
        <f>_xlfn.IFNA(IF(Table[[#This Row],[Programme Partner]]&lt;&gt;Table[[#This Row],[Implementing Partner]],CONCATENATE(Table[[#This Row],[Programme Partner]],"-",Table[[#This Row],[Implementing Partner]]),Table[[#This Row],[Programme Partner]]),"")</f>
        <v>WVI</v>
      </c>
    </row>
    <row r="7152" spans="1:28" ht="16.5" customHeight="1">
      <c r="A7152" s="183"/>
      <c r="B7152" s="195" t="s">
        <v>5148</v>
      </c>
      <c r="C7152" s="198" t="s">
        <v>5087</v>
      </c>
      <c r="D7152" s="212" t="s">
        <v>5148</v>
      </c>
      <c r="E7152" s="269" t="s">
        <v>27</v>
      </c>
      <c r="F7152" s="195" t="s">
        <v>8011</v>
      </c>
      <c r="G7152" t="s">
        <v>8584</v>
      </c>
      <c r="H7152" s="195" t="str">
        <f>IFERROR(VLOOKUP(Table[[#This Row],[Activity Details of Assistance]],WHAT!E:F,2,FALSE),"")</f>
        <v># of tube well</v>
      </c>
      <c r="I7152" s="195"/>
      <c r="J7152">
        <v>111</v>
      </c>
      <c r="K7152" t="s">
        <v>8280</v>
      </c>
      <c r="L7152" s="306" t="s">
        <v>13</v>
      </c>
      <c r="M7152" t="s">
        <v>14</v>
      </c>
      <c r="N7152" t="s">
        <v>309</v>
      </c>
      <c r="O7152" t="s">
        <v>1606</v>
      </c>
      <c r="P7152" t="s">
        <v>4670</v>
      </c>
      <c r="Q7152" s="236">
        <v>44866</v>
      </c>
      <c r="R7152" s="236">
        <v>44986</v>
      </c>
      <c r="S7152" t="s">
        <v>8452</v>
      </c>
      <c r="T7152" s="196"/>
      <c r="U7152" s="196"/>
      <c r="V7152" s="196"/>
      <c r="W7152" s="196"/>
      <c r="X7152" s="222"/>
      <c r="Y7152" t="s">
        <v>8337</v>
      </c>
      <c r="Z7152">
        <v>1845101021</v>
      </c>
      <c r="AA7152" t="s">
        <v>8297</v>
      </c>
      <c r="AB7152" s="221" t="str">
        <f>_xlfn.IFNA(IF(Table[[#This Row],[Programme Partner]]&lt;&gt;Table[[#This Row],[Implementing Partner]],CONCATENATE(Table[[#This Row],[Programme Partner]],"-",Table[[#This Row],[Implementing Partner]]),Table[[#This Row],[Programme Partner]]),"")</f>
        <v>IOM-DSK</v>
      </c>
    </row>
    <row r="7153" spans="1:28" ht="16.5" customHeight="1">
      <c r="A7153" s="183"/>
      <c r="B7153" s="195" t="s">
        <v>5148</v>
      </c>
      <c r="C7153" s="198" t="s">
        <v>5087</v>
      </c>
      <c r="D7153" s="212" t="s">
        <v>5148</v>
      </c>
      <c r="E7153" s="269" t="s">
        <v>27</v>
      </c>
      <c r="F7153" s="195" t="s">
        <v>8011</v>
      </c>
      <c r="G7153" t="s">
        <v>8355</v>
      </c>
      <c r="H7153" s="195" t="str">
        <f>IFERROR(VLOOKUP(Table[[#This Row],[Activity Details of Assistance]],WHAT!E:F,2,FALSE),"")</f>
        <v># of water network</v>
      </c>
      <c r="I7153" s="195"/>
      <c r="J7153">
        <v>2</v>
      </c>
      <c r="K7153" t="s">
        <v>8280</v>
      </c>
      <c r="L7153" s="306" t="s">
        <v>13</v>
      </c>
      <c r="M7153" t="s">
        <v>14</v>
      </c>
      <c r="N7153" t="s">
        <v>309</v>
      </c>
      <c r="O7153" t="s">
        <v>1606</v>
      </c>
      <c r="P7153" t="s">
        <v>4670</v>
      </c>
      <c r="Q7153" s="236">
        <v>44866</v>
      </c>
      <c r="R7153" s="236">
        <v>44986</v>
      </c>
      <c r="S7153" t="s">
        <v>8452</v>
      </c>
      <c r="T7153" s="196"/>
      <c r="U7153" s="196"/>
      <c r="V7153" s="196"/>
      <c r="W7153" s="196"/>
      <c r="X7153" s="222"/>
      <c r="Y7153" t="s">
        <v>8337</v>
      </c>
      <c r="Z7153">
        <v>1845101021</v>
      </c>
      <c r="AA7153" t="s">
        <v>8297</v>
      </c>
      <c r="AB7153" s="221" t="str">
        <f>_xlfn.IFNA(IF(Table[[#This Row],[Programme Partner]]&lt;&gt;Table[[#This Row],[Implementing Partner]],CONCATENATE(Table[[#This Row],[Programme Partner]],"-",Table[[#This Row],[Implementing Partner]]),Table[[#This Row],[Programme Partner]]),"")</f>
        <v>IOM-DSK</v>
      </c>
    </row>
    <row r="7154" spans="1:28" ht="16.5" customHeight="1">
      <c r="A7154" s="183"/>
      <c r="B7154" s="195" t="s">
        <v>5148</v>
      </c>
      <c r="C7154" s="198" t="s">
        <v>5087</v>
      </c>
      <c r="D7154" s="212" t="s">
        <v>5148</v>
      </c>
      <c r="E7154" s="269" t="s">
        <v>27</v>
      </c>
      <c r="F7154" s="195" t="s">
        <v>8012</v>
      </c>
      <c r="G7154" t="s">
        <v>8585</v>
      </c>
      <c r="H7154" s="195" t="str">
        <f>IFERROR(VLOOKUP(Table[[#This Row],[Activity Details of Assistance]],WHAT!E:F,2,FALSE),"")</f>
        <v xml:space="preserve"># of door </v>
      </c>
      <c r="I7154" s="195"/>
      <c r="J7154">
        <v>37</v>
      </c>
      <c r="K7154" t="s">
        <v>8280</v>
      </c>
      <c r="L7154" s="306" t="s">
        <v>13</v>
      </c>
      <c r="M7154" t="s">
        <v>14</v>
      </c>
      <c r="N7154" t="s">
        <v>309</v>
      </c>
      <c r="O7154" t="s">
        <v>1606</v>
      </c>
      <c r="P7154" t="s">
        <v>4670</v>
      </c>
      <c r="Q7154" s="236">
        <v>44866</v>
      </c>
      <c r="R7154" s="236">
        <v>44986</v>
      </c>
      <c r="S7154" t="s">
        <v>8452</v>
      </c>
      <c r="T7154" s="196"/>
      <c r="U7154" s="196"/>
      <c r="V7154" s="196"/>
      <c r="W7154" s="196"/>
      <c r="X7154" s="222"/>
      <c r="Y7154" t="s">
        <v>8337</v>
      </c>
      <c r="Z7154">
        <v>1845101021</v>
      </c>
      <c r="AA7154" t="s">
        <v>8297</v>
      </c>
      <c r="AB7154" s="221" t="str">
        <f>_xlfn.IFNA(IF(Table[[#This Row],[Programme Partner]]&lt;&gt;Table[[#This Row],[Implementing Partner]],CONCATENATE(Table[[#This Row],[Programme Partner]],"-",Table[[#This Row],[Implementing Partner]]),Table[[#This Row],[Programme Partner]]),"")</f>
        <v>IOM-DSK</v>
      </c>
    </row>
    <row r="7155" spans="1:28" ht="16.5" customHeight="1">
      <c r="A7155" s="183"/>
      <c r="B7155" s="195" t="s">
        <v>5148</v>
      </c>
      <c r="C7155" s="198" t="s">
        <v>5087</v>
      </c>
      <c r="D7155" s="212" t="s">
        <v>5148</v>
      </c>
      <c r="E7155" s="269" t="s">
        <v>27</v>
      </c>
      <c r="F7155" s="195" t="s">
        <v>8012</v>
      </c>
      <c r="G7155" t="s">
        <v>8359</v>
      </c>
      <c r="H7155" s="195" t="str">
        <f>IFERROR(VLOOKUP(Table[[#This Row],[Activity Details of Assistance]],WHAT!E:F,2,FALSE),"")</f>
        <v># of FSM Site</v>
      </c>
      <c r="I7155" s="195"/>
      <c r="J7155">
        <v>11</v>
      </c>
      <c r="K7155" t="s">
        <v>8280</v>
      </c>
      <c r="L7155" s="306" t="s">
        <v>13</v>
      </c>
      <c r="M7155" t="s">
        <v>14</v>
      </c>
      <c r="N7155" t="s">
        <v>309</v>
      </c>
      <c r="O7155" t="s">
        <v>1606</v>
      </c>
      <c r="P7155" t="s">
        <v>4670</v>
      </c>
      <c r="Q7155" s="236">
        <v>44866</v>
      </c>
      <c r="R7155" s="236">
        <v>44986</v>
      </c>
      <c r="S7155" t="s">
        <v>8452</v>
      </c>
      <c r="T7155" s="196"/>
      <c r="U7155" s="196"/>
      <c r="V7155" s="196"/>
      <c r="W7155" s="196"/>
      <c r="X7155" s="222"/>
      <c r="Y7155" t="s">
        <v>8337</v>
      </c>
      <c r="Z7155">
        <v>1845101021</v>
      </c>
      <c r="AA7155" t="s">
        <v>8297</v>
      </c>
      <c r="AB7155" s="221" t="str">
        <f>_xlfn.IFNA(IF(Table[[#This Row],[Programme Partner]]&lt;&gt;Table[[#This Row],[Implementing Partner]],CONCATENATE(Table[[#This Row],[Programme Partner]],"-",Table[[#This Row],[Implementing Partner]]),Table[[#This Row],[Programme Partner]]),"")</f>
        <v>IOM-DSK</v>
      </c>
    </row>
    <row r="7156" spans="1:28" ht="16.5" customHeight="1">
      <c r="A7156" s="183"/>
      <c r="B7156" s="195" t="s">
        <v>5148</v>
      </c>
      <c r="C7156" s="198" t="s">
        <v>5087</v>
      </c>
      <c r="D7156" s="212" t="s">
        <v>5148</v>
      </c>
      <c r="E7156" s="269" t="s">
        <v>27</v>
      </c>
      <c r="F7156" s="195" t="s">
        <v>8012</v>
      </c>
      <c r="G7156" t="s">
        <v>8356</v>
      </c>
      <c r="H7156" s="195" t="str">
        <f>IFERROR(VLOOKUP(Table[[#This Row],[Activity Details of Assistance]],WHAT!E:F,2,FALSE),"")</f>
        <v># of FSM Site</v>
      </c>
      <c r="I7156" s="195"/>
      <c r="J7156">
        <v>2</v>
      </c>
      <c r="K7156" t="s">
        <v>8280</v>
      </c>
      <c r="L7156" s="306" t="s">
        <v>13</v>
      </c>
      <c r="M7156" t="s">
        <v>14</v>
      </c>
      <c r="N7156" t="s">
        <v>309</v>
      </c>
      <c r="O7156" t="s">
        <v>1606</v>
      </c>
      <c r="P7156" t="s">
        <v>4670</v>
      </c>
      <c r="Q7156" s="236">
        <v>44866</v>
      </c>
      <c r="R7156" s="236">
        <v>44986</v>
      </c>
      <c r="S7156" t="s">
        <v>8452</v>
      </c>
      <c r="T7156" s="196"/>
      <c r="U7156" s="196"/>
      <c r="V7156" s="196"/>
      <c r="W7156" s="196"/>
      <c r="X7156" s="222"/>
      <c r="Y7156" t="s">
        <v>8337</v>
      </c>
      <c r="Z7156">
        <v>1845101021</v>
      </c>
      <c r="AA7156" t="s">
        <v>8297</v>
      </c>
      <c r="AB7156" s="221" t="str">
        <f>_xlfn.IFNA(IF(Table[[#This Row],[Programme Partner]]&lt;&gt;Table[[#This Row],[Implementing Partner]],CONCATENATE(Table[[#This Row],[Programme Partner]],"-",Table[[#This Row],[Implementing Partner]]),Table[[#This Row],[Programme Partner]]),"")</f>
        <v>IOM-DSK</v>
      </c>
    </row>
    <row r="7157" spans="1:28" ht="16.5" customHeight="1">
      <c r="A7157" s="183"/>
      <c r="B7157" s="195" t="s">
        <v>5148</v>
      </c>
      <c r="C7157" s="198" t="s">
        <v>5087</v>
      </c>
      <c r="D7157" s="212" t="s">
        <v>5148</v>
      </c>
      <c r="E7157" s="269" t="s">
        <v>27</v>
      </c>
      <c r="F7157" s="195" t="s">
        <v>8012</v>
      </c>
      <c r="G7157" t="s">
        <v>8586</v>
      </c>
      <c r="H7157" s="195" t="str">
        <f>IFERROR(VLOOKUP(Table[[#This Row],[Activity Details of Assistance]],WHAT!E:F,2,FALSE),"")</f>
        <v># of door</v>
      </c>
      <c r="I7157" s="195"/>
      <c r="J7157">
        <v>490</v>
      </c>
      <c r="K7157" t="s">
        <v>8280</v>
      </c>
      <c r="L7157" s="306" t="s">
        <v>13</v>
      </c>
      <c r="M7157" t="s">
        <v>14</v>
      </c>
      <c r="N7157" t="s">
        <v>309</v>
      </c>
      <c r="O7157" t="s">
        <v>1606</v>
      </c>
      <c r="P7157" t="s">
        <v>4670</v>
      </c>
      <c r="Q7157" s="236">
        <v>44866</v>
      </c>
      <c r="R7157" s="236">
        <v>44986</v>
      </c>
      <c r="S7157" t="s">
        <v>8452</v>
      </c>
      <c r="T7157" s="196"/>
      <c r="U7157" s="196"/>
      <c r="V7157" s="196"/>
      <c r="W7157" s="196"/>
      <c r="X7157" s="222"/>
      <c r="Y7157" t="s">
        <v>8337</v>
      </c>
      <c r="Z7157">
        <v>1845101021</v>
      </c>
      <c r="AA7157" t="s">
        <v>8297</v>
      </c>
      <c r="AB7157" s="221" t="str">
        <f>_xlfn.IFNA(IF(Table[[#This Row],[Programme Partner]]&lt;&gt;Table[[#This Row],[Implementing Partner]],CONCATENATE(Table[[#This Row],[Programme Partner]],"-",Table[[#This Row],[Implementing Partner]]),Table[[#This Row],[Programme Partner]]),"")</f>
        <v>IOM-DSK</v>
      </c>
    </row>
    <row r="7158" spans="1:28" ht="16.5" customHeight="1">
      <c r="A7158" s="183"/>
      <c r="B7158" s="195" t="s">
        <v>5148</v>
      </c>
      <c r="C7158" s="198" t="s">
        <v>5087</v>
      </c>
      <c r="D7158" s="212" t="s">
        <v>5148</v>
      </c>
      <c r="E7158" s="269" t="s">
        <v>27</v>
      </c>
      <c r="F7158" s="195" t="s">
        <v>8012</v>
      </c>
      <c r="G7158" t="s">
        <v>8357</v>
      </c>
      <c r="H7158" s="195" t="str">
        <f>IFERROR(VLOOKUP(Table[[#This Row],[Activity Details of Assistance]],WHAT!E:F,2,FALSE),"")</f>
        <v># of door</v>
      </c>
      <c r="I7158" s="195"/>
      <c r="J7158">
        <v>191</v>
      </c>
      <c r="K7158" t="s">
        <v>8280</v>
      </c>
      <c r="L7158" s="306" t="s">
        <v>13</v>
      </c>
      <c r="M7158" t="s">
        <v>14</v>
      </c>
      <c r="N7158" t="s">
        <v>309</v>
      </c>
      <c r="O7158" t="s">
        <v>1606</v>
      </c>
      <c r="P7158" t="s">
        <v>4670</v>
      </c>
      <c r="Q7158" s="236">
        <v>44866</v>
      </c>
      <c r="R7158" s="236">
        <v>44986</v>
      </c>
      <c r="S7158" t="s">
        <v>8452</v>
      </c>
      <c r="T7158" s="196"/>
      <c r="U7158" s="196"/>
      <c r="V7158" s="196"/>
      <c r="W7158" s="196"/>
      <c r="X7158" s="222"/>
      <c r="Y7158" t="s">
        <v>8337</v>
      </c>
      <c r="Z7158">
        <v>1845101021</v>
      </c>
      <c r="AA7158" t="s">
        <v>8297</v>
      </c>
      <c r="AB7158" s="221" t="str">
        <f>_xlfn.IFNA(IF(Table[[#This Row],[Programme Partner]]&lt;&gt;Table[[#This Row],[Implementing Partner]],CONCATENATE(Table[[#This Row],[Programme Partner]],"-",Table[[#This Row],[Implementing Partner]]),Table[[#This Row],[Programme Partner]]),"")</f>
        <v>IOM-DSK</v>
      </c>
    </row>
    <row r="7159" spans="1:28" ht="16.5" customHeight="1">
      <c r="A7159" s="183"/>
      <c r="B7159" s="195" t="s">
        <v>5148</v>
      </c>
      <c r="C7159" s="198" t="s">
        <v>5087</v>
      </c>
      <c r="D7159" s="212" t="s">
        <v>5148</v>
      </c>
      <c r="E7159" s="269" t="s">
        <v>27</v>
      </c>
      <c r="F7159" s="195" t="s">
        <v>8013</v>
      </c>
      <c r="G7159" t="s">
        <v>8317</v>
      </c>
      <c r="H7159" s="195" t="str">
        <f>IFERROR(VLOOKUP(Table[[#This Row],[Activity Details of Assistance]],WHAT!E:F,2,FALSE),"")</f>
        <v># of estimated persons reached by mass-media campaign</v>
      </c>
      <c r="I7159" s="195"/>
      <c r="J7159">
        <v>3</v>
      </c>
      <c r="K7159" t="s">
        <v>8280</v>
      </c>
      <c r="L7159" s="306" t="s">
        <v>13</v>
      </c>
      <c r="M7159" t="s">
        <v>14</v>
      </c>
      <c r="N7159" t="s">
        <v>309</v>
      </c>
      <c r="O7159" t="s">
        <v>1606</v>
      </c>
      <c r="P7159" t="s">
        <v>4670</v>
      </c>
      <c r="Q7159" s="236">
        <v>44866</v>
      </c>
      <c r="R7159" s="236">
        <v>44986</v>
      </c>
      <c r="S7159" t="s">
        <v>8452</v>
      </c>
      <c r="T7159" s="196"/>
      <c r="U7159" s="196"/>
      <c r="V7159" s="196"/>
      <c r="W7159" s="196"/>
      <c r="X7159" s="222"/>
      <c r="Y7159" t="s">
        <v>8337</v>
      </c>
      <c r="Z7159">
        <v>1845101021</v>
      </c>
      <c r="AA7159" t="s">
        <v>8297</v>
      </c>
      <c r="AB7159" s="221" t="str">
        <f>_xlfn.IFNA(IF(Table[[#This Row],[Programme Partner]]&lt;&gt;Table[[#This Row],[Implementing Partner]],CONCATENATE(Table[[#This Row],[Programme Partner]],"-",Table[[#This Row],[Implementing Partner]]),Table[[#This Row],[Programme Partner]]),"")</f>
        <v>IOM-DSK</v>
      </c>
    </row>
    <row r="7160" spans="1:28" ht="16.5" customHeight="1">
      <c r="A7160" s="183"/>
      <c r="B7160" s="195" t="s">
        <v>5148</v>
      </c>
      <c r="C7160" s="198" t="s">
        <v>5087</v>
      </c>
      <c r="D7160" s="212" t="s">
        <v>5148</v>
      </c>
      <c r="E7160" s="269" t="s">
        <v>27</v>
      </c>
      <c r="F7160" s="195" t="s">
        <v>8013</v>
      </c>
      <c r="G7160" t="s">
        <v>8360</v>
      </c>
      <c r="H7160" s="195" t="str">
        <f>IFERROR(VLOOKUP(Table[[#This Row],[Activity Details of Assistance]],WHAT!E:F,2,FALSE),"")</f>
        <v># of household</v>
      </c>
      <c r="I7160" s="195"/>
      <c r="J7160">
        <v>2961</v>
      </c>
      <c r="K7160" t="s">
        <v>8280</v>
      </c>
      <c r="L7160" s="306" t="s">
        <v>13</v>
      </c>
      <c r="M7160" t="s">
        <v>14</v>
      </c>
      <c r="N7160" t="s">
        <v>309</v>
      </c>
      <c r="O7160" t="s">
        <v>1606</v>
      </c>
      <c r="P7160" t="s">
        <v>4670</v>
      </c>
      <c r="Q7160" s="236">
        <v>44866</v>
      </c>
      <c r="R7160" s="236">
        <v>44986</v>
      </c>
      <c r="S7160" t="s">
        <v>8452</v>
      </c>
      <c r="T7160" s="196"/>
      <c r="U7160" s="196"/>
      <c r="V7160" s="196"/>
      <c r="W7160" s="196"/>
      <c r="X7160" s="222"/>
      <c r="Y7160" t="s">
        <v>8337</v>
      </c>
      <c r="Z7160">
        <v>1845101021</v>
      </c>
      <c r="AA7160" t="s">
        <v>8297</v>
      </c>
      <c r="AB7160" s="221" t="str">
        <f>_xlfn.IFNA(IF(Table[[#This Row],[Programme Partner]]&lt;&gt;Table[[#This Row],[Implementing Partner]],CONCATENATE(Table[[#This Row],[Programme Partner]],"-",Table[[#This Row],[Implementing Partner]]),Table[[#This Row],[Programme Partner]]),"")</f>
        <v>IOM-DSK</v>
      </c>
    </row>
    <row r="7161" spans="1:28" ht="16.5" customHeight="1">
      <c r="A7161" s="183"/>
      <c r="B7161" s="195" t="s">
        <v>5148</v>
      </c>
      <c r="C7161" s="198" t="s">
        <v>5087</v>
      </c>
      <c r="D7161" s="212" t="s">
        <v>5148</v>
      </c>
      <c r="E7161" s="269" t="s">
        <v>27</v>
      </c>
      <c r="F7161" s="195" t="s">
        <v>8014</v>
      </c>
      <c r="G7161" t="s">
        <v>8358</v>
      </c>
      <c r="H7161" s="195" t="str">
        <f>IFERROR(VLOOKUP(Table[[#This Row],[Activity Details of Assistance]],WHAT!E:F,2,FALSE),"")</f>
        <v># of campaign per camp </v>
      </c>
      <c r="I7161" s="195"/>
      <c r="J7161">
        <v>12</v>
      </c>
      <c r="K7161" t="s">
        <v>8280</v>
      </c>
      <c r="L7161" s="306" t="s">
        <v>13</v>
      </c>
      <c r="M7161" t="s">
        <v>14</v>
      </c>
      <c r="N7161" t="s">
        <v>309</v>
      </c>
      <c r="O7161" t="s">
        <v>1606</v>
      </c>
      <c r="P7161" t="s">
        <v>4670</v>
      </c>
      <c r="Q7161" s="236">
        <v>44866</v>
      </c>
      <c r="R7161" s="236">
        <v>44986</v>
      </c>
      <c r="S7161" t="s">
        <v>8452</v>
      </c>
      <c r="T7161" s="196"/>
      <c r="U7161" s="196"/>
      <c r="V7161" s="196"/>
      <c r="W7161" s="196"/>
      <c r="X7161" s="222"/>
      <c r="Y7161" t="s">
        <v>8337</v>
      </c>
      <c r="Z7161">
        <v>1845101021</v>
      </c>
      <c r="AA7161" t="s">
        <v>8297</v>
      </c>
      <c r="AB7161" s="221" t="str">
        <f>_xlfn.IFNA(IF(Table[[#This Row],[Programme Partner]]&lt;&gt;Table[[#This Row],[Implementing Partner]],CONCATENATE(Table[[#This Row],[Programme Partner]],"-",Table[[#This Row],[Implementing Partner]]),Table[[#This Row],[Programme Partner]]),"")</f>
        <v>IOM-DSK</v>
      </c>
    </row>
    <row r="7162" spans="1:28" ht="16.5" customHeight="1">
      <c r="A7162" s="183"/>
      <c r="B7162" s="195" t="s">
        <v>5148</v>
      </c>
      <c r="C7162" s="198" t="s">
        <v>5087</v>
      </c>
      <c r="D7162" s="212" t="s">
        <v>5148</v>
      </c>
      <c r="E7162" s="269" t="s">
        <v>27</v>
      </c>
      <c r="F7162" s="195" t="s">
        <v>8014</v>
      </c>
      <c r="G7162" s="103" t="s">
        <v>8361</v>
      </c>
      <c r="H7162" s="195" t="str">
        <f>IFERROR(VLOOKUP(Table[[#This Row],[Activity Details of Assistance]],WHAT!E:F,2,FALSE),"")</f>
        <v># of plant</v>
      </c>
      <c r="I7162" s="195"/>
      <c r="J7162">
        <v>1</v>
      </c>
      <c r="K7162" t="s">
        <v>8280</v>
      </c>
      <c r="L7162" s="306" t="s">
        <v>13</v>
      </c>
      <c r="M7162" t="s">
        <v>14</v>
      </c>
      <c r="N7162" t="s">
        <v>309</v>
      </c>
      <c r="O7162" t="s">
        <v>1606</v>
      </c>
      <c r="P7162" t="s">
        <v>4670</v>
      </c>
      <c r="Q7162" s="236">
        <v>44866</v>
      </c>
      <c r="R7162" s="236">
        <v>44986</v>
      </c>
      <c r="S7162" t="s">
        <v>8452</v>
      </c>
      <c r="T7162" s="196"/>
      <c r="U7162" s="196"/>
      <c r="V7162" s="196"/>
      <c r="W7162" s="196"/>
      <c r="X7162" s="222"/>
      <c r="Y7162" t="s">
        <v>8337</v>
      </c>
      <c r="Z7162">
        <v>1845101021</v>
      </c>
      <c r="AA7162" t="s">
        <v>8297</v>
      </c>
      <c r="AB7162" s="221" t="str">
        <f>_xlfn.IFNA(IF(Table[[#This Row],[Programme Partner]]&lt;&gt;Table[[#This Row],[Implementing Partner]],CONCATENATE(Table[[#This Row],[Programme Partner]],"-",Table[[#This Row],[Implementing Partner]]),Table[[#This Row],[Programme Partner]]),"")</f>
        <v>IOM-DSK</v>
      </c>
    </row>
    <row r="7163" spans="1:28" ht="16.5" customHeight="1">
      <c r="A7163" s="183"/>
      <c r="B7163" s="195" t="s">
        <v>5148</v>
      </c>
      <c r="C7163" s="198" t="s">
        <v>5087</v>
      </c>
      <c r="D7163" s="212" t="s">
        <v>5148</v>
      </c>
      <c r="E7163" s="269" t="s">
        <v>27</v>
      </c>
      <c r="F7163" s="195" t="s">
        <v>8011</v>
      </c>
      <c r="G7163" t="s">
        <v>8584</v>
      </c>
      <c r="H7163" s="195" t="str">
        <f>IFERROR(VLOOKUP(Table[[#This Row],[Activity Details of Assistance]],WHAT!E:F,2,FALSE),"")</f>
        <v># of tube well</v>
      </c>
      <c r="I7163" s="195"/>
      <c r="J7163">
        <v>248</v>
      </c>
      <c r="K7163" t="s">
        <v>8280</v>
      </c>
      <c r="L7163" s="306" t="s">
        <v>13</v>
      </c>
      <c r="M7163" t="s">
        <v>14</v>
      </c>
      <c r="N7163" t="s">
        <v>309</v>
      </c>
      <c r="O7163" t="s">
        <v>1606</v>
      </c>
      <c r="P7163" t="s">
        <v>4672</v>
      </c>
      <c r="Q7163" s="236">
        <v>44866</v>
      </c>
      <c r="R7163" s="236">
        <v>44986</v>
      </c>
      <c r="S7163" t="s">
        <v>8452</v>
      </c>
      <c r="T7163" s="196"/>
      <c r="U7163" s="196"/>
      <c r="V7163" s="196"/>
      <c r="W7163" s="196"/>
      <c r="X7163" s="222"/>
      <c r="Y7163" t="s">
        <v>8337</v>
      </c>
      <c r="Z7163">
        <v>1845101021</v>
      </c>
      <c r="AA7163" t="s">
        <v>8297</v>
      </c>
      <c r="AB7163" s="221" t="str">
        <f>_xlfn.IFNA(IF(Table[[#This Row],[Programme Partner]]&lt;&gt;Table[[#This Row],[Implementing Partner]],CONCATENATE(Table[[#This Row],[Programme Partner]],"-",Table[[#This Row],[Implementing Partner]]),Table[[#This Row],[Programme Partner]]),"")</f>
        <v>IOM-DSK</v>
      </c>
    </row>
    <row r="7164" spans="1:28" ht="16.5" customHeight="1">
      <c r="A7164" s="183"/>
      <c r="B7164" s="195" t="s">
        <v>5148</v>
      </c>
      <c r="C7164" s="198" t="s">
        <v>5087</v>
      </c>
      <c r="D7164" s="212" t="s">
        <v>5148</v>
      </c>
      <c r="E7164" s="269" t="s">
        <v>27</v>
      </c>
      <c r="F7164" s="195" t="s">
        <v>8011</v>
      </c>
      <c r="G7164" t="s">
        <v>8325</v>
      </c>
      <c r="H7164" s="195" t="str">
        <f>IFERROR(VLOOKUP(Table[[#This Row],[Activity Details of Assistance]],WHAT!E:F,2,FALSE),"")</f>
        <v># of tube well</v>
      </c>
      <c r="I7164" s="195"/>
      <c r="J7164">
        <v>2</v>
      </c>
      <c r="K7164" t="s">
        <v>8280</v>
      </c>
      <c r="L7164" s="306" t="s">
        <v>13</v>
      </c>
      <c r="M7164" t="s">
        <v>14</v>
      </c>
      <c r="N7164" t="s">
        <v>309</v>
      </c>
      <c r="O7164" t="s">
        <v>1606</v>
      </c>
      <c r="P7164" t="s">
        <v>4672</v>
      </c>
      <c r="Q7164" s="236">
        <v>44866</v>
      </c>
      <c r="R7164" s="236">
        <v>44986</v>
      </c>
      <c r="S7164" t="s">
        <v>8452</v>
      </c>
      <c r="T7164" s="196"/>
      <c r="U7164" s="196"/>
      <c r="V7164" s="196"/>
      <c r="W7164" s="196"/>
      <c r="X7164" s="222"/>
      <c r="Y7164" t="s">
        <v>8337</v>
      </c>
      <c r="Z7164">
        <v>1845101021</v>
      </c>
      <c r="AA7164" t="s">
        <v>8297</v>
      </c>
      <c r="AB7164" s="221" t="str">
        <f>_xlfn.IFNA(IF(Table[[#This Row],[Programme Partner]]&lt;&gt;Table[[#This Row],[Implementing Partner]],CONCATENATE(Table[[#This Row],[Programme Partner]],"-",Table[[#This Row],[Implementing Partner]]),Table[[#This Row],[Programme Partner]]),"")</f>
        <v>IOM-DSK</v>
      </c>
    </row>
    <row r="7165" spans="1:28" ht="16.5" customHeight="1">
      <c r="A7165" s="183"/>
      <c r="B7165" s="195" t="s">
        <v>5148</v>
      </c>
      <c r="C7165" s="198" t="s">
        <v>5087</v>
      </c>
      <c r="D7165" s="212" t="s">
        <v>5148</v>
      </c>
      <c r="E7165" s="269" t="s">
        <v>27</v>
      </c>
      <c r="F7165" s="195" t="s">
        <v>8011</v>
      </c>
      <c r="G7165" t="s">
        <v>8355</v>
      </c>
      <c r="H7165" s="195" t="str">
        <f>IFERROR(VLOOKUP(Table[[#This Row],[Activity Details of Assistance]],WHAT!E:F,2,FALSE),"")</f>
        <v># of water network</v>
      </c>
      <c r="I7165" s="195"/>
      <c r="J7165">
        <v>5</v>
      </c>
      <c r="K7165" t="s">
        <v>8280</v>
      </c>
      <c r="L7165" s="306" t="s">
        <v>13</v>
      </c>
      <c r="M7165" t="s">
        <v>14</v>
      </c>
      <c r="N7165" t="s">
        <v>309</v>
      </c>
      <c r="O7165" t="s">
        <v>1606</v>
      </c>
      <c r="P7165" t="s">
        <v>4672</v>
      </c>
      <c r="Q7165" s="236">
        <v>44866</v>
      </c>
      <c r="R7165" s="236">
        <v>44986</v>
      </c>
      <c r="S7165" t="s">
        <v>8452</v>
      </c>
      <c r="T7165" s="196"/>
      <c r="U7165" s="196"/>
      <c r="V7165" s="196"/>
      <c r="W7165" s="196"/>
      <c r="X7165" s="222"/>
      <c r="Y7165" t="s">
        <v>8337</v>
      </c>
      <c r="Z7165">
        <v>1845101021</v>
      </c>
      <c r="AA7165" t="s">
        <v>8297</v>
      </c>
      <c r="AB7165" s="221" t="str">
        <f>_xlfn.IFNA(IF(Table[[#This Row],[Programme Partner]]&lt;&gt;Table[[#This Row],[Implementing Partner]],CONCATENATE(Table[[#This Row],[Programme Partner]],"-",Table[[#This Row],[Implementing Partner]]),Table[[#This Row],[Programme Partner]]),"")</f>
        <v>IOM-DSK</v>
      </c>
    </row>
    <row r="7166" spans="1:28" ht="16.5" customHeight="1">
      <c r="A7166" s="183"/>
      <c r="B7166" s="195" t="s">
        <v>5148</v>
      </c>
      <c r="C7166" s="198" t="s">
        <v>5087</v>
      </c>
      <c r="D7166" s="212" t="s">
        <v>5148</v>
      </c>
      <c r="E7166" s="269" t="s">
        <v>27</v>
      </c>
      <c r="F7166" s="195" t="s">
        <v>8012</v>
      </c>
      <c r="G7166" t="s">
        <v>8585</v>
      </c>
      <c r="H7166" s="195" t="str">
        <f>IFERROR(VLOOKUP(Table[[#This Row],[Activity Details of Assistance]],WHAT!E:F,2,FALSE),"")</f>
        <v xml:space="preserve"># of door </v>
      </c>
      <c r="I7166" s="195"/>
      <c r="J7166">
        <v>177</v>
      </c>
      <c r="K7166" t="s">
        <v>8280</v>
      </c>
      <c r="L7166" s="306" t="s">
        <v>13</v>
      </c>
      <c r="M7166" t="s">
        <v>14</v>
      </c>
      <c r="N7166" t="s">
        <v>309</v>
      </c>
      <c r="O7166" t="s">
        <v>1606</v>
      </c>
      <c r="P7166" t="s">
        <v>4672</v>
      </c>
      <c r="Q7166" s="236">
        <v>44866</v>
      </c>
      <c r="R7166" s="236">
        <v>44986</v>
      </c>
      <c r="S7166" t="s">
        <v>8452</v>
      </c>
      <c r="T7166" s="196"/>
      <c r="U7166" s="196"/>
      <c r="V7166" s="196"/>
      <c r="W7166" s="196"/>
      <c r="X7166" s="222"/>
      <c r="Y7166" t="s">
        <v>8337</v>
      </c>
      <c r="Z7166">
        <v>1845101021</v>
      </c>
      <c r="AA7166" t="s">
        <v>8297</v>
      </c>
      <c r="AB7166" s="221" t="str">
        <f>_xlfn.IFNA(IF(Table[[#This Row],[Programme Partner]]&lt;&gt;Table[[#This Row],[Implementing Partner]],CONCATENATE(Table[[#This Row],[Programme Partner]],"-",Table[[#This Row],[Implementing Partner]]),Table[[#This Row],[Programme Partner]]),"")</f>
        <v>IOM-DSK</v>
      </c>
    </row>
    <row r="7167" spans="1:28" ht="16.5" customHeight="1">
      <c r="A7167" s="183"/>
      <c r="B7167" s="195" t="s">
        <v>5148</v>
      </c>
      <c r="C7167" s="198" t="s">
        <v>5087</v>
      </c>
      <c r="D7167" s="212" t="s">
        <v>5148</v>
      </c>
      <c r="E7167" s="269" t="s">
        <v>27</v>
      </c>
      <c r="F7167" s="195" t="s">
        <v>8012</v>
      </c>
      <c r="G7167" t="s">
        <v>8586</v>
      </c>
      <c r="H7167" s="195" t="str">
        <f>IFERROR(VLOOKUP(Table[[#This Row],[Activity Details of Assistance]],WHAT!E:F,2,FALSE),"")</f>
        <v># of door</v>
      </c>
      <c r="I7167" s="195"/>
      <c r="J7167">
        <v>490</v>
      </c>
      <c r="K7167" t="s">
        <v>8280</v>
      </c>
      <c r="L7167" s="306" t="s">
        <v>13</v>
      </c>
      <c r="M7167" t="s">
        <v>14</v>
      </c>
      <c r="N7167" t="s">
        <v>309</v>
      </c>
      <c r="O7167" t="s">
        <v>1606</v>
      </c>
      <c r="P7167" t="s">
        <v>4672</v>
      </c>
      <c r="Q7167" s="236">
        <v>44866</v>
      </c>
      <c r="R7167" s="236">
        <v>44986</v>
      </c>
      <c r="S7167" t="s">
        <v>8452</v>
      </c>
      <c r="T7167" s="196"/>
      <c r="U7167" s="196"/>
      <c r="V7167" s="196"/>
      <c r="W7167" s="196"/>
      <c r="X7167" s="222"/>
      <c r="Y7167" t="s">
        <v>8337</v>
      </c>
      <c r="Z7167">
        <v>1845101021</v>
      </c>
      <c r="AA7167" t="s">
        <v>8297</v>
      </c>
      <c r="AB7167" s="221" t="str">
        <f>_xlfn.IFNA(IF(Table[[#This Row],[Programme Partner]]&lt;&gt;Table[[#This Row],[Implementing Partner]],CONCATENATE(Table[[#This Row],[Programme Partner]],"-",Table[[#This Row],[Implementing Partner]]),Table[[#This Row],[Programme Partner]]),"")</f>
        <v>IOM-DSK</v>
      </c>
    </row>
    <row r="7168" spans="1:28" ht="16.5" customHeight="1">
      <c r="A7168" s="183"/>
      <c r="B7168" s="195" t="s">
        <v>5148</v>
      </c>
      <c r="C7168" s="198" t="s">
        <v>5087</v>
      </c>
      <c r="D7168" s="212" t="s">
        <v>5148</v>
      </c>
      <c r="E7168" s="269" t="s">
        <v>27</v>
      </c>
      <c r="F7168" s="195" t="s">
        <v>8012</v>
      </c>
      <c r="G7168" t="s">
        <v>8357</v>
      </c>
      <c r="H7168" s="195" t="str">
        <f>IFERROR(VLOOKUP(Table[[#This Row],[Activity Details of Assistance]],WHAT!E:F,2,FALSE),"")</f>
        <v># of door</v>
      </c>
      <c r="I7168" s="195"/>
      <c r="J7168">
        <v>337</v>
      </c>
      <c r="K7168" t="s">
        <v>8280</v>
      </c>
      <c r="L7168" s="306" t="s">
        <v>13</v>
      </c>
      <c r="M7168" t="s">
        <v>14</v>
      </c>
      <c r="N7168" t="s">
        <v>309</v>
      </c>
      <c r="O7168" t="s">
        <v>1606</v>
      </c>
      <c r="P7168" t="s">
        <v>4672</v>
      </c>
      <c r="Q7168" s="236">
        <v>44866</v>
      </c>
      <c r="R7168" s="236">
        <v>44986</v>
      </c>
      <c r="S7168" t="s">
        <v>8452</v>
      </c>
      <c r="T7168" s="196"/>
      <c r="U7168" s="196"/>
      <c r="V7168" s="196"/>
      <c r="W7168" s="196"/>
      <c r="X7168" s="222"/>
      <c r="Y7168" t="s">
        <v>8337</v>
      </c>
      <c r="Z7168">
        <v>1845101021</v>
      </c>
      <c r="AA7168" t="s">
        <v>8297</v>
      </c>
      <c r="AB7168" s="221" t="str">
        <f>_xlfn.IFNA(IF(Table[[#This Row],[Programme Partner]]&lt;&gt;Table[[#This Row],[Implementing Partner]],CONCATENATE(Table[[#This Row],[Programme Partner]],"-",Table[[#This Row],[Implementing Partner]]),Table[[#This Row],[Programme Partner]]),"")</f>
        <v>IOM-DSK</v>
      </c>
    </row>
    <row r="7169" spans="1:28" ht="16.5" customHeight="1">
      <c r="A7169" s="183"/>
      <c r="B7169" s="195" t="s">
        <v>5148</v>
      </c>
      <c r="C7169" s="198" t="s">
        <v>5087</v>
      </c>
      <c r="D7169" s="212" t="s">
        <v>5148</v>
      </c>
      <c r="E7169" s="269" t="s">
        <v>27</v>
      </c>
      <c r="F7169" s="195" t="s">
        <v>8013</v>
      </c>
      <c r="G7169" t="s">
        <v>8317</v>
      </c>
      <c r="H7169" s="195" t="str">
        <f>IFERROR(VLOOKUP(Table[[#This Row],[Activity Details of Assistance]],WHAT!E:F,2,FALSE),"")</f>
        <v># of estimated persons reached by mass-media campaign</v>
      </c>
      <c r="I7169" s="195"/>
      <c r="J7169">
        <v>4</v>
      </c>
      <c r="K7169" t="s">
        <v>8280</v>
      </c>
      <c r="L7169" s="306" t="s">
        <v>13</v>
      </c>
      <c r="M7169" t="s">
        <v>14</v>
      </c>
      <c r="N7169" t="s">
        <v>309</v>
      </c>
      <c r="O7169" t="s">
        <v>1606</v>
      </c>
      <c r="P7169" t="s">
        <v>4672</v>
      </c>
      <c r="Q7169" s="236">
        <v>44866</v>
      </c>
      <c r="R7169" s="236">
        <v>44986</v>
      </c>
      <c r="S7169" t="s">
        <v>8452</v>
      </c>
      <c r="T7169" s="196"/>
      <c r="U7169" s="196"/>
      <c r="V7169" s="196"/>
      <c r="W7169" s="196"/>
      <c r="X7169" s="222"/>
      <c r="Y7169" t="s">
        <v>8337</v>
      </c>
      <c r="Z7169">
        <v>1845101021</v>
      </c>
      <c r="AA7169" t="s">
        <v>8297</v>
      </c>
      <c r="AB7169" s="221" t="str">
        <f>_xlfn.IFNA(IF(Table[[#This Row],[Programme Partner]]&lt;&gt;Table[[#This Row],[Implementing Partner]],CONCATENATE(Table[[#This Row],[Programme Partner]],"-",Table[[#This Row],[Implementing Partner]]),Table[[#This Row],[Programme Partner]]),"")</f>
        <v>IOM-DSK</v>
      </c>
    </row>
    <row r="7170" spans="1:28" ht="16.5" customHeight="1">
      <c r="A7170" s="183"/>
      <c r="B7170" s="195" t="s">
        <v>5148</v>
      </c>
      <c r="C7170" s="198" t="s">
        <v>5087</v>
      </c>
      <c r="D7170" s="212" t="s">
        <v>5148</v>
      </c>
      <c r="E7170" s="269" t="s">
        <v>27</v>
      </c>
      <c r="F7170" s="195" t="s">
        <v>8013</v>
      </c>
      <c r="G7170" t="s">
        <v>8360</v>
      </c>
      <c r="H7170" s="195" t="str">
        <f>IFERROR(VLOOKUP(Table[[#This Row],[Activity Details of Assistance]],WHAT!E:F,2,FALSE),"")</f>
        <v># of household</v>
      </c>
      <c r="I7170" s="195"/>
      <c r="J7170">
        <v>4115</v>
      </c>
      <c r="K7170" t="s">
        <v>8280</v>
      </c>
      <c r="L7170" s="306" t="s">
        <v>13</v>
      </c>
      <c r="M7170" t="s">
        <v>14</v>
      </c>
      <c r="N7170" t="s">
        <v>309</v>
      </c>
      <c r="O7170" t="s">
        <v>1606</v>
      </c>
      <c r="P7170" t="s">
        <v>4672</v>
      </c>
      <c r="Q7170" s="236">
        <v>44866</v>
      </c>
      <c r="R7170" s="236">
        <v>44986</v>
      </c>
      <c r="S7170" t="s">
        <v>8452</v>
      </c>
      <c r="T7170" s="196"/>
      <c r="U7170" s="196"/>
      <c r="V7170" s="196"/>
      <c r="W7170" s="196"/>
      <c r="X7170" s="222"/>
      <c r="Y7170" t="s">
        <v>8337</v>
      </c>
      <c r="Z7170">
        <v>1845101021</v>
      </c>
      <c r="AA7170" t="s">
        <v>8297</v>
      </c>
      <c r="AB7170" s="221" t="str">
        <f>_xlfn.IFNA(IF(Table[[#This Row],[Programme Partner]]&lt;&gt;Table[[#This Row],[Implementing Partner]],CONCATENATE(Table[[#This Row],[Programme Partner]],"-",Table[[#This Row],[Implementing Partner]]),Table[[#This Row],[Programme Partner]]),"")</f>
        <v>IOM-DSK</v>
      </c>
    </row>
    <row r="7171" spans="1:28" ht="16.5" customHeight="1">
      <c r="A7171" s="183"/>
      <c r="B7171" s="195" t="s">
        <v>5148</v>
      </c>
      <c r="C7171" s="198" t="s">
        <v>5087</v>
      </c>
      <c r="D7171" s="212" t="s">
        <v>5148</v>
      </c>
      <c r="E7171" s="269" t="s">
        <v>27</v>
      </c>
      <c r="F7171" s="195" t="s">
        <v>8014</v>
      </c>
      <c r="G7171" t="s">
        <v>8358</v>
      </c>
      <c r="H7171" s="195" t="str">
        <f>IFERROR(VLOOKUP(Table[[#This Row],[Activity Details of Assistance]],WHAT!E:F,2,FALSE),"")</f>
        <v># of campaign per camp </v>
      </c>
      <c r="I7171" s="195"/>
      <c r="J7171">
        <v>18</v>
      </c>
      <c r="K7171" t="s">
        <v>8280</v>
      </c>
      <c r="L7171" s="306" t="s">
        <v>13</v>
      </c>
      <c r="M7171" t="s">
        <v>14</v>
      </c>
      <c r="N7171" t="s">
        <v>309</v>
      </c>
      <c r="O7171" t="s">
        <v>1606</v>
      </c>
      <c r="P7171" t="s">
        <v>4672</v>
      </c>
      <c r="Q7171" s="236">
        <v>44866</v>
      </c>
      <c r="R7171" s="236">
        <v>44986</v>
      </c>
      <c r="S7171" t="s">
        <v>8452</v>
      </c>
      <c r="T7171" s="196"/>
      <c r="U7171" s="196"/>
      <c r="V7171" s="196"/>
      <c r="W7171" s="196"/>
      <c r="X7171" s="222"/>
      <c r="Y7171" t="s">
        <v>8337</v>
      </c>
      <c r="Z7171">
        <v>1845101021</v>
      </c>
      <c r="AA7171" t="s">
        <v>8297</v>
      </c>
      <c r="AB7171" s="221" t="str">
        <f>_xlfn.IFNA(IF(Table[[#This Row],[Programme Partner]]&lt;&gt;Table[[#This Row],[Implementing Partner]],CONCATENATE(Table[[#This Row],[Programme Partner]],"-",Table[[#This Row],[Implementing Partner]]),Table[[#This Row],[Programme Partner]]),"")</f>
        <v>IOM-DSK</v>
      </c>
    </row>
    <row r="7172" spans="1:28" ht="16.5" customHeight="1">
      <c r="A7172" s="183"/>
      <c r="B7172" s="195" t="s">
        <v>5148</v>
      </c>
      <c r="C7172" s="198" t="s">
        <v>5087</v>
      </c>
      <c r="D7172" s="212" t="s">
        <v>5148</v>
      </c>
      <c r="E7172" s="269" t="s">
        <v>27</v>
      </c>
      <c r="F7172" s="195" t="s">
        <v>8014</v>
      </c>
      <c r="G7172" s="103" t="s">
        <v>8361</v>
      </c>
      <c r="H7172" s="195" t="str">
        <f>IFERROR(VLOOKUP(Table[[#This Row],[Activity Details of Assistance]],WHAT!E:F,2,FALSE),"")</f>
        <v># of plant</v>
      </c>
      <c r="I7172" s="195"/>
      <c r="J7172">
        <v>2</v>
      </c>
      <c r="K7172" t="s">
        <v>8280</v>
      </c>
      <c r="L7172" s="306" t="s">
        <v>13</v>
      </c>
      <c r="M7172" t="s">
        <v>14</v>
      </c>
      <c r="N7172" t="s">
        <v>309</v>
      </c>
      <c r="O7172" t="s">
        <v>1606</v>
      </c>
      <c r="P7172" t="s">
        <v>4672</v>
      </c>
      <c r="Q7172" s="236">
        <v>44866</v>
      </c>
      <c r="R7172" s="236">
        <v>44986</v>
      </c>
      <c r="S7172" t="s">
        <v>8452</v>
      </c>
      <c r="T7172" s="196"/>
      <c r="U7172" s="196"/>
      <c r="V7172" s="196"/>
      <c r="W7172" s="196"/>
      <c r="X7172" s="222"/>
      <c r="Y7172" t="s">
        <v>8337</v>
      </c>
      <c r="Z7172">
        <v>1845101021</v>
      </c>
      <c r="AA7172" t="s">
        <v>8297</v>
      </c>
      <c r="AB7172" s="221" t="str">
        <f>_xlfn.IFNA(IF(Table[[#This Row],[Programme Partner]]&lt;&gt;Table[[#This Row],[Implementing Partner]],CONCATENATE(Table[[#This Row],[Programme Partner]],"-",Table[[#This Row],[Implementing Partner]]),Table[[#This Row],[Programme Partner]]),"")</f>
        <v>IOM-DSK</v>
      </c>
    </row>
    <row r="7173" spans="1:28" ht="16.5" customHeight="1">
      <c r="A7173" s="183"/>
      <c r="B7173" s="195" t="s">
        <v>5275</v>
      </c>
      <c r="C7173" s="198" t="s">
        <v>5280</v>
      </c>
      <c r="D7173" s="212" t="s">
        <v>5275</v>
      </c>
      <c r="E7173" s="269" t="s">
        <v>27</v>
      </c>
      <c r="F7173" s="195" t="s">
        <v>8011</v>
      </c>
      <c r="G7173" t="s">
        <v>8584</v>
      </c>
      <c r="H7173" s="195" t="str">
        <f>IFERROR(VLOOKUP(Table[[#This Row],[Activity Details of Assistance]],WHAT!E:F,2,FALSE),"")</f>
        <v># of tube well</v>
      </c>
      <c r="I7173" s="195"/>
      <c r="J7173">
        <v>475</v>
      </c>
      <c r="K7173" t="s">
        <v>8280</v>
      </c>
      <c r="L7173" s="306" t="s">
        <v>13</v>
      </c>
      <c r="M7173" t="s">
        <v>14</v>
      </c>
      <c r="N7173" t="s">
        <v>309</v>
      </c>
      <c r="O7173" t="s">
        <v>1606</v>
      </c>
      <c r="P7173" t="s">
        <v>6482</v>
      </c>
      <c r="Q7173" s="236">
        <v>44866</v>
      </c>
      <c r="R7173" s="236">
        <v>44958</v>
      </c>
      <c r="S7173" t="s">
        <v>8452</v>
      </c>
      <c r="T7173" s="196"/>
      <c r="U7173" s="196"/>
      <c r="V7173" s="196"/>
      <c r="W7173" s="196"/>
      <c r="X7173" s="222"/>
      <c r="Y7173" t="s">
        <v>8634</v>
      </c>
      <c r="Z7173">
        <v>1790252211</v>
      </c>
      <c r="AA7173" t="s">
        <v>8708</v>
      </c>
      <c r="AB7173" s="221" t="str">
        <f>_xlfn.IFNA(IF(Table[[#This Row],[Programme Partner]]&lt;&gt;Table[[#This Row],[Implementing Partner]],CONCATENATE(Table[[#This Row],[Programme Partner]],"-",Table[[#This Row],[Implementing Partner]]),Table[[#This Row],[Programme Partner]]),"")</f>
        <v>UNICEF-VERC</v>
      </c>
    </row>
    <row r="7174" spans="1:28" ht="16.5" customHeight="1">
      <c r="A7174" s="183"/>
      <c r="B7174" s="195" t="s">
        <v>5275</v>
      </c>
      <c r="C7174" s="198" t="s">
        <v>5280</v>
      </c>
      <c r="D7174" s="212" t="s">
        <v>5275</v>
      </c>
      <c r="E7174" s="269" t="s">
        <v>27</v>
      </c>
      <c r="F7174" s="195" t="s">
        <v>8011</v>
      </c>
      <c r="G7174" t="s">
        <v>8355</v>
      </c>
      <c r="H7174" s="195" t="str">
        <f>IFERROR(VLOOKUP(Table[[#This Row],[Activity Details of Assistance]],WHAT!E:F,2,FALSE),"")</f>
        <v># of water network</v>
      </c>
      <c r="I7174" s="195"/>
      <c r="J7174">
        <v>13</v>
      </c>
      <c r="K7174" t="s">
        <v>8280</v>
      </c>
      <c r="L7174" s="306" t="s">
        <v>13</v>
      </c>
      <c r="M7174" t="s">
        <v>14</v>
      </c>
      <c r="N7174" t="s">
        <v>309</v>
      </c>
      <c r="O7174" t="s">
        <v>1606</v>
      </c>
      <c r="P7174" t="s">
        <v>6482</v>
      </c>
      <c r="Q7174" s="236">
        <v>44866</v>
      </c>
      <c r="R7174" s="236">
        <v>44958</v>
      </c>
      <c r="S7174" t="s">
        <v>8452</v>
      </c>
      <c r="T7174" s="196"/>
      <c r="U7174" s="196"/>
      <c r="V7174" s="196"/>
      <c r="W7174" s="196"/>
      <c r="X7174" s="222"/>
      <c r="Y7174" t="s">
        <v>8634</v>
      </c>
      <c r="Z7174">
        <v>1790252211</v>
      </c>
      <c r="AA7174" t="s">
        <v>8708</v>
      </c>
      <c r="AB7174" s="221" t="str">
        <f>_xlfn.IFNA(IF(Table[[#This Row],[Programme Partner]]&lt;&gt;Table[[#This Row],[Implementing Partner]],CONCATENATE(Table[[#This Row],[Programme Partner]],"-",Table[[#This Row],[Implementing Partner]]),Table[[#This Row],[Programme Partner]]),"")</f>
        <v>UNICEF-VERC</v>
      </c>
    </row>
    <row r="7175" spans="1:28" ht="16.5" customHeight="1">
      <c r="A7175" s="183"/>
      <c r="B7175" s="195" t="s">
        <v>5275</v>
      </c>
      <c r="C7175" s="198" t="s">
        <v>5280</v>
      </c>
      <c r="D7175" s="212" t="s">
        <v>5275</v>
      </c>
      <c r="E7175" s="269" t="s">
        <v>27</v>
      </c>
      <c r="F7175" s="195" t="s">
        <v>8011</v>
      </c>
      <c r="G7175" t="s">
        <v>8318</v>
      </c>
      <c r="H7175" s="195" t="str">
        <f>IFERROR(VLOOKUP(Table[[#This Row],[Activity Details of Assistance]],WHAT!E:F,2,FALSE),"")</f>
        <v># of household</v>
      </c>
      <c r="I7175" s="195"/>
      <c r="J7175">
        <v>1843</v>
      </c>
      <c r="K7175" t="s">
        <v>8280</v>
      </c>
      <c r="L7175" s="306" t="s">
        <v>13</v>
      </c>
      <c r="M7175" t="s">
        <v>14</v>
      </c>
      <c r="N7175" t="s">
        <v>309</v>
      </c>
      <c r="O7175" t="s">
        <v>1606</v>
      </c>
      <c r="P7175" t="s">
        <v>6482</v>
      </c>
      <c r="Q7175" s="236">
        <v>44866</v>
      </c>
      <c r="R7175" s="236">
        <v>44958</v>
      </c>
      <c r="S7175" t="s">
        <v>8452</v>
      </c>
      <c r="T7175" s="196"/>
      <c r="U7175" s="196"/>
      <c r="V7175" s="196"/>
      <c r="W7175" s="196"/>
      <c r="X7175" s="222"/>
      <c r="Y7175" t="s">
        <v>8634</v>
      </c>
      <c r="Z7175">
        <v>1790252211</v>
      </c>
      <c r="AA7175" t="s">
        <v>8708</v>
      </c>
      <c r="AB7175" s="221" t="str">
        <f>_xlfn.IFNA(IF(Table[[#This Row],[Programme Partner]]&lt;&gt;Table[[#This Row],[Implementing Partner]],CONCATENATE(Table[[#This Row],[Programme Partner]],"-",Table[[#This Row],[Implementing Partner]]),Table[[#This Row],[Programme Partner]]),"")</f>
        <v>UNICEF-VERC</v>
      </c>
    </row>
    <row r="7176" spans="1:28" ht="16.5" customHeight="1">
      <c r="A7176" s="183"/>
      <c r="B7176" s="195" t="s">
        <v>5275</v>
      </c>
      <c r="C7176" s="198" t="s">
        <v>5280</v>
      </c>
      <c r="D7176" s="212" t="s">
        <v>5275</v>
      </c>
      <c r="E7176" s="269" t="s">
        <v>27</v>
      </c>
      <c r="F7176" s="195" t="s">
        <v>8012</v>
      </c>
      <c r="G7176" t="s">
        <v>8366</v>
      </c>
      <c r="H7176" s="195" t="str">
        <f>IFERROR(VLOOKUP(Table[[#This Row],[Activity Details of Assistance]],WHAT!E:F,2,FALSE),"")</f>
        <v xml:space="preserve"># of door </v>
      </c>
      <c r="I7176" s="195"/>
      <c r="J7176">
        <v>5</v>
      </c>
      <c r="K7176" t="s">
        <v>8280</v>
      </c>
      <c r="L7176" s="306" t="s">
        <v>13</v>
      </c>
      <c r="M7176" t="s">
        <v>14</v>
      </c>
      <c r="N7176" t="s">
        <v>309</v>
      </c>
      <c r="O7176" t="s">
        <v>1606</v>
      </c>
      <c r="P7176" t="s">
        <v>6482</v>
      </c>
      <c r="Q7176" s="236">
        <v>44866</v>
      </c>
      <c r="R7176" s="236">
        <v>44958</v>
      </c>
      <c r="S7176" t="s">
        <v>8452</v>
      </c>
      <c r="T7176" s="196"/>
      <c r="U7176" s="196"/>
      <c r="V7176" s="196"/>
      <c r="W7176" s="196"/>
      <c r="X7176" s="222"/>
      <c r="Y7176" t="s">
        <v>8634</v>
      </c>
      <c r="Z7176">
        <v>1790252211</v>
      </c>
      <c r="AA7176" t="s">
        <v>8708</v>
      </c>
      <c r="AB7176" s="221" t="str">
        <f>_xlfn.IFNA(IF(Table[[#This Row],[Programme Partner]]&lt;&gt;Table[[#This Row],[Implementing Partner]],CONCATENATE(Table[[#This Row],[Programme Partner]],"-",Table[[#This Row],[Implementing Partner]]),Table[[#This Row],[Programme Partner]]),"")</f>
        <v>UNICEF-VERC</v>
      </c>
    </row>
    <row r="7177" spans="1:28" ht="16.5" customHeight="1">
      <c r="A7177" s="183"/>
      <c r="B7177" s="195" t="s">
        <v>5275</v>
      </c>
      <c r="C7177" s="198" t="s">
        <v>5280</v>
      </c>
      <c r="D7177" s="212" t="s">
        <v>5275</v>
      </c>
      <c r="E7177" s="269" t="s">
        <v>27</v>
      </c>
      <c r="F7177" s="195" t="s">
        <v>8012</v>
      </c>
      <c r="G7177" t="s">
        <v>8585</v>
      </c>
      <c r="H7177" s="195" t="str">
        <f>IFERROR(VLOOKUP(Table[[#This Row],[Activity Details of Assistance]],WHAT!E:F,2,FALSE),"")</f>
        <v xml:space="preserve"># of door </v>
      </c>
      <c r="I7177" s="195"/>
      <c r="J7177">
        <v>111</v>
      </c>
      <c r="K7177" t="s">
        <v>8280</v>
      </c>
      <c r="L7177" s="306" t="s">
        <v>13</v>
      </c>
      <c r="M7177" t="s">
        <v>14</v>
      </c>
      <c r="N7177" t="s">
        <v>309</v>
      </c>
      <c r="O7177" t="s">
        <v>1606</v>
      </c>
      <c r="P7177" t="s">
        <v>6482</v>
      </c>
      <c r="Q7177" s="236">
        <v>44866</v>
      </c>
      <c r="R7177" s="236">
        <v>44958</v>
      </c>
      <c r="S7177" t="s">
        <v>8452</v>
      </c>
      <c r="T7177" s="196"/>
      <c r="U7177" s="196"/>
      <c r="V7177" s="196"/>
      <c r="W7177" s="196"/>
      <c r="X7177" s="222"/>
      <c r="Y7177" t="s">
        <v>8634</v>
      </c>
      <c r="Z7177">
        <v>1790252211</v>
      </c>
      <c r="AA7177" t="s">
        <v>8708</v>
      </c>
      <c r="AB7177" s="221" t="str">
        <f>_xlfn.IFNA(IF(Table[[#This Row],[Programme Partner]]&lt;&gt;Table[[#This Row],[Implementing Partner]],CONCATENATE(Table[[#This Row],[Programme Partner]],"-",Table[[#This Row],[Implementing Partner]]),Table[[#This Row],[Programme Partner]]),"")</f>
        <v>UNICEF-VERC</v>
      </c>
    </row>
    <row r="7178" spans="1:28" ht="16.5" customHeight="1">
      <c r="A7178" s="183"/>
      <c r="B7178" s="195" t="s">
        <v>5275</v>
      </c>
      <c r="C7178" s="198" t="s">
        <v>5280</v>
      </c>
      <c r="D7178" s="212" t="s">
        <v>5275</v>
      </c>
      <c r="E7178" s="269" t="s">
        <v>27</v>
      </c>
      <c r="F7178" s="195" t="s">
        <v>8012</v>
      </c>
      <c r="G7178" t="s">
        <v>8359</v>
      </c>
      <c r="H7178" s="195" t="str">
        <f>IFERROR(VLOOKUP(Table[[#This Row],[Activity Details of Assistance]],WHAT!E:F,2,FALSE),"")</f>
        <v># of FSM Site</v>
      </c>
      <c r="I7178" s="195"/>
      <c r="J7178">
        <v>12</v>
      </c>
      <c r="K7178" t="s">
        <v>8280</v>
      </c>
      <c r="L7178" s="306" t="s">
        <v>13</v>
      </c>
      <c r="M7178" t="s">
        <v>14</v>
      </c>
      <c r="N7178" t="s">
        <v>309</v>
      </c>
      <c r="O7178" t="s">
        <v>1606</v>
      </c>
      <c r="P7178" t="s">
        <v>6482</v>
      </c>
      <c r="Q7178" s="236">
        <v>44866</v>
      </c>
      <c r="R7178" s="236">
        <v>44958</v>
      </c>
      <c r="S7178" t="s">
        <v>8452</v>
      </c>
      <c r="T7178" s="196"/>
      <c r="U7178" s="196"/>
      <c r="V7178" s="196"/>
      <c r="W7178" s="196"/>
      <c r="X7178" s="222"/>
      <c r="Y7178" t="s">
        <v>8634</v>
      </c>
      <c r="Z7178">
        <v>1790252211</v>
      </c>
      <c r="AA7178" t="s">
        <v>8708</v>
      </c>
      <c r="AB7178" s="221" t="str">
        <f>_xlfn.IFNA(IF(Table[[#This Row],[Programme Partner]]&lt;&gt;Table[[#This Row],[Implementing Partner]],CONCATENATE(Table[[#This Row],[Programme Partner]],"-",Table[[#This Row],[Implementing Partner]]),Table[[#This Row],[Programme Partner]]),"")</f>
        <v>UNICEF-VERC</v>
      </c>
    </row>
    <row r="7179" spans="1:28" ht="16.5" customHeight="1">
      <c r="A7179" s="183"/>
      <c r="B7179" s="195" t="s">
        <v>5275</v>
      </c>
      <c r="C7179" s="198" t="s">
        <v>5280</v>
      </c>
      <c r="D7179" s="212" t="s">
        <v>5275</v>
      </c>
      <c r="E7179" s="269" t="s">
        <v>27</v>
      </c>
      <c r="F7179" s="195" t="s">
        <v>8012</v>
      </c>
      <c r="G7179" t="s">
        <v>8356</v>
      </c>
      <c r="H7179" s="195" t="str">
        <f>IFERROR(VLOOKUP(Table[[#This Row],[Activity Details of Assistance]],WHAT!E:F,2,FALSE),"")</f>
        <v># of FSM Site</v>
      </c>
      <c r="I7179" s="195"/>
      <c r="J7179">
        <v>12</v>
      </c>
      <c r="K7179" t="s">
        <v>8280</v>
      </c>
      <c r="L7179" s="306" t="s">
        <v>13</v>
      </c>
      <c r="M7179" t="s">
        <v>14</v>
      </c>
      <c r="N7179" t="s">
        <v>309</v>
      </c>
      <c r="O7179" t="s">
        <v>1606</v>
      </c>
      <c r="P7179" t="s">
        <v>6482</v>
      </c>
      <c r="Q7179" s="236">
        <v>44866</v>
      </c>
      <c r="R7179" s="236">
        <v>44958</v>
      </c>
      <c r="S7179" t="s">
        <v>8452</v>
      </c>
      <c r="T7179" s="196"/>
      <c r="U7179" s="196"/>
      <c r="V7179" s="196"/>
      <c r="W7179" s="196"/>
      <c r="X7179" s="222"/>
      <c r="Y7179" t="s">
        <v>8634</v>
      </c>
      <c r="Z7179">
        <v>1790252211</v>
      </c>
      <c r="AA7179" t="s">
        <v>8708</v>
      </c>
      <c r="AB7179" s="221" t="str">
        <f>_xlfn.IFNA(IF(Table[[#This Row],[Programme Partner]]&lt;&gt;Table[[#This Row],[Implementing Partner]],CONCATENATE(Table[[#This Row],[Programme Partner]],"-",Table[[#This Row],[Implementing Partner]]),Table[[#This Row],[Programme Partner]]),"")</f>
        <v>UNICEF-VERC</v>
      </c>
    </row>
    <row r="7180" spans="1:28" ht="16.5" customHeight="1">
      <c r="A7180" s="183"/>
      <c r="B7180" s="195" t="s">
        <v>5275</v>
      </c>
      <c r="C7180" s="198" t="s">
        <v>5280</v>
      </c>
      <c r="D7180" s="212" t="s">
        <v>5275</v>
      </c>
      <c r="E7180" s="269" t="s">
        <v>27</v>
      </c>
      <c r="F7180" s="195" t="s">
        <v>8012</v>
      </c>
      <c r="G7180" t="s">
        <v>8372</v>
      </c>
      <c r="H7180" s="195" t="str">
        <f>IFERROR(VLOOKUP(Table[[#This Row],[Activity Details of Assistance]],WHAT!E:F,2,FALSE),"")</f>
        <v># of door</v>
      </c>
      <c r="I7180" s="195"/>
      <c r="J7180">
        <v>5</v>
      </c>
      <c r="K7180" t="s">
        <v>8280</v>
      </c>
      <c r="L7180" s="306" t="s">
        <v>13</v>
      </c>
      <c r="M7180" t="s">
        <v>14</v>
      </c>
      <c r="N7180" t="s">
        <v>309</v>
      </c>
      <c r="O7180" t="s">
        <v>1606</v>
      </c>
      <c r="P7180" t="s">
        <v>6482</v>
      </c>
      <c r="Q7180" s="236">
        <v>44866</v>
      </c>
      <c r="R7180" s="236">
        <v>44958</v>
      </c>
      <c r="S7180" t="s">
        <v>8452</v>
      </c>
      <c r="T7180" s="196"/>
      <c r="U7180" s="196"/>
      <c r="V7180" s="196"/>
      <c r="W7180" s="196"/>
      <c r="X7180" s="222"/>
      <c r="Y7180" t="s">
        <v>8634</v>
      </c>
      <c r="Z7180">
        <v>1790252211</v>
      </c>
      <c r="AA7180" t="s">
        <v>8708</v>
      </c>
      <c r="AB7180" s="221" t="str">
        <f>_xlfn.IFNA(IF(Table[[#This Row],[Programme Partner]]&lt;&gt;Table[[#This Row],[Implementing Partner]],CONCATENATE(Table[[#This Row],[Programme Partner]],"-",Table[[#This Row],[Implementing Partner]]),Table[[#This Row],[Programme Partner]]),"")</f>
        <v>UNICEF-VERC</v>
      </c>
    </row>
    <row r="7181" spans="1:28" ht="16.5" customHeight="1">
      <c r="A7181" s="183"/>
      <c r="B7181" s="195" t="s">
        <v>5275</v>
      </c>
      <c r="C7181" s="198" t="s">
        <v>5280</v>
      </c>
      <c r="D7181" s="212" t="s">
        <v>5275</v>
      </c>
      <c r="E7181" s="269" t="s">
        <v>27</v>
      </c>
      <c r="F7181" s="195" t="s">
        <v>8012</v>
      </c>
      <c r="G7181" t="s">
        <v>8354</v>
      </c>
      <c r="H7181" s="195" t="str">
        <f>IFERROR(VLOOKUP(Table[[#This Row],[Activity Details of Assistance]],WHAT!E:F,2,FALSE),"")</f>
        <v># of door</v>
      </c>
      <c r="I7181" s="195"/>
      <c r="J7181">
        <v>25</v>
      </c>
      <c r="K7181" t="s">
        <v>8280</v>
      </c>
      <c r="L7181" s="306" t="s">
        <v>13</v>
      </c>
      <c r="M7181" t="s">
        <v>14</v>
      </c>
      <c r="N7181" t="s">
        <v>309</v>
      </c>
      <c r="O7181" t="s">
        <v>1606</v>
      </c>
      <c r="P7181" t="s">
        <v>6482</v>
      </c>
      <c r="Q7181" s="236">
        <v>44866</v>
      </c>
      <c r="R7181" s="236">
        <v>44958</v>
      </c>
      <c r="S7181" t="s">
        <v>8452</v>
      </c>
      <c r="T7181" s="196"/>
      <c r="U7181" s="196"/>
      <c r="V7181" s="196"/>
      <c r="W7181" s="196"/>
      <c r="X7181" s="222"/>
      <c r="Y7181" t="s">
        <v>8634</v>
      </c>
      <c r="Z7181">
        <v>1790252211</v>
      </c>
      <c r="AA7181" t="s">
        <v>8708</v>
      </c>
      <c r="AB7181" s="221" t="str">
        <f>_xlfn.IFNA(IF(Table[[#This Row],[Programme Partner]]&lt;&gt;Table[[#This Row],[Implementing Partner]],CONCATENATE(Table[[#This Row],[Programme Partner]],"-",Table[[#This Row],[Implementing Partner]]),Table[[#This Row],[Programme Partner]]),"")</f>
        <v>UNICEF-VERC</v>
      </c>
    </row>
    <row r="7182" spans="1:28" ht="16.5" customHeight="1">
      <c r="A7182" s="183"/>
      <c r="B7182" s="195" t="s">
        <v>5275</v>
      </c>
      <c r="C7182" s="198" t="s">
        <v>5280</v>
      </c>
      <c r="D7182" s="212" t="s">
        <v>5275</v>
      </c>
      <c r="E7182" s="269" t="s">
        <v>27</v>
      </c>
      <c r="F7182" s="195" t="s">
        <v>8012</v>
      </c>
      <c r="G7182" t="s">
        <v>8367</v>
      </c>
      <c r="H7182" s="195" t="str">
        <f>IFERROR(VLOOKUP(Table[[#This Row],[Activity Details of Assistance]],WHAT!E:F,2,FALSE),"")</f>
        <v># of door</v>
      </c>
      <c r="I7182" s="195"/>
      <c r="J7182">
        <v>80</v>
      </c>
      <c r="K7182" t="s">
        <v>8280</v>
      </c>
      <c r="L7182" s="306" t="s">
        <v>13</v>
      </c>
      <c r="M7182" t="s">
        <v>14</v>
      </c>
      <c r="N7182" t="s">
        <v>309</v>
      </c>
      <c r="O7182" t="s">
        <v>1606</v>
      </c>
      <c r="P7182" t="s">
        <v>6482</v>
      </c>
      <c r="Q7182" s="236">
        <v>44866</v>
      </c>
      <c r="R7182" s="236">
        <v>44958</v>
      </c>
      <c r="S7182" t="s">
        <v>8452</v>
      </c>
      <c r="T7182" s="196"/>
      <c r="U7182" s="196"/>
      <c r="V7182" s="196"/>
      <c r="W7182" s="196"/>
      <c r="X7182" s="222"/>
      <c r="Y7182" t="s">
        <v>8634</v>
      </c>
      <c r="Z7182">
        <v>1790252211</v>
      </c>
      <c r="AA7182" t="s">
        <v>8708</v>
      </c>
      <c r="AB7182" s="221" t="str">
        <f>_xlfn.IFNA(IF(Table[[#This Row],[Programme Partner]]&lt;&gt;Table[[#This Row],[Implementing Partner]],CONCATENATE(Table[[#This Row],[Programme Partner]],"-",Table[[#This Row],[Implementing Partner]]),Table[[#This Row],[Programme Partner]]),"")</f>
        <v>UNICEF-VERC</v>
      </c>
    </row>
    <row r="7183" spans="1:28" ht="16.5" customHeight="1">
      <c r="A7183" s="183"/>
      <c r="B7183" s="195" t="s">
        <v>5275</v>
      </c>
      <c r="C7183" s="198" t="s">
        <v>5280</v>
      </c>
      <c r="D7183" s="212" t="s">
        <v>5275</v>
      </c>
      <c r="E7183" s="269" t="s">
        <v>27</v>
      </c>
      <c r="F7183" s="195" t="s">
        <v>8012</v>
      </c>
      <c r="G7183" t="s">
        <v>8586</v>
      </c>
      <c r="H7183" s="195" t="str">
        <f>IFERROR(VLOOKUP(Table[[#This Row],[Activity Details of Assistance]],WHAT!E:F,2,FALSE),"")</f>
        <v># of door</v>
      </c>
      <c r="I7183" s="195"/>
      <c r="J7183">
        <v>317</v>
      </c>
      <c r="K7183" t="s">
        <v>8280</v>
      </c>
      <c r="L7183" s="306" t="s">
        <v>13</v>
      </c>
      <c r="M7183" t="s">
        <v>14</v>
      </c>
      <c r="N7183" t="s">
        <v>309</v>
      </c>
      <c r="O7183" t="s">
        <v>1606</v>
      </c>
      <c r="P7183" t="s">
        <v>6482</v>
      </c>
      <c r="Q7183" s="236">
        <v>44866</v>
      </c>
      <c r="R7183" s="236">
        <v>44958</v>
      </c>
      <c r="S7183" t="s">
        <v>8452</v>
      </c>
      <c r="T7183" s="196"/>
      <c r="U7183" s="196"/>
      <c r="V7183" s="196"/>
      <c r="W7183" s="196"/>
      <c r="X7183" s="222"/>
      <c r="Y7183" t="s">
        <v>8634</v>
      </c>
      <c r="Z7183">
        <v>1790252211</v>
      </c>
      <c r="AA7183" t="s">
        <v>8708</v>
      </c>
      <c r="AB7183" s="221" t="str">
        <f>_xlfn.IFNA(IF(Table[[#This Row],[Programme Partner]]&lt;&gt;Table[[#This Row],[Implementing Partner]],CONCATENATE(Table[[#This Row],[Programme Partner]],"-",Table[[#This Row],[Implementing Partner]]),Table[[#This Row],[Programme Partner]]),"")</f>
        <v>UNICEF-VERC</v>
      </c>
    </row>
    <row r="7184" spans="1:28" ht="16.5" customHeight="1">
      <c r="A7184" s="183"/>
      <c r="B7184" s="195" t="s">
        <v>5275</v>
      </c>
      <c r="C7184" s="198" t="s">
        <v>5280</v>
      </c>
      <c r="D7184" s="212" t="s">
        <v>5275</v>
      </c>
      <c r="E7184" s="269" t="s">
        <v>27</v>
      </c>
      <c r="F7184" s="195" t="s">
        <v>8012</v>
      </c>
      <c r="G7184" t="s">
        <v>8357</v>
      </c>
      <c r="H7184" s="195" t="str">
        <f>IFERROR(VLOOKUP(Table[[#This Row],[Activity Details of Assistance]],WHAT!E:F,2,FALSE),"")</f>
        <v># of door</v>
      </c>
      <c r="I7184" s="195"/>
      <c r="J7184">
        <v>1157</v>
      </c>
      <c r="K7184" t="s">
        <v>8280</v>
      </c>
      <c r="L7184" s="306" t="s">
        <v>13</v>
      </c>
      <c r="M7184" t="s">
        <v>14</v>
      </c>
      <c r="N7184" t="s">
        <v>309</v>
      </c>
      <c r="O7184" t="s">
        <v>1606</v>
      </c>
      <c r="P7184" t="s">
        <v>6482</v>
      </c>
      <c r="Q7184" s="236">
        <v>44866</v>
      </c>
      <c r="R7184" s="236">
        <v>44958</v>
      </c>
      <c r="S7184" t="s">
        <v>8452</v>
      </c>
      <c r="T7184" s="196"/>
      <c r="U7184" s="196"/>
      <c r="V7184" s="196"/>
      <c r="W7184" s="196"/>
      <c r="X7184" s="222"/>
      <c r="Y7184" t="s">
        <v>8634</v>
      </c>
      <c r="Z7184">
        <v>1790252211</v>
      </c>
      <c r="AA7184" t="s">
        <v>8708</v>
      </c>
      <c r="AB7184" s="221" t="str">
        <f>_xlfn.IFNA(IF(Table[[#This Row],[Programme Partner]]&lt;&gt;Table[[#This Row],[Implementing Partner]],CONCATENATE(Table[[#This Row],[Programme Partner]],"-",Table[[#This Row],[Implementing Partner]]),Table[[#This Row],[Programme Partner]]),"")</f>
        <v>UNICEF-VERC</v>
      </c>
    </row>
    <row r="7185" spans="1:28" ht="16.5" customHeight="1">
      <c r="A7185" s="183"/>
      <c r="B7185" s="195" t="s">
        <v>5275</v>
      </c>
      <c r="C7185" s="198" t="s">
        <v>5280</v>
      </c>
      <c r="D7185" s="212" t="s">
        <v>5275</v>
      </c>
      <c r="E7185" s="269" t="s">
        <v>27</v>
      </c>
      <c r="F7185" s="195" t="s">
        <v>8013</v>
      </c>
      <c r="G7185" t="s">
        <v>8314</v>
      </c>
      <c r="H7185" s="195" t="str">
        <f>IFERROR(VLOOKUP(Table[[#This Row],[Activity Details of Assistance]],WHAT!E:F,2,FALSE),"")</f>
        <v># of HP sessions at HH level</v>
      </c>
      <c r="I7185" s="195"/>
      <c r="J7185">
        <v>7035</v>
      </c>
      <c r="K7185" t="s">
        <v>8280</v>
      </c>
      <c r="L7185" s="306" t="s">
        <v>13</v>
      </c>
      <c r="M7185" t="s">
        <v>14</v>
      </c>
      <c r="N7185" t="s">
        <v>309</v>
      </c>
      <c r="O7185" t="s">
        <v>1606</v>
      </c>
      <c r="P7185" t="s">
        <v>6482</v>
      </c>
      <c r="Q7185" s="236">
        <v>44866</v>
      </c>
      <c r="R7185" s="236">
        <v>44958</v>
      </c>
      <c r="S7185" t="s">
        <v>8452</v>
      </c>
      <c r="T7185" s="196"/>
      <c r="U7185" s="196"/>
      <c r="V7185" s="196"/>
      <c r="W7185" s="196"/>
      <c r="X7185" s="222"/>
      <c r="Y7185" t="s">
        <v>8634</v>
      </c>
      <c r="Z7185">
        <v>1790252211</v>
      </c>
      <c r="AA7185" t="s">
        <v>8708</v>
      </c>
      <c r="AB7185" s="221" t="str">
        <f>_xlfn.IFNA(IF(Table[[#This Row],[Programme Partner]]&lt;&gt;Table[[#This Row],[Implementing Partner]],CONCATENATE(Table[[#This Row],[Programme Partner]],"-",Table[[#This Row],[Implementing Partner]]),Table[[#This Row],[Programme Partner]]),"")</f>
        <v>UNICEF-VERC</v>
      </c>
    </row>
    <row r="7186" spans="1:28" ht="16.5" customHeight="1">
      <c r="A7186" s="183"/>
      <c r="B7186" s="195" t="s">
        <v>5275</v>
      </c>
      <c r="C7186" s="198" t="s">
        <v>5280</v>
      </c>
      <c r="D7186" s="212" t="s">
        <v>5275</v>
      </c>
      <c r="E7186" s="269" t="s">
        <v>27</v>
      </c>
      <c r="F7186" s="195" t="s">
        <v>8013</v>
      </c>
      <c r="G7186" t="s">
        <v>8374</v>
      </c>
      <c r="H7186" s="195" t="str">
        <f>IFERROR(VLOOKUP(Table[[#This Row],[Activity Details of Assistance]],WHAT!E:F,2,FALSE),"")</f>
        <v># of HP sessions at institution level</v>
      </c>
      <c r="I7186" s="195"/>
      <c r="J7186">
        <v>80</v>
      </c>
      <c r="K7186" t="s">
        <v>8280</v>
      </c>
      <c r="L7186" s="306" t="s">
        <v>13</v>
      </c>
      <c r="M7186" t="s">
        <v>14</v>
      </c>
      <c r="N7186" t="s">
        <v>309</v>
      </c>
      <c r="O7186" t="s">
        <v>1606</v>
      </c>
      <c r="P7186" t="s">
        <v>6482</v>
      </c>
      <c r="Q7186" s="236">
        <v>44866</v>
      </c>
      <c r="R7186" s="236">
        <v>44958</v>
      </c>
      <c r="S7186" t="s">
        <v>8452</v>
      </c>
      <c r="T7186" s="196"/>
      <c r="U7186" s="196"/>
      <c r="V7186" s="196"/>
      <c r="W7186" s="196"/>
      <c r="X7186" s="222"/>
      <c r="Y7186" t="s">
        <v>8634</v>
      </c>
      <c r="Z7186">
        <v>1790252211</v>
      </c>
      <c r="AA7186" t="s">
        <v>8708</v>
      </c>
      <c r="AB7186" s="221" t="str">
        <f>_xlfn.IFNA(IF(Table[[#This Row],[Programme Partner]]&lt;&gt;Table[[#This Row],[Implementing Partner]],CONCATENATE(Table[[#This Row],[Programme Partner]],"-",Table[[#This Row],[Implementing Partner]]),Table[[#This Row],[Programme Partner]]),"")</f>
        <v>UNICEF-VERC</v>
      </c>
    </row>
    <row r="7187" spans="1:28" ht="16.5" customHeight="1">
      <c r="A7187" s="183"/>
      <c r="B7187" s="195" t="s">
        <v>5275</v>
      </c>
      <c r="C7187" s="198" t="s">
        <v>5280</v>
      </c>
      <c r="D7187" s="212" t="s">
        <v>5275</v>
      </c>
      <c r="E7187" s="269" t="s">
        <v>27</v>
      </c>
      <c r="F7187" s="195" t="s">
        <v>8013</v>
      </c>
      <c r="G7187" t="s">
        <v>8369</v>
      </c>
      <c r="H7187" s="195" t="str">
        <f>IFERROR(VLOOKUP(Table[[#This Row],[Activity Details of Assistance]],WHAT!E:F,2,FALSE),"")</f>
        <v># of female in reproductive age</v>
      </c>
      <c r="I7187" s="195"/>
      <c r="J7187">
        <v>3526</v>
      </c>
      <c r="K7187" t="s">
        <v>8280</v>
      </c>
      <c r="L7187" s="306" t="s">
        <v>13</v>
      </c>
      <c r="M7187" t="s">
        <v>14</v>
      </c>
      <c r="N7187" t="s">
        <v>309</v>
      </c>
      <c r="O7187" t="s">
        <v>1606</v>
      </c>
      <c r="P7187" t="s">
        <v>6482</v>
      </c>
      <c r="Q7187" s="236">
        <v>44866</v>
      </c>
      <c r="R7187" s="236">
        <v>44958</v>
      </c>
      <c r="S7187" t="s">
        <v>8452</v>
      </c>
      <c r="T7187" s="196"/>
      <c r="U7187" s="196"/>
      <c r="V7187" s="196"/>
      <c r="W7187" s="196"/>
      <c r="X7187" s="222"/>
      <c r="Y7187" t="s">
        <v>8634</v>
      </c>
      <c r="Z7187">
        <v>1790252211</v>
      </c>
      <c r="AA7187" t="s">
        <v>8708</v>
      </c>
      <c r="AB7187" s="221" t="str">
        <f>_xlfn.IFNA(IF(Table[[#This Row],[Programme Partner]]&lt;&gt;Table[[#This Row],[Implementing Partner]],CONCATENATE(Table[[#This Row],[Programme Partner]],"-",Table[[#This Row],[Implementing Partner]]),Table[[#This Row],[Programme Partner]]),"")</f>
        <v>UNICEF-VERC</v>
      </c>
    </row>
    <row r="7188" spans="1:28" ht="16.5" customHeight="1">
      <c r="A7188" s="183"/>
      <c r="B7188" s="195" t="s">
        <v>5275</v>
      </c>
      <c r="C7188" s="198" t="s">
        <v>5280</v>
      </c>
      <c r="D7188" s="212" t="s">
        <v>5275</v>
      </c>
      <c r="E7188" s="269" t="s">
        <v>27</v>
      </c>
      <c r="F7188" s="195" t="s">
        <v>8014</v>
      </c>
      <c r="G7188" s="103" t="s">
        <v>8361</v>
      </c>
      <c r="H7188" s="195" t="str">
        <f>IFERROR(VLOOKUP(Table[[#This Row],[Activity Details of Assistance]],WHAT!E:F,2,FALSE),"")</f>
        <v># of plant</v>
      </c>
      <c r="I7188" s="195"/>
      <c r="J7188">
        <v>1</v>
      </c>
      <c r="K7188" t="s">
        <v>8280</v>
      </c>
      <c r="L7188" s="306" t="s">
        <v>13</v>
      </c>
      <c r="M7188" t="s">
        <v>14</v>
      </c>
      <c r="N7188" t="s">
        <v>309</v>
      </c>
      <c r="O7188" t="s">
        <v>1606</v>
      </c>
      <c r="P7188" t="s">
        <v>6482</v>
      </c>
      <c r="Q7188" s="236">
        <v>44866</v>
      </c>
      <c r="R7188" s="236">
        <v>44958</v>
      </c>
      <c r="S7188" t="s">
        <v>8452</v>
      </c>
      <c r="T7188" s="196"/>
      <c r="U7188" s="196"/>
      <c r="V7188" s="196"/>
      <c r="W7188" s="196"/>
      <c r="X7188" s="222"/>
      <c r="Y7188" t="s">
        <v>8634</v>
      </c>
      <c r="Z7188">
        <v>1790252211</v>
      </c>
      <c r="AA7188" t="s">
        <v>8708</v>
      </c>
      <c r="AB7188" s="221" t="str">
        <f>_xlfn.IFNA(IF(Table[[#This Row],[Programme Partner]]&lt;&gt;Table[[#This Row],[Implementing Partner]],CONCATENATE(Table[[#This Row],[Programme Partner]],"-",Table[[#This Row],[Implementing Partner]]),Table[[#This Row],[Programme Partner]]),"")</f>
        <v>UNICEF-VERC</v>
      </c>
    </row>
    <row r="7189" spans="1:28" ht="16.5" customHeight="1">
      <c r="A7189" s="183"/>
      <c r="B7189" s="195" t="s">
        <v>5039</v>
      </c>
      <c r="C7189" s="198" t="s">
        <v>5039</v>
      </c>
      <c r="D7189" s="212" t="s">
        <v>8455</v>
      </c>
      <c r="E7189" s="269" t="s">
        <v>27</v>
      </c>
      <c r="F7189" s="195" t="s">
        <v>8011</v>
      </c>
      <c r="G7189" t="s">
        <v>8584</v>
      </c>
      <c r="H7189" s="195" t="str">
        <f>IFERROR(VLOOKUP(Table[[#This Row],[Activity Details of Assistance]],WHAT!E:F,2,FALSE),"")</f>
        <v># of tube well</v>
      </c>
      <c r="I7189" s="195"/>
      <c r="J7189">
        <v>507</v>
      </c>
      <c r="K7189" t="s">
        <v>8280</v>
      </c>
      <c r="L7189" s="306" t="s">
        <v>13</v>
      </c>
      <c r="M7189" t="s">
        <v>14</v>
      </c>
      <c r="N7189" t="s">
        <v>309</v>
      </c>
      <c r="O7189" t="s">
        <v>1606</v>
      </c>
      <c r="P7189" t="s">
        <v>4662</v>
      </c>
      <c r="Q7189" s="236">
        <v>44866</v>
      </c>
      <c r="R7189" s="236">
        <v>44986</v>
      </c>
      <c r="S7189" t="s">
        <v>8452</v>
      </c>
      <c r="T7189" s="196"/>
      <c r="U7189" s="196"/>
      <c r="V7189" s="196"/>
      <c r="W7189" s="196"/>
      <c r="X7189" s="222"/>
      <c r="Y7189" t="s">
        <v>8636</v>
      </c>
      <c r="Z7189">
        <v>1777773726</v>
      </c>
      <c r="AA7189" t="s">
        <v>8522</v>
      </c>
      <c r="AB7189" s="221" t="str">
        <f>_xlfn.IFNA(IF(Table[[#This Row],[Programme Partner]]&lt;&gt;Table[[#This Row],[Implementing Partner]],CONCATENATE(Table[[#This Row],[Programme Partner]],"-",Table[[#This Row],[Implementing Partner]]),Table[[#This Row],[Programme Partner]]),"")</f>
        <v>CARE</v>
      </c>
    </row>
    <row r="7190" spans="1:28" ht="16.5" customHeight="1">
      <c r="A7190" s="183"/>
      <c r="B7190" s="195" t="s">
        <v>5039</v>
      </c>
      <c r="C7190" s="198" t="s">
        <v>5039</v>
      </c>
      <c r="D7190" s="212" t="s">
        <v>8455</v>
      </c>
      <c r="E7190" s="269" t="s">
        <v>27</v>
      </c>
      <c r="F7190" s="195" t="s">
        <v>8011</v>
      </c>
      <c r="G7190" t="s">
        <v>8355</v>
      </c>
      <c r="H7190" s="195" t="str">
        <f>IFERROR(VLOOKUP(Table[[#This Row],[Activity Details of Assistance]],WHAT!E:F,2,FALSE),"")</f>
        <v># of water network</v>
      </c>
      <c r="I7190" s="195"/>
      <c r="J7190">
        <v>15</v>
      </c>
      <c r="K7190" t="s">
        <v>8280</v>
      </c>
      <c r="L7190" s="306" t="s">
        <v>13</v>
      </c>
      <c r="M7190" t="s">
        <v>14</v>
      </c>
      <c r="N7190" t="s">
        <v>309</v>
      </c>
      <c r="O7190" t="s">
        <v>1606</v>
      </c>
      <c r="P7190" t="s">
        <v>4662</v>
      </c>
      <c r="Q7190" s="236">
        <v>44866</v>
      </c>
      <c r="R7190" s="236">
        <v>44986</v>
      </c>
      <c r="S7190" t="s">
        <v>8452</v>
      </c>
      <c r="T7190" s="196"/>
      <c r="U7190" s="196"/>
      <c r="V7190" s="196"/>
      <c r="W7190" s="196"/>
      <c r="X7190" s="222"/>
      <c r="Y7190" t="s">
        <v>8636</v>
      </c>
      <c r="Z7190">
        <v>1777773726</v>
      </c>
      <c r="AA7190" t="s">
        <v>8522</v>
      </c>
      <c r="AB7190" s="221" t="str">
        <f>_xlfn.IFNA(IF(Table[[#This Row],[Programme Partner]]&lt;&gt;Table[[#This Row],[Implementing Partner]],CONCATENATE(Table[[#This Row],[Programme Partner]],"-",Table[[#This Row],[Implementing Partner]]),Table[[#This Row],[Programme Partner]]),"")</f>
        <v>CARE</v>
      </c>
    </row>
    <row r="7191" spans="1:28" ht="16.5" customHeight="1">
      <c r="A7191" s="183"/>
      <c r="B7191" s="195" t="s">
        <v>5039</v>
      </c>
      <c r="C7191" s="198" t="s">
        <v>5039</v>
      </c>
      <c r="D7191" s="212" t="s">
        <v>8455</v>
      </c>
      <c r="E7191" s="269" t="s">
        <v>27</v>
      </c>
      <c r="F7191" s="195" t="s">
        <v>8011</v>
      </c>
      <c r="G7191" t="s">
        <v>8318</v>
      </c>
      <c r="H7191" s="195" t="str">
        <f>IFERROR(VLOOKUP(Table[[#This Row],[Activity Details of Assistance]],WHAT!E:F,2,FALSE),"")</f>
        <v># of household</v>
      </c>
      <c r="I7191" s="195"/>
      <c r="J7191">
        <v>2379</v>
      </c>
      <c r="K7191" t="s">
        <v>8280</v>
      </c>
      <c r="L7191" s="306" t="s">
        <v>13</v>
      </c>
      <c r="M7191" t="s">
        <v>14</v>
      </c>
      <c r="N7191" t="s">
        <v>309</v>
      </c>
      <c r="O7191" t="s">
        <v>1606</v>
      </c>
      <c r="P7191" t="s">
        <v>4662</v>
      </c>
      <c r="Q7191" s="236">
        <v>44866</v>
      </c>
      <c r="R7191" s="236">
        <v>44986</v>
      </c>
      <c r="S7191" t="s">
        <v>8452</v>
      </c>
      <c r="T7191" s="196"/>
      <c r="U7191" s="196"/>
      <c r="V7191" s="196"/>
      <c r="W7191" s="196"/>
      <c r="X7191" s="222"/>
      <c r="Y7191" t="s">
        <v>8636</v>
      </c>
      <c r="Z7191">
        <v>1777773726</v>
      </c>
      <c r="AA7191" t="s">
        <v>8522</v>
      </c>
      <c r="AB7191" s="221" t="str">
        <f>_xlfn.IFNA(IF(Table[[#This Row],[Programme Partner]]&lt;&gt;Table[[#This Row],[Implementing Partner]],CONCATENATE(Table[[#This Row],[Programme Partner]],"-",Table[[#This Row],[Implementing Partner]]),Table[[#This Row],[Programme Partner]]),"")</f>
        <v>CARE</v>
      </c>
    </row>
    <row r="7192" spans="1:28" ht="16.5" customHeight="1">
      <c r="A7192" s="183"/>
      <c r="B7192" s="195" t="s">
        <v>5039</v>
      </c>
      <c r="C7192" s="198" t="s">
        <v>5039</v>
      </c>
      <c r="D7192" s="212" t="s">
        <v>8455</v>
      </c>
      <c r="E7192" s="269" t="s">
        <v>27</v>
      </c>
      <c r="F7192" s="195" t="s">
        <v>8012</v>
      </c>
      <c r="G7192" t="s">
        <v>8585</v>
      </c>
      <c r="H7192" s="195" t="str">
        <f>IFERROR(VLOOKUP(Table[[#This Row],[Activity Details of Assistance]],WHAT!E:F,2,FALSE),"")</f>
        <v xml:space="preserve"># of door </v>
      </c>
      <c r="I7192" s="195"/>
      <c r="J7192">
        <v>305</v>
      </c>
      <c r="K7192" t="s">
        <v>8280</v>
      </c>
      <c r="L7192" s="306" t="s">
        <v>13</v>
      </c>
      <c r="M7192" t="s">
        <v>14</v>
      </c>
      <c r="N7192" t="s">
        <v>309</v>
      </c>
      <c r="O7192" t="s">
        <v>1606</v>
      </c>
      <c r="P7192" t="s">
        <v>4662</v>
      </c>
      <c r="Q7192" s="236">
        <v>44866</v>
      </c>
      <c r="R7192" s="236">
        <v>44986</v>
      </c>
      <c r="S7192" t="s">
        <v>8452</v>
      </c>
      <c r="T7192" s="196"/>
      <c r="U7192" s="196"/>
      <c r="V7192" s="196"/>
      <c r="W7192" s="196"/>
      <c r="X7192" s="222"/>
      <c r="Y7192" t="s">
        <v>8636</v>
      </c>
      <c r="Z7192">
        <v>1777773726</v>
      </c>
      <c r="AA7192" t="s">
        <v>8522</v>
      </c>
      <c r="AB7192" s="221" t="str">
        <f>_xlfn.IFNA(IF(Table[[#This Row],[Programme Partner]]&lt;&gt;Table[[#This Row],[Implementing Partner]],CONCATENATE(Table[[#This Row],[Programme Partner]],"-",Table[[#This Row],[Implementing Partner]]),Table[[#This Row],[Programme Partner]]),"")</f>
        <v>CARE</v>
      </c>
    </row>
    <row r="7193" spans="1:28" ht="16.5" customHeight="1">
      <c r="A7193" s="183"/>
      <c r="B7193" s="195" t="s">
        <v>5039</v>
      </c>
      <c r="C7193" s="198" t="s">
        <v>5039</v>
      </c>
      <c r="D7193" s="212" t="s">
        <v>8455</v>
      </c>
      <c r="E7193" s="269" t="s">
        <v>27</v>
      </c>
      <c r="F7193" s="195" t="s">
        <v>8012</v>
      </c>
      <c r="G7193" t="s">
        <v>8359</v>
      </c>
      <c r="H7193" s="195" t="str">
        <f>IFERROR(VLOOKUP(Table[[#This Row],[Activity Details of Assistance]],WHAT!E:F,2,FALSE),"")</f>
        <v># of FSM Site</v>
      </c>
      <c r="I7193" s="195"/>
      <c r="J7193">
        <v>36</v>
      </c>
      <c r="K7193" t="s">
        <v>8280</v>
      </c>
      <c r="L7193" s="306" t="s">
        <v>13</v>
      </c>
      <c r="M7193" t="s">
        <v>14</v>
      </c>
      <c r="N7193" t="s">
        <v>309</v>
      </c>
      <c r="O7193" t="s">
        <v>1606</v>
      </c>
      <c r="P7193" t="s">
        <v>4662</v>
      </c>
      <c r="Q7193" s="236">
        <v>44866</v>
      </c>
      <c r="R7193" s="236">
        <v>44986</v>
      </c>
      <c r="S7193" t="s">
        <v>8452</v>
      </c>
      <c r="T7193" s="196"/>
      <c r="U7193" s="196"/>
      <c r="V7193" s="196"/>
      <c r="W7193" s="196"/>
      <c r="X7193" s="222"/>
      <c r="Y7193" t="s">
        <v>8636</v>
      </c>
      <c r="Z7193">
        <v>1777773726</v>
      </c>
      <c r="AA7193" t="s">
        <v>8522</v>
      </c>
      <c r="AB7193" s="221" t="str">
        <f>_xlfn.IFNA(IF(Table[[#This Row],[Programme Partner]]&lt;&gt;Table[[#This Row],[Implementing Partner]],CONCATENATE(Table[[#This Row],[Programme Partner]],"-",Table[[#This Row],[Implementing Partner]]),Table[[#This Row],[Programme Partner]]),"")</f>
        <v>CARE</v>
      </c>
    </row>
    <row r="7194" spans="1:28" ht="16.5" customHeight="1">
      <c r="A7194" s="183"/>
      <c r="B7194" s="195" t="s">
        <v>5039</v>
      </c>
      <c r="C7194" s="198" t="s">
        <v>5039</v>
      </c>
      <c r="D7194" s="212" t="s">
        <v>8455</v>
      </c>
      <c r="E7194" s="269" t="s">
        <v>27</v>
      </c>
      <c r="F7194" s="195" t="s">
        <v>8012</v>
      </c>
      <c r="G7194" t="s">
        <v>8586</v>
      </c>
      <c r="H7194" s="195" t="str">
        <f>IFERROR(VLOOKUP(Table[[#This Row],[Activity Details of Assistance]],WHAT!E:F,2,FALSE),"")</f>
        <v># of door</v>
      </c>
      <c r="I7194" s="195"/>
      <c r="J7194">
        <v>483</v>
      </c>
      <c r="K7194" t="s">
        <v>8280</v>
      </c>
      <c r="L7194" s="306" t="s">
        <v>13</v>
      </c>
      <c r="M7194" t="s">
        <v>14</v>
      </c>
      <c r="N7194" t="s">
        <v>309</v>
      </c>
      <c r="O7194" t="s">
        <v>1606</v>
      </c>
      <c r="P7194" t="s">
        <v>4662</v>
      </c>
      <c r="Q7194" s="236">
        <v>44866</v>
      </c>
      <c r="R7194" s="236">
        <v>44986</v>
      </c>
      <c r="S7194" t="s">
        <v>8452</v>
      </c>
      <c r="T7194" s="196"/>
      <c r="U7194" s="196"/>
      <c r="V7194" s="196"/>
      <c r="W7194" s="196"/>
      <c r="X7194" s="222"/>
      <c r="Y7194" t="s">
        <v>8636</v>
      </c>
      <c r="Z7194">
        <v>1777773726</v>
      </c>
      <c r="AA7194" t="s">
        <v>8522</v>
      </c>
      <c r="AB7194" s="221" t="str">
        <f>_xlfn.IFNA(IF(Table[[#This Row],[Programme Partner]]&lt;&gt;Table[[#This Row],[Implementing Partner]],CONCATENATE(Table[[#This Row],[Programme Partner]],"-",Table[[#This Row],[Implementing Partner]]),Table[[#This Row],[Programme Partner]]),"")</f>
        <v>CARE</v>
      </c>
    </row>
    <row r="7195" spans="1:28" ht="16.5" customHeight="1">
      <c r="A7195" s="183"/>
      <c r="B7195" s="195" t="s">
        <v>5039</v>
      </c>
      <c r="C7195" s="198" t="s">
        <v>5039</v>
      </c>
      <c r="D7195" s="212" t="s">
        <v>8455</v>
      </c>
      <c r="E7195" s="269" t="s">
        <v>27</v>
      </c>
      <c r="F7195" s="195" t="s">
        <v>8012</v>
      </c>
      <c r="G7195" t="s">
        <v>8357</v>
      </c>
      <c r="H7195" s="195" t="str">
        <f>IFERROR(VLOOKUP(Table[[#This Row],[Activity Details of Assistance]],WHAT!E:F,2,FALSE),"")</f>
        <v># of door</v>
      </c>
      <c r="I7195" s="195"/>
      <c r="J7195">
        <v>1136</v>
      </c>
      <c r="K7195" t="s">
        <v>8280</v>
      </c>
      <c r="L7195" s="306" t="s">
        <v>13</v>
      </c>
      <c r="M7195" t="s">
        <v>14</v>
      </c>
      <c r="N7195" t="s">
        <v>309</v>
      </c>
      <c r="O7195" t="s">
        <v>1606</v>
      </c>
      <c r="P7195" t="s">
        <v>4662</v>
      </c>
      <c r="Q7195" s="236">
        <v>44866</v>
      </c>
      <c r="R7195" s="236">
        <v>44986</v>
      </c>
      <c r="S7195" t="s">
        <v>8452</v>
      </c>
      <c r="T7195" s="196"/>
      <c r="U7195" s="196"/>
      <c r="V7195" s="196"/>
      <c r="W7195" s="196"/>
      <c r="X7195" s="222"/>
      <c r="Y7195" t="s">
        <v>8636</v>
      </c>
      <c r="Z7195">
        <v>1777773726</v>
      </c>
      <c r="AA7195" t="s">
        <v>8522</v>
      </c>
      <c r="AB7195" s="221" t="str">
        <f>_xlfn.IFNA(IF(Table[[#This Row],[Programme Partner]]&lt;&gt;Table[[#This Row],[Implementing Partner]],CONCATENATE(Table[[#This Row],[Programme Partner]],"-",Table[[#This Row],[Implementing Partner]]),Table[[#This Row],[Programme Partner]]),"")</f>
        <v>CARE</v>
      </c>
    </row>
    <row r="7196" spans="1:28" ht="16.5" customHeight="1">
      <c r="A7196" s="183"/>
      <c r="B7196" s="195" t="s">
        <v>5039</v>
      </c>
      <c r="C7196" s="198" t="s">
        <v>5039</v>
      </c>
      <c r="D7196" s="212" t="s">
        <v>8455</v>
      </c>
      <c r="E7196" s="269" t="s">
        <v>27</v>
      </c>
      <c r="F7196" s="195" t="s">
        <v>8013</v>
      </c>
      <c r="G7196" t="s">
        <v>8313</v>
      </c>
      <c r="H7196" s="195" t="str">
        <f>IFERROR(VLOOKUP(Table[[#This Row],[Activity Details of Assistance]],WHAT!E:F,2,FALSE),"")</f>
        <v># of HP sessions at community level</v>
      </c>
      <c r="I7196" s="195"/>
      <c r="J7196">
        <v>80</v>
      </c>
      <c r="K7196" t="s">
        <v>8280</v>
      </c>
      <c r="L7196" s="306" t="s">
        <v>13</v>
      </c>
      <c r="M7196" t="s">
        <v>14</v>
      </c>
      <c r="N7196" t="s">
        <v>309</v>
      </c>
      <c r="O7196" t="s">
        <v>1606</v>
      </c>
      <c r="P7196" t="s">
        <v>4662</v>
      </c>
      <c r="Q7196" s="236">
        <v>44866</v>
      </c>
      <c r="R7196" s="236">
        <v>44986</v>
      </c>
      <c r="S7196" t="s">
        <v>8452</v>
      </c>
      <c r="T7196" s="196"/>
      <c r="U7196" s="196"/>
      <c r="V7196" s="196"/>
      <c r="W7196" s="196"/>
      <c r="X7196" s="222"/>
      <c r="Y7196" t="s">
        <v>8636</v>
      </c>
      <c r="Z7196">
        <v>1777773726</v>
      </c>
      <c r="AA7196" t="s">
        <v>8522</v>
      </c>
      <c r="AB7196" s="221" t="str">
        <f>_xlfn.IFNA(IF(Table[[#This Row],[Programme Partner]]&lt;&gt;Table[[#This Row],[Implementing Partner]],CONCATENATE(Table[[#This Row],[Programme Partner]],"-",Table[[#This Row],[Implementing Partner]]),Table[[#This Row],[Programme Partner]]),"")</f>
        <v>CARE</v>
      </c>
    </row>
    <row r="7197" spans="1:28" ht="16.5" customHeight="1">
      <c r="A7197" s="183"/>
      <c r="B7197" s="195" t="s">
        <v>5039</v>
      </c>
      <c r="C7197" s="198" t="s">
        <v>5039</v>
      </c>
      <c r="D7197" s="212" t="s">
        <v>8455</v>
      </c>
      <c r="E7197" s="269" t="s">
        <v>27</v>
      </c>
      <c r="F7197" s="195" t="s">
        <v>8013</v>
      </c>
      <c r="G7197" t="s">
        <v>8314</v>
      </c>
      <c r="H7197" s="195" t="str">
        <f>IFERROR(VLOOKUP(Table[[#This Row],[Activity Details of Assistance]],WHAT!E:F,2,FALSE),"")</f>
        <v># of HP sessions at HH level</v>
      </c>
      <c r="I7197" s="195"/>
      <c r="J7197">
        <v>9524</v>
      </c>
      <c r="K7197" t="s">
        <v>8280</v>
      </c>
      <c r="L7197" s="306" t="s">
        <v>13</v>
      </c>
      <c r="M7197" t="s">
        <v>14</v>
      </c>
      <c r="N7197" t="s">
        <v>309</v>
      </c>
      <c r="O7197" t="s">
        <v>1606</v>
      </c>
      <c r="P7197" t="s">
        <v>4662</v>
      </c>
      <c r="Q7197" s="236">
        <v>44866</v>
      </c>
      <c r="R7197" s="236">
        <v>44986</v>
      </c>
      <c r="S7197" t="s">
        <v>8452</v>
      </c>
      <c r="T7197" s="196"/>
      <c r="U7197" s="196"/>
      <c r="V7197" s="196"/>
      <c r="W7197" s="196"/>
      <c r="X7197" s="222"/>
      <c r="Y7197" t="s">
        <v>8636</v>
      </c>
      <c r="Z7197">
        <v>1777773726</v>
      </c>
      <c r="AA7197" t="s">
        <v>8522</v>
      </c>
      <c r="AB7197" s="221" t="str">
        <f>_xlfn.IFNA(IF(Table[[#This Row],[Programme Partner]]&lt;&gt;Table[[#This Row],[Implementing Partner]],CONCATENATE(Table[[#This Row],[Programme Partner]],"-",Table[[#This Row],[Implementing Partner]]),Table[[#This Row],[Programme Partner]]),"")</f>
        <v>CARE</v>
      </c>
    </row>
    <row r="7198" spans="1:28" ht="16.5" customHeight="1">
      <c r="A7198" s="183"/>
      <c r="B7198" s="195" t="s">
        <v>5039</v>
      </c>
      <c r="C7198" s="198" t="s">
        <v>5039</v>
      </c>
      <c r="D7198" s="212" t="s">
        <v>8455</v>
      </c>
      <c r="E7198" s="269" t="s">
        <v>27</v>
      </c>
      <c r="F7198" s="195" t="s">
        <v>8013</v>
      </c>
      <c r="G7198" t="s">
        <v>8368</v>
      </c>
      <c r="H7198" s="195" t="str">
        <f>IFERROR(VLOOKUP(Table[[#This Row],[Activity Details of Assistance]],WHAT!E:F,2,FALSE),"")</f>
        <v># of household</v>
      </c>
      <c r="I7198" s="195"/>
      <c r="J7198">
        <v>11906</v>
      </c>
      <c r="K7198" t="s">
        <v>8280</v>
      </c>
      <c r="L7198" s="306" t="s">
        <v>13</v>
      </c>
      <c r="M7198" t="s">
        <v>14</v>
      </c>
      <c r="N7198" t="s">
        <v>309</v>
      </c>
      <c r="O7198" t="s">
        <v>1606</v>
      </c>
      <c r="P7198" t="s">
        <v>4662</v>
      </c>
      <c r="Q7198" s="236">
        <v>44866</v>
      </c>
      <c r="R7198" s="236">
        <v>44986</v>
      </c>
      <c r="S7198" t="s">
        <v>8452</v>
      </c>
      <c r="T7198" s="196"/>
      <c r="U7198" s="196"/>
      <c r="V7198" s="196"/>
      <c r="W7198" s="196"/>
      <c r="X7198" s="222"/>
      <c r="Y7198" t="s">
        <v>8636</v>
      </c>
      <c r="Z7198">
        <v>1777773726</v>
      </c>
      <c r="AA7198" t="s">
        <v>8522</v>
      </c>
      <c r="AB7198" s="221" t="str">
        <f>_xlfn.IFNA(IF(Table[[#This Row],[Programme Partner]]&lt;&gt;Table[[#This Row],[Implementing Partner]],CONCATENATE(Table[[#This Row],[Programme Partner]],"-",Table[[#This Row],[Implementing Partner]]),Table[[#This Row],[Programme Partner]]),"")</f>
        <v>CARE</v>
      </c>
    </row>
    <row r="7199" spans="1:28" ht="16.5" customHeight="1">
      <c r="A7199" s="183"/>
      <c r="B7199" s="195" t="s">
        <v>5039</v>
      </c>
      <c r="C7199" s="198" t="s">
        <v>5039</v>
      </c>
      <c r="D7199" s="212" t="s">
        <v>8455</v>
      </c>
      <c r="E7199" s="269" t="s">
        <v>27</v>
      </c>
      <c r="F7199" s="195" t="s">
        <v>8014</v>
      </c>
      <c r="G7199" t="s">
        <v>8375</v>
      </c>
      <c r="H7199" s="195" t="str">
        <f>IFERROR(VLOOKUP(Table[[#This Row],[Activity Details of Assistance]],WHAT!E:F,2,FALSE),"")</f>
        <v># of 10L bin</v>
      </c>
      <c r="I7199" s="195"/>
      <c r="J7199">
        <v>6710</v>
      </c>
      <c r="K7199" t="s">
        <v>8280</v>
      </c>
      <c r="L7199" s="306" t="s">
        <v>13</v>
      </c>
      <c r="M7199" t="s">
        <v>14</v>
      </c>
      <c r="N7199" t="s">
        <v>309</v>
      </c>
      <c r="O7199" t="s">
        <v>1606</v>
      </c>
      <c r="P7199" t="s">
        <v>4662</v>
      </c>
      <c r="Q7199" s="236">
        <v>44866</v>
      </c>
      <c r="R7199" s="236">
        <v>44986</v>
      </c>
      <c r="S7199" t="s">
        <v>8452</v>
      </c>
      <c r="T7199" s="196"/>
      <c r="U7199" s="196"/>
      <c r="V7199" s="196"/>
      <c r="W7199" s="196"/>
      <c r="X7199" s="222"/>
      <c r="Y7199" t="s">
        <v>8636</v>
      </c>
      <c r="Z7199">
        <v>1777773726</v>
      </c>
      <c r="AA7199" t="s">
        <v>8522</v>
      </c>
      <c r="AB7199" s="221" t="str">
        <f>_xlfn.IFNA(IF(Table[[#This Row],[Programme Partner]]&lt;&gt;Table[[#This Row],[Implementing Partner]],CONCATENATE(Table[[#This Row],[Programme Partner]],"-",Table[[#This Row],[Implementing Partner]]),Table[[#This Row],[Programme Partner]]),"")</f>
        <v>CARE</v>
      </c>
    </row>
    <row r="7200" spans="1:28" ht="16.5" customHeight="1">
      <c r="A7200" s="183"/>
      <c r="B7200" s="195" t="s">
        <v>4993</v>
      </c>
      <c r="C7200" s="198" t="s">
        <v>4993</v>
      </c>
      <c r="D7200" s="212" t="s">
        <v>4993</v>
      </c>
      <c r="E7200" s="269" t="s">
        <v>27</v>
      </c>
      <c r="F7200" s="195" t="s">
        <v>8011</v>
      </c>
      <c r="G7200" t="s">
        <v>8584</v>
      </c>
      <c r="H7200" s="195" t="str">
        <f>IFERROR(VLOOKUP(Table[[#This Row],[Activity Details of Assistance]],WHAT!E:F,2,FALSE),"")</f>
        <v># of tube well</v>
      </c>
      <c r="I7200" s="195"/>
      <c r="J7200">
        <v>42</v>
      </c>
      <c r="K7200" t="s">
        <v>8280</v>
      </c>
      <c r="L7200" s="306" t="s">
        <v>13</v>
      </c>
      <c r="M7200" t="s">
        <v>14</v>
      </c>
      <c r="N7200" t="s">
        <v>309</v>
      </c>
      <c r="O7200" t="s">
        <v>1606</v>
      </c>
      <c r="P7200" t="s">
        <v>6477</v>
      </c>
      <c r="Q7200" s="236">
        <v>44866</v>
      </c>
      <c r="R7200" s="236">
        <v>44896</v>
      </c>
      <c r="S7200" t="s">
        <v>8452</v>
      </c>
      <c r="T7200" s="196"/>
      <c r="U7200" s="196"/>
      <c r="V7200" s="196"/>
      <c r="W7200" s="196"/>
      <c r="X7200" s="222"/>
      <c r="Y7200" t="s">
        <v>8709</v>
      </c>
      <c r="Z7200" t="s">
        <v>8710</v>
      </c>
      <c r="AA7200" t="s">
        <v>8533</v>
      </c>
      <c r="AB7200" s="221" t="str">
        <f>_xlfn.IFNA(IF(Table[[#This Row],[Programme Partner]]&lt;&gt;Table[[#This Row],[Implementing Partner]],CONCATENATE(Table[[#This Row],[Programme Partner]],"-",Table[[#This Row],[Implementing Partner]]),Table[[#This Row],[Programme Partner]]),"")</f>
        <v>ACF</v>
      </c>
    </row>
    <row r="7201" spans="1:28" ht="16.5" customHeight="1">
      <c r="A7201" s="183"/>
      <c r="B7201" s="195" t="s">
        <v>4993</v>
      </c>
      <c r="C7201" s="198" t="s">
        <v>4993</v>
      </c>
      <c r="D7201" s="212" t="s">
        <v>4993</v>
      </c>
      <c r="E7201" s="269" t="s">
        <v>27</v>
      </c>
      <c r="F7201" s="195" t="s">
        <v>8012</v>
      </c>
      <c r="G7201" t="s">
        <v>8585</v>
      </c>
      <c r="H7201" s="195" t="str">
        <f>IFERROR(VLOOKUP(Table[[#This Row],[Activity Details of Assistance]],WHAT!E:F,2,FALSE),"")</f>
        <v xml:space="preserve"># of door </v>
      </c>
      <c r="I7201" s="195"/>
      <c r="J7201">
        <v>10</v>
      </c>
      <c r="K7201" t="s">
        <v>8280</v>
      </c>
      <c r="L7201" s="306" t="s">
        <v>13</v>
      </c>
      <c r="M7201" t="s">
        <v>14</v>
      </c>
      <c r="N7201" t="s">
        <v>309</v>
      </c>
      <c r="O7201" t="s">
        <v>1606</v>
      </c>
      <c r="P7201" t="s">
        <v>6477</v>
      </c>
      <c r="Q7201" s="236">
        <v>44866</v>
      </c>
      <c r="R7201" s="236">
        <v>44896</v>
      </c>
      <c r="S7201" t="s">
        <v>8452</v>
      </c>
      <c r="T7201" s="196"/>
      <c r="U7201" s="196"/>
      <c r="V7201" s="196"/>
      <c r="W7201" s="196"/>
      <c r="X7201" s="222"/>
      <c r="Y7201" t="s">
        <v>8709</v>
      </c>
      <c r="Z7201" t="s">
        <v>8710</v>
      </c>
      <c r="AA7201" t="s">
        <v>8533</v>
      </c>
      <c r="AB7201" s="221" t="str">
        <f>_xlfn.IFNA(IF(Table[[#This Row],[Programme Partner]]&lt;&gt;Table[[#This Row],[Implementing Partner]],CONCATENATE(Table[[#This Row],[Programme Partner]],"-",Table[[#This Row],[Implementing Partner]]),Table[[#This Row],[Programme Partner]]),"")</f>
        <v>ACF</v>
      </c>
    </row>
    <row r="7202" spans="1:28" ht="16.5" customHeight="1">
      <c r="A7202" s="183"/>
      <c r="B7202" s="195" t="s">
        <v>4993</v>
      </c>
      <c r="C7202" s="198" t="s">
        <v>4993</v>
      </c>
      <c r="D7202" s="212" t="s">
        <v>4993</v>
      </c>
      <c r="E7202" s="269" t="s">
        <v>27</v>
      </c>
      <c r="F7202" s="195" t="s">
        <v>8012</v>
      </c>
      <c r="G7202" t="s">
        <v>8586</v>
      </c>
      <c r="H7202" s="195" t="str">
        <f>IFERROR(VLOOKUP(Table[[#This Row],[Activity Details of Assistance]],WHAT!E:F,2,FALSE),"")</f>
        <v># of door</v>
      </c>
      <c r="I7202" s="195"/>
      <c r="J7202">
        <v>61</v>
      </c>
      <c r="K7202" t="s">
        <v>8280</v>
      </c>
      <c r="L7202" s="306" t="s">
        <v>13</v>
      </c>
      <c r="M7202" t="s">
        <v>14</v>
      </c>
      <c r="N7202" t="s">
        <v>309</v>
      </c>
      <c r="O7202" t="s">
        <v>1606</v>
      </c>
      <c r="P7202" t="s">
        <v>6477</v>
      </c>
      <c r="Q7202" s="236">
        <v>44866</v>
      </c>
      <c r="R7202" s="236">
        <v>44896</v>
      </c>
      <c r="S7202" t="s">
        <v>8452</v>
      </c>
      <c r="T7202" s="196"/>
      <c r="U7202" s="196"/>
      <c r="V7202" s="196"/>
      <c r="W7202" s="196"/>
      <c r="X7202" s="222"/>
      <c r="Y7202" t="s">
        <v>8709</v>
      </c>
      <c r="Z7202" t="s">
        <v>8710</v>
      </c>
      <c r="AA7202" t="s">
        <v>8533</v>
      </c>
      <c r="AB7202" s="221" t="str">
        <f>_xlfn.IFNA(IF(Table[[#This Row],[Programme Partner]]&lt;&gt;Table[[#This Row],[Implementing Partner]],CONCATENATE(Table[[#This Row],[Programme Partner]],"-",Table[[#This Row],[Implementing Partner]]),Table[[#This Row],[Programme Partner]]),"")</f>
        <v>ACF</v>
      </c>
    </row>
    <row r="7203" spans="1:28" ht="16.5" customHeight="1">
      <c r="A7203" s="183"/>
      <c r="B7203" s="195" t="s">
        <v>4993</v>
      </c>
      <c r="C7203" s="198" t="s">
        <v>4993</v>
      </c>
      <c r="D7203" s="212" t="s">
        <v>4993</v>
      </c>
      <c r="E7203" s="269" t="s">
        <v>27</v>
      </c>
      <c r="F7203" s="195" t="s">
        <v>8012</v>
      </c>
      <c r="G7203" t="s">
        <v>8357</v>
      </c>
      <c r="H7203" s="195" t="str">
        <f>IFERROR(VLOOKUP(Table[[#This Row],[Activity Details of Assistance]],WHAT!E:F,2,FALSE),"")</f>
        <v># of door</v>
      </c>
      <c r="I7203" s="195"/>
      <c r="J7203">
        <v>141</v>
      </c>
      <c r="K7203" t="s">
        <v>8280</v>
      </c>
      <c r="L7203" s="306" t="s">
        <v>13</v>
      </c>
      <c r="M7203" t="s">
        <v>14</v>
      </c>
      <c r="N7203" t="s">
        <v>309</v>
      </c>
      <c r="O7203" t="s">
        <v>1606</v>
      </c>
      <c r="P7203" t="s">
        <v>6477</v>
      </c>
      <c r="Q7203" s="236">
        <v>44866</v>
      </c>
      <c r="R7203" s="236">
        <v>44896</v>
      </c>
      <c r="S7203" t="s">
        <v>8452</v>
      </c>
      <c r="T7203" s="196"/>
      <c r="U7203" s="196"/>
      <c r="V7203" s="196"/>
      <c r="W7203" s="196"/>
      <c r="X7203" s="222"/>
      <c r="Y7203" t="s">
        <v>8709</v>
      </c>
      <c r="Z7203" t="s">
        <v>8710</v>
      </c>
      <c r="AA7203" t="s">
        <v>8533</v>
      </c>
      <c r="AB7203" s="221" t="str">
        <f>_xlfn.IFNA(IF(Table[[#This Row],[Programme Partner]]&lt;&gt;Table[[#This Row],[Implementing Partner]],CONCATENATE(Table[[#This Row],[Programme Partner]],"-",Table[[#This Row],[Implementing Partner]]),Table[[#This Row],[Programme Partner]]),"")</f>
        <v>ACF</v>
      </c>
    </row>
    <row r="7204" spans="1:28" ht="16.5" customHeight="1">
      <c r="A7204" s="183"/>
      <c r="B7204" s="195" t="s">
        <v>4993</v>
      </c>
      <c r="C7204" s="198" t="s">
        <v>4993</v>
      </c>
      <c r="D7204" s="212" t="s">
        <v>4993</v>
      </c>
      <c r="E7204" s="269" t="s">
        <v>27</v>
      </c>
      <c r="F7204" s="195" t="s">
        <v>8013</v>
      </c>
      <c r="G7204" t="s">
        <v>8313</v>
      </c>
      <c r="H7204" s="195" t="str">
        <f>IFERROR(VLOOKUP(Table[[#This Row],[Activity Details of Assistance]],WHAT!E:F,2,FALSE),"")</f>
        <v># of HP sessions at community level</v>
      </c>
      <c r="I7204" s="195"/>
      <c r="J7204">
        <v>871</v>
      </c>
      <c r="K7204" t="s">
        <v>8280</v>
      </c>
      <c r="L7204" s="306" t="s">
        <v>13</v>
      </c>
      <c r="M7204" t="s">
        <v>14</v>
      </c>
      <c r="N7204" t="s">
        <v>309</v>
      </c>
      <c r="O7204" t="s">
        <v>1606</v>
      </c>
      <c r="P7204" t="s">
        <v>6477</v>
      </c>
      <c r="Q7204" s="236">
        <v>44866</v>
      </c>
      <c r="R7204" s="236">
        <v>44896</v>
      </c>
      <c r="S7204" t="s">
        <v>8452</v>
      </c>
      <c r="T7204" s="196"/>
      <c r="U7204" s="196"/>
      <c r="V7204" s="196"/>
      <c r="W7204" s="196"/>
      <c r="X7204" s="222"/>
      <c r="Y7204" t="s">
        <v>8709</v>
      </c>
      <c r="Z7204" t="s">
        <v>8710</v>
      </c>
      <c r="AA7204" t="s">
        <v>8533</v>
      </c>
      <c r="AB7204" s="221" t="str">
        <f>_xlfn.IFNA(IF(Table[[#This Row],[Programme Partner]]&lt;&gt;Table[[#This Row],[Implementing Partner]],CONCATENATE(Table[[#This Row],[Programme Partner]],"-",Table[[#This Row],[Implementing Partner]]),Table[[#This Row],[Programme Partner]]),"")</f>
        <v>ACF</v>
      </c>
    </row>
    <row r="7205" spans="1:28" ht="16.5" customHeight="1">
      <c r="A7205" s="183"/>
      <c r="B7205" s="195" t="s">
        <v>4993</v>
      </c>
      <c r="C7205" s="198" t="s">
        <v>4993</v>
      </c>
      <c r="D7205" s="212" t="s">
        <v>4993</v>
      </c>
      <c r="E7205" s="269" t="s">
        <v>27</v>
      </c>
      <c r="F7205" s="195" t="s">
        <v>8013</v>
      </c>
      <c r="G7205" t="s">
        <v>8314</v>
      </c>
      <c r="H7205" s="195" t="str">
        <f>IFERROR(VLOOKUP(Table[[#This Row],[Activity Details of Assistance]],WHAT!E:F,2,FALSE),"")</f>
        <v># of HP sessions at HH level</v>
      </c>
      <c r="I7205" s="195"/>
      <c r="J7205">
        <v>2106</v>
      </c>
      <c r="K7205" t="s">
        <v>8280</v>
      </c>
      <c r="L7205" s="306" t="s">
        <v>13</v>
      </c>
      <c r="M7205" t="s">
        <v>14</v>
      </c>
      <c r="N7205" t="s">
        <v>309</v>
      </c>
      <c r="O7205" t="s">
        <v>1606</v>
      </c>
      <c r="P7205" t="s">
        <v>6477</v>
      </c>
      <c r="Q7205" s="236">
        <v>44866</v>
      </c>
      <c r="R7205" s="236">
        <v>44896</v>
      </c>
      <c r="S7205" t="s">
        <v>8452</v>
      </c>
      <c r="T7205" s="196"/>
      <c r="U7205" s="196"/>
      <c r="V7205" s="196"/>
      <c r="W7205" s="196"/>
      <c r="X7205" s="222"/>
      <c r="Y7205" t="s">
        <v>8709</v>
      </c>
      <c r="Z7205" t="s">
        <v>8710</v>
      </c>
      <c r="AA7205" t="s">
        <v>8533</v>
      </c>
      <c r="AB7205" s="221" t="str">
        <f>_xlfn.IFNA(IF(Table[[#This Row],[Programme Partner]]&lt;&gt;Table[[#This Row],[Implementing Partner]],CONCATENATE(Table[[#This Row],[Programme Partner]],"-",Table[[#This Row],[Implementing Partner]]),Table[[#This Row],[Programme Partner]]),"")</f>
        <v>ACF</v>
      </c>
    </row>
    <row r="7206" spans="1:28" ht="16.5" customHeight="1">
      <c r="A7206" s="183"/>
      <c r="B7206" s="195" t="s">
        <v>4993</v>
      </c>
      <c r="C7206" s="198" t="s">
        <v>4993</v>
      </c>
      <c r="D7206" s="212" t="s">
        <v>4993</v>
      </c>
      <c r="E7206" s="269" t="s">
        <v>27</v>
      </c>
      <c r="F7206" s="195" t="s">
        <v>8013</v>
      </c>
      <c r="G7206" t="s">
        <v>8360</v>
      </c>
      <c r="H7206" s="195" t="str">
        <f>IFERROR(VLOOKUP(Table[[#This Row],[Activity Details of Assistance]],WHAT!E:F,2,FALSE),"")</f>
        <v># of household</v>
      </c>
      <c r="I7206" s="195"/>
      <c r="J7206">
        <v>21</v>
      </c>
      <c r="K7206" t="s">
        <v>8280</v>
      </c>
      <c r="L7206" s="306" t="s">
        <v>13</v>
      </c>
      <c r="M7206" t="s">
        <v>14</v>
      </c>
      <c r="N7206" t="s">
        <v>309</v>
      </c>
      <c r="O7206" t="s">
        <v>1606</v>
      </c>
      <c r="P7206" t="s">
        <v>6477</v>
      </c>
      <c r="Q7206" s="236">
        <v>44866</v>
      </c>
      <c r="R7206" s="236">
        <v>44896</v>
      </c>
      <c r="S7206" t="s">
        <v>8452</v>
      </c>
      <c r="T7206" s="196"/>
      <c r="U7206" s="196"/>
      <c r="V7206" s="196"/>
      <c r="W7206" s="196"/>
      <c r="X7206" s="222"/>
      <c r="Y7206" t="s">
        <v>8709</v>
      </c>
      <c r="Z7206" t="s">
        <v>8710</v>
      </c>
      <c r="AA7206" t="s">
        <v>8533</v>
      </c>
      <c r="AB7206" s="221" t="str">
        <f>_xlfn.IFNA(IF(Table[[#This Row],[Programme Partner]]&lt;&gt;Table[[#This Row],[Implementing Partner]],CONCATENATE(Table[[#This Row],[Programme Partner]],"-",Table[[#This Row],[Implementing Partner]]),Table[[#This Row],[Programme Partner]]),"")</f>
        <v>ACF</v>
      </c>
    </row>
    <row r="7207" spans="1:28" ht="16.5" customHeight="1">
      <c r="A7207" s="183"/>
      <c r="B7207" s="195" t="s">
        <v>4993</v>
      </c>
      <c r="C7207" s="198" t="s">
        <v>4993</v>
      </c>
      <c r="D7207" s="212" t="s">
        <v>6032</v>
      </c>
      <c r="E7207" s="269" t="s">
        <v>27</v>
      </c>
      <c r="F7207" s="195" t="s">
        <v>8011</v>
      </c>
      <c r="G7207" t="s">
        <v>8584</v>
      </c>
      <c r="H7207" s="195" t="str">
        <f>IFERROR(VLOOKUP(Table[[#This Row],[Activity Details of Assistance]],WHAT!E:F,2,FALSE),"")</f>
        <v># of tube well</v>
      </c>
      <c r="I7207" s="195"/>
      <c r="J7207">
        <v>39</v>
      </c>
      <c r="K7207" t="s">
        <v>8280</v>
      </c>
      <c r="L7207" s="306" t="s">
        <v>13</v>
      </c>
      <c r="M7207" t="s">
        <v>14</v>
      </c>
      <c r="N7207" t="s">
        <v>309</v>
      </c>
      <c r="O7207" t="s">
        <v>1606</v>
      </c>
      <c r="P7207" t="s">
        <v>6477</v>
      </c>
      <c r="Q7207" s="236">
        <v>44866</v>
      </c>
      <c r="R7207" s="236">
        <v>44896</v>
      </c>
      <c r="S7207" t="s">
        <v>8452</v>
      </c>
      <c r="T7207" s="196"/>
      <c r="U7207" s="196"/>
      <c r="V7207" s="196"/>
      <c r="W7207" s="196"/>
      <c r="X7207" s="222"/>
      <c r="Y7207" t="s">
        <v>8709</v>
      </c>
      <c r="Z7207" t="s">
        <v>8711</v>
      </c>
      <c r="AA7207" t="s">
        <v>8533</v>
      </c>
      <c r="AB7207" s="221" t="str">
        <f>_xlfn.IFNA(IF(Table[[#This Row],[Programme Partner]]&lt;&gt;Table[[#This Row],[Implementing Partner]],CONCATENATE(Table[[#This Row],[Programme Partner]],"-",Table[[#This Row],[Implementing Partner]]),Table[[#This Row],[Programme Partner]]),"")</f>
        <v>ACF</v>
      </c>
    </row>
    <row r="7208" spans="1:28" ht="16.5" customHeight="1">
      <c r="A7208" s="183"/>
      <c r="B7208" s="195" t="s">
        <v>4993</v>
      </c>
      <c r="C7208" s="198" t="s">
        <v>4993</v>
      </c>
      <c r="D7208" s="212" t="s">
        <v>6032</v>
      </c>
      <c r="E7208" s="269" t="s">
        <v>27</v>
      </c>
      <c r="F7208" s="195" t="s">
        <v>8012</v>
      </c>
      <c r="G7208" t="s">
        <v>8585</v>
      </c>
      <c r="H7208" s="195" t="str">
        <f>IFERROR(VLOOKUP(Table[[#This Row],[Activity Details of Assistance]],WHAT!E:F,2,FALSE),"")</f>
        <v xml:space="preserve"># of door </v>
      </c>
      <c r="I7208" s="195"/>
      <c r="J7208">
        <v>25</v>
      </c>
      <c r="K7208" t="s">
        <v>8280</v>
      </c>
      <c r="L7208" s="306" t="s">
        <v>13</v>
      </c>
      <c r="M7208" t="s">
        <v>14</v>
      </c>
      <c r="N7208" t="s">
        <v>309</v>
      </c>
      <c r="O7208" t="s">
        <v>1606</v>
      </c>
      <c r="P7208" t="s">
        <v>6477</v>
      </c>
      <c r="Q7208" s="236">
        <v>44866</v>
      </c>
      <c r="R7208" s="236">
        <v>44896</v>
      </c>
      <c r="S7208" t="s">
        <v>8452</v>
      </c>
      <c r="T7208" s="196"/>
      <c r="U7208" s="196"/>
      <c r="V7208" s="196"/>
      <c r="W7208" s="196"/>
      <c r="X7208" s="222"/>
      <c r="Y7208" t="s">
        <v>8709</v>
      </c>
      <c r="Z7208" t="s">
        <v>8711</v>
      </c>
      <c r="AA7208" t="s">
        <v>8533</v>
      </c>
      <c r="AB7208" s="221" t="str">
        <f>_xlfn.IFNA(IF(Table[[#This Row],[Programme Partner]]&lt;&gt;Table[[#This Row],[Implementing Partner]],CONCATENATE(Table[[#This Row],[Programme Partner]],"-",Table[[#This Row],[Implementing Partner]]),Table[[#This Row],[Programme Partner]]),"")</f>
        <v>ACF</v>
      </c>
    </row>
    <row r="7209" spans="1:28" ht="16.5" customHeight="1">
      <c r="A7209" s="183"/>
      <c r="B7209" s="195" t="s">
        <v>4993</v>
      </c>
      <c r="C7209" s="198" t="s">
        <v>4993</v>
      </c>
      <c r="D7209" s="212" t="s">
        <v>6032</v>
      </c>
      <c r="E7209" s="269" t="s">
        <v>27</v>
      </c>
      <c r="F7209" s="195" t="s">
        <v>8012</v>
      </c>
      <c r="G7209" t="s">
        <v>8359</v>
      </c>
      <c r="H7209" s="195" t="str">
        <f>IFERROR(VLOOKUP(Table[[#This Row],[Activity Details of Assistance]],WHAT!E:F,2,FALSE),"")</f>
        <v># of FSM Site</v>
      </c>
      <c r="I7209" s="195"/>
      <c r="J7209">
        <v>1</v>
      </c>
      <c r="K7209" t="s">
        <v>8280</v>
      </c>
      <c r="L7209" s="306" t="s">
        <v>13</v>
      </c>
      <c r="M7209" t="s">
        <v>14</v>
      </c>
      <c r="N7209" t="s">
        <v>309</v>
      </c>
      <c r="O7209" t="s">
        <v>1606</v>
      </c>
      <c r="P7209" t="s">
        <v>6477</v>
      </c>
      <c r="Q7209" s="236">
        <v>44866</v>
      </c>
      <c r="R7209" s="236">
        <v>44896</v>
      </c>
      <c r="S7209" t="s">
        <v>8452</v>
      </c>
      <c r="T7209" s="196"/>
      <c r="U7209" s="196"/>
      <c r="V7209" s="196"/>
      <c r="W7209" s="196"/>
      <c r="X7209" s="222"/>
      <c r="Y7209" t="s">
        <v>8709</v>
      </c>
      <c r="Z7209" t="s">
        <v>8711</v>
      </c>
      <c r="AA7209" t="s">
        <v>8533</v>
      </c>
      <c r="AB7209" s="221" t="str">
        <f>_xlfn.IFNA(IF(Table[[#This Row],[Programme Partner]]&lt;&gt;Table[[#This Row],[Implementing Partner]],CONCATENATE(Table[[#This Row],[Programme Partner]],"-",Table[[#This Row],[Implementing Partner]]),Table[[#This Row],[Programme Partner]]),"")</f>
        <v>ACF</v>
      </c>
    </row>
    <row r="7210" spans="1:28" ht="16.5" customHeight="1">
      <c r="A7210" s="183"/>
      <c r="B7210" s="195" t="s">
        <v>4993</v>
      </c>
      <c r="C7210" s="198" t="s">
        <v>4993</v>
      </c>
      <c r="D7210" s="212" t="s">
        <v>6032</v>
      </c>
      <c r="E7210" s="269" t="s">
        <v>27</v>
      </c>
      <c r="F7210" s="195" t="s">
        <v>8012</v>
      </c>
      <c r="G7210" t="s">
        <v>8586</v>
      </c>
      <c r="H7210" s="195" t="str">
        <f>IFERROR(VLOOKUP(Table[[#This Row],[Activity Details of Assistance]],WHAT!E:F,2,FALSE),"")</f>
        <v># of door</v>
      </c>
      <c r="I7210" s="195"/>
      <c r="J7210">
        <v>112</v>
      </c>
      <c r="K7210" t="s">
        <v>8280</v>
      </c>
      <c r="L7210" s="306" t="s">
        <v>13</v>
      </c>
      <c r="M7210" t="s">
        <v>14</v>
      </c>
      <c r="N7210" t="s">
        <v>309</v>
      </c>
      <c r="O7210" t="s">
        <v>1606</v>
      </c>
      <c r="P7210" t="s">
        <v>6477</v>
      </c>
      <c r="Q7210" s="236">
        <v>44866</v>
      </c>
      <c r="R7210" s="236">
        <v>44896</v>
      </c>
      <c r="S7210" t="s">
        <v>8452</v>
      </c>
      <c r="T7210" s="196"/>
      <c r="U7210" s="196"/>
      <c r="V7210" s="196"/>
      <c r="W7210" s="196"/>
      <c r="X7210" s="222"/>
      <c r="Y7210" t="s">
        <v>8709</v>
      </c>
      <c r="Z7210" t="s">
        <v>8711</v>
      </c>
      <c r="AA7210" t="s">
        <v>8533</v>
      </c>
      <c r="AB7210" s="221" t="str">
        <f>_xlfn.IFNA(IF(Table[[#This Row],[Programme Partner]]&lt;&gt;Table[[#This Row],[Implementing Partner]],CONCATENATE(Table[[#This Row],[Programme Partner]],"-",Table[[#This Row],[Implementing Partner]]),Table[[#This Row],[Programme Partner]]),"")</f>
        <v>ACF</v>
      </c>
    </row>
    <row r="7211" spans="1:28" ht="16.5" customHeight="1">
      <c r="A7211" s="183"/>
      <c r="B7211" s="195" t="s">
        <v>4993</v>
      </c>
      <c r="C7211" s="198" t="s">
        <v>4993</v>
      </c>
      <c r="D7211" s="212" t="s">
        <v>6032</v>
      </c>
      <c r="E7211" s="269" t="s">
        <v>27</v>
      </c>
      <c r="F7211" s="195" t="s">
        <v>8012</v>
      </c>
      <c r="G7211" t="s">
        <v>8357</v>
      </c>
      <c r="H7211" s="195" t="str">
        <f>IFERROR(VLOOKUP(Table[[#This Row],[Activity Details of Assistance]],WHAT!E:F,2,FALSE),"")</f>
        <v># of door</v>
      </c>
      <c r="I7211" s="195"/>
      <c r="J7211">
        <v>168</v>
      </c>
      <c r="K7211" t="s">
        <v>8280</v>
      </c>
      <c r="L7211" s="306" t="s">
        <v>13</v>
      </c>
      <c r="M7211" t="s">
        <v>14</v>
      </c>
      <c r="N7211" t="s">
        <v>309</v>
      </c>
      <c r="O7211" t="s">
        <v>1606</v>
      </c>
      <c r="P7211" t="s">
        <v>6477</v>
      </c>
      <c r="Q7211" s="236">
        <v>44866</v>
      </c>
      <c r="R7211" s="236">
        <v>44896</v>
      </c>
      <c r="S7211" t="s">
        <v>8452</v>
      </c>
      <c r="T7211" s="196"/>
      <c r="U7211" s="196"/>
      <c r="V7211" s="196"/>
      <c r="W7211" s="196"/>
      <c r="X7211" s="222"/>
      <c r="Y7211" t="s">
        <v>8709</v>
      </c>
      <c r="Z7211" t="s">
        <v>8711</v>
      </c>
      <c r="AA7211" t="s">
        <v>8533</v>
      </c>
      <c r="AB7211" s="221" t="str">
        <f>_xlfn.IFNA(IF(Table[[#This Row],[Programme Partner]]&lt;&gt;Table[[#This Row],[Implementing Partner]],CONCATENATE(Table[[#This Row],[Programme Partner]],"-",Table[[#This Row],[Implementing Partner]]),Table[[#This Row],[Programme Partner]]),"")</f>
        <v>ACF</v>
      </c>
    </row>
    <row r="7212" spans="1:28" ht="16.5" customHeight="1">
      <c r="A7212" s="183"/>
      <c r="B7212" s="195" t="s">
        <v>4993</v>
      </c>
      <c r="C7212" s="198" t="s">
        <v>4993</v>
      </c>
      <c r="D7212" s="212" t="s">
        <v>6032</v>
      </c>
      <c r="E7212" s="269" t="s">
        <v>27</v>
      </c>
      <c r="F7212" s="195" t="s">
        <v>8013</v>
      </c>
      <c r="G7212" t="s">
        <v>8313</v>
      </c>
      <c r="H7212" s="195" t="str">
        <f>IFERROR(VLOOKUP(Table[[#This Row],[Activity Details of Assistance]],WHAT!E:F,2,FALSE),"")</f>
        <v># of HP sessions at community level</v>
      </c>
      <c r="I7212" s="195"/>
      <c r="J7212">
        <v>999</v>
      </c>
      <c r="K7212" t="s">
        <v>8280</v>
      </c>
      <c r="L7212" s="306" t="s">
        <v>13</v>
      </c>
      <c r="M7212" t="s">
        <v>14</v>
      </c>
      <c r="N7212" t="s">
        <v>309</v>
      </c>
      <c r="O7212" t="s">
        <v>1606</v>
      </c>
      <c r="P7212" t="s">
        <v>6477</v>
      </c>
      <c r="Q7212" s="236">
        <v>44866</v>
      </c>
      <c r="R7212" s="236">
        <v>44896</v>
      </c>
      <c r="S7212" t="s">
        <v>8452</v>
      </c>
      <c r="T7212" s="196"/>
      <c r="U7212" s="196"/>
      <c r="V7212" s="196"/>
      <c r="W7212" s="196"/>
      <c r="X7212" s="222"/>
      <c r="Y7212" t="s">
        <v>8709</v>
      </c>
      <c r="Z7212" t="s">
        <v>8711</v>
      </c>
      <c r="AA7212" t="s">
        <v>8533</v>
      </c>
      <c r="AB7212" s="221" t="str">
        <f>_xlfn.IFNA(IF(Table[[#This Row],[Programme Partner]]&lt;&gt;Table[[#This Row],[Implementing Partner]],CONCATENATE(Table[[#This Row],[Programme Partner]],"-",Table[[#This Row],[Implementing Partner]]),Table[[#This Row],[Programme Partner]]),"")</f>
        <v>ACF</v>
      </c>
    </row>
    <row r="7213" spans="1:28" ht="16.5" customHeight="1">
      <c r="A7213" s="183"/>
      <c r="B7213" s="195" t="s">
        <v>4993</v>
      </c>
      <c r="C7213" s="198" t="s">
        <v>4993</v>
      </c>
      <c r="D7213" s="212" t="s">
        <v>6032</v>
      </c>
      <c r="E7213" s="269" t="s">
        <v>27</v>
      </c>
      <c r="F7213" s="195" t="s">
        <v>8013</v>
      </c>
      <c r="G7213" t="s">
        <v>8314</v>
      </c>
      <c r="H7213" s="195" t="str">
        <f>IFERROR(VLOOKUP(Table[[#This Row],[Activity Details of Assistance]],WHAT!E:F,2,FALSE),"")</f>
        <v># of HP sessions at HH level</v>
      </c>
      <c r="I7213" s="195"/>
      <c r="J7213">
        <v>2106</v>
      </c>
      <c r="K7213" t="s">
        <v>8280</v>
      </c>
      <c r="L7213" s="306" t="s">
        <v>13</v>
      </c>
      <c r="M7213" t="s">
        <v>14</v>
      </c>
      <c r="N7213" t="s">
        <v>309</v>
      </c>
      <c r="O7213" t="s">
        <v>1606</v>
      </c>
      <c r="P7213" t="s">
        <v>6477</v>
      </c>
      <c r="Q7213" s="236">
        <v>44866</v>
      </c>
      <c r="R7213" s="236">
        <v>44896</v>
      </c>
      <c r="S7213" t="s">
        <v>8452</v>
      </c>
      <c r="T7213" s="196"/>
      <c r="U7213" s="196"/>
      <c r="V7213" s="196"/>
      <c r="W7213" s="196"/>
      <c r="X7213" s="222"/>
      <c r="Y7213" t="s">
        <v>8709</v>
      </c>
      <c r="Z7213" t="s">
        <v>8711</v>
      </c>
      <c r="AA7213" t="s">
        <v>8533</v>
      </c>
      <c r="AB7213" s="221" t="str">
        <f>_xlfn.IFNA(IF(Table[[#This Row],[Programme Partner]]&lt;&gt;Table[[#This Row],[Implementing Partner]],CONCATENATE(Table[[#This Row],[Programme Partner]],"-",Table[[#This Row],[Implementing Partner]]),Table[[#This Row],[Programme Partner]]),"")</f>
        <v>ACF</v>
      </c>
    </row>
    <row r="7214" spans="1:28" ht="16.5" customHeight="1">
      <c r="A7214" s="183"/>
      <c r="B7214" s="195" t="s">
        <v>4993</v>
      </c>
      <c r="C7214" s="198" t="s">
        <v>4993</v>
      </c>
      <c r="D7214" s="212" t="s">
        <v>6032</v>
      </c>
      <c r="E7214" s="269" t="s">
        <v>27</v>
      </c>
      <c r="F7214" s="195" t="s">
        <v>8013</v>
      </c>
      <c r="G7214" t="s">
        <v>8360</v>
      </c>
      <c r="H7214" s="195" t="str">
        <f>IFERROR(VLOOKUP(Table[[#This Row],[Activity Details of Assistance]],WHAT!E:F,2,FALSE),"")</f>
        <v># of household</v>
      </c>
      <c r="I7214" s="195"/>
      <c r="J7214">
        <v>21</v>
      </c>
      <c r="K7214" t="s">
        <v>8280</v>
      </c>
      <c r="L7214" s="306" t="s">
        <v>13</v>
      </c>
      <c r="M7214" t="s">
        <v>14</v>
      </c>
      <c r="N7214" t="s">
        <v>309</v>
      </c>
      <c r="O7214" t="s">
        <v>1606</v>
      </c>
      <c r="P7214" t="s">
        <v>6477</v>
      </c>
      <c r="Q7214" s="236">
        <v>44866</v>
      </c>
      <c r="R7214" s="236">
        <v>44896</v>
      </c>
      <c r="S7214" t="s">
        <v>8452</v>
      </c>
      <c r="T7214" s="196"/>
      <c r="U7214" s="196"/>
      <c r="V7214" s="196"/>
      <c r="W7214" s="196"/>
      <c r="X7214" s="222"/>
      <c r="Y7214" t="s">
        <v>8709</v>
      </c>
      <c r="Z7214" t="s">
        <v>8711</v>
      </c>
      <c r="AA7214" t="s">
        <v>8533</v>
      </c>
      <c r="AB7214" s="221" t="str">
        <f>_xlfn.IFNA(IF(Table[[#This Row],[Programme Partner]]&lt;&gt;Table[[#This Row],[Implementing Partner]],CONCATENATE(Table[[#This Row],[Programme Partner]],"-",Table[[#This Row],[Implementing Partner]]),Table[[#This Row],[Programme Partner]]),"")</f>
        <v>ACF</v>
      </c>
    </row>
    <row r="7215" spans="1:28" ht="16.5" customHeight="1">
      <c r="A7215" s="183"/>
      <c r="B7215" s="195" t="s">
        <v>4993</v>
      </c>
      <c r="C7215" s="198" t="s">
        <v>4993</v>
      </c>
      <c r="D7215" s="212" t="s">
        <v>6032</v>
      </c>
      <c r="E7215" s="269" t="s">
        <v>27</v>
      </c>
      <c r="F7215" s="195" t="s">
        <v>8014</v>
      </c>
      <c r="G7215" s="103" t="s">
        <v>8361</v>
      </c>
      <c r="H7215" s="195" t="str">
        <f>IFERROR(VLOOKUP(Table[[#This Row],[Activity Details of Assistance]],WHAT!E:F,2,FALSE),"")</f>
        <v># of plant</v>
      </c>
      <c r="I7215" s="195"/>
      <c r="J7215">
        <v>1</v>
      </c>
      <c r="K7215" t="s">
        <v>8280</v>
      </c>
      <c r="L7215" s="306" t="s">
        <v>13</v>
      </c>
      <c r="M7215" t="s">
        <v>14</v>
      </c>
      <c r="N7215" t="s">
        <v>309</v>
      </c>
      <c r="O7215" t="s">
        <v>1606</v>
      </c>
      <c r="P7215" t="s">
        <v>6477</v>
      </c>
      <c r="Q7215" s="236">
        <v>44866</v>
      </c>
      <c r="R7215" s="236">
        <v>44896</v>
      </c>
      <c r="S7215" t="s">
        <v>8452</v>
      </c>
      <c r="T7215" s="196"/>
      <c r="U7215" s="196"/>
      <c r="V7215" s="196"/>
      <c r="W7215" s="196"/>
      <c r="X7215" s="222"/>
      <c r="Y7215" t="s">
        <v>8709</v>
      </c>
      <c r="Z7215" t="s">
        <v>8711</v>
      </c>
      <c r="AA7215" t="s">
        <v>8533</v>
      </c>
      <c r="AB7215" s="221" t="str">
        <f>_xlfn.IFNA(IF(Table[[#This Row],[Programme Partner]]&lt;&gt;Table[[#This Row],[Implementing Partner]],CONCATENATE(Table[[#This Row],[Programme Partner]],"-",Table[[#This Row],[Implementing Partner]]),Table[[#This Row],[Programme Partner]]),"")</f>
        <v>ACF</v>
      </c>
    </row>
    <row r="7216" spans="1:28" ht="16.5" customHeight="1">
      <c r="A7216" s="183"/>
      <c r="B7216" s="195" t="s">
        <v>4993</v>
      </c>
      <c r="C7216" s="198" t="s">
        <v>4993</v>
      </c>
      <c r="D7216" s="212" t="s">
        <v>4993</v>
      </c>
      <c r="E7216" s="269" t="s">
        <v>27</v>
      </c>
      <c r="F7216" s="195" t="s">
        <v>8011</v>
      </c>
      <c r="G7216" t="s">
        <v>8584</v>
      </c>
      <c r="H7216" s="195" t="str">
        <f>IFERROR(VLOOKUP(Table[[#This Row],[Activity Details of Assistance]],WHAT!E:F,2,FALSE),"")</f>
        <v># of tube well</v>
      </c>
      <c r="I7216" s="195"/>
      <c r="J7216">
        <v>26</v>
      </c>
      <c r="K7216" t="s">
        <v>8280</v>
      </c>
      <c r="L7216" s="306" t="s">
        <v>13</v>
      </c>
      <c r="M7216" t="s">
        <v>14</v>
      </c>
      <c r="N7216" t="s">
        <v>309</v>
      </c>
      <c r="O7216" t="s">
        <v>1606</v>
      </c>
      <c r="P7216" t="s">
        <v>6397</v>
      </c>
      <c r="Q7216" s="236">
        <v>44866</v>
      </c>
      <c r="R7216" s="236">
        <v>44896</v>
      </c>
      <c r="S7216" t="s">
        <v>8452</v>
      </c>
      <c r="T7216" s="196"/>
      <c r="U7216" s="196"/>
      <c r="V7216" s="196"/>
      <c r="W7216" s="196"/>
      <c r="X7216" s="222"/>
      <c r="Y7216" t="s">
        <v>8709</v>
      </c>
      <c r="Z7216" t="s">
        <v>8711</v>
      </c>
      <c r="AA7216" t="s">
        <v>8533</v>
      </c>
      <c r="AB7216" s="221" t="str">
        <f>_xlfn.IFNA(IF(Table[[#This Row],[Programme Partner]]&lt;&gt;Table[[#This Row],[Implementing Partner]],CONCATENATE(Table[[#This Row],[Programme Partner]],"-",Table[[#This Row],[Implementing Partner]]),Table[[#This Row],[Programme Partner]]),"")</f>
        <v>ACF</v>
      </c>
    </row>
    <row r="7217" spans="1:28" ht="16.5" customHeight="1">
      <c r="A7217" s="183"/>
      <c r="B7217" s="195" t="s">
        <v>4993</v>
      </c>
      <c r="C7217" s="198" t="s">
        <v>4993</v>
      </c>
      <c r="D7217" s="212" t="s">
        <v>4993</v>
      </c>
      <c r="E7217" s="269" t="s">
        <v>27</v>
      </c>
      <c r="F7217" s="195" t="s">
        <v>8012</v>
      </c>
      <c r="G7217" t="s">
        <v>8585</v>
      </c>
      <c r="H7217" s="195" t="str">
        <f>IFERROR(VLOOKUP(Table[[#This Row],[Activity Details of Assistance]],WHAT!E:F,2,FALSE),"")</f>
        <v xml:space="preserve"># of door </v>
      </c>
      <c r="I7217" s="195"/>
      <c r="J7217">
        <v>25</v>
      </c>
      <c r="K7217" t="s">
        <v>8280</v>
      </c>
      <c r="L7217" s="306" t="s">
        <v>13</v>
      </c>
      <c r="M7217" t="s">
        <v>14</v>
      </c>
      <c r="N7217" t="s">
        <v>309</v>
      </c>
      <c r="O7217" t="s">
        <v>1606</v>
      </c>
      <c r="P7217" t="s">
        <v>6397</v>
      </c>
      <c r="Q7217" s="236">
        <v>44866</v>
      </c>
      <c r="R7217" s="236">
        <v>44896</v>
      </c>
      <c r="S7217" t="s">
        <v>8452</v>
      </c>
      <c r="T7217" s="196"/>
      <c r="U7217" s="196"/>
      <c r="V7217" s="196"/>
      <c r="W7217" s="196"/>
      <c r="X7217" s="222"/>
      <c r="Y7217" t="s">
        <v>8709</v>
      </c>
      <c r="Z7217" t="s">
        <v>8711</v>
      </c>
      <c r="AA7217" t="s">
        <v>8533</v>
      </c>
      <c r="AB7217" s="221" t="str">
        <f>_xlfn.IFNA(IF(Table[[#This Row],[Programme Partner]]&lt;&gt;Table[[#This Row],[Implementing Partner]],CONCATENATE(Table[[#This Row],[Programme Partner]],"-",Table[[#This Row],[Implementing Partner]]),Table[[#This Row],[Programme Partner]]),"")</f>
        <v>ACF</v>
      </c>
    </row>
    <row r="7218" spans="1:28" ht="16.5" customHeight="1">
      <c r="A7218" s="183"/>
      <c r="B7218" s="195" t="s">
        <v>4993</v>
      </c>
      <c r="C7218" s="198" t="s">
        <v>4993</v>
      </c>
      <c r="D7218" s="212" t="s">
        <v>4993</v>
      </c>
      <c r="E7218" s="269" t="s">
        <v>27</v>
      </c>
      <c r="F7218" s="195" t="s">
        <v>8012</v>
      </c>
      <c r="G7218" t="s">
        <v>8359</v>
      </c>
      <c r="H7218" s="195" t="str">
        <f>IFERROR(VLOOKUP(Table[[#This Row],[Activity Details of Assistance]],WHAT!E:F,2,FALSE),"")</f>
        <v># of FSM Site</v>
      </c>
      <c r="I7218" s="195"/>
      <c r="J7218">
        <v>2</v>
      </c>
      <c r="K7218" t="s">
        <v>8280</v>
      </c>
      <c r="L7218" s="306" t="s">
        <v>13</v>
      </c>
      <c r="M7218" t="s">
        <v>14</v>
      </c>
      <c r="N7218" t="s">
        <v>309</v>
      </c>
      <c r="O7218" t="s">
        <v>1606</v>
      </c>
      <c r="P7218" t="s">
        <v>6397</v>
      </c>
      <c r="Q7218" s="236">
        <v>44866</v>
      </c>
      <c r="R7218" s="236">
        <v>44896</v>
      </c>
      <c r="S7218" t="s">
        <v>8452</v>
      </c>
      <c r="T7218" s="196"/>
      <c r="U7218" s="196"/>
      <c r="V7218" s="196"/>
      <c r="W7218" s="196"/>
      <c r="X7218" s="222"/>
      <c r="Y7218" t="s">
        <v>8709</v>
      </c>
      <c r="Z7218" t="s">
        <v>8711</v>
      </c>
      <c r="AA7218" t="s">
        <v>8533</v>
      </c>
      <c r="AB7218" s="221" t="str">
        <f>_xlfn.IFNA(IF(Table[[#This Row],[Programme Partner]]&lt;&gt;Table[[#This Row],[Implementing Partner]],CONCATENATE(Table[[#This Row],[Programme Partner]],"-",Table[[#This Row],[Implementing Partner]]),Table[[#This Row],[Programme Partner]]),"")</f>
        <v>ACF</v>
      </c>
    </row>
    <row r="7219" spans="1:28" ht="16.5" customHeight="1">
      <c r="A7219" s="183"/>
      <c r="B7219" s="195" t="s">
        <v>4993</v>
      </c>
      <c r="C7219" s="198" t="s">
        <v>4993</v>
      </c>
      <c r="D7219" s="212" t="s">
        <v>4993</v>
      </c>
      <c r="E7219" s="269" t="s">
        <v>27</v>
      </c>
      <c r="F7219" s="195" t="s">
        <v>8012</v>
      </c>
      <c r="G7219" t="s">
        <v>8586</v>
      </c>
      <c r="H7219" s="195" t="str">
        <f>IFERROR(VLOOKUP(Table[[#This Row],[Activity Details of Assistance]],WHAT!E:F,2,FALSE),"")</f>
        <v># of door</v>
      </c>
      <c r="I7219" s="195"/>
      <c r="J7219">
        <v>28</v>
      </c>
      <c r="K7219" t="s">
        <v>8280</v>
      </c>
      <c r="L7219" s="306" t="s">
        <v>13</v>
      </c>
      <c r="M7219" t="s">
        <v>14</v>
      </c>
      <c r="N7219" t="s">
        <v>309</v>
      </c>
      <c r="O7219" t="s">
        <v>1606</v>
      </c>
      <c r="P7219" t="s">
        <v>6397</v>
      </c>
      <c r="Q7219" s="236">
        <v>44866</v>
      </c>
      <c r="R7219" s="236">
        <v>44896</v>
      </c>
      <c r="S7219" t="s">
        <v>8452</v>
      </c>
      <c r="T7219" s="196"/>
      <c r="U7219" s="196"/>
      <c r="V7219" s="196"/>
      <c r="W7219" s="196"/>
      <c r="X7219" s="222"/>
      <c r="Y7219" t="s">
        <v>8709</v>
      </c>
      <c r="Z7219" t="s">
        <v>8711</v>
      </c>
      <c r="AA7219" t="s">
        <v>8533</v>
      </c>
      <c r="AB7219" s="221" t="str">
        <f>_xlfn.IFNA(IF(Table[[#This Row],[Programme Partner]]&lt;&gt;Table[[#This Row],[Implementing Partner]],CONCATENATE(Table[[#This Row],[Programme Partner]],"-",Table[[#This Row],[Implementing Partner]]),Table[[#This Row],[Programme Partner]]),"")</f>
        <v>ACF</v>
      </c>
    </row>
    <row r="7220" spans="1:28" ht="16.5" customHeight="1">
      <c r="A7220" s="183"/>
      <c r="B7220" s="195" t="s">
        <v>4993</v>
      </c>
      <c r="C7220" s="198" t="s">
        <v>4993</v>
      </c>
      <c r="D7220" s="212" t="s">
        <v>4993</v>
      </c>
      <c r="E7220" s="269" t="s">
        <v>27</v>
      </c>
      <c r="F7220" s="195" t="s">
        <v>8012</v>
      </c>
      <c r="G7220" t="s">
        <v>8357</v>
      </c>
      <c r="H7220" s="195" t="str">
        <f>IFERROR(VLOOKUP(Table[[#This Row],[Activity Details of Assistance]],WHAT!E:F,2,FALSE),"")</f>
        <v># of door</v>
      </c>
      <c r="I7220" s="195"/>
      <c r="J7220">
        <v>96</v>
      </c>
      <c r="K7220" t="s">
        <v>8280</v>
      </c>
      <c r="L7220" s="306" t="s">
        <v>13</v>
      </c>
      <c r="M7220" t="s">
        <v>14</v>
      </c>
      <c r="N7220" t="s">
        <v>309</v>
      </c>
      <c r="O7220" t="s">
        <v>1606</v>
      </c>
      <c r="P7220" t="s">
        <v>6397</v>
      </c>
      <c r="Q7220" s="236">
        <v>44866</v>
      </c>
      <c r="R7220" s="236">
        <v>44896</v>
      </c>
      <c r="S7220" t="s">
        <v>8452</v>
      </c>
      <c r="T7220" s="196"/>
      <c r="U7220" s="196"/>
      <c r="V7220" s="196"/>
      <c r="W7220" s="196"/>
      <c r="X7220" s="222"/>
      <c r="Y7220" t="s">
        <v>8709</v>
      </c>
      <c r="Z7220" t="s">
        <v>8711</v>
      </c>
      <c r="AA7220" t="s">
        <v>8533</v>
      </c>
      <c r="AB7220" s="221" t="str">
        <f>_xlfn.IFNA(IF(Table[[#This Row],[Programme Partner]]&lt;&gt;Table[[#This Row],[Implementing Partner]],CONCATENATE(Table[[#This Row],[Programme Partner]],"-",Table[[#This Row],[Implementing Partner]]),Table[[#This Row],[Programme Partner]]),"")</f>
        <v>ACF</v>
      </c>
    </row>
    <row r="7221" spans="1:28" ht="16.5" customHeight="1">
      <c r="A7221" s="183"/>
      <c r="B7221" s="195" t="s">
        <v>4993</v>
      </c>
      <c r="C7221" s="198" t="s">
        <v>4993</v>
      </c>
      <c r="D7221" s="212" t="s">
        <v>4993</v>
      </c>
      <c r="E7221" s="269" t="s">
        <v>27</v>
      </c>
      <c r="F7221" s="195" t="s">
        <v>8013</v>
      </c>
      <c r="G7221" t="s">
        <v>8313</v>
      </c>
      <c r="H7221" s="195" t="str">
        <f>IFERROR(VLOOKUP(Table[[#This Row],[Activity Details of Assistance]],WHAT!E:F,2,FALSE),"")</f>
        <v># of HP sessions at community level</v>
      </c>
      <c r="I7221" s="195"/>
      <c r="J7221">
        <v>391</v>
      </c>
      <c r="K7221" t="s">
        <v>8280</v>
      </c>
      <c r="L7221" s="306" t="s">
        <v>13</v>
      </c>
      <c r="M7221" t="s">
        <v>14</v>
      </c>
      <c r="N7221" t="s">
        <v>309</v>
      </c>
      <c r="O7221" t="s">
        <v>1606</v>
      </c>
      <c r="P7221" t="s">
        <v>6397</v>
      </c>
      <c r="Q7221" s="236">
        <v>44866</v>
      </c>
      <c r="R7221" s="236">
        <v>44896</v>
      </c>
      <c r="S7221" t="s">
        <v>8452</v>
      </c>
      <c r="T7221" s="196"/>
      <c r="U7221" s="196"/>
      <c r="V7221" s="196"/>
      <c r="W7221" s="196"/>
      <c r="X7221" s="222"/>
      <c r="Y7221" t="s">
        <v>8709</v>
      </c>
      <c r="Z7221" t="s">
        <v>8711</v>
      </c>
      <c r="AA7221" t="s">
        <v>8533</v>
      </c>
      <c r="AB7221" s="221" t="str">
        <f>_xlfn.IFNA(IF(Table[[#This Row],[Programme Partner]]&lt;&gt;Table[[#This Row],[Implementing Partner]],CONCATENATE(Table[[#This Row],[Programme Partner]],"-",Table[[#This Row],[Implementing Partner]]),Table[[#This Row],[Programme Partner]]),"")</f>
        <v>ACF</v>
      </c>
    </row>
    <row r="7222" spans="1:28" ht="16.5" customHeight="1">
      <c r="A7222" s="183"/>
      <c r="B7222" s="195" t="s">
        <v>4993</v>
      </c>
      <c r="C7222" s="198" t="s">
        <v>4993</v>
      </c>
      <c r="D7222" s="212" t="s">
        <v>4993</v>
      </c>
      <c r="E7222" s="269" t="s">
        <v>27</v>
      </c>
      <c r="F7222" s="195" t="s">
        <v>8013</v>
      </c>
      <c r="G7222" t="s">
        <v>8314</v>
      </c>
      <c r="H7222" s="195" t="str">
        <f>IFERROR(VLOOKUP(Table[[#This Row],[Activity Details of Assistance]],WHAT!E:F,2,FALSE),"")</f>
        <v># of HP sessions at HH level</v>
      </c>
      <c r="I7222" s="195"/>
      <c r="J7222">
        <v>926</v>
      </c>
      <c r="K7222" t="s">
        <v>8280</v>
      </c>
      <c r="L7222" s="306" t="s">
        <v>13</v>
      </c>
      <c r="M7222" t="s">
        <v>14</v>
      </c>
      <c r="N7222" t="s">
        <v>309</v>
      </c>
      <c r="O7222" t="s">
        <v>1606</v>
      </c>
      <c r="P7222" t="s">
        <v>6397</v>
      </c>
      <c r="Q7222" s="236">
        <v>44866</v>
      </c>
      <c r="R7222" s="236">
        <v>44896</v>
      </c>
      <c r="S7222" t="s">
        <v>8452</v>
      </c>
      <c r="T7222" s="196"/>
      <c r="U7222" s="196"/>
      <c r="V7222" s="196"/>
      <c r="W7222" s="196"/>
      <c r="X7222" s="222"/>
      <c r="Y7222" t="s">
        <v>8709</v>
      </c>
      <c r="Z7222" t="s">
        <v>8711</v>
      </c>
      <c r="AA7222" t="s">
        <v>8533</v>
      </c>
      <c r="AB7222" s="221" t="str">
        <f>_xlfn.IFNA(IF(Table[[#This Row],[Programme Partner]]&lt;&gt;Table[[#This Row],[Implementing Partner]],CONCATENATE(Table[[#This Row],[Programme Partner]],"-",Table[[#This Row],[Implementing Partner]]),Table[[#This Row],[Programme Partner]]),"")</f>
        <v>ACF</v>
      </c>
    </row>
    <row r="7223" spans="1:28" ht="16.5" customHeight="1">
      <c r="A7223" s="183"/>
      <c r="B7223" s="195" t="s">
        <v>4993</v>
      </c>
      <c r="C7223" s="198" t="s">
        <v>4993</v>
      </c>
      <c r="D7223" s="212" t="s">
        <v>4993</v>
      </c>
      <c r="E7223" s="269" t="s">
        <v>27</v>
      </c>
      <c r="F7223" s="195" t="s">
        <v>8013</v>
      </c>
      <c r="G7223" t="s">
        <v>8360</v>
      </c>
      <c r="H7223" s="195" t="str">
        <f>IFERROR(VLOOKUP(Table[[#This Row],[Activity Details of Assistance]],WHAT!E:F,2,FALSE),"")</f>
        <v># of household</v>
      </c>
      <c r="I7223" s="195"/>
      <c r="J7223">
        <v>20</v>
      </c>
      <c r="K7223" t="s">
        <v>8280</v>
      </c>
      <c r="L7223" s="306" t="s">
        <v>13</v>
      </c>
      <c r="M7223" t="s">
        <v>14</v>
      </c>
      <c r="N7223" t="s">
        <v>309</v>
      </c>
      <c r="O7223" t="s">
        <v>1606</v>
      </c>
      <c r="P7223" t="s">
        <v>6397</v>
      </c>
      <c r="Q7223" s="236">
        <v>44866</v>
      </c>
      <c r="R7223" s="236">
        <v>44896</v>
      </c>
      <c r="S7223" t="s">
        <v>8452</v>
      </c>
      <c r="T7223" s="196"/>
      <c r="U7223" s="196"/>
      <c r="V7223" s="196"/>
      <c r="W7223" s="196"/>
      <c r="X7223" s="222"/>
      <c r="Y7223" t="s">
        <v>8709</v>
      </c>
      <c r="Z7223" t="s">
        <v>8711</v>
      </c>
      <c r="AA7223" t="s">
        <v>8533</v>
      </c>
      <c r="AB7223" s="221" t="str">
        <f>_xlfn.IFNA(IF(Table[[#This Row],[Programme Partner]]&lt;&gt;Table[[#This Row],[Implementing Partner]],CONCATENATE(Table[[#This Row],[Programme Partner]],"-",Table[[#This Row],[Implementing Partner]]),Table[[#This Row],[Programme Partner]]),"")</f>
        <v>ACF</v>
      </c>
    </row>
    <row r="7224" spans="1:28" ht="16.5" customHeight="1">
      <c r="A7224" s="183"/>
      <c r="B7224" s="195" t="s">
        <v>4993</v>
      </c>
      <c r="C7224" s="198" t="s">
        <v>4993</v>
      </c>
      <c r="D7224" s="212" t="s">
        <v>6032</v>
      </c>
      <c r="E7224" s="269" t="s">
        <v>27</v>
      </c>
      <c r="F7224" s="195" t="s">
        <v>8011</v>
      </c>
      <c r="G7224" t="s">
        <v>8584</v>
      </c>
      <c r="H7224" s="195" t="str">
        <f>IFERROR(VLOOKUP(Table[[#This Row],[Activity Details of Assistance]],WHAT!E:F,2,FALSE),"")</f>
        <v># of tube well</v>
      </c>
      <c r="I7224" s="195"/>
      <c r="J7224">
        <v>16</v>
      </c>
      <c r="K7224" t="s">
        <v>8280</v>
      </c>
      <c r="L7224" s="306" t="s">
        <v>13</v>
      </c>
      <c r="M7224" t="s">
        <v>14</v>
      </c>
      <c r="N7224" t="s">
        <v>309</v>
      </c>
      <c r="O7224" t="s">
        <v>1606</v>
      </c>
      <c r="P7224" t="s">
        <v>6397</v>
      </c>
      <c r="Q7224" s="236">
        <v>44866</v>
      </c>
      <c r="R7224" s="236">
        <v>44896</v>
      </c>
      <c r="S7224" t="s">
        <v>8452</v>
      </c>
      <c r="T7224" s="196"/>
      <c r="U7224" s="196"/>
      <c r="V7224" s="196"/>
      <c r="W7224" s="196"/>
      <c r="X7224" s="222"/>
      <c r="Y7224" t="s">
        <v>8709</v>
      </c>
      <c r="Z7224" t="s">
        <v>8711</v>
      </c>
      <c r="AA7224" t="s">
        <v>8533</v>
      </c>
      <c r="AB7224" s="221" t="str">
        <f>_xlfn.IFNA(IF(Table[[#This Row],[Programme Partner]]&lt;&gt;Table[[#This Row],[Implementing Partner]],CONCATENATE(Table[[#This Row],[Programme Partner]],"-",Table[[#This Row],[Implementing Partner]]),Table[[#This Row],[Programme Partner]]),"")</f>
        <v>ACF</v>
      </c>
    </row>
    <row r="7225" spans="1:28" ht="16.5" customHeight="1">
      <c r="A7225" s="183"/>
      <c r="B7225" s="195" t="s">
        <v>4993</v>
      </c>
      <c r="C7225" s="198" t="s">
        <v>4993</v>
      </c>
      <c r="D7225" s="212" t="s">
        <v>6032</v>
      </c>
      <c r="E7225" s="269" t="s">
        <v>27</v>
      </c>
      <c r="F7225" s="195" t="s">
        <v>8012</v>
      </c>
      <c r="G7225" t="s">
        <v>8585</v>
      </c>
      <c r="H7225" s="195" t="str">
        <f>IFERROR(VLOOKUP(Table[[#This Row],[Activity Details of Assistance]],WHAT!E:F,2,FALSE),"")</f>
        <v xml:space="preserve"># of door </v>
      </c>
      <c r="I7225" s="195"/>
      <c r="J7225">
        <v>12</v>
      </c>
      <c r="K7225" t="s">
        <v>8280</v>
      </c>
      <c r="L7225" s="306" t="s">
        <v>13</v>
      </c>
      <c r="M7225" t="s">
        <v>14</v>
      </c>
      <c r="N7225" t="s">
        <v>309</v>
      </c>
      <c r="O7225" t="s">
        <v>1606</v>
      </c>
      <c r="P7225" t="s">
        <v>6397</v>
      </c>
      <c r="Q7225" s="236">
        <v>44866</v>
      </c>
      <c r="R7225" s="236">
        <v>44896</v>
      </c>
      <c r="S7225" t="s">
        <v>8452</v>
      </c>
      <c r="T7225" s="196"/>
      <c r="U7225" s="196"/>
      <c r="V7225" s="196"/>
      <c r="W7225" s="196"/>
      <c r="X7225" s="222"/>
      <c r="Y7225" t="s">
        <v>8709</v>
      </c>
      <c r="Z7225" t="s">
        <v>8711</v>
      </c>
      <c r="AA7225" t="s">
        <v>8533</v>
      </c>
      <c r="AB7225" s="221" t="str">
        <f>_xlfn.IFNA(IF(Table[[#This Row],[Programme Partner]]&lt;&gt;Table[[#This Row],[Implementing Partner]],CONCATENATE(Table[[#This Row],[Programme Partner]],"-",Table[[#This Row],[Implementing Partner]]),Table[[#This Row],[Programme Partner]]),"")</f>
        <v>ACF</v>
      </c>
    </row>
    <row r="7226" spans="1:28" ht="16.5" customHeight="1">
      <c r="A7226" s="183"/>
      <c r="B7226" s="195" t="s">
        <v>4993</v>
      </c>
      <c r="C7226" s="198" t="s">
        <v>4993</v>
      </c>
      <c r="D7226" s="212" t="s">
        <v>6032</v>
      </c>
      <c r="E7226" s="269" t="s">
        <v>27</v>
      </c>
      <c r="F7226" s="195" t="s">
        <v>8012</v>
      </c>
      <c r="G7226" t="s">
        <v>8359</v>
      </c>
      <c r="H7226" s="195" t="str">
        <f>IFERROR(VLOOKUP(Table[[#This Row],[Activity Details of Assistance]],WHAT!E:F,2,FALSE),"")</f>
        <v># of FSM Site</v>
      </c>
      <c r="I7226" s="195"/>
      <c r="J7226">
        <v>3</v>
      </c>
      <c r="K7226" t="s">
        <v>8280</v>
      </c>
      <c r="L7226" s="306" t="s">
        <v>13</v>
      </c>
      <c r="M7226" t="s">
        <v>14</v>
      </c>
      <c r="N7226" t="s">
        <v>309</v>
      </c>
      <c r="O7226" t="s">
        <v>1606</v>
      </c>
      <c r="P7226" t="s">
        <v>6397</v>
      </c>
      <c r="Q7226" s="236">
        <v>44866</v>
      </c>
      <c r="R7226" s="236">
        <v>44896</v>
      </c>
      <c r="S7226" t="s">
        <v>8452</v>
      </c>
      <c r="T7226" s="196"/>
      <c r="U7226" s="196"/>
      <c r="V7226" s="196"/>
      <c r="W7226" s="196"/>
      <c r="X7226" s="222"/>
      <c r="Y7226" t="s">
        <v>8709</v>
      </c>
      <c r="Z7226" t="s">
        <v>8711</v>
      </c>
      <c r="AA7226" t="s">
        <v>8533</v>
      </c>
      <c r="AB7226" s="221" t="str">
        <f>_xlfn.IFNA(IF(Table[[#This Row],[Programme Partner]]&lt;&gt;Table[[#This Row],[Implementing Partner]],CONCATENATE(Table[[#This Row],[Programme Partner]],"-",Table[[#This Row],[Implementing Partner]]),Table[[#This Row],[Programme Partner]]),"")</f>
        <v>ACF</v>
      </c>
    </row>
    <row r="7227" spans="1:28" ht="16.5" customHeight="1">
      <c r="A7227" s="183"/>
      <c r="B7227" s="195" t="s">
        <v>4993</v>
      </c>
      <c r="C7227" s="198" t="s">
        <v>4993</v>
      </c>
      <c r="D7227" s="212" t="s">
        <v>6032</v>
      </c>
      <c r="E7227" s="269" t="s">
        <v>27</v>
      </c>
      <c r="F7227" s="195" t="s">
        <v>8012</v>
      </c>
      <c r="G7227" t="s">
        <v>8586</v>
      </c>
      <c r="H7227" s="195" t="str">
        <f>IFERROR(VLOOKUP(Table[[#This Row],[Activity Details of Assistance]],WHAT!E:F,2,FALSE),"")</f>
        <v># of door</v>
      </c>
      <c r="I7227" s="195"/>
      <c r="J7227">
        <v>48</v>
      </c>
      <c r="K7227" t="s">
        <v>8280</v>
      </c>
      <c r="L7227" s="306" t="s">
        <v>13</v>
      </c>
      <c r="M7227" t="s">
        <v>14</v>
      </c>
      <c r="N7227" t="s">
        <v>309</v>
      </c>
      <c r="O7227" t="s">
        <v>1606</v>
      </c>
      <c r="P7227" t="s">
        <v>6397</v>
      </c>
      <c r="Q7227" s="236">
        <v>44866</v>
      </c>
      <c r="R7227" s="236">
        <v>44896</v>
      </c>
      <c r="S7227" t="s">
        <v>8452</v>
      </c>
      <c r="T7227" s="196"/>
      <c r="U7227" s="196"/>
      <c r="V7227" s="196"/>
      <c r="W7227" s="196"/>
      <c r="X7227" s="222"/>
      <c r="Y7227" t="s">
        <v>8709</v>
      </c>
      <c r="Z7227" t="s">
        <v>8711</v>
      </c>
      <c r="AA7227" t="s">
        <v>8533</v>
      </c>
      <c r="AB7227" s="221" t="str">
        <f>_xlfn.IFNA(IF(Table[[#This Row],[Programme Partner]]&lt;&gt;Table[[#This Row],[Implementing Partner]],CONCATENATE(Table[[#This Row],[Programme Partner]],"-",Table[[#This Row],[Implementing Partner]]),Table[[#This Row],[Programme Partner]]),"")</f>
        <v>ACF</v>
      </c>
    </row>
    <row r="7228" spans="1:28" ht="16.5" customHeight="1">
      <c r="A7228" s="183"/>
      <c r="B7228" s="195" t="s">
        <v>4993</v>
      </c>
      <c r="C7228" s="198" t="s">
        <v>4993</v>
      </c>
      <c r="D7228" s="212" t="s">
        <v>6032</v>
      </c>
      <c r="E7228" s="269" t="s">
        <v>27</v>
      </c>
      <c r="F7228" s="195" t="s">
        <v>8012</v>
      </c>
      <c r="G7228" t="s">
        <v>8357</v>
      </c>
      <c r="H7228" s="195" t="str">
        <f>IFERROR(VLOOKUP(Table[[#This Row],[Activity Details of Assistance]],WHAT!E:F,2,FALSE),"")</f>
        <v># of door</v>
      </c>
      <c r="I7228" s="195"/>
      <c r="J7228">
        <v>107</v>
      </c>
      <c r="K7228" t="s">
        <v>8280</v>
      </c>
      <c r="L7228" s="306" t="s">
        <v>13</v>
      </c>
      <c r="M7228" t="s">
        <v>14</v>
      </c>
      <c r="N7228" t="s">
        <v>309</v>
      </c>
      <c r="O7228" t="s">
        <v>1606</v>
      </c>
      <c r="P7228" t="s">
        <v>6397</v>
      </c>
      <c r="Q7228" s="236">
        <v>44866</v>
      </c>
      <c r="R7228" s="236">
        <v>44896</v>
      </c>
      <c r="S7228" t="s">
        <v>8452</v>
      </c>
      <c r="T7228" s="196"/>
      <c r="U7228" s="196"/>
      <c r="V7228" s="196"/>
      <c r="W7228" s="196"/>
      <c r="X7228" s="222"/>
      <c r="Y7228" t="s">
        <v>8709</v>
      </c>
      <c r="Z7228" t="s">
        <v>8711</v>
      </c>
      <c r="AA7228" t="s">
        <v>8533</v>
      </c>
      <c r="AB7228" s="221" t="str">
        <f>_xlfn.IFNA(IF(Table[[#This Row],[Programme Partner]]&lt;&gt;Table[[#This Row],[Implementing Partner]],CONCATENATE(Table[[#This Row],[Programme Partner]],"-",Table[[#This Row],[Implementing Partner]]),Table[[#This Row],[Programme Partner]]),"")</f>
        <v>ACF</v>
      </c>
    </row>
    <row r="7229" spans="1:28" ht="16.5" customHeight="1">
      <c r="A7229" s="183"/>
      <c r="B7229" s="195" t="s">
        <v>4993</v>
      </c>
      <c r="C7229" s="198" t="s">
        <v>4993</v>
      </c>
      <c r="D7229" s="212" t="s">
        <v>6032</v>
      </c>
      <c r="E7229" s="269" t="s">
        <v>27</v>
      </c>
      <c r="F7229" s="195" t="s">
        <v>8013</v>
      </c>
      <c r="G7229" t="s">
        <v>8313</v>
      </c>
      <c r="H7229" s="195" t="str">
        <f>IFERROR(VLOOKUP(Table[[#This Row],[Activity Details of Assistance]],WHAT!E:F,2,FALSE),"")</f>
        <v># of HP sessions at community level</v>
      </c>
      <c r="I7229" s="195"/>
      <c r="J7229">
        <v>421</v>
      </c>
      <c r="K7229" t="s">
        <v>8280</v>
      </c>
      <c r="L7229" s="306" t="s">
        <v>13</v>
      </c>
      <c r="M7229" t="s">
        <v>14</v>
      </c>
      <c r="N7229" t="s">
        <v>309</v>
      </c>
      <c r="O7229" t="s">
        <v>1606</v>
      </c>
      <c r="P7229" t="s">
        <v>6397</v>
      </c>
      <c r="Q7229" s="236">
        <v>44866</v>
      </c>
      <c r="R7229" s="236">
        <v>44896</v>
      </c>
      <c r="S7229" t="s">
        <v>8452</v>
      </c>
      <c r="T7229" s="196"/>
      <c r="U7229" s="196"/>
      <c r="V7229" s="196"/>
      <c r="W7229" s="196"/>
      <c r="X7229" s="222"/>
      <c r="Y7229" t="s">
        <v>8709</v>
      </c>
      <c r="Z7229" t="s">
        <v>8711</v>
      </c>
      <c r="AA7229" t="s">
        <v>8533</v>
      </c>
      <c r="AB7229" s="221" t="str">
        <f>_xlfn.IFNA(IF(Table[[#This Row],[Programme Partner]]&lt;&gt;Table[[#This Row],[Implementing Partner]],CONCATENATE(Table[[#This Row],[Programme Partner]],"-",Table[[#This Row],[Implementing Partner]]),Table[[#This Row],[Programme Partner]]),"")</f>
        <v>ACF</v>
      </c>
    </row>
    <row r="7230" spans="1:28" ht="16.5" customHeight="1">
      <c r="A7230" s="183"/>
      <c r="B7230" s="195" t="s">
        <v>4993</v>
      </c>
      <c r="C7230" s="198" t="s">
        <v>4993</v>
      </c>
      <c r="D7230" s="212" t="s">
        <v>6032</v>
      </c>
      <c r="E7230" s="269" t="s">
        <v>27</v>
      </c>
      <c r="F7230" s="195" t="s">
        <v>8013</v>
      </c>
      <c r="G7230" t="s">
        <v>8314</v>
      </c>
      <c r="H7230" s="195" t="str">
        <f>IFERROR(VLOOKUP(Table[[#This Row],[Activity Details of Assistance]],WHAT!E:F,2,FALSE),"")</f>
        <v># of HP sessions at HH level</v>
      </c>
      <c r="I7230" s="195"/>
      <c r="J7230">
        <v>922</v>
      </c>
      <c r="K7230" t="s">
        <v>8280</v>
      </c>
      <c r="L7230" s="306" t="s">
        <v>13</v>
      </c>
      <c r="M7230" t="s">
        <v>14</v>
      </c>
      <c r="N7230" t="s">
        <v>309</v>
      </c>
      <c r="O7230" t="s">
        <v>1606</v>
      </c>
      <c r="P7230" t="s">
        <v>6397</v>
      </c>
      <c r="Q7230" s="236">
        <v>44866</v>
      </c>
      <c r="R7230" s="236">
        <v>44896</v>
      </c>
      <c r="S7230" t="s">
        <v>8452</v>
      </c>
      <c r="T7230" s="196"/>
      <c r="U7230" s="196"/>
      <c r="V7230" s="196"/>
      <c r="W7230" s="196"/>
      <c r="X7230" s="222"/>
      <c r="Y7230" t="s">
        <v>8709</v>
      </c>
      <c r="Z7230" t="s">
        <v>8711</v>
      </c>
      <c r="AA7230" t="s">
        <v>8533</v>
      </c>
      <c r="AB7230" s="221" t="str">
        <f>_xlfn.IFNA(IF(Table[[#This Row],[Programme Partner]]&lt;&gt;Table[[#This Row],[Implementing Partner]],CONCATENATE(Table[[#This Row],[Programme Partner]],"-",Table[[#This Row],[Implementing Partner]]),Table[[#This Row],[Programme Partner]]),"")</f>
        <v>ACF</v>
      </c>
    </row>
    <row r="7231" spans="1:28" ht="16.5" customHeight="1">
      <c r="A7231" s="183"/>
      <c r="B7231" s="195" t="s">
        <v>4993</v>
      </c>
      <c r="C7231" s="198" t="s">
        <v>4993</v>
      </c>
      <c r="D7231" s="212" t="s">
        <v>6032</v>
      </c>
      <c r="E7231" s="269" t="s">
        <v>27</v>
      </c>
      <c r="F7231" s="195" t="s">
        <v>8013</v>
      </c>
      <c r="G7231" t="s">
        <v>8360</v>
      </c>
      <c r="H7231" s="195" t="str">
        <f>IFERROR(VLOOKUP(Table[[#This Row],[Activity Details of Assistance]],WHAT!E:F,2,FALSE),"")</f>
        <v># of household</v>
      </c>
      <c r="I7231" s="195"/>
      <c r="J7231">
        <v>22</v>
      </c>
      <c r="K7231" t="s">
        <v>8280</v>
      </c>
      <c r="L7231" s="306" t="s">
        <v>13</v>
      </c>
      <c r="M7231" t="s">
        <v>14</v>
      </c>
      <c r="N7231" t="s">
        <v>309</v>
      </c>
      <c r="O7231" t="s">
        <v>1606</v>
      </c>
      <c r="P7231" t="s">
        <v>6397</v>
      </c>
      <c r="Q7231" s="236">
        <v>44866</v>
      </c>
      <c r="R7231" s="236">
        <v>44896</v>
      </c>
      <c r="S7231" t="s">
        <v>8452</v>
      </c>
      <c r="T7231" s="196"/>
      <c r="U7231" s="196"/>
      <c r="V7231" s="196"/>
      <c r="W7231" s="196"/>
      <c r="X7231" s="222"/>
      <c r="Y7231" t="s">
        <v>8709</v>
      </c>
      <c r="Z7231" t="s">
        <v>8711</v>
      </c>
      <c r="AA7231" t="s">
        <v>8533</v>
      </c>
      <c r="AB7231" s="221" t="str">
        <f>_xlfn.IFNA(IF(Table[[#This Row],[Programme Partner]]&lt;&gt;Table[[#This Row],[Implementing Partner]],CONCATENATE(Table[[#This Row],[Programme Partner]],"-",Table[[#This Row],[Implementing Partner]]),Table[[#This Row],[Programme Partner]]),"")</f>
        <v>ACF</v>
      </c>
    </row>
    <row r="7232" spans="1:28" ht="16.5" customHeight="1">
      <c r="A7232" s="183"/>
      <c r="B7232" s="195" t="s">
        <v>8456</v>
      </c>
      <c r="C7232" s="198" t="s">
        <v>8456</v>
      </c>
      <c r="D7232" s="212" t="s">
        <v>8457</v>
      </c>
      <c r="E7232" s="269" t="s">
        <v>27</v>
      </c>
      <c r="F7232" s="195" t="s">
        <v>8011</v>
      </c>
      <c r="G7232" t="s">
        <v>8584</v>
      </c>
      <c r="H7232" s="195" t="str">
        <f>IFERROR(VLOOKUP(Table[[#This Row],[Activity Details of Assistance]],WHAT!E:F,2,FALSE),"")</f>
        <v># of tube well</v>
      </c>
      <c r="I7232" s="195"/>
      <c r="J7232">
        <v>9</v>
      </c>
      <c r="K7232" t="s">
        <v>8280</v>
      </c>
      <c r="L7232" s="306" t="s">
        <v>13</v>
      </c>
      <c r="M7232" t="s">
        <v>14</v>
      </c>
      <c r="N7232" t="s">
        <v>309</v>
      </c>
      <c r="O7232" t="s">
        <v>1606</v>
      </c>
      <c r="P7232" t="s">
        <v>6386</v>
      </c>
      <c r="Q7232" s="236">
        <v>44866</v>
      </c>
      <c r="R7232" s="236">
        <v>45078</v>
      </c>
      <c r="S7232" t="s">
        <v>8452</v>
      </c>
      <c r="T7232" s="196"/>
      <c r="U7232" s="196"/>
      <c r="V7232" s="196"/>
      <c r="W7232" s="196"/>
      <c r="X7232" s="222"/>
      <c r="Y7232" t="s">
        <v>8512</v>
      </c>
      <c r="Z7232">
        <v>1722524747</v>
      </c>
      <c r="AA7232" t="s">
        <v>8433</v>
      </c>
      <c r="AB7232" s="221" t="str">
        <f>_xlfn.IFNA(IF(Table[[#This Row],[Programme Partner]]&lt;&gt;Table[[#This Row],[Implementing Partner]],CONCATENATE(Table[[#This Row],[Programme Partner]],"-",Table[[#This Row],[Implementing Partner]]),Table[[#This Row],[Programme Partner]]),"")</f>
        <v>CARITAS</v>
      </c>
    </row>
    <row r="7233" spans="1:28" ht="16.5" customHeight="1">
      <c r="A7233" s="183"/>
      <c r="B7233" s="195" t="s">
        <v>8456</v>
      </c>
      <c r="C7233" s="198" t="s">
        <v>8456</v>
      </c>
      <c r="D7233" s="212" t="s">
        <v>8457</v>
      </c>
      <c r="E7233" s="269" t="s">
        <v>27</v>
      </c>
      <c r="F7233" s="195" t="s">
        <v>8012</v>
      </c>
      <c r="G7233" t="s">
        <v>8585</v>
      </c>
      <c r="H7233" s="195" t="str">
        <f>IFERROR(VLOOKUP(Table[[#This Row],[Activity Details of Assistance]],WHAT!E:F,2,FALSE),"")</f>
        <v xml:space="preserve"># of door </v>
      </c>
      <c r="I7233" s="195"/>
      <c r="J7233">
        <v>18</v>
      </c>
      <c r="K7233" t="s">
        <v>8280</v>
      </c>
      <c r="L7233" s="306" t="s">
        <v>13</v>
      </c>
      <c r="M7233" t="s">
        <v>14</v>
      </c>
      <c r="N7233" t="s">
        <v>309</v>
      </c>
      <c r="O7233" t="s">
        <v>1606</v>
      </c>
      <c r="P7233" t="s">
        <v>6386</v>
      </c>
      <c r="Q7233" s="236">
        <v>44866</v>
      </c>
      <c r="R7233" s="236">
        <v>45078</v>
      </c>
      <c r="S7233" t="s">
        <v>8452</v>
      </c>
      <c r="T7233" s="196"/>
      <c r="U7233" s="196"/>
      <c r="V7233" s="196"/>
      <c r="W7233" s="196"/>
      <c r="X7233" s="222"/>
      <c r="Y7233" t="s">
        <v>8512</v>
      </c>
      <c r="Z7233">
        <v>1722524747</v>
      </c>
      <c r="AA7233" t="s">
        <v>8433</v>
      </c>
      <c r="AB7233" s="221" t="str">
        <f>_xlfn.IFNA(IF(Table[[#This Row],[Programme Partner]]&lt;&gt;Table[[#This Row],[Implementing Partner]],CONCATENATE(Table[[#This Row],[Programme Partner]],"-",Table[[#This Row],[Implementing Partner]]),Table[[#This Row],[Programme Partner]]),"")</f>
        <v>CARITAS</v>
      </c>
    </row>
    <row r="7234" spans="1:28" ht="16.5" customHeight="1">
      <c r="A7234" s="183"/>
      <c r="B7234" s="195" t="s">
        <v>8456</v>
      </c>
      <c r="C7234" s="198" t="s">
        <v>8456</v>
      </c>
      <c r="D7234" s="212" t="s">
        <v>8457</v>
      </c>
      <c r="E7234" s="269" t="s">
        <v>27</v>
      </c>
      <c r="F7234" s="195" t="s">
        <v>8012</v>
      </c>
      <c r="G7234" t="s">
        <v>8586</v>
      </c>
      <c r="H7234" s="195" t="str">
        <f>IFERROR(VLOOKUP(Table[[#This Row],[Activity Details of Assistance]],WHAT!E:F,2,FALSE),"")</f>
        <v># of door</v>
      </c>
      <c r="I7234" s="195"/>
      <c r="J7234">
        <v>6</v>
      </c>
      <c r="K7234" t="s">
        <v>8280</v>
      </c>
      <c r="L7234" s="306" t="s">
        <v>13</v>
      </c>
      <c r="M7234" t="s">
        <v>14</v>
      </c>
      <c r="N7234" t="s">
        <v>309</v>
      </c>
      <c r="O7234" t="s">
        <v>1606</v>
      </c>
      <c r="P7234" t="s">
        <v>6386</v>
      </c>
      <c r="Q7234" s="236">
        <v>44866</v>
      </c>
      <c r="R7234" s="236">
        <v>45078</v>
      </c>
      <c r="S7234" t="s">
        <v>8452</v>
      </c>
      <c r="T7234" s="196"/>
      <c r="U7234" s="196"/>
      <c r="V7234" s="196"/>
      <c r="W7234" s="196"/>
      <c r="X7234" s="222"/>
      <c r="Y7234" t="s">
        <v>8512</v>
      </c>
      <c r="Z7234">
        <v>1722524747</v>
      </c>
      <c r="AA7234" t="s">
        <v>8433</v>
      </c>
      <c r="AB7234" s="221" t="str">
        <f>_xlfn.IFNA(IF(Table[[#This Row],[Programme Partner]]&lt;&gt;Table[[#This Row],[Implementing Partner]],CONCATENATE(Table[[#This Row],[Programme Partner]],"-",Table[[#This Row],[Implementing Partner]]),Table[[#This Row],[Programme Partner]]),"")</f>
        <v>CARITAS</v>
      </c>
    </row>
    <row r="7235" spans="1:28" ht="16.5" customHeight="1">
      <c r="A7235" s="183"/>
      <c r="B7235" s="195" t="s">
        <v>8456</v>
      </c>
      <c r="C7235" s="198" t="s">
        <v>8456</v>
      </c>
      <c r="D7235" s="212" t="s">
        <v>8457</v>
      </c>
      <c r="E7235" s="269" t="s">
        <v>27</v>
      </c>
      <c r="F7235" s="195" t="s">
        <v>8012</v>
      </c>
      <c r="G7235" t="s">
        <v>8357</v>
      </c>
      <c r="H7235" s="195" t="str">
        <f>IFERROR(VLOOKUP(Table[[#This Row],[Activity Details of Assistance]],WHAT!E:F,2,FALSE),"")</f>
        <v># of door</v>
      </c>
      <c r="I7235" s="195"/>
      <c r="J7235">
        <v>44</v>
      </c>
      <c r="K7235" t="s">
        <v>8280</v>
      </c>
      <c r="L7235" s="306" t="s">
        <v>13</v>
      </c>
      <c r="M7235" t="s">
        <v>14</v>
      </c>
      <c r="N7235" t="s">
        <v>309</v>
      </c>
      <c r="O7235" t="s">
        <v>1606</v>
      </c>
      <c r="P7235" t="s">
        <v>6386</v>
      </c>
      <c r="Q7235" s="236">
        <v>44866</v>
      </c>
      <c r="R7235" s="236">
        <v>45078</v>
      </c>
      <c r="S7235" t="s">
        <v>8452</v>
      </c>
      <c r="T7235" s="196"/>
      <c r="U7235" s="196"/>
      <c r="V7235" s="196"/>
      <c r="W7235" s="196"/>
      <c r="X7235" s="222"/>
      <c r="Y7235" t="s">
        <v>8512</v>
      </c>
      <c r="Z7235">
        <v>1722524747</v>
      </c>
      <c r="AA7235" t="s">
        <v>8433</v>
      </c>
      <c r="AB7235" s="221" t="str">
        <f>_xlfn.IFNA(IF(Table[[#This Row],[Programme Partner]]&lt;&gt;Table[[#This Row],[Implementing Partner]],CONCATENATE(Table[[#This Row],[Programme Partner]],"-",Table[[#This Row],[Implementing Partner]]),Table[[#This Row],[Programme Partner]]),"")</f>
        <v>CARITAS</v>
      </c>
    </row>
    <row r="7236" spans="1:28" ht="16.5" customHeight="1">
      <c r="A7236" s="183"/>
      <c r="B7236" s="195" t="s">
        <v>8456</v>
      </c>
      <c r="C7236" s="198" t="s">
        <v>8456</v>
      </c>
      <c r="D7236" s="212" t="s">
        <v>8457</v>
      </c>
      <c r="E7236" s="269" t="s">
        <v>27</v>
      </c>
      <c r="F7236" s="195" t="s">
        <v>8013</v>
      </c>
      <c r="G7236" t="s">
        <v>8313</v>
      </c>
      <c r="H7236" s="195" t="str">
        <f>IFERROR(VLOOKUP(Table[[#This Row],[Activity Details of Assistance]],WHAT!E:F,2,FALSE),"")</f>
        <v># of HP sessions at community level</v>
      </c>
      <c r="I7236" s="195"/>
      <c r="J7236">
        <v>30</v>
      </c>
      <c r="K7236" t="s">
        <v>8280</v>
      </c>
      <c r="L7236" s="306" t="s">
        <v>13</v>
      </c>
      <c r="M7236" t="s">
        <v>14</v>
      </c>
      <c r="N7236" t="s">
        <v>309</v>
      </c>
      <c r="O7236" t="s">
        <v>1606</v>
      </c>
      <c r="P7236" t="s">
        <v>6386</v>
      </c>
      <c r="Q7236" s="236">
        <v>44866</v>
      </c>
      <c r="R7236" s="236">
        <v>45078</v>
      </c>
      <c r="S7236" t="s">
        <v>8452</v>
      </c>
      <c r="T7236" s="196"/>
      <c r="U7236" s="196"/>
      <c r="V7236" s="196"/>
      <c r="W7236" s="196"/>
      <c r="X7236" s="222"/>
      <c r="Y7236" t="s">
        <v>8512</v>
      </c>
      <c r="Z7236">
        <v>1722524747</v>
      </c>
      <c r="AA7236" t="s">
        <v>8433</v>
      </c>
      <c r="AB7236" s="221" t="str">
        <f>_xlfn.IFNA(IF(Table[[#This Row],[Programme Partner]]&lt;&gt;Table[[#This Row],[Implementing Partner]],CONCATENATE(Table[[#This Row],[Programme Partner]],"-",Table[[#This Row],[Implementing Partner]]),Table[[#This Row],[Programme Partner]]),"")</f>
        <v>CARITAS</v>
      </c>
    </row>
    <row r="7237" spans="1:28" ht="16.5" customHeight="1">
      <c r="A7237" s="183"/>
      <c r="B7237" s="195" t="s">
        <v>8456</v>
      </c>
      <c r="C7237" s="198" t="s">
        <v>8456</v>
      </c>
      <c r="D7237" s="212" t="s">
        <v>8457</v>
      </c>
      <c r="E7237" s="269" t="s">
        <v>27</v>
      </c>
      <c r="F7237" s="195" t="s">
        <v>8013</v>
      </c>
      <c r="G7237" t="s">
        <v>8314</v>
      </c>
      <c r="H7237" s="195" t="str">
        <f>IFERROR(VLOOKUP(Table[[#This Row],[Activity Details of Assistance]],WHAT!E:F,2,FALSE),"")</f>
        <v># of HP sessions at HH level</v>
      </c>
      <c r="I7237" s="195"/>
      <c r="J7237">
        <v>83</v>
      </c>
      <c r="K7237" t="s">
        <v>8280</v>
      </c>
      <c r="L7237" s="306" t="s">
        <v>13</v>
      </c>
      <c r="M7237" t="s">
        <v>14</v>
      </c>
      <c r="N7237" t="s">
        <v>309</v>
      </c>
      <c r="O7237" t="s">
        <v>1606</v>
      </c>
      <c r="P7237" t="s">
        <v>6386</v>
      </c>
      <c r="Q7237" s="236">
        <v>44866</v>
      </c>
      <c r="R7237" s="236">
        <v>45078</v>
      </c>
      <c r="S7237" t="s">
        <v>8452</v>
      </c>
      <c r="T7237" s="196"/>
      <c r="U7237" s="196"/>
      <c r="V7237" s="196"/>
      <c r="W7237" s="196"/>
      <c r="X7237" s="222"/>
      <c r="Y7237" t="s">
        <v>8512</v>
      </c>
      <c r="Z7237">
        <v>1722524747</v>
      </c>
      <c r="AA7237" t="s">
        <v>8433</v>
      </c>
      <c r="AB7237" s="221" t="str">
        <f>_xlfn.IFNA(IF(Table[[#This Row],[Programme Partner]]&lt;&gt;Table[[#This Row],[Implementing Partner]],CONCATENATE(Table[[#This Row],[Programme Partner]],"-",Table[[#This Row],[Implementing Partner]]),Table[[#This Row],[Programme Partner]]),"")</f>
        <v>CARITAS</v>
      </c>
    </row>
    <row r="7238" spans="1:28" ht="16.5" customHeight="1">
      <c r="A7238" s="183"/>
      <c r="B7238" s="195" t="s">
        <v>8456</v>
      </c>
      <c r="C7238" s="198" t="s">
        <v>8456</v>
      </c>
      <c r="D7238" s="212" t="s">
        <v>8457</v>
      </c>
      <c r="E7238" s="269" t="s">
        <v>27</v>
      </c>
      <c r="F7238" s="195" t="s">
        <v>8013</v>
      </c>
      <c r="G7238" t="s">
        <v>8442</v>
      </c>
      <c r="H7238" s="195" t="str">
        <f>IFERROR(VLOOKUP(Table[[#This Row],[Activity Details of Assistance]],WHAT!E:F,2,FALSE),"")</f>
        <v># of facilities</v>
      </c>
      <c r="I7238" s="195"/>
      <c r="J7238">
        <v>550</v>
      </c>
      <c r="K7238" t="s">
        <v>8280</v>
      </c>
      <c r="L7238" s="306" t="s">
        <v>13</v>
      </c>
      <c r="M7238" t="s">
        <v>14</v>
      </c>
      <c r="N7238" t="s">
        <v>309</v>
      </c>
      <c r="O7238" t="s">
        <v>1606</v>
      </c>
      <c r="P7238" t="s">
        <v>6386</v>
      </c>
      <c r="Q7238" s="236">
        <v>44866</v>
      </c>
      <c r="R7238" s="236">
        <v>45078</v>
      </c>
      <c r="S7238" t="s">
        <v>8452</v>
      </c>
      <c r="T7238" s="196"/>
      <c r="U7238" s="196"/>
      <c r="V7238" s="196"/>
      <c r="W7238" s="196"/>
      <c r="X7238" s="222"/>
      <c r="Y7238" t="s">
        <v>8512</v>
      </c>
      <c r="Z7238">
        <v>1722524747</v>
      </c>
      <c r="AA7238" t="s">
        <v>8433</v>
      </c>
      <c r="AB7238" s="221" t="str">
        <f>_xlfn.IFNA(IF(Table[[#This Row],[Programme Partner]]&lt;&gt;Table[[#This Row],[Implementing Partner]],CONCATENATE(Table[[#This Row],[Programme Partner]],"-",Table[[#This Row],[Implementing Partner]]),Table[[#This Row],[Programme Partner]]),"")</f>
        <v>CARITAS</v>
      </c>
    </row>
    <row r="7239" spans="1:28" ht="16.5" customHeight="1">
      <c r="A7239" s="183"/>
      <c r="B7239" s="195" t="s">
        <v>8456</v>
      </c>
      <c r="C7239" s="198" t="s">
        <v>8456</v>
      </c>
      <c r="D7239" s="212" t="s">
        <v>8457</v>
      </c>
      <c r="E7239" s="269" t="s">
        <v>27</v>
      </c>
      <c r="F7239" s="195" t="s">
        <v>8013</v>
      </c>
      <c r="G7239" t="s">
        <v>8019</v>
      </c>
      <c r="H7239" s="195" t="str">
        <f>IFERROR(VLOOKUP(Table[[#This Row],[Activity Details of Assistance]],WHAT!E:F,2,FALSE),"")</f>
        <v>N/A</v>
      </c>
      <c r="I7239" s="195"/>
      <c r="J7239">
        <v>825</v>
      </c>
      <c r="K7239" t="s">
        <v>8280</v>
      </c>
      <c r="L7239" s="306" t="s">
        <v>13</v>
      </c>
      <c r="M7239" t="s">
        <v>14</v>
      </c>
      <c r="N7239" t="s">
        <v>309</v>
      </c>
      <c r="O7239" t="s">
        <v>1606</v>
      </c>
      <c r="P7239" t="s">
        <v>6386</v>
      </c>
      <c r="Q7239" s="236">
        <v>44866</v>
      </c>
      <c r="R7239" s="236">
        <v>45078</v>
      </c>
      <c r="S7239" t="s">
        <v>8452</v>
      </c>
      <c r="T7239" s="196"/>
      <c r="U7239" s="196"/>
      <c r="V7239" s="196"/>
      <c r="W7239" s="196"/>
      <c r="X7239" s="222"/>
      <c r="Y7239" t="s">
        <v>8512</v>
      </c>
      <c r="Z7239">
        <v>1722524747</v>
      </c>
      <c r="AA7239" t="s">
        <v>8433</v>
      </c>
      <c r="AB7239" s="221" t="str">
        <f>_xlfn.IFNA(IF(Table[[#This Row],[Programme Partner]]&lt;&gt;Table[[#This Row],[Implementing Partner]],CONCATENATE(Table[[#This Row],[Programme Partner]],"-",Table[[#This Row],[Implementing Partner]]),Table[[#This Row],[Programme Partner]]),"")</f>
        <v>CARITAS</v>
      </c>
    </row>
    <row r="7240" spans="1:28" ht="16.5" customHeight="1">
      <c r="A7240" s="183"/>
      <c r="B7240" s="195" t="s">
        <v>8456</v>
      </c>
      <c r="C7240" s="198" t="s">
        <v>8456</v>
      </c>
      <c r="D7240" s="212" t="s">
        <v>8457</v>
      </c>
      <c r="E7240" s="269" t="s">
        <v>27</v>
      </c>
      <c r="F7240" s="195" t="s">
        <v>8014</v>
      </c>
      <c r="G7240" t="s">
        <v>8019</v>
      </c>
      <c r="H7240" s="195" t="str">
        <f>IFERROR(VLOOKUP(Table[[#This Row],[Activity Details of Assistance]],WHAT!E:F,2,FALSE),"")</f>
        <v>N/A</v>
      </c>
      <c r="I7240" s="195"/>
      <c r="J7240">
        <v>72</v>
      </c>
      <c r="K7240" t="s">
        <v>8280</v>
      </c>
      <c r="L7240" s="306" t="s">
        <v>13</v>
      </c>
      <c r="M7240" t="s">
        <v>14</v>
      </c>
      <c r="N7240" t="s">
        <v>309</v>
      </c>
      <c r="O7240" t="s">
        <v>1606</v>
      </c>
      <c r="P7240" t="s">
        <v>6386</v>
      </c>
      <c r="Q7240" s="236">
        <v>44866</v>
      </c>
      <c r="R7240" s="236">
        <v>45078</v>
      </c>
      <c r="S7240" t="s">
        <v>8452</v>
      </c>
      <c r="T7240" s="196"/>
      <c r="U7240" s="196"/>
      <c r="V7240" s="196"/>
      <c r="W7240" s="196"/>
      <c r="X7240" s="222"/>
      <c r="Y7240" t="s">
        <v>8512</v>
      </c>
      <c r="Z7240">
        <v>1722524747</v>
      </c>
      <c r="AA7240" t="s">
        <v>8433</v>
      </c>
      <c r="AB7240" s="221" t="str">
        <f>_xlfn.IFNA(IF(Table[[#This Row],[Programme Partner]]&lt;&gt;Table[[#This Row],[Implementing Partner]],CONCATENATE(Table[[#This Row],[Programme Partner]],"-",Table[[#This Row],[Implementing Partner]]),Table[[#This Row],[Programme Partner]]),"")</f>
        <v>CARITAS</v>
      </c>
    </row>
    <row r="7241" spans="1:28" ht="16.5" customHeight="1">
      <c r="A7241" s="183"/>
      <c r="B7241" s="195" t="s">
        <v>5039</v>
      </c>
      <c r="C7241" s="198" t="s">
        <v>5039</v>
      </c>
      <c r="D7241" s="212" t="s">
        <v>8455</v>
      </c>
      <c r="E7241" s="269" t="s">
        <v>27</v>
      </c>
      <c r="F7241" s="195" t="s">
        <v>8011</v>
      </c>
      <c r="G7241" t="s">
        <v>8584</v>
      </c>
      <c r="H7241" s="195" t="str">
        <f>IFERROR(VLOOKUP(Table[[#This Row],[Activity Details of Assistance]],WHAT!E:F,2,FALSE),"")</f>
        <v># of tube well</v>
      </c>
      <c r="I7241" s="195"/>
      <c r="J7241">
        <v>95</v>
      </c>
      <c r="K7241" t="s">
        <v>8280</v>
      </c>
      <c r="L7241" s="306" t="s">
        <v>13</v>
      </c>
      <c r="M7241" t="s">
        <v>14</v>
      </c>
      <c r="N7241" t="s">
        <v>309</v>
      </c>
      <c r="O7241" t="s">
        <v>1606</v>
      </c>
      <c r="P7241" t="s">
        <v>4665</v>
      </c>
      <c r="Q7241" s="236">
        <v>44866</v>
      </c>
      <c r="R7241" s="236">
        <v>44986</v>
      </c>
      <c r="S7241" t="s">
        <v>8452</v>
      </c>
      <c r="T7241" s="196"/>
      <c r="U7241" s="196"/>
      <c r="V7241" s="196"/>
      <c r="W7241" s="196"/>
      <c r="X7241" s="222"/>
      <c r="Y7241" t="s">
        <v>8636</v>
      </c>
      <c r="Z7241">
        <v>1777773726</v>
      </c>
      <c r="AA7241" t="s">
        <v>8522</v>
      </c>
      <c r="AB7241" s="221" t="str">
        <f>_xlfn.IFNA(IF(Table[[#This Row],[Programme Partner]]&lt;&gt;Table[[#This Row],[Implementing Partner]],CONCATENATE(Table[[#This Row],[Programme Partner]],"-",Table[[#This Row],[Implementing Partner]]),Table[[#This Row],[Programme Partner]]),"")</f>
        <v>CARE</v>
      </c>
    </row>
    <row r="7242" spans="1:28" ht="16.5" customHeight="1">
      <c r="A7242" s="183"/>
      <c r="B7242" s="195" t="s">
        <v>5039</v>
      </c>
      <c r="C7242" s="198" t="s">
        <v>5039</v>
      </c>
      <c r="D7242" s="212" t="s">
        <v>8455</v>
      </c>
      <c r="E7242" s="269" t="s">
        <v>27</v>
      </c>
      <c r="F7242" s="195" t="s">
        <v>8011</v>
      </c>
      <c r="G7242" t="s">
        <v>8355</v>
      </c>
      <c r="H7242" s="195" t="str">
        <f>IFERROR(VLOOKUP(Table[[#This Row],[Activity Details of Assistance]],WHAT!E:F,2,FALSE),"")</f>
        <v># of water network</v>
      </c>
      <c r="I7242" s="195"/>
      <c r="J7242">
        <v>5</v>
      </c>
      <c r="K7242" t="s">
        <v>8280</v>
      </c>
      <c r="L7242" s="306" t="s">
        <v>13</v>
      </c>
      <c r="M7242" t="s">
        <v>14</v>
      </c>
      <c r="N7242" t="s">
        <v>309</v>
      </c>
      <c r="O7242" t="s">
        <v>1606</v>
      </c>
      <c r="P7242" t="s">
        <v>4665</v>
      </c>
      <c r="Q7242" s="236">
        <v>44866</v>
      </c>
      <c r="R7242" s="236">
        <v>44986</v>
      </c>
      <c r="S7242" t="s">
        <v>8452</v>
      </c>
      <c r="T7242" s="196"/>
      <c r="U7242" s="196"/>
      <c r="V7242" s="196"/>
      <c r="W7242" s="196"/>
      <c r="X7242" s="222"/>
      <c r="Y7242" t="s">
        <v>8636</v>
      </c>
      <c r="Z7242">
        <v>1777773726</v>
      </c>
      <c r="AA7242" t="s">
        <v>8522</v>
      </c>
      <c r="AB7242" s="221" t="str">
        <f>_xlfn.IFNA(IF(Table[[#This Row],[Programme Partner]]&lt;&gt;Table[[#This Row],[Implementing Partner]],CONCATENATE(Table[[#This Row],[Programme Partner]],"-",Table[[#This Row],[Implementing Partner]]),Table[[#This Row],[Programme Partner]]),"")</f>
        <v>CARE</v>
      </c>
    </row>
    <row r="7243" spans="1:28" ht="16.5" customHeight="1">
      <c r="A7243" s="183"/>
      <c r="B7243" s="195" t="s">
        <v>5039</v>
      </c>
      <c r="C7243" s="198" t="s">
        <v>5039</v>
      </c>
      <c r="D7243" s="212" t="s">
        <v>8455</v>
      </c>
      <c r="E7243" s="269" t="s">
        <v>27</v>
      </c>
      <c r="F7243" s="195" t="s">
        <v>8011</v>
      </c>
      <c r="G7243" t="s">
        <v>8318</v>
      </c>
      <c r="H7243" s="195" t="str">
        <f>IFERROR(VLOOKUP(Table[[#This Row],[Activity Details of Assistance]],WHAT!E:F,2,FALSE),"")</f>
        <v># of household</v>
      </c>
      <c r="I7243" s="195"/>
      <c r="J7243">
        <v>572</v>
      </c>
      <c r="K7243" t="s">
        <v>8280</v>
      </c>
      <c r="L7243" s="306" t="s">
        <v>13</v>
      </c>
      <c r="M7243" t="s">
        <v>14</v>
      </c>
      <c r="N7243" t="s">
        <v>309</v>
      </c>
      <c r="O7243" t="s">
        <v>1606</v>
      </c>
      <c r="P7243" t="s">
        <v>4665</v>
      </c>
      <c r="Q7243" s="236">
        <v>44866</v>
      </c>
      <c r="R7243" s="236">
        <v>44986</v>
      </c>
      <c r="S7243" t="s">
        <v>8452</v>
      </c>
      <c r="T7243" s="196"/>
      <c r="U7243" s="196"/>
      <c r="V7243" s="196"/>
      <c r="W7243" s="196"/>
      <c r="X7243" s="222"/>
      <c r="Y7243" t="s">
        <v>8636</v>
      </c>
      <c r="Z7243">
        <v>1777773726</v>
      </c>
      <c r="AA7243" t="s">
        <v>8522</v>
      </c>
      <c r="AB7243" s="221" t="str">
        <f>_xlfn.IFNA(IF(Table[[#This Row],[Programme Partner]]&lt;&gt;Table[[#This Row],[Implementing Partner]],CONCATENATE(Table[[#This Row],[Programme Partner]],"-",Table[[#This Row],[Implementing Partner]]),Table[[#This Row],[Programme Partner]]),"")</f>
        <v>CARE</v>
      </c>
    </row>
    <row r="7244" spans="1:28" ht="16.5" customHeight="1">
      <c r="A7244" s="183"/>
      <c r="B7244" s="195" t="s">
        <v>5039</v>
      </c>
      <c r="C7244" s="198" t="s">
        <v>5039</v>
      </c>
      <c r="D7244" s="212" t="s">
        <v>8455</v>
      </c>
      <c r="E7244" s="269" t="s">
        <v>27</v>
      </c>
      <c r="F7244" s="195" t="s">
        <v>8012</v>
      </c>
      <c r="G7244" t="s">
        <v>8585</v>
      </c>
      <c r="H7244" s="195" t="str">
        <f>IFERROR(VLOOKUP(Table[[#This Row],[Activity Details of Assistance]],WHAT!E:F,2,FALSE),"")</f>
        <v xml:space="preserve"># of door </v>
      </c>
      <c r="I7244" s="195"/>
      <c r="J7244">
        <v>54</v>
      </c>
      <c r="K7244" t="s">
        <v>8280</v>
      </c>
      <c r="L7244" s="306" t="s">
        <v>13</v>
      </c>
      <c r="M7244" t="s">
        <v>14</v>
      </c>
      <c r="N7244" t="s">
        <v>309</v>
      </c>
      <c r="O7244" t="s">
        <v>1606</v>
      </c>
      <c r="P7244" t="s">
        <v>4665</v>
      </c>
      <c r="Q7244" s="236">
        <v>44866</v>
      </c>
      <c r="R7244" s="236">
        <v>44986</v>
      </c>
      <c r="S7244" t="s">
        <v>8452</v>
      </c>
      <c r="T7244" s="196"/>
      <c r="U7244" s="196"/>
      <c r="V7244" s="196"/>
      <c r="W7244" s="196"/>
      <c r="X7244" s="222"/>
      <c r="Y7244" t="s">
        <v>8636</v>
      </c>
      <c r="Z7244">
        <v>1777773726</v>
      </c>
      <c r="AA7244" t="s">
        <v>8522</v>
      </c>
      <c r="AB7244" s="221" t="str">
        <f>_xlfn.IFNA(IF(Table[[#This Row],[Programme Partner]]&lt;&gt;Table[[#This Row],[Implementing Partner]],CONCATENATE(Table[[#This Row],[Programme Partner]],"-",Table[[#This Row],[Implementing Partner]]),Table[[#This Row],[Programme Partner]]),"")</f>
        <v>CARE</v>
      </c>
    </row>
    <row r="7245" spans="1:28" ht="16.5" customHeight="1">
      <c r="A7245" s="183"/>
      <c r="B7245" s="195" t="s">
        <v>5039</v>
      </c>
      <c r="C7245" s="198" t="s">
        <v>5039</v>
      </c>
      <c r="D7245" s="212" t="s">
        <v>8455</v>
      </c>
      <c r="E7245" s="269" t="s">
        <v>27</v>
      </c>
      <c r="F7245" s="195" t="s">
        <v>8012</v>
      </c>
      <c r="G7245" t="s">
        <v>8359</v>
      </c>
      <c r="H7245" s="195" t="str">
        <f>IFERROR(VLOOKUP(Table[[#This Row],[Activity Details of Assistance]],WHAT!E:F,2,FALSE),"")</f>
        <v># of FSM Site</v>
      </c>
      <c r="I7245" s="195"/>
      <c r="J7245">
        <v>7</v>
      </c>
      <c r="K7245" t="s">
        <v>8280</v>
      </c>
      <c r="L7245" s="306" t="s">
        <v>13</v>
      </c>
      <c r="M7245" t="s">
        <v>14</v>
      </c>
      <c r="N7245" t="s">
        <v>309</v>
      </c>
      <c r="O7245" t="s">
        <v>1606</v>
      </c>
      <c r="P7245" t="s">
        <v>4665</v>
      </c>
      <c r="Q7245" s="236">
        <v>44866</v>
      </c>
      <c r="R7245" s="236">
        <v>44986</v>
      </c>
      <c r="S7245" t="s">
        <v>8452</v>
      </c>
      <c r="T7245" s="196"/>
      <c r="U7245" s="196"/>
      <c r="V7245" s="196"/>
      <c r="W7245" s="196"/>
      <c r="X7245" s="222"/>
      <c r="Y7245" t="s">
        <v>8636</v>
      </c>
      <c r="Z7245">
        <v>1777773726</v>
      </c>
      <c r="AA7245" t="s">
        <v>8522</v>
      </c>
      <c r="AB7245" s="221" t="str">
        <f>_xlfn.IFNA(IF(Table[[#This Row],[Programme Partner]]&lt;&gt;Table[[#This Row],[Implementing Partner]],CONCATENATE(Table[[#This Row],[Programme Partner]],"-",Table[[#This Row],[Implementing Partner]]),Table[[#This Row],[Programme Partner]]),"")</f>
        <v>CARE</v>
      </c>
    </row>
    <row r="7246" spans="1:28" ht="16.5" customHeight="1">
      <c r="A7246" s="183"/>
      <c r="B7246" s="195" t="s">
        <v>5039</v>
      </c>
      <c r="C7246" s="198" t="s">
        <v>5039</v>
      </c>
      <c r="D7246" s="212" t="s">
        <v>8455</v>
      </c>
      <c r="E7246" s="269" t="s">
        <v>27</v>
      </c>
      <c r="F7246" s="195" t="s">
        <v>8012</v>
      </c>
      <c r="G7246" t="s">
        <v>8586</v>
      </c>
      <c r="H7246" s="195" t="str">
        <f>IFERROR(VLOOKUP(Table[[#This Row],[Activity Details of Assistance]],WHAT!E:F,2,FALSE),"")</f>
        <v># of door</v>
      </c>
      <c r="I7246" s="195"/>
      <c r="J7246">
        <v>73</v>
      </c>
      <c r="K7246" t="s">
        <v>8280</v>
      </c>
      <c r="L7246" s="306" t="s">
        <v>13</v>
      </c>
      <c r="M7246" t="s">
        <v>14</v>
      </c>
      <c r="N7246" t="s">
        <v>309</v>
      </c>
      <c r="O7246" t="s">
        <v>1606</v>
      </c>
      <c r="P7246" t="s">
        <v>4665</v>
      </c>
      <c r="Q7246" s="236">
        <v>44866</v>
      </c>
      <c r="R7246" s="236">
        <v>44986</v>
      </c>
      <c r="S7246" t="s">
        <v>8452</v>
      </c>
      <c r="T7246" s="196"/>
      <c r="U7246" s="196"/>
      <c r="V7246" s="196"/>
      <c r="W7246" s="196"/>
      <c r="X7246" s="222"/>
      <c r="Y7246" t="s">
        <v>8636</v>
      </c>
      <c r="Z7246">
        <v>1777773726</v>
      </c>
      <c r="AA7246" t="s">
        <v>8522</v>
      </c>
      <c r="AB7246" s="221" t="str">
        <f>_xlfn.IFNA(IF(Table[[#This Row],[Programme Partner]]&lt;&gt;Table[[#This Row],[Implementing Partner]],CONCATENATE(Table[[#This Row],[Programme Partner]],"-",Table[[#This Row],[Implementing Partner]]),Table[[#This Row],[Programme Partner]]),"")</f>
        <v>CARE</v>
      </c>
    </row>
    <row r="7247" spans="1:28" ht="16.5" customHeight="1">
      <c r="A7247" s="183"/>
      <c r="B7247" s="195" t="s">
        <v>5039</v>
      </c>
      <c r="C7247" s="198" t="s">
        <v>5039</v>
      </c>
      <c r="D7247" s="212" t="s">
        <v>8455</v>
      </c>
      <c r="E7247" s="269" t="s">
        <v>27</v>
      </c>
      <c r="F7247" s="195" t="s">
        <v>8012</v>
      </c>
      <c r="G7247" t="s">
        <v>8357</v>
      </c>
      <c r="H7247" s="195" t="str">
        <f>IFERROR(VLOOKUP(Table[[#This Row],[Activity Details of Assistance]],WHAT!E:F,2,FALSE),"")</f>
        <v># of door</v>
      </c>
      <c r="I7247" s="195"/>
      <c r="J7247">
        <v>588</v>
      </c>
      <c r="K7247" t="s">
        <v>8280</v>
      </c>
      <c r="L7247" s="306" t="s">
        <v>13</v>
      </c>
      <c r="M7247" t="s">
        <v>14</v>
      </c>
      <c r="N7247" t="s">
        <v>309</v>
      </c>
      <c r="O7247" t="s">
        <v>1606</v>
      </c>
      <c r="P7247" t="s">
        <v>4665</v>
      </c>
      <c r="Q7247" s="236">
        <v>44866</v>
      </c>
      <c r="R7247" s="236">
        <v>44986</v>
      </c>
      <c r="S7247" t="s">
        <v>8452</v>
      </c>
      <c r="T7247" s="196"/>
      <c r="U7247" s="196"/>
      <c r="V7247" s="196"/>
      <c r="W7247" s="196"/>
      <c r="X7247" s="222"/>
      <c r="Y7247" t="s">
        <v>8636</v>
      </c>
      <c r="Z7247">
        <v>1777773726</v>
      </c>
      <c r="AA7247" t="s">
        <v>8522</v>
      </c>
      <c r="AB7247" s="221" t="str">
        <f>_xlfn.IFNA(IF(Table[[#This Row],[Programme Partner]]&lt;&gt;Table[[#This Row],[Implementing Partner]],CONCATENATE(Table[[#This Row],[Programme Partner]],"-",Table[[#This Row],[Implementing Partner]]),Table[[#This Row],[Programme Partner]]),"")</f>
        <v>CARE</v>
      </c>
    </row>
    <row r="7248" spans="1:28" ht="16.5" customHeight="1">
      <c r="A7248" s="183"/>
      <c r="B7248" s="195" t="s">
        <v>5039</v>
      </c>
      <c r="C7248" s="198" t="s">
        <v>5039</v>
      </c>
      <c r="D7248" s="212" t="s">
        <v>8455</v>
      </c>
      <c r="E7248" s="269" t="s">
        <v>27</v>
      </c>
      <c r="F7248" s="195" t="s">
        <v>8013</v>
      </c>
      <c r="G7248" t="s">
        <v>8313</v>
      </c>
      <c r="H7248" s="195" t="str">
        <f>IFERROR(VLOOKUP(Table[[#This Row],[Activity Details of Assistance]],WHAT!E:F,2,FALSE),"")</f>
        <v># of HP sessions at community level</v>
      </c>
      <c r="I7248" s="195"/>
      <c r="J7248">
        <v>720</v>
      </c>
      <c r="K7248" t="s">
        <v>8280</v>
      </c>
      <c r="L7248" s="306" t="s">
        <v>13</v>
      </c>
      <c r="M7248" t="s">
        <v>14</v>
      </c>
      <c r="N7248" t="s">
        <v>309</v>
      </c>
      <c r="O7248" t="s">
        <v>1606</v>
      </c>
      <c r="P7248" t="s">
        <v>4665</v>
      </c>
      <c r="Q7248" s="236">
        <v>44866</v>
      </c>
      <c r="R7248" s="236">
        <v>44986</v>
      </c>
      <c r="S7248" t="s">
        <v>8452</v>
      </c>
      <c r="T7248" s="196"/>
      <c r="U7248" s="196"/>
      <c r="V7248" s="196"/>
      <c r="W7248" s="196"/>
      <c r="X7248" s="222"/>
      <c r="Y7248" t="s">
        <v>8636</v>
      </c>
      <c r="Z7248">
        <v>1777773726</v>
      </c>
      <c r="AA7248" t="s">
        <v>8522</v>
      </c>
      <c r="AB7248" s="221" t="str">
        <f>_xlfn.IFNA(IF(Table[[#This Row],[Programme Partner]]&lt;&gt;Table[[#This Row],[Implementing Partner]],CONCATENATE(Table[[#This Row],[Programme Partner]],"-",Table[[#This Row],[Implementing Partner]]),Table[[#This Row],[Programme Partner]]),"")</f>
        <v>CARE</v>
      </c>
    </row>
    <row r="7249" spans="1:28" ht="16.5" customHeight="1">
      <c r="A7249" s="183"/>
      <c r="B7249" s="195" t="s">
        <v>5039</v>
      </c>
      <c r="C7249" s="198" t="s">
        <v>5039</v>
      </c>
      <c r="D7249" s="212" t="s">
        <v>8455</v>
      </c>
      <c r="E7249" s="269" t="s">
        <v>27</v>
      </c>
      <c r="F7249" s="195" t="s">
        <v>8013</v>
      </c>
      <c r="G7249" t="s">
        <v>8314</v>
      </c>
      <c r="H7249" s="195" t="str">
        <f>IFERROR(VLOOKUP(Table[[#This Row],[Activity Details of Assistance]],WHAT!E:F,2,FALSE),"")</f>
        <v># of HP sessions at HH level</v>
      </c>
      <c r="I7249" s="195"/>
      <c r="J7249">
        <v>4616</v>
      </c>
      <c r="K7249" t="s">
        <v>8280</v>
      </c>
      <c r="L7249" s="306" t="s">
        <v>13</v>
      </c>
      <c r="M7249" t="s">
        <v>14</v>
      </c>
      <c r="N7249" t="s">
        <v>309</v>
      </c>
      <c r="O7249" t="s">
        <v>1606</v>
      </c>
      <c r="P7249" t="s">
        <v>4665</v>
      </c>
      <c r="Q7249" s="236">
        <v>44866</v>
      </c>
      <c r="R7249" s="236">
        <v>44986</v>
      </c>
      <c r="S7249" t="s">
        <v>8452</v>
      </c>
      <c r="T7249" s="196"/>
      <c r="U7249" s="196"/>
      <c r="V7249" s="196"/>
      <c r="W7249" s="196"/>
      <c r="X7249" s="222"/>
      <c r="Y7249" t="s">
        <v>8636</v>
      </c>
      <c r="Z7249">
        <v>1777773726</v>
      </c>
      <c r="AA7249" t="s">
        <v>8522</v>
      </c>
      <c r="AB7249" s="221" t="str">
        <f>_xlfn.IFNA(IF(Table[[#This Row],[Programme Partner]]&lt;&gt;Table[[#This Row],[Implementing Partner]],CONCATENATE(Table[[#This Row],[Programme Partner]],"-",Table[[#This Row],[Implementing Partner]]),Table[[#This Row],[Programme Partner]]),"")</f>
        <v>CARE</v>
      </c>
    </row>
    <row r="7250" spans="1:28" ht="16.5" customHeight="1">
      <c r="A7250" s="183"/>
      <c r="B7250" s="195" t="s">
        <v>5039</v>
      </c>
      <c r="C7250" s="198" t="s">
        <v>5039</v>
      </c>
      <c r="D7250" s="212" t="s">
        <v>8455</v>
      </c>
      <c r="E7250" s="269" t="s">
        <v>27</v>
      </c>
      <c r="F7250" s="195" t="s">
        <v>8013</v>
      </c>
      <c r="G7250" t="s">
        <v>8368</v>
      </c>
      <c r="H7250" s="195" t="str">
        <f>IFERROR(VLOOKUP(Table[[#This Row],[Activity Details of Assistance]],WHAT!E:F,2,FALSE),"")</f>
        <v># of household</v>
      </c>
      <c r="I7250" s="195"/>
      <c r="J7250">
        <v>1485</v>
      </c>
      <c r="K7250" t="s">
        <v>8280</v>
      </c>
      <c r="L7250" s="306" t="s">
        <v>13</v>
      </c>
      <c r="M7250" t="s">
        <v>14</v>
      </c>
      <c r="N7250" t="s">
        <v>309</v>
      </c>
      <c r="O7250" t="s">
        <v>1606</v>
      </c>
      <c r="P7250" t="s">
        <v>4665</v>
      </c>
      <c r="Q7250" s="236">
        <v>44866</v>
      </c>
      <c r="R7250" s="236">
        <v>44986</v>
      </c>
      <c r="S7250" t="s">
        <v>8452</v>
      </c>
      <c r="T7250" s="196"/>
      <c r="U7250" s="196"/>
      <c r="V7250" s="196"/>
      <c r="W7250" s="196"/>
      <c r="X7250" s="222"/>
      <c r="Y7250" t="s">
        <v>8636</v>
      </c>
      <c r="Z7250">
        <v>1777773726</v>
      </c>
      <c r="AA7250" t="s">
        <v>8522</v>
      </c>
      <c r="AB7250" s="221" t="str">
        <f>_xlfn.IFNA(IF(Table[[#This Row],[Programme Partner]]&lt;&gt;Table[[#This Row],[Implementing Partner]],CONCATENATE(Table[[#This Row],[Programme Partner]],"-",Table[[#This Row],[Implementing Partner]]),Table[[#This Row],[Programme Partner]]),"")</f>
        <v>CARE</v>
      </c>
    </row>
    <row r="7251" spans="1:28" ht="16.5" customHeight="1">
      <c r="A7251" s="183"/>
      <c r="B7251" s="195" t="s">
        <v>5039</v>
      </c>
      <c r="C7251" s="198" t="s">
        <v>5039</v>
      </c>
      <c r="D7251" s="212" t="s">
        <v>8455</v>
      </c>
      <c r="E7251" s="269" t="s">
        <v>27</v>
      </c>
      <c r="F7251" s="195" t="s">
        <v>8014</v>
      </c>
      <c r="G7251" s="103" t="s">
        <v>8361</v>
      </c>
      <c r="H7251" s="195" t="str">
        <f>IFERROR(VLOOKUP(Table[[#This Row],[Activity Details of Assistance]],WHAT!E:F,2,FALSE),"")</f>
        <v># of plant</v>
      </c>
      <c r="I7251" s="195"/>
      <c r="J7251">
        <v>2</v>
      </c>
      <c r="K7251" t="s">
        <v>8280</v>
      </c>
      <c r="L7251" s="306" t="s">
        <v>13</v>
      </c>
      <c r="M7251" t="s">
        <v>14</v>
      </c>
      <c r="N7251" t="s">
        <v>309</v>
      </c>
      <c r="O7251" t="s">
        <v>1606</v>
      </c>
      <c r="P7251" t="s">
        <v>4665</v>
      </c>
      <c r="Q7251" s="236">
        <v>44866</v>
      </c>
      <c r="R7251" s="236">
        <v>44986</v>
      </c>
      <c r="S7251" t="s">
        <v>8452</v>
      </c>
      <c r="T7251" s="196"/>
      <c r="U7251" s="196"/>
      <c r="V7251" s="196"/>
      <c r="W7251" s="196"/>
      <c r="X7251" s="222"/>
      <c r="Y7251" t="s">
        <v>8636</v>
      </c>
      <c r="Z7251">
        <v>1777773726</v>
      </c>
      <c r="AA7251" t="s">
        <v>8522</v>
      </c>
      <c r="AB7251" s="221" t="str">
        <f>_xlfn.IFNA(IF(Table[[#This Row],[Programme Partner]]&lt;&gt;Table[[#This Row],[Implementing Partner]],CONCATENATE(Table[[#This Row],[Programme Partner]],"-",Table[[#This Row],[Implementing Partner]]),Table[[#This Row],[Programme Partner]]),"")</f>
        <v>CARE</v>
      </c>
    </row>
    <row r="7252" spans="1:28" ht="16.5" customHeight="1">
      <c r="A7252" s="183"/>
      <c r="B7252" s="195" t="s">
        <v>8456</v>
      </c>
      <c r="C7252" s="198" t="s">
        <v>8456</v>
      </c>
      <c r="D7252" s="212" t="s">
        <v>8457</v>
      </c>
      <c r="E7252" s="269" t="s">
        <v>27</v>
      </c>
      <c r="F7252" s="195" t="s">
        <v>8011</v>
      </c>
      <c r="G7252" t="s">
        <v>8584</v>
      </c>
      <c r="H7252" s="195" t="str">
        <f>IFERROR(VLOOKUP(Table[[#This Row],[Activity Details of Assistance]],WHAT!E:F,2,FALSE),"")</f>
        <v># of tube well</v>
      </c>
      <c r="I7252" s="195"/>
      <c r="J7252">
        <v>16</v>
      </c>
      <c r="K7252" t="s">
        <v>8280</v>
      </c>
      <c r="L7252" s="306" t="s">
        <v>13</v>
      </c>
      <c r="M7252" t="s">
        <v>14</v>
      </c>
      <c r="N7252" t="s">
        <v>309</v>
      </c>
      <c r="O7252" t="s">
        <v>1606</v>
      </c>
      <c r="P7252" t="s">
        <v>4668</v>
      </c>
      <c r="Q7252" s="236">
        <v>44866</v>
      </c>
      <c r="R7252" s="236">
        <v>45078</v>
      </c>
      <c r="S7252" t="s">
        <v>8452</v>
      </c>
      <c r="T7252" s="196"/>
      <c r="U7252" s="196"/>
      <c r="V7252" s="196"/>
      <c r="W7252" s="196"/>
      <c r="X7252" s="222"/>
      <c r="Y7252" t="s">
        <v>8512</v>
      </c>
      <c r="Z7252">
        <v>1722524747</v>
      </c>
      <c r="AA7252" t="s">
        <v>8433</v>
      </c>
      <c r="AB7252" s="221" t="str">
        <f>_xlfn.IFNA(IF(Table[[#This Row],[Programme Partner]]&lt;&gt;Table[[#This Row],[Implementing Partner]],CONCATENATE(Table[[#This Row],[Programme Partner]],"-",Table[[#This Row],[Implementing Partner]]),Table[[#This Row],[Programme Partner]]),"")</f>
        <v>CARITAS</v>
      </c>
    </row>
    <row r="7253" spans="1:28" ht="16.5" customHeight="1">
      <c r="A7253" s="183"/>
      <c r="B7253" s="195" t="s">
        <v>8456</v>
      </c>
      <c r="C7253" s="198" t="s">
        <v>8456</v>
      </c>
      <c r="D7253" s="212" t="s">
        <v>8457</v>
      </c>
      <c r="E7253" s="269" t="s">
        <v>27</v>
      </c>
      <c r="F7253" s="195" t="s">
        <v>8011</v>
      </c>
      <c r="G7253" t="s">
        <v>8355</v>
      </c>
      <c r="H7253" s="195" t="str">
        <f>IFERROR(VLOOKUP(Table[[#This Row],[Activity Details of Assistance]],WHAT!E:F,2,FALSE),"")</f>
        <v># of water network</v>
      </c>
      <c r="I7253" s="195"/>
      <c r="J7253">
        <v>1</v>
      </c>
      <c r="K7253" t="s">
        <v>8280</v>
      </c>
      <c r="L7253" s="306" t="s">
        <v>13</v>
      </c>
      <c r="M7253" t="s">
        <v>14</v>
      </c>
      <c r="N7253" t="s">
        <v>309</v>
      </c>
      <c r="O7253" t="s">
        <v>1606</v>
      </c>
      <c r="P7253" t="s">
        <v>4668</v>
      </c>
      <c r="Q7253" s="236">
        <v>44866</v>
      </c>
      <c r="R7253" s="236">
        <v>45078</v>
      </c>
      <c r="S7253" t="s">
        <v>8452</v>
      </c>
      <c r="T7253" s="196"/>
      <c r="U7253" s="196"/>
      <c r="V7253" s="196"/>
      <c r="W7253" s="196"/>
      <c r="X7253" s="222"/>
      <c r="Y7253" t="s">
        <v>8512</v>
      </c>
      <c r="Z7253">
        <v>1722524747</v>
      </c>
      <c r="AA7253" t="s">
        <v>8433</v>
      </c>
      <c r="AB7253" s="221" t="str">
        <f>_xlfn.IFNA(IF(Table[[#This Row],[Programme Partner]]&lt;&gt;Table[[#This Row],[Implementing Partner]],CONCATENATE(Table[[#This Row],[Programme Partner]],"-",Table[[#This Row],[Implementing Partner]]),Table[[#This Row],[Programme Partner]]),"")</f>
        <v>CARITAS</v>
      </c>
    </row>
    <row r="7254" spans="1:28" ht="16.5" customHeight="1">
      <c r="A7254" s="183"/>
      <c r="B7254" s="195" t="s">
        <v>8456</v>
      </c>
      <c r="C7254" s="198" t="s">
        <v>8456</v>
      </c>
      <c r="D7254" s="212" t="s">
        <v>8457</v>
      </c>
      <c r="E7254" s="269" t="s">
        <v>27</v>
      </c>
      <c r="F7254" s="195" t="s">
        <v>8011</v>
      </c>
      <c r="G7254" t="s">
        <v>8019</v>
      </c>
      <c r="H7254" s="195" t="str">
        <f>IFERROR(VLOOKUP(Table[[#This Row],[Activity Details of Assistance]],WHAT!E:F,2,FALSE),"")</f>
        <v>N/A</v>
      </c>
      <c r="I7254" s="195"/>
      <c r="J7254">
        <v>10</v>
      </c>
      <c r="K7254" t="s">
        <v>8280</v>
      </c>
      <c r="L7254" s="306" t="s">
        <v>13</v>
      </c>
      <c r="M7254" t="s">
        <v>14</v>
      </c>
      <c r="N7254" t="s">
        <v>309</v>
      </c>
      <c r="O7254" t="s">
        <v>1606</v>
      </c>
      <c r="P7254" t="s">
        <v>4668</v>
      </c>
      <c r="Q7254" s="236">
        <v>44866</v>
      </c>
      <c r="R7254" s="236">
        <v>45078</v>
      </c>
      <c r="S7254" t="s">
        <v>8452</v>
      </c>
      <c r="T7254" s="196"/>
      <c r="U7254" s="196"/>
      <c r="V7254" s="196"/>
      <c r="W7254" s="196"/>
      <c r="X7254" s="222"/>
      <c r="Y7254" t="s">
        <v>8512</v>
      </c>
      <c r="Z7254">
        <v>1722524747</v>
      </c>
      <c r="AA7254" t="s">
        <v>8433</v>
      </c>
      <c r="AB7254" s="221" t="str">
        <f>_xlfn.IFNA(IF(Table[[#This Row],[Programme Partner]]&lt;&gt;Table[[#This Row],[Implementing Partner]],CONCATENATE(Table[[#This Row],[Programme Partner]],"-",Table[[#This Row],[Implementing Partner]]),Table[[#This Row],[Programme Partner]]),"")</f>
        <v>CARITAS</v>
      </c>
    </row>
    <row r="7255" spans="1:28" ht="16.5" customHeight="1">
      <c r="A7255" s="183"/>
      <c r="B7255" s="195" t="s">
        <v>8456</v>
      </c>
      <c r="C7255" s="198" t="s">
        <v>8456</v>
      </c>
      <c r="D7255" s="212" t="s">
        <v>8457</v>
      </c>
      <c r="E7255" s="269" t="s">
        <v>27</v>
      </c>
      <c r="F7255" s="195" t="s">
        <v>8012</v>
      </c>
      <c r="G7255" t="s">
        <v>8585</v>
      </c>
      <c r="H7255" s="195" t="str">
        <f>IFERROR(VLOOKUP(Table[[#This Row],[Activity Details of Assistance]],WHAT!E:F,2,FALSE),"")</f>
        <v xml:space="preserve"># of door </v>
      </c>
      <c r="I7255" s="195"/>
      <c r="J7255">
        <v>18</v>
      </c>
      <c r="K7255" t="s">
        <v>8280</v>
      </c>
      <c r="L7255" s="306" t="s">
        <v>13</v>
      </c>
      <c r="M7255" t="s">
        <v>14</v>
      </c>
      <c r="N7255" t="s">
        <v>309</v>
      </c>
      <c r="O7255" t="s">
        <v>1606</v>
      </c>
      <c r="P7255" t="s">
        <v>4668</v>
      </c>
      <c r="Q7255" s="236">
        <v>44866</v>
      </c>
      <c r="R7255" s="236">
        <v>45078</v>
      </c>
      <c r="S7255" t="s">
        <v>8452</v>
      </c>
      <c r="T7255" s="196"/>
      <c r="U7255" s="196"/>
      <c r="V7255" s="196"/>
      <c r="W7255" s="196"/>
      <c r="X7255" s="222"/>
      <c r="Y7255" t="s">
        <v>8512</v>
      </c>
      <c r="Z7255">
        <v>1722524747</v>
      </c>
      <c r="AA7255" t="s">
        <v>8433</v>
      </c>
      <c r="AB7255" s="221" t="str">
        <f>_xlfn.IFNA(IF(Table[[#This Row],[Programme Partner]]&lt;&gt;Table[[#This Row],[Implementing Partner]],CONCATENATE(Table[[#This Row],[Programme Partner]],"-",Table[[#This Row],[Implementing Partner]]),Table[[#This Row],[Programme Partner]]),"")</f>
        <v>CARITAS</v>
      </c>
    </row>
    <row r="7256" spans="1:28" ht="16.5" customHeight="1">
      <c r="A7256" s="183"/>
      <c r="B7256" s="195" t="s">
        <v>8456</v>
      </c>
      <c r="C7256" s="198" t="s">
        <v>8456</v>
      </c>
      <c r="D7256" s="212" t="s">
        <v>8457</v>
      </c>
      <c r="E7256" s="269" t="s">
        <v>27</v>
      </c>
      <c r="F7256" s="195" t="s">
        <v>8012</v>
      </c>
      <c r="G7256" t="s">
        <v>8586</v>
      </c>
      <c r="H7256" s="195" t="str">
        <f>IFERROR(VLOOKUP(Table[[#This Row],[Activity Details of Assistance]],WHAT!E:F,2,FALSE),"")</f>
        <v># of door</v>
      </c>
      <c r="I7256" s="195"/>
      <c r="J7256">
        <v>1</v>
      </c>
      <c r="K7256" t="s">
        <v>8280</v>
      </c>
      <c r="L7256" s="306" t="s">
        <v>13</v>
      </c>
      <c r="M7256" t="s">
        <v>14</v>
      </c>
      <c r="N7256" t="s">
        <v>309</v>
      </c>
      <c r="O7256" t="s">
        <v>1606</v>
      </c>
      <c r="P7256" t="s">
        <v>4668</v>
      </c>
      <c r="Q7256" s="236">
        <v>44866</v>
      </c>
      <c r="R7256" s="236">
        <v>45078</v>
      </c>
      <c r="S7256" t="s">
        <v>8452</v>
      </c>
      <c r="T7256" s="196"/>
      <c r="U7256" s="196"/>
      <c r="V7256" s="196"/>
      <c r="W7256" s="196"/>
      <c r="X7256" s="222"/>
      <c r="Y7256" t="s">
        <v>8512</v>
      </c>
      <c r="Z7256">
        <v>1722524747</v>
      </c>
      <c r="AA7256" t="s">
        <v>8433</v>
      </c>
      <c r="AB7256" s="221" t="str">
        <f>_xlfn.IFNA(IF(Table[[#This Row],[Programme Partner]]&lt;&gt;Table[[#This Row],[Implementing Partner]],CONCATENATE(Table[[#This Row],[Programme Partner]],"-",Table[[#This Row],[Implementing Partner]]),Table[[#This Row],[Programme Partner]]),"")</f>
        <v>CARITAS</v>
      </c>
    </row>
    <row r="7257" spans="1:28" ht="16.5" customHeight="1">
      <c r="A7257" s="183"/>
      <c r="B7257" s="195" t="s">
        <v>8456</v>
      </c>
      <c r="C7257" s="198" t="s">
        <v>8456</v>
      </c>
      <c r="D7257" s="212" t="s">
        <v>8457</v>
      </c>
      <c r="E7257" s="269" t="s">
        <v>27</v>
      </c>
      <c r="F7257" s="195" t="s">
        <v>8012</v>
      </c>
      <c r="G7257" t="s">
        <v>8357</v>
      </c>
      <c r="H7257" s="195" t="str">
        <f>IFERROR(VLOOKUP(Table[[#This Row],[Activity Details of Assistance]],WHAT!E:F,2,FALSE),"")</f>
        <v># of door</v>
      </c>
      <c r="I7257" s="195"/>
      <c r="J7257">
        <v>11</v>
      </c>
      <c r="K7257" t="s">
        <v>8280</v>
      </c>
      <c r="L7257" s="306" t="s">
        <v>13</v>
      </c>
      <c r="M7257" t="s">
        <v>14</v>
      </c>
      <c r="N7257" t="s">
        <v>309</v>
      </c>
      <c r="O7257" t="s">
        <v>1606</v>
      </c>
      <c r="P7257" t="s">
        <v>4668</v>
      </c>
      <c r="Q7257" s="236">
        <v>44866</v>
      </c>
      <c r="R7257" s="236">
        <v>45078</v>
      </c>
      <c r="S7257" t="s">
        <v>8452</v>
      </c>
      <c r="T7257" s="196"/>
      <c r="U7257" s="196"/>
      <c r="V7257" s="196"/>
      <c r="W7257" s="196"/>
      <c r="X7257" s="222"/>
      <c r="Y7257" t="s">
        <v>8512</v>
      </c>
      <c r="Z7257">
        <v>1722524747</v>
      </c>
      <c r="AA7257" t="s">
        <v>8433</v>
      </c>
      <c r="AB7257" s="221" t="str">
        <f>_xlfn.IFNA(IF(Table[[#This Row],[Programme Partner]]&lt;&gt;Table[[#This Row],[Implementing Partner]],CONCATENATE(Table[[#This Row],[Programme Partner]],"-",Table[[#This Row],[Implementing Partner]]),Table[[#This Row],[Programme Partner]]),"")</f>
        <v>CARITAS</v>
      </c>
    </row>
    <row r="7258" spans="1:28" ht="16.5" customHeight="1">
      <c r="A7258" s="183"/>
      <c r="B7258" s="195" t="s">
        <v>8456</v>
      </c>
      <c r="C7258" s="198" t="s">
        <v>8456</v>
      </c>
      <c r="D7258" s="212" t="s">
        <v>8457</v>
      </c>
      <c r="E7258" s="269" t="s">
        <v>27</v>
      </c>
      <c r="F7258" s="195" t="s">
        <v>8013</v>
      </c>
      <c r="G7258" t="s">
        <v>8313</v>
      </c>
      <c r="H7258" s="195" t="str">
        <f>IFERROR(VLOOKUP(Table[[#This Row],[Activity Details of Assistance]],WHAT!E:F,2,FALSE),"")</f>
        <v># of HP sessions at community level</v>
      </c>
      <c r="I7258" s="195"/>
      <c r="J7258">
        <v>20</v>
      </c>
      <c r="K7258" t="s">
        <v>8280</v>
      </c>
      <c r="L7258" s="306" t="s">
        <v>13</v>
      </c>
      <c r="M7258" t="s">
        <v>14</v>
      </c>
      <c r="N7258" t="s">
        <v>309</v>
      </c>
      <c r="O7258" t="s">
        <v>1606</v>
      </c>
      <c r="P7258" t="s">
        <v>4668</v>
      </c>
      <c r="Q7258" s="236">
        <v>44866</v>
      </c>
      <c r="R7258" s="236">
        <v>45078</v>
      </c>
      <c r="S7258" t="s">
        <v>8452</v>
      </c>
      <c r="T7258" s="196"/>
      <c r="U7258" s="196"/>
      <c r="V7258" s="196"/>
      <c r="W7258" s="196"/>
      <c r="X7258" s="222"/>
      <c r="Y7258" t="s">
        <v>8512</v>
      </c>
      <c r="Z7258">
        <v>1722524747</v>
      </c>
      <c r="AA7258" t="s">
        <v>8433</v>
      </c>
      <c r="AB7258" s="221" t="str">
        <f>_xlfn.IFNA(IF(Table[[#This Row],[Programme Partner]]&lt;&gt;Table[[#This Row],[Implementing Partner]],CONCATENATE(Table[[#This Row],[Programme Partner]],"-",Table[[#This Row],[Implementing Partner]]),Table[[#This Row],[Programme Partner]]),"")</f>
        <v>CARITAS</v>
      </c>
    </row>
    <row r="7259" spans="1:28" ht="16.5" customHeight="1">
      <c r="A7259" s="183"/>
      <c r="B7259" s="195" t="s">
        <v>8456</v>
      </c>
      <c r="C7259" s="198" t="s">
        <v>8456</v>
      </c>
      <c r="D7259" s="212" t="s">
        <v>8457</v>
      </c>
      <c r="E7259" s="269" t="s">
        <v>27</v>
      </c>
      <c r="F7259" s="195" t="s">
        <v>8013</v>
      </c>
      <c r="G7259" t="s">
        <v>8314</v>
      </c>
      <c r="H7259" s="195" t="str">
        <f>IFERROR(VLOOKUP(Table[[#This Row],[Activity Details of Assistance]],WHAT!E:F,2,FALSE),"")</f>
        <v># of HP sessions at HH level</v>
      </c>
      <c r="I7259" s="195"/>
      <c r="J7259">
        <v>125</v>
      </c>
      <c r="K7259" t="s">
        <v>8280</v>
      </c>
      <c r="L7259" s="306" t="s">
        <v>13</v>
      </c>
      <c r="M7259" t="s">
        <v>14</v>
      </c>
      <c r="N7259" t="s">
        <v>309</v>
      </c>
      <c r="O7259" t="s">
        <v>1606</v>
      </c>
      <c r="P7259" t="s">
        <v>4668</v>
      </c>
      <c r="Q7259" s="236">
        <v>44866</v>
      </c>
      <c r="R7259" s="236">
        <v>45078</v>
      </c>
      <c r="S7259" t="s">
        <v>8452</v>
      </c>
      <c r="T7259" s="196"/>
      <c r="U7259" s="196"/>
      <c r="V7259" s="196"/>
      <c r="W7259" s="196"/>
      <c r="X7259" s="222"/>
      <c r="Y7259" t="s">
        <v>8512</v>
      </c>
      <c r="Z7259">
        <v>1722524747</v>
      </c>
      <c r="AA7259" t="s">
        <v>8433</v>
      </c>
      <c r="AB7259" s="221" t="str">
        <f>_xlfn.IFNA(IF(Table[[#This Row],[Programme Partner]]&lt;&gt;Table[[#This Row],[Implementing Partner]],CONCATENATE(Table[[#This Row],[Programme Partner]],"-",Table[[#This Row],[Implementing Partner]]),Table[[#This Row],[Programme Partner]]),"")</f>
        <v>CARITAS</v>
      </c>
    </row>
    <row r="7260" spans="1:28" ht="16.5" customHeight="1">
      <c r="A7260" s="183"/>
      <c r="B7260" s="195" t="s">
        <v>8456</v>
      </c>
      <c r="C7260" s="198" t="s">
        <v>8456</v>
      </c>
      <c r="D7260" s="212" t="s">
        <v>8457</v>
      </c>
      <c r="E7260" s="269" t="s">
        <v>27</v>
      </c>
      <c r="F7260" s="195" t="s">
        <v>8013</v>
      </c>
      <c r="G7260" t="s">
        <v>8442</v>
      </c>
      <c r="H7260" s="195" t="str">
        <f>IFERROR(VLOOKUP(Table[[#This Row],[Activity Details of Assistance]],WHAT!E:F,2,FALSE),"")</f>
        <v># of facilities</v>
      </c>
      <c r="I7260" s="195"/>
      <c r="J7260">
        <v>450</v>
      </c>
      <c r="K7260" t="s">
        <v>8280</v>
      </c>
      <c r="L7260" s="306" t="s">
        <v>13</v>
      </c>
      <c r="M7260" t="s">
        <v>14</v>
      </c>
      <c r="N7260" t="s">
        <v>309</v>
      </c>
      <c r="O7260" t="s">
        <v>1606</v>
      </c>
      <c r="P7260" t="s">
        <v>4668</v>
      </c>
      <c r="Q7260" s="236">
        <v>44866</v>
      </c>
      <c r="R7260" s="236">
        <v>45078</v>
      </c>
      <c r="S7260" t="s">
        <v>8452</v>
      </c>
      <c r="T7260" s="196"/>
      <c r="U7260" s="196"/>
      <c r="V7260" s="196"/>
      <c r="W7260" s="196"/>
      <c r="X7260" s="222"/>
      <c r="Y7260" t="s">
        <v>8512</v>
      </c>
      <c r="Z7260">
        <v>1722524747</v>
      </c>
      <c r="AA7260" t="s">
        <v>8433</v>
      </c>
      <c r="AB7260" s="221" t="str">
        <f>_xlfn.IFNA(IF(Table[[#This Row],[Programme Partner]]&lt;&gt;Table[[#This Row],[Implementing Partner]],CONCATENATE(Table[[#This Row],[Programme Partner]],"-",Table[[#This Row],[Implementing Partner]]),Table[[#This Row],[Programme Partner]]),"")</f>
        <v>CARITAS</v>
      </c>
    </row>
    <row r="7261" spans="1:28" ht="16.5" customHeight="1">
      <c r="A7261" s="183"/>
      <c r="B7261" s="195" t="s">
        <v>8456</v>
      </c>
      <c r="C7261" s="198" t="s">
        <v>8456</v>
      </c>
      <c r="D7261" s="212" t="s">
        <v>8457</v>
      </c>
      <c r="E7261" s="269" t="s">
        <v>27</v>
      </c>
      <c r="F7261" s="195" t="s">
        <v>8013</v>
      </c>
      <c r="G7261" t="s">
        <v>8019</v>
      </c>
      <c r="H7261" s="195" t="str">
        <f>IFERROR(VLOOKUP(Table[[#This Row],[Activity Details of Assistance]],WHAT!E:F,2,FALSE),"")</f>
        <v>N/A</v>
      </c>
      <c r="I7261" s="195"/>
      <c r="J7261">
        <v>1320</v>
      </c>
      <c r="K7261" t="s">
        <v>8280</v>
      </c>
      <c r="L7261" s="306" t="s">
        <v>13</v>
      </c>
      <c r="M7261" t="s">
        <v>14</v>
      </c>
      <c r="N7261" t="s">
        <v>309</v>
      </c>
      <c r="O7261" t="s">
        <v>1606</v>
      </c>
      <c r="P7261" t="s">
        <v>4668</v>
      </c>
      <c r="Q7261" s="236">
        <v>44866</v>
      </c>
      <c r="R7261" s="236">
        <v>45078</v>
      </c>
      <c r="S7261" t="s">
        <v>8452</v>
      </c>
      <c r="T7261" s="196"/>
      <c r="U7261" s="196"/>
      <c r="V7261" s="196"/>
      <c r="W7261" s="196"/>
      <c r="X7261" s="222"/>
      <c r="Y7261" t="s">
        <v>8512</v>
      </c>
      <c r="Z7261">
        <v>1722524747</v>
      </c>
      <c r="AA7261" t="s">
        <v>8433</v>
      </c>
      <c r="AB7261" s="221" t="str">
        <f>_xlfn.IFNA(IF(Table[[#This Row],[Programme Partner]]&lt;&gt;Table[[#This Row],[Implementing Partner]],CONCATENATE(Table[[#This Row],[Programme Partner]],"-",Table[[#This Row],[Implementing Partner]]),Table[[#This Row],[Programme Partner]]),"")</f>
        <v>CARITAS</v>
      </c>
    </row>
    <row r="7262" spans="1:28" ht="16.5" customHeight="1">
      <c r="A7262" s="183"/>
      <c r="B7262" s="195" t="s">
        <v>8456</v>
      </c>
      <c r="C7262" s="198" t="s">
        <v>8456</v>
      </c>
      <c r="D7262" s="212" t="s">
        <v>8457</v>
      </c>
      <c r="E7262" s="269" t="s">
        <v>27</v>
      </c>
      <c r="F7262" s="195" t="s">
        <v>8014</v>
      </c>
      <c r="G7262" t="s">
        <v>8358</v>
      </c>
      <c r="H7262" s="195" t="str">
        <f>IFERROR(VLOOKUP(Table[[#This Row],[Activity Details of Assistance]],WHAT!E:F,2,FALSE),"")</f>
        <v># of campaign per camp </v>
      </c>
      <c r="I7262" s="195"/>
      <c r="J7262">
        <v>11</v>
      </c>
      <c r="K7262" t="s">
        <v>8280</v>
      </c>
      <c r="L7262" s="306" t="s">
        <v>13</v>
      </c>
      <c r="M7262" t="s">
        <v>14</v>
      </c>
      <c r="N7262" t="s">
        <v>309</v>
      </c>
      <c r="O7262" t="s">
        <v>1606</v>
      </c>
      <c r="P7262" t="s">
        <v>4668</v>
      </c>
      <c r="Q7262" s="236">
        <v>44866</v>
      </c>
      <c r="R7262" s="236">
        <v>45078</v>
      </c>
      <c r="S7262" t="s">
        <v>8452</v>
      </c>
      <c r="T7262" s="196"/>
      <c r="U7262" s="196"/>
      <c r="V7262" s="196"/>
      <c r="W7262" s="196"/>
      <c r="X7262" s="222"/>
      <c r="Y7262" t="s">
        <v>8512</v>
      </c>
      <c r="Z7262">
        <v>1722524747</v>
      </c>
      <c r="AA7262" t="s">
        <v>8433</v>
      </c>
      <c r="AB7262" s="221" t="str">
        <f>_xlfn.IFNA(IF(Table[[#This Row],[Programme Partner]]&lt;&gt;Table[[#This Row],[Implementing Partner]],CONCATENATE(Table[[#This Row],[Programme Partner]],"-",Table[[#This Row],[Implementing Partner]]),Table[[#This Row],[Programme Partner]]),"")</f>
        <v>CARITAS</v>
      </c>
    </row>
    <row r="7263" spans="1:28" ht="16.5" customHeight="1">
      <c r="A7263" s="183"/>
      <c r="B7263" s="195" t="s">
        <v>8456</v>
      </c>
      <c r="C7263" s="198" t="s">
        <v>8456</v>
      </c>
      <c r="D7263" s="212" t="s">
        <v>8457</v>
      </c>
      <c r="E7263" s="269" t="s">
        <v>27</v>
      </c>
      <c r="F7263" s="195" t="s">
        <v>8014</v>
      </c>
      <c r="G7263" t="s">
        <v>8019</v>
      </c>
      <c r="H7263" s="195" t="str">
        <f>IFERROR(VLOOKUP(Table[[#This Row],[Activity Details of Assistance]],WHAT!E:F,2,FALSE),"")</f>
        <v>N/A</v>
      </c>
      <c r="I7263" s="195"/>
      <c r="J7263">
        <v>145</v>
      </c>
      <c r="K7263" t="s">
        <v>8280</v>
      </c>
      <c r="L7263" s="306" t="s">
        <v>13</v>
      </c>
      <c r="M7263" t="s">
        <v>14</v>
      </c>
      <c r="N7263" t="s">
        <v>309</v>
      </c>
      <c r="O7263" t="s">
        <v>1606</v>
      </c>
      <c r="P7263" t="s">
        <v>4668</v>
      </c>
      <c r="Q7263" s="236">
        <v>44866</v>
      </c>
      <c r="R7263" s="236">
        <v>45078</v>
      </c>
      <c r="S7263" t="s">
        <v>8452</v>
      </c>
      <c r="T7263" s="196"/>
      <c r="U7263" s="196"/>
      <c r="V7263" s="196"/>
      <c r="W7263" s="196"/>
      <c r="X7263" s="222"/>
      <c r="Y7263" t="s">
        <v>8512</v>
      </c>
      <c r="Z7263">
        <v>1722524747</v>
      </c>
      <c r="AA7263" t="s">
        <v>8433</v>
      </c>
      <c r="AB7263" s="221" t="str">
        <f>_xlfn.IFNA(IF(Table[[#This Row],[Programme Partner]]&lt;&gt;Table[[#This Row],[Implementing Partner]],CONCATENATE(Table[[#This Row],[Programme Partner]],"-",Table[[#This Row],[Implementing Partner]]),Table[[#This Row],[Programme Partner]]),"")</f>
        <v>CARITAS</v>
      </c>
    </row>
    <row r="7264" spans="1:28" ht="16.5" customHeight="1">
      <c r="A7264" s="183"/>
      <c r="B7264" s="195" t="s">
        <v>5039</v>
      </c>
      <c r="C7264" s="198" t="s">
        <v>5039</v>
      </c>
      <c r="D7264" s="212" t="s">
        <v>7014</v>
      </c>
      <c r="E7264" s="269" t="s">
        <v>27</v>
      </c>
      <c r="F7264" s="195" t="s">
        <v>8011</v>
      </c>
      <c r="G7264" t="s">
        <v>8584</v>
      </c>
      <c r="H7264" s="195" t="str">
        <f>IFERROR(VLOOKUP(Table[[#This Row],[Activity Details of Assistance]],WHAT!E:F,2,FALSE),"")</f>
        <v># of tube well</v>
      </c>
      <c r="I7264" s="195"/>
      <c r="J7264">
        <v>323</v>
      </c>
      <c r="K7264" t="s">
        <v>8280</v>
      </c>
      <c r="L7264" s="306" t="s">
        <v>13</v>
      </c>
      <c r="M7264" t="s">
        <v>14</v>
      </c>
      <c r="N7264" t="s">
        <v>309</v>
      </c>
      <c r="O7264" t="s">
        <v>1606</v>
      </c>
      <c r="P7264" t="s">
        <v>4662</v>
      </c>
      <c r="Q7264" s="236">
        <v>44866</v>
      </c>
      <c r="R7264" s="236">
        <v>44986</v>
      </c>
      <c r="S7264" t="s">
        <v>8452</v>
      </c>
      <c r="T7264" s="196"/>
      <c r="U7264" s="196"/>
      <c r="V7264" s="196"/>
      <c r="W7264" s="196"/>
      <c r="X7264" s="222"/>
      <c r="Y7264" t="s">
        <v>8712</v>
      </c>
      <c r="Z7264">
        <v>1777773726</v>
      </c>
      <c r="AA7264" t="s">
        <v>8522</v>
      </c>
      <c r="AB7264" s="221" t="str">
        <f>_xlfn.IFNA(IF(Table[[#This Row],[Programme Partner]]&lt;&gt;Table[[#This Row],[Implementing Partner]],CONCATENATE(Table[[#This Row],[Programme Partner]],"-",Table[[#This Row],[Implementing Partner]]),Table[[#This Row],[Programme Partner]]),"")</f>
        <v>CARE</v>
      </c>
    </row>
    <row r="7265" spans="1:28" ht="16.5" customHeight="1">
      <c r="A7265" s="183"/>
      <c r="B7265" s="195" t="s">
        <v>5039</v>
      </c>
      <c r="C7265" s="198" t="s">
        <v>5039</v>
      </c>
      <c r="D7265" s="212" t="s">
        <v>7014</v>
      </c>
      <c r="E7265" s="269" t="s">
        <v>27</v>
      </c>
      <c r="F7265" s="195" t="s">
        <v>8012</v>
      </c>
      <c r="G7265" t="s">
        <v>8585</v>
      </c>
      <c r="H7265" s="195" t="str">
        <f>IFERROR(VLOOKUP(Table[[#This Row],[Activity Details of Assistance]],WHAT!E:F,2,FALSE),"")</f>
        <v xml:space="preserve"># of door </v>
      </c>
      <c r="I7265" s="195"/>
      <c r="J7265">
        <v>174</v>
      </c>
      <c r="K7265" t="s">
        <v>8280</v>
      </c>
      <c r="L7265" s="306" t="s">
        <v>13</v>
      </c>
      <c r="M7265" t="s">
        <v>14</v>
      </c>
      <c r="N7265" t="s">
        <v>309</v>
      </c>
      <c r="O7265" t="s">
        <v>1606</v>
      </c>
      <c r="P7265" t="s">
        <v>4662</v>
      </c>
      <c r="Q7265" s="236">
        <v>44866</v>
      </c>
      <c r="R7265" s="236">
        <v>44986</v>
      </c>
      <c r="S7265" t="s">
        <v>8452</v>
      </c>
      <c r="T7265" s="196"/>
      <c r="U7265" s="196"/>
      <c r="V7265" s="196"/>
      <c r="W7265" s="196"/>
      <c r="X7265" s="222"/>
      <c r="Y7265" t="s">
        <v>8712</v>
      </c>
      <c r="Z7265">
        <v>1777773726</v>
      </c>
      <c r="AA7265" t="s">
        <v>8522</v>
      </c>
      <c r="AB7265" s="221" t="str">
        <f>_xlfn.IFNA(IF(Table[[#This Row],[Programme Partner]]&lt;&gt;Table[[#This Row],[Implementing Partner]],CONCATENATE(Table[[#This Row],[Programme Partner]],"-",Table[[#This Row],[Implementing Partner]]),Table[[#This Row],[Programme Partner]]),"")</f>
        <v>CARE</v>
      </c>
    </row>
    <row r="7266" spans="1:28" ht="16.5" customHeight="1">
      <c r="A7266" s="183"/>
      <c r="B7266" s="195" t="s">
        <v>5039</v>
      </c>
      <c r="C7266" s="198" t="s">
        <v>5039</v>
      </c>
      <c r="D7266" s="212" t="s">
        <v>7014</v>
      </c>
      <c r="E7266" s="269" t="s">
        <v>27</v>
      </c>
      <c r="F7266" s="195" t="s">
        <v>8012</v>
      </c>
      <c r="G7266" t="s">
        <v>8586</v>
      </c>
      <c r="H7266" s="195" t="str">
        <f>IFERROR(VLOOKUP(Table[[#This Row],[Activity Details of Assistance]],WHAT!E:F,2,FALSE),"")</f>
        <v># of door</v>
      </c>
      <c r="I7266" s="195"/>
      <c r="J7266">
        <v>270</v>
      </c>
      <c r="K7266" t="s">
        <v>8280</v>
      </c>
      <c r="L7266" s="306" t="s">
        <v>13</v>
      </c>
      <c r="M7266" t="s">
        <v>14</v>
      </c>
      <c r="N7266" t="s">
        <v>309</v>
      </c>
      <c r="O7266" t="s">
        <v>1606</v>
      </c>
      <c r="P7266" t="s">
        <v>4662</v>
      </c>
      <c r="Q7266" s="236">
        <v>44866</v>
      </c>
      <c r="R7266" s="236">
        <v>44986</v>
      </c>
      <c r="S7266" t="s">
        <v>8452</v>
      </c>
      <c r="T7266" s="196"/>
      <c r="U7266" s="196"/>
      <c r="V7266" s="196"/>
      <c r="W7266" s="196"/>
      <c r="X7266" s="222"/>
      <c r="Y7266" t="s">
        <v>8712</v>
      </c>
      <c r="Z7266">
        <v>1777773726</v>
      </c>
      <c r="AA7266" t="s">
        <v>8522</v>
      </c>
      <c r="AB7266" s="221" t="str">
        <f>_xlfn.IFNA(IF(Table[[#This Row],[Programme Partner]]&lt;&gt;Table[[#This Row],[Implementing Partner]],CONCATENATE(Table[[#This Row],[Programme Partner]],"-",Table[[#This Row],[Implementing Partner]]),Table[[#This Row],[Programme Partner]]),"")</f>
        <v>CARE</v>
      </c>
    </row>
    <row r="7267" spans="1:28" ht="16.5" customHeight="1">
      <c r="A7267" s="183"/>
      <c r="B7267" s="195" t="s">
        <v>8456</v>
      </c>
      <c r="C7267" s="198" t="s">
        <v>8456</v>
      </c>
      <c r="D7267" s="212" t="s">
        <v>8349</v>
      </c>
      <c r="E7267" s="269" t="s">
        <v>27</v>
      </c>
      <c r="F7267" s="195" t="s">
        <v>8011</v>
      </c>
      <c r="G7267" t="s">
        <v>8584</v>
      </c>
      <c r="H7267" s="195" t="str">
        <f>IFERROR(VLOOKUP(Table[[#This Row],[Activity Details of Assistance]],WHAT!E:F,2,FALSE),"")</f>
        <v># of tube well</v>
      </c>
      <c r="I7267" s="195"/>
      <c r="J7267">
        <v>34</v>
      </c>
      <c r="K7267" t="s">
        <v>8280</v>
      </c>
      <c r="L7267" s="306" t="s">
        <v>13</v>
      </c>
      <c r="M7267" t="s">
        <v>14</v>
      </c>
      <c r="N7267" t="s">
        <v>309</v>
      </c>
      <c r="O7267" t="s">
        <v>1606</v>
      </c>
      <c r="P7267" t="s">
        <v>6386</v>
      </c>
      <c r="Q7267" s="236">
        <v>44866</v>
      </c>
      <c r="R7267" s="236">
        <v>45078</v>
      </c>
      <c r="S7267" t="s">
        <v>8452</v>
      </c>
      <c r="T7267" s="196"/>
      <c r="U7267" s="196"/>
      <c r="V7267" s="196"/>
      <c r="W7267" s="196"/>
      <c r="X7267" s="222"/>
      <c r="Y7267" t="s">
        <v>8512</v>
      </c>
      <c r="Z7267">
        <v>1722524747</v>
      </c>
      <c r="AA7267" t="s">
        <v>8433</v>
      </c>
      <c r="AB7267" s="221" t="str">
        <f>_xlfn.IFNA(IF(Table[[#This Row],[Programme Partner]]&lt;&gt;Table[[#This Row],[Implementing Partner]],CONCATENATE(Table[[#This Row],[Programme Partner]],"-",Table[[#This Row],[Implementing Partner]]),Table[[#This Row],[Programme Partner]]),"")</f>
        <v>CARITAS</v>
      </c>
    </row>
    <row r="7268" spans="1:28" ht="16.5" customHeight="1">
      <c r="A7268" s="183"/>
      <c r="B7268" s="195" t="s">
        <v>8456</v>
      </c>
      <c r="C7268" s="198" t="s">
        <v>8456</v>
      </c>
      <c r="D7268" s="212" t="s">
        <v>8349</v>
      </c>
      <c r="E7268" s="269" t="s">
        <v>27</v>
      </c>
      <c r="F7268" s="195" t="s">
        <v>8012</v>
      </c>
      <c r="G7268" t="s">
        <v>8585</v>
      </c>
      <c r="H7268" s="195" t="str">
        <f>IFERROR(VLOOKUP(Table[[#This Row],[Activity Details of Assistance]],WHAT!E:F,2,FALSE),"")</f>
        <v xml:space="preserve"># of door </v>
      </c>
      <c r="I7268" s="195"/>
      <c r="J7268">
        <v>16</v>
      </c>
      <c r="K7268" t="s">
        <v>8280</v>
      </c>
      <c r="L7268" s="306" t="s">
        <v>13</v>
      </c>
      <c r="M7268" t="s">
        <v>14</v>
      </c>
      <c r="N7268" t="s">
        <v>309</v>
      </c>
      <c r="O7268" t="s">
        <v>1606</v>
      </c>
      <c r="P7268" t="s">
        <v>6386</v>
      </c>
      <c r="Q7268" s="236">
        <v>44866</v>
      </c>
      <c r="R7268" s="236">
        <v>45078</v>
      </c>
      <c r="S7268" t="s">
        <v>8452</v>
      </c>
      <c r="T7268" s="196"/>
      <c r="U7268" s="196"/>
      <c r="V7268" s="196"/>
      <c r="W7268" s="196"/>
      <c r="X7268" s="222"/>
      <c r="Y7268" t="s">
        <v>8512</v>
      </c>
      <c r="Z7268">
        <v>1722524747</v>
      </c>
      <c r="AA7268" t="s">
        <v>8433</v>
      </c>
      <c r="AB7268" s="221" t="str">
        <f>_xlfn.IFNA(IF(Table[[#This Row],[Programme Partner]]&lt;&gt;Table[[#This Row],[Implementing Partner]],CONCATENATE(Table[[#This Row],[Programme Partner]],"-",Table[[#This Row],[Implementing Partner]]),Table[[#This Row],[Programme Partner]]),"")</f>
        <v>CARITAS</v>
      </c>
    </row>
    <row r="7269" spans="1:28" ht="16.5" customHeight="1">
      <c r="A7269" s="183"/>
      <c r="B7269" s="195" t="s">
        <v>8456</v>
      </c>
      <c r="C7269" s="198" t="s">
        <v>8456</v>
      </c>
      <c r="D7269" s="212" t="s">
        <v>8349</v>
      </c>
      <c r="E7269" s="269" t="s">
        <v>27</v>
      </c>
      <c r="F7269" s="195" t="s">
        <v>8012</v>
      </c>
      <c r="G7269" t="s">
        <v>8586</v>
      </c>
      <c r="H7269" s="195" t="str">
        <f>IFERROR(VLOOKUP(Table[[#This Row],[Activity Details of Assistance]],WHAT!E:F,2,FALSE),"")</f>
        <v># of door</v>
      </c>
      <c r="I7269" s="195"/>
      <c r="J7269">
        <v>8</v>
      </c>
      <c r="K7269" t="s">
        <v>8280</v>
      </c>
      <c r="L7269" s="306" t="s">
        <v>13</v>
      </c>
      <c r="M7269" t="s">
        <v>14</v>
      </c>
      <c r="N7269" t="s">
        <v>309</v>
      </c>
      <c r="O7269" t="s">
        <v>1606</v>
      </c>
      <c r="P7269" t="s">
        <v>6386</v>
      </c>
      <c r="Q7269" s="236">
        <v>44866</v>
      </c>
      <c r="R7269" s="236">
        <v>45078</v>
      </c>
      <c r="S7269" t="s">
        <v>8452</v>
      </c>
      <c r="T7269" s="196"/>
      <c r="U7269" s="196"/>
      <c r="V7269" s="196"/>
      <c r="W7269" s="196"/>
      <c r="X7269" s="222"/>
      <c r="Y7269" t="s">
        <v>8512</v>
      </c>
      <c r="Z7269">
        <v>1722524747</v>
      </c>
      <c r="AA7269" t="s">
        <v>8433</v>
      </c>
      <c r="AB7269" s="221" t="str">
        <f>_xlfn.IFNA(IF(Table[[#This Row],[Programme Partner]]&lt;&gt;Table[[#This Row],[Implementing Partner]],CONCATENATE(Table[[#This Row],[Programme Partner]],"-",Table[[#This Row],[Implementing Partner]]),Table[[#This Row],[Programme Partner]]),"")</f>
        <v>CARITAS</v>
      </c>
    </row>
    <row r="7270" spans="1:28" ht="16.5" customHeight="1">
      <c r="A7270" s="183"/>
      <c r="B7270" s="195" t="s">
        <v>8456</v>
      </c>
      <c r="C7270" s="198" t="s">
        <v>8456</v>
      </c>
      <c r="D7270" s="212" t="s">
        <v>8349</v>
      </c>
      <c r="E7270" s="269" t="s">
        <v>27</v>
      </c>
      <c r="F7270" s="195" t="s">
        <v>8013</v>
      </c>
      <c r="G7270" t="s">
        <v>8313</v>
      </c>
      <c r="H7270" s="195" t="str">
        <f>IFERROR(VLOOKUP(Table[[#This Row],[Activity Details of Assistance]],WHAT!E:F,2,FALSE),"")</f>
        <v># of HP sessions at community level</v>
      </c>
      <c r="I7270" s="195"/>
      <c r="J7270">
        <v>20</v>
      </c>
      <c r="K7270" t="s">
        <v>8280</v>
      </c>
      <c r="L7270" s="306" t="s">
        <v>13</v>
      </c>
      <c r="M7270" t="s">
        <v>14</v>
      </c>
      <c r="N7270" t="s">
        <v>309</v>
      </c>
      <c r="O7270" t="s">
        <v>1606</v>
      </c>
      <c r="P7270" t="s">
        <v>6386</v>
      </c>
      <c r="Q7270" s="236">
        <v>44866</v>
      </c>
      <c r="R7270" s="236">
        <v>45078</v>
      </c>
      <c r="S7270" t="s">
        <v>8452</v>
      </c>
      <c r="T7270" s="196"/>
      <c r="U7270" s="196"/>
      <c r="V7270" s="196"/>
      <c r="W7270" s="196"/>
      <c r="X7270" s="222"/>
      <c r="Y7270" t="s">
        <v>8512</v>
      </c>
      <c r="Z7270">
        <v>1722524747</v>
      </c>
      <c r="AA7270" t="s">
        <v>8433</v>
      </c>
      <c r="AB7270" s="221" t="str">
        <f>_xlfn.IFNA(IF(Table[[#This Row],[Programme Partner]]&lt;&gt;Table[[#This Row],[Implementing Partner]],CONCATENATE(Table[[#This Row],[Programme Partner]],"-",Table[[#This Row],[Implementing Partner]]),Table[[#This Row],[Programme Partner]]),"")</f>
        <v>CARITAS</v>
      </c>
    </row>
    <row r="7271" spans="1:28" ht="16.5" customHeight="1">
      <c r="A7271" s="183"/>
      <c r="B7271" s="195" t="s">
        <v>8456</v>
      </c>
      <c r="C7271" s="198" t="s">
        <v>8456</v>
      </c>
      <c r="D7271" s="212" t="s">
        <v>8349</v>
      </c>
      <c r="E7271" s="269" t="s">
        <v>27</v>
      </c>
      <c r="F7271" s="195" t="s">
        <v>8013</v>
      </c>
      <c r="G7271" t="s">
        <v>8314</v>
      </c>
      <c r="H7271" s="195" t="str">
        <f>IFERROR(VLOOKUP(Table[[#This Row],[Activity Details of Assistance]],WHAT!E:F,2,FALSE),"")</f>
        <v># of HP sessions at HH level</v>
      </c>
      <c r="I7271" s="195"/>
      <c r="J7271">
        <v>13</v>
      </c>
      <c r="K7271" t="s">
        <v>8280</v>
      </c>
      <c r="L7271" s="306" t="s">
        <v>13</v>
      </c>
      <c r="M7271" t="s">
        <v>14</v>
      </c>
      <c r="N7271" t="s">
        <v>309</v>
      </c>
      <c r="O7271" t="s">
        <v>1606</v>
      </c>
      <c r="P7271" t="s">
        <v>6386</v>
      </c>
      <c r="Q7271" s="236">
        <v>44866</v>
      </c>
      <c r="R7271" s="236">
        <v>45078</v>
      </c>
      <c r="S7271" t="s">
        <v>8452</v>
      </c>
      <c r="T7271" s="196"/>
      <c r="U7271" s="196"/>
      <c r="V7271" s="196"/>
      <c r="W7271" s="196"/>
      <c r="X7271" s="222"/>
      <c r="Y7271" t="s">
        <v>8512</v>
      </c>
      <c r="Z7271">
        <v>1722524747</v>
      </c>
      <c r="AA7271" t="s">
        <v>8433</v>
      </c>
      <c r="AB7271" s="221" t="str">
        <f>_xlfn.IFNA(IF(Table[[#This Row],[Programme Partner]]&lt;&gt;Table[[#This Row],[Implementing Partner]],CONCATENATE(Table[[#This Row],[Programme Partner]],"-",Table[[#This Row],[Implementing Partner]]),Table[[#This Row],[Programme Partner]]),"")</f>
        <v>CARITAS</v>
      </c>
    </row>
    <row r="7272" spans="1:28" ht="16.5" customHeight="1">
      <c r="A7272" s="183"/>
      <c r="B7272" s="195" t="s">
        <v>8456</v>
      </c>
      <c r="C7272" s="198" t="s">
        <v>8456</v>
      </c>
      <c r="D7272" s="212" t="s">
        <v>8349</v>
      </c>
      <c r="E7272" s="269" t="s">
        <v>27</v>
      </c>
      <c r="F7272" s="195" t="s">
        <v>8013</v>
      </c>
      <c r="G7272" t="s">
        <v>8019</v>
      </c>
      <c r="H7272" s="195" t="str">
        <f>IFERROR(VLOOKUP(Table[[#This Row],[Activity Details of Assistance]],WHAT!E:F,2,FALSE),"")</f>
        <v>N/A</v>
      </c>
      <c r="I7272" s="195"/>
      <c r="J7272">
        <v>137</v>
      </c>
      <c r="K7272" t="s">
        <v>8280</v>
      </c>
      <c r="L7272" s="306" t="s">
        <v>13</v>
      </c>
      <c r="M7272" t="s">
        <v>14</v>
      </c>
      <c r="N7272" t="s">
        <v>309</v>
      </c>
      <c r="O7272" t="s">
        <v>1606</v>
      </c>
      <c r="P7272" t="s">
        <v>6386</v>
      </c>
      <c r="Q7272" s="236">
        <v>44866</v>
      </c>
      <c r="R7272" s="236">
        <v>45078</v>
      </c>
      <c r="S7272" t="s">
        <v>8452</v>
      </c>
      <c r="T7272" s="196"/>
      <c r="U7272" s="196"/>
      <c r="V7272" s="196"/>
      <c r="W7272" s="196"/>
      <c r="X7272" s="222"/>
      <c r="Y7272" t="s">
        <v>8512</v>
      </c>
      <c r="Z7272">
        <v>1722524747</v>
      </c>
      <c r="AA7272" t="s">
        <v>8433</v>
      </c>
      <c r="AB7272" s="221" t="str">
        <f>_xlfn.IFNA(IF(Table[[#This Row],[Programme Partner]]&lt;&gt;Table[[#This Row],[Implementing Partner]],CONCATENATE(Table[[#This Row],[Programme Partner]],"-",Table[[#This Row],[Implementing Partner]]),Table[[#This Row],[Programme Partner]]),"")</f>
        <v>CARITAS</v>
      </c>
    </row>
    <row r="7273" spans="1:28" ht="16.5" customHeight="1">
      <c r="A7273" s="183"/>
      <c r="B7273" s="195" t="s">
        <v>8456</v>
      </c>
      <c r="C7273" s="198" t="s">
        <v>8456</v>
      </c>
      <c r="D7273" s="212" t="s">
        <v>8349</v>
      </c>
      <c r="E7273" s="269" t="s">
        <v>27</v>
      </c>
      <c r="F7273" s="195" t="s">
        <v>8011</v>
      </c>
      <c r="G7273" t="s">
        <v>8584</v>
      </c>
      <c r="H7273" s="195" t="str">
        <f>IFERROR(VLOOKUP(Table[[#This Row],[Activity Details of Assistance]],WHAT!E:F,2,FALSE),"")</f>
        <v># of tube well</v>
      </c>
      <c r="I7273" s="195"/>
      <c r="J7273">
        <v>3</v>
      </c>
      <c r="K7273" t="s">
        <v>8280</v>
      </c>
      <c r="L7273" s="306" t="s">
        <v>13</v>
      </c>
      <c r="M7273" t="s">
        <v>14</v>
      </c>
      <c r="N7273" t="s">
        <v>309</v>
      </c>
      <c r="O7273" t="s">
        <v>1606</v>
      </c>
      <c r="P7273" t="s">
        <v>4668</v>
      </c>
      <c r="Q7273" s="236">
        <v>44866</v>
      </c>
      <c r="R7273" s="236">
        <v>45078</v>
      </c>
      <c r="S7273" t="s">
        <v>8452</v>
      </c>
      <c r="T7273" s="196"/>
      <c r="U7273" s="196"/>
      <c r="V7273" s="196"/>
      <c r="W7273" s="196"/>
      <c r="X7273" s="222"/>
      <c r="Y7273" t="s">
        <v>8512</v>
      </c>
      <c r="Z7273">
        <v>1722524747</v>
      </c>
      <c r="AA7273" t="s">
        <v>8433</v>
      </c>
      <c r="AB7273" s="221" t="str">
        <f>_xlfn.IFNA(IF(Table[[#This Row],[Programme Partner]]&lt;&gt;Table[[#This Row],[Implementing Partner]],CONCATENATE(Table[[#This Row],[Programme Partner]],"-",Table[[#This Row],[Implementing Partner]]),Table[[#This Row],[Programme Partner]]),"")</f>
        <v>CARITAS</v>
      </c>
    </row>
    <row r="7274" spans="1:28" ht="16.5" customHeight="1">
      <c r="A7274" s="183"/>
      <c r="B7274" s="195" t="s">
        <v>8456</v>
      </c>
      <c r="C7274" s="198" t="s">
        <v>8456</v>
      </c>
      <c r="D7274" s="212" t="s">
        <v>8349</v>
      </c>
      <c r="E7274" s="269" t="s">
        <v>27</v>
      </c>
      <c r="F7274" s="195" t="s">
        <v>8012</v>
      </c>
      <c r="G7274" t="s">
        <v>8585</v>
      </c>
      <c r="H7274" s="195" t="str">
        <f>IFERROR(VLOOKUP(Table[[#This Row],[Activity Details of Assistance]],WHAT!E:F,2,FALSE),"")</f>
        <v xml:space="preserve"># of door </v>
      </c>
      <c r="I7274" s="195"/>
      <c r="J7274">
        <v>27</v>
      </c>
      <c r="K7274" t="s">
        <v>8280</v>
      </c>
      <c r="L7274" s="306" t="s">
        <v>13</v>
      </c>
      <c r="M7274" t="s">
        <v>14</v>
      </c>
      <c r="N7274" t="s">
        <v>309</v>
      </c>
      <c r="O7274" t="s">
        <v>1606</v>
      </c>
      <c r="P7274" t="s">
        <v>4668</v>
      </c>
      <c r="Q7274" s="236">
        <v>44866</v>
      </c>
      <c r="R7274" s="236">
        <v>45078</v>
      </c>
      <c r="S7274" t="s">
        <v>8452</v>
      </c>
      <c r="T7274" s="196"/>
      <c r="U7274" s="196"/>
      <c r="V7274" s="196"/>
      <c r="W7274" s="196"/>
      <c r="X7274" s="222"/>
      <c r="Y7274" t="s">
        <v>8512</v>
      </c>
      <c r="Z7274">
        <v>1722524747</v>
      </c>
      <c r="AA7274" t="s">
        <v>8433</v>
      </c>
      <c r="AB7274" s="221" t="str">
        <f>_xlfn.IFNA(IF(Table[[#This Row],[Programme Partner]]&lt;&gt;Table[[#This Row],[Implementing Partner]],CONCATENATE(Table[[#This Row],[Programme Partner]],"-",Table[[#This Row],[Implementing Partner]]),Table[[#This Row],[Programme Partner]]),"")</f>
        <v>CARITAS</v>
      </c>
    </row>
    <row r="7275" spans="1:28" ht="16.5" customHeight="1">
      <c r="A7275" s="183"/>
      <c r="B7275" s="195" t="s">
        <v>8456</v>
      </c>
      <c r="C7275" s="198" t="s">
        <v>8456</v>
      </c>
      <c r="D7275" s="212" t="s">
        <v>8349</v>
      </c>
      <c r="E7275" s="269" t="s">
        <v>27</v>
      </c>
      <c r="F7275" s="195" t="s">
        <v>8012</v>
      </c>
      <c r="G7275" t="s">
        <v>8586</v>
      </c>
      <c r="H7275" s="195" t="str">
        <f>IFERROR(VLOOKUP(Table[[#This Row],[Activity Details of Assistance]],WHAT!E:F,2,FALSE),"")</f>
        <v># of door</v>
      </c>
      <c r="I7275" s="195"/>
      <c r="J7275">
        <v>24</v>
      </c>
      <c r="K7275" t="s">
        <v>8280</v>
      </c>
      <c r="L7275" s="306" t="s">
        <v>13</v>
      </c>
      <c r="M7275" t="s">
        <v>14</v>
      </c>
      <c r="N7275" t="s">
        <v>309</v>
      </c>
      <c r="O7275" t="s">
        <v>1606</v>
      </c>
      <c r="P7275" t="s">
        <v>4668</v>
      </c>
      <c r="Q7275" s="236">
        <v>44866</v>
      </c>
      <c r="R7275" s="236">
        <v>45078</v>
      </c>
      <c r="S7275" t="s">
        <v>8452</v>
      </c>
      <c r="T7275" s="196"/>
      <c r="U7275" s="196"/>
      <c r="V7275" s="196"/>
      <c r="W7275" s="196"/>
      <c r="X7275" s="222"/>
      <c r="Y7275" t="s">
        <v>8512</v>
      </c>
      <c r="Z7275">
        <v>1722524747</v>
      </c>
      <c r="AA7275" t="s">
        <v>8433</v>
      </c>
      <c r="AB7275" s="221" t="str">
        <f>_xlfn.IFNA(IF(Table[[#This Row],[Programme Partner]]&lt;&gt;Table[[#This Row],[Implementing Partner]],CONCATENATE(Table[[#This Row],[Programme Partner]],"-",Table[[#This Row],[Implementing Partner]]),Table[[#This Row],[Programme Partner]]),"")</f>
        <v>CARITAS</v>
      </c>
    </row>
    <row r="7276" spans="1:28" ht="16.5" customHeight="1">
      <c r="A7276" s="183"/>
      <c r="B7276" s="195" t="s">
        <v>8456</v>
      </c>
      <c r="C7276" s="198" t="s">
        <v>8456</v>
      </c>
      <c r="D7276" s="212" t="s">
        <v>8349</v>
      </c>
      <c r="E7276" s="269" t="s">
        <v>27</v>
      </c>
      <c r="F7276" s="195" t="s">
        <v>8013</v>
      </c>
      <c r="G7276" t="s">
        <v>8313</v>
      </c>
      <c r="H7276" s="195" t="str">
        <f>IFERROR(VLOOKUP(Table[[#This Row],[Activity Details of Assistance]],WHAT!E:F,2,FALSE),"")</f>
        <v># of HP sessions at community level</v>
      </c>
      <c r="I7276" s="195"/>
      <c r="J7276">
        <v>20</v>
      </c>
      <c r="K7276" t="s">
        <v>8280</v>
      </c>
      <c r="L7276" s="306" t="s">
        <v>13</v>
      </c>
      <c r="M7276" t="s">
        <v>14</v>
      </c>
      <c r="N7276" t="s">
        <v>309</v>
      </c>
      <c r="O7276" t="s">
        <v>1606</v>
      </c>
      <c r="P7276" t="s">
        <v>4668</v>
      </c>
      <c r="Q7276" s="236">
        <v>44866</v>
      </c>
      <c r="R7276" s="236">
        <v>45078</v>
      </c>
      <c r="S7276" t="s">
        <v>8452</v>
      </c>
      <c r="T7276" s="196"/>
      <c r="U7276" s="196"/>
      <c r="V7276" s="196"/>
      <c r="W7276" s="196"/>
      <c r="X7276" s="222"/>
      <c r="Y7276" t="s">
        <v>8512</v>
      </c>
      <c r="Z7276">
        <v>1722524747</v>
      </c>
      <c r="AA7276" t="s">
        <v>8433</v>
      </c>
      <c r="AB7276" s="221" t="str">
        <f>_xlfn.IFNA(IF(Table[[#This Row],[Programme Partner]]&lt;&gt;Table[[#This Row],[Implementing Partner]],CONCATENATE(Table[[#This Row],[Programme Partner]],"-",Table[[#This Row],[Implementing Partner]]),Table[[#This Row],[Programme Partner]]),"")</f>
        <v>CARITAS</v>
      </c>
    </row>
    <row r="7277" spans="1:28" ht="16.5" customHeight="1">
      <c r="A7277" s="183"/>
      <c r="B7277" s="195" t="s">
        <v>8456</v>
      </c>
      <c r="C7277" s="198" t="s">
        <v>8456</v>
      </c>
      <c r="D7277" s="212" t="s">
        <v>8349</v>
      </c>
      <c r="E7277" s="269" t="s">
        <v>27</v>
      </c>
      <c r="F7277" s="195" t="s">
        <v>8013</v>
      </c>
      <c r="G7277" t="s">
        <v>8314</v>
      </c>
      <c r="H7277" s="195" t="str">
        <f>IFERROR(VLOOKUP(Table[[#This Row],[Activity Details of Assistance]],WHAT!E:F,2,FALSE),"")</f>
        <v># of HP sessions at HH level</v>
      </c>
      <c r="I7277" s="195"/>
      <c r="J7277">
        <v>40</v>
      </c>
      <c r="K7277" t="s">
        <v>8280</v>
      </c>
      <c r="L7277" s="306" t="s">
        <v>13</v>
      </c>
      <c r="M7277" t="s">
        <v>14</v>
      </c>
      <c r="N7277" t="s">
        <v>309</v>
      </c>
      <c r="O7277" t="s">
        <v>1606</v>
      </c>
      <c r="P7277" t="s">
        <v>4668</v>
      </c>
      <c r="Q7277" s="236">
        <v>44866</v>
      </c>
      <c r="R7277" s="236">
        <v>45078</v>
      </c>
      <c r="S7277" t="s">
        <v>8452</v>
      </c>
      <c r="T7277" s="196"/>
      <c r="U7277" s="196"/>
      <c r="V7277" s="196"/>
      <c r="W7277" s="196"/>
      <c r="X7277" s="222"/>
      <c r="Y7277" t="s">
        <v>8512</v>
      </c>
      <c r="Z7277">
        <v>1722524747</v>
      </c>
      <c r="AA7277" t="s">
        <v>8433</v>
      </c>
      <c r="AB7277" s="221" t="str">
        <f>_xlfn.IFNA(IF(Table[[#This Row],[Programme Partner]]&lt;&gt;Table[[#This Row],[Implementing Partner]],CONCATENATE(Table[[#This Row],[Programme Partner]],"-",Table[[#This Row],[Implementing Partner]]),Table[[#This Row],[Programme Partner]]),"")</f>
        <v>CARITAS</v>
      </c>
    </row>
    <row r="7278" spans="1:28" ht="16.5" customHeight="1">
      <c r="A7278" s="183"/>
      <c r="B7278" s="195" t="s">
        <v>8456</v>
      </c>
      <c r="C7278" s="198" t="s">
        <v>8456</v>
      </c>
      <c r="D7278" s="212" t="s">
        <v>8349</v>
      </c>
      <c r="E7278" s="269" t="s">
        <v>27</v>
      </c>
      <c r="F7278" s="195" t="s">
        <v>8013</v>
      </c>
      <c r="G7278" t="s">
        <v>8019</v>
      </c>
      <c r="H7278" s="195" t="str">
        <f>IFERROR(VLOOKUP(Table[[#This Row],[Activity Details of Assistance]],WHAT!E:F,2,FALSE),"")</f>
        <v>N/A</v>
      </c>
      <c r="I7278" s="195"/>
      <c r="J7278">
        <v>400</v>
      </c>
      <c r="K7278" t="s">
        <v>8280</v>
      </c>
      <c r="L7278" s="306" t="s">
        <v>13</v>
      </c>
      <c r="M7278" t="s">
        <v>14</v>
      </c>
      <c r="N7278" t="s">
        <v>309</v>
      </c>
      <c r="O7278" t="s">
        <v>1606</v>
      </c>
      <c r="P7278" t="s">
        <v>4668</v>
      </c>
      <c r="Q7278" s="236">
        <v>44866</v>
      </c>
      <c r="R7278" s="236">
        <v>45078</v>
      </c>
      <c r="S7278" t="s">
        <v>8452</v>
      </c>
      <c r="T7278" s="196"/>
      <c r="U7278" s="196"/>
      <c r="V7278" s="196"/>
      <c r="W7278" s="196"/>
      <c r="X7278" s="222"/>
      <c r="Y7278" t="s">
        <v>8512</v>
      </c>
      <c r="Z7278">
        <v>1722524747</v>
      </c>
      <c r="AA7278" t="s">
        <v>8433</v>
      </c>
      <c r="AB7278" s="221" t="str">
        <f>_xlfn.IFNA(IF(Table[[#This Row],[Programme Partner]]&lt;&gt;Table[[#This Row],[Implementing Partner]],CONCATENATE(Table[[#This Row],[Programme Partner]],"-",Table[[#This Row],[Implementing Partner]]),Table[[#This Row],[Programme Partner]]),"")</f>
        <v>CARITAS</v>
      </c>
    </row>
    <row r="7279" spans="1:28" ht="16.5" customHeight="1">
      <c r="A7279" s="183"/>
      <c r="B7279" s="195" t="s">
        <v>5039</v>
      </c>
      <c r="C7279" s="198" t="s">
        <v>5039</v>
      </c>
      <c r="D7279" s="212" t="s">
        <v>7014</v>
      </c>
      <c r="E7279" s="269" t="s">
        <v>27</v>
      </c>
      <c r="F7279" s="195" t="s">
        <v>8011</v>
      </c>
      <c r="G7279" t="s">
        <v>8355</v>
      </c>
      <c r="H7279" s="195" t="str">
        <f>IFERROR(VLOOKUP(Table[[#This Row],[Activity Details of Assistance]],WHAT!E:F,2,FALSE),"")</f>
        <v># of water network</v>
      </c>
      <c r="I7279" s="195"/>
      <c r="J7279">
        <v>1</v>
      </c>
      <c r="K7279" t="s">
        <v>8280</v>
      </c>
      <c r="L7279" s="306" t="s">
        <v>13</v>
      </c>
      <c r="M7279" t="s">
        <v>14</v>
      </c>
      <c r="N7279" t="s">
        <v>309</v>
      </c>
      <c r="O7279" t="s">
        <v>1606</v>
      </c>
      <c r="P7279" t="s">
        <v>8208</v>
      </c>
      <c r="Q7279" s="236">
        <v>44866</v>
      </c>
      <c r="R7279" s="236">
        <v>45078</v>
      </c>
      <c r="S7279" s="291" t="s">
        <v>8590</v>
      </c>
      <c r="T7279" s="196"/>
      <c r="U7279" s="196"/>
      <c r="V7279" s="196"/>
      <c r="W7279" s="196"/>
      <c r="X7279" s="222"/>
      <c r="Y7279" t="s">
        <v>8636</v>
      </c>
      <c r="Z7279">
        <v>1777773726</v>
      </c>
      <c r="AA7279" t="s">
        <v>8522</v>
      </c>
      <c r="AB7279" s="221" t="str">
        <f>_xlfn.IFNA(IF(Table[[#This Row],[Programme Partner]]&lt;&gt;Table[[#This Row],[Implementing Partner]],CONCATENATE(Table[[#This Row],[Programme Partner]],"-",Table[[#This Row],[Implementing Partner]]),Table[[#This Row],[Programme Partner]]),"")</f>
        <v>CARE</v>
      </c>
    </row>
    <row r="7280" spans="1:28" ht="16.5" customHeight="1">
      <c r="A7280" s="183"/>
      <c r="B7280" s="195" t="s">
        <v>5275</v>
      </c>
      <c r="C7280" s="198" t="s">
        <v>5184</v>
      </c>
      <c r="D7280" s="212" t="s">
        <v>5275</v>
      </c>
      <c r="E7280" s="269" t="s">
        <v>27</v>
      </c>
      <c r="F7280" s="195" t="s">
        <v>8013</v>
      </c>
      <c r="G7280" t="s">
        <v>8313</v>
      </c>
      <c r="H7280" s="195" t="str">
        <f>IFERROR(VLOOKUP(Table[[#This Row],[Activity Details of Assistance]],WHAT!E:F,2,FALSE),"")</f>
        <v># of HP sessions at community level</v>
      </c>
      <c r="I7280" s="195"/>
      <c r="J7280">
        <v>20</v>
      </c>
      <c r="K7280" t="s">
        <v>8280</v>
      </c>
      <c r="L7280" s="306" t="s">
        <v>13</v>
      </c>
      <c r="M7280" t="s">
        <v>14</v>
      </c>
      <c r="N7280" t="s">
        <v>307</v>
      </c>
      <c r="O7280" t="s">
        <v>1179</v>
      </c>
      <c r="P7280" t="s">
        <v>8264</v>
      </c>
      <c r="Q7280" s="236">
        <v>44866</v>
      </c>
      <c r="R7280" s="236">
        <v>45658</v>
      </c>
      <c r="S7280" s="291" t="s">
        <v>8590</v>
      </c>
      <c r="T7280" s="196"/>
      <c r="U7280" s="196"/>
      <c r="V7280" s="196"/>
      <c r="W7280" s="196"/>
      <c r="X7280" s="222"/>
      <c r="Y7280" t="s">
        <v>8572</v>
      </c>
      <c r="Z7280">
        <v>1712175843</v>
      </c>
      <c r="AA7280" t="s">
        <v>8573</v>
      </c>
      <c r="AB7280" s="221" t="str">
        <f>_xlfn.IFNA(IF(Table[[#This Row],[Programme Partner]]&lt;&gt;Table[[#This Row],[Implementing Partner]],CONCATENATE(Table[[#This Row],[Programme Partner]],"-",Table[[#This Row],[Implementing Partner]]),Table[[#This Row],[Programme Partner]]),"")</f>
        <v>UNICEF-NGOF</v>
      </c>
    </row>
    <row r="7281" spans="1:28" ht="16.5" customHeight="1">
      <c r="A7281" s="183"/>
      <c r="B7281" s="195" t="s">
        <v>5275</v>
      </c>
      <c r="C7281" s="198" t="s">
        <v>5184</v>
      </c>
      <c r="D7281" s="212" t="s">
        <v>5275</v>
      </c>
      <c r="E7281" s="269" t="s">
        <v>27</v>
      </c>
      <c r="F7281" s="195" t="s">
        <v>8013</v>
      </c>
      <c r="G7281" t="s">
        <v>8316</v>
      </c>
      <c r="H7281" s="195" t="str">
        <f>IFERROR(VLOOKUP(Table[[#This Row],[Activity Details of Assistance]],WHAT!E:F,2,FALSE),"")</f>
        <v># of household</v>
      </c>
      <c r="I7281" s="195"/>
      <c r="J7281">
        <v>75</v>
      </c>
      <c r="K7281" t="s">
        <v>8280</v>
      </c>
      <c r="L7281" s="306" t="s">
        <v>13</v>
      </c>
      <c r="M7281" t="s">
        <v>14</v>
      </c>
      <c r="N7281" t="s">
        <v>307</v>
      </c>
      <c r="O7281" t="s">
        <v>1179</v>
      </c>
      <c r="P7281" t="s">
        <v>8264</v>
      </c>
      <c r="Q7281" s="236">
        <v>44866</v>
      </c>
      <c r="R7281" s="236">
        <v>45658</v>
      </c>
      <c r="S7281" s="291" t="s">
        <v>8590</v>
      </c>
      <c r="T7281" s="196"/>
      <c r="U7281" s="196"/>
      <c r="V7281" s="196"/>
      <c r="W7281" s="196"/>
      <c r="X7281" s="222"/>
      <c r="Y7281" t="s">
        <v>8572</v>
      </c>
      <c r="Z7281">
        <v>1712175843</v>
      </c>
      <c r="AA7281" t="s">
        <v>8573</v>
      </c>
      <c r="AB7281" s="221" t="str">
        <f>_xlfn.IFNA(IF(Table[[#This Row],[Programme Partner]]&lt;&gt;Table[[#This Row],[Implementing Partner]],CONCATENATE(Table[[#This Row],[Programme Partner]],"-",Table[[#This Row],[Implementing Partner]]),Table[[#This Row],[Programme Partner]]),"")</f>
        <v>UNICEF-NGOF</v>
      </c>
    </row>
    <row r="7282" spans="1:28" ht="16.5" customHeight="1">
      <c r="A7282" s="183"/>
      <c r="B7282" s="195" t="s">
        <v>5275</v>
      </c>
      <c r="C7282" s="198" t="s">
        <v>5184</v>
      </c>
      <c r="D7282" s="212" t="s">
        <v>5275</v>
      </c>
      <c r="E7282" s="269" t="s">
        <v>27</v>
      </c>
      <c r="F7282" s="195" t="s">
        <v>8012</v>
      </c>
      <c r="G7282" t="s">
        <v>8359</v>
      </c>
      <c r="H7282" s="195" t="str">
        <f>IFERROR(VLOOKUP(Table[[#This Row],[Activity Details of Assistance]],WHAT!E:F,2,FALSE),"")</f>
        <v># of FSM Site</v>
      </c>
      <c r="I7282" s="195"/>
      <c r="J7282">
        <v>1</v>
      </c>
      <c r="K7282" t="s">
        <v>8280</v>
      </c>
      <c r="L7282" s="306" t="s">
        <v>13</v>
      </c>
      <c r="M7282" t="s">
        <v>14</v>
      </c>
      <c r="N7282" t="s">
        <v>307</v>
      </c>
      <c r="O7282" t="s">
        <v>1599</v>
      </c>
      <c r="P7282" t="s">
        <v>8198</v>
      </c>
      <c r="Q7282" s="236">
        <v>44866</v>
      </c>
      <c r="R7282" s="236">
        <v>45658</v>
      </c>
      <c r="S7282" s="291" t="s">
        <v>8590</v>
      </c>
      <c r="T7282" s="196"/>
      <c r="U7282" s="196"/>
      <c r="V7282" s="196"/>
      <c r="W7282" s="196"/>
      <c r="X7282" s="222"/>
      <c r="Y7282" t="s">
        <v>8572</v>
      </c>
      <c r="Z7282">
        <v>1712175843</v>
      </c>
      <c r="AA7282" t="s">
        <v>8573</v>
      </c>
      <c r="AB7282" s="221" t="str">
        <f>_xlfn.IFNA(IF(Table[[#This Row],[Programme Partner]]&lt;&gt;Table[[#This Row],[Implementing Partner]],CONCATENATE(Table[[#This Row],[Programme Partner]],"-",Table[[#This Row],[Implementing Partner]]),Table[[#This Row],[Programme Partner]]),"")</f>
        <v>UNICEF-NGOF</v>
      </c>
    </row>
    <row r="7283" spans="1:28" ht="16.5" customHeight="1">
      <c r="A7283" s="183"/>
      <c r="B7283" s="195" t="s">
        <v>5275</v>
      </c>
      <c r="C7283" s="198" t="s">
        <v>5184</v>
      </c>
      <c r="D7283" s="212" t="s">
        <v>5275</v>
      </c>
      <c r="E7283" s="269" t="s">
        <v>27</v>
      </c>
      <c r="F7283" s="195" t="s">
        <v>8013</v>
      </c>
      <c r="G7283" t="s">
        <v>8313</v>
      </c>
      <c r="H7283" s="195" t="str">
        <f>IFERROR(VLOOKUP(Table[[#This Row],[Activity Details of Assistance]],WHAT!E:F,2,FALSE),"")</f>
        <v># of HP sessions at community level</v>
      </c>
      <c r="I7283" s="195"/>
      <c r="J7283">
        <v>35</v>
      </c>
      <c r="K7283" t="s">
        <v>8280</v>
      </c>
      <c r="L7283" s="306" t="s">
        <v>13</v>
      </c>
      <c r="M7283" t="s">
        <v>14</v>
      </c>
      <c r="N7283" t="s">
        <v>307</v>
      </c>
      <c r="O7283" t="s">
        <v>1599</v>
      </c>
      <c r="P7283" t="s">
        <v>8198</v>
      </c>
      <c r="Q7283" s="236">
        <v>44866</v>
      </c>
      <c r="R7283" s="236">
        <v>45658</v>
      </c>
      <c r="S7283" s="291" t="s">
        <v>8590</v>
      </c>
      <c r="T7283" s="196"/>
      <c r="U7283" s="196"/>
      <c r="V7283" s="196"/>
      <c r="W7283" s="196"/>
      <c r="X7283" s="222"/>
      <c r="Y7283" t="s">
        <v>8572</v>
      </c>
      <c r="Z7283">
        <v>1712175843</v>
      </c>
      <c r="AA7283" t="s">
        <v>8573</v>
      </c>
      <c r="AB7283" s="221" t="str">
        <f>_xlfn.IFNA(IF(Table[[#This Row],[Programme Partner]]&lt;&gt;Table[[#This Row],[Implementing Partner]],CONCATENATE(Table[[#This Row],[Programme Partner]],"-",Table[[#This Row],[Implementing Partner]]),Table[[#This Row],[Programme Partner]]),"")</f>
        <v>UNICEF-NGOF</v>
      </c>
    </row>
    <row r="7284" spans="1:28" ht="16.5" customHeight="1">
      <c r="A7284" s="183"/>
      <c r="B7284" s="195" t="s">
        <v>5275</v>
      </c>
      <c r="C7284" s="198" t="s">
        <v>5184</v>
      </c>
      <c r="D7284" s="212" t="s">
        <v>5275</v>
      </c>
      <c r="E7284" s="269" t="s">
        <v>27</v>
      </c>
      <c r="F7284" s="195" t="s">
        <v>8013</v>
      </c>
      <c r="G7284" t="s">
        <v>8316</v>
      </c>
      <c r="H7284" s="195" t="str">
        <f>IFERROR(VLOOKUP(Table[[#This Row],[Activity Details of Assistance]],WHAT!E:F,2,FALSE),"")</f>
        <v># of household</v>
      </c>
      <c r="I7284" s="195"/>
      <c r="J7284">
        <v>224</v>
      </c>
      <c r="K7284" t="s">
        <v>8280</v>
      </c>
      <c r="L7284" s="306" t="s">
        <v>13</v>
      </c>
      <c r="M7284" t="s">
        <v>14</v>
      </c>
      <c r="N7284" t="s">
        <v>307</v>
      </c>
      <c r="O7284" t="s">
        <v>1599</v>
      </c>
      <c r="P7284" t="s">
        <v>8198</v>
      </c>
      <c r="Q7284" s="236">
        <v>44866</v>
      </c>
      <c r="R7284" s="236">
        <v>45658</v>
      </c>
      <c r="S7284" s="291" t="s">
        <v>8590</v>
      </c>
      <c r="T7284" s="196"/>
      <c r="U7284" s="196"/>
      <c r="V7284" s="196"/>
      <c r="W7284" s="196"/>
      <c r="X7284" s="222"/>
      <c r="Y7284" t="s">
        <v>8572</v>
      </c>
      <c r="Z7284">
        <v>1712175843</v>
      </c>
      <c r="AA7284" t="s">
        <v>8573</v>
      </c>
      <c r="AB7284" s="221" t="str">
        <f>_xlfn.IFNA(IF(Table[[#This Row],[Programme Partner]]&lt;&gt;Table[[#This Row],[Implementing Partner]],CONCATENATE(Table[[#This Row],[Programme Partner]],"-",Table[[#This Row],[Implementing Partner]]),Table[[#This Row],[Programme Partner]]),"")</f>
        <v>UNICEF-NGOF</v>
      </c>
    </row>
    <row r="7285" spans="1:28" ht="16.5" customHeight="1">
      <c r="A7285" s="183"/>
      <c r="B7285" s="195" t="s">
        <v>5275</v>
      </c>
      <c r="C7285" s="198" t="s">
        <v>5184</v>
      </c>
      <c r="D7285" s="212" t="s">
        <v>5275</v>
      </c>
      <c r="E7285" s="269" t="s">
        <v>27</v>
      </c>
      <c r="F7285" s="195" t="s">
        <v>8013</v>
      </c>
      <c r="G7285" t="s">
        <v>8313</v>
      </c>
      <c r="H7285" s="195" t="str">
        <f>IFERROR(VLOOKUP(Table[[#This Row],[Activity Details of Assistance]],WHAT!E:F,2,FALSE),"")</f>
        <v># of HP sessions at community level</v>
      </c>
      <c r="I7285" s="195"/>
      <c r="J7285">
        <v>35</v>
      </c>
      <c r="K7285" t="s">
        <v>8280</v>
      </c>
      <c r="L7285" s="306" t="s">
        <v>13</v>
      </c>
      <c r="M7285" t="s">
        <v>14</v>
      </c>
      <c r="N7285" t="s">
        <v>307</v>
      </c>
      <c r="O7285" t="s">
        <v>1600</v>
      </c>
      <c r="P7285" t="s">
        <v>8265</v>
      </c>
      <c r="Q7285" s="236">
        <v>44866</v>
      </c>
      <c r="R7285" s="236">
        <v>45658</v>
      </c>
      <c r="S7285" s="291" t="s">
        <v>8590</v>
      </c>
      <c r="T7285" s="196"/>
      <c r="U7285" s="196"/>
      <c r="V7285" s="196"/>
      <c r="W7285" s="196"/>
      <c r="X7285" s="222"/>
      <c r="Y7285" t="s">
        <v>8572</v>
      </c>
      <c r="Z7285">
        <v>1712175843</v>
      </c>
      <c r="AA7285" t="s">
        <v>8573</v>
      </c>
      <c r="AB7285" s="221" t="str">
        <f>_xlfn.IFNA(IF(Table[[#This Row],[Programme Partner]]&lt;&gt;Table[[#This Row],[Implementing Partner]],CONCATENATE(Table[[#This Row],[Programme Partner]],"-",Table[[#This Row],[Implementing Partner]]),Table[[#This Row],[Programme Partner]]),"")</f>
        <v>UNICEF-NGOF</v>
      </c>
    </row>
    <row r="7286" spans="1:28" ht="16.5" customHeight="1">
      <c r="A7286" s="183"/>
      <c r="B7286" s="195" t="s">
        <v>5275</v>
      </c>
      <c r="C7286" s="198" t="s">
        <v>5184</v>
      </c>
      <c r="D7286" s="212" t="s">
        <v>5275</v>
      </c>
      <c r="E7286" s="269" t="s">
        <v>27</v>
      </c>
      <c r="F7286" s="195" t="s">
        <v>8013</v>
      </c>
      <c r="G7286" t="s">
        <v>8316</v>
      </c>
      <c r="H7286" s="195" t="str">
        <f>IFERROR(VLOOKUP(Table[[#This Row],[Activity Details of Assistance]],WHAT!E:F,2,FALSE),"")</f>
        <v># of household</v>
      </c>
      <c r="I7286" s="195"/>
      <c r="J7286">
        <v>300</v>
      </c>
      <c r="K7286" t="s">
        <v>8280</v>
      </c>
      <c r="L7286" s="306" t="s">
        <v>13</v>
      </c>
      <c r="M7286" t="s">
        <v>14</v>
      </c>
      <c r="N7286" t="s">
        <v>307</v>
      </c>
      <c r="O7286" t="s">
        <v>1600</v>
      </c>
      <c r="P7286" t="s">
        <v>8265</v>
      </c>
      <c r="Q7286" s="236">
        <v>44866</v>
      </c>
      <c r="R7286" s="236">
        <v>45658</v>
      </c>
      <c r="S7286" s="291" t="s">
        <v>8590</v>
      </c>
      <c r="T7286" s="196"/>
      <c r="U7286" s="196"/>
      <c r="V7286" s="196"/>
      <c r="W7286" s="196"/>
      <c r="X7286" s="222"/>
      <c r="Y7286" t="s">
        <v>8572</v>
      </c>
      <c r="Z7286">
        <v>1712175843</v>
      </c>
      <c r="AA7286" t="s">
        <v>8573</v>
      </c>
      <c r="AB7286" s="221" t="str">
        <f>_xlfn.IFNA(IF(Table[[#This Row],[Programme Partner]]&lt;&gt;Table[[#This Row],[Implementing Partner]],CONCATENATE(Table[[#This Row],[Programme Partner]],"-",Table[[#This Row],[Implementing Partner]]),Table[[#This Row],[Programme Partner]]),"")</f>
        <v>UNICEF-NGOF</v>
      </c>
    </row>
    <row r="7287" spans="1:28" ht="16.5" customHeight="1">
      <c r="A7287" s="183"/>
      <c r="B7287" s="195" t="s">
        <v>5275</v>
      </c>
      <c r="C7287" s="198" t="s">
        <v>5184</v>
      </c>
      <c r="D7287" s="212" t="s">
        <v>5275</v>
      </c>
      <c r="E7287" s="269" t="s">
        <v>27</v>
      </c>
      <c r="F7287" s="195" t="s">
        <v>8013</v>
      </c>
      <c r="G7287" t="s">
        <v>8313</v>
      </c>
      <c r="H7287" s="195" t="str">
        <f>IFERROR(VLOOKUP(Table[[#This Row],[Activity Details of Assistance]],WHAT!E:F,2,FALSE),"")</f>
        <v># of HP sessions at community level</v>
      </c>
      <c r="I7287" s="195"/>
      <c r="J7287">
        <v>35</v>
      </c>
      <c r="K7287" t="s">
        <v>8280</v>
      </c>
      <c r="L7287" s="306" t="s">
        <v>13</v>
      </c>
      <c r="M7287" t="s">
        <v>14</v>
      </c>
      <c r="N7287" t="s">
        <v>307</v>
      </c>
      <c r="O7287" t="s">
        <v>307</v>
      </c>
      <c r="P7287" t="s">
        <v>8220</v>
      </c>
      <c r="Q7287" s="236">
        <v>44866</v>
      </c>
      <c r="R7287" s="236">
        <v>45658</v>
      </c>
      <c r="S7287" s="291" t="s">
        <v>8590</v>
      </c>
      <c r="T7287" s="196"/>
      <c r="U7287" s="196"/>
      <c r="V7287" s="196"/>
      <c r="W7287" s="196"/>
      <c r="X7287" s="222"/>
      <c r="Y7287" t="s">
        <v>8572</v>
      </c>
      <c r="Z7287">
        <v>1712175843</v>
      </c>
      <c r="AA7287" t="s">
        <v>8573</v>
      </c>
      <c r="AB7287" s="221" t="str">
        <f>_xlfn.IFNA(IF(Table[[#This Row],[Programme Partner]]&lt;&gt;Table[[#This Row],[Implementing Partner]],CONCATENATE(Table[[#This Row],[Programme Partner]],"-",Table[[#This Row],[Implementing Partner]]),Table[[#This Row],[Programme Partner]]),"")</f>
        <v>UNICEF-NGOF</v>
      </c>
    </row>
    <row r="7288" spans="1:28" ht="16.5" customHeight="1">
      <c r="A7288" s="183"/>
      <c r="B7288" s="195" t="s">
        <v>5275</v>
      </c>
      <c r="C7288" s="198" t="s">
        <v>5184</v>
      </c>
      <c r="D7288" s="212" t="s">
        <v>5275</v>
      </c>
      <c r="E7288" s="269" t="s">
        <v>27</v>
      </c>
      <c r="F7288" s="195" t="s">
        <v>8013</v>
      </c>
      <c r="G7288" t="s">
        <v>8316</v>
      </c>
      <c r="H7288" s="195" t="str">
        <f>IFERROR(VLOOKUP(Table[[#This Row],[Activity Details of Assistance]],WHAT!E:F,2,FALSE),"")</f>
        <v># of household</v>
      </c>
      <c r="I7288" s="195"/>
      <c r="J7288">
        <v>275</v>
      </c>
      <c r="K7288" t="s">
        <v>8280</v>
      </c>
      <c r="L7288" s="306" t="s">
        <v>13</v>
      </c>
      <c r="M7288" t="s">
        <v>14</v>
      </c>
      <c r="N7288" t="s">
        <v>307</v>
      </c>
      <c r="O7288" t="s">
        <v>307</v>
      </c>
      <c r="P7288" t="s">
        <v>8220</v>
      </c>
      <c r="Q7288" s="236">
        <v>44866</v>
      </c>
      <c r="R7288" s="236">
        <v>45658</v>
      </c>
      <c r="S7288" s="291" t="s">
        <v>8590</v>
      </c>
      <c r="T7288" s="196"/>
      <c r="U7288" s="196"/>
      <c r="V7288" s="196"/>
      <c r="W7288" s="196"/>
      <c r="X7288" s="222"/>
      <c r="Y7288" t="s">
        <v>8572</v>
      </c>
      <c r="Z7288">
        <v>1712175843</v>
      </c>
      <c r="AA7288" t="s">
        <v>8573</v>
      </c>
      <c r="AB7288" s="221" t="str">
        <f>_xlfn.IFNA(IF(Table[[#This Row],[Programme Partner]]&lt;&gt;Table[[#This Row],[Implementing Partner]],CONCATENATE(Table[[#This Row],[Programme Partner]],"-",Table[[#This Row],[Implementing Partner]]),Table[[#This Row],[Programme Partner]]),"")</f>
        <v>UNICEF-NGOF</v>
      </c>
    </row>
    <row r="7289" spans="1:28" ht="16.5" customHeight="1">
      <c r="A7289" s="183"/>
      <c r="B7289" s="195" t="s">
        <v>5275</v>
      </c>
      <c r="C7289" s="198" t="s">
        <v>5184</v>
      </c>
      <c r="D7289" s="212" t="s">
        <v>5275</v>
      </c>
      <c r="E7289" s="269" t="s">
        <v>27</v>
      </c>
      <c r="F7289" s="195" t="s">
        <v>8013</v>
      </c>
      <c r="G7289" t="s">
        <v>8313</v>
      </c>
      <c r="H7289" s="195" t="str">
        <f>IFERROR(VLOOKUP(Table[[#This Row],[Activity Details of Assistance]],WHAT!E:F,2,FALSE),"")</f>
        <v># of HP sessions at community level</v>
      </c>
      <c r="I7289" s="195"/>
      <c r="J7289">
        <v>35</v>
      </c>
      <c r="K7289" t="s">
        <v>8280</v>
      </c>
      <c r="L7289" s="306" t="s">
        <v>13</v>
      </c>
      <c r="M7289" t="s">
        <v>14</v>
      </c>
      <c r="N7289" t="s">
        <v>307</v>
      </c>
      <c r="O7289" t="s">
        <v>1603</v>
      </c>
      <c r="P7289" t="s">
        <v>8241</v>
      </c>
      <c r="Q7289" s="236">
        <v>44866</v>
      </c>
      <c r="R7289" s="236">
        <v>45658</v>
      </c>
      <c r="S7289" s="291" t="s">
        <v>8590</v>
      </c>
      <c r="T7289" s="196"/>
      <c r="U7289" s="196"/>
      <c r="V7289" s="196"/>
      <c r="W7289" s="196"/>
      <c r="X7289" s="222"/>
      <c r="Y7289" t="s">
        <v>8572</v>
      </c>
      <c r="Z7289">
        <v>1712175843</v>
      </c>
      <c r="AA7289" t="s">
        <v>8573</v>
      </c>
      <c r="AB7289" s="221" t="str">
        <f>_xlfn.IFNA(IF(Table[[#This Row],[Programme Partner]]&lt;&gt;Table[[#This Row],[Implementing Partner]],CONCATENATE(Table[[#This Row],[Programme Partner]],"-",Table[[#This Row],[Implementing Partner]]),Table[[#This Row],[Programme Partner]]),"")</f>
        <v>UNICEF-NGOF</v>
      </c>
    </row>
    <row r="7290" spans="1:28" ht="16.5" customHeight="1">
      <c r="A7290" s="183"/>
      <c r="B7290" s="195" t="s">
        <v>5275</v>
      </c>
      <c r="C7290" s="198" t="s">
        <v>5184</v>
      </c>
      <c r="D7290" s="212" t="s">
        <v>5275</v>
      </c>
      <c r="E7290" s="269" t="s">
        <v>27</v>
      </c>
      <c r="F7290" s="195" t="s">
        <v>8013</v>
      </c>
      <c r="G7290" t="s">
        <v>8316</v>
      </c>
      <c r="H7290" s="195" t="str">
        <f>IFERROR(VLOOKUP(Table[[#This Row],[Activity Details of Assistance]],WHAT!E:F,2,FALSE),"")</f>
        <v># of household</v>
      </c>
      <c r="I7290" s="195"/>
      <c r="J7290">
        <v>250</v>
      </c>
      <c r="K7290" t="s">
        <v>8280</v>
      </c>
      <c r="L7290" s="306" t="s">
        <v>13</v>
      </c>
      <c r="M7290" t="s">
        <v>14</v>
      </c>
      <c r="N7290" t="s">
        <v>307</v>
      </c>
      <c r="O7290" t="s">
        <v>1603</v>
      </c>
      <c r="P7290" t="s">
        <v>8241</v>
      </c>
      <c r="Q7290" s="236">
        <v>44866</v>
      </c>
      <c r="R7290" s="236">
        <v>45658</v>
      </c>
      <c r="S7290" s="291" t="s">
        <v>8590</v>
      </c>
      <c r="T7290" s="196"/>
      <c r="U7290" s="196"/>
      <c r="V7290" s="196"/>
      <c r="W7290" s="196"/>
      <c r="X7290" s="222"/>
      <c r="Y7290" t="s">
        <v>8572</v>
      </c>
      <c r="Z7290">
        <v>1712175843</v>
      </c>
      <c r="AA7290" t="s">
        <v>8573</v>
      </c>
      <c r="AB7290" s="221" t="str">
        <f>_xlfn.IFNA(IF(Table[[#This Row],[Programme Partner]]&lt;&gt;Table[[#This Row],[Implementing Partner]],CONCATENATE(Table[[#This Row],[Programme Partner]],"-",Table[[#This Row],[Implementing Partner]]),Table[[#This Row],[Programme Partner]]),"")</f>
        <v>UNICEF-NGOF</v>
      </c>
    </row>
    <row r="7291" spans="1:28" ht="16.5" customHeight="1">
      <c r="A7291" s="183"/>
      <c r="B7291" s="195" t="s">
        <v>5143</v>
      </c>
      <c r="C7291" s="198" t="s">
        <v>5024</v>
      </c>
      <c r="D7291" s="212" t="s">
        <v>5143</v>
      </c>
      <c r="E7291" s="269" t="s">
        <v>27</v>
      </c>
      <c r="F7291" s="195" t="s">
        <v>8011</v>
      </c>
      <c r="G7291" t="s">
        <v>8584</v>
      </c>
      <c r="H7291" s="195" t="str">
        <f>IFERROR(VLOOKUP(Table[[#This Row],[Activity Details of Assistance]],WHAT!E:F,2,FALSE),"")</f>
        <v># of tube well</v>
      </c>
      <c r="I7291" s="195"/>
      <c r="J7291">
        <v>157</v>
      </c>
      <c r="K7291" t="s">
        <v>8280</v>
      </c>
      <c r="L7291" s="306" t="s">
        <v>13</v>
      </c>
      <c r="M7291" t="s">
        <v>14</v>
      </c>
      <c r="N7291" t="s">
        <v>309</v>
      </c>
      <c r="O7291" t="s">
        <v>1606</v>
      </c>
      <c r="P7291" t="s">
        <v>4672</v>
      </c>
      <c r="Q7291" s="236">
        <v>44866</v>
      </c>
      <c r="R7291" s="236">
        <v>44866</v>
      </c>
      <c r="S7291" t="s">
        <v>8452</v>
      </c>
      <c r="T7291" s="196"/>
      <c r="U7291" s="196"/>
      <c r="V7291" s="196"/>
      <c r="W7291" s="196"/>
      <c r="X7291" s="222"/>
      <c r="Y7291" t="s">
        <v>8326</v>
      </c>
      <c r="Z7291">
        <v>1628407101</v>
      </c>
      <c r="AA7291" t="s">
        <v>8327</v>
      </c>
      <c r="AB7291" s="221" t="str">
        <f>_xlfn.IFNA(IF(Table[[#This Row],[Programme Partner]]&lt;&gt;Table[[#This Row],[Implementing Partner]],CONCATENATE(Table[[#This Row],[Programme Partner]],"-",Table[[#This Row],[Implementing Partner]]),Table[[#This Row],[Programme Partner]]),"")</f>
        <v>IFRC-BDRCS</v>
      </c>
    </row>
    <row r="7292" spans="1:28" ht="16.5" customHeight="1">
      <c r="A7292" s="183"/>
      <c r="B7292" s="195" t="s">
        <v>5143</v>
      </c>
      <c r="C7292" s="198" t="s">
        <v>5024</v>
      </c>
      <c r="D7292" s="212" t="s">
        <v>5143</v>
      </c>
      <c r="E7292" s="269" t="s">
        <v>27</v>
      </c>
      <c r="F7292" s="195" t="s">
        <v>8012</v>
      </c>
      <c r="G7292" t="s">
        <v>8585</v>
      </c>
      <c r="H7292" s="195" t="str">
        <f>IFERROR(VLOOKUP(Table[[#This Row],[Activity Details of Assistance]],WHAT!E:F,2,FALSE),"")</f>
        <v xml:space="preserve"># of door </v>
      </c>
      <c r="I7292" s="195"/>
      <c r="J7292">
        <v>3</v>
      </c>
      <c r="K7292" t="s">
        <v>8280</v>
      </c>
      <c r="L7292" s="306" t="s">
        <v>13</v>
      </c>
      <c r="M7292" t="s">
        <v>14</v>
      </c>
      <c r="N7292" t="s">
        <v>309</v>
      </c>
      <c r="O7292" t="s">
        <v>1606</v>
      </c>
      <c r="P7292" t="s">
        <v>4672</v>
      </c>
      <c r="Q7292" s="236">
        <v>44866</v>
      </c>
      <c r="R7292" s="236">
        <v>44866</v>
      </c>
      <c r="S7292" t="s">
        <v>8452</v>
      </c>
      <c r="T7292" s="196"/>
      <c r="U7292" s="196"/>
      <c r="V7292" s="196"/>
      <c r="W7292" s="196"/>
      <c r="X7292" s="222"/>
      <c r="Y7292" t="s">
        <v>8326</v>
      </c>
      <c r="Z7292">
        <v>1628407101</v>
      </c>
      <c r="AA7292" t="s">
        <v>8327</v>
      </c>
      <c r="AB7292" s="221" t="str">
        <f>_xlfn.IFNA(IF(Table[[#This Row],[Programme Partner]]&lt;&gt;Table[[#This Row],[Implementing Partner]],CONCATENATE(Table[[#This Row],[Programme Partner]],"-",Table[[#This Row],[Implementing Partner]]),Table[[#This Row],[Programme Partner]]),"")</f>
        <v>IFRC-BDRCS</v>
      </c>
    </row>
    <row r="7293" spans="1:28" ht="16.5" customHeight="1">
      <c r="A7293" s="183"/>
      <c r="B7293" s="195" t="s">
        <v>5143</v>
      </c>
      <c r="C7293" s="198" t="s">
        <v>5024</v>
      </c>
      <c r="D7293" s="212" t="s">
        <v>5143</v>
      </c>
      <c r="E7293" s="269" t="s">
        <v>27</v>
      </c>
      <c r="F7293" s="195" t="s">
        <v>8012</v>
      </c>
      <c r="G7293" t="s">
        <v>8586</v>
      </c>
      <c r="H7293" s="195" t="str">
        <f>IFERROR(VLOOKUP(Table[[#This Row],[Activity Details of Assistance]],WHAT!E:F,2,FALSE),"")</f>
        <v># of door</v>
      </c>
      <c r="I7293" s="195"/>
      <c r="J7293">
        <v>44</v>
      </c>
      <c r="K7293" t="s">
        <v>8280</v>
      </c>
      <c r="L7293" s="306" t="s">
        <v>13</v>
      </c>
      <c r="M7293" t="s">
        <v>14</v>
      </c>
      <c r="N7293" t="s">
        <v>309</v>
      </c>
      <c r="O7293" t="s">
        <v>1606</v>
      </c>
      <c r="P7293" t="s">
        <v>4672</v>
      </c>
      <c r="Q7293" s="236">
        <v>44866</v>
      </c>
      <c r="R7293" s="236">
        <v>44866</v>
      </c>
      <c r="S7293" t="s">
        <v>8452</v>
      </c>
      <c r="T7293" s="196"/>
      <c r="U7293" s="196"/>
      <c r="V7293" s="196"/>
      <c r="W7293" s="196"/>
      <c r="X7293" s="222"/>
      <c r="Y7293" t="s">
        <v>8326</v>
      </c>
      <c r="Z7293">
        <v>1628407101</v>
      </c>
      <c r="AA7293" t="s">
        <v>8327</v>
      </c>
      <c r="AB7293" s="221" t="str">
        <f>_xlfn.IFNA(IF(Table[[#This Row],[Programme Partner]]&lt;&gt;Table[[#This Row],[Implementing Partner]],CONCATENATE(Table[[#This Row],[Programme Partner]],"-",Table[[#This Row],[Implementing Partner]]),Table[[#This Row],[Programme Partner]]),"")</f>
        <v>IFRC-BDRCS</v>
      </c>
    </row>
    <row r="7294" spans="1:28" ht="16.5" customHeight="1">
      <c r="A7294" s="183"/>
      <c r="B7294" s="195" t="s">
        <v>5143</v>
      </c>
      <c r="C7294" s="198" t="s">
        <v>5024</v>
      </c>
      <c r="D7294" s="212" t="s">
        <v>5143</v>
      </c>
      <c r="E7294" s="269" t="s">
        <v>27</v>
      </c>
      <c r="F7294" s="195" t="s">
        <v>8012</v>
      </c>
      <c r="G7294" t="s">
        <v>8357</v>
      </c>
      <c r="H7294" s="195" t="str">
        <f>IFERROR(VLOOKUP(Table[[#This Row],[Activity Details of Assistance]],WHAT!E:F,2,FALSE),"")</f>
        <v># of door</v>
      </c>
      <c r="I7294" s="195"/>
      <c r="J7294">
        <v>108</v>
      </c>
      <c r="K7294" t="s">
        <v>8280</v>
      </c>
      <c r="L7294" s="306" t="s">
        <v>13</v>
      </c>
      <c r="M7294" t="s">
        <v>14</v>
      </c>
      <c r="N7294" t="s">
        <v>309</v>
      </c>
      <c r="O7294" t="s">
        <v>1606</v>
      </c>
      <c r="P7294" t="s">
        <v>4672</v>
      </c>
      <c r="Q7294" s="236">
        <v>44866</v>
      </c>
      <c r="R7294" s="236">
        <v>44866</v>
      </c>
      <c r="S7294" t="s">
        <v>8452</v>
      </c>
      <c r="T7294" s="196"/>
      <c r="U7294" s="196"/>
      <c r="V7294" s="196"/>
      <c r="W7294" s="196"/>
      <c r="X7294" s="222"/>
      <c r="Y7294" t="s">
        <v>8326</v>
      </c>
      <c r="Z7294">
        <v>1628407101</v>
      </c>
      <c r="AA7294" t="s">
        <v>8327</v>
      </c>
      <c r="AB7294" s="221" t="str">
        <f>_xlfn.IFNA(IF(Table[[#This Row],[Programme Partner]]&lt;&gt;Table[[#This Row],[Implementing Partner]],CONCATENATE(Table[[#This Row],[Programme Partner]],"-",Table[[#This Row],[Implementing Partner]]),Table[[#This Row],[Programme Partner]]),"")</f>
        <v>IFRC-BDRCS</v>
      </c>
    </row>
    <row r="7295" spans="1:28" ht="16.5" customHeight="1">
      <c r="A7295" s="183"/>
      <c r="B7295" s="195" t="s">
        <v>5143</v>
      </c>
      <c r="C7295" s="198" t="s">
        <v>5024</v>
      </c>
      <c r="D7295" s="212" t="s">
        <v>5143</v>
      </c>
      <c r="E7295" s="269" t="s">
        <v>27</v>
      </c>
      <c r="F7295" s="195" t="s">
        <v>8013</v>
      </c>
      <c r="G7295" t="s">
        <v>8314</v>
      </c>
      <c r="H7295" s="195" t="str">
        <f>IFERROR(VLOOKUP(Table[[#This Row],[Activity Details of Assistance]],WHAT!E:F,2,FALSE),"")</f>
        <v># of HP sessions at HH level</v>
      </c>
      <c r="I7295" s="195"/>
      <c r="J7295">
        <v>976</v>
      </c>
      <c r="K7295" t="s">
        <v>8280</v>
      </c>
      <c r="L7295" s="306" t="s">
        <v>13</v>
      </c>
      <c r="M7295" t="s">
        <v>14</v>
      </c>
      <c r="N7295" t="s">
        <v>309</v>
      </c>
      <c r="O7295" t="s">
        <v>1608</v>
      </c>
      <c r="P7295" t="s">
        <v>8212</v>
      </c>
      <c r="Q7295" s="236">
        <v>44866</v>
      </c>
      <c r="R7295" s="236">
        <v>44866</v>
      </c>
      <c r="S7295" s="291" t="s">
        <v>8590</v>
      </c>
      <c r="T7295" s="196"/>
      <c r="U7295" s="196"/>
      <c r="V7295" s="196"/>
      <c r="W7295" s="196"/>
      <c r="X7295" s="222"/>
      <c r="Y7295" t="s">
        <v>8713</v>
      </c>
      <c r="Z7295">
        <v>1628407101</v>
      </c>
      <c r="AA7295" t="s">
        <v>8327</v>
      </c>
      <c r="AB7295" s="221" t="str">
        <f>_xlfn.IFNA(IF(Table[[#This Row],[Programme Partner]]&lt;&gt;Table[[#This Row],[Implementing Partner]],CONCATENATE(Table[[#This Row],[Programme Partner]],"-",Table[[#This Row],[Implementing Partner]]),Table[[#This Row],[Programme Partner]]),"")</f>
        <v>IFRC-BDRCS</v>
      </c>
    </row>
    <row r="7296" spans="1:28" ht="16.5" customHeight="1">
      <c r="A7296" s="183"/>
      <c r="B7296" s="264" t="s">
        <v>8684</v>
      </c>
      <c r="C7296" s="198" t="s">
        <v>5024</v>
      </c>
      <c r="D7296" s="212" t="s">
        <v>5110</v>
      </c>
      <c r="E7296" s="269" t="s">
        <v>27</v>
      </c>
      <c r="F7296" s="195" t="s">
        <v>8011</v>
      </c>
      <c r="G7296" t="s">
        <v>8584</v>
      </c>
      <c r="H7296" s="195" t="str">
        <f>IFERROR(VLOOKUP(Table[[#This Row],[Activity Details of Assistance]],WHAT!E:F,2,FALSE),"")</f>
        <v># of tube well</v>
      </c>
      <c r="I7296" s="195"/>
      <c r="J7296">
        <v>55</v>
      </c>
      <c r="K7296" t="s">
        <v>8280</v>
      </c>
      <c r="L7296" s="306" t="s">
        <v>13</v>
      </c>
      <c r="M7296" t="s">
        <v>14</v>
      </c>
      <c r="N7296" t="s">
        <v>309</v>
      </c>
      <c r="O7296" t="s">
        <v>1606</v>
      </c>
      <c r="P7296" t="s">
        <v>4656</v>
      </c>
      <c r="Q7296" s="236">
        <v>44866</v>
      </c>
      <c r="R7296" s="236">
        <v>44866</v>
      </c>
      <c r="S7296" t="s">
        <v>8452</v>
      </c>
      <c r="T7296" s="196"/>
      <c r="U7296" s="196"/>
      <c r="V7296" s="196"/>
      <c r="W7296" s="196"/>
      <c r="X7296" s="222"/>
      <c r="Y7296" t="s">
        <v>8700</v>
      </c>
      <c r="Z7296">
        <v>1628407101</v>
      </c>
      <c r="AA7296" t="s">
        <v>8327</v>
      </c>
      <c r="AB7296" s="221" t="str">
        <f>_xlfn.IFNA(IF(Table[[#This Row],[Programme Partner]]&lt;&gt;Table[[#This Row],[Implementing Partner]],CONCATENATE(Table[[#This Row],[Programme Partner]],"-",Table[[#This Row],[Implementing Partner]]),Table[[#This Row],[Programme Partner]]),"")</f>
        <v>German RC-BDRCS</v>
      </c>
    </row>
    <row r="7297" spans="1:28" ht="16.5" customHeight="1">
      <c r="A7297" s="183"/>
      <c r="B7297" s="264" t="s">
        <v>8684</v>
      </c>
      <c r="C7297" s="198" t="s">
        <v>5024</v>
      </c>
      <c r="D7297" s="212" t="s">
        <v>5110</v>
      </c>
      <c r="E7297" s="269" t="s">
        <v>27</v>
      </c>
      <c r="F7297" s="195" t="s">
        <v>8012</v>
      </c>
      <c r="G7297" t="s">
        <v>8585</v>
      </c>
      <c r="H7297" s="195" t="str">
        <f>IFERROR(VLOOKUP(Table[[#This Row],[Activity Details of Assistance]],WHAT!E:F,2,FALSE),"")</f>
        <v xml:space="preserve"># of door </v>
      </c>
      <c r="I7297" s="195"/>
      <c r="J7297">
        <v>57</v>
      </c>
      <c r="K7297" t="s">
        <v>8280</v>
      </c>
      <c r="L7297" s="306" t="s">
        <v>13</v>
      </c>
      <c r="M7297" t="s">
        <v>14</v>
      </c>
      <c r="N7297" t="s">
        <v>309</v>
      </c>
      <c r="O7297" t="s">
        <v>1606</v>
      </c>
      <c r="P7297" t="s">
        <v>4656</v>
      </c>
      <c r="Q7297" s="236">
        <v>44866</v>
      </c>
      <c r="R7297" s="236">
        <v>44866</v>
      </c>
      <c r="S7297" t="s">
        <v>8452</v>
      </c>
      <c r="T7297" s="196"/>
      <c r="U7297" s="196"/>
      <c r="V7297" s="196"/>
      <c r="W7297" s="196"/>
      <c r="X7297" s="222"/>
      <c r="Y7297" t="s">
        <v>8700</v>
      </c>
      <c r="Z7297">
        <v>1628407101</v>
      </c>
      <c r="AA7297" t="s">
        <v>8327</v>
      </c>
      <c r="AB7297" s="221" t="str">
        <f>_xlfn.IFNA(IF(Table[[#This Row],[Programme Partner]]&lt;&gt;Table[[#This Row],[Implementing Partner]],CONCATENATE(Table[[#This Row],[Programme Partner]],"-",Table[[#This Row],[Implementing Partner]]),Table[[#This Row],[Programme Partner]]),"")</f>
        <v>German RC-BDRCS</v>
      </c>
    </row>
    <row r="7298" spans="1:28" ht="16.5" customHeight="1">
      <c r="A7298" s="183"/>
      <c r="B7298" s="264" t="s">
        <v>8684</v>
      </c>
      <c r="C7298" s="198" t="s">
        <v>5024</v>
      </c>
      <c r="D7298" s="212" t="s">
        <v>5110</v>
      </c>
      <c r="E7298" s="269" t="s">
        <v>27</v>
      </c>
      <c r="F7298" s="195" t="s">
        <v>8012</v>
      </c>
      <c r="G7298" t="s">
        <v>8586</v>
      </c>
      <c r="H7298" s="195" t="str">
        <f>IFERROR(VLOOKUP(Table[[#This Row],[Activity Details of Assistance]],WHAT!E:F,2,FALSE),"")</f>
        <v># of door</v>
      </c>
      <c r="I7298" s="195"/>
      <c r="J7298">
        <v>56</v>
      </c>
      <c r="K7298" t="s">
        <v>8280</v>
      </c>
      <c r="L7298" s="306" t="s">
        <v>13</v>
      </c>
      <c r="M7298" t="s">
        <v>14</v>
      </c>
      <c r="N7298" t="s">
        <v>309</v>
      </c>
      <c r="O7298" t="s">
        <v>1606</v>
      </c>
      <c r="P7298" t="s">
        <v>4656</v>
      </c>
      <c r="Q7298" s="236">
        <v>44866</v>
      </c>
      <c r="R7298" s="236">
        <v>44866</v>
      </c>
      <c r="S7298" t="s">
        <v>8452</v>
      </c>
      <c r="T7298" s="196"/>
      <c r="U7298" s="196"/>
      <c r="V7298" s="196"/>
      <c r="W7298" s="196"/>
      <c r="X7298" s="222"/>
      <c r="Y7298" t="s">
        <v>8700</v>
      </c>
      <c r="Z7298">
        <v>1628407101</v>
      </c>
      <c r="AA7298" t="s">
        <v>8327</v>
      </c>
      <c r="AB7298" s="221" t="str">
        <f>_xlfn.IFNA(IF(Table[[#This Row],[Programme Partner]]&lt;&gt;Table[[#This Row],[Implementing Partner]],CONCATENATE(Table[[#This Row],[Programme Partner]],"-",Table[[#This Row],[Implementing Partner]]),Table[[#This Row],[Programme Partner]]),"")</f>
        <v>German RC-BDRCS</v>
      </c>
    </row>
    <row r="7299" spans="1:28" ht="16.5" customHeight="1">
      <c r="A7299" s="183"/>
      <c r="B7299" s="264" t="s">
        <v>8684</v>
      </c>
      <c r="C7299" s="198" t="s">
        <v>5024</v>
      </c>
      <c r="D7299" s="212" t="s">
        <v>5110</v>
      </c>
      <c r="E7299" s="269" t="s">
        <v>27</v>
      </c>
      <c r="F7299" s="195" t="s">
        <v>8012</v>
      </c>
      <c r="G7299" t="s">
        <v>8357</v>
      </c>
      <c r="H7299" s="195" t="str">
        <f>IFERROR(VLOOKUP(Table[[#This Row],[Activity Details of Assistance]],WHAT!E:F,2,FALSE),"")</f>
        <v># of door</v>
      </c>
      <c r="I7299" s="195"/>
      <c r="J7299">
        <v>242</v>
      </c>
      <c r="K7299" t="s">
        <v>8280</v>
      </c>
      <c r="L7299" s="306" t="s">
        <v>13</v>
      </c>
      <c r="M7299" t="s">
        <v>14</v>
      </c>
      <c r="N7299" t="s">
        <v>309</v>
      </c>
      <c r="O7299" t="s">
        <v>1606</v>
      </c>
      <c r="P7299" t="s">
        <v>4656</v>
      </c>
      <c r="Q7299" s="236">
        <v>44866</v>
      </c>
      <c r="R7299" s="236">
        <v>44866</v>
      </c>
      <c r="S7299" t="s">
        <v>8452</v>
      </c>
      <c r="T7299" s="196"/>
      <c r="U7299" s="196"/>
      <c r="V7299" s="196"/>
      <c r="W7299" s="196"/>
      <c r="X7299" s="222"/>
      <c r="Y7299" t="s">
        <v>8700</v>
      </c>
      <c r="Z7299">
        <v>1628407101</v>
      </c>
      <c r="AA7299" t="s">
        <v>8327</v>
      </c>
      <c r="AB7299" s="221" t="str">
        <f>_xlfn.IFNA(IF(Table[[#This Row],[Programme Partner]]&lt;&gt;Table[[#This Row],[Implementing Partner]],CONCATENATE(Table[[#This Row],[Programme Partner]],"-",Table[[#This Row],[Implementing Partner]]),Table[[#This Row],[Programme Partner]]),"")</f>
        <v>German RC-BDRCS</v>
      </c>
    </row>
    <row r="7300" spans="1:28" ht="16.5" customHeight="1">
      <c r="A7300" s="183"/>
      <c r="B7300" s="264" t="s">
        <v>8684</v>
      </c>
      <c r="C7300" s="198" t="s">
        <v>5024</v>
      </c>
      <c r="D7300" s="212" t="s">
        <v>5110</v>
      </c>
      <c r="E7300" s="269" t="s">
        <v>27</v>
      </c>
      <c r="F7300" s="195" t="s">
        <v>8013</v>
      </c>
      <c r="G7300" t="s">
        <v>8313</v>
      </c>
      <c r="H7300" s="195" t="str">
        <f>IFERROR(VLOOKUP(Table[[#This Row],[Activity Details of Assistance]],WHAT!E:F,2,FALSE),"")</f>
        <v># of HP sessions at community level</v>
      </c>
      <c r="I7300" s="195"/>
      <c r="J7300">
        <v>664</v>
      </c>
      <c r="K7300" t="s">
        <v>8280</v>
      </c>
      <c r="L7300" s="306" t="s">
        <v>13</v>
      </c>
      <c r="M7300" t="s">
        <v>14</v>
      </c>
      <c r="N7300" t="s">
        <v>309</v>
      </c>
      <c r="O7300" t="s">
        <v>1606</v>
      </c>
      <c r="P7300" t="s">
        <v>4656</v>
      </c>
      <c r="Q7300" s="236">
        <v>44866</v>
      </c>
      <c r="R7300" s="236">
        <v>44866</v>
      </c>
      <c r="S7300" t="s">
        <v>8452</v>
      </c>
      <c r="T7300" s="196"/>
      <c r="U7300" s="196"/>
      <c r="V7300" s="196"/>
      <c r="W7300" s="196"/>
      <c r="X7300" s="222"/>
      <c r="Y7300" t="s">
        <v>8700</v>
      </c>
      <c r="Z7300">
        <v>1628407101</v>
      </c>
      <c r="AA7300" t="s">
        <v>8327</v>
      </c>
      <c r="AB7300" s="221" t="str">
        <f>_xlfn.IFNA(IF(Table[[#This Row],[Programme Partner]]&lt;&gt;Table[[#This Row],[Implementing Partner]],CONCATENATE(Table[[#This Row],[Programme Partner]],"-",Table[[#This Row],[Implementing Partner]]),Table[[#This Row],[Programme Partner]]),"")</f>
        <v>German RC-BDRCS</v>
      </c>
    </row>
    <row r="7301" spans="1:28" ht="16.5" customHeight="1">
      <c r="A7301" s="183"/>
      <c r="B7301" s="264" t="s">
        <v>8684</v>
      </c>
      <c r="C7301" s="198" t="s">
        <v>5024</v>
      </c>
      <c r="D7301" s="212" t="s">
        <v>5110</v>
      </c>
      <c r="E7301" s="269" t="s">
        <v>27</v>
      </c>
      <c r="F7301" s="195" t="s">
        <v>8013</v>
      </c>
      <c r="G7301" t="s">
        <v>8314</v>
      </c>
      <c r="H7301" s="195" t="str">
        <f>IFERROR(VLOOKUP(Table[[#This Row],[Activity Details of Assistance]],WHAT!E:F,2,FALSE),"")</f>
        <v># of HP sessions at HH level</v>
      </c>
      <c r="I7301" s="195"/>
      <c r="J7301">
        <v>1540</v>
      </c>
      <c r="K7301" t="s">
        <v>8280</v>
      </c>
      <c r="L7301" s="306" t="s">
        <v>13</v>
      </c>
      <c r="M7301" t="s">
        <v>14</v>
      </c>
      <c r="N7301" t="s">
        <v>309</v>
      </c>
      <c r="O7301" t="s">
        <v>1606</v>
      </c>
      <c r="P7301" t="s">
        <v>4656</v>
      </c>
      <c r="Q7301" s="236">
        <v>44866</v>
      </c>
      <c r="R7301" s="236">
        <v>44866</v>
      </c>
      <c r="S7301" t="s">
        <v>8452</v>
      </c>
      <c r="T7301" s="196"/>
      <c r="U7301" s="196"/>
      <c r="V7301" s="196"/>
      <c r="W7301" s="196"/>
      <c r="X7301" s="222"/>
      <c r="Y7301" t="s">
        <v>8700</v>
      </c>
      <c r="Z7301">
        <v>1628407101</v>
      </c>
      <c r="AA7301" t="s">
        <v>8327</v>
      </c>
      <c r="AB7301" s="221" t="str">
        <f>_xlfn.IFNA(IF(Table[[#This Row],[Programme Partner]]&lt;&gt;Table[[#This Row],[Implementing Partner]],CONCATENATE(Table[[#This Row],[Programme Partner]],"-",Table[[#This Row],[Implementing Partner]]),Table[[#This Row],[Programme Partner]]),"")</f>
        <v>German RC-BDRCS</v>
      </c>
    </row>
    <row r="7302" spans="1:28" ht="16.5" customHeight="1">
      <c r="A7302" s="183"/>
      <c r="B7302" s="264" t="s">
        <v>8684</v>
      </c>
      <c r="C7302" s="198" t="s">
        <v>5024</v>
      </c>
      <c r="D7302" s="212" t="s">
        <v>5110</v>
      </c>
      <c r="E7302" s="269" t="s">
        <v>27</v>
      </c>
      <c r="F7302" s="195" t="s">
        <v>8011</v>
      </c>
      <c r="G7302" t="s">
        <v>8584</v>
      </c>
      <c r="H7302" s="195" t="str">
        <f>IFERROR(VLOOKUP(Table[[#This Row],[Activity Details of Assistance]],WHAT!E:F,2,FALSE),"")</f>
        <v># of tube well</v>
      </c>
      <c r="I7302" s="195"/>
      <c r="J7302">
        <v>38</v>
      </c>
      <c r="K7302" t="s">
        <v>8280</v>
      </c>
      <c r="L7302" s="306" t="s">
        <v>13</v>
      </c>
      <c r="M7302" t="s">
        <v>14</v>
      </c>
      <c r="N7302" t="s">
        <v>309</v>
      </c>
      <c r="O7302" t="s">
        <v>1606</v>
      </c>
      <c r="P7302" t="s">
        <v>4670</v>
      </c>
      <c r="Q7302" s="236">
        <v>44866</v>
      </c>
      <c r="R7302" s="236">
        <v>44896</v>
      </c>
      <c r="S7302" t="s">
        <v>8452</v>
      </c>
      <c r="T7302" s="196"/>
      <c r="U7302" s="196"/>
      <c r="V7302" s="196"/>
      <c r="W7302" s="196"/>
      <c r="X7302" s="222"/>
      <c r="Y7302" t="s">
        <v>8700</v>
      </c>
      <c r="Z7302">
        <v>1628407101</v>
      </c>
      <c r="AA7302" t="s">
        <v>8654</v>
      </c>
      <c r="AB7302" s="221" t="str">
        <f>_xlfn.IFNA(IF(Table[[#This Row],[Programme Partner]]&lt;&gt;Table[[#This Row],[Implementing Partner]],CONCATENATE(Table[[#This Row],[Programme Partner]],"-",Table[[#This Row],[Implementing Partner]]),Table[[#This Row],[Programme Partner]]),"")</f>
        <v>German RC-BDRCS</v>
      </c>
    </row>
    <row r="7303" spans="1:28" ht="16.5" customHeight="1">
      <c r="A7303" s="183"/>
      <c r="B7303" s="264" t="s">
        <v>8684</v>
      </c>
      <c r="C7303" s="198" t="s">
        <v>5024</v>
      </c>
      <c r="D7303" s="212" t="s">
        <v>5110</v>
      </c>
      <c r="E7303" s="269" t="s">
        <v>27</v>
      </c>
      <c r="F7303" s="195" t="s">
        <v>8012</v>
      </c>
      <c r="G7303" t="s">
        <v>8585</v>
      </c>
      <c r="H7303" s="195" t="str">
        <f>IFERROR(VLOOKUP(Table[[#This Row],[Activity Details of Assistance]],WHAT!E:F,2,FALSE),"")</f>
        <v xml:space="preserve"># of door </v>
      </c>
      <c r="I7303" s="195"/>
      <c r="J7303">
        <v>18</v>
      </c>
      <c r="K7303" t="s">
        <v>8280</v>
      </c>
      <c r="L7303" s="306" t="s">
        <v>13</v>
      </c>
      <c r="M7303" t="s">
        <v>14</v>
      </c>
      <c r="N7303" t="s">
        <v>309</v>
      </c>
      <c r="O7303" t="s">
        <v>1606</v>
      </c>
      <c r="P7303" t="s">
        <v>4670</v>
      </c>
      <c r="Q7303" s="236">
        <v>44866</v>
      </c>
      <c r="R7303" s="236">
        <v>44896</v>
      </c>
      <c r="S7303" t="s">
        <v>8452</v>
      </c>
      <c r="T7303" s="196"/>
      <c r="U7303" s="196"/>
      <c r="V7303" s="196"/>
      <c r="W7303" s="196"/>
      <c r="X7303" s="222"/>
      <c r="Y7303" t="s">
        <v>8700</v>
      </c>
      <c r="Z7303">
        <v>1628407101</v>
      </c>
      <c r="AA7303" t="s">
        <v>8654</v>
      </c>
      <c r="AB7303" s="221" t="str">
        <f>_xlfn.IFNA(IF(Table[[#This Row],[Programme Partner]]&lt;&gt;Table[[#This Row],[Implementing Partner]],CONCATENATE(Table[[#This Row],[Programme Partner]],"-",Table[[#This Row],[Implementing Partner]]),Table[[#This Row],[Programme Partner]]),"")</f>
        <v>German RC-BDRCS</v>
      </c>
    </row>
    <row r="7304" spans="1:28" ht="16.5" customHeight="1">
      <c r="A7304" s="183"/>
      <c r="B7304" s="264" t="s">
        <v>8684</v>
      </c>
      <c r="C7304" s="198" t="s">
        <v>5024</v>
      </c>
      <c r="D7304" s="212" t="s">
        <v>5110</v>
      </c>
      <c r="E7304" s="269" t="s">
        <v>27</v>
      </c>
      <c r="F7304" s="195" t="s">
        <v>8012</v>
      </c>
      <c r="G7304" t="s">
        <v>8586</v>
      </c>
      <c r="H7304" s="195" t="str">
        <f>IFERROR(VLOOKUP(Table[[#This Row],[Activity Details of Assistance]],WHAT!E:F,2,FALSE),"")</f>
        <v># of door</v>
      </c>
      <c r="I7304" s="195"/>
      <c r="J7304">
        <v>70</v>
      </c>
      <c r="K7304" t="s">
        <v>8280</v>
      </c>
      <c r="L7304" s="306" t="s">
        <v>13</v>
      </c>
      <c r="M7304" t="s">
        <v>14</v>
      </c>
      <c r="N7304" t="s">
        <v>309</v>
      </c>
      <c r="O7304" t="s">
        <v>1606</v>
      </c>
      <c r="P7304" t="s">
        <v>4670</v>
      </c>
      <c r="Q7304" s="236">
        <v>44866</v>
      </c>
      <c r="R7304" s="236">
        <v>44896</v>
      </c>
      <c r="S7304" t="s">
        <v>8452</v>
      </c>
      <c r="T7304" s="196"/>
      <c r="U7304" s="196"/>
      <c r="V7304" s="196"/>
      <c r="W7304" s="196"/>
      <c r="X7304" s="222"/>
      <c r="Y7304" t="s">
        <v>8700</v>
      </c>
      <c r="Z7304">
        <v>1628407101</v>
      </c>
      <c r="AA7304" t="s">
        <v>8654</v>
      </c>
      <c r="AB7304" s="221" t="str">
        <f>_xlfn.IFNA(IF(Table[[#This Row],[Programme Partner]]&lt;&gt;Table[[#This Row],[Implementing Partner]],CONCATENATE(Table[[#This Row],[Programme Partner]],"-",Table[[#This Row],[Implementing Partner]]),Table[[#This Row],[Programme Partner]]),"")</f>
        <v>German RC-BDRCS</v>
      </c>
    </row>
    <row r="7305" spans="1:28" ht="16.5" customHeight="1">
      <c r="A7305" s="183"/>
      <c r="B7305" s="264" t="s">
        <v>8684</v>
      </c>
      <c r="C7305" s="198" t="s">
        <v>5024</v>
      </c>
      <c r="D7305" s="212" t="s">
        <v>5110</v>
      </c>
      <c r="E7305" s="269" t="s">
        <v>27</v>
      </c>
      <c r="F7305" s="195" t="s">
        <v>8012</v>
      </c>
      <c r="G7305" t="s">
        <v>8357</v>
      </c>
      <c r="H7305" s="195" t="str">
        <f>IFERROR(VLOOKUP(Table[[#This Row],[Activity Details of Assistance]],WHAT!E:F,2,FALSE),"")</f>
        <v># of door</v>
      </c>
      <c r="I7305" s="195"/>
      <c r="J7305">
        <v>18</v>
      </c>
      <c r="K7305" t="s">
        <v>8280</v>
      </c>
      <c r="L7305" s="306" t="s">
        <v>13</v>
      </c>
      <c r="M7305" t="s">
        <v>14</v>
      </c>
      <c r="N7305" t="s">
        <v>309</v>
      </c>
      <c r="O7305" t="s">
        <v>1606</v>
      </c>
      <c r="P7305" t="s">
        <v>4670</v>
      </c>
      <c r="Q7305" s="236">
        <v>44866</v>
      </c>
      <c r="R7305" s="236">
        <v>44896</v>
      </c>
      <c r="S7305" t="s">
        <v>8452</v>
      </c>
      <c r="T7305" s="196"/>
      <c r="U7305" s="196"/>
      <c r="V7305" s="196"/>
      <c r="W7305" s="196"/>
      <c r="X7305" s="222"/>
      <c r="Y7305" t="s">
        <v>8700</v>
      </c>
      <c r="Z7305">
        <v>1628407101</v>
      </c>
      <c r="AA7305" t="s">
        <v>8654</v>
      </c>
      <c r="AB7305" s="221" t="str">
        <f>_xlfn.IFNA(IF(Table[[#This Row],[Programme Partner]]&lt;&gt;Table[[#This Row],[Implementing Partner]],CONCATENATE(Table[[#This Row],[Programme Partner]],"-",Table[[#This Row],[Implementing Partner]]),Table[[#This Row],[Programme Partner]]),"")</f>
        <v>German RC-BDRCS</v>
      </c>
    </row>
    <row r="7306" spans="1:28" ht="16.5" customHeight="1">
      <c r="A7306" s="183"/>
      <c r="B7306" s="264" t="s">
        <v>8684</v>
      </c>
      <c r="C7306" s="198" t="s">
        <v>5024</v>
      </c>
      <c r="D7306" s="212" t="s">
        <v>5110</v>
      </c>
      <c r="E7306" s="269" t="s">
        <v>27</v>
      </c>
      <c r="F7306" s="195" t="s">
        <v>8013</v>
      </c>
      <c r="G7306" t="s">
        <v>8313</v>
      </c>
      <c r="H7306" s="195" t="str">
        <f>IFERROR(VLOOKUP(Table[[#This Row],[Activity Details of Assistance]],WHAT!E:F,2,FALSE),"")</f>
        <v># of HP sessions at community level</v>
      </c>
      <c r="I7306" s="195"/>
      <c r="J7306">
        <v>1087</v>
      </c>
      <c r="K7306" t="s">
        <v>8280</v>
      </c>
      <c r="L7306" s="306" t="s">
        <v>13</v>
      </c>
      <c r="M7306" t="s">
        <v>14</v>
      </c>
      <c r="N7306" t="s">
        <v>309</v>
      </c>
      <c r="O7306" t="s">
        <v>1606</v>
      </c>
      <c r="P7306" t="s">
        <v>4670</v>
      </c>
      <c r="Q7306" s="236">
        <v>44866</v>
      </c>
      <c r="R7306" s="236">
        <v>44896</v>
      </c>
      <c r="S7306" t="s">
        <v>8452</v>
      </c>
      <c r="T7306" s="196"/>
      <c r="U7306" s="196"/>
      <c r="V7306" s="196"/>
      <c r="W7306" s="196"/>
      <c r="X7306" s="222"/>
      <c r="Y7306" t="s">
        <v>8700</v>
      </c>
      <c r="Z7306">
        <v>1628407101</v>
      </c>
      <c r="AA7306" t="s">
        <v>8654</v>
      </c>
      <c r="AB7306" s="221" t="str">
        <f>_xlfn.IFNA(IF(Table[[#This Row],[Programme Partner]]&lt;&gt;Table[[#This Row],[Implementing Partner]],CONCATENATE(Table[[#This Row],[Programme Partner]],"-",Table[[#This Row],[Implementing Partner]]),Table[[#This Row],[Programme Partner]]),"")</f>
        <v>German RC-BDRCS</v>
      </c>
    </row>
    <row r="7307" spans="1:28" ht="16.5" customHeight="1">
      <c r="A7307" s="183"/>
      <c r="B7307" s="264" t="s">
        <v>8684</v>
      </c>
      <c r="C7307" s="198" t="s">
        <v>5024</v>
      </c>
      <c r="D7307" s="212" t="s">
        <v>5110</v>
      </c>
      <c r="E7307" s="269" t="s">
        <v>27</v>
      </c>
      <c r="F7307" s="195" t="s">
        <v>8013</v>
      </c>
      <c r="G7307" t="s">
        <v>8314</v>
      </c>
      <c r="H7307" s="195" t="str">
        <f>IFERROR(VLOOKUP(Table[[#This Row],[Activity Details of Assistance]],WHAT!E:F,2,FALSE),"")</f>
        <v># of HP sessions at HH level</v>
      </c>
      <c r="I7307" s="195"/>
      <c r="J7307">
        <v>3563</v>
      </c>
      <c r="K7307" t="s">
        <v>8280</v>
      </c>
      <c r="L7307" s="306" t="s">
        <v>13</v>
      </c>
      <c r="M7307" t="s">
        <v>14</v>
      </c>
      <c r="N7307" t="s">
        <v>309</v>
      </c>
      <c r="O7307" t="s">
        <v>1606</v>
      </c>
      <c r="P7307" t="s">
        <v>4670</v>
      </c>
      <c r="Q7307" s="236">
        <v>44866</v>
      </c>
      <c r="R7307" s="236">
        <v>44896</v>
      </c>
      <c r="S7307" t="s">
        <v>8452</v>
      </c>
      <c r="T7307" s="196"/>
      <c r="U7307" s="196"/>
      <c r="V7307" s="196"/>
      <c r="W7307" s="196"/>
      <c r="X7307" s="222"/>
      <c r="Y7307" t="s">
        <v>8700</v>
      </c>
      <c r="Z7307">
        <v>1628407101</v>
      </c>
      <c r="AA7307" t="s">
        <v>8654</v>
      </c>
      <c r="AB7307" s="221" t="str">
        <f>_xlfn.IFNA(IF(Table[[#This Row],[Programme Partner]]&lt;&gt;Table[[#This Row],[Implementing Partner]],CONCATENATE(Table[[#This Row],[Programme Partner]],"-",Table[[#This Row],[Implementing Partner]]),Table[[#This Row],[Programme Partner]]),"")</f>
        <v>German RC-BDRCS</v>
      </c>
    </row>
    <row r="7308" spans="1:28" ht="16.5" customHeight="1">
      <c r="A7308" s="183"/>
      <c r="B7308" s="195" t="s">
        <v>5796</v>
      </c>
      <c r="C7308" s="198" t="s">
        <v>5024</v>
      </c>
      <c r="D7308" s="212" t="s">
        <v>5796</v>
      </c>
      <c r="E7308" s="269" t="s">
        <v>27</v>
      </c>
      <c r="F7308" s="195" t="s">
        <v>8011</v>
      </c>
      <c r="G7308" t="s">
        <v>8584</v>
      </c>
      <c r="H7308" s="195" t="str">
        <f>IFERROR(VLOOKUP(Table[[#This Row],[Activity Details of Assistance]],WHAT!E:F,2,FALSE),"")</f>
        <v># of tube well</v>
      </c>
      <c r="I7308" s="195"/>
      <c r="J7308">
        <v>140</v>
      </c>
      <c r="K7308" t="s">
        <v>8280</v>
      </c>
      <c r="L7308" s="306" t="s">
        <v>13</v>
      </c>
      <c r="M7308" t="s">
        <v>14</v>
      </c>
      <c r="N7308" t="s">
        <v>309</v>
      </c>
      <c r="O7308" t="s">
        <v>1606</v>
      </c>
      <c r="P7308" t="s">
        <v>4670</v>
      </c>
      <c r="Q7308" s="236">
        <v>44866</v>
      </c>
      <c r="R7308" s="236">
        <v>44896</v>
      </c>
      <c r="S7308" t="s">
        <v>8452</v>
      </c>
      <c r="T7308" s="196"/>
      <c r="U7308" s="196"/>
      <c r="V7308" s="196"/>
      <c r="W7308" s="196"/>
      <c r="X7308" s="222"/>
      <c r="Y7308" t="s">
        <v>8326</v>
      </c>
      <c r="Z7308">
        <v>1628407101</v>
      </c>
      <c r="AA7308" t="s">
        <v>8327</v>
      </c>
      <c r="AB7308" s="221" t="str">
        <f>_xlfn.IFNA(IF(Table[[#This Row],[Programme Partner]]&lt;&gt;Table[[#This Row],[Implementing Partner]],CONCATENATE(Table[[#This Row],[Programme Partner]],"-",Table[[#This Row],[Implementing Partner]]),Table[[#This Row],[Programme Partner]]),"")</f>
        <v>SRC-BDRCS</v>
      </c>
    </row>
    <row r="7309" spans="1:28" ht="16.5" customHeight="1">
      <c r="A7309" s="183"/>
      <c r="B7309" s="195" t="s">
        <v>5796</v>
      </c>
      <c r="C7309" s="198" t="s">
        <v>5024</v>
      </c>
      <c r="D7309" s="212" t="s">
        <v>5796</v>
      </c>
      <c r="E7309" s="269" t="s">
        <v>27</v>
      </c>
      <c r="F7309" s="195" t="s">
        <v>8012</v>
      </c>
      <c r="G7309" t="s">
        <v>8585</v>
      </c>
      <c r="H7309" s="195" t="str">
        <f>IFERROR(VLOOKUP(Table[[#This Row],[Activity Details of Assistance]],WHAT!E:F,2,FALSE),"")</f>
        <v xml:space="preserve"># of door </v>
      </c>
      <c r="I7309" s="195"/>
      <c r="J7309">
        <v>18</v>
      </c>
      <c r="K7309" t="s">
        <v>8280</v>
      </c>
      <c r="L7309" s="306" t="s">
        <v>13</v>
      </c>
      <c r="M7309" t="s">
        <v>14</v>
      </c>
      <c r="N7309" t="s">
        <v>309</v>
      </c>
      <c r="O7309" t="s">
        <v>1606</v>
      </c>
      <c r="P7309" t="s">
        <v>4670</v>
      </c>
      <c r="Q7309" s="236">
        <v>44866</v>
      </c>
      <c r="R7309" s="236">
        <v>44896</v>
      </c>
      <c r="S7309" t="s">
        <v>8452</v>
      </c>
      <c r="T7309" s="196"/>
      <c r="U7309" s="196"/>
      <c r="V7309" s="196"/>
      <c r="W7309" s="196"/>
      <c r="X7309" s="222"/>
      <c r="Y7309" t="s">
        <v>8326</v>
      </c>
      <c r="Z7309">
        <v>1628407101</v>
      </c>
      <c r="AA7309" t="s">
        <v>8327</v>
      </c>
      <c r="AB7309" s="221" t="str">
        <f>_xlfn.IFNA(IF(Table[[#This Row],[Programme Partner]]&lt;&gt;Table[[#This Row],[Implementing Partner]],CONCATENATE(Table[[#This Row],[Programme Partner]],"-",Table[[#This Row],[Implementing Partner]]),Table[[#This Row],[Programme Partner]]),"")</f>
        <v>SRC-BDRCS</v>
      </c>
    </row>
    <row r="7310" spans="1:28" ht="16.5" customHeight="1">
      <c r="A7310" s="183"/>
      <c r="B7310" s="195" t="s">
        <v>5796</v>
      </c>
      <c r="C7310" s="198" t="s">
        <v>5024</v>
      </c>
      <c r="D7310" s="212" t="s">
        <v>5796</v>
      </c>
      <c r="E7310" s="269" t="s">
        <v>27</v>
      </c>
      <c r="F7310" s="195" t="s">
        <v>8012</v>
      </c>
      <c r="G7310" t="s">
        <v>8586</v>
      </c>
      <c r="H7310" s="195" t="str">
        <f>IFERROR(VLOOKUP(Table[[#This Row],[Activity Details of Assistance]],WHAT!E:F,2,FALSE),"")</f>
        <v># of door</v>
      </c>
      <c r="I7310" s="195"/>
      <c r="J7310">
        <v>70</v>
      </c>
      <c r="K7310" t="s">
        <v>8280</v>
      </c>
      <c r="L7310" s="306" t="s">
        <v>13</v>
      </c>
      <c r="M7310" t="s">
        <v>14</v>
      </c>
      <c r="N7310" t="s">
        <v>309</v>
      </c>
      <c r="O7310" t="s">
        <v>1606</v>
      </c>
      <c r="P7310" t="s">
        <v>4670</v>
      </c>
      <c r="Q7310" s="236">
        <v>44866</v>
      </c>
      <c r="R7310" s="236">
        <v>44896</v>
      </c>
      <c r="S7310" t="s">
        <v>8452</v>
      </c>
      <c r="T7310" s="196"/>
      <c r="U7310" s="196"/>
      <c r="V7310" s="196"/>
      <c r="W7310" s="196"/>
      <c r="X7310" s="222"/>
      <c r="Y7310" t="s">
        <v>8326</v>
      </c>
      <c r="Z7310">
        <v>1628407101</v>
      </c>
      <c r="AA7310" t="s">
        <v>8327</v>
      </c>
      <c r="AB7310" s="221" t="str">
        <f>_xlfn.IFNA(IF(Table[[#This Row],[Programme Partner]]&lt;&gt;Table[[#This Row],[Implementing Partner]],CONCATENATE(Table[[#This Row],[Programme Partner]],"-",Table[[#This Row],[Implementing Partner]]),Table[[#This Row],[Programme Partner]]),"")</f>
        <v>SRC-BDRCS</v>
      </c>
    </row>
    <row r="7311" spans="1:28" ht="16.5" customHeight="1">
      <c r="A7311" s="183"/>
      <c r="B7311" s="195" t="s">
        <v>5796</v>
      </c>
      <c r="C7311" s="198" t="s">
        <v>5024</v>
      </c>
      <c r="D7311" s="212" t="s">
        <v>5796</v>
      </c>
      <c r="E7311" s="269" t="s">
        <v>27</v>
      </c>
      <c r="F7311" s="195" t="s">
        <v>8012</v>
      </c>
      <c r="G7311" t="s">
        <v>8357</v>
      </c>
      <c r="H7311" s="195" t="str">
        <f>IFERROR(VLOOKUP(Table[[#This Row],[Activity Details of Assistance]],WHAT!E:F,2,FALSE),"")</f>
        <v># of door</v>
      </c>
      <c r="I7311" s="195"/>
      <c r="J7311">
        <v>136</v>
      </c>
      <c r="K7311" t="s">
        <v>8280</v>
      </c>
      <c r="L7311" s="306" t="s">
        <v>13</v>
      </c>
      <c r="M7311" t="s">
        <v>14</v>
      </c>
      <c r="N7311" t="s">
        <v>309</v>
      </c>
      <c r="O7311" t="s">
        <v>1606</v>
      </c>
      <c r="P7311" t="s">
        <v>4670</v>
      </c>
      <c r="Q7311" s="236">
        <v>44866</v>
      </c>
      <c r="R7311" s="236">
        <v>44896</v>
      </c>
      <c r="S7311" t="s">
        <v>8452</v>
      </c>
      <c r="T7311" s="196"/>
      <c r="U7311" s="196"/>
      <c r="V7311" s="196"/>
      <c r="W7311" s="196"/>
      <c r="X7311" s="222"/>
      <c r="Y7311" t="s">
        <v>8326</v>
      </c>
      <c r="Z7311">
        <v>1628407101</v>
      </c>
      <c r="AA7311" t="s">
        <v>8327</v>
      </c>
      <c r="AB7311" s="221" t="str">
        <f>_xlfn.IFNA(IF(Table[[#This Row],[Programme Partner]]&lt;&gt;Table[[#This Row],[Implementing Partner]],CONCATENATE(Table[[#This Row],[Programme Partner]],"-",Table[[#This Row],[Implementing Partner]]),Table[[#This Row],[Programme Partner]]),"")</f>
        <v>SRC-BDRCS</v>
      </c>
    </row>
    <row r="7312" spans="1:28" ht="16.5" customHeight="1">
      <c r="A7312" s="183"/>
      <c r="B7312" s="195" t="s">
        <v>5796</v>
      </c>
      <c r="C7312" s="198" t="s">
        <v>5024</v>
      </c>
      <c r="D7312" s="212" t="s">
        <v>5796</v>
      </c>
      <c r="E7312" s="269" t="s">
        <v>27</v>
      </c>
      <c r="F7312" s="195" t="s">
        <v>8013</v>
      </c>
      <c r="G7312" t="s">
        <v>8313</v>
      </c>
      <c r="H7312" s="195" t="str">
        <f>IFERROR(VLOOKUP(Table[[#This Row],[Activity Details of Assistance]],WHAT!E:F,2,FALSE),"")</f>
        <v># of HP sessions at community level</v>
      </c>
      <c r="I7312" s="195"/>
      <c r="J7312">
        <v>89</v>
      </c>
      <c r="K7312" t="s">
        <v>8280</v>
      </c>
      <c r="L7312" s="306" t="s">
        <v>13</v>
      </c>
      <c r="M7312" t="s">
        <v>14</v>
      </c>
      <c r="N7312" t="s">
        <v>309</v>
      </c>
      <c r="O7312" t="s">
        <v>1606</v>
      </c>
      <c r="P7312" t="s">
        <v>4670</v>
      </c>
      <c r="Q7312" s="236">
        <v>44866</v>
      </c>
      <c r="R7312" s="236">
        <v>44896</v>
      </c>
      <c r="S7312" t="s">
        <v>8452</v>
      </c>
      <c r="T7312" s="196"/>
      <c r="U7312" s="196"/>
      <c r="V7312" s="196"/>
      <c r="W7312" s="196"/>
      <c r="X7312" s="222"/>
      <c r="Y7312" t="s">
        <v>8326</v>
      </c>
      <c r="Z7312">
        <v>1628407101</v>
      </c>
      <c r="AA7312" t="s">
        <v>8327</v>
      </c>
      <c r="AB7312" s="221" t="str">
        <f>_xlfn.IFNA(IF(Table[[#This Row],[Programme Partner]]&lt;&gt;Table[[#This Row],[Implementing Partner]],CONCATENATE(Table[[#This Row],[Programme Partner]],"-",Table[[#This Row],[Implementing Partner]]),Table[[#This Row],[Programme Partner]]),"")</f>
        <v>SRC-BDRCS</v>
      </c>
    </row>
    <row r="7313" spans="1:28" ht="16.5" customHeight="1">
      <c r="A7313" s="183"/>
      <c r="B7313" s="195" t="s">
        <v>5796</v>
      </c>
      <c r="C7313" s="198" t="s">
        <v>5024</v>
      </c>
      <c r="D7313" s="212" t="s">
        <v>5796</v>
      </c>
      <c r="E7313" s="269" t="s">
        <v>27</v>
      </c>
      <c r="F7313" s="195" t="s">
        <v>8013</v>
      </c>
      <c r="G7313" t="s">
        <v>8314</v>
      </c>
      <c r="H7313" s="195" t="str">
        <f>IFERROR(VLOOKUP(Table[[#This Row],[Activity Details of Assistance]],WHAT!E:F,2,FALSE),"")</f>
        <v># of HP sessions at HH level</v>
      </c>
      <c r="I7313" s="195"/>
      <c r="J7313">
        <v>7264</v>
      </c>
      <c r="K7313" t="s">
        <v>8280</v>
      </c>
      <c r="L7313" s="306" t="s">
        <v>13</v>
      </c>
      <c r="M7313" t="s">
        <v>14</v>
      </c>
      <c r="N7313" t="s">
        <v>309</v>
      </c>
      <c r="O7313" t="s">
        <v>1606</v>
      </c>
      <c r="P7313" t="s">
        <v>4670</v>
      </c>
      <c r="Q7313" s="236">
        <v>44866</v>
      </c>
      <c r="R7313" s="236">
        <v>44896</v>
      </c>
      <c r="S7313" t="s">
        <v>8452</v>
      </c>
      <c r="T7313" s="196"/>
      <c r="U7313" s="196"/>
      <c r="V7313" s="196"/>
      <c r="W7313" s="196"/>
      <c r="X7313" s="222"/>
      <c r="Y7313" t="s">
        <v>8326</v>
      </c>
      <c r="Z7313">
        <v>1628407101</v>
      </c>
      <c r="AA7313" t="s">
        <v>8327</v>
      </c>
      <c r="AB7313" s="221" t="str">
        <f>_xlfn.IFNA(IF(Table[[#This Row],[Programme Partner]]&lt;&gt;Table[[#This Row],[Implementing Partner]],CONCATENATE(Table[[#This Row],[Programme Partner]],"-",Table[[#This Row],[Implementing Partner]]),Table[[#This Row],[Programme Partner]]),"")</f>
        <v>SRC-BDRCS</v>
      </c>
    </row>
    <row r="7314" spans="1:28" ht="16.5" customHeight="1">
      <c r="A7314" s="183"/>
      <c r="B7314" s="195" t="s">
        <v>5406</v>
      </c>
      <c r="C7314" s="198" t="s">
        <v>5024</v>
      </c>
      <c r="D7314" s="212" t="s">
        <v>5406</v>
      </c>
      <c r="E7314" s="269" t="s">
        <v>27</v>
      </c>
      <c r="F7314" s="195" t="s">
        <v>8011</v>
      </c>
      <c r="G7314" t="s">
        <v>8584</v>
      </c>
      <c r="H7314" s="195" t="str">
        <f>IFERROR(VLOOKUP(Table[[#This Row],[Activity Details of Assistance]],WHAT!E:F,2,FALSE),"")</f>
        <v># of tube well</v>
      </c>
      <c r="I7314" s="195"/>
      <c r="J7314">
        <v>27</v>
      </c>
      <c r="K7314" t="s">
        <v>8280</v>
      </c>
      <c r="L7314" s="306" t="s">
        <v>13</v>
      </c>
      <c r="M7314" t="s">
        <v>14</v>
      </c>
      <c r="N7314" t="s">
        <v>309</v>
      </c>
      <c r="O7314" t="s">
        <v>1606</v>
      </c>
      <c r="P7314" t="s">
        <v>4668</v>
      </c>
      <c r="Q7314" s="236">
        <v>44866</v>
      </c>
      <c r="R7314" s="236">
        <v>44896</v>
      </c>
      <c r="S7314" t="s">
        <v>8452</v>
      </c>
      <c r="T7314" s="196"/>
      <c r="U7314" s="196"/>
      <c r="V7314" s="196"/>
      <c r="W7314" s="196"/>
      <c r="X7314" s="222"/>
      <c r="Y7314" t="s">
        <v>8326</v>
      </c>
      <c r="Z7314">
        <v>1628407101</v>
      </c>
      <c r="AA7314" t="s">
        <v>8327</v>
      </c>
      <c r="AB7314" s="221" t="str">
        <f>_xlfn.IFNA(IF(Table[[#This Row],[Programme Partner]]&lt;&gt;Table[[#This Row],[Implementing Partner]],CONCATENATE(Table[[#This Row],[Programme Partner]],"-",Table[[#This Row],[Implementing Partner]]),Table[[#This Row],[Programme Partner]]),"")</f>
        <v>TRC-BDRCS</v>
      </c>
    </row>
    <row r="7315" spans="1:28" ht="16.5" customHeight="1">
      <c r="A7315" s="183"/>
      <c r="B7315" s="195" t="s">
        <v>5406</v>
      </c>
      <c r="C7315" s="198" t="s">
        <v>5024</v>
      </c>
      <c r="D7315" s="212" t="s">
        <v>5406</v>
      </c>
      <c r="E7315" s="269" t="s">
        <v>27</v>
      </c>
      <c r="F7315" s="195" t="s">
        <v>8011</v>
      </c>
      <c r="G7315" t="s">
        <v>8318</v>
      </c>
      <c r="H7315" s="195" t="str">
        <f>IFERROR(VLOOKUP(Table[[#This Row],[Activity Details of Assistance]],WHAT!E:F,2,FALSE),"")</f>
        <v># of household</v>
      </c>
      <c r="I7315" s="195"/>
      <c r="J7315">
        <v>150</v>
      </c>
      <c r="K7315" t="s">
        <v>8280</v>
      </c>
      <c r="L7315" s="306" t="s">
        <v>13</v>
      </c>
      <c r="M7315" t="s">
        <v>14</v>
      </c>
      <c r="N7315" t="s">
        <v>309</v>
      </c>
      <c r="O7315" t="s">
        <v>1606</v>
      </c>
      <c r="P7315" t="s">
        <v>4668</v>
      </c>
      <c r="Q7315" s="236">
        <v>44866</v>
      </c>
      <c r="R7315" s="236">
        <v>44896</v>
      </c>
      <c r="S7315" t="s">
        <v>8452</v>
      </c>
      <c r="T7315" s="196"/>
      <c r="U7315" s="196"/>
      <c r="V7315" s="196"/>
      <c r="W7315" s="196"/>
      <c r="X7315" s="222"/>
      <c r="Y7315" t="s">
        <v>8326</v>
      </c>
      <c r="Z7315">
        <v>1628407101</v>
      </c>
      <c r="AA7315" t="s">
        <v>8327</v>
      </c>
      <c r="AB7315" s="221" t="str">
        <f>_xlfn.IFNA(IF(Table[[#This Row],[Programme Partner]]&lt;&gt;Table[[#This Row],[Implementing Partner]],CONCATENATE(Table[[#This Row],[Programme Partner]],"-",Table[[#This Row],[Implementing Partner]]),Table[[#This Row],[Programme Partner]]),"")</f>
        <v>TRC-BDRCS</v>
      </c>
    </row>
    <row r="7316" spans="1:28" ht="16.5" customHeight="1">
      <c r="A7316" s="183"/>
      <c r="B7316" s="195" t="s">
        <v>5406</v>
      </c>
      <c r="C7316" s="198" t="s">
        <v>5024</v>
      </c>
      <c r="D7316" s="212" t="s">
        <v>5406</v>
      </c>
      <c r="E7316" s="269" t="s">
        <v>27</v>
      </c>
      <c r="F7316" s="195" t="s">
        <v>8012</v>
      </c>
      <c r="G7316" t="s">
        <v>8585</v>
      </c>
      <c r="H7316" s="195" t="str">
        <f>IFERROR(VLOOKUP(Table[[#This Row],[Activity Details of Assistance]],WHAT!E:F,2,FALSE),"")</f>
        <v xml:space="preserve"># of door </v>
      </c>
      <c r="I7316" s="195"/>
      <c r="J7316">
        <v>1</v>
      </c>
      <c r="K7316" t="s">
        <v>8280</v>
      </c>
      <c r="L7316" s="306" t="s">
        <v>13</v>
      </c>
      <c r="M7316" t="s">
        <v>14</v>
      </c>
      <c r="N7316" t="s">
        <v>309</v>
      </c>
      <c r="O7316" t="s">
        <v>1606</v>
      </c>
      <c r="P7316" t="s">
        <v>4668</v>
      </c>
      <c r="Q7316" s="236">
        <v>44866</v>
      </c>
      <c r="R7316" s="236">
        <v>44896</v>
      </c>
      <c r="S7316" t="s">
        <v>8452</v>
      </c>
      <c r="T7316" s="196"/>
      <c r="U7316" s="196"/>
      <c r="V7316" s="196"/>
      <c r="W7316" s="196"/>
      <c r="X7316" s="222"/>
      <c r="Y7316" t="s">
        <v>8326</v>
      </c>
      <c r="Z7316">
        <v>1628407101</v>
      </c>
      <c r="AA7316" t="s">
        <v>8327</v>
      </c>
      <c r="AB7316" s="221" t="str">
        <f>_xlfn.IFNA(IF(Table[[#This Row],[Programme Partner]]&lt;&gt;Table[[#This Row],[Implementing Partner]],CONCATENATE(Table[[#This Row],[Programme Partner]],"-",Table[[#This Row],[Implementing Partner]]),Table[[#This Row],[Programme Partner]]),"")</f>
        <v>TRC-BDRCS</v>
      </c>
    </row>
    <row r="7317" spans="1:28" ht="16.5" customHeight="1">
      <c r="A7317" s="183"/>
      <c r="B7317" s="195" t="s">
        <v>5406</v>
      </c>
      <c r="C7317" s="198" t="s">
        <v>5024</v>
      </c>
      <c r="D7317" s="212" t="s">
        <v>5406</v>
      </c>
      <c r="E7317" s="269" t="s">
        <v>27</v>
      </c>
      <c r="F7317" s="195" t="s">
        <v>8012</v>
      </c>
      <c r="G7317" t="s">
        <v>8354</v>
      </c>
      <c r="H7317" s="195" t="str">
        <f>IFERROR(VLOOKUP(Table[[#This Row],[Activity Details of Assistance]],WHAT!E:F,2,FALSE),"")</f>
        <v># of door</v>
      </c>
      <c r="I7317" s="195"/>
      <c r="J7317">
        <v>4</v>
      </c>
      <c r="K7317" t="s">
        <v>8280</v>
      </c>
      <c r="L7317" s="306" t="s">
        <v>13</v>
      </c>
      <c r="M7317" t="s">
        <v>14</v>
      </c>
      <c r="N7317" t="s">
        <v>309</v>
      </c>
      <c r="O7317" t="s">
        <v>1606</v>
      </c>
      <c r="P7317" t="s">
        <v>4668</v>
      </c>
      <c r="Q7317" s="236">
        <v>44866</v>
      </c>
      <c r="R7317" s="236">
        <v>44896</v>
      </c>
      <c r="S7317" t="s">
        <v>8452</v>
      </c>
      <c r="T7317" s="196"/>
      <c r="U7317" s="196"/>
      <c r="V7317" s="196"/>
      <c r="W7317" s="196"/>
      <c r="X7317" s="222"/>
      <c r="Y7317" t="s">
        <v>8326</v>
      </c>
      <c r="Z7317">
        <v>1628407101</v>
      </c>
      <c r="AA7317" t="s">
        <v>8327</v>
      </c>
      <c r="AB7317" s="221" t="str">
        <f>_xlfn.IFNA(IF(Table[[#This Row],[Programme Partner]]&lt;&gt;Table[[#This Row],[Implementing Partner]],CONCATENATE(Table[[#This Row],[Programme Partner]],"-",Table[[#This Row],[Implementing Partner]]),Table[[#This Row],[Programme Partner]]),"")</f>
        <v>TRC-BDRCS</v>
      </c>
    </row>
    <row r="7318" spans="1:28" ht="16.5" customHeight="1">
      <c r="A7318" s="183"/>
      <c r="B7318" s="195" t="s">
        <v>5406</v>
      </c>
      <c r="C7318" s="198" t="s">
        <v>5024</v>
      </c>
      <c r="D7318" s="212" t="s">
        <v>5406</v>
      </c>
      <c r="E7318" s="269" t="s">
        <v>27</v>
      </c>
      <c r="F7318" s="195" t="s">
        <v>8012</v>
      </c>
      <c r="G7318" t="s">
        <v>8586</v>
      </c>
      <c r="H7318" s="195" t="str">
        <f>IFERROR(VLOOKUP(Table[[#This Row],[Activity Details of Assistance]],WHAT!E:F,2,FALSE),"")</f>
        <v># of door</v>
      </c>
      <c r="I7318" s="195"/>
      <c r="J7318">
        <v>2</v>
      </c>
      <c r="K7318" t="s">
        <v>8280</v>
      </c>
      <c r="L7318" s="306" t="s">
        <v>13</v>
      </c>
      <c r="M7318" t="s">
        <v>14</v>
      </c>
      <c r="N7318" t="s">
        <v>309</v>
      </c>
      <c r="O7318" t="s">
        <v>1606</v>
      </c>
      <c r="P7318" t="s">
        <v>4668</v>
      </c>
      <c r="Q7318" s="236">
        <v>44866</v>
      </c>
      <c r="R7318" s="236">
        <v>44896</v>
      </c>
      <c r="S7318" t="s">
        <v>8452</v>
      </c>
      <c r="T7318" s="196"/>
      <c r="U7318" s="196"/>
      <c r="V7318" s="196"/>
      <c r="W7318" s="196"/>
      <c r="X7318" s="222"/>
      <c r="Y7318" t="s">
        <v>8326</v>
      </c>
      <c r="Z7318">
        <v>1628407101</v>
      </c>
      <c r="AA7318" t="s">
        <v>8327</v>
      </c>
      <c r="AB7318" s="221" t="str">
        <f>_xlfn.IFNA(IF(Table[[#This Row],[Programme Partner]]&lt;&gt;Table[[#This Row],[Implementing Partner]],CONCATENATE(Table[[#This Row],[Programme Partner]],"-",Table[[#This Row],[Implementing Partner]]),Table[[#This Row],[Programme Partner]]),"")</f>
        <v>TRC-BDRCS</v>
      </c>
    </row>
    <row r="7319" spans="1:28" ht="16.5" customHeight="1">
      <c r="A7319" s="183"/>
      <c r="B7319" s="195" t="s">
        <v>5406</v>
      </c>
      <c r="C7319" s="198" t="s">
        <v>5024</v>
      </c>
      <c r="D7319" s="212" t="s">
        <v>5406</v>
      </c>
      <c r="E7319" s="269" t="s">
        <v>27</v>
      </c>
      <c r="F7319" s="195" t="s">
        <v>8013</v>
      </c>
      <c r="G7319" t="s">
        <v>8313</v>
      </c>
      <c r="H7319" s="195" t="str">
        <f>IFERROR(VLOOKUP(Table[[#This Row],[Activity Details of Assistance]],WHAT!E:F,2,FALSE),"")</f>
        <v># of HP sessions at community level</v>
      </c>
      <c r="I7319" s="195"/>
      <c r="J7319">
        <v>276</v>
      </c>
      <c r="K7319" t="s">
        <v>8280</v>
      </c>
      <c r="L7319" s="306" t="s">
        <v>13</v>
      </c>
      <c r="M7319" t="s">
        <v>14</v>
      </c>
      <c r="N7319" t="s">
        <v>309</v>
      </c>
      <c r="O7319" t="s">
        <v>1606</v>
      </c>
      <c r="P7319" t="s">
        <v>4668</v>
      </c>
      <c r="Q7319" s="236">
        <v>44866</v>
      </c>
      <c r="R7319" s="236">
        <v>44896</v>
      </c>
      <c r="S7319" t="s">
        <v>8452</v>
      </c>
      <c r="T7319" s="196"/>
      <c r="U7319" s="196"/>
      <c r="V7319" s="196"/>
      <c r="W7319" s="196"/>
      <c r="X7319" s="222"/>
      <c r="Y7319" t="s">
        <v>8326</v>
      </c>
      <c r="Z7319">
        <v>1628407101</v>
      </c>
      <c r="AA7319" t="s">
        <v>8327</v>
      </c>
      <c r="AB7319" s="221" t="str">
        <f>_xlfn.IFNA(IF(Table[[#This Row],[Programme Partner]]&lt;&gt;Table[[#This Row],[Implementing Partner]],CONCATENATE(Table[[#This Row],[Programme Partner]],"-",Table[[#This Row],[Implementing Partner]]),Table[[#This Row],[Programme Partner]]),"")</f>
        <v>TRC-BDRCS</v>
      </c>
    </row>
    <row r="7320" spans="1:28" ht="16.5" customHeight="1">
      <c r="A7320" s="183"/>
      <c r="B7320" s="195" t="s">
        <v>5406</v>
      </c>
      <c r="C7320" s="198" t="s">
        <v>5024</v>
      </c>
      <c r="D7320" s="212" t="s">
        <v>5406</v>
      </c>
      <c r="E7320" s="269" t="s">
        <v>27</v>
      </c>
      <c r="F7320" s="195" t="s">
        <v>8013</v>
      </c>
      <c r="G7320" t="s">
        <v>8314</v>
      </c>
      <c r="H7320" s="195" t="str">
        <f>IFERROR(VLOOKUP(Table[[#This Row],[Activity Details of Assistance]],WHAT!E:F,2,FALSE),"")</f>
        <v># of HP sessions at HH level</v>
      </c>
      <c r="I7320" s="195"/>
      <c r="J7320">
        <v>838</v>
      </c>
      <c r="K7320" t="s">
        <v>8280</v>
      </c>
      <c r="L7320" s="306" t="s">
        <v>13</v>
      </c>
      <c r="M7320" t="s">
        <v>14</v>
      </c>
      <c r="N7320" t="s">
        <v>309</v>
      </c>
      <c r="O7320" t="s">
        <v>1606</v>
      </c>
      <c r="P7320" t="s">
        <v>4668</v>
      </c>
      <c r="Q7320" s="236">
        <v>44866</v>
      </c>
      <c r="R7320" s="236">
        <v>44896</v>
      </c>
      <c r="S7320" t="s">
        <v>8452</v>
      </c>
      <c r="T7320" s="196"/>
      <c r="U7320" s="196"/>
      <c r="V7320" s="196"/>
      <c r="W7320" s="196"/>
      <c r="X7320" s="222"/>
      <c r="Y7320" t="s">
        <v>8326</v>
      </c>
      <c r="Z7320">
        <v>1628407101</v>
      </c>
      <c r="AA7320" t="s">
        <v>8327</v>
      </c>
      <c r="AB7320" s="221" t="str">
        <f>_xlfn.IFNA(IF(Table[[#This Row],[Programme Partner]]&lt;&gt;Table[[#This Row],[Implementing Partner]],CONCATENATE(Table[[#This Row],[Programme Partner]],"-",Table[[#This Row],[Implementing Partner]]),Table[[#This Row],[Programme Partner]]),"")</f>
        <v>TRC-BDRCS</v>
      </c>
    </row>
    <row r="7321" spans="1:28" ht="16.5" customHeight="1">
      <c r="A7321" s="183"/>
      <c r="B7321" s="195" t="s">
        <v>5069</v>
      </c>
      <c r="C7321" s="198" t="s">
        <v>5069</v>
      </c>
      <c r="D7321" s="212" t="s">
        <v>8644</v>
      </c>
      <c r="E7321" s="269" t="s">
        <v>27</v>
      </c>
      <c r="F7321" s="195" t="s">
        <v>8011</v>
      </c>
      <c r="G7321" t="s">
        <v>8353</v>
      </c>
      <c r="H7321" s="195" t="str">
        <f>IFERROR(VLOOKUP(Table[[#This Row],[Activity Details of Assistance]],WHAT!E:F,2,FALSE),"")</f>
        <v># of tube well</v>
      </c>
      <c r="I7321" s="195"/>
      <c r="J7321">
        <v>10</v>
      </c>
      <c r="K7321" t="s">
        <v>8280</v>
      </c>
      <c r="L7321" s="306" t="s">
        <v>13</v>
      </c>
      <c r="M7321" t="s">
        <v>14</v>
      </c>
      <c r="N7321" t="s">
        <v>309</v>
      </c>
      <c r="O7321" t="s">
        <v>1607</v>
      </c>
      <c r="P7321" t="s">
        <v>8211</v>
      </c>
      <c r="Q7321" s="236">
        <v>44866</v>
      </c>
      <c r="R7321" s="236">
        <v>44958</v>
      </c>
      <c r="S7321" s="291" t="s">
        <v>8590</v>
      </c>
      <c r="T7321" s="196"/>
      <c r="U7321" s="196"/>
      <c r="V7321" s="196"/>
      <c r="W7321" s="196"/>
      <c r="X7321" s="222"/>
      <c r="Y7321" t="s">
        <v>8714</v>
      </c>
      <c r="Z7321">
        <v>1816465961</v>
      </c>
      <c r="AA7321" t="s">
        <v>8647</v>
      </c>
      <c r="AB7321" s="221" t="str">
        <f>_xlfn.IFNA(IF(Table[[#This Row],[Programme Partner]]&lt;&gt;Table[[#This Row],[Implementing Partner]],CONCATENATE(Table[[#This Row],[Programme Partner]],"-",Table[[#This Row],[Implementing Partner]]),Table[[#This Row],[Programme Partner]]),"")</f>
        <v>DAM</v>
      </c>
    </row>
    <row r="7322" spans="1:28" ht="16.5" customHeight="1">
      <c r="A7322" s="183"/>
      <c r="B7322" s="195" t="s">
        <v>5069</v>
      </c>
      <c r="C7322" s="198" t="s">
        <v>5069</v>
      </c>
      <c r="D7322" s="212" t="s">
        <v>8644</v>
      </c>
      <c r="E7322" s="269" t="s">
        <v>27</v>
      </c>
      <c r="F7322" s="195" t="s">
        <v>8012</v>
      </c>
      <c r="G7322" t="s">
        <v>8370</v>
      </c>
      <c r="H7322" s="195" t="str">
        <f>IFERROR(VLOOKUP(Table[[#This Row],[Activity Details of Assistance]],WHAT!E:F,2,FALSE),"")</f>
        <v xml:space="preserve"># of door </v>
      </c>
      <c r="I7322" s="195"/>
      <c r="J7322">
        <v>10</v>
      </c>
      <c r="K7322" t="s">
        <v>8280</v>
      </c>
      <c r="L7322" s="306" t="s">
        <v>13</v>
      </c>
      <c r="M7322" t="s">
        <v>14</v>
      </c>
      <c r="N7322" t="s">
        <v>309</v>
      </c>
      <c r="O7322" t="s">
        <v>1607</v>
      </c>
      <c r="P7322" t="s">
        <v>8211</v>
      </c>
      <c r="Q7322" s="236">
        <v>44866</v>
      </c>
      <c r="R7322" s="236">
        <v>44958</v>
      </c>
      <c r="S7322" s="291" t="s">
        <v>8590</v>
      </c>
      <c r="T7322" s="196"/>
      <c r="U7322" s="196"/>
      <c r="V7322" s="196"/>
      <c r="W7322" s="196"/>
      <c r="X7322" s="222"/>
      <c r="Y7322" t="s">
        <v>8714</v>
      </c>
      <c r="Z7322">
        <v>1816465961</v>
      </c>
      <c r="AA7322" t="s">
        <v>8647</v>
      </c>
      <c r="AB7322" s="221" t="str">
        <f>_xlfn.IFNA(IF(Table[[#This Row],[Programme Partner]]&lt;&gt;Table[[#This Row],[Implementing Partner]],CONCATENATE(Table[[#This Row],[Programme Partner]],"-",Table[[#This Row],[Implementing Partner]]),Table[[#This Row],[Programme Partner]]),"")</f>
        <v>DAM</v>
      </c>
    </row>
    <row r="7323" spans="1:28" ht="16.5" customHeight="1">
      <c r="A7323" s="183"/>
      <c r="B7323" s="195" t="s">
        <v>5069</v>
      </c>
      <c r="C7323" s="198" t="s">
        <v>5069</v>
      </c>
      <c r="D7323" s="212" t="s">
        <v>8644</v>
      </c>
      <c r="E7323" s="269" t="s">
        <v>27</v>
      </c>
      <c r="F7323" s="195" t="s">
        <v>8012</v>
      </c>
      <c r="G7323" t="s">
        <v>8586</v>
      </c>
      <c r="H7323" s="195" t="str">
        <f>IFERROR(VLOOKUP(Table[[#This Row],[Activity Details of Assistance]],WHAT!E:F,2,FALSE),"")</f>
        <v># of door</v>
      </c>
      <c r="I7323" s="195"/>
      <c r="J7323">
        <v>30</v>
      </c>
      <c r="K7323" t="s">
        <v>8280</v>
      </c>
      <c r="L7323" s="306" t="s">
        <v>13</v>
      </c>
      <c r="M7323" t="s">
        <v>14</v>
      </c>
      <c r="N7323" t="s">
        <v>309</v>
      </c>
      <c r="O7323" t="s">
        <v>1607</v>
      </c>
      <c r="P7323" t="s">
        <v>8211</v>
      </c>
      <c r="Q7323" s="236">
        <v>44866</v>
      </c>
      <c r="R7323" s="236">
        <v>44958</v>
      </c>
      <c r="S7323" s="291" t="s">
        <v>8590</v>
      </c>
      <c r="T7323" s="196"/>
      <c r="U7323" s="196"/>
      <c r="V7323" s="196"/>
      <c r="W7323" s="196"/>
      <c r="X7323" s="222"/>
      <c r="Y7323" t="s">
        <v>8714</v>
      </c>
      <c r="Z7323">
        <v>1816465961</v>
      </c>
      <c r="AA7323" t="s">
        <v>8647</v>
      </c>
      <c r="AB7323" s="221" t="str">
        <f>_xlfn.IFNA(IF(Table[[#This Row],[Programme Partner]]&lt;&gt;Table[[#This Row],[Implementing Partner]],CONCATENATE(Table[[#This Row],[Programme Partner]],"-",Table[[#This Row],[Implementing Partner]]),Table[[#This Row],[Programme Partner]]),"")</f>
        <v>DAM</v>
      </c>
    </row>
    <row r="7324" spans="1:28" ht="16.5" customHeight="1">
      <c r="A7324" s="183"/>
      <c r="B7324" s="195" t="s">
        <v>5069</v>
      </c>
      <c r="C7324" s="198" t="s">
        <v>5069</v>
      </c>
      <c r="D7324" s="212" t="s">
        <v>8644</v>
      </c>
      <c r="E7324" s="269" t="s">
        <v>27</v>
      </c>
      <c r="F7324" s="195" t="s">
        <v>8013</v>
      </c>
      <c r="G7324" t="s">
        <v>8019</v>
      </c>
      <c r="H7324" s="195" t="str">
        <f>IFERROR(VLOOKUP(Table[[#This Row],[Activity Details of Assistance]],WHAT!E:F,2,FALSE),"")</f>
        <v>N/A</v>
      </c>
      <c r="I7324" s="195"/>
      <c r="J7324">
        <v>19</v>
      </c>
      <c r="K7324" t="s">
        <v>8280</v>
      </c>
      <c r="L7324" s="306" t="s">
        <v>13</v>
      </c>
      <c r="M7324" t="s">
        <v>14</v>
      </c>
      <c r="N7324" t="s">
        <v>309</v>
      </c>
      <c r="O7324" t="s">
        <v>1607</v>
      </c>
      <c r="P7324" t="s">
        <v>8211</v>
      </c>
      <c r="Q7324" s="236">
        <v>44866</v>
      </c>
      <c r="R7324" s="236">
        <v>44958</v>
      </c>
      <c r="S7324" s="291" t="s">
        <v>8590</v>
      </c>
      <c r="T7324" s="196"/>
      <c r="U7324" s="196"/>
      <c r="V7324" s="196"/>
      <c r="W7324" s="196"/>
      <c r="X7324" s="222"/>
      <c r="Y7324" t="s">
        <v>8714</v>
      </c>
      <c r="Z7324">
        <v>1816465961</v>
      </c>
      <c r="AA7324" t="s">
        <v>8647</v>
      </c>
      <c r="AB7324" s="221" t="str">
        <f>_xlfn.IFNA(IF(Table[[#This Row],[Programme Partner]]&lt;&gt;Table[[#This Row],[Implementing Partner]],CONCATENATE(Table[[#This Row],[Programme Partner]],"-",Table[[#This Row],[Implementing Partner]]),Table[[#This Row],[Programme Partner]]),"")</f>
        <v>DAM</v>
      </c>
    </row>
    <row r="7325" spans="1:28" ht="16.5" customHeight="1">
      <c r="A7325" s="183"/>
      <c r="B7325" s="195" t="s">
        <v>5148</v>
      </c>
      <c r="C7325" s="198" t="s">
        <v>5087</v>
      </c>
      <c r="D7325" s="212" t="s">
        <v>5148</v>
      </c>
      <c r="E7325" s="269" t="s">
        <v>27</v>
      </c>
      <c r="F7325" s="195" t="s">
        <v>8011</v>
      </c>
      <c r="G7325" t="s">
        <v>8355</v>
      </c>
      <c r="H7325" s="195" t="str">
        <f>IFERROR(VLOOKUP(Table[[#This Row],[Activity Details of Assistance]],WHAT!E:F,2,FALSE),"")</f>
        <v># of water network</v>
      </c>
      <c r="I7325" s="195"/>
      <c r="J7325">
        <v>1</v>
      </c>
      <c r="K7325" t="s">
        <v>8280</v>
      </c>
      <c r="L7325" s="306" t="s">
        <v>13</v>
      </c>
      <c r="M7325" t="s">
        <v>14</v>
      </c>
      <c r="N7325" t="s">
        <v>307</v>
      </c>
      <c r="O7325" t="s">
        <v>1599</v>
      </c>
      <c r="P7325" t="s">
        <v>4717</v>
      </c>
      <c r="Q7325" s="236">
        <v>44896</v>
      </c>
      <c r="R7325" s="236">
        <v>44927</v>
      </c>
      <c r="S7325" t="s">
        <v>8452</v>
      </c>
      <c r="T7325" s="196"/>
      <c r="U7325" s="196"/>
      <c r="V7325" s="196"/>
      <c r="W7325" s="196"/>
      <c r="X7325" s="222"/>
      <c r="Y7325" t="s">
        <v>8563</v>
      </c>
      <c r="Z7325">
        <v>1718880175</v>
      </c>
      <c r="AA7325" t="s">
        <v>8559</v>
      </c>
      <c r="AB7325" s="221" t="str">
        <f>_xlfn.IFNA(IF(Table[[#This Row],[Programme Partner]]&lt;&gt;Table[[#This Row],[Implementing Partner]],CONCATENATE(Table[[#This Row],[Programme Partner]],"-",Table[[#This Row],[Implementing Partner]]),Table[[#This Row],[Programme Partner]]),"")</f>
        <v>IOM-DSK</v>
      </c>
    </row>
    <row r="7326" spans="1:28" ht="16.5" customHeight="1">
      <c r="A7326" s="183"/>
      <c r="B7326" s="195" t="s">
        <v>5148</v>
      </c>
      <c r="C7326" s="198" t="s">
        <v>5087</v>
      </c>
      <c r="D7326" s="212" t="s">
        <v>5148</v>
      </c>
      <c r="E7326" s="269" t="s">
        <v>27</v>
      </c>
      <c r="F7326" s="195" t="s">
        <v>8012</v>
      </c>
      <c r="G7326" t="s">
        <v>8585</v>
      </c>
      <c r="H7326" s="195" t="str">
        <f>IFERROR(VLOOKUP(Table[[#This Row],[Activity Details of Assistance]],WHAT!E:F,2,FALSE),"")</f>
        <v xml:space="preserve"># of door </v>
      </c>
      <c r="I7326" s="195"/>
      <c r="J7326">
        <v>9</v>
      </c>
      <c r="K7326" t="s">
        <v>8280</v>
      </c>
      <c r="L7326" s="306" t="s">
        <v>13</v>
      </c>
      <c r="M7326" t="s">
        <v>14</v>
      </c>
      <c r="N7326" t="s">
        <v>307</v>
      </c>
      <c r="O7326" t="s">
        <v>1599</v>
      </c>
      <c r="P7326" t="s">
        <v>4717</v>
      </c>
      <c r="Q7326" s="236">
        <v>44896</v>
      </c>
      <c r="R7326" s="236">
        <v>44927</v>
      </c>
      <c r="S7326" t="s">
        <v>8452</v>
      </c>
      <c r="T7326" s="196"/>
      <c r="U7326" s="196"/>
      <c r="V7326" s="196"/>
      <c r="W7326" s="196"/>
      <c r="X7326" s="222"/>
      <c r="Y7326" t="s">
        <v>8563</v>
      </c>
      <c r="Z7326">
        <v>1718880175</v>
      </c>
      <c r="AA7326" t="s">
        <v>8559</v>
      </c>
      <c r="AB7326" s="221" t="str">
        <f>_xlfn.IFNA(IF(Table[[#This Row],[Programme Partner]]&lt;&gt;Table[[#This Row],[Implementing Partner]],CONCATENATE(Table[[#This Row],[Programme Partner]],"-",Table[[#This Row],[Implementing Partner]]),Table[[#This Row],[Programme Partner]]),"")</f>
        <v>IOM-DSK</v>
      </c>
    </row>
    <row r="7327" spans="1:28" ht="16.5" customHeight="1">
      <c r="A7327" s="183"/>
      <c r="B7327" s="195" t="s">
        <v>5148</v>
      </c>
      <c r="C7327" s="198" t="s">
        <v>5087</v>
      </c>
      <c r="D7327" s="212" t="s">
        <v>5148</v>
      </c>
      <c r="E7327" s="269" t="s">
        <v>27</v>
      </c>
      <c r="F7327" s="195" t="s">
        <v>8012</v>
      </c>
      <c r="G7327" t="s">
        <v>8359</v>
      </c>
      <c r="H7327" s="195" t="str">
        <f>IFERROR(VLOOKUP(Table[[#This Row],[Activity Details of Assistance]],WHAT!E:F,2,FALSE),"")</f>
        <v># of FSM Site</v>
      </c>
      <c r="I7327" s="195"/>
      <c r="J7327">
        <v>2</v>
      </c>
      <c r="K7327" t="s">
        <v>8280</v>
      </c>
      <c r="L7327" s="306" t="s">
        <v>13</v>
      </c>
      <c r="M7327" t="s">
        <v>14</v>
      </c>
      <c r="N7327" t="s">
        <v>307</v>
      </c>
      <c r="O7327" t="s">
        <v>1599</v>
      </c>
      <c r="P7327" t="s">
        <v>4717</v>
      </c>
      <c r="Q7327" s="236">
        <v>44896</v>
      </c>
      <c r="R7327" s="236">
        <v>44927</v>
      </c>
      <c r="S7327" t="s">
        <v>8452</v>
      </c>
      <c r="T7327" s="196"/>
      <c r="U7327" s="196"/>
      <c r="V7327" s="196"/>
      <c r="W7327" s="196"/>
      <c r="X7327" s="222"/>
      <c r="Y7327" t="s">
        <v>8563</v>
      </c>
      <c r="Z7327">
        <v>1718880175</v>
      </c>
      <c r="AA7327" t="s">
        <v>8559</v>
      </c>
      <c r="AB7327" s="221" t="str">
        <f>_xlfn.IFNA(IF(Table[[#This Row],[Programme Partner]]&lt;&gt;Table[[#This Row],[Implementing Partner]],CONCATENATE(Table[[#This Row],[Programme Partner]],"-",Table[[#This Row],[Implementing Partner]]),Table[[#This Row],[Programme Partner]]),"")</f>
        <v>IOM-DSK</v>
      </c>
    </row>
    <row r="7328" spans="1:28" ht="16.5" customHeight="1">
      <c r="A7328" s="183"/>
      <c r="B7328" s="195" t="s">
        <v>5148</v>
      </c>
      <c r="C7328" s="198" t="s">
        <v>5087</v>
      </c>
      <c r="D7328" s="212" t="s">
        <v>5148</v>
      </c>
      <c r="E7328" s="269" t="s">
        <v>27</v>
      </c>
      <c r="F7328" s="195" t="s">
        <v>8012</v>
      </c>
      <c r="G7328" t="s">
        <v>8354</v>
      </c>
      <c r="H7328" s="195" t="str">
        <f>IFERROR(VLOOKUP(Table[[#This Row],[Activity Details of Assistance]],WHAT!E:F,2,FALSE),"")</f>
        <v># of door</v>
      </c>
      <c r="I7328" s="195"/>
      <c r="J7328">
        <v>12</v>
      </c>
      <c r="K7328" t="s">
        <v>8280</v>
      </c>
      <c r="L7328" s="306" t="s">
        <v>13</v>
      </c>
      <c r="M7328" t="s">
        <v>14</v>
      </c>
      <c r="N7328" t="s">
        <v>307</v>
      </c>
      <c r="O7328" t="s">
        <v>1599</v>
      </c>
      <c r="P7328" t="s">
        <v>4717</v>
      </c>
      <c r="Q7328" s="236">
        <v>44896</v>
      </c>
      <c r="R7328" s="236">
        <v>44927</v>
      </c>
      <c r="S7328" t="s">
        <v>8452</v>
      </c>
      <c r="T7328" s="196"/>
      <c r="U7328" s="196"/>
      <c r="V7328" s="196"/>
      <c r="W7328" s="196"/>
      <c r="X7328" s="222"/>
      <c r="Y7328" t="s">
        <v>8563</v>
      </c>
      <c r="Z7328">
        <v>1718880175</v>
      </c>
      <c r="AA7328" t="s">
        <v>8559</v>
      </c>
      <c r="AB7328" s="221" t="str">
        <f>_xlfn.IFNA(IF(Table[[#This Row],[Programme Partner]]&lt;&gt;Table[[#This Row],[Implementing Partner]],CONCATENATE(Table[[#This Row],[Programme Partner]],"-",Table[[#This Row],[Implementing Partner]]),Table[[#This Row],[Programme Partner]]),"")</f>
        <v>IOM-DSK</v>
      </c>
    </row>
    <row r="7329" spans="1:28" ht="16.5" customHeight="1">
      <c r="A7329" s="183"/>
      <c r="B7329" s="195" t="s">
        <v>5148</v>
      </c>
      <c r="C7329" s="198" t="s">
        <v>5087</v>
      </c>
      <c r="D7329" s="212" t="s">
        <v>5148</v>
      </c>
      <c r="E7329" s="269" t="s">
        <v>27</v>
      </c>
      <c r="F7329" s="195" t="s">
        <v>8012</v>
      </c>
      <c r="G7329" t="s">
        <v>8586</v>
      </c>
      <c r="H7329" s="195" t="str">
        <f>IFERROR(VLOOKUP(Table[[#This Row],[Activity Details of Assistance]],WHAT!E:F,2,FALSE),"")</f>
        <v># of door</v>
      </c>
      <c r="I7329" s="195"/>
      <c r="J7329">
        <v>95</v>
      </c>
      <c r="K7329" t="s">
        <v>8280</v>
      </c>
      <c r="L7329" s="306" t="s">
        <v>13</v>
      </c>
      <c r="M7329" t="s">
        <v>14</v>
      </c>
      <c r="N7329" t="s">
        <v>307</v>
      </c>
      <c r="O7329" t="s">
        <v>1599</v>
      </c>
      <c r="P7329" t="s">
        <v>4717</v>
      </c>
      <c r="Q7329" s="236">
        <v>44896</v>
      </c>
      <c r="R7329" s="236">
        <v>44927</v>
      </c>
      <c r="S7329" t="s">
        <v>8452</v>
      </c>
      <c r="T7329" s="196"/>
      <c r="U7329" s="196"/>
      <c r="V7329" s="196"/>
      <c r="W7329" s="196"/>
      <c r="X7329" s="222"/>
      <c r="Y7329" t="s">
        <v>8563</v>
      </c>
      <c r="Z7329">
        <v>1718880175</v>
      </c>
      <c r="AA7329" t="s">
        <v>8559</v>
      </c>
      <c r="AB7329" s="221" t="str">
        <f>_xlfn.IFNA(IF(Table[[#This Row],[Programme Partner]]&lt;&gt;Table[[#This Row],[Implementing Partner]],CONCATENATE(Table[[#This Row],[Programme Partner]],"-",Table[[#This Row],[Implementing Partner]]),Table[[#This Row],[Programme Partner]]),"")</f>
        <v>IOM-DSK</v>
      </c>
    </row>
    <row r="7330" spans="1:28" ht="16.5" customHeight="1">
      <c r="A7330" s="183"/>
      <c r="B7330" s="195" t="s">
        <v>5148</v>
      </c>
      <c r="C7330" s="198" t="s">
        <v>5087</v>
      </c>
      <c r="D7330" s="212" t="s">
        <v>5148</v>
      </c>
      <c r="E7330" s="269" t="s">
        <v>27</v>
      </c>
      <c r="F7330" s="195" t="s">
        <v>8012</v>
      </c>
      <c r="G7330" t="s">
        <v>8357</v>
      </c>
      <c r="H7330" s="195" t="str">
        <f>IFERROR(VLOOKUP(Table[[#This Row],[Activity Details of Assistance]],WHAT!E:F,2,FALSE),"")</f>
        <v># of door</v>
      </c>
      <c r="I7330" s="195"/>
      <c r="J7330">
        <v>716</v>
      </c>
      <c r="K7330" t="s">
        <v>8280</v>
      </c>
      <c r="L7330" s="306" t="s">
        <v>13</v>
      </c>
      <c r="M7330" t="s">
        <v>14</v>
      </c>
      <c r="N7330" t="s">
        <v>307</v>
      </c>
      <c r="O7330" t="s">
        <v>1599</v>
      </c>
      <c r="P7330" t="s">
        <v>4717</v>
      </c>
      <c r="Q7330" s="236">
        <v>44896</v>
      </c>
      <c r="R7330" s="236">
        <v>44927</v>
      </c>
      <c r="S7330" t="s">
        <v>8452</v>
      </c>
      <c r="T7330" s="196"/>
      <c r="U7330" s="196"/>
      <c r="V7330" s="196"/>
      <c r="W7330" s="196"/>
      <c r="X7330" s="222"/>
      <c r="Y7330" t="s">
        <v>8563</v>
      </c>
      <c r="Z7330">
        <v>1718880175</v>
      </c>
      <c r="AA7330" t="s">
        <v>8559</v>
      </c>
      <c r="AB7330" s="221" t="str">
        <f>_xlfn.IFNA(IF(Table[[#This Row],[Programme Partner]]&lt;&gt;Table[[#This Row],[Implementing Partner]],CONCATENATE(Table[[#This Row],[Programme Partner]],"-",Table[[#This Row],[Implementing Partner]]),Table[[#This Row],[Programme Partner]]),"")</f>
        <v>IOM-DSK</v>
      </c>
    </row>
    <row r="7331" spans="1:28" ht="16.5" customHeight="1">
      <c r="A7331" s="183"/>
      <c r="B7331" s="195" t="s">
        <v>5148</v>
      </c>
      <c r="C7331" s="198" t="s">
        <v>5087</v>
      </c>
      <c r="D7331" s="212" t="s">
        <v>5148</v>
      </c>
      <c r="E7331" s="269" t="s">
        <v>27</v>
      </c>
      <c r="F7331" s="195" t="s">
        <v>8013</v>
      </c>
      <c r="G7331" t="s">
        <v>8313</v>
      </c>
      <c r="H7331" s="195" t="str">
        <f>IFERROR(VLOOKUP(Table[[#This Row],[Activity Details of Assistance]],WHAT!E:F,2,FALSE),"")</f>
        <v># of HP sessions at community level</v>
      </c>
      <c r="I7331" s="195"/>
      <c r="J7331">
        <v>15</v>
      </c>
      <c r="K7331" t="s">
        <v>8280</v>
      </c>
      <c r="L7331" s="306" t="s">
        <v>13</v>
      </c>
      <c r="M7331" t="s">
        <v>14</v>
      </c>
      <c r="N7331" t="s">
        <v>307</v>
      </c>
      <c r="O7331" t="s">
        <v>1599</v>
      </c>
      <c r="P7331" t="s">
        <v>4717</v>
      </c>
      <c r="Q7331" s="236">
        <v>44896</v>
      </c>
      <c r="R7331" s="236">
        <v>44927</v>
      </c>
      <c r="S7331" t="s">
        <v>8452</v>
      </c>
      <c r="T7331" s="196"/>
      <c r="U7331" s="196"/>
      <c r="V7331" s="196"/>
      <c r="W7331" s="196"/>
      <c r="X7331" s="222"/>
      <c r="Y7331" t="s">
        <v>8563</v>
      </c>
      <c r="Z7331">
        <v>1718880175</v>
      </c>
      <c r="AA7331" t="s">
        <v>8559</v>
      </c>
      <c r="AB7331" s="221" t="str">
        <f>_xlfn.IFNA(IF(Table[[#This Row],[Programme Partner]]&lt;&gt;Table[[#This Row],[Implementing Partner]],CONCATENATE(Table[[#This Row],[Programme Partner]],"-",Table[[#This Row],[Implementing Partner]]),Table[[#This Row],[Programme Partner]]),"")</f>
        <v>IOM-DSK</v>
      </c>
    </row>
    <row r="7332" spans="1:28" ht="16.5" customHeight="1">
      <c r="A7332" s="183"/>
      <c r="B7332" s="195" t="s">
        <v>5148</v>
      </c>
      <c r="C7332" s="198" t="s">
        <v>5087</v>
      </c>
      <c r="D7332" s="212" t="s">
        <v>5148</v>
      </c>
      <c r="E7332" s="269" t="s">
        <v>27</v>
      </c>
      <c r="F7332" s="195" t="s">
        <v>8013</v>
      </c>
      <c r="G7332" t="s">
        <v>8360</v>
      </c>
      <c r="H7332" s="195" t="str">
        <f>IFERROR(VLOOKUP(Table[[#This Row],[Activity Details of Assistance]],WHAT!E:F,2,FALSE),"")</f>
        <v># of household</v>
      </c>
      <c r="I7332" s="195"/>
      <c r="J7332">
        <v>4493</v>
      </c>
      <c r="K7332" t="s">
        <v>8280</v>
      </c>
      <c r="L7332" s="306" t="s">
        <v>13</v>
      </c>
      <c r="M7332" t="s">
        <v>14</v>
      </c>
      <c r="N7332" t="s">
        <v>307</v>
      </c>
      <c r="O7332" t="s">
        <v>1599</v>
      </c>
      <c r="P7332" t="s">
        <v>4717</v>
      </c>
      <c r="Q7332" s="236">
        <v>44896</v>
      </c>
      <c r="R7332" s="236">
        <v>44927</v>
      </c>
      <c r="S7332" t="s">
        <v>8452</v>
      </c>
      <c r="T7332" s="196"/>
      <c r="U7332" s="196"/>
      <c r="V7332" s="196"/>
      <c r="W7332" s="196"/>
      <c r="X7332" s="222"/>
      <c r="Y7332" t="s">
        <v>8563</v>
      </c>
      <c r="Z7332">
        <v>1718880175</v>
      </c>
      <c r="AA7332" t="s">
        <v>8559</v>
      </c>
      <c r="AB7332" s="221" t="str">
        <f>_xlfn.IFNA(IF(Table[[#This Row],[Programme Partner]]&lt;&gt;Table[[#This Row],[Implementing Partner]],CONCATENATE(Table[[#This Row],[Programme Partner]],"-",Table[[#This Row],[Implementing Partner]]),Table[[#This Row],[Programme Partner]]),"")</f>
        <v>IOM-DSK</v>
      </c>
    </row>
    <row r="7333" spans="1:28" ht="16.5" customHeight="1">
      <c r="A7333" s="183"/>
      <c r="B7333" s="195" t="s">
        <v>5148</v>
      </c>
      <c r="C7333" s="198" t="s">
        <v>5087</v>
      </c>
      <c r="D7333" s="212" t="s">
        <v>5148</v>
      </c>
      <c r="E7333" s="269" t="s">
        <v>27</v>
      </c>
      <c r="F7333" s="195" t="s">
        <v>8014</v>
      </c>
      <c r="G7333" t="s">
        <v>8358</v>
      </c>
      <c r="H7333" s="195" t="str">
        <f>IFERROR(VLOOKUP(Table[[#This Row],[Activity Details of Assistance]],WHAT!E:F,2,FALSE),"")</f>
        <v># of campaign per camp </v>
      </c>
      <c r="I7333" s="195"/>
      <c r="J7333">
        <v>10</v>
      </c>
      <c r="K7333" t="s">
        <v>8280</v>
      </c>
      <c r="L7333" s="306" t="s">
        <v>13</v>
      </c>
      <c r="M7333" t="s">
        <v>14</v>
      </c>
      <c r="N7333" t="s">
        <v>307</v>
      </c>
      <c r="O7333" t="s">
        <v>1599</v>
      </c>
      <c r="P7333" t="s">
        <v>4717</v>
      </c>
      <c r="Q7333" s="236">
        <v>44896</v>
      </c>
      <c r="R7333" s="236">
        <v>44927</v>
      </c>
      <c r="S7333" t="s">
        <v>8452</v>
      </c>
      <c r="T7333" s="196"/>
      <c r="U7333" s="196"/>
      <c r="V7333" s="196"/>
      <c r="W7333" s="196"/>
      <c r="X7333" s="222"/>
      <c r="Y7333" t="s">
        <v>8563</v>
      </c>
      <c r="Z7333">
        <v>1718880175</v>
      </c>
      <c r="AA7333" t="s">
        <v>8559</v>
      </c>
      <c r="AB7333" s="221" t="str">
        <f>_xlfn.IFNA(IF(Table[[#This Row],[Programme Partner]]&lt;&gt;Table[[#This Row],[Implementing Partner]],CONCATENATE(Table[[#This Row],[Programme Partner]],"-",Table[[#This Row],[Implementing Partner]]),Table[[#This Row],[Programme Partner]]),"")</f>
        <v>IOM-DSK</v>
      </c>
    </row>
    <row r="7334" spans="1:28" ht="16.5" customHeight="1">
      <c r="A7334" s="183"/>
      <c r="B7334" s="195" t="s">
        <v>5148</v>
      </c>
      <c r="C7334" s="198" t="s">
        <v>5087</v>
      </c>
      <c r="D7334" s="212" t="s">
        <v>5148</v>
      </c>
      <c r="E7334" s="269" t="s">
        <v>27</v>
      </c>
      <c r="F7334" s="195" t="s">
        <v>8014</v>
      </c>
      <c r="G7334" s="103" t="s">
        <v>8361</v>
      </c>
      <c r="H7334" s="195" t="str">
        <f>IFERROR(VLOOKUP(Table[[#This Row],[Activity Details of Assistance]],WHAT!E:F,2,FALSE),"")</f>
        <v># of plant</v>
      </c>
      <c r="I7334" s="195"/>
      <c r="J7334">
        <v>2</v>
      </c>
      <c r="K7334" t="s">
        <v>8280</v>
      </c>
      <c r="L7334" s="306" t="s">
        <v>13</v>
      </c>
      <c r="M7334" t="s">
        <v>14</v>
      </c>
      <c r="N7334" t="s">
        <v>307</v>
      </c>
      <c r="O7334" t="s">
        <v>1599</v>
      </c>
      <c r="P7334" t="s">
        <v>4717</v>
      </c>
      <c r="Q7334" s="236">
        <v>44896</v>
      </c>
      <c r="R7334" s="236">
        <v>44927</v>
      </c>
      <c r="S7334" t="s">
        <v>8452</v>
      </c>
      <c r="T7334" s="196"/>
      <c r="U7334" s="196"/>
      <c r="V7334" s="196"/>
      <c r="W7334" s="196"/>
      <c r="X7334" s="222"/>
      <c r="Y7334" t="s">
        <v>8563</v>
      </c>
      <c r="Z7334">
        <v>1718880175</v>
      </c>
      <c r="AA7334" t="s">
        <v>8559</v>
      </c>
      <c r="AB7334" s="221" t="str">
        <f>_xlfn.IFNA(IF(Table[[#This Row],[Programme Partner]]&lt;&gt;Table[[#This Row],[Implementing Partner]],CONCATENATE(Table[[#This Row],[Programme Partner]],"-",Table[[#This Row],[Implementing Partner]]),Table[[#This Row],[Programme Partner]]),"")</f>
        <v>IOM-DSK</v>
      </c>
    </row>
    <row r="7335" spans="1:28" ht="16.5" customHeight="1">
      <c r="A7335" s="183"/>
      <c r="B7335" s="195" t="s">
        <v>5148</v>
      </c>
      <c r="C7335" s="198" t="s">
        <v>5087</v>
      </c>
      <c r="D7335" s="212" t="s">
        <v>5148</v>
      </c>
      <c r="E7335" s="269" t="s">
        <v>27</v>
      </c>
      <c r="F7335" s="195" t="s">
        <v>8012</v>
      </c>
      <c r="G7335" t="s">
        <v>8354</v>
      </c>
      <c r="H7335" s="195" t="str">
        <f>IFERROR(VLOOKUP(Table[[#This Row],[Activity Details of Assistance]],WHAT!E:F,2,FALSE),"")</f>
        <v># of door</v>
      </c>
      <c r="I7335" s="195"/>
      <c r="J7335">
        <v>6</v>
      </c>
      <c r="K7335" t="s">
        <v>8280</v>
      </c>
      <c r="L7335" s="306" t="s">
        <v>13</v>
      </c>
      <c r="M7335" t="s">
        <v>14</v>
      </c>
      <c r="N7335" t="s">
        <v>307</v>
      </c>
      <c r="O7335" t="s">
        <v>1599</v>
      </c>
      <c r="P7335" t="s">
        <v>4720</v>
      </c>
      <c r="Q7335" s="236">
        <v>44896</v>
      </c>
      <c r="R7335" s="236">
        <v>44927</v>
      </c>
      <c r="S7335" t="s">
        <v>8452</v>
      </c>
      <c r="T7335" s="196"/>
      <c r="U7335" s="196"/>
      <c r="V7335" s="196"/>
      <c r="W7335" s="196"/>
      <c r="X7335" s="222"/>
      <c r="Y7335" t="s">
        <v>8563</v>
      </c>
      <c r="Z7335">
        <v>1718880175</v>
      </c>
      <c r="AA7335" t="s">
        <v>8559</v>
      </c>
      <c r="AB7335" s="221" t="str">
        <f>_xlfn.IFNA(IF(Table[[#This Row],[Programme Partner]]&lt;&gt;Table[[#This Row],[Implementing Partner]],CONCATENATE(Table[[#This Row],[Programme Partner]],"-",Table[[#This Row],[Implementing Partner]]),Table[[#This Row],[Programme Partner]]),"")</f>
        <v>IOM-DSK</v>
      </c>
    </row>
    <row r="7336" spans="1:28" ht="16.5" customHeight="1">
      <c r="A7336" s="183"/>
      <c r="B7336" s="195" t="s">
        <v>5148</v>
      </c>
      <c r="C7336" s="198" t="s">
        <v>5087</v>
      </c>
      <c r="D7336" s="212" t="s">
        <v>5148</v>
      </c>
      <c r="E7336" s="269" t="s">
        <v>27</v>
      </c>
      <c r="F7336" s="195" t="s">
        <v>8012</v>
      </c>
      <c r="G7336" t="s">
        <v>8586</v>
      </c>
      <c r="H7336" s="195" t="str">
        <f>IFERROR(VLOOKUP(Table[[#This Row],[Activity Details of Assistance]],WHAT!E:F,2,FALSE),"")</f>
        <v># of door</v>
      </c>
      <c r="I7336" s="195"/>
      <c r="J7336">
        <v>6</v>
      </c>
      <c r="K7336" t="s">
        <v>8280</v>
      </c>
      <c r="L7336" s="306" t="s">
        <v>13</v>
      </c>
      <c r="M7336" t="s">
        <v>14</v>
      </c>
      <c r="N7336" t="s">
        <v>307</v>
      </c>
      <c r="O7336" t="s">
        <v>1599</v>
      </c>
      <c r="P7336" t="s">
        <v>4720</v>
      </c>
      <c r="Q7336" s="236">
        <v>44896</v>
      </c>
      <c r="R7336" s="236">
        <v>44927</v>
      </c>
      <c r="S7336" t="s">
        <v>8452</v>
      </c>
      <c r="T7336" s="196"/>
      <c r="U7336" s="196"/>
      <c r="V7336" s="196"/>
      <c r="W7336" s="196"/>
      <c r="X7336" s="222"/>
      <c r="Y7336" t="s">
        <v>8563</v>
      </c>
      <c r="Z7336">
        <v>1718880175</v>
      </c>
      <c r="AA7336" t="s">
        <v>8559</v>
      </c>
      <c r="AB7336" s="221" t="str">
        <f>_xlfn.IFNA(IF(Table[[#This Row],[Programme Partner]]&lt;&gt;Table[[#This Row],[Implementing Partner]],CONCATENATE(Table[[#This Row],[Programme Partner]],"-",Table[[#This Row],[Implementing Partner]]),Table[[#This Row],[Programme Partner]]),"")</f>
        <v>IOM-DSK</v>
      </c>
    </row>
    <row r="7337" spans="1:28" ht="16.5" customHeight="1">
      <c r="A7337" s="183"/>
      <c r="B7337" s="195" t="s">
        <v>5148</v>
      </c>
      <c r="C7337" s="198" t="s">
        <v>5087</v>
      </c>
      <c r="D7337" s="212" t="s">
        <v>5148</v>
      </c>
      <c r="E7337" s="269" t="s">
        <v>27</v>
      </c>
      <c r="F7337" s="195" t="s">
        <v>8012</v>
      </c>
      <c r="G7337" t="s">
        <v>8357</v>
      </c>
      <c r="H7337" s="195" t="str">
        <f>IFERROR(VLOOKUP(Table[[#This Row],[Activity Details of Assistance]],WHAT!E:F,2,FALSE),"")</f>
        <v># of door</v>
      </c>
      <c r="I7337" s="195"/>
      <c r="J7337">
        <v>114</v>
      </c>
      <c r="K7337" t="s">
        <v>8280</v>
      </c>
      <c r="L7337" s="306" t="s">
        <v>13</v>
      </c>
      <c r="M7337" t="s">
        <v>14</v>
      </c>
      <c r="N7337" t="s">
        <v>307</v>
      </c>
      <c r="O7337" t="s">
        <v>1599</v>
      </c>
      <c r="P7337" t="s">
        <v>4720</v>
      </c>
      <c r="Q7337" s="236">
        <v>44896</v>
      </c>
      <c r="R7337" s="236">
        <v>44927</v>
      </c>
      <c r="S7337" t="s">
        <v>8452</v>
      </c>
      <c r="T7337" s="196"/>
      <c r="U7337" s="196"/>
      <c r="V7337" s="196"/>
      <c r="W7337" s="196"/>
      <c r="X7337" s="222"/>
      <c r="Y7337" t="s">
        <v>8563</v>
      </c>
      <c r="Z7337">
        <v>1718880175</v>
      </c>
      <c r="AA7337" t="s">
        <v>8559</v>
      </c>
      <c r="AB7337" s="221" t="str">
        <f>_xlfn.IFNA(IF(Table[[#This Row],[Programme Partner]]&lt;&gt;Table[[#This Row],[Implementing Partner]],CONCATENATE(Table[[#This Row],[Programme Partner]],"-",Table[[#This Row],[Implementing Partner]]),Table[[#This Row],[Programme Partner]]),"")</f>
        <v>IOM-DSK</v>
      </c>
    </row>
    <row r="7338" spans="1:28" ht="16.5" customHeight="1">
      <c r="A7338" s="183"/>
      <c r="B7338" s="195" t="s">
        <v>5148</v>
      </c>
      <c r="C7338" s="198" t="s">
        <v>5087</v>
      </c>
      <c r="D7338" s="212" t="s">
        <v>5148</v>
      </c>
      <c r="E7338" s="269" t="s">
        <v>27</v>
      </c>
      <c r="F7338" s="195" t="s">
        <v>8013</v>
      </c>
      <c r="G7338" t="s">
        <v>8313</v>
      </c>
      <c r="H7338" s="195" t="str">
        <f>IFERROR(VLOOKUP(Table[[#This Row],[Activity Details of Assistance]],WHAT!E:F,2,FALSE),"")</f>
        <v># of HP sessions at community level</v>
      </c>
      <c r="I7338" s="195"/>
      <c r="J7338">
        <v>9</v>
      </c>
      <c r="K7338" t="s">
        <v>8280</v>
      </c>
      <c r="L7338" s="306" t="s">
        <v>13</v>
      </c>
      <c r="M7338" t="s">
        <v>14</v>
      </c>
      <c r="N7338" t="s">
        <v>307</v>
      </c>
      <c r="O7338" t="s">
        <v>1599</v>
      </c>
      <c r="P7338" t="s">
        <v>4720</v>
      </c>
      <c r="Q7338" s="236">
        <v>44896</v>
      </c>
      <c r="R7338" s="236">
        <v>44927</v>
      </c>
      <c r="S7338" t="s">
        <v>8452</v>
      </c>
      <c r="T7338" s="196"/>
      <c r="U7338" s="196"/>
      <c r="V7338" s="196"/>
      <c r="W7338" s="196"/>
      <c r="X7338" s="222"/>
      <c r="Y7338" t="s">
        <v>8563</v>
      </c>
      <c r="Z7338">
        <v>1718880175</v>
      </c>
      <c r="AA7338" t="s">
        <v>8559</v>
      </c>
      <c r="AB7338" s="221" t="str">
        <f>_xlfn.IFNA(IF(Table[[#This Row],[Programme Partner]]&lt;&gt;Table[[#This Row],[Implementing Partner]],CONCATENATE(Table[[#This Row],[Programme Partner]],"-",Table[[#This Row],[Implementing Partner]]),Table[[#This Row],[Programme Partner]]),"")</f>
        <v>IOM-DSK</v>
      </c>
    </row>
    <row r="7339" spans="1:28" ht="16.5" customHeight="1">
      <c r="A7339" s="183"/>
      <c r="B7339" s="195" t="s">
        <v>5148</v>
      </c>
      <c r="C7339" s="198" t="s">
        <v>5087</v>
      </c>
      <c r="D7339" s="212" t="s">
        <v>5148</v>
      </c>
      <c r="E7339" s="269" t="s">
        <v>27</v>
      </c>
      <c r="F7339" s="195" t="s">
        <v>8013</v>
      </c>
      <c r="G7339" t="s">
        <v>8360</v>
      </c>
      <c r="H7339" s="195" t="str">
        <f>IFERROR(VLOOKUP(Table[[#This Row],[Activity Details of Assistance]],WHAT!E:F,2,FALSE),"")</f>
        <v># of household</v>
      </c>
      <c r="I7339" s="195"/>
      <c r="J7339">
        <v>1817</v>
      </c>
      <c r="K7339" t="s">
        <v>8280</v>
      </c>
      <c r="L7339" s="306" t="s">
        <v>13</v>
      </c>
      <c r="M7339" t="s">
        <v>14</v>
      </c>
      <c r="N7339" t="s">
        <v>307</v>
      </c>
      <c r="O7339" t="s">
        <v>1599</v>
      </c>
      <c r="P7339" t="s">
        <v>4720</v>
      </c>
      <c r="Q7339" s="236">
        <v>44896</v>
      </c>
      <c r="R7339" s="236">
        <v>44927</v>
      </c>
      <c r="S7339" t="s">
        <v>8452</v>
      </c>
      <c r="T7339" s="196"/>
      <c r="U7339" s="196"/>
      <c r="V7339" s="196"/>
      <c r="W7339" s="196"/>
      <c r="X7339" s="222"/>
      <c r="Y7339" t="s">
        <v>8563</v>
      </c>
      <c r="Z7339">
        <v>1718880175</v>
      </c>
      <c r="AA7339" t="s">
        <v>8559</v>
      </c>
      <c r="AB7339" s="221" t="str">
        <f>_xlfn.IFNA(IF(Table[[#This Row],[Programme Partner]]&lt;&gt;Table[[#This Row],[Implementing Partner]],CONCATENATE(Table[[#This Row],[Programme Partner]],"-",Table[[#This Row],[Implementing Partner]]),Table[[#This Row],[Programme Partner]]),"")</f>
        <v>IOM-DSK</v>
      </c>
    </row>
    <row r="7340" spans="1:28" ht="16.5" customHeight="1">
      <c r="A7340" s="183"/>
      <c r="B7340" s="195" t="s">
        <v>5148</v>
      </c>
      <c r="C7340" s="198" t="s">
        <v>5087</v>
      </c>
      <c r="D7340" s="212" t="s">
        <v>5148</v>
      </c>
      <c r="E7340" s="269" t="s">
        <v>27</v>
      </c>
      <c r="F7340" s="195" t="s">
        <v>8014</v>
      </c>
      <c r="G7340" t="s">
        <v>8358</v>
      </c>
      <c r="H7340" s="195" t="str">
        <f>IFERROR(VLOOKUP(Table[[#This Row],[Activity Details of Assistance]],WHAT!E:F,2,FALSE),"")</f>
        <v># of campaign per camp </v>
      </c>
      <c r="I7340" s="195"/>
      <c r="J7340">
        <v>4</v>
      </c>
      <c r="K7340" t="s">
        <v>8280</v>
      </c>
      <c r="L7340" s="306" t="s">
        <v>13</v>
      </c>
      <c r="M7340" t="s">
        <v>14</v>
      </c>
      <c r="N7340" t="s">
        <v>307</v>
      </c>
      <c r="O7340" t="s">
        <v>1599</v>
      </c>
      <c r="P7340" t="s">
        <v>4720</v>
      </c>
      <c r="Q7340" s="236">
        <v>44896</v>
      </c>
      <c r="R7340" s="236">
        <v>44927</v>
      </c>
      <c r="S7340" t="s">
        <v>8452</v>
      </c>
      <c r="T7340" s="196"/>
      <c r="U7340" s="196"/>
      <c r="V7340" s="196"/>
      <c r="W7340" s="196"/>
      <c r="X7340" s="222"/>
      <c r="Y7340" t="s">
        <v>8563</v>
      </c>
      <c r="Z7340">
        <v>1718880175</v>
      </c>
      <c r="AA7340" t="s">
        <v>8559</v>
      </c>
      <c r="AB7340" s="221" t="str">
        <f>_xlfn.IFNA(IF(Table[[#This Row],[Programme Partner]]&lt;&gt;Table[[#This Row],[Implementing Partner]],CONCATENATE(Table[[#This Row],[Programme Partner]],"-",Table[[#This Row],[Implementing Partner]]),Table[[#This Row],[Programme Partner]]),"")</f>
        <v>IOM-DSK</v>
      </c>
    </row>
    <row r="7341" spans="1:28" ht="16.5" customHeight="1">
      <c r="A7341" s="183"/>
      <c r="B7341" s="195" t="s">
        <v>5148</v>
      </c>
      <c r="C7341" s="198" t="s">
        <v>5238</v>
      </c>
      <c r="D7341" s="212" t="s">
        <v>8324</v>
      </c>
      <c r="E7341" s="269" t="s">
        <v>27</v>
      </c>
      <c r="F7341" s="195" t="s">
        <v>8011</v>
      </c>
      <c r="G7341" t="s">
        <v>8584</v>
      </c>
      <c r="H7341" s="195" t="str">
        <f>IFERROR(VLOOKUP(Table[[#This Row],[Activity Details of Assistance]],WHAT!E:F,2,FALSE),"")</f>
        <v># of tube well</v>
      </c>
      <c r="I7341" s="195"/>
      <c r="J7341">
        <v>202</v>
      </c>
      <c r="K7341" t="s">
        <v>8280</v>
      </c>
      <c r="L7341" s="306" t="s">
        <v>13</v>
      </c>
      <c r="M7341" t="s">
        <v>14</v>
      </c>
      <c r="N7341" t="s">
        <v>309</v>
      </c>
      <c r="O7341" t="s">
        <v>1606</v>
      </c>
      <c r="P7341" t="s">
        <v>4656</v>
      </c>
      <c r="Q7341" s="236">
        <v>44896</v>
      </c>
      <c r="R7341" s="236">
        <v>44986</v>
      </c>
      <c r="S7341" t="s">
        <v>8452</v>
      </c>
      <c r="T7341" s="196"/>
      <c r="U7341" s="196"/>
      <c r="V7341" s="196"/>
      <c r="W7341" s="196"/>
      <c r="X7341" s="222"/>
      <c r="Y7341" t="s">
        <v>8335</v>
      </c>
      <c r="Z7341">
        <v>1840742077</v>
      </c>
      <c r="AA7341" t="s">
        <v>8336</v>
      </c>
      <c r="AB7341" s="221" t="str">
        <f>_xlfn.IFNA(IF(Table[[#This Row],[Programme Partner]]&lt;&gt;Table[[#This Row],[Implementing Partner]],CONCATENATE(Table[[#This Row],[Programme Partner]],"-",Table[[#This Row],[Implementing Partner]]),Table[[#This Row],[Programme Partner]]),"")</f>
        <v>IOM-SHED</v>
      </c>
    </row>
    <row r="7342" spans="1:28" ht="16.5" customHeight="1">
      <c r="A7342" s="183"/>
      <c r="B7342" s="195" t="s">
        <v>5148</v>
      </c>
      <c r="C7342" s="198" t="s">
        <v>5238</v>
      </c>
      <c r="D7342" s="212" t="s">
        <v>8324</v>
      </c>
      <c r="E7342" s="269" t="s">
        <v>27</v>
      </c>
      <c r="F7342" s="195" t="s">
        <v>8011</v>
      </c>
      <c r="G7342" t="s">
        <v>8325</v>
      </c>
      <c r="H7342" s="195" t="str">
        <f>IFERROR(VLOOKUP(Table[[#This Row],[Activity Details of Assistance]],WHAT!E:F,2,FALSE),"")</f>
        <v># of tube well</v>
      </c>
      <c r="I7342" s="195"/>
      <c r="J7342">
        <v>1</v>
      </c>
      <c r="K7342" t="s">
        <v>8280</v>
      </c>
      <c r="L7342" s="306" t="s">
        <v>13</v>
      </c>
      <c r="M7342" t="s">
        <v>14</v>
      </c>
      <c r="N7342" t="s">
        <v>309</v>
      </c>
      <c r="O7342" t="s">
        <v>1606</v>
      </c>
      <c r="P7342" t="s">
        <v>4656</v>
      </c>
      <c r="Q7342" s="236">
        <v>44896</v>
      </c>
      <c r="R7342" s="236">
        <v>44986</v>
      </c>
      <c r="S7342" t="s">
        <v>8452</v>
      </c>
      <c r="T7342" s="196"/>
      <c r="U7342" s="196"/>
      <c r="V7342" s="196"/>
      <c r="W7342" s="196"/>
      <c r="X7342" s="222"/>
      <c r="Y7342" t="s">
        <v>8335</v>
      </c>
      <c r="Z7342">
        <v>1840742077</v>
      </c>
      <c r="AA7342" t="s">
        <v>8336</v>
      </c>
      <c r="AB7342" s="221" t="str">
        <f>_xlfn.IFNA(IF(Table[[#This Row],[Programme Partner]]&lt;&gt;Table[[#This Row],[Implementing Partner]],CONCATENATE(Table[[#This Row],[Programme Partner]],"-",Table[[#This Row],[Implementing Partner]]),Table[[#This Row],[Programme Partner]]),"")</f>
        <v>IOM-SHED</v>
      </c>
    </row>
    <row r="7343" spans="1:28" ht="16.5" customHeight="1">
      <c r="A7343" s="183"/>
      <c r="B7343" s="195" t="s">
        <v>5148</v>
      </c>
      <c r="C7343" s="198" t="s">
        <v>5238</v>
      </c>
      <c r="D7343" s="212" t="s">
        <v>8324</v>
      </c>
      <c r="E7343" s="269" t="s">
        <v>27</v>
      </c>
      <c r="F7343" s="195" t="s">
        <v>8011</v>
      </c>
      <c r="G7343" t="s">
        <v>8355</v>
      </c>
      <c r="H7343" s="195" t="str">
        <f>IFERROR(VLOOKUP(Table[[#This Row],[Activity Details of Assistance]],WHAT!E:F,2,FALSE),"")</f>
        <v># of water network</v>
      </c>
      <c r="I7343" s="195"/>
      <c r="J7343">
        <v>3</v>
      </c>
      <c r="K7343" t="s">
        <v>8280</v>
      </c>
      <c r="L7343" s="306" t="s">
        <v>13</v>
      </c>
      <c r="M7343" t="s">
        <v>14</v>
      </c>
      <c r="N7343" t="s">
        <v>309</v>
      </c>
      <c r="O7343" t="s">
        <v>1606</v>
      </c>
      <c r="P7343" t="s">
        <v>4656</v>
      </c>
      <c r="Q7343" s="236">
        <v>44896</v>
      </c>
      <c r="R7343" s="236">
        <v>44986</v>
      </c>
      <c r="S7343" t="s">
        <v>8452</v>
      </c>
      <c r="T7343" s="196"/>
      <c r="U7343" s="196"/>
      <c r="V7343" s="196"/>
      <c r="W7343" s="196"/>
      <c r="X7343" s="222"/>
      <c r="Y7343" t="s">
        <v>8335</v>
      </c>
      <c r="Z7343">
        <v>1840742077</v>
      </c>
      <c r="AA7343" t="s">
        <v>8336</v>
      </c>
      <c r="AB7343" s="221" t="str">
        <f>_xlfn.IFNA(IF(Table[[#This Row],[Programme Partner]]&lt;&gt;Table[[#This Row],[Implementing Partner]],CONCATENATE(Table[[#This Row],[Programme Partner]],"-",Table[[#This Row],[Implementing Partner]]),Table[[#This Row],[Programme Partner]]),"")</f>
        <v>IOM-SHED</v>
      </c>
    </row>
    <row r="7344" spans="1:28" ht="16.5" customHeight="1">
      <c r="A7344" s="183"/>
      <c r="B7344" s="195" t="s">
        <v>5148</v>
      </c>
      <c r="C7344" s="198" t="s">
        <v>5238</v>
      </c>
      <c r="D7344" s="212" t="s">
        <v>8324</v>
      </c>
      <c r="E7344" s="269" t="s">
        <v>27</v>
      </c>
      <c r="F7344" s="195" t="s">
        <v>8012</v>
      </c>
      <c r="G7344" t="s">
        <v>8585</v>
      </c>
      <c r="H7344" s="195" t="str">
        <f>IFERROR(VLOOKUP(Table[[#This Row],[Activity Details of Assistance]],WHAT!E:F,2,FALSE),"")</f>
        <v xml:space="preserve"># of door </v>
      </c>
      <c r="I7344" s="195"/>
      <c r="J7344">
        <v>36</v>
      </c>
      <c r="K7344" t="s">
        <v>8280</v>
      </c>
      <c r="L7344" s="306" t="s">
        <v>13</v>
      </c>
      <c r="M7344" t="s">
        <v>14</v>
      </c>
      <c r="N7344" t="s">
        <v>309</v>
      </c>
      <c r="O7344" t="s">
        <v>1606</v>
      </c>
      <c r="P7344" t="s">
        <v>4656</v>
      </c>
      <c r="Q7344" s="236">
        <v>44896</v>
      </c>
      <c r="R7344" s="236">
        <v>44986</v>
      </c>
      <c r="S7344" t="s">
        <v>8452</v>
      </c>
      <c r="T7344" s="196"/>
      <c r="U7344" s="196"/>
      <c r="V7344" s="196"/>
      <c r="W7344" s="196"/>
      <c r="X7344" s="222"/>
      <c r="Y7344" t="s">
        <v>8335</v>
      </c>
      <c r="Z7344">
        <v>1840742077</v>
      </c>
      <c r="AA7344" t="s">
        <v>8336</v>
      </c>
      <c r="AB7344" s="221" t="str">
        <f>_xlfn.IFNA(IF(Table[[#This Row],[Programme Partner]]&lt;&gt;Table[[#This Row],[Implementing Partner]],CONCATENATE(Table[[#This Row],[Programme Partner]],"-",Table[[#This Row],[Implementing Partner]]),Table[[#This Row],[Programme Partner]]),"")</f>
        <v>IOM-SHED</v>
      </c>
    </row>
    <row r="7345" spans="1:28" ht="16.5" customHeight="1">
      <c r="A7345" s="183"/>
      <c r="B7345" s="195" t="s">
        <v>5148</v>
      </c>
      <c r="C7345" s="198" t="s">
        <v>5238</v>
      </c>
      <c r="D7345" s="212" t="s">
        <v>8324</v>
      </c>
      <c r="E7345" s="269" t="s">
        <v>27</v>
      </c>
      <c r="F7345" s="195" t="s">
        <v>8012</v>
      </c>
      <c r="G7345" t="s">
        <v>8359</v>
      </c>
      <c r="H7345" s="195" t="str">
        <f>IFERROR(VLOOKUP(Table[[#This Row],[Activity Details of Assistance]],WHAT!E:F,2,FALSE),"")</f>
        <v># of FSM Site</v>
      </c>
      <c r="I7345" s="195"/>
      <c r="J7345">
        <v>4</v>
      </c>
      <c r="K7345" t="s">
        <v>8280</v>
      </c>
      <c r="L7345" s="306" t="s">
        <v>13</v>
      </c>
      <c r="M7345" t="s">
        <v>14</v>
      </c>
      <c r="N7345" t="s">
        <v>309</v>
      </c>
      <c r="O7345" t="s">
        <v>1606</v>
      </c>
      <c r="P7345" t="s">
        <v>4656</v>
      </c>
      <c r="Q7345" s="236">
        <v>44896</v>
      </c>
      <c r="R7345" s="236">
        <v>44986</v>
      </c>
      <c r="S7345" t="s">
        <v>8452</v>
      </c>
      <c r="T7345" s="196"/>
      <c r="U7345" s="196"/>
      <c r="V7345" s="196"/>
      <c r="W7345" s="196"/>
      <c r="X7345" s="222"/>
      <c r="Y7345" t="s">
        <v>8335</v>
      </c>
      <c r="Z7345">
        <v>1840742077</v>
      </c>
      <c r="AA7345" t="s">
        <v>8336</v>
      </c>
      <c r="AB7345" s="221" t="str">
        <f>_xlfn.IFNA(IF(Table[[#This Row],[Programme Partner]]&lt;&gt;Table[[#This Row],[Implementing Partner]],CONCATENATE(Table[[#This Row],[Programme Partner]],"-",Table[[#This Row],[Implementing Partner]]),Table[[#This Row],[Programme Partner]]),"")</f>
        <v>IOM-SHED</v>
      </c>
    </row>
    <row r="7346" spans="1:28" ht="16.5" customHeight="1">
      <c r="A7346" s="183"/>
      <c r="B7346" s="195" t="s">
        <v>5148</v>
      </c>
      <c r="C7346" s="198" t="s">
        <v>5238</v>
      </c>
      <c r="D7346" s="212" t="s">
        <v>8324</v>
      </c>
      <c r="E7346" s="269" t="s">
        <v>27</v>
      </c>
      <c r="F7346" s="195" t="s">
        <v>8012</v>
      </c>
      <c r="G7346" t="s">
        <v>8367</v>
      </c>
      <c r="H7346" s="195" t="str">
        <f>IFERROR(VLOOKUP(Table[[#This Row],[Activity Details of Assistance]],WHAT!E:F,2,FALSE),"")</f>
        <v># of door</v>
      </c>
      <c r="I7346" s="195"/>
      <c r="J7346">
        <v>2</v>
      </c>
      <c r="K7346" t="s">
        <v>8280</v>
      </c>
      <c r="L7346" s="306" t="s">
        <v>13</v>
      </c>
      <c r="M7346" t="s">
        <v>14</v>
      </c>
      <c r="N7346" t="s">
        <v>309</v>
      </c>
      <c r="O7346" t="s">
        <v>1606</v>
      </c>
      <c r="P7346" t="s">
        <v>4656</v>
      </c>
      <c r="Q7346" s="236">
        <v>44896</v>
      </c>
      <c r="R7346" s="236">
        <v>44986</v>
      </c>
      <c r="S7346" t="s">
        <v>8452</v>
      </c>
      <c r="T7346" s="196"/>
      <c r="U7346" s="196"/>
      <c r="V7346" s="196"/>
      <c r="W7346" s="196"/>
      <c r="X7346" s="222"/>
      <c r="Y7346" t="s">
        <v>8335</v>
      </c>
      <c r="Z7346">
        <v>1840742077</v>
      </c>
      <c r="AA7346" t="s">
        <v>8336</v>
      </c>
      <c r="AB7346" s="221" t="str">
        <f>_xlfn.IFNA(IF(Table[[#This Row],[Programme Partner]]&lt;&gt;Table[[#This Row],[Implementing Partner]],CONCATENATE(Table[[#This Row],[Programme Partner]],"-",Table[[#This Row],[Implementing Partner]]),Table[[#This Row],[Programme Partner]]),"")</f>
        <v>IOM-SHED</v>
      </c>
    </row>
    <row r="7347" spans="1:28" ht="16.5" customHeight="1">
      <c r="A7347" s="183"/>
      <c r="B7347" s="195" t="s">
        <v>5148</v>
      </c>
      <c r="C7347" s="198" t="s">
        <v>5238</v>
      </c>
      <c r="D7347" s="212" t="s">
        <v>8324</v>
      </c>
      <c r="E7347" s="269" t="s">
        <v>27</v>
      </c>
      <c r="F7347" s="195" t="s">
        <v>8012</v>
      </c>
      <c r="G7347" t="s">
        <v>8586</v>
      </c>
      <c r="H7347" s="195" t="str">
        <f>IFERROR(VLOOKUP(Table[[#This Row],[Activity Details of Assistance]],WHAT!E:F,2,FALSE),"")</f>
        <v># of door</v>
      </c>
      <c r="I7347" s="195"/>
      <c r="J7347">
        <v>141</v>
      </c>
      <c r="K7347" t="s">
        <v>8280</v>
      </c>
      <c r="L7347" s="306" t="s">
        <v>13</v>
      </c>
      <c r="M7347" t="s">
        <v>14</v>
      </c>
      <c r="N7347" t="s">
        <v>309</v>
      </c>
      <c r="O7347" t="s">
        <v>1606</v>
      </c>
      <c r="P7347" t="s">
        <v>4656</v>
      </c>
      <c r="Q7347" s="236">
        <v>44896</v>
      </c>
      <c r="R7347" s="236">
        <v>44986</v>
      </c>
      <c r="S7347" t="s">
        <v>8452</v>
      </c>
      <c r="T7347" s="196"/>
      <c r="U7347" s="196"/>
      <c r="V7347" s="196"/>
      <c r="W7347" s="196"/>
      <c r="X7347" s="222"/>
      <c r="Y7347" t="s">
        <v>8335</v>
      </c>
      <c r="Z7347">
        <v>1840742077</v>
      </c>
      <c r="AA7347" t="s">
        <v>8336</v>
      </c>
      <c r="AB7347" s="221" t="str">
        <f>_xlfn.IFNA(IF(Table[[#This Row],[Programme Partner]]&lt;&gt;Table[[#This Row],[Implementing Partner]],CONCATENATE(Table[[#This Row],[Programme Partner]],"-",Table[[#This Row],[Implementing Partner]]),Table[[#This Row],[Programme Partner]]),"")</f>
        <v>IOM-SHED</v>
      </c>
    </row>
    <row r="7348" spans="1:28" ht="16.5" customHeight="1">
      <c r="A7348" s="183"/>
      <c r="B7348" s="195" t="s">
        <v>5148</v>
      </c>
      <c r="C7348" s="198" t="s">
        <v>5238</v>
      </c>
      <c r="D7348" s="212" t="s">
        <v>8324</v>
      </c>
      <c r="E7348" s="269" t="s">
        <v>27</v>
      </c>
      <c r="F7348" s="195" t="s">
        <v>8012</v>
      </c>
      <c r="G7348" t="s">
        <v>8357</v>
      </c>
      <c r="H7348" s="195" t="str">
        <f>IFERROR(VLOOKUP(Table[[#This Row],[Activity Details of Assistance]],WHAT!E:F,2,FALSE),"")</f>
        <v># of door</v>
      </c>
      <c r="I7348" s="195"/>
      <c r="J7348">
        <v>332</v>
      </c>
      <c r="K7348" t="s">
        <v>8280</v>
      </c>
      <c r="L7348" s="306" t="s">
        <v>13</v>
      </c>
      <c r="M7348" t="s">
        <v>14</v>
      </c>
      <c r="N7348" t="s">
        <v>309</v>
      </c>
      <c r="O7348" t="s">
        <v>1606</v>
      </c>
      <c r="P7348" t="s">
        <v>4656</v>
      </c>
      <c r="Q7348" s="236">
        <v>44896</v>
      </c>
      <c r="R7348" s="236">
        <v>44986</v>
      </c>
      <c r="S7348" t="s">
        <v>8452</v>
      </c>
      <c r="T7348" s="196"/>
      <c r="U7348" s="196"/>
      <c r="V7348" s="196"/>
      <c r="W7348" s="196"/>
      <c r="X7348" s="222"/>
      <c r="Y7348" t="s">
        <v>8335</v>
      </c>
      <c r="Z7348">
        <v>1840742077</v>
      </c>
      <c r="AA7348" t="s">
        <v>8336</v>
      </c>
      <c r="AB7348" s="221" t="str">
        <f>_xlfn.IFNA(IF(Table[[#This Row],[Programme Partner]]&lt;&gt;Table[[#This Row],[Implementing Partner]],CONCATENATE(Table[[#This Row],[Programme Partner]],"-",Table[[#This Row],[Implementing Partner]]),Table[[#This Row],[Programme Partner]]),"")</f>
        <v>IOM-SHED</v>
      </c>
    </row>
    <row r="7349" spans="1:28" ht="16.5" customHeight="1">
      <c r="A7349" s="183"/>
      <c r="B7349" s="195" t="s">
        <v>5148</v>
      </c>
      <c r="C7349" s="198" t="s">
        <v>5238</v>
      </c>
      <c r="D7349" s="212" t="s">
        <v>8324</v>
      </c>
      <c r="E7349" s="269" t="s">
        <v>27</v>
      </c>
      <c r="F7349" s="195" t="s">
        <v>8013</v>
      </c>
      <c r="G7349" t="s">
        <v>8360</v>
      </c>
      <c r="H7349" s="195" t="str">
        <f>IFERROR(VLOOKUP(Table[[#This Row],[Activity Details of Assistance]],WHAT!E:F,2,FALSE),"")</f>
        <v># of household</v>
      </c>
      <c r="I7349" s="195"/>
      <c r="J7349">
        <v>6972</v>
      </c>
      <c r="K7349" t="s">
        <v>8280</v>
      </c>
      <c r="L7349" s="306" t="s">
        <v>13</v>
      </c>
      <c r="M7349" t="s">
        <v>14</v>
      </c>
      <c r="N7349" t="s">
        <v>309</v>
      </c>
      <c r="O7349" t="s">
        <v>1606</v>
      </c>
      <c r="P7349" t="s">
        <v>4656</v>
      </c>
      <c r="Q7349" s="236">
        <v>44896</v>
      </c>
      <c r="R7349" s="236">
        <v>44986</v>
      </c>
      <c r="S7349" t="s">
        <v>8452</v>
      </c>
      <c r="T7349" s="196"/>
      <c r="U7349" s="196"/>
      <c r="V7349" s="196"/>
      <c r="W7349" s="196"/>
      <c r="X7349" s="222"/>
      <c r="Y7349" t="s">
        <v>8335</v>
      </c>
      <c r="Z7349">
        <v>1840742077</v>
      </c>
      <c r="AA7349" t="s">
        <v>8336</v>
      </c>
      <c r="AB7349" s="221" t="str">
        <f>_xlfn.IFNA(IF(Table[[#This Row],[Programme Partner]]&lt;&gt;Table[[#This Row],[Implementing Partner]],CONCATENATE(Table[[#This Row],[Programme Partner]],"-",Table[[#This Row],[Implementing Partner]]),Table[[#This Row],[Programme Partner]]),"")</f>
        <v>IOM-SHED</v>
      </c>
    </row>
    <row r="7350" spans="1:28" ht="16.5" customHeight="1">
      <c r="A7350" s="183"/>
      <c r="B7350" s="195" t="s">
        <v>5148</v>
      </c>
      <c r="C7350" s="198" t="s">
        <v>5238</v>
      </c>
      <c r="D7350" s="212" t="s">
        <v>8324</v>
      </c>
      <c r="E7350" s="269" t="s">
        <v>27</v>
      </c>
      <c r="F7350" s="195" t="s">
        <v>8014</v>
      </c>
      <c r="G7350" t="s">
        <v>8358</v>
      </c>
      <c r="H7350" s="195" t="str">
        <f>IFERROR(VLOOKUP(Table[[#This Row],[Activity Details of Assistance]],WHAT!E:F,2,FALSE),"")</f>
        <v># of campaign per camp </v>
      </c>
      <c r="I7350" s="195"/>
      <c r="J7350">
        <v>21</v>
      </c>
      <c r="K7350" t="s">
        <v>8280</v>
      </c>
      <c r="L7350" s="306" t="s">
        <v>13</v>
      </c>
      <c r="M7350" t="s">
        <v>14</v>
      </c>
      <c r="N7350" t="s">
        <v>309</v>
      </c>
      <c r="O7350" t="s">
        <v>1606</v>
      </c>
      <c r="P7350" t="s">
        <v>4656</v>
      </c>
      <c r="Q7350" s="236">
        <v>44896</v>
      </c>
      <c r="R7350" s="236">
        <v>44986</v>
      </c>
      <c r="S7350" t="s">
        <v>8452</v>
      </c>
      <c r="T7350" s="196"/>
      <c r="U7350" s="196"/>
      <c r="V7350" s="196"/>
      <c r="W7350" s="196"/>
      <c r="X7350" s="222"/>
      <c r="Y7350" t="s">
        <v>8335</v>
      </c>
      <c r="Z7350">
        <v>1840742077</v>
      </c>
      <c r="AA7350" t="s">
        <v>8336</v>
      </c>
      <c r="AB7350" s="221" t="str">
        <f>_xlfn.IFNA(IF(Table[[#This Row],[Programme Partner]]&lt;&gt;Table[[#This Row],[Implementing Partner]],CONCATENATE(Table[[#This Row],[Programme Partner]],"-",Table[[#This Row],[Implementing Partner]]),Table[[#This Row],[Programme Partner]]),"")</f>
        <v>IOM-SHED</v>
      </c>
    </row>
    <row r="7351" spans="1:28" ht="16.5" customHeight="1">
      <c r="A7351" s="183"/>
      <c r="B7351" s="195" t="s">
        <v>5148</v>
      </c>
      <c r="C7351" s="198" t="s">
        <v>5238</v>
      </c>
      <c r="D7351" s="212" t="s">
        <v>8324</v>
      </c>
      <c r="E7351" s="269" t="s">
        <v>27</v>
      </c>
      <c r="F7351" s="195" t="s">
        <v>8014</v>
      </c>
      <c r="G7351" s="103" t="s">
        <v>8361</v>
      </c>
      <c r="H7351" s="195" t="str">
        <f>IFERROR(VLOOKUP(Table[[#This Row],[Activity Details of Assistance]],WHAT!E:F,2,FALSE),"")</f>
        <v># of plant</v>
      </c>
      <c r="I7351" s="195"/>
      <c r="J7351">
        <v>1</v>
      </c>
      <c r="K7351" t="s">
        <v>8280</v>
      </c>
      <c r="L7351" s="306" t="s">
        <v>13</v>
      </c>
      <c r="M7351" t="s">
        <v>14</v>
      </c>
      <c r="N7351" t="s">
        <v>309</v>
      </c>
      <c r="O7351" t="s">
        <v>1606</v>
      </c>
      <c r="P7351" t="s">
        <v>4656</v>
      </c>
      <c r="Q7351" s="236">
        <v>44896</v>
      </c>
      <c r="R7351" s="236">
        <v>44986</v>
      </c>
      <c r="S7351" t="s">
        <v>8452</v>
      </c>
      <c r="T7351" s="196"/>
      <c r="U7351" s="196"/>
      <c r="V7351" s="196"/>
      <c r="W7351" s="196"/>
      <c r="X7351" s="222"/>
      <c r="Y7351" t="s">
        <v>8335</v>
      </c>
      <c r="Z7351">
        <v>1840742077</v>
      </c>
      <c r="AA7351" t="s">
        <v>8336</v>
      </c>
      <c r="AB7351" s="221" t="str">
        <f>_xlfn.IFNA(IF(Table[[#This Row],[Programme Partner]]&lt;&gt;Table[[#This Row],[Implementing Partner]],CONCATENATE(Table[[#This Row],[Programme Partner]],"-",Table[[#This Row],[Implementing Partner]]),Table[[#This Row],[Programme Partner]]),"")</f>
        <v>IOM-SHED</v>
      </c>
    </row>
    <row r="7352" spans="1:28" ht="16.5" customHeight="1">
      <c r="A7352" s="183"/>
      <c r="B7352" s="195" t="s">
        <v>5148</v>
      </c>
      <c r="C7352" s="198" t="s">
        <v>5238</v>
      </c>
      <c r="D7352" s="212" t="s">
        <v>8324</v>
      </c>
      <c r="E7352" s="269" t="s">
        <v>27</v>
      </c>
      <c r="F7352" s="195" t="s">
        <v>8011</v>
      </c>
      <c r="G7352" t="s">
        <v>8584</v>
      </c>
      <c r="H7352" s="195" t="str">
        <f>IFERROR(VLOOKUP(Table[[#This Row],[Activity Details of Assistance]],WHAT!E:F,2,FALSE),"")</f>
        <v># of tube well</v>
      </c>
      <c r="I7352" s="195"/>
      <c r="J7352">
        <v>41</v>
      </c>
      <c r="K7352" t="s">
        <v>8280</v>
      </c>
      <c r="L7352" s="306" t="s">
        <v>13</v>
      </c>
      <c r="M7352" t="s">
        <v>14</v>
      </c>
      <c r="N7352" t="s">
        <v>309</v>
      </c>
      <c r="O7352" t="s">
        <v>1606</v>
      </c>
      <c r="P7352" t="s">
        <v>4678</v>
      </c>
      <c r="Q7352" s="236">
        <v>44896</v>
      </c>
      <c r="R7352" s="236">
        <v>44986</v>
      </c>
      <c r="S7352" t="s">
        <v>8452</v>
      </c>
      <c r="T7352" s="196"/>
      <c r="U7352" s="196"/>
      <c r="V7352" s="196"/>
      <c r="W7352" s="196"/>
      <c r="X7352" s="222"/>
      <c r="Y7352" t="s">
        <v>8335</v>
      </c>
      <c r="Z7352">
        <v>1840742077</v>
      </c>
      <c r="AA7352" t="s">
        <v>8336</v>
      </c>
      <c r="AB7352" s="221" t="str">
        <f>_xlfn.IFNA(IF(Table[[#This Row],[Programme Partner]]&lt;&gt;Table[[#This Row],[Implementing Partner]],CONCATENATE(Table[[#This Row],[Programme Partner]],"-",Table[[#This Row],[Implementing Partner]]),Table[[#This Row],[Programme Partner]]),"")</f>
        <v>IOM-SHED</v>
      </c>
    </row>
    <row r="7353" spans="1:28" ht="16.5" customHeight="1">
      <c r="A7353" s="183"/>
      <c r="B7353" s="195" t="s">
        <v>5148</v>
      </c>
      <c r="C7353" s="198" t="s">
        <v>5238</v>
      </c>
      <c r="D7353" s="212" t="s">
        <v>8324</v>
      </c>
      <c r="E7353" s="269" t="s">
        <v>27</v>
      </c>
      <c r="F7353" s="195" t="s">
        <v>8012</v>
      </c>
      <c r="G7353" t="s">
        <v>8585</v>
      </c>
      <c r="H7353" s="195" t="str">
        <f>IFERROR(VLOOKUP(Table[[#This Row],[Activity Details of Assistance]],WHAT!E:F,2,FALSE),"")</f>
        <v xml:space="preserve"># of door </v>
      </c>
      <c r="I7353" s="195"/>
      <c r="J7353">
        <v>48</v>
      </c>
      <c r="K7353" t="s">
        <v>8280</v>
      </c>
      <c r="L7353" s="306" t="s">
        <v>13</v>
      </c>
      <c r="M7353" t="s">
        <v>14</v>
      </c>
      <c r="N7353" t="s">
        <v>309</v>
      </c>
      <c r="O7353" t="s">
        <v>1606</v>
      </c>
      <c r="P7353" t="s">
        <v>4678</v>
      </c>
      <c r="Q7353" s="236">
        <v>44896</v>
      </c>
      <c r="R7353" s="236">
        <v>44986</v>
      </c>
      <c r="S7353" t="s">
        <v>8452</v>
      </c>
      <c r="T7353" s="196"/>
      <c r="U7353" s="196"/>
      <c r="V7353" s="196"/>
      <c r="W7353" s="196"/>
      <c r="X7353" s="222"/>
      <c r="Y7353" t="s">
        <v>8335</v>
      </c>
      <c r="Z7353">
        <v>1840742077</v>
      </c>
      <c r="AA7353" t="s">
        <v>8336</v>
      </c>
      <c r="AB7353" s="221" t="str">
        <f>_xlfn.IFNA(IF(Table[[#This Row],[Programme Partner]]&lt;&gt;Table[[#This Row],[Implementing Partner]],CONCATENATE(Table[[#This Row],[Programme Partner]],"-",Table[[#This Row],[Implementing Partner]]),Table[[#This Row],[Programme Partner]]),"")</f>
        <v>IOM-SHED</v>
      </c>
    </row>
    <row r="7354" spans="1:28" ht="16.5" customHeight="1">
      <c r="A7354" s="183"/>
      <c r="B7354" s="195" t="s">
        <v>5148</v>
      </c>
      <c r="C7354" s="198" t="s">
        <v>5238</v>
      </c>
      <c r="D7354" s="212" t="s">
        <v>8324</v>
      </c>
      <c r="E7354" s="269" t="s">
        <v>27</v>
      </c>
      <c r="F7354" s="195" t="s">
        <v>8012</v>
      </c>
      <c r="G7354" t="s">
        <v>8359</v>
      </c>
      <c r="H7354" s="195" t="str">
        <f>IFERROR(VLOOKUP(Table[[#This Row],[Activity Details of Assistance]],WHAT!E:F,2,FALSE),"")</f>
        <v># of FSM Site</v>
      </c>
      <c r="I7354" s="195"/>
      <c r="J7354">
        <v>6</v>
      </c>
      <c r="K7354" t="s">
        <v>8280</v>
      </c>
      <c r="L7354" s="306" t="s">
        <v>13</v>
      </c>
      <c r="M7354" t="s">
        <v>14</v>
      </c>
      <c r="N7354" t="s">
        <v>309</v>
      </c>
      <c r="O7354" t="s">
        <v>1606</v>
      </c>
      <c r="P7354" t="s">
        <v>4678</v>
      </c>
      <c r="Q7354" s="236">
        <v>44896</v>
      </c>
      <c r="R7354" s="236">
        <v>44986</v>
      </c>
      <c r="S7354" t="s">
        <v>8452</v>
      </c>
      <c r="T7354" s="196"/>
      <c r="U7354" s="196"/>
      <c r="V7354" s="196"/>
      <c r="W7354" s="196"/>
      <c r="X7354" s="222"/>
      <c r="Y7354" t="s">
        <v>8335</v>
      </c>
      <c r="Z7354">
        <v>1840742077</v>
      </c>
      <c r="AA7354" t="s">
        <v>8336</v>
      </c>
      <c r="AB7354" s="221" t="str">
        <f>_xlfn.IFNA(IF(Table[[#This Row],[Programme Partner]]&lt;&gt;Table[[#This Row],[Implementing Partner]],CONCATENATE(Table[[#This Row],[Programme Partner]],"-",Table[[#This Row],[Implementing Partner]]),Table[[#This Row],[Programme Partner]]),"")</f>
        <v>IOM-SHED</v>
      </c>
    </row>
    <row r="7355" spans="1:28" ht="16.5" customHeight="1">
      <c r="A7355" s="183"/>
      <c r="B7355" s="195" t="s">
        <v>5148</v>
      </c>
      <c r="C7355" s="198" t="s">
        <v>5238</v>
      </c>
      <c r="D7355" s="212" t="s">
        <v>8324</v>
      </c>
      <c r="E7355" s="269" t="s">
        <v>27</v>
      </c>
      <c r="F7355" s="195" t="s">
        <v>8012</v>
      </c>
      <c r="G7355" t="s">
        <v>8586</v>
      </c>
      <c r="H7355" s="195" t="str">
        <f>IFERROR(VLOOKUP(Table[[#This Row],[Activity Details of Assistance]],WHAT!E:F,2,FALSE),"")</f>
        <v># of door</v>
      </c>
      <c r="I7355" s="195"/>
      <c r="J7355">
        <v>58</v>
      </c>
      <c r="K7355" t="s">
        <v>8280</v>
      </c>
      <c r="L7355" s="306" t="s">
        <v>13</v>
      </c>
      <c r="M7355" t="s">
        <v>14</v>
      </c>
      <c r="N7355" t="s">
        <v>309</v>
      </c>
      <c r="O7355" t="s">
        <v>1606</v>
      </c>
      <c r="P7355" t="s">
        <v>4678</v>
      </c>
      <c r="Q7355" s="236">
        <v>44896</v>
      </c>
      <c r="R7355" s="236">
        <v>44986</v>
      </c>
      <c r="S7355" t="s">
        <v>8452</v>
      </c>
      <c r="T7355" s="196"/>
      <c r="U7355" s="196"/>
      <c r="V7355" s="196"/>
      <c r="W7355" s="196"/>
      <c r="X7355" s="222"/>
      <c r="Y7355" t="s">
        <v>8335</v>
      </c>
      <c r="Z7355">
        <v>1840742077</v>
      </c>
      <c r="AA7355" t="s">
        <v>8336</v>
      </c>
      <c r="AB7355" s="221" t="str">
        <f>_xlfn.IFNA(IF(Table[[#This Row],[Programme Partner]]&lt;&gt;Table[[#This Row],[Implementing Partner]],CONCATENATE(Table[[#This Row],[Programme Partner]],"-",Table[[#This Row],[Implementing Partner]]),Table[[#This Row],[Programme Partner]]),"")</f>
        <v>IOM-SHED</v>
      </c>
    </row>
    <row r="7356" spans="1:28" ht="16.5" customHeight="1">
      <c r="A7356" s="183"/>
      <c r="B7356" s="195" t="s">
        <v>5148</v>
      </c>
      <c r="C7356" s="198" t="s">
        <v>5238</v>
      </c>
      <c r="D7356" s="212" t="s">
        <v>8324</v>
      </c>
      <c r="E7356" s="269" t="s">
        <v>27</v>
      </c>
      <c r="F7356" s="195" t="s">
        <v>8012</v>
      </c>
      <c r="G7356" t="s">
        <v>8357</v>
      </c>
      <c r="H7356" s="195" t="str">
        <f>IFERROR(VLOOKUP(Table[[#This Row],[Activity Details of Assistance]],WHAT!E:F,2,FALSE),"")</f>
        <v># of door</v>
      </c>
      <c r="I7356" s="195"/>
      <c r="J7356">
        <v>27</v>
      </c>
      <c r="K7356" t="s">
        <v>8280</v>
      </c>
      <c r="L7356" s="306" t="s">
        <v>13</v>
      </c>
      <c r="M7356" t="s">
        <v>14</v>
      </c>
      <c r="N7356" t="s">
        <v>309</v>
      </c>
      <c r="O7356" t="s">
        <v>1606</v>
      </c>
      <c r="P7356" t="s">
        <v>4678</v>
      </c>
      <c r="Q7356" s="236">
        <v>44896</v>
      </c>
      <c r="R7356" s="236">
        <v>44986</v>
      </c>
      <c r="S7356" t="s">
        <v>8452</v>
      </c>
      <c r="T7356" s="196"/>
      <c r="U7356" s="196"/>
      <c r="V7356" s="196"/>
      <c r="W7356" s="196"/>
      <c r="X7356" s="222"/>
      <c r="Y7356" t="s">
        <v>8335</v>
      </c>
      <c r="Z7356">
        <v>1840742077</v>
      </c>
      <c r="AA7356" t="s">
        <v>8336</v>
      </c>
      <c r="AB7356" s="221" t="str">
        <f>_xlfn.IFNA(IF(Table[[#This Row],[Programme Partner]]&lt;&gt;Table[[#This Row],[Implementing Partner]],CONCATENATE(Table[[#This Row],[Programme Partner]],"-",Table[[#This Row],[Implementing Partner]]),Table[[#This Row],[Programme Partner]]),"")</f>
        <v>IOM-SHED</v>
      </c>
    </row>
    <row r="7357" spans="1:28" ht="16.5" customHeight="1">
      <c r="A7357" s="183"/>
      <c r="B7357" s="195" t="s">
        <v>5148</v>
      </c>
      <c r="C7357" s="198" t="s">
        <v>5238</v>
      </c>
      <c r="D7357" s="212" t="s">
        <v>8324</v>
      </c>
      <c r="E7357" s="269" t="s">
        <v>27</v>
      </c>
      <c r="F7357" s="195" t="s">
        <v>8013</v>
      </c>
      <c r="G7357" t="s">
        <v>8360</v>
      </c>
      <c r="H7357" s="195" t="str">
        <f>IFERROR(VLOOKUP(Table[[#This Row],[Activity Details of Assistance]],WHAT!E:F,2,FALSE),"")</f>
        <v># of household</v>
      </c>
      <c r="I7357" s="195"/>
      <c r="J7357">
        <v>1704</v>
      </c>
      <c r="K7357" t="s">
        <v>8280</v>
      </c>
      <c r="L7357" s="306" t="s">
        <v>13</v>
      </c>
      <c r="M7357" t="s">
        <v>14</v>
      </c>
      <c r="N7357" t="s">
        <v>309</v>
      </c>
      <c r="O7357" t="s">
        <v>1606</v>
      </c>
      <c r="P7357" t="s">
        <v>4678</v>
      </c>
      <c r="Q7357" s="236">
        <v>44896</v>
      </c>
      <c r="R7357" s="236">
        <v>44986</v>
      </c>
      <c r="S7357" t="s">
        <v>8452</v>
      </c>
      <c r="T7357" s="196"/>
      <c r="U7357" s="196"/>
      <c r="V7357" s="196"/>
      <c r="W7357" s="196"/>
      <c r="X7357" s="222"/>
      <c r="Y7357" t="s">
        <v>8335</v>
      </c>
      <c r="Z7357">
        <v>1840742077</v>
      </c>
      <c r="AA7357" t="s">
        <v>8336</v>
      </c>
      <c r="AB7357" s="221" t="str">
        <f>_xlfn.IFNA(IF(Table[[#This Row],[Programme Partner]]&lt;&gt;Table[[#This Row],[Implementing Partner]],CONCATENATE(Table[[#This Row],[Programme Partner]],"-",Table[[#This Row],[Implementing Partner]]),Table[[#This Row],[Programme Partner]]),"")</f>
        <v>IOM-SHED</v>
      </c>
    </row>
    <row r="7358" spans="1:28" ht="16.5" customHeight="1">
      <c r="A7358" s="183"/>
      <c r="B7358" s="195" t="s">
        <v>5148</v>
      </c>
      <c r="C7358" s="198" t="s">
        <v>5238</v>
      </c>
      <c r="D7358" s="212" t="s">
        <v>8324</v>
      </c>
      <c r="E7358" s="269" t="s">
        <v>27</v>
      </c>
      <c r="F7358" s="195" t="s">
        <v>8014</v>
      </c>
      <c r="G7358" t="s">
        <v>8358</v>
      </c>
      <c r="H7358" s="195" t="str">
        <f>IFERROR(VLOOKUP(Table[[#This Row],[Activity Details of Assistance]],WHAT!E:F,2,FALSE),"")</f>
        <v># of campaign per camp </v>
      </c>
      <c r="I7358" s="195"/>
      <c r="J7358">
        <v>5</v>
      </c>
      <c r="K7358" t="s">
        <v>8280</v>
      </c>
      <c r="L7358" s="306" t="s">
        <v>13</v>
      </c>
      <c r="M7358" t="s">
        <v>14</v>
      </c>
      <c r="N7358" t="s">
        <v>309</v>
      </c>
      <c r="O7358" t="s">
        <v>1606</v>
      </c>
      <c r="P7358" t="s">
        <v>4678</v>
      </c>
      <c r="Q7358" s="236">
        <v>44896</v>
      </c>
      <c r="R7358" s="236">
        <v>44986</v>
      </c>
      <c r="S7358" t="s">
        <v>8452</v>
      </c>
      <c r="T7358" s="196"/>
      <c r="U7358" s="196"/>
      <c r="V7358" s="196"/>
      <c r="W7358" s="196"/>
      <c r="X7358" s="222"/>
      <c r="Y7358" t="s">
        <v>8335</v>
      </c>
      <c r="Z7358">
        <v>1840742077</v>
      </c>
      <c r="AA7358" t="s">
        <v>8336</v>
      </c>
      <c r="AB7358" s="221" t="str">
        <f>_xlfn.IFNA(IF(Table[[#This Row],[Programme Partner]]&lt;&gt;Table[[#This Row],[Implementing Partner]],CONCATENATE(Table[[#This Row],[Programme Partner]],"-",Table[[#This Row],[Implementing Partner]]),Table[[#This Row],[Programme Partner]]),"")</f>
        <v>IOM-SHED</v>
      </c>
    </row>
    <row r="7359" spans="1:28" ht="16.5" customHeight="1">
      <c r="A7359" s="183"/>
      <c r="B7359" s="195" t="s">
        <v>5148</v>
      </c>
      <c r="C7359" s="198" t="s">
        <v>5238</v>
      </c>
      <c r="D7359" s="212" t="s">
        <v>8324</v>
      </c>
      <c r="E7359" s="269" t="s">
        <v>27</v>
      </c>
      <c r="F7359" s="195" t="s">
        <v>8014</v>
      </c>
      <c r="G7359" s="103" t="s">
        <v>8361</v>
      </c>
      <c r="H7359" s="195" t="str">
        <f>IFERROR(VLOOKUP(Table[[#This Row],[Activity Details of Assistance]],WHAT!E:F,2,FALSE),"")</f>
        <v># of plant</v>
      </c>
      <c r="I7359" s="195"/>
      <c r="J7359">
        <v>2</v>
      </c>
      <c r="K7359" t="s">
        <v>8280</v>
      </c>
      <c r="L7359" s="306" t="s">
        <v>13</v>
      </c>
      <c r="M7359" t="s">
        <v>14</v>
      </c>
      <c r="N7359" t="s">
        <v>309</v>
      </c>
      <c r="O7359" t="s">
        <v>1606</v>
      </c>
      <c r="P7359" t="s">
        <v>4678</v>
      </c>
      <c r="Q7359" s="236">
        <v>44896</v>
      </c>
      <c r="R7359" s="236">
        <v>44986</v>
      </c>
      <c r="S7359" t="s">
        <v>8452</v>
      </c>
      <c r="T7359" s="196"/>
      <c r="U7359" s="196"/>
      <c r="V7359" s="196"/>
      <c r="W7359" s="196"/>
      <c r="X7359" s="222"/>
      <c r="Y7359" t="s">
        <v>8335</v>
      </c>
      <c r="Z7359">
        <v>1840742077</v>
      </c>
      <c r="AA7359" t="s">
        <v>8336</v>
      </c>
      <c r="AB7359" s="221" t="str">
        <f>_xlfn.IFNA(IF(Table[[#This Row],[Programme Partner]]&lt;&gt;Table[[#This Row],[Implementing Partner]],CONCATENATE(Table[[#This Row],[Programme Partner]],"-",Table[[#This Row],[Implementing Partner]]),Table[[#This Row],[Programme Partner]]),"")</f>
        <v>IOM-SHED</v>
      </c>
    </row>
    <row r="7360" spans="1:28" ht="16.5" customHeight="1">
      <c r="A7360" s="183"/>
      <c r="B7360" s="195" t="s">
        <v>5148</v>
      </c>
      <c r="C7360" s="198" t="s">
        <v>5238</v>
      </c>
      <c r="D7360" s="212" t="s">
        <v>8324</v>
      </c>
      <c r="E7360" s="269" t="s">
        <v>27</v>
      </c>
      <c r="F7360" s="195" t="s">
        <v>8011</v>
      </c>
      <c r="G7360" t="s">
        <v>8584</v>
      </c>
      <c r="H7360" s="195" t="str">
        <f>IFERROR(VLOOKUP(Table[[#This Row],[Activity Details of Assistance]],WHAT!E:F,2,FALSE),"")</f>
        <v># of tube well</v>
      </c>
      <c r="I7360" s="195"/>
      <c r="J7360">
        <v>50</v>
      </c>
      <c r="K7360" t="s">
        <v>8280</v>
      </c>
      <c r="L7360" s="306" t="s">
        <v>13</v>
      </c>
      <c r="M7360" t="s">
        <v>14</v>
      </c>
      <c r="N7360" t="s">
        <v>309</v>
      </c>
      <c r="O7360" t="s">
        <v>1606</v>
      </c>
      <c r="P7360" t="s">
        <v>4680</v>
      </c>
      <c r="Q7360" s="236">
        <v>44896</v>
      </c>
      <c r="R7360" s="236">
        <v>44986</v>
      </c>
      <c r="S7360" t="s">
        <v>8452</v>
      </c>
      <c r="T7360" s="196"/>
      <c r="U7360" s="196"/>
      <c r="V7360" s="196"/>
      <c r="W7360" s="196"/>
      <c r="X7360" s="222"/>
      <c r="Y7360" t="s">
        <v>8335</v>
      </c>
      <c r="Z7360">
        <v>1840742077</v>
      </c>
      <c r="AA7360" t="s">
        <v>8336</v>
      </c>
      <c r="AB7360" s="221" t="str">
        <f>_xlfn.IFNA(IF(Table[[#This Row],[Programme Partner]]&lt;&gt;Table[[#This Row],[Implementing Partner]],CONCATENATE(Table[[#This Row],[Programme Partner]],"-",Table[[#This Row],[Implementing Partner]]),Table[[#This Row],[Programme Partner]]),"")</f>
        <v>IOM-SHED</v>
      </c>
    </row>
    <row r="7361" spans="1:28" ht="16.5" customHeight="1">
      <c r="A7361" s="183"/>
      <c r="B7361" s="195" t="s">
        <v>5148</v>
      </c>
      <c r="C7361" s="198" t="s">
        <v>5238</v>
      </c>
      <c r="D7361" s="212" t="s">
        <v>8324</v>
      </c>
      <c r="E7361" s="269" t="s">
        <v>27</v>
      </c>
      <c r="F7361" s="195" t="s">
        <v>8011</v>
      </c>
      <c r="G7361" t="s">
        <v>8355</v>
      </c>
      <c r="H7361" s="195" t="str">
        <f>IFERROR(VLOOKUP(Table[[#This Row],[Activity Details of Assistance]],WHAT!E:F,2,FALSE),"")</f>
        <v># of water network</v>
      </c>
      <c r="I7361" s="195"/>
      <c r="J7361">
        <v>4</v>
      </c>
      <c r="K7361" t="s">
        <v>8280</v>
      </c>
      <c r="L7361" s="306" t="s">
        <v>13</v>
      </c>
      <c r="M7361" t="s">
        <v>14</v>
      </c>
      <c r="N7361" t="s">
        <v>309</v>
      </c>
      <c r="O7361" t="s">
        <v>1606</v>
      </c>
      <c r="P7361" t="s">
        <v>4680</v>
      </c>
      <c r="Q7361" s="236">
        <v>44896</v>
      </c>
      <c r="R7361" s="236">
        <v>44986</v>
      </c>
      <c r="S7361" t="s">
        <v>8452</v>
      </c>
      <c r="T7361" s="196"/>
      <c r="U7361" s="196"/>
      <c r="V7361" s="196"/>
      <c r="W7361" s="196"/>
      <c r="X7361" s="222"/>
      <c r="Y7361" t="s">
        <v>8335</v>
      </c>
      <c r="Z7361">
        <v>1840742077</v>
      </c>
      <c r="AA7361" t="s">
        <v>8336</v>
      </c>
      <c r="AB7361" s="221" t="str">
        <f>_xlfn.IFNA(IF(Table[[#This Row],[Programme Partner]]&lt;&gt;Table[[#This Row],[Implementing Partner]],CONCATENATE(Table[[#This Row],[Programme Partner]],"-",Table[[#This Row],[Implementing Partner]]),Table[[#This Row],[Programme Partner]]),"")</f>
        <v>IOM-SHED</v>
      </c>
    </row>
    <row r="7362" spans="1:28" ht="16.5" customHeight="1">
      <c r="A7362" s="183"/>
      <c r="B7362" s="195" t="s">
        <v>5148</v>
      </c>
      <c r="C7362" s="198" t="s">
        <v>5238</v>
      </c>
      <c r="D7362" s="212" t="s">
        <v>8324</v>
      </c>
      <c r="E7362" s="269" t="s">
        <v>27</v>
      </c>
      <c r="F7362" s="195" t="s">
        <v>8012</v>
      </c>
      <c r="G7362" t="s">
        <v>8585</v>
      </c>
      <c r="H7362" s="195" t="str">
        <f>IFERROR(VLOOKUP(Table[[#This Row],[Activity Details of Assistance]],WHAT!E:F,2,FALSE),"")</f>
        <v xml:space="preserve"># of door </v>
      </c>
      <c r="I7362" s="195"/>
      <c r="J7362">
        <v>72</v>
      </c>
      <c r="K7362" t="s">
        <v>8280</v>
      </c>
      <c r="L7362" s="306" t="s">
        <v>13</v>
      </c>
      <c r="M7362" t="s">
        <v>14</v>
      </c>
      <c r="N7362" t="s">
        <v>309</v>
      </c>
      <c r="O7362" t="s">
        <v>1606</v>
      </c>
      <c r="P7362" t="s">
        <v>4680</v>
      </c>
      <c r="Q7362" s="236">
        <v>44896</v>
      </c>
      <c r="R7362" s="236">
        <v>44986</v>
      </c>
      <c r="S7362" t="s">
        <v>8452</v>
      </c>
      <c r="T7362" s="196"/>
      <c r="U7362" s="196"/>
      <c r="V7362" s="196"/>
      <c r="W7362" s="196"/>
      <c r="X7362" s="222"/>
      <c r="Y7362" t="s">
        <v>8335</v>
      </c>
      <c r="Z7362">
        <v>1840742077</v>
      </c>
      <c r="AA7362" t="s">
        <v>8336</v>
      </c>
      <c r="AB7362" s="221" t="str">
        <f>_xlfn.IFNA(IF(Table[[#This Row],[Programme Partner]]&lt;&gt;Table[[#This Row],[Implementing Partner]],CONCATENATE(Table[[#This Row],[Programme Partner]],"-",Table[[#This Row],[Implementing Partner]]),Table[[#This Row],[Programme Partner]]),"")</f>
        <v>IOM-SHED</v>
      </c>
    </row>
    <row r="7363" spans="1:28" ht="16.5" customHeight="1">
      <c r="A7363" s="183"/>
      <c r="B7363" s="195" t="s">
        <v>5148</v>
      </c>
      <c r="C7363" s="198" t="s">
        <v>5238</v>
      </c>
      <c r="D7363" s="212" t="s">
        <v>8324</v>
      </c>
      <c r="E7363" s="269" t="s">
        <v>27</v>
      </c>
      <c r="F7363" s="195" t="s">
        <v>8012</v>
      </c>
      <c r="G7363" t="s">
        <v>8359</v>
      </c>
      <c r="H7363" s="195" t="str">
        <f>IFERROR(VLOOKUP(Table[[#This Row],[Activity Details of Assistance]],WHAT!E:F,2,FALSE),"")</f>
        <v># of FSM Site</v>
      </c>
      <c r="I7363" s="195"/>
      <c r="J7363">
        <v>13</v>
      </c>
      <c r="K7363" t="s">
        <v>8280</v>
      </c>
      <c r="L7363" s="306" t="s">
        <v>13</v>
      </c>
      <c r="M7363" t="s">
        <v>14</v>
      </c>
      <c r="N7363" t="s">
        <v>309</v>
      </c>
      <c r="O7363" t="s">
        <v>1606</v>
      </c>
      <c r="P7363" t="s">
        <v>4680</v>
      </c>
      <c r="Q7363" s="236">
        <v>44896</v>
      </c>
      <c r="R7363" s="236">
        <v>44986</v>
      </c>
      <c r="S7363" t="s">
        <v>8452</v>
      </c>
      <c r="T7363" s="196"/>
      <c r="U7363" s="196"/>
      <c r="V7363" s="196"/>
      <c r="W7363" s="196"/>
      <c r="X7363" s="222"/>
      <c r="Y7363" t="s">
        <v>8335</v>
      </c>
      <c r="Z7363">
        <v>1840742077</v>
      </c>
      <c r="AA7363" t="s">
        <v>8336</v>
      </c>
      <c r="AB7363" s="221" t="str">
        <f>_xlfn.IFNA(IF(Table[[#This Row],[Programme Partner]]&lt;&gt;Table[[#This Row],[Implementing Partner]],CONCATENATE(Table[[#This Row],[Programme Partner]],"-",Table[[#This Row],[Implementing Partner]]),Table[[#This Row],[Programme Partner]]),"")</f>
        <v>IOM-SHED</v>
      </c>
    </row>
    <row r="7364" spans="1:28" ht="16.5" customHeight="1">
      <c r="A7364" s="183"/>
      <c r="B7364" s="195" t="s">
        <v>5148</v>
      </c>
      <c r="C7364" s="198" t="s">
        <v>5238</v>
      </c>
      <c r="D7364" s="212" t="s">
        <v>8324</v>
      </c>
      <c r="E7364" s="269" t="s">
        <v>27</v>
      </c>
      <c r="F7364" s="195" t="s">
        <v>8012</v>
      </c>
      <c r="G7364" t="s">
        <v>8356</v>
      </c>
      <c r="H7364" s="195" t="str">
        <f>IFERROR(VLOOKUP(Table[[#This Row],[Activity Details of Assistance]],WHAT!E:F,2,FALSE),"")</f>
        <v># of FSM Site</v>
      </c>
      <c r="I7364" s="195"/>
      <c r="J7364">
        <v>6</v>
      </c>
      <c r="K7364" t="s">
        <v>8280</v>
      </c>
      <c r="L7364" s="306" t="s">
        <v>13</v>
      </c>
      <c r="M7364" t="s">
        <v>14</v>
      </c>
      <c r="N7364" t="s">
        <v>309</v>
      </c>
      <c r="O7364" t="s">
        <v>1606</v>
      </c>
      <c r="P7364" t="s">
        <v>4680</v>
      </c>
      <c r="Q7364" s="236">
        <v>44896</v>
      </c>
      <c r="R7364" s="236">
        <v>44986</v>
      </c>
      <c r="S7364" t="s">
        <v>8452</v>
      </c>
      <c r="T7364" s="196"/>
      <c r="U7364" s="196"/>
      <c r="V7364" s="196"/>
      <c r="W7364" s="196"/>
      <c r="X7364" s="222"/>
      <c r="Y7364" t="s">
        <v>8335</v>
      </c>
      <c r="Z7364">
        <v>1840742077</v>
      </c>
      <c r="AA7364" t="s">
        <v>8336</v>
      </c>
      <c r="AB7364" s="221" t="str">
        <f>_xlfn.IFNA(IF(Table[[#This Row],[Programme Partner]]&lt;&gt;Table[[#This Row],[Implementing Partner]],CONCATENATE(Table[[#This Row],[Programme Partner]],"-",Table[[#This Row],[Implementing Partner]]),Table[[#This Row],[Programme Partner]]),"")</f>
        <v>IOM-SHED</v>
      </c>
    </row>
    <row r="7365" spans="1:28" ht="16.5" customHeight="1">
      <c r="A7365" s="183"/>
      <c r="B7365" s="195" t="s">
        <v>5148</v>
      </c>
      <c r="C7365" s="198" t="s">
        <v>5238</v>
      </c>
      <c r="D7365" s="212" t="s">
        <v>8324</v>
      </c>
      <c r="E7365" s="269" t="s">
        <v>27</v>
      </c>
      <c r="F7365" s="195" t="s">
        <v>8012</v>
      </c>
      <c r="G7365" t="s">
        <v>8586</v>
      </c>
      <c r="H7365" s="195" t="str">
        <f>IFERROR(VLOOKUP(Table[[#This Row],[Activity Details of Assistance]],WHAT!E:F,2,FALSE),"")</f>
        <v># of door</v>
      </c>
      <c r="I7365" s="195"/>
      <c r="J7365">
        <v>153</v>
      </c>
      <c r="K7365" t="s">
        <v>8280</v>
      </c>
      <c r="L7365" s="306" t="s">
        <v>13</v>
      </c>
      <c r="M7365" t="s">
        <v>14</v>
      </c>
      <c r="N7365" t="s">
        <v>309</v>
      </c>
      <c r="O7365" t="s">
        <v>1606</v>
      </c>
      <c r="P7365" t="s">
        <v>4680</v>
      </c>
      <c r="Q7365" s="236">
        <v>44896</v>
      </c>
      <c r="R7365" s="236">
        <v>44986</v>
      </c>
      <c r="S7365" t="s">
        <v>8452</v>
      </c>
      <c r="T7365" s="196"/>
      <c r="U7365" s="196"/>
      <c r="V7365" s="196"/>
      <c r="W7365" s="196"/>
      <c r="X7365" s="222"/>
      <c r="Y7365" t="s">
        <v>8335</v>
      </c>
      <c r="Z7365">
        <v>1840742077</v>
      </c>
      <c r="AA7365" t="s">
        <v>8336</v>
      </c>
      <c r="AB7365" s="221" t="str">
        <f>_xlfn.IFNA(IF(Table[[#This Row],[Programme Partner]]&lt;&gt;Table[[#This Row],[Implementing Partner]],CONCATENATE(Table[[#This Row],[Programme Partner]],"-",Table[[#This Row],[Implementing Partner]]),Table[[#This Row],[Programme Partner]]),"")</f>
        <v>IOM-SHED</v>
      </c>
    </row>
    <row r="7366" spans="1:28" ht="16.5" customHeight="1">
      <c r="A7366" s="183"/>
      <c r="B7366" s="195" t="s">
        <v>5148</v>
      </c>
      <c r="C7366" s="198" t="s">
        <v>5238</v>
      </c>
      <c r="D7366" s="212" t="s">
        <v>8324</v>
      </c>
      <c r="E7366" s="269" t="s">
        <v>27</v>
      </c>
      <c r="F7366" s="195" t="s">
        <v>8012</v>
      </c>
      <c r="G7366" t="s">
        <v>8357</v>
      </c>
      <c r="H7366" s="195" t="str">
        <f>IFERROR(VLOOKUP(Table[[#This Row],[Activity Details of Assistance]],WHAT!E:F,2,FALSE),"")</f>
        <v># of door</v>
      </c>
      <c r="I7366" s="195"/>
      <c r="J7366">
        <v>112</v>
      </c>
      <c r="K7366" t="s">
        <v>8280</v>
      </c>
      <c r="L7366" s="306" t="s">
        <v>13</v>
      </c>
      <c r="M7366" t="s">
        <v>14</v>
      </c>
      <c r="N7366" t="s">
        <v>309</v>
      </c>
      <c r="O7366" t="s">
        <v>1606</v>
      </c>
      <c r="P7366" t="s">
        <v>4680</v>
      </c>
      <c r="Q7366" s="236">
        <v>44896</v>
      </c>
      <c r="R7366" s="236">
        <v>44986</v>
      </c>
      <c r="S7366" t="s">
        <v>8452</v>
      </c>
      <c r="T7366" s="196"/>
      <c r="U7366" s="196"/>
      <c r="V7366" s="196"/>
      <c r="W7366" s="196"/>
      <c r="X7366" s="222"/>
      <c r="Y7366" t="s">
        <v>8335</v>
      </c>
      <c r="Z7366">
        <v>1840742077</v>
      </c>
      <c r="AA7366" t="s">
        <v>8336</v>
      </c>
      <c r="AB7366" s="221" t="str">
        <f>_xlfn.IFNA(IF(Table[[#This Row],[Programme Partner]]&lt;&gt;Table[[#This Row],[Implementing Partner]],CONCATENATE(Table[[#This Row],[Programme Partner]],"-",Table[[#This Row],[Implementing Partner]]),Table[[#This Row],[Programme Partner]]),"")</f>
        <v>IOM-SHED</v>
      </c>
    </row>
    <row r="7367" spans="1:28" ht="16.5" customHeight="1">
      <c r="A7367" s="183"/>
      <c r="B7367" s="195" t="s">
        <v>5148</v>
      </c>
      <c r="C7367" s="198" t="s">
        <v>5238</v>
      </c>
      <c r="D7367" s="212" t="s">
        <v>8324</v>
      </c>
      <c r="E7367" s="269" t="s">
        <v>27</v>
      </c>
      <c r="F7367" s="195" t="s">
        <v>8013</v>
      </c>
      <c r="G7367" t="s">
        <v>8360</v>
      </c>
      <c r="H7367" s="195" t="str">
        <f>IFERROR(VLOOKUP(Table[[#This Row],[Activity Details of Assistance]],WHAT!E:F,2,FALSE),"")</f>
        <v># of household</v>
      </c>
      <c r="I7367" s="195"/>
      <c r="J7367">
        <v>2302</v>
      </c>
      <c r="K7367" t="s">
        <v>8280</v>
      </c>
      <c r="L7367" s="306" t="s">
        <v>13</v>
      </c>
      <c r="M7367" t="s">
        <v>14</v>
      </c>
      <c r="N7367" t="s">
        <v>309</v>
      </c>
      <c r="O7367" t="s">
        <v>1606</v>
      </c>
      <c r="P7367" t="s">
        <v>4680</v>
      </c>
      <c r="Q7367" s="236">
        <v>44896</v>
      </c>
      <c r="R7367" s="236">
        <v>44986</v>
      </c>
      <c r="S7367" t="s">
        <v>8452</v>
      </c>
      <c r="T7367" s="196"/>
      <c r="U7367" s="196"/>
      <c r="V7367" s="196"/>
      <c r="W7367" s="196"/>
      <c r="X7367" s="222"/>
      <c r="Y7367" t="s">
        <v>8335</v>
      </c>
      <c r="Z7367">
        <v>1840742077</v>
      </c>
      <c r="AA7367" t="s">
        <v>8336</v>
      </c>
      <c r="AB7367" s="221" t="str">
        <f>_xlfn.IFNA(IF(Table[[#This Row],[Programme Partner]]&lt;&gt;Table[[#This Row],[Implementing Partner]],CONCATENATE(Table[[#This Row],[Programme Partner]],"-",Table[[#This Row],[Implementing Partner]]),Table[[#This Row],[Programme Partner]]),"")</f>
        <v>IOM-SHED</v>
      </c>
    </row>
    <row r="7368" spans="1:28" ht="16.5" customHeight="1">
      <c r="A7368" s="183"/>
      <c r="B7368" s="195" t="s">
        <v>5148</v>
      </c>
      <c r="C7368" s="198" t="s">
        <v>5238</v>
      </c>
      <c r="D7368" s="212" t="s">
        <v>8324</v>
      </c>
      <c r="E7368" s="269" t="s">
        <v>27</v>
      </c>
      <c r="F7368" s="195" t="s">
        <v>8014</v>
      </c>
      <c r="G7368" t="s">
        <v>8358</v>
      </c>
      <c r="H7368" s="195" t="str">
        <f>IFERROR(VLOOKUP(Table[[#This Row],[Activity Details of Assistance]],WHAT!E:F,2,FALSE),"")</f>
        <v># of campaign per camp </v>
      </c>
      <c r="I7368" s="195"/>
      <c r="J7368">
        <v>12</v>
      </c>
      <c r="K7368" t="s">
        <v>8280</v>
      </c>
      <c r="L7368" s="306" t="s">
        <v>13</v>
      </c>
      <c r="M7368" t="s">
        <v>14</v>
      </c>
      <c r="N7368" t="s">
        <v>309</v>
      </c>
      <c r="O7368" t="s">
        <v>1606</v>
      </c>
      <c r="P7368" t="s">
        <v>4680</v>
      </c>
      <c r="Q7368" s="236">
        <v>44896</v>
      </c>
      <c r="R7368" s="236">
        <v>44986</v>
      </c>
      <c r="S7368" t="s">
        <v>8452</v>
      </c>
      <c r="T7368" s="196"/>
      <c r="U7368" s="196"/>
      <c r="V7368" s="196"/>
      <c r="W7368" s="196"/>
      <c r="X7368" s="222"/>
      <c r="Y7368" t="s">
        <v>8335</v>
      </c>
      <c r="Z7368">
        <v>1840742077</v>
      </c>
      <c r="AA7368" t="s">
        <v>8336</v>
      </c>
      <c r="AB7368" s="221" t="str">
        <f>_xlfn.IFNA(IF(Table[[#This Row],[Programme Partner]]&lt;&gt;Table[[#This Row],[Implementing Partner]],CONCATENATE(Table[[#This Row],[Programme Partner]],"-",Table[[#This Row],[Implementing Partner]]),Table[[#This Row],[Programme Partner]]),"")</f>
        <v>IOM-SHED</v>
      </c>
    </row>
    <row r="7369" spans="1:28" ht="16.5" customHeight="1">
      <c r="A7369" s="183"/>
      <c r="B7369" s="195" t="s">
        <v>5148</v>
      </c>
      <c r="C7369" s="198" t="s">
        <v>5238</v>
      </c>
      <c r="D7369" s="212" t="s">
        <v>8514</v>
      </c>
      <c r="E7369" s="269" t="s">
        <v>27</v>
      </c>
      <c r="F7369" s="195" t="s">
        <v>8011</v>
      </c>
      <c r="G7369" t="s">
        <v>8584</v>
      </c>
      <c r="H7369" s="195" t="str">
        <f>IFERROR(VLOOKUP(Table[[#This Row],[Activity Details of Assistance]],WHAT!E:F,2,FALSE),"")</f>
        <v># of tube well</v>
      </c>
      <c r="I7369" s="195"/>
      <c r="J7369">
        <v>68</v>
      </c>
      <c r="K7369" t="s">
        <v>8280</v>
      </c>
      <c r="L7369" s="306" t="s">
        <v>13</v>
      </c>
      <c r="M7369" t="s">
        <v>14</v>
      </c>
      <c r="N7369" t="s">
        <v>309</v>
      </c>
      <c r="O7369" t="s">
        <v>1606</v>
      </c>
      <c r="P7369" t="s">
        <v>6479</v>
      </c>
      <c r="Q7369" s="236">
        <v>44896</v>
      </c>
      <c r="R7369" s="236">
        <v>44896</v>
      </c>
      <c r="S7369" t="s">
        <v>8452</v>
      </c>
      <c r="T7369" s="196"/>
      <c r="U7369" s="196"/>
      <c r="V7369" s="196"/>
      <c r="W7369" s="196"/>
      <c r="X7369" s="222"/>
      <c r="Y7369" t="s">
        <v>8335</v>
      </c>
      <c r="Z7369">
        <v>1840742077</v>
      </c>
      <c r="AA7369" t="s">
        <v>8336</v>
      </c>
      <c r="AB7369" s="221" t="str">
        <f>_xlfn.IFNA(IF(Table[[#This Row],[Programme Partner]]&lt;&gt;Table[[#This Row],[Implementing Partner]],CONCATENATE(Table[[#This Row],[Programme Partner]],"-",Table[[#This Row],[Implementing Partner]]),Table[[#This Row],[Programme Partner]]),"")</f>
        <v>IOM-SHED</v>
      </c>
    </row>
    <row r="7370" spans="1:28" ht="16.5" customHeight="1">
      <c r="A7370" s="183"/>
      <c r="B7370" s="195" t="s">
        <v>5148</v>
      </c>
      <c r="C7370" s="198" t="s">
        <v>5238</v>
      </c>
      <c r="D7370" s="212" t="s">
        <v>8514</v>
      </c>
      <c r="E7370" s="269" t="s">
        <v>27</v>
      </c>
      <c r="F7370" s="195" t="s">
        <v>8012</v>
      </c>
      <c r="G7370" t="s">
        <v>8585</v>
      </c>
      <c r="H7370" s="195" t="str">
        <f>IFERROR(VLOOKUP(Table[[#This Row],[Activity Details of Assistance]],WHAT!E:F,2,FALSE),"")</f>
        <v xml:space="preserve"># of door </v>
      </c>
      <c r="I7370" s="195"/>
      <c r="J7370">
        <v>23</v>
      </c>
      <c r="K7370" t="s">
        <v>8280</v>
      </c>
      <c r="L7370" s="306" t="s">
        <v>13</v>
      </c>
      <c r="M7370" t="s">
        <v>14</v>
      </c>
      <c r="N7370" t="s">
        <v>309</v>
      </c>
      <c r="O7370" t="s">
        <v>1606</v>
      </c>
      <c r="P7370" t="s">
        <v>6479</v>
      </c>
      <c r="Q7370" s="236">
        <v>44896</v>
      </c>
      <c r="R7370" s="236">
        <v>44896</v>
      </c>
      <c r="S7370" t="s">
        <v>8452</v>
      </c>
      <c r="T7370" s="196"/>
      <c r="U7370" s="196"/>
      <c r="V7370" s="196"/>
      <c r="W7370" s="196"/>
      <c r="X7370" s="222"/>
      <c r="Y7370" t="s">
        <v>8335</v>
      </c>
      <c r="Z7370">
        <v>1840742077</v>
      </c>
      <c r="AA7370" t="s">
        <v>8336</v>
      </c>
      <c r="AB7370" s="221" t="str">
        <f>_xlfn.IFNA(IF(Table[[#This Row],[Programme Partner]]&lt;&gt;Table[[#This Row],[Implementing Partner]],CONCATENATE(Table[[#This Row],[Programme Partner]],"-",Table[[#This Row],[Implementing Partner]]),Table[[#This Row],[Programme Partner]]),"")</f>
        <v>IOM-SHED</v>
      </c>
    </row>
    <row r="7371" spans="1:28" ht="16.5" customHeight="1">
      <c r="A7371" s="183"/>
      <c r="B7371" s="195" t="s">
        <v>5148</v>
      </c>
      <c r="C7371" s="198" t="s">
        <v>5238</v>
      </c>
      <c r="D7371" s="212" t="s">
        <v>8514</v>
      </c>
      <c r="E7371" s="269" t="s">
        <v>27</v>
      </c>
      <c r="F7371" s="195" t="s">
        <v>8012</v>
      </c>
      <c r="G7371" t="s">
        <v>8359</v>
      </c>
      <c r="H7371" s="195" t="str">
        <f>IFERROR(VLOOKUP(Table[[#This Row],[Activity Details of Assistance]],WHAT!E:F,2,FALSE),"")</f>
        <v># of FSM Site</v>
      </c>
      <c r="I7371" s="195"/>
      <c r="J7371">
        <v>19</v>
      </c>
      <c r="K7371" t="s">
        <v>8280</v>
      </c>
      <c r="L7371" s="306" t="s">
        <v>13</v>
      </c>
      <c r="M7371" t="s">
        <v>14</v>
      </c>
      <c r="N7371" t="s">
        <v>309</v>
      </c>
      <c r="O7371" t="s">
        <v>1606</v>
      </c>
      <c r="P7371" t="s">
        <v>6479</v>
      </c>
      <c r="Q7371" s="236">
        <v>44896</v>
      </c>
      <c r="R7371" s="236">
        <v>44896</v>
      </c>
      <c r="S7371" t="s">
        <v>8452</v>
      </c>
      <c r="T7371" s="196"/>
      <c r="U7371" s="196"/>
      <c r="V7371" s="196"/>
      <c r="W7371" s="196"/>
      <c r="X7371" s="222"/>
      <c r="Y7371" t="s">
        <v>8335</v>
      </c>
      <c r="Z7371">
        <v>1840742077</v>
      </c>
      <c r="AA7371" t="s">
        <v>8336</v>
      </c>
      <c r="AB7371" s="221" t="str">
        <f>_xlfn.IFNA(IF(Table[[#This Row],[Programme Partner]]&lt;&gt;Table[[#This Row],[Implementing Partner]],CONCATENATE(Table[[#This Row],[Programme Partner]],"-",Table[[#This Row],[Implementing Partner]]),Table[[#This Row],[Programme Partner]]),"")</f>
        <v>IOM-SHED</v>
      </c>
    </row>
    <row r="7372" spans="1:28" ht="16.5" customHeight="1">
      <c r="A7372" s="183"/>
      <c r="B7372" s="195" t="s">
        <v>5148</v>
      </c>
      <c r="C7372" s="198" t="s">
        <v>5238</v>
      </c>
      <c r="D7372" s="212" t="s">
        <v>8514</v>
      </c>
      <c r="E7372" s="269" t="s">
        <v>27</v>
      </c>
      <c r="F7372" s="195" t="s">
        <v>8012</v>
      </c>
      <c r="G7372" t="s">
        <v>8356</v>
      </c>
      <c r="H7372" s="195" t="str">
        <f>IFERROR(VLOOKUP(Table[[#This Row],[Activity Details of Assistance]],WHAT!E:F,2,FALSE),"")</f>
        <v># of FSM Site</v>
      </c>
      <c r="I7372" s="195"/>
      <c r="J7372">
        <v>13</v>
      </c>
      <c r="K7372" t="s">
        <v>8280</v>
      </c>
      <c r="L7372" s="306" t="s">
        <v>13</v>
      </c>
      <c r="M7372" t="s">
        <v>14</v>
      </c>
      <c r="N7372" t="s">
        <v>309</v>
      </c>
      <c r="O7372" t="s">
        <v>1606</v>
      </c>
      <c r="P7372" t="s">
        <v>6479</v>
      </c>
      <c r="Q7372" s="236">
        <v>44896</v>
      </c>
      <c r="R7372" s="236">
        <v>44896</v>
      </c>
      <c r="S7372" t="s">
        <v>8452</v>
      </c>
      <c r="T7372" s="196"/>
      <c r="U7372" s="196"/>
      <c r="V7372" s="196"/>
      <c r="W7372" s="196"/>
      <c r="X7372" s="222"/>
      <c r="Y7372" t="s">
        <v>8335</v>
      </c>
      <c r="Z7372">
        <v>1840742077</v>
      </c>
      <c r="AA7372" t="s">
        <v>8336</v>
      </c>
      <c r="AB7372" s="221" t="str">
        <f>_xlfn.IFNA(IF(Table[[#This Row],[Programme Partner]]&lt;&gt;Table[[#This Row],[Implementing Partner]],CONCATENATE(Table[[#This Row],[Programme Partner]],"-",Table[[#This Row],[Implementing Partner]]),Table[[#This Row],[Programme Partner]]),"")</f>
        <v>IOM-SHED</v>
      </c>
    </row>
    <row r="7373" spans="1:28" ht="16.5" customHeight="1">
      <c r="A7373" s="183"/>
      <c r="B7373" s="195" t="s">
        <v>5148</v>
      </c>
      <c r="C7373" s="198" t="s">
        <v>5238</v>
      </c>
      <c r="D7373" s="212" t="s">
        <v>8514</v>
      </c>
      <c r="E7373" s="269" t="s">
        <v>27</v>
      </c>
      <c r="F7373" s="195" t="s">
        <v>8012</v>
      </c>
      <c r="G7373" t="s">
        <v>8586</v>
      </c>
      <c r="H7373" s="195" t="str">
        <f>IFERROR(VLOOKUP(Table[[#This Row],[Activity Details of Assistance]],WHAT!E:F,2,FALSE),"")</f>
        <v># of door</v>
      </c>
      <c r="I7373" s="195"/>
      <c r="J7373">
        <v>67</v>
      </c>
      <c r="K7373" t="s">
        <v>8280</v>
      </c>
      <c r="L7373" s="306" t="s">
        <v>13</v>
      </c>
      <c r="M7373" t="s">
        <v>14</v>
      </c>
      <c r="N7373" t="s">
        <v>309</v>
      </c>
      <c r="O7373" t="s">
        <v>1606</v>
      </c>
      <c r="P7373" t="s">
        <v>6479</v>
      </c>
      <c r="Q7373" s="236">
        <v>44896</v>
      </c>
      <c r="R7373" s="236">
        <v>44896</v>
      </c>
      <c r="S7373" t="s">
        <v>8452</v>
      </c>
      <c r="T7373" s="196"/>
      <c r="U7373" s="196"/>
      <c r="V7373" s="196"/>
      <c r="W7373" s="196"/>
      <c r="X7373" s="222"/>
      <c r="Y7373" t="s">
        <v>8335</v>
      </c>
      <c r="Z7373">
        <v>1840742077</v>
      </c>
      <c r="AA7373" t="s">
        <v>8336</v>
      </c>
      <c r="AB7373" s="221" t="str">
        <f>_xlfn.IFNA(IF(Table[[#This Row],[Programme Partner]]&lt;&gt;Table[[#This Row],[Implementing Partner]],CONCATENATE(Table[[#This Row],[Programme Partner]],"-",Table[[#This Row],[Implementing Partner]]),Table[[#This Row],[Programme Partner]]),"")</f>
        <v>IOM-SHED</v>
      </c>
    </row>
    <row r="7374" spans="1:28" ht="16.5" customHeight="1">
      <c r="A7374" s="183"/>
      <c r="B7374" s="195" t="s">
        <v>5148</v>
      </c>
      <c r="C7374" s="198" t="s">
        <v>5238</v>
      </c>
      <c r="D7374" s="212" t="s">
        <v>8514</v>
      </c>
      <c r="E7374" s="269" t="s">
        <v>27</v>
      </c>
      <c r="F7374" s="195" t="s">
        <v>8012</v>
      </c>
      <c r="G7374" t="s">
        <v>8357</v>
      </c>
      <c r="H7374" s="195" t="str">
        <f>IFERROR(VLOOKUP(Table[[#This Row],[Activity Details of Assistance]],WHAT!E:F,2,FALSE),"")</f>
        <v># of door</v>
      </c>
      <c r="I7374" s="195"/>
      <c r="J7374">
        <v>369</v>
      </c>
      <c r="K7374" t="s">
        <v>8280</v>
      </c>
      <c r="L7374" s="306" t="s">
        <v>13</v>
      </c>
      <c r="M7374" t="s">
        <v>14</v>
      </c>
      <c r="N7374" t="s">
        <v>309</v>
      </c>
      <c r="O7374" t="s">
        <v>1606</v>
      </c>
      <c r="P7374" t="s">
        <v>6479</v>
      </c>
      <c r="Q7374" s="236">
        <v>44896</v>
      </c>
      <c r="R7374" s="236">
        <v>44896</v>
      </c>
      <c r="S7374" t="s">
        <v>8452</v>
      </c>
      <c r="T7374" s="196"/>
      <c r="U7374" s="196"/>
      <c r="V7374" s="196"/>
      <c r="W7374" s="196"/>
      <c r="X7374" s="222"/>
      <c r="Y7374" t="s">
        <v>8335</v>
      </c>
      <c r="Z7374">
        <v>1840742077</v>
      </c>
      <c r="AA7374" t="s">
        <v>8336</v>
      </c>
      <c r="AB7374" s="221" t="str">
        <f>_xlfn.IFNA(IF(Table[[#This Row],[Programme Partner]]&lt;&gt;Table[[#This Row],[Implementing Partner]],CONCATENATE(Table[[#This Row],[Programme Partner]],"-",Table[[#This Row],[Implementing Partner]]),Table[[#This Row],[Programme Partner]]),"")</f>
        <v>IOM-SHED</v>
      </c>
    </row>
    <row r="7375" spans="1:28" ht="16.5" customHeight="1">
      <c r="A7375" s="183"/>
      <c r="B7375" s="195" t="s">
        <v>5148</v>
      </c>
      <c r="C7375" s="198" t="s">
        <v>5238</v>
      </c>
      <c r="D7375" s="212" t="s">
        <v>8514</v>
      </c>
      <c r="E7375" s="269" t="s">
        <v>27</v>
      </c>
      <c r="F7375" s="195" t="s">
        <v>8014</v>
      </c>
      <c r="G7375" t="s">
        <v>8358</v>
      </c>
      <c r="H7375" s="195" t="str">
        <f>IFERROR(VLOOKUP(Table[[#This Row],[Activity Details of Assistance]],WHAT!E:F,2,FALSE),"")</f>
        <v># of campaign per camp </v>
      </c>
      <c r="I7375" s="195"/>
      <c r="J7375">
        <v>16</v>
      </c>
      <c r="K7375" t="s">
        <v>8280</v>
      </c>
      <c r="L7375" s="306" t="s">
        <v>13</v>
      </c>
      <c r="M7375" t="s">
        <v>14</v>
      </c>
      <c r="N7375" t="s">
        <v>309</v>
      </c>
      <c r="O7375" t="s">
        <v>1606</v>
      </c>
      <c r="P7375" t="s">
        <v>6479</v>
      </c>
      <c r="Q7375" s="236">
        <v>44896</v>
      </c>
      <c r="R7375" s="236">
        <v>44896</v>
      </c>
      <c r="S7375" t="s">
        <v>8452</v>
      </c>
      <c r="T7375" s="196"/>
      <c r="U7375" s="196"/>
      <c r="V7375" s="196"/>
      <c r="W7375" s="196"/>
      <c r="X7375" s="222"/>
      <c r="Y7375" t="s">
        <v>8335</v>
      </c>
      <c r="Z7375">
        <v>1840742077</v>
      </c>
      <c r="AA7375" t="s">
        <v>8336</v>
      </c>
      <c r="AB7375" s="221" t="str">
        <f>_xlfn.IFNA(IF(Table[[#This Row],[Programme Partner]]&lt;&gt;Table[[#This Row],[Implementing Partner]],CONCATENATE(Table[[#This Row],[Programme Partner]],"-",Table[[#This Row],[Implementing Partner]]),Table[[#This Row],[Programme Partner]]),"")</f>
        <v>IOM-SHED</v>
      </c>
    </row>
    <row r="7376" spans="1:28" ht="16.5" customHeight="1">
      <c r="A7376" s="183"/>
      <c r="B7376" s="195" t="s">
        <v>5148</v>
      </c>
      <c r="C7376" s="198" t="s">
        <v>5238</v>
      </c>
      <c r="D7376" s="212" t="s">
        <v>8514</v>
      </c>
      <c r="E7376" s="269" t="s">
        <v>27</v>
      </c>
      <c r="F7376" s="195" t="s">
        <v>8014</v>
      </c>
      <c r="G7376" s="103" t="s">
        <v>8361</v>
      </c>
      <c r="H7376" s="195" t="str">
        <f>IFERROR(VLOOKUP(Table[[#This Row],[Activity Details of Assistance]],WHAT!E:F,2,FALSE),"")</f>
        <v># of plant</v>
      </c>
      <c r="I7376" s="195"/>
      <c r="J7376">
        <v>1</v>
      </c>
      <c r="K7376" t="s">
        <v>8280</v>
      </c>
      <c r="L7376" s="306" t="s">
        <v>13</v>
      </c>
      <c r="M7376" t="s">
        <v>14</v>
      </c>
      <c r="N7376" t="s">
        <v>309</v>
      </c>
      <c r="O7376" t="s">
        <v>1606</v>
      </c>
      <c r="P7376" t="s">
        <v>6479</v>
      </c>
      <c r="Q7376" s="236">
        <v>44896</v>
      </c>
      <c r="R7376" s="236">
        <v>44896</v>
      </c>
      <c r="S7376" t="s">
        <v>8452</v>
      </c>
      <c r="T7376" s="196"/>
      <c r="U7376" s="196"/>
      <c r="V7376" s="196"/>
      <c r="W7376" s="196"/>
      <c r="X7376" s="222"/>
      <c r="Y7376" t="s">
        <v>8335</v>
      </c>
      <c r="Z7376">
        <v>1840742077</v>
      </c>
      <c r="AA7376" t="s">
        <v>8336</v>
      </c>
      <c r="AB7376" s="221" t="str">
        <f>_xlfn.IFNA(IF(Table[[#This Row],[Programme Partner]]&lt;&gt;Table[[#This Row],[Implementing Partner]],CONCATENATE(Table[[#This Row],[Programme Partner]],"-",Table[[#This Row],[Implementing Partner]]),Table[[#This Row],[Programme Partner]]),"")</f>
        <v>IOM-SHED</v>
      </c>
    </row>
    <row r="7377" spans="1:28" ht="16.5" customHeight="1">
      <c r="A7377" s="183"/>
      <c r="B7377" s="195" t="s">
        <v>5148</v>
      </c>
      <c r="C7377" s="198" t="s">
        <v>5238</v>
      </c>
      <c r="D7377" s="212" t="s">
        <v>8324</v>
      </c>
      <c r="E7377" s="269" t="s">
        <v>27</v>
      </c>
      <c r="F7377" s="195" t="s">
        <v>8013</v>
      </c>
      <c r="G7377" t="s">
        <v>8314</v>
      </c>
      <c r="H7377" s="195" t="str">
        <f>IFERROR(VLOOKUP(Table[[#This Row],[Activity Details of Assistance]],WHAT!E:F,2,FALSE),"")</f>
        <v># of HP sessions at HH level</v>
      </c>
      <c r="I7377" s="195"/>
      <c r="J7377">
        <v>49</v>
      </c>
      <c r="K7377" t="s">
        <v>8280</v>
      </c>
      <c r="L7377" s="306" t="s">
        <v>13</v>
      </c>
      <c r="M7377" t="s">
        <v>14</v>
      </c>
      <c r="N7377" t="s">
        <v>309</v>
      </c>
      <c r="O7377" t="s">
        <v>1607</v>
      </c>
      <c r="P7377" t="s">
        <v>8211</v>
      </c>
      <c r="Q7377" s="236">
        <v>44896</v>
      </c>
      <c r="R7377" s="236">
        <v>44986</v>
      </c>
      <c r="S7377" s="291" t="s">
        <v>8590</v>
      </c>
      <c r="T7377" s="196"/>
      <c r="U7377" s="196"/>
      <c r="V7377" s="196"/>
      <c r="W7377" s="196"/>
      <c r="X7377" s="222"/>
      <c r="Y7377" t="s">
        <v>8335</v>
      </c>
      <c r="Z7377">
        <v>1840742077</v>
      </c>
      <c r="AA7377" t="s">
        <v>8336</v>
      </c>
      <c r="AB7377" s="221" t="str">
        <f>_xlfn.IFNA(IF(Table[[#This Row],[Programme Partner]]&lt;&gt;Table[[#This Row],[Implementing Partner]],CONCATENATE(Table[[#This Row],[Programme Partner]],"-",Table[[#This Row],[Implementing Partner]]),Table[[#This Row],[Programme Partner]]),"")</f>
        <v>IOM-SHED</v>
      </c>
    </row>
    <row r="7378" spans="1:28" ht="16.5" customHeight="1">
      <c r="A7378" s="183"/>
      <c r="B7378" s="195" t="s">
        <v>5148</v>
      </c>
      <c r="C7378" s="198" t="s">
        <v>5238</v>
      </c>
      <c r="D7378" s="212" t="s">
        <v>8324</v>
      </c>
      <c r="E7378" s="269" t="s">
        <v>27</v>
      </c>
      <c r="F7378" s="195" t="s">
        <v>8013</v>
      </c>
      <c r="G7378" t="s">
        <v>8314</v>
      </c>
      <c r="H7378" s="195" t="str">
        <f>IFERROR(VLOOKUP(Table[[#This Row],[Activity Details of Assistance]],WHAT!E:F,2,FALSE),"")</f>
        <v># of HP sessions at HH level</v>
      </c>
      <c r="I7378" s="195"/>
      <c r="J7378">
        <v>64</v>
      </c>
      <c r="K7378" t="s">
        <v>8280</v>
      </c>
      <c r="L7378" s="306" t="s">
        <v>13</v>
      </c>
      <c r="M7378" t="s">
        <v>14</v>
      </c>
      <c r="N7378" t="s">
        <v>309</v>
      </c>
      <c r="O7378" t="s">
        <v>1606</v>
      </c>
      <c r="P7378" t="s">
        <v>8208</v>
      </c>
      <c r="Q7378" s="236">
        <v>44896</v>
      </c>
      <c r="R7378" s="236">
        <v>44986</v>
      </c>
      <c r="S7378" s="291" t="s">
        <v>8590</v>
      </c>
      <c r="T7378" s="196"/>
      <c r="U7378" s="196"/>
      <c r="V7378" s="196"/>
      <c r="W7378" s="196"/>
      <c r="X7378" s="222"/>
      <c r="Y7378" t="s">
        <v>8335</v>
      </c>
      <c r="Z7378">
        <v>1840742077</v>
      </c>
      <c r="AA7378" t="s">
        <v>8336</v>
      </c>
      <c r="AB7378" s="221" t="str">
        <f>_xlfn.IFNA(IF(Table[[#This Row],[Programme Partner]]&lt;&gt;Table[[#This Row],[Implementing Partner]],CONCATENATE(Table[[#This Row],[Programme Partner]],"-",Table[[#This Row],[Implementing Partner]]),Table[[#This Row],[Programme Partner]]),"")</f>
        <v>IOM-SHED</v>
      </c>
    </row>
    <row r="7379" spans="1:28" ht="16.5" customHeight="1">
      <c r="A7379" s="183"/>
      <c r="B7379" s="195" t="s">
        <v>5275</v>
      </c>
      <c r="C7379" s="198" t="s">
        <v>5087</v>
      </c>
      <c r="D7379" s="212" t="s">
        <v>5275</v>
      </c>
      <c r="E7379" s="269" t="s">
        <v>27</v>
      </c>
      <c r="F7379" s="195" t="s">
        <v>8011</v>
      </c>
      <c r="G7379" t="s">
        <v>8355</v>
      </c>
      <c r="H7379" s="195" t="str">
        <f>IFERROR(VLOOKUP(Table[[#This Row],[Activity Details of Assistance]],WHAT!E:F,2,FALSE),"")</f>
        <v># of water network</v>
      </c>
      <c r="I7379" s="195"/>
      <c r="J7379">
        <v>1</v>
      </c>
      <c r="K7379" t="s">
        <v>8280</v>
      </c>
      <c r="L7379" s="306" t="s">
        <v>13</v>
      </c>
      <c r="M7379" t="s">
        <v>14</v>
      </c>
      <c r="N7379" t="s">
        <v>307</v>
      </c>
      <c r="O7379" t="s">
        <v>1603</v>
      </c>
      <c r="P7379" t="s">
        <v>4685</v>
      </c>
      <c r="Q7379" s="236">
        <v>44926</v>
      </c>
      <c r="R7379" s="236">
        <v>44958</v>
      </c>
      <c r="S7379" t="s">
        <v>8452</v>
      </c>
      <c r="T7379" s="196"/>
      <c r="U7379" s="196"/>
      <c r="V7379" s="196"/>
      <c r="W7379" s="196"/>
      <c r="X7379" s="222"/>
      <c r="Y7379" t="s">
        <v>8338</v>
      </c>
      <c r="Z7379">
        <v>1718551768</v>
      </c>
      <c r="AA7379" t="s">
        <v>8339</v>
      </c>
      <c r="AB7379" s="221" t="str">
        <f>_xlfn.IFNA(IF(Table[[#This Row],[Programme Partner]]&lt;&gt;Table[[#This Row],[Implementing Partner]],CONCATENATE(Table[[#This Row],[Programme Partner]],"-",Table[[#This Row],[Implementing Partner]]),Table[[#This Row],[Programme Partner]]),"")</f>
        <v>UNICEF-DSK</v>
      </c>
    </row>
    <row r="7380" spans="1:28" ht="16.5" customHeight="1">
      <c r="A7380" s="183"/>
      <c r="B7380" s="195" t="s">
        <v>5275</v>
      </c>
      <c r="C7380" s="198" t="s">
        <v>5087</v>
      </c>
      <c r="D7380" s="212" t="s">
        <v>5275</v>
      </c>
      <c r="E7380" s="269" t="s">
        <v>27</v>
      </c>
      <c r="F7380" s="195" t="s">
        <v>8012</v>
      </c>
      <c r="G7380" t="s">
        <v>8585</v>
      </c>
      <c r="H7380" s="195" t="str">
        <f>IFERROR(VLOOKUP(Table[[#This Row],[Activity Details of Assistance]],WHAT!E:F,2,FALSE),"")</f>
        <v xml:space="preserve"># of door </v>
      </c>
      <c r="I7380" s="195"/>
      <c r="J7380">
        <v>50</v>
      </c>
      <c r="K7380" t="s">
        <v>8280</v>
      </c>
      <c r="L7380" s="306" t="s">
        <v>13</v>
      </c>
      <c r="M7380" t="s">
        <v>14</v>
      </c>
      <c r="N7380" t="s">
        <v>307</v>
      </c>
      <c r="O7380" t="s">
        <v>1603</v>
      </c>
      <c r="P7380" t="s">
        <v>4685</v>
      </c>
      <c r="Q7380" s="236">
        <v>44926</v>
      </c>
      <c r="R7380" s="236">
        <v>44958</v>
      </c>
      <c r="S7380" t="s">
        <v>8452</v>
      </c>
      <c r="T7380" s="196"/>
      <c r="U7380" s="196"/>
      <c r="V7380" s="196"/>
      <c r="W7380" s="196"/>
      <c r="X7380" s="222"/>
      <c r="Y7380" t="s">
        <v>8338</v>
      </c>
      <c r="Z7380">
        <v>1718551768</v>
      </c>
      <c r="AA7380" t="s">
        <v>8339</v>
      </c>
      <c r="AB7380" s="221" t="str">
        <f>_xlfn.IFNA(IF(Table[[#This Row],[Programme Partner]]&lt;&gt;Table[[#This Row],[Implementing Partner]],CONCATENATE(Table[[#This Row],[Programme Partner]],"-",Table[[#This Row],[Implementing Partner]]),Table[[#This Row],[Programme Partner]]),"")</f>
        <v>UNICEF-DSK</v>
      </c>
    </row>
    <row r="7381" spans="1:28" ht="16.5" customHeight="1">
      <c r="A7381" s="183"/>
      <c r="B7381" s="195" t="s">
        <v>5275</v>
      </c>
      <c r="C7381" s="198" t="s">
        <v>5087</v>
      </c>
      <c r="D7381" s="212" t="s">
        <v>5275</v>
      </c>
      <c r="E7381" s="269" t="s">
        <v>27</v>
      </c>
      <c r="F7381" s="195" t="s">
        <v>8012</v>
      </c>
      <c r="G7381" t="s">
        <v>8359</v>
      </c>
      <c r="H7381" s="195" t="str">
        <f>IFERROR(VLOOKUP(Table[[#This Row],[Activity Details of Assistance]],WHAT!E:F,2,FALSE),"")</f>
        <v># of FSM Site</v>
      </c>
      <c r="I7381" s="195"/>
      <c r="J7381">
        <v>3</v>
      </c>
      <c r="K7381" t="s">
        <v>8280</v>
      </c>
      <c r="L7381" s="306" t="s">
        <v>13</v>
      </c>
      <c r="M7381" t="s">
        <v>14</v>
      </c>
      <c r="N7381" t="s">
        <v>307</v>
      </c>
      <c r="O7381" t="s">
        <v>1603</v>
      </c>
      <c r="P7381" t="s">
        <v>4685</v>
      </c>
      <c r="Q7381" s="236">
        <v>44926</v>
      </c>
      <c r="R7381" s="236">
        <v>44958</v>
      </c>
      <c r="S7381" t="s">
        <v>8452</v>
      </c>
      <c r="T7381" s="196"/>
      <c r="U7381" s="196"/>
      <c r="V7381" s="196"/>
      <c r="W7381" s="196"/>
      <c r="X7381" s="222"/>
      <c r="Y7381" t="s">
        <v>8338</v>
      </c>
      <c r="Z7381">
        <v>1718551768</v>
      </c>
      <c r="AA7381" t="s">
        <v>8339</v>
      </c>
      <c r="AB7381" s="221" t="str">
        <f>_xlfn.IFNA(IF(Table[[#This Row],[Programme Partner]]&lt;&gt;Table[[#This Row],[Implementing Partner]],CONCATENATE(Table[[#This Row],[Programme Partner]],"-",Table[[#This Row],[Implementing Partner]]),Table[[#This Row],[Programme Partner]]),"")</f>
        <v>UNICEF-DSK</v>
      </c>
    </row>
    <row r="7382" spans="1:28" ht="16.5" customHeight="1">
      <c r="A7382" s="183"/>
      <c r="B7382" s="195" t="s">
        <v>5275</v>
      </c>
      <c r="C7382" s="198" t="s">
        <v>5087</v>
      </c>
      <c r="D7382" s="212" t="s">
        <v>5275</v>
      </c>
      <c r="E7382" s="269" t="s">
        <v>27</v>
      </c>
      <c r="F7382" s="195" t="s">
        <v>8012</v>
      </c>
      <c r="G7382" t="s">
        <v>8356</v>
      </c>
      <c r="H7382" s="195" t="str">
        <f>IFERROR(VLOOKUP(Table[[#This Row],[Activity Details of Assistance]],WHAT!E:F,2,FALSE),"")</f>
        <v># of FSM Site</v>
      </c>
      <c r="I7382" s="195"/>
      <c r="J7382">
        <v>1</v>
      </c>
      <c r="K7382" t="s">
        <v>8280</v>
      </c>
      <c r="L7382" s="306" t="s">
        <v>13</v>
      </c>
      <c r="M7382" t="s">
        <v>14</v>
      </c>
      <c r="N7382" t="s">
        <v>307</v>
      </c>
      <c r="O7382" t="s">
        <v>1603</v>
      </c>
      <c r="P7382" t="s">
        <v>4685</v>
      </c>
      <c r="Q7382" s="236">
        <v>44926</v>
      </c>
      <c r="R7382" s="236">
        <v>44958</v>
      </c>
      <c r="S7382" t="s">
        <v>8452</v>
      </c>
      <c r="T7382" s="196"/>
      <c r="U7382" s="196"/>
      <c r="V7382" s="196"/>
      <c r="W7382" s="196"/>
      <c r="X7382" s="222"/>
      <c r="Y7382" t="s">
        <v>8338</v>
      </c>
      <c r="Z7382">
        <v>1718551768</v>
      </c>
      <c r="AA7382" t="s">
        <v>8339</v>
      </c>
      <c r="AB7382" s="221" t="str">
        <f>_xlfn.IFNA(IF(Table[[#This Row],[Programme Partner]]&lt;&gt;Table[[#This Row],[Implementing Partner]],CONCATENATE(Table[[#This Row],[Programme Partner]],"-",Table[[#This Row],[Implementing Partner]]),Table[[#This Row],[Programme Partner]]),"")</f>
        <v>UNICEF-DSK</v>
      </c>
    </row>
    <row r="7383" spans="1:28" ht="16.5" customHeight="1">
      <c r="A7383" s="183"/>
      <c r="B7383" s="195" t="s">
        <v>5275</v>
      </c>
      <c r="C7383" s="198" t="s">
        <v>5087</v>
      </c>
      <c r="D7383" s="212" t="s">
        <v>5275</v>
      </c>
      <c r="E7383" s="269" t="s">
        <v>27</v>
      </c>
      <c r="F7383" s="195" t="s">
        <v>8012</v>
      </c>
      <c r="G7383" t="s">
        <v>8586</v>
      </c>
      <c r="H7383" s="195" t="str">
        <f>IFERROR(VLOOKUP(Table[[#This Row],[Activity Details of Assistance]],WHAT!E:F,2,FALSE),"")</f>
        <v># of door</v>
      </c>
      <c r="I7383" s="195"/>
      <c r="J7383">
        <v>94</v>
      </c>
      <c r="K7383" t="s">
        <v>8280</v>
      </c>
      <c r="L7383" s="306" t="s">
        <v>13</v>
      </c>
      <c r="M7383" t="s">
        <v>14</v>
      </c>
      <c r="N7383" t="s">
        <v>307</v>
      </c>
      <c r="O7383" t="s">
        <v>1603</v>
      </c>
      <c r="P7383" t="s">
        <v>4685</v>
      </c>
      <c r="Q7383" s="236">
        <v>44926</v>
      </c>
      <c r="R7383" s="236">
        <v>44958</v>
      </c>
      <c r="S7383" t="s">
        <v>8452</v>
      </c>
      <c r="T7383" s="196"/>
      <c r="U7383" s="196"/>
      <c r="V7383" s="196"/>
      <c r="W7383" s="196"/>
      <c r="X7383" s="222"/>
      <c r="Y7383" t="s">
        <v>8338</v>
      </c>
      <c r="Z7383">
        <v>1718551768</v>
      </c>
      <c r="AA7383" t="s">
        <v>8339</v>
      </c>
      <c r="AB7383" s="221" t="str">
        <f>_xlfn.IFNA(IF(Table[[#This Row],[Programme Partner]]&lt;&gt;Table[[#This Row],[Implementing Partner]],CONCATENATE(Table[[#This Row],[Programme Partner]],"-",Table[[#This Row],[Implementing Partner]]),Table[[#This Row],[Programme Partner]]),"")</f>
        <v>UNICEF-DSK</v>
      </c>
    </row>
    <row r="7384" spans="1:28" ht="16.5" customHeight="1">
      <c r="A7384" s="183"/>
      <c r="B7384" s="195" t="s">
        <v>5275</v>
      </c>
      <c r="C7384" s="198" t="s">
        <v>5087</v>
      </c>
      <c r="D7384" s="212" t="s">
        <v>5275</v>
      </c>
      <c r="E7384" s="269" t="s">
        <v>27</v>
      </c>
      <c r="F7384" s="195" t="s">
        <v>8012</v>
      </c>
      <c r="G7384" t="s">
        <v>8357</v>
      </c>
      <c r="H7384" s="195" t="str">
        <f>IFERROR(VLOOKUP(Table[[#This Row],[Activity Details of Assistance]],WHAT!E:F,2,FALSE),"")</f>
        <v># of door</v>
      </c>
      <c r="I7384" s="195"/>
      <c r="J7384">
        <v>325</v>
      </c>
      <c r="K7384" t="s">
        <v>8280</v>
      </c>
      <c r="L7384" s="306" t="s">
        <v>13</v>
      </c>
      <c r="M7384" t="s">
        <v>14</v>
      </c>
      <c r="N7384" t="s">
        <v>307</v>
      </c>
      <c r="O7384" t="s">
        <v>1603</v>
      </c>
      <c r="P7384" t="s">
        <v>4685</v>
      </c>
      <c r="Q7384" s="236">
        <v>44926</v>
      </c>
      <c r="R7384" s="236">
        <v>44958</v>
      </c>
      <c r="S7384" t="s">
        <v>8452</v>
      </c>
      <c r="T7384" s="196"/>
      <c r="U7384" s="196"/>
      <c r="V7384" s="196"/>
      <c r="W7384" s="196"/>
      <c r="X7384" s="222"/>
      <c r="Y7384" t="s">
        <v>8338</v>
      </c>
      <c r="Z7384">
        <v>1718551768</v>
      </c>
      <c r="AA7384" t="s">
        <v>8339</v>
      </c>
      <c r="AB7384" s="221" t="str">
        <f>_xlfn.IFNA(IF(Table[[#This Row],[Programme Partner]]&lt;&gt;Table[[#This Row],[Implementing Partner]],CONCATENATE(Table[[#This Row],[Programme Partner]],"-",Table[[#This Row],[Implementing Partner]]),Table[[#This Row],[Programme Partner]]),"")</f>
        <v>UNICEF-DSK</v>
      </c>
    </row>
    <row r="7385" spans="1:28" ht="16.5" customHeight="1">
      <c r="A7385" s="183"/>
      <c r="B7385" s="195" t="s">
        <v>5275</v>
      </c>
      <c r="C7385" s="198" t="s">
        <v>5087</v>
      </c>
      <c r="D7385" s="212" t="s">
        <v>5275</v>
      </c>
      <c r="E7385" s="269" t="s">
        <v>27</v>
      </c>
      <c r="F7385" s="195" t="s">
        <v>8013</v>
      </c>
      <c r="G7385" t="s">
        <v>8313</v>
      </c>
      <c r="H7385" s="195" t="str">
        <f>IFERROR(VLOOKUP(Table[[#This Row],[Activity Details of Assistance]],WHAT!E:F,2,FALSE),"")</f>
        <v># of HP sessions at community level</v>
      </c>
      <c r="I7385" s="195"/>
      <c r="J7385">
        <v>72</v>
      </c>
      <c r="K7385" t="s">
        <v>8280</v>
      </c>
      <c r="L7385" s="306" t="s">
        <v>13</v>
      </c>
      <c r="M7385" t="s">
        <v>14</v>
      </c>
      <c r="N7385" t="s">
        <v>307</v>
      </c>
      <c r="O7385" t="s">
        <v>1603</v>
      </c>
      <c r="P7385" t="s">
        <v>4685</v>
      </c>
      <c r="Q7385" s="236">
        <v>44926</v>
      </c>
      <c r="R7385" s="236">
        <v>44958</v>
      </c>
      <c r="S7385" t="s">
        <v>8452</v>
      </c>
      <c r="T7385" s="196"/>
      <c r="U7385" s="196"/>
      <c r="V7385" s="196"/>
      <c r="W7385" s="196"/>
      <c r="X7385" s="222"/>
      <c r="Y7385" t="s">
        <v>8338</v>
      </c>
      <c r="Z7385">
        <v>1718551768</v>
      </c>
      <c r="AA7385" t="s">
        <v>8339</v>
      </c>
      <c r="AB7385" s="221" t="str">
        <f>_xlfn.IFNA(IF(Table[[#This Row],[Programme Partner]]&lt;&gt;Table[[#This Row],[Implementing Partner]],CONCATENATE(Table[[#This Row],[Programme Partner]],"-",Table[[#This Row],[Implementing Partner]]),Table[[#This Row],[Programme Partner]]),"")</f>
        <v>UNICEF-DSK</v>
      </c>
    </row>
    <row r="7386" spans="1:28" ht="16.5" customHeight="1">
      <c r="A7386" s="183"/>
      <c r="B7386" s="195" t="s">
        <v>5275</v>
      </c>
      <c r="C7386" s="198" t="s">
        <v>5087</v>
      </c>
      <c r="D7386" s="212" t="s">
        <v>5275</v>
      </c>
      <c r="E7386" s="269" t="s">
        <v>27</v>
      </c>
      <c r="F7386" s="195" t="s">
        <v>8013</v>
      </c>
      <c r="G7386" t="s">
        <v>8314</v>
      </c>
      <c r="H7386" s="195" t="str">
        <f>IFERROR(VLOOKUP(Table[[#This Row],[Activity Details of Assistance]],WHAT!E:F,2,FALSE),"")</f>
        <v># of HP sessions at HH level</v>
      </c>
      <c r="I7386" s="195"/>
      <c r="J7386">
        <v>565</v>
      </c>
      <c r="K7386" t="s">
        <v>8280</v>
      </c>
      <c r="L7386" s="306" t="s">
        <v>13</v>
      </c>
      <c r="M7386" t="s">
        <v>14</v>
      </c>
      <c r="N7386" t="s">
        <v>307</v>
      </c>
      <c r="O7386" t="s">
        <v>1603</v>
      </c>
      <c r="P7386" t="s">
        <v>4685</v>
      </c>
      <c r="Q7386" s="236">
        <v>44926</v>
      </c>
      <c r="R7386" s="236">
        <v>44958</v>
      </c>
      <c r="S7386" t="s">
        <v>8452</v>
      </c>
      <c r="T7386" s="196"/>
      <c r="U7386" s="196"/>
      <c r="V7386" s="196"/>
      <c r="W7386" s="196"/>
      <c r="X7386" s="222"/>
      <c r="Y7386" t="s">
        <v>8338</v>
      </c>
      <c r="Z7386">
        <v>1718551768</v>
      </c>
      <c r="AA7386" t="s">
        <v>8339</v>
      </c>
      <c r="AB7386" s="221" t="str">
        <f>_xlfn.IFNA(IF(Table[[#This Row],[Programme Partner]]&lt;&gt;Table[[#This Row],[Implementing Partner]],CONCATENATE(Table[[#This Row],[Programme Partner]],"-",Table[[#This Row],[Implementing Partner]]),Table[[#This Row],[Programme Partner]]),"")</f>
        <v>UNICEF-DSK</v>
      </c>
    </row>
    <row r="7387" spans="1:28" ht="16.5" customHeight="1">
      <c r="A7387" s="183"/>
      <c r="B7387" s="195" t="s">
        <v>5275</v>
      </c>
      <c r="C7387" s="198" t="s">
        <v>5087</v>
      </c>
      <c r="D7387" s="212" t="s">
        <v>5275</v>
      </c>
      <c r="E7387" s="269" t="s">
        <v>27</v>
      </c>
      <c r="F7387" s="195" t="s">
        <v>8013</v>
      </c>
      <c r="G7387" t="s">
        <v>8374</v>
      </c>
      <c r="H7387" s="195" t="str">
        <f>IFERROR(VLOOKUP(Table[[#This Row],[Activity Details of Assistance]],WHAT!E:F,2,FALSE),"")</f>
        <v># of HP sessions at institution level</v>
      </c>
      <c r="I7387" s="195"/>
      <c r="J7387">
        <v>23</v>
      </c>
      <c r="K7387" t="s">
        <v>8280</v>
      </c>
      <c r="L7387" s="306" t="s">
        <v>13</v>
      </c>
      <c r="M7387" t="s">
        <v>14</v>
      </c>
      <c r="N7387" t="s">
        <v>307</v>
      </c>
      <c r="O7387" t="s">
        <v>1603</v>
      </c>
      <c r="P7387" t="s">
        <v>4685</v>
      </c>
      <c r="Q7387" s="236">
        <v>44926</v>
      </c>
      <c r="R7387" s="236">
        <v>44958</v>
      </c>
      <c r="S7387" t="s">
        <v>8452</v>
      </c>
      <c r="T7387" s="196"/>
      <c r="U7387" s="196"/>
      <c r="V7387" s="196"/>
      <c r="W7387" s="196"/>
      <c r="X7387" s="222"/>
      <c r="Y7387" t="s">
        <v>8338</v>
      </c>
      <c r="Z7387">
        <v>1718551768</v>
      </c>
      <c r="AA7387" t="s">
        <v>8339</v>
      </c>
      <c r="AB7387" s="221" t="str">
        <f>_xlfn.IFNA(IF(Table[[#This Row],[Programme Partner]]&lt;&gt;Table[[#This Row],[Implementing Partner]],CONCATENATE(Table[[#This Row],[Programme Partner]],"-",Table[[#This Row],[Implementing Partner]]),Table[[#This Row],[Programme Partner]]),"")</f>
        <v>UNICEF-DSK</v>
      </c>
    </row>
    <row r="7388" spans="1:28" ht="16.5" customHeight="1">
      <c r="A7388" s="183"/>
      <c r="B7388" s="195" t="s">
        <v>5275</v>
      </c>
      <c r="C7388" s="198" t="s">
        <v>5087</v>
      </c>
      <c r="D7388" s="212" t="s">
        <v>5275</v>
      </c>
      <c r="E7388" s="269" t="s">
        <v>27</v>
      </c>
      <c r="F7388" s="195" t="s">
        <v>8013</v>
      </c>
      <c r="G7388" t="s">
        <v>8317</v>
      </c>
      <c r="H7388" s="195" t="str">
        <f>IFERROR(VLOOKUP(Table[[#This Row],[Activity Details of Assistance]],WHAT!E:F,2,FALSE),"")</f>
        <v># of estimated persons reached by mass-media campaign</v>
      </c>
      <c r="I7388" s="195"/>
      <c r="J7388">
        <v>1</v>
      </c>
      <c r="K7388" t="s">
        <v>8280</v>
      </c>
      <c r="L7388" s="306" t="s">
        <v>13</v>
      </c>
      <c r="M7388" t="s">
        <v>14</v>
      </c>
      <c r="N7388" t="s">
        <v>307</v>
      </c>
      <c r="O7388" t="s">
        <v>1603</v>
      </c>
      <c r="P7388" t="s">
        <v>4685</v>
      </c>
      <c r="Q7388" s="236">
        <v>44926</v>
      </c>
      <c r="R7388" s="236">
        <v>44958</v>
      </c>
      <c r="S7388" t="s">
        <v>8452</v>
      </c>
      <c r="T7388" s="196"/>
      <c r="U7388" s="196"/>
      <c r="V7388" s="196"/>
      <c r="W7388" s="196"/>
      <c r="X7388" s="222"/>
      <c r="Y7388" t="s">
        <v>8338</v>
      </c>
      <c r="Z7388">
        <v>1718551768</v>
      </c>
      <c r="AA7388" t="s">
        <v>8339</v>
      </c>
      <c r="AB7388" s="221" t="str">
        <f>_xlfn.IFNA(IF(Table[[#This Row],[Programme Partner]]&lt;&gt;Table[[#This Row],[Implementing Partner]],CONCATENATE(Table[[#This Row],[Programme Partner]],"-",Table[[#This Row],[Implementing Partner]]),Table[[#This Row],[Programme Partner]]),"")</f>
        <v>UNICEF-DSK</v>
      </c>
    </row>
    <row r="7389" spans="1:28" ht="16.5" customHeight="1">
      <c r="A7389" s="183"/>
      <c r="B7389" s="195" t="s">
        <v>5275</v>
      </c>
      <c r="C7389" s="198" t="s">
        <v>5087</v>
      </c>
      <c r="D7389" s="212" t="s">
        <v>5275</v>
      </c>
      <c r="E7389" s="269" t="s">
        <v>27</v>
      </c>
      <c r="F7389" s="195" t="s">
        <v>8014</v>
      </c>
      <c r="G7389" s="103" t="s">
        <v>8361</v>
      </c>
      <c r="H7389" s="195" t="str">
        <f>IFERROR(VLOOKUP(Table[[#This Row],[Activity Details of Assistance]],WHAT!E:F,2,FALSE),"")</f>
        <v># of plant</v>
      </c>
      <c r="I7389" s="195"/>
      <c r="J7389">
        <v>1</v>
      </c>
      <c r="K7389" t="s">
        <v>8280</v>
      </c>
      <c r="L7389" s="306" t="s">
        <v>13</v>
      </c>
      <c r="M7389" t="s">
        <v>14</v>
      </c>
      <c r="N7389" t="s">
        <v>307</v>
      </c>
      <c r="O7389" t="s">
        <v>1603</v>
      </c>
      <c r="P7389" t="s">
        <v>4685</v>
      </c>
      <c r="Q7389" s="236">
        <v>44926</v>
      </c>
      <c r="R7389" s="236">
        <v>44958</v>
      </c>
      <c r="S7389" t="s">
        <v>8452</v>
      </c>
      <c r="T7389" s="196"/>
      <c r="U7389" s="196"/>
      <c r="V7389" s="196"/>
      <c r="W7389" s="196"/>
      <c r="X7389" s="222"/>
      <c r="Y7389" t="s">
        <v>8338</v>
      </c>
      <c r="Z7389">
        <v>1718551768</v>
      </c>
      <c r="AA7389" t="s">
        <v>8339</v>
      </c>
      <c r="AB7389" s="221" t="str">
        <f>_xlfn.IFNA(IF(Table[[#This Row],[Programme Partner]]&lt;&gt;Table[[#This Row],[Implementing Partner]],CONCATENATE(Table[[#This Row],[Programme Partner]],"-",Table[[#This Row],[Implementing Partner]]),Table[[#This Row],[Programme Partner]]),"")</f>
        <v>UNICEF-DSK</v>
      </c>
    </row>
    <row r="7390" spans="1:28" ht="16.5" customHeight="1">
      <c r="A7390" s="183"/>
      <c r="B7390" s="195" t="s">
        <v>5275</v>
      </c>
      <c r="C7390" s="198" t="s">
        <v>5087</v>
      </c>
      <c r="D7390" s="212" t="s">
        <v>5275</v>
      </c>
      <c r="E7390" s="269" t="s">
        <v>27</v>
      </c>
      <c r="F7390" s="195" t="s">
        <v>8014</v>
      </c>
      <c r="G7390" t="s">
        <v>8364</v>
      </c>
      <c r="H7390" s="195" t="str">
        <f>IFERROR(VLOOKUP(Table[[#This Row],[Activity Details of Assistance]],WHAT!E:F,2,FALSE),"")</f>
        <v># of 80L/120L bin</v>
      </c>
      <c r="I7390" s="195"/>
      <c r="J7390">
        <v>169</v>
      </c>
      <c r="K7390" t="s">
        <v>8280</v>
      </c>
      <c r="L7390" s="306" t="s">
        <v>13</v>
      </c>
      <c r="M7390" t="s">
        <v>14</v>
      </c>
      <c r="N7390" t="s">
        <v>307</v>
      </c>
      <c r="O7390" t="s">
        <v>1603</v>
      </c>
      <c r="P7390" t="s">
        <v>4685</v>
      </c>
      <c r="Q7390" s="236">
        <v>44926</v>
      </c>
      <c r="R7390" s="236">
        <v>44958</v>
      </c>
      <c r="S7390" t="s">
        <v>8452</v>
      </c>
      <c r="T7390" s="196"/>
      <c r="U7390" s="196"/>
      <c r="V7390" s="196"/>
      <c r="W7390" s="196"/>
      <c r="X7390" s="222"/>
      <c r="Y7390" t="s">
        <v>8338</v>
      </c>
      <c r="Z7390">
        <v>1718551768</v>
      </c>
      <c r="AA7390" t="s">
        <v>8339</v>
      </c>
      <c r="AB7390" s="221" t="str">
        <f>_xlfn.IFNA(IF(Table[[#This Row],[Programme Partner]]&lt;&gt;Table[[#This Row],[Implementing Partner]],CONCATENATE(Table[[#This Row],[Programme Partner]],"-",Table[[#This Row],[Implementing Partner]]),Table[[#This Row],[Programme Partner]]),"")</f>
        <v>UNICEF-DSK</v>
      </c>
    </row>
    <row r="7391" spans="1:28" ht="16.5" customHeight="1">
      <c r="A7391" s="183"/>
      <c r="B7391" s="195" t="s">
        <v>8453</v>
      </c>
      <c r="C7391" s="198" t="s">
        <v>5087</v>
      </c>
      <c r="D7391" s="212" t="s">
        <v>5192</v>
      </c>
      <c r="E7391" s="269" t="s">
        <v>27</v>
      </c>
      <c r="F7391" s="195" t="s">
        <v>8012</v>
      </c>
      <c r="G7391" t="s">
        <v>8585</v>
      </c>
      <c r="H7391" s="195" t="str">
        <f>IFERROR(VLOOKUP(Table[[#This Row],[Activity Details of Assistance]],WHAT!E:F,2,FALSE),"")</f>
        <v xml:space="preserve"># of door </v>
      </c>
      <c r="I7391" s="195"/>
      <c r="J7391">
        <v>11</v>
      </c>
      <c r="K7391" t="s">
        <v>8280</v>
      </c>
      <c r="L7391" s="306" t="s">
        <v>13</v>
      </c>
      <c r="M7391" t="s">
        <v>14</v>
      </c>
      <c r="N7391" t="s">
        <v>307</v>
      </c>
      <c r="O7391" t="s">
        <v>1603</v>
      </c>
      <c r="P7391" t="s">
        <v>4685</v>
      </c>
      <c r="Q7391" s="236">
        <v>44926</v>
      </c>
      <c r="R7391" s="236">
        <v>44986</v>
      </c>
      <c r="S7391" t="s">
        <v>8452</v>
      </c>
      <c r="T7391" s="196"/>
      <c r="U7391" s="196"/>
      <c r="V7391" s="196"/>
      <c r="W7391" s="196"/>
      <c r="X7391" s="222"/>
      <c r="Y7391" t="s">
        <v>8338</v>
      </c>
      <c r="Z7391">
        <v>1718551768</v>
      </c>
      <c r="AA7391" t="s">
        <v>8339</v>
      </c>
      <c r="AB7391" s="221" t="str">
        <f>_xlfn.IFNA(IF(Table[[#This Row],[Programme Partner]]&lt;&gt;Table[[#This Row],[Implementing Partner]],CONCATENATE(Table[[#This Row],[Programme Partner]],"-",Table[[#This Row],[Implementing Partner]]),Table[[#This Row],[Programme Partner]]),"")</f>
        <v>OXFAM-DSK</v>
      </c>
    </row>
    <row r="7392" spans="1:28" ht="16.5" customHeight="1">
      <c r="A7392" s="183"/>
      <c r="B7392" s="195" t="s">
        <v>8453</v>
      </c>
      <c r="C7392" s="198" t="s">
        <v>5087</v>
      </c>
      <c r="D7392" s="212" t="s">
        <v>5192</v>
      </c>
      <c r="E7392" s="269" t="s">
        <v>27</v>
      </c>
      <c r="F7392" s="195" t="s">
        <v>8012</v>
      </c>
      <c r="G7392" t="s">
        <v>8586</v>
      </c>
      <c r="H7392" s="195" t="str">
        <f>IFERROR(VLOOKUP(Table[[#This Row],[Activity Details of Assistance]],WHAT!E:F,2,FALSE),"")</f>
        <v># of door</v>
      </c>
      <c r="I7392" s="195"/>
      <c r="J7392">
        <v>28</v>
      </c>
      <c r="K7392" t="s">
        <v>8280</v>
      </c>
      <c r="L7392" s="306" t="s">
        <v>13</v>
      </c>
      <c r="M7392" t="s">
        <v>14</v>
      </c>
      <c r="N7392" t="s">
        <v>307</v>
      </c>
      <c r="O7392" t="s">
        <v>1603</v>
      </c>
      <c r="P7392" t="s">
        <v>4685</v>
      </c>
      <c r="Q7392" s="236">
        <v>44926</v>
      </c>
      <c r="R7392" s="236">
        <v>44986</v>
      </c>
      <c r="S7392" t="s">
        <v>8452</v>
      </c>
      <c r="T7392" s="196"/>
      <c r="U7392" s="196"/>
      <c r="V7392" s="196"/>
      <c r="W7392" s="196"/>
      <c r="X7392" s="222"/>
      <c r="Y7392" t="s">
        <v>8338</v>
      </c>
      <c r="Z7392">
        <v>1718551768</v>
      </c>
      <c r="AA7392" t="s">
        <v>8339</v>
      </c>
      <c r="AB7392" s="221" t="str">
        <f>_xlfn.IFNA(IF(Table[[#This Row],[Programme Partner]]&lt;&gt;Table[[#This Row],[Implementing Partner]],CONCATENATE(Table[[#This Row],[Programme Partner]],"-",Table[[#This Row],[Implementing Partner]]),Table[[#This Row],[Programme Partner]]),"")</f>
        <v>OXFAM-DSK</v>
      </c>
    </row>
    <row r="7393" spans="1:28" ht="16.5" customHeight="1">
      <c r="A7393" s="183"/>
      <c r="B7393" s="195" t="s">
        <v>8453</v>
      </c>
      <c r="C7393" s="198" t="s">
        <v>5087</v>
      </c>
      <c r="D7393" s="212" t="s">
        <v>5192</v>
      </c>
      <c r="E7393" s="269" t="s">
        <v>27</v>
      </c>
      <c r="F7393" s="195" t="s">
        <v>8012</v>
      </c>
      <c r="G7393" t="s">
        <v>8357</v>
      </c>
      <c r="H7393" s="195" t="str">
        <f>IFERROR(VLOOKUP(Table[[#This Row],[Activity Details of Assistance]],WHAT!E:F,2,FALSE),"")</f>
        <v># of door</v>
      </c>
      <c r="I7393" s="195"/>
      <c r="J7393">
        <v>112</v>
      </c>
      <c r="K7393" t="s">
        <v>8280</v>
      </c>
      <c r="L7393" s="306" t="s">
        <v>13</v>
      </c>
      <c r="M7393" t="s">
        <v>14</v>
      </c>
      <c r="N7393" t="s">
        <v>307</v>
      </c>
      <c r="O7393" t="s">
        <v>1603</v>
      </c>
      <c r="P7393" t="s">
        <v>4685</v>
      </c>
      <c r="Q7393" s="236">
        <v>44926</v>
      </c>
      <c r="R7393" s="236">
        <v>44986</v>
      </c>
      <c r="S7393" t="s">
        <v>8452</v>
      </c>
      <c r="T7393" s="196"/>
      <c r="U7393" s="196"/>
      <c r="V7393" s="196"/>
      <c r="W7393" s="196"/>
      <c r="X7393" s="222"/>
      <c r="Y7393" t="s">
        <v>8338</v>
      </c>
      <c r="Z7393">
        <v>1718551768</v>
      </c>
      <c r="AA7393" t="s">
        <v>8339</v>
      </c>
      <c r="AB7393" s="221" t="str">
        <f>_xlfn.IFNA(IF(Table[[#This Row],[Programme Partner]]&lt;&gt;Table[[#This Row],[Implementing Partner]],CONCATENATE(Table[[#This Row],[Programme Partner]],"-",Table[[#This Row],[Implementing Partner]]),Table[[#This Row],[Programme Partner]]),"")</f>
        <v>OXFAM-DSK</v>
      </c>
    </row>
    <row r="7394" spans="1:28" ht="16.5" customHeight="1">
      <c r="A7394" s="183"/>
      <c r="B7394" s="195" t="s">
        <v>8453</v>
      </c>
      <c r="C7394" s="198" t="s">
        <v>5087</v>
      </c>
      <c r="D7394" s="212" t="s">
        <v>5192</v>
      </c>
      <c r="E7394" s="269" t="s">
        <v>27</v>
      </c>
      <c r="F7394" s="195" t="s">
        <v>8013</v>
      </c>
      <c r="G7394" t="s">
        <v>8313</v>
      </c>
      <c r="H7394" s="195" t="str">
        <f>IFERROR(VLOOKUP(Table[[#This Row],[Activity Details of Assistance]],WHAT!E:F,2,FALSE),"")</f>
        <v># of HP sessions at community level</v>
      </c>
      <c r="I7394" s="195"/>
      <c r="J7394">
        <v>20</v>
      </c>
      <c r="K7394" t="s">
        <v>8280</v>
      </c>
      <c r="L7394" s="306" t="s">
        <v>13</v>
      </c>
      <c r="M7394" t="s">
        <v>14</v>
      </c>
      <c r="N7394" t="s">
        <v>307</v>
      </c>
      <c r="O7394" t="s">
        <v>1603</v>
      </c>
      <c r="P7394" t="s">
        <v>4685</v>
      </c>
      <c r="Q7394" s="236">
        <v>44926</v>
      </c>
      <c r="R7394" s="236">
        <v>44986</v>
      </c>
      <c r="S7394" t="s">
        <v>8452</v>
      </c>
      <c r="T7394" s="196"/>
      <c r="U7394" s="196"/>
      <c r="V7394" s="196"/>
      <c r="W7394" s="196"/>
      <c r="X7394" s="222"/>
      <c r="Y7394" t="s">
        <v>8338</v>
      </c>
      <c r="Z7394">
        <v>1718551768</v>
      </c>
      <c r="AA7394" t="s">
        <v>8339</v>
      </c>
      <c r="AB7394" s="221" t="str">
        <f>_xlfn.IFNA(IF(Table[[#This Row],[Programme Partner]]&lt;&gt;Table[[#This Row],[Implementing Partner]],CONCATENATE(Table[[#This Row],[Programme Partner]],"-",Table[[#This Row],[Implementing Partner]]),Table[[#This Row],[Programme Partner]]),"")</f>
        <v>OXFAM-DSK</v>
      </c>
    </row>
    <row r="7395" spans="1:28" ht="16.5" customHeight="1">
      <c r="A7395" s="183"/>
      <c r="B7395" s="195" t="s">
        <v>8453</v>
      </c>
      <c r="C7395" s="198" t="s">
        <v>5087</v>
      </c>
      <c r="D7395" s="212" t="s">
        <v>5192</v>
      </c>
      <c r="E7395" s="269" t="s">
        <v>27</v>
      </c>
      <c r="F7395" s="195" t="s">
        <v>8013</v>
      </c>
      <c r="G7395" t="s">
        <v>8314</v>
      </c>
      <c r="H7395" s="195" t="str">
        <f>IFERROR(VLOOKUP(Table[[#This Row],[Activity Details of Assistance]],WHAT!E:F,2,FALSE),"")</f>
        <v># of HP sessions at HH level</v>
      </c>
      <c r="I7395" s="195"/>
      <c r="J7395">
        <v>150</v>
      </c>
      <c r="K7395" t="s">
        <v>8280</v>
      </c>
      <c r="L7395" s="306" t="s">
        <v>13</v>
      </c>
      <c r="M7395" t="s">
        <v>14</v>
      </c>
      <c r="N7395" t="s">
        <v>307</v>
      </c>
      <c r="O7395" t="s">
        <v>1603</v>
      </c>
      <c r="P7395" t="s">
        <v>4685</v>
      </c>
      <c r="Q7395" s="236">
        <v>44926</v>
      </c>
      <c r="R7395" s="236">
        <v>44986</v>
      </c>
      <c r="S7395" t="s">
        <v>8452</v>
      </c>
      <c r="T7395" s="196"/>
      <c r="U7395" s="196"/>
      <c r="V7395" s="196"/>
      <c r="W7395" s="196"/>
      <c r="X7395" s="222"/>
      <c r="Y7395" t="s">
        <v>8338</v>
      </c>
      <c r="Z7395">
        <v>1718551768</v>
      </c>
      <c r="AA7395" t="s">
        <v>8339</v>
      </c>
      <c r="AB7395" s="221" t="str">
        <f>_xlfn.IFNA(IF(Table[[#This Row],[Programme Partner]]&lt;&gt;Table[[#This Row],[Implementing Partner]],CONCATENATE(Table[[#This Row],[Programme Partner]],"-",Table[[#This Row],[Implementing Partner]]),Table[[#This Row],[Programme Partner]]),"")</f>
        <v>OXFAM-DSK</v>
      </c>
    </row>
    <row r="7396" spans="1:28" ht="16.5" customHeight="1">
      <c r="A7396" s="183"/>
      <c r="B7396" s="195" t="s">
        <v>8453</v>
      </c>
      <c r="C7396" s="198" t="s">
        <v>5087</v>
      </c>
      <c r="D7396" s="212" t="s">
        <v>5192</v>
      </c>
      <c r="E7396" s="269" t="s">
        <v>27</v>
      </c>
      <c r="F7396" s="195" t="s">
        <v>8013</v>
      </c>
      <c r="G7396" t="s">
        <v>8374</v>
      </c>
      <c r="H7396" s="195" t="str">
        <f>IFERROR(VLOOKUP(Table[[#This Row],[Activity Details of Assistance]],WHAT!E:F,2,FALSE),"")</f>
        <v># of HP sessions at institution level</v>
      </c>
      <c r="I7396" s="195"/>
      <c r="J7396">
        <v>5</v>
      </c>
      <c r="K7396" t="s">
        <v>8280</v>
      </c>
      <c r="L7396" s="306" t="s">
        <v>13</v>
      </c>
      <c r="M7396" t="s">
        <v>14</v>
      </c>
      <c r="N7396" t="s">
        <v>307</v>
      </c>
      <c r="O7396" t="s">
        <v>1603</v>
      </c>
      <c r="P7396" t="s">
        <v>4685</v>
      </c>
      <c r="Q7396" s="236">
        <v>44926</v>
      </c>
      <c r="R7396" s="236">
        <v>44986</v>
      </c>
      <c r="S7396" t="s">
        <v>8452</v>
      </c>
      <c r="T7396" s="196"/>
      <c r="U7396" s="196"/>
      <c r="V7396" s="196"/>
      <c r="W7396" s="196"/>
      <c r="X7396" s="222"/>
      <c r="Y7396" t="s">
        <v>8338</v>
      </c>
      <c r="Z7396">
        <v>1718551768</v>
      </c>
      <c r="AA7396" t="s">
        <v>8339</v>
      </c>
      <c r="AB7396" s="221" t="str">
        <f>_xlfn.IFNA(IF(Table[[#This Row],[Programme Partner]]&lt;&gt;Table[[#This Row],[Implementing Partner]],CONCATENATE(Table[[#This Row],[Programme Partner]],"-",Table[[#This Row],[Implementing Partner]]),Table[[#This Row],[Programme Partner]]),"")</f>
        <v>OXFAM-DSK</v>
      </c>
    </row>
    <row r="7397" spans="1:28" ht="16.5" customHeight="1">
      <c r="A7397" s="183"/>
      <c r="B7397" s="195" t="s">
        <v>8453</v>
      </c>
      <c r="C7397" s="198" t="s">
        <v>5087</v>
      </c>
      <c r="D7397" s="212" t="s">
        <v>5192</v>
      </c>
      <c r="E7397" s="269" t="s">
        <v>27</v>
      </c>
      <c r="F7397" s="195" t="s">
        <v>8013</v>
      </c>
      <c r="G7397" t="s">
        <v>8317</v>
      </c>
      <c r="H7397" s="195" t="str">
        <f>IFERROR(VLOOKUP(Table[[#This Row],[Activity Details of Assistance]],WHAT!E:F,2,FALSE),"")</f>
        <v># of estimated persons reached by mass-media campaign</v>
      </c>
      <c r="I7397" s="195"/>
      <c r="J7397">
        <v>1</v>
      </c>
      <c r="K7397" t="s">
        <v>8280</v>
      </c>
      <c r="L7397" s="306" t="s">
        <v>13</v>
      </c>
      <c r="M7397" t="s">
        <v>14</v>
      </c>
      <c r="N7397" t="s">
        <v>307</v>
      </c>
      <c r="O7397" t="s">
        <v>1603</v>
      </c>
      <c r="P7397" t="s">
        <v>4685</v>
      </c>
      <c r="Q7397" s="236">
        <v>44926</v>
      </c>
      <c r="R7397" s="236">
        <v>44986</v>
      </c>
      <c r="S7397" t="s">
        <v>8452</v>
      </c>
      <c r="T7397" s="196"/>
      <c r="U7397" s="196"/>
      <c r="V7397" s="196"/>
      <c r="W7397" s="196"/>
      <c r="X7397" s="222"/>
      <c r="Y7397" t="s">
        <v>8338</v>
      </c>
      <c r="Z7397">
        <v>1718551768</v>
      </c>
      <c r="AA7397" t="s">
        <v>8339</v>
      </c>
      <c r="AB7397" s="221" t="str">
        <f>_xlfn.IFNA(IF(Table[[#This Row],[Programme Partner]]&lt;&gt;Table[[#This Row],[Implementing Partner]],CONCATENATE(Table[[#This Row],[Programme Partner]],"-",Table[[#This Row],[Implementing Partner]]),Table[[#This Row],[Programme Partner]]),"")</f>
        <v>OXFAM-DSK</v>
      </c>
    </row>
    <row r="7398" spans="1:28" ht="16.5" customHeight="1">
      <c r="A7398" s="183"/>
      <c r="B7398" s="195" t="s">
        <v>8453</v>
      </c>
      <c r="C7398" s="198" t="s">
        <v>5087</v>
      </c>
      <c r="D7398" s="212" t="s">
        <v>5192</v>
      </c>
      <c r="E7398" s="269" t="s">
        <v>27</v>
      </c>
      <c r="F7398" s="195" t="s">
        <v>8014</v>
      </c>
      <c r="G7398" t="s">
        <v>8375</v>
      </c>
      <c r="H7398" s="195" t="str">
        <f>IFERROR(VLOOKUP(Table[[#This Row],[Activity Details of Assistance]],WHAT!E:F,2,FALSE),"")</f>
        <v># of 10L bin</v>
      </c>
      <c r="I7398" s="195"/>
      <c r="J7398">
        <v>1016</v>
      </c>
      <c r="K7398" t="s">
        <v>8280</v>
      </c>
      <c r="L7398" s="306" t="s">
        <v>13</v>
      </c>
      <c r="M7398" t="s">
        <v>14</v>
      </c>
      <c r="N7398" t="s">
        <v>307</v>
      </c>
      <c r="O7398" t="s">
        <v>1603</v>
      </c>
      <c r="P7398" t="s">
        <v>4685</v>
      </c>
      <c r="Q7398" s="236">
        <v>44926</v>
      </c>
      <c r="R7398" s="236">
        <v>44986</v>
      </c>
      <c r="S7398" t="s">
        <v>8452</v>
      </c>
      <c r="T7398" s="196"/>
      <c r="U7398" s="196"/>
      <c r="V7398" s="196"/>
      <c r="W7398" s="196"/>
      <c r="X7398" s="222"/>
      <c r="Y7398" t="s">
        <v>8338</v>
      </c>
      <c r="Z7398">
        <v>1718551768</v>
      </c>
      <c r="AA7398" t="s">
        <v>8339</v>
      </c>
      <c r="AB7398" s="221" t="str">
        <f>_xlfn.IFNA(IF(Table[[#This Row],[Programme Partner]]&lt;&gt;Table[[#This Row],[Implementing Partner]],CONCATENATE(Table[[#This Row],[Programme Partner]],"-",Table[[#This Row],[Implementing Partner]]),Table[[#This Row],[Programme Partner]]),"")</f>
        <v>OXFAM-DSK</v>
      </c>
    </row>
    <row r="7399" spans="1:28" ht="16.5" customHeight="1">
      <c r="A7399" s="183"/>
      <c r="B7399" s="195" t="s">
        <v>5234</v>
      </c>
      <c r="C7399" s="198" t="s">
        <v>5234</v>
      </c>
      <c r="D7399" s="212" t="s">
        <v>8343</v>
      </c>
      <c r="E7399" s="269" t="s">
        <v>27</v>
      </c>
      <c r="F7399" s="195" t="s">
        <v>8011</v>
      </c>
      <c r="G7399" t="s">
        <v>8584</v>
      </c>
      <c r="H7399" s="195" t="str">
        <f>IFERROR(VLOOKUP(Table[[#This Row],[Activity Details of Assistance]],WHAT!E:F,2,FALSE),"")</f>
        <v># of tube well</v>
      </c>
      <c r="I7399" s="195"/>
      <c r="J7399">
        <v>21</v>
      </c>
      <c r="K7399" t="s">
        <v>8280</v>
      </c>
      <c r="L7399" s="306" t="s">
        <v>13</v>
      </c>
      <c r="M7399" t="s">
        <v>14</v>
      </c>
      <c r="N7399" t="s">
        <v>309</v>
      </c>
      <c r="O7399" t="s">
        <v>1606</v>
      </c>
      <c r="P7399" t="s">
        <v>4668</v>
      </c>
      <c r="Q7399" s="236">
        <v>44896</v>
      </c>
      <c r="R7399" s="236">
        <v>44958</v>
      </c>
      <c r="S7399" t="s">
        <v>8452</v>
      </c>
      <c r="T7399" s="196"/>
      <c r="U7399" s="196"/>
      <c r="V7399" s="196"/>
      <c r="W7399" s="196"/>
      <c r="X7399" s="222"/>
      <c r="Y7399" t="s">
        <v>8414</v>
      </c>
      <c r="Z7399">
        <v>1708521596</v>
      </c>
      <c r="AA7399" t="s">
        <v>8415</v>
      </c>
      <c r="AB7399" s="221" t="str">
        <f>_xlfn.IFNA(IF(Table[[#This Row],[Programme Partner]]&lt;&gt;Table[[#This Row],[Implementing Partner]],CONCATENATE(Table[[#This Row],[Programme Partner]],"-",Table[[#This Row],[Implementing Partner]]),Table[[#This Row],[Programme Partner]]),"")</f>
        <v>SCI</v>
      </c>
    </row>
    <row r="7400" spans="1:28" ht="16.5" customHeight="1">
      <c r="A7400" s="183"/>
      <c r="B7400" s="195" t="s">
        <v>5234</v>
      </c>
      <c r="C7400" s="198" t="s">
        <v>5234</v>
      </c>
      <c r="D7400" s="212" t="s">
        <v>8343</v>
      </c>
      <c r="E7400" s="269" t="s">
        <v>27</v>
      </c>
      <c r="F7400" s="195" t="s">
        <v>8011</v>
      </c>
      <c r="G7400" t="s">
        <v>8355</v>
      </c>
      <c r="H7400" s="195" t="str">
        <f>IFERROR(VLOOKUP(Table[[#This Row],[Activity Details of Assistance]],WHAT!E:F,2,FALSE),"")</f>
        <v># of water network</v>
      </c>
      <c r="I7400" s="195"/>
      <c r="J7400">
        <v>1</v>
      </c>
      <c r="K7400" t="s">
        <v>8280</v>
      </c>
      <c r="L7400" s="306" t="s">
        <v>13</v>
      </c>
      <c r="M7400" t="s">
        <v>14</v>
      </c>
      <c r="N7400" t="s">
        <v>309</v>
      </c>
      <c r="O7400" t="s">
        <v>1606</v>
      </c>
      <c r="P7400" t="s">
        <v>4668</v>
      </c>
      <c r="Q7400" s="236">
        <v>44896</v>
      </c>
      <c r="R7400" s="236">
        <v>44958</v>
      </c>
      <c r="S7400" t="s">
        <v>8452</v>
      </c>
      <c r="T7400" s="196"/>
      <c r="U7400" s="196"/>
      <c r="V7400" s="196"/>
      <c r="W7400" s="196"/>
      <c r="X7400" s="222"/>
      <c r="Y7400" t="s">
        <v>8414</v>
      </c>
      <c r="Z7400">
        <v>1708521596</v>
      </c>
      <c r="AA7400" t="s">
        <v>8415</v>
      </c>
      <c r="AB7400" s="221" t="str">
        <f>_xlfn.IFNA(IF(Table[[#This Row],[Programme Partner]]&lt;&gt;Table[[#This Row],[Implementing Partner]],CONCATENATE(Table[[#This Row],[Programme Partner]],"-",Table[[#This Row],[Implementing Partner]]),Table[[#This Row],[Programme Partner]]),"")</f>
        <v>SCI</v>
      </c>
    </row>
    <row r="7401" spans="1:28" ht="16.5" customHeight="1">
      <c r="A7401" s="183"/>
      <c r="B7401" s="195" t="s">
        <v>5234</v>
      </c>
      <c r="C7401" s="198" t="s">
        <v>5234</v>
      </c>
      <c r="D7401" s="212" t="s">
        <v>8343</v>
      </c>
      <c r="E7401" s="269" t="s">
        <v>27</v>
      </c>
      <c r="F7401" s="195" t="s">
        <v>8012</v>
      </c>
      <c r="G7401" t="s">
        <v>8585</v>
      </c>
      <c r="H7401" s="195" t="str">
        <f>IFERROR(VLOOKUP(Table[[#This Row],[Activity Details of Assistance]],WHAT!E:F,2,FALSE),"")</f>
        <v xml:space="preserve"># of door </v>
      </c>
      <c r="I7401" s="195"/>
      <c r="J7401">
        <v>4</v>
      </c>
      <c r="K7401" t="s">
        <v>8280</v>
      </c>
      <c r="L7401" s="306" t="s">
        <v>13</v>
      </c>
      <c r="M7401" t="s">
        <v>14</v>
      </c>
      <c r="N7401" t="s">
        <v>309</v>
      </c>
      <c r="O7401" t="s">
        <v>1606</v>
      </c>
      <c r="P7401" t="s">
        <v>4668</v>
      </c>
      <c r="Q7401" s="236">
        <v>44896</v>
      </c>
      <c r="R7401" s="236">
        <v>44958</v>
      </c>
      <c r="S7401" t="s">
        <v>8452</v>
      </c>
      <c r="T7401" s="196"/>
      <c r="U7401" s="196"/>
      <c r="V7401" s="196"/>
      <c r="W7401" s="196"/>
      <c r="X7401" s="222"/>
      <c r="Y7401" t="s">
        <v>8414</v>
      </c>
      <c r="Z7401">
        <v>1708521596</v>
      </c>
      <c r="AA7401" t="s">
        <v>8415</v>
      </c>
      <c r="AB7401" s="221" t="str">
        <f>_xlfn.IFNA(IF(Table[[#This Row],[Programme Partner]]&lt;&gt;Table[[#This Row],[Implementing Partner]],CONCATENATE(Table[[#This Row],[Programme Partner]],"-",Table[[#This Row],[Implementing Partner]]),Table[[#This Row],[Programme Partner]]),"")</f>
        <v>SCI</v>
      </c>
    </row>
    <row r="7402" spans="1:28" ht="16.5" customHeight="1">
      <c r="A7402" s="183"/>
      <c r="B7402" s="195" t="s">
        <v>5234</v>
      </c>
      <c r="C7402" s="198" t="s">
        <v>5234</v>
      </c>
      <c r="D7402" s="212" t="s">
        <v>8343</v>
      </c>
      <c r="E7402" s="269" t="s">
        <v>27</v>
      </c>
      <c r="F7402" s="195" t="s">
        <v>8012</v>
      </c>
      <c r="G7402" t="s">
        <v>8586</v>
      </c>
      <c r="H7402" s="195" t="str">
        <f>IFERROR(VLOOKUP(Table[[#This Row],[Activity Details of Assistance]],WHAT!E:F,2,FALSE),"")</f>
        <v># of door</v>
      </c>
      <c r="I7402" s="195"/>
      <c r="J7402">
        <v>11</v>
      </c>
      <c r="K7402" t="s">
        <v>8280</v>
      </c>
      <c r="L7402" s="306" t="s">
        <v>13</v>
      </c>
      <c r="M7402" t="s">
        <v>14</v>
      </c>
      <c r="N7402" t="s">
        <v>309</v>
      </c>
      <c r="O7402" t="s">
        <v>1606</v>
      </c>
      <c r="P7402" t="s">
        <v>4668</v>
      </c>
      <c r="Q7402" s="236">
        <v>44896</v>
      </c>
      <c r="R7402" s="236">
        <v>44958</v>
      </c>
      <c r="S7402" t="s">
        <v>8452</v>
      </c>
      <c r="T7402" s="196"/>
      <c r="U7402" s="196"/>
      <c r="V7402" s="196"/>
      <c r="W7402" s="196"/>
      <c r="X7402" s="222"/>
      <c r="Y7402" t="s">
        <v>8414</v>
      </c>
      <c r="Z7402">
        <v>1708521596</v>
      </c>
      <c r="AA7402" t="s">
        <v>8415</v>
      </c>
      <c r="AB7402" s="221" t="str">
        <f>_xlfn.IFNA(IF(Table[[#This Row],[Programme Partner]]&lt;&gt;Table[[#This Row],[Implementing Partner]],CONCATENATE(Table[[#This Row],[Programme Partner]],"-",Table[[#This Row],[Implementing Partner]]),Table[[#This Row],[Programme Partner]]),"")</f>
        <v>SCI</v>
      </c>
    </row>
    <row r="7403" spans="1:28" ht="16.5" customHeight="1">
      <c r="A7403" s="183"/>
      <c r="B7403" s="195" t="s">
        <v>5234</v>
      </c>
      <c r="C7403" s="198" t="s">
        <v>5234</v>
      </c>
      <c r="D7403" s="212" t="s">
        <v>8343</v>
      </c>
      <c r="E7403" s="269" t="s">
        <v>27</v>
      </c>
      <c r="F7403" s="195" t="s">
        <v>8013</v>
      </c>
      <c r="G7403" t="s">
        <v>8313</v>
      </c>
      <c r="H7403" s="195" t="str">
        <f>IFERROR(VLOOKUP(Table[[#This Row],[Activity Details of Assistance]],WHAT!E:F,2,FALSE),"")</f>
        <v># of HP sessions at community level</v>
      </c>
      <c r="I7403" s="195"/>
      <c r="J7403">
        <v>15</v>
      </c>
      <c r="K7403" t="s">
        <v>8280</v>
      </c>
      <c r="L7403" s="306" t="s">
        <v>13</v>
      </c>
      <c r="M7403" t="s">
        <v>14</v>
      </c>
      <c r="N7403" t="s">
        <v>309</v>
      </c>
      <c r="O7403" t="s">
        <v>1606</v>
      </c>
      <c r="P7403" t="s">
        <v>4668</v>
      </c>
      <c r="Q7403" s="236">
        <v>44896</v>
      </c>
      <c r="R7403" s="236">
        <v>44958</v>
      </c>
      <c r="S7403" t="s">
        <v>8452</v>
      </c>
      <c r="T7403" s="196"/>
      <c r="U7403" s="196"/>
      <c r="V7403" s="196"/>
      <c r="W7403" s="196"/>
      <c r="X7403" s="222"/>
      <c r="Y7403" t="s">
        <v>8414</v>
      </c>
      <c r="Z7403">
        <v>1708521596</v>
      </c>
      <c r="AA7403" t="s">
        <v>8415</v>
      </c>
      <c r="AB7403" s="221" t="str">
        <f>_xlfn.IFNA(IF(Table[[#This Row],[Programme Partner]]&lt;&gt;Table[[#This Row],[Implementing Partner]],CONCATENATE(Table[[#This Row],[Programme Partner]],"-",Table[[#This Row],[Implementing Partner]]),Table[[#This Row],[Programme Partner]]),"")</f>
        <v>SCI</v>
      </c>
    </row>
    <row r="7404" spans="1:28" ht="16.5" customHeight="1">
      <c r="A7404" s="183"/>
      <c r="B7404" s="195" t="s">
        <v>5234</v>
      </c>
      <c r="C7404" s="198" t="s">
        <v>5234</v>
      </c>
      <c r="D7404" s="212" t="s">
        <v>8343</v>
      </c>
      <c r="E7404" s="269" t="s">
        <v>27</v>
      </c>
      <c r="F7404" s="195" t="s">
        <v>8014</v>
      </c>
      <c r="G7404" t="s">
        <v>8358</v>
      </c>
      <c r="H7404" s="195" t="str">
        <f>IFERROR(VLOOKUP(Table[[#This Row],[Activity Details of Assistance]],WHAT!E:F,2,FALSE),"")</f>
        <v># of campaign per camp </v>
      </c>
      <c r="I7404" s="195"/>
      <c r="J7404">
        <v>2</v>
      </c>
      <c r="K7404" t="s">
        <v>8280</v>
      </c>
      <c r="L7404" s="306" t="s">
        <v>13</v>
      </c>
      <c r="M7404" t="s">
        <v>14</v>
      </c>
      <c r="N7404" t="s">
        <v>309</v>
      </c>
      <c r="O7404" t="s">
        <v>1606</v>
      </c>
      <c r="P7404" t="s">
        <v>4668</v>
      </c>
      <c r="Q7404" s="236">
        <v>44896</v>
      </c>
      <c r="R7404" s="236">
        <v>44958</v>
      </c>
      <c r="S7404" t="s">
        <v>8452</v>
      </c>
      <c r="T7404" s="196"/>
      <c r="U7404" s="196"/>
      <c r="V7404" s="196"/>
      <c r="W7404" s="196"/>
      <c r="X7404" s="222"/>
      <c r="Y7404" t="s">
        <v>8414</v>
      </c>
      <c r="Z7404">
        <v>1708521596</v>
      </c>
      <c r="AA7404" t="s">
        <v>8415</v>
      </c>
      <c r="AB7404" s="221" t="str">
        <f>_xlfn.IFNA(IF(Table[[#This Row],[Programme Partner]]&lt;&gt;Table[[#This Row],[Implementing Partner]],CONCATENATE(Table[[#This Row],[Programme Partner]],"-",Table[[#This Row],[Implementing Partner]]),Table[[#This Row],[Programme Partner]]),"")</f>
        <v>SCI</v>
      </c>
    </row>
    <row r="7405" spans="1:28" ht="16.5" customHeight="1">
      <c r="A7405" s="183"/>
      <c r="B7405" s="195" t="s">
        <v>8323</v>
      </c>
      <c r="C7405" s="198" t="s">
        <v>8323</v>
      </c>
      <c r="D7405" s="212" t="s">
        <v>8704</v>
      </c>
      <c r="E7405" s="269" t="s">
        <v>27</v>
      </c>
      <c r="F7405" s="195" t="s">
        <v>8012</v>
      </c>
      <c r="G7405" t="s">
        <v>8585</v>
      </c>
      <c r="H7405" s="195" t="str">
        <f>IFERROR(VLOOKUP(Table[[#This Row],[Activity Details of Assistance]],WHAT!E:F,2,FALSE),"")</f>
        <v xml:space="preserve"># of door </v>
      </c>
      <c r="I7405" s="195"/>
      <c r="J7405">
        <v>4</v>
      </c>
      <c r="K7405" t="s">
        <v>8280</v>
      </c>
      <c r="L7405" s="306" t="s">
        <v>13</v>
      </c>
      <c r="M7405" t="s">
        <v>14</v>
      </c>
      <c r="N7405" t="s">
        <v>307</v>
      </c>
      <c r="O7405" t="s">
        <v>1599</v>
      </c>
      <c r="P7405" t="s">
        <v>4723</v>
      </c>
      <c r="Q7405" s="236">
        <v>44896</v>
      </c>
      <c r="R7405" s="236">
        <v>45139</v>
      </c>
      <c r="S7405" t="s">
        <v>8452</v>
      </c>
      <c r="T7405" s="196"/>
      <c r="U7405" s="196"/>
      <c r="V7405" s="196"/>
      <c r="W7405" s="196"/>
      <c r="X7405" s="222"/>
      <c r="Y7405" t="s">
        <v>8328</v>
      </c>
      <c r="Z7405">
        <v>1712651648</v>
      </c>
      <c r="AA7405" t="s">
        <v>8329</v>
      </c>
      <c r="AB7405" s="221" t="str">
        <f>_xlfn.IFNA(IF(Table[[#This Row],[Programme Partner]]&lt;&gt;Table[[#This Row],[Implementing Partner]],CONCATENATE(Table[[#This Row],[Programme Partner]],"-",Table[[#This Row],[Implementing Partner]]),Table[[#This Row],[Programme Partner]]),"")</f>
        <v>TDH</v>
      </c>
    </row>
    <row r="7406" spans="1:28" ht="16.5" customHeight="1">
      <c r="A7406" s="183"/>
      <c r="B7406" s="195" t="s">
        <v>8323</v>
      </c>
      <c r="C7406" s="198" t="s">
        <v>8323</v>
      </c>
      <c r="D7406" s="212" t="s">
        <v>8704</v>
      </c>
      <c r="E7406" s="269" t="s">
        <v>27</v>
      </c>
      <c r="F7406" s="195" t="s">
        <v>8012</v>
      </c>
      <c r="G7406" t="s">
        <v>8359</v>
      </c>
      <c r="H7406" s="195" t="str">
        <f>IFERROR(VLOOKUP(Table[[#This Row],[Activity Details of Assistance]],WHAT!E:F,2,FALSE),"")</f>
        <v># of FSM Site</v>
      </c>
      <c r="I7406" s="195"/>
      <c r="J7406">
        <v>1</v>
      </c>
      <c r="K7406" t="s">
        <v>8280</v>
      </c>
      <c r="L7406" s="306" t="s">
        <v>13</v>
      </c>
      <c r="M7406" t="s">
        <v>14</v>
      </c>
      <c r="N7406" t="s">
        <v>307</v>
      </c>
      <c r="O7406" t="s">
        <v>1599</v>
      </c>
      <c r="P7406" t="s">
        <v>4723</v>
      </c>
      <c r="Q7406" s="236">
        <v>44896</v>
      </c>
      <c r="R7406" s="236">
        <v>45139</v>
      </c>
      <c r="S7406" t="s">
        <v>8452</v>
      </c>
      <c r="T7406" s="196"/>
      <c r="U7406" s="196"/>
      <c r="V7406" s="196"/>
      <c r="W7406" s="196"/>
      <c r="X7406" s="222"/>
      <c r="Y7406" t="s">
        <v>8328</v>
      </c>
      <c r="Z7406">
        <v>1712651648</v>
      </c>
      <c r="AA7406" t="s">
        <v>8329</v>
      </c>
      <c r="AB7406" s="221" t="str">
        <f>_xlfn.IFNA(IF(Table[[#This Row],[Programme Partner]]&lt;&gt;Table[[#This Row],[Implementing Partner]],CONCATENATE(Table[[#This Row],[Programme Partner]],"-",Table[[#This Row],[Implementing Partner]]),Table[[#This Row],[Programme Partner]]),"")</f>
        <v>TDH</v>
      </c>
    </row>
    <row r="7407" spans="1:28" ht="16.5" customHeight="1">
      <c r="A7407" s="183"/>
      <c r="B7407" s="195" t="s">
        <v>8323</v>
      </c>
      <c r="C7407" s="198" t="s">
        <v>8323</v>
      </c>
      <c r="D7407" s="212" t="s">
        <v>8704</v>
      </c>
      <c r="E7407" s="269" t="s">
        <v>27</v>
      </c>
      <c r="F7407" s="195" t="s">
        <v>8012</v>
      </c>
      <c r="G7407" t="s">
        <v>8356</v>
      </c>
      <c r="H7407" s="195" t="str">
        <f>IFERROR(VLOOKUP(Table[[#This Row],[Activity Details of Assistance]],WHAT!E:F,2,FALSE),"")</f>
        <v># of FSM Site</v>
      </c>
      <c r="I7407" s="195"/>
      <c r="J7407">
        <v>1</v>
      </c>
      <c r="K7407" t="s">
        <v>8280</v>
      </c>
      <c r="L7407" s="306" t="s">
        <v>13</v>
      </c>
      <c r="M7407" t="s">
        <v>14</v>
      </c>
      <c r="N7407" t="s">
        <v>307</v>
      </c>
      <c r="O7407" t="s">
        <v>1599</v>
      </c>
      <c r="P7407" t="s">
        <v>4723</v>
      </c>
      <c r="Q7407" s="236">
        <v>44896</v>
      </c>
      <c r="R7407" s="236">
        <v>45139</v>
      </c>
      <c r="S7407" t="s">
        <v>8452</v>
      </c>
      <c r="T7407" s="196"/>
      <c r="U7407" s="196"/>
      <c r="V7407" s="196"/>
      <c r="W7407" s="196"/>
      <c r="X7407" s="222"/>
      <c r="Y7407" t="s">
        <v>8328</v>
      </c>
      <c r="Z7407">
        <v>1712651648</v>
      </c>
      <c r="AA7407" t="s">
        <v>8329</v>
      </c>
      <c r="AB7407" s="221" t="str">
        <f>_xlfn.IFNA(IF(Table[[#This Row],[Programme Partner]]&lt;&gt;Table[[#This Row],[Implementing Partner]],CONCATENATE(Table[[#This Row],[Programme Partner]],"-",Table[[#This Row],[Implementing Partner]]),Table[[#This Row],[Programme Partner]]),"")</f>
        <v>TDH</v>
      </c>
    </row>
    <row r="7408" spans="1:28" ht="16.5" customHeight="1">
      <c r="A7408" s="183"/>
      <c r="B7408" s="195" t="s">
        <v>8323</v>
      </c>
      <c r="C7408" s="198" t="s">
        <v>8323</v>
      </c>
      <c r="D7408" s="212" t="s">
        <v>8704</v>
      </c>
      <c r="E7408" s="269" t="s">
        <v>27</v>
      </c>
      <c r="F7408" s="195" t="s">
        <v>8012</v>
      </c>
      <c r="G7408" t="s">
        <v>8586</v>
      </c>
      <c r="H7408" s="195" t="str">
        <f>IFERROR(VLOOKUP(Table[[#This Row],[Activity Details of Assistance]],WHAT!E:F,2,FALSE),"")</f>
        <v># of door</v>
      </c>
      <c r="I7408" s="195"/>
      <c r="J7408">
        <v>10</v>
      </c>
      <c r="K7408" t="s">
        <v>8280</v>
      </c>
      <c r="L7408" s="306" t="s">
        <v>13</v>
      </c>
      <c r="M7408" t="s">
        <v>14</v>
      </c>
      <c r="N7408" t="s">
        <v>307</v>
      </c>
      <c r="O7408" t="s">
        <v>1599</v>
      </c>
      <c r="P7408" t="s">
        <v>4723</v>
      </c>
      <c r="Q7408" s="236">
        <v>44896</v>
      </c>
      <c r="R7408" s="236">
        <v>45139</v>
      </c>
      <c r="S7408" t="s">
        <v>8452</v>
      </c>
      <c r="T7408" s="196"/>
      <c r="U7408" s="196"/>
      <c r="V7408" s="196"/>
      <c r="W7408" s="196"/>
      <c r="X7408" s="222"/>
      <c r="Y7408" t="s">
        <v>8328</v>
      </c>
      <c r="Z7408">
        <v>1712651648</v>
      </c>
      <c r="AA7408" t="s">
        <v>8329</v>
      </c>
      <c r="AB7408" s="221" t="str">
        <f>_xlfn.IFNA(IF(Table[[#This Row],[Programme Partner]]&lt;&gt;Table[[#This Row],[Implementing Partner]],CONCATENATE(Table[[#This Row],[Programme Partner]],"-",Table[[#This Row],[Implementing Partner]]),Table[[#This Row],[Programme Partner]]),"")</f>
        <v>TDH</v>
      </c>
    </row>
    <row r="7409" spans="1:28" ht="16.5" customHeight="1">
      <c r="A7409" s="183"/>
      <c r="B7409" s="195" t="s">
        <v>8323</v>
      </c>
      <c r="C7409" s="198" t="s">
        <v>8323</v>
      </c>
      <c r="D7409" s="212" t="s">
        <v>8704</v>
      </c>
      <c r="E7409" s="269" t="s">
        <v>27</v>
      </c>
      <c r="F7409" s="195" t="s">
        <v>8012</v>
      </c>
      <c r="G7409" t="s">
        <v>8357</v>
      </c>
      <c r="H7409" s="195" t="str">
        <f>IFERROR(VLOOKUP(Table[[#This Row],[Activity Details of Assistance]],WHAT!E:F,2,FALSE),"")</f>
        <v># of door</v>
      </c>
      <c r="I7409" s="195"/>
      <c r="J7409">
        <v>56</v>
      </c>
      <c r="K7409" t="s">
        <v>8280</v>
      </c>
      <c r="L7409" s="306" t="s">
        <v>13</v>
      </c>
      <c r="M7409" t="s">
        <v>14</v>
      </c>
      <c r="N7409" t="s">
        <v>307</v>
      </c>
      <c r="O7409" t="s">
        <v>1599</v>
      </c>
      <c r="P7409" t="s">
        <v>4723</v>
      </c>
      <c r="Q7409" s="236">
        <v>44896</v>
      </c>
      <c r="R7409" s="236">
        <v>45139</v>
      </c>
      <c r="S7409" t="s">
        <v>8452</v>
      </c>
      <c r="T7409" s="196"/>
      <c r="U7409" s="196"/>
      <c r="V7409" s="196"/>
      <c r="W7409" s="196"/>
      <c r="X7409" s="222"/>
      <c r="Y7409" t="s">
        <v>8328</v>
      </c>
      <c r="Z7409">
        <v>1712651648</v>
      </c>
      <c r="AA7409" t="s">
        <v>8329</v>
      </c>
      <c r="AB7409" s="221" t="str">
        <f>_xlfn.IFNA(IF(Table[[#This Row],[Programme Partner]]&lt;&gt;Table[[#This Row],[Implementing Partner]],CONCATENATE(Table[[#This Row],[Programme Partner]],"-",Table[[#This Row],[Implementing Partner]]),Table[[#This Row],[Programme Partner]]),"")</f>
        <v>TDH</v>
      </c>
    </row>
    <row r="7410" spans="1:28" ht="16.5" customHeight="1">
      <c r="A7410" s="183"/>
      <c r="B7410" s="195" t="s">
        <v>8323</v>
      </c>
      <c r="C7410" s="198" t="s">
        <v>8323</v>
      </c>
      <c r="D7410" s="212" t="s">
        <v>8704</v>
      </c>
      <c r="E7410" s="269" t="s">
        <v>27</v>
      </c>
      <c r="F7410" s="195" t="s">
        <v>8013</v>
      </c>
      <c r="G7410" t="s">
        <v>8314</v>
      </c>
      <c r="H7410" s="195" t="str">
        <f>IFERROR(VLOOKUP(Table[[#This Row],[Activity Details of Assistance]],WHAT!E:F,2,FALSE),"")</f>
        <v># of HP sessions at HH level</v>
      </c>
      <c r="I7410" s="195"/>
      <c r="J7410">
        <v>144</v>
      </c>
      <c r="K7410" t="s">
        <v>8280</v>
      </c>
      <c r="L7410" s="306" t="s">
        <v>13</v>
      </c>
      <c r="M7410" t="s">
        <v>14</v>
      </c>
      <c r="N7410" t="s">
        <v>307</v>
      </c>
      <c r="O7410" t="s">
        <v>1599</v>
      </c>
      <c r="P7410" t="s">
        <v>4723</v>
      </c>
      <c r="Q7410" s="236">
        <v>44896</v>
      </c>
      <c r="R7410" s="236">
        <v>45139</v>
      </c>
      <c r="S7410" t="s">
        <v>8452</v>
      </c>
      <c r="T7410" s="196"/>
      <c r="U7410" s="196"/>
      <c r="V7410" s="196"/>
      <c r="W7410" s="196"/>
      <c r="X7410" s="222"/>
      <c r="Y7410" t="s">
        <v>8328</v>
      </c>
      <c r="Z7410">
        <v>1712651648</v>
      </c>
      <c r="AA7410" t="s">
        <v>8329</v>
      </c>
      <c r="AB7410" s="221" t="str">
        <f>_xlfn.IFNA(IF(Table[[#This Row],[Programme Partner]]&lt;&gt;Table[[#This Row],[Implementing Partner]],CONCATENATE(Table[[#This Row],[Programme Partner]],"-",Table[[#This Row],[Implementing Partner]]),Table[[#This Row],[Programme Partner]]),"")</f>
        <v>TDH</v>
      </c>
    </row>
    <row r="7411" spans="1:28" ht="16.5" customHeight="1">
      <c r="A7411" s="183"/>
      <c r="B7411" s="195" t="s">
        <v>8323</v>
      </c>
      <c r="C7411" s="198" t="s">
        <v>8323</v>
      </c>
      <c r="D7411" s="212" t="s">
        <v>8704</v>
      </c>
      <c r="E7411" s="269" t="s">
        <v>27</v>
      </c>
      <c r="F7411" s="195" t="s">
        <v>8013</v>
      </c>
      <c r="G7411" t="s">
        <v>8442</v>
      </c>
      <c r="H7411" s="195" t="str">
        <f>IFERROR(VLOOKUP(Table[[#This Row],[Activity Details of Assistance]],WHAT!E:F,2,FALSE),"")</f>
        <v># of facilities</v>
      </c>
      <c r="I7411" s="195"/>
      <c r="J7411">
        <v>105</v>
      </c>
      <c r="K7411" t="s">
        <v>8280</v>
      </c>
      <c r="L7411" s="306" t="s">
        <v>13</v>
      </c>
      <c r="M7411" t="s">
        <v>14</v>
      </c>
      <c r="N7411" t="s">
        <v>307</v>
      </c>
      <c r="O7411" t="s">
        <v>1599</v>
      </c>
      <c r="P7411" t="s">
        <v>4723</v>
      </c>
      <c r="Q7411" s="236">
        <v>44896</v>
      </c>
      <c r="R7411" s="236">
        <v>45139</v>
      </c>
      <c r="S7411" t="s">
        <v>8452</v>
      </c>
      <c r="T7411" s="196"/>
      <c r="U7411" s="196"/>
      <c r="V7411" s="196"/>
      <c r="W7411" s="196"/>
      <c r="X7411" s="222"/>
      <c r="Y7411" t="s">
        <v>8328</v>
      </c>
      <c r="Z7411">
        <v>1712651648</v>
      </c>
      <c r="AA7411" t="s">
        <v>8329</v>
      </c>
      <c r="AB7411" s="221" t="str">
        <f>_xlfn.IFNA(IF(Table[[#This Row],[Programme Partner]]&lt;&gt;Table[[#This Row],[Implementing Partner]],CONCATENATE(Table[[#This Row],[Programme Partner]],"-",Table[[#This Row],[Implementing Partner]]),Table[[#This Row],[Programme Partner]]),"")</f>
        <v>TDH</v>
      </c>
    </row>
    <row r="7412" spans="1:28" ht="16.5" customHeight="1">
      <c r="A7412" s="183"/>
      <c r="B7412" s="195" t="s">
        <v>8323</v>
      </c>
      <c r="C7412" s="198" t="s">
        <v>8323</v>
      </c>
      <c r="D7412" s="212" t="s">
        <v>8704</v>
      </c>
      <c r="E7412" s="269" t="s">
        <v>27</v>
      </c>
      <c r="F7412" s="195" t="s">
        <v>8014</v>
      </c>
      <c r="G7412" s="103" t="s">
        <v>8361</v>
      </c>
      <c r="H7412" s="195" t="str">
        <f>IFERROR(VLOOKUP(Table[[#This Row],[Activity Details of Assistance]],WHAT!E:F,2,FALSE),"")</f>
        <v># of plant</v>
      </c>
      <c r="I7412" s="195"/>
      <c r="J7412">
        <v>1</v>
      </c>
      <c r="K7412" t="s">
        <v>8280</v>
      </c>
      <c r="L7412" s="306" t="s">
        <v>13</v>
      </c>
      <c r="M7412" t="s">
        <v>14</v>
      </c>
      <c r="N7412" t="s">
        <v>307</v>
      </c>
      <c r="O7412" t="s">
        <v>1599</v>
      </c>
      <c r="P7412" t="s">
        <v>4723</v>
      </c>
      <c r="Q7412" s="236">
        <v>44896</v>
      </c>
      <c r="R7412" s="236">
        <v>45139</v>
      </c>
      <c r="S7412" t="s">
        <v>8452</v>
      </c>
      <c r="T7412" s="196"/>
      <c r="U7412" s="196"/>
      <c r="V7412" s="196"/>
      <c r="W7412" s="196"/>
      <c r="X7412" s="222"/>
      <c r="Y7412" t="s">
        <v>8328</v>
      </c>
      <c r="Z7412">
        <v>1712651648</v>
      </c>
      <c r="AA7412" t="s">
        <v>8329</v>
      </c>
      <c r="AB7412" s="221" t="str">
        <f>_xlfn.IFNA(IF(Table[[#This Row],[Programme Partner]]&lt;&gt;Table[[#This Row],[Implementing Partner]],CONCATENATE(Table[[#This Row],[Programme Partner]],"-",Table[[#This Row],[Implementing Partner]]),Table[[#This Row],[Programme Partner]]),"")</f>
        <v>TDH</v>
      </c>
    </row>
    <row r="7413" spans="1:28" ht="16.5" customHeight="1">
      <c r="A7413" s="183"/>
      <c r="B7413" s="195" t="s">
        <v>5234</v>
      </c>
      <c r="C7413" s="198" t="s">
        <v>5234</v>
      </c>
      <c r="D7413" s="212" t="s">
        <v>8343</v>
      </c>
      <c r="E7413" s="269" t="s">
        <v>27</v>
      </c>
      <c r="F7413" s="195" t="s">
        <v>8011</v>
      </c>
      <c r="G7413" t="s">
        <v>8584</v>
      </c>
      <c r="H7413" s="195" t="str">
        <f>IFERROR(VLOOKUP(Table[[#This Row],[Activity Details of Assistance]],WHAT!E:F,2,FALSE),"")</f>
        <v># of tube well</v>
      </c>
      <c r="I7413" s="195"/>
      <c r="J7413">
        <v>13</v>
      </c>
      <c r="K7413" t="s">
        <v>8280</v>
      </c>
      <c r="L7413" s="306" t="s">
        <v>13</v>
      </c>
      <c r="M7413" t="s">
        <v>14</v>
      </c>
      <c r="N7413" t="s">
        <v>309</v>
      </c>
      <c r="O7413" t="s">
        <v>1606</v>
      </c>
      <c r="P7413" t="s">
        <v>4678</v>
      </c>
      <c r="Q7413" s="236">
        <v>44896</v>
      </c>
      <c r="R7413" s="236">
        <v>44958</v>
      </c>
      <c r="S7413" t="s">
        <v>8452</v>
      </c>
      <c r="T7413" s="196"/>
      <c r="U7413" s="196"/>
      <c r="V7413" s="196"/>
      <c r="W7413" s="196"/>
      <c r="X7413" s="222"/>
      <c r="Y7413" t="s">
        <v>8414</v>
      </c>
      <c r="Z7413">
        <v>1708521596</v>
      </c>
      <c r="AA7413" t="s">
        <v>8415</v>
      </c>
      <c r="AB7413" s="221" t="str">
        <f>_xlfn.IFNA(IF(Table[[#This Row],[Programme Partner]]&lt;&gt;Table[[#This Row],[Implementing Partner]],CONCATENATE(Table[[#This Row],[Programme Partner]],"-",Table[[#This Row],[Implementing Partner]]),Table[[#This Row],[Programme Partner]]),"")</f>
        <v>SCI</v>
      </c>
    </row>
    <row r="7414" spans="1:28" ht="16.5" customHeight="1">
      <c r="A7414" s="183"/>
      <c r="B7414" s="195" t="s">
        <v>5234</v>
      </c>
      <c r="C7414" s="198" t="s">
        <v>5234</v>
      </c>
      <c r="D7414" s="212" t="s">
        <v>8343</v>
      </c>
      <c r="E7414" s="269" t="s">
        <v>27</v>
      </c>
      <c r="F7414" s="195" t="s">
        <v>8012</v>
      </c>
      <c r="G7414" t="s">
        <v>8585</v>
      </c>
      <c r="H7414" s="195" t="str">
        <f>IFERROR(VLOOKUP(Table[[#This Row],[Activity Details of Assistance]],WHAT!E:F,2,FALSE),"")</f>
        <v xml:space="preserve"># of door </v>
      </c>
      <c r="I7414" s="195"/>
      <c r="J7414">
        <v>6</v>
      </c>
      <c r="K7414" t="s">
        <v>8280</v>
      </c>
      <c r="L7414" s="306" t="s">
        <v>13</v>
      </c>
      <c r="M7414" t="s">
        <v>14</v>
      </c>
      <c r="N7414" t="s">
        <v>309</v>
      </c>
      <c r="O7414" t="s">
        <v>1606</v>
      </c>
      <c r="P7414" t="s">
        <v>4678</v>
      </c>
      <c r="Q7414" s="236">
        <v>44896</v>
      </c>
      <c r="R7414" s="236">
        <v>44958</v>
      </c>
      <c r="S7414" t="s">
        <v>8452</v>
      </c>
      <c r="T7414" s="196"/>
      <c r="U7414" s="196"/>
      <c r="V7414" s="196"/>
      <c r="W7414" s="196"/>
      <c r="X7414" s="222"/>
      <c r="Y7414" t="s">
        <v>8414</v>
      </c>
      <c r="Z7414">
        <v>1708521596</v>
      </c>
      <c r="AA7414" t="s">
        <v>8415</v>
      </c>
      <c r="AB7414" s="221" t="str">
        <f>_xlfn.IFNA(IF(Table[[#This Row],[Programme Partner]]&lt;&gt;Table[[#This Row],[Implementing Partner]],CONCATENATE(Table[[#This Row],[Programme Partner]],"-",Table[[#This Row],[Implementing Partner]]),Table[[#This Row],[Programme Partner]]),"")</f>
        <v>SCI</v>
      </c>
    </row>
    <row r="7415" spans="1:28" ht="16.5" customHeight="1">
      <c r="A7415" s="183"/>
      <c r="B7415" s="195" t="s">
        <v>5234</v>
      </c>
      <c r="C7415" s="198" t="s">
        <v>5234</v>
      </c>
      <c r="D7415" s="212" t="s">
        <v>8343</v>
      </c>
      <c r="E7415" s="269" t="s">
        <v>27</v>
      </c>
      <c r="F7415" s="195" t="s">
        <v>8012</v>
      </c>
      <c r="G7415" t="s">
        <v>8359</v>
      </c>
      <c r="H7415" s="195" t="str">
        <f>IFERROR(VLOOKUP(Table[[#This Row],[Activity Details of Assistance]],WHAT!E:F,2,FALSE),"")</f>
        <v># of FSM Site</v>
      </c>
      <c r="I7415" s="195"/>
      <c r="J7415">
        <v>1</v>
      </c>
      <c r="K7415" t="s">
        <v>8280</v>
      </c>
      <c r="L7415" s="306" t="s">
        <v>13</v>
      </c>
      <c r="M7415" t="s">
        <v>14</v>
      </c>
      <c r="N7415" t="s">
        <v>309</v>
      </c>
      <c r="O7415" t="s">
        <v>1606</v>
      </c>
      <c r="P7415" t="s">
        <v>4678</v>
      </c>
      <c r="Q7415" s="236">
        <v>44896</v>
      </c>
      <c r="R7415" s="236">
        <v>44958</v>
      </c>
      <c r="S7415" t="s">
        <v>8452</v>
      </c>
      <c r="T7415" s="196"/>
      <c r="U7415" s="196"/>
      <c r="V7415" s="196"/>
      <c r="W7415" s="196"/>
      <c r="X7415" s="222"/>
      <c r="Y7415" t="s">
        <v>8414</v>
      </c>
      <c r="Z7415">
        <v>1708521596</v>
      </c>
      <c r="AA7415" t="s">
        <v>8415</v>
      </c>
      <c r="AB7415" s="221" t="str">
        <f>_xlfn.IFNA(IF(Table[[#This Row],[Programme Partner]]&lt;&gt;Table[[#This Row],[Implementing Partner]],CONCATENATE(Table[[#This Row],[Programme Partner]],"-",Table[[#This Row],[Implementing Partner]]),Table[[#This Row],[Programme Partner]]),"")</f>
        <v>SCI</v>
      </c>
    </row>
    <row r="7416" spans="1:28" ht="16.5" customHeight="1">
      <c r="A7416" s="183"/>
      <c r="B7416" s="195" t="s">
        <v>5234</v>
      </c>
      <c r="C7416" s="198" t="s">
        <v>5234</v>
      </c>
      <c r="D7416" s="212" t="s">
        <v>8343</v>
      </c>
      <c r="E7416" s="269" t="s">
        <v>27</v>
      </c>
      <c r="F7416" s="195" t="s">
        <v>8012</v>
      </c>
      <c r="G7416" t="s">
        <v>8586</v>
      </c>
      <c r="H7416" s="195" t="str">
        <f>IFERROR(VLOOKUP(Table[[#This Row],[Activity Details of Assistance]],WHAT!E:F,2,FALSE),"")</f>
        <v># of door</v>
      </c>
      <c r="I7416" s="195"/>
      <c r="J7416">
        <v>20</v>
      </c>
      <c r="K7416" t="s">
        <v>8280</v>
      </c>
      <c r="L7416" s="306" t="s">
        <v>13</v>
      </c>
      <c r="M7416" t="s">
        <v>14</v>
      </c>
      <c r="N7416" t="s">
        <v>309</v>
      </c>
      <c r="O7416" t="s">
        <v>1606</v>
      </c>
      <c r="P7416" t="s">
        <v>4678</v>
      </c>
      <c r="Q7416" s="236">
        <v>44896</v>
      </c>
      <c r="R7416" s="236">
        <v>44958</v>
      </c>
      <c r="S7416" t="s">
        <v>8452</v>
      </c>
      <c r="T7416" s="196"/>
      <c r="U7416" s="196"/>
      <c r="V7416" s="196"/>
      <c r="W7416" s="196"/>
      <c r="X7416" s="222"/>
      <c r="Y7416" t="s">
        <v>8414</v>
      </c>
      <c r="Z7416">
        <v>1708521596</v>
      </c>
      <c r="AA7416" t="s">
        <v>8415</v>
      </c>
      <c r="AB7416" s="221" t="str">
        <f>_xlfn.IFNA(IF(Table[[#This Row],[Programme Partner]]&lt;&gt;Table[[#This Row],[Implementing Partner]],CONCATENATE(Table[[#This Row],[Programme Partner]],"-",Table[[#This Row],[Implementing Partner]]),Table[[#This Row],[Programme Partner]]),"")</f>
        <v>SCI</v>
      </c>
    </row>
    <row r="7417" spans="1:28" ht="16.5" customHeight="1">
      <c r="A7417" s="183"/>
      <c r="B7417" s="195" t="s">
        <v>5234</v>
      </c>
      <c r="C7417" s="198" t="s">
        <v>5234</v>
      </c>
      <c r="D7417" s="212" t="s">
        <v>8343</v>
      </c>
      <c r="E7417" s="269" t="s">
        <v>27</v>
      </c>
      <c r="F7417" s="195" t="s">
        <v>8012</v>
      </c>
      <c r="G7417" t="s">
        <v>8357</v>
      </c>
      <c r="H7417" s="195" t="str">
        <f>IFERROR(VLOOKUP(Table[[#This Row],[Activity Details of Assistance]],WHAT!E:F,2,FALSE),"")</f>
        <v># of door</v>
      </c>
      <c r="I7417" s="195"/>
      <c r="J7417">
        <v>11</v>
      </c>
      <c r="K7417" t="s">
        <v>8280</v>
      </c>
      <c r="L7417" s="306" t="s">
        <v>13</v>
      </c>
      <c r="M7417" t="s">
        <v>14</v>
      </c>
      <c r="N7417" t="s">
        <v>309</v>
      </c>
      <c r="O7417" t="s">
        <v>1606</v>
      </c>
      <c r="P7417" t="s">
        <v>4678</v>
      </c>
      <c r="Q7417" s="236">
        <v>44896</v>
      </c>
      <c r="R7417" s="236">
        <v>44958</v>
      </c>
      <c r="S7417" t="s">
        <v>8452</v>
      </c>
      <c r="T7417" s="196"/>
      <c r="U7417" s="196"/>
      <c r="V7417" s="196"/>
      <c r="W7417" s="196"/>
      <c r="X7417" s="222"/>
      <c r="Y7417" t="s">
        <v>8414</v>
      </c>
      <c r="Z7417">
        <v>1708521596</v>
      </c>
      <c r="AA7417" t="s">
        <v>8415</v>
      </c>
      <c r="AB7417" s="221" t="str">
        <f>_xlfn.IFNA(IF(Table[[#This Row],[Programme Partner]]&lt;&gt;Table[[#This Row],[Implementing Partner]],CONCATENATE(Table[[#This Row],[Programme Partner]],"-",Table[[#This Row],[Implementing Partner]]),Table[[#This Row],[Programme Partner]]),"")</f>
        <v>SCI</v>
      </c>
    </row>
    <row r="7418" spans="1:28" ht="16.5" customHeight="1">
      <c r="A7418" s="183"/>
      <c r="B7418" s="195" t="s">
        <v>5234</v>
      </c>
      <c r="C7418" s="198" t="s">
        <v>5234</v>
      </c>
      <c r="D7418" s="212" t="s">
        <v>8343</v>
      </c>
      <c r="E7418" s="269" t="s">
        <v>27</v>
      </c>
      <c r="F7418" s="195" t="s">
        <v>8013</v>
      </c>
      <c r="G7418" t="s">
        <v>8313</v>
      </c>
      <c r="H7418" s="195" t="str">
        <f>IFERROR(VLOOKUP(Table[[#This Row],[Activity Details of Assistance]],WHAT!E:F,2,FALSE),"")</f>
        <v># of HP sessions at community level</v>
      </c>
      <c r="I7418" s="195"/>
      <c r="J7418">
        <v>36</v>
      </c>
      <c r="K7418" t="s">
        <v>8280</v>
      </c>
      <c r="L7418" s="306" t="s">
        <v>13</v>
      </c>
      <c r="M7418" t="s">
        <v>14</v>
      </c>
      <c r="N7418" t="s">
        <v>309</v>
      </c>
      <c r="O7418" t="s">
        <v>1606</v>
      </c>
      <c r="P7418" t="s">
        <v>4678</v>
      </c>
      <c r="Q7418" s="236">
        <v>44896</v>
      </c>
      <c r="R7418" s="236">
        <v>44958</v>
      </c>
      <c r="S7418" t="s">
        <v>8452</v>
      </c>
      <c r="T7418" s="196"/>
      <c r="U7418" s="196"/>
      <c r="V7418" s="196"/>
      <c r="W7418" s="196"/>
      <c r="X7418" s="222"/>
      <c r="Y7418" t="s">
        <v>8414</v>
      </c>
      <c r="Z7418">
        <v>1708521596</v>
      </c>
      <c r="AA7418" t="s">
        <v>8415</v>
      </c>
      <c r="AB7418" s="221" t="str">
        <f>_xlfn.IFNA(IF(Table[[#This Row],[Programme Partner]]&lt;&gt;Table[[#This Row],[Implementing Partner]],CONCATENATE(Table[[#This Row],[Programme Partner]],"-",Table[[#This Row],[Implementing Partner]]),Table[[#This Row],[Programme Partner]]),"")</f>
        <v>SCI</v>
      </c>
    </row>
    <row r="7419" spans="1:28" ht="16.5" customHeight="1">
      <c r="A7419" s="183"/>
      <c r="B7419" s="195" t="s">
        <v>5234</v>
      </c>
      <c r="C7419" s="198" t="s">
        <v>5234</v>
      </c>
      <c r="D7419" s="212" t="s">
        <v>8343</v>
      </c>
      <c r="E7419" s="269" t="s">
        <v>27</v>
      </c>
      <c r="F7419" s="195" t="s">
        <v>8014</v>
      </c>
      <c r="G7419" t="s">
        <v>8358</v>
      </c>
      <c r="H7419" s="195" t="str">
        <f>IFERROR(VLOOKUP(Table[[#This Row],[Activity Details of Assistance]],WHAT!E:F,2,FALSE),"")</f>
        <v># of campaign per camp </v>
      </c>
      <c r="I7419" s="195"/>
      <c r="J7419">
        <v>2</v>
      </c>
      <c r="K7419" t="s">
        <v>8280</v>
      </c>
      <c r="L7419" s="306" t="s">
        <v>13</v>
      </c>
      <c r="M7419" t="s">
        <v>14</v>
      </c>
      <c r="N7419" t="s">
        <v>309</v>
      </c>
      <c r="O7419" t="s">
        <v>1606</v>
      </c>
      <c r="P7419" t="s">
        <v>4678</v>
      </c>
      <c r="Q7419" s="236">
        <v>44896</v>
      </c>
      <c r="R7419" s="236">
        <v>44958</v>
      </c>
      <c r="S7419" t="s">
        <v>8452</v>
      </c>
      <c r="T7419" s="196"/>
      <c r="U7419" s="196"/>
      <c r="V7419" s="196"/>
      <c r="W7419" s="196"/>
      <c r="X7419" s="222"/>
      <c r="Y7419" t="s">
        <v>8414</v>
      </c>
      <c r="Z7419">
        <v>1708521596</v>
      </c>
      <c r="AA7419" t="s">
        <v>8415</v>
      </c>
      <c r="AB7419" s="221" t="str">
        <f>_xlfn.IFNA(IF(Table[[#This Row],[Programme Partner]]&lt;&gt;Table[[#This Row],[Implementing Partner]],CONCATENATE(Table[[#This Row],[Programme Partner]],"-",Table[[#This Row],[Implementing Partner]]),Table[[#This Row],[Programme Partner]]),"")</f>
        <v>SCI</v>
      </c>
    </row>
    <row r="7420" spans="1:28" ht="16.5" customHeight="1">
      <c r="A7420" s="183"/>
      <c r="B7420" s="195" t="s">
        <v>5234</v>
      </c>
      <c r="C7420" s="198" t="s">
        <v>5234</v>
      </c>
      <c r="D7420" s="212" t="s">
        <v>8343</v>
      </c>
      <c r="E7420" s="269" t="s">
        <v>27</v>
      </c>
      <c r="F7420" s="195" t="s">
        <v>8014</v>
      </c>
      <c r="G7420" s="103" t="s">
        <v>8361</v>
      </c>
      <c r="H7420" s="195" t="str">
        <f>IFERROR(VLOOKUP(Table[[#This Row],[Activity Details of Assistance]],WHAT!E:F,2,FALSE),"")</f>
        <v># of plant</v>
      </c>
      <c r="I7420" s="195"/>
      <c r="J7420">
        <v>1</v>
      </c>
      <c r="K7420" t="s">
        <v>8280</v>
      </c>
      <c r="L7420" s="306" t="s">
        <v>13</v>
      </c>
      <c r="M7420" t="s">
        <v>14</v>
      </c>
      <c r="N7420" t="s">
        <v>309</v>
      </c>
      <c r="O7420" t="s">
        <v>1606</v>
      </c>
      <c r="P7420" t="s">
        <v>4678</v>
      </c>
      <c r="Q7420" s="236">
        <v>44896</v>
      </c>
      <c r="R7420" s="236">
        <v>44958</v>
      </c>
      <c r="S7420" t="s">
        <v>8452</v>
      </c>
      <c r="T7420" s="196"/>
      <c r="U7420" s="196"/>
      <c r="V7420" s="196"/>
      <c r="W7420" s="196"/>
      <c r="X7420" s="222"/>
      <c r="Y7420" t="s">
        <v>8414</v>
      </c>
      <c r="Z7420">
        <v>1708521596</v>
      </c>
      <c r="AA7420" t="s">
        <v>8415</v>
      </c>
      <c r="AB7420" s="221" t="str">
        <f>_xlfn.IFNA(IF(Table[[#This Row],[Programme Partner]]&lt;&gt;Table[[#This Row],[Implementing Partner]],CONCATENATE(Table[[#This Row],[Programme Partner]],"-",Table[[#This Row],[Implementing Partner]]),Table[[#This Row],[Programme Partner]]),"")</f>
        <v>SCI</v>
      </c>
    </row>
    <row r="7421" spans="1:28" ht="16.5" customHeight="1">
      <c r="A7421" s="183"/>
      <c r="B7421" s="195" t="s">
        <v>8323</v>
      </c>
      <c r="C7421" s="198" t="s">
        <v>8323</v>
      </c>
      <c r="D7421" s="212" t="s">
        <v>8704</v>
      </c>
      <c r="E7421" s="269" t="s">
        <v>27</v>
      </c>
      <c r="F7421" s="195" t="s">
        <v>8012</v>
      </c>
      <c r="G7421" t="s">
        <v>8359</v>
      </c>
      <c r="H7421" s="195" t="str">
        <f>IFERROR(VLOOKUP(Table[[#This Row],[Activity Details of Assistance]],WHAT!E:F,2,FALSE),"")</f>
        <v># of FSM Site</v>
      </c>
      <c r="I7421" s="195"/>
      <c r="J7421">
        <v>1</v>
      </c>
      <c r="K7421" t="s">
        <v>8280</v>
      </c>
      <c r="L7421" s="306" t="s">
        <v>13</v>
      </c>
      <c r="M7421" t="s">
        <v>14</v>
      </c>
      <c r="N7421" t="s">
        <v>307</v>
      </c>
      <c r="O7421" t="s">
        <v>1599</v>
      </c>
      <c r="P7421" t="s">
        <v>4726</v>
      </c>
      <c r="Q7421" s="236">
        <v>44896</v>
      </c>
      <c r="R7421" s="236">
        <v>45139</v>
      </c>
      <c r="S7421" t="s">
        <v>8452</v>
      </c>
      <c r="T7421" s="196"/>
      <c r="U7421" s="196"/>
      <c r="V7421" s="196"/>
      <c r="W7421" s="196"/>
      <c r="X7421" s="222"/>
      <c r="Y7421" t="s">
        <v>8328</v>
      </c>
      <c r="Z7421">
        <v>1712651648</v>
      </c>
      <c r="AA7421" t="s">
        <v>8329</v>
      </c>
      <c r="AB7421" s="221" t="str">
        <f>_xlfn.IFNA(IF(Table[[#This Row],[Programme Partner]]&lt;&gt;Table[[#This Row],[Implementing Partner]],CONCATENATE(Table[[#This Row],[Programme Partner]],"-",Table[[#This Row],[Implementing Partner]]),Table[[#This Row],[Programme Partner]]),"")</f>
        <v>TDH</v>
      </c>
    </row>
    <row r="7422" spans="1:28" ht="16.5" customHeight="1">
      <c r="A7422" s="183"/>
      <c r="B7422" s="195" t="s">
        <v>8323</v>
      </c>
      <c r="C7422" s="198" t="s">
        <v>8323</v>
      </c>
      <c r="D7422" s="212" t="s">
        <v>8704</v>
      </c>
      <c r="E7422" s="269" t="s">
        <v>27</v>
      </c>
      <c r="F7422" s="195" t="s">
        <v>8012</v>
      </c>
      <c r="G7422" t="s">
        <v>8356</v>
      </c>
      <c r="H7422" s="195" t="str">
        <f>IFERROR(VLOOKUP(Table[[#This Row],[Activity Details of Assistance]],WHAT!E:F,2,FALSE),"")</f>
        <v># of FSM Site</v>
      </c>
      <c r="I7422" s="195"/>
      <c r="J7422">
        <v>1</v>
      </c>
      <c r="K7422" t="s">
        <v>8280</v>
      </c>
      <c r="L7422" s="306" t="s">
        <v>13</v>
      </c>
      <c r="M7422" t="s">
        <v>14</v>
      </c>
      <c r="N7422" t="s">
        <v>307</v>
      </c>
      <c r="O7422" t="s">
        <v>1599</v>
      </c>
      <c r="P7422" t="s">
        <v>4726</v>
      </c>
      <c r="Q7422" s="236">
        <v>44896</v>
      </c>
      <c r="R7422" s="236">
        <v>45139</v>
      </c>
      <c r="S7422" t="s">
        <v>8452</v>
      </c>
      <c r="T7422" s="196"/>
      <c r="U7422" s="196"/>
      <c r="V7422" s="196"/>
      <c r="W7422" s="196"/>
      <c r="X7422" s="222"/>
      <c r="Y7422" t="s">
        <v>8328</v>
      </c>
      <c r="Z7422">
        <v>1712651648</v>
      </c>
      <c r="AA7422" t="s">
        <v>8329</v>
      </c>
      <c r="AB7422" s="221" t="str">
        <f>_xlfn.IFNA(IF(Table[[#This Row],[Programme Partner]]&lt;&gt;Table[[#This Row],[Implementing Partner]],CONCATENATE(Table[[#This Row],[Programme Partner]],"-",Table[[#This Row],[Implementing Partner]]),Table[[#This Row],[Programme Partner]]),"")</f>
        <v>TDH</v>
      </c>
    </row>
    <row r="7423" spans="1:28" ht="16.5" customHeight="1">
      <c r="A7423" s="183"/>
      <c r="B7423" s="195" t="s">
        <v>8323</v>
      </c>
      <c r="C7423" s="198" t="s">
        <v>8323</v>
      </c>
      <c r="D7423" s="212" t="s">
        <v>8704</v>
      </c>
      <c r="E7423" s="269" t="s">
        <v>27</v>
      </c>
      <c r="F7423" s="195" t="s">
        <v>8012</v>
      </c>
      <c r="G7423" t="s">
        <v>8357</v>
      </c>
      <c r="H7423" s="195" t="str">
        <f>IFERROR(VLOOKUP(Table[[#This Row],[Activity Details of Assistance]],WHAT!E:F,2,FALSE),"")</f>
        <v># of door</v>
      </c>
      <c r="I7423" s="195"/>
      <c r="J7423">
        <v>31</v>
      </c>
      <c r="K7423" t="s">
        <v>8280</v>
      </c>
      <c r="L7423" s="306" t="s">
        <v>13</v>
      </c>
      <c r="M7423" t="s">
        <v>14</v>
      </c>
      <c r="N7423" t="s">
        <v>307</v>
      </c>
      <c r="O7423" t="s">
        <v>1599</v>
      </c>
      <c r="P7423" t="s">
        <v>4726</v>
      </c>
      <c r="Q7423" s="236">
        <v>44896</v>
      </c>
      <c r="R7423" s="236">
        <v>45139</v>
      </c>
      <c r="S7423" t="s">
        <v>8452</v>
      </c>
      <c r="T7423" s="196"/>
      <c r="U7423" s="196"/>
      <c r="V7423" s="196"/>
      <c r="W7423" s="196"/>
      <c r="X7423" s="222"/>
      <c r="Y7423" t="s">
        <v>8328</v>
      </c>
      <c r="Z7423">
        <v>1712651648</v>
      </c>
      <c r="AA7423" t="s">
        <v>8329</v>
      </c>
      <c r="AB7423" s="221" t="str">
        <f>_xlfn.IFNA(IF(Table[[#This Row],[Programme Partner]]&lt;&gt;Table[[#This Row],[Implementing Partner]],CONCATENATE(Table[[#This Row],[Programme Partner]],"-",Table[[#This Row],[Implementing Partner]]),Table[[#This Row],[Programme Partner]]),"")</f>
        <v>TDH</v>
      </c>
    </row>
    <row r="7424" spans="1:28" ht="16.5" customHeight="1">
      <c r="A7424" s="183"/>
      <c r="B7424" s="195" t="s">
        <v>8323</v>
      </c>
      <c r="C7424" s="198" t="s">
        <v>8323</v>
      </c>
      <c r="D7424" s="212" t="s">
        <v>8704</v>
      </c>
      <c r="E7424" s="269" t="s">
        <v>27</v>
      </c>
      <c r="F7424" s="195" t="s">
        <v>8013</v>
      </c>
      <c r="G7424" t="s">
        <v>8442</v>
      </c>
      <c r="H7424" s="195" t="str">
        <f>IFERROR(VLOOKUP(Table[[#This Row],[Activity Details of Assistance]],WHAT!E:F,2,FALSE),"")</f>
        <v># of facilities</v>
      </c>
      <c r="I7424" s="195"/>
      <c r="J7424">
        <v>31</v>
      </c>
      <c r="K7424" t="s">
        <v>8280</v>
      </c>
      <c r="L7424" s="306" t="s">
        <v>13</v>
      </c>
      <c r="M7424" t="s">
        <v>14</v>
      </c>
      <c r="N7424" t="s">
        <v>307</v>
      </c>
      <c r="O7424" t="s">
        <v>1599</v>
      </c>
      <c r="P7424" t="s">
        <v>4726</v>
      </c>
      <c r="Q7424" s="236">
        <v>44896</v>
      </c>
      <c r="R7424" s="236">
        <v>45139</v>
      </c>
      <c r="S7424" t="s">
        <v>8452</v>
      </c>
      <c r="T7424" s="196"/>
      <c r="U7424" s="196"/>
      <c r="V7424" s="196"/>
      <c r="W7424" s="196"/>
      <c r="X7424" s="222"/>
      <c r="Y7424" t="s">
        <v>8328</v>
      </c>
      <c r="Z7424">
        <v>1712651648</v>
      </c>
      <c r="AA7424" t="s">
        <v>8329</v>
      </c>
      <c r="AB7424" s="221" t="str">
        <f>_xlfn.IFNA(IF(Table[[#This Row],[Programme Partner]]&lt;&gt;Table[[#This Row],[Implementing Partner]],CONCATENATE(Table[[#This Row],[Programme Partner]],"-",Table[[#This Row],[Implementing Partner]]),Table[[#This Row],[Programme Partner]]),"")</f>
        <v>TDH</v>
      </c>
    </row>
    <row r="7425" spans="1:28" ht="16.5" customHeight="1">
      <c r="A7425" s="183"/>
      <c r="B7425" s="195" t="s">
        <v>5234</v>
      </c>
      <c r="C7425" s="198" t="s">
        <v>5234</v>
      </c>
      <c r="D7425" s="212" t="s">
        <v>8343</v>
      </c>
      <c r="E7425" s="269" t="s">
        <v>27</v>
      </c>
      <c r="F7425" s="195" t="s">
        <v>8011</v>
      </c>
      <c r="G7425" t="s">
        <v>8355</v>
      </c>
      <c r="H7425" s="195" t="str">
        <f>IFERROR(VLOOKUP(Table[[#This Row],[Activity Details of Assistance]],WHAT!E:F,2,FALSE),"")</f>
        <v># of water network</v>
      </c>
      <c r="I7425" s="195"/>
      <c r="J7425">
        <v>1</v>
      </c>
      <c r="K7425" t="s">
        <v>8280</v>
      </c>
      <c r="L7425" s="306" t="s">
        <v>13</v>
      </c>
      <c r="M7425" t="s">
        <v>14</v>
      </c>
      <c r="N7425" t="s">
        <v>307</v>
      </c>
      <c r="O7425" t="s">
        <v>1599</v>
      </c>
      <c r="P7425" t="s">
        <v>4720</v>
      </c>
      <c r="Q7425" s="236">
        <v>44896</v>
      </c>
      <c r="R7425" s="236">
        <v>44958</v>
      </c>
      <c r="S7425" t="s">
        <v>8452</v>
      </c>
      <c r="T7425" s="196"/>
      <c r="U7425" s="196"/>
      <c r="V7425" s="196"/>
      <c r="W7425" s="196"/>
      <c r="X7425" s="222"/>
      <c r="Y7425" t="s">
        <v>8414</v>
      </c>
      <c r="Z7425">
        <v>1708521596</v>
      </c>
      <c r="AA7425" t="s">
        <v>8415</v>
      </c>
      <c r="AB7425" s="221" t="str">
        <f>_xlfn.IFNA(IF(Table[[#This Row],[Programme Partner]]&lt;&gt;Table[[#This Row],[Implementing Partner]],CONCATENATE(Table[[#This Row],[Programme Partner]],"-",Table[[#This Row],[Implementing Partner]]),Table[[#This Row],[Programme Partner]]),"")</f>
        <v>SCI</v>
      </c>
    </row>
    <row r="7426" spans="1:28" ht="16.5" customHeight="1">
      <c r="A7426" s="183"/>
      <c r="B7426" s="195" t="s">
        <v>5234</v>
      </c>
      <c r="C7426" s="198" t="s">
        <v>5234</v>
      </c>
      <c r="D7426" s="212" t="s">
        <v>8343</v>
      </c>
      <c r="E7426" s="269" t="s">
        <v>27</v>
      </c>
      <c r="F7426" s="195" t="s">
        <v>8012</v>
      </c>
      <c r="G7426" t="s">
        <v>8585</v>
      </c>
      <c r="H7426" s="195" t="str">
        <f>IFERROR(VLOOKUP(Table[[#This Row],[Activity Details of Assistance]],WHAT!E:F,2,FALSE),"")</f>
        <v xml:space="preserve"># of door </v>
      </c>
      <c r="I7426" s="195"/>
      <c r="J7426">
        <v>5</v>
      </c>
      <c r="K7426" t="s">
        <v>8280</v>
      </c>
      <c r="L7426" s="306" t="s">
        <v>13</v>
      </c>
      <c r="M7426" t="s">
        <v>14</v>
      </c>
      <c r="N7426" t="s">
        <v>307</v>
      </c>
      <c r="O7426" t="s">
        <v>1599</v>
      </c>
      <c r="P7426" t="s">
        <v>4720</v>
      </c>
      <c r="Q7426" s="236">
        <v>44896</v>
      </c>
      <c r="R7426" s="236">
        <v>44958</v>
      </c>
      <c r="S7426" t="s">
        <v>8452</v>
      </c>
      <c r="T7426" s="196"/>
      <c r="U7426" s="196"/>
      <c r="V7426" s="196"/>
      <c r="W7426" s="196"/>
      <c r="X7426" s="222"/>
      <c r="Y7426" t="s">
        <v>8414</v>
      </c>
      <c r="Z7426">
        <v>1708521596</v>
      </c>
      <c r="AA7426" t="s">
        <v>8415</v>
      </c>
      <c r="AB7426" s="221" t="str">
        <f>_xlfn.IFNA(IF(Table[[#This Row],[Programme Partner]]&lt;&gt;Table[[#This Row],[Implementing Partner]],CONCATENATE(Table[[#This Row],[Programme Partner]],"-",Table[[#This Row],[Implementing Partner]]),Table[[#This Row],[Programme Partner]]),"")</f>
        <v>SCI</v>
      </c>
    </row>
    <row r="7427" spans="1:28" ht="16.5" customHeight="1">
      <c r="A7427" s="183"/>
      <c r="B7427" s="195" t="s">
        <v>5234</v>
      </c>
      <c r="C7427" s="198" t="s">
        <v>5234</v>
      </c>
      <c r="D7427" s="212" t="s">
        <v>8343</v>
      </c>
      <c r="E7427" s="269" t="s">
        <v>27</v>
      </c>
      <c r="F7427" s="195" t="s">
        <v>8012</v>
      </c>
      <c r="G7427" t="s">
        <v>8359</v>
      </c>
      <c r="H7427" s="195" t="str">
        <f>IFERROR(VLOOKUP(Table[[#This Row],[Activity Details of Assistance]],WHAT!E:F,2,FALSE),"")</f>
        <v># of FSM Site</v>
      </c>
      <c r="I7427" s="195"/>
      <c r="J7427">
        <v>1</v>
      </c>
      <c r="K7427" t="s">
        <v>8280</v>
      </c>
      <c r="L7427" s="306" t="s">
        <v>13</v>
      </c>
      <c r="M7427" t="s">
        <v>14</v>
      </c>
      <c r="N7427" t="s">
        <v>307</v>
      </c>
      <c r="O7427" t="s">
        <v>1599</v>
      </c>
      <c r="P7427" t="s">
        <v>4720</v>
      </c>
      <c r="Q7427" s="236">
        <v>44896</v>
      </c>
      <c r="R7427" s="236">
        <v>44958</v>
      </c>
      <c r="S7427" t="s">
        <v>8452</v>
      </c>
      <c r="T7427" s="196"/>
      <c r="U7427" s="196"/>
      <c r="V7427" s="196"/>
      <c r="W7427" s="196"/>
      <c r="X7427" s="222"/>
      <c r="Y7427" t="s">
        <v>8414</v>
      </c>
      <c r="Z7427">
        <v>1708521596</v>
      </c>
      <c r="AA7427" t="s">
        <v>8415</v>
      </c>
      <c r="AB7427" s="221" t="str">
        <f>_xlfn.IFNA(IF(Table[[#This Row],[Programme Partner]]&lt;&gt;Table[[#This Row],[Implementing Partner]],CONCATENATE(Table[[#This Row],[Programme Partner]],"-",Table[[#This Row],[Implementing Partner]]),Table[[#This Row],[Programme Partner]]),"")</f>
        <v>SCI</v>
      </c>
    </row>
    <row r="7428" spans="1:28" ht="16.5" customHeight="1">
      <c r="A7428" s="183"/>
      <c r="B7428" s="195" t="s">
        <v>5234</v>
      </c>
      <c r="C7428" s="198" t="s">
        <v>5234</v>
      </c>
      <c r="D7428" s="212" t="s">
        <v>8343</v>
      </c>
      <c r="E7428" s="269" t="s">
        <v>27</v>
      </c>
      <c r="F7428" s="195" t="s">
        <v>8012</v>
      </c>
      <c r="G7428" t="s">
        <v>8586</v>
      </c>
      <c r="H7428" s="195" t="str">
        <f>IFERROR(VLOOKUP(Table[[#This Row],[Activity Details of Assistance]],WHAT!E:F,2,FALSE),"")</f>
        <v># of door</v>
      </c>
      <c r="I7428" s="195"/>
      <c r="J7428">
        <v>16</v>
      </c>
      <c r="K7428" t="s">
        <v>8280</v>
      </c>
      <c r="L7428" s="306" t="s">
        <v>13</v>
      </c>
      <c r="M7428" t="s">
        <v>14</v>
      </c>
      <c r="N7428" t="s">
        <v>307</v>
      </c>
      <c r="O7428" t="s">
        <v>1599</v>
      </c>
      <c r="P7428" t="s">
        <v>4720</v>
      </c>
      <c r="Q7428" s="236">
        <v>44896</v>
      </c>
      <c r="R7428" s="236">
        <v>44958</v>
      </c>
      <c r="S7428" t="s">
        <v>8452</v>
      </c>
      <c r="T7428" s="196"/>
      <c r="U7428" s="196"/>
      <c r="V7428" s="196"/>
      <c r="W7428" s="196"/>
      <c r="X7428" s="222"/>
      <c r="Y7428" t="s">
        <v>8414</v>
      </c>
      <c r="Z7428">
        <v>1708521596</v>
      </c>
      <c r="AA7428" t="s">
        <v>8415</v>
      </c>
      <c r="AB7428" s="221" t="str">
        <f>_xlfn.IFNA(IF(Table[[#This Row],[Programme Partner]]&lt;&gt;Table[[#This Row],[Implementing Partner]],CONCATENATE(Table[[#This Row],[Programme Partner]],"-",Table[[#This Row],[Implementing Partner]]),Table[[#This Row],[Programme Partner]]),"")</f>
        <v>SCI</v>
      </c>
    </row>
    <row r="7429" spans="1:28" ht="16.5" customHeight="1">
      <c r="A7429" s="183"/>
      <c r="B7429" s="195" t="s">
        <v>5234</v>
      </c>
      <c r="C7429" s="198" t="s">
        <v>5234</v>
      </c>
      <c r="D7429" s="212" t="s">
        <v>8343</v>
      </c>
      <c r="E7429" s="269" t="s">
        <v>27</v>
      </c>
      <c r="F7429" s="195" t="s">
        <v>8012</v>
      </c>
      <c r="G7429" t="s">
        <v>8357</v>
      </c>
      <c r="H7429" s="195" t="str">
        <f>IFERROR(VLOOKUP(Table[[#This Row],[Activity Details of Assistance]],WHAT!E:F,2,FALSE),"")</f>
        <v># of door</v>
      </c>
      <c r="I7429" s="195"/>
      <c r="J7429">
        <v>48</v>
      </c>
      <c r="K7429" t="s">
        <v>8280</v>
      </c>
      <c r="L7429" s="306" t="s">
        <v>13</v>
      </c>
      <c r="M7429" t="s">
        <v>14</v>
      </c>
      <c r="N7429" t="s">
        <v>307</v>
      </c>
      <c r="O7429" t="s">
        <v>1599</v>
      </c>
      <c r="P7429" t="s">
        <v>4720</v>
      </c>
      <c r="Q7429" s="236">
        <v>44896</v>
      </c>
      <c r="R7429" s="236">
        <v>44958</v>
      </c>
      <c r="S7429" t="s">
        <v>8452</v>
      </c>
      <c r="T7429" s="196"/>
      <c r="U7429" s="196"/>
      <c r="V7429" s="196"/>
      <c r="W7429" s="196"/>
      <c r="X7429" s="222"/>
      <c r="Y7429" t="s">
        <v>8414</v>
      </c>
      <c r="Z7429">
        <v>1708521596</v>
      </c>
      <c r="AA7429" t="s">
        <v>8415</v>
      </c>
      <c r="AB7429" s="221" t="str">
        <f>_xlfn.IFNA(IF(Table[[#This Row],[Programme Partner]]&lt;&gt;Table[[#This Row],[Implementing Partner]],CONCATENATE(Table[[#This Row],[Programme Partner]],"-",Table[[#This Row],[Implementing Partner]]),Table[[#This Row],[Programme Partner]]),"")</f>
        <v>SCI</v>
      </c>
    </row>
    <row r="7430" spans="1:28" ht="16.5" customHeight="1">
      <c r="A7430" s="183"/>
      <c r="B7430" s="195" t="s">
        <v>5234</v>
      </c>
      <c r="C7430" s="198" t="s">
        <v>5234</v>
      </c>
      <c r="D7430" s="212" t="s">
        <v>8343</v>
      </c>
      <c r="E7430" s="269" t="s">
        <v>27</v>
      </c>
      <c r="F7430" s="195" t="s">
        <v>8013</v>
      </c>
      <c r="G7430" t="s">
        <v>8313</v>
      </c>
      <c r="H7430" s="195" t="str">
        <f>IFERROR(VLOOKUP(Table[[#This Row],[Activity Details of Assistance]],WHAT!E:F,2,FALSE),"")</f>
        <v># of HP sessions at community level</v>
      </c>
      <c r="I7430" s="195"/>
      <c r="J7430">
        <v>101</v>
      </c>
      <c r="K7430" t="s">
        <v>8280</v>
      </c>
      <c r="L7430" s="306" t="s">
        <v>13</v>
      </c>
      <c r="M7430" t="s">
        <v>14</v>
      </c>
      <c r="N7430" t="s">
        <v>307</v>
      </c>
      <c r="O7430" t="s">
        <v>1599</v>
      </c>
      <c r="P7430" t="s">
        <v>4720</v>
      </c>
      <c r="Q7430" s="236">
        <v>44896</v>
      </c>
      <c r="R7430" s="236">
        <v>44958</v>
      </c>
      <c r="S7430" t="s">
        <v>8452</v>
      </c>
      <c r="T7430" s="196"/>
      <c r="U7430" s="196"/>
      <c r="V7430" s="196"/>
      <c r="W7430" s="196"/>
      <c r="X7430" s="222"/>
      <c r="Y7430" t="s">
        <v>8414</v>
      </c>
      <c r="Z7430">
        <v>1708521596</v>
      </c>
      <c r="AA7430" t="s">
        <v>8415</v>
      </c>
      <c r="AB7430" s="221" t="str">
        <f>_xlfn.IFNA(IF(Table[[#This Row],[Programme Partner]]&lt;&gt;Table[[#This Row],[Implementing Partner]],CONCATENATE(Table[[#This Row],[Programme Partner]],"-",Table[[#This Row],[Implementing Partner]]),Table[[#This Row],[Programme Partner]]),"")</f>
        <v>SCI</v>
      </c>
    </row>
    <row r="7431" spans="1:28" ht="16.5" customHeight="1">
      <c r="A7431" s="183"/>
      <c r="B7431" s="195" t="s">
        <v>5234</v>
      </c>
      <c r="C7431" s="198" t="s">
        <v>5234</v>
      </c>
      <c r="D7431" s="212" t="s">
        <v>8343</v>
      </c>
      <c r="E7431" s="269" t="s">
        <v>27</v>
      </c>
      <c r="F7431" s="195" t="s">
        <v>8014</v>
      </c>
      <c r="G7431" t="s">
        <v>8358</v>
      </c>
      <c r="H7431" s="195" t="str">
        <f>IFERROR(VLOOKUP(Table[[#This Row],[Activity Details of Assistance]],WHAT!E:F,2,FALSE),"")</f>
        <v># of campaign per camp </v>
      </c>
      <c r="I7431" s="195"/>
      <c r="J7431">
        <v>2</v>
      </c>
      <c r="K7431" t="s">
        <v>8280</v>
      </c>
      <c r="L7431" s="306" t="s">
        <v>13</v>
      </c>
      <c r="M7431" t="s">
        <v>14</v>
      </c>
      <c r="N7431" t="s">
        <v>307</v>
      </c>
      <c r="O7431" t="s">
        <v>1599</v>
      </c>
      <c r="P7431" t="s">
        <v>4720</v>
      </c>
      <c r="Q7431" s="236">
        <v>44896</v>
      </c>
      <c r="R7431" s="236">
        <v>44958</v>
      </c>
      <c r="S7431" t="s">
        <v>8452</v>
      </c>
      <c r="T7431" s="196"/>
      <c r="U7431" s="196"/>
      <c r="V7431" s="196"/>
      <c r="W7431" s="196"/>
      <c r="X7431" s="222"/>
      <c r="Y7431" t="s">
        <v>8414</v>
      </c>
      <c r="Z7431">
        <v>1708521596</v>
      </c>
      <c r="AA7431" t="s">
        <v>8415</v>
      </c>
      <c r="AB7431" s="221" t="str">
        <f>_xlfn.IFNA(IF(Table[[#This Row],[Programme Partner]]&lt;&gt;Table[[#This Row],[Implementing Partner]],CONCATENATE(Table[[#This Row],[Programme Partner]],"-",Table[[#This Row],[Implementing Partner]]),Table[[#This Row],[Programme Partner]]),"")</f>
        <v>SCI</v>
      </c>
    </row>
    <row r="7432" spans="1:28" ht="16.5" customHeight="1">
      <c r="A7432" s="183"/>
      <c r="B7432" s="195" t="s">
        <v>5234</v>
      </c>
      <c r="C7432" s="198" t="s">
        <v>5234</v>
      </c>
      <c r="D7432" s="212" t="s">
        <v>8343</v>
      </c>
      <c r="E7432" s="269" t="s">
        <v>27</v>
      </c>
      <c r="F7432" s="195" t="s">
        <v>8014</v>
      </c>
      <c r="G7432" s="103" t="s">
        <v>8361</v>
      </c>
      <c r="H7432" s="195" t="str">
        <f>IFERROR(VLOOKUP(Table[[#This Row],[Activity Details of Assistance]],WHAT!E:F,2,FALSE),"")</f>
        <v># of plant</v>
      </c>
      <c r="I7432" s="195"/>
      <c r="J7432">
        <v>1</v>
      </c>
      <c r="K7432" t="s">
        <v>8280</v>
      </c>
      <c r="L7432" s="306" t="s">
        <v>13</v>
      </c>
      <c r="M7432" t="s">
        <v>14</v>
      </c>
      <c r="N7432" t="s">
        <v>307</v>
      </c>
      <c r="O7432" t="s">
        <v>1599</v>
      </c>
      <c r="P7432" t="s">
        <v>4720</v>
      </c>
      <c r="Q7432" s="236">
        <v>44896</v>
      </c>
      <c r="R7432" s="236">
        <v>44958</v>
      </c>
      <c r="S7432" t="s">
        <v>8452</v>
      </c>
      <c r="T7432" s="196"/>
      <c r="U7432" s="196"/>
      <c r="V7432" s="196"/>
      <c r="W7432" s="196"/>
      <c r="X7432" s="222"/>
      <c r="Y7432" t="s">
        <v>8414</v>
      </c>
      <c r="Z7432">
        <v>1708521596</v>
      </c>
      <c r="AA7432" t="s">
        <v>8415</v>
      </c>
      <c r="AB7432" s="221" t="str">
        <f>_xlfn.IFNA(IF(Table[[#This Row],[Programme Partner]]&lt;&gt;Table[[#This Row],[Implementing Partner]],CONCATENATE(Table[[#This Row],[Programme Partner]],"-",Table[[#This Row],[Implementing Partner]]),Table[[#This Row],[Programme Partner]]),"")</f>
        <v>SCI</v>
      </c>
    </row>
    <row r="7433" spans="1:28" ht="16.5" customHeight="1">
      <c r="A7433" s="183"/>
      <c r="B7433" s="195" t="s">
        <v>5234</v>
      </c>
      <c r="C7433" s="198" t="s">
        <v>5234</v>
      </c>
      <c r="D7433" s="212" t="s">
        <v>8343</v>
      </c>
      <c r="E7433" s="269" t="s">
        <v>27</v>
      </c>
      <c r="F7433" s="195" t="s">
        <v>8011</v>
      </c>
      <c r="G7433" t="s">
        <v>8355</v>
      </c>
      <c r="H7433" s="195" t="str">
        <f>IFERROR(VLOOKUP(Table[[#This Row],[Activity Details of Assistance]],WHAT!E:F,2,FALSE),"")</f>
        <v># of water network</v>
      </c>
      <c r="I7433" s="195"/>
      <c r="J7433">
        <v>1</v>
      </c>
      <c r="K7433" t="s">
        <v>8280</v>
      </c>
      <c r="L7433" s="306" t="s">
        <v>13</v>
      </c>
      <c r="M7433" t="s">
        <v>14</v>
      </c>
      <c r="N7433" t="s">
        <v>307</v>
      </c>
      <c r="O7433" t="s">
        <v>1599</v>
      </c>
      <c r="P7433" t="s">
        <v>4726</v>
      </c>
      <c r="Q7433" s="236">
        <v>44896</v>
      </c>
      <c r="R7433" s="236">
        <v>44958</v>
      </c>
      <c r="S7433" t="s">
        <v>8452</v>
      </c>
      <c r="T7433" s="196"/>
      <c r="U7433" s="196"/>
      <c r="V7433" s="196"/>
      <c r="W7433" s="196"/>
      <c r="X7433" s="222"/>
      <c r="Y7433" t="s">
        <v>8414</v>
      </c>
      <c r="Z7433">
        <v>1708521596</v>
      </c>
      <c r="AA7433" t="s">
        <v>8415</v>
      </c>
      <c r="AB7433" s="221" t="str">
        <f>_xlfn.IFNA(IF(Table[[#This Row],[Programme Partner]]&lt;&gt;Table[[#This Row],[Implementing Partner]],CONCATENATE(Table[[#This Row],[Programme Partner]],"-",Table[[#This Row],[Implementing Partner]]),Table[[#This Row],[Programme Partner]]),"")</f>
        <v>SCI</v>
      </c>
    </row>
    <row r="7434" spans="1:28" ht="16.5" customHeight="1">
      <c r="A7434" s="183"/>
      <c r="B7434" s="195" t="s">
        <v>5234</v>
      </c>
      <c r="C7434" s="198" t="s">
        <v>5234</v>
      </c>
      <c r="D7434" s="212" t="s">
        <v>8343</v>
      </c>
      <c r="E7434" s="269" t="s">
        <v>27</v>
      </c>
      <c r="F7434" s="195" t="s">
        <v>8012</v>
      </c>
      <c r="G7434" t="s">
        <v>8585</v>
      </c>
      <c r="H7434" s="195" t="str">
        <f>IFERROR(VLOOKUP(Table[[#This Row],[Activity Details of Assistance]],WHAT!E:F,2,FALSE),"")</f>
        <v xml:space="preserve"># of door </v>
      </c>
      <c r="I7434" s="195"/>
      <c r="J7434">
        <v>3</v>
      </c>
      <c r="K7434" t="s">
        <v>8280</v>
      </c>
      <c r="L7434" s="306" t="s">
        <v>13</v>
      </c>
      <c r="M7434" t="s">
        <v>14</v>
      </c>
      <c r="N7434" t="s">
        <v>307</v>
      </c>
      <c r="O7434" t="s">
        <v>1599</v>
      </c>
      <c r="P7434" t="s">
        <v>4726</v>
      </c>
      <c r="Q7434" s="236">
        <v>44896</v>
      </c>
      <c r="R7434" s="236">
        <v>44958</v>
      </c>
      <c r="S7434" t="s">
        <v>8452</v>
      </c>
      <c r="T7434" s="196"/>
      <c r="U7434" s="196"/>
      <c r="V7434" s="196"/>
      <c r="W7434" s="196"/>
      <c r="X7434" s="222"/>
      <c r="Y7434" t="s">
        <v>8414</v>
      </c>
      <c r="Z7434">
        <v>1708521596</v>
      </c>
      <c r="AA7434" t="s">
        <v>8415</v>
      </c>
      <c r="AB7434" s="221" t="str">
        <f>_xlfn.IFNA(IF(Table[[#This Row],[Programme Partner]]&lt;&gt;Table[[#This Row],[Implementing Partner]],CONCATENATE(Table[[#This Row],[Programme Partner]],"-",Table[[#This Row],[Implementing Partner]]),Table[[#This Row],[Programme Partner]]),"")</f>
        <v>SCI</v>
      </c>
    </row>
    <row r="7435" spans="1:28" ht="16.5" customHeight="1">
      <c r="A7435" s="183"/>
      <c r="B7435" s="195" t="s">
        <v>5234</v>
      </c>
      <c r="C7435" s="198" t="s">
        <v>5234</v>
      </c>
      <c r="D7435" s="212" t="s">
        <v>8343</v>
      </c>
      <c r="E7435" s="269" t="s">
        <v>27</v>
      </c>
      <c r="F7435" s="195" t="s">
        <v>8012</v>
      </c>
      <c r="G7435" t="s">
        <v>8586</v>
      </c>
      <c r="H7435" s="195" t="str">
        <f>IFERROR(VLOOKUP(Table[[#This Row],[Activity Details of Assistance]],WHAT!E:F,2,FALSE),"")</f>
        <v># of door</v>
      </c>
      <c r="I7435" s="195"/>
      <c r="J7435">
        <v>25</v>
      </c>
      <c r="K7435" t="s">
        <v>8280</v>
      </c>
      <c r="L7435" s="306" t="s">
        <v>13</v>
      </c>
      <c r="M7435" t="s">
        <v>14</v>
      </c>
      <c r="N7435" t="s">
        <v>307</v>
      </c>
      <c r="O7435" t="s">
        <v>1599</v>
      </c>
      <c r="P7435" t="s">
        <v>4726</v>
      </c>
      <c r="Q7435" s="236">
        <v>44896</v>
      </c>
      <c r="R7435" s="236">
        <v>44958</v>
      </c>
      <c r="S7435" t="s">
        <v>8452</v>
      </c>
      <c r="T7435" s="196"/>
      <c r="U7435" s="196"/>
      <c r="V7435" s="196"/>
      <c r="W7435" s="196"/>
      <c r="X7435" s="222"/>
      <c r="Y7435" t="s">
        <v>8414</v>
      </c>
      <c r="Z7435">
        <v>1708521596</v>
      </c>
      <c r="AA7435" t="s">
        <v>8415</v>
      </c>
      <c r="AB7435" s="221" t="str">
        <f>_xlfn.IFNA(IF(Table[[#This Row],[Programme Partner]]&lt;&gt;Table[[#This Row],[Implementing Partner]],CONCATENATE(Table[[#This Row],[Programme Partner]],"-",Table[[#This Row],[Implementing Partner]]),Table[[#This Row],[Programme Partner]]),"")</f>
        <v>SCI</v>
      </c>
    </row>
    <row r="7436" spans="1:28" ht="16.5" customHeight="1">
      <c r="A7436" s="183"/>
      <c r="B7436" s="195" t="s">
        <v>5234</v>
      </c>
      <c r="C7436" s="198" t="s">
        <v>5234</v>
      </c>
      <c r="D7436" s="212" t="s">
        <v>8343</v>
      </c>
      <c r="E7436" s="269" t="s">
        <v>27</v>
      </c>
      <c r="F7436" s="195" t="s">
        <v>8012</v>
      </c>
      <c r="G7436" t="s">
        <v>8357</v>
      </c>
      <c r="H7436" s="195" t="str">
        <f>IFERROR(VLOOKUP(Table[[#This Row],[Activity Details of Assistance]],WHAT!E:F,2,FALSE),"")</f>
        <v># of door</v>
      </c>
      <c r="I7436" s="195"/>
      <c r="J7436">
        <v>81</v>
      </c>
      <c r="K7436" t="s">
        <v>8280</v>
      </c>
      <c r="L7436" s="306" t="s">
        <v>13</v>
      </c>
      <c r="M7436" t="s">
        <v>14</v>
      </c>
      <c r="N7436" t="s">
        <v>307</v>
      </c>
      <c r="O7436" t="s">
        <v>1599</v>
      </c>
      <c r="P7436" t="s">
        <v>4726</v>
      </c>
      <c r="Q7436" s="236">
        <v>44896</v>
      </c>
      <c r="R7436" s="236">
        <v>44958</v>
      </c>
      <c r="S7436" t="s">
        <v>8452</v>
      </c>
      <c r="T7436" s="196"/>
      <c r="U7436" s="196"/>
      <c r="V7436" s="196"/>
      <c r="W7436" s="196"/>
      <c r="X7436" s="222"/>
      <c r="Y7436" t="s">
        <v>8414</v>
      </c>
      <c r="Z7436">
        <v>1708521596</v>
      </c>
      <c r="AA7436" t="s">
        <v>8415</v>
      </c>
      <c r="AB7436" s="221" t="str">
        <f>_xlfn.IFNA(IF(Table[[#This Row],[Programme Partner]]&lt;&gt;Table[[#This Row],[Implementing Partner]],CONCATENATE(Table[[#This Row],[Programme Partner]],"-",Table[[#This Row],[Implementing Partner]]),Table[[#This Row],[Programme Partner]]),"")</f>
        <v>SCI</v>
      </c>
    </row>
    <row r="7437" spans="1:28" ht="16.5" customHeight="1">
      <c r="A7437" s="183"/>
      <c r="B7437" s="195" t="s">
        <v>5234</v>
      </c>
      <c r="C7437" s="198" t="s">
        <v>5234</v>
      </c>
      <c r="D7437" s="212" t="s">
        <v>8343</v>
      </c>
      <c r="E7437" s="269" t="s">
        <v>27</v>
      </c>
      <c r="F7437" s="195" t="s">
        <v>8013</v>
      </c>
      <c r="G7437" t="s">
        <v>8313</v>
      </c>
      <c r="H7437" s="195" t="str">
        <f>IFERROR(VLOOKUP(Table[[#This Row],[Activity Details of Assistance]],WHAT!E:F,2,FALSE),"")</f>
        <v># of HP sessions at community level</v>
      </c>
      <c r="I7437" s="195"/>
      <c r="J7437">
        <v>97</v>
      </c>
      <c r="K7437" t="s">
        <v>8280</v>
      </c>
      <c r="L7437" s="306" t="s">
        <v>13</v>
      </c>
      <c r="M7437" t="s">
        <v>14</v>
      </c>
      <c r="N7437" t="s">
        <v>307</v>
      </c>
      <c r="O7437" t="s">
        <v>1599</v>
      </c>
      <c r="P7437" t="s">
        <v>4726</v>
      </c>
      <c r="Q7437" s="236">
        <v>44896</v>
      </c>
      <c r="R7437" s="236">
        <v>44958</v>
      </c>
      <c r="S7437" t="s">
        <v>8452</v>
      </c>
      <c r="T7437" s="196"/>
      <c r="U7437" s="196"/>
      <c r="V7437" s="196"/>
      <c r="W7437" s="196"/>
      <c r="X7437" s="222"/>
      <c r="Y7437" t="s">
        <v>8414</v>
      </c>
      <c r="Z7437">
        <v>1708521596</v>
      </c>
      <c r="AA7437" t="s">
        <v>8415</v>
      </c>
      <c r="AB7437" s="221" t="str">
        <f>_xlfn.IFNA(IF(Table[[#This Row],[Programme Partner]]&lt;&gt;Table[[#This Row],[Implementing Partner]],CONCATENATE(Table[[#This Row],[Programme Partner]],"-",Table[[#This Row],[Implementing Partner]]),Table[[#This Row],[Programme Partner]]),"")</f>
        <v>SCI</v>
      </c>
    </row>
    <row r="7438" spans="1:28" ht="16.5" customHeight="1">
      <c r="A7438" s="183"/>
      <c r="B7438" s="195" t="s">
        <v>5234</v>
      </c>
      <c r="C7438" s="198" t="s">
        <v>5234</v>
      </c>
      <c r="D7438" s="212" t="s">
        <v>8343</v>
      </c>
      <c r="E7438" s="269" t="s">
        <v>27</v>
      </c>
      <c r="F7438" s="195" t="s">
        <v>8014</v>
      </c>
      <c r="G7438" t="s">
        <v>8358</v>
      </c>
      <c r="H7438" s="195" t="str">
        <f>IFERROR(VLOOKUP(Table[[#This Row],[Activity Details of Assistance]],WHAT!E:F,2,FALSE),"")</f>
        <v># of campaign per camp </v>
      </c>
      <c r="I7438" s="195"/>
      <c r="J7438">
        <v>2</v>
      </c>
      <c r="K7438" t="s">
        <v>8280</v>
      </c>
      <c r="L7438" s="306" t="s">
        <v>13</v>
      </c>
      <c r="M7438" t="s">
        <v>14</v>
      </c>
      <c r="N7438" t="s">
        <v>307</v>
      </c>
      <c r="O7438" t="s">
        <v>1599</v>
      </c>
      <c r="P7438" t="s">
        <v>4726</v>
      </c>
      <c r="Q7438" s="236">
        <v>44896</v>
      </c>
      <c r="R7438" s="236">
        <v>44958</v>
      </c>
      <c r="S7438" t="s">
        <v>8452</v>
      </c>
      <c r="T7438" s="196"/>
      <c r="U7438" s="196"/>
      <c r="V7438" s="196"/>
      <c r="W7438" s="196"/>
      <c r="X7438" s="222"/>
      <c r="Y7438" t="s">
        <v>8414</v>
      </c>
      <c r="Z7438">
        <v>1708521596</v>
      </c>
      <c r="AA7438" t="s">
        <v>8415</v>
      </c>
      <c r="AB7438" s="221" t="str">
        <f>_xlfn.IFNA(IF(Table[[#This Row],[Programme Partner]]&lt;&gt;Table[[#This Row],[Implementing Partner]],CONCATENATE(Table[[#This Row],[Programme Partner]],"-",Table[[#This Row],[Implementing Partner]]),Table[[#This Row],[Programme Partner]]),"")</f>
        <v>SCI</v>
      </c>
    </row>
    <row r="7439" spans="1:28" ht="16.5" customHeight="1">
      <c r="A7439" s="183"/>
      <c r="B7439" s="195" t="s">
        <v>5234</v>
      </c>
      <c r="C7439" s="198" t="s">
        <v>5234</v>
      </c>
      <c r="D7439" s="212" t="s">
        <v>8343</v>
      </c>
      <c r="E7439" s="269" t="s">
        <v>27</v>
      </c>
      <c r="F7439" s="195" t="s">
        <v>8014</v>
      </c>
      <c r="G7439" s="103" t="s">
        <v>8361</v>
      </c>
      <c r="H7439" s="195" t="str">
        <f>IFERROR(VLOOKUP(Table[[#This Row],[Activity Details of Assistance]],WHAT!E:F,2,FALSE),"")</f>
        <v># of plant</v>
      </c>
      <c r="I7439" s="195"/>
      <c r="J7439">
        <v>1</v>
      </c>
      <c r="K7439" t="s">
        <v>8280</v>
      </c>
      <c r="L7439" s="306" t="s">
        <v>13</v>
      </c>
      <c r="M7439" t="s">
        <v>14</v>
      </c>
      <c r="N7439" t="s">
        <v>307</v>
      </c>
      <c r="O7439" t="s">
        <v>1599</v>
      </c>
      <c r="P7439" t="s">
        <v>4726</v>
      </c>
      <c r="Q7439" s="236">
        <v>44896</v>
      </c>
      <c r="R7439" s="236">
        <v>44958</v>
      </c>
      <c r="S7439" t="s">
        <v>8452</v>
      </c>
      <c r="T7439" s="196"/>
      <c r="U7439" s="196"/>
      <c r="V7439" s="196"/>
      <c r="W7439" s="196"/>
      <c r="X7439" s="222"/>
      <c r="Y7439" t="s">
        <v>8414</v>
      </c>
      <c r="Z7439">
        <v>1708521596</v>
      </c>
      <c r="AA7439" t="s">
        <v>8415</v>
      </c>
      <c r="AB7439" s="221" t="str">
        <f>_xlfn.IFNA(IF(Table[[#This Row],[Programme Partner]]&lt;&gt;Table[[#This Row],[Implementing Partner]],CONCATENATE(Table[[#This Row],[Programme Partner]],"-",Table[[#This Row],[Implementing Partner]]),Table[[#This Row],[Programme Partner]]),"")</f>
        <v>SCI</v>
      </c>
    </row>
    <row r="7440" spans="1:28" ht="16.5" customHeight="1">
      <c r="A7440" s="183"/>
      <c r="B7440" s="195" t="s">
        <v>8323</v>
      </c>
      <c r="C7440" s="198" t="s">
        <v>8323</v>
      </c>
      <c r="D7440" s="212" t="s">
        <v>8704</v>
      </c>
      <c r="E7440" s="269" t="s">
        <v>27</v>
      </c>
      <c r="F7440" s="195" t="s">
        <v>8012</v>
      </c>
      <c r="G7440" t="s">
        <v>8359</v>
      </c>
      <c r="H7440" s="195" t="str">
        <f>IFERROR(VLOOKUP(Table[[#This Row],[Activity Details of Assistance]],WHAT!E:F,2,FALSE),"")</f>
        <v># of FSM Site</v>
      </c>
      <c r="I7440" s="195"/>
      <c r="J7440">
        <v>1</v>
      </c>
      <c r="K7440" t="s">
        <v>8280</v>
      </c>
      <c r="L7440" s="306" t="s">
        <v>13</v>
      </c>
      <c r="M7440" t="s">
        <v>14</v>
      </c>
      <c r="N7440" t="s">
        <v>307</v>
      </c>
      <c r="O7440" t="s">
        <v>1599</v>
      </c>
      <c r="P7440" t="s">
        <v>8198</v>
      </c>
      <c r="Q7440" s="236">
        <v>44896</v>
      </c>
      <c r="R7440" s="236">
        <v>45139</v>
      </c>
      <c r="S7440" s="291" t="s">
        <v>8590</v>
      </c>
      <c r="T7440" s="196"/>
      <c r="U7440" s="196"/>
      <c r="V7440" s="196"/>
      <c r="W7440" s="196"/>
      <c r="X7440" s="222"/>
      <c r="Y7440" t="s">
        <v>8328</v>
      </c>
      <c r="Z7440">
        <v>1712651648</v>
      </c>
      <c r="AA7440" t="s">
        <v>8329</v>
      </c>
      <c r="AB7440" s="221" t="str">
        <f>_xlfn.IFNA(IF(Table[[#This Row],[Programme Partner]]&lt;&gt;Table[[#This Row],[Implementing Partner]],CONCATENATE(Table[[#This Row],[Programme Partner]],"-",Table[[#This Row],[Implementing Partner]]),Table[[#This Row],[Programme Partner]]),"")</f>
        <v>TDH</v>
      </c>
    </row>
    <row r="7441" spans="1:28" ht="16.5" customHeight="1">
      <c r="A7441" s="183"/>
      <c r="B7441" s="195" t="s">
        <v>8323</v>
      </c>
      <c r="C7441" s="198" t="s">
        <v>8323</v>
      </c>
      <c r="D7441" s="212" t="s">
        <v>8704</v>
      </c>
      <c r="E7441" s="269" t="s">
        <v>27</v>
      </c>
      <c r="F7441" s="195" t="s">
        <v>8012</v>
      </c>
      <c r="G7441" t="s">
        <v>8356</v>
      </c>
      <c r="H7441" s="195" t="str">
        <f>IFERROR(VLOOKUP(Table[[#This Row],[Activity Details of Assistance]],WHAT!E:F,2,FALSE),"")</f>
        <v># of FSM Site</v>
      </c>
      <c r="I7441" s="195"/>
      <c r="J7441">
        <v>1</v>
      </c>
      <c r="K7441" t="s">
        <v>8280</v>
      </c>
      <c r="L7441" s="306" t="s">
        <v>13</v>
      </c>
      <c r="M7441" t="s">
        <v>14</v>
      </c>
      <c r="N7441" t="s">
        <v>307</v>
      </c>
      <c r="O7441" t="s">
        <v>1599</v>
      </c>
      <c r="P7441" t="s">
        <v>8198</v>
      </c>
      <c r="Q7441" s="236">
        <v>44896</v>
      </c>
      <c r="R7441" s="236">
        <v>45139</v>
      </c>
      <c r="S7441" s="291" t="s">
        <v>8590</v>
      </c>
      <c r="T7441" s="196"/>
      <c r="U7441" s="196"/>
      <c r="V7441" s="196"/>
      <c r="W7441" s="196"/>
      <c r="X7441" s="222"/>
      <c r="Y7441" t="s">
        <v>8328</v>
      </c>
      <c r="Z7441">
        <v>1712651648</v>
      </c>
      <c r="AA7441" t="s">
        <v>8329</v>
      </c>
      <c r="AB7441" s="221" t="str">
        <f>_xlfn.IFNA(IF(Table[[#This Row],[Programme Partner]]&lt;&gt;Table[[#This Row],[Implementing Partner]],CONCATENATE(Table[[#This Row],[Programme Partner]],"-",Table[[#This Row],[Implementing Partner]]),Table[[#This Row],[Programme Partner]]),"")</f>
        <v>TDH</v>
      </c>
    </row>
    <row r="7442" spans="1:28" ht="16.5" customHeight="1">
      <c r="A7442" s="183"/>
      <c r="B7442" s="195" t="s">
        <v>8323</v>
      </c>
      <c r="C7442" s="198" t="s">
        <v>8323</v>
      </c>
      <c r="D7442" s="212" t="s">
        <v>8704</v>
      </c>
      <c r="E7442" s="269" t="s">
        <v>27</v>
      </c>
      <c r="F7442" s="195" t="s">
        <v>8012</v>
      </c>
      <c r="G7442" t="s">
        <v>8354</v>
      </c>
      <c r="H7442" s="195" t="str">
        <f>IFERROR(VLOOKUP(Table[[#This Row],[Activity Details of Assistance]],WHAT!E:F,2,FALSE),"")</f>
        <v># of door</v>
      </c>
      <c r="I7442" s="195"/>
      <c r="J7442">
        <v>10</v>
      </c>
      <c r="K7442" t="s">
        <v>8280</v>
      </c>
      <c r="L7442" s="306" t="s">
        <v>13</v>
      </c>
      <c r="M7442" t="s">
        <v>14</v>
      </c>
      <c r="N7442" t="s">
        <v>307</v>
      </c>
      <c r="O7442" t="s">
        <v>1599</v>
      </c>
      <c r="P7442" t="s">
        <v>8198</v>
      </c>
      <c r="Q7442" s="236">
        <v>44896</v>
      </c>
      <c r="R7442" s="236">
        <v>45139</v>
      </c>
      <c r="S7442" s="291" t="s">
        <v>8590</v>
      </c>
      <c r="T7442" s="196"/>
      <c r="U7442" s="196"/>
      <c r="V7442" s="196"/>
      <c r="W7442" s="196"/>
      <c r="X7442" s="222"/>
      <c r="Y7442" t="s">
        <v>8328</v>
      </c>
      <c r="Z7442">
        <v>1712651648</v>
      </c>
      <c r="AA7442" t="s">
        <v>8329</v>
      </c>
      <c r="AB7442" s="221" t="str">
        <f>_xlfn.IFNA(IF(Table[[#This Row],[Programme Partner]]&lt;&gt;Table[[#This Row],[Implementing Partner]],CONCATENATE(Table[[#This Row],[Programme Partner]],"-",Table[[#This Row],[Implementing Partner]]),Table[[#This Row],[Programme Partner]]),"")</f>
        <v>TDH</v>
      </c>
    </row>
    <row r="7443" spans="1:28" ht="16.5" customHeight="1">
      <c r="A7443" s="183"/>
      <c r="B7443" s="195" t="s">
        <v>8323</v>
      </c>
      <c r="C7443" s="198" t="s">
        <v>8323</v>
      </c>
      <c r="D7443" s="212" t="s">
        <v>8704</v>
      </c>
      <c r="E7443" s="269" t="s">
        <v>27</v>
      </c>
      <c r="F7443" s="195" t="s">
        <v>8012</v>
      </c>
      <c r="G7443" t="s">
        <v>8586</v>
      </c>
      <c r="H7443" s="195" t="str">
        <f>IFERROR(VLOOKUP(Table[[#This Row],[Activity Details of Assistance]],WHAT!E:F,2,FALSE),"")</f>
        <v># of door</v>
      </c>
      <c r="I7443" s="195"/>
      <c r="J7443">
        <v>1</v>
      </c>
      <c r="K7443" t="s">
        <v>8280</v>
      </c>
      <c r="L7443" s="306" t="s">
        <v>13</v>
      </c>
      <c r="M7443" t="s">
        <v>14</v>
      </c>
      <c r="N7443" t="s">
        <v>307</v>
      </c>
      <c r="O7443" t="s">
        <v>1599</v>
      </c>
      <c r="P7443" t="s">
        <v>8198</v>
      </c>
      <c r="Q7443" s="236">
        <v>44896</v>
      </c>
      <c r="R7443" s="236">
        <v>45139</v>
      </c>
      <c r="S7443" s="291" t="s">
        <v>8590</v>
      </c>
      <c r="T7443" s="196"/>
      <c r="U7443" s="196"/>
      <c r="V7443" s="196"/>
      <c r="W7443" s="196"/>
      <c r="X7443" s="222"/>
      <c r="Y7443" t="s">
        <v>8328</v>
      </c>
      <c r="Z7443">
        <v>1712651648</v>
      </c>
      <c r="AA7443" t="s">
        <v>8329</v>
      </c>
      <c r="AB7443" s="221" t="str">
        <f>_xlfn.IFNA(IF(Table[[#This Row],[Programme Partner]]&lt;&gt;Table[[#This Row],[Implementing Partner]],CONCATENATE(Table[[#This Row],[Programme Partner]],"-",Table[[#This Row],[Implementing Partner]]),Table[[#This Row],[Programme Partner]]),"")</f>
        <v>TDH</v>
      </c>
    </row>
    <row r="7444" spans="1:28" ht="16.5" customHeight="1">
      <c r="A7444" s="183"/>
      <c r="B7444" s="195" t="s">
        <v>8323</v>
      </c>
      <c r="C7444" s="198" t="s">
        <v>8323</v>
      </c>
      <c r="D7444" s="212" t="s">
        <v>8704</v>
      </c>
      <c r="E7444" s="269" t="s">
        <v>27</v>
      </c>
      <c r="F7444" s="195" t="s">
        <v>8012</v>
      </c>
      <c r="G7444" t="s">
        <v>8357</v>
      </c>
      <c r="H7444" s="195" t="str">
        <f>IFERROR(VLOOKUP(Table[[#This Row],[Activity Details of Assistance]],WHAT!E:F,2,FALSE),"")</f>
        <v># of door</v>
      </c>
      <c r="I7444" s="195"/>
      <c r="J7444">
        <v>32</v>
      </c>
      <c r="K7444" t="s">
        <v>8280</v>
      </c>
      <c r="L7444" s="306" t="s">
        <v>13</v>
      </c>
      <c r="M7444" t="s">
        <v>14</v>
      </c>
      <c r="N7444" t="s">
        <v>307</v>
      </c>
      <c r="O7444" t="s">
        <v>1599</v>
      </c>
      <c r="P7444" t="s">
        <v>8198</v>
      </c>
      <c r="Q7444" s="236">
        <v>44896</v>
      </c>
      <c r="R7444" s="236">
        <v>45139</v>
      </c>
      <c r="S7444" s="291" t="s">
        <v>8590</v>
      </c>
      <c r="T7444" s="196"/>
      <c r="U7444" s="196"/>
      <c r="V7444" s="196"/>
      <c r="W7444" s="196"/>
      <c r="X7444" s="222"/>
      <c r="Y7444" t="s">
        <v>8328</v>
      </c>
      <c r="Z7444">
        <v>1712651648</v>
      </c>
      <c r="AA7444" t="s">
        <v>8329</v>
      </c>
      <c r="AB7444" s="221" t="str">
        <f>_xlfn.IFNA(IF(Table[[#This Row],[Programme Partner]]&lt;&gt;Table[[#This Row],[Implementing Partner]],CONCATENATE(Table[[#This Row],[Programme Partner]],"-",Table[[#This Row],[Implementing Partner]]),Table[[#This Row],[Programme Partner]]),"")</f>
        <v>TDH</v>
      </c>
    </row>
    <row r="7445" spans="1:28" ht="16.5" customHeight="1">
      <c r="A7445" s="183"/>
      <c r="B7445" s="195" t="s">
        <v>8323</v>
      </c>
      <c r="C7445" s="198" t="s">
        <v>8323</v>
      </c>
      <c r="D7445" s="212" t="s">
        <v>8704</v>
      </c>
      <c r="E7445" s="269" t="s">
        <v>27</v>
      </c>
      <c r="F7445" s="195" t="s">
        <v>8013</v>
      </c>
      <c r="G7445" t="s">
        <v>8442</v>
      </c>
      <c r="H7445" s="195" t="str">
        <f>IFERROR(VLOOKUP(Table[[#This Row],[Activity Details of Assistance]],WHAT!E:F,2,FALSE),"")</f>
        <v># of facilities</v>
      </c>
      <c r="I7445" s="195"/>
      <c r="J7445">
        <v>36</v>
      </c>
      <c r="K7445" t="s">
        <v>8280</v>
      </c>
      <c r="L7445" s="306" t="s">
        <v>13</v>
      </c>
      <c r="M7445" t="s">
        <v>14</v>
      </c>
      <c r="N7445" t="s">
        <v>307</v>
      </c>
      <c r="O7445" t="s">
        <v>1599</v>
      </c>
      <c r="P7445" t="s">
        <v>8198</v>
      </c>
      <c r="Q7445" s="236">
        <v>44896</v>
      </c>
      <c r="R7445" s="236">
        <v>45139</v>
      </c>
      <c r="S7445" s="291" t="s">
        <v>8590</v>
      </c>
      <c r="T7445" s="196"/>
      <c r="U7445" s="196"/>
      <c r="V7445" s="196"/>
      <c r="W7445" s="196"/>
      <c r="X7445" s="222"/>
      <c r="Y7445" t="s">
        <v>8328</v>
      </c>
      <c r="Z7445">
        <v>1712651648</v>
      </c>
      <c r="AA7445" t="s">
        <v>8329</v>
      </c>
      <c r="AB7445" s="221" t="str">
        <f>_xlfn.IFNA(IF(Table[[#This Row],[Programme Partner]]&lt;&gt;Table[[#This Row],[Implementing Partner]],CONCATENATE(Table[[#This Row],[Programme Partner]],"-",Table[[#This Row],[Implementing Partner]]),Table[[#This Row],[Programme Partner]]),"")</f>
        <v>TDH</v>
      </c>
    </row>
    <row r="7446" spans="1:28" ht="16.5" customHeight="1">
      <c r="A7446" s="183"/>
      <c r="B7446" s="195" t="s">
        <v>5148</v>
      </c>
      <c r="C7446" s="198" t="s">
        <v>4993</v>
      </c>
      <c r="D7446" s="212" t="s">
        <v>8324</v>
      </c>
      <c r="E7446" s="269" t="s">
        <v>27</v>
      </c>
      <c r="F7446" s="195" t="s">
        <v>8011</v>
      </c>
      <c r="G7446" t="s">
        <v>8584</v>
      </c>
      <c r="H7446" s="195" t="str">
        <f>IFERROR(VLOOKUP(Table[[#This Row],[Activity Details of Assistance]],WHAT!E:F,2,FALSE),"")</f>
        <v># of tube well</v>
      </c>
      <c r="I7446" s="195"/>
      <c r="J7446">
        <v>206</v>
      </c>
      <c r="K7446" t="s">
        <v>8280</v>
      </c>
      <c r="L7446" s="306" t="s">
        <v>13</v>
      </c>
      <c r="M7446" t="s">
        <v>14</v>
      </c>
      <c r="N7446" t="s">
        <v>309</v>
      </c>
      <c r="O7446" t="s">
        <v>1606</v>
      </c>
      <c r="P7446" t="s">
        <v>20</v>
      </c>
      <c r="Q7446" s="236">
        <v>44896</v>
      </c>
      <c r="R7446" s="236">
        <v>44986</v>
      </c>
      <c r="S7446" t="s">
        <v>8452</v>
      </c>
      <c r="T7446" s="196"/>
      <c r="U7446" s="196"/>
      <c r="V7446" s="196"/>
      <c r="W7446" s="196"/>
      <c r="X7446" s="222"/>
      <c r="Y7446" t="s">
        <v>8309</v>
      </c>
      <c r="Z7446" t="s">
        <v>8715</v>
      </c>
      <c r="AA7446" t="s">
        <v>8285</v>
      </c>
      <c r="AB7446" s="221" t="str">
        <f>_xlfn.IFNA(IF(Table[[#This Row],[Programme Partner]]&lt;&gt;Table[[#This Row],[Implementing Partner]],CONCATENATE(Table[[#This Row],[Programme Partner]],"-",Table[[#This Row],[Implementing Partner]]),Table[[#This Row],[Programme Partner]]),"")</f>
        <v>IOM-ACF</v>
      </c>
    </row>
    <row r="7447" spans="1:28" ht="16.5" customHeight="1">
      <c r="A7447" s="183"/>
      <c r="B7447" s="195" t="s">
        <v>5148</v>
      </c>
      <c r="C7447" s="198" t="s">
        <v>4993</v>
      </c>
      <c r="D7447" s="212" t="s">
        <v>8324</v>
      </c>
      <c r="E7447" s="269" t="s">
        <v>27</v>
      </c>
      <c r="F7447" s="195" t="s">
        <v>8011</v>
      </c>
      <c r="G7447" t="s">
        <v>8325</v>
      </c>
      <c r="H7447" s="195" t="str">
        <f>IFERROR(VLOOKUP(Table[[#This Row],[Activity Details of Assistance]],WHAT!E:F,2,FALSE),"")</f>
        <v># of tube well</v>
      </c>
      <c r="I7447" s="195"/>
      <c r="J7447">
        <v>3</v>
      </c>
      <c r="K7447" t="s">
        <v>8280</v>
      </c>
      <c r="L7447" s="306" t="s">
        <v>13</v>
      </c>
      <c r="M7447" t="s">
        <v>14</v>
      </c>
      <c r="N7447" t="s">
        <v>309</v>
      </c>
      <c r="O7447" t="s">
        <v>1606</v>
      </c>
      <c r="P7447" t="s">
        <v>20</v>
      </c>
      <c r="Q7447" s="236">
        <v>44896</v>
      </c>
      <c r="R7447" s="236">
        <v>44986</v>
      </c>
      <c r="S7447" t="s">
        <v>8452</v>
      </c>
      <c r="T7447" s="196"/>
      <c r="U7447" s="196"/>
      <c r="V7447" s="196"/>
      <c r="W7447" s="196"/>
      <c r="X7447" s="222"/>
      <c r="Y7447" t="s">
        <v>8309</v>
      </c>
      <c r="Z7447" t="s">
        <v>8715</v>
      </c>
      <c r="AA7447" t="s">
        <v>8285</v>
      </c>
      <c r="AB7447" s="221" t="str">
        <f>_xlfn.IFNA(IF(Table[[#This Row],[Programme Partner]]&lt;&gt;Table[[#This Row],[Implementing Partner]],CONCATENATE(Table[[#This Row],[Programme Partner]],"-",Table[[#This Row],[Implementing Partner]]),Table[[#This Row],[Programme Partner]]),"")</f>
        <v>IOM-ACF</v>
      </c>
    </row>
    <row r="7448" spans="1:28" ht="16.5" customHeight="1">
      <c r="A7448" s="183"/>
      <c r="B7448" s="195" t="s">
        <v>5148</v>
      </c>
      <c r="C7448" s="198" t="s">
        <v>4993</v>
      </c>
      <c r="D7448" s="212" t="s">
        <v>8324</v>
      </c>
      <c r="E7448" s="269" t="s">
        <v>27</v>
      </c>
      <c r="F7448" s="195" t="s">
        <v>8011</v>
      </c>
      <c r="G7448" t="s">
        <v>8019</v>
      </c>
      <c r="H7448" s="195" t="str">
        <f>IFERROR(VLOOKUP(Table[[#This Row],[Activity Details of Assistance]],WHAT!E:F,2,FALSE),"")</f>
        <v>N/A</v>
      </c>
      <c r="I7448" s="195"/>
      <c r="J7448">
        <v>1</v>
      </c>
      <c r="K7448" t="s">
        <v>8280</v>
      </c>
      <c r="L7448" s="306" t="s">
        <v>13</v>
      </c>
      <c r="M7448" t="s">
        <v>14</v>
      </c>
      <c r="N7448" t="s">
        <v>309</v>
      </c>
      <c r="O7448" t="s">
        <v>1606</v>
      </c>
      <c r="P7448" t="s">
        <v>20</v>
      </c>
      <c r="Q7448" s="236">
        <v>44896</v>
      </c>
      <c r="R7448" s="236">
        <v>44986</v>
      </c>
      <c r="S7448" t="s">
        <v>8452</v>
      </c>
      <c r="T7448" s="196"/>
      <c r="U7448" s="196"/>
      <c r="V7448" s="196"/>
      <c r="W7448" s="196"/>
      <c r="X7448" s="222"/>
      <c r="Y7448" t="s">
        <v>8309</v>
      </c>
      <c r="Z7448" t="s">
        <v>8715</v>
      </c>
      <c r="AA7448" t="s">
        <v>8285</v>
      </c>
      <c r="AB7448" s="221" t="str">
        <f>_xlfn.IFNA(IF(Table[[#This Row],[Programme Partner]]&lt;&gt;Table[[#This Row],[Implementing Partner]],CONCATENATE(Table[[#This Row],[Programme Partner]],"-",Table[[#This Row],[Implementing Partner]]),Table[[#This Row],[Programme Partner]]),"")</f>
        <v>IOM-ACF</v>
      </c>
    </row>
    <row r="7449" spans="1:28" ht="16.5" customHeight="1">
      <c r="A7449" s="183"/>
      <c r="B7449" s="195" t="s">
        <v>5148</v>
      </c>
      <c r="C7449" s="198" t="s">
        <v>4993</v>
      </c>
      <c r="D7449" s="212" t="s">
        <v>8324</v>
      </c>
      <c r="E7449" s="269" t="s">
        <v>27</v>
      </c>
      <c r="F7449" s="195" t="s">
        <v>8012</v>
      </c>
      <c r="G7449" t="s">
        <v>8585</v>
      </c>
      <c r="H7449" s="195" t="str">
        <f>IFERROR(VLOOKUP(Table[[#This Row],[Activity Details of Assistance]],WHAT!E:F,2,FALSE),"")</f>
        <v xml:space="preserve"># of door </v>
      </c>
      <c r="I7449" s="195"/>
      <c r="J7449">
        <v>50</v>
      </c>
      <c r="K7449" t="s">
        <v>8280</v>
      </c>
      <c r="L7449" s="306" t="s">
        <v>13</v>
      </c>
      <c r="M7449" t="s">
        <v>14</v>
      </c>
      <c r="N7449" t="s">
        <v>309</v>
      </c>
      <c r="O7449" t="s">
        <v>1606</v>
      </c>
      <c r="P7449" t="s">
        <v>20</v>
      </c>
      <c r="Q7449" s="236">
        <v>44896</v>
      </c>
      <c r="R7449" s="236">
        <v>44986</v>
      </c>
      <c r="S7449" t="s">
        <v>8452</v>
      </c>
      <c r="T7449" s="196"/>
      <c r="U7449" s="196"/>
      <c r="V7449" s="196"/>
      <c r="W7449" s="196"/>
      <c r="X7449" s="222"/>
      <c r="Y7449" t="s">
        <v>8309</v>
      </c>
      <c r="Z7449" t="s">
        <v>8715</v>
      </c>
      <c r="AA7449" t="s">
        <v>8285</v>
      </c>
      <c r="AB7449" s="221" t="str">
        <f>_xlfn.IFNA(IF(Table[[#This Row],[Programme Partner]]&lt;&gt;Table[[#This Row],[Implementing Partner]],CONCATENATE(Table[[#This Row],[Programme Partner]],"-",Table[[#This Row],[Implementing Partner]]),Table[[#This Row],[Programme Partner]]),"")</f>
        <v>IOM-ACF</v>
      </c>
    </row>
    <row r="7450" spans="1:28" ht="16.5" customHeight="1">
      <c r="A7450" s="183"/>
      <c r="B7450" s="195" t="s">
        <v>5148</v>
      </c>
      <c r="C7450" s="198" t="s">
        <v>4993</v>
      </c>
      <c r="D7450" s="212" t="s">
        <v>8324</v>
      </c>
      <c r="E7450" s="269" t="s">
        <v>27</v>
      </c>
      <c r="F7450" s="195" t="s">
        <v>8012</v>
      </c>
      <c r="G7450" t="s">
        <v>8359</v>
      </c>
      <c r="H7450" s="195" t="str">
        <f>IFERROR(VLOOKUP(Table[[#This Row],[Activity Details of Assistance]],WHAT!E:F,2,FALSE),"")</f>
        <v># of FSM Site</v>
      </c>
      <c r="I7450" s="195"/>
      <c r="J7450">
        <v>8</v>
      </c>
      <c r="K7450" t="s">
        <v>8280</v>
      </c>
      <c r="L7450" s="306" t="s">
        <v>13</v>
      </c>
      <c r="M7450" t="s">
        <v>14</v>
      </c>
      <c r="N7450" t="s">
        <v>309</v>
      </c>
      <c r="O7450" t="s">
        <v>1606</v>
      </c>
      <c r="P7450" t="s">
        <v>20</v>
      </c>
      <c r="Q7450" s="236">
        <v>44896</v>
      </c>
      <c r="R7450" s="236">
        <v>44986</v>
      </c>
      <c r="S7450" t="s">
        <v>8452</v>
      </c>
      <c r="T7450" s="196"/>
      <c r="U7450" s="196"/>
      <c r="V7450" s="196"/>
      <c r="W7450" s="196"/>
      <c r="X7450" s="222"/>
      <c r="Y7450" t="s">
        <v>8309</v>
      </c>
      <c r="Z7450" t="s">
        <v>8715</v>
      </c>
      <c r="AA7450" t="s">
        <v>8285</v>
      </c>
      <c r="AB7450" s="221" t="str">
        <f>_xlfn.IFNA(IF(Table[[#This Row],[Programme Partner]]&lt;&gt;Table[[#This Row],[Implementing Partner]],CONCATENATE(Table[[#This Row],[Programme Partner]],"-",Table[[#This Row],[Implementing Partner]]),Table[[#This Row],[Programme Partner]]),"")</f>
        <v>IOM-ACF</v>
      </c>
    </row>
    <row r="7451" spans="1:28" ht="16.5" customHeight="1">
      <c r="A7451" s="183"/>
      <c r="B7451" s="195" t="s">
        <v>5148</v>
      </c>
      <c r="C7451" s="198" t="s">
        <v>4993</v>
      </c>
      <c r="D7451" s="212" t="s">
        <v>8324</v>
      </c>
      <c r="E7451" s="269" t="s">
        <v>27</v>
      </c>
      <c r="F7451" s="195" t="s">
        <v>8012</v>
      </c>
      <c r="G7451" t="s">
        <v>8356</v>
      </c>
      <c r="H7451" s="195" t="str">
        <f>IFERROR(VLOOKUP(Table[[#This Row],[Activity Details of Assistance]],WHAT!E:F,2,FALSE),"")</f>
        <v># of FSM Site</v>
      </c>
      <c r="I7451" s="195"/>
      <c r="J7451">
        <v>6</v>
      </c>
      <c r="K7451" t="s">
        <v>8280</v>
      </c>
      <c r="L7451" s="306" t="s">
        <v>13</v>
      </c>
      <c r="M7451" t="s">
        <v>14</v>
      </c>
      <c r="N7451" t="s">
        <v>309</v>
      </c>
      <c r="O7451" t="s">
        <v>1606</v>
      </c>
      <c r="P7451" t="s">
        <v>20</v>
      </c>
      <c r="Q7451" s="236">
        <v>44896</v>
      </c>
      <c r="R7451" s="236">
        <v>44986</v>
      </c>
      <c r="S7451" t="s">
        <v>8452</v>
      </c>
      <c r="T7451" s="196"/>
      <c r="U7451" s="196"/>
      <c r="V7451" s="196"/>
      <c r="W7451" s="196"/>
      <c r="X7451" s="222"/>
      <c r="Y7451" t="s">
        <v>8309</v>
      </c>
      <c r="Z7451" t="s">
        <v>8715</v>
      </c>
      <c r="AA7451" t="s">
        <v>8285</v>
      </c>
      <c r="AB7451" s="221" t="str">
        <f>_xlfn.IFNA(IF(Table[[#This Row],[Programme Partner]]&lt;&gt;Table[[#This Row],[Implementing Partner]],CONCATENATE(Table[[#This Row],[Programme Partner]],"-",Table[[#This Row],[Implementing Partner]]),Table[[#This Row],[Programme Partner]]),"")</f>
        <v>IOM-ACF</v>
      </c>
    </row>
    <row r="7452" spans="1:28" ht="16.5" customHeight="1">
      <c r="A7452" s="183"/>
      <c r="B7452" s="195" t="s">
        <v>5148</v>
      </c>
      <c r="C7452" s="198" t="s">
        <v>4993</v>
      </c>
      <c r="D7452" s="212" t="s">
        <v>8324</v>
      </c>
      <c r="E7452" s="269" t="s">
        <v>27</v>
      </c>
      <c r="F7452" s="195" t="s">
        <v>8012</v>
      </c>
      <c r="G7452" t="s">
        <v>8362</v>
      </c>
      <c r="H7452" s="195" t="str">
        <f>IFERROR(VLOOKUP(Table[[#This Row],[Activity Details of Assistance]],WHAT!E:F,2,FALSE),"")</f>
        <v># of door</v>
      </c>
      <c r="I7452" s="195"/>
      <c r="J7452">
        <v>2</v>
      </c>
      <c r="K7452" t="s">
        <v>8280</v>
      </c>
      <c r="L7452" s="306" t="s">
        <v>13</v>
      </c>
      <c r="M7452" t="s">
        <v>14</v>
      </c>
      <c r="N7452" t="s">
        <v>309</v>
      </c>
      <c r="O7452" t="s">
        <v>1606</v>
      </c>
      <c r="P7452" t="s">
        <v>20</v>
      </c>
      <c r="Q7452" s="236">
        <v>44896</v>
      </c>
      <c r="R7452" s="236">
        <v>44986</v>
      </c>
      <c r="S7452" t="s">
        <v>8452</v>
      </c>
      <c r="T7452" s="196"/>
      <c r="U7452" s="196"/>
      <c r="V7452" s="196"/>
      <c r="W7452" s="196"/>
      <c r="X7452" s="222"/>
      <c r="Y7452" t="s">
        <v>8309</v>
      </c>
      <c r="Z7452" t="s">
        <v>8715</v>
      </c>
      <c r="AA7452" t="s">
        <v>8285</v>
      </c>
      <c r="AB7452" s="221" t="str">
        <f>_xlfn.IFNA(IF(Table[[#This Row],[Programme Partner]]&lt;&gt;Table[[#This Row],[Implementing Partner]],CONCATENATE(Table[[#This Row],[Programme Partner]],"-",Table[[#This Row],[Implementing Partner]]),Table[[#This Row],[Programme Partner]]),"")</f>
        <v>IOM-ACF</v>
      </c>
    </row>
    <row r="7453" spans="1:28" ht="16.5" customHeight="1">
      <c r="A7453" s="183"/>
      <c r="B7453" s="195" t="s">
        <v>5148</v>
      </c>
      <c r="C7453" s="198" t="s">
        <v>4993</v>
      </c>
      <c r="D7453" s="212" t="s">
        <v>8324</v>
      </c>
      <c r="E7453" s="269" t="s">
        <v>27</v>
      </c>
      <c r="F7453" s="195" t="s">
        <v>8012</v>
      </c>
      <c r="G7453" t="s">
        <v>8367</v>
      </c>
      <c r="H7453" s="195" t="str">
        <f>IFERROR(VLOOKUP(Table[[#This Row],[Activity Details of Assistance]],WHAT!E:F,2,FALSE),"")</f>
        <v># of door</v>
      </c>
      <c r="I7453" s="195"/>
      <c r="J7453">
        <v>2</v>
      </c>
      <c r="K7453" t="s">
        <v>8280</v>
      </c>
      <c r="L7453" s="306" t="s">
        <v>13</v>
      </c>
      <c r="M7453" t="s">
        <v>14</v>
      </c>
      <c r="N7453" t="s">
        <v>309</v>
      </c>
      <c r="O7453" t="s">
        <v>1606</v>
      </c>
      <c r="P7453" t="s">
        <v>20</v>
      </c>
      <c r="Q7453" s="236">
        <v>44896</v>
      </c>
      <c r="R7453" s="236">
        <v>44986</v>
      </c>
      <c r="S7453" t="s">
        <v>8452</v>
      </c>
      <c r="T7453" s="196"/>
      <c r="U7453" s="196"/>
      <c r="V7453" s="196"/>
      <c r="W7453" s="196"/>
      <c r="X7453" s="222"/>
      <c r="Y7453" t="s">
        <v>8309</v>
      </c>
      <c r="Z7453" t="s">
        <v>8715</v>
      </c>
      <c r="AA7453" t="s">
        <v>8285</v>
      </c>
      <c r="AB7453" s="221" t="str">
        <f>_xlfn.IFNA(IF(Table[[#This Row],[Programme Partner]]&lt;&gt;Table[[#This Row],[Implementing Partner]],CONCATENATE(Table[[#This Row],[Programme Partner]],"-",Table[[#This Row],[Implementing Partner]]),Table[[#This Row],[Programme Partner]]),"")</f>
        <v>IOM-ACF</v>
      </c>
    </row>
    <row r="7454" spans="1:28" ht="16.5" customHeight="1">
      <c r="A7454" s="183"/>
      <c r="B7454" s="195" t="s">
        <v>5148</v>
      </c>
      <c r="C7454" s="198" t="s">
        <v>4993</v>
      </c>
      <c r="D7454" s="212" t="s">
        <v>8324</v>
      </c>
      <c r="E7454" s="269" t="s">
        <v>27</v>
      </c>
      <c r="F7454" s="195" t="s">
        <v>8012</v>
      </c>
      <c r="G7454" t="s">
        <v>8586</v>
      </c>
      <c r="H7454" s="195" t="str">
        <f>IFERROR(VLOOKUP(Table[[#This Row],[Activity Details of Assistance]],WHAT!E:F,2,FALSE),"")</f>
        <v># of door</v>
      </c>
      <c r="I7454" s="195"/>
      <c r="J7454">
        <v>165</v>
      </c>
      <c r="K7454" t="s">
        <v>8280</v>
      </c>
      <c r="L7454" s="306" t="s">
        <v>13</v>
      </c>
      <c r="M7454" t="s">
        <v>14</v>
      </c>
      <c r="N7454" t="s">
        <v>309</v>
      </c>
      <c r="O7454" t="s">
        <v>1606</v>
      </c>
      <c r="P7454" t="s">
        <v>20</v>
      </c>
      <c r="Q7454" s="236">
        <v>44896</v>
      </c>
      <c r="R7454" s="236">
        <v>44986</v>
      </c>
      <c r="S7454" t="s">
        <v>8452</v>
      </c>
      <c r="T7454" s="196"/>
      <c r="U7454" s="196"/>
      <c r="V7454" s="196"/>
      <c r="W7454" s="196"/>
      <c r="X7454" s="222"/>
      <c r="Y7454" t="s">
        <v>8309</v>
      </c>
      <c r="Z7454" t="s">
        <v>8715</v>
      </c>
      <c r="AA7454" t="s">
        <v>8285</v>
      </c>
      <c r="AB7454" s="221" t="str">
        <f>_xlfn.IFNA(IF(Table[[#This Row],[Programme Partner]]&lt;&gt;Table[[#This Row],[Implementing Partner]],CONCATENATE(Table[[#This Row],[Programme Partner]],"-",Table[[#This Row],[Implementing Partner]]),Table[[#This Row],[Programme Partner]]),"")</f>
        <v>IOM-ACF</v>
      </c>
    </row>
    <row r="7455" spans="1:28" ht="16.5" customHeight="1">
      <c r="A7455" s="183"/>
      <c r="B7455" s="195" t="s">
        <v>5148</v>
      </c>
      <c r="C7455" s="198" t="s">
        <v>4993</v>
      </c>
      <c r="D7455" s="212" t="s">
        <v>8324</v>
      </c>
      <c r="E7455" s="269" t="s">
        <v>27</v>
      </c>
      <c r="F7455" s="195" t="s">
        <v>8012</v>
      </c>
      <c r="G7455" t="s">
        <v>8357</v>
      </c>
      <c r="H7455" s="195" t="str">
        <f>IFERROR(VLOOKUP(Table[[#This Row],[Activity Details of Assistance]],WHAT!E:F,2,FALSE),"")</f>
        <v># of door</v>
      </c>
      <c r="I7455" s="195"/>
      <c r="J7455">
        <v>875</v>
      </c>
      <c r="K7455" t="s">
        <v>8280</v>
      </c>
      <c r="L7455" s="306" t="s">
        <v>13</v>
      </c>
      <c r="M7455" t="s">
        <v>14</v>
      </c>
      <c r="N7455" t="s">
        <v>309</v>
      </c>
      <c r="O7455" t="s">
        <v>1606</v>
      </c>
      <c r="P7455" t="s">
        <v>20</v>
      </c>
      <c r="Q7455" s="236">
        <v>44896</v>
      </c>
      <c r="R7455" s="236">
        <v>44986</v>
      </c>
      <c r="S7455" t="s">
        <v>8452</v>
      </c>
      <c r="T7455" s="196"/>
      <c r="U7455" s="196"/>
      <c r="V7455" s="196"/>
      <c r="W7455" s="196"/>
      <c r="X7455" s="222"/>
      <c r="Y7455" t="s">
        <v>8309</v>
      </c>
      <c r="Z7455" t="s">
        <v>8715</v>
      </c>
      <c r="AA7455" t="s">
        <v>8285</v>
      </c>
      <c r="AB7455" s="221" t="str">
        <f>_xlfn.IFNA(IF(Table[[#This Row],[Programme Partner]]&lt;&gt;Table[[#This Row],[Implementing Partner]],CONCATENATE(Table[[#This Row],[Programme Partner]],"-",Table[[#This Row],[Implementing Partner]]),Table[[#This Row],[Programme Partner]]),"")</f>
        <v>IOM-ACF</v>
      </c>
    </row>
    <row r="7456" spans="1:28" ht="16.5" customHeight="1">
      <c r="A7456" s="183"/>
      <c r="B7456" s="195" t="s">
        <v>5148</v>
      </c>
      <c r="C7456" s="198" t="s">
        <v>4993</v>
      </c>
      <c r="D7456" s="212" t="s">
        <v>8324</v>
      </c>
      <c r="E7456" s="269" t="s">
        <v>27</v>
      </c>
      <c r="F7456" s="195" t="s">
        <v>8012</v>
      </c>
      <c r="G7456" t="s">
        <v>8019</v>
      </c>
      <c r="H7456" s="195" t="str">
        <f>IFERROR(VLOOKUP(Table[[#This Row],[Activity Details of Assistance]],WHAT!E:F,2,FALSE),"")</f>
        <v>N/A</v>
      </c>
      <c r="I7456" s="195"/>
      <c r="J7456">
        <v>1</v>
      </c>
      <c r="K7456" t="s">
        <v>8280</v>
      </c>
      <c r="L7456" s="306" t="s">
        <v>13</v>
      </c>
      <c r="M7456" t="s">
        <v>14</v>
      </c>
      <c r="N7456" t="s">
        <v>309</v>
      </c>
      <c r="O7456" t="s">
        <v>1606</v>
      </c>
      <c r="P7456" t="s">
        <v>20</v>
      </c>
      <c r="Q7456" s="236">
        <v>44896</v>
      </c>
      <c r="R7456" s="236">
        <v>44986</v>
      </c>
      <c r="S7456" t="s">
        <v>8452</v>
      </c>
      <c r="T7456" s="196"/>
      <c r="U7456" s="196"/>
      <c r="V7456" s="196"/>
      <c r="W7456" s="196"/>
      <c r="X7456" s="222"/>
      <c r="Y7456" t="s">
        <v>8309</v>
      </c>
      <c r="Z7456" t="s">
        <v>8715</v>
      </c>
      <c r="AA7456" t="s">
        <v>8285</v>
      </c>
      <c r="AB7456" s="221" t="str">
        <f>_xlfn.IFNA(IF(Table[[#This Row],[Programme Partner]]&lt;&gt;Table[[#This Row],[Implementing Partner]],CONCATENATE(Table[[#This Row],[Programme Partner]],"-",Table[[#This Row],[Implementing Partner]]),Table[[#This Row],[Programme Partner]]),"")</f>
        <v>IOM-ACF</v>
      </c>
    </row>
    <row r="7457" spans="1:28" ht="16.5" customHeight="1">
      <c r="A7457" s="183"/>
      <c r="B7457" s="195" t="s">
        <v>5148</v>
      </c>
      <c r="C7457" s="198" t="s">
        <v>4993</v>
      </c>
      <c r="D7457" s="212" t="s">
        <v>8324</v>
      </c>
      <c r="E7457" s="269" t="s">
        <v>27</v>
      </c>
      <c r="F7457" s="195" t="s">
        <v>8013</v>
      </c>
      <c r="G7457" t="s">
        <v>8360</v>
      </c>
      <c r="H7457" s="195" t="str">
        <f>IFERROR(VLOOKUP(Table[[#This Row],[Activity Details of Assistance]],WHAT!E:F,2,FALSE),"")</f>
        <v># of household</v>
      </c>
      <c r="I7457" s="195"/>
      <c r="J7457">
        <v>7979</v>
      </c>
      <c r="K7457" t="s">
        <v>8280</v>
      </c>
      <c r="L7457" s="306" t="s">
        <v>13</v>
      </c>
      <c r="M7457" t="s">
        <v>14</v>
      </c>
      <c r="N7457" t="s">
        <v>309</v>
      </c>
      <c r="O7457" t="s">
        <v>1606</v>
      </c>
      <c r="P7457" t="s">
        <v>20</v>
      </c>
      <c r="Q7457" s="236">
        <v>44896</v>
      </c>
      <c r="R7457" s="236">
        <v>44986</v>
      </c>
      <c r="S7457" t="s">
        <v>8452</v>
      </c>
      <c r="T7457" s="196"/>
      <c r="U7457" s="196"/>
      <c r="V7457" s="196"/>
      <c r="W7457" s="196"/>
      <c r="X7457" s="222"/>
      <c r="Y7457" t="s">
        <v>8309</v>
      </c>
      <c r="Z7457" t="s">
        <v>8715</v>
      </c>
      <c r="AA7457" t="s">
        <v>8285</v>
      </c>
      <c r="AB7457" s="221" t="str">
        <f>_xlfn.IFNA(IF(Table[[#This Row],[Programme Partner]]&lt;&gt;Table[[#This Row],[Implementing Partner]],CONCATENATE(Table[[#This Row],[Programme Partner]],"-",Table[[#This Row],[Implementing Partner]]),Table[[#This Row],[Programme Partner]]),"")</f>
        <v>IOM-ACF</v>
      </c>
    </row>
    <row r="7458" spans="1:28" ht="16.5" customHeight="1">
      <c r="A7458" s="183"/>
      <c r="B7458" s="195" t="s">
        <v>5148</v>
      </c>
      <c r="C7458" s="198" t="s">
        <v>4993</v>
      </c>
      <c r="D7458" s="212" t="s">
        <v>8324</v>
      </c>
      <c r="E7458" s="269" t="s">
        <v>27</v>
      </c>
      <c r="F7458" s="195" t="s">
        <v>8013</v>
      </c>
      <c r="G7458" t="s">
        <v>8315</v>
      </c>
      <c r="H7458" s="195" t="str">
        <f>IFERROR(VLOOKUP(Table[[#This Row],[Activity Details of Assistance]],WHAT!E:F,2,FALSE),"")</f>
        <v># of handwashing station</v>
      </c>
      <c r="I7458" s="195"/>
      <c r="J7458">
        <v>2</v>
      </c>
      <c r="K7458" t="s">
        <v>8280</v>
      </c>
      <c r="L7458" s="306" t="s">
        <v>13</v>
      </c>
      <c r="M7458" t="s">
        <v>14</v>
      </c>
      <c r="N7458" t="s">
        <v>309</v>
      </c>
      <c r="O7458" t="s">
        <v>1606</v>
      </c>
      <c r="P7458" t="s">
        <v>20</v>
      </c>
      <c r="Q7458" s="236">
        <v>44896</v>
      </c>
      <c r="R7458" s="236">
        <v>44986</v>
      </c>
      <c r="S7458" t="s">
        <v>8452</v>
      </c>
      <c r="T7458" s="196"/>
      <c r="U7458" s="196"/>
      <c r="V7458" s="196"/>
      <c r="W7458" s="196"/>
      <c r="X7458" s="222"/>
      <c r="Y7458" t="s">
        <v>8309</v>
      </c>
      <c r="Z7458" t="s">
        <v>8715</v>
      </c>
      <c r="AA7458" t="s">
        <v>8285</v>
      </c>
      <c r="AB7458" s="221" t="str">
        <f>_xlfn.IFNA(IF(Table[[#This Row],[Programme Partner]]&lt;&gt;Table[[#This Row],[Implementing Partner]],CONCATENATE(Table[[#This Row],[Programme Partner]],"-",Table[[#This Row],[Implementing Partner]]),Table[[#This Row],[Programme Partner]]),"")</f>
        <v>IOM-ACF</v>
      </c>
    </row>
    <row r="7459" spans="1:28" ht="16.5" customHeight="1">
      <c r="A7459" s="183"/>
      <c r="B7459" s="195" t="s">
        <v>5148</v>
      </c>
      <c r="C7459" s="198" t="s">
        <v>4993</v>
      </c>
      <c r="D7459" s="212" t="s">
        <v>8324</v>
      </c>
      <c r="E7459" s="269" t="s">
        <v>27</v>
      </c>
      <c r="F7459" s="195" t="s">
        <v>8013</v>
      </c>
      <c r="G7459" t="s">
        <v>8019</v>
      </c>
      <c r="H7459" s="195" t="str">
        <f>IFERROR(VLOOKUP(Table[[#This Row],[Activity Details of Assistance]],WHAT!E:F,2,FALSE),"")</f>
        <v>N/A</v>
      </c>
      <c r="I7459" s="195"/>
      <c r="J7459">
        <v>28</v>
      </c>
      <c r="K7459" t="s">
        <v>8280</v>
      </c>
      <c r="L7459" s="306" t="s">
        <v>13</v>
      </c>
      <c r="M7459" t="s">
        <v>14</v>
      </c>
      <c r="N7459" t="s">
        <v>309</v>
      </c>
      <c r="O7459" t="s">
        <v>1606</v>
      </c>
      <c r="P7459" t="s">
        <v>20</v>
      </c>
      <c r="Q7459" s="236">
        <v>44896</v>
      </c>
      <c r="R7459" s="236">
        <v>44986</v>
      </c>
      <c r="S7459" t="s">
        <v>8452</v>
      </c>
      <c r="T7459" s="196"/>
      <c r="U7459" s="196"/>
      <c r="V7459" s="196"/>
      <c r="W7459" s="196"/>
      <c r="X7459" s="222"/>
      <c r="Y7459" t="s">
        <v>8309</v>
      </c>
      <c r="Z7459" t="s">
        <v>8715</v>
      </c>
      <c r="AA7459" t="s">
        <v>8285</v>
      </c>
      <c r="AB7459" s="221" t="str">
        <f>_xlfn.IFNA(IF(Table[[#This Row],[Programme Partner]]&lt;&gt;Table[[#This Row],[Implementing Partner]],CONCATENATE(Table[[#This Row],[Programme Partner]],"-",Table[[#This Row],[Implementing Partner]]),Table[[#This Row],[Programme Partner]]),"")</f>
        <v>IOM-ACF</v>
      </c>
    </row>
    <row r="7460" spans="1:28" ht="16.5" customHeight="1">
      <c r="A7460" s="183"/>
      <c r="B7460" s="195" t="s">
        <v>5148</v>
      </c>
      <c r="C7460" s="198" t="s">
        <v>4993</v>
      </c>
      <c r="D7460" s="212" t="s">
        <v>8324</v>
      </c>
      <c r="E7460" s="269" t="s">
        <v>27</v>
      </c>
      <c r="F7460" s="195" t="s">
        <v>8014</v>
      </c>
      <c r="G7460" t="s">
        <v>8358</v>
      </c>
      <c r="H7460" s="195" t="str">
        <f>IFERROR(VLOOKUP(Table[[#This Row],[Activity Details of Assistance]],WHAT!E:F,2,FALSE),"")</f>
        <v># of campaign per camp </v>
      </c>
      <c r="I7460" s="195"/>
      <c r="J7460">
        <v>7</v>
      </c>
      <c r="K7460" t="s">
        <v>8280</v>
      </c>
      <c r="L7460" s="306" t="s">
        <v>13</v>
      </c>
      <c r="M7460" t="s">
        <v>14</v>
      </c>
      <c r="N7460" t="s">
        <v>309</v>
      </c>
      <c r="O7460" t="s">
        <v>1606</v>
      </c>
      <c r="P7460" t="s">
        <v>20</v>
      </c>
      <c r="Q7460" s="236">
        <v>44896</v>
      </c>
      <c r="R7460" s="236">
        <v>44986</v>
      </c>
      <c r="S7460" t="s">
        <v>8452</v>
      </c>
      <c r="T7460" s="196"/>
      <c r="U7460" s="196"/>
      <c r="V7460" s="196"/>
      <c r="W7460" s="196"/>
      <c r="X7460" s="222"/>
      <c r="Y7460" t="s">
        <v>8309</v>
      </c>
      <c r="Z7460" t="s">
        <v>8715</v>
      </c>
      <c r="AA7460" t="s">
        <v>8285</v>
      </c>
      <c r="AB7460" s="221" t="str">
        <f>_xlfn.IFNA(IF(Table[[#This Row],[Programme Partner]]&lt;&gt;Table[[#This Row],[Implementing Partner]],CONCATENATE(Table[[#This Row],[Programme Partner]],"-",Table[[#This Row],[Implementing Partner]]),Table[[#This Row],[Programme Partner]]),"")</f>
        <v>IOM-ACF</v>
      </c>
    </row>
    <row r="7461" spans="1:28" ht="16.5" customHeight="1">
      <c r="A7461" s="183"/>
      <c r="B7461" s="195" t="s">
        <v>5148</v>
      </c>
      <c r="C7461" s="198" t="s">
        <v>4993</v>
      </c>
      <c r="D7461" s="212" t="s">
        <v>8324</v>
      </c>
      <c r="E7461" s="269" t="s">
        <v>27</v>
      </c>
      <c r="F7461" s="195" t="s">
        <v>8014</v>
      </c>
      <c r="G7461" s="103" t="s">
        <v>8361</v>
      </c>
      <c r="H7461" s="195" t="str">
        <f>IFERROR(VLOOKUP(Table[[#This Row],[Activity Details of Assistance]],WHAT!E:F,2,FALSE),"")</f>
        <v># of plant</v>
      </c>
      <c r="I7461" s="195"/>
      <c r="J7461">
        <v>2</v>
      </c>
      <c r="K7461" t="s">
        <v>8280</v>
      </c>
      <c r="L7461" s="306" t="s">
        <v>13</v>
      </c>
      <c r="M7461" t="s">
        <v>14</v>
      </c>
      <c r="N7461" t="s">
        <v>309</v>
      </c>
      <c r="O7461" t="s">
        <v>1606</v>
      </c>
      <c r="P7461" t="s">
        <v>20</v>
      </c>
      <c r="Q7461" s="236">
        <v>44896</v>
      </c>
      <c r="R7461" s="236">
        <v>44986</v>
      </c>
      <c r="S7461" t="s">
        <v>8452</v>
      </c>
      <c r="T7461" s="196"/>
      <c r="U7461" s="196"/>
      <c r="V7461" s="196"/>
      <c r="W7461" s="196"/>
      <c r="X7461" s="222"/>
      <c r="Y7461" t="s">
        <v>8309</v>
      </c>
      <c r="Z7461" t="s">
        <v>8715</v>
      </c>
      <c r="AA7461" t="s">
        <v>8285</v>
      </c>
      <c r="AB7461" s="221" t="str">
        <f>_xlfn.IFNA(IF(Table[[#This Row],[Programme Partner]]&lt;&gt;Table[[#This Row],[Implementing Partner]],CONCATENATE(Table[[#This Row],[Programme Partner]],"-",Table[[#This Row],[Implementing Partner]]),Table[[#This Row],[Programme Partner]]),"")</f>
        <v>IOM-ACF</v>
      </c>
    </row>
    <row r="7462" spans="1:28" ht="16.5" customHeight="1">
      <c r="A7462" s="183"/>
      <c r="B7462" s="195" t="s">
        <v>5035</v>
      </c>
      <c r="C7462" s="198" t="s">
        <v>5087</v>
      </c>
      <c r="D7462" s="197" t="s">
        <v>8347</v>
      </c>
      <c r="E7462" s="269" t="s">
        <v>27</v>
      </c>
      <c r="F7462" s="195" t="s">
        <v>8012</v>
      </c>
      <c r="G7462" t="s">
        <v>8359</v>
      </c>
      <c r="H7462" s="195" t="str">
        <f>IFERROR(VLOOKUP(Table[[#This Row],[Activity Details of Assistance]],WHAT!E:F,2,FALSE),"")</f>
        <v># of FSM Site</v>
      </c>
      <c r="I7462" s="195"/>
      <c r="J7462">
        <v>1</v>
      </c>
      <c r="K7462" t="s">
        <v>8280</v>
      </c>
      <c r="L7462" s="306" t="s">
        <v>13</v>
      </c>
      <c r="M7462" t="s">
        <v>14</v>
      </c>
      <c r="N7462" t="s">
        <v>309</v>
      </c>
      <c r="O7462" t="s">
        <v>1606</v>
      </c>
      <c r="P7462" t="s">
        <v>4659</v>
      </c>
      <c r="Q7462" s="236">
        <v>44896</v>
      </c>
      <c r="R7462" s="236">
        <v>45078</v>
      </c>
      <c r="S7462" t="s">
        <v>8452</v>
      </c>
      <c r="T7462" s="196"/>
      <c r="U7462" s="196"/>
      <c r="V7462" s="196"/>
      <c r="W7462" s="196"/>
      <c r="X7462" s="222"/>
      <c r="Y7462" t="s">
        <v>8431</v>
      </c>
      <c r="Z7462">
        <v>1826201879</v>
      </c>
      <c r="AA7462" t="s">
        <v>8432</v>
      </c>
      <c r="AB7462" s="221" t="str">
        <f>_xlfn.IFNA(IF(Table[[#This Row],[Programme Partner]]&lt;&gt;Table[[#This Row],[Implementing Partner]],CONCATENATE(Table[[#This Row],[Programme Partner]],"-",Table[[#This Row],[Implementing Partner]]),Table[[#This Row],[Programme Partner]]),"")</f>
        <v>CA-DSK</v>
      </c>
    </row>
    <row r="7463" spans="1:28" ht="16.5" customHeight="1">
      <c r="A7463" s="183"/>
      <c r="B7463" s="195" t="s">
        <v>5035</v>
      </c>
      <c r="C7463" s="198" t="s">
        <v>5087</v>
      </c>
      <c r="D7463" s="197" t="s">
        <v>8347</v>
      </c>
      <c r="E7463" s="269" t="s">
        <v>27</v>
      </c>
      <c r="F7463" s="195" t="s">
        <v>8012</v>
      </c>
      <c r="G7463" t="s">
        <v>8356</v>
      </c>
      <c r="H7463" s="195" t="str">
        <f>IFERROR(VLOOKUP(Table[[#This Row],[Activity Details of Assistance]],WHAT!E:F,2,FALSE),"")</f>
        <v># of FSM Site</v>
      </c>
      <c r="I7463" s="195"/>
      <c r="J7463">
        <v>1</v>
      </c>
      <c r="K7463" t="s">
        <v>8280</v>
      </c>
      <c r="L7463" s="306" t="s">
        <v>13</v>
      </c>
      <c r="M7463" t="s">
        <v>14</v>
      </c>
      <c r="N7463" t="s">
        <v>309</v>
      </c>
      <c r="O7463" t="s">
        <v>1606</v>
      </c>
      <c r="P7463" t="s">
        <v>4659</v>
      </c>
      <c r="Q7463" s="236">
        <v>44896</v>
      </c>
      <c r="R7463" s="236">
        <v>45078</v>
      </c>
      <c r="S7463" t="s">
        <v>8452</v>
      </c>
      <c r="T7463" s="196"/>
      <c r="U7463" s="196"/>
      <c r="V7463" s="196"/>
      <c r="W7463" s="196"/>
      <c r="X7463" s="222"/>
      <c r="Y7463" t="s">
        <v>8431</v>
      </c>
      <c r="Z7463">
        <v>1826201879</v>
      </c>
      <c r="AA7463" t="s">
        <v>8432</v>
      </c>
      <c r="AB7463" s="221" t="str">
        <f>_xlfn.IFNA(IF(Table[[#This Row],[Programme Partner]]&lt;&gt;Table[[#This Row],[Implementing Partner]],CONCATENATE(Table[[#This Row],[Programme Partner]],"-",Table[[#This Row],[Implementing Partner]]),Table[[#This Row],[Programme Partner]]),"")</f>
        <v>CA-DSK</v>
      </c>
    </row>
    <row r="7464" spans="1:28" ht="16.5" customHeight="1">
      <c r="A7464" s="183"/>
      <c r="B7464" s="195" t="s">
        <v>5035</v>
      </c>
      <c r="C7464" s="198" t="s">
        <v>5087</v>
      </c>
      <c r="D7464" s="197" t="s">
        <v>8347</v>
      </c>
      <c r="E7464" s="269" t="s">
        <v>27</v>
      </c>
      <c r="F7464" s="195" t="s">
        <v>8012</v>
      </c>
      <c r="G7464" t="s">
        <v>8586</v>
      </c>
      <c r="H7464" s="195" t="str">
        <f>IFERROR(VLOOKUP(Table[[#This Row],[Activity Details of Assistance]],WHAT!E:F,2,FALSE),"")</f>
        <v># of door</v>
      </c>
      <c r="I7464" s="195"/>
      <c r="J7464">
        <v>17</v>
      </c>
      <c r="K7464" t="s">
        <v>8280</v>
      </c>
      <c r="L7464" s="306" t="s">
        <v>13</v>
      </c>
      <c r="M7464" t="s">
        <v>14</v>
      </c>
      <c r="N7464" t="s">
        <v>309</v>
      </c>
      <c r="O7464" t="s">
        <v>1606</v>
      </c>
      <c r="P7464" t="s">
        <v>4659</v>
      </c>
      <c r="Q7464" s="236">
        <v>44896</v>
      </c>
      <c r="R7464" s="236">
        <v>45078</v>
      </c>
      <c r="S7464" t="s">
        <v>8452</v>
      </c>
      <c r="T7464" s="196"/>
      <c r="U7464" s="196"/>
      <c r="V7464" s="196"/>
      <c r="W7464" s="196"/>
      <c r="X7464" s="222"/>
      <c r="Y7464" t="s">
        <v>8431</v>
      </c>
      <c r="Z7464">
        <v>1826201879</v>
      </c>
      <c r="AA7464" t="s">
        <v>8432</v>
      </c>
      <c r="AB7464" s="221" t="str">
        <f>_xlfn.IFNA(IF(Table[[#This Row],[Programme Partner]]&lt;&gt;Table[[#This Row],[Implementing Partner]],CONCATENATE(Table[[#This Row],[Programme Partner]],"-",Table[[#This Row],[Implementing Partner]]),Table[[#This Row],[Programme Partner]]),"")</f>
        <v>CA-DSK</v>
      </c>
    </row>
    <row r="7465" spans="1:28" ht="16.5" customHeight="1">
      <c r="A7465" s="183"/>
      <c r="B7465" s="195" t="s">
        <v>5035</v>
      </c>
      <c r="C7465" s="198" t="s">
        <v>5087</v>
      </c>
      <c r="D7465" s="197" t="s">
        <v>8347</v>
      </c>
      <c r="E7465" s="269" t="s">
        <v>27</v>
      </c>
      <c r="F7465" s="195" t="s">
        <v>8011</v>
      </c>
      <c r="G7465" t="s">
        <v>8355</v>
      </c>
      <c r="H7465" s="195" t="str">
        <f>IFERROR(VLOOKUP(Table[[#This Row],[Activity Details of Assistance]],WHAT!E:F,2,FALSE),"")</f>
        <v># of water network</v>
      </c>
      <c r="I7465" s="195"/>
      <c r="J7465">
        <v>4</v>
      </c>
      <c r="K7465" t="s">
        <v>8280</v>
      </c>
      <c r="L7465" s="306" t="s">
        <v>13</v>
      </c>
      <c r="M7465" t="s">
        <v>14</v>
      </c>
      <c r="N7465" t="s">
        <v>309</v>
      </c>
      <c r="O7465" t="s">
        <v>1606</v>
      </c>
      <c r="P7465" t="s">
        <v>4662</v>
      </c>
      <c r="Q7465" s="236">
        <v>44896</v>
      </c>
      <c r="R7465" s="236">
        <v>45078</v>
      </c>
      <c r="S7465" t="s">
        <v>8452</v>
      </c>
      <c r="T7465" s="196"/>
      <c r="U7465" s="196"/>
      <c r="V7465" s="196"/>
      <c r="W7465" s="196"/>
      <c r="X7465" s="222"/>
      <c r="Y7465" t="s">
        <v>8431</v>
      </c>
      <c r="Z7465">
        <v>1826201879</v>
      </c>
      <c r="AA7465" t="s">
        <v>8432</v>
      </c>
      <c r="AB7465" s="221" t="str">
        <f>_xlfn.IFNA(IF(Table[[#This Row],[Programme Partner]]&lt;&gt;Table[[#This Row],[Implementing Partner]],CONCATENATE(Table[[#This Row],[Programme Partner]],"-",Table[[#This Row],[Implementing Partner]]),Table[[#This Row],[Programme Partner]]),"")</f>
        <v>CA-DSK</v>
      </c>
    </row>
    <row r="7466" spans="1:28" ht="16.5" customHeight="1">
      <c r="A7466" s="183"/>
      <c r="B7466" s="195" t="s">
        <v>5035</v>
      </c>
      <c r="C7466" s="198" t="s">
        <v>5087</v>
      </c>
      <c r="D7466" s="197" t="s">
        <v>8347</v>
      </c>
      <c r="E7466" s="269" t="s">
        <v>27</v>
      </c>
      <c r="F7466" s="195" t="s">
        <v>8012</v>
      </c>
      <c r="G7466" t="s">
        <v>8359</v>
      </c>
      <c r="H7466" s="195" t="str">
        <f>IFERROR(VLOOKUP(Table[[#This Row],[Activity Details of Assistance]],WHAT!E:F,2,FALSE),"")</f>
        <v># of FSM Site</v>
      </c>
      <c r="I7466" s="195"/>
      <c r="J7466">
        <v>4</v>
      </c>
      <c r="K7466" t="s">
        <v>8280</v>
      </c>
      <c r="L7466" s="306" t="s">
        <v>13</v>
      </c>
      <c r="M7466" t="s">
        <v>14</v>
      </c>
      <c r="N7466" t="s">
        <v>309</v>
      </c>
      <c r="O7466" t="s">
        <v>1606</v>
      </c>
      <c r="P7466" t="s">
        <v>4662</v>
      </c>
      <c r="Q7466" s="236">
        <v>44896</v>
      </c>
      <c r="R7466" s="236">
        <v>45078</v>
      </c>
      <c r="S7466" t="s">
        <v>8452</v>
      </c>
      <c r="T7466" s="196"/>
      <c r="U7466" s="196"/>
      <c r="V7466" s="196"/>
      <c r="W7466" s="196"/>
      <c r="X7466" s="222"/>
      <c r="Y7466" t="s">
        <v>8431</v>
      </c>
      <c r="Z7466">
        <v>1826201879</v>
      </c>
      <c r="AA7466" t="s">
        <v>8432</v>
      </c>
      <c r="AB7466" s="221" t="str">
        <f>_xlfn.IFNA(IF(Table[[#This Row],[Programme Partner]]&lt;&gt;Table[[#This Row],[Implementing Partner]],CONCATENATE(Table[[#This Row],[Programme Partner]],"-",Table[[#This Row],[Implementing Partner]]),Table[[#This Row],[Programme Partner]]),"")</f>
        <v>CA-DSK</v>
      </c>
    </row>
    <row r="7467" spans="1:28" ht="16.5" customHeight="1">
      <c r="A7467" s="183"/>
      <c r="B7467" s="195" t="s">
        <v>5035</v>
      </c>
      <c r="C7467" s="198" t="s">
        <v>5087</v>
      </c>
      <c r="D7467" s="197" t="s">
        <v>8347</v>
      </c>
      <c r="E7467" s="269" t="s">
        <v>27</v>
      </c>
      <c r="F7467" s="195" t="s">
        <v>8012</v>
      </c>
      <c r="G7467" t="s">
        <v>8586</v>
      </c>
      <c r="H7467" s="195" t="str">
        <f>IFERROR(VLOOKUP(Table[[#This Row],[Activity Details of Assistance]],WHAT!E:F,2,FALSE),"")</f>
        <v># of door</v>
      </c>
      <c r="I7467" s="195"/>
      <c r="J7467">
        <v>18</v>
      </c>
      <c r="K7467" t="s">
        <v>8280</v>
      </c>
      <c r="L7467" s="306" t="s">
        <v>13</v>
      </c>
      <c r="M7467" t="s">
        <v>14</v>
      </c>
      <c r="N7467" t="s">
        <v>309</v>
      </c>
      <c r="O7467" t="s">
        <v>1606</v>
      </c>
      <c r="P7467" t="s">
        <v>4662</v>
      </c>
      <c r="Q7467" s="236">
        <v>44896</v>
      </c>
      <c r="R7467" s="236">
        <v>45078</v>
      </c>
      <c r="S7467" t="s">
        <v>8452</v>
      </c>
      <c r="T7467" s="196"/>
      <c r="U7467" s="196"/>
      <c r="V7467" s="196"/>
      <c r="W7467" s="196"/>
      <c r="X7467" s="222"/>
      <c r="Y7467" t="s">
        <v>8431</v>
      </c>
      <c r="Z7467">
        <v>1826201879</v>
      </c>
      <c r="AA7467" t="s">
        <v>8432</v>
      </c>
      <c r="AB7467" s="221" t="str">
        <f>_xlfn.IFNA(IF(Table[[#This Row],[Programme Partner]]&lt;&gt;Table[[#This Row],[Implementing Partner]],CONCATENATE(Table[[#This Row],[Programme Partner]],"-",Table[[#This Row],[Implementing Partner]]),Table[[#This Row],[Programme Partner]]),"")</f>
        <v>CA-DSK</v>
      </c>
    </row>
    <row r="7468" spans="1:28" ht="16.5" customHeight="1">
      <c r="A7468" s="183"/>
      <c r="B7468" s="195" t="s">
        <v>5035</v>
      </c>
      <c r="C7468" s="198" t="s">
        <v>5087</v>
      </c>
      <c r="D7468" s="197" t="s">
        <v>8347</v>
      </c>
      <c r="E7468" s="269" t="s">
        <v>27</v>
      </c>
      <c r="F7468" s="195" t="s">
        <v>8012</v>
      </c>
      <c r="G7468" t="s">
        <v>8357</v>
      </c>
      <c r="H7468" s="195" t="str">
        <f>IFERROR(VLOOKUP(Table[[#This Row],[Activity Details of Assistance]],WHAT!E:F,2,FALSE),"")</f>
        <v># of door</v>
      </c>
      <c r="I7468" s="195"/>
      <c r="J7468">
        <v>395</v>
      </c>
      <c r="K7468" t="s">
        <v>8280</v>
      </c>
      <c r="L7468" s="306" t="s">
        <v>13</v>
      </c>
      <c r="M7468" t="s">
        <v>14</v>
      </c>
      <c r="N7468" t="s">
        <v>309</v>
      </c>
      <c r="O7468" t="s">
        <v>1606</v>
      </c>
      <c r="P7468" t="s">
        <v>4662</v>
      </c>
      <c r="Q7468" s="236">
        <v>44896</v>
      </c>
      <c r="R7468" s="236">
        <v>45078</v>
      </c>
      <c r="S7468" t="s">
        <v>8452</v>
      </c>
      <c r="T7468" s="196"/>
      <c r="U7468" s="196"/>
      <c r="V7468" s="196"/>
      <c r="W7468" s="196"/>
      <c r="X7468" s="222"/>
      <c r="Y7468" t="s">
        <v>8431</v>
      </c>
      <c r="Z7468">
        <v>1826201879</v>
      </c>
      <c r="AA7468" t="s">
        <v>8432</v>
      </c>
      <c r="AB7468" s="221" t="str">
        <f>_xlfn.IFNA(IF(Table[[#This Row],[Programme Partner]]&lt;&gt;Table[[#This Row],[Implementing Partner]],CONCATENATE(Table[[#This Row],[Programme Partner]],"-",Table[[#This Row],[Implementing Partner]]),Table[[#This Row],[Programme Partner]]),"")</f>
        <v>CA-DSK</v>
      </c>
    </row>
    <row r="7469" spans="1:28" ht="16.5" customHeight="1">
      <c r="A7469" s="183"/>
      <c r="B7469" s="195" t="s">
        <v>5035</v>
      </c>
      <c r="C7469" s="198" t="s">
        <v>5087</v>
      </c>
      <c r="D7469" s="197" t="s">
        <v>8347</v>
      </c>
      <c r="E7469" s="269" t="s">
        <v>27</v>
      </c>
      <c r="F7469" s="195" t="s">
        <v>8014</v>
      </c>
      <c r="G7469" s="103" t="s">
        <v>8361</v>
      </c>
      <c r="H7469" s="195" t="str">
        <f>IFERROR(VLOOKUP(Table[[#This Row],[Activity Details of Assistance]],WHAT!E:F,2,FALSE),"")</f>
        <v># of plant</v>
      </c>
      <c r="I7469" s="195"/>
      <c r="J7469">
        <v>1</v>
      </c>
      <c r="K7469" t="s">
        <v>8280</v>
      </c>
      <c r="L7469" s="306" t="s">
        <v>13</v>
      </c>
      <c r="M7469" t="s">
        <v>14</v>
      </c>
      <c r="N7469" t="s">
        <v>309</v>
      </c>
      <c r="O7469" t="s">
        <v>1606</v>
      </c>
      <c r="P7469" t="s">
        <v>4662</v>
      </c>
      <c r="Q7469" s="236">
        <v>44896</v>
      </c>
      <c r="R7469" s="236">
        <v>45078</v>
      </c>
      <c r="S7469" t="s">
        <v>8452</v>
      </c>
      <c r="T7469" s="196"/>
      <c r="U7469" s="196"/>
      <c r="V7469" s="196"/>
      <c r="W7469" s="196"/>
      <c r="X7469" s="222"/>
      <c r="Y7469" t="s">
        <v>8431</v>
      </c>
      <c r="Z7469">
        <v>1826201879</v>
      </c>
      <c r="AA7469" t="s">
        <v>8432</v>
      </c>
      <c r="AB7469" s="221" t="str">
        <f>_xlfn.IFNA(IF(Table[[#This Row],[Programme Partner]]&lt;&gt;Table[[#This Row],[Implementing Partner]],CONCATENATE(Table[[#This Row],[Programme Partner]],"-",Table[[#This Row],[Implementing Partner]]),Table[[#This Row],[Programme Partner]]),"")</f>
        <v>CA-DSK</v>
      </c>
    </row>
    <row r="7470" spans="1:28" ht="16.5" customHeight="1">
      <c r="A7470" s="183"/>
      <c r="B7470" s="195" t="s">
        <v>5035</v>
      </c>
      <c r="C7470" s="198" t="s">
        <v>5087</v>
      </c>
      <c r="D7470" s="197" t="s">
        <v>8347</v>
      </c>
      <c r="E7470" s="269" t="s">
        <v>27</v>
      </c>
      <c r="F7470" s="195" t="s">
        <v>8012</v>
      </c>
      <c r="G7470" t="s">
        <v>8586</v>
      </c>
      <c r="H7470" s="195" t="str">
        <f>IFERROR(VLOOKUP(Table[[#This Row],[Activity Details of Assistance]],WHAT!E:F,2,FALSE),"")</f>
        <v># of door</v>
      </c>
      <c r="I7470" s="195"/>
      <c r="J7470">
        <v>15</v>
      </c>
      <c r="K7470" t="s">
        <v>8280</v>
      </c>
      <c r="L7470" s="306" t="s">
        <v>13</v>
      </c>
      <c r="M7470" t="s">
        <v>14</v>
      </c>
      <c r="N7470" t="s">
        <v>305</v>
      </c>
      <c r="O7470" t="s">
        <v>1589</v>
      </c>
      <c r="P7470" t="s">
        <v>8258</v>
      </c>
      <c r="Q7470" s="236">
        <v>44896</v>
      </c>
      <c r="R7470" s="236">
        <v>45078</v>
      </c>
      <c r="S7470" t="s">
        <v>8589</v>
      </c>
      <c r="T7470" s="196"/>
      <c r="U7470" s="196"/>
      <c r="V7470" s="196"/>
      <c r="W7470" s="196"/>
      <c r="X7470" s="222"/>
      <c r="Y7470" t="s">
        <v>8431</v>
      </c>
      <c r="Z7470">
        <v>1826201879</v>
      </c>
      <c r="AA7470" t="s">
        <v>8716</v>
      </c>
      <c r="AB7470" s="221" t="str">
        <f>_xlfn.IFNA(IF(Table[[#This Row],[Programme Partner]]&lt;&gt;Table[[#This Row],[Implementing Partner]],CONCATENATE(Table[[#This Row],[Programme Partner]],"-",Table[[#This Row],[Implementing Partner]]),Table[[#This Row],[Programme Partner]]),"")</f>
        <v>CA-DSK</v>
      </c>
    </row>
    <row r="7471" spans="1:28" ht="16.5" customHeight="1">
      <c r="A7471" s="183"/>
      <c r="B7471" s="195" t="s">
        <v>5044</v>
      </c>
      <c r="C7471" s="198" t="s">
        <v>5044</v>
      </c>
      <c r="D7471" s="212" t="s">
        <v>8281</v>
      </c>
      <c r="E7471" s="269" t="s">
        <v>27</v>
      </c>
      <c r="F7471" s="195" t="s">
        <v>8012</v>
      </c>
      <c r="G7471" t="s">
        <v>8585</v>
      </c>
      <c r="H7471" s="195" t="str">
        <f>IFERROR(VLOOKUP(Table[[#This Row],[Activity Details of Assistance]],WHAT!E:F,2,FALSE),"")</f>
        <v xml:space="preserve"># of door </v>
      </c>
      <c r="I7471" s="195"/>
      <c r="J7471">
        <v>2</v>
      </c>
      <c r="K7471" t="s">
        <v>8280</v>
      </c>
      <c r="L7471" s="306" t="s">
        <v>13</v>
      </c>
      <c r="M7471" t="s">
        <v>14</v>
      </c>
      <c r="N7471" t="s">
        <v>309</v>
      </c>
      <c r="O7471" t="s">
        <v>1606</v>
      </c>
      <c r="P7471" t="s">
        <v>6477</v>
      </c>
      <c r="Q7471" s="236">
        <v>44866</v>
      </c>
      <c r="R7471" s="236">
        <v>44927</v>
      </c>
      <c r="S7471" t="s">
        <v>8452</v>
      </c>
      <c r="T7471" s="196"/>
      <c r="U7471" s="196"/>
      <c r="V7471" s="196"/>
      <c r="W7471" s="196"/>
      <c r="X7471" s="222"/>
      <c r="Y7471" t="s">
        <v>8569</v>
      </c>
      <c r="Z7471">
        <v>1713731351</v>
      </c>
      <c r="AA7471" t="s">
        <v>8570</v>
      </c>
      <c r="AB7471" s="221" t="str">
        <f>_xlfn.IFNA(IF(Table[[#This Row],[Programme Partner]]&lt;&gt;Table[[#This Row],[Implementing Partner]],CONCATENATE(Table[[#This Row],[Programme Partner]],"-",Table[[#This Row],[Implementing Partner]]),Table[[#This Row],[Programme Partner]]),"")</f>
        <v>CCDB</v>
      </c>
    </row>
    <row r="7472" spans="1:28" ht="16.5" customHeight="1">
      <c r="A7472" s="183"/>
      <c r="B7472" s="195" t="s">
        <v>5044</v>
      </c>
      <c r="C7472" s="198" t="s">
        <v>5044</v>
      </c>
      <c r="D7472" s="212" t="s">
        <v>8281</v>
      </c>
      <c r="E7472" s="269" t="s">
        <v>27</v>
      </c>
      <c r="F7472" s="195" t="s">
        <v>8012</v>
      </c>
      <c r="G7472" t="s">
        <v>8586</v>
      </c>
      <c r="H7472" s="195" t="str">
        <f>IFERROR(VLOOKUP(Table[[#This Row],[Activity Details of Assistance]],WHAT!E:F,2,FALSE),"")</f>
        <v># of door</v>
      </c>
      <c r="I7472" s="195"/>
      <c r="J7472">
        <v>16</v>
      </c>
      <c r="K7472" t="s">
        <v>8280</v>
      </c>
      <c r="L7472" s="306" t="s">
        <v>13</v>
      </c>
      <c r="M7472" t="s">
        <v>14</v>
      </c>
      <c r="N7472" t="s">
        <v>309</v>
      </c>
      <c r="O7472" t="s">
        <v>1606</v>
      </c>
      <c r="P7472" t="s">
        <v>6477</v>
      </c>
      <c r="Q7472" s="236">
        <v>44866</v>
      </c>
      <c r="R7472" s="236">
        <v>44927</v>
      </c>
      <c r="S7472" t="s">
        <v>8452</v>
      </c>
      <c r="T7472" s="196"/>
      <c r="U7472" s="196"/>
      <c r="V7472" s="196"/>
      <c r="W7472" s="196"/>
      <c r="X7472" s="222"/>
      <c r="Y7472" t="s">
        <v>8569</v>
      </c>
      <c r="Z7472">
        <v>1713731351</v>
      </c>
      <c r="AA7472" t="s">
        <v>8570</v>
      </c>
      <c r="AB7472" s="221" t="str">
        <f>_xlfn.IFNA(IF(Table[[#This Row],[Programme Partner]]&lt;&gt;Table[[#This Row],[Implementing Partner]],CONCATENATE(Table[[#This Row],[Programme Partner]],"-",Table[[#This Row],[Implementing Partner]]),Table[[#This Row],[Programme Partner]]),"")</f>
        <v>CCDB</v>
      </c>
    </row>
    <row r="7473" spans="1:28" ht="16.5" customHeight="1">
      <c r="A7473" s="183"/>
      <c r="B7473" s="195" t="s">
        <v>5044</v>
      </c>
      <c r="C7473" s="198" t="s">
        <v>5044</v>
      </c>
      <c r="D7473" s="212" t="s">
        <v>8281</v>
      </c>
      <c r="E7473" s="269" t="s">
        <v>27</v>
      </c>
      <c r="F7473" s="195" t="s">
        <v>8012</v>
      </c>
      <c r="G7473" t="s">
        <v>8357</v>
      </c>
      <c r="H7473" s="195" t="str">
        <f>IFERROR(VLOOKUP(Table[[#This Row],[Activity Details of Assistance]],WHAT!E:F,2,FALSE),"")</f>
        <v># of door</v>
      </c>
      <c r="I7473" s="195"/>
      <c r="J7473">
        <v>161</v>
      </c>
      <c r="K7473" t="s">
        <v>8280</v>
      </c>
      <c r="L7473" s="306" t="s">
        <v>13</v>
      </c>
      <c r="M7473" t="s">
        <v>14</v>
      </c>
      <c r="N7473" t="s">
        <v>309</v>
      </c>
      <c r="O7473" t="s">
        <v>1606</v>
      </c>
      <c r="P7473" t="s">
        <v>6477</v>
      </c>
      <c r="Q7473" s="236">
        <v>44866</v>
      </c>
      <c r="R7473" s="236">
        <v>44927</v>
      </c>
      <c r="S7473" t="s">
        <v>8452</v>
      </c>
      <c r="T7473" s="196"/>
      <c r="U7473" s="196"/>
      <c r="V7473" s="196"/>
      <c r="W7473" s="196"/>
      <c r="X7473" s="222"/>
      <c r="Y7473" t="s">
        <v>8569</v>
      </c>
      <c r="Z7473">
        <v>1713731351</v>
      </c>
      <c r="AA7473" t="s">
        <v>8570</v>
      </c>
      <c r="AB7473" s="221" t="str">
        <f>_xlfn.IFNA(IF(Table[[#This Row],[Programme Partner]]&lt;&gt;Table[[#This Row],[Implementing Partner]],CONCATENATE(Table[[#This Row],[Programme Partner]],"-",Table[[#This Row],[Implementing Partner]]),Table[[#This Row],[Programme Partner]]),"")</f>
        <v>CCDB</v>
      </c>
    </row>
    <row r="7474" spans="1:28" ht="16.5" customHeight="1">
      <c r="A7474" s="183"/>
      <c r="B7474" s="195" t="s">
        <v>5044</v>
      </c>
      <c r="C7474" s="198" t="s">
        <v>5044</v>
      </c>
      <c r="D7474" s="212" t="s">
        <v>8281</v>
      </c>
      <c r="E7474" s="269" t="s">
        <v>27</v>
      </c>
      <c r="F7474" s="195" t="s">
        <v>8012</v>
      </c>
      <c r="G7474" t="s">
        <v>8019</v>
      </c>
      <c r="H7474" s="195" t="str">
        <f>IFERROR(VLOOKUP(Table[[#This Row],[Activity Details of Assistance]],WHAT!E:F,2,FALSE),"")</f>
        <v>N/A</v>
      </c>
      <c r="I7474" s="195"/>
      <c r="J7474">
        <v>1</v>
      </c>
      <c r="K7474" t="s">
        <v>8280</v>
      </c>
      <c r="L7474" s="306" t="s">
        <v>13</v>
      </c>
      <c r="M7474" t="s">
        <v>14</v>
      </c>
      <c r="N7474" t="s">
        <v>309</v>
      </c>
      <c r="O7474" t="s">
        <v>1606</v>
      </c>
      <c r="P7474" t="s">
        <v>6477</v>
      </c>
      <c r="Q7474" s="236">
        <v>44866</v>
      </c>
      <c r="R7474" s="236">
        <v>44927</v>
      </c>
      <c r="S7474" t="s">
        <v>8452</v>
      </c>
      <c r="T7474" s="196"/>
      <c r="U7474" s="196"/>
      <c r="V7474" s="196"/>
      <c r="W7474" s="196"/>
      <c r="X7474" s="222"/>
      <c r="Y7474" t="s">
        <v>8569</v>
      </c>
      <c r="Z7474">
        <v>1713731351</v>
      </c>
      <c r="AA7474" t="s">
        <v>8570</v>
      </c>
      <c r="AB7474" s="221" t="str">
        <f>_xlfn.IFNA(IF(Table[[#This Row],[Programme Partner]]&lt;&gt;Table[[#This Row],[Implementing Partner]],CONCATENATE(Table[[#This Row],[Programme Partner]],"-",Table[[#This Row],[Implementing Partner]]),Table[[#This Row],[Programme Partner]]),"")</f>
        <v>CCDB</v>
      </c>
    </row>
    <row r="7475" spans="1:28" ht="16.5" customHeight="1">
      <c r="A7475" s="183"/>
      <c r="B7475" s="195" t="s">
        <v>5044</v>
      </c>
      <c r="C7475" s="198" t="s">
        <v>5044</v>
      </c>
      <c r="D7475" s="212" t="s">
        <v>8281</v>
      </c>
      <c r="E7475" s="269" t="s">
        <v>27</v>
      </c>
      <c r="F7475" s="195" t="s">
        <v>8014</v>
      </c>
      <c r="G7475" t="s">
        <v>8019</v>
      </c>
      <c r="H7475" s="195" t="str">
        <f>IFERROR(VLOOKUP(Table[[#This Row],[Activity Details of Assistance]],WHAT!E:F,2,FALSE),"")</f>
        <v>N/A</v>
      </c>
      <c r="I7475" s="195"/>
      <c r="J7475">
        <v>418</v>
      </c>
      <c r="K7475" t="s">
        <v>8280</v>
      </c>
      <c r="L7475" s="306" t="s">
        <v>13</v>
      </c>
      <c r="M7475" t="s">
        <v>14</v>
      </c>
      <c r="N7475" t="s">
        <v>309</v>
      </c>
      <c r="O7475" t="s">
        <v>1606</v>
      </c>
      <c r="P7475" t="s">
        <v>6477</v>
      </c>
      <c r="Q7475" s="236">
        <v>44866</v>
      </c>
      <c r="R7475" s="236">
        <v>44927</v>
      </c>
      <c r="S7475" t="s">
        <v>8452</v>
      </c>
      <c r="T7475" s="196"/>
      <c r="U7475" s="196"/>
      <c r="V7475" s="196"/>
      <c r="W7475" s="196"/>
      <c r="X7475" s="222"/>
      <c r="Y7475" t="s">
        <v>8569</v>
      </c>
      <c r="Z7475">
        <v>1713731351</v>
      </c>
      <c r="AA7475" t="s">
        <v>8570</v>
      </c>
      <c r="AB7475" s="221" t="str">
        <f>_xlfn.IFNA(IF(Table[[#This Row],[Programme Partner]]&lt;&gt;Table[[#This Row],[Implementing Partner]],CONCATENATE(Table[[#This Row],[Programme Partner]],"-",Table[[#This Row],[Implementing Partner]]),Table[[#This Row],[Programme Partner]]),"")</f>
        <v>CCDB</v>
      </c>
    </row>
    <row r="7476" spans="1:28" ht="16.5" customHeight="1">
      <c r="A7476" s="183"/>
      <c r="B7476" s="195" t="s">
        <v>5148</v>
      </c>
      <c r="C7476" s="198" t="s">
        <v>5184</v>
      </c>
      <c r="D7476" s="212" t="s">
        <v>8324</v>
      </c>
      <c r="E7476" s="269" t="s">
        <v>27</v>
      </c>
      <c r="F7476" s="195" t="s">
        <v>8011</v>
      </c>
      <c r="G7476" t="s">
        <v>8584</v>
      </c>
      <c r="H7476" s="195" t="str">
        <f>IFERROR(VLOOKUP(Table[[#This Row],[Activity Details of Assistance]],WHAT!E:F,2,FALSE),"")</f>
        <v># of tube well</v>
      </c>
      <c r="I7476" s="195"/>
      <c r="J7476">
        <v>249</v>
      </c>
      <c r="K7476" t="s">
        <v>8280</v>
      </c>
      <c r="L7476" s="306" t="s">
        <v>13</v>
      </c>
      <c r="M7476" t="s">
        <v>14</v>
      </c>
      <c r="N7476" t="s">
        <v>309</v>
      </c>
      <c r="O7476" t="s">
        <v>1606</v>
      </c>
      <c r="P7476" t="s">
        <v>5868</v>
      </c>
      <c r="Q7476" s="236">
        <v>44896</v>
      </c>
      <c r="R7476" s="236">
        <v>44986</v>
      </c>
      <c r="S7476" t="s">
        <v>8452</v>
      </c>
      <c r="T7476" s="196"/>
      <c r="U7476" s="196"/>
      <c r="V7476" s="196"/>
      <c r="W7476" s="196"/>
      <c r="X7476" s="222"/>
      <c r="Y7476" t="s">
        <v>8579</v>
      </c>
      <c r="Z7476">
        <v>1711482150</v>
      </c>
      <c r="AA7476" t="s">
        <v>8580</v>
      </c>
      <c r="AB7476" s="221" t="str">
        <f>_xlfn.IFNA(IF(Table[[#This Row],[Programme Partner]]&lt;&gt;Table[[#This Row],[Implementing Partner]],CONCATENATE(Table[[#This Row],[Programme Partner]],"-",Table[[#This Row],[Implementing Partner]]),Table[[#This Row],[Programme Partner]]),"")</f>
        <v>IOM-NGOF</v>
      </c>
    </row>
    <row r="7477" spans="1:28" ht="16.5" customHeight="1">
      <c r="A7477" s="183"/>
      <c r="B7477" s="195" t="s">
        <v>5148</v>
      </c>
      <c r="C7477" s="198" t="s">
        <v>5184</v>
      </c>
      <c r="D7477" s="212" t="s">
        <v>8324</v>
      </c>
      <c r="E7477" s="269" t="s">
        <v>27</v>
      </c>
      <c r="F7477" s="195" t="s">
        <v>8011</v>
      </c>
      <c r="G7477" t="s">
        <v>8355</v>
      </c>
      <c r="H7477" s="195" t="str">
        <f>IFERROR(VLOOKUP(Table[[#This Row],[Activity Details of Assistance]],WHAT!E:F,2,FALSE),"")</f>
        <v># of water network</v>
      </c>
      <c r="I7477" s="195"/>
      <c r="J7477">
        <v>1</v>
      </c>
      <c r="K7477" t="s">
        <v>8280</v>
      </c>
      <c r="L7477" s="306" t="s">
        <v>13</v>
      </c>
      <c r="M7477" t="s">
        <v>14</v>
      </c>
      <c r="N7477" t="s">
        <v>309</v>
      </c>
      <c r="O7477" t="s">
        <v>1606</v>
      </c>
      <c r="P7477" t="s">
        <v>5868</v>
      </c>
      <c r="Q7477" s="236">
        <v>44896</v>
      </c>
      <c r="R7477" s="236">
        <v>44986</v>
      </c>
      <c r="S7477" t="s">
        <v>8452</v>
      </c>
      <c r="T7477" s="196"/>
      <c r="U7477" s="196"/>
      <c r="V7477" s="196"/>
      <c r="W7477" s="196"/>
      <c r="X7477" s="222"/>
      <c r="Y7477" t="s">
        <v>8579</v>
      </c>
      <c r="Z7477">
        <v>1711482150</v>
      </c>
      <c r="AA7477" t="s">
        <v>8580</v>
      </c>
      <c r="AB7477" s="221" t="str">
        <f>_xlfn.IFNA(IF(Table[[#This Row],[Programme Partner]]&lt;&gt;Table[[#This Row],[Implementing Partner]],CONCATENATE(Table[[#This Row],[Programme Partner]],"-",Table[[#This Row],[Implementing Partner]]),Table[[#This Row],[Programme Partner]]),"")</f>
        <v>IOM-NGOF</v>
      </c>
    </row>
    <row r="7478" spans="1:28" ht="16.5" customHeight="1">
      <c r="A7478" s="183"/>
      <c r="B7478" s="195" t="s">
        <v>5148</v>
      </c>
      <c r="C7478" s="198" t="s">
        <v>5184</v>
      </c>
      <c r="D7478" s="212" t="s">
        <v>8324</v>
      </c>
      <c r="E7478" s="269" t="s">
        <v>27</v>
      </c>
      <c r="F7478" s="195" t="s">
        <v>8012</v>
      </c>
      <c r="G7478" t="s">
        <v>8585</v>
      </c>
      <c r="H7478" s="195" t="str">
        <f>IFERROR(VLOOKUP(Table[[#This Row],[Activity Details of Assistance]],WHAT!E:F,2,FALSE),"")</f>
        <v xml:space="preserve"># of door </v>
      </c>
      <c r="I7478" s="195"/>
      <c r="J7478">
        <v>45</v>
      </c>
      <c r="K7478" t="s">
        <v>8280</v>
      </c>
      <c r="L7478" s="306" t="s">
        <v>13</v>
      </c>
      <c r="M7478" t="s">
        <v>14</v>
      </c>
      <c r="N7478" t="s">
        <v>309</v>
      </c>
      <c r="O7478" t="s">
        <v>1606</v>
      </c>
      <c r="P7478" t="s">
        <v>5868</v>
      </c>
      <c r="Q7478" s="236">
        <v>44896</v>
      </c>
      <c r="R7478" s="236">
        <v>44986</v>
      </c>
      <c r="S7478" t="s">
        <v>8452</v>
      </c>
      <c r="T7478" s="196"/>
      <c r="U7478" s="196"/>
      <c r="V7478" s="196"/>
      <c r="W7478" s="196"/>
      <c r="X7478" s="222"/>
      <c r="Y7478" t="s">
        <v>8579</v>
      </c>
      <c r="Z7478">
        <v>1711482150</v>
      </c>
      <c r="AA7478" t="s">
        <v>8580</v>
      </c>
      <c r="AB7478" s="221" t="str">
        <f>_xlfn.IFNA(IF(Table[[#This Row],[Programme Partner]]&lt;&gt;Table[[#This Row],[Implementing Partner]],CONCATENATE(Table[[#This Row],[Programme Partner]],"-",Table[[#This Row],[Implementing Partner]]),Table[[#This Row],[Programme Partner]]),"")</f>
        <v>IOM-NGOF</v>
      </c>
    </row>
    <row r="7479" spans="1:28" ht="16.5" customHeight="1">
      <c r="A7479" s="183"/>
      <c r="B7479" s="195" t="s">
        <v>5148</v>
      </c>
      <c r="C7479" s="198" t="s">
        <v>5184</v>
      </c>
      <c r="D7479" s="212" t="s">
        <v>8324</v>
      </c>
      <c r="E7479" s="269" t="s">
        <v>27</v>
      </c>
      <c r="F7479" s="195" t="s">
        <v>8012</v>
      </c>
      <c r="G7479" t="s">
        <v>8359</v>
      </c>
      <c r="H7479" s="195" t="str">
        <f>IFERROR(VLOOKUP(Table[[#This Row],[Activity Details of Assistance]],WHAT!E:F,2,FALSE),"")</f>
        <v># of FSM Site</v>
      </c>
      <c r="I7479" s="195"/>
      <c r="J7479">
        <v>9</v>
      </c>
      <c r="K7479" t="s">
        <v>8280</v>
      </c>
      <c r="L7479" s="306" t="s">
        <v>13</v>
      </c>
      <c r="M7479" t="s">
        <v>14</v>
      </c>
      <c r="N7479" t="s">
        <v>309</v>
      </c>
      <c r="O7479" t="s">
        <v>1606</v>
      </c>
      <c r="P7479" t="s">
        <v>5868</v>
      </c>
      <c r="Q7479" s="236">
        <v>44896</v>
      </c>
      <c r="R7479" s="236">
        <v>44986</v>
      </c>
      <c r="S7479" t="s">
        <v>8452</v>
      </c>
      <c r="T7479" s="196"/>
      <c r="U7479" s="196"/>
      <c r="V7479" s="196"/>
      <c r="W7479" s="196"/>
      <c r="X7479" s="222"/>
      <c r="Y7479" t="s">
        <v>8579</v>
      </c>
      <c r="Z7479">
        <v>1711482150</v>
      </c>
      <c r="AA7479" t="s">
        <v>8580</v>
      </c>
      <c r="AB7479" s="221" t="str">
        <f>_xlfn.IFNA(IF(Table[[#This Row],[Programme Partner]]&lt;&gt;Table[[#This Row],[Implementing Partner]],CONCATENATE(Table[[#This Row],[Programme Partner]],"-",Table[[#This Row],[Implementing Partner]]),Table[[#This Row],[Programme Partner]]),"")</f>
        <v>IOM-NGOF</v>
      </c>
    </row>
    <row r="7480" spans="1:28" ht="16.5" customHeight="1">
      <c r="A7480" s="183"/>
      <c r="B7480" s="195" t="s">
        <v>5148</v>
      </c>
      <c r="C7480" s="198" t="s">
        <v>5184</v>
      </c>
      <c r="D7480" s="212" t="s">
        <v>8324</v>
      </c>
      <c r="E7480" s="269" t="s">
        <v>27</v>
      </c>
      <c r="F7480" s="195" t="s">
        <v>8012</v>
      </c>
      <c r="G7480" t="s">
        <v>8356</v>
      </c>
      <c r="H7480" s="195" t="str">
        <f>IFERROR(VLOOKUP(Table[[#This Row],[Activity Details of Assistance]],WHAT!E:F,2,FALSE),"")</f>
        <v># of FSM Site</v>
      </c>
      <c r="I7480" s="195"/>
      <c r="J7480">
        <v>6</v>
      </c>
      <c r="K7480" t="s">
        <v>8280</v>
      </c>
      <c r="L7480" s="306" t="s">
        <v>13</v>
      </c>
      <c r="M7480" t="s">
        <v>14</v>
      </c>
      <c r="N7480" t="s">
        <v>309</v>
      </c>
      <c r="O7480" t="s">
        <v>1606</v>
      </c>
      <c r="P7480" t="s">
        <v>5868</v>
      </c>
      <c r="Q7480" s="236">
        <v>44896</v>
      </c>
      <c r="R7480" s="236">
        <v>44986</v>
      </c>
      <c r="S7480" t="s">
        <v>8452</v>
      </c>
      <c r="T7480" s="196"/>
      <c r="U7480" s="196"/>
      <c r="V7480" s="196"/>
      <c r="W7480" s="196"/>
      <c r="X7480" s="222"/>
      <c r="Y7480" t="s">
        <v>8579</v>
      </c>
      <c r="Z7480">
        <v>1711482150</v>
      </c>
      <c r="AA7480" t="s">
        <v>8580</v>
      </c>
      <c r="AB7480" s="221" t="str">
        <f>_xlfn.IFNA(IF(Table[[#This Row],[Programme Partner]]&lt;&gt;Table[[#This Row],[Implementing Partner]],CONCATENATE(Table[[#This Row],[Programme Partner]],"-",Table[[#This Row],[Implementing Partner]]),Table[[#This Row],[Programme Partner]]),"")</f>
        <v>IOM-NGOF</v>
      </c>
    </row>
    <row r="7481" spans="1:28" ht="16.5" customHeight="1">
      <c r="A7481" s="183"/>
      <c r="B7481" s="195" t="s">
        <v>5148</v>
      </c>
      <c r="C7481" s="198" t="s">
        <v>5184</v>
      </c>
      <c r="D7481" s="212" t="s">
        <v>8324</v>
      </c>
      <c r="E7481" s="269" t="s">
        <v>27</v>
      </c>
      <c r="F7481" s="195" t="s">
        <v>8012</v>
      </c>
      <c r="G7481" t="s">
        <v>8586</v>
      </c>
      <c r="H7481" s="195" t="str">
        <f>IFERROR(VLOOKUP(Table[[#This Row],[Activity Details of Assistance]],WHAT!E:F,2,FALSE),"")</f>
        <v># of door</v>
      </c>
      <c r="I7481" s="195"/>
      <c r="J7481">
        <v>692</v>
      </c>
      <c r="K7481" t="s">
        <v>8280</v>
      </c>
      <c r="L7481" s="306" t="s">
        <v>13</v>
      </c>
      <c r="M7481" t="s">
        <v>14</v>
      </c>
      <c r="N7481" t="s">
        <v>309</v>
      </c>
      <c r="O7481" t="s">
        <v>1606</v>
      </c>
      <c r="P7481" t="s">
        <v>5868</v>
      </c>
      <c r="Q7481" s="236">
        <v>44896</v>
      </c>
      <c r="R7481" s="236">
        <v>44986</v>
      </c>
      <c r="S7481" t="s">
        <v>8452</v>
      </c>
      <c r="T7481" s="196"/>
      <c r="U7481" s="196"/>
      <c r="V7481" s="196"/>
      <c r="W7481" s="196"/>
      <c r="X7481" s="222"/>
      <c r="Y7481" t="s">
        <v>8579</v>
      </c>
      <c r="Z7481">
        <v>1711482150</v>
      </c>
      <c r="AA7481" t="s">
        <v>8580</v>
      </c>
      <c r="AB7481" s="221" t="str">
        <f>_xlfn.IFNA(IF(Table[[#This Row],[Programme Partner]]&lt;&gt;Table[[#This Row],[Implementing Partner]],CONCATENATE(Table[[#This Row],[Programme Partner]],"-",Table[[#This Row],[Implementing Partner]]),Table[[#This Row],[Programme Partner]]),"")</f>
        <v>IOM-NGOF</v>
      </c>
    </row>
    <row r="7482" spans="1:28" ht="16.5" customHeight="1">
      <c r="A7482" s="183"/>
      <c r="B7482" s="195" t="s">
        <v>5148</v>
      </c>
      <c r="C7482" s="198" t="s">
        <v>5184</v>
      </c>
      <c r="D7482" s="212" t="s">
        <v>8324</v>
      </c>
      <c r="E7482" s="269" t="s">
        <v>27</v>
      </c>
      <c r="F7482" s="195" t="s">
        <v>8012</v>
      </c>
      <c r="G7482" t="s">
        <v>8357</v>
      </c>
      <c r="H7482" s="195" t="str">
        <f>IFERROR(VLOOKUP(Table[[#This Row],[Activity Details of Assistance]],WHAT!E:F,2,FALSE),"")</f>
        <v># of door</v>
      </c>
      <c r="I7482" s="195"/>
      <c r="J7482">
        <v>687</v>
      </c>
      <c r="K7482" t="s">
        <v>8280</v>
      </c>
      <c r="L7482" s="306" t="s">
        <v>13</v>
      </c>
      <c r="M7482" t="s">
        <v>14</v>
      </c>
      <c r="N7482" t="s">
        <v>309</v>
      </c>
      <c r="O7482" t="s">
        <v>1606</v>
      </c>
      <c r="P7482" t="s">
        <v>5868</v>
      </c>
      <c r="Q7482" s="236">
        <v>44896</v>
      </c>
      <c r="R7482" s="236">
        <v>44986</v>
      </c>
      <c r="S7482" t="s">
        <v>8452</v>
      </c>
      <c r="T7482" s="196"/>
      <c r="U7482" s="196"/>
      <c r="V7482" s="196"/>
      <c r="W7482" s="196"/>
      <c r="X7482" s="222"/>
      <c r="Y7482" t="s">
        <v>8579</v>
      </c>
      <c r="Z7482">
        <v>1711482150</v>
      </c>
      <c r="AA7482" t="s">
        <v>8580</v>
      </c>
      <c r="AB7482" s="221" t="str">
        <f>_xlfn.IFNA(IF(Table[[#This Row],[Programme Partner]]&lt;&gt;Table[[#This Row],[Implementing Partner]],CONCATENATE(Table[[#This Row],[Programme Partner]],"-",Table[[#This Row],[Implementing Partner]]),Table[[#This Row],[Programme Partner]]),"")</f>
        <v>IOM-NGOF</v>
      </c>
    </row>
    <row r="7483" spans="1:28" ht="16.5" customHeight="1">
      <c r="A7483" s="183"/>
      <c r="B7483" s="195" t="s">
        <v>5148</v>
      </c>
      <c r="C7483" s="198" t="s">
        <v>5184</v>
      </c>
      <c r="D7483" s="212" t="s">
        <v>8324</v>
      </c>
      <c r="E7483" s="269" t="s">
        <v>27</v>
      </c>
      <c r="F7483" s="195" t="s">
        <v>8012</v>
      </c>
      <c r="G7483" t="s">
        <v>8019</v>
      </c>
      <c r="H7483" s="195" t="str">
        <f>IFERROR(VLOOKUP(Table[[#This Row],[Activity Details of Assistance]],WHAT!E:F,2,FALSE),"")</f>
        <v>N/A</v>
      </c>
      <c r="I7483" s="195"/>
      <c r="J7483">
        <v>518</v>
      </c>
      <c r="K7483" t="s">
        <v>8280</v>
      </c>
      <c r="L7483" s="306" t="s">
        <v>13</v>
      </c>
      <c r="M7483" t="s">
        <v>14</v>
      </c>
      <c r="N7483" t="s">
        <v>309</v>
      </c>
      <c r="O7483" t="s">
        <v>1606</v>
      </c>
      <c r="P7483" t="s">
        <v>5868</v>
      </c>
      <c r="Q7483" s="236">
        <v>44896</v>
      </c>
      <c r="R7483" s="236">
        <v>44986</v>
      </c>
      <c r="S7483" t="s">
        <v>8452</v>
      </c>
      <c r="T7483" s="196"/>
      <c r="U7483" s="196"/>
      <c r="V7483" s="196"/>
      <c r="W7483" s="196"/>
      <c r="X7483" s="222"/>
      <c r="Y7483" t="s">
        <v>8579</v>
      </c>
      <c r="Z7483">
        <v>1711482150</v>
      </c>
      <c r="AA7483" t="s">
        <v>8580</v>
      </c>
      <c r="AB7483" s="221" t="str">
        <f>_xlfn.IFNA(IF(Table[[#This Row],[Programme Partner]]&lt;&gt;Table[[#This Row],[Implementing Partner]],CONCATENATE(Table[[#This Row],[Programme Partner]],"-",Table[[#This Row],[Implementing Partner]]),Table[[#This Row],[Programme Partner]]),"")</f>
        <v>IOM-NGOF</v>
      </c>
    </row>
    <row r="7484" spans="1:28" ht="16.5" customHeight="1">
      <c r="A7484" s="183"/>
      <c r="B7484" s="195" t="s">
        <v>5148</v>
      </c>
      <c r="C7484" s="198" t="s">
        <v>5184</v>
      </c>
      <c r="D7484" s="212" t="s">
        <v>8324</v>
      </c>
      <c r="E7484" s="269" t="s">
        <v>27</v>
      </c>
      <c r="F7484" s="195" t="s">
        <v>8013</v>
      </c>
      <c r="G7484" t="s">
        <v>8360</v>
      </c>
      <c r="H7484" s="195" t="str">
        <f>IFERROR(VLOOKUP(Table[[#This Row],[Activity Details of Assistance]],WHAT!E:F,2,FALSE),"")</f>
        <v># of household</v>
      </c>
      <c r="I7484" s="195"/>
      <c r="J7484">
        <v>7066</v>
      </c>
      <c r="K7484" t="s">
        <v>8280</v>
      </c>
      <c r="L7484" s="306" t="s">
        <v>13</v>
      </c>
      <c r="M7484" t="s">
        <v>14</v>
      </c>
      <c r="N7484" t="s">
        <v>309</v>
      </c>
      <c r="O7484" t="s">
        <v>1606</v>
      </c>
      <c r="P7484" t="s">
        <v>5868</v>
      </c>
      <c r="Q7484" s="236">
        <v>44896</v>
      </c>
      <c r="R7484" s="236">
        <v>44986</v>
      </c>
      <c r="S7484" t="s">
        <v>8452</v>
      </c>
      <c r="T7484" s="196"/>
      <c r="U7484" s="196"/>
      <c r="V7484" s="196"/>
      <c r="W7484" s="196"/>
      <c r="X7484" s="222"/>
      <c r="Y7484" t="s">
        <v>8579</v>
      </c>
      <c r="Z7484">
        <v>1711482150</v>
      </c>
      <c r="AA7484" t="s">
        <v>8580</v>
      </c>
      <c r="AB7484" s="221" t="str">
        <f>_xlfn.IFNA(IF(Table[[#This Row],[Programme Partner]]&lt;&gt;Table[[#This Row],[Implementing Partner]],CONCATENATE(Table[[#This Row],[Programme Partner]],"-",Table[[#This Row],[Implementing Partner]]),Table[[#This Row],[Programme Partner]]),"")</f>
        <v>IOM-NGOF</v>
      </c>
    </row>
    <row r="7485" spans="1:28" ht="16.5" customHeight="1">
      <c r="A7485" s="183"/>
      <c r="B7485" s="195" t="s">
        <v>5148</v>
      </c>
      <c r="C7485" s="198" t="s">
        <v>5184</v>
      </c>
      <c r="D7485" s="212" t="s">
        <v>8324</v>
      </c>
      <c r="E7485" s="269" t="s">
        <v>27</v>
      </c>
      <c r="F7485" s="195" t="s">
        <v>8014</v>
      </c>
      <c r="G7485" s="103" t="s">
        <v>8361</v>
      </c>
      <c r="H7485" s="195" t="str">
        <f>IFERROR(VLOOKUP(Table[[#This Row],[Activity Details of Assistance]],WHAT!E:F,2,FALSE),"")</f>
        <v># of plant</v>
      </c>
      <c r="I7485" s="195"/>
      <c r="J7485">
        <v>3</v>
      </c>
      <c r="K7485" t="s">
        <v>8280</v>
      </c>
      <c r="L7485" s="306" t="s">
        <v>13</v>
      </c>
      <c r="M7485" t="s">
        <v>14</v>
      </c>
      <c r="N7485" t="s">
        <v>309</v>
      </c>
      <c r="O7485" t="s">
        <v>1606</v>
      </c>
      <c r="P7485" t="s">
        <v>5868</v>
      </c>
      <c r="Q7485" s="236">
        <v>44896</v>
      </c>
      <c r="R7485" s="236">
        <v>44986</v>
      </c>
      <c r="S7485" t="s">
        <v>8452</v>
      </c>
      <c r="T7485" s="196"/>
      <c r="U7485" s="196"/>
      <c r="V7485" s="196"/>
      <c r="W7485" s="196"/>
      <c r="X7485" s="222"/>
      <c r="Y7485" t="s">
        <v>8579</v>
      </c>
      <c r="Z7485">
        <v>1711482150</v>
      </c>
      <c r="AA7485" t="s">
        <v>8580</v>
      </c>
      <c r="AB7485" s="221" t="str">
        <f>_xlfn.IFNA(IF(Table[[#This Row],[Programme Partner]]&lt;&gt;Table[[#This Row],[Implementing Partner]],CONCATENATE(Table[[#This Row],[Programme Partner]],"-",Table[[#This Row],[Implementing Partner]]),Table[[#This Row],[Programme Partner]]),"")</f>
        <v>IOM-NGOF</v>
      </c>
    </row>
    <row r="7486" spans="1:28" ht="16.5" customHeight="1">
      <c r="A7486" s="183"/>
      <c r="B7486" s="195" t="s">
        <v>5187</v>
      </c>
      <c r="C7486" s="198" t="s">
        <v>5187</v>
      </c>
      <c r="D7486" s="212" t="s">
        <v>8705</v>
      </c>
      <c r="E7486" s="269" t="s">
        <v>27</v>
      </c>
      <c r="F7486" s="195" t="s">
        <v>8011</v>
      </c>
      <c r="G7486" t="s">
        <v>8353</v>
      </c>
      <c r="H7486" s="195" t="str">
        <f>IFERROR(VLOOKUP(Table[[#This Row],[Activity Details of Assistance]],WHAT!E:F,2,FALSE),"")</f>
        <v># of tube well</v>
      </c>
      <c r="I7486" s="195"/>
      <c r="J7486">
        <v>4</v>
      </c>
      <c r="K7486" t="s">
        <v>8280</v>
      </c>
      <c r="L7486" s="306" t="s">
        <v>13</v>
      </c>
      <c r="M7486" t="s">
        <v>14</v>
      </c>
      <c r="N7486" t="s">
        <v>309</v>
      </c>
      <c r="O7486" t="s">
        <v>1607</v>
      </c>
      <c r="P7486" t="s">
        <v>8211</v>
      </c>
      <c r="Q7486" s="236">
        <v>44896</v>
      </c>
      <c r="R7486" s="236">
        <v>44927</v>
      </c>
      <c r="S7486" s="291" t="s">
        <v>8590</v>
      </c>
      <c r="T7486" s="196"/>
      <c r="U7486" s="196"/>
      <c r="V7486" s="196"/>
      <c r="W7486" s="196"/>
      <c r="X7486" s="222"/>
      <c r="Y7486" t="s">
        <v>8426</v>
      </c>
      <c r="Z7486">
        <v>1726752851</v>
      </c>
      <c r="AA7486" t="s">
        <v>8427</v>
      </c>
      <c r="AB7486" s="221" t="str">
        <f>_xlfn.IFNA(IF(Table[[#This Row],[Programme Partner]]&lt;&gt;Table[[#This Row],[Implementing Partner]],CONCATENATE(Table[[#This Row],[Programme Partner]],"-",Table[[#This Row],[Implementing Partner]]),Table[[#This Row],[Programme Partner]]),"")</f>
        <v>NRC</v>
      </c>
    </row>
    <row r="7487" spans="1:28" ht="16.5" customHeight="1">
      <c r="A7487" s="183"/>
      <c r="B7487" s="195" t="s">
        <v>5187</v>
      </c>
      <c r="C7487" s="198" t="s">
        <v>5187</v>
      </c>
      <c r="D7487" s="212" t="s">
        <v>8705</v>
      </c>
      <c r="E7487" s="269" t="s">
        <v>27</v>
      </c>
      <c r="F7487" s="195" t="s">
        <v>8013</v>
      </c>
      <c r="G7487" t="s">
        <v>8313</v>
      </c>
      <c r="H7487" s="195" t="str">
        <f>IFERROR(VLOOKUP(Table[[#This Row],[Activity Details of Assistance]],WHAT!E:F,2,FALSE),"")</f>
        <v># of HP sessions at community level</v>
      </c>
      <c r="I7487" s="195"/>
      <c r="J7487">
        <v>12</v>
      </c>
      <c r="K7487" t="s">
        <v>8280</v>
      </c>
      <c r="L7487" s="306" t="s">
        <v>13</v>
      </c>
      <c r="M7487" t="s">
        <v>14</v>
      </c>
      <c r="N7487" t="s">
        <v>309</v>
      </c>
      <c r="O7487" t="s">
        <v>1607</v>
      </c>
      <c r="P7487" t="s">
        <v>8211</v>
      </c>
      <c r="Q7487" s="236">
        <v>44896</v>
      </c>
      <c r="R7487" s="236">
        <v>44927</v>
      </c>
      <c r="S7487" s="291" t="s">
        <v>8590</v>
      </c>
      <c r="T7487" s="196"/>
      <c r="U7487" s="196"/>
      <c r="V7487" s="196"/>
      <c r="W7487" s="196"/>
      <c r="X7487" s="222"/>
      <c r="Y7487" t="s">
        <v>8426</v>
      </c>
      <c r="Z7487">
        <v>1726752851</v>
      </c>
      <c r="AA7487" t="s">
        <v>8427</v>
      </c>
      <c r="AB7487" s="221" t="str">
        <f>_xlfn.IFNA(IF(Table[[#This Row],[Programme Partner]]&lt;&gt;Table[[#This Row],[Implementing Partner]],CONCATENATE(Table[[#This Row],[Programme Partner]],"-",Table[[#This Row],[Implementing Partner]]),Table[[#This Row],[Programme Partner]]),"")</f>
        <v>NRC</v>
      </c>
    </row>
    <row r="7488" spans="1:28" ht="16.5" customHeight="1">
      <c r="A7488" s="183"/>
      <c r="B7488" s="195" t="s">
        <v>5187</v>
      </c>
      <c r="C7488" s="198" t="s">
        <v>5187</v>
      </c>
      <c r="D7488" s="212" t="s">
        <v>8705</v>
      </c>
      <c r="E7488" s="269" t="s">
        <v>27</v>
      </c>
      <c r="F7488" s="195" t="s">
        <v>8011</v>
      </c>
      <c r="G7488" t="s">
        <v>8353</v>
      </c>
      <c r="H7488" s="195" t="str">
        <f>IFERROR(VLOOKUP(Table[[#This Row],[Activity Details of Assistance]],WHAT!E:F,2,FALSE),"")</f>
        <v># of tube well</v>
      </c>
      <c r="I7488" s="195"/>
      <c r="J7488">
        <v>1</v>
      </c>
      <c r="K7488" t="s">
        <v>8280</v>
      </c>
      <c r="L7488" s="306" t="s">
        <v>13</v>
      </c>
      <c r="M7488" t="s">
        <v>14</v>
      </c>
      <c r="N7488" t="s">
        <v>309</v>
      </c>
      <c r="O7488" t="s">
        <v>1608</v>
      </c>
      <c r="P7488" t="s">
        <v>8212</v>
      </c>
      <c r="Q7488" s="236">
        <v>44896</v>
      </c>
      <c r="R7488" s="236">
        <v>44927</v>
      </c>
      <c r="S7488" s="291" t="s">
        <v>8590</v>
      </c>
      <c r="T7488" s="196"/>
      <c r="U7488" s="196"/>
      <c r="V7488" s="196"/>
      <c r="W7488" s="196"/>
      <c r="X7488" s="222"/>
      <c r="Y7488" t="s">
        <v>8426</v>
      </c>
      <c r="Z7488">
        <v>1726752851</v>
      </c>
      <c r="AA7488" t="s">
        <v>8427</v>
      </c>
      <c r="AB7488" s="221" t="str">
        <f>_xlfn.IFNA(IF(Table[[#This Row],[Programme Partner]]&lt;&gt;Table[[#This Row],[Implementing Partner]],CONCATENATE(Table[[#This Row],[Programme Partner]],"-",Table[[#This Row],[Implementing Partner]]),Table[[#This Row],[Programme Partner]]),"")</f>
        <v>NRC</v>
      </c>
    </row>
    <row r="7489" spans="1:28" ht="16.5" customHeight="1">
      <c r="A7489" s="183"/>
      <c r="B7489" s="195" t="s">
        <v>5187</v>
      </c>
      <c r="C7489" s="198" t="s">
        <v>5187</v>
      </c>
      <c r="D7489" s="212" t="s">
        <v>8705</v>
      </c>
      <c r="E7489" s="269" t="s">
        <v>27</v>
      </c>
      <c r="F7489" s="195" t="s">
        <v>8013</v>
      </c>
      <c r="G7489" t="s">
        <v>8313</v>
      </c>
      <c r="H7489" s="195" t="str">
        <f>IFERROR(VLOOKUP(Table[[#This Row],[Activity Details of Assistance]],WHAT!E:F,2,FALSE),"")</f>
        <v># of HP sessions at community level</v>
      </c>
      <c r="I7489" s="195"/>
      <c r="J7489">
        <v>2</v>
      </c>
      <c r="K7489" t="s">
        <v>8280</v>
      </c>
      <c r="L7489" s="306" t="s">
        <v>13</v>
      </c>
      <c r="M7489" t="s">
        <v>14</v>
      </c>
      <c r="N7489" t="s">
        <v>309</v>
      </c>
      <c r="O7489" t="s">
        <v>1608</v>
      </c>
      <c r="P7489" t="s">
        <v>8212</v>
      </c>
      <c r="Q7489" s="236">
        <v>44896</v>
      </c>
      <c r="R7489" s="236">
        <v>44927</v>
      </c>
      <c r="S7489" s="291" t="s">
        <v>8590</v>
      </c>
      <c r="T7489" s="196"/>
      <c r="U7489" s="196"/>
      <c r="V7489" s="196"/>
      <c r="W7489" s="196"/>
      <c r="X7489" s="222"/>
      <c r="Y7489" t="s">
        <v>8426</v>
      </c>
      <c r="Z7489">
        <v>1726752851</v>
      </c>
      <c r="AA7489" t="s">
        <v>8427</v>
      </c>
      <c r="AB7489" s="221" t="str">
        <f>_xlfn.IFNA(IF(Table[[#This Row],[Programme Partner]]&lt;&gt;Table[[#This Row],[Implementing Partner]],CONCATENATE(Table[[#This Row],[Programme Partner]],"-",Table[[#This Row],[Implementing Partner]]),Table[[#This Row],[Programme Partner]]),"")</f>
        <v>NRC</v>
      </c>
    </row>
    <row r="7490" spans="1:28" ht="16.5" customHeight="1">
      <c r="A7490" s="183"/>
      <c r="B7490" s="195" t="s">
        <v>5275</v>
      </c>
      <c r="C7490" s="198" t="s">
        <v>5300</v>
      </c>
      <c r="D7490" s="212" t="s">
        <v>5275</v>
      </c>
      <c r="E7490" s="269" t="s">
        <v>27</v>
      </c>
      <c r="F7490" s="195" t="s">
        <v>8011</v>
      </c>
      <c r="G7490" t="s">
        <v>8584</v>
      </c>
      <c r="H7490" s="195" t="str">
        <f>IFERROR(VLOOKUP(Table[[#This Row],[Activity Details of Assistance]],WHAT!E:F,2,FALSE),"")</f>
        <v># of tube well</v>
      </c>
      <c r="I7490" s="195"/>
      <c r="J7490">
        <v>8</v>
      </c>
      <c r="K7490" t="s">
        <v>8280</v>
      </c>
      <c r="L7490" s="306" t="s">
        <v>13</v>
      </c>
      <c r="M7490" t="s">
        <v>14</v>
      </c>
      <c r="N7490" t="s">
        <v>309</v>
      </c>
      <c r="O7490" t="s">
        <v>1606</v>
      </c>
      <c r="P7490" t="s">
        <v>6475</v>
      </c>
      <c r="Q7490" s="236">
        <v>44896</v>
      </c>
      <c r="R7490" s="236">
        <v>44958</v>
      </c>
      <c r="S7490" t="s">
        <v>8452</v>
      </c>
      <c r="T7490" s="196"/>
      <c r="U7490" s="196"/>
      <c r="V7490" s="196"/>
      <c r="W7490" s="196"/>
      <c r="X7490" s="222"/>
      <c r="Y7490" t="s">
        <v>8310</v>
      </c>
      <c r="Z7490">
        <v>1679210106</v>
      </c>
      <c r="AA7490" t="s">
        <v>8311</v>
      </c>
      <c r="AB7490" s="221" t="str">
        <f>_xlfn.IFNA(IF(Table[[#This Row],[Programme Partner]]&lt;&gt;Table[[#This Row],[Implementing Partner]],CONCATENATE(Table[[#This Row],[Programme Partner]],"-",Table[[#This Row],[Implementing Partner]]),Table[[#This Row],[Programme Partner]]),"")</f>
        <v>UNICEF-WVI</v>
      </c>
    </row>
    <row r="7491" spans="1:28" ht="16.5" customHeight="1">
      <c r="A7491" s="183"/>
      <c r="B7491" s="195" t="s">
        <v>5275</v>
      </c>
      <c r="C7491" s="198" t="s">
        <v>5300</v>
      </c>
      <c r="D7491" s="212" t="s">
        <v>5275</v>
      </c>
      <c r="E7491" s="269" t="s">
        <v>27</v>
      </c>
      <c r="F7491" s="195" t="s">
        <v>8012</v>
      </c>
      <c r="G7491" t="s">
        <v>8585</v>
      </c>
      <c r="H7491" s="195" t="str">
        <f>IFERROR(VLOOKUP(Table[[#This Row],[Activity Details of Assistance]],WHAT!E:F,2,FALSE),"")</f>
        <v xml:space="preserve"># of door </v>
      </c>
      <c r="I7491" s="195"/>
      <c r="J7491">
        <v>101</v>
      </c>
      <c r="K7491" t="s">
        <v>8280</v>
      </c>
      <c r="L7491" s="306" t="s">
        <v>13</v>
      </c>
      <c r="M7491" t="s">
        <v>14</v>
      </c>
      <c r="N7491" t="s">
        <v>309</v>
      </c>
      <c r="O7491" t="s">
        <v>1606</v>
      </c>
      <c r="P7491" t="s">
        <v>6475</v>
      </c>
      <c r="Q7491" s="236">
        <v>44896</v>
      </c>
      <c r="R7491" s="236">
        <v>44958</v>
      </c>
      <c r="S7491" t="s">
        <v>8452</v>
      </c>
      <c r="T7491" s="196"/>
      <c r="U7491" s="196"/>
      <c r="V7491" s="196"/>
      <c r="W7491" s="196"/>
      <c r="X7491" s="222"/>
      <c r="Y7491" t="s">
        <v>8310</v>
      </c>
      <c r="Z7491">
        <v>1679210106</v>
      </c>
      <c r="AA7491" t="s">
        <v>8311</v>
      </c>
      <c r="AB7491" s="221" t="str">
        <f>_xlfn.IFNA(IF(Table[[#This Row],[Programme Partner]]&lt;&gt;Table[[#This Row],[Implementing Partner]],CONCATENATE(Table[[#This Row],[Programme Partner]],"-",Table[[#This Row],[Implementing Partner]]),Table[[#This Row],[Programme Partner]]),"")</f>
        <v>UNICEF-WVI</v>
      </c>
    </row>
    <row r="7492" spans="1:28" ht="16.5" customHeight="1">
      <c r="A7492" s="183"/>
      <c r="B7492" s="195" t="s">
        <v>5275</v>
      </c>
      <c r="C7492" s="198" t="s">
        <v>5300</v>
      </c>
      <c r="D7492" s="212" t="s">
        <v>5275</v>
      </c>
      <c r="E7492" s="269" t="s">
        <v>27</v>
      </c>
      <c r="F7492" s="195" t="s">
        <v>8012</v>
      </c>
      <c r="G7492" t="s">
        <v>8359</v>
      </c>
      <c r="H7492" s="195" t="str">
        <f>IFERROR(VLOOKUP(Table[[#This Row],[Activity Details of Assistance]],WHAT!E:F,2,FALSE),"")</f>
        <v># of FSM Site</v>
      </c>
      <c r="I7492" s="195"/>
      <c r="J7492">
        <v>8</v>
      </c>
      <c r="K7492" t="s">
        <v>8280</v>
      </c>
      <c r="L7492" s="306" t="s">
        <v>13</v>
      </c>
      <c r="M7492" t="s">
        <v>14</v>
      </c>
      <c r="N7492" t="s">
        <v>309</v>
      </c>
      <c r="O7492" t="s">
        <v>1606</v>
      </c>
      <c r="P7492" t="s">
        <v>6475</v>
      </c>
      <c r="Q7492" s="236">
        <v>44896</v>
      </c>
      <c r="R7492" s="236">
        <v>44958</v>
      </c>
      <c r="S7492" t="s">
        <v>8452</v>
      </c>
      <c r="T7492" s="196"/>
      <c r="U7492" s="196"/>
      <c r="V7492" s="196"/>
      <c r="W7492" s="196"/>
      <c r="X7492" s="222"/>
      <c r="Y7492" t="s">
        <v>8310</v>
      </c>
      <c r="Z7492">
        <v>1679210106</v>
      </c>
      <c r="AA7492" t="s">
        <v>8311</v>
      </c>
      <c r="AB7492" s="221" t="str">
        <f>_xlfn.IFNA(IF(Table[[#This Row],[Programme Partner]]&lt;&gt;Table[[#This Row],[Implementing Partner]],CONCATENATE(Table[[#This Row],[Programme Partner]],"-",Table[[#This Row],[Implementing Partner]]),Table[[#This Row],[Programme Partner]]),"")</f>
        <v>UNICEF-WVI</v>
      </c>
    </row>
    <row r="7493" spans="1:28" ht="16.5" customHeight="1">
      <c r="A7493" s="183"/>
      <c r="B7493" s="195" t="s">
        <v>5275</v>
      </c>
      <c r="C7493" s="198" t="s">
        <v>5300</v>
      </c>
      <c r="D7493" s="212" t="s">
        <v>5275</v>
      </c>
      <c r="E7493" s="269" t="s">
        <v>27</v>
      </c>
      <c r="F7493" s="195" t="s">
        <v>8012</v>
      </c>
      <c r="G7493" t="s">
        <v>8586</v>
      </c>
      <c r="H7493" s="195" t="str">
        <f>IFERROR(VLOOKUP(Table[[#This Row],[Activity Details of Assistance]],WHAT!E:F,2,FALSE),"")</f>
        <v># of door</v>
      </c>
      <c r="I7493" s="195"/>
      <c r="J7493">
        <v>216</v>
      </c>
      <c r="K7493" t="s">
        <v>8280</v>
      </c>
      <c r="L7493" s="306" t="s">
        <v>13</v>
      </c>
      <c r="M7493" t="s">
        <v>14</v>
      </c>
      <c r="N7493" t="s">
        <v>309</v>
      </c>
      <c r="O7493" t="s">
        <v>1606</v>
      </c>
      <c r="P7493" t="s">
        <v>6475</v>
      </c>
      <c r="Q7493" s="236">
        <v>44896</v>
      </c>
      <c r="R7493" s="236">
        <v>44958</v>
      </c>
      <c r="S7493" t="s">
        <v>8452</v>
      </c>
      <c r="T7493" s="196"/>
      <c r="U7493" s="196"/>
      <c r="V7493" s="196"/>
      <c r="W7493" s="196"/>
      <c r="X7493" s="222"/>
      <c r="Y7493" t="s">
        <v>8310</v>
      </c>
      <c r="Z7493">
        <v>1679210106</v>
      </c>
      <c r="AA7493" t="s">
        <v>8311</v>
      </c>
      <c r="AB7493" s="221" t="str">
        <f>_xlfn.IFNA(IF(Table[[#This Row],[Programme Partner]]&lt;&gt;Table[[#This Row],[Implementing Partner]],CONCATENATE(Table[[#This Row],[Programme Partner]],"-",Table[[#This Row],[Implementing Partner]]),Table[[#This Row],[Programme Partner]]),"")</f>
        <v>UNICEF-WVI</v>
      </c>
    </row>
    <row r="7494" spans="1:28" ht="16.5" customHeight="1">
      <c r="A7494" s="183"/>
      <c r="B7494" s="195" t="s">
        <v>5275</v>
      </c>
      <c r="C7494" s="198" t="s">
        <v>5300</v>
      </c>
      <c r="D7494" s="212" t="s">
        <v>5275</v>
      </c>
      <c r="E7494" s="269" t="s">
        <v>27</v>
      </c>
      <c r="F7494" s="195" t="s">
        <v>8012</v>
      </c>
      <c r="G7494" t="s">
        <v>8357</v>
      </c>
      <c r="H7494" s="195" t="str">
        <f>IFERROR(VLOOKUP(Table[[#This Row],[Activity Details of Assistance]],WHAT!E:F,2,FALSE),"")</f>
        <v># of door</v>
      </c>
      <c r="I7494" s="195"/>
      <c r="J7494">
        <v>629</v>
      </c>
      <c r="K7494" t="s">
        <v>8280</v>
      </c>
      <c r="L7494" s="306" t="s">
        <v>13</v>
      </c>
      <c r="M7494" t="s">
        <v>14</v>
      </c>
      <c r="N7494" t="s">
        <v>309</v>
      </c>
      <c r="O7494" t="s">
        <v>1606</v>
      </c>
      <c r="P7494" t="s">
        <v>6475</v>
      </c>
      <c r="Q7494" s="236">
        <v>44896</v>
      </c>
      <c r="R7494" s="236">
        <v>44958</v>
      </c>
      <c r="S7494" t="s">
        <v>8452</v>
      </c>
      <c r="T7494" s="196"/>
      <c r="U7494" s="196"/>
      <c r="V7494" s="196"/>
      <c r="W7494" s="196"/>
      <c r="X7494" s="222"/>
      <c r="Y7494" t="s">
        <v>8310</v>
      </c>
      <c r="Z7494">
        <v>1679210106</v>
      </c>
      <c r="AA7494" t="s">
        <v>8311</v>
      </c>
      <c r="AB7494" s="221" t="str">
        <f>_xlfn.IFNA(IF(Table[[#This Row],[Programme Partner]]&lt;&gt;Table[[#This Row],[Implementing Partner]],CONCATENATE(Table[[#This Row],[Programme Partner]],"-",Table[[#This Row],[Implementing Partner]]),Table[[#This Row],[Programme Partner]]),"")</f>
        <v>UNICEF-WVI</v>
      </c>
    </row>
    <row r="7495" spans="1:28" ht="16.5" customHeight="1">
      <c r="A7495" s="183"/>
      <c r="B7495" s="195" t="s">
        <v>5275</v>
      </c>
      <c r="C7495" s="198" t="s">
        <v>5300</v>
      </c>
      <c r="D7495" s="212" t="s">
        <v>5275</v>
      </c>
      <c r="E7495" s="269" t="s">
        <v>27</v>
      </c>
      <c r="F7495" s="195" t="s">
        <v>8013</v>
      </c>
      <c r="G7495" t="s">
        <v>8313</v>
      </c>
      <c r="H7495" s="195" t="str">
        <f>IFERROR(VLOOKUP(Table[[#This Row],[Activity Details of Assistance]],WHAT!E:F,2,FALSE),"")</f>
        <v># of HP sessions at community level</v>
      </c>
      <c r="I7495" s="195"/>
      <c r="J7495">
        <v>1449</v>
      </c>
      <c r="K7495" t="s">
        <v>8280</v>
      </c>
      <c r="L7495" s="306" t="s">
        <v>13</v>
      </c>
      <c r="M7495" t="s">
        <v>14</v>
      </c>
      <c r="N7495" t="s">
        <v>309</v>
      </c>
      <c r="O7495" t="s">
        <v>1606</v>
      </c>
      <c r="P7495" t="s">
        <v>6475</v>
      </c>
      <c r="Q7495" s="236">
        <v>44896</v>
      </c>
      <c r="R7495" s="236">
        <v>44958</v>
      </c>
      <c r="S7495" t="s">
        <v>8452</v>
      </c>
      <c r="T7495" s="196"/>
      <c r="U7495" s="196"/>
      <c r="V7495" s="196"/>
      <c r="W7495" s="196"/>
      <c r="X7495" s="222"/>
      <c r="Y7495" t="s">
        <v>8310</v>
      </c>
      <c r="Z7495">
        <v>1679210106</v>
      </c>
      <c r="AA7495" t="s">
        <v>8311</v>
      </c>
      <c r="AB7495" s="221" t="str">
        <f>_xlfn.IFNA(IF(Table[[#This Row],[Programme Partner]]&lt;&gt;Table[[#This Row],[Implementing Partner]],CONCATENATE(Table[[#This Row],[Programme Partner]],"-",Table[[#This Row],[Implementing Partner]]),Table[[#This Row],[Programme Partner]]),"")</f>
        <v>UNICEF-WVI</v>
      </c>
    </row>
    <row r="7496" spans="1:28" ht="16.5" customHeight="1">
      <c r="A7496" s="183"/>
      <c r="B7496" s="195" t="s">
        <v>5275</v>
      </c>
      <c r="C7496" s="198" t="s">
        <v>5300</v>
      </c>
      <c r="D7496" s="212" t="s">
        <v>5275</v>
      </c>
      <c r="E7496" s="269" t="s">
        <v>27</v>
      </c>
      <c r="F7496" s="195" t="s">
        <v>8014</v>
      </c>
      <c r="G7496" s="103" t="s">
        <v>8361</v>
      </c>
      <c r="H7496" s="195" t="str">
        <f>IFERROR(VLOOKUP(Table[[#This Row],[Activity Details of Assistance]],WHAT!E:F,2,FALSE),"")</f>
        <v># of plant</v>
      </c>
      <c r="I7496" s="195"/>
      <c r="J7496">
        <v>4</v>
      </c>
      <c r="K7496" t="s">
        <v>8280</v>
      </c>
      <c r="L7496" s="306" t="s">
        <v>13</v>
      </c>
      <c r="M7496" t="s">
        <v>14</v>
      </c>
      <c r="N7496" t="s">
        <v>309</v>
      </c>
      <c r="O7496" t="s">
        <v>1606</v>
      </c>
      <c r="P7496" t="s">
        <v>6475</v>
      </c>
      <c r="Q7496" s="236">
        <v>44896</v>
      </c>
      <c r="R7496" s="236">
        <v>44958</v>
      </c>
      <c r="S7496" t="s">
        <v>8452</v>
      </c>
      <c r="T7496" s="196"/>
      <c r="U7496" s="196"/>
      <c r="V7496" s="196"/>
      <c r="W7496" s="196"/>
      <c r="X7496" s="222"/>
      <c r="Y7496" t="s">
        <v>8310</v>
      </c>
      <c r="Z7496">
        <v>1679210106</v>
      </c>
      <c r="AA7496" t="s">
        <v>8311</v>
      </c>
      <c r="AB7496" s="221" t="str">
        <f>_xlfn.IFNA(IF(Table[[#This Row],[Programme Partner]]&lt;&gt;Table[[#This Row],[Implementing Partner]],CONCATENATE(Table[[#This Row],[Programme Partner]],"-",Table[[#This Row],[Implementing Partner]]),Table[[#This Row],[Programme Partner]]),"")</f>
        <v>UNICEF-WVI</v>
      </c>
    </row>
    <row r="7497" spans="1:28" ht="16.5" customHeight="1">
      <c r="A7497" s="183"/>
      <c r="B7497" s="195" t="s">
        <v>5300</v>
      </c>
      <c r="C7497" s="198" t="s">
        <v>5300</v>
      </c>
      <c r="D7497" s="212" t="s">
        <v>7014</v>
      </c>
      <c r="E7497" s="269" t="s">
        <v>27</v>
      </c>
      <c r="F7497" s="195" t="s">
        <v>8011</v>
      </c>
      <c r="G7497" t="s">
        <v>8584</v>
      </c>
      <c r="H7497" s="195" t="str">
        <f>IFERROR(VLOOKUP(Table[[#This Row],[Activity Details of Assistance]],WHAT!E:F,2,FALSE),"")</f>
        <v># of tube well</v>
      </c>
      <c r="I7497" s="195"/>
      <c r="J7497">
        <v>110</v>
      </c>
      <c r="K7497" t="s">
        <v>8280</v>
      </c>
      <c r="L7497" s="306" t="s">
        <v>13</v>
      </c>
      <c r="M7497" t="s">
        <v>14</v>
      </c>
      <c r="N7497" t="s">
        <v>309</v>
      </c>
      <c r="O7497" t="s">
        <v>1606</v>
      </c>
      <c r="P7497" t="s">
        <v>17</v>
      </c>
      <c r="Q7497" s="236">
        <v>44926</v>
      </c>
      <c r="R7497" s="236">
        <v>45078</v>
      </c>
      <c r="S7497" t="s">
        <v>8452</v>
      </c>
      <c r="T7497" s="196"/>
      <c r="U7497" s="196"/>
      <c r="V7497" s="196"/>
      <c r="W7497" s="196"/>
      <c r="X7497" s="222"/>
      <c r="Y7497" t="s">
        <v>8695</v>
      </c>
      <c r="Z7497">
        <v>1887673637</v>
      </c>
      <c r="AA7497" t="s">
        <v>8696</v>
      </c>
      <c r="AB7497" s="221" t="str">
        <f>_xlfn.IFNA(IF(Table[[#This Row],[Programme Partner]]&lt;&gt;Table[[#This Row],[Implementing Partner]],CONCATENATE(Table[[#This Row],[Programme Partner]],"-",Table[[#This Row],[Implementing Partner]]),Table[[#This Row],[Programme Partner]]),"")</f>
        <v>WVI</v>
      </c>
    </row>
    <row r="7498" spans="1:28" ht="16.5" customHeight="1">
      <c r="A7498" s="183"/>
      <c r="B7498" s="195" t="s">
        <v>5300</v>
      </c>
      <c r="C7498" s="198" t="s">
        <v>5300</v>
      </c>
      <c r="D7498" s="212" t="s">
        <v>7014</v>
      </c>
      <c r="E7498" s="269" t="s">
        <v>27</v>
      </c>
      <c r="F7498" s="195" t="s">
        <v>8011</v>
      </c>
      <c r="G7498" t="s">
        <v>8355</v>
      </c>
      <c r="H7498" s="195" t="str">
        <f>IFERROR(VLOOKUP(Table[[#This Row],[Activity Details of Assistance]],WHAT!E:F,2,FALSE),"")</f>
        <v># of water network</v>
      </c>
      <c r="I7498" s="195"/>
      <c r="J7498">
        <v>1</v>
      </c>
      <c r="K7498" t="s">
        <v>8280</v>
      </c>
      <c r="L7498" s="306" t="s">
        <v>13</v>
      </c>
      <c r="M7498" t="s">
        <v>14</v>
      </c>
      <c r="N7498" t="s">
        <v>309</v>
      </c>
      <c r="O7498" t="s">
        <v>1606</v>
      </c>
      <c r="P7498" t="s">
        <v>17</v>
      </c>
      <c r="Q7498" s="236">
        <v>44926</v>
      </c>
      <c r="R7498" s="236">
        <v>45078</v>
      </c>
      <c r="S7498" t="s">
        <v>8452</v>
      </c>
      <c r="T7498" s="196"/>
      <c r="U7498" s="196"/>
      <c r="V7498" s="196"/>
      <c r="W7498" s="196"/>
      <c r="X7498" s="222"/>
      <c r="Y7498" t="s">
        <v>8695</v>
      </c>
      <c r="Z7498">
        <v>1887673637</v>
      </c>
      <c r="AA7498" t="s">
        <v>8696</v>
      </c>
      <c r="AB7498" s="221" t="str">
        <f>_xlfn.IFNA(IF(Table[[#This Row],[Programme Partner]]&lt;&gt;Table[[#This Row],[Implementing Partner]],CONCATENATE(Table[[#This Row],[Programme Partner]],"-",Table[[#This Row],[Implementing Partner]]),Table[[#This Row],[Programme Partner]]),"")</f>
        <v>WVI</v>
      </c>
    </row>
    <row r="7499" spans="1:28" ht="16.5" customHeight="1">
      <c r="A7499" s="183"/>
      <c r="B7499" s="195" t="s">
        <v>5300</v>
      </c>
      <c r="C7499" s="198" t="s">
        <v>5300</v>
      </c>
      <c r="D7499" s="212" t="s">
        <v>7014</v>
      </c>
      <c r="E7499" s="269" t="s">
        <v>27</v>
      </c>
      <c r="F7499" s="195" t="s">
        <v>8012</v>
      </c>
      <c r="G7499" t="s">
        <v>8585</v>
      </c>
      <c r="H7499" s="195" t="str">
        <f>IFERROR(VLOOKUP(Table[[#This Row],[Activity Details of Assistance]],WHAT!E:F,2,FALSE),"")</f>
        <v xml:space="preserve"># of door </v>
      </c>
      <c r="I7499" s="195"/>
      <c r="J7499">
        <v>10</v>
      </c>
      <c r="K7499" t="s">
        <v>8280</v>
      </c>
      <c r="L7499" s="306" t="s">
        <v>13</v>
      </c>
      <c r="M7499" t="s">
        <v>14</v>
      </c>
      <c r="N7499" t="s">
        <v>309</v>
      </c>
      <c r="O7499" t="s">
        <v>1606</v>
      </c>
      <c r="P7499" t="s">
        <v>17</v>
      </c>
      <c r="Q7499" s="236">
        <v>44926</v>
      </c>
      <c r="R7499" s="236">
        <v>45078</v>
      </c>
      <c r="S7499" t="s">
        <v>8452</v>
      </c>
      <c r="T7499" s="196"/>
      <c r="U7499" s="196"/>
      <c r="V7499" s="196"/>
      <c r="W7499" s="196"/>
      <c r="X7499" s="222"/>
      <c r="Y7499" t="s">
        <v>8695</v>
      </c>
      <c r="Z7499">
        <v>1887673637</v>
      </c>
      <c r="AA7499" t="s">
        <v>8696</v>
      </c>
      <c r="AB7499" s="221" t="str">
        <f>_xlfn.IFNA(IF(Table[[#This Row],[Programme Partner]]&lt;&gt;Table[[#This Row],[Implementing Partner]],CONCATENATE(Table[[#This Row],[Programme Partner]],"-",Table[[#This Row],[Implementing Partner]]),Table[[#This Row],[Programme Partner]]),"")</f>
        <v>WVI</v>
      </c>
    </row>
    <row r="7500" spans="1:28" ht="16.5" customHeight="1">
      <c r="A7500" s="183"/>
      <c r="B7500" s="195" t="s">
        <v>5300</v>
      </c>
      <c r="C7500" s="198" t="s">
        <v>5300</v>
      </c>
      <c r="D7500" s="212" t="s">
        <v>7014</v>
      </c>
      <c r="E7500" s="269" t="s">
        <v>27</v>
      </c>
      <c r="F7500" s="195" t="s">
        <v>8012</v>
      </c>
      <c r="G7500" t="s">
        <v>8359</v>
      </c>
      <c r="H7500" s="195" t="str">
        <f>IFERROR(VLOOKUP(Table[[#This Row],[Activity Details of Assistance]],WHAT!E:F,2,FALSE),"")</f>
        <v># of FSM Site</v>
      </c>
      <c r="I7500" s="195"/>
      <c r="J7500">
        <v>5</v>
      </c>
      <c r="K7500" t="s">
        <v>8280</v>
      </c>
      <c r="L7500" s="306" t="s">
        <v>13</v>
      </c>
      <c r="M7500" t="s">
        <v>14</v>
      </c>
      <c r="N7500" t="s">
        <v>309</v>
      </c>
      <c r="O7500" t="s">
        <v>1606</v>
      </c>
      <c r="P7500" t="s">
        <v>17</v>
      </c>
      <c r="Q7500" s="236">
        <v>44926</v>
      </c>
      <c r="R7500" s="236">
        <v>45078</v>
      </c>
      <c r="S7500" t="s">
        <v>8452</v>
      </c>
      <c r="T7500" s="196"/>
      <c r="U7500" s="196"/>
      <c r="V7500" s="196"/>
      <c r="W7500" s="196"/>
      <c r="X7500" s="222"/>
      <c r="Y7500" t="s">
        <v>8695</v>
      </c>
      <c r="Z7500">
        <v>1887673637</v>
      </c>
      <c r="AA7500" t="s">
        <v>8696</v>
      </c>
      <c r="AB7500" s="221" t="str">
        <f>_xlfn.IFNA(IF(Table[[#This Row],[Programme Partner]]&lt;&gt;Table[[#This Row],[Implementing Partner]],CONCATENATE(Table[[#This Row],[Programme Partner]],"-",Table[[#This Row],[Implementing Partner]]),Table[[#This Row],[Programme Partner]]),"")</f>
        <v>WVI</v>
      </c>
    </row>
    <row r="7501" spans="1:28" ht="16.5" customHeight="1">
      <c r="A7501" s="183"/>
      <c r="B7501" s="195" t="s">
        <v>5300</v>
      </c>
      <c r="C7501" s="198" t="s">
        <v>5300</v>
      </c>
      <c r="D7501" s="212" t="s">
        <v>7014</v>
      </c>
      <c r="E7501" s="269" t="s">
        <v>27</v>
      </c>
      <c r="F7501" s="195" t="s">
        <v>8012</v>
      </c>
      <c r="G7501" t="s">
        <v>8356</v>
      </c>
      <c r="H7501" s="195" t="str">
        <f>IFERROR(VLOOKUP(Table[[#This Row],[Activity Details of Assistance]],WHAT!E:F,2,FALSE),"")</f>
        <v># of FSM Site</v>
      </c>
      <c r="I7501" s="195"/>
      <c r="J7501">
        <v>2</v>
      </c>
      <c r="K7501" t="s">
        <v>8280</v>
      </c>
      <c r="L7501" s="306" t="s">
        <v>13</v>
      </c>
      <c r="M7501" t="s">
        <v>14</v>
      </c>
      <c r="N7501" t="s">
        <v>309</v>
      </c>
      <c r="O7501" t="s">
        <v>1606</v>
      </c>
      <c r="P7501" t="s">
        <v>17</v>
      </c>
      <c r="Q7501" s="236">
        <v>44926</v>
      </c>
      <c r="R7501" s="236">
        <v>45078</v>
      </c>
      <c r="S7501" t="s">
        <v>8452</v>
      </c>
      <c r="T7501" s="196"/>
      <c r="U7501" s="196"/>
      <c r="V7501" s="196"/>
      <c r="W7501" s="196"/>
      <c r="X7501" s="222"/>
      <c r="Y7501" t="s">
        <v>8695</v>
      </c>
      <c r="Z7501">
        <v>1887673637</v>
      </c>
      <c r="AA7501" t="s">
        <v>8696</v>
      </c>
      <c r="AB7501" s="221" t="str">
        <f>_xlfn.IFNA(IF(Table[[#This Row],[Programme Partner]]&lt;&gt;Table[[#This Row],[Implementing Partner]],CONCATENATE(Table[[#This Row],[Programme Partner]],"-",Table[[#This Row],[Implementing Partner]]),Table[[#This Row],[Programme Partner]]),"")</f>
        <v>WVI</v>
      </c>
    </row>
    <row r="7502" spans="1:28" ht="16.5" customHeight="1">
      <c r="A7502" s="183"/>
      <c r="B7502" s="195" t="s">
        <v>5300</v>
      </c>
      <c r="C7502" s="198" t="s">
        <v>5300</v>
      </c>
      <c r="D7502" s="212" t="s">
        <v>7014</v>
      </c>
      <c r="E7502" s="269" t="s">
        <v>27</v>
      </c>
      <c r="F7502" s="195" t="s">
        <v>8012</v>
      </c>
      <c r="G7502" t="s">
        <v>8586</v>
      </c>
      <c r="H7502" s="195" t="str">
        <f>IFERROR(VLOOKUP(Table[[#This Row],[Activity Details of Assistance]],WHAT!E:F,2,FALSE),"")</f>
        <v># of door</v>
      </c>
      <c r="I7502" s="195"/>
      <c r="J7502">
        <v>232</v>
      </c>
      <c r="K7502" t="s">
        <v>8280</v>
      </c>
      <c r="L7502" s="306" t="s">
        <v>13</v>
      </c>
      <c r="M7502" t="s">
        <v>14</v>
      </c>
      <c r="N7502" t="s">
        <v>309</v>
      </c>
      <c r="O7502" t="s">
        <v>1606</v>
      </c>
      <c r="P7502" t="s">
        <v>17</v>
      </c>
      <c r="Q7502" s="236">
        <v>44926</v>
      </c>
      <c r="R7502" s="236">
        <v>45078</v>
      </c>
      <c r="S7502" t="s">
        <v>8452</v>
      </c>
      <c r="T7502" s="196"/>
      <c r="U7502" s="196"/>
      <c r="V7502" s="196"/>
      <c r="W7502" s="196"/>
      <c r="X7502" s="222"/>
      <c r="Y7502" t="s">
        <v>8695</v>
      </c>
      <c r="Z7502">
        <v>1887673637</v>
      </c>
      <c r="AA7502" t="s">
        <v>8696</v>
      </c>
      <c r="AB7502" s="221" t="str">
        <f>_xlfn.IFNA(IF(Table[[#This Row],[Programme Partner]]&lt;&gt;Table[[#This Row],[Implementing Partner]],CONCATENATE(Table[[#This Row],[Programme Partner]],"-",Table[[#This Row],[Implementing Partner]]),Table[[#This Row],[Programme Partner]]),"")</f>
        <v>WVI</v>
      </c>
    </row>
    <row r="7503" spans="1:28" ht="16.5" customHeight="1">
      <c r="A7503" s="183"/>
      <c r="B7503" s="195" t="s">
        <v>5300</v>
      </c>
      <c r="C7503" s="198" t="s">
        <v>5300</v>
      </c>
      <c r="D7503" s="212" t="s">
        <v>7014</v>
      </c>
      <c r="E7503" s="269" t="s">
        <v>27</v>
      </c>
      <c r="F7503" s="195" t="s">
        <v>8012</v>
      </c>
      <c r="G7503" t="s">
        <v>8357</v>
      </c>
      <c r="H7503" s="195" t="str">
        <f>IFERROR(VLOOKUP(Table[[#This Row],[Activity Details of Assistance]],WHAT!E:F,2,FALSE),"")</f>
        <v># of door</v>
      </c>
      <c r="I7503" s="195"/>
      <c r="J7503">
        <v>297</v>
      </c>
      <c r="K7503" t="s">
        <v>8280</v>
      </c>
      <c r="L7503" s="306" t="s">
        <v>13</v>
      </c>
      <c r="M7503" t="s">
        <v>14</v>
      </c>
      <c r="N7503" t="s">
        <v>309</v>
      </c>
      <c r="O7503" t="s">
        <v>1606</v>
      </c>
      <c r="P7503" t="s">
        <v>17</v>
      </c>
      <c r="Q7503" s="236">
        <v>44926</v>
      </c>
      <c r="R7503" s="236">
        <v>45078</v>
      </c>
      <c r="S7503" t="s">
        <v>8452</v>
      </c>
      <c r="T7503" s="196"/>
      <c r="U7503" s="196"/>
      <c r="V7503" s="196"/>
      <c r="W7503" s="196"/>
      <c r="X7503" s="222"/>
      <c r="Y7503" t="s">
        <v>8695</v>
      </c>
      <c r="Z7503">
        <v>1887673637</v>
      </c>
      <c r="AA7503" t="s">
        <v>8696</v>
      </c>
      <c r="AB7503" s="221" t="str">
        <f>_xlfn.IFNA(IF(Table[[#This Row],[Programme Partner]]&lt;&gt;Table[[#This Row],[Implementing Partner]],CONCATENATE(Table[[#This Row],[Programme Partner]],"-",Table[[#This Row],[Implementing Partner]]),Table[[#This Row],[Programme Partner]]),"")</f>
        <v>WVI</v>
      </c>
    </row>
    <row r="7504" spans="1:28" ht="16.5" customHeight="1">
      <c r="A7504" s="183"/>
      <c r="B7504" s="195" t="s">
        <v>5300</v>
      </c>
      <c r="C7504" s="198" t="s">
        <v>5300</v>
      </c>
      <c r="D7504" s="212" t="s">
        <v>7014</v>
      </c>
      <c r="E7504" s="269" t="s">
        <v>27</v>
      </c>
      <c r="F7504" s="195" t="s">
        <v>8013</v>
      </c>
      <c r="G7504" t="s">
        <v>8313</v>
      </c>
      <c r="H7504" s="195" t="str">
        <f>IFERROR(VLOOKUP(Table[[#This Row],[Activity Details of Assistance]],WHAT!E:F,2,FALSE),"")</f>
        <v># of HP sessions at community level</v>
      </c>
      <c r="I7504" s="195"/>
      <c r="J7504">
        <v>223</v>
      </c>
      <c r="K7504" t="s">
        <v>8280</v>
      </c>
      <c r="L7504" s="306" t="s">
        <v>13</v>
      </c>
      <c r="M7504" t="s">
        <v>14</v>
      </c>
      <c r="N7504" t="s">
        <v>309</v>
      </c>
      <c r="O7504" t="s">
        <v>1606</v>
      </c>
      <c r="P7504" t="s">
        <v>17</v>
      </c>
      <c r="Q7504" s="236">
        <v>44926</v>
      </c>
      <c r="R7504" s="236">
        <v>45078</v>
      </c>
      <c r="S7504" t="s">
        <v>8452</v>
      </c>
      <c r="T7504" s="196"/>
      <c r="U7504" s="196"/>
      <c r="V7504" s="196"/>
      <c r="W7504" s="196"/>
      <c r="X7504" s="222"/>
      <c r="Y7504" t="s">
        <v>8695</v>
      </c>
      <c r="Z7504">
        <v>1887673637</v>
      </c>
      <c r="AA7504" t="s">
        <v>8696</v>
      </c>
      <c r="AB7504" s="221" t="str">
        <f>_xlfn.IFNA(IF(Table[[#This Row],[Programme Partner]]&lt;&gt;Table[[#This Row],[Implementing Partner]],CONCATENATE(Table[[#This Row],[Programme Partner]],"-",Table[[#This Row],[Implementing Partner]]),Table[[#This Row],[Programme Partner]]),"")</f>
        <v>WVI</v>
      </c>
    </row>
    <row r="7505" spans="1:28" ht="16.5" customHeight="1">
      <c r="A7505" s="183"/>
      <c r="B7505" s="195" t="s">
        <v>5300</v>
      </c>
      <c r="C7505" s="198" t="s">
        <v>5300</v>
      </c>
      <c r="D7505" s="212" t="s">
        <v>7014</v>
      </c>
      <c r="E7505" s="269" t="s">
        <v>27</v>
      </c>
      <c r="F7505" s="195" t="s">
        <v>8013</v>
      </c>
      <c r="G7505" t="s">
        <v>8314</v>
      </c>
      <c r="H7505" s="195" t="str">
        <f>IFERROR(VLOOKUP(Table[[#This Row],[Activity Details of Assistance]],WHAT!E:F,2,FALSE),"")</f>
        <v># of HP sessions at HH level</v>
      </c>
      <c r="I7505" s="195"/>
      <c r="J7505">
        <v>772</v>
      </c>
      <c r="K7505" t="s">
        <v>8280</v>
      </c>
      <c r="L7505" s="306" t="s">
        <v>13</v>
      </c>
      <c r="M7505" t="s">
        <v>14</v>
      </c>
      <c r="N7505" t="s">
        <v>309</v>
      </c>
      <c r="O7505" t="s">
        <v>1606</v>
      </c>
      <c r="P7505" t="s">
        <v>17</v>
      </c>
      <c r="Q7505" s="236">
        <v>44926</v>
      </c>
      <c r="R7505" s="236">
        <v>45078</v>
      </c>
      <c r="S7505" t="s">
        <v>8452</v>
      </c>
      <c r="T7505" s="196"/>
      <c r="U7505" s="196"/>
      <c r="V7505" s="196"/>
      <c r="W7505" s="196"/>
      <c r="X7505" s="222"/>
      <c r="Y7505" t="s">
        <v>8695</v>
      </c>
      <c r="Z7505">
        <v>1887673637</v>
      </c>
      <c r="AA7505" t="s">
        <v>8696</v>
      </c>
      <c r="AB7505" s="221" t="str">
        <f>_xlfn.IFNA(IF(Table[[#This Row],[Programme Partner]]&lt;&gt;Table[[#This Row],[Implementing Partner]],CONCATENATE(Table[[#This Row],[Programme Partner]],"-",Table[[#This Row],[Implementing Partner]]),Table[[#This Row],[Programme Partner]]),"")</f>
        <v>WVI</v>
      </c>
    </row>
    <row r="7506" spans="1:28" ht="16.5" customHeight="1">
      <c r="A7506" s="183"/>
      <c r="B7506" s="195" t="s">
        <v>5300</v>
      </c>
      <c r="C7506" s="198" t="s">
        <v>5300</v>
      </c>
      <c r="D7506" s="212" t="s">
        <v>7014</v>
      </c>
      <c r="E7506" s="269" t="s">
        <v>27</v>
      </c>
      <c r="F7506" s="195" t="s">
        <v>8013</v>
      </c>
      <c r="G7506" t="s">
        <v>8374</v>
      </c>
      <c r="H7506" s="195" t="str">
        <f>IFERROR(VLOOKUP(Table[[#This Row],[Activity Details of Assistance]],WHAT!E:F,2,FALSE),"")</f>
        <v># of HP sessions at institution level</v>
      </c>
      <c r="I7506" s="195"/>
      <c r="J7506">
        <v>20</v>
      </c>
      <c r="K7506" t="s">
        <v>8280</v>
      </c>
      <c r="L7506" s="306" t="s">
        <v>13</v>
      </c>
      <c r="M7506" t="s">
        <v>14</v>
      </c>
      <c r="N7506" t="s">
        <v>309</v>
      </c>
      <c r="O7506" t="s">
        <v>1606</v>
      </c>
      <c r="P7506" t="s">
        <v>17</v>
      </c>
      <c r="Q7506" s="236">
        <v>44926</v>
      </c>
      <c r="R7506" s="236">
        <v>45078</v>
      </c>
      <c r="S7506" t="s">
        <v>8452</v>
      </c>
      <c r="T7506" s="196"/>
      <c r="U7506" s="196"/>
      <c r="V7506" s="196"/>
      <c r="W7506" s="196"/>
      <c r="X7506" s="222"/>
      <c r="Y7506" t="s">
        <v>8695</v>
      </c>
      <c r="Z7506">
        <v>1887673637</v>
      </c>
      <c r="AA7506" t="s">
        <v>8696</v>
      </c>
      <c r="AB7506" s="221" t="str">
        <f>_xlfn.IFNA(IF(Table[[#This Row],[Programme Partner]]&lt;&gt;Table[[#This Row],[Implementing Partner]],CONCATENATE(Table[[#This Row],[Programme Partner]],"-",Table[[#This Row],[Implementing Partner]]),Table[[#This Row],[Programme Partner]]),"")</f>
        <v>WVI</v>
      </c>
    </row>
    <row r="7507" spans="1:28" ht="16.5" customHeight="1">
      <c r="A7507" s="183"/>
      <c r="B7507" s="195" t="s">
        <v>5300</v>
      </c>
      <c r="C7507" s="198" t="s">
        <v>5300</v>
      </c>
      <c r="D7507" s="212" t="s">
        <v>7014</v>
      </c>
      <c r="E7507" s="269" t="s">
        <v>27</v>
      </c>
      <c r="F7507" s="195" t="s">
        <v>8013</v>
      </c>
      <c r="G7507" t="s">
        <v>8317</v>
      </c>
      <c r="H7507" s="195" t="str">
        <f>IFERROR(VLOOKUP(Table[[#This Row],[Activity Details of Assistance]],WHAT!E:F,2,FALSE),"")</f>
        <v># of estimated persons reached by mass-media campaign</v>
      </c>
      <c r="I7507" s="195"/>
      <c r="J7507">
        <v>9</v>
      </c>
      <c r="K7507" t="s">
        <v>8280</v>
      </c>
      <c r="L7507" s="306" t="s">
        <v>13</v>
      </c>
      <c r="M7507" t="s">
        <v>14</v>
      </c>
      <c r="N7507" t="s">
        <v>309</v>
      </c>
      <c r="O7507" t="s">
        <v>1606</v>
      </c>
      <c r="P7507" t="s">
        <v>17</v>
      </c>
      <c r="Q7507" s="236">
        <v>44926</v>
      </c>
      <c r="R7507" s="236">
        <v>45078</v>
      </c>
      <c r="S7507" t="s">
        <v>8452</v>
      </c>
      <c r="T7507" s="196"/>
      <c r="U7507" s="196"/>
      <c r="V7507" s="196"/>
      <c r="W7507" s="196"/>
      <c r="X7507" s="222"/>
      <c r="Y7507" t="s">
        <v>8695</v>
      </c>
      <c r="Z7507">
        <v>1887673637</v>
      </c>
      <c r="AA7507" t="s">
        <v>8696</v>
      </c>
      <c r="AB7507" s="221" t="str">
        <f>_xlfn.IFNA(IF(Table[[#This Row],[Programme Partner]]&lt;&gt;Table[[#This Row],[Implementing Partner]],CONCATENATE(Table[[#This Row],[Programme Partner]],"-",Table[[#This Row],[Implementing Partner]]),Table[[#This Row],[Programme Partner]]),"")</f>
        <v>WVI</v>
      </c>
    </row>
    <row r="7508" spans="1:28" ht="16.5" customHeight="1">
      <c r="A7508" s="183"/>
      <c r="B7508" s="195" t="s">
        <v>5300</v>
      </c>
      <c r="C7508" s="198" t="s">
        <v>5300</v>
      </c>
      <c r="D7508" s="212" t="s">
        <v>7014</v>
      </c>
      <c r="E7508" s="269" t="s">
        <v>27</v>
      </c>
      <c r="F7508" s="195" t="s">
        <v>8013</v>
      </c>
      <c r="G7508" t="s">
        <v>8363</v>
      </c>
      <c r="H7508" s="195" t="str">
        <f>IFERROR(VLOOKUP(Table[[#This Row],[Activity Details of Assistance]],WHAT!E:F,2,FALSE),"")</f>
        <v># of household</v>
      </c>
      <c r="I7508" s="195"/>
      <c r="J7508">
        <v>2149</v>
      </c>
      <c r="K7508" t="s">
        <v>8280</v>
      </c>
      <c r="L7508" s="306" t="s">
        <v>13</v>
      </c>
      <c r="M7508" t="s">
        <v>14</v>
      </c>
      <c r="N7508" t="s">
        <v>309</v>
      </c>
      <c r="O7508" t="s">
        <v>1606</v>
      </c>
      <c r="P7508" t="s">
        <v>17</v>
      </c>
      <c r="Q7508" s="236">
        <v>44926</v>
      </c>
      <c r="R7508" s="236">
        <v>45078</v>
      </c>
      <c r="S7508" t="s">
        <v>8452</v>
      </c>
      <c r="T7508" s="196"/>
      <c r="U7508" s="196"/>
      <c r="V7508" s="196"/>
      <c r="W7508" s="196"/>
      <c r="X7508" s="222"/>
      <c r="Y7508" t="s">
        <v>8695</v>
      </c>
      <c r="Z7508">
        <v>1887673637</v>
      </c>
      <c r="AA7508" t="s">
        <v>8696</v>
      </c>
      <c r="AB7508" s="221" t="str">
        <f>_xlfn.IFNA(IF(Table[[#This Row],[Programme Partner]]&lt;&gt;Table[[#This Row],[Implementing Partner]],CONCATENATE(Table[[#This Row],[Programme Partner]],"-",Table[[#This Row],[Implementing Partner]]),Table[[#This Row],[Programme Partner]]),"")</f>
        <v>WVI</v>
      </c>
    </row>
    <row r="7509" spans="1:28" ht="16.5" customHeight="1">
      <c r="A7509" s="183"/>
      <c r="B7509" s="195" t="s">
        <v>5300</v>
      </c>
      <c r="C7509" s="198" t="s">
        <v>5300</v>
      </c>
      <c r="D7509" s="212" t="s">
        <v>7014</v>
      </c>
      <c r="E7509" s="269" t="s">
        <v>27</v>
      </c>
      <c r="F7509" s="195" t="s">
        <v>8013</v>
      </c>
      <c r="G7509" t="s">
        <v>8360</v>
      </c>
      <c r="H7509" s="195" t="str">
        <f>IFERROR(VLOOKUP(Table[[#This Row],[Activity Details of Assistance]],WHAT!E:F,2,FALSE),"")</f>
        <v># of household</v>
      </c>
      <c r="I7509" s="195"/>
      <c r="J7509">
        <v>1796</v>
      </c>
      <c r="K7509" t="s">
        <v>8280</v>
      </c>
      <c r="L7509" s="306" t="s">
        <v>13</v>
      </c>
      <c r="M7509" t="s">
        <v>14</v>
      </c>
      <c r="N7509" t="s">
        <v>309</v>
      </c>
      <c r="O7509" t="s">
        <v>1606</v>
      </c>
      <c r="P7509" t="s">
        <v>17</v>
      </c>
      <c r="Q7509" s="236">
        <v>44926</v>
      </c>
      <c r="R7509" s="236">
        <v>45078</v>
      </c>
      <c r="S7509" t="s">
        <v>8452</v>
      </c>
      <c r="T7509" s="196"/>
      <c r="U7509" s="196"/>
      <c r="V7509" s="196"/>
      <c r="W7509" s="196"/>
      <c r="X7509" s="222"/>
      <c r="Y7509" t="s">
        <v>8695</v>
      </c>
      <c r="Z7509">
        <v>1887673637</v>
      </c>
      <c r="AA7509" t="s">
        <v>8696</v>
      </c>
      <c r="AB7509" s="221" t="str">
        <f>_xlfn.IFNA(IF(Table[[#This Row],[Programme Partner]]&lt;&gt;Table[[#This Row],[Implementing Partner]],CONCATENATE(Table[[#This Row],[Programme Partner]],"-",Table[[#This Row],[Implementing Partner]]),Table[[#This Row],[Programme Partner]]),"")</f>
        <v>WVI</v>
      </c>
    </row>
    <row r="7510" spans="1:28" ht="16.5" customHeight="1">
      <c r="A7510" s="183"/>
      <c r="B7510" s="195" t="s">
        <v>5300</v>
      </c>
      <c r="C7510" s="198" t="s">
        <v>5300</v>
      </c>
      <c r="D7510" s="212" t="s">
        <v>7014</v>
      </c>
      <c r="E7510" s="269" t="s">
        <v>27</v>
      </c>
      <c r="F7510" s="195" t="s">
        <v>8014</v>
      </c>
      <c r="G7510" t="s">
        <v>8358</v>
      </c>
      <c r="H7510" s="195" t="str">
        <f>IFERROR(VLOOKUP(Table[[#This Row],[Activity Details of Assistance]],WHAT!E:F,2,FALSE),"")</f>
        <v># of campaign per camp </v>
      </c>
      <c r="I7510" s="195"/>
      <c r="J7510">
        <v>2</v>
      </c>
      <c r="K7510" t="s">
        <v>8280</v>
      </c>
      <c r="L7510" s="306" t="s">
        <v>13</v>
      </c>
      <c r="M7510" t="s">
        <v>14</v>
      </c>
      <c r="N7510" t="s">
        <v>309</v>
      </c>
      <c r="O7510" t="s">
        <v>1606</v>
      </c>
      <c r="P7510" t="s">
        <v>17</v>
      </c>
      <c r="Q7510" s="236">
        <v>44926</v>
      </c>
      <c r="R7510" s="236">
        <v>45078</v>
      </c>
      <c r="S7510" t="s">
        <v>8452</v>
      </c>
      <c r="T7510" s="196"/>
      <c r="U7510" s="196"/>
      <c r="V7510" s="196"/>
      <c r="W7510" s="196"/>
      <c r="X7510" s="222"/>
      <c r="Y7510" t="s">
        <v>8695</v>
      </c>
      <c r="Z7510">
        <v>1887673637</v>
      </c>
      <c r="AA7510" t="s">
        <v>8696</v>
      </c>
      <c r="AB7510" s="221" t="str">
        <f>_xlfn.IFNA(IF(Table[[#This Row],[Programme Partner]]&lt;&gt;Table[[#This Row],[Implementing Partner]],CONCATENATE(Table[[#This Row],[Programme Partner]],"-",Table[[#This Row],[Implementing Partner]]),Table[[#This Row],[Programme Partner]]),"")</f>
        <v>WVI</v>
      </c>
    </row>
    <row r="7511" spans="1:28" ht="16.5" customHeight="1">
      <c r="A7511" s="183"/>
      <c r="B7511" s="195" t="s">
        <v>5300</v>
      </c>
      <c r="C7511" s="198" t="s">
        <v>5300</v>
      </c>
      <c r="D7511" s="212" t="s">
        <v>7014</v>
      </c>
      <c r="E7511" s="269" t="s">
        <v>27</v>
      </c>
      <c r="F7511" s="195" t="s">
        <v>8014</v>
      </c>
      <c r="G7511" s="103" t="s">
        <v>8361</v>
      </c>
      <c r="H7511" s="195" t="str">
        <f>IFERROR(VLOOKUP(Table[[#This Row],[Activity Details of Assistance]],WHAT!E:F,2,FALSE),"")</f>
        <v># of plant</v>
      </c>
      <c r="I7511" s="195"/>
      <c r="J7511">
        <v>1</v>
      </c>
      <c r="K7511" t="s">
        <v>8280</v>
      </c>
      <c r="L7511" s="306" t="s">
        <v>13</v>
      </c>
      <c r="M7511" t="s">
        <v>14</v>
      </c>
      <c r="N7511" t="s">
        <v>309</v>
      </c>
      <c r="O7511" t="s">
        <v>1606</v>
      </c>
      <c r="P7511" t="s">
        <v>17</v>
      </c>
      <c r="Q7511" s="236">
        <v>44926</v>
      </c>
      <c r="R7511" s="236">
        <v>45078</v>
      </c>
      <c r="S7511" t="s">
        <v>8452</v>
      </c>
      <c r="T7511" s="196"/>
      <c r="U7511" s="196"/>
      <c r="V7511" s="196"/>
      <c r="W7511" s="196"/>
      <c r="X7511" s="222"/>
      <c r="Y7511" t="s">
        <v>8695</v>
      </c>
      <c r="Z7511">
        <v>1887673637</v>
      </c>
      <c r="AA7511" t="s">
        <v>8696</v>
      </c>
      <c r="AB7511" s="221" t="str">
        <f>_xlfn.IFNA(IF(Table[[#This Row],[Programme Partner]]&lt;&gt;Table[[#This Row],[Implementing Partner]],CONCATENATE(Table[[#This Row],[Programme Partner]],"-",Table[[#This Row],[Implementing Partner]]),Table[[#This Row],[Programme Partner]]),"")</f>
        <v>WVI</v>
      </c>
    </row>
    <row r="7512" spans="1:28" ht="16.5" customHeight="1">
      <c r="A7512" s="183"/>
      <c r="B7512" s="195" t="s">
        <v>5300</v>
      </c>
      <c r="C7512" s="198" t="s">
        <v>5300</v>
      </c>
      <c r="D7512" s="212" t="s">
        <v>7014</v>
      </c>
      <c r="E7512" s="269" t="s">
        <v>27</v>
      </c>
      <c r="F7512" s="195" t="s">
        <v>8011</v>
      </c>
      <c r="G7512" t="s">
        <v>8584</v>
      </c>
      <c r="H7512" s="195" t="str">
        <f>IFERROR(VLOOKUP(Table[[#This Row],[Activity Details of Assistance]],WHAT!E:F,2,FALSE),"")</f>
        <v># of tube well</v>
      </c>
      <c r="I7512" s="195"/>
      <c r="J7512">
        <v>65</v>
      </c>
      <c r="K7512" t="s">
        <v>8280</v>
      </c>
      <c r="L7512" s="306" t="s">
        <v>13</v>
      </c>
      <c r="M7512" t="s">
        <v>14</v>
      </c>
      <c r="N7512" t="s">
        <v>309</v>
      </c>
      <c r="O7512" t="s">
        <v>1606</v>
      </c>
      <c r="P7512" t="s">
        <v>4656</v>
      </c>
      <c r="Q7512" s="236">
        <v>44926</v>
      </c>
      <c r="R7512" s="236">
        <v>45078</v>
      </c>
      <c r="S7512" t="s">
        <v>8452</v>
      </c>
      <c r="T7512" s="196"/>
      <c r="U7512" s="196"/>
      <c r="V7512" s="196"/>
      <c r="W7512" s="196"/>
      <c r="X7512" s="222"/>
      <c r="Y7512" t="s">
        <v>8693</v>
      </c>
      <c r="Z7512">
        <v>1612519294</v>
      </c>
      <c r="AA7512" t="s">
        <v>8694</v>
      </c>
      <c r="AB7512" s="221" t="str">
        <f>_xlfn.IFNA(IF(Table[[#This Row],[Programme Partner]]&lt;&gt;Table[[#This Row],[Implementing Partner]],CONCATENATE(Table[[#This Row],[Programme Partner]],"-",Table[[#This Row],[Implementing Partner]]),Table[[#This Row],[Programme Partner]]),"")</f>
        <v>WVI</v>
      </c>
    </row>
    <row r="7513" spans="1:28" ht="16.5" customHeight="1">
      <c r="A7513" s="183"/>
      <c r="B7513" s="195" t="s">
        <v>5300</v>
      </c>
      <c r="C7513" s="198" t="s">
        <v>5300</v>
      </c>
      <c r="D7513" s="212" t="s">
        <v>7014</v>
      </c>
      <c r="E7513" s="269" t="s">
        <v>27</v>
      </c>
      <c r="F7513" s="195" t="s">
        <v>8012</v>
      </c>
      <c r="G7513" t="s">
        <v>8585</v>
      </c>
      <c r="H7513" s="195" t="str">
        <f>IFERROR(VLOOKUP(Table[[#This Row],[Activity Details of Assistance]],WHAT!E:F,2,FALSE),"")</f>
        <v xml:space="preserve"># of door </v>
      </c>
      <c r="I7513" s="195"/>
      <c r="J7513">
        <v>15</v>
      </c>
      <c r="K7513" t="s">
        <v>8280</v>
      </c>
      <c r="L7513" s="306" t="s">
        <v>13</v>
      </c>
      <c r="M7513" t="s">
        <v>14</v>
      </c>
      <c r="N7513" t="s">
        <v>309</v>
      </c>
      <c r="O7513" t="s">
        <v>1606</v>
      </c>
      <c r="P7513" t="s">
        <v>4656</v>
      </c>
      <c r="Q7513" s="236">
        <v>44926</v>
      </c>
      <c r="R7513" s="236">
        <v>45078</v>
      </c>
      <c r="S7513" t="s">
        <v>8452</v>
      </c>
      <c r="T7513" s="196"/>
      <c r="U7513" s="196"/>
      <c r="V7513" s="196"/>
      <c r="W7513" s="196"/>
      <c r="X7513" s="222"/>
      <c r="Y7513" t="s">
        <v>8693</v>
      </c>
      <c r="Z7513">
        <v>1612519294</v>
      </c>
      <c r="AA7513" t="s">
        <v>8694</v>
      </c>
      <c r="AB7513" s="221" t="str">
        <f>_xlfn.IFNA(IF(Table[[#This Row],[Programme Partner]]&lt;&gt;Table[[#This Row],[Implementing Partner]],CONCATENATE(Table[[#This Row],[Programme Partner]],"-",Table[[#This Row],[Implementing Partner]]),Table[[#This Row],[Programme Partner]]),"")</f>
        <v>WVI</v>
      </c>
    </row>
    <row r="7514" spans="1:28" ht="16.5" customHeight="1">
      <c r="A7514" s="183"/>
      <c r="B7514" s="195" t="s">
        <v>5300</v>
      </c>
      <c r="C7514" s="198" t="s">
        <v>5300</v>
      </c>
      <c r="D7514" s="212" t="s">
        <v>7014</v>
      </c>
      <c r="E7514" s="269" t="s">
        <v>27</v>
      </c>
      <c r="F7514" s="195" t="s">
        <v>8012</v>
      </c>
      <c r="G7514" t="s">
        <v>8356</v>
      </c>
      <c r="H7514" s="195" t="str">
        <f>IFERROR(VLOOKUP(Table[[#This Row],[Activity Details of Assistance]],WHAT!E:F,2,FALSE),"")</f>
        <v># of FSM Site</v>
      </c>
      <c r="I7514" s="195"/>
      <c r="J7514">
        <v>1</v>
      </c>
      <c r="K7514" t="s">
        <v>8280</v>
      </c>
      <c r="L7514" s="306" t="s">
        <v>13</v>
      </c>
      <c r="M7514" t="s">
        <v>14</v>
      </c>
      <c r="N7514" t="s">
        <v>309</v>
      </c>
      <c r="O7514" t="s">
        <v>1606</v>
      </c>
      <c r="P7514" t="s">
        <v>4656</v>
      </c>
      <c r="Q7514" s="236">
        <v>44926</v>
      </c>
      <c r="R7514" s="236">
        <v>45078</v>
      </c>
      <c r="S7514" t="s">
        <v>8452</v>
      </c>
      <c r="T7514" s="196"/>
      <c r="U7514" s="196"/>
      <c r="V7514" s="196"/>
      <c r="W7514" s="196"/>
      <c r="X7514" s="222"/>
      <c r="Y7514" t="s">
        <v>8693</v>
      </c>
      <c r="Z7514">
        <v>1612519294</v>
      </c>
      <c r="AA7514" t="s">
        <v>8694</v>
      </c>
      <c r="AB7514" s="221" t="str">
        <f>_xlfn.IFNA(IF(Table[[#This Row],[Programme Partner]]&lt;&gt;Table[[#This Row],[Implementing Partner]],CONCATENATE(Table[[#This Row],[Programme Partner]],"-",Table[[#This Row],[Implementing Partner]]),Table[[#This Row],[Programme Partner]]),"")</f>
        <v>WVI</v>
      </c>
    </row>
    <row r="7515" spans="1:28" ht="16.5" customHeight="1">
      <c r="A7515" s="183"/>
      <c r="B7515" s="195" t="s">
        <v>5300</v>
      </c>
      <c r="C7515" s="198" t="s">
        <v>5300</v>
      </c>
      <c r="D7515" s="212" t="s">
        <v>7014</v>
      </c>
      <c r="E7515" s="269" t="s">
        <v>27</v>
      </c>
      <c r="F7515" s="195" t="s">
        <v>8012</v>
      </c>
      <c r="G7515" t="s">
        <v>8586</v>
      </c>
      <c r="H7515" s="195" t="str">
        <f>IFERROR(VLOOKUP(Table[[#This Row],[Activity Details of Assistance]],WHAT!E:F,2,FALSE),"")</f>
        <v># of door</v>
      </c>
      <c r="I7515" s="195"/>
      <c r="J7515">
        <v>31</v>
      </c>
      <c r="K7515" t="s">
        <v>8280</v>
      </c>
      <c r="L7515" s="306" t="s">
        <v>13</v>
      </c>
      <c r="M7515" t="s">
        <v>14</v>
      </c>
      <c r="N7515" t="s">
        <v>309</v>
      </c>
      <c r="O7515" t="s">
        <v>1606</v>
      </c>
      <c r="P7515" t="s">
        <v>4656</v>
      </c>
      <c r="Q7515" s="236">
        <v>44926</v>
      </c>
      <c r="R7515" s="236">
        <v>45078</v>
      </c>
      <c r="S7515" t="s">
        <v>8452</v>
      </c>
      <c r="T7515" s="196"/>
      <c r="U7515" s="196"/>
      <c r="V7515" s="196"/>
      <c r="W7515" s="196"/>
      <c r="X7515" s="222"/>
      <c r="Y7515" t="s">
        <v>8693</v>
      </c>
      <c r="Z7515">
        <v>1612519294</v>
      </c>
      <c r="AA7515" t="s">
        <v>8694</v>
      </c>
      <c r="AB7515" s="221" t="str">
        <f>_xlfn.IFNA(IF(Table[[#This Row],[Programme Partner]]&lt;&gt;Table[[#This Row],[Implementing Partner]],CONCATENATE(Table[[#This Row],[Programme Partner]],"-",Table[[#This Row],[Implementing Partner]]),Table[[#This Row],[Programme Partner]]),"")</f>
        <v>WVI</v>
      </c>
    </row>
    <row r="7516" spans="1:28" ht="16.5" customHeight="1">
      <c r="A7516" s="183"/>
      <c r="B7516" s="195" t="s">
        <v>5300</v>
      </c>
      <c r="C7516" s="198" t="s">
        <v>5300</v>
      </c>
      <c r="D7516" s="212" t="s">
        <v>7014</v>
      </c>
      <c r="E7516" s="269" t="s">
        <v>27</v>
      </c>
      <c r="F7516" s="195" t="s">
        <v>8012</v>
      </c>
      <c r="G7516" t="s">
        <v>8357</v>
      </c>
      <c r="H7516" s="195" t="str">
        <f>IFERROR(VLOOKUP(Table[[#This Row],[Activity Details of Assistance]],WHAT!E:F,2,FALSE),"")</f>
        <v># of door</v>
      </c>
      <c r="I7516" s="195"/>
      <c r="J7516">
        <v>65</v>
      </c>
      <c r="K7516" t="s">
        <v>8280</v>
      </c>
      <c r="L7516" s="306" t="s">
        <v>13</v>
      </c>
      <c r="M7516" t="s">
        <v>14</v>
      </c>
      <c r="N7516" t="s">
        <v>309</v>
      </c>
      <c r="O7516" t="s">
        <v>1606</v>
      </c>
      <c r="P7516" t="s">
        <v>4656</v>
      </c>
      <c r="Q7516" s="236">
        <v>44926</v>
      </c>
      <c r="R7516" s="236">
        <v>45078</v>
      </c>
      <c r="S7516" t="s">
        <v>8452</v>
      </c>
      <c r="T7516" s="196"/>
      <c r="U7516" s="196"/>
      <c r="V7516" s="196"/>
      <c r="W7516" s="196"/>
      <c r="X7516" s="222"/>
      <c r="Y7516" t="s">
        <v>8693</v>
      </c>
      <c r="Z7516">
        <v>1612519294</v>
      </c>
      <c r="AA7516" t="s">
        <v>8694</v>
      </c>
      <c r="AB7516" s="221" t="str">
        <f>_xlfn.IFNA(IF(Table[[#This Row],[Programme Partner]]&lt;&gt;Table[[#This Row],[Implementing Partner]],CONCATENATE(Table[[#This Row],[Programme Partner]],"-",Table[[#This Row],[Implementing Partner]]),Table[[#This Row],[Programme Partner]]),"")</f>
        <v>WVI</v>
      </c>
    </row>
    <row r="7517" spans="1:28" ht="16.5" customHeight="1">
      <c r="A7517" s="183"/>
      <c r="B7517" s="195" t="s">
        <v>5300</v>
      </c>
      <c r="C7517" s="198" t="s">
        <v>5300</v>
      </c>
      <c r="D7517" s="212" t="s">
        <v>7014</v>
      </c>
      <c r="E7517" s="269" t="s">
        <v>27</v>
      </c>
      <c r="F7517" s="195" t="s">
        <v>8013</v>
      </c>
      <c r="G7517" t="s">
        <v>8313</v>
      </c>
      <c r="H7517" s="195" t="str">
        <f>IFERROR(VLOOKUP(Table[[#This Row],[Activity Details of Assistance]],WHAT!E:F,2,FALSE),"")</f>
        <v># of HP sessions at community level</v>
      </c>
      <c r="I7517" s="195"/>
      <c r="J7517">
        <v>267</v>
      </c>
      <c r="K7517" t="s">
        <v>8280</v>
      </c>
      <c r="L7517" s="306" t="s">
        <v>13</v>
      </c>
      <c r="M7517" t="s">
        <v>14</v>
      </c>
      <c r="N7517" t="s">
        <v>309</v>
      </c>
      <c r="O7517" t="s">
        <v>1606</v>
      </c>
      <c r="P7517" t="s">
        <v>4656</v>
      </c>
      <c r="Q7517" s="236">
        <v>44926</v>
      </c>
      <c r="R7517" s="236">
        <v>45078</v>
      </c>
      <c r="S7517" t="s">
        <v>8452</v>
      </c>
      <c r="T7517" s="196"/>
      <c r="U7517" s="196"/>
      <c r="V7517" s="196"/>
      <c r="W7517" s="196"/>
      <c r="X7517" s="222"/>
      <c r="Y7517" t="s">
        <v>8693</v>
      </c>
      <c r="Z7517">
        <v>1612519294</v>
      </c>
      <c r="AA7517" t="s">
        <v>8694</v>
      </c>
      <c r="AB7517" s="221" t="str">
        <f>_xlfn.IFNA(IF(Table[[#This Row],[Programme Partner]]&lt;&gt;Table[[#This Row],[Implementing Partner]],CONCATENATE(Table[[#This Row],[Programme Partner]],"-",Table[[#This Row],[Implementing Partner]]),Table[[#This Row],[Programme Partner]]),"")</f>
        <v>WVI</v>
      </c>
    </row>
    <row r="7518" spans="1:28" ht="16.5" customHeight="1">
      <c r="A7518" s="183"/>
      <c r="B7518" s="195" t="s">
        <v>5300</v>
      </c>
      <c r="C7518" s="198" t="s">
        <v>5300</v>
      </c>
      <c r="D7518" s="212" t="s">
        <v>7014</v>
      </c>
      <c r="E7518" s="269" t="s">
        <v>27</v>
      </c>
      <c r="F7518" s="195" t="s">
        <v>8013</v>
      </c>
      <c r="G7518" t="s">
        <v>8314</v>
      </c>
      <c r="H7518" s="195" t="str">
        <f>IFERROR(VLOOKUP(Table[[#This Row],[Activity Details of Assistance]],WHAT!E:F,2,FALSE),"")</f>
        <v># of HP sessions at HH level</v>
      </c>
      <c r="I7518" s="195"/>
      <c r="J7518">
        <v>2553</v>
      </c>
      <c r="K7518" t="s">
        <v>8280</v>
      </c>
      <c r="L7518" s="306" t="s">
        <v>13</v>
      </c>
      <c r="M7518" t="s">
        <v>14</v>
      </c>
      <c r="N7518" t="s">
        <v>309</v>
      </c>
      <c r="O7518" t="s">
        <v>1606</v>
      </c>
      <c r="P7518" t="s">
        <v>4656</v>
      </c>
      <c r="Q7518" s="236">
        <v>44926</v>
      </c>
      <c r="R7518" s="236">
        <v>45078</v>
      </c>
      <c r="S7518" t="s">
        <v>8452</v>
      </c>
      <c r="T7518" s="196"/>
      <c r="U7518" s="196"/>
      <c r="V7518" s="196"/>
      <c r="W7518" s="196"/>
      <c r="X7518" s="222"/>
      <c r="Y7518" t="s">
        <v>8693</v>
      </c>
      <c r="Z7518">
        <v>1612519294</v>
      </c>
      <c r="AA7518" t="s">
        <v>8694</v>
      </c>
      <c r="AB7518" s="221" t="str">
        <f>_xlfn.IFNA(IF(Table[[#This Row],[Programme Partner]]&lt;&gt;Table[[#This Row],[Implementing Partner]],CONCATENATE(Table[[#This Row],[Programme Partner]],"-",Table[[#This Row],[Implementing Partner]]),Table[[#This Row],[Programme Partner]]),"")</f>
        <v>WVI</v>
      </c>
    </row>
    <row r="7519" spans="1:28" ht="16.5" customHeight="1">
      <c r="A7519" s="183"/>
      <c r="B7519" s="195" t="s">
        <v>5300</v>
      </c>
      <c r="C7519" s="198" t="s">
        <v>5300</v>
      </c>
      <c r="D7519" s="212" t="s">
        <v>7014</v>
      </c>
      <c r="E7519" s="269" t="s">
        <v>27</v>
      </c>
      <c r="F7519" s="195" t="s">
        <v>8013</v>
      </c>
      <c r="G7519" t="s">
        <v>8317</v>
      </c>
      <c r="H7519" s="195" t="str">
        <f>IFERROR(VLOOKUP(Table[[#This Row],[Activity Details of Assistance]],WHAT!E:F,2,FALSE),"")</f>
        <v># of estimated persons reached by mass-media campaign</v>
      </c>
      <c r="I7519" s="195"/>
      <c r="J7519">
        <v>2</v>
      </c>
      <c r="K7519" t="s">
        <v>8280</v>
      </c>
      <c r="L7519" s="306" t="s">
        <v>13</v>
      </c>
      <c r="M7519" t="s">
        <v>14</v>
      </c>
      <c r="N7519" t="s">
        <v>309</v>
      </c>
      <c r="O7519" t="s">
        <v>1606</v>
      </c>
      <c r="P7519" t="s">
        <v>4656</v>
      </c>
      <c r="Q7519" s="236">
        <v>44926</v>
      </c>
      <c r="R7519" s="236">
        <v>45078</v>
      </c>
      <c r="S7519" t="s">
        <v>8452</v>
      </c>
      <c r="T7519" s="196"/>
      <c r="U7519" s="196"/>
      <c r="V7519" s="196"/>
      <c r="W7519" s="196"/>
      <c r="X7519" s="222"/>
      <c r="Y7519" t="s">
        <v>8693</v>
      </c>
      <c r="Z7519">
        <v>1612519294</v>
      </c>
      <c r="AA7519" t="s">
        <v>8694</v>
      </c>
      <c r="AB7519" s="221" t="str">
        <f>_xlfn.IFNA(IF(Table[[#This Row],[Programme Partner]]&lt;&gt;Table[[#This Row],[Implementing Partner]],CONCATENATE(Table[[#This Row],[Programme Partner]],"-",Table[[#This Row],[Implementing Partner]]),Table[[#This Row],[Programme Partner]]),"")</f>
        <v>WVI</v>
      </c>
    </row>
    <row r="7520" spans="1:28" ht="16.5" customHeight="1">
      <c r="A7520" s="183"/>
      <c r="B7520" s="195" t="s">
        <v>5300</v>
      </c>
      <c r="C7520" s="198" t="s">
        <v>5300</v>
      </c>
      <c r="D7520" s="212" t="s">
        <v>7014</v>
      </c>
      <c r="E7520" s="269" t="s">
        <v>27</v>
      </c>
      <c r="F7520" s="195" t="s">
        <v>8013</v>
      </c>
      <c r="G7520" t="s">
        <v>8360</v>
      </c>
      <c r="H7520" s="195" t="str">
        <f>IFERROR(VLOOKUP(Table[[#This Row],[Activity Details of Assistance]],WHAT!E:F,2,FALSE),"")</f>
        <v># of household</v>
      </c>
      <c r="I7520" s="195"/>
      <c r="J7520">
        <v>3037</v>
      </c>
      <c r="K7520" t="s">
        <v>8280</v>
      </c>
      <c r="L7520" s="306" t="s">
        <v>13</v>
      </c>
      <c r="M7520" t="s">
        <v>14</v>
      </c>
      <c r="N7520" t="s">
        <v>309</v>
      </c>
      <c r="O7520" t="s">
        <v>1606</v>
      </c>
      <c r="P7520" t="s">
        <v>4656</v>
      </c>
      <c r="Q7520" s="236">
        <v>44926</v>
      </c>
      <c r="R7520" s="236">
        <v>45078</v>
      </c>
      <c r="S7520" t="s">
        <v>8452</v>
      </c>
      <c r="T7520" s="196"/>
      <c r="U7520" s="196"/>
      <c r="V7520" s="196"/>
      <c r="W7520" s="196"/>
      <c r="X7520" s="222"/>
      <c r="Y7520" t="s">
        <v>8693</v>
      </c>
      <c r="Z7520">
        <v>1612519294</v>
      </c>
      <c r="AA7520" t="s">
        <v>8694</v>
      </c>
      <c r="AB7520" s="221" t="str">
        <f>_xlfn.IFNA(IF(Table[[#This Row],[Programme Partner]]&lt;&gt;Table[[#This Row],[Implementing Partner]],CONCATENATE(Table[[#This Row],[Programme Partner]],"-",Table[[#This Row],[Implementing Partner]]),Table[[#This Row],[Programme Partner]]),"")</f>
        <v>WVI</v>
      </c>
    </row>
    <row r="7521" spans="1:28" ht="16.5" customHeight="1">
      <c r="A7521" s="183"/>
      <c r="B7521" s="195" t="s">
        <v>5300</v>
      </c>
      <c r="C7521" s="198" t="s">
        <v>5300</v>
      </c>
      <c r="D7521" s="212" t="s">
        <v>7014</v>
      </c>
      <c r="E7521" s="269" t="s">
        <v>27</v>
      </c>
      <c r="F7521" s="195" t="s">
        <v>8014</v>
      </c>
      <c r="G7521" s="103" t="s">
        <v>8361</v>
      </c>
      <c r="H7521" s="195" t="str">
        <f>IFERROR(VLOOKUP(Table[[#This Row],[Activity Details of Assistance]],WHAT!E:F,2,FALSE),"")</f>
        <v># of plant</v>
      </c>
      <c r="I7521" s="195"/>
      <c r="J7521">
        <v>1</v>
      </c>
      <c r="K7521" t="s">
        <v>8280</v>
      </c>
      <c r="L7521" s="306" t="s">
        <v>13</v>
      </c>
      <c r="M7521" t="s">
        <v>14</v>
      </c>
      <c r="N7521" t="s">
        <v>309</v>
      </c>
      <c r="O7521" t="s">
        <v>1606</v>
      </c>
      <c r="P7521" t="s">
        <v>4656</v>
      </c>
      <c r="Q7521" s="236">
        <v>44926</v>
      </c>
      <c r="R7521" s="236">
        <v>45078</v>
      </c>
      <c r="S7521" t="s">
        <v>8452</v>
      </c>
      <c r="T7521" s="196"/>
      <c r="U7521" s="196"/>
      <c r="V7521" s="196"/>
      <c r="W7521" s="196"/>
      <c r="X7521" s="222"/>
      <c r="Y7521" t="s">
        <v>8693</v>
      </c>
      <c r="Z7521">
        <v>1612519294</v>
      </c>
      <c r="AA7521" t="s">
        <v>8694</v>
      </c>
      <c r="AB7521" s="221" t="str">
        <f>_xlfn.IFNA(IF(Table[[#This Row],[Programme Partner]]&lt;&gt;Table[[#This Row],[Implementing Partner]],CONCATENATE(Table[[#This Row],[Programme Partner]],"-",Table[[#This Row],[Implementing Partner]]),Table[[#This Row],[Programme Partner]]),"")</f>
        <v>WVI</v>
      </c>
    </row>
    <row r="7522" spans="1:28" ht="16.5" customHeight="1">
      <c r="A7522" s="183"/>
      <c r="B7522" s="195" t="s">
        <v>5148</v>
      </c>
      <c r="C7522" s="198" t="s">
        <v>5087</v>
      </c>
      <c r="D7522" s="212" t="s">
        <v>5148</v>
      </c>
      <c r="E7522" s="269" t="s">
        <v>27</v>
      </c>
      <c r="F7522" s="195" t="s">
        <v>8011</v>
      </c>
      <c r="G7522" t="s">
        <v>8584</v>
      </c>
      <c r="H7522" s="195" t="str">
        <f>IFERROR(VLOOKUP(Table[[#This Row],[Activity Details of Assistance]],WHAT!E:F,2,FALSE),"")</f>
        <v># of tube well</v>
      </c>
      <c r="I7522" s="195"/>
      <c r="J7522">
        <v>112</v>
      </c>
      <c r="K7522" t="s">
        <v>8280</v>
      </c>
      <c r="L7522" s="306" t="s">
        <v>13</v>
      </c>
      <c r="M7522" t="s">
        <v>14</v>
      </c>
      <c r="N7522" t="s">
        <v>309</v>
      </c>
      <c r="O7522" t="s">
        <v>1606</v>
      </c>
      <c r="P7522" t="s">
        <v>4670</v>
      </c>
      <c r="Q7522" s="236">
        <v>44896</v>
      </c>
      <c r="R7522" s="236">
        <v>44986</v>
      </c>
      <c r="S7522" t="s">
        <v>8452</v>
      </c>
      <c r="T7522" s="196"/>
      <c r="U7522" s="196"/>
      <c r="V7522" s="196"/>
      <c r="W7522" s="196"/>
      <c r="X7522" s="222"/>
      <c r="Y7522" t="s">
        <v>8337</v>
      </c>
      <c r="Z7522">
        <v>1845101021</v>
      </c>
      <c r="AA7522" t="s">
        <v>8297</v>
      </c>
      <c r="AB7522" s="221" t="str">
        <f>_xlfn.IFNA(IF(Table[[#This Row],[Programme Partner]]&lt;&gt;Table[[#This Row],[Implementing Partner]],CONCATENATE(Table[[#This Row],[Programme Partner]],"-",Table[[#This Row],[Implementing Partner]]),Table[[#This Row],[Programme Partner]]),"")</f>
        <v>IOM-DSK</v>
      </c>
    </row>
    <row r="7523" spans="1:28" ht="16.5" customHeight="1">
      <c r="A7523" s="183"/>
      <c r="B7523" s="195" t="s">
        <v>5148</v>
      </c>
      <c r="C7523" s="198" t="s">
        <v>5087</v>
      </c>
      <c r="D7523" s="212" t="s">
        <v>5148</v>
      </c>
      <c r="E7523" s="269" t="s">
        <v>27</v>
      </c>
      <c r="F7523" s="195" t="s">
        <v>8011</v>
      </c>
      <c r="G7523" t="s">
        <v>8355</v>
      </c>
      <c r="H7523" s="195" t="str">
        <f>IFERROR(VLOOKUP(Table[[#This Row],[Activity Details of Assistance]],WHAT!E:F,2,FALSE),"")</f>
        <v># of water network</v>
      </c>
      <c r="I7523" s="195"/>
      <c r="J7523">
        <v>2</v>
      </c>
      <c r="K7523" t="s">
        <v>8280</v>
      </c>
      <c r="L7523" s="306" t="s">
        <v>13</v>
      </c>
      <c r="M7523" t="s">
        <v>14</v>
      </c>
      <c r="N7523" t="s">
        <v>309</v>
      </c>
      <c r="O7523" t="s">
        <v>1606</v>
      </c>
      <c r="P7523" t="s">
        <v>4670</v>
      </c>
      <c r="Q7523" s="236">
        <v>44896</v>
      </c>
      <c r="R7523" s="236">
        <v>44986</v>
      </c>
      <c r="S7523" t="s">
        <v>8452</v>
      </c>
      <c r="T7523" s="196"/>
      <c r="U7523" s="196"/>
      <c r="V7523" s="196"/>
      <c r="W7523" s="196"/>
      <c r="X7523" s="222"/>
      <c r="Y7523" t="s">
        <v>8337</v>
      </c>
      <c r="Z7523">
        <v>1845101021</v>
      </c>
      <c r="AA7523" t="s">
        <v>8297</v>
      </c>
      <c r="AB7523" s="221" t="str">
        <f>_xlfn.IFNA(IF(Table[[#This Row],[Programme Partner]]&lt;&gt;Table[[#This Row],[Implementing Partner]],CONCATENATE(Table[[#This Row],[Programme Partner]],"-",Table[[#This Row],[Implementing Partner]]),Table[[#This Row],[Programme Partner]]),"")</f>
        <v>IOM-DSK</v>
      </c>
    </row>
    <row r="7524" spans="1:28" ht="16.5" customHeight="1">
      <c r="A7524" s="183"/>
      <c r="B7524" s="195" t="s">
        <v>5148</v>
      </c>
      <c r="C7524" s="198" t="s">
        <v>5087</v>
      </c>
      <c r="D7524" s="212" t="s">
        <v>5148</v>
      </c>
      <c r="E7524" s="269" t="s">
        <v>27</v>
      </c>
      <c r="F7524" s="195" t="s">
        <v>8012</v>
      </c>
      <c r="G7524" t="s">
        <v>8585</v>
      </c>
      <c r="H7524" s="195" t="str">
        <f>IFERROR(VLOOKUP(Table[[#This Row],[Activity Details of Assistance]],WHAT!E:F,2,FALSE),"")</f>
        <v xml:space="preserve"># of door </v>
      </c>
      <c r="I7524" s="195"/>
      <c r="J7524">
        <v>42</v>
      </c>
      <c r="K7524" t="s">
        <v>8280</v>
      </c>
      <c r="L7524" s="306" t="s">
        <v>13</v>
      </c>
      <c r="M7524" t="s">
        <v>14</v>
      </c>
      <c r="N7524" t="s">
        <v>309</v>
      </c>
      <c r="O7524" t="s">
        <v>1606</v>
      </c>
      <c r="P7524" t="s">
        <v>4670</v>
      </c>
      <c r="Q7524" s="236">
        <v>44896</v>
      </c>
      <c r="R7524" s="236">
        <v>44986</v>
      </c>
      <c r="S7524" t="s">
        <v>8452</v>
      </c>
      <c r="T7524" s="196"/>
      <c r="U7524" s="196"/>
      <c r="V7524" s="196"/>
      <c r="W7524" s="196"/>
      <c r="X7524" s="222"/>
      <c r="Y7524" t="s">
        <v>8337</v>
      </c>
      <c r="Z7524">
        <v>1845101021</v>
      </c>
      <c r="AA7524" t="s">
        <v>8297</v>
      </c>
      <c r="AB7524" s="221" t="str">
        <f>_xlfn.IFNA(IF(Table[[#This Row],[Programme Partner]]&lt;&gt;Table[[#This Row],[Implementing Partner]],CONCATENATE(Table[[#This Row],[Programme Partner]],"-",Table[[#This Row],[Implementing Partner]]),Table[[#This Row],[Programme Partner]]),"")</f>
        <v>IOM-DSK</v>
      </c>
    </row>
    <row r="7525" spans="1:28" ht="16.5" customHeight="1">
      <c r="A7525" s="183"/>
      <c r="B7525" s="195" t="s">
        <v>5148</v>
      </c>
      <c r="C7525" s="198" t="s">
        <v>5087</v>
      </c>
      <c r="D7525" s="212" t="s">
        <v>5148</v>
      </c>
      <c r="E7525" s="269" t="s">
        <v>27</v>
      </c>
      <c r="F7525" s="195" t="s">
        <v>8012</v>
      </c>
      <c r="G7525" t="s">
        <v>8359</v>
      </c>
      <c r="H7525" s="195" t="str">
        <f>IFERROR(VLOOKUP(Table[[#This Row],[Activity Details of Assistance]],WHAT!E:F,2,FALSE),"")</f>
        <v># of FSM Site</v>
      </c>
      <c r="I7525" s="195"/>
      <c r="J7525">
        <v>11</v>
      </c>
      <c r="K7525" t="s">
        <v>8280</v>
      </c>
      <c r="L7525" s="306" t="s">
        <v>13</v>
      </c>
      <c r="M7525" t="s">
        <v>14</v>
      </c>
      <c r="N7525" t="s">
        <v>309</v>
      </c>
      <c r="O7525" t="s">
        <v>1606</v>
      </c>
      <c r="P7525" t="s">
        <v>4670</v>
      </c>
      <c r="Q7525" s="236">
        <v>44896</v>
      </c>
      <c r="R7525" s="236">
        <v>44986</v>
      </c>
      <c r="S7525" t="s">
        <v>8452</v>
      </c>
      <c r="T7525" s="196"/>
      <c r="U7525" s="196"/>
      <c r="V7525" s="196"/>
      <c r="W7525" s="196"/>
      <c r="X7525" s="222"/>
      <c r="Y7525" t="s">
        <v>8337</v>
      </c>
      <c r="Z7525">
        <v>1845101021</v>
      </c>
      <c r="AA7525" t="s">
        <v>8297</v>
      </c>
      <c r="AB7525" s="221" t="str">
        <f>_xlfn.IFNA(IF(Table[[#This Row],[Programme Partner]]&lt;&gt;Table[[#This Row],[Implementing Partner]],CONCATENATE(Table[[#This Row],[Programme Partner]],"-",Table[[#This Row],[Implementing Partner]]),Table[[#This Row],[Programme Partner]]),"")</f>
        <v>IOM-DSK</v>
      </c>
    </row>
    <row r="7526" spans="1:28" ht="16.5" customHeight="1">
      <c r="A7526" s="183"/>
      <c r="B7526" s="195" t="s">
        <v>5148</v>
      </c>
      <c r="C7526" s="198" t="s">
        <v>5087</v>
      </c>
      <c r="D7526" s="212" t="s">
        <v>5148</v>
      </c>
      <c r="E7526" s="269" t="s">
        <v>27</v>
      </c>
      <c r="F7526" s="195" t="s">
        <v>8012</v>
      </c>
      <c r="G7526" t="s">
        <v>8356</v>
      </c>
      <c r="H7526" s="195" t="str">
        <f>IFERROR(VLOOKUP(Table[[#This Row],[Activity Details of Assistance]],WHAT!E:F,2,FALSE),"")</f>
        <v># of FSM Site</v>
      </c>
      <c r="I7526" s="195"/>
      <c r="J7526">
        <v>2</v>
      </c>
      <c r="K7526" t="s">
        <v>8280</v>
      </c>
      <c r="L7526" s="306" t="s">
        <v>13</v>
      </c>
      <c r="M7526" t="s">
        <v>14</v>
      </c>
      <c r="N7526" t="s">
        <v>309</v>
      </c>
      <c r="O7526" t="s">
        <v>1606</v>
      </c>
      <c r="P7526" t="s">
        <v>4670</v>
      </c>
      <c r="Q7526" s="236">
        <v>44896</v>
      </c>
      <c r="R7526" s="236">
        <v>44986</v>
      </c>
      <c r="S7526" t="s">
        <v>8452</v>
      </c>
      <c r="T7526" s="196"/>
      <c r="U7526" s="196"/>
      <c r="V7526" s="196"/>
      <c r="W7526" s="196"/>
      <c r="X7526" s="222"/>
      <c r="Y7526" t="s">
        <v>8337</v>
      </c>
      <c r="Z7526">
        <v>1845101021</v>
      </c>
      <c r="AA7526" t="s">
        <v>8297</v>
      </c>
      <c r="AB7526" s="221" t="str">
        <f>_xlfn.IFNA(IF(Table[[#This Row],[Programme Partner]]&lt;&gt;Table[[#This Row],[Implementing Partner]],CONCATENATE(Table[[#This Row],[Programme Partner]],"-",Table[[#This Row],[Implementing Partner]]),Table[[#This Row],[Programme Partner]]),"")</f>
        <v>IOM-DSK</v>
      </c>
    </row>
    <row r="7527" spans="1:28" ht="16.5" customHeight="1">
      <c r="A7527" s="183"/>
      <c r="B7527" s="195" t="s">
        <v>5148</v>
      </c>
      <c r="C7527" s="198" t="s">
        <v>5087</v>
      </c>
      <c r="D7527" s="212" t="s">
        <v>5148</v>
      </c>
      <c r="E7527" s="269" t="s">
        <v>27</v>
      </c>
      <c r="F7527" s="195" t="s">
        <v>8012</v>
      </c>
      <c r="G7527" t="s">
        <v>8367</v>
      </c>
      <c r="H7527" s="195" t="str">
        <f>IFERROR(VLOOKUP(Table[[#This Row],[Activity Details of Assistance]],WHAT!E:F,2,FALSE),"")</f>
        <v># of door</v>
      </c>
      <c r="I7527" s="195"/>
      <c r="J7527">
        <v>13</v>
      </c>
      <c r="K7527" t="s">
        <v>8280</v>
      </c>
      <c r="L7527" s="306" t="s">
        <v>13</v>
      </c>
      <c r="M7527" t="s">
        <v>14</v>
      </c>
      <c r="N7527" t="s">
        <v>309</v>
      </c>
      <c r="O7527" t="s">
        <v>1606</v>
      </c>
      <c r="P7527" t="s">
        <v>4670</v>
      </c>
      <c r="Q7527" s="236">
        <v>44896</v>
      </c>
      <c r="R7527" s="236">
        <v>44986</v>
      </c>
      <c r="S7527" t="s">
        <v>8452</v>
      </c>
      <c r="T7527" s="196"/>
      <c r="U7527" s="196"/>
      <c r="V7527" s="196"/>
      <c r="W7527" s="196"/>
      <c r="X7527" s="222"/>
      <c r="Y7527" t="s">
        <v>8337</v>
      </c>
      <c r="Z7527">
        <v>1845101021</v>
      </c>
      <c r="AA7527" t="s">
        <v>8297</v>
      </c>
      <c r="AB7527" s="221" t="str">
        <f>_xlfn.IFNA(IF(Table[[#This Row],[Programme Partner]]&lt;&gt;Table[[#This Row],[Implementing Partner]],CONCATENATE(Table[[#This Row],[Programme Partner]],"-",Table[[#This Row],[Implementing Partner]]),Table[[#This Row],[Programme Partner]]),"")</f>
        <v>IOM-DSK</v>
      </c>
    </row>
    <row r="7528" spans="1:28" ht="16.5" customHeight="1">
      <c r="A7528" s="183"/>
      <c r="B7528" s="195" t="s">
        <v>5148</v>
      </c>
      <c r="C7528" s="198" t="s">
        <v>5087</v>
      </c>
      <c r="D7528" s="212" t="s">
        <v>5148</v>
      </c>
      <c r="E7528" s="269" t="s">
        <v>27</v>
      </c>
      <c r="F7528" s="195" t="s">
        <v>8012</v>
      </c>
      <c r="G7528" t="s">
        <v>8586</v>
      </c>
      <c r="H7528" s="195" t="str">
        <f>IFERROR(VLOOKUP(Table[[#This Row],[Activity Details of Assistance]],WHAT!E:F,2,FALSE),"")</f>
        <v># of door</v>
      </c>
      <c r="I7528" s="195"/>
      <c r="J7528">
        <v>97</v>
      </c>
      <c r="K7528" t="s">
        <v>8280</v>
      </c>
      <c r="L7528" s="306" t="s">
        <v>13</v>
      </c>
      <c r="M7528" t="s">
        <v>14</v>
      </c>
      <c r="N7528" t="s">
        <v>309</v>
      </c>
      <c r="O7528" t="s">
        <v>1606</v>
      </c>
      <c r="P7528" t="s">
        <v>4670</v>
      </c>
      <c r="Q7528" s="236">
        <v>44896</v>
      </c>
      <c r="R7528" s="236">
        <v>44986</v>
      </c>
      <c r="S7528" t="s">
        <v>8452</v>
      </c>
      <c r="T7528" s="196"/>
      <c r="U7528" s="196"/>
      <c r="V7528" s="196"/>
      <c r="W7528" s="196"/>
      <c r="X7528" s="222"/>
      <c r="Y7528" t="s">
        <v>8337</v>
      </c>
      <c r="Z7528">
        <v>1845101021</v>
      </c>
      <c r="AA7528" t="s">
        <v>8297</v>
      </c>
      <c r="AB7528" s="221" t="str">
        <f>_xlfn.IFNA(IF(Table[[#This Row],[Programme Partner]]&lt;&gt;Table[[#This Row],[Implementing Partner]],CONCATENATE(Table[[#This Row],[Programme Partner]],"-",Table[[#This Row],[Implementing Partner]]),Table[[#This Row],[Programme Partner]]),"")</f>
        <v>IOM-DSK</v>
      </c>
    </row>
    <row r="7529" spans="1:28" ht="16.5" customHeight="1">
      <c r="A7529" s="183"/>
      <c r="B7529" s="195" t="s">
        <v>5148</v>
      </c>
      <c r="C7529" s="198" t="s">
        <v>5087</v>
      </c>
      <c r="D7529" s="212" t="s">
        <v>5148</v>
      </c>
      <c r="E7529" s="269" t="s">
        <v>27</v>
      </c>
      <c r="F7529" s="195" t="s">
        <v>8012</v>
      </c>
      <c r="G7529" t="s">
        <v>8357</v>
      </c>
      <c r="H7529" s="195" t="str">
        <f>IFERROR(VLOOKUP(Table[[#This Row],[Activity Details of Assistance]],WHAT!E:F,2,FALSE),"")</f>
        <v># of door</v>
      </c>
      <c r="I7529" s="195"/>
      <c r="J7529">
        <v>175</v>
      </c>
      <c r="K7529" t="s">
        <v>8280</v>
      </c>
      <c r="L7529" s="306" t="s">
        <v>13</v>
      </c>
      <c r="M7529" t="s">
        <v>14</v>
      </c>
      <c r="N7529" t="s">
        <v>309</v>
      </c>
      <c r="O7529" t="s">
        <v>1606</v>
      </c>
      <c r="P7529" t="s">
        <v>4670</v>
      </c>
      <c r="Q7529" s="236">
        <v>44896</v>
      </c>
      <c r="R7529" s="236">
        <v>44986</v>
      </c>
      <c r="S7529" t="s">
        <v>8452</v>
      </c>
      <c r="T7529" s="196"/>
      <c r="U7529" s="196"/>
      <c r="V7529" s="196"/>
      <c r="W7529" s="196"/>
      <c r="X7529" s="222"/>
      <c r="Y7529" t="s">
        <v>8337</v>
      </c>
      <c r="Z7529">
        <v>1845101021</v>
      </c>
      <c r="AA7529" t="s">
        <v>8297</v>
      </c>
      <c r="AB7529" s="221" t="str">
        <f>_xlfn.IFNA(IF(Table[[#This Row],[Programme Partner]]&lt;&gt;Table[[#This Row],[Implementing Partner]],CONCATENATE(Table[[#This Row],[Programme Partner]],"-",Table[[#This Row],[Implementing Partner]]),Table[[#This Row],[Programme Partner]]),"")</f>
        <v>IOM-DSK</v>
      </c>
    </row>
    <row r="7530" spans="1:28" ht="16.5" customHeight="1">
      <c r="A7530" s="183"/>
      <c r="B7530" s="195" t="s">
        <v>5148</v>
      </c>
      <c r="C7530" s="198" t="s">
        <v>5087</v>
      </c>
      <c r="D7530" s="212" t="s">
        <v>5148</v>
      </c>
      <c r="E7530" s="269" t="s">
        <v>27</v>
      </c>
      <c r="F7530" s="195" t="s">
        <v>8013</v>
      </c>
      <c r="G7530" t="s">
        <v>8360</v>
      </c>
      <c r="H7530" s="195" t="str">
        <f>IFERROR(VLOOKUP(Table[[#This Row],[Activity Details of Assistance]],WHAT!E:F,2,FALSE),"")</f>
        <v># of household</v>
      </c>
      <c r="I7530" s="195"/>
      <c r="J7530">
        <v>2935</v>
      </c>
      <c r="K7530" t="s">
        <v>8280</v>
      </c>
      <c r="L7530" s="306" t="s">
        <v>13</v>
      </c>
      <c r="M7530" t="s">
        <v>14</v>
      </c>
      <c r="N7530" t="s">
        <v>309</v>
      </c>
      <c r="O7530" t="s">
        <v>1606</v>
      </c>
      <c r="P7530" t="s">
        <v>4670</v>
      </c>
      <c r="Q7530" s="236">
        <v>44896</v>
      </c>
      <c r="R7530" s="236">
        <v>44986</v>
      </c>
      <c r="S7530" t="s">
        <v>8452</v>
      </c>
      <c r="T7530" s="196"/>
      <c r="U7530" s="196"/>
      <c r="V7530" s="196"/>
      <c r="W7530" s="196"/>
      <c r="X7530" s="222"/>
      <c r="Y7530" t="s">
        <v>8337</v>
      </c>
      <c r="Z7530">
        <v>1845101021</v>
      </c>
      <c r="AA7530" t="s">
        <v>8297</v>
      </c>
      <c r="AB7530" s="221" t="str">
        <f>_xlfn.IFNA(IF(Table[[#This Row],[Programme Partner]]&lt;&gt;Table[[#This Row],[Implementing Partner]],CONCATENATE(Table[[#This Row],[Programme Partner]],"-",Table[[#This Row],[Implementing Partner]]),Table[[#This Row],[Programme Partner]]),"")</f>
        <v>IOM-DSK</v>
      </c>
    </row>
    <row r="7531" spans="1:28" ht="16.5" customHeight="1">
      <c r="A7531" s="183"/>
      <c r="B7531" s="195" t="s">
        <v>5148</v>
      </c>
      <c r="C7531" s="198" t="s">
        <v>5087</v>
      </c>
      <c r="D7531" s="212" t="s">
        <v>5148</v>
      </c>
      <c r="E7531" s="269" t="s">
        <v>27</v>
      </c>
      <c r="F7531" s="195" t="s">
        <v>8014</v>
      </c>
      <c r="G7531" t="s">
        <v>8358</v>
      </c>
      <c r="H7531" s="195" t="str">
        <f>IFERROR(VLOOKUP(Table[[#This Row],[Activity Details of Assistance]],WHAT!E:F,2,FALSE),"")</f>
        <v># of campaign per camp </v>
      </c>
      <c r="I7531" s="195"/>
      <c r="J7531">
        <v>12</v>
      </c>
      <c r="K7531" t="s">
        <v>8280</v>
      </c>
      <c r="L7531" s="306" t="s">
        <v>13</v>
      </c>
      <c r="M7531" t="s">
        <v>14</v>
      </c>
      <c r="N7531" t="s">
        <v>309</v>
      </c>
      <c r="O7531" t="s">
        <v>1606</v>
      </c>
      <c r="P7531" t="s">
        <v>4670</v>
      </c>
      <c r="Q7531" s="236">
        <v>44896</v>
      </c>
      <c r="R7531" s="236">
        <v>44986</v>
      </c>
      <c r="S7531" t="s">
        <v>8452</v>
      </c>
      <c r="T7531" s="196"/>
      <c r="U7531" s="196"/>
      <c r="V7531" s="196"/>
      <c r="W7531" s="196"/>
      <c r="X7531" s="222"/>
      <c r="Y7531" t="s">
        <v>8337</v>
      </c>
      <c r="Z7531">
        <v>1845101021</v>
      </c>
      <c r="AA7531" t="s">
        <v>8297</v>
      </c>
      <c r="AB7531" s="221" t="str">
        <f>_xlfn.IFNA(IF(Table[[#This Row],[Programme Partner]]&lt;&gt;Table[[#This Row],[Implementing Partner]],CONCATENATE(Table[[#This Row],[Programme Partner]],"-",Table[[#This Row],[Implementing Partner]]),Table[[#This Row],[Programme Partner]]),"")</f>
        <v>IOM-DSK</v>
      </c>
    </row>
    <row r="7532" spans="1:28" ht="16.5" customHeight="1">
      <c r="A7532" s="183"/>
      <c r="B7532" s="195" t="s">
        <v>5148</v>
      </c>
      <c r="C7532" s="198" t="s">
        <v>5087</v>
      </c>
      <c r="D7532" s="212" t="s">
        <v>5148</v>
      </c>
      <c r="E7532" s="269" t="s">
        <v>27</v>
      </c>
      <c r="F7532" s="195" t="s">
        <v>8014</v>
      </c>
      <c r="G7532" s="103" t="s">
        <v>8361</v>
      </c>
      <c r="H7532" s="195" t="str">
        <f>IFERROR(VLOOKUP(Table[[#This Row],[Activity Details of Assistance]],WHAT!E:F,2,FALSE),"")</f>
        <v># of plant</v>
      </c>
      <c r="I7532" s="195"/>
      <c r="J7532">
        <v>1</v>
      </c>
      <c r="K7532" t="s">
        <v>8280</v>
      </c>
      <c r="L7532" s="306" t="s">
        <v>13</v>
      </c>
      <c r="M7532" t="s">
        <v>14</v>
      </c>
      <c r="N7532" t="s">
        <v>309</v>
      </c>
      <c r="O7532" t="s">
        <v>1606</v>
      </c>
      <c r="P7532" t="s">
        <v>4670</v>
      </c>
      <c r="Q7532" s="236">
        <v>44896</v>
      </c>
      <c r="R7532" s="236">
        <v>44986</v>
      </c>
      <c r="S7532" t="s">
        <v>8452</v>
      </c>
      <c r="T7532" s="196"/>
      <c r="U7532" s="196"/>
      <c r="V7532" s="196"/>
      <c r="W7532" s="196"/>
      <c r="X7532" s="222"/>
      <c r="Y7532" t="s">
        <v>8337</v>
      </c>
      <c r="Z7532">
        <v>1845101021</v>
      </c>
      <c r="AA7532" t="s">
        <v>8297</v>
      </c>
      <c r="AB7532" s="221" t="str">
        <f>_xlfn.IFNA(IF(Table[[#This Row],[Programme Partner]]&lt;&gt;Table[[#This Row],[Implementing Partner]],CONCATENATE(Table[[#This Row],[Programme Partner]],"-",Table[[#This Row],[Implementing Partner]]),Table[[#This Row],[Programme Partner]]),"")</f>
        <v>IOM-DSK</v>
      </c>
    </row>
    <row r="7533" spans="1:28" ht="16.5" customHeight="1">
      <c r="A7533" s="183"/>
      <c r="B7533" s="195" t="s">
        <v>5148</v>
      </c>
      <c r="C7533" s="198" t="s">
        <v>5087</v>
      </c>
      <c r="D7533" s="212" t="s">
        <v>5148</v>
      </c>
      <c r="E7533" s="269" t="s">
        <v>27</v>
      </c>
      <c r="F7533" s="195" t="s">
        <v>8011</v>
      </c>
      <c r="G7533" t="s">
        <v>8584</v>
      </c>
      <c r="H7533" s="195" t="str">
        <f>IFERROR(VLOOKUP(Table[[#This Row],[Activity Details of Assistance]],WHAT!E:F,2,FALSE),"")</f>
        <v># of tube well</v>
      </c>
      <c r="I7533" s="195"/>
      <c r="J7533">
        <v>242</v>
      </c>
      <c r="K7533" t="s">
        <v>8280</v>
      </c>
      <c r="L7533" s="306" t="s">
        <v>13</v>
      </c>
      <c r="M7533" t="s">
        <v>14</v>
      </c>
      <c r="N7533" t="s">
        <v>309</v>
      </c>
      <c r="O7533" t="s">
        <v>1606</v>
      </c>
      <c r="P7533" t="s">
        <v>4672</v>
      </c>
      <c r="Q7533" s="236">
        <v>44896</v>
      </c>
      <c r="R7533" s="236">
        <v>44986</v>
      </c>
      <c r="S7533" t="s">
        <v>8452</v>
      </c>
      <c r="T7533" s="196"/>
      <c r="U7533" s="196"/>
      <c r="V7533" s="196"/>
      <c r="W7533" s="196"/>
      <c r="X7533" s="222"/>
      <c r="Y7533" t="s">
        <v>8337</v>
      </c>
      <c r="Z7533">
        <v>1845101021</v>
      </c>
      <c r="AA7533" t="s">
        <v>8297</v>
      </c>
      <c r="AB7533" s="221" t="str">
        <f>_xlfn.IFNA(IF(Table[[#This Row],[Programme Partner]]&lt;&gt;Table[[#This Row],[Implementing Partner]],CONCATENATE(Table[[#This Row],[Programme Partner]],"-",Table[[#This Row],[Implementing Partner]]),Table[[#This Row],[Programme Partner]]),"")</f>
        <v>IOM-DSK</v>
      </c>
    </row>
    <row r="7534" spans="1:28" ht="16.5" customHeight="1">
      <c r="A7534" s="183"/>
      <c r="B7534" s="195" t="s">
        <v>5148</v>
      </c>
      <c r="C7534" s="198" t="s">
        <v>5087</v>
      </c>
      <c r="D7534" s="212" t="s">
        <v>5148</v>
      </c>
      <c r="E7534" s="269" t="s">
        <v>27</v>
      </c>
      <c r="F7534" s="195" t="s">
        <v>8011</v>
      </c>
      <c r="G7534" t="s">
        <v>8355</v>
      </c>
      <c r="H7534" s="195" t="str">
        <f>IFERROR(VLOOKUP(Table[[#This Row],[Activity Details of Assistance]],WHAT!E:F,2,FALSE),"")</f>
        <v># of water network</v>
      </c>
      <c r="I7534" s="195"/>
      <c r="J7534">
        <v>5</v>
      </c>
      <c r="K7534" t="s">
        <v>8280</v>
      </c>
      <c r="L7534" s="306" t="s">
        <v>13</v>
      </c>
      <c r="M7534" t="s">
        <v>14</v>
      </c>
      <c r="N7534" t="s">
        <v>309</v>
      </c>
      <c r="O7534" t="s">
        <v>1606</v>
      </c>
      <c r="P7534" t="s">
        <v>4672</v>
      </c>
      <c r="Q7534" s="236">
        <v>44896</v>
      </c>
      <c r="R7534" s="236">
        <v>44986</v>
      </c>
      <c r="S7534" t="s">
        <v>8452</v>
      </c>
      <c r="T7534" s="196"/>
      <c r="U7534" s="196"/>
      <c r="V7534" s="196"/>
      <c r="W7534" s="196"/>
      <c r="X7534" s="222"/>
      <c r="Y7534" t="s">
        <v>8337</v>
      </c>
      <c r="Z7534">
        <v>1845101021</v>
      </c>
      <c r="AA7534" t="s">
        <v>8297</v>
      </c>
      <c r="AB7534" s="221" t="str">
        <f>_xlfn.IFNA(IF(Table[[#This Row],[Programme Partner]]&lt;&gt;Table[[#This Row],[Implementing Partner]],CONCATENATE(Table[[#This Row],[Programme Partner]],"-",Table[[#This Row],[Implementing Partner]]),Table[[#This Row],[Programme Partner]]),"")</f>
        <v>IOM-DSK</v>
      </c>
    </row>
    <row r="7535" spans="1:28" ht="16.5" customHeight="1">
      <c r="A7535" s="183"/>
      <c r="B7535" s="195" t="s">
        <v>5148</v>
      </c>
      <c r="C7535" s="198" t="s">
        <v>5087</v>
      </c>
      <c r="D7535" s="212" t="s">
        <v>5148</v>
      </c>
      <c r="E7535" s="269" t="s">
        <v>27</v>
      </c>
      <c r="F7535" s="195" t="s">
        <v>8012</v>
      </c>
      <c r="G7535" t="s">
        <v>8585</v>
      </c>
      <c r="H7535" s="195" t="str">
        <f>IFERROR(VLOOKUP(Table[[#This Row],[Activity Details of Assistance]],WHAT!E:F,2,FALSE),"")</f>
        <v xml:space="preserve"># of door </v>
      </c>
      <c r="I7535" s="195"/>
      <c r="J7535">
        <v>183</v>
      </c>
      <c r="K7535" t="s">
        <v>8280</v>
      </c>
      <c r="L7535" s="306" t="s">
        <v>13</v>
      </c>
      <c r="M7535" t="s">
        <v>14</v>
      </c>
      <c r="N7535" t="s">
        <v>309</v>
      </c>
      <c r="O7535" t="s">
        <v>1606</v>
      </c>
      <c r="P7535" t="s">
        <v>4672</v>
      </c>
      <c r="Q7535" s="236">
        <v>44896</v>
      </c>
      <c r="R7535" s="236">
        <v>44986</v>
      </c>
      <c r="S7535" t="s">
        <v>8452</v>
      </c>
      <c r="T7535" s="196"/>
      <c r="U7535" s="196"/>
      <c r="V7535" s="196"/>
      <c r="W7535" s="196"/>
      <c r="X7535" s="222"/>
      <c r="Y7535" t="s">
        <v>8337</v>
      </c>
      <c r="Z7535">
        <v>1845101021</v>
      </c>
      <c r="AA7535" t="s">
        <v>8297</v>
      </c>
      <c r="AB7535" s="221" t="str">
        <f>_xlfn.IFNA(IF(Table[[#This Row],[Programme Partner]]&lt;&gt;Table[[#This Row],[Implementing Partner]],CONCATENATE(Table[[#This Row],[Programme Partner]],"-",Table[[#This Row],[Implementing Partner]]),Table[[#This Row],[Programme Partner]]),"")</f>
        <v>IOM-DSK</v>
      </c>
    </row>
    <row r="7536" spans="1:28" ht="16.5" customHeight="1">
      <c r="A7536" s="183"/>
      <c r="B7536" s="195" t="s">
        <v>5148</v>
      </c>
      <c r="C7536" s="198" t="s">
        <v>5087</v>
      </c>
      <c r="D7536" s="212" t="s">
        <v>5148</v>
      </c>
      <c r="E7536" s="269" t="s">
        <v>27</v>
      </c>
      <c r="F7536" s="195" t="s">
        <v>8012</v>
      </c>
      <c r="G7536" t="s">
        <v>8359</v>
      </c>
      <c r="H7536" s="195" t="str">
        <f>IFERROR(VLOOKUP(Table[[#This Row],[Activity Details of Assistance]],WHAT!E:F,2,FALSE),"")</f>
        <v># of FSM Site</v>
      </c>
      <c r="I7536" s="195"/>
      <c r="J7536">
        <v>1</v>
      </c>
      <c r="K7536" t="s">
        <v>8280</v>
      </c>
      <c r="L7536" s="306" t="s">
        <v>13</v>
      </c>
      <c r="M7536" t="s">
        <v>14</v>
      </c>
      <c r="N7536" t="s">
        <v>309</v>
      </c>
      <c r="O7536" t="s">
        <v>1606</v>
      </c>
      <c r="P7536" t="s">
        <v>4672</v>
      </c>
      <c r="Q7536" s="236">
        <v>44896</v>
      </c>
      <c r="R7536" s="236">
        <v>44986</v>
      </c>
      <c r="S7536" t="s">
        <v>8452</v>
      </c>
      <c r="T7536" s="196"/>
      <c r="U7536" s="196"/>
      <c r="V7536" s="196"/>
      <c r="W7536" s="196"/>
      <c r="X7536" s="222"/>
      <c r="Y7536" t="s">
        <v>8337</v>
      </c>
      <c r="Z7536">
        <v>1845101021</v>
      </c>
      <c r="AA7536" t="s">
        <v>8297</v>
      </c>
      <c r="AB7536" s="221" t="str">
        <f>_xlfn.IFNA(IF(Table[[#This Row],[Programme Partner]]&lt;&gt;Table[[#This Row],[Implementing Partner]],CONCATENATE(Table[[#This Row],[Programme Partner]],"-",Table[[#This Row],[Implementing Partner]]),Table[[#This Row],[Programme Partner]]),"")</f>
        <v>IOM-DSK</v>
      </c>
    </row>
    <row r="7537" spans="1:28" ht="16.5" customHeight="1">
      <c r="A7537" s="183"/>
      <c r="B7537" s="195" t="s">
        <v>5148</v>
      </c>
      <c r="C7537" s="198" t="s">
        <v>5087</v>
      </c>
      <c r="D7537" s="212" t="s">
        <v>5148</v>
      </c>
      <c r="E7537" s="269" t="s">
        <v>27</v>
      </c>
      <c r="F7537" s="195" t="s">
        <v>8012</v>
      </c>
      <c r="G7537" t="s">
        <v>8586</v>
      </c>
      <c r="H7537" s="195" t="str">
        <f>IFERROR(VLOOKUP(Table[[#This Row],[Activity Details of Assistance]],WHAT!E:F,2,FALSE),"")</f>
        <v># of door</v>
      </c>
      <c r="I7537" s="195"/>
      <c r="J7537">
        <v>435</v>
      </c>
      <c r="K7537" t="s">
        <v>8280</v>
      </c>
      <c r="L7537" s="306" t="s">
        <v>13</v>
      </c>
      <c r="M7537" t="s">
        <v>14</v>
      </c>
      <c r="N7537" t="s">
        <v>309</v>
      </c>
      <c r="O7537" t="s">
        <v>1606</v>
      </c>
      <c r="P7537" t="s">
        <v>4672</v>
      </c>
      <c r="Q7537" s="236">
        <v>44896</v>
      </c>
      <c r="R7537" s="236">
        <v>44986</v>
      </c>
      <c r="S7537" t="s">
        <v>8452</v>
      </c>
      <c r="T7537" s="196"/>
      <c r="U7537" s="196"/>
      <c r="V7537" s="196"/>
      <c r="W7537" s="196"/>
      <c r="X7537" s="222"/>
      <c r="Y7537" t="s">
        <v>8337</v>
      </c>
      <c r="Z7537">
        <v>1845101021</v>
      </c>
      <c r="AA7537" t="s">
        <v>8297</v>
      </c>
      <c r="AB7537" s="221" t="str">
        <f>_xlfn.IFNA(IF(Table[[#This Row],[Programme Partner]]&lt;&gt;Table[[#This Row],[Implementing Partner]],CONCATENATE(Table[[#This Row],[Programme Partner]],"-",Table[[#This Row],[Implementing Partner]]),Table[[#This Row],[Programme Partner]]),"")</f>
        <v>IOM-DSK</v>
      </c>
    </row>
    <row r="7538" spans="1:28" ht="16.5" customHeight="1">
      <c r="A7538" s="183"/>
      <c r="B7538" s="195" t="s">
        <v>5148</v>
      </c>
      <c r="C7538" s="198" t="s">
        <v>5087</v>
      </c>
      <c r="D7538" s="212" t="s">
        <v>5148</v>
      </c>
      <c r="E7538" s="269" t="s">
        <v>27</v>
      </c>
      <c r="F7538" s="195" t="s">
        <v>8012</v>
      </c>
      <c r="G7538" t="s">
        <v>8357</v>
      </c>
      <c r="H7538" s="195" t="str">
        <f>IFERROR(VLOOKUP(Table[[#This Row],[Activity Details of Assistance]],WHAT!E:F,2,FALSE),"")</f>
        <v># of door</v>
      </c>
      <c r="I7538" s="195"/>
      <c r="J7538">
        <v>320</v>
      </c>
      <c r="K7538" t="s">
        <v>8280</v>
      </c>
      <c r="L7538" s="306" t="s">
        <v>13</v>
      </c>
      <c r="M7538" t="s">
        <v>14</v>
      </c>
      <c r="N7538" t="s">
        <v>309</v>
      </c>
      <c r="O7538" t="s">
        <v>1606</v>
      </c>
      <c r="P7538" t="s">
        <v>4672</v>
      </c>
      <c r="Q7538" s="236">
        <v>44896</v>
      </c>
      <c r="R7538" s="236">
        <v>44986</v>
      </c>
      <c r="S7538" t="s">
        <v>8452</v>
      </c>
      <c r="T7538" s="196"/>
      <c r="U7538" s="196"/>
      <c r="V7538" s="196"/>
      <c r="W7538" s="196"/>
      <c r="X7538" s="222"/>
      <c r="Y7538" t="s">
        <v>8337</v>
      </c>
      <c r="Z7538">
        <v>1845101021</v>
      </c>
      <c r="AA7538" t="s">
        <v>8297</v>
      </c>
      <c r="AB7538" s="221" t="str">
        <f>_xlfn.IFNA(IF(Table[[#This Row],[Programme Partner]]&lt;&gt;Table[[#This Row],[Implementing Partner]],CONCATENATE(Table[[#This Row],[Programme Partner]],"-",Table[[#This Row],[Implementing Partner]]),Table[[#This Row],[Programme Partner]]),"")</f>
        <v>IOM-DSK</v>
      </c>
    </row>
    <row r="7539" spans="1:28" ht="16.5" customHeight="1">
      <c r="A7539" s="183"/>
      <c r="B7539" s="195" t="s">
        <v>5148</v>
      </c>
      <c r="C7539" s="198" t="s">
        <v>5087</v>
      </c>
      <c r="D7539" s="212" t="s">
        <v>5148</v>
      </c>
      <c r="E7539" s="269" t="s">
        <v>27</v>
      </c>
      <c r="F7539" s="195" t="s">
        <v>8013</v>
      </c>
      <c r="G7539" t="s">
        <v>8360</v>
      </c>
      <c r="H7539" s="195" t="str">
        <f>IFERROR(VLOOKUP(Table[[#This Row],[Activity Details of Assistance]],WHAT!E:F,2,FALSE),"")</f>
        <v># of household</v>
      </c>
      <c r="I7539" s="195"/>
      <c r="J7539">
        <v>4147</v>
      </c>
      <c r="K7539" t="s">
        <v>8280</v>
      </c>
      <c r="L7539" s="306" t="s">
        <v>13</v>
      </c>
      <c r="M7539" t="s">
        <v>14</v>
      </c>
      <c r="N7539" t="s">
        <v>309</v>
      </c>
      <c r="O7539" t="s">
        <v>1606</v>
      </c>
      <c r="P7539" t="s">
        <v>4672</v>
      </c>
      <c r="Q7539" s="236">
        <v>44896</v>
      </c>
      <c r="R7539" s="236">
        <v>44986</v>
      </c>
      <c r="S7539" t="s">
        <v>8452</v>
      </c>
      <c r="T7539" s="196"/>
      <c r="U7539" s="196"/>
      <c r="V7539" s="196"/>
      <c r="W7539" s="196"/>
      <c r="X7539" s="222"/>
      <c r="Y7539" t="s">
        <v>8337</v>
      </c>
      <c r="Z7539">
        <v>1845101021</v>
      </c>
      <c r="AA7539" t="s">
        <v>8297</v>
      </c>
      <c r="AB7539" s="221" t="str">
        <f>_xlfn.IFNA(IF(Table[[#This Row],[Programme Partner]]&lt;&gt;Table[[#This Row],[Implementing Partner]],CONCATENATE(Table[[#This Row],[Programme Partner]],"-",Table[[#This Row],[Implementing Partner]]),Table[[#This Row],[Programme Partner]]),"")</f>
        <v>IOM-DSK</v>
      </c>
    </row>
    <row r="7540" spans="1:28" ht="16.5" customHeight="1">
      <c r="A7540" s="183"/>
      <c r="B7540" s="195" t="s">
        <v>5148</v>
      </c>
      <c r="C7540" s="198" t="s">
        <v>5087</v>
      </c>
      <c r="D7540" s="212" t="s">
        <v>5148</v>
      </c>
      <c r="E7540" s="269" t="s">
        <v>27</v>
      </c>
      <c r="F7540" s="195" t="s">
        <v>8014</v>
      </c>
      <c r="G7540" t="s">
        <v>8358</v>
      </c>
      <c r="H7540" s="195" t="str">
        <f>IFERROR(VLOOKUP(Table[[#This Row],[Activity Details of Assistance]],WHAT!E:F,2,FALSE),"")</f>
        <v># of campaign per camp </v>
      </c>
      <c r="I7540" s="195"/>
      <c r="J7540">
        <v>18</v>
      </c>
      <c r="K7540" t="s">
        <v>8280</v>
      </c>
      <c r="L7540" s="306" t="s">
        <v>13</v>
      </c>
      <c r="M7540" t="s">
        <v>14</v>
      </c>
      <c r="N7540" t="s">
        <v>309</v>
      </c>
      <c r="O7540" t="s">
        <v>1606</v>
      </c>
      <c r="P7540" t="s">
        <v>4672</v>
      </c>
      <c r="Q7540" s="236">
        <v>44896</v>
      </c>
      <c r="R7540" s="236">
        <v>44986</v>
      </c>
      <c r="S7540" t="s">
        <v>8452</v>
      </c>
      <c r="T7540" s="196"/>
      <c r="U7540" s="196"/>
      <c r="V7540" s="196"/>
      <c r="W7540" s="196"/>
      <c r="X7540" s="222"/>
      <c r="Y7540" t="s">
        <v>8337</v>
      </c>
      <c r="Z7540">
        <v>1845101021</v>
      </c>
      <c r="AA7540" t="s">
        <v>8297</v>
      </c>
      <c r="AB7540" s="221" t="str">
        <f>_xlfn.IFNA(IF(Table[[#This Row],[Programme Partner]]&lt;&gt;Table[[#This Row],[Implementing Partner]],CONCATENATE(Table[[#This Row],[Programme Partner]],"-",Table[[#This Row],[Implementing Partner]]),Table[[#This Row],[Programme Partner]]),"")</f>
        <v>IOM-DSK</v>
      </c>
    </row>
    <row r="7541" spans="1:28" ht="16.5" customHeight="1">
      <c r="A7541" s="183"/>
      <c r="B7541" s="195" t="s">
        <v>5148</v>
      </c>
      <c r="C7541" s="198" t="s">
        <v>5087</v>
      </c>
      <c r="D7541" s="212" t="s">
        <v>5148</v>
      </c>
      <c r="E7541" s="269" t="s">
        <v>27</v>
      </c>
      <c r="F7541" s="195" t="s">
        <v>8014</v>
      </c>
      <c r="G7541" s="103" t="s">
        <v>8361</v>
      </c>
      <c r="H7541" s="195" t="str">
        <f>IFERROR(VLOOKUP(Table[[#This Row],[Activity Details of Assistance]],WHAT!E:F,2,FALSE),"")</f>
        <v># of plant</v>
      </c>
      <c r="I7541" s="195"/>
      <c r="J7541">
        <v>2</v>
      </c>
      <c r="K7541" t="s">
        <v>8280</v>
      </c>
      <c r="L7541" s="306" t="s">
        <v>13</v>
      </c>
      <c r="M7541" t="s">
        <v>14</v>
      </c>
      <c r="N7541" t="s">
        <v>309</v>
      </c>
      <c r="O7541" t="s">
        <v>1606</v>
      </c>
      <c r="P7541" t="s">
        <v>4672</v>
      </c>
      <c r="Q7541" s="236">
        <v>44896</v>
      </c>
      <c r="R7541" s="236">
        <v>44986</v>
      </c>
      <c r="S7541" t="s">
        <v>8452</v>
      </c>
      <c r="T7541" s="196"/>
      <c r="U7541" s="196"/>
      <c r="V7541" s="196"/>
      <c r="W7541" s="196"/>
      <c r="X7541" s="222"/>
      <c r="Y7541" t="s">
        <v>8337</v>
      </c>
      <c r="Z7541">
        <v>1845101021</v>
      </c>
      <c r="AA7541" t="s">
        <v>8297</v>
      </c>
      <c r="AB7541" s="221" t="str">
        <f>_xlfn.IFNA(IF(Table[[#This Row],[Programme Partner]]&lt;&gt;Table[[#This Row],[Implementing Partner]],CONCATENATE(Table[[#This Row],[Programme Partner]],"-",Table[[#This Row],[Implementing Partner]]),Table[[#This Row],[Programme Partner]]),"")</f>
        <v>IOM-DSK</v>
      </c>
    </row>
    <row r="7542" spans="1:28" ht="16.5" customHeight="1">
      <c r="A7542" s="183"/>
      <c r="B7542" s="195" t="s">
        <v>8456</v>
      </c>
      <c r="C7542" s="198" t="s">
        <v>8456</v>
      </c>
      <c r="D7542" s="212" t="s">
        <v>8457</v>
      </c>
      <c r="E7542" s="269" t="s">
        <v>27</v>
      </c>
      <c r="F7542" s="195" t="s">
        <v>8012</v>
      </c>
      <c r="G7542" t="s">
        <v>8586</v>
      </c>
      <c r="H7542" s="195" t="str">
        <f>IFERROR(VLOOKUP(Table[[#This Row],[Activity Details of Assistance]],WHAT!E:F,2,FALSE),"")</f>
        <v># of door</v>
      </c>
      <c r="I7542" s="195"/>
      <c r="J7542">
        <v>5</v>
      </c>
      <c r="K7542" t="s">
        <v>8280</v>
      </c>
      <c r="L7542" s="306" t="s">
        <v>13</v>
      </c>
      <c r="M7542" t="s">
        <v>14</v>
      </c>
      <c r="N7542" t="s">
        <v>309</v>
      </c>
      <c r="O7542" t="s">
        <v>1606</v>
      </c>
      <c r="P7542" t="s">
        <v>6386</v>
      </c>
      <c r="Q7542" s="236">
        <v>44896</v>
      </c>
      <c r="R7542" s="236">
        <v>45078</v>
      </c>
      <c r="S7542" t="s">
        <v>8452</v>
      </c>
      <c r="T7542" s="196"/>
      <c r="U7542" s="196"/>
      <c r="V7542" s="196"/>
      <c r="W7542" s="196"/>
      <c r="X7542" s="222"/>
      <c r="Y7542" t="s">
        <v>8512</v>
      </c>
      <c r="Z7542">
        <v>1722524747</v>
      </c>
      <c r="AA7542" t="s">
        <v>8433</v>
      </c>
      <c r="AB7542" s="221" t="str">
        <f>_xlfn.IFNA(IF(Table[[#This Row],[Programme Partner]]&lt;&gt;Table[[#This Row],[Implementing Partner]],CONCATENATE(Table[[#This Row],[Programme Partner]],"-",Table[[#This Row],[Implementing Partner]]),Table[[#This Row],[Programme Partner]]),"")</f>
        <v>CARITAS</v>
      </c>
    </row>
    <row r="7543" spans="1:28" ht="16.5" customHeight="1">
      <c r="A7543" s="183"/>
      <c r="B7543" s="195" t="s">
        <v>8456</v>
      </c>
      <c r="C7543" s="198" t="s">
        <v>8456</v>
      </c>
      <c r="D7543" s="212" t="s">
        <v>8457</v>
      </c>
      <c r="E7543" s="269" t="s">
        <v>27</v>
      </c>
      <c r="F7543" s="195" t="s">
        <v>8012</v>
      </c>
      <c r="G7543" t="s">
        <v>8019</v>
      </c>
      <c r="H7543" s="195" t="str">
        <f>IFERROR(VLOOKUP(Table[[#This Row],[Activity Details of Assistance]],WHAT!E:F,2,FALSE),"")</f>
        <v>N/A</v>
      </c>
      <c r="I7543" s="195"/>
      <c r="J7543">
        <v>1</v>
      </c>
      <c r="K7543" t="s">
        <v>8280</v>
      </c>
      <c r="L7543" s="306" t="s">
        <v>13</v>
      </c>
      <c r="M7543" t="s">
        <v>14</v>
      </c>
      <c r="N7543" t="s">
        <v>309</v>
      </c>
      <c r="O7543" t="s">
        <v>1606</v>
      </c>
      <c r="P7543" t="s">
        <v>6386</v>
      </c>
      <c r="Q7543" s="236">
        <v>44896</v>
      </c>
      <c r="R7543" s="236">
        <v>45078</v>
      </c>
      <c r="S7543" t="s">
        <v>8452</v>
      </c>
      <c r="T7543" s="196"/>
      <c r="U7543" s="196"/>
      <c r="V7543" s="196"/>
      <c r="W7543" s="196"/>
      <c r="X7543" s="222"/>
      <c r="Y7543" t="s">
        <v>8512</v>
      </c>
      <c r="Z7543">
        <v>1722524747</v>
      </c>
      <c r="AA7543" t="s">
        <v>8433</v>
      </c>
      <c r="AB7543" s="221" t="str">
        <f>_xlfn.IFNA(IF(Table[[#This Row],[Programme Partner]]&lt;&gt;Table[[#This Row],[Implementing Partner]],CONCATENATE(Table[[#This Row],[Programme Partner]],"-",Table[[#This Row],[Implementing Partner]]),Table[[#This Row],[Programme Partner]]),"")</f>
        <v>CARITAS</v>
      </c>
    </row>
    <row r="7544" spans="1:28" ht="16.5" customHeight="1">
      <c r="A7544" s="183"/>
      <c r="B7544" s="195" t="s">
        <v>8456</v>
      </c>
      <c r="C7544" s="198" t="s">
        <v>8456</v>
      </c>
      <c r="D7544" s="212" t="s">
        <v>8457</v>
      </c>
      <c r="E7544" s="269" t="s">
        <v>27</v>
      </c>
      <c r="F7544" s="195" t="s">
        <v>8013</v>
      </c>
      <c r="G7544" t="s">
        <v>8313</v>
      </c>
      <c r="H7544" s="195" t="str">
        <f>IFERROR(VLOOKUP(Table[[#This Row],[Activity Details of Assistance]],WHAT!E:F,2,FALSE),"")</f>
        <v># of HP sessions at community level</v>
      </c>
      <c r="I7544" s="195"/>
      <c r="J7544">
        <v>7</v>
      </c>
      <c r="K7544" t="s">
        <v>8280</v>
      </c>
      <c r="L7544" s="306" t="s">
        <v>13</v>
      </c>
      <c r="M7544" t="s">
        <v>14</v>
      </c>
      <c r="N7544" t="s">
        <v>309</v>
      </c>
      <c r="O7544" t="s">
        <v>1606</v>
      </c>
      <c r="P7544" t="s">
        <v>6386</v>
      </c>
      <c r="Q7544" s="236">
        <v>44896</v>
      </c>
      <c r="R7544" s="236">
        <v>45078</v>
      </c>
      <c r="S7544" t="s">
        <v>8452</v>
      </c>
      <c r="T7544" s="196"/>
      <c r="U7544" s="196"/>
      <c r="V7544" s="196"/>
      <c r="W7544" s="196"/>
      <c r="X7544" s="222"/>
      <c r="Y7544" t="s">
        <v>8512</v>
      </c>
      <c r="Z7544">
        <v>1722524747</v>
      </c>
      <c r="AA7544" t="s">
        <v>8433</v>
      </c>
      <c r="AB7544" s="221" t="str">
        <f>_xlfn.IFNA(IF(Table[[#This Row],[Programme Partner]]&lt;&gt;Table[[#This Row],[Implementing Partner]],CONCATENATE(Table[[#This Row],[Programme Partner]],"-",Table[[#This Row],[Implementing Partner]]),Table[[#This Row],[Programme Partner]]),"")</f>
        <v>CARITAS</v>
      </c>
    </row>
    <row r="7545" spans="1:28" ht="16.5" customHeight="1">
      <c r="A7545" s="183"/>
      <c r="B7545" s="195" t="s">
        <v>8456</v>
      </c>
      <c r="C7545" s="198" t="s">
        <v>8456</v>
      </c>
      <c r="D7545" s="212" t="s">
        <v>8457</v>
      </c>
      <c r="E7545" s="269" t="s">
        <v>27</v>
      </c>
      <c r="F7545" s="195" t="s">
        <v>8013</v>
      </c>
      <c r="G7545" t="s">
        <v>8314</v>
      </c>
      <c r="H7545" s="195" t="str">
        <f>IFERROR(VLOOKUP(Table[[#This Row],[Activity Details of Assistance]],WHAT!E:F,2,FALSE),"")</f>
        <v># of HP sessions at HH level</v>
      </c>
      <c r="I7545" s="195"/>
      <c r="J7545">
        <v>50</v>
      </c>
      <c r="K7545" t="s">
        <v>8280</v>
      </c>
      <c r="L7545" s="306" t="s">
        <v>13</v>
      </c>
      <c r="M7545" t="s">
        <v>14</v>
      </c>
      <c r="N7545" t="s">
        <v>309</v>
      </c>
      <c r="O7545" t="s">
        <v>1606</v>
      </c>
      <c r="P7545" t="s">
        <v>6386</v>
      </c>
      <c r="Q7545" s="236">
        <v>44896</v>
      </c>
      <c r="R7545" s="236">
        <v>45078</v>
      </c>
      <c r="S7545" t="s">
        <v>8452</v>
      </c>
      <c r="T7545" s="196"/>
      <c r="U7545" s="196"/>
      <c r="V7545" s="196"/>
      <c r="W7545" s="196"/>
      <c r="X7545" s="222"/>
      <c r="Y7545" t="s">
        <v>8512</v>
      </c>
      <c r="Z7545">
        <v>1722524747</v>
      </c>
      <c r="AA7545" t="s">
        <v>8433</v>
      </c>
      <c r="AB7545" s="221" t="str">
        <f>_xlfn.IFNA(IF(Table[[#This Row],[Programme Partner]]&lt;&gt;Table[[#This Row],[Implementing Partner]],CONCATENATE(Table[[#This Row],[Programme Partner]],"-",Table[[#This Row],[Implementing Partner]]),Table[[#This Row],[Programme Partner]]),"")</f>
        <v>CARITAS</v>
      </c>
    </row>
    <row r="7546" spans="1:28" ht="16.5" customHeight="1">
      <c r="A7546" s="183"/>
      <c r="B7546" s="195" t="s">
        <v>8456</v>
      </c>
      <c r="C7546" s="198" t="s">
        <v>8456</v>
      </c>
      <c r="D7546" s="212" t="s">
        <v>8457</v>
      </c>
      <c r="E7546" s="269" t="s">
        <v>27</v>
      </c>
      <c r="F7546" s="195" t="s">
        <v>8013</v>
      </c>
      <c r="G7546" t="s">
        <v>8019</v>
      </c>
      <c r="H7546" s="195" t="str">
        <f>IFERROR(VLOOKUP(Table[[#This Row],[Activity Details of Assistance]],WHAT!E:F,2,FALSE),"")</f>
        <v>N/A</v>
      </c>
      <c r="I7546" s="195"/>
      <c r="J7546">
        <v>450</v>
      </c>
      <c r="K7546" t="s">
        <v>8280</v>
      </c>
      <c r="L7546" s="306" t="s">
        <v>13</v>
      </c>
      <c r="M7546" t="s">
        <v>14</v>
      </c>
      <c r="N7546" t="s">
        <v>309</v>
      </c>
      <c r="O7546" t="s">
        <v>1606</v>
      </c>
      <c r="P7546" t="s">
        <v>6386</v>
      </c>
      <c r="Q7546" s="236">
        <v>44896</v>
      </c>
      <c r="R7546" s="236">
        <v>45078</v>
      </c>
      <c r="S7546" t="s">
        <v>8452</v>
      </c>
      <c r="T7546" s="196"/>
      <c r="U7546" s="196"/>
      <c r="V7546" s="196"/>
      <c r="W7546" s="196"/>
      <c r="X7546" s="222"/>
      <c r="Y7546" t="s">
        <v>8512</v>
      </c>
      <c r="Z7546">
        <v>1722524747</v>
      </c>
      <c r="AA7546" t="s">
        <v>8433</v>
      </c>
      <c r="AB7546" s="221" t="str">
        <f>_xlfn.IFNA(IF(Table[[#This Row],[Programme Partner]]&lt;&gt;Table[[#This Row],[Implementing Partner]],CONCATENATE(Table[[#This Row],[Programme Partner]],"-",Table[[#This Row],[Implementing Partner]]),Table[[#This Row],[Programme Partner]]),"")</f>
        <v>CARITAS</v>
      </c>
    </row>
    <row r="7547" spans="1:28" ht="16.5" customHeight="1">
      <c r="A7547" s="183"/>
      <c r="B7547" s="195" t="s">
        <v>8456</v>
      </c>
      <c r="C7547" s="198" t="s">
        <v>8456</v>
      </c>
      <c r="D7547" s="212" t="s">
        <v>8457</v>
      </c>
      <c r="E7547" s="269" t="s">
        <v>27</v>
      </c>
      <c r="F7547" s="195" t="s">
        <v>8014</v>
      </c>
      <c r="G7547" t="s">
        <v>8358</v>
      </c>
      <c r="H7547" s="195" t="str">
        <f>IFERROR(VLOOKUP(Table[[#This Row],[Activity Details of Assistance]],WHAT!E:F,2,FALSE),"")</f>
        <v># of campaign per camp </v>
      </c>
      <c r="I7547" s="195"/>
      <c r="J7547">
        <v>2</v>
      </c>
      <c r="K7547" t="s">
        <v>8280</v>
      </c>
      <c r="L7547" s="306" t="s">
        <v>13</v>
      </c>
      <c r="M7547" t="s">
        <v>14</v>
      </c>
      <c r="N7547" t="s">
        <v>309</v>
      </c>
      <c r="O7547" t="s">
        <v>1606</v>
      </c>
      <c r="P7547" t="s">
        <v>6386</v>
      </c>
      <c r="Q7547" s="236">
        <v>44896</v>
      </c>
      <c r="R7547" s="236">
        <v>45078</v>
      </c>
      <c r="S7547" t="s">
        <v>8452</v>
      </c>
      <c r="T7547" s="196"/>
      <c r="U7547" s="196"/>
      <c r="V7547" s="196"/>
      <c r="W7547" s="196"/>
      <c r="X7547" s="222"/>
      <c r="Y7547" t="s">
        <v>8512</v>
      </c>
      <c r="Z7547">
        <v>1722524747</v>
      </c>
      <c r="AA7547" t="s">
        <v>8433</v>
      </c>
      <c r="AB7547" s="221" t="str">
        <f>_xlfn.IFNA(IF(Table[[#This Row],[Programme Partner]]&lt;&gt;Table[[#This Row],[Implementing Partner]],CONCATENATE(Table[[#This Row],[Programme Partner]],"-",Table[[#This Row],[Implementing Partner]]),Table[[#This Row],[Programme Partner]]),"")</f>
        <v>CARITAS</v>
      </c>
    </row>
    <row r="7548" spans="1:28" ht="16.5" customHeight="1">
      <c r="A7548" s="183"/>
      <c r="B7548" s="195" t="s">
        <v>8456</v>
      </c>
      <c r="C7548" s="198" t="s">
        <v>8456</v>
      </c>
      <c r="D7548" s="212" t="s">
        <v>8457</v>
      </c>
      <c r="E7548" s="269" t="s">
        <v>27</v>
      </c>
      <c r="F7548" s="195" t="s">
        <v>8014</v>
      </c>
      <c r="G7548" t="s">
        <v>8243</v>
      </c>
      <c r="H7548" s="195" t="str">
        <f>IFERROR(VLOOKUP(Table[[#This Row],[Activity Details of Assistance]],WHAT!E:F,2,FALSE),"")</f>
        <v># of pit</v>
      </c>
      <c r="I7548" s="195"/>
      <c r="J7548">
        <v>74</v>
      </c>
      <c r="K7548" t="s">
        <v>8280</v>
      </c>
      <c r="L7548" s="306" t="s">
        <v>13</v>
      </c>
      <c r="M7548" t="s">
        <v>14</v>
      </c>
      <c r="N7548" t="s">
        <v>309</v>
      </c>
      <c r="O7548" t="s">
        <v>1606</v>
      </c>
      <c r="P7548" t="s">
        <v>6386</v>
      </c>
      <c r="Q7548" s="236">
        <v>44896</v>
      </c>
      <c r="R7548" s="236">
        <v>45078</v>
      </c>
      <c r="S7548" t="s">
        <v>8452</v>
      </c>
      <c r="T7548" s="196"/>
      <c r="U7548" s="196"/>
      <c r="V7548" s="196"/>
      <c r="W7548" s="196"/>
      <c r="X7548" s="222"/>
      <c r="Y7548" t="s">
        <v>8512</v>
      </c>
      <c r="Z7548">
        <v>1722524747</v>
      </c>
      <c r="AA7548" t="s">
        <v>8433</v>
      </c>
      <c r="AB7548" s="221" t="str">
        <f>_xlfn.IFNA(IF(Table[[#This Row],[Programme Partner]]&lt;&gt;Table[[#This Row],[Implementing Partner]],CONCATENATE(Table[[#This Row],[Programme Partner]],"-",Table[[#This Row],[Implementing Partner]]),Table[[#This Row],[Programme Partner]]),"")</f>
        <v>CARITAS</v>
      </c>
    </row>
    <row r="7549" spans="1:28" ht="16.5" customHeight="1">
      <c r="A7549" s="183"/>
      <c r="B7549" s="195" t="s">
        <v>8456</v>
      </c>
      <c r="C7549" s="198" t="s">
        <v>8456</v>
      </c>
      <c r="D7549" s="212" t="s">
        <v>8457</v>
      </c>
      <c r="E7549" s="269" t="s">
        <v>27</v>
      </c>
      <c r="F7549" s="195" t="s">
        <v>8011</v>
      </c>
      <c r="G7549" t="s">
        <v>8584</v>
      </c>
      <c r="H7549" s="195" t="str">
        <f>IFERROR(VLOOKUP(Table[[#This Row],[Activity Details of Assistance]],WHAT!E:F,2,FALSE),"")</f>
        <v># of tube well</v>
      </c>
      <c r="I7549" s="195"/>
      <c r="J7549">
        <v>10</v>
      </c>
      <c r="K7549" t="s">
        <v>8280</v>
      </c>
      <c r="L7549" s="306" t="s">
        <v>13</v>
      </c>
      <c r="M7549" t="s">
        <v>14</v>
      </c>
      <c r="N7549" t="s">
        <v>309</v>
      </c>
      <c r="O7549" t="s">
        <v>1606</v>
      </c>
      <c r="P7549" t="s">
        <v>4668</v>
      </c>
      <c r="Q7549" s="236">
        <v>44896</v>
      </c>
      <c r="R7549" s="236">
        <v>45078</v>
      </c>
      <c r="S7549" t="s">
        <v>8452</v>
      </c>
      <c r="T7549" s="196"/>
      <c r="U7549" s="196"/>
      <c r="V7549" s="196"/>
      <c r="W7549" s="196"/>
      <c r="X7549" s="222"/>
      <c r="Y7549" t="s">
        <v>8512</v>
      </c>
      <c r="Z7549">
        <v>1722524747</v>
      </c>
      <c r="AA7549" t="s">
        <v>8433</v>
      </c>
      <c r="AB7549" s="221" t="str">
        <f>_xlfn.IFNA(IF(Table[[#This Row],[Programme Partner]]&lt;&gt;Table[[#This Row],[Implementing Partner]],CONCATENATE(Table[[#This Row],[Programme Partner]],"-",Table[[#This Row],[Implementing Partner]]),Table[[#This Row],[Programme Partner]]),"")</f>
        <v>CARITAS</v>
      </c>
    </row>
    <row r="7550" spans="1:28" ht="16.5" customHeight="1">
      <c r="A7550" s="183"/>
      <c r="B7550" s="195" t="s">
        <v>8456</v>
      </c>
      <c r="C7550" s="198" t="s">
        <v>8456</v>
      </c>
      <c r="D7550" s="212" t="s">
        <v>8457</v>
      </c>
      <c r="E7550" s="269" t="s">
        <v>27</v>
      </c>
      <c r="F7550" s="195" t="s">
        <v>8011</v>
      </c>
      <c r="G7550" t="s">
        <v>8355</v>
      </c>
      <c r="H7550" s="195" t="str">
        <f>IFERROR(VLOOKUP(Table[[#This Row],[Activity Details of Assistance]],WHAT!E:F,2,FALSE),"")</f>
        <v># of water network</v>
      </c>
      <c r="I7550" s="195"/>
      <c r="J7550">
        <v>1</v>
      </c>
      <c r="K7550" t="s">
        <v>8280</v>
      </c>
      <c r="L7550" s="306" t="s">
        <v>13</v>
      </c>
      <c r="M7550" t="s">
        <v>14</v>
      </c>
      <c r="N7550" t="s">
        <v>309</v>
      </c>
      <c r="O7550" t="s">
        <v>1606</v>
      </c>
      <c r="P7550" t="s">
        <v>4668</v>
      </c>
      <c r="Q7550" s="236">
        <v>44896</v>
      </c>
      <c r="R7550" s="236">
        <v>45078</v>
      </c>
      <c r="S7550" t="s">
        <v>8452</v>
      </c>
      <c r="T7550" s="196"/>
      <c r="U7550" s="196"/>
      <c r="V7550" s="196"/>
      <c r="W7550" s="196"/>
      <c r="X7550" s="222"/>
      <c r="Y7550" t="s">
        <v>8512</v>
      </c>
      <c r="Z7550">
        <v>1722524747</v>
      </c>
      <c r="AA7550" t="s">
        <v>8433</v>
      </c>
      <c r="AB7550" s="221" t="str">
        <f>_xlfn.IFNA(IF(Table[[#This Row],[Programme Partner]]&lt;&gt;Table[[#This Row],[Implementing Partner]],CONCATENATE(Table[[#This Row],[Programme Partner]],"-",Table[[#This Row],[Implementing Partner]]),Table[[#This Row],[Programme Partner]]),"")</f>
        <v>CARITAS</v>
      </c>
    </row>
    <row r="7551" spans="1:28" ht="16.5" customHeight="1">
      <c r="A7551" s="183"/>
      <c r="B7551" s="195" t="s">
        <v>8456</v>
      </c>
      <c r="C7551" s="198" t="s">
        <v>8456</v>
      </c>
      <c r="D7551" s="212" t="s">
        <v>8457</v>
      </c>
      <c r="E7551" s="269" t="s">
        <v>27</v>
      </c>
      <c r="F7551" s="195" t="s">
        <v>8011</v>
      </c>
      <c r="G7551" t="s">
        <v>8019</v>
      </c>
      <c r="H7551" s="195" t="str">
        <f>IFERROR(VLOOKUP(Table[[#This Row],[Activity Details of Assistance]],WHAT!E:F,2,FALSE),"")</f>
        <v>N/A</v>
      </c>
      <c r="I7551" s="195"/>
      <c r="J7551">
        <v>65</v>
      </c>
      <c r="K7551" t="s">
        <v>8280</v>
      </c>
      <c r="L7551" s="306" t="s">
        <v>13</v>
      </c>
      <c r="M7551" t="s">
        <v>14</v>
      </c>
      <c r="N7551" t="s">
        <v>309</v>
      </c>
      <c r="O7551" t="s">
        <v>1606</v>
      </c>
      <c r="P7551" t="s">
        <v>4668</v>
      </c>
      <c r="Q7551" s="236">
        <v>44896</v>
      </c>
      <c r="R7551" s="236">
        <v>45078</v>
      </c>
      <c r="S7551" t="s">
        <v>8452</v>
      </c>
      <c r="T7551" s="196"/>
      <c r="U7551" s="196"/>
      <c r="V7551" s="196"/>
      <c r="W7551" s="196"/>
      <c r="X7551" s="222"/>
      <c r="Y7551" t="s">
        <v>8512</v>
      </c>
      <c r="Z7551">
        <v>1722524747</v>
      </c>
      <c r="AA7551" t="s">
        <v>8433</v>
      </c>
      <c r="AB7551" s="221" t="str">
        <f>_xlfn.IFNA(IF(Table[[#This Row],[Programme Partner]]&lt;&gt;Table[[#This Row],[Implementing Partner]],CONCATENATE(Table[[#This Row],[Programme Partner]],"-",Table[[#This Row],[Implementing Partner]]),Table[[#This Row],[Programme Partner]]),"")</f>
        <v>CARITAS</v>
      </c>
    </row>
    <row r="7552" spans="1:28" ht="16.5" customHeight="1">
      <c r="A7552" s="183"/>
      <c r="B7552" s="195" t="s">
        <v>8456</v>
      </c>
      <c r="C7552" s="198" t="s">
        <v>8456</v>
      </c>
      <c r="D7552" s="212" t="s">
        <v>8457</v>
      </c>
      <c r="E7552" s="269" t="s">
        <v>27</v>
      </c>
      <c r="F7552" s="195" t="s">
        <v>8012</v>
      </c>
      <c r="G7552" t="s">
        <v>8019</v>
      </c>
      <c r="H7552" s="195" t="str">
        <f>IFERROR(VLOOKUP(Table[[#This Row],[Activity Details of Assistance]],WHAT!E:F,2,FALSE),"")</f>
        <v>N/A</v>
      </c>
      <c r="I7552" s="195"/>
      <c r="J7552">
        <v>2</v>
      </c>
      <c r="K7552" t="s">
        <v>8280</v>
      </c>
      <c r="L7552" s="306" t="s">
        <v>13</v>
      </c>
      <c r="M7552" t="s">
        <v>14</v>
      </c>
      <c r="N7552" t="s">
        <v>309</v>
      </c>
      <c r="O7552" t="s">
        <v>1606</v>
      </c>
      <c r="P7552" t="s">
        <v>4668</v>
      </c>
      <c r="Q7552" s="236">
        <v>44896</v>
      </c>
      <c r="R7552" s="236">
        <v>45078</v>
      </c>
      <c r="S7552" t="s">
        <v>8452</v>
      </c>
      <c r="T7552" s="196"/>
      <c r="U7552" s="196"/>
      <c r="V7552" s="196"/>
      <c r="W7552" s="196"/>
      <c r="X7552" s="222"/>
      <c r="Y7552" t="s">
        <v>8512</v>
      </c>
      <c r="Z7552">
        <v>1722524747</v>
      </c>
      <c r="AA7552" t="s">
        <v>8433</v>
      </c>
      <c r="AB7552" s="221" t="str">
        <f>_xlfn.IFNA(IF(Table[[#This Row],[Programme Partner]]&lt;&gt;Table[[#This Row],[Implementing Partner]],CONCATENATE(Table[[#This Row],[Programme Partner]],"-",Table[[#This Row],[Implementing Partner]]),Table[[#This Row],[Programme Partner]]),"")</f>
        <v>CARITAS</v>
      </c>
    </row>
    <row r="7553" spans="1:28" ht="16.5" customHeight="1">
      <c r="A7553" s="183"/>
      <c r="B7553" s="195" t="s">
        <v>8456</v>
      </c>
      <c r="C7553" s="198" t="s">
        <v>8456</v>
      </c>
      <c r="D7553" s="212" t="s">
        <v>8457</v>
      </c>
      <c r="E7553" s="269" t="s">
        <v>27</v>
      </c>
      <c r="F7553" s="195" t="s">
        <v>8013</v>
      </c>
      <c r="G7553" t="s">
        <v>8313</v>
      </c>
      <c r="H7553" s="195" t="str">
        <f>IFERROR(VLOOKUP(Table[[#This Row],[Activity Details of Assistance]],WHAT!E:F,2,FALSE),"")</f>
        <v># of HP sessions at community level</v>
      </c>
      <c r="I7553" s="195"/>
      <c r="J7553">
        <v>7</v>
      </c>
      <c r="K7553" t="s">
        <v>8280</v>
      </c>
      <c r="L7553" s="306" t="s">
        <v>13</v>
      </c>
      <c r="M7553" t="s">
        <v>14</v>
      </c>
      <c r="N7553" t="s">
        <v>309</v>
      </c>
      <c r="O7553" t="s">
        <v>1606</v>
      </c>
      <c r="P7553" t="s">
        <v>4668</v>
      </c>
      <c r="Q7553" s="236">
        <v>44896</v>
      </c>
      <c r="R7553" s="236">
        <v>45078</v>
      </c>
      <c r="S7553" t="s">
        <v>8452</v>
      </c>
      <c r="T7553" s="196"/>
      <c r="U7553" s="196"/>
      <c r="V7553" s="196"/>
      <c r="W7553" s="196"/>
      <c r="X7553" s="222"/>
      <c r="Y7553" t="s">
        <v>8512</v>
      </c>
      <c r="Z7553">
        <v>1722524747</v>
      </c>
      <c r="AA7553" t="s">
        <v>8433</v>
      </c>
      <c r="AB7553" s="221" t="str">
        <f>_xlfn.IFNA(IF(Table[[#This Row],[Programme Partner]]&lt;&gt;Table[[#This Row],[Implementing Partner]],CONCATENATE(Table[[#This Row],[Programme Partner]],"-",Table[[#This Row],[Implementing Partner]]),Table[[#This Row],[Programme Partner]]),"")</f>
        <v>CARITAS</v>
      </c>
    </row>
    <row r="7554" spans="1:28" ht="16.5" customHeight="1">
      <c r="A7554" s="183"/>
      <c r="B7554" s="195" t="s">
        <v>8456</v>
      </c>
      <c r="C7554" s="198" t="s">
        <v>8456</v>
      </c>
      <c r="D7554" s="212" t="s">
        <v>8457</v>
      </c>
      <c r="E7554" s="269" t="s">
        <v>27</v>
      </c>
      <c r="F7554" s="195" t="s">
        <v>8013</v>
      </c>
      <c r="G7554" t="s">
        <v>8314</v>
      </c>
      <c r="H7554" s="195" t="str">
        <f>IFERROR(VLOOKUP(Table[[#This Row],[Activity Details of Assistance]],WHAT!E:F,2,FALSE),"")</f>
        <v># of HP sessions at HH level</v>
      </c>
      <c r="I7554" s="195"/>
      <c r="J7554">
        <v>110</v>
      </c>
      <c r="K7554" t="s">
        <v>8280</v>
      </c>
      <c r="L7554" s="306" t="s">
        <v>13</v>
      </c>
      <c r="M7554" t="s">
        <v>14</v>
      </c>
      <c r="N7554" t="s">
        <v>309</v>
      </c>
      <c r="O7554" t="s">
        <v>1606</v>
      </c>
      <c r="P7554" t="s">
        <v>4668</v>
      </c>
      <c r="Q7554" s="236">
        <v>44896</v>
      </c>
      <c r="R7554" s="236">
        <v>45078</v>
      </c>
      <c r="S7554" t="s">
        <v>8452</v>
      </c>
      <c r="T7554" s="196"/>
      <c r="U7554" s="196"/>
      <c r="V7554" s="196"/>
      <c r="W7554" s="196"/>
      <c r="X7554" s="222"/>
      <c r="Y7554" t="s">
        <v>8512</v>
      </c>
      <c r="Z7554">
        <v>1722524747</v>
      </c>
      <c r="AA7554" t="s">
        <v>8433</v>
      </c>
      <c r="AB7554" s="221" t="str">
        <f>_xlfn.IFNA(IF(Table[[#This Row],[Programme Partner]]&lt;&gt;Table[[#This Row],[Implementing Partner]],CONCATENATE(Table[[#This Row],[Programme Partner]],"-",Table[[#This Row],[Implementing Partner]]),Table[[#This Row],[Programme Partner]]),"")</f>
        <v>CARITAS</v>
      </c>
    </row>
    <row r="7555" spans="1:28" ht="16.5" customHeight="1">
      <c r="A7555" s="183"/>
      <c r="B7555" s="195" t="s">
        <v>8456</v>
      </c>
      <c r="C7555" s="198" t="s">
        <v>8456</v>
      </c>
      <c r="D7555" s="212" t="s">
        <v>8457</v>
      </c>
      <c r="E7555" s="269" t="s">
        <v>27</v>
      </c>
      <c r="F7555" s="195" t="s">
        <v>8013</v>
      </c>
      <c r="G7555" t="s">
        <v>8019</v>
      </c>
      <c r="H7555" s="195" t="str">
        <f>IFERROR(VLOOKUP(Table[[#This Row],[Activity Details of Assistance]],WHAT!E:F,2,FALSE),"")</f>
        <v>N/A</v>
      </c>
      <c r="I7555" s="195"/>
      <c r="J7555">
        <v>900</v>
      </c>
      <c r="K7555" t="s">
        <v>8280</v>
      </c>
      <c r="L7555" s="306" t="s">
        <v>13</v>
      </c>
      <c r="M7555" t="s">
        <v>14</v>
      </c>
      <c r="N7555" t="s">
        <v>309</v>
      </c>
      <c r="O7555" t="s">
        <v>1606</v>
      </c>
      <c r="P7555" t="s">
        <v>4668</v>
      </c>
      <c r="Q7555" s="236">
        <v>44896</v>
      </c>
      <c r="R7555" s="236">
        <v>45078</v>
      </c>
      <c r="S7555" t="s">
        <v>8452</v>
      </c>
      <c r="T7555" s="196"/>
      <c r="U7555" s="196"/>
      <c r="V7555" s="196"/>
      <c r="W7555" s="196"/>
      <c r="X7555" s="222"/>
      <c r="Y7555" t="s">
        <v>8512</v>
      </c>
      <c r="Z7555">
        <v>1722524747</v>
      </c>
      <c r="AA7555" t="s">
        <v>8433</v>
      </c>
      <c r="AB7555" s="221" t="str">
        <f>_xlfn.IFNA(IF(Table[[#This Row],[Programme Partner]]&lt;&gt;Table[[#This Row],[Implementing Partner]],CONCATENATE(Table[[#This Row],[Programme Partner]],"-",Table[[#This Row],[Implementing Partner]]),Table[[#This Row],[Programme Partner]]),"")</f>
        <v>CARITAS</v>
      </c>
    </row>
    <row r="7556" spans="1:28" ht="16.5" customHeight="1">
      <c r="A7556" s="183"/>
      <c r="B7556" s="195" t="s">
        <v>8456</v>
      </c>
      <c r="C7556" s="198" t="s">
        <v>8456</v>
      </c>
      <c r="D7556" s="212" t="s">
        <v>8457</v>
      </c>
      <c r="E7556" s="269" t="s">
        <v>27</v>
      </c>
      <c r="F7556" s="195" t="s">
        <v>8014</v>
      </c>
      <c r="G7556" t="s">
        <v>8358</v>
      </c>
      <c r="H7556" s="195" t="str">
        <f>IFERROR(VLOOKUP(Table[[#This Row],[Activity Details of Assistance]],WHAT!E:F,2,FALSE),"")</f>
        <v># of campaign per camp </v>
      </c>
      <c r="I7556" s="195"/>
      <c r="J7556">
        <v>4</v>
      </c>
      <c r="K7556" t="s">
        <v>8280</v>
      </c>
      <c r="L7556" s="306" t="s">
        <v>13</v>
      </c>
      <c r="M7556" t="s">
        <v>14</v>
      </c>
      <c r="N7556" t="s">
        <v>309</v>
      </c>
      <c r="O7556" t="s">
        <v>1606</v>
      </c>
      <c r="P7556" t="s">
        <v>4668</v>
      </c>
      <c r="Q7556" s="236">
        <v>44896</v>
      </c>
      <c r="R7556" s="236">
        <v>45078</v>
      </c>
      <c r="S7556" t="s">
        <v>8452</v>
      </c>
      <c r="T7556" s="196"/>
      <c r="U7556" s="196"/>
      <c r="V7556" s="196"/>
      <c r="W7556" s="196"/>
      <c r="X7556" s="222"/>
      <c r="Y7556" t="s">
        <v>8512</v>
      </c>
      <c r="Z7556">
        <v>1722524747</v>
      </c>
      <c r="AA7556" t="s">
        <v>8433</v>
      </c>
      <c r="AB7556" s="221" t="str">
        <f>_xlfn.IFNA(IF(Table[[#This Row],[Programme Partner]]&lt;&gt;Table[[#This Row],[Implementing Partner]],CONCATENATE(Table[[#This Row],[Programme Partner]],"-",Table[[#This Row],[Implementing Partner]]),Table[[#This Row],[Programme Partner]]),"")</f>
        <v>CARITAS</v>
      </c>
    </row>
    <row r="7557" spans="1:28" ht="16.5" customHeight="1">
      <c r="A7557" s="183"/>
      <c r="B7557" s="195" t="s">
        <v>8456</v>
      </c>
      <c r="C7557" s="198" t="s">
        <v>8456</v>
      </c>
      <c r="D7557" s="212" t="s">
        <v>8457</v>
      </c>
      <c r="E7557" s="269" t="s">
        <v>27</v>
      </c>
      <c r="F7557" s="195" t="s">
        <v>8014</v>
      </c>
      <c r="G7557" t="s">
        <v>8243</v>
      </c>
      <c r="H7557" s="195" t="str">
        <f>IFERROR(VLOOKUP(Table[[#This Row],[Activity Details of Assistance]],WHAT!E:F,2,FALSE),"")</f>
        <v># of pit</v>
      </c>
      <c r="I7557" s="195"/>
      <c r="J7557">
        <v>145</v>
      </c>
      <c r="K7557" t="s">
        <v>8280</v>
      </c>
      <c r="L7557" s="306" t="s">
        <v>13</v>
      </c>
      <c r="M7557" t="s">
        <v>14</v>
      </c>
      <c r="N7557" t="s">
        <v>309</v>
      </c>
      <c r="O7557" t="s">
        <v>1606</v>
      </c>
      <c r="P7557" t="s">
        <v>4668</v>
      </c>
      <c r="Q7557" s="236">
        <v>44896</v>
      </c>
      <c r="R7557" s="236">
        <v>45078</v>
      </c>
      <c r="S7557" t="s">
        <v>8452</v>
      </c>
      <c r="T7557" s="196"/>
      <c r="U7557" s="196"/>
      <c r="V7557" s="196"/>
      <c r="W7557" s="196"/>
      <c r="X7557" s="222"/>
      <c r="Y7557" t="s">
        <v>8512</v>
      </c>
      <c r="Z7557">
        <v>1722524747</v>
      </c>
      <c r="AA7557" t="s">
        <v>8433</v>
      </c>
      <c r="AB7557" s="221" t="str">
        <f>_xlfn.IFNA(IF(Table[[#This Row],[Programme Partner]]&lt;&gt;Table[[#This Row],[Implementing Partner]],CONCATENATE(Table[[#This Row],[Programme Partner]],"-",Table[[#This Row],[Implementing Partner]]),Table[[#This Row],[Programme Partner]]),"")</f>
        <v>CARITAS</v>
      </c>
    </row>
    <row r="7558" spans="1:28" ht="16.5" customHeight="1">
      <c r="A7558" s="183"/>
      <c r="B7558" s="195" t="s">
        <v>8456</v>
      </c>
      <c r="C7558" s="198" t="s">
        <v>8456</v>
      </c>
      <c r="D7558" s="212" t="s">
        <v>8349</v>
      </c>
      <c r="E7558" s="269" t="s">
        <v>27</v>
      </c>
      <c r="F7558" s="195" t="s">
        <v>8011</v>
      </c>
      <c r="G7558" t="s">
        <v>8584</v>
      </c>
      <c r="H7558" s="195" t="str">
        <f>IFERROR(VLOOKUP(Table[[#This Row],[Activity Details of Assistance]],WHAT!E:F,2,FALSE),"")</f>
        <v># of tube well</v>
      </c>
      <c r="I7558" s="195"/>
      <c r="J7558">
        <v>17</v>
      </c>
      <c r="K7558" t="s">
        <v>8280</v>
      </c>
      <c r="L7558" s="306" t="s">
        <v>13</v>
      </c>
      <c r="M7558" t="s">
        <v>14</v>
      </c>
      <c r="N7558" t="s">
        <v>309</v>
      </c>
      <c r="O7558" t="s">
        <v>1606</v>
      </c>
      <c r="P7558" t="s">
        <v>6386</v>
      </c>
      <c r="Q7558" s="236">
        <v>44896</v>
      </c>
      <c r="R7558" s="236">
        <v>45078</v>
      </c>
      <c r="S7558" t="s">
        <v>8452</v>
      </c>
      <c r="T7558" s="196"/>
      <c r="U7558" s="196"/>
      <c r="V7558" s="196"/>
      <c r="W7558" s="196"/>
      <c r="X7558" s="222"/>
      <c r="Y7558" t="s">
        <v>8512</v>
      </c>
      <c r="Z7558">
        <v>1722524747</v>
      </c>
      <c r="AA7558" t="s">
        <v>8433</v>
      </c>
      <c r="AB7558" s="221" t="str">
        <f>_xlfn.IFNA(IF(Table[[#This Row],[Programme Partner]]&lt;&gt;Table[[#This Row],[Implementing Partner]],CONCATENATE(Table[[#This Row],[Programme Partner]],"-",Table[[#This Row],[Implementing Partner]]),Table[[#This Row],[Programme Partner]]),"")</f>
        <v>CARITAS</v>
      </c>
    </row>
    <row r="7559" spans="1:28" ht="16.5" customHeight="1">
      <c r="A7559" s="183"/>
      <c r="B7559" s="195" t="s">
        <v>8456</v>
      </c>
      <c r="C7559" s="198" t="s">
        <v>8456</v>
      </c>
      <c r="D7559" s="212" t="s">
        <v>8349</v>
      </c>
      <c r="E7559" s="269" t="s">
        <v>27</v>
      </c>
      <c r="F7559" s="195" t="s">
        <v>8011</v>
      </c>
      <c r="G7559" t="s">
        <v>8584</v>
      </c>
      <c r="H7559" s="195" t="str">
        <f>IFERROR(VLOOKUP(Table[[#This Row],[Activity Details of Assistance]],WHAT!E:F,2,FALSE),"")</f>
        <v># of tube well</v>
      </c>
      <c r="I7559" s="195"/>
      <c r="J7559">
        <v>1</v>
      </c>
      <c r="K7559" t="s">
        <v>8280</v>
      </c>
      <c r="L7559" s="306" t="s">
        <v>13</v>
      </c>
      <c r="M7559" t="s">
        <v>14</v>
      </c>
      <c r="N7559" t="s">
        <v>309</v>
      </c>
      <c r="O7559" t="s">
        <v>1606</v>
      </c>
      <c r="P7559" t="s">
        <v>4668</v>
      </c>
      <c r="Q7559" s="236">
        <v>44896</v>
      </c>
      <c r="R7559" s="236">
        <v>45078</v>
      </c>
      <c r="S7559" t="s">
        <v>8452</v>
      </c>
      <c r="T7559" s="196"/>
      <c r="U7559" s="196"/>
      <c r="V7559" s="196"/>
      <c r="W7559" s="196"/>
      <c r="X7559" s="222"/>
      <c r="Y7559" t="s">
        <v>8512</v>
      </c>
      <c r="Z7559">
        <v>1722524747</v>
      </c>
      <c r="AA7559" t="s">
        <v>8433</v>
      </c>
      <c r="AB7559" s="221" t="str">
        <f>_xlfn.IFNA(IF(Table[[#This Row],[Programme Partner]]&lt;&gt;Table[[#This Row],[Implementing Partner]],CONCATENATE(Table[[#This Row],[Programme Partner]],"-",Table[[#This Row],[Implementing Partner]]),Table[[#This Row],[Programme Partner]]),"")</f>
        <v>CARITAS</v>
      </c>
    </row>
    <row r="7560" spans="1:28" ht="16.5" customHeight="1">
      <c r="A7560" s="183"/>
      <c r="B7560" s="195" t="s">
        <v>8456</v>
      </c>
      <c r="C7560" s="198" t="s">
        <v>8456</v>
      </c>
      <c r="D7560" s="212" t="s">
        <v>8349</v>
      </c>
      <c r="E7560" s="269" t="s">
        <v>27</v>
      </c>
      <c r="F7560" s="195" t="s">
        <v>8012</v>
      </c>
      <c r="G7560" t="s">
        <v>8585</v>
      </c>
      <c r="H7560" s="195" t="str">
        <f>IFERROR(VLOOKUP(Table[[#This Row],[Activity Details of Assistance]],WHAT!E:F,2,FALSE),"")</f>
        <v xml:space="preserve"># of door </v>
      </c>
      <c r="I7560" s="195"/>
      <c r="J7560">
        <v>20</v>
      </c>
      <c r="K7560" t="s">
        <v>8280</v>
      </c>
      <c r="L7560" s="306" t="s">
        <v>13</v>
      </c>
      <c r="M7560" t="s">
        <v>14</v>
      </c>
      <c r="N7560" t="s">
        <v>309</v>
      </c>
      <c r="O7560" t="s">
        <v>1606</v>
      </c>
      <c r="P7560" t="s">
        <v>4668</v>
      </c>
      <c r="Q7560" s="236">
        <v>44896</v>
      </c>
      <c r="R7560" s="236">
        <v>45078</v>
      </c>
      <c r="S7560" t="s">
        <v>8452</v>
      </c>
      <c r="T7560" s="196"/>
      <c r="U7560" s="196"/>
      <c r="V7560" s="196"/>
      <c r="W7560" s="196"/>
      <c r="X7560" s="222"/>
      <c r="Y7560" t="s">
        <v>8512</v>
      </c>
      <c r="Z7560">
        <v>1722524747</v>
      </c>
      <c r="AA7560" t="s">
        <v>8433</v>
      </c>
      <c r="AB7560" s="221" t="str">
        <f>_xlfn.IFNA(IF(Table[[#This Row],[Programme Partner]]&lt;&gt;Table[[#This Row],[Implementing Partner]],CONCATENATE(Table[[#This Row],[Programme Partner]],"-",Table[[#This Row],[Implementing Partner]]),Table[[#This Row],[Programme Partner]]),"")</f>
        <v>CARITAS</v>
      </c>
    </row>
    <row r="7561" spans="1:28" ht="16.5" customHeight="1">
      <c r="A7561" s="183"/>
      <c r="B7561" s="195" t="s">
        <v>8456</v>
      </c>
      <c r="C7561" s="198" t="s">
        <v>8456</v>
      </c>
      <c r="D7561" s="212" t="s">
        <v>8349</v>
      </c>
      <c r="E7561" s="269" t="s">
        <v>27</v>
      </c>
      <c r="F7561" s="195" t="s">
        <v>8013</v>
      </c>
      <c r="G7561" t="s">
        <v>8313</v>
      </c>
      <c r="H7561" s="195" t="str">
        <f>IFERROR(VLOOKUP(Table[[#This Row],[Activity Details of Assistance]],WHAT!E:F,2,FALSE),"")</f>
        <v># of HP sessions at community level</v>
      </c>
      <c r="I7561" s="195"/>
      <c r="J7561">
        <v>15</v>
      </c>
      <c r="K7561" t="s">
        <v>8280</v>
      </c>
      <c r="L7561" s="306" t="s">
        <v>13</v>
      </c>
      <c r="M7561" t="s">
        <v>14</v>
      </c>
      <c r="N7561" t="s">
        <v>309</v>
      </c>
      <c r="O7561" t="s">
        <v>1606</v>
      </c>
      <c r="P7561" t="s">
        <v>4668</v>
      </c>
      <c r="Q7561" s="236">
        <v>44896</v>
      </c>
      <c r="R7561" s="236">
        <v>45078</v>
      </c>
      <c r="S7561" t="s">
        <v>8452</v>
      </c>
      <c r="T7561" s="196"/>
      <c r="U7561" s="196"/>
      <c r="V7561" s="196"/>
      <c r="W7561" s="196"/>
      <c r="X7561" s="222"/>
      <c r="Y7561" t="s">
        <v>8512</v>
      </c>
      <c r="Z7561">
        <v>1722524747</v>
      </c>
      <c r="AA7561" t="s">
        <v>8433</v>
      </c>
      <c r="AB7561" s="221" t="str">
        <f>_xlfn.IFNA(IF(Table[[#This Row],[Programme Partner]]&lt;&gt;Table[[#This Row],[Implementing Partner]],CONCATENATE(Table[[#This Row],[Programme Partner]],"-",Table[[#This Row],[Implementing Partner]]),Table[[#This Row],[Programme Partner]]),"")</f>
        <v>CARITAS</v>
      </c>
    </row>
    <row r="7562" spans="1:28" ht="16.5" customHeight="1">
      <c r="A7562" s="183"/>
      <c r="B7562" s="195" t="s">
        <v>8456</v>
      </c>
      <c r="C7562" s="198" t="s">
        <v>8456</v>
      </c>
      <c r="D7562" s="212" t="s">
        <v>8349</v>
      </c>
      <c r="E7562" s="269" t="s">
        <v>27</v>
      </c>
      <c r="F7562" s="195" t="s">
        <v>8013</v>
      </c>
      <c r="G7562" t="s">
        <v>8314</v>
      </c>
      <c r="H7562" s="195" t="str">
        <f>IFERROR(VLOOKUP(Table[[#This Row],[Activity Details of Assistance]],WHAT!E:F,2,FALSE),"")</f>
        <v># of HP sessions at HH level</v>
      </c>
      <c r="I7562" s="195"/>
      <c r="J7562">
        <v>50</v>
      </c>
      <c r="K7562" t="s">
        <v>8280</v>
      </c>
      <c r="L7562" s="306" t="s">
        <v>13</v>
      </c>
      <c r="M7562" t="s">
        <v>14</v>
      </c>
      <c r="N7562" t="s">
        <v>309</v>
      </c>
      <c r="O7562" t="s">
        <v>1606</v>
      </c>
      <c r="P7562" t="s">
        <v>4668</v>
      </c>
      <c r="Q7562" s="236">
        <v>44896</v>
      </c>
      <c r="R7562" s="236">
        <v>45078</v>
      </c>
      <c r="S7562" t="s">
        <v>8452</v>
      </c>
      <c r="T7562" s="196"/>
      <c r="U7562" s="196"/>
      <c r="V7562" s="196"/>
      <c r="W7562" s="196"/>
      <c r="X7562" s="222"/>
      <c r="Y7562" t="s">
        <v>8512</v>
      </c>
      <c r="Z7562">
        <v>1722524747</v>
      </c>
      <c r="AA7562" t="s">
        <v>8433</v>
      </c>
      <c r="AB7562" s="221" t="str">
        <f>_xlfn.IFNA(IF(Table[[#This Row],[Programme Partner]]&lt;&gt;Table[[#This Row],[Implementing Partner]],CONCATENATE(Table[[#This Row],[Programme Partner]],"-",Table[[#This Row],[Implementing Partner]]),Table[[#This Row],[Programme Partner]]),"")</f>
        <v>CARITAS</v>
      </c>
    </row>
    <row r="7563" spans="1:28" ht="16.5" customHeight="1">
      <c r="A7563" s="183"/>
      <c r="B7563" s="195" t="s">
        <v>8456</v>
      </c>
      <c r="C7563" s="198" t="s">
        <v>8456</v>
      </c>
      <c r="D7563" s="212" t="s">
        <v>8349</v>
      </c>
      <c r="E7563" s="269" t="s">
        <v>27</v>
      </c>
      <c r="F7563" s="195" t="s">
        <v>8014</v>
      </c>
      <c r="G7563" t="s">
        <v>8358</v>
      </c>
      <c r="H7563" s="195" t="str">
        <f>IFERROR(VLOOKUP(Table[[#This Row],[Activity Details of Assistance]],WHAT!E:F,2,FALSE),"")</f>
        <v># of campaign per camp </v>
      </c>
      <c r="I7563" s="195"/>
      <c r="J7563">
        <v>1</v>
      </c>
      <c r="K7563" t="s">
        <v>8280</v>
      </c>
      <c r="L7563" s="306" t="s">
        <v>13</v>
      </c>
      <c r="M7563" t="s">
        <v>14</v>
      </c>
      <c r="N7563" t="s">
        <v>309</v>
      </c>
      <c r="O7563" t="s">
        <v>1606</v>
      </c>
      <c r="P7563" t="s">
        <v>4668</v>
      </c>
      <c r="Q7563" s="236">
        <v>44896</v>
      </c>
      <c r="R7563" s="236">
        <v>45078</v>
      </c>
      <c r="S7563" t="s">
        <v>8452</v>
      </c>
      <c r="T7563" s="196"/>
      <c r="U7563" s="196"/>
      <c r="V7563" s="196"/>
      <c r="W7563" s="196"/>
      <c r="X7563" s="222"/>
      <c r="Y7563" t="s">
        <v>8512</v>
      </c>
      <c r="Z7563">
        <v>1722524747</v>
      </c>
      <c r="AA7563" t="s">
        <v>8433</v>
      </c>
      <c r="AB7563" s="221" t="str">
        <f>_xlfn.IFNA(IF(Table[[#This Row],[Programme Partner]]&lt;&gt;Table[[#This Row],[Implementing Partner]],CONCATENATE(Table[[#This Row],[Programme Partner]],"-",Table[[#This Row],[Implementing Partner]]),Table[[#This Row],[Programme Partner]]),"")</f>
        <v>CARITAS</v>
      </c>
    </row>
    <row r="7564" spans="1:28" ht="16.5" customHeight="1">
      <c r="A7564" s="183"/>
      <c r="B7564" s="195" t="s">
        <v>5796</v>
      </c>
      <c r="C7564" s="198" t="s">
        <v>5024</v>
      </c>
      <c r="D7564" s="212" t="s">
        <v>5796</v>
      </c>
      <c r="E7564" s="269" t="s">
        <v>27</v>
      </c>
      <c r="F7564" s="195" t="s">
        <v>8011</v>
      </c>
      <c r="G7564" t="s">
        <v>8584</v>
      </c>
      <c r="H7564" s="195" t="str">
        <f>IFERROR(VLOOKUP(Table[[#This Row],[Activity Details of Assistance]],WHAT!E:F,2,FALSE),"")</f>
        <v># of tube well</v>
      </c>
      <c r="I7564" s="195"/>
      <c r="J7564">
        <v>62</v>
      </c>
      <c r="K7564" t="s">
        <v>8280</v>
      </c>
      <c r="L7564" s="306" t="s">
        <v>13</v>
      </c>
      <c r="M7564" t="s">
        <v>14</v>
      </c>
      <c r="N7564" t="s">
        <v>309</v>
      </c>
      <c r="O7564" t="s">
        <v>1606</v>
      </c>
      <c r="P7564" t="s">
        <v>4670</v>
      </c>
      <c r="Q7564" s="236">
        <v>44896</v>
      </c>
      <c r="R7564" s="236">
        <v>44896</v>
      </c>
      <c r="S7564" t="s">
        <v>8452</v>
      </c>
      <c r="T7564" s="196"/>
      <c r="U7564" s="196"/>
      <c r="V7564" s="196"/>
      <c r="W7564" s="196"/>
      <c r="X7564" s="222"/>
      <c r="Y7564" t="s">
        <v>8326</v>
      </c>
      <c r="Z7564">
        <v>1628407101</v>
      </c>
      <c r="AA7564" t="s">
        <v>8698</v>
      </c>
      <c r="AB7564" s="221" t="str">
        <f>_xlfn.IFNA(IF(Table[[#This Row],[Programme Partner]]&lt;&gt;Table[[#This Row],[Implementing Partner]],CONCATENATE(Table[[#This Row],[Programme Partner]],"-",Table[[#This Row],[Implementing Partner]]),Table[[#This Row],[Programme Partner]]),"")</f>
        <v>SRC-BDRCS</v>
      </c>
    </row>
    <row r="7565" spans="1:28" ht="16.5" customHeight="1">
      <c r="A7565" s="183"/>
      <c r="B7565" s="195" t="s">
        <v>5796</v>
      </c>
      <c r="C7565" s="198" t="s">
        <v>5024</v>
      </c>
      <c r="D7565" s="212" t="s">
        <v>5796</v>
      </c>
      <c r="E7565" s="269" t="s">
        <v>27</v>
      </c>
      <c r="F7565" s="195" t="s">
        <v>8012</v>
      </c>
      <c r="G7565" t="s">
        <v>8585</v>
      </c>
      <c r="H7565" s="195" t="str">
        <f>IFERROR(VLOOKUP(Table[[#This Row],[Activity Details of Assistance]],WHAT!E:F,2,FALSE),"")</f>
        <v xml:space="preserve"># of door </v>
      </c>
      <c r="I7565" s="195"/>
      <c r="J7565">
        <v>56</v>
      </c>
      <c r="K7565" t="s">
        <v>8280</v>
      </c>
      <c r="L7565" s="306" t="s">
        <v>13</v>
      </c>
      <c r="M7565" t="s">
        <v>14</v>
      </c>
      <c r="N7565" t="s">
        <v>309</v>
      </c>
      <c r="O7565" t="s">
        <v>1606</v>
      </c>
      <c r="P7565" t="s">
        <v>4670</v>
      </c>
      <c r="Q7565" s="236">
        <v>44896</v>
      </c>
      <c r="R7565" s="236">
        <v>44896</v>
      </c>
      <c r="S7565" t="s">
        <v>8452</v>
      </c>
      <c r="T7565" s="196"/>
      <c r="U7565" s="196"/>
      <c r="V7565" s="196"/>
      <c r="W7565" s="196"/>
      <c r="X7565" s="222"/>
      <c r="Y7565" t="s">
        <v>8326</v>
      </c>
      <c r="Z7565">
        <v>1628407101</v>
      </c>
      <c r="AA7565" t="s">
        <v>8698</v>
      </c>
      <c r="AB7565" s="221" t="str">
        <f>_xlfn.IFNA(IF(Table[[#This Row],[Programme Partner]]&lt;&gt;Table[[#This Row],[Implementing Partner]],CONCATENATE(Table[[#This Row],[Programme Partner]],"-",Table[[#This Row],[Implementing Partner]]),Table[[#This Row],[Programme Partner]]),"")</f>
        <v>SRC-BDRCS</v>
      </c>
    </row>
    <row r="7566" spans="1:28" ht="16.5" customHeight="1">
      <c r="A7566" s="183"/>
      <c r="B7566" s="195" t="s">
        <v>5796</v>
      </c>
      <c r="C7566" s="198" t="s">
        <v>5024</v>
      </c>
      <c r="D7566" s="212" t="s">
        <v>5796</v>
      </c>
      <c r="E7566" s="269" t="s">
        <v>27</v>
      </c>
      <c r="F7566" s="195" t="s">
        <v>8012</v>
      </c>
      <c r="G7566" t="s">
        <v>8367</v>
      </c>
      <c r="H7566" s="195" t="str">
        <f>IFERROR(VLOOKUP(Table[[#This Row],[Activity Details of Assistance]],WHAT!E:F,2,FALSE),"")</f>
        <v># of door</v>
      </c>
      <c r="I7566" s="195"/>
      <c r="J7566">
        <v>6</v>
      </c>
      <c r="K7566" t="s">
        <v>8280</v>
      </c>
      <c r="L7566" s="306" t="s">
        <v>13</v>
      </c>
      <c r="M7566" t="s">
        <v>14</v>
      </c>
      <c r="N7566" t="s">
        <v>309</v>
      </c>
      <c r="O7566" t="s">
        <v>1606</v>
      </c>
      <c r="P7566" t="s">
        <v>4670</v>
      </c>
      <c r="Q7566" s="236">
        <v>44896</v>
      </c>
      <c r="R7566" s="236">
        <v>44896</v>
      </c>
      <c r="S7566" t="s">
        <v>8452</v>
      </c>
      <c r="T7566" s="196"/>
      <c r="U7566" s="196"/>
      <c r="V7566" s="196"/>
      <c r="W7566" s="196"/>
      <c r="X7566" s="222"/>
      <c r="Y7566" t="s">
        <v>8326</v>
      </c>
      <c r="Z7566">
        <v>1628407101</v>
      </c>
      <c r="AA7566" t="s">
        <v>8698</v>
      </c>
      <c r="AB7566" s="221" t="str">
        <f>_xlfn.IFNA(IF(Table[[#This Row],[Programme Partner]]&lt;&gt;Table[[#This Row],[Implementing Partner]],CONCATENATE(Table[[#This Row],[Programme Partner]],"-",Table[[#This Row],[Implementing Partner]]),Table[[#This Row],[Programme Partner]]),"")</f>
        <v>SRC-BDRCS</v>
      </c>
    </row>
    <row r="7567" spans="1:28" ht="16.5" customHeight="1">
      <c r="A7567" s="183"/>
      <c r="B7567" s="195" t="s">
        <v>5796</v>
      </c>
      <c r="C7567" s="198" t="s">
        <v>5024</v>
      </c>
      <c r="D7567" s="212" t="s">
        <v>5796</v>
      </c>
      <c r="E7567" s="269" t="s">
        <v>27</v>
      </c>
      <c r="F7567" s="195" t="s">
        <v>8012</v>
      </c>
      <c r="G7567" t="s">
        <v>8357</v>
      </c>
      <c r="H7567" s="195" t="str">
        <f>IFERROR(VLOOKUP(Table[[#This Row],[Activity Details of Assistance]],WHAT!E:F,2,FALSE),"")</f>
        <v># of door</v>
      </c>
      <c r="I7567" s="195"/>
      <c r="J7567">
        <v>223</v>
      </c>
      <c r="K7567" t="s">
        <v>8280</v>
      </c>
      <c r="L7567" s="306" t="s">
        <v>13</v>
      </c>
      <c r="M7567" t="s">
        <v>14</v>
      </c>
      <c r="N7567" t="s">
        <v>309</v>
      </c>
      <c r="O7567" t="s">
        <v>1606</v>
      </c>
      <c r="P7567" t="s">
        <v>4670</v>
      </c>
      <c r="Q7567" s="236">
        <v>44896</v>
      </c>
      <c r="R7567" s="236">
        <v>44896</v>
      </c>
      <c r="S7567" t="s">
        <v>8452</v>
      </c>
      <c r="T7567" s="196"/>
      <c r="U7567" s="196"/>
      <c r="V7567" s="196"/>
      <c r="W7567" s="196"/>
      <c r="X7567" s="222"/>
      <c r="Y7567" t="s">
        <v>8326</v>
      </c>
      <c r="Z7567">
        <v>1628407101</v>
      </c>
      <c r="AA7567" t="s">
        <v>8698</v>
      </c>
      <c r="AB7567" s="221" t="str">
        <f>_xlfn.IFNA(IF(Table[[#This Row],[Programme Partner]]&lt;&gt;Table[[#This Row],[Implementing Partner]],CONCATENATE(Table[[#This Row],[Programme Partner]],"-",Table[[#This Row],[Implementing Partner]]),Table[[#This Row],[Programme Partner]]),"")</f>
        <v>SRC-BDRCS</v>
      </c>
    </row>
    <row r="7568" spans="1:28" ht="16.5" customHeight="1">
      <c r="A7568" s="183"/>
      <c r="B7568" s="195" t="s">
        <v>5796</v>
      </c>
      <c r="C7568" s="198" t="s">
        <v>5024</v>
      </c>
      <c r="D7568" s="212" t="s">
        <v>5796</v>
      </c>
      <c r="E7568" s="269" t="s">
        <v>27</v>
      </c>
      <c r="F7568" s="195" t="s">
        <v>8013</v>
      </c>
      <c r="G7568" t="s">
        <v>8313</v>
      </c>
      <c r="H7568" s="195" t="str">
        <f>IFERROR(VLOOKUP(Table[[#This Row],[Activity Details of Assistance]],WHAT!E:F,2,FALSE),"")</f>
        <v># of HP sessions at community level</v>
      </c>
      <c r="I7568" s="195"/>
      <c r="J7568">
        <v>116</v>
      </c>
      <c r="K7568" t="s">
        <v>8280</v>
      </c>
      <c r="L7568" s="306" t="s">
        <v>13</v>
      </c>
      <c r="M7568" t="s">
        <v>14</v>
      </c>
      <c r="N7568" t="s">
        <v>309</v>
      </c>
      <c r="O7568" t="s">
        <v>1606</v>
      </c>
      <c r="P7568" t="s">
        <v>4670</v>
      </c>
      <c r="Q7568" s="236">
        <v>44896</v>
      </c>
      <c r="R7568" s="236">
        <v>44896</v>
      </c>
      <c r="S7568" t="s">
        <v>8452</v>
      </c>
      <c r="T7568" s="196"/>
      <c r="U7568" s="196"/>
      <c r="V7568" s="196"/>
      <c r="W7568" s="196"/>
      <c r="X7568" s="222"/>
      <c r="Y7568" t="s">
        <v>8326</v>
      </c>
      <c r="Z7568">
        <v>1628407101</v>
      </c>
      <c r="AA7568" t="s">
        <v>8698</v>
      </c>
      <c r="AB7568" s="221" t="str">
        <f>_xlfn.IFNA(IF(Table[[#This Row],[Programme Partner]]&lt;&gt;Table[[#This Row],[Implementing Partner]],CONCATENATE(Table[[#This Row],[Programme Partner]],"-",Table[[#This Row],[Implementing Partner]]),Table[[#This Row],[Programme Partner]]),"")</f>
        <v>SRC-BDRCS</v>
      </c>
    </row>
    <row r="7569" spans="1:28" ht="16.5" customHeight="1">
      <c r="A7569" s="183"/>
      <c r="B7569" s="195" t="s">
        <v>5796</v>
      </c>
      <c r="C7569" s="198" t="s">
        <v>5024</v>
      </c>
      <c r="D7569" s="212" t="s">
        <v>5796</v>
      </c>
      <c r="E7569" s="269" t="s">
        <v>27</v>
      </c>
      <c r="F7569" s="195" t="s">
        <v>8013</v>
      </c>
      <c r="G7569" t="s">
        <v>8314</v>
      </c>
      <c r="H7569" s="195" t="str">
        <f>IFERROR(VLOOKUP(Table[[#This Row],[Activity Details of Assistance]],WHAT!E:F,2,FALSE),"")</f>
        <v># of HP sessions at HH level</v>
      </c>
      <c r="I7569" s="195"/>
      <c r="J7569">
        <v>7590</v>
      </c>
      <c r="K7569" t="s">
        <v>8280</v>
      </c>
      <c r="L7569" s="306" t="s">
        <v>13</v>
      </c>
      <c r="M7569" t="s">
        <v>14</v>
      </c>
      <c r="N7569" t="s">
        <v>309</v>
      </c>
      <c r="O7569" t="s">
        <v>1606</v>
      </c>
      <c r="P7569" t="s">
        <v>4670</v>
      </c>
      <c r="Q7569" s="236">
        <v>44896</v>
      </c>
      <c r="R7569" s="236">
        <v>44896</v>
      </c>
      <c r="S7569" t="s">
        <v>8452</v>
      </c>
      <c r="T7569" s="196"/>
      <c r="U7569" s="196"/>
      <c r="V7569" s="196"/>
      <c r="W7569" s="196"/>
      <c r="X7569" s="222"/>
      <c r="Y7569" t="s">
        <v>8326</v>
      </c>
      <c r="Z7569">
        <v>1628407101</v>
      </c>
      <c r="AA7569" t="s">
        <v>8698</v>
      </c>
      <c r="AB7569" s="221" t="str">
        <f>_xlfn.IFNA(IF(Table[[#This Row],[Programme Partner]]&lt;&gt;Table[[#This Row],[Implementing Partner]],CONCATENATE(Table[[#This Row],[Programme Partner]],"-",Table[[#This Row],[Implementing Partner]]),Table[[#This Row],[Programme Partner]]),"")</f>
        <v>SRC-BDRCS</v>
      </c>
    </row>
    <row r="7570" spans="1:28" ht="16.5" customHeight="1">
      <c r="A7570" s="183"/>
      <c r="B7570" s="195" t="s">
        <v>5275</v>
      </c>
      <c r="C7570" s="198" t="s">
        <v>5184</v>
      </c>
      <c r="D7570" s="212" t="s">
        <v>5275</v>
      </c>
      <c r="E7570" s="269" t="s">
        <v>27</v>
      </c>
      <c r="F7570" s="195" t="s">
        <v>8013</v>
      </c>
      <c r="G7570" t="s">
        <v>8313</v>
      </c>
      <c r="H7570" s="195" t="str">
        <f>IFERROR(VLOOKUP(Table[[#This Row],[Activity Details of Assistance]],WHAT!E:F,2,FALSE),"")</f>
        <v># of HP sessions at community level</v>
      </c>
      <c r="I7570" s="195"/>
      <c r="J7570">
        <v>20</v>
      </c>
      <c r="K7570" t="s">
        <v>8280</v>
      </c>
      <c r="L7570" s="306" t="s">
        <v>13</v>
      </c>
      <c r="M7570" t="s">
        <v>14</v>
      </c>
      <c r="N7570" t="s">
        <v>307</v>
      </c>
      <c r="O7570" t="s">
        <v>1179</v>
      </c>
      <c r="P7570" t="s">
        <v>8264</v>
      </c>
      <c r="Q7570" s="236">
        <v>44896</v>
      </c>
      <c r="R7570" s="236">
        <v>45658</v>
      </c>
      <c r="S7570" s="291" t="s">
        <v>8590</v>
      </c>
      <c r="T7570" s="196"/>
      <c r="U7570" s="196"/>
      <c r="V7570" s="196"/>
      <c r="W7570" s="196"/>
      <c r="X7570" s="222"/>
      <c r="Y7570" t="s">
        <v>8572</v>
      </c>
      <c r="Z7570">
        <v>1712175843</v>
      </c>
      <c r="AA7570" t="s">
        <v>8573</v>
      </c>
      <c r="AB7570" s="221" t="str">
        <f>_xlfn.IFNA(IF(Table[[#This Row],[Programme Partner]]&lt;&gt;Table[[#This Row],[Implementing Partner]],CONCATENATE(Table[[#This Row],[Programme Partner]],"-",Table[[#This Row],[Implementing Partner]]),Table[[#This Row],[Programme Partner]]),"")</f>
        <v>UNICEF-NGOF</v>
      </c>
    </row>
    <row r="7571" spans="1:28" ht="16.5" customHeight="1">
      <c r="A7571" s="183"/>
      <c r="B7571" s="195" t="s">
        <v>5275</v>
      </c>
      <c r="C7571" s="198" t="s">
        <v>5184</v>
      </c>
      <c r="D7571" s="212" t="s">
        <v>5275</v>
      </c>
      <c r="E7571" s="269" t="s">
        <v>27</v>
      </c>
      <c r="F7571" s="195" t="s">
        <v>8012</v>
      </c>
      <c r="G7571" t="s">
        <v>8359</v>
      </c>
      <c r="H7571" s="195" t="str">
        <f>IFERROR(VLOOKUP(Table[[#This Row],[Activity Details of Assistance]],WHAT!E:F,2,FALSE),"")</f>
        <v># of FSM Site</v>
      </c>
      <c r="I7571" s="195"/>
      <c r="J7571">
        <v>1</v>
      </c>
      <c r="K7571" t="s">
        <v>8280</v>
      </c>
      <c r="L7571" s="306" t="s">
        <v>13</v>
      </c>
      <c r="M7571" t="s">
        <v>14</v>
      </c>
      <c r="N7571" t="s">
        <v>307</v>
      </c>
      <c r="O7571" t="s">
        <v>1599</v>
      </c>
      <c r="P7571" t="s">
        <v>8198</v>
      </c>
      <c r="Q7571" s="236">
        <v>44896</v>
      </c>
      <c r="R7571" s="236">
        <v>45658</v>
      </c>
      <c r="S7571" s="291" t="s">
        <v>8590</v>
      </c>
      <c r="T7571" s="196"/>
      <c r="U7571" s="196"/>
      <c r="V7571" s="196"/>
      <c r="W7571" s="196"/>
      <c r="X7571" s="222"/>
      <c r="Y7571" t="s">
        <v>8572</v>
      </c>
      <c r="Z7571">
        <v>1712175843</v>
      </c>
      <c r="AA7571" t="s">
        <v>8573</v>
      </c>
      <c r="AB7571" s="221" t="str">
        <f>_xlfn.IFNA(IF(Table[[#This Row],[Programme Partner]]&lt;&gt;Table[[#This Row],[Implementing Partner]],CONCATENATE(Table[[#This Row],[Programme Partner]],"-",Table[[#This Row],[Implementing Partner]]),Table[[#This Row],[Programme Partner]]),"")</f>
        <v>UNICEF-NGOF</v>
      </c>
    </row>
    <row r="7572" spans="1:28" ht="16.5" customHeight="1">
      <c r="A7572" s="183"/>
      <c r="B7572" s="195" t="s">
        <v>5275</v>
      </c>
      <c r="C7572" s="198" t="s">
        <v>5184</v>
      </c>
      <c r="D7572" s="212" t="s">
        <v>5275</v>
      </c>
      <c r="E7572" s="269" t="s">
        <v>27</v>
      </c>
      <c r="F7572" s="195" t="s">
        <v>8013</v>
      </c>
      <c r="G7572" t="s">
        <v>8313</v>
      </c>
      <c r="H7572" s="195" t="str">
        <f>IFERROR(VLOOKUP(Table[[#This Row],[Activity Details of Assistance]],WHAT!E:F,2,FALSE),"")</f>
        <v># of HP sessions at community level</v>
      </c>
      <c r="I7572" s="195"/>
      <c r="J7572">
        <v>35</v>
      </c>
      <c r="K7572" t="s">
        <v>8280</v>
      </c>
      <c r="L7572" s="306" t="s">
        <v>13</v>
      </c>
      <c r="M7572" t="s">
        <v>14</v>
      </c>
      <c r="N7572" t="s">
        <v>307</v>
      </c>
      <c r="O7572" t="s">
        <v>1599</v>
      </c>
      <c r="P7572" t="s">
        <v>8198</v>
      </c>
      <c r="Q7572" s="236">
        <v>44896</v>
      </c>
      <c r="R7572" s="236">
        <v>45658</v>
      </c>
      <c r="S7572" s="291" t="s">
        <v>8590</v>
      </c>
      <c r="T7572" s="196"/>
      <c r="U7572" s="196"/>
      <c r="V7572" s="196"/>
      <c r="W7572" s="196"/>
      <c r="X7572" s="222"/>
      <c r="Y7572" t="s">
        <v>8572</v>
      </c>
      <c r="Z7572">
        <v>1712175843</v>
      </c>
      <c r="AA7572" t="s">
        <v>8573</v>
      </c>
      <c r="AB7572" s="221" t="str">
        <f>_xlfn.IFNA(IF(Table[[#This Row],[Programme Partner]]&lt;&gt;Table[[#This Row],[Implementing Partner]],CONCATENATE(Table[[#This Row],[Programme Partner]],"-",Table[[#This Row],[Implementing Partner]]),Table[[#This Row],[Programme Partner]]),"")</f>
        <v>UNICEF-NGOF</v>
      </c>
    </row>
    <row r="7573" spans="1:28" ht="16.5" customHeight="1">
      <c r="A7573" s="183"/>
      <c r="B7573" s="264" t="s">
        <v>8684</v>
      </c>
      <c r="C7573" s="198" t="s">
        <v>5024</v>
      </c>
      <c r="D7573" s="212" t="s">
        <v>5110</v>
      </c>
      <c r="E7573" s="269" t="s">
        <v>27</v>
      </c>
      <c r="F7573" s="195" t="s">
        <v>8011</v>
      </c>
      <c r="G7573" t="s">
        <v>8353</v>
      </c>
      <c r="H7573" s="195" t="str">
        <f>IFERROR(VLOOKUP(Table[[#This Row],[Activity Details of Assistance]],WHAT!E:F,2,FALSE),"")</f>
        <v># of tube well</v>
      </c>
      <c r="I7573" s="195"/>
      <c r="J7573">
        <v>4</v>
      </c>
      <c r="K7573" t="s">
        <v>8280</v>
      </c>
      <c r="L7573" s="306" t="s">
        <v>13</v>
      </c>
      <c r="M7573" t="s">
        <v>14</v>
      </c>
      <c r="N7573" t="s">
        <v>309</v>
      </c>
      <c r="O7573" t="s">
        <v>1606</v>
      </c>
      <c r="P7573" t="s">
        <v>4656</v>
      </c>
      <c r="Q7573" s="236">
        <v>44896</v>
      </c>
      <c r="R7573" s="236">
        <v>44896</v>
      </c>
      <c r="S7573" t="s">
        <v>8452</v>
      </c>
      <c r="T7573" s="196"/>
      <c r="U7573" s="196"/>
      <c r="V7573" s="196"/>
      <c r="W7573" s="196"/>
      <c r="X7573" s="222"/>
      <c r="Y7573" t="s">
        <v>8700</v>
      </c>
      <c r="Z7573">
        <v>1628407101</v>
      </c>
      <c r="AA7573" t="s">
        <v>8327</v>
      </c>
      <c r="AB7573" s="221" t="str">
        <f>_xlfn.IFNA(IF(Table[[#This Row],[Programme Partner]]&lt;&gt;Table[[#This Row],[Implementing Partner]],CONCATENATE(Table[[#This Row],[Programme Partner]],"-",Table[[#This Row],[Implementing Partner]]),Table[[#This Row],[Programme Partner]]),"")</f>
        <v>German RC-BDRCS</v>
      </c>
    </row>
    <row r="7574" spans="1:28" ht="16.5" customHeight="1">
      <c r="A7574" s="183"/>
      <c r="B7574" s="264" t="s">
        <v>8684</v>
      </c>
      <c r="C7574" s="198" t="s">
        <v>5024</v>
      </c>
      <c r="D7574" s="212" t="s">
        <v>5110</v>
      </c>
      <c r="E7574" s="269" t="s">
        <v>27</v>
      </c>
      <c r="F7574" s="195" t="s">
        <v>8011</v>
      </c>
      <c r="G7574" t="s">
        <v>8584</v>
      </c>
      <c r="H7574" s="195" t="str">
        <f>IFERROR(VLOOKUP(Table[[#This Row],[Activity Details of Assistance]],WHAT!E:F,2,FALSE),"")</f>
        <v># of tube well</v>
      </c>
      <c r="I7574" s="195"/>
      <c r="J7574">
        <v>135</v>
      </c>
      <c r="K7574" t="s">
        <v>8280</v>
      </c>
      <c r="L7574" s="306" t="s">
        <v>13</v>
      </c>
      <c r="M7574" t="s">
        <v>14</v>
      </c>
      <c r="N7574" t="s">
        <v>309</v>
      </c>
      <c r="O7574" t="s">
        <v>1606</v>
      </c>
      <c r="P7574" t="s">
        <v>4656</v>
      </c>
      <c r="Q7574" s="236">
        <v>44896</v>
      </c>
      <c r="R7574" s="236">
        <v>44896</v>
      </c>
      <c r="S7574" t="s">
        <v>8452</v>
      </c>
      <c r="T7574" s="196"/>
      <c r="U7574" s="196"/>
      <c r="V7574" s="196"/>
      <c r="W7574" s="196"/>
      <c r="X7574" s="222"/>
      <c r="Y7574" t="s">
        <v>8700</v>
      </c>
      <c r="Z7574">
        <v>1628407101</v>
      </c>
      <c r="AA7574" t="s">
        <v>8327</v>
      </c>
      <c r="AB7574" s="221" t="str">
        <f>_xlfn.IFNA(IF(Table[[#This Row],[Programme Partner]]&lt;&gt;Table[[#This Row],[Implementing Partner]],CONCATENATE(Table[[#This Row],[Programme Partner]],"-",Table[[#This Row],[Implementing Partner]]),Table[[#This Row],[Programme Partner]]),"")</f>
        <v>German RC-BDRCS</v>
      </c>
    </row>
    <row r="7575" spans="1:28" ht="16.5" customHeight="1">
      <c r="A7575" s="183"/>
      <c r="B7575" s="264" t="s">
        <v>8684</v>
      </c>
      <c r="C7575" s="198" t="s">
        <v>5024</v>
      </c>
      <c r="D7575" s="212" t="s">
        <v>5110</v>
      </c>
      <c r="E7575" s="269" t="s">
        <v>27</v>
      </c>
      <c r="F7575" s="195" t="s">
        <v>8012</v>
      </c>
      <c r="G7575" t="s">
        <v>8585</v>
      </c>
      <c r="H7575" s="195" t="str">
        <f>IFERROR(VLOOKUP(Table[[#This Row],[Activity Details of Assistance]],WHAT!E:F,2,FALSE),"")</f>
        <v xml:space="preserve"># of door </v>
      </c>
      <c r="I7575" s="195"/>
      <c r="J7575">
        <v>80</v>
      </c>
      <c r="K7575" t="s">
        <v>8280</v>
      </c>
      <c r="L7575" s="306" t="s">
        <v>13</v>
      </c>
      <c r="M7575" t="s">
        <v>14</v>
      </c>
      <c r="N7575" t="s">
        <v>309</v>
      </c>
      <c r="O7575" t="s">
        <v>1606</v>
      </c>
      <c r="P7575" t="s">
        <v>4656</v>
      </c>
      <c r="Q7575" s="236">
        <v>44896</v>
      </c>
      <c r="R7575" s="236">
        <v>44896</v>
      </c>
      <c r="S7575" t="s">
        <v>8452</v>
      </c>
      <c r="T7575" s="196"/>
      <c r="U7575" s="196"/>
      <c r="V7575" s="196"/>
      <c r="W7575" s="196"/>
      <c r="X7575" s="222"/>
      <c r="Y7575" t="s">
        <v>8700</v>
      </c>
      <c r="Z7575">
        <v>1628407101</v>
      </c>
      <c r="AA7575" t="s">
        <v>8327</v>
      </c>
      <c r="AB7575" s="221" t="str">
        <f>_xlfn.IFNA(IF(Table[[#This Row],[Programme Partner]]&lt;&gt;Table[[#This Row],[Implementing Partner]],CONCATENATE(Table[[#This Row],[Programme Partner]],"-",Table[[#This Row],[Implementing Partner]]),Table[[#This Row],[Programme Partner]]),"")</f>
        <v>German RC-BDRCS</v>
      </c>
    </row>
    <row r="7576" spans="1:28" ht="16.5" customHeight="1">
      <c r="A7576" s="183"/>
      <c r="B7576" s="264" t="s">
        <v>8684</v>
      </c>
      <c r="C7576" s="198" t="s">
        <v>5024</v>
      </c>
      <c r="D7576" s="212" t="s">
        <v>5110</v>
      </c>
      <c r="E7576" s="269" t="s">
        <v>27</v>
      </c>
      <c r="F7576" s="195" t="s">
        <v>8012</v>
      </c>
      <c r="G7576" t="s">
        <v>8586</v>
      </c>
      <c r="H7576" s="195" t="str">
        <f>IFERROR(VLOOKUP(Table[[#This Row],[Activity Details of Assistance]],WHAT!E:F,2,FALSE),"")</f>
        <v># of door</v>
      </c>
      <c r="I7576" s="195"/>
      <c r="J7576">
        <v>66</v>
      </c>
      <c r="K7576" t="s">
        <v>8280</v>
      </c>
      <c r="L7576" s="306" t="s">
        <v>13</v>
      </c>
      <c r="M7576" t="s">
        <v>14</v>
      </c>
      <c r="N7576" t="s">
        <v>309</v>
      </c>
      <c r="O7576" t="s">
        <v>1606</v>
      </c>
      <c r="P7576" t="s">
        <v>4656</v>
      </c>
      <c r="Q7576" s="236">
        <v>44896</v>
      </c>
      <c r="R7576" s="236">
        <v>44896</v>
      </c>
      <c r="S7576" t="s">
        <v>8452</v>
      </c>
      <c r="T7576" s="196"/>
      <c r="U7576" s="196"/>
      <c r="V7576" s="196"/>
      <c r="W7576" s="196"/>
      <c r="X7576" s="222"/>
      <c r="Y7576" t="s">
        <v>8700</v>
      </c>
      <c r="Z7576">
        <v>1628407101</v>
      </c>
      <c r="AA7576" t="s">
        <v>8327</v>
      </c>
      <c r="AB7576" s="221" t="str">
        <f>_xlfn.IFNA(IF(Table[[#This Row],[Programme Partner]]&lt;&gt;Table[[#This Row],[Implementing Partner]],CONCATENATE(Table[[#This Row],[Programme Partner]],"-",Table[[#This Row],[Implementing Partner]]),Table[[#This Row],[Programme Partner]]),"")</f>
        <v>German RC-BDRCS</v>
      </c>
    </row>
    <row r="7577" spans="1:28" ht="16.5" customHeight="1">
      <c r="A7577" s="183"/>
      <c r="B7577" s="264" t="s">
        <v>8684</v>
      </c>
      <c r="C7577" s="198" t="s">
        <v>5024</v>
      </c>
      <c r="D7577" s="212" t="s">
        <v>5110</v>
      </c>
      <c r="E7577" s="269" t="s">
        <v>27</v>
      </c>
      <c r="F7577" s="195" t="s">
        <v>8012</v>
      </c>
      <c r="G7577" t="s">
        <v>8357</v>
      </c>
      <c r="H7577" s="195" t="str">
        <f>IFERROR(VLOOKUP(Table[[#This Row],[Activity Details of Assistance]],WHAT!E:F,2,FALSE),"")</f>
        <v># of door</v>
      </c>
      <c r="I7577" s="195"/>
      <c r="J7577">
        <v>526</v>
      </c>
      <c r="K7577" t="s">
        <v>8280</v>
      </c>
      <c r="L7577" s="306" t="s">
        <v>13</v>
      </c>
      <c r="M7577" t="s">
        <v>14</v>
      </c>
      <c r="N7577" t="s">
        <v>309</v>
      </c>
      <c r="O7577" t="s">
        <v>1606</v>
      </c>
      <c r="P7577" t="s">
        <v>4656</v>
      </c>
      <c r="Q7577" s="236">
        <v>44896</v>
      </c>
      <c r="R7577" s="236">
        <v>44896</v>
      </c>
      <c r="S7577" t="s">
        <v>8452</v>
      </c>
      <c r="T7577" s="196"/>
      <c r="U7577" s="196"/>
      <c r="V7577" s="196"/>
      <c r="W7577" s="196"/>
      <c r="X7577" s="222"/>
      <c r="Y7577" t="s">
        <v>8700</v>
      </c>
      <c r="Z7577">
        <v>1628407101</v>
      </c>
      <c r="AA7577" t="s">
        <v>8327</v>
      </c>
      <c r="AB7577" s="221" t="str">
        <f>_xlfn.IFNA(IF(Table[[#This Row],[Programme Partner]]&lt;&gt;Table[[#This Row],[Implementing Partner]],CONCATENATE(Table[[#This Row],[Programme Partner]],"-",Table[[#This Row],[Implementing Partner]]),Table[[#This Row],[Programme Partner]]),"")</f>
        <v>German RC-BDRCS</v>
      </c>
    </row>
    <row r="7578" spans="1:28" ht="16.5" customHeight="1">
      <c r="A7578" s="183"/>
      <c r="B7578" s="264" t="s">
        <v>8684</v>
      </c>
      <c r="C7578" s="198" t="s">
        <v>5024</v>
      </c>
      <c r="D7578" s="212" t="s">
        <v>5110</v>
      </c>
      <c r="E7578" s="269" t="s">
        <v>27</v>
      </c>
      <c r="F7578" s="195" t="s">
        <v>8013</v>
      </c>
      <c r="G7578" t="s">
        <v>8313</v>
      </c>
      <c r="H7578" s="195" t="str">
        <f>IFERROR(VLOOKUP(Table[[#This Row],[Activity Details of Assistance]],WHAT!E:F,2,FALSE),"")</f>
        <v># of HP sessions at community level</v>
      </c>
      <c r="I7578" s="195"/>
      <c r="J7578">
        <v>1174</v>
      </c>
      <c r="K7578" t="s">
        <v>8280</v>
      </c>
      <c r="L7578" s="306" t="s">
        <v>13</v>
      </c>
      <c r="M7578" t="s">
        <v>14</v>
      </c>
      <c r="N7578" t="s">
        <v>309</v>
      </c>
      <c r="O7578" t="s">
        <v>1606</v>
      </c>
      <c r="P7578" t="s">
        <v>4656</v>
      </c>
      <c r="Q7578" s="236">
        <v>44896</v>
      </c>
      <c r="R7578" s="236">
        <v>44896</v>
      </c>
      <c r="S7578" t="s">
        <v>8452</v>
      </c>
      <c r="T7578" s="196"/>
      <c r="U7578" s="196"/>
      <c r="V7578" s="196"/>
      <c r="W7578" s="196"/>
      <c r="X7578" s="222"/>
      <c r="Y7578" t="s">
        <v>8700</v>
      </c>
      <c r="Z7578">
        <v>1628407101</v>
      </c>
      <c r="AA7578" t="s">
        <v>8327</v>
      </c>
      <c r="AB7578" s="221" t="str">
        <f>_xlfn.IFNA(IF(Table[[#This Row],[Programme Partner]]&lt;&gt;Table[[#This Row],[Implementing Partner]],CONCATENATE(Table[[#This Row],[Programme Partner]],"-",Table[[#This Row],[Implementing Partner]]),Table[[#This Row],[Programme Partner]]),"")</f>
        <v>German RC-BDRCS</v>
      </c>
    </row>
    <row r="7579" spans="1:28" ht="16.5" customHeight="1">
      <c r="A7579" s="183"/>
      <c r="B7579" s="264" t="s">
        <v>8684</v>
      </c>
      <c r="C7579" s="198" t="s">
        <v>5024</v>
      </c>
      <c r="D7579" s="212" t="s">
        <v>5110</v>
      </c>
      <c r="E7579" s="269" t="s">
        <v>27</v>
      </c>
      <c r="F7579" s="195" t="s">
        <v>8013</v>
      </c>
      <c r="G7579" t="s">
        <v>8314</v>
      </c>
      <c r="H7579" s="195" t="str">
        <f>IFERROR(VLOOKUP(Table[[#This Row],[Activity Details of Assistance]],WHAT!E:F,2,FALSE),"")</f>
        <v># of HP sessions at HH level</v>
      </c>
      <c r="I7579" s="195"/>
      <c r="J7579">
        <v>3200</v>
      </c>
      <c r="K7579" t="s">
        <v>8280</v>
      </c>
      <c r="L7579" s="306" t="s">
        <v>13</v>
      </c>
      <c r="M7579" t="s">
        <v>14</v>
      </c>
      <c r="N7579" t="s">
        <v>309</v>
      </c>
      <c r="O7579" t="s">
        <v>1606</v>
      </c>
      <c r="P7579" t="s">
        <v>4656</v>
      </c>
      <c r="Q7579" s="236">
        <v>44896</v>
      </c>
      <c r="R7579" s="236">
        <v>44896</v>
      </c>
      <c r="S7579" t="s">
        <v>8452</v>
      </c>
      <c r="T7579" s="196"/>
      <c r="U7579" s="196"/>
      <c r="V7579" s="196"/>
      <c r="W7579" s="196"/>
      <c r="X7579" s="222"/>
      <c r="Y7579" t="s">
        <v>8700</v>
      </c>
      <c r="Z7579">
        <v>1628407101</v>
      </c>
      <c r="AA7579" t="s">
        <v>8327</v>
      </c>
      <c r="AB7579" s="221" t="str">
        <f>_xlfn.IFNA(IF(Table[[#This Row],[Programme Partner]]&lt;&gt;Table[[#This Row],[Implementing Partner]],CONCATENATE(Table[[#This Row],[Programme Partner]],"-",Table[[#This Row],[Implementing Partner]]),Table[[#This Row],[Programme Partner]]),"")</f>
        <v>German RC-BDRCS</v>
      </c>
    </row>
    <row r="7580" spans="1:28" ht="16.5" customHeight="1">
      <c r="A7580" s="183"/>
      <c r="B7580" s="195" t="s">
        <v>5275</v>
      </c>
      <c r="C7580" s="198" t="s">
        <v>5184</v>
      </c>
      <c r="D7580" s="212" t="s">
        <v>5275</v>
      </c>
      <c r="E7580" s="269" t="s">
        <v>27</v>
      </c>
      <c r="F7580" s="195" t="s">
        <v>8013</v>
      </c>
      <c r="G7580" t="s">
        <v>8313</v>
      </c>
      <c r="H7580" s="195" t="str">
        <f>IFERROR(VLOOKUP(Table[[#This Row],[Activity Details of Assistance]],WHAT!E:F,2,FALSE),"")</f>
        <v># of HP sessions at community level</v>
      </c>
      <c r="I7580" s="195"/>
      <c r="J7580">
        <v>35</v>
      </c>
      <c r="K7580" t="s">
        <v>8280</v>
      </c>
      <c r="L7580" s="306" t="s">
        <v>13</v>
      </c>
      <c r="M7580" t="s">
        <v>14</v>
      </c>
      <c r="N7580" t="s">
        <v>307</v>
      </c>
      <c r="O7580" t="s">
        <v>1600</v>
      </c>
      <c r="P7580" t="s">
        <v>8265</v>
      </c>
      <c r="Q7580" s="236">
        <v>44896</v>
      </c>
      <c r="R7580" s="236">
        <v>45658</v>
      </c>
      <c r="S7580" s="291" t="s">
        <v>8590</v>
      </c>
      <c r="T7580" s="196"/>
      <c r="U7580" s="196"/>
      <c r="V7580" s="196"/>
      <c r="W7580" s="196"/>
      <c r="X7580" s="222"/>
      <c r="Y7580" t="s">
        <v>8572</v>
      </c>
      <c r="Z7580">
        <v>1712175843</v>
      </c>
      <c r="AA7580" t="s">
        <v>8573</v>
      </c>
      <c r="AB7580" s="221" t="str">
        <f>_xlfn.IFNA(IF(Table[[#This Row],[Programme Partner]]&lt;&gt;Table[[#This Row],[Implementing Partner]],CONCATENATE(Table[[#This Row],[Programme Partner]],"-",Table[[#This Row],[Implementing Partner]]),Table[[#This Row],[Programme Partner]]),"")</f>
        <v>UNICEF-NGOF</v>
      </c>
    </row>
    <row r="7581" spans="1:28" ht="16.5" customHeight="1">
      <c r="A7581" s="183"/>
      <c r="B7581" s="195" t="s">
        <v>5275</v>
      </c>
      <c r="C7581" s="198" t="s">
        <v>5184</v>
      </c>
      <c r="D7581" s="212" t="s">
        <v>5275</v>
      </c>
      <c r="E7581" s="269" t="s">
        <v>27</v>
      </c>
      <c r="F7581" s="195" t="s">
        <v>8013</v>
      </c>
      <c r="G7581" t="s">
        <v>8313</v>
      </c>
      <c r="H7581" s="195" t="str">
        <f>IFERROR(VLOOKUP(Table[[#This Row],[Activity Details of Assistance]],WHAT!E:F,2,FALSE),"")</f>
        <v># of HP sessions at community level</v>
      </c>
      <c r="I7581" s="195"/>
      <c r="J7581">
        <v>35</v>
      </c>
      <c r="K7581" t="s">
        <v>8280</v>
      </c>
      <c r="L7581" s="306" t="s">
        <v>13</v>
      </c>
      <c r="M7581" t="s">
        <v>14</v>
      </c>
      <c r="N7581" t="s">
        <v>307</v>
      </c>
      <c r="O7581" t="s">
        <v>307</v>
      </c>
      <c r="P7581" t="s">
        <v>8220</v>
      </c>
      <c r="Q7581" s="236">
        <v>44896</v>
      </c>
      <c r="R7581" s="236">
        <v>45658</v>
      </c>
      <c r="S7581" s="291" t="s">
        <v>8590</v>
      </c>
      <c r="T7581" s="196"/>
      <c r="U7581" s="196"/>
      <c r="V7581" s="196"/>
      <c r="W7581" s="196"/>
      <c r="X7581" s="222"/>
      <c r="Y7581" t="s">
        <v>8572</v>
      </c>
      <c r="Z7581">
        <v>1712175843</v>
      </c>
      <c r="AA7581" t="s">
        <v>8573</v>
      </c>
      <c r="AB7581" s="221" t="str">
        <f>_xlfn.IFNA(IF(Table[[#This Row],[Programme Partner]]&lt;&gt;Table[[#This Row],[Implementing Partner]],CONCATENATE(Table[[#This Row],[Programme Partner]],"-",Table[[#This Row],[Implementing Partner]]),Table[[#This Row],[Programme Partner]]),"")</f>
        <v>UNICEF-NGOF</v>
      </c>
    </row>
    <row r="7582" spans="1:28" ht="16.5" customHeight="1">
      <c r="A7582" s="183"/>
      <c r="B7582" s="195" t="s">
        <v>5275</v>
      </c>
      <c r="C7582" s="198" t="s">
        <v>5184</v>
      </c>
      <c r="D7582" s="212" t="s">
        <v>5275</v>
      </c>
      <c r="E7582" s="269" t="s">
        <v>27</v>
      </c>
      <c r="F7582" s="195" t="s">
        <v>8011</v>
      </c>
      <c r="G7582" t="s">
        <v>8355</v>
      </c>
      <c r="H7582" s="195" t="str">
        <f>IFERROR(VLOOKUP(Table[[#This Row],[Activity Details of Assistance]],WHAT!E:F,2,FALSE),"")</f>
        <v># of water network</v>
      </c>
      <c r="I7582" s="195"/>
      <c r="J7582">
        <v>1</v>
      </c>
      <c r="K7582" t="s">
        <v>8280</v>
      </c>
      <c r="L7582" s="306" t="s">
        <v>13</v>
      </c>
      <c r="M7582" t="s">
        <v>14</v>
      </c>
      <c r="N7582" t="s">
        <v>307</v>
      </c>
      <c r="O7582" t="s">
        <v>1603</v>
      </c>
      <c r="P7582" t="s">
        <v>8241</v>
      </c>
      <c r="Q7582" s="236">
        <v>44896</v>
      </c>
      <c r="R7582" s="236">
        <v>45658</v>
      </c>
      <c r="S7582" s="291" t="s">
        <v>8590</v>
      </c>
      <c r="T7582" s="196"/>
      <c r="U7582" s="196"/>
      <c r="V7582" s="196"/>
      <c r="W7582" s="196"/>
      <c r="X7582" s="222"/>
      <c r="Y7582" t="s">
        <v>8572</v>
      </c>
      <c r="Z7582">
        <v>1712175843</v>
      </c>
      <c r="AA7582" t="s">
        <v>8573</v>
      </c>
      <c r="AB7582" s="221" t="str">
        <f>_xlfn.IFNA(IF(Table[[#This Row],[Programme Partner]]&lt;&gt;Table[[#This Row],[Implementing Partner]],CONCATENATE(Table[[#This Row],[Programme Partner]],"-",Table[[#This Row],[Implementing Partner]]),Table[[#This Row],[Programme Partner]]),"")</f>
        <v>UNICEF-NGOF</v>
      </c>
    </row>
    <row r="7583" spans="1:28" ht="16.5" customHeight="1">
      <c r="A7583" s="183"/>
      <c r="B7583" s="195" t="s">
        <v>5275</v>
      </c>
      <c r="C7583" s="198" t="s">
        <v>5184</v>
      </c>
      <c r="D7583" s="212" t="s">
        <v>5275</v>
      </c>
      <c r="E7583" s="269" t="s">
        <v>27</v>
      </c>
      <c r="F7583" s="195" t="s">
        <v>8013</v>
      </c>
      <c r="G7583" t="s">
        <v>8313</v>
      </c>
      <c r="H7583" s="195" t="str">
        <f>IFERROR(VLOOKUP(Table[[#This Row],[Activity Details of Assistance]],WHAT!E:F,2,FALSE),"")</f>
        <v># of HP sessions at community level</v>
      </c>
      <c r="I7583" s="195"/>
      <c r="J7583">
        <v>35</v>
      </c>
      <c r="K7583" t="s">
        <v>8280</v>
      </c>
      <c r="L7583" s="306" t="s">
        <v>13</v>
      </c>
      <c r="M7583" t="s">
        <v>14</v>
      </c>
      <c r="N7583" t="s">
        <v>307</v>
      </c>
      <c r="O7583" t="s">
        <v>1603</v>
      </c>
      <c r="P7583" t="s">
        <v>8241</v>
      </c>
      <c r="Q7583" s="236">
        <v>44896</v>
      </c>
      <c r="R7583" s="236">
        <v>45658</v>
      </c>
      <c r="S7583" s="291" t="s">
        <v>8590</v>
      </c>
      <c r="T7583" s="196"/>
      <c r="U7583" s="196"/>
      <c r="V7583" s="196"/>
      <c r="W7583" s="196"/>
      <c r="X7583" s="222"/>
      <c r="Y7583" t="s">
        <v>8572</v>
      </c>
      <c r="Z7583">
        <v>1712175843</v>
      </c>
      <c r="AA7583" t="s">
        <v>8573</v>
      </c>
      <c r="AB7583" s="221" t="str">
        <f>_xlfn.IFNA(IF(Table[[#This Row],[Programme Partner]]&lt;&gt;Table[[#This Row],[Implementing Partner]],CONCATENATE(Table[[#This Row],[Programme Partner]],"-",Table[[#This Row],[Implementing Partner]]),Table[[#This Row],[Programme Partner]]),"")</f>
        <v>UNICEF-NGOF</v>
      </c>
    </row>
    <row r="7584" spans="1:28" ht="16.5" customHeight="1">
      <c r="A7584" s="183"/>
      <c r="B7584" s="195" t="s">
        <v>5148</v>
      </c>
      <c r="C7584" s="198" t="s">
        <v>8341</v>
      </c>
      <c r="D7584" s="212" t="s">
        <v>5148</v>
      </c>
      <c r="E7584" s="269" t="s">
        <v>27</v>
      </c>
      <c r="F7584" s="195" t="s">
        <v>8011</v>
      </c>
      <c r="G7584" t="s">
        <v>8584</v>
      </c>
      <c r="H7584" s="195" t="str">
        <f>IFERROR(VLOOKUP(Table[[#This Row],[Activity Details of Assistance]],WHAT!E:F,2,FALSE),"")</f>
        <v># of tube well</v>
      </c>
      <c r="I7584" s="195"/>
      <c r="J7584">
        <v>202</v>
      </c>
      <c r="K7584" t="s">
        <v>8280</v>
      </c>
      <c r="L7584" s="306" t="s">
        <v>13</v>
      </c>
      <c r="M7584" t="s">
        <v>14</v>
      </c>
      <c r="N7584" t="s">
        <v>309</v>
      </c>
      <c r="O7584" t="s">
        <v>1606</v>
      </c>
      <c r="P7584" t="s">
        <v>4654</v>
      </c>
      <c r="Q7584" s="236">
        <v>44896</v>
      </c>
      <c r="R7584" s="236">
        <v>44986</v>
      </c>
      <c r="S7584" t="s">
        <v>8452</v>
      </c>
      <c r="T7584" s="196"/>
      <c r="U7584" s="196"/>
      <c r="V7584" s="196"/>
      <c r="W7584" s="196"/>
      <c r="X7584" s="222"/>
      <c r="Y7584" t="s">
        <v>8340</v>
      </c>
      <c r="Z7584">
        <v>1849719196</v>
      </c>
      <c r="AA7584" t="s">
        <v>8290</v>
      </c>
      <c r="AB7584" s="221" t="str">
        <f>_xlfn.IFNA(IF(Table[[#This Row],[Programme Partner]]&lt;&gt;Table[[#This Row],[Implementing Partner]],CONCATENATE(Table[[#This Row],[Programme Partner]],"-",Table[[#This Row],[Implementing Partner]]),Table[[#This Row],[Programme Partner]]),"")</f>
        <v>IOM-SHUSHILAN</v>
      </c>
    </row>
    <row r="7585" spans="1:28" ht="16.5" customHeight="1">
      <c r="A7585" s="183"/>
      <c r="B7585" s="195" t="s">
        <v>5148</v>
      </c>
      <c r="C7585" s="198" t="s">
        <v>8341</v>
      </c>
      <c r="D7585" s="212" t="s">
        <v>5148</v>
      </c>
      <c r="E7585" s="269" t="s">
        <v>27</v>
      </c>
      <c r="F7585" s="195" t="s">
        <v>8011</v>
      </c>
      <c r="G7585" t="s">
        <v>8355</v>
      </c>
      <c r="H7585" s="195" t="str">
        <f>IFERROR(VLOOKUP(Table[[#This Row],[Activity Details of Assistance]],WHAT!E:F,2,FALSE),"")</f>
        <v># of water network</v>
      </c>
      <c r="I7585" s="195"/>
      <c r="J7585">
        <v>1</v>
      </c>
      <c r="K7585" t="s">
        <v>8280</v>
      </c>
      <c r="L7585" s="306" t="s">
        <v>13</v>
      </c>
      <c r="M7585" t="s">
        <v>14</v>
      </c>
      <c r="N7585" t="s">
        <v>309</v>
      </c>
      <c r="O7585" t="s">
        <v>1606</v>
      </c>
      <c r="P7585" t="s">
        <v>4654</v>
      </c>
      <c r="Q7585" s="236">
        <v>44896</v>
      </c>
      <c r="R7585" s="236">
        <v>44986</v>
      </c>
      <c r="S7585" t="s">
        <v>8452</v>
      </c>
      <c r="T7585" s="196"/>
      <c r="U7585" s="196"/>
      <c r="V7585" s="196"/>
      <c r="W7585" s="196"/>
      <c r="X7585" s="222"/>
      <c r="Y7585" t="s">
        <v>8340</v>
      </c>
      <c r="Z7585">
        <v>1849719196</v>
      </c>
      <c r="AA7585" t="s">
        <v>8290</v>
      </c>
      <c r="AB7585" s="221" t="str">
        <f>_xlfn.IFNA(IF(Table[[#This Row],[Programme Partner]]&lt;&gt;Table[[#This Row],[Implementing Partner]],CONCATENATE(Table[[#This Row],[Programme Partner]],"-",Table[[#This Row],[Implementing Partner]]),Table[[#This Row],[Programme Partner]]),"")</f>
        <v>IOM-SHUSHILAN</v>
      </c>
    </row>
    <row r="7586" spans="1:28" ht="16.5" customHeight="1">
      <c r="A7586" s="183"/>
      <c r="B7586" s="195" t="s">
        <v>5148</v>
      </c>
      <c r="C7586" s="198" t="s">
        <v>8341</v>
      </c>
      <c r="D7586" s="212" t="s">
        <v>5148</v>
      </c>
      <c r="E7586" s="269" t="s">
        <v>27</v>
      </c>
      <c r="F7586" s="195" t="s">
        <v>8012</v>
      </c>
      <c r="G7586" t="s">
        <v>8373</v>
      </c>
      <c r="H7586" s="195" t="str">
        <f>IFERROR(VLOOKUP(Table[[#This Row],[Activity Details of Assistance]],WHAT!E:F,2,FALSE),"")</f>
        <v xml:space="preserve"># of door </v>
      </c>
      <c r="I7586" s="195"/>
      <c r="J7586">
        <v>7</v>
      </c>
      <c r="K7586" t="s">
        <v>8280</v>
      </c>
      <c r="L7586" s="306" t="s">
        <v>13</v>
      </c>
      <c r="M7586" t="s">
        <v>14</v>
      </c>
      <c r="N7586" t="s">
        <v>309</v>
      </c>
      <c r="O7586" t="s">
        <v>1606</v>
      </c>
      <c r="P7586" t="s">
        <v>4654</v>
      </c>
      <c r="Q7586" s="236">
        <v>44896</v>
      </c>
      <c r="R7586" s="236">
        <v>44986</v>
      </c>
      <c r="S7586" t="s">
        <v>8452</v>
      </c>
      <c r="T7586" s="196"/>
      <c r="U7586" s="196"/>
      <c r="V7586" s="196"/>
      <c r="W7586" s="196"/>
      <c r="X7586" s="222"/>
      <c r="Y7586" t="s">
        <v>8340</v>
      </c>
      <c r="Z7586">
        <v>1849719196</v>
      </c>
      <c r="AA7586" t="s">
        <v>8290</v>
      </c>
      <c r="AB7586" s="221" t="str">
        <f>_xlfn.IFNA(IF(Table[[#This Row],[Programme Partner]]&lt;&gt;Table[[#This Row],[Implementing Partner]],CONCATENATE(Table[[#This Row],[Programme Partner]],"-",Table[[#This Row],[Implementing Partner]]),Table[[#This Row],[Programme Partner]]),"")</f>
        <v>IOM-SHUSHILAN</v>
      </c>
    </row>
    <row r="7587" spans="1:28" ht="16.5" customHeight="1">
      <c r="A7587" s="183"/>
      <c r="B7587" s="195" t="s">
        <v>5148</v>
      </c>
      <c r="C7587" s="198" t="s">
        <v>8341</v>
      </c>
      <c r="D7587" s="212" t="s">
        <v>5148</v>
      </c>
      <c r="E7587" s="269" t="s">
        <v>27</v>
      </c>
      <c r="F7587" s="195" t="s">
        <v>8012</v>
      </c>
      <c r="G7587" t="s">
        <v>8366</v>
      </c>
      <c r="H7587" s="195" t="str">
        <f>IFERROR(VLOOKUP(Table[[#This Row],[Activity Details of Assistance]],WHAT!E:F,2,FALSE),"")</f>
        <v xml:space="preserve"># of door </v>
      </c>
      <c r="I7587" s="195"/>
      <c r="J7587">
        <v>3</v>
      </c>
      <c r="K7587" t="s">
        <v>8280</v>
      </c>
      <c r="L7587" s="306" t="s">
        <v>13</v>
      </c>
      <c r="M7587" t="s">
        <v>14</v>
      </c>
      <c r="N7587" t="s">
        <v>309</v>
      </c>
      <c r="O7587" t="s">
        <v>1606</v>
      </c>
      <c r="P7587" t="s">
        <v>4654</v>
      </c>
      <c r="Q7587" s="236">
        <v>44896</v>
      </c>
      <c r="R7587" s="236">
        <v>44986</v>
      </c>
      <c r="S7587" t="s">
        <v>8452</v>
      </c>
      <c r="T7587" s="196"/>
      <c r="U7587" s="196"/>
      <c r="V7587" s="196"/>
      <c r="W7587" s="196"/>
      <c r="X7587" s="222"/>
      <c r="Y7587" t="s">
        <v>8340</v>
      </c>
      <c r="Z7587">
        <v>1849719196</v>
      </c>
      <c r="AA7587" t="s">
        <v>8290</v>
      </c>
      <c r="AB7587" s="221" t="str">
        <f>_xlfn.IFNA(IF(Table[[#This Row],[Programme Partner]]&lt;&gt;Table[[#This Row],[Implementing Partner]],CONCATENATE(Table[[#This Row],[Programme Partner]],"-",Table[[#This Row],[Implementing Partner]]),Table[[#This Row],[Programme Partner]]),"")</f>
        <v>IOM-SHUSHILAN</v>
      </c>
    </row>
    <row r="7588" spans="1:28" ht="16.5" customHeight="1">
      <c r="A7588" s="183"/>
      <c r="B7588" s="195" t="s">
        <v>5148</v>
      </c>
      <c r="C7588" s="198" t="s">
        <v>8341</v>
      </c>
      <c r="D7588" s="212" t="s">
        <v>5148</v>
      </c>
      <c r="E7588" s="269" t="s">
        <v>27</v>
      </c>
      <c r="F7588" s="195" t="s">
        <v>8012</v>
      </c>
      <c r="G7588" t="s">
        <v>8585</v>
      </c>
      <c r="H7588" s="195" t="str">
        <f>IFERROR(VLOOKUP(Table[[#This Row],[Activity Details of Assistance]],WHAT!E:F,2,FALSE),"")</f>
        <v xml:space="preserve"># of door </v>
      </c>
      <c r="I7588" s="195"/>
      <c r="J7588">
        <v>65</v>
      </c>
      <c r="K7588" t="s">
        <v>8280</v>
      </c>
      <c r="L7588" s="306" t="s">
        <v>13</v>
      </c>
      <c r="M7588" t="s">
        <v>14</v>
      </c>
      <c r="N7588" t="s">
        <v>309</v>
      </c>
      <c r="O7588" t="s">
        <v>1606</v>
      </c>
      <c r="P7588" t="s">
        <v>4654</v>
      </c>
      <c r="Q7588" s="236">
        <v>44896</v>
      </c>
      <c r="R7588" s="236">
        <v>44986</v>
      </c>
      <c r="S7588" t="s">
        <v>8452</v>
      </c>
      <c r="T7588" s="196"/>
      <c r="U7588" s="196"/>
      <c r="V7588" s="196"/>
      <c r="W7588" s="196"/>
      <c r="X7588" s="222"/>
      <c r="Y7588" t="s">
        <v>8340</v>
      </c>
      <c r="Z7588">
        <v>1849719196</v>
      </c>
      <c r="AA7588" t="s">
        <v>8290</v>
      </c>
      <c r="AB7588" s="221" t="str">
        <f>_xlfn.IFNA(IF(Table[[#This Row],[Programme Partner]]&lt;&gt;Table[[#This Row],[Implementing Partner]],CONCATENATE(Table[[#This Row],[Programme Partner]],"-",Table[[#This Row],[Implementing Partner]]),Table[[#This Row],[Programme Partner]]),"")</f>
        <v>IOM-SHUSHILAN</v>
      </c>
    </row>
    <row r="7589" spans="1:28" ht="16.5" customHeight="1">
      <c r="A7589" s="183"/>
      <c r="B7589" s="195" t="s">
        <v>5148</v>
      </c>
      <c r="C7589" s="198" t="s">
        <v>8341</v>
      </c>
      <c r="D7589" s="212" t="s">
        <v>5148</v>
      </c>
      <c r="E7589" s="269" t="s">
        <v>27</v>
      </c>
      <c r="F7589" s="195" t="s">
        <v>8012</v>
      </c>
      <c r="G7589" t="s">
        <v>8359</v>
      </c>
      <c r="H7589" s="195" t="str">
        <f>IFERROR(VLOOKUP(Table[[#This Row],[Activity Details of Assistance]],WHAT!E:F,2,FALSE),"")</f>
        <v># of FSM Site</v>
      </c>
      <c r="I7589" s="195"/>
      <c r="J7589">
        <v>2</v>
      </c>
      <c r="K7589" t="s">
        <v>8280</v>
      </c>
      <c r="L7589" s="306" t="s">
        <v>13</v>
      </c>
      <c r="M7589" t="s">
        <v>14</v>
      </c>
      <c r="N7589" t="s">
        <v>309</v>
      </c>
      <c r="O7589" t="s">
        <v>1606</v>
      </c>
      <c r="P7589" t="s">
        <v>4654</v>
      </c>
      <c r="Q7589" s="236">
        <v>44896</v>
      </c>
      <c r="R7589" s="236">
        <v>44986</v>
      </c>
      <c r="S7589" t="s">
        <v>8452</v>
      </c>
      <c r="T7589" s="196"/>
      <c r="U7589" s="196"/>
      <c r="V7589" s="196"/>
      <c r="W7589" s="196"/>
      <c r="X7589" s="222"/>
      <c r="Y7589" t="s">
        <v>8340</v>
      </c>
      <c r="Z7589">
        <v>1849719196</v>
      </c>
      <c r="AA7589" t="s">
        <v>8290</v>
      </c>
      <c r="AB7589" s="221" t="str">
        <f>_xlfn.IFNA(IF(Table[[#This Row],[Programme Partner]]&lt;&gt;Table[[#This Row],[Implementing Partner]],CONCATENATE(Table[[#This Row],[Programme Partner]],"-",Table[[#This Row],[Implementing Partner]]),Table[[#This Row],[Programme Partner]]),"")</f>
        <v>IOM-SHUSHILAN</v>
      </c>
    </row>
    <row r="7590" spans="1:28" ht="16.5" customHeight="1">
      <c r="A7590" s="183"/>
      <c r="B7590" s="195" t="s">
        <v>5148</v>
      </c>
      <c r="C7590" s="198" t="s">
        <v>8341</v>
      </c>
      <c r="D7590" s="212" t="s">
        <v>5148</v>
      </c>
      <c r="E7590" s="269" t="s">
        <v>27</v>
      </c>
      <c r="F7590" s="195" t="s">
        <v>8012</v>
      </c>
      <c r="G7590" t="s">
        <v>8356</v>
      </c>
      <c r="H7590" s="195" t="str">
        <f>IFERROR(VLOOKUP(Table[[#This Row],[Activity Details of Assistance]],WHAT!E:F,2,FALSE),"")</f>
        <v># of FSM Site</v>
      </c>
      <c r="I7590" s="195"/>
      <c r="J7590">
        <v>2</v>
      </c>
      <c r="K7590" t="s">
        <v>8280</v>
      </c>
      <c r="L7590" s="306" t="s">
        <v>13</v>
      </c>
      <c r="M7590" t="s">
        <v>14</v>
      </c>
      <c r="N7590" t="s">
        <v>309</v>
      </c>
      <c r="O7590" t="s">
        <v>1606</v>
      </c>
      <c r="P7590" t="s">
        <v>4654</v>
      </c>
      <c r="Q7590" s="236">
        <v>44896</v>
      </c>
      <c r="R7590" s="236">
        <v>44986</v>
      </c>
      <c r="S7590" t="s">
        <v>8452</v>
      </c>
      <c r="T7590" s="196"/>
      <c r="U7590" s="196"/>
      <c r="V7590" s="196"/>
      <c r="W7590" s="196"/>
      <c r="X7590" s="222"/>
      <c r="Y7590" t="s">
        <v>8340</v>
      </c>
      <c r="Z7590">
        <v>1849719196</v>
      </c>
      <c r="AA7590" t="s">
        <v>8290</v>
      </c>
      <c r="AB7590" s="221" t="str">
        <f>_xlfn.IFNA(IF(Table[[#This Row],[Programme Partner]]&lt;&gt;Table[[#This Row],[Implementing Partner]],CONCATENATE(Table[[#This Row],[Programme Partner]],"-",Table[[#This Row],[Implementing Partner]]),Table[[#This Row],[Programme Partner]]),"")</f>
        <v>IOM-SHUSHILAN</v>
      </c>
    </row>
    <row r="7591" spans="1:28" ht="16.5" customHeight="1">
      <c r="A7591" s="183"/>
      <c r="B7591" s="195" t="s">
        <v>5148</v>
      </c>
      <c r="C7591" s="198" t="s">
        <v>8341</v>
      </c>
      <c r="D7591" s="212" t="s">
        <v>5148</v>
      </c>
      <c r="E7591" s="269" t="s">
        <v>27</v>
      </c>
      <c r="F7591" s="195" t="s">
        <v>8012</v>
      </c>
      <c r="G7591" t="s">
        <v>8362</v>
      </c>
      <c r="H7591" s="195" t="str">
        <f>IFERROR(VLOOKUP(Table[[#This Row],[Activity Details of Assistance]],WHAT!E:F,2,FALSE),"")</f>
        <v># of door</v>
      </c>
      <c r="I7591" s="195"/>
      <c r="J7591">
        <v>8</v>
      </c>
      <c r="K7591" t="s">
        <v>8280</v>
      </c>
      <c r="L7591" s="306" t="s">
        <v>13</v>
      </c>
      <c r="M7591" t="s">
        <v>14</v>
      </c>
      <c r="N7591" t="s">
        <v>309</v>
      </c>
      <c r="O7591" t="s">
        <v>1606</v>
      </c>
      <c r="P7591" t="s">
        <v>4654</v>
      </c>
      <c r="Q7591" s="236">
        <v>44896</v>
      </c>
      <c r="R7591" s="236">
        <v>44986</v>
      </c>
      <c r="S7591" t="s">
        <v>8452</v>
      </c>
      <c r="T7591" s="196"/>
      <c r="U7591" s="196"/>
      <c r="V7591" s="196"/>
      <c r="W7591" s="196"/>
      <c r="X7591" s="222"/>
      <c r="Y7591" t="s">
        <v>8340</v>
      </c>
      <c r="Z7591">
        <v>1849719196</v>
      </c>
      <c r="AA7591" t="s">
        <v>8290</v>
      </c>
      <c r="AB7591" s="221" t="str">
        <f>_xlfn.IFNA(IF(Table[[#This Row],[Programme Partner]]&lt;&gt;Table[[#This Row],[Implementing Partner]],CONCATENATE(Table[[#This Row],[Programme Partner]],"-",Table[[#This Row],[Implementing Partner]]),Table[[#This Row],[Programme Partner]]),"")</f>
        <v>IOM-SHUSHILAN</v>
      </c>
    </row>
    <row r="7592" spans="1:28" ht="16.5" customHeight="1">
      <c r="A7592" s="183"/>
      <c r="B7592" s="195" t="s">
        <v>5148</v>
      </c>
      <c r="C7592" s="198" t="s">
        <v>8341</v>
      </c>
      <c r="D7592" s="212" t="s">
        <v>5148</v>
      </c>
      <c r="E7592" s="269" t="s">
        <v>27</v>
      </c>
      <c r="F7592" s="195" t="s">
        <v>8012</v>
      </c>
      <c r="G7592" t="s">
        <v>8354</v>
      </c>
      <c r="H7592" s="195" t="str">
        <f>IFERROR(VLOOKUP(Table[[#This Row],[Activity Details of Assistance]],WHAT!E:F,2,FALSE),"")</f>
        <v># of door</v>
      </c>
      <c r="I7592" s="195"/>
      <c r="J7592">
        <v>10</v>
      </c>
      <c r="K7592" t="s">
        <v>8280</v>
      </c>
      <c r="L7592" s="306" t="s">
        <v>13</v>
      </c>
      <c r="M7592" t="s">
        <v>14</v>
      </c>
      <c r="N7592" t="s">
        <v>309</v>
      </c>
      <c r="O7592" t="s">
        <v>1606</v>
      </c>
      <c r="P7592" t="s">
        <v>4654</v>
      </c>
      <c r="Q7592" s="236">
        <v>44896</v>
      </c>
      <c r="R7592" s="236">
        <v>44986</v>
      </c>
      <c r="S7592" t="s">
        <v>8452</v>
      </c>
      <c r="T7592" s="196"/>
      <c r="U7592" s="196"/>
      <c r="V7592" s="196"/>
      <c r="W7592" s="196"/>
      <c r="X7592" s="222"/>
      <c r="Y7592" t="s">
        <v>8340</v>
      </c>
      <c r="Z7592">
        <v>1849719196</v>
      </c>
      <c r="AA7592" t="s">
        <v>8290</v>
      </c>
      <c r="AB7592" s="221" t="str">
        <f>_xlfn.IFNA(IF(Table[[#This Row],[Programme Partner]]&lt;&gt;Table[[#This Row],[Implementing Partner]],CONCATENATE(Table[[#This Row],[Programme Partner]],"-",Table[[#This Row],[Implementing Partner]]),Table[[#This Row],[Programme Partner]]),"")</f>
        <v>IOM-SHUSHILAN</v>
      </c>
    </row>
    <row r="7593" spans="1:28" ht="16.5" customHeight="1">
      <c r="A7593" s="183"/>
      <c r="B7593" s="195" t="s">
        <v>5148</v>
      </c>
      <c r="C7593" s="198" t="s">
        <v>8341</v>
      </c>
      <c r="D7593" s="212" t="s">
        <v>5148</v>
      </c>
      <c r="E7593" s="269" t="s">
        <v>27</v>
      </c>
      <c r="F7593" s="195" t="s">
        <v>8012</v>
      </c>
      <c r="G7593" t="s">
        <v>8586</v>
      </c>
      <c r="H7593" s="195" t="str">
        <f>IFERROR(VLOOKUP(Table[[#This Row],[Activity Details of Assistance]],WHAT!E:F,2,FALSE),"")</f>
        <v># of door</v>
      </c>
      <c r="I7593" s="195"/>
      <c r="J7593">
        <v>117</v>
      </c>
      <c r="K7593" t="s">
        <v>8280</v>
      </c>
      <c r="L7593" s="306" t="s">
        <v>13</v>
      </c>
      <c r="M7593" t="s">
        <v>14</v>
      </c>
      <c r="N7593" t="s">
        <v>309</v>
      </c>
      <c r="O7593" t="s">
        <v>1606</v>
      </c>
      <c r="P7593" t="s">
        <v>4654</v>
      </c>
      <c r="Q7593" s="236">
        <v>44896</v>
      </c>
      <c r="R7593" s="236">
        <v>44986</v>
      </c>
      <c r="S7593" t="s">
        <v>8452</v>
      </c>
      <c r="T7593" s="196"/>
      <c r="U7593" s="196"/>
      <c r="V7593" s="196"/>
      <c r="W7593" s="196"/>
      <c r="X7593" s="222"/>
      <c r="Y7593" t="s">
        <v>8340</v>
      </c>
      <c r="Z7593">
        <v>1849719196</v>
      </c>
      <c r="AA7593" t="s">
        <v>8290</v>
      </c>
      <c r="AB7593" s="221" t="str">
        <f>_xlfn.IFNA(IF(Table[[#This Row],[Programme Partner]]&lt;&gt;Table[[#This Row],[Implementing Partner]],CONCATENATE(Table[[#This Row],[Programme Partner]],"-",Table[[#This Row],[Implementing Partner]]),Table[[#This Row],[Programme Partner]]),"")</f>
        <v>IOM-SHUSHILAN</v>
      </c>
    </row>
    <row r="7594" spans="1:28" ht="16.5" customHeight="1">
      <c r="A7594" s="183"/>
      <c r="B7594" s="195" t="s">
        <v>5148</v>
      </c>
      <c r="C7594" s="198" t="s">
        <v>8341</v>
      </c>
      <c r="D7594" s="212" t="s">
        <v>5148</v>
      </c>
      <c r="E7594" s="269" t="s">
        <v>27</v>
      </c>
      <c r="F7594" s="195" t="s">
        <v>8012</v>
      </c>
      <c r="G7594" t="s">
        <v>8357</v>
      </c>
      <c r="H7594" s="195" t="str">
        <f>IFERROR(VLOOKUP(Table[[#This Row],[Activity Details of Assistance]],WHAT!E:F,2,FALSE),"")</f>
        <v># of door</v>
      </c>
      <c r="I7594" s="195"/>
      <c r="J7594">
        <v>366</v>
      </c>
      <c r="K7594" t="s">
        <v>8280</v>
      </c>
      <c r="L7594" s="306" t="s">
        <v>13</v>
      </c>
      <c r="M7594" t="s">
        <v>14</v>
      </c>
      <c r="N7594" t="s">
        <v>309</v>
      </c>
      <c r="O7594" t="s">
        <v>1606</v>
      </c>
      <c r="P7594" t="s">
        <v>4654</v>
      </c>
      <c r="Q7594" s="236">
        <v>44896</v>
      </c>
      <c r="R7594" s="236">
        <v>44986</v>
      </c>
      <c r="S7594" t="s">
        <v>8452</v>
      </c>
      <c r="T7594" s="196"/>
      <c r="U7594" s="196"/>
      <c r="V7594" s="196"/>
      <c r="W7594" s="196"/>
      <c r="X7594" s="222"/>
      <c r="Y7594" t="s">
        <v>8340</v>
      </c>
      <c r="Z7594">
        <v>1849719196</v>
      </c>
      <c r="AA7594" t="s">
        <v>8290</v>
      </c>
      <c r="AB7594" s="221" t="str">
        <f>_xlfn.IFNA(IF(Table[[#This Row],[Programme Partner]]&lt;&gt;Table[[#This Row],[Implementing Partner]],CONCATENATE(Table[[#This Row],[Programme Partner]],"-",Table[[#This Row],[Implementing Partner]]),Table[[#This Row],[Programme Partner]]),"")</f>
        <v>IOM-SHUSHILAN</v>
      </c>
    </row>
    <row r="7595" spans="1:28" ht="16.5" customHeight="1">
      <c r="A7595" s="183"/>
      <c r="B7595" s="195" t="s">
        <v>5148</v>
      </c>
      <c r="C7595" s="198" t="s">
        <v>8341</v>
      </c>
      <c r="D7595" s="212" t="s">
        <v>5148</v>
      </c>
      <c r="E7595" s="269" t="s">
        <v>27</v>
      </c>
      <c r="F7595" s="195" t="s">
        <v>8013</v>
      </c>
      <c r="G7595" t="s">
        <v>8317</v>
      </c>
      <c r="H7595" s="195" t="str">
        <f>IFERROR(VLOOKUP(Table[[#This Row],[Activity Details of Assistance]],WHAT!E:F,2,FALSE),"")</f>
        <v># of estimated persons reached by mass-media campaign</v>
      </c>
      <c r="I7595" s="195"/>
      <c r="J7595">
        <v>1</v>
      </c>
      <c r="K7595" t="s">
        <v>8280</v>
      </c>
      <c r="L7595" s="306" t="s">
        <v>13</v>
      </c>
      <c r="M7595" t="s">
        <v>14</v>
      </c>
      <c r="N7595" t="s">
        <v>309</v>
      </c>
      <c r="O7595" t="s">
        <v>1606</v>
      </c>
      <c r="P7595" t="s">
        <v>4654</v>
      </c>
      <c r="Q7595" s="236">
        <v>44896</v>
      </c>
      <c r="R7595" s="236">
        <v>44986</v>
      </c>
      <c r="S7595" t="s">
        <v>8452</v>
      </c>
      <c r="T7595" s="196"/>
      <c r="U7595" s="196"/>
      <c r="V7595" s="196"/>
      <c r="W7595" s="196"/>
      <c r="X7595" s="222"/>
      <c r="Y7595" t="s">
        <v>8340</v>
      </c>
      <c r="Z7595">
        <v>1849719196</v>
      </c>
      <c r="AA7595" t="s">
        <v>8290</v>
      </c>
      <c r="AB7595" s="221" t="str">
        <f>_xlfn.IFNA(IF(Table[[#This Row],[Programme Partner]]&lt;&gt;Table[[#This Row],[Implementing Partner]],CONCATENATE(Table[[#This Row],[Programme Partner]],"-",Table[[#This Row],[Implementing Partner]]),Table[[#This Row],[Programme Partner]]),"")</f>
        <v>IOM-SHUSHILAN</v>
      </c>
    </row>
    <row r="7596" spans="1:28" ht="16.5" customHeight="1">
      <c r="A7596" s="183"/>
      <c r="B7596" s="195" t="s">
        <v>5148</v>
      </c>
      <c r="C7596" s="198" t="s">
        <v>8341</v>
      </c>
      <c r="D7596" s="212" t="s">
        <v>5148</v>
      </c>
      <c r="E7596" s="269" t="s">
        <v>27</v>
      </c>
      <c r="F7596" s="195" t="s">
        <v>8013</v>
      </c>
      <c r="G7596" t="s">
        <v>8360</v>
      </c>
      <c r="H7596" s="195" t="str">
        <f>IFERROR(VLOOKUP(Table[[#This Row],[Activity Details of Assistance]],WHAT!E:F,2,FALSE),"")</f>
        <v># of household</v>
      </c>
      <c r="I7596" s="195"/>
      <c r="J7596">
        <v>5706</v>
      </c>
      <c r="K7596" t="s">
        <v>8280</v>
      </c>
      <c r="L7596" s="306" t="s">
        <v>13</v>
      </c>
      <c r="M7596" t="s">
        <v>14</v>
      </c>
      <c r="N7596" t="s">
        <v>309</v>
      </c>
      <c r="O7596" t="s">
        <v>1606</v>
      </c>
      <c r="P7596" t="s">
        <v>4654</v>
      </c>
      <c r="Q7596" s="236">
        <v>44896</v>
      </c>
      <c r="R7596" s="236">
        <v>44986</v>
      </c>
      <c r="S7596" t="s">
        <v>8452</v>
      </c>
      <c r="T7596" s="196"/>
      <c r="U7596" s="196"/>
      <c r="V7596" s="196"/>
      <c r="W7596" s="196"/>
      <c r="X7596" s="222"/>
      <c r="Y7596" t="s">
        <v>8340</v>
      </c>
      <c r="Z7596">
        <v>1849719196</v>
      </c>
      <c r="AA7596" t="s">
        <v>8290</v>
      </c>
      <c r="AB7596" s="221" t="str">
        <f>_xlfn.IFNA(IF(Table[[#This Row],[Programme Partner]]&lt;&gt;Table[[#This Row],[Implementing Partner]],CONCATENATE(Table[[#This Row],[Programme Partner]],"-",Table[[#This Row],[Implementing Partner]]),Table[[#This Row],[Programme Partner]]),"")</f>
        <v>IOM-SHUSHILAN</v>
      </c>
    </row>
    <row r="7597" spans="1:28" ht="16.5" customHeight="1">
      <c r="A7597" s="183"/>
      <c r="B7597" s="195" t="s">
        <v>5148</v>
      </c>
      <c r="C7597" s="198" t="s">
        <v>8341</v>
      </c>
      <c r="D7597" s="212" t="s">
        <v>5148</v>
      </c>
      <c r="E7597" s="269" t="s">
        <v>27</v>
      </c>
      <c r="F7597" s="195" t="s">
        <v>8014</v>
      </c>
      <c r="G7597" t="s">
        <v>8358</v>
      </c>
      <c r="H7597" s="195" t="str">
        <f>IFERROR(VLOOKUP(Table[[#This Row],[Activity Details of Assistance]],WHAT!E:F,2,FALSE),"")</f>
        <v># of campaign per camp </v>
      </c>
      <c r="I7597" s="195"/>
      <c r="J7597">
        <v>1</v>
      </c>
      <c r="K7597" t="s">
        <v>8280</v>
      </c>
      <c r="L7597" s="306" t="s">
        <v>13</v>
      </c>
      <c r="M7597" t="s">
        <v>14</v>
      </c>
      <c r="N7597" t="s">
        <v>309</v>
      </c>
      <c r="O7597" t="s">
        <v>1606</v>
      </c>
      <c r="P7597" t="s">
        <v>4654</v>
      </c>
      <c r="Q7597" s="236">
        <v>44896</v>
      </c>
      <c r="R7597" s="236">
        <v>44986</v>
      </c>
      <c r="S7597" t="s">
        <v>8452</v>
      </c>
      <c r="T7597" s="196"/>
      <c r="U7597" s="196"/>
      <c r="V7597" s="196"/>
      <c r="W7597" s="196"/>
      <c r="X7597" s="222"/>
      <c r="Y7597" t="s">
        <v>8340</v>
      </c>
      <c r="Z7597">
        <v>1849719196</v>
      </c>
      <c r="AA7597" t="s">
        <v>8290</v>
      </c>
      <c r="AB7597" s="221" t="str">
        <f>_xlfn.IFNA(IF(Table[[#This Row],[Programme Partner]]&lt;&gt;Table[[#This Row],[Implementing Partner]],CONCATENATE(Table[[#This Row],[Programme Partner]],"-",Table[[#This Row],[Implementing Partner]]),Table[[#This Row],[Programme Partner]]),"")</f>
        <v>IOM-SHUSHILAN</v>
      </c>
    </row>
    <row r="7598" spans="1:28" ht="16.5" customHeight="1">
      <c r="A7598" s="183"/>
      <c r="B7598" s="195" t="s">
        <v>5148</v>
      </c>
      <c r="C7598" s="198" t="s">
        <v>8341</v>
      </c>
      <c r="D7598" s="212" t="s">
        <v>5148</v>
      </c>
      <c r="E7598" s="269" t="s">
        <v>27</v>
      </c>
      <c r="F7598" s="195" t="s">
        <v>8014</v>
      </c>
      <c r="G7598" s="103" t="s">
        <v>8361</v>
      </c>
      <c r="H7598" s="195" t="str">
        <f>IFERROR(VLOOKUP(Table[[#This Row],[Activity Details of Assistance]],WHAT!E:F,2,FALSE),"")</f>
        <v># of plant</v>
      </c>
      <c r="I7598" s="195"/>
      <c r="J7598">
        <v>3</v>
      </c>
      <c r="K7598" t="s">
        <v>8280</v>
      </c>
      <c r="L7598" s="306" t="s">
        <v>13</v>
      </c>
      <c r="M7598" t="s">
        <v>14</v>
      </c>
      <c r="N7598" t="s">
        <v>309</v>
      </c>
      <c r="O7598" t="s">
        <v>1606</v>
      </c>
      <c r="P7598" t="s">
        <v>4654</v>
      </c>
      <c r="Q7598" s="236">
        <v>44896</v>
      </c>
      <c r="R7598" s="236">
        <v>44986</v>
      </c>
      <c r="S7598" t="s">
        <v>8452</v>
      </c>
      <c r="T7598" s="196"/>
      <c r="U7598" s="196"/>
      <c r="V7598" s="196"/>
      <c r="W7598" s="196"/>
      <c r="X7598" s="222"/>
      <c r="Y7598" t="s">
        <v>8340</v>
      </c>
      <c r="Z7598">
        <v>1849719196</v>
      </c>
      <c r="AA7598" t="s">
        <v>8290</v>
      </c>
      <c r="AB7598" s="221" t="str">
        <f>_xlfn.IFNA(IF(Table[[#This Row],[Programme Partner]]&lt;&gt;Table[[#This Row],[Implementing Partner]],CONCATENATE(Table[[#This Row],[Programme Partner]],"-",Table[[#This Row],[Implementing Partner]]),Table[[#This Row],[Programme Partner]]),"")</f>
        <v>IOM-SHUSHILAN</v>
      </c>
    </row>
    <row r="7599" spans="1:28" ht="16.5" customHeight="1">
      <c r="A7599" s="183"/>
      <c r="B7599" s="195" t="s">
        <v>5039</v>
      </c>
      <c r="C7599" s="198" t="s">
        <v>5039</v>
      </c>
      <c r="D7599" s="212" t="s">
        <v>8455</v>
      </c>
      <c r="E7599" s="269" t="s">
        <v>27</v>
      </c>
      <c r="F7599" s="195" t="s">
        <v>8011</v>
      </c>
      <c r="G7599" t="s">
        <v>8584</v>
      </c>
      <c r="H7599" s="195" t="str">
        <f>IFERROR(VLOOKUP(Table[[#This Row],[Activity Details of Assistance]],WHAT!E:F,2,FALSE),"")</f>
        <v># of tube well</v>
      </c>
      <c r="I7599" s="195"/>
      <c r="J7599">
        <v>664</v>
      </c>
      <c r="K7599" t="s">
        <v>8280</v>
      </c>
      <c r="L7599" s="306" t="s">
        <v>13</v>
      </c>
      <c r="M7599" t="s">
        <v>14</v>
      </c>
      <c r="N7599" t="s">
        <v>309</v>
      </c>
      <c r="O7599" t="s">
        <v>1606</v>
      </c>
      <c r="P7599" t="s">
        <v>4662</v>
      </c>
      <c r="Q7599" s="236">
        <v>44896</v>
      </c>
      <c r="R7599" s="236">
        <v>44986</v>
      </c>
      <c r="S7599" t="s">
        <v>8452</v>
      </c>
      <c r="T7599" s="196"/>
      <c r="U7599" s="196"/>
      <c r="V7599" s="196"/>
      <c r="W7599" s="196"/>
      <c r="X7599" s="222"/>
      <c r="Y7599" t="s">
        <v>8636</v>
      </c>
      <c r="Z7599">
        <v>1777773726</v>
      </c>
      <c r="AA7599" t="s">
        <v>8522</v>
      </c>
      <c r="AB7599" s="221" t="str">
        <f>_xlfn.IFNA(IF(Table[[#This Row],[Programme Partner]]&lt;&gt;Table[[#This Row],[Implementing Partner]],CONCATENATE(Table[[#This Row],[Programme Partner]],"-",Table[[#This Row],[Implementing Partner]]),Table[[#This Row],[Programme Partner]]),"")</f>
        <v>CARE</v>
      </c>
    </row>
    <row r="7600" spans="1:28" ht="16.5" customHeight="1">
      <c r="A7600" s="183"/>
      <c r="B7600" s="195" t="s">
        <v>5039</v>
      </c>
      <c r="C7600" s="198" t="s">
        <v>5039</v>
      </c>
      <c r="D7600" s="212" t="s">
        <v>8455</v>
      </c>
      <c r="E7600" s="269" t="s">
        <v>27</v>
      </c>
      <c r="F7600" s="195" t="s">
        <v>8011</v>
      </c>
      <c r="G7600" t="s">
        <v>8355</v>
      </c>
      <c r="H7600" s="195" t="str">
        <f>IFERROR(VLOOKUP(Table[[#This Row],[Activity Details of Assistance]],WHAT!E:F,2,FALSE),"")</f>
        <v># of water network</v>
      </c>
      <c r="I7600" s="195"/>
      <c r="J7600">
        <v>15</v>
      </c>
      <c r="K7600" t="s">
        <v>8280</v>
      </c>
      <c r="L7600" s="306" t="s">
        <v>13</v>
      </c>
      <c r="M7600" t="s">
        <v>14</v>
      </c>
      <c r="N7600" t="s">
        <v>309</v>
      </c>
      <c r="O7600" t="s">
        <v>1606</v>
      </c>
      <c r="P7600" t="s">
        <v>4662</v>
      </c>
      <c r="Q7600" s="236">
        <v>44896</v>
      </c>
      <c r="R7600" s="236">
        <v>44986</v>
      </c>
      <c r="S7600" t="s">
        <v>8452</v>
      </c>
      <c r="T7600" s="196"/>
      <c r="U7600" s="196"/>
      <c r="V7600" s="196"/>
      <c r="W7600" s="196"/>
      <c r="X7600" s="222"/>
      <c r="Y7600" t="s">
        <v>8636</v>
      </c>
      <c r="Z7600">
        <v>1777773726</v>
      </c>
      <c r="AA7600" t="s">
        <v>8522</v>
      </c>
      <c r="AB7600" s="221" t="str">
        <f>_xlfn.IFNA(IF(Table[[#This Row],[Programme Partner]]&lt;&gt;Table[[#This Row],[Implementing Partner]],CONCATENATE(Table[[#This Row],[Programme Partner]],"-",Table[[#This Row],[Implementing Partner]]),Table[[#This Row],[Programme Partner]]),"")</f>
        <v>CARE</v>
      </c>
    </row>
    <row r="7601" spans="1:28" ht="16.5" customHeight="1">
      <c r="A7601" s="183"/>
      <c r="B7601" s="195" t="s">
        <v>5039</v>
      </c>
      <c r="C7601" s="198" t="s">
        <v>5039</v>
      </c>
      <c r="D7601" s="212" t="s">
        <v>8455</v>
      </c>
      <c r="E7601" s="269" t="s">
        <v>27</v>
      </c>
      <c r="F7601" s="195" t="s">
        <v>8012</v>
      </c>
      <c r="G7601" t="s">
        <v>8585</v>
      </c>
      <c r="H7601" s="195" t="str">
        <f>IFERROR(VLOOKUP(Table[[#This Row],[Activity Details of Assistance]],WHAT!E:F,2,FALSE),"")</f>
        <v xml:space="preserve"># of door </v>
      </c>
      <c r="I7601" s="195"/>
      <c r="J7601">
        <v>360</v>
      </c>
      <c r="K7601" t="s">
        <v>8280</v>
      </c>
      <c r="L7601" s="306" t="s">
        <v>13</v>
      </c>
      <c r="M7601" t="s">
        <v>14</v>
      </c>
      <c r="N7601" t="s">
        <v>309</v>
      </c>
      <c r="O7601" t="s">
        <v>1606</v>
      </c>
      <c r="P7601" t="s">
        <v>4662</v>
      </c>
      <c r="Q7601" s="236">
        <v>44896</v>
      </c>
      <c r="R7601" s="236">
        <v>44986</v>
      </c>
      <c r="S7601" t="s">
        <v>8452</v>
      </c>
      <c r="T7601" s="196"/>
      <c r="U7601" s="196"/>
      <c r="V7601" s="196"/>
      <c r="W7601" s="196"/>
      <c r="X7601" s="222"/>
      <c r="Y7601" t="s">
        <v>8636</v>
      </c>
      <c r="Z7601">
        <v>1777773726</v>
      </c>
      <c r="AA7601" t="s">
        <v>8522</v>
      </c>
      <c r="AB7601" s="221" t="str">
        <f>_xlfn.IFNA(IF(Table[[#This Row],[Programme Partner]]&lt;&gt;Table[[#This Row],[Implementing Partner]],CONCATENATE(Table[[#This Row],[Programme Partner]],"-",Table[[#This Row],[Implementing Partner]]),Table[[#This Row],[Programme Partner]]),"")</f>
        <v>CARE</v>
      </c>
    </row>
    <row r="7602" spans="1:28" ht="16.5" customHeight="1">
      <c r="A7602" s="183"/>
      <c r="B7602" s="195" t="s">
        <v>5039</v>
      </c>
      <c r="C7602" s="198" t="s">
        <v>5039</v>
      </c>
      <c r="D7602" s="212" t="s">
        <v>8455</v>
      </c>
      <c r="E7602" s="269" t="s">
        <v>27</v>
      </c>
      <c r="F7602" s="195" t="s">
        <v>8012</v>
      </c>
      <c r="G7602" t="s">
        <v>8359</v>
      </c>
      <c r="H7602" s="195" t="str">
        <f>IFERROR(VLOOKUP(Table[[#This Row],[Activity Details of Assistance]],WHAT!E:F,2,FALSE),"")</f>
        <v># of FSM Site</v>
      </c>
      <c r="I7602" s="195"/>
      <c r="J7602">
        <v>22</v>
      </c>
      <c r="K7602" t="s">
        <v>8280</v>
      </c>
      <c r="L7602" s="306" t="s">
        <v>13</v>
      </c>
      <c r="M7602" t="s">
        <v>14</v>
      </c>
      <c r="N7602" t="s">
        <v>309</v>
      </c>
      <c r="O7602" t="s">
        <v>1606</v>
      </c>
      <c r="P7602" t="s">
        <v>4662</v>
      </c>
      <c r="Q7602" s="236">
        <v>44896</v>
      </c>
      <c r="R7602" s="236">
        <v>44986</v>
      </c>
      <c r="S7602" t="s">
        <v>8452</v>
      </c>
      <c r="T7602" s="196"/>
      <c r="U7602" s="196"/>
      <c r="V7602" s="196"/>
      <c r="W7602" s="196"/>
      <c r="X7602" s="222"/>
      <c r="Y7602" t="s">
        <v>8636</v>
      </c>
      <c r="Z7602">
        <v>1777773726</v>
      </c>
      <c r="AA7602" t="s">
        <v>8522</v>
      </c>
      <c r="AB7602" s="221" t="str">
        <f>_xlfn.IFNA(IF(Table[[#This Row],[Programme Partner]]&lt;&gt;Table[[#This Row],[Implementing Partner]],CONCATENATE(Table[[#This Row],[Programme Partner]],"-",Table[[#This Row],[Implementing Partner]]),Table[[#This Row],[Programme Partner]]),"")</f>
        <v>CARE</v>
      </c>
    </row>
    <row r="7603" spans="1:28" ht="16.5" customHeight="1">
      <c r="A7603" s="183"/>
      <c r="B7603" s="195" t="s">
        <v>5039</v>
      </c>
      <c r="C7603" s="198" t="s">
        <v>5039</v>
      </c>
      <c r="D7603" s="212" t="s">
        <v>8455</v>
      </c>
      <c r="E7603" s="269" t="s">
        <v>27</v>
      </c>
      <c r="F7603" s="195" t="s">
        <v>8012</v>
      </c>
      <c r="G7603" t="s">
        <v>8586</v>
      </c>
      <c r="H7603" s="195" t="str">
        <f>IFERROR(VLOOKUP(Table[[#This Row],[Activity Details of Assistance]],WHAT!E:F,2,FALSE),"")</f>
        <v># of door</v>
      </c>
      <c r="I7603" s="195"/>
      <c r="J7603">
        <v>579</v>
      </c>
      <c r="K7603" t="s">
        <v>8280</v>
      </c>
      <c r="L7603" s="306" t="s">
        <v>13</v>
      </c>
      <c r="M7603" t="s">
        <v>14</v>
      </c>
      <c r="N7603" t="s">
        <v>309</v>
      </c>
      <c r="O7603" t="s">
        <v>1606</v>
      </c>
      <c r="P7603" t="s">
        <v>4662</v>
      </c>
      <c r="Q7603" s="236">
        <v>44896</v>
      </c>
      <c r="R7603" s="236">
        <v>44986</v>
      </c>
      <c r="S7603" t="s">
        <v>8452</v>
      </c>
      <c r="T7603" s="196"/>
      <c r="U7603" s="196"/>
      <c r="V7603" s="196"/>
      <c r="W7603" s="196"/>
      <c r="X7603" s="222"/>
      <c r="Y7603" t="s">
        <v>8636</v>
      </c>
      <c r="Z7603">
        <v>1777773726</v>
      </c>
      <c r="AA7603" t="s">
        <v>8522</v>
      </c>
      <c r="AB7603" s="221" t="str">
        <f>_xlfn.IFNA(IF(Table[[#This Row],[Programme Partner]]&lt;&gt;Table[[#This Row],[Implementing Partner]],CONCATENATE(Table[[#This Row],[Programme Partner]],"-",Table[[#This Row],[Implementing Partner]]),Table[[#This Row],[Programme Partner]]),"")</f>
        <v>CARE</v>
      </c>
    </row>
    <row r="7604" spans="1:28" ht="16.5" customHeight="1">
      <c r="A7604" s="183"/>
      <c r="B7604" s="195" t="s">
        <v>5039</v>
      </c>
      <c r="C7604" s="198" t="s">
        <v>5039</v>
      </c>
      <c r="D7604" s="212" t="s">
        <v>8455</v>
      </c>
      <c r="E7604" s="269" t="s">
        <v>27</v>
      </c>
      <c r="F7604" s="195" t="s">
        <v>8013</v>
      </c>
      <c r="G7604" t="s">
        <v>8313</v>
      </c>
      <c r="H7604" s="195" t="str">
        <f>IFERROR(VLOOKUP(Table[[#This Row],[Activity Details of Assistance]],WHAT!E:F,2,FALSE),"")</f>
        <v># of HP sessions at community level</v>
      </c>
      <c r="I7604" s="195"/>
      <c r="J7604">
        <v>2504</v>
      </c>
      <c r="K7604" t="s">
        <v>8280</v>
      </c>
      <c r="L7604" s="306" t="s">
        <v>13</v>
      </c>
      <c r="M7604" t="s">
        <v>14</v>
      </c>
      <c r="N7604" t="s">
        <v>309</v>
      </c>
      <c r="O7604" t="s">
        <v>1606</v>
      </c>
      <c r="P7604" t="s">
        <v>4662</v>
      </c>
      <c r="Q7604" s="236">
        <v>44896</v>
      </c>
      <c r="R7604" s="236">
        <v>44986</v>
      </c>
      <c r="S7604" t="s">
        <v>8452</v>
      </c>
      <c r="T7604" s="196"/>
      <c r="U7604" s="196"/>
      <c r="V7604" s="196"/>
      <c r="W7604" s="196"/>
      <c r="X7604" s="222"/>
      <c r="Y7604" t="s">
        <v>8636</v>
      </c>
      <c r="Z7604">
        <v>1777773726</v>
      </c>
      <c r="AA7604" t="s">
        <v>8522</v>
      </c>
      <c r="AB7604" s="221" t="str">
        <f>_xlfn.IFNA(IF(Table[[#This Row],[Programme Partner]]&lt;&gt;Table[[#This Row],[Implementing Partner]],CONCATENATE(Table[[#This Row],[Programme Partner]],"-",Table[[#This Row],[Implementing Partner]]),Table[[#This Row],[Programme Partner]]),"")</f>
        <v>CARE</v>
      </c>
    </row>
    <row r="7605" spans="1:28" ht="16.5" customHeight="1">
      <c r="A7605" s="183"/>
      <c r="B7605" s="195" t="s">
        <v>5039</v>
      </c>
      <c r="C7605" s="198" t="s">
        <v>5039</v>
      </c>
      <c r="D7605" s="212" t="s">
        <v>8455</v>
      </c>
      <c r="E7605" s="269" t="s">
        <v>27</v>
      </c>
      <c r="F7605" s="195" t="s">
        <v>8014</v>
      </c>
      <c r="G7605" s="103" t="s">
        <v>8361</v>
      </c>
      <c r="H7605" s="195" t="str">
        <f>IFERROR(VLOOKUP(Table[[#This Row],[Activity Details of Assistance]],WHAT!E:F,2,FALSE),"")</f>
        <v># of plant</v>
      </c>
      <c r="I7605" s="195"/>
      <c r="J7605">
        <v>5</v>
      </c>
      <c r="K7605" t="s">
        <v>8280</v>
      </c>
      <c r="L7605" s="306" t="s">
        <v>13</v>
      </c>
      <c r="M7605" t="s">
        <v>14</v>
      </c>
      <c r="N7605" t="s">
        <v>309</v>
      </c>
      <c r="O7605" t="s">
        <v>1606</v>
      </c>
      <c r="P7605" t="s">
        <v>4662</v>
      </c>
      <c r="Q7605" s="236">
        <v>44896</v>
      </c>
      <c r="R7605" s="236">
        <v>44986</v>
      </c>
      <c r="S7605" t="s">
        <v>8452</v>
      </c>
      <c r="T7605" s="196"/>
      <c r="U7605" s="196"/>
      <c r="V7605" s="196"/>
      <c r="W7605" s="196"/>
      <c r="X7605" s="222"/>
      <c r="Y7605" t="s">
        <v>8636</v>
      </c>
      <c r="Z7605">
        <v>1777773726</v>
      </c>
      <c r="AA7605" t="s">
        <v>8522</v>
      </c>
      <c r="AB7605" s="221" t="str">
        <f>_xlfn.IFNA(IF(Table[[#This Row],[Programme Partner]]&lt;&gt;Table[[#This Row],[Implementing Partner]],CONCATENATE(Table[[#This Row],[Programme Partner]],"-",Table[[#This Row],[Implementing Partner]]),Table[[#This Row],[Programme Partner]]),"")</f>
        <v>CARE</v>
      </c>
    </row>
    <row r="7606" spans="1:28" ht="16.5" customHeight="1">
      <c r="A7606" s="183"/>
      <c r="B7606" s="195" t="s">
        <v>8346</v>
      </c>
      <c r="C7606" s="198" t="s">
        <v>8346</v>
      </c>
      <c r="D7606" s="197" t="s">
        <v>5058</v>
      </c>
      <c r="E7606" s="269" t="s">
        <v>27</v>
      </c>
      <c r="F7606" s="195" t="s">
        <v>8011</v>
      </c>
      <c r="G7606" t="s">
        <v>8584</v>
      </c>
      <c r="H7606" s="195" t="str">
        <f>IFERROR(VLOOKUP(Table[[#This Row],[Activity Details of Assistance]],WHAT!E:F,2,FALSE),"")</f>
        <v># of tube well</v>
      </c>
      <c r="I7606" s="195"/>
      <c r="J7606">
        <v>34</v>
      </c>
      <c r="K7606" t="s">
        <v>8280</v>
      </c>
      <c r="L7606" s="306" t="s">
        <v>13</v>
      </c>
      <c r="M7606" t="s">
        <v>14</v>
      </c>
      <c r="N7606" t="s">
        <v>309</v>
      </c>
      <c r="O7606" t="s">
        <v>1606</v>
      </c>
      <c r="P7606" t="s">
        <v>6478</v>
      </c>
      <c r="Q7606" s="236">
        <v>44926</v>
      </c>
      <c r="R7606" s="236">
        <v>45261</v>
      </c>
      <c r="S7606" t="s">
        <v>8452</v>
      </c>
      <c r="T7606" s="196"/>
      <c r="U7606" s="196"/>
      <c r="V7606" s="196"/>
      <c r="W7606" s="196"/>
      <c r="X7606" s="222"/>
      <c r="Y7606" t="s">
        <v>8575</v>
      </c>
      <c r="Z7606">
        <v>1681597433</v>
      </c>
      <c r="AA7606" t="s">
        <v>8576</v>
      </c>
      <c r="AB7606" s="221" t="str">
        <f>_xlfn.IFNA(IF(Table[[#This Row],[Programme Partner]]&lt;&gt;Table[[#This Row],[Implementing Partner]],CONCATENATE(Table[[#This Row],[Programme Partner]],"-",Table[[#This Row],[Implementing Partner]]),Table[[#This Row],[Programme Partner]]),"")</f>
        <v>GREEN HILL</v>
      </c>
    </row>
    <row r="7607" spans="1:28" ht="16.5" customHeight="1">
      <c r="A7607" s="183"/>
      <c r="B7607" s="195" t="s">
        <v>8346</v>
      </c>
      <c r="C7607" s="198" t="s">
        <v>8346</v>
      </c>
      <c r="D7607" s="197" t="s">
        <v>5058</v>
      </c>
      <c r="E7607" s="269" t="s">
        <v>27</v>
      </c>
      <c r="F7607" s="195" t="s">
        <v>8011</v>
      </c>
      <c r="G7607" t="s">
        <v>8318</v>
      </c>
      <c r="H7607" s="195" t="str">
        <f>IFERROR(VLOOKUP(Table[[#This Row],[Activity Details of Assistance]],WHAT!E:F,2,FALSE),"")</f>
        <v># of household</v>
      </c>
      <c r="I7607" s="195"/>
      <c r="J7607">
        <v>2876</v>
      </c>
      <c r="K7607" t="s">
        <v>8280</v>
      </c>
      <c r="L7607" s="306" t="s">
        <v>13</v>
      </c>
      <c r="M7607" t="s">
        <v>14</v>
      </c>
      <c r="N7607" t="s">
        <v>309</v>
      </c>
      <c r="O7607" t="s">
        <v>1606</v>
      </c>
      <c r="P7607" t="s">
        <v>6478</v>
      </c>
      <c r="Q7607" s="236">
        <v>44926</v>
      </c>
      <c r="R7607" s="236">
        <v>45261</v>
      </c>
      <c r="S7607" t="s">
        <v>8452</v>
      </c>
      <c r="T7607" s="196"/>
      <c r="U7607" s="196"/>
      <c r="V7607" s="196"/>
      <c r="W7607" s="196"/>
      <c r="X7607" s="222"/>
      <c r="Y7607" t="s">
        <v>8575</v>
      </c>
      <c r="Z7607">
        <v>1681597433</v>
      </c>
      <c r="AA7607" t="s">
        <v>8576</v>
      </c>
      <c r="AB7607" s="221" t="str">
        <f>_xlfn.IFNA(IF(Table[[#This Row],[Programme Partner]]&lt;&gt;Table[[#This Row],[Implementing Partner]],CONCATENATE(Table[[#This Row],[Programme Partner]],"-",Table[[#This Row],[Implementing Partner]]),Table[[#This Row],[Programme Partner]]),"")</f>
        <v>GREEN HILL</v>
      </c>
    </row>
    <row r="7608" spans="1:28" ht="16.5" customHeight="1">
      <c r="A7608" s="183"/>
      <c r="B7608" s="195" t="s">
        <v>8346</v>
      </c>
      <c r="C7608" s="198" t="s">
        <v>8346</v>
      </c>
      <c r="D7608" s="197" t="s">
        <v>5058</v>
      </c>
      <c r="E7608" s="269" t="s">
        <v>27</v>
      </c>
      <c r="F7608" s="195" t="s">
        <v>8012</v>
      </c>
      <c r="G7608" t="s">
        <v>8585</v>
      </c>
      <c r="H7608" s="195" t="str">
        <f>IFERROR(VLOOKUP(Table[[#This Row],[Activity Details of Assistance]],WHAT!E:F,2,FALSE),"")</f>
        <v xml:space="preserve"># of door </v>
      </c>
      <c r="I7608" s="195"/>
      <c r="J7608">
        <v>30</v>
      </c>
      <c r="K7608" t="s">
        <v>8280</v>
      </c>
      <c r="L7608" s="306" t="s">
        <v>13</v>
      </c>
      <c r="M7608" t="s">
        <v>14</v>
      </c>
      <c r="N7608" t="s">
        <v>309</v>
      </c>
      <c r="O7608" t="s">
        <v>1606</v>
      </c>
      <c r="P7608" t="s">
        <v>6478</v>
      </c>
      <c r="Q7608" s="236">
        <v>44926</v>
      </c>
      <c r="R7608" s="236">
        <v>45261</v>
      </c>
      <c r="S7608" t="s">
        <v>8452</v>
      </c>
      <c r="T7608" s="196"/>
      <c r="U7608" s="196"/>
      <c r="V7608" s="196"/>
      <c r="W7608" s="196"/>
      <c r="X7608" s="222"/>
      <c r="Y7608" t="s">
        <v>8575</v>
      </c>
      <c r="Z7608">
        <v>1681597433</v>
      </c>
      <c r="AA7608" t="s">
        <v>8576</v>
      </c>
      <c r="AB7608" s="221" t="str">
        <f>_xlfn.IFNA(IF(Table[[#This Row],[Programme Partner]]&lt;&gt;Table[[#This Row],[Implementing Partner]],CONCATENATE(Table[[#This Row],[Programme Partner]],"-",Table[[#This Row],[Implementing Partner]]),Table[[#This Row],[Programme Partner]]),"")</f>
        <v>GREEN HILL</v>
      </c>
    </row>
    <row r="7609" spans="1:28" ht="16.5" customHeight="1">
      <c r="A7609" s="183"/>
      <c r="B7609" s="195" t="s">
        <v>8346</v>
      </c>
      <c r="C7609" s="198" t="s">
        <v>8346</v>
      </c>
      <c r="D7609" s="197" t="s">
        <v>5058</v>
      </c>
      <c r="E7609" s="269" t="s">
        <v>27</v>
      </c>
      <c r="F7609" s="195" t="s">
        <v>8012</v>
      </c>
      <c r="G7609" t="s">
        <v>8586</v>
      </c>
      <c r="H7609" s="195" t="str">
        <f>IFERROR(VLOOKUP(Table[[#This Row],[Activity Details of Assistance]],WHAT!E:F,2,FALSE),"")</f>
        <v># of door</v>
      </c>
      <c r="I7609" s="195"/>
      <c r="J7609">
        <v>46</v>
      </c>
      <c r="K7609" t="s">
        <v>8280</v>
      </c>
      <c r="L7609" s="306" t="s">
        <v>13</v>
      </c>
      <c r="M7609" t="s">
        <v>14</v>
      </c>
      <c r="N7609" t="s">
        <v>309</v>
      </c>
      <c r="O7609" t="s">
        <v>1606</v>
      </c>
      <c r="P7609" t="s">
        <v>6478</v>
      </c>
      <c r="Q7609" s="236">
        <v>44926</v>
      </c>
      <c r="R7609" s="236">
        <v>45261</v>
      </c>
      <c r="S7609" t="s">
        <v>8452</v>
      </c>
      <c r="T7609" s="196"/>
      <c r="U7609" s="196"/>
      <c r="V7609" s="196"/>
      <c r="W7609" s="196"/>
      <c r="X7609" s="222"/>
      <c r="Y7609" t="s">
        <v>8575</v>
      </c>
      <c r="Z7609">
        <v>1681597433</v>
      </c>
      <c r="AA7609" t="s">
        <v>8576</v>
      </c>
      <c r="AB7609" s="221" t="str">
        <f>_xlfn.IFNA(IF(Table[[#This Row],[Programme Partner]]&lt;&gt;Table[[#This Row],[Implementing Partner]],CONCATENATE(Table[[#This Row],[Programme Partner]],"-",Table[[#This Row],[Implementing Partner]]),Table[[#This Row],[Programme Partner]]),"")</f>
        <v>GREEN HILL</v>
      </c>
    </row>
    <row r="7610" spans="1:28" ht="16.5" customHeight="1">
      <c r="A7610" s="183"/>
      <c r="B7610" s="195" t="s">
        <v>8346</v>
      </c>
      <c r="C7610" s="198" t="s">
        <v>8346</v>
      </c>
      <c r="D7610" s="197" t="s">
        <v>5058</v>
      </c>
      <c r="E7610" s="269" t="s">
        <v>27</v>
      </c>
      <c r="F7610" s="195" t="s">
        <v>8012</v>
      </c>
      <c r="G7610" t="s">
        <v>8357</v>
      </c>
      <c r="H7610" s="195" t="str">
        <f>IFERROR(VLOOKUP(Table[[#This Row],[Activity Details of Assistance]],WHAT!E:F,2,FALSE),"")</f>
        <v># of door</v>
      </c>
      <c r="I7610" s="195"/>
      <c r="J7610">
        <v>70</v>
      </c>
      <c r="K7610" t="s">
        <v>8280</v>
      </c>
      <c r="L7610" s="306" t="s">
        <v>13</v>
      </c>
      <c r="M7610" t="s">
        <v>14</v>
      </c>
      <c r="N7610" t="s">
        <v>309</v>
      </c>
      <c r="O7610" t="s">
        <v>1606</v>
      </c>
      <c r="P7610" t="s">
        <v>6478</v>
      </c>
      <c r="Q7610" s="236">
        <v>44926</v>
      </c>
      <c r="R7610" s="236">
        <v>45261</v>
      </c>
      <c r="S7610" t="s">
        <v>8452</v>
      </c>
      <c r="T7610" s="196"/>
      <c r="U7610" s="196"/>
      <c r="V7610" s="196"/>
      <c r="W7610" s="196"/>
      <c r="X7610" s="222"/>
      <c r="Y7610" t="s">
        <v>8575</v>
      </c>
      <c r="Z7610">
        <v>1681597433</v>
      </c>
      <c r="AA7610" t="s">
        <v>8576</v>
      </c>
      <c r="AB7610" s="221" t="str">
        <f>_xlfn.IFNA(IF(Table[[#This Row],[Programme Partner]]&lt;&gt;Table[[#This Row],[Implementing Partner]],CONCATENATE(Table[[#This Row],[Programme Partner]],"-",Table[[#This Row],[Implementing Partner]]),Table[[#This Row],[Programme Partner]]),"")</f>
        <v>GREEN HILL</v>
      </c>
    </row>
    <row r="7611" spans="1:28" ht="16.5" customHeight="1">
      <c r="A7611" s="183"/>
      <c r="B7611" s="195" t="s">
        <v>8346</v>
      </c>
      <c r="C7611" s="198" t="s">
        <v>8346</v>
      </c>
      <c r="D7611" s="197" t="s">
        <v>5058</v>
      </c>
      <c r="E7611" s="269" t="s">
        <v>27</v>
      </c>
      <c r="F7611" s="195" t="s">
        <v>8013</v>
      </c>
      <c r="G7611" t="s">
        <v>8313</v>
      </c>
      <c r="H7611" s="195" t="str">
        <f>IFERROR(VLOOKUP(Table[[#This Row],[Activity Details of Assistance]],WHAT!E:F,2,FALSE),"")</f>
        <v># of HP sessions at community level</v>
      </c>
      <c r="I7611" s="195"/>
      <c r="J7611">
        <v>71</v>
      </c>
      <c r="K7611" t="s">
        <v>8280</v>
      </c>
      <c r="L7611" s="306" t="s">
        <v>13</v>
      </c>
      <c r="M7611" t="s">
        <v>14</v>
      </c>
      <c r="N7611" t="s">
        <v>309</v>
      </c>
      <c r="O7611" t="s">
        <v>1606</v>
      </c>
      <c r="P7611" t="s">
        <v>6478</v>
      </c>
      <c r="Q7611" s="236">
        <v>44926</v>
      </c>
      <c r="R7611" s="236">
        <v>45261</v>
      </c>
      <c r="S7611" t="s">
        <v>8452</v>
      </c>
      <c r="T7611" s="196"/>
      <c r="U7611" s="196"/>
      <c r="V7611" s="196"/>
      <c r="W7611" s="196"/>
      <c r="X7611" s="222"/>
      <c r="Y7611" t="s">
        <v>8575</v>
      </c>
      <c r="Z7611">
        <v>1681597433</v>
      </c>
      <c r="AA7611" t="s">
        <v>8576</v>
      </c>
      <c r="AB7611" s="221" t="str">
        <f>_xlfn.IFNA(IF(Table[[#This Row],[Programme Partner]]&lt;&gt;Table[[#This Row],[Implementing Partner]],CONCATENATE(Table[[#This Row],[Programme Partner]],"-",Table[[#This Row],[Implementing Partner]]),Table[[#This Row],[Programme Partner]]),"")</f>
        <v>GREEN HILL</v>
      </c>
    </row>
    <row r="7612" spans="1:28" ht="16.5" customHeight="1">
      <c r="A7612" s="183"/>
      <c r="B7612" s="195" t="s">
        <v>8346</v>
      </c>
      <c r="C7612" s="198" t="s">
        <v>8346</v>
      </c>
      <c r="D7612" s="197" t="s">
        <v>5058</v>
      </c>
      <c r="E7612" s="269" t="s">
        <v>27</v>
      </c>
      <c r="F7612" s="195" t="s">
        <v>8013</v>
      </c>
      <c r="G7612" t="s">
        <v>8314</v>
      </c>
      <c r="H7612" s="195" t="str">
        <f>IFERROR(VLOOKUP(Table[[#This Row],[Activity Details of Assistance]],WHAT!E:F,2,FALSE),"")</f>
        <v># of HP sessions at HH level</v>
      </c>
      <c r="I7612" s="195"/>
      <c r="J7612">
        <v>256</v>
      </c>
      <c r="K7612" t="s">
        <v>8280</v>
      </c>
      <c r="L7612" s="306" t="s">
        <v>13</v>
      </c>
      <c r="M7612" t="s">
        <v>14</v>
      </c>
      <c r="N7612" t="s">
        <v>309</v>
      </c>
      <c r="O7612" t="s">
        <v>1606</v>
      </c>
      <c r="P7612" t="s">
        <v>6478</v>
      </c>
      <c r="Q7612" s="236">
        <v>44926</v>
      </c>
      <c r="R7612" s="236">
        <v>45261</v>
      </c>
      <c r="S7612" t="s">
        <v>8452</v>
      </c>
      <c r="T7612" s="196"/>
      <c r="U7612" s="196"/>
      <c r="V7612" s="196"/>
      <c r="W7612" s="196"/>
      <c r="X7612" s="222"/>
      <c r="Y7612" t="s">
        <v>8575</v>
      </c>
      <c r="Z7612">
        <v>1681597433</v>
      </c>
      <c r="AA7612" t="s">
        <v>8576</v>
      </c>
      <c r="AB7612" s="221" t="str">
        <f>_xlfn.IFNA(IF(Table[[#This Row],[Programme Partner]]&lt;&gt;Table[[#This Row],[Implementing Partner]],CONCATENATE(Table[[#This Row],[Programme Partner]],"-",Table[[#This Row],[Implementing Partner]]),Table[[#This Row],[Programme Partner]]),"")</f>
        <v>GREEN HILL</v>
      </c>
    </row>
    <row r="7613" spans="1:28" ht="16.5" customHeight="1">
      <c r="A7613" s="183"/>
      <c r="B7613" s="195" t="s">
        <v>5039</v>
      </c>
      <c r="C7613" s="198" t="s">
        <v>5039</v>
      </c>
      <c r="D7613" s="212" t="s">
        <v>8455</v>
      </c>
      <c r="E7613" s="269" t="s">
        <v>27</v>
      </c>
      <c r="F7613" s="195" t="s">
        <v>8011</v>
      </c>
      <c r="G7613" t="s">
        <v>8584</v>
      </c>
      <c r="H7613" s="195" t="str">
        <f>IFERROR(VLOOKUP(Table[[#This Row],[Activity Details of Assistance]],WHAT!E:F,2,FALSE),"")</f>
        <v># of tube well</v>
      </c>
      <c r="I7613" s="195"/>
      <c r="J7613">
        <v>774</v>
      </c>
      <c r="K7613" t="s">
        <v>8280</v>
      </c>
      <c r="L7613" s="306" t="s">
        <v>13</v>
      </c>
      <c r="M7613" t="s">
        <v>14</v>
      </c>
      <c r="N7613" t="s">
        <v>309</v>
      </c>
      <c r="O7613" t="s">
        <v>1606</v>
      </c>
      <c r="P7613" t="s">
        <v>4665</v>
      </c>
      <c r="Q7613" s="236">
        <v>44896</v>
      </c>
      <c r="R7613" s="236">
        <v>44986</v>
      </c>
      <c r="S7613" t="s">
        <v>8452</v>
      </c>
      <c r="T7613" s="196"/>
      <c r="U7613" s="196"/>
      <c r="V7613" s="196"/>
      <c r="W7613" s="196"/>
      <c r="X7613" s="222"/>
      <c r="Y7613" t="s">
        <v>8636</v>
      </c>
      <c r="Z7613">
        <v>1777773726</v>
      </c>
      <c r="AA7613" t="s">
        <v>8522</v>
      </c>
      <c r="AB7613" s="221" t="str">
        <f>_xlfn.IFNA(IF(Table[[#This Row],[Programme Partner]]&lt;&gt;Table[[#This Row],[Implementing Partner]],CONCATENATE(Table[[#This Row],[Programme Partner]],"-",Table[[#This Row],[Implementing Partner]]),Table[[#This Row],[Programme Partner]]),"")</f>
        <v>CARE</v>
      </c>
    </row>
    <row r="7614" spans="1:28" ht="16.5" customHeight="1">
      <c r="A7614" s="183"/>
      <c r="B7614" s="195" t="s">
        <v>5039</v>
      </c>
      <c r="C7614" s="198" t="s">
        <v>5039</v>
      </c>
      <c r="D7614" s="212" t="s">
        <v>8455</v>
      </c>
      <c r="E7614" s="269" t="s">
        <v>27</v>
      </c>
      <c r="F7614" s="195" t="s">
        <v>8011</v>
      </c>
      <c r="G7614" t="s">
        <v>8355</v>
      </c>
      <c r="H7614" s="195" t="str">
        <f>IFERROR(VLOOKUP(Table[[#This Row],[Activity Details of Assistance]],WHAT!E:F,2,FALSE),"")</f>
        <v># of water network</v>
      </c>
      <c r="I7614" s="195"/>
      <c r="J7614">
        <v>5</v>
      </c>
      <c r="K7614" t="s">
        <v>8280</v>
      </c>
      <c r="L7614" s="306" t="s">
        <v>13</v>
      </c>
      <c r="M7614" t="s">
        <v>14</v>
      </c>
      <c r="N7614" t="s">
        <v>309</v>
      </c>
      <c r="O7614" t="s">
        <v>1606</v>
      </c>
      <c r="P7614" t="s">
        <v>4665</v>
      </c>
      <c r="Q7614" s="236">
        <v>44896</v>
      </c>
      <c r="R7614" s="236">
        <v>44986</v>
      </c>
      <c r="S7614" t="s">
        <v>8452</v>
      </c>
      <c r="T7614" s="196"/>
      <c r="U7614" s="196"/>
      <c r="V7614" s="196"/>
      <c r="W7614" s="196"/>
      <c r="X7614" s="222"/>
      <c r="Y7614" t="s">
        <v>8636</v>
      </c>
      <c r="Z7614">
        <v>1777773726</v>
      </c>
      <c r="AA7614" t="s">
        <v>8522</v>
      </c>
      <c r="AB7614" s="221" t="str">
        <f>_xlfn.IFNA(IF(Table[[#This Row],[Programme Partner]]&lt;&gt;Table[[#This Row],[Implementing Partner]],CONCATENATE(Table[[#This Row],[Programme Partner]],"-",Table[[#This Row],[Implementing Partner]]),Table[[#This Row],[Programme Partner]]),"")</f>
        <v>CARE</v>
      </c>
    </row>
    <row r="7615" spans="1:28" ht="16.5" customHeight="1">
      <c r="A7615" s="183"/>
      <c r="B7615" s="195" t="s">
        <v>5039</v>
      </c>
      <c r="C7615" s="198" t="s">
        <v>5039</v>
      </c>
      <c r="D7615" s="212" t="s">
        <v>8455</v>
      </c>
      <c r="E7615" s="269" t="s">
        <v>27</v>
      </c>
      <c r="F7615" s="195" t="s">
        <v>8012</v>
      </c>
      <c r="G7615" t="s">
        <v>8585</v>
      </c>
      <c r="H7615" s="195" t="str">
        <f>IFERROR(VLOOKUP(Table[[#This Row],[Activity Details of Assistance]],WHAT!E:F,2,FALSE),"")</f>
        <v xml:space="preserve"># of door </v>
      </c>
      <c r="I7615" s="195"/>
      <c r="J7615">
        <v>113</v>
      </c>
      <c r="K7615" t="s">
        <v>8280</v>
      </c>
      <c r="L7615" s="306" t="s">
        <v>13</v>
      </c>
      <c r="M7615" t="s">
        <v>14</v>
      </c>
      <c r="N7615" t="s">
        <v>309</v>
      </c>
      <c r="O7615" t="s">
        <v>1606</v>
      </c>
      <c r="P7615" t="s">
        <v>4665</v>
      </c>
      <c r="Q7615" s="236">
        <v>44896</v>
      </c>
      <c r="R7615" s="236">
        <v>44986</v>
      </c>
      <c r="S7615" t="s">
        <v>8452</v>
      </c>
      <c r="T7615" s="196"/>
      <c r="U7615" s="196"/>
      <c r="V7615" s="196"/>
      <c r="W7615" s="196"/>
      <c r="X7615" s="222"/>
      <c r="Y7615" t="s">
        <v>8636</v>
      </c>
      <c r="Z7615">
        <v>1777773726</v>
      </c>
      <c r="AA7615" t="s">
        <v>8522</v>
      </c>
      <c r="AB7615" s="221" t="str">
        <f>_xlfn.IFNA(IF(Table[[#This Row],[Programme Partner]]&lt;&gt;Table[[#This Row],[Implementing Partner]],CONCATENATE(Table[[#This Row],[Programme Partner]],"-",Table[[#This Row],[Implementing Partner]]),Table[[#This Row],[Programme Partner]]),"")</f>
        <v>CARE</v>
      </c>
    </row>
    <row r="7616" spans="1:28" ht="16.5" customHeight="1">
      <c r="A7616" s="183"/>
      <c r="B7616" s="195" t="s">
        <v>5039</v>
      </c>
      <c r="C7616" s="198" t="s">
        <v>5039</v>
      </c>
      <c r="D7616" s="212" t="s">
        <v>8455</v>
      </c>
      <c r="E7616" s="269" t="s">
        <v>27</v>
      </c>
      <c r="F7616" s="195" t="s">
        <v>8012</v>
      </c>
      <c r="G7616" t="s">
        <v>8359</v>
      </c>
      <c r="H7616" s="195" t="str">
        <f>IFERROR(VLOOKUP(Table[[#This Row],[Activity Details of Assistance]],WHAT!E:F,2,FALSE),"")</f>
        <v># of FSM Site</v>
      </c>
      <c r="I7616" s="195"/>
      <c r="J7616">
        <v>7</v>
      </c>
      <c r="K7616" t="s">
        <v>8280</v>
      </c>
      <c r="L7616" s="306" t="s">
        <v>13</v>
      </c>
      <c r="M7616" t="s">
        <v>14</v>
      </c>
      <c r="N7616" t="s">
        <v>309</v>
      </c>
      <c r="O7616" t="s">
        <v>1606</v>
      </c>
      <c r="P7616" t="s">
        <v>4665</v>
      </c>
      <c r="Q7616" s="236">
        <v>44896</v>
      </c>
      <c r="R7616" s="236">
        <v>44986</v>
      </c>
      <c r="S7616" t="s">
        <v>8452</v>
      </c>
      <c r="T7616" s="196"/>
      <c r="U7616" s="196"/>
      <c r="V7616" s="196"/>
      <c r="W7616" s="196"/>
      <c r="X7616" s="222"/>
      <c r="Y7616" t="s">
        <v>8636</v>
      </c>
      <c r="Z7616">
        <v>1777773726</v>
      </c>
      <c r="AA7616" t="s">
        <v>8522</v>
      </c>
      <c r="AB7616" s="221" t="str">
        <f>_xlfn.IFNA(IF(Table[[#This Row],[Programme Partner]]&lt;&gt;Table[[#This Row],[Implementing Partner]],CONCATENATE(Table[[#This Row],[Programme Partner]],"-",Table[[#This Row],[Implementing Partner]]),Table[[#This Row],[Programme Partner]]),"")</f>
        <v>CARE</v>
      </c>
    </row>
    <row r="7617" spans="1:28" ht="16.5" customHeight="1">
      <c r="A7617" s="183"/>
      <c r="B7617" s="195" t="s">
        <v>5039</v>
      </c>
      <c r="C7617" s="198" t="s">
        <v>5039</v>
      </c>
      <c r="D7617" s="212" t="s">
        <v>8455</v>
      </c>
      <c r="E7617" s="269" t="s">
        <v>27</v>
      </c>
      <c r="F7617" s="195" t="s">
        <v>8012</v>
      </c>
      <c r="G7617" t="s">
        <v>8586</v>
      </c>
      <c r="H7617" s="195" t="str">
        <f>IFERROR(VLOOKUP(Table[[#This Row],[Activity Details of Assistance]],WHAT!E:F,2,FALSE),"")</f>
        <v># of door</v>
      </c>
      <c r="I7617" s="195"/>
      <c r="J7617">
        <v>165</v>
      </c>
      <c r="K7617" t="s">
        <v>8280</v>
      </c>
      <c r="L7617" s="306" t="s">
        <v>13</v>
      </c>
      <c r="M7617" t="s">
        <v>14</v>
      </c>
      <c r="N7617" t="s">
        <v>309</v>
      </c>
      <c r="O7617" t="s">
        <v>1606</v>
      </c>
      <c r="P7617" t="s">
        <v>4665</v>
      </c>
      <c r="Q7617" s="236">
        <v>44896</v>
      </c>
      <c r="R7617" s="236">
        <v>44986</v>
      </c>
      <c r="S7617" t="s">
        <v>8452</v>
      </c>
      <c r="T7617" s="196"/>
      <c r="U7617" s="196"/>
      <c r="V7617" s="196"/>
      <c r="W7617" s="196"/>
      <c r="X7617" s="222"/>
      <c r="Y7617" t="s">
        <v>8636</v>
      </c>
      <c r="Z7617">
        <v>1777773726</v>
      </c>
      <c r="AA7617" t="s">
        <v>8522</v>
      </c>
      <c r="AB7617" s="221" t="str">
        <f>_xlfn.IFNA(IF(Table[[#This Row],[Programme Partner]]&lt;&gt;Table[[#This Row],[Implementing Partner]],CONCATENATE(Table[[#This Row],[Programme Partner]],"-",Table[[#This Row],[Implementing Partner]]),Table[[#This Row],[Programme Partner]]),"")</f>
        <v>CARE</v>
      </c>
    </row>
    <row r="7618" spans="1:28" ht="16.5" customHeight="1">
      <c r="A7618" s="183"/>
      <c r="B7618" s="195" t="s">
        <v>5039</v>
      </c>
      <c r="C7618" s="198" t="s">
        <v>5039</v>
      </c>
      <c r="D7618" s="212" t="s">
        <v>8455</v>
      </c>
      <c r="E7618" s="269" t="s">
        <v>27</v>
      </c>
      <c r="F7618" s="195" t="s">
        <v>8012</v>
      </c>
      <c r="G7618" t="s">
        <v>8357</v>
      </c>
      <c r="H7618" s="195" t="str">
        <f>IFERROR(VLOOKUP(Table[[#This Row],[Activity Details of Assistance]],WHAT!E:F,2,FALSE),"")</f>
        <v># of door</v>
      </c>
      <c r="I7618" s="195"/>
      <c r="J7618">
        <v>582</v>
      </c>
      <c r="K7618" t="s">
        <v>8280</v>
      </c>
      <c r="L7618" s="306" t="s">
        <v>13</v>
      </c>
      <c r="M7618" t="s">
        <v>14</v>
      </c>
      <c r="N7618" t="s">
        <v>309</v>
      </c>
      <c r="O7618" t="s">
        <v>1606</v>
      </c>
      <c r="P7618" t="s">
        <v>4665</v>
      </c>
      <c r="Q7618" s="236">
        <v>44896</v>
      </c>
      <c r="R7618" s="236">
        <v>44986</v>
      </c>
      <c r="S7618" t="s">
        <v>8452</v>
      </c>
      <c r="T7618" s="196"/>
      <c r="U7618" s="196"/>
      <c r="V7618" s="196"/>
      <c r="W7618" s="196"/>
      <c r="X7618" s="222"/>
      <c r="Y7618" t="s">
        <v>8636</v>
      </c>
      <c r="Z7618">
        <v>1777773726</v>
      </c>
      <c r="AA7618" t="s">
        <v>8522</v>
      </c>
      <c r="AB7618" s="221" t="str">
        <f>_xlfn.IFNA(IF(Table[[#This Row],[Programme Partner]]&lt;&gt;Table[[#This Row],[Implementing Partner]],CONCATENATE(Table[[#This Row],[Programme Partner]],"-",Table[[#This Row],[Implementing Partner]]),Table[[#This Row],[Programme Partner]]),"")</f>
        <v>CARE</v>
      </c>
    </row>
    <row r="7619" spans="1:28" ht="16.5" customHeight="1">
      <c r="A7619" s="183"/>
      <c r="B7619" s="195" t="s">
        <v>5039</v>
      </c>
      <c r="C7619" s="198" t="s">
        <v>5039</v>
      </c>
      <c r="D7619" s="212" t="s">
        <v>8455</v>
      </c>
      <c r="E7619" s="269" t="s">
        <v>27</v>
      </c>
      <c r="F7619" s="195" t="s">
        <v>8013</v>
      </c>
      <c r="G7619" t="s">
        <v>8313</v>
      </c>
      <c r="H7619" s="195" t="str">
        <f>IFERROR(VLOOKUP(Table[[#This Row],[Activity Details of Assistance]],WHAT!E:F,2,FALSE),"")</f>
        <v># of HP sessions at community level</v>
      </c>
      <c r="I7619" s="195"/>
      <c r="J7619">
        <v>1844</v>
      </c>
      <c r="K7619" t="s">
        <v>8280</v>
      </c>
      <c r="L7619" s="306" t="s">
        <v>13</v>
      </c>
      <c r="M7619" t="s">
        <v>14</v>
      </c>
      <c r="N7619" t="s">
        <v>309</v>
      </c>
      <c r="O7619" t="s">
        <v>1606</v>
      </c>
      <c r="P7619" t="s">
        <v>4665</v>
      </c>
      <c r="Q7619" s="236">
        <v>44896</v>
      </c>
      <c r="R7619" s="236">
        <v>44986</v>
      </c>
      <c r="S7619" t="s">
        <v>8452</v>
      </c>
      <c r="T7619" s="196"/>
      <c r="U7619" s="196"/>
      <c r="V7619" s="196"/>
      <c r="W7619" s="196"/>
      <c r="X7619" s="222"/>
      <c r="Y7619" t="s">
        <v>8636</v>
      </c>
      <c r="Z7619">
        <v>1777773726</v>
      </c>
      <c r="AA7619" t="s">
        <v>8522</v>
      </c>
      <c r="AB7619" s="221" t="str">
        <f>_xlfn.IFNA(IF(Table[[#This Row],[Programme Partner]]&lt;&gt;Table[[#This Row],[Implementing Partner]],CONCATENATE(Table[[#This Row],[Programme Partner]],"-",Table[[#This Row],[Implementing Partner]]),Table[[#This Row],[Programme Partner]]),"")</f>
        <v>CARE</v>
      </c>
    </row>
    <row r="7620" spans="1:28" ht="16.5" customHeight="1">
      <c r="A7620" s="183"/>
      <c r="B7620" s="195" t="s">
        <v>5039</v>
      </c>
      <c r="C7620" s="198" t="s">
        <v>5039</v>
      </c>
      <c r="D7620" s="212" t="s">
        <v>8455</v>
      </c>
      <c r="E7620" s="269" t="s">
        <v>27</v>
      </c>
      <c r="F7620" s="195" t="s">
        <v>8013</v>
      </c>
      <c r="G7620" t="s">
        <v>8279</v>
      </c>
      <c r="H7620" s="195" t="str">
        <f>IFERROR(VLOOKUP(Table[[#This Row],[Activity Details of Assistance]],WHAT!E:F,2,FALSE),"")</f>
        <v># of household</v>
      </c>
      <c r="I7620" s="195"/>
      <c r="J7620">
        <v>3368</v>
      </c>
      <c r="K7620" t="s">
        <v>8280</v>
      </c>
      <c r="L7620" s="306" t="s">
        <v>13</v>
      </c>
      <c r="M7620" t="s">
        <v>14</v>
      </c>
      <c r="N7620" t="s">
        <v>309</v>
      </c>
      <c r="O7620" t="s">
        <v>1606</v>
      </c>
      <c r="P7620" t="s">
        <v>4665</v>
      </c>
      <c r="Q7620" s="236">
        <v>44896</v>
      </c>
      <c r="R7620" s="236">
        <v>44986</v>
      </c>
      <c r="S7620" t="s">
        <v>8452</v>
      </c>
      <c r="T7620" s="196"/>
      <c r="U7620" s="196"/>
      <c r="V7620" s="196"/>
      <c r="W7620" s="196"/>
      <c r="X7620" s="222"/>
      <c r="Y7620" t="s">
        <v>8636</v>
      </c>
      <c r="Z7620">
        <v>1777773726</v>
      </c>
      <c r="AA7620" t="s">
        <v>8522</v>
      </c>
      <c r="AB7620" s="221" t="str">
        <f>_xlfn.IFNA(IF(Table[[#This Row],[Programme Partner]]&lt;&gt;Table[[#This Row],[Implementing Partner]],CONCATENATE(Table[[#This Row],[Programme Partner]],"-",Table[[#This Row],[Implementing Partner]]),Table[[#This Row],[Programme Partner]]),"")</f>
        <v>CARE</v>
      </c>
    </row>
    <row r="7621" spans="1:28" ht="16.5" customHeight="1">
      <c r="A7621" s="183"/>
      <c r="B7621" s="195" t="s">
        <v>5039</v>
      </c>
      <c r="C7621" s="198" t="s">
        <v>5039</v>
      </c>
      <c r="D7621" s="212" t="s">
        <v>8455</v>
      </c>
      <c r="E7621" s="269" t="s">
        <v>27</v>
      </c>
      <c r="F7621" s="195" t="s">
        <v>8014</v>
      </c>
      <c r="G7621" s="103" t="s">
        <v>8361</v>
      </c>
      <c r="H7621" s="195" t="str">
        <f>IFERROR(VLOOKUP(Table[[#This Row],[Activity Details of Assistance]],WHAT!E:F,2,FALSE),"")</f>
        <v># of plant</v>
      </c>
      <c r="I7621" s="195"/>
      <c r="J7621">
        <v>2</v>
      </c>
      <c r="K7621" t="s">
        <v>8280</v>
      </c>
      <c r="L7621" s="306" t="s">
        <v>13</v>
      </c>
      <c r="M7621" t="s">
        <v>14</v>
      </c>
      <c r="N7621" t="s">
        <v>309</v>
      </c>
      <c r="O7621" t="s">
        <v>1606</v>
      </c>
      <c r="P7621" t="s">
        <v>4665</v>
      </c>
      <c r="Q7621" s="236">
        <v>44896</v>
      </c>
      <c r="R7621" s="236">
        <v>44986</v>
      </c>
      <c r="S7621" t="s">
        <v>8452</v>
      </c>
      <c r="T7621" s="196"/>
      <c r="U7621" s="196"/>
      <c r="V7621" s="196"/>
      <c r="W7621" s="196"/>
      <c r="X7621" s="222"/>
      <c r="Y7621" t="s">
        <v>8636</v>
      </c>
      <c r="Z7621">
        <v>1777773726</v>
      </c>
      <c r="AA7621" t="s">
        <v>8522</v>
      </c>
      <c r="AB7621" s="221" t="str">
        <f>_xlfn.IFNA(IF(Table[[#This Row],[Programme Partner]]&lt;&gt;Table[[#This Row],[Implementing Partner]],CONCATENATE(Table[[#This Row],[Programme Partner]],"-",Table[[#This Row],[Implementing Partner]]),Table[[#This Row],[Programme Partner]]),"")</f>
        <v>CARE</v>
      </c>
    </row>
    <row r="7622" spans="1:28" ht="16.5" customHeight="1">
      <c r="A7622" s="183"/>
      <c r="B7622" s="195" t="s">
        <v>8346</v>
      </c>
      <c r="C7622" s="198" t="s">
        <v>8346</v>
      </c>
      <c r="D7622" s="197" t="s">
        <v>5058</v>
      </c>
      <c r="E7622" s="269" t="s">
        <v>27</v>
      </c>
      <c r="F7622" s="195" t="s">
        <v>8011</v>
      </c>
      <c r="G7622" t="s">
        <v>8584</v>
      </c>
      <c r="H7622" s="195" t="str">
        <f>IFERROR(VLOOKUP(Table[[#This Row],[Activity Details of Assistance]],WHAT!E:F,2,FALSE),"")</f>
        <v># of tube well</v>
      </c>
      <c r="I7622" s="195"/>
      <c r="J7622">
        <v>31</v>
      </c>
      <c r="K7622" t="s">
        <v>8280</v>
      </c>
      <c r="L7622" s="306" t="s">
        <v>13</v>
      </c>
      <c r="M7622" t="s">
        <v>14</v>
      </c>
      <c r="N7622" t="s">
        <v>309</v>
      </c>
      <c r="O7622" t="s">
        <v>1606</v>
      </c>
      <c r="P7622" t="s">
        <v>6386</v>
      </c>
      <c r="Q7622" s="236">
        <v>44926</v>
      </c>
      <c r="R7622" s="236">
        <v>45261</v>
      </c>
      <c r="S7622" t="s">
        <v>8452</v>
      </c>
      <c r="T7622" s="196"/>
      <c r="U7622" s="196"/>
      <c r="V7622" s="196"/>
      <c r="W7622" s="196"/>
      <c r="X7622" s="222"/>
      <c r="Y7622" t="s">
        <v>8575</v>
      </c>
      <c r="Z7622">
        <v>1681597433</v>
      </c>
      <c r="AA7622" t="s">
        <v>8576</v>
      </c>
      <c r="AB7622" s="221" t="str">
        <f>_xlfn.IFNA(IF(Table[[#This Row],[Programme Partner]]&lt;&gt;Table[[#This Row],[Implementing Partner]],CONCATENATE(Table[[#This Row],[Programme Partner]],"-",Table[[#This Row],[Implementing Partner]]),Table[[#This Row],[Programme Partner]]),"")</f>
        <v>GREEN HILL</v>
      </c>
    </row>
    <row r="7623" spans="1:28" ht="16.5" customHeight="1">
      <c r="A7623" s="183"/>
      <c r="B7623" s="195" t="s">
        <v>8346</v>
      </c>
      <c r="C7623" s="198" t="s">
        <v>8346</v>
      </c>
      <c r="D7623" s="197" t="s">
        <v>5058</v>
      </c>
      <c r="E7623" s="269" t="s">
        <v>27</v>
      </c>
      <c r="F7623" s="195" t="s">
        <v>8011</v>
      </c>
      <c r="G7623" t="s">
        <v>8318</v>
      </c>
      <c r="H7623" s="195" t="str">
        <f>IFERROR(VLOOKUP(Table[[#This Row],[Activity Details of Assistance]],WHAT!E:F,2,FALSE),"")</f>
        <v># of household</v>
      </c>
      <c r="I7623" s="195"/>
      <c r="J7623">
        <v>2748</v>
      </c>
      <c r="K7623" t="s">
        <v>8280</v>
      </c>
      <c r="L7623" s="306" t="s">
        <v>13</v>
      </c>
      <c r="M7623" t="s">
        <v>14</v>
      </c>
      <c r="N7623" t="s">
        <v>309</v>
      </c>
      <c r="O7623" t="s">
        <v>1606</v>
      </c>
      <c r="P7623" t="s">
        <v>6386</v>
      </c>
      <c r="Q7623" s="236">
        <v>44926</v>
      </c>
      <c r="R7623" s="236">
        <v>45261</v>
      </c>
      <c r="S7623" t="s">
        <v>8452</v>
      </c>
      <c r="T7623" s="196"/>
      <c r="U7623" s="196"/>
      <c r="V7623" s="196"/>
      <c r="W7623" s="196"/>
      <c r="X7623" s="222"/>
      <c r="Y7623" t="s">
        <v>8575</v>
      </c>
      <c r="Z7623">
        <v>1681597433</v>
      </c>
      <c r="AA7623" t="s">
        <v>8576</v>
      </c>
      <c r="AB7623" s="221" t="str">
        <f>_xlfn.IFNA(IF(Table[[#This Row],[Programme Partner]]&lt;&gt;Table[[#This Row],[Implementing Partner]],CONCATENATE(Table[[#This Row],[Programme Partner]],"-",Table[[#This Row],[Implementing Partner]]),Table[[#This Row],[Programme Partner]]),"")</f>
        <v>GREEN HILL</v>
      </c>
    </row>
    <row r="7624" spans="1:28" ht="16.5" customHeight="1">
      <c r="A7624" s="183"/>
      <c r="B7624" s="195" t="s">
        <v>8346</v>
      </c>
      <c r="C7624" s="198" t="s">
        <v>8346</v>
      </c>
      <c r="D7624" s="197" t="s">
        <v>5058</v>
      </c>
      <c r="E7624" s="269" t="s">
        <v>27</v>
      </c>
      <c r="F7624" s="195" t="s">
        <v>8012</v>
      </c>
      <c r="G7624" t="s">
        <v>8585</v>
      </c>
      <c r="H7624" s="195" t="str">
        <f>IFERROR(VLOOKUP(Table[[#This Row],[Activity Details of Assistance]],WHAT!E:F,2,FALSE),"")</f>
        <v xml:space="preserve"># of door </v>
      </c>
      <c r="I7624" s="195"/>
      <c r="J7624">
        <v>29</v>
      </c>
      <c r="K7624" t="s">
        <v>8280</v>
      </c>
      <c r="L7624" s="306" t="s">
        <v>13</v>
      </c>
      <c r="M7624" t="s">
        <v>14</v>
      </c>
      <c r="N7624" t="s">
        <v>309</v>
      </c>
      <c r="O7624" t="s">
        <v>1606</v>
      </c>
      <c r="P7624" t="s">
        <v>6386</v>
      </c>
      <c r="Q7624" s="236">
        <v>44926</v>
      </c>
      <c r="R7624" s="236">
        <v>45261</v>
      </c>
      <c r="S7624" t="s">
        <v>8452</v>
      </c>
      <c r="T7624" s="196"/>
      <c r="U7624" s="196"/>
      <c r="V7624" s="196"/>
      <c r="W7624" s="196"/>
      <c r="X7624" s="222"/>
      <c r="Y7624" t="s">
        <v>8575</v>
      </c>
      <c r="Z7624">
        <v>1681597433</v>
      </c>
      <c r="AA7624" t="s">
        <v>8576</v>
      </c>
      <c r="AB7624" s="221" t="str">
        <f>_xlfn.IFNA(IF(Table[[#This Row],[Programme Partner]]&lt;&gt;Table[[#This Row],[Implementing Partner]],CONCATENATE(Table[[#This Row],[Programme Partner]],"-",Table[[#This Row],[Implementing Partner]]),Table[[#This Row],[Programme Partner]]),"")</f>
        <v>GREEN HILL</v>
      </c>
    </row>
    <row r="7625" spans="1:28" ht="16.5" customHeight="1">
      <c r="A7625" s="183"/>
      <c r="B7625" s="195" t="s">
        <v>8346</v>
      </c>
      <c r="C7625" s="198" t="s">
        <v>8346</v>
      </c>
      <c r="D7625" s="197" t="s">
        <v>5058</v>
      </c>
      <c r="E7625" s="269" t="s">
        <v>27</v>
      </c>
      <c r="F7625" s="195" t="s">
        <v>8012</v>
      </c>
      <c r="G7625" t="s">
        <v>8586</v>
      </c>
      <c r="H7625" s="195" t="str">
        <f>IFERROR(VLOOKUP(Table[[#This Row],[Activity Details of Assistance]],WHAT!E:F,2,FALSE),"")</f>
        <v># of door</v>
      </c>
      <c r="I7625" s="195"/>
      <c r="J7625">
        <v>35</v>
      </c>
      <c r="K7625" t="s">
        <v>8280</v>
      </c>
      <c r="L7625" s="306" t="s">
        <v>13</v>
      </c>
      <c r="M7625" t="s">
        <v>14</v>
      </c>
      <c r="N7625" t="s">
        <v>309</v>
      </c>
      <c r="O7625" t="s">
        <v>1606</v>
      </c>
      <c r="P7625" t="s">
        <v>6386</v>
      </c>
      <c r="Q7625" s="236">
        <v>44926</v>
      </c>
      <c r="R7625" s="236">
        <v>45261</v>
      </c>
      <c r="S7625" t="s">
        <v>8452</v>
      </c>
      <c r="T7625" s="196"/>
      <c r="U7625" s="196"/>
      <c r="V7625" s="196"/>
      <c r="W7625" s="196"/>
      <c r="X7625" s="222"/>
      <c r="Y7625" t="s">
        <v>8575</v>
      </c>
      <c r="Z7625">
        <v>1681597433</v>
      </c>
      <c r="AA7625" t="s">
        <v>8576</v>
      </c>
      <c r="AB7625" s="221" t="str">
        <f>_xlfn.IFNA(IF(Table[[#This Row],[Programme Partner]]&lt;&gt;Table[[#This Row],[Implementing Partner]],CONCATENATE(Table[[#This Row],[Programme Partner]],"-",Table[[#This Row],[Implementing Partner]]),Table[[#This Row],[Programme Partner]]),"")</f>
        <v>GREEN HILL</v>
      </c>
    </row>
    <row r="7626" spans="1:28" ht="16.5" customHeight="1">
      <c r="A7626" s="183"/>
      <c r="B7626" s="195" t="s">
        <v>8346</v>
      </c>
      <c r="C7626" s="198" t="s">
        <v>8346</v>
      </c>
      <c r="D7626" s="197" t="s">
        <v>5058</v>
      </c>
      <c r="E7626" s="269" t="s">
        <v>27</v>
      </c>
      <c r="F7626" s="195" t="s">
        <v>8013</v>
      </c>
      <c r="G7626" t="s">
        <v>8313</v>
      </c>
      <c r="H7626" s="195" t="str">
        <f>IFERROR(VLOOKUP(Table[[#This Row],[Activity Details of Assistance]],WHAT!E:F,2,FALSE),"")</f>
        <v># of HP sessions at community level</v>
      </c>
      <c r="I7626" s="195"/>
      <c r="J7626">
        <v>71</v>
      </c>
      <c r="K7626" t="s">
        <v>8280</v>
      </c>
      <c r="L7626" s="306" t="s">
        <v>13</v>
      </c>
      <c r="M7626" t="s">
        <v>14</v>
      </c>
      <c r="N7626" t="s">
        <v>309</v>
      </c>
      <c r="O7626" t="s">
        <v>1606</v>
      </c>
      <c r="P7626" t="s">
        <v>6386</v>
      </c>
      <c r="Q7626" s="236">
        <v>44926</v>
      </c>
      <c r="R7626" s="236">
        <v>45261</v>
      </c>
      <c r="S7626" t="s">
        <v>8452</v>
      </c>
      <c r="T7626" s="196"/>
      <c r="U7626" s="196"/>
      <c r="V7626" s="196"/>
      <c r="W7626" s="196"/>
      <c r="X7626" s="222"/>
      <c r="Y7626" t="s">
        <v>8575</v>
      </c>
      <c r="Z7626">
        <v>1681597433</v>
      </c>
      <c r="AA7626" t="s">
        <v>8576</v>
      </c>
      <c r="AB7626" s="221" t="str">
        <f>_xlfn.IFNA(IF(Table[[#This Row],[Programme Partner]]&lt;&gt;Table[[#This Row],[Implementing Partner]],CONCATENATE(Table[[#This Row],[Programme Partner]],"-",Table[[#This Row],[Implementing Partner]]),Table[[#This Row],[Programme Partner]]),"")</f>
        <v>GREEN HILL</v>
      </c>
    </row>
    <row r="7627" spans="1:28" ht="16.5" customHeight="1">
      <c r="A7627" s="183"/>
      <c r="B7627" s="195" t="s">
        <v>8346</v>
      </c>
      <c r="C7627" s="198" t="s">
        <v>8346</v>
      </c>
      <c r="D7627" s="197" t="s">
        <v>5058</v>
      </c>
      <c r="E7627" s="269" t="s">
        <v>27</v>
      </c>
      <c r="F7627" s="195" t="s">
        <v>8013</v>
      </c>
      <c r="G7627" t="s">
        <v>8314</v>
      </c>
      <c r="H7627" s="195" t="str">
        <f>IFERROR(VLOOKUP(Table[[#This Row],[Activity Details of Assistance]],WHAT!E:F,2,FALSE),"")</f>
        <v># of HP sessions at HH level</v>
      </c>
      <c r="I7627" s="195"/>
      <c r="J7627">
        <v>66</v>
      </c>
      <c r="K7627" t="s">
        <v>8280</v>
      </c>
      <c r="L7627" s="306" t="s">
        <v>13</v>
      </c>
      <c r="M7627" t="s">
        <v>14</v>
      </c>
      <c r="N7627" t="s">
        <v>309</v>
      </c>
      <c r="O7627" t="s">
        <v>1606</v>
      </c>
      <c r="P7627" t="s">
        <v>6386</v>
      </c>
      <c r="Q7627" s="236">
        <v>44926</v>
      </c>
      <c r="R7627" s="236">
        <v>45261</v>
      </c>
      <c r="S7627" t="s">
        <v>8452</v>
      </c>
      <c r="T7627" s="196"/>
      <c r="U7627" s="196"/>
      <c r="V7627" s="196"/>
      <c r="W7627" s="196"/>
      <c r="X7627" s="222"/>
      <c r="Y7627" t="s">
        <v>8575</v>
      </c>
      <c r="Z7627">
        <v>1681597433</v>
      </c>
      <c r="AA7627" t="s">
        <v>8576</v>
      </c>
      <c r="AB7627" s="221" t="str">
        <f>_xlfn.IFNA(IF(Table[[#This Row],[Programme Partner]]&lt;&gt;Table[[#This Row],[Implementing Partner]],CONCATENATE(Table[[#This Row],[Programme Partner]],"-",Table[[#This Row],[Implementing Partner]]),Table[[#This Row],[Programme Partner]]),"")</f>
        <v>GREEN HILL</v>
      </c>
    </row>
    <row r="7628" spans="1:28" ht="16.5" customHeight="1">
      <c r="A7628" s="183"/>
      <c r="B7628" s="195" t="s">
        <v>8346</v>
      </c>
      <c r="C7628" s="198" t="s">
        <v>8346</v>
      </c>
      <c r="D7628" s="197" t="s">
        <v>5058</v>
      </c>
      <c r="E7628" s="269" t="s">
        <v>27</v>
      </c>
      <c r="F7628" s="195" t="s">
        <v>8013</v>
      </c>
      <c r="G7628" t="s">
        <v>8442</v>
      </c>
      <c r="H7628" s="195" t="str">
        <f>IFERROR(VLOOKUP(Table[[#This Row],[Activity Details of Assistance]],WHAT!E:F,2,FALSE),"")</f>
        <v># of facilities</v>
      </c>
      <c r="I7628" s="195"/>
      <c r="J7628">
        <v>700</v>
      </c>
      <c r="K7628" t="s">
        <v>8280</v>
      </c>
      <c r="L7628" s="306" t="s">
        <v>13</v>
      </c>
      <c r="M7628" t="s">
        <v>14</v>
      </c>
      <c r="N7628" t="s">
        <v>309</v>
      </c>
      <c r="O7628" t="s">
        <v>1606</v>
      </c>
      <c r="P7628" t="s">
        <v>6386</v>
      </c>
      <c r="Q7628" s="236">
        <v>44926</v>
      </c>
      <c r="R7628" s="236">
        <v>45261</v>
      </c>
      <c r="S7628" t="s">
        <v>8452</v>
      </c>
      <c r="T7628" s="196"/>
      <c r="U7628" s="196"/>
      <c r="V7628" s="196"/>
      <c r="W7628" s="196"/>
      <c r="X7628" s="222"/>
      <c r="Y7628" t="s">
        <v>8575</v>
      </c>
      <c r="Z7628">
        <v>1681597433</v>
      </c>
      <c r="AA7628" t="s">
        <v>8576</v>
      </c>
      <c r="AB7628" s="221" t="str">
        <f>_xlfn.IFNA(IF(Table[[#This Row],[Programme Partner]]&lt;&gt;Table[[#This Row],[Implementing Partner]],CONCATENATE(Table[[#This Row],[Programme Partner]],"-",Table[[#This Row],[Implementing Partner]]),Table[[#This Row],[Programme Partner]]),"")</f>
        <v>GREEN HILL</v>
      </c>
    </row>
    <row r="7629" spans="1:28" ht="16.5" customHeight="1">
      <c r="A7629" s="183"/>
      <c r="B7629" s="195" t="s">
        <v>5039</v>
      </c>
      <c r="C7629" s="198" t="s">
        <v>5039</v>
      </c>
      <c r="D7629" s="212" t="s">
        <v>7014</v>
      </c>
      <c r="E7629" s="269" t="s">
        <v>27</v>
      </c>
      <c r="F7629" s="195" t="s">
        <v>8011</v>
      </c>
      <c r="G7629" t="s">
        <v>8355</v>
      </c>
      <c r="H7629" s="195" t="str">
        <f>IFERROR(VLOOKUP(Table[[#This Row],[Activity Details of Assistance]],WHAT!E:F,2,FALSE),"")</f>
        <v># of water network</v>
      </c>
      <c r="I7629" s="195"/>
      <c r="J7629">
        <v>1</v>
      </c>
      <c r="K7629" t="s">
        <v>8280</v>
      </c>
      <c r="L7629" s="306" t="s">
        <v>13</v>
      </c>
      <c r="M7629" t="s">
        <v>14</v>
      </c>
      <c r="N7629" t="s">
        <v>309</v>
      </c>
      <c r="O7629" t="s">
        <v>1606</v>
      </c>
      <c r="P7629" t="s">
        <v>8208</v>
      </c>
      <c r="Q7629" s="236">
        <v>44896</v>
      </c>
      <c r="R7629" s="236">
        <v>45078</v>
      </c>
      <c r="S7629" s="291" t="s">
        <v>8590</v>
      </c>
      <c r="T7629" s="196"/>
      <c r="U7629" s="196"/>
      <c r="V7629" s="196"/>
      <c r="W7629" s="196"/>
      <c r="X7629" s="222"/>
      <c r="Y7629" t="s">
        <v>8636</v>
      </c>
      <c r="Z7629">
        <v>1777773726</v>
      </c>
      <c r="AA7629" t="s">
        <v>8522</v>
      </c>
      <c r="AB7629" s="221" t="str">
        <f>_xlfn.IFNA(IF(Table[[#This Row],[Programme Partner]]&lt;&gt;Table[[#This Row],[Implementing Partner]],CONCATENATE(Table[[#This Row],[Programme Partner]],"-",Table[[#This Row],[Implementing Partner]]),Table[[#This Row],[Programme Partner]]),"")</f>
        <v>CARE</v>
      </c>
    </row>
    <row r="7630" spans="1:28" ht="16.5" customHeight="1">
      <c r="A7630" s="183"/>
      <c r="B7630" s="195" t="s">
        <v>5039</v>
      </c>
      <c r="C7630" s="198" t="s">
        <v>5039</v>
      </c>
      <c r="D7630" s="212" t="s">
        <v>7014</v>
      </c>
      <c r="E7630" s="269" t="s">
        <v>27</v>
      </c>
      <c r="F7630" s="195" t="s">
        <v>8011</v>
      </c>
      <c r="G7630" t="s">
        <v>8584</v>
      </c>
      <c r="H7630" s="195" t="str">
        <f>IFERROR(VLOOKUP(Table[[#This Row],[Activity Details of Assistance]],WHAT!E:F,2,FALSE),"")</f>
        <v># of tube well</v>
      </c>
      <c r="I7630" s="195"/>
      <c r="J7630">
        <v>5</v>
      </c>
      <c r="K7630" t="s">
        <v>8280</v>
      </c>
      <c r="L7630" s="306" t="s">
        <v>13</v>
      </c>
      <c r="M7630" t="s">
        <v>14</v>
      </c>
      <c r="N7630" t="s">
        <v>309</v>
      </c>
      <c r="O7630" t="s">
        <v>1606</v>
      </c>
      <c r="P7630" t="s">
        <v>4662</v>
      </c>
      <c r="Q7630" s="236">
        <v>44896</v>
      </c>
      <c r="R7630" s="236">
        <v>45078</v>
      </c>
      <c r="S7630" t="s">
        <v>8452</v>
      </c>
      <c r="T7630" s="196"/>
      <c r="U7630" s="196"/>
      <c r="V7630" s="196"/>
      <c r="W7630" s="196"/>
      <c r="X7630" s="222"/>
      <c r="Y7630" t="s">
        <v>8636</v>
      </c>
      <c r="Z7630">
        <v>1777773726</v>
      </c>
      <c r="AA7630" t="s">
        <v>8522</v>
      </c>
      <c r="AB7630" s="221" t="str">
        <f>_xlfn.IFNA(IF(Table[[#This Row],[Programme Partner]]&lt;&gt;Table[[#This Row],[Implementing Partner]],CONCATENATE(Table[[#This Row],[Programme Partner]],"-",Table[[#This Row],[Implementing Partner]]),Table[[#This Row],[Programme Partner]]),"")</f>
        <v>CARE</v>
      </c>
    </row>
    <row r="7631" spans="1:28" ht="16.5" customHeight="1">
      <c r="A7631" s="183"/>
      <c r="B7631" s="195" t="s">
        <v>5039</v>
      </c>
      <c r="C7631" s="198" t="s">
        <v>5039</v>
      </c>
      <c r="D7631" s="212" t="s">
        <v>7014</v>
      </c>
      <c r="E7631" s="269" t="s">
        <v>27</v>
      </c>
      <c r="F7631" s="195" t="s">
        <v>8012</v>
      </c>
      <c r="G7631" t="s">
        <v>8585</v>
      </c>
      <c r="H7631" s="195" t="str">
        <f>IFERROR(VLOOKUP(Table[[#This Row],[Activity Details of Assistance]],WHAT!E:F,2,FALSE),"")</f>
        <v xml:space="preserve"># of door </v>
      </c>
      <c r="I7631" s="195"/>
      <c r="J7631">
        <v>10</v>
      </c>
      <c r="K7631" t="s">
        <v>8280</v>
      </c>
      <c r="L7631" s="306" t="s">
        <v>13</v>
      </c>
      <c r="M7631" t="s">
        <v>14</v>
      </c>
      <c r="N7631" t="s">
        <v>309</v>
      </c>
      <c r="O7631" t="s">
        <v>1606</v>
      </c>
      <c r="P7631" t="s">
        <v>4662</v>
      </c>
      <c r="Q7631" s="236">
        <v>44896</v>
      </c>
      <c r="R7631" s="236">
        <v>45078</v>
      </c>
      <c r="S7631" t="s">
        <v>8452</v>
      </c>
      <c r="T7631" s="196"/>
      <c r="U7631" s="196"/>
      <c r="V7631" s="196"/>
      <c r="W7631" s="196"/>
      <c r="X7631" s="222"/>
      <c r="Y7631" t="s">
        <v>8636</v>
      </c>
      <c r="Z7631">
        <v>1777773726</v>
      </c>
      <c r="AA7631" t="s">
        <v>8522</v>
      </c>
      <c r="AB7631" s="221" t="str">
        <f>_xlfn.IFNA(IF(Table[[#This Row],[Programme Partner]]&lt;&gt;Table[[#This Row],[Implementing Partner]],CONCATENATE(Table[[#This Row],[Programme Partner]],"-",Table[[#This Row],[Implementing Partner]]),Table[[#This Row],[Programme Partner]]),"")</f>
        <v>CARE</v>
      </c>
    </row>
    <row r="7632" spans="1:28" ht="16.5" customHeight="1">
      <c r="A7632" s="183"/>
      <c r="B7632" s="195" t="s">
        <v>5039</v>
      </c>
      <c r="C7632" s="198" t="s">
        <v>5039</v>
      </c>
      <c r="D7632" s="212" t="s">
        <v>7014</v>
      </c>
      <c r="E7632" s="269" t="s">
        <v>27</v>
      </c>
      <c r="F7632" s="195" t="s">
        <v>8012</v>
      </c>
      <c r="G7632" t="s">
        <v>8586</v>
      </c>
      <c r="H7632" s="195" t="str">
        <f>IFERROR(VLOOKUP(Table[[#This Row],[Activity Details of Assistance]],WHAT!E:F,2,FALSE),"")</f>
        <v># of door</v>
      </c>
      <c r="I7632" s="195"/>
      <c r="J7632">
        <v>10</v>
      </c>
      <c r="K7632" t="s">
        <v>8280</v>
      </c>
      <c r="L7632" s="306" t="s">
        <v>13</v>
      </c>
      <c r="M7632" t="s">
        <v>14</v>
      </c>
      <c r="N7632" t="s">
        <v>309</v>
      </c>
      <c r="O7632" t="s">
        <v>1606</v>
      </c>
      <c r="P7632" t="s">
        <v>4662</v>
      </c>
      <c r="Q7632" s="236">
        <v>44896</v>
      </c>
      <c r="R7632" s="236">
        <v>45078</v>
      </c>
      <c r="S7632" t="s">
        <v>8452</v>
      </c>
      <c r="T7632" s="196"/>
      <c r="U7632" s="196"/>
      <c r="V7632" s="196"/>
      <c r="W7632" s="196"/>
      <c r="X7632" s="222"/>
      <c r="Y7632" t="s">
        <v>8636</v>
      </c>
      <c r="Z7632">
        <v>1777773726</v>
      </c>
      <c r="AA7632" t="s">
        <v>8522</v>
      </c>
      <c r="AB7632" s="221" t="str">
        <f>_xlfn.IFNA(IF(Table[[#This Row],[Programme Partner]]&lt;&gt;Table[[#This Row],[Implementing Partner]],CONCATENATE(Table[[#This Row],[Programme Partner]],"-",Table[[#This Row],[Implementing Partner]]),Table[[#This Row],[Programme Partner]]),"")</f>
        <v>CARE</v>
      </c>
    </row>
    <row r="7633" spans="1:28" ht="16.5" customHeight="1">
      <c r="A7633" s="183"/>
      <c r="B7633" s="195" t="s">
        <v>5039</v>
      </c>
      <c r="C7633" s="198" t="s">
        <v>5039</v>
      </c>
      <c r="D7633" s="212" t="s">
        <v>7014</v>
      </c>
      <c r="E7633" s="269" t="s">
        <v>27</v>
      </c>
      <c r="F7633" s="195" t="s">
        <v>8011</v>
      </c>
      <c r="G7633" t="s">
        <v>8584</v>
      </c>
      <c r="H7633" s="195" t="str">
        <f>IFERROR(VLOOKUP(Table[[#This Row],[Activity Details of Assistance]],WHAT!E:F,2,FALSE),"")</f>
        <v># of tube well</v>
      </c>
      <c r="I7633" s="195"/>
      <c r="J7633">
        <v>15</v>
      </c>
      <c r="K7633" t="s">
        <v>8280</v>
      </c>
      <c r="L7633" s="306" t="s">
        <v>13</v>
      </c>
      <c r="M7633" t="s">
        <v>14</v>
      </c>
      <c r="N7633" t="s">
        <v>309</v>
      </c>
      <c r="O7633" t="s">
        <v>1606</v>
      </c>
      <c r="P7633" t="s">
        <v>4665</v>
      </c>
      <c r="Q7633" s="236">
        <v>44896</v>
      </c>
      <c r="R7633" s="236">
        <v>45078</v>
      </c>
      <c r="S7633" t="s">
        <v>8452</v>
      </c>
      <c r="T7633" s="196"/>
      <c r="U7633" s="196"/>
      <c r="V7633" s="196"/>
      <c r="W7633" s="196"/>
      <c r="X7633" s="222"/>
      <c r="Y7633" t="s">
        <v>8636</v>
      </c>
      <c r="Z7633">
        <v>1777773726</v>
      </c>
      <c r="AA7633" t="s">
        <v>8522</v>
      </c>
      <c r="AB7633" s="221" t="str">
        <f>_xlfn.IFNA(IF(Table[[#This Row],[Programme Partner]]&lt;&gt;Table[[#This Row],[Implementing Partner]],CONCATENATE(Table[[#This Row],[Programme Partner]],"-",Table[[#This Row],[Implementing Partner]]),Table[[#This Row],[Programme Partner]]),"")</f>
        <v>CARE</v>
      </c>
    </row>
    <row r="7634" spans="1:28" ht="16.5" customHeight="1">
      <c r="A7634" s="183"/>
      <c r="B7634" s="195" t="s">
        <v>5039</v>
      </c>
      <c r="C7634" s="198" t="s">
        <v>5039</v>
      </c>
      <c r="D7634" s="212" t="s">
        <v>7014</v>
      </c>
      <c r="E7634" s="269" t="s">
        <v>27</v>
      </c>
      <c r="F7634" s="195" t="s">
        <v>8012</v>
      </c>
      <c r="G7634" t="s">
        <v>8585</v>
      </c>
      <c r="H7634" s="195" t="str">
        <f>IFERROR(VLOOKUP(Table[[#This Row],[Activity Details of Assistance]],WHAT!E:F,2,FALSE),"")</f>
        <v xml:space="preserve"># of door </v>
      </c>
      <c r="I7634" s="195"/>
      <c r="J7634">
        <v>5</v>
      </c>
      <c r="K7634" t="s">
        <v>8280</v>
      </c>
      <c r="L7634" s="306" t="s">
        <v>13</v>
      </c>
      <c r="M7634" t="s">
        <v>14</v>
      </c>
      <c r="N7634" t="s">
        <v>309</v>
      </c>
      <c r="O7634" t="s">
        <v>1606</v>
      </c>
      <c r="P7634" t="s">
        <v>4665</v>
      </c>
      <c r="Q7634" s="236">
        <v>44896</v>
      </c>
      <c r="R7634" s="236">
        <v>45078</v>
      </c>
      <c r="S7634" t="s">
        <v>8452</v>
      </c>
      <c r="T7634" s="196"/>
      <c r="U7634" s="196"/>
      <c r="V7634" s="196"/>
      <c r="W7634" s="196"/>
      <c r="X7634" s="222"/>
      <c r="Y7634" t="s">
        <v>8636</v>
      </c>
      <c r="Z7634">
        <v>1777773726</v>
      </c>
      <c r="AA7634" t="s">
        <v>8522</v>
      </c>
      <c r="AB7634" s="221" t="str">
        <f>_xlfn.IFNA(IF(Table[[#This Row],[Programme Partner]]&lt;&gt;Table[[#This Row],[Implementing Partner]],CONCATENATE(Table[[#This Row],[Programme Partner]],"-",Table[[#This Row],[Implementing Partner]]),Table[[#This Row],[Programme Partner]]),"")</f>
        <v>CARE</v>
      </c>
    </row>
    <row r="7635" spans="1:28" ht="16.5" customHeight="1">
      <c r="A7635" s="183"/>
      <c r="B7635" s="195" t="s">
        <v>5039</v>
      </c>
      <c r="C7635" s="198" t="s">
        <v>5039</v>
      </c>
      <c r="D7635" s="212" t="s">
        <v>7014</v>
      </c>
      <c r="E7635" s="269" t="s">
        <v>27</v>
      </c>
      <c r="F7635" s="195" t="s">
        <v>8012</v>
      </c>
      <c r="G7635" t="s">
        <v>8586</v>
      </c>
      <c r="H7635" s="195" t="str">
        <f>IFERROR(VLOOKUP(Table[[#This Row],[Activity Details of Assistance]],WHAT!E:F,2,FALSE),"")</f>
        <v># of door</v>
      </c>
      <c r="I7635" s="195"/>
      <c r="J7635">
        <v>5</v>
      </c>
      <c r="K7635" t="s">
        <v>8280</v>
      </c>
      <c r="L7635" s="306" t="s">
        <v>13</v>
      </c>
      <c r="M7635" t="s">
        <v>14</v>
      </c>
      <c r="N7635" t="s">
        <v>309</v>
      </c>
      <c r="O7635" t="s">
        <v>1606</v>
      </c>
      <c r="P7635" t="s">
        <v>4665</v>
      </c>
      <c r="Q7635" s="236">
        <v>44896</v>
      </c>
      <c r="R7635" s="236">
        <v>45078</v>
      </c>
      <c r="S7635" t="s">
        <v>8452</v>
      </c>
      <c r="T7635" s="196"/>
      <c r="U7635" s="196"/>
      <c r="V7635" s="196"/>
      <c r="W7635" s="196"/>
      <c r="X7635" s="222"/>
      <c r="Y7635" t="s">
        <v>8636</v>
      </c>
      <c r="Z7635">
        <v>1777773726</v>
      </c>
      <c r="AA7635" t="s">
        <v>8522</v>
      </c>
      <c r="AB7635" s="221" t="str">
        <f>_xlfn.IFNA(IF(Table[[#This Row],[Programme Partner]]&lt;&gt;Table[[#This Row],[Implementing Partner]],CONCATENATE(Table[[#This Row],[Programme Partner]],"-",Table[[#This Row],[Implementing Partner]]),Table[[#This Row],[Programme Partner]]),"")</f>
        <v>CARE</v>
      </c>
    </row>
    <row r="7636" spans="1:28" ht="16.5" customHeight="1">
      <c r="A7636" s="183"/>
      <c r="B7636" s="264" t="s">
        <v>8684</v>
      </c>
      <c r="C7636" s="198" t="s">
        <v>5024</v>
      </c>
      <c r="D7636" s="212" t="s">
        <v>5110</v>
      </c>
      <c r="E7636" s="269" t="s">
        <v>27</v>
      </c>
      <c r="F7636" s="195" t="s">
        <v>8011</v>
      </c>
      <c r="G7636" t="s">
        <v>8584</v>
      </c>
      <c r="H7636" s="195" t="str">
        <f>IFERROR(VLOOKUP(Table[[#This Row],[Activity Details of Assistance]],WHAT!E:F,2,FALSE),"")</f>
        <v># of tube well</v>
      </c>
      <c r="I7636" s="195"/>
      <c r="J7636">
        <v>45</v>
      </c>
      <c r="K7636" t="s">
        <v>8280</v>
      </c>
      <c r="L7636" s="306" t="s">
        <v>13</v>
      </c>
      <c r="M7636" t="s">
        <v>14</v>
      </c>
      <c r="N7636" t="s">
        <v>309</v>
      </c>
      <c r="O7636" t="s">
        <v>1606</v>
      </c>
      <c r="P7636" t="s">
        <v>4670</v>
      </c>
      <c r="Q7636" s="236">
        <v>44896</v>
      </c>
      <c r="R7636" s="236">
        <v>44896</v>
      </c>
      <c r="S7636" t="s">
        <v>8452</v>
      </c>
      <c r="T7636" s="196"/>
      <c r="U7636" s="196"/>
      <c r="V7636" s="196"/>
      <c r="W7636" s="196"/>
      <c r="X7636" s="222"/>
      <c r="Y7636" t="s">
        <v>8326</v>
      </c>
      <c r="Z7636">
        <v>1628407101</v>
      </c>
      <c r="AA7636" t="s">
        <v>8327</v>
      </c>
      <c r="AB7636" s="221" t="str">
        <f>_xlfn.IFNA(IF(Table[[#This Row],[Programme Partner]]&lt;&gt;Table[[#This Row],[Implementing Partner]],CONCATENATE(Table[[#This Row],[Programme Partner]],"-",Table[[#This Row],[Implementing Partner]]),Table[[#This Row],[Programme Partner]]),"")</f>
        <v>German RC-BDRCS</v>
      </c>
    </row>
    <row r="7637" spans="1:28" ht="16.5" customHeight="1">
      <c r="A7637" s="183"/>
      <c r="B7637" s="264" t="s">
        <v>8684</v>
      </c>
      <c r="C7637" s="198" t="s">
        <v>5024</v>
      </c>
      <c r="D7637" s="212" t="s">
        <v>5110</v>
      </c>
      <c r="E7637" s="269" t="s">
        <v>27</v>
      </c>
      <c r="F7637" s="195" t="s">
        <v>8012</v>
      </c>
      <c r="G7637" t="s">
        <v>8585</v>
      </c>
      <c r="H7637" s="195" t="str">
        <f>IFERROR(VLOOKUP(Table[[#This Row],[Activity Details of Assistance]],WHAT!E:F,2,FALSE),"")</f>
        <v xml:space="preserve"># of door </v>
      </c>
      <c r="I7637" s="195"/>
      <c r="J7637">
        <v>27</v>
      </c>
      <c r="K7637" t="s">
        <v>8280</v>
      </c>
      <c r="L7637" s="306" t="s">
        <v>13</v>
      </c>
      <c r="M7637" t="s">
        <v>14</v>
      </c>
      <c r="N7637" t="s">
        <v>309</v>
      </c>
      <c r="O7637" t="s">
        <v>1606</v>
      </c>
      <c r="P7637" t="s">
        <v>4670</v>
      </c>
      <c r="Q7637" s="236">
        <v>44896</v>
      </c>
      <c r="R7637" s="236">
        <v>44896</v>
      </c>
      <c r="S7637" t="s">
        <v>8452</v>
      </c>
      <c r="T7637" s="196"/>
      <c r="U7637" s="196"/>
      <c r="V7637" s="196"/>
      <c r="W7637" s="196"/>
      <c r="X7637" s="222"/>
      <c r="Y7637" t="s">
        <v>8326</v>
      </c>
      <c r="Z7637">
        <v>1628407101</v>
      </c>
      <c r="AA7637" t="s">
        <v>8327</v>
      </c>
      <c r="AB7637" s="221" t="str">
        <f>_xlfn.IFNA(IF(Table[[#This Row],[Programme Partner]]&lt;&gt;Table[[#This Row],[Implementing Partner]],CONCATENATE(Table[[#This Row],[Programme Partner]],"-",Table[[#This Row],[Implementing Partner]]),Table[[#This Row],[Programme Partner]]),"")</f>
        <v>German RC-BDRCS</v>
      </c>
    </row>
    <row r="7638" spans="1:28" ht="16.5" customHeight="1">
      <c r="A7638" s="183"/>
      <c r="B7638" s="264" t="s">
        <v>8684</v>
      </c>
      <c r="C7638" s="198" t="s">
        <v>5024</v>
      </c>
      <c r="D7638" s="212" t="s">
        <v>5110</v>
      </c>
      <c r="E7638" s="269" t="s">
        <v>27</v>
      </c>
      <c r="F7638" s="195" t="s">
        <v>8012</v>
      </c>
      <c r="G7638" t="s">
        <v>8357</v>
      </c>
      <c r="H7638" s="195" t="str">
        <f>IFERROR(VLOOKUP(Table[[#This Row],[Activity Details of Assistance]],WHAT!E:F,2,FALSE),"")</f>
        <v># of door</v>
      </c>
      <c r="I7638" s="195"/>
      <c r="J7638">
        <v>167</v>
      </c>
      <c r="K7638" t="s">
        <v>8280</v>
      </c>
      <c r="L7638" s="306" t="s">
        <v>13</v>
      </c>
      <c r="M7638" t="s">
        <v>14</v>
      </c>
      <c r="N7638" t="s">
        <v>309</v>
      </c>
      <c r="O7638" t="s">
        <v>1606</v>
      </c>
      <c r="P7638" t="s">
        <v>4670</v>
      </c>
      <c r="Q7638" s="236">
        <v>44896</v>
      </c>
      <c r="R7638" s="236">
        <v>44896</v>
      </c>
      <c r="S7638" t="s">
        <v>8452</v>
      </c>
      <c r="T7638" s="196"/>
      <c r="U7638" s="196"/>
      <c r="V7638" s="196"/>
      <c r="W7638" s="196"/>
      <c r="X7638" s="222"/>
      <c r="Y7638" t="s">
        <v>8326</v>
      </c>
      <c r="Z7638">
        <v>1628407101</v>
      </c>
      <c r="AA7638" t="s">
        <v>8327</v>
      </c>
      <c r="AB7638" s="221" t="str">
        <f>_xlfn.IFNA(IF(Table[[#This Row],[Programme Partner]]&lt;&gt;Table[[#This Row],[Implementing Partner]],CONCATENATE(Table[[#This Row],[Programme Partner]],"-",Table[[#This Row],[Implementing Partner]]),Table[[#This Row],[Programme Partner]]),"")</f>
        <v>German RC-BDRCS</v>
      </c>
    </row>
    <row r="7639" spans="1:28" ht="16.5" customHeight="1">
      <c r="A7639" s="183"/>
      <c r="B7639" s="264" t="s">
        <v>8684</v>
      </c>
      <c r="C7639" s="198" t="s">
        <v>5024</v>
      </c>
      <c r="D7639" s="212" t="s">
        <v>5110</v>
      </c>
      <c r="E7639" s="269" t="s">
        <v>27</v>
      </c>
      <c r="F7639" s="195" t="s">
        <v>8013</v>
      </c>
      <c r="G7639" t="s">
        <v>8313</v>
      </c>
      <c r="H7639" s="195" t="str">
        <f>IFERROR(VLOOKUP(Table[[#This Row],[Activity Details of Assistance]],WHAT!E:F,2,FALSE),"")</f>
        <v># of HP sessions at community level</v>
      </c>
      <c r="I7639" s="195"/>
      <c r="J7639">
        <v>880</v>
      </c>
      <c r="K7639" t="s">
        <v>8280</v>
      </c>
      <c r="L7639" s="306" t="s">
        <v>13</v>
      </c>
      <c r="M7639" t="s">
        <v>14</v>
      </c>
      <c r="N7639" t="s">
        <v>309</v>
      </c>
      <c r="O7639" t="s">
        <v>1606</v>
      </c>
      <c r="P7639" t="s">
        <v>4670</v>
      </c>
      <c r="Q7639" s="236">
        <v>44896</v>
      </c>
      <c r="R7639" s="236">
        <v>44896</v>
      </c>
      <c r="S7639" t="s">
        <v>8452</v>
      </c>
      <c r="T7639" s="196"/>
      <c r="U7639" s="196"/>
      <c r="V7639" s="196"/>
      <c r="W7639" s="196"/>
      <c r="X7639" s="222"/>
      <c r="Y7639" t="s">
        <v>8326</v>
      </c>
      <c r="Z7639">
        <v>1628407101</v>
      </c>
      <c r="AA7639" t="s">
        <v>8327</v>
      </c>
      <c r="AB7639" s="221" t="str">
        <f>_xlfn.IFNA(IF(Table[[#This Row],[Programme Partner]]&lt;&gt;Table[[#This Row],[Implementing Partner]],CONCATENATE(Table[[#This Row],[Programme Partner]],"-",Table[[#This Row],[Implementing Partner]]),Table[[#This Row],[Programme Partner]]),"")</f>
        <v>German RC-BDRCS</v>
      </c>
    </row>
    <row r="7640" spans="1:28" ht="16.5" customHeight="1">
      <c r="A7640" s="183"/>
      <c r="B7640" s="264" t="s">
        <v>8684</v>
      </c>
      <c r="C7640" s="198" t="s">
        <v>5024</v>
      </c>
      <c r="D7640" s="212" t="s">
        <v>5110</v>
      </c>
      <c r="E7640" s="269" t="s">
        <v>27</v>
      </c>
      <c r="F7640" s="195" t="s">
        <v>8013</v>
      </c>
      <c r="G7640" t="s">
        <v>8314</v>
      </c>
      <c r="H7640" s="195" t="str">
        <f>IFERROR(VLOOKUP(Table[[#This Row],[Activity Details of Assistance]],WHAT!E:F,2,FALSE),"")</f>
        <v># of HP sessions at HH level</v>
      </c>
      <c r="I7640" s="195"/>
      <c r="J7640">
        <v>6028</v>
      </c>
      <c r="K7640" t="s">
        <v>8280</v>
      </c>
      <c r="L7640" s="306" t="s">
        <v>13</v>
      </c>
      <c r="M7640" t="s">
        <v>14</v>
      </c>
      <c r="N7640" t="s">
        <v>309</v>
      </c>
      <c r="O7640" t="s">
        <v>1606</v>
      </c>
      <c r="P7640" t="s">
        <v>4670</v>
      </c>
      <c r="Q7640" s="236">
        <v>44896</v>
      </c>
      <c r="R7640" s="236">
        <v>44896</v>
      </c>
      <c r="S7640" t="s">
        <v>8452</v>
      </c>
      <c r="T7640" s="196"/>
      <c r="U7640" s="196"/>
      <c r="V7640" s="196"/>
      <c r="W7640" s="196"/>
      <c r="X7640" s="222"/>
      <c r="Y7640" t="s">
        <v>8326</v>
      </c>
      <c r="Z7640">
        <v>1628407101</v>
      </c>
      <c r="AA7640" t="s">
        <v>8327</v>
      </c>
      <c r="AB7640" s="221" t="str">
        <f>_xlfn.IFNA(IF(Table[[#This Row],[Programme Partner]]&lt;&gt;Table[[#This Row],[Implementing Partner]],CONCATENATE(Table[[#This Row],[Programme Partner]],"-",Table[[#This Row],[Implementing Partner]]),Table[[#This Row],[Programme Partner]]),"")</f>
        <v>German RC-BDRCS</v>
      </c>
    </row>
    <row r="7641" spans="1:28" ht="16.5" customHeight="1">
      <c r="A7641" s="183"/>
      <c r="B7641" s="195" t="s">
        <v>8346</v>
      </c>
      <c r="C7641" s="198" t="s">
        <v>8346</v>
      </c>
      <c r="D7641" s="197" t="s">
        <v>5058</v>
      </c>
      <c r="E7641" s="269" t="s">
        <v>27</v>
      </c>
      <c r="F7641" s="195" t="s">
        <v>8011</v>
      </c>
      <c r="G7641" t="s">
        <v>8584</v>
      </c>
      <c r="H7641" s="195" t="str">
        <f>IFERROR(VLOOKUP(Table[[#This Row],[Activity Details of Assistance]],WHAT!E:F,2,FALSE),"")</f>
        <v># of tube well</v>
      </c>
      <c r="I7641" s="195"/>
      <c r="J7641">
        <v>14</v>
      </c>
      <c r="K7641" t="s">
        <v>8280</v>
      </c>
      <c r="L7641" s="306" t="s">
        <v>13</v>
      </c>
      <c r="M7641" t="s">
        <v>14</v>
      </c>
      <c r="N7641" t="s">
        <v>309</v>
      </c>
      <c r="O7641" t="s">
        <v>1606</v>
      </c>
      <c r="P7641" t="s">
        <v>4668</v>
      </c>
      <c r="Q7641" s="236">
        <v>44896</v>
      </c>
      <c r="R7641" s="236">
        <v>44896</v>
      </c>
      <c r="S7641" t="s">
        <v>8452</v>
      </c>
      <c r="T7641" s="196"/>
      <c r="U7641" s="196"/>
      <c r="V7641" s="196"/>
      <c r="W7641" s="196"/>
      <c r="X7641" s="222"/>
      <c r="Y7641" t="s">
        <v>8575</v>
      </c>
      <c r="Z7641">
        <v>1681597433</v>
      </c>
      <c r="AA7641" t="s">
        <v>8576</v>
      </c>
      <c r="AB7641" s="221" t="str">
        <f>_xlfn.IFNA(IF(Table[[#This Row],[Programme Partner]]&lt;&gt;Table[[#This Row],[Implementing Partner]],CONCATENATE(Table[[#This Row],[Programme Partner]],"-",Table[[#This Row],[Implementing Partner]]),Table[[#This Row],[Programme Partner]]),"")</f>
        <v>GREEN HILL</v>
      </c>
    </row>
    <row r="7642" spans="1:28" ht="16.5" customHeight="1">
      <c r="A7642" s="183"/>
      <c r="B7642" s="195" t="s">
        <v>8346</v>
      </c>
      <c r="C7642" s="198" t="s">
        <v>8346</v>
      </c>
      <c r="D7642" s="197" t="s">
        <v>5058</v>
      </c>
      <c r="E7642" s="269" t="s">
        <v>27</v>
      </c>
      <c r="F7642" s="195" t="s">
        <v>8011</v>
      </c>
      <c r="G7642" t="s">
        <v>8318</v>
      </c>
      <c r="H7642" s="195" t="str">
        <f>IFERROR(VLOOKUP(Table[[#This Row],[Activity Details of Assistance]],WHAT!E:F,2,FALSE),"")</f>
        <v># of household</v>
      </c>
      <c r="I7642" s="195"/>
      <c r="J7642">
        <v>9288</v>
      </c>
      <c r="K7642" t="s">
        <v>8280</v>
      </c>
      <c r="L7642" s="306" t="s">
        <v>13</v>
      </c>
      <c r="M7642" t="s">
        <v>14</v>
      </c>
      <c r="N7642" t="s">
        <v>309</v>
      </c>
      <c r="O7642" t="s">
        <v>1606</v>
      </c>
      <c r="P7642" t="s">
        <v>4668</v>
      </c>
      <c r="Q7642" s="236">
        <v>44896</v>
      </c>
      <c r="R7642" s="236">
        <v>44896</v>
      </c>
      <c r="S7642" t="s">
        <v>8452</v>
      </c>
      <c r="T7642" s="196"/>
      <c r="U7642" s="196"/>
      <c r="V7642" s="196"/>
      <c r="W7642" s="196"/>
      <c r="X7642" s="222"/>
      <c r="Y7642" t="s">
        <v>8575</v>
      </c>
      <c r="Z7642">
        <v>1681597433</v>
      </c>
      <c r="AA7642" t="s">
        <v>8576</v>
      </c>
      <c r="AB7642" s="221" t="str">
        <f>_xlfn.IFNA(IF(Table[[#This Row],[Programme Partner]]&lt;&gt;Table[[#This Row],[Implementing Partner]],CONCATENATE(Table[[#This Row],[Programme Partner]],"-",Table[[#This Row],[Implementing Partner]]),Table[[#This Row],[Programme Partner]]),"")</f>
        <v>GREEN HILL</v>
      </c>
    </row>
    <row r="7643" spans="1:28" ht="16.5" customHeight="1">
      <c r="A7643" s="183"/>
      <c r="B7643" s="195" t="s">
        <v>8346</v>
      </c>
      <c r="C7643" s="198" t="s">
        <v>8346</v>
      </c>
      <c r="D7643" s="197" t="s">
        <v>5058</v>
      </c>
      <c r="E7643" s="269" t="s">
        <v>27</v>
      </c>
      <c r="F7643" s="195" t="s">
        <v>8012</v>
      </c>
      <c r="G7643" t="s">
        <v>8585</v>
      </c>
      <c r="H7643" s="195" t="str">
        <f>IFERROR(VLOOKUP(Table[[#This Row],[Activity Details of Assistance]],WHAT!E:F,2,FALSE),"")</f>
        <v xml:space="preserve"># of door </v>
      </c>
      <c r="I7643" s="195"/>
      <c r="J7643">
        <v>16</v>
      </c>
      <c r="K7643" t="s">
        <v>8280</v>
      </c>
      <c r="L7643" s="306" t="s">
        <v>13</v>
      </c>
      <c r="M7643" t="s">
        <v>14</v>
      </c>
      <c r="N7643" t="s">
        <v>309</v>
      </c>
      <c r="O7643" t="s">
        <v>1606</v>
      </c>
      <c r="P7643" t="s">
        <v>4668</v>
      </c>
      <c r="Q7643" s="236">
        <v>44896</v>
      </c>
      <c r="R7643" s="236">
        <v>44896</v>
      </c>
      <c r="S7643" t="s">
        <v>8452</v>
      </c>
      <c r="T7643" s="196"/>
      <c r="U7643" s="196"/>
      <c r="V7643" s="196"/>
      <c r="W7643" s="196"/>
      <c r="X7643" s="222"/>
      <c r="Y7643" t="s">
        <v>8575</v>
      </c>
      <c r="Z7643">
        <v>1681597433</v>
      </c>
      <c r="AA7643" t="s">
        <v>8576</v>
      </c>
      <c r="AB7643" s="221" t="str">
        <f>_xlfn.IFNA(IF(Table[[#This Row],[Programme Partner]]&lt;&gt;Table[[#This Row],[Implementing Partner]],CONCATENATE(Table[[#This Row],[Programme Partner]],"-",Table[[#This Row],[Implementing Partner]]),Table[[#This Row],[Programme Partner]]),"")</f>
        <v>GREEN HILL</v>
      </c>
    </row>
    <row r="7644" spans="1:28" ht="16.5" customHeight="1">
      <c r="A7644" s="183"/>
      <c r="B7644" s="195" t="s">
        <v>8346</v>
      </c>
      <c r="C7644" s="198" t="s">
        <v>8346</v>
      </c>
      <c r="D7644" s="197" t="s">
        <v>5058</v>
      </c>
      <c r="E7644" s="269" t="s">
        <v>27</v>
      </c>
      <c r="F7644" s="195" t="s">
        <v>8012</v>
      </c>
      <c r="G7644" t="s">
        <v>8586</v>
      </c>
      <c r="H7644" s="195" t="str">
        <f>IFERROR(VLOOKUP(Table[[#This Row],[Activity Details of Assistance]],WHAT!E:F,2,FALSE),"")</f>
        <v># of door</v>
      </c>
      <c r="I7644" s="195"/>
      <c r="J7644">
        <v>6</v>
      </c>
      <c r="K7644" t="s">
        <v>8280</v>
      </c>
      <c r="L7644" s="306" t="s">
        <v>13</v>
      </c>
      <c r="M7644" t="s">
        <v>14</v>
      </c>
      <c r="N7644" t="s">
        <v>309</v>
      </c>
      <c r="O7644" t="s">
        <v>1606</v>
      </c>
      <c r="P7644" t="s">
        <v>4668</v>
      </c>
      <c r="Q7644" s="236">
        <v>44896</v>
      </c>
      <c r="R7644" s="236">
        <v>44896</v>
      </c>
      <c r="S7644" t="s">
        <v>8452</v>
      </c>
      <c r="T7644" s="196"/>
      <c r="U7644" s="196"/>
      <c r="V7644" s="196"/>
      <c r="W7644" s="196"/>
      <c r="X7644" s="222"/>
      <c r="Y7644" t="s">
        <v>8575</v>
      </c>
      <c r="Z7644">
        <v>1681597433</v>
      </c>
      <c r="AA7644" t="s">
        <v>8576</v>
      </c>
      <c r="AB7644" s="221" t="str">
        <f>_xlfn.IFNA(IF(Table[[#This Row],[Programme Partner]]&lt;&gt;Table[[#This Row],[Implementing Partner]],CONCATENATE(Table[[#This Row],[Programme Partner]],"-",Table[[#This Row],[Implementing Partner]]),Table[[#This Row],[Programme Partner]]),"")</f>
        <v>GREEN HILL</v>
      </c>
    </row>
    <row r="7645" spans="1:28" ht="16.5" customHeight="1">
      <c r="A7645" s="183"/>
      <c r="B7645" s="195" t="s">
        <v>8346</v>
      </c>
      <c r="C7645" s="198" t="s">
        <v>8346</v>
      </c>
      <c r="D7645" s="197" t="s">
        <v>5058</v>
      </c>
      <c r="E7645" s="269" t="s">
        <v>27</v>
      </c>
      <c r="F7645" s="195" t="s">
        <v>8012</v>
      </c>
      <c r="G7645" t="s">
        <v>8357</v>
      </c>
      <c r="H7645" s="195" t="str">
        <f>IFERROR(VLOOKUP(Table[[#This Row],[Activity Details of Assistance]],WHAT!E:F,2,FALSE),"")</f>
        <v># of door</v>
      </c>
      <c r="I7645" s="195"/>
      <c r="J7645">
        <v>25</v>
      </c>
      <c r="K7645" t="s">
        <v>8280</v>
      </c>
      <c r="L7645" s="306" t="s">
        <v>13</v>
      </c>
      <c r="M7645" t="s">
        <v>14</v>
      </c>
      <c r="N7645" t="s">
        <v>309</v>
      </c>
      <c r="O7645" t="s">
        <v>1606</v>
      </c>
      <c r="P7645" t="s">
        <v>4668</v>
      </c>
      <c r="Q7645" s="236">
        <v>44896</v>
      </c>
      <c r="R7645" s="236">
        <v>44896</v>
      </c>
      <c r="S7645" t="s">
        <v>8452</v>
      </c>
      <c r="T7645" s="196"/>
      <c r="U7645" s="196"/>
      <c r="V7645" s="196"/>
      <c r="W7645" s="196"/>
      <c r="X7645" s="222"/>
      <c r="Y7645" t="s">
        <v>8575</v>
      </c>
      <c r="Z7645">
        <v>1681597433</v>
      </c>
      <c r="AA7645" t="s">
        <v>8576</v>
      </c>
      <c r="AB7645" s="221" t="str">
        <f>_xlfn.IFNA(IF(Table[[#This Row],[Programme Partner]]&lt;&gt;Table[[#This Row],[Implementing Partner]],CONCATENATE(Table[[#This Row],[Programme Partner]],"-",Table[[#This Row],[Implementing Partner]]),Table[[#This Row],[Programme Partner]]),"")</f>
        <v>GREEN HILL</v>
      </c>
    </row>
    <row r="7646" spans="1:28" ht="16.5" customHeight="1">
      <c r="A7646" s="183"/>
      <c r="B7646" s="195" t="s">
        <v>8346</v>
      </c>
      <c r="C7646" s="198" t="s">
        <v>8346</v>
      </c>
      <c r="D7646" s="197" t="s">
        <v>5058</v>
      </c>
      <c r="E7646" s="269" t="s">
        <v>27</v>
      </c>
      <c r="F7646" s="195" t="s">
        <v>8013</v>
      </c>
      <c r="G7646" t="s">
        <v>8313</v>
      </c>
      <c r="H7646" s="195" t="str">
        <f>IFERROR(VLOOKUP(Table[[#This Row],[Activity Details of Assistance]],WHAT!E:F,2,FALSE),"")</f>
        <v># of HP sessions at community level</v>
      </c>
      <c r="I7646" s="195"/>
      <c r="J7646">
        <v>40</v>
      </c>
      <c r="K7646" t="s">
        <v>8280</v>
      </c>
      <c r="L7646" s="306" t="s">
        <v>13</v>
      </c>
      <c r="M7646" t="s">
        <v>14</v>
      </c>
      <c r="N7646" t="s">
        <v>309</v>
      </c>
      <c r="O7646" t="s">
        <v>1606</v>
      </c>
      <c r="P7646" t="s">
        <v>4668</v>
      </c>
      <c r="Q7646" s="236">
        <v>44896</v>
      </c>
      <c r="R7646" s="236">
        <v>44896</v>
      </c>
      <c r="S7646" t="s">
        <v>8452</v>
      </c>
      <c r="T7646" s="196"/>
      <c r="U7646" s="196"/>
      <c r="V7646" s="196"/>
      <c r="W7646" s="196"/>
      <c r="X7646" s="222"/>
      <c r="Y7646" t="s">
        <v>8575</v>
      </c>
      <c r="Z7646">
        <v>1681597433</v>
      </c>
      <c r="AA7646" t="s">
        <v>8576</v>
      </c>
      <c r="AB7646" s="221" t="str">
        <f>_xlfn.IFNA(IF(Table[[#This Row],[Programme Partner]]&lt;&gt;Table[[#This Row],[Implementing Partner]],CONCATENATE(Table[[#This Row],[Programme Partner]],"-",Table[[#This Row],[Implementing Partner]]),Table[[#This Row],[Programme Partner]]),"")</f>
        <v>GREEN HILL</v>
      </c>
    </row>
    <row r="7647" spans="1:28" ht="16.5" customHeight="1">
      <c r="A7647" s="183"/>
      <c r="B7647" s="195" t="s">
        <v>8346</v>
      </c>
      <c r="C7647" s="198" t="s">
        <v>8346</v>
      </c>
      <c r="D7647" s="197" t="s">
        <v>5058</v>
      </c>
      <c r="E7647" s="269" t="s">
        <v>27</v>
      </c>
      <c r="F7647" s="195" t="s">
        <v>8013</v>
      </c>
      <c r="G7647" t="s">
        <v>8314</v>
      </c>
      <c r="H7647" s="195" t="str">
        <f>IFERROR(VLOOKUP(Table[[#This Row],[Activity Details of Assistance]],WHAT!E:F,2,FALSE),"")</f>
        <v># of HP sessions at HH level</v>
      </c>
      <c r="I7647" s="195"/>
      <c r="J7647">
        <v>46</v>
      </c>
      <c r="K7647" t="s">
        <v>8280</v>
      </c>
      <c r="L7647" s="306" t="s">
        <v>13</v>
      </c>
      <c r="M7647" t="s">
        <v>14</v>
      </c>
      <c r="N7647" t="s">
        <v>309</v>
      </c>
      <c r="O7647" t="s">
        <v>1606</v>
      </c>
      <c r="P7647" t="s">
        <v>4668</v>
      </c>
      <c r="Q7647" s="236">
        <v>44896</v>
      </c>
      <c r="R7647" s="236">
        <v>44896</v>
      </c>
      <c r="S7647" t="s">
        <v>8452</v>
      </c>
      <c r="T7647" s="196"/>
      <c r="U7647" s="196"/>
      <c r="V7647" s="196"/>
      <c r="W7647" s="196"/>
      <c r="X7647" s="222"/>
      <c r="Y7647" t="s">
        <v>8575</v>
      </c>
      <c r="Z7647">
        <v>1681597433</v>
      </c>
      <c r="AA7647" t="s">
        <v>8576</v>
      </c>
      <c r="AB7647" s="221" t="str">
        <f>_xlfn.IFNA(IF(Table[[#This Row],[Programme Partner]]&lt;&gt;Table[[#This Row],[Implementing Partner]],CONCATENATE(Table[[#This Row],[Programme Partner]],"-",Table[[#This Row],[Implementing Partner]]),Table[[#This Row],[Programme Partner]]),"")</f>
        <v>GREEN HILL</v>
      </c>
    </row>
    <row r="7648" spans="1:28" ht="16.5" customHeight="1">
      <c r="A7648" s="183"/>
      <c r="B7648" s="195" t="s">
        <v>8346</v>
      </c>
      <c r="C7648" s="198" t="s">
        <v>8346</v>
      </c>
      <c r="D7648" s="197" t="s">
        <v>5058</v>
      </c>
      <c r="E7648" s="269" t="s">
        <v>27</v>
      </c>
      <c r="F7648" s="195" t="s">
        <v>8013</v>
      </c>
      <c r="G7648" t="s">
        <v>8442</v>
      </c>
      <c r="H7648" s="195" t="str">
        <f>IFERROR(VLOOKUP(Table[[#This Row],[Activity Details of Assistance]],WHAT!E:F,2,FALSE),"")</f>
        <v># of facilities</v>
      </c>
      <c r="I7648" s="195"/>
      <c r="J7648">
        <v>748</v>
      </c>
      <c r="K7648" t="s">
        <v>8280</v>
      </c>
      <c r="L7648" s="306" t="s">
        <v>13</v>
      </c>
      <c r="M7648" t="s">
        <v>14</v>
      </c>
      <c r="N7648" t="s">
        <v>309</v>
      </c>
      <c r="O7648" t="s">
        <v>1606</v>
      </c>
      <c r="P7648" t="s">
        <v>4668</v>
      </c>
      <c r="Q7648" s="236">
        <v>44896</v>
      </c>
      <c r="R7648" s="236">
        <v>44896</v>
      </c>
      <c r="S7648" t="s">
        <v>8452</v>
      </c>
      <c r="T7648" s="196"/>
      <c r="U7648" s="196"/>
      <c r="V7648" s="196"/>
      <c r="W7648" s="196"/>
      <c r="X7648" s="222"/>
      <c r="Y7648" t="s">
        <v>8575</v>
      </c>
      <c r="Z7648">
        <v>1681597433</v>
      </c>
      <c r="AA7648" t="s">
        <v>8576</v>
      </c>
      <c r="AB7648" s="221" t="str">
        <f>_xlfn.IFNA(IF(Table[[#This Row],[Programme Partner]]&lt;&gt;Table[[#This Row],[Implementing Partner]],CONCATENATE(Table[[#This Row],[Programme Partner]],"-",Table[[#This Row],[Implementing Partner]]),Table[[#This Row],[Programme Partner]]),"")</f>
        <v>GREEN HILL</v>
      </c>
    </row>
    <row r="7649" spans="1:28" ht="16.5" customHeight="1">
      <c r="A7649" s="183"/>
      <c r="B7649" s="195" t="s">
        <v>5143</v>
      </c>
      <c r="C7649" s="198" t="s">
        <v>5024</v>
      </c>
      <c r="D7649" s="212" t="s">
        <v>5143</v>
      </c>
      <c r="E7649" s="269" t="s">
        <v>27</v>
      </c>
      <c r="F7649" s="195" t="s">
        <v>8013</v>
      </c>
      <c r="G7649" t="s">
        <v>8314</v>
      </c>
      <c r="H7649" s="195" t="str">
        <f>IFERROR(VLOOKUP(Table[[#This Row],[Activity Details of Assistance]],WHAT!E:F,2,FALSE),"")</f>
        <v># of HP sessions at HH level</v>
      </c>
      <c r="I7649" s="195"/>
      <c r="J7649">
        <v>1034</v>
      </c>
      <c r="K7649" t="s">
        <v>8280</v>
      </c>
      <c r="L7649" s="306" t="s">
        <v>13</v>
      </c>
      <c r="M7649" t="s">
        <v>14</v>
      </c>
      <c r="N7649" t="s">
        <v>309</v>
      </c>
      <c r="O7649" t="s">
        <v>1608</v>
      </c>
      <c r="P7649" t="s">
        <v>8212</v>
      </c>
      <c r="Q7649" s="236">
        <v>44896</v>
      </c>
      <c r="R7649" s="236">
        <v>44896</v>
      </c>
      <c r="S7649" s="291" t="s">
        <v>8590</v>
      </c>
      <c r="T7649" s="196"/>
      <c r="U7649" s="196"/>
      <c r="V7649" s="196"/>
      <c r="W7649" s="196"/>
      <c r="X7649" s="222"/>
      <c r="Y7649" t="s">
        <v>8713</v>
      </c>
      <c r="Z7649">
        <v>1628407101</v>
      </c>
      <c r="AA7649" t="s">
        <v>8327</v>
      </c>
      <c r="AB7649" s="221" t="str">
        <f>_xlfn.IFNA(IF(Table[[#This Row],[Programme Partner]]&lt;&gt;Table[[#This Row],[Implementing Partner]],CONCATENATE(Table[[#This Row],[Programme Partner]],"-",Table[[#This Row],[Implementing Partner]]),Table[[#This Row],[Programme Partner]]),"")</f>
        <v>IFRC-BDRCS</v>
      </c>
    </row>
    <row r="7650" spans="1:28" ht="16.5" customHeight="1">
      <c r="A7650" s="183"/>
      <c r="B7650" s="195" t="s">
        <v>5275</v>
      </c>
      <c r="C7650" s="198" t="s">
        <v>5184</v>
      </c>
      <c r="D7650" s="212" t="s">
        <v>5275</v>
      </c>
      <c r="E7650" s="269" t="s">
        <v>27</v>
      </c>
      <c r="F7650" s="195" t="s">
        <v>8011</v>
      </c>
      <c r="G7650" t="s">
        <v>8584</v>
      </c>
      <c r="H7650" s="195" t="str">
        <f>IFERROR(VLOOKUP(Table[[#This Row],[Activity Details of Assistance]],WHAT!E:F,2,FALSE),"")</f>
        <v># of tube well</v>
      </c>
      <c r="I7650" s="195"/>
      <c r="J7650">
        <v>169</v>
      </c>
      <c r="K7650" t="s">
        <v>8280</v>
      </c>
      <c r="L7650" s="306" t="s">
        <v>13</v>
      </c>
      <c r="M7650" t="s">
        <v>14</v>
      </c>
      <c r="N7650" t="s">
        <v>309</v>
      </c>
      <c r="O7650" t="s">
        <v>1606</v>
      </c>
      <c r="P7650" t="s">
        <v>6481</v>
      </c>
      <c r="Q7650" s="236">
        <v>44896</v>
      </c>
      <c r="R7650" s="236">
        <v>44927</v>
      </c>
      <c r="S7650" t="s">
        <v>8452</v>
      </c>
      <c r="T7650" s="196"/>
      <c r="U7650" s="196"/>
      <c r="V7650" s="196"/>
      <c r="W7650" s="196"/>
      <c r="X7650" s="222"/>
      <c r="Y7650" t="s">
        <v>8518</v>
      </c>
      <c r="Z7650">
        <v>8801712003560</v>
      </c>
      <c r="AA7650" t="s">
        <v>8289</v>
      </c>
      <c r="AB7650" s="221" t="str">
        <f>_xlfn.IFNA(IF(Table[[#This Row],[Programme Partner]]&lt;&gt;Table[[#This Row],[Implementing Partner]],CONCATENATE(Table[[#This Row],[Programme Partner]],"-",Table[[#This Row],[Implementing Partner]]),Table[[#This Row],[Programme Partner]]),"")</f>
        <v>UNICEF-NGOF</v>
      </c>
    </row>
    <row r="7651" spans="1:28" ht="16.5" customHeight="1">
      <c r="A7651" s="183"/>
      <c r="B7651" s="195" t="s">
        <v>5275</v>
      </c>
      <c r="C7651" s="198" t="s">
        <v>5184</v>
      </c>
      <c r="D7651" s="212" t="s">
        <v>5275</v>
      </c>
      <c r="E7651" s="269" t="s">
        <v>27</v>
      </c>
      <c r="F7651" s="195" t="s">
        <v>8011</v>
      </c>
      <c r="G7651" t="s">
        <v>8355</v>
      </c>
      <c r="H7651" s="195" t="str">
        <f>IFERROR(VLOOKUP(Table[[#This Row],[Activity Details of Assistance]],WHAT!E:F,2,FALSE),"")</f>
        <v># of water network</v>
      </c>
      <c r="I7651" s="195"/>
      <c r="J7651">
        <v>6</v>
      </c>
      <c r="K7651" t="s">
        <v>8280</v>
      </c>
      <c r="L7651" s="306" t="s">
        <v>13</v>
      </c>
      <c r="M7651" t="s">
        <v>14</v>
      </c>
      <c r="N7651" t="s">
        <v>309</v>
      </c>
      <c r="O7651" t="s">
        <v>1606</v>
      </c>
      <c r="P7651" t="s">
        <v>6481</v>
      </c>
      <c r="Q7651" s="236">
        <v>44896</v>
      </c>
      <c r="R7651" s="236">
        <v>44927</v>
      </c>
      <c r="S7651" t="s">
        <v>8452</v>
      </c>
      <c r="T7651" s="196"/>
      <c r="U7651" s="196"/>
      <c r="V7651" s="196"/>
      <c r="W7651" s="196"/>
      <c r="X7651" s="222"/>
      <c r="Y7651" t="s">
        <v>8518</v>
      </c>
      <c r="Z7651">
        <v>8801712003560</v>
      </c>
      <c r="AA7651" t="s">
        <v>8289</v>
      </c>
      <c r="AB7651" s="221" t="str">
        <f>_xlfn.IFNA(IF(Table[[#This Row],[Programme Partner]]&lt;&gt;Table[[#This Row],[Implementing Partner]],CONCATENATE(Table[[#This Row],[Programme Partner]],"-",Table[[#This Row],[Implementing Partner]]),Table[[#This Row],[Programme Partner]]),"")</f>
        <v>UNICEF-NGOF</v>
      </c>
    </row>
    <row r="7652" spans="1:28" ht="16.5" customHeight="1">
      <c r="A7652" s="183"/>
      <c r="B7652" s="195" t="s">
        <v>5275</v>
      </c>
      <c r="C7652" s="198" t="s">
        <v>5184</v>
      </c>
      <c r="D7652" s="212" t="s">
        <v>5275</v>
      </c>
      <c r="E7652" s="269" t="s">
        <v>27</v>
      </c>
      <c r="F7652" s="195" t="s">
        <v>8011</v>
      </c>
      <c r="G7652" t="s">
        <v>8318</v>
      </c>
      <c r="H7652" s="195" t="str">
        <f>IFERROR(VLOOKUP(Table[[#This Row],[Activity Details of Assistance]],WHAT!E:F,2,FALSE),"")</f>
        <v># of household</v>
      </c>
      <c r="I7652" s="195"/>
      <c r="J7652">
        <v>368</v>
      </c>
      <c r="K7652" t="s">
        <v>8280</v>
      </c>
      <c r="L7652" s="306" t="s">
        <v>13</v>
      </c>
      <c r="M7652" t="s">
        <v>14</v>
      </c>
      <c r="N7652" t="s">
        <v>309</v>
      </c>
      <c r="O7652" t="s">
        <v>1606</v>
      </c>
      <c r="P7652" t="s">
        <v>6481</v>
      </c>
      <c r="Q7652" s="236">
        <v>44896</v>
      </c>
      <c r="R7652" s="236">
        <v>44927</v>
      </c>
      <c r="S7652" t="s">
        <v>8452</v>
      </c>
      <c r="T7652" s="196"/>
      <c r="U7652" s="196"/>
      <c r="V7652" s="196"/>
      <c r="W7652" s="196"/>
      <c r="X7652" s="222"/>
      <c r="Y7652" t="s">
        <v>8518</v>
      </c>
      <c r="Z7652">
        <v>8801712003560</v>
      </c>
      <c r="AA7652" t="s">
        <v>8289</v>
      </c>
      <c r="AB7652" s="221" t="str">
        <f>_xlfn.IFNA(IF(Table[[#This Row],[Programme Partner]]&lt;&gt;Table[[#This Row],[Implementing Partner]],CONCATENATE(Table[[#This Row],[Programme Partner]],"-",Table[[#This Row],[Implementing Partner]]),Table[[#This Row],[Programme Partner]]),"")</f>
        <v>UNICEF-NGOF</v>
      </c>
    </row>
    <row r="7653" spans="1:28" ht="16.5" customHeight="1">
      <c r="A7653" s="183"/>
      <c r="B7653" s="195" t="s">
        <v>5275</v>
      </c>
      <c r="C7653" s="198" t="s">
        <v>5184</v>
      </c>
      <c r="D7653" s="212" t="s">
        <v>5275</v>
      </c>
      <c r="E7653" s="269" t="s">
        <v>27</v>
      </c>
      <c r="F7653" s="195" t="s">
        <v>8011</v>
      </c>
      <c r="G7653" t="s">
        <v>8019</v>
      </c>
      <c r="H7653" s="195" t="str">
        <f>IFERROR(VLOOKUP(Table[[#This Row],[Activity Details of Assistance]],WHAT!E:F,2,FALSE),"")</f>
        <v>N/A</v>
      </c>
      <c r="I7653" s="195"/>
      <c r="J7653">
        <v>12</v>
      </c>
      <c r="K7653" t="s">
        <v>8280</v>
      </c>
      <c r="L7653" s="306" t="s">
        <v>13</v>
      </c>
      <c r="M7653" t="s">
        <v>14</v>
      </c>
      <c r="N7653" t="s">
        <v>309</v>
      </c>
      <c r="O7653" t="s">
        <v>1606</v>
      </c>
      <c r="P7653" t="s">
        <v>6481</v>
      </c>
      <c r="Q7653" s="236">
        <v>44896</v>
      </c>
      <c r="R7653" s="236">
        <v>44927</v>
      </c>
      <c r="S7653" t="s">
        <v>8452</v>
      </c>
      <c r="T7653" s="196"/>
      <c r="U7653" s="196"/>
      <c r="V7653" s="196"/>
      <c r="W7653" s="196"/>
      <c r="X7653" s="222"/>
      <c r="Y7653" t="s">
        <v>8518</v>
      </c>
      <c r="Z7653">
        <v>8801712003560</v>
      </c>
      <c r="AA7653" t="s">
        <v>8289</v>
      </c>
      <c r="AB7653" s="221" t="str">
        <f>_xlfn.IFNA(IF(Table[[#This Row],[Programme Partner]]&lt;&gt;Table[[#This Row],[Implementing Partner]],CONCATENATE(Table[[#This Row],[Programme Partner]],"-",Table[[#This Row],[Implementing Partner]]),Table[[#This Row],[Programme Partner]]),"")</f>
        <v>UNICEF-NGOF</v>
      </c>
    </row>
    <row r="7654" spans="1:28" ht="16.5" customHeight="1">
      <c r="A7654" s="183"/>
      <c r="B7654" s="195" t="s">
        <v>5275</v>
      </c>
      <c r="C7654" s="198" t="s">
        <v>5184</v>
      </c>
      <c r="D7654" s="212" t="s">
        <v>5275</v>
      </c>
      <c r="E7654" s="269" t="s">
        <v>27</v>
      </c>
      <c r="F7654" s="195" t="s">
        <v>8012</v>
      </c>
      <c r="G7654" t="s">
        <v>8585</v>
      </c>
      <c r="H7654" s="195" t="str">
        <f>IFERROR(VLOOKUP(Table[[#This Row],[Activity Details of Assistance]],WHAT!E:F,2,FALSE),"")</f>
        <v xml:space="preserve"># of door </v>
      </c>
      <c r="I7654" s="195"/>
      <c r="J7654">
        <v>28</v>
      </c>
      <c r="K7654" t="s">
        <v>8280</v>
      </c>
      <c r="L7654" s="306" t="s">
        <v>13</v>
      </c>
      <c r="M7654" t="s">
        <v>14</v>
      </c>
      <c r="N7654" t="s">
        <v>309</v>
      </c>
      <c r="O7654" t="s">
        <v>1606</v>
      </c>
      <c r="P7654" t="s">
        <v>6481</v>
      </c>
      <c r="Q7654" s="236">
        <v>44896</v>
      </c>
      <c r="R7654" s="236">
        <v>44927</v>
      </c>
      <c r="S7654" t="s">
        <v>8452</v>
      </c>
      <c r="T7654" s="196"/>
      <c r="U7654" s="196"/>
      <c r="V7654" s="196"/>
      <c r="W7654" s="196"/>
      <c r="X7654" s="222"/>
      <c r="Y7654" t="s">
        <v>8518</v>
      </c>
      <c r="Z7654">
        <v>8801712003560</v>
      </c>
      <c r="AA7654" t="s">
        <v>8289</v>
      </c>
      <c r="AB7654" s="221" t="str">
        <f>_xlfn.IFNA(IF(Table[[#This Row],[Programme Partner]]&lt;&gt;Table[[#This Row],[Implementing Partner]],CONCATENATE(Table[[#This Row],[Programme Partner]],"-",Table[[#This Row],[Implementing Partner]]),Table[[#This Row],[Programme Partner]]),"")</f>
        <v>UNICEF-NGOF</v>
      </c>
    </row>
    <row r="7655" spans="1:28" ht="16.5" customHeight="1">
      <c r="A7655" s="183"/>
      <c r="B7655" s="195" t="s">
        <v>5275</v>
      </c>
      <c r="C7655" s="198" t="s">
        <v>5184</v>
      </c>
      <c r="D7655" s="212" t="s">
        <v>5275</v>
      </c>
      <c r="E7655" s="269" t="s">
        <v>27</v>
      </c>
      <c r="F7655" s="195" t="s">
        <v>8012</v>
      </c>
      <c r="G7655" t="s">
        <v>8359</v>
      </c>
      <c r="H7655" s="195" t="str">
        <f>IFERROR(VLOOKUP(Table[[#This Row],[Activity Details of Assistance]],WHAT!E:F,2,FALSE),"")</f>
        <v># of FSM Site</v>
      </c>
      <c r="I7655" s="195"/>
      <c r="J7655">
        <v>4</v>
      </c>
      <c r="K7655" t="s">
        <v>8280</v>
      </c>
      <c r="L7655" s="306" t="s">
        <v>13</v>
      </c>
      <c r="M7655" t="s">
        <v>14</v>
      </c>
      <c r="N7655" t="s">
        <v>309</v>
      </c>
      <c r="O7655" t="s">
        <v>1606</v>
      </c>
      <c r="P7655" t="s">
        <v>6481</v>
      </c>
      <c r="Q7655" s="236">
        <v>44896</v>
      </c>
      <c r="R7655" s="236">
        <v>44927</v>
      </c>
      <c r="S7655" t="s">
        <v>8452</v>
      </c>
      <c r="T7655" s="196"/>
      <c r="U7655" s="196"/>
      <c r="V7655" s="196"/>
      <c r="W7655" s="196"/>
      <c r="X7655" s="222"/>
      <c r="Y7655" t="s">
        <v>8518</v>
      </c>
      <c r="Z7655">
        <v>8801712003560</v>
      </c>
      <c r="AA7655" t="s">
        <v>8289</v>
      </c>
      <c r="AB7655" s="221" t="str">
        <f>_xlfn.IFNA(IF(Table[[#This Row],[Programme Partner]]&lt;&gt;Table[[#This Row],[Implementing Partner]],CONCATENATE(Table[[#This Row],[Programme Partner]],"-",Table[[#This Row],[Implementing Partner]]),Table[[#This Row],[Programme Partner]]),"")</f>
        <v>UNICEF-NGOF</v>
      </c>
    </row>
    <row r="7656" spans="1:28" ht="16.5" customHeight="1">
      <c r="A7656" s="183"/>
      <c r="B7656" s="195" t="s">
        <v>5275</v>
      </c>
      <c r="C7656" s="198" t="s">
        <v>5184</v>
      </c>
      <c r="D7656" s="212" t="s">
        <v>5275</v>
      </c>
      <c r="E7656" s="269" t="s">
        <v>27</v>
      </c>
      <c r="F7656" s="195" t="s">
        <v>8012</v>
      </c>
      <c r="G7656" t="s">
        <v>8356</v>
      </c>
      <c r="H7656" s="195" t="str">
        <f>IFERROR(VLOOKUP(Table[[#This Row],[Activity Details of Assistance]],WHAT!E:F,2,FALSE),"")</f>
        <v># of FSM Site</v>
      </c>
      <c r="I7656" s="195"/>
      <c r="J7656">
        <v>3</v>
      </c>
      <c r="K7656" t="s">
        <v>8280</v>
      </c>
      <c r="L7656" s="306" t="s">
        <v>13</v>
      </c>
      <c r="M7656" t="s">
        <v>14</v>
      </c>
      <c r="N7656" t="s">
        <v>309</v>
      </c>
      <c r="O7656" t="s">
        <v>1606</v>
      </c>
      <c r="P7656" t="s">
        <v>6481</v>
      </c>
      <c r="Q7656" s="236">
        <v>44896</v>
      </c>
      <c r="R7656" s="236">
        <v>44927</v>
      </c>
      <c r="S7656" t="s">
        <v>8452</v>
      </c>
      <c r="T7656" s="196"/>
      <c r="U7656" s="196"/>
      <c r="V7656" s="196"/>
      <c r="W7656" s="196"/>
      <c r="X7656" s="222"/>
      <c r="Y7656" t="s">
        <v>8518</v>
      </c>
      <c r="Z7656">
        <v>8801712003560</v>
      </c>
      <c r="AA7656" t="s">
        <v>8289</v>
      </c>
      <c r="AB7656" s="221" t="str">
        <f>_xlfn.IFNA(IF(Table[[#This Row],[Programme Partner]]&lt;&gt;Table[[#This Row],[Implementing Partner]],CONCATENATE(Table[[#This Row],[Programme Partner]],"-",Table[[#This Row],[Implementing Partner]]),Table[[#This Row],[Programme Partner]]),"")</f>
        <v>UNICEF-NGOF</v>
      </c>
    </row>
    <row r="7657" spans="1:28" ht="16.5" customHeight="1">
      <c r="A7657" s="183"/>
      <c r="B7657" s="195" t="s">
        <v>5275</v>
      </c>
      <c r="C7657" s="198" t="s">
        <v>5184</v>
      </c>
      <c r="D7657" s="212" t="s">
        <v>5275</v>
      </c>
      <c r="E7657" s="269" t="s">
        <v>27</v>
      </c>
      <c r="F7657" s="195" t="s">
        <v>8012</v>
      </c>
      <c r="G7657" t="s">
        <v>8367</v>
      </c>
      <c r="H7657" s="195" t="str">
        <f>IFERROR(VLOOKUP(Table[[#This Row],[Activity Details of Assistance]],WHAT!E:F,2,FALSE),"")</f>
        <v># of door</v>
      </c>
      <c r="I7657" s="195"/>
      <c r="J7657">
        <v>2</v>
      </c>
      <c r="K7657" t="s">
        <v>8280</v>
      </c>
      <c r="L7657" s="306" t="s">
        <v>13</v>
      </c>
      <c r="M7657" t="s">
        <v>14</v>
      </c>
      <c r="N7657" t="s">
        <v>309</v>
      </c>
      <c r="O7657" t="s">
        <v>1606</v>
      </c>
      <c r="P7657" t="s">
        <v>6481</v>
      </c>
      <c r="Q7657" s="236">
        <v>44896</v>
      </c>
      <c r="R7657" s="236">
        <v>44927</v>
      </c>
      <c r="S7657" t="s">
        <v>8452</v>
      </c>
      <c r="T7657" s="196"/>
      <c r="U7657" s="196"/>
      <c r="V7657" s="196"/>
      <c r="W7657" s="196"/>
      <c r="X7657" s="222"/>
      <c r="Y7657" t="s">
        <v>8518</v>
      </c>
      <c r="Z7657">
        <v>8801712003560</v>
      </c>
      <c r="AA7657" t="s">
        <v>8289</v>
      </c>
      <c r="AB7657" s="221" t="str">
        <f>_xlfn.IFNA(IF(Table[[#This Row],[Programme Partner]]&lt;&gt;Table[[#This Row],[Implementing Partner]],CONCATENATE(Table[[#This Row],[Programme Partner]],"-",Table[[#This Row],[Implementing Partner]]),Table[[#This Row],[Programme Partner]]),"")</f>
        <v>UNICEF-NGOF</v>
      </c>
    </row>
    <row r="7658" spans="1:28" ht="16.5" customHeight="1">
      <c r="A7658" s="183"/>
      <c r="B7658" s="195" t="s">
        <v>5275</v>
      </c>
      <c r="C7658" s="198" t="s">
        <v>5184</v>
      </c>
      <c r="D7658" s="212" t="s">
        <v>5275</v>
      </c>
      <c r="E7658" s="269" t="s">
        <v>27</v>
      </c>
      <c r="F7658" s="195" t="s">
        <v>8012</v>
      </c>
      <c r="G7658" t="s">
        <v>8586</v>
      </c>
      <c r="H7658" s="195" t="str">
        <f>IFERROR(VLOOKUP(Table[[#This Row],[Activity Details of Assistance]],WHAT!E:F,2,FALSE),"")</f>
        <v># of door</v>
      </c>
      <c r="I7658" s="195"/>
      <c r="J7658">
        <v>152</v>
      </c>
      <c r="K7658" t="s">
        <v>8280</v>
      </c>
      <c r="L7658" s="306" t="s">
        <v>13</v>
      </c>
      <c r="M7658" t="s">
        <v>14</v>
      </c>
      <c r="N7658" t="s">
        <v>309</v>
      </c>
      <c r="O7658" t="s">
        <v>1606</v>
      </c>
      <c r="P7658" t="s">
        <v>6481</v>
      </c>
      <c r="Q7658" s="236">
        <v>44896</v>
      </c>
      <c r="R7658" s="236">
        <v>44927</v>
      </c>
      <c r="S7658" t="s">
        <v>8452</v>
      </c>
      <c r="T7658" s="196"/>
      <c r="U7658" s="196"/>
      <c r="V7658" s="196"/>
      <c r="W7658" s="196"/>
      <c r="X7658" s="222"/>
      <c r="Y7658" t="s">
        <v>8518</v>
      </c>
      <c r="Z7658">
        <v>8801712003560</v>
      </c>
      <c r="AA7658" t="s">
        <v>8289</v>
      </c>
      <c r="AB7658" s="221" t="str">
        <f>_xlfn.IFNA(IF(Table[[#This Row],[Programme Partner]]&lt;&gt;Table[[#This Row],[Implementing Partner]],CONCATENATE(Table[[#This Row],[Programme Partner]],"-",Table[[#This Row],[Implementing Partner]]),Table[[#This Row],[Programme Partner]]),"")</f>
        <v>UNICEF-NGOF</v>
      </c>
    </row>
    <row r="7659" spans="1:28" ht="16.5" customHeight="1">
      <c r="A7659" s="183"/>
      <c r="B7659" s="195" t="s">
        <v>5275</v>
      </c>
      <c r="C7659" s="198" t="s">
        <v>5184</v>
      </c>
      <c r="D7659" s="212" t="s">
        <v>5275</v>
      </c>
      <c r="E7659" s="269" t="s">
        <v>27</v>
      </c>
      <c r="F7659" s="195" t="s">
        <v>8012</v>
      </c>
      <c r="G7659" t="s">
        <v>8357</v>
      </c>
      <c r="H7659" s="195" t="str">
        <f>IFERROR(VLOOKUP(Table[[#This Row],[Activity Details of Assistance]],WHAT!E:F,2,FALSE),"")</f>
        <v># of door</v>
      </c>
      <c r="I7659" s="195"/>
      <c r="J7659">
        <v>758</v>
      </c>
      <c r="K7659" t="s">
        <v>8280</v>
      </c>
      <c r="L7659" s="306" t="s">
        <v>13</v>
      </c>
      <c r="M7659" t="s">
        <v>14</v>
      </c>
      <c r="N7659" t="s">
        <v>309</v>
      </c>
      <c r="O7659" t="s">
        <v>1606</v>
      </c>
      <c r="P7659" t="s">
        <v>6481</v>
      </c>
      <c r="Q7659" s="236">
        <v>44896</v>
      </c>
      <c r="R7659" s="236">
        <v>44927</v>
      </c>
      <c r="S7659" t="s">
        <v>8452</v>
      </c>
      <c r="T7659" s="196"/>
      <c r="U7659" s="196"/>
      <c r="V7659" s="196"/>
      <c r="W7659" s="196"/>
      <c r="X7659" s="222"/>
      <c r="Y7659" t="s">
        <v>8518</v>
      </c>
      <c r="Z7659">
        <v>8801712003560</v>
      </c>
      <c r="AA7659" t="s">
        <v>8289</v>
      </c>
      <c r="AB7659" s="221" t="str">
        <f>_xlfn.IFNA(IF(Table[[#This Row],[Programme Partner]]&lt;&gt;Table[[#This Row],[Implementing Partner]],CONCATENATE(Table[[#This Row],[Programme Partner]],"-",Table[[#This Row],[Implementing Partner]]),Table[[#This Row],[Programme Partner]]),"")</f>
        <v>UNICEF-NGOF</v>
      </c>
    </row>
    <row r="7660" spans="1:28" ht="16.5" customHeight="1">
      <c r="A7660" s="183"/>
      <c r="B7660" s="195" t="s">
        <v>5275</v>
      </c>
      <c r="C7660" s="198" t="s">
        <v>5184</v>
      </c>
      <c r="D7660" s="212" t="s">
        <v>5275</v>
      </c>
      <c r="E7660" s="269" t="s">
        <v>27</v>
      </c>
      <c r="F7660" s="195" t="s">
        <v>8012</v>
      </c>
      <c r="G7660" t="s">
        <v>8019</v>
      </c>
      <c r="H7660" s="195" t="str">
        <f>IFERROR(VLOOKUP(Table[[#This Row],[Activity Details of Assistance]],WHAT!E:F,2,FALSE),"")</f>
        <v>N/A</v>
      </c>
      <c r="I7660" s="195"/>
      <c r="J7660">
        <v>1</v>
      </c>
      <c r="K7660" t="s">
        <v>8280</v>
      </c>
      <c r="L7660" s="306" t="s">
        <v>13</v>
      </c>
      <c r="M7660" t="s">
        <v>14</v>
      </c>
      <c r="N7660" t="s">
        <v>309</v>
      </c>
      <c r="O7660" t="s">
        <v>1606</v>
      </c>
      <c r="P7660" t="s">
        <v>6481</v>
      </c>
      <c r="Q7660" s="236">
        <v>44896</v>
      </c>
      <c r="R7660" s="236">
        <v>44927</v>
      </c>
      <c r="S7660" t="s">
        <v>8452</v>
      </c>
      <c r="T7660" s="196"/>
      <c r="U7660" s="196"/>
      <c r="V7660" s="196"/>
      <c r="W7660" s="196"/>
      <c r="X7660" s="222"/>
      <c r="Y7660" t="s">
        <v>8518</v>
      </c>
      <c r="Z7660">
        <v>8801712003560</v>
      </c>
      <c r="AA7660" t="s">
        <v>8289</v>
      </c>
      <c r="AB7660" s="221" t="str">
        <f>_xlfn.IFNA(IF(Table[[#This Row],[Programme Partner]]&lt;&gt;Table[[#This Row],[Implementing Partner]],CONCATENATE(Table[[#This Row],[Programme Partner]],"-",Table[[#This Row],[Implementing Partner]]),Table[[#This Row],[Programme Partner]]),"")</f>
        <v>UNICEF-NGOF</v>
      </c>
    </row>
    <row r="7661" spans="1:28" ht="16.5" customHeight="1">
      <c r="A7661" s="183"/>
      <c r="B7661" s="195" t="s">
        <v>5275</v>
      </c>
      <c r="C7661" s="198" t="s">
        <v>5184</v>
      </c>
      <c r="D7661" s="212" t="s">
        <v>5275</v>
      </c>
      <c r="E7661" s="269" t="s">
        <v>27</v>
      </c>
      <c r="F7661" s="195" t="s">
        <v>8013</v>
      </c>
      <c r="G7661" t="s">
        <v>8314</v>
      </c>
      <c r="H7661" s="195" t="str">
        <f>IFERROR(VLOOKUP(Table[[#This Row],[Activity Details of Assistance]],WHAT!E:F,2,FALSE),"")</f>
        <v># of HP sessions at HH level</v>
      </c>
      <c r="I7661" s="195"/>
      <c r="J7661">
        <v>5343</v>
      </c>
      <c r="K7661" t="s">
        <v>8280</v>
      </c>
      <c r="L7661" s="306" t="s">
        <v>13</v>
      </c>
      <c r="M7661" t="s">
        <v>14</v>
      </c>
      <c r="N7661" t="s">
        <v>309</v>
      </c>
      <c r="O7661" t="s">
        <v>1606</v>
      </c>
      <c r="P7661" t="s">
        <v>6481</v>
      </c>
      <c r="Q7661" s="236">
        <v>44896</v>
      </c>
      <c r="R7661" s="236">
        <v>44927</v>
      </c>
      <c r="S7661" t="s">
        <v>8452</v>
      </c>
      <c r="T7661" s="196"/>
      <c r="U7661" s="196"/>
      <c r="V7661" s="196"/>
      <c r="W7661" s="196"/>
      <c r="X7661" s="222"/>
      <c r="Y7661" t="s">
        <v>8518</v>
      </c>
      <c r="Z7661">
        <v>8801712003560</v>
      </c>
      <c r="AA7661" t="s">
        <v>8289</v>
      </c>
      <c r="AB7661" s="221" t="str">
        <f>_xlfn.IFNA(IF(Table[[#This Row],[Programme Partner]]&lt;&gt;Table[[#This Row],[Implementing Partner]],CONCATENATE(Table[[#This Row],[Programme Partner]],"-",Table[[#This Row],[Implementing Partner]]),Table[[#This Row],[Programme Partner]]),"")</f>
        <v>UNICEF-NGOF</v>
      </c>
    </row>
    <row r="7662" spans="1:28" ht="16.5" customHeight="1">
      <c r="A7662" s="183"/>
      <c r="B7662" s="195" t="s">
        <v>5275</v>
      </c>
      <c r="C7662" s="198" t="s">
        <v>5184</v>
      </c>
      <c r="D7662" s="212" t="s">
        <v>5275</v>
      </c>
      <c r="E7662" s="269" t="s">
        <v>27</v>
      </c>
      <c r="F7662" s="195" t="s">
        <v>8013</v>
      </c>
      <c r="G7662" t="s">
        <v>8369</v>
      </c>
      <c r="H7662" s="195" t="str">
        <f>IFERROR(VLOOKUP(Table[[#This Row],[Activity Details of Assistance]],WHAT!E:F,2,FALSE),"")</f>
        <v># of female in reproductive age</v>
      </c>
      <c r="I7662" s="195"/>
      <c r="J7662">
        <v>7588</v>
      </c>
      <c r="K7662" t="s">
        <v>8280</v>
      </c>
      <c r="L7662" s="306" t="s">
        <v>13</v>
      </c>
      <c r="M7662" t="s">
        <v>14</v>
      </c>
      <c r="N7662" t="s">
        <v>309</v>
      </c>
      <c r="O7662" t="s">
        <v>1606</v>
      </c>
      <c r="P7662" t="s">
        <v>6481</v>
      </c>
      <c r="Q7662" s="236">
        <v>44896</v>
      </c>
      <c r="R7662" s="236">
        <v>44927</v>
      </c>
      <c r="S7662" t="s">
        <v>8452</v>
      </c>
      <c r="T7662" s="196"/>
      <c r="U7662" s="196"/>
      <c r="V7662" s="196"/>
      <c r="W7662" s="196"/>
      <c r="X7662" s="222"/>
      <c r="Y7662" t="s">
        <v>8518</v>
      </c>
      <c r="Z7662">
        <v>8801712003560</v>
      </c>
      <c r="AA7662" t="s">
        <v>8289</v>
      </c>
      <c r="AB7662" s="221" t="str">
        <f>_xlfn.IFNA(IF(Table[[#This Row],[Programme Partner]]&lt;&gt;Table[[#This Row],[Implementing Partner]],CONCATENATE(Table[[#This Row],[Programme Partner]],"-",Table[[#This Row],[Implementing Partner]]),Table[[#This Row],[Programme Partner]]),"")</f>
        <v>UNICEF-NGOF</v>
      </c>
    </row>
    <row r="7663" spans="1:28" ht="16.5" customHeight="1">
      <c r="A7663" s="183"/>
      <c r="B7663" s="195" t="s">
        <v>5275</v>
      </c>
      <c r="C7663" s="198" t="s">
        <v>5184</v>
      </c>
      <c r="D7663" s="212" t="s">
        <v>5275</v>
      </c>
      <c r="E7663" s="269" t="s">
        <v>27</v>
      </c>
      <c r="F7663" s="195" t="s">
        <v>8013</v>
      </c>
      <c r="G7663" t="s">
        <v>8442</v>
      </c>
      <c r="H7663" s="195" t="str">
        <f>IFERROR(VLOOKUP(Table[[#This Row],[Activity Details of Assistance]],WHAT!E:F,2,FALSE),"")</f>
        <v># of facilities</v>
      </c>
      <c r="I7663" s="195"/>
      <c r="J7663">
        <v>1570</v>
      </c>
      <c r="K7663" t="s">
        <v>8280</v>
      </c>
      <c r="L7663" s="306" t="s">
        <v>13</v>
      </c>
      <c r="M7663" t="s">
        <v>14</v>
      </c>
      <c r="N7663" t="s">
        <v>309</v>
      </c>
      <c r="O7663" t="s">
        <v>1606</v>
      </c>
      <c r="P7663" t="s">
        <v>6481</v>
      </c>
      <c r="Q7663" s="236">
        <v>44896</v>
      </c>
      <c r="R7663" s="236">
        <v>44927</v>
      </c>
      <c r="S7663" t="s">
        <v>8452</v>
      </c>
      <c r="T7663" s="196"/>
      <c r="U7663" s="196"/>
      <c r="V7663" s="196"/>
      <c r="W7663" s="196"/>
      <c r="X7663" s="222"/>
      <c r="Y7663" t="s">
        <v>8518</v>
      </c>
      <c r="Z7663">
        <v>8801712003560</v>
      </c>
      <c r="AA7663" t="s">
        <v>8289</v>
      </c>
      <c r="AB7663" s="221" t="str">
        <f>_xlfn.IFNA(IF(Table[[#This Row],[Programme Partner]]&lt;&gt;Table[[#This Row],[Implementing Partner]],CONCATENATE(Table[[#This Row],[Programme Partner]],"-",Table[[#This Row],[Implementing Partner]]),Table[[#This Row],[Programme Partner]]),"")</f>
        <v>UNICEF-NGOF</v>
      </c>
    </row>
    <row r="7664" spans="1:28" ht="16.5" customHeight="1">
      <c r="A7664" s="183"/>
      <c r="B7664" s="195" t="s">
        <v>5275</v>
      </c>
      <c r="C7664" s="198" t="s">
        <v>5184</v>
      </c>
      <c r="D7664" s="212" t="s">
        <v>5275</v>
      </c>
      <c r="E7664" s="269" t="s">
        <v>27</v>
      </c>
      <c r="F7664" s="195" t="s">
        <v>8013</v>
      </c>
      <c r="G7664" t="s">
        <v>8019</v>
      </c>
      <c r="H7664" s="195" t="str">
        <f>IFERROR(VLOOKUP(Table[[#This Row],[Activity Details of Assistance]],WHAT!E:F,2,FALSE),"")</f>
        <v>N/A</v>
      </c>
      <c r="I7664" s="195"/>
      <c r="J7664">
        <v>381</v>
      </c>
      <c r="K7664" t="s">
        <v>8280</v>
      </c>
      <c r="L7664" s="306" t="s">
        <v>13</v>
      </c>
      <c r="M7664" t="s">
        <v>14</v>
      </c>
      <c r="N7664" t="s">
        <v>309</v>
      </c>
      <c r="O7664" t="s">
        <v>1606</v>
      </c>
      <c r="P7664" t="s">
        <v>6481</v>
      </c>
      <c r="Q7664" s="236">
        <v>44896</v>
      </c>
      <c r="R7664" s="236">
        <v>44927</v>
      </c>
      <c r="S7664" t="s">
        <v>8452</v>
      </c>
      <c r="T7664" s="196"/>
      <c r="U7664" s="196"/>
      <c r="V7664" s="196"/>
      <c r="W7664" s="196"/>
      <c r="X7664" s="222"/>
      <c r="Y7664" t="s">
        <v>8518</v>
      </c>
      <c r="Z7664">
        <v>8801712003560</v>
      </c>
      <c r="AA7664" t="s">
        <v>8289</v>
      </c>
      <c r="AB7664" s="221" t="str">
        <f>_xlfn.IFNA(IF(Table[[#This Row],[Programme Partner]]&lt;&gt;Table[[#This Row],[Implementing Partner]],CONCATENATE(Table[[#This Row],[Programme Partner]],"-",Table[[#This Row],[Implementing Partner]]),Table[[#This Row],[Programme Partner]]),"")</f>
        <v>UNICEF-NGOF</v>
      </c>
    </row>
    <row r="7665" spans="1:28" ht="16.5" customHeight="1">
      <c r="A7665" s="183"/>
      <c r="B7665" s="195" t="s">
        <v>5275</v>
      </c>
      <c r="C7665" s="198" t="s">
        <v>5184</v>
      </c>
      <c r="D7665" s="212" t="s">
        <v>5275</v>
      </c>
      <c r="E7665" s="269" t="s">
        <v>27</v>
      </c>
      <c r="F7665" s="195" t="s">
        <v>8014</v>
      </c>
      <c r="G7665" s="103" t="s">
        <v>8361</v>
      </c>
      <c r="H7665" s="195" t="str">
        <f>IFERROR(VLOOKUP(Table[[#This Row],[Activity Details of Assistance]],WHAT!E:F,2,FALSE),"")</f>
        <v># of plant</v>
      </c>
      <c r="I7665" s="195"/>
      <c r="J7665">
        <v>5</v>
      </c>
      <c r="K7665" t="s">
        <v>8280</v>
      </c>
      <c r="L7665" s="306" t="s">
        <v>13</v>
      </c>
      <c r="M7665" t="s">
        <v>14</v>
      </c>
      <c r="N7665" t="s">
        <v>309</v>
      </c>
      <c r="O7665" t="s">
        <v>1606</v>
      </c>
      <c r="P7665" t="s">
        <v>6481</v>
      </c>
      <c r="Q7665" s="236">
        <v>44896</v>
      </c>
      <c r="R7665" s="236">
        <v>44927</v>
      </c>
      <c r="S7665" t="s">
        <v>8452</v>
      </c>
      <c r="T7665" s="196"/>
      <c r="U7665" s="196"/>
      <c r="V7665" s="196"/>
      <c r="W7665" s="196"/>
      <c r="X7665" s="222"/>
      <c r="Y7665" t="s">
        <v>8518</v>
      </c>
      <c r="Z7665">
        <v>8801712003560</v>
      </c>
      <c r="AA7665" t="s">
        <v>8289</v>
      </c>
      <c r="AB7665" s="221" t="str">
        <f>_xlfn.IFNA(IF(Table[[#This Row],[Programme Partner]]&lt;&gt;Table[[#This Row],[Implementing Partner]],CONCATENATE(Table[[#This Row],[Programme Partner]],"-",Table[[#This Row],[Implementing Partner]]),Table[[#This Row],[Programme Partner]]),"")</f>
        <v>UNICEF-NGOF</v>
      </c>
    </row>
    <row r="7666" spans="1:28" ht="16.5" customHeight="1">
      <c r="A7666" s="183"/>
      <c r="B7666" s="195" t="s">
        <v>5275</v>
      </c>
      <c r="C7666" s="198" t="s">
        <v>5184</v>
      </c>
      <c r="D7666" s="212" t="s">
        <v>5275</v>
      </c>
      <c r="E7666" s="269" t="s">
        <v>27</v>
      </c>
      <c r="F7666" s="195" t="s">
        <v>8014</v>
      </c>
      <c r="G7666" t="s">
        <v>8019</v>
      </c>
      <c r="H7666" s="195" t="str">
        <f>IFERROR(VLOOKUP(Table[[#This Row],[Activity Details of Assistance]],WHAT!E:F,2,FALSE),"")</f>
        <v>N/A</v>
      </c>
      <c r="I7666" s="195"/>
      <c r="J7666">
        <v>1892</v>
      </c>
      <c r="K7666" t="s">
        <v>8280</v>
      </c>
      <c r="L7666" s="306" t="s">
        <v>13</v>
      </c>
      <c r="M7666" t="s">
        <v>14</v>
      </c>
      <c r="N7666" t="s">
        <v>309</v>
      </c>
      <c r="O7666" t="s">
        <v>1606</v>
      </c>
      <c r="P7666" t="s">
        <v>6481</v>
      </c>
      <c r="Q7666" s="236">
        <v>44896</v>
      </c>
      <c r="R7666" s="236">
        <v>44927</v>
      </c>
      <c r="S7666" t="s">
        <v>8452</v>
      </c>
      <c r="T7666" s="196"/>
      <c r="U7666" s="196"/>
      <c r="V7666" s="196"/>
      <c r="W7666" s="196"/>
      <c r="X7666" s="222"/>
      <c r="Y7666" t="s">
        <v>8518</v>
      </c>
      <c r="Z7666">
        <v>8801712003560</v>
      </c>
      <c r="AA7666" t="s">
        <v>8289</v>
      </c>
      <c r="AB7666" s="221" t="str">
        <f>_xlfn.IFNA(IF(Table[[#This Row],[Programme Partner]]&lt;&gt;Table[[#This Row],[Implementing Partner]],CONCATENATE(Table[[#This Row],[Programme Partner]],"-",Table[[#This Row],[Implementing Partner]]),Table[[#This Row],[Programme Partner]]),"")</f>
        <v>UNICEF-NGOF</v>
      </c>
    </row>
    <row r="7667" spans="1:28" ht="16.5" customHeight="1">
      <c r="A7667" s="183"/>
      <c r="B7667" s="195" t="s">
        <v>5143</v>
      </c>
      <c r="C7667" s="198" t="s">
        <v>5024</v>
      </c>
      <c r="D7667" s="212" t="s">
        <v>5143</v>
      </c>
      <c r="E7667" s="269" t="s">
        <v>27</v>
      </c>
      <c r="F7667" s="195" t="s">
        <v>8013</v>
      </c>
      <c r="G7667" t="s">
        <v>8314</v>
      </c>
      <c r="H7667" s="195" t="str">
        <f>IFERROR(VLOOKUP(Table[[#This Row],[Activity Details of Assistance]],WHAT!E:F,2,FALSE),"")</f>
        <v># of HP sessions at HH level</v>
      </c>
      <c r="I7667" s="195"/>
      <c r="J7667">
        <v>959</v>
      </c>
      <c r="K7667" t="s">
        <v>8280</v>
      </c>
      <c r="L7667" s="306" t="s">
        <v>13</v>
      </c>
      <c r="M7667" t="s">
        <v>14</v>
      </c>
      <c r="N7667" t="s">
        <v>309</v>
      </c>
      <c r="O7667" t="s">
        <v>1606</v>
      </c>
      <c r="P7667" t="s">
        <v>20</v>
      </c>
      <c r="Q7667" s="236">
        <v>44896</v>
      </c>
      <c r="R7667" s="236">
        <v>44896</v>
      </c>
      <c r="S7667" t="s">
        <v>8452</v>
      </c>
      <c r="T7667" s="196"/>
      <c r="U7667" s="196"/>
      <c r="V7667" s="196"/>
      <c r="W7667" s="196"/>
      <c r="X7667" s="222"/>
      <c r="Y7667" t="s">
        <v>8326</v>
      </c>
      <c r="Z7667">
        <v>1628407101</v>
      </c>
      <c r="AA7667" t="s">
        <v>8327</v>
      </c>
      <c r="AB7667" s="221" t="str">
        <f>_xlfn.IFNA(IF(Table[[#This Row],[Programme Partner]]&lt;&gt;Table[[#This Row],[Implementing Partner]],CONCATENATE(Table[[#This Row],[Programme Partner]],"-",Table[[#This Row],[Implementing Partner]]),Table[[#This Row],[Programme Partner]]),"")</f>
        <v>IFRC-BDRCS</v>
      </c>
    </row>
    <row r="7668" spans="1:28" ht="16.5" customHeight="1">
      <c r="A7668" s="183"/>
      <c r="B7668" s="195" t="s">
        <v>5275</v>
      </c>
      <c r="C7668" s="198" t="s">
        <v>5184</v>
      </c>
      <c r="D7668" s="212" t="s">
        <v>5275</v>
      </c>
      <c r="E7668" s="269" t="s">
        <v>27</v>
      </c>
      <c r="F7668" s="195" t="s">
        <v>8011</v>
      </c>
      <c r="G7668" t="s">
        <v>8584</v>
      </c>
      <c r="H7668" s="195" t="str">
        <f>IFERROR(VLOOKUP(Table[[#This Row],[Activity Details of Assistance]],WHAT!E:F,2,FALSE),"")</f>
        <v># of tube well</v>
      </c>
      <c r="I7668" s="195"/>
      <c r="J7668">
        <v>309</v>
      </c>
      <c r="K7668" t="s">
        <v>8280</v>
      </c>
      <c r="L7668" s="306" t="s">
        <v>13</v>
      </c>
      <c r="M7668" t="s">
        <v>14</v>
      </c>
      <c r="N7668" t="s">
        <v>309</v>
      </c>
      <c r="O7668" t="s">
        <v>1606</v>
      </c>
      <c r="P7668" t="s">
        <v>5887</v>
      </c>
      <c r="Q7668" s="236">
        <v>44896</v>
      </c>
      <c r="R7668" s="236">
        <v>44927</v>
      </c>
      <c r="S7668" t="s">
        <v>8452</v>
      </c>
      <c r="T7668" s="196"/>
      <c r="U7668" s="196"/>
      <c r="V7668" s="196"/>
      <c r="W7668" s="196"/>
      <c r="X7668" s="222"/>
      <c r="Y7668" t="s">
        <v>8518</v>
      </c>
      <c r="Z7668">
        <v>8801712003560</v>
      </c>
      <c r="AA7668" t="s">
        <v>8289</v>
      </c>
      <c r="AB7668" s="221" t="str">
        <f>_xlfn.IFNA(IF(Table[[#This Row],[Programme Partner]]&lt;&gt;Table[[#This Row],[Implementing Partner]],CONCATENATE(Table[[#This Row],[Programme Partner]],"-",Table[[#This Row],[Implementing Partner]]),Table[[#This Row],[Programme Partner]]),"")</f>
        <v>UNICEF-NGOF</v>
      </c>
    </row>
    <row r="7669" spans="1:28" ht="16.5" customHeight="1">
      <c r="A7669" s="183"/>
      <c r="B7669" s="195" t="s">
        <v>5275</v>
      </c>
      <c r="C7669" s="198" t="s">
        <v>5184</v>
      </c>
      <c r="D7669" s="212" t="s">
        <v>5275</v>
      </c>
      <c r="E7669" s="269" t="s">
        <v>27</v>
      </c>
      <c r="F7669" s="195" t="s">
        <v>8011</v>
      </c>
      <c r="G7669" t="s">
        <v>8355</v>
      </c>
      <c r="H7669" s="195" t="str">
        <f>IFERROR(VLOOKUP(Table[[#This Row],[Activity Details of Assistance]],WHAT!E:F,2,FALSE),"")</f>
        <v># of water network</v>
      </c>
      <c r="I7669" s="195"/>
      <c r="J7669">
        <v>12</v>
      </c>
      <c r="K7669" t="s">
        <v>8280</v>
      </c>
      <c r="L7669" s="306" t="s">
        <v>13</v>
      </c>
      <c r="M7669" t="s">
        <v>14</v>
      </c>
      <c r="N7669" t="s">
        <v>309</v>
      </c>
      <c r="O7669" t="s">
        <v>1606</v>
      </c>
      <c r="P7669" t="s">
        <v>5887</v>
      </c>
      <c r="Q7669" s="236">
        <v>44896</v>
      </c>
      <c r="R7669" s="236">
        <v>44927</v>
      </c>
      <c r="S7669" t="s">
        <v>8452</v>
      </c>
      <c r="T7669" s="196"/>
      <c r="U7669" s="196"/>
      <c r="V7669" s="196"/>
      <c r="W7669" s="196"/>
      <c r="X7669" s="222"/>
      <c r="Y7669" t="s">
        <v>8518</v>
      </c>
      <c r="Z7669">
        <v>8801712003560</v>
      </c>
      <c r="AA7669" t="s">
        <v>8289</v>
      </c>
      <c r="AB7669" s="221" t="str">
        <f>_xlfn.IFNA(IF(Table[[#This Row],[Programme Partner]]&lt;&gt;Table[[#This Row],[Implementing Partner]],CONCATENATE(Table[[#This Row],[Programme Partner]],"-",Table[[#This Row],[Implementing Partner]]),Table[[#This Row],[Programme Partner]]),"")</f>
        <v>UNICEF-NGOF</v>
      </c>
    </row>
    <row r="7670" spans="1:28" ht="16.5" customHeight="1">
      <c r="A7670" s="183"/>
      <c r="B7670" s="195" t="s">
        <v>5275</v>
      </c>
      <c r="C7670" s="198" t="s">
        <v>5184</v>
      </c>
      <c r="D7670" s="212" t="s">
        <v>5275</v>
      </c>
      <c r="E7670" s="269" t="s">
        <v>27</v>
      </c>
      <c r="F7670" s="195" t="s">
        <v>8011</v>
      </c>
      <c r="G7670" t="s">
        <v>8318</v>
      </c>
      <c r="H7670" s="195" t="str">
        <f>IFERROR(VLOOKUP(Table[[#This Row],[Activity Details of Assistance]],WHAT!E:F,2,FALSE),"")</f>
        <v># of household</v>
      </c>
      <c r="I7670" s="195"/>
      <c r="J7670">
        <v>1638</v>
      </c>
      <c r="K7670" t="s">
        <v>8280</v>
      </c>
      <c r="L7670" s="306" t="s">
        <v>13</v>
      </c>
      <c r="M7670" t="s">
        <v>14</v>
      </c>
      <c r="N7670" t="s">
        <v>309</v>
      </c>
      <c r="O7670" t="s">
        <v>1606</v>
      </c>
      <c r="P7670" t="s">
        <v>5887</v>
      </c>
      <c r="Q7670" s="236">
        <v>44896</v>
      </c>
      <c r="R7670" s="236">
        <v>44927</v>
      </c>
      <c r="S7670" t="s">
        <v>8452</v>
      </c>
      <c r="T7670" s="196"/>
      <c r="U7670" s="196"/>
      <c r="V7670" s="196"/>
      <c r="W7670" s="196"/>
      <c r="X7670" s="222"/>
      <c r="Y7670" t="s">
        <v>8518</v>
      </c>
      <c r="Z7670">
        <v>8801712003560</v>
      </c>
      <c r="AA7670" t="s">
        <v>8289</v>
      </c>
      <c r="AB7670" s="221" t="str">
        <f>_xlfn.IFNA(IF(Table[[#This Row],[Programme Partner]]&lt;&gt;Table[[#This Row],[Implementing Partner]],CONCATENATE(Table[[#This Row],[Programme Partner]],"-",Table[[#This Row],[Implementing Partner]]),Table[[#This Row],[Programme Partner]]),"")</f>
        <v>UNICEF-NGOF</v>
      </c>
    </row>
    <row r="7671" spans="1:28" ht="16.5" customHeight="1">
      <c r="A7671" s="183"/>
      <c r="B7671" s="195" t="s">
        <v>5275</v>
      </c>
      <c r="C7671" s="198" t="s">
        <v>5184</v>
      </c>
      <c r="D7671" s="212" t="s">
        <v>5275</v>
      </c>
      <c r="E7671" s="269" t="s">
        <v>27</v>
      </c>
      <c r="F7671" s="195" t="s">
        <v>8011</v>
      </c>
      <c r="G7671" t="s">
        <v>8019</v>
      </c>
      <c r="H7671" s="195" t="str">
        <f>IFERROR(VLOOKUP(Table[[#This Row],[Activity Details of Assistance]],WHAT!E:F,2,FALSE),"")</f>
        <v>N/A</v>
      </c>
      <c r="I7671" s="195"/>
      <c r="J7671">
        <v>14</v>
      </c>
      <c r="K7671" t="s">
        <v>8280</v>
      </c>
      <c r="L7671" s="306" t="s">
        <v>13</v>
      </c>
      <c r="M7671" t="s">
        <v>14</v>
      </c>
      <c r="N7671" t="s">
        <v>309</v>
      </c>
      <c r="O7671" t="s">
        <v>1606</v>
      </c>
      <c r="P7671" t="s">
        <v>5887</v>
      </c>
      <c r="Q7671" s="236">
        <v>44896</v>
      </c>
      <c r="R7671" s="236">
        <v>44927</v>
      </c>
      <c r="S7671" t="s">
        <v>8452</v>
      </c>
      <c r="T7671" s="196"/>
      <c r="U7671" s="196"/>
      <c r="V7671" s="196"/>
      <c r="W7671" s="196"/>
      <c r="X7671" s="222"/>
      <c r="Y7671" t="s">
        <v>8518</v>
      </c>
      <c r="Z7671">
        <v>8801712003560</v>
      </c>
      <c r="AA7671" t="s">
        <v>8289</v>
      </c>
      <c r="AB7671" s="221" t="str">
        <f>_xlfn.IFNA(IF(Table[[#This Row],[Programme Partner]]&lt;&gt;Table[[#This Row],[Implementing Partner]],CONCATENATE(Table[[#This Row],[Programme Partner]],"-",Table[[#This Row],[Implementing Partner]]),Table[[#This Row],[Programme Partner]]),"")</f>
        <v>UNICEF-NGOF</v>
      </c>
    </row>
    <row r="7672" spans="1:28" ht="16.5" customHeight="1">
      <c r="A7672" s="183"/>
      <c r="B7672" s="195" t="s">
        <v>5275</v>
      </c>
      <c r="C7672" s="198" t="s">
        <v>5184</v>
      </c>
      <c r="D7672" s="212" t="s">
        <v>5275</v>
      </c>
      <c r="E7672" s="269" t="s">
        <v>27</v>
      </c>
      <c r="F7672" s="195" t="s">
        <v>8012</v>
      </c>
      <c r="G7672" t="s">
        <v>8366</v>
      </c>
      <c r="H7672" s="195" t="str">
        <f>IFERROR(VLOOKUP(Table[[#This Row],[Activity Details of Assistance]],WHAT!E:F,2,FALSE),"")</f>
        <v xml:space="preserve"># of door </v>
      </c>
      <c r="I7672" s="195"/>
      <c r="J7672">
        <v>1</v>
      </c>
      <c r="K7672" t="s">
        <v>8280</v>
      </c>
      <c r="L7672" s="306" t="s">
        <v>13</v>
      </c>
      <c r="M7672" t="s">
        <v>14</v>
      </c>
      <c r="N7672" t="s">
        <v>309</v>
      </c>
      <c r="O7672" t="s">
        <v>1606</v>
      </c>
      <c r="P7672" t="s">
        <v>5887</v>
      </c>
      <c r="Q7672" s="236">
        <v>44896</v>
      </c>
      <c r="R7672" s="236">
        <v>44927</v>
      </c>
      <c r="S7672" t="s">
        <v>8452</v>
      </c>
      <c r="T7672" s="196"/>
      <c r="U7672" s="196"/>
      <c r="V7672" s="196"/>
      <c r="W7672" s="196"/>
      <c r="X7672" s="222"/>
      <c r="Y7672" t="s">
        <v>8518</v>
      </c>
      <c r="Z7672">
        <v>8801712003560</v>
      </c>
      <c r="AA7672" t="s">
        <v>8289</v>
      </c>
      <c r="AB7672" s="221" t="str">
        <f>_xlfn.IFNA(IF(Table[[#This Row],[Programme Partner]]&lt;&gt;Table[[#This Row],[Implementing Partner]],CONCATENATE(Table[[#This Row],[Programme Partner]],"-",Table[[#This Row],[Implementing Partner]]),Table[[#This Row],[Programme Partner]]),"")</f>
        <v>UNICEF-NGOF</v>
      </c>
    </row>
    <row r="7673" spans="1:28" ht="16.5" customHeight="1">
      <c r="A7673" s="183"/>
      <c r="B7673" s="195" t="s">
        <v>5275</v>
      </c>
      <c r="C7673" s="198" t="s">
        <v>5184</v>
      </c>
      <c r="D7673" s="212" t="s">
        <v>5275</v>
      </c>
      <c r="E7673" s="269" t="s">
        <v>27</v>
      </c>
      <c r="F7673" s="195" t="s">
        <v>8012</v>
      </c>
      <c r="G7673" t="s">
        <v>8585</v>
      </c>
      <c r="H7673" s="195" t="str">
        <f>IFERROR(VLOOKUP(Table[[#This Row],[Activity Details of Assistance]],WHAT!E:F,2,FALSE),"")</f>
        <v xml:space="preserve"># of door </v>
      </c>
      <c r="I7673" s="195"/>
      <c r="J7673">
        <v>90</v>
      </c>
      <c r="K7673" t="s">
        <v>8280</v>
      </c>
      <c r="L7673" s="306" t="s">
        <v>13</v>
      </c>
      <c r="M7673" t="s">
        <v>14</v>
      </c>
      <c r="N7673" t="s">
        <v>309</v>
      </c>
      <c r="O7673" t="s">
        <v>1606</v>
      </c>
      <c r="P7673" t="s">
        <v>5887</v>
      </c>
      <c r="Q7673" s="236">
        <v>44896</v>
      </c>
      <c r="R7673" s="236">
        <v>44927</v>
      </c>
      <c r="S7673" t="s">
        <v>8452</v>
      </c>
      <c r="T7673" s="196"/>
      <c r="U7673" s="196"/>
      <c r="V7673" s="196"/>
      <c r="W7673" s="196"/>
      <c r="X7673" s="222"/>
      <c r="Y7673" t="s">
        <v>8518</v>
      </c>
      <c r="Z7673">
        <v>8801712003560</v>
      </c>
      <c r="AA7673" t="s">
        <v>8289</v>
      </c>
      <c r="AB7673" s="221" t="str">
        <f>_xlfn.IFNA(IF(Table[[#This Row],[Programme Partner]]&lt;&gt;Table[[#This Row],[Implementing Partner]],CONCATENATE(Table[[#This Row],[Programme Partner]],"-",Table[[#This Row],[Implementing Partner]]),Table[[#This Row],[Programme Partner]]),"")</f>
        <v>UNICEF-NGOF</v>
      </c>
    </row>
    <row r="7674" spans="1:28" ht="16.5" customHeight="1">
      <c r="A7674" s="183"/>
      <c r="B7674" s="195" t="s">
        <v>5275</v>
      </c>
      <c r="C7674" s="198" t="s">
        <v>5184</v>
      </c>
      <c r="D7674" s="212" t="s">
        <v>5275</v>
      </c>
      <c r="E7674" s="269" t="s">
        <v>27</v>
      </c>
      <c r="F7674" s="195" t="s">
        <v>8012</v>
      </c>
      <c r="G7674" t="s">
        <v>8359</v>
      </c>
      <c r="H7674" s="195" t="str">
        <f>IFERROR(VLOOKUP(Table[[#This Row],[Activity Details of Assistance]],WHAT!E:F,2,FALSE),"")</f>
        <v># of FSM Site</v>
      </c>
      <c r="I7674" s="195"/>
      <c r="J7674">
        <v>15</v>
      </c>
      <c r="K7674" t="s">
        <v>8280</v>
      </c>
      <c r="L7674" s="306" t="s">
        <v>13</v>
      </c>
      <c r="M7674" t="s">
        <v>14</v>
      </c>
      <c r="N7674" t="s">
        <v>309</v>
      </c>
      <c r="O7674" t="s">
        <v>1606</v>
      </c>
      <c r="P7674" t="s">
        <v>5887</v>
      </c>
      <c r="Q7674" s="236">
        <v>44896</v>
      </c>
      <c r="R7674" s="236">
        <v>44927</v>
      </c>
      <c r="S7674" t="s">
        <v>8452</v>
      </c>
      <c r="T7674" s="196"/>
      <c r="U7674" s="196"/>
      <c r="V7674" s="196"/>
      <c r="W7674" s="196"/>
      <c r="X7674" s="222"/>
      <c r="Y7674" t="s">
        <v>8518</v>
      </c>
      <c r="Z7674">
        <v>8801712003560</v>
      </c>
      <c r="AA7674" t="s">
        <v>8289</v>
      </c>
      <c r="AB7674" s="221" t="str">
        <f>_xlfn.IFNA(IF(Table[[#This Row],[Programme Partner]]&lt;&gt;Table[[#This Row],[Implementing Partner]],CONCATENATE(Table[[#This Row],[Programme Partner]],"-",Table[[#This Row],[Implementing Partner]]),Table[[#This Row],[Programme Partner]]),"")</f>
        <v>UNICEF-NGOF</v>
      </c>
    </row>
    <row r="7675" spans="1:28" ht="16.5" customHeight="1">
      <c r="A7675" s="183"/>
      <c r="B7675" s="195" t="s">
        <v>5275</v>
      </c>
      <c r="C7675" s="198" t="s">
        <v>5184</v>
      </c>
      <c r="D7675" s="212" t="s">
        <v>5275</v>
      </c>
      <c r="E7675" s="269" t="s">
        <v>27</v>
      </c>
      <c r="F7675" s="195" t="s">
        <v>8012</v>
      </c>
      <c r="G7675" t="s">
        <v>8356</v>
      </c>
      <c r="H7675" s="195" t="str">
        <f>IFERROR(VLOOKUP(Table[[#This Row],[Activity Details of Assistance]],WHAT!E:F,2,FALSE),"")</f>
        <v># of FSM Site</v>
      </c>
      <c r="I7675" s="195"/>
      <c r="J7675">
        <v>6</v>
      </c>
      <c r="K7675" t="s">
        <v>8280</v>
      </c>
      <c r="L7675" s="306" t="s">
        <v>13</v>
      </c>
      <c r="M7675" t="s">
        <v>14</v>
      </c>
      <c r="N7675" t="s">
        <v>309</v>
      </c>
      <c r="O7675" t="s">
        <v>1606</v>
      </c>
      <c r="P7675" t="s">
        <v>5887</v>
      </c>
      <c r="Q7675" s="236">
        <v>44896</v>
      </c>
      <c r="R7675" s="236">
        <v>44927</v>
      </c>
      <c r="S7675" t="s">
        <v>8452</v>
      </c>
      <c r="T7675" s="196"/>
      <c r="U7675" s="196"/>
      <c r="V7675" s="196"/>
      <c r="W7675" s="196"/>
      <c r="X7675" s="222"/>
      <c r="Y7675" t="s">
        <v>8518</v>
      </c>
      <c r="Z7675">
        <v>8801712003560</v>
      </c>
      <c r="AA7675" t="s">
        <v>8289</v>
      </c>
      <c r="AB7675" s="221" t="str">
        <f>_xlfn.IFNA(IF(Table[[#This Row],[Programme Partner]]&lt;&gt;Table[[#This Row],[Implementing Partner]],CONCATENATE(Table[[#This Row],[Programme Partner]],"-",Table[[#This Row],[Implementing Partner]]),Table[[#This Row],[Programme Partner]]),"")</f>
        <v>UNICEF-NGOF</v>
      </c>
    </row>
    <row r="7676" spans="1:28" ht="16.5" customHeight="1">
      <c r="A7676" s="183"/>
      <c r="B7676" s="195" t="s">
        <v>5275</v>
      </c>
      <c r="C7676" s="198" t="s">
        <v>5184</v>
      </c>
      <c r="D7676" s="212" t="s">
        <v>5275</v>
      </c>
      <c r="E7676" s="269" t="s">
        <v>27</v>
      </c>
      <c r="F7676" s="195" t="s">
        <v>8012</v>
      </c>
      <c r="G7676" t="s">
        <v>8367</v>
      </c>
      <c r="H7676" s="195" t="str">
        <f>IFERROR(VLOOKUP(Table[[#This Row],[Activity Details of Assistance]],WHAT!E:F,2,FALSE),"")</f>
        <v># of door</v>
      </c>
      <c r="I7676" s="195"/>
      <c r="J7676">
        <v>8</v>
      </c>
      <c r="K7676" t="s">
        <v>8280</v>
      </c>
      <c r="L7676" s="306" t="s">
        <v>13</v>
      </c>
      <c r="M7676" t="s">
        <v>14</v>
      </c>
      <c r="N7676" t="s">
        <v>309</v>
      </c>
      <c r="O7676" t="s">
        <v>1606</v>
      </c>
      <c r="P7676" t="s">
        <v>5887</v>
      </c>
      <c r="Q7676" s="236">
        <v>44896</v>
      </c>
      <c r="R7676" s="236">
        <v>44927</v>
      </c>
      <c r="S7676" t="s">
        <v>8452</v>
      </c>
      <c r="T7676" s="196"/>
      <c r="U7676" s="196"/>
      <c r="V7676" s="196"/>
      <c r="W7676" s="196"/>
      <c r="X7676" s="222"/>
      <c r="Y7676" t="s">
        <v>8518</v>
      </c>
      <c r="Z7676">
        <v>8801712003560</v>
      </c>
      <c r="AA7676" t="s">
        <v>8289</v>
      </c>
      <c r="AB7676" s="221" t="str">
        <f>_xlfn.IFNA(IF(Table[[#This Row],[Programme Partner]]&lt;&gt;Table[[#This Row],[Implementing Partner]],CONCATENATE(Table[[#This Row],[Programme Partner]],"-",Table[[#This Row],[Implementing Partner]]),Table[[#This Row],[Programme Partner]]),"")</f>
        <v>UNICEF-NGOF</v>
      </c>
    </row>
    <row r="7677" spans="1:28" ht="16.5" customHeight="1">
      <c r="A7677" s="183"/>
      <c r="B7677" s="195" t="s">
        <v>5275</v>
      </c>
      <c r="C7677" s="198" t="s">
        <v>5184</v>
      </c>
      <c r="D7677" s="212" t="s">
        <v>5275</v>
      </c>
      <c r="E7677" s="269" t="s">
        <v>27</v>
      </c>
      <c r="F7677" s="195" t="s">
        <v>8012</v>
      </c>
      <c r="G7677" t="s">
        <v>8586</v>
      </c>
      <c r="H7677" s="195" t="str">
        <f>IFERROR(VLOOKUP(Table[[#This Row],[Activity Details of Assistance]],WHAT!E:F,2,FALSE),"")</f>
        <v># of door</v>
      </c>
      <c r="I7677" s="195"/>
      <c r="J7677">
        <v>337</v>
      </c>
      <c r="K7677" t="s">
        <v>8280</v>
      </c>
      <c r="L7677" s="306" t="s">
        <v>13</v>
      </c>
      <c r="M7677" t="s">
        <v>14</v>
      </c>
      <c r="N7677" t="s">
        <v>309</v>
      </c>
      <c r="O7677" t="s">
        <v>1606</v>
      </c>
      <c r="P7677" t="s">
        <v>5887</v>
      </c>
      <c r="Q7677" s="236">
        <v>44896</v>
      </c>
      <c r="R7677" s="236">
        <v>44927</v>
      </c>
      <c r="S7677" t="s">
        <v>8452</v>
      </c>
      <c r="T7677" s="196"/>
      <c r="U7677" s="196"/>
      <c r="V7677" s="196"/>
      <c r="W7677" s="196"/>
      <c r="X7677" s="222"/>
      <c r="Y7677" t="s">
        <v>8518</v>
      </c>
      <c r="Z7677">
        <v>8801712003560</v>
      </c>
      <c r="AA7677" t="s">
        <v>8289</v>
      </c>
      <c r="AB7677" s="221" t="str">
        <f>_xlfn.IFNA(IF(Table[[#This Row],[Programme Partner]]&lt;&gt;Table[[#This Row],[Implementing Partner]],CONCATENATE(Table[[#This Row],[Programme Partner]],"-",Table[[#This Row],[Implementing Partner]]),Table[[#This Row],[Programme Partner]]),"")</f>
        <v>UNICEF-NGOF</v>
      </c>
    </row>
    <row r="7678" spans="1:28" ht="16.5" customHeight="1">
      <c r="A7678" s="183"/>
      <c r="B7678" s="195" t="s">
        <v>5275</v>
      </c>
      <c r="C7678" s="198" t="s">
        <v>5184</v>
      </c>
      <c r="D7678" s="212" t="s">
        <v>5275</v>
      </c>
      <c r="E7678" s="269" t="s">
        <v>27</v>
      </c>
      <c r="F7678" s="195" t="s">
        <v>8012</v>
      </c>
      <c r="G7678" t="s">
        <v>8357</v>
      </c>
      <c r="H7678" s="195" t="str">
        <f>IFERROR(VLOOKUP(Table[[#This Row],[Activity Details of Assistance]],WHAT!E:F,2,FALSE),"")</f>
        <v># of door</v>
      </c>
      <c r="I7678" s="195"/>
      <c r="J7678">
        <v>1877</v>
      </c>
      <c r="K7678" t="s">
        <v>8280</v>
      </c>
      <c r="L7678" s="306" t="s">
        <v>13</v>
      </c>
      <c r="M7678" t="s">
        <v>14</v>
      </c>
      <c r="N7678" t="s">
        <v>309</v>
      </c>
      <c r="O7678" t="s">
        <v>1606</v>
      </c>
      <c r="P7678" t="s">
        <v>5887</v>
      </c>
      <c r="Q7678" s="236">
        <v>44896</v>
      </c>
      <c r="R7678" s="236">
        <v>44927</v>
      </c>
      <c r="S7678" t="s">
        <v>8452</v>
      </c>
      <c r="T7678" s="196"/>
      <c r="U7678" s="196"/>
      <c r="V7678" s="196"/>
      <c r="W7678" s="196"/>
      <c r="X7678" s="222"/>
      <c r="Y7678" t="s">
        <v>8518</v>
      </c>
      <c r="Z7678">
        <v>8801712003560</v>
      </c>
      <c r="AA7678" t="s">
        <v>8289</v>
      </c>
      <c r="AB7678" s="221" t="str">
        <f>_xlfn.IFNA(IF(Table[[#This Row],[Programme Partner]]&lt;&gt;Table[[#This Row],[Implementing Partner]],CONCATENATE(Table[[#This Row],[Programme Partner]],"-",Table[[#This Row],[Implementing Partner]]),Table[[#This Row],[Programme Partner]]),"")</f>
        <v>UNICEF-NGOF</v>
      </c>
    </row>
    <row r="7679" spans="1:28" ht="16.5" customHeight="1">
      <c r="A7679" s="183"/>
      <c r="B7679" s="195" t="s">
        <v>5275</v>
      </c>
      <c r="C7679" s="198" t="s">
        <v>5184</v>
      </c>
      <c r="D7679" s="212" t="s">
        <v>5275</v>
      </c>
      <c r="E7679" s="269" t="s">
        <v>27</v>
      </c>
      <c r="F7679" s="195" t="s">
        <v>8012</v>
      </c>
      <c r="G7679" t="s">
        <v>8019</v>
      </c>
      <c r="H7679" s="195" t="str">
        <f>IFERROR(VLOOKUP(Table[[#This Row],[Activity Details of Assistance]],WHAT!E:F,2,FALSE),"")</f>
        <v>N/A</v>
      </c>
      <c r="I7679" s="195"/>
      <c r="J7679">
        <v>6</v>
      </c>
      <c r="K7679" t="s">
        <v>8280</v>
      </c>
      <c r="L7679" s="306" t="s">
        <v>13</v>
      </c>
      <c r="M7679" t="s">
        <v>14</v>
      </c>
      <c r="N7679" t="s">
        <v>309</v>
      </c>
      <c r="O7679" t="s">
        <v>1606</v>
      </c>
      <c r="P7679" t="s">
        <v>5887</v>
      </c>
      <c r="Q7679" s="236">
        <v>44896</v>
      </c>
      <c r="R7679" s="236">
        <v>44927</v>
      </c>
      <c r="S7679" t="s">
        <v>8452</v>
      </c>
      <c r="T7679" s="196"/>
      <c r="U7679" s="196"/>
      <c r="V7679" s="196"/>
      <c r="W7679" s="196"/>
      <c r="X7679" s="222"/>
      <c r="Y7679" t="s">
        <v>8518</v>
      </c>
      <c r="Z7679">
        <v>8801712003560</v>
      </c>
      <c r="AA7679" t="s">
        <v>8289</v>
      </c>
      <c r="AB7679" s="221" t="str">
        <f>_xlfn.IFNA(IF(Table[[#This Row],[Programme Partner]]&lt;&gt;Table[[#This Row],[Implementing Partner]],CONCATENATE(Table[[#This Row],[Programme Partner]],"-",Table[[#This Row],[Implementing Partner]]),Table[[#This Row],[Programme Partner]]),"")</f>
        <v>UNICEF-NGOF</v>
      </c>
    </row>
    <row r="7680" spans="1:28" ht="16.5" customHeight="1">
      <c r="A7680" s="183"/>
      <c r="B7680" s="195" t="s">
        <v>5275</v>
      </c>
      <c r="C7680" s="198" t="s">
        <v>5184</v>
      </c>
      <c r="D7680" s="212" t="s">
        <v>5275</v>
      </c>
      <c r="E7680" s="269" t="s">
        <v>27</v>
      </c>
      <c r="F7680" s="195" t="s">
        <v>8013</v>
      </c>
      <c r="G7680" t="s">
        <v>8314</v>
      </c>
      <c r="H7680" s="195" t="str">
        <f>IFERROR(VLOOKUP(Table[[#This Row],[Activity Details of Assistance]],WHAT!E:F,2,FALSE),"")</f>
        <v># of HP sessions at HH level</v>
      </c>
      <c r="I7680" s="195"/>
      <c r="J7680">
        <v>7624</v>
      </c>
      <c r="K7680" t="s">
        <v>8280</v>
      </c>
      <c r="L7680" s="306" t="s">
        <v>13</v>
      </c>
      <c r="M7680" t="s">
        <v>14</v>
      </c>
      <c r="N7680" t="s">
        <v>309</v>
      </c>
      <c r="O7680" t="s">
        <v>1606</v>
      </c>
      <c r="P7680" t="s">
        <v>5887</v>
      </c>
      <c r="Q7680" s="236">
        <v>44896</v>
      </c>
      <c r="R7680" s="236">
        <v>44927</v>
      </c>
      <c r="S7680" t="s">
        <v>8452</v>
      </c>
      <c r="T7680" s="196"/>
      <c r="U7680" s="196"/>
      <c r="V7680" s="196"/>
      <c r="W7680" s="196"/>
      <c r="X7680" s="222"/>
      <c r="Y7680" t="s">
        <v>8518</v>
      </c>
      <c r="Z7680">
        <v>8801712003560</v>
      </c>
      <c r="AA7680" t="s">
        <v>8289</v>
      </c>
      <c r="AB7680" s="221" t="str">
        <f>_xlfn.IFNA(IF(Table[[#This Row],[Programme Partner]]&lt;&gt;Table[[#This Row],[Implementing Partner]],CONCATENATE(Table[[#This Row],[Programme Partner]],"-",Table[[#This Row],[Implementing Partner]]),Table[[#This Row],[Programme Partner]]),"")</f>
        <v>UNICEF-NGOF</v>
      </c>
    </row>
    <row r="7681" spans="1:28" ht="16.5" customHeight="1">
      <c r="A7681" s="183"/>
      <c r="B7681" s="195" t="s">
        <v>5275</v>
      </c>
      <c r="C7681" s="198" t="s">
        <v>5184</v>
      </c>
      <c r="D7681" s="212" t="s">
        <v>5275</v>
      </c>
      <c r="E7681" s="269" t="s">
        <v>27</v>
      </c>
      <c r="F7681" s="195" t="s">
        <v>8013</v>
      </c>
      <c r="G7681" t="s">
        <v>8369</v>
      </c>
      <c r="H7681" s="195" t="str">
        <f>IFERROR(VLOOKUP(Table[[#This Row],[Activity Details of Assistance]],WHAT!E:F,2,FALSE),"")</f>
        <v># of female in reproductive age</v>
      </c>
      <c r="I7681" s="195"/>
      <c r="J7681">
        <v>13637</v>
      </c>
      <c r="K7681" t="s">
        <v>8280</v>
      </c>
      <c r="L7681" s="306" t="s">
        <v>13</v>
      </c>
      <c r="M7681" t="s">
        <v>14</v>
      </c>
      <c r="N7681" t="s">
        <v>309</v>
      </c>
      <c r="O7681" t="s">
        <v>1606</v>
      </c>
      <c r="P7681" t="s">
        <v>5887</v>
      </c>
      <c r="Q7681" s="236">
        <v>44896</v>
      </c>
      <c r="R7681" s="236">
        <v>44927</v>
      </c>
      <c r="S7681" t="s">
        <v>8452</v>
      </c>
      <c r="T7681" s="196"/>
      <c r="U7681" s="196"/>
      <c r="V7681" s="196"/>
      <c r="W7681" s="196"/>
      <c r="X7681" s="222"/>
      <c r="Y7681" t="s">
        <v>8518</v>
      </c>
      <c r="Z7681">
        <v>8801712003560</v>
      </c>
      <c r="AA7681" t="s">
        <v>8289</v>
      </c>
      <c r="AB7681" s="221" t="str">
        <f>_xlfn.IFNA(IF(Table[[#This Row],[Programme Partner]]&lt;&gt;Table[[#This Row],[Implementing Partner]],CONCATENATE(Table[[#This Row],[Programme Partner]],"-",Table[[#This Row],[Implementing Partner]]),Table[[#This Row],[Programme Partner]]),"")</f>
        <v>UNICEF-NGOF</v>
      </c>
    </row>
    <row r="7682" spans="1:28" ht="16.5" customHeight="1">
      <c r="A7682" s="183"/>
      <c r="B7682" s="195" t="s">
        <v>5275</v>
      </c>
      <c r="C7682" s="198" t="s">
        <v>5184</v>
      </c>
      <c r="D7682" s="212" t="s">
        <v>5275</v>
      </c>
      <c r="E7682" s="269" t="s">
        <v>27</v>
      </c>
      <c r="F7682" s="195" t="s">
        <v>8013</v>
      </c>
      <c r="G7682" t="s">
        <v>8442</v>
      </c>
      <c r="H7682" s="195" t="str">
        <f>IFERROR(VLOOKUP(Table[[#This Row],[Activity Details of Assistance]],WHAT!E:F,2,FALSE),"")</f>
        <v># of facilities</v>
      </c>
      <c r="I7682" s="195"/>
      <c r="J7682">
        <v>2635</v>
      </c>
      <c r="K7682" t="s">
        <v>8280</v>
      </c>
      <c r="L7682" s="306" t="s">
        <v>13</v>
      </c>
      <c r="M7682" t="s">
        <v>14</v>
      </c>
      <c r="N7682" t="s">
        <v>309</v>
      </c>
      <c r="O7682" t="s">
        <v>1606</v>
      </c>
      <c r="P7682" t="s">
        <v>5887</v>
      </c>
      <c r="Q7682" s="236">
        <v>44896</v>
      </c>
      <c r="R7682" s="236">
        <v>44927</v>
      </c>
      <c r="S7682" t="s">
        <v>8452</v>
      </c>
      <c r="T7682" s="196"/>
      <c r="U7682" s="196"/>
      <c r="V7682" s="196"/>
      <c r="W7682" s="196"/>
      <c r="X7682" s="222"/>
      <c r="Y7682" t="s">
        <v>8518</v>
      </c>
      <c r="Z7682">
        <v>8801712003560</v>
      </c>
      <c r="AA7682" t="s">
        <v>8289</v>
      </c>
      <c r="AB7682" s="221" t="str">
        <f>_xlfn.IFNA(IF(Table[[#This Row],[Programme Partner]]&lt;&gt;Table[[#This Row],[Implementing Partner]],CONCATENATE(Table[[#This Row],[Programme Partner]],"-",Table[[#This Row],[Implementing Partner]]),Table[[#This Row],[Programme Partner]]),"")</f>
        <v>UNICEF-NGOF</v>
      </c>
    </row>
    <row r="7683" spans="1:28" ht="16.5" customHeight="1">
      <c r="A7683" s="183"/>
      <c r="B7683" s="195" t="s">
        <v>5275</v>
      </c>
      <c r="C7683" s="198" t="s">
        <v>5184</v>
      </c>
      <c r="D7683" s="212" t="s">
        <v>5275</v>
      </c>
      <c r="E7683" s="269" t="s">
        <v>27</v>
      </c>
      <c r="F7683" s="195" t="s">
        <v>8013</v>
      </c>
      <c r="G7683" t="s">
        <v>8019</v>
      </c>
      <c r="H7683" s="195" t="str">
        <f>IFERROR(VLOOKUP(Table[[#This Row],[Activity Details of Assistance]],WHAT!E:F,2,FALSE),"")</f>
        <v>N/A</v>
      </c>
      <c r="I7683" s="195"/>
      <c r="J7683">
        <v>473</v>
      </c>
      <c r="K7683" t="s">
        <v>8280</v>
      </c>
      <c r="L7683" s="306" t="s">
        <v>13</v>
      </c>
      <c r="M7683" t="s">
        <v>14</v>
      </c>
      <c r="N7683" t="s">
        <v>309</v>
      </c>
      <c r="O7683" t="s">
        <v>1606</v>
      </c>
      <c r="P7683" t="s">
        <v>5887</v>
      </c>
      <c r="Q7683" s="236">
        <v>44896</v>
      </c>
      <c r="R7683" s="236">
        <v>44927</v>
      </c>
      <c r="S7683" t="s">
        <v>8452</v>
      </c>
      <c r="T7683" s="196"/>
      <c r="U7683" s="196"/>
      <c r="V7683" s="196"/>
      <c r="W7683" s="196"/>
      <c r="X7683" s="222"/>
      <c r="Y7683" t="s">
        <v>8518</v>
      </c>
      <c r="Z7683">
        <v>8801712003560</v>
      </c>
      <c r="AA7683" t="s">
        <v>8289</v>
      </c>
      <c r="AB7683" s="221" t="str">
        <f>_xlfn.IFNA(IF(Table[[#This Row],[Programme Partner]]&lt;&gt;Table[[#This Row],[Implementing Partner]],CONCATENATE(Table[[#This Row],[Programme Partner]],"-",Table[[#This Row],[Implementing Partner]]),Table[[#This Row],[Programme Partner]]),"")</f>
        <v>UNICEF-NGOF</v>
      </c>
    </row>
    <row r="7684" spans="1:28" ht="16.5" customHeight="1">
      <c r="A7684" s="183"/>
      <c r="B7684" s="195" t="s">
        <v>5275</v>
      </c>
      <c r="C7684" s="198" t="s">
        <v>5184</v>
      </c>
      <c r="D7684" s="212" t="s">
        <v>5275</v>
      </c>
      <c r="E7684" s="269" t="s">
        <v>27</v>
      </c>
      <c r="F7684" s="195" t="s">
        <v>8014</v>
      </c>
      <c r="G7684" s="103" t="s">
        <v>8361</v>
      </c>
      <c r="H7684" s="195" t="str">
        <f>IFERROR(VLOOKUP(Table[[#This Row],[Activity Details of Assistance]],WHAT!E:F,2,FALSE),"")</f>
        <v># of plant</v>
      </c>
      <c r="I7684" s="195"/>
      <c r="J7684">
        <v>5</v>
      </c>
      <c r="K7684" t="s">
        <v>8280</v>
      </c>
      <c r="L7684" s="306" t="s">
        <v>13</v>
      </c>
      <c r="M7684" t="s">
        <v>14</v>
      </c>
      <c r="N7684" t="s">
        <v>309</v>
      </c>
      <c r="O7684" t="s">
        <v>1606</v>
      </c>
      <c r="P7684" t="s">
        <v>5887</v>
      </c>
      <c r="Q7684" s="236">
        <v>44896</v>
      </c>
      <c r="R7684" s="236">
        <v>44927</v>
      </c>
      <c r="S7684" t="s">
        <v>8452</v>
      </c>
      <c r="T7684" s="196"/>
      <c r="U7684" s="196"/>
      <c r="V7684" s="196"/>
      <c r="W7684" s="196"/>
      <c r="X7684" s="222"/>
      <c r="Y7684" t="s">
        <v>8518</v>
      </c>
      <c r="Z7684">
        <v>8801712003560</v>
      </c>
      <c r="AA7684" t="s">
        <v>8289</v>
      </c>
      <c r="AB7684" s="221" t="str">
        <f>_xlfn.IFNA(IF(Table[[#This Row],[Programme Partner]]&lt;&gt;Table[[#This Row],[Implementing Partner]],CONCATENATE(Table[[#This Row],[Programme Partner]],"-",Table[[#This Row],[Implementing Partner]]),Table[[#This Row],[Programme Partner]]),"")</f>
        <v>UNICEF-NGOF</v>
      </c>
    </row>
    <row r="7685" spans="1:28" ht="16.5" customHeight="1">
      <c r="A7685" s="183"/>
      <c r="B7685" s="195" t="s">
        <v>5275</v>
      </c>
      <c r="C7685" s="198" t="s">
        <v>5184</v>
      </c>
      <c r="D7685" s="212" t="s">
        <v>5275</v>
      </c>
      <c r="E7685" s="269" t="s">
        <v>27</v>
      </c>
      <c r="F7685" s="195" t="s">
        <v>8014</v>
      </c>
      <c r="G7685" t="s">
        <v>8019</v>
      </c>
      <c r="H7685" s="195" t="str">
        <f>IFERROR(VLOOKUP(Table[[#This Row],[Activity Details of Assistance]],WHAT!E:F,2,FALSE),"")</f>
        <v>N/A</v>
      </c>
      <c r="I7685" s="195"/>
      <c r="J7685">
        <v>1904</v>
      </c>
      <c r="K7685" t="s">
        <v>8280</v>
      </c>
      <c r="L7685" s="306" t="s">
        <v>13</v>
      </c>
      <c r="M7685" t="s">
        <v>14</v>
      </c>
      <c r="N7685" t="s">
        <v>309</v>
      </c>
      <c r="O7685" t="s">
        <v>1606</v>
      </c>
      <c r="P7685" t="s">
        <v>5887</v>
      </c>
      <c r="Q7685" s="236">
        <v>44896</v>
      </c>
      <c r="R7685" s="236">
        <v>44927</v>
      </c>
      <c r="S7685" t="s">
        <v>8452</v>
      </c>
      <c r="T7685" s="196"/>
      <c r="U7685" s="196"/>
      <c r="V7685" s="196"/>
      <c r="W7685" s="196"/>
      <c r="X7685" s="222"/>
      <c r="Y7685" t="s">
        <v>8518</v>
      </c>
      <c r="Z7685">
        <v>8801712003560</v>
      </c>
      <c r="AA7685" t="s">
        <v>8289</v>
      </c>
      <c r="AB7685" s="221" t="str">
        <f>_xlfn.IFNA(IF(Table[[#This Row],[Programme Partner]]&lt;&gt;Table[[#This Row],[Implementing Partner]],CONCATENATE(Table[[#This Row],[Programme Partner]],"-",Table[[#This Row],[Implementing Partner]]),Table[[#This Row],[Programme Partner]]),"")</f>
        <v>UNICEF-NGOF</v>
      </c>
    </row>
    <row r="7686" spans="1:28" ht="16.5" customHeight="1">
      <c r="A7686" s="183"/>
      <c r="B7686" s="195" t="s">
        <v>5143</v>
      </c>
      <c r="C7686" s="198" t="s">
        <v>5024</v>
      </c>
      <c r="D7686" s="212" t="s">
        <v>5143</v>
      </c>
      <c r="E7686" s="269" t="s">
        <v>27</v>
      </c>
      <c r="F7686" s="195" t="s">
        <v>8011</v>
      </c>
      <c r="G7686" t="s">
        <v>8584</v>
      </c>
      <c r="H7686" s="195" t="str">
        <f>IFERROR(VLOOKUP(Table[[#This Row],[Activity Details of Assistance]],WHAT!E:F,2,FALSE),"")</f>
        <v># of tube well</v>
      </c>
      <c r="I7686" s="195"/>
      <c r="J7686">
        <v>349</v>
      </c>
      <c r="K7686" t="s">
        <v>8280</v>
      </c>
      <c r="L7686" s="306" t="s">
        <v>13</v>
      </c>
      <c r="M7686" t="s">
        <v>14</v>
      </c>
      <c r="N7686" t="s">
        <v>309</v>
      </c>
      <c r="O7686" t="s">
        <v>1606</v>
      </c>
      <c r="P7686" t="s">
        <v>4672</v>
      </c>
      <c r="Q7686" s="236">
        <v>44896</v>
      </c>
      <c r="R7686" s="236">
        <v>44896</v>
      </c>
      <c r="S7686" t="s">
        <v>8452</v>
      </c>
      <c r="T7686" s="196"/>
      <c r="U7686" s="196"/>
      <c r="V7686" s="196"/>
      <c r="W7686" s="196"/>
      <c r="X7686" s="222"/>
      <c r="Y7686" t="s">
        <v>8326</v>
      </c>
      <c r="Z7686">
        <v>1628407101</v>
      </c>
      <c r="AA7686" t="s">
        <v>8327</v>
      </c>
      <c r="AB7686" s="221" t="str">
        <f>_xlfn.IFNA(IF(Table[[#This Row],[Programme Partner]]&lt;&gt;Table[[#This Row],[Implementing Partner]],CONCATENATE(Table[[#This Row],[Programme Partner]],"-",Table[[#This Row],[Implementing Partner]]),Table[[#This Row],[Programme Partner]]),"")</f>
        <v>IFRC-BDRCS</v>
      </c>
    </row>
    <row r="7687" spans="1:28" ht="16.5" customHeight="1">
      <c r="A7687" s="183"/>
      <c r="B7687" s="195" t="s">
        <v>5143</v>
      </c>
      <c r="C7687" s="198" t="s">
        <v>5024</v>
      </c>
      <c r="D7687" s="212" t="s">
        <v>5143</v>
      </c>
      <c r="E7687" s="269" t="s">
        <v>27</v>
      </c>
      <c r="F7687" s="195" t="s">
        <v>8012</v>
      </c>
      <c r="G7687" t="s">
        <v>8585</v>
      </c>
      <c r="H7687" s="195" t="str">
        <f>IFERROR(VLOOKUP(Table[[#This Row],[Activity Details of Assistance]],WHAT!E:F,2,FALSE),"")</f>
        <v xml:space="preserve"># of door </v>
      </c>
      <c r="I7687" s="195"/>
      <c r="J7687">
        <v>21</v>
      </c>
      <c r="K7687" t="s">
        <v>8280</v>
      </c>
      <c r="L7687" s="306" t="s">
        <v>13</v>
      </c>
      <c r="M7687" t="s">
        <v>14</v>
      </c>
      <c r="N7687" t="s">
        <v>309</v>
      </c>
      <c r="O7687" t="s">
        <v>1606</v>
      </c>
      <c r="P7687" t="s">
        <v>4672</v>
      </c>
      <c r="Q7687" s="236">
        <v>44896</v>
      </c>
      <c r="R7687" s="236">
        <v>44896</v>
      </c>
      <c r="S7687" t="s">
        <v>8452</v>
      </c>
      <c r="T7687" s="196"/>
      <c r="U7687" s="196"/>
      <c r="V7687" s="196"/>
      <c r="W7687" s="196"/>
      <c r="X7687" s="222"/>
      <c r="Y7687" t="s">
        <v>8326</v>
      </c>
      <c r="Z7687">
        <v>1628407101</v>
      </c>
      <c r="AA7687" t="s">
        <v>8327</v>
      </c>
      <c r="AB7687" s="221" t="str">
        <f>_xlfn.IFNA(IF(Table[[#This Row],[Programme Partner]]&lt;&gt;Table[[#This Row],[Implementing Partner]],CONCATENATE(Table[[#This Row],[Programme Partner]],"-",Table[[#This Row],[Implementing Partner]]),Table[[#This Row],[Programme Partner]]),"")</f>
        <v>IFRC-BDRCS</v>
      </c>
    </row>
    <row r="7688" spans="1:28" ht="16.5" customHeight="1">
      <c r="A7688" s="183"/>
      <c r="B7688" s="195" t="s">
        <v>5143</v>
      </c>
      <c r="C7688" s="198" t="s">
        <v>5024</v>
      </c>
      <c r="D7688" s="212" t="s">
        <v>5143</v>
      </c>
      <c r="E7688" s="269" t="s">
        <v>27</v>
      </c>
      <c r="F7688" s="195" t="s">
        <v>8012</v>
      </c>
      <c r="G7688" t="s">
        <v>8357</v>
      </c>
      <c r="H7688" s="195" t="str">
        <f>IFERROR(VLOOKUP(Table[[#This Row],[Activity Details of Assistance]],WHAT!E:F,2,FALSE),"")</f>
        <v># of door</v>
      </c>
      <c r="I7688" s="195"/>
      <c r="J7688">
        <v>96</v>
      </c>
      <c r="K7688" t="s">
        <v>8280</v>
      </c>
      <c r="L7688" s="306" t="s">
        <v>13</v>
      </c>
      <c r="M7688" t="s">
        <v>14</v>
      </c>
      <c r="N7688" t="s">
        <v>309</v>
      </c>
      <c r="O7688" t="s">
        <v>1606</v>
      </c>
      <c r="P7688" t="s">
        <v>4672</v>
      </c>
      <c r="Q7688" s="236">
        <v>44896</v>
      </c>
      <c r="R7688" s="236">
        <v>44896</v>
      </c>
      <c r="S7688" t="s">
        <v>8452</v>
      </c>
      <c r="T7688" s="196"/>
      <c r="U7688" s="196"/>
      <c r="V7688" s="196"/>
      <c r="W7688" s="196"/>
      <c r="X7688" s="222"/>
      <c r="Y7688" t="s">
        <v>8326</v>
      </c>
      <c r="Z7688">
        <v>1628407101</v>
      </c>
      <c r="AA7688" t="s">
        <v>8327</v>
      </c>
      <c r="AB7688" s="221" t="str">
        <f>_xlfn.IFNA(IF(Table[[#This Row],[Programme Partner]]&lt;&gt;Table[[#This Row],[Implementing Partner]],CONCATENATE(Table[[#This Row],[Programme Partner]],"-",Table[[#This Row],[Implementing Partner]]),Table[[#This Row],[Programme Partner]]),"")</f>
        <v>IFRC-BDRCS</v>
      </c>
    </row>
    <row r="7689" spans="1:28" ht="16.5" customHeight="1">
      <c r="A7689" s="183"/>
      <c r="B7689" s="195" t="s">
        <v>5143</v>
      </c>
      <c r="C7689" s="198" t="s">
        <v>5024</v>
      </c>
      <c r="D7689" s="212" t="s">
        <v>5143</v>
      </c>
      <c r="E7689" s="269" t="s">
        <v>27</v>
      </c>
      <c r="F7689" s="195" t="s">
        <v>8013</v>
      </c>
      <c r="G7689" t="s">
        <v>8314</v>
      </c>
      <c r="H7689" s="195" t="str">
        <f>IFERROR(VLOOKUP(Table[[#This Row],[Activity Details of Assistance]],WHAT!E:F,2,FALSE),"")</f>
        <v># of HP sessions at HH level</v>
      </c>
      <c r="I7689" s="195"/>
      <c r="J7689">
        <v>4823</v>
      </c>
      <c r="K7689" t="s">
        <v>8280</v>
      </c>
      <c r="L7689" s="306" t="s">
        <v>13</v>
      </c>
      <c r="M7689" t="s">
        <v>14</v>
      </c>
      <c r="N7689" t="s">
        <v>309</v>
      </c>
      <c r="O7689" t="s">
        <v>1606</v>
      </c>
      <c r="P7689" t="s">
        <v>4672</v>
      </c>
      <c r="Q7689" s="236">
        <v>44896</v>
      </c>
      <c r="R7689" s="236">
        <v>44896</v>
      </c>
      <c r="S7689" t="s">
        <v>8452</v>
      </c>
      <c r="T7689" s="196"/>
      <c r="U7689" s="196"/>
      <c r="V7689" s="196"/>
      <c r="W7689" s="196"/>
      <c r="X7689" s="222"/>
      <c r="Y7689" t="s">
        <v>8326</v>
      </c>
      <c r="Z7689">
        <v>1628407101</v>
      </c>
      <c r="AA7689" t="s">
        <v>8327</v>
      </c>
      <c r="AB7689" s="221" t="str">
        <f>_xlfn.IFNA(IF(Table[[#This Row],[Programme Partner]]&lt;&gt;Table[[#This Row],[Implementing Partner]],CONCATENATE(Table[[#This Row],[Programme Partner]],"-",Table[[#This Row],[Implementing Partner]]),Table[[#This Row],[Programme Partner]]),"")</f>
        <v>IFRC-BDRCS</v>
      </c>
    </row>
    <row r="7690" spans="1:28" ht="16.5" customHeight="1">
      <c r="A7690" s="183"/>
      <c r="B7690" s="195" t="s">
        <v>5406</v>
      </c>
      <c r="C7690" s="198" t="s">
        <v>5024</v>
      </c>
      <c r="D7690" s="212" t="s">
        <v>5406</v>
      </c>
      <c r="E7690" s="269" t="s">
        <v>27</v>
      </c>
      <c r="F7690" s="195" t="s">
        <v>8011</v>
      </c>
      <c r="G7690" t="s">
        <v>8353</v>
      </c>
      <c r="H7690" s="195" t="str">
        <f>IFERROR(VLOOKUP(Table[[#This Row],[Activity Details of Assistance]],WHAT!E:F,2,FALSE),"")</f>
        <v># of tube well</v>
      </c>
      <c r="I7690" s="195"/>
      <c r="J7690">
        <v>2</v>
      </c>
      <c r="K7690" t="s">
        <v>8280</v>
      </c>
      <c r="L7690" s="306" t="s">
        <v>13</v>
      </c>
      <c r="M7690" t="s">
        <v>14</v>
      </c>
      <c r="N7690" t="s">
        <v>309</v>
      </c>
      <c r="O7690" t="s">
        <v>1606</v>
      </c>
      <c r="P7690" t="s">
        <v>4668</v>
      </c>
      <c r="Q7690" s="236">
        <v>44896</v>
      </c>
      <c r="R7690" s="236">
        <v>44896</v>
      </c>
      <c r="S7690" t="s">
        <v>8452</v>
      </c>
      <c r="T7690" s="196"/>
      <c r="U7690" s="196"/>
      <c r="V7690" s="196"/>
      <c r="W7690" s="196"/>
      <c r="X7690" s="222"/>
      <c r="Y7690" t="s">
        <v>8326</v>
      </c>
      <c r="Z7690">
        <v>1628407101</v>
      </c>
      <c r="AA7690" t="s">
        <v>8327</v>
      </c>
      <c r="AB7690" s="221" t="str">
        <f>_xlfn.IFNA(IF(Table[[#This Row],[Programme Partner]]&lt;&gt;Table[[#This Row],[Implementing Partner]],CONCATENATE(Table[[#This Row],[Programme Partner]],"-",Table[[#This Row],[Implementing Partner]]),Table[[#This Row],[Programme Partner]]),"")</f>
        <v>TRC-BDRCS</v>
      </c>
    </row>
    <row r="7691" spans="1:28" ht="16.5" customHeight="1">
      <c r="A7691" s="183"/>
      <c r="B7691" s="195" t="s">
        <v>5406</v>
      </c>
      <c r="C7691" s="198" t="s">
        <v>5024</v>
      </c>
      <c r="D7691" s="212" t="s">
        <v>5406</v>
      </c>
      <c r="E7691" s="269" t="s">
        <v>27</v>
      </c>
      <c r="F7691" s="195" t="s">
        <v>8011</v>
      </c>
      <c r="G7691" t="s">
        <v>8584</v>
      </c>
      <c r="H7691" s="195" t="str">
        <f>IFERROR(VLOOKUP(Table[[#This Row],[Activity Details of Assistance]],WHAT!E:F,2,FALSE),"")</f>
        <v># of tube well</v>
      </c>
      <c r="I7691" s="195"/>
      <c r="J7691">
        <v>13</v>
      </c>
      <c r="K7691" t="s">
        <v>8280</v>
      </c>
      <c r="L7691" s="306" t="s">
        <v>13</v>
      </c>
      <c r="M7691" t="s">
        <v>14</v>
      </c>
      <c r="N7691" t="s">
        <v>309</v>
      </c>
      <c r="O7691" t="s">
        <v>1606</v>
      </c>
      <c r="P7691" t="s">
        <v>4668</v>
      </c>
      <c r="Q7691" s="236">
        <v>44896</v>
      </c>
      <c r="R7691" s="236">
        <v>44896</v>
      </c>
      <c r="S7691" t="s">
        <v>8452</v>
      </c>
      <c r="T7691" s="196"/>
      <c r="U7691" s="196"/>
      <c r="V7691" s="196"/>
      <c r="W7691" s="196"/>
      <c r="X7691" s="222"/>
      <c r="Y7691" t="s">
        <v>8326</v>
      </c>
      <c r="Z7691">
        <v>1628407101</v>
      </c>
      <c r="AA7691" t="s">
        <v>8327</v>
      </c>
      <c r="AB7691" s="221" t="str">
        <f>_xlfn.IFNA(IF(Table[[#This Row],[Programme Partner]]&lt;&gt;Table[[#This Row],[Implementing Partner]],CONCATENATE(Table[[#This Row],[Programme Partner]],"-",Table[[#This Row],[Implementing Partner]]),Table[[#This Row],[Programme Partner]]),"")</f>
        <v>TRC-BDRCS</v>
      </c>
    </row>
    <row r="7692" spans="1:28" ht="16.5" customHeight="1">
      <c r="A7692" s="183"/>
      <c r="B7692" s="195" t="s">
        <v>5406</v>
      </c>
      <c r="C7692" s="198" t="s">
        <v>5024</v>
      </c>
      <c r="D7692" s="212" t="s">
        <v>5406</v>
      </c>
      <c r="E7692" s="269" t="s">
        <v>27</v>
      </c>
      <c r="F7692" s="195" t="s">
        <v>8012</v>
      </c>
      <c r="G7692" t="s">
        <v>8354</v>
      </c>
      <c r="H7692" s="195" t="str">
        <f>IFERROR(VLOOKUP(Table[[#This Row],[Activity Details of Assistance]],WHAT!E:F,2,FALSE),"")</f>
        <v># of door</v>
      </c>
      <c r="I7692" s="195"/>
      <c r="J7692">
        <v>4</v>
      </c>
      <c r="K7692" t="s">
        <v>8280</v>
      </c>
      <c r="L7692" s="306" t="s">
        <v>13</v>
      </c>
      <c r="M7692" t="s">
        <v>14</v>
      </c>
      <c r="N7692" t="s">
        <v>309</v>
      </c>
      <c r="O7692" t="s">
        <v>1606</v>
      </c>
      <c r="P7692" t="s">
        <v>4668</v>
      </c>
      <c r="Q7692" s="236">
        <v>44896</v>
      </c>
      <c r="R7692" s="236">
        <v>44896</v>
      </c>
      <c r="S7692" t="s">
        <v>8452</v>
      </c>
      <c r="T7692" s="196"/>
      <c r="U7692" s="196"/>
      <c r="V7692" s="196"/>
      <c r="W7692" s="196"/>
      <c r="X7692" s="222"/>
      <c r="Y7692" t="s">
        <v>8326</v>
      </c>
      <c r="Z7692">
        <v>1628407101</v>
      </c>
      <c r="AA7692" t="s">
        <v>8327</v>
      </c>
      <c r="AB7692" s="221" t="str">
        <f>_xlfn.IFNA(IF(Table[[#This Row],[Programme Partner]]&lt;&gt;Table[[#This Row],[Implementing Partner]],CONCATENATE(Table[[#This Row],[Programme Partner]],"-",Table[[#This Row],[Implementing Partner]]),Table[[#This Row],[Programme Partner]]),"")</f>
        <v>TRC-BDRCS</v>
      </c>
    </row>
    <row r="7693" spans="1:28" ht="16.5" customHeight="1">
      <c r="A7693" s="183"/>
      <c r="B7693" s="195" t="s">
        <v>5406</v>
      </c>
      <c r="C7693" s="198" t="s">
        <v>5024</v>
      </c>
      <c r="D7693" s="212" t="s">
        <v>5406</v>
      </c>
      <c r="E7693" s="269" t="s">
        <v>27</v>
      </c>
      <c r="F7693" s="195" t="s">
        <v>8012</v>
      </c>
      <c r="G7693" t="s">
        <v>8586</v>
      </c>
      <c r="H7693" s="195" t="str">
        <f>IFERROR(VLOOKUP(Table[[#This Row],[Activity Details of Assistance]],WHAT!E:F,2,FALSE),"")</f>
        <v># of door</v>
      </c>
      <c r="I7693" s="195"/>
      <c r="J7693">
        <v>1</v>
      </c>
      <c r="K7693" t="s">
        <v>8280</v>
      </c>
      <c r="L7693" s="306" t="s">
        <v>13</v>
      </c>
      <c r="M7693" t="s">
        <v>14</v>
      </c>
      <c r="N7693" t="s">
        <v>309</v>
      </c>
      <c r="O7693" t="s">
        <v>1606</v>
      </c>
      <c r="P7693" t="s">
        <v>4668</v>
      </c>
      <c r="Q7693" s="236">
        <v>44896</v>
      </c>
      <c r="R7693" s="236">
        <v>44896</v>
      </c>
      <c r="S7693" t="s">
        <v>8452</v>
      </c>
      <c r="T7693" s="196"/>
      <c r="U7693" s="196"/>
      <c r="V7693" s="196"/>
      <c r="W7693" s="196"/>
      <c r="X7693" s="222"/>
      <c r="Y7693" t="s">
        <v>8326</v>
      </c>
      <c r="Z7693">
        <v>1628407101</v>
      </c>
      <c r="AA7693" t="s">
        <v>8327</v>
      </c>
      <c r="AB7693" s="221" t="str">
        <f>_xlfn.IFNA(IF(Table[[#This Row],[Programme Partner]]&lt;&gt;Table[[#This Row],[Implementing Partner]],CONCATENATE(Table[[#This Row],[Programme Partner]],"-",Table[[#This Row],[Implementing Partner]]),Table[[#This Row],[Programme Partner]]),"")</f>
        <v>TRC-BDRCS</v>
      </c>
    </row>
    <row r="7694" spans="1:28" ht="16.5" customHeight="1">
      <c r="A7694" s="183"/>
      <c r="B7694" s="195" t="s">
        <v>5406</v>
      </c>
      <c r="C7694" s="198" t="s">
        <v>5024</v>
      </c>
      <c r="D7694" s="212" t="s">
        <v>5406</v>
      </c>
      <c r="E7694" s="269" t="s">
        <v>27</v>
      </c>
      <c r="F7694" s="195" t="s">
        <v>8013</v>
      </c>
      <c r="G7694" t="s">
        <v>8313</v>
      </c>
      <c r="H7694" s="195" t="str">
        <f>IFERROR(VLOOKUP(Table[[#This Row],[Activity Details of Assistance]],WHAT!E:F,2,FALSE),"")</f>
        <v># of HP sessions at community level</v>
      </c>
      <c r="I7694" s="195"/>
      <c r="J7694">
        <v>114</v>
      </c>
      <c r="K7694" t="s">
        <v>8280</v>
      </c>
      <c r="L7694" s="306" t="s">
        <v>13</v>
      </c>
      <c r="M7694" t="s">
        <v>14</v>
      </c>
      <c r="N7694" t="s">
        <v>309</v>
      </c>
      <c r="O7694" t="s">
        <v>1606</v>
      </c>
      <c r="P7694" t="s">
        <v>4668</v>
      </c>
      <c r="Q7694" s="236">
        <v>44896</v>
      </c>
      <c r="R7694" s="236">
        <v>44896</v>
      </c>
      <c r="S7694" t="s">
        <v>8452</v>
      </c>
      <c r="T7694" s="196"/>
      <c r="U7694" s="196"/>
      <c r="V7694" s="196"/>
      <c r="W7694" s="196"/>
      <c r="X7694" s="222"/>
      <c r="Y7694" t="s">
        <v>8326</v>
      </c>
      <c r="Z7694">
        <v>1628407101</v>
      </c>
      <c r="AA7694" t="s">
        <v>8327</v>
      </c>
      <c r="AB7694" s="221" t="str">
        <f>_xlfn.IFNA(IF(Table[[#This Row],[Programme Partner]]&lt;&gt;Table[[#This Row],[Implementing Partner]],CONCATENATE(Table[[#This Row],[Programme Partner]],"-",Table[[#This Row],[Implementing Partner]]),Table[[#This Row],[Programme Partner]]),"")</f>
        <v>TRC-BDRCS</v>
      </c>
    </row>
    <row r="7695" spans="1:28" ht="16.5" customHeight="1">
      <c r="A7695" s="183"/>
      <c r="B7695" s="195" t="s">
        <v>5406</v>
      </c>
      <c r="C7695" s="198" t="s">
        <v>5024</v>
      </c>
      <c r="D7695" s="212" t="s">
        <v>5406</v>
      </c>
      <c r="E7695" s="269" t="s">
        <v>27</v>
      </c>
      <c r="F7695" s="195" t="s">
        <v>8013</v>
      </c>
      <c r="G7695" t="s">
        <v>8314</v>
      </c>
      <c r="H7695" s="195" t="str">
        <f>IFERROR(VLOOKUP(Table[[#This Row],[Activity Details of Assistance]],WHAT!E:F,2,FALSE),"")</f>
        <v># of HP sessions at HH level</v>
      </c>
      <c r="I7695" s="195"/>
      <c r="J7695">
        <v>720</v>
      </c>
      <c r="K7695" t="s">
        <v>8280</v>
      </c>
      <c r="L7695" s="306" t="s">
        <v>13</v>
      </c>
      <c r="M7695" t="s">
        <v>14</v>
      </c>
      <c r="N7695" t="s">
        <v>309</v>
      </c>
      <c r="O7695" t="s">
        <v>1606</v>
      </c>
      <c r="P7695" t="s">
        <v>4668</v>
      </c>
      <c r="Q7695" s="236">
        <v>44896</v>
      </c>
      <c r="R7695" s="236">
        <v>44896</v>
      </c>
      <c r="S7695" t="s">
        <v>8452</v>
      </c>
      <c r="T7695" s="196"/>
      <c r="U7695" s="196"/>
      <c r="V7695" s="196"/>
      <c r="W7695" s="196"/>
      <c r="X7695" s="222"/>
      <c r="Y7695" t="s">
        <v>8326</v>
      </c>
      <c r="Z7695">
        <v>1628407101</v>
      </c>
      <c r="AA7695" t="s">
        <v>8327</v>
      </c>
      <c r="AB7695" s="221" t="str">
        <f>_xlfn.IFNA(IF(Table[[#This Row],[Programme Partner]]&lt;&gt;Table[[#This Row],[Implementing Partner]],CONCATENATE(Table[[#This Row],[Programme Partner]],"-",Table[[#This Row],[Implementing Partner]]),Table[[#This Row],[Programme Partner]]),"")</f>
        <v>TRC-BDRCS</v>
      </c>
    </row>
    <row r="7696" spans="1:28" ht="16.5" customHeight="1">
      <c r="A7696" s="183"/>
      <c r="B7696" s="195" t="s">
        <v>5273</v>
      </c>
      <c r="C7696" s="198" t="s">
        <v>5033</v>
      </c>
      <c r="D7696" s="212" t="s">
        <v>5273</v>
      </c>
      <c r="E7696" s="269" t="s">
        <v>27</v>
      </c>
      <c r="F7696" s="195" t="s">
        <v>8011</v>
      </c>
      <c r="G7696" t="s">
        <v>8584</v>
      </c>
      <c r="H7696" s="195" t="str">
        <f>IFERROR(VLOOKUP(Table[[#This Row],[Activity Details of Assistance]],WHAT!E:F,2,FALSE),"")</f>
        <v># of tube well</v>
      </c>
      <c r="I7696" s="195"/>
      <c r="J7696">
        <v>73</v>
      </c>
      <c r="K7696" t="s">
        <v>8280</v>
      </c>
      <c r="L7696" s="306" t="s">
        <v>13</v>
      </c>
      <c r="M7696" t="s">
        <v>14</v>
      </c>
      <c r="N7696" t="s">
        <v>309</v>
      </c>
      <c r="O7696" t="s">
        <v>1606</v>
      </c>
      <c r="P7696" t="s">
        <v>6477</v>
      </c>
      <c r="Q7696" s="236">
        <v>44896</v>
      </c>
      <c r="R7696" s="236">
        <v>44896</v>
      </c>
      <c r="S7696" t="s">
        <v>8452</v>
      </c>
      <c r="T7696" s="196"/>
      <c r="U7696" s="196"/>
      <c r="V7696" s="196"/>
      <c r="W7696" s="196"/>
      <c r="X7696" s="222"/>
      <c r="Y7696" t="s">
        <v>8650</v>
      </c>
      <c r="Z7696">
        <v>1847456121</v>
      </c>
      <c r="AA7696" t="s">
        <v>8651</v>
      </c>
      <c r="AB7696" s="221" t="str">
        <f>_xlfn.IFNA(IF(Table[[#This Row],[Programme Partner]]&lt;&gt;Table[[#This Row],[Implementing Partner]],CONCATENATE(Table[[#This Row],[Programme Partner]],"-",Table[[#This Row],[Implementing Partner]]),Table[[#This Row],[Programme Partner]]),"")</f>
        <v>UNHCR-BRAC</v>
      </c>
    </row>
    <row r="7697" spans="1:28" ht="16.5" customHeight="1">
      <c r="A7697" s="183"/>
      <c r="B7697" s="195" t="s">
        <v>5273</v>
      </c>
      <c r="C7697" s="198" t="s">
        <v>5033</v>
      </c>
      <c r="D7697" s="212" t="s">
        <v>5273</v>
      </c>
      <c r="E7697" s="269" t="s">
        <v>27</v>
      </c>
      <c r="F7697" s="195" t="s">
        <v>8011</v>
      </c>
      <c r="G7697" t="s">
        <v>8355</v>
      </c>
      <c r="H7697" s="195" t="str">
        <f>IFERROR(VLOOKUP(Table[[#This Row],[Activity Details of Assistance]],WHAT!E:F,2,FALSE),"")</f>
        <v># of water network</v>
      </c>
      <c r="I7697" s="195"/>
      <c r="J7697">
        <v>8</v>
      </c>
      <c r="K7697" t="s">
        <v>8280</v>
      </c>
      <c r="L7697" s="306" t="s">
        <v>13</v>
      </c>
      <c r="M7697" t="s">
        <v>14</v>
      </c>
      <c r="N7697" t="s">
        <v>309</v>
      </c>
      <c r="O7697" t="s">
        <v>1606</v>
      </c>
      <c r="P7697" t="s">
        <v>6477</v>
      </c>
      <c r="Q7697" s="236">
        <v>44896</v>
      </c>
      <c r="R7697" s="236">
        <v>44896</v>
      </c>
      <c r="S7697" t="s">
        <v>8452</v>
      </c>
      <c r="T7697" s="196"/>
      <c r="U7697" s="196"/>
      <c r="V7697" s="196"/>
      <c r="W7697" s="196"/>
      <c r="X7697" s="222"/>
      <c r="Y7697" t="s">
        <v>8650</v>
      </c>
      <c r="Z7697">
        <v>1847456121</v>
      </c>
      <c r="AA7697" t="s">
        <v>8651</v>
      </c>
      <c r="AB7697" s="221" t="str">
        <f>_xlfn.IFNA(IF(Table[[#This Row],[Programme Partner]]&lt;&gt;Table[[#This Row],[Implementing Partner]],CONCATENATE(Table[[#This Row],[Programme Partner]],"-",Table[[#This Row],[Implementing Partner]]),Table[[#This Row],[Programme Partner]]),"")</f>
        <v>UNHCR-BRAC</v>
      </c>
    </row>
    <row r="7698" spans="1:28" ht="16.5" customHeight="1">
      <c r="A7698" s="183"/>
      <c r="B7698" s="195" t="s">
        <v>5273</v>
      </c>
      <c r="C7698" s="198" t="s">
        <v>5033</v>
      </c>
      <c r="D7698" s="212" t="s">
        <v>5273</v>
      </c>
      <c r="E7698" s="269" t="s">
        <v>27</v>
      </c>
      <c r="F7698" s="195" t="s">
        <v>8012</v>
      </c>
      <c r="G7698" t="s">
        <v>8370</v>
      </c>
      <c r="H7698" s="195" t="str">
        <f>IFERROR(VLOOKUP(Table[[#This Row],[Activity Details of Assistance]],WHAT!E:F,2,FALSE),"")</f>
        <v xml:space="preserve"># of door </v>
      </c>
      <c r="I7698" s="195"/>
      <c r="J7698">
        <v>60</v>
      </c>
      <c r="K7698" t="s">
        <v>8280</v>
      </c>
      <c r="L7698" s="306" t="s">
        <v>13</v>
      </c>
      <c r="M7698" t="s">
        <v>14</v>
      </c>
      <c r="N7698" t="s">
        <v>309</v>
      </c>
      <c r="O7698" t="s">
        <v>1606</v>
      </c>
      <c r="P7698" t="s">
        <v>6477</v>
      </c>
      <c r="Q7698" s="236">
        <v>44896</v>
      </c>
      <c r="R7698" s="236">
        <v>44896</v>
      </c>
      <c r="S7698" t="s">
        <v>8452</v>
      </c>
      <c r="T7698" s="196"/>
      <c r="U7698" s="196"/>
      <c r="V7698" s="196"/>
      <c r="W7698" s="196"/>
      <c r="X7698" s="222"/>
      <c r="Y7698" t="s">
        <v>8650</v>
      </c>
      <c r="Z7698">
        <v>1847456121</v>
      </c>
      <c r="AA7698" t="s">
        <v>8651</v>
      </c>
      <c r="AB7698" s="221" t="str">
        <f>_xlfn.IFNA(IF(Table[[#This Row],[Programme Partner]]&lt;&gt;Table[[#This Row],[Implementing Partner]],CONCATENATE(Table[[#This Row],[Programme Partner]],"-",Table[[#This Row],[Implementing Partner]]),Table[[#This Row],[Programme Partner]]),"")</f>
        <v>UNHCR-BRAC</v>
      </c>
    </row>
    <row r="7699" spans="1:28" ht="16.5" customHeight="1">
      <c r="A7699" s="183"/>
      <c r="B7699" s="195" t="s">
        <v>5273</v>
      </c>
      <c r="C7699" s="198" t="s">
        <v>5033</v>
      </c>
      <c r="D7699" s="212" t="s">
        <v>5273</v>
      </c>
      <c r="E7699" s="269" t="s">
        <v>27</v>
      </c>
      <c r="F7699" s="195" t="s">
        <v>8012</v>
      </c>
      <c r="G7699" t="s">
        <v>8585</v>
      </c>
      <c r="H7699" s="195" t="str">
        <f>IFERROR(VLOOKUP(Table[[#This Row],[Activity Details of Assistance]],WHAT!E:F,2,FALSE),"")</f>
        <v xml:space="preserve"># of door </v>
      </c>
      <c r="I7699" s="195"/>
      <c r="J7699">
        <v>6</v>
      </c>
      <c r="K7699" t="s">
        <v>8280</v>
      </c>
      <c r="L7699" s="306" t="s">
        <v>13</v>
      </c>
      <c r="M7699" t="s">
        <v>14</v>
      </c>
      <c r="N7699" t="s">
        <v>309</v>
      </c>
      <c r="O7699" t="s">
        <v>1606</v>
      </c>
      <c r="P7699" t="s">
        <v>6477</v>
      </c>
      <c r="Q7699" s="236">
        <v>44896</v>
      </c>
      <c r="R7699" s="236">
        <v>44896</v>
      </c>
      <c r="S7699" t="s">
        <v>8452</v>
      </c>
      <c r="T7699" s="196"/>
      <c r="U7699" s="196"/>
      <c r="V7699" s="196"/>
      <c r="W7699" s="196"/>
      <c r="X7699" s="222"/>
      <c r="Y7699" t="s">
        <v>8650</v>
      </c>
      <c r="Z7699">
        <v>1847456121</v>
      </c>
      <c r="AA7699" t="s">
        <v>8651</v>
      </c>
      <c r="AB7699" s="221" t="str">
        <f>_xlfn.IFNA(IF(Table[[#This Row],[Programme Partner]]&lt;&gt;Table[[#This Row],[Implementing Partner]],CONCATENATE(Table[[#This Row],[Programme Partner]],"-",Table[[#This Row],[Implementing Partner]]),Table[[#This Row],[Programme Partner]]),"")</f>
        <v>UNHCR-BRAC</v>
      </c>
    </row>
    <row r="7700" spans="1:28" ht="16.5" customHeight="1">
      <c r="A7700" s="183"/>
      <c r="B7700" s="195" t="s">
        <v>5273</v>
      </c>
      <c r="C7700" s="198" t="s">
        <v>5033</v>
      </c>
      <c r="D7700" s="212" t="s">
        <v>5273</v>
      </c>
      <c r="E7700" s="269" t="s">
        <v>27</v>
      </c>
      <c r="F7700" s="195" t="s">
        <v>8012</v>
      </c>
      <c r="G7700" t="s">
        <v>8359</v>
      </c>
      <c r="H7700" s="195" t="str">
        <f>IFERROR(VLOOKUP(Table[[#This Row],[Activity Details of Assistance]],WHAT!E:F,2,FALSE),"")</f>
        <v># of FSM Site</v>
      </c>
      <c r="I7700" s="195"/>
      <c r="J7700">
        <v>2</v>
      </c>
      <c r="K7700" t="s">
        <v>8280</v>
      </c>
      <c r="L7700" s="306" t="s">
        <v>13</v>
      </c>
      <c r="M7700" t="s">
        <v>14</v>
      </c>
      <c r="N7700" t="s">
        <v>309</v>
      </c>
      <c r="O7700" t="s">
        <v>1606</v>
      </c>
      <c r="P7700" t="s">
        <v>6477</v>
      </c>
      <c r="Q7700" s="236">
        <v>44896</v>
      </c>
      <c r="R7700" s="236">
        <v>44896</v>
      </c>
      <c r="S7700" t="s">
        <v>8452</v>
      </c>
      <c r="T7700" s="196"/>
      <c r="U7700" s="196"/>
      <c r="V7700" s="196"/>
      <c r="W7700" s="196"/>
      <c r="X7700" s="222"/>
      <c r="Y7700" t="s">
        <v>8650</v>
      </c>
      <c r="Z7700">
        <v>1847456121</v>
      </c>
      <c r="AA7700" t="s">
        <v>8651</v>
      </c>
      <c r="AB7700" s="221" t="str">
        <f>_xlfn.IFNA(IF(Table[[#This Row],[Programme Partner]]&lt;&gt;Table[[#This Row],[Implementing Partner]],CONCATENATE(Table[[#This Row],[Programme Partner]],"-",Table[[#This Row],[Implementing Partner]]),Table[[#This Row],[Programme Partner]]),"")</f>
        <v>UNHCR-BRAC</v>
      </c>
    </row>
    <row r="7701" spans="1:28" ht="16.5" customHeight="1">
      <c r="A7701" s="183"/>
      <c r="B7701" s="195" t="s">
        <v>5273</v>
      </c>
      <c r="C7701" s="198" t="s">
        <v>5033</v>
      </c>
      <c r="D7701" s="212" t="s">
        <v>5273</v>
      </c>
      <c r="E7701" s="269" t="s">
        <v>27</v>
      </c>
      <c r="F7701" s="195" t="s">
        <v>8012</v>
      </c>
      <c r="G7701" t="s">
        <v>8356</v>
      </c>
      <c r="H7701" s="195" t="str">
        <f>IFERROR(VLOOKUP(Table[[#This Row],[Activity Details of Assistance]],WHAT!E:F,2,FALSE),"")</f>
        <v># of FSM Site</v>
      </c>
      <c r="I7701" s="195"/>
      <c r="J7701">
        <v>1</v>
      </c>
      <c r="K7701" t="s">
        <v>8280</v>
      </c>
      <c r="L7701" s="306" t="s">
        <v>13</v>
      </c>
      <c r="M7701" t="s">
        <v>14</v>
      </c>
      <c r="N7701" t="s">
        <v>309</v>
      </c>
      <c r="O7701" t="s">
        <v>1606</v>
      </c>
      <c r="P7701" t="s">
        <v>6477</v>
      </c>
      <c r="Q7701" s="236">
        <v>44896</v>
      </c>
      <c r="R7701" s="236">
        <v>44896</v>
      </c>
      <c r="S7701" t="s">
        <v>8452</v>
      </c>
      <c r="T7701" s="196"/>
      <c r="U7701" s="196"/>
      <c r="V7701" s="196"/>
      <c r="W7701" s="196"/>
      <c r="X7701" s="222"/>
      <c r="Y7701" t="s">
        <v>8650</v>
      </c>
      <c r="Z7701">
        <v>1847456121</v>
      </c>
      <c r="AA7701" t="s">
        <v>8651</v>
      </c>
      <c r="AB7701" s="221" t="str">
        <f>_xlfn.IFNA(IF(Table[[#This Row],[Programme Partner]]&lt;&gt;Table[[#This Row],[Implementing Partner]],CONCATENATE(Table[[#This Row],[Programme Partner]],"-",Table[[#This Row],[Implementing Partner]]),Table[[#This Row],[Programme Partner]]),"")</f>
        <v>UNHCR-BRAC</v>
      </c>
    </row>
    <row r="7702" spans="1:28" ht="16.5" customHeight="1">
      <c r="A7702" s="183"/>
      <c r="B7702" s="195" t="s">
        <v>5273</v>
      </c>
      <c r="C7702" s="198" t="s">
        <v>5033</v>
      </c>
      <c r="D7702" s="212" t="s">
        <v>5273</v>
      </c>
      <c r="E7702" s="269" t="s">
        <v>27</v>
      </c>
      <c r="F7702" s="195" t="s">
        <v>8012</v>
      </c>
      <c r="G7702" t="s">
        <v>8372</v>
      </c>
      <c r="H7702" s="195" t="str">
        <f>IFERROR(VLOOKUP(Table[[#This Row],[Activity Details of Assistance]],WHAT!E:F,2,FALSE),"")</f>
        <v># of door</v>
      </c>
      <c r="I7702" s="195"/>
      <c r="J7702">
        <v>15</v>
      </c>
      <c r="K7702" t="s">
        <v>8280</v>
      </c>
      <c r="L7702" s="306" t="s">
        <v>13</v>
      </c>
      <c r="M7702" t="s">
        <v>14</v>
      </c>
      <c r="N7702" t="s">
        <v>309</v>
      </c>
      <c r="O7702" t="s">
        <v>1606</v>
      </c>
      <c r="P7702" t="s">
        <v>6477</v>
      </c>
      <c r="Q7702" s="236">
        <v>44896</v>
      </c>
      <c r="R7702" s="236">
        <v>44896</v>
      </c>
      <c r="S7702" t="s">
        <v>8452</v>
      </c>
      <c r="T7702" s="196"/>
      <c r="U7702" s="196"/>
      <c r="V7702" s="196"/>
      <c r="W7702" s="196"/>
      <c r="X7702" s="222"/>
      <c r="Y7702" t="s">
        <v>8650</v>
      </c>
      <c r="Z7702">
        <v>1847456121</v>
      </c>
      <c r="AA7702" t="s">
        <v>8651</v>
      </c>
      <c r="AB7702" s="221" t="str">
        <f>_xlfn.IFNA(IF(Table[[#This Row],[Programme Partner]]&lt;&gt;Table[[#This Row],[Implementing Partner]],CONCATENATE(Table[[#This Row],[Programme Partner]],"-",Table[[#This Row],[Implementing Partner]]),Table[[#This Row],[Programme Partner]]),"")</f>
        <v>UNHCR-BRAC</v>
      </c>
    </row>
    <row r="7703" spans="1:28" ht="16.5" customHeight="1">
      <c r="A7703" s="183"/>
      <c r="B7703" s="195" t="s">
        <v>5273</v>
      </c>
      <c r="C7703" s="198" t="s">
        <v>5033</v>
      </c>
      <c r="D7703" s="212" t="s">
        <v>5273</v>
      </c>
      <c r="E7703" s="269" t="s">
        <v>27</v>
      </c>
      <c r="F7703" s="195" t="s">
        <v>8012</v>
      </c>
      <c r="G7703" t="s">
        <v>8354</v>
      </c>
      <c r="H7703" s="195" t="str">
        <f>IFERROR(VLOOKUP(Table[[#This Row],[Activity Details of Assistance]],WHAT!E:F,2,FALSE),"")</f>
        <v># of door</v>
      </c>
      <c r="I7703" s="195"/>
      <c r="J7703">
        <v>15</v>
      </c>
      <c r="K7703" t="s">
        <v>8280</v>
      </c>
      <c r="L7703" s="306" t="s">
        <v>13</v>
      </c>
      <c r="M7703" t="s">
        <v>14</v>
      </c>
      <c r="N7703" t="s">
        <v>309</v>
      </c>
      <c r="O7703" t="s">
        <v>1606</v>
      </c>
      <c r="P7703" t="s">
        <v>6477</v>
      </c>
      <c r="Q7703" s="236">
        <v>44896</v>
      </c>
      <c r="R7703" s="236">
        <v>44896</v>
      </c>
      <c r="S7703" t="s">
        <v>8452</v>
      </c>
      <c r="T7703" s="196"/>
      <c r="U7703" s="196"/>
      <c r="V7703" s="196"/>
      <c r="W7703" s="196"/>
      <c r="X7703" s="222"/>
      <c r="Y7703" t="s">
        <v>8650</v>
      </c>
      <c r="Z7703">
        <v>1847456121</v>
      </c>
      <c r="AA7703" t="s">
        <v>8651</v>
      </c>
      <c r="AB7703" s="221" t="str">
        <f>_xlfn.IFNA(IF(Table[[#This Row],[Programme Partner]]&lt;&gt;Table[[#This Row],[Implementing Partner]],CONCATENATE(Table[[#This Row],[Programme Partner]],"-",Table[[#This Row],[Implementing Partner]]),Table[[#This Row],[Programme Partner]]),"")</f>
        <v>UNHCR-BRAC</v>
      </c>
    </row>
    <row r="7704" spans="1:28" ht="16.5" customHeight="1">
      <c r="A7704" s="183"/>
      <c r="B7704" s="195" t="s">
        <v>5273</v>
      </c>
      <c r="C7704" s="198" t="s">
        <v>5033</v>
      </c>
      <c r="D7704" s="212" t="s">
        <v>5273</v>
      </c>
      <c r="E7704" s="269" t="s">
        <v>27</v>
      </c>
      <c r="F7704" s="195" t="s">
        <v>8012</v>
      </c>
      <c r="G7704" t="s">
        <v>8586</v>
      </c>
      <c r="H7704" s="195" t="str">
        <f>IFERROR(VLOOKUP(Table[[#This Row],[Activity Details of Assistance]],WHAT!E:F,2,FALSE),"")</f>
        <v># of door</v>
      </c>
      <c r="I7704" s="195"/>
      <c r="J7704">
        <v>55</v>
      </c>
      <c r="K7704" t="s">
        <v>8280</v>
      </c>
      <c r="L7704" s="306" t="s">
        <v>13</v>
      </c>
      <c r="M7704" t="s">
        <v>14</v>
      </c>
      <c r="N7704" t="s">
        <v>309</v>
      </c>
      <c r="O7704" t="s">
        <v>1606</v>
      </c>
      <c r="P7704" t="s">
        <v>6477</v>
      </c>
      <c r="Q7704" s="236">
        <v>44896</v>
      </c>
      <c r="R7704" s="236">
        <v>44896</v>
      </c>
      <c r="S7704" t="s">
        <v>8452</v>
      </c>
      <c r="T7704" s="196"/>
      <c r="U7704" s="196"/>
      <c r="V7704" s="196"/>
      <c r="W7704" s="196"/>
      <c r="X7704" s="222"/>
      <c r="Y7704" t="s">
        <v>8650</v>
      </c>
      <c r="Z7704">
        <v>1847456121</v>
      </c>
      <c r="AA7704" t="s">
        <v>8651</v>
      </c>
      <c r="AB7704" s="221" t="str">
        <f>_xlfn.IFNA(IF(Table[[#This Row],[Programme Partner]]&lt;&gt;Table[[#This Row],[Implementing Partner]],CONCATENATE(Table[[#This Row],[Programme Partner]],"-",Table[[#This Row],[Implementing Partner]]),Table[[#This Row],[Programme Partner]]),"")</f>
        <v>UNHCR-BRAC</v>
      </c>
    </row>
    <row r="7705" spans="1:28" ht="16.5" customHeight="1">
      <c r="A7705" s="183"/>
      <c r="B7705" s="195" t="s">
        <v>5273</v>
      </c>
      <c r="C7705" s="198" t="s">
        <v>5033</v>
      </c>
      <c r="D7705" s="212" t="s">
        <v>5273</v>
      </c>
      <c r="E7705" s="269" t="s">
        <v>27</v>
      </c>
      <c r="F7705" s="195" t="s">
        <v>8012</v>
      </c>
      <c r="G7705" t="s">
        <v>8357</v>
      </c>
      <c r="H7705" s="195" t="str">
        <f>IFERROR(VLOOKUP(Table[[#This Row],[Activity Details of Assistance]],WHAT!E:F,2,FALSE),"")</f>
        <v># of door</v>
      </c>
      <c r="I7705" s="195"/>
      <c r="J7705">
        <v>249</v>
      </c>
      <c r="K7705" t="s">
        <v>8280</v>
      </c>
      <c r="L7705" s="306" t="s">
        <v>13</v>
      </c>
      <c r="M7705" t="s">
        <v>14</v>
      </c>
      <c r="N7705" t="s">
        <v>309</v>
      </c>
      <c r="O7705" t="s">
        <v>1606</v>
      </c>
      <c r="P7705" t="s">
        <v>6477</v>
      </c>
      <c r="Q7705" s="236">
        <v>44896</v>
      </c>
      <c r="R7705" s="236">
        <v>44896</v>
      </c>
      <c r="S7705" t="s">
        <v>8452</v>
      </c>
      <c r="T7705" s="196"/>
      <c r="U7705" s="196"/>
      <c r="V7705" s="196"/>
      <c r="W7705" s="196"/>
      <c r="X7705" s="222"/>
      <c r="Y7705" t="s">
        <v>8650</v>
      </c>
      <c r="Z7705">
        <v>1847456121</v>
      </c>
      <c r="AA7705" t="s">
        <v>8651</v>
      </c>
      <c r="AB7705" s="221" t="str">
        <f>_xlfn.IFNA(IF(Table[[#This Row],[Programme Partner]]&lt;&gt;Table[[#This Row],[Implementing Partner]],CONCATENATE(Table[[#This Row],[Programme Partner]],"-",Table[[#This Row],[Implementing Partner]]),Table[[#This Row],[Programme Partner]]),"")</f>
        <v>UNHCR-BRAC</v>
      </c>
    </row>
    <row r="7706" spans="1:28" ht="16.5" customHeight="1">
      <c r="A7706" s="183"/>
      <c r="B7706" s="195" t="s">
        <v>5273</v>
      </c>
      <c r="C7706" s="198" t="s">
        <v>5033</v>
      </c>
      <c r="D7706" s="212" t="s">
        <v>5273</v>
      </c>
      <c r="E7706" s="269" t="s">
        <v>27</v>
      </c>
      <c r="F7706" s="195" t="s">
        <v>8013</v>
      </c>
      <c r="G7706" t="s">
        <v>8313</v>
      </c>
      <c r="H7706" s="195" t="str">
        <f>IFERROR(VLOOKUP(Table[[#This Row],[Activity Details of Assistance]],WHAT!E:F,2,FALSE),"")</f>
        <v># of HP sessions at community level</v>
      </c>
      <c r="I7706" s="195"/>
      <c r="J7706">
        <v>750</v>
      </c>
      <c r="K7706" t="s">
        <v>8280</v>
      </c>
      <c r="L7706" s="306" t="s">
        <v>13</v>
      </c>
      <c r="M7706" t="s">
        <v>14</v>
      </c>
      <c r="N7706" t="s">
        <v>309</v>
      </c>
      <c r="O7706" t="s">
        <v>1606</v>
      </c>
      <c r="P7706" t="s">
        <v>6477</v>
      </c>
      <c r="Q7706" s="236">
        <v>44896</v>
      </c>
      <c r="R7706" s="236">
        <v>44896</v>
      </c>
      <c r="S7706" t="s">
        <v>8452</v>
      </c>
      <c r="T7706" s="196"/>
      <c r="U7706" s="196"/>
      <c r="V7706" s="196"/>
      <c r="W7706" s="196"/>
      <c r="X7706" s="222"/>
      <c r="Y7706" t="s">
        <v>8650</v>
      </c>
      <c r="Z7706">
        <v>1847456121</v>
      </c>
      <c r="AA7706" t="s">
        <v>8651</v>
      </c>
      <c r="AB7706" s="221" t="str">
        <f>_xlfn.IFNA(IF(Table[[#This Row],[Programme Partner]]&lt;&gt;Table[[#This Row],[Implementing Partner]],CONCATENATE(Table[[#This Row],[Programme Partner]],"-",Table[[#This Row],[Implementing Partner]]),Table[[#This Row],[Programme Partner]]),"")</f>
        <v>UNHCR-BRAC</v>
      </c>
    </row>
    <row r="7707" spans="1:28" ht="16.5" customHeight="1">
      <c r="A7707" s="183"/>
      <c r="B7707" s="195" t="s">
        <v>5273</v>
      </c>
      <c r="C7707" s="198" t="s">
        <v>5033</v>
      </c>
      <c r="D7707" s="212" t="s">
        <v>5273</v>
      </c>
      <c r="E7707" s="269" t="s">
        <v>27</v>
      </c>
      <c r="F7707" s="195" t="s">
        <v>8013</v>
      </c>
      <c r="G7707" t="s">
        <v>8314</v>
      </c>
      <c r="H7707" s="195" t="str">
        <f>IFERROR(VLOOKUP(Table[[#This Row],[Activity Details of Assistance]],WHAT!E:F,2,FALSE),"")</f>
        <v># of HP sessions at HH level</v>
      </c>
      <c r="I7707" s="195"/>
      <c r="J7707">
        <v>2760</v>
      </c>
      <c r="K7707" t="s">
        <v>8280</v>
      </c>
      <c r="L7707" s="306" t="s">
        <v>13</v>
      </c>
      <c r="M7707" t="s">
        <v>14</v>
      </c>
      <c r="N7707" t="s">
        <v>309</v>
      </c>
      <c r="O7707" t="s">
        <v>1606</v>
      </c>
      <c r="P7707" t="s">
        <v>6477</v>
      </c>
      <c r="Q7707" s="236">
        <v>44896</v>
      </c>
      <c r="R7707" s="236">
        <v>44896</v>
      </c>
      <c r="S7707" t="s">
        <v>8452</v>
      </c>
      <c r="T7707" s="196"/>
      <c r="U7707" s="196"/>
      <c r="V7707" s="196"/>
      <c r="W7707" s="196"/>
      <c r="X7707" s="222"/>
      <c r="Y7707" t="s">
        <v>8650</v>
      </c>
      <c r="Z7707">
        <v>1847456121</v>
      </c>
      <c r="AA7707" t="s">
        <v>8651</v>
      </c>
      <c r="AB7707" s="221" t="str">
        <f>_xlfn.IFNA(IF(Table[[#This Row],[Programme Partner]]&lt;&gt;Table[[#This Row],[Implementing Partner]],CONCATENATE(Table[[#This Row],[Programme Partner]],"-",Table[[#This Row],[Implementing Partner]]),Table[[#This Row],[Programme Partner]]),"")</f>
        <v>UNHCR-BRAC</v>
      </c>
    </row>
    <row r="7708" spans="1:28" ht="16.5" customHeight="1">
      <c r="A7708" s="183"/>
      <c r="B7708" s="195" t="s">
        <v>5273</v>
      </c>
      <c r="C7708" s="198" t="s">
        <v>5033</v>
      </c>
      <c r="D7708" s="212" t="s">
        <v>5273</v>
      </c>
      <c r="E7708" s="269" t="s">
        <v>27</v>
      </c>
      <c r="F7708" s="195" t="s">
        <v>8014</v>
      </c>
      <c r="G7708" t="s">
        <v>8358</v>
      </c>
      <c r="H7708" s="195" t="str">
        <f>IFERROR(VLOOKUP(Table[[#This Row],[Activity Details of Assistance]],WHAT!E:F,2,FALSE),"")</f>
        <v># of campaign per camp </v>
      </c>
      <c r="I7708" s="195"/>
      <c r="J7708">
        <v>1</v>
      </c>
      <c r="K7708" t="s">
        <v>8280</v>
      </c>
      <c r="L7708" s="306" t="s">
        <v>13</v>
      </c>
      <c r="M7708" t="s">
        <v>14</v>
      </c>
      <c r="N7708" t="s">
        <v>309</v>
      </c>
      <c r="O7708" t="s">
        <v>1606</v>
      </c>
      <c r="P7708" t="s">
        <v>6477</v>
      </c>
      <c r="Q7708" s="236">
        <v>44896</v>
      </c>
      <c r="R7708" s="236">
        <v>44896</v>
      </c>
      <c r="S7708" t="s">
        <v>8452</v>
      </c>
      <c r="T7708" s="196"/>
      <c r="U7708" s="196"/>
      <c r="V7708" s="196"/>
      <c r="W7708" s="196"/>
      <c r="X7708" s="222"/>
      <c r="Y7708" t="s">
        <v>8650</v>
      </c>
      <c r="Z7708">
        <v>1847456121</v>
      </c>
      <c r="AA7708" t="s">
        <v>8651</v>
      </c>
      <c r="AB7708" s="221" t="str">
        <f>_xlfn.IFNA(IF(Table[[#This Row],[Programme Partner]]&lt;&gt;Table[[#This Row],[Implementing Partner]],CONCATENATE(Table[[#This Row],[Programme Partner]],"-",Table[[#This Row],[Implementing Partner]]),Table[[#This Row],[Programme Partner]]),"")</f>
        <v>UNHCR-BRAC</v>
      </c>
    </row>
    <row r="7709" spans="1:28" ht="16.5" customHeight="1">
      <c r="A7709" s="183"/>
      <c r="B7709" s="195" t="s">
        <v>5273</v>
      </c>
      <c r="C7709" s="198" t="s">
        <v>5033</v>
      </c>
      <c r="D7709" s="212" t="s">
        <v>5273</v>
      </c>
      <c r="E7709" s="269" t="s">
        <v>27</v>
      </c>
      <c r="F7709" s="195" t="s">
        <v>8014</v>
      </c>
      <c r="G7709" s="103" t="s">
        <v>8361</v>
      </c>
      <c r="H7709" s="195" t="str">
        <f>IFERROR(VLOOKUP(Table[[#This Row],[Activity Details of Assistance]],WHAT!E:F,2,FALSE),"")</f>
        <v># of plant</v>
      </c>
      <c r="I7709" s="195"/>
      <c r="J7709">
        <v>1</v>
      </c>
      <c r="K7709" t="s">
        <v>8280</v>
      </c>
      <c r="L7709" s="306" t="s">
        <v>13</v>
      </c>
      <c r="M7709" t="s">
        <v>14</v>
      </c>
      <c r="N7709" t="s">
        <v>309</v>
      </c>
      <c r="O7709" t="s">
        <v>1606</v>
      </c>
      <c r="P7709" t="s">
        <v>6477</v>
      </c>
      <c r="Q7709" s="236">
        <v>44896</v>
      </c>
      <c r="R7709" s="236">
        <v>44896</v>
      </c>
      <c r="S7709" t="s">
        <v>8452</v>
      </c>
      <c r="T7709" s="196"/>
      <c r="U7709" s="196"/>
      <c r="V7709" s="196"/>
      <c r="W7709" s="196"/>
      <c r="X7709" s="222"/>
      <c r="Y7709" t="s">
        <v>8650</v>
      </c>
      <c r="Z7709">
        <v>1847456121</v>
      </c>
      <c r="AA7709" t="s">
        <v>8651</v>
      </c>
      <c r="AB7709" s="221" t="str">
        <f>_xlfn.IFNA(IF(Table[[#This Row],[Programme Partner]]&lt;&gt;Table[[#This Row],[Implementing Partner]],CONCATENATE(Table[[#This Row],[Programme Partner]],"-",Table[[#This Row],[Implementing Partner]]),Table[[#This Row],[Programme Partner]]),"")</f>
        <v>UNHCR-BRAC</v>
      </c>
    </row>
    <row r="7710" spans="1:28" ht="16.5" customHeight="1">
      <c r="A7710" s="183"/>
      <c r="B7710" s="195" t="s">
        <v>5273</v>
      </c>
      <c r="C7710" s="198" t="s">
        <v>5033</v>
      </c>
      <c r="D7710" s="212" t="s">
        <v>5273</v>
      </c>
      <c r="E7710" s="269" t="s">
        <v>27</v>
      </c>
      <c r="F7710" s="195" t="s">
        <v>8011</v>
      </c>
      <c r="G7710" t="s">
        <v>8584</v>
      </c>
      <c r="H7710" s="195" t="str">
        <f>IFERROR(VLOOKUP(Table[[#This Row],[Activity Details of Assistance]],WHAT!E:F,2,FALSE),"")</f>
        <v># of tube well</v>
      </c>
      <c r="I7710" s="195"/>
      <c r="J7710">
        <v>63</v>
      </c>
      <c r="K7710" t="s">
        <v>8280</v>
      </c>
      <c r="L7710" s="306" t="s">
        <v>13</v>
      </c>
      <c r="M7710" t="s">
        <v>14</v>
      </c>
      <c r="N7710" t="s">
        <v>309</v>
      </c>
      <c r="O7710" t="s">
        <v>1606</v>
      </c>
      <c r="P7710" t="s">
        <v>6478</v>
      </c>
      <c r="Q7710" s="236">
        <v>44896</v>
      </c>
      <c r="R7710" s="236">
        <v>44896</v>
      </c>
      <c r="S7710" t="s">
        <v>8452</v>
      </c>
      <c r="T7710" s="196"/>
      <c r="U7710" s="196"/>
      <c r="V7710" s="196"/>
      <c r="W7710" s="196"/>
      <c r="X7710" s="222"/>
      <c r="Y7710" t="s">
        <v>8650</v>
      </c>
      <c r="Z7710">
        <v>1847456121</v>
      </c>
      <c r="AA7710" t="s">
        <v>8651</v>
      </c>
      <c r="AB7710" s="221" t="str">
        <f>_xlfn.IFNA(IF(Table[[#This Row],[Programme Partner]]&lt;&gt;Table[[#This Row],[Implementing Partner]],CONCATENATE(Table[[#This Row],[Programme Partner]],"-",Table[[#This Row],[Implementing Partner]]),Table[[#This Row],[Programme Partner]]),"")</f>
        <v>UNHCR-BRAC</v>
      </c>
    </row>
    <row r="7711" spans="1:28" ht="16.5" customHeight="1">
      <c r="A7711" s="183"/>
      <c r="B7711" s="195" t="s">
        <v>5273</v>
      </c>
      <c r="C7711" s="198" t="s">
        <v>5033</v>
      </c>
      <c r="D7711" s="212" t="s">
        <v>5273</v>
      </c>
      <c r="E7711" s="269" t="s">
        <v>27</v>
      </c>
      <c r="F7711" s="195" t="s">
        <v>8011</v>
      </c>
      <c r="G7711" t="s">
        <v>8355</v>
      </c>
      <c r="H7711" s="195" t="str">
        <f>IFERROR(VLOOKUP(Table[[#This Row],[Activity Details of Assistance]],WHAT!E:F,2,FALSE),"")</f>
        <v># of water network</v>
      </c>
      <c r="I7711" s="195"/>
      <c r="J7711">
        <v>5</v>
      </c>
      <c r="K7711" t="s">
        <v>8280</v>
      </c>
      <c r="L7711" s="306" t="s">
        <v>13</v>
      </c>
      <c r="M7711" t="s">
        <v>14</v>
      </c>
      <c r="N7711" t="s">
        <v>309</v>
      </c>
      <c r="O7711" t="s">
        <v>1606</v>
      </c>
      <c r="P7711" t="s">
        <v>6478</v>
      </c>
      <c r="Q7711" s="236">
        <v>44896</v>
      </c>
      <c r="R7711" s="236">
        <v>44896</v>
      </c>
      <c r="S7711" t="s">
        <v>8452</v>
      </c>
      <c r="T7711" s="196"/>
      <c r="U7711" s="196"/>
      <c r="V7711" s="196"/>
      <c r="W7711" s="196"/>
      <c r="X7711" s="222"/>
      <c r="Y7711" t="s">
        <v>8650</v>
      </c>
      <c r="Z7711">
        <v>1847456121</v>
      </c>
      <c r="AA7711" t="s">
        <v>8651</v>
      </c>
      <c r="AB7711" s="221" t="str">
        <f>_xlfn.IFNA(IF(Table[[#This Row],[Programme Partner]]&lt;&gt;Table[[#This Row],[Implementing Partner]],CONCATENATE(Table[[#This Row],[Programme Partner]],"-",Table[[#This Row],[Implementing Partner]]),Table[[#This Row],[Programme Partner]]),"")</f>
        <v>UNHCR-BRAC</v>
      </c>
    </row>
    <row r="7712" spans="1:28" ht="16.5" customHeight="1">
      <c r="A7712" s="183"/>
      <c r="B7712" s="195" t="s">
        <v>5273</v>
      </c>
      <c r="C7712" s="198" t="s">
        <v>5033</v>
      </c>
      <c r="D7712" s="212" t="s">
        <v>5273</v>
      </c>
      <c r="E7712" s="269" t="s">
        <v>27</v>
      </c>
      <c r="F7712" s="195" t="s">
        <v>8012</v>
      </c>
      <c r="G7712" t="s">
        <v>8370</v>
      </c>
      <c r="H7712" s="195" t="str">
        <f>IFERROR(VLOOKUP(Table[[#This Row],[Activity Details of Assistance]],WHAT!E:F,2,FALSE),"")</f>
        <v xml:space="preserve"># of door </v>
      </c>
      <c r="I7712" s="195"/>
      <c r="J7712">
        <v>33</v>
      </c>
      <c r="K7712" t="s">
        <v>8280</v>
      </c>
      <c r="L7712" s="306" t="s">
        <v>13</v>
      </c>
      <c r="M7712" t="s">
        <v>14</v>
      </c>
      <c r="N7712" t="s">
        <v>309</v>
      </c>
      <c r="O7712" t="s">
        <v>1606</v>
      </c>
      <c r="P7712" t="s">
        <v>6478</v>
      </c>
      <c r="Q7712" s="236">
        <v>44896</v>
      </c>
      <c r="R7712" s="236">
        <v>44896</v>
      </c>
      <c r="S7712" t="s">
        <v>8452</v>
      </c>
      <c r="T7712" s="196"/>
      <c r="U7712" s="196"/>
      <c r="V7712" s="196"/>
      <c r="W7712" s="196"/>
      <c r="X7712" s="222"/>
      <c r="Y7712" t="s">
        <v>8650</v>
      </c>
      <c r="Z7712">
        <v>1847456121</v>
      </c>
      <c r="AA7712" t="s">
        <v>8651</v>
      </c>
      <c r="AB7712" s="221" t="str">
        <f>_xlfn.IFNA(IF(Table[[#This Row],[Programme Partner]]&lt;&gt;Table[[#This Row],[Implementing Partner]],CONCATENATE(Table[[#This Row],[Programme Partner]],"-",Table[[#This Row],[Implementing Partner]]),Table[[#This Row],[Programme Partner]]),"")</f>
        <v>UNHCR-BRAC</v>
      </c>
    </row>
    <row r="7713" spans="1:28" ht="16.5" customHeight="1">
      <c r="A7713" s="183"/>
      <c r="B7713" s="195" t="s">
        <v>5273</v>
      </c>
      <c r="C7713" s="198" t="s">
        <v>5033</v>
      </c>
      <c r="D7713" s="212" t="s">
        <v>5273</v>
      </c>
      <c r="E7713" s="269" t="s">
        <v>27</v>
      </c>
      <c r="F7713" s="195" t="s">
        <v>8012</v>
      </c>
      <c r="G7713" t="s">
        <v>8366</v>
      </c>
      <c r="H7713" s="195" t="str">
        <f>IFERROR(VLOOKUP(Table[[#This Row],[Activity Details of Assistance]],WHAT!E:F,2,FALSE),"")</f>
        <v xml:space="preserve"># of door </v>
      </c>
      <c r="I7713" s="195"/>
      <c r="J7713">
        <v>2</v>
      </c>
      <c r="K7713" t="s">
        <v>8280</v>
      </c>
      <c r="L7713" s="306" t="s">
        <v>13</v>
      </c>
      <c r="M7713" t="s">
        <v>14</v>
      </c>
      <c r="N7713" t="s">
        <v>309</v>
      </c>
      <c r="O7713" t="s">
        <v>1606</v>
      </c>
      <c r="P7713" t="s">
        <v>6478</v>
      </c>
      <c r="Q7713" s="236">
        <v>44896</v>
      </c>
      <c r="R7713" s="236">
        <v>44896</v>
      </c>
      <c r="S7713" t="s">
        <v>8452</v>
      </c>
      <c r="T7713" s="196"/>
      <c r="U7713" s="196"/>
      <c r="V7713" s="196"/>
      <c r="W7713" s="196"/>
      <c r="X7713" s="222"/>
      <c r="Y7713" t="s">
        <v>8650</v>
      </c>
      <c r="Z7713">
        <v>1847456121</v>
      </c>
      <c r="AA7713" t="s">
        <v>8651</v>
      </c>
      <c r="AB7713" s="221" t="str">
        <f>_xlfn.IFNA(IF(Table[[#This Row],[Programme Partner]]&lt;&gt;Table[[#This Row],[Implementing Partner]],CONCATENATE(Table[[#This Row],[Programme Partner]],"-",Table[[#This Row],[Implementing Partner]]),Table[[#This Row],[Programme Partner]]),"")</f>
        <v>UNHCR-BRAC</v>
      </c>
    </row>
    <row r="7714" spans="1:28" ht="16.5" customHeight="1">
      <c r="A7714" s="183"/>
      <c r="B7714" s="195" t="s">
        <v>5273</v>
      </c>
      <c r="C7714" s="198" t="s">
        <v>5033</v>
      </c>
      <c r="D7714" s="212" t="s">
        <v>5273</v>
      </c>
      <c r="E7714" s="269" t="s">
        <v>27</v>
      </c>
      <c r="F7714" s="195" t="s">
        <v>8012</v>
      </c>
      <c r="G7714" t="s">
        <v>8585</v>
      </c>
      <c r="H7714" s="195" t="str">
        <f>IFERROR(VLOOKUP(Table[[#This Row],[Activity Details of Assistance]],WHAT!E:F,2,FALSE),"")</f>
        <v xml:space="preserve"># of door </v>
      </c>
      <c r="I7714" s="195"/>
      <c r="J7714">
        <v>2</v>
      </c>
      <c r="K7714" t="s">
        <v>8280</v>
      </c>
      <c r="L7714" s="306" t="s">
        <v>13</v>
      </c>
      <c r="M7714" t="s">
        <v>14</v>
      </c>
      <c r="N7714" t="s">
        <v>309</v>
      </c>
      <c r="O7714" t="s">
        <v>1606</v>
      </c>
      <c r="P7714" t="s">
        <v>6478</v>
      </c>
      <c r="Q7714" s="236">
        <v>44896</v>
      </c>
      <c r="R7714" s="236">
        <v>44896</v>
      </c>
      <c r="S7714" t="s">
        <v>8452</v>
      </c>
      <c r="T7714" s="196"/>
      <c r="U7714" s="196"/>
      <c r="V7714" s="196"/>
      <c r="W7714" s="196"/>
      <c r="X7714" s="222"/>
      <c r="Y7714" t="s">
        <v>8650</v>
      </c>
      <c r="Z7714">
        <v>1847456121</v>
      </c>
      <c r="AA7714" t="s">
        <v>8651</v>
      </c>
      <c r="AB7714" s="221" t="str">
        <f>_xlfn.IFNA(IF(Table[[#This Row],[Programme Partner]]&lt;&gt;Table[[#This Row],[Implementing Partner]],CONCATENATE(Table[[#This Row],[Programme Partner]],"-",Table[[#This Row],[Implementing Partner]]),Table[[#This Row],[Programme Partner]]),"")</f>
        <v>UNHCR-BRAC</v>
      </c>
    </row>
    <row r="7715" spans="1:28" ht="16.5" customHeight="1">
      <c r="A7715" s="183"/>
      <c r="B7715" s="195" t="s">
        <v>5273</v>
      </c>
      <c r="C7715" s="198" t="s">
        <v>5033</v>
      </c>
      <c r="D7715" s="212" t="s">
        <v>5273</v>
      </c>
      <c r="E7715" s="269" t="s">
        <v>27</v>
      </c>
      <c r="F7715" s="195" t="s">
        <v>8012</v>
      </c>
      <c r="G7715" t="s">
        <v>8359</v>
      </c>
      <c r="H7715" s="195" t="str">
        <f>IFERROR(VLOOKUP(Table[[#This Row],[Activity Details of Assistance]],WHAT!E:F,2,FALSE),"")</f>
        <v># of FSM Site</v>
      </c>
      <c r="I7715" s="195"/>
      <c r="J7715">
        <v>4</v>
      </c>
      <c r="K7715" t="s">
        <v>8280</v>
      </c>
      <c r="L7715" s="306" t="s">
        <v>13</v>
      </c>
      <c r="M7715" t="s">
        <v>14</v>
      </c>
      <c r="N7715" t="s">
        <v>309</v>
      </c>
      <c r="O7715" t="s">
        <v>1606</v>
      </c>
      <c r="P7715" t="s">
        <v>6478</v>
      </c>
      <c r="Q7715" s="236">
        <v>44896</v>
      </c>
      <c r="R7715" s="236">
        <v>44896</v>
      </c>
      <c r="S7715" t="s">
        <v>8452</v>
      </c>
      <c r="T7715" s="196"/>
      <c r="U7715" s="196"/>
      <c r="V7715" s="196"/>
      <c r="W7715" s="196"/>
      <c r="X7715" s="222"/>
      <c r="Y7715" t="s">
        <v>8650</v>
      </c>
      <c r="Z7715">
        <v>1847456121</v>
      </c>
      <c r="AA7715" t="s">
        <v>8651</v>
      </c>
      <c r="AB7715" s="221" t="str">
        <f>_xlfn.IFNA(IF(Table[[#This Row],[Programme Partner]]&lt;&gt;Table[[#This Row],[Implementing Partner]],CONCATENATE(Table[[#This Row],[Programme Partner]],"-",Table[[#This Row],[Implementing Partner]]),Table[[#This Row],[Programme Partner]]),"")</f>
        <v>UNHCR-BRAC</v>
      </c>
    </row>
    <row r="7716" spans="1:28" ht="16.5" customHeight="1">
      <c r="A7716" s="183"/>
      <c r="B7716" s="195" t="s">
        <v>5273</v>
      </c>
      <c r="C7716" s="198" t="s">
        <v>5033</v>
      </c>
      <c r="D7716" s="212" t="s">
        <v>5273</v>
      </c>
      <c r="E7716" s="269" t="s">
        <v>27</v>
      </c>
      <c r="F7716" s="195" t="s">
        <v>8012</v>
      </c>
      <c r="G7716" t="s">
        <v>8438</v>
      </c>
      <c r="H7716" s="195" t="str">
        <f>IFERROR(VLOOKUP(Table[[#This Row],[Activity Details of Assistance]],WHAT!E:F,2,FALSE),"")</f>
        <v># of FSM Site</v>
      </c>
      <c r="I7716" s="195"/>
      <c r="J7716">
        <v>1</v>
      </c>
      <c r="K7716" t="s">
        <v>8280</v>
      </c>
      <c r="L7716" s="306" t="s">
        <v>13</v>
      </c>
      <c r="M7716" t="s">
        <v>14</v>
      </c>
      <c r="N7716" t="s">
        <v>309</v>
      </c>
      <c r="O7716" t="s">
        <v>1606</v>
      </c>
      <c r="P7716" t="s">
        <v>6478</v>
      </c>
      <c r="Q7716" s="236">
        <v>44896</v>
      </c>
      <c r="R7716" s="236">
        <v>44896</v>
      </c>
      <c r="S7716" t="s">
        <v>8452</v>
      </c>
      <c r="T7716" s="196"/>
      <c r="U7716" s="196"/>
      <c r="V7716" s="196"/>
      <c r="W7716" s="196"/>
      <c r="X7716" s="222"/>
      <c r="Y7716" t="s">
        <v>8650</v>
      </c>
      <c r="Z7716">
        <v>1847456121</v>
      </c>
      <c r="AA7716" t="s">
        <v>8651</v>
      </c>
      <c r="AB7716" s="221" t="str">
        <f>_xlfn.IFNA(IF(Table[[#This Row],[Programme Partner]]&lt;&gt;Table[[#This Row],[Implementing Partner]],CONCATENATE(Table[[#This Row],[Programme Partner]],"-",Table[[#This Row],[Implementing Partner]]),Table[[#This Row],[Programme Partner]]),"")</f>
        <v>UNHCR-BRAC</v>
      </c>
    </row>
    <row r="7717" spans="1:28" ht="16.5" customHeight="1">
      <c r="A7717" s="183"/>
      <c r="B7717" s="195" t="s">
        <v>5273</v>
      </c>
      <c r="C7717" s="198" t="s">
        <v>5033</v>
      </c>
      <c r="D7717" s="212" t="s">
        <v>5273</v>
      </c>
      <c r="E7717" s="269" t="s">
        <v>27</v>
      </c>
      <c r="F7717" s="195" t="s">
        <v>8012</v>
      </c>
      <c r="G7717" t="s">
        <v>8372</v>
      </c>
      <c r="H7717" s="195" t="str">
        <f>IFERROR(VLOOKUP(Table[[#This Row],[Activity Details of Assistance]],WHAT!E:F,2,FALSE),"")</f>
        <v># of door</v>
      </c>
      <c r="I7717" s="195"/>
      <c r="J7717">
        <v>1</v>
      </c>
      <c r="K7717" t="s">
        <v>8280</v>
      </c>
      <c r="L7717" s="306" t="s">
        <v>13</v>
      </c>
      <c r="M7717" t="s">
        <v>14</v>
      </c>
      <c r="N7717" t="s">
        <v>309</v>
      </c>
      <c r="O7717" t="s">
        <v>1606</v>
      </c>
      <c r="P7717" t="s">
        <v>6478</v>
      </c>
      <c r="Q7717" s="236">
        <v>44896</v>
      </c>
      <c r="R7717" s="236">
        <v>44896</v>
      </c>
      <c r="S7717" t="s">
        <v>8452</v>
      </c>
      <c r="T7717" s="196"/>
      <c r="U7717" s="196"/>
      <c r="V7717" s="196"/>
      <c r="W7717" s="196"/>
      <c r="X7717" s="222"/>
      <c r="Y7717" t="s">
        <v>8650</v>
      </c>
      <c r="Z7717">
        <v>1847456121</v>
      </c>
      <c r="AA7717" t="s">
        <v>8651</v>
      </c>
      <c r="AB7717" s="221" t="str">
        <f>_xlfn.IFNA(IF(Table[[#This Row],[Programme Partner]]&lt;&gt;Table[[#This Row],[Implementing Partner]],CONCATENATE(Table[[#This Row],[Programme Partner]],"-",Table[[#This Row],[Implementing Partner]]),Table[[#This Row],[Programme Partner]]),"")</f>
        <v>UNHCR-BRAC</v>
      </c>
    </row>
    <row r="7718" spans="1:28" ht="16.5" customHeight="1">
      <c r="A7718" s="183"/>
      <c r="B7718" s="195" t="s">
        <v>5273</v>
      </c>
      <c r="C7718" s="198" t="s">
        <v>5033</v>
      </c>
      <c r="D7718" s="212" t="s">
        <v>5273</v>
      </c>
      <c r="E7718" s="269" t="s">
        <v>27</v>
      </c>
      <c r="F7718" s="195" t="s">
        <v>8012</v>
      </c>
      <c r="G7718" t="s">
        <v>8367</v>
      </c>
      <c r="H7718" s="195" t="str">
        <f>IFERROR(VLOOKUP(Table[[#This Row],[Activity Details of Assistance]],WHAT!E:F,2,FALSE),"")</f>
        <v># of door</v>
      </c>
      <c r="I7718" s="195"/>
      <c r="J7718">
        <v>2</v>
      </c>
      <c r="K7718" t="s">
        <v>8280</v>
      </c>
      <c r="L7718" s="306" t="s">
        <v>13</v>
      </c>
      <c r="M7718" t="s">
        <v>14</v>
      </c>
      <c r="N7718" t="s">
        <v>309</v>
      </c>
      <c r="O7718" t="s">
        <v>1606</v>
      </c>
      <c r="P7718" t="s">
        <v>6478</v>
      </c>
      <c r="Q7718" s="236">
        <v>44896</v>
      </c>
      <c r="R7718" s="236">
        <v>44896</v>
      </c>
      <c r="S7718" t="s">
        <v>8452</v>
      </c>
      <c r="T7718" s="196"/>
      <c r="U7718" s="196"/>
      <c r="V7718" s="196"/>
      <c r="W7718" s="196"/>
      <c r="X7718" s="222"/>
      <c r="Y7718" t="s">
        <v>8650</v>
      </c>
      <c r="Z7718">
        <v>1847456121</v>
      </c>
      <c r="AA7718" t="s">
        <v>8651</v>
      </c>
      <c r="AB7718" s="221" t="str">
        <f>_xlfn.IFNA(IF(Table[[#This Row],[Programme Partner]]&lt;&gt;Table[[#This Row],[Implementing Partner]],CONCATENATE(Table[[#This Row],[Programme Partner]],"-",Table[[#This Row],[Implementing Partner]]),Table[[#This Row],[Programme Partner]]),"")</f>
        <v>UNHCR-BRAC</v>
      </c>
    </row>
    <row r="7719" spans="1:28" ht="16.5" customHeight="1">
      <c r="A7719" s="183"/>
      <c r="B7719" s="195" t="s">
        <v>5273</v>
      </c>
      <c r="C7719" s="198" t="s">
        <v>5033</v>
      </c>
      <c r="D7719" s="212" t="s">
        <v>5273</v>
      </c>
      <c r="E7719" s="269" t="s">
        <v>27</v>
      </c>
      <c r="F7719" s="195" t="s">
        <v>8012</v>
      </c>
      <c r="G7719" t="s">
        <v>8586</v>
      </c>
      <c r="H7719" s="195" t="str">
        <f>IFERROR(VLOOKUP(Table[[#This Row],[Activity Details of Assistance]],WHAT!E:F,2,FALSE),"")</f>
        <v># of door</v>
      </c>
      <c r="I7719" s="195"/>
      <c r="J7719">
        <v>31</v>
      </c>
      <c r="K7719" t="s">
        <v>8280</v>
      </c>
      <c r="L7719" s="306" t="s">
        <v>13</v>
      </c>
      <c r="M7719" t="s">
        <v>14</v>
      </c>
      <c r="N7719" t="s">
        <v>309</v>
      </c>
      <c r="O7719" t="s">
        <v>1606</v>
      </c>
      <c r="P7719" t="s">
        <v>6478</v>
      </c>
      <c r="Q7719" s="236">
        <v>44896</v>
      </c>
      <c r="R7719" s="236">
        <v>44896</v>
      </c>
      <c r="S7719" t="s">
        <v>8452</v>
      </c>
      <c r="T7719" s="196"/>
      <c r="U7719" s="196"/>
      <c r="V7719" s="196"/>
      <c r="W7719" s="196"/>
      <c r="X7719" s="222"/>
      <c r="Y7719" t="s">
        <v>8650</v>
      </c>
      <c r="Z7719">
        <v>1847456121</v>
      </c>
      <c r="AA7719" t="s">
        <v>8651</v>
      </c>
      <c r="AB7719" s="221" t="str">
        <f>_xlfn.IFNA(IF(Table[[#This Row],[Programme Partner]]&lt;&gt;Table[[#This Row],[Implementing Partner]],CONCATENATE(Table[[#This Row],[Programme Partner]],"-",Table[[#This Row],[Implementing Partner]]),Table[[#This Row],[Programme Partner]]),"")</f>
        <v>UNHCR-BRAC</v>
      </c>
    </row>
    <row r="7720" spans="1:28" ht="16.5" customHeight="1">
      <c r="A7720" s="183"/>
      <c r="B7720" s="195" t="s">
        <v>5273</v>
      </c>
      <c r="C7720" s="198" t="s">
        <v>5033</v>
      </c>
      <c r="D7720" s="212" t="s">
        <v>5273</v>
      </c>
      <c r="E7720" s="269" t="s">
        <v>27</v>
      </c>
      <c r="F7720" s="195" t="s">
        <v>8012</v>
      </c>
      <c r="G7720" t="s">
        <v>8357</v>
      </c>
      <c r="H7720" s="195" t="str">
        <f>IFERROR(VLOOKUP(Table[[#This Row],[Activity Details of Assistance]],WHAT!E:F,2,FALSE),"")</f>
        <v># of door</v>
      </c>
      <c r="I7720" s="195"/>
      <c r="J7720">
        <v>258</v>
      </c>
      <c r="K7720" t="s">
        <v>8280</v>
      </c>
      <c r="L7720" s="306" t="s">
        <v>13</v>
      </c>
      <c r="M7720" t="s">
        <v>14</v>
      </c>
      <c r="N7720" t="s">
        <v>309</v>
      </c>
      <c r="O7720" t="s">
        <v>1606</v>
      </c>
      <c r="P7720" t="s">
        <v>6478</v>
      </c>
      <c r="Q7720" s="236">
        <v>44896</v>
      </c>
      <c r="R7720" s="236">
        <v>44896</v>
      </c>
      <c r="S7720" t="s">
        <v>8452</v>
      </c>
      <c r="T7720" s="196"/>
      <c r="U7720" s="196"/>
      <c r="V7720" s="196"/>
      <c r="W7720" s="196"/>
      <c r="X7720" s="222"/>
      <c r="Y7720" t="s">
        <v>8650</v>
      </c>
      <c r="Z7720">
        <v>1847456121</v>
      </c>
      <c r="AA7720" t="s">
        <v>8651</v>
      </c>
      <c r="AB7720" s="221" t="str">
        <f>_xlfn.IFNA(IF(Table[[#This Row],[Programme Partner]]&lt;&gt;Table[[#This Row],[Implementing Partner]],CONCATENATE(Table[[#This Row],[Programme Partner]],"-",Table[[#This Row],[Implementing Partner]]),Table[[#This Row],[Programme Partner]]),"")</f>
        <v>UNHCR-BRAC</v>
      </c>
    </row>
    <row r="7721" spans="1:28" ht="16.5" customHeight="1">
      <c r="A7721" s="183"/>
      <c r="B7721" s="195" t="s">
        <v>5273</v>
      </c>
      <c r="C7721" s="198" t="s">
        <v>5033</v>
      </c>
      <c r="D7721" s="212" t="s">
        <v>5273</v>
      </c>
      <c r="E7721" s="269" t="s">
        <v>27</v>
      </c>
      <c r="F7721" s="195" t="s">
        <v>8012</v>
      </c>
      <c r="G7721" t="s">
        <v>8019</v>
      </c>
      <c r="H7721" s="195" t="str">
        <f>IFERROR(VLOOKUP(Table[[#This Row],[Activity Details of Assistance]],WHAT!E:F,2,FALSE),"")</f>
        <v>N/A</v>
      </c>
      <c r="I7721" s="195"/>
      <c r="J7721">
        <v>2</v>
      </c>
      <c r="K7721" t="s">
        <v>8280</v>
      </c>
      <c r="L7721" s="306" t="s">
        <v>13</v>
      </c>
      <c r="M7721" t="s">
        <v>14</v>
      </c>
      <c r="N7721" t="s">
        <v>309</v>
      </c>
      <c r="O7721" t="s">
        <v>1606</v>
      </c>
      <c r="P7721" t="s">
        <v>6478</v>
      </c>
      <c r="Q7721" s="236">
        <v>44896</v>
      </c>
      <c r="R7721" s="236">
        <v>44896</v>
      </c>
      <c r="S7721" t="s">
        <v>8452</v>
      </c>
      <c r="T7721" s="196"/>
      <c r="U7721" s="196"/>
      <c r="V7721" s="196"/>
      <c r="W7721" s="196"/>
      <c r="X7721" s="222"/>
      <c r="Y7721" t="s">
        <v>8650</v>
      </c>
      <c r="Z7721">
        <v>1847456121</v>
      </c>
      <c r="AA7721" t="s">
        <v>8651</v>
      </c>
      <c r="AB7721" s="221" t="str">
        <f>_xlfn.IFNA(IF(Table[[#This Row],[Programme Partner]]&lt;&gt;Table[[#This Row],[Implementing Partner]],CONCATENATE(Table[[#This Row],[Programme Partner]],"-",Table[[#This Row],[Implementing Partner]]),Table[[#This Row],[Programme Partner]]),"")</f>
        <v>UNHCR-BRAC</v>
      </c>
    </row>
    <row r="7722" spans="1:28" ht="16.5" customHeight="1">
      <c r="A7722" s="183"/>
      <c r="B7722" s="195" t="s">
        <v>5273</v>
      </c>
      <c r="C7722" s="198" t="s">
        <v>5033</v>
      </c>
      <c r="D7722" s="212" t="s">
        <v>5273</v>
      </c>
      <c r="E7722" s="269" t="s">
        <v>27</v>
      </c>
      <c r="F7722" s="195" t="s">
        <v>8013</v>
      </c>
      <c r="G7722" t="s">
        <v>8313</v>
      </c>
      <c r="H7722" s="195" t="str">
        <f>IFERROR(VLOOKUP(Table[[#This Row],[Activity Details of Assistance]],WHAT!E:F,2,FALSE),"")</f>
        <v># of HP sessions at community level</v>
      </c>
      <c r="I7722" s="195"/>
      <c r="J7722">
        <v>485</v>
      </c>
      <c r="K7722" t="s">
        <v>8280</v>
      </c>
      <c r="L7722" s="306" t="s">
        <v>13</v>
      </c>
      <c r="M7722" t="s">
        <v>14</v>
      </c>
      <c r="N7722" t="s">
        <v>309</v>
      </c>
      <c r="O7722" t="s">
        <v>1606</v>
      </c>
      <c r="P7722" t="s">
        <v>6478</v>
      </c>
      <c r="Q7722" s="236">
        <v>44896</v>
      </c>
      <c r="R7722" s="236">
        <v>44896</v>
      </c>
      <c r="S7722" t="s">
        <v>8452</v>
      </c>
      <c r="T7722" s="196"/>
      <c r="U7722" s="196"/>
      <c r="V7722" s="196"/>
      <c r="W7722" s="196"/>
      <c r="X7722" s="222"/>
      <c r="Y7722" t="s">
        <v>8650</v>
      </c>
      <c r="Z7722">
        <v>1847456121</v>
      </c>
      <c r="AA7722" t="s">
        <v>8651</v>
      </c>
      <c r="AB7722" s="221" t="str">
        <f>_xlfn.IFNA(IF(Table[[#This Row],[Programme Partner]]&lt;&gt;Table[[#This Row],[Implementing Partner]],CONCATENATE(Table[[#This Row],[Programme Partner]],"-",Table[[#This Row],[Implementing Partner]]),Table[[#This Row],[Programme Partner]]),"")</f>
        <v>UNHCR-BRAC</v>
      </c>
    </row>
    <row r="7723" spans="1:28" ht="16.5" customHeight="1">
      <c r="A7723" s="183"/>
      <c r="B7723" s="195" t="s">
        <v>5273</v>
      </c>
      <c r="C7723" s="198" t="s">
        <v>5033</v>
      </c>
      <c r="D7723" s="212" t="s">
        <v>5273</v>
      </c>
      <c r="E7723" s="269" t="s">
        <v>27</v>
      </c>
      <c r="F7723" s="195" t="s">
        <v>8013</v>
      </c>
      <c r="G7723" t="s">
        <v>8314</v>
      </c>
      <c r="H7723" s="195" t="str">
        <f>IFERROR(VLOOKUP(Table[[#This Row],[Activity Details of Assistance]],WHAT!E:F,2,FALSE),"")</f>
        <v># of HP sessions at HH level</v>
      </c>
      <c r="I7723" s="195"/>
      <c r="J7723">
        <v>2537</v>
      </c>
      <c r="K7723" t="s">
        <v>8280</v>
      </c>
      <c r="L7723" s="306" t="s">
        <v>13</v>
      </c>
      <c r="M7723" t="s">
        <v>14</v>
      </c>
      <c r="N7723" t="s">
        <v>309</v>
      </c>
      <c r="O7723" t="s">
        <v>1606</v>
      </c>
      <c r="P7723" t="s">
        <v>6478</v>
      </c>
      <c r="Q7723" s="236">
        <v>44896</v>
      </c>
      <c r="R7723" s="236">
        <v>44896</v>
      </c>
      <c r="S7723" t="s">
        <v>8452</v>
      </c>
      <c r="T7723" s="196"/>
      <c r="U7723" s="196"/>
      <c r="V7723" s="196"/>
      <c r="W7723" s="196"/>
      <c r="X7723" s="222"/>
      <c r="Y7723" t="s">
        <v>8650</v>
      </c>
      <c r="Z7723">
        <v>1847456121</v>
      </c>
      <c r="AA7723" t="s">
        <v>8651</v>
      </c>
      <c r="AB7723" s="221" t="str">
        <f>_xlfn.IFNA(IF(Table[[#This Row],[Programme Partner]]&lt;&gt;Table[[#This Row],[Implementing Partner]],CONCATENATE(Table[[#This Row],[Programme Partner]],"-",Table[[#This Row],[Implementing Partner]]),Table[[#This Row],[Programme Partner]]),"")</f>
        <v>UNHCR-BRAC</v>
      </c>
    </row>
    <row r="7724" spans="1:28" ht="16.5" customHeight="1">
      <c r="A7724" s="183"/>
      <c r="B7724" s="195" t="s">
        <v>5273</v>
      </c>
      <c r="C7724" s="198" t="s">
        <v>5033</v>
      </c>
      <c r="D7724" s="212" t="s">
        <v>5273</v>
      </c>
      <c r="E7724" s="269" t="s">
        <v>27</v>
      </c>
      <c r="F7724" s="195" t="s">
        <v>8013</v>
      </c>
      <c r="G7724" t="s">
        <v>8315</v>
      </c>
      <c r="H7724" s="195" t="str">
        <f>IFERROR(VLOOKUP(Table[[#This Row],[Activity Details of Assistance]],WHAT!E:F,2,FALSE),"")</f>
        <v># of handwashing station</v>
      </c>
      <c r="I7724" s="195"/>
      <c r="J7724">
        <v>1</v>
      </c>
      <c r="K7724" t="s">
        <v>8280</v>
      </c>
      <c r="L7724" s="306" t="s">
        <v>13</v>
      </c>
      <c r="M7724" t="s">
        <v>14</v>
      </c>
      <c r="N7724" t="s">
        <v>309</v>
      </c>
      <c r="O7724" t="s">
        <v>1606</v>
      </c>
      <c r="P7724" t="s">
        <v>6478</v>
      </c>
      <c r="Q7724" s="236">
        <v>44896</v>
      </c>
      <c r="R7724" s="236">
        <v>44896</v>
      </c>
      <c r="S7724" t="s">
        <v>8452</v>
      </c>
      <c r="T7724" s="196"/>
      <c r="U7724" s="196"/>
      <c r="V7724" s="196"/>
      <c r="W7724" s="196"/>
      <c r="X7724" s="222"/>
      <c r="Y7724" t="s">
        <v>8650</v>
      </c>
      <c r="Z7724">
        <v>1847456121</v>
      </c>
      <c r="AA7724" t="s">
        <v>8651</v>
      </c>
      <c r="AB7724" s="221" t="str">
        <f>_xlfn.IFNA(IF(Table[[#This Row],[Programme Partner]]&lt;&gt;Table[[#This Row],[Implementing Partner]],CONCATENATE(Table[[#This Row],[Programme Partner]],"-",Table[[#This Row],[Implementing Partner]]),Table[[#This Row],[Programme Partner]]),"")</f>
        <v>UNHCR-BRAC</v>
      </c>
    </row>
    <row r="7725" spans="1:28" ht="16.5" customHeight="1">
      <c r="A7725" s="183"/>
      <c r="B7725" s="195" t="s">
        <v>5273</v>
      </c>
      <c r="C7725" s="198" t="s">
        <v>5033</v>
      </c>
      <c r="D7725" s="212" t="s">
        <v>5273</v>
      </c>
      <c r="E7725" s="269" t="s">
        <v>27</v>
      </c>
      <c r="F7725" s="195" t="s">
        <v>8014</v>
      </c>
      <c r="G7725" t="s">
        <v>8358</v>
      </c>
      <c r="H7725" s="195" t="str">
        <f>IFERROR(VLOOKUP(Table[[#This Row],[Activity Details of Assistance]],WHAT!E:F,2,FALSE),"")</f>
        <v># of campaign per camp </v>
      </c>
      <c r="I7725" s="195"/>
      <c r="J7725">
        <v>1</v>
      </c>
      <c r="K7725" t="s">
        <v>8280</v>
      </c>
      <c r="L7725" s="306" t="s">
        <v>13</v>
      </c>
      <c r="M7725" t="s">
        <v>14</v>
      </c>
      <c r="N7725" t="s">
        <v>309</v>
      </c>
      <c r="O7725" t="s">
        <v>1606</v>
      </c>
      <c r="P7725" t="s">
        <v>6478</v>
      </c>
      <c r="Q7725" s="236">
        <v>44896</v>
      </c>
      <c r="R7725" s="236">
        <v>44896</v>
      </c>
      <c r="S7725" t="s">
        <v>8452</v>
      </c>
      <c r="T7725" s="196"/>
      <c r="U7725" s="196"/>
      <c r="V7725" s="196"/>
      <c r="W7725" s="196"/>
      <c r="X7725" s="222"/>
      <c r="Y7725" t="s">
        <v>8650</v>
      </c>
      <c r="Z7725">
        <v>1847456121</v>
      </c>
      <c r="AA7725" t="s">
        <v>8651</v>
      </c>
      <c r="AB7725" s="221" t="str">
        <f>_xlfn.IFNA(IF(Table[[#This Row],[Programme Partner]]&lt;&gt;Table[[#This Row],[Implementing Partner]],CONCATENATE(Table[[#This Row],[Programme Partner]],"-",Table[[#This Row],[Implementing Partner]]),Table[[#This Row],[Programme Partner]]),"")</f>
        <v>UNHCR-BRAC</v>
      </c>
    </row>
    <row r="7726" spans="1:28" ht="16.5" customHeight="1">
      <c r="A7726" s="183"/>
      <c r="B7726" s="195" t="s">
        <v>5273</v>
      </c>
      <c r="C7726" s="198" t="s">
        <v>5033</v>
      </c>
      <c r="D7726" s="212" t="s">
        <v>5273</v>
      </c>
      <c r="E7726" s="269" t="s">
        <v>27</v>
      </c>
      <c r="F7726" s="195" t="s">
        <v>8014</v>
      </c>
      <c r="G7726" s="103" t="s">
        <v>8361</v>
      </c>
      <c r="H7726" s="195" t="str">
        <f>IFERROR(VLOOKUP(Table[[#This Row],[Activity Details of Assistance]],WHAT!E:F,2,FALSE),"")</f>
        <v># of plant</v>
      </c>
      <c r="I7726" s="195"/>
      <c r="J7726">
        <v>1</v>
      </c>
      <c r="K7726" t="s">
        <v>8280</v>
      </c>
      <c r="L7726" s="306" t="s">
        <v>13</v>
      </c>
      <c r="M7726" t="s">
        <v>14</v>
      </c>
      <c r="N7726" t="s">
        <v>309</v>
      </c>
      <c r="O7726" t="s">
        <v>1606</v>
      </c>
      <c r="P7726" t="s">
        <v>6478</v>
      </c>
      <c r="Q7726" s="236">
        <v>44896</v>
      </c>
      <c r="R7726" s="236">
        <v>44896</v>
      </c>
      <c r="S7726" t="s">
        <v>8452</v>
      </c>
      <c r="T7726" s="196"/>
      <c r="U7726" s="196"/>
      <c r="V7726" s="196"/>
      <c r="W7726" s="196"/>
      <c r="X7726" s="222"/>
      <c r="Y7726" t="s">
        <v>8650</v>
      </c>
      <c r="Z7726">
        <v>1847456121</v>
      </c>
      <c r="AA7726" t="s">
        <v>8651</v>
      </c>
      <c r="AB7726" s="221" t="str">
        <f>_xlfn.IFNA(IF(Table[[#This Row],[Programme Partner]]&lt;&gt;Table[[#This Row],[Implementing Partner]],CONCATENATE(Table[[#This Row],[Programme Partner]],"-",Table[[#This Row],[Implementing Partner]]),Table[[#This Row],[Programme Partner]]),"")</f>
        <v>UNHCR-BRAC</v>
      </c>
    </row>
    <row r="7727" spans="1:28" ht="16.5" customHeight="1">
      <c r="A7727" s="183"/>
      <c r="B7727" s="195" t="s">
        <v>5273</v>
      </c>
      <c r="C7727" s="198" t="s">
        <v>5033</v>
      </c>
      <c r="D7727" s="212" t="s">
        <v>5273</v>
      </c>
      <c r="E7727" s="269" t="s">
        <v>27</v>
      </c>
      <c r="F7727" s="195" t="s">
        <v>8011</v>
      </c>
      <c r="G7727" t="s">
        <v>8584</v>
      </c>
      <c r="H7727" s="195" t="str">
        <f>IFERROR(VLOOKUP(Table[[#This Row],[Activity Details of Assistance]],WHAT!E:F,2,FALSE),"")</f>
        <v># of tube well</v>
      </c>
      <c r="I7727" s="195"/>
      <c r="J7727">
        <v>23</v>
      </c>
      <c r="K7727" t="s">
        <v>8280</v>
      </c>
      <c r="L7727" s="306" t="s">
        <v>13</v>
      </c>
      <c r="M7727" t="s">
        <v>14</v>
      </c>
      <c r="N7727" t="s">
        <v>307</v>
      </c>
      <c r="O7727" t="s">
        <v>1603</v>
      </c>
      <c r="P7727" t="s">
        <v>4682</v>
      </c>
      <c r="Q7727" s="236">
        <v>44896</v>
      </c>
      <c r="R7727" s="236">
        <v>44896</v>
      </c>
      <c r="S7727" t="s">
        <v>8452</v>
      </c>
      <c r="T7727" s="196"/>
      <c r="U7727" s="196"/>
      <c r="V7727" s="196"/>
      <c r="W7727" s="196"/>
      <c r="X7727" s="222"/>
      <c r="Y7727" t="s">
        <v>8650</v>
      </c>
      <c r="Z7727">
        <v>1847456121</v>
      </c>
      <c r="AA7727" t="s">
        <v>8651</v>
      </c>
      <c r="AB7727" s="221" t="str">
        <f>_xlfn.IFNA(IF(Table[[#This Row],[Programme Partner]]&lt;&gt;Table[[#This Row],[Implementing Partner]],CONCATENATE(Table[[#This Row],[Programme Partner]],"-",Table[[#This Row],[Implementing Partner]]),Table[[#This Row],[Programme Partner]]),"")</f>
        <v>UNHCR-BRAC</v>
      </c>
    </row>
    <row r="7728" spans="1:28" ht="16.5" customHeight="1">
      <c r="A7728" s="183"/>
      <c r="B7728" s="195" t="s">
        <v>5273</v>
      </c>
      <c r="C7728" s="198" t="s">
        <v>5033</v>
      </c>
      <c r="D7728" s="212" t="s">
        <v>5273</v>
      </c>
      <c r="E7728" s="269" t="s">
        <v>27</v>
      </c>
      <c r="F7728" s="195" t="s">
        <v>8011</v>
      </c>
      <c r="G7728" t="s">
        <v>8355</v>
      </c>
      <c r="H7728" s="195" t="str">
        <f>IFERROR(VLOOKUP(Table[[#This Row],[Activity Details of Assistance]],WHAT!E:F,2,FALSE),"")</f>
        <v># of water network</v>
      </c>
      <c r="I7728" s="195"/>
      <c r="J7728">
        <v>9</v>
      </c>
      <c r="K7728" t="s">
        <v>8280</v>
      </c>
      <c r="L7728" s="306" t="s">
        <v>13</v>
      </c>
      <c r="M7728" t="s">
        <v>14</v>
      </c>
      <c r="N7728" t="s">
        <v>307</v>
      </c>
      <c r="O7728" t="s">
        <v>1603</v>
      </c>
      <c r="P7728" t="s">
        <v>4682</v>
      </c>
      <c r="Q7728" s="236">
        <v>44896</v>
      </c>
      <c r="R7728" s="236">
        <v>44896</v>
      </c>
      <c r="S7728" t="s">
        <v>8452</v>
      </c>
      <c r="T7728" s="196"/>
      <c r="U7728" s="196"/>
      <c r="V7728" s="196"/>
      <c r="W7728" s="196"/>
      <c r="X7728" s="222"/>
      <c r="Y7728" t="s">
        <v>8650</v>
      </c>
      <c r="Z7728">
        <v>1847456121</v>
      </c>
      <c r="AA7728" t="s">
        <v>8651</v>
      </c>
      <c r="AB7728" s="221" t="str">
        <f>_xlfn.IFNA(IF(Table[[#This Row],[Programme Partner]]&lt;&gt;Table[[#This Row],[Implementing Partner]],CONCATENATE(Table[[#This Row],[Programme Partner]],"-",Table[[#This Row],[Implementing Partner]]),Table[[#This Row],[Programme Partner]]),"")</f>
        <v>UNHCR-BRAC</v>
      </c>
    </row>
    <row r="7729" spans="1:28" ht="16.5" customHeight="1">
      <c r="A7729" s="183"/>
      <c r="B7729" s="195" t="s">
        <v>5273</v>
      </c>
      <c r="C7729" s="198" t="s">
        <v>5033</v>
      </c>
      <c r="D7729" s="212" t="s">
        <v>5273</v>
      </c>
      <c r="E7729" s="269" t="s">
        <v>27</v>
      </c>
      <c r="F7729" s="195" t="s">
        <v>8012</v>
      </c>
      <c r="G7729" t="s">
        <v>8370</v>
      </c>
      <c r="H7729" s="195" t="str">
        <f>IFERROR(VLOOKUP(Table[[#This Row],[Activity Details of Assistance]],WHAT!E:F,2,FALSE),"")</f>
        <v xml:space="preserve"># of door </v>
      </c>
      <c r="I7729" s="195"/>
      <c r="J7729">
        <v>6</v>
      </c>
      <c r="K7729" t="s">
        <v>8280</v>
      </c>
      <c r="L7729" s="306" t="s">
        <v>13</v>
      </c>
      <c r="M7729" t="s">
        <v>14</v>
      </c>
      <c r="N7729" t="s">
        <v>307</v>
      </c>
      <c r="O7729" t="s">
        <v>1603</v>
      </c>
      <c r="P7729" t="s">
        <v>4682</v>
      </c>
      <c r="Q7729" s="236">
        <v>44896</v>
      </c>
      <c r="R7729" s="236">
        <v>44896</v>
      </c>
      <c r="S7729" t="s">
        <v>8452</v>
      </c>
      <c r="T7729" s="196"/>
      <c r="U7729" s="196"/>
      <c r="V7729" s="196"/>
      <c r="W7729" s="196"/>
      <c r="X7729" s="222"/>
      <c r="Y7729" t="s">
        <v>8650</v>
      </c>
      <c r="Z7729">
        <v>1847456121</v>
      </c>
      <c r="AA7729" t="s">
        <v>8651</v>
      </c>
      <c r="AB7729" s="221" t="str">
        <f>_xlfn.IFNA(IF(Table[[#This Row],[Programme Partner]]&lt;&gt;Table[[#This Row],[Implementing Partner]],CONCATENATE(Table[[#This Row],[Programme Partner]],"-",Table[[#This Row],[Implementing Partner]]),Table[[#This Row],[Programme Partner]]),"")</f>
        <v>UNHCR-BRAC</v>
      </c>
    </row>
    <row r="7730" spans="1:28" ht="16.5" customHeight="1">
      <c r="A7730" s="183"/>
      <c r="B7730" s="195" t="s">
        <v>5273</v>
      </c>
      <c r="C7730" s="198" t="s">
        <v>5033</v>
      </c>
      <c r="D7730" s="212" t="s">
        <v>5273</v>
      </c>
      <c r="E7730" s="269" t="s">
        <v>27</v>
      </c>
      <c r="F7730" s="195" t="s">
        <v>8012</v>
      </c>
      <c r="G7730" t="s">
        <v>8585</v>
      </c>
      <c r="H7730" s="195" t="str">
        <f>IFERROR(VLOOKUP(Table[[#This Row],[Activity Details of Assistance]],WHAT!E:F,2,FALSE),"")</f>
        <v xml:space="preserve"># of door </v>
      </c>
      <c r="I7730" s="195"/>
      <c r="J7730">
        <v>2</v>
      </c>
      <c r="K7730" t="s">
        <v>8280</v>
      </c>
      <c r="L7730" s="306" t="s">
        <v>13</v>
      </c>
      <c r="M7730" t="s">
        <v>14</v>
      </c>
      <c r="N7730" t="s">
        <v>307</v>
      </c>
      <c r="O7730" t="s">
        <v>1603</v>
      </c>
      <c r="P7730" t="s">
        <v>4682</v>
      </c>
      <c r="Q7730" s="236">
        <v>44896</v>
      </c>
      <c r="R7730" s="236">
        <v>44896</v>
      </c>
      <c r="S7730" t="s">
        <v>8452</v>
      </c>
      <c r="T7730" s="196"/>
      <c r="U7730" s="196"/>
      <c r="V7730" s="196"/>
      <c r="W7730" s="196"/>
      <c r="X7730" s="222"/>
      <c r="Y7730" t="s">
        <v>8650</v>
      </c>
      <c r="Z7730">
        <v>1847456121</v>
      </c>
      <c r="AA7730" t="s">
        <v>8651</v>
      </c>
      <c r="AB7730" s="221" t="str">
        <f>_xlfn.IFNA(IF(Table[[#This Row],[Programme Partner]]&lt;&gt;Table[[#This Row],[Implementing Partner]],CONCATENATE(Table[[#This Row],[Programme Partner]],"-",Table[[#This Row],[Implementing Partner]]),Table[[#This Row],[Programme Partner]]),"")</f>
        <v>UNHCR-BRAC</v>
      </c>
    </row>
    <row r="7731" spans="1:28" ht="16.5" customHeight="1">
      <c r="A7731" s="183"/>
      <c r="B7731" s="195" t="s">
        <v>5273</v>
      </c>
      <c r="C7731" s="198" t="s">
        <v>5033</v>
      </c>
      <c r="D7731" s="212" t="s">
        <v>5273</v>
      </c>
      <c r="E7731" s="269" t="s">
        <v>27</v>
      </c>
      <c r="F7731" s="195" t="s">
        <v>8012</v>
      </c>
      <c r="G7731" t="s">
        <v>8359</v>
      </c>
      <c r="H7731" s="195" t="str">
        <f>IFERROR(VLOOKUP(Table[[#This Row],[Activity Details of Assistance]],WHAT!E:F,2,FALSE),"")</f>
        <v># of FSM Site</v>
      </c>
      <c r="I7731" s="195"/>
      <c r="J7731">
        <v>3</v>
      </c>
      <c r="K7731" t="s">
        <v>8280</v>
      </c>
      <c r="L7731" s="306" t="s">
        <v>13</v>
      </c>
      <c r="M7731" t="s">
        <v>14</v>
      </c>
      <c r="N7731" t="s">
        <v>307</v>
      </c>
      <c r="O7731" t="s">
        <v>1603</v>
      </c>
      <c r="P7731" t="s">
        <v>4682</v>
      </c>
      <c r="Q7731" s="236">
        <v>44896</v>
      </c>
      <c r="R7731" s="236">
        <v>44896</v>
      </c>
      <c r="S7731" t="s">
        <v>8452</v>
      </c>
      <c r="T7731" s="196"/>
      <c r="U7731" s="196"/>
      <c r="V7731" s="196"/>
      <c r="W7731" s="196"/>
      <c r="X7731" s="222"/>
      <c r="Y7731" t="s">
        <v>8650</v>
      </c>
      <c r="Z7731">
        <v>1847456121</v>
      </c>
      <c r="AA7731" t="s">
        <v>8651</v>
      </c>
      <c r="AB7731" s="221" t="str">
        <f>_xlfn.IFNA(IF(Table[[#This Row],[Programme Partner]]&lt;&gt;Table[[#This Row],[Implementing Partner]],CONCATENATE(Table[[#This Row],[Programme Partner]],"-",Table[[#This Row],[Implementing Partner]]),Table[[#This Row],[Programme Partner]]),"")</f>
        <v>UNHCR-BRAC</v>
      </c>
    </row>
    <row r="7732" spans="1:28" ht="16.5" customHeight="1">
      <c r="A7732" s="183"/>
      <c r="B7732" s="195" t="s">
        <v>5273</v>
      </c>
      <c r="C7732" s="198" t="s">
        <v>5033</v>
      </c>
      <c r="D7732" s="212" t="s">
        <v>5273</v>
      </c>
      <c r="E7732" s="269" t="s">
        <v>27</v>
      </c>
      <c r="F7732" s="195" t="s">
        <v>8012</v>
      </c>
      <c r="G7732" t="s">
        <v>8372</v>
      </c>
      <c r="H7732" s="195" t="str">
        <f>IFERROR(VLOOKUP(Table[[#This Row],[Activity Details of Assistance]],WHAT!E:F,2,FALSE),"")</f>
        <v># of door</v>
      </c>
      <c r="I7732" s="195"/>
      <c r="J7732">
        <v>3</v>
      </c>
      <c r="K7732" t="s">
        <v>8280</v>
      </c>
      <c r="L7732" s="306" t="s">
        <v>13</v>
      </c>
      <c r="M7732" t="s">
        <v>14</v>
      </c>
      <c r="N7732" t="s">
        <v>307</v>
      </c>
      <c r="O7732" t="s">
        <v>1603</v>
      </c>
      <c r="P7732" t="s">
        <v>4682</v>
      </c>
      <c r="Q7732" s="236">
        <v>44896</v>
      </c>
      <c r="R7732" s="236">
        <v>44896</v>
      </c>
      <c r="S7732" t="s">
        <v>8452</v>
      </c>
      <c r="T7732" s="196"/>
      <c r="U7732" s="196"/>
      <c r="V7732" s="196"/>
      <c r="W7732" s="196"/>
      <c r="X7732" s="222"/>
      <c r="Y7732" t="s">
        <v>8650</v>
      </c>
      <c r="Z7732">
        <v>1847456121</v>
      </c>
      <c r="AA7732" t="s">
        <v>8651</v>
      </c>
      <c r="AB7732" s="221" t="str">
        <f>_xlfn.IFNA(IF(Table[[#This Row],[Programme Partner]]&lt;&gt;Table[[#This Row],[Implementing Partner]],CONCATENATE(Table[[#This Row],[Programme Partner]],"-",Table[[#This Row],[Implementing Partner]]),Table[[#This Row],[Programme Partner]]),"")</f>
        <v>UNHCR-BRAC</v>
      </c>
    </row>
    <row r="7733" spans="1:28" ht="16.5" customHeight="1">
      <c r="A7733" s="183"/>
      <c r="B7733" s="195" t="s">
        <v>5273</v>
      </c>
      <c r="C7733" s="198" t="s">
        <v>5033</v>
      </c>
      <c r="D7733" s="212" t="s">
        <v>5273</v>
      </c>
      <c r="E7733" s="269" t="s">
        <v>27</v>
      </c>
      <c r="F7733" s="195" t="s">
        <v>8012</v>
      </c>
      <c r="G7733" t="s">
        <v>8354</v>
      </c>
      <c r="H7733" s="195" t="str">
        <f>IFERROR(VLOOKUP(Table[[#This Row],[Activity Details of Assistance]],WHAT!E:F,2,FALSE),"")</f>
        <v># of door</v>
      </c>
      <c r="I7733" s="195"/>
      <c r="J7733">
        <v>2</v>
      </c>
      <c r="K7733" t="s">
        <v>8280</v>
      </c>
      <c r="L7733" s="306" t="s">
        <v>13</v>
      </c>
      <c r="M7733" t="s">
        <v>14</v>
      </c>
      <c r="N7733" t="s">
        <v>307</v>
      </c>
      <c r="O7733" t="s">
        <v>1603</v>
      </c>
      <c r="P7733" t="s">
        <v>4682</v>
      </c>
      <c r="Q7733" s="236">
        <v>44896</v>
      </c>
      <c r="R7733" s="236">
        <v>44896</v>
      </c>
      <c r="S7733" t="s">
        <v>8452</v>
      </c>
      <c r="T7733" s="196"/>
      <c r="U7733" s="196"/>
      <c r="V7733" s="196"/>
      <c r="W7733" s="196"/>
      <c r="X7733" s="222"/>
      <c r="Y7733" t="s">
        <v>8650</v>
      </c>
      <c r="Z7733">
        <v>1847456121</v>
      </c>
      <c r="AA7733" t="s">
        <v>8651</v>
      </c>
      <c r="AB7733" s="221" t="str">
        <f>_xlfn.IFNA(IF(Table[[#This Row],[Programme Partner]]&lt;&gt;Table[[#This Row],[Implementing Partner]],CONCATENATE(Table[[#This Row],[Programme Partner]],"-",Table[[#This Row],[Implementing Partner]]),Table[[#This Row],[Programme Partner]]),"")</f>
        <v>UNHCR-BRAC</v>
      </c>
    </row>
    <row r="7734" spans="1:28" ht="16.5" customHeight="1">
      <c r="A7734" s="183"/>
      <c r="B7734" s="195" t="s">
        <v>5273</v>
      </c>
      <c r="C7734" s="198" t="s">
        <v>5033</v>
      </c>
      <c r="D7734" s="212" t="s">
        <v>5273</v>
      </c>
      <c r="E7734" s="269" t="s">
        <v>27</v>
      </c>
      <c r="F7734" s="195" t="s">
        <v>8012</v>
      </c>
      <c r="G7734" t="s">
        <v>8586</v>
      </c>
      <c r="H7734" s="195" t="str">
        <f>IFERROR(VLOOKUP(Table[[#This Row],[Activity Details of Assistance]],WHAT!E:F,2,FALSE),"")</f>
        <v># of door</v>
      </c>
      <c r="I7734" s="195"/>
      <c r="J7734">
        <v>5</v>
      </c>
      <c r="K7734" t="s">
        <v>8280</v>
      </c>
      <c r="L7734" s="306" t="s">
        <v>13</v>
      </c>
      <c r="M7734" t="s">
        <v>14</v>
      </c>
      <c r="N7734" t="s">
        <v>307</v>
      </c>
      <c r="O7734" t="s">
        <v>1603</v>
      </c>
      <c r="P7734" t="s">
        <v>4682</v>
      </c>
      <c r="Q7734" s="236">
        <v>44896</v>
      </c>
      <c r="R7734" s="236">
        <v>44896</v>
      </c>
      <c r="S7734" t="s">
        <v>8452</v>
      </c>
      <c r="T7734" s="196"/>
      <c r="U7734" s="196"/>
      <c r="V7734" s="196"/>
      <c r="W7734" s="196"/>
      <c r="X7734" s="222"/>
      <c r="Y7734" t="s">
        <v>8650</v>
      </c>
      <c r="Z7734">
        <v>1847456121</v>
      </c>
      <c r="AA7734" t="s">
        <v>8651</v>
      </c>
      <c r="AB7734" s="221" t="str">
        <f>_xlfn.IFNA(IF(Table[[#This Row],[Programme Partner]]&lt;&gt;Table[[#This Row],[Implementing Partner]],CONCATENATE(Table[[#This Row],[Programme Partner]],"-",Table[[#This Row],[Implementing Partner]]),Table[[#This Row],[Programme Partner]]),"")</f>
        <v>UNHCR-BRAC</v>
      </c>
    </row>
    <row r="7735" spans="1:28" ht="16.5" customHeight="1">
      <c r="A7735" s="183"/>
      <c r="B7735" s="195" t="s">
        <v>5273</v>
      </c>
      <c r="C7735" s="198" t="s">
        <v>5033</v>
      </c>
      <c r="D7735" s="212" t="s">
        <v>5273</v>
      </c>
      <c r="E7735" s="269" t="s">
        <v>27</v>
      </c>
      <c r="F7735" s="195" t="s">
        <v>8012</v>
      </c>
      <c r="G7735" t="s">
        <v>8357</v>
      </c>
      <c r="H7735" s="195" t="str">
        <f>IFERROR(VLOOKUP(Table[[#This Row],[Activity Details of Assistance]],WHAT!E:F,2,FALSE),"")</f>
        <v># of door</v>
      </c>
      <c r="I7735" s="195"/>
      <c r="J7735">
        <v>190</v>
      </c>
      <c r="K7735" t="s">
        <v>8280</v>
      </c>
      <c r="L7735" s="306" t="s">
        <v>13</v>
      </c>
      <c r="M7735" t="s">
        <v>14</v>
      </c>
      <c r="N7735" t="s">
        <v>307</v>
      </c>
      <c r="O7735" t="s">
        <v>1603</v>
      </c>
      <c r="P7735" t="s">
        <v>4682</v>
      </c>
      <c r="Q7735" s="236">
        <v>44896</v>
      </c>
      <c r="R7735" s="236">
        <v>44896</v>
      </c>
      <c r="S7735" t="s">
        <v>8452</v>
      </c>
      <c r="T7735" s="196"/>
      <c r="U7735" s="196"/>
      <c r="V7735" s="196"/>
      <c r="W7735" s="196"/>
      <c r="X7735" s="222"/>
      <c r="Y7735" t="s">
        <v>8650</v>
      </c>
      <c r="Z7735">
        <v>1847456121</v>
      </c>
      <c r="AA7735" t="s">
        <v>8651</v>
      </c>
      <c r="AB7735" s="221" t="str">
        <f>_xlfn.IFNA(IF(Table[[#This Row],[Programme Partner]]&lt;&gt;Table[[#This Row],[Implementing Partner]],CONCATENATE(Table[[#This Row],[Programme Partner]],"-",Table[[#This Row],[Implementing Partner]]),Table[[#This Row],[Programme Partner]]),"")</f>
        <v>UNHCR-BRAC</v>
      </c>
    </row>
    <row r="7736" spans="1:28" ht="16.5" customHeight="1">
      <c r="A7736" s="183"/>
      <c r="B7736" s="195" t="s">
        <v>5273</v>
      </c>
      <c r="C7736" s="198" t="s">
        <v>5033</v>
      </c>
      <c r="D7736" s="212" t="s">
        <v>5273</v>
      </c>
      <c r="E7736" s="269" t="s">
        <v>27</v>
      </c>
      <c r="F7736" s="195" t="s">
        <v>8013</v>
      </c>
      <c r="G7736" t="s">
        <v>8313</v>
      </c>
      <c r="H7736" s="195" t="str">
        <f>IFERROR(VLOOKUP(Table[[#This Row],[Activity Details of Assistance]],WHAT!E:F,2,FALSE),"")</f>
        <v># of HP sessions at community level</v>
      </c>
      <c r="I7736" s="195"/>
      <c r="J7736">
        <v>887</v>
      </c>
      <c r="K7736" t="s">
        <v>8280</v>
      </c>
      <c r="L7736" s="306" t="s">
        <v>13</v>
      </c>
      <c r="M7736" t="s">
        <v>14</v>
      </c>
      <c r="N7736" t="s">
        <v>307</v>
      </c>
      <c r="O7736" t="s">
        <v>1603</v>
      </c>
      <c r="P7736" t="s">
        <v>4682</v>
      </c>
      <c r="Q7736" s="236">
        <v>44896</v>
      </c>
      <c r="R7736" s="236">
        <v>44896</v>
      </c>
      <c r="S7736" t="s">
        <v>8452</v>
      </c>
      <c r="T7736" s="196"/>
      <c r="U7736" s="196"/>
      <c r="V7736" s="196"/>
      <c r="W7736" s="196"/>
      <c r="X7736" s="222"/>
      <c r="Y7736" t="s">
        <v>8650</v>
      </c>
      <c r="Z7736">
        <v>1847456121</v>
      </c>
      <c r="AA7736" t="s">
        <v>8651</v>
      </c>
      <c r="AB7736" s="221" t="str">
        <f>_xlfn.IFNA(IF(Table[[#This Row],[Programme Partner]]&lt;&gt;Table[[#This Row],[Implementing Partner]],CONCATENATE(Table[[#This Row],[Programme Partner]],"-",Table[[#This Row],[Implementing Partner]]),Table[[#This Row],[Programme Partner]]),"")</f>
        <v>UNHCR-BRAC</v>
      </c>
    </row>
    <row r="7737" spans="1:28" ht="16.5" customHeight="1">
      <c r="A7737" s="183"/>
      <c r="B7737" s="195" t="s">
        <v>5273</v>
      </c>
      <c r="C7737" s="198" t="s">
        <v>5033</v>
      </c>
      <c r="D7737" s="212" t="s">
        <v>5273</v>
      </c>
      <c r="E7737" s="269" t="s">
        <v>27</v>
      </c>
      <c r="F7737" s="195" t="s">
        <v>8013</v>
      </c>
      <c r="G7737" t="s">
        <v>8314</v>
      </c>
      <c r="H7737" s="195" t="str">
        <f>IFERROR(VLOOKUP(Table[[#This Row],[Activity Details of Assistance]],WHAT!E:F,2,FALSE),"")</f>
        <v># of HP sessions at HH level</v>
      </c>
      <c r="I7737" s="195"/>
      <c r="J7737">
        <v>2372</v>
      </c>
      <c r="K7737" t="s">
        <v>8280</v>
      </c>
      <c r="L7737" s="306" t="s">
        <v>13</v>
      </c>
      <c r="M7737" t="s">
        <v>14</v>
      </c>
      <c r="N7737" t="s">
        <v>307</v>
      </c>
      <c r="O7737" t="s">
        <v>1603</v>
      </c>
      <c r="P7737" t="s">
        <v>4682</v>
      </c>
      <c r="Q7737" s="236">
        <v>44896</v>
      </c>
      <c r="R7737" s="236">
        <v>44896</v>
      </c>
      <c r="S7737" t="s">
        <v>8452</v>
      </c>
      <c r="T7737" s="196"/>
      <c r="U7737" s="196"/>
      <c r="V7737" s="196"/>
      <c r="W7737" s="196"/>
      <c r="X7737" s="222"/>
      <c r="Y7737" t="s">
        <v>8650</v>
      </c>
      <c r="Z7737">
        <v>1847456121</v>
      </c>
      <c r="AA7737" t="s">
        <v>8651</v>
      </c>
      <c r="AB7737" s="221" t="str">
        <f>_xlfn.IFNA(IF(Table[[#This Row],[Programme Partner]]&lt;&gt;Table[[#This Row],[Implementing Partner]],CONCATENATE(Table[[#This Row],[Programme Partner]],"-",Table[[#This Row],[Implementing Partner]]),Table[[#This Row],[Programme Partner]]),"")</f>
        <v>UNHCR-BRAC</v>
      </c>
    </row>
    <row r="7738" spans="1:28" ht="16.5" customHeight="1">
      <c r="A7738" s="183"/>
      <c r="B7738" s="195" t="s">
        <v>5273</v>
      </c>
      <c r="C7738" s="198" t="s">
        <v>5033</v>
      </c>
      <c r="D7738" s="212" t="s">
        <v>5273</v>
      </c>
      <c r="E7738" s="269" t="s">
        <v>27</v>
      </c>
      <c r="F7738" s="195" t="s">
        <v>8014</v>
      </c>
      <c r="G7738" t="s">
        <v>8358</v>
      </c>
      <c r="H7738" s="195" t="str">
        <f>IFERROR(VLOOKUP(Table[[#This Row],[Activity Details of Assistance]],WHAT!E:F,2,FALSE),"")</f>
        <v># of campaign per camp </v>
      </c>
      <c r="I7738" s="195"/>
      <c r="J7738">
        <v>1</v>
      </c>
      <c r="K7738" t="s">
        <v>8280</v>
      </c>
      <c r="L7738" s="306" t="s">
        <v>13</v>
      </c>
      <c r="M7738" t="s">
        <v>14</v>
      </c>
      <c r="N7738" t="s">
        <v>307</v>
      </c>
      <c r="O7738" t="s">
        <v>1603</v>
      </c>
      <c r="P7738" t="s">
        <v>4682</v>
      </c>
      <c r="Q7738" s="236">
        <v>44896</v>
      </c>
      <c r="R7738" s="236">
        <v>44896</v>
      </c>
      <c r="S7738" t="s">
        <v>8452</v>
      </c>
      <c r="T7738" s="196"/>
      <c r="U7738" s="196"/>
      <c r="V7738" s="196"/>
      <c r="W7738" s="196"/>
      <c r="X7738" s="222"/>
      <c r="Y7738" t="s">
        <v>8650</v>
      </c>
      <c r="Z7738">
        <v>1847456121</v>
      </c>
      <c r="AA7738" t="s">
        <v>8651</v>
      </c>
      <c r="AB7738" s="221" t="str">
        <f>_xlfn.IFNA(IF(Table[[#This Row],[Programme Partner]]&lt;&gt;Table[[#This Row],[Implementing Partner]],CONCATENATE(Table[[#This Row],[Programme Partner]],"-",Table[[#This Row],[Implementing Partner]]),Table[[#This Row],[Programme Partner]]),"")</f>
        <v>UNHCR-BRAC</v>
      </c>
    </row>
    <row r="7739" spans="1:28" ht="16.5" customHeight="1">
      <c r="A7739" s="183"/>
      <c r="B7739" s="195" t="s">
        <v>5273</v>
      </c>
      <c r="C7739" s="198" t="s">
        <v>5033</v>
      </c>
      <c r="D7739" s="212" t="s">
        <v>5273</v>
      </c>
      <c r="E7739" s="269" t="s">
        <v>27</v>
      </c>
      <c r="F7739" s="195" t="s">
        <v>8014</v>
      </c>
      <c r="G7739" s="103" t="s">
        <v>8361</v>
      </c>
      <c r="H7739" s="195" t="str">
        <f>IFERROR(VLOOKUP(Table[[#This Row],[Activity Details of Assistance]],WHAT!E:F,2,FALSE),"")</f>
        <v># of plant</v>
      </c>
      <c r="I7739" s="195"/>
      <c r="J7739">
        <v>1</v>
      </c>
      <c r="K7739" t="s">
        <v>8280</v>
      </c>
      <c r="L7739" s="306" t="s">
        <v>13</v>
      </c>
      <c r="M7739" t="s">
        <v>14</v>
      </c>
      <c r="N7739" t="s">
        <v>307</v>
      </c>
      <c r="O7739" t="s">
        <v>1603</v>
      </c>
      <c r="P7739" t="s">
        <v>4682</v>
      </c>
      <c r="Q7739" s="236">
        <v>44896</v>
      </c>
      <c r="R7739" s="236">
        <v>44896</v>
      </c>
      <c r="S7739" t="s">
        <v>8452</v>
      </c>
      <c r="T7739" s="196"/>
      <c r="U7739" s="196"/>
      <c r="V7739" s="196"/>
      <c r="W7739" s="196"/>
      <c r="X7739" s="222"/>
      <c r="Y7739" t="s">
        <v>8650</v>
      </c>
      <c r="Z7739">
        <v>1847456121</v>
      </c>
      <c r="AA7739" t="s">
        <v>8651</v>
      </c>
      <c r="AB7739" s="221" t="str">
        <f>_xlfn.IFNA(IF(Table[[#This Row],[Programme Partner]]&lt;&gt;Table[[#This Row],[Implementing Partner]],CONCATENATE(Table[[#This Row],[Programme Partner]],"-",Table[[#This Row],[Implementing Partner]]),Table[[#This Row],[Programme Partner]]),"")</f>
        <v>UNHCR-BRAC</v>
      </c>
    </row>
    <row r="7740" spans="1:28" ht="16.5" customHeight="1">
      <c r="A7740" s="183"/>
      <c r="B7740" s="195" t="s">
        <v>5273</v>
      </c>
      <c r="C7740" s="198" t="s">
        <v>5033</v>
      </c>
      <c r="D7740" s="212" t="s">
        <v>5273</v>
      </c>
      <c r="E7740" s="269" t="s">
        <v>27</v>
      </c>
      <c r="F7740" s="195" t="s">
        <v>8011</v>
      </c>
      <c r="G7740" t="s">
        <v>8584</v>
      </c>
      <c r="H7740" s="195" t="str">
        <f>IFERROR(VLOOKUP(Table[[#This Row],[Activity Details of Assistance]],WHAT!E:F,2,FALSE),"")</f>
        <v># of tube well</v>
      </c>
      <c r="I7740" s="195"/>
      <c r="J7740">
        <v>118</v>
      </c>
      <c r="K7740" t="s">
        <v>8280</v>
      </c>
      <c r="L7740" s="306" t="s">
        <v>13</v>
      </c>
      <c r="M7740" t="s">
        <v>14</v>
      </c>
      <c r="N7740" t="s">
        <v>309</v>
      </c>
      <c r="O7740" t="s">
        <v>1606</v>
      </c>
      <c r="P7740" t="s">
        <v>6397</v>
      </c>
      <c r="Q7740" s="236">
        <v>44896</v>
      </c>
      <c r="R7740" s="236">
        <v>44896</v>
      </c>
      <c r="S7740" t="s">
        <v>8452</v>
      </c>
      <c r="T7740" s="196"/>
      <c r="U7740" s="196"/>
      <c r="V7740" s="196"/>
      <c r="W7740" s="196"/>
      <c r="X7740" s="222"/>
      <c r="Y7740" t="s">
        <v>8650</v>
      </c>
      <c r="Z7740">
        <v>1847456121</v>
      </c>
      <c r="AA7740" t="s">
        <v>8651</v>
      </c>
      <c r="AB7740" s="221" t="str">
        <f>_xlfn.IFNA(IF(Table[[#This Row],[Programme Partner]]&lt;&gt;Table[[#This Row],[Implementing Partner]],CONCATENATE(Table[[#This Row],[Programme Partner]],"-",Table[[#This Row],[Implementing Partner]]),Table[[#This Row],[Programme Partner]]),"")</f>
        <v>UNHCR-BRAC</v>
      </c>
    </row>
    <row r="7741" spans="1:28" ht="16.5" customHeight="1">
      <c r="A7741" s="183"/>
      <c r="B7741" s="195" t="s">
        <v>5273</v>
      </c>
      <c r="C7741" s="198" t="s">
        <v>5033</v>
      </c>
      <c r="D7741" s="212" t="s">
        <v>5273</v>
      </c>
      <c r="E7741" s="269" t="s">
        <v>27</v>
      </c>
      <c r="F7741" s="195" t="s">
        <v>8012</v>
      </c>
      <c r="G7741" t="s">
        <v>8370</v>
      </c>
      <c r="H7741" s="195" t="str">
        <f>IFERROR(VLOOKUP(Table[[#This Row],[Activity Details of Assistance]],WHAT!E:F,2,FALSE),"")</f>
        <v xml:space="preserve"># of door </v>
      </c>
      <c r="I7741" s="195"/>
      <c r="J7741">
        <v>10</v>
      </c>
      <c r="K7741" t="s">
        <v>8280</v>
      </c>
      <c r="L7741" s="306" t="s">
        <v>13</v>
      </c>
      <c r="M7741" t="s">
        <v>14</v>
      </c>
      <c r="N7741" t="s">
        <v>309</v>
      </c>
      <c r="O7741" t="s">
        <v>1606</v>
      </c>
      <c r="P7741" t="s">
        <v>6397</v>
      </c>
      <c r="Q7741" s="236">
        <v>44896</v>
      </c>
      <c r="R7741" s="236">
        <v>44896</v>
      </c>
      <c r="S7741" t="s">
        <v>8452</v>
      </c>
      <c r="T7741" s="196"/>
      <c r="U7741" s="196"/>
      <c r="V7741" s="196"/>
      <c r="W7741" s="196"/>
      <c r="X7741" s="222"/>
      <c r="Y7741" t="s">
        <v>8650</v>
      </c>
      <c r="Z7741">
        <v>1847456121</v>
      </c>
      <c r="AA7741" t="s">
        <v>8651</v>
      </c>
      <c r="AB7741" s="221" t="str">
        <f>_xlfn.IFNA(IF(Table[[#This Row],[Programme Partner]]&lt;&gt;Table[[#This Row],[Implementing Partner]],CONCATENATE(Table[[#This Row],[Programme Partner]],"-",Table[[#This Row],[Implementing Partner]]),Table[[#This Row],[Programme Partner]]),"")</f>
        <v>UNHCR-BRAC</v>
      </c>
    </row>
    <row r="7742" spans="1:28" ht="16.5" customHeight="1">
      <c r="A7742" s="183"/>
      <c r="B7742" s="195" t="s">
        <v>5273</v>
      </c>
      <c r="C7742" s="198" t="s">
        <v>5033</v>
      </c>
      <c r="D7742" s="212" t="s">
        <v>5273</v>
      </c>
      <c r="E7742" s="269" t="s">
        <v>27</v>
      </c>
      <c r="F7742" s="195" t="s">
        <v>8012</v>
      </c>
      <c r="G7742" t="s">
        <v>8585</v>
      </c>
      <c r="H7742" s="195" t="str">
        <f>IFERROR(VLOOKUP(Table[[#This Row],[Activity Details of Assistance]],WHAT!E:F,2,FALSE),"")</f>
        <v xml:space="preserve"># of door </v>
      </c>
      <c r="I7742" s="195"/>
      <c r="J7742">
        <v>3</v>
      </c>
      <c r="K7742" t="s">
        <v>8280</v>
      </c>
      <c r="L7742" s="306" t="s">
        <v>13</v>
      </c>
      <c r="M7742" t="s">
        <v>14</v>
      </c>
      <c r="N7742" t="s">
        <v>309</v>
      </c>
      <c r="O7742" t="s">
        <v>1606</v>
      </c>
      <c r="P7742" t="s">
        <v>6397</v>
      </c>
      <c r="Q7742" s="236">
        <v>44896</v>
      </c>
      <c r="R7742" s="236">
        <v>44896</v>
      </c>
      <c r="S7742" t="s">
        <v>8452</v>
      </c>
      <c r="T7742" s="196"/>
      <c r="U7742" s="196"/>
      <c r="V7742" s="196"/>
      <c r="W7742" s="196"/>
      <c r="X7742" s="222"/>
      <c r="Y7742" t="s">
        <v>8650</v>
      </c>
      <c r="Z7742">
        <v>1847456121</v>
      </c>
      <c r="AA7742" t="s">
        <v>8651</v>
      </c>
      <c r="AB7742" s="221" t="str">
        <f>_xlfn.IFNA(IF(Table[[#This Row],[Programme Partner]]&lt;&gt;Table[[#This Row],[Implementing Partner]],CONCATENATE(Table[[#This Row],[Programme Partner]],"-",Table[[#This Row],[Implementing Partner]]),Table[[#This Row],[Programme Partner]]),"")</f>
        <v>UNHCR-BRAC</v>
      </c>
    </row>
    <row r="7743" spans="1:28" ht="16.5" customHeight="1">
      <c r="A7743" s="183"/>
      <c r="B7743" s="195" t="s">
        <v>5273</v>
      </c>
      <c r="C7743" s="198" t="s">
        <v>5033</v>
      </c>
      <c r="D7743" s="212" t="s">
        <v>5273</v>
      </c>
      <c r="E7743" s="269" t="s">
        <v>27</v>
      </c>
      <c r="F7743" s="195" t="s">
        <v>8012</v>
      </c>
      <c r="G7743" t="s">
        <v>8359</v>
      </c>
      <c r="H7743" s="195" t="str">
        <f>IFERROR(VLOOKUP(Table[[#This Row],[Activity Details of Assistance]],WHAT!E:F,2,FALSE),"")</f>
        <v># of FSM Site</v>
      </c>
      <c r="I7743" s="195"/>
      <c r="J7743">
        <v>8</v>
      </c>
      <c r="K7743" t="s">
        <v>8280</v>
      </c>
      <c r="L7743" s="306" t="s">
        <v>13</v>
      </c>
      <c r="M7743" t="s">
        <v>14</v>
      </c>
      <c r="N7743" t="s">
        <v>309</v>
      </c>
      <c r="O7743" t="s">
        <v>1606</v>
      </c>
      <c r="P7743" t="s">
        <v>6397</v>
      </c>
      <c r="Q7743" s="236">
        <v>44896</v>
      </c>
      <c r="R7743" s="236">
        <v>44896</v>
      </c>
      <c r="S7743" t="s">
        <v>8452</v>
      </c>
      <c r="T7743" s="196"/>
      <c r="U7743" s="196"/>
      <c r="V7743" s="196"/>
      <c r="W7743" s="196"/>
      <c r="X7743" s="222"/>
      <c r="Y7743" t="s">
        <v>8650</v>
      </c>
      <c r="Z7743">
        <v>1847456121</v>
      </c>
      <c r="AA7743" t="s">
        <v>8651</v>
      </c>
      <c r="AB7743" s="221" t="str">
        <f>_xlfn.IFNA(IF(Table[[#This Row],[Programme Partner]]&lt;&gt;Table[[#This Row],[Implementing Partner]],CONCATENATE(Table[[#This Row],[Programme Partner]],"-",Table[[#This Row],[Implementing Partner]]),Table[[#This Row],[Programme Partner]]),"")</f>
        <v>UNHCR-BRAC</v>
      </c>
    </row>
    <row r="7744" spans="1:28" ht="16.5" customHeight="1">
      <c r="A7744" s="183"/>
      <c r="B7744" s="195" t="s">
        <v>5273</v>
      </c>
      <c r="C7744" s="198" t="s">
        <v>5033</v>
      </c>
      <c r="D7744" s="212" t="s">
        <v>5273</v>
      </c>
      <c r="E7744" s="269" t="s">
        <v>27</v>
      </c>
      <c r="F7744" s="195" t="s">
        <v>8012</v>
      </c>
      <c r="G7744" t="s">
        <v>8372</v>
      </c>
      <c r="H7744" s="195" t="str">
        <f>IFERROR(VLOOKUP(Table[[#This Row],[Activity Details of Assistance]],WHAT!E:F,2,FALSE),"")</f>
        <v># of door</v>
      </c>
      <c r="I7744" s="195"/>
      <c r="J7744">
        <v>5</v>
      </c>
      <c r="K7744" t="s">
        <v>8280</v>
      </c>
      <c r="L7744" s="306" t="s">
        <v>13</v>
      </c>
      <c r="M7744" t="s">
        <v>14</v>
      </c>
      <c r="N7744" t="s">
        <v>309</v>
      </c>
      <c r="O7744" t="s">
        <v>1606</v>
      </c>
      <c r="P7744" t="s">
        <v>6397</v>
      </c>
      <c r="Q7744" s="236">
        <v>44896</v>
      </c>
      <c r="R7744" s="236">
        <v>44896</v>
      </c>
      <c r="S7744" t="s">
        <v>8452</v>
      </c>
      <c r="T7744" s="196"/>
      <c r="U7744" s="196"/>
      <c r="V7744" s="196"/>
      <c r="W7744" s="196"/>
      <c r="X7744" s="222"/>
      <c r="Y7744" t="s">
        <v>8650</v>
      </c>
      <c r="Z7744">
        <v>1847456121</v>
      </c>
      <c r="AA7744" t="s">
        <v>8651</v>
      </c>
      <c r="AB7744" s="221" t="str">
        <f>_xlfn.IFNA(IF(Table[[#This Row],[Programme Partner]]&lt;&gt;Table[[#This Row],[Implementing Partner]],CONCATENATE(Table[[#This Row],[Programme Partner]],"-",Table[[#This Row],[Implementing Partner]]),Table[[#This Row],[Programme Partner]]),"")</f>
        <v>UNHCR-BRAC</v>
      </c>
    </row>
    <row r="7745" spans="1:28" ht="16.5" customHeight="1">
      <c r="A7745" s="183"/>
      <c r="B7745" s="195" t="s">
        <v>5273</v>
      </c>
      <c r="C7745" s="198" t="s">
        <v>5033</v>
      </c>
      <c r="D7745" s="212" t="s">
        <v>5273</v>
      </c>
      <c r="E7745" s="269" t="s">
        <v>27</v>
      </c>
      <c r="F7745" s="195" t="s">
        <v>8012</v>
      </c>
      <c r="G7745" t="s">
        <v>8354</v>
      </c>
      <c r="H7745" s="195" t="str">
        <f>IFERROR(VLOOKUP(Table[[#This Row],[Activity Details of Assistance]],WHAT!E:F,2,FALSE),"")</f>
        <v># of door</v>
      </c>
      <c r="I7745" s="195"/>
      <c r="J7745">
        <v>5</v>
      </c>
      <c r="K7745" t="s">
        <v>8280</v>
      </c>
      <c r="L7745" s="306" t="s">
        <v>13</v>
      </c>
      <c r="M7745" t="s">
        <v>14</v>
      </c>
      <c r="N7745" t="s">
        <v>309</v>
      </c>
      <c r="O7745" t="s">
        <v>1606</v>
      </c>
      <c r="P7745" t="s">
        <v>6397</v>
      </c>
      <c r="Q7745" s="236">
        <v>44896</v>
      </c>
      <c r="R7745" s="236">
        <v>44896</v>
      </c>
      <c r="S7745" t="s">
        <v>8452</v>
      </c>
      <c r="T7745" s="196"/>
      <c r="U7745" s="196"/>
      <c r="V7745" s="196"/>
      <c r="W7745" s="196"/>
      <c r="X7745" s="222"/>
      <c r="Y7745" t="s">
        <v>8650</v>
      </c>
      <c r="Z7745">
        <v>1847456121</v>
      </c>
      <c r="AA7745" t="s">
        <v>8651</v>
      </c>
      <c r="AB7745" s="221" t="str">
        <f>_xlfn.IFNA(IF(Table[[#This Row],[Programme Partner]]&lt;&gt;Table[[#This Row],[Implementing Partner]],CONCATENATE(Table[[#This Row],[Programme Partner]],"-",Table[[#This Row],[Implementing Partner]]),Table[[#This Row],[Programme Partner]]),"")</f>
        <v>UNHCR-BRAC</v>
      </c>
    </row>
    <row r="7746" spans="1:28" ht="16.5" customHeight="1">
      <c r="A7746" s="183"/>
      <c r="B7746" s="195" t="s">
        <v>5273</v>
      </c>
      <c r="C7746" s="198" t="s">
        <v>5033</v>
      </c>
      <c r="D7746" s="212" t="s">
        <v>5273</v>
      </c>
      <c r="E7746" s="269" t="s">
        <v>27</v>
      </c>
      <c r="F7746" s="195" t="s">
        <v>8012</v>
      </c>
      <c r="G7746" t="s">
        <v>8586</v>
      </c>
      <c r="H7746" s="195" t="str">
        <f>IFERROR(VLOOKUP(Table[[#This Row],[Activity Details of Assistance]],WHAT!E:F,2,FALSE),"")</f>
        <v># of door</v>
      </c>
      <c r="I7746" s="195"/>
      <c r="J7746">
        <v>6</v>
      </c>
      <c r="K7746" t="s">
        <v>8280</v>
      </c>
      <c r="L7746" s="306" t="s">
        <v>13</v>
      </c>
      <c r="M7746" t="s">
        <v>14</v>
      </c>
      <c r="N7746" t="s">
        <v>309</v>
      </c>
      <c r="O7746" t="s">
        <v>1606</v>
      </c>
      <c r="P7746" t="s">
        <v>6397</v>
      </c>
      <c r="Q7746" s="236">
        <v>44896</v>
      </c>
      <c r="R7746" s="236">
        <v>44896</v>
      </c>
      <c r="S7746" t="s">
        <v>8452</v>
      </c>
      <c r="T7746" s="196"/>
      <c r="U7746" s="196"/>
      <c r="V7746" s="196"/>
      <c r="W7746" s="196"/>
      <c r="X7746" s="222"/>
      <c r="Y7746" t="s">
        <v>8650</v>
      </c>
      <c r="Z7746">
        <v>1847456121</v>
      </c>
      <c r="AA7746" t="s">
        <v>8651</v>
      </c>
      <c r="AB7746" s="221" t="str">
        <f>_xlfn.IFNA(IF(Table[[#This Row],[Programme Partner]]&lt;&gt;Table[[#This Row],[Implementing Partner]],CONCATENATE(Table[[#This Row],[Programme Partner]],"-",Table[[#This Row],[Implementing Partner]]),Table[[#This Row],[Programme Partner]]),"")</f>
        <v>UNHCR-BRAC</v>
      </c>
    </row>
    <row r="7747" spans="1:28" ht="16.5" customHeight="1">
      <c r="A7747" s="183"/>
      <c r="B7747" s="195" t="s">
        <v>5273</v>
      </c>
      <c r="C7747" s="198" t="s">
        <v>5033</v>
      </c>
      <c r="D7747" s="212" t="s">
        <v>5273</v>
      </c>
      <c r="E7747" s="269" t="s">
        <v>27</v>
      </c>
      <c r="F7747" s="195" t="s">
        <v>8012</v>
      </c>
      <c r="G7747" t="s">
        <v>8357</v>
      </c>
      <c r="H7747" s="195" t="str">
        <f>IFERROR(VLOOKUP(Table[[#This Row],[Activity Details of Assistance]],WHAT!E:F,2,FALSE),"")</f>
        <v># of door</v>
      </c>
      <c r="I7747" s="195"/>
      <c r="J7747">
        <v>314</v>
      </c>
      <c r="K7747" t="s">
        <v>8280</v>
      </c>
      <c r="L7747" s="306" t="s">
        <v>13</v>
      </c>
      <c r="M7747" t="s">
        <v>14</v>
      </c>
      <c r="N7747" t="s">
        <v>309</v>
      </c>
      <c r="O7747" t="s">
        <v>1606</v>
      </c>
      <c r="P7747" t="s">
        <v>6397</v>
      </c>
      <c r="Q7747" s="236">
        <v>44896</v>
      </c>
      <c r="R7747" s="236">
        <v>44896</v>
      </c>
      <c r="S7747" t="s">
        <v>8452</v>
      </c>
      <c r="T7747" s="196"/>
      <c r="U7747" s="196"/>
      <c r="V7747" s="196"/>
      <c r="W7747" s="196"/>
      <c r="X7747" s="222"/>
      <c r="Y7747" t="s">
        <v>8650</v>
      </c>
      <c r="Z7747">
        <v>1847456121</v>
      </c>
      <c r="AA7747" t="s">
        <v>8651</v>
      </c>
      <c r="AB7747" s="221" t="str">
        <f>_xlfn.IFNA(IF(Table[[#This Row],[Programme Partner]]&lt;&gt;Table[[#This Row],[Implementing Partner]],CONCATENATE(Table[[#This Row],[Programme Partner]],"-",Table[[#This Row],[Implementing Partner]]),Table[[#This Row],[Programme Partner]]),"")</f>
        <v>UNHCR-BRAC</v>
      </c>
    </row>
    <row r="7748" spans="1:28" ht="16.5" customHeight="1">
      <c r="A7748" s="183"/>
      <c r="B7748" s="195" t="s">
        <v>5273</v>
      </c>
      <c r="C7748" s="198" t="s">
        <v>5033</v>
      </c>
      <c r="D7748" s="212" t="s">
        <v>5273</v>
      </c>
      <c r="E7748" s="269" t="s">
        <v>27</v>
      </c>
      <c r="F7748" s="195" t="s">
        <v>8013</v>
      </c>
      <c r="G7748" t="s">
        <v>8313</v>
      </c>
      <c r="H7748" s="195" t="str">
        <f>IFERROR(VLOOKUP(Table[[#This Row],[Activity Details of Assistance]],WHAT!E:F,2,FALSE),"")</f>
        <v># of HP sessions at community level</v>
      </c>
      <c r="I7748" s="195"/>
      <c r="J7748">
        <v>1314</v>
      </c>
      <c r="K7748" t="s">
        <v>8280</v>
      </c>
      <c r="L7748" s="306" t="s">
        <v>13</v>
      </c>
      <c r="M7748" t="s">
        <v>14</v>
      </c>
      <c r="N7748" t="s">
        <v>309</v>
      </c>
      <c r="O7748" t="s">
        <v>1606</v>
      </c>
      <c r="P7748" t="s">
        <v>6397</v>
      </c>
      <c r="Q7748" s="236">
        <v>44896</v>
      </c>
      <c r="R7748" s="236">
        <v>44896</v>
      </c>
      <c r="S7748" t="s">
        <v>8452</v>
      </c>
      <c r="T7748" s="196"/>
      <c r="U7748" s="196"/>
      <c r="V7748" s="196"/>
      <c r="W7748" s="196"/>
      <c r="X7748" s="222"/>
      <c r="Y7748" t="s">
        <v>8650</v>
      </c>
      <c r="Z7748">
        <v>1847456121</v>
      </c>
      <c r="AA7748" t="s">
        <v>8651</v>
      </c>
      <c r="AB7748" s="221" t="str">
        <f>_xlfn.IFNA(IF(Table[[#This Row],[Programme Partner]]&lt;&gt;Table[[#This Row],[Implementing Partner]],CONCATENATE(Table[[#This Row],[Programme Partner]],"-",Table[[#This Row],[Implementing Partner]]),Table[[#This Row],[Programme Partner]]),"")</f>
        <v>UNHCR-BRAC</v>
      </c>
    </row>
    <row r="7749" spans="1:28" ht="16.5" customHeight="1">
      <c r="A7749" s="183"/>
      <c r="B7749" s="195" t="s">
        <v>5273</v>
      </c>
      <c r="C7749" s="198" t="s">
        <v>5033</v>
      </c>
      <c r="D7749" s="212" t="s">
        <v>5273</v>
      </c>
      <c r="E7749" s="269" t="s">
        <v>27</v>
      </c>
      <c r="F7749" s="195" t="s">
        <v>8013</v>
      </c>
      <c r="G7749" t="s">
        <v>8314</v>
      </c>
      <c r="H7749" s="195" t="str">
        <f>IFERROR(VLOOKUP(Table[[#This Row],[Activity Details of Assistance]],WHAT!E:F,2,FALSE),"")</f>
        <v># of HP sessions at HH level</v>
      </c>
      <c r="I7749" s="195"/>
      <c r="J7749">
        <v>2380</v>
      </c>
      <c r="K7749" t="s">
        <v>8280</v>
      </c>
      <c r="L7749" s="306" t="s">
        <v>13</v>
      </c>
      <c r="M7749" t="s">
        <v>14</v>
      </c>
      <c r="N7749" t="s">
        <v>309</v>
      </c>
      <c r="O7749" t="s">
        <v>1606</v>
      </c>
      <c r="P7749" t="s">
        <v>6397</v>
      </c>
      <c r="Q7749" s="236">
        <v>44896</v>
      </c>
      <c r="R7749" s="236">
        <v>44896</v>
      </c>
      <c r="S7749" t="s">
        <v>8452</v>
      </c>
      <c r="T7749" s="196"/>
      <c r="U7749" s="196"/>
      <c r="V7749" s="196"/>
      <c r="W7749" s="196"/>
      <c r="X7749" s="222"/>
      <c r="Y7749" t="s">
        <v>8650</v>
      </c>
      <c r="Z7749">
        <v>1847456121</v>
      </c>
      <c r="AA7749" t="s">
        <v>8651</v>
      </c>
      <c r="AB7749" s="221" t="str">
        <f>_xlfn.IFNA(IF(Table[[#This Row],[Programme Partner]]&lt;&gt;Table[[#This Row],[Implementing Partner]],CONCATENATE(Table[[#This Row],[Programme Partner]],"-",Table[[#This Row],[Implementing Partner]]),Table[[#This Row],[Programme Partner]]),"")</f>
        <v>UNHCR-BRAC</v>
      </c>
    </row>
    <row r="7750" spans="1:28" ht="16.5" customHeight="1">
      <c r="A7750" s="183"/>
      <c r="B7750" s="195" t="s">
        <v>5273</v>
      </c>
      <c r="C7750" s="198" t="s">
        <v>5033</v>
      </c>
      <c r="D7750" s="212" t="s">
        <v>5273</v>
      </c>
      <c r="E7750" s="269" t="s">
        <v>27</v>
      </c>
      <c r="F7750" s="195" t="s">
        <v>8014</v>
      </c>
      <c r="G7750" s="103" t="s">
        <v>8361</v>
      </c>
      <c r="H7750" s="195" t="str">
        <f>IFERROR(VLOOKUP(Table[[#This Row],[Activity Details of Assistance]],WHAT!E:F,2,FALSE),"")</f>
        <v># of plant</v>
      </c>
      <c r="I7750" s="195"/>
      <c r="J7750">
        <v>1</v>
      </c>
      <c r="K7750" t="s">
        <v>8280</v>
      </c>
      <c r="L7750" s="306" t="s">
        <v>13</v>
      </c>
      <c r="M7750" t="s">
        <v>14</v>
      </c>
      <c r="N7750" t="s">
        <v>309</v>
      </c>
      <c r="O7750" t="s">
        <v>1606</v>
      </c>
      <c r="P7750" t="s">
        <v>6397</v>
      </c>
      <c r="Q7750" s="236">
        <v>44896</v>
      </c>
      <c r="R7750" s="236">
        <v>44896</v>
      </c>
      <c r="S7750" t="s">
        <v>8452</v>
      </c>
      <c r="T7750" s="196"/>
      <c r="U7750" s="196"/>
      <c r="V7750" s="196"/>
      <c r="W7750" s="196"/>
      <c r="X7750" s="222"/>
      <c r="Y7750" t="s">
        <v>8650</v>
      </c>
      <c r="Z7750">
        <v>1847456121</v>
      </c>
      <c r="AA7750" t="s">
        <v>8651</v>
      </c>
      <c r="AB7750" s="221" t="str">
        <f>_xlfn.IFNA(IF(Table[[#This Row],[Programme Partner]]&lt;&gt;Table[[#This Row],[Implementing Partner]],CONCATENATE(Table[[#This Row],[Programme Partner]],"-",Table[[#This Row],[Implementing Partner]]),Table[[#This Row],[Programme Partner]]),"")</f>
        <v>UNHCR-BRAC</v>
      </c>
    </row>
    <row r="7751" spans="1:28" ht="16.5" customHeight="1">
      <c r="A7751" s="183"/>
      <c r="B7751" s="195" t="s">
        <v>5273</v>
      </c>
      <c r="C7751" s="198" t="s">
        <v>5033</v>
      </c>
      <c r="D7751" s="212" t="s">
        <v>5273</v>
      </c>
      <c r="E7751" s="269" t="s">
        <v>27</v>
      </c>
      <c r="F7751" s="195" t="s">
        <v>8012</v>
      </c>
      <c r="G7751" t="s">
        <v>8370</v>
      </c>
      <c r="H7751" s="195" t="str">
        <f>IFERROR(VLOOKUP(Table[[#This Row],[Activity Details of Assistance]],WHAT!E:F,2,FALSE),"")</f>
        <v xml:space="preserve"># of door </v>
      </c>
      <c r="I7751" s="195"/>
      <c r="J7751">
        <v>28</v>
      </c>
      <c r="K7751" t="s">
        <v>8280</v>
      </c>
      <c r="L7751" s="306" t="s">
        <v>13</v>
      </c>
      <c r="M7751" t="s">
        <v>14</v>
      </c>
      <c r="N7751" t="s">
        <v>309</v>
      </c>
      <c r="O7751" t="s">
        <v>1606</v>
      </c>
      <c r="P7751" t="s">
        <v>6479</v>
      </c>
      <c r="Q7751" s="236">
        <v>44896</v>
      </c>
      <c r="R7751" s="236">
        <v>44896</v>
      </c>
      <c r="S7751" t="s">
        <v>8452</v>
      </c>
      <c r="T7751" s="196"/>
      <c r="U7751" s="196"/>
      <c r="V7751" s="196"/>
      <c r="W7751" s="196"/>
      <c r="X7751" s="222"/>
      <c r="Y7751" t="s">
        <v>8650</v>
      </c>
      <c r="Z7751">
        <v>1847456121</v>
      </c>
      <c r="AA7751" t="s">
        <v>8651</v>
      </c>
      <c r="AB7751" s="221" t="str">
        <f>_xlfn.IFNA(IF(Table[[#This Row],[Programme Partner]]&lt;&gt;Table[[#This Row],[Implementing Partner]],CONCATENATE(Table[[#This Row],[Programme Partner]],"-",Table[[#This Row],[Implementing Partner]]),Table[[#This Row],[Programme Partner]]),"")</f>
        <v>UNHCR-BRAC</v>
      </c>
    </row>
    <row r="7752" spans="1:28" ht="16.5" customHeight="1">
      <c r="A7752" s="183"/>
      <c r="B7752" s="195" t="s">
        <v>5273</v>
      </c>
      <c r="C7752" s="198" t="s">
        <v>5033</v>
      </c>
      <c r="D7752" s="212" t="s">
        <v>5273</v>
      </c>
      <c r="E7752" s="269" t="s">
        <v>27</v>
      </c>
      <c r="F7752" s="195" t="s">
        <v>8012</v>
      </c>
      <c r="G7752" t="s">
        <v>8372</v>
      </c>
      <c r="H7752" s="195" t="str">
        <f>IFERROR(VLOOKUP(Table[[#This Row],[Activity Details of Assistance]],WHAT!E:F,2,FALSE),"")</f>
        <v># of door</v>
      </c>
      <c r="I7752" s="195"/>
      <c r="J7752">
        <v>14</v>
      </c>
      <c r="K7752" t="s">
        <v>8280</v>
      </c>
      <c r="L7752" s="306" t="s">
        <v>13</v>
      </c>
      <c r="M7752" t="s">
        <v>14</v>
      </c>
      <c r="N7752" t="s">
        <v>309</v>
      </c>
      <c r="O7752" t="s">
        <v>1606</v>
      </c>
      <c r="P7752" t="s">
        <v>6479</v>
      </c>
      <c r="Q7752" s="236">
        <v>44896</v>
      </c>
      <c r="R7752" s="236">
        <v>44896</v>
      </c>
      <c r="S7752" t="s">
        <v>8452</v>
      </c>
      <c r="T7752" s="196"/>
      <c r="U7752" s="196"/>
      <c r="V7752" s="196"/>
      <c r="W7752" s="196"/>
      <c r="X7752" s="222"/>
      <c r="Y7752" t="s">
        <v>8650</v>
      </c>
      <c r="Z7752">
        <v>1847456121</v>
      </c>
      <c r="AA7752" t="s">
        <v>8651</v>
      </c>
      <c r="AB7752" s="221" t="str">
        <f>_xlfn.IFNA(IF(Table[[#This Row],[Programme Partner]]&lt;&gt;Table[[#This Row],[Implementing Partner]],CONCATENATE(Table[[#This Row],[Programme Partner]],"-",Table[[#This Row],[Implementing Partner]]),Table[[#This Row],[Programme Partner]]),"")</f>
        <v>UNHCR-BRAC</v>
      </c>
    </row>
    <row r="7753" spans="1:28" ht="16.5" customHeight="1">
      <c r="A7753" s="183"/>
      <c r="B7753" s="195" t="s">
        <v>5273</v>
      </c>
      <c r="C7753" s="198" t="s">
        <v>5033</v>
      </c>
      <c r="D7753" s="212" t="s">
        <v>5273</v>
      </c>
      <c r="E7753" s="269" t="s">
        <v>27</v>
      </c>
      <c r="F7753" s="195" t="s">
        <v>8012</v>
      </c>
      <c r="G7753" t="s">
        <v>8354</v>
      </c>
      <c r="H7753" s="195" t="str">
        <f>IFERROR(VLOOKUP(Table[[#This Row],[Activity Details of Assistance]],WHAT!E:F,2,FALSE),"")</f>
        <v># of door</v>
      </c>
      <c r="I7753" s="195"/>
      <c r="J7753">
        <v>13</v>
      </c>
      <c r="K7753" t="s">
        <v>8280</v>
      </c>
      <c r="L7753" s="306" t="s">
        <v>13</v>
      </c>
      <c r="M7753" t="s">
        <v>14</v>
      </c>
      <c r="N7753" t="s">
        <v>309</v>
      </c>
      <c r="O7753" t="s">
        <v>1606</v>
      </c>
      <c r="P7753" t="s">
        <v>6479</v>
      </c>
      <c r="Q7753" s="236">
        <v>44896</v>
      </c>
      <c r="R7753" s="236">
        <v>44896</v>
      </c>
      <c r="S7753" t="s">
        <v>8452</v>
      </c>
      <c r="T7753" s="196"/>
      <c r="U7753" s="196"/>
      <c r="V7753" s="196"/>
      <c r="W7753" s="196"/>
      <c r="X7753" s="222"/>
      <c r="Y7753" t="s">
        <v>8650</v>
      </c>
      <c r="Z7753">
        <v>1847456121</v>
      </c>
      <c r="AA7753" t="s">
        <v>8651</v>
      </c>
      <c r="AB7753" s="221" t="str">
        <f>_xlfn.IFNA(IF(Table[[#This Row],[Programme Partner]]&lt;&gt;Table[[#This Row],[Implementing Partner]],CONCATENATE(Table[[#This Row],[Programme Partner]],"-",Table[[#This Row],[Implementing Partner]]),Table[[#This Row],[Programme Partner]]),"")</f>
        <v>UNHCR-BRAC</v>
      </c>
    </row>
    <row r="7754" spans="1:28" ht="16.5" customHeight="1">
      <c r="A7754" s="183"/>
      <c r="B7754" s="195" t="s">
        <v>5273</v>
      </c>
      <c r="C7754" s="198" t="s">
        <v>5033</v>
      </c>
      <c r="D7754" s="212" t="s">
        <v>5273</v>
      </c>
      <c r="E7754" s="269" t="s">
        <v>27</v>
      </c>
      <c r="F7754" s="195" t="s">
        <v>8012</v>
      </c>
      <c r="G7754" t="s">
        <v>8586</v>
      </c>
      <c r="H7754" s="195" t="str">
        <f>IFERROR(VLOOKUP(Table[[#This Row],[Activity Details of Assistance]],WHAT!E:F,2,FALSE),"")</f>
        <v># of door</v>
      </c>
      <c r="I7754" s="195"/>
      <c r="J7754">
        <v>2</v>
      </c>
      <c r="K7754" t="s">
        <v>8280</v>
      </c>
      <c r="L7754" s="306" t="s">
        <v>13</v>
      </c>
      <c r="M7754" t="s">
        <v>14</v>
      </c>
      <c r="N7754" t="s">
        <v>309</v>
      </c>
      <c r="O7754" t="s">
        <v>1606</v>
      </c>
      <c r="P7754" t="s">
        <v>6479</v>
      </c>
      <c r="Q7754" s="236">
        <v>44896</v>
      </c>
      <c r="R7754" s="236">
        <v>44896</v>
      </c>
      <c r="S7754" t="s">
        <v>8452</v>
      </c>
      <c r="T7754" s="196"/>
      <c r="U7754" s="196"/>
      <c r="V7754" s="196"/>
      <c r="W7754" s="196"/>
      <c r="X7754" s="222"/>
      <c r="Y7754" t="s">
        <v>8650</v>
      </c>
      <c r="Z7754">
        <v>1847456121</v>
      </c>
      <c r="AA7754" t="s">
        <v>8651</v>
      </c>
      <c r="AB7754" s="221" t="str">
        <f>_xlfn.IFNA(IF(Table[[#This Row],[Programme Partner]]&lt;&gt;Table[[#This Row],[Implementing Partner]],CONCATENATE(Table[[#This Row],[Programme Partner]],"-",Table[[#This Row],[Implementing Partner]]),Table[[#This Row],[Programme Partner]]),"")</f>
        <v>UNHCR-BRAC</v>
      </c>
    </row>
    <row r="7755" spans="1:28" ht="16.5" customHeight="1">
      <c r="A7755" s="183"/>
      <c r="B7755" s="195" t="s">
        <v>5273</v>
      </c>
      <c r="C7755" s="198" t="s">
        <v>5033</v>
      </c>
      <c r="D7755" s="212" t="s">
        <v>5273</v>
      </c>
      <c r="E7755" s="269" t="s">
        <v>27</v>
      </c>
      <c r="F7755" s="195" t="s">
        <v>8011</v>
      </c>
      <c r="G7755" t="s">
        <v>8584</v>
      </c>
      <c r="H7755" s="195" t="str">
        <f>IFERROR(VLOOKUP(Table[[#This Row],[Activity Details of Assistance]],WHAT!E:F,2,FALSE),"")</f>
        <v># of tube well</v>
      </c>
      <c r="I7755" s="195"/>
      <c r="J7755">
        <v>90</v>
      </c>
      <c r="K7755" t="s">
        <v>8280</v>
      </c>
      <c r="L7755" s="306" t="s">
        <v>13</v>
      </c>
      <c r="M7755" t="s">
        <v>14</v>
      </c>
      <c r="N7755" t="s">
        <v>309</v>
      </c>
      <c r="O7755" t="s">
        <v>1606</v>
      </c>
      <c r="P7755" t="s">
        <v>6385</v>
      </c>
      <c r="Q7755" s="236">
        <v>44896</v>
      </c>
      <c r="R7755" s="236">
        <v>44896</v>
      </c>
      <c r="S7755" t="s">
        <v>8452</v>
      </c>
      <c r="T7755" s="196"/>
      <c r="U7755" s="196"/>
      <c r="V7755" s="196"/>
      <c r="W7755" s="196"/>
      <c r="X7755" s="222"/>
      <c r="Y7755" t="s">
        <v>8650</v>
      </c>
      <c r="Z7755">
        <v>1847456121</v>
      </c>
      <c r="AA7755" t="s">
        <v>8651</v>
      </c>
      <c r="AB7755" s="221" t="str">
        <f>_xlfn.IFNA(IF(Table[[#This Row],[Programme Partner]]&lt;&gt;Table[[#This Row],[Implementing Partner]],CONCATENATE(Table[[#This Row],[Programme Partner]],"-",Table[[#This Row],[Implementing Partner]]),Table[[#This Row],[Programme Partner]]),"")</f>
        <v>UNHCR-BRAC</v>
      </c>
    </row>
    <row r="7756" spans="1:28" ht="16.5" customHeight="1">
      <c r="A7756" s="183"/>
      <c r="B7756" s="195" t="s">
        <v>5273</v>
      </c>
      <c r="C7756" s="198" t="s">
        <v>5033</v>
      </c>
      <c r="D7756" s="212" t="s">
        <v>5273</v>
      </c>
      <c r="E7756" s="269" t="s">
        <v>27</v>
      </c>
      <c r="F7756" s="195" t="s">
        <v>8011</v>
      </c>
      <c r="G7756" t="s">
        <v>8355</v>
      </c>
      <c r="H7756" s="195" t="str">
        <f>IFERROR(VLOOKUP(Table[[#This Row],[Activity Details of Assistance]],WHAT!E:F,2,FALSE),"")</f>
        <v># of water network</v>
      </c>
      <c r="I7756" s="195"/>
      <c r="J7756">
        <v>2</v>
      </c>
      <c r="K7756" t="s">
        <v>8280</v>
      </c>
      <c r="L7756" s="306" t="s">
        <v>13</v>
      </c>
      <c r="M7756" t="s">
        <v>14</v>
      </c>
      <c r="N7756" t="s">
        <v>309</v>
      </c>
      <c r="O7756" t="s">
        <v>1606</v>
      </c>
      <c r="P7756" t="s">
        <v>6385</v>
      </c>
      <c r="Q7756" s="236">
        <v>44896</v>
      </c>
      <c r="R7756" s="236">
        <v>44896</v>
      </c>
      <c r="S7756" t="s">
        <v>8452</v>
      </c>
      <c r="T7756" s="196"/>
      <c r="U7756" s="196"/>
      <c r="V7756" s="196"/>
      <c r="W7756" s="196"/>
      <c r="X7756" s="222"/>
      <c r="Y7756" t="s">
        <v>8650</v>
      </c>
      <c r="Z7756">
        <v>1847456121</v>
      </c>
      <c r="AA7756" t="s">
        <v>8651</v>
      </c>
      <c r="AB7756" s="221" t="str">
        <f>_xlfn.IFNA(IF(Table[[#This Row],[Programme Partner]]&lt;&gt;Table[[#This Row],[Implementing Partner]],CONCATENATE(Table[[#This Row],[Programme Partner]],"-",Table[[#This Row],[Implementing Partner]]),Table[[#This Row],[Programme Partner]]),"")</f>
        <v>UNHCR-BRAC</v>
      </c>
    </row>
    <row r="7757" spans="1:28" ht="16.5" customHeight="1">
      <c r="A7757" s="183"/>
      <c r="B7757" s="195" t="s">
        <v>5273</v>
      </c>
      <c r="C7757" s="198" t="s">
        <v>5033</v>
      </c>
      <c r="D7757" s="212" t="s">
        <v>5273</v>
      </c>
      <c r="E7757" s="269" t="s">
        <v>27</v>
      </c>
      <c r="F7757" s="195" t="s">
        <v>8012</v>
      </c>
      <c r="G7757" t="s">
        <v>8370</v>
      </c>
      <c r="H7757" s="195" t="str">
        <f>IFERROR(VLOOKUP(Table[[#This Row],[Activity Details of Assistance]],WHAT!E:F,2,FALSE),"")</f>
        <v xml:space="preserve"># of door </v>
      </c>
      <c r="I7757" s="195"/>
      <c r="J7757">
        <v>91</v>
      </c>
      <c r="K7757" t="s">
        <v>8280</v>
      </c>
      <c r="L7757" s="306" t="s">
        <v>13</v>
      </c>
      <c r="M7757" t="s">
        <v>14</v>
      </c>
      <c r="N7757" t="s">
        <v>309</v>
      </c>
      <c r="O7757" t="s">
        <v>1606</v>
      </c>
      <c r="P7757" t="s">
        <v>6385</v>
      </c>
      <c r="Q7757" s="236">
        <v>44896</v>
      </c>
      <c r="R7757" s="236">
        <v>44896</v>
      </c>
      <c r="S7757" t="s">
        <v>8452</v>
      </c>
      <c r="T7757" s="196"/>
      <c r="U7757" s="196"/>
      <c r="V7757" s="196"/>
      <c r="W7757" s="196"/>
      <c r="X7757" s="222"/>
      <c r="Y7757" t="s">
        <v>8650</v>
      </c>
      <c r="Z7757">
        <v>1847456121</v>
      </c>
      <c r="AA7757" t="s">
        <v>8651</v>
      </c>
      <c r="AB7757" s="221" t="str">
        <f>_xlfn.IFNA(IF(Table[[#This Row],[Programme Partner]]&lt;&gt;Table[[#This Row],[Implementing Partner]],CONCATENATE(Table[[#This Row],[Programme Partner]],"-",Table[[#This Row],[Implementing Partner]]),Table[[#This Row],[Programme Partner]]),"")</f>
        <v>UNHCR-BRAC</v>
      </c>
    </row>
    <row r="7758" spans="1:28" ht="16.5" customHeight="1">
      <c r="A7758" s="183"/>
      <c r="B7758" s="195" t="s">
        <v>5273</v>
      </c>
      <c r="C7758" s="198" t="s">
        <v>5033</v>
      </c>
      <c r="D7758" s="212" t="s">
        <v>5273</v>
      </c>
      <c r="E7758" s="269" t="s">
        <v>27</v>
      </c>
      <c r="F7758" s="195" t="s">
        <v>8012</v>
      </c>
      <c r="G7758" t="s">
        <v>8366</v>
      </c>
      <c r="H7758" s="195" t="str">
        <f>IFERROR(VLOOKUP(Table[[#This Row],[Activity Details of Assistance]],WHAT!E:F,2,FALSE),"")</f>
        <v xml:space="preserve"># of door </v>
      </c>
      <c r="I7758" s="195"/>
      <c r="J7758">
        <v>47</v>
      </c>
      <c r="K7758" t="s">
        <v>8280</v>
      </c>
      <c r="L7758" s="306" t="s">
        <v>13</v>
      </c>
      <c r="M7758" t="s">
        <v>14</v>
      </c>
      <c r="N7758" t="s">
        <v>309</v>
      </c>
      <c r="O7758" t="s">
        <v>1606</v>
      </c>
      <c r="P7758" t="s">
        <v>6385</v>
      </c>
      <c r="Q7758" s="236">
        <v>44896</v>
      </c>
      <c r="R7758" s="236">
        <v>44896</v>
      </c>
      <c r="S7758" t="s">
        <v>8452</v>
      </c>
      <c r="T7758" s="196"/>
      <c r="U7758" s="196"/>
      <c r="V7758" s="196"/>
      <c r="W7758" s="196"/>
      <c r="X7758" s="222"/>
      <c r="Y7758" t="s">
        <v>8650</v>
      </c>
      <c r="Z7758">
        <v>1847456121</v>
      </c>
      <c r="AA7758" t="s">
        <v>8651</v>
      </c>
      <c r="AB7758" s="221" t="str">
        <f>_xlfn.IFNA(IF(Table[[#This Row],[Programme Partner]]&lt;&gt;Table[[#This Row],[Implementing Partner]],CONCATENATE(Table[[#This Row],[Programme Partner]],"-",Table[[#This Row],[Implementing Partner]]),Table[[#This Row],[Programme Partner]]),"")</f>
        <v>UNHCR-BRAC</v>
      </c>
    </row>
    <row r="7759" spans="1:28" ht="16.5" customHeight="1">
      <c r="A7759" s="183"/>
      <c r="B7759" s="195" t="s">
        <v>5273</v>
      </c>
      <c r="C7759" s="198" t="s">
        <v>5033</v>
      </c>
      <c r="D7759" s="212" t="s">
        <v>5273</v>
      </c>
      <c r="E7759" s="269" t="s">
        <v>27</v>
      </c>
      <c r="F7759" s="195" t="s">
        <v>8012</v>
      </c>
      <c r="G7759" t="s">
        <v>8585</v>
      </c>
      <c r="H7759" s="195" t="str">
        <f>IFERROR(VLOOKUP(Table[[#This Row],[Activity Details of Assistance]],WHAT!E:F,2,FALSE),"")</f>
        <v xml:space="preserve"># of door </v>
      </c>
      <c r="I7759" s="195"/>
      <c r="J7759">
        <v>7</v>
      </c>
      <c r="K7759" t="s">
        <v>8280</v>
      </c>
      <c r="L7759" s="306" t="s">
        <v>13</v>
      </c>
      <c r="M7759" t="s">
        <v>14</v>
      </c>
      <c r="N7759" t="s">
        <v>309</v>
      </c>
      <c r="O7759" t="s">
        <v>1606</v>
      </c>
      <c r="P7759" t="s">
        <v>6385</v>
      </c>
      <c r="Q7759" s="236">
        <v>44896</v>
      </c>
      <c r="R7759" s="236">
        <v>44896</v>
      </c>
      <c r="S7759" t="s">
        <v>8452</v>
      </c>
      <c r="T7759" s="196"/>
      <c r="U7759" s="196"/>
      <c r="V7759" s="196"/>
      <c r="W7759" s="196"/>
      <c r="X7759" s="222"/>
      <c r="Y7759" t="s">
        <v>8650</v>
      </c>
      <c r="Z7759">
        <v>1847456121</v>
      </c>
      <c r="AA7759" t="s">
        <v>8651</v>
      </c>
      <c r="AB7759" s="221" t="str">
        <f>_xlfn.IFNA(IF(Table[[#This Row],[Programme Partner]]&lt;&gt;Table[[#This Row],[Implementing Partner]],CONCATENATE(Table[[#This Row],[Programme Partner]],"-",Table[[#This Row],[Implementing Partner]]),Table[[#This Row],[Programme Partner]]),"")</f>
        <v>UNHCR-BRAC</v>
      </c>
    </row>
    <row r="7760" spans="1:28" ht="16.5" customHeight="1">
      <c r="A7760" s="183"/>
      <c r="B7760" s="195" t="s">
        <v>5273</v>
      </c>
      <c r="C7760" s="198" t="s">
        <v>5033</v>
      </c>
      <c r="D7760" s="212" t="s">
        <v>5273</v>
      </c>
      <c r="E7760" s="269" t="s">
        <v>27</v>
      </c>
      <c r="F7760" s="195" t="s">
        <v>8012</v>
      </c>
      <c r="G7760" t="s">
        <v>8372</v>
      </c>
      <c r="H7760" s="195" t="str">
        <f>IFERROR(VLOOKUP(Table[[#This Row],[Activity Details of Assistance]],WHAT!E:F,2,FALSE),"")</f>
        <v># of door</v>
      </c>
      <c r="I7760" s="195"/>
      <c r="J7760">
        <v>70</v>
      </c>
      <c r="K7760" t="s">
        <v>8280</v>
      </c>
      <c r="L7760" s="306" t="s">
        <v>13</v>
      </c>
      <c r="M7760" t="s">
        <v>14</v>
      </c>
      <c r="N7760" t="s">
        <v>309</v>
      </c>
      <c r="O7760" t="s">
        <v>1606</v>
      </c>
      <c r="P7760" t="s">
        <v>6385</v>
      </c>
      <c r="Q7760" s="236">
        <v>44896</v>
      </c>
      <c r="R7760" s="236">
        <v>44896</v>
      </c>
      <c r="S7760" t="s">
        <v>8452</v>
      </c>
      <c r="T7760" s="196"/>
      <c r="U7760" s="196"/>
      <c r="V7760" s="196"/>
      <c r="W7760" s="196"/>
      <c r="X7760" s="222"/>
      <c r="Y7760" t="s">
        <v>8650</v>
      </c>
      <c r="Z7760">
        <v>1847456121</v>
      </c>
      <c r="AA7760" t="s">
        <v>8651</v>
      </c>
      <c r="AB7760" s="221" t="str">
        <f>_xlfn.IFNA(IF(Table[[#This Row],[Programme Partner]]&lt;&gt;Table[[#This Row],[Implementing Partner]],CONCATENATE(Table[[#This Row],[Programme Partner]],"-",Table[[#This Row],[Implementing Partner]]),Table[[#This Row],[Programme Partner]]),"")</f>
        <v>UNHCR-BRAC</v>
      </c>
    </row>
    <row r="7761" spans="1:28" ht="16.5" customHeight="1">
      <c r="A7761" s="183"/>
      <c r="B7761" s="195" t="s">
        <v>5273</v>
      </c>
      <c r="C7761" s="198" t="s">
        <v>5033</v>
      </c>
      <c r="D7761" s="212" t="s">
        <v>5273</v>
      </c>
      <c r="E7761" s="269" t="s">
        <v>27</v>
      </c>
      <c r="F7761" s="195" t="s">
        <v>8012</v>
      </c>
      <c r="G7761" t="s">
        <v>8354</v>
      </c>
      <c r="H7761" s="195" t="str">
        <f>IFERROR(VLOOKUP(Table[[#This Row],[Activity Details of Assistance]],WHAT!E:F,2,FALSE),"")</f>
        <v># of door</v>
      </c>
      <c r="I7761" s="195"/>
      <c r="J7761">
        <v>69</v>
      </c>
      <c r="K7761" t="s">
        <v>8280</v>
      </c>
      <c r="L7761" s="306" t="s">
        <v>13</v>
      </c>
      <c r="M7761" t="s">
        <v>14</v>
      </c>
      <c r="N7761" t="s">
        <v>309</v>
      </c>
      <c r="O7761" t="s">
        <v>1606</v>
      </c>
      <c r="P7761" t="s">
        <v>6385</v>
      </c>
      <c r="Q7761" s="236">
        <v>44896</v>
      </c>
      <c r="R7761" s="236">
        <v>44896</v>
      </c>
      <c r="S7761" t="s">
        <v>8452</v>
      </c>
      <c r="T7761" s="196"/>
      <c r="U7761" s="196"/>
      <c r="V7761" s="196"/>
      <c r="W7761" s="196"/>
      <c r="X7761" s="222"/>
      <c r="Y7761" t="s">
        <v>8650</v>
      </c>
      <c r="Z7761">
        <v>1847456121</v>
      </c>
      <c r="AA7761" t="s">
        <v>8651</v>
      </c>
      <c r="AB7761" s="221" t="str">
        <f>_xlfn.IFNA(IF(Table[[#This Row],[Programme Partner]]&lt;&gt;Table[[#This Row],[Implementing Partner]],CONCATENATE(Table[[#This Row],[Programme Partner]],"-",Table[[#This Row],[Implementing Partner]]),Table[[#This Row],[Programme Partner]]),"")</f>
        <v>UNHCR-BRAC</v>
      </c>
    </row>
    <row r="7762" spans="1:28" ht="16.5" customHeight="1">
      <c r="A7762" s="183"/>
      <c r="B7762" s="195" t="s">
        <v>5273</v>
      </c>
      <c r="C7762" s="198" t="s">
        <v>5033</v>
      </c>
      <c r="D7762" s="212" t="s">
        <v>5273</v>
      </c>
      <c r="E7762" s="269" t="s">
        <v>27</v>
      </c>
      <c r="F7762" s="195" t="s">
        <v>8012</v>
      </c>
      <c r="G7762" t="s">
        <v>8367</v>
      </c>
      <c r="H7762" s="195" t="str">
        <f>IFERROR(VLOOKUP(Table[[#This Row],[Activity Details of Assistance]],WHAT!E:F,2,FALSE),"")</f>
        <v># of door</v>
      </c>
      <c r="I7762" s="195"/>
      <c r="J7762">
        <v>123</v>
      </c>
      <c r="K7762" t="s">
        <v>8280</v>
      </c>
      <c r="L7762" s="306" t="s">
        <v>13</v>
      </c>
      <c r="M7762" t="s">
        <v>14</v>
      </c>
      <c r="N7762" t="s">
        <v>309</v>
      </c>
      <c r="O7762" t="s">
        <v>1606</v>
      </c>
      <c r="P7762" t="s">
        <v>6385</v>
      </c>
      <c r="Q7762" s="236">
        <v>44896</v>
      </c>
      <c r="R7762" s="236">
        <v>44896</v>
      </c>
      <c r="S7762" t="s">
        <v>8452</v>
      </c>
      <c r="T7762" s="196"/>
      <c r="U7762" s="196"/>
      <c r="V7762" s="196"/>
      <c r="W7762" s="196"/>
      <c r="X7762" s="222"/>
      <c r="Y7762" t="s">
        <v>8650</v>
      </c>
      <c r="Z7762">
        <v>1847456121</v>
      </c>
      <c r="AA7762" t="s">
        <v>8651</v>
      </c>
      <c r="AB7762" s="221" t="str">
        <f>_xlfn.IFNA(IF(Table[[#This Row],[Programme Partner]]&lt;&gt;Table[[#This Row],[Implementing Partner]],CONCATENATE(Table[[#This Row],[Programme Partner]],"-",Table[[#This Row],[Implementing Partner]]),Table[[#This Row],[Programme Partner]]),"")</f>
        <v>UNHCR-BRAC</v>
      </c>
    </row>
    <row r="7763" spans="1:28" ht="16.5" customHeight="1">
      <c r="A7763" s="183"/>
      <c r="B7763" s="195" t="s">
        <v>5273</v>
      </c>
      <c r="C7763" s="198" t="s">
        <v>5033</v>
      </c>
      <c r="D7763" s="212" t="s">
        <v>5273</v>
      </c>
      <c r="E7763" s="269" t="s">
        <v>27</v>
      </c>
      <c r="F7763" s="195" t="s">
        <v>8012</v>
      </c>
      <c r="G7763" t="s">
        <v>8586</v>
      </c>
      <c r="H7763" s="195" t="str">
        <f>IFERROR(VLOOKUP(Table[[#This Row],[Activity Details of Assistance]],WHAT!E:F,2,FALSE),"")</f>
        <v># of door</v>
      </c>
      <c r="I7763" s="195"/>
      <c r="J7763">
        <v>29</v>
      </c>
      <c r="K7763" t="s">
        <v>8280</v>
      </c>
      <c r="L7763" s="306" t="s">
        <v>13</v>
      </c>
      <c r="M7763" t="s">
        <v>14</v>
      </c>
      <c r="N7763" t="s">
        <v>309</v>
      </c>
      <c r="O7763" t="s">
        <v>1606</v>
      </c>
      <c r="P7763" t="s">
        <v>6385</v>
      </c>
      <c r="Q7763" s="236">
        <v>44896</v>
      </c>
      <c r="R7763" s="236">
        <v>44896</v>
      </c>
      <c r="S7763" t="s">
        <v>8452</v>
      </c>
      <c r="T7763" s="196"/>
      <c r="U7763" s="196"/>
      <c r="V7763" s="196"/>
      <c r="W7763" s="196"/>
      <c r="X7763" s="222"/>
      <c r="Y7763" t="s">
        <v>8650</v>
      </c>
      <c r="Z7763">
        <v>1847456121</v>
      </c>
      <c r="AA7763" t="s">
        <v>8651</v>
      </c>
      <c r="AB7763" s="221" t="str">
        <f>_xlfn.IFNA(IF(Table[[#This Row],[Programme Partner]]&lt;&gt;Table[[#This Row],[Implementing Partner]],CONCATENATE(Table[[#This Row],[Programme Partner]],"-",Table[[#This Row],[Implementing Partner]]),Table[[#This Row],[Programme Partner]]),"")</f>
        <v>UNHCR-BRAC</v>
      </c>
    </row>
    <row r="7764" spans="1:28" ht="16.5" customHeight="1">
      <c r="A7764" s="183"/>
      <c r="B7764" s="195" t="s">
        <v>5273</v>
      </c>
      <c r="C7764" s="198" t="s">
        <v>5033</v>
      </c>
      <c r="D7764" s="212" t="s">
        <v>5273</v>
      </c>
      <c r="E7764" s="269" t="s">
        <v>27</v>
      </c>
      <c r="F7764" s="195" t="s">
        <v>8012</v>
      </c>
      <c r="G7764" t="s">
        <v>8357</v>
      </c>
      <c r="H7764" s="195" t="str">
        <f>IFERROR(VLOOKUP(Table[[#This Row],[Activity Details of Assistance]],WHAT!E:F,2,FALSE),"")</f>
        <v># of door</v>
      </c>
      <c r="I7764" s="195"/>
      <c r="J7764">
        <v>495</v>
      </c>
      <c r="K7764" t="s">
        <v>8280</v>
      </c>
      <c r="L7764" s="306" t="s">
        <v>13</v>
      </c>
      <c r="M7764" t="s">
        <v>14</v>
      </c>
      <c r="N7764" t="s">
        <v>309</v>
      </c>
      <c r="O7764" t="s">
        <v>1606</v>
      </c>
      <c r="P7764" t="s">
        <v>6385</v>
      </c>
      <c r="Q7764" s="236">
        <v>44896</v>
      </c>
      <c r="R7764" s="236">
        <v>44896</v>
      </c>
      <c r="S7764" t="s">
        <v>8452</v>
      </c>
      <c r="T7764" s="196"/>
      <c r="U7764" s="196"/>
      <c r="V7764" s="196"/>
      <c r="W7764" s="196"/>
      <c r="X7764" s="222"/>
      <c r="Y7764" t="s">
        <v>8650</v>
      </c>
      <c r="Z7764">
        <v>1847456121</v>
      </c>
      <c r="AA7764" t="s">
        <v>8651</v>
      </c>
      <c r="AB7764" s="221" t="str">
        <f>_xlfn.IFNA(IF(Table[[#This Row],[Programme Partner]]&lt;&gt;Table[[#This Row],[Implementing Partner]],CONCATENATE(Table[[#This Row],[Programme Partner]],"-",Table[[#This Row],[Implementing Partner]]),Table[[#This Row],[Programme Partner]]),"")</f>
        <v>UNHCR-BRAC</v>
      </c>
    </row>
    <row r="7765" spans="1:28" ht="16.5" customHeight="1">
      <c r="A7765" s="183"/>
      <c r="B7765" s="195" t="s">
        <v>5273</v>
      </c>
      <c r="C7765" s="198" t="s">
        <v>5033</v>
      </c>
      <c r="D7765" s="212" t="s">
        <v>5273</v>
      </c>
      <c r="E7765" s="269" t="s">
        <v>27</v>
      </c>
      <c r="F7765" s="195" t="s">
        <v>8013</v>
      </c>
      <c r="G7765" t="s">
        <v>8313</v>
      </c>
      <c r="H7765" s="195" t="str">
        <f>IFERROR(VLOOKUP(Table[[#This Row],[Activity Details of Assistance]],WHAT!E:F,2,FALSE),"")</f>
        <v># of HP sessions at community level</v>
      </c>
      <c r="I7765" s="195"/>
      <c r="J7765">
        <v>2089</v>
      </c>
      <c r="K7765" t="s">
        <v>8280</v>
      </c>
      <c r="L7765" s="306" t="s">
        <v>13</v>
      </c>
      <c r="M7765" t="s">
        <v>14</v>
      </c>
      <c r="N7765" t="s">
        <v>309</v>
      </c>
      <c r="O7765" t="s">
        <v>1606</v>
      </c>
      <c r="P7765" t="s">
        <v>6385</v>
      </c>
      <c r="Q7765" s="236">
        <v>44896</v>
      </c>
      <c r="R7765" s="236">
        <v>44896</v>
      </c>
      <c r="S7765" t="s">
        <v>8452</v>
      </c>
      <c r="T7765" s="196"/>
      <c r="U7765" s="196"/>
      <c r="V7765" s="196"/>
      <c r="W7765" s="196"/>
      <c r="X7765" s="222"/>
      <c r="Y7765" t="s">
        <v>8650</v>
      </c>
      <c r="Z7765">
        <v>1847456121</v>
      </c>
      <c r="AA7765" t="s">
        <v>8651</v>
      </c>
      <c r="AB7765" s="221" t="str">
        <f>_xlfn.IFNA(IF(Table[[#This Row],[Programme Partner]]&lt;&gt;Table[[#This Row],[Implementing Partner]],CONCATENATE(Table[[#This Row],[Programme Partner]],"-",Table[[#This Row],[Implementing Partner]]),Table[[#This Row],[Programme Partner]]),"")</f>
        <v>UNHCR-BRAC</v>
      </c>
    </row>
    <row r="7766" spans="1:28" ht="16.5" customHeight="1">
      <c r="A7766" s="183"/>
      <c r="B7766" s="195" t="s">
        <v>5273</v>
      </c>
      <c r="C7766" s="198" t="s">
        <v>5033</v>
      </c>
      <c r="D7766" s="212" t="s">
        <v>5273</v>
      </c>
      <c r="E7766" s="269" t="s">
        <v>27</v>
      </c>
      <c r="F7766" s="195" t="s">
        <v>8013</v>
      </c>
      <c r="G7766" t="s">
        <v>8314</v>
      </c>
      <c r="H7766" s="195" t="str">
        <f>IFERROR(VLOOKUP(Table[[#This Row],[Activity Details of Assistance]],WHAT!E:F,2,FALSE),"")</f>
        <v># of HP sessions at HH level</v>
      </c>
      <c r="I7766" s="195"/>
      <c r="J7766">
        <v>6185</v>
      </c>
      <c r="K7766" t="s">
        <v>8280</v>
      </c>
      <c r="L7766" s="306" t="s">
        <v>13</v>
      </c>
      <c r="M7766" t="s">
        <v>14</v>
      </c>
      <c r="N7766" t="s">
        <v>309</v>
      </c>
      <c r="O7766" t="s">
        <v>1606</v>
      </c>
      <c r="P7766" t="s">
        <v>6385</v>
      </c>
      <c r="Q7766" s="236">
        <v>44896</v>
      </c>
      <c r="R7766" s="236">
        <v>44896</v>
      </c>
      <c r="S7766" t="s">
        <v>8452</v>
      </c>
      <c r="T7766" s="196"/>
      <c r="U7766" s="196"/>
      <c r="V7766" s="196"/>
      <c r="W7766" s="196"/>
      <c r="X7766" s="222"/>
      <c r="Y7766" t="s">
        <v>8650</v>
      </c>
      <c r="Z7766">
        <v>1847456121</v>
      </c>
      <c r="AA7766" t="s">
        <v>8651</v>
      </c>
      <c r="AB7766" s="221" t="str">
        <f>_xlfn.IFNA(IF(Table[[#This Row],[Programme Partner]]&lt;&gt;Table[[#This Row],[Implementing Partner]],CONCATENATE(Table[[#This Row],[Programme Partner]],"-",Table[[#This Row],[Implementing Partner]]),Table[[#This Row],[Programme Partner]]),"")</f>
        <v>UNHCR-BRAC</v>
      </c>
    </row>
    <row r="7767" spans="1:28" ht="16.5" customHeight="1">
      <c r="A7767" s="183"/>
      <c r="B7767" s="195" t="s">
        <v>5273</v>
      </c>
      <c r="C7767" s="198" t="s">
        <v>5033</v>
      </c>
      <c r="D7767" s="212" t="s">
        <v>5273</v>
      </c>
      <c r="E7767" s="269" t="s">
        <v>27</v>
      </c>
      <c r="F7767" s="195" t="s">
        <v>8014</v>
      </c>
      <c r="G7767" t="s">
        <v>8358</v>
      </c>
      <c r="H7767" s="195" t="str">
        <f>IFERROR(VLOOKUP(Table[[#This Row],[Activity Details of Assistance]],WHAT!E:F,2,FALSE),"")</f>
        <v># of campaign per camp </v>
      </c>
      <c r="I7767" s="195"/>
      <c r="J7767">
        <v>1</v>
      </c>
      <c r="K7767" t="s">
        <v>8280</v>
      </c>
      <c r="L7767" s="306" t="s">
        <v>13</v>
      </c>
      <c r="M7767" t="s">
        <v>14</v>
      </c>
      <c r="N7767" t="s">
        <v>309</v>
      </c>
      <c r="O7767" t="s">
        <v>1606</v>
      </c>
      <c r="P7767" t="s">
        <v>6385</v>
      </c>
      <c r="Q7767" s="236">
        <v>44896</v>
      </c>
      <c r="R7767" s="236">
        <v>44896</v>
      </c>
      <c r="S7767" t="s">
        <v>8452</v>
      </c>
      <c r="T7767" s="196"/>
      <c r="U7767" s="196"/>
      <c r="V7767" s="196"/>
      <c r="W7767" s="196"/>
      <c r="X7767" s="222"/>
      <c r="Y7767" t="s">
        <v>8650</v>
      </c>
      <c r="Z7767">
        <v>1847456121</v>
      </c>
      <c r="AA7767" t="s">
        <v>8651</v>
      </c>
      <c r="AB7767" s="221" t="str">
        <f>_xlfn.IFNA(IF(Table[[#This Row],[Programme Partner]]&lt;&gt;Table[[#This Row],[Implementing Partner]],CONCATENATE(Table[[#This Row],[Programme Partner]],"-",Table[[#This Row],[Implementing Partner]]),Table[[#This Row],[Programme Partner]]),"")</f>
        <v>UNHCR-BRAC</v>
      </c>
    </row>
    <row r="7768" spans="1:28" ht="16.5" customHeight="1">
      <c r="A7768" s="183"/>
      <c r="B7768" s="195" t="s">
        <v>5273</v>
      </c>
      <c r="C7768" s="198" t="s">
        <v>5033</v>
      </c>
      <c r="D7768" s="212" t="s">
        <v>5273</v>
      </c>
      <c r="E7768" s="269" t="s">
        <v>27</v>
      </c>
      <c r="F7768" s="195" t="s">
        <v>8014</v>
      </c>
      <c r="G7768" s="103" t="s">
        <v>8361</v>
      </c>
      <c r="H7768" s="195" t="str">
        <f>IFERROR(VLOOKUP(Table[[#This Row],[Activity Details of Assistance]],WHAT!E:F,2,FALSE),"")</f>
        <v># of plant</v>
      </c>
      <c r="I7768" s="195"/>
      <c r="J7768">
        <v>1</v>
      </c>
      <c r="K7768" t="s">
        <v>8280</v>
      </c>
      <c r="L7768" s="306" t="s">
        <v>13</v>
      </c>
      <c r="M7768" t="s">
        <v>14</v>
      </c>
      <c r="N7768" t="s">
        <v>309</v>
      </c>
      <c r="O7768" t="s">
        <v>1606</v>
      </c>
      <c r="P7768" t="s">
        <v>6385</v>
      </c>
      <c r="Q7768" s="236">
        <v>44896</v>
      </c>
      <c r="R7768" s="236">
        <v>44896</v>
      </c>
      <c r="S7768" t="s">
        <v>8452</v>
      </c>
      <c r="T7768" s="196"/>
      <c r="U7768" s="196"/>
      <c r="V7768" s="196"/>
      <c r="W7768" s="196"/>
      <c r="X7768" s="222"/>
      <c r="Y7768" t="s">
        <v>8650</v>
      </c>
      <c r="Z7768">
        <v>1847456121</v>
      </c>
      <c r="AA7768" t="s">
        <v>8651</v>
      </c>
      <c r="AB7768" s="221" t="str">
        <f>_xlfn.IFNA(IF(Table[[#This Row],[Programme Partner]]&lt;&gt;Table[[#This Row],[Implementing Partner]],CONCATENATE(Table[[#This Row],[Programme Partner]],"-",Table[[#This Row],[Implementing Partner]]),Table[[#This Row],[Programme Partner]]),"")</f>
        <v>UNHCR-BRAC</v>
      </c>
    </row>
    <row r="7769" spans="1:28" ht="16.5" customHeight="1">
      <c r="A7769" s="183"/>
      <c r="B7769" s="195" t="s">
        <v>5273</v>
      </c>
      <c r="C7769" s="198" t="s">
        <v>5033</v>
      </c>
      <c r="D7769" s="212" t="s">
        <v>5273</v>
      </c>
      <c r="E7769" s="269" t="s">
        <v>27</v>
      </c>
      <c r="F7769" s="195" t="s">
        <v>8011</v>
      </c>
      <c r="G7769" t="s">
        <v>8584</v>
      </c>
      <c r="H7769" s="195" t="str">
        <f>IFERROR(VLOOKUP(Table[[#This Row],[Activity Details of Assistance]],WHAT!E:F,2,FALSE),"")</f>
        <v># of tube well</v>
      </c>
      <c r="I7769" s="195"/>
      <c r="J7769">
        <v>13</v>
      </c>
      <c r="K7769" t="s">
        <v>8280</v>
      </c>
      <c r="L7769" s="306" t="s">
        <v>13</v>
      </c>
      <c r="M7769" t="s">
        <v>14</v>
      </c>
      <c r="N7769" t="s">
        <v>309</v>
      </c>
      <c r="O7769" t="s">
        <v>1606</v>
      </c>
      <c r="P7769" t="s">
        <v>6656</v>
      </c>
      <c r="Q7769" s="236">
        <v>44896</v>
      </c>
      <c r="R7769" s="236">
        <v>44896</v>
      </c>
      <c r="S7769" t="s">
        <v>8452</v>
      </c>
      <c r="T7769" s="196"/>
      <c r="U7769" s="196"/>
      <c r="V7769" s="196"/>
      <c r="W7769" s="196"/>
      <c r="X7769" s="222"/>
      <c r="Y7769" t="s">
        <v>8650</v>
      </c>
      <c r="Z7769">
        <v>1847456121</v>
      </c>
      <c r="AA7769" t="s">
        <v>8651</v>
      </c>
      <c r="AB7769" s="221" t="str">
        <f>_xlfn.IFNA(IF(Table[[#This Row],[Programme Partner]]&lt;&gt;Table[[#This Row],[Implementing Partner]],CONCATENATE(Table[[#This Row],[Programme Partner]],"-",Table[[#This Row],[Implementing Partner]]),Table[[#This Row],[Programme Partner]]),"")</f>
        <v>UNHCR-BRAC</v>
      </c>
    </row>
    <row r="7770" spans="1:28" ht="16.5" customHeight="1">
      <c r="A7770" s="183"/>
      <c r="B7770" s="195" t="s">
        <v>5273</v>
      </c>
      <c r="C7770" s="198" t="s">
        <v>5033</v>
      </c>
      <c r="D7770" s="212" t="s">
        <v>5273</v>
      </c>
      <c r="E7770" s="269" t="s">
        <v>27</v>
      </c>
      <c r="F7770" s="195" t="s">
        <v>8011</v>
      </c>
      <c r="G7770" t="s">
        <v>8355</v>
      </c>
      <c r="H7770" s="195" t="str">
        <f>IFERROR(VLOOKUP(Table[[#This Row],[Activity Details of Assistance]],WHAT!E:F,2,FALSE),"")</f>
        <v># of water network</v>
      </c>
      <c r="I7770" s="195"/>
      <c r="J7770">
        <v>2</v>
      </c>
      <c r="K7770" t="s">
        <v>8280</v>
      </c>
      <c r="L7770" s="306" t="s">
        <v>13</v>
      </c>
      <c r="M7770" t="s">
        <v>14</v>
      </c>
      <c r="N7770" t="s">
        <v>309</v>
      </c>
      <c r="O7770" t="s">
        <v>1606</v>
      </c>
      <c r="P7770" t="s">
        <v>6656</v>
      </c>
      <c r="Q7770" s="236">
        <v>44896</v>
      </c>
      <c r="R7770" s="236">
        <v>44896</v>
      </c>
      <c r="S7770" t="s">
        <v>8452</v>
      </c>
      <c r="T7770" s="196"/>
      <c r="U7770" s="196"/>
      <c r="V7770" s="196"/>
      <c r="W7770" s="196"/>
      <c r="X7770" s="222"/>
      <c r="Y7770" t="s">
        <v>8650</v>
      </c>
      <c r="Z7770">
        <v>1847456121</v>
      </c>
      <c r="AA7770" t="s">
        <v>8651</v>
      </c>
      <c r="AB7770" s="221" t="str">
        <f>_xlfn.IFNA(IF(Table[[#This Row],[Programme Partner]]&lt;&gt;Table[[#This Row],[Implementing Partner]],CONCATENATE(Table[[#This Row],[Programme Partner]],"-",Table[[#This Row],[Implementing Partner]]),Table[[#This Row],[Programme Partner]]),"")</f>
        <v>UNHCR-BRAC</v>
      </c>
    </row>
    <row r="7771" spans="1:28" ht="16.5" customHeight="1">
      <c r="A7771" s="183"/>
      <c r="B7771" s="195" t="s">
        <v>5273</v>
      </c>
      <c r="C7771" s="198" t="s">
        <v>5033</v>
      </c>
      <c r="D7771" s="212" t="s">
        <v>5273</v>
      </c>
      <c r="E7771" s="269" t="s">
        <v>27</v>
      </c>
      <c r="F7771" s="195" t="s">
        <v>8011</v>
      </c>
      <c r="G7771" t="s">
        <v>8019</v>
      </c>
      <c r="H7771" s="195" t="str">
        <f>IFERROR(VLOOKUP(Table[[#This Row],[Activity Details of Assistance]],WHAT!E:F,2,FALSE),"")</f>
        <v>N/A</v>
      </c>
      <c r="I7771" s="195"/>
      <c r="J7771">
        <v>1</v>
      </c>
      <c r="K7771" t="s">
        <v>8280</v>
      </c>
      <c r="L7771" s="306" t="s">
        <v>13</v>
      </c>
      <c r="M7771" t="s">
        <v>14</v>
      </c>
      <c r="N7771" t="s">
        <v>309</v>
      </c>
      <c r="O7771" t="s">
        <v>1606</v>
      </c>
      <c r="P7771" t="s">
        <v>6656</v>
      </c>
      <c r="Q7771" s="236">
        <v>44896</v>
      </c>
      <c r="R7771" s="236">
        <v>44896</v>
      </c>
      <c r="S7771" t="s">
        <v>8452</v>
      </c>
      <c r="T7771" s="196"/>
      <c r="U7771" s="196"/>
      <c r="V7771" s="196"/>
      <c r="W7771" s="196"/>
      <c r="X7771" s="222"/>
      <c r="Y7771" t="s">
        <v>8650</v>
      </c>
      <c r="Z7771">
        <v>1847456121</v>
      </c>
      <c r="AA7771" t="s">
        <v>8651</v>
      </c>
      <c r="AB7771" s="221" t="str">
        <f>_xlfn.IFNA(IF(Table[[#This Row],[Programme Partner]]&lt;&gt;Table[[#This Row],[Implementing Partner]],CONCATENATE(Table[[#This Row],[Programme Partner]],"-",Table[[#This Row],[Implementing Partner]]),Table[[#This Row],[Programme Partner]]),"")</f>
        <v>UNHCR-BRAC</v>
      </c>
    </row>
    <row r="7772" spans="1:28" ht="16.5" customHeight="1">
      <c r="A7772" s="183"/>
      <c r="B7772" s="195" t="s">
        <v>5273</v>
      </c>
      <c r="C7772" s="198" t="s">
        <v>5033</v>
      </c>
      <c r="D7772" s="212" t="s">
        <v>5273</v>
      </c>
      <c r="E7772" s="269" t="s">
        <v>27</v>
      </c>
      <c r="F7772" s="195" t="s">
        <v>8012</v>
      </c>
      <c r="G7772" t="s">
        <v>8370</v>
      </c>
      <c r="H7772" s="195" t="str">
        <f>IFERROR(VLOOKUP(Table[[#This Row],[Activity Details of Assistance]],WHAT!E:F,2,FALSE),"")</f>
        <v xml:space="preserve"># of door </v>
      </c>
      <c r="I7772" s="195"/>
      <c r="J7772">
        <v>7</v>
      </c>
      <c r="K7772" t="s">
        <v>8280</v>
      </c>
      <c r="L7772" s="306" t="s">
        <v>13</v>
      </c>
      <c r="M7772" t="s">
        <v>14</v>
      </c>
      <c r="N7772" t="s">
        <v>309</v>
      </c>
      <c r="O7772" t="s">
        <v>1606</v>
      </c>
      <c r="P7772" t="s">
        <v>6656</v>
      </c>
      <c r="Q7772" s="236">
        <v>44896</v>
      </c>
      <c r="R7772" s="236">
        <v>44896</v>
      </c>
      <c r="S7772" t="s">
        <v>8452</v>
      </c>
      <c r="T7772" s="196"/>
      <c r="U7772" s="196"/>
      <c r="V7772" s="196"/>
      <c r="W7772" s="196"/>
      <c r="X7772" s="222"/>
      <c r="Y7772" t="s">
        <v>8650</v>
      </c>
      <c r="Z7772">
        <v>1847456121</v>
      </c>
      <c r="AA7772" t="s">
        <v>8651</v>
      </c>
      <c r="AB7772" s="221" t="str">
        <f>_xlfn.IFNA(IF(Table[[#This Row],[Programme Partner]]&lt;&gt;Table[[#This Row],[Implementing Partner]],CONCATENATE(Table[[#This Row],[Programme Partner]],"-",Table[[#This Row],[Implementing Partner]]),Table[[#This Row],[Programme Partner]]),"")</f>
        <v>UNHCR-BRAC</v>
      </c>
    </row>
    <row r="7773" spans="1:28" ht="16.5" customHeight="1">
      <c r="A7773" s="183"/>
      <c r="B7773" s="195" t="s">
        <v>5273</v>
      </c>
      <c r="C7773" s="198" t="s">
        <v>5033</v>
      </c>
      <c r="D7773" s="212" t="s">
        <v>5273</v>
      </c>
      <c r="E7773" s="269" t="s">
        <v>27</v>
      </c>
      <c r="F7773" s="195" t="s">
        <v>8012</v>
      </c>
      <c r="G7773" t="s">
        <v>8585</v>
      </c>
      <c r="H7773" s="195" t="str">
        <f>IFERROR(VLOOKUP(Table[[#This Row],[Activity Details of Assistance]],WHAT!E:F,2,FALSE),"")</f>
        <v xml:space="preserve"># of door </v>
      </c>
      <c r="I7773" s="195"/>
      <c r="J7773">
        <v>15</v>
      </c>
      <c r="K7773" t="s">
        <v>8280</v>
      </c>
      <c r="L7773" s="306" t="s">
        <v>13</v>
      </c>
      <c r="M7773" t="s">
        <v>14</v>
      </c>
      <c r="N7773" t="s">
        <v>309</v>
      </c>
      <c r="O7773" t="s">
        <v>1606</v>
      </c>
      <c r="P7773" t="s">
        <v>6656</v>
      </c>
      <c r="Q7773" s="236">
        <v>44896</v>
      </c>
      <c r="R7773" s="236">
        <v>44896</v>
      </c>
      <c r="S7773" t="s">
        <v>8452</v>
      </c>
      <c r="T7773" s="196"/>
      <c r="U7773" s="196"/>
      <c r="V7773" s="196"/>
      <c r="W7773" s="196"/>
      <c r="X7773" s="222"/>
      <c r="Y7773" t="s">
        <v>8650</v>
      </c>
      <c r="Z7773">
        <v>1847456121</v>
      </c>
      <c r="AA7773" t="s">
        <v>8651</v>
      </c>
      <c r="AB7773" s="221" t="str">
        <f>_xlfn.IFNA(IF(Table[[#This Row],[Programme Partner]]&lt;&gt;Table[[#This Row],[Implementing Partner]],CONCATENATE(Table[[#This Row],[Programme Partner]],"-",Table[[#This Row],[Implementing Partner]]),Table[[#This Row],[Programme Partner]]),"")</f>
        <v>UNHCR-BRAC</v>
      </c>
    </row>
    <row r="7774" spans="1:28" ht="16.5" customHeight="1">
      <c r="A7774" s="183"/>
      <c r="B7774" s="195" t="s">
        <v>5273</v>
      </c>
      <c r="C7774" s="198" t="s">
        <v>5033</v>
      </c>
      <c r="D7774" s="212" t="s">
        <v>5273</v>
      </c>
      <c r="E7774" s="269" t="s">
        <v>27</v>
      </c>
      <c r="F7774" s="195" t="s">
        <v>8012</v>
      </c>
      <c r="G7774" t="s">
        <v>8372</v>
      </c>
      <c r="H7774" s="195" t="str">
        <f>IFERROR(VLOOKUP(Table[[#This Row],[Activity Details of Assistance]],WHAT!E:F,2,FALSE),"")</f>
        <v># of door</v>
      </c>
      <c r="I7774" s="195"/>
      <c r="J7774">
        <v>2</v>
      </c>
      <c r="K7774" t="s">
        <v>8280</v>
      </c>
      <c r="L7774" s="306" t="s">
        <v>13</v>
      </c>
      <c r="M7774" t="s">
        <v>14</v>
      </c>
      <c r="N7774" t="s">
        <v>309</v>
      </c>
      <c r="O7774" t="s">
        <v>1606</v>
      </c>
      <c r="P7774" t="s">
        <v>6656</v>
      </c>
      <c r="Q7774" s="236">
        <v>44896</v>
      </c>
      <c r="R7774" s="236">
        <v>44896</v>
      </c>
      <c r="S7774" t="s">
        <v>8452</v>
      </c>
      <c r="T7774" s="196"/>
      <c r="U7774" s="196"/>
      <c r="V7774" s="196"/>
      <c r="W7774" s="196"/>
      <c r="X7774" s="222"/>
      <c r="Y7774" t="s">
        <v>8650</v>
      </c>
      <c r="Z7774">
        <v>1847456121</v>
      </c>
      <c r="AA7774" t="s">
        <v>8651</v>
      </c>
      <c r="AB7774" s="221" t="str">
        <f>_xlfn.IFNA(IF(Table[[#This Row],[Programme Partner]]&lt;&gt;Table[[#This Row],[Implementing Partner]],CONCATENATE(Table[[#This Row],[Programme Partner]],"-",Table[[#This Row],[Implementing Partner]]),Table[[#This Row],[Programme Partner]]),"")</f>
        <v>UNHCR-BRAC</v>
      </c>
    </row>
    <row r="7775" spans="1:28" ht="16.5" customHeight="1">
      <c r="A7775" s="183"/>
      <c r="B7775" s="195" t="s">
        <v>5273</v>
      </c>
      <c r="C7775" s="198" t="s">
        <v>5033</v>
      </c>
      <c r="D7775" s="212" t="s">
        <v>5273</v>
      </c>
      <c r="E7775" s="269" t="s">
        <v>27</v>
      </c>
      <c r="F7775" s="195" t="s">
        <v>8012</v>
      </c>
      <c r="G7775" t="s">
        <v>8354</v>
      </c>
      <c r="H7775" s="195" t="str">
        <f>IFERROR(VLOOKUP(Table[[#This Row],[Activity Details of Assistance]],WHAT!E:F,2,FALSE),"")</f>
        <v># of door</v>
      </c>
      <c r="I7775" s="195"/>
      <c r="J7775">
        <v>2</v>
      </c>
      <c r="K7775" t="s">
        <v>8280</v>
      </c>
      <c r="L7775" s="306" t="s">
        <v>13</v>
      </c>
      <c r="M7775" t="s">
        <v>14</v>
      </c>
      <c r="N7775" t="s">
        <v>309</v>
      </c>
      <c r="O7775" t="s">
        <v>1606</v>
      </c>
      <c r="P7775" t="s">
        <v>6656</v>
      </c>
      <c r="Q7775" s="236">
        <v>44896</v>
      </c>
      <c r="R7775" s="236">
        <v>44896</v>
      </c>
      <c r="S7775" t="s">
        <v>8452</v>
      </c>
      <c r="T7775" s="196"/>
      <c r="U7775" s="196"/>
      <c r="V7775" s="196"/>
      <c r="W7775" s="196"/>
      <c r="X7775" s="222"/>
      <c r="Y7775" t="s">
        <v>8650</v>
      </c>
      <c r="Z7775">
        <v>1847456121</v>
      </c>
      <c r="AA7775" t="s">
        <v>8651</v>
      </c>
      <c r="AB7775" s="221" t="str">
        <f>_xlfn.IFNA(IF(Table[[#This Row],[Programme Partner]]&lt;&gt;Table[[#This Row],[Implementing Partner]],CONCATENATE(Table[[#This Row],[Programme Partner]],"-",Table[[#This Row],[Implementing Partner]]),Table[[#This Row],[Programme Partner]]),"")</f>
        <v>UNHCR-BRAC</v>
      </c>
    </row>
    <row r="7776" spans="1:28" ht="16.5" customHeight="1">
      <c r="A7776" s="183"/>
      <c r="B7776" s="195" t="s">
        <v>5273</v>
      </c>
      <c r="C7776" s="198" t="s">
        <v>5033</v>
      </c>
      <c r="D7776" s="212" t="s">
        <v>5273</v>
      </c>
      <c r="E7776" s="269" t="s">
        <v>27</v>
      </c>
      <c r="F7776" s="195" t="s">
        <v>8012</v>
      </c>
      <c r="G7776" t="s">
        <v>8586</v>
      </c>
      <c r="H7776" s="195" t="str">
        <f>IFERROR(VLOOKUP(Table[[#This Row],[Activity Details of Assistance]],WHAT!E:F,2,FALSE),"")</f>
        <v># of door</v>
      </c>
      <c r="I7776" s="195"/>
      <c r="J7776">
        <v>22</v>
      </c>
      <c r="K7776" t="s">
        <v>8280</v>
      </c>
      <c r="L7776" s="306" t="s">
        <v>13</v>
      </c>
      <c r="M7776" t="s">
        <v>14</v>
      </c>
      <c r="N7776" t="s">
        <v>309</v>
      </c>
      <c r="O7776" t="s">
        <v>1606</v>
      </c>
      <c r="P7776" t="s">
        <v>6656</v>
      </c>
      <c r="Q7776" s="236">
        <v>44896</v>
      </c>
      <c r="R7776" s="236">
        <v>44896</v>
      </c>
      <c r="S7776" t="s">
        <v>8452</v>
      </c>
      <c r="T7776" s="196"/>
      <c r="U7776" s="196"/>
      <c r="V7776" s="196"/>
      <c r="W7776" s="196"/>
      <c r="X7776" s="222"/>
      <c r="Y7776" t="s">
        <v>8650</v>
      </c>
      <c r="Z7776">
        <v>1847456121</v>
      </c>
      <c r="AA7776" t="s">
        <v>8651</v>
      </c>
      <c r="AB7776" s="221" t="str">
        <f>_xlfn.IFNA(IF(Table[[#This Row],[Programme Partner]]&lt;&gt;Table[[#This Row],[Implementing Partner]],CONCATENATE(Table[[#This Row],[Programme Partner]],"-",Table[[#This Row],[Implementing Partner]]),Table[[#This Row],[Programme Partner]]),"")</f>
        <v>UNHCR-BRAC</v>
      </c>
    </row>
    <row r="7777" spans="1:28" ht="16.5" customHeight="1">
      <c r="A7777" s="183"/>
      <c r="B7777" s="195" t="s">
        <v>5273</v>
      </c>
      <c r="C7777" s="198" t="s">
        <v>5033</v>
      </c>
      <c r="D7777" s="212" t="s">
        <v>5273</v>
      </c>
      <c r="E7777" s="269" t="s">
        <v>27</v>
      </c>
      <c r="F7777" s="195" t="s">
        <v>8012</v>
      </c>
      <c r="G7777" t="s">
        <v>8357</v>
      </c>
      <c r="H7777" s="195" t="str">
        <f>IFERROR(VLOOKUP(Table[[#This Row],[Activity Details of Assistance]],WHAT!E:F,2,FALSE),"")</f>
        <v># of door</v>
      </c>
      <c r="I7777" s="195"/>
      <c r="J7777">
        <v>92</v>
      </c>
      <c r="K7777" t="s">
        <v>8280</v>
      </c>
      <c r="L7777" s="306" t="s">
        <v>13</v>
      </c>
      <c r="M7777" t="s">
        <v>14</v>
      </c>
      <c r="N7777" t="s">
        <v>309</v>
      </c>
      <c r="O7777" t="s">
        <v>1606</v>
      </c>
      <c r="P7777" t="s">
        <v>6656</v>
      </c>
      <c r="Q7777" s="236">
        <v>44896</v>
      </c>
      <c r="R7777" s="236">
        <v>44896</v>
      </c>
      <c r="S7777" t="s">
        <v>8452</v>
      </c>
      <c r="T7777" s="196"/>
      <c r="U7777" s="196"/>
      <c r="V7777" s="196"/>
      <c r="W7777" s="196"/>
      <c r="X7777" s="222"/>
      <c r="Y7777" t="s">
        <v>8650</v>
      </c>
      <c r="Z7777">
        <v>1847456121</v>
      </c>
      <c r="AA7777" t="s">
        <v>8651</v>
      </c>
      <c r="AB7777" s="221" t="str">
        <f>_xlfn.IFNA(IF(Table[[#This Row],[Programme Partner]]&lt;&gt;Table[[#This Row],[Implementing Partner]],CONCATENATE(Table[[#This Row],[Programme Partner]],"-",Table[[#This Row],[Implementing Partner]]),Table[[#This Row],[Programme Partner]]),"")</f>
        <v>UNHCR-BRAC</v>
      </c>
    </row>
    <row r="7778" spans="1:28" ht="16.5" customHeight="1">
      <c r="A7778" s="183"/>
      <c r="B7778" s="195" t="s">
        <v>5273</v>
      </c>
      <c r="C7778" s="198" t="s">
        <v>5033</v>
      </c>
      <c r="D7778" s="212" t="s">
        <v>5273</v>
      </c>
      <c r="E7778" s="269" t="s">
        <v>27</v>
      </c>
      <c r="F7778" s="195" t="s">
        <v>8013</v>
      </c>
      <c r="G7778" t="s">
        <v>8313</v>
      </c>
      <c r="H7778" s="195" t="str">
        <f>IFERROR(VLOOKUP(Table[[#This Row],[Activity Details of Assistance]],WHAT!E:F,2,FALSE),"")</f>
        <v># of HP sessions at community level</v>
      </c>
      <c r="I7778" s="195"/>
      <c r="J7778">
        <v>385</v>
      </c>
      <c r="K7778" t="s">
        <v>8280</v>
      </c>
      <c r="L7778" s="306" t="s">
        <v>13</v>
      </c>
      <c r="M7778" t="s">
        <v>14</v>
      </c>
      <c r="N7778" t="s">
        <v>309</v>
      </c>
      <c r="O7778" t="s">
        <v>1606</v>
      </c>
      <c r="P7778" t="s">
        <v>6656</v>
      </c>
      <c r="Q7778" s="236">
        <v>44896</v>
      </c>
      <c r="R7778" s="236">
        <v>44896</v>
      </c>
      <c r="S7778" t="s">
        <v>8452</v>
      </c>
      <c r="T7778" s="196"/>
      <c r="U7778" s="196"/>
      <c r="V7778" s="196"/>
      <c r="W7778" s="196"/>
      <c r="X7778" s="222"/>
      <c r="Y7778" t="s">
        <v>8650</v>
      </c>
      <c r="Z7778">
        <v>1847456121</v>
      </c>
      <c r="AA7778" t="s">
        <v>8651</v>
      </c>
      <c r="AB7778" s="221" t="str">
        <f>_xlfn.IFNA(IF(Table[[#This Row],[Programme Partner]]&lt;&gt;Table[[#This Row],[Implementing Partner]],CONCATENATE(Table[[#This Row],[Programme Partner]],"-",Table[[#This Row],[Implementing Partner]]),Table[[#This Row],[Programme Partner]]),"")</f>
        <v>UNHCR-BRAC</v>
      </c>
    </row>
    <row r="7779" spans="1:28" ht="16.5" customHeight="1">
      <c r="A7779" s="183"/>
      <c r="B7779" s="195" t="s">
        <v>5273</v>
      </c>
      <c r="C7779" s="198" t="s">
        <v>5033</v>
      </c>
      <c r="D7779" s="212" t="s">
        <v>5273</v>
      </c>
      <c r="E7779" s="269" t="s">
        <v>27</v>
      </c>
      <c r="F7779" s="195" t="s">
        <v>8013</v>
      </c>
      <c r="G7779" t="s">
        <v>8314</v>
      </c>
      <c r="H7779" s="195" t="str">
        <f>IFERROR(VLOOKUP(Table[[#This Row],[Activity Details of Assistance]],WHAT!E:F,2,FALSE),"")</f>
        <v># of HP sessions at HH level</v>
      </c>
      <c r="I7779" s="195"/>
      <c r="J7779">
        <v>1075</v>
      </c>
      <c r="K7779" t="s">
        <v>8280</v>
      </c>
      <c r="L7779" s="306" t="s">
        <v>13</v>
      </c>
      <c r="M7779" t="s">
        <v>14</v>
      </c>
      <c r="N7779" t="s">
        <v>309</v>
      </c>
      <c r="O7779" t="s">
        <v>1606</v>
      </c>
      <c r="P7779" t="s">
        <v>6656</v>
      </c>
      <c r="Q7779" s="236">
        <v>44896</v>
      </c>
      <c r="R7779" s="236">
        <v>44896</v>
      </c>
      <c r="S7779" t="s">
        <v>8452</v>
      </c>
      <c r="T7779" s="196"/>
      <c r="U7779" s="196"/>
      <c r="V7779" s="196"/>
      <c r="W7779" s="196"/>
      <c r="X7779" s="222"/>
      <c r="Y7779" t="s">
        <v>8650</v>
      </c>
      <c r="Z7779">
        <v>1847456121</v>
      </c>
      <c r="AA7779" t="s">
        <v>8651</v>
      </c>
      <c r="AB7779" s="221" t="str">
        <f>_xlfn.IFNA(IF(Table[[#This Row],[Programme Partner]]&lt;&gt;Table[[#This Row],[Implementing Partner]],CONCATENATE(Table[[#This Row],[Programme Partner]],"-",Table[[#This Row],[Implementing Partner]]),Table[[#This Row],[Programme Partner]]),"")</f>
        <v>UNHCR-BRAC</v>
      </c>
    </row>
    <row r="7780" spans="1:28" ht="16.5" customHeight="1">
      <c r="A7780" s="183"/>
      <c r="B7780" s="195" t="s">
        <v>5273</v>
      </c>
      <c r="C7780" s="198" t="s">
        <v>5033</v>
      </c>
      <c r="D7780" s="212" t="s">
        <v>5273</v>
      </c>
      <c r="E7780" s="269" t="s">
        <v>27</v>
      </c>
      <c r="F7780" s="195" t="s">
        <v>8014</v>
      </c>
      <c r="G7780" t="s">
        <v>8358</v>
      </c>
      <c r="H7780" s="195" t="str">
        <f>IFERROR(VLOOKUP(Table[[#This Row],[Activity Details of Assistance]],WHAT!E:F,2,FALSE),"")</f>
        <v># of campaign per camp </v>
      </c>
      <c r="I7780" s="195"/>
      <c r="J7780">
        <v>1</v>
      </c>
      <c r="K7780" t="s">
        <v>8280</v>
      </c>
      <c r="L7780" s="306" t="s">
        <v>13</v>
      </c>
      <c r="M7780" t="s">
        <v>14</v>
      </c>
      <c r="N7780" t="s">
        <v>309</v>
      </c>
      <c r="O7780" t="s">
        <v>1606</v>
      </c>
      <c r="P7780" t="s">
        <v>6656</v>
      </c>
      <c r="Q7780" s="236">
        <v>44896</v>
      </c>
      <c r="R7780" s="236">
        <v>44896</v>
      </c>
      <c r="S7780" t="s">
        <v>8452</v>
      </c>
      <c r="T7780" s="196"/>
      <c r="U7780" s="196"/>
      <c r="V7780" s="196"/>
      <c r="W7780" s="196"/>
      <c r="X7780" s="222"/>
      <c r="Y7780" t="s">
        <v>8650</v>
      </c>
      <c r="Z7780">
        <v>1847456121</v>
      </c>
      <c r="AA7780" t="s">
        <v>8651</v>
      </c>
      <c r="AB7780" s="221" t="str">
        <f>_xlfn.IFNA(IF(Table[[#This Row],[Programme Partner]]&lt;&gt;Table[[#This Row],[Implementing Partner]],CONCATENATE(Table[[#This Row],[Programme Partner]],"-",Table[[#This Row],[Implementing Partner]]),Table[[#This Row],[Programme Partner]]),"")</f>
        <v>UNHCR-BRAC</v>
      </c>
    </row>
    <row r="7781" spans="1:28" ht="16.5" customHeight="1">
      <c r="A7781" s="183"/>
      <c r="B7781" s="195" t="s">
        <v>5273</v>
      </c>
      <c r="C7781" s="198" t="s">
        <v>5033</v>
      </c>
      <c r="D7781" s="212" t="s">
        <v>5273</v>
      </c>
      <c r="E7781" s="269" t="s">
        <v>27</v>
      </c>
      <c r="F7781" s="195" t="s">
        <v>8014</v>
      </c>
      <c r="G7781" s="103" t="s">
        <v>8361</v>
      </c>
      <c r="H7781" s="195" t="str">
        <f>IFERROR(VLOOKUP(Table[[#This Row],[Activity Details of Assistance]],WHAT!E:F,2,FALSE),"")</f>
        <v># of plant</v>
      </c>
      <c r="I7781" s="195"/>
      <c r="J7781">
        <v>1</v>
      </c>
      <c r="K7781" t="s">
        <v>8280</v>
      </c>
      <c r="L7781" s="306" t="s">
        <v>13</v>
      </c>
      <c r="M7781" t="s">
        <v>14</v>
      </c>
      <c r="N7781" t="s">
        <v>309</v>
      </c>
      <c r="O7781" t="s">
        <v>1606</v>
      </c>
      <c r="P7781" t="s">
        <v>6656</v>
      </c>
      <c r="Q7781" s="236">
        <v>44896</v>
      </c>
      <c r="R7781" s="236">
        <v>44896</v>
      </c>
      <c r="S7781" t="s">
        <v>8452</v>
      </c>
      <c r="T7781" s="196"/>
      <c r="U7781" s="196"/>
      <c r="V7781" s="196"/>
      <c r="W7781" s="196"/>
      <c r="X7781" s="222"/>
      <c r="Y7781" t="s">
        <v>8650</v>
      </c>
      <c r="Z7781">
        <v>1847456121</v>
      </c>
      <c r="AA7781" t="s">
        <v>8651</v>
      </c>
      <c r="AB7781" s="221" t="str">
        <f>_xlfn.IFNA(IF(Table[[#This Row],[Programme Partner]]&lt;&gt;Table[[#This Row],[Implementing Partner]],CONCATENATE(Table[[#This Row],[Programme Partner]],"-",Table[[#This Row],[Implementing Partner]]),Table[[#This Row],[Programme Partner]]),"")</f>
        <v>UNHCR-BRAC</v>
      </c>
    </row>
    <row r="7782" spans="1:28" ht="16.5" customHeight="1">
      <c r="A7782" s="183"/>
      <c r="B7782" s="195" t="s">
        <v>5148</v>
      </c>
      <c r="C7782" s="198" t="s">
        <v>5033</v>
      </c>
      <c r="D7782" s="212" t="s">
        <v>5148</v>
      </c>
      <c r="E7782" s="269" t="s">
        <v>27</v>
      </c>
      <c r="F7782" s="195" t="s">
        <v>8011</v>
      </c>
      <c r="G7782" t="s">
        <v>8584</v>
      </c>
      <c r="H7782" s="195" t="str">
        <f>IFERROR(VLOOKUP(Table[[#This Row],[Activity Details of Assistance]],WHAT!E:F,2,FALSE),"")</f>
        <v># of tube well</v>
      </c>
      <c r="I7782" s="195"/>
      <c r="J7782">
        <v>170</v>
      </c>
      <c r="K7782" t="s">
        <v>8280</v>
      </c>
      <c r="L7782" s="306" t="s">
        <v>13</v>
      </c>
      <c r="M7782" t="s">
        <v>14</v>
      </c>
      <c r="N7782" t="s">
        <v>309</v>
      </c>
      <c r="O7782" t="s">
        <v>1606</v>
      </c>
      <c r="P7782" t="s">
        <v>17</v>
      </c>
      <c r="Q7782" s="236">
        <v>44896</v>
      </c>
      <c r="R7782" s="236">
        <v>44896</v>
      </c>
      <c r="S7782" t="s">
        <v>8452</v>
      </c>
      <c r="T7782" s="196"/>
      <c r="U7782" s="196"/>
      <c r="V7782" s="196"/>
      <c r="W7782" s="196"/>
      <c r="X7782" s="222"/>
      <c r="Y7782" t="s">
        <v>8689</v>
      </c>
      <c r="Z7782">
        <v>1833301770</v>
      </c>
      <c r="AA7782" t="s">
        <v>8690</v>
      </c>
      <c r="AB7782" s="221" t="str">
        <f>_xlfn.IFNA(IF(Table[[#This Row],[Programme Partner]]&lt;&gt;Table[[#This Row],[Implementing Partner]],CONCATENATE(Table[[#This Row],[Programme Partner]],"-",Table[[#This Row],[Implementing Partner]]),Table[[#This Row],[Programme Partner]]),"")</f>
        <v>IOM-BRAC</v>
      </c>
    </row>
    <row r="7783" spans="1:28" ht="16.5" customHeight="1">
      <c r="A7783" s="183"/>
      <c r="B7783" s="195" t="s">
        <v>5148</v>
      </c>
      <c r="C7783" s="198" t="s">
        <v>5033</v>
      </c>
      <c r="D7783" s="212" t="s">
        <v>5148</v>
      </c>
      <c r="E7783" s="269" t="s">
        <v>27</v>
      </c>
      <c r="F7783" s="195" t="s">
        <v>8011</v>
      </c>
      <c r="G7783" t="s">
        <v>8325</v>
      </c>
      <c r="H7783" s="195" t="str">
        <f>IFERROR(VLOOKUP(Table[[#This Row],[Activity Details of Assistance]],WHAT!E:F,2,FALSE),"")</f>
        <v># of tube well</v>
      </c>
      <c r="I7783" s="195"/>
      <c r="J7783">
        <v>3</v>
      </c>
      <c r="K7783" t="s">
        <v>8280</v>
      </c>
      <c r="L7783" s="306" t="s">
        <v>13</v>
      </c>
      <c r="M7783" t="s">
        <v>14</v>
      </c>
      <c r="N7783" t="s">
        <v>309</v>
      </c>
      <c r="O7783" t="s">
        <v>1606</v>
      </c>
      <c r="P7783" t="s">
        <v>17</v>
      </c>
      <c r="Q7783" s="236">
        <v>44896</v>
      </c>
      <c r="R7783" s="236">
        <v>44896</v>
      </c>
      <c r="S7783" t="s">
        <v>8452</v>
      </c>
      <c r="T7783" s="196"/>
      <c r="U7783" s="196"/>
      <c r="V7783" s="196"/>
      <c r="W7783" s="196"/>
      <c r="X7783" s="222"/>
      <c r="Y7783" t="s">
        <v>8689</v>
      </c>
      <c r="Z7783">
        <v>1833301770</v>
      </c>
      <c r="AA7783" t="s">
        <v>8690</v>
      </c>
      <c r="AB7783" s="221" t="str">
        <f>_xlfn.IFNA(IF(Table[[#This Row],[Programme Partner]]&lt;&gt;Table[[#This Row],[Implementing Partner]],CONCATENATE(Table[[#This Row],[Programme Partner]],"-",Table[[#This Row],[Implementing Partner]]),Table[[#This Row],[Programme Partner]]),"")</f>
        <v>IOM-BRAC</v>
      </c>
    </row>
    <row r="7784" spans="1:28" ht="16.5" customHeight="1">
      <c r="A7784" s="183"/>
      <c r="B7784" s="195" t="s">
        <v>5148</v>
      </c>
      <c r="C7784" s="198" t="s">
        <v>5033</v>
      </c>
      <c r="D7784" s="212" t="s">
        <v>5148</v>
      </c>
      <c r="E7784" s="269" t="s">
        <v>27</v>
      </c>
      <c r="F7784" s="195" t="s">
        <v>8012</v>
      </c>
      <c r="G7784" t="s">
        <v>8585</v>
      </c>
      <c r="H7784" s="195" t="str">
        <f>IFERROR(VLOOKUP(Table[[#This Row],[Activity Details of Assistance]],WHAT!E:F,2,FALSE),"")</f>
        <v xml:space="preserve"># of door </v>
      </c>
      <c r="I7784" s="195"/>
      <c r="J7784">
        <v>64</v>
      </c>
      <c r="K7784" t="s">
        <v>8280</v>
      </c>
      <c r="L7784" s="306" t="s">
        <v>13</v>
      </c>
      <c r="M7784" t="s">
        <v>14</v>
      </c>
      <c r="N7784" t="s">
        <v>309</v>
      </c>
      <c r="O7784" t="s">
        <v>1606</v>
      </c>
      <c r="P7784" t="s">
        <v>17</v>
      </c>
      <c r="Q7784" s="236">
        <v>44896</v>
      </c>
      <c r="R7784" s="236">
        <v>44896</v>
      </c>
      <c r="S7784" t="s">
        <v>8452</v>
      </c>
      <c r="T7784" s="196"/>
      <c r="U7784" s="196"/>
      <c r="V7784" s="196"/>
      <c r="W7784" s="196"/>
      <c r="X7784" s="222"/>
      <c r="Y7784" t="s">
        <v>8689</v>
      </c>
      <c r="Z7784">
        <v>1833301770</v>
      </c>
      <c r="AA7784" t="s">
        <v>8690</v>
      </c>
      <c r="AB7784" s="221" t="str">
        <f>_xlfn.IFNA(IF(Table[[#This Row],[Programme Partner]]&lt;&gt;Table[[#This Row],[Implementing Partner]],CONCATENATE(Table[[#This Row],[Programme Partner]],"-",Table[[#This Row],[Implementing Partner]]),Table[[#This Row],[Programme Partner]]),"")</f>
        <v>IOM-BRAC</v>
      </c>
    </row>
    <row r="7785" spans="1:28" ht="16.5" customHeight="1">
      <c r="A7785" s="183"/>
      <c r="B7785" s="195" t="s">
        <v>5148</v>
      </c>
      <c r="C7785" s="198" t="s">
        <v>5033</v>
      </c>
      <c r="D7785" s="212" t="s">
        <v>5148</v>
      </c>
      <c r="E7785" s="269" t="s">
        <v>27</v>
      </c>
      <c r="F7785" s="195" t="s">
        <v>8012</v>
      </c>
      <c r="G7785" t="s">
        <v>8359</v>
      </c>
      <c r="H7785" s="195" t="str">
        <f>IFERROR(VLOOKUP(Table[[#This Row],[Activity Details of Assistance]],WHAT!E:F,2,FALSE),"")</f>
        <v># of FSM Site</v>
      </c>
      <c r="I7785" s="195"/>
      <c r="J7785">
        <v>4</v>
      </c>
      <c r="K7785" t="s">
        <v>8280</v>
      </c>
      <c r="L7785" s="306" t="s">
        <v>13</v>
      </c>
      <c r="M7785" t="s">
        <v>14</v>
      </c>
      <c r="N7785" t="s">
        <v>309</v>
      </c>
      <c r="O7785" t="s">
        <v>1606</v>
      </c>
      <c r="P7785" t="s">
        <v>17</v>
      </c>
      <c r="Q7785" s="236">
        <v>44896</v>
      </c>
      <c r="R7785" s="236">
        <v>44896</v>
      </c>
      <c r="S7785" t="s">
        <v>8452</v>
      </c>
      <c r="T7785" s="196"/>
      <c r="U7785" s="196"/>
      <c r="V7785" s="196"/>
      <c r="W7785" s="196"/>
      <c r="X7785" s="222"/>
      <c r="Y7785" t="s">
        <v>8689</v>
      </c>
      <c r="Z7785">
        <v>1833301770</v>
      </c>
      <c r="AA7785" t="s">
        <v>8690</v>
      </c>
      <c r="AB7785" s="221" t="str">
        <f>_xlfn.IFNA(IF(Table[[#This Row],[Programme Partner]]&lt;&gt;Table[[#This Row],[Implementing Partner]],CONCATENATE(Table[[#This Row],[Programme Partner]],"-",Table[[#This Row],[Implementing Partner]]),Table[[#This Row],[Programme Partner]]),"")</f>
        <v>IOM-BRAC</v>
      </c>
    </row>
    <row r="7786" spans="1:28" ht="16.5" customHeight="1">
      <c r="A7786" s="183"/>
      <c r="B7786" s="195" t="s">
        <v>5148</v>
      </c>
      <c r="C7786" s="198" t="s">
        <v>5033</v>
      </c>
      <c r="D7786" s="212" t="s">
        <v>5148</v>
      </c>
      <c r="E7786" s="269" t="s">
        <v>27</v>
      </c>
      <c r="F7786" s="195" t="s">
        <v>8012</v>
      </c>
      <c r="G7786" t="s">
        <v>8356</v>
      </c>
      <c r="H7786" s="195" t="str">
        <f>IFERROR(VLOOKUP(Table[[#This Row],[Activity Details of Assistance]],WHAT!E:F,2,FALSE),"")</f>
        <v># of FSM Site</v>
      </c>
      <c r="I7786" s="195"/>
      <c r="J7786">
        <v>2</v>
      </c>
      <c r="K7786" t="s">
        <v>8280</v>
      </c>
      <c r="L7786" s="306" t="s">
        <v>13</v>
      </c>
      <c r="M7786" t="s">
        <v>14</v>
      </c>
      <c r="N7786" t="s">
        <v>309</v>
      </c>
      <c r="O7786" t="s">
        <v>1606</v>
      </c>
      <c r="P7786" t="s">
        <v>17</v>
      </c>
      <c r="Q7786" s="236">
        <v>44896</v>
      </c>
      <c r="R7786" s="236">
        <v>44896</v>
      </c>
      <c r="S7786" t="s">
        <v>8452</v>
      </c>
      <c r="T7786" s="196"/>
      <c r="U7786" s="196"/>
      <c r="V7786" s="196"/>
      <c r="W7786" s="196"/>
      <c r="X7786" s="222"/>
      <c r="Y7786" t="s">
        <v>8689</v>
      </c>
      <c r="Z7786">
        <v>1833301770</v>
      </c>
      <c r="AA7786" t="s">
        <v>8690</v>
      </c>
      <c r="AB7786" s="221" t="str">
        <f>_xlfn.IFNA(IF(Table[[#This Row],[Programme Partner]]&lt;&gt;Table[[#This Row],[Implementing Partner]],CONCATENATE(Table[[#This Row],[Programme Partner]],"-",Table[[#This Row],[Implementing Partner]]),Table[[#This Row],[Programme Partner]]),"")</f>
        <v>IOM-BRAC</v>
      </c>
    </row>
    <row r="7787" spans="1:28" ht="16.5" customHeight="1">
      <c r="A7787" s="183"/>
      <c r="B7787" s="195" t="s">
        <v>5148</v>
      </c>
      <c r="C7787" s="198" t="s">
        <v>5033</v>
      </c>
      <c r="D7787" s="212" t="s">
        <v>5148</v>
      </c>
      <c r="E7787" s="269" t="s">
        <v>27</v>
      </c>
      <c r="F7787" s="195" t="s">
        <v>8012</v>
      </c>
      <c r="G7787" t="s">
        <v>8367</v>
      </c>
      <c r="H7787" s="195" t="str">
        <f>IFERROR(VLOOKUP(Table[[#This Row],[Activity Details of Assistance]],WHAT!E:F,2,FALSE),"")</f>
        <v># of door</v>
      </c>
      <c r="I7787" s="195"/>
      <c r="J7787">
        <v>2</v>
      </c>
      <c r="K7787" t="s">
        <v>8280</v>
      </c>
      <c r="L7787" s="306" t="s">
        <v>13</v>
      </c>
      <c r="M7787" t="s">
        <v>14</v>
      </c>
      <c r="N7787" t="s">
        <v>309</v>
      </c>
      <c r="O7787" t="s">
        <v>1606</v>
      </c>
      <c r="P7787" t="s">
        <v>17</v>
      </c>
      <c r="Q7787" s="236">
        <v>44896</v>
      </c>
      <c r="R7787" s="236">
        <v>44896</v>
      </c>
      <c r="S7787" t="s">
        <v>8452</v>
      </c>
      <c r="T7787" s="196"/>
      <c r="U7787" s="196"/>
      <c r="V7787" s="196"/>
      <c r="W7787" s="196"/>
      <c r="X7787" s="222"/>
      <c r="Y7787" t="s">
        <v>8689</v>
      </c>
      <c r="Z7787">
        <v>1833301770</v>
      </c>
      <c r="AA7787" t="s">
        <v>8690</v>
      </c>
      <c r="AB7787" s="221" t="str">
        <f>_xlfn.IFNA(IF(Table[[#This Row],[Programme Partner]]&lt;&gt;Table[[#This Row],[Implementing Partner]],CONCATENATE(Table[[#This Row],[Programme Partner]],"-",Table[[#This Row],[Implementing Partner]]),Table[[#This Row],[Programme Partner]]),"")</f>
        <v>IOM-BRAC</v>
      </c>
    </row>
    <row r="7788" spans="1:28" ht="16.5" customHeight="1">
      <c r="A7788" s="183"/>
      <c r="B7788" s="195" t="s">
        <v>5148</v>
      </c>
      <c r="C7788" s="198" t="s">
        <v>5033</v>
      </c>
      <c r="D7788" s="212" t="s">
        <v>5148</v>
      </c>
      <c r="E7788" s="269" t="s">
        <v>27</v>
      </c>
      <c r="F7788" s="195" t="s">
        <v>8012</v>
      </c>
      <c r="G7788" t="s">
        <v>8586</v>
      </c>
      <c r="H7788" s="195" t="str">
        <f>IFERROR(VLOOKUP(Table[[#This Row],[Activity Details of Assistance]],WHAT!E:F,2,FALSE),"")</f>
        <v># of door</v>
      </c>
      <c r="I7788" s="195"/>
      <c r="J7788">
        <v>362</v>
      </c>
      <c r="K7788" t="s">
        <v>8280</v>
      </c>
      <c r="L7788" s="306" t="s">
        <v>13</v>
      </c>
      <c r="M7788" t="s">
        <v>14</v>
      </c>
      <c r="N7788" t="s">
        <v>309</v>
      </c>
      <c r="O7788" t="s">
        <v>1606</v>
      </c>
      <c r="P7788" t="s">
        <v>17</v>
      </c>
      <c r="Q7788" s="236">
        <v>44896</v>
      </c>
      <c r="R7788" s="236">
        <v>44896</v>
      </c>
      <c r="S7788" t="s">
        <v>8452</v>
      </c>
      <c r="T7788" s="196"/>
      <c r="U7788" s="196"/>
      <c r="V7788" s="196"/>
      <c r="W7788" s="196"/>
      <c r="X7788" s="222"/>
      <c r="Y7788" t="s">
        <v>8689</v>
      </c>
      <c r="Z7788">
        <v>1833301770</v>
      </c>
      <c r="AA7788" t="s">
        <v>8690</v>
      </c>
      <c r="AB7788" s="221" t="str">
        <f>_xlfn.IFNA(IF(Table[[#This Row],[Programme Partner]]&lt;&gt;Table[[#This Row],[Implementing Partner]],CONCATENATE(Table[[#This Row],[Programme Partner]],"-",Table[[#This Row],[Implementing Partner]]),Table[[#This Row],[Programme Partner]]),"")</f>
        <v>IOM-BRAC</v>
      </c>
    </row>
    <row r="7789" spans="1:28" ht="16.5" customHeight="1">
      <c r="A7789" s="183"/>
      <c r="B7789" s="195" t="s">
        <v>5148</v>
      </c>
      <c r="C7789" s="198" t="s">
        <v>5033</v>
      </c>
      <c r="D7789" s="212" t="s">
        <v>5148</v>
      </c>
      <c r="E7789" s="269" t="s">
        <v>27</v>
      </c>
      <c r="F7789" s="195" t="s">
        <v>8012</v>
      </c>
      <c r="G7789" t="s">
        <v>8357</v>
      </c>
      <c r="H7789" s="195" t="str">
        <f>IFERROR(VLOOKUP(Table[[#This Row],[Activity Details of Assistance]],WHAT!E:F,2,FALSE),"")</f>
        <v># of door</v>
      </c>
      <c r="I7789" s="195"/>
      <c r="J7789">
        <v>425</v>
      </c>
      <c r="K7789" t="s">
        <v>8280</v>
      </c>
      <c r="L7789" s="306" t="s">
        <v>13</v>
      </c>
      <c r="M7789" t="s">
        <v>14</v>
      </c>
      <c r="N7789" t="s">
        <v>309</v>
      </c>
      <c r="O7789" t="s">
        <v>1606</v>
      </c>
      <c r="P7789" t="s">
        <v>17</v>
      </c>
      <c r="Q7789" s="236">
        <v>44896</v>
      </c>
      <c r="R7789" s="236">
        <v>44896</v>
      </c>
      <c r="S7789" t="s">
        <v>8452</v>
      </c>
      <c r="T7789" s="196"/>
      <c r="U7789" s="196"/>
      <c r="V7789" s="196"/>
      <c r="W7789" s="196"/>
      <c r="X7789" s="222"/>
      <c r="Y7789" t="s">
        <v>8689</v>
      </c>
      <c r="Z7789">
        <v>1833301770</v>
      </c>
      <c r="AA7789" t="s">
        <v>8690</v>
      </c>
      <c r="AB7789" s="221" t="str">
        <f>_xlfn.IFNA(IF(Table[[#This Row],[Programme Partner]]&lt;&gt;Table[[#This Row],[Implementing Partner]],CONCATENATE(Table[[#This Row],[Programme Partner]],"-",Table[[#This Row],[Implementing Partner]]),Table[[#This Row],[Programme Partner]]),"")</f>
        <v>IOM-BRAC</v>
      </c>
    </row>
    <row r="7790" spans="1:28" ht="16.5" customHeight="1">
      <c r="A7790" s="183"/>
      <c r="B7790" s="195" t="s">
        <v>5148</v>
      </c>
      <c r="C7790" s="198" t="s">
        <v>5033</v>
      </c>
      <c r="D7790" s="212" t="s">
        <v>5148</v>
      </c>
      <c r="E7790" s="269" t="s">
        <v>27</v>
      </c>
      <c r="F7790" s="195" t="s">
        <v>8013</v>
      </c>
      <c r="G7790" t="s">
        <v>8314</v>
      </c>
      <c r="H7790" s="195" t="str">
        <f>IFERROR(VLOOKUP(Table[[#This Row],[Activity Details of Assistance]],WHAT!E:F,2,FALSE),"")</f>
        <v># of HP sessions at HH level</v>
      </c>
      <c r="I7790" s="195"/>
      <c r="J7790">
        <v>299</v>
      </c>
      <c r="K7790" t="s">
        <v>8280</v>
      </c>
      <c r="L7790" s="306" t="s">
        <v>13</v>
      </c>
      <c r="M7790" t="s">
        <v>14</v>
      </c>
      <c r="N7790" t="s">
        <v>309</v>
      </c>
      <c r="O7790" t="s">
        <v>1606</v>
      </c>
      <c r="P7790" t="s">
        <v>17</v>
      </c>
      <c r="Q7790" s="236">
        <v>44896</v>
      </c>
      <c r="R7790" s="236">
        <v>44896</v>
      </c>
      <c r="S7790" t="s">
        <v>8452</v>
      </c>
      <c r="T7790" s="196"/>
      <c r="U7790" s="196"/>
      <c r="V7790" s="196"/>
      <c r="W7790" s="196"/>
      <c r="X7790" s="222"/>
      <c r="Y7790" t="s">
        <v>8689</v>
      </c>
      <c r="Z7790">
        <v>1833301770</v>
      </c>
      <c r="AA7790" t="s">
        <v>8690</v>
      </c>
      <c r="AB7790" s="221" t="str">
        <f>_xlfn.IFNA(IF(Table[[#This Row],[Programme Partner]]&lt;&gt;Table[[#This Row],[Implementing Partner]],CONCATENATE(Table[[#This Row],[Programme Partner]],"-",Table[[#This Row],[Implementing Partner]]),Table[[#This Row],[Programme Partner]]),"")</f>
        <v>IOM-BRAC</v>
      </c>
    </row>
    <row r="7791" spans="1:28" ht="16.5" customHeight="1">
      <c r="A7791" s="183"/>
      <c r="B7791" s="195" t="s">
        <v>5148</v>
      </c>
      <c r="C7791" s="198" t="s">
        <v>5033</v>
      </c>
      <c r="D7791" s="212" t="s">
        <v>5148</v>
      </c>
      <c r="E7791" s="269" t="s">
        <v>27</v>
      </c>
      <c r="F7791" s="195" t="s">
        <v>8013</v>
      </c>
      <c r="G7791" t="s">
        <v>8360</v>
      </c>
      <c r="H7791" s="195" t="str">
        <f>IFERROR(VLOOKUP(Table[[#This Row],[Activity Details of Assistance]],WHAT!E:F,2,FALSE),"")</f>
        <v># of household</v>
      </c>
      <c r="I7791" s="195"/>
      <c r="J7791">
        <v>6312</v>
      </c>
      <c r="K7791" t="s">
        <v>8280</v>
      </c>
      <c r="L7791" s="306" t="s">
        <v>13</v>
      </c>
      <c r="M7791" t="s">
        <v>14</v>
      </c>
      <c r="N7791" t="s">
        <v>309</v>
      </c>
      <c r="O7791" t="s">
        <v>1606</v>
      </c>
      <c r="P7791" t="s">
        <v>17</v>
      </c>
      <c r="Q7791" s="236">
        <v>44896</v>
      </c>
      <c r="R7791" s="236">
        <v>44896</v>
      </c>
      <c r="S7791" t="s">
        <v>8452</v>
      </c>
      <c r="T7791" s="196"/>
      <c r="U7791" s="196"/>
      <c r="V7791" s="196"/>
      <c r="W7791" s="196"/>
      <c r="X7791" s="222"/>
      <c r="Y7791" t="s">
        <v>8689</v>
      </c>
      <c r="Z7791">
        <v>1833301770</v>
      </c>
      <c r="AA7791" t="s">
        <v>8690</v>
      </c>
      <c r="AB7791" s="221" t="str">
        <f>_xlfn.IFNA(IF(Table[[#This Row],[Programme Partner]]&lt;&gt;Table[[#This Row],[Implementing Partner]],CONCATENATE(Table[[#This Row],[Programme Partner]],"-",Table[[#This Row],[Implementing Partner]]),Table[[#This Row],[Programme Partner]]),"")</f>
        <v>IOM-BRAC</v>
      </c>
    </row>
    <row r="7792" spans="1:28" ht="16.5" customHeight="1">
      <c r="A7792" s="183"/>
      <c r="B7792" s="195" t="s">
        <v>5148</v>
      </c>
      <c r="C7792" s="198" t="s">
        <v>5033</v>
      </c>
      <c r="D7792" s="212" t="s">
        <v>5148</v>
      </c>
      <c r="E7792" s="269" t="s">
        <v>27</v>
      </c>
      <c r="F7792" s="195" t="s">
        <v>8014</v>
      </c>
      <c r="G7792" t="s">
        <v>8358</v>
      </c>
      <c r="H7792" s="195" t="str">
        <f>IFERROR(VLOOKUP(Table[[#This Row],[Activity Details of Assistance]],WHAT!E:F,2,FALSE),"")</f>
        <v># of campaign per camp </v>
      </c>
      <c r="I7792" s="195"/>
      <c r="J7792">
        <v>1</v>
      </c>
      <c r="K7792" t="s">
        <v>8280</v>
      </c>
      <c r="L7792" s="306" t="s">
        <v>13</v>
      </c>
      <c r="M7792" t="s">
        <v>14</v>
      </c>
      <c r="N7792" t="s">
        <v>309</v>
      </c>
      <c r="O7792" t="s">
        <v>1606</v>
      </c>
      <c r="P7792" t="s">
        <v>17</v>
      </c>
      <c r="Q7792" s="236">
        <v>44896</v>
      </c>
      <c r="R7792" s="236">
        <v>44896</v>
      </c>
      <c r="S7792" t="s">
        <v>8452</v>
      </c>
      <c r="T7792" s="196"/>
      <c r="U7792" s="196"/>
      <c r="V7792" s="196"/>
      <c r="W7792" s="196"/>
      <c r="X7792" s="222"/>
      <c r="Y7792" t="s">
        <v>8689</v>
      </c>
      <c r="Z7792">
        <v>1833301770</v>
      </c>
      <c r="AA7792" t="s">
        <v>8690</v>
      </c>
      <c r="AB7792" s="221" t="str">
        <f>_xlfn.IFNA(IF(Table[[#This Row],[Programme Partner]]&lt;&gt;Table[[#This Row],[Implementing Partner]],CONCATENATE(Table[[#This Row],[Programme Partner]],"-",Table[[#This Row],[Implementing Partner]]),Table[[#This Row],[Programme Partner]]),"")</f>
        <v>IOM-BRAC</v>
      </c>
    </row>
    <row r="7793" spans="1:28" ht="16.5" customHeight="1">
      <c r="A7793" s="183"/>
      <c r="B7793" s="195" t="s">
        <v>5148</v>
      </c>
      <c r="C7793" s="198" t="s">
        <v>5033</v>
      </c>
      <c r="D7793" s="212" t="s">
        <v>5148</v>
      </c>
      <c r="E7793" s="269" t="s">
        <v>27</v>
      </c>
      <c r="F7793" s="195" t="s">
        <v>8014</v>
      </c>
      <c r="G7793" s="103" t="s">
        <v>8361</v>
      </c>
      <c r="H7793" s="195" t="str">
        <f>IFERROR(VLOOKUP(Table[[#This Row],[Activity Details of Assistance]],WHAT!E:F,2,FALSE),"")</f>
        <v># of plant</v>
      </c>
      <c r="I7793" s="195"/>
      <c r="J7793">
        <v>3</v>
      </c>
      <c r="K7793" t="s">
        <v>8280</v>
      </c>
      <c r="L7793" s="306" t="s">
        <v>13</v>
      </c>
      <c r="M7793" t="s">
        <v>14</v>
      </c>
      <c r="N7793" t="s">
        <v>309</v>
      </c>
      <c r="O7793" t="s">
        <v>1606</v>
      </c>
      <c r="P7793" t="s">
        <v>17</v>
      </c>
      <c r="Q7793" s="236">
        <v>44896</v>
      </c>
      <c r="R7793" s="236">
        <v>44896</v>
      </c>
      <c r="S7793" t="s">
        <v>8452</v>
      </c>
      <c r="T7793" s="196"/>
      <c r="U7793" s="196"/>
      <c r="V7793" s="196"/>
      <c r="W7793" s="196"/>
      <c r="X7793" s="222"/>
      <c r="Y7793" t="s">
        <v>8689</v>
      </c>
      <c r="Z7793">
        <v>1833301770</v>
      </c>
      <c r="AA7793" t="s">
        <v>8690</v>
      </c>
      <c r="AB7793" s="221" t="str">
        <f>_xlfn.IFNA(IF(Table[[#This Row],[Programme Partner]]&lt;&gt;Table[[#This Row],[Implementing Partner]],CONCATENATE(Table[[#This Row],[Programme Partner]],"-",Table[[#This Row],[Implementing Partner]]),Table[[#This Row],[Programme Partner]]),"")</f>
        <v>IOM-BRAC</v>
      </c>
    </row>
    <row r="7794" spans="1:28" ht="16.5" customHeight="1">
      <c r="A7794" s="183"/>
      <c r="B7794" s="195" t="s">
        <v>5275</v>
      </c>
      <c r="C7794" s="198" t="s">
        <v>5033</v>
      </c>
      <c r="D7794" s="212" t="s">
        <v>5275</v>
      </c>
      <c r="E7794" s="269" t="s">
        <v>27</v>
      </c>
      <c r="F7794" s="195" t="s">
        <v>8011</v>
      </c>
      <c r="G7794" t="s">
        <v>8584</v>
      </c>
      <c r="H7794" s="195" t="str">
        <f>IFERROR(VLOOKUP(Table[[#This Row],[Activity Details of Assistance]],WHAT!E:F,2,FALSE),"")</f>
        <v># of tube well</v>
      </c>
      <c r="I7794" s="195"/>
      <c r="J7794">
        <v>177</v>
      </c>
      <c r="K7794" t="s">
        <v>8280</v>
      </c>
      <c r="L7794" s="306" t="s">
        <v>13</v>
      </c>
      <c r="M7794" t="s">
        <v>14</v>
      </c>
      <c r="N7794" t="s">
        <v>309</v>
      </c>
      <c r="O7794" t="s">
        <v>1606</v>
      </c>
      <c r="P7794" t="s">
        <v>4659</v>
      </c>
      <c r="Q7794" s="236">
        <v>44896</v>
      </c>
      <c r="R7794" s="236">
        <v>44958</v>
      </c>
      <c r="S7794" t="s">
        <v>8452</v>
      </c>
      <c r="T7794" s="196"/>
      <c r="U7794" s="196"/>
      <c r="V7794" s="196"/>
      <c r="W7794" s="196"/>
      <c r="X7794" s="222"/>
      <c r="Y7794" t="s">
        <v>8519</v>
      </c>
      <c r="Z7794">
        <v>1847456486</v>
      </c>
      <c r="AA7794" t="s">
        <v>8520</v>
      </c>
      <c r="AB7794" s="221" t="str">
        <f>_xlfn.IFNA(IF(Table[[#This Row],[Programme Partner]]&lt;&gt;Table[[#This Row],[Implementing Partner]],CONCATENATE(Table[[#This Row],[Programme Partner]],"-",Table[[#This Row],[Implementing Partner]]),Table[[#This Row],[Programme Partner]]),"")</f>
        <v>UNICEF-BRAC</v>
      </c>
    </row>
    <row r="7795" spans="1:28" ht="16.5" customHeight="1">
      <c r="A7795" s="183"/>
      <c r="B7795" s="195" t="s">
        <v>5275</v>
      </c>
      <c r="C7795" s="198" t="s">
        <v>5033</v>
      </c>
      <c r="D7795" s="212" t="s">
        <v>5275</v>
      </c>
      <c r="E7795" s="269" t="s">
        <v>27</v>
      </c>
      <c r="F7795" s="195" t="s">
        <v>8011</v>
      </c>
      <c r="G7795" t="s">
        <v>8355</v>
      </c>
      <c r="H7795" s="195" t="str">
        <f>IFERROR(VLOOKUP(Table[[#This Row],[Activity Details of Assistance]],WHAT!E:F,2,FALSE),"")</f>
        <v># of water network</v>
      </c>
      <c r="I7795" s="195"/>
      <c r="J7795">
        <v>7</v>
      </c>
      <c r="K7795" t="s">
        <v>8280</v>
      </c>
      <c r="L7795" s="306" t="s">
        <v>13</v>
      </c>
      <c r="M7795" t="s">
        <v>14</v>
      </c>
      <c r="N7795" t="s">
        <v>309</v>
      </c>
      <c r="O7795" t="s">
        <v>1606</v>
      </c>
      <c r="P7795" t="s">
        <v>4659</v>
      </c>
      <c r="Q7795" s="236">
        <v>44896</v>
      </c>
      <c r="R7795" s="236">
        <v>44958</v>
      </c>
      <c r="S7795" t="s">
        <v>8452</v>
      </c>
      <c r="T7795" s="196"/>
      <c r="U7795" s="196"/>
      <c r="V7795" s="196"/>
      <c r="W7795" s="196"/>
      <c r="X7795" s="222"/>
      <c r="Y7795" t="s">
        <v>8519</v>
      </c>
      <c r="Z7795">
        <v>1847456486</v>
      </c>
      <c r="AA7795" t="s">
        <v>8520</v>
      </c>
      <c r="AB7795" s="221" t="str">
        <f>_xlfn.IFNA(IF(Table[[#This Row],[Programme Partner]]&lt;&gt;Table[[#This Row],[Implementing Partner]],CONCATENATE(Table[[#This Row],[Programme Partner]],"-",Table[[#This Row],[Implementing Partner]]),Table[[#This Row],[Programme Partner]]),"")</f>
        <v>UNICEF-BRAC</v>
      </c>
    </row>
    <row r="7796" spans="1:28" ht="16.5" customHeight="1">
      <c r="A7796" s="183"/>
      <c r="B7796" s="195" t="s">
        <v>5275</v>
      </c>
      <c r="C7796" s="198" t="s">
        <v>5033</v>
      </c>
      <c r="D7796" s="212" t="s">
        <v>5275</v>
      </c>
      <c r="E7796" s="269" t="s">
        <v>27</v>
      </c>
      <c r="F7796" s="195" t="s">
        <v>8012</v>
      </c>
      <c r="G7796" t="s">
        <v>8585</v>
      </c>
      <c r="H7796" s="195" t="str">
        <f>IFERROR(VLOOKUP(Table[[#This Row],[Activity Details of Assistance]],WHAT!E:F,2,FALSE),"")</f>
        <v xml:space="preserve"># of door </v>
      </c>
      <c r="I7796" s="195"/>
      <c r="J7796">
        <v>24</v>
      </c>
      <c r="K7796" t="s">
        <v>8280</v>
      </c>
      <c r="L7796" s="306" t="s">
        <v>13</v>
      </c>
      <c r="M7796" t="s">
        <v>14</v>
      </c>
      <c r="N7796" t="s">
        <v>309</v>
      </c>
      <c r="O7796" t="s">
        <v>1606</v>
      </c>
      <c r="P7796" t="s">
        <v>4659</v>
      </c>
      <c r="Q7796" s="236">
        <v>44896</v>
      </c>
      <c r="R7796" s="236">
        <v>44958</v>
      </c>
      <c r="S7796" t="s">
        <v>8452</v>
      </c>
      <c r="T7796" s="196"/>
      <c r="U7796" s="196"/>
      <c r="V7796" s="196"/>
      <c r="W7796" s="196"/>
      <c r="X7796" s="222"/>
      <c r="Y7796" t="s">
        <v>8519</v>
      </c>
      <c r="Z7796">
        <v>1847456486</v>
      </c>
      <c r="AA7796" t="s">
        <v>8520</v>
      </c>
      <c r="AB7796" s="221" t="str">
        <f>_xlfn.IFNA(IF(Table[[#This Row],[Programme Partner]]&lt;&gt;Table[[#This Row],[Implementing Partner]],CONCATENATE(Table[[#This Row],[Programme Partner]],"-",Table[[#This Row],[Implementing Partner]]),Table[[#This Row],[Programme Partner]]),"")</f>
        <v>UNICEF-BRAC</v>
      </c>
    </row>
    <row r="7797" spans="1:28" ht="16.5" customHeight="1">
      <c r="A7797" s="183"/>
      <c r="B7797" s="195" t="s">
        <v>5275</v>
      </c>
      <c r="C7797" s="198" t="s">
        <v>5033</v>
      </c>
      <c r="D7797" s="212" t="s">
        <v>5275</v>
      </c>
      <c r="E7797" s="269" t="s">
        <v>27</v>
      </c>
      <c r="F7797" s="195" t="s">
        <v>8012</v>
      </c>
      <c r="G7797" t="s">
        <v>8359</v>
      </c>
      <c r="H7797" s="195" t="str">
        <f>IFERROR(VLOOKUP(Table[[#This Row],[Activity Details of Assistance]],WHAT!E:F,2,FALSE),"")</f>
        <v># of FSM Site</v>
      </c>
      <c r="I7797" s="195"/>
      <c r="J7797">
        <v>7</v>
      </c>
      <c r="K7797" t="s">
        <v>8280</v>
      </c>
      <c r="L7797" s="306" t="s">
        <v>13</v>
      </c>
      <c r="M7797" t="s">
        <v>14</v>
      </c>
      <c r="N7797" t="s">
        <v>309</v>
      </c>
      <c r="O7797" t="s">
        <v>1606</v>
      </c>
      <c r="P7797" t="s">
        <v>4659</v>
      </c>
      <c r="Q7797" s="236">
        <v>44896</v>
      </c>
      <c r="R7797" s="236">
        <v>44958</v>
      </c>
      <c r="S7797" t="s">
        <v>8452</v>
      </c>
      <c r="T7797" s="196"/>
      <c r="U7797" s="196"/>
      <c r="V7797" s="196"/>
      <c r="W7797" s="196"/>
      <c r="X7797" s="222"/>
      <c r="Y7797" t="s">
        <v>8519</v>
      </c>
      <c r="Z7797">
        <v>1847456486</v>
      </c>
      <c r="AA7797" t="s">
        <v>8520</v>
      </c>
      <c r="AB7797" s="221" t="str">
        <f>_xlfn.IFNA(IF(Table[[#This Row],[Programme Partner]]&lt;&gt;Table[[#This Row],[Implementing Partner]],CONCATENATE(Table[[#This Row],[Programme Partner]],"-",Table[[#This Row],[Implementing Partner]]),Table[[#This Row],[Programme Partner]]),"")</f>
        <v>UNICEF-BRAC</v>
      </c>
    </row>
    <row r="7798" spans="1:28" ht="16.5" customHeight="1">
      <c r="A7798" s="183"/>
      <c r="B7798" s="195" t="s">
        <v>5275</v>
      </c>
      <c r="C7798" s="198" t="s">
        <v>5033</v>
      </c>
      <c r="D7798" s="212" t="s">
        <v>5275</v>
      </c>
      <c r="E7798" s="269" t="s">
        <v>27</v>
      </c>
      <c r="F7798" s="195" t="s">
        <v>8012</v>
      </c>
      <c r="G7798" t="s">
        <v>8356</v>
      </c>
      <c r="H7798" s="195" t="str">
        <f>IFERROR(VLOOKUP(Table[[#This Row],[Activity Details of Assistance]],WHAT!E:F,2,FALSE),"")</f>
        <v># of FSM Site</v>
      </c>
      <c r="I7798" s="195"/>
      <c r="J7798">
        <v>6</v>
      </c>
      <c r="K7798" t="s">
        <v>8280</v>
      </c>
      <c r="L7798" s="306" t="s">
        <v>13</v>
      </c>
      <c r="M7798" t="s">
        <v>14</v>
      </c>
      <c r="N7798" t="s">
        <v>309</v>
      </c>
      <c r="O7798" t="s">
        <v>1606</v>
      </c>
      <c r="P7798" t="s">
        <v>4659</v>
      </c>
      <c r="Q7798" s="236">
        <v>44896</v>
      </c>
      <c r="R7798" s="236">
        <v>44958</v>
      </c>
      <c r="S7798" t="s">
        <v>8452</v>
      </c>
      <c r="T7798" s="196"/>
      <c r="U7798" s="196"/>
      <c r="V7798" s="196"/>
      <c r="W7798" s="196"/>
      <c r="X7798" s="222"/>
      <c r="Y7798" t="s">
        <v>8519</v>
      </c>
      <c r="Z7798">
        <v>1847456486</v>
      </c>
      <c r="AA7798" t="s">
        <v>8520</v>
      </c>
      <c r="AB7798" s="221" t="str">
        <f>_xlfn.IFNA(IF(Table[[#This Row],[Programme Partner]]&lt;&gt;Table[[#This Row],[Implementing Partner]],CONCATENATE(Table[[#This Row],[Programme Partner]],"-",Table[[#This Row],[Implementing Partner]]),Table[[#This Row],[Programme Partner]]),"")</f>
        <v>UNICEF-BRAC</v>
      </c>
    </row>
    <row r="7799" spans="1:28" ht="16.5" customHeight="1">
      <c r="A7799" s="183"/>
      <c r="B7799" s="195" t="s">
        <v>5275</v>
      </c>
      <c r="C7799" s="198" t="s">
        <v>5033</v>
      </c>
      <c r="D7799" s="212" t="s">
        <v>5275</v>
      </c>
      <c r="E7799" s="269" t="s">
        <v>27</v>
      </c>
      <c r="F7799" s="195" t="s">
        <v>8012</v>
      </c>
      <c r="G7799" t="s">
        <v>8586</v>
      </c>
      <c r="H7799" s="195" t="str">
        <f>IFERROR(VLOOKUP(Table[[#This Row],[Activity Details of Assistance]],WHAT!E:F,2,FALSE),"")</f>
        <v># of door</v>
      </c>
      <c r="I7799" s="195"/>
      <c r="J7799">
        <v>389</v>
      </c>
      <c r="K7799" t="s">
        <v>8280</v>
      </c>
      <c r="L7799" s="306" t="s">
        <v>13</v>
      </c>
      <c r="M7799" t="s">
        <v>14</v>
      </c>
      <c r="N7799" t="s">
        <v>309</v>
      </c>
      <c r="O7799" t="s">
        <v>1606</v>
      </c>
      <c r="P7799" t="s">
        <v>4659</v>
      </c>
      <c r="Q7799" s="236">
        <v>44896</v>
      </c>
      <c r="R7799" s="236">
        <v>44958</v>
      </c>
      <c r="S7799" t="s">
        <v>8452</v>
      </c>
      <c r="T7799" s="196"/>
      <c r="U7799" s="196"/>
      <c r="V7799" s="196"/>
      <c r="W7799" s="196"/>
      <c r="X7799" s="222"/>
      <c r="Y7799" t="s">
        <v>8519</v>
      </c>
      <c r="Z7799">
        <v>1847456486</v>
      </c>
      <c r="AA7799" t="s">
        <v>8520</v>
      </c>
      <c r="AB7799" s="221" t="str">
        <f>_xlfn.IFNA(IF(Table[[#This Row],[Programme Partner]]&lt;&gt;Table[[#This Row],[Implementing Partner]],CONCATENATE(Table[[#This Row],[Programme Partner]],"-",Table[[#This Row],[Implementing Partner]]),Table[[#This Row],[Programme Partner]]),"")</f>
        <v>UNICEF-BRAC</v>
      </c>
    </row>
    <row r="7800" spans="1:28" ht="16.5" customHeight="1">
      <c r="A7800" s="183"/>
      <c r="B7800" s="195" t="s">
        <v>5275</v>
      </c>
      <c r="C7800" s="198" t="s">
        <v>5033</v>
      </c>
      <c r="D7800" s="212" t="s">
        <v>5275</v>
      </c>
      <c r="E7800" s="269" t="s">
        <v>27</v>
      </c>
      <c r="F7800" s="195" t="s">
        <v>8012</v>
      </c>
      <c r="G7800" t="s">
        <v>8357</v>
      </c>
      <c r="H7800" s="195" t="str">
        <f>IFERROR(VLOOKUP(Table[[#This Row],[Activity Details of Assistance]],WHAT!E:F,2,FALSE),"")</f>
        <v># of door</v>
      </c>
      <c r="I7800" s="195"/>
      <c r="J7800">
        <v>1102</v>
      </c>
      <c r="K7800" t="s">
        <v>8280</v>
      </c>
      <c r="L7800" s="306" t="s">
        <v>13</v>
      </c>
      <c r="M7800" t="s">
        <v>14</v>
      </c>
      <c r="N7800" t="s">
        <v>309</v>
      </c>
      <c r="O7800" t="s">
        <v>1606</v>
      </c>
      <c r="P7800" t="s">
        <v>4659</v>
      </c>
      <c r="Q7800" s="236">
        <v>44896</v>
      </c>
      <c r="R7800" s="236">
        <v>44958</v>
      </c>
      <c r="S7800" t="s">
        <v>8452</v>
      </c>
      <c r="T7800" s="196"/>
      <c r="U7800" s="196"/>
      <c r="V7800" s="196"/>
      <c r="W7800" s="196"/>
      <c r="X7800" s="222"/>
      <c r="Y7800" t="s">
        <v>8519</v>
      </c>
      <c r="Z7800">
        <v>1847456486</v>
      </c>
      <c r="AA7800" t="s">
        <v>8520</v>
      </c>
      <c r="AB7800" s="221" t="str">
        <f>_xlfn.IFNA(IF(Table[[#This Row],[Programme Partner]]&lt;&gt;Table[[#This Row],[Implementing Partner]],CONCATENATE(Table[[#This Row],[Programme Partner]],"-",Table[[#This Row],[Implementing Partner]]),Table[[#This Row],[Programme Partner]]),"")</f>
        <v>UNICEF-BRAC</v>
      </c>
    </row>
    <row r="7801" spans="1:28" ht="16.5" customHeight="1">
      <c r="A7801" s="183"/>
      <c r="B7801" s="195" t="s">
        <v>5275</v>
      </c>
      <c r="C7801" s="198" t="s">
        <v>5033</v>
      </c>
      <c r="D7801" s="212" t="s">
        <v>5275</v>
      </c>
      <c r="E7801" s="269" t="s">
        <v>27</v>
      </c>
      <c r="F7801" s="195" t="s">
        <v>8013</v>
      </c>
      <c r="G7801" t="s">
        <v>8314</v>
      </c>
      <c r="H7801" s="195" t="str">
        <f>IFERROR(VLOOKUP(Table[[#This Row],[Activity Details of Assistance]],WHAT!E:F,2,FALSE),"")</f>
        <v># of HP sessions at HH level</v>
      </c>
      <c r="I7801" s="195"/>
      <c r="J7801">
        <v>6825</v>
      </c>
      <c r="K7801" t="s">
        <v>8280</v>
      </c>
      <c r="L7801" s="306" t="s">
        <v>13</v>
      </c>
      <c r="M7801" t="s">
        <v>14</v>
      </c>
      <c r="N7801" t="s">
        <v>309</v>
      </c>
      <c r="O7801" t="s">
        <v>1606</v>
      </c>
      <c r="P7801" t="s">
        <v>4659</v>
      </c>
      <c r="Q7801" s="236">
        <v>44896</v>
      </c>
      <c r="R7801" s="236">
        <v>44958</v>
      </c>
      <c r="S7801" t="s">
        <v>8452</v>
      </c>
      <c r="T7801" s="196"/>
      <c r="U7801" s="196"/>
      <c r="V7801" s="196"/>
      <c r="W7801" s="196"/>
      <c r="X7801" s="222"/>
      <c r="Y7801" t="s">
        <v>8519</v>
      </c>
      <c r="Z7801">
        <v>1847456486</v>
      </c>
      <c r="AA7801" t="s">
        <v>8520</v>
      </c>
      <c r="AB7801" s="221" t="str">
        <f>_xlfn.IFNA(IF(Table[[#This Row],[Programme Partner]]&lt;&gt;Table[[#This Row],[Implementing Partner]],CONCATENATE(Table[[#This Row],[Programme Partner]],"-",Table[[#This Row],[Implementing Partner]]),Table[[#This Row],[Programme Partner]]),"")</f>
        <v>UNICEF-BRAC</v>
      </c>
    </row>
    <row r="7802" spans="1:28" ht="16.5" customHeight="1">
      <c r="A7802" s="183"/>
      <c r="B7802" s="195" t="s">
        <v>5275</v>
      </c>
      <c r="C7802" s="198" t="s">
        <v>5033</v>
      </c>
      <c r="D7802" s="212" t="s">
        <v>5275</v>
      </c>
      <c r="E7802" s="269" t="s">
        <v>27</v>
      </c>
      <c r="F7802" s="195" t="s">
        <v>8013</v>
      </c>
      <c r="G7802" t="s">
        <v>8368</v>
      </c>
      <c r="H7802" s="195" t="str">
        <f>IFERROR(VLOOKUP(Table[[#This Row],[Activity Details of Assistance]],WHAT!E:F,2,FALSE),"")</f>
        <v># of household</v>
      </c>
      <c r="I7802" s="195"/>
      <c r="J7802">
        <v>3841</v>
      </c>
      <c r="K7802" t="s">
        <v>8280</v>
      </c>
      <c r="L7802" s="306" t="s">
        <v>13</v>
      </c>
      <c r="M7802" t="s">
        <v>14</v>
      </c>
      <c r="N7802" t="s">
        <v>309</v>
      </c>
      <c r="O7802" t="s">
        <v>1606</v>
      </c>
      <c r="P7802" t="s">
        <v>4659</v>
      </c>
      <c r="Q7802" s="236">
        <v>44896</v>
      </c>
      <c r="R7802" s="236">
        <v>44958</v>
      </c>
      <c r="S7802" t="s">
        <v>8452</v>
      </c>
      <c r="T7802" s="196"/>
      <c r="U7802" s="196"/>
      <c r="V7802" s="196"/>
      <c r="W7802" s="196"/>
      <c r="X7802" s="222"/>
      <c r="Y7802" t="s">
        <v>8519</v>
      </c>
      <c r="Z7802">
        <v>1847456486</v>
      </c>
      <c r="AA7802" t="s">
        <v>8520</v>
      </c>
      <c r="AB7802" s="221" t="str">
        <f>_xlfn.IFNA(IF(Table[[#This Row],[Programme Partner]]&lt;&gt;Table[[#This Row],[Implementing Partner]],CONCATENATE(Table[[#This Row],[Programme Partner]],"-",Table[[#This Row],[Implementing Partner]]),Table[[#This Row],[Programme Partner]]),"")</f>
        <v>UNICEF-BRAC</v>
      </c>
    </row>
    <row r="7803" spans="1:28" ht="16.5" customHeight="1">
      <c r="A7803" s="183"/>
      <c r="B7803" s="195" t="s">
        <v>5275</v>
      </c>
      <c r="C7803" s="198" t="s">
        <v>5033</v>
      </c>
      <c r="D7803" s="212" t="s">
        <v>5275</v>
      </c>
      <c r="E7803" s="269" t="s">
        <v>27</v>
      </c>
      <c r="F7803" s="195" t="s">
        <v>8013</v>
      </c>
      <c r="G7803" t="s">
        <v>8369</v>
      </c>
      <c r="H7803" s="195" t="str">
        <f>IFERROR(VLOOKUP(Table[[#This Row],[Activity Details of Assistance]],WHAT!E:F,2,FALSE),"")</f>
        <v># of female in reproductive age</v>
      </c>
      <c r="I7803" s="195"/>
      <c r="J7803">
        <v>1048</v>
      </c>
      <c r="K7803" t="s">
        <v>8280</v>
      </c>
      <c r="L7803" s="306" t="s">
        <v>13</v>
      </c>
      <c r="M7803" t="s">
        <v>14</v>
      </c>
      <c r="N7803" t="s">
        <v>309</v>
      </c>
      <c r="O7803" t="s">
        <v>1606</v>
      </c>
      <c r="P7803" t="s">
        <v>4659</v>
      </c>
      <c r="Q7803" s="236">
        <v>44896</v>
      </c>
      <c r="R7803" s="236">
        <v>44958</v>
      </c>
      <c r="S7803" t="s">
        <v>8452</v>
      </c>
      <c r="T7803" s="196"/>
      <c r="U7803" s="196"/>
      <c r="V7803" s="196"/>
      <c r="W7803" s="196"/>
      <c r="X7803" s="222"/>
      <c r="Y7803" t="s">
        <v>8519</v>
      </c>
      <c r="Z7803">
        <v>1847456486</v>
      </c>
      <c r="AA7803" t="s">
        <v>8520</v>
      </c>
      <c r="AB7803" s="221" t="str">
        <f>_xlfn.IFNA(IF(Table[[#This Row],[Programme Partner]]&lt;&gt;Table[[#This Row],[Implementing Partner]],CONCATENATE(Table[[#This Row],[Programme Partner]],"-",Table[[#This Row],[Implementing Partner]]),Table[[#This Row],[Programme Partner]]),"")</f>
        <v>UNICEF-BRAC</v>
      </c>
    </row>
    <row r="7804" spans="1:28" ht="16.5" customHeight="1">
      <c r="A7804" s="183"/>
      <c r="B7804" s="195" t="s">
        <v>5275</v>
      </c>
      <c r="C7804" s="198" t="s">
        <v>5033</v>
      </c>
      <c r="D7804" s="212" t="s">
        <v>5275</v>
      </c>
      <c r="E7804" s="269" t="s">
        <v>27</v>
      </c>
      <c r="F7804" s="195" t="s">
        <v>8013</v>
      </c>
      <c r="G7804" t="s">
        <v>8442</v>
      </c>
      <c r="H7804" s="195" t="str">
        <f>IFERROR(VLOOKUP(Table[[#This Row],[Activity Details of Assistance]],WHAT!E:F,2,FALSE),"")</f>
        <v># of facilities</v>
      </c>
      <c r="I7804" s="195"/>
      <c r="J7804">
        <v>20595</v>
      </c>
      <c r="K7804" t="s">
        <v>8280</v>
      </c>
      <c r="L7804" s="306" t="s">
        <v>13</v>
      </c>
      <c r="M7804" t="s">
        <v>14</v>
      </c>
      <c r="N7804" t="s">
        <v>309</v>
      </c>
      <c r="O7804" t="s">
        <v>1606</v>
      </c>
      <c r="P7804" t="s">
        <v>4659</v>
      </c>
      <c r="Q7804" s="236">
        <v>44896</v>
      </c>
      <c r="R7804" s="236">
        <v>44958</v>
      </c>
      <c r="S7804" t="s">
        <v>8452</v>
      </c>
      <c r="T7804" s="196"/>
      <c r="U7804" s="196"/>
      <c r="V7804" s="196"/>
      <c r="W7804" s="196"/>
      <c r="X7804" s="222"/>
      <c r="Y7804" t="s">
        <v>8519</v>
      </c>
      <c r="Z7804">
        <v>1847456486</v>
      </c>
      <c r="AA7804" t="s">
        <v>8520</v>
      </c>
      <c r="AB7804" s="221" t="str">
        <f>_xlfn.IFNA(IF(Table[[#This Row],[Programme Partner]]&lt;&gt;Table[[#This Row],[Implementing Partner]],CONCATENATE(Table[[#This Row],[Programme Partner]],"-",Table[[#This Row],[Implementing Partner]]),Table[[#This Row],[Programme Partner]]),"")</f>
        <v>UNICEF-BRAC</v>
      </c>
    </row>
    <row r="7805" spans="1:28" ht="16.5" customHeight="1">
      <c r="A7805" s="183"/>
      <c r="B7805" s="195" t="s">
        <v>5275</v>
      </c>
      <c r="C7805" s="198" t="s">
        <v>5033</v>
      </c>
      <c r="D7805" s="212" t="s">
        <v>5275</v>
      </c>
      <c r="E7805" s="269" t="s">
        <v>27</v>
      </c>
      <c r="F7805" s="195" t="s">
        <v>8014</v>
      </c>
      <c r="G7805" s="103" t="s">
        <v>8361</v>
      </c>
      <c r="H7805" s="195" t="str">
        <f>IFERROR(VLOOKUP(Table[[#This Row],[Activity Details of Assistance]],WHAT!E:F,2,FALSE),"")</f>
        <v># of plant</v>
      </c>
      <c r="I7805" s="195"/>
      <c r="J7805">
        <v>1</v>
      </c>
      <c r="K7805" t="s">
        <v>8280</v>
      </c>
      <c r="L7805" s="306" t="s">
        <v>13</v>
      </c>
      <c r="M7805" t="s">
        <v>14</v>
      </c>
      <c r="N7805" t="s">
        <v>309</v>
      </c>
      <c r="O7805" t="s">
        <v>1606</v>
      </c>
      <c r="P7805" t="s">
        <v>4659</v>
      </c>
      <c r="Q7805" s="236">
        <v>44896</v>
      </c>
      <c r="R7805" s="236">
        <v>44958</v>
      </c>
      <c r="S7805" t="s">
        <v>8452</v>
      </c>
      <c r="T7805" s="196"/>
      <c r="U7805" s="196"/>
      <c r="V7805" s="196"/>
      <c r="W7805" s="196"/>
      <c r="X7805" s="222"/>
      <c r="Y7805" t="s">
        <v>8519</v>
      </c>
      <c r="Z7805">
        <v>1847456486</v>
      </c>
      <c r="AA7805" t="s">
        <v>8520</v>
      </c>
      <c r="AB7805" s="221" t="str">
        <f>_xlfn.IFNA(IF(Table[[#This Row],[Programme Partner]]&lt;&gt;Table[[#This Row],[Implementing Partner]],CONCATENATE(Table[[#This Row],[Programme Partner]],"-",Table[[#This Row],[Implementing Partner]]),Table[[#This Row],[Programme Partner]]),"")</f>
        <v>UNICEF-BRAC</v>
      </c>
    </row>
    <row r="7806" spans="1:28" ht="16.5" customHeight="1">
      <c r="A7806" s="183"/>
      <c r="B7806" s="195" t="s">
        <v>5275</v>
      </c>
      <c r="C7806" s="198" t="s">
        <v>5033</v>
      </c>
      <c r="D7806" s="212" t="s">
        <v>5275</v>
      </c>
      <c r="E7806" s="269" t="s">
        <v>27</v>
      </c>
      <c r="F7806" s="195" t="s">
        <v>8014</v>
      </c>
      <c r="G7806" t="s">
        <v>8375</v>
      </c>
      <c r="H7806" s="195" t="str">
        <f>IFERROR(VLOOKUP(Table[[#This Row],[Activity Details of Assistance]],WHAT!E:F,2,FALSE),"")</f>
        <v># of 10L bin</v>
      </c>
      <c r="I7806" s="195"/>
      <c r="J7806">
        <v>4705</v>
      </c>
      <c r="K7806" t="s">
        <v>8280</v>
      </c>
      <c r="L7806" s="306" t="s">
        <v>13</v>
      </c>
      <c r="M7806" t="s">
        <v>14</v>
      </c>
      <c r="N7806" t="s">
        <v>309</v>
      </c>
      <c r="O7806" t="s">
        <v>1606</v>
      </c>
      <c r="P7806" t="s">
        <v>4659</v>
      </c>
      <c r="Q7806" s="236">
        <v>44896</v>
      </c>
      <c r="R7806" s="236">
        <v>44958</v>
      </c>
      <c r="S7806" t="s">
        <v>8452</v>
      </c>
      <c r="T7806" s="196"/>
      <c r="U7806" s="196"/>
      <c r="V7806" s="196"/>
      <c r="W7806" s="196"/>
      <c r="X7806" s="222"/>
      <c r="Y7806" t="s">
        <v>8519</v>
      </c>
      <c r="Z7806">
        <v>1847456486</v>
      </c>
      <c r="AA7806" t="s">
        <v>8520</v>
      </c>
      <c r="AB7806" s="221" t="str">
        <f>_xlfn.IFNA(IF(Table[[#This Row],[Programme Partner]]&lt;&gt;Table[[#This Row],[Implementing Partner]],CONCATENATE(Table[[#This Row],[Programme Partner]],"-",Table[[#This Row],[Implementing Partner]]),Table[[#This Row],[Programme Partner]]),"")</f>
        <v>UNICEF-BRAC</v>
      </c>
    </row>
    <row r="7807" spans="1:28" ht="16.5" customHeight="1">
      <c r="A7807" s="183"/>
      <c r="B7807" s="195" t="s">
        <v>5033</v>
      </c>
      <c r="C7807" s="198" t="s">
        <v>5033</v>
      </c>
      <c r="D7807" s="212" t="s">
        <v>7014</v>
      </c>
      <c r="E7807" s="269" t="s">
        <v>27</v>
      </c>
      <c r="F7807" s="195" t="s">
        <v>8011</v>
      </c>
      <c r="G7807" t="s">
        <v>8355</v>
      </c>
      <c r="H7807" s="195" t="str">
        <f>IFERROR(VLOOKUP(Table[[#This Row],[Activity Details of Assistance]],WHAT!E:F,2,FALSE),"")</f>
        <v># of water network</v>
      </c>
      <c r="I7807" s="195"/>
      <c r="J7807">
        <v>3</v>
      </c>
      <c r="K7807" t="s">
        <v>8280</v>
      </c>
      <c r="L7807" s="306" t="s">
        <v>13</v>
      </c>
      <c r="M7807" t="s">
        <v>14</v>
      </c>
      <c r="N7807" t="s">
        <v>307</v>
      </c>
      <c r="O7807" t="s">
        <v>1599</v>
      </c>
      <c r="P7807" t="s">
        <v>4720</v>
      </c>
      <c r="Q7807" s="236">
        <v>44896</v>
      </c>
      <c r="R7807" s="236">
        <v>44896</v>
      </c>
      <c r="S7807" t="s">
        <v>8452</v>
      </c>
      <c r="T7807" s="196"/>
      <c r="U7807" s="196"/>
      <c r="V7807" s="196"/>
      <c r="W7807" s="196"/>
      <c r="X7807" s="222"/>
      <c r="Y7807" t="s">
        <v>8465</v>
      </c>
      <c r="Z7807">
        <v>1847456331</v>
      </c>
      <c r="AA7807" t="s">
        <v>8466</v>
      </c>
      <c r="AB7807" s="221" t="str">
        <f>_xlfn.IFNA(IF(Table[[#This Row],[Programme Partner]]&lt;&gt;Table[[#This Row],[Implementing Partner]],CONCATENATE(Table[[#This Row],[Programme Partner]],"-",Table[[#This Row],[Implementing Partner]]),Table[[#This Row],[Programme Partner]]),"")</f>
        <v>BRAC</v>
      </c>
    </row>
    <row r="7808" spans="1:28" ht="16.5" customHeight="1">
      <c r="A7808" s="183"/>
      <c r="B7808" s="195" t="s">
        <v>5033</v>
      </c>
      <c r="C7808" s="198" t="s">
        <v>5033</v>
      </c>
      <c r="D7808" s="212" t="s">
        <v>7014</v>
      </c>
      <c r="E7808" s="269" t="s">
        <v>27</v>
      </c>
      <c r="F7808" s="195" t="s">
        <v>8012</v>
      </c>
      <c r="G7808" t="s">
        <v>8371</v>
      </c>
      <c r="H7808" s="195" t="str">
        <f>IFERROR(VLOOKUP(Table[[#This Row],[Activity Details of Assistance]],WHAT!E:F,2,FALSE),"")</f>
        <v># of FSM Site</v>
      </c>
      <c r="I7808" s="195"/>
      <c r="J7808">
        <v>1</v>
      </c>
      <c r="K7808" t="s">
        <v>8280</v>
      </c>
      <c r="L7808" s="306" t="s">
        <v>13</v>
      </c>
      <c r="M7808" t="s">
        <v>14</v>
      </c>
      <c r="N7808" t="s">
        <v>307</v>
      </c>
      <c r="O7808" t="s">
        <v>1599</v>
      </c>
      <c r="P7808" t="s">
        <v>4720</v>
      </c>
      <c r="Q7808" s="236">
        <v>44896</v>
      </c>
      <c r="R7808" s="236">
        <v>44896</v>
      </c>
      <c r="S7808" t="s">
        <v>8452</v>
      </c>
      <c r="T7808" s="196"/>
      <c r="U7808" s="196"/>
      <c r="V7808" s="196"/>
      <c r="W7808" s="196"/>
      <c r="X7808" s="222"/>
      <c r="Y7808" t="s">
        <v>8465</v>
      </c>
      <c r="Z7808">
        <v>1847456331</v>
      </c>
      <c r="AA7808" t="s">
        <v>8466</v>
      </c>
      <c r="AB7808" s="221" t="str">
        <f>_xlfn.IFNA(IF(Table[[#This Row],[Programme Partner]]&lt;&gt;Table[[#This Row],[Implementing Partner]],CONCATENATE(Table[[#This Row],[Programme Partner]],"-",Table[[#This Row],[Implementing Partner]]),Table[[#This Row],[Programme Partner]]),"")</f>
        <v>BRAC</v>
      </c>
    </row>
    <row r="7809" spans="1:28" ht="16.5" customHeight="1">
      <c r="A7809" s="183"/>
      <c r="B7809" s="195" t="s">
        <v>5033</v>
      </c>
      <c r="C7809" s="198" t="s">
        <v>5033</v>
      </c>
      <c r="D7809" s="212" t="s">
        <v>7014</v>
      </c>
      <c r="E7809" s="269" t="s">
        <v>27</v>
      </c>
      <c r="F7809" s="195" t="s">
        <v>8012</v>
      </c>
      <c r="G7809" t="s">
        <v>8586</v>
      </c>
      <c r="H7809" s="195" t="str">
        <f>IFERROR(VLOOKUP(Table[[#This Row],[Activity Details of Assistance]],WHAT!E:F,2,FALSE),"")</f>
        <v># of door</v>
      </c>
      <c r="I7809" s="195"/>
      <c r="J7809">
        <v>2</v>
      </c>
      <c r="K7809" t="s">
        <v>8280</v>
      </c>
      <c r="L7809" s="306" t="s">
        <v>13</v>
      </c>
      <c r="M7809" t="s">
        <v>14</v>
      </c>
      <c r="N7809" t="s">
        <v>307</v>
      </c>
      <c r="O7809" t="s">
        <v>1599</v>
      </c>
      <c r="P7809" t="s">
        <v>4720</v>
      </c>
      <c r="Q7809" s="236">
        <v>44896</v>
      </c>
      <c r="R7809" s="236">
        <v>44896</v>
      </c>
      <c r="S7809" t="s">
        <v>8452</v>
      </c>
      <c r="T7809" s="196"/>
      <c r="U7809" s="196"/>
      <c r="V7809" s="196"/>
      <c r="W7809" s="196"/>
      <c r="X7809" s="222"/>
      <c r="Y7809" t="s">
        <v>8465</v>
      </c>
      <c r="Z7809">
        <v>1847456331</v>
      </c>
      <c r="AA7809" t="s">
        <v>8466</v>
      </c>
      <c r="AB7809" s="221" t="str">
        <f>_xlfn.IFNA(IF(Table[[#This Row],[Programme Partner]]&lt;&gt;Table[[#This Row],[Implementing Partner]],CONCATENATE(Table[[#This Row],[Programme Partner]],"-",Table[[#This Row],[Implementing Partner]]),Table[[#This Row],[Programme Partner]]),"")</f>
        <v>BRAC</v>
      </c>
    </row>
    <row r="7810" spans="1:28" ht="16.5" customHeight="1">
      <c r="A7810" s="183"/>
      <c r="B7810" s="195" t="s">
        <v>5033</v>
      </c>
      <c r="C7810" s="198" t="s">
        <v>5033</v>
      </c>
      <c r="D7810" s="212" t="s">
        <v>7014</v>
      </c>
      <c r="E7810" s="269" t="s">
        <v>27</v>
      </c>
      <c r="F7810" s="195" t="s">
        <v>8013</v>
      </c>
      <c r="G7810" t="s">
        <v>8313</v>
      </c>
      <c r="H7810" s="195" t="str">
        <f>IFERROR(VLOOKUP(Table[[#This Row],[Activity Details of Assistance]],WHAT!E:F,2,FALSE),"")</f>
        <v># of HP sessions at community level</v>
      </c>
      <c r="I7810" s="195"/>
      <c r="J7810">
        <v>180</v>
      </c>
      <c r="K7810" t="s">
        <v>8280</v>
      </c>
      <c r="L7810" s="306" t="s">
        <v>13</v>
      </c>
      <c r="M7810" t="s">
        <v>14</v>
      </c>
      <c r="N7810" t="s">
        <v>307</v>
      </c>
      <c r="O7810" t="s">
        <v>1599</v>
      </c>
      <c r="P7810" t="s">
        <v>4720</v>
      </c>
      <c r="Q7810" s="236">
        <v>44896</v>
      </c>
      <c r="R7810" s="236">
        <v>44896</v>
      </c>
      <c r="S7810" t="s">
        <v>8452</v>
      </c>
      <c r="T7810" s="196"/>
      <c r="U7810" s="196"/>
      <c r="V7810" s="196"/>
      <c r="W7810" s="196"/>
      <c r="X7810" s="222"/>
      <c r="Y7810" t="s">
        <v>8465</v>
      </c>
      <c r="Z7810">
        <v>1847456331</v>
      </c>
      <c r="AA7810" t="s">
        <v>8466</v>
      </c>
      <c r="AB7810" s="221" t="str">
        <f>_xlfn.IFNA(IF(Table[[#This Row],[Programme Partner]]&lt;&gt;Table[[#This Row],[Implementing Partner]],CONCATENATE(Table[[#This Row],[Programme Partner]],"-",Table[[#This Row],[Implementing Partner]]),Table[[#This Row],[Programme Partner]]),"")</f>
        <v>BRAC</v>
      </c>
    </row>
    <row r="7811" spans="1:28" ht="16.5" customHeight="1">
      <c r="A7811" s="183"/>
      <c r="B7811" s="195" t="s">
        <v>5033</v>
      </c>
      <c r="C7811" s="198" t="s">
        <v>5033</v>
      </c>
      <c r="D7811" s="212" t="s">
        <v>7014</v>
      </c>
      <c r="E7811" s="269" t="s">
        <v>27</v>
      </c>
      <c r="F7811" s="195" t="s">
        <v>8013</v>
      </c>
      <c r="G7811" t="s">
        <v>8314</v>
      </c>
      <c r="H7811" s="195" t="str">
        <f>IFERROR(VLOOKUP(Table[[#This Row],[Activity Details of Assistance]],WHAT!E:F,2,FALSE),"")</f>
        <v># of HP sessions at HH level</v>
      </c>
      <c r="I7811" s="195"/>
      <c r="J7811">
        <v>310</v>
      </c>
      <c r="K7811" t="s">
        <v>8280</v>
      </c>
      <c r="L7811" s="306" t="s">
        <v>13</v>
      </c>
      <c r="M7811" t="s">
        <v>14</v>
      </c>
      <c r="N7811" t="s">
        <v>307</v>
      </c>
      <c r="O7811" t="s">
        <v>1599</v>
      </c>
      <c r="P7811" t="s">
        <v>4720</v>
      </c>
      <c r="Q7811" s="236">
        <v>44896</v>
      </c>
      <c r="R7811" s="236">
        <v>44896</v>
      </c>
      <c r="S7811" t="s">
        <v>8452</v>
      </c>
      <c r="T7811" s="196"/>
      <c r="U7811" s="196"/>
      <c r="V7811" s="196"/>
      <c r="W7811" s="196"/>
      <c r="X7811" s="222"/>
      <c r="Y7811" t="s">
        <v>8465</v>
      </c>
      <c r="Z7811">
        <v>1847456331</v>
      </c>
      <c r="AA7811" t="s">
        <v>8466</v>
      </c>
      <c r="AB7811" s="221" t="str">
        <f>_xlfn.IFNA(IF(Table[[#This Row],[Programme Partner]]&lt;&gt;Table[[#This Row],[Implementing Partner]],CONCATENATE(Table[[#This Row],[Programme Partner]],"-",Table[[#This Row],[Implementing Partner]]),Table[[#This Row],[Programme Partner]]),"")</f>
        <v>BRAC</v>
      </c>
    </row>
    <row r="7812" spans="1:28" ht="16.5" customHeight="1">
      <c r="A7812" s="183"/>
      <c r="B7812" s="195" t="s">
        <v>5033</v>
      </c>
      <c r="C7812" s="198" t="s">
        <v>5033</v>
      </c>
      <c r="D7812" s="212" t="s">
        <v>7014</v>
      </c>
      <c r="E7812" s="269" t="s">
        <v>27</v>
      </c>
      <c r="F7812" s="195" t="s">
        <v>8013</v>
      </c>
      <c r="G7812" t="s">
        <v>8360</v>
      </c>
      <c r="H7812" s="195" t="str">
        <f>IFERROR(VLOOKUP(Table[[#This Row],[Activity Details of Assistance]],WHAT!E:F,2,FALSE),"")</f>
        <v># of household</v>
      </c>
      <c r="I7812" s="195"/>
      <c r="J7812">
        <v>462</v>
      </c>
      <c r="K7812" t="s">
        <v>8280</v>
      </c>
      <c r="L7812" s="306" t="s">
        <v>13</v>
      </c>
      <c r="M7812" t="s">
        <v>14</v>
      </c>
      <c r="N7812" t="s">
        <v>307</v>
      </c>
      <c r="O7812" t="s">
        <v>1599</v>
      </c>
      <c r="P7812" t="s">
        <v>4720</v>
      </c>
      <c r="Q7812" s="236">
        <v>44896</v>
      </c>
      <c r="R7812" s="236">
        <v>44896</v>
      </c>
      <c r="S7812" t="s">
        <v>8452</v>
      </c>
      <c r="T7812" s="196"/>
      <c r="U7812" s="196"/>
      <c r="V7812" s="196"/>
      <c r="W7812" s="196"/>
      <c r="X7812" s="222"/>
      <c r="Y7812" t="s">
        <v>8465</v>
      </c>
      <c r="Z7812">
        <v>1847456331</v>
      </c>
      <c r="AA7812" t="s">
        <v>8466</v>
      </c>
      <c r="AB7812" s="221" t="str">
        <f>_xlfn.IFNA(IF(Table[[#This Row],[Programme Partner]]&lt;&gt;Table[[#This Row],[Implementing Partner]],CONCATENATE(Table[[#This Row],[Programme Partner]],"-",Table[[#This Row],[Implementing Partner]]),Table[[#This Row],[Programme Partner]]),"")</f>
        <v>BRAC</v>
      </c>
    </row>
    <row r="7813" spans="1:28" ht="16.5" customHeight="1">
      <c r="A7813" s="183"/>
      <c r="B7813" s="195" t="s">
        <v>5033</v>
      </c>
      <c r="C7813" s="198" t="s">
        <v>5033</v>
      </c>
      <c r="D7813" s="212" t="s">
        <v>7014</v>
      </c>
      <c r="E7813" s="269" t="s">
        <v>27</v>
      </c>
      <c r="F7813" s="195" t="s">
        <v>8014</v>
      </c>
      <c r="G7813" t="s">
        <v>8019</v>
      </c>
      <c r="H7813" s="195" t="str">
        <f>IFERROR(VLOOKUP(Table[[#This Row],[Activity Details of Assistance]],WHAT!E:F,2,FALSE),"")</f>
        <v>N/A</v>
      </c>
      <c r="I7813" s="195"/>
      <c r="J7813">
        <v>2540</v>
      </c>
      <c r="K7813" t="s">
        <v>8280</v>
      </c>
      <c r="L7813" s="306" t="s">
        <v>13</v>
      </c>
      <c r="M7813" t="s">
        <v>14</v>
      </c>
      <c r="N7813" t="s">
        <v>307</v>
      </c>
      <c r="O7813" t="s">
        <v>1599</v>
      </c>
      <c r="P7813" t="s">
        <v>4720</v>
      </c>
      <c r="Q7813" s="236">
        <v>44896</v>
      </c>
      <c r="R7813" s="236">
        <v>44896</v>
      </c>
      <c r="S7813" t="s">
        <v>8452</v>
      </c>
      <c r="T7813" s="196"/>
      <c r="U7813" s="196"/>
      <c r="V7813" s="196"/>
      <c r="W7813" s="196"/>
      <c r="X7813" s="222"/>
      <c r="Y7813" t="s">
        <v>8465</v>
      </c>
      <c r="Z7813">
        <v>1847456331</v>
      </c>
      <c r="AA7813" t="s">
        <v>8466</v>
      </c>
      <c r="AB7813" s="221" t="str">
        <f>_xlfn.IFNA(IF(Table[[#This Row],[Programme Partner]]&lt;&gt;Table[[#This Row],[Implementing Partner]],CONCATENATE(Table[[#This Row],[Programme Partner]],"-",Table[[#This Row],[Implementing Partner]]),Table[[#This Row],[Programme Partner]]),"")</f>
        <v>BRAC</v>
      </c>
    </row>
    <row r="7814" spans="1:28" ht="16.5" customHeight="1">
      <c r="A7814" s="183"/>
      <c r="B7814" s="195" t="s">
        <v>5033</v>
      </c>
      <c r="C7814" s="198" t="s">
        <v>5033</v>
      </c>
      <c r="D7814" s="212" t="s">
        <v>7014</v>
      </c>
      <c r="E7814" s="269" t="s">
        <v>27</v>
      </c>
      <c r="F7814" s="195" t="s">
        <v>8012</v>
      </c>
      <c r="G7814" t="s">
        <v>8370</v>
      </c>
      <c r="H7814" s="195" t="str">
        <f>IFERROR(VLOOKUP(Table[[#This Row],[Activity Details of Assistance]],WHAT!E:F,2,FALSE),"")</f>
        <v xml:space="preserve"># of door </v>
      </c>
      <c r="I7814" s="195"/>
      <c r="J7814">
        <v>6</v>
      </c>
      <c r="K7814" t="s">
        <v>8280</v>
      </c>
      <c r="L7814" s="306" t="s">
        <v>13</v>
      </c>
      <c r="M7814" t="s">
        <v>14</v>
      </c>
      <c r="N7814" t="s">
        <v>307</v>
      </c>
      <c r="O7814" t="s">
        <v>1599</v>
      </c>
      <c r="P7814" t="s">
        <v>4723</v>
      </c>
      <c r="Q7814" s="236">
        <v>44896</v>
      </c>
      <c r="R7814" s="236">
        <v>44896</v>
      </c>
      <c r="S7814" t="s">
        <v>8452</v>
      </c>
      <c r="T7814" s="196"/>
      <c r="U7814" s="196"/>
      <c r="V7814" s="196"/>
      <c r="W7814" s="196"/>
      <c r="X7814" s="222"/>
      <c r="Y7814" t="s">
        <v>8465</v>
      </c>
      <c r="Z7814">
        <v>1847456331</v>
      </c>
      <c r="AA7814" t="s">
        <v>8466</v>
      </c>
      <c r="AB7814" s="221" t="str">
        <f>_xlfn.IFNA(IF(Table[[#This Row],[Programme Partner]]&lt;&gt;Table[[#This Row],[Implementing Partner]],CONCATENATE(Table[[#This Row],[Programme Partner]],"-",Table[[#This Row],[Implementing Partner]]),Table[[#This Row],[Programme Partner]]),"")</f>
        <v>BRAC</v>
      </c>
    </row>
    <row r="7815" spans="1:28" ht="16.5" customHeight="1">
      <c r="A7815" s="183"/>
      <c r="B7815" s="195" t="s">
        <v>5033</v>
      </c>
      <c r="C7815" s="198" t="s">
        <v>5033</v>
      </c>
      <c r="D7815" s="212" t="s">
        <v>7014</v>
      </c>
      <c r="E7815" s="269" t="s">
        <v>27</v>
      </c>
      <c r="F7815" s="195" t="s">
        <v>8014</v>
      </c>
      <c r="G7815" t="s">
        <v>8019</v>
      </c>
      <c r="H7815" s="195" t="str">
        <f>IFERROR(VLOOKUP(Table[[#This Row],[Activity Details of Assistance]],WHAT!E:F,2,FALSE),"")</f>
        <v>N/A</v>
      </c>
      <c r="I7815" s="195"/>
      <c r="J7815">
        <v>17750</v>
      </c>
      <c r="K7815" t="s">
        <v>8280</v>
      </c>
      <c r="L7815" s="306" t="s">
        <v>13</v>
      </c>
      <c r="M7815" t="s">
        <v>14</v>
      </c>
      <c r="N7815" t="s">
        <v>307</v>
      </c>
      <c r="O7815" t="s">
        <v>1599</v>
      </c>
      <c r="P7815" t="s">
        <v>4723</v>
      </c>
      <c r="Q7815" s="236">
        <v>44896</v>
      </c>
      <c r="R7815" s="236">
        <v>44896</v>
      </c>
      <c r="S7815" t="s">
        <v>8452</v>
      </c>
      <c r="T7815" s="196"/>
      <c r="U7815" s="196"/>
      <c r="V7815" s="196"/>
      <c r="W7815" s="196"/>
      <c r="X7815" s="222"/>
      <c r="Y7815" t="s">
        <v>8465</v>
      </c>
      <c r="Z7815">
        <v>1847456331</v>
      </c>
      <c r="AA7815" t="s">
        <v>8466</v>
      </c>
      <c r="AB7815" s="221" t="str">
        <f>_xlfn.IFNA(IF(Table[[#This Row],[Programme Partner]]&lt;&gt;Table[[#This Row],[Implementing Partner]],CONCATENATE(Table[[#This Row],[Programme Partner]],"-",Table[[#This Row],[Implementing Partner]]),Table[[#This Row],[Programme Partner]]),"")</f>
        <v>BRAC</v>
      </c>
    </row>
    <row r="7816" spans="1:28" ht="16.5" customHeight="1">
      <c r="A7816" s="183"/>
      <c r="B7816" s="195" t="s">
        <v>5033</v>
      </c>
      <c r="C7816" s="198" t="s">
        <v>5033</v>
      </c>
      <c r="D7816" s="212" t="s">
        <v>7014</v>
      </c>
      <c r="E7816" s="269" t="s">
        <v>27</v>
      </c>
      <c r="F7816" s="195" t="s">
        <v>8014</v>
      </c>
      <c r="G7816" t="s">
        <v>8019</v>
      </c>
      <c r="H7816" s="195" t="str">
        <f>IFERROR(VLOOKUP(Table[[#This Row],[Activity Details of Assistance]],WHAT!E:F,2,FALSE),"")</f>
        <v>N/A</v>
      </c>
      <c r="I7816" s="195"/>
      <c r="J7816">
        <v>528</v>
      </c>
      <c r="K7816" t="s">
        <v>8280</v>
      </c>
      <c r="L7816" s="306" t="s">
        <v>13</v>
      </c>
      <c r="M7816" t="s">
        <v>14</v>
      </c>
      <c r="N7816" t="s">
        <v>309</v>
      </c>
      <c r="O7816" t="s">
        <v>1606</v>
      </c>
      <c r="P7816" t="s">
        <v>4680</v>
      </c>
      <c r="Q7816" s="236">
        <v>44896</v>
      </c>
      <c r="R7816" s="236">
        <v>44896</v>
      </c>
      <c r="S7816" t="s">
        <v>8452</v>
      </c>
      <c r="T7816" s="196"/>
      <c r="U7816" s="196"/>
      <c r="V7816" s="196"/>
      <c r="W7816" s="196"/>
      <c r="X7816" s="222"/>
      <c r="Y7816" t="s">
        <v>8465</v>
      </c>
      <c r="Z7816">
        <v>1847456331</v>
      </c>
      <c r="AA7816" t="s">
        <v>8466</v>
      </c>
      <c r="AB7816" s="221" t="str">
        <f>_xlfn.IFNA(IF(Table[[#This Row],[Programme Partner]]&lt;&gt;Table[[#This Row],[Implementing Partner]],CONCATENATE(Table[[#This Row],[Programme Partner]],"-",Table[[#This Row],[Implementing Partner]]),Table[[#This Row],[Programme Partner]]),"")</f>
        <v>BRAC</v>
      </c>
    </row>
    <row r="7817" spans="1:28" ht="16.5" customHeight="1">
      <c r="A7817" s="183"/>
      <c r="B7817" s="195" t="s">
        <v>5033</v>
      </c>
      <c r="C7817" s="198" t="s">
        <v>5033</v>
      </c>
      <c r="D7817" s="212" t="s">
        <v>7014</v>
      </c>
      <c r="E7817" s="269" t="s">
        <v>27</v>
      </c>
      <c r="F7817" s="195" t="s">
        <v>8011</v>
      </c>
      <c r="G7817" t="s">
        <v>8355</v>
      </c>
      <c r="H7817" s="195" t="str">
        <f>IFERROR(VLOOKUP(Table[[#This Row],[Activity Details of Assistance]],WHAT!E:F,2,FALSE),"")</f>
        <v># of water network</v>
      </c>
      <c r="I7817" s="195"/>
      <c r="J7817">
        <v>2</v>
      </c>
      <c r="K7817" t="s">
        <v>8280</v>
      </c>
      <c r="L7817" s="306" t="s">
        <v>13</v>
      </c>
      <c r="M7817" t="s">
        <v>14</v>
      </c>
      <c r="N7817" t="s">
        <v>309</v>
      </c>
      <c r="O7817" t="s">
        <v>1606</v>
      </c>
      <c r="P7817" t="s">
        <v>5868</v>
      </c>
      <c r="Q7817" s="236">
        <v>44896</v>
      </c>
      <c r="R7817" s="236">
        <v>44896</v>
      </c>
      <c r="S7817" t="s">
        <v>8452</v>
      </c>
      <c r="T7817" s="196"/>
      <c r="U7817" s="196"/>
      <c r="V7817" s="196"/>
      <c r="W7817" s="196"/>
      <c r="X7817" s="222"/>
      <c r="Y7817" t="s">
        <v>8465</v>
      </c>
      <c r="Z7817">
        <v>1847456331</v>
      </c>
      <c r="AA7817" t="s">
        <v>8466</v>
      </c>
      <c r="AB7817" s="221" t="str">
        <f>_xlfn.IFNA(IF(Table[[#This Row],[Programme Partner]]&lt;&gt;Table[[#This Row],[Implementing Partner]],CONCATENATE(Table[[#This Row],[Programme Partner]],"-",Table[[#This Row],[Implementing Partner]]),Table[[#This Row],[Programme Partner]]),"")</f>
        <v>BRAC</v>
      </c>
    </row>
    <row r="7818" spans="1:28" ht="16.5" customHeight="1">
      <c r="A7818" s="183"/>
      <c r="B7818" s="195" t="s">
        <v>5033</v>
      </c>
      <c r="C7818" s="198" t="s">
        <v>5033</v>
      </c>
      <c r="D7818" s="212" t="s">
        <v>7014</v>
      </c>
      <c r="E7818" s="269" t="s">
        <v>27</v>
      </c>
      <c r="F7818" s="195" t="s">
        <v>8012</v>
      </c>
      <c r="G7818" t="s">
        <v>8354</v>
      </c>
      <c r="H7818" s="195" t="str">
        <f>IFERROR(VLOOKUP(Table[[#This Row],[Activity Details of Assistance]],WHAT!E:F,2,FALSE),"")</f>
        <v># of door</v>
      </c>
      <c r="I7818" s="195"/>
      <c r="J7818">
        <v>20</v>
      </c>
      <c r="K7818" t="s">
        <v>8280</v>
      </c>
      <c r="L7818" s="306" t="s">
        <v>13</v>
      </c>
      <c r="M7818" t="s">
        <v>14</v>
      </c>
      <c r="N7818" t="s">
        <v>309</v>
      </c>
      <c r="O7818" t="s">
        <v>1607</v>
      </c>
      <c r="P7818" t="s">
        <v>8211</v>
      </c>
      <c r="Q7818" s="236">
        <v>44896</v>
      </c>
      <c r="R7818" s="236">
        <v>44896</v>
      </c>
      <c r="S7818" s="291" t="s">
        <v>8590</v>
      </c>
      <c r="T7818" s="196"/>
      <c r="U7818" s="196"/>
      <c r="V7818" s="196"/>
      <c r="W7818" s="196"/>
      <c r="X7818" s="222"/>
      <c r="Y7818" t="s">
        <v>8465</v>
      </c>
      <c r="Z7818">
        <v>1847456331</v>
      </c>
      <c r="AA7818" t="s">
        <v>8466</v>
      </c>
      <c r="AB7818" s="221" t="str">
        <f>_xlfn.IFNA(IF(Table[[#This Row],[Programme Partner]]&lt;&gt;Table[[#This Row],[Implementing Partner]],CONCATENATE(Table[[#This Row],[Programme Partner]],"-",Table[[#This Row],[Implementing Partner]]),Table[[#This Row],[Programme Partner]]),"")</f>
        <v>BRAC</v>
      </c>
    </row>
    <row r="7819" spans="1:28" ht="16.5" customHeight="1">
      <c r="A7819" s="183"/>
      <c r="B7819" s="195" t="s">
        <v>5033</v>
      </c>
      <c r="C7819" s="198" t="s">
        <v>5033</v>
      </c>
      <c r="D7819" s="212" t="s">
        <v>7014</v>
      </c>
      <c r="E7819" s="269" t="s">
        <v>27</v>
      </c>
      <c r="F7819" s="195" t="s">
        <v>8013</v>
      </c>
      <c r="G7819" t="s">
        <v>8313</v>
      </c>
      <c r="H7819" s="195" t="str">
        <f>IFERROR(VLOOKUP(Table[[#This Row],[Activity Details of Assistance]],WHAT!E:F,2,FALSE),"")</f>
        <v># of HP sessions at community level</v>
      </c>
      <c r="I7819" s="195"/>
      <c r="J7819">
        <v>95</v>
      </c>
      <c r="K7819" t="s">
        <v>8280</v>
      </c>
      <c r="L7819" s="306" t="s">
        <v>13</v>
      </c>
      <c r="M7819" t="s">
        <v>14</v>
      </c>
      <c r="N7819" t="s">
        <v>309</v>
      </c>
      <c r="O7819" t="s">
        <v>1607</v>
      </c>
      <c r="P7819" t="s">
        <v>8211</v>
      </c>
      <c r="Q7819" s="236">
        <v>44896</v>
      </c>
      <c r="R7819" s="236">
        <v>44896</v>
      </c>
      <c r="S7819" s="291" t="s">
        <v>8590</v>
      </c>
      <c r="T7819" s="196"/>
      <c r="U7819" s="196"/>
      <c r="V7819" s="196"/>
      <c r="W7819" s="196"/>
      <c r="X7819" s="222"/>
      <c r="Y7819" t="s">
        <v>8465</v>
      </c>
      <c r="Z7819">
        <v>1847456331</v>
      </c>
      <c r="AA7819" t="s">
        <v>8466</v>
      </c>
      <c r="AB7819" s="221" t="str">
        <f>_xlfn.IFNA(IF(Table[[#This Row],[Programme Partner]]&lt;&gt;Table[[#This Row],[Implementing Partner]],CONCATENATE(Table[[#This Row],[Programme Partner]],"-",Table[[#This Row],[Implementing Partner]]),Table[[#This Row],[Programme Partner]]),"")</f>
        <v>BRAC</v>
      </c>
    </row>
    <row r="7820" spans="1:28" ht="16.5" customHeight="1">
      <c r="A7820" s="183"/>
      <c r="B7820" s="195" t="s">
        <v>5033</v>
      </c>
      <c r="C7820" s="198" t="s">
        <v>5033</v>
      </c>
      <c r="D7820" s="212" t="s">
        <v>7014</v>
      </c>
      <c r="E7820" s="269" t="s">
        <v>27</v>
      </c>
      <c r="F7820" s="195" t="s">
        <v>8013</v>
      </c>
      <c r="G7820" t="s">
        <v>8314</v>
      </c>
      <c r="H7820" s="195" t="str">
        <f>IFERROR(VLOOKUP(Table[[#This Row],[Activity Details of Assistance]],WHAT!E:F,2,FALSE),"")</f>
        <v># of HP sessions at HH level</v>
      </c>
      <c r="I7820" s="195"/>
      <c r="J7820">
        <v>500</v>
      </c>
      <c r="K7820" t="s">
        <v>8280</v>
      </c>
      <c r="L7820" s="306" t="s">
        <v>13</v>
      </c>
      <c r="M7820" t="s">
        <v>14</v>
      </c>
      <c r="N7820" t="s">
        <v>309</v>
      </c>
      <c r="O7820" t="s">
        <v>1607</v>
      </c>
      <c r="P7820" t="s">
        <v>8211</v>
      </c>
      <c r="Q7820" s="236">
        <v>44896</v>
      </c>
      <c r="R7820" s="236">
        <v>44896</v>
      </c>
      <c r="S7820" s="291" t="s">
        <v>8590</v>
      </c>
      <c r="T7820" s="196"/>
      <c r="U7820" s="196"/>
      <c r="V7820" s="196"/>
      <c r="W7820" s="196"/>
      <c r="X7820" s="222"/>
      <c r="Y7820" t="s">
        <v>8465</v>
      </c>
      <c r="Z7820">
        <v>1847456331</v>
      </c>
      <c r="AA7820" t="s">
        <v>8466</v>
      </c>
      <c r="AB7820" s="221" t="str">
        <f>_xlfn.IFNA(IF(Table[[#This Row],[Programme Partner]]&lt;&gt;Table[[#This Row],[Implementing Partner]],CONCATENATE(Table[[#This Row],[Programme Partner]],"-",Table[[#This Row],[Implementing Partner]]),Table[[#This Row],[Programme Partner]]),"")</f>
        <v>BRAC</v>
      </c>
    </row>
    <row r="7821" spans="1:28" ht="16.5" customHeight="1">
      <c r="A7821" s="183"/>
      <c r="B7821" s="195" t="s">
        <v>5033</v>
      </c>
      <c r="C7821" s="198" t="s">
        <v>5033</v>
      </c>
      <c r="D7821" s="212" t="s">
        <v>7014</v>
      </c>
      <c r="E7821" s="269" t="s">
        <v>27</v>
      </c>
      <c r="F7821" s="195" t="s">
        <v>8013</v>
      </c>
      <c r="G7821" t="s">
        <v>8316</v>
      </c>
      <c r="H7821" s="195" t="str">
        <f>IFERROR(VLOOKUP(Table[[#This Row],[Activity Details of Assistance]],WHAT!E:F,2,FALSE),"")</f>
        <v># of household</v>
      </c>
      <c r="I7821" s="195"/>
      <c r="J7821">
        <v>16</v>
      </c>
      <c r="K7821" t="s">
        <v>8280</v>
      </c>
      <c r="L7821" s="306" t="s">
        <v>13</v>
      </c>
      <c r="M7821" t="s">
        <v>14</v>
      </c>
      <c r="N7821" t="s">
        <v>309</v>
      </c>
      <c r="O7821" t="s">
        <v>1607</v>
      </c>
      <c r="P7821" t="s">
        <v>8211</v>
      </c>
      <c r="Q7821" s="236">
        <v>44896</v>
      </c>
      <c r="R7821" s="236">
        <v>44896</v>
      </c>
      <c r="S7821" s="291" t="s">
        <v>8590</v>
      </c>
      <c r="T7821" s="196"/>
      <c r="U7821" s="196"/>
      <c r="V7821" s="196"/>
      <c r="W7821" s="196"/>
      <c r="X7821" s="222"/>
      <c r="Y7821" t="s">
        <v>8465</v>
      </c>
      <c r="Z7821">
        <v>1847456331</v>
      </c>
      <c r="AA7821" t="s">
        <v>8466</v>
      </c>
      <c r="AB7821" s="221" t="str">
        <f>_xlfn.IFNA(IF(Table[[#This Row],[Programme Partner]]&lt;&gt;Table[[#This Row],[Implementing Partner]],CONCATENATE(Table[[#This Row],[Programme Partner]],"-",Table[[#This Row],[Implementing Partner]]),Table[[#This Row],[Programme Partner]]),"")</f>
        <v>BRAC</v>
      </c>
    </row>
    <row r="7822" spans="1:28" ht="16.5" customHeight="1">
      <c r="A7822" s="183"/>
      <c r="B7822" s="195" t="s">
        <v>5033</v>
      </c>
      <c r="C7822" s="198" t="s">
        <v>5033</v>
      </c>
      <c r="D7822" s="212" t="s">
        <v>7014</v>
      </c>
      <c r="E7822" s="269" t="s">
        <v>27</v>
      </c>
      <c r="F7822" s="195" t="s">
        <v>8014</v>
      </c>
      <c r="G7822" s="103" t="s">
        <v>8361</v>
      </c>
      <c r="H7822" s="195" t="str">
        <f>IFERROR(VLOOKUP(Table[[#This Row],[Activity Details of Assistance]],WHAT!E:F,2,FALSE),"")</f>
        <v># of plant</v>
      </c>
      <c r="I7822" s="195"/>
      <c r="J7822">
        <v>1</v>
      </c>
      <c r="K7822" t="s">
        <v>8280</v>
      </c>
      <c r="L7822" s="306" t="s">
        <v>13</v>
      </c>
      <c r="M7822" t="s">
        <v>14</v>
      </c>
      <c r="N7822" t="s">
        <v>309</v>
      </c>
      <c r="O7822" t="s">
        <v>1607</v>
      </c>
      <c r="P7822" t="s">
        <v>8211</v>
      </c>
      <c r="Q7822" s="236">
        <v>44896</v>
      </c>
      <c r="R7822" s="236">
        <v>44896</v>
      </c>
      <c r="S7822" s="291" t="s">
        <v>8590</v>
      </c>
      <c r="T7822" s="196"/>
      <c r="U7822" s="196"/>
      <c r="V7822" s="196"/>
      <c r="W7822" s="196"/>
      <c r="X7822" s="222"/>
      <c r="Y7822" t="s">
        <v>8465</v>
      </c>
      <c r="Z7822">
        <v>1847456331</v>
      </c>
      <c r="AA7822" t="s">
        <v>8466</v>
      </c>
      <c r="AB7822" s="221" t="str">
        <f>_xlfn.IFNA(IF(Table[[#This Row],[Programme Partner]]&lt;&gt;Table[[#This Row],[Implementing Partner]],CONCATENATE(Table[[#This Row],[Programme Partner]],"-",Table[[#This Row],[Implementing Partner]]),Table[[#This Row],[Programme Partner]]),"")</f>
        <v>BRAC</v>
      </c>
    </row>
    <row r="7823" spans="1:28" ht="16.5" customHeight="1">
      <c r="A7823" s="183"/>
      <c r="B7823" s="195" t="s">
        <v>4993</v>
      </c>
      <c r="C7823" s="198" t="s">
        <v>4993</v>
      </c>
      <c r="D7823" s="212" t="s">
        <v>4993</v>
      </c>
      <c r="E7823" s="269" t="s">
        <v>27</v>
      </c>
      <c r="F7823" s="195" t="s">
        <v>8011</v>
      </c>
      <c r="G7823" t="s">
        <v>8584</v>
      </c>
      <c r="H7823" s="195" t="str">
        <f>IFERROR(VLOOKUP(Table[[#This Row],[Activity Details of Assistance]],WHAT!E:F,2,FALSE),"")</f>
        <v># of tube well</v>
      </c>
      <c r="I7823" s="195"/>
      <c r="J7823">
        <v>36</v>
      </c>
      <c r="K7823" t="s">
        <v>8280</v>
      </c>
      <c r="L7823" s="306" t="s">
        <v>13</v>
      </c>
      <c r="M7823" t="s">
        <v>14</v>
      </c>
      <c r="N7823" t="s">
        <v>309</v>
      </c>
      <c r="O7823" t="s">
        <v>1606</v>
      </c>
      <c r="P7823" t="s">
        <v>6477</v>
      </c>
      <c r="Q7823" s="236">
        <v>44896</v>
      </c>
      <c r="R7823" s="236">
        <v>45170</v>
      </c>
      <c r="S7823" t="s">
        <v>8452</v>
      </c>
      <c r="T7823" s="196"/>
      <c r="U7823" s="196"/>
      <c r="V7823" s="196"/>
      <c r="W7823" s="196"/>
      <c r="X7823" s="222"/>
      <c r="Y7823" t="s">
        <v>8309</v>
      </c>
      <c r="Z7823">
        <v>1813213381</v>
      </c>
      <c r="AA7823" t="s">
        <v>8285</v>
      </c>
      <c r="AB7823" s="221" t="str">
        <f>_xlfn.IFNA(IF(Table[[#This Row],[Programme Partner]]&lt;&gt;Table[[#This Row],[Implementing Partner]],CONCATENATE(Table[[#This Row],[Programme Partner]],"-",Table[[#This Row],[Implementing Partner]]),Table[[#This Row],[Programme Partner]]),"")</f>
        <v>ACF</v>
      </c>
    </row>
    <row r="7824" spans="1:28" ht="16.5" customHeight="1">
      <c r="A7824" s="183"/>
      <c r="B7824" s="195" t="s">
        <v>4993</v>
      </c>
      <c r="C7824" s="198" t="s">
        <v>4993</v>
      </c>
      <c r="D7824" s="212" t="s">
        <v>4993</v>
      </c>
      <c r="E7824" s="269" t="s">
        <v>27</v>
      </c>
      <c r="F7824" s="195" t="s">
        <v>8012</v>
      </c>
      <c r="G7824" t="s">
        <v>8585</v>
      </c>
      <c r="H7824" s="195" t="str">
        <f>IFERROR(VLOOKUP(Table[[#This Row],[Activity Details of Assistance]],WHAT!E:F,2,FALSE),"")</f>
        <v xml:space="preserve"># of door </v>
      </c>
      <c r="I7824" s="195"/>
      <c r="J7824">
        <v>13</v>
      </c>
      <c r="K7824" t="s">
        <v>8280</v>
      </c>
      <c r="L7824" s="306" t="s">
        <v>13</v>
      </c>
      <c r="M7824" t="s">
        <v>14</v>
      </c>
      <c r="N7824" t="s">
        <v>309</v>
      </c>
      <c r="O7824" t="s">
        <v>1606</v>
      </c>
      <c r="P7824" t="s">
        <v>6477</v>
      </c>
      <c r="Q7824" s="236">
        <v>44896</v>
      </c>
      <c r="R7824" s="236">
        <v>45170</v>
      </c>
      <c r="S7824" t="s">
        <v>8452</v>
      </c>
      <c r="T7824" s="196"/>
      <c r="U7824" s="196"/>
      <c r="V7824" s="196"/>
      <c r="W7824" s="196"/>
      <c r="X7824" s="222"/>
      <c r="Y7824" t="s">
        <v>8309</v>
      </c>
      <c r="Z7824">
        <v>1813213381</v>
      </c>
      <c r="AA7824" t="s">
        <v>8285</v>
      </c>
      <c r="AB7824" s="221" t="str">
        <f>_xlfn.IFNA(IF(Table[[#This Row],[Programme Partner]]&lt;&gt;Table[[#This Row],[Implementing Partner]],CONCATENATE(Table[[#This Row],[Programme Partner]],"-",Table[[#This Row],[Implementing Partner]]),Table[[#This Row],[Programme Partner]]),"")</f>
        <v>ACF</v>
      </c>
    </row>
    <row r="7825" spans="1:28" ht="16.5" customHeight="1">
      <c r="A7825" s="183"/>
      <c r="B7825" s="195" t="s">
        <v>4993</v>
      </c>
      <c r="C7825" s="198" t="s">
        <v>4993</v>
      </c>
      <c r="D7825" s="212" t="s">
        <v>4993</v>
      </c>
      <c r="E7825" s="269" t="s">
        <v>27</v>
      </c>
      <c r="F7825" s="195" t="s">
        <v>8012</v>
      </c>
      <c r="G7825" t="s">
        <v>8586</v>
      </c>
      <c r="H7825" s="195" t="str">
        <f>IFERROR(VLOOKUP(Table[[#This Row],[Activity Details of Assistance]],WHAT!E:F,2,FALSE),"")</f>
        <v># of door</v>
      </c>
      <c r="I7825" s="195"/>
      <c r="J7825">
        <v>94</v>
      </c>
      <c r="K7825" t="s">
        <v>8280</v>
      </c>
      <c r="L7825" s="306" t="s">
        <v>13</v>
      </c>
      <c r="M7825" t="s">
        <v>14</v>
      </c>
      <c r="N7825" t="s">
        <v>309</v>
      </c>
      <c r="O7825" t="s">
        <v>1606</v>
      </c>
      <c r="P7825" t="s">
        <v>6477</v>
      </c>
      <c r="Q7825" s="236">
        <v>44896</v>
      </c>
      <c r="R7825" s="236">
        <v>45170</v>
      </c>
      <c r="S7825" t="s">
        <v>8452</v>
      </c>
      <c r="T7825" s="196"/>
      <c r="U7825" s="196"/>
      <c r="V7825" s="196"/>
      <c r="W7825" s="196"/>
      <c r="X7825" s="222"/>
      <c r="Y7825" t="s">
        <v>8309</v>
      </c>
      <c r="Z7825">
        <v>1813213381</v>
      </c>
      <c r="AA7825" t="s">
        <v>8285</v>
      </c>
      <c r="AB7825" s="221" t="str">
        <f>_xlfn.IFNA(IF(Table[[#This Row],[Programme Partner]]&lt;&gt;Table[[#This Row],[Implementing Partner]],CONCATENATE(Table[[#This Row],[Programme Partner]],"-",Table[[#This Row],[Implementing Partner]]),Table[[#This Row],[Programme Partner]]),"")</f>
        <v>ACF</v>
      </c>
    </row>
    <row r="7826" spans="1:28" ht="16.5" customHeight="1">
      <c r="A7826" s="183"/>
      <c r="B7826" s="195" t="s">
        <v>4993</v>
      </c>
      <c r="C7826" s="198" t="s">
        <v>4993</v>
      </c>
      <c r="D7826" s="212" t="s">
        <v>4993</v>
      </c>
      <c r="E7826" s="269" t="s">
        <v>27</v>
      </c>
      <c r="F7826" s="195" t="s">
        <v>8012</v>
      </c>
      <c r="G7826" t="s">
        <v>8357</v>
      </c>
      <c r="H7826" s="195" t="str">
        <f>IFERROR(VLOOKUP(Table[[#This Row],[Activity Details of Assistance]],WHAT!E:F,2,FALSE),"")</f>
        <v># of door</v>
      </c>
      <c r="I7826" s="195"/>
      <c r="J7826">
        <v>162</v>
      </c>
      <c r="K7826" t="s">
        <v>8280</v>
      </c>
      <c r="L7826" s="306" t="s">
        <v>13</v>
      </c>
      <c r="M7826" t="s">
        <v>14</v>
      </c>
      <c r="N7826" t="s">
        <v>309</v>
      </c>
      <c r="O7826" t="s">
        <v>1606</v>
      </c>
      <c r="P7826" t="s">
        <v>6477</v>
      </c>
      <c r="Q7826" s="236">
        <v>44896</v>
      </c>
      <c r="R7826" s="236">
        <v>45170</v>
      </c>
      <c r="S7826" t="s">
        <v>8452</v>
      </c>
      <c r="T7826" s="196"/>
      <c r="U7826" s="196"/>
      <c r="V7826" s="196"/>
      <c r="W7826" s="196"/>
      <c r="X7826" s="222"/>
      <c r="Y7826" t="s">
        <v>8309</v>
      </c>
      <c r="Z7826">
        <v>1813213381</v>
      </c>
      <c r="AA7826" t="s">
        <v>8285</v>
      </c>
      <c r="AB7826" s="221" t="str">
        <f>_xlfn.IFNA(IF(Table[[#This Row],[Programme Partner]]&lt;&gt;Table[[#This Row],[Implementing Partner]],CONCATENATE(Table[[#This Row],[Programme Partner]],"-",Table[[#This Row],[Implementing Partner]]),Table[[#This Row],[Programme Partner]]),"")</f>
        <v>ACF</v>
      </c>
    </row>
    <row r="7827" spans="1:28" ht="16.5" customHeight="1">
      <c r="A7827" s="183"/>
      <c r="B7827" s="195" t="s">
        <v>4993</v>
      </c>
      <c r="C7827" s="198" t="s">
        <v>4993</v>
      </c>
      <c r="D7827" s="212" t="s">
        <v>4993</v>
      </c>
      <c r="E7827" s="269" t="s">
        <v>27</v>
      </c>
      <c r="F7827" s="195" t="s">
        <v>8013</v>
      </c>
      <c r="G7827" t="s">
        <v>8313</v>
      </c>
      <c r="H7827" s="195" t="str">
        <f>IFERROR(VLOOKUP(Table[[#This Row],[Activity Details of Assistance]],WHAT!E:F,2,FALSE),"")</f>
        <v># of HP sessions at community level</v>
      </c>
      <c r="I7827" s="195"/>
      <c r="J7827">
        <v>784</v>
      </c>
      <c r="K7827" t="s">
        <v>8280</v>
      </c>
      <c r="L7827" s="306" t="s">
        <v>13</v>
      </c>
      <c r="M7827" t="s">
        <v>14</v>
      </c>
      <c r="N7827" t="s">
        <v>309</v>
      </c>
      <c r="O7827" t="s">
        <v>1606</v>
      </c>
      <c r="P7827" t="s">
        <v>6477</v>
      </c>
      <c r="Q7827" s="236">
        <v>44896</v>
      </c>
      <c r="R7827" s="236">
        <v>45170</v>
      </c>
      <c r="S7827" t="s">
        <v>8452</v>
      </c>
      <c r="T7827" s="196"/>
      <c r="U7827" s="196"/>
      <c r="V7827" s="196"/>
      <c r="W7827" s="196"/>
      <c r="X7827" s="222"/>
      <c r="Y7827" t="s">
        <v>8309</v>
      </c>
      <c r="Z7827">
        <v>1813213381</v>
      </c>
      <c r="AA7827" t="s">
        <v>8285</v>
      </c>
      <c r="AB7827" s="221" t="str">
        <f>_xlfn.IFNA(IF(Table[[#This Row],[Programme Partner]]&lt;&gt;Table[[#This Row],[Implementing Partner]],CONCATENATE(Table[[#This Row],[Programme Partner]],"-",Table[[#This Row],[Implementing Partner]]),Table[[#This Row],[Programme Partner]]),"")</f>
        <v>ACF</v>
      </c>
    </row>
    <row r="7828" spans="1:28" ht="16.5" customHeight="1">
      <c r="A7828" s="183"/>
      <c r="B7828" s="195" t="s">
        <v>4993</v>
      </c>
      <c r="C7828" s="198" t="s">
        <v>4993</v>
      </c>
      <c r="D7828" s="212" t="s">
        <v>4993</v>
      </c>
      <c r="E7828" s="269" t="s">
        <v>27</v>
      </c>
      <c r="F7828" s="195" t="s">
        <v>8013</v>
      </c>
      <c r="G7828" t="s">
        <v>8314</v>
      </c>
      <c r="H7828" s="195" t="str">
        <f>IFERROR(VLOOKUP(Table[[#This Row],[Activity Details of Assistance]],WHAT!E:F,2,FALSE),"")</f>
        <v># of HP sessions at HH level</v>
      </c>
      <c r="I7828" s="195"/>
      <c r="J7828">
        <v>1770</v>
      </c>
      <c r="K7828" t="s">
        <v>8280</v>
      </c>
      <c r="L7828" s="306" t="s">
        <v>13</v>
      </c>
      <c r="M7828" t="s">
        <v>14</v>
      </c>
      <c r="N7828" t="s">
        <v>309</v>
      </c>
      <c r="O7828" t="s">
        <v>1606</v>
      </c>
      <c r="P7828" t="s">
        <v>6477</v>
      </c>
      <c r="Q7828" s="236">
        <v>44896</v>
      </c>
      <c r="R7828" s="236">
        <v>45170</v>
      </c>
      <c r="S7828" t="s">
        <v>8452</v>
      </c>
      <c r="T7828" s="196"/>
      <c r="U7828" s="196"/>
      <c r="V7828" s="196"/>
      <c r="W7828" s="196"/>
      <c r="X7828" s="222"/>
      <c r="Y7828" t="s">
        <v>8309</v>
      </c>
      <c r="Z7828">
        <v>1813213381</v>
      </c>
      <c r="AA7828" t="s">
        <v>8285</v>
      </c>
      <c r="AB7828" s="221" t="str">
        <f>_xlfn.IFNA(IF(Table[[#This Row],[Programme Partner]]&lt;&gt;Table[[#This Row],[Implementing Partner]],CONCATENATE(Table[[#This Row],[Programme Partner]],"-",Table[[#This Row],[Implementing Partner]]),Table[[#This Row],[Programme Partner]]),"")</f>
        <v>ACF</v>
      </c>
    </row>
    <row r="7829" spans="1:28" ht="16.5" customHeight="1">
      <c r="A7829" s="183"/>
      <c r="B7829" s="195" t="s">
        <v>4993</v>
      </c>
      <c r="C7829" s="198" t="s">
        <v>4993</v>
      </c>
      <c r="D7829" s="212" t="s">
        <v>4993</v>
      </c>
      <c r="E7829" s="269" t="s">
        <v>27</v>
      </c>
      <c r="F7829" s="195" t="s">
        <v>8013</v>
      </c>
      <c r="G7829" t="s">
        <v>8442</v>
      </c>
      <c r="H7829" s="195" t="str">
        <f>IFERROR(VLOOKUP(Table[[#This Row],[Activity Details of Assistance]],WHAT!E:F,2,FALSE),"")</f>
        <v># of facilities</v>
      </c>
      <c r="I7829" s="195"/>
      <c r="J7829">
        <v>162</v>
      </c>
      <c r="K7829" t="s">
        <v>8280</v>
      </c>
      <c r="L7829" s="306" t="s">
        <v>13</v>
      </c>
      <c r="M7829" t="s">
        <v>14</v>
      </c>
      <c r="N7829" t="s">
        <v>309</v>
      </c>
      <c r="O7829" t="s">
        <v>1606</v>
      </c>
      <c r="P7829" t="s">
        <v>6477</v>
      </c>
      <c r="Q7829" s="236">
        <v>44896</v>
      </c>
      <c r="R7829" s="236">
        <v>45170</v>
      </c>
      <c r="S7829" t="s">
        <v>8452</v>
      </c>
      <c r="T7829" s="196"/>
      <c r="U7829" s="196"/>
      <c r="V7829" s="196"/>
      <c r="W7829" s="196"/>
      <c r="X7829" s="222"/>
      <c r="Y7829" t="s">
        <v>8309</v>
      </c>
      <c r="Z7829">
        <v>1813213381</v>
      </c>
      <c r="AA7829" t="s">
        <v>8285</v>
      </c>
      <c r="AB7829" s="221" t="str">
        <f>_xlfn.IFNA(IF(Table[[#This Row],[Programme Partner]]&lt;&gt;Table[[#This Row],[Implementing Partner]],CONCATENATE(Table[[#This Row],[Programme Partner]],"-",Table[[#This Row],[Implementing Partner]]),Table[[#This Row],[Programme Partner]]),"")</f>
        <v>ACF</v>
      </c>
    </row>
    <row r="7830" spans="1:28" ht="16.5" customHeight="1">
      <c r="A7830" s="183"/>
      <c r="B7830" s="195" t="s">
        <v>4993</v>
      </c>
      <c r="C7830" s="198" t="s">
        <v>4993</v>
      </c>
      <c r="D7830" s="212" t="s">
        <v>4993</v>
      </c>
      <c r="E7830" s="269" t="s">
        <v>27</v>
      </c>
      <c r="F7830" s="195" t="s">
        <v>8013</v>
      </c>
      <c r="G7830" t="s">
        <v>8019</v>
      </c>
      <c r="H7830" s="195" t="str">
        <f>IFERROR(VLOOKUP(Table[[#This Row],[Activity Details of Assistance]],WHAT!E:F,2,FALSE),"")</f>
        <v>N/A</v>
      </c>
      <c r="I7830" s="195"/>
      <c r="J7830">
        <v>114</v>
      </c>
      <c r="K7830" t="s">
        <v>8280</v>
      </c>
      <c r="L7830" s="306" t="s">
        <v>13</v>
      </c>
      <c r="M7830" t="s">
        <v>14</v>
      </c>
      <c r="N7830" t="s">
        <v>309</v>
      </c>
      <c r="O7830" t="s">
        <v>1606</v>
      </c>
      <c r="P7830" t="s">
        <v>6477</v>
      </c>
      <c r="Q7830" s="236">
        <v>44896</v>
      </c>
      <c r="R7830" s="236">
        <v>45170</v>
      </c>
      <c r="S7830" t="s">
        <v>8452</v>
      </c>
      <c r="T7830" s="196"/>
      <c r="U7830" s="196"/>
      <c r="V7830" s="196"/>
      <c r="W7830" s="196"/>
      <c r="X7830" s="222"/>
      <c r="Y7830" t="s">
        <v>8309</v>
      </c>
      <c r="Z7830">
        <v>1813213381</v>
      </c>
      <c r="AA7830" t="s">
        <v>8285</v>
      </c>
      <c r="AB7830" s="221" t="str">
        <f>_xlfn.IFNA(IF(Table[[#This Row],[Programme Partner]]&lt;&gt;Table[[#This Row],[Implementing Partner]],CONCATENATE(Table[[#This Row],[Programme Partner]],"-",Table[[#This Row],[Implementing Partner]]),Table[[#This Row],[Programme Partner]]),"")</f>
        <v>ACF</v>
      </c>
    </row>
    <row r="7831" spans="1:28" ht="16.5" customHeight="1">
      <c r="A7831" s="183"/>
      <c r="B7831" s="195" t="s">
        <v>4993</v>
      </c>
      <c r="C7831" s="198" t="s">
        <v>4993</v>
      </c>
      <c r="D7831" s="212" t="s">
        <v>4993</v>
      </c>
      <c r="E7831" s="269" t="s">
        <v>27</v>
      </c>
      <c r="F7831" s="195" t="s">
        <v>8014</v>
      </c>
      <c r="G7831" s="103" t="s">
        <v>8361</v>
      </c>
      <c r="H7831" s="195" t="str">
        <f>IFERROR(VLOOKUP(Table[[#This Row],[Activity Details of Assistance]],WHAT!E:F,2,FALSE),"")</f>
        <v># of plant</v>
      </c>
      <c r="I7831" s="195"/>
      <c r="J7831">
        <v>1</v>
      </c>
      <c r="K7831" t="s">
        <v>8280</v>
      </c>
      <c r="L7831" s="306" t="s">
        <v>13</v>
      </c>
      <c r="M7831" t="s">
        <v>14</v>
      </c>
      <c r="N7831" t="s">
        <v>309</v>
      </c>
      <c r="O7831" t="s">
        <v>1606</v>
      </c>
      <c r="P7831" t="s">
        <v>6477</v>
      </c>
      <c r="Q7831" s="236">
        <v>44896</v>
      </c>
      <c r="R7831" s="236">
        <v>45170</v>
      </c>
      <c r="S7831" t="s">
        <v>8452</v>
      </c>
      <c r="T7831" s="196"/>
      <c r="U7831" s="196"/>
      <c r="V7831" s="196"/>
      <c r="W7831" s="196"/>
      <c r="X7831" s="222"/>
      <c r="Y7831" t="s">
        <v>8309</v>
      </c>
      <c r="Z7831">
        <v>1813213381</v>
      </c>
      <c r="AA7831" t="s">
        <v>8285</v>
      </c>
      <c r="AB7831" s="221" t="str">
        <f>_xlfn.IFNA(IF(Table[[#This Row],[Programme Partner]]&lt;&gt;Table[[#This Row],[Implementing Partner]],CONCATENATE(Table[[#This Row],[Programme Partner]],"-",Table[[#This Row],[Implementing Partner]]),Table[[#This Row],[Programme Partner]]),"")</f>
        <v>ACF</v>
      </c>
    </row>
    <row r="7832" spans="1:28" ht="16.5" customHeight="1">
      <c r="A7832" s="183"/>
      <c r="B7832" s="195" t="s">
        <v>4993</v>
      </c>
      <c r="C7832" s="198" t="s">
        <v>4993</v>
      </c>
      <c r="D7832" s="212" t="s">
        <v>4993</v>
      </c>
      <c r="E7832" s="269" t="s">
        <v>27</v>
      </c>
      <c r="F7832" s="195" t="s">
        <v>8014</v>
      </c>
      <c r="G7832" t="s">
        <v>8019</v>
      </c>
      <c r="H7832" s="195" t="str">
        <f>IFERROR(VLOOKUP(Table[[#This Row],[Activity Details of Assistance]],WHAT!E:F,2,FALSE),"")</f>
        <v>N/A</v>
      </c>
      <c r="I7832" s="195"/>
      <c r="J7832">
        <v>23620</v>
      </c>
      <c r="K7832" t="s">
        <v>8280</v>
      </c>
      <c r="L7832" s="306" t="s">
        <v>13</v>
      </c>
      <c r="M7832" t="s">
        <v>14</v>
      </c>
      <c r="N7832" t="s">
        <v>309</v>
      </c>
      <c r="O7832" t="s">
        <v>1606</v>
      </c>
      <c r="P7832" t="s">
        <v>6477</v>
      </c>
      <c r="Q7832" s="236">
        <v>44896</v>
      </c>
      <c r="R7832" s="236">
        <v>45170</v>
      </c>
      <c r="S7832" t="s">
        <v>8452</v>
      </c>
      <c r="T7832" s="196"/>
      <c r="U7832" s="196"/>
      <c r="V7832" s="196"/>
      <c r="W7832" s="196"/>
      <c r="X7832" s="222"/>
      <c r="Y7832" t="s">
        <v>8309</v>
      </c>
      <c r="Z7832">
        <v>1813213381</v>
      </c>
      <c r="AA7832" t="s">
        <v>8285</v>
      </c>
      <c r="AB7832" s="221" t="str">
        <f>_xlfn.IFNA(IF(Table[[#This Row],[Programme Partner]]&lt;&gt;Table[[#This Row],[Implementing Partner]],CONCATENATE(Table[[#This Row],[Programme Partner]],"-",Table[[#This Row],[Implementing Partner]]),Table[[#This Row],[Programme Partner]]),"")</f>
        <v>ACF</v>
      </c>
    </row>
    <row r="7833" spans="1:28" ht="16.5" customHeight="1">
      <c r="A7833" s="183"/>
      <c r="B7833" s="195" t="s">
        <v>4993</v>
      </c>
      <c r="C7833" s="198" t="s">
        <v>4993</v>
      </c>
      <c r="D7833" s="212" t="s">
        <v>6032</v>
      </c>
      <c r="E7833" s="269" t="s">
        <v>27</v>
      </c>
      <c r="F7833" s="195" t="s">
        <v>8011</v>
      </c>
      <c r="G7833" t="s">
        <v>8584</v>
      </c>
      <c r="H7833" s="195" t="str">
        <f>IFERROR(VLOOKUP(Table[[#This Row],[Activity Details of Assistance]],WHAT!E:F,2,FALSE),"")</f>
        <v># of tube well</v>
      </c>
      <c r="I7833" s="195"/>
      <c r="J7833">
        <v>42</v>
      </c>
      <c r="K7833" t="s">
        <v>8280</v>
      </c>
      <c r="L7833" s="306" t="s">
        <v>13</v>
      </c>
      <c r="M7833" t="s">
        <v>14</v>
      </c>
      <c r="N7833" t="s">
        <v>309</v>
      </c>
      <c r="O7833" t="s">
        <v>1606</v>
      </c>
      <c r="P7833" t="s">
        <v>6477</v>
      </c>
      <c r="Q7833" s="236">
        <v>44896</v>
      </c>
      <c r="R7833" s="236">
        <v>44896</v>
      </c>
      <c r="S7833" t="s">
        <v>8452</v>
      </c>
      <c r="T7833" s="196"/>
      <c r="U7833" s="196"/>
      <c r="V7833" s="196"/>
      <c r="W7833" s="196"/>
      <c r="X7833" s="222"/>
      <c r="Y7833" t="s">
        <v>8309</v>
      </c>
      <c r="Z7833">
        <v>1813213381</v>
      </c>
      <c r="AA7833" t="s">
        <v>8285</v>
      </c>
      <c r="AB7833" s="221" t="str">
        <f>_xlfn.IFNA(IF(Table[[#This Row],[Programme Partner]]&lt;&gt;Table[[#This Row],[Implementing Partner]],CONCATENATE(Table[[#This Row],[Programme Partner]],"-",Table[[#This Row],[Implementing Partner]]),Table[[#This Row],[Programme Partner]]),"")</f>
        <v>ACF</v>
      </c>
    </row>
    <row r="7834" spans="1:28" ht="16.5" customHeight="1">
      <c r="A7834" s="183"/>
      <c r="B7834" s="195" t="s">
        <v>4993</v>
      </c>
      <c r="C7834" s="198" t="s">
        <v>4993</v>
      </c>
      <c r="D7834" s="212" t="s">
        <v>6032</v>
      </c>
      <c r="E7834" s="269" t="s">
        <v>27</v>
      </c>
      <c r="F7834" s="195" t="s">
        <v>8012</v>
      </c>
      <c r="G7834" t="s">
        <v>8585</v>
      </c>
      <c r="H7834" s="195" t="str">
        <f>IFERROR(VLOOKUP(Table[[#This Row],[Activity Details of Assistance]],WHAT!E:F,2,FALSE),"")</f>
        <v xml:space="preserve"># of door </v>
      </c>
      <c r="I7834" s="195"/>
      <c r="J7834">
        <v>24</v>
      </c>
      <c r="K7834" t="s">
        <v>8280</v>
      </c>
      <c r="L7834" s="306" t="s">
        <v>13</v>
      </c>
      <c r="M7834" t="s">
        <v>14</v>
      </c>
      <c r="N7834" t="s">
        <v>309</v>
      </c>
      <c r="O7834" t="s">
        <v>1606</v>
      </c>
      <c r="P7834" t="s">
        <v>6477</v>
      </c>
      <c r="Q7834" s="236">
        <v>44896</v>
      </c>
      <c r="R7834" s="236">
        <v>44896</v>
      </c>
      <c r="S7834" t="s">
        <v>8452</v>
      </c>
      <c r="T7834" s="196"/>
      <c r="U7834" s="196"/>
      <c r="V7834" s="196"/>
      <c r="W7834" s="196"/>
      <c r="X7834" s="222"/>
      <c r="Y7834" t="s">
        <v>8309</v>
      </c>
      <c r="Z7834">
        <v>1813213381</v>
      </c>
      <c r="AA7834" t="s">
        <v>8285</v>
      </c>
      <c r="AB7834" s="221" t="str">
        <f>_xlfn.IFNA(IF(Table[[#This Row],[Programme Partner]]&lt;&gt;Table[[#This Row],[Implementing Partner]],CONCATENATE(Table[[#This Row],[Programme Partner]],"-",Table[[#This Row],[Implementing Partner]]),Table[[#This Row],[Programme Partner]]),"")</f>
        <v>ACF</v>
      </c>
    </row>
    <row r="7835" spans="1:28" ht="16.5" customHeight="1">
      <c r="A7835" s="183"/>
      <c r="B7835" s="195" t="s">
        <v>4993</v>
      </c>
      <c r="C7835" s="198" t="s">
        <v>4993</v>
      </c>
      <c r="D7835" s="212" t="s">
        <v>6032</v>
      </c>
      <c r="E7835" s="269" t="s">
        <v>27</v>
      </c>
      <c r="F7835" s="195" t="s">
        <v>8012</v>
      </c>
      <c r="G7835" t="s">
        <v>8359</v>
      </c>
      <c r="H7835" s="195" t="str">
        <f>IFERROR(VLOOKUP(Table[[#This Row],[Activity Details of Assistance]],WHAT!E:F,2,FALSE),"")</f>
        <v># of FSM Site</v>
      </c>
      <c r="I7835" s="195"/>
      <c r="J7835">
        <v>1</v>
      </c>
      <c r="K7835" t="s">
        <v>8280</v>
      </c>
      <c r="L7835" s="306" t="s">
        <v>13</v>
      </c>
      <c r="M7835" t="s">
        <v>14</v>
      </c>
      <c r="N7835" t="s">
        <v>309</v>
      </c>
      <c r="O7835" t="s">
        <v>1606</v>
      </c>
      <c r="P7835" t="s">
        <v>6477</v>
      </c>
      <c r="Q7835" s="236">
        <v>44896</v>
      </c>
      <c r="R7835" s="236">
        <v>44896</v>
      </c>
      <c r="S7835" t="s">
        <v>8452</v>
      </c>
      <c r="T7835" s="196"/>
      <c r="U7835" s="196"/>
      <c r="V7835" s="196"/>
      <c r="W7835" s="196"/>
      <c r="X7835" s="222"/>
      <c r="Y7835" t="s">
        <v>8309</v>
      </c>
      <c r="Z7835">
        <v>1813213381</v>
      </c>
      <c r="AA7835" t="s">
        <v>8285</v>
      </c>
      <c r="AB7835" s="221" t="str">
        <f>_xlfn.IFNA(IF(Table[[#This Row],[Programme Partner]]&lt;&gt;Table[[#This Row],[Implementing Partner]],CONCATENATE(Table[[#This Row],[Programme Partner]],"-",Table[[#This Row],[Implementing Partner]]),Table[[#This Row],[Programme Partner]]),"")</f>
        <v>ACF</v>
      </c>
    </row>
    <row r="7836" spans="1:28" ht="16.5" customHeight="1">
      <c r="A7836" s="183"/>
      <c r="B7836" s="195" t="s">
        <v>4993</v>
      </c>
      <c r="C7836" s="198" t="s">
        <v>4993</v>
      </c>
      <c r="D7836" s="212" t="s">
        <v>6032</v>
      </c>
      <c r="E7836" s="269" t="s">
        <v>27</v>
      </c>
      <c r="F7836" s="195" t="s">
        <v>8012</v>
      </c>
      <c r="G7836" t="s">
        <v>8586</v>
      </c>
      <c r="H7836" s="195" t="str">
        <f>IFERROR(VLOOKUP(Table[[#This Row],[Activity Details of Assistance]],WHAT!E:F,2,FALSE),"")</f>
        <v># of door</v>
      </c>
      <c r="I7836" s="195"/>
      <c r="J7836">
        <v>46</v>
      </c>
      <c r="K7836" t="s">
        <v>8280</v>
      </c>
      <c r="L7836" s="306" t="s">
        <v>13</v>
      </c>
      <c r="M7836" t="s">
        <v>14</v>
      </c>
      <c r="N7836" t="s">
        <v>309</v>
      </c>
      <c r="O7836" t="s">
        <v>1606</v>
      </c>
      <c r="P7836" t="s">
        <v>6477</v>
      </c>
      <c r="Q7836" s="236">
        <v>44896</v>
      </c>
      <c r="R7836" s="236">
        <v>44896</v>
      </c>
      <c r="S7836" t="s">
        <v>8452</v>
      </c>
      <c r="T7836" s="196"/>
      <c r="U7836" s="196"/>
      <c r="V7836" s="196"/>
      <c r="W7836" s="196"/>
      <c r="X7836" s="222"/>
      <c r="Y7836" t="s">
        <v>8309</v>
      </c>
      <c r="Z7836">
        <v>1813213381</v>
      </c>
      <c r="AA7836" t="s">
        <v>8285</v>
      </c>
      <c r="AB7836" s="221" t="str">
        <f>_xlfn.IFNA(IF(Table[[#This Row],[Programme Partner]]&lt;&gt;Table[[#This Row],[Implementing Partner]],CONCATENATE(Table[[#This Row],[Programme Partner]],"-",Table[[#This Row],[Implementing Partner]]),Table[[#This Row],[Programme Partner]]),"")</f>
        <v>ACF</v>
      </c>
    </row>
    <row r="7837" spans="1:28" ht="16.5" customHeight="1">
      <c r="A7837" s="183"/>
      <c r="B7837" s="195" t="s">
        <v>4993</v>
      </c>
      <c r="C7837" s="198" t="s">
        <v>4993</v>
      </c>
      <c r="D7837" s="212" t="s">
        <v>6032</v>
      </c>
      <c r="E7837" s="269" t="s">
        <v>27</v>
      </c>
      <c r="F7837" s="195" t="s">
        <v>8012</v>
      </c>
      <c r="G7837" t="s">
        <v>8357</v>
      </c>
      <c r="H7837" s="195" t="str">
        <f>IFERROR(VLOOKUP(Table[[#This Row],[Activity Details of Assistance]],WHAT!E:F,2,FALSE),"")</f>
        <v># of door</v>
      </c>
      <c r="I7837" s="195"/>
      <c r="J7837">
        <v>155</v>
      </c>
      <c r="K7837" t="s">
        <v>8280</v>
      </c>
      <c r="L7837" s="306" t="s">
        <v>13</v>
      </c>
      <c r="M7837" t="s">
        <v>14</v>
      </c>
      <c r="N7837" t="s">
        <v>309</v>
      </c>
      <c r="O7837" t="s">
        <v>1606</v>
      </c>
      <c r="P7837" t="s">
        <v>6477</v>
      </c>
      <c r="Q7837" s="236">
        <v>44896</v>
      </c>
      <c r="R7837" s="236">
        <v>44896</v>
      </c>
      <c r="S7837" t="s">
        <v>8452</v>
      </c>
      <c r="T7837" s="196"/>
      <c r="U7837" s="196"/>
      <c r="V7837" s="196"/>
      <c r="W7837" s="196"/>
      <c r="X7837" s="222"/>
      <c r="Y7837" t="s">
        <v>8309</v>
      </c>
      <c r="Z7837">
        <v>1813213381</v>
      </c>
      <c r="AA7837" t="s">
        <v>8285</v>
      </c>
      <c r="AB7837" s="221" t="str">
        <f>_xlfn.IFNA(IF(Table[[#This Row],[Programme Partner]]&lt;&gt;Table[[#This Row],[Implementing Partner]],CONCATENATE(Table[[#This Row],[Programme Partner]],"-",Table[[#This Row],[Implementing Partner]]),Table[[#This Row],[Programme Partner]]),"")</f>
        <v>ACF</v>
      </c>
    </row>
    <row r="7838" spans="1:28" ht="16.5" customHeight="1">
      <c r="A7838" s="183"/>
      <c r="B7838" s="195" t="s">
        <v>4993</v>
      </c>
      <c r="C7838" s="198" t="s">
        <v>4993</v>
      </c>
      <c r="D7838" s="212" t="s">
        <v>6032</v>
      </c>
      <c r="E7838" s="269" t="s">
        <v>27</v>
      </c>
      <c r="F7838" s="195" t="s">
        <v>8013</v>
      </c>
      <c r="G7838" t="s">
        <v>8313</v>
      </c>
      <c r="H7838" s="195" t="str">
        <f>IFERROR(VLOOKUP(Table[[#This Row],[Activity Details of Assistance]],WHAT!E:F,2,FALSE),"")</f>
        <v># of HP sessions at community level</v>
      </c>
      <c r="I7838" s="195"/>
      <c r="J7838">
        <v>818</v>
      </c>
      <c r="K7838" t="s">
        <v>8280</v>
      </c>
      <c r="L7838" s="306" t="s">
        <v>13</v>
      </c>
      <c r="M7838" t="s">
        <v>14</v>
      </c>
      <c r="N7838" t="s">
        <v>309</v>
      </c>
      <c r="O7838" t="s">
        <v>1606</v>
      </c>
      <c r="P7838" t="s">
        <v>6477</v>
      </c>
      <c r="Q7838" s="236">
        <v>44896</v>
      </c>
      <c r="R7838" s="236">
        <v>44896</v>
      </c>
      <c r="S7838" t="s">
        <v>8452</v>
      </c>
      <c r="T7838" s="196"/>
      <c r="U7838" s="196"/>
      <c r="V7838" s="196"/>
      <c r="W7838" s="196"/>
      <c r="X7838" s="222"/>
      <c r="Y7838" t="s">
        <v>8309</v>
      </c>
      <c r="Z7838">
        <v>1813213381</v>
      </c>
      <c r="AA7838" t="s">
        <v>8285</v>
      </c>
      <c r="AB7838" s="221" t="str">
        <f>_xlfn.IFNA(IF(Table[[#This Row],[Programme Partner]]&lt;&gt;Table[[#This Row],[Implementing Partner]],CONCATENATE(Table[[#This Row],[Programme Partner]],"-",Table[[#This Row],[Implementing Partner]]),Table[[#This Row],[Programme Partner]]),"")</f>
        <v>ACF</v>
      </c>
    </row>
    <row r="7839" spans="1:28" ht="16.5" customHeight="1">
      <c r="A7839" s="183"/>
      <c r="B7839" s="195" t="s">
        <v>4993</v>
      </c>
      <c r="C7839" s="198" t="s">
        <v>4993</v>
      </c>
      <c r="D7839" s="212" t="s">
        <v>6032</v>
      </c>
      <c r="E7839" s="269" t="s">
        <v>27</v>
      </c>
      <c r="F7839" s="195" t="s">
        <v>8013</v>
      </c>
      <c r="G7839" t="s">
        <v>8314</v>
      </c>
      <c r="H7839" s="195" t="str">
        <f>IFERROR(VLOOKUP(Table[[#This Row],[Activity Details of Assistance]],WHAT!E:F,2,FALSE),"")</f>
        <v># of HP sessions at HH level</v>
      </c>
      <c r="I7839" s="195"/>
      <c r="J7839">
        <v>1770</v>
      </c>
      <c r="K7839" t="s">
        <v>8280</v>
      </c>
      <c r="L7839" s="306" t="s">
        <v>13</v>
      </c>
      <c r="M7839" t="s">
        <v>14</v>
      </c>
      <c r="N7839" t="s">
        <v>309</v>
      </c>
      <c r="O7839" t="s">
        <v>1606</v>
      </c>
      <c r="P7839" t="s">
        <v>6477</v>
      </c>
      <c r="Q7839" s="236">
        <v>44896</v>
      </c>
      <c r="R7839" s="236">
        <v>44896</v>
      </c>
      <c r="S7839" t="s">
        <v>8452</v>
      </c>
      <c r="T7839" s="196"/>
      <c r="U7839" s="196"/>
      <c r="V7839" s="196"/>
      <c r="W7839" s="196"/>
      <c r="X7839" s="222"/>
      <c r="Y7839" t="s">
        <v>8309</v>
      </c>
      <c r="Z7839">
        <v>1813213381</v>
      </c>
      <c r="AA7839" t="s">
        <v>8285</v>
      </c>
      <c r="AB7839" s="221" t="str">
        <f>_xlfn.IFNA(IF(Table[[#This Row],[Programme Partner]]&lt;&gt;Table[[#This Row],[Implementing Partner]],CONCATENATE(Table[[#This Row],[Programme Partner]],"-",Table[[#This Row],[Implementing Partner]]),Table[[#This Row],[Programme Partner]]),"")</f>
        <v>ACF</v>
      </c>
    </row>
    <row r="7840" spans="1:28" ht="16.5" customHeight="1">
      <c r="A7840" s="183"/>
      <c r="B7840" s="195" t="s">
        <v>4993</v>
      </c>
      <c r="C7840" s="198" t="s">
        <v>4993</v>
      </c>
      <c r="D7840" s="212" t="s">
        <v>6032</v>
      </c>
      <c r="E7840" s="269" t="s">
        <v>27</v>
      </c>
      <c r="F7840" s="195" t="s">
        <v>8013</v>
      </c>
      <c r="G7840" t="s">
        <v>8442</v>
      </c>
      <c r="H7840" s="195" t="str">
        <f>IFERROR(VLOOKUP(Table[[#This Row],[Activity Details of Assistance]],WHAT!E:F,2,FALSE),"")</f>
        <v># of facilities</v>
      </c>
      <c r="I7840" s="195"/>
      <c r="J7840">
        <v>155</v>
      </c>
      <c r="K7840" t="s">
        <v>8280</v>
      </c>
      <c r="L7840" s="306" t="s">
        <v>13</v>
      </c>
      <c r="M7840" t="s">
        <v>14</v>
      </c>
      <c r="N7840" t="s">
        <v>309</v>
      </c>
      <c r="O7840" t="s">
        <v>1606</v>
      </c>
      <c r="P7840" t="s">
        <v>6477</v>
      </c>
      <c r="Q7840" s="236">
        <v>44896</v>
      </c>
      <c r="R7840" s="236">
        <v>44896</v>
      </c>
      <c r="S7840" t="s">
        <v>8452</v>
      </c>
      <c r="T7840" s="196"/>
      <c r="U7840" s="196"/>
      <c r="V7840" s="196"/>
      <c r="W7840" s="196"/>
      <c r="X7840" s="222"/>
      <c r="Y7840" t="s">
        <v>8309</v>
      </c>
      <c r="Z7840">
        <v>1813213381</v>
      </c>
      <c r="AA7840" t="s">
        <v>8285</v>
      </c>
      <c r="AB7840" s="221" t="str">
        <f>_xlfn.IFNA(IF(Table[[#This Row],[Programme Partner]]&lt;&gt;Table[[#This Row],[Implementing Partner]],CONCATENATE(Table[[#This Row],[Programme Partner]],"-",Table[[#This Row],[Implementing Partner]]),Table[[#This Row],[Programme Partner]]),"")</f>
        <v>ACF</v>
      </c>
    </row>
    <row r="7841" spans="1:28" ht="16.5" customHeight="1">
      <c r="A7841" s="183"/>
      <c r="B7841" s="195" t="s">
        <v>4993</v>
      </c>
      <c r="C7841" s="198" t="s">
        <v>4993</v>
      </c>
      <c r="D7841" s="212" t="s">
        <v>6032</v>
      </c>
      <c r="E7841" s="269" t="s">
        <v>27</v>
      </c>
      <c r="F7841" s="195" t="s">
        <v>8013</v>
      </c>
      <c r="G7841" t="s">
        <v>8019</v>
      </c>
      <c r="H7841" s="195" t="str">
        <f>IFERROR(VLOOKUP(Table[[#This Row],[Activity Details of Assistance]],WHAT!E:F,2,FALSE),"")</f>
        <v>N/A</v>
      </c>
      <c r="I7841" s="195"/>
      <c r="J7841">
        <v>114</v>
      </c>
      <c r="K7841" t="s">
        <v>8280</v>
      </c>
      <c r="L7841" s="306" t="s">
        <v>13</v>
      </c>
      <c r="M7841" t="s">
        <v>14</v>
      </c>
      <c r="N7841" t="s">
        <v>309</v>
      </c>
      <c r="O7841" t="s">
        <v>1606</v>
      </c>
      <c r="P7841" t="s">
        <v>6477</v>
      </c>
      <c r="Q7841" s="236">
        <v>44896</v>
      </c>
      <c r="R7841" s="236">
        <v>44896</v>
      </c>
      <c r="S7841" t="s">
        <v>8452</v>
      </c>
      <c r="T7841" s="196"/>
      <c r="U7841" s="196"/>
      <c r="V7841" s="196"/>
      <c r="W7841" s="196"/>
      <c r="X7841" s="222"/>
      <c r="Y7841" t="s">
        <v>8309</v>
      </c>
      <c r="Z7841">
        <v>1813213381</v>
      </c>
      <c r="AA7841" t="s">
        <v>8285</v>
      </c>
      <c r="AB7841" s="221" t="str">
        <f>_xlfn.IFNA(IF(Table[[#This Row],[Programme Partner]]&lt;&gt;Table[[#This Row],[Implementing Partner]],CONCATENATE(Table[[#This Row],[Programme Partner]],"-",Table[[#This Row],[Implementing Partner]]),Table[[#This Row],[Programme Partner]]),"")</f>
        <v>ACF</v>
      </c>
    </row>
    <row r="7842" spans="1:28" ht="16.5" customHeight="1">
      <c r="A7842" s="183"/>
      <c r="B7842" s="195" t="s">
        <v>4993</v>
      </c>
      <c r="C7842" s="198" t="s">
        <v>4993</v>
      </c>
      <c r="D7842" s="212" t="s">
        <v>6032</v>
      </c>
      <c r="E7842" s="269" t="s">
        <v>27</v>
      </c>
      <c r="F7842" s="195" t="s">
        <v>8014</v>
      </c>
      <c r="G7842" t="s">
        <v>8019</v>
      </c>
      <c r="H7842" s="195" t="str">
        <f>IFERROR(VLOOKUP(Table[[#This Row],[Activity Details of Assistance]],WHAT!E:F,2,FALSE),"")</f>
        <v>N/A</v>
      </c>
      <c r="I7842" s="195"/>
      <c r="J7842">
        <v>20400</v>
      </c>
      <c r="K7842" t="s">
        <v>8280</v>
      </c>
      <c r="L7842" s="306" t="s">
        <v>13</v>
      </c>
      <c r="M7842" t="s">
        <v>14</v>
      </c>
      <c r="N7842" t="s">
        <v>309</v>
      </c>
      <c r="O7842" t="s">
        <v>1606</v>
      </c>
      <c r="P7842" t="s">
        <v>6477</v>
      </c>
      <c r="Q7842" s="236">
        <v>44896</v>
      </c>
      <c r="R7842" s="236">
        <v>44896</v>
      </c>
      <c r="S7842" t="s">
        <v>8452</v>
      </c>
      <c r="T7842" s="196"/>
      <c r="U7842" s="196"/>
      <c r="V7842" s="196"/>
      <c r="W7842" s="196"/>
      <c r="X7842" s="222"/>
      <c r="Y7842" t="s">
        <v>8309</v>
      </c>
      <c r="Z7842">
        <v>1813213381</v>
      </c>
      <c r="AA7842" t="s">
        <v>8285</v>
      </c>
      <c r="AB7842" s="221" t="str">
        <f>_xlfn.IFNA(IF(Table[[#This Row],[Programme Partner]]&lt;&gt;Table[[#This Row],[Implementing Partner]],CONCATENATE(Table[[#This Row],[Programme Partner]],"-",Table[[#This Row],[Implementing Partner]]),Table[[#This Row],[Programme Partner]]),"")</f>
        <v>ACF</v>
      </c>
    </row>
    <row r="7843" spans="1:28" ht="16.5" customHeight="1">
      <c r="A7843" s="183"/>
      <c r="B7843" s="195" t="s">
        <v>4993</v>
      </c>
      <c r="C7843" s="198" t="s">
        <v>4993</v>
      </c>
      <c r="D7843" s="212" t="s">
        <v>4993</v>
      </c>
      <c r="E7843" s="269" t="s">
        <v>27</v>
      </c>
      <c r="F7843" s="195" t="s">
        <v>8011</v>
      </c>
      <c r="G7843" t="s">
        <v>8584</v>
      </c>
      <c r="H7843" s="195" t="str">
        <f>IFERROR(VLOOKUP(Table[[#This Row],[Activity Details of Assistance]],WHAT!E:F,2,FALSE),"")</f>
        <v># of tube well</v>
      </c>
      <c r="I7843" s="195"/>
      <c r="J7843">
        <v>26</v>
      </c>
      <c r="K7843" t="s">
        <v>8280</v>
      </c>
      <c r="L7843" s="306" t="s">
        <v>13</v>
      </c>
      <c r="M7843" t="s">
        <v>14</v>
      </c>
      <c r="N7843" t="s">
        <v>309</v>
      </c>
      <c r="O7843" t="s">
        <v>1606</v>
      </c>
      <c r="P7843" t="s">
        <v>6397</v>
      </c>
      <c r="Q7843" s="236">
        <v>44896</v>
      </c>
      <c r="R7843" s="236">
        <v>45170</v>
      </c>
      <c r="S7843" t="s">
        <v>8452</v>
      </c>
      <c r="T7843" s="196"/>
      <c r="U7843" s="196"/>
      <c r="V7843" s="196"/>
      <c r="W7843" s="196"/>
      <c r="X7843" s="222"/>
      <c r="Y7843" t="s">
        <v>8309</v>
      </c>
      <c r="Z7843">
        <v>1813213381</v>
      </c>
      <c r="AA7843" t="s">
        <v>8285</v>
      </c>
      <c r="AB7843" s="221" t="str">
        <f>_xlfn.IFNA(IF(Table[[#This Row],[Programme Partner]]&lt;&gt;Table[[#This Row],[Implementing Partner]],CONCATENATE(Table[[#This Row],[Programme Partner]],"-",Table[[#This Row],[Implementing Partner]]),Table[[#This Row],[Programme Partner]]),"")</f>
        <v>ACF</v>
      </c>
    </row>
    <row r="7844" spans="1:28" ht="16.5" customHeight="1">
      <c r="A7844" s="183"/>
      <c r="B7844" s="195" t="s">
        <v>4993</v>
      </c>
      <c r="C7844" s="198" t="s">
        <v>4993</v>
      </c>
      <c r="D7844" s="212" t="s">
        <v>4993</v>
      </c>
      <c r="E7844" s="269" t="s">
        <v>27</v>
      </c>
      <c r="F7844" s="195" t="s">
        <v>8011</v>
      </c>
      <c r="G7844" t="s">
        <v>8019</v>
      </c>
      <c r="H7844" s="195" t="str">
        <f>IFERROR(VLOOKUP(Table[[#This Row],[Activity Details of Assistance]],WHAT!E:F,2,FALSE),"")</f>
        <v>N/A</v>
      </c>
      <c r="I7844" s="195"/>
      <c r="J7844">
        <v>632</v>
      </c>
      <c r="K7844" t="s">
        <v>8280</v>
      </c>
      <c r="L7844" s="306" t="s">
        <v>13</v>
      </c>
      <c r="M7844" t="s">
        <v>14</v>
      </c>
      <c r="N7844" t="s">
        <v>309</v>
      </c>
      <c r="O7844" t="s">
        <v>1606</v>
      </c>
      <c r="P7844" t="s">
        <v>6397</v>
      </c>
      <c r="Q7844" s="236">
        <v>44896</v>
      </c>
      <c r="R7844" s="236">
        <v>45170</v>
      </c>
      <c r="S7844" t="s">
        <v>8452</v>
      </c>
      <c r="T7844" s="196"/>
      <c r="U7844" s="196"/>
      <c r="V7844" s="196"/>
      <c r="W7844" s="196"/>
      <c r="X7844" s="222"/>
      <c r="Y7844" t="s">
        <v>8309</v>
      </c>
      <c r="Z7844">
        <v>1813213381</v>
      </c>
      <c r="AA7844" t="s">
        <v>8285</v>
      </c>
      <c r="AB7844" s="221" t="str">
        <f>_xlfn.IFNA(IF(Table[[#This Row],[Programme Partner]]&lt;&gt;Table[[#This Row],[Implementing Partner]],CONCATENATE(Table[[#This Row],[Programme Partner]],"-",Table[[#This Row],[Implementing Partner]]),Table[[#This Row],[Programme Partner]]),"")</f>
        <v>ACF</v>
      </c>
    </row>
    <row r="7845" spans="1:28" ht="16.5" customHeight="1">
      <c r="A7845" s="183"/>
      <c r="B7845" s="195" t="s">
        <v>4993</v>
      </c>
      <c r="C7845" s="198" t="s">
        <v>4993</v>
      </c>
      <c r="D7845" s="212" t="s">
        <v>4993</v>
      </c>
      <c r="E7845" s="269" t="s">
        <v>27</v>
      </c>
      <c r="F7845" s="195" t="s">
        <v>8012</v>
      </c>
      <c r="G7845" t="s">
        <v>8585</v>
      </c>
      <c r="H7845" s="195" t="str">
        <f>IFERROR(VLOOKUP(Table[[#This Row],[Activity Details of Assistance]],WHAT!E:F,2,FALSE),"")</f>
        <v xml:space="preserve"># of door </v>
      </c>
      <c r="I7845" s="195"/>
      <c r="J7845">
        <v>12</v>
      </c>
      <c r="K7845" t="s">
        <v>8280</v>
      </c>
      <c r="L7845" s="306" t="s">
        <v>13</v>
      </c>
      <c r="M7845" t="s">
        <v>14</v>
      </c>
      <c r="N7845" t="s">
        <v>309</v>
      </c>
      <c r="O7845" t="s">
        <v>1606</v>
      </c>
      <c r="P7845" t="s">
        <v>6397</v>
      </c>
      <c r="Q7845" s="236">
        <v>44896</v>
      </c>
      <c r="R7845" s="236">
        <v>45170</v>
      </c>
      <c r="S7845" t="s">
        <v>8452</v>
      </c>
      <c r="T7845" s="196"/>
      <c r="U7845" s="196"/>
      <c r="V7845" s="196"/>
      <c r="W7845" s="196"/>
      <c r="X7845" s="222"/>
      <c r="Y7845" t="s">
        <v>8309</v>
      </c>
      <c r="Z7845">
        <v>1813213381</v>
      </c>
      <c r="AA7845" t="s">
        <v>8285</v>
      </c>
      <c r="AB7845" s="221" t="str">
        <f>_xlfn.IFNA(IF(Table[[#This Row],[Programme Partner]]&lt;&gt;Table[[#This Row],[Implementing Partner]],CONCATENATE(Table[[#This Row],[Programme Partner]],"-",Table[[#This Row],[Implementing Partner]]),Table[[#This Row],[Programme Partner]]),"")</f>
        <v>ACF</v>
      </c>
    </row>
    <row r="7846" spans="1:28" ht="16.5" customHeight="1">
      <c r="A7846" s="183"/>
      <c r="B7846" s="195" t="s">
        <v>4993</v>
      </c>
      <c r="C7846" s="198" t="s">
        <v>4993</v>
      </c>
      <c r="D7846" s="212" t="s">
        <v>4993</v>
      </c>
      <c r="E7846" s="269" t="s">
        <v>27</v>
      </c>
      <c r="F7846" s="195" t="s">
        <v>8012</v>
      </c>
      <c r="G7846" t="s">
        <v>8359</v>
      </c>
      <c r="H7846" s="195" t="str">
        <f>IFERROR(VLOOKUP(Table[[#This Row],[Activity Details of Assistance]],WHAT!E:F,2,FALSE),"")</f>
        <v># of FSM Site</v>
      </c>
      <c r="I7846" s="195"/>
      <c r="J7846">
        <v>2</v>
      </c>
      <c r="K7846" t="s">
        <v>8280</v>
      </c>
      <c r="L7846" s="306" t="s">
        <v>13</v>
      </c>
      <c r="M7846" t="s">
        <v>14</v>
      </c>
      <c r="N7846" t="s">
        <v>309</v>
      </c>
      <c r="O7846" t="s">
        <v>1606</v>
      </c>
      <c r="P7846" t="s">
        <v>6397</v>
      </c>
      <c r="Q7846" s="236">
        <v>44896</v>
      </c>
      <c r="R7846" s="236">
        <v>45170</v>
      </c>
      <c r="S7846" t="s">
        <v>8452</v>
      </c>
      <c r="T7846" s="196"/>
      <c r="U7846" s="196"/>
      <c r="V7846" s="196"/>
      <c r="W7846" s="196"/>
      <c r="X7846" s="222"/>
      <c r="Y7846" t="s">
        <v>8309</v>
      </c>
      <c r="Z7846">
        <v>1813213381</v>
      </c>
      <c r="AA7846" t="s">
        <v>8285</v>
      </c>
      <c r="AB7846" s="221" t="str">
        <f>_xlfn.IFNA(IF(Table[[#This Row],[Programme Partner]]&lt;&gt;Table[[#This Row],[Implementing Partner]],CONCATENATE(Table[[#This Row],[Programme Partner]],"-",Table[[#This Row],[Implementing Partner]]),Table[[#This Row],[Programme Partner]]),"")</f>
        <v>ACF</v>
      </c>
    </row>
    <row r="7847" spans="1:28" ht="16.5" customHeight="1">
      <c r="A7847" s="183"/>
      <c r="B7847" s="195" t="s">
        <v>4993</v>
      </c>
      <c r="C7847" s="198" t="s">
        <v>4993</v>
      </c>
      <c r="D7847" s="212" t="s">
        <v>4993</v>
      </c>
      <c r="E7847" s="269" t="s">
        <v>27</v>
      </c>
      <c r="F7847" s="195" t="s">
        <v>8012</v>
      </c>
      <c r="G7847" t="s">
        <v>8586</v>
      </c>
      <c r="H7847" s="195" t="str">
        <f>IFERROR(VLOOKUP(Table[[#This Row],[Activity Details of Assistance]],WHAT!E:F,2,FALSE),"")</f>
        <v># of door</v>
      </c>
      <c r="I7847" s="195"/>
      <c r="J7847">
        <v>56</v>
      </c>
      <c r="K7847" t="s">
        <v>8280</v>
      </c>
      <c r="L7847" s="306" t="s">
        <v>13</v>
      </c>
      <c r="M7847" t="s">
        <v>14</v>
      </c>
      <c r="N7847" t="s">
        <v>309</v>
      </c>
      <c r="O7847" t="s">
        <v>1606</v>
      </c>
      <c r="P7847" t="s">
        <v>6397</v>
      </c>
      <c r="Q7847" s="236">
        <v>44896</v>
      </c>
      <c r="R7847" s="236">
        <v>45170</v>
      </c>
      <c r="S7847" t="s">
        <v>8452</v>
      </c>
      <c r="T7847" s="196"/>
      <c r="U7847" s="196"/>
      <c r="V7847" s="196"/>
      <c r="W7847" s="196"/>
      <c r="X7847" s="222"/>
      <c r="Y7847" t="s">
        <v>8309</v>
      </c>
      <c r="Z7847">
        <v>1813213381</v>
      </c>
      <c r="AA7847" t="s">
        <v>8285</v>
      </c>
      <c r="AB7847" s="221" t="str">
        <f>_xlfn.IFNA(IF(Table[[#This Row],[Programme Partner]]&lt;&gt;Table[[#This Row],[Implementing Partner]],CONCATENATE(Table[[#This Row],[Programme Partner]],"-",Table[[#This Row],[Implementing Partner]]),Table[[#This Row],[Programme Partner]]),"")</f>
        <v>ACF</v>
      </c>
    </row>
    <row r="7848" spans="1:28" ht="16.5" customHeight="1">
      <c r="A7848" s="183"/>
      <c r="B7848" s="195" t="s">
        <v>4993</v>
      </c>
      <c r="C7848" s="198" t="s">
        <v>4993</v>
      </c>
      <c r="D7848" s="212" t="s">
        <v>4993</v>
      </c>
      <c r="E7848" s="269" t="s">
        <v>27</v>
      </c>
      <c r="F7848" s="195" t="s">
        <v>8012</v>
      </c>
      <c r="G7848" t="s">
        <v>8357</v>
      </c>
      <c r="H7848" s="195" t="str">
        <f>IFERROR(VLOOKUP(Table[[#This Row],[Activity Details of Assistance]],WHAT!E:F,2,FALSE),"")</f>
        <v># of door</v>
      </c>
      <c r="I7848" s="195"/>
      <c r="J7848">
        <v>113</v>
      </c>
      <c r="K7848" t="s">
        <v>8280</v>
      </c>
      <c r="L7848" s="306" t="s">
        <v>13</v>
      </c>
      <c r="M7848" t="s">
        <v>14</v>
      </c>
      <c r="N7848" t="s">
        <v>309</v>
      </c>
      <c r="O7848" t="s">
        <v>1606</v>
      </c>
      <c r="P7848" t="s">
        <v>6397</v>
      </c>
      <c r="Q7848" s="236">
        <v>44896</v>
      </c>
      <c r="R7848" s="236">
        <v>45170</v>
      </c>
      <c r="S7848" t="s">
        <v>8452</v>
      </c>
      <c r="T7848" s="196"/>
      <c r="U7848" s="196"/>
      <c r="V7848" s="196"/>
      <c r="W7848" s="196"/>
      <c r="X7848" s="222"/>
      <c r="Y7848" t="s">
        <v>8309</v>
      </c>
      <c r="Z7848">
        <v>1813213381</v>
      </c>
      <c r="AA7848" t="s">
        <v>8285</v>
      </c>
      <c r="AB7848" s="221" t="str">
        <f>_xlfn.IFNA(IF(Table[[#This Row],[Programme Partner]]&lt;&gt;Table[[#This Row],[Implementing Partner]],CONCATENATE(Table[[#This Row],[Programme Partner]],"-",Table[[#This Row],[Implementing Partner]]),Table[[#This Row],[Programme Partner]]),"")</f>
        <v>ACF</v>
      </c>
    </row>
    <row r="7849" spans="1:28" ht="16.5" customHeight="1">
      <c r="A7849" s="183"/>
      <c r="B7849" s="195" t="s">
        <v>4993</v>
      </c>
      <c r="C7849" s="198" t="s">
        <v>4993</v>
      </c>
      <c r="D7849" s="212" t="s">
        <v>4993</v>
      </c>
      <c r="E7849" s="269" t="s">
        <v>27</v>
      </c>
      <c r="F7849" s="195" t="s">
        <v>8013</v>
      </c>
      <c r="G7849" t="s">
        <v>8313</v>
      </c>
      <c r="H7849" s="195" t="str">
        <f>IFERROR(VLOOKUP(Table[[#This Row],[Activity Details of Assistance]],WHAT!E:F,2,FALSE),"")</f>
        <v># of HP sessions at community level</v>
      </c>
      <c r="I7849" s="195"/>
      <c r="J7849">
        <v>369</v>
      </c>
      <c r="K7849" t="s">
        <v>8280</v>
      </c>
      <c r="L7849" s="306" t="s">
        <v>13</v>
      </c>
      <c r="M7849" t="s">
        <v>14</v>
      </c>
      <c r="N7849" t="s">
        <v>309</v>
      </c>
      <c r="O7849" t="s">
        <v>1606</v>
      </c>
      <c r="P7849" t="s">
        <v>6397</v>
      </c>
      <c r="Q7849" s="236">
        <v>44896</v>
      </c>
      <c r="R7849" s="236">
        <v>45170</v>
      </c>
      <c r="S7849" t="s">
        <v>8452</v>
      </c>
      <c r="T7849" s="196"/>
      <c r="U7849" s="196"/>
      <c r="V7849" s="196"/>
      <c r="W7849" s="196"/>
      <c r="X7849" s="222"/>
      <c r="Y7849" t="s">
        <v>8309</v>
      </c>
      <c r="Z7849">
        <v>1813213381</v>
      </c>
      <c r="AA7849" t="s">
        <v>8285</v>
      </c>
      <c r="AB7849" s="221" t="str">
        <f>_xlfn.IFNA(IF(Table[[#This Row],[Programme Partner]]&lt;&gt;Table[[#This Row],[Implementing Partner]],CONCATENATE(Table[[#This Row],[Programme Partner]],"-",Table[[#This Row],[Implementing Partner]]),Table[[#This Row],[Programme Partner]]),"")</f>
        <v>ACF</v>
      </c>
    </row>
    <row r="7850" spans="1:28" ht="16.5" customHeight="1">
      <c r="A7850" s="183"/>
      <c r="B7850" s="195" t="s">
        <v>4993</v>
      </c>
      <c r="C7850" s="198" t="s">
        <v>4993</v>
      </c>
      <c r="D7850" s="212" t="s">
        <v>4993</v>
      </c>
      <c r="E7850" s="269" t="s">
        <v>27</v>
      </c>
      <c r="F7850" s="195" t="s">
        <v>8013</v>
      </c>
      <c r="G7850" t="s">
        <v>8314</v>
      </c>
      <c r="H7850" s="195" t="str">
        <f>IFERROR(VLOOKUP(Table[[#This Row],[Activity Details of Assistance]],WHAT!E:F,2,FALSE),"")</f>
        <v># of HP sessions at HH level</v>
      </c>
      <c r="I7850" s="195"/>
      <c r="J7850">
        <v>840</v>
      </c>
      <c r="K7850" t="s">
        <v>8280</v>
      </c>
      <c r="L7850" s="306" t="s">
        <v>13</v>
      </c>
      <c r="M7850" t="s">
        <v>14</v>
      </c>
      <c r="N7850" t="s">
        <v>309</v>
      </c>
      <c r="O7850" t="s">
        <v>1606</v>
      </c>
      <c r="P7850" t="s">
        <v>6397</v>
      </c>
      <c r="Q7850" s="236">
        <v>44896</v>
      </c>
      <c r="R7850" s="236">
        <v>45170</v>
      </c>
      <c r="S7850" t="s">
        <v>8452</v>
      </c>
      <c r="T7850" s="196"/>
      <c r="U7850" s="196"/>
      <c r="V7850" s="196"/>
      <c r="W7850" s="196"/>
      <c r="X7850" s="222"/>
      <c r="Y7850" t="s">
        <v>8309</v>
      </c>
      <c r="Z7850">
        <v>1813213381</v>
      </c>
      <c r="AA7850" t="s">
        <v>8285</v>
      </c>
      <c r="AB7850" s="221" t="str">
        <f>_xlfn.IFNA(IF(Table[[#This Row],[Programme Partner]]&lt;&gt;Table[[#This Row],[Implementing Partner]],CONCATENATE(Table[[#This Row],[Programme Partner]],"-",Table[[#This Row],[Implementing Partner]]),Table[[#This Row],[Programme Partner]]),"")</f>
        <v>ACF</v>
      </c>
    </row>
    <row r="7851" spans="1:28" ht="16.5" customHeight="1">
      <c r="A7851" s="183"/>
      <c r="B7851" s="195" t="s">
        <v>4993</v>
      </c>
      <c r="C7851" s="198" t="s">
        <v>4993</v>
      </c>
      <c r="D7851" s="212" t="s">
        <v>4993</v>
      </c>
      <c r="E7851" s="269" t="s">
        <v>27</v>
      </c>
      <c r="F7851" s="195" t="s">
        <v>8013</v>
      </c>
      <c r="G7851" t="s">
        <v>8442</v>
      </c>
      <c r="H7851" s="195" t="str">
        <f>IFERROR(VLOOKUP(Table[[#This Row],[Activity Details of Assistance]],WHAT!E:F,2,FALSE),"")</f>
        <v># of facilities</v>
      </c>
      <c r="I7851" s="195"/>
      <c r="J7851">
        <v>113</v>
      </c>
      <c r="K7851" t="s">
        <v>8280</v>
      </c>
      <c r="L7851" s="306" t="s">
        <v>13</v>
      </c>
      <c r="M7851" t="s">
        <v>14</v>
      </c>
      <c r="N7851" t="s">
        <v>309</v>
      </c>
      <c r="O7851" t="s">
        <v>1606</v>
      </c>
      <c r="P7851" t="s">
        <v>6397</v>
      </c>
      <c r="Q7851" s="236">
        <v>44896</v>
      </c>
      <c r="R7851" s="236">
        <v>45170</v>
      </c>
      <c r="S7851" t="s">
        <v>8452</v>
      </c>
      <c r="T7851" s="196"/>
      <c r="U7851" s="196"/>
      <c r="V7851" s="196"/>
      <c r="W7851" s="196"/>
      <c r="X7851" s="222"/>
      <c r="Y7851" t="s">
        <v>8309</v>
      </c>
      <c r="Z7851">
        <v>1813213381</v>
      </c>
      <c r="AA7851" t="s">
        <v>8285</v>
      </c>
      <c r="AB7851" s="221" t="str">
        <f>_xlfn.IFNA(IF(Table[[#This Row],[Programme Partner]]&lt;&gt;Table[[#This Row],[Implementing Partner]],CONCATENATE(Table[[#This Row],[Programme Partner]],"-",Table[[#This Row],[Implementing Partner]]),Table[[#This Row],[Programme Partner]]),"")</f>
        <v>ACF</v>
      </c>
    </row>
    <row r="7852" spans="1:28" ht="16.5" customHeight="1">
      <c r="A7852" s="183"/>
      <c r="B7852" s="195" t="s">
        <v>4993</v>
      </c>
      <c r="C7852" s="198" t="s">
        <v>4993</v>
      </c>
      <c r="D7852" s="212" t="s">
        <v>4993</v>
      </c>
      <c r="E7852" s="269" t="s">
        <v>27</v>
      </c>
      <c r="F7852" s="195" t="s">
        <v>8013</v>
      </c>
      <c r="G7852" t="s">
        <v>8019</v>
      </c>
      <c r="H7852" s="195" t="str">
        <f>IFERROR(VLOOKUP(Table[[#This Row],[Activity Details of Assistance]],WHAT!E:F,2,FALSE),"")</f>
        <v>N/A</v>
      </c>
      <c r="I7852" s="195"/>
      <c r="J7852">
        <v>40</v>
      </c>
      <c r="K7852" t="s">
        <v>8280</v>
      </c>
      <c r="L7852" s="306" t="s">
        <v>13</v>
      </c>
      <c r="M7852" t="s">
        <v>14</v>
      </c>
      <c r="N7852" t="s">
        <v>309</v>
      </c>
      <c r="O7852" t="s">
        <v>1606</v>
      </c>
      <c r="P7852" t="s">
        <v>6397</v>
      </c>
      <c r="Q7852" s="236">
        <v>44896</v>
      </c>
      <c r="R7852" s="236">
        <v>45170</v>
      </c>
      <c r="S7852" t="s">
        <v>8452</v>
      </c>
      <c r="T7852" s="196"/>
      <c r="U7852" s="196"/>
      <c r="V7852" s="196"/>
      <c r="W7852" s="196"/>
      <c r="X7852" s="222"/>
      <c r="Y7852" t="s">
        <v>8309</v>
      </c>
      <c r="Z7852">
        <v>1813213381</v>
      </c>
      <c r="AA7852" t="s">
        <v>8285</v>
      </c>
      <c r="AB7852" s="221" t="str">
        <f>_xlfn.IFNA(IF(Table[[#This Row],[Programme Partner]]&lt;&gt;Table[[#This Row],[Implementing Partner]],CONCATENATE(Table[[#This Row],[Programme Partner]],"-",Table[[#This Row],[Implementing Partner]]),Table[[#This Row],[Programme Partner]]),"")</f>
        <v>ACF</v>
      </c>
    </row>
    <row r="7853" spans="1:28" ht="16.5" customHeight="1">
      <c r="A7853" s="183"/>
      <c r="B7853" s="195" t="s">
        <v>4993</v>
      </c>
      <c r="C7853" s="198" t="s">
        <v>4993</v>
      </c>
      <c r="D7853" s="212" t="s">
        <v>4993</v>
      </c>
      <c r="E7853" s="269" t="s">
        <v>27</v>
      </c>
      <c r="F7853" s="195" t="s">
        <v>8014</v>
      </c>
      <c r="G7853" t="s">
        <v>8019</v>
      </c>
      <c r="H7853" s="195" t="str">
        <f>IFERROR(VLOOKUP(Table[[#This Row],[Activity Details of Assistance]],WHAT!E:F,2,FALSE),"")</f>
        <v>N/A</v>
      </c>
      <c r="I7853" s="195"/>
      <c r="J7853">
        <v>7965</v>
      </c>
      <c r="K7853" t="s">
        <v>8280</v>
      </c>
      <c r="L7853" s="306" t="s">
        <v>13</v>
      </c>
      <c r="M7853" t="s">
        <v>14</v>
      </c>
      <c r="N7853" t="s">
        <v>309</v>
      </c>
      <c r="O7853" t="s">
        <v>1606</v>
      </c>
      <c r="P7853" t="s">
        <v>6397</v>
      </c>
      <c r="Q7853" s="236">
        <v>44896</v>
      </c>
      <c r="R7853" s="236">
        <v>45170</v>
      </c>
      <c r="S7853" t="s">
        <v>8452</v>
      </c>
      <c r="T7853" s="196"/>
      <c r="U7853" s="196"/>
      <c r="V7853" s="196"/>
      <c r="W7853" s="196"/>
      <c r="X7853" s="222"/>
      <c r="Y7853" t="s">
        <v>8309</v>
      </c>
      <c r="Z7853">
        <v>1813213381</v>
      </c>
      <c r="AA7853" t="s">
        <v>8285</v>
      </c>
      <c r="AB7853" s="221" t="str">
        <f>_xlfn.IFNA(IF(Table[[#This Row],[Programme Partner]]&lt;&gt;Table[[#This Row],[Implementing Partner]],CONCATENATE(Table[[#This Row],[Programme Partner]],"-",Table[[#This Row],[Implementing Partner]]),Table[[#This Row],[Programme Partner]]),"")</f>
        <v>ACF</v>
      </c>
    </row>
    <row r="7854" spans="1:28" ht="16.5" customHeight="1">
      <c r="A7854" s="183"/>
      <c r="B7854" s="195" t="s">
        <v>4993</v>
      </c>
      <c r="C7854" s="198" t="s">
        <v>4993</v>
      </c>
      <c r="D7854" s="212" t="s">
        <v>6032</v>
      </c>
      <c r="E7854" s="269" t="s">
        <v>27</v>
      </c>
      <c r="F7854" s="195" t="s">
        <v>8011</v>
      </c>
      <c r="G7854" t="s">
        <v>8584</v>
      </c>
      <c r="H7854" s="195" t="str">
        <f>IFERROR(VLOOKUP(Table[[#This Row],[Activity Details of Assistance]],WHAT!E:F,2,FALSE),"")</f>
        <v># of tube well</v>
      </c>
      <c r="I7854" s="195"/>
      <c r="J7854">
        <v>13</v>
      </c>
      <c r="K7854" t="s">
        <v>8280</v>
      </c>
      <c r="L7854" s="306" t="s">
        <v>13</v>
      </c>
      <c r="M7854" t="s">
        <v>14</v>
      </c>
      <c r="N7854" t="s">
        <v>309</v>
      </c>
      <c r="O7854" t="s">
        <v>1606</v>
      </c>
      <c r="P7854" t="s">
        <v>6397</v>
      </c>
      <c r="Q7854" s="236">
        <v>44896</v>
      </c>
      <c r="R7854" s="236">
        <v>44896</v>
      </c>
      <c r="S7854" t="s">
        <v>8452</v>
      </c>
      <c r="T7854" s="196"/>
      <c r="U7854" s="196"/>
      <c r="V7854" s="196"/>
      <c r="W7854" s="196"/>
      <c r="X7854" s="222"/>
      <c r="Y7854" t="s">
        <v>8309</v>
      </c>
      <c r="Z7854">
        <v>1813213381</v>
      </c>
      <c r="AA7854" t="s">
        <v>8285</v>
      </c>
      <c r="AB7854" s="221" t="str">
        <f>_xlfn.IFNA(IF(Table[[#This Row],[Programme Partner]]&lt;&gt;Table[[#This Row],[Implementing Partner]],CONCATENATE(Table[[#This Row],[Programme Partner]],"-",Table[[#This Row],[Implementing Partner]]),Table[[#This Row],[Programme Partner]]),"")</f>
        <v>ACF</v>
      </c>
    </row>
    <row r="7855" spans="1:28" ht="16.5" customHeight="1">
      <c r="A7855" s="183"/>
      <c r="B7855" s="195" t="s">
        <v>4993</v>
      </c>
      <c r="C7855" s="198" t="s">
        <v>4993</v>
      </c>
      <c r="D7855" s="212" t="s">
        <v>6032</v>
      </c>
      <c r="E7855" s="269" t="s">
        <v>27</v>
      </c>
      <c r="F7855" s="195" t="s">
        <v>8011</v>
      </c>
      <c r="G7855" t="s">
        <v>8019</v>
      </c>
      <c r="H7855" s="195" t="str">
        <f>IFERROR(VLOOKUP(Table[[#This Row],[Activity Details of Assistance]],WHAT!E:F,2,FALSE),"")</f>
        <v>N/A</v>
      </c>
      <c r="I7855" s="195"/>
      <c r="J7855">
        <v>632</v>
      </c>
      <c r="K7855" t="s">
        <v>8280</v>
      </c>
      <c r="L7855" s="306" t="s">
        <v>13</v>
      </c>
      <c r="M7855" t="s">
        <v>14</v>
      </c>
      <c r="N7855" t="s">
        <v>309</v>
      </c>
      <c r="O7855" t="s">
        <v>1606</v>
      </c>
      <c r="P7855" t="s">
        <v>6397</v>
      </c>
      <c r="Q7855" s="236">
        <v>44896</v>
      </c>
      <c r="R7855" s="236">
        <v>44896</v>
      </c>
      <c r="S7855" t="s">
        <v>8452</v>
      </c>
      <c r="T7855" s="196"/>
      <c r="U7855" s="196"/>
      <c r="V7855" s="196"/>
      <c r="W7855" s="196"/>
      <c r="X7855" s="222"/>
      <c r="Y7855" t="s">
        <v>8309</v>
      </c>
      <c r="Z7855">
        <v>1813213381</v>
      </c>
      <c r="AA7855" t="s">
        <v>8285</v>
      </c>
      <c r="AB7855" s="221" t="str">
        <f>_xlfn.IFNA(IF(Table[[#This Row],[Programme Partner]]&lt;&gt;Table[[#This Row],[Implementing Partner]],CONCATENATE(Table[[#This Row],[Programme Partner]],"-",Table[[#This Row],[Implementing Partner]]),Table[[#This Row],[Programme Partner]]),"")</f>
        <v>ACF</v>
      </c>
    </row>
    <row r="7856" spans="1:28" ht="16.5" customHeight="1">
      <c r="A7856" s="183"/>
      <c r="B7856" s="195" t="s">
        <v>4993</v>
      </c>
      <c r="C7856" s="198" t="s">
        <v>4993</v>
      </c>
      <c r="D7856" s="212" t="s">
        <v>6032</v>
      </c>
      <c r="E7856" s="269" t="s">
        <v>27</v>
      </c>
      <c r="F7856" s="195" t="s">
        <v>8012</v>
      </c>
      <c r="G7856" t="s">
        <v>8585</v>
      </c>
      <c r="H7856" s="195" t="str">
        <f>IFERROR(VLOOKUP(Table[[#This Row],[Activity Details of Assistance]],WHAT!E:F,2,FALSE),"")</f>
        <v xml:space="preserve"># of door </v>
      </c>
      <c r="I7856" s="195"/>
      <c r="J7856">
        <v>10</v>
      </c>
      <c r="K7856" t="s">
        <v>8280</v>
      </c>
      <c r="L7856" s="306" t="s">
        <v>13</v>
      </c>
      <c r="M7856" t="s">
        <v>14</v>
      </c>
      <c r="N7856" t="s">
        <v>309</v>
      </c>
      <c r="O7856" t="s">
        <v>1606</v>
      </c>
      <c r="P7856" t="s">
        <v>6397</v>
      </c>
      <c r="Q7856" s="236">
        <v>44896</v>
      </c>
      <c r="R7856" s="236">
        <v>44896</v>
      </c>
      <c r="S7856" t="s">
        <v>8452</v>
      </c>
      <c r="T7856" s="196"/>
      <c r="U7856" s="196"/>
      <c r="V7856" s="196"/>
      <c r="W7856" s="196"/>
      <c r="X7856" s="222"/>
      <c r="Y7856" t="s">
        <v>8309</v>
      </c>
      <c r="Z7856">
        <v>1813213381</v>
      </c>
      <c r="AA7856" t="s">
        <v>8285</v>
      </c>
      <c r="AB7856" s="221" t="str">
        <f>_xlfn.IFNA(IF(Table[[#This Row],[Programme Partner]]&lt;&gt;Table[[#This Row],[Implementing Partner]],CONCATENATE(Table[[#This Row],[Programme Partner]],"-",Table[[#This Row],[Implementing Partner]]),Table[[#This Row],[Programme Partner]]),"")</f>
        <v>ACF</v>
      </c>
    </row>
    <row r="7857" spans="1:28" ht="16.5" customHeight="1">
      <c r="A7857" s="183"/>
      <c r="B7857" s="195" t="s">
        <v>4993</v>
      </c>
      <c r="C7857" s="198" t="s">
        <v>4993</v>
      </c>
      <c r="D7857" s="212" t="s">
        <v>6032</v>
      </c>
      <c r="E7857" s="269" t="s">
        <v>27</v>
      </c>
      <c r="F7857" s="195" t="s">
        <v>8012</v>
      </c>
      <c r="G7857" t="s">
        <v>8359</v>
      </c>
      <c r="H7857" s="195" t="str">
        <f>IFERROR(VLOOKUP(Table[[#This Row],[Activity Details of Assistance]],WHAT!E:F,2,FALSE),"")</f>
        <v># of FSM Site</v>
      </c>
      <c r="I7857" s="195"/>
      <c r="J7857">
        <v>3</v>
      </c>
      <c r="K7857" t="s">
        <v>8280</v>
      </c>
      <c r="L7857" s="306" t="s">
        <v>13</v>
      </c>
      <c r="M7857" t="s">
        <v>14</v>
      </c>
      <c r="N7857" t="s">
        <v>309</v>
      </c>
      <c r="O7857" t="s">
        <v>1606</v>
      </c>
      <c r="P7857" t="s">
        <v>6397</v>
      </c>
      <c r="Q7857" s="236">
        <v>44896</v>
      </c>
      <c r="R7857" s="236">
        <v>44896</v>
      </c>
      <c r="S7857" t="s">
        <v>8452</v>
      </c>
      <c r="T7857" s="196"/>
      <c r="U7857" s="196"/>
      <c r="V7857" s="196"/>
      <c r="W7857" s="196"/>
      <c r="X7857" s="222"/>
      <c r="Y7857" t="s">
        <v>8309</v>
      </c>
      <c r="Z7857">
        <v>1813213381</v>
      </c>
      <c r="AA7857" t="s">
        <v>8285</v>
      </c>
      <c r="AB7857" s="221" t="str">
        <f>_xlfn.IFNA(IF(Table[[#This Row],[Programme Partner]]&lt;&gt;Table[[#This Row],[Implementing Partner]],CONCATENATE(Table[[#This Row],[Programme Partner]],"-",Table[[#This Row],[Implementing Partner]]),Table[[#This Row],[Programme Partner]]),"")</f>
        <v>ACF</v>
      </c>
    </row>
    <row r="7858" spans="1:28" ht="16.5" customHeight="1">
      <c r="A7858" s="183"/>
      <c r="B7858" s="195" t="s">
        <v>4993</v>
      </c>
      <c r="C7858" s="198" t="s">
        <v>4993</v>
      </c>
      <c r="D7858" s="212" t="s">
        <v>6032</v>
      </c>
      <c r="E7858" s="269" t="s">
        <v>27</v>
      </c>
      <c r="F7858" s="195" t="s">
        <v>8012</v>
      </c>
      <c r="G7858" t="s">
        <v>8586</v>
      </c>
      <c r="H7858" s="195" t="str">
        <f>IFERROR(VLOOKUP(Table[[#This Row],[Activity Details of Assistance]],WHAT!E:F,2,FALSE),"")</f>
        <v># of door</v>
      </c>
      <c r="I7858" s="195"/>
      <c r="J7858">
        <v>34</v>
      </c>
      <c r="K7858" t="s">
        <v>8280</v>
      </c>
      <c r="L7858" s="306" t="s">
        <v>13</v>
      </c>
      <c r="M7858" t="s">
        <v>14</v>
      </c>
      <c r="N7858" t="s">
        <v>309</v>
      </c>
      <c r="O7858" t="s">
        <v>1606</v>
      </c>
      <c r="P7858" t="s">
        <v>6397</v>
      </c>
      <c r="Q7858" s="236">
        <v>44896</v>
      </c>
      <c r="R7858" s="236">
        <v>44896</v>
      </c>
      <c r="S7858" t="s">
        <v>8452</v>
      </c>
      <c r="T7858" s="196"/>
      <c r="U7858" s="196"/>
      <c r="V7858" s="196"/>
      <c r="W7858" s="196"/>
      <c r="X7858" s="222"/>
      <c r="Y7858" t="s">
        <v>8309</v>
      </c>
      <c r="Z7858">
        <v>1813213381</v>
      </c>
      <c r="AA7858" t="s">
        <v>8285</v>
      </c>
      <c r="AB7858" s="221" t="str">
        <f>_xlfn.IFNA(IF(Table[[#This Row],[Programme Partner]]&lt;&gt;Table[[#This Row],[Implementing Partner]],CONCATENATE(Table[[#This Row],[Programme Partner]],"-",Table[[#This Row],[Implementing Partner]]),Table[[#This Row],[Programme Partner]]),"")</f>
        <v>ACF</v>
      </c>
    </row>
    <row r="7859" spans="1:28" ht="16.5" customHeight="1">
      <c r="A7859" s="183"/>
      <c r="B7859" s="195" t="s">
        <v>4993</v>
      </c>
      <c r="C7859" s="198" t="s">
        <v>4993</v>
      </c>
      <c r="D7859" s="212" t="s">
        <v>6032</v>
      </c>
      <c r="E7859" s="269" t="s">
        <v>27</v>
      </c>
      <c r="F7859" s="195" t="s">
        <v>8012</v>
      </c>
      <c r="G7859" t="s">
        <v>8357</v>
      </c>
      <c r="H7859" s="195" t="str">
        <f>IFERROR(VLOOKUP(Table[[#This Row],[Activity Details of Assistance]],WHAT!E:F,2,FALSE),"")</f>
        <v># of door</v>
      </c>
      <c r="I7859" s="195"/>
      <c r="J7859">
        <v>68</v>
      </c>
      <c r="K7859" t="s">
        <v>8280</v>
      </c>
      <c r="L7859" s="306" t="s">
        <v>13</v>
      </c>
      <c r="M7859" t="s">
        <v>14</v>
      </c>
      <c r="N7859" t="s">
        <v>309</v>
      </c>
      <c r="O7859" t="s">
        <v>1606</v>
      </c>
      <c r="P7859" t="s">
        <v>6397</v>
      </c>
      <c r="Q7859" s="236">
        <v>44896</v>
      </c>
      <c r="R7859" s="236">
        <v>44896</v>
      </c>
      <c r="S7859" t="s">
        <v>8452</v>
      </c>
      <c r="T7859" s="196"/>
      <c r="U7859" s="196"/>
      <c r="V7859" s="196"/>
      <c r="W7859" s="196"/>
      <c r="X7859" s="222"/>
      <c r="Y7859" t="s">
        <v>8309</v>
      </c>
      <c r="Z7859">
        <v>1813213381</v>
      </c>
      <c r="AA7859" t="s">
        <v>8285</v>
      </c>
      <c r="AB7859" s="221" t="str">
        <f>_xlfn.IFNA(IF(Table[[#This Row],[Programme Partner]]&lt;&gt;Table[[#This Row],[Implementing Partner]],CONCATENATE(Table[[#This Row],[Programme Partner]],"-",Table[[#This Row],[Implementing Partner]]),Table[[#This Row],[Programme Partner]]),"")</f>
        <v>ACF</v>
      </c>
    </row>
    <row r="7860" spans="1:28" ht="16.5" customHeight="1">
      <c r="A7860" s="183"/>
      <c r="B7860" s="195" t="s">
        <v>4993</v>
      </c>
      <c r="C7860" s="198" t="s">
        <v>4993</v>
      </c>
      <c r="D7860" s="212" t="s">
        <v>6032</v>
      </c>
      <c r="E7860" s="269" t="s">
        <v>27</v>
      </c>
      <c r="F7860" s="195" t="s">
        <v>8013</v>
      </c>
      <c r="G7860" t="s">
        <v>8313</v>
      </c>
      <c r="H7860" s="195" t="str">
        <f>IFERROR(VLOOKUP(Table[[#This Row],[Activity Details of Assistance]],WHAT!E:F,2,FALSE),"")</f>
        <v># of HP sessions at community level</v>
      </c>
      <c r="I7860" s="195"/>
      <c r="J7860">
        <v>391</v>
      </c>
      <c r="K7860" t="s">
        <v>8280</v>
      </c>
      <c r="L7860" s="306" t="s">
        <v>13</v>
      </c>
      <c r="M7860" t="s">
        <v>14</v>
      </c>
      <c r="N7860" t="s">
        <v>309</v>
      </c>
      <c r="O7860" t="s">
        <v>1606</v>
      </c>
      <c r="P7860" t="s">
        <v>6397</v>
      </c>
      <c r="Q7860" s="236">
        <v>44896</v>
      </c>
      <c r="R7860" s="236">
        <v>44896</v>
      </c>
      <c r="S7860" t="s">
        <v>8452</v>
      </c>
      <c r="T7860" s="196"/>
      <c r="U7860" s="196"/>
      <c r="V7860" s="196"/>
      <c r="W7860" s="196"/>
      <c r="X7860" s="222"/>
      <c r="Y7860" t="s">
        <v>8309</v>
      </c>
      <c r="Z7860">
        <v>1813213381</v>
      </c>
      <c r="AA7860" t="s">
        <v>8285</v>
      </c>
      <c r="AB7860" s="221" t="str">
        <f>_xlfn.IFNA(IF(Table[[#This Row],[Programme Partner]]&lt;&gt;Table[[#This Row],[Implementing Partner]],CONCATENATE(Table[[#This Row],[Programme Partner]],"-",Table[[#This Row],[Implementing Partner]]),Table[[#This Row],[Programme Partner]]),"")</f>
        <v>ACF</v>
      </c>
    </row>
    <row r="7861" spans="1:28" ht="16.5" customHeight="1">
      <c r="A7861" s="183"/>
      <c r="B7861" s="195" t="s">
        <v>4993</v>
      </c>
      <c r="C7861" s="198" t="s">
        <v>4993</v>
      </c>
      <c r="D7861" s="212" t="s">
        <v>6032</v>
      </c>
      <c r="E7861" s="269" t="s">
        <v>27</v>
      </c>
      <c r="F7861" s="195" t="s">
        <v>8013</v>
      </c>
      <c r="G7861" t="s">
        <v>8314</v>
      </c>
      <c r="H7861" s="195" t="str">
        <f>IFERROR(VLOOKUP(Table[[#This Row],[Activity Details of Assistance]],WHAT!E:F,2,FALSE),"")</f>
        <v># of HP sessions at HH level</v>
      </c>
      <c r="I7861" s="195"/>
      <c r="J7861">
        <v>840</v>
      </c>
      <c r="K7861" t="s">
        <v>8280</v>
      </c>
      <c r="L7861" s="306" t="s">
        <v>13</v>
      </c>
      <c r="M7861" t="s">
        <v>14</v>
      </c>
      <c r="N7861" t="s">
        <v>309</v>
      </c>
      <c r="O7861" t="s">
        <v>1606</v>
      </c>
      <c r="P7861" t="s">
        <v>6397</v>
      </c>
      <c r="Q7861" s="236">
        <v>44896</v>
      </c>
      <c r="R7861" s="236">
        <v>44896</v>
      </c>
      <c r="S7861" t="s">
        <v>8452</v>
      </c>
      <c r="T7861" s="196"/>
      <c r="U7861" s="196"/>
      <c r="V7861" s="196"/>
      <c r="W7861" s="196"/>
      <c r="X7861" s="222"/>
      <c r="Y7861" t="s">
        <v>8309</v>
      </c>
      <c r="Z7861">
        <v>1813213381</v>
      </c>
      <c r="AA7861" t="s">
        <v>8285</v>
      </c>
      <c r="AB7861" s="221" t="str">
        <f>_xlfn.IFNA(IF(Table[[#This Row],[Programme Partner]]&lt;&gt;Table[[#This Row],[Implementing Partner]],CONCATENATE(Table[[#This Row],[Programme Partner]],"-",Table[[#This Row],[Implementing Partner]]),Table[[#This Row],[Programme Partner]]),"")</f>
        <v>ACF</v>
      </c>
    </row>
    <row r="7862" spans="1:28" ht="16.5" customHeight="1">
      <c r="A7862" s="183"/>
      <c r="B7862" s="195" t="s">
        <v>4993</v>
      </c>
      <c r="C7862" s="198" t="s">
        <v>4993</v>
      </c>
      <c r="D7862" s="212" t="s">
        <v>6032</v>
      </c>
      <c r="E7862" s="269" t="s">
        <v>27</v>
      </c>
      <c r="F7862" s="195" t="s">
        <v>8013</v>
      </c>
      <c r="G7862" t="s">
        <v>8442</v>
      </c>
      <c r="H7862" s="195" t="str">
        <f>IFERROR(VLOOKUP(Table[[#This Row],[Activity Details of Assistance]],WHAT!E:F,2,FALSE),"")</f>
        <v># of facilities</v>
      </c>
      <c r="I7862" s="195"/>
      <c r="J7862">
        <v>68</v>
      </c>
      <c r="K7862" t="s">
        <v>8280</v>
      </c>
      <c r="L7862" s="306" t="s">
        <v>13</v>
      </c>
      <c r="M7862" t="s">
        <v>14</v>
      </c>
      <c r="N7862" t="s">
        <v>309</v>
      </c>
      <c r="O7862" t="s">
        <v>1606</v>
      </c>
      <c r="P7862" t="s">
        <v>6397</v>
      </c>
      <c r="Q7862" s="236">
        <v>44896</v>
      </c>
      <c r="R7862" s="236">
        <v>44896</v>
      </c>
      <c r="S7862" t="s">
        <v>8452</v>
      </c>
      <c r="T7862" s="196"/>
      <c r="U7862" s="196"/>
      <c r="V7862" s="196"/>
      <c r="W7862" s="196"/>
      <c r="X7862" s="222"/>
      <c r="Y7862" t="s">
        <v>8309</v>
      </c>
      <c r="Z7862">
        <v>1813213381</v>
      </c>
      <c r="AA7862" t="s">
        <v>8285</v>
      </c>
      <c r="AB7862" s="221" t="str">
        <f>_xlfn.IFNA(IF(Table[[#This Row],[Programme Partner]]&lt;&gt;Table[[#This Row],[Implementing Partner]],CONCATENATE(Table[[#This Row],[Programme Partner]],"-",Table[[#This Row],[Implementing Partner]]),Table[[#This Row],[Programme Partner]]),"")</f>
        <v>ACF</v>
      </c>
    </row>
    <row r="7863" spans="1:28" ht="16.5" customHeight="1">
      <c r="A7863" s="183"/>
      <c r="B7863" s="195" t="s">
        <v>4993</v>
      </c>
      <c r="C7863" s="198" t="s">
        <v>4993</v>
      </c>
      <c r="D7863" s="212" t="s">
        <v>6032</v>
      </c>
      <c r="E7863" s="269" t="s">
        <v>27</v>
      </c>
      <c r="F7863" s="195" t="s">
        <v>8013</v>
      </c>
      <c r="G7863" t="s">
        <v>8019</v>
      </c>
      <c r="H7863" s="195" t="str">
        <f>IFERROR(VLOOKUP(Table[[#This Row],[Activity Details of Assistance]],WHAT!E:F,2,FALSE),"")</f>
        <v>N/A</v>
      </c>
      <c r="I7863" s="195"/>
      <c r="J7863">
        <v>41</v>
      </c>
      <c r="K7863" t="s">
        <v>8280</v>
      </c>
      <c r="L7863" s="306" t="s">
        <v>13</v>
      </c>
      <c r="M7863" t="s">
        <v>14</v>
      </c>
      <c r="N7863" t="s">
        <v>309</v>
      </c>
      <c r="O7863" t="s">
        <v>1606</v>
      </c>
      <c r="P7863" t="s">
        <v>6397</v>
      </c>
      <c r="Q7863" s="236">
        <v>44896</v>
      </c>
      <c r="R7863" s="236">
        <v>44896</v>
      </c>
      <c r="S7863" t="s">
        <v>8452</v>
      </c>
      <c r="T7863" s="196"/>
      <c r="U7863" s="196"/>
      <c r="V7863" s="196"/>
      <c r="W7863" s="196"/>
      <c r="X7863" s="222"/>
      <c r="Y7863" t="s">
        <v>8309</v>
      </c>
      <c r="Z7863">
        <v>1813213381</v>
      </c>
      <c r="AA7863" t="s">
        <v>8285</v>
      </c>
      <c r="AB7863" s="221" t="str">
        <f>_xlfn.IFNA(IF(Table[[#This Row],[Programme Partner]]&lt;&gt;Table[[#This Row],[Implementing Partner]],CONCATENATE(Table[[#This Row],[Programme Partner]],"-",Table[[#This Row],[Implementing Partner]]),Table[[#This Row],[Programme Partner]]),"")</f>
        <v>ACF</v>
      </c>
    </row>
    <row r="7864" spans="1:28" ht="16.5" customHeight="1">
      <c r="A7864" s="183"/>
      <c r="B7864" s="195" t="s">
        <v>4993</v>
      </c>
      <c r="C7864" s="198" t="s">
        <v>4993</v>
      </c>
      <c r="D7864" s="212" t="s">
        <v>6032</v>
      </c>
      <c r="E7864" s="269" t="s">
        <v>27</v>
      </c>
      <c r="F7864" s="195" t="s">
        <v>8014</v>
      </c>
      <c r="G7864" t="s">
        <v>8019</v>
      </c>
      <c r="H7864" s="195" t="str">
        <f>IFERROR(VLOOKUP(Table[[#This Row],[Activity Details of Assistance]],WHAT!E:F,2,FALSE),"")</f>
        <v>N/A</v>
      </c>
      <c r="I7864" s="195"/>
      <c r="J7864">
        <v>8540</v>
      </c>
      <c r="K7864" t="s">
        <v>8280</v>
      </c>
      <c r="L7864" s="306" t="s">
        <v>13</v>
      </c>
      <c r="M7864" t="s">
        <v>14</v>
      </c>
      <c r="N7864" t="s">
        <v>309</v>
      </c>
      <c r="O7864" t="s">
        <v>1606</v>
      </c>
      <c r="P7864" t="s">
        <v>6397</v>
      </c>
      <c r="Q7864" s="236">
        <v>44896</v>
      </c>
      <c r="R7864" s="236">
        <v>44896</v>
      </c>
      <c r="S7864" t="s">
        <v>8452</v>
      </c>
      <c r="T7864" s="196"/>
      <c r="U7864" s="196"/>
      <c r="V7864" s="196"/>
      <c r="W7864" s="196"/>
      <c r="X7864" s="222"/>
      <c r="Y7864" t="s">
        <v>8309</v>
      </c>
      <c r="Z7864">
        <v>1813213381</v>
      </c>
      <c r="AA7864" t="s">
        <v>8285</v>
      </c>
      <c r="AB7864" s="221" t="str">
        <f>_xlfn.IFNA(IF(Table[[#This Row],[Programme Partner]]&lt;&gt;Table[[#This Row],[Implementing Partner]],CONCATENATE(Table[[#This Row],[Programme Partner]],"-",Table[[#This Row],[Implementing Partner]]),Table[[#This Row],[Programme Partner]]),"")</f>
        <v>ACF</v>
      </c>
    </row>
    <row r="7865" spans="1:28" ht="16.5" customHeight="1">
      <c r="A7865" s="183"/>
      <c r="B7865" s="195" t="s">
        <v>5273</v>
      </c>
      <c r="C7865" s="198" t="s">
        <v>5184</v>
      </c>
      <c r="D7865" s="212" t="s">
        <v>5273</v>
      </c>
      <c r="E7865" s="269" t="s">
        <v>27</v>
      </c>
      <c r="F7865" s="195" t="s">
        <v>8011</v>
      </c>
      <c r="G7865" t="s">
        <v>8584</v>
      </c>
      <c r="H7865" s="195" t="str">
        <f>IFERROR(VLOOKUP(Table[[#This Row],[Activity Details of Assistance]],WHAT!E:F,2,FALSE),"")</f>
        <v># of tube well</v>
      </c>
      <c r="I7865" s="195"/>
      <c r="J7865">
        <v>146</v>
      </c>
      <c r="K7865" t="s">
        <v>8280</v>
      </c>
      <c r="L7865" s="306" t="s">
        <v>13</v>
      </c>
      <c r="M7865" t="s">
        <v>14</v>
      </c>
      <c r="N7865" t="s">
        <v>309</v>
      </c>
      <c r="O7865" t="s">
        <v>1606</v>
      </c>
      <c r="P7865" t="s">
        <v>6386</v>
      </c>
      <c r="Q7865" s="236">
        <v>44896</v>
      </c>
      <c r="R7865" s="236">
        <v>44896</v>
      </c>
      <c r="S7865" t="s">
        <v>8452</v>
      </c>
      <c r="T7865" s="196"/>
      <c r="U7865" s="196"/>
      <c r="V7865" s="196"/>
      <c r="W7865" s="196"/>
      <c r="X7865" s="222"/>
      <c r="Y7865" t="s">
        <v>8717</v>
      </c>
      <c r="Z7865">
        <v>1521483424</v>
      </c>
      <c r="AA7865" t="s">
        <v>8718</v>
      </c>
      <c r="AB7865" s="221" t="str">
        <f>_xlfn.IFNA(IF(Table[[#This Row],[Programme Partner]]&lt;&gt;Table[[#This Row],[Implementing Partner]],CONCATENATE(Table[[#This Row],[Programme Partner]],"-",Table[[#This Row],[Implementing Partner]]),Table[[#This Row],[Programme Partner]]),"")</f>
        <v>UNHCR-NGOF</v>
      </c>
    </row>
    <row r="7866" spans="1:28" ht="16.5" customHeight="1">
      <c r="A7866" s="183"/>
      <c r="B7866" s="195" t="s">
        <v>5273</v>
      </c>
      <c r="C7866" s="198" t="s">
        <v>5184</v>
      </c>
      <c r="D7866" s="212" t="s">
        <v>5273</v>
      </c>
      <c r="E7866" s="269" t="s">
        <v>27</v>
      </c>
      <c r="F7866" s="195" t="s">
        <v>8011</v>
      </c>
      <c r="G7866" t="s">
        <v>8355</v>
      </c>
      <c r="H7866" s="195" t="str">
        <f>IFERROR(VLOOKUP(Table[[#This Row],[Activity Details of Assistance]],WHAT!E:F,2,FALSE),"")</f>
        <v># of water network</v>
      </c>
      <c r="I7866" s="195"/>
      <c r="J7866">
        <v>5</v>
      </c>
      <c r="K7866" t="s">
        <v>8280</v>
      </c>
      <c r="L7866" s="306" t="s">
        <v>13</v>
      </c>
      <c r="M7866" t="s">
        <v>14</v>
      </c>
      <c r="N7866" t="s">
        <v>309</v>
      </c>
      <c r="O7866" t="s">
        <v>1606</v>
      </c>
      <c r="P7866" t="s">
        <v>6386</v>
      </c>
      <c r="Q7866" s="236">
        <v>44896</v>
      </c>
      <c r="R7866" s="236">
        <v>44896</v>
      </c>
      <c r="S7866" t="s">
        <v>8452</v>
      </c>
      <c r="T7866" s="196"/>
      <c r="U7866" s="196"/>
      <c r="V7866" s="196"/>
      <c r="W7866" s="196"/>
      <c r="X7866" s="222"/>
      <c r="Y7866" t="s">
        <v>8717</v>
      </c>
      <c r="Z7866">
        <v>1521483424</v>
      </c>
      <c r="AA7866" t="s">
        <v>8718</v>
      </c>
      <c r="AB7866" s="221" t="str">
        <f>_xlfn.IFNA(IF(Table[[#This Row],[Programme Partner]]&lt;&gt;Table[[#This Row],[Implementing Partner]],CONCATENATE(Table[[#This Row],[Programme Partner]],"-",Table[[#This Row],[Implementing Partner]]),Table[[#This Row],[Programme Partner]]),"")</f>
        <v>UNHCR-NGOF</v>
      </c>
    </row>
    <row r="7867" spans="1:28" ht="16.5" customHeight="1">
      <c r="A7867" s="183"/>
      <c r="B7867" s="195" t="s">
        <v>5273</v>
      </c>
      <c r="C7867" s="198" t="s">
        <v>5184</v>
      </c>
      <c r="D7867" s="212" t="s">
        <v>5273</v>
      </c>
      <c r="E7867" s="269" t="s">
        <v>27</v>
      </c>
      <c r="F7867" s="195" t="s">
        <v>8011</v>
      </c>
      <c r="G7867" t="s">
        <v>8019</v>
      </c>
      <c r="H7867" s="195" t="str">
        <f>IFERROR(VLOOKUP(Table[[#This Row],[Activity Details of Assistance]],WHAT!E:F,2,FALSE),"")</f>
        <v>N/A</v>
      </c>
      <c r="I7867" s="195"/>
      <c r="J7867">
        <v>1382</v>
      </c>
      <c r="K7867" t="s">
        <v>8280</v>
      </c>
      <c r="L7867" s="306" t="s">
        <v>13</v>
      </c>
      <c r="M7867" t="s">
        <v>14</v>
      </c>
      <c r="N7867" t="s">
        <v>309</v>
      </c>
      <c r="O7867" t="s">
        <v>1606</v>
      </c>
      <c r="P7867" t="s">
        <v>6386</v>
      </c>
      <c r="Q7867" s="236">
        <v>44896</v>
      </c>
      <c r="R7867" s="236">
        <v>44896</v>
      </c>
      <c r="S7867" t="s">
        <v>8452</v>
      </c>
      <c r="T7867" s="196"/>
      <c r="U7867" s="196"/>
      <c r="V7867" s="196"/>
      <c r="W7867" s="196"/>
      <c r="X7867" s="222"/>
      <c r="Y7867" t="s">
        <v>8717</v>
      </c>
      <c r="Z7867">
        <v>1521483424</v>
      </c>
      <c r="AA7867" t="s">
        <v>8718</v>
      </c>
      <c r="AB7867" s="221" t="str">
        <f>_xlfn.IFNA(IF(Table[[#This Row],[Programme Partner]]&lt;&gt;Table[[#This Row],[Implementing Partner]],CONCATENATE(Table[[#This Row],[Programme Partner]],"-",Table[[#This Row],[Implementing Partner]]),Table[[#This Row],[Programme Partner]]),"")</f>
        <v>UNHCR-NGOF</v>
      </c>
    </row>
    <row r="7868" spans="1:28" ht="16.5" customHeight="1">
      <c r="A7868" s="183"/>
      <c r="B7868" s="195" t="s">
        <v>5273</v>
      </c>
      <c r="C7868" s="198" t="s">
        <v>5184</v>
      </c>
      <c r="D7868" s="212" t="s">
        <v>5273</v>
      </c>
      <c r="E7868" s="269" t="s">
        <v>27</v>
      </c>
      <c r="F7868" s="195" t="s">
        <v>8012</v>
      </c>
      <c r="G7868" t="s">
        <v>8365</v>
      </c>
      <c r="H7868" s="195" t="str">
        <f>IFERROR(VLOOKUP(Table[[#This Row],[Activity Details of Assistance]],WHAT!E:F,2,FALSE),"")</f>
        <v># of door</v>
      </c>
      <c r="I7868" s="195"/>
      <c r="J7868">
        <v>4</v>
      </c>
      <c r="K7868" t="s">
        <v>8280</v>
      </c>
      <c r="L7868" s="306" t="s">
        <v>13</v>
      </c>
      <c r="M7868" t="s">
        <v>14</v>
      </c>
      <c r="N7868" t="s">
        <v>309</v>
      </c>
      <c r="O7868" t="s">
        <v>1606</v>
      </c>
      <c r="P7868" t="s">
        <v>6386</v>
      </c>
      <c r="Q7868" s="236">
        <v>44896</v>
      </c>
      <c r="R7868" s="236">
        <v>44896</v>
      </c>
      <c r="S7868" t="s">
        <v>8452</v>
      </c>
      <c r="T7868" s="196"/>
      <c r="U7868" s="196"/>
      <c r="V7868" s="196"/>
      <c r="W7868" s="196"/>
      <c r="X7868" s="222"/>
      <c r="Y7868" t="s">
        <v>8717</v>
      </c>
      <c r="Z7868">
        <v>1521483424</v>
      </c>
      <c r="AA7868" t="s">
        <v>8718</v>
      </c>
      <c r="AB7868" s="221" t="str">
        <f>_xlfn.IFNA(IF(Table[[#This Row],[Programme Partner]]&lt;&gt;Table[[#This Row],[Implementing Partner]],CONCATENATE(Table[[#This Row],[Programme Partner]],"-",Table[[#This Row],[Implementing Partner]]),Table[[#This Row],[Programme Partner]]),"")</f>
        <v>UNHCR-NGOF</v>
      </c>
    </row>
    <row r="7869" spans="1:28" ht="16.5" customHeight="1">
      <c r="A7869" s="183"/>
      <c r="B7869" s="195" t="s">
        <v>5273</v>
      </c>
      <c r="C7869" s="198" t="s">
        <v>5184</v>
      </c>
      <c r="D7869" s="212" t="s">
        <v>5273</v>
      </c>
      <c r="E7869" s="269" t="s">
        <v>27</v>
      </c>
      <c r="F7869" s="195" t="s">
        <v>8012</v>
      </c>
      <c r="G7869" t="s">
        <v>8373</v>
      </c>
      <c r="H7869" s="195" t="str">
        <f>IFERROR(VLOOKUP(Table[[#This Row],[Activity Details of Assistance]],WHAT!E:F,2,FALSE),"")</f>
        <v xml:space="preserve"># of door </v>
      </c>
      <c r="I7869" s="195"/>
      <c r="J7869">
        <v>10</v>
      </c>
      <c r="K7869" t="s">
        <v>8280</v>
      </c>
      <c r="L7869" s="306" t="s">
        <v>13</v>
      </c>
      <c r="M7869" t="s">
        <v>14</v>
      </c>
      <c r="N7869" t="s">
        <v>309</v>
      </c>
      <c r="O7869" t="s">
        <v>1606</v>
      </c>
      <c r="P7869" t="s">
        <v>6386</v>
      </c>
      <c r="Q7869" s="236">
        <v>44896</v>
      </c>
      <c r="R7869" s="236">
        <v>44896</v>
      </c>
      <c r="S7869" t="s">
        <v>8452</v>
      </c>
      <c r="T7869" s="196"/>
      <c r="U7869" s="196"/>
      <c r="V7869" s="196"/>
      <c r="W7869" s="196"/>
      <c r="X7869" s="222"/>
      <c r="Y7869" t="s">
        <v>8717</v>
      </c>
      <c r="Z7869">
        <v>1521483424</v>
      </c>
      <c r="AA7869" t="s">
        <v>8718</v>
      </c>
      <c r="AB7869" s="221" t="str">
        <f>_xlfn.IFNA(IF(Table[[#This Row],[Programme Partner]]&lt;&gt;Table[[#This Row],[Implementing Partner]],CONCATENATE(Table[[#This Row],[Programme Partner]],"-",Table[[#This Row],[Implementing Partner]]),Table[[#This Row],[Programme Partner]]),"")</f>
        <v>UNHCR-NGOF</v>
      </c>
    </row>
    <row r="7870" spans="1:28" ht="16.5" customHeight="1">
      <c r="A7870" s="183"/>
      <c r="B7870" s="195" t="s">
        <v>5273</v>
      </c>
      <c r="C7870" s="198" t="s">
        <v>5184</v>
      </c>
      <c r="D7870" s="212" t="s">
        <v>5273</v>
      </c>
      <c r="E7870" s="269" t="s">
        <v>27</v>
      </c>
      <c r="F7870" s="195" t="s">
        <v>8012</v>
      </c>
      <c r="G7870" t="s">
        <v>8585</v>
      </c>
      <c r="H7870" s="195" t="str">
        <f>IFERROR(VLOOKUP(Table[[#This Row],[Activity Details of Assistance]],WHAT!E:F,2,FALSE),"")</f>
        <v xml:space="preserve"># of door </v>
      </c>
      <c r="I7870" s="195"/>
      <c r="J7870">
        <v>119</v>
      </c>
      <c r="K7870" t="s">
        <v>8280</v>
      </c>
      <c r="L7870" s="306" t="s">
        <v>13</v>
      </c>
      <c r="M7870" t="s">
        <v>14</v>
      </c>
      <c r="N7870" t="s">
        <v>309</v>
      </c>
      <c r="O7870" t="s">
        <v>1606</v>
      </c>
      <c r="P7870" t="s">
        <v>6386</v>
      </c>
      <c r="Q7870" s="236">
        <v>44896</v>
      </c>
      <c r="R7870" s="236">
        <v>44896</v>
      </c>
      <c r="S7870" t="s">
        <v>8452</v>
      </c>
      <c r="T7870" s="196"/>
      <c r="U7870" s="196"/>
      <c r="V7870" s="196"/>
      <c r="W7870" s="196"/>
      <c r="X7870" s="222"/>
      <c r="Y7870" t="s">
        <v>8717</v>
      </c>
      <c r="Z7870">
        <v>1521483424</v>
      </c>
      <c r="AA7870" t="s">
        <v>8718</v>
      </c>
      <c r="AB7870" s="221" t="str">
        <f>_xlfn.IFNA(IF(Table[[#This Row],[Programme Partner]]&lt;&gt;Table[[#This Row],[Implementing Partner]],CONCATENATE(Table[[#This Row],[Programme Partner]],"-",Table[[#This Row],[Implementing Partner]]),Table[[#This Row],[Programme Partner]]),"")</f>
        <v>UNHCR-NGOF</v>
      </c>
    </row>
    <row r="7871" spans="1:28" ht="16.5" customHeight="1">
      <c r="A7871" s="183"/>
      <c r="B7871" s="195" t="s">
        <v>5273</v>
      </c>
      <c r="C7871" s="198" t="s">
        <v>5184</v>
      </c>
      <c r="D7871" s="212" t="s">
        <v>5273</v>
      </c>
      <c r="E7871" s="269" t="s">
        <v>27</v>
      </c>
      <c r="F7871" s="195" t="s">
        <v>8012</v>
      </c>
      <c r="G7871" t="s">
        <v>8359</v>
      </c>
      <c r="H7871" s="195" t="str">
        <f>IFERROR(VLOOKUP(Table[[#This Row],[Activity Details of Assistance]],WHAT!E:F,2,FALSE),"")</f>
        <v># of FSM Site</v>
      </c>
      <c r="I7871" s="195"/>
      <c r="J7871">
        <v>2</v>
      </c>
      <c r="K7871" t="s">
        <v>8280</v>
      </c>
      <c r="L7871" s="306" t="s">
        <v>13</v>
      </c>
      <c r="M7871" t="s">
        <v>14</v>
      </c>
      <c r="N7871" t="s">
        <v>309</v>
      </c>
      <c r="O7871" t="s">
        <v>1606</v>
      </c>
      <c r="P7871" t="s">
        <v>6386</v>
      </c>
      <c r="Q7871" s="236">
        <v>44896</v>
      </c>
      <c r="R7871" s="236">
        <v>44896</v>
      </c>
      <c r="S7871" t="s">
        <v>8452</v>
      </c>
      <c r="T7871" s="196"/>
      <c r="U7871" s="196"/>
      <c r="V7871" s="196"/>
      <c r="W7871" s="196"/>
      <c r="X7871" s="222"/>
      <c r="Y7871" t="s">
        <v>8717</v>
      </c>
      <c r="Z7871">
        <v>1521483424</v>
      </c>
      <c r="AA7871" t="s">
        <v>8718</v>
      </c>
      <c r="AB7871" s="221" t="str">
        <f>_xlfn.IFNA(IF(Table[[#This Row],[Programme Partner]]&lt;&gt;Table[[#This Row],[Implementing Partner]],CONCATENATE(Table[[#This Row],[Programme Partner]],"-",Table[[#This Row],[Implementing Partner]]),Table[[#This Row],[Programme Partner]]),"")</f>
        <v>UNHCR-NGOF</v>
      </c>
    </row>
    <row r="7872" spans="1:28" ht="16.5" customHeight="1">
      <c r="A7872" s="183"/>
      <c r="B7872" s="195" t="s">
        <v>5273</v>
      </c>
      <c r="C7872" s="198" t="s">
        <v>5184</v>
      </c>
      <c r="D7872" s="212" t="s">
        <v>5273</v>
      </c>
      <c r="E7872" s="269" t="s">
        <v>27</v>
      </c>
      <c r="F7872" s="195" t="s">
        <v>8012</v>
      </c>
      <c r="G7872" t="s">
        <v>8356</v>
      </c>
      <c r="H7872" s="195" t="str">
        <f>IFERROR(VLOOKUP(Table[[#This Row],[Activity Details of Assistance]],WHAT!E:F,2,FALSE),"")</f>
        <v># of FSM Site</v>
      </c>
      <c r="I7872" s="195"/>
      <c r="J7872">
        <v>1</v>
      </c>
      <c r="K7872" t="s">
        <v>8280</v>
      </c>
      <c r="L7872" s="306" t="s">
        <v>13</v>
      </c>
      <c r="M7872" t="s">
        <v>14</v>
      </c>
      <c r="N7872" t="s">
        <v>309</v>
      </c>
      <c r="O7872" t="s">
        <v>1606</v>
      </c>
      <c r="P7872" t="s">
        <v>6386</v>
      </c>
      <c r="Q7872" s="236">
        <v>44896</v>
      </c>
      <c r="R7872" s="236">
        <v>44896</v>
      </c>
      <c r="S7872" t="s">
        <v>8452</v>
      </c>
      <c r="T7872" s="196"/>
      <c r="U7872" s="196"/>
      <c r="V7872" s="196"/>
      <c r="W7872" s="196"/>
      <c r="X7872" s="222"/>
      <c r="Y7872" t="s">
        <v>8717</v>
      </c>
      <c r="Z7872">
        <v>1521483424</v>
      </c>
      <c r="AA7872" t="s">
        <v>8718</v>
      </c>
      <c r="AB7872" s="221" t="str">
        <f>_xlfn.IFNA(IF(Table[[#This Row],[Programme Partner]]&lt;&gt;Table[[#This Row],[Implementing Partner]],CONCATENATE(Table[[#This Row],[Programme Partner]],"-",Table[[#This Row],[Implementing Partner]]),Table[[#This Row],[Programme Partner]]),"")</f>
        <v>UNHCR-NGOF</v>
      </c>
    </row>
    <row r="7873" spans="1:28" ht="16.5" customHeight="1">
      <c r="A7873" s="183"/>
      <c r="B7873" s="195" t="s">
        <v>5273</v>
      </c>
      <c r="C7873" s="198" t="s">
        <v>5184</v>
      </c>
      <c r="D7873" s="212" t="s">
        <v>5273</v>
      </c>
      <c r="E7873" s="269" t="s">
        <v>27</v>
      </c>
      <c r="F7873" s="195" t="s">
        <v>8012</v>
      </c>
      <c r="G7873" t="s">
        <v>8362</v>
      </c>
      <c r="H7873" s="195" t="str">
        <f>IFERROR(VLOOKUP(Table[[#This Row],[Activity Details of Assistance]],WHAT!E:F,2,FALSE),"")</f>
        <v># of door</v>
      </c>
      <c r="I7873" s="195"/>
      <c r="J7873">
        <v>4</v>
      </c>
      <c r="K7873" t="s">
        <v>8280</v>
      </c>
      <c r="L7873" s="306" t="s">
        <v>13</v>
      </c>
      <c r="M7873" t="s">
        <v>14</v>
      </c>
      <c r="N7873" t="s">
        <v>309</v>
      </c>
      <c r="O7873" t="s">
        <v>1606</v>
      </c>
      <c r="P7873" t="s">
        <v>6386</v>
      </c>
      <c r="Q7873" s="236">
        <v>44896</v>
      </c>
      <c r="R7873" s="236">
        <v>44896</v>
      </c>
      <c r="S7873" t="s">
        <v>8452</v>
      </c>
      <c r="T7873" s="196"/>
      <c r="U7873" s="196"/>
      <c r="V7873" s="196"/>
      <c r="W7873" s="196"/>
      <c r="X7873" s="222"/>
      <c r="Y7873" t="s">
        <v>8717</v>
      </c>
      <c r="Z7873">
        <v>1521483424</v>
      </c>
      <c r="AA7873" t="s">
        <v>8718</v>
      </c>
      <c r="AB7873" s="221" t="str">
        <f>_xlfn.IFNA(IF(Table[[#This Row],[Programme Partner]]&lt;&gt;Table[[#This Row],[Implementing Partner]],CONCATENATE(Table[[#This Row],[Programme Partner]],"-",Table[[#This Row],[Implementing Partner]]),Table[[#This Row],[Programme Partner]]),"")</f>
        <v>UNHCR-NGOF</v>
      </c>
    </row>
    <row r="7874" spans="1:28" ht="16.5" customHeight="1">
      <c r="A7874" s="183"/>
      <c r="B7874" s="195" t="s">
        <v>5273</v>
      </c>
      <c r="C7874" s="198" t="s">
        <v>5184</v>
      </c>
      <c r="D7874" s="212" t="s">
        <v>5273</v>
      </c>
      <c r="E7874" s="269" t="s">
        <v>27</v>
      </c>
      <c r="F7874" s="195" t="s">
        <v>8012</v>
      </c>
      <c r="G7874" t="s">
        <v>8354</v>
      </c>
      <c r="H7874" s="195" t="str">
        <f>IFERROR(VLOOKUP(Table[[#This Row],[Activity Details of Assistance]],WHAT!E:F,2,FALSE),"")</f>
        <v># of door</v>
      </c>
      <c r="I7874" s="195"/>
      <c r="J7874">
        <v>15</v>
      </c>
      <c r="K7874" t="s">
        <v>8280</v>
      </c>
      <c r="L7874" s="306" t="s">
        <v>13</v>
      </c>
      <c r="M7874" t="s">
        <v>14</v>
      </c>
      <c r="N7874" t="s">
        <v>309</v>
      </c>
      <c r="O7874" t="s">
        <v>1606</v>
      </c>
      <c r="P7874" t="s">
        <v>6386</v>
      </c>
      <c r="Q7874" s="236">
        <v>44896</v>
      </c>
      <c r="R7874" s="236">
        <v>44896</v>
      </c>
      <c r="S7874" t="s">
        <v>8452</v>
      </c>
      <c r="T7874" s="196"/>
      <c r="U7874" s="196"/>
      <c r="V7874" s="196"/>
      <c r="W7874" s="196"/>
      <c r="X7874" s="222"/>
      <c r="Y7874" t="s">
        <v>8717</v>
      </c>
      <c r="Z7874">
        <v>1521483424</v>
      </c>
      <c r="AA7874" t="s">
        <v>8718</v>
      </c>
      <c r="AB7874" s="221" t="str">
        <f>_xlfn.IFNA(IF(Table[[#This Row],[Programme Partner]]&lt;&gt;Table[[#This Row],[Implementing Partner]],CONCATENATE(Table[[#This Row],[Programme Partner]],"-",Table[[#This Row],[Implementing Partner]]),Table[[#This Row],[Programme Partner]]),"")</f>
        <v>UNHCR-NGOF</v>
      </c>
    </row>
    <row r="7875" spans="1:28" ht="16.5" customHeight="1">
      <c r="A7875" s="183"/>
      <c r="B7875" s="195" t="s">
        <v>5273</v>
      </c>
      <c r="C7875" s="198" t="s">
        <v>5184</v>
      </c>
      <c r="D7875" s="212" t="s">
        <v>5273</v>
      </c>
      <c r="E7875" s="269" t="s">
        <v>27</v>
      </c>
      <c r="F7875" s="195" t="s">
        <v>8012</v>
      </c>
      <c r="G7875" t="s">
        <v>8367</v>
      </c>
      <c r="H7875" s="195" t="str">
        <f>IFERROR(VLOOKUP(Table[[#This Row],[Activity Details of Assistance]],WHAT!E:F,2,FALSE),"")</f>
        <v># of door</v>
      </c>
      <c r="I7875" s="195"/>
      <c r="J7875">
        <v>6</v>
      </c>
      <c r="K7875" t="s">
        <v>8280</v>
      </c>
      <c r="L7875" s="306" t="s">
        <v>13</v>
      </c>
      <c r="M7875" t="s">
        <v>14</v>
      </c>
      <c r="N7875" t="s">
        <v>309</v>
      </c>
      <c r="O7875" t="s">
        <v>1606</v>
      </c>
      <c r="P7875" t="s">
        <v>6386</v>
      </c>
      <c r="Q7875" s="236">
        <v>44896</v>
      </c>
      <c r="R7875" s="236">
        <v>44896</v>
      </c>
      <c r="S7875" t="s">
        <v>8452</v>
      </c>
      <c r="T7875" s="196"/>
      <c r="U7875" s="196"/>
      <c r="V7875" s="196"/>
      <c r="W7875" s="196"/>
      <c r="X7875" s="222"/>
      <c r="Y7875" t="s">
        <v>8717</v>
      </c>
      <c r="Z7875">
        <v>1521483424</v>
      </c>
      <c r="AA7875" t="s">
        <v>8718</v>
      </c>
      <c r="AB7875" s="221" t="str">
        <f>_xlfn.IFNA(IF(Table[[#This Row],[Programme Partner]]&lt;&gt;Table[[#This Row],[Implementing Partner]],CONCATENATE(Table[[#This Row],[Programme Partner]],"-",Table[[#This Row],[Implementing Partner]]),Table[[#This Row],[Programme Partner]]),"")</f>
        <v>UNHCR-NGOF</v>
      </c>
    </row>
    <row r="7876" spans="1:28" ht="16.5" customHeight="1">
      <c r="A7876" s="183"/>
      <c r="B7876" s="195" t="s">
        <v>5273</v>
      </c>
      <c r="C7876" s="198" t="s">
        <v>5184</v>
      </c>
      <c r="D7876" s="212" t="s">
        <v>5273</v>
      </c>
      <c r="E7876" s="269" t="s">
        <v>27</v>
      </c>
      <c r="F7876" s="195" t="s">
        <v>8012</v>
      </c>
      <c r="G7876" t="s">
        <v>8586</v>
      </c>
      <c r="H7876" s="195" t="str">
        <f>IFERROR(VLOOKUP(Table[[#This Row],[Activity Details of Assistance]],WHAT!E:F,2,FALSE),"")</f>
        <v># of door</v>
      </c>
      <c r="I7876" s="195"/>
      <c r="J7876">
        <v>516</v>
      </c>
      <c r="K7876" t="s">
        <v>8280</v>
      </c>
      <c r="L7876" s="306" t="s">
        <v>13</v>
      </c>
      <c r="M7876" t="s">
        <v>14</v>
      </c>
      <c r="N7876" t="s">
        <v>309</v>
      </c>
      <c r="O7876" t="s">
        <v>1606</v>
      </c>
      <c r="P7876" t="s">
        <v>6386</v>
      </c>
      <c r="Q7876" s="236">
        <v>44896</v>
      </c>
      <c r="R7876" s="236">
        <v>44896</v>
      </c>
      <c r="S7876" t="s">
        <v>8452</v>
      </c>
      <c r="T7876" s="196"/>
      <c r="U7876" s="196"/>
      <c r="V7876" s="196"/>
      <c r="W7876" s="196"/>
      <c r="X7876" s="222"/>
      <c r="Y7876" t="s">
        <v>8717</v>
      </c>
      <c r="Z7876">
        <v>1521483424</v>
      </c>
      <c r="AA7876" t="s">
        <v>8718</v>
      </c>
      <c r="AB7876" s="221" t="str">
        <f>_xlfn.IFNA(IF(Table[[#This Row],[Programme Partner]]&lt;&gt;Table[[#This Row],[Implementing Partner]],CONCATENATE(Table[[#This Row],[Programme Partner]],"-",Table[[#This Row],[Implementing Partner]]),Table[[#This Row],[Programme Partner]]),"")</f>
        <v>UNHCR-NGOF</v>
      </c>
    </row>
    <row r="7877" spans="1:28" ht="16.5" customHeight="1">
      <c r="A7877" s="183"/>
      <c r="B7877" s="195" t="s">
        <v>5273</v>
      </c>
      <c r="C7877" s="198" t="s">
        <v>5184</v>
      </c>
      <c r="D7877" s="212" t="s">
        <v>5273</v>
      </c>
      <c r="E7877" s="269" t="s">
        <v>27</v>
      </c>
      <c r="F7877" s="195" t="s">
        <v>8012</v>
      </c>
      <c r="G7877" t="s">
        <v>8357</v>
      </c>
      <c r="H7877" s="195" t="str">
        <f>IFERROR(VLOOKUP(Table[[#This Row],[Activity Details of Assistance]],WHAT!E:F,2,FALSE),"")</f>
        <v># of door</v>
      </c>
      <c r="I7877" s="195"/>
      <c r="J7877">
        <v>265</v>
      </c>
      <c r="K7877" t="s">
        <v>8280</v>
      </c>
      <c r="L7877" s="306" t="s">
        <v>13</v>
      </c>
      <c r="M7877" t="s">
        <v>14</v>
      </c>
      <c r="N7877" t="s">
        <v>309</v>
      </c>
      <c r="O7877" t="s">
        <v>1606</v>
      </c>
      <c r="P7877" t="s">
        <v>6386</v>
      </c>
      <c r="Q7877" s="236">
        <v>44896</v>
      </c>
      <c r="R7877" s="236">
        <v>44896</v>
      </c>
      <c r="S7877" t="s">
        <v>8452</v>
      </c>
      <c r="T7877" s="196"/>
      <c r="U7877" s="196"/>
      <c r="V7877" s="196"/>
      <c r="W7877" s="196"/>
      <c r="X7877" s="222"/>
      <c r="Y7877" t="s">
        <v>8717</v>
      </c>
      <c r="Z7877">
        <v>1521483424</v>
      </c>
      <c r="AA7877" t="s">
        <v>8718</v>
      </c>
      <c r="AB7877" s="221" t="str">
        <f>_xlfn.IFNA(IF(Table[[#This Row],[Programme Partner]]&lt;&gt;Table[[#This Row],[Implementing Partner]],CONCATENATE(Table[[#This Row],[Programme Partner]],"-",Table[[#This Row],[Implementing Partner]]),Table[[#This Row],[Programme Partner]]),"")</f>
        <v>UNHCR-NGOF</v>
      </c>
    </row>
    <row r="7878" spans="1:28" ht="16.5" customHeight="1">
      <c r="A7878" s="183"/>
      <c r="B7878" s="195" t="s">
        <v>5273</v>
      </c>
      <c r="C7878" s="198" t="s">
        <v>5184</v>
      </c>
      <c r="D7878" s="212" t="s">
        <v>5273</v>
      </c>
      <c r="E7878" s="269" t="s">
        <v>27</v>
      </c>
      <c r="F7878" s="195" t="s">
        <v>8012</v>
      </c>
      <c r="G7878" t="s">
        <v>8019</v>
      </c>
      <c r="H7878" s="195" t="str">
        <f>IFERROR(VLOOKUP(Table[[#This Row],[Activity Details of Assistance]],WHAT!E:F,2,FALSE),"")</f>
        <v>N/A</v>
      </c>
      <c r="I7878" s="195"/>
      <c r="J7878">
        <v>2</v>
      </c>
      <c r="K7878" t="s">
        <v>8280</v>
      </c>
      <c r="L7878" s="306" t="s">
        <v>13</v>
      </c>
      <c r="M7878" t="s">
        <v>14</v>
      </c>
      <c r="N7878" t="s">
        <v>309</v>
      </c>
      <c r="O7878" t="s">
        <v>1606</v>
      </c>
      <c r="P7878" t="s">
        <v>6386</v>
      </c>
      <c r="Q7878" s="236">
        <v>44896</v>
      </c>
      <c r="R7878" s="236">
        <v>44896</v>
      </c>
      <c r="S7878" t="s">
        <v>8452</v>
      </c>
      <c r="T7878" s="196"/>
      <c r="U7878" s="196"/>
      <c r="V7878" s="196"/>
      <c r="W7878" s="196"/>
      <c r="X7878" s="222"/>
      <c r="Y7878" t="s">
        <v>8717</v>
      </c>
      <c r="Z7878">
        <v>1521483424</v>
      </c>
      <c r="AA7878" t="s">
        <v>8718</v>
      </c>
      <c r="AB7878" s="221" t="str">
        <f>_xlfn.IFNA(IF(Table[[#This Row],[Programme Partner]]&lt;&gt;Table[[#This Row],[Implementing Partner]],CONCATENATE(Table[[#This Row],[Programme Partner]],"-",Table[[#This Row],[Implementing Partner]]),Table[[#This Row],[Programme Partner]]),"")</f>
        <v>UNHCR-NGOF</v>
      </c>
    </row>
    <row r="7879" spans="1:28" ht="16.5" customHeight="1">
      <c r="A7879" s="183"/>
      <c r="B7879" s="195" t="s">
        <v>5273</v>
      </c>
      <c r="C7879" s="198" t="s">
        <v>5184</v>
      </c>
      <c r="D7879" s="212" t="s">
        <v>5273</v>
      </c>
      <c r="E7879" s="269" t="s">
        <v>27</v>
      </c>
      <c r="F7879" s="195" t="s">
        <v>8013</v>
      </c>
      <c r="G7879" t="s">
        <v>8313</v>
      </c>
      <c r="H7879" s="195" t="str">
        <f>IFERROR(VLOOKUP(Table[[#This Row],[Activity Details of Assistance]],WHAT!E:F,2,FALSE),"")</f>
        <v># of HP sessions at community level</v>
      </c>
      <c r="I7879" s="195"/>
      <c r="J7879">
        <v>139</v>
      </c>
      <c r="K7879" t="s">
        <v>8280</v>
      </c>
      <c r="L7879" s="306" t="s">
        <v>13</v>
      </c>
      <c r="M7879" t="s">
        <v>14</v>
      </c>
      <c r="N7879" t="s">
        <v>309</v>
      </c>
      <c r="O7879" t="s">
        <v>1606</v>
      </c>
      <c r="P7879" t="s">
        <v>6386</v>
      </c>
      <c r="Q7879" s="236">
        <v>44896</v>
      </c>
      <c r="R7879" s="236">
        <v>44896</v>
      </c>
      <c r="S7879" t="s">
        <v>8452</v>
      </c>
      <c r="T7879" s="196"/>
      <c r="U7879" s="196"/>
      <c r="V7879" s="196"/>
      <c r="W7879" s="196"/>
      <c r="X7879" s="222"/>
      <c r="Y7879" t="s">
        <v>8717</v>
      </c>
      <c r="Z7879">
        <v>1521483424</v>
      </c>
      <c r="AA7879" t="s">
        <v>8718</v>
      </c>
      <c r="AB7879" s="221" t="str">
        <f>_xlfn.IFNA(IF(Table[[#This Row],[Programme Partner]]&lt;&gt;Table[[#This Row],[Implementing Partner]],CONCATENATE(Table[[#This Row],[Programme Partner]],"-",Table[[#This Row],[Implementing Partner]]),Table[[#This Row],[Programme Partner]]),"")</f>
        <v>UNHCR-NGOF</v>
      </c>
    </row>
    <row r="7880" spans="1:28" ht="16.5" customHeight="1">
      <c r="A7880" s="183"/>
      <c r="B7880" s="195" t="s">
        <v>5273</v>
      </c>
      <c r="C7880" s="198" t="s">
        <v>5184</v>
      </c>
      <c r="D7880" s="212" t="s">
        <v>5273</v>
      </c>
      <c r="E7880" s="269" t="s">
        <v>27</v>
      </c>
      <c r="F7880" s="195" t="s">
        <v>8013</v>
      </c>
      <c r="G7880" t="s">
        <v>8314</v>
      </c>
      <c r="H7880" s="195" t="str">
        <f>IFERROR(VLOOKUP(Table[[#This Row],[Activity Details of Assistance]],WHAT!E:F,2,FALSE),"")</f>
        <v># of HP sessions at HH level</v>
      </c>
      <c r="I7880" s="195"/>
      <c r="J7880">
        <v>2250</v>
      </c>
      <c r="K7880" t="s">
        <v>8280</v>
      </c>
      <c r="L7880" s="306" t="s">
        <v>13</v>
      </c>
      <c r="M7880" t="s">
        <v>14</v>
      </c>
      <c r="N7880" t="s">
        <v>309</v>
      </c>
      <c r="O7880" t="s">
        <v>1606</v>
      </c>
      <c r="P7880" t="s">
        <v>6386</v>
      </c>
      <c r="Q7880" s="236">
        <v>44896</v>
      </c>
      <c r="R7880" s="236">
        <v>44896</v>
      </c>
      <c r="S7880" t="s">
        <v>8452</v>
      </c>
      <c r="T7880" s="196"/>
      <c r="U7880" s="196"/>
      <c r="V7880" s="196"/>
      <c r="W7880" s="196"/>
      <c r="X7880" s="222"/>
      <c r="Y7880" t="s">
        <v>8717</v>
      </c>
      <c r="Z7880">
        <v>1521483424</v>
      </c>
      <c r="AA7880" t="s">
        <v>8718</v>
      </c>
      <c r="AB7880" s="221" t="str">
        <f>_xlfn.IFNA(IF(Table[[#This Row],[Programme Partner]]&lt;&gt;Table[[#This Row],[Implementing Partner]],CONCATENATE(Table[[#This Row],[Programme Partner]],"-",Table[[#This Row],[Implementing Partner]]),Table[[#This Row],[Programme Partner]]),"")</f>
        <v>UNHCR-NGOF</v>
      </c>
    </row>
    <row r="7881" spans="1:28" ht="16.5" customHeight="1">
      <c r="A7881" s="183"/>
      <c r="B7881" s="195" t="s">
        <v>5273</v>
      </c>
      <c r="C7881" s="198" t="s">
        <v>5184</v>
      </c>
      <c r="D7881" s="212" t="s">
        <v>5273</v>
      </c>
      <c r="E7881" s="269" t="s">
        <v>27</v>
      </c>
      <c r="F7881" s="195" t="s">
        <v>8013</v>
      </c>
      <c r="G7881" t="s">
        <v>8374</v>
      </c>
      <c r="H7881" s="195" t="str">
        <f>IFERROR(VLOOKUP(Table[[#This Row],[Activity Details of Assistance]],WHAT!E:F,2,FALSE),"")</f>
        <v># of HP sessions at institution level</v>
      </c>
      <c r="I7881" s="195"/>
      <c r="J7881">
        <v>5</v>
      </c>
      <c r="K7881" t="s">
        <v>8280</v>
      </c>
      <c r="L7881" s="306" t="s">
        <v>13</v>
      </c>
      <c r="M7881" t="s">
        <v>14</v>
      </c>
      <c r="N7881" t="s">
        <v>309</v>
      </c>
      <c r="O7881" t="s">
        <v>1606</v>
      </c>
      <c r="P7881" t="s">
        <v>6386</v>
      </c>
      <c r="Q7881" s="236">
        <v>44896</v>
      </c>
      <c r="R7881" s="236">
        <v>44896</v>
      </c>
      <c r="S7881" t="s">
        <v>8452</v>
      </c>
      <c r="T7881" s="196"/>
      <c r="U7881" s="196"/>
      <c r="V7881" s="196"/>
      <c r="W7881" s="196"/>
      <c r="X7881" s="222"/>
      <c r="Y7881" t="s">
        <v>8717</v>
      </c>
      <c r="Z7881">
        <v>1521483424</v>
      </c>
      <c r="AA7881" t="s">
        <v>8718</v>
      </c>
      <c r="AB7881" s="221" t="str">
        <f>_xlfn.IFNA(IF(Table[[#This Row],[Programme Partner]]&lt;&gt;Table[[#This Row],[Implementing Partner]],CONCATENATE(Table[[#This Row],[Programme Partner]],"-",Table[[#This Row],[Implementing Partner]]),Table[[#This Row],[Programme Partner]]),"")</f>
        <v>UNHCR-NGOF</v>
      </c>
    </row>
    <row r="7882" spans="1:28" ht="16.5" customHeight="1">
      <c r="A7882" s="183"/>
      <c r="B7882" s="195" t="s">
        <v>5273</v>
      </c>
      <c r="C7882" s="198" t="s">
        <v>5184</v>
      </c>
      <c r="D7882" s="212" t="s">
        <v>5273</v>
      </c>
      <c r="E7882" s="269" t="s">
        <v>27</v>
      </c>
      <c r="F7882" s="195" t="s">
        <v>8013</v>
      </c>
      <c r="G7882" t="s">
        <v>8317</v>
      </c>
      <c r="H7882" s="195" t="str">
        <f>IFERROR(VLOOKUP(Table[[#This Row],[Activity Details of Assistance]],WHAT!E:F,2,FALSE),"")</f>
        <v># of estimated persons reached by mass-media campaign</v>
      </c>
      <c r="I7882" s="195"/>
      <c r="J7882">
        <v>12</v>
      </c>
      <c r="K7882" t="s">
        <v>8280</v>
      </c>
      <c r="L7882" s="306" t="s">
        <v>13</v>
      </c>
      <c r="M7882" t="s">
        <v>14</v>
      </c>
      <c r="N7882" t="s">
        <v>309</v>
      </c>
      <c r="O7882" t="s">
        <v>1606</v>
      </c>
      <c r="P7882" t="s">
        <v>6386</v>
      </c>
      <c r="Q7882" s="236">
        <v>44896</v>
      </c>
      <c r="R7882" s="236">
        <v>44896</v>
      </c>
      <c r="S7882" t="s">
        <v>8452</v>
      </c>
      <c r="T7882" s="196"/>
      <c r="U7882" s="196"/>
      <c r="V7882" s="196"/>
      <c r="W7882" s="196"/>
      <c r="X7882" s="222"/>
      <c r="Y7882" t="s">
        <v>8717</v>
      </c>
      <c r="Z7882">
        <v>1521483424</v>
      </c>
      <c r="AA7882" t="s">
        <v>8718</v>
      </c>
      <c r="AB7882" s="221" t="str">
        <f>_xlfn.IFNA(IF(Table[[#This Row],[Programme Partner]]&lt;&gt;Table[[#This Row],[Implementing Partner]],CONCATENATE(Table[[#This Row],[Programme Partner]],"-",Table[[#This Row],[Implementing Partner]]),Table[[#This Row],[Programme Partner]]),"")</f>
        <v>UNHCR-NGOF</v>
      </c>
    </row>
    <row r="7883" spans="1:28" ht="16.5" customHeight="1">
      <c r="A7883" s="183"/>
      <c r="B7883" s="195" t="s">
        <v>5273</v>
      </c>
      <c r="C7883" s="198" t="s">
        <v>5184</v>
      </c>
      <c r="D7883" s="212" t="s">
        <v>5273</v>
      </c>
      <c r="E7883" s="269" t="s">
        <v>27</v>
      </c>
      <c r="F7883" s="195" t="s">
        <v>8013</v>
      </c>
      <c r="G7883" t="s">
        <v>8315</v>
      </c>
      <c r="H7883" s="195" t="str">
        <f>IFERROR(VLOOKUP(Table[[#This Row],[Activity Details of Assistance]],WHAT!E:F,2,FALSE),"")</f>
        <v># of handwashing station</v>
      </c>
      <c r="I7883" s="195"/>
      <c r="J7883">
        <v>19</v>
      </c>
      <c r="K7883" t="s">
        <v>8280</v>
      </c>
      <c r="L7883" s="306" t="s">
        <v>13</v>
      </c>
      <c r="M7883" t="s">
        <v>14</v>
      </c>
      <c r="N7883" t="s">
        <v>309</v>
      </c>
      <c r="O7883" t="s">
        <v>1606</v>
      </c>
      <c r="P7883" t="s">
        <v>6386</v>
      </c>
      <c r="Q7883" s="236">
        <v>44896</v>
      </c>
      <c r="R7883" s="236">
        <v>44896</v>
      </c>
      <c r="S7883" t="s">
        <v>8452</v>
      </c>
      <c r="T7883" s="196"/>
      <c r="U7883" s="196"/>
      <c r="V7883" s="196"/>
      <c r="W7883" s="196"/>
      <c r="X7883" s="222"/>
      <c r="Y7883" t="s">
        <v>8717</v>
      </c>
      <c r="Z7883">
        <v>1521483424</v>
      </c>
      <c r="AA7883" t="s">
        <v>8718</v>
      </c>
      <c r="AB7883" s="221" t="str">
        <f>_xlfn.IFNA(IF(Table[[#This Row],[Programme Partner]]&lt;&gt;Table[[#This Row],[Implementing Partner]],CONCATENATE(Table[[#This Row],[Programme Partner]],"-",Table[[#This Row],[Implementing Partner]]),Table[[#This Row],[Programme Partner]]),"")</f>
        <v>UNHCR-NGOF</v>
      </c>
    </row>
    <row r="7884" spans="1:28" ht="16.5" customHeight="1">
      <c r="A7884" s="183"/>
      <c r="B7884" s="195" t="s">
        <v>5273</v>
      </c>
      <c r="C7884" s="198" t="s">
        <v>5184</v>
      </c>
      <c r="D7884" s="212" t="s">
        <v>5273</v>
      </c>
      <c r="E7884" s="269" t="s">
        <v>27</v>
      </c>
      <c r="F7884" s="195" t="s">
        <v>8013</v>
      </c>
      <c r="G7884" t="s">
        <v>8442</v>
      </c>
      <c r="H7884" s="195" t="str">
        <f>IFERROR(VLOOKUP(Table[[#This Row],[Activity Details of Assistance]],WHAT!E:F,2,FALSE),"")</f>
        <v># of facilities</v>
      </c>
      <c r="I7884" s="195"/>
      <c r="J7884">
        <v>65</v>
      </c>
      <c r="K7884" t="s">
        <v>8280</v>
      </c>
      <c r="L7884" s="306" t="s">
        <v>13</v>
      </c>
      <c r="M7884" t="s">
        <v>14</v>
      </c>
      <c r="N7884" t="s">
        <v>309</v>
      </c>
      <c r="O7884" t="s">
        <v>1606</v>
      </c>
      <c r="P7884" t="s">
        <v>6386</v>
      </c>
      <c r="Q7884" s="236">
        <v>44896</v>
      </c>
      <c r="R7884" s="236">
        <v>44896</v>
      </c>
      <c r="S7884" t="s">
        <v>8452</v>
      </c>
      <c r="T7884" s="196"/>
      <c r="U7884" s="196"/>
      <c r="V7884" s="196"/>
      <c r="W7884" s="196"/>
      <c r="X7884" s="222"/>
      <c r="Y7884" t="s">
        <v>8717</v>
      </c>
      <c r="Z7884">
        <v>1521483424</v>
      </c>
      <c r="AA7884" t="s">
        <v>8718</v>
      </c>
      <c r="AB7884" s="221" t="str">
        <f>_xlfn.IFNA(IF(Table[[#This Row],[Programme Partner]]&lt;&gt;Table[[#This Row],[Implementing Partner]],CONCATENATE(Table[[#This Row],[Programme Partner]],"-",Table[[#This Row],[Implementing Partner]]),Table[[#This Row],[Programme Partner]]),"")</f>
        <v>UNHCR-NGOF</v>
      </c>
    </row>
    <row r="7885" spans="1:28" ht="16.5" customHeight="1">
      <c r="A7885" s="183"/>
      <c r="B7885" s="195" t="s">
        <v>5273</v>
      </c>
      <c r="C7885" s="198" t="s">
        <v>5184</v>
      </c>
      <c r="D7885" s="212" t="s">
        <v>5273</v>
      </c>
      <c r="E7885" s="269" t="s">
        <v>27</v>
      </c>
      <c r="F7885" s="195" t="s">
        <v>8014</v>
      </c>
      <c r="G7885" t="s">
        <v>8358</v>
      </c>
      <c r="H7885" s="195" t="str">
        <f>IFERROR(VLOOKUP(Table[[#This Row],[Activity Details of Assistance]],WHAT!E:F,2,FALSE),"")</f>
        <v># of campaign per camp </v>
      </c>
      <c r="I7885" s="195"/>
      <c r="J7885">
        <v>5</v>
      </c>
      <c r="K7885" t="s">
        <v>8280</v>
      </c>
      <c r="L7885" s="306" t="s">
        <v>13</v>
      </c>
      <c r="M7885" t="s">
        <v>14</v>
      </c>
      <c r="N7885" t="s">
        <v>309</v>
      </c>
      <c r="O7885" t="s">
        <v>1606</v>
      </c>
      <c r="P7885" t="s">
        <v>6386</v>
      </c>
      <c r="Q7885" s="236">
        <v>44896</v>
      </c>
      <c r="R7885" s="236">
        <v>44896</v>
      </c>
      <c r="S7885" t="s">
        <v>8452</v>
      </c>
      <c r="T7885" s="196"/>
      <c r="U7885" s="196"/>
      <c r="V7885" s="196"/>
      <c r="W7885" s="196"/>
      <c r="X7885" s="222"/>
      <c r="Y7885" t="s">
        <v>8717</v>
      </c>
      <c r="Z7885">
        <v>1521483424</v>
      </c>
      <c r="AA7885" t="s">
        <v>8718</v>
      </c>
      <c r="AB7885" s="221" t="str">
        <f>_xlfn.IFNA(IF(Table[[#This Row],[Programme Partner]]&lt;&gt;Table[[#This Row],[Implementing Partner]],CONCATENATE(Table[[#This Row],[Programme Partner]],"-",Table[[#This Row],[Implementing Partner]]),Table[[#This Row],[Programme Partner]]),"")</f>
        <v>UNHCR-NGOF</v>
      </c>
    </row>
    <row r="7886" spans="1:28" ht="16.5" customHeight="1">
      <c r="A7886" s="183"/>
      <c r="B7886" s="195" t="s">
        <v>5273</v>
      </c>
      <c r="C7886" s="198" t="s">
        <v>5184</v>
      </c>
      <c r="D7886" s="212" t="s">
        <v>5273</v>
      </c>
      <c r="E7886" s="269" t="s">
        <v>27</v>
      </c>
      <c r="F7886" s="195" t="s">
        <v>8014</v>
      </c>
      <c r="G7886" s="103" t="s">
        <v>8361</v>
      </c>
      <c r="H7886" s="195" t="str">
        <f>IFERROR(VLOOKUP(Table[[#This Row],[Activity Details of Assistance]],WHAT!E:F,2,FALSE),"")</f>
        <v># of plant</v>
      </c>
      <c r="I7886" s="195"/>
      <c r="J7886">
        <v>1</v>
      </c>
      <c r="K7886" t="s">
        <v>8280</v>
      </c>
      <c r="L7886" s="306" t="s">
        <v>13</v>
      </c>
      <c r="M7886" t="s">
        <v>14</v>
      </c>
      <c r="N7886" t="s">
        <v>309</v>
      </c>
      <c r="O7886" t="s">
        <v>1606</v>
      </c>
      <c r="P7886" t="s">
        <v>6386</v>
      </c>
      <c r="Q7886" s="236">
        <v>44896</v>
      </c>
      <c r="R7886" s="236">
        <v>44896</v>
      </c>
      <c r="S7886" t="s">
        <v>8452</v>
      </c>
      <c r="T7886" s="196"/>
      <c r="U7886" s="196"/>
      <c r="V7886" s="196"/>
      <c r="W7886" s="196"/>
      <c r="X7886" s="222"/>
      <c r="Y7886" t="s">
        <v>8717</v>
      </c>
      <c r="Z7886">
        <v>1521483424</v>
      </c>
      <c r="AA7886" t="s">
        <v>8718</v>
      </c>
      <c r="AB7886" s="221" t="str">
        <f>_xlfn.IFNA(IF(Table[[#This Row],[Programme Partner]]&lt;&gt;Table[[#This Row],[Implementing Partner]],CONCATENATE(Table[[#This Row],[Programme Partner]],"-",Table[[#This Row],[Implementing Partner]]),Table[[#This Row],[Programme Partner]]),"")</f>
        <v>UNHCR-NGOF</v>
      </c>
    </row>
    <row r="7887" spans="1:28" ht="16.5" customHeight="1">
      <c r="A7887" s="183"/>
      <c r="B7887" s="195" t="s">
        <v>5273</v>
      </c>
      <c r="C7887" s="198" t="s">
        <v>5184</v>
      </c>
      <c r="D7887" s="212" t="s">
        <v>5273</v>
      </c>
      <c r="E7887" s="269" t="s">
        <v>27</v>
      </c>
      <c r="F7887" s="195" t="s">
        <v>8011</v>
      </c>
      <c r="G7887" t="s">
        <v>8584</v>
      </c>
      <c r="H7887" s="195" t="str">
        <f>IFERROR(VLOOKUP(Table[[#This Row],[Activity Details of Assistance]],WHAT!E:F,2,FALSE),"")</f>
        <v># of tube well</v>
      </c>
      <c r="I7887" s="195"/>
      <c r="J7887">
        <v>126</v>
      </c>
      <c r="K7887" t="s">
        <v>8280</v>
      </c>
      <c r="L7887" s="306" t="s">
        <v>13</v>
      </c>
      <c r="M7887" t="s">
        <v>14</v>
      </c>
      <c r="N7887" t="s">
        <v>309</v>
      </c>
      <c r="O7887" t="s">
        <v>1606</v>
      </c>
      <c r="P7887" t="s">
        <v>6480</v>
      </c>
      <c r="Q7887" s="236">
        <v>44896</v>
      </c>
      <c r="R7887" s="236">
        <v>44896</v>
      </c>
      <c r="S7887" t="s">
        <v>8452</v>
      </c>
      <c r="T7887" s="196"/>
      <c r="U7887" s="196"/>
      <c r="V7887" s="196"/>
      <c r="W7887" s="196"/>
      <c r="X7887" s="222"/>
      <c r="Y7887" t="s">
        <v>8717</v>
      </c>
      <c r="Z7887">
        <v>1521483424</v>
      </c>
      <c r="AA7887" t="s">
        <v>8718</v>
      </c>
      <c r="AB7887" s="221" t="str">
        <f>_xlfn.IFNA(IF(Table[[#This Row],[Programme Partner]]&lt;&gt;Table[[#This Row],[Implementing Partner]],CONCATENATE(Table[[#This Row],[Programme Partner]],"-",Table[[#This Row],[Implementing Partner]]),Table[[#This Row],[Programme Partner]]),"")</f>
        <v>UNHCR-NGOF</v>
      </c>
    </row>
    <row r="7888" spans="1:28" ht="16.5" customHeight="1">
      <c r="A7888" s="183"/>
      <c r="B7888" s="195" t="s">
        <v>5273</v>
      </c>
      <c r="C7888" s="198" t="s">
        <v>5184</v>
      </c>
      <c r="D7888" s="212" t="s">
        <v>5273</v>
      </c>
      <c r="E7888" s="269" t="s">
        <v>27</v>
      </c>
      <c r="F7888" s="195" t="s">
        <v>8011</v>
      </c>
      <c r="G7888" t="s">
        <v>8355</v>
      </c>
      <c r="H7888" s="195" t="str">
        <f>IFERROR(VLOOKUP(Table[[#This Row],[Activity Details of Assistance]],WHAT!E:F,2,FALSE),"")</f>
        <v># of water network</v>
      </c>
      <c r="I7888" s="195"/>
      <c r="J7888">
        <v>2</v>
      </c>
      <c r="K7888" t="s">
        <v>8280</v>
      </c>
      <c r="L7888" s="306" t="s">
        <v>13</v>
      </c>
      <c r="M7888" t="s">
        <v>14</v>
      </c>
      <c r="N7888" t="s">
        <v>309</v>
      </c>
      <c r="O7888" t="s">
        <v>1606</v>
      </c>
      <c r="P7888" t="s">
        <v>6480</v>
      </c>
      <c r="Q7888" s="236">
        <v>44896</v>
      </c>
      <c r="R7888" s="236">
        <v>44896</v>
      </c>
      <c r="S7888" t="s">
        <v>8452</v>
      </c>
      <c r="T7888" s="196"/>
      <c r="U7888" s="196"/>
      <c r="V7888" s="196"/>
      <c r="W7888" s="196"/>
      <c r="X7888" s="222"/>
      <c r="Y7888" t="s">
        <v>8717</v>
      </c>
      <c r="Z7888">
        <v>1521483424</v>
      </c>
      <c r="AA7888" t="s">
        <v>8718</v>
      </c>
      <c r="AB7888" s="221" t="str">
        <f>_xlfn.IFNA(IF(Table[[#This Row],[Programme Partner]]&lt;&gt;Table[[#This Row],[Implementing Partner]],CONCATENATE(Table[[#This Row],[Programme Partner]],"-",Table[[#This Row],[Implementing Partner]]),Table[[#This Row],[Programme Partner]]),"")</f>
        <v>UNHCR-NGOF</v>
      </c>
    </row>
    <row r="7889" spans="1:28" ht="16.5" customHeight="1">
      <c r="A7889" s="183"/>
      <c r="B7889" s="195" t="s">
        <v>5273</v>
      </c>
      <c r="C7889" s="198" t="s">
        <v>5184</v>
      </c>
      <c r="D7889" s="212" t="s">
        <v>5273</v>
      </c>
      <c r="E7889" s="269" t="s">
        <v>27</v>
      </c>
      <c r="F7889" s="195" t="s">
        <v>8012</v>
      </c>
      <c r="G7889" t="s">
        <v>8365</v>
      </c>
      <c r="H7889" s="195" t="str">
        <f>IFERROR(VLOOKUP(Table[[#This Row],[Activity Details of Assistance]],WHAT!E:F,2,FALSE),"")</f>
        <v># of door</v>
      </c>
      <c r="I7889" s="195"/>
      <c r="J7889">
        <v>4</v>
      </c>
      <c r="K7889" t="s">
        <v>8280</v>
      </c>
      <c r="L7889" s="306" t="s">
        <v>13</v>
      </c>
      <c r="M7889" t="s">
        <v>14</v>
      </c>
      <c r="N7889" t="s">
        <v>309</v>
      </c>
      <c r="O7889" t="s">
        <v>1606</v>
      </c>
      <c r="P7889" t="s">
        <v>6480</v>
      </c>
      <c r="Q7889" s="236">
        <v>44896</v>
      </c>
      <c r="R7889" s="236">
        <v>44896</v>
      </c>
      <c r="S7889" t="s">
        <v>8452</v>
      </c>
      <c r="T7889" s="196"/>
      <c r="U7889" s="196"/>
      <c r="V7889" s="196"/>
      <c r="W7889" s="196"/>
      <c r="X7889" s="222"/>
      <c r="Y7889" t="s">
        <v>8717</v>
      </c>
      <c r="Z7889">
        <v>1521483424</v>
      </c>
      <c r="AA7889" t="s">
        <v>8718</v>
      </c>
      <c r="AB7889" s="221" t="str">
        <f>_xlfn.IFNA(IF(Table[[#This Row],[Programme Partner]]&lt;&gt;Table[[#This Row],[Implementing Partner]],CONCATENATE(Table[[#This Row],[Programme Partner]],"-",Table[[#This Row],[Implementing Partner]]),Table[[#This Row],[Programme Partner]]),"")</f>
        <v>UNHCR-NGOF</v>
      </c>
    </row>
    <row r="7890" spans="1:28" ht="16.5" customHeight="1">
      <c r="A7890" s="183"/>
      <c r="B7890" s="195" t="s">
        <v>5273</v>
      </c>
      <c r="C7890" s="198" t="s">
        <v>5184</v>
      </c>
      <c r="D7890" s="212" t="s">
        <v>5273</v>
      </c>
      <c r="E7890" s="269" t="s">
        <v>27</v>
      </c>
      <c r="F7890" s="195" t="s">
        <v>8012</v>
      </c>
      <c r="G7890" t="s">
        <v>8373</v>
      </c>
      <c r="H7890" s="195" t="str">
        <f>IFERROR(VLOOKUP(Table[[#This Row],[Activity Details of Assistance]],WHAT!E:F,2,FALSE),"")</f>
        <v xml:space="preserve"># of door </v>
      </c>
      <c r="I7890" s="195"/>
      <c r="J7890">
        <v>15</v>
      </c>
      <c r="K7890" t="s">
        <v>8280</v>
      </c>
      <c r="L7890" s="306" t="s">
        <v>13</v>
      </c>
      <c r="M7890" t="s">
        <v>14</v>
      </c>
      <c r="N7890" t="s">
        <v>309</v>
      </c>
      <c r="O7890" t="s">
        <v>1606</v>
      </c>
      <c r="P7890" t="s">
        <v>6480</v>
      </c>
      <c r="Q7890" s="236">
        <v>44896</v>
      </c>
      <c r="R7890" s="236">
        <v>44896</v>
      </c>
      <c r="S7890" t="s">
        <v>8452</v>
      </c>
      <c r="T7890" s="196"/>
      <c r="U7890" s="196"/>
      <c r="V7890" s="196"/>
      <c r="W7890" s="196"/>
      <c r="X7890" s="222"/>
      <c r="Y7890" t="s">
        <v>8717</v>
      </c>
      <c r="Z7890">
        <v>1521483424</v>
      </c>
      <c r="AA7890" t="s">
        <v>8718</v>
      </c>
      <c r="AB7890" s="221" t="str">
        <f>_xlfn.IFNA(IF(Table[[#This Row],[Programme Partner]]&lt;&gt;Table[[#This Row],[Implementing Partner]],CONCATENATE(Table[[#This Row],[Programme Partner]],"-",Table[[#This Row],[Implementing Partner]]),Table[[#This Row],[Programme Partner]]),"")</f>
        <v>UNHCR-NGOF</v>
      </c>
    </row>
    <row r="7891" spans="1:28" ht="16.5" customHeight="1">
      <c r="A7891" s="183"/>
      <c r="B7891" s="195" t="s">
        <v>5273</v>
      </c>
      <c r="C7891" s="198" t="s">
        <v>5184</v>
      </c>
      <c r="D7891" s="212" t="s">
        <v>5273</v>
      </c>
      <c r="E7891" s="269" t="s">
        <v>27</v>
      </c>
      <c r="F7891" s="195" t="s">
        <v>8012</v>
      </c>
      <c r="G7891" t="s">
        <v>8585</v>
      </c>
      <c r="H7891" s="195" t="str">
        <f>IFERROR(VLOOKUP(Table[[#This Row],[Activity Details of Assistance]],WHAT!E:F,2,FALSE),"")</f>
        <v xml:space="preserve"># of door </v>
      </c>
      <c r="I7891" s="195"/>
      <c r="J7891">
        <v>78</v>
      </c>
      <c r="K7891" t="s">
        <v>8280</v>
      </c>
      <c r="L7891" s="306" t="s">
        <v>13</v>
      </c>
      <c r="M7891" t="s">
        <v>14</v>
      </c>
      <c r="N7891" t="s">
        <v>309</v>
      </c>
      <c r="O7891" t="s">
        <v>1606</v>
      </c>
      <c r="P7891" t="s">
        <v>6480</v>
      </c>
      <c r="Q7891" s="236">
        <v>44896</v>
      </c>
      <c r="R7891" s="236">
        <v>44896</v>
      </c>
      <c r="S7891" t="s">
        <v>8452</v>
      </c>
      <c r="T7891" s="196"/>
      <c r="U7891" s="196"/>
      <c r="V7891" s="196"/>
      <c r="W7891" s="196"/>
      <c r="X7891" s="222"/>
      <c r="Y7891" t="s">
        <v>8717</v>
      </c>
      <c r="Z7891">
        <v>1521483424</v>
      </c>
      <c r="AA7891" t="s">
        <v>8718</v>
      </c>
      <c r="AB7891" s="221" t="str">
        <f>_xlfn.IFNA(IF(Table[[#This Row],[Programme Partner]]&lt;&gt;Table[[#This Row],[Implementing Partner]],CONCATENATE(Table[[#This Row],[Programme Partner]],"-",Table[[#This Row],[Implementing Partner]]),Table[[#This Row],[Programme Partner]]),"")</f>
        <v>UNHCR-NGOF</v>
      </c>
    </row>
    <row r="7892" spans="1:28" ht="16.5" customHeight="1">
      <c r="A7892" s="183"/>
      <c r="B7892" s="195" t="s">
        <v>5273</v>
      </c>
      <c r="C7892" s="198" t="s">
        <v>5184</v>
      </c>
      <c r="D7892" s="212" t="s">
        <v>5273</v>
      </c>
      <c r="E7892" s="269" t="s">
        <v>27</v>
      </c>
      <c r="F7892" s="195" t="s">
        <v>8012</v>
      </c>
      <c r="G7892" t="s">
        <v>8359</v>
      </c>
      <c r="H7892" s="195" t="str">
        <f>IFERROR(VLOOKUP(Table[[#This Row],[Activity Details of Assistance]],WHAT!E:F,2,FALSE),"")</f>
        <v># of FSM Site</v>
      </c>
      <c r="I7892" s="195"/>
      <c r="J7892">
        <v>4</v>
      </c>
      <c r="K7892" t="s">
        <v>8280</v>
      </c>
      <c r="L7892" s="306" t="s">
        <v>13</v>
      </c>
      <c r="M7892" t="s">
        <v>14</v>
      </c>
      <c r="N7892" t="s">
        <v>309</v>
      </c>
      <c r="O7892" t="s">
        <v>1606</v>
      </c>
      <c r="P7892" t="s">
        <v>6480</v>
      </c>
      <c r="Q7892" s="236">
        <v>44896</v>
      </c>
      <c r="R7892" s="236">
        <v>44896</v>
      </c>
      <c r="S7892" t="s">
        <v>8452</v>
      </c>
      <c r="T7892" s="196"/>
      <c r="U7892" s="196"/>
      <c r="V7892" s="196"/>
      <c r="W7892" s="196"/>
      <c r="X7892" s="222"/>
      <c r="Y7892" t="s">
        <v>8717</v>
      </c>
      <c r="Z7892">
        <v>1521483424</v>
      </c>
      <c r="AA7892" t="s">
        <v>8718</v>
      </c>
      <c r="AB7892" s="221" t="str">
        <f>_xlfn.IFNA(IF(Table[[#This Row],[Programme Partner]]&lt;&gt;Table[[#This Row],[Implementing Partner]],CONCATENATE(Table[[#This Row],[Programme Partner]],"-",Table[[#This Row],[Implementing Partner]]),Table[[#This Row],[Programme Partner]]),"")</f>
        <v>UNHCR-NGOF</v>
      </c>
    </row>
    <row r="7893" spans="1:28" ht="16.5" customHeight="1">
      <c r="A7893" s="183"/>
      <c r="B7893" s="195" t="s">
        <v>5273</v>
      </c>
      <c r="C7893" s="198" t="s">
        <v>5184</v>
      </c>
      <c r="D7893" s="212" t="s">
        <v>5273</v>
      </c>
      <c r="E7893" s="269" t="s">
        <v>27</v>
      </c>
      <c r="F7893" s="195" t="s">
        <v>8012</v>
      </c>
      <c r="G7893" t="s">
        <v>8362</v>
      </c>
      <c r="H7893" s="195" t="str">
        <f>IFERROR(VLOOKUP(Table[[#This Row],[Activity Details of Assistance]],WHAT!E:F,2,FALSE),"")</f>
        <v># of door</v>
      </c>
      <c r="I7893" s="195"/>
      <c r="J7893">
        <v>4</v>
      </c>
      <c r="K7893" t="s">
        <v>8280</v>
      </c>
      <c r="L7893" s="306" t="s">
        <v>13</v>
      </c>
      <c r="M7893" t="s">
        <v>14</v>
      </c>
      <c r="N7893" t="s">
        <v>309</v>
      </c>
      <c r="O7893" t="s">
        <v>1606</v>
      </c>
      <c r="P7893" t="s">
        <v>6480</v>
      </c>
      <c r="Q7893" s="236">
        <v>44896</v>
      </c>
      <c r="R7893" s="236">
        <v>44896</v>
      </c>
      <c r="S7893" t="s">
        <v>8452</v>
      </c>
      <c r="T7893" s="196"/>
      <c r="U7893" s="196"/>
      <c r="V7893" s="196"/>
      <c r="W7893" s="196"/>
      <c r="X7893" s="222"/>
      <c r="Y7893" t="s">
        <v>8717</v>
      </c>
      <c r="Z7893">
        <v>1521483424</v>
      </c>
      <c r="AA7893" t="s">
        <v>8718</v>
      </c>
      <c r="AB7893" s="221" t="str">
        <f>_xlfn.IFNA(IF(Table[[#This Row],[Programme Partner]]&lt;&gt;Table[[#This Row],[Implementing Partner]],CONCATENATE(Table[[#This Row],[Programme Partner]],"-",Table[[#This Row],[Implementing Partner]]),Table[[#This Row],[Programme Partner]]),"")</f>
        <v>UNHCR-NGOF</v>
      </c>
    </row>
    <row r="7894" spans="1:28" ht="16.5" customHeight="1">
      <c r="A7894" s="183"/>
      <c r="B7894" s="195" t="s">
        <v>5273</v>
      </c>
      <c r="C7894" s="198" t="s">
        <v>5184</v>
      </c>
      <c r="D7894" s="212" t="s">
        <v>5273</v>
      </c>
      <c r="E7894" s="269" t="s">
        <v>27</v>
      </c>
      <c r="F7894" s="195" t="s">
        <v>8012</v>
      </c>
      <c r="G7894" t="s">
        <v>8354</v>
      </c>
      <c r="H7894" s="195" t="str">
        <f>IFERROR(VLOOKUP(Table[[#This Row],[Activity Details of Assistance]],WHAT!E:F,2,FALSE),"")</f>
        <v># of door</v>
      </c>
      <c r="I7894" s="195"/>
      <c r="J7894">
        <v>14</v>
      </c>
      <c r="K7894" t="s">
        <v>8280</v>
      </c>
      <c r="L7894" s="306" t="s">
        <v>13</v>
      </c>
      <c r="M7894" t="s">
        <v>14</v>
      </c>
      <c r="N7894" t="s">
        <v>309</v>
      </c>
      <c r="O7894" t="s">
        <v>1606</v>
      </c>
      <c r="P7894" t="s">
        <v>6480</v>
      </c>
      <c r="Q7894" s="236">
        <v>44896</v>
      </c>
      <c r="R7894" s="236">
        <v>44896</v>
      </c>
      <c r="S7894" t="s">
        <v>8452</v>
      </c>
      <c r="T7894" s="196"/>
      <c r="U7894" s="196"/>
      <c r="V7894" s="196"/>
      <c r="W7894" s="196"/>
      <c r="X7894" s="222"/>
      <c r="Y7894" t="s">
        <v>8717</v>
      </c>
      <c r="Z7894">
        <v>1521483424</v>
      </c>
      <c r="AA7894" t="s">
        <v>8718</v>
      </c>
      <c r="AB7894" s="221" t="str">
        <f>_xlfn.IFNA(IF(Table[[#This Row],[Programme Partner]]&lt;&gt;Table[[#This Row],[Implementing Partner]],CONCATENATE(Table[[#This Row],[Programme Partner]],"-",Table[[#This Row],[Implementing Partner]]),Table[[#This Row],[Programme Partner]]),"")</f>
        <v>UNHCR-NGOF</v>
      </c>
    </row>
    <row r="7895" spans="1:28" ht="16.5" customHeight="1">
      <c r="A7895" s="183"/>
      <c r="B7895" s="195" t="s">
        <v>5273</v>
      </c>
      <c r="C7895" s="198" t="s">
        <v>5184</v>
      </c>
      <c r="D7895" s="212" t="s">
        <v>5273</v>
      </c>
      <c r="E7895" s="269" t="s">
        <v>27</v>
      </c>
      <c r="F7895" s="195" t="s">
        <v>8012</v>
      </c>
      <c r="G7895" t="s">
        <v>8367</v>
      </c>
      <c r="H7895" s="195" t="str">
        <f>IFERROR(VLOOKUP(Table[[#This Row],[Activity Details of Assistance]],WHAT!E:F,2,FALSE),"")</f>
        <v># of door</v>
      </c>
      <c r="I7895" s="195"/>
      <c r="J7895">
        <v>10</v>
      </c>
      <c r="K7895" t="s">
        <v>8280</v>
      </c>
      <c r="L7895" s="306" t="s">
        <v>13</v>
      </c>
      <c r="M7895" t="s">
        <v>14</v>
      </c>
      <c r="N7895" t="s">
        <v>309</v>
      </c>
      <c r="O7895" t="s">
        <v>1606</v>
      </c>
      <c r="P7895" t="s">
        <v>6480</v>
      </c>
      <c r="Q7895" s="236">
        <v>44896</v>
      </c>
      <c r="R7895" s="236">
        <v>44896</v>
      </c>
      <c r="S7895" t="s">
        <v>8452</v>
      </c>
      <c r="T7895" s="196"/>
      <c r="U7895" s="196"/>
      <c r="V7895" s="196"/>
      <c r="W7895" s="196"/>
      <c r="X7895" s="222"/>
      <c r="Y7895" t="s">
        <v>8717</v>
      </c>
      <c r="Z7895">
        <v>1521483424</v>
      </c>
      <c r="AA7895" t="s">
        <v>8718</v>
      </c>
      <c r="AB7895" s="221" t="str">
        <f>_xlfn.IFNA(IF(Table[[#This Row],[Programme Partner]]&lt;&gt;Table[[#This Row],[Implementing Partner]],CONCATENATE(Table[[#This Row],[Programme Partner]],"-",Table[[#This Row],[Implementing Partner]]),Table[[#This Row],[Programme Partner]]),"")</f>
        <v>UNHCR-NGOF</v>
      </c>
    </row>
    <row r="7896" spans="1:28" ht="16.5" customHeight="1">
      <c r="A7896" s="183"/>
      <c r="B7896" s="195" t="s">
        <v>5273</v>
      </c>
      <c r="C7896" s="198" t="s">
        <v>5184</v>
      </c>
      <c r="D7896" s="212" t="s">
        <v>5273</v>
      </c>
      <c r="E7896" s="269" t="s">
        <v>27</v>
      </c>
      <c r="F7896" s="195" t="s">
        <v>8012</v>
      </c>
      <c r="G7896" t="s">
        <v>8586</v>
      </c>
      <c r="H7896" s="195" t="str">
        <f>IFERROR(VLOOKUP(Table[[#This Row],[Activity Details of Assistance]],WHAT!E:F,2,FALSE),"")</f>
        <v># of door</v>
      </c>
      <c r="I7896" s="195"/>
      <c r="J7896">
        <v>362</v>
      </c>
      <c r="K7896" t="s">
        <v>8280</v>
      </c>
      <c r="L7896" s="306" t="s">
        <v>13</v>
      </c>
      <c r="M7896" t="s">
        <v>14</v>
      </c>
      <c r="N7896" t="s">
        <v>309</v>
      </c>
      <c r="O7896" t="s">
        <v>1606</v>
      </c>
      <c r="P7896" t="s">
        <v>6480</v>
      </c>
      <c r="Q7896" s="236">
        <v>44896</v>
      </c>
      <c r="R7896" s="236">
        <v>44896</v>
      </c>
      <c r="S7896" t="s">
        <v>8452</v>
      </c>
      <c r="T7896" s="196"/>
      <c r="U7896" s="196"/>
      <c r="V7896" s="196"/>
      <c r="W7896" s="196"/>
      <c r="X7896" s="222"/>
      <c r="Y7896" t="s">
        <v>8717</v>
      </c>
      <c r="Z7896">
        <v>1521483424</v>
      </c>
      <c r="AA7896" t="s">
        <v>8718</v>
      </c>
      <c r="AB7896" s="221" t="str">
        <f>_xlfn.IFNA(IF(Table[[#This Row],[Programme Partner]]&lt;&gt;Table[[#This Row],[Implementing Partner]],CONCATENATE(Table[[#This Row],[Programme Partner]],"-",Table[[#This Row],[Implementing Partner]]),Table[[#This Row],[Programme Partner]]),"")</f>
        <v>UNHCR-NGOF</v>
      </c>
    </row>
    <row r="7897" spans="1:28" ht="16.5" customHeight="1">
      <c r="A7897" s="183"/>
      <c r="B7897" s="195" t="s">
        <v>5273</v>
      </c>
      <c r="C7897" s="198" t="s">
        <v>5184</v>
      </c>
      <c r="D7897" s="212" t="s">
        <v>5273</v>
      </c>
      <c r="E7897" s="269" t="s">
        <v>27</v>
      </c>
      <c r="F7897" s="195" t="s">
        <v>8012</v>
      </c>
      <c r="G7897" t="s">
        <v>8357</v>
      </c>
      <c r="H7897" s="195" t="str">
        <f>IFERROR(VLOOKUP(Table[[#This Row],[Activity Details of Assistance]],WHAT!E:F,2,FALSE),"")</f>
        <v># of door</v>
      </c>
      <c r="I7897" s="195"/>
      <c r="J7897">
        <v>230</v>
      </c>
      <c r="K7897" t="s">
        <v>8280</v>
      </c>
      <c r="L7897" s="306" t="s">
        <v>13</v>
      </c>
      <c r="M7897" t="s">
        <v>14</v>
      </c>
      <c r="N7897" t="s">
        <v>309</v>
      </c>
      <c r="O7897" t="s">
        <v>1606</v>
      </c>
      <c r="P7897" t="s">
        <v>6480</v>
      </c>
      <c r="Q7897" s="236">
        <v>44896</v>
      </c>
      <c r="R7897" s="236">
        <v>44896</v>
      </c>
      <c r="S7897" t="s">
        <v>8452</v>
      </c>
      <c r="T7897" s="196"/>
      <c r="U7897" s="196"/>
      <c r="V7897" s="196"/>
      <c r="W7897" s="196"/>
      <c r="X7897" s="222"/>
      <c r="Y7897" t="s">
        <v>8717</v>
      </c>
      <c r="Z7897">
        <v>1521483424</v>
      </c>
      <c r="AA7897" t="s">
        <v>8718</v>
      </c>
      <c r="AB7897" s="221" t="str">
        <f>_xlfn.IFNA(IF(Table[[#This Row],[Programme Partner]]&lt;&gt;Table[[#This Row],[Implementing Partner]],CONCATENATE(Table[[#This Row],[Programme Partner]],"-",Table[[#This Row],[Implementing Partner]]),Table[[#This Row],[Programme Partner]]),"")</f>
        <v>UNHCR-NGOF</v>
      </c>
    </row>
    <row r="7898" spans="1:28" ht="16.5" customHeight="1">
      <c r="A7898" s="183"/>
      <c r="B7898" s="195" t="s">
        <v>5273</v>
      </c>
      <c r="C7898" s="198" t="s">
        <v>5184</v>
      </c>
      <c r="D7898" s="212" t="s">
        <v>5273</v>
      </c>
      <c r="E7898" s="269" t="s">
        <v>27</v>
      </c>
      <c r="F7898" s="195" t="s">
        <v>8012</v>
      </c>
      <c r="G7898" t="s">
        <v>8019</v>
      </c>
      <c r="H7898" s="195" t="str">
        <f>IFERROR(VLOOKUP(Table[[#This Row],[Activity Details of Assistance]],WHAT!E:F,2,FALSE),"")</f>
        <v>N/A</v>
      </c>
      <c r="I7898" s="195"/>
      <c r="J7898">
        <v>2</v>
      </c>
      <c r="K7898" t="s">
        <v>8280</v>
      </c>
      <c r="L7898" s="306" t="s">
        <v>13</v>
      </c>
      <c r="M7898" t="s">
        <v>14</v>
      </c>
      <c r="N7898" t="s">
        <v>309</v>
      </c>
      <c r="O7898" t="s">
        <v>1606</v>
      </c>
      <c r="P7898" t="s">
        <v>6480</v>
      </c>
      <c r="Q7898" s="236">
        <v>44896</v>
      </c>
      <c r="R7898" s="236">
        <v>44896</v>
      </c>
      <c r="S7898" t="s">
        <v>8452</v>
      </c>
      <c r="T7898" s="196"/>
      <c r="U7898" s="196"/>
      <c r="V7898" s="196"/>
      <c r="W7898" s="196"/>
      <c r="X7898" s="222"/>
      <c r="Y7898" t="s">
        <v>8717</v>
      </c>
      <c r="Z7898">
        <v>1521483424</v>
      </c>
      <c r="AA7898" t="s">
        <v>8718</v>
      </c>
      <c r="AB7898" s="221" t="str">
        <f>_xlfn.IFNA(IF(Table[[#This Row],[Programme Partner]]&lt;&gt;Table[[#This Row],[Implementing Partner]],CONCATENATE(Table[[#This Row],[Programme Partner]],"-",Table[[#This Row],[Implementing Partner]]),Table[[#This Row],[Programme Partner]]),"")</f>
        <v>UNHCR-NGOF</v>
      </c>
    </row>
    <row r="7899" spans="1:28" ht="16.5" customHeight="1">
      <c r="A7899" s="183"/>
      <c r="B7899" s="195" t="s">
        <v>5273</v>
      </c>
      <c r="C7899" s="198" t="s">
        <v>5184</v>
      </c>
      <c r="D7899" s="212" t="s">
        <v>5273</v>
      </c>
      <c r="E7899" s="269" t="s">
        <v>27</v>
      </c>
      <c r="F7899" s="195" t="s">
        <v>8013</v>
      </c>
      <c r="G7899" t="s">
        <v>8313</v>
      </c>
      <c r="H7899" s="195" t="str">
        <f>IFERROR(VLOOKUP(Table[[#This Row],[Activity Details of Assistance]],WHAT!E:F,2,FALSE),"")</f>
        <v># of HP sessions at community level</v>
      </c>
      <c r="I7899" s="195"/>
      <c r="J7899">
        <v>137</v>
      </c>
      <c r="K7899" t="s">
        <v>8280</v>
      </c>
      <c r="L7899" s="306" t="s">
        <v>13</v>
      </c>
      <c r="M7899" t="s">
        <v>14</v>
      </c>
      <c r="N7899" t="s">
        <v>309</v>
      </c>
      <c r="O7899" t="s">
        <v>1606</v>
      </c>
      <c r="P7899" t="s">
        <v>6480</v>
      </c>
      <c r="Q7899" s="236">
        <v>44896</v>
      </c>
      <c r="R7899" s="236">
        <v>44896</v>
      </c>
      <c r="S7899" t="s">
        <v>8452</v>
      </c>
      <c r="T7899" s="196"/>
      <c r="U7899" s="196"/>
      <c r="V7899" s="196"/>
      <c r="W7899" s="196"/>
      <c r="X7899" s="222"/>
      <c r="Y7899" t="s">
        <v>8717</v>
      </c>
      <c r="Z7899">
        <v>1521483424</v>
      </c>
      <c r="AA7899" t="s">
        <v>8718</v>
      </c>
      <c r="AB7899" s="221" t="str">
        <f>_xlfn.IFNA(IF(Table[[#This Row],[Programme Partner]]&lt;&gt;Table[[#This Row],[Implementing Partner]],CONCATENATE(Table[[#This Row],[Programme Partner]],"-",Table[[#This Row],[Implementing Partner]]),Table[[#This Row],[Programme Partner]]),"")</f>
        <v>UNHCR-NGOF</v>
      </c>
    </row>
    <row r="7900" spans="1:28" ht="16.5" customHeight="1">
      <c r="A7900" s="183"/>
      <c r="B7900" s="195" t="s">
        <v>5273</v>
      </c>
      <c r="C7900" s="198" t="s">
        <v>5184</v>
      </c>
      <c r="D7900" s="212" t="s">
        <v>5273</v>
      </c>
      <c r="E7900" s="269" t="s">
        <v>27</v>
      </c>
      <c r="F7900" s="195" t="s">
        <v>8013</v>
      </c>
      <c r="G7900" t="s">
        <v>8314</v>
      </c>
      <c r="H7900" s="195" t="str">
        <f>IFERROR(VLOOKUP(Table[[#This Row],[Activity Details of Assistance]],WHAT!E:F,2,FALSE),"")</f>
        <v># of HP sessions at HH level</v>
      </c>
      <c r="I7900" s="195"/>
      <c r="J7900">
        <v>4079</v>
      </c>
      <c r="K7900" t="s">
        <v>8280</v>
      </c>
      <c r="L7900" s="306" t="s">
        <v>13</v>
      </c>
      <c r="M7900" t="s">
        <v>14</v>
      </c>
      <c r="N7900" t="s">
        <v>309</v>
      </c>
      <c r="O7900" t="s">
        <v>1606</v>
      </c>
      <c r="P7900" t="s">
        <v>6480</v>
      </c>
      <c r="Q7900" s="236">
        <v>44896</v>
      </c>
      <c r="R7900" s="236">
        <v>44896</v>
      </c>
      <c r="S7900" t="s">
        <v>8452</v>
      </c>
      <c r="T7900" s="196"/>
      <c r="U7900" s="196"/>
      <c r="V7900" s="196"/>
      <c r="W7900" s="196"/>
      <c r="X7900" s="222"/>
      <c r="Y7900" t="s">
        <v>8717</v>
      </c>
      <c r="Z7900">
        <v>1521483424</v>
      </c>
      <c r="AA7900" t="s">
        <v>8718</v>
      </c>
      <c r="AB7900" s="221" t="str">
        <f>_xlfn.IFNA(IF(Table[[#This Row],[Programme Partner]]&lt;&gt;Table[[#This Row],[Implementing Partner]],CONCATENATE(Table[[#This Row],[Programme Partner]],"-",Table[[#This Row],[Implementing Partner]]),Table[[#This Row],[Programme Partner]]),"")</f>
        <v>UNHCR-NGOF</v>
      </c>
    </row>
    <row r="7901" spans="1:28" ht="16.5" customHeight="1">
      <c r="A7901" s="183"/>
      <c r="B7901" s="195" t="s">
        <v>5273</v>
      </c>
      <c r="C7901" s="198" t="s">
        <v>5184</v>
      </c>
      <c r="D7901" s="212" t="s">
        <v>5273</v>
      </c>
      <c r="E7901" s="269" t="s">
        <v>27</v>
      </c>
      <c r="F7901" s="195" t="s">
        <v>8013</v>
      </c>
      <c r="G7901" t="s">
        <v>8374</v>
      </c>
      <c r="H7901" s="195" t="str">
        <f>IFERROR(VLOOKUP(Table[[#This Row],[Activity Details of Assistance]],WHAT!E:F,2,FALSE),"")</f>
        <v># of HP sessions at institution level</v>
      </c>
      <c r="I7901" s="195"/>
      <c r="J7901">
        <v>10</v>
      </c>
      <c r="K7901" t="s">
        <v>8280</v>
      </c>
      <c r="L7901" s="306" t="s">
        <v>13</v>
      </c>
      <c r="M7901" t="s">
        <v>14</v>
      </c>
      <c r="N7901" t="s">
        <v>309</v>
      </c>
      <c r="O7901" t="s">
        <v>1606</v>
      </c>
      <c r="P7901" t="s">
        <v>6480</v>
      </c>
      <c r="Q7901" s="236">
        <v>44896</v>
      </c>
      <c r="R7901" s="236">
        <v>44896</v>
      </c>
      <c r="S7901" t="s">
        <v>8452</v>
      </c>
      <c r="T7901" s="196"/>
      <c r="U7901" s="196"/>
      <c r="V7901" s="196"/>
      <c r="W7901" s="196"/>
      <c r="X7901" s="222"/>
      <c r="Y7901" t="s">
        <v>8717</v>
      </c>
      <c r="Z7901">
        <v>1521483424</v>
      </c>
      <c r="AA7901" t="s">
        <v>8718</v>
      </c>
      <c r="AB7901" s="221" t="str">
        <f>_xlfn.IFNA(IF(Table[[#This Row],[Programme Partner]]&lt;&gt;Table[[#This Row],[Implementing Partner]],CONCATENATE(Table[[#This Row],[Programme Partner]],"-",Table[[#This Row],[Implementing Partner]]),Table[[#This Row],[Programme Partner]]),"")</f>
        <v>UNHCR-NGOF</v>
      </c>
    </row>
    <row r="7902" spans="1:28" ht="16.5" customHeight="1">
      <c r="A7902" s="183"/>
      <c r="B7902" s="195" t="s">
        <v>5273</v>
      </c>
      <c r="C7902" s="198" t="s">
        <v>5184</v>
      </c>
      <c r="D7902" s="212" t="s">
        <v>5273</v>
      </c>
      <c r="E7902" s="269" t="s">
        <v>27</v>
      </c>
      <c r="F7902" s="195" t="s">
        <v>8013</v>
      </c>
      <c r="G7902" t="s">
        <v>8317</v>
      </c>
      <c r="H7902" s="195" t="str">
        <f>IFERROR(VLOOKUP(Table[[#This Row],[Activity Details of Assistance]],WHAT!E:F,2,FALSE),"")</f>
        <v># of estimated persons reached by mass-media campaign</v>
      </c>
      <c r="I7902" s="195"/>
      <c r="J7902">
        <v>10</v>
      </c>
      <c r="K7902" t="s">
        <v>8280</v>
      </c>
      <c r="L7902" s="306" t="s">
        <v>13</v>
      </c>
      <c r="M7902" t="s">
        <v>14</v>
      </c>
      <c r="N7902" t="s">
        <v>309</v>
      </c>
      <c r="O7902" t="s">
        <v>1606</v>
      </c>
      <c r="P7902" t="s">
        <v>6480</v>
      </c>
      <c r="Q7902" s="236">
        <v>44896</v>
      </c>
      <c r="R7902" s="236">
        <v>44896</v>
      </c>
      <c r="S7902" t="s">
        <v>8452</v>
      </c>
      <c r="T7902" s="196"/>
      <c r="U7902" s="196"/>
      <c r="V7902" s="196"/>
      <c r="W7902" s="196"/>
      <c r="X7902" s="222"/>
      <c r="Y7902" t="s">
        <v>8717</v>
      </c>
      <c r="Z7902">
        <v>1521483424</v>
      </c>
      <c r="AA7902" t="s">
        <v>8718</v>
      </c>
      <c r="AB7902" s="221" t="str">
        <f>_xlfn.IFNA(IF(Table[[#This Row],[Programme Partner]]&lt;&gt;Table[[#This Row],[Implementing Partner]],CONCATENATE(Table[[#This Row],[Programme Partner]],"-",Table[[#This Row],[Implementing Partner]]),Table[[#This Row],[Programme Partner]]),"")</f>
        <v>UNHCR-NGOF</v>
      </c>
    </row>
    <row r="7903" spans="1:28" ht="16.5" customHeight="1">
      <c r="A7903" s="183"/>
      <c r="B7903" s="195" t="s">
        <v>5273</v>
      </c>
      <c r="C7903" s="198" t="s">
        <v>5184</v>
      </c>
      <c r="D7903" s="212" t="s">
        <v>5273</v>
      </c>
      <c r="E7903" s="269" t="s">
        <v>27</v>
      </c>
      <c r="F7903" s="195" t="s">
        <v>8013</v>
      </c>
      <c r="G7903" t="s">
        <v>8316</v>
      </c>
      <c r="H7903" s="195" t="str">
        <f>IFERROR(VLOOKUP(Table[[#This Row],[Activity Details of Assistance]],WHAT!E:F,2,FALSE),"")</f>
        <v># of household</v>
      </c>
      <c r="I7903" s="195"/>
      <c r="J7903">
        <v>158</v>
      </c>
      <c r="K7903" t="s">
        <v>8280</v>
      </c>
      <c r="L7903" s="306" t="s">
        <v>13</v>
      </c>
      <c r="M7903" t="s">
        <v>14</v>
      </c>
      <c r="N7903" t="s">
        <v>309</v>
      </c>
      <c r="O7903" t="s">
        <v>1606</v>
      </c>
      <c r="P7903" t="s">
        <v>6480</v>
      </c>
      <c r="Q7903" s="236">
        <v>44896</v>
      </c>
      <c r="R7903" s="236">
        <v>44896</v>
      </c>
      <c r="S7903" t="s">
        <v>8452</v>
      </c>
      <c r="T7903" s="196"/>
      <c r="U7903" s="196"/>
      <c r="V7903" s="196"/>
      <c r="W7903" s="196"/>
      <c r="X7903" s="222"/>
      <c r="Y7903" t="s">
        <v>8717</v>
      </c>
      <c r="Z7903">
        <v>1521483424</v>
      </c>
      <c r="AA7903" t="s">
        <v>8718</v>
      </c>
      <c r="AB7903" s="221" t="str">
        <f>_xlfn.IFNA(IF(Table[[#This Row],[Programme Partner]]&lt;&gt;Table[[#This Row],[Implementing Partner]],CONCATENATE(Table[[#This Row],[Programme Partner]],"-",Table[[#This Row],[Implementing Partner]]),Table[[#This Row],[Programme Partner]]),"")</f>
        <v>UNHCR-NGOF</v>
      </c>
    </row>
    <row r="7904" spans="1:28" ht="16.5" customHeight="1">
      <c r="A7904" s="183"/>
      <c r="B7904" s="195" t="s">
        <v>5273</v>
      </c>
      <c r="C7904" s="198" t="s">
        <v>5184</v>
      </c>
      <c r="D7904" s="212" t="s">
        <v>5273</v>
      </c>
      <c r="E7904" s="269" t="s">
        <v>27</v>
      </c>
      <c r="F7904" s="195" t="s">
        <v>8013</v>
      </c>
      <c r="G7904" t="s">
        <v>8442</v>
      </c>
      <c r="H7904" s="195" t="str">
        <f>IFERROR(VLOOKUP(Table[[#This Row],[Activity Details of Assistance]],WHAT!E:F,2,FALSE),"")</f>
        <v># of facilities</v>
      </c>
      <c r="I7904" s="195"/>
      <c r="J7904">
        <v>171</v>
      </c>
      <c r="K7904" t="s">
        <v>8280</v>
      </c>
      <c r="L7904" s="306" t="s">
        <v>13</v>
      </c>
      <c r="M7904" t="s">
        <v>14</v>
      </c>
      <c r="N7904" t="s">
        <v>309</v>
      </c>
      <c r="O7904" t="s">
        <v>1606</v>
      </c>
      <c r="P7904" t="s">
        <v>6480</v>
      </c>
      <c r="Q7904" s="236">
        <v>44896</v>
      </c>
      <c r="R7904" s="236">
        <v>44896</v>
      </c>
      <c r="S7904" t="s">
        <v>8452</v>
      </c>
      <c r="T7904" s="196"/>
      <c r="U7904" s="196"/>
      <c r="V7904" s="196"/>
      <c r="W7904" s="196"/>
      <c r="X7904" s="222"/>
      <c r="Y7904" t="s">
        <v>8717</v>
      </c>
      <c r="Z7904">
        <v>1521483424</v>
      </c>
      <c r="AA7904" t="s">
        <v>8718</v>
      </c>
      <c r="AB7904" s="221" t="str">
        <f>_xlfn.IFNA(IF(Table[[#This Row],[Programme Partner]]&lt;&gt;Table[[#This Row],[Implementing Partner]],CONCATENATE(Table[[#This Row],[Programme Partner]],"-",Table[[#This Row],[Implementing Partner]]),Table[[#This Row],[Programme Partner]]),"")</f>
        <v>UNHCR-NGOF</v>
      </c>
    </row>
    <row r="7905" spans="1:28" ht="16.5" customHeight="1">
      <c r="A7905" s="183"/>
      <c r="B7905" s="195" t="s">
        <v>5273</v>
      </c>
      <c r="C7905" s="198" t="s">
        <v>5184</v>
      </c>
      <c r="D7905" s="212" t="s">
        <v>5273</v>
      </c>
      <c r="E7905" s="269" t="s">
        <v>27</v>
      </c>
      <c r="F7905" s="195" t="s">
        <v>8014</v>
      </c>
      <c r="G7905" t="s">
        <v>8358</v>
      </c>
      <c r="H7905" s="195" t="str">
        <f>IFERROR(VLOOKUP(Table[[#This Row],[Activity Details of Assistance]],WHAT!E:F,2,FALSE),"")</f>
        <v># of campaign per camp </v>
      </c>
      <c r="I7905" s="195"/>
      <c r="J7905">
        <v>5</v>
      </c>
      <c r="K7905" t="s">
        <v>8280</v>
      </c>
      <c r="L7905" s="306" t="s">
        <v>13</v>
      </c>
      <c r="M7905" t="s">
        <v>14</v>
      </c>
      <c r="N7905" t="s">
        <v>309</v>
      </c>
      <c r="O7905" t="s">
        <v>1606</v>
      </c>
      <c r="P7905" t="s">
        <v>6480</v>
      </c>
      <c r="Q7905" s="236">
        <v>44896</v>
      </c>
      <c r="R7905" s="236">
        <v>44896</v>
      </c>
      <c r="S7905" t="s">
        <v>8452</v>
      </c>
      <c r="T7905" s="196"/>
      <c r="U7905" s="196"/>
      <c r="V7905" s="196"/>
      <c r="W7905" s="196"/>
      <c r="X7905" s="222"/>
      <c r="Y7905" t="s">
        <v>8717</v>
      </c>
      <c r="Z7905">
        <v>1521483424</v>
      </c>
      <c r="AA7905" t="s">
        <v>8718</v>
      </c>
      <c r="AB7905" s="221" t="str">
        <f>_xlfn.IFNA(IF(Table[[#This Row],[Programme Partner]]&lt;&gt;Table[[#This Row],[Implementing Partner]],CONCATENATE(Table[[#This Row],[Programme Partner]],"-",Table[[#This Row],[Implementing Partner]]),Table[[#This Row],[Programme Partner]]),"")</f>
        <v>UNHCR-NGOF</v>
      </c>
    </row>
    <row r="7906" spans="1:28" ht="16.5" customHeight="1">
      <c r="A7906" s="183"/>
      <c r="B7906" s="195" t="s">
        <v>5273</v>
      </c>
      <c r="C7906" s="198" t="s">
        <v>5184</v>
      </c>
      <c r="D7906" s="212" t="s">
        <v>5273</v>
      </c>
      <c r="E7906" s="269" t="s">
        <v>27</v>
      </c>
      <c r="F7906" s="195" t="s">
        <v>8014</v>
      </c>
      <c r="G7906" s="103" t="s">
        <v>8361</v>
      </c>
      <c r="H7906" s="195" t="str">
        <f>IFERROR(VLOOKUP(Table[[#This Row],[Activity Details of Assistance]],WHAT!E:F,2,FALSE),"")</f>
        <v># of plant</v>
      </c>
      <c r="I7906" s="195"/>
      <c r="J7906">
        <v>2</v>
      </c>
      <c r="K7906" t="s">
        <v>8280</v>
      </c>
      <c r="L7906" s="306" t="s">
        <v>13</v>
      </c>
      <c r="M7906" t="s">
        <v>14</v>
      </c>
      <c r="N7906" t="s">
        <v>309</v>
      </c>
      <c r="O7906" t="s">
        <v>1606</v>
      </c>
      <c r="P7906" t="s">
        <v>6480</v>
      </c>
      <c r="Q7906" s="236">
        <v>44896</v>
      </c>
      <c r="R7906" s="236">
        <v>44896</v>
      </c>
      <c r="S7906" t="s">
        <v>8452</v>
      </c>
      <c r="T7906" s="196"/>
      <c r="U7906" s="196"/>
      <c r="V7906" s="196"/>
      <c r="W7906" s="196"/>
      <c r="X7906" s="222"/>
      <c r="Y7906" t="s">
        <v>8717</v>
      </c>
      <c r="Z7906">
        <v>1521483424</v>
      </c>
      <c r="AA7906" t="s">
        <v>8718</v>
      </c>
      <c r="AB7906" s="221" t="str">
        <f>_xlfn.IFNA(IF(Table[[#This Row],[Programme Partner]]&lt;&gt;Table[[#This Row],[Implementing Partner]],CONCATENATE(Table[[#This Row],[Programme Partner]],"-",Table[[#This Row],[Implementing Partner]]),Table[[#This Row],[Programme Partner]]),"")</f>
        <v>UNHCR-NGOF</v>
      </c>
    </row>
    <row r="7907" spans="1:28" ht="16.5" customHeight="1">
      <c r="A7907" s="183"/>
      <c r="B7907" s="195" t="s">
        <v>5273</v>
      </c>
      <c r="C7907" s="198" t="s">
        <v>5184</v>
      </c>
      <c r="D7907" s="212" t="s">
        <v>5273</v>
      </c>
      <c r="E7907" s="269" t="s">
        <v>27</v>
      </c>
      <c r="F7907" s="195" t="s">
        <v>8011</v>
      </c>
      <c r="G7907" t="s">
        <v>8355</v>
      </c>
      <c r="H7907" s="195" t="str">
        <f>IFERROR(VLOOKUP(Table[[#This Row],[Activity Details of Assistance]],WHAT!E:F,2,FALSE),"")</f>
        <v># of water network</v>
      </c>
      <c r="I7907" s="195"/>
      <c r="J7907">
        <v>4</v>
      </c>
      <c r="K7907" t="s">
        <v>8280</v>
      </c>
      <c r="L7907" s="306" t="s">
        <v>13</v>
      </c>
      <c r="M7907" t="s">
        <v>14</v>
      </c>
      <c r="N7907" t="s">
        <v>307</v>
      </c>
      <c r="O7907" t="s">
        <v>1599</v>
      </c>
      <c r="P7907" t="s">
        <v>4723</v>
      </c>
      <c r="Q7907" s="236">
        <v>44896</v>
      </c>
      <c r="R7907" s="236">
        <v>44896</v>
      </c>
      <c r="S7907" t="s">
        <v>8452</v>
      </c>
      <c r="T7907" s="196"/>
      <c r="U7907" s="196"/>
      <c r="V7907" s="196"/>
      <c r="W7907" s="196"/>
      <c r="X7907" s="222"/>
      <c r="Y7907" t="s">
        <v>8717</v>
      </c>
      <c r="Z7907">
        <v>1521483424</v>
      </c>
      <c r="AA7907" t="s">
        <v>8718</v>
      </c>
      <c r="AB7907" s="221" t="str">
        <f>_xlfn.IFNA(IF(Table[[#This Row],[Programme Partner]]&lt;&gt;Table[[#This Row],[Implementing Partner]],CONCATENATE(Table[[#This Row],[Programme Partner]],"-",Table[[#This Row],[Implementing Partner]]),Table[[#This Row],[Programme Partner]]),"")</f>
        <v>UNHCR-NGOF</v>
      </c>
    </row>
    <row r="7908" spans="1:28" ht="16.5" customHeight="1">
      <c r="A7908" s="183"/>
      <c r="B7908" s="195" t="s">
        <v>5273</v>
      </c>
      <c r="C7908" s="198" t="s">
        <v>5184</v>
      </c>
      <c r="D7908" s="212" t="s">
        <v>5273</v>
      </c>
      <c r="E7908" s="269" t="s">
        <v>27</v>
      </c>
      <c r="F7908" s="195" t="s">
        <v>8012</v>
      </c>
      <c r="G7908" t="s">
        <v>8365</v>
      </c>
      <c r="H7908" s="195" t="str">
        <f>IFERROR(VLOOKUP(Table[[#This Row],[Activity Details of Assistance]],WHAT!E:F,2,FALSE),"")</f>
        <v># of door</v>
      </c>
      <c r="I7908" s="195"/>
      <c r="J7908">
        <v>5</v>
      </c>
      <c r="K7908" t="s">
        <v>8280</v>
      </c>
      <c r="L7908" s="306" t="s">
        <v>13</v>
      </c>
      <c r="M7908" t="s">
        <v>14</v>
      </c>
      <c r="N7908" t="s">
        <v>307</v>
      </c>
      <c r="O7908" t="s">
        <v>1599</v>
      </c>
      <c r="P7908" t="s">
        <v>4723</v>
      </c>
      <c r="Q7908" s="236">
        <v>44896</v>
      </c>
      <c r="R7908" s="236">
        <v>44896</v>
      </c>
      <c r="S7908" t="s">
        <v>8452</v>
      </c>
      <c r="T7908" s="196"/>
      <c r="U7908" s="196"/>
      <c r="V7908" s="196"/>
      <c r="W7908" s="196"/>
      <c r="X7908" s="222"/>
      <c r="Y7908" t="s">
        <v>8717</v>
      </c>
      <c r="Z7908">
        <v>1521483424</v>
      </c>
      <c r="AA7908" t="s">
        <v>8718</v>
      </c>
      <c r="AB7908" s="221" t="str">
        <f>_xlfn.IFNA(IF(Table[[#This Row],[Programme Partner]]&lt;&gt;Table[[#This Row],[Implementing Partner]],CONCATENATE(Table[[#This Row],[Programme Partner]],"-",Table[[#This Row],[Implementing Partner]]),Table[[#This Row],[Programme Partner]]),"")</f>
        <v>UNHCR-NGOF</v>
      </c>
    </row>
    <row r="7909" spans="1:28" ht="16.5" customHeight="1">
      <c r="A7909" s="183"/>
      <c r="B7909" s="195" t="s">
        <v>5273</v>
      </c>
      <c r="C7909" s="198" t="s">
        <v>5184</v>
      </c>
      <c r="D7909" s="212" t="s">
        <v>5273</v>
      </c>
      <c r="E7909" s="269" t="s">
        <v>27</v>
      </c>
      <c r="F7909" s="195" t="s">
        <v>8012</v>
      </c>
      <c r="G7909" t="s">
        <v>8585</v>
      </c>
      <c r="H7909" s="195" t="str">
        <f>IFERROR(VLOOKUP(Table[[#This Row],[Activity Details of Assistance]],WHAT!E:F,2,FALSE),"")</f>
        <v xml:space="preserve"># of door </v>
      </c>
      <c r="I7909" s="195"/>
      <c r="J7909">
        <v>175</v>
      </c>
      <c r="K7909" t="s">
        <v>8280</v>
      </c>
      <c r="L7909" s="306" t="s">
        <v>13</v>
      </c>
      <c r="M7909" t="s">
        <v>14</v>
      </c>
      <c r="N7909" t="s">
        <v>307</v>
      </c>
      <c r="O7909" t="s">
        <v>1599</v>
      </c>
      <c r="P7909" t="s">
        <v>4723</v>
      </c>
      <c r="Q7909" s="236">
        <v>44896</v>
      </c>
      <c r="R7909" s="236">
        <v>44896</v>
      </c>
      <c r="S7909" t="s">
        <v>8452</v>
      </c>
      <c r="T7909" s="196"/>
      <c r="U7909" s="196"/>
      <c r="V7909" s="196"/>
      <c r="W7909" s="196"/>
      <c r="X7909" s="222"/>
      <c r="Y7909" t="s">
        <v>8717</v>
      </c>
      <c r="Z7909">
        <v>1521483424</v>
      </c>
      <c r="AA7909" t="s">
        <v>8718</v>
      </c>
      <c r="AB7909" s="221" t="str">
        <f>_xlfn.IFNA(IF(Table[[#This Row],[Programme Partner]]&lt;&gt;Table[[#This Row],[Implementing Partner]],CONCATENATE(Table[[#This Row],[Programme Partner]],"-",Table[[#This Row],[Implementing Partner]]),Table[[#This Row],[Programme Partner]]),"")</f>
        <v>UNHCR-NGOF</v>
      </c>
    </row>
    <row r="7910" spans="1:28" ht="16.5" customHeight="1">
      <c r="A7910" s="183"/>
      <c r="B7910" s="195" t="s">
        <v>5273</v>
      </c>
      <c r="C7910" s="198" t="s">
        <v>5184</v>
      </c>
      <c r="D7910" s="212" t="s">
        <v>5273</v>
      </c>
      <c r="E7910" s="269" t="s">
        <v>27</v>
      </c>
      <c r="F7910" s="195" t="s">
        <v>8012</v>
      </c>
      <c r="G7910" t="s">
        <v>8359</v>
      </c>
      <c r="H7910" s="195" t="str">
        <f>IFERROR(VLOOKUP(Table[[#This Row],[Activity Details of Assistance]],WHAT!E:F,2,FALSE),"")</f>
        <v># of FSM Site</v>
      </c>
      <c r="I7910" s="195"/>
      <c r="J7910">
        <v>3</v>
      </c>
      <c r="K7910" t="s">
        <v>8280</v>
      </c>
      <c r="L7910" s="306" t="s">
        <v>13</v>
      </c>
      <c r="M7910" t="s">
        <v>14</v>
      </c>
      <c r="N7910" t="s">
        <v>307</v>
      </c>
      <c r="O7910" t="s">
        <v>1599</v>
      </c>
      <c r="P7910" t="s">
        <v>4723</v>
      </c>
      <c r="Q7910" s="236">
        <v>44896</v>
      </c>
      <c r="R7910" s="236">
        <v>44896</v>
      </c>
      <c r="S7910" t="s">
        <v>8452</v>
      </c>
      <c r="T7910" s="196"/>
      <c r="U7910" s="196"/>
      <c r="V7910" s="196"/>
      <c r="W7910" s="196"/>
      <c r="X7910" s="222"/>
      <c r="Y7910" t="s">
        <v>8717</v>
      </c>
      <c r="Z7910">
        <v>1521483424</v>
      </c>
      <c r="AA7910" t="s">
        <v>8718</v>
      </c>
      <c r="AB7910" s="221" t="str">
        <f>_xlfn.IFNA(IF(Table[[#This Row],[Programme Partner]]&lt;&gt;Table[[#This Row],[Implementing Partner]],CONCATENATE(Table[[#This Row],[Programme Partner]],"-",Table[[#This Row],[Implementing Partner]]),Table[[#This Row],[Programme Partner]]),"")</f>
        <v>UNHCR-NGOF</v>
      </c>
    </row>
    <row r="7911" spans="1:28" ht="16.5" customHeight="1">
      <c r="A7911" s="183"/>
      <c r="B7911" s="195" t="s">
        <v>5273</v>
      </c>
      <c r="C7911" s="198" t="s">
        <v>5184</v>
      </c>
      <c r="D7911" s="212" t="s">
        <v>5273</v>
      </c>
      <c r="E7911" s="269" t="s">
        <v>27</v>
      </c>
      <c r="F7911" s="195" t="s">
        <v>8012</v>
      </c>
      <c r="G7911" t="s">
        <v>8356</v>
      </c>
      <c r="H7911" s="195" t="str">
        <f>IFERROR(VLOOKUP(Table[[#This Row],[Activity Details of Assistance]],WHAT!E:F,2,FALSE),"")</f>
        <v># of FSM Site</v>
      </c>
      <c r="I7911" s="195"/>
      <c r="J7911">
        <v>1</v>
      </c>
      <c r="K7911" t="s">
        <v>8280</v>
      </c>
      <c r="L7911" s="306" t="s">
        <v>13</v>
      </c>
      <c r="M7911" t="s">
        <v>14</v>
      </c>
      <c r="N7911" t="s">
        <v>307</v>
      </c>
      <c r="O7911" t="s">
        <v>1599</v>
      </c>
      <c r="P7911" t="s">
        <v>4723</v>
      </c>
      <c r="Q7911" s="236">
        <v>44896</v>
      </c>
      <c r="R7911" s="236">
        <v>44896</v>
      </c>
      <c r="S7911" t="s">
        <v>8452</v>
      </c>
      <c r="T7911" s="196"/>
      <c r="U7911" s="196"/>
      <c r="V7911" s="196"/>
      <c r="W7911" s="196"/>
      <c r="X7911" s="222"/>
      <c r="Y7911" t="s">
        <v>8717</v>
      </c>
      <c r="Z7911">
        <v>1521483424</v>
      </c>
      <c r="AA7911" t="s">
        <v>8718</v>
      </c>
      <c r="AB7911" s="221" t="str">
        <f>_xlfn.IFNA(IF(Table[[#This Row],[Programme Partner]]&lt;&gt;Table[[#This Row],[Implementing Partner]],CONCATENATE(Table[[#This Row],[Programme Partner]],"-",Table[[#This Row],[Implementing Partner]]),Table[[#This Row],[Programme Partner]]),"")</f>
        <v>UNHCR-NGOF</v>
      </c>
    </row>
    <row r="7912" spans="1:28" ht="16.5" customHeight="1">
      <c r="A7912" s="183"/>
      <c r="B7912" s="195" t="s">
        <v>5273</v>
      </c>
      <c r="C7912" s="198" t="s">
        <v>5184</v>
      </c>
      <c r="D7912" s="212" t="s">
        <v>5273</v>
      </c>
      <c r="E7912" s="269" t="s">
        <v>27</v>
      </c>
      <c r="F7912" s="195" t="s">
        <v>8012</v>
      </c>
      <c r="G7912" t="s">
        <v>8362</v>
      </c>
      <c r="H7912" s="195" t="str">
        <f>IFERROR(VLOOKUP(Table[[#This Row],[Activity Details of Assistance]],WHAT!E:F,2,FALSE),"")</f>
        <v># of door</v>
      </c>
      <c r="I7912" s="195"/>
      <c r="J7912">
        <v>5</v>
      </c>
      <c r="K7912" t="s">
        <v>8280</v>
      </c>
      <c r="L7912" s="306" t="s">
        <v>13</v>
      </c>
      <c r="M7912" t="s">
        <v>14</v>
      </c>
      <c r="N7912" t="s">
        <v>307</v>
      </c>
      <c r="O7912" t="s">
        <v>1599</v>
      </c>
      <c r="P7912" t="s">
        <v>4723</v>
      </c>
      <c r="Q7912" s="236">
        <v>44896</v>
      </c>
      <c r="R7912" s="236">
        <v>44896</v>
      </c>
      <c r="S7912" t="s">
        <v>8452</v>
      </c>
      <c r="T7912" s="196"/>
      <c r="U7912" s="196"/>
      <c r="V7912" s="196"/>
      <c r="W7912" s="196"/>
      <c r="X7912" s="222"/>
      <c r="Y7912" t="s">
        <v>8717</v>
      </c>
      <c r="Z7912">
        <v>1521483424</v>
      </c>
      <c r="AA7912" t="s">
        <v>8718</v>
      </c>
      <c r="AB7912" s="221" t="str">
        <f>_xlfn.IFNA(IF(Table[[#This Row],[Programme Partner]]&lt;&gt;Table[[#This Row],[Implementing Partner]],CONCATENATE(Table[[#This Row],[Programme Partner]],"-",Table[[#This Row],[Implementing Partner]]),Table[[#This Row],[Programme Partner]]),"")</f>
        <v>UNHCR-NGOF</v>
      </c>
    </row>
    <row r="7913" spans="1:28" ht="16.5" customHeight="1">
      <c r="A7913" s="183"/>
      <c r="B7913" s="195" t="s">
        <v>5273</v>
      </c>
      <c r="C7913" s="198" t="s">
        <v>5184</v>
      </c>
      <c r="D7913" s="212" t="s">
        <v>5273</v>
      </c>
      <c r="E7913" s="269" t="s">
        <v>27</v>
      </c>
      <c r="F7913" s="195" t="s">
        <v>8012</v>
      </c>
      <c r="G7913" t="s">
        <v>8354</v>
      </c>
      <c r="H7913" s="195" t="str">
        <f>IFERROR(VLOOKUP(Table[[#This Row],[Activity Details of Assistance]],WHAT!E:F,2,FALSE),"")</f>
        <v># of door</v>
      </c>
      <c r="I7913" s="195"/>
      <c r="J7913">
        <v>2</v>
      </c>
      <c r="K7913" t="s">
        <v>8280</v>
      </c>
      <c r="L7913" s="306" t="s">
        <v>13</v>
      </c>
      <c r="M7913" t="s">
        <v>14</v>
      </c>
      <c r="N7913" t="s">
        <v>307</v>
      </c>
      <c r="O7913" t="s">
        <v>1599</v>
      </c>
      <c r="P7913" t="s">
        <v>4723</v>
      </c>
      <c r="Q7913" s="236">
        <v>44896</v>
      </c>
      <c r="R7913" s="236">
        <v>44896</v>
      </c>
      <c r="S7913" t="s">
        <v>8452</v>
      </c>
      <c r="T7913" s="196"/>
      <c r="U7913" s="196"/>
      <c r="V7913" s="196"/>
      <c r="W7913" s="196"/>
      <c r="X7913" s="222"/>
      <c r="Y7913" t="s">
        <v>8717</v>
      </c>
      <c r="Z7913">
        <v>1521483424</v>
      </c>
      <c r="AA7913" t="s">
        <v>8718</v>
      </c>
      <c r="AB7913" s="221" t="str">
        <f>_xlfn.IFNA(IF(Table[[#This Row],[Programme Partner]]&lt;&gt;Table[[#This Row],[Implementing Partner]],CONCATENATE(Table[[#This Row],[Programme Partner]],"-",Table[[#This Row],[Implementing Partner]]),Table[[#This Row],[Programme Partner]]),"")</f>
        <v>UNHCR-NGOF</v>
      </c>
    </row>
    <row r="7914" spans="1:28" ht="16.5" customHeight="1">
      <c r="A7914" s="183"/>
      <c r="B7914" s="195" t="s">
        <v>5273</v>
      </c>
      <c r="C7914" s="198" t="s">
        <v>5184</v>
      </c>
      <c r="D7914" s="212" t="s">
        <v>5273</v>
      </c>
      <c r="E7914" s="269" t="s">
        <v>27</v>
      </c>
      <c r="F7914" s="195" t="s">
        <v>8012</v>
      </c>
      <c r="G7914" t="s">
        <v>8586</v>
      </c>
      <c r="H7914" s="195" t="str">
        <f>IFERROR(VLOOKUP(Table[[#This Row],[Activity Details of Assistance]],WHAT!E:F,2,FALSE),"")</f>
        <v># of door</v>
      </c>
      <c r="I7914" s="195"/>
      <c r="J7914">
        <v>485</v>
      </c>
      <c r="K7914" t="s">
        <v>8280</v>
      </c>
      <c r="L7914" s="306" t="s">
        <v>13</v>
      </c>
      <c r="M7914" t="s">
        <v>14</v>
      </c>
      <c r="N7914" t="s">
        <v>307</v>
      </c>
      <c r="O7914" t="s">
        <v>1599</v>
      </c>
      <c r="P7914" t="s">
        <v>4723</v>
      </c>
      <c r="Q7914" s="236">
        <v>44896</v>
      </c>
      <c r="R7914" s="236">
        <v>44896</v>
      </c>
      <c r="S7914" t="s">
        <v>8452</v>
      </c>
      <c r="T7914" s="196"/>
      <c r="U7914" s="196"/>
      <c r="V7914" s="196"/>
      <c r="W7914" s="196"/>
      <c r="X7914" s="222"/>
      <c r="Y7914" t="s">
        <v>8717</v>
      </c>
      <c r="Z7914">
        <v>1521483424</v>
      </c>
      <c r="AA7914" t="s">
        <v>8718</v>
      </c>
      <c r="AB7914" s="221" t="str">
        <f>_xlfn.IFNA(IF(Table[[#This Row],[Programme Partner]]&lt;&gt;Table[[#This Row],[Implementing Partner]],CONCATENATE(Table[[#This Row],[Programme Partner]],"-",Table[[#This Row],[Implementing Partner]]),Table[[#This Row],[Programme Partner]]),"")</f>
        <v>UNHCR-NGOF</v>
      </c>
    </row>
    <row r="7915" spans="1:28" ht="16.5" customHeight="1">
      <c r="A7915" s="183"/>
      <c r="B7915" s="195" t="s">
        <v>5273</v>
      </c>
      <c r="C7915" s="198" t="s">
        <v>5184</v>
      </c>
      <c r="D7915" s="212" t="s">
        <v>5273</v>
      </c>
      <c r="E7915" s="269" t="s">
        <v>27</v>
      </c>
      <c r="F7915" s="195" t="s">
        <v>8012</v>
      </c>
      <c r="G7915" t="s">
        <v>8357</v>
      </c>
      <c r="H7915" s="195" t="str">
        <f>IFERROR(VLOOKUP(Table[[#This Row],[Activity Details of Assistance]],WHAT!E:F,2,FALSE),"")</f>
        <v># of door</v>
      </c>
      <c r="I7915" s="195"/>
      <c r="J7915">
        <v>392</v>
      </c>
      <c r="K7915" t="s">
        <v>8280</v>
      </c>
      <c r="L7915" s="306" t="s">
        <v>13</v>
      </c>
      <c r="M7915" t="s">
        <v>14</v>
      </c>
      <c r="N7915" t="s">
        <v>307</v>
      </c>
      <c r="O7915" t="s">
        <v>1599</v>
      </c>
      <c r="P7915" t="s">
        <v>4723</v>
      </c>
      <c r="Q7915" s="236">
        <v>44896</v>
      </c>
      <c r="R7915" s="236">
        <v>44896</v>
      </c>
      <c r="S7915" t="s">
        <v>8452</v>
      </c>
      <c r="T7915" s="196"/>
      <c r="U7915" s="196"/>
      <c r="V7915" s="196"/>
      <c r="W7915" s="196"/>
      <c r="X7915" s="222"/>
      <c r="Y7915" t="s">
        <v>8717</v>
      </c>
      <c r="Z7915">
        <v>1521483424</v>
      </c>
      <c r="AA7915" t="s">
        <v>8718</v>
      </c>
      <c r="AB7915" s="221" t="str">
        <f>_xlfn.IFNA(IF(Table[[#This Row],[Programme Partner]]&lt;&gt;Table[[#This Row],[Implementing Partner]],CONCATENATE(Table[[#This Row],[Programme Partner]],"-",Table[[#This Row],[Implementing Partner]]),Table[[#This Row],[Programme Partner]]),"")</f>
        <v>UNHCR-NGOF</v>
      </c>
    </row>
    <row r="7916" spans="1:28" ht="16.5" customHeight="1">
      <c r="A7916" s="183"/>
      <c r="B7916" s="195" t="s">
        <v>5273</v>
      </c>
      <c r="C7916" s="198" t="s">
        <v>5184</v>
      </c>
      <c r="D7916" s="212" t="s">
        <v>5273</v>
      </c>
      <c r="E7916" s="269" t="s">
        <v>27</v>
      </c>
      <c r="F7916" s="195" t="s">
        <v>8012</v>
      </c>
      <c r="G7916" t="s">
        <v>8019</v>
      </c>
      <c r="H7916" s="195" t="str">
        <f>IFERROR(VLOOKUP(Table[[#This Row],[Activity Details of Assistance]],WHAT!E:F,2,FALSE),"")</f>
        <v>N/A</v>
      </c>
      <c r="I7916" s="195"/>
      <c r="J7916">
        <v>2</v>
      </c>
      <c r="K7916" t="s">
        <v>8280</v>
      </c>
      <c r="L7916" s="306" t="s">
        <v>13</v>
      </c>
      <c r="M7916" t="s">
        <v>14</v>
      </c>
      <c r="N7916" t="s">
        <v>307</v>
      </c>
      <c r="O7916" t="s">
        <v>1599</v>
      </c>
      <c r="P7916" t="s">
        <v>4723</v>
      </c>
      <c r="Q7916" s="236">
        <v>44896</v>
      </c>
      <c r="R7916" s="236">
        <v>44896</v>
      </c>
      <c r="S7916" t="s">
        <v>8452</v>
      </c>
      <c r="T7916" s="196"/>
      <c r="U7916" s="196"/>
      <c r="V7916" s="196"/>
      <c r="W7916" s="196"/>
      <c r="X7916" s="222"/>
      <c r="Y7916" t="s">
        <v>8717</v>
      </c>
      <c r="Z7916">
        <v>1521483424</v>
      </c>
      <c r="AA7916" t="s">
        <v>8718</v>
      </c>
      <c r="AB7916" s="221" t="str">
        <f>_xlfn.IFNA(IF(Table[[#This Row],[Programme Partner]]&lt;&gt;Table[[#This Row],[Implementing Partner]],CONCATENATE(Table[[#This Row],[Programme Partner]],"-",Table[[#This Row],[Implementing Partner]]),Table[[#This Row],[Programme Partner]]),"")</f>
        <v>UNHCR-NGOF</v>
      </c>
    </row>
    <row r="7917" spans="1:28" ht="16.5" customHeight="1">
      <c r="A7917" s="183"/>
      <c r="B7917" s="195" t="s">
        <v>5273</v>
      </c>
      <c r="C7917" s="198" t="s">
        <v>5184</v>
      </c>
      <c r="D7917" s="212" t="s">
        <v>5273</v>
      </c>
      <c r="E7917" s="269" t="s">
        <v>27</v>
      </c>
      <c r="F7917" s="195" t="s">
        <v>8013</v>
      </c>
      <c r="G7917" t="s">
        <v>8313</v>
      </c>
      <c r="H7917" s="195" t="str">
        <f>IFERROR(VLOOKUP(Table[[#This Row],[Activity Details of Assistance]],WHAT!E:F,2,FALSE),"")</f>
        <v># of HP sessions at community level</v>
      </c>
      <c r="I7917" s="195"/>
      <c r="J7917">
        <v>142</v>
      </c>
      <c r="K7917" t="s">
        <v>8280</v>
      </c>
      <c r="L7917" s="306" t="s">
        <v>13</v>
      </c>
      <c r="M7917" t="s">
        <v>14</v>
      </c>
      <c r="N7917" t="s">
        <v>307</v>
      </c>
      <c r="O7917" t="s">
        <v>1599</v>
      </c>
      <c r="P7917" t="s">
        <v>4723</v>
      </c>
      <c r="Q7917" s="236">
        <v>44896</v>
      </c>
      <c r="R7917" s="236">
        <v>44896</v>
      </c>
      <c r="S7917" t="s">
        <v>8452</v>
      </c>
      <c r="T7917" s="196"/>
      <c r="U7917" s="196"/>
      <c r="V7917" s="196"/>
      <c r="W7917" s="196"/>
      <c r="X7917" s="222"/>
      <c r="Y7917" t="s">
        <v>8717</v>
      </c>
      <c r="Z7917">
        <v>1521483424</v>
      </c>
      <c r="AA7917" t="s">
        <v>8718</v>
      </c>
      <c r="AB7917" s="221" t="str">
        <f>_xlfn.IFNA(IF(Table[[#This Row],[Programme Partner]]&lt;&gt;Table[[#This Row],[Implementing Partner]],CONCATENATE(Table[[#This Row],[Programme Partner]],"-",Table[[#This Row],[Implementing Partner]]),Table[[#This Row],[Programme Partner]]),"")</f>
        <v>UNHCR-NGOF</v>
      </c>
    </row>
    <row r="7918" spans="1:28" ht="16.5" customHeight="1">
      <c r="A7918" s="183"/>
      <c r="B7918" s="195" t="s">
        <v>5273</v>
      </c>
      <c r="C7918" s="198" t="s">
        <v>5184</v>
      </c>
      <c r="D7918" s="212" t="s">
        <v>5273</v>
      </c>
      <c r="E7918" s="269" t="s">
        <v>27</v>
      </c>
      <c r="F7918" s="195" t="s">
        <v>8013</v>
      </c>
      <c r="G7918" t="s">
        <v>8314</v>
      </c>
      <c r="H7918" s="195" t="str">
        <f>IFERROR(VLOOKUP(Table[[#This Row],[Activity Details of Assistance]],WHAT!E:F,2,FALSE),"")</f>
        <v># of HP sessions at HH level</v>
      </c>
      <c r="I7918" s="195"/>
      <c r="J7918">
        <v>5489</v>
      </c>
      <c r="K7918" t="s">
        <v>8280</v>
      </c>
      <c r="L7918" s="306" t="s">
        <v>13</v>
      </c>
      <c r="M7918" t="s">
        <v>14</v>
      </c>
      <c r="N7918" t="s">
        <v>307</v>
      </c>
      <c r="O7918" t="s">
        <v>1599</v>
      </c>
      <c r="P7918" t="s">
        <v>4723</v>
      </c>
      <c r="Q7918" s="236">
        <v>44896</v>
      </c>
      <c r="R7918" s="236">
        <v>44896</v>
      </c>
      <c r="S7918" t="s">
        <v>8452</v>
      </c>
      <c r="T7918" s="196"/>
      <c r="U7918" s="196"/>
      <c r="V7918" s="196"/>
      <c r="W7918" s="196"/>
      <c r="X7918" s="222"/>
      <c r="Y7918" t="s">
        <v>8717</v>
      </c>
      <c r="Z7918">
        <v>1521483424</v>
      </c>
      <c r="AA7918" t="s">
        <v>8718</v>
      </c>
      <c r="AB7918" s="221" t="str">
        <f>_xlfn.IFNA(IF(Table[[#This Row],[Programme Partner]]&lt;&gt;Table[[#This Row],[Implementing Partner]],CONCATENATE(Table[[#This Row],[Programme Partner]],"-",Table[[#This Row],[Implementing Partner]]),Table[[#This Row],[Programme Partner]]),"")</f>
        <v>UNHCR-NGOF</v>
      </c>
    </row>
    <row r="7919" spans="1:28" ht="16.5" customHeight="1">
      <c r="A7919" s="183"/>
      <c r="B7919" s="195" t="s">
        <v>5273</v>
      </c>
      <c r="C7919" s="198" t="s">
        <v>5184</v>
      </c>
      <c r="D7919" s="212" t="s">
        <v>5273</v>
      </c>
      <c r="E7919" s="269" t="s">
        <v>27</v>
      </c>
      <c r="F7919" s="195" t="s">
        <v>8013</v>
      </c>
      <c r="G7919" t="s">
        <v>8374</v>
      </c>
      <c r="H7919" s="195" t="str">
        <f>IFERROR(VLOOKUP(Table[[#This Row],[Activity Details of Assistance]],WHAT!E:F,2,FALSE),"")</f>
        <v># of HP sessions at institution level</v>
      </c>
      <c r="I7919" s="195"/>
      <c r="J7919">
        <v>8</v>
      </c>
      <c r="K7919" t="s">
        <v>8280</v>
      </c>
      <c r="L7919" s="306" t="s">
        <v>13</v>
      </c>
      <c r="M7919" t="s">
        <v>14</v>
      </c>
      <c r="N7919" t="s">
        <v>307</v>
      </c>
      <c r="O7919" t="s">
        <v>1599</v>
      </c>
      <c r="P7919" t="s">
        <v>4723</v>
      </c>
      <c r="Q7919" s="236">
        <v>44896</v>
      </c>
      <c r="R7919" s="236">
        <v>44896</v>
      </c>
      <c r="S7919" t="s">
        <v>8452</v>
      </c>
      <c r="T7919" s="196"/>
      <c r="U7919" s="196"/>
      <c r="V7919" s="196"/>
      <c r="W7919" s="196"/>
      <c r="X7919" s="222"/>
      <c r="Y7919" t="s">
        <v>8717</v>
      </c>
      <c r="Z7919">
        <v>1521483424</v>
      </c>
      <c r="AA7919" t="s">
        <v>8718</v>
      </c>
      <c r="AB7919" s="221" t="str">
        <f>_xlfn.IFNA(IF(Table[[#This Row],[Programme Partner]]&lt;&gt;Table[[#This Row],[Implementing Partner]],CONCATENATE(Table[[#This Row],[Programme Partner]],"-",Table[[#This Row],[Implementing Partner]]),Table[[#This Row],[Programme Partner]]),"")</f>
        <v>UNHCR-NGOF</v>
      </c>
    </row>
    <row r="7920" spans="1:28" ht="16.5" customHeight="1">
      <c r="A7920" s="183"/>
      <c r="B7920" s="195" t="s">
        <v>5273</v>
      </c>
      <c r="C7920" s="198" t="s">
        <v>5184</v>
      </c>
      <c r="D7920" s="212" t="s">
        <v>5273</v>
      </c>
      <c r="E7920" s="269" t="s">
        <v>27</v>
      </c>
      <c r="F7920" s="195" t="s">
        <v>8013</v>
      </c>
      <c r="G7920" t="s">
        <v>8317</v>
      </c>
      <c r="H7920" s="195" t="str">
        <f>IFERROR(VLOOKUP(Table[[#This Row],[Activity Details of Assistance]],WHAT!E:F,2,FALSE),"")</f>
        <v># of estimated persons reached by mass-media campaign</v>
      </c>
      <c r="I7920" s="195"/>
      <c r="J7920">
        <v>16</v>
      </c>
      <c r="K7920" t="s">
        <v>8280</v>
      </c>
      <c r="L7920" s="306" t="s">
        <v>13</v>
      </c>
      <c r="M7920" t="s">
        <v>14</v>
      </c>
      <c r="N7920" t="s">
        <v>307</v>
      </c>
      <c r="O7920" t="s">
        <v>1599</v>
      </c>
      <c r="P7920" t="s">
        <v>4723</v>
      </c>
      <c r="Q7920" s="236">
        <v>44896</v>
      </c>
      <c r="R7920" s="236">
        <v>44896</v>
      </c>
      <c r="S7920" t="s">
        <v>8452</v>
      </c>
      <c r="T7920" s="196"/>
      <c r="U7920" s="196"/>
      <c r="V7920" s="196"/>
      <c r="W7920" s="196"/>
      <c r="X7920" s="222"/>
      <c r="Y7920" t="s">
        <v>8717</v>
      </c>
      <c r="Z7920">
        <v>1521483424</v>
      </c>
      <c r="AA7920" t="s">
        <v>8718</v>
      </c>
      <c r="AB7920" s="221" t="str">
        <f>_xlfn.IFNA(IF(Table[[#This Row],[Programme Partner]]&lt;&gt;Table[[#This Row],[Implementing Partner]],CONCATENATE(Table[[#This Row],[Programme Partner]],"-",Table[[#This Row],[Implementing Partner]]),Table[[#This Row],[Programme Partner]]),"")</f>
        <v>UNHCR-NGOF</v>
      </c>
    </row>
    <row r="7921" spans="1:28" ht="16.5" customHeight="1">
      <c r="A7921" s="183"/>
      <c r="B7921" s="195" t="s">
        <v>5273</v>
      </c>
      <c r="C7921" s="198" t="s">
        <v>5184</v>
      </c>
      <c r="D7921" s="212" t="s">
        <v>5273</v>
      </c>
      <c r="E7921" s="269" t="s">
        <v>27</v>
      </c>
      <c r="F7921" s="195" t="s">
        <v>8013</v>
      </c>
      <c r="G7921" t="s">
        <v>8315</v>
      </c>
      <c r="H7921" s="195" t="str">
        <f>IFERROR(VLOOKUP(Table[[#This Row],[Activity Details of Assistance]],WHAT!E:F,2,FALSE),"")</f>
        <v># of handwashing station</v>
      </c>
      <c r="I7921" s="195"/>
      <c r="J7921">
        <v>7</v>
      </c>
      <c r="K7921" t="s">
        <v>8280</v>
      </c>
      <c r="L7921" s="306" t="s">
        <v>13</v>
      </c>
      <c r="M7921" t="s">
        <v>14</v>
      </c>
      <c r="N7921" t="s">
        <v>307</v>
      </c>
      <c r="O7921" t="s">
        <v>1599</v>
      </c>
      <c r="P7921" t="s">
        <v>4723</v>
      </c>
      <c r="Q7921" s="236">
        <v>44896</v>
      </c>
      <c r="R7921" s="236">
        <v>44896</v>
      </c>
      <c r="S7921" t="s">
        <v>8452</v>
      </c>
      <c r="T7921" s="196"/>
      <c r="U7921" s="196"/>
      <c r="V7921" s="196"/>
      <c r="W7921" s="196"/>
      <c r="X7921" s="222"/>
      <c r="Y7921" t="s">
        <v>8717</v>
      </c>
      <c r="Z7921">
        <v>1521483424</v>
      </c>
      <c r="AA7921" t="s">
        <v>8718</v>
      </c>
      <c r="AB7921" s="221" t="str">
        <f>_xlfn.IFNA(IF(Table[[#This Row],[Programme Partner]]&lt;&gt;Table[[#This Row],[Implementing Partner]],CONCATENATE(Table[[#This Row],[Programme Partner]],"-",Table[[#This Row],[Implementing Partner]]),Table[[#This Row],[Programme Partner]]),"")</f>
        <v>UNHCR-NGOF</v>
      </c>
    </row>
    <row r="7922" spans="1:28" ht="16.5" customHeight="1">
      <c r="A7922" s="183"/>
      <c r="B7922" s="195" t="s">
        <v>5273</v>
      </c>
      <c r="C7922" s="198" t="s">
        <v>5184</v>
      </c>
      <c r="D7922" s="212" t="s">
        <v>5273</v>
      </c>
      <c r="E7922" s="269" t="s">
        <v>27</v>
      </c>
      <c r="F7922" s="195" t="s">
        <v>8013</v>
      </c>
      <c r="G7922" t="s">
        <v>8316</v>
      </c>
      <c r="H7922" s="195" t="str">
        <f>IFERROR(VLOOKUP(Table[[#This Row],[Activity Details of Assistance]],WHAT!E:F,2,FALSE),"")</f>
        <v># of household</v>
      </c>
      <c r="I7922" s="195"/>
      <c r="J7922">
        <v>239</v>
      </c>
      <c r="K7922" t="s">
        <v>8280</v>
      </c>
      <c r="L7922" s="306" t="s">
        <v>13</v>
      </c>
      <c r="M7922" t="s">
        <v>14</v>
      </c>
      <c r="N7922" t="s">
        <v>307</v>
      </c>
      <c r="O7922" t="s">
        <v>1599</v>
      </c>
      <c r="P7922" t="s">
        <v>4723</v>
      </c>
      <c r="Q7922" s="236">
        <v>44896</v>
      </c>
      <c r="R7922" s="236">
        <v>44896</v>
      </c>
      <c r="S7922" t="s">
        <v>8452</v>
      </c>
      <c r="T7922" s="196"/>
      <c r="U7922" s="196"/>
      <c r="V7922" s="196"/>
      <c r="W7922" s="196"/>
      <c r="X7922" s="222"/>
      <c r="Y7922" t="s">
        <v>8717</v>
      </c>
      <c r="Z7922">
        <v>1521483424</v>
      </c>
      <c r="AA7922" t="s">
        <v>8718</v>
      </c>
      <c r="AB7922" s="221" t="str">
        <f>_xlfn.IFNA(IF(Table[[#This Row],[Programme Partner]]&lt;&gt;Table[[#This Row],[Implementing Partner]],CONCATENATE(Table[[#This Row],[Programme Partner]],"-",Table[[#This Row],[Implementing Partner]]),Table[[#This Row],[Programme Partner]]),"")</f>
        <v>UNHCR-NGOF</v>
      </c>
    </row>
    <row r="7923" spans="1:28" ht="16.5" customHeight="1">
      <c r="A7923" s="183"/>
      <c r="B7923" s="195" t="s">
        <v>5273</v>
      </c>
      <c r="C7923" s="198" t="s">
        <v>5184</v>
      </c>
      <c r="D7923" s="212" t="s">
        <v>5273</v>
      </c>
      <c r="E7923" s="269" t="s">
        <v>27</v>
      </c>
      <c r="F7923" s="195" t="s">
        <v>8013</v>
      </c>
      <c r="G7923" t="s">
        <v>8442</v>
      </c>
      <c r="H7923" s="195" t="str">
        <f>IFERROR(VLOOKUP(Table[[#This Row],[Activity Details of Assistance]],WHAT!E:F,2,FALSE),"")</f>
        <v># of facilities</v>
      </c>
      <c r="I7923" s="195"/>
      <c r="J7923">
        <v>1770</v>
      </c>
      <c r="K7923" t="s">
        <v>8280</v>
      </c>
      <c r="L7923" s="306" t="s">
        <v>13</v>
      </c>
      <c r="M7923" t="s">
        <v>14</v>
      </c>
      <c r="N7923" t="s">
        <v>307</v>
      </c>
      <c r="O7923" t="s">
        <v>1599</v>
      </c>
      <c r="P7923" t="s">
        <v>4723</v>
      </c>
      <c r="Q7923" s="236">
        <v>44896</v>
      </c>
      <c r="R7923" s="236">
        <v>44896</v>
      </c>
      <c r="S7923" t="s">
        <v>8452</v>
      </c>
      <c r="T7923" s="196"/>
      <c r="U7923" s="196"/>
      <c r="V7923" s="196"/>
      <c r="W7923" s="196"/>
      <c r="X7923" s="222"/>
      <c r="Y7923" t="s">
        <v>8717</v>
      </c>
      <c r="Z7923">
        <v>1521483424</v>
      </c>
      <c r="AA7923" t="s">
        <v>8718</v>
      </c>
      <c r="AB7923" s="221" t="str">
        <f>_xlfn.IFNA(IF(Table[[#This Row],[Programme Partner]]&lt;&gt;Table[[#This Row],[Implementing Partner]],CONCATENATE(Table[[#This Row],[Programme Partner]],"-",Table[[#This Row],[Implementing Partner]]),Table[[#This Row],[Programme Partner]]),"")</f>
        <v>UNHCR-NGOF</v>
      </c>
    </row>
    <row r="7924" spans="1:28" ht="16.5" customHeight="1">
      <c r="A7924" s="183"/>
      <c r="B7924" s="195" t="s">
        <v>5273</v>
      </c>
      <c r="C7924" s="198" t="s">
        <v>5184</v>
      </c>
      <c r="D7924" s="212" t="s">
        <v>5273</v>
      </c>
      <c r="E7924" s="269" t="s">
        <v>27</v>
      </c>
      <c r="F7924" s="195" t="s">
        <v>8014</v>
      </c>
      <c r="G7924" t="s">
        <v>8358</v>
      </c>
      <c r="H7924" s="195" t="str">
        <f>IFERROR(VLOOKUP(Table[[#This Row],[Activity Details of Assistance]],WHAT!E:F,2,FALSE),"")</f>
        <v># of campaign per camp </v>
      </c>
      <c r="I7924" s="195"/>
      <c r="J7924">
        <v>8</v>
      </c>
      <c r="K7924" t="s">
        <v>8280</v>
      </c>
      <c r="L7924" s="306" t="s">
        <v>13</v>
      </c>
      <c r="M7924" t="s">
        <v>14</v>
      </c>
      <c r="N7924" t="s">
        <v>307</v>
      </c>
      <c r="O7924" t="s">
        <v>1599</v>
      </c>
      <c r="P7924" t="s">
        <v>4723</v>
      </c>
      <c r="Q7924" s="236">
        <v>44896</v>
      </c>
      <c r="R7924" s="236">
        <v>44896</v>
      </c>
      <c r="S7924" t="s">
        <v>8452</v>
      </c>
      <c r="T7924" s="196"/>
      <c r="U7924" s="196"/>
      <c r="V7924" s="196"/>
      <c r="W7924" s="196"/>
      <c r="X7924" s="222"/>
      <c r="Y7924" t="s">
        <v>8717</v>
      </c>
      <c r="Z7924">
        <v>1521483424</v>
      </c>
      <c r="AA7924" t="s">
        <v>8718</v>
      </c>
      <c r="AB7924" s="221" t="str">
        <f>_xlfn.IFNA(IF(Table[[#This Row],[Programme Partner]]&lt;&gt;Table[[#This Row],[Implementing Partner]],CONCATENATE(Table[[#This Row],[Programme Partner]],"-",Table[[#This Row],[Implementing Partner]]),Table[[#This Row],[Programme Partner]]),"")</f>
        <v>UNHCR-NGOF</v>
      </c>
    </row>
    <row r="7925" spans="1:28" ht="16.5" customHeight="1">
      <c r="A7925" s="183"/>
      <c r="B7925" s="195" t="s">
        <v>5273</v>
      </c>
      <c r="C7925" s="198" t="s">
        <v>5184</v>
      </c>
      <c r="D7925" s="212" t="s">
        <v>5273</v>
      </c>
      <c r="E7925" s="269" t="s">
        <v>27</v>
      </c>
      <c r="F7925" s="195" t="s">
        <v>8014</v>
      </c>
      <c r="G7925" s="103" t="s">
        <v>8361</v>
      </c>
      <c r="H7925" s="195" t="str">
        <f>IFERROR(VLOOKUP(Table[[#This Row],[Activity Details of Assistance]],WHAT!E:F,2,FALSE),"")</f>
        <v># of plant</v>
      </c>
      <c r="I7925" s="195"/>
      <c r="J7925">
        <v>3</v>
      </c>
      <c r="K7925" t="s">
        <v>8280</v>
      </c>
      <c r="L7925" s="306" t="s">
        <v>13</v>
      </c>
      <c r="M7925" t="s">
        <v>14</v>
      </c>
      <c r="N7925" t="s">
        <v>307</v>
      </c>
      <c r="O7925" t="s">
        <v>1599</v>
      </c>
      <c r="P7925" t="s">
        <v>4723</v>
      </c>
      <c r="Q7925" s="236">
        <v>44896</v>
      </c>
      <c r="R7925" s="236">
        <v>44896</v>
      </c>
      <c r="S7925" t="s">
        <v>8452</v>
      </c>
      <c r="T7925" s="196"/>
      <c r="U7925" s="196"/>
      <c r="V7925" s="196"/>
      <c r="W7925" s="196"/>
      <c r="X7925" s="222"/>
      <c r="Y7925" t="s">
        <v>8717</v>
      </c>
      <c r="Z7925">
        <v>1521483424</v>
      </c>
      <c r="AA7925" t="s">
        <v>8718</v>
      </c>
      <c r="AB7925" s="221" t="str">
        <f>_xlfn.IFNA(IF(Table[[#This Row],[Programme Partner]]&lt;&gt;Table[[#This Row],[Implementing Partner]],CONCATENATE(Table[[#This Row],[Programme Partner]],"-",Table[[#This Row],[Implementing Partner]]),Table[[#This Row],[Programme Partner]]),"")</f>
        <v>UNHCR-NGOF</v>
      </c>
    </row>
    <row r="7926" spans="1:28" ht="16.5" customHeight="1">
      <c r="A7926" s="183"/>
      <c r="B7926" s="195" t="s">
        <v>5273</v>
      </c>
      <c r="C7926" s="198" t="s">
        <v>5184</v>
      </c>
      <c r="D7926" s="212" t="s">
        <v>5273</v>
      </c>
      <c r="E7926" s="269" t="s">
        <v>27</v>
      </c>
      <c r="F7926" s="195" t="s">
        <v>8012</v>
      </c>
      <c r="G7926" t="s">
        <v>8373</v>
      </c>
      <c r="H7926" s="195" t="str">
        <f>IFERROR(VLOOKUP(Table[[#This Row],[Activity Details of Assistance]],WHAT!E:F,2,FALSE),"")</f>
        <v xml:space="preserve"># of door </v>
      </c>
      <c r="I7926" s="195"/>
      <c r="J7926">
        <v>1</v>
      </c>
      <c r="K7926" t="s">
        <v>8280</v>
      </c>
      <c r="L7926" s="306" t="s">
        <v>13</v>
      </c>
      <c r="M7926" t="s">
        <v>14</v>
      </c>
      <c r="N7926" t="s">
        <v>307</v>
      </c>
      <c r="O7926" t="s">
        <v>1599</v>
      </c>
      <c r="P7926" t="s">
        <v>5697</v>
      </c>
      <c r="Q7926" s="236">
        <v>44896</v>
      </c>
      <c r="R7926" s="236">
        <v>44896</v>
      </c>
      <c r="S7926" t="s">
        <v>8452</v>
      </c>
      <c r="T7926" s="196"/>
      <c r="U7926" s="196"/>
      <c r="V7926" s="196"/>
      <c r="W7926" s="196"/>
      <c r="X7926" s="222"/>
      <c r="Y7926" t="s">
        <v>8717</v>
      </c>
      <c r="Z7926">
        <v>1521483424</v>
      </c>
      <c r="AA7926" t="s">
        <v>8718</v>
      </c>
      <c r="AB7926" s="221" t="str">
        <f>_xlfn.IFNA(IF(Table[[#This Row],[Programme Partner]]&lt;&gt;Table[[#This Row],[Implementing Partner]],CONCATENATE(Table[[#This Row],[Programme Partner]],"-",Table[[#This Row],[Implementing Partner]]),Table[[#This Row],[Programme Partner]]),"")</f>
        <v>UNHCR-NGOF</v>
      </c>
    </row>
    <row r="7927" spans="1:28" ht="16.5" customHeight="1">
      <c r="A7927" s="183"/>
      <c r="B7927" s="195" t="s">
        <v>5273</v>
      </c>
      <c r="C7927" s="198" t="s">
        <v>5184</v>
      </c>
      <c r="D7927" s="212" t="s">
        <v>5273</v>
      </c>
      <c r="E7927" s="269" t="s">
        <v>27</v>
      </c>
      <c r="F7927" s="195" t="s">
        <v>8012</v>
      </c>
      <c r="G7927" t="s">
        <v>8366</v>
      </c>
      <c r="H7927" s="195" t="str">
        <f>IFERROR(VLOOKUP(Table[[#This Row],[Activity Details of Assistance]],WHAT!E:F,2,FALSE),"")</f>
        <v xml:space="preserve"># of door </v>
      </c>
      <c r="I7927" s="195"/>
      <c r="J7927">
        <v>1</v>
      </c>
      <c r="K7927" t="s">
        <v>8280</v>
      </c>
      <c r="L7927" s="306" t="s">
        <v>13</v>
      </c>
      <c r="M7927" t="s">
        <v>14</v>
      </c>
      <c r="N7927" t="s">
        <v>307</v>
      </c>
      <c r="O7927" t="s">
        <v>1599</v>
      </c>
      <c r="P7927" t="s">
        <v>5697</v>
      </c>
      <c r="Q7927" s="236">
        <v>44896</v>
      </c>
      <c r="R7927" s="236">
        <v>44896</v>
      </c>
      <c r="S7927" t="s">
        <v>8452</v>
      </c>
      <c r="T7927" s="196"/>
      <c r="U7927" s="196"/>
      <c r="V7927" s="196"/>
      <c r="W7927" s="196"/>
      <c r="X7927" s="222"/>
      <c r="Y7927" t="s">
        <v>8717</v>
      </c>
      <c r="Z7927">
        <v>1521483424</v>
      </c>
      <c r="AA7927" t="s">
        <v>8718</v>
      </c>
      <c r="AB7927" s="221" t="str">
        <f>_xlfn.IFNA(IF(Table[[#This Row],[Programme Partner]]&lt;&gt;Table[[#This Row],[Implementing Partner]],CONCATENATE(Table[[#This Row],[Programme Partner]],"-",Table[[#This Row],[Implementing Partner]]),Table[[#This Row],[Programme Partner]]),"")</f>
        <v>UNHCR-NGOF</v>
      </c>
    </row>
    <row r="7928" spans="1:28" ht="16.5" customHeight="1">
      <c r="A7928" s="183"/>
      <c r="B7928" s="195" t="s">
        <v>5273</v>
      </c>
      <c r="C7928" s="198" t="s">
        <v>5184</v>
      </c>
      <c r="D7928" s="212" t="s">
        <v>5273</v>
      </c>
      <c r="E7928" s="269" t="s">
        <v>27</v>
      </c>
      <c r="F7928" s="195" t="s">
        <v>8012</v>
      </c>
      <c r="G7928" t="s">
        <v>8585</v>
      </c>
      <c r="H7928" s="195" t="str">
        <f>IFERROR(VLOOKUP(Table[[#This Row],[Activity Details of Assistance]],WHAT!E:F,2,FALSE),"")</f>
        <v xml:space="preserve"># of door </v>
      </c>
      <c r="I7928" s="195"/>
      <c r="J7928">
        <v>27</v>
      </c>
      <c r="K7928" t="s">
        <v>8280</v>
      </c>
      <c r="L7928" s="306" t="s">
        <v>13</v>
      </c>
      <c r="M7928" t="s">
        <v>14</v>
      </c>
      <c r="N7928" t="s">
        <v>307</v>
      </c>
      <c r="O7928" t="s">
        <v>1599</v>
      </c>
      <c r="P7928" t="s">
        <v>5697</v>
      </c>
      <c r="Q7928" s="236">
        <v>44896</v>
      </c>
      <c r="R7928" s="236">
        <v>44896</v>
      </c>
      <c r="S7928" t="s">
        <v>8452</v>
      </c>
      <c r="T7928" s="196"/>
      <c r="U7928" s="196"/>
      <c r="V7928" s="196"/>
      <c r="W7928" s="196"/>
      <c r="X7928" s="222"/>
      <c r="Y7928" t="s">
        <v>8717</v>
      </c>
      <c r="Z7928">
        <v>1521483424</v>
      </c>
      <c r="AA7928" t="s">
        <v>8718</v>
      </c>
      <c r="AB7928" s="221" t="str">
        <f>_xlfn.IFNA(IF(Table[[#This Row],[Programme Partner]]&lt;&gt;Table[[#This Row],[Implementing Partner]],CONCATENATE(Table[[#This Row],[Programme Partner]],"-",Table[[#This Row],[Implementing Partner]]),Table[[#This Row],[Programme Partner]]),"")</f>
        <v>UNHCR-NGOF</v>
      </c>
    </row>
    <row r="7929" spans="1:28" ht="16.5" customHeight="1">
      <c r="A7929" s="183"/>
      <c r="B7929" s="195" t="s">
        <v>5273</v>
      </c>
      <c r="C7929" s="198" t="s">
        <v>5184</v>
      </c>
      <c r="D7929" s="212" t="s">
        <v>5273</v>
      </c>
      <c r="E7929" s="269" t="s">
        <v>27</v>
      </c>
      <c r="F7929" s="195" t="s">
        <v>8012</v>
      </c>
      <c r="G7929" t="s">
        <v>8359</v>
      </c>
      <c r="H7929" s="195" t="str">
        <f>IFERROR(VLOOKUP(Table[[#This Row],[Activity Details of Assistance]],WHAT!E:F,2,FALSE),"")</f>
        <v># of FSM Site</v>
      </c>
      <c r="I7929" s="195"/>
      <c r="J7929">
        <v>1</v>
      </c>
      <c r="K7929" t="s">
        <v>8280</v>
      </c>
      <c r="L7929" s="306" t="s">
        <v>13</v>
      </c>
      <c r="M7929" t="s">
        <v>14</v>
      </c>
      <c r="N7929" t="s">
        <v>307</v>
      </c>
      <c r="O7929" t="s">
        <v>1599</v>
      </c>
      <c r="P7929" t="s">
        <v>5697</v>
      </c>
      <c r="Q7929" s="236">
        <v>44896</v>
      </c>
      <c r="R7929" s="236">
        <v>44896</v>
      </c>
      <c r="S7929" t="s">
        <v>8452</v>
      </c>
      <c r="T7929" s="196"/>
      <c r="U7929" s="196"/>
      <c r="V7929" s="196"/>
      <c r="W7929" s="196"/>
      <c r="X7929" s="222"/>
      <c r="Y7929" t="s">
        <v>8717</v>
      </c>
      <c r="Z7929">
        <v>1521483424</v>
      </c>
      <c r="AA7929" t="s">
        <v>8718</v>
      </c>
      <c r="AB7929" s="221" t="str">
        <f>_xlfn.IFNA(IF(Table[[#This Row],[Programme Partner]]&lt;&gt;Table[[#This Row],[Implementing Partner]],CONCATENATE(Table[[#This Row],[Programme Partner]],"-",Table[[#This Row],[Implementing Partner]]),Table[[#This Row],[Programme Partner]]),"")</f>
        <v>UNHCR-NGOF</v>
      </c>
    </row>
    <row r="7930" spans="1:28" ht="16.5" customHeight="1">
      <c r="A7930" s="183"/>
      <c r="B7930" s="195" t="s">
        <v>5273</v>
      </c>
      <c r="C7930" s="198" t="s">
        <v>5184</v>
      </c>
      <c r="D7930" s="212" t="s">
        <v>5273</v>
      </c>
      <c r="E7930" s="269" t="s">
        <v>27</v>
      </c>
      <c r="F7930" s="195" t="s">
        <v>8012</v>
      </c>
      <c r="G7930" t="s">
        <v>8356</v>
      </c>
      <c r="H7930" s="195" t="str">
        <f>IFERROR(VLOOKUP(Table[[#This Row],[Activity Details of Assistance]],WHAT!E:F,2,FALSE),"")</f>
        <v># of FSM Site</v>
      </c>
      <c r="I7930" s="195"/>
      <c r="J7930">
        <v>1</v>
      </c>
      <c r="K7930" t="s">
        <v>8280</v>
      </c>
      <c r="L7930" s="306" t="s">
        <v>13</v>
      </c>
      <c r="M7930" t="s">
        <v>14</v>
      </c>
      <c r="N7930" t="s">
        <v>307</v>
      </c>
      <c r="O7930" t="s">
        <v>1599</v>
      </c>
      <c r="P7930" t="s">
        <v>5697</v>
      </c>
      <c r="Q7930" s="236">
        <v>44896</v>
      </c>
      <c r="R7930" s="236">
        <v>44896</v>
      </c>
      <c r="S7930" t="s">
        <v>8452</v>
      </c>
      <c r="T7930" s="196"/>
      <c r="U7930" s="196"/>
      <c r="V7930" s="196"/>
      <c r="W7930" s="196"/>
      <c r="X7930" s="222"/>
      <c r="Y7930" t="s">
        <v>8717</v>
      </c>
      <c r="Z7930">
        <v>1521483424</v>
      </c>
      <c r="AA7930" t="s">
        <v>8718</v>
      </c>
      <c r="AB7930" s="221" t="str">
        <f>_xlfn.IFNA(IF(Table[[#This Row],[Programme Partner]]&lt;&gt;Table[[#This Row],[Implementing Partner]],CONCATENATE(Table[[#This Row],[Programme Partner]],"-",Table[[#This Row],[Implementing Partner]]),Table[[#This Row],[Programme Partner]]),"")</f>
        <v>UNHCR-NGOF</v>
      </c>
    </row>
    <row r="7931" spans="1:28" ht="16.5" customHeight="1">
      <c r="A7931" s="183"/>
      <c r="B7931" s="195" t="s">
        <v>5273</v>
      </c>
      <c r="C7931" s="198" t="s">
        <v>5184</v>
      </c>
      <c r="D7931" s="212" t="s">
        <v>5273</v>
      </c>
      <c r="E7931" s="269" t="s">
        <v>27</v>
      </c>
      <c r="F7931" s="195" t="s">
        <v>8012</v>
      </c>
      <c r="G7931" t="s">
        <v>8367</v>
      </c>
      <c r="H7931" s="195" t="str">
        <f>IFERROR(VLOOKUP(Table[[#This Row],[Activity Details of Assistance]],WHAT!E:F,2,FALSE),"")</f>
        <v># of door</v>
      </c>
      <c r="I7931" s="195"/>
      <c r="J7931">
        <v>1</v>
      </c>
      <c r="K7931" t="s">
        <v>8280</v>
      </c>
      <c r="L7931" s="306" t="s">
        <v>13</v>
      </c>
      <c r="M7931" t="s">
        <v>14</v>
      </c>
      <c r="N7931" t="s">
        <v>307</v>
      </c>
      <c r="O7931" t="s">
        <v>1599</v>
      </c>
      <c r="P7931" t="s">
        <v>5697</v>
      </c>
      <c r="Q7931" s="236">
        <v>44896</v>
      </c>
      <c r="R7931" s="236">
        <v>44896</v>
      </c>
      <c r="S7931" t="s">
        <v>8452</v>
      </c>
      <c r="T7931" s="196"/>
      <c r="U7931" s="196"/>
      <c r="V7931" s="196"/>
      <c r="W7931" s="196"/>
      <c r="X7931" s="222"/>
      <c r="Y7931" t="s">
        <v>8717</v>
      </c>
      <c r="Z7931">
        <v>1521483424</v>
      </c>
      <c r="AA7931" t="s">
        <v>8718</v>
      </c>
      <c r="AB7931" s="221" t="str">
        <f>_xlfn.IFNA(IF(Table[[#This Row],[Programme Partner]]&lt;&gt;Table[[#This Row],[Implementing Partner]],CONCATENATE(Table[[#This Row],[Programme Partner]],"-",Table[[#This Row],[Implementing Partner]]),Table[[#This Row],[Programme Partner]]),"")</f>
        <v>UNHCR-NGOF</v>
      </c>
    </row>
    <row r="7932" spans="1:28" ht="16.5" customHeight="1">
      <c r="A7932" s="183"/>
      <c r="B7932" s="195" t="s">
        <v>5273</v>
      </c>
      <c r="C7932" s="198" t="s">
        <v>5184</v>
      </c>
      <c r="D7932" s="212" t="s">
        <v>5273</v>
      </c>
      <c r="E7932" s="269" t="s">
        <v>27</v>
      </c>
      <c r="F7932" s="195" t="s">
        <v>8012</v>
      </c>
      <c r="G7932" t="s">
        <v>8586</v>
      </c>
      <c r="H7932" s="195" t="str">
        <f>IFERROR(VLOOKUP(Table[[#This Row],[Activity Details of Assistance]],WHAT!E:F,2,FALSE),"")</f>
        <v># of door</v>
      </c>
      <c r="I7932" s="195"/>
      <c r="J7932">
        <v>176</v>
      </c>
      <c r="K7932" t="s">
        <v>8280</v>
      </c>
      <c r="L7932" s="306" t="s">
        <v>13</v>
      </c>
      <c r="M7932" t="s">
        <v>14</v>
      </c>
      <c r="N7932" t="s">
        <v>307</v>
      </c>
      <c r="O7932" t="s">
        <v>1599</v>
      </c>
      <c r="P7932" t="s">
        <v>5697</v>
      </c>
      <c r="Q7932" s="236">
        <v>44896</v>
      </c>
      <c r="R7932" s="236">
        <v>44896</v>
      </c>
      <c r="S7932" t="s">
        <v>8452</v>
      </c>
      <c r="T7932" s="196"/>
      <c r="U7932" s="196"/>
      <c r="V7932" s="196"/>
      <c r="W7932" s="196"/>
      <c r="X7932" s="222"/>
      <c r="Y7932" t="s">
        <v>8717</v>
      </c>
      <c r="Z7932">
        <v>1521483424</v>
      </c>
      <c r="AA7932" t="s">
        <v>8718</v>
      </c>
      <c r="AB7932" s="221" t="str">
        <f>_xlfn.IFNA(IF(Table[[#This Row],[Programme Partner]]&lt;&gt;Table[[#This Row],[Implementing Partner]],CONCATENATE(Table[[#This Row],[Programme Partner]],"-",Table[[#This Row],[Implementing Partner]]),Table[[#This Row],[Programme Partner]]),"")</f>
        <v>UNHCR-NGOF</v>
      </c>
    </row>
    <row r="7933" spans="1:28" ht="16.5" customHeight="1">
      <c r="A7933" s="183"/>
      <c r="B7933" s="195" t="s">
        <v>5273</v>
      </c>
      <c r="C7933" s="198" t="s">
        <v>5184</v>
      </c>
      <c r="D7933" s="212" t="s">
        <v>5273</v>
      </c>
      <c r="E7933" s="269" t="s">
        <v>27</v>
      </c>
      <c r="F7933" s="195" t="s">
        <v>8012</v>
      </c>
      <c r="G7933" t="s">
        <v>8357</v>
      </c>
      <c r="H7933" s="195" t="str">
        <f>IFERROR(VLOOKUP(Table[[#This Row],[Activity Details of Assistance]],WHAT!E:F,2,FALSE),"")</f>
        <v># of door</v>
      </c>
      <c r="I7933" s="195"/>
      <c r="J7933">
        <v>334</v>
      </c>
      <c r="K7933" t="s">
        <v>8280</v>
      </c>
      <c r="L7933" s="306" t="s">
        <v>13</v>
      </c>
      <c r="M7933" t="s">
        <v>14</v>
      </c>
      <c r="N7933" t="s">
        <v>307</v>
      </c>
      <c r="O7933" t="s">
        <v>1599</v>
      </c>
      <c r="P7933" t="s">
        <v>5697</v>
      </c>
      <c r="Q7933" s="236">
        <v>44896</v>
      </c>
      <c r="R7933" s="236">
        <v>44896</v>
      </c>
      <c r="S7933" t="s">
        <v>8452</v>
      </c>
      <c r="T7933" s="196"/>
      <c r="U7933" s="196"/>
      <c r="V7933" s="196"/>
      <c r="W7933" s="196"/>
      <c r="X7933" s="222"/>
      <c r="Y7933" t="s">
        <v>8717</v>
      </c>
      <c r="Z7933">
        <v>1521483424</v>
      </c>
      <c r="AA7933" t="s">
        <v>8718</v>
      </c>
      <c r="AB7933" s="221" t="str">
        <f>_xlfn.IFNA(IF(Table[[#This Row],[Programme Partner]]&lt;&gt;Table[[#This Row],[Implementing Partner]],CONCATENATE(Table[[#This Row],[Programme Partner]],"-",Table[[#This Row],[Implementing Partner]]),Table[[#This Row],[Programme Partner]]),"")</f>
        <v>UNHCR-NGOF</v>
      </c>
    </row>
    <row r="7934" spans="1:28" ht="16.5" customHeight="1">
      <c r="A7934" s="183"/>
      <c r="B7934" s="195" t="s">
        <v>5273</v>
      </c>
      <c r="C7934" s="198" t="s">
        <v>5184</v>
      </c>
      <c r="D7934" s="212" t="s">
        <v>5273</v>
      </c>
      <c r="E7934" s="269" t="s">
        <v>27</v>
      </c>
      <c r="F7934" s="195" t="s">
        <v>8013</v>
      </c>
      <c r="G7934" t="s">
        <v>8313</v>
      </c>
      <c r="H7934" s="195" t="str">
        <f>IFERROR(VLOOKUP(Table[[#This Row],[Activity Details of Assistance]],WHAT!E:F,2,FALSE),"")</f>
        <v># of HP sessions at community level</v>
      </c>
      <c r="I7934" s="195"/>
      <c r="J7934">
        <v>101</v>
      </c>
      <c r="K7934" t="s">
        <v>8280</v>
      </c>
      <c r="L7934" s="306" t="s">
        <v>13</v>
      </c>
      <c r="M7934" t="s">
        <v>14</v>
      </c>
      <c r="N7934" t="s">
        <v>307</v>
      </c>
      <c r="O7934" t="s">
        <v>1599</v>
      </c>
      <c r="P7934" t="s">
        <v>5697</v>
      </c>
      <c r="Q7934" s="236">
        <v>44896</v>
      </c>
      <c r="R7934" s="236">
        <v>44896</v>
      </c>
      <c r="S7934" t="s">
        <v>8452</v>
      </c>
      <c r="T7934" s="196"/>
      <c r="U7934" s="196"/>
      <c r="V7934" s="196"/>
      <c r="W7934" s="196"/>
      <c r="X7934" s="222"/>
      <c r="Y7934" t="s">
        <v>8717</v>
      </c>
      <c r="Z7934">
        <v>1521483424</v>
      </c>
      <c r="AA7934" t="s">
        <v>8718</v>
      </c>
      <c r="AB7934" s="221" t="str">
        <f>_xlfn.IFNA(IF(Table[[#This Row],[Programme Partner]]&lt;&gt;Table[[#This Row],[Implementing Partner]],CONCATENATE(Table[[#This Row],[Programme Partner]],"-",Table[[#This Row],[Implementing Partner]]),Table[[#This Row],[Programme Partner]]),"")</f>
        <v>UNHCR-NGOF</v>
      </c>
    </row>
    <row r="7935" spans="1:28" ht="16.5" customHeight="1">
      <c r="A7935" s="183"/>
      <c r="B7935" s="195" t="s">
        <v>5273</v>
      </c>
      <c r="C7935" s="198" t="s">
        <v>5184</v>
      </c>
      <c r="D7935" s="212" t="s">
        <v>5273</v>
      </c>
      <c r="E7935" s="269" t="s">
        <v>27</v>
      </c>
      <c r="F7935" s="195" t="s">
        <v>8013</v>
      </c>
      <c r="G7935" t="s">
        <v>8314</v>
      </c>
      <c r="H7935" s="195" t="str">
        <f>IFERROR(VLOOKUP(Table[[#This Row],[Activity Details of Assistance]],WHAT!E:F,2,FALSE),"")</f>
        <v># of HP sessions at HH level</v>
      </c>
      <c r="I7935" s="195"/>
      <c r="J7935">
        <v>3402</v>
      </c>
      <c r="K7935" t="s">
        <v>8280</v>
      </c>
      <c r="L7935" s="306" t="s">
        <v>13</v>
      </c>
      <c r="M7935" t="s">
        <v>14</v>
      </c>
      <c r="N7935" t="s">
        <v>307</v>
      </c>
      <c r="O7935" t="s">
        <v>1599</v>
      </c>
      <c r="P7935" t="s">
        <v>5697</v>
      </c>
      <c r="Q7935" s="236">
        <v>44896</v>
      </c>
      <c r="R7935" s="236">
        <v>44896</v>
      </c>
      <c r="S7935" t="s">
        <v>8452</v>
      </c>
      <c r="T7935" s="196"/>
      <c r="U7935" s="196"/>
      <c r="V7935" s="196"/>
      <c r="W7935" s="196"/>
      <c r="X7935" s="222"/>
      <c r="Y7935" t="s">
        <v>8717</v>
      </c>
      <c r="Z7935">
        <v>1521483424</v>
      </c>
      <c r="AA7935" t="s">
        <v>8718</v>
      </c>
      <c r="AB7935" s="221" t="str">
        <f>_xlfn.IFNA(IF(Table[[#This Row],[Programme Partner]]&lt;&gt;Table[[#This Row],[Implementing Partner]],CONCATENATE(Table[[#This Row],[Programme Partner]],"-",Table[[#This Row],[Implementing Partner]]),Table[[#This Row],[Programme Partner]]),"")</f>
        <v>UNHCR-NGOF</v>
      </c>
    </row>
    <row r="7936" spans="1:28" ht="16.5" customHeight="1">
      <c r="A7936" s="183"/>
      <c r="B7936" s="195" t="s">
        <v>5273</v>
      </c>
      <c r="C7936" s="198" t="s">
        <v>5184</v>
      </c>
      <c r="D7936" s="212" t="s">
        <v>5273</v>
      </c>
      <c r="E7936" s="269" t="s">
        <v>27</v>
      </c>
      <c r="F7936" s="195" t="s">
        <v>8013</v>
      </c>
      <c r="G7936" t="s">
        <v>8374</v>
      </c>
      <c r="H7936" s="195" t="str">
        <f>IFERROR(VLOOKUP(Table[[#This Row],[Activity Details of Assistance]],WHAT!E:F,2,FALSE),"")</f>
        <v># of HP sessions at institution level</v>
      </c>
      <c r="I7936" s="195"/>
      <c r="J7936">
        <v>7</v>
      </c>
      <c r="K7936" t="s">
        <v>8280</v>
      </c>
      <c r="L7936" s="306" t="s">
        <v>13</v>
      </c>
      <c r="M7936" t="s">
        <v>14</v>
      </c>
      <c r="N7936" t="s">
        <v>307</v>
      </c>
      <c r="O7936" t="s">
        <v>1599</v>
      </c>
      <c r="P7936" t="s">
        <v>5697</v>
      </c>
      <c r="Q7936" s="236">
        <v>44896</v>
      </c>
      <c r="R7936" s="236">
        <v>44896</v>
      </c>
      <c r="S7936" t="s">
        <v>8452</v>
      </c>
      <c r="T7936" s="196"/>
      <c r="U7936" s="196"/>
      <c r="V7936" s="196"/>
      <c r="W7936" s="196"/>
      <c r="X7936" s="222"/>
      <c r="Y7936" t="s">
        <v>8717</v>
      </c>
      <c r="Z7936">
        <v>1521483424</v>
      </c>
      <c r="AA7936" t="s">
        <v>8718</v>
      </c>
      <c r="AB7936" s="221" t="str">
        <f>_xlfn.IFNA(IF(Table[[#This Row],[Programme Partner]]&lt;&gt;Table[[#This Row],[Implementing Partner]],CONCATENATE(Table[[#This Row],[Programme Partner]],"-",Table[[#This Row],[Implementing Partner]]),Table[[#This Row],[Programme Partner]]),"")</f>
        <v>UNHCR-NGOF</v>
      </c>
    </row>
    <row r="7937" spans="1:28" ht="16.5" customHeight="1">
      <c r="A7937" s="183"/>
      <c r="B7937" s="195" t="s">
        <v>5273</v>
      </c>
      <c r="C7937" s="198" t="s">
        <v>5184</v>
      </c>
      <c r="D7937" s="212" t="s">
        <v>5273</v>
      </c>
      <c r="E7937" s="269" t="s">
        <v>27</v>
      </c>
      <c r="F7937" s="195" t="s">
        <v>8013</v>
      </c>
      <c r="G7937" t="s">
        <v>8315</v>
      </c>
      <c r="H7937" s="195" t="str">
        <f>IFERROR(VLOOKUP(Table[[#This Row],[Activity Details of Assistance]],WHAT!E:F,2,FALSE),"")</f>
        <v># of handwashing station</v>
      </c>
      <c r="I7937" s="195"/>
      <c r="J7937">
        <v>1</v>
      </c>
      <c r="K7937" t="s">
        <v>8280</v>
      </c>
      <c r="L7937" s="306" t="s">
        <v>13</v>
      </c>
      <c r="M7937" t="s">
        <v>14</v>
      </c>
      <c r="N7937" t="s">
        <v>307</v>
      </c>
      <c r="O7937" t="s">
        <v>1599</v>
      </c>
      <c r="P7937" t="s">
        <v>5697</v>
      </c>
      <c r="Q7937" s="236">
        <v>44896</v>
      </c>
      <c r="R7937" s="236">
        <v>44896</v>
      </c>
      <c r="S7937" t="s">
        <v>8452</v>
      </c>
      <c r="T7937" s="196"/>
      <c r="U7937" s="196"/>
      <c r="V7937" s="196"/>
      <c r="W7937" s="196"/>
      <c r="X7937" s="222"/>
      <c r="Y7937" t="s">
        <v>8717</v>
      </c>
      <c r="Z7937">
        <v>1521483424</v>
      </c>
      <c r="AA7937" t="s">
        <v>8718</v>
      </c>
      <c r="AB7937" s="221" t="str">
        <f>_xlfn.IFNA(IF(Table[[#This Row],[Programme Partner]]&lt;&gt;Table[[#This Row],[Implementing Partner]],CONCATENATE(Table[[#This Row],[Programme Partner]],"-",Table[[#This Row],[Implementing Partner]]),Table[[#This Row],[Programme Partner]]),"")</f>
        <v>UNHCR-NGOF</v>
      </c>
    </row>
    <row r="7938" spans="1:28" ht="16.5" customHeight="1">
      <c r="A7938" s="183"/>
      <c r="B7938" s="195" t="s">
        <v>5273</v>
      </c>
      <c r="C7938" s="198" t="s">
        <v>5184</v>
      </c>
      <c r="D7938" s="212" t="s">
        <v>5273</v>
      </c>
      <c r="E7938" s="269" t="s">
        <v>27</v>
      </c>
      <c r="F7938" s="195" t="s">
        <v>8013</v>
      </c>
      <c r="G7938" t="s">
        <v>8316</v>
      </c>
      <c r="H7938" s="195" t="str">
        <f>IFERROR(VLOOKUP(Table[[#This Row],[Activity Details of Assistance]],WHAT!E:F,2,FALSE),"")</f>
        <v># of household</v>
      </c>
      <c r="I7938" s="195"/>
      <c r="J7938">
        <v>127</v>
      </c>
      <c r="K7938" t="s">
        <v>8280</v>
      </c>
      <c r="L7938" s="306" t="s">
        <v>13</v>
      </c>
      <c r="M7938" t="s">
        <v>14</v>
      </c>
      <c r="N7938" t="s">
        <v>307</v>
      </c>
      <c r="O7938" t="s">
        <v>1599</v>
      </c>
      <c r="P7938" t="s">
        <v>5697</v>
      </c>
      <c r="Q7938" s="236">
        <v>44896</v>
      </c>
      <c r="R7938" s="236">
        <v>44896</v>
      </c>
      <c r="S7938" t="s">
        <v>8452</v>
      </c>
      <c r="T7938" s="196"/>
      <c r="U7938" s="196"/>
      <c r="V7938" s="196"/>
      <c r="W7938" s="196"/>
      <c r="X7938" s="222"/>
      <c r="Y7938" t="s">
        <v>8717</v>
      </c>
      <c r="Z7938">
        <v>1521483424</v>
      </c>
      <c r="AA7938" t="s">
        <v>8718</v>
      </c>
      <c r="AB7938" s="221" t="str">
        <f>_xlfn.IFNA(IF(Table[[#This Row],[Programme Partner]]&lt;&gt;Table[[#This Row],[Implementing Partner]],CONCATENATE(Table[[#This Row],[Programme Partner]],"-",Table[[#This Row],[Implementing Partner]]),Table[[#This Row],[Programme Partner]]),"")</f>
        <v>UNHCR-NGOF</v>
      </c>
    </row>
    <row r="7939" spans="1:28" ht="16.5" customHeight="1">
      <c r="A7939" s="183"/>
      <c r="B7939" s="195" t="s">
        <v>5273</v>
      </c>
      <c r="C7939" s="198" t="s">
        <v>5184</v>
      </c>
      <c r="D7939" s="212" t="s">
        <v>5273</v>
      </c>
      <c r="E7939" s="269" t="s">
        <v>27</v>
      </c>
      <c r="F7939" s="195" t="s">
        <v>8013</v>
      </c>
      <c r="G7939" t="s">
        <v>8442</v>
      </c>
      <c r="H7939" s="195" t="str">
        <f>IFERROR(VLOOKUP(Table[[#This Row],[Activity Details of Assistance]],WHAT!E:F,2,FALSE),"")</f>
        <v># of facilities</v>
      </c>
      <c r="I7939" s="195"/>
      <c r="J7939">
        <v>228</v>
      </c>
      <c r="K7939" t="s">
        <v>8280</v>
      </c>
      <c r="L7939" s="306" t="s">
        <v>13</v>
      </c>
      <c r="M7939" t="s">
        <v>14</v>
      </c>
      <c r="N7939" t="s">
        <v>307</v>
      </c>
      <c r="O7939" t="s">
        <v>1599</v>
      </c>
      <c r="P7939" t="s">
        <v>5697</v>
      </c>
      <c r="Q7939" s="236">
        <v>44896</v>
      </c>
      <c r="R7939" s="236">
        <v>44896</v>
      </c>
      <c r="S7939" t="s">
        <v>8452</v>
      </c>
      <c r="T7939" s="196"/>
      <c r="U7939" s="196"/>
      <c r="V7939" s="196"/>
      <c r="W7939" s="196"/>
      <c r="X7939" s="222"/>
      <c r="Y7939" t="s">
        <v>8717</v>
      </c>
      <c r="Z7939">
        <v>1521483424</v>
      </c>
      <c r="AA7939" t="s">
        <v>8718</v>
      </c>
      <c r="AB7939" s="221" t="str">
        <f>_xlfn.IFNA(IF(Table[[#This Row],[Programme Partner]]&lt;&gt;Table[[#This Row],[Implementing Partner]],CONCATENATE(Table[[#This Row],[Programme Partner]],"-",Table[[#This Row],[Implementing Partner]]),Table[[#This Row],[Programme Partner]]),"")</f>
        <v>UNHCR-NGOF</v>
      </c>
    </row>
    <row r="7940" spans="1:28" ht="16.5" customHeight="1">
      <c r="A7940" s="183"/>
      <c r="B7940" s="195" t="s">
        <v>5273</v>
      </c>
      <c r="C7940" s="198" t="s">
        <v>5184</v>
      </c>
      <c r="D7940" s="212" t="s">
        <v>5273</v>
      </c>
      <c r="E7940" s="269" t="s">
        <v>27</v>
      </c>
      <c r="F7940" s="195" t="s">
        <v>8014</v>
      </c>
      <c r="G7940" t="s">
        <v>8358</v>
      </c>
      <c r="H7940" s="195" t="str">
        <f>IFERROR(VLOOKUP(Table[[#This Row],[Activity Details of Assistance]],WHAT!E:F,2,FALSE),"")</f>
        <v># of campaign per camp </v>
      </c>
      <c r="I7940" s="195"/>
      <c r="J7940">
        <v>7</v>
      </c>
      <c r="K7940" t="s">
        <v>8280</v>
      </c>
      <c r="L7940" s="306" t="s">
        <v>13</v>
      </c>
      <c r="M7940" t="s">
        <v>14</v>
      </c>
      <c r="N7940" t="s">
        <v>307</v>
      </c>
      <c r="O7940" t="s">
        <v>1599</v>
      </c>
      <c r="P7940" t="s">
        <v>5697</v>
      </c>
      <c r="Q7940" s="236">
        <v>44896</v>
      </c>
      <c r="R7940" s="236">
        <v>44896</v>
      </c>
      <c r="S7940" t="s">
        <v>8452</v>
      </c>
      <c r="T7940" s="196"/>
      <c r="U7940" s="196"/>
      <c r="V7940" s="196"/>
      <c r="W7940" s="196"/>
      <c r="X7940" s="222"/>
      <c r="Y7940" t="s">
        <v>8717</v>
      </c>
      <c r="Z7940">
        <v>1521483424</v>
      </c>
      <c r="AA7940" t="s">
        <v>8718</v>
      </c>
      <c r="AB7940" s="221" t="str">
        <f>_xlfn.IFNA(IF(Table[[#This Row],[Programme Partner]]&lt;&gt;Table[[#This Row],[Implementing Partner]],CONCATENATE(Table[[#This Row],[Programme Partner]],"-",Table[[#This Row],[Implementing Partner]]),Table[[#This Row],[Programme Partner]]),"")</f>
        <v>UNHCR-NGOF</v>
      </c>
    </row>
    <row r="7941" spans="1:28" ht="16.5" customHeight="1">
      <c r="A7941" s="183"/>
      <c r="B7941" s="195" t="s">
        <v>5273</v>
      </c>
      <c r="C7941" s="198" t="s">
        <v>5184</v>
      </c>
      <c r="D7941" s="212" t="s">
        <v>5273</v>
      </c>
      <c r="E7941" s="269" t="s">
        <v>27</v>
      </c>
      <c r="F7941" s="195" t="s">
        <v>8014</v>
      </c>
      <c r="G7941" s="103" t="s">
        <v>8361</v>
      </c>
      <c r="H7941" s="195" t="str">
        <f>IFERROR(VLOOKUP(Table[[#This Row],[Activity Details of Assistance]],WHAT!E:F,2,FALSE),"")</f>
        <v># of plant</v>
      </c>
      <c r="I7941" s="195"/>
      <c r="J7941">
        <v>4</v>
      </c>
      <c r="K7941" t="s">
        <v>8280</v>
      </c>
      <c r="L7941" s="306" t="s">
        <v>13</v>
      </c>
      <c r="M7941" t="s">
        <v>14</v>
      </c>
      <c r="N7941" t="s">
        <v>307</v>
      </c>
      <c r="O7941" t="s">
        <v>1599</v>
      </c>
      <c r="P7941" t="s">
        <v>5697</v>
      </c>
      <c r="Q7941" s="236">
        <v>44896</v>
      </c>
      <c r="R7941" s="236">
        <v>44896</v>
      </c>
      <c r="S7941" t="s">
        <v>8452</v>
      </c>
      <c r="T7941" s="196"/>
      <c r="U7941" s="196"/>
      <c r="V7941" s="196"/>
      <c r="W7941" s="196"/>
      <c r="X7941" s="222"/>
      <c r="Y7941" t="s">
        <v>8717</v>
      </c>
      <c r="Z7941">
        <v>1521483424</v>
      </c>
      <c r="AA7941" t="s">
        <v>8718</v>
      </c>
      <c r="AB7941" s="221" t="str">
        <f>_xlfn.IFNA(IF(Table[[#This Row],[Programme Partner]]&lt;&gt;Table[[#This Row],[Implementing Partner]],CONCATENATE(Table[[#This Row],[Programme Partner]],"-",Table[[#This Row],[Implementing Partner]]),Table[[#This Row],[Programme Partner]]),"")</f>
        <v>UNHCR-NGOF</v>
      </c>
    </row>
    <row r="7942" spans="1:28" ht="16.5" customHeight="1">
      <c r="A7942" s="183"/>
      <c r="B7942" s="195" t="s">
        <v>5273</v>
      </c>
      <c r="C7942" s="198" t="s">
        <v>5184</v>
      </c>
      <c r="D7942" s="212" t="s">
        <v>5273</v>
      </c>
      <c r="E7942" s="269" t="s">
        <v>27</v>
      </c>
      <c r="F7942" s="195" t="s">
        <v>8011</v>
      </c>
      <c r="G7942" t="s">
        <v>8584</v>
      </c>
      <c r="H7942" s="195" t="str">
        <f>IFERROR(VLOOKUP(Table[[#This Row],[Activity Details of Assistance]],WHAT!E:F,2,FALSE),"")</f>
        <v># of tube well</v>
      </c>
      <c r="I7942" s="195"/>
      <c r="J7942">
        <v>2</v>
      </c>
      <c r="K7942" t="s">
        <v>8280</v>
      </c>
      <c r="L7942" s="306" t="s">
        <v>13</v>
      </c>
      <c r="M7942" t="s">
        <v>14</v>
      </c>
      <c r="N7942" t="s">
        <v>309</v>
      </c>
      <c r="O7942" t="s">
        <v>1607</v>
      </c>
      <c r="P7942" t="s">
        <v>4710</v>
      </c>
      <c r="Q7942" s="236">
        <v>44896</v>
      </c>
      <c r="R7942" s="236">
        <v>44896</v>
      </c>
      <c r="S7942" t="s">
        <v>8452</v>
      </c>
      <c r="T7942" s="196"/>
      <c r="U7942" s="196"/>
      <c r="V7942" s="196"/>
      <c r="W7942" s="196"/>
      <c r="X7942" s="222"/>
      <c r="Y7942" t="s">
        <v>8717</v>
      </c>
      <c r="Z7942">
        <v>1521483424</v>
      </c>
      <c r="AA7942" t="s">
        <v>8718</v>
      </c>
      <c r="AB7942" s="221" t="str">
        <f>_xlfn.IFNA(IF(Table[[#This Row],[Programme Partner]]&lt;&gt;Table[[#This Row],[Implementing Partner]],CONCATENATE(Table[[#This Row],[Programme Partner]],"-",Table[[#This Row],[Implementing Partner]]),Table[[#This Row],[Programme Partner]]),"")</f>
        <v>UNHCR-NGOF</v>
      </c>
    </row>
    <row r="7943" spans="1:28" ht="16.5" customHeight="1">
      <c r="A7943" s="183"/>
      <c r="B7943" s="195" t="s">
        <v>5273</v>
      </c>
      <c r="C7943" s="198" t="s">
        <v>5184</v>
      </c>
      <c r="D7943" s="212" t="s">
        <v>5273</v>
      </c>
      <c r="E7943" s="269" t="s">
        <v>27</v>
      </c>
      <c r="F7943" s="195" t="s">
        <v>8011</v>
      </c>
      <c r="G7943" t="s">
        <v>8355</v>
      </c>
      <c r="H7943" s="195" t="str">
        <f>IFERROR(VLOOKUP(Table[[#This Row],[Activity Details of Assistance]],WHAT!E:F,2,FALSE),"")</f>
        <v># of water network</v>
      </c>
      <c r="I7943" s="195"/>
      <c r="J7943">
        <v>2</v>
      </c>
      <c r="K7943" t="s">
        <v>8280</v>
      </c>
      <c r="L7943" s="306" t="s">
        <v>13</v>
      </c>
      <c r="M7943" t="s">
        <v>14</v>
      </c>
      <c r="N7943" t="s">
        <v>309</v>
      </c>
      <c r="O7943" t="s">
        <v>1607</v>
      </c>
      <c r="P7943" t="s">
        <v>4710</v>
      </c>
      <c r="Q7943" s="236">
        <v>44896</v>
      </c>
      <c r="R7943" s="236">
        <v>44896</v>
      </c>
      <c r="S7943" t="s">
        <v>8452</v>
      </c>
      <c r="T7943" s="196"/>
      <c r="U7943" s="196"/>
      <c r="V7943" s="196"/>
      <c r="W7943" s="196"/>
      <c r="X7943" s="222"/>
      <c r="Y7943" t="s">
        <v>8717</v>
      </c>
      <c r="Z7943">
        <v>1521483424</v>
      </c>
      <c r="AA7943" t="s">
        <v>8718</v>
      </c>
      <c r="AB7943" s="221" t="str">
        <f>_xlfn.IFNA(IF(Table[[#This Row],[Programme Partner]]&lt;&gt;Table[[#This Row],[Implementing Partner]],CONCATENATE(Table[[#This Row],[Programme Partner]],"-",Table[[#This Row],[Implementing Partner]]),Table[[#This Row],[Programme Partner]]),"")</f>
        <v>UNHCR-NGOF</v>
      </c>
    </row>
    <row r="7944" spans="1:28" ht="16.5" customHeight="1">
      <c r="A7944" s="183"/>
      <c r="B7944" s="195" t="s">
        <v>5273</v>
      </c>
      <c r="C7944" s="198" t="s">
        <v>5184</v>
      </c>
      <c r="D7944" s="212" t="s">
        <v>5273</v>
      </c>
      <c r="E7944" s="269" t="s">
        <v>27</v>
      </c>
      <c r="F7944" s="195" t="s">
        <v>8012</v>
      </c>
      <c r="G7944" t="s">
        <v>8585</v>
      </c>
      <c r="H7944" s="195" t="str">
        <f>IFERROR(VLOOKUP(Table[[#This Row],[Activity Details of Assistance]],WHAT!E:F,2,FALSE),"")</f>
        <v xml:space="preserve"># of door </v>
      </c>
      <c r="I7944" s="195"/>
      <c r="J7944">
        <v>32</v>
      </c>
      <c r="K7944" t="s">
        <v>8280</v>
      </c>
      <c r="L7944" s="306" t="s">
        <v>13</v>
      </c>
      <c r="M7944" t="s">
        <v>14</v>
      </c>
      <c r="N7944" t="s">
        <v>309</v>
      </c>
      <c r="O7944" t="s">
        <v>1607</v>
      </c>
      <c r="P7944" t="s">
        <v>4710</v>
      </c>
      <c r="Q7944" s="236">
        <v>44896</v>
      </c>
      <c r="R7944" s="236">
        <v>44896</v>
      </c>
      <c r="S7944" t="s">
        <v>8452</v>
      </c>
      <c r="T7944" s="196"/>
      <c r="U7944" s="196"/>
      <c r="V7944" s="196"/>
      <c r="W7944" s="196"/>
      <c r="X7944" s="222"/>
      <c r="Y7944" t="s">
        <v>8717</v>
      </c>
      <c r="Z7944">
        <v>1521483424</v>
      </c>
      <c r="AA7944" t="s">
        <v>8718</v>
      </c>
      <c r="AB7944" s="221" t="str">
        <f>_xlfn.IFNA(IF(Table[[#This Row],[Programme Partner]]&lt;&gt;Table[[#This Row],[Implementing Partner]],CONCATENATE(Table[[#This Row],[Programme Partner]],"-",Table[[#This Row],[Implementing Partner]]),Table[[#This Row],[Programme Partner]]),"")</f>
        <v>UNHCR-NGOF</v>
      </c>
    </row>
    <row r="7945" spans="1:28" ht="16.5" customHeight="1">
      <c r="A7945" s="183"/>
      <c r="B7945" s="195" t="s">
        <v>5273</v>
      </c>
      <c r="C7945" s="198" t="s">
        <v>5184</v>
      </c>
      <c r="D7945" s="212" t="s">
        <v>5273</v>
      </c>
      <c r="E7945" s="269" t="s">
        <v>27</v>
      </c>
      <c r="F7945" s="195" t="s">
        <v>8012</v>
      </c>
      <c r="G7945" t="s">
        <v>8359</v>
      </c>
      <c r="H7945" s="195" t="str">
        <f>IFERROR(VLOOKUP(Table[[#This Row],[Activity Details of Assistance]],WHAT!E:F,2,FALSE),"")</f>
        <v># of FSM Site</v>
      </c>
      <c r="I7945" s="195"/>
      <c r="J7945">
        <v>4</v>
      </c>
      <c r="K7945" t="s">
        <v>8280</v>
      </c>
      <c r="L7945" s="306" t="s">
        <v>13</v>
      </c>
      <c r="M7945" t="s">
        <v>14</v>
      </c>
      <c r="N7945" t="s">
        <v>309</v>
      </c>
      <c r="O7945" t="s">
        <v>1607</v>
      </c>
      <c r="P7945" t="s">
        <v>4710</v>
      </c>
      <c r="Q7945" s="236">
        <v>44896</v>
      </c>
      <c r="R7945" s="236">
        <v>44896</v>
      </c>
      <c r="S7945" t="s">
        <v>8452</v>
      </c>
      <c r="T7945" s="196"/>
      <c r="U7945" s="196"/>
      <c r="V7945" s="196"/>
      <c r="W7945" s="196"/>
      <c r="X7945" s="222"/>
      <c r="Y7945" t="s">
        <v>8717</v>
      </c>
      <c r="Z7945">
        <v>1521483424</v>
      </c>
      <c r="AA7945" t="s">
        <v>8718</v>
      </c>
      <c r="AB7945" s="221" t="str">
        <f>_xlfn.IFNA(IF(Table[[#This Row],[Programme Partner]]&lt;&gt;Table[[#This Row],[Implementing Partner]],CONCATENATE(Table[[#This Row],[Programme Partner]],"-",Table[[#This Row],[Implementing Partner]]),Table[[#This Row],[Programme Partner]]),"")</f>
        <v>UNHCR-NGOF</v>
      </c>
    </row>
    <row r="7946" spans="1:28" ht="16.5" customHeight="1">
      <c r="A7946" s="183"/>
      <c r="B7946" s="195" t="s">
        <v>5273</v>
      </c>
      <c r="C7946" s="198" t="s">
        <v>5184</v>
      </c>
      <c r="D7946" s="212" t="s">
        <v>5273</v>
      </c>
      <c r="E7946" s="269" t="s">
        <v>27</v>
      </c>
      <c r="F7946" s="195" t="s">
        <v>8012</v>
      </c>
      <c r="G7946" t="s">
        <v>8356</v>
      </c>
      <c r="H7946" s="195" t="str">
        <f>IFERROR(VLOOKUP(Table[[#This Row],[Activity Details of Assistance]],WHAT!E:F,2,FALSE),"")</f>
        <v># of FSM Site</v>
      </c>
      <c r="I7946" s="195"/>
      <c r="J7946">
        <v>1</v>
      </c>
      <c r="K7946" t="s">
        <v>8280</v>
      </c>
      <c r="L7946" s="306" t="s">
        <v>13</v>
      </c>
      <c r="M7946" t="s">
        <v>14</v>
      </c>
      <c r="N7946" t="s">
        <v>309</v>
      </c>
      <c r="O7946" t="s">
        <v>1607</v>
      </c>
      <c r="P7946" t="s">
        <v>4710</v>
      </c>
      <c r="Q7946" s="236">
        <v>44896</v>
      </c>
      <c r="R7946" s="236">
        <v>44896</v>
      </c>
      <c r="S7946" t="s">
        <v>8452</v>
      </c>
      <c r="T7946" s="196"/>
      <c r="U7946" s="196"/>
      <c r="V7946" s="196"/>
      <c r="W7946" s="196"/>
      <c r="X7946" s="222"/>
      <c r="Y7946" t="s">
        <v>8717</v>
      </c>
      <c r="Z7946">
        <v>1521483424</v>
      </c>
      <c r="AA7946" t="s">
        <v>8718</v>
      </c>
      <c r="AB7946" s="221" t="str">
        <f>_xlfn.IFNA(IF(Table[[#This Row],[Programme Partner]]&lt;&gt;Table[[#This Row],[Implementing Partner]],CONCATENATE(Table[[#This Row],[Programme Partner]],"-",Table[[#This Row],[Implementing Partner]]),Table[[#This Row],[Programme Partner]]),"")</f>
        <v>UNHCR-NGOF</v>
      </c>
    </row>
    <row r="7947" spans="1:28" ht="16.5" customHeight="1">
      <c r="A7947" s="183"/>
      <c r="B7947" s="195" t="s">
        <v>5273</v>
      </c>
      <c r="C7947" s="198" t="s">
        <v>5184</v>
      </c>
      <c r="D7947" s="212" t="s">
        <v>5273</v>
      </c>
      <c r="E7947" s="269" t="s">
        <v>27</v>
      </c>
      <c r="F7947" s="195" t="s">
        <v>8012</v>
      </c>
      <c r="G7947" t="s">
        <v>8586</v>
      </c>
      <c r="H7947" s="195" t="str">
        <f>IFERROR(VLOOKUP(Table[[#This Row],[Activity Details of Assistance]],WHAT!E:F,2,FALSE),"")</f>
        <v># of door</v>
      </c>
      <c r="I7947" s="195"/>
      <c r="J7947">
        <v>251</v>
      </c>
      <c r="K7947" t="s">
        <v>8280</v>
      </c>
      <c r="L7947" s="306" t="s">
        <v>13</v>
      </c>
      <c r="M7947" t="s">
        <v>14</v>
      </c>
      <c r="N7947" t="s">
        <v>309</v>
      </c>
      <c r="O7947" t="s">
        <v>1607</v>
      </c>
      <c r="P7947" t="s">
        <v>4710</v>
      </c>
      <c r="Q7947" s="236">
        <v>44896</v>
      </c>
      <c r="R7947" s="236">
        <v>44896</v>
      </c>
      <c r="S7947" t="s">
        <v>8452</v>
      </c>
      <c r="T7947" s="196"/>
      <c r="U7947" s="196"/>
      <c r="V7947" s="196"/>
      <c r="W7947" s="196"/>
      <c r="X7947" s="222"/>
      <c r="Y7947" t="s">
        <v>8717</v>
      </c>
      <c r="Z7947">
        <v>1521483424</v>
      </c>
      <c r="AA7947" t="s">
        <v>8718</v>
      </c>
      <c r="AB7947" s="221" t="str">
        <f>_xlfn.IFNA(IF(Table[[#This Row],[Programme Partner]]&lt;&gt;Table[[#This Row],[Implementing Partner]],CONCATENATE(Table[[#This Row],[Programme Partner]],"-",Table[[#This Row],[Implementing Partner]]),Table[[#This Row],[Programme Partner]]),"")</f>
        <v>UNHCR-NGOF</v>
      </c>
    </row>
    <row r="7948" spans="1:28" ht="16.5" customHeight="1">
      <c r="A7948" s="183"/>
      <c r="B7948" s="195" t="s">
        <v>5273</v>
      </c>
      <c r="C7948" s="198" t="s">
        <v>5184</v>
      </c>
      <c r="D7948" s="212" t="s">
        <v>5273</v>
      </c>
      <c r="E7948" s="269" t="s">
        <v>27</v>
      </c>
      <c r="F7948" s="195" t="s">
        <v>8012</v>
      </c>
      <c r="G7948" t="s">
        <v>8357</v>
      </c>
      <c r="H7948" s="195" t="str">
        <f>IFERROR(VLOOKUP(Table[[#This Row],[Activity Details of Assistance]],WHAT!E:F,2,FALSE),"")</f>
        <v># of door</v>
      </c>
      <c r="I7948" s="195"/>
      <c r="J7948">
        <v>497</v>
      </c>
      <c r="K7948" t="s">
        <v>8280</v>
      </c>
      <c r="L7948" s="306" t="s">
        <v>13</v>
      </c>
      <c r="M7948" t="s">
        <v>14</v>
      </c>
      <c r="N7948" t="s">
        <v>309</v>
      </c>
      <c r="O7948" t="s">
        <v>1607</v>
      </c>
      <c r="P7948" t="s">
        <v>4710</v>
      </c>
      <c r="Q7948" s="236">
        <v>44896</v>
      </c>
      <c r="R7948" s="236">
        <v>44896</v>
      </c>
      <c r="S7948" t="s">
        <v>8452</v>
      </c>
      <c r="T7948" s="196"/>
      <c r="U7948" s="196"/>
      <c r="V7948" s="196"/>
      <c r="W7948" s="196"/>
      <c r="X7948" s="222"/>
      <c r="Y7948" t="s">
        <v>8717</v>
      </c>
      <c r="Z7948">
        <v>1521483424</v>
      </c>
      <c r="AA7948" t="s">
        <v>8718</v>
      </c>
      <c r="AB7948" s="221" t="str">
        <f>_xlfn.IFNA(IF(Table[[#This Row],[Programme Partner]]&lt;&gt;Table[[#This Row],[Implementing Partner]],CONCATENATE(Table[[#This Row],[Programme Partner]],"-",Table[[#This Row],[Implementing Partner]]),Table[[#This Row],[Programme Partner]]),"")</f>
        <v>UNHCR-NGOF</v>
      </c>
    </row>
    <row r="7949" spans="1:28" ht="16.5" customHeight="1">
      <c r="A7949" s="183"/>
      <c r="B7949" s="195" t="s">
        <v>5273</v>
      </c>
      <c r="C7949" s="198" t="s">
        <v>5184</v>
      </c>
      <c r="D7949" s="212" t="s">
        <v>5273</v>
      </c>
      <c r="E7949" s="269" t="s">
        <v>27</v>
      </c>
      <c r="F7949" s="195" t="s">
        <v>8012</v>
      </c>
      <c r="G7949" t="s">
        <v>8019</v>
      </c>
      <c r="H7949" s="195" t="str">
        <f>IFERROR(VLOOKUP(Table[[#This Row],[Activity Details of Assistance]],WHAT!E:F,2,FALSE),"")</f>
        <v>N/A</v>
      </c>
      <c r="I7949" s="195"/>
      <c r="J7949">
        <v>1</v>
      </c>
      <c r="K7949" t="s">
        <v>8280</v>
      </c>
      <c r="L7949" s="306" t="s">
        <v>13</v>
      </c>
      <c r="M7949" t="s">
        <v>14</v>
      </c>
      <c r="N7949" t="s">
        <v>309</v>
      </c>
      <c r="O7949" t="s">
        <v>1607</v>
      </c>
      <c r="P7949" t="s">
        <v>4710</v>
      </c>
      <c r="Q7949" s="236">
        <v>44896</v>
      </c>
      <c r="R7949" s="236">
        <v>44896</v>
      </c>
      <c r="S7949" t="s">
        <v>8452</v>
      </c>
      <c r="T7949" s="196"/>
      <c r="U7949" s="196"/>
      <c r="V7949" s="196"/>
      <c r="W7949" s="196"/>
      <c r="X7949" s="222"/>
      <c r="Y7949" t="s">
        <v>8717</v>
      </c>
      <c r="Z7949">
        <v>1521483424</v>
      </c>
      <c r="AA7949" t="s">
        <v>8718</v>
      </c>
      <c r="AB7949" s="221" t="str">
        <f>_xlfn.IFNA(IF(Table[[#This Row],[Programme Partner]]&lt;&gt;Table[[#This Row],[Implementing Partner]],CONCATENATE(Table[[#This Row],[Programme Partner]],"-",Table[[#This Row],[Implementing Partner]]),Table[[#This Row],[Programme Partner]]),"")</f>
        <v>UNHCR-NGOF</v>
      </c>
    </row>
    <row r="7950" spans="1:28" ht="16.5" customHeight="1">
      <c r="A7950" s="183"/>
      <c r="B7950" s="195" t="s">
        <v>5273</v>
      </c>
      <c r="C7950" s="198" t="s">
        <v>5184</v>
      </c>
      <c r="D7950" s="212" t="s">
        <v>5273</v>
      </c>
      <c r="E7950" s="269" t="s">
        <v>27</v>
      </c>
      <c r="F7950" s="195" t="s">
        <v>8013</v>
      </c>
      <c r="G7950" t="s">
        <v>8313</v>
      </c>
      <c r="H7950" s="195" t="str">
        <f>IFERROR(VLOOKUP(Table[[#This Row],[Activity Details of Assistance]],WHAT!E:F,2,FALSE),"")</f>
        <v># of HP sessions at community level</v>
      </c>
      <c r="I7950" s="195"/>
      <c r="J7950">
        <v>79</v>
      </c>
      <c r="K7950" t="s">
        <v>8280</v>
      </c>
      <c r="L7950" s="306" t="s">
        <v>13</v>
      </c>
      <c r="M7950" t="s">
        <v>14</v>
      </c>
      <c r="N7950" t="s">
        <v>309</v>
      </c>
      <c r="O7950" t="s">
        <v>1607</v>
      </c>
      <c r="P7950" t="s">
        <v>4710</v>
      </c>
      <c r="Q7950" s="236">
        <v>44896</v>
      </c>
      <c r="R7950" s="236">
        <v>44896</v>
      </c>
      <c r="S7950" t="s">
        <v>8452</v>
      </c>
      <c r="T7950" s="196"/>
      <c r="U7950" s="196"/>
      <c r="V7950" s="196"/>
      <c r="W7950" s="196"/>
      <c r="X7950" s="222"/>
      <c r="Y7950" t="s">
        <v>8717</v>
      </c>
      <c r="Z7950">
        <v>1521483424</v>
      </c>
      <c r="AA7950" t="s">
        <v>8718</v>
      </c>
      <c r="AB7950" s="221" t="str">
        <f>_xlfn.IFNA(IF(Table[[#This Row],[Programme Partner]]&lt;&gt;Table[[#This Row],[Implementing Partner]],CONCATENATE(Table[[#This Row],[Programme Partner]],"-",Table[[#This Row],[Implementing Partner]]),Table[[#This Row],[Programme Partner]]),"")</f>
        <v>UNHCR-NGOF</v>
      </c>
    </row>
    <row r="7951" spans="1:28" ht="16.5" customHeight="1">
      <c r="A7951" s="183"/>
      <c r="B7951" s="195" t="s">
        <v>5273</v>
      </c>
      <c r="C7951" s="198" t="s">
        <v>5184</v>
      </c>
      <c r="D7951" s="212" t="s">
        <v>5273</v>
      </c>
      <c r="E7951" s="269" t="s">
        <v>27</v>
      </c>
      <c r="F7951" s="195" t="s">
        <v>8013</v>
      </c>
      <c r="G7951" t="s">
        <v>8314</v>
      </c>
      <c r="H7951" s="195" t="str">
        <f>IFERROR(VLOOKUP(Table[[#This Row],[Activity Details of Assistance]],WHAT!E:F,2,FALSE),"")</f>
        <v># of HP sessions at HH level</v>
      </c>
      <c r="I7951" s="195"/>
      <c r="J7951">
        <v>2880</v>
      </c>
      <c r="K7951" t="s">
        <v>8280</v>
      </c>
      <c r="L7951" s="306" t="s">
        <v>13</v>
      </c>
      <c r="M7951" t="s">
        <v>14</v>
      </c>
      <c r="N7951" t="s">
        <v>309</v>
      </c>
      <c r="O7951" t="s">
        <v>1607</v>
      </c>
      <c r="P7951" t="s">
        <v>4710</v>
      </c>
      <c r="Q7951" s="236">
        <v>44896</v>
      </c>
      <c r="R7951" s="236">
        <v>44896</v>
      </c>
      <c r="S7951" t="s">
        <v>8452</v>
      </c>
      <c r="T7951" s="196"/>
      <c r="U7951" s="196"/>
      <c r="V7951" s="196"/>
      <c r="W7951" s="196"/>
      <c r="X7951" s="222"/>
      <c r="Y7951" t="s">
        <v>8717</v>
      </c>
      <c r="Z7951">
        <v>1521483424</v>
      </c>
      <c r="AA7951" t="s">
        <v>8718</v>
      </c>
      <c r="AB7951" s="221" t="str">
        <f>_xlfn.IFNA(IF(Table[[#This Row],[Programme Partner]]&lt;&gt;Table[[#This Row],[Implementing Partner]],CONCATENATE(Table[[#This Row],[Programme Partner]],"-",Table[[#This Row],[Implementing Partner]]),Table[[#This Row],[Programme Partner]]),"")</f>
        <v>UNHCR-NGOF</v>
      </c>
    </row>
    <row r="7952" spans="1:28" ht="16.5" customHeight="1">
      <c r="A7952" s="183"/>
      <c r="B7952" s="195" t="s">
        <v>5273</v>
      </c>
      <c r="C7952" s="198" t="s">
        <v>5184</v>
      </c>
      <c r="D7952" s="212" t="s">
        <v>5273</v>
      </c>
      <c r="E7952" s="269" t="s">
        <v>27</v>
      </c>
      <c r="F7952" s="195" t="s">
        <v>8013</v>
      </c>
      <c r="G7952" t="s">
        <v>8374</v>
      </c>
      <c r="H7952" s="195" t="str">
        <f>IFERROR(VLOOKUP(Table[[#This Row],[Activity Details of Assistance]],WHAT!E:F,2,FALSE),"")</f>
        <v># of HP sessions at institution level</v>
      </c>
      <c r="I7952" s="195"/>
      <c r="J7952">
        <v>5</v>
      </c>
      <c r="K7952" t="s">
        <v>8280</v>
      </c>
      <c r="L7952" s="306" t="s">
        <v>13</v>
      </c>
      <c r="M7952" t="s">
        <v>14</v>
      </c>
      <c r="N7952" t="s">
        <v>309</v>
      </c>
      <c r="O7952" t="s">
        <v>1607</v>
      </c>
      <c r="P7952" t="s">
        <v>4710</v>
      </c>
      <c r="Q7952" s="236">
        <v>44896</v>
      </c>
      <c r="R7952" s="236">
        <v>44896</v>
      </c>
      <c r="S7952" t="s">
        <v>8452</v>
      </c>
      <c r="T7952" s="196"/>
      <c r="U7952" s="196"/>
      <c r="V7952" s="196"/>
      <c r="W7952" s="196"/>
      <c r="X7952" s="222"/>
      <c r="Y7952" t="s">
        <v>8717</v>
      </c>
      <c r="Z7952">
        <v>1521483424</v>
      </c>
      <c r="AA7952" t="s">
        <v>8718</v>
      </c>
      <c r="AB7952" s="221" t="str">
        <f>_xlfn.IFNA(IF(Table[[#This Row],[Programme Partner]]&lt;&gt;Table[[#This Row],[Implementing Partner]],CONCATENATE(Table[[#This Row],[Programme Partner]],"-",Table[[#This Row],[Implementing Partner]]),Table[[#This Row],[Programme Partner]]),"")</f>
        <v>UNHCR-NGOF</v>
      </c>
    </row>
    <row r="7953" spans="1:28" ht="16.5" customHeight="1">
      <c r="A7953" s="183"/>
      <c r="B7953" s="195" t="s">
        <v>5273</v>
      </c>
      <c r="C7953" s="198" t="s">
        <v>5184</v>
      </c>
      <c r="D7953" s="212" t="s">
        <v>5273</v>
      </c>
      <c r="E7953" s="269" t="s">
        <v>27</v>
      </c>
      <c r="F7953" s="195" t="s">
        <v>8013</v>
      </c>
      <c r="G7953" t="s">
        <v>8315</v>
      </c>
      <c r="H7953" s="195" t="str">
        <f>IFERROR(VLOOKUP(Table[[#This Row],[Activity Details of Assistance]],WHAT!E:F,2,FALSE),"")</f>
        <v># of handwashing station</v>
      </c>
      <c r="I7953" s="195"/>
      <c r="J7953">
        <v>1</v>
      </c>
      <c r="K7953" t="s">
        <v>8280</v>
      </c>
      <c r="L7953" s="306" t="s">
        <v>13</v>
      </c>
      <c r="M7953" t="s">
        <v>14</v>
      </c>
      <c r="N7953" t="s">
        <v>309</v>
      </c>
      <c r="O7953" t="s">
        <v>1607</v>
      </c>
      <c r="P7953" t="s">
        <v>4710</v>
      </c>
      <c r="Q7953" s="236">
        <v>44896</v>
      </c>
      <c r="R7953" s="236">
        <v>44896</v>
      </c>
      <c r="S7953" t="s">
        <v>8452</v>
      </c>
      <c r="T7953" s="196"/>
      <c r="U7953" s="196"/>
      <c r="V7953" s="196"/>
      <c r="W7953" s="196"/>
      <c r="X7953" s="222"/>
      <c r="Y7953" t="s">
        <v>8717</v>
      </c>
      <c r="Z7953">
        <v>1521483424</v>
      </c>
      <c r="AA7953" t="s">
        <v>8718</v>
      </c>
      <c r="AB7953" s="221" t="str">
        <f>_xlfn.IFNA(IF(Table[[#This Row],[Programme Partner]]&lt;&gt;Table[[#This Row],[Implementing Partner]],CONCATENATE(Table[[#This Row],[Programme Partner]],"-",Table[[#This Row],[Implementing Partner]]),Table[[#This Row],[Programme Partner]]),"")</f>
        <v>UNHCR-NGOF</v>
      </c>
    </row>
    <row r="7954" spans="1:28" ht="16.5" customHeight="1">
      <c r="A7954" s="183"/>
      <c r="B7954" s="195" t="s">
        <v>5273</v>
      </c>
      <c r="C7954" s="198" t="s">
        <v>5184</v>
      </c>
      <c r="D7954" s="212" t="s">
        <v>5273</v>
      </c>
      <c r="E7954" s="269" t="s">
        <v>27</v>
      </c>
      <c r="F7954" s="195" t="s">
        <v>8013</v>
      </c>
      <c r="G7954" t="s">
        <v>8316</v>
      </c>
      <c r="H7954" s="195" t="str">
        <f>IFERROR(VLOOKUP(Table[[#This Row],[Activity Details of Assistance]],WHAT!E:F,2,FALSE),"")</f>
        <v># of household</v>
      </c>
      <c r="I7954" s="195"/>
      <c r="J7954">
        <v>16</v>
      </c>
      <c r="K7954" t="s">
        <v>8280</v>
      </c>
      <c r="L7954" s="306" t="s">
        <v>13</v>
      </c>
      <c r="M7954" t="s">
        <v>14</v>
      </c>
      <c r="N7954" t="s">
        <v>309</v>
      </c>
      <c r="O7954" t="s">
        <v>1607</v>
      </c>
      <c r="P7954" t="s">
        <v>4710</v>
      </c>
      <c r="Q7954" s="236">
        <v>44896</v>
      </c>
      <c r="R7954" s="236">
        <v>44896</v>
      </c>
      <c r="S7954" t="s">
        <v>8452</v>
      </c>
      <c r="T7954" s="196"/>
      <c r="U7954" s="196"/>
      <c r="V7954" s="196"/>
      <c r="W7954" s="196"/>
      <c r="X7954" s="222"/>
      <c r="Y7954" t="s">
        <v>8717</v>
      </c>
      <c r="Z7954">
        <v>1521483424</v>
      </c>
      <c r="AA7954" t="s">
        <v>8718</v>
      </c>
      <c r="AB7954" s="221" t="str">
        <f>_xlfn.IFNA(IF(Table[[#This Row],[Programme Partner]]&lt;&gt;Table[[#This Row],[Implementing Partner]],CONCATENATE(Table[[#This Row],[Programme Partner]],"-",Table[[#This Row],[Implementing Partner]]),Table[[#This Row],[Programme Partner]]),"")</f>
        <v>UNHCR-NGOF</v>
      </c>
    </row>
    <row r="7955" spans="1:28" ht="16.5" customHeight="1">
      <c r="A7955" s="183"/>
      <c r="B7955" s="195" t="s">
        <v>5273</v>
      </c>
      <c r="C7955" s="198" t="s">
        <v>5184</v>
      </c>
      <c r="D7955" s="212" t="s">
        <v>5273</v>
      </c>
      <c r="E7955" s="269" t="s">
        <v>27</v>
      </c>
      <c r="F7955" s="195" t="s">
        <v>8013</v>
      </c>
      <c r="G7955" t="s">
        <v>8442</v>
      </c>
      <c r="H7955" s="195" t="str">
        <f>IFERROR(VLOOKUP(Table[[#This Row],[Activity Details of Assistance]],WHAT!E:F,2,FALSE),"")</f>
        <v># of facilities</v>
      </c>
      <c r="I7955" s="195"/>
      <c r="J7955">
        <v>198</v>
      </c>
      <c r="K7955" t="s">
        <v>8280</v>
      </c>
      <c r="L7955" s="306" t="s">
        <v>13</v>
      </c>
      <c r="M7955" t="s">
        <v>14</v>
      </c>
      <c r="N7955" t="s">
        <v>309</v>
      </c>
      <c r="O7955" t="s">
        <v>1607</v>
      </c>
      <c r="P7955" t="s">
        <v>4710</v>
      </c>
      <c r="Q7955" s="236">
        <v>44896</v>
      </c>
      <c r="R7955" s="236">
        <v>44896</v>
      </c>
      <c r="S7955" t="s">
        <v>8452</v>
      </c>
      <c r="T7955" s="196"/>
      <c r="U7955" s="196"/>
      <c r="V7955" s="196"/>
      <c r="W7955" s="196"/>
      <c r="X7955" s="222"/>
      <c r="Y7955" t="s">
        <v>8717</v>
      </c>
      <c r="Z7955">
        <v>1521483424</v>
      </c>
      <c r="AA7955" t="s">
        <v>8718</v>
      </c>
      <c r="AB7955" s="221" t="str">
        <f>_xlfn.IFNA(IF(Table[[#This Row],[Programme Partner]]&lt;&gt;Table[[#This Row],[Implementing Partner]],CONCATENATE(Table[[#This Row],[Programme Partner]],"-",Table[[#This Row],[Implementing Partner]]),Table[[#This Row],[Programme Partner]]),"")</f>
        <v>UNHCR-NGOF</v>
      </c>
    </row>
    <row r="7956" spans="1:28" ht="16.5" customHeight="1">
      <c r="A7956" s="183"/>
      <c r="B7956" s="195" t="s">
        <v>5273</v>
      </c>
      <c r="C7956" s="198" t="s">
        <v>5184</v>
      </c>
      <c r="D7956" s="212" t="s">
        <v>5273</v>
      </c>
      <c r="E7956" s="269" t="s">
        <v>27</v>
      </c>
      <c r="F7956" s="195" t="s">
        <v>8014</v>
      </c>
      <c r="G7956" t="s">
        <v>8358</v>
      </c>
      <c r="H7956" s="195" t="str">
        <f>IFERROR(VLOOKUP(Table[[#This Row],[Activity Details of Assistance]],WHAT!E:F,2,FALSE),"")</f>
        <v># of campaign per camp </v>
      </c>
      <c r="I7956" s="195"/>
      <c r="J7956">
        <v>8</v>
      </c>
      <c r="K7956" t="s">
        <v>8280</v>
      </c>
      <c r="L7956" s="306" t="s">
        <v>13</v>
      </c>
      <c r="M7956" t="s">
        <v>14</v>
      </c>
      <c r="N7956" t="s">
        <v>309</v>
      </c>
      <c r="O7956" t="s">
        <v>1607</v>
      </c>
      <c r="P7956" t="s">
        <v>4710</v>
      </c>
      <c r="Q7956" s="236">
        <v>44896</v>
      </c>
      <c r="R7956" s="236">
        <v>44896</v>
      </c>
      <c r="S7956" t="s">
        <v>8452</v>
      </c>
      <c r="T7956" s="196"/>
      <c r="U7956" s="196"/>
      <c r="V7956" s="196"/>
      <c r="W7956" s="196"/>
      <c r="X7956" s="222"/>
      <c r="Y7956" t="s">
        <v>8717</v>
      </c>
      <c r="Z7956">
        <v>1521483424</v>
      </c>
      <c r="AA7956" t="s">
        <v>8718</v>
      </c>
      <c r="AB7956" s="221" t="str">
        <f>_xlfn.IFNA(IF(Table[[#This Row],[Programme Partner]]&lt;&gt;Table[[#This Row],[Implementing Partner]],CONCATENATE(Table[[#This Row],[Programme Partner]],"-",Table[[#This Row],[Implementing Partner]]),Table[[#This Row],[Programme Partner]]),"")</f>
        <v>UNHCR-NGOF</v>
      </c>
    </row>
    <row r="7957" spans="1:28" ht="16.5" customHeight="1">
      <c r="A7957" s="183"/>
      <c r="B7957" s="195" t="s">
        <v>5273</v>
      </c>
      <c r="C7957" s="198" t="s">
        <v>5184</v>
      </c>
      <c r="D7957" s="212" t="s">
        <v>5273</v>
      </c>
      <c r="E7957" s="269" t="s">
        <v>27</v>
      </c>
      <c r="F7957" s="195" t="s">
        <v>8014</v>
      </c>
      <c r="G7957" s="103" t="s">
        <v>8361</v>
      </c>
      <c r="H7957" s="195" t="str">
        <f>IFERROR(VLOOKUP(Table[[#This Row],[Activity Details of Assistance]],WHAT!E:F,2,FALSE),"")</f>
        <v># of plant</v>
      </c>
      <c r="I7957" s="195"/>
      <c r="J7957">
        <v>3</v>
      </c>
      <c r="K7957" t="s">
        <v>8280</v>
      </c>
      <c r="L7957" s="306" t="s">
        <v>13</v>
      </c>
      <c r="M7957" t="s">
        <v>14</v>
      </c>
      <c r="N7957" t="s">
        <v>309</v>
      </c>
      <c r="O7957" t="s">
        <v>1607</v>
      </c>
      <c r="P7957" t="s">
        <v>4710</v>
      </c>
      <c r="Q7957" s="236">
        <v>44896</v>
      </c>
      <c r="R7957" s="236">
        <v>44896</v>
      </c>
      <c r="S7957" t="s">
        <v>8452</v>
      </c>
      <c r="T7957" s="196"/>
      <c r="U7957" s="196"/>
      <c r="V7957" s="196"/>
      <c r="W7957" s="196"/>
      <c r="X7957" s="222"/>
      <c r="Y7957" t="s">
        <v>8717</v>
      </c>
      <c r="Z7957">
        <v>1521483424</v>
      </c>
      <c r="AA7957" t="s">
        <v>8718</v>
      </c>
      <c r="AB7957" s="221" t="str">
        <f>_xlfn.IFNA(IF(Table[[#This Row],[Programme Partner]]&lt;&gt;Table[[#This Row],[Implementing Partner]],CONCATENATE(Table[[#This Row],[Programme Partner]],"-",Table[[#This Row],[Implementing Partner]]),Table[[#This Row],[Programme Partner]]),"")</f>
        <v>UNHCR-NGOF</v>
      </c>
    </row>
    <row r="7958" spans="1:28" ht="16.5" customHeight="1">
      <c r="A7958" s="183"/>
      <c r="B7958" s="195" t="s">
        <v>5273</v>
      </c>
      <c r="C7958" s="198" t="s">
        <v>5184</v>
      </c>
      <c r="D7958" s="212" t="s">
        <v>5273</v>
      </c>
      <c r="E7958" s="269" t="s">
        <v>27</v>
      </c>
      <c r="F7958" s="195" t="s">
        <v>8011</v>
      </c>
      <c r="G7958" t="s">
        <v>8355</v>
      </c>
      <c r="H7958" s="195" t="str">
        <f>IFERROR(VLOOKUP(Table[[#This Row],[Activity Details of Assistance]],WHAT!E:F,2,FALSE),"")</f>
        <v># of water network</v>
      </c>
      <c r="I7958" s="195"/>
      <c r="J7958">
        <v>1</v>
      </c>
      <c r="K7958" t="s">
        <v>8280</v>
      </c>
      <c r="L7958" s="306" t="s">
        <v>13</v>
      </c>
      <c r="M7958" t="s">
        <v>14</v>
      </c>
      <c r="N7958" t="s">
        <v>307</v>
      </c>
      <c r="O7958" t="s">
        <v>1599</v>
      </c>
      <c r="P7958" t="s">
        <v>4726</v>
      </c>
      <c r="Q7958" s="236">
        <v>44896</v>
      </c>
      <c r="R7958" s="236">
        <v>44896</v>
      </c>
      <c r="S7958" t="s">
        <v>8452</v>
      </c>
      <c r="T7958" s="196"/>
      <c r="U7958" s="196"/>
      <c r="V7958" s="196"/>
      <c r="W7958" s="196"/>
      <c r="X7958" s="222"/>
      <c r="Y7958" t="s">
        <v>8717</v>
      </c>
      <c r="Z7958">
        <v>1521483424</v>
      </c>
      <c r="AA7958" t="s">
        <v>8718</v>
      </c>
      <c r="AB7958" s="221" t="str">
        <f>_xlfn.IFNA(IF(Table[[#This Row],[Programme Partner]]&lt;&gt;Table[[#This Row],[Implementing Partner]],CONCATENATE(Table[[#This Row],[Programme Partner]],"-",Table[[#This Row],[Implementing Partner]]),Table[[#This Row],[Programme Partner]]),"")</f>
        <v>UNHCR-NGOF</v>
      </c>
    </row>
    <row r="7959" spans="1:28" ht="16.5" customHeight="1">
      <c r="A7959" s="183"/>
      <c r="B7959" s="195" t="s">
        <v>5273</v>
      </c>
      <c r="C7959" s="198" t="s">
        <v>5184</v>
      </c>
      <c r="D7959" s="212" t="s">
        <v>5273</v>
      </c>
      <c r="E7959" s="269" t="s">
        <v>27</v>
      </c>
      <c r="F7959" s="195" t="s">
        <v>8012</v>
      </c>
      <c r="G7959" t="s">
        <v>8359</v>
      </c>
      <c r="H7959" s="195" t="str">
        <f>IFERROR(VLOOKUP(Table[[#This Row],[Activity Details of Assistance]],WHAT!E:F,2,FALSE),"")</f>
        <v># of FSM Site</v>
      </c>
      <c r="I7959" s="195"/>
      <c r="J7959">
        <v>2</v>
      </c>
      <c r="K7959" t="s">
        <v>8280</v>
      </c>
      <c r="L7959" s="306" t="s">
        <v>13</v>
      </c>
      <c r="M7959" t="s">
        <v>14</v>
      </c>
      <c r="N7959" t="s">
        <v>307</v>
      </c>
      <c r="O7959" t="s">
        <v>1599</v>
      </c>
      <c r="P7959" t="s">
        <v>4726</v>
      </c>
      <c r="Q7959" s="236">
        <v>44896</v>
      </c>
      <c r="R7959" s="236">
        <v>44896</v>
      </c>
      <c r="S7959" t="s">
        <v>8452</v>
      </c>
      <c r="T7959" s="196"/>
      <c r="U7959" s="196"/>
      <c r="V7959" s="196"/>
      <c r="W7959" s="196"/>
      <c r="X7959" s="222"/>
      <c r="Y7959" t="s">
        <v>8717</v>
      </c>
      <c r="Z7959">
        <v>1521483424</v>
      </c>
      <c r="AA7959" t="s">
        <v>8718</v>
      </c>
      <c r="AB7959" s="221" t="str">
        <f>_xlfn.IFNA(IF(Table[[#This Row],[Programme Partner]]&lt;&gt;Table[[#This Row],[Implementing Partner]],CONCATENATE(Table[[#This Row],[Programme Partner]],"-",Table[[#This Row],[Implementing Partner]]),Table[[#This Row],[Programme Partner]]),"")</f>
        <v>UNHCR-NGOF</v>
      </c>
    </row>
    <row r="7960" spans="1:28" ht="16.5" customHeight="1">
      <c r="A7960" s="183"/>
      <c r="B7960" s="195" t="s">
        <v>5273</v>
      </c>
      <c r="C7960" s="198" t="s">
        <v>5184</v>
      </c>
      <c r="D7960" s="212" t="s">
        <v>5273</v>
      </c>
      <c r="E7960" s="269" t="s">
        <v>27</v>
      </c>
      <c r="F7960" s="195" t="s">
        <v>8012</v>
      </c>
      <c r="G7960" t="s">
        <v>8356</v>
      </c>
      <c r="H7960" s="195" t="str">
        <f>IFERROR(VLOOKUP(Table[[#This Row],[Activity Details of Assistance]],WHAT!E:F,2,FALSE),"")</f>
        <v># of FSM Site</v>
      </c>
      <c r="I7960" s="195"/>
      <c r="J7960">
        <v>1</v>
      </c>
      <c r="K7960" t="s">
        <v>8280</v>
      </c>
      <c r="L7960" s="306" t="s">
        <v>13</v>
      </c>
      <c r="M7960" t="s">
        <v>14</v>
      </c>
      <c r="N7960" t="s">
        <v>307</v>
      </c>
      <c r="O7960" t="s">
        <v>1599</v>
      </c>
      <c r="P7960" t="s">
        <v>4726</v>
      </c>
      <c r="Q7960" s="236">
        <v>44896</v>
      </c>
      <c r="R7960" s="236">
        <v>44896</v>
      </c>
      <c r="S7960" t="s">
        <v>8452</v>
      </c>
      <c r="T7960" s="196"/>
      <c r="U7960" s="196"/>
      <c r="V7960" s="196"/>
      <c r="W7960" s="196"/>
      <c r="X7960" s="222"/>
      <c r="Y7960" t="s">
        <v>8717</v>
      </c>
      <c r="Z7960">
        <v>1521483424</v>
      </c>
      <c r="AA7960" t="s">
        <v>8718</v>
      </c>
      <c r="AB7960" s="221" t="str">
        <f>_xlfn.IFNA(IF(Table[[#This Row],[Programme Partner]]&lt;&gt;Table[[#This Row],[Implementing Partner]],CONCATENATE(Table[[#This Row],[Programme Partner]],"-",Table[[#This Row],[Implementing Partner]]),Table[[#This Row],[Programme Partner]]),"")</f>
        <v>UNHCR-NGOF</v>
      </c>
    </row>
    <row r="7961" spans="1:28" ht="16.5" customHeight="1">
      <c r="A7961" s="183"/>
      <c r="B7961" s="195" t="s">
        <v>5273</v>
      </c>
      <c r="C7961" s="198" t="s">
        <v>5184</v>
      </c>
      <c r="D7961" s="212" t="s">
        <v>5273</v>
      </c>
      <c r="E7961" s="269" t="s">
        <v>27</v>
      </c>
      <c r="F7961" s="195" t="s">
        <v>8012</v>
      </c>
      <c r="G7961" t="s">
        <v>8019</v>
      </c>
      <c r="H7961" s="195" t="str">
        <f>IFERROR(VLOOKUP(Table[[#This Row],[Activity Details of Assistance]],WHAT!E:F,2,FALSE),"")</f>
        <v>N/A</v>
      </c>
      <c r="I7961" s="195"/>
      <c r="J7961">
        <v>1</v>
      </c>
      <c r="K7961" t="s">
        <v>8280</v>
      </c>
      <c r="L7961" s="306" t="s">
        <v>13</v>
      </c>
      <c r="M7961" t="s">
        <v>14</v>
      </c>
      <c r="N7961" t="s">
        <v>307</v>
      </c>
      <c r="O7961" t="s">
        <v>1599</v>
      </c>
      <c r="P7961" t="s">
        <v>4726</v>
      </c>
      <c r="Q7961" s="236">
        <v>44896</v>
      </c>
      <c r="R7961" s="236">
        <v>44896</v>
      </c>
      <c r="S7961" t="s">
        <v>8452</v>
      </c>
      <c r="T7961" s="196"/>
      <c r="U7961" s="196"/>
      <c r="V7961" s="196"/>
      <c r="W7961" s="196"/>
      <c r="X7961" s="222"/>
      <c r="Y7961" t="s">
        <v>8717</v>
      </c>
      <c r="Z7961">
        <v>1521483424</v>
      </c>
      <c r="AA7961" t="s">
        <v>8718</v>
      </c>
      <c r="AB7961" s="221" t="str">
        <f>_xlfn.IFNA(IF(Table[[#This Row],[Programme Partner]]&lt;&gt;Table[[#This Row],[Implementing Partner]],CONCATENATE(Table[[#This Row],[Programme Partner]],"-",Table[[#This Row],[Implementing Partner]]),Table[[#This Row],[Programme Partner]]),"")</f>
        <v>UNHCR-NGOF</v>
      </c>
    </row>
    <row r="7962" spans="1:28" ht="16.5" customHeight="1">
      <c r="A7962" s="183"/>
      <c r="B7962" s="195" t="s">
        <v>5275</v>
      </c>
      <c r="C7962" s="198" t="s">
        <v>5280</v>
      </c>
      <c r="D7962" s="212" t="s">
        <v>5275</v>
      </c>
      <c r="E7962" s="269" t="s">
        <v>27</v>
      </c>
      <c r="F7962" s="195" t="s">
        <v>8011</v>
      </c>
      <c r="G7962" t="s">
        <v>8584</v>
      </c>
      <c r="H7962" s="195" t="str">
        <f>IFERROR(VLOOKUP(Table[[#This Row],[Activity Details of Assistance]],WHAT!E:F,2,FALSE),"")</f>
        <v># of tube well</v>
      </c>
      <c r="I7962" s="195"/>
      <c r="J7962">
        <v>504</v>
      </c>
      <c r="K7962" t="s">
        <v>8280</v>
      </c>
      <c r="L7962" s="306" t="s">
        <v>13</v>
      </c>
      <c r="M7962" t="s">
        <v>14</v>
      </c>
      <c r="N7962" t="s">
        <v>309</v>
      </c>
      <c r="O7962" t="s">
        <v>1606</v>
      </c>
      <c r="P7962" t="s">
        <v>6482</v>
      </c>
      <c r="Q7962" s="236">
        <v>44896</v>
      </c>
      <c r="R7962" s="236">
        <v>44958</v>
      </c>
      <c r="S7962" t="s">
        <v>8452</v>
      </c>
      <c r="T7962" s="196"/>
      <c r="U7962" s="196"/>
      <c r="V7962" s="196"/>
      <c r="W7962" s="196"/>
      <c r="X7962" s="222"/>
      <c r="Y7962" t="s">
        <v>8648</v>
      </c>
      <c r="Z7962">
        <v>1713415879</v>
      </c>
      <c r="AA7962" t="s">
        <v>8719</v>
      </c>
      <c r="AB7962" s="221" t="str">
        <f>_xlfn.IFNA(IF(Table[[#This Row],[Programme Partner]]&lt;&gt;Table[[#This Row],[Implementing Partner]],CONCATENATE(Table[[#This Row],[Programme Partner]],"-",Table[[#This Row],[Implementing Partner]]),Table[[#This Row],[Programme Partner]]),"")</f>
        <v>UNICEF-VERC</v>
      </c>
    </row>
    <row r="7963" spans="1:28" ht="16.5" customHeight="1">
      <c r="A7963" s="183"/>
      <c r="B7963" s="195" t="s">
        <v>5275</v>
      </c>
      <c r="C7963" s="198" t="s">
        <v>5280</v>
      </c>
      <c r="D7963" s="212" t="s">
        <v>5275</v>
      </c>
      <c r="E7963" s="269" t="s">
        <v>27</v>
      </c>
      <c r="F7963" s="195" t="s">
        <v>8011</v>
      </c>
      <c r="G7963" t="s">
        <v>8355</v>
      </c>
      <c r="H7963" s="195" t="str">
        <f>IFERROR(VLOOKUP(Table[[#This Row],[Activity Details of Assistance]],WHAT!E:F,2,FALSE),"")</f>
        <v># of water network</v>
      </c>
      <c r="I7963" s="195"/>
      <c r="J7963">
        <v>13</v>
      </c>
      <c r="K7963" t="s">
        <v>8280</v>
      </c>
      <c r="L7963" s="306" t="s">
        <v>13</v>
      </c>
      <c r="M7963" t="s">
        <v>14</v>
      </c>
      <c r="N7963" t="s">
        <v>309</v>
      </c>
      <c r="O7963" t="s">
        <v>1606</v>
      </c>
      <c r="P7963" t="s">
        <v>6482</v>
      </c>
      <c r="Q7963" s="236">
        <v>44896</v>
      </c>
      <c r="R7963" s="236">
        <v>44958</v>
      </c>
      <c r="S7963" t="s">
        <v>8452</v>
      </c>
      <c r="T7963" s="196"/>
      <c r="U7963" s="196"/>
      <c r="V7963" s="196"/>
      <c r="W7963" s="196"/>
      <c r="X7963" s="222"/>
      <c r="Y7963" t="s">
        <v>8648</v>
      </c>
      <c r="Z7963">
        <v>1713415879</v>
      </c>
      <c r="AA7963" t="s">
        <v>8719</v>
      </c>
      <c r="AB7963" s="221" t="str">
        <f>_xlfn.IFNA(IF(Table[[#This Row],[Programme Partner]]&lt;&gt;Table[[#This Row],[Implementing Partner]],CONCATENATE(Table[[#This Row],[Programme Partner]],"-",Table[[#This Row],[Implementing Partner]]),Table[[#This Row],[Programme Partner]]),"")</f>
        <v>UNICEF-VERC</v>
      </c>
    </row>
    <row r="7964" spans="1:28" ht="16.5" customHeight="1">
      <c r="A7964" s="183"/>
      <c r="B7964" s="195" t="s">
        <v>5275</v>
      </c>
      <c r="C7964" s="198" t="s">
        <v>5280</v>
      </c>
      <c r="D7964" s="212" t="s">
        <v>5275</v>
      </c>
      <c r="E7964" s="269" t="s">
        <v>27</v>
      </c>
      <c r="F7964" s="195" t="s">
        <v>8012</v>
      </c>
      <c r="G7964" t="s">
        <v>8366</v>
      </c>
      <c r="H7964" s="195" t="str">
        <f>IFERROR(VLOOKUP(Table[[#This Row],[Activity Details of Assistance]],WHAT!E:F,2,FALSE),"")</f>
        <v xml:space="preserve"># of door </v>
      </c>
      <c r="I7964" s="195"/>
      <c r="J7964">
        <v>37</v>
      </c>
      <c r="K7964" t="s">
        <v>8280</v>
      </c>
      <c r="L7964" s="306" t="s">
        <v>13</v>
      </c>
      <c r="M7964" t="s">
        <v>14</v>
      </c>
      <c r="N7964" t="s">
        <v>309</v>
      </c>
      <c r="O7964" t="s">
        <v>1606</v>
      </c>
      <c r="P7964" t="s">
        <v>6482</v>
      </c>
      <c r="Q7964" s="236">
        <v>44896</v>
      </c>
      <c r="R7964" s="236">
        <v>44958</v>
      </c>
      <c r="S7964" t="s">
        <v>8452</v>
      </c>
      <c r="T7964" s="196"/>
      <c r="U7964" s="196"/>
      <c r="V7964" s="196"/>
      <c r="W7964" s="196"/>
      <c r="X7964" s="222"/>
      <c r="Y7964" t="s">
        <v>8648</v>
      </c>
      <c r="Z7964">
        <v>1713415879</v>
      </c>
      <c r="AA7964" t="s">
        <v>8719</v>
      </c>
      <c r="AB7964" s="221" t="str">
        <f>_xlfn.IFNA(IF(Table[[#This Row],[Programme Partner]]&lt;&gt;Table[[#This Row],[Implementing Partner]],CONCATENATE(Table[[#This Row],[Programme Partner]],"-",Table[[#This Row],[Implementing Partner]]),Table[[#This Row],[Programme Partner]]),"")</f>
        <v>UNICEF-VERC</v>
      </c>
    </row>
    <row r="7965" spans="1:28" ht="16.5" customHeight="1">
      <c r="A7965" s="183"/>
      <c r="B7965" s="195" t="s">
        <v>5275</v>
      </c>
      <c r="C7965" s="198" t="s">
        <v>5280</v>
      </c>
      <c r="D7965" s="212" t="s">
        <v>5275</v>
      </c>
      <c r="E7965" s="269" t="s">
        <v>27</v>
      </c>
      <c r="F7965" s="195" t="s">
        <v>8012</v>
      </c>
      <c r="G7965" t="s">
        <v>8585</v>
      </c>
      <c r="H7965" s="195" t="str">
        <f>IFERROR(VLOOKUP(Table[[#This Row],[Activity Details of Assistance]],WHAT!E:F,2,FALSE),"")</f>
        <v xml:space="preserve"># of door </v>
      </c>
      <c r="I7965" s="195"/>
      <c r="J7965">
        <v>57</v>
      </c>
      <c r="K7965" t="s">
        <v>8280</v>
      </c>
      <c r="L7965" s="306" t="s">
        <v>13</v>
      </c>
      <c r="M7965" t="s">
        <v>14</v>
      </c>
      <c r="N7965" t="s">
        <v>309</v>
      </c>
      <c r="O7965" t="s">
        <v>1606</v>
      </c>
      <c r="P7965" t="s">
        <v>6482</v>
      </c>
      <c r="Q7965" s="236">
        <v>44896</v>
      </c>
      <c r="R7965" s="236">
        <v>44958</v>
      </c>
      <c r="S7965" t="s">
        <v>8452</v>
      </c>
      <c r="T7965" s="196"/>
      <c r="U7965" s="196"/>
      <c r="V7965" s="196"/>
      <c r="W7965" s="196"/>
      <c r="X7965" s="222"/>
      <c r="Y7965" t="s">
        <v>8648</v>
      </c>
      <c r="Z7965">
        <v>1713415879</v>
      </c>
      <c r="AA7965" t="s">
        <v>8719</v>
      </c>
      <c r="AB7965" s="221" t="str">
        <f>_xlfn.IFNA(IF(Table[[#This Row],[Programme Partner]]&lt;&gt;Table[[#This Row],[Implementing Partner]],CONCATENATE(Table[[#This Row],[Programme Partner]],"-",Table[[#This Row],[Implementing Partner]]),Table[[#This Row],[Programme Partner]]),"")</f>
        <v>UNICEF-VERC</v>
      </c>
    </row>
    <row r="7966" spans="1:28" ht="16.5" customHeight="1">
      <c r="A7966" s="183"/>
      <c r="B7966" s="195" t="s">
        <v>5275</v>
      </c>
      <c r="C7966" s="198" t="s">
        <v>5280</v>
      </c>
      <c r="D7966" s="212" t="s">
        <v>5275</v>
      </c>
      <c r="E7966" s="269" t="s">
        <v>27</v>
      </c>
      <c r="F7966" s="195" t="s">
        <v>8012</v>
      </c>
      <c r="G7966" t="s">
        <v>8359</v>
      </c>
      <c r="H7966" s="195" t="str">
        <f>IFERROR(VLOOKUP(Table[[#This Row],[Activity Details of Assistance]],WHAT!E:F,2,FALSE),"")</f>
        <v># of FSM Site</v>
      </c>
      <c r="I7966" s="195"/>
      <c r="J7966">
        <v>12</v>
      </c>
      <c r="K7966" t="s">
        <v>8280</v>
      </c>
      <c r="L7966" s="306" t="s">
        <v>13</v>
      </c>
      <c r="M7966" t="s">
        <v>14</v>
      </c>
      <c r="N7966" t="s">
        <v>309</v>
      </c>
      <c r="O7966" t="s">
        <v>1606</v>
      </c>
      <c r="P7966" t="s">
        <v>6482</v>
      </c>
      <c r="Q7966" s="236">
        <v>44896</v>
      </c>
      <c r="R7966" s="236">
        <v>44958</v>
      </c>
      <c r="S7966" t="s">
        <v>8452</v>
      </c>
      <c r="T7966" s="196"/>
      <c r="U7966" s="196"/>
      <c r="V7966" s="196"/>
      <c r="W7966" s="196"/>
      <c r="X7966" s="222"/>
      <c r="Y7966" t="s">
        <v>8648</v>
      </c>
      <c r="Z7966">
        <v>1713415879</v>
      </c>
      <c r="AA7966" t="s">
        <v>8719</v>
      </c>
      <c r="AB7966" s="221" t="str">
        <f>_xlfn.IFNA(IF(Table[[#This Row],[Programme Partner]]&lt;&gt;Table[[#This Row],[Implementing Partner]],CONCATENATE(Table[[#This Row],[Programme Partner]],"-",Table[[#This Row],[Implementing Partner]]),Table[[#This Row],[Programme Partner]]),"")</f>
        <v>UNICEF-VERC</v>
      </c>
    </row>
    <row r="7967" spans="1:28" ht="16.5" customHeight="1">
      <c r="A7967" s="183"/>
      <c r="B7967" s="195" t="s">
        <v>5275</v>
      </c>
      <c r="C7967" s="198" t="s">
        <v>5280</v>
      </c>
      <c r="D7967" s="212" t="s">
        <v>5275</v>
      </c>
      <c r="E7967" s="269" t="s">
        <v>27</v>
      </c>
      <c r="F7967" s="195" t="s">
        <v>8012</v>
      </c>
      <c r="G7967" t="s">
        <v>8356</v>
      </c>
      <c r="H7967" s="195" t="str">
        <f>IFERROR(VLOOKUP(Table[[#This Row],[Activity Details of Assistance]],WHAT!E:F,2,FALSE),"")</f>
        <v># of FSM Site</v>
      </c>
      <c r="I7967" s="195"/>
      <c r="J7967">
        <v>9</v>
      </c>
      <c r="K7967" t="s">
        <v>8280</v>
      </c>
      <c r="L7967" s="306" t="s">
        <v>13</v>
      </c>
      <c r="M7967" t="s">
        <v>14</v>
      </c>
      <c r="N7967" t="s">
        <v>309</v>
      </c>
      <c r="O7967" t="s">
        <v>1606</v>
      </c>
      <c r="P7967" t="s">
        <v>6482</v>
      </c>
      <c r="Q7967" s="236">
        <v>44896</v>
      </c>
      <c r="R7967" s="236">
        <v>44958</v>
      </c>
      <c r="S7967" t="s">
        <v>8452</v>
      </c>
      <c r="T7967" s="196"/>
      <c r="U7967" s="196"/>
      <c r="V7967" s="196"/>
      <c r="W7967" s="196"/>
      <c r="X7967" s="222"/>
      <c r="Y7967" t="s">
        <v>8648</v>
      </c>
      <c r="Z7967">
        <v>1713415879</v>
      </c>
      <c r="AA7967" t="s">
        <v>8719</v>
      </c>
      <c r="AB7967" s="221" t="str">
        <f>_xlfn.IFNA(IF(Table[[#This Row],[Programme Partner]]&lt;&gt;Table[[#This Row],[Implementing Partner]],CONCATENATE(Table[[#This Row],[Programme Partner]],"-",Table[[#This Row],[Implementing Partner]]),Table[[#This Row],[Programme Partner]]),"")</f>
        <v>UNICEF-VERC</v>
      </c>
    </row>
    <row r="7968" spans="1:28" ht="16.5" customHeight="1">
      <c r="A7968" s="183"/>
      <c r="B7968" s="195" t="s">
        <v>5275</v>
      </c>
      <c r="C7968" s="198" t="s">
        <v>5280</v>
      </c>
      <c r="D7968" s="212" t="s">
        <v>5275</v>
      </c>
      <c r="E7968" s="269" t="s">
        <v>27</v>
      </c>
      <c r="F7968" s="195" t="s">
        <v>8012</v>
      </c>
      <c r="G7968" t="s">
        <v>8372</v>
      </c>
      <c r="H7968" s="195" t="str">
        <f>IFERROR(VLOOKUP(Table[[#This Row],[Activity Details of Assistance]],WHAT!E:F,2,FALSE),"")</f>
        <v># of door</v>
      </c>
      <c r="I7968" s="195"/>
      <c r="J7968">
        <v>2</v>
      </c>
      <c r="K7968" t="s">
        <v>8280</v>
      </c>
      <c r="L7968" s="306" t="s">
        <v>13</v>
      </c>
      <c r="M7968" t="s">
        <v>14</v>
      </c>
      <c r="N7968" t="s">
        <v>309</v>
      </c>
      <c r="O7968" t="s">
        <v>1606</v>
      </c>
      <c r="P7968" t="s">
        <v>6482</v>
      </c>
      <c r="Q7968" s="236">
        <v>44896</v>
      </c>
      <c r="R7968" s="236">
        <v>44958</v>
      </c>
      <c r="S7968" t="s">
        <v>8452</v>
      </c>
      <c r="T7968" s="196"/>
      <c r="U7968" s="196"/>
      <c r="V7968" s="196"/>
      <c r="W7968" s="196"/>
      <c r="X7968" s="222"/>
      <c r="Y7968" t="s">
        <v>8648</v>
      </c>
      <c r="Z7968">
        <v>1713415879</v>
      </c>
      <c r="AA7968" t="s">
        <v>8719</v>
      </c>
      <c r="AB7968" s="221" t="str">
        <f>_xlfn.IFNA(IF(Table[[#This Row],[Programme Partner]]&lt;&gt;Table[[#This Row],[Implementing Partner]],CONCATENATE(Table[[#This Row],[Programme Partner]],"-",Table[[#This Row],[Implementing Partner]]),Table[[#This Row],[Programme Partner]]),"")</f>
        <v>UNICEF-VERC</v>
      </c>
    </row>
    <row r="7969" spans="1:28" ht="16.5" customHeight="1">
      <c r="A7969" s="183"/>
      <c r="B7969" s="195" t="s">
        <v>5275</v>
      </c>
      <c r="C7969" s="198" t="s">
        <v>5280</v>
      </c>
      <c r="D7969" s="212" t="s">
        <v>5275</v>
      </c>
      <c r="E7969" s="269" t="s">
        <v>27</v>
      </c>
      <c r="F7969" s="195" t="s">
        <v>8012</v>
      </c>
      <c r="G7969" t="s">
        <v>8354</v>
      </c>
      <c r="H7969" s="195" t="str">
        <f>IFERROR(VLOOKUP(Table[[#This Row],[Activity Details of Assistance]],WHAT!E:F,2,FALSE),"")</f>
        <v># of door</v>
      </c>
      <c r="I7969" s="195"/>
      <c r="J7969">
        <v>42</v>
      </c>
      <c r="K7969" t="s">
        <v>8280</v>
      </c>
      <c r="L7969" s="306" t="s">
        <v>13</v>
      </c>
      <c r="M7969" t="s">
        <v>14</v>
      </c>
      <c r="N7969" t="s">
        <v>309</v>
      </c>
      <c r="O7969" t="s">
        <v>1606</v>
      </c>
      <c r="P7969" t="s">
        <v>6482</v>
      </c>
      <c r="Q7969" s="236">
        <v>44896</v>
      </c>
      <c r="R7969" s="236">
        <v>44958</v>
      </c>
      <c r="S7969" t="s">
        <v>8452</v>
      </c>
      <c r="T7969" s="196"/>
      <c r="U7969" s="196"/>
      <c r="V7969" s="196"/>
      <c r="W7969" s="196"/>
      <c r="X7969" s="222"/>
      <c r="Y7969" t="s">
        <v>8648</v>
      </c>
      <c r="Z7969">
        <v>1713415879</v>
      </c>
      <c r="AA7969" t="s">
        <v>8719</v>
      </c>
      <c r="AB7969" s="221" t="str">
        <f>_xlfn.IFNA(IF(Table[[#This Row],[Programme Partner]]&lt;&gt;Table[[#This Row],[Implementing Partner]],CONCATENATE(Table[[#This Row],[Programme Partner]],"-",Table[[#This Row],[Implementing Partner]]),Table[[#This Row],[Programme Partner]]),"")</f>
        <v>UNICEF-VERC</v>
      </c>
    </row>
    <row r="7970" spans="1:28" ht="16.5" customHeight="1">
      <c r="A7970" s="183"/>
      <c r="B7970" s="195" t="s">
        <v>5275</v>
      </c>
      <c r="C7970" s="198" t="s">
        <v>5280</v>
      </c>
      <c r="D7970" s="212" t="s">
        <v>5275</v>
      </c>
      <c r="E7970" s="269" t="s">
        <v>27</v>
      </c>
      <c r="F7970" s="195" t="s">
        <v>8012</v>
      </c>
      <c r="G7970" t="s">
        <v>8367</v>
      </c>
      <c r="H7970" s="195" t="str">
        <f>IFERROR(VLOOKUP(Table[[#This Row],[Activity Details of Assistance]],WHAT!E:F,2,FALSE),"")</f>
        <v># of door</v>
      </c>
      <c r="I7970" s="195"/>
      <c r="J7970">
        <v>65</v>
      </c>
      <c r="K7970" t="s">
        <v>8280</v>
      </c>
      <c r="L7970" s="306" t="s">
        <v>13</v>
      </c>
      <c r="M7970" t="s">
        <v>14</v>
      </c>
      <c r="N7970" t="s">
        <v>309</v>
      </c>
      <c r="O7970" t="s">
        <v>1606</v>
      </c>
      <c r="P7970" t="s">
        <v>6482</v>
      </c>
      <c r="Q7970" s="236">
        <v>44896</v>
      </c>
      <c r="R7970" s="236">
        <v>44958</v>
      </c>
      <c r="S7970" t="s">
        <v>8452</v>
      </c>
      <c r="T7970" s="196"/>
      <c r="U7970" s="196"/>
      <c r="V7970" s="196"/>
      <c r="W7970" s="196"/>
      <c r="X7970" s="222"/>
      <c r="Y7970" t="s">
        <v>8648</v>
      </c>
      <c r="Z7970">
        <v>1713415879</v>
      </c>
      <c r="AA7970" t="s">
        <v>8719</v>
      </c>
      <c r="AB7970" s="221" t="str">
        <f>_xlfn.IFNA(IF(Table[[#This Row],[Programme Partner]]&lt;&gt;Table[[#This Row],[Implementing Partner]],CONCATENATE(Table[[#This Row],[Programme Partner]],"-",Table[[#This Row],[Implementing Partner]]),Table[[#This Row],[Programme Partner]]),"")</f>
        <v>UNICEF-VERC</v>
      </c>
    </row>
    <row r="7971" spans="1:28" ht="16.5" customHeight="1">
      <c r="A7971" s="183"/>
      <c r="B7971" s="195" t="s">
        <v>5275</v>
      </c>
      <c r="C7971" s="198" t="s">
        <v>5280</v>
      </c>
      <c r="D7971" s="212" t="s">
        <v>5275</v>
      </c>
      <c r="E7971" s="269" t="s">
        <v>27</v>
      </c>
      <c r="F7971" s="195" t="s">
        <v>8012</v>
      </c>
      <c r="G7971" t="s">
        <v>8586</v>
      </c>
      <c r="H7971" s="195" t="str">
        <f>IFERROR(VLOOKUP(Table[[#This Row],[Activity Details of Assistance]],WHAT!E:F,2,FALSE),"")</f>
        <v># of door</v>
      </c>
      <c r="I7971" s="195"/>
      <c r="J7971">
        <v>120</v>
      </c>
      <c r="K7971" t="s">
        <v>8280</v>
      </c>
      <c r="L7971" s="306" t="s">
        <v>13</v>
      </c>
      <c r="M7971" t="s">
        <v>14</v>
      </c>
      <c r="N7971" t="s">
        <v>309</v>
      </c>
      <c r="O7971" t="s">
        <v>1606</v>
      </c>
      <c r="P7971" t="s">
        <v>6482</v>
      </c>
      <c r="Q7971" s="236">
        <v>44896</v>
      </c>
      <c r="R7971" s="236">
        <v>44958</v>
      </c>
      <c r="S7971" t="s">
        <v>8452</v>
      </c>
      <c r="T7971" s="196"/>
      <c r="U7971" s="196"/>
      <c r="V7971" s="196"/>
      <c r="W7971" s="196"/>
      <c r="X7971" s="222"/>
      <c r="Y7971" t="s">
        <v>8648</v>
      </c>
      <c r="Z7971">
        <v>1713415879</v>
      </c>
      <c r="AA7971" t="s">
        <v>8719</v>
      </c>
      <c r="AB7971" s="221" t="str">
        <f>_xlfn.IFNA(IF(Table[[#This Row],[Programme Partner]]&lt;&gt;Table[[#This Row],[Implementing Partner]],CONCATENATE(Table[[#This Row],[Programme Partner]],"-",Table[[#This Row],[Implementing Partner]]),Table[[#This Row],[Programme Partner]]),"")</f>
        <v>UNICEF-VERC</v>
      </c>
    </row>
    <row r="7972" spans="1:28" ht="16.5" customHeight="1">
      <c r="A7972" s="183"/>
      <c r="B7972" s="195" t="s">
        <v>5275</v>
      </c>
      <c r="C7972" s="198" t="s">
        <v>5280</v>
      </c>
      <c r="D7972" s="212" t="s">
        <v>5275</v>
      </c>
      <c r="E7972" s="269" t="s">
        <v>27</v>
      </c>
      <c r="F7972" s="195" t="s">
        <v>8012</v>
      </c>
      <c r="G7972" t="s">
        <v>8357</v>
      </c>
      <c r="H7972" s="195" t="str">
        <f>IFERROR(VLOOKUP(Table[[#This Row],[Activity Details of Assistance]],WHAT!E:F,2,FALSE),"")</f>
        <v># of door</v>
      </c>
      <c r="I7972" s="195"/>
      <c r="J7972">
        <v>1279</v>
      </c>
      <c r="K7972" t="s">
        <v>8280</v>
      </c>
      <c r="L7972" s="306" t="s">
        <v>13</v>
      </c>
      <c r="M7972" t="s">
        <v>14</v>
      </c>
      <c r="N7972" t="s">
        <v>309</v>
      </c>
      <c r="O7972" t="s">
        <v>1606</v>
      </c>
      <c r="P7972" t="s">
        <v>6482</v>
      </c>
      <c r="Q7972" s="236">
        <v>44896</v>
      </c>
      <c r="R7972" s="236">
        <v>44958</v>
      </c>
      <c r="S7972" t="s">
        <v>8452</v>
      </c>
      <c r="T7972" s="196"/>
      <c r="U7972" s="196"/>
      <c r="V7972" s="196"/>
      <c r="W7972" s="196"/>
      <c r="X7972" s="222"/>
      <c r="Y7972" t="s">
        <v>8648</v>
      </c>
      <c r="Z7972">
        <v>1713415879</v>
      </c>
      <c r="AA7972" t="s">
        <v>8719</v>
      </c>
      <c r="AB7972" s="221" t="str">
        <f>_xlfn.IFNA(IF(Table[[#This Row],[Programme Partner]]&lt;&gt;Table[[#This Row],[Implementing Partner]],CONCATENATE(Table[[#This Row],[Programme Partner]],"-",Table[[#This Row],[Implementing Partner]]),Table[[#This Row],[Programme Partner]]),"")</f>
        <v>UNICEF-VERC</v>
      </c>
    </row>
    <row r="7973" spans="1:28" ht="16.5" customHeight="1">
      <c r="A7973" s="183"/>
      <c r="B7973" s="195" t="s">
        <v>5275</v>
      </c>
      <c r="C7973" s="198" t="s">
        <v>5280</v>
      </c>
      <c r="D7973" s="212" t="s">
        <v>5275</v>
      </c>
      <c r="E7973" s="269" t="s">
        <v>27</v>
      </c>
      <c r="F7973" s="195" t="s">
        <v>8013</v>
      </c>
      <c r="G7973" t="s">
        <v>8314</v>
      </c>
      <c r="H7973" s="195" t="str">
        <f>IFERROR(VLOOKUP(Table[[#This Row],[Activity Details of Assistance]],WHAT!E:F,2,FALSE),"")</f>
        <v># of HP sessions at HH level</v>
      </c>
      <c r="I7973" s="195"/>
      <c r="J7973">
        <v>7035</v>
      </c>
      <c r="K7973" t="s">
        <v>8280</v>
      </c>
      <c r="L7973" s="306" t="s">
        <v>13</v>
      </c>
      <c r="M7973" t="s">
        <v>14</v>
      </c>
      <c r="N7973" t="s">
        <v>309</v>
      </c>
      <c r="O7973" t="s">
        <v>1606</v>
      </c>
      <c r="P7973" t="s">
        <v>6482</v>
      </c>
      <c r="Q7973" s="236">
        <v>44896</v>
      </c>
      <c r="R7973" s="236">
        <v>44958</v>
      </c>
      <c r="S7973" t="s">
        <v>8452</v>
      </c>
      <c r="T7973" s="196"/>
      <c r="U7973" s="196"/>
      <c r="V7973" s="196"/>
      <c r="W7973" s="196"/>
      <c r="X7973" s="222"/>
      <c r="Y7973" t="s">
        <v>8648</v>
      </c>
      <c r="Z7973">
        <v>1713415879</v>
      </c>
      <c r="AA7973" t="s">
        <v>8719</v>
      </c>
      <c r="AB7973" s="221" t="str">
        <f>_xlfn.IFNA(IF(Table[[#This Row],[Programme Partner]]&lt;&gt;Table[[#This Row],[Implementing Partner]],CONCATENATE(Table[[#This Row],[Programme Partner]],"-",Table[[#This Row],[Implementing Partner]]),Table[[#This Row],[Programme Partner]]),"")</f>
        <v>UNICEF-VERC</v>
      </c>
    </row>
    <row r="7974" spans="1:28" ht="16.5" customHeight="1">
      <c r="A7974" s="183"/>
      <c r="B7974" s="195" t="s">
        <v>5275</v>
      </c>
      <c r="C7974" s="198" t="s">
        <v>5280</v>
      </c>
      <c r="D7974" s="212" t="s">
        <v>5275</v>
      </c>
      <c r="E7974" s="269" t="s">
        <v>27</v>
      </c>
      <c r="F7974" s="195" t="s">
        <v>8013</v>
      </c>
      <c r="G7974" t="s">
        <v>8374</v>
      </c>
      <c r="H7974" s="195" t="str">
        <f>IFERROR(VLOOKUP(Table[[#This Row],[Activity Details of Assistance]],WHAT!E:F,2,FALSE),"")</f>
        <v># of HP sessions at institution level</v>
      </c>
      <c r="I7974" s="195"/>
      <c r="J7974">
        <v>80</v>
      </c>
      <c r="K7974" t="s">
        <v>8280</v>
      </c>
      <c r="L7974" s="306" t="s">
        <v>13</v>
      </c>
      <c r="M7974" t="s">
        <v>14</v>
      </c>
      <c r="N7974" t="s">
        <v>309</v>
      </c>
      <c r="O7974" t="s">
        <v>1606</v>
      </c>
      <c r="P7974" t="s">
        <v>6482</v>
      </c>
      <c r="Q7974" s="236">
        <v>44896</v>
      </c>
      <c r="R7974" s="236">
        <v>44958</v>
      </c>
      <c r="S7974" t="s">
        <v>8452</v>
      </c>
      <c r="T7974" s="196"/>
      <c r="U7974" s="196"/>
      <c r="V7974" s="196"/>
      <c r="W7974" s="196"/>
      <c r="X7974" s="222"/>
      <c r="Y7974" t="s">
        <v>8648</v>
      </c>
      <c r="Z7974">
        <v>1713415879</v>
      </c>
      <c r="AA7974" t="s">
        <v>8719</v>
      </c>
      <c r="AB7974" s="221" t="str">
        <f>_xlfn.IFNA(IF(Table[[#This Row],[Programme Partner]]&lt;&gt;Table[[#This Row],[Implementing Partner]],CONCATENATE(Table[[#This Row],[Programme Partner]],"-",Table[[#This Row],[Implementing Partner]]),Table[[#This Row],[Programme Partner]]),"")</f>
        <v>UNICEF-VERC</v>
      </c>
    </row>
    <row r="7975" spans="1:28" ht="16.5" customHeight="1">
      <c r="A7975" s="183"/>
      <c r="B7975" s="195" t="s">
        <v>5275</v>
      </c>
      <c r="C7975" s="198" t="s">
        <v>5280</v>
      </c>
      <c r="D7975" s="212" t="s">
        <v>5275</v>
      </c>
      <c r="E7975" s="269" t="s">
        <v>27</v>
      </c>
      <c r="F7975" s="195" t="s">
        <v>8013</v>
      </c>
      <c r="G7975" t="s">
        <v>8369</v>
      </c>
      <c r="H7975" s="195" t="str">
        <f>IFERROR(VLOOKUP(Table[[#This Row],[Activity Details of Assistance]],WHAT!E:F,2,FALSE),"")</f>
        <v># of female in reproductive age</v>
      </c>
      <c r="I7975" s="195"/>
      <c r="J7975">
        <v>6928</v>
      </c>
      <c r="K7975" t="s">
        <v>8280</v>
      </c>
      <c r="L7975" s="306" t="s">
        <v>13</v>
      </c>
      <c r="M7975" t="s">
        <v>14</v>
      </c>
      <c r="N7975" t="s">
        <v>309</v>
      </c>
      <c r="O7975" t="s">
        <v>1606</v>
      </c>
      <c r="P7975" t="s">
        <v>6482</v>
      </c>
      <c r="Q7975" s="236">
        <v>44896</v>
      </c>
      <c r="R7975" s="236">
        <v>44958</v>
      </c>
      <c r="S7975" t="s">
        <v>8452</v>
      </c>
      <c r="T7975" s="196"/>
      <c r="U7975" s="196"/>
      <c r="V7975" s="196"/>
      <c r="W7975" s="196"/>
      <c r="X7975" s="222"/>
      <c r="Y7975" t="s">
        <v>8648</v>
      </c>
      <c r="Z7975">
        <v>1713415879</v>
      </c>
      <c r="AA7975" t="s">
        <v>8719</v>
      </c>
      <c r="AB7975" s="221" t="str">
        <f>_xlfn.IFNA(IF(Table[[#This Row],[Programme Partner]]&lt;&gt;Table[[#This Row],[Implementing Partner]],CONCATENATE(Table[[#This Row],[Programme Partner]],"-",Table[[#This Row],[Implementing Partner]]),Table[[#This Row],[Programme Partner]]),"")</f>
        <v>UNICEF-VERC</v>
      </c>
    </row>
    <row r="7976" spans="1:28" ht="16.5" customHeight="1">
      <c r="A7976" s="183"/>
      <c r="B7976" s="195" t="s">
        <v>5275</v>
      </c>
      <c r="C7976" s="198" t="s">
        <v>5280</v>
      </c>
      <c r="D7976" s="212" t="s">
        <v>5275</v>
      </c>
      <c r="E7976" s="269" t="s">
        <v>27</v>
      </c>
      <c r="F7976" s="195" t="s">
        <v>8014</v>
      </c>
      <c r="G7976" s="103" t="s">
        <v>8361</v>
      </c>
      <c r="H7976" s="195" t="str">
        <f>IFERROR(VLOOKUP(Table[[#This Row],[Activity Details of Assistance]],WHAT!E:F,2,FALSE),"")</f>
        <v># of plant</v>
      </c>
      <c r="I7976" s="195"/>
      <c r="J7976">
        <v>1</v>
      </c>
      <c r="K7976" t="s">
        <v>8280</v>
      </c>
      <c r="L7976" s="306" t="s">
        <v>13</v>
      </c>
      <c r="M7976" t="s">
        <v>14</v>
      </c>
      <c r="N7976" t="s">
        <v>309</v>
      </c>
      <c r="O7976" t="s">
        <v>1606</v>
      </c>
      <c r="P7976" t="s">
        <v>6482</v>
      </c>
      <c r="Q7976" s="236">
        <v>44896</v>
      </c>
      <c r="R7976" s="236">
        <v>44958</v>
      </c>
      <c r="S7976" t="s">
        <v>8452</v>
      </c>
      <c r="T7976" s="196"/>
      <c r="U7976" s="196"/>
      <c r="V7976" s="196"/>
      <c r="W7976" s="196"/>
      <c r="X7976" s="222"/>
      <c r="Y7976" t="s">
        <v>8648</v>
      </c>
      <c r="Z7976">
        <v>1713415879</v>
      </c>
      <c r="AA7976" t="s">
        <v>8719</v>
      </c>
      <c r="AB7976" s="221" t="str">
        <f>_xlfn.IFNA(IF(Table[[#This Row],[Programme Partner]]&lt;&gt;Table[[#This Row],[Implementing Partner]],CONCATENATE(Table[[#This Row],[Programme Partner]],"-",Table[[#This Row],[Implementing Partner]]),Table[[#This Row],[Programme Partner]]),"")</f>
        <v>UNICEF-VERC</v>
      </c>
    </row>
    <row r="7977" spans="1:28" ht="16.5" customHeight="1">
      <c r="A7977" s="183"/>
      <c r="B7977" s="195" t="s">
        <v>5187</v>
      </c>
      <c r="C7977" s="198" t="s">
        <v>5187</v>
      </c>
      <c r="D7977" s="212" t="s">
        <v>8705</v>
      </c>
      <c r="E7977" s="269" t="s">
        <v>27</v>
      </c>
      <c r="F7977" s="195" t="s">
        <v>8012</v>
      </c>
      <c r="G7977" t="s">
        <v>8354</v>
      </c>
      <c r="H7977" s="195" t="str">
        <f>IFERROR(VLOOKUP(Table[[#This Row],[Activity Details of Assistance]],WHAT!E:F,2,FALSE),"")</f>
        <v># of door</v>
      </c>
      <c r="I7977" s="195"/>
      <c r="J7977">
        <v>12</v>
      </c>
      <c r="K7977" t="s">
        <v>8280</v>
      </c>
      <c r="L7977" s="306" t="s">
        <v>13</v>
      </c>
      <c r="M7977" t="s">
        <v>14</v>
      </c>
      <c r="N7977" t="s">
        <v>309</v>
      </c>
      <c r="O7977" t="s">
        <v>1606</v>
      </c>
      <c r="P7977" t="s">
        <v>5887</v>
      </c>
      <c r="Q7977" s="236">
        <v>44896</v>
      </c>
      <c r="R7977" s="236">
        <v>44927</v>
      </c>
      <c r="S7977" t="s">
        <v>8452</v>
      </c>
      <c r="T7977" s="196"/>
      <c r="U7977" s="196"/>
      <c r="V7977" s="196"/>
      <c r="W7977" s="196"/>
      <c r="X7977" s="222"/>
      <c r="Y7977" t="s">
        <v>8426</v>
      </c>
      <c r="Z7977">
        <v>1726752851</v>
      </c>
      <c r="AA7977" t="s">
        <v>8427</v>
      </c>
      <c r="AB7977" s="221" t="str">
        <f>_xlfn.IFNA(IF(Table[[#This Row],[Programme Partner]]&lt;&gt;Table[[#This Row],[Implementing Partner]],CONCATENATE(Table[[#This Row],[Programme Partner]],"-",Table[[#This Row],[Implementing Partner]]),Table[[#This Row],[Programme Partner]]),"")</f>
        <v>NRC</v>
      </c>
    </row>
    <row r="7978" spans="1:28" ht="16.5" customHeight="1">
      <c r="A7978" s="183"/>
      <c r="B7978" s="195" t="s">
        <v>5187</v>
      </c>
      <c r="C7978" s="198" t="s">
        <v>5187</v>
      </c>
      <c r="D7978" s="212" t="s">
        <v>8705</v>
      </c>
      <c r="E7978" s="269" t="s">
        <v>27</v>
      </c>
      <c r="F7978" s="195" t="s">
        <v>8012</v>
      </c>
      <c r="G7978" t="s">
        <v>8367</v>
      </c>
      <c r="H7978" s="195" t="str">
        <f>IFERROR(VLOOKUP(Table[[#This Row],[Activity Details of Assistance]],WHAT!E:F,2,FALSE),"")</f>
        <v># of door</v>
      </c>
      <c r="I7978" s="195"/>
      <c r="J7978">
        <v>12</v>
      </c>
      <c r="K7978" t="s">
        <v>8280</v>
      </c>
      <c r="L7978" s="306" t="s">
        <v>13</v>
      </c>
      <c r="M7978" t="s">
        <v>14</v>
      </c>
      <c r="N7978" t="s">
        <v>309</v>
      </c>
      <c r="O7978" t="s">
        <v>1606</v>
      </c>
      <c r="P7978" t="s">
        <v>5887</v>
      </c>
      <c r="Q7978" s="236">
        <v>44896</v>
      </c>
      <c r="R7978" s="236">
        <v>44927</v>
      </c>
      <c r="S7978" t="s">
        <v>8452</v>
      </c>
      <c r="T7978" s="196"/>
      <c r="U7978" s="196"/>
      <c r="V7978" s="196"/>
      <c r="W7978" s="196"/>
      <c r="X7978" s="222"/>
      <c r="Y7978" t="s">
        <v>8426</v>
      </c>
      <c r="Z7978">
        <v>1726752851</v>
      </c>
      <c r="AA7978" t="s">
        <v>8427</v>
      </c>
      <c r="AB7978" s="221" t="str">
        <f>_xlfn.IFNA(IF(Table[[#This Row],[Programme Partner]]&lt;&gt;Table[[#This Row],[Implementing Partner]],CONCATENATE(Table[[#This Row],[Programme Partner]],"-",Table[[#This Row],[Implementing Partner]]),Table[[#This Row],[Programme Partner]]),"")</f>
        <v>NRC</v>
      </c>
    </row>
    <row r="7979" spans="1:28" ht="16.5" customHeight="1">
      <c r="A7979" s="183"/>
      <c r="B7979" s="195" t="s">
        <v>5187</v>
      </c>
      <c r="C7979" s="198" t="s">
        <v>5187</v>
      </c>
      <c r="D7979" s="212" t="s">
        <v>8705</v>
      </c>
      <c r="E7979" s="269" t="s">
        <v>27</v>
      </c>
      <c r="F7979" s="195" t="s">
        <v>8012</v>
      </c>
      <c r="G7979" t="s">
        <v>8019</v>
      </c>
      <c r="H7979" s="195" t="str">
        <f>IFERROR(VLOOKUP(Table[[#This Row],[Activity Details of Assistance]],WHAT!E:F,2,FALSE),"")</f>
        <v>N/A</v>
      </c>
      <c r="I7979" s="195"/>
      <c r="J7979">
        <v>50</v>
      </c>
      <c r="K7979" t="s">
        <v>8280</v>
      </c>
      <c r="L7979" s="306" t="s">
        <v>13</v>
      </c>
      <c r="M7979" t="s">
        <v>14</v>
      </c>
      <c r="N7979" t="s">
        <v>309</v>
      </c>
      <c r="O7979" t="s">
        <v>1606</v>
      </c>
      <c r="P7979" t="s">
        <v>5887</v>
      </c>
      <c r="Q7979" s="236">
        <v>44896</v>
      </c>
      <c r="R7979" s="236">
        <v>44927</v>
      </c>
      <c r="S7979" t="s">
        <v>8452</v>
      </c>
      <c r="T7979" s="196"/>
      <c r="U7979" s="196"/>
      <c r="V7979" s="196"/>
      <c r="W7979" s="196"/>
      <c r="X7979" s="222"/>
      <c r="Y7979" t="s">
        <v>8426</v>
      </c>
      <c r="Z7979">
        <v>1726752851</v>
      </c>
      <c r="AA7979" t="s">
        <v>8427</v>
      </c>
      <c r="AB7979" s="221" t="str">
        <f>_xlfn.IFNA(IF(Table[[#This Row],[Programme Partner]]&lt;&gt;Table[[#This Row],[Implementing Partner]],CONCATENATE(Table[[#This Row],[Programme Partner]],"-",Table[[#This Row],[Implementing Partner]]),Table[[#This Row],[Programme Partner]]),"")</f>
        <v>NRC</v>
      </c>
    </row>
    <row r="7980" spans="1:28" ht="16.5" customHeight="1">
      <c r="A7980" s="183"/>
      <c r="B7980" s="195" t="s">
        <v>5187</v>
      </c>
      <c r="C7980" s="198" t="s">
        <v>5187</v>
      </c>
      <c r="D7980" s="212" t="s">
        <v>8705</v>
      </c>
      <c r="E7980" s="269" t="s">
        <v>27</v>
      </c>
      <c r="F7980" s="195" t="s">
        <v>8013</v>
      </c>
      <c r="G7980" t="s">
        <v>8368</v>
      </c>
      <c r="H7980" s="195" t="str">
        <f>IFERROR(VLOOKUP(Table[[#This Row],[Activity Details of Assistance]],WHAT!E:F,2,FALSE),"")</f>
        <v># of household</v>
      </c>
      <c r="I7980" s="195"/>
      <c r="J7980">
        <v>8350</v>
      </c>
      <c r="K7980" t="s">
        <v>8280</v>
      </c>
      <c r="L7980" s="306" t="s">
        <v>13</v>
      </c>
      <c r="M7980" t="s">
        <v>14</v>
      </c>
      <c r="N7980" t="s">
        <v>309</v>
      </c>
      <c r="O7980" t="s">
        <v>1606</v>
      </c>
      <c r="P7980" t="s">
        <v>5887</v>
      </c>
      <c r="Q7980" s="236">
        <v>44896</v>
      </c>
      <c r="R7980" s="236">
        <v>44927</v>
      </c>
      <c r="S7980" t="s">
        <v>8452</v>
      </c>
      <c r="T7980" s="196"/>
      <c r="U7980" s="196"/>
      <c r="V7980" s="196"/>
      <c r="W7980" s="196"/>
      <c r="X7980" s="222"/>
      <c r="Y7980" t="s">
        <v>8426</v>
      </c>
      <c r="Z7980">
        <v>1726752851</v>
      </c>
      <c r="AA7980" t="s">
        <v>8427</v>
      </c>
      <c r="AB7980" s="221" t="str">
        <f>_xlfn.IFNA(IF(Table[[#This Row],[Programme Partner]]&lt;&gt;Table[[#This Row],[Implementing Partner]],CONCATENATE(Table[[#This Row],[Programme Partner]],"-",Table[[#This Row],[Implementing Partner]]),Table[[#This Row],[Programme Partner]]),"")</f>
        <v>NRC</v>
      </c>
    </row>
    <row r="7981" spans="1:28" ht="16.5" customHeight="1">
      <c r="A7981" s="183"/>
      <c r="B7981" s="195" t="s">
        <v>5187</v>
      </c>
      <c r="C7981" s="198" t="s">
        <v>5187</v>
      </c>
      <c r="D7981" s="212" t="s">
        <v>8705</v>
      </c>
      <c r="E7981" s="269" t="s">
        <v>27</v>
      </c>
      <c r="F7981" s="195" t="s">
        <v>8013</v>
      </c>
      <c r="G7981" t="s">
        <v>8019</v>
      </c>
      <c r="H7981" s="195" t="str">
        <f>IFERROR(VLOOKUP(Table[[#This Row],[Activity Details of Assistance]],WHAT!E:F,2,FALSE),"")</f>
        <v>N/A</v>
      </c>
      <c r="I7981" s="195"/>
      <c r="J7981">
        <v>1874</v>
      </c>
      <c r="K7981" t="s">
        <v>8280</v>
      </c>
      <c r="L7981" s="306" t="s">
        <v>13</v>
      </c>
      <c r="M7981" t="s">
        <v>14</v>
      </c>
      <c r="N7981" t="s">
        <v>309</v>
      </c>
      <c r="O7981" t="s">
        <v>1606</v>
      </c>
      <c r="P7981" t="s">
        <v>5887</v>
      </c>
      <c r="Q7981" s="236">
        <v>44896</v>
      </c>
      <c r="R7981" s="236">
        <v>44927</v>
      </c>
      <c r="S7981" t="s">
        <v>8452</v>
      </c>
      <c r="T7981" s="196"/>
      <c r="U7981" s="196"/>
      <c r="V7981" s="196"/>
      <c r="W7981" s="196"/>
      <c r="X7981" s="222"/>
      <c r="Y7981" t="s">
        <v>8426</v>
      </c>
      <c r="Z7981">
        <v>1726752851</v>
      </c>
      <c r="AA7981" t="s">
        <v>8427</v>
      </c>
      <c r="AB7981" s="221" t="str">
        <f>_xlfn.IFNA(IF(Table[[#This Row],[Programme Partner]]&lt;&gt;Table[[#This Row],[Implementing Partner]],CONCATENATE(Table[[#This Row],[Programme Partner]],"-",Table[[#This Row],[Implementing Partner]]),Table[[#This Row],[Programme Partner]]),"")</f>
        <v>NRC</v>
      </c>
    </row>
    <row r="7982" spans="1:28" ht="16.5" customHeight="1">
      <c r="A7982" s="183"/>
      <c r="B7982" s="195" t="s">
        <v>8566</v>
      </c>
      <c r="C7982" s="198" t="s">
        <v>8566</v>
      </c>
      <c r="D7982" s="212" t="s">
        <v>8701</v>
      </c>
      <c r="E7982" s="269" t="s">
        <v>27</v>
      </c>
      <c r="F7982" s="195" t="s">
        <v>8013</v>
      </c>
      <c r="G7982" t="s">
        <v>8360</v>
      </c>
      <c r="H7982" s="195" t="str">
        <f>IFERROR(VLOOKUP(Table[[#This Row],[Activity Details of Assistance]],WHAT!E:F,2,FALSE),"")</f>
        <v># of household</v>
      </c>
      <c r="I7982" s="195"/>
      <c r="J7982">
        <v>750</v>
      </c>
      <c r="K7982" t="s">
        <v>8280</v>
      </c>
      <c r="L7982" s="306" t="s">
        <v>13</v>
      </c>
      <c r="M7982" t="s">
        <v>14</v>
      </c>
      <c r="N7982" t="s">
        <v>309</v>
      </c>
      <c r="O7982" t="s">
        <v>1606</v>
      </c>
      <c r="P7982" t="s">
        <v>6385</v>
      </c>
      <c r="Q7982" s="236">
        <v>44896</v>
      </c>
      <c r="R7982" s="236">
        <v>44958</v>
      </c>
      <c r="S7982" t="s">
        <v>8452</v>
      </c>
      <c r="T7982" s="196"/>
      <c r="U7982" s="196"/>
      <c r="V7982" s="196"/>
      <c r="W7982" s="196"/>
      <c r="X7982" s="222"/>
      <c r="Y7982" t="s">
        <v>8631</v>
      </c>
      <c r="Z7982">
        <v>1755689447</v>
      </c>
      <c r="AA7982" t="s">
        <v>8645</v>
      </c>
      <c r="AB7982" s="221" t="str">
        <f>_xlfn.IFNA(IF(Table[[#This Row],[Programme Partner]]&lt;&gt;Table[[#This Row],[Implementing Partner]],CONCATENATE(Table[[#This Row],[Programme Partner]],"-",Table[[#This Row],[Implementing Partner]]),Table[[#This Row],[Programme Partner]]),"")</f>
        <v>IRB</v>
      </c>
    </row>
    <row r="7983" spans="1:28" ht="16.5" customHeight="1">
      <c r="A7983" s="313"/>
      <c r="B7983" s="215" t="s">
        <v>8566</v>
      </c>
      <c r="C7983" s="216" t="s">
        <v>8566</v>
      </c>
      <c r="D7983" s="212" t="s">
        <v>8701</v>
      </c>
      <c r="E7983" s="269" t="s">
        <v>27</v>
      </c>
      <c r="F7983" s="195" t="s">
        <v>8012</v>
      </c>
      <c r="G7983" t="s">
        <v>8019</v>
      </c>
      <c r="H7983" s="215" t="str">
        <f>IFERROR(VLOOKUP(Table[[#This Row],[Activity Details of Assistance]],WHAT!E:F,2,FALSE),"")</f>
        <v>N/A</v>
      </c>
      <c r="I7983" s="215"/>
      <c r="J7983">
        <v>560</v>
      </c>
      <c r="K7983" t="s">
        <v>8280</v>
      </c>
      <c r="L7983" s="306" t="s">
        <v>13</v>
      </c>
      <c r="M7983" t="s">
        <v>14</v>
      </c>
      <c r="N7983" t="s">
        <v>309</v>
      </c>
      <c r="O7983" t="s">
        <v>1606</v>
      </c>
      <c r="P7983" t="s">
        <v>6479</v>
      </c>
      <c r="Q7983" s="236">
        <v>44896</v>
      </c>
      <c r="R7983" s="236">
        <v>44986</v>
      </c>
      <c r="S7983" t="s">
        <v>8452</v>
      </c>
      <c r="T7983" s="220"/>
      <c r="U7983" s="220"/>
      <c r="V7983" s="220"/>
      <c r="W7983" s="220"/>
      <c r="X7983" s="222"/>
      <c r="Y7983" t="s">
        <v>8631</v>
      </c>
      <c r="Z7983">
        <v>1755689447</v>
      </c>
      <c r="AA7983" t="s">
        <v>8645</v>
      </c>
      <c r="AB7983" s="221" t="str">
        <f>_xlfn.IFNA(IF(Table[[#This Row],[Programme Partner]]&lt;&gt;Table[[#This Row],[Implementing Partner]],CONCATENATE(Table[[#This Row],[Programme Partner]],"-",Table[[#This Row],[Implementing Partner]]),Table[[#This Row],[Programme Partner]]),"")</f>
        <v>IRB</v>
      </c>
    </row>
    <row r="7984" spans="1:28" ht="16.5" customHeight="1">
      <c r="A7984" s="330"/>
      <c r="B7984" s="331" t="s">
        <v>5148</v>
      </c>
      <c r="C7984" s="332" t="s">
        <v>5148</v>
      </c>
      <c r="D7984" s="333" t="s">
        <v>8720</v>
      </c>
      <c r="E7984" s="331" t="s">
        <v>27</v>
      </c>
      <c r="F7984" s="331" t="s">
        <v>8011</v>
      </c>
      <c r="G7984" s="334" t="s">
        <v>8353</v>
      </c>
      <c r="H7984" s="335" t="str">
        <f>IFERROR(VLOOKUP(Table[[#This Row],[Activity Details of Assistance]],WHAT!E:F,2,FALSE),"")</f>
        <v># of tube well</v>
      </c>
      <c r="I7984" s="331"/>
      <c r="J7984">
        <v>40</v>
      </c>
      <c r="K7984" t="s">
        <v>8280</v>
      </c>
      <c r="L7984" t="s">
        <v>13</v>
      </c>
      <c r="M7984" t="s">
        <v>14</v>
      </c>
      <c r="N7984" t="s">
        <v>309</v>
      </c>
      <c r="O7984" t="s">
        <v>1606</v>
      </c>
      <c r="P7984" t="s">
        <v>8208</v>
      </c>
      <c r="Q7984" s="236">
        <v>44926</v>
      </c>
      <c r="R7984" s="236">
        <v>44926</v>
      </c>
      <c r="S7984" s="291" t="s">
        <v>8590</v>
      </c>
      <c r="T7984" s="196"/>
      <c r="U7984" s="196"/>
      <c r="V7984" s="196"/>
      <c r="W7984" s="196"/>
      <c r="X7984" s="197"/>
      <c r="Y7984" t="s">
        <v>8722</v>
      </c>
      <c r="Z7984" s="342" t="s">
        <v>8723</v>
      </c>
      <c r="AA7984" s="246" t="s">
        <v>8294</v>
      </c>
      <c r="AB7984" s="221" t="str">
        <f>_xlfn.IFNA(IF(Table[[#This Row],[Programme Partner]]&lt;&gt;Table[[#This Row],[Implementing Partner]],CONCATENATE(Table[[#This Row],[Programme Partner]],"-",Table[[#This Row],[Implementing Partner]]),Table[[#This Row],[Programme Partner]]),"")</f>
        <v>IOM</v>
      </c>
    </row>
    <row r="7985" spans="1:28" ht="16.5" customHeight="1">
      <c r="A7985" s="330"/>
      <c r="B7985" s="331" t="s">
        <v>5148</v>
      </c>
      <c r="C7985" s="332" t="s">
        <v>5148</v>
      </c>
      <c r="D7985" s="333" t="s">
        <v>8721</v>
      </c>
      <c r="E7985" s="331" t="s">
        <v>27</v>
      </c>
      <c r="F7985" s="331" t="s">
        <v>8012</v>
      </c>
      <c r="G7985" s="334" t="s">
        <v>8372</v>
      </c>
      <c r="H7985" s="335" t="str">
        <f>IFERROR(VLOOKUP(Table[[#This Row],[Activity Details of Assistance]],WHAT!E:F,2,FALSE),"")</f>
        <v># of door</v>
      </c>
      <c r="I7985" s="331"/>
      <c r="J7985">
        <v>6</v>
      </c>
      <c r="K7985" t="s">
        <v>8280</v>
      </c>
      <c r="L7985" t="s">
        <v>13</v>
      </c>
      <c r="M7985" t="s">
        <v>14</v>
      </c>
      <c r="N7985" t="s">
        <v>309</v>
      </c>
      <c r="O7985" t="s">
        <v>1606</v>
      </c>
      <c r="P7985" t="s">
        <v>4678</v>
      </c>
      <c r="Q7985" s="236">
        <v>44926</v>
      </c>
      <c r="R7985" s="236">
        <v>45016</v>
      </c>
      <c r="S7985" t="s">
        <v>8452</v>
      </c>
      <c r="T7985" s="196"/>
      <c r="U7985" s="196"/>
      <c r="V7985" s="196"/>
      <c r="W7985" s="196"/>
      <c r="X7985" s="197"/>
      <c r="Y7985" t="s">
        <v>8722</v>
      </c>
      <c r="Z7985" s="342" t="s">
        <v>8723</v>
      </c>
      <c r="AA7985" s="246" t="s">
        <v>8294</v>
      </c>
      <c r="AB7985" s="221" t="str">
        <f>_xlfn.IFNA(IF(Table[[#This Row],[Programme Partner]]&lt;&gt;Table[[#This Row],[Implementing Partner]],CONCATENATE(Table[[#This Row],[Programme Partner]],"-",Table[[#This Row],[Implementing Partner]]),Table[[#This Row],[Programme Partner]]),"")</f>
        <v>IOM</v>
      </c>
    </row>
    <row r="7986" spans="1:28" ht="16.5" customHeight="1">
      <c r="A7986" s="330"/>
      <c r="B7986" s="331" t="s">
        <v>5148</v>
      </c>
      <c r="C7986" s="332" t="s">
        <v>5148</v>
      </c>
      <c r="D7986" s="333" t="s">
        <v>8324</v>
      </c>
      <c r="E7986" s="331" t="s">
        <v>27</v>
      </c>
      <c r="F7986" s="331" t="s">
        <v>8012</v>
      </c>
      <c r="G7986" s="334" t="s">
        <v>8371</v>
      </c>
      <c r="H7986" s="335" t="str">
        <f>IFERROR(VLOOKUP(Table[[#This Row],[Activity Details of Assistance]],WHAT!E:F,2,FALSE),"")</f>
        <v># of FSM Site</v>
      </c>
      <c r="I7986" s="331"/>
      <c r="J7986">
        <v>1</v>
      </c>
      <c r="K7986" t="s">
        <v>8280</v>
      </c>
      <c r="L7986" t="s">
        <v>13</v>
      </c>
      <c r="M7986" t="s">
        <v>14</v>
      </c>
      <c r="N7986" t="s">
        <v>309</v>
      </c>
      <c r="O7986" t="s">
        <v>1606</v>
      </c>
      <c r="P7986" t="s">
        <v>17</v>
      </c>
      <c r="Q7986" s="236">
        <v>44926</v>
      </c>
      <c r="R7986" s="236">
        <v>45046</v>
      </c>
      <c r="S7986" t="s">
        <v>8452</v>
      </c>
      <c r="T7986" s="196"/>
      <c r="U7986" s="196"/>
      <c r="V7986" s="196"/>
      <c r="W7986" s="196"/>
      <c r="X7986" s="197"/>
      <c r="Y7986" t="s">
        <v>8722</v>
      </c>
      <c r="Z7986" s="342" t="s">
        <v>8723</v>
      </c>
      <c r="AA7986" s="246" t="s">
        <v>8294</v>
      </c>
      <c r="AB7986" s="221" t="str">
        <f>_xlfn.IFNA(IF(Table[[#This Row],[Programme Partner]]&lt;&gt;Table[[#This Row],[Implementing Partner]],CONCATENATE(Table[[#This Row],[Programme Partner]],"-",Table[[#This Row],[Implementing Partner]]),Table[[#This Row],[Programme Partner]]),"")</f>
        <v>IOM</v>
      </c>
    </row>
    <row r="7987" spans="1:28" ht="16.5" customHeight="1">
      <c r="A7987" s="330"/>
      <c r="B7987" s="331" t="s">
        <v>5148</v>
      </c>
      <c r="C7987" s="332" t="s">
        <v>5148</v>
      </c>
      <c r="D7987" s="333" t="s">
        <v>8324</v>
      </c>
      <c r="E7987" s="331" t="s">
        <v>27</v>
      </c>
      <c r="F7987" s="331" t="s">
        <v>8012</v>
      </c>
      <c r="G7987" s="334" t="s">
        <v>8371</v>
      </c>
      <c r="H7987" s="335" t="str">
        <f>IFERROR(VLOOKUP(Table[[#This Row],[Activity Details of Assistance]],WHAT!E:F,2,FALSE),"")</f>
        <v># of FSM Site</v>
      </c>
      <c r="I7987" s="331"/>
      <c r="J7987">
        <v>4</v>
      </c>
      <c r="K7987" t="s">
        <v>8280</v>
      </c>
      <c r="L7987" t="s">
        <v>13</v>
      </c>
      <c r="M7987" t="s">
        <v>14</v>
      </c>
      <c r="N7987" t="s">
        <v>309</v>
      </c>
      <c r="O7987" t="s">
        <v>1606</v>
      </c>
      <c r="P7987" t="s">
        <v>20</v>
      </c>
      <c r="Q7987" s="236">
        <v>44926</v>
      </c>
      <c r="R7987" s="236">
        <v>45046</v>
      </c>
      <c r="S7987" t="s">
        <v>8452</v>
      </c>
      <c r="T7987" s="196"/>
      <c r="U7987" s="196"/>
      <c r="V7987" s="196"/>
      <c r="W7987" s="196"/>
      <c r="X7987" s="197"/>
      <c r="Y7987" t="s">
        <v>8722</v>
      </c>
      <c r="Z7987" s="342" t="s">
        <v>8723</v>
      </c>
      <c r="AA7987" s="246" t="s">
        <v>8294</v>
      </c>
      <c r="AB7987" s="221" t="str">
        <f>_xlfn.IFNA(IF(Table[[#This Row],[Programme Partner]]&lt;&gt;Table[[#This Row],[Implementing Partner]],CONCATENATE(Table[[#This Row],[Programme Partner]],"-",Table[[#This Row],[Implementing Partner]]),Table[[#This Row],[Programme Partner]]),"")</f>
        <v>IOM</v>
      </c>
    </row>
    <row r="7988" spans="1:28" ht="16.5" customHeight="1">
      <c r="A7988" s="330"/>
      <c r="B7988" s="331" t="s">
        <v>5148</v>
      </c>
      <c r="C7988" s="332" t="s">
        <v>5148</v>
      </c>
      <c r="D7988" s="333" t="s">
        <v>8324</v>
      </c>
      <c r="E7988" s="331" t="s">
        <v>27</v>
      </c>
      <c r="F7988" s="331" t="s">
        <v>8012</v>
      </c>
      <c r="G7988" s="334" t="s">
        <v>8371</v>
      </c>
      <c r="H7988" s="335" t="str">
        <f>IFERROR(VLOOKUP(Table[[#This Row],[Activity Details of Assistance]],WHAT!E:F,2,FALSE),"")</f>
        <v># of FSM Site</v>
      </c>
      <c r="I7988" s="331"/>
      <c r="J7988">
        <v>2</v>
      </c>
      <c r="K7988" t="s">
        <v>8280</v>
      </c>
      <c r="L7988" t="s">
        <v>13</v>
      </c>
      <c r="M7988" t="s">
        <v>14</v>
      </c>
      <c r="N7988" t="s">
        <v>309</v>
      </c>
      <c r="O7988" t="s">
        <v>1606</v>
      </c>
      <c r="P7988" t="s">
        <v>4656</v>
      </c>
      <c r="Q7988" s="236">
        <v>44926</v>
      </c>
      <c r="R7988" s="236">
        <v>45046</v>
      </c>
      <c r="S7988" t="s">
        <v>8452</v>
      </c>
      <c r="T7988" s="196"/>
      <c r="U7988" s="196"/>
      <c r="V7988" s="196"/>
      <c r="W7988" s="196"/>
      <c r="X7988" s="197"/>
      <c r="Y7988" t="s">
        <v>8722</v>
      </c>
      <c r="Z7988" s="342" t="s">
        <v>8723</v>
      </c>
      <c r="AA7988" s="246" t="s">
        <v>8294</v>
      </c>
      <c r="AB7988" s="221" t="str">
        <f>_xlfn.IFNA(IF(Table[[#This Row],[Programme Partner]]&lt;&gt;Table[[#This Row],[Implementing Partner]],CONCATENATE(Table[[#This Row],[Programme Partner]],"-",Table[[#This Row],[Implementing Partner]]),Table[[#This Row],[Programme Partner]]),"")</f>
        <v>IOM</v>
      </c>
    </row>
    <row r="7989" spans="1:28" ht="16.5" customHeight="1">
      <c r="A7989" s="330"/>
      <c r="B7989" s="331" t="s">
        <v>5148</v>
      </c>
      <c r="C7989" s="332" t="s">
        <v>5148</v>
      </c>
      <c r="D7989" s="333" t="s">
        <v>8324</v>
      </c>
      <c r="E7989" s="331" t="s">
        <v>27</v>
      </c>
      <c r="F7989" s="331" t="s">
        <v>8012</v>
      </c>
      <c r="G7989" s="334" t="s">
        <v>8371</v>
      </c>
      <c r="H7989" s="335" t="str">
        <f>IFERROR(VLOOKUP(Table[[#This Row],[Activity Details of Assistance]],WHAT!E:F,2,FALSE),"")</f>
        <v># of FSM Site</v>
      </c>
      <c r="I7989" s="331"/>
      <c r="J7989">
        <v>1</v>
      </c>
      <c r="K7989" t="s">
        <v>8280</v>
      </c>
      <c r="L7989" t="s">
        <v>13</v>
      </c>
      <c r="M7989" t="s">
        <v>14</v>
      </c>
      <c r="N7989" t="s">
        <v>309</v>
      </c>
      <c r="O7989" t="s">
        <v>1606</v>
      </c>
      <c r="P7989" t="s">
        <v>4670</v>
      </c>
      <c r="Q7989" s="236">
        <v>44926</v>
      </c>
      <c r="R7989" s="236">
        <v>45046</v>
      </c>
      <c r="S7989" t="s">
        <v>8452</v>
      </c>
      <c r="T7989" s="196"/>
      <c r="U7989" s="196"/>
      <c r="V7989" s="196"/>
      <c r="W7989" s="196"/>
      <c r="X7989" s="197"/>
      <c r="Y7989" t="s">
        <v>8722</v>
      </c>
      <c r="Z7989" s="342" t="s">
        <v>8723</v>
      </c>
      <c r="AA7989" s="246" t="s">
        <v>8294</v>
      </c>
      <c r="AB7989" s="221" t="str">
        <f>_xlfn.IFNA(IF(Table[[#This Row],[Programme Partner]]&lt;&gt;Table[[#This Row],[Implementing Partner]],CONCATENATE(Table[[#This Row],[Programme Partner]],"-",Table[[#This Row],[Implementing Partner]]),Table[[#This Row],[Programme Partner]]),"")</f>
        <v>IOM</v>
      </c>
    </row>
    <row r="7990" spans="1:28" ht="16.5" customHeight="1">
      <c r="A7990" s="330"/>
      <c r="B7990" s="331" t="s">
        <v>5148</v>
      </c>
      <c r="C7990" s="332" t="s">
        <v>5148</v>
      </c>
      <c r="D7990" s="333" t="s">
        <v>8324</v>
      </c>
      <c r="E7990" s="331" t="s">
        <v>27</v>
      </c>
      <c r="F7990" s="331" t="s">
        <v>8012</v>
      </c>
      <c r="G7990" s="334" t="s">
        <v>8371</v>
      </c>
      <c r="H7990" s="335" t="str">
        <f>IFERROR(VLOOKUP(Table[[#This Row],[Activity Details of Assistance]],WHAT!E:F,2,FALSE),"")</f>
        <v># of FSM Site</v>
      </c>
      <c r="I7990" s="331"/>
      <c r="J7990">
        <v>2</v>
      </c>
      <c r="K7990" t="s">
        <v>8280</v>
      </c>
      <c r="L7990" t="s">
        <v>13</v>
      </c>
      <c r="M7990" t="s">
        <v>14</v>
      </c>
      <c r="N7990" t="s">
        <v>309</v>
      </c>
      <c r="O7990" t="s">
        <v>1606</v>
      </c>
      <c r="P7990" t="s">
        <v>4672</v>
      </c>
      <c r="Q7990" s="236">
        <v>44926</v>
      </c>
      <c r="R7990" s="236">
        <v>45046</v>
      </c>
      <c r="S7990" t="s">
        <v>8452</v>
      </c>
      <c r="T7990" s="196"/>
      <c r="U7990" s="196"/>
      <c r="V7990" s="196"/>
      <c r="W7990" s="196"/>
      <c r="X7990" s="197"/>
      <c r="Y7990" t="s">
        <v>8722</v>
      </c>
      <c r="Z7990" s="342" t="s">
        <v>8723</v>
      </c>
      <c r="AA7990" s="246" t="s">
        <v>8294</v>
      </c>
      <c r="AB7990" s="221" t="str">
        <f>_xlfn.IFNA(IF(Table[[#This Row],[Programme Partner]]&lt;&gt;Table[[#This Row],[Implementing Partner]],CONCATENATE(Table[[#This Row],[Programme Partner]],"-",Table[[#This Row],[Implementing Partner]]),Table[[#This Row],[Programme Partner]]),"")</f>
        <v>IOM</v>
      </c>
    </row>
    <row r="7991" spans="1:28" ht="16.5" customHeight="1">
      <c r="A7991" s="330"/>
      <c r="B7991" s="331" t="s">
        <v>5148</v>
      </c>
      <c r="C7991" s="332" t="s">
        <v>5148</v>
      </c>
      <c r="D7991" s="333" t="s">
        <v>6017</v>
      </c>
      <c r="E7991" s="331" t="s">
        <v>27</v>
      </c>
      <c r="F7991" s="331" t="s">
        <v>8012</v>
      </c>
      <c r="G7991" s="334" t="s">
        <v>8362</v>
      </c>
      <c r="H7991" s="335" t="str">
        <f>IFERROR(VLOOKUP(Table[[#This Row],[Activity Details of Assistance]],WHAT!E:F,2,FALSE),"")</f>
        <v># of door</v>
      </c>
      <c r="I7991" s="331"/>
      <c r="J7991">
        <v>6</v>
      </c>
      <c r="K7991" t="s">
        <v>8280</v>
      </c>
      <c r="L7991" t="s">
        <v>13</v>
      </c>
      <c r="M7991" t="s">
        <v>14</v>
      </c>
      <c r="N7991" t="s">
        <v>309</v>
      </c>
      <c r="O7991" t="s">
        <v>1606</v>
      </c>
      <c r="P7991" t="s">
        <v>5868</v>
      </c>
      <c r="Q7991" s="236">
        <v>44926</v>
      </c>
      <c r="R7991" s="236">
        <v>45046</v>
      </c>
      <c r="S7991" t="s">
        <v>8452</v>
      </c>
      <c r="T7991" s="196"/>
      <c r="U7991" s="196"/>
      <c r="V7991" s="196"/>
      <c r="W7991" s="196"/>
      <c r="X7991" s="197"/>
      <c r="Y7991" t="s">
        <v>8722</v>
      </c>
      <c r="Z7991" s="342" t="s">
        <v>8723</v>
      </c>
      <c r="AA7991" s="246" t="s">
        <v>8294</v>
      </c>
      <c r="AB7991" s="221" t="str">
        <f>_xlfn.IFNA(IF(Table[[#This Row],[Programme Partner]]&lt;&gt;Table[[#This Row],[Implementing Partner]],CONCATENATE(Table[[#This Row],[Programme Partner]],"-",Table[[#This Row],[Implementing Partner]]),Table[[#This Row],[Programme Partner]]),"")</f>
        <v>IOM</v>
      </c>
    </row>
    <row r="7992" spans="1:28" ht="16.5" customHeight="1">
      <c r="A7992" s="330"/>
      <c r="B7992" s="331" t="s">
        <v>5148</v>
      </c>
      <c r="C7992" s="332" t="s">
        <v>5148</v>
      </c>
      <c r="D7992" s="333" t="s">
        <v>6017</v>
      </c>
      <c r="E7992" s="331" t="s">
        <v>27</v>
      </c>
      <c r="F7992" s="331" t="s">
        <v>8012</v>
      </c>
      <c r="G7992" s="334" t="s">
        <v>8362</v>
      </c>
      <c r="H7992" s="335" t="str">
        <f>IFERROR(VLOOKUP(Table[[#This Row],[Activity Details of Assistance]],WHAT!E:F,2,FALSE),"")</f>
        <v># of door</v>
      </c>
      <c r="I7992" s="331"/>
      <c r="J7992">
        <v>2</v>
      </c>
      <c r="K7992" t="s">
        <v>8280</v>
      </c>
      <c r="L7992" t="s">
        <v>13</v>
      </c>
      <c r="M7992" t="s">
        <v>14</v>
      </c>
      <c r="N7992" t="s">
        <v>309</v>
      </c>
      <c r="O7992" t="s">
        <v>1606</v>
      </c>
      <c r="P7992" t="s">
        <v>20</v>
      </c>
      <c r="Q7992" s="236">
        <v>44926</v>
      </c>
      <c r="R7992" s="236">
        <v>45046</v>
      </c>
      <c r="S7992" t="s">
        <v>8452</v>
      </c>
      <c r="T7992" s="196"/>
      <c r="U7992" s="196"/>
      <c r="V7992" s="196"/>
      <c r="W7992" s="196"/>
      <c r="X7992" s="197"/>
      <c r="Y7992" t="s">
        <v>8722</v>
      </c>
      <c r="Z7992" s="342" t="s">
        <v>8723</v>
      </c>
      <c r="AA7992" s="246" t="s">
        <v>8294</v>
      </c>
      <c r="AB7992" s="221" t="str">
        <f>_xlfn.IFNA(IF(Table[[#This Row],[Programme Partner]]&lt;&gt;Table[[#This Row],[Implementing Partner]],CONCATENATE(Table[[#This Row],[Programme Partner]],"-",Table[[#This Row],[Implementing Partner]]),Table[[#This Row],[Programme Partner]]),"")</f>
        <v>IOM</v>
      </c>
    </row>
    <row r="7993" spans="1:28" ht="16.5" customHeight="1">
      <c r="A7993" s="330"/>
      <c r="B7993" s="331" t="s">
        <v>5148</v>
      </c>
      <c r="C7993" s="332" t="s">
        <v>5148</v>
      </c>
      <c r="D7993" s="333" t="s">
        <v>6017</v>
      </c>
      <c r="E7993" s="331" t="s">
        <v>27</v>
      </c>
      <c r="F7993" s="331" t="s">
        <v>8012</v>
      </c>
      <c r="G7993" s="334" t="s">
        <v>8362</v>
      </c>
      <c r="H7993" s="335" t="str">
        <f>IFERROR(VLOOKUP(Table[[#This Row],[Activity Details of Assistance]],WHAT!E:F,2,FALSE),"")</f>
        <v># of door</v>
      </c>
      <c r="I7993" s="331"/>
      <c r="J7993">
        <v>8</v>
      </c>
      <c r="K7993" t="s">
        <v>8280</v>
      </c>
      <c r="L7993" t="s">
        <v>13</v>
      </c>
      <c r="M7993" t="s">
        <v>14</v>
      </c>
      <c r="N7993" t="s">
        <v>309</v>
      </c>
      <c r="O7993" t="s">
        <v>1606</v>
      </c>
      <c r="P7993" t="s">
        <v>4654</v>
      </c>
      <c r="Q7993" s="236">
        <v>44926</v>
      </c>
      <c r="R7993" s="236">
        <v>45046</v>
      </c>
      <c r="S7993" t="s">
        <v>8452</v>
      </c>
      <c r="T7993" s="196"/>
      <c r="U7993" s="196"/>
      <c r="V7993" s="196"/>
      <c r="W7993" s="196"/>
      <c r="X7993" s="197"/>
      <c r="Y7993" t="s">
        <v>8722</v>
      </c>
      <c r="Z7993" s="342" t="s">
        <v>8723</v>
      </c>
      <c r="AA7993" s="246" t="s">
        <v>8294</v>
      </c>
      <c r="AB7993" s="221" t="str">
        <f>_xlfn.IFNA(IF(Table[[#This Row],[Programme Partner]]&lt;&gt;Table[[#This Row],[Implementing Partner]],CONCATENATE(Table[[#This Row],[Programme Partner]],"-",Table[[#This Row],[Implementing Partner]]),Table[[#This Row],[Programme Partner]]),"")</f>
        <v>IOM</v>
      </c>
    </row>
    <row r="7994" spans="1:28" ht="16.5" customHeight="1">
      <c r="A7994" s="330"/>
      <c r="B7994" s="331" t="s">
        <v>5148</v>
      </c>
      <c r="C7994" s="332" t="s">
        <v>5148</v>
      </c>
      <c r="D7994" s="333" t="s">
        <v>6017</v>
      </c>
      <c r="E7994" s="331" t="s">
        <v>27</v>
      </c>
      <c r="F7994" s="331" t="s">
        <v>8012</v>
      </c>
      <c r="G7994" s="334" t="s">
        <v>8362</v>
      </c>
      <c r="H7994" s="335" t="str">
        <f>IFERROR(VLOOKUP(Table[[#This Row],[Activity Details of Assistance]],WHAT!E:F,2,FALSE),"")</f>
        <v># of door</v>
      </c>
      <c r="I7994" s="331"/>
      <c r="J7994">
        <v>3</v>
      </c>
      <c r="K7994" t="s">
        <v>8280</v>
      </c>
      <c r="L7994" t="s">
        <v>13</v>
      </c>
      <c r="M7994" t="s">
        <v>14</v>
      </c>
      <c r="N7994" t="s">
        <v>309</v>
      </c>
      <c r="O7994" t="s">
        <v>1606</v>
      </c>
      <c r="P7994" t="s">
        <v>4656</v>
      </c>
      <c r="Q7994" s="236">
        <v>44926</v>
      </c>
      <c r="R7994" s="236">
        <v>45046</v>
      </c>
      <c r="S7994" t="s">
        <v>8452</v>
      </c>
      <c r="T7994" s="196"/>
      <c r="U7994" s="196"/>
      <c r="V7994" s="196"/>
      <c r="W7994" s="196"/>
      <c r="X7994" s="197"/>
      <c r="Y7994" t="s">
        <v>8722</v>
      </c>
      <c r="Z7994" s="342" t="s">
        <v>8723</v>
      </c>
      <c r="AA7994" s="246" t="s">
        <v>8294</v>
      </c>
      <c r="AB7994" s="221" t="str">
        <f>_xlfn.IFNA(IF(Table[[#This Row],[Programme Partner]]&lt;&gt;Table[[#This Row],[Implementing Partner]],CONCATENATE(Table[[#This Row],[Programme Partner]],"-",Table[[#This Row],[Implementing Partner]]),Table[[#This Row],[Programme Partner]]),"")</f>
        <v>IOM</v>
      </c>
    </row>
    <row r="7995" spans="1:28" ht="16.5" customHeight="1">
      <c r="A7995" s="330"/>
      <c r="B7995" s="331" t="s">
        <v>5148</v>
      </c>
      <c r="C7995" s="332" t="s">
        <v>5148</v>
      </c>
      <c r="D7995" s="333" t="s">
        <v>6017</v>
      </c>
      <c r="E7995" s="331" t="s">
        <v>27</v>
      </c>
      <c r="F7995" s="331" t="s">
        <v>8012</v>
      </c>
      <c r="G7995" s="334" t="s">
        <v>8362</v>
      </c>
      <c r="H7995" s="335" t="str">
        <f>IFERROR(VLOOKUP(Table[[#This Row],[Activity Details of Assistance]],WHAT!E:F,2,FALSE),"")</f>
        <v># of door</v>
      </c>
      <c r="I7995" s="331"/>
      <c r="J7995">
        <v>3</v>
      </c>
      <c r="K7995" t="s">
        <v>8280</v>
      </c>
      <c r="L7995" t="s">
        <v>13</v>
      </c>
      <c r="M7995" t="s">
        <v>14</v>
      </c>
      <c r="N7995" t="s">
        <v>309</v>
      </c>
      <c r="O7995" t="s">
        <v>1606</v>
      </c>
      <c r="P7995" t="s">
        <v>4670</v>
      </c>
      <c r="Q7995" s="236">
        <v>44926</v>
      </c>
      <c r="R7995" s="236">
        <v>45046</v>
      </c>
      <c r="S7995" t="s">
        <v>8452</v>
      </c>
      <c r="T7995" s="196"/>
      <c r="U7995" s="196"/>
      <c r="V7995" s="196"/>
      <c r="W7995" s="196"/>
      <c r="X7995" s="197"/>
      <c r="Y7995" t="s">
        <v>8722</v>
      </c>
      <c r="Z7995" s="342" t="s">
        <v>8723</v>
      </c>
      <c r="AA7995" s="246" t="s">
        <v>8294</v>
      </c>
      <c r="AB7995" s="221" t="str">
        <f>_xlfn.IFNA(IF(Table[[#This Row],[Programme Partner]]&lt;&gt;Table[[#This Row],[Implementing Partner]],CONCATENATE(Table[[#This Row],[Programme Partner]],"-",Table[[#This Row],[Implementing Partner]]),Table[[#This Row],[Programme Partner]]),"")</f>
        <v>IOM</v>
      </c>
    </row>
    <row r="7996" spans="1:28" ht="16.5" customHeight="1">
      <c r="A7996" s="336"/>
      <c r="B7996" s="337" t="s">
        <v>5148</v>
      </c>
      <c r="C7996" s="338" t="s">
        <v>5148</v>
      </c>
      <c r="D7996" s="339" t="s">
        <v>6017</v>
      </c>
      <c r="E7996" s="337" t="s">
        <v>27</v>
      </c>
      <c r="F7996" s="337" t="s">
        <v>8012</v>
      </c>
      <c r="G7996" s="340" t="s">
        <v>8354</v>
      </c>
      <c r="H7996" s="341" t="str">
        <f>IFERROR(VLOOKUP(Table[[#This Row],[Activity Details of Assistance]],WHAT!E:F,2,FALSE),"")</f>
        <v># of door</v>
      </c>
      <c r="I7996" s="337"/>
      <c r="J7996">
        <v>1420</v>
      </c>
      <c r="K7996" t="s">
        <v>8280</v>
      </c>
      <c r="L7996" t="s">
        <v>13</v>
      </c>
      <c r="M7996" t="s">
        <v>14</v>
      </c>
      <c r="N7996" t="s">
        <v>309</v>
      </c>
      <c r="O7996" t="s">
        <v>1606</v>
      </c>
      <c r="P7996" t="s">
        <v>8208</v>
      </c>
      <c r="Q7996" s="236">
        <v>44926</v>
      </c>
      <c r="R7996" s="236">
        <v>45046</v>
      </c>
      <c r="S7996" s="291" t="s">
        <v>8590</v>
      </c>
      <c r="T7996" s="220"/>
      <c r="U7996" s="220"/>
      <c r="V7996" s="220"/>
      <c r="W7996" s="220"/>
      <c r="X7996" s="197" t="s">
        <v>8724</v>
      </c>
      <c r="Y7996" t="s">
        <v>8722</v>
      </c>
      <c r="Z7996" s="342" t="s">
        <v>8723</v>
      </c>
      <c r="AA7996" s="246" t="s">
        <v>8294</v>
      </c>
      <c r="AB7996" s="221" t="str">
        <f>_xlfn.IFNA(IF(Table[[#This Row],[Programme Partner]]&lt;&gt;Table[[#This Row],[Implementing Partner]],CONCATENATE(Table[[#This Row],[Programme Partner]],"-",Table[[#This Row],[Implementing Partner]]),Table[[#This Row],[Programme Partner]]),"")</f>
        <v>IOM</v>
      </c>
    </row>
  </sheetData>
  <sheetProtection insertRows="0" sort="0" autoFilter="0"/>
  <dataConsolidate/>
  <conditionalFormatting sqref="P513 P486 P476 P465 P463 P459 P453:P454 P435:P436 P432 P429 P381:P382 P367 P339 P336 P321 P317 P279 P271 P255 P176 P135 P36">
    <cfRule type="expression" dxfId="283" priority="38">
      <formula>ISERROR(#REF!)</formula>
    </cfRule>
  </conditionalFormatting>
  <conditionalFormatting sqref="P492 P483 P466 P460 P425 P353 P281 P243:P244 P230 P124 P85 P53">
    <cfRule type="expression" dxfId="282" priority="45">
      <formula>ISERROR(#REF!)</formula>
    </cfRule>
  </conditionalFormatting>
  <conditionalFormatting sqref="P511 P494 P473 P447 P249 P245 P140:P141">
    <cfRule type="expression" dxfId="281" priority="44">
      <formula>ISERROR(#REF!)</formula>
    </cfRule>
  </conditionalFormatting>
  <conditionalFormatting sqref="P503:P504 P500 P493 P482 P446 P437 P430 P269 P261 P185 P164 P158 P156 P139 P125 P123 P102 P90 P79 P66 P64 P32:P33 P26 P22 P5">
    <cfRule type="expression" dxfId="280" priority="43">
      <formula>ISERROR(#REF!)</formula>
    </cfRule>
  </conditionalFormatting>
  <conditionalFormatting sqref="P441 P297 P222 P204 P199 P193">
    <cfRule type="expression" dxfId="279" priority="42">
      <formula>ISERROR(#REF!)</formula>
    </cfRule>
  </conditionalFormatting>
  <conditionalFormatting sqref="P412 P362 P227 P224 P181">
    <cfRule type="expression" dxfId="278" priority="41">
      <formula>ISERROR(#REF!)</formula>
    </cfRule>
  </conditionalFormatting>
  <conditionalFormatting sqref="P508 P458 P416 P290 P266 P248 P155 P112 P106 P93 P84 P74 P69:P70 P65 P56 P52 P25 P15">
    <cfRule type="expression" dxfId="277" priority="40">
      <formula>ISERROR(#REF!)</formula>
    </cfRule>
  </conditionalFormatting>
  <conditionalFormatting sqref="P470 P421 P405 P374 P348 P293 P280 P253 P46 P11">
    <cfRule type="expression" dxfId="276" priority="39">
      <formula>ISERROR(#REF!)</formula>
    </cfRule>
  </conditionalFormatting>
  <conditionalFormatting sqref="P411">
    <cfRule type="expression" dxfId="275" priority="10">
      <formula>ISERROR(#REF!)</formula>
    </cfRule>
  </conditionalFormatting>
  <conditionalFormatting sqref="P514">
    <cfRule type="expression" dxfId="274" priority="9">
      <formula>ISERROR(#REF!)</formula>
    </cfRule>
  </conditionalFormatting>
  <conditionalFormatting sqref="P4857">
    <cfRule type="expression" dxfId="273" priority="3">
      <formula>ISERROR(#REF!)</formula>
    </cfRule>
  </conditionalFormatting>
  <conditionalFormatting sqref="P4837">
    <cfRule type="expression" dxfId="272" priority="8">
      <formula>ISERROR(#REF!)</formula>
    </cfRule>
  </conditionalFormatting>
  <conditionalFormatting sqref="P4847">
    <cfRule type="expression" dxfId="271" priority="7">
      <formula>ISERROR(#REF!)</formula>
    </cfRule>
  </conditionalFormatting>
  <conditionalFormatting sqref="P4850 P4836">
    <cfRule type="expression" dxfId="270" priority="6">
      <formula>ISERROR(#REF!)</formula>
    </cfRule>
  </conditionalFormatting>
  <conditionalFormatting sqref="P4844">
    <cfRule type="expression" dxfId="269" priority="5">
      <formula>ISERROR(#REF!)</formula>
    </cfRule>
  </conditionalFormatting>
  <conditionalFormatting sqref="P4878 P4859">
    <cfRule type="expression" dxfId="268" priority="4">
      <formula>ISERROR(#REF!)</formula>
    </cfRule>
  </conditionalFormatting>
  <conditionalFormatting sqref="P7986">
    <cfRule type="expression" dxfId="21" priority="2">
      <formula>ISERROR(#REF!)</formula>
    </cfRule>
  </conditionalFormatting>
  <conditionalFormatting sqref="P7992">
    <cfRule type="expression" dxfId="20" priority="1">
      <formula>ISERROR(#REF!)</formula>
    </cfRule>
  </conditionalFormatting>
  <dataValidations xWindow="505" yWindow="403" count="8">
    <dataValidation allowBlank="1" showErrorMessage="1" promptTitle="Type Can be" prompt="Refugee, Host Community, Humanitarian Worker, Govt. Official" sqref="S2" xr:uid="{87A5C87E-E9CB-47A3-BCDE-2F5A9AB1F2B3}"/>
    <dataValidation type="list" allowBlank="1" showInputMessage="1" showErrorMessage="1" promptTitle="Upazila" prompt="Please select the Upazila from dropdown list" sqref="N413:N515 N3:N410 N4832:N4880 N7984:N7996" xr:uid="{7179D144-E256-45E4-BE98-7F023D8B941B}">
      <formula1>OFFSET(DistrictStart,MATCH(M3,DistrictColumn,0)-1,1,COUNTIF(DistrictColumn,M3),1)</formula1>
    </dataValidation>
    <dataValidation type="list" allowBlank="1" showInputMessage="1" showErrorMessage="1" promptTitle="Upazila" prompt="Please select the Upazila from dropdown list" sqref="N411:N412" xr:uid="{E268E549-E3E1-43DA-BD12-85A546371B80}">
      <formula1>OFFSET(DistrictStart,MATCH(M410,DistrictColumn,0)-1,1,COUNTIF(DistrictColumn,M410),1)</formula1>
    </dataValidation>
    <dataValidation type="list" allowBlank="1" showInputMessage="1" showErrorMessage="1" sqref="M3:M5132 M7984:M7996" xr:uid="{193578FA-1A8D-4717-8230-B5A3A722CE63}">
      <formula1>OFFSET(DivisionStart,MATCH(L3,DivisionColumn,0)-1,1,COUNTIF(DivisionColumn,L3),1)</formula1>
    </dataValidation>
    <dataValidation allowBlank="1" showInputMessage="1" showErrorMessage="1" promptTitle="Measuring unit" prompt="Please enter the measuring unit of the activities achieved/planned e.g. amount of cash, # of latrine, # of meeting, # of tie down kits, # of LPG, etc. " sqref="H3:H7996" xr:uid="{FCF0FF5F-6938-48C8-BE2C-596C1E043822}"/>
    <dataValidation type="list" allowBlank="1" showInputMessage="1" showErrorMessage="1" sqref="L3:L7996" xr:uid="{B4EE3494-A26C-4171-B28E-7689BE665910}">
      <formula1>IF(L3="",DivisionList,INDEX(DivisionColumn,MATCH(L3,DivisionColumn,0)))</formula1>
    </dataValidation>
    <dataValidation type="list" allowBlank="1" showInputMessage="1" showErrorMessage="1" sqref="G652 G659 G666 G3328 G3349 G3379 G3534 G3562 G3571" xr:uid="{351902F8-3661-4FAD-8DCA-A528C4357B40}">
      <formula1>INDIRECT(#REF!)</formula1>
    </dataValidation>
    <dataValidation type="list" allowBlank="1" showInputMessage="1" showErrorMessage="1" sqref="G286:G288 G380 G490 G416 G327:G328 G5:G6 G189:G190 G1330 G213:G215 G316:G317 G323 G308 G360:G361 G398:G401 G470 G37 G385 G107:G108 G2744 G341:G342 G39:G41 G412 G105 G747 G123:G125 G264 G43 G173 G820 G252 G279:G280 G331 G306 G393:G395 G312:G314 G2585 G513:G516 G374:G375 G20:G21 G79:G80 G61:G65 G102 G83:G85 G366:G367 G7832 G2768 G136 G55:G56 G7983:G7996 G166 G192 G406 G87 G455:G459 G177 G58 G3137 G111 G302:G303 G446:G447 G508 G523 G537:G539 G520 G506 G584 G864:G865 G274:G277 G658 G592 G494:G495 G492 G637 G776:G777 G807 G292 G468 G17:G18 G2898 G194:G211 G11 G13:G14 G91:G94 G2726 G48:G52 G34 G140:G141 G792 G248:G250 G180:G185 G72:G75 G452 G525:G526 G552 G626 G629 G358 G801 G885 G891 G893 G926:G927 G932:G936 G1046 G1064 G3257 G1093:G1094 G1107 G1127 G1146 G1161 G1192 G3395 G1224 G1245 G3122 G1267 G1282 G409 G1345:G1346 G1362 G3343 G814 G144:G149 G423:G424 G7815:G7816 G1041 G1049 G67 G290 G565 G355 G352 G710 G826 G169:G171 G972 G847:G848 G3140 G1119:G1120 G3415 G6768 G1187 G434 G713 G1226:G1227 G239:G246 G818 G7981 G387:G388 G701 G880:G881 G923 G1037 G217:G236 G319:G320 G833 G949 G1082 G1086:G1087 G483:G484 G1116 G473 G1151 G1166 G1181 G498:G499 G1183 G529 G1209 G1264 G129:G134 G1300 G3104 G605 G1338 G120 G781:G782 G665 G1096 G2761 G100 G258 G267 G163 G69:G70 G479 G643 G672 G558 G699 G115:G118 G706:G707 G156:G161 G486 G767 G427:G431 G560:G561 G763 G646 G437:G441 G153:G154 G586:G587 G45:G46 G89 G2732 G187 G348:G350 G475:G477 G571 G579 G567 G599 G608 G620 G653:G654 G640 G690:G691 G720 G838 G857 G151 G887 G674:G675 G255:G256 G918 G420:G421 G961 G1978 G1078 G2752 G3280 G1196 G1238:G1239 G1293 G1355 G3056 G1394 G1399 G1406 G1439 G1450 G1465 G1474 G1481 G1495 G1500 G1536 G2697:G2698 G3047 G1550 G3035 G7813 G1663 G7685 G1677:G1678 G1645 G1696 G1709:G1710 G1718:G1719 G2683 G3018 G3354 G1786 G1800 G1825 G7666 G1837 G2622 G1855 G1865 G1876 G1885 G1896 G1914 G6933 G1931 G1941 G1955 G1967:G1969 G1843 G1986 G1993 G2025 G2041 G2793 G3291 G3149 G2076 G2600:G2601 G2085 G2101 G7263 G996 G2142 G2592 G3380 G2198 G2243 G2261 G2282 G3313 G2299 G2308 G2115:G2117 G2339:G2340 G2354:G2355 G2392:G2393 G2938 G2429 G2439 G2450 G2457:G2459 G2811 G3186 G6964 G2507:G2508 G2527 G2536 G2551 G2559 G2574 G4029 G4853:G4857 G4865:G4870 G4848:G4851 G4843:G4846 G4837:G4840 G4873:G4877 G4832:G4835 G4860:G4863 G4896 G4910 G4930:G4931 G4923 G4885 G4889:G4890 G4919:G4920 G4914 G3164 G3320 G3386 G3422:G3423 G3511:G3512 G3520:G3521 G3573 G3582 G3588 G5501 G5832 G3418 G5360 G5415 G5842 G5859 G294 G372 G2127:G2130 G3364 G3374 G3487 G1792 G1808 G1816 G23 G29 G32 G344:G346 G363 G554 G574:G576 G596:G597 G906 G942 G987 G1109:G1111 G1216 G1274:G1275 G1376 G1388 G1447 G1504 G1517 G1591 G1607 G1620 G1640 G1689 G1699 G1847 G1901 G1988 G2097 G2121 G2229 G2241 G2257:G2258 G2278 G2372 G2382 G2404:G2405 G2445 G2472 G2516 G2531 G2679 G2689 G2704 G2754 G2842 G2878 G2910 G2922 G2933 G2944 G2957 G2964 G2973 G3657 G3671 G3692 G3704:G3705 G3710 G3753 G3758 G3778 G3860 G3889 G3901:G3902 G3916 G3923 G3933 G3951:G3952 G4011 G4879:G4880 G4901 G4912 G4942 G4955 G4964 G4974 G4983 G4996 G5019 G5026 G5031 G5038 G5043 G5050 G5071 G5083 G5092 G5106 G5120 G5131 G5400 G5409 G5510 G5604 G5716 G5729 G5802:G5803 G5815:G5816 G5882 G6010 G6119 G6140 G6172 G6181 G6191 G6198 G6202 G6236 G6289 G6320 G6382:G6383 G6460 G6473:G6474 G6527:G6528 G6676 G6682 G6702 G6788 G6931 G6962 G7239:G7240 G7261 G7272 G7278 G7324 G7459 G7546 G7555 G7664 G7683 G7830 G7841:G7842 G7852:G7853 G7863:G7864 G297:G300 G940 G1059 G1385 G1513 G1569 G1588 G1605 G1618 G1675 G1707 G2225 G2390 G2401 G2443 G2469 G2519 G2676 G2686 G2764 G2773 G2776 G2801 G2817 G2837 G2873 G3369 G3393 G3668 G3682 G3947 G3983 G4008 G4026 G5507 G5515 G5774 G5798 G5811 G5839 G5856 G5938 G5942 G6041 G6245 G6257 G6267 G6273 G6286 G6316 G6378 G6412 G6457 G6469 G6491 G6506:G6507 G6523 G6927 G6957 G7105 G7456 G7474:G7475 G7483 G7543 G7552 G7660 G7679 G7721 G7878 G7898 G7916 G7949 G7961 G7979 G369 G683 G954 G1098 G1113 G1148 G1849 G1990 G2037 G2045 G2091 G2123 G2447 G2461 G2681 G2691 G2770 G2795 G2805 G2845 G2880 G3022 G3310:G3311 G3332:G3333 G3352 G3372 G3382 G3412 G3499 G3509 G3536 G3558 G3659 G3674 G3698 G3863 G3891 G3918 G3987 G4014 G4031 G5436 G5513 G5561 G5720 G5731 G5844 G5861 G6183 G6193 G6291 G6323 G6462" xr:uid="{26E0D62D-2BB4-4D08-9904-037A01F64489}">
      <formula1>INDIRECT(F5)</formula1>
    </dataValidation>
  </dataValidations>
  <hyperlinks>
    <hyperlink ref="AA7984" r:id="rId1" xr:uid="{8F1A0783-DF46-45A4-B4BD-DB2AF795BA94}"/>
  </hyperlinks>
  <pageMargins left="0.25" right="0.25" top="0.75" bottom="0.75" header="0.3" footer="0.3"/>
  <pageSetup paperSize="8" scale="10" fitToWidth="0" orientation="landscape" r:id="rId2"/>
  <drawing r:id="rId3"/>
  <tableParts count="1">
    <tablePart r:id="rId4"/>
  </tableParts>
  <extLst>
    <ext xmlns:x14="http://schemas.microsoft.com/office/spreadsheetml/2009/9/main" uri="{CCE6A557-97BC-4b89-ADB6-D9C93CAAB3DF}">
      <x14:dataValidations xmlns:xm="http://schemas.microsoft.com/office/excel/2006/main" xWindow="505" yWindow="403" count="4">
        <x14:dataValidation type="list" allowBlank="1" showInputMessage="1" showErrorMessage="1" prompt="Please enter Programme/Technical partner who suporting the project operationally and technically" xr:uid="{8B88A760-AE52-4974-B37D-63D6D8F22989}">
          <x14:formula1>
            <xm:f>WHO!$B$2:$B$64</xm:f>
          </x14:formula1>
          <xm:sqref>C270:C273 C1689:C1695 C1663:C1676 C277:C288 C872:C889 C1727:C1728</xm:sqref>
        </x14:dataValidation>
        <x14:dataValidation type="list" allowBlank="1" showInputMessage="1" showErrorMessage="1" prompt="Please enter Implementing partner" xr:uid="{ED3106B3-2462-4B9B-9BCD-A0682C4AE88B}">
          <x14:formula1>
            <xm:f>WHO!$B$2:$B$64</xm:f>
          </x14:formula1>
          <xm:sqref>C398:C399 C322:C334</xm:sqref>
        </x14:dataValidation>
        <x14:dataValidation type="list" allowBlank="1" showInputMessage="1" showErrorMessage="1" prompt="Please enter Programme/Technical partner who suporting the project operationally and technically" xr:uid="{CB46F748-7F5B-498A-81A9-64AE93E7BB90}">
          <x14:formula1>
            <xm:f>WHO!$B$2:$B$68</xm:f>
          </x14:formula1>
          <xm:sqref>C518:C525 C890:C901 C1761:C1762 C1772:C1774 C1784:C1785 C2035:C2043 C2782:C2792 C3251 C3253:C3256 C3276:C3279 C3290 C2821:C2826 C466:C473 C838:C849 C1471 C1488:C1489 C1491:C1494 C1570:C1571 C1581:C1583 C1593:C1594 C1839:C1840 C1859:C1867 C2532:C2542 C2846:C2849 C2860 B1310:B2138 B100:B159 B55:B96 B3792:B3796 B3529:B3563 B2164:B3316 B3323:B3332 B3772:B3789 B3505:B3516 B3568:B3572 B3803:B3902 B1294:B1300 B1064:B1280 B820:B1043 B3342:B3501 B3585:B3587 B3593:B3763 B3909:B5912 B3339 B3:B52 B162:B597 B599:B804</xm:sqref>
        </x14:dataValidation>
        <x14:dataValidation type="list" allowBlank="1" showInputMessage="1" showErrorMessage="1" xr:uid="{0E56DF11-2795-4865-9A21-DFEEA83C26D3}">
          <x14:formula1>
            <xm:f>'Location Details'!$B$2:$B$124</xm:f>
          </x14:formula1>
          <xm:sqref>P3:P3441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rgb="FF92D050"/>
  </sheetPr>
  <dimension ref="B1:E836"/>
  <sheetViews>
    <sheetView workbookViewId="0"/>
  </sheetViews>
  <sheetFormatPr defaultColWidth="8.734375" defaultRowHeight="14.4"/>
  <cols>
    <col min="2" max="2" width="49.47265625" bestFit="1" customWidth="1"/>
    <col min="3" max="3" width="28.734375" bestFit="1" customWidth="1"/>
    <col min="4" max="4" width="75" bestFit="1" customWidth="1"/>
    <col min="5" max="5" width="12" bestFit="1" customWidth="1"/>
  </cols>
  <sheetData>
    <row r="1" spans="2:5" ht="28.2">
      <c r="B1" s="54" t="s">
        <v>5303</v>
      </c>
      <c r="C1" s="324" t="s">
        <v>5304</v>
      </c>
      <c r="D1" s="324"/>
      <c r="E1" s="324"/>
    </row>
    <row r="2" spans="2:5">
      <c r="B2" t="s">
        <v>4982</v>
      </c>
      <c r="C2" t="s">
        <v>4983</v>
      </c>
      <c r="D2" t="s">
        <v>4984</v>
      </c>
      <c r="E2" t="s">
        <v>5305</v>
      </c>
    </row>
    <row r="3" spans="2:5">
      <c r="B3" s="30" t="s">
        <v>6783</v>
      </c>
      <c r="C3" s="31" t="s">
        <v>4787</v>
      </c>
      <c r="D3" s="31" t="s">
        <v>6783</v>
      </c>
      <c r="E3" s="31" t="s">
        <v>5061</v>
      </c>
    </row>
    <row r="4" spans="2:5">
      <c r="B4" s="30" t="s">
        <v>5059</v>
      </c>
      <c r="C4" s="31" t="s">
        <v>5060</v>
      </c>
      <c r="D4" s="31" t="s">
        <v>5059</v>
      </c>
      <c r="E4" s="31" t="s">
        <v>5061</v>
      </c>
    </row>
    <row r="5" spans="2:5">
      <c r="B5" s="30" t="s">
        <v>5060</v>
      </c>
      <c r="C5" s="31" t="s">
        <v>5060</v>
      </c>
      <c r="D5" s="31" t="s">
        <v>5059</v>
      </c>
      <c r="E5" s="31" t="s">
        <v>5061</v>
      </c>
    </row>
    <row r="6" spans="2:5">
      <c r="B6" s="30" t="s">
        <v>7249</v>
      </c>
      <c r="C6" s="31" t="s">
        <v>7250</v>
      </c>
      <c r="D6" s="31" t="s">
        <v>7251</v>
      </c>
      <c r="E6" s="31" t="s">
        <v>5061</v>
      </c>
    </row>
    <row r="7" spans="2:5">
      <c r="B7" s="30" t="s">
        <v>7310</v>
      </c>
      <c r="C7" s="31" t="s">
        <v>7250</v>
      </c>
      <c r="D7" s="31" t="s">
        <v>7251</v>
      </c>
      <c r="E7" s="31" t="s">
        <v>5061</v>
      </c>
    </row>
    <row r="8" spans="2:5">
      <c r="B8" s="30" t="s">
        <v>5064</v>
      </c>
      <c r="C8" s="31" t="s">
        <v>5997</v>
      </c>
      <c r="D8" s="31" t="s">
        <v>5064</v>
      </c>
      <c r="E8" s="31" t="s">
        <v>5061</v>
      </c>
    </row>
    <row r="9" spans="2:5">
      <c r="B9" s="30" t="s">
        <v>5065</v>
      </c>
      <c r="C9" s="31" t="s">
        <v>5997</v>
      </c>
      <c r="D9" s="31" t="s">
        <v>5064</v>
      </c>
      <c r="E9" s="31" t="s">
        <v>5061</v>
      </c>
    </row>
    <row r="10" spans="2:5">
      <c r="B10" s="30" t="s">
        <v>5077</v>
      </c>
      <c r="C10" s="31" t="s">
        <v>5077</v>
      </c>
      <c r="D10" s="31" t="s">
        <v>5076</v>
      </c>
      <c r="E10" s="31" t="s">
        <v>5061</v>
      </c>
    </row>
    <row r="11" spans="2:5">
      <c r="B11" s="30" t="s">
        <v>5329</v>
      </c>
      <c r="C11" s="31" t="s">
        <v>5077</v>
      </c>
      <c r="D11" s="31" t="s">
        <v>5076</v>
      </c>
      <c r="E11" s="31" t="s">
        <v>5061</v>
      </c>
    </row>
    <row r="12" spans="2:5">
      <c r="B12" s="30" t="s">
        <v>5076</v>
      </c>
      <c r="C12" s="31" t="s">
        <v>5077</v>
      </c>
      <c r="D12" s="31" t="s">
        <v>5076</v>
      </c>
      <c r="E12" s="31" t="s">
        <v>5061</v>
      </c>
    </row>
    <row r="13" spans="2:5">
      <c r="B13" s="30" t="s">
        <v>7271</v>
      </c>
      <c r="C13" s="31" t="s">
        <v>7272</v>
      </c>
      <c r="D13" s="31" t="s">
        <v>7271</v>
      </c>
      <c r="E13" s="31" t="s">
        <v>5061</v>
      </c>
    </row>
    <row r="14" spans="2:5">
      <c r="B14" s="30" t="s">
        <v>7274</v>
      </c>
      <c r="C14" s="31" t="s">
        <v>7275</v>
      </c>
      <c r="D14" s="31" t="s">
        <v>7276</v>
      </c>
      <c r="E14" s="31" t="s">
        <v>5061</v>
      </c>
    </row>
    <row r="15" spans="2:5">
      <c r="B15" s="30" t="s">
        <v>5330</v>
      </c>
      <c r="C15" s="31" t="s">
        <v>5079</v>
      </c>
      <c r="D15" s="31" t="s">
        <v>5078</v>
      </c>
      <c r="E15" s="31" t="s">
        <v>5061</v>
      </c>
    </row>
    <row r="16" spans="2:5">
      <c r="B16" s="30" t="s">
        <v>5078</v>
      </c>
      <c r="C16" s="31" t="s">
        <v>5079</v>
      </c>
      <c r="D16" s="31" t="s">
        <v>5078</v>
      </c>
      <c r="E16" s="31" t="s">
        <v>5061</v>
      </c>
    </row>
    <row r="17" spans="2:5">
      <c r="B17" s="30" t="s">
        <v>5331</v>
      </c>
      <c r="C17" s="31" t="s">
        <v>5079</v>
      </c>
      <c r="D17" s="31" t="s">
        <v>5078</v>
      </c>
      <c r="E17" s="31" t="s">
        <v>5061</v>
      </c>
    </row>
    <row r="18" spans="2:5">
      <c r="B18" s="30" t="s">
        <v>5079</v>
      </c>
      <c r="C18" s="31" t="s">
        <v>5079</v>
      </c>
      <c r="D18" s="31" t="s">
        <v>5078</v>
      </c>
      <c r="E18" s="31" t="s">
        <v>5061</v>
      </c>
    </row>
    <row r="19" spans="2:5">
      <c r="B19" s="89" t="s">
        <v>7229</v>
      </c>
      <c r="C19" s="96" t="s">
        <v>5079</v>
      </c>
      <c r="D19" s="97" t="s">
        <v>5078</v>
      </c>
      <c r="E19" s="96" t="s">
        <v>5061</v>
      </c>
    </row>
    <row r="20" spans="2:5">
      <c r="B20" s="30" t="s">
        <v>7311</v>
      </c>
      <c r="C20" s="31" t="s">
        <v>5079</v>
      </c>
      <c r="D20" s="31" t="s">
        <v>5078</v>
      </c>
      <c r="E20" s="31" t="s">
        <v>5061</v>
      </c>
    </row>
    <row r="21" spans="2:5">
      <c r="B21" s="30" t="s">
        <v>5874</v>
      </c>
      <c r="C21" s="31" t="s">
        <v>5874</v>
      </c>
      <c r="D21" s="31" t="s">
        <v>5875</v>
      </c>
      <c r="E21" s="31" t="s">
        <v>5061</v>
      </c>
    </row>
    <row r="22" spans="2:5">
      <c r="B22" s="30" t="s">
        <v>7273</v>
      </c>
      <c r="C22" s="31" t="s">
        <v>5874</v>
      </c>
      <c r="D22" s="31" t="s">
        <v>5875</v>
      </c>
      <c r="E22" s="31" t="s">
        <v>5061</v>
      </c>
    </row>
    <row r="23" spans="2:5">
      <c r="B23" s="30" t="s">
        <v>5081</v>
      </c>
      <c r="C23" s="31" t="s">
        <v>5082</v>
      </c>
      <c r="D23" s="31" t="s">
        <v>5081</v>
      </c>
      <c r="E23" s="31" t="s">
        <v>5061</v>
      </c>
    </row>
    <row r="24" spans="2:5">
      <c r="B24" s="30" t="s">
        <v>5082</v>
      </c>
      <c r="C24" s="31" t="s">
        <v>5082</v>
      </c>
      <c r="D24" s="31" t="s">
        <v>5081</v>
      </c>
      <c r="E24" s="31" t="s">
        <v>5061</v>
      </c>
    </row>
    <row r="25" spans="2:5">
      <c r="B25" s="30" t="s">
        <v>5083</v>
      </c>
      <c r="C25" s="31" t="s">
        <v>5084</v>
      </c>
      <c r="D25" s="31" t="s">
        <v>5083</v>
      </c>
      <c r="E25" s="31" t="s">
        <v>5061</v>
      </c>
    </row>
    <row r="26" spans="2:5">
      <c r="B26" s="30" t="s">
        <v>5084</v>
      </c>
      <c r="C26" s="31" t="s">
        <v>5084</v>
      </c>
      <c r="D26" s="31" t="s">
        <v>5083</v>
      </c>
      <c r="E26" s="31" t="s">
        <v>5061</v>
      </c>
    </row>
    <row r="27" spans="2:5">
      <c r="B27" s="30" t="s">
        <v>6025</v>
      </c>
      <c r="C27" s="31" t="s">
        <v>6026</v>
      </c>
      <c r="D27" s="31" t="s">
        <v>6025</v>
      </c>
      <c r="E27" s="31" t="s">
        <v>5061</v>
      </c>
    </row>
    <row r="28" spans="2:5">
      <c r="B28" s="30" t="s">
        <v>6026</v>
      </c>
      <c r="C28" s="31" t="s">
        <v>6026</v>
      </c>
      <c r="D28" s="31" t="s">
        <v>6025</v>
      </c>
      <c r="E28" s="31" t="s">
        <v>5061</v>
      </c>
    </row>
    <row r="29" spans="2:5">
      <c r="B29" s="30" t="s">
        <v>7277</v>
      </c>
      <c r="C29" s="31" t="s">
        <v>6026</v>
      </c>
      <c r="D29" s="31" t="s">
        <v>7278</v>
      </c>
      <c r="E29" s="31" t="s">
        <v>5061</v>
      </c>
    </row>
    <row r="30" spans="2:5">
      <c r="B30" s="30" t="s">
        <v>5367</v>
      </c>
      <c r="C30" s="31" t="s">
        <v>5170</v>
      </c>
      <c r="D30" s="31" t="s">
        <v>5169</v>
      </c>
      <c r="E30" s="31" t="s">
        <v>5061</v>
      </c>
    </row>
    <row r="31" spans="2:5">
      <c r="B31" s="30" t="s">
        <v>5172</v>
      </c>
      <c r="C31" s="31" t="s">
        <v>5172</v>
      </c>
      <c r="D31" s="31" t="s">
        <v>5171</v>
      </c>
      <c r="E31" s="31" t="s">
        <v>5061</v>
      </c>
    </row>
    <row r="32" spans="2:5">
      <c r="B32" s="30" t="s">
        <v>5174</v>
      </c>
      <c r="C32" s="31" t="s">
        <v>5174</v>
      </c>
      <c r="D32" s="31" t="s">
        <v>5173</v>
      </c>
      <c r="E32" s="31" t="s">
        <v>5061</v>
      </c>
    </row>
    <row r="33" spans="2:5">
      <c r="B33" s="30" t="s">
        <v>6089</v>
      </c>
      <c r="C33" s="31" t="s">
        <v>6090</v>
      </c>
      <c r="D33" s="31" t="s">
        <v>6089</v>
      </c>
      <c r="E33" s="31" t="s">
        <v>5061</v>
      </c>
    </row>
    <row r="34" spans="2:5">
      <c r="B34" s="30" t="s">
        <v>7293</v>
      </c>
      <c r="C34" s="31" t="s">
        <v>6090</v>
      </c>
      <c r="D34" s="31" t="s">
        <v>6089</v>
      </c>
      <c r="E34" s="31" t="s">
        <v>5061</v>
      </c>
    </row>
    <row r="35" spans="2:5">
      <c r="B35" s="30" t="s">
        <v>6123</v>
      </c>
      <c r="C35" s="31" t="s">
        <v>6123</v>
      </c>
      <c r="D35" s="31" t="s">
        <v>6254</v>
      </c>
      <c r="E35" s="31" t="s">
        <v>5061</v>
      </c>
    </row>
    <row r="36" spans="2:5">
      <c r="B36" s="30" t="s">
        <v>6130</v>
      </c>
      <c r="C36" s="31" t="s">
        <v>6131</v>
      </c>
      <c r="D36" s="31" t="s">
        <v>5221</v>
      </c>
      <c r="E36" s="31" t="s">
        <v>5061</v>
      </c>
    </row>
    <row r="37" spans="2:5">
      <c r="B37" s="30" t="s">
        <v>5222</v>
      </c>
      <c r="C37" s="31" t="s">
        <v>6131</v>
      </c>
      <c r="D37" s="31" t="s">
        <v>6135</v>
      </c>
      <c r="E37" s="31" t="s">
        <v>5061</v>
      </c>
    </row>
    <row r="38" spans="2:5">
      <c r="B38" s="30" t="s">
        <v>6883</v>
      </c>
      <c r="C38" s="31" t="s">
        <v>6131</v>
      </c>
      <c r="D38" s="31" t="s">
        <v>5221</v>
      </c>
      <c r="E38" s="31" t="s">
        <v>5061</v>
      </c>
    </row>
    <row r="39" spans="2:5">
      <c r="B39" s="30" t="s">
        <v>5220</v>
      </c>
      <c r="C39" s="31" t="s">
        <v>5220</v>
      </c>
      <c r="D39" s="31" t="s">
        <v>6135</v>
      </c>
      <c r="E39" s="31" t="s">
        <v>5061</v>
      </c>
    </row>
    <row r="40" spans="2:5">
      <c r="B40" s="30" t="s">
        <v>6021</v>
      </c>
      <c r="C40" s="31" t="s">
        <v>5090</v>
      </c>
      <c r="D40" s="31" t="s">
        <v>6022</v>
      </c>
      <c r="E40" s="31" t="s">
        <v>5091</v>
      </c>
    </row>
    <row r="41" spans="2:5">
      <c r="B41" s="30" t="s">
        <v>5090</v>
      </c>
      <c r="C41" s="31" t="s">
        <v>5090</v>
      </c>
      <c r="D41" s="31" t="s">
        <v>6022</v>
      </c>
      <c r="E41" s="31" t="s">
        <v>5091</v>
      </c>
    </row>
    <row r="42" spans="2:5">
      <c r="B42" s="30" t="s">
        <v>5333</v>
      </c>
      <c r="C42" s="31" t="s">
        <v>5090</v>
      </c>
      <c r="D42" s="31" t="s">
        <v>6022</v>
      </c>
      <c r="E42" s="31" t="s">
        <v>5091</v>
      </c>
    </row>
    <row r="43" spans="2:5">
      <c r="B43" s="30" t="s">
        <v>6023</v>
      </c>
      <c r="C43" s="31" t="s">
        <v>5090</v>
      </c>
      <c r="D43" s="31" t="s">
        <v>6022</v>
      </c>
      <c r="E43" s="31" t="s">
        <v>5091</v>
      </c>
    </row>
    <row r="44" spans="2:5">
      <c r="B44" s="30" t="s">
        <v>6022</v>
      </c>
      <c r="C44" s="31" t="s">
        <v>5090</v>
      </c>
      <c r="D44" s="31" t="s">
        <v>6022</v>
      </c>
      <c r="E44" s="31" t="s">
        <v>5091</v>
      </c>
    </row>
    <row r="45" spans="2:5">
      <c r="B45" s="30" t="s">
        <v>5147</v>
      </c>
      <c r="C45" s="31" t="s">
        <v>5148</v>
      </c>
      <c r="D45" s="31" t="s">
        <v>5147</v>
      </c>
      <c r="E45" s="31" t="s">
        <v>5091</v>
      </c>
    </row>
    <row r="46" spans="2:5">
      <c r="B46" s="30" t="s">
        <v>5148</v>
      </c>
      <c r="C46" s="31" t="s">
        <v>5148</v>
      </c>
      <c r="D46" s="31" t="s">
        <v>5147</v>
      </c>
      <c r="E46" s="31" t="s">
        <v>5091</v>
      </c>
    </row>
    <row r="47" spans="2:5">
      <c r="B47" s="30" t="s">
        <v>6068</v>
      </c>
      <c r="C47" s="31" t="s">
        <v>5148</v>
      </c>
      <c r="D47" s="31" t="s">
        <v>5147</v>
      </c>
      <c r="E47" s="31" t="s">
        <v>5091</v>
      </c>
    </row>
    <row r="48" spans="2:5">
      <c r="B48" s="30" t="s">
        <v>6069</v>
      </c>
      <c r="C48" s="31" t="s">
        <v>5148</v>
      </c>
      <c r="D48" s="31" t="s">
        <v>5147</v>
      </c>
      <c r="E48" s="31" t="s">
        <v>5091</v>
      </c>
    </row>
    <row r="49" spans="2:5">
      <c r="B49" s="30" t="s">
        <v>5190</v>
      </c>
      <c r="C49" s="31" t="s">
        <v>5190</v>
      </c>
      <c r="D49" s="31" t="s">
        <v>5377</v>
      </c>
      <c r="E49" s="31" t="s">
        <v>5091</v>
      </c>
    </row>
    <row r="50" spans="2:5">
      <c r="B50" s="30" t="s">
        <v>5268</v>
      </c>
      <c r="C50" s="31" t="s">
        <v>5268</v>
      </c>
      <c r="D50" s="31" t="s">
        <v>5267</v>
      </c>
      <c r="E50" s="31" t="s">
        <v>5091</v>
      </c>
    </row>
    <row r="51" spans="2:5">
      <c r="B51" s="30" t="s">
        <v>5270</v>
      </c>
      <c r="C51" s="31" t="s">
        <v>5270</v>
      </c>
      <c r="D51" s="31" t="s">
        <v>5269</v>
      </c>
      <c r="E51" s="31" t="s">
        <v>5091</v>
      </c>
    </row>
    <row r="52" spans="2:5">
      <c r="B52" s="30" t="s">
        <v>5269</v>
      </c>
      <c r="C52" s="31" t="s">
        <v>5270</v>
      </c>
      <c r="D52" s="31" t="s">
        <v>5269</v>
      </c>
      <c r="E52" s="31" t="s">
        <v>5091</v>
      </c>
    </row>
    <row r="53" spans="2:5">
      <c r="B53" s="30" t="s">
        <v>6179</v>
      </c>
      <c r="C53" s="31" t="s">
        <v>5270</v>
      </c>
      <c r="D53" s="31" t="s">
        <v>5269</v>
      </c>
      <c r="E53" s="31" t="s">
        <v>5091</v>
      </c>
    </row>
    <row r="54" spans="2:5">
      <c r="B54" s="30" t="s">
        <v>6250</v>
      </c>
      <c r="C54" s="31" t="s">
        <v>5270</v>
      </c>
      <c r="D54" s="31" t="s">
        <v>5269</v>
      </c>
      <c r="E54" s="31" t="s">
        <v>5091</v>
      </c>
    </row>
    <row r="55" spans="2:5">
      <c r="B55" s="30" t="s">
        <v>5271</v>
      </c>
      <c r="C55" s="31" t="s">
        <v>5271</v>
      </c>
      <c r="D55" s="31" t="s">
        <v>5271</v>
      </c>
      <c r="E55" s="31" t="s">
        <v>5091</v>
      </c>
    </row>
    <row r="56" spans="2:5">
      <c r="B56" s="30" t="s">
        <v>5273</v>
      </c>
      <c r="C56" s="31" t="s">
        <v>5273</v>
      </c>
      <c r="D56" s="31" t="s">
        <v>5272</v>
      </c>
      <c r="E56" s="31" t="s">
        <v>5091</v>
      </c>
    </row>
    <row r="57" spans="2:5">
      <c r="B57" s="30" t="s">
        <v>5272</v>
      </c>
      <c r="C57" s="56" t="s">
        <v>5273</v>
      </c>
      <c r="D57" s="68" t="s">
        <v>5272</v>
      </c>
      <c r="E57" s="67" t="s">
        <v>5091</v>
      </c>
    </row>
    <row r="58" spans="2:5">
      <c r="B58" s="30" t="s">
        <v>6180</v>
      </c>
      <c r="C58" s="31" t="s">
        <v>5273</v>
      </c>
      <c r="D58" s="31" t="s">
        <v>5272</v>
      </c>
      <c r="E58" s="31" t="s">
        <v>5091</v>
      </c>
    </row>
    <row r="59" spans="2:5">
      <c r="B59" s="30" t="s">
        <v>6181</v>
      </c>
      <c r="C59" s="56" t="s">
        <v>5273</v>
      </c>
      <c r="D59" s="68" t="s">
        <v>5272</v>
      </c>
      <c r="E59" s="67" t="s">
        <v>5091</v>
      </c>
    </row>
    <row r="60" spans="2:5">
      <c r="B60" s="30" t="s">
        <v>5275</v>
      </c>
      <c r="C60" s="56" t="s">
        <v>5275</v>
      </c>
      <c r="D60" s="68" t="s">
        <v>6250</v>
      </c>
      <c r="E60" s="67" t="s">
        <v>5091</v>
      </c>
    </row>
    <row r="61" spans="2:5">
      <c r="B61" s="30" t="s">
        <v>5274</v>
      </c>
      <c r="C61" s="31" t="s">
        <v>5275</v>
      </c>
      <c r="D61" s="31" t="s">
        <v>6250</v>
      </c>
      <c r="E61" s="31" t="s">
        <v>5091</v>
      </c>
    </row>
    <row r="62" spans="2:5">
      <c r="B62" s="30" t="s">
        <v>6182</v>
      </c>
      <c r="C62" s="56" t="s">
        <v>5275</v>
      </c>
      <c r="D62" s="68" t="s">
        <v>6250</v>
      </c>
      <c r="E62" s="67" t="s">
        <v>5091</v>
      </c>
    </row>
    <row r="63" spans="2:5">
      <c r="B63" s="30" t="s">
        <v>6183</v>
      </c>
      <c r="C63" s="56" t="s">
        <v>5275</v>
      </c>
      <c r="D63" s="68" t="s">
        <v>6250</v>
      </c>
      <c r="E63" s="67" t="s">
        <v>5091</v>
      </c>
    </row>
    <row r="64" spans="2:5">
      <c r="B64" s="74" t="s">
        <v>5392</v>
      </c>
      <c r="C64" s="31" t="s">
        <v>5275</v>
      </c>
      <c r="D64" s="31" t="s">
        <v>6250</v>
      </c>
      <c r="E64" s="56" t="s">
        <v>5091</v>
      </c>
    </row>
    <row r="65" spans="2:5">
      <c r="B65" s="74" t="s">
        <v>5393</v>
      </c>
      <c r="C65" s="31" t="s">
        <v>5275</v>
      </c>
      <c r="D65" s="31" t="s">
        <v>6250</v>
      </c>
      <c r="E65" s="31" t="s">
        <v>5091</v>
      </c>
    </row>
    <row r="66" spans="2:5">
      <c r="B66" s="74" t="s">
        <v>6784</v>
      </c>
      <c r="C66" s="56" t="s">
        <v>5275</v>
      </c>
      <c r="D66" s="31" t="s">
        <v>6250</v>
      </c>
      <c r="E66" s="56" t="s">
        <v>5091</v>
      </c>
    </row>
    <row r="67" spans="2:5">
      <c r="B67" s="74" t="s">
        <v>5395</v>
      </c>
      <c r="C67" s="31" t="s">
        <v>5277</v>
      </c>
      <c r="D67" s="31" t="s">
        <v>5277</v>
      </c>
      <c r="E67" s="31" t="s">
        <v>5091</v>
      </c>
    </row>
    <row r="68" spans="2:5">
      <c r="B68" s="74" t="s">
        <v>5277</v>
      </c>
      <c r="C68" s="56" t="s">
        <v>5277</v>
      </c>
      <c r="D68" s="31" t="s">
        <v>5277</v>
      </c>
      <c r="E68" s="56" t="s">
        <v>5091</v>
      </c>
    </row>
    <row r="69" spans="2:5">
      <c r="B69" s="48" t="s">
        <v>6185</v>
      </c>
      <c r="C69" s="31" t="s">
        <v>5277</v>
      </c>
      <c r="D69" s="31" t="s">
        <v>5277</v>
      </c>
      <c r="E69" s="56" t="s">
        <v>5091</v>
      </c>
    </row>
    <row r="70" spans="2:5">
      <c r="B70" s="74" t="s">
        <v>5288</v>
      </c>
      <c r="C70" s="67" t="s">
        <v>5288</v>
      </c>
      <c r="D70" s="68" t="s">
        <v>5287</v>
      </c>
      <c r="E70" s="67" t="s">
        <v>5091</v>
      </c>
    </row>
    <row r="71" spans="2:5">
      <c r="B71" s="74" t="s">
        <v>5397</v>
      </c>
      <c r="C71" s="67" t="s">
        <v>5288</v>
      </c>
      <c r="D71" s="68" t="s">
        <v>5287</v>
      </c>
      <c r="E71" s="67" t="s">
        <v>5091</v>
      </c>
    </row>
    <row r="72" spans="2:5">
      <c r="B72" s="74" t="s">
        <v>5289</v>
      </c>
      <c r="C72" s="56" t="s">
        <v>5288</v>
      </c>
      <c r="D72" s="56" t="s">
        <v>5287</v>
      </c>
      <c r="E72" s="67" t="s">
        <v>5091</v>
      </c>
    </row>
    <row r="73" spans="2:5">
      <c r="B73" s="74" t="s">
        <v>6197</v>
      </c>
      <c r="C73" s="56" t="s">
        <v>5288</v>
      </c>
      <c r="D73" s="31" t="s">
        <v>5287</v>
      </c>
      <c r="E73" s="56" t="s">
        <v>5091</v>
      </c>
    </row>
    <row r="74" spans="2:5">
      <c r="B74" s="30" t="s">
        <v>5287</v>
      </c>
      <c r="C74" s="31" t="s">
        <v>5288</v>
      </c>
      <c r="D74" s="31" t="s">
        <v>5287</v>
      </c>
      <c r="E74" s="31" t="s">
        <v>5091</v>
      </c>
    </row>
    <row r="75" spans="2:5">
      <c r="B75" s="74" t="s">
        <v>5294</v>
      </c>
      <c r="C75" s="31" t="s">
        <v>5294</v>
      </c>
      <c r="D75" s="31" t="s">
        <v>5293</v>
      </c>
      <c r="E75" s="31" t="s">
        <v>5091</v>
      </c>
    </row>
    <row r="76" spans="2:5">
      <c r="B76" s="74" t="s">
        <v>5293</v>
      </c>
      <c r="C76" s="31" t="s">
        <v>5294</v>
      </c>
      <c r="D76" s="68" t="s">
        <v>5293</v>
      </c>
      <c r="E76" s="67" t="s">
        <v>5091</v>
      </c>
    </row>
    <row r="77" spans="2:5">
      <c r="B77" s="74" t="s">
        <v>6198</v>
      </c>
      <c r="C77" s="31" t="s">
        <v>5294</v>
      </c>
      <c r="D77" s="31" t="s">
        <v>5293</v>
      </c>
      <c r="E77" s="56" t="s">
        <v>5091</v>
      </c>
    </row>
    <row r="78" spans="2:5">
      <c r="B78" s="30" t="s">
        <v>4986</v>
      </c>
      <c r="C78" s="31" t="s">
        <v>4986</v>
      </c>
      <c r="D78" s="31" t="s">
        <v>4985</v>
      </c>
      <c r="E78" s="31" t="s">
        <v>4987</v>
      </c>
    </row>
    <row r="79" spans="2:5">
      <c r="B79" s="30" t="s">
        <v>5306</v>
      </c>
      <c r="C79" s="67" t="s">
        <v>4986</v>
      </c>
      <c r="D79" s="31" t="s">
        <v>4985</v>
      </c>
      <c r="E79" s="31" t="s">
        <v>4987</v>
      </c>
    </row>
    <row r="80" spans="2:5">
      <c r="B80" s="30" t="s">
        <v>5307</v>
      </c>
      <c r="C80" s="67" t="s">
        <v>4986</v>
      </c>
      <c r="D80" s="31" t="s">
        <v>4985</v>
      </c>
      <c r="E80" s="31" t="s">
        <v>4987</v>
      </c>
    </row>
    <row r="81" spans="2:5">
      <c r="B81" s="30" t="s">
        <v>5923</v>
      </c>
      <c r="C81" s="67" t="s">
        <v>4986</v>
      </c>
      <c r="D81" s="31" t="s">
        <v>4985</v>
      </c>
      <c r="E81" s="31" t="s">
        <v>4987</v>
      </c>
    </row>
    <row r="82" spans="2:5">
      <c r="B82" s="30" t="s">
        <v>4985</v>
      </c>
      <c r="C82" s="31" t="s">
        <v>4986</v>
      </c>
      <c r="D82" s="31" t="s">
        <v>4985</v>
      </c>
      <c r="E82" s="31" t="s">
        <v>4987</v>
      </c>
    </row>
    <row r="83" spans="2:5">
      <c r="B83" s="30" t="s">
        <v>5308</v>
      </c>
      <c r="C83" s="31" t="s">
        <v>4986</v>
      </c>
      <c r="D83" s="31" t="s">
        <v>4985</v>
      </c>
      <c r="E83" s="31" t="s">
        <v>4987</v>
      </c>
    </row>
    <row r="84" spans="2:5">
      <c r="B84" s="30" t="s">
        <v>5309</v>
      </c>
      <c r="C84" s="31" t="s">
        <v>4986</v>
      </c>
      <c r="D84" s="31" t="s">
        <v>4985</v>
      </c>
      <c r="E84" s="31" t="s">
        <v>4987</v>
      </c>
    </row>
    <row r="85" spans="2:5">
      <c r="B85" s="30" t="s">
        <v>4988</v>
      </c>
      <c r="C85" s="31" t="s">
        <v>4986</v>
      </c>
      <c r="D85" s="31" t="s">
        <v>4985</v>
      </c>
      <c r="E85" s="31" t="s">
        <v>4987</v>
      </c>
    </row>
    <row r="86" spans="2:5">
      <c r="B86" s="30" t="s">
        <v>5310</v>
      </c>
      <c r="C86" s="31" t="s">
        <v>4986</v>
      </c>
      <c r="D86" s="31" t="s">
        <v>4985</v>
      </c>
      <c r="E86" s="31" t="s">
        <v>4987</v>
      </c>
    </row>
    <row r="87" spans="2:5">
      <c r="B87" s="30" t="s">
        <v>6470</v>
      </c>
      <c r="C87" s="31" t="s">
        <v>4986</v>
      </c>
      <c r="D87" s="31" t="s">
        <v>4985</v>
      </c>
      <c r="E87" s="31" t="s">
        <v>4987</v>
      </c>
    </row>
    <row r="88" spans="2:5">
      <c r="B88" s="30" t="s">
        <v>7092</v>
      </c>
      <c r="C88" s="31" t="s">
        <v>4986</v>
      </c>
      <c r="D88" s="31" t="s">
        <v>4985</v>
      </c>
      <c r="E88" s="31" t="s">
        <v>4987</v>
      </c>
    </row>
    <row r="89" spans="2:5">
      <c r="B89" s="30" t="s">
        <v>7242</v>
      </c>
      <c r="C89" s="31" t="s">
        <v>4986</v>
      </c>
      <c r="D89" s="31" t="s">
        <v>4985</v>
      </c>
      <c r="E89" s="31" t="s">
        <v>4987</v>
      </c>
    </row>
    <row r="90" spans="2:5">
      <c r="B90" s="30" t="s">
        <v>7260</v>
      </c>
      <c r="C90" s="31" t="s">
        <v>4986</v>
      </c>
      <c r="D90" s="31" t="s">
        <v>4985</v>
      </c>
      <c r="E90" s="31" t="s">
        <v>4987</v>
      </c>
    </row>
    <row r="91" spans="2:5">
      <c r="B91" s="30" t="s">
        <v>5924</v>
      </c>
      <c r="C91" s="31" t="s">
        <v>5925</v>
      </c>
      <c r="D91" s="31" t="s">
        <v>5924</v>
      </c>
      <c r="E91" s="31" t="s">
        <v>4987</v>
      </c>
    </row>
    <row r="92" spans="2:5">
      <c r="B92" s="30" t="s">
        <v>5925</v>
      </c>
      <c r="C92" s="31" t="s">
        <v>5925</v>
      </c>
      <c r="D92" s="31" t="s">
        <v>7262</v>
      </c>
      <c r="E92" s="31" t="s">
        <v>4987</v>
      </c>
    </row>
    <row r="93" spans="2:5">
      <c r="B93" s="30" t="s">
        <v>4990</v>
      </c>
      <c r="C93" s="31" t="s">
        <v>7237</v>
      </c>
      <c r="D93" s="31" t="s">
        <v>4989</v>
      </c>
      <c r="E93" s="31" t="s">
        <v>4987</v>
      </c>
    </row>
    <row r="94" spans="2:5">
      <c r="B94" s="30" t="s">
        <v>5311</v>
      </c>
      <c r="C94" s="31" t="s">
        <v>7237</v>
      </c>
      <c r="D94" s="31" t="s">
        <v>4989</v>
      </c>
      <c r="E94" s="31" t="s">
        <v>4987</v>
      </c>
    </row>
    <row r="95" spans="2:5">
      <c r="B95" s="30" t="s">
        <v>4989</v>
      </c>
      <c r="C95" s="31" t="s">
        <v>7237</v>
      </c>
      <c r="D95" s="31" t="s">
        <v>4989</v>
      </c>
      <c r="E95" s="31" t="s">
        <v>4987</v>
      </c>
    </row>
    <row r="96" spans="2:5">
      <c r="B96" s="30" t="s">
        <v>7236</v>
      </c>
      <c r="C96" s="31" t="s">
        <v>7237</v>
      </c>
      <c r="D96" s="31" t="s">
        <v>4989</v>
      </c>
      <c r="E96" s="31" t="s">
        <v>4987</v>
      </c>
    </row>
    <row r="97" spans="2:5">
      <c r="B97" s="30" t="s">
        <v>7238</v>
      </c>
      <c r="C97" s="31" t="s">
        <v>7237</v>
      </c>
      <c r="D97" s="31" t="s">
        <v>4989</v>
      </c>
      <c r="E97" s="31" t="s">
        <v>4987</v>
      </c>
    </row>
    <row r="98" spans="2:5">
      <c r="B98" s="30" t="s">
        <v>4993</v>
      </c>
      <c r="C98" s="31" t="s">
        <v>4993</v>
      </c>
      <c r="D98" s="31" t="s">
        <v>4992</v>
      </c>
      <c r="E98" s="31" t="s">
        <v>4987</v>
      </c>
    </row>
    <row r="99" spans="2:5">
      <c r="B99" s="30" t="s">
        <v>5929</v>
      </c>
      <c r="C99" s="31" t="s">
        <v>4993</v>
      </c>
      <c r="D99" s="31" t="s">
        <v>4992</v>
      </c>
      <c r="E99" s="31" t="s">
        <v>4987</v>
      </c>
    </row>
    <row r="100" spans="2:5">
      <c r="B100" s="30" t="s">
        <v>5312</v>
      </c>
      <c r="C100" s="31" t="s">
        <v>4993</v>
      </c>
      <c r="D100" s="31" t="s">
        <v>4992</v>
      </c>
      <c r="E100" s="31" t="s">
        <v>4987</v>
      </c>
    </row>
    <row r="101" spans="2:5">
      <c r="B101" s="30" t="s">
        <v>5930</v>
      </c>
      <c r="C101" s="31" t="s">
        <v>4993</v>
      </c>
      <c r="D101" s="31" t="s">
        <v>4992</v>
      </c>
      <c r="E101" s="31" t="s">
        <v>4987</v>
      </c>
    </row>
    <row r="102" spans="2:5">
      <c r="B102" s="30" t="s">
        <v>5931</v>
      </c>
      <c r="C102" s="31" t="s">
        <v>4993</v>
      </c>
      <c r="D102" s="31" t="s">
        <v>4992</v>
      </c>
      <c r="E102" s="31" t="s">
        <v>4987</v>
      </c>
    </row>
    <row r="103" spans="2:5">
      <c r="B103" s="30" t="s">
        <v>5932</v>
      </c>
      <c r="C103" s="31" t="s">
        <v>4993</v>
      </c>
      <c r="D103" s="31" t="s">
        <v>4992</v>
      </c>
      <c r="E103" s="31" t="s">
        <v>4987</v>
      </c>
    </row>
    <row r="104" spans="2:5">
      <c r="B104" s="30" t="s">
        <v>4992</v>
      </c>
      <c r="C104" s="31" t="s">
        <v>4993</v>
      </c>
      <c r="D104" s="31" t="s">
        <v>4992</v>
      </c>
      <c r="E104" s="31" t="s">
        <v>4987</v>
      </c>
    </row>
    <row r="105" spans="2:5">
      <c r="B105" s="30" t="s">
        <v>5933</v>
      </c>
      <c r="C105" s="31" t="s">
        <v>4993</v>
      </c>
      <c r="D105" s="31" t="s">
        <v>4992</v>
      </c>
      <c r="E105" s="31" t="s">
        <v>4987</v>
      </c>
    </row>
    <row r="106" spans="2:5">
      <c r="B106" s="30" t="s">
        <v>6782</v>
      </c>
      <c r="C106" s="31" t="s">
        <v>4993</v>
      </c>
      <c r="D106" s="31" t="s">
        <v>4992</v>
      </c>
      <c r="E106" s="31" t="s">
        <v>4987</v>
      </c>
    </row>
    <row r="107" spans="2:5">
      <c r="B107" s="30" t="s">
        <v>6996</v>
      </c>
      <c r="C107" s="31" t="s">
        <v>4993</v>
      </c>
      <c r="D107" s="31" t="s">
        <v>4992</v>
      </c>
      <c r="E107" s="31" t="s">
        <v>4987</v>
      </c>
    </row>
    <row r="108" spans="2:5">
      <c r="B108" s="30" t="s">
        <v>7252</v>
      </c>
      <c r="C108" s="31" t="s">
        <v>4993</v>
      </c>
      <c r="D108" s="31" t="s">
        <v>4992</v>
      </c>
      <c r="E108" s="31" t="s">
        <v>4987</v>
      </c>
    </row>
    <row r="109" spans="2:5">
      <c r="B109" s="30" t="s">
        <v>4997</v>
      </c>
      <c r="C109" s="31" t="s">
        <v>4997</v>
      </c>
      <c r="D109" s="31" t="s">
        <v>4996</v>
      </c>
      <c r="E109" s="31" t="s">
        <v>4987</v>
      </c>
    </row>
    <row r="110" spans="2:5">
      <c r="B110" s="30" t="s">
        <v>5934</v>
      </c>
      <c r="C110" s="31" t="s">
        <v>4997</v>
      </c>
      <c r="D110" s="31" t="s">
        <v>4996</v>
      </c>
      <c r="E110" s="31" t="s">
        <v>4987</v>
      </c>
    </row>
    <row r="111" spans="2:5">
      <c r="B111" s="30" t="s">
        <v>4999</v>
      </c>
      <c r="C111" s="31" t="s">
        <v>4999</v>
      </c>
      <c r="D111" s="31" t="s">
        <v>4998</v>
      </c>
      <c r="E111" s="31" t="s">
        <v>4987</v>
      </c>
    </row>
    <row r="112" spans="2:5">
      <c r="B112" s="30" t="s">
        <v>4998</v>
      </c>
      <c r="C112" s="31" t="s">
        <v>4999</v>
      </c>
      <c r="D112" s="31" t="s">
        <v>4998</v>
      </c>
      <c r="E112" s="31" t="s">
        <v>4987</v>
      </c>
    </row>
    <row r="113" spans="2:5">
      <c r="B113" s="30" t="s">
        <v>5935</v>
      </c>
      <c r="C113" s="31" t="s">
        <v>4999</v>
      </c>
      <c r="D113" s="31" t="s">
        <v>4998</v>
      </c>
      <c r="E113" s="31" t="s">
        <v>4987</v>
      </c>
    </row>
    <row r="114" spans="2:5">
      <c r="B114" s="30" t="s">
        <v>5001</v>
      </c>
      <c r="C114" s="31" t="s">
        <v>5001</v>
      </c>
      <c r="D114" s="31" t="s">
        <v>5000</v>
      </c>
      <c r="E114" s="31" t="s">
        <v>4987</v>
      </c>
    </row>
    <row r="115" spans="2:5">
      <c r="B115" s="30" t="s">
        <v>5000</v>
      </c>
      <c r="C115" s="31" t="s">
        <v>5001</v>
      </c>
      <c r="D115" s="31" t="s">
        <v>5000</v>
      </c>
      <c r="E115" s="31" t="s">
        <v>4987</v>
      </c>
    </row>
    <row r="116" spans="2:5">
      <c r="B116" s="30" t="s">
        <v>5941</v>
      </c>
      <c r="C116" s="31" t="s">
        <v>5942</v>
      </c>
      <c r="D116" s="31" t="s">
        <v>5941</v>
      </c>
      <c r="E116" s="31" t="s">
        <v>4987</v>
      </c>
    </row>
    <row r="117" spans="2:5">
      <c r="B117" s="30" t="s">
        <v>5810</v>
      </c>
      <c r="C117" s="31" t="s">
        <v>5810</v>
      </c>
      <c r="D117" s="31" t="s">
        <v>5811</v>
      </c>
      <c r="E117" s="31" t="s">
        <v>4987</v>
      </c>
    </row>
    <row r="118" spans="2:5">
      <c r="B118" s="30" t="s">
        <v>5003</v>
      </c>
      <c r="C118" s="31" t="s">
        <v>5003</v>
      </c>
      <c r="D118" s="31" t="s">
        <v>5002</v>
      </c>
      <c r="E118" s="31" t="s">
        <v>4987</v>
      </c>
    </row>
    <row r="119" spans="2:5">
      <c r="B119" s="30" t="s">
        <v>5002</v>
      </c>
      <c r="C119" s="31" t="s">
        <v>5003</v>
      </c>
      <c r="D119" s="31" t="s">
        <v>5002</v>
      </c>
      <c r="E119" s="31" t="s">
        <v>4987</v>
      </c>
    </row>
    <row r="120" spans="2:5">
      <c r="B120" s="30" t="s">
        <v>5005</v>
      </c>
      <c r="C120" s="31" t="s">
        <v>5005</v>
      </c>
      <c r="D120" s="31" t="s">
        <v>5005</v>
      </c>
      <c r="E120" s="31" t="s">
        <v>4987</v>
      </c>
    </row>
    <row r="121" spans="2:5">
      <c r="B121" s="30" t="s">
        <v>5944</v>
      </c>
      <c r="C121" s="31" t="s">
        <v>5945</v>
      </c>
      <c r="D121" s="31" t="s">
        <v>5944</v>
      </c>
      <c r="E121" s="31" t="s">
        <v>4987</v>
      </c>
    </row>
    <row r="122" spans="2:5">
      <c r="B122" s="30" t="s">
        <v>5945</v>
      </c>
      <c r="C122" s="31" t="s">
        <v>5945</v>
      </c>
      <c r="D122" s="31" t="s">
        <v>5944</v>
      </c>
      <c r="E122" s="31" t="s">
        <v>4987</v>
      </c>
    </row>
    <row r="123" spans="2:5">
      <c r="B123" s="30" t="s">
        <v>6420</v>
      </c>
      <c r="C123" s="31" t="s">
        <v>6421</v>
      </c>
      <c r="D123" s="31" t="s">
        <v>6420</v>
      </c>
      <c r="E123" s="31" t="s">
        <v>4987</v>
      </c>
    </row>
    <row r="124" spans="2:5">
      <c r="B124" s="30" t="s">
        <v>5008</v>
      </c>
      <c r="C124" s="31" t="s">
        <v>5008</v>
      </c>
      <c r="D124" s="31" t="s">
        <v>5007</v>
      </c>
      <c r="E124" s="31" t="s">
        <v>4987</v>
      </c>
    </row>
    <row r="125" spans="2:5">
      <c r="B125" s="30" t="s">
        <v>5007</v>
      </c>
      <c r="C125" s="31" t="s">
        <v>5008</v>
      </c>
      <c r="D125" s="31" t="s">
        <v>5007</v>
      </c>
      <c r="E125" s="31" t="s">
        <v>4987</v>
      </c>
    </row>
    <row r="126" spans="2:5">
      <c r="B126" s="30" t="s">
        <v>5010</v>
      </c>
      <c r="C126" s="31" t="s">
        <v>5011</v>
      </c>
      <c r="D126" s="31" t="s">
        <v>5010</v>
      </c>
      <c r="E126" s="31" t="s">
        <v>4987</v>
      </c>
    </row>
    <row r="127" spans="2:5">
      <c r="B127" s="30" t="s">
        <v>5011</v>
      </c>
      <c r="C127" s="31" t="s">
        <v>5011</v>
      </c>
      <c r="D127" s="31" t="s">
        <v>5010</v>
      </c>
      <c r="E127" s="31" t="s">
        <v>4987</v>
      </c>
    </row>
    <row r="128" spans="2:5">
      <c r="B128" s="30" t="s">
        <v>5948</v>
      </c>
      <c r="C128" s="31" t="s">
        <v>5948</v>
      </c>
      <c r="D128" s="31" t="s">
        <v>5949</v>
      </c>
      <c r="E128" s="31" t="s">
        <v>4987</v>
      </c>
    </row>
    <row r="129" spans="2:5">
      <c r="B129" s="30" t="s">
        <v>5015</v>
      </c>
      <c r="C129" s="31" t="s">
        <v>5015</v>
      </c>
      <c r="D129" s="31" t="s">
        <v>5014</v>
      </c>
      <c r="E129" s="31" t="s">
        <v>4987</v>
      </c>
    </row>
    <row r="130" spans="2:5">
      <c r="B130" s="30" t="s">
        <v>5014</v>
      </c>
      <c r="C130" s="31" t="s">
        <v>5015</v>
      </c>
      <c r="D130" s="31" t="s">
        <v>5014</v>
      </c>
      <c r="E130" s="31" t="s">
        <v>4987</v>
      </c>
    </row>
    <row r="131" spans="2:5">
      <c r="B131" s="30" t="s">
        <v>5950</v>
      </c>
      <c r="C131" s="31" t="s">
        <v>5951</v>
      </c>
      <c r="D131" s="31" t="s">
        <v>5018</v>
      </c>
      <c r="E131" s="31" t="s">
        <v>4987</v>
      </c>
    </row>
    <row r="132" spans="2:5">
      <c r="B132" s="30" t="s">
        <v>5018</v>
      </c>
      <c r="C132" s="31" t="s">
        <v>5951</v>
      </c>
      <c r="D132" s="31" t="s">
        <v>5018</v>
      </c>
      <c r="E132" s="31" t="s">
        <v>4987</v>
      </c>
    </row>
    <row r="133" spans="2:5">
      <c r="B133" s="30" t="s">
        <v>5951</v>
      </c>
      <c r="C133" s="31" t="s">
        <v>5951</v>
      </c>
      <c r="D133" s="31" t="s">
        <v>5018</v>
      </c>
      <c r="E133" s="31" t="s">
        <v>4987</v>
      </c>
    </row>
    <row r="134" spans="2:5">
      <c r="B134" s="30" t="s">
        <v>5952</v>
      </c>
      <c r="C134" s="31" t="s">
        <v>5951</v>
      </c>
      <c r="D134" s="31" t="s">
        <v>5018</v>
      </c>
      <c r="E134" s="31" t="s">
        <v>4987</v>
      </c>
    </row>
    <row r="135" spans="2:5">
      <c r="B135" s="30" t="s">
        <v>6927</v>
      </c>
      <c r="C135" s="31" t="s">
        <v>5951</v>
      </c>
      <c r="D135" s="31" t="s">
        <v>5018</v>
      </c>
      <c r="E135" s="31" t="s">
        <v>4987</v>
      </c>
    </row>
    <row r="136" spans="2:5">
      <c r="B136" s="30" t="s">
        <v>6997</v>
      </c>
      <c r="C136" s="31" t="s">
        <v>5951</v>
      </c>
      <c r="D136" s="31" t="s">
        <v>5018</v>
      </c>
      <c r="E136" s="31" t="s">
        <v>4987</v>
      </c>
    </row>
    <row r="137" spans="2:5">
      <c r="B137" s="30" t="s">
        <v>5953</v>
      </c>
      <c r="C137" s="31" t="s">
        <v>5954</v>
      </c>
      <c r="D137" s="31" t="s">
        <v>5953</v>
      </c>
      <c r="E137" s="31" t="s">
        <v>4987</v>
      </c>
    </row>
    <row r="138" spans="2:5">
      <c r="B138" s="30" t="s">
        <v>5784</v>
      </c>
      <c r="C138" s="31" t="s">
        <v>5784</v>
      </c>
      <c r="D138" s="31" t="s">
        <v>5785</v>
      </c>
      <c r="E138" s="31" t="s">
        <v>4987</v>
      </c>
    </row>
    <row r="139" spans="2:5">
      <c r="B139" s="30" t="s">
        <v>5785</v>
      </c>
      <c r="C139" s="31" t="s">
        <v>5784</v>
      </c>
      <c r="D139" s="31" t="s">
        <v>5785</v>
      </c>
      <c r="E139" s="31" t="s">
        <v>4987</v>
      </c>
    </row>
    <row r="140" spans="2:5">
      <c r="B140" s="30" t="s">
        <v>5029</v>
      </c>
      <c r="C140" s="31" t="s">
        <v>5030</v>
      </c>
      <c r="D140" s="31" t="s">
        <v>5029</v>
      </c>
      <c r="E140" s="31" t="s">
        <v>4987</v>
      </c>
    </row>
    <row r="141" spans="2:5">
      <c r="B141" s="30" t="s">
        <v>5030</v>
      </c>
      <c r="C141" s="31" t="s">
        <v>5030</v>
      </c>
      <c r="D141" s="31" t="s">
        <v>5029</v>
      </c>
      <c r="E141" s="31" t="s">
        <v>4987</v>
      </c>
    </row>
    <row r="142" spans="2:5">
      <c r="B142" s="30" t="s">
        <v>5790</v>
      </c>
      <c r="C142" s="31" t="s">
        <v>5790</v>
      </c>
      <c r="D142" s="31" t="s">
        <v>5791</v>
      </c>
      <c r="E142" s="31" t="s">
        <v>4987</v>
      </c>
    </row>
    <row r="143" spans="2:5">
      <c r="B143" s="30" t="s">
        <v>5791</v>
      </c>
      <c r="C143" s="31" t="s">
        <v>5790</v>
      </c>
      <c r="D143" s="31" t="s">
        <v>5791</v>
      </c>
      <c r="E143" s="31" t="s">
        <v>4987</v>
      </c>
    </row>
    <row r="144" spans="2:5">
      <c r="B144" s="30" t="s">
        <v>5037</v>
      </c>
      <c r="C144" s="31" t="s">
        <v>5037</v>
      </c>
      <c r="D144" s="31" t="s">
        <v>5036</v>
      </c>
      <c r="E144" s="31" t="s">
        <v>4987</v>
      </c>
    </row>
    <row r="145" spans="2:5">
      <c r="B145" s="30" t="s">
        <v>5036</v>
      </c>
      <c r="C145" s="31" t="s">
        <v>5037</v>
      </c>
      <c r="D145" s="31" t="s">
        <v>5036</v>
      </c>
      <c r="E145" s="31" t="s">
        <v>4987</v>
      </c>
    </row>
    <row r="146" spans="2:5">
      <c r="B146" s="30" t="s">
        <v>5972</v>
      </c>
      <c r="C146" s="31" t="s">
        <v>5038</v>
      </c>
      <c r="D146" s="31" t="s">
        <v>5034</v>
      </c>
      <c r="E146" s="31" t="s">
        <v>4987</v>
      </c>
    </row>
    <row r="147" spans="2:5">
      <c r="B147" s="30" t="s">
        <v>5035</v>
      </c>
      <c r="C147" s="31" t="s">
        <v>5038</v>
      </c>
      <c r="D147" s="31" t="s">
        <v>5034</v>
      </c>
      <c r="E147" s="31" t="s">
        <v>4987</v>
      </c>
    </row>
    <row r="148" spans="2:5">
      <c r="B148" s="30" t="s">
        <v>5038</v>
      </c>
      <c r="C148" s="31" t="s">
        <v>5038</v>
      </c>
      <c r="D148" s="31" t="s">
        <v>5034</v>
      </c>
      <c r="E148" s="31" t="s">
        <v>4987</v>
      </c>
    </row>
    <row r="149" spans="2:5">
      <c r="B149" s="30" t="s">
        <v>5034</v>
      </c>
      <c r="C149" s="31" t="s">
        <v>5038</v>
      </c>
      <c r="D149" s="31" t="s">
        <v>5034</v>
      </c>
      <c r="E149" s="31" t="s">
        <v>4987</v>
      </c>
    </row>
    <row r="150" spans="2:5">
      <c r="B150" s="30" t="s">
        <v>5318</v>
      </c>
      <c r="C150" s="31" t="s">
        <v>5038</v>
      </c>
      <c r="D150" s="31" t="s">
        <v>5034</v>
      </c>
      <c r="E150" s="31" t="s">
        <v>4987</v>
      </c>
    </row>
    <row r="151" spans="2:5">
      <c r="B151" s="30" t="s">
        <v>5973</v>
      </c>
      <c r="C151" s="31" t="s">
        <v>5038</v>
      </c>
      <c r="D151" s="31" t="s">
        <v>5034</v>
      </c>
      <c r="E151" s="31" t="s">
        <v>4987</v>
      </c>
    </row>
    <row r="152" spans="2:5">
      <c r="B152" s="30" t="s">
        <v>6422</v>
      </c>
      <c r="C152" s="31" t="s">
        <v>6423</v>
      </c>
      <c r="D152" s="31" t="s">
        <v>6422</v>
      </c>
      <c r="E152" s="31" t="s">
        <v>4987</v>
      </c>
    </row>
    <row r="153" spans="2:5">
      <c r="B153" s="30" t="s">
        <v>5039</v>
      </c>
      <c r="C153" s="31" t="s">
        <v>5039</v>
      </c>
      <c r="D153" s="31" t="s">
        <v>5974</v>
      </c>
      <c r="E153" s="31" t="s">
        <v>4987</v>
      </c>
    </row>
    <row r="154" spans="2:5">
      <c r="B154" s="30" t="s">
        <v>5319</v>
      </c>
      <c r="C154" s="31" t="s">
        <v>5039</v>
      </c>
      <c r="D154" s="31" t="s">
        <v>5974</v>
      </c>
      <c r="E154" s="31" t="s">
        <v>4987</v>
      </c>
    </row>
    <row r="155" spans="2:5">
      <c r="B155" s="30" t="s">
        <v>5975</v>
      </c>
      <c r="C155" s="31" t="s">
        <v>5039</v>
      </c>
      <c r="D155" s="31" t="s">
        <v>5974</v>
      </c>
      <c r="E155" s="31" t="s">
        <v>4987</v>
      </c>
    </row>
    <row r="156" spans="2:5">
      <c r="B156" s="30" t="s">
        <v>5320</v>
      </c>
      <c r="C156" s="31" t="s">
        <v>5039</v>
      </c>
      <c r="D156" s="31" t="s">
        <v>5974</v>
      </c>
      <c r="E156" s="31" t="s">
        <v>4987</v>
      </c>
    </row>
    <row r="157" spans="2:5">
      <c r="B157" s="30" t="s">
        <v>6671</v>
      </c>
      <c r="C157" s="31" t="s">
        <v>5039</v>
      </c>
      <c r="D157" s="31" t="s">
        <v>5974</v>
      </c>
      <c r="E157" s="31" t="s">
        <v>4987</v>
      </c>
    </row>
    <row r="158" spans="2:5">
      <c r="B158" s="30" t="s">
        <v>7255</v>
      </c>
      <c r="C158" s="31" t="s">
        <v>5039</v>
      </c>
      <c r="D158" s="31" t="s">
        <v>5974</v>
      </c>
      <c r="E158" s="31" t="s">
        <v>4987</v>
      </c>
    </row>
    <row r="159" spans="2:5">
      <c r="B159" s="30" t="s">
        <v>5041</v>
      </c>
      <c r="C159" s="31" t="s">
        <v>5042</v>
      </c>
      <c r="D159" s="31" t="s">
        <v>5976</v>
      </c>
      <c r="E159" s="31" t="s">
        <v>4987</v>
      </c>
    </row>
    <row r="160" spans="2:5">
      <c r="B160" s="30" t="s">
        <v>5042</v>
      </c>
      <c r="C160" s="31" t="s">
        <v>5042</v>
      </c>
      <c r="D160" s="31" t="s">
        <v>5976</v>
      </c>
      <c r="E160" s="31" t="s">
        <v>4987</v>
      </c>
    </row>
    <row r="161" spans="2:5">
      <c r="B161" s="30" t="s">
        <v>5977</v>
      </c>
      <c r="C161" s="31" t="s">
        <v>5042</v>
      </c>
      <c r="D161" s="31" t="s">
        <v>5976</v>
      </c>
      <c r="E161" s="31" t="s">
        <v>4987</v>
      </c>
    </row>
    <row r="162" spans="2:5">
      <c r="B162" s="30" t="s">
        <v>5978</v>
      </c>
      <c r="C162" s="31" t="s">
        <v>5042</v>
      </c>
      <c r="D162" s="31" t="s">
        <v>5976</v>
      </c>
      <c r="E162" s="31" t="s">
        <v>4987</v>
      </c>
    </row>
    <row r="163" spans="2:5">
      <c r="B163" s="30" t="s">
        <v>5976</v>
      </c>
      <c r="C163" s="31" t="s">
        <v>5042</v>
      </c>
      <c r="D163" s="31" t="s">
        <v>5976</v>
      </c>
      <c r="E163" s="31" t="s">
        <v>4987</v>
      </c>
    </row>
    <row r="164" spans="2:5">
      <c r="B164" s="30" t="s">
        <v>5047</v>
      </c>
      <c r="C164" s="31" t="s">
        <v>5047</v>
      </c>
      <c r="D164" s="31" t="s">
        <v>5046</v>
      </c>
      <c r="E164" s="31" t="s">
        <v>4987</v>
      </c>
    </row>
    <row r="165" spans="2:5">
      <c r="B165" s="30" t="s">
        <v>5046</v>
      </c>
      <c r="C165" s="31" t="s">
        <v>5047</v>
      </c>
      <c r="D165" s="31" t="s">
        <v>5046</v>
      </c>
      <c r="E165" s="31" t="s">
        <v>4987</v>
      </c>
    </row>
    <row r="166" spans="2:5">
      <c r="B166" s="30" t="s">
        <v>5982</v>
      </c>
      <c r="C166" s="31" t="s">
        <v>5047</v>
      </c>
      <c r="D166" s="31" t="s">
        <v>5046</v>
      </c>
      <c r="E166" s="31" t="s">
        <v>4987</v>
      </c>
    </row>
    <row r="167" spans="2:5">
      <c r="B167" s="30" t="s">
        <v>5049</v>
      </c>
      <c r="C167" s="31" t="s">
        <v>5323</v>
      </c>
      <c r="D167" s="31" t="s">
        <v>5048</v>
      </c>
      <c r="E167" s="31" t="s">
        <v>4987</v>
      </c>
    </row>
    <row r="168" spans="2:5">
      <c r="B168" s="30" t="s">
        <v>5048</v>
      </c>
      <c r="C168" s="31" t="s">
        <v>5323</v>
      </c>
      <c r="D168" s="31" t="s">
        <v>5048</v>
      </c>
      <c r="E168" s="31" t="s">
        <v>4987</v>
      </c>
    </row>
    <row r="169" spans="2:5">
      <c r="B169" s="30" t="s">
        <v>6639</v>
      </c>
      <c r="C169" s="31" t="s">
        <v>6639</v>
      </c>
      <c r="D169" s="31" t="s">
        <v>7096</v>
      </c>
      <c r="E169" s="31" t="s">
        <v>4987</v>
      </c>
    </row>
    <row r="170" spans="2:5">
      <c r="B170" s="30" t="s">
        <v>6995</v>
      </c>
      <c r="C170" s="31" t="s">
        <v>6639</v>
      </c>
      <c r="D170" s="31" t="s">
        <v>7096</v>
      </c>
      <c r="E170" s="31" t="s">
        <v>4987</v>
      </c>
    </row>
    <row r="171" spans="2:5">
      <c r="B171" s="30" t="s">
        <v>5991</v>
      </c>
      <c r="C171" s="31" t="s">
        <v>6639</v>
      </c>
      <c r="D171" s="31" t="s">
        <v>7096</v>
      </c>
      <c r="E171" s="31" t="s">
        <v>4987</v>
      </c>
    </row>
    <row r="172" spans="2:5">
      <c r="B172" s="30" t="s">
        <v>5778</v>
      </c>
      <c r="C172" s="31" t="s">
        <v>5778</v>
      </c>
      <c r="D172" s="31" t="s">
        <v>5778</v>
      </c>
      <c r="E172" s="31" t="s">
        <v>4987</v>
      </c>
    </row>
    <row r="173" spans="2:5">
      <c r="B173" s="30" t="s">
        <v>5055</v>
      </c>
      <c r="C173" s="31" t="s">
        <v>5056</v>
      </c>
      <c r="D173" s="31" t="s">
        <v>5055</v>
      </c>
      <c r="E173" s="31" t="s">
        <v>4987</v>
      </c>
    </row>
    <row r="174" spans="2:5">
      <c r="B174" s="30" t="s">
        <v>5056</v>
      </c>
      <c r="C174" s="31" t="s">
        <v>5056</v>
      </c>
      <c r="D174" s="31" t="s">
        <v>5055</v>
      </c>
      <c r="E174" s="31" t="s">
        <v>4987</v>
      </c>
    </row>
    <row r="175" spans="2:5">
      <c r="B175" s="30" t="s">
        <v>5057</v>
      </c>
      <c r="C175" s="31" t="s">
        <v>5058</v>
      </c>
      <c r="D175" s="31" t="s">
        <v>5057</v>
      </c>
      <c r="E175" s="31" t="s">
        <v>4987</v>
      </c>
    </row>
    <row r="176" spans="2:5">
      <c r="B176" s="30" t="s">
        <v>5058</v>
      </c>
      <c r="C176" s="31" t="s">
        <v>5058</v>
      </c>
      <c r="D176" s="31" t="s">
        <v>5057</v>
      </c>
      <c r="E176" s="31" t="s">
        <v>4987</v>
      </c>
    </row>
    <row r="177" spans="2:5">
      <c r="B177" s="30" t="s">
        <v>5992</v>
      </c>
      <c r="C177" s="31" t="s">
        <v>5058</v>
      </c>
      <c r="D177" s="31" t="s">
        <v>5057</v>
      </c>
      <c r="E177" s="31" t="s">
        <v>4987</v>
      </c>
    </row>
    <row r="178" spans="2:5">
      <c r="B178" s="30" t="s">
        <v>5993</v>
      </c>
      <c r="C178" s="31" t="s">
        <v>5993</v>
      </c>
      <c r="D178" s="31" t="s">
        <v>5994</v>
      </c>
      <c r="E178" s="31" t="s">
        <v>4987</v>
      </c>
    </row>
    <row r="179" spans="2:5">
      <c r="B179" s="30" t="s">
        <v>6434</v>
      </c>
      <c r="C179" s="31" t="s">
        <v>6435</v>
      </c>
      <c r="D179" s="31" t="s">
        <v>6434</v>
      </c>
      <c r="E179" s="31" t="s">
        <v>4987</v>
      </c>
    </row>
    <row r="180" spans="2:5">
      <c r="B180" s="30" t="s">
        <v>5995</v>
      </c>
      <c r="C180" s="31" t="s">
        <v>5909</v>
      </c>
      <c r="D180" s="31" t="s">
        <v>5910</v>
      </c>
      <c r="E180" s="31" t="s">
        <v>4987</v>
      </c>
    </row>
    <row r="181" spans="2:5">
      <c r="B181" s="30" t="s">
        <v>5909</v>
      </c>
      <c r="C181" s="31" t="s">
        <v>5909</v>
      </c>
      <c r="D181" s="31" t="s">
        <v>5910</v>
      </c>
      <c r="E181" s="31" t="s">
        <v>4987</v>
      </c>
    </row>
    <row r="182" spans="2:5">
      <c r="B182" s="30" t="s">
        <v>5062</v>
      </c>
      <c r="C182" s="31" t="s">
        <v>5325</v>
      </c>
      <c r="D182" s="31" t="s">
        <v>5062</v>
      </c>
      <c r="E182" s="31" t="s">
        <v>4987</v>
      </c>
    </row>
    <row r="183" spans="2:5">
      <c r="B183" s="30" t="s">
        <v>5996</v>
      </c>
      <c r="C183" s="31" t="s">
        <v>5325</v>
      </c>
      <c r="D183" s="31" t="s">
        <v>5062</v>
      </c>
      <c r="E183" s="31" t="s">
        <v>4987</v>
      </c>
    </row>
    <row r="184" spans="2:5">
      <c r="B184" s="30" t="s">
        <v>5326</v>
      </c>
      <c r="C184" s="31" t="s">
        <v>5325</v>
      </c>
      <c r="D184" s="31" t="s">
        <v>5062</v>
      </c>
      <c r="E184" s="31" t="s">
        <v>4987</v>
      </c>
    </row>
    <row r="185" spans="2:5">
      <c r="B185" s="30" t="s">
        <v>5063</v>
      </c>
      <c r="C185" s="31" t="s">
        <v>5325</v>
      </c>
      <c r="D185" s="31" t="s">
        <v>5062</v>
      </c>
      <c r="E185" s="31" t="s">
        <v>4987</v>
      </c>
    </row>
    <row r="186" spans="2:5">
      <c r="B186" s="30" t="s">
        <v>5325</v>
      </c>
      <c r="C186" s="31" t="s">
        <v>5325</v>
      </c>
      <c r="D186" s="31" t="s">
        <v>5062</v>
      </c>
      <c r="E186" s="31" t="s">
        <v>4987</v>
      </c>
    </row>
    <row r="187" spans="2:5">
      <c r="B187" s="89" t="s">
        <v>7230</v>
      </c>
      <c r="C187" s="96" t="s">
        <v>5325</v>
      </c>
      <c r="D187" s="97" t="s">
        <v>5062</v>
      </c>
      <c r="E187" s="96" t="s">
        <v>4987</v>
      </c>
    </row>
    <row r="188" spans="2:5">
      <c r="B188" s="30" t="s">
        <v>7308</v>
      </c>
      <c r="C188" s="31" t="s">
        <v>5325</v>
      </c>
      <c r="D188" s="31" t="s">
        <v>5062</v>
      </c>
      <c r="E188" s="31" t="s">
        <v>4987</v>
      </c>
    </row>
    <row r="189" spans="2:5">
      <c r="B189" s="30" t="s">
        <v>6424</v>
      </c>
      <c r="C189" s="31" t="s">
        <v>6425</v>
      </c>
      <c r="D189" s="31" t="s">
        <v>6424</v>
      </c>
      <c r="E189" s="31" t="s">
        <v>4987</v>
      </c>
    </row>
    <row r="190" spans="2:5">
      <c r="B190" s="30" t="s">
        <v>6003</v>
      </c>
      <c r="C190" s="31" t="s">
        <v>5071</v>
      </c>
      <c r="D190" s="31" t="s">
        <v>7769</v>
      </c>
      <c r="E190" s="31" t="s">
        <v>4987</v>
      </c>
    </row>
    <row r="191" spans="2:5">
      <c r="B191" s="30" t="s">
        <v>6001</v>
      </c>
      <c r="C191" s="31" t="s">
        <v>5071</v>
      </c>
      <c r="D191" s="31" t="s">
        <v>7769</v>
      </c>
      <c r="E191" s="31" t="s">
        <v>4987</v>
      </c>
    </row>
    <row r="192" spans="2:5">
      <c r="B192" s="30" t="s">
        <v>5070</v>
      </c>
      <c r="C192" s="31" t="s">
        <v>5071</v>
      </c>
      <c r="D192" s="31" t="s">
        <v>7769</v>
      </c>
      <c r="E192" s="31" t="s">
        <v>4987</v>
      </c>
    </row>
    <row r="193" spans="2:5">
      <c r="B193" s="30" t="s">
        <v>6002</v>
      </c>
      <c r="C193" s="31" t="s">
        <v>5071</v>
      </c>
      <c r="D193" s="31" t="s">
        <v>7769</v>
      </c>
      <c r="E193" s="31" t="s">
        <v>4987</v>
      </c>
    </row>
    <row r="194" spans="2:5">
      <c r="B194" s="30" t="s">
        <v>5071</v>
      </c>
      <c r="C194" s="31" t="s">
        <v>5071</v>
      </c>
      <c r="D194" s="31" t="s">
        <v>7769</v>
      </c>
      <c r="E194" s="31" t="s">
        <v>4987</v>
      </c>
    </row>
    <row r="195" spans="2:5">
      <c r="B195" s="30" t="s">
        <v>7297</v>
      </c>
      <c r="C195" s="31" t="s">
        <v>5071</v>
      </c>
      <c r="D195" s="31" t="s">
        <v>7769</v>
      </c>
      <c r="E195" s="31" t="s">
        <v>4987</v>
      </c>
    </row>
    <row r="196" spans="2:5">
      <c r="B196" s="30" t="s">
        <v>7769</v>
      </c>
      <c r="C196" s="31" t="s">
        <v>5071</v>
      </c>
      <c r="D196" s="31" t="s">
        <v>7769</v>
      </c>
      <c r="E196" s="31" t="s">
        <v>4987</v>
      </c>
    </row>
    <row r="197" spans="2:5">
      <c r="B197" s="30" t="s">
        <v>6004</v>
      </c>
      <c r="C197" s="31" t="s">
        <v>6004</v>
      </c>
      <c r="D197" s="31" t="s">
        <v>6252</v>
      </c>
      <c r="E197" s="31" t="s">
        <v>4987</v>
      </c>
    </row>
    <row r="198" spans="2:5">
      <c r="B198" s="30" t="s">
        <v>6005</v>
      </c>
      <c r="C198" s="31" t="s">
        <v>6005</v>
      </c>
      <c r="D198" s="31" t="s">
        <v>6006</v>
      </c>
      <c r="E198" s="31" t="s">
        <v>4987</v>
      </c>
    </row>
    <row r="199" spans="2:5">
      <c r="B199" s="30" t="s">
        <v>6007</v>
      </c>
      <c r="C199" s="31" t="s">
        <v>6008</v>
      </c>
      <c r="D199" s="31" t="s">
        <v>6009</v>
      </c>
      <c r="E199" s="31" t="s">
        <v>4987</v>
      </c>
    </row>
    <row r="200" spans="2:5">
      <c r="B200" s="30" t="s">
        <v>5823</v>
      </c>
      <c r="C200" s="31" t="s">
        <v>5823</v>
      </c>
      <c r="D200" s="31" t="s">
        <v>5823</v>
      </c>
      <c r="E200" s="31" t="s">
        <v>4987</v>
      </c>
    </row>
    <row r="201" spans="2:5">
      <c r="B201" s="30" t="s">
        <v>5080</v>
      </c>
      <c r="C201" s="31" t="s">
        <v>5080</v>
      </c>
      <c r="D201" s="31" t="s">
        <v>5080</v>
      </c>
      <c r="E201" s="31" t="s">
        <v>4987</v>
      </c>
    </row>
    <row r="202" spans="2:5">
      <c r="B202" s="30" t="s">
        <v>5332</v>
      </c>
      <c r="C202" s="31" t="s">
        <v>5080</v>
      </c>
      <c r="D202" s="31" t="s">
        <v>5080</v>
      </c>
      <c r="E202" s="31" t="s">
        <v>4987</v>
      </c>
    </row>
    <row r="203" spans="2:5">
      <c r="B203" s="30" t="s">
        <v>5085</v>
      </c>
      <c r="C203" s="31" t="s">
        <v>5086</v>
      </c>
      <c r="D203" s="31" t="s">
        <v>5085</v>
      </c>
      <c r="E203" s="31" t="s">
        <v>4987</v>
      </c>
    </row>
    <row r="204" spans="2:5">
      <c r="B204" s="30" t="s">
        <v>6010</v>
      </c>
      <c r="C204" s="31" t="s">
        <v>5086</v>
      </c>
      <c r="D204" s="31" t="s">
        <v>5085</v>
      </c>
      <c r="E204" s="31" t="s">
        <v>4987</v>
      </c>
    </row>
    <row r="205" spans="2:5">
      <c r="B205" s="30" t="s">
        <v>5086</v>
      </c>
      <c r="C205" s="31" t="s">
        <v>5086</v>
      </c>
      <c r="D205" s="31" t="s">
        <v>5085</v>
      </c>
      <c r="E205" s="31" t="s">
        <v>4987</v>
      </c>
    </row>
    <row r="206" spans="2:5">
      <c r="B206" s="30" t="s">
        <v>6786</v>
      </c>
      <c r="C206" s="31" t="s">
        <v>5086</v>
      </c>
      <c r="D206" s="31" t="s">
        <v>5085</v>
      </c>
      <c r="E206" s="31" t="s">
        <v>4987</v>
      </c>
    </row>
    <row r="207" spans="2:5">
      <c r="B207" s="30" t="s">
        <v>6011</v>
      </c>
      <c r="C207" s="31" t="s">
        <v>6011</v>
      </c>
      <c r="D207" s="31" t="s">
        <v>6012</v>
      </c>
      <c r="E207" s="31" t="s">
        <v>4987</v>
      </c>
    </row>
    <row r="208" spans="2:5">
      <c r="B208" s="30" t="s">
        <v>6015</v>
      </c>
      <c r="C208" s="31" t="s">
        <v>6016</v>
      </c>
      <c r="D208" s="31" t="s">
        <v>6015</v>
      </c>
      <c r="E208" s="31" t="s">
        <v>4987</v>
      </c>
    </row>
    <row r="209" spans="2:5">
      <c r="B209" s="30" t="s">
        <v>7304</v>
      </c>
      <c r="C209" s="31" t="s">
        <v>6016</v>
      </c>
      <c r="D209" s="31" t="s">
        <v>6015</v>
      </c>
      <c r="E209" s="31" t="s">
        <v>4987</v>
      </c>
    </row>
    <row r="210" spans="2:5">
      <c r="B210" s="48" t="s">
        <v>7197</v>
      </c>
      <c r="C210" s="56" t="s">
        <v>7197</v>
      </c>
      <c r="D210" s="31" t="s">
        <v>7197</v>
      </c>
      <c r="E210" s="31" t="s">
        <v>4987</v>
      </c>
    </row>
    <row r="211" spans="2:5">
      <c r="B211" s="89" t="s">
        <v>7234</v>
      </c>
      <c r="C211" s="96" t="s">
        <v>7197</v>
      </c>
      <c r="D211" s="97" t="s">
        <v>7235</v>
      </c>
      <c r="E211" s="96" t="s">
        <v>4987</v>
      </c>
    </row>
    <row r="212" spans="2:5">
      <c r="B212" s="30" t="s">
        <v>7235</v>
      </c>
      <c r="C212" s="31" t="s">
        <v>7197</v>
      </c>
      <c r="D212" s="31" t="s">
        <v>7235</v>
      </c>
      <c r="E212" s="31" t="s">
        <v>4987</v>
      </c>
    </row>
    <row r="213" spans="2:5">
      <c r="B213" s="30" t="s">
        <v>5821</v>
      </c>
      <c r="C213" s="31" t="s">
        <v>5822</v>
      </c>
      <c r="D213" s="31" t="s">
        <v>5821</v>
      </c>
      <c r="E213" s="31" t="s">
        <v>4987</v>
      </c>
    </row>
    <row r="214" spans="2:5">
      <c r="B214" s="30" t="s">
        <v>5822</v>
      </c>
      <c r="C214" s="31" t="s">
        <v>5822</v>
      </c>
      <c r="D214" s="31" t="s">
        <v>5821</v>
      </c>
      <c r="E214" s="31" t="s">
        <v>4987</v>
      </c>
    </row>
    <row r="215" spans="2:5">
      <c r="B215" s="30" t="s">
        <v>5089</v>
      </c>
      <c r="C215" s="31" t="s">
        <v>6020</v>
      </c>
      <c r="D215" s="31" t="s">
        <v>5089</v>
      </c>
      <c r="E215" s="31" t="s">
        <v>4987</v>
      </c>
    </row>
    <row r="216" spans="2:5">
      <c r="B216" s="30" t="s">
        <v>5092</v>
      </c>
      <c r="C216" s="31" t="s">
        <v>5092</v>
      </c>
      <c r="D216" s="31" t="s">
        <v>6024</v>
      </c>
      <c r="E216" s="31" t="s">
        <v>4987</v>
      </c>
    </row>
    <row r="217" spans="2:5">
      <c r="B217" s="30" t="s">
        <v>6024</v>
      </c>
      <c r="C217" s="31" t="s">
        <v>5092</v>
      </c>
      <c r="D217" s="31" t="s">
        <v>6024</v>
      </c>
      <c r="E217" s="31" t="s">
        <v>4987</v>
      </c>
    </row>
    <row r="218" spans="2:5">
      <c r="B218" s="30" t="s">
        <v>6446</v>
      </c>
      <c r="C218" s="31" t="s">
        <v>6446</v>
      </c>
      <c r="D218" s="31" t="s">
        <v>6487</v>
      </c>
      <c r="E218" s="31" t="s">
        <v>4987</v>
      </c>
    </row>
    <row r="219" spans="2:5">
      <c r="B219" s="30" t="s">
        <v>5096</v>
      </c>
      <c r="C219" s="31" t="s">
        <v>5096</v>
      </c>
      <c r="D219" s="31" t="s">
        <v>5095</v>
      </c>
      <c r="E219" s="31" t="s">
        <v>4987</v>
      </c>
    </row>
    <row r="220" spans="2:5">
      <c r="B220" s="30" t="s">
        <v>5095</v>
      </c>
      <c r="C220" s="31" t="s">
        <v>5096</v>
      </c>
      <c r="D220" s="31" t="s">
        <v>5095</v>
      </c>
      <c r="E220" s="31" t="s">
        <v>4987</v>
      </c>
    </row>
    <row r="221" spans="2:5">
      <c r="B221" s="30" t="s">
        <v>5099</v>
      </c>
      <c r="C221" s="31" t="s">
        <v>5099</v>
      </c>
      <c r="D221" s="31" t="s">
        <v>5098</v>
      </c>
      <c r="E221" s="31" t="s">
        <v>4987</v>
      </c>
    </row>
    <row r="222" spans="2:5">
      <c r="B222" s="30" t="s">
        <v>6430</v>
      </c>
      <c r="C222" s="31" t="s">
        <v>6431</v>
      </c>
      <c r="D222" s="31" t="s">
        <v>6430</v>
      </c>
      <c r="E222" s="31" t="s">
        <v>4987</v>
      </c>
    </row>
    <row r="223" spans="2:5">
      <c r="B223" s="30" t="s">
        <v>5105</v>
      </c>
      <c r="C223" s="31" t="s">
        <v>5105</v>
      </c>
      <c r="D223" s="31" t="s">
        <v>5335</v>
      </c>
      <c r="E223" s="31" t="s">
        <v>4987</v>
      </c>
    </row>
    <row r="224" spans="2:5">
      <c r="B224" s="30" t="s">
        <v>6030</v>
      </c>
      <c r="C224" s="31" t="s">
        <v>6031</v>
      </c>
      <c r="D224" s="31" t="s">
        <v>6030</v>
      </c>
      <c r="E224" s="31" t="s">
        <v>4987</v>
      </c>
    </row>
    <row r="225" spans="2:5">
      <c r="B225" s="30" t="s">
        <v>6032</v>
      </c>
      <c r="C225" s="31" t="s">
        <v>6032</v>
      </c>
      <c r="D225" s="31" t="s">
        <v>6033</v>
      </c>
      <c r="E225" s="31" t="s">
        <v>4987</v>
      </c>
    </row>
    <row r="226" spans="2:5">
      <c r="B226" s="30" t="s">
        <v>5337</v>
      </c>
      <c r="C226" s="31" t="s">
        <v>6035</v>
      </c>
      <c r="D226" s="31" t="s">
        <v>5108</v>
      </c>
      <c r="E226" s="31" t="s">
        <v>4987</v>
      </c>
    </row>
    <row r="227" spans="2:5">
      <c r="B227" s="30" t="s">
        <v>5108</v>
      </c>
      <c r="C227" s="31" t="s">
        <v>6035</v>
      </c>
      <c r="D227" s="31" t="s">
        <v>5108</v>
      </c>
      <c r="E227" s="31" t="s">
        <v>4987</v>
      </c>
    </row>
    <row r="228" spans="2:5">
      <c r="B228" s="30" t="s">
        <v>6036</v>
      </c>
      <c r="C228" s="31" t="s">
        <v>6037</v>
      </c>
      <c r="D228" s="31" t="s">
        <v>6692</v>
      </c>
      <c r="E228" s="31" t="s">
        <v>4987</v>
      </c>
    </row>
    <row r="229" spans="2:5">
      <c r="B229" s="30" t="s">
        <v>5110</v>
      </c>
      <c r="C229" s="31" t="s">
        <v>5110</v>
      </c>
      <c r="D229" s="31" t="s">
        <v>6436</v>
      </c>
      <c r="E229" s="31" t="s">
        <v>4987</v>
      </c>
    </row>
    <row r="230" spans="2:5">
      <c r="B230" s="89" t="s">
        <v>7226</v>
      </c>
      <c r="C230" s="96" t="s">
        <v>7227</v>
      </c>
      <c r="D230" s="97" t="s">
        <v>7226</v>
      </c>
      <c r="E230" s="96" t="s">
        <v>4987</v>
      </c>
    </row>
    <row r="231" spans="2:5">
      <c r="B231" s="30" t="s">
        <v>5117</v>
      </c>
      <c r="C231" s="31" t="s">
        <v>5117</v>
      </c>
      <c r="D231" s="31" t="s">
        <v>5116</v>
      </c>
      <c r="E231" s="31" t="s">
        <v>4987</v>
      </c>
    </row>
    <row r="232" spans="2:5">
      <c r="B232" s="30" t="s">
        <v>5339</v>
      </c>
      <c r="C232" s="31" t="s">
        <v>5117</v>
      </c>
      <c r="D232" s="31" t="s">
        <v>5116</v>
      </c>
      <c r="E232" s="31" t="s">
        <v>4987</v>
      </c>
    </row>
    <row r="233" spans="2:5">
      <c r="B233" s="30" t="s">
        <v>5119</v>
      </c>
      <c r="C233" s="31" t="s">
        <v>5119</v>
      </c>
      <c r="D233" s="31" t="s">
        <v>5118</v>
      </c>
      <c r="E233" s="31" t="s">
        <v>4987</v>
      </c>
    </row>
    <row r="234" spans="2:5">
      <c r="B234" s="30" t="s">
        <v>6040</v>
      </c>
      <c r="C234" s="31" t="s">
        <v>6312</v>
      </c>
      <c r="D234" s="31" t="s">
        <v>6042</v>
      </c>
      <c r="E234" s="31" t="s">
        <v>4987</v>
      </c>
    </row>
    <row r="235" spans="2:5">
      <c r="B235" s="30" t="s">
        <v>6041</v>
      </c>
      <c r="C235" s="31" t="s">
        <v>6312</v>
      </c>
      <c r="D235" s="31" t="s">
        <v>6042</v>
      </c>
      <c r="E235" s="31" t="s">
        <v>4987</v>
      </c>
    </row>
    <row r="236" spans="2:5">
      <c r="B236" s="30" t="s">
        <v>6642</v>
      </c>
      <c r="C236" s="31" t="s">
        <v>6312</v>
      </c>
      <c r="D236" s="31" t="s">
        <v>6042</v>
      </c>
      <c r="E236" s="31" t="s">
        <v>4987</v>
      </c>
    </row>
    <row r="237" spans="2:5">
      <c r="B237" s="30" t="s">
        <v>6312</v>
      </c>
      <c r="C237" s="31" t="s">
        <v>6312</v>
      </c>
      <c r="D237" s="31" t="s">
        <v>6042</v>
      </c>
      <c r="E237" s="31" t="s">
        <v>4987</v>
      </c>
    </row>
    <row r="238" spans="2:5">
      <c r="B238" s="30" t="s">
        <v>7257</v>
      </c>
      <c r="C238" s="31" t="s">
        <v>6312</v>
      </c>
      <c r="D238" s="31" t="s">
        <v>6042</v>
      </c>
      <c r="E238" s="31" t="s">
        <v>4987</v>
      </c>
    </row>
    <row r="239" spans="2:5">
      <c r="B239" s="30" t="s">
        <v>6042</v>
      </c>
      <c r="C239" s="31" t="s">
        <v>6312</v>
      </c>
      <c r="D239" s="31" t="s">
        <v>6042</v>
      </c>
      <c r="E239" s="31" t="s">
        <v>4987</v>
      </c>
    </row>
    <row r="240" spans="2:5">
      <c r="B240" s="30" t="s">
        <v>5123</v>
      </c>
      <c r="C240" s="31" t="s">
        <v>5123</v>
      </c>
      <c r="D240" s="31" t="s">
        <v>5122</v>
      </c>
      <c r="E240" s="31" t="s">
        <v>4987</v>
      </c>
    </row>
    <row r="241" spans="2:5">
      <c r="B241" s="30" t="s">
        <v>5125</v>
      </c>
      <c r="C241" s="31" t="s">
        <v>5125</v>
      </c>
      <c r="D241" s="31" t="s">
        <v>5124</v>
      </c>
      <c r="E241" s="31" t="s">
        <v>4987</v>
      </c>
    </row>
    <row r="242" spans="2:5">
      <c r="B242" s="30" t="s">
        <v>6043</v>
      </c>
      <c r="C242" s="31" t="s">
        <v>5125</v>
      </c>
      <c r="D242" s="31" t="s">
        <v>5124</v>
      </c>
      <c r="E242" s="31" t="s">
        <v>4987</v>
      </c>
    </row>
    <row r="243" spans="2:5">
      <c r="B243" s="30" t="s">
        <v>6674</v>
      </c>
      <c r="C243" s="31" t="s">
        <v>5125</v>
      </c>
      <c r="D243" s="31" t="s">
        <v>5124</v>
      </c>
      <c r="E243" s="31" t="s">
        <v>4987</v>
      </c>
    </row>
    <row r="244" spans="2:5">
      <c r="B244" s="30" t="s">
        <v>5135</v>
      </c>
      <c r="C244" s="31" t="s">
        <v>6051</v>
      </c>
      <c r="D244" s="31" t="s">
        <v>5135</v>
      </c>
      <c r="E244" s="31" t="s">
        <v>4987</v>
      </c>
    </row>
    <row r="245" spans="2:5">
      <c r="B245" s="30" t="s">
        <v>5400</v>
      </c>
      <c r="C245" s="31" t="s">
        <v>5400</v>
      </c>
      <c r="D245" s="31" t="s">
        <v>5401</v>
      </c>
      <c r="E245" s="31" t="s">
        <v>4987</v>
      </c>
    </row>
    <row r="246" spans="2:5">
      <c r="B246" s="30" t="s">
        <v>5128</v>
      </c>
      <c r="C246" s="31" t="s">
        <v>5129</v>
      </c>
      <c r="D246" s="31" t="s">
        <v>5128</v>
      </c>
      <c r="E246" s="31" t="s">
        <v>4987</v>
      </c>
    </row>
    <row r="247" spans="2:5">
      <c r="B247" s="30" t="s">
        <v>6044</v>
      </c>
      <c r="C247" s="31" t="s">
        <v>5129</v>
      </c>
      <c r="D247" s="31" t="s">
        <v>5128</v>
      </c>
      <c r="E247" s="31" t="s">
        <v>4987</v>
      </c>
    </row>
    <row r="248" spans="2:5">
      <c r="B248" s="30" t="s">
        <v>5129</v>
      </c>
      <c r="C248" s="31" t="s">
        <v>5129</v>
      </c>
      <c r="D248" s="31" t="s">
        <v>5128</v>
      </c>
      <c r="E248" s="31" t="s">
        <v>4987</v>
      </c>
    </row>
    <row r="249" spans="2:5">
      <c r="B249" s="30" t="s">
        <v>7244</v>
      </c>
      <c r="C249" s="31" t="s">
        <v>5129</v>
      </c>
      <c r="D249" s="31" t="s">
        <v>5128</v>
      </c>
      <c r="E249" s="31" t="s">
        <v>4987</v>
      </c>
    </row>
    <row r="250" spans="2:5">
      <c r="B250" s="30" t="s">
        <v>6045</v>
      </c>
      <c r="C250" s="31" t="s">
        <v>6045</v>
      </c>
      <c r="D250" s="31" t="s">
        <v>6046</v>
      </c>
      <c r="E250" s="31" t="s">
        <v>4987</v>
      </c>
    </row>
    <row r="251" spans="2:5">
      <c r="B251" s="30" t="s">
        <v>6781</v>
      </c>
      <c r="C251" s="31" t="s">
        <v>6892</v>
      </c>
      <c r="D251" s="31" t="s">
        <v>6781</v>
      </c>
      <c r="E251" s="31" t="s">
        <v>4987</v>
      </c>
    </row>
    <row r="252" spans="2:5">
      <c r="B252" s="30" t="s">
        <v>7289</v>
      </c>
      <c r="C252" s="31" t="s">
        <v>7290</v>
      </c>
      <c r="D252" s="31" t="s">
        <v>7289</v>
      </c>
      <c r="E252" s="31" t="s">
        <v>4987</v>
      </c>
    </row>
    <row r="253" spans="2:5">
      <c r="B253" s="30" t="s">
        <v>6510</v>
      </c>
      <c r="C253" s="31" t="s">
        <v>6521</v>
      </c>
      <c r="D253" s="31" t="s">
        <v>6510</v>
      </c>
      <c r="E253" s="31" t="s">
        <v>4987</v>
      </c>
    </row>
    <row r="254" spans="2:5">
      <c r="B254" s="30" t="s">
        <v>6047</v>
      </c>
      <c r="C254" s="31" t="s">
        <v>5132</v>
      </c>
      <c r="D254" s="31" t="s">
        <v>6048</v>
      </c>
      <c r="E254" s="31" t="s">
        <v>4987</v>
      </c>
    </row>
    <row r="255" spans="2:5">
      <c r="B255" s="30" t="s">
        <v>5342</v>
      </c>
      <c r="C255" s="31" t="s">
        <v>5132</v>
      </c>
      <c r="D255" s="31" t="s">
        <v>6048</v>
      </c>
      <c r="E255" s="31" t="s">
        <v>4987</v>
      </c>
    </row>
    <row r="256" spans="2:5">
      <c r="B256" s="30" t="s">
        <v>6049</v>
      </c>
      <c r="C256" s="31" t="s">
        <v>5132</v>
      </c>
      <c r="D256" s="31" t="s">
        <v>6048</v>
      </c>
      <c r="E256" s="31" t="s">
        <v>4987</v>
      </c>
    </row>
    <row r="257" spans="2:5">
      <c r="B257" s="30" t="s">
        <v>5132</v>
      </c>
      <c r="C257" s="31" t="s">
        <v>5132</v>
      </c>
      <c r="D257" s="31" t="s">
        <v>6048</v>
      </c>
      <c r="E257" s="31" t="s">
        <v>4987</v>
      </c>
    </row>
    <row r="258" spans="2:5">
      <c r="B258" s="30" t="s">
        <v>7318</v>
      </c>
      <c r="C258" s="31" t="s">
        <v>5132</v>
      </c>
      <c r="D258" s="31" t="s">
        <v>6048</v>
      </c>
      <c r="E258" s="31" t="s">
        <v>4987</v>
      </c>
    </row>
    <row r="259" spans="2:5">
      <c r="B259" s="30" t="s">
        <v>5134</v>
      </c>
      <c r="C259" s="31" t="s">
        <v>5134</v>
      </c>
      <c r="D259" s="31" t="s">
        <v>5133</v>
      </c>
      <c r="E259" s="31" t="s">
        <v>4987</v>
      </c>
    </row>
    <row r="260" spans="2:5">
      <c r="B260" s="30" t="s">
        <v>5343</v>
      </c>
      <c r="C260" s="31" t="s">
        <v>5134</v>
      </c>
      <c r="D260" s="31" t="s">
        <v>5133</v>
      </c>
      <c r="E260" s="31" t="s">
        <v>4987</v>
      </c>
    </row>
    <row r="261" spans="2:5">
      <c r="B261" s="30" t="s">
        <v>6050</v>
      </c>
      <c r="C261" s="31" t="s">
        <v>5134</v>
      </c>
      <c r="D261" s="31" t="s">
        <v>5133</v>
      </c>
      <c r="E261" s="31" t="s">
        <v>4987</v>
      </c>
    </row>
    <row r="262" spans="2:5">
      <c r="B262" s="30" t="s">
        <v>6986</v>
      </c>
      <c r="C262" s="31" t="s">
        <v>7021</v>
      </c>
      <c r="D262" s="31" t="s">
        <v>7095</v>
      </c>
      <c r="E262" s="31" t="s">
        <v>4987</v>
      </c>
    </row>
    <row r="263" spans="2:5">
      <c r="B263" s="30" t="s">
        <v>7021</v>
      </c>
      <c r="C263" s="31" t="s">
        <v>7021</v>
      </c>
      <c r="D263" s="31" t="s">
        <v>7095</v>
      </c>
      <c r="E263" s="31" t="s">
        <v>4987</v>
      </c>
    </row>
    <row r="264" spans="2:5">
      <c r="B264" s="30" t="s">
        <v>5138</v>
      </c>
      <c r="C264" s="31" t="s">
        <v>5138</v>
      </c>
      <c r="D264" s="31" t="s">
        <v>6054</v>
      </c>
      <c r="E264" s="31" t="s">
        <v>4987</v>
      </c>
    </row>
    <row r="265" spans="2:5">
      <c r="B265" s="30" t="s">
        <v>5809</v>
      </c>
      <c r="C265" s="31" t="s">
        <v>5138</v>
      </c>
      <c r="D265" s="31" t="s">
        <v>6054</v>
      </c>
      <c r="E265" s="31" t="s">
        <v>4987</v>
      </c>
    </row>
    <row r="266" spans="2:5">
      <c r="B266" s="30" t="s">
        <v>5410</v>
      </c>
      <c r="C266" s="31" t="s">
        <v>5138</v>
      </c>
      <c r="D266" s="31" t="s">
        <v>6054</v>
      </c>
      <c r="E266" s="31" t="s">
        <v>4987</v>
      </c>
    </row>
    <row r="267" spans="2:5">
      <c r="B267" s="30" t="s">
        <v>5901</v>
      </c>
      <c r="C267" s="31" t="s">
        <v>5138</v>
      </c>
      <c r="D267" s="31" t="s">
        <v>6054</v>
      </c>
      <c r="E267" s="31" t="s">
        <v>4987</v>
      </c>
    </row>
    <row r="268" spans="2:5">
      <c r="B268" s="30" t="s">
        <v>6053</v>
      </c>
      <c r="C268" s="31" t="s">
        <v>5138</v>
      </c>
      <c r="D268" s="31" t="s">
        <v>6054</v>
      </c>
      <c r="E268" s="31" t="s">
        <v>4987</v>
      </c>
    </row>
    <row r="269" spans="2:5">
      <c r="B269" s="30" t="s">
        <v>5344</v>
      </c>
      <c r="C269" s="31" t="s">
        <v>5138</v>
      </c>
      <c r="D269" s="31" t="s">
        <v>6054</v>
      </c>
      <c r="E269" s="31" t="s">
        <v>4987</v>
      </c>
    </row>
    <row r="270" spans="2:5">
      <c r="B270" s="30" t="s">
        <v>6052</v>
      </c>
      <c r="C270" s="31" t="s">
        <v>5138</v>
      </c>
      <c r="D270" s="31" t="s">
        <v>6054</v>
      </c>
      <c r="E270" s="31" t="s">
        <v>4987</v>
      </c>
    </row>
    <row r="271" spans="2:5">
      <c r="B271" s="30" t="s">
        <v>6054</v>
      </c>
      <c r="C271" s="31" t="s">
        <v>5138</v>
      </c>
      <c r="D271" s="31" t="s">
        <v>6054</v>
      </c>
      <c r="E271" s="31" t="s">
        <v>4987</v>
      </c>
    </row>
    <row r="272" spans="2:5">
      <c r="B272" s="30" t="s">
        <v>5403</v>
      </c>
      <c r="C272" s="31" t="s">
        <v>5403</v>
      </c>
      <c r="D272" s="31" t="s">
        <v>5404</v>
      </c>
      <c r="E272" s="31" t="s">
        <v>4987</v>
      </c>
    </row>
    <row r="273" spans="2:5">
      <c r="B273" s="30" t="s">
        <v>5876</v>
      </c>
      <c r="C273" s="31" t="s">
        <v>5403</v>
      </c>
      <c r="D273" s="31" t="s">
        <v>5404</v>
      </c>
      <c r="E273" s="31" t="s">
        <v>4987</v>
      </c>
    </row>
    <row r="274" spans="2:5">
      <c r="B274" s="30" t="s">
        <v>5402</v>
      </c>
      <c r="C274" s="31" t="s">
        <v>5403</v>
      </c>
      <c r="D274" s="31" t="s">
        <v>5404</v>
      </c>
      <c r="E274" s="31" t="s">
        <v>4987</v>
      </c>
    </row>
    <row r="275" spans="2:5">
      <c r="B275" s="30" t="s">
        <v>5141</v>
      </c>
      <c r="C275" s="31" t="s">
        <v>5141</v>
      </c>
      <c r="D275" s="31" t="s">
        <v>5140</v>
      </c>
      <c r="E275" s="31" t="s">
        <v>4987</v>
      </c>
    </row>
    <row r="276" spans="2:5">
      <c r="B276" s="30" t="s">
        <v>5140</v>
      </c>
      <c r="C276" s="31" t="s">
        <v>5141</v>
      </c>
      <c r="D276" s="31" t="s">
        <v>5140</v>
      </c>
      <c r="E276" s="31" t="s">
        <v>4987</v>
      </c>
    </row>
    <row r="277" spans="2:5">
      <c r="B277" s="30" t="s">
        <v>7319</v>
      </c>
      <c r="C277" s="31" t="s">
        <v>7320</v>
      </c>
      <c r="D277" s="31" t="s">
        <v>7321</v>
      </c>
      <c r="E277" s="31" t="s">
        <v>4987</v>
      </c>
    </row>
    <row r="278" spans="2:5">
      <c r="B278" s="30" t="s">
        <v>5143</v>
      </c>
      <c r="C278" s="31" t="s">
        <v>5143</v>
      </c>
      <c r="D278" s="31" t="s">
        <v>5142</v>
      </c>
      <c r="E278" s="31" t="s">
        <v>4987</v>
      </c>
    </row>
    <row r="279" spans="2:5">
      <c r="B279" s="30" t="s">
        <v>5347</v>
      </c>
      <c r="C279" s="31" t="s">
        <v>5143</v>
      </c>
      <c r="D279" s="31" t="s">
        <v>5142</v>
      </c>
      <c r="E279" s="31" t="s">
        <v>4987</v>
      </c>
    </row>
    <row r="280" spans="2:5">
      <c r="B280" s="30" t="s">
        <v>5145</v>
      </c>
      <c r="C280" s="31" t="s">
        <v>5145</v>
      </c>
      <c r="D280" s="31" t="s">
        <v>5144</v>
      </c>
      <c r="E280" s="31" t="s">
        <v>4987</v>
      </c>
    </row>
    <row r="281" spans="2:5">
      <c r="B281" s="30" t="s">
        <v>5348</v>
      </c>
      <c r="C281" s="31" t="s">
        <v>5348</v>
      </c>
      <c r="D281" s="31" t="s">
        <v>5349</v>
      </c>
      <c r="E281" s="31" t="s">
        <v>4987</v>
      </c>
    </row>
    <row r="282" spans="2:5">
      <c r="B282" s="30" t="s">
        <v>6059</v>
      </c>
      <c r="C282" s="31" t="s">
        <v>6059</v>
      </c>
      <c r="D282" s="31" t="s">
        <v>6059</v>
      </c>
      <c r="E282" s="31" t="s">
        <v>4987</v>
      </c>
    </row>
    <row r="283" spans="2:5">
      <c r="B283" s="30" t="s">
        <v>6060</v>
      </c>
      <c r="C283" s="31" t="s">
        <v>6061</v>
      </c>
      <c r="D283" s="31" t="s">
        <v>6060</v>
      </c>
      <c r="E283" s="31" t="s">
        <v>4987</v>
      </c>
    </row>
    <row r="284" spans="2:5">
      <c r="B284" s="30" t="s">
        <v>5146</v>
      </c>
      <c r="C284" s="31" t="s">
        <v>5146</v>
      </c>
      <c r="D284" s="31" t="s">
        <v>5146</v>
      </c>
      <c r="E284" s="31" t="s">
        <v>4987</v>
      </c>
    </row>
    <row r="285" spans="2:5">
      <c r="B285" s="30" t="s">
        <v>6062</v>
      </c>
      <c r="C285" s="31" t="s">
        <v>5146</v>
      </c>
      <c r="D285" s="31" t="s">
        <v>5146</v>
      </c>
      <c r="E285" s="31" t="s">
        <v>4987</v>
      </c>
    </row>
    <row r="286" spans="2:5">
      <c r="B286" s="30" t="s">
        <v>5149</v>
      </c>
      <c r="C286" s="31" t="s">
        <v>5149</v>
      </c>
      <c r="D286" s="31" t="s">
        <v>5149</v>
      </c>
      <c r="E286" s="31" t="s">
        <v>4987</v>
      </c>
    </row>
    <row r="287" spans="2:5">
      <c r="B287" s="30" t="s">
        <v>6070</v>
      </c>
      <c r="C287" s="31" t="s">
        <v>5149</v>
      </c>
      <c r="D287" s="31" t="s">
        <v>5149</v>
      </c>
      <c r="E287" s="31" t="s">
        <v>4987</v>
      </c>
    </row>
    <row r="288" spans="2:5">
      <c r="B288" s="30" t="s">
        <v>5150</v>
      </c>
      <c r="C288" s="31" t="s">
        <v>5151</v>
      </c>
      <c r="D288" s="31" t="s">
        <v>5150</v>
      </c>
      <c r="E288" s="31" t="s">
        <v>4987</v>
      </c>
    </row>
    <row r="289" spans="2:5">
      <c r="B289" s="30" t="s">
        <v>6071</v>
      </c>
      <c r="C289" s="31" t="s">
        <v>5151</v>
      </c>
      <c r="D289" s="31" t="s">
        <v>5150</v>
      </c>
      <c r="E289" s="31" t="s">
        <v>4987</v>
      </c>
    </row>
    <row r="290" spans="2:5">
      <c r="B290" s="30" t="s">
        <v>5151</v>
      </c>
      <c r="C290" s="31" t="s">
        <v>5151</v>
      </c>
      <c r="D290" s="31" t="s">
        <v>5150</v>
      </c>
      <c r="E290" s="31" t="s">
        <v>4987</v>
      </c>
    </row>
    <row r="291" spans="2:5">
      <c r="B291" s="30" t="s">
        <v>6882</v>
      </c>
      <c r="C291" s="31" t="s">
        <v>5151</v>
      </c>
      <c r="D291" s="31" t="s">
        <v>5150</v>
      </c>
      <c r="E291" s="31" t="s">
        <v>4987</v>
      </c>
    </row>
    <row r="292" spans="2:5">
      <c r="B292" s="30" t="s">
        <v>7298</v>
      </c>
      <c r="C292" s="31" t="s">
        <v>5151</v>
      </c>
      <c r="D292" s="31" t="s">
        <v>5150</v>
      </c>
      <c r="E292" s="31" t="s">
        <v>4987</v>
      </c>
    </row>
    <row r="293" spans="2:5">
      <c r="B293" s="30" t="s">
        <v>6437</v>
      </c>
      <c r="C293" s="31" t="s">
        <v>6438</v>
      </c>
      <c r="D293" s="31" t="s">
        <v>6437</v>
      </c>
      <c r="E293" s="31" t="s">
        <v>4987</v>
      </c>
    </row>
    <row r="294" spans="2:5">
      <c r="B294" s="89" t="s">
        <v>7022</v>
      </c>
      <c r="C294" s="31" t="s">
        <v>7022</v>
      </c>
      <c r="D294" s="31" t="s">
        <v>7022</v>
      </c>
      <c r="E294" s="31" t="s">
        <v>4987</v>
      </c>
    </row>
    <row r="295" spans="2:5">
      <c r="B295" s="30" t="s">
        <v>6072</v>
      </c>
      <c r="C295" s="31" t="s">
        <v>6072</v>
      </c>
      <c r="D295" s="31" t="s">
        <v>6073</v>
      </c>
      <c r="E295" s="31" t="s">
        <v>4987</v>
      </c>
    </row>
    <row r="296" spans="2:5">
      <c r="B296" s="30" t="s">
        <v>6074</v>
      </c>
      <c r="C296" s="31" t="s">
        <v>6075</v>
      </c>
      <c r="D296" s="31" t="s">
        <v>6076</v>
      </c>
      <c r="E296" s="31" t="s">
        <v>4987</v>
      </c>
    </row>
    <row r="297" spans="2:5">
      <c r="B297" s="30" t="s">
        <v>5155</v>
      </c>
      <c r="C297" s="31" t="s">
        <v>6079</v>
      </c>
      <c r="D297" s="31" t="s">
        <v>6080</v>
      </c>
      <c r="E297" s="31" t="s">
        <v>4987</v>
      </c>
    </row>
    <row r="298" spans="2:5">
      <c r="B298" s="30" t="s">
        <v>6079</v>
      </c>
      <c r="C298" s="31" t="s">
        <v>6079</v>
      </c>
      <c r="D298" s="31" t="s">
        <v>6080</v>
      </c>
      <c r="E298" s="31" t="s">
        <v>4987</v>
      </c>
    </row>
    <row r="299" spans="2:5">
      <c r="B299" s="30" t="s">
        <v>5156</v>
      </c>
      <c r="C299" s="31" t="s">
        <v>7106</v>
      </c>
      <c r="D299" s="31" t="s">
        <v>5156</v>
      </c>
      <c r="E299" s="31" t="s">
        <v>4987</v>
      </c>
    </row>
    <row r="300" spans="2:5">
      <c r="B300" s="30" t="s">
        <v>5157</v>
      </c>
      <c r="C300" s="31" t="s">
        <v>7106</v>
      </c>
      <c r="D300" s="31" t="s">
        <v>5156</v>
      </c>
      <c r="E300" s="31" t="s">
        <v>4987</v>
      </c>
    </row>
    <row r="301" spans="2:5">
      <c r="B301" s="30" t="s">
        <v>5779</v>
      </c>
      <c r="C301" s="31" t="s">
        <v>5779</v>
      </c>
      <c r="D301" s="31" t="s">
        <v>5780</v>
      </c>
      <c r="E301" s="31" t="s">
        <v>4987</v>
      </c>
    </row>
    <row r="302" spans="2:5">
      <c r="B302" s="30" t="s">
        <v>6427</v>
      </c>
      <c r="C302" s="31" t="s">
        <v>6428</v>
      </c>
      <c r="D302" s="31" t="s">
        <v>6427</v>
      </c>
      <c r="E302" s="31" t="s">
        <v>4987</v>
      </c>
    </row>
    <row r="303" spans="2:5">
      <c r="B303" s="30" t="s">
        <v>5813</v>
      </c>
      <c r="C303" s="31" t="s">
        <v>5813</v>
      </c>
      <c r="D303" s="31" t="s">
        <v>5814</v>
      </c>
      <c r="E303" s="31" t="s">
        <v>4987</v>
      </c>
    </row>
    <row r="304" spans="2:5">
      <c r="B304" s="89" t="s">
        <v>7196</v>
      </c>
      <c r="C304" s="56" t="s">
        <v>7217</v>
      </c>
      <c r="D304" s="31" t="s">
        <v>7216</v>
      </c>
      <c r="E304" s="31" t="s">
        <v>4987</v>
      </c>
    </row>
    <row r="305" spans="2:5">
      <c r="B305" s="30" t="s">
        <v>7004</v>
      </c>
      <c r="C305" s="31" t="s">
        <v>7004</v>
      </c>
      <c r="D305" s="31" t="s">
        <v>7013</v>
      </c>
      <c r="E305" s="31" t="s">
        <v>4987</v>
      </c>
    </row>
    <row r="306" spans="2:5" s="48" customFormat="1">
      <c r="B306" s="30" t="s">
        <v>6084</v>
      </c>
      <c r="C306" s="31" t="s">
        <v>6085</v>
      </c>
      <c r="D306" s="31" t="s">
        <v>6084</v>
      </c>
      <c r="E306" s="31" t="s">
        <v>4987</v>
      </c>
    </row>
    <row r="307" spans="2:5">
      <c r="B307" s="30" t="s">
        <v>6447</v>
      </c>
      <c r="C307" s="31" t="s">
        <v>6085</v>
      </c>
      <c r="D307" s="31" t="s">
        <v>6084</v>
      </c>
      <c r="E307" s="31" t="s">
        <v>4987</v>
      </c>
    </row>
    <row r="308" spans="2:5" s="48" customFormat="1">
      <c r="B308" s="30" t="s">
        <v>5159</v>
      </c>
      <c r="C308" s="31" t="s">
        <v>5159</v>
      </c>
      <c r="D308" s="31" t="s">
        <v>5158</v>
      </c>
      <c r="E308" s="31" t="s">
        <v>4987</v>
      </c>
    </row>
    <row r="309" spans="2:5">
      <c r="B309" s="30" t="s">
        <v>5160</v>
      </c>
      <c r="C309" s="31" t="s">
        <v>5160</v>
      </c>
      <c r="D309" s="31" t="s">
        <v>5160</v>
      </c>
      <c r="E309" s="31" t="s">
        <v>4987</v>
      </c>
    </row>
    <row r="310" spans="2:5">
      <c r="B310" s="30" t="s">
        <v>5363</v>
      </c>
      <c r="C310" s="31" t="s">
        <v>6087</v>
      </c>
      <c r="D310" s="31" t="s">
        <v>5364</v>
      </c>
      <c r="E310" s="31" t="s">
        <v>4987</v>
      </c>
    </row>
    <row r="311" spans="2:5">
      <c r="B311" s="30" t="s">
        <v>5164</v>
      </c>
      <c r="C311" s="31" t="s">
        <v>5164</v>
      </c>
      <c r="D311" s="31" t="s">
        <v>5163</v>
      </c>
      <c r="E311" s="31" t="s">
        <v>4987</v>
      </c>
    </row>
    <row r="312" spans="2:5">
      <c r="B312" s="30" t="s">
        <v>5365</v>
      </c>
      <c r="C312" s="31" t="s">
        <v>5164</v>
      </c>
      <c r="D312" s="31" t="s">
        <v>5163</v>
      </c>
      <c r="E312" s="31" t="s">
        <v>4987</v>
      </c>
    </row>
    <row r="313" spans="2:5">
      <c r="B313" s="30" t="s">
        <v>5163</v>
      </c>
      <c r="C313" s="31" t="s">
        <v>5164</v>
      </c>
      <c r="D313" s="31" t="s">
        <v>5163</v>
      </c>
      <c r="E313" s="31" t="s">
        <v>4987</v>
      </c>
    </row>
    <row r="314" spans="2:5">
      <c r="B314" s="30" t="s">
        <v>5165</v>
      </c>
      <c r="C314" s="31" t="s">
        <v>5166</v>
      </c>
      <c r="D314" s="31" t="s">
        <v>5165</v>
      </c>
      <c r="E314" s="31" t="s">
        <v>4987</v>
      </c>
    </row>
    <row r="315" spans="2:5">
      <c r="B315" s="30" t="s">
        <v>5366</v>
      </c>
      <c r="C315" s="31" t="s">
        <v>5166</v>
      </c>
      <c r="D315" s="31" t="s">
        <v>5165</v>
      </c>
      <c r="E315" s="31" t="s">
        <v>4987</v>
      </c>
    </row>
    <row r="316" spans="2:5">
      <c r="B316" s="30" t="s">
        <v>5166</v>
      </c>
      <c r="C316" s="31" t="s">
        <v>5166</v>
      </c>
      <c r="D316" s="31" t="s">
        <v>5165</v>
      </c>
      <c r="E316" s="31" t="s">
        <v>4987</v>
      </c>
    </row>
    <row r="317" spans="2:5">
      <c r="B317" s="30" t="s">
        <v>5162</v>
      </c>
      <c r="C317" s="31" t="s">
        <v>4898</v>
      </c>
      <c r="D317" s="31" t="s">
        <v>5162</v>
      </c>
      <c r="E317" s="31" t="s">
        <v>4987</v>
      </c>
    </row>
    <row r="318" spans="2:5">
      <c r="B318" s="30" t="s">
        <v>5168</v>
      </c>
      <c r="C318" s="31" t="s">
        <v>5168</v>
      </c>
      <c r="D318" s="31" t="s">
        <v>5167</v>
      </c>
      <c r="E318" s="31" t="s">
        <v>4987</v>
      </c>
    </row>
    <row r="319" spans="2:5">
      <c r="B319" s="30" t="s">
        <v>5176</v>
      </c>
      <c r="C319" s="31" t="s">
        <v>5176</v>
      </c>
      <c r="D319" s="31" t="s">
        <v>5175</v>
      </c>
      <c r="E319" s="31" t="s">
        <v>4987</v>
      </c>
    </row>
    <row r="320" spans="2:5">
      <c r="B320" s="30" t="s">
        <v>5398</v>
      </c>
      <c r="C320" s="31" t="s">
        <v>5176</v>
      </c>
      <c r="D320" s="31" t="s">
        <v>5175</v>
      </c>
      <c r="E320" s="31" t="s">
        <v>4987</v>
      </c>
    </row>
    <row r="321" spans="2:5">
      <c r="B321" s="30" t="s">
        <v>5372</v>
      </c>
      <c r="C321" s="31" t="s">
        <v>5176</v>
      </c>
      <c r="D321" s="31" t="s">
        <v>5175</v>
      </c>
      <c r="E321" s="31" t="s">
        <v>4987</v>
      </c>
    </row>
    <row r="322" spans="2:5">
      <c r="B322" s="30" t="s">
        <v>5399</v>
      </c>
      <c r="C322" s="31" t="s">
        <v>5176</v>
      </c>
      <c r="D322" s="31" t="s">
        <v>5175</v>
      </c>
      <c r="E322" s="31" t="s">
        <v>4987</v>
      </c>
    </row>
    <row r="323" spans="2:5">
      <c r="B323" s="30" t="s">
        <v>5373</v>
      </c>
      <c r="C323" s="31" t="s">
        <v>5176</v>
      </c>
      <c r="D323" s="31" t="s">
        <v>5175</v>
      </c>
      <c r="E323" s="31" t="s">
        <v>4987</v>
      </c>
    </row>
    <row r="324" spans="2:5">
      <c r="B324" s="30" t="s">
        <v>5368</v>
      </c>
      <c r="C324" s="31" t="s">
        <v>5176</v>
      </c>
      <c r="D324" s="31" t="s">
        <v>5175</v>
      </c>
      <c r="E324" s="31" t="s">
        <v>4987</v>
      </c>
    </row>
    <row r="325" spans="2:5">
      <c r="B325" s="30" t="s">
        <v>5369</v>
      </c>
      <c r="C325" s="31" t="s">
        <v>5176</v>
      </c>
      <c r="D325" s="31" t="s">
        <v>5175</v>
      </c>
      <c r="E325" s="31" t="s">
        <v>4987</v>
      </c>
    </row>
    <row r="326" spans="2:5">
      <c r="B326" s="30" t="s">
        <v>5370</v>
      </c>
      <c r="C326" s="31" t="s">
        <v>5176</v>
      </c>
      <c r="D326" s="31" t="s">
        <v>5175</v>
      </c>
      <c r="E326" s="31" t="s">
        <v>4987</v>
      </c>
    </row>
    <row r="327" spans="2:5">
      <c r="B327" s="30" t="s">
        <v>5371</v>
      </c>
      <c r="C327" s="31" t="s">
        <v>5176</v>
      </c>
      <c r="D327" s="31" t="s">
        <v>5175</v>
      </c>
      <c r="E327" s="31" t="s">
        <v>4987</v>
      </c>
    </row>
    <row r="328" spans="2:5">
      <c r="B328" s="30" t="s">
        <v>6678</v>
      </c>
      <c r="C328" s="31" t="s">
        <v>5176</v>
      </c>
      <c r="D328" s="31" t="s">
        <v>5175</v>
      </c>
      <c r="E328" s="31" t="s">
        <v>4987</v>
      </c>
    </row>
    <row r="329" spans="2:5">
      <c r="B329" s="30" t="s">
        <v>6680</v>
      </c>
      <c r="C329" s="31" t="s">
        <v>5176</v>
      </c>
      <c r="D329" s="31" t="s">
        <v>5175</v>
      </c>
      <c r="E329" s="31" t="s">
        <v>4987</v>
      </c>
    </row>
    <row r="330" spans="2:5">
      <c r="B330" s="30" t="s">
        <v>6880</v>
      </c>
      <c r="C330" s="31" t="s">
        <v>5176</v>
      </c>
      <c r="D330" s="31" t="s">
        <v>5175</v>
      </c>
      <c r="E330" s="31" t="s">
        <v>4987</v>
      </c>
    </row>
    <row r="331" spans="2:5">
      <c r="B331" s="30" t="s">
        <v>5177</v>
      </c>
      <c r="C331" s="31" t="s">
        <v>5178</v>
      </c>
      <c r="D331" s="31" t="s">
        <v>5177</v>
      </c>
      <c r="E331" s="31" t="s">
        <v>4987</v>
      </c>
    </row>
    <row r="332" spans="2:5">
      <c r="B332" s="30" t="s">
        <v>5178</v>
      </c>
      <c r="C332" s="31" t="s">
        <v>5178</v>
      </c>
      <c r="D332" s="31" t="s">
        <v>5177</v>
      </c>
      <c r="E332" s="31" t="s">
        <v>4987</v>
      </c>
    </row>
    <row r="333" spans="2:5">
      <c r="B333" s="30" t="s">
        <v>5818</v>
      </c>
      <c r="C333" s="31" t="s">
        <v>6093</v>
      </c>
      <c r="D333" s="31" t="s">
        <v>6094</v>
      </c>
      <c r="E333" s="31" t="s">
        <v>4987</v>
      </c>
    </row>
    <row r="334" spans="2:5">
      <c r="B334" s="30" t="s">
        <v>6093</v>
      </c>
      <c r="C334" s="31" t="s">
        <v>6093</v>
      </c>
      <c r="D334" s="31" t="s">
        <v>6094</v>
      </c>
      <c r="E334" s="31" t="s">
        <v>4987</v>
      </c>
    </row>
    <row r="335" spans="2:5">
      <c r="B335" s="30" t="s">
        <v>5182</v>
      </c>
      <c r="C335" s="31" t="s">
        <v>5182</v>
      </c>
      <c r="D335" s="31" t="s">
        <v>5181</v>
      </c>
      <c r="E335" s="31" t="s">
        <v>4987</v>
      </c>
    </row>
    <row r="336" spans="2:5">
      <c r="B336" s="30" t="s">
        <v>5181</v>
      </c>
      <c r="C336" s="31" t="s">
        <v>5182</v>
      </c>
      <c r="D336" s="31" t="s">
        <v>5181</v>
      </c>
      <c r="E336" s="31" t="s">
        <v>4987</v>
      </c>
    </row>
    <row r="337" spans="2:5">
      <c r="B337" s="30" t="s">
        <v>6096</v>
      </c>
      <c r="C337" s="31" t="s">
        <v>5182</v>
      </c>
      <c r="D337" s="31" t="s">
        <v>5181</v>
      </c>
      <c r="E337" s="31" t="s">
        <v>4987</v>
      </c>
    </row>
    <row r="338" spans="2:5">
      <c r="B338" s="30" t="s">
        <v>7240</v>
      </c>
      <c r="C338" s="31" t="s">
        <v>5182</v>
      </c>
      <c r="D338" s="31" t="s">
        <v>5181</v>
      </c>
      <c r="E338" s="31" t="s">
        <v>4987</v>
      </c>
    </row>
    <row r="339" spans="2:5">
      <c r="B339" s="30" t="s">
        <v>7270</v>
      </c>
      <c r="C339" s="31" t="s">
        <v>5182</v>
      </c>
      <c r="D339" s="31" t="s">
        <v>5181</v>
      </c>
      <c r="E339" s="31" t="s">
        <v>4987</v>
      </c>
    </row>
    <row r="340" spans="2:5">
      <c r="B340" s="30" t="s">
        <v>6432</v>
      </c>
      <c r="C340" s="31" t="s">
        <v>6433</v>
      </c>
      <c r="D340" s="31" t="s">
        <v>6432</v>
      </c>
      <c r="E340" s="31" t="s">
        <v>4987</v>
      </c>
    </row>
    <row r="341" spans="2:5">
      <c r="B341" s="30" t="s">
        <v>5186</v>
      </c>
      <c r="C341" s="31" t="s">
        <v>5187</v>
      </c>
      <c r="D341" s="31" t="s">
        <v>5186</v>
      </c>
      <c r="E341" s="31" t="s">
        <v>4987</v>
      </c>
    </row>
    <row r="342" spans="2:5">
      <c r="B342" s="30" t="s">
        <v>6099</v>
      </c>
      <c r="C342" s="31" t="s">
        <v>5187</v>
      </c>
      <c r="D342" s="31" t="s">
        <v>5186</v>
      </c>
      <c r="E342" s="31" t="s">
        <v>4987</v>
      </c>
    </row>
    <row r="343" spans="2:5">
      <c r="B343" s="30" t="s">
        <v>5187</v>
      </c>
      <c r="C343" s="31" t="s">
        <v>5187</v>
      </c>
      <c r="D343" s="31" t="s">
        <v>5186</v>
      </c>
      <c r="E343" s="31" t="s">
        <v>4987</v>
      </c>
    </row>
    <row r="344" spans="2:5">
      <c r="B344" s="30" t="s">
        <v>6100</v>
      </c>
      <c r="C344" s="31" t="s">
        <v>5187</v>
      </c>
      <c r="D344" s="31" t="s">
        <v>5186</v>
      </c>
      <c r="E344" s="31" t="s">
        <v>4987</v>
      </c>
    </row>
    <row r="345" spans="2:5">
      <c r="B345" s="30" t="s">
        <v>6101</v>
      </c>
      <c r="C345" s="31" t="s">
        <v>5187</v>
      </c>
      <c r="D345" s="31" t="s">
        <v>5186</v>
      </c>
      <c r="E345" s="31" t="s">
        <v>4987</v>
      </c>
    </row>
    <row r="346" spans="2:5">
      <c r="B346" s="30" t="s">
        <v>5189</v>
      </c>
      <c r="C346" s="31" t="s">
        <v>5189</v>
      </c>
      <c r="D346" s="31" t="s">
        <v>5188</v>
      </c>
      <c r="E346" s="31" t="s">
        <v>4987</v>
      </c>
    </row>
    <row r="347" spans="2:5">
      <c r="B347" s="30" t="s">
        <v>5413</v>
      </c>
      <c r="C347" s="31" t="s">
        <v>5189</v>
      </c>
      <c r="D347" s="31" t="s">
        <v>5188</v>
      </c>
      <c r="E347" s="31" t="s">
        <v>4987</v>
      </c>
    </row>
    <row r="348" spans="2:5">
      <c r="B348" s="30" t="s">
        <v>5188</v>
      </c>
      <c r="C348" s="31" t="s">
        <v>5189</v>
      </c>
      <c r="D348" s="31" t="s">
        <v>5188</v>
      </c>
      <c r="E348" s="31" t="s">
        <v>4987</v>
      </c>
    </row>
    <row r="349" spans="2:5">
      <c r="B349" s="30" t="s">
        <v>5817</v>
      </c>
      <c r="C349" s="31" t="s">
        <v>6102</v>
      </c>
      <c r="D349" s="31" t="s">
        <v>5817</v>
      </c>
      <c r="E349" s="31" t="s">
        <v>4987</v>
      </c>
    </row>
    <row r="350" spans="2:5">
      <c r="B350" s="30" t="s">
        <v>5903</v>
      </c>
      <c r="C350" s="31" t="s">
        <v>5905</v>
      </c>
      <c r="D350" s="31" t="s">
        <v>5903</v>
      </c>
      <c r="E350" s="31" t="s">
        <v>4987</v>
      </c>
    </row>
    <row r="351" spans="2:5">
      <c r="B351" s="30" t="s">
        <v>6103</v>
      </c>
      <c r="C351" s="31" t="s">
        <v>5905</v>
      </c>
      <c r="D351" s="31" t="s">
        <v>5903</v>
      </c>
      <c r="E351" s="31" t="s">
        <v>4987</v>
      </c>
    </row>
    <row r="352" spans="2:5">
      <c r="B352" s="30" t="s">
        <v>6681</v>
      </c>
      <c r="C352" s="31" t="s">
        <v>5905</v>
      </c>
      <c r="D352" s="31" t="s">
        <v>5903</v>
      </c>
      <c r="E352" s="31" t="s">
        <v>4987</v>
      </c>
    </row>
    <row r="353" spans="2:5">
      <c r="B353" s="30" t="s">
        <v>5192</v>
      </c>
      <c r="C353" s="31" t="s">
        <v>5192</v>
      </c>
      <c r="D353" s="31" t="s">
        <v>5192</v>
      </c>
      <c r="E353" s="31" t="s">
        <v>4987</v>
      </c>
    </row>
    <row r="354" spans="2:5">
      <c r="B354" s="30" t="s">
        <v>6105</v>
      </c>
      <c r="C354" s="31" t="s">
        <v>5192</v>
      </c>
      <c r="D354" s="31" t="s">
        <v>5192</v>
      </c>
      <c r="E354" s="31" t="s">
        <v>4987</v>
      </c>
    </row>
    <row r="355" spans="2:5">
      <c r="B355" s="30" t="s">
        <v>5193</v>
      </c>
      <c r="C355" s="31" t="s">
        <v>5194</v>
      </c>
      <c r="D355" s="31" t="s">
        <v>5193</v>
      </c>
      <c r="E355" s="31" t="s">
        <v>4987</v>
      </c>
    </row>
    <row r="356" spans="2:5">
      <c r="B356" s="30" t="s">
        <v>5194</v>
      </c>
      <c r="C356" s="31" t="s">
        <v>5194</v>
      </c>
      <c r="D356" s="31" t="s">
        <v>5193</v>
      </c>
      <c r="E356" s="31" t="s">
        <v>4987</v>
      </c>
    </row>
    <row r="357" spans="2:5">
      <c r="B357" s="30" t="s">
        <v>5900</v>
      </c>
      <c r="C357" s="31" t="s">
        <v>5899</v>
      </c>
      <c r="D357" s="31" t="s">
        <v>5900</v>
      </c>
      <c r="E357" s="31" t="s">
        <v>4987</v>
      </c>
    </row>
    <row r="358" spans="2:5">
      <c r="B358" s="30" t="s">
        <v>5899</v>
      </c>
      <c r="C358" s="31" t="s">
        <v>5899</v>
      </c>
      <c r="D358" s="31" t="s">
        <v>5900</v>
      </c>
      <c r="E358" s="31" t="s">
        <v>4987</v>
      </c>
    </row>
    <row r="359" spans="2:5">
      <c r="B359" s="30" t="s">
        <v>5200</v>
      </c>
      <c r="C359" s="31" t="s">
        <v>5200</v>
      </c>
      <c r="D359" s="31" t="s">
        <v>6111</v>
      </c>
      <c r="E359" s="31" t="s">
        <v>4987</v>
      </c>
    </row>
    <row r="360" spans="2:5">
      <c r="B360" s="30" t="s">
        <v>5378</v>
      </c>
      <c r="C360" s="31" t="s">
        <v>5200</v>
      </c>
      <c r="D360" s="31" t="s">
        <v>6111</v>
      </c>
      <c r="E360" s="31" t="s">
        <v>4987</v>
      </c>
    </row>
    <row r="361" spans="2:5">
      <c r="B361" s="30" t="s">
        <v>5379</v>
      </c>
      <c r="C361" s="31" t="s">
        <v>5200</v>
      </c>
      <c r="D361" s="31" t="s">
        <v>6111</v>
      </c>
      <c r="E361" s="31" t="s">
        <v>4987</v>
      </c>
    </row>
    <row r="362" spans="2:5">
      <c r="B362" s="30" t="s">
        <v>5877</v>
      </c>
      <c r="C362" s="31" t="s">
        <v>5200</v>
      </c>
      <c r="D362" s="31" t="s">
        <v>6111</v>
      </c>
      <c r="E362" s="31" t="s">
        <v>4987</v>
      </c>
    </row>
    <row r="363" spans="2:5">
      <c r="B363" s="30" t="s">
        <v>6111</v>
      </c>
      <c r="C363" s="31" t="s">
        <v>5200</v>
      </c>
      <c r="D363" s="31" t="s">
        <v>6111</v>
      </c>
      <c r="E363" s="31" t="s">
        <v>4987</v>
      </c>
    </row>
    <row r="364" spans="2:5">
      <c r="B364" s="30" t="s">
        <v>6112</v>
      </c>
      <c r="C364" s="31" t="s">
        <v>5200</v>
      </c>
      <c r="D364" s="31" t="s">
        <v>6111</v>
      </c>
      <c r="E364" s="31" t="s">
        <v>4987</v>
      </c>
    </row>
    <row r="365" spans="2:5">
      <c r="B365" s="30" t="s">
        <v>7239</v>
      </c>
      <c r="C365" s="31" t="s">
        <v>5200</v>
      </c>
      <c r="D365" s="31" t="s">
        <v>6111</v>
      </c>
      <c r="E365" s="31" t="s">
        <v>4987</v>
      </c>
    </row>
    <row r="366" spans="2:5">
      <c r="B366" s="30" t="s">
        <v>6116</v>
      </c>
      <c r="C366" s="31" t="s">
        <v>5203</v>
      </c>
      <c r="D366" s="31" t="s">
        <v>5202</v>
      </c>
      <c r="E366" s="31" t="s">
        <v>4987</v>
      </c>
    </row>
    <row r="367" spans="2:5">
      <c r="B367" s="30" t="s">
        <v>5202</v>
      </c>
      <c r="C367" s="31" t="s">
        <v>5203</v>
      </c>
      <c r="D367" s="31" t="s">
        <v>5202</v>
      </c>
      <c r="E367" s="31" t="s">
        <v>4987</v>
      </c>
    </row>
    <row r="368" spans="2:5">
      <c r="B368" s="30" t="s">
        <v>5203</v>
      </c>
      <c r="C368" s="31" t="s">
        <v>5203</v>
      </c>
      <c r="D368" s="31" t="s">
        <v>5202</v>
      </c>
      <c r="E368" s="31" t="s">
        <v>4987</v>
      </c>
    </row>
    <row r="369" spans="2:5">
      <c r="B369" s="30" t="s">
        <v>6117</v>
      </c>
      <c r="C369" s="31" t="s">
        <v>5203</v>
      </c>
      <c r="D369" s="31" t="s">
        <v>5202</v>
      </c>
      <c r="E369" s="31" t="s">
        <v>4987</v>
      </c>
    </row>
    <row r="370" spans="2:5">
      <c r="B370" s="30" t="s">
        <v>5206</v>
      </c>
      <c r="C370" s="31" t="s">
        <v>5207</v>
      </c>
      <c r="D370" s="31" t="s">
        <v>5206</v>
      </c>
      <c r="E370" s="31" t="s">
        <v>4987</v>
      </c>
    </row>
    <row r="371" spans="2:5">
      <c r="B371" s="30" t="s">
        <v>5207</v>
      </c>
      <c r="C371" s="31" t="s">
        <v>5207</v>
      </c>
      <c r="D371" s="31" t="s">
        <v>5206</v>
      </c>
      <c r="E371" s="31" t="s">
        <v>4987</v>
      </c>
    </row>
    <row r="372" spans="2:5">
      <c r="B372" s="30" t="s">
        <v>6119</v>
      </c>
      <c r="C372" s="31" t="s">
        <v>5207</v>
      </c>
      <c r="D372" s="31" t="s">
        <v>5206</v>
      </c>
      <c r="E372" s="31" t="s">
        <v>4987</v>
      </c>
    </row>
    <row r="373" spans="2:5">
      <c r="B373" s="30" t="s">
        <v>6120</v>
      </c>
      <c r="C373" s="31" t="s">
        <v>6682</v>
      </c>
      <c r="D373" s="31" t="s">
        <v>6120</v>
      </c>
      <c r="E373" s="31" t="s">
        <v>4987</v>
      </c>
    </row>
    <row r="374" spans="2:5">
      <c r="B374" s="30" t="s">
        <v>6682</v>
      </c>
      <c r="C374" s="31" t="s">
        <v>6682</v>
      </c>
      <c r="D374" s="31" t="s">
        <v>6120</v>
      </c>
      <c r="E374" s="31" t="s">
        <v>4987</v>
      </c>
    </row>
    <row r="375" spans="2:5">
      <c r="B375" s="30" t="s">
        <v>5795</v>
      </c>
      <c r="C375" s="31" t="s">
        <v>7107</v>
      </c>
      <c r="D375" s="31" t="s">
        <v>7108</v>
      </c>
      <c r="E375" s="31" t="s">
        <v>4987</v>
      </c>
    </row>
    <row r="376" spans="2:5">
      <c r="B376" s="30" t="s">
        <v>6121</v>
      </c>
      <c r="C376" s="31" t="s">
        <v>6122</v>
      </c>
      <c r="D376" s="31" t="s">
        <v>6121</v>
      </c>
      <c r="E376" s="31" t="s">
        <v>4987</v>
      </c>
    </row>
    <row r="377" spans="2:5">
      <c r="B377" s="30" t="s">
        <v>5211</v>
      </c>
      <c r="C377" s="31" t="s">
        <v>5211</v>
      </c>
      <c r="D377" s="31" t="s">
        <v>5210</v>
      </c>
      <c r="E377" s="31" t="s">
        <v>4987</v>
      </c>
    </row>
    <row r="378" spans="2:5">
      <c r="B378" s="30" t="s">
        <v>5212</v>
      </c>
      <c r="C378" s="31" t="s">
        <v>5213</v>
      </c>
      <c r="D378" s="31" t="s">
        <v>5212</v>
      </c>
      <c r="E378" s="31" t="s">
        <v>4987</v>
      </c>
    </row>
    <row r="379" spans="2:5">
      <c r="B379" s="30" t="s">
        <v>5381</v>
      </c>
      <c r="C379" s="31" t="s">
        <v>5213</v>
      </c>
      <c r="D379" s="31" t="s">
        <v>5212</v>
      </c>
      <c r="E379" s="31" t="s">
        <v>4987</v>
      </c>
    </row>
    <row r="380" spans="2:5">
      <c r="B380" s="30" t="s">
        <v>6132</v>
      </c>
      <c r="C380" s="31" t="s">
        <v>5213</v>
      </c>
      <c r="D380" s="31" t="s">
        <v>5212</v>
      </c>
      <c r="E380" s="31" t="s">
        <v>4987</v>
      </c>
    </row>
    <row r="381" spans="2:5">
      <c r="B381" s="30" t="s">
        <v>5382</v>
      </c>
      <c r="C381" s="31" t="s">
        <v>5213</v>
      </c>
      <c r="D381" s="31" t="s">
        <v>5212</v>
      </c>
      <c r="E381" s="31" t="s">
        <v>4987</v>
      </c>
    </row>
    <row r="382" spans="2:5">
      <c r="B382" s="30" t="s">
        <v>5213</v>
      </c>
      <c r="C382" s="31" t="s">
        <v>5213</v>
      </c>
      <c r="D382" s="31" t="s">
        <v>5212</v>
      </c>
      <c r="E382" s="31" t="s">
        <v>4987</v>
      </c>
    </row>
    <row r="383" spans="2:5">
      <c r="B383" s="30" t="s">
        <v>5230</v>
      </c>
      <c r="C383" s="31" t="s">
        <v>5230</v>
      </c>
      <c r="D383" s="31" t="s">
        <v>5229</v>
      </c>
      <c r="E383" s="31" t="s">
        <v>4987</v>
      </c>
    </row>
    <row r="384" spans="2:5">
      <c r="B384" s="30" t="s">
        <v>5387</v>
      </c>
      <c r="C384" s="31" t="s">
        <v>6157</v>
      </c>
      <c r="D384" s="31" t="s">
        <v>5239</v>
      </c>
      <c r="E384" s="31" t="s">
        <v>4987</v>
      </c>
    </row>
    <row r="385" spans="2:5">
      <c r="B385" s="30" t="s">
        <v>5239</v>
      </c>
      <c r="C385" s="31" t="s">
        <v>6157</v>
      </c>
      <c r="D385" s="31" t="s">
        <v>5239</v>
      </c>
      <c r="E385" s="31" t="s">
        <v>4987</v>
      </c>
    </row>
    <row r="386" spans="2:5">
      <c r="B386" s="30" t="s">
        <v>6357</v>
      </c>
      <c r="C386" s="31" t="s">
        <v>6357</v>
      </c>
      <c r="D386" s="31" t="s">
        <v>6357</v>
      </c>
      <c r="E386" s="31" t="s">
        <v>4987</v>
      </c>
    </row>
    <row r="387" spans="2:5">
      <c r="B387" s="30" t="s">
        <v>5385</v>
      </c>
      <c r="C387" s="31" t="s">
        <v>5234</v>
      </c>
      <c r="D387" s="31" t="s">
        <v>5233</v>
      </c>
      <c r="E387" s="31" t="s">
        <v>4987</v>
      </c>
    </row>
    <row r="388" spans="2:5">
      <c r="B388" s="30" t="s">
        <v>5233</v>
      </c>
      <c r="C388" s="31" t="s">
        <v>5234</v>
      </c>
      <c r="D388" s="31" t="s">
        <v>5233</v>
      </c>
      <c r="E388" s="31" t="s">
        <v>4987</v>
      </c>
    </row>
    <row r="389" spans="2:5">
      <c r="B389" s="30" t="s">
        <v>6149</v>
      </c>
      <c r="C389" s="31" t="s">
        <v>5234</v>
      </c>
      <c r="D389" s="31" t="s">
        <v>5233</v>
      </c>
      <c r="E389" s="31" t="s">
        <v>4987</v>
      </c>
    </row>
    <row r="390" spans="2:5">
      <c r="B390" s="30" t="s">
        <v>6150</v>
      </c>
      <c r="C390" s="31" t="s">
        <v>5234</v>
      </c>
      <c r="D390" s="31" t="s">
        <v>5233</v>
      </c>
      <c r="E390" s="31" t="s">
        <v>4987</v>
      </c>
    </row>
    <row r="391" spans="2:5">
      <c r="B391" s="30" t="s">
        <v>6151</v>
      </c>
      <c r="C391" s="31" t="s">
        <v>5234</v>
      </c>
      <c r="D391" s="31" t="s">
        <v>5233</v>
      </c>
      <c r="E391" s="31" t="s">
        <v>4987</v>
      </c>
    </row>
    <row r="392" spans="2:5">
      <c r="B392" s="30" t="s">
        <v>6152</v>
      </c>
      <c r="C392" s="31" t="s">
        <v>5234</v>
      </c>
      <c r="D392" s="31" t="s">
        <v>5233</v>
      </c>
      <c r="E392" s="31" t="s">
        <v>4987</v>
      </c>
    </row>
    <row r="393" spans="2:5">
      <c r="B393" s="30" t="s">
        <v>5386</v>
      </c>
      <c r="C393" s="31" t="s">
        <v>5234</v>
      </c>
      <c r="D393" s="31" t="s">
        <v>5233</v>
      </c>
      <c r="E393" s="31" t="s">
        <v>4987</v>
      </c>
    </row>
    <row r="394" spans="2:5">
      <c r="B394" s="30" t="s">
        <v>5234</v>
      </c>
      <c r="C394" s="31" t="s">
        <v>5234</v>
      </c>
      <c r="D394" s="31" t="s">
        <v>5233</v>
      </c>
      <c r="E394" s="31" t="s">
        <v>4987</v>
      </c>
    </row>
    <row r="395" spans="2:5">
      <c r="B395" s="30" t="s">
        <v>5236</v>
      </c>
      <c r="C395" s="57" t="s">
        <v>5236</v>
      </c>
      <c r="D395" s="57" t="s">
        <v>5235</v>
      </c>
      <c r="E395" s="31" t="s">
        <v>4987</v>
      </c>
    </row>
    <row r="396" spans="2:5">
      <c r="B396" s="30" t="s">
        <v>5242</v>
      </c>
      <c r="C396" s="57" t="s">
        <v>5242</v>
      </c>
      <c r="D396" s="57" t="s">
        <v>5241</v>
      </c>
      <c r="E396" s="31" t="s">
        <v>4987</v>
      </c>
    </row>
    <row r="397" spans="2:5">
      <c r="B397" s="30" t="s">
        <v>6159</v>
      </c>
      <c r="C397" s="57" t="s">
        <v>5242</v>
      </c>
      <c r="D397" s="57" t="s">
        <v>5241</v>
      </c>
      <c r="E397" s="31" t="s">
        <v>4987</v>
      </c>
    </row>
    <row r="398" spans="2:5">
      <c r="B398" s="30" t="s">
        <v>5388</v>
      </c>
      <c r="C398" s="57" t="s">
        <v>5242</v>
      </c>
      <c r="D398" s="57" t="s">
        <v>5241</v>
      </c>
      <c r="E398" s="31" t="s">
        <v>4987</v>
      </c>
    </row>
    <row r="399" spans="2:5">
      <c r="B399" s="30" t="s">
        <v>5241</v>
      </c>
      <c r="C399" s="57" t="s">
        <v>5242</v>
      </c>
      <c r="D399" s="57" t="s">
        <v>5241</v>
      </c>
      <c r="E399" s="31" t="s">
        <v>4987</v>
      </c>
    </row>
    <row r="400" spans="2:5">
      <c r="B400" s="30" t="s">
        <v>6160</v>
      </c>
      <c r="C400" s="57" t="s">
        <v>5242</v>
      </c>
      <c r="D400" s="57" t="s">
        <v>5241</v>
      </c>
      <c r="E400" s="31" t="s">
        <v>4987</v>
      </c>
    </row>
    <row r="401" spans="2:5">
      <c r="B401" s="30" t="s">
        <v>6161</v>
      </c>
      <c r="C401" s="57" t="s">
        <v>6161</v>
      </c>
      <c r="D401" s="57" t="s">
        <v>6162</v>
      </c>
      <c r="E401" s="31" t="s">
        <v>4987</v>
      </c>
    </row>
    <row r="402" spans="2:5">
      <c r="B402" s="30" t="s">
        <v>5411</v>
      </c>
      <c r="C402" s="56" t="s">
        <v>5411</v>
      </c>
      <c r="D402" s="31" t="s">
        <v>5412</v>
      </c>
      <c r="E402" s="56" t="s">
        <v>4987</v>
      </c>
    </row>
    <row r="403" spans="2:5">
      <c r="B403" s="30" t="s">
        <v>5412</v>
      </c>
      <c r="C403" s="56" t="s">
        <v>5411</v>
      </c>
      <c r="D403" s="31" t="s">
        <v>5412</v>
      </c>
      <c r="E403" s="56" t="s">
        <v>4987</v>
      </c>
    </row>
    <row r="404" spans="2:5">
      <c r="B404" s="30" t="s">
        <v>5249</v>
      </c>
      <c r="C404" s="31" t="s">
        <v>5250</v>
      </c>
      <c r="D404" s="31" t="s">
        <v>5249</v>
      </c>
      <c r="E404" s="31" t="s">
        <v>4987</v>
      </c>
    </row>
    <row r="405" spans="2:5">
      <c r="B405" s="30" t="s">
        <v>5250</v>
      </c>
      <c r="C405" s="56" t="s">
        <v>5250</v>
      </c>
      <c r="D405" s="31" t="s">
        <v>5249</v>
      </c>
      <c r="E405" s="56" t="s">
        <v>4987</v>
      </c>
    </row>
    <row r="406" spans="2:5">
      <c r="B406" s="30" t="s">
        <v>6982</v>
      </c>
      <c r="C406" s="56" t="s">
        <v>4946</v>
      </c>
      <c r="D406" s="31" t="s">
        <v>6982</v>
      </c>
      <c r="E406" s="56" t="s">
        <v>4987</v>
      </c>
    </row>
    <row r="407" spans="2:5">
      <c r="B407" s="30" t="s">
        <v>6429</v>
      </c>
      <c r="C407" s="31" t="s">
        <v>6314</v>
      </c>
      <c r="D407" s="31" t="s">
        <v>6429</v>
      </c>
      <c r="E407" s="31" t="s">
        <v>4987</v>
      </c>
    </row>
    <row r="408" spans="2:5">
      <c r="B408" s="30" t="s">
        <v>5796</v>
      </c>
      <c r="C408" s="31" t="s">
        <v>6511</v>
      </c>
      <c r="D408" s="31" t="s">
        <v>5797</v>
      </c>
      <c r="E408" s="31" t="s">
        <v>4987</v>
      </c>
    </row>
    <row r="409" spans="2:5">
      <c r="B409" s="30" t="s">
        <v>6511</v>
      </c>
      <c r="C409" s="67" t="s">
        <v>6511</v>
      </c>
      <c r="D409" s="68" t="s">
        <v>5797</v>
      </c>
      <c r="E409" s="67" t="s">
        <v>4987</v>
      </c>
    </row>
    <row r="410" spans="2:5">
      <c r="B410" s="30" t="s">
        <v>7282</v>
      </c>
      <c r="C410" s="31" t="s">
        <v>7283</v>
      </c>
      <c r="D410" s="31" t="s">
        <v>7284</v>
      </c>
      <c r="E410" s="31" t="s">
        <v>4987</v>
      </c>
    </row>
    <row r="411" spans="2:5">
      <c r="B411" s="30" t="s">
        <v>5258</v>
      </c>
      <c r="C411" s="56" t="s">
        <v>5258</v>
      </c>
      <c r="D411" s="31" t="s">
        <v>5257</v>
      </c>
      <c r="E411" s="56" t="s">
        <v>4987</v>
      </c>
    </row>
    <row r="412" spans="2:5">
      <c r="B412" s="30" t="s">
        <v>5257</v>
      </c>
      <c r="C412" s="56" t="s">
        <v>5258</v>
      </c>
      <c r="D412" s="68" t="s">
        <v>5257</v>
      </c>
      <c r="E412" s="67" t="s">
        <v>4987</v>
      </c>
    </row>
    <row r="413" spans="2:5">
      <c r="B413" s="30" t="s">
        <v>5389</v>
      </c>
      <c r="C413" s="67" t="s">
        <v>5258</v>
      </c>
      <c r="D413" s="68" t="s">
        <v>5257</v>
      </c>
      <c r="E413" s="67" t="s">
        <v>4987</v>
      </c>
    </row>
    <row r="414" spans="2:5">
      <c r="B414" s="30" t="s">
        <v>5260</v>
      </c>
      <c r="C414" s="56" t="s">
        <v>5260</v>
      </c>
      <c r="D414" s="68" t="s">
        <v>5259</v>
      </c>
      <c r="E414" s="67" t="s">
        <v>4987</v>
      </c>
    </row>
    <row r="415" spans="2:5">
      <c r="B415" s="30" t="s">
        <v>6168</v>
      </c>
      <c r="C415" s="56" t="s">
        <v>5260</v>
      </c>
      <c r="D415" s="31" t="s">
        <v>5259</v>
      </c>
      <c r="E415" s="56" t="s">
        <v>4987</v>
      </c>
    </row>
    <row r="416" spans="2:5">
      <c r="B416" s="30" t="s">
        <v>5390</v>
      </c>
      <c r="C416" s="56" t="s">
        <v>5260</v>
      </c>
      <c r="D416" s="68" t="s">
        <v>5259</v>
      </c>
      <c r="E416" s="67" t="s">
        <v>4987</v>
      </c>
    </row>
    <row r="417" spans="2:5">
      <c r="B417" s="30" t="s">
        <v>6169</v>
      </c>
      <c r="C417" s="56" t="s">
        <v>5260</v>
      </c>
      <c r="D417" s="31" t="s">
        <v>5259</v>
      </c>
      <c r="E417" s="56" t="s">
        <v>4987</v>
      </c>
    </row>
    <row r="418" spans="2:5">
      <c r="B418" s="30" t="s">
        <v>6170</v>
      </c>
      <c r="C418" s="56" t="s">
        <v>5260</v>
      </c>
      <c r="D418" s="68" t="s">
        <v>5259</v>
      </c>
      <c r="E418" s="67" t="s">
        <v>4987</v>
      </c>
    </row>
    <row r="419" spans="2:5">
      <c r="B419" s="30" t="s">
        <v>5261</v>
      </c>
      <c r="C419" s="56" t="s">
        <v>5261</v>
      </c>
      <c r="D419" s="68" t="s">
        <v>5261</v>
      </c>
      <c r="E419" s="67" t="s">
        <v>4987</v>
      </c>
    </row>
    <row r="420" spans="2:5">
      <c r="B420" s="30" t="s">
        <v>6171</v>
      </c>
      <c r="C420" s="31" t="s">
        <v>6172</v>
      </c>
      <c r="D420" s="31" t="s">
        <v>6171</v>
      </c>
      <c r="E420" s="31" t="s">
        <v>4987</v>
      </c>
    </row>
    <row r="421" spans="2:5">
      <c r="B421" s="30" t="s">
        <v>6172</v>
      </c>
      <c r="C421" s="57" t="s">
        <v>6172</v>
      </c>
      <c r="D421" s="57" t="s">
        <v>6171</v>
      </c>
      <c r="E421" s="31" t="s">
        <v>4987</v>
      </c>
    </row>
    <row r="422" spans="2:5">
      <c r="B422" s="30" t="s">
        <v>5263</v>
      </c>
      <c r="C422" s="31" t="s">
        <v>5263</v>
      </c>
      <c r="D422" s="31" t="s">
        <v>5262</v>
      </c>
      <c r="E422" s="31" t="s">
        <v>4987</v>
      </c>
    </row>
    <row r="423" spans="2:5">
      <c r="B423" s="30" t="s">
        <v>5391</v>
      </c>
      <c r="C423" s="56" t="s">
        <v>5263</v>
      </c>
      <c r="D423" s="68" t="s">
        <v>5262</v>
      </c>
      <c r="E423" s="67" t="s">
        <v>4987</v>
      </c>
    </row>
    <row r="424" spans="2:5">
      <c r="B424" s="30" t="s">
        <v>5265</v>
      </c>
      <c r="C424" s="67" t="s">
        <v>5265</v>
      </c>
      <c r="D424" s="57" t="s">
        <v>5264</v>
      </c>
      <c r="E424" s="56" t="s">
        <v>4987</v>
      </c>
    </row>
    <row r="425" spans="2:5">
      <c r="B425" s="30" t="s">
        <v>5406</v>
      </c>
      <c r="C425" s="56" t="s">
        <v>5407</v>
      </c>
      <c r="D425" s="57" t="s">
        <v>6426</v>
      </c>
      <c r="E425" s="67" t="s">
        <v>4987</v>
      </c>
    </row>
    <row r="426" spans="2:5">
      <c r="B426" s="30" t="s">
        <v>5407</v>
      </c>
      <c r="C426" s="31" t="s">
        <v>5407</v>
      </c>
      <c r="D426" s="31" t="s">
        <v>6426</v>
      </c>
      <c r="E426" s="31" t="s">
        <v>4987</v>
      </c>
    </row>
    <row r="427" spans="2:5">
      <c r="B427" s="30" t="s">
        <v>6173</v>
      </c>
      <c r="C427" s="31" t="s">
        <v>6174</v>
      </c>
      <c r="D427" s="31" t="s">
        <v>6173</v>
      </c>
      <c r="E427" s="31" t="s">
        <v>4987</v>
      </c>
    </row>
    <row r="428" spans="2:5">
      <c r="B428" s="30" t="s">
        <v>6175</v>
      </c>
      <c r="C428" s="31" t="s">
        <v>5266</v>
      </c>
      <c r="D428" s="31" t="s">
        <v>7109</v>
      </c>
      <c r="E428" s="31" t="s">
        <v>4987</v>
      </c>
    </row>
    <row r="429" spans="2:5">
      <c r="B429" s="30" t="s">
        <v>6176</v>
      </c>
      <c r="C429" s="31" t="s">
        <v>5266</v>
      </c>
      <c r="D429" s="31" t="s">
        <v>7109</v>
      </c>
      <c r="E429" s="31" t="s">
        <v>4987</v>
      </c>
    </row>
    <row r="430" spans="2:5">
      <c r="B430" s="30" t="s">
        <v>5266</v>
      </c>
      <c r="C430" s="31" t="s">
        <v>5266</v>
      </c>
      <c r="D430" s="31" t="s">
        <v>7109</v>
      </c>
      <c r="E430" s="31" t="s">
        <v>4987</v>
      </c>
    </row>
    <row r="431" spans="2:5">
      <c r="B431" s="74" t="s">
        <v>5278</v>
      </c>
      <c r="C431" s="56" t="s">
        <v>5278</v>
      </c>
      <c r="D431" s="31" t="s">
        <v>6186</v>
      </c>
      <c r="E431" s="56" t="s">
        <v>4987</v>
      </c>
    </row>
    <row r="432" spans="2:5">
      <c r="B432" s="74" t="s">
        <v>6186</v>
      </c>
      <c r="C432" s="31" t="s">
        <v>5278</v>
      </c>
      <c r="D432" s="31" t="s">
        <v>6186</v>
      </c>
      <c r="E432" s="31" t="s">
        <v>4987</v>
      </c>
    </row>
    <row r="433" spans="2:5">
      <c r="B433" s="74" t="s">
        <v>6187</v>
      </c>
      <c r="C433" s="56" t="s">
        <v>5278</v>
      </c>
      <c r="D433" s="31" t="s">
        <v>6186</v>
      </c>
      <c r="E433" s="31" t="s">
        <v>4987</v>
      </c>
    </row>
    <row r="434" spans="2:5">
      <c r="B434" s="74" t="s">
        <v>5276</v>
      </c>
      <c r="C434" s="56" t="s">
        <v>6184</v>
      </c>
      <c r="D434" s="68" t="s">
        <v>5276</v>
      </c>
      <c r="E434" s="67" t="s">
        <v>4987</v>
      </c>
    </row>
    <row r="435" spans="2:5">
      <c r="B435" s="74" t="s">
        <v>5394</v>
      </c>
      <c r="C435" s="56" t="s">
        <v>6184</v>
      </c>
      <c r="D435" s="31" t="s">
        <v>5276</v>
      </c>
      <c r="E435" s="31" t="s">
        <v>4987</v>
      </c>
    </row>
    <row r="436" spans="2:5">
      <c r="B436" s="74" t="s">
        <v>6189</v>
      </c>
      <c r="C436" s="56" t="s">
        <v>6189</v>
      </c>
      <c r="D436" s="31" t="s">
        <v>6190</v>
      </c>
      <c r="E436" s="31" t="s">
        <v>4987</v>
      </c>
    </row>
    <row r="437" spans="2:5">
      <c r="B437" s="48" t="s">
        <v>5282</v>
      </c>
      <c r="C437" s="31" t="s">
        <v>5282</v>
      </c>
      <c r="D437" s="31" t="s">
        <v>5281</v>
      </c>
      <c r="E437" s="56" t="s">
        <v>4987</v>
      </c>
    </row>
    <row r="438" spans="2:5">
      <c r="B438" s="30" t="s">
        <v>5281</v>
      </c>
      <c r="C438" s="31" t="s">
        <v>5282</v>
      </c>
      <c r="D438" s="31" t="s">
        <v>5281</v>
      </c>
      <c r="E438" s="31" t="s">
        <v>4987</v>
      </c>
    </row>
    <row r="439" spans="2:5">
      <c r="B439" s="48" t="s">
        <v>5283</v>
      </c>
      <c r="C439" s="56" t="s">
        <v>6195</v>
      </c>
      <c r="D439" s="31" t="s">
        <v>5283</v>
      </c>
      <c r="E439" s="56" t="s">
        <v>4987</v>
      </c>
    </row>
    <row r="440" spans="2:5">
      <c r="B440" s="48" t="s">
        <v>5284</v>
      </c>
      <c r="C440" s="31" t="s">
        <v>6195</v>
      </c>
      <c r="D440" s="31" t="s">
        <v>5283</v>
      </c>
      <c r="E440" s="31" t="s">
        <v>4987</v>
      </c>
    </row>
    <row r="441" spans="2:5">
      <c r="B441" s="48" t="s">
        <v>5396</v>
      </c>
      <c r="C441" s="56" t="s">
        <v>6195</v>
      </c>
      <c r="D441" s="31" t="s">
        <v>5283</v>
      </c>
      <c r="E441" s="56" t="s">
        <v>4987</v>
      </c>
    </row>
    <row r="442" spans="2:5">
      <c r="B442" s="48" t="s">
        <v>27</v>
      </c>
      <c r="C442" s="31" t="s">
        <v>6193</v>
      </c>
      <c r="D442" s="31" t="s">
        <v>6194</v>
      </c>
      <c r="E442" s="31" t="s">
        <v>4987</v>
      </c>
    </row>
    <row r="443" spans="2:5">
      <c r="B443" s="74" t="s">
        <v>5286</v>
      </c>
      <c r="C443" s="31" t="s">
        <v>5286</v>
      </c>
      <c r="D443" s="31" t="s">
        <v>6196</v>
      </c>
      <c r="E443" s="31" t="s">
        <v>4987</v>
      </c>
    </row>
    <row r="444" spans="2:5">
      <c r="B444" s="74" t="s">
        <v>5285</v>
      </c>
      <c r="C444" s="56" t="s">
        <v>5286</v>
      </c>
      <c r="D444" s="68" t="s">
        <v>6196</v>
      </c>
      <c r="E444" s="56" t="s">
        <v>4987</v>
      </c>
    </row>
    <row r="445" spans="2:5">
      <c r="B445" s="74" t="s">
        <v>6196</v>
      </c>
      <c r="C445" s="56" t="s">
        <v>5286</v>
      </c>
      <c r="D445" s="31" t="s">
        <v>6196</v>
      </c>
      <c r="E445" s="56" t="s">
        <v>4987</v>
      </c>
    </row>
    <row r="446" spans="2:5">
      <c r="B446" s="30" t="s">
        <v>7309</v>
      </c>
      <c r="C446" s="31" t="s">
        <v>5286</v>
      </c>
      <c r="D446" s="31" t="s">
        <v>6196</v>
      </c>
      <c r="E446" s="31" t="s">
        <v>4987</v>
      </c>
    </row>
    <row r="447" spans="2:5">
      <c r="B447" s="74" t="s">
        <v>5292</v>
      </c>
      <c r="C447" s="56" t="s">
        <v>5292</v>
      </c>
      <c r="D447" s="68" t="s">
        <v>5291</v>
      </c>
      <c r="E447" s="67" t="s">
        <v>4987</v>
      </c>
    </row>
    <row r="448" spans="2:5">
      <c r="B448" s="30" t="s">
        <v>5291</v>
      </c>
      <c r="C448" s="31" t="s">
        <v>5292</v>
      </c>
      <c r="D448" s="31" t="s">
        <v>7261</v>
      </c>
      <c r="E448" s="31" t="s">
        <v>4987</v>
      </c>
    </row>
    <row r="449" spans="2:5">
      <c r="B449" s="74" t="s">
        <v>5295</v>
      </c>
      <c r="C449" s="31" t="s">
        <v>5295</v>
      </c>
      <c r="D449" s="31" t="s">
        <v>6199</v>
      </c>
      <c r="E449" s="31" t="s">
        <v>4987</v>
      </c>
    </row>
    <row r="450" spans="2:5">
      <c r="B450" s="74" t="s">
        <v>6199</v>
      </c>
      <c r="C450" s="56" t="s">
        <v>5295</v>
      </c>
      <c r="D450" s="68" t="s">
        <v>6199</v>
      </c>
      <c r="E450" s="67" t="s">
        <v>4987</v>
      </c>
    </row>
    <row r="451" spans="2:5">
      <c r="B451" s="74" t="s">
        <v>5296</v>
      </c>
      <c r="C451" s="56" t="s">
        <v>5296</v>
      </c>
      <c r="D451" s="68" t="s">
        <v>5296</v>
      </c>
      <c r="E451" s="67" t="s">
        <v>4987</v>
      </c>
    </row>
    <row r="452" spans="2:5">
      <c r="B452" s="74" t="s">
        <v>5297</v>
      </c>
      <c r="C452" s="56" t="s">
        <v>5298</v>
      </c>
      <c r="D452" s="68" t="s">
        <v>5297</v>
      </c>
      <c r="E452" s="67" t="s">
        <v>4987</v>
      </c>
    </row>
    <row r="453" spans="2:5">
      <c r="B453" s="74" t="s">
        <v>5298</v>
      </c>
      <c r="C453" s="56" t="s">
        <v>5298</v>
      </c>
      <c r="D453" s="68" t="s">
        <v>5297</v>
      </c>
      <c r="E453" s="67" t="s">
        <v>4987</v>
      </c>
    </row>
    <row r="454" spans="2:5">
      <c r="B454" s="74" t="s">
        <v>6200</v>
      </c>
      <c r="C454" s="56" t="s">
        <v>5300</v>
      </c>
      <c r="D454" s="68" t="s">
        <v>5299</v>
      </c>
      <c r="E454" s="67" t="s">
        <v>4987</v>
      </c>
    </row>
    <row r="455" spans="2:5">
      <c r="B455" s="74" t="s">
        <v>6201</v>
      </c>
      <c r="C455" s="56" t="s">
        <v>5300</v>
      </c>
      <c r="D455" s="68" t="s">
        <v>5299</v>
      </c>
      <c r="E455" s="67" t="s">
        <v>4987</v>
      </c>
    </row>
    <row r="456" spans="2:5">
      <c r="B456" s="74" t="s">
        <v>5299</v>
      </c>
      <c r="C456" s="31" t="s">
        <v>5300</v>
      </c>
      <c r="D456" s="31" t="s">
        <v>5299</v>
      </c>
      <c r="E456" s="31" t="s">
        <v>4987</v>
      </c>
    </row>
    <row r="457" spans="2:5">
      <c r="B457" s="74" t="s">
        <v>5300</v>
      </c>
      <c r="C457" s="56" t="s">
        <v>5300</v>
      </c>
      <c r="D457" s="67" t="s">
        <v>5299</v>
      </c>
      <c r="E457" s="56" t="s">
        <v>4987</v>
      </c>
    </row>
    <row r="458" spans="2:5">
      <c r="B458" s="77" t="s">
        <v>6998</v>
      </c>
      <c r="C458" s="56" t="s">
        <v>5300</v>
      </c>
      <c r="D458" s="79" t="s">
        <v>5299</v>
      </c>
      <c r="E458" s="78" t="s">
        <v>4987</v>
      </c>
    </row>
    <row r="459" spans="2:5">
      <c r="B459" s="30" t="s">
        <v>7292</v>
      </c>
      <c r="C459" s="31" t="s">
        <v>5300</v>
      </c>
      <c r="D459" s="31" t="s">
        <v>5299</v>
      </c>
      <c r="E459" s="31" t="s">
        <v>4987</v>
      </c>
    </row>
    <row r="460" spans="2:5">
      <c r="B460" s="30" t="s">
        <v>7312</v>
      </c>
      <c r="C460" s="31" t="s">
        <v>5300</v>
      </c>
      <c r="D460" s="31" t="s">
        <v>5299</v>
      </c>
      <c r="E460" s="31" t="s">
        <v>4987</v>
      </c>
    </row>
    <row r="461" spans="2:5">
      <c r="B461" s="30" t="s">
        <v>7322</v>
      </c>
      <c r="C461" s="31" t="s">
        <v>5300</v>
      </c>
      <c r="D461" s="31" t="s">
        <v>5299</v>
      </c>
      <c r="E461" s="31" t="s">
        <v>4987</v>
      </c>
    </row>
    <row r="462" spans="2:5">
      <c r="B462" s="30" t="s">
        <v>5926</v>
      </c>
      <c r="C462" s="31" t="s">
        <v>5927</v>
      </c>
      <c r="D462" s="31" t="s">
        <v>5928</v>
      </c>
      <c r="E462" s="31" t="s">
        <v>4991</v>
      </c>
    </row>
    <row r="463" spans="2:5">
      <c r="B463" s="30" t="s">
        <v>5927</v>
      </c>
      <c r="C463" s="31" t="s">
        <v>5927</v>
      </c>
      <c r="D463" s="31" t="s">
        <v>5928</v>
      </c>
      <c r="E463" s="31" t="s">
        <v>4991</v>
      </c>
    </row>
    <row r="464" spans="2:5">
      <c r="B464" s="30" t="s">
        <v>7295</v>
      </c>
      <c r="C464" s="31" t="s">
        <v>5927</v>
      </c>
      <c r="D464" s="31" t="s">
        <v>5928</v>
      </c>
      <c r="E464" s="31" t="s">
        <v>4991</v>
      </c>
    </row>
    <row r="465" spans="2:5">
      <c r="B465" s="30" t="s">
        <v>4995</v>
      </c>
      <c r="C465" s="31" t="s">
        <v>4995</v>
      </c>
      <c r="D465" s="31" t="s">
        <v>4994</v>
      </c>
      <c r="E465" s="31" t="s">
        <v>4991</v>
      </c>
    </row>
    <row r="466" spans="2:5">
      <c r="B466" s="30" t="s">
        <v>4994</v>
      </c>
      <c r="C466" s="31" t="s">
        <v>4995</v>
      </c>
      <c r="D466" s="31" t="s">
        <v>4994</v>
      </c>
      <c r="E466" s="31" t="s">
        <v>4991</v>
      </c>
    </row>
    <row r="467" spans="2:5">
      <c r="B467" s="30" t="s">
        <v>6512</v>
      </c>
      <c r="C467" s="31" t="s">
        <v>6512</v>
      </c>
      <c r="D467" s="31" t="s">
        <v>6520</v>
      </c>
      <c r="E467" s="31" t="s">
        <v>4991</v>
      </c>
    </row>
    <row r="468" spans="2:5">
      <c r="B468" s="30" t="s">
        <v>5938</v>
      </c>
      <c r="C468" s="31" t="s">
        <v>5939</v>
      </c>
      <c r="D468" s="31" t="s">
        <v>5940</v>
      </c>
      <c r="E468" s="31" t="s">
        <v>4991</v>
      </c>
    </row>
    <row r="469" spans="2:5">
      <c r="B469" s="30" t="s">
        <v>6471</v>
      </c>
      <c r="C469" s="31" t="s">
        <v>5939</v>
      </c>
      <c r="D469" s="31" t="s">
        <v>5940</v>
      </c>
      <c r="E469" s="31" t="s">
        <v>4991</v>
      </c>
    </row>
    <row r="470" spans="2:5">
      <c r="B470" s="30" t="s">
        <v>7279</v>
      </c>
      <c r="C470" s="31" t="s">
        <v>5939</v>
      </c>
      <c r="D470" s="31" t="s">
        <v>5940</v>
      </c>
      <c r="E470" s="31" t="s">
        <v>4991</v>
      </c>
    </row>
    <row r="471" spans="2:5">
      <c r="B471" s="30" t="s">
        <v>7269</v>
      </c>
      <c r="C471" s="31" t="s">
        <v>5003</v>
      </c>
      <c r="D471" s="31" t="s">
        <v>5002</v>
      </c>
      <c r="E471" s="31" t="s">
        <v>4991</v>
      </c>
    </row>
    <row r="472" spans="2:5">
      <c r="B472" s="30" t="s">
        <v>5004</v>
      </c>
      <c r="C472" s="31" t="s">
        <v>5004</v>
      </c>
      <c r="D472" s="31" t="s">
        <v>5004</v>
      </c>
      <c r="E472" s="31" t="s">
        <v>4991</v>
      </c>
    </row>
    <row r="473" spans="2:5">
      <c r="B473" s="30" t="s">
        <v>5943</v>
      </c>
      <c r="C473" s="31" t="s">
        <v>5004</v>
      </c>
      <c r="D473" s="31" t="s">
        <v>5004</v>
      </c>
      <c r="E473" s="31" t="s">
        <v>4991</v>
      </c>
    </row>
    <row r="474" spans="2:5">
      <c r="B474" s="30" t="s">
        <v>5006</v>
      </c>
      <c r="C474" s="31" t="s">
        <v>5006</v>
      </c>
      <c r="D474" s="31" t="s">
        <v>5006</v>
      </c>
      <c r="E474" s="31" t="s">
        <v>4991</v>
      </c>
    </row>
    <row r="475" spans="2:5">
      <c r="B475" s="30" t="s">
        <v>5314</v>
      </c>
      <c r="C475" s="31" t="s">
        <v>5006</v>
      </c>
      <c r="D475" s="31" t="s">
        <v>5006</v>
      </c>
      <c r="E475" s="31" t="s">
        <v>4991</v>
      </c>
    </row>
    <row r="476" spans="2:5">
      <c r="B476" s="30" t="s">
        <v>5313</v>
      </c>
      <c r="C476" s="31" t="s">
        <v>5946</v>
      </c>
      <c r="D476" s="31" t="s">
        <v>5947</v>
      </c>
      <c r="E476" s="31" t="s">
        <v>4991</v>
      </c>
    </row>
    <row r="477" spans="2:5">
      <c r="B477" s="30" t="s">
        <v>5812</v>
      </c>
      <c r="C477" s="31" t="s">
        <v>5946</v>
      </c>
      <c r="D477" s="31" t="s">
        <v>5947</v>
      </c>
      <c r="E477" s="31" t="s">
        <v>4991</v>
      </c>
    </row>
    <row r="478" spans="2:5">
      <c r="B478" s="30" t="s">
        <v>5009</v>
      </c>
      <c r="C478" s="31" t="s">
        <v>5009</v>
      </c>
      <c r="D478" s="31" t="s">
        <v>5009</v>
      </c>
      <c r="E478" s="31" t="s">
        <v>4991</v>
      </c>
    </row>
    <row r="479" spans="2:5">
      <c r="B479" s="30" t="s">
        <v>5013</v>
      </c>
      <c r="C479" s="31" t="s">
        <v>5013</v>
      </c>
      <c r="D479" s="31" t="s">
        <v>5012</v>
      </c>
      <c r="E479" s="31" t="s">
        <v>4991</v>
      </c>
    </row>
    <row r="480" spans="2:5">
      <c r="B480" s="30" t="s">
        <v>5012</v>
      </c>
      <c r="C480" s="31" t="s">
        <v>5013</v>
      </c>
      <c r="D480" s="31" t="s">
        <v>5012</v>
      </c>
      <c r="E480" s="31" t="s">
        <v>4991</v>
      </c>
    </row>
    <row r="481" spans="2:5">
      <c r="B481" s="30" t="s">
        <v>7300</v>
      </c>
      <c r="C481" s="31" t="s">
        <v>7300</v>
      </c>
      <c r="D481" s="31" t="s">
        <v>7300</v>
      </c>
      <c r="E481" s="31" t="s">
        <v>4991</v>
      </c>
    </row>
    <row r="482" spans="2:5">
      <c r="B482" s="30" t="s">
        <v>5017</v>
      </c>
      <c r="C482" s="31" t="s">
        <v>5017</v>
      </c>
      <c r="D482" s="31" t="s">
        <v>5016</v>
      </c>
      <c r="E482" s="31" t="s">
        <v>4991</v>
      </c>
    </row>
    <row r="483" spans="2:5">
      <c r="B483" s="30" t="s">
        <v>5019</v>
      </c>
      <c r="C483" s="31" t="s">
        <v>5020</v>
      </c>
      <c r="D483" s="31" t="s">
        <v>5019</v>
      </c>
      <c r="E483" s="31" t="s">
        <v>4991</v>
      </c>
    </row>
    <row r="484" spans="2:5">
      <c r="B484" s="30" t="s">
        <v>5020</v>
      </c>
      <c r="C484" s="31" t="s">
        <v>5020</v>
      </c>
      <c r="D484" s="31" t="s">
        <v>5019</v>
      </c>
      <c r="E484" s="31" t="s">
        <v>4991</v>
      </c>
    </row>
    <row r="485" spans="2:5">
      <c r="B485" s="30" t="s">
        <v>5021</v>
      </c>
      <c r="C485" s="31" t="s">
        <v>5022</v>
      </c>
      <c r="D485" s="31" t="s">
        <v>5955</v>
      </c>
      <c r="E485" s="31" t="s">
        <v>4991</v>
      </c>
    </row>
    <row r="486" spans="2:5">
      <c r="B486" s="30" t="s">
        <v>5022</v>
      </c>
      <c r="C486" s="31" t="s">
        <v>5022</v>
      </c>
      <c r="D486" s="31" t="s">
        <v>5955</v>
      </c>
      <c r="E486" s="31" t="s">
        <v>4991</v>
      </c>
    </row>
    <row r="487" spans="2:5">
      <c r="B487" s="30" t="s">
        <v>5316</v>
      </c>
      <c r="C487" s="31" t="s">
        <v>5024</v>
      </c>
      <c r="D487" s="31" t="s">
        <v>5023</v>
      </c>
      <c r="E487" s="31" t="s">
        <v>4991</v>
      </c>
    </row>
    <row r="488" spans="2:5">
      <c r="B488" s="30" t="s">
        <v>5023</v>
      </c>
      <c r="C488" s="31" t="s">
        <v>5024</v>
      </c>
      <c r="D488" s="31" t="s">
        <v>5023</v>
      </c>
      <c r="E488" s="31" t="s">
        <v>4991</v>
      </c>
    </row>
    <row r="489" spans="2:5">
      <c r="B489" s="30" t="s">
        <v>5024</v>
      </c>
      <c r="C489" s="31" t="s">
        <v>5024</v>
      </c>
      <c r="D489" s="31" t="s">
        <v>5023</v>
      </c>
      <c r="E489" s="31" t="s">
        <v>4991</v>
      </c>
    </row>
    <row r="490" spans="2:5">
      <c r="B490" s="30" t="s">
        <v>5317</v>
      </c>
      <c r="C490" s="31" t="s">
        <v>5024</v>
      </c>
      <c r="D490" s="31" t="s">
        <v>5023</v>
      </c>
      <c r="E490" s="31" t="s">
        <v>4991</v>
      </c>
    </row>
    <row r="491" spans="2:5">
      <c r="B491" s="30" t="s">
        <v>5025</v>
      </c>
      <c r="C491" s="31" t="s">
        <v>5026</v>
      </c>
      <c r="D491" s="31" t="s">
        <v>5025</v>
      </c>
      <c r="E491" s="31" t="s">
        <v>4991</v>
      </c>
    </row>
    <row r="492" spans="2:5">
      <c r="B492" s="30" t="s">
        <v>5026</v>
      </c>
      <c r="C492" s="31" t="s">
        <v>5026</v>
      </c>
      <c r="D492" s="31" t="s">
        <v>5025</v>
      </c>
      <c r="E492" s="31" t="s">
        <v>4991</v>
      </c>
    </row>
    <row r="493" spans="2:5">
      <c r="B493" s="30" t="s">
        <v>7305</v>
      </c>
      <c r="C493" s="31" t="s">
        <v>5026</v>
      </c>
      <c r="D493" s="31" t="s">
        <v>5025</v>
      </c>
      <c r="E493" s="31" t="s">
        <v>4991</v>
      </c>
    </row>
    <row r="494" spans="2:5">
      <c r="B494" s="30" t="s">
        <v>5959</v>
      </c>
      <c r="C494" s="31" t="s">
        <v>5028</v>
      </c>
      <c r="D494" s="31" t="s">
        <v>5027</v>
      </c>
      <c r="E494" s="31" t="s">
        <v>4991</v>
      </c>
    </row>
    <row r="495" spans="2:5">
      <c r="B495" s="30" t="s">
        <v>5960</v>
      </c>
      <c r="C495" s="31" t="s">
        <v>5028</v>
      </c>
      <c r="D495" s="31" t="s">
        <v>5027</v>
      </c>
      <c r="E495" s="31" t="s">
        <v>4991</v>
      </c>
    </row>
    <row r="496" spans="2:5">
      <c r="B496" s="30" t="s">
        <v>5028</v>
      </c>
      <c r="C496" s="31" t="s">
        <v>5028</v>
      </c>
      <c r="D496" s="31" t="s">
        <v>5027</v>
      </c>
      <c r="E496" s="31" t="s">
        <v>4991</v>
      </c>
    </row>
    <row r="497" spans="2:5">
      <c r="B497" s="30" t="s">
        <v>5027</v>
      </c>
      <c r="C497" s="31" t="s">
        <v>5028</v>
      </c>
      <c r="D497" s="31" t="s">
        <v>5027</v>
      </c>
      <c r="E497" s="31" t="s">
        <v>4991</v>
      </c>
    </row>
    <row r="498" spans="2:5">
      <c r="B498" s="30" t="s">
        <v>6785</v>
      </c>
      <c r="C498" s="31" t="s">
        <v>5028</v>
      </c>
      <c r="D498" s="31" t="s">
        <v>5027</v>
      </c>
      <c r="E498" s="31" t="s">
        <v>4991</v>
      </c>
    </row>
    <row r="499" spans="2:5">
      <c r="B499" s="30" t="s">
        <v>7294</v>
      </c>
      <c r="C499" s="31" t="s">
        <v>5028</v>
      </c>
      <c r="D499" s="31" t="s">
        <v>5027</v>
      </c>
      <c r="E499" s="31" t="s">
        <v>4991</v>
      </c>
    </row>
    <row r="500" spans="2:5">
      <c r="B500" s="30" t="s">
        <v>7253</v>
      </c>
      <c r="C500" s="31" t="s">
        <v>7253</v>
      </c>
      <c r="D500" s="31" t="s">
        <v>7254</v>
      </c>
      <c r="E500" s="31" t="s">
        <v>4991</v>
      </c>
    </row>
    <row r="501" spans="2:5">
      <c r="B501" s="30" t="s">
        <v>7254</v>
      </c>
      <c r="C501" s="31" t="s">
        <v>7253</v>
      </c>
      <c r="D501" s="31" t="s">
        <v>7254</v>
      </c>
      <c r="E501" s="31" t="s">
        <v>4991</v>
      </c>
    </row>
    <row r="502" spans="2:5">
      <c r="B502" s="30" t="s">
        <v>5961</v>
      </c>
      <c r="C502" s="31" t="s">
        <v>5962</v>
      </c>
      <c r="D502" s="31" t="s">
        <v>5961</v>
      </c>
      <c r="E502" s="31" t="s">
        <v>4991</v>
      </c>
    </row>
    <row r="503" spans="2:5">
      <c r="B503" s="30" t="s">
        <v>5962</v>
      </c>
      <c r="C503" s="31" t="s">
        <v>5962</v>
      </c>
      <c r="D503" s="31" t="s">
        <v>5961</v>
      </c>
      <c r="E503" s="31" t="s">
        <v>4991</v>
      </c>
    </row>
    <row r="504" spans="2:5">
      <c r="B504" s="30" t="s">
        <v>5963</v>
      </c>
      <c r="C504" s="31" t="s">
        <v>5032</v>
      </c>
      <c r="D504" s="31" t="s">
        <v>5964</v>
      </c>
      <c r="E504" s="31" t="s">
        <v>4991</v>
      </c>
    </row>
    <row r="505" spans="2:5">
      <c r="B505" s="30" t="s">
        <v>5031</v>
      </c>
      <c r="C505" s="31" t="s">
        <v>5032</v>
      </c>
      <c r="D505" s="31" t="s">
        <v>5964</v>
      </c>
      <c r="E505" s="31" t="s">
        <v>4991</v>
      </c>
    </row>
    <row r="506" spans="2:5">
      <c r="B506" s="30" t="s">
        <v>5965</v>
      </c>
      <c r="C506" s="31" t="s">
        <v>5032</v>
      </c>
      <c r="D506" s="31" t="s">
        <v>5964</v>
      </c>
      <c r="E506" s="31" t="s">
        <v>4991</v>
      </c>
    </row>
    <row r="507" spans="2:5">
      <c r="B507" s="30" t="s">
        <v>5966</v>
      </c>
      <c r="C507" s="31" t="s">
        <v>5032</v>
      </c>
      <c r="D507" s="31" t="s">
        <v>5964</v>
      </c>
      <c r="E507" s="31" t="s">
        <v>4991</v>
      </c>
    </row>
    <row r="508" spans="2:5">
      <c r="B508" s="30" t="s">
        <v>5032</v>
      </c>
      <c r="C508" s="31" t="s">
        <v>5032</v>
      </c>
      <c r="D508" s="31" t="s">
        <v>5964</v>
      </c>
      <c r="E508" s="31" t="s">
        <v>4991</v>
      </c>
    </row>
    <row r="509" spans="2:5">
      <c r="B509" s="30" t="s">
        <v>7291</v>
      </c>
      <c r="C509" s="31" t="s">
        <v>5032</v>
      </c>
      <c r="D509" s="31" t="s">
        <v>5964</v>
      </c>
      <c r="E509" s="31" t="s">
        <v>4991</v>
      </c>
    </row>
    <row r="510" spans="2:5">
      <c r="B510" s="30" t="s">
        <v>5967</v>
      </c>
      <c r="C510" s="31" t="s">
        <v>5033</v>
      </c>
      <c r="D510" s="31" t="s">
        <v>5967</v>
      </c>
      <c r="E510" s="31" t="s">
        <v>4991</v>
      </c>
    </row>
    <row r="511" spans="2:5">
      <c r="B511" s="30" t="s">
        <v>5033</v>
      </c>
      <c r="C511" s="31" t="s">
        <v>5033</v>
      </c>
      <c r="D511" s="31" t="s">
        <v>5967</v>
      </c>
      <c r="E511" s="31" t="s">
        <v>4991</v>
      </c>
    </row>
    <row r="512" spans="2:5">
      <c r="B512" s="30" t="s">
        <v>5968</v>
      </c>
      <c r="C512" s="31" t="s">
        <v>5033</v>
      </c>
      <c r="D512" s="31" t="s">
        <v>5967</v>
      </c>
      <c r="E512" s="31" t="s">
        <v>4991</v>
      </c>
    </row>
    <row r="513" spans="2:5">
      <c r="B513" s="30" t="s">
        <v>5969</v>
      </c>
      <c r="C513" s="31" t="s">
        <v>5033</v>
      </c>
      <c r="D513" s="31" t="s">
        <v>5967</v>
      </c>
      <c r="E513" s="31" t="s">
        <v>4991</v>
      </c>
    </row>
    <row r="514" spans="2:5">
      <c r="B514" s="30" t="s">
        <v>5970</v>
      </c>
      <c r="C514" s="31" t="s">
        <v>5033</v>
      </c>
      <c r="D514" s="31" t="s">
        <v>5970</v>
      </c>
      <c r="E514" s="31" t="s">
        <v>4991</v>
      </c>
    </row>
    <row r="515" spans="2:5">
      <c r="B515" s="30" t="s">
        <v>5971</v>
      </c>
      <c r="C515" s="31" t="s">
        <v>5033</v>
      </c>
      <c r="D515" s="31" t="s">
        <v>5970</v>
      </c>
      <c r="E515" s="31" t="s">
        <v>4991</v>
      </c>
    </row>
    <row r="516" spans="2:5">
      <c r="B516" s="30" t="s">
        <v>6645</v>
      </c>
      <c r="C516" s="31" t="s">
        <v>5033</v>
      </c>
      <c r="D516" s="31" t="s">
        <v>5967</v>
      </c>
      <c r="E516" s="31" t="s">
        <v>4991</v>
      </c>
    </row>
    <row r="517" spans="2:5">
      <c r="B517" s="30" t="s">
        <v>7241</v>
      </c>
      <c r="C517" s="31" t="s">
        <v>5033</v>
      </c>
      <c r="D517" s="31" t="s">
        <v>6645</v>
      </c>
      <c r="E517" s="31" t="s">
        <v>4991</v>
      </c>
    </row>
    <row r="518" spans="2:5">
      <c r="B518" s="30" t="s">
        <v>5040</v>
      </c>
      <c r="C518" s="31" t="s">
        <v>5040</v>
      </c>
      <c r="D518" s="31" t="s">
        <v>5040</v>
      </c>
      <c r="E518" s="31" t="s">
        <v>4991</v>
      </c>
    </row>
    <row r="519" spans="2:5">
      <c r="B519" s="30" t="s">
        <v>5321</v>
      </c>
      <c r="C519" s="31" t="s">
        <v>5040</v>
      </c>
      <c r="D519" s="31" t="s">
        <v>5040</v>
      </c>
      <c r="E519" s="31" t="s">
        <v>4991</v>
      </c>
    </row>
    <row r="520" spans="2:5">
      <c r="B520" s="30" t="s">
        <v>5322</v>
      </c>
      <c r="C520" s="31" t="s">
        <v>5040</v>
      </c>
      <c r="D520" s="31" t="s">
        <v>5040</v>
      </c>
      <c r="E520" s="31" t="s">
        <v>4991</v>
      </c>
    </row>
    <row r="521" spans="2:5">
      <c r="B521" s="30" t="s">
        <v>5907</v>
      </c>
      <c r="C521" s="31" t="s">
        <v>5908</v>
      </c>
      <c r="D521" s="31" t="s">
        <v>5907</v>
      </c>
      <c r="E521" s="31" t="s">
        <v>4991</v>
      </c>
    </row>
    <row r="522" spans="2:5">
      <c r="B522" s="30" t="s">
        <v>5044</v>
      </c>
      <c r="C522" s="31" t="s">
        <v>5044</v>
      </c>
      <c r="D522" s="31" t="s">
        <v>5043</v>
      </c>
      <c r="E522" s="31" t="s">
        <v>4991</v>
      </c>
    </row>
    <row r="523" spans="2:5">
      <c r="B523" s="30" t="s">
        <v>5043</v>
      </c>
      <c r="C523" s="31" t="s">
        <v>5044</v>
      </c>
      <c r="D523" s="31" t="s">
        <v>5043</v>
      </c>
      <c r="E523" s="31" t="s">
        <v>4991</v>
      </c>
    </row>
    <row r="524" spans="2:5">
      <c r="B524" s="30" t="s">
        <v>5980</v>
      </c>
      <c r="C524" s="31" t="s">
        <v>5980</v>
      </c>
      <c r="D524" s="31" t="s">
        <v>5981</v>
      </c>
      <c r="E524" s="31" t="s">
        <v>4991</v>
      </c>
    </row>
    <row r="525" spans="2:5">
      <c r="B525" s="30" t="s">
        <v>5051</v>
      </c>
      <c r="C525" s="31" t="s">
        <v>5792</v>
      </c>
      <c r="D525" s="31" t="s">
        <v>5050</v>
      </c>
      <c r="E525" s="31" t="s">
        <v>4991</v>
      </c>
    </row>
    <row r="526" spans="2:5">
      <c r="B526" s="30" t="s">
        <v>5050</v>
      </c>
      <c r="C526" s="31" t="s">
        <v>5792</v>
      </c>
      <c r="D526" s="31" t="s">
        <v>5050</v>
      </c>
      <c r="E526" s="31" t="s">
        <v>4991</v>
      </c>
    </row>
    <row r="527" spans="2:5">
      <c r="B527" s="30" t="s">
        <v>5983</v>
      </c>
      <c r="C527" s="31" t="s">
        <v>5984</v>
      </c>
      <c r="D527" s="31" t="s">
        <v>5985</v>
      </c>
      <c r="E527" s="31" t="s">
        <v>4991</v>
      </c>
    </row>
    <row r="528" spans="2:5">
      <c r="B528" s="30" t="s">
        <v>5986</v>
      </c>
      <c r="C528" s="31" t="s">
        <v>5987</v>
      </c>
      <c r="D528" s="31" t="s">
        <v>5988</v>
      </c>
      <c r="E528" s="31" t="s">
        <v>4991</v>
      </c>
    </row>
    <row r="529" spans="2:5">
      <c r="B529" s="30" t="s">
        <v>5987</v>
      </c>
      <c r="C529" s="31" t="s">
        <v>5987</v>
      </c>
      <c r="D529" s="31" t="s">
        <v>5988</v>
      </c>
      <c r="E529" s="31" t="s">
        <v>4991</v>
      </c>
    </row>
    <row r="530" spans="2:5">
      <c r="B530" s="30" t="s">
        <v>7003</v>
      </c>
      <c r="C530" s="31" t="s">
        <v>5987</v>
      </c>
      <c r="D530" s="31" t="s">
        <v>5988</v>
      </c>
      <c r="E530" s="31" t="s">
        <v>4991</v>
      </c>
    </row>
    <row r="531" spans="2:5">
      <c r="B531" s="30" t="s">
        <v>7280</v>
      </c>
      <c r="C531" s="31" t="s">
        <v>5987</v>
      </c>
      <c r="D531" s="31" t="s">
        <v>5988</v>
      </c>
      <c r="E531" s="31" t="s">
        <v>4991</v>
      </c>
    </row>
    <row r="532" spans="2:5">
      <c r="B532" s="30" t="s">
        <v>5053</v>
      </c>
      <c r="C532" s="31" t="s">
        <v>5053</v>
      </c>
      <c r="D532" s="31" t="s">
        <v>5052</v>
      </c>
      <c r="E532" s="31" t="s">
        <v>4991</v>
      </c>
    </row>
    <row r="533" spans="2:5">
      <c r="B533" s="30" t="s">
        <v>5989</v>
      </c>
      <c r="C533" s="31" t="s">
        <v>5053</v>
      </c>
      <c r="D533" s="31" t="s">
        <v>5052</v>
      </c>
      <c r="E533" s="31" t="s">
        <v>4991</v>
      </c>
    </row>
    <row r="534" spans="2:5">
      <c r="B534" s="30" t="s">
        <v>5052</v>
      </c>
      <c r="C534" s="31" t="s">
        <v>5053</v>
      </c>
      <c r="D534" s="31" t="s">
        <v>5052</v>
      </c>
      <c r="E534" s="31" t="s">
        <v>4991</v>
      </c>
    </row>
    <row r="535" spans="2:5">
      <c r="B535" s="30" t="s">
        <v>7306</v>
      </c>
      <c r="C535" s="31" t="s">
        <v>7307</v>
      </c>
      <c r="D535" s="31" t="s">
        <v>7306</v>
      </c>
      <c r="E535" s="31" t="s">
        <v>4991</v>
      </c>
    </row>
    <row r="536" spans="2:5">
      <c r="B536" s="30" t="s">
        <v>5054</v>
      </c>
      <c r="C536" s="31" t="s">
        <v>5054</v>
      </c>
      <c r="D536" s="31" t="s">
        <v>5054</v>
      </c>
      <c r="E536" s="31" t="s">
        <v>4991</v>
      </c>
    </row>
    <row r="537" spans="2:5">
      <c r="B537" s="30" t="s">
        <v>5324</v>
      </c>
      <c r="C537" s="31" t="s">
        <v>5054</v>
      </c>
      <c r="D537" s="31" t="s">
        <v>5054</v>
      </c>
      <c r="E537" s="31" t="s">
        <v>4991</v>
      </c>
    </row>
    <row r="538" spans="2:5">
      <c r="B538" s="30" t="s">
        <v>5990</v>
      </c>
      <c r="C538" s="31" t="s">
        <v>5054</v>
      </c>
      <c r="D538" s="31" t="s">
        <v>5054</v>
      </c>
      <c r="E538" s="31" t="s">
        <v>4991</v>
      </c>
    </row>
    <row r="539" spans="2:5">
      <c r="B539" s="30" t="s">
        <v>5327</v>
      </c>
      <c r="C539" s="31" t="s">
        <v>5067</v>
      </c>
      <c r="D539" s="31" t="s">
        <v>5066</v>
      </c>
      <c r="E539" s="31" t="s">
        <v>4991</v>
      </c>
    </row>
    <row r="540" spans="2:5">
      <c r="B540" s="30" t="s">
        <v>5067</v>
      </c>
      <c r="C540" s="31" t="s">
        <v>5067</v>
      </c>
      <c r="D540" s="31" t="s">
        <v>5328</v>
      </c>
      <c r="E540" s="31" t="s">
        <v>4991</v>
      </c>
    </row>
    <row r="541" spans="2:5">
      <c r="B541" s="30" t="s">
        <v>5066</v>
      </c>
      <c r="C541" s="31" t="s">
        <v>5067</v>
      </c>
      <c r="D541" s="31" t="s">
        <v>5066</v>
      </c>
      <c r="E541" s="31" t="s">
        <v>4991</v>
      </c>
    </row>
    <row r="542" spans="2:5">
      <c r="B542" s="30" t="s">
        <v>5793</v>
      </c>
      <c r="C542" s="31" t="s">
        <v>5793</v>
      </c>
      <c r="D542" s="31" t="s">
        <v>5794</v>
      </c>
      <c r="E542" s="31" t="s">
        <v>4991</v>
      </c>
    </row>
    <row r="543" spans="2:5">
      <c r="B543" s="30" t="s">
        <v>5794</v>
      </c>
      <c r="C543" s="31" t="s">
        <v>5793</v>
      </c>
      <c r="D543" s="31" t="s">
        <v>5794</v>
      </c>
      <c r="E543" s="31" t="s">
        <v>4991</v>
      </c>
    </row>
    <row r="544" spans="2:5">
      <c r="B544" s="30" t="s">
        <v>5069</v>
      </c>
      <c r="C544" s="31" t="s">
        <v>5069</v>
      </c>
      <c r="D544" s="31" t="s">
        <v>5068</v>
      </c>
      <c r="E544" s="31" t="s">
        <v>4991</v>
      </c>
    </row>
    <row r="545" spans="2:5">
      <c r="B545" s="30" t="s">
        <v>5998</v>
      </c>
      <c r="C545" s="31" t="s">
        <v>5069</v>
      </c>
      <c r="D545" s="31" t="s">
        <v>5068</v>
      </c>
      <c r="E545" s="31" t="s">
        <v>4991</v>
      </c>
    </row>
    <row r="546" spans="2:5">
      <c r="B546" s="30" t="s">
        <v>5999</v>
      </c>
      <c r="C546" s="31" t="s">
        <v>5069</v>
      </c>
      <c r="D546" s="31" t="s">
        <v>5068</v>
      </c>
      <c r="E546" s="31" t="s">
        <v>4991</v>
      </c>
    </row>
    <row r="547" spans="2:5">
      <c r="B547" s="30" t="s">
        <v>6000</v>
      </c>
      <c r="C547" s="31" t="s">
        <v>5069</v>
      </c>
      <c r="D547" s="31" t="s">
        <v>5068</v>
      </c>
      <c r="E547" s="31" t="s">
        <v>4991</v>
      </c>
    </row>
    <row r="548" spans="2:5">
      <c r="B548" s="30" t="s">
        <v>5068</v>
      </c>
      <c r="C548" s="31" t="s">
        <v>5069</v>
      </c>
      <c r="D548" s="31" t="s">
        <v>5068</v>
      </c>
      <c r="E548" s="31" t="s">
        <v>4991</v>
      </c>
    </row>
    <row r="549" spans="2:5">
      <c r="B549" s="30" t="s">
        <v>7248</v>
      </c>
      <c r="C549" s="31" t="s">
        <v>5069</v>
      </c>
      <c r="D549" s="31" t="s">
        <v>5068</v>
      </c>
      <c r="E549" s="31" t="s">
        <v>4991</v>
      </c>
    </row>
    <row r="550" spans="2:5">
      <c r="B550" s="30" t="s">
        <v>5073</v>
      </c>
      <c r="C550" s="31" t="s">
        <v>5073</v>
      </c>
      <c r="D550" s="31" t="s">
        <v>5072</v>
      </c>
      <c r="E550" s="31" t="s">
        <v>4991</v>
      </c>
    </row>
    <row r="551" spans="2:5">
      <c r="B551" s="30" t="s">
        <v>5072</v>
      </c>
      <c r="C551" s="31" t="s">
        <v>5073</v>
      </c>
      <c r="D551" s="31" t="s">
        <v>5072</v>
      </c>
      <c r="E551" s="31" t="s">
        <v>4991</v>
      </c>
    </row>
    <row r="552" spans="2:5">
      <c r="B552" s="30" t="s">
        <v>7299</v>
      </c>
      <c r="C552" s="31" t="s">
        <v>5073</v>
      </c>
      <c r="D552" s="31" t="s">
        <v>5072</v>
      </c>
      <c r="E552" s="31" t="s">
        <v>4991</v>
      </c>
    </row>
    <row r="553" spans="2:5">
      <c r="B553" s="30" t="s">
        <v>5087</v>
      </c>
      <c r="C553" s="31" t="s">
        <v>5087</v>
      </c>
      <c r="D553" s="31" t="s">
        <v>6013</v>
      </c>
      <c r="E553" s="31" t="s">
        <v>4991</v>
      </c>
    </row>
    <row r="554" spans="2:5">
      <c r="B554" s="30" t="s">
        <v>6014</v>
      </c>
      <c r="C554" s="31" t="s">
        <v>5087</v>
      </c>
      <c r="D554" s="31" t="s">
        <v>6013</v>
      </c>
      <c r="E554" s="31" t="s">
        <v>4991</v>
      </c>
    </row>
    <row r="555" spans="2:5">
      <c r="B555" s="30" t="s">
        <v>6013</v>
      </c>
      <c r="C555" s="31" t="s">
        <v>5087</v>
      </c>
      <c r="D555" s="31" t="s">
        <v>6013</v>
      </c>
      <c r="E555" s="31" t="s">
        <v>4991</v>
      </c>
    </row>
    <row r="556" spans="2:5">
      <c r="B556" s="30" t="s">
        <v>7263</v>
      </c>
      <c r="C556" s="31" t="s">
        <v>5087</v>
      </c>
      <c r="D556" s="31" t="s">
        <v>6013</v>
      </c>
      <c r="E556" s="31" t="s">
        <v>4991</v>
      </c>
    </row>
    <row r="557" spans="2:5">
      <c r="B557" s="30" t="s">
        <v>7281</v>
      </c>
      <c r="C557" s="31" t="s">
        <v>5087</v>
      </c>
      <c r="D557" s="31" t="s">
        <v>6013</v>
      </c>
      <c r="E557" s="31" t="s">
        <v>4991</v>
      </c>
    </row>
    <row r="558" spans="2:5">
      <c r="B558" s="48" t="s">
        <v>7111</v>
      </c>
      <c r="C558" s="56" t="s">
        <v>7111</v>
      </c>
      <c r="D558" s="31" t="s">
        <v>7141</v>
      </c>
      <c r="E558" s="56" t="s">
        <v>4991</v>
      </c>
    </row>
    <row r="559" spans="2:5">
      <c r="B559" s="30" t="s">
        <v>6765</v>
      </c>
      <c r="C559" s="31" t="s">
        <v>6887</v>
      </c>
      <c r="D559" s="31" t="s">
        <v>6888</v>
      </c>
      <c r="E559" s="31" t="s">
        <v>4991</v>
      </c>
    </row>
    <row r="560" spans="2:5">
      <c r="B560" s="30" t="s">
        <v>6018</v>
      </c>
      <c r="C560" s="31" t="s">
        <v>6018</v>
      </c>
      <c r="D560" s="31" t="s">
        <v>6019</v>
      </c>
      <c r="E560" s="31" t="s">
        <v>4991</v>
      </c>
    </row>
    <row r="561" spans="2:5">
      <c r="B561" s="30" t="s">
        <v>5094</v>
      </c>
      <c r="C561" s="31" t="s">
        <v>5094</v>
      </c>
      <c r="D561" s="31" t="s">
        <v>5093</v>
      </c>
      <c r="E561" s="31" t="s">
        <v>4991</v>
      </c>
    </row>
    <row r="562" spans="2:5">
      <c r="B562" s="30" t="s">
        <v>5101</v>
      </c>
      <c r="C562" s="31" t="s">
        <v>5101</v>
      </c>
      <c r="D562" s="31" t="s">
        <v>5100</v>
      </c>
      <c r="E562" s="31" t="s">
        <v>4991</v>
      </c>
    </row>
    <row r="563" spans="2:5">
      <c r="B563" s="30" t="s">
        <v>5100</v>
      </c>
      <c r="C563" s="31" t="s">
        <v>5101</v>
      </c>
      <c r="D563" s="31" t="s">
        <v>5100</v>
      </c>
      <c r="E563" s="31" t="s">
        <v>4991</v>
      </c>
    </row>
    <row r="564" spans="2:5">
      <c r="B564" s="30" t="s">
        <v>6027</v>
      </c>
      <c r="C564" s="31" t="s">
        <v>5101</v>
      </c>
      <c r="D564" s="31" t="s">
        <v>5100</v>
      </c>
      <c r="E564" s="31" t="s">
        <v>4991</v>
      </c>
    </row>
    <row r="565" spans="2:5">
      <c r="B565" s="30" t="s">
        <v>5103</v>
      </c>
      <c r="C565" s="31" t="s">
        <v>5103</v>
      </c>
      <c r="D565" s="31" t="s">
        <v>5102</v>
      </c>
      <c r="E565" s="31" t="s">
        <v>4991</v>
      </c>
    </row>
    <row r="566" spans="2:5">
      <c r="B566" s="30" t="s">
        <v>7245</v>
      </c>
      <c r="C566" s="31" t="s">
        <v>5103</v>
      </c>
      <c r="D566" s="31" t="s">
        <v>5102</v>
      </c>
      <c r="E566" s="31" t="s">
        <v>4991</v>
      </c>
    </row>
    <row r="567" spans="2:5">
      <c r="B567" s="30" t="s">
        <v>6028</v>
      </c>
      <c r="C567" s="31" t="s">
        <v>5104</v>
      </c>
      <c r="D567" s="31" t="s">
        <v>5104</v>
      </c>
      <c r="E567" s="31" t="s">
        <v>4991</v>
      </c>
    </row>
    <row r="568" spans="2:5">
      <c r="B568" s="30" t="s">
        <v>5104</v>
      </c>
      <c r="C568" s="31" t="s">
        <v>5104</v>
      </c>
      <c r="D568" s="31" t="s">
        <v>5104</v>
      </c>
      <c r="E568" s="31" t="s">
        <v>4991</v>
      </c>
    </row>
    <row r="569" spans="2:5">
      <c r="B569" s="30" t="s">
        <v>6448</v>
      </c>
      <c r="C569" s="31" t="s">
        <v>5104</v>
      </c>
      <c r="D569" s="31" t="s">
        <v>5104</v>
      </c>
      <c r="E569" s="31" t="s">
        <v>4991</v>
      </c>
    </row>
    <row r="570" spans="2:5">
      <c r="B570" s="30" t="s">
        <v>7259</v>
      </c>
      <c r="C570" s="31" t="s">
        <v>5104</v>
      </c>
      <c r="D570" s="31" t="s">
        <v>5104</v>
      </c>
      <c r="E570" s="31" t="s">
        <v>4991</v>
      </c>
    </row>
    <row r="571" spans="2:5">
      <c r="B571" s="30" t="s">
        <v>5107</v>
      </c>
      <c r="C571" s="31" t="s">
        <v>5107</v>
      </c>
      <c r="D571" s="31" t="s">
        <v>5106</v>
      </c>
      <c r="E571" s="31" t="s">
        <v>4991</v>
      </c>
    </row>
    <row r="572" spans="2:5">
      <c r="B572" s="30" t="s">
        <v>6034</v>
      </c>
      <c r="C572" s="31" t="s">
        <v>5107</v>
      </c>
      <c r="D572" s="31" t="s">
        <v>5106</v>
      </c>
      <c r="E572" s="31" t="s">
        <v>4991</v>
      </c>
    </row>
    <row r="573" spans="2:5">
      <c r="B573" s="30" t="s">
        <v>5336</v>
      </c>
      <c r="C573" s="31" t="s">
        <v>5107</v>
      </c>
      <c r="D573" s="31" t="s">
        <v>5106</v>
      </c>
      <c r="E573" s="31" t="s">
        <v>4991</v>
      </c>
    </row>
    <row r="574" spans="2:5">
      <c r="B574" s="30" t="s">
        <v>6673</v>
      </c>
      <c r="C574" s="31" t="s">
        <v>5107</v>
      </c>
      <c r="D574" s="31" t="s">
        <v>5106</v>
      </c>
      <c r="E574" s="31" t="s">
        <v>4991</v>
      </c>
    </row>
    <row r="575" spans="2:5">
      <c r="B575" s="30" t="s">
        <v>6444</v>
      </c>
      <c r="C575" s="31" t="s">
        <v>6444</v>
      </c>
      <c r="D575" s="31" t="s">
        <v>6486</v>
      </c>
      <c r="E575" s="31" t="s">
        <v>4991</v>
      </c>
    </row>
    <row r="576" spans="2:5">
      <c r="B576" s="30" t="s">
        <v>6445</v>
      </c>
      <c r="C576" s="31" t="s">
        <v>6444</v>
      </c>
      <c r="D576" s="31" t="s">
        <v>6486</v>
      </c>
      <c r="E576" s="31" t="s">
        <v>4991</v>
      </c>
    </row>
    <row r="577" spans="2:5">
      <c r="B577" s="30" t="s">
        <v>6767</v>
      </c>
      <c r="C577" s="31" t="s">
        <v>6444</v>
      </c>
      <c r="D577" s="31" t="s">
        <v>6486</v>
      </c>
      <c r="E577" s="31" t="s">
        <v>4991</v>
      </c>
    </row>
    <row r="578" spans="2:5">
      <c r="B578" s="30" t="s">
        <v>6486</v>
      </c>
      <c r="C578" s="31" t="s">
        <v>6444</v>
      </c>
      <c r="D578" s="31" t="s">
        <v>6486</v>
      </c>
      <c r="E578" s="31" t="s">
        <v>4991</v>
      </c>
    </row>
    <row r="579" spans="2:5">
      <c r="B579" s="89" t="s">
        <v>7233</v>
      </c>
      <c r="C579" s="96" t="s">
        <v>6444</v>
      </c>
      <c r="D579" s="97" t="s">
        <v>6486</v>
      </c>
      <c r="E579" s="96" t="s">
        <v>4991</v>
      </c>
    </row>
    <row r="580" spans="2:5">
      <c r="B580" s="30" t="s">
        <v>5111</v>
      </c>
      <c r="C580" s="31" t="s">
        <v>5112</v>
      </c>
      <c r="D580" s="31" t="s">
        <v>5111</v>
      </c>
      <c r="E580" s="31" t="s">
        <v>4991</v>
      </c>
    </row>
    <row r="581" spans="2:5">
      <c r="B581" s="30" t="s">
        <v>6038</v>
      </c>
      <c r="C581" s="31" t="s">
        <v>5112</v>
      </c>
      <c r="D581" s="31" t="s">
        <v>5111</v>
      </c>
      <c r="E581" s="31" t="s">
        <v>4991</v>
      </c>
    </row>
    <row r="582" spans="2:5">
      <c r="B582" s="30" t="s">
        <v>5112</v>
      </c>
      <c r="C582" s="31" t="s">
        <v>5112</v>
      </c>
      <c r="D582" s="31" t="s">
        <v>5111</v>
      </c>
      <c r="E582" s="31" t="s">
        <v>4991</v>
      </c>
    </row>
    <row r="583" spans="2:5">
      <c r="B583" s="30" t="s">
        <v>7296</v>
      </c>
      <c r="C583" s="31" t="s">
        <v>5112</v>
      </c>
      <c r="D583" s="31" t="s">
        <v>5111</v>
      </c>
      <c r="E583" s="31" t="s">
        <v>4991</v>
      </c>
    </row>
    <row r="584" spans="2:5">
      <c r="B584" s="30" t="s">
        <v>5113</v>
      </c>
      <c r="C584" s="31" t="s">
        <v>5113</v>
      </c>
      <c r="D584" s="31" t="s">
        <v>5113</v>
      </c>
      <c r="E584" s="31" t="s">
        <v>4991</v>
      </c>
    </row>
    <row r="585" spans="2:5">
      <c r="B585" s="30" t="s">
        <v>5338</v>
      </c>
      <c r="C585" s="31" t="s">
        <v>5115</v>
      </c>
      <c r="D585" s="31" t="s">
        <v>5114</v>
      </c>
      <c r="E585" s="31" t="s">
        <v>4991</v>
      </c>
    </row>
    <row r="586" spans="2:5">
      <c r="B586" s="30" t="s">
        <v>5115</v>
      </c>
      <c r="C586" s="31" t="s">
        <v>5115</v>
      </c>
      <c r="D586" s="31" t="s">
        <v>5114</v>
      </c>
      <c r="E586" s="31" t="s">
        <v>4991</v>
      </c>
    </row>
    <row r="587" spans="2:5">
      <c r="B587" s="30" t="s">
        <v>5114</v>
      </c>
      <c r="C587" s="31" t="s">
        <v>5115</v>
      </c>
      <c r="D587" s="31" t="s">
        <v>5114</v>
      </c>
      <c r="E587" s="31" t="s">
        <v>4991</v>
      </c>
    </row>
    <row r="588" spans="2:5">
      <c r="B588" s="30" t="s">
        <v>6039</v>
      </c>
      <c r="C588" s="31" t="s">
        <v>5115</v>
      </c>
      <c r="D588" s="31" t="s">
        <v>5114</v>
      </c>
      <c r="E588" s="31" t="s">
        <v>4991</v>
      </c>
    </row>
    <row r="589" spans="2:5">
      <c r="B589" s="30" t="s">
        <v>5121</v>
      </c>
      <c r="C589" s="31" t="s">
        <v>5121</v>
      </c>
      <c r="D589" s="31" t="s">
        <v>5120</v>
      </c>
      <c r="E589" s="31" t="s">
        <v>4991</v>
      </c>
    </row>
    <row r="590" spans="2:5">
      <c r="B590" s="30" t="s">
        <v>5340</v>
      </c>
      <c r="C590" s="31" t="s">
        <v>5121</v>
      </c>
      <c r="D590" s="31" t="s">
        <v>5120</v>
      </c>
      <c r="E590" s="31" t="s">
        <v>4991</v>
      </c>
    </row>
    <row r="591" spans="2:5">
      <c r="B591" s="30" t="s">
        <v>6440</v>
      </c>
      <c r="C591" s="31" t="s">
        <v>6440</v>
      </c>
      <c r="D591" s="31" t="s">
        <v>6484</v>
      </c>
      <c r="E591" s="31" t="s">
        <v>4991</v>
      </c>
    </row>
    <row r="592" spans="2:5">
      <c r="B592" s="30" t="s">
        <v>6509</v>
      </c>
      <c r="C592" s="31" t="s">
        <v>6440</v>
      </c>
      <c r="D592" s="31" t="s">
        <v>6484</v>
      </c>
      <c r="E592" s="31" t="s">
        <v>4991</v>
      </c>
    </row>
    <row r="593" spans="2:5">
      <c r="B593" s="30" t="s">
        <v>6676</v>
      </c>
      <c r="C593" s="31" t="s">
        <v>6440</v>
      </c>
      <c r="D593" s="31" t="s">
        <v>6484</v>
      </c>
      <c r="E593" s="31" t="s">
        <v>4991</v>
      </c>
    </row>
    <row r="594" spans="2:5">
      <c r="B594" s="30" t="s">
        <v>5131</v>
      </c>
      <c r="C594" s="31" t="s">
        <v>5131</v>
      </c>
      <c r="D594" s="31" t="s">
        <v>5130</v>
      </c>
      <c r="E594" s="31" t="s">
        <v>4991</v>
      </c>
    </row>
    <row r="595" spans="2:5">
      <c r="B595" s="30" t="s">
        <v>5127</v>
      </c>
      <c r="C595" s="31" t="s">
        <v>5131</v>
      </c>
      <c r="D595" s="31" t="s">
        <v>5130</v>
      </c>
      <c r="E595" s="31" t="s">
        <v>4991</v>
      </c>
    </row>
    <row r="596" spans="2:5">
      <c r="B596" s="30" t="s">
        <v>5126</v>
      </c>
      <c r="C596" s="31" t="s">
        <v>5131</v>
      </c>
      <c r="D596" s="31" t="s">
        <v>5130</v>
      </c>
      <c r="E596" s="31" t="s">
        <v>4991</v>
      </c>
    </row>
    <row r="597" spans="2:5">
      <c r="B597" s="30" t="s">
        <v>5130</v>
      </c>
      <c r="C597" s="31" t="s">
        <v>5131</v>
      </c>
      <c r="D597" s="31" t="s">
        <v>5130</v>
      </c>
      <c r="E597" s="31" t="s">
        <v>4991</v>
      </c>
    </row>
    <row r="598" spans="2:5">
      <c r="B598" s="30" t="s">
        <v>5341</v>
      </c>
      <c r="C598" s="31" t="s">
        <v>5131</v>
      </c>
      <c r="D598" s="31" t="s">
        <v>5130</v>
      </c>
      <c r="E598" s="31" t="s">
        <v>4991</v>
      </c>
    </row>
    <row r="599" spans="2:5">
      <c r="B599" s="30" t="s">
        <v>6677</v>
      </c>
      <c r="C599" s="31" t="s">
        <v>5131</v>
      </c>
      <c r="D599" s="31" t="s">
        <v>5130</v>
      </c>
      <c r="E599" s="31" t="s">
        <v>4991</v>
      </c>
    </row>
    <row r="600" spans="2:5">
      <c r="B600" s="30" t="s">
        <v>7246</v>
      </c>
      <c r="C600" s="31" t="s">
        <v>5131</v>
      </c>
      <c r="D600" s="31" t="s">
        <v>7247</v>
      </c>
      <c r="E600" s="31" t="s">
        <v>4991</v>
      </c>
    </row>
    <row r="601" spans="2:5">
      <c r="B601" s="30" t="s">
        <v>5137</v>
      </c>
      <c r="C601" s="31" t="s">
        <v>5137</v>
      </c>
      <c r="D601" s="31" t="s">
        <v>5136</v>
      </c>
      <c r="E601" s="31" t="s">
        <v>4991</v>
      </c>
    </row>
    <row r="602" spans="2:5">
      <c r="B602" s="30" t="s">
        <v>5139</v>
      </c>
      <c r="C602" s="31" t="s">
        <v>5345</v>
      </c>
      <c r="D602" s="31" t="s">
        <v>5139</v>
      </c>
      <c r="E602" s="31" t="s">
        <v>4991</v>
      </c>
    </row>
    <row r="603" spans="2:5">
      <c r="B603" s="30" t="s">
        <v>6055</v>
      </c>
      <c r="C603" s="31" t="s">
        <v>5345</v>
      </c>
      <c r="D603" s="31" t="s">
        <v>5139</v>
      </c>
      <c r="E603" s="31" t="s">
        <v>4991</v>
      </c>
    </row>
    <row r="604" spans="2:5">
      <c r="B604" s="30" t="s">
        <v>6056</v>
      </c>
      <c r="C604" s="31" t="s">
        <v>5345</v>
      </c>
      <c r="D604" s="31" t="s">
        <v>5139</v>
      </c>
      <c r="E604" s="31" t="s">
        <v>4991</v>
      </c>
    </row>
    <row r="605" spans="2:5">
      <c r="B605" s="30" t="s">
        <v>6057</v>
      </c>
      <c r="C605" s="31" t="s">
        <v>6057</v>
      </c>
      <c r="D605" s="31" t="s">
        <v>6058</v>
      </c>
      <c r="E605" s="31" t="s">
        <v>4991</v>
      </c>
    </row>
    <row r="606" spans="2:5">
      <c r="B606" s="30" t="s">
        <v>5153</v>
      </c>
      <c r="C606" s="31" t="s">
        <v>5361</v>
      </c>
      <c r="D606" s="31" t="s">
        <v>5153</v>
      </c>
      <c r="E606" s="31" t="s">
        <v>4991</v>
      </c>
    </row>
    <row r="607" spans="2:5">
      <c r="B607" s="30" t="s">
        <v>5362</v>
      </c>
      <c r="C607" s="31" t="s">
        <v>5361</v>
      </c>
      <c r="D607" s="31" t="s">
        <v>5153</v>
      </c>
      <c r="E607" s="31" t="s">
        <v>4991</v>
      </c>
    </row>
    <row r="608" spans="2:5">
      <c r="B608" s="30" t="s">
        <v>5154</v>
      </c>
      <c r="C608" s="31" t="s">
        <v>5361</v>
      </c>
      <c r="D608" s="31" t="s">
        <v>5153</v>
      </c>
      <c r="E608" s="31" t="s">
        <v>4991</v>
      </c>
    </row>
    <row r="609" spans="2:5">
      <c r="B609" s="30" t="s">
        <v>5361</v>
      </c>
      <c r="C609" s="31" t="s">
        <v>5361</v>
      </c>
      <c r="D609" s="31" t="s">
        <v>5153</v>
      </c>
      <c r="E609" s="31" t="s">
        <v>4991</v>
      </c>
    </row>
    <row r="610" spans="2:5">
      <c r="B610" s="30" t="s">
        <v>7258</v>
      </c>
      <c r="C610" s="31" t="s">
        <v>5361</v>
      </c>
      <c r="D610" s="31" t="s">
        <v>5153</v>
      </c>
      <c r="E610" s="31" t="s">
        <v>4991</v>
      </c>
    </row>
    <row r="611" spans="2:5">
      <c r="B611" s="30" t="s">
        <v>7268</v>
      </c>
      <c r="C611" s="31" t="s">
        <v>5361</v>
      </c>
      <c r="D611" s="31" t="s">
        <v>5153</v>
      </c>
      <c r="E611" s="31" t="s">
        <v>4991</v>
      </c>
    </row>
    <row r="612" spans="2:5">
      <c r="B612" s="30" t="s">
        <v>7313</v>
      </c>
      <c r="C612" s="31" t="s">
        <v>7314</v>
      </c>
      <c r="D612" s="31" t="s">
        <v>7314</v>
      </c>
      <c r="E612" s="31" t="s">
        <v>4991</v>
      </c>
    </row>
    <row r="613" spans="2:5">
      <c r="B613" s="30" t="s">
        <v>6077</v>
      </c>
      <c r="C613" s="31" t="s">
        <v>6078</v>
      </c>
      <c r="D613" s="31" t="s">
        <v>6077</v>
      </c>
      <c r="E613" s="31" t="s">
        <v>4991</v>
      </c>
    </row>
    <row r="614" spans="2:5">
      <c r="B614" s="30" t="s">
        <v>6078</v>
      </c>
      <c r="C614" s="31" t="s">
        <v>6078</v>
      </c>
      <c r="D614" s="31" t="s">
        <v>6077</v>
      </c>
      <c r="E614" s="31" t="s">
        <v>4991</v>
      </c>
    </row>
    <row r="615" spans="2:5">
      <c r="B615" s="30" t="s">
        <v>7323</v>
      </c>
      <c r="C615" s="31" t="s">
        <v>6078</v>
      </c>
      <c r="D615" s="31" t="s">
        <v>6077</v>
      </c>
      <c r="E615" s="31" t="s">
        <v>4991</v>
      </c>
    </row>
    <row r="616" spans="2:5">
      <c r="B616" s="30" t="s">
        <v>6081</v>
      </c>
      <c r="C616" s="31" t="s">
        <v>6082</v>
      </c>
      <c r="D616" s="31" t="s">
        <v>6083</v>
      </c>
      <c r="E616" s="31" t="s">
        <v>4991</v>
      </c>
    </row>
    <row r="617" spans="2:5">
      <c r="B617" s="30" t="s">
        <v>6083</v>
      </c>
      <c r="C617" s="31" t="s">
        <v>6082</v>
      </c>
      <c r="D617" s="31" t="s">
        <v>6083</v>
      </c>
      <c r="E617" s="31" t="s">
        <v>4991</v>
      </c>
    </row>
    <row r="618" spans="2:5">
      <c r="B618" s="30" t="s">
        <v>7303</v>
      </c>
      <c r="C618" s="31" t="s">
        <v>6082</v>
      </c>
      <c r="D618" s="31" t="s">
        <v>6083</v>
      </c>
      <c r="E618" s="31" t="s">
        <v>4991</v>
      </c>
    </row>
    <row r="619" spans="2:5">
      <c r="B619" s="89" t="s">
        <v>7231</v>
      </c>
      <c r="C619" s="96" t="s">
        <v>7232</v>
      </c>
      <c r="D619" s="97" t="s">
        <v>7231</v>
      </c>
      <c r="E619" s="96" t="s">
        <v>4991</v>
      </c>
    </row>
    <row r="620" spans="2:5">
      <c r="B620" s="89" t="s">
        <v>7232</v>
      </c>
      <c r="C620" s="96" t="s">
        <v>7232</v>
      </c>
      <c r="D620" s="97" t="s">
        <v>7231</v>
      </c>
      <c r="E620" s="96" t="s">
        <v>4991</v>
      </c>
    </row>
    <row r="621" spans="2:5">
      <c r="B621" s="30" t="s">
        <v>6764</v>
      </c>
      <c r="C621" s="31" t="s">
        <v>6886</v>
      </c>
      <c r="D621" s="31" t="s">
        <v>6885</v>
      </c>
      <c r="E621" s="31" t="s">
        <v>4991</v>
      </c>
    </row>
    <row r="622" spans="2:5">
      <c r="B622" s="30" t="s">
        <v>6886</v>
      </c>
      <c r="C622" s="31" t="s">
        <v>6886</v>
      </c>
      <c r="D622" s="31" t="s">
        <v>6885</v>
      </c>
      <c r="E622" s="31" t="s">
        <v>4991</v>
      </c>
    </row>
    <row r="623" spans="2:5">
      <c r="B623" s="30" t="s">
        <v>6086</v>
      </c>
      <c r="C623" s="31" t="s">
        <v>6086</v>
      </c>
      <c r="D623" s="31" t="s">
        <v>6086</v>
      </c>
      <c r="E623" s="31" t="s">
        <v>4991</v>
      </c>
    </row>
    <row r="624" spans="2:5">
      <c r="B624" s="30" t="s">
        <v>5180</v>
      </c>
      <c r="C624" s="31" t="s">
        <v>5180</v>
      </c>
      <c r="D624" s="31" t="s">
        <v>5179</v>
      </c>
      <c r="E624" s="31" t="s">
        <v>4991</v>
      </c>
    </row>
    <row r="625" spans="2:5">
      <c r="B625" s="30" t="s">
        <v>6091</v>
      </c>
      <c r="C625" s="31" t="s">
        <v>5180</v>
      </c>
      <c r="D625" s="31" t="s">
        <v>5179</v>
      </c>
      <c r="E625" s="31" t="s">
        <v>4991</v>
      </c>
    </row>
    <row r="626" spans="2:5">
      <c r="B626" s="30" t="s">
        <v>5374</v>
      </c>
      <c r="C626" s="31" t="s">
        <v>5180</v>
      </c>
      <c r="D626" s="31" t="s">
        <v>5179</v>
      </c>
      <c r="E626" s="31" t="s">
        <v>4991</v>
      </c>
    </row>
    <row r="627" spans="2:5">
      <c r="B627" s="30" t="s">
        <v>6092</v>
      </c>
      <c r="C627" s="31" t="s">
        <v>5180</v>
      </c>
      <c r="D627" s="31" t="s">
        <v>5179</v>
      </c>
      <c r="E627" s="31" t="s">
        <v>4991</v>
      </c>
    </row>
    <row r="628" spans="2:5">
      <c r="B628" s="30" t="s">
        <v>5375</v>
      </c>
      <c r="C628" s="31" t="s">
        <v>5180</v>
      </c>
      <c r="D628" s="31" t="s">
        <v>5179</v>
      </c>
      <c r="E628" s="31" t="s">
        <v>4991</v>
      </c>
    </row>
    <row r="629" spans="2:5">
      <c r="B629" s="30" t="s">
        <v>5376</v>
      </c>
      <c r="C629" s="31" t="s">
        <v>5180</v>
      </c>
      <c r="D629" s="31" t="s">
        <v>5179</v>
      </c>
      <c r="E629" s="31" t="s">
        <v>4991</v>
      </c>
    </row>
    <row r="630" spans="2:5">
      <c r="B630" s="30" t="s">
        <v>7265</v>
      </c>
      <c r="C630" s="31" t="s">
        <v>5180</v>
      </c>
      <c r="D630" s="31" t="s">
        <v>5179</v>
      </c>
      <c r="E630" s="31" t="s">
        <v>4991</v>
      </c>
    </row>
    <row r="631" spans="2:5">
      <c r="B631" s="30" t="s">
        <v>5819</v>
      </c>
      <c r="C631" s="31" t="s">
        <v>5819</v>
      </c>
      <c r="D631" s="31" t="s">
        <v>5820</v>
      </c>
      <c r="E631" s="31" t="s">
        <v>4991</v>
      </c>
    </row>
    <row r="632" spans="2:5">
      <c r="B632" s="30" t="s">
        <v>6095</v>
      </c>
      <c r="C632" s="31" t="s">
        <v>6095</v>
      </c>
      <c r="D632" s="31" t="s">
        <v>6095</v>
      </c>
      <c r="E632" s="31" t="s">
        <v>4991</v>
      </c>
    </row>
    <row r="633" spans="2:5">
      <c r="B633" s="30" t="s">
        <v>7287</v>
      </c>
      <c r="C633" s="31" t="s">
        <v>7287</v>
      </c>
      <c r="D633" s="31" t="s">
        <v>7288</v>
      </c>
      <c r="E633" s="31" t="s">
        <v>4991</v>
      </c>
    </row>
    <row r="634" spans="2:5">
      <c r="B634" s="30" t="s">
        <v>5408</v>
      </c>
      <c r="C634" s="31" t="s">
        <v>5409</v>
      </c>
      <c r="D634" s="31" t="s">
        <v>5408</v>
      </c>
      <c r="E634" s="31" t="s">
        <v>4991</v>
      </c>
    </row>
    <row r="635" spans="2:5">
      <c r="B635" s="30" t="s">
        <v>5409</v>
      </c>
      <c r="C635" s="31" t="s">
        <v>5409</v>
      </c>
      <c r="D635" s="31" t="s">
        <v>5408</v>
      </c>
      <c r="E635" s="31" t="s">
        <v>4991</v>
      </c>
    </row>
    <row r="636" spans="2:5">
      <c r="B636" s="30" t="s">
        <v>6097</v>
      </c>
      <c r="C636" s="31" t="s">
        <v>5184</v>
      </c>
      <c r="D636" s="31" t="s">
        <v>5183</v>
      </c>
      <c r="E636" s="31" t="s">
        <v>4991</v>
      </c>
    </row>
    <row r="637" spans="2:5">
      <c r="B637" s="30" t="s">
        <v>5184</v>
      </c>
      <c r="C637" s="31" t="s">
        <v>5184</v>
      </c>
      <c r="D637" s="31" t="s">
        <v>5183</v>
      </c>
      <c r="E637" s="31" t="s">
        <v>4991</v>
      </c>
    </row>
    <row r="638" spans="2:5">
      <c r="B638" s="30" t="s">
        <v>5183</v>
      </c>
      <c r="C638" s="31" t="s">
        <v>5184</v>
      </c>
      <c r="D638" s="31" t="s">
        <v>5183</v>
      </c>
      <c r="E638" s="31" t="s">
        <v>4991</v>
      </c>
    </row>
    <row r="639" spans="2:5">
      <c r="B639" s="30" t="s">
        <v>5185</v>
      </c>
      <c r="C639" s="31" t="s">
        <v>6098</v>
      </c>
      <c r="D639" s="31" t="s">
        <v>5185</v>
      </c>
      <c r="E639" s="31" t="s">
        <v>4991</v>
      </c>
    </row>
    <row r="640" spans="2:5">
      <c r="B640" s="30" t="s">
        <v>6768</v>
      </c>
      <c r="C640" s="31" t="s">
        <v>6768</v>
      </c>
      <c r="D640" s="31" t="s">
        <v>6768</v>
      </c>
      <c r="E640" s="31" t="s">
        <v>4991</v>
      </c>
    </row>
    <row r="641" spans="2:5">
      <c r="B641" s="30" t="s">
        <v>7315</v>
      </c>
      <c r="C641" s="31" t="s">
        <v>7316</v>
      </c>
      <c r="D641" s="31" t="s">
        <v>7315</v>
      </c>
      <c r="E641" s="31" t="s">
        <v>4991</v>
      </c>
    </row>
    <row r="642" spans="2:5">
      <c r="B642" s="30" t="s">
        <v>5191</v>
      </c>
      <c r="C642" s="31" t="s">
        <v>5191</v>
      </c>
      <c r="D642" s="31" t="s">
        <v>5191</v>
      </c>
      <c r="E642" s="31" t="s">
        <v>4991</v>
      </c>
    </row>
    <row r="643" spans="2:5">
      <c r="B643" s="30" t="s">
        <v>5195</v>
      </c>
      <c r="C643" s="31" t="s">
        <v>5195</v>
      </c>
      <c r="D643" s="31" t="s">
        <v>6108</v>
      </c>
      <c r="E643" s="31" t="s">
        <v>4991</v>
      </c>
    </row>
    <row r="644" spans="2:5">
      <c r="B644" s="30" t="s">
        <v>6109</v>
      </c>
      <c r="C644" s="31" t="s">
        <v>5197</v>
      </c>
      <c r="D644" s="31" t="s">
        <v>5196</v>
      </c>
      <c r="E644" s="31" t="s">
        <v>4991</v>
      </c>
    </row>
    <row r="645" spans="2:5">
      <c r="B645" s="30" t="s">
        <v>6110</v>
      </c>
      <c r="C645" s="31" t="s">
        <v>5197</v>
      </c>
      <c r="D645" s="31" t="s">
        <v>5196</v>
      </c>
      <c r="E645" s="31" t="s">
        <v>4991</v>
      </c>
    </row>
    <row r="646" spans="2:5">
      <c r="B646" s="30" t="s">
        <v>5197</v>
      </c>
      <c r="C646" s="31" t="s">
        <v>5197</v>
      </c>
      <c r="D646" s="31" t="s">
        <v>5196</v>
      </c>
      <c r="E646" s="31" t="s">
        <v>4991</v>
      </c>
    </row>
    <row r="647" spans="2:5">
      <c r="B647" s="30" t="s">
        <v>5199</v>
      </c>
      <c r="C647" s="31" t="s">
        <v>5199</v>
      </c>
      <c r="D647" s="31" t="s">
        <v>5198</v>
      </c>
      <c r="E647" s="31" t="s">
        <v>4991</v>
      </c>
    </row>
    <row r="648" spans="2:5">
      <c r="B648" s="30" t="s">
        <v>5906</v>
      </c>
      <c r="C648" s="31" t="s">
        <v>5906</v>
      </c>
      <c r="D648" s="31" t="s">
        <v>5906</v>
      </c>
      <c r="E648" s="31" t="s">
        <v>4991</v>
      </c>
    </row>
    <row r="649" spans="2:5">
      <c r="B649" s="30" t="s">
        <v>7266</v>
      </c>
      <c r="C649" s="31" t="s">
        <v>7267</v>
      </c>
      <c r="D649" s="31" t="s">
        <v>7266</v>
      </c>
      <c r="E649" s="31" t="s">
        <v>4991</v>
      </c>
    </row>
    <row r="650" spans="2:5">
      <c r="B650" s="30" t="s">
        <v>5201</v>
      </c>
      <c r="C650" s="31" t="s">
        <v>5201</v>
      </c>
      <c r="D650" s="31" t="s">
        <v>5201</v>
      </c>
      <c r="E650" s="31" t="s">
        <v>4991</v>
      </c>
    </row>
    <row r="651" spans="2:5">
      <c r="B651" s="30" t="s">
        <v>7093</v>
      </c>
      <c r="C651" s="31" t="s">
        <v>5201</v>
      </c>
      <c r="D651" s="31" t="s">
        <v>5201</v>
      </c>
      <c r="E651" s="31" t="s">
        <v>4991</v>
      </c>
    </row>
    <row r="652" spans="2:5">
      <c r="B652" s="30" t="s">
        <v>5205</v>
      </c>
      <c r="C652" s="31" t="s">
        <v>5205</v>
      </c>
      <c r="D652" s="31" t="s">
        <v>5204</v>
      </c>
      <c r="E652" s="31" t="s">
        <v>4991</v>
      </c>
    </row>
    <row r="653" spans="2:5">
      <c r="B653" s="30" t="s">
        <v>6118</v>
      </c>
      <c r="C653" s="31" t="s">
        <v>5205</v>
      </c>
      <c r="D653" s="31" t="s">
        <v>5204</v>
      </c>
      <c r="E653" s="31" t="s">
        <v>4991</v>
      </c>
    </row>
    <row r="654" spans="2:5">
      <c r="B654" s="30" t="s">
        <v>5380</v>
      </c>
      <c r="C654" s="31" t="s">
        <v>5205</v>
      </c>
      <c r="D654" s="31" t="s">
        <v>5204</v>
      </c>
      <c r="E654" s="31" t="s">
        <v>4991</v>
      </c>
    </row>
    <row r="655" spans="2:5">
      <c r="B655" s="30" t="s">
        <v>5204</v>
      </c>
      <c r="C655" s="31" t="s">
        <v>5205</v>
      </c>
      <c r="D655" s="31" t="s">
        <v>5204</v>
      </c>
      <c r="E655" s="31" t="s">
        <v>4991</v>
      </c>
    </row>
    <row r="656" spans="2:5">
      <c r="B656" s="30" t="s">
        <v>5209</v>
      </c>
      <c r="C656" s="31" t="s">
        <v>5209</v>
      </c>
      <c r="D656" s="31" t="s">
        <v>5208</v>
      </c>
      <c r="E656" s="31" t="s">
        <v>4991</v>
      </c>
    </row>
    <row r="657" spans="2:5">
      <c r="B657" s="30" t="s">
        <v>6126</v>
      </c>
      <c r="C657" s="31" t="s">
        <v>6127</v>
      </c>
      <c r="D657" s="31" t="s">
        <v>6128</v>
      </c>
      <c r="E657" s="31" t="s">
        <v>4991</v>
      </c>
    </row>
    <row r="658" spans="2:5">
      <c r="B658" s="30" t="s">
        <v>6128</v>
      </c>
      <c r="C658" s="31" t="s">
        <v>6127</v>
      </c>
      <c r="D658" s="31" t="s">
        <v>6128</v>
      </c>
      <c r="E658" s="31" t="s">
        <v>4991</v>
      </c>
    </row>
    <row r="659" spans="2:5">
      <c r="B659" s="30" t="s">
        <v>6129</v>
      </c>
      <c r="C659" s="31" t="s">
        <v>6127</v>
      </c>
      <c r="D659" s="31" t="s">
        <v>6128</v>
      </c>
      <c r="E659" s="31" t="s">
        <v>4991</v>
      </c>
    </row>
    <row r="660" spans="2:5">
      <c r="B660" s="30" t="s">
        <v>6133</v>
      </c>
      <c r="C660" s="31" t="s">
        <v>5215</v>
      </c>
      <c r="D660" s="31" t="s">
        <v>5214</v>
      </c>
      <c r="E660" s="31" t="s">
        <v>4991</v>
      </c>
    </row>
    <row r="661" spans="2:5">
      <c r="B661" s="30" t="s">
        <v>6134</v>
      </c>
      <c r="C661" s="31" t="s">
        <v>5215</v>
      </c>
      <c r="D661" s="31" t="s">
        <v>5214</v>
      </c>
      <c r="E661" s="31" t="s">
        <v>4991</v>
      </c>
    </row>
    <row r="662" spans="2:5">
      <c r="B662" s="30" t="s">
        <v>5214</v>
      </c>
      <c r="C662" s="31" t="s">
        <v>5215</v>
      </c>
      <c r="D662" s="31" t="s">
        <v>5214</v>
      </c>
      <c r="E662" s="31" t="s">
        <v>4991</v>
      </c>
    </row>
    <row r="663" spans="2:5">
      <c r="B663" s="30" t="s">
        <v>5215</v>
      </c>
      <c r="C663" s="31" t="s">
        <v>5215</v>
      </c>
      <c r="D663" s="31" t="s">
        <v>5214</v>
      </c>
      <c r="E663" s="31" t="s">
        <v>4991</v>
      </c>
    </row>
    <row r="664" spans="2:5">
      <c r="B664" s="30" t="s">
        <v>5383</v>
      </c>
      <c r="C664" s="31" t="s">
        <v>5215</v>
      </c>
      <c r="D664" s="31" t="s">
        <v>5214</v>
      </c>
      <c r="E664" s="31" t="s">
        <v>4991</v>
      </c>
    </row>
    <row r="665" spans="2:5">
      <c r="B665" s="30" t="s">
        <v>5217</v>
      </c>
      <c r="C665" s="31" t="s">
        <v>5217</v>
      </c>
      <c r="D665" s="31" t="s">
        <v>5216</v>
      </c>
      <c r="E665" s="31" t="s">
        <v>4991</v>
      </c>
    </row>
    <row r="666" spans="2:5">
      <c r="B666" s="30" t="s">
        <v>5219</v>
      </c>
      <c r="C666" s="31" t="s">
        <v>5219</v>
      </c>
      <c r="D666" s="31" t="s">
        <v>5218</v>
      </c>
      <c r="E666" s="31" t="s">
        <v>4991</v>
      </c>
    </row>
    <row r="667" spans="2:5">
      <c r="B667" s="30" t="s">
        <v>6439</v>
      </c>
      <c r="C667" s="31" t="s">
        <v>6439</v>
      </c>
      <c r="D667" s="31" t="s">
        <v>6485</v>
      </c>
      <c r="E667" s="31" t="s">
        <v>4991</v>
      </c>
    </row>
    <row r="668" spans="2:5">
      <c r="B668" s="89" t="s">
        <v>6485</v>
      </c>
      <c r="C668" s="31" t="s">
        <v>6439</v>
      </c>
      <c r="D668" s="31" t="s">
        <v>6485</v>
      </c>
      <c r="E668" s="31" t="s">
        <v>4991</v>
      </c>
    </row>
    <row r="669" spans="2:5">
      <c r="B669" s="30" t="s">
        <v>6136</v>
      </c>
      <c r="C669" s="31" t="s">
        <v>5224</v>
      </c>
      <c r="D669" s="31" t="s">
        <v>5223</v>
      </c>
      <c r="E669" s="31" t="s">
        <v>4991</v>
      </c>
    </row>
    <row r="670" spans="2:5">
      <c r="B670" s="30" t="s">
        <v>6137</v>
      </c>
      <c r="C670" s="31" t="s">
        <v>5224</v>
      </c>
      <c r="D670" s="31" t="s">
        <v>5223</v>
      </c>
      <c r="E670" s="31" t="s">
        <v>4991</v>
      </c>
    </row>
    <row r="671" spans="2:5">
      <c r="B671" s="30" t="s">
        <v>6138</v>
      </c>
      <c r="C671" s="31" t="s">
        <v>5224</v>
      </c>
      <c r="D671" s="31" t="s">
        <v>5223</v>
      </c>
      <c r="E671" s="31" t="s">
        <v>4991</v>
      </c>
    </row>
    <row r="672" spans="2:5">
      <c r="B672" s="30" t="s">
        <v>6139</v>
      </c>
      <c r="C672" s="31" t="s">
        <v>5224</v>
      </c>
      <c r="D672" s="31" t="s">
        <v>5223</v>
      </c>
      <c r="E672" s="31" t="s">
        <v>4991</v>
      </c>
    </row>
    <row r="673" spans="2:5">
      <c r="B673" s="30" t="s">
        <v>5384</v>
      </c>
      <c r="C673" s="31" t="s">
        <v>5224</v>
      </c>
      <c r="D673" s="31" t="s">
        <v>5223</v>
      </c>
      <c r="E673" s="31" t="s">
        <v>4991</v>
      </c>
    </row>
    <row r="674" spans="2:5">
      <c r="B674" s="30" t="s">
        <v>5224</v>
      </c>
      <c r="C674" s="31" t="s">
        <v>5224</v>
      </c>
      <c r="D674" s="31" t="s">
        <v>5223</v>
      </c>
      <c r="E674" s="31" t="s">
        <v>4991</v>
      </c>
    </row>
    <row r="675" spans="2:5">
      <c r="B675" s="30" t="s">
        <v>6140</v>
      </c>
      <c r="C675" s="31" t="s">
        <v>5224</v>
      </c>
      <c r="D675" s="31" t="s">
        <v>5223</v>
      </c>
      <c r="E675" s="31" t="s">
        <v>4991</v>
      </c>
    </row>
    <row r="676" spans="2:5">
      <c r="B676" s="30" t="s">
        <v>6141</v>
      </c>
      <c r="C676" s="31" t="s">
        <v>5224</v>
      </c>
      <c r="D676" s="31" t="s">
        <v>5223</v>
      </c>
      <c r="E676" s="31" t="s">
        <v>4991</v>
      </c>
    </row>
    <row r="677" spans="2:5">
      <c r="B677" s="30" t="s">
        <v>6142</v>
      </c>
      <c r="C677" s="31" t="s">
        <v>5224</v>
      </c>
      <c r="D677" s="31" t="s">
        <v>5223</v>
      </c>
      <c r="E677" s="31" t="s">
        <v>4991</v>
      </c>
    </row>
    <row r="678" spans="2:5">
      <c r="B678" s="30" t="s">
        <v>7243</v>
      </c>
      <c r="C678" s="31" t="s">
        <v>5224</v>
      </c>
      <c r="D678" s="31" t="s">
        <v>5223</v>
      </c>
      <c r="E678" s="31" t="s">
        <v>4991</v>
      </c>
    </row>
    <row r="679" spans="2:5">
      <c r="B679" s="30" t="s">
        <v>6143</v>
      </c>
      <c r="C679" s="31" t="s">
        <v>6144</v>
      </c>
      <c r="D679" s="31" t="s">
        <v>6145</v>
      </c>
      <c r="E679" s="31" t="s">
        <v>4991</v>
      </c>
    </row>
    <row r="680" spans="2:5">
      <c r="B680" s="30" t="s">
        <v>6146</v>
      </c>
      <c r="C680" s="31" t="s">
        <v>6146</v>
      </c>
      <c r="D680" s="31" t="s">
        <v>6146</v>
      </c>
      <c r="E680" s="31" t="s">
        <v>4991</v>
      </c>
    </row>
    <row r="681" spans="2:5">
      <c r="B681" s="30" t="s">
        <v>5226</v>
      </c>
      <c r="C681" s="31" t="s">
        <v>6889</v>
      </c>
      <c r="D681" s="31" t="s">
        <v>5225</v>
      </c>
      <c r="E681" s="31" t="s">
        <v>4991</v>
      </c>
    </row>
    <row r="682" spans="2:5">
      <c r="B682" s="30" t="s">
        <v>6879</v>
      </c>
      <c r="C682" s="31" t="s">
        <v>6889</v>
      </c>
      <c r="D682" s="31" t="s">
        <v>5225</v>
      </c>
      <c r="E682" s="31" t="s">
        <v>4991</v>
      </c>
    </row>
    <row r="683" spans="2:5">
      <c r="B683" s="30" t="s">
        <v>5228</v>
      </c>
      <c r="C683" s="31" t="s">
        <v>5228</v>
      </c>
      <c r="D683" s="31" t="s">
        <v>5227</v>
      </c>
      <c r="E683" s="31" t="s">
        <v>4991</v>
      </c>
    </row>
    <row r="684" spans="2:5">
      <c r="B684" s="30" t="s">
        <v>6684</v>
      </c>
      <c r="C684" s="31" t="s">
        <v>5228</v>
      </c>
      <c r="D684" s="31" t="s">
        <v>5227</v>
      </c>
      <c r="E684" s="31" t="s">
        <v>4991</v>
      </c>
    </row>
    <row r="685" spans="2:5">
      <c r="B685" s="30" t="s">
        <v>5232</v>
      </c>
      <c r="C685" s="31" t="s">
        <v>5232</v>
      </c>
      <c r="D685" s="31" t="s">
        <v>5231</v>
      </c>
      <c r="E685" s="31" t="s">
        <v>4991</v>
      </c>
    </row>
    <row r="686" spans="2:5">
      <c r="B686" s="30" t="s">
        <v>6147</v>
      </c>
      <c r="C686" s="31" t="s">
        <v>5232</v>
      </c>
      <c r="D686" s="31" t="s">
        <v>5231</v>
      </c>
      <c r="E686" s="31" t="s">
        <v>4991</v>
      </c>
    </row>
    <row r="687" spans="2:5">
      <c r="B687" s="30" t="s">
        <v>6148</v>
      </c>
      <c r="C687" s="31" t="s">
        <v>5232</v>
      </c>
      <c r="D687" s="31" t="s">
        <v>5231</v>
      </c>
      <c r="E687" s="31" t="s">
        <v>4991</v>
      </c>
    </row>
    <row r="688" spans="2:5">
      <c r="B688" s="30" t="s">
        <v>6663</v>
      </c>
      <c r="C688" s="31" t="s">
        <v>6663</v>
      </c>
      <c r="D688" s="31" t="s">
        <v>6691</v>
      </c>
      <c r="E688" s="31" t="s">
        <v>4991</v>
      </c>
    </row>
    <row r="689" spans="2:5">
      <c r="B689" s="30" t="s">
        <v>6691</v>
      </c>
      <c r="C689" s="31" t="s">
        <v>6663</v>
      </c>
      <c r="D689" s="31" t="s">
        <v>6691</v>
      </c>
      <c r="E689" s="31" t="s">
        <v>4991</v>
      </c>
    </row>
    <row r="690" spans="2:5">
      <c r="B690" s="30" t="s">
        <v>5238</v>
      </c>
      <c r="C690" s="57" t="s">
        <v>5238</v>
      </c>
      <c r="D690" s="57" t="s">
        <v>5237</v>
      </c>
      <c r="E690" s="31" t="s">
        <v>4991</v>
      </c>
    </row>
    <row r="691" spans="2:5">
      <c r="B691" s="30" t="s">
        <v>6154</v>
      </c>
      <c r="C691" s="57" t="s">
        <v>5238</v>
      </c>
      <c r="D691" s="57" t="s">
        <v>5237</v>
      </c>
      <c r="E691" s="31" t="s">
        <v>4991</v>
      </c>
    </row>
    <row r="692" spans="2:5">
      <c r="B692" s="30" t="s">
        <v>6155</v>
      </c>
      <c r="C692" s="57" t="s">
        <v>5238</v>
      </c>
      <c r="D692" s="57" t="s">
        <v>5237</v>
      </c>
      <c r="E692" s="31" t="s">
        <v>4991</v>
      </c>
    </row>
    <row r="693" spans="2:5">
      <c r="B693" s="30" t="s">
        <v>5237</v>
      </c>
      <c r="C693" s="57" t="s">
        <v>5238</v>
      </c>
      <c r="D693" s="57" t="s">
        <v>5237</v>
      </c>
      <c r="E693" s="31" t="s">
        <v>4991</v>
      </c>
    </row>
    <row r="694" spans="2:5">
      <c r="B694" s="30" t="s">
        <v>6156</v>
      </c>
      <c r="C694" s="57" t="s">
        <v>5238</v>
      </c>
      <c r="D694" s="57" t="s">
        <v>5237</v>
      </c>
      <c r="E694" s="31" t="s">
        <v>4991</v>
      </c>
    </row>
    <row r="695" spans="2:5">
      <c r="B695" s="30" t="s">
        <v>5240</v>
      </c>
      <c r="C695" s="57" t="s">
        <v>5240</v>
      </c>
      <c r="D695" s="57" t="s">
        <v>5240</v>
      </c>
      <c r="E695" s="31" t="s">
        <v>4991</v>
      </c>
    </row>
    <row r="696" spans="2:5">
      <c r="B696" s="30" t="s">
        <v>6158</v>
      </c>
      <c r="C696" s="57" t="s">
        <v>5240</v>
      </c>
      <c r="D696" s="57" t="s">
        <v>5240</v>
      </c>
      <c r="E696" s="31" t="s">
        <v>4991</v>
      </c>
    </row>
    <row r="697" spans="2:5">
      <c r="B697" s="30" t="s">
        <v>5405</v>
      </c>
      <c r="C697" s="57" t="s">
        <v>5240</v>
      </c>
      <c r="D697" s="57" t="s">
        <v>5240</v>
      </c>
      <c r="E697" s="31" t="s">
        <v>4991</v>
      </c>
    </row>
    <row r="698" spans="2:5">
      <c r="B698" s="30" t="s">
        <v>5244</v>
      </c>
      <c r="C698" s="57" t="s">
        <v>5244</v>
      </c>
      <c r="D698" s="57" t="s">
        <v>5243</v>
      </c>
      <c r="E698" s="31" t="s">
        <v>4991</v>
      </c>
    </row>
    <row r="699" spans="2:5">
      <c r="B699" s="30" t="s">
        <v>5246</v>
      </c>
      <c r="C699" s="57" t="s">
        <v>5246</v>
      </c>
      <c r="D699" s="57" t="s">
        <v>5245</v>
      </c>
      <c r="E699" s="31" t="s">
        <v>4991</v>
      </c>
    </row>
    <row r="700" spans="2:5">
      <c r="B700" s="30" t="s">
        <v>5248</v>
      </c>
      <c r="C700" s="56" t="s">
        <v>5248</v>
      </c>
      <c r="D700" s="31" t="s">
        <v>5247</v>
      </c>
      <c r="E700" s="56" t="s">
        <v>4991</v>
      </c>
    </row>
    <row r="701" spans="2:5">
      <c r="B701" s="30" t="s">
        <v>5252</v>
      </c>
      <c r="C701" s="56" t="s">
        <v>5252</v>
      </c>
      <c r="D701" s="31" t="s">
        <v>5251</v>
      </c>
      <c r="E701" s="56" t="s">
        <v>4991</v>
      </c>
    </row>
    <row r="702" spans="2:5">
      <c r="B702" s="30" t="s">
        <v>5254</v>
      </c>
      <c r="C702" s="57" t="s">
        <v>5254</v>
      </c>
      <c r="D702" s="57" t="s">
        <v>5253</v>
      </c>
      <c r="E702" s="31" t="s">
        <v>4991</v>
      </c>
    </row>
    <row r="703" spans="2:5">
      <c r="B703" s="30" t="s">
        <v>6165</v>
      </c>
      <c r="C703" s="31" t="s">
        <v>6166</v>
      </c>
      <c r="D703" s="31" t="s">
        <v>6165</v>
      </c>
      <c r="E703" s="31" t="s">
        <v>4991</v>
      </c>
    </row>
    <row r="704" spans="2:5">
      <c r="B704" s="30" t="s">
        <v>5256</v>
      </c>
      <c r="C704" s="56" t="s">
        <v>5256</v>
      </c>
      <c r="D704" s="68" t="s">
        <v>5255</v>
      </c>
      <c r="E704" s="67" t="s">
        <v>4991</v>
      </c>
    </row>
    <row r="705" spans="2:5">
      <c r="B705" s="30" t="s">
        <v>5255</v>
      </c>
      <c r="C705" s="56" t="s">
        <v>5256</v>
      </c>
      <c r="D705" s="68" t="s">
        <v>5255</v>
      </c>
      <c r="E705" s="56" t="s">
        <v>4991</v>
      </c>
    </row>
    <row r="706" spans="2:5">
      <c r="B706" s="30" t="s">
        <v>6167</v>
      </c>
      <c r="C706" s="56" t="s">
        <v>5256</v>
      </c>
      <c r="D706" s="31" t="s">
        <v>5255</v>
      </c>
      <c r="E706" s="56" t="s">
        <v>4991</v>
      </c>
    </row>
    <row r="707" spans="2:5">
      <c r="B707" s="30" t="s">
        <v>7285</v>
      </c>
      <c r="C707" s="31" t="s">
        <v>7286</v>
      </c>
      <c r="D707" s="31" t="s">
        <v>7285</v>
      </c>
      <c r="E707" s="31" t="s">
        <v>4991</v>
      </c>
    </row>
    <row r="708" spans="2:5">
      <c r="B708" s="48" t="s">
        <v>7146</v>
      </c>
      <c r="C708" s="56" t="s">
        <v>7146</v>
      </c>
      <c r="D708" s="31" t="s">
        <v>7218</v>
      </c>
      <c r="E708" s="56" t="s">
        <v>4991</v>
      </c>
    </row>
    <row r="709" spans="2:5">
      <c r="B709" s="30" t="s">
        <v>7218</v>
      </c>
      <c r="C709" s="31" t="s">
        <v>7146</v>
      </c>
      <c r="D709" s="31" t="s">
        <v>7218</v>
      </c>
      <c r="E709" s="31" t="s">
        <v>4991</v>
      </c>
    </row>
    <row r="710" spans="2:5">
      <c r="B710" s="30" t="s">
        <v>7264</v>
      </c>
      <c r="C710" s="31" t="s">
        <v>7146</v>
      </c>
      <c r="D710" s="31" t="s">
        <v>7218</v>
      </c>
      <c r="E710" s="31" t="s">
        <v>4991</v>
      </c>
    </row>
    <row r="711" spans="2:5">
      <c r="B711" s="48" t="s">
        <v>6188</v>
      </c>
      <c r="C711" s="31" t="s">
        <v>6188</v>
      </c>
      <c r="D711" s="31" t="s">
        <v>6188</v>
      </c>
      <c r="E711" s="31" t="s">
        <v>4991</v>
      </c>
    </row>
    <row r="712" spans="2:5">
      <c r="B712" s="30" t="s">
        <v>7256</v>
      </c>
      <c r="C712" s="31" t="s">
        <v>6188</v>
      </c>
      <c r="D712" s="31" t="s">
        <v>6188</v>
      </c>
      <c r="E712" s="31" t="s">
        <v>4991</v>
      </c>
    </row>
    <row r="713" spans="2:5">
      <c r="B713" s="74" t="s">
        <v>5280</v>
      </c>
      <c r="C713" s="31" t="s">
        <v>5280</v>
      </c>
      <c r="D713" s="68" t="s">
        <v>5279</v>
      </c>
      <c r="E713" s="67" t="s">
        <v>4991</v>
      </c>
    </row>
    <row r="714" spans="2:5">
      <c r="B714" s="48" t="s">
        <v>6191</v>
      </c>
      <c r="C714" s="31" t="s">
        <v>5280</v>
      </c>
      <c r="D714" s="31" t="s">
        <v>5279</v>
      </c>
      <c r="E714" s="31" t="s">
        <v>4991</v>
      </c>
    </row>
    <row r="715" spans="2:5">
      <c r="B715" s="48" t="s">
        <v>6202</v>
      </c>
      <c r="C715" s="56" t="s">
        <v>5302</v>
      </c>
      <c r="D715" s="31" t="s">
        <v>5301</v>
      </c>
      <c r="E715" s="56" t="s">
        <v>4991</v>
      </c>
    </row>
    <row r="716" spans="2:5">
      <c r="B716" s="77" t="s">
        <v>6203</v>
      </c>
      <c r="C716" s="56" t="s">
        <v>5302</v>
      </c>
      <c r="D716" s="79" t="s">
        <v>5301</v>
      </c>
      <c r="E716" s="78" t="s">
        <v>4991</v>
      </c>
    </row>
    <row r="717" spans="2:5">
      <c r="B717" s="48" t="s">
        <v>6204</v>
      </c>
      <c r="C717" s="56" t="s">
        <v>5302</v>
      </c>
      <c r="D717" s="31" t="s">
        <v>5301</v>
      </c>
      <c r="E717" s="56" t="s">
        <v>4991</v>
      </c>
    </row>
    <row r="718" spans="2:5">
      <c r="B718" s="48" t="s">
        <v>5302</v>
      </c>
      <c r="C718" s="31" t="s">
        <v>5302</v>
      </c>
      <c r="D718" s="31" t="s">
        <v>5301</v>
      </c>
      <c r="E718" s="31" t="s">
        <v>4991</v>
      </c>
    </row>
    <row r="719" spans="2:5">
      <c r="B719" s="89" t="s">
        <v>7228</v>
      </c>
      <c r="C719" s="96" t="s">
        <v>5302</v>
      </c>
      <c r="D719" s="97" t="s">
        <v>5301</v>
      </c>
      <c r="E719" s="96" t="s">
        <v>4991</v>
      </c>
    </row>
    <row r="720" spans="2:5">
      <c r="B720" s="30" t="s">
        <v>5936</v>
      </c>
      <c r="C720" s="31" t="s">
        <v>5936</v>
      </c>
      <c r="D720" s="31" t="s">
        <v>5937</v>
      </c>
      <c r="E720" s="31" t="s">
        <v>2</v>
      </c>
    </row>
    <row r="721" spans="2:5">
      <c r="B721" s="30" t="s">
        <v>6313</v>
      </c>
      <c r="C721" s="31" t="s">
        <v>6313</v>
      </c>
      <c r="D721" s="31" t="s">
        <v>6635</v>
      </c>
      <c r="E721" s="31" t="s">
        <v>2</v>
      </c>
    </row>
    <row r="722" spans="2:5">
      <c r="B722" s="48" t="s">
        <v>7014</v>
      </c>
      <c r="C722" s="56" t="s">
        <v>7014</v>
      </c>
      <c r="D722" s="31" t="s">
        <v>7219</v>
      </c>
      <c r="E722" s="56" t="s">
        <v>2</v>
      </c>
    </row>
    <row r="723" spans="2:5">
      <c r="B723" s="30" t="s">
        <v>5074</v>
      </c>
      <c r="C723" s="31" t="s">
        <v>5075</v>
      </c>
      <c r="D723" s="31" t="s">
        <v>6251</v>
      </c>
      <c r="E723" s="31" t="s">
        <v>2</v>
      </c>
    </row>
    <row r="724" spans="2:5">
      <c r="B724" s="30" t="s">
        <v>5075</v>
      </c>
      <c r="C724" s="31" t="s">
        <v>5075</v>
      </c>
      <c r="D724" s="31" t="s">
        <v>6251</v>
      </c>
      <c r="E724" s="31" t="s">
        <v>2</v>
      </c>
    </row>
    <row r="725" spans="2:5">
      <c r="B725" s="30" t="s">
        <v>6017</v>
      </c>
      <c r="C725" s="31" t="s">
        <v>6017</v>
      </c>
      <c r="D725" s="31" t="s">
        <v>6253</v>
      </c>
      <c r="E725" s="31" t="s">
        <v>2</v>
      </c>
    </row>
    <row r="726" spans="2:5">
      <c r="B726" s="30" t="s">
        <v>6648</v>
      </c>
      <c r="C726" s="31" t="s">
        <v>6693</v>
      </c>
      <c r="D726" s="31" t="s">
        <v>6693</v>
      </c>
      <c r="E726" s="31"/>
    </row>
    <row r="727" spans="2:5">
      <c r="B727" s="30" t="s">
        <v>5799</v>
      </c>
      <c r="C727" s="31" t="s">
        <v>5799</v>
      </c>
      <c r="D727" s="31" t="s">
        <v>5799</v>
      </c>
      <c r="E727" s="31"/>
    </row>
    <row r="728" spans="2:5">
      <c r="B728" s="30" t="s">
        <v>5414</v>
      </c>
      <c r="C728" s="31" t="s">
        <v>5799</v>
      </c>
      <c r="D728" s="31" t="s">
        <v>5799</v>
      </c>
      <c r="E728" s="31"/>
    </row>
    <row r="729" spans="2:5">
      <c r="B729" s="30" t="s">
        <v>6985</v>
      </c>
      <c r="C729" s="31" t="s">
        <v>6989</v>
      </c>
      <c r="D729" s="31" t="s">
        <v>6989</v>
      </c>
      <c r="E729" s="31"/>
    </row>
    <row r="730" spans="2:5">
      <c r="B730" s="30" t="s">
        <v>5872</v>
      </c>
      <c r="C730" s="31" t="s">
        <v>5872</v>
      </c>
      <c r="D730" s="31" t="s">
        <v>5872</v>
      </c>
      <c r="E730" s="31"/>
    </row>
    <row r="731" spans="2:5">
      <c r="B731" s="30" t="s">
        <v>6928</v>
      </c>
      <c r="C731" s="31" t="s">
        <v>6987</v>
      </c>
      <c r="D731" s="31" t="s">
        <v>6987</v>
      </c>
      <c r="E731" s="31"/>
    </row>
    <row r="732" spans="2:5">
      <c r="B732" s="30" t="s">
        <v>7008</v>
      </c>
      <c r="C732" s="31" t="s">
        <v>7011</v>
      </c>
      <c r="D732" s="31" t="s">
        <v>7011</v>
      </c>
      <c r="E732" s="31"/>
    </row>
    <row r="733" spans="2:5">
      <c r="B733" s="48" t="s">
        <v>7148</v>
      </c>
      <c r="C733" s="56" t="s">
        <v>7011</v>
      </c>
      <c r="D733" s="56" t="s">
        <v>7011</v>
      </c>
      <c r="E733" s="56"/>
    </row>
    <row r="734" spans="2:5">
      <c r="B734" s="30" t="s">
        <v>5315</v>
      </c>
      <c r="C734" s="31" t="s">
        <v>5315</v>
      </c>
      <c r="D734" s="31" t="s">
        <v>5315</v>
      </c>
      <c r="E734" s="31"/>
    </row>
    <row r="735" spans="2:5">
      <c r="B735" s="30" t="s">
        <v>6884</v>
      </c>
      <c r="C735" s="31" t="s">
        <v>5315</v>
      </c>
      <c r="D735" s="31" t="s">
        <v>5315</v>
      </c>
      <c r="E735" s="31"/>
    </row>
    <row r="736" spans="2:5">
      <c r="B736" s="30" t="s">
        <v>6335</v>
      </c>
      <c r="C736" s="31" t="s">
        <v>7103</v>
      </c>
      <c r="D736" s="31" t="s">
        <v>7103</v>
      </c>
      <c r="E736" s="31"/>
    </row>
    <row r="737" spans="2:5">
      <c r="B737" s="30" t="s">
        <v>6337</v>
      </c>
      <c r="C737" s="31" t="s">
        <v>6356</v>
      </c>
      <c r="D737" s="31" t="s">
        <v>6356</v>
      </c>
      <c r="E737" s="31"/>
    </row>
    <row r="738" spans="2:5">
      <c r="B738" s="30" t="s">
        <v>5956</v>
      </c>
      <c r="C738" s="31" t="s">
        <v>5957</v>
      </c>
      <c r="D738" s="31" t="s">
        <v>5957</v>
      </c>
      <c r="E738" s="31"/>
    </row>
    <row r="739" spans="2:5">
      <c r="B739" s="30" t="s">
        <v>5781</v>
      </c>
      <c r="C739" s="31" t="s">
        <v>5831</v>
      </c>
      <c r="D739" s="31" t="s">
        <v>5831</v>
      </c>
      <c r="E739" s="31"/>
    </row>
    <row r="740" spans="2:5">
      <c r="B740" s="30" t="s">
        <v>5800</v>
      </c>
      <c r="C740" s="31" t="s">
        <v>5831</v>
      </c>
      <c r="D740" s="31" t="s">
        <v>5831</v>
      </c>
      <c r="E740" s="31"/>
    </row>
    <row r="741" spans="2:5">
      <c r="B741" s="30" t="s">
        <v>5958</v>
      </c>
      <c r="C741" s="31" t="s">
        <v>5831</v>
      </c>
      <c r="D741" s="31" t="s">
        <v>5831</v>
      </c>
      <c r="E741" s="31"/>
    </row>
    <row r="742" spans="2:5">
      <c r="B742" s="30" t="s">
        <v>6338</v>
      </c>
      <c r="C742" s="31" t="s">
        <v>6355</v>
      </c>
      <c r="D742" s="31" t="s">
        <v>6355</v>
      </c>
      <c r="E742" s="31"/>
    </row>
    <row r="743" spans="2:5">
      <c r="B743" s="30" t="s">
        <v>6339</v>
      </c>
      <c r="C743" s="31" t="s">
        <v>7102</v>
      </c>
      <c r="D743" s="31" t="s">
        <v>7102</v>
      </c>
      <c r="E743" s="31"/>
    </row>
    <row r="744" spans="2:5">
      <c r="B744" s="30" t="s">
        <v>5827</v>
      </c>
      <c r="C744" s="31" t="s">
        <v>5827</v>
      </c>
      <c r="D744" s="31" t="s">
        <v>5827</v>
      </c>
      <c r="E744" s="31"/>
    </row>
    <row r="745" spans="2:5">
      <c r="B745" s="30" t="s">
        <v>7007</v>
      </c>
      <c r="C745" s="31" t="s">
        <v>7010</v>
      </c>
      <c r="D745" s="31" t="s">
        <v>7010</v>
      </c>
      <c r="E745" s="31"/>
    </row>
    <row r="746" spans="2:5">
      <c r="B746" s="48" t="s">
        <v>7147</v>
      </c>
      <c r="C746" s="56" t="s">
        <v>7010</v>
      </c>
      <c r="D746" s="56" t="s">
        <v>7010</v>
      </c>
      <c r="E746" s="56"/>
    </row>
    <row r="747" spans="2:5">
      <c r="B747" s="30" t="s">
        <v>6515</v>
      </c>
      <c r="C747" s="31" t="s">
        <v>6518</v>
      </c>
      <c r="D747" s="31" t="s">
        <v>6518</v>
      </c>
      <c r="E747" s="31"/>
    </row>
    <row r="748" spans="2:5">
      <c r="B748" s="30" t="s">
        <v>7002</v>
      </c>
      <c r="C748" s="31" t="s">
        <v>7006</v>
      </c>
      <c r="D748" s="31" t="s">
        <v>7006</v>
      </c>
      <c r="E748" s="31"/>
    </row>
    <row r="749" spans="2:5">
      <c r="B749" s="30" t="s">
        <v>5837</v>
      </c>
      <c r="C749" s="31" t="s">
        <v>5837</v>
      </c>
      <c r="D749" s="31" t="s">
        <v>5837</v>
      </c>
      <c r="E749" s="31"/>
    </row>
    <row r="750" spans="2:5">
      <c r="B750" s="30" t="s">
        <v>5824</v>
      </c>
      <c r="C750" s="31" t="s">
        <v>5824</v>
      </c>
      <c r="D750" s="31" t="s">
        <v>5824</v>
      </c>
      <c r="E750" s="31"/>
    </row>
    <row r="751" spans="2:5">
      <c r="B751" s="30" t="s">
        <v>5802</v>
      </c>
      <c r="C751" s="31" t="s">
        <v>5802</v>
      </c>
      <c r="D751" s="31" t="s">
        <v>5802</v>
      </c>
      <c r="E751" s="31"/>
    </row>
    <row r="752" spans="2:5">
      <c r="B752" s="30" t="s">
        <v>5801</v>
      </c>
      <c r="C752" s="31" t="s">
        <v>5802</v>
      </c>
      <c r="D752" s="31" t="s">
        <v>5802</v>
      </c>
      <c r="E752" s="31"/>
    </row>
    <row r="753" spans="2:5">
      <c r="B753" s="30" t="s">
        <v>7009</v>
      </c>
      <c r="C753" s="31" t="s">
        <v>7012</v>
      </c>
      <c r="D753" s="31" t="s">
        <v>7012</v>
      </c>
      <c r="E753" s="31"/>
    </row>
    <row r="754" spans="2:5">
      <c r="B754" s="48" t="s">
        <v>7149</v>
      </c>
      <c r="C754" s="56" t="s">
        <v>7012</v>
      </c>
      <c r="D754" s="56" t="s">
        <v>7012</v>
      </c>
      <c r="E754" s="56"/>
    </row>
    <row r="755" spans="2:5">
      <c r="B755" s="30" t="s">
        <v>7317</v>
      </c>
      <c r="C755" s="31" t="s">
        <v>7317</v>
      </c>
      <c r="D755" s="31" t="s">
        <v>7317</v>
      </c>
      <c r="E755" s="31"/>
    </row>
    <row r="756" spans="2:5">
      <c r="B756" s="30" t="s">
        <v>5045</v>
      </c>
      <c r="C756" s="31" t="s">
        <v>5979</v>
      </c>
      <c r="D756" s="31" t="s">
        <v>5979</v>
      </c>
      <c r="E756" s="31"/>
    </row>
    <row r="757" spans="2:5">
      <c r="B757" s="30" t="s">
        <v>5832</v>
      </c>
      <c r="C757" s="31" t="s">
        <v>5833</v>
      </c>
      <c r="D757" s="31" t="s">
        <v>5833</v>
      </c>
      <c r="E757" s="31"/>
    </row>
    <row r="758" spans="2:5">
      <c r="B758" s="30" t="s">
        <v>5834</v>
      </c>
      <c r="C758" s="31" t="s">
        <v>5835</v>
      </c>
      <c r="D758" s="31" t="s">
        <v>5835</v>
      </c>
      <c r="E758" s="31"/>
    </row>
    <row r="759" spans="2:5">
      <c r="B759" s="30" t="s">
        <v>5835</v>
      </c>
      <c r="C759" s="31" t="s">
        <v>5835</v>
      </c>
      <c r="D759" s="31" t="s">
        <v>5835</v>
      </c>
      <c r="E759" s="31"/>
    </row>
    <row r="760" spans="2:5">
      <c r="B760" s="30" t="s">
        <v>6359</v>
      </c>
      <c r="C760" s="31" t="s">
        <v>6402</v>
      </c>
      <c r="D760" s="31" t="s">
        <v>6402</v>
      </c>
      <c r="E760" s="31"/>
    </row>
    <row r="761" spans="2:5">
      <c r="B761" s="30" t="s">
        <v>5829</v>
      </c>
      <c r="C761" s="31" t="s">
        <v>5830</v>
      </c>
      <c r="D761" s="31" t="s">
        <v>5830</v>
      </c>
      <c r="E761" s="31"/>
    </row>
    <row r="762" spans="2:5">
      <c r="B762" s="30" t="s">
        <v>6647</v>
      </c>
      <c r="C762" s="31" t="s">
        <v>6685</v>
      </c>
      <c r="D762" s="31" t="s">
        <v>6685</v>
      </c>
      <c r="E762" s="31"/>
    </row>
    <row r="763" spans="2:5">
      <c r="B763" s="30" t="s">
        <v>7005</v>
      </c>
      <c r="C763" s="31" t="s">
        <v>6685</v>
      </c>
      <c r="D763" s="31" t="s">
        <v>6685</v>
      </c>
      <c r="E763" s="31"/>
    </row>
    <row r="764" spans="2:5">
      <c r="B764" s="30" t="s">
        <v>5088</v>
      </c>
      <c r="C764" s="31" t="s">
        <v>7104</v>
      </c>
      <c r="D764" s="31" t="s">
        <v>7104</v>
      </c>
      <c r="E764" s="31"/>
    </row>
    <row r="765" spans="2:5">
      <c r="B765" s="30" t="s">
        <v>7301</v>
      </c>
      <c r="C765" s="31" t="s">
        <v>7302</v>
      </c>
      <c r="D765" s="31" t="s">
        <v>7302</v>
      </c>
      <c r="E765" s="31"/>
    </row>
    <row r="766" spans="2:5">
      <c r="B766" s="30" t="s">
        <v>5097</v>
      </c>
      <c r="C766" s="31" t="s">
        <v>5097</v>
      </c>
      <c r="D766" s="31" t="s">
        <v>5097</v>
      </c>
      <c r="E766" s="31"/>
    </row>
    <row r="767" spans="2:5">
      <c r="B767" s="30" t="s">
        <v>5816</v>
      </c>
      <c r="C767" s="31" t="s">
        <v>5816</v>
      </c>
      <c r="D767" s="31" t="s">
        <v>5816</v>
      </c>
      <c r="E767" s="31"/>
    </row>
    <row r="768" spans="2:5">
      <c r="B768" s="30" t="s">
        <v>5815</v>
      </c>
      <c r="C768" s="31" t="s">
        <v>5816</v>
      </c>
      <c r="D768" s="31" t="s">
        <v>5816</v>
      </c>
      <c r="E768" s="31"/>
    </row>
    <row r="769" spans="2:5">
      <c r="B769" s="30" t="s">
        <v>5334</v>
      </c>
      <c r="C769" s="31" t="s">
        <v>6029</v>
      </c>
      <c r="D769" s="31" t="s">
        <v>6029</v>
      </c>
      <c r="E769" s="31"/>
    </row>
    <row r="770" spans="2:5">
      <c r="B770" s="30" t="s">
        <v>6672</v>
      </c>
      <c r="C770" s="31" t="s">
        <v>6688</v>
      </c>
      <c r="D770" s="31" t="s">
        <v>6688</v>
      </c>
      <c r="E770" s="31"/>
    </row>
    <row r="771" spans="2:5">
      <c r="B771" s="30" t="s">
        <v>6641</v>
      </c>
      <c r="C771" s="31" t="s">
        <v>6687</v>
      </c>
      <c r="D771" s="31" t="s">
        <v>6687</v>
      </c>
      <c r="E771" s="31"/>
    </row>
    <row r="772" spans="2:5">
      <c r="B772" s="30" t="s">
        <v>6687</v>
      </c>
      <c r="C772" s="31" t="s">
        <v>6687</v>
      </c>
      <c r="D772" s="31" t="s">
        <v>6687</v>
      </c>
      <c r="E772" s="31"/>
    </row>
    <row r="773" spans="2:5">
      <c r="B773" s="30" t="s">
        <v>6516</v>
      </c>
      <c r="C773" s="31" t="s">
        <v>6687</v>
      </c>
      <c r="D773" s="31" t="s">
        <v>6687</v>
      </c>
      <c r="E773" s="31"/>
    </row>
    <row r="774" spans="2:5">
      <c r="B774" s="30" t="s">
        <v>5346</v>
      </c>
      <c r="C774" s="31" t="s">
        <v>6256</v>
      </c>
      <c r="D774" s="31" t="s">
        <v>6256</v>
      </c>
      <c r="E774" s="31"/>
    </row>
    <row r="775" spans="2:5">
      <c r="B775" s="30" t="s">
        <v>5350</v>
      </c>
      <c r="C775" s="31" t="s">
        <v>6063</v>
      </c>
      <c r="D775" s="31" t="s">
        <v>6063</v>
      </c>
      <c r="E775" s="31"/>
    </row>
    <row r="776" spans="2:5">
      <c r="B776" s="30" t="s">
        <v>6513</v>
      </c>
      <c r="C776" s="31" t="s">
        <v>6522</v>
      </c>
      <c r="D776" s="31" t="s">
        <v>6522</v>
      </c>
      <c r="E776" s="31"/>
    </row>
    <row r="777" spans="2:5">
      <c r="B777" s="30" t="s">
        <v>5352</v>
      </c>
      <c r="C777" s="31" t="s">
        <v>7105</v>
      </c>
      <c r="D777" s="31" t="s">
        <v>7105</v>
      </c>
      <c r="E777" s="31"/>
    </row>
    <row r="778" spans="2:5">
      <c r="B778" s="30" t="s">
        <v>5351</v>
      </c>
      <c r="C778" s="31" t="s">
        <v>6525</v>
      </c>
      <c r="D778" s="31" t="s">
        <v>6525</v>
      </c>
      <c r="E778" s="31"/>
    </row>
    <row r="779" spans="2:5">
      <c r="B779" s="30" t="s">
        <v>5353</v>
      </c>
      <c r="C779" s="31" t="s">
        <v>6525</v>
      </c>
      <c r="D779" s="31" t="s">
        <v>6525</v>
      </c>
      <c r="E779" s="31"/>
    </row>
    <row r="780" spans="2:5">
      <c r="B780" s="30" t="s">
        <v>6517</v>
      </c>
      <c r="C780" s="31" t="s">
        <v>6525</v>
      </c>
      <c r="D780" s="31" t="s">
        <v>6525</v>
      </c>
      <c r="E780" s="31"/>
    </row>
    <row r="781" spans="2:5">
      <c r="B781" s="30" t="s">
        <v>6525</v>
      </c>
      <c r="C781" s="31" t="s">
        <v>6525</v>
      </c>
      <c r="D781" s="31" t="s">
        <v>6525</v>
      </c>
      <c r="E781" s="31"/>
    </row>
    <row r="782" spans="2:5">
      <c r="B782" s="30" t="s">
        <v>6514</v>
      </c>
      <c r="C782" s="31" t="s">
        <v>6524</v>
      </c>
      <c r="D782" s="31" t="s">
        <v>6524</v>
      </c>
      <c r="E782" s="31"/>
    </row>
    <row r="783" spans="2:5">
      <c r="B783" s="30" t="s">
        <v>6640</v>
      </c>
      <c r="C783" s="31" t="s">
        <v>6689</v>
      </c>
      <c r="D783" s="31" t="s">
        <v>6689</v>
      </c>
      <c r="E783" s="31"/>
    </row>
    <row r="784" spans="2:5">
      <c r="B784" s="30" t="s">
        <v>5356</v>
      </c>
      <c r="C784" s="31" t="s">
        <v>6066</v>
      </c>
      <c r="D784" s="31" t="s">
        <v>6066</v>
      </c>
      <c r="E784" s="31"/>
    </row>
    <row r="785" spans="2:5">
      <c r="B785" s="30" t="s">
        <v>5354</v>
      </c>
      <c r="C785" s="31" t="s">
        <v>6064</v>
      </c>
      <c r="D785" s="31" t="s">
        <v>6064</v>
      </c>
      <c r="E785" s="31"/>
    </row>
    <row r="786" spans="2:5">
      <c r="B786" s="30" t="s">
        <v>5357</v>
      </c>
      <c r="C786" s="31" t="s">
        <v>6064</v>
      </c>
      <c r="D786" s="31" t="s">
        <v>6064</v>
      </c>
      <c r="E786" s="31"/>
    </row>
    <row r="787" spans="2:5">
      <c r="B787" s="30" t="s">
        <v>5870</v>
      </c>
      <c r="C787" s="31" t="s">
        <v>6523</v>
      </c>
      <c r="D787" s="31" t="s">
        <v>6523</v>
      </c>
      <c r="E787" s="31"/>
    </row>
    <row r="788" spans="2:5">
      <c r="B788" s="30" t="s">
        <v>5358</v>
      </c>
      <c r="C788" s="31" t="s">
        <v>6067</v>
      </c>
      <c r="D788" s="31" t="s">
        <v>6067</v>
      </c>
      <c r="E788" s="31"/>
    </row>
    <row r="789" spans="2:5">
      <c r="B789" s="30" t="s">
        <v>5355</v>
      </c>
      <c r="C789" s="31" t="s">
        <v>6065</v>
      </c>
      <c r="D789" s="31" t="s">
        <v>6065</v>
      </c>
      <c r="E789" s="31"/>
    </row>
    <row r="790" spans="2:5">
      <c r="B790" s="30" t="s">
        <v>5360</v>
      </c>
      <c r="C790" s="31" t="s">
        <v>6065</v>
      </c>
      <c r="D790" s="31" t="s">
        <v>6065</v>
      </c>
      <c r="E790" s="31"/>
    </row>
    <row r="791" spans="2:5">
      <c r="B791" s="30" t="s">
        <v>5152</v>
      </c>
      <c r="C791" s="31" t="s">
        <v>5152</v>
      </c>
      <c r="D791" s="31" t="s">
        <v>5152</v>
      </c>
      <c r="E791" s="31"/>
    </row>
    <row r="792" spans="2:5">
      <c r="B792" s="30" t="s">
        <v>7015</v>
      </c>
      <c r="C792" s="31" t="s">
        <v>7094</v>
      </c>
      <c r="D792" s="31" t="s">
        <v>7094</v>
      </c>
      <c r="E792" s="31"/>
    </row>
    <row r="793" spans="2:5">
      <c r="B793" s="30" t="s">
        <v>5161</v>
      </c>
      <c r="C793" s="31" t="s">
        <v>6088</v>
      </c>
      <c r="D793" s="31" t="s">
        <v>6088</v>
      </c>
      <c r="E793" s="31"/>
    </row>
    <row r="794" spans="2:5">
      <c r="B794" s="30" t="s">
        <v>6787</v>
      </c>
      <c r="C794" s="31" t="s">
        <v>6890</v>
      </c>
      <c r="D794" s="31" t="s">
        <v>6890</v>
      </c>
      <c r="E794" s="31"/>
    </row>
    <row r="795" spans="2:5">
      <c r="B795" s="30" t="s">
        <v>5783</v>
      </c>
      <c r="C795" s="31" t="s">
        <v>5803</v>
      </c>
      <c r="D795" s="31" t="s">
        <v>5803</v>
      </c>
      <c r="E795" s="31"/>
    </row>
    <row r="796" spans="2:5">
      <c r="B796" s="30" t="s">
        <v>5803</v>
      </c>
      <c r="C796" s="31" t="s">
        <v>5803</v>
      </c>
      <c r="D796" s="31" t="s">
        <v>5803</v>
      </c>
      <c r="E796" s="31"/>
    </row>
    <row r="797" spans="2:5">
      <c r="B797" s="30" t="s">
        <v>5902</v>
      </c>
      <c r="C797" s="31" t="s">
        <v>6104</v>
      </c>
      <c r="D797" s="31" t="s">
        <v>6104</v>
      </c>
      <c r="E797" s="31"/>
    </row>
    <row r="798" spans="2:5">
      <c r="B798" s="30" t="s">
        <v>6106</v>
      </c>
      <c r="C798" s="31" t="s">
        <v>6107</v>
      </c>
      <c r="D798" s="31" t="s">
        <v>6107</v>
      </c>
      <c r="E798" s="31"/>
    </row>
    <row r="799" spans="2:5">
      <c r="B799" s="30" t="s">
        <v>6646</v>
      </c>
      <c r="C799" s="31" t="s">
        <v>6114</v>
      </c>
      <c r="D799" s="31" t="s">
        <v>6114</v>
      </c>
      <c r="E799" s="31"/>
    </row>
    <row r="800" spans="2:5">
      <c r="B800" s="30" t="s">
        <v>6113</v>
      </c>
      <c r="C800" s="31" t="s">
        <v>6114</v>
      </c>
      <c r="D800" s="31" t="s">
        <v>6114</v>
      </c>
      <c r="E800" s="31"/>
    </row>
    <row r="801" spans="2:5">
      <c r="B801" s="30" t="s">
        <v>6115</v>
      </c>
      <c r="C801" s="31" t="s">
        <v>6114</v>
      </c>
      <c r="D801" s="31" t="s">
        <v>6114</v>
      </c>
      <c r="E801" s="31"/>
    </row>
    <row r="802" spans="2:5">
      <c r="B802" s="30" t="s">
        <v>5805</v>
      </c>
      <c r="C802" s="31" t="s">
        <v>5805</v>
      </c>
      <c r="D802" s="31" t="s">
        <v>5805</v>
      </c>
      <c r="E802" s="31"/>
    </row>
    <row r="803" spans="2:5">
      <c r="B803" s="30" t="s">
        <v>5804</v>
      </c>
      <c r="C803" s="31" t="s">
        <v>5805</v>
      </c>
      <c r="D803" s="31" t="s">
        <v>5805</v>
      </c>
      <c r="E803" s="31"/>
    </row>
    <row r="804" spans="2:5">
      <c r="B804" s="30" t="s">
        <v>6124</v>
      </c>
      <c r="C804" s="31" t="s">
        <v>6125</v>
      </c>
      <c r="D804" s="31" t="s">
        <v>6125</v>
      </c>
      <c r="E804" s="31"/>
    </row>
    <row r="805" spans="2:5">
      <c r="B805" s="30" t="s">
        <v>5873</v>
      </c>
      <c r="C805" s="31" t="s">
        <v>5825</v>
      </c>
      <c r="D805" s="31" t="s">
        <v>5825</v>
      </c>
      <c r="E805" s="31"/>
    </row>
    <row r="806" spans="2:5">
      <c r="B806" s="30" t="s">
        <v>5825</v>
      </c>
      <c r="C806" s="31" t="s">
        <v>5825</v>
      </c>
      <c r="D806" s="31" t="s">
        <v>5825</v>
      </c>
      <c r="E806" s="31"/>
    </row>
    <row r="807" spans="2:5">
      <c r="B807" s="30" t="s">
        <v>6988</v>
      </c>
      <c r="C807" s="31" t="s">
        <v>6988</v>
      </c>
      <c r="D807" s="31" t="s">
        <v>6988</v>
      </c>
      <c r="E807" s="31"/>
    </row>
    <row r="808" spans="2:5">
      <c r="B808" s="30" t="s">
        <v>6984</v>
      </c>
      <c r="C808" s="31" t="s">
        <v>6988</v>
      </c>
      <c r="D808" s="31" t="s">
        <v>6988</v>
      </c>
      <c r="E808" s="31"/>
    </row>
    <row r="809" spans="2:5">
      <c r="B809" s="30" t="s">
        <v>6675</v>
      </c>
      <c r="C809" s="31" t="s">
        <v>6686</v>
      </c>
      <c r="D809" s="31" t="s">
        <v>6686</v>
      </c>
      <c r="E809" s="31"/>
    </row>
    <row r="810" spans="2:5">
      <c r="B810" s="30" t="s">
        <v>5807</v>
      </c>
      <c r="C810" s="31" t="s">
        <v>5807</v>
      </c>
      <c r="D810" s="31" t="s">
        <v>5807</v>
      </c>
      <c r="E810" s="31"/>
    </row>
    <row r="811" spans="2:5">
      <c r="B811" s="30" t="s">
        <v>5806</v>
      </c>
      <c r="C811" s="31" t="s">
        <v>5807</v>
      </c>
      <c r="D811" s="31" t="s">
        <v>5807</v>
      </c>
      <c r="E811" s="31"/>
    </row>
    <row r="812" spans="2:5">
      <c r="B812" s="30" t="s">
        <v>5828</v>
      </c>
      <c r="C812" s="31" t="s">
        <v>5828</v>
      </c>
      <c r="D812" s="31" t="s">
        <v>5828</v>
      </c>
      <c r="E812" s="31"/>
    </row>
    <row r="813" spans="2:5">
      <c r="B813" s="30" t="s">
        <v>6683</v>
      </c>
      <c r="C813" s="31" t="s">
        <v>5828</v>
      </c>
      <c r="D813" s="31" t="s">
        <v>5828</v>
      </c>
      <c r="E813" s="31"/>
    </row>
    <row r="814" spans="2:5">
      <c r="B814" s="30" t="s">
        <v>6358</v>
      </c>
      <c r="C814" s="31" t="s">
        <v>6401</v>
      </c>
      <c r="D814" s="31" t="s">
        <v>6401</v>
      </c>
      <c r="E814" s="31"/>
    </row>
    <row r="815" spans="2:5">
      <c r="B815" s="30" t="s">
        <v>6401</v>
      </c>
      <c r="C815" s="31" t="s">
        <v>6401</v>
      </c>
      <c r="D815" s="31" t="s">
        <v>6401</v>
      </c>
      <c r="E815" s="31"/>
    </row>
    <row r="816" spans="2:5">
      <c r="B816" s="30" t="s">
        <v>5808</v>
      </c>
      <c r="C816" s="31" t="s">
        <v>5808</v>
      </c>
      <c r="D816" s="31" t="s">
        <v>5808</v>
      </c>
      <c r="E816" s="31"/>
    </row>
    <row r="817" spans="2:5">
      <c r="B817" s="30" t="s">
        <v>5782</v>
      </c>
      <c r="C817" s="31" t="s">
        <v>5808</v>
      </c>
      <c r="D817" s="31" t="s">
        <v>5808</v>
      </c>
      <c r="E817" s="31"/>
    </row>
    <row r="818" spans="2:5">
      <c r="B818" s="30" t="s">
        <v>6153</v>
      </c>
      <c r="C818" s="31" t="s">
        <v>6153</v>
      </c>
      <c r="D818" s="31" t="s">
        <v>6153</v>
      </c>
      <c r="E818" s="31"/>
    </row>
    <row r="819" spans="2:5">
      <c r="B819" s="30" t="s">
        <v>6529</v>
      </c>
      <c r="C819" s="57" t="s">
        <v>6153</v>
      </c>
      <c r="D819" s="57" t="s">
        <v>6153</v>
      </c>
      <c r="E819" s="31"/>
    </row>
    <row r="820" spans="2:5">
      <c r="B820" s="30" t="s">
        <v>5904</v>
      </c>
      <c r="C820" s="57" t="s">
        <v>6519</v>
      </c>
      <c r="D820" s="57" t="s">
        <v>6519</v>
      </c>
      <c r="E820" s="31"/>
    </row>
    <row r="821" spans="2:5">
      <c r="B821" s="30" t="s">
        <v>6924</v>
      </c>
      <c r="C821" s="31" t="s">
        <v>6924</v>
      </c>
      <c r="D821" s="31" t="s">
        <v>6924</v>
      </c>
      <c r="E821" s="31"/>
    </row>
    <row r="822" spans="2:5">
      <c r="B822" s="30" t="s">
        <v>5836</v>
      </c>
      <c r="C822" s="56" t="s">
        <v>5836</v>
      </c>
      <c r="D822" s="56" t="s">
        <v>5836</v>
      </c>
      <c r="E822" s="56"/>
    </row>
    <row r="823" spans="2:5">
      <c r="B823" s="30" t="s">
        <v>5871</v>
      </c>
      <c r="C823" s="56" t="s">
        <v>5826</v>
      </c>
      <c r="D823" s="56" t="s">
        <v>5826</v>
      </c>
      <c r="E823" s="56"/>
    </row>
    <row r="824" spans="2:5">
      <c r="B824" s="30" t="s">
        <v>5826</v>
      </c>
      <c r="C824" s="56" t="s">
        <v>5826</v>
      </c>
      <c r="D824" s="56" t="s">
        <v>5826</v>
      </c>
      <c r="E824" s="56"/>
    </row>
    <row r="825" spans="2:5">
      <c r="B825" s="30" t="s">
        <v>6649</v>
      </c>
      <c r="C825" s="56" t="s">
        <v>6690</v>
      </c>
      <c r="D825" s="56" t="s">
        <v>6690</v>
      </c>
      <c r="E825" s="67"/>
    </row>
    <row r="826" spans="2:5">
      <c r="B826" s="30" t="s">
        <v>6881</v>
      </c>
      <c r="C826" s="31" t="s">
        <v>6891</v>
      </c>
      <c r="D826" s="31" t="s">
        <v>6891</v>
      </c>
      <c r="E826" s="67"/>
    </row>
    <row r="827" spans="2:5">
      <c r="B827" s="74" t="s">
        <v>6177</v>
      </c>
      <c r="C827" s="31" t="s">
        <v>6178</v>
      </c>
      <c r="D827" s="31" t="s">
        <v>6178</v>
      </c>
      <c r="E827" s="31"/>
    </row>
    <row r="828" spans="2:5">
      <c r="B828" s="74" t="s">
        <v>6527</v>
      </c>
      <c r="C828" s="31" t="s">
        <v>6178</v>
      </c>
      <c r="D828" s="31" t="s">
        <v>6178</v>
      </c>
      <c r="E828" s="31"/>
    </row>
    <row r="829" spans="2:5">
      <c r="B829" s="48" t="s">
        <v>6192</v>
      </c>
      <c r="C829" s="31" t="s">
        <v>7110</v>
      </c>
      <c r="D829" s="31" t="s">
        <v>7110</v>
      </c>
      <c r="E829" s="31"/>
    </row>
    <row r="830" spans="2:5">
      <c r="B830" s="74" t="s">
        <v>5798</v>
      </c>
      <c r="C830" s="67" t="s">
        <v>5798</v>
      </c>
      <c r="D830" s="67" t="s">
        <v>5798</v>
      </c>
      <c r="E830" s="67"/>
    </row>
    <row r="831" spans="2:5">
      <c r="B831" s="74" t="s">
        <v>5359</v>
      </c>
      <c r="C831" s="56" t="s">
        <v>5798</v>
      </c>
      <c r="D831" s="56" t="s">
        <v>5798</v>
      </c>
      <c r="E831" s="67"/>
    </row>
    <row r="832" spans="2:5">
      <c r="B832" s="74" t="s">
        <v>6528</v>
      </c>
      <c r="C832" s="31" t="s">
        <v>6633</v>
      </c>
      <c r="D832" s="31" t="s">
        <v>6633</v>
      </c>
      <c r="E832" s="31"/>
    </row>
    <row r="833" spans="2:5">
      <c r="B833" s="74" t="s">
        <v>5290</v>
      </c>
      <c r="C833" s="31" t="s">
        <v>5290</v>
      </c>
      <c r="D833" s="31" t="s">
        <v>5290</v>
      </c>
      <c r="E833" s="31"/>
    </row>
    <row r="834" spans="2:5">
      <c r="B834" s="30" t="s">
        <v>6163</v>
      </c>
      <c r="C834" s="57" t="s">
        <v>6163</v>
      </c>
      <c r="D834" s="57" t="s">
        <v>6164</v>
      </c>
      <c r="E834" s="31" t="s">
        <v>6308</v>
      </c>
    </row>
    <row r="835" spans="2:5">
      <c r="B835" s="30" t="s">
        <v>6668</v>
      </c>
      <c r="C835" s="31" t="s">
        <v>6037</v>
      </c>
      <c r="D835" s="31" t="s">
        <v>6692</v>
      </c>
      <c r="E835" s="31" t="s">
        <v>6037</v>
      </c>
    </row>
    <row r="836" spans="2:5">
      <c r="B836" s="30" t="s">
        <v>6679</v>
      </c>
      <c r="C836" s="31" t="s">
        <v>6679</v>
      </c>
      <c r="D836" s="31"/>
      <c r="E836" s="31" t="s">
        <v>7395</v>
      </c>
    </row>
  </sheetData>
  <protectedRanges>
    <protectedRange algorithmName="SHA-512" hashValue="XmZgN6XvgyL2sJAfSRAGQHJMWMgDcaQWv2k+PRA7JLQ8HTqZo1lPgA8KzbiABF89uQBO3fXhlv8+D2MhaRgU3A==" saltValue="m9qsLh9ltGWkvV5Y+u39sA==" spinCount="100000" sqref="D18 C27:E27 C30:E30 B48:E50 B89:E90 C47:E47 D158 B6:D6 B5:E5 D12:E12 C29:D29 C691:E691 C720:E720" name="OrgName_1_2_1_1_1"/>
    <protectedRange algorithmName="SHA-512" hashValue="XmZgN6XvgyL2sJAfSRAGQHJMWMgDcaQWv2k+PRA7JLQ8HTqZo1lPgA8KzbiABF89uQBO3fXhlv8+D2MhaRgU3A==" saltValue="m9qsLh9ltGWkvV5Y+u39sA==" spinCount="100000" sqref="B104:C104 B106:C124 C173 C204 C266 B345:C345 D108 C650" name="OrgName_2_1_1_1_1_1"/>
    <protectedRange algorithmName="SHA-512" hashValue="XmZgN6XvgyL2sJAfSRAGQHJMWMgDcaQWv2k+PRA7JLQ8HTqZo1lPgA8KzbiABF89uQBO3fXhlv8+D2MhaRgU3A==" saltValue="m9qsLh9ltGWkvV5Y+u39sA==" spinCount="100000" sqref="E104 E173 E204 E266 E345 E106:E124 E650" name="OrgName_4_1_1_1_1_1"/>
    <protectedRange algorithmName="SHA-512" hashValue="XmZgN6XvgyL2sJAfSRAGQHJMWMgDcaQWv2k+PRA7JLQ8HTqZo1lPgA8KzbiABF89uQBO3fXhlv8+D2MhaRgU3A==" saltValue="m9qsLh9ltGWkvV5Y+u39sA==" spinCount="100000" sqref="E136 E365 E320 E723" name="OrgName_1_1_1_1_1_1"/>
  </protectedRanges>
  <mergeCells count="1">
    <mergeCell ref="C1:E1"/>
  </mergeCells>
  <conditionalFormatting sqref="B3:B82 B84:B757">
    <cfRule type="duplicateValues" dxfId="165" priority="439"/>
  </conditionalFormatting>
  <conditionalFormatting sqref="B83">
    <cfRule type="duplicateValues" dxfId="164" priority="3"/>
  </conditionalFormatting>
  <conditionalFormatting sqref="B823:B836">
    <cfRule type="duplicateValues" dxfId="163" priority="1"/>
  </conditionalFormatting>
  <conditionalFormatting sqref="B758:B822">
    <cfRule type="duplicateValues" dxfId="162" priority="440"/>
  </conditionalFormatting>
  <dataValidations disablePrompts="1" count="2">
    <dataValidation type="list" allowBlank="1" showInputMessage="1" showErrorMessage="1" promptTitle="Programme Partner" prompt="Please select Programme Partner from the drop-down list, this is the partner who is responsible for the programme and donor reporting" sqref="B134 B160:B161" xr:uid="{00000000-0002-0000-0900-000000000000}">
      <formula1>ORG_Short</formula1>
    </dataValidation>
    <dataValidation type="list" allowBlank="1" showInputMessage="1" showErrorMessage="1" sqref="B243" xr:uid="{00000000-0002-0000-0900-000001000000}">
      <formula1>ORG_List_Short</formula1>
    </dataValidation>
  </dataValidations>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rgb="FF92D050"/>
  </sheetPr>
  <dimension ref="B1:I1464"/>
  <sheetViews>
    <sheetView workbookViewId="0">
      <selection activeCell="B2" sqref="B2"/>
    </sheetView>
  </sheetViews>
  <sheetFormatPr defaultRowHeight="14.4"/>
  <cols>
    <col min="2" max="2" width="49.7890625" bestFit="1" customWidth="1"/>
    <col min="3" max="3" width="19.5234375" bestFit="1" customWidth="1"/>
    <col min="4" max="4" width="18.5234375" bestFit="1" customWidth="1"/>
    <col min="5" max="5" width="18.7890625" bestFit="1" customWidth="1"/>
    <col min="6" max="6" width="21.5234375" bestFit="1" customWidth="1"/>
    <col min="7" max="7" width="32.26171875" customWidth="1"/>
    <col min="8" max="8" width="30" bestFit="1" customWidth="1"/>
    <col min="9" max="9" width="8.15625" bestFit="1" customWidth="1"/>
  </cols>
  <sheetData>
    <row r="1" spans="2:9" ht="28.2">
      <c r="B1" s="54" t="s">
        <v>5303</v>
      </c>
      <c r="C1" s="324" t="s">
        <v>5304</v>
      </c>
      <c r="D1" s="324"/>
      <c r="E1" s="324"/>
      <c r="F1" s="324"/>
      <c r="G1" s="324"/>
      <c r="H1" s="324"/>
    </row>
    <row r="2" spans="2:9">
      <c r="B2" t="s">
        <v>4773</v>
      </c>
      <c r="C2" t="s">
        <v>4774</v>
      </c>
      <c r="D2" t="s">
        <v>4775</v>
      </c>
      <c r="E2" t="s">
        <v>4776</v>
      </c>
      <c r="F2" t="s">
        <v>4777</v>
      </c>
      <c r="G2" t="s">
        <v>4778</v>
      </c>
      <c r="H2" t="s">
        <v>5415</v>
      </c>
      <c r="I2" t="s">
        <v>4645</v>
      </c>
    </row>
    <row r="3" spans="2:9">
      <c r="B3" s="38" t="s">
        <v>5416</v>
      </c>
      <c r="C3" s="29" t="s">
        <v>13</v>
      </c>
      <c r="D3" s="29" t="s">
        <v>14</v>
      </c>
      <c r="E3" s="29" t="s">
        <v>309</v>
      </c>
      <c r="F3" s="29" t="s">
        <v>1606</v>
      </c>
      <c r="G3" s="29" t="s">
        <v>4781</v>
      </c>
      <c r="H3" s="29" t="s">
        <v>4674</v>
      </c>
      <c r="I3" s="29" t="s">
        <v>4673</v>
      </c>
    </row>
    <row r="4" spans="2:9">
      <c r="B4" s="38" t="s">
        <v>4674</v>
      </c>
      <c r="C4" s="29" t="s">
        <v>13</v>
      </c>
      <c r="D4" s="29" t="s">
        <v>14</v>
      </c>
      <c r="E4" s="29" t="s">
        <v>309</v>
      </c>
      <c r="F4" s="29" t="s">
        <v>1606</v>
      </c>
      <c r="G4" s="29" t="s">
        <v>4781</v>
      </c>
      <c r="H4" s="29" t="s">
        <v>4674</v>
      </c>
      <c r="I4" s="29" t="s">
        <v>4673</v>
      </c>
    </row>
    <row r="5" spans="2:9">
      <c r="B5" s="38" t="s">
        <v>5417</v>
      </c>
      <c r="C5" s="29" t="s">
        <v>13</v>
      </c>
      <c r="D5" s="29" t="s">
        <v>14</v>
      </c>
      <c r="E5" s="29" t="s">
        <v>309</v>
      </c>
      <c r="F5" s="29" t="s">
        <v>1606</v>
      </c>
      <c r="G5" s="29" t="s">
        <v>4781</v>
      </c>
      <c r="H5" s="29" t="s">
        <v>4674</v>
      </c>
      <c r="I5" s="29" t="s">
        <v>4673</v>
      </c>
    </row>
    <row r="6" spans="2:9">
      <c r="B6" s="38" t="s">
        <v>5418</v>
      </c>
      <c r="C6" s="29" t="s">
        <v>13</v>
      </c>
      <c r="D6" s="29" t="s">
        <v>14</v>
      </c>
      <c r="E6" s="29" t="s">
        <v>309</v>
      </c>
      <c r="F6" s="29" t="s">
        <v>1606</v>
      </c>
      <c r="G6" s="29" t="s">
        <v>4781</v>
      </c>
      <c r="H6" s="29" t="s">
        <v>4674</v>
      </c>
      <c r="I6" s="29" t="s">
        <v>4673</v>
      </c>
    </row>
    <row r="7" spans="2:9">
      <c r="B7" s="38" t="s">
        <v>5419</v>
      </c>
      <c r="C7" s="29" t="s">
        <v>13</v>
      </c>
      <c r="D7" s="29" t="s">
        <v>14</v>
      </c>
      <c r="E7" s="29" t="s">
        <v>309</v>
      </c>
      <c r="F7" s="29" t="s">
        <v>1606</v>
      </c>
      <c r="G7" s="29" t="s">
        <v>4781</v>
      </c>
      <c r="H7" s="29" t="s">
        <v>4674</v>
      </c>
      <c r="I7" s="29" t="s">
        <v>4673</v>
      </c>
    </row>
    <row r="8" spans="2:9">
      <c r="B8" s="38" t="s">
        <v>5420</v>
      </c>
      <c r="C8" s="29" t="s">
        <v>13</v>
      </c>
      <c r="D8" s="29" t="s">
        <v>14</v>
      </c>
      <c r="E8" s="29" t="s">
        <v>309</v>
      </c>
      <c r="F8" s="29" t="s">
        <v>1607</v>
      </c>
      <c r="G8" s="29" t="s">
        <v>4781</v>
      </c>
      <c r="H8" s="29" t="s">
        <v>4674</v>
      </c>
      <c r="I8" s="29" t="s">
        <v>4673</v>
      </c>
    </row>
    <row r="9" spans="2:9">
      <c r="B9" s="38" t="s">
        <v>5421</v>
      </c>
      <c r="C9" s="29" t="s">
        <v>13</v>
      </c>
      <c r="D9" s="29" t="s">
        <v>14</v>
      </c>
      <c r="E9" s="29" t="s">
        <v>309</v>
      </c>
      <c r="F9" s="29" t="s">
        <v>1607</v>
      </c>
      <c r="G9" s="29" t="s">
        <v>4781</v>
      </c>
      <c r="H9" s="29" t="s">
        <v>4674</v>
      </c>
      <c r="I9" s="29" t="s">
        <v>4673</v>
      </c>
    </row>
    <row r="10" spans="2:9">
      <c r="B10" s="38" t="s">
        <v>5422</v>
      </c>
      <c r="C10" s="29" t="s">
        <v>13</v>
      </c>
      <c r="D10" s="29" t="s">
        <v>14</v>
      </c>
      <c r="E10" s="29" t="s">
        <v>309</v>
      </c>
      <c r="F10" s="29" t="s">
        <v>1607</v>
      </c>
      <c r="G10" s="29" t="s">
        <v>4781</v>
      </c>
      <c r="H10" s="29" t="s">
        <v>4674</v>
      </c>
      <c r="I10" s="29" t="s">
        <v>4673</v>
      </c>
    </row>
    <row r="11" spans="2:9">
      <c r="B11" s="38" t="s">
        <v>5423</v>
      </c>
      <c r="C11" s="29" t="s">
        <v>13</v>
      </c>
      <c r="D11" s="29" t="s">
        <v>14</v>
      </c>
      <c r="E11" s="29" t="s">
        <v>309</v>
      </c>
      <c r="F11" s="29" t="s">
        <v>1607</v>
      </c>
      <c r="G11" s="29" t="s">
        <v>4781</v>
      </c>
      <c r="H11" s="29" t="s">
        <v>4674</v>
      </c>
      <c r="I11" s="29" t="s">
        <v>4673</v>
      </c>
    </row>
    <row r="12" spans="2:9">
      <c r="B12" s="38" t="s">
        <v>5424</v>
      </c>
      <c r="C12" s="29" t="s">
        <v>13</v>
      </c>
      <c r="D12" s="29" t="s">
        <v>14</v>
      </c>
      <c r="E12" s="29" t="s">
        <v>309</v>
      </c>
      <c r="F12" s="29" t="s">
        <v>1606</v>
      </c>
      <c r="G12" s="29" t="s">
        <v>4781</v>
      </c>
      <c r="H12" s="29" t="s">
        <v>4676</v>
      </c>
      <c r="I12" s="29" t="s">
        <v>4675</v>
      </c>
    </row>
    <row r="13" spans="2:9">
      <c r="B13" s="38" t="s">
        <v>4676</v>
      </c>
      <c r="C13" s="29" t="s">
        <v>13</v>
      </c>
      <c r="D13" s="29" t="s">
        <v>14</v>
      </c>
      <c r="E13" s="29" t="s">
        <v>309</v>
      </c>
      <c r="F13" s="29" t="s">
        <v>1606</v>
      </c>
      <c r="G13" s="29" t="s">
        <v>4781</v>
      </c>
      <c r="H13" s="29" t="s">
        <v>4676</v>
      </c>
      <c r="I13" s="29" t="s">
        <v>4675</v>
      </c>
    </row>
    <row r="14" spans="2:9">
      <c r="B14" s="38" t="s">
        <v>5425</v>
      </c>
      <c r="C14" s="29" t="s">
        <v>13</v>
      </c>
      <c r="D14" s="29" t="s">
        <v>14</v>
      </c>
      <c r="E14" s="29" t="s">
        <v>309</v>
      </c>
      <c r="F14" s="29" t="s">
        <v>1606</v>
      </c>
      <c r="G14" s="29" t="s">
        <v>4781</v>
      </c>
      <c r="H14" s="29" t="s">
        <v>4676</v>
      </c>
      <c r="I14" s="29" t="s">
        <v>4675</v>
      </c>
    </row>
    <row r="15" spans="2:9">
      <c r="B15" s="38" t="s">
        <v>5426</v>
      </c>
      <c r="C15" s="29" t="s">
        <v>13</v>
      </c>
      <c r="D15" s="29" t="s">
        <v>14</v>
      </c>
      <c r="E15" s="29" t="s">
        <v>309</v>
      </c>
      <c r="F15" s="29" t="s">
        <v>1606</v>
      </c>
      <c r="G15" s="29" t="s">
        <v>4781</v>
      </c>
      <c r="H15" s="29" t="s">
        <v>4688</v>
      </c>
      <c r="I15" s="29" t="s">
        <v>4687</v>
      </c>
    </row>
    <row r="16" spans="2:9">
      <c r="B16" s="38" t="s">
        <v>5427</v>
      </c>
      <c r="C16" s="29" t="s">
        <v>13</v>
      </c>
      <c r="D16" s="29" t="s">
        <v>14</v>
      </c>
      <c r="E16" s="29" t="s">
        <v>309</v>
      </c>
      <c r="F16" s="29" t="s">
        <v>1606</v>
      </c>
      <c r="G16" s="29" t="s">
        <v>4781</v>
      </c>
      <c r="H16" s="29" t="s">
        <v>4688</v>
      </c>
      <c r="I16" s="29" t="s">
        <v>4687</v>
      </c>
    </row>
    <row r="17" spans="2:9">
      <c r="B17" s="38" t="s">
        <v>5428</v>
      </c>
      <c r="C17" s="29" t="s">
        <v>13</v>
      </c>
      <c r="D17" s="29" t="s">
        <v>14</v>
      </c>
      <c r="E17" s="29" t="s">
        <v>309</v>
      </c>
      <c r="F17" s="29" t="s">
        <v>1606</v>
      </c>
      <c r="G17" s="29" t="s">
        <v>4781</v>
      </c>
      <c r="H17" s="29" t="s">
        <v>4688</v>
      </c>
      <c r="I17" s="29" t="s">
        <v>4687</v>
      </c>
    </row>
    <row r="18" spans="2:9">
      <c r="B18" s="38" t="s">
        <v>4688</v>
      </c>
      <c r="C18" s="29" t="s">
        <v>13</v>
      </c>
      <c r="D18" s="29" t="s">
        <v>14</v>
      </c>
      <c r="E18" s="29" t="s">
        <v>309</v>
      </c>
      <c r="F18" s="29" t="s">
        <v>1606</v>
      </c>
      <c r="G18" s="29" t="s">
        <v>4781</v>
      </c>
      <c r="H18" s="29" t="s">
        <v>4688</v>
      </c>
      <c r="I18" s="29" t="s">
        <v>4687</v>
      </c>
    </row>
    <row r="19" spans="2:9">
      <c r="B19" s="38" t="s">
        <v>5429</v>
      </c>
      <c r="C19" s="29" t="s">
        <v>13</v>
      </c>
      <c r="D19" s="29" t="s">
        <v>14</v>
      </c>
      <c r="E19" s="29" t="s">
        <v>309</v>
      </c>
      <c r="F19" s="29" t="s">
        <v>1606</v>
      </c>
      <c r="G19" s="33" t="s">
        <v>4781</v>
      </c>
      <c r="H19" s="33" t="s">
        <v>4690</v>
      </c>
      <c r="I19" s="29" t="s">
        <v>4689</v>
      </c>
    </row>
    <row r="20" spans="2:9">
      <c r="B20" s="38" t="s">
        <v>5430</v>
      </c>
      <c r="C20" s="29" t="s">
        <v>13</v>
      </c>
      <c r="D20" s="29" t="s">
        <v>14</v>
      </c>
      <c r="E20" s="29" t="s">
        <v>309</v>
      </c>
      <c r="F20" s="29" t="s">
        <v>1606</v>
      </c>
      <c r="G20" s="29" t="s">
        <v>4781</v>
      </c>
      <c r="H20" s="29" t="s">
        <v>4690</v>
      </c>
      <c r="I20" s="29" t="s">
        <v>4689</v>
      </c>
    </row>
    <row r="21" spans="2:9">
      <c r="B21" s="38" t="s">
        <v>5431</v>
      </c>
      <c r="C21" s="29" t="s">
        <v>13</v>
      </c>
      <c r="D21" s="29" t="s">
        <v>14</v>
      </c>
      <c r="E21" s="29" t="s">
        <v>309</v>
      </c>
      <c r="F21" s="29" t="s">
        <v>1606</v>
      </c>
      <c r="G21" s="29" t="s">
        <v>4781</v>
      </c>
      <c r="H21" s="29" t="s">
        <v>4690</v>
      </c>
      <c r="I21" s="29" t="s">
        <v>4689</v>
      </c>
    </row>
    <row r="22" spans="2:9">
      <c r="B22" s="38" t="s">
        <v>5432</v>
      </c>
      <c r="C22" s="29" t="s">
        <v>13</v>
      </c>
      <c r="D22" s="29" t="s">
        <v>14</v>
      </c>
      <c r="E22" s="29" t="s">
        <v>309</v>
      </c>
      <c r="F22" s="29" t="s">
        <v>1606</v>
      </c>
      <c r="G22" s="29" t="s">
        <v>4781</v>
      </c>
      <c r="H22" s="29" t="s">
        <v>4690</v>
      </c>
      <c r="I22" s="29" t="s">
        <v>4689</v>
      </c>
    </row>
    <row r="23" spans="2:9">
      <c r="B23" s="38" t="s">
        <v>5433</v>
      </c>
      <c r="C23" s="29" t="s">
        <v>13</v>
      </c>
      <c r="D23" s="29" t="s">
        <v>14</v>
      </c>
      <c r="E23" s="29" t="s">
        <v>309</v>
      </c>
      <c r="F23" s="91" t="s">
        <v>1606</v>
      </c>
      <c r="G23" s="29" t="s">
        <v>4781</v>
      </c>
      <c r="H23" s="29" t="s">
        <v>4690</v>
      </c>
      <c r="I23" s="29" t="s">
        <v>4689</v>
      </c>
    </row>
    <row r="24" spans="2:9">
      <c r="B24" s="38" t="s">
        <v>5434</v>
      </c>
      <c r="C24" s="29" t="s">
        <v>13</v>
      </c>
      <c r="D24" s="29" t="s">
        <v>14</v>
      </c>
      <c r="E24" s="29" t="s">
        <v>309</v>
      </c>
      <c r="F24" s="91" t="s">
        <v>1606</v>
      </c>
      <c r="G24" s="29" t="s">
        <v>4781</v>
      </c>
      <c r="H24" s="29" t="s">
        <v>4690</v>
      </c>
      <c r="I24" s="29" t="s">
        <v>4689</v>
      </c>
    </row>
    <row r="25" spans="2:9">
      <c r="B25" s="38" t="s">
        <v>4690</v>
      </c>
      <c r="C25" s="29" t="s">
        <v>13</v>
      </c>
      <c r="D25" s="29" t="s">
        <v>14</v>
      </c>
      <c r="E25" s="29" t="s">
        <v>309</v>
      </c>
      <c r="F25" s="91" t="s">
        <v>1606</v>
      </c>
      <c r="G25" s="29" t="s">
        <v>4781</v>
      </c>
      <c r="H25" s="29" t="s">
        <v>4690</v>
      </c>
      <c r="I25" s="29" t="s">
        <v>4689</v>
      </c>
    </row>
    <row r="26" spans="2:9">
      <c r="B26" s="38" t="s">
        <v>5435</v>
      </c>
      <c r="C26" s="29" t="s">
        <v>13</v>
      </c>
      <c r="D26" s="29" t="s">
        <v>14</v>
      </c>
      <c r="E26" s="29" t="s">
        <v>309</v>
      </c>
      <c r="F26" s="91" t="s">
        <v>1606</v>
      </c>
      <c r="G26" s="29" t="s">
        <v>4781</v>
      </c>
      <c r="H26" s="29" t="s">
        <v>4690</v>
      </c>
      <c r="I26" s="29" t="s">
        <v>4689</v>
      </c>
    </row>
    <row r="27" spans="2:9">
      <c r="B27" s="38" t="s">
        <v>4692</v>
      </c>
      <c r="C27" s="29" t="s">
        <v>13</v>
      </c>
      <c r="D27" s="29" t="s">
        <v>14</v>
      </c>
      <c r="E27" s="29" t="s">
        <v>309</v>
      </c>
      <c r="F27" s="91" t="s">
        <v>1606</v>
      </c>
      <c r="G27" s="29" t="s">
        <v>4781</v>
      </c>
      <c r="H27" s="29" t="s">
        <v>4692</v>
      </c>
      <c r="I27" s="29" t="s">
        <v>4691</v>
      </c>
    </row>
    <row r="28" spans="2:9">
      <c r="B28" s="38" t="s">
        <v>5436</v>
      </c>
      <c r="C28" s="29" t="s">
        <v>13</v>
      </c>
      <c r="D28" s="29" t="s">
        <v>14</v>
      </c>
      <c r="E28" s="29" t="s">
        <v>309</v>
      </c>
      <c r="F28" s="91" t="s">
        <v>1606</v>
      </c>
      <c r="G28" s="29" t="s">
        <v>4781</v>
      </c>
      <c r="H28" s="29" t="s">
        <v>4692</v>
      </c>
      <c r="I28" s="29" t="s">
        <v>4691</v>
      </c>
    </row>
    <row r="29" spans="2:9">
      <c r="B29" s="38" t="s">
        <v>4694</v>
      </c>
      <c r="C29" s="29" t="s">
        <v>13</v>
      </c>
      <c r="D29" s="29" t="s">
        <v>14</v>
      </c>
      <c r="E29" s="29" t="s">
        <v>309</v>
      </c>
      <c r="F29" s="91" t="s">
        <v>1606</v>
      </c>
      <c r="G29" s="29" t="s">
        <v>4781</v>
      </c>
      <c r="H29" s="29" t="s">
        <v>4694</v>
      </c>
      <c r="I29" s="29" t="s">
        <v>4693</v>
      </c>
    </row>
    <row r="30" spans="2:9">
      <c r="B30" s="38" t="s">
        <v>5437</v>
      </c>
      <c r="C30" s="29" t="s">
        <v>13</v>
      </c>
      <c r="D30" s="29" t="s">
        <v>14</v>
      </c>
      <c r="E30" s="29" t="s">
        <v>309</v>
      </c>
      <c r="F30" s="91" t="s">
        <v>1606</v>
      </c>
      <c r="G30" s="29" t="s">
        <v>4781</v>
      </c>
      <c r="H30" s="29" t="s">
        <v>4694</v>
      </c>
      <c r="I30" s="29" t="s">
        <v>4693</v>
      </c>
    </row>
    <row r="31" spans="2:9">
      <c r="B31" s="38" t="s">
        <v>5438</v>
      </c>
      <c r="C31" s="29" t="s">
        <v>13</v>
      </c>
      <c r="D31" s="29" t="s">
        <v>14</v>
      </c>
      <c r="E31" s="29" t="s">
        <v>309</v>
      </c>
      <c r="F31" s="91" t="s">
        <v>1606</v>
      </c>
      <c r="G31" s="29" t="s">
        <v>4781</v>
      </c>
      <c r="H31" s="29" t="s">
        <v>4694</v>
      </c>
      <c r="I31" s="29" t="s">
        <v>4693</v>
      </c>
    </row>
    <row r="32" spans="2:9">
      <c r="B32" s="38" t="s">
        <v>4799</v>
      </c>
      <c r="C32" s="29" t="s">
        <v>13</v>
      </c>
      <c r="D32" s="29" t="s">
        <v>14</v>
      </c>
      <c r="E32" s="29" t="s">
        <v>309</v>
      </c>
      <c r="F32" s="91" t="s">
        <v>1606</v>
      </c>
      <c r="G32" s="29" t="s">
        <v>4781</v>
      </c>
      <c r="H32" s="29" t="s">
        <v>4694</v>
      </c>
      <c r="I32" s="29" t="s">
        <v>4693</v>
      </c>
    </row>
    <row r="33" spans="2:9">
      <c r="B33" s="38" t="s">
        <v>5439</v>
      </c>
      <c r="C33" s="29" t="s">
        <v>13</v>
      </c>
      <c r="D33" s="29" t="s">
        <v>14</v>
      </c>
      <c r="E33" s="29" t="s">
        <v>309</v>
      </c>
      <c r="F33" s="91" t="s">
        <v>1606</v>
      </c>
      <c r="G33" s="29" t="s">
        <v>4781</v>
      </c>
      <c r="H33" s="29" t="s">
        <v>4694</v>
      </c>
      <c r="I33" s="29" t="s">
        <v>4693</v>
      </c>
    </row>
    <row r="34" spans="2:9">
      <c r="B34" s="38" t="s">
        <v>4698</v>
      </c>
      <c r="C34" s="29" t="s">
        <v>13</v>
      </c>
      <c r="D34" s="29" t="s">
        <v>14</v>
      </c>
      <c r="E34" s="29" t="s">
        <v>309</v>
      </c>
      <c r="F34" s="91" t="s">
        <v>1606</v>
      </c>
      <c r="G34" s="29" t="s">
        <v>4781</v>
      </c>
      <c r="H34" s="29" t="s">
        <v>4698</v>
      </c>
      <c r="I34" s="29" t="s">
        <v>4697</v>
      </c>
    </row>
    <row r="35" spans="2:9">
      <c r="B35" s="38" t="s">
        <v>4838</v>
      </c>
      <c r="C35" s="29" t="s">
        <v>13</v>
      </c>
      <c r="D35" s="29" t="s">
        <v>14</v>
      </c>
      <c r="E35" s="29" t="s">
        <v>309</v>
      </c>
      <c r="F35" s="91" t="s">
        <v>1606</v>
      </c>
      <c r="G35" s="29" t="s">
        <v>4781</v>
      </c>
      <c r="H35" s="29" t="s">
        <v>4698</v>
      </c>
      <c r="I35" s="29" t="s">
        <v>4697</v>
      </c>
    </row>
    <row r="36" spans="2:9">
      <c r="B36" s="38" t="s">
        <v>4700</v>
      </c>
      <c r="C36" s="29" t="s">
        <v>13</v>
      </c>
      <c r="D36" s="29" t="s">
        <v>14</v>
      </c>
      <c r="E36" s="29" t="s">
        <v>309</v>
      </c>
      <c r="F36" s="91" t="s">
        <v>1606</v>
      </c>
      <c r="G36" s="29" t="s">
        <v>4781</v>
      </c>
      <c r="H36" s="29" t="s">
        <v>4700</v>
      </c>
      <c r="I36" s="29" t="s">
        <v>4699</v>
      </c>
    </row>
    <row r="37" spans="2:9">
      <c r="B37" s="38" t="s">
        <v>5440</v>
      </c>
      <c r="C37" s="29" t="s">
        <v>13</v>
      </c>
      <c r="D37" s="29" t="s">
        <v>14</v>
      </c>
      <c r="E37" s="29" t="s">
        <v>309</v>
      </c>
      <c r="F37" s="91" t="s">
        <v>1606</v>
      </c>
      <c r="G37" s="29" t="s">
        <v>4781</v>
      </c>
      <c r="H37" s="29" t="s">
        <v>4700</v>
      </c>
      <c r="I37" s="29" t="s">
        <v>4699</v>
      </c>
    </row>
    <row r="38" spans="2:9">
      <c r="B38" s="38" t="s">
        <v>5441</v>
      </c>
      <c r="C38" s="29" t="s">
        <v>13</v>
      </c>
      <c r="D38" s="29" t="s">
        <v>14</v>
      </c>
      <c r="E38" s="29" t="s">
        <v>309</v>
      </c>
      <c r="F38" s="29" t="s">
        <v>1606</v>
      </c>
      <c r="G38" s="29" t="s">
        <v>4781</v>
      </c>
      <c r="H38" s="29" t="s">
        <v>4700</v>
      </c>
      <c r="I38" s="29" t="s">
        <v>4699</v>
      </c>
    </row>
    <row r="39" spans="2:9">
      <c r="B39" s="38" t="s">
        <v>4702</v>
      </c>
      <c r="C39" s="29" t="s">
        <v>13</v>
      </c>
      <c r="D39" s="29" t="s">
        <v>14</v>
      </c>
      <c r="E39" s="29" t="s">
        <v>309</v>
      </c>
      <c r="F39" s="29" t="s">
        <v>1606</v>
      </c>
      <c r="G39" s="29" t="s">
        <v>4781</v>
      </c>
      <c r="H39" s="29" t="s">
        <v>4702</v>
      </c>
      <c r="I39" s="29" t="s">
        <v>4701</v>
      </c>
    </row>
    <row r="40" spans="2:9">
      <c r="B40" s="38" t="s">
        <v>4704</v>
      </c>
      <c r="C40" s="29" t="s">
        <v>13</v>
      </c>
      <c r="D40" s="29" t="s">
        <v>14</v>
      </c>
      <c r="E40" s="29" t="s">
        <v>309</v>
      </c>
      <c r="F40" s="29" t="s">
        <v>1606</v>
      </c>
      <c r="G40" s="29" t="s">
        <v>4781</v>
      </c>
      <c r="H40" s="29" t="s">
        <v>4704</v>
      </c>
      <c r="I40" s="29" t="s">
        <v>4703</v>
      </c>
    </row>
    <row r="41" spans="2:9">
      <c r="B41" s="38" t="s">
        <v>5442</v>
      </c>
      <c r="C41" s="29" t="s">
        <v>13</v>
      </c>
      <c r="D41" s="29" t="s">
        <v>14</v>
      </c>
      <c r="E41" s="29" t="s">
        <v>309</v>
      </c>
      <c r="F41" s="29" t="s">
        <v>1606</v>
      </c>
      <c r="G41" s="29" t="s">
        <v>4781</v>
      </c>
      <c r="H41" s="29" t="s">
        <v>4704</v>
      </c>
      <c r="I41" s="29" t="s">
        <v>4703</v>
      </c>
    </row>
    <row r="42" spans="2:9">
      <c r="B42" s="38" t="s">
        <v>4706</v>
      </c>
      <c r="C42" s="29" t="s">
        <v>13</v>
      </c>
      <c r="D42" s="29" t="s">
        <v>14</v>
      </c>
      <c r="E42" s="29" t="s">
        <v>309</v>
      </c>
      <c r="F42" s="29" t="s">
        <v>1606</v>
      </c>
      <c r="G42" s="29" t="s">
        <v>4781</v>
      </c>
      <c r="H42" s="29" t="s">
        <v>4706</v>
      </c>
      <c r="I42" s="29" t="s">
        <v>4705</v>
      </c>
    </row>
    <row r="43" spans="2:9">
      <c r="B43" s="38" t="s">
        <v>5443</v>
      </c>
      <c r="C43" s="29" t="s">
        <v>13</v>
      </c>
      <c r="D43" s="29" t="s">
        <v>14</v>
      </c>
      <c r="E43" s="29" t="s">
        <v>309</v>
      </c>
      <c r="F43" s="29" t="s">
        <v>1606</v>
      </c>
      <c r="G43" s="29" t="s">
        <v>4781</v>
      </c>
      <c r="H43" s="29" t="s">
        <v>4706</v>
      </c>
      <c r="I43" s="29" t="s">
        <v>4705</v>
      </c>
    </row>
    <row r="44" spans="2:9">
      <c r="B44" s="38" t="s">
        <v>4863</v>
      </c>
      <c r="C44" s="29" t="s">
        <v>13</v>
      </c>
      <c r="D44" s="29" t="s">
        <v>14</v>
      </c>
      <c r="E44" s="29" t="s">
        <v>309</v>
      </c>
      <c r="F44" s="29" t="s">
        <v>1606</v>
      </c>
      <c r="G44" s="29" t="s">
        <v>4781</v>
      </c>
      <c r="H44" s="29" t="s">
        <v>4706</v>
      </c>
      <c r="I44" s="29" t="s">
        <v>4705</v>
      </c>
    </row>
    <row r="45" spans="2:9">
      <c r="B45" s="38" t="s">
        <v>4887</v>
      </c>
      <c r="C45" s="29" t="s">
        <v>13</v>
      </c>
      <c r="D45" s="29" t="s">
        <v>14</v>
      </c>
      <c r="E45" s="29" t="s">
        <v>309</v>
      </c>
      <c r="F45" s="29" t="s">
        <v>1606</v>
      </c>
      <c r="G45" s="29" t="s">
        <v>4781</v>
      </c>
      <c r="H45" s="29" t="s">
        <v>4708</v>
      </c>
      <c r="I45" s="29" t="s">
        <v>4707</v>
      </c>
    </row>
    <row r="46" spans="2:9">
      <c r="B46" s="38" t="s">
        <v>5444</v>
      </c>
      <c r="C46" s="29" t="s">
        <v>13</v>
      </c>
      <c r="D46" s="29" t="s">
        <v>14</v>
      </c>
      <c r="E46" s="29" t="s">
        <v>309</v>
      </c>
      <c r="F46" s="29" t="s">
        <v>1606</v>
      </c>
      <c r="G46" s="29" t="s">
        <v>4781</v>
      </c>
      <c r="H46" s="29" t="s">
        <v>4708</v>
      </c>
      <c r="I46" s="29" t="s">
        <v>4707</v>
      </c>
    </row>
    <row r="47" spans="2:9">
      <c r="B47" s="38" t="s">
        <v>5445</v>
      </c>
      <c r="C47" s="29" t="s">
        <v>13</v>
      </c>
      <c r="D47" s="29" t="s">
        <v>14</v>
      </c>
      <c r="E47" s="29" t="s">
        <v>309</v>
      </c>
      <c r="F47" s="29" t="s">
        <v>1606</v>
      </c>
      <c r="G47" s="29" t="s">
        <v>4781</v>
      </c>
      <c r="H47" s="29" t="s">
        <v>4708</v>
      </c>
      <c r="I47" s="29" t="s">
        <v>4707</v>
      </c>
    </row>
    <row r="48" spans="2:9">
      <c r="B48" s="38" t="s">
        <v>5446</v>
      </c>
      <c r="C48" s="29" t="s">
        <v>13</v>
      </c>
      <c r="D48" s="29" t="s">
        <v>14</v>
      </c>
      <c r="E48" s="29" t="s">
        <v>309</v>
      </c>
      <c r="F48" s="29" t="s">
        <v>1606</v>
      </c>
      <c r="G48" s="29" t="s">
        <v>4781</v>
      </c>
      <c r="H48" s="29" t="s">
        <v>4708</v>
      </c>
      <c r="I48" s="29" t="s">
        <v>4707</v>
      </c>
    </row>
    <row r="49" spans="2:9">
      <c r="B49" s="38" t="s">
        <v>5447</v>
      </c>
      <c r="C49" s="29" t="s">
        <v>13</v>
      </c>
      <c r="D49" s="29" t="s">
        <v>14</v>
      </c>
      <c r="E49" s="29" t="s">
        <v>309</v>
      </c>
      <c r="F49" s="29" t="s">
        <v>1606</v>
      </c>
      <c r="G49" s="29" t="s">
        <v>4781</v>
      </c>
      <c r="H49" s="29" t="s">
        <v>4708</v>
      </c>
      <c r="I49" s="29" t="s">
        <v>4707</v>
      </c>
    </row>
    <row r="50" spans="2:9">
      <c r="B50" s="38" t="s">
        <v>1853</v>
      </c>
      <c r="C50" s="29" t="s">
        <v>13</v>
      </c>
      <c r="D50" s="29" t="s">
        <v>14</v>
      </c>
      <c r="E50" s="29" t="s">
        <v>309</v>
      </c>
      <c r="F50" s="29" t="s">
        <v>1606</v>
      </c>
      <c r="G50" s="29" t="s">
        <v>4781</v>
      </c>
      <c r="H50" s="29" t="s">
        <v>4708</v>
      </c>
      <c r="I50" s="29" t="s">
        <v>4707</v>
      </c>
    </row>
    <row r="51" spans="2:9">
      <c r="B51" s="38" t="s">
        <v>5448</v>
      </c>
      <c r="C51" s="29" t="s">
        <v>13</v>
      </c>
      <c r="D51" s="29" t="s">
        <v>14</v>
      </c>
      <c r="E51" s="29" t="s">
        <v>309</v>
      </c>
      <c r="F51" s="29" t="s">
        <v>1606</v>
      </c>
      <c r="G51" s="29" t="s">
        <v>4781</v>
      </c>
      <c r="H51" s="29" t="s">
        <v>4708</v>
      </c>
      <c r="I51" s="29" t="s">
        <v>4707</v>
      </c>
    </row>
    <row r="52" spans="2:9">
      <c r="B52" s="38" t="s">
        <v>5449</v>
      </c>
      <c r="C52" s="29" t="s">
        <v>13</v>
      </c>
      <c r="D52" s="29" t="s">
        <v>14</v>
      </c>
      <c r="E52" s="29" t="s">
        <v>309</v>
      </c>
      <c r="F52" s="29" t="s">
        <v>1606</v>
      </c>
      <c r="G52" s="29" t="s">
        <v>4781</v>
      </c>
      <c r="H52" s="29" t="s">
        <v>4708</v>
      </c>
      <c r="I52" s="29" t="s">
        <v>4707</v>
      </c>
    </row>
    <row r="53" spans="2:9">
      <c r="B53" s="38" t="s">
        <v>5450</v>
      </c>
      <c r="C53" s="29" t="s">
        <v>13</v>
      </c>
      <c r="D53" s="29" t="s">
        <v>14</v>
      </c>
      <c r="E53" s="29" t="s">
        <v>309</v>
      </c>
      <c r="F53" s="29" t="s">
        <v>1606</v>
      </c>
      <c r="G53" s="29" t="s">
        <v>4781</v>
      </c>
      <c r="H53" s="29" t="s">
        <v>4708</v>
      </c>
      <c r="I53" s="29" t="s">
        <v>4707</v>
      </c>
    </row>
    <row r="54" spans="2:9">
      <c r="B54" s="38" t="s">
        <v>5451</v>
      </c>
      <c r="C54" s="29" t="s">
        <v>13</v>
      </c>
      <c r="D54" s="29" t="s">
        <v>14</v>
      </c>
      <c r="E54" s="29" t="s">
        <v>309</v>
      </c>
      <c r="F54" s="29" t="s">
        <v>1606</v>
      </c>
      <c r="G54" s="29" t="s">
        <v>4781</v>
      </c>
      <c r="H54" s="29" t="s">
        <v>4708</v>
      </c>
      <c r="I54" s="29" t="s">
        <v>4707</v>
      </c>
    </row>
    <row r="55" spans="2:9">
      <c r="B55" s="38" t="s">
        <v>5452</v>
      </c>
      <c r="C55" s="29" t="s">
        <v>13</v>
      </c>
      <c r="D55" s="29" t="s">
        <v>14</v>
      </c>
      <c r="E55" s="29" t="s">
        <v>309</v>
      </c>
      <c r="F55" s="29" t="s">
        <v>1606</v>
      </c>
      <c r="G55" s="29" t="s">
        <v>4781</v>
      </c>
      <c r="H55" s="29" t="s">
        <v>4708</v>
      </c>
      <c r="I55" s="29" t="s">
        <v>4707</v>
      </c>
    </row>
    <row r="56" spans="2:9">
      <c r="B56" s="38" t="s">
        <v>5453</v>
      </c>
      <c r="C56" s="29" t="s">
        <v>13</v>
      </c>
      <c r="D56" s="29" t="s">
        <v>14</v>
      </c>
      <c r="E56" s="29" t="s">
        <v>309</v>
      </c>
      <c r="F56" s="29" t="s">
        <v>1606</v>
      </c>
      <c r="G56" s="29" t="s">
        <v>4781</v>
      </c>
      <c r="H56" s="29" t="s">
        <v>4708</v>
      </c>
      <c r="I56" s="29" t="s">
        <v>4707</v>
      </c>
    </row>
    <row r="57" spans="2:9">
      <c r="B57" s="38" t="s">
        <v>5454</v>
      </c>
      <c r="C57" s="29" t="s">
        <v>13</v>
      </c>
      <c r="D57" s="29" t="s">
        <v>14</v>
      </c>
      <c r="E57" s="29" t="s">
        <v>309</v>
      </c>
      <c r="F57" s="29" t="s">
        <v>1606</v>
      </c>
      <c r="G57" s="29" t="s">
        <v>4781</v>
      </c>
      <c r="H57" s="29" t="s">
        <v>4708</v>
      </c>
      <c r="I57" s="29" t="s">
        <v>4707</v>
      </c>
    </row>
    <row r="58" spans="2:9">
      <c r="B58" s="38" t="s">
        <v>5455</v>
      </c>
      <c r="C58" s="29" t="s">
        <v>13</v>
      </c>
      <c r="D58" s="29" t="s">
        <v>14</v>
      </c>
      <c r="E58" s="29" t="s">
        <v>309</v>
      </c>
      <c r="F58" s="29" t="s">
        <v>1606</v>
      </c>
      <c r="G58" s="29" t="s">
        <v>4781</v>
      </c>
      <c r="H58" s="29" t="s">
        <v>4708</v>
      </c>
      <c r="I58" s="29" t="s">
        <v>4707</v>
      </c>
    </row>
    <row r="59" spans="2:9">
      <c r="B59" s="38" t="s">
        <v>5456</v>
      </c>
      <c r="C59" s="29" t="s">
        <v>13</v>
      </c>
      <c r="D59" s="29" t="s">
        <v>14</v>
      </c>
      <c r="E59" s="29" t="s">
        <v>309</v>
      </c>
      <c r="F59" s="29" t="s">
        <v>1606</v>
      </c>
      <c r="G59" s="29" t="s">
        <v>4781</v>
      </c>
      <c r="H59" s="29" t="s">
        <v>4708</v>
      </c>
      <c r="I59" s="29" t="s">
        <v>4707</v>
      </c>
    </row>
    <row r="60" spans="2:9">
      <c r="B60" s="38" t="s">
        <v>5457</v>
      </c>
      <c r="C60" s="29" t="s">
        <v>13</v>
      </c>
      <c r="D60" s="29" t="s">
        <v>14</v>
      </c>
      <c r="E60" s="29" t="s">
        <v>309</v>
      </c>
      <c r="F60" s="29" t="s">
        <v>1606</v>
      </c>
      <c r="G60" s="29" t="s">
        <v>4781</v>
      </c>
      <c r="H60" s="29" t="s">
        <v>4708</v>
      </c>
      <c r="I60" s="29" t="s">
        <v>4707</v>
      </c>
    </row>
    <row r="61" spans="2:9">
      <c r="B61" s="38" t="s">
        <v>4878</v>
      </c>
      <c r="C61" s="29" t="s">
        <v>13</v>
      </c>
      <c r="D61" s="29" t="s">
        <v>14</v>
      </c>
      <c r="E61" s="29" t="s">
        <v>309</v>
      </c>
      <c r="F61" s="29" t="s">
        <v>1606</v>
      </c>
      <c r="G61" s="29" t="s">
        <v>4781</v>
      </c>
      <c r="H61" s="29" t="s">
        <v>4708</v>
      </c>
      <c r="I61" s="29" t="s">
        <v>4707</v>
      </c>
    </row>
    <row r="62" spans="2:9">
      <c r="B62" s="38" t="s">
        <v>5458</v>
      </c>
      <c r="C62" s="29" t="s">
        <v>13</v>
      </c>
      <c r="D62" s="29" t="s">
        <v>14</v>
      </c>
      <c r="E62" s="29" t="s">
        <v>309</v>
      </c>
      <c r="F62" s="29" t="s">
        <v>1606</v>
      </c>
      <c r="G62" s="29" t="s">
        <v>4781</v>
      </c>
      <c r="H62" s="29" t="s">
        <v>4708</v>
      </c>
      <c r="I62" s="29" t="s">
        <v>4707</v>
      </c>
    </row>
    <row r="63" spans="2:9">
      <c r="B63" s="38" t="s">
        <v>5459</v>
      </c>
      <c r="C63" s="29" t="s">
        <v>13</v>
      </c>
      <c r="D63" s="29" t="s">
        <v>14</v>
      </c>
      <c r="E63" s="29" t="s">
        <v>309</v>
      </c>
      <c r="F63" s="29" t="s">
        <v>1606</v>
      </c>
      <c r="G63" s="29" t="s">
        <v>4781</v>
      </c>
      <c r="H63" s="29" t="s">
        <v>4708</v>
      </c>
      <c r="I63" s="29" t="s">
        <v>4707</v>
      </c>
    </row>
    <row r="64" spans="2:9">
      <c r="B64" s="38" t="s">
        <v>5460</v>
      </c>
      <c r="C64" s="29" t="s">
        <v>13</v>
      </c>
      <c r="D64" s="29" t="s">
        <v>14</v>
      </c>
      <c r="E64" s="29" t="s">
        <v>309</v>
      </c>
      <c r="F64" s="29" t="s">
        <v>1606</v>
      </c>
      <c r="G64" s="29" t="s">
        <v>4781</v>
      </c>
      <c r="H64" s="29" t="s">
        <v>4708</v>
      </c>
      <c r="I64" s="29" t="s">
        <v>4707</v>
      </c>
    </row>
    <row r="65" spans="2:9">
      <c r="B65" s="38" t="s">
        <v>5461</v>
      </c>
      <c r="C65" s="29" t="s">
        <v>13</v>
      </c>
      <c r="D65" s="29" t="s">
        <v>14</v>
      </c>
      <c r="E65" s="29" t="s">
        <v>309</v>
      </c>
      <c r="F65" s="29" t="s">
        <v>1606</v>
      </c>
      <c r="G65" s="29" t="s">
        <v>4781</v>
      </c>
      <c r="H65" s="29" t="s">
        <v>4708</v>
      </c>
      <c r="I65" s="29" t="s">
        <v>4707</v>
      </c>
    </row>
    <row r="66" spans="2:9">
      <c r="B66" s="38" t="s">
        <v>4708</v>
      </c>
      <c r="C66" s="29" t="s">
        <v>13</v>
      </c>
      <c r="D66" s="29" t="s">
        <v>14</v>
      </c>
      <c r="E66" s="29" t="s">
        <v>309</v>
      </c>
      <c r="F66" s="29" t="s">
        <v>1606</v>
      </c>
      <c r="G66" s="29" t="s">
        <v>4781</v>
      </c>
      <c r="H66" s="29" t="s">
        <v>4708</v>
      </c>
      <c r="I66" s="29" t="s">
        <v>4707</v>
      </c>
    </row>
    <row r="67" spans="2:9">
      <c r="B67" s="38" t="s">
        <v>4883</v>
      </c>
      <c r="C67" s="29" t="s">
        <v>13</v>
      </c>
      <c r="D67" s="29" t="s">
        <v>14</v>
      </c>
      <c r="E67" s="29" t="s">
        <v>309</v>
      </c>
      <c r="F67" s="29" t="s">
        <v>1606</v>
      </c>
      <c r="G67" s="29" t="s">
        <v>4781</v>
      </c>
      <c r="H67" s="29" t="s">
        <v>4708</v>
      </c>
      <c r="I67" s="29" t="s">
        <v>4707</v>
      </c>
    </row>
    <row r="68" spans="2:9">
      <c r="B68" s="38" t="s">
        <v>4886</v>
      </c>
      <c r="C68" s="29" t="s">
        <v>13</v>
      </c>
      <c r="D68" s="29" t="s">
        <v>14</v>
      </c>
      <c r="E68" s="29" t="s">
        <v>309</v>
      </c>
      <c r="F68" s="29" t="s">
        <v>1606</v>
      </c>
      <c r="G68" s="29" t="s">
        <v>4781</v>
      </c>
      <c r="H68" s="29" t="s">
        <v>4708</v>
      </c>
      <c r="I68" s="29" t="s">
        <v>4707</v>
      </c>
    </row>
    <row r="69" spans="2:9">
      <c r="B69" s="38" t="s">
        <v>4887</v>
      </c>
      <c r="C69" s="29" t="s">
        <v>13</v>
      </c>
      <c r="D69" s="29" t="s">
        <v>14</v>
      </c>
      <c r="E69" s="29" t="s">
        <v>309</v>
      </c>
      <c r="F69" s="29" t="s">
        <v>1606</v>
      </c>
      <c r="G69" s="29" t="s">
        <v>4781</v>
      </c>
      <c r="H69" s="29" t="s">
        <v>4708</v>
      </c>
      <c r="I69" s="29" t="s">
        <v>4707</v>
      </c>
    </row>
    <row r="70" spans="2:9">
      <c r="B70" s="38" t="s">
        <v>4888</v>
      </c>
      <c r="C70" s="29" t="s">
        <v>13</v>
      </c>
      <c r="D70" s="29" t="s">
        <v>14</v>
      </c>
      <c r="E70" s="29" t="s">
        <v>309</v>
      </c>
      <c r="F70" s="29" t="s">
        <v>1606</v>
      </c>
      <c r="G70" s="29" t="s">
        <v>4781</v>
      </c>
      <c r="H70" s="29" t="s">
        <v>4708</v>
      </c>
      <c r="I70" s="29" t="s">
        <v>4707</v>
      </c>
    </row>
    <row r="71" spans="2:9">
      <c r="B71" s="38" t="s">
        <v>5462</v>
      </c>
      <c r="C71" s="29" t="s">
        <v>13</v>
      </c>
      <c r="D71" s="29" t="s">
        <v>14</v>
      </c>
      <c r="E71" s="29" t="s">
        <v>309</v>
      </c>
      <c r="F71" s="29" t="s">
        <v>1606</v>
      </c>
      <c r="G71" s="29" t="s">
        <v>4781</v>
      </c>
      <c r="H71" s="29" t="s">
        <v>4708</v>
      </c>
      <c r="I71" s="29" t="s">
        <v>4707</v>
      </c>
    </row>
    <row r="72" spans="2:9">
      <c r="B72" s="38" t="s">
        <v>17</v>
      </c>
      <c r="C72" s="29" t="s">
        <v>13</v>
      </c>
      <c r="D72" s="29" t="s">
        <v>14</v>
      </c>
      <c r="E72" s="29" t="s">
        <v>309</v>
      </c>
      <c r="F72" s="29" t="s">
        <v>1606</v>
      </c>
      <c r="G72" s="29" t="s">
        <v>4781</v>
      </c>
      <c r="H72" s="29" t="s">
        <v>17</v>
      </c>
      <c r="I72" s="29" t="s">
        <v>4650</v>
      </c>
    </row>
    <row r="73" spans="2:9">
      <c r="B73" s="38" t="s">
        <v>5463</v>
      </c>
      <c r="C73" s="29" t="s">
        <v>13</v>
      </c>
      <c r="D73" s="29" t="s">
        <v>14</v>
      </c>
      <c r="E73" s="29" t="s">
        <v>309</v>
      </c>
      <c r="F73" s="29" t="s">
        <v>1606</v>
      </c>
      <c r="G73" s="29" t="s">
        <v>4781</v>
      </c>
      <c r="H73" s="29" t="s">
        <v>17</v>
      </c>
      <c r="I73" s="29" t="s">
        <v>4650</v>
      </c>
    </row>
    <row r="74" spans="2:9">
      <c r="B74" s="38" t="s">
        <v>20</v>
      </c>
      <c r="C74" s="29" t="s">
        <v>13</v>
      </c>
      <c r="D74" s="29" t="s">
        <v>14</v>
      </c>
      <c r="E74" s="29" t="s">
        <v>309</v>
      </c>
      <c r="F74" s="29" t="s">
        <v>1606</v>
      </c>
      <c r="G74" s="29" t="s">
        <v>4781</v>
      </c>
      <c r="H74" s="29" t="s">
        <v>20</v>
      </c>
      <c r="I74" s="29" t="s">
        <v>4652</v>
      </c>
    </row>
    <row r="75" spans="2:9">
      <c r="B75" s="38" t="s">
        <v>5464</v>
      </c>
      <c r="C75" s="29" t="s">
        <v>13</v>
      </c>
      <c r="D75" s="29" t="s">
        <v>14</v>
      </c>
      <c r="E75" s="29" t="s">
        <v>309</v>
      </c>
      <c r="F75" s="29" t="s">
        <v>1606</v>
      </c>
      <c r="G75" s="29" t="s">
        <v>4781</v>
      </c>
      <c r="H75" s="29" t="s">
        <v>20</v>
      </c>
      <c r="I75" s="29" t="s">
        <v>4652</v>
      </c>
    </row>
    <row r="76" spans="2:9">
      <c r="B76" s="38" t="s">
        <v>5465</v>
      </c>
      <c r="C76" s="29" t="s">
        <v>13</v>
      </c>
      <c r="D76" s="29" t="s">
        <v>14</v>
      </c>
      <c r="E76" s="29" t="s">
        <v>309</v>
      </c>
      <c r="F76" s="29" t="s">
        <v>1606</v>
      </c>
      <c r="G76" s="29" t="s">
        <v>4781</v>
      </c>
      <c r="H76" s="29" t="s">
        <v>20</v>
      </c>
      <c r="I76" s="29" t="s">
        <v>4652</v>
      </c>
    </row>
    <row r="77" spans="2:9">
      <c r="B77" s="38" t="s">
        <v>5466</v>
      </c>
      <c r="C77" s="29" t="s">
        <v>13</v>
      </c>
      <c r="D77" s="29" t="s">
        <v>14</v>
      </c>
      <c r="E77" s="29" t="s">
        <v>309</v>
      </c>
      <c r="F77" s="29" t="s">
        <v>1606</v>
      </c>
      <c r="G77" s="29" t="s">
        <v>4781</v>
      </c>
      <c r="H77" s="29" t="s">
        <v>20</v>
      </c>
      <c r="I77" s="29" t="s">
        <v>4652</v>
      </c>
    </row>
    <row r="78" spans="2:9">
      <c r="B78" s="38" t="s">
        <v>4654</v>
      </c>
      <c r="C78" s="29" t="s">
        <v>13</v>
      </c>
      <c r="D78" s="29" t="s">
        <v>14</v>
      </c>
      <c r="E78" s="29" t="s">
        <v>309</v>
      </c>
      <c r="F78" s="29" t="s">
        <v>1606</v>
      </c>
      <c r="G78" s="29" t="s">
        <v>4781</v>
      </c>
      <c r="H78" s="29" t="s">
        <v>4654</v>
      </c>
      <c r="I78" s="29" t="s">
        <v>4653</v>
      </c>
    </row>
    <row r="79" spans="2:9">
      <c r="B79" s="38" t="s">
        <v>5467</v>
      </c>
      <c r="C79" s="29" t="s">
        <v>13</v>
      </c>
      <c r="D79" s="29" t="s">
        <v>14</v>
      </c>
      <c r="E79" s="29" t="s">
        <v>309</v>
      </c>
      <c r="F79" s="29" t="s">
        <v>1606</v>
      </c>
      <c r="G79" s="29" t="s">
        <v>4781</v>
      </c>
      <c r="H79" s="29" t="s">
        <v>4656</v>
      </c>
      <c r="I79" s="29" t="s">
        <v>4655</v>
      </c>
    </row>
    <row r="80" spans="2:9">
      <c r="B80" s="38" t="s">
        <v>5468</v>
      </c>
      <c r="C80" s="29" t="s">
        <v>13</v>
      </c>
      <c r="D80" s="29" t="s">
        <v>14</v>
      </c>
      <c r="E80" s="29" t="s">
        <v>309</v>
      </c>
      <c r="F80" s="29" t="s">
        <v>1606</v>
      </c>
      <c r="G80" s="29" t="s">
        <v>4781</v>
      </c>
      <c r="H80" s="29" t="s">
        <v>4656</v>
      </c>
      <c r="I80" s="29" t="s">
        <v>4655</v>
      </c>
    </row>
    <row r="81" spans="2:9">
      <c r="B81" s="38" t="s">
        <v>5469</v>
      </c>
      <c r="C81" s="29" t="s">
        <v>13</v>
      </c>
      <c r="D81" s="29" t="s">
        <v>14</v>
      </c>
      <c r="E81" s="29" t="s">
        <v>309</v>
      </c>
      <c r="F81" s="29" t="s">
        <v>1606</v>
      </c>
      <c r="G81" s="29" t="s">
        <v>4781</v>
      </c>
      <c r="H81" s="29" t="s">
        <v>4656</v>
      </c>
      <c r="I81" s="29" t="s">
        <v>4655</v>
      </c>
    </row>
    <row r="82" spans="2:9">
      <c r="B82" s="38" t="s">
        <v>5470</v>
      </c>
      <c r="C82" s="29" t="s">
        <v>13</v>
      </c>
      <c r="D82" s="29" t="s">
        <v>14</v>
      </c>
      <c r="E82" s="29" t="s">
        <v>309</v>
      </c>
      <c r="F82" s="29" t="s">
        <v>1606</v>
      </c>
      <c r="G82" s="29" t="s">
        <v>4781</v>
      </c>
      <c r="H82" s="29" t="s">
        <v>4656</v>
      </c>
      <c r="I82" s="29" t="s">
        <v>4655</v>
      </c>
    </row>
    <row r="83" spans="2:9">
      <c r="B83" s="38" t="s">
        <v>5471</v>
      </c>
      <c r="C83" s="29" t="s">
        <v>13</v>
      </c>
      <c r="D83" s="29" t="s">
        <v>14</v>
      </c>
      <c r="E83" s="29" t="s">
        <v>309</v>
      </c>
      <c r="F83" s="29" t="s">
        <v>1606</v>
      </c>
      <c r="G83" s="29" t="s">
        <v>4781</v>
      </c>
      <c r="H83" s="29" t="s">
        <v>4656</v>
      </c>
      <c r="I83" s="29" t="s">
        <v>4655</v>
      </c>
    </row>
    <row r="84" spans="2:9">
      <c r="B84" s="38" t="s">
        <v>5472</v>
      </c>
      <c r="C84" s="29" t="s">
        <v>13</v>
      </c>
      <c r="D84" s="29" t="s">
        <v>14</v>
      </c>
      <c r="E84" s="29" t="s">
        <v>309</v>
      </c>
      <c r="F84" s="29" t="s">
        <v>1606</v>
      </c>
      <c r="G84" s="29" t="s">
        <v>4781</v>
      </c>
      <c r="H84" s="29" t="s">
        <v>4656</v>
      </c>
      <c r="I84" s="29" t="s">
        <v>4655</v>
      </c>
    </row>
    <row r="85" spans="2:9">
      <c r="B85" s="38" t="s">
        <v>4656</v>
      </c>
      <c r="C85" s="29" t="s">
        <v>13</v>
      </c>
      <c r="D85" s="29" t="s">
        <v>14</v>
      </c>
      <c r="E85" s="29" t="s">
        <v>309</v>
      </c>
      <c r="F85" s="29" t="s">
        <v>1606</v>
      </c>
      <c r="G85" s="29" t="s">
        <v>4781</v>
      </c>
      <c r="H85" s="29" t="s">
        <v>4656</v>
      </c>
      <c r="I85" s="29" t="s">
        <v>4655</v>
      </c>
    </row>
    <row r="86" spans="2:9">
      <c r="B86" s="38" t="s">
        <v>5473</v>
      </c>
      <c r="C86" s="29" t="s">
        <v>13</v>
      </c>
      <c r="D86" s="29" t="s">
        <v>14</v>
      </c>
      <c r="E86" s="29" t="s">
        <v>309</v>
      </c>
      <c r="F86" s="29" t="s">
        <v>1606</v>
      </c>
      <c r="G86" s="29" t="s">
        <v>4781</v>
      </c>
      <c r="H86" s="29" t="s">
        <v>4656</v>
      </c>
      <c r="I86" s="29" t="s">
        <v>4655</v>
      </c>
    </row>
    <row r="87" spans="2:9">
      <c r="B87" s="38" t="s">
        <v>5474</v>
      </c>
      <c r="C87" s="29" t="s">
        <v>13</v>
      </c>
      <c r="D87" s="29" t="s">
        <v>14</v>
      </c>
      <c r="E87" s="29" t="s">
        <v>309</v>
      </c>
      <c r="F87" s="29" t="s">
        <v>1606</v>
      </c>
      <c r="G87" s="29" t="s">
        <v>4781</v>
      </c>
      <c r="H87" s="29" t="s">
        <v>4656</v>
      </c>
      <c r="I87" s="29" t="s">
        <v>4655</v>
      </c>
    </row>
    <row r="88" spans="2:9">
      <c r="B88" s="38" t="s">
        <v>5475</v>
      </c>
      <c r="C88" s="29" t="s">
        <v>13</v>
      </c>
      <c r="D88" s="29" t="s">
        <v>14</v>
      </c>
      <c r="E88" s="29" t="s">
        <v>309</v>
      </c>
      <c r="F88" s="29" t="s">
        <v>1606</v>
      </c>
      <c r="G88" s="29" t="s">
        <v>4781</v>
      </c>
      <c r="H88" s="29" t="s">
        <v>4656</v>
      </c>
      <c r="I88" s="29" t="s">
        <v>4655</v>
      </c>
    </row>
    <row r="89" spans="2:9">
      <c r="B89" s="38" t="s">
        <v>5476</v>
      </c>
      <c r="C89" s="29" t="s">
        <v>13</v>
      </c>
      <c r="D89" s="29" t="s">
        <v>14</v>
      </c>
      <c r="E89" s="29" t="s">
        <v>309</v>
      </c>
      <c r="F89" s="29" t="s">
        <v>1606</v>
      </c>
      <c r="G89" s="29" t="s">
        <v>4781</v>
      </c>
      <c r="H89" s="29" t="s">
        <v>4656</v>
      </c>
      <c r="I89" s="29" t="s">
        <v>4655</v>
      </c>
    </row>
    <row r="90" spans="2:9">
      <c r="B90" s="38" t="s">
        <v>5477</v>
      </c>
      <c r="C90" s="29" t="s">
        <v>13</v>
      </c>
      <c r="D90" s="29" t="s">
        <v>14</v>
      </c>
      <c r="E90" s="29" t="s">
        <v>309</v>
      </c>
      <c r="F90" s="29" t="s">
        <v>1606</v>
      </c>
      <c r="G90" s="29" t="s">
        <v>4781</v>
      </c>
      <c r="H90" s="29" t="s">
        <v>4656</v>
      </c>
      <c r="I90" s="29" t="s">
        <v>4655</v>
      </c>
    </row>
    <row r="91" spans="2:9">
      <c r="B91" s="38" t="s">
        <v>5478</v>
      </c>
      <c r="C91" s="29" t="s">
        <v>13</v>
      </c>
      <c r="D91" s="29" t="s">
        <v>14</v>
      </c>
      <c r="E91" s="29" t="s">
        <v>309</v>
      </c>
      <c r="F91" s="29" t="s">
        <v>1606</v>
      </c>
      <c r="G91" s="29" t="s">
        <v>4781</v>
      </c>
      <c r="H91" s="29" t="s">
        <v>4656</v>
      </c>
      <c r="I91" s="29" t="s">
        <v>4655</v>
      </c>
    </row>
    <row r="92" spans="2:9">
      <c r="B92" s="38" t="s">
        <v>5479</v>
      </c>
      <c r="C92" s="29" t="s">
        <v>13</v>
      </c>
      <c r="D92" s="29" t="s">
        <v>14</v>
      </c>
      <c r="E92" s="29" t="s">
        <v>309</v>
      </c>
      <c r="F92" s="29" t="s">
        <v>1606</v>
      </c>
      <c r="G92" s="29" t="s">
        <v>4781</v>
      </c>
      <c r="H92" s="29" t="s">
        <v>4656</v>
      </c>
      <c r="I92" s="29" t="s">
        <v>4655</v>
      </c>
    </row>
    <row r="93" spans="2:9">
      <c r="B93" s="38" t="s">
        <v>5480</v>
      </c>
      <c r="C93" s="29" t="s">
        <v>13</v>
      </c>
      <c r="D93" s="29" t="s">
        <v>14</v>
      </c>
      <c r="E93" s="29" t="s">
        <v>309</v>
      </c>
      <c r="F93" s="29" t="s">
        <v>1606</v>
      </c>
      <c r="G93" s="29" t="s">
        <v>4781</v>
      </c>
      <c r="H93" s="29" t="s">
        <v>4656</v>
      </c>
      <c r="I93" s="29" t="s">
        <v>4655</v>
      </c>
    </row>
    <row r="94" spans="2:9">
      <c r="B94" s="38" t="s">
        <v>5481</v>
      </c>
      <c r="C94" s="29" t="s">
        <v>13</v>
      </c>
      <c r="D94" s="29" t="s">
        <v>14</v>
      </c>
      <c r="E94" s="29" t="s">
        <v>309</v>
      </c>
      <c r="F94" s="29" t="s">
        <v>1606</v>
      </c>
      <c r="G94" s="29" t="s">
        <v>4781</v>
      </c>
      <c r="H94" s="29" t="s">
        <v>4656</v>
      </c>
      <c r="I94" s="29" t="s">
        <v>4655</v>
      </c>
    </row>
    <row r="95" spans="2:9">
      <c r="B95" s="38" t="s">
        <v>5482</v>
      </c>
      <c r="C95" s="29" t="s">
        <v>13</v>
      </c>
      <c r="D95" s="29" t="s">
        <v>14</v>
      </c>
      <c r="E95" s="29" t="s">
        <v>309</v>
      </c>
      <c r="F95" s="29" t="s">
        <v>1606</v>
      </c>
      <c r="G95" s="29" t="s">
        <v>4781</v>
      </c>
      <c r="H95" s="29" t="s">
        <v>4656</v>
      </c>
      <c r="I95" s="29" t="s">
        <v>4655</v>
      </c>
    </row>
    <row r="96" spans="2:9">
      <c r="B96" s="38" t="s">
        <v>5483</v>
      </c>
      <c r="C96" s="29" t="s">
        <v>13</v>
      </c>
      <c r="D96" s="29" t="s">
        <v>14</v>
      </c>
      <c r="E96" s="29" t="s">
        <v>309</v>
      </c>
      <c r="F96" s="29" t="s">
        <v>1606</v>
      </c>
      <c r="G96" s="29" t="s">
        <v>4781</v>
      </c>
      <c r="H96" s="29" t="s">
        <v>4656</v>
      </c>
      <c r="I96" s="29" t="s">
        <v>4655</v>
      </c>
    </row>
    <row r="97" spans="2:9">
      <c r="B97" s="38" t="s">
        <v>5484</v>
      </c>
      <c r="C97" s="29" t="s">
        <v>13</v>
      </c>
      <c r="D97" s="29" t="s">
        <v>14</v>
      </c>
      <c r="E97" s="29" t="s">
        <v>309</v>
      </c>
      <c r="F97" s="29" t="s">
        <v>1606</v>
      </c>
      <c r="G97" s="29" t="s">
        <v>4781</v>
      </c>
      <c r="H97" s="29" t="s">
        <v>4656</v>
      </c>
      <c r="I97" s="29" t="s">
        <v>4655</v>
      </c>
    </row>
    <row r="98" spans="2:9">
      <c r="B98" s="38" t="s">
        <v>4668</v>
      </c>
      <c r="C98" s="29" t="s">
        <v>13</v>
      </c>
      <c r="D98" s="29" t="s">
        <v>14</v>
      </c>
      <c r="E98" s="29" t="s">
        <v>309</v>
      </c>
      <c r="F98" s="29" t="s">
        <v>1606</v>
      </c>
      <c r="G98" s="29" t="s">
        <v>4781</v>
      </c>
      <c r="H98" s="29" t="s">
        <v>4668</v>
      </c>
      <c r="I98" s="29" t="s">
        <v>4667</v>
      </c>
    </row>
    <row r="99" spans="2:9">
      <c r="B99" s="38" t="s">
        <v>5485</v>
      </c>
      <c r="C99" s="29" t="s">
        <v>13</v>
      </c>
      <c r="D99" s="29" t="s">
        <v>14</v>
      </c>
      <c r="E99" s="29" t="s">
        <v>309</v>
      </c>
      <c r="F99" s="29" t="s">
        <v>1606</v>
      </c>
      <c r="G99" s="29" t="s">
        <v>4781</v>
      </c>
      <c r="H99" s="29" t="s">
        <v>4668</v>
      </c>
      <c r="I99" s="29" t="s">
        <v>4667</v>
      </c>
    </row>
    <row r="100" spans="2:9">
      <c r="B100" s="38" t="s">
        <v>4670</v>
      </c>
      <c r="C100" s="29" t="s">
        <v>13</v>
      </c>
      <c r="D100" s="29" t="s">
        <v>14</v>
      </c>
      <c r="E100" s="29" t="s">
        <v>309</v>
      </c>
      <c r="F100" s="29" t="s">
        <v>1606</v>
      </c>
      <c r="G100" s="29" t="s">
        <v>4781</v>
      </c>
      <c r="H100" s="29" t="s">
        <v>4670</v>
      </c>
      <c r="I100" s="29" t="s">
        <v>4669</v>
      </c>
    </row>
    <row r="101" spans="2:9">
      <c r="B101" s="38" t="s">
        <v>4672</v>
      </c>
      <c r="C101" s="29" t="s">
        <v>13</v>
      </c>
      <c r="D101" s="29" t="s">
        <v>14</v>
      </c>
      <c r="E101" s="29" t="s">
        <v>309</v>
      </c>
      <c r="F101" s="29" t="s">
        <v>1606</v>
      </c>
      <c r="G101" s="29" t="s">
        <v>4781</v>
      </c>
      <c r="H101" s="29" t="s">
        <v>4672</v>
      </c>
      <c r="I101" s="29" t="s">
        <v>4671</v>
      </c>
    </row>
    <row r="102" spans="2:9">
      <c r="B102" s="38" t="s">
        <v>4678</v>
      </c>
      <c r="C102" s="29" t="s">
        <v>13</v>
      </c>
      <c r="D102" s="29" t="s">
        <v>14</v>
      </c>
      <c r="E102" s="29" t="s">
        <v>309</v>
      </c>
      <c r="F102" s="29" t="s">
        <v>1606</v>
      </c>
      <c r="G102" s="29" t="s">
        <v>4781</v>
      </c>
      <c r="H102" s="29" t="s">
        <v>4678</v>
      </c>
      <c r="I102" s="29" t="s">
        <v>4677</v>
      </c>
    </row>
    <row r="103" spans="2:9">
      <c r="B103" s="38" t="s">
        <v>5486</v>
      </c>
      <c r="C103" s="29" t="s">
        <v>13</v>
      </c>
      <c r="D103" s="29" t="s">
        <v>14</v>
      </c>
      <c r="E103" s="29" t="s">
        <v>309</v>
      </c>
      <c r="F103" s="29" t="s">
        <v>1607</v>
      </c>
      <c r="G103" s="29" t="s">
        <v>4710</v>
      </c>
      <c r="H103" s="29" t="s">
        <v>4710</v>
      </c>
      <c r="I103" s="29" t="s">
        <v>4709</v>
      </c>
    </row>
    <row r="104" spans="2:9">
      <c r="B104" s="38" t="s">
        <v>5487</v>
      </c>
      <c r="C104" s="29" t="s">
        <v>13</v>
      </c>
      <c r="D104" s="29" t="s">
        <v>14</v>
      </c>
      <c r="E104" s="29" t="s">
        <v>309</v>
      </c>
      <c r="F104" s="29" t="s">
        <v>1607</v>
      </c>
      <c r="G104" s="29" t="s">
        <v>4710</v>
      </c>
      <c r="H104" s="29" t="s">
        <v>4710</v>
      </c>
      <c r="I104" s="29" t="s">
        <v>4709</v>
      </c>
    </row>
    <row r="105" spans="2:9">
      <c r="B105" s="38" t="s">
        <v>5488</v>
      </c>
      <c r="C105" s="29" t="s">
        <v>13</v>
      </c>
      <c r="D105" s="29" t="s">
        <v>14</v>
      </c>
      <c r="E105" s="29" t="s">
        <v>309</v>
      </c>
      <c r="F105" s="29" t="s">
        <v>1607</v>
      </c>
      <c r="G105" s="29" t="s">
        <v>4710</v>
      </c>
      <c r="H105" s="29" t="s">
        <v>4710</v>
      </c>
      <c r="I105" s="29" t="s">
        <v>4709</v>
      </c>
    </row>
    <row r="106" spans="2:9">
      <c r="B106" s="38" t="s">
        <v>5489</v>
      </c>
      <c r="C106" s="29" t="s">
        <v>13</v>
      </c>
      <c r="D106" s="29" t="s">
        <v>14</v>
      </c>
      <c r="E106" s="29" t="s">
        <v>309</v>
      </c>
      <c r="F106" s="29" t="s">
        <v>1607</v>
      </c>
      <c r="G106" s="29" t="s">
        <v>4710</v>
      </c>
      <c r="H106" s="29" t="s">
        <v>4710</v>
      </c>
      <c r="I106" s="29" t="s">
        <v>4709</v>
      </c>
    </row>
    <row r="107" spans="2:9">
      <c r="B107" s="38" t="s">
        <v>4710</v>
      </c>
      <c r="C107" s="29" t="s">
        <v>13</v>
      </c>
      <c r="D107" s="29" t="s">
        <v>14</v>
      </c>
      <c r="E107" s="29" t="s">
        <v>309</v>
      </c>
      <c r="F107" s="29" t="s">
        <v>1607</v>
      </c>
      <c r="G107" s="29" t="s">
        <v>4710</v>
      </c>
      <c r="H107" s="29" t="s">
        <v>4710</v>
      </c>
      <c r="I107" s="29" t="s">
        <v>4709</v>
      </c>
    </row>
    <row r="108" spans="2:9">
      <c r="B108" s="38" t="s">
        <v>5490</v>
      </c>
      <c r="C108" s="29" t="s">
        <v>13</v>
      </c>
      <c r="D108" s="29" t="s">
        <v>14</v>
      </c>
      <c r="E108" s="29" t="s">
        <v>309</v>
      </c>
      <c r="F108" s="29" t="s">
        <v>1607</v>
      </c>
      <c r="G108" s="29" t="s">
        <v>4710</v>
      </c>
      <c r="H108" s="29" t="s">
        <v>4710</v>
      </c>
      <c r="I108" s="29" t="s">
        <v>4709</v>
      </c>
    </row>
    <row r="109" spans="2:9">
      <c r="B109" s="39" t="s">
        <v>5491</v>
      </c>
      <c r="C109" s="33" t="s">
        <v>13</v>
      </c>
      <c r="D109" s="33" t="s">
        <v>14</v>
      </c>
      <c r="E109" s="33" t="s">
        <v>309</v>
      </c>
      <c r="F109" s="33" t="s">
        <v>1607</v>
      </c>
      <c r="G109" s="33" t="s">
        <v>4710</v>
      </c>
      <c r="H109" s="29" t="s">
        <v>4710</v>
      </c>
      <c r="I109" s="29" t="s">
        <v>4709</v>
      </c>
    </row>
    <row r="110" spans="2:9">
      <c r="B110" s="39" t="s">
        <v>4659</v>
      </c>
      <c r="C110" s="33" t="s">
        <v>13</v>
      </c>
      <c r="D110" s="33" t="s">
        <v>14</v>
      </c>
      <c r="E110" s="33" t="s">
        <v>309</v>
      </c>
      <c r="F110" s="33" t="s">
        <v>1606</v>
      </c>
      <c r="G110" s="33" t="s">
        <v>4659</v>
      </c>
      <c r="H110" s="29" t="s">
        <v>4659</v>
      </c>
      <c r="I110" s="29" t="s">
        <v>4658</v>
      </c>
    </row>
    <row r="111" spans="2:9">
      <c r="B111" s="38" t="s">
        <v>5492</v>
      </c>
      <c r="C111" s="29" t="s">
        <v>13</v>
      </c>
      <c r="D111" s="29" t="s">
        <v>14</v>
      </c>
      <c r="E111" s="29" t="s">
        <v>309</v>
      </c>
      <c r="F111" s="29" t="s">
        <v>1606</v>
      </c>
      <c r="G111" s="29" t="s">
        <v>4659</v>
      </c>
      <c r="H111" s="29" t="s">
        <v>4659</v>
      </c>
      <c r="I111" s="29" t="s">
        <v>4658</v>
      </c>
    </row>
    <row r="112" spans="2:9">
      <c r="B112" s="38" t="s">
        <v>4660</v>
      </c>
      <c r="C112" s="29" t="s">
        <v>13</v>
      </c>
      <c r="D112" s="29" t="s">
        <v>14</v>
      </c>
      <c r="E112" s="29" t="s">
        <v>309</v>
      </c>
      <c r="F112" s="29" t="s">
        <v>1606</v>
      </c>
      <c r="G112" s="29" t="s">
        <v>4659</v>
      </c>
      <c r="H112" s="29" t="s">
        <v>4659</v>
      </c>
      <c r="I112" s="29" t="s">
        <v>4658</v>
      </c>
    </row>
    <row r="113" spans="2:9">
      <c r="B113" s="38" t="s">
        <v>5493</v>
      </c>
      <c r="C113" s="29" t="s">
        <v>13</v>
      </c>
      <c r="D113" s="29" t="s">
        <v>14</v>
      </c>
      <c r="E113" s="29" t="s">
        <v>309</v>
      </c>
      <c r="F113" s="29" t="s">
        <v>1606</v>
      </c>
      <c r="G113" s="29" t="s">
        <v>4659</v>
      </c>
      <c r="H113" s="29" t="s">
        <v>4659</v>
      </c>
      <c r="I113" s="29" t="s">
        <v>4658</v>
      </c>
    </row>
    <row r="114" spans="2:9">
      <c r="B114" s="38" t="s">
        <v>5494</v>
      </c>
      <c r="C114" s="29" t="s">
        <v>13</v>
      </c>
      <c r="D114" s="29" t="s">
        <v>14</v>
      </c>
      <c r="E114" s="29" t="s">
        <v>309</v>
      </c>
      <c r="F114" s="29" t="s">
        <v>1606</v>
      </c>
      <c r="G114" s="29" t="s">
        <v>4659</v>
      </c>
      <c r="H114" s="29" t="s">
        <v>4659</v>
      </c>
      <c r="I114" s="29" t="s">
        <v>4658</v>
      </c>
    </row>
    <row r="115" spans="2:9">
      <c r="B115" s="38" t="s">
        <v>5495</v>
      </c>
      <c r="C115" s="29" t="s">
        <v>13</v>
      </c>
      <c r="D115" s="29" t="s">
        <v>14</v>
      </c>
      <c r="E115" s="29" t="s">
        <v>309</v>
      </c>
      <c r="F115" s="29" t="s">
        <v>1606</v>
      </c>
      <c r="G115" s="29" t="s">
        <v>4659</v>
      </c>
      <c r="H115" s="29" t="s">
        <v>4659</v>
      </c>
      <c r="I115" s="29" t="s">
        <v>4658</v>
      </c>
    </row>
    <row r="116" spans="2:9">
      <c r="B116" s="38" t="s">
        <v>4662</v>
      </c>
      <c r="C116" s="29" t="s">
        <v>13</v>
      </c>
      <c r="D116" s="29" t="s">
        <v>14</v>
      </c>
      <c r="E116" s="29" t="s">
        <v>309</v>
      </c>
      <c r="F116" s="29" t="s">
        <v>1606</v>
      </c>
      <c r="G116" s="29" t="s">
        <v>4662</v>
      </c>
      <c r="H116" s="29" t="s">
        <v>4662</v>
      </c>
      <c r="I116" s="29" t="s">
        <v>4661</v>
      </c>
    </row>
    <row r="117" spans="2:9">
      <c r="B117" s="38" t="s">
        <v>5496</v>
      </c>
      <c r="C117" s="29" t="s">
        <v>13</v>
      </c>
      <c r="D117" s="29" t="s">
        <v>14</v>
      </c>
      <c r="E117" s="29" t="s">
        <v>309</v>
      </c>
      <c r="F117" s="29" t="s">
        <v>1606</v>
      </c>
      <c r="G117" s="29" t="s">
        <v>4662</v>
      </c>
      <c r="H117" s="29" t="s">
        <v>4662</v>
      </c>
      <c r="I117" s="29" t="s">
        <v>4661</v>
      </c>
    </row>
    <row r="118" spans="2:9">
      <c r="B118" s="38" t="s">
        <v>4663</v>
      </c>
      <c r="C118" s="29" t="s">
        <v>13</v>
      </c>
      <c r="D118" s="29" t="s">
        <v>14</v>
      </c>
      <c r="E118" s="29" t="s">
        <v>309</v>
      </c>
      <c r="F118" s="29" t="s">
        <v>1606</v>
      </c>
      <c r="G118" s="29" t="s">
        <v>4662</v>
      </c>
      <c r="H118" s="29" t="s">
        <v>4662</v>
      </c>
      <c r="I118" s="29" t="s">
        <v>4661</v>
      </c>
    </row>
    <row r="119" spans="2:9">
      <c r="B119" s="38" t="s">
        <v>5497</v>
      </c>
      <c r="C119" s="29" t="s">
        <v>13</v>
      </c>
      <c r="D119" s="29" t="s">
        <v>14</v>
      </c>
      <c r="E119" s="29" t="s">
        <v>309</v>
      </c>
      <c r="F119" s="29" t="s">
        <v>1606</v>
      </c>
      <c r="G119" s="29" t="s">
        <v>4662</v>
      </c>
      <c r="H119" s="29" t="s">
        <v>4662</v>
      </c>
      <c r="I119" s="29" t="s">
        <v>4661</v>
      </c>
    </row>
    <row r="120" spans="2:9">
      <c r="B120" s="38" t="s">
        <v>5498</v>
      </c>
      <c r="C120" s="29" t="s">
        <v>13</v>
      </c>
      <c r="D120" s="29" t="s">
        <v>14</v>
      </c>
      <c r="E120" s="29" t="s">
        <v>309</v>
      </c>
      <c r="F120" s="29" t="s">
        <v>1606</v>
      </c>
      <c r="G120" s="29" t="s">
        <v>4662</v>
      </c>
      <c r="H120" s="29" t="s">
        <v>4662</v>
      </c>
      <c r="I120" s="29" t="s">
        <v>4661</v>
      </c>
    </row>
    <row r="121" spans="2:9">
      <c r="B121" s="38" t="s">
        <v>5499</v>
      </c>
      <c r="C121" s="29" t="s">
        <v>13</v>
      </c>
      <c r="D121" s="29" t="s">
        <v>14</v>
      </c>
      <c r="E121" s="29" t="s">
        <v>309</v>
      </c>
      <c r="F121" s="29" t="s">
        <v>1606</v>
      </c>
      <c r="G121" s="29" t="s">
        <v>4662</v>
      </c>
      <c r="H121" s="29" t="s">
        <v>4662</v>
      </c>
      <c r="I121" s="29" t="s">
        <v>4661</v>
      </c>
    </row>
    <row r="122" spans="2:9">
      <c r="B122" s="38" t="s">
        <v>5500</v>
      </c>
      <c r="C122" s="29" t="s">
        <v>13</v>
      </c>
      <c r="D122" s="29" t="s">
        <v>14</v>
      </c>
      <c r="E122" s="29" t="s">
        <v>309</v>
      </c>
      <c r="F122" s="29" t="s">
        <v>1606</v>
      </c>
      <c r="G122" s="29" t="s">
        <v>4662</v>
      </c>
      <c r="H122" s="29" t="s">
        <v>4662</v>
      </c>
      <c r="I122" s="29" t="s">
        <v>4661</v>
      </c>
    </row>
    <row r="123" spans="2:9">
      <c r="B123" s="38" t="s">
        <v>5501</v>
      </c>
      <c r="C123" s="29" t="s">
        <v>13</v>
      </c>
      <c r="D123" s="29" t="s">
        <v>14</v>
      </c>
      <c r="E123" s="29" t="s">
        <v>309</v>
      </c>
      <c r="F123" s="29" t="s">
        <v>1606</v>
      </c>
      <c r="G123" s="29" t="s">
        <v>4662</v>
      </c>
      <c r="H123" s="29" t="s">
        <v>4662</v>
      </c>
      <c r="I123" s="29" t="s">
        <v>4661</v>
      </c>
    </row>
    <row r="124" spans="2:9">
      <c r="B124" s="38" t="s">
        <v>5502</v>
      </c>
      <c r="C124" s="29" t="s">
        <v>13</v>
      </c>
      <c r="D124" s="29" t="s">
        <v>14</v>
      </c>
      <c r="E124" s="29" t="s">
        <v>309</v>
      </c>
      <c r="F124" s="29" t="s">
        <v>1606</v>
      </c>
      <c r="G124" s="29" t="s">
        <v>4665</v>
      </c>
      <c r="H124" s="29" t="s">
        <v>4665</v>
      </c>
      <c r="I124" s="29" t="s">
        <v>4664</v>
      </c>
    </row>
    <row r="125" spans="2:9">
      <c r="B125" s="38" t="s">
        <v>4666</v>
      </c>
      <c r="C125" s="29" t="s">
        <v>13</v>
      </c>
      <c r="D125" s="29" t="s">
        <v>14</v>
      </c>
      <c r="E125" s="29" t="s">
        <v>309</v>
      </c>
      <c r="F125" s="29" t="s">
        <v>1606</v>
      </c>
      <c r="G125" s="29" t="s">
        <v>4665</v>
      </c>
      <c r="H125" s="29" t="s">
        <v>4665</v>
      </c>
      <c r="I125" s="29" t="s">
        <v>4664</v>
      </c>
    </row>
    <row r="126" spans="2:9">
      <c r="B126" s="38" t="s">
        <v>5503</v>
      </c>
      <c r="C126" s="29" t="s">
        <v>13</v>
      </c>
      <c r="D126" s="29" t="s">
        <v>14</v>
      </c>
      <c r="E126" s="29" t="s">
        <v>309</v>
      </c>
      <c r="F126" s="29" t="s">
        <v>1606</v>
      </c>
      <c r="G126" s="29" t="s">
        <v>4665</v>
      </c>
      <c r="H126" s="29" t="s">
        <v>4665</v>
      </c>
      <c r="I126" s="29" t="s">
        <v>4664</v>
      </c>
    </row>
    <row r="127" spans="2:9">
      <c r="B127" s="38" t="s">
        <v>5504</v>
      </c>
      <c r="C127" s="29" t="s">
        <v>13</v>
      </c>
      <c r="D127" s="29" t="s">
        <v>14</v>
      </c>
      <c r="E127" s="29" t="s">
        <v>309</v>
      </c>
      <c r="F127" s="29" t="s">
        <v>1606</v>
      </c>
      <c r="G127" s="29" t="s">
        <v>4665</v>
      </c>
      <c r="H127" s="29" t="s">
        <v>4665</v>
      </c>
      <c r="I127" s="29" t="s">
        <v>4664</v>
      </c>
    </row>
    <row r="128" spans="2:9">
      <c r="B128" s="38" t="s">
        <v>5505</v>
      </c>
      <c r="C128" s="29" t="s">
        <v>13</v>
      </c>
      <c r="D128" s="29" t="s">
        <v>14</v>
      </c>
      <c r="E128" s="29" t="s">
        <v>309</v>
      </c>
      <c r="F128" s="29" t="s">
        <v>1606</v>
      </c>
      <c r="G128" s="29" t="s">
        <v>4665</v>
      </c>
      <c r="H128" s="29" t="s">
        <v>4665</v>
      </c>
      <c r="I128" s="29" t="s">
        <v>4664</v>
      </c>
    </row>
    <row r="129" spans="2:9">
      <c r="B129" s="38" t="s">
        <v>5506</v>
      </c>
      <c r="C129" s="29" t="s">
        <v>13</v>
      </c>
      <c r="D129" s="29" t="s">
        <v>14</v>
      </c>
      <c r="E129" s="29" t="s">
        <v>309</v>
      </c>
      <c r="F129" s="29" t="s">
        <v>1606</v>
      </c>
      <c r="G129" s="29" t="s">
        <v>4665</v>
      </c>
      <c r="H129" s="29" t="s">
        <v>4665</v>
      </c>
      <c r="I129" s="29" t="s">
        <v>4664</v>
      </c>
    </row>
    <row r="130" spans="2:9">
      <c r="B130" s="38" t="s">
        <v>5507</v>
      </c>
      <c r="C130" s="29" t="s">
        <v>13</v>
      </c>
      <c r="D130" s="29" t="s">
        <v>14</v>
      </c>
      <c r="E130" s="29" t="s">
        <v>309</v>
      </c>
      <c r="F130" s="29" t="s">
        <v>1606</v>
      </c>
      <c r="G130" s="29" t="s">
        <v>4665</v>
      </c>
      <c r="H130" s="29" t="s">
        <v>4665</v>
      </c>
      <c r="I130" s="29" t="s">
        <v>4664</v>
      </c>
    </row>
    <row r="131" spans="2:9">
      <c r="B131" s="38" t="s">
        <v>4665</v>
      </c>
      <c r="C131" s="29" t="s">
        <v>13</v>
      </c>
      <c r="D131" s="29" t="s">
        <v>14</v>
      </c>
      <c r="E131" s="29" t="s">
        <v>309</v>
      </c>
      <c r="F131" s="29" t="s">
        <v>1606</v>
      </c>
      <c r="G131" s="29" t="s">
        <v>4665</v>
      </c>
      <c r="H131" s="29" t="s">
        <v>4665</v>
      </c>
      <c r="I131" s="29" t="s">
        <v>4664</v>
      </c>
    </row>
    <row r="132" spans="2:9">
      <c r="B132" s="38" t="s">
        <v>5508</v>
      </c>
      <c r="C132" s="29" t="s">
        <v>13</v>
      </c>
      <c r="D132" s="29" t="s">
        <v>14</v>
      </c>
      <c r="E132" s="29" t="s">
        <v>309</v>
      </c>
      <c r="F132" s="29" t="s">
        <v>1606</v>
      </c>
      <c r="G132" s="29" t="s">
        <v>4665</v>
      </c>
      <c r="H132" s="29" t="s">
        <v>4665</v>
      </c>
      <c r="I132" s="29" t="s">
        <v>4664</v>
      </c>
    </row>
    <row r="133" spans="2:9">
      <c r="B133" s="38" t="s">
        <v>5509</v>
      </c>
      <c r="C133" s="29" t="s">
        <v>13</v>
      </c>
      <c r="D133" s="29" t="s">
        <v>14</v>
      </c>
      <c r="E133" s="29" t="s">
        <v>309</v>
      </c>
      <c r="F133" s="29" t="s">
        <v>1606</v>
      </c>
      <c r="G133" s="29" t="s">
        <v>4665</v>
      </c>
      <c r="H133" s="29" t="s">
        <v>4665</v>
      </c>
      <c r="I133" s="29" t="s">
        <v>4664</v>
      </c>
    </row>
    <row r="134" spans="2:9">
      <c r="B134" s="38" t="s">
        <v>5510</v>
      </c>
      <c r="C134" s="29" t="s">
        <v>13</v>
      </c>
      <c r="D134" s="29" t="s">
        <v>14</v>
      </c>
      <c r="E134" s="29" t="s">
        <v>309</v>
      </c>
      <c r="F134" s="29" t="s">
        <v>1606</v>
      </c>
      <c r="G134" s="29" t="s">
        <v>4665</v>
      </c>
      <c r="H134" s="29" t="s">
        <v>4665</v>
      </c>
      <c r="I134" s="29" t="s">
        <v>4664</v>
      </c>
    </row>
    <row r="135" spans="2:9">
      <c r="B135" s="38" t="s">
        <v>5511</v>
      </c>
      <c r="C135" s="29" t="s">
        <v>13</v>
      </c>
      <c r="D135" s="29" t="s">
        <v>14</v>
      </c>
      <c r="E135" s="29" t="s">
        <v>309</v>
      </c>
      <c r="F135" s="29" t="s">
        <v>1606</v>
      </c>
      <c r="G135" s="29" t="s">
        <v>4665</v>
      </c>
      <c r="H135" s="29" t="s">
        <v>4665</v>
      </c>
      <c r="I135" s="29" t="s">
        <v>4664</v>
      </c>
    </row>
    <row r="136" spans="2:9">
      <c r="B136" s="38" t="s">
        <v>5512</v>
      </c>
      <c r="C136" s="29" t="s">
        <v>13</v>
      </c>
      <c r="D136" s="29" t="s">
        <v>14</v>
      </c>
      <c r="E136" s="29" t="s">
        <v>309</v>
      </c>
      <c r="F136" s="29" t="s">
        <v>1606</v>
      </c>
      <c r="G136" s="29" t="s">
        <v>4665</v>
      </c>
      <c r="H136" s="29" t="s">
        <v>4665</v>
      </c>
      <c r="I136" s="29" t="s">
        <v>4664</v>
      </c>
    </row>
    <row r="137" spans="2:9">
      <c r="B137" s="38" t="s">
        <v>5513</v>
      </c>
      <c r="C137" s="29" t="s">
        <v>13</v>
      </c>
      <c r="D137" s="29" t="s">
        <v>14</v>
      </c>
      <c r="E137" s="29" t="s">
        <v>309</v>
      </c>
      <c r="F137" s="29" t="s">
        <v>1606</v>
      </c>
      <c r="G137" s="33" t="s">
        <v>4665</v>
      </c>
      <c r="H137" s="33" t="s">
        <v>4665</v>
      </c>
      <c r="I137" s="29" t="s">
        <v>4664</v>
      </c>
    </row>
    <row r="138" spans="2:9">
      <c r="B138" s="38" t="s">
        <v>5514</v>
      </c>
      <c r="C138" s="29" t="s">
        <v>13</v>
      </c>
      <c r="D138" s="29" t="s">
        <v>14</v>
      </c>
      <c r="E138" s="29" t="s">
        <v>309</v>
      </c>
      <c r="F138" s="29" t="s">
        <v>1606</v>
      </c>
      <c r="G138" s="29" t="s">
        <v>4665</v>
      </c>
      <c r="H138" s="29" t="s">
        <v>4665</v>
      </c>
      <c r="I138" s="29" t="s">
        <v>4664</v>
      </c>
    </row>
    <row r="139" spans="2:9">
      <c r="B139" s="38" t="s">
        <v>5515</v>
      </c>
      <c r="C139" s="29" t="s">
        <v>13</v>
      </c>
      <c r="D139" s="29" t="s">
        <v>14</v>
      </c>
      <c r="E139" s="29" t="s">
        <v>309</v>
      </c>
      <c r="F139" s="29" t="s">
        <v>1606</v>
      </c>
      <c r="G139" s="29" t="s">
        <v>4665</v>
      </c>
      <c r="H139" s="29" t="s">
        <v>4665</v>
      </c>
      <c r="I139" s="29" t="s">
        <v>4664</v>
      </c>
    </row>
    <row r="140" spans="2:9">
      <c r="B140" s="38" t="s">
        <v>5516</v>
      </c>
      <c r="C140" s="29" t="s">
        <v>13</v>
      </c>
      <c r="D140" s="29" t="s">
        <v>14</v>
      </c>
      <c r="E140" s="29" t="s">
        <v>309</v>
      </c>
      <c r="F140" s="29" t="s">
        <v>1606</v>
      </c>
      <c r="G140" s="29" t="s">
        <v>4665</v>
      </c>
      <c r="H140" s="29" t="s">
        <v>4665</v>
      </c>
      <c r="I140" s="29" t="s">
        <v>4664</v>
      </c>
    </row>
    <row r="141" spans="2:9">
      <c r="B141" s="38" t="s">
        <v>5517</v>
      </c>
      <c r="C141" s="29" t="s">
        <v>13</v>
      </c>
      <c r="D141" s="29" t="s">
        <v>14</v>
      </c>
      <c r="E141" s="29" t="s">
        <v>309</v>
      </c>
      <c r="F141" s="29" t="s">
        <v>1606</v>
      </c>
      <c r="G141" s="29" t="s">
        <v>4665</v>
      </c>
      <c r="H141" s="29" t="s">
        <v>4665</v>
      </c>
      <c r="I141" s="29" t="s">
        <v>4664</v>
      </c>
    </row>
    <row r="142" spans="2:9">
      <c r="B142" s="38" t="s">
        <v>5518</v>
      </c>
      <c r="C142" s="29" t="s">
        <v>13</v>
      </c>
      <c r="D142" s="29" t="s">
        <v>14</v>
      </c>
      <c r="E142" s="29" t="s">
        <v>307</v>
      </c>
      <c r="F142" s="33" t="s">
        <v>1603</v>
      </c>
      <c r="G142" s="29" t="s">
        <v>4682</v>
      </c>
      <c r="H142" s="29" t="s">
        <v>4682</v>
      </c>
      <c r="I142" s="29" t="s">
        <v>4681</v>
      </c>
    </row>
    <row r="143" spans="2:9">
      <c r="B143" s="38" t="s">
        <v>1588</v>
      </c>
      <c r="C143" s="29" t="s">
        <v>13</v>
      </c>
      <c r="D143" s="29" t="s">
        <v>14</v>
      </c>
      <c r="E143" s="29" t="s">
        <v>307</v>
      </c>
      <c r="F143" s="33" t="s">
        <v>1603</v>
      </c>
      <c r="G143" s="29" t="s">
        <v>4682</v>
      </c>
      <c r="H143" s="29" t="s">
        <v>4682</v>
      </c>
      <c r="I143" s="29" t="s">
        <v>4681</v>
      </c>
    </row>
    <row r="144" spans="2:9">
      <c r="B144" s="38" t="s">
        <v>5519</v>
      </c>
      <c r="C144" s="29" t="s">
        <v>13</v>
      </c>
      <c r="D144" s="29" t="s">
        <v>14</v>
      </c>
      <c r="E144" s="29" t="s">
        <v>307</v>
      </c>
      <c r="F144" s="33" t="s">
        <v>1603</v>
      </c>
      <c r="G144" s="29" t="s">
        <v>4682</v>
      </c>
      <c r="H144" s="29" t="s">
        <v>4682</v>
      </c>
      <c r="I144" s="29" t="s">
        <v>4681</v>
      </c>
    </row>
    <row r="145" spans="2:9">
      <c r="B145" s="38" t="s">
        <v>5520</v>
      </c>
      <c r="C145" s="29" t="s">
        <v>13</v>
      </c>
      <c r="D145" s="29" t="s">
        <v>14</v>
      </c>
      <c r="E145" s="29" t="s">
        <v>307</v>
      </c>
      <c r="F145" s="33" t="s">
        <v>1603</v>
      </c>
      <c r="G145" s="29" t="s">
        <v>4682</v>
      </c>
      <c r="H145" s="29" t="s">
        <v>4682</v>
      </c>
      <c r="I145" s="29" t="s">
        <v>4681</v>
      </c>
    </row>
    <row r="146" spans="2:9">
      <c r="B146" s="38" t="s">
        <v>4683</v>
      </c>
      <c r="C146" s="29" t="s">
        <v>13</v>
      </c>
      <c r="D146" s="29" t="s">
        <v>14</v>
      </c>
      <c r="E146" s="29" t="s">
        <v>307</v>
      </c>
      <c r="F146" s="33" t="s">
        <v>1603</v>
      </c>
      <c r="G146" s="29" t="s">
        <v>4682</v>
      </c>
      <c r="H146" s="29" t="s">
        <v>4682</v>
      </c>
      <c r="I146" s="29" t="s">
        <v>4681</v>
      </c>
    </row>
    <row r="147" spans="2:9">
      <c r="B147" s="38" t="s">
        <v>5521</v>
      </c>
      <c r="C147" s="29" t="s">
        <v>13</v>
      </c>
      <c r="D147" s="29" t="s">
        <v>14</v>
      </c>
      <c r="E147" s="29" t="s">
        <v>307</v>
      </c>
      <c r="F147" s="33" t="s">
        <v>1603</v>
      </c>
      <c r="G147" s="29" t="s">
        <v>4682</v>
      </c>
      <c r="H147" s="29" t="s">
        <v>4682</v>
      </c>
      <c r="I147" s="29" t="s">
        <v>4681</v>
      </c>
    </row>
    <row r="148" spans="2:9">
      <c r="B148" s="38" t="s">
        <v>5522</v>
      </c>
      <c r="C148" s="29" t="s">
        <v>13</v>
      </c>
      <c r="D148" s="29" t="s">
        <v>14</v>
      </c>
      <c r="E148" s="29" t="s">
        <v>307</v>
      </c>
      <c r="F148" s="33" t="s">
        <v>1603</v>
      </c>
      <c r="G148" s="29" t="s">
        <v>4682</v>
      </c>
      <c r="H148" s="29" t="s">
        <v>4682</v>
      </c>
      <c r="I148" s="29" t="s">
        <v>4681</v>
      </c>
    </row>
    <row r="149" spans="2:9">
      <c r="B149" s="38" t="s">
        <v>4682</v>
      </c>
      <c r="C149" s="29" t="s">
        <v>13</v>
      </c>
      <c r="D149" s="29" t="s">
        <v>14</v>
      </c>
      <c r="E149" s="29" t="s">
        <v>307</v>
      </c>
      <c r="F149" s="33" t="s">
        <v>1603</v>
      </c>
      <c r="G149" s="29" t="s">
        <v>4682</v>
      </c>
      <c r="H149" s="29" t="s">
        <v>4682</v>
      </c>
      <c r="I149" s="29" t="s">
        <v>4681</v>
      </c>
    </row>
    <row r="150" spans="2:9">
      <c r="B150" s="38" t="s">
        <v>5523</v>
      </c>
      <c r="C150" s="29" t="s">
        <v>13</v>
      </c>
      <c r="D150" s="29" t="s">
        <v>14</v>
      </c>
      <c r="E150" s="29" t="s">
        <v>307</v>
      </c>
      <c r="F150" s="33" t="s">
        <v>1603</v>
      </c>
      <c r="G150" s="29" t="s">
        <v>4685</v>
      </c>
      <c r="H150" s="29" t="s">
        <v>4685</v>
      </c>
      <c r="I150" s="29" t="s">
        <v>4684</v>
      </c>
    </row>
    <row r="151" spans="2:9">
      <c r="B151" s="38" t="s">
        <v>5524</v>
      </c>
      <c r="C151" s="29" t="s">
        <v>13</v>
      </c>
      <c r="D151" s="29" t="s">
        <v>14</v>
      </c>
      <c r="E151" s="29" t="s">
        <v>307</v>
      </c>
      <c r="F151" s="33" t="s">
        <v>1603</v>
      </c>
      <c r="G151" s="29" t="s">
        <v>4685</v>
      </c>
      <c r="H151" s="29" t="s">
        <v>4685</v>
      </c>
      <c r="I151" s="29" t="s">
        <v>4684</v>
      </c>
    </row>
    <row r="152" spans="2:9">
      <c r="B152" s="38" t="s">
        <v>5525</v>
      </c>
      <c r="C152" s="29" t="s">
        <v>13</v>
      </c>
      <c r="D152" s="29" t="s">
        <v>14</v>
      </c>
      <c r="E152" s="29" t="s">
        <v>307</v>
      </c>
      <c r="F152" s="33" t="s">
        <v>1603</v>
      </c>
      <c r="G152" s="29" t="s">
        <v>4685</v>
      </c>
      <c r="H152" s="29" t="s">
        <v>4685</v>
      </c>
      <c r="I152" s="29" t="s">
        <v>4684</v>
      </c>
    </row>
    <row r="153" spans="2:9">
      <c r="B153" s="38" t="s">
        <v>5526</v>
      </c>
      <c r="C153" s="29" t="s">
        <v>13</v>
      </c>
      <c r="D153" s="29" t="s">
        <v>14</v>
      </c>
      <c r="E153" s="29" t="s">
        <v>307</v>
      </c>
      <c r="F153" s="33" t="s">
        <v>1603</v>
      </c>
      <c r="G153" s="29" t="s">
        <v>4685</v>
      </c>
      <c r="H153" s="29" t="s">
        <v>4685</v>
      </c>
      <c r="I153" s="29" t="s">
        <v>4684</v>
      </c>
    </row>
    <row r="154" spans="2:9">
      <c r="B154" s="38" t="s">
        <v>5527</v>
      </c>
      <c r="C154" s="29" t="s">
        <v>13</v>
      </c>
      <c r="D154" s="29" t="s">
        <v>14</v>
      </c>
      <c r="E154" s="29" t="s">
        <v>307</v>
      </c>
      <c r="F154" s="33" t="s">
        <v>1603</v>
      </c>
      <c r="G154" s="29" t="s">
        <v>4685</v>
      </c>
      <c r="H154" s="29" t="s">
        <v>4685</v>
      </c>
      <c r="I154" s="29" t="s">
        <v>4684</v>
      </c>
    </row>
    <row r="155" spans="2:9">
      <c r="B155" s="38" t="s">
        <v>5528</v>
      </c>
      <c r="C155" s="29" t="s">
        <v>13</v>
      </c>
      <c r="D155" s="29" t="s">
        <v>14</v>
      </c>
      <c r="E155" s="29" t="s">
        <v>307</v>
      </c>
      <c r="F155" s="33" t="s">
        <v>1603</v>
      </c>
      <c r="G155" s="29" t="s">
        <v>4685</v>
      </c>
      <c r="H155" s="29" t="s">
        <v>4685</v>
      </c>
      <c r="I155" s="29" t="s">
        <v>4684</v>
      </c>
    </row>
    <row r="156" spans="2:9">
      <c r="B156" s="38" t="s">
        <v>5529</v>
      </c>
      <c r="C156" s="29" t="s">
        <v>13</v>
      </c>
      <c r="D156" s="29" t="s">
        <v>14</v>
      </c>
      <c r="E156" s="29" t="s">
        <v>307</v>
      </c>
      <c r="F156" s="33" t="s">
        <v>1603</v>
      </c>
      <c r="G156" s="29" t="s">
        <v>4685</v>
      </c>
      <c r="H156" s="29" t="s">
        <v>4685</v>
      </c>
      <c r="I156" s="29" t="s">
        <v>4684</v>
      </c>
    </row>
    <row r="157" spans="2:9">
      <c r="B157" s="38" t="s">
        <v>4686</v>
      </c>
      <c r="C157" s="29" t="s">
        <v>13</v>
      </c>
      <c r="D157" s="29" t="s">
        <v>14</v>
      </c>
      <c r="E157" s="29" t="s">
        <v>307</v>
      </c>
      <c r="F157" s="33" t="s">
        <v>1603</v>
      </c>
      <c r="G157" s="29" t="s">
        <v>4685</v>
      </c>
      <c r="H157" s="29" t="s">
        <v>4685</v>
      </c>
      <c r="I157" s="29" t="s">
        <v>4684</v>
      </c>
    </row>
    <row r="158" spans="2:9">
      <c r="B158" s="38" t="s">
        <v>5530</v>
      </c>
      <c r="C158" s="29" t="s">
        <v>13</v>
      </c>
      <c r="D158" s="29" t="s">
        <v>14</v>
      </c>
      <c r="E158" s="29" t="s">
        <v>307</v>
      </c>
      <c r="F158" s="33" t="s">
        <v>1603</v>
      </c>
      <c r="G158" s="29" t="s">
        <v>4685</v>
      </c>
      <c r="H158" s="29" t="s">
        <v>4685</v>
      </c>
      <c r="I158" s="29" t="s">
        <v>4684</v>
      </c>
    </row>
    <row r="159" spans="2:9">
      <c r="B159" s="38" t="s">
        <v>5531</v>
      </c>
      <c r="C159" s="29" t="s">
        <v>13</v>
      </c>
      <c r="D159" s="29" t="s">
        <v>14</v>
      </c>
      <c r="E159" s="29" t="s">
        <v>307</v>
      </c>
      <c r="F159" s="33" t="s">
        <v>1603</v>
      </c>
      <c r="G159" s="29" t="s">
        <v>4685</v>
      </c>
      <c r="H159" s="29" t="s">
        <v>4685</v>
      </c>
      <c r="I159" s="29" t="s">
        <v>4684</v>
      </c>
    </row>
    <row r="160" spans="2:9">
      <c r="B160" s="38" t="s">
        <v>5532</v>
      </c>
      <c r="C160" s="29" t="s">
        <v>13</v>
      </c>
      <c r="D160" s="29" t="s">
        <v>14</v>
      </c>
      <c r="E160" s="29" t="s">
        <v>307</v>
      </c>
      <c r="F160" s="33" t="s">
        <v>1603</v>
      </c>
      <c r="G160" s="29" t="s">
        <v>4685</v>
      </c>
      <c r="H160" s="29" t="s">
        <v>4685</v>
      </c>
      <c r="I160" s="29" t="s">
        <v>4684</v>
      </c>
    </row>
    <row r="161" spans="2:9">
      <c r="B161" s="38" t="s">
        <v>5533</v>
      </c>
      <c r="C161" s="29" t="s">
        <v>13</v>
      </c>
      <c r="D161" s="29" t="s">
        <v>14</v>
      </c>
      <c r="E161" s="29" t="s">
        <v>307</v>
      </c>
      <c r="F161" s="33" t="s">
        <v>1603</v>
      </c>
      <c r="G161" s="29" t="s">
        <v>4685</v>
      </c>
      <c r="H161" s="29" t="s">
        <v>4685</v>
      </c>
      <c r="I161" s="29" t="s">
        <v>4684</v>
      </c>
    </row>
    <row r="162" spans="2:9">
      <c r="B162" s="38" t="s">
        <v>5534</v>
      </c>
      <c r="C162" s="29" t="s">
        <v>13</v>
      </c>
      <c r="D162" s="29" t="s">
        <v>14</v>
      </c>
      <c r="E162" s="29" t="s">
        <v>307</v>
      </c>
      <c r="F162" s="33" t="s">
        <v>1603</v>
      </c>
      <c r="G162" s="29" t="s">
        <v>4685</v>
      </c>
      <c r="H162" s="29" t="s">
        <v>4685</v>
      </c>
      <c r="I162" s="29" t="s">
        <v>4684</v>
      </c>
    </row>
    <row r="163" spans="2:9">
      <c r="B163" s="38" t="s">
        <v>4685</v>
      </c>
      <c r="C163" s="29" t="s">
        <v>13</v>
      </c>
      <c r="D163" s="29" t="s">
        <v>14</v>
      </c>
      <c r="E163" s="29" t="s">
        <v>307</v>
      </c>
      <c r="F163" s="33" t="s">
        <v>1603</v>
      </c>
      <c r="G163" s="29" t="s">
        <v>4685</v>
      </c>
      <c r="H163" s="29" t="s">
        <v>4685</v>
      </c>
      <c r="I163" s="29" t="s">
        <v>4684</v>
      </c>
    </row>
    <row r="164" spans="2:9">
      <c r="B164" s="38" t="s">
        <v>5535</v>
      </c>
      <c r="C164" s="29" t="s">
        <v>13</v>
      </c>
      <c r="D164" s="29" t="s">
        <v>14</v>
      </c>
      <c r="E164" s="29" t="s">
        <v>307</v>
      </c>
      <c r="F164" s="29" t="s">
        <v>1179</v>
      </c>
      <c r="G164" s="29" t="s">
        <v>4713</v>
      </c>
      <c r="H164" s="29" t="s">
        <v>4713</v>
      </c>
      <c r="I164" s="29" t="s">
        <v>4712</v>
      </c>
    </row>
    <row r="165" spans="2:9">
      <c r="B165" s="38" t="s">
        <v>5536</v>
      </c>
      <c r="C165" s="29" t="s">
        <v>13</v>
      </c>
      <c r="D165" s="29" t="s">
        <v>14</v>
      </c>
      <c r="E165" s="29" t="s">
        <v>307</v>
      </c>
      <c r="F165" s="29" t="s">
        <v>1179</v>
      </c>
      <c r="G165" s="29" t="s">
        <v>4713</v>
      </c>
      <c r="H165" s="29" t="s">
        <v>4713</v>
      </c>
      <c r="I165" s="29" t="s">
        <v>4712</v>
      </c>
    </row>
    <row r="166" spans="2:9">
      <c r="B166" s="38" t="s">
        <v>4714</v>
      </c>
      <c r="C166" s="29" t="s">
        <v>13</v>
      </c>
      <c r="D166" s="29" t="s">
        <v>14</v>
      </c>
      <c r="E166" s="29" t="s">
        <v>307</v>
      </c>
      <c r="F166" s="29" t="s">
        <v>1179</v>
      </c>
      <c r="G166" s="29" t="s">
        <v>4713</v>
      </c>
      <c r="H166" s="29" t="s">
        <v>4713</v>
      </c>
      <c r="I166" s="29" t="s">
        <v>4712</v>
      </c>
    </row>
    <row r="167" spans="2:9">
      <c r="B167" s="38" t="s">
        <v>5537</v>
      </c>
      <c r="C167" s="29" t="s">
        <v>13</v>
      </c>
      <c r="D167" s="29" t="s">
        <v>14</v>
      </c>
      <c r="E167" s="29" t="s">
        <v>307</v>
      </c>
      <c r="F167" s="29" t="s">
        <v>1179</v>
      </c>
      <c r="G167" s="29" t="s">
        <v>4713</v>
      </c>
      <c r="H167" s="29" t="s">
        <v>4713</v>
      </c>
      <c r="I167" s="29" t="s">
        <v>4712</v>
      </c>
    </row>
    <row r="168" spans="2:9">
      <c r="B168" s="38" t="s">
        <v>5538</v>
      </c>
      <c r="C168" s="29" t="s">
        <v>13</v>
      </c>
      <c r="D168" s="29" t="s">
        <v>14</v>
      </c>
      <c r="E168" s="29" t="s">
        <v>307</v>
      </c>
      <c r="F168" s="29" t="s">
        <v>1179</v>
      </c>
      <c r="G168" s="29" t="s">
        <v>4713</v>
      </c>
      <c r="H168" s="29" t="s">
        <v>4713</v>
      </c>
      <c r="I168" s="29" t="s">
        <v>4712</v>
      </c>
    </row>
    <row r="169" spans="2:9">
      <c r="B169" s="38" t="s">
        <v>4713</v>
      </c>
      <c r="C169" s="29" t="s">
        <v>13</v>
      </c>
      <c r="D169" s="29" t="s">
        <v>14</v>
      </c>
      <c r="E169" s="29" t="s">
        <v>307</v>
      </c>
      <c r="F169" s="29" t="s">
        <v>1179</v>
      </c>
      <c r="G169" s="29" t="s">
        <v>4713</v>
      </c>
      <c r="H169" s="29" t="s">
        <v>4713</v>
      </c>
      <c r="I169" s="29" t="s">
        <v>4712</v>
      </c>
    </row>
    <row r="170" spans="2:9">
      <c r="B170" s="38" t="s">
        <v>5539</v>
      </c>
      <c r="C170" s="29" t="s">
        <v>13</v>
      </c>
      <c r="D170" s="29" t="s">
        <v>14</v>
      </c>
      <c r="E170" s="29" t="s">
        <v>307</v>
      </c>
      <c r="F170" s="29" t="s">
        <v>1179</v>
      </c>
      <c r="G170" s="29" t="s">
        <v>4713</v>
      </c>
      <c r="H170" s="29" t="s">
        <v>4713</v>
      </c>
      <c r="I170" s="29" t="s">
        <v>4712</v>
      </c>
    </row>
    <row r="171" spans="2:9">
      <c r="B171" s="55" t="s">
        <v>5540</v>
      </c>
      <c r="C171" s="29" t="s">
        <v>13</v>
      </c>
      <c r="D171" s="29" t="s">
        <v>14</v>
      </c>
      <c r="E171" s="29" t="s">
        <v>307</v>
      </c>
      <c r="F171" s="29" t="s">
        <v>1179</v>
      </c>
      <c r="G171" s="29" t="s">
        <v>4713</v>
      </c>
      <c r="H171" s="29" t="s">
        <v>4713</v>
      </c>
      <c r="I171" s="29" t="s">
        <v>4712</v>
      </c>
    </row>
    <row r="172" spans="2:9">
      <c r="B172" s="38" t="s">
        <v>5541</v>
      </c>
      <c r="C172" s="29" t="s">
        <v>13</v>
      </c>
      <c r="D172" s="29" t="s">
        <v>14</v>
      </c>
      <c r="E172" s="29" t="s">
        <v>307</v>
      </c>
      <c r="F172" s="29" t="s">
        <v>1599</v>
      </c>
      <c r="G172" s="29" t="s">
        <v>4717</v>
      </c>
      <c r="H172" s="29" t="s">
        <v>4717</v>
      </c>
      <c r="I172" s="29" t="s">
        <v>4716</v>
      </c>
    </row>
    <row r="173" spans="2:9">
      <c r="B173" s="38" t="s">
        <v>5542</v>
      </c>
      <c r="C173" s="29" t="s">
        <v>13</v>
      </c>
      <c r="D173" s="29" t="s">
        <v>14</v>
      </c>
      <c r="E173" s="29" t="s">
        <v>307</v>
      </c>
      <c r="F173" s="29" t="s">
        <v>1599</v>
      </c>
      <c r="G173" s="29" t="s">
        <v>4717</v>
      </c>
      <c r="H173" s="29" t="s">
        <v>4717</v>
      </c>
      <c r="I173" s="29" t="s">
        <v>4716</v>
      </c>
    </row>
    <row r="174" spans="2:9">
      <c r="B174" s="38" t="s">
        <v>5543</v>
      </c>
      <c r="C174" s="29" t="s">
        <v>13</v>
      </c>
      <c r="D174" s="29" t="s">
        <v>14</v>
      </c>
      <c r="E174" s="29" t="s">
        <v>307</v>
      </c>
      <c r="F174" s="29" t="s">
        <v>1599</v>
      </c>
      <c r="G174" s="29" t="s">
        <v>4717</v>
      </c>
      <c r="H174" s="29" t="s">
        <v>4717</v>
      </c>
      <c r="I174" s="29" t="s">
        <v>4716</v>
      </c>
    </row>
    <row r="175" spans="2:9">
      <c r="B175" s="38" t="s">
        <v>4718</v>
      </c>
      <c r="C175" s="29" t="s">
        <v>13</v>
      </c>
      <c r="D175" s="29" t="s">
        <v>14</v>
      </c>
      <c r="E175" s="29" t="s">
        <v>307</v>
      </c>
      <c r="F175" s="29" t="s">
        <v>1599</v>
      </c>
      <c r="G175" s="29" t="s">
        <v>4718</v>
      </c>
      <c r="H175" s="29" t="s">
        <v>4717</v>
      </c>
      <c r="I175" s="29" t="s">
        <v>4716</v>
      </c>
    </row>
    <row r="176" spans="2:9">
      <c r="B176" s="38" t="s">
        <v>5544</v>
      </c>
      <c r="C176" s="29" t="s">
        <v>13</v>
      </c>
      <c r="D176" s="29" t="s">
        <v>14</v>
      </c>
      <c r="E176" s="29" t="s">
        <v>307</v>
      </c>
      <c r="F176" s="29" t="s">
        <v>1599</v>
      </c>
      <c r="G176" s="29" t="s">
        <v>4717</v>
      </c>
      <c r="H176" s="29" t="s">
        <v>4717</v>
      </c>
      <c r="I176" s="29" t="s">
        <v>4716</v>
      </c>
    </row>
    <row r="177" spans="2:9">
      <c r="B177" s="38" t="s">
        <v>5545</v>
      </c>
      <c r="C177" s="29" t="s">
        <v>13</v>
      </c>
      <c r="D177" s="29" t="s">
        <v>14</v>
      </c>
      <c r="E177" s="29" t="s">
        <v>307</v>
      </c>
      <c r="F177" s="29" t="s">
        <v>1599</v>
      </c>
      <c r="G177" s="29" t="s">
        <v>4717</v>
      </c>
      <c r="H177" s="29" t="s">
        <v>4717</v>
      </c>
      <c r="I177" s="29" t="s">
        <v>4716</v>
      </c>
    </row>
    <row r="178" spans="2:9">
      <c r="B178" s="38" t="s">
        <v>5546</v>
      </c>
      <c r="C178" s="29" t="s">
        <v>13</v>
      </c>
      <c r="D178" s="29" t="s">
        <v>14</v>
      </c>
      <c r="E178" s="29" t="s">
        <v>307</v>
      </c>
      <c r="F178" s="29" t="s">
        <v>1599</v>
      </c>
      <c r="G178" s="29" t="s">
        <v>4717</v>
      </c>
      <c r="H178" s="29" t="s">
        <v>4717</v>
      </c>
      <c r="I178" s="29" t="s">
        <v>4716</v>
      </c>
    </row>
    <row r="179" spans="2:9">
      <c r="B179" s="38" t="s">
        <v>5547</v>
      </c>
      <c r="C179" s="29" t="s">
        <v>13</v>
      </c>
      <c r="D179" s="29" t="s">
        <v>14</v>
      </c>
      <c r="E179" s="29" t="s">
        <v>307</v>
      </c>
      <c r="F179" s="29" t="s">
        <v>1599</v>
      </c>
      <c r="G179" s="29" t="s">
        <v>4717</v>
      </c>
      <c r="H179" s="29" t="s">
        <v>4717</v>
      </c>
      <c r="I179" s="29" t="s">
        <v>4716</v>
      </c>
    </row>
    <row r="180" spans="2:9">
      <c r="B180" s="38" t="s">
        <v>5548</v>
      </c>
      <c r="C180" s="29" t="s">
        <v>13</v>
      </c>
      <c r="D180" s="29" t="s">
        <v>14</v>
      </c>
      <c r="E180" s="29" t="s">
        <v>307</v>
      </c>
      <c r="F180" s="29" t="s">
        <v>1599</v>
      </c>
      <c r="G180" s="29" t="s">
        <v>4717</v>
      </c>
      <c r="H180" s="29" t="s">
        <v>4717</v>
      </c>
      <c r="I180" s="29" t="s">
        <v>4716</v>
      </c>
    </row>
    <row r="181" spans="2:9">
      <c r="B181" s="38" t="s">
        <v>5549</v>
      </c>
      <c r="C181" s="29" t="s">
        <v>13</v>
      </c>
      <c r="D181" s="29" t="s">
        <v>14</v>
      </c>
      <c r="E181" s="29" t="s">
        <v>307</v>
      </c>
      <c r="F181" s="29" t="s">
        <v>1599</v>
      </c>
      <c r="G181" s="29" t="s">
        <v>4717</v>
      </c>
      <c r="H181" s="29" t="s">
        <v>4717</v>
      </c>
      <c r="I181" s="29" t="s">
        <v>4716</v>
      </c>
    </row>
    <row r="182" spans="2:9">
      <c r="B182" s="38" t="s">
        <v>5550</v>
      </c>
      <c r="C182" s="29" t="s">
        <v>13</v>
      </c>
      <c r="D182" s="29" t="s">
        <v>14</v>
      </c>
      <c r="E182" s="29" t="s">
        <v>307</v>
      </c>
      <c r="F182" s="29" t="s">
        <v>1599</v>
      </c>
      <c r="G182" s="29" t="s">
        <v>4717</v>
      </c>
      <c r="H182" s="29" t="s">
        <v>4717</v>
      </c>
      <c r="I182" s="29" t="s">
        <v>4716</v>
      </c>
    </row>
    <row r="183" spans="2:9">
      <c r="B183" s="38" t="s">
        <v>5551</v>
      </c>
      <c r="C183" s="29" t="s">
        <v>13</v>
      </c>
      <c r="D183" s="29" t="s">
        <v>14</v>
      </c>
      <c r="E183" s="29" t="s">
        <v>307</v>
      </c>
      <c r="F183" s="29" t="s">
        <v>1599</v>
      </c>
      <c r="G183" s="29" t="s">
        <v>4717</v>
      </c>
      <c r="H183" s="29" t="s">
        <v>4717</v>
      </c>
      <c r="I183" s="29" t="s">
        <v>4716</v>
      </c>
    </row>
    <row r="184" spans="2:9">
      <c r="B184" s="38" t="s">
        <v>5552</v>
      </c>
      <c r="C184" s="29" t="s">
        <v>13</v>
      </c>
      <c r="D184" s="29" t="s">
        <v>14</v>
      </c>
      <c r="E184" s="29" t="s">
        <v>307</v>
      </c>
      <c r="F184" s="29" t="s">
        <v>1599</v>
      </c>
      <c r="G184" s="29" t="s">
        <v>4717</v>
      </c>
      <c r="H184" s="29" t="s">
        <v>4717</v>
      </c>
      <c r="I184" s="29" t="s">
        <v>4716</v>
      </c>
    </row>
    <row r="185" spans="2:9">
      <c r="B185" s="38" t="s">
        <v>4717</v>
      </c>
      <c r="C185" s="29" t="s">
        <v>13</v>
      </c>
      <c r="D185" s="29" t="s">
        <v>14</v>
      </c>
      <c r="E185" s="29" t="s">
        <v>307</v>
      </c>
      <c r="F185" s="29" t="s">
        <v>1599</v>
      </c>
      <c r="G185" s="29" t="s">
        <v>4717</v>
      </c>
      <c r="H185" s="29" t="s">
        <v>4717</v>
      </c>
      <c r="I185" s="29" t="s">
        <v>4716</v>
      </c>
    </row>
    <row r="186" spans="2:9">
      <c r="B186" s="38" t="s">
        <v>5553</v>
      </c>
      <c r="C186" s="29" t="s">
        <v>13</v>
      </c>
      <c r="D186" s="29" t="s">
        <v>14</v>
      </c>
      <c r="E186" s="29" t="s">
        <v>307</v>
      </c>
      <c r="F186" s="29" t="s">
        <v>1599</v>
      </c>
      <c r="G186" s="29" t="s">
        <v>4717</v>
      </c>
      <c r="H186" s="29" t="s">
        <v>4717</v>
      </c>
      <c r="I186" s="29" t="s">
        <v>4716</v>
      </c>
    </row>
    <row r="187" spans="2:9">
      <c r="B187" s="38" t="s">
        <v>5554</v>
      </c>
      <c r="C187" s="29" t="s">
        <v>13</v>
      </c>
      <c r="D187" s="29" t="s">
        <v>14</v>
      </c>
      <c r="E187" s="29" t="s">
        <v>307</v>
      </c>
      <c r="F187" s="29" t="s">
        <v>1599</v>
      </c>
      <c r="G187" s="29" t="s">
        <v>4720</v>
      </c>
      <c r="H187" s="29" t="s">
        <v>4720</v>
      </c>
      <c r="I187" s="29" t="s">
        <v>4719</v>
      </c>
    </row>
    <row r="188" spans="2:9">
      <c r="B188" s="38" t="s">
        <v>4721</v>
      </c>
      <c r="C188" s="29" t="s">
        <v>13</v>
      </c>
      <c r="D188" s="29" t="s">
        <v>14</v>
      </c>
      <c r="E188" s="29" t="s">
        <v>307</v>
      </c>
      <c r="F188" s="29" t="s">
        <v>1599</v>
      </c>
      <c r="G188" s="29" t="s">
        <v>4720</v>
      </c>
      <c r="H188" s="29" t="s">
        <v>4720</v>
      </c>
      <c r="I188" s="29" t="s">
        <v>4719</v>
      </c>
    </row>
    <row r="189" spans="2:9">
      <c r="B189" s="38" t="s">
        <v>5555</v>
      </c>
      <c r="C189" s="29" t="s">
        <v>13</v>
      </c>
      <c r="D189" s="29" t="s">
        <v>14</v>
      </c>
      <c r="E189" s="29" t="s">
        <v>307</v>
      </c>
      <c r="F189" s="29" t="s">
        <v>1599</v>
      </c>
      <c r="G189" s="29" t="s">
        <v>4720</v>
      </c>
      <c r="H189" s="29" t="s">
        <v>4720</v>
      </c>
      <c r="I189" s="29" t="s">
        <v>4719</v>
      </c>
    </row>
    <row r="190" spans="2:9">
      <c r="B190" s="38" t="s">
        <v>5556</v>
      </c>
      <c r="C190" s="29" t="s">
        <v>13</v>
      </c>
      <c r="D190" s="29" t="s">
        <v>14</v>
      </c>
      <c r="E190" s="29" t="s">
        <v>307</v>
      </c>
      <c r="F190" s="29" t="s">
        <v>1599</v>
      </c>
      <c r="G190" s="29" t="s">
        <v>4720</v>
      </c>
      <c r="H190" s="29" t="s">
        <v>4720</v>
      </c>
      <c r="I190" s="29" t="s">
        <v>4719</v>
      </c>
    </row>
    <row r="191" spans="2:9">
      <c r="B191" s="38" t="s">
        <v>5557</v>
      </c>
      <c r="C191" s="29" t="s">
        <v>13</v>
      </c>
      <c r="D191" s="29" t="s">
        <v>14</v>
      </c>
      <c r="E191" s="29" t="s">
        <v>307</v>
      </c>
      <c r="F191" s="29" t="s">
        <v>1599</v>
      </c>
      <c r="G191" s="29" t="s">
        <v>4720</v>
      </c>
      <c r="H191" s="29" t="s">
        <v>4720</v>
      </c>
      <c r="I191" s="29" t="s">
        <v>4719</v>
      </c>
    </row>
    <row r="192" spans="2:9">
      <c r="B192" s="38" t="s">
        <v>5558</v>
      </c>
      <c r="C192" s="29" t="s">
        <v>13</v>
      </c>
      <c r="D192" s="29" t="s">
        <v>14</v>
      </c>
      <c r="E192" s="29" t="s">
        <v>307</v>
      </c>
      <c r="F192" s="29" t="s">
        <v>1599</v>
      </c>
      <c r="G192" s="29" t="s">
        <v>4720</v>
      </c>
      <c r="H192" s="29" t="s">
        <v>4720</v>
      </c>
      <c r="I192" s="29" t="s">
        <v>4719</v>
      </c>
    </row>
    <row r="193" spans="2:9">
      <c r="B193" s="38" t="s">
        <v>4720</v>
      </c>
      <c r="C193" s="29" t="s">
        <v>13</v>
      </c>
      <c r="D193" s="29" t="s">
        <v>14</v>
      </c>
      <c r="E193" s="29" t="s">
        <v>307</v>
      </c>
      <c r="F193" s="29" t="s">
        <v>1599</v>
      </c>
      <c r="G193" s="29" t="s">
        <v>4720</v>
      </c>
      <c r="H193" s="29" t="s">
        <v>4720</v>
      </c>
      <c r="I193" s="29" t="s">
        <v>4719</v>
      </c>
    </row>
    <row r="194" spans="2:9">
      <c r="B194" s="38" t="s">
        <v>5559</v>
      </c>
      <c r="C194" s="29" t="s">
        <v>13</v>
      </c>
      <c r="D194" s="29" t="s">
        <v>14</v>
      </c>
      <c r="E194" s="29" t="s">
        <v>307</v>
      </c>
      <c r="F194" s="29" t="s">
        <v>1599</v>
      </c>
      <c r="G194" s="29" t="s">
        <v>4723</v>
      </c>
      <c r="H194" s="29" t="s">
        <v>4723</v>
      </c>
      <c r="I194" s="29" t="s">
        <v>4722</v>
      </c>
    </row>
    <row r="195" spans="2:9">
      <c r="B195" s="38" t="s">
        <v>5560</v>
      </c>
      <c r="C195" s="29" t="s">
        <v>13</v>
      </c>
      <c r="D195" s="29" t="s">
        <v>14</v>
      </c>
      <c r="E195" s="29" t="s">
        <v>307</v>
      </c>
      <c r="F195" s="29" t="s">
        <v>1599</v>
      </c>
      <c r="G195" s="29" t="s">
        <v>4723</v>
      </c>
      <c r="H195" s="29" t="s">
        <v>4723</v>
      </c>
      <c r="I195" s="29" t="s">
        <v>4722</v>
      </c>
    </row>
    <row r="196" spans="2:9">
      <c r="B196" s="38" t="s">
        <v>5561</v>
      </c>
      <c r="C196" s="29" t="s">
        <v>13</v>
      </c>
      <c r="D196" s="29" t="s">
        <v>14</v>
      </c>
      <c r="E196" s="29" t="s">
        <v>307</v>
      </c>
      <c r="F196" s="29" t="s">
        <v>1599</v>
      </c>
      <c r="G196" s="29" t="s">
        <v>4723</v>
      </c>
      <c r="H196" s="29" t="s">
        <v>4723</v>
      </c>
      <c r="I196" s="29" t="s">
        <v>4722</v>
      </c>
    </row>
    <row r="197" spans="2:9">
      <c r="B197" s="38" t="s">
        <v>5562</v>
      </c>
      <c r="C197" s="29" t="s">
        <v>13</v>
      </c>
      <c r="D197" s="29" t="s">
        <v>14</v>
      </c>
      <c r="E197" s="29" t="s">
        <v>307</v>
      </c>
      <c r="F197" s="29" t="s">
        <v>1599</v>
      </c>
      <c r="G197" s="29" t="s">
        <v>4723</v>
      </c>
      <c r="H197" s="29" t="s">
        <v>4723</v>
      </c>
      <c r="I197" s="29" t="s">
        <v>4722</v>
      </c>
    </row>
    <row r="198" spans="2:9">
      <c r="B198" s="38" t="s">
        <v>5563</v>
      </c>
      <c r="C198" s="29" t="s">
        <v>13</v>
      </c>
      <c r="D198" s="29" t="s">
        <v>14</v>
      </c>
      <c r="E198" s="29" t="s">
        <v>307</v>
      </c>
      <c r="F198" s="29" t="s">
        <v>1599</v>
      </c>
      <c r="G198" s="29" t="s">
        <v>4723</v>
      </c>
      <c r="H198" s="29" t="s">
        <v>4723</v>
      </c>
      <c r="I198" s="29" t="s">
        <v>4722</v>
      </c>
    </row>
    <row r="199" spans="2:9">
      <c r="B199" s="38" t="s">
        <v>5564</v>
      </c>
      <c r="C199" s="29" t="s">
        <v>13</v>
      </c>
      <c r="D199" s="29" t="s">
        <v>14</v>
      </c>
      <c r="E199" s="29" t="s">
        <v>307</v>
      </c>
      <c r="F199" s="29" t="s">
        <v>1599</v>
      </c>
      <c r="G199" s="29" t="s">
        <v>4723</v>
      </c>
      <c r="H199" s="29" t="s">
        <v>4723</v>
      </c>
      <c r="I199" s="29" t="s">
        <v>4722</v>
      </c>
    </row>
    <row r="200" spans="2:9">
      <c r="B200" s="38" t="s">
        <v>5565</v>
      </c>
      <c r="C200" s="29" t="s">
        <v>13</v>
      </c>
      <c r="D200" s="29" t="s">
        <v>14</v>
      </c>
      <c r="E200" s="29" t="s">
        <v>307</v>
      </c>
      <c r="F200" s="29" t="s">
        <v>1599</v>
      </c>
      <c r="G200" s="29" t="s">
        <v>4723</v>
      </c>
      <c r="H200" s="29" t="s">
        <v>4723</v>
      </c>
      <c r="I200" s="29" t="s">
        <v>4722</v>
      </c>
    </row>
    <row r="201" spans="2:9">
      <c r="B201" s="38" t="s">
        <v>5566</v>
      </c>
      <c r="C201" s="29" t="s">
        <v>13</v>
      </c>
      <c r="D201" s="29" t="s">
        <v>14</v>
      </c>
      <c r="E201" s="29" t="s">
        <v>307</v>
      </c>
      <c r="F201" s="29" t="s">
        <v>1599</v>
      </c>
      <c r="G201" s="29" t="s">
        <v>4723</v>
      </c>
      <c r="H201" s="29" t="s">
        <v>4723</v>
      </c>
      <c r="I201" s="29" t="s">
        <v>4722</v>
      </c>
    </row>
    <row r="202" spans="2:9">
      <c r="B202" s="38" t="s">
        <v>5567</v>
      </c>
      <c r="C202" s="29" t="s">
        <v>13</v>
      </c>
      <c r="D202" s="29" t="s">
        <v>14</v>
      </c>
      <c r="E202" s="29" t="s">
        <v>307</v>
      </c>
      <c r="F202" s="29" t="s">
        <v>1599</v>
      </c>
      <c r="G202" s="29" t="s">
        <v>4723</v>
      </c>
      <c r="H202" s="29" t="s">
        <v>4723</v>
      </c>
      <c r="I202" s="29" t="s">
        <v>4722</v>
      </c>
    </row>
    <row r="203" spans="2:9">
      <c r="B203" s="38" t="s">
        <v>5568</v>
      </c>
      <c r="C203" s="29" t="s">
        <v>13</v>
      </c>
      <c r="D203" s="29" t="s">
        <v>14</v>
      </c>
      <c r="E203" s="29" t="s">
        <v>307</v>
      </c>
      <c r="F203" s="29" t="s">
        <v>1599</v>
      </c>
      <c r="G203" s="29" t="s">
        <v>4723</v>
      </c>
      <c r="H203" s="29" t="s">
        <v>4723</v>
      </c>
      <c r="I203" s="29" t="s">
        <v>4722</v>
      </c>
    </row>
    <row r="204" spans="2:9">
      <c r="B204" s="39" t="s">
        <v>5569</v>
      </c>
      <c r="C204" s="29" t="s">
        <v>13</v>
      </c>
      <c r="D204" s="29" t="s">
        <v>14</v>
      </c>
      <c r="E204" s="29" t="s">
        <v>307</v>
      </c>
      <c r="F204" s="29" t="s">
        <v>1599</v>
      </c>
      <c r="G204" s="29" t="s">
        <v>4723</v>
      </c>
      <c r="H204" s="29" t="s">
        <v>4723</v>
      </c>
      <c r="I204" s="29" t="s">
        <v>4722</v>
      </c>
    </row>
    <row r="205" spans="2:9">
      <c r="B205" s="38" t="s">
        <v>4724</v>
      </c>
      <c r="C205" s="29" t="s">
        <v>13</v>
      </c>
      <c r="D205" s="29" t="s">
        <v>14</v>
      </c>
      <c r="E205" s="29" t="s">
        <v>307</v>
      </c>
      <c r="F205" s="29" t="s">
        <v>1599</v>
      </c>
      <c r="G205" s="29" t="s">
        <v>4723</v>
      </c>
      <c r="H205" s="29" t="s">
        <v>4723</v>
      </c>
      <c r="I205" s="29" t="s">
        <v>4722</v>
      </c>
    </row>
    <row r="206" spans="2:9">
      <c r="B206" s="38" t="s">
        <v>5570</v>
      </c>
      <c r="C206" s="29" t="s">
        <v>13</v>
      </c>
      <c r="D206" s="29" t="s">
        <v>14</v>
      </c>
      <c r="E206" s="29" t="s">
        <v>307</v>
      </c>
      <c r="F206" s="29" t="s">
        <v>1599</v>
      </c>
      <c r="G206" s="29" t="s">
        <v>4723</v>
      </c>
      <c r="H206" s="29" t="s">
        <v>4723</v>
      </c>
      <c r="I206" s="29" t="s">
        <v>4722</v>
      </c>
    </row>
    <row r="207" spans="2:9">
      <c r="B207" s="38" t="s">
        <v>5571</v>
      </c>
      <c r="C207" s="29" t="s">
        <v>13</v>
      </c>
      <c r="D207" s="29" t="s">
        <v>14</v>
      </c>
      <c r="E207" s="29" t="s">
        <v>307</v>
      </c>
      <c r="F207" s="29" t="s">
        <v>1599</v>
      </c>
      <c r="G207" s="29" t="s">
        <v>4723</v>
      </c>
      <c r="H207" s="29" t="s">
        <v>4723</v>
      </c>
      <c r="I207" s="29" t="s">
        <v>4722</v>
      </c>
    </row>
    <row r="208" spans="2:9">
      <c r="B208" s="38" t="s">
        <v>5572</v>
      </c>
      <c r="C208" s="29" t="s">
        <v>13</v>
      </c>
      <c r="D208" s="29" t="s">
        <v>14</v>
      </c>
      <c r="E208" s="29" t="s">
        <v>307</v>
      </c>
      <c r="F208" s="29" t="s">
        <v>1599</v>
      </c>
      <c r="G208" s="29" t="s">
        <v>4723</v>
      </c>
      <c r="H208" s="29" t="s">
        <v>4723</v>
      </c>
      <c r="I208" s="29" t="s">
        <v>4722</v>
      </c>
    </row>
    <row r="209" spans="2:9">
      <c r="B209" s="38" t="s">
        <v>4723</v>
      </c>
      <c r="C209" s="29" t="s">
        <v>13</v>
      </c>
      <c r="D209" s="29" t="s">
        <v>14</v>
      </c>
      <c r="E209" s="29" t="s">
        <v>307</v>
      </c>
      <c r="F209" s="29" t="s">
        <v>1599</v>
      </c>
      <c r="G209" s="29" t="s">
        <v>4723</v>
      </c>
      <c r="H209" s="29" t="s">
        <v>4723</v>
      </c>
      <c r="I209" s="29" t="s">
        <v>4722</v>
      </c>
    </row>
    <row r="210" spans="2:9">
      <c r="B210" s="38" t="s">
        <v>5573</v>
      </c>
      <c r="C210" s="29" t="s">
        <v>13</v>
      </c>
      <c r="D210" s="29" t="s">
        <v>14</v>
      </c>
      <c r="E210" s="29" t="s">
        <v>307</v>
      </c>
      <c r="F210" s="29" t="s">
        <v>1599</v>
      </c>
      <c r="G210" s="29" t="s">
        <v>4723</v>
      </c>
      <c r="H210" s="29" t="s">
        <v>4723</v>
      </c>
      <c r="I210" s="29" t="s">
        <v>4722</v>
      </c>
    </row>
    <row r="211" spans="2:9">
      <c r="B211" s="38" t="s">
        <v>5574</v>
      </c>
      <c r="C211" s="29" t="s">
        <v>13</v>
      </c>
      <c r="D211" s="29" t="s">
        <v>14</v>
      </c>
      <c r="E211" s="29" t="s">
        <v>307</v>
      </c>
      <c r="F211" s="29" t="s">
        <v>1599</v>
      </c>
      <c r="G211" s="29" t="s">
        <v>4723</v>
      </c>
      <c r="H211" s="29" t="s">
        <v>4723</v>
      </c>
      <c r="I211" s="29" t="s">
        <v>4722</v>
      </c>
    </row>
    <row r="212" spans="2:9">
      <c r="B212" s="38" t="s">
        <v>5575</v>
      </c>
      <c r="C212" s="29" t="s">
        <v>13</v>
      </c>
      <c r="D212" s="29" t="s">
        <v>14</v>
      </c>
      <c r="E212" s="29" t="s">
        <v>307</v>
      </c>
      <c r="F212" s="29" t="s">
        <v>1599</v>
      </c>
      <c r="G212" s="29" t="s">
        <v>4726</v>
      </c>
      <c r="H212" s="29" t="s">
        <v>4726</v>
      </c>
      <c r="I212" s="29" t="s">
        <v>4725</v>
      </c>
    </row>
    <row r="213" spans="2:9">
      <c r="B213" s="38" t="s">
        <v>5576</v>
      </c>
      <c r="C213" s="29" t="s">
        <v>13</v>
      </c>
      <c r="D213" s="29" t="s">
        <v>14</v>
      </c>
      <c r="E213" s="29" t="s">
        <v>307</v>
      </c>
      <c r="F213" s="29" t="s">
        <v>1599</v>
      </c>
      <c r="G213" s="29" t="s">
        <v>4726</v>
      </c>
      <c r="H213" s="29" t="s">
        <v>4726</v>
      </c>
      <c r="I213" s="29" t="s">
        <v>4725</v>
      </c>
    </row>
    <row r="214" spans="2:9">
      <c r="B214" s="38" t="s">
        <v>4727</v>
      </c>
      <c r="C214" s="29" t="s">
        <v>13</v>
      </c>
      <c r="D214" s="29" t="s">
        <v>14</v>
      </c>
      <c r="E214" s="29" t="s">
        <v>307</v>
      </c>
      <c r="F214" s="29" t="s">
        <v>1599</v>
      </c>
      <c r="G214" s="29" t="s">
        <v>4726</v>
      </c>
      <c r="H214" s="29" t="s">
        <v>4726</v>
      </c>
      <c r="I214" s="29" t="s">
        <v>4725</v>
      </c>
    </row>
    <row r="215" spans="2:9">
      <c r="B215" s="38" t="s">
        <v>5577</v>
      </c>
      <c r="C215" s="29" t="s">
        <v>13</v>
      </c>
      <c r="D215" s="29" t="s">
        <v>14</v>
      </c>
      <c r="E215" s="29" t="s">
        <v>307</v>
      </c>
      <c r="F215" s="29" t="s">
        <v>1599</v>
      </c>
      <c r="G215" s="29" t="s">
        <v>4726</v>
      </c>
      <c r="H215" s="29" t="s">
        <v>4726</v>
      </c>
      <c r="I215" s="29" t="s">
        <v>4725</v>
      </c>
    </row>
    <row r="216" spans="2:9">
      <c r="B216" s="38" t="s">
        <v>5578</v>
      </c>
      <c r="C216" s="29" t="s">
        <v>13</v>
      </c>
      <c r="D216" s="29" t="s">
        <v>14</v>
      </c>
      <c r="E216" s="29" t="s">
        <v>307</v>
      </c>
      <c r="F216" s="29" t="s">
        <v>1599</v>
      </c>
      <c r="G216" s="29" t="s">
        <v>4726</v>
      </c>
      <c r="H216" s="29" t="s">
        <v>4726</v>
      </c>
      <c r="I216" s="29" t="s">
        <v>4725</v>
      </c>
    </row>
    <row r="217" spans="2:9">
      <c r="B217" s="38" t="s">
        <v>5579</v>
      </c>
      <c r="C217" s="29" t="s">
        <v>13</v>
      </c>
      <c r="D217" s="29" t="s">
        <v>14</v>
      </c>
      <c r="E217" s="29" t="s">
        <v>307</v>
      </c>
      <c r="F217" s="29" t="s">
        <v>1599</v>
      </c>
      <c r="G217" s="29" t="s">
        <v>4726</v>
      </c>
      <c r="H217" s="29" t="s">
        <v>4726</v>
      </c>
      <c r="I217" s="29" t="s">
        <v>4725</v>
      </c>
    </row>
    <row r="218" spans="2:9">
      <c r="B218" s="38" t="s">
        <v>5580</v>
      </c>
      <c r="C218" s="29" t="s">
        <v>13</v>
      </c>
      <c r="D218" s="29" t="s">
        <v>14</v>
      </c>
      <c r="E218" s="29" t="s">
        <v>307</v>
      </c>
      <c r="F218" s="29" t="s">
        <v>1599</v>
      </c>
      <c r="G218" s="29" t="s">
        <v>5581</v>
      </c>
      <c r="H218" s="29" t="s">
        <v>4726</v>
      </c>
      <c r="I218" s="29" t="s">
        <v>4725</v>
      </c>
    </row>
    <row r="219" spans="2:9">
      <c r="B219" s="38" t="s">
        <v>5581</v>
      </c>
      <c r="C219" s="29" t="s">
        <v>13</v>
      </c>
      <c r="D219" s="29" t="s">
        <v>14</v>
      </c>
      <c r="E219" s="29" t="s">
        <v>307</v>
      </c>
      <c r="F219" s="29" t="s">
        <v>1599</v>
      </c>
      <c r="G219" s="29" t="s">
        <v>5581</v>
      </c>
      <c r="H219" s="29" t="s">
        <v>4726</v>
      </c>
      <c r="I219" s="29" t="s">
        <v>4725</v>
      </c>
    </row>
    <row r="220" spans="2:9">
      <c r="B220" s="39" t="s">
        <v>5582</v>
      </c>
      <c r="C220" s="29" t="s">
        <v>13</v>
      </c>
      <c r="D220" s="33" t="s">
        <v>14</v>
      </c>
      <c r="E220" s="33" t="s">
        <v>307</v>
      </c>
      <c r="F220" s="33" t="s">
        <v>1599</v>
      </c>
      <c r="G220" s="29" t="s">
        <v>5581</v>
      </c>
      <c r="H220" s="29" t="s">
        <v>4726</v>
      </c>
      <c r="I220" s="29" t="s">
        <v>4725</v>
      </c>
    </row>
    <row r="221" spans="2:9">
      <c r="B221" s="39" t="s">
        <v>4726</v>
      </c>
      <c r="C221" s="29" t="s">
        <v>13</v>
      </c>
      <c r="D221" s="33" t="s">
        <v>14</v>
      </c>
      <c r="E221" s="33" t="s">
        <v>307</v>
      </c>
      <c r="F221" s="33" t="s">
        <v>1599</v>
      </c>
      <c r="G221" s="33" t="s">
        <v>4726</v>
      </c>
      <c r="H221" s="29" t="s">
        <v>4726</v>
      </c>
      <c r="I221" s="29" t="s">
        <v>4725</v>
      </c>
    </row>
    <row r="222" spans="2:9">
      <c r="B222" s="38" t="s">
        <v>5609</v>
      </c>
      <c r="C222" s="29" t="s">
        <v>13</v>
      </c>
      <c r="D222" s="29" t="s">
        <v>14</v>
      </c>
      <c r="E222" s="29" t="s">
        <v>309</v>
      </c>
      <c r="F222" s="29"/>
      <c r="G222" s="29"/>
      <c r="H222" s="29">
        <v>0</v>
      </c>
      <c r="I222" s="29"/>
    </row>
    <row r="223" spans="2:9">
      <c r="B223" s="38" t="s">
        <v>5610</v>
      </c>
      <c r="C223" s="29" t="s">
        <v>13</v>
      </c>
      <c r="D223" s="29" t="s">
        <v>14</v>
      </c>
      <c r="E223" s="29" t="s">
        <v>4732</v>
      </c>
      <c r="F223" s="29" t="s">
        <v>4731</v>
      </c>
      <c r="G223" s="29" t="s">
        <v>4732</v>
      </c>
      <c r="H223" s="29" t="s">
        <v>4732</v>
      </c>
      <c r="I223" s="29"/>
    </row>
    <row r="224" spans="2:9">
      <c r="B224" s="38" t="s">
        <v>5583</v>
      </c>
      <c r="C224" s="29" t="s">
        <v>13</v>
      </c>
      <c r="D224" s="29" t="s">
        <v>14</v>
      </c>
      <c r="E224" s="29" t="s">
        <v>309</v>
      </c>
      <c r="F224" s="29" t="s">
        <v>1606</v>
      </c>
      <c r="G224" s="29" t="s">
        <v>4781</v>
      </c>
      <c r="H224" s="29" t="s">
        <v>4781</v>
      </c>
      <c r="I224" s="29"/>
    </row>
    <row r="225" spans="2:9">
      <c r="B225" s="38" t="s">
        <v>5584</v>
      </c>
      <c r="C225" s="29" t="s">
        <v>13</v>
      </c>
      <c r="D225" s="29" t="s">
        <v>14</v>
      </c>
      <c r="E225" s="29" t="s">
        <v>309</v>
      </c>
      <c r="F225" s="29" t="s">
        <v>1606</v>
      </c>
      <c r="G225" s="29" t="s">
        <v>4781</v>
      </c>
      <c r="H225" s="29" t="s">
        <v>4781</v>
      </c>
      <c r="I225" s="29"/>
    </row>
    <row r="226" spans="2:9">
      <c r="B226" s="38" t="s">
        <v>5585</v>
      </c>
      <c r="C226" s="29" t="s">
        <v>13</v>
      </c>
      <c r="D226" s="29" t="s">
        <v>14</v>
      </c>
      <c r="E226" s="29" t="s">
        <v>309</v>
      </c>
      <c r="F226" s="29" t="s">
        <v>1606</v>
      </c>
      <c r="G226" s="29" t="s">
        <v>4781</v>
      </c>
      <c r="H226" s="29" t="s">
        <v>4781</v>
      </c>
      <c r="I226" s="29"/>
    </row>
    <row r="227" spans="2:9">
      <c r="B227" s="38" t="s">
        <v>5586</v>
      </c>
      <c r="C227" s="29" t="s">
        <v>13</v>
      </c>
      <c r="D227" s="29" t="s">
        <v>14</v>
      </c>
      <c r="E227" s="29" t="s">
        <v>309</v>
      </c>
      <c r="F227" s="29" t="s">
        <v>1606</v>
      </c>
      <c r="G227" s="29" t="s">
        <v>4781</v>
      </c>
      <c r="H227" s="29" t="s">
        <v>4708</v>
      </c>
      <c r="I227" s="29"/>
    </row>
    <row r="228" spans="2:9">
      <c r="B228" s="38" t="s">
        <v>5587</v>
      </c>
      <c r="C228" s="29" t="s">
        <v>13</v>
      </c>
      <c r="D228" s="29" t="s">
        <v>14</v>
      </c>
      <c r="E228" s="29" t="s">
        <v>309</v>
      </c>
      <c r="F228" s="29" t="s">
        <v>1606</v>
      </c>
      <c r="G228" s="29" t="s">
        <v>4781</v>
      </c>
      <c r="H228" s="29" t="s">
        <v>4781</v>
      </c>
      <c r="I228" s="29"/>
    </row>
    <row r="229" spans="2:9">
      <c r="B229" s="38" t="s">
        <v>5588</v>
      </c>
      <c r="C229" s="29" t="s">
        <v>13</v>
      </c>
      <c r="D229" s="29" t="s">
        <v>14</v>
      </c>
      <c r="E229" s="29" t="s">
        <v>309</v>
      </c>
      <c r="F229" s="29" t="s">
        <v>1606</v>
      </c>
      <c r="G229" s="29" t="s">
        <v>4781</v>
      </c>
      <c r="H229" s="29" t="s">
        <v>4781</v>
      </c>
      <c r="I229" s="29"/>
    </row>
    <row r="230" spans="2:9">
      <c r="B230" s="38" t="s">
        <v>5589</v>
      </c>
      <c r="C230" s="29" t="s">
        <v>13</v>
      </c>
      <c r="D230" s="29" t="s">
        <v>14</v>
      </c>
      <c r="E230" s="29" t="s">
        <v>309</v>
      </c>
      <c r="F230" s="29" t="s">
        <v>1606</v>
      </c>
      <c r="G230" s="29" t="s">
        <v>4781</v>
      </c>
      <c r="H230" s="29" t="s">
        <v>4781</v>
      </c>
      <c r="I230" s="29"/>
    </row>
    <row r="231" spans="2:9">
      <c r="B231" s="38" t="s">
        <v>5590</v>
      </c>
      <c r="C231" s="29" t="s">
        <v>13</v>
      </c>
      <c r="D231" s="29" t="s">
        <v>14</v>
      </c>
      <c r="E231" s="29" t="s">
        <v>309</v>
      </c>
      <c r="F231" s="29" t="s">
        <v>1606</v>
      </c>
      <c r="G231" s="29" t="s">
        <v>4781</v>
      </c>
      <c r="H231" s="29" t="s">
        <v>4781</v>
      </c>
      <c r="I231" s="29"/>
    </row>
    <row r="232" spans="2:9">
      <c r="B232" s="38" t="s">
        <v>5591</v>
      </c>
      <c r="C232" s="29" t="s">
        <v>13</v>
      </c>
      <c r="D232" s="29" t="s">
        <v>14</v>
      </c>
      <c r="E232" s="29" t="s">
        <v>309</v>
      </c>
      <c r="F232" s="29" t="s">
        <v>1606</v>
      </c>
      <c r="G232" s="29" t="s">
        <v>4781</v>
      </c>
      <c r="H232" s="29" t="s">
        <v>4781</v>
      </c>
      <c r="I232" s="29"/>
    </row>
    <row r="233" spans="2:9">
      <c r="B233" s="38" t="s">
        <v>4781</v>
      </c>
      <c r="C233" s="29" t="s">
        <v>13</v>
      </c>
      <c r="D233" s="29" t="s">
        <v>14</v>
      </c>
      <c r="E233" s="29" t="s">
        <v>309</v>
      </c>
      <c r="F233" s="29" t="s">
        <v>1606</v>
      </c>
      <c r="G233" s="29" t="s">
        <v>4781</v>
      </c>
      <c r="H233" s="29" t="s">
        <v>4781</v>
      </c>
      <c r="I233" s="29"/>
    </row>
    <row r="234" spans="2:9">
      <c r="B234" s="38" t="s">
        <v>5592</v>
      </c>
      <c r="C234" s="29" t="s">
        <v>13</v>
      </c>
      <c r="D234" s="29" t="s">
        <v>14</v>
      </c>
      <c r="E234" s="29" t="s">
        <v>309</v>
      </c>
      <c r="F234" s="29" t="s">
        <v>1606</v>
      </c>
      <c r="G234" s="29" t="s">
        <v>4781</v>
      </c>
      <c r="H234" s="29" t="s">
        <v>4781</v>
      </c>
      <c r="I234" s="29"/>
    </row>
    <row r="235" spans="2:9">
      <c r="B235" s="38" t="s">
        <v>5593</v>
      </c>
      <c r="C235" s="29" t="s">
        <v>13</v>
      </c>
      <c r="D235" s="29" t="s">
        <v>14</v>
      </c>
      <c r="E235" s="29" t="s">
        <v>309</v>
      </c>
      <c r="F235" s="29" t="s">
        <v>1606</v>
      </c>
      <c r="G235" s="29" t="s">
        <v>4781</v>
      </c>
      <c r="H235" s="29" t="s">
        <v>4781</v>
      </c>
      <c r="I235" s="29"/>
    </row>
    <row r="236" spans="2:9">
      <c r="B236" s="38" t="s">
        <v>5594</v>
      </c>
      <c r="C236" s="29" t="s">
        <v>13</v>
      </c>
      <c r="D236" s="29" t="s">
        <v>14</v>
      </c>
      <c r="E236" s="29" t="s">
        <v>309</v>
      </c>
      <c r="F236" s="29" t="s">
        <v>1606</v>
      </c>
      <c r="G236" s="29" t="s">
        <v>4781</v>
      </c>
      <c r="H236" s="29" t="s">
        <v>4781</v>
      </c>
      <c r="I236" s="29"/>
    </row>
    <row r="237" spans="2:9">
      <c r="B237" s="38" t="s">
        <v>5595</v>
      </c>
      <c r="C237" s="29" t="s">
        <v>13</v>
      </c>
      <c r="D237" s="29" t="s">
        <v>14</v>
      </c>
      <c r="E237" s="29" t="s">
        <v>309</v>
      </c>
      <c r="F237" s="29" t="s">
        <v>1606</v>
      </c>
      <c r="G237" s="29" t="s">
        <v>4781</v>
      </c>
      <c r="H237" s="29" t="s">
        <v>4781</v>
      </c>
      <c r="I237" s="29"/>
    </row>
    <row r="238" spans="2:9">
      <c r="B238" s="38" t="s">
        <v>5596</v>
      </c>
      <c r="C238" s="29" t="s">
        <v>13</v>
      </c>
      <c r="D238" s="29" t="s">
        <v>14</v>
      </c>
      <c r="E238" s="29" t="s">
        <v>309</v>
      </c>
      <c r="F238" s="29" t="s">
        <v>1606</v>
      </c>
      <c r="G238" s="29" t="s">
        <v>4781</v>
      </c>
      <c r="H238" s="29" t="s">
        <v>4781</v>
      </c>
      <c r="I238" s="29"/>
    </row>
    <row r="239" spans="2:9">
      <c r="B239" s="38" t="s">
        <v>5597</v>
      </c>
      <c r="C239" s="29" t="s">
        <v>13</v>
      </c>
      <c r="D239" s="29" t="s">
        <v>14</v>
      </c>
      <c r="E239" s="29" t="s">
        <v>309</v>
      </c>
      <c r="F239" s="29" t="s">
        <v>1606</v>
      </c>
      <c r="G239" s="29" t="s">
        <v>4781</v>
      </c>
      <c r="H239" s="29" t="s">
        <v>4781</v>
      </c>
      <c r="I239" s="29"/>
    </row>
    <row r="240" spans="2:9">
      <c r="B240" s="38" t="s">
        <v>5598</v>
      </c>
      <c r="C240" s="29" t="s">
        <v>13</v>
      </c>
      <c r="D240" s="29" t="s">
        <v>14</v>
      </c>
      <c r="E240" s="29" t="s">
        <v>309</v>
      </c>
      <c r="F240" s="29" t="s">
        <v>1606</v>
      </c>
      <c r="G240" s="29" t="s">
        <v>4781</v>
      </c>
      <c r="H240" s="29" t="s">
        <v>4781</v>
      </c>
      <c r="I240" s="29"/>
    </row>
    <row r="241" spans="2:9">
      <c r="B241" s="38" t="s">
        <v>4900</v>
      </c>
      <c r="C241" s="29" t="s">
        <v>13</v>
      </c>
      <c r="D241" s="29" t="s">
        <v>14</v>
      </c>
      <c r="E241" s="29" t="s">
        <v>309</v>
      </c>
      <c r="F241" s="29" t="s">
        <v>1606</v>
      </c>
      <c r="G241" s="29" t="s">
        <v>4781</v>
      </c>
      <c r="H241" s="29" t="s">
        <v>4781</v>
      </c>
      <c r="I241" s="29"/>
    </row>
    <row r="242" spans="2:9">
      <c r="B242" s="38" t="s">
        <v>4780</v>
      </c>
      <c r="C242" s="29" t="s">
        <v>13</v>
      </c>
      <c r="D242" s="29" t="s">
        <v>14</v>
      </c>
      <c r="E242" s="29" t="s">
        <v>309</v>
      </c>
      <c r="F242" s="29" t="s">
        <v>1606</v>
      </c>
      <c r="G242" s="29" t="s">
        <v>4781</v>
      </c>
      <c r="H242" s="29" t="s">
        <v>4781</v>
      </c>
      <c r="I242" s="29"/>
    </row>
    <row r="243" spans="2:9">
      <c r="B243" s="38" t="s">
        <v>5599</v>
      </c>
      <c r="C243" s="29" t="s">
        <v>13</v>
      </c>
      <c r="D243" s="29" t="s">
        <v>14</v>
      </c>
      <c r="E243" s="29" t="s">
        <v>309</v>
      </c>
      <c r="F243" s="29" t="s">
        <v>1606</v>
      </c>
      <c r="G243" s="29" t="s">
        <v>4781</v>
      </c>
      <c r="H243" s="29" t="s">
        <v>4781</v>
      </c>
      <c r="I243" s="29"/>
    </row>
    <row r="244" spans="2:9">
      <c r="B244" s="38" t="s">
        <v>4875</v>
      </c>
      <c r="C244" s="29" t="s">
        <v>13</v>
      </c>
      <c r="D244" s="29" t="s">
        <v>14</v>
      </c>
      <c r="E244" s="29" t="s">
        <v>309</v>
      </c>
      <c r="F244" s="29" t="s">
        <v>1606</v>
      </c>
      <c r="G244" s="29" t="s">
        <v>4781</v>
      </c>
      <c r="H244" s="29" t="s">
        <v>4781</v>
      </c>
      <c r="I244" s="29"/>
    </row>
    <row r="245" spans="2:9">
      <c r="B245" s="38" t="s">
        <v>4903</v>
      </c>
      <c r="C245" s="29" t="s">
        <v>13</v>
      </c>
      <c r="D245" s="29" t="s">
        <v>14</v>
      </c>
      <c r="E245" s="29" t="s">
        <v>309</v>
      </c>
      <c r="F245" s="29" t="s">
        <v>1606</v>
      </c>
      <c r="G245" s="29" t="s">
        <v>4781</v>
      </c>
      <c r="H245" s="29" t="s">
        <v>4781</v>
      </c>
      <c r="I245" s="29"/>
    </row>
    <row r="246" spans="2:9">
      <c r="B246" s="38" t="s">
        <v>4904</v>
      </c>
      <c r="C246" s="29" t="s">
        <v>13</v>
      </c>
      <c r="D246" s="29" t="s">
        <v>14</v>
      </c>
      <c r="E246" s="29" t="s">
        <v>309</v>
      </c>
      <c r="F246" s="29" t="s">
        <v>1606</v>
      </c>
      <c r="G246" s="29" t="s">
        <v>4781</v>
      </c>
      <c r="H246" s="29" t="s">
        <v>4781</v>
      </c>
      <c r="I246" s="29"/>
    </row>
    <row r="247" spans="2:9">
      <c r="B247" s="38" t="s">
        <v>4892</v>
      </c>
      <c r="C247" s="29" t="s">
        <v>13</v>
      </c>
      <c r="D247" s="29" t="s">
        <v>14</v>
      </c>
      <c r="E247" s="29" t="s">
        <v>309</v>
      </c>
      <c r="F247" s="29" t="s">
        <v>1606</v>
      </c>
      <c r="G247" s="29" t="s">
        <v>4781</v>
      </c>
      <c r="H247" s="29" t="s">
        <v>4781</v>
      </c>
      <c r="I247" s="29"/>
    </row>
    <row r="248" spans="2:9">
      <c r="B248" s="38" t="s">
        <v>4939</v>
      </c>
      <c r="C248" s="29" t="s">
        <v>13</v>
      </c>
      <c r="D248" s="29" t="s">
        <v>14</v>
      </c>
      <c r="E248" s="29" t="s">
        <v>309</v>
      </c>
      <c r="F248" s="29" t="s">
        <v>1606</v>
      </c>
      <c r="G248" s="29" t="s">
        <v>4781</v>
      </c>
      <c r="H248" s="29" t="s">
        <v>4781</v>
      </c>
      <c r="I248" s="29"/>
    </row>
    <row r="249" spans="2:9">
      <c r="B249" s="38" t="s">
        <v>4895</v>
      </c>
      <c r="C249" s="29" t="s">
        <v>13</v>
      </c>
      <c r="D249" s="29" t="s">
        <v>14</v>
      </c>
      <c r="E249" s="29" t="s">
        <v>309</v>
      </c>
      <c r="F249" s="29" t="s">
        <v>1606</v>
      </c>
      <c r="G249" s="29" t="s">
        <v>4781</v>
      </c>
      <c r="H249" s="29" t="s">
        <v>4781</v>
      </c>
      <c r="I249" s="29"/>
    </row>
    <row r="250" spans="2:9">
      <c r="B250" s="38" t="s">
        <v>4942</v>
      </c>
      <c r="C250" s="29" t="s">
        <v>13</v>
      </c>
      <c r="D250" s="29" t="s">
        <v>14</v>
      </c>
      <c r="E250" s="29" t="s">
        <v>309</v>
      </c>
      <c r="F250" s="29" t="s">
        <v>1606</v>
      </c>
      <c r="G250" s="29" t="s">
        <v>4781</v>
      </c>
      <c r="H250" s="29" t="s">
        <v>4781</v>
      </c>
      <c r="I250" s="29"/>
    </row>
    <row r="251" spans="2:9">
      <c r="B251" s="38" t="s">
        <v>4965</v>
      </c>
      <c r="C251" s="29" t="s">
        <v>13</v>
      </c>
      <c r="D251" s="29" t="s">
        <v>14</v>
      </c>
      <c r="E251" s="29" t="s">
        <v>309</v>
      </c>
      <c r="F251" s="29" t="s">
        <v>1606</v>
      </c>
      <c r="G251" s="29" t="s">
        <v>4781</v>
      </c>
      <c r="H251" s="29" t="s">
        <v>4781</v>
      </c>
      <c r="I251" s="29"/>
    </row>
    <row r="252" spans="2:9">
      <c r="B252" s="38" t="s">
        <v>4943</v>
      </c>
      <c r="C252" s="29" t="s">
        <v>13</v>
      </c>
      <c r="D252" s="29" t="s">
        <v>14</v>
      </c>
      <c r="E252" s="29" t="s">
        <v>309</v>
      </c>
      <c r="F252" s="29" t="s">
        <v>1606</v>
      </c>
      <c r="G252" s="29" t="s">
        <v>4781</v>
      </c>
      <c r="H252" s="29" t="s">
        <v>4781</v>
      </c>
      <c r="I252" s="29"/>
    </row>
    <row r="253" spans="2:9">
      <c r="B253" s="38" t="s">
        <v>4878</v>
      </c>
      <c r="C253" s="29" t="s">
        <v>13</v>
      </c>
      <c r="D253" s="29" t="s">
        <v>14</v>
      </c>
      <c r="E253" s="29" t="s">
        <v>309</v>
      </c>
      <c r="F253" s="29" t="s">
        <v>1606</v>
      </c>
      <c r="G253" s="29" t="s">
        <v>4781</v>
      </c>
      <c r="H253" s="29" t="s">
        <v>4781</v>
      </c>
      <c r="I253" s="29"/>
    </row>
    <row r="254" spans="2:9">
      <c r="B254" s="38" t="s">
        <v>4879</v>
      </c>
      <c r="C254" s="29" t="s">
        <v>13</v>
      </c>
      <c r="D254" s="29" t="s">
        <v>14</v>
      </c>
      <c r="E254" s="29" t="s">
        <v>309</v>
      </c>
      <c r="F254" s="29" t="s">
        <v>1606</v>
      </c>
      <c r="G254" s="29" t="s">
        <v>4781</v>
      </c>
      <c r="H254" s="29" t="s">
        <v>4781</v>
      </c>
      <c r="I254" s="29"/>
    </row>
    <row r="255" spans="2:9">
      <c r="B255" s="38" t="s">
        <v>4787</v>
      </c>
      <c r="C255" s="29" t="s">
        <v>13</v>
      </c>
      <c r="D255" s="29" t="s">
        <v>14</v>
      </c>
      <c r="E255" s="29" t="s">
        <v>309</v>
      </c>
      <c r="F255" s="29" t="s">
        <v>1606</v>
      </c>
      <c r="G255" s="29" t="s">
        <v>4781</v>
      </c>
      <c r="H255" s="29" t="s">
        <v>4781</v>
      </c>
      <c r="I255" s="29"/>
    </row>
    <row r="256" spans="2:9">
      <c r="B256" s="38" t="s">
        <v>5600</v>
      </c>
      <c r="C256" s="29" t="s">
        <v>13</v>
      </c>
      <c r="D256" s="29" t="s">
        <v>14</v>
      </c>
      <c r="E256" s="29" t="s">
        <v>309</v>
      </c>
      <c r="F256" s="29" t="s">
        <v>1606</v>
      </c>
      <c r="G256" s="29" t="s">
        <v>4781</v>
      </c>
      <c r="H256" s="29" t="s">
        <v>4781</v>
      </c>
      <c r="I256" s="29"/>
    </row>
    <row r="257" spans="2:9">
      <c r="B257" s="38" t="s">
        <v>4905</v>
      </c>
      <c r="C257" s="29" t="s">
        <v>13</v>
      </c>
      <c r="D257" s="29" t="s">
        <v>14</v>
      </c>
      <c r="E257" s="29" t="s">
        <v>309</v>
      </c>
      <c r="F257" s="29" t="s">
        <v>1606</v>
      </c>
      <c r="G257" s="29" t="s">
        <v>4781</v>
      </c>
      <c r="H257" s="29" t="s">
        <v>4708</v>
      </c>
      <c r="I257" s="29"/>
    </row>
    <row r="258" spans="2:9">
      <c r="B258" s="38" t="s">
        <v>4849</v>
      </c>
      <c r="C258" s="29" t="s">
        <v>13</v>
      </c>
      <c r="D258" s="29" t="s">
        <v>14</v>
      </c>
      <c r="E258" s="29" t="s">
        <v>309</v>
      </c>
      <c r="F258" s="29" t="s">
        <v>1606</v>
      </c>
      <c r="G258" s="29" t="s">
        <v>4781</v>
      </c>
      <c r="H258" s="29" t="s">
        <v>4781</v>
      </c>
      <c r="I258" s="29"/>
    </row>
    <row r="259" spans="2:9">
      <c r="B259" s="38" t="s">
        <v>4852</v>
      </c>
      <c r="C259" s="29" t="s">
        <v>13</v>
      </c>
      <c r="D259" s="29" t="s">
        <v>14</v>
      </c>
      <c r="E259" s="29" t="s">
        <v>309</v>
      </c>
      <c r="F259" s="29" t="s">
        <v>1606</v>
      </c>
      <c r="G259" s="29" t="s">
        <v>4781</v>
      </c>
      <c r="H259" s="29" t="s">
        <v>4781</v>
      </c>
      <c r="I259" s="29"/>
    </row>
    <row r="260" spans="2:9">
      <c r="B260" s="38" t="s">
        <v>5601</v>
      </c>
      <c r="C260" s="29" t="s">
        <v>13</v>
      </c>
      <c r="D260" s="29" t="s">
        <v>14</v>
      </c>
      <c r="E260" s="29" t="s">
        <v>309</v>
      </c>
      <c r="F260" s="29" t="s">
        <v>1606</v>
      </c>
      <c r="G260" s="29" t="s">
        <v>4781</v>
      </c>
      <c r="H260" s="29" t="s">
        <v>4781</v>
      </c>
      <c r="I260" s="29"/>
    </row>
    <row r="261" spans="2:9">
      <c r="B261" s="38" t="s">
        <v>5602</v>
      </c>
      <c r="C261" s="29" t="s">
        <v>13</v>
      </c>
      <c r="D261" s="29" t="s">
        <v>14</v>
      </c>
      <c r="E261" s="29" t="s">
        <v>309</v>
      </c>
      <c r="F261" s="29" t="s">
        <v>1606</v>
      </c>
      <c r="G261" s="29" t="s">
        <v>4781</v>
      </c>
      <c r="H261" s="29" t="s">
        <v>4781</v>
      </c>
      <c r="I261" s="29"/>
    </row>
    <row r="262" spans="2:9">
      <c r="B262" s="38" t="s">
        <v>4803</v>
      </c>
      <c r="C262" s="29" t="s">
        <v>13</v>
      </c>
      <c r="D262" s="29" t="s">
        <v>14</v>
      </c>
      <c r="E262" s="29" t="s">
        <v>309</v>
      </c>
      <c r="F262" s="29" t="s">
        <v>1606</v>
      </c>
      <c r="G262" s="29" t="s">
        <v>4781</v>
      </c>
      <c r="H262" s="29" t="s">
        <v>4781</v>
      </c>
      <c r="I262" s="29"/>
    </row>
    <row r="263" spans="2:9">
      <c r="B263" s="38" t="s">
        <v>4813</v>
      </c>
      <c r="C263" s="29" t="s">
        <v>13</v>
      </c>
      <c r="D263" s="29" t="s">
        <v>14</v>
      </c>
      <c r="E263" s="29" t="s">
        <v>309</v>
      </c>
      <c r="F263" s="29" t="s">
        <v>1606</v>
      </c>
      <c r="G263" s="29" t="s">
        <v>4781</v>
      </c>
      <c r="H263" s="29" t="s">
        <v>4781</v>
      </c>
      <c r="I263" s="29"/>
    </row>
    <row r="264" spans="2:9">
      <c r="B264" s="38" t="s">
        <v>4816</v>
      </c>
      <c r="C264" s="29" t="s">
        <v>13</v>
      </c>
      <c r="D264" s="29" t="s">
        <v>14</v>
      </c>
      <c r="E264" s="29" t="s">
        <v>309</v>
      </c>
      <c r="F264" s="29" t="s">
        <v>1606</v>
      </c>
      <c r="G264" s="29" t="s">
        <v>4781</v>
      </c>
      <c r="H264" s="29" t="s">
        <v>4781</v>
      </c>
      <c r="I264" s="29"/>
    </row>
    <row r="265" spans="2:9">
      <c r="B265" s="38" t="s">
        <v>4833</v>
      </c>
      <c r="C265" s="29" t="s">
        <v>13</v>
      </c>
      <c r="D265" s="29" t="s">
        <v>14</v>
      </c>
      <c r="E265" s="29" t="s">
        <v>309</v>
      </c>
      <c r="F265" s="29" t="s">
        <v>1606</v>
      </c>
      <c r="G265" s="29" t="s">
        <v>4781</v>
      </c>
      <c r="H265" s="29" t="s">
        <v>4781</v>
      </c>
      <c r="I265" s="29"/>
    </row>
    <row r="266" spans="2:9">
      <c r="B266" s="38" t="s">
        <v>4836</v>
      </c>
      <c r="C266" s="29" t="s">
        <v>13</v>
      </c>
      <c r="D266" s="29" t="s">
        <v>14</v>
      </c>
      <c r="E266" s="29" t="s">
        <v>309</v>
      </c>
      <c r="F266" s="29" t="s">
        <v>1606</v>
      </c>
      <c r="G266" s="29" t="s">
        <v>4781</v>
      </c>
      <c r="H266" s="29" t="s">
        <v>4781</v>
      </c>
      <c r="I266" s="29"/>
    </row>
    <row r="267" spans="2:9">
      <c r="B267" s="38" t="s">
        <v>4841</v>
      </c>
      <c r="C267" s="29" t="s">
        <v>13</v>
      </c>
      <c r="D267" s="29" t="s">
        <v>14</v>
      </c>
      <c r="E267" s="29" t="s">
        <v>309</v>
      </c>
      <c r="F267" s="29" t="s">
        <v>1606</v>
      </c>
      <c r="G267" s="29" t="s">
        <v>4781</v>
      </c>
      <c r="H267" s="29" t="s">
        <v>4781</v>
      </c>
      <c r="I267" s="29"/>
    </row>
    <row r="268" spans="2:9">
      <c r="B268" s="38" t="s">
        <v>4853</v>
      </c>
      <c r="C268" s="29" t="s">
        <v>13</v>
      </c>
      <c r="D268" s="29" t="s">
        <v>14</v>
      </c>
      <c r="E268" s="29" t="s">
        <v>309</v>
      </c>
      <c r="F268" s="29" t="s">
        <v>1606</v>
      </c>
      <c r="G268" s="29" t="s">
        <v>4781</v>
      </c>
      <c r="H268" s="29" t="s">
        <v>4781</v>
      </c>
      <c r="I268" s="29"/>
    </row>
    <row r="269" spans="2:9">
      <c r="B269" s="38" t="s">
        <v>4817</v>
      </c>
      <c r="C269" s="29" t="s">
        <v>13</v>
      </c>
      <c r="D269" s="29" t="s">
        <v>14</v>
      </c>
      <c r="E269" s="29" t="s">
        <v>309</v>
      </c>
      <c r="F269" s="29" t="s">
        <v>1606</v>
      </c>
      <c r="G269" s="29" t="s">
        <v>4781</v>
      </c>
      <c r="H269" s="29" t="s">
        <v>4781</v>
      </c>
      <c r="I269" s="29"/>
    </row>
    <row r="270" spans="2:9" ht="16.5" customHeight="1">
      <c r="B270" s="38" t="s">
        <v>4859</v>
      </c>
      <c r="C270" s="29" t="s">
        <v>13</v>
      </c>
      <c r="D270" s="29" t="s">
        <v>14</v>
      </c>
      <c r="E270" s="29" t="s">
        <v>309</v>
      </c>
      <c r="F270" s="29" t="s">
        <v>1606</v>
      </c>
      <c r="G270" s="29" t="s">
        <v>4781</v>
      </c>
      <c r="H270" s="29" t="s">
        <v>4781</v>
      </c>
      <c r="I270" s="29"/>
    </row>
    <row r="271" spans="2:9">
      <c r="B271" s="38" t="s">
        <v>4862</v>
      </c>
      <c r="C271" s="29" t="s">
        <v>13</v>
      </c>
      <c r="D271" s="29" t="s">
        <v>14</v>
      </c>
      <c r="E271" s="29" t="s">
        <v>309</v>
      </c>
      <c r="F271" s="29" t="s">
        <v>1606</v>
      </c>
      <c r="G271" s="29" t="s">
        <v>4781</v>
      </c>
      <c r="H271" s="29" t="s">
        <v>4781</v>
      </c>
      <c r="I271" s="29"/>
    </row>
    <row r="272" spans="2:9">
      <c r="B272" s="38" t="s">
        <v>4865</v>
      </c>
      <c r="C272" s="29" t="s">
        <v>13</v>
      </c>
      <c r="D272" s="29" t="s">
        <v>14</v>
      </c>
      <c r="E272" s="29" t="s">
        <v>309</v>
      </c>
      <c r="F272" s="29" t="s">
        <v>1606</v>
      </c>
      <c r="G272" s="29" t="s">
        <v>4781</v>
      </c>
      <c r="H272" s="29" t="s">
        <v>4781</v>
      </c>
      <c r="I272" s="29"/>
    </row>
    <row r="273" spans="2:9">
      <c r="B273" s="38" t="s">
        <v>4818</v>
      </c>
      <c r="C273" s="29" t="s">
        <v>13</v>
      </c>
      <c r="D273" s="29" t="s">
        <v>14</v>
      </c>
      <c r="E273" s="29" t="s">
        <v>309</v>
      </c>
      <c r="F273" s="29" t="s">
        <v>1606</v>
      </c>
      <c r="G273" s="29" t="s">
        <v>4781</v>
      </c>
      <c r="H273" s="29" t="s">
        <v>4781</v>
      </c>
      <c r="I273" s="29"/>
    </row>
    <row r="274" spans="2:9">
      <c r="B274" s="38" t="s">
        <v>4806</v>
      </c>
      <c r="C274" s="29" t="s">
        <v>13</v>
      </c>
      <c r="D274" s="29" t="s">
        <v>14</v>
      </c>
      <c r="E274" s="29" t="s">
        <v>309</v>
      </c>
      <c r="F274" s="29" t="s">
        <v>1606</v>
      </c>
      <c r="G274" s="29" t="s">
        <v>4781</v>
      </c>
      <c r="H274" s="29" t="s">
        <v>4781</v>
      </c>
      <c r="I274" s="29"/>
    </row>
    <row r="275" spans="2:9">
      <c r="B275" s="38" t="s">
        <v>4870</v>
      </c>
      <c r="C275" s="29" t="s">
        <v>13</v>
      </c>
      <c r="D275" s="29" t="s">
        <v>14</v>
      </c>
      <c r="E275" s="29" t="s">
        <v>309</v>
      </c>
      <c r="F275" s="29" t="s">
        <v>1606</v>
      </c>
      <c r="G275" s="29" t="s">
        <v>4781</v>
      </c>
      <c r="H275" s="29" t="s">
        <v>4781</v>
      </c>
      <c r="I275" s="29"/>
    </row>
    <row r="276" spans="2:9">
      <c r="B276" s="38" t="s">
        <v>4880</v>
      </c>
      <c r="C276" s="29" t="s">
        <v>13</v>
      </c>
      <c r="D276" s="29" t="s">
        <v>14</v>
      </c>
      <c r="E276" s="29" t="s">
        <v>309</v>
      </c>
      <c r="F276" s="29" t="s">
        <v>1606</v>
      </c>
      <c r="G276" s="29" t="s">
        <v>4781</v>
      </c>
      <c r="H276" s="33" t="s">
        <v>4781</v>
      </c>
      <c r="I276" s="29"/>
    </row>
    <row r="277" spans="2:9">
      <c r="B277" s="38" t="s">
        <v>4844</v>
      </c>
      <c r="C277" s="29" t="s">
        <v>13</v>
      </c>
      <c r="D277" s="29" t="s">
        <v>14</v>
      </c>
      <c r="E277" s="29" t="s">
        <v>309</v>
      </c>
      <c r="F277" s="29" t="s">
        <v>1606</v>
      </c>
      <c r="G277" s="29" t="s">
        <v>4781</v>
      </c>
      <c r="H277" s="33" t="s">
        <v>4781</v>
      </c>
      <c r="I277" s="29"/>
    </row>
    <row r="278" spans="2:9">
      <c r="B278" s="38" t="s">
        <v>4790</v>
      </c>
      <c r="C278" s="29" t="s">
        <v>13</v>
      </c>
      <c r="D278" s="29" t="s">
        <v>14</v>
      </c>
      <c r="E278" s="29" t="s">
        <v>309</v>
      </c>
      <c r="F278" s="29" t="s">
        <v>1606</v>
      </c>
      <c r="G278" s="29" t="s">
        <v>4781</v>
      </c>
      <c r="H278" s="33" t="s">
        <v>4781</v>
      </c>
      <c r="I278" s="29"/>
    </row>
    <row r="279" spans="2:9">
      <c r="B279" s="38" t="s">
        <v>4819</v>
      </c>
      <c r="C279" s="29" t="s">
        <v>13</v>
      </c>
      <c r="D279" s="29" t="s">
        <v>14</v>
      </c>
      <c r="E279" s="29" t="s">
        <v>309</v>
      </c>
      <c r="F279" s="29" t="s">
        <v>1606</v>
      </c>
      <c r="G279" s="29" t="s">
        <v>4781</v>
      </c>
      <c r="H279" s="29" t="s">
        <v>4781</v>
      </c>
      <c r="I279" s="29"/>
    </row>
    <row r="280" spans="2:9">
      <c r="B280" s="38" t="s">
        <v>4820</v>
      </c>
      <c r="C280" s="29" t="s">
        <v>13</v>
      </c>
      <c r="D280" s="29" t="s">
        <v>14</v>
      </c>
      <c r="E280" s="29" t="s">
        <v>309</v>
      </c>
      <c r="F280" s="29" t="s">
        <v>1606</v>
      </c>
      <c r="G280" s="29" t="s">
        <v>4781</v>
      </c>
      <c r="H280" s="29" t="s">
        <v>4781</v>
      </c>
      <c r="I280" s="29"/>
    </row>
    <row r="281" spans="2:9">
      <c r="B281" s="38" t="s">
        <v>4854</v>
      </c>
      <c r="C281" s="29" t="s">
        <v>13</v>
      </c>
      <c r="D281" s="29" t="s">
        <v>14</v>
      </c>
      <c r="E281" s="29" t="s">
        <v>309</v>
      </c>
      <c r="F281" s="29" t="s">
        <v>1606</v>
      </c>
      <c r="G281" s="29" t="s">
        <v>4781</v>
      </c>
      <c r="H281" s="29" t="s">
        <v>4781</v>
      </c>
      <c r="I281" s="29"/>
    </row>
    <row r="282" spans="2:9">
      <c r="B282" s="38" t="s">
        <v>4821</v>
      </c>
      <c r="C282" s="29" t="s">
        <v>13</v>
      </c>
      <c r="D282" s="29" t="s">
        <v>14</v>
      </c>
      <c r="E282" s="29" t="s">
        <v>309</v>
      </c>
      <c r="F282" s="29" t="s">
        <v>1606</v>
      </c>
      <c r="G282" s="29" t="s">
        <v>4781</v>
      </c>
      <c r="H282" s="29" t="s">
        <v>4781</v>
      </c>
      <c r="I282" s="29"/>
    </row>
    <row r="283" spans="2:9">
      <c r="B283" s="38" t="s">
        <v>4784</v>
      </c>
      <c r="C283" s="29" t="s">
        <v>13</v>
      </c>
      <c r="D283" s="29" t="s">
        <v>14</v>
      </c>
      <c r="E283" s="29" t="s">
        <v>309</v>
      </c>
      <c r="F283" s="29" t="s">
        <v>1606</v>
      </c>
      <c r="G283" s="29" t="s">
        <v>4781</v>
      </c>
      <c r="H283" s="29" t="s">
        <v>4781</v>
      </c>
      <c r="I283" s="29"/>
    </row>
    <row r="284" spans="2:9">
      <c r="B284" s="38" t="s">
        <v>4791</v>
      </c>
      <c r="C284" s="29" t="s">
        <v>13</v>
      </c>
      <c r="D284" s="29" t="s">
        <v>14</v>
      </c>
      <c r="E284" s="29" t="s">
        <v>309</v>
      </c>
      <c r="F284" s="29" t="s">
        <v>1606</v>
      </c>
      <c r="G284" s="29" t="s">
        <v>4781</v>
      </c>
      <c r="H284" s="29" t="s">
        <v>4781</v>
      </c>
      <c r="I284" s="29"/>
    </row>
    <row r="285" spans="2:9">
      <c r="B285" s="38" t="s">
        <v>4807</v>
      </c>
      <c r="C285" s="29" t="s">
        <v>13</v>
      </c>
      <c r="D285" s="29" t="s">
        <v>14</v>
      </c>
      <c r="E285" s="29" t="s">
        <v>309</v>
      </c>
      <c r="F285" s="29" t="s">
        <v>1606</v>
      </c>
      <c r="G285" s="29" t="s">
        <v>4781</v>
      </c>
      <c r="H285" s="29" t="s">
        <v>4781</v>
      </c>
      <c r="I285" s="29"/>
    </row>
    <row r="286" spans="2:9">
      <c r="B286" s="38" t="s">
        <v>4822</v>
      </c>
      <c r="C286" s="29" t="s">
        <v>13</v>
      </c>
      <c r="D286" s="29" t="s">
        <v>14</v>
      </c>
      <c r="E286" s="29" t="s">
        <v>309</v>
      </c>
      <c r="F286" s="29" t="s">
        <v>1606</v>
      </c>
      <c r="G286" s="29" t="s">
        <v>4781</v>
      </c>
      <c r="H286" s="29" t="s">
        <v>4781</v>
      </c>
      <c r="I286" s="29"/>
    </row>
    <row r="287" spans="2:9">
      <c r="B287" s="38" t="s">
        <v>4837</v>
      </c>
      <c r="C287" s="29" t="s">
        <v>13</v>
      </c>
      <c r="D287" s="29" t="s">
        <v>14</v>
      </c>
      <c r="E287" s="29" t="s">
        <v>309</v>
      </c>
      <c r="F287" s="29" t="s">
        <v>1606</v>
      </c>
      <c r="G287" s="29" t="s">
        <v>4781</v>
      </c>
      <c r="H287" s="29" t="s">
        <v>4781</v>
      </c>
      <c r="I287" s="29"/>
    </row>
    <row r="288" spans="2:9">
      <c r="B288" s="38" t="s">
        <v>4845</v>
      </c>
      <c r="C288" s="29" t="s">
        <v>13</v>
      </c>
      <c r="D288" s="29" t="s">
        <v>14</v>
      </c>
      <c r="E288" s="29" t="s">
        <v>309</v>
      </c>
      <c r="F288" s="29" t="s">
        <v>1606</v>
      </c>
      <c r="G288" s="29" t="s">
        <v>4781</v>
      </c>
      <c r="H288" s="29" t="s">
        <v>4781</v>
      </c>
      <c r="I288" s="29"/>
    </row>
    <row r="289" spans="2:9">
      <c r="B289" s="38" t="s">
        <v>4855</v>
      </c>
      <c r="C289" s="29" t="s">
        <v>13</v>
      </c>
      <c r="D289" s="29" t="s">
        <v>14</v>
      </c>
      <c r="E289" s="29" t="s">
        <v>309</v>
      </c>
      <c r="F289" s="29" t="s">
        <v>1606</v>
      </c>
      <c r="G289" s="29" t="s">
        <v>4781</v>
      </c>
      <c r="H289" s="29" t="s">
        <v>4781</v>
      </c>
      <c r="I289" s="29"/>
    </row>
    <row r="290" spans="2:9">
      <c r="B290" s="38" t="s">
        <v>4953</v>
      </c>
      <c r="C290" s="29" t="s">
        <v>13</v>
      </c>
      <c r="D290" s="29" t="s">
        <v>14</v>
      </c>
      <c r="E290" s="29" t="s">
        <v>309</v>
      </c>
      <c r="F290" s="29" t="s">
        <v>1606</v>
      </c>
      <c r="G290" s="29" t="s">
        <v>4781</v>
      </c>
      <c r="H290" s="29" t="s">
        <v>4781</v>
      </c>
      <c r="I290" s="29"/>
    </row>
    <row r="291" spans="2:9">
      <c r="B291" s="38" t="s">
        <v>4915</v>
      </c>
      <c r="C291" s="29" t="s">
        <v>13</v>
      </c>
      <c r="D291" s="29" t="s">
        <v>14</v>
      </c>
      <c r="E291" s="29" t="s">
        <v>309</v>
      </c>
      <c r="F291" s="29" t="s">
        <v>1606</v>
      </c>
      <c r="G291" s="29" t="s">
        <v>4781</v>
      </c>
      <c r="H291" s="29" t="s">
        <v>4781</v>
      </c>
      <c r="I291" s="29"/>
    </row>
    <row r="292" spans="2:9">
      <c r="B292" s="38" t="s">
        <v>4808</v>
      </c>
      <c r="C292" s="29" t="s">
        <v>13</v>
      </c>
      <c r="D292" s="29" t="s">
        <v>14</v>
      </c>
      <c r="E292" s="29" t="s">
        <v>309</v>
      </c>
      <c r="F292" s="29" t="s">
        <v>1606</v>
      </c>
      <c r="G292" s="29" t="s">
        <v>4781</v>
      </c>
      <c r="H292" s="29" t="s">
        <v>4781</v>
      </c>
      <c r="I292" s="29"/>
    </row>
    <row r="293" spans="2:9">
      <c r="B293" s="38" t="s">
        <v>4785</v>
      </c>
      <c r="C293" s="29" t="s">
        <v>13</v>
      </c>
      <c r="D293" s="29" t="s">
        <v>14</v>
      </c>
      <c r="E293" s="29" t="s">
        <v>309</v>
      </c>
      <c r="F293" s="29" t="s">
        <v>1606</v>
      </c>
      <c r="G293" s="29" t="s">
        <v>4781</v>
      </c>
      <c r="H293" s="29" t="s">
        <v>4781</v>
      </c>
      <c r="I293" s="29"/>
    </row>
    <row r="294" spans="2:9">
      <c r="B294" s="38" t="s">
        <v>4792</v>
      </c>
      <c r="C294" s="29" t="s">
        <v>13</v>
      </c>
      <c r="D294" s="29" t="s">
        <v>14</v>
      </c>
      <c r="E294" s="29" t="s">
        <v>309</v>
      </c>
      <c r="F294" s="29" t="s">
        <v>1606</v>
      </c>
      <c r="G294" s="29" t="s">
        <v>4781</v>
      </c>
      <c r="H294" s="29" t="s">
        <v>4781</v>
      </c>
      <c r="I294" s="29"/>
    </row>
    <row r="295" spans="2:9">
      <c r="B295" s="38" t="s">
        <v>4793</v>
      </c>
      <c r="C295" s="29" t="s">
        <v>13</v>
      </c>
      <c r="D295" s="29" t="s">
        <v>14</v>
      </c>
      <c r="E295" s="29" t="s">
        <v>309</v>
      </c>
      <c r="F295" s="29" t="s">
        <v>1606</v>
      </c>
      <c r="G295" s="29" t="s">
        <v>4781</v>
      </c>
      <c r="H295" s="29" t="s">
        <v>4781</v>
      </c>
      <c r="I295" s="29"/>
    </row>
    <row r="296" spans="2:9">
      <c r="B296" s="38" t="s">
        <v>4809</v>
      </c>
      <c r="C296" s="29" t="s">
        <v>13</v>
      </c>
      <c r="D296" s="29" t="s">
        <v>14</v>
      </c>
      <c r="E296" s="29" t="s">
        <v>309</v>
      </c>
      <c r="F296" s="29" t="s">
        <v>1606</v>
      </c>
      <c r="G296" s="29" t="s">
        <v>4781</v>
      </c>
      <c r="H296" s="29" t="s">
        <v>4781</v>
      </c>
      <c r="I296" s="29"/>
    </row>
    <row r="297" spans="2:9">
      <c r="B297" s="38" t="s">
        <v>4823</v>
      </c>
      <c r="C297" s="29" t="s">
        <v>13</v>
      </c>
      <c r="D297" s="29" t="s">
        <v>14</v>
      </c>
      <c r="E297" s="29" t="s">
        <v>309</v>
      </c>
      <c r="F297" s="29" t="s">
        <v>1606</v>
      </c>
      <c r="G297" s="29" t="s">
        <v>4781</v>
      </c>
      <c r="H297" s="29" t="s">
        <v>4781</v>
      </c>
      <c r="I297" s="29"/>
    </row>
    <row r="298" spans="2:9">
      <c r="B298" s="38" t="s">
        <v>4838</v>
      </c>
      <c r="C298" s="29" t="s">
        <v>13</v>
      </c>
      <c r="D298" s="29" t="s">
        <v>14</v>
      </c>
      <c r="E298" s="29" t="s">
        <v>309</v>
      </c>
      <c r="F298" s="29" t="s">
        <v>1606</v>
      </c>
      <c r="G298" s="29" t="s">
        <v>4781</v>
      </c>
      <c r="H298" s="29" t="s">
        <v>4781</v>
      </c>
      <c r="I298" s="29"/>
    </row>
    <row r="299" spans="2:9">
      <c r="B299" s="38" t="s">
        <v>4846</v>
      </c>
      <c r="C299" s="29" t="s">
        <v>13</v>
      </c>
      <c r="D299" s="29" t="s">
        <v>14</v>
      </c>
      <c r="E299" s="29" t="s">
        <v>309</v>
      </c>
      <c r="F299" s="29" t="s">
        <v>1606</v>
      </c>
      <c r="G299" s="29" t="s">
        <v>4781</v>
      </c>
      <c r="H299" s="29" t="s">
        <v>4781</v>
      </c>
      <c r="I299" s="29"/>
    </row>
    <row r="300" spans="2:9">
      <c r="B300" s="38" t="s">
        <v>4856</v>
      </c>
      <c r="C300" s="29" t="s">
        <v>13</v>
      </c>
      <c r="D300" s="29" t="s">
        <v>14</v>
      </c>
      <c r="E300" s="29" t="s">
        <v>309</v>
      </c>
      <c r="F300" s="29" t="s">
        <v>1606</v>
      </c>
      <c r="G300" s="29" t="s">
        <v>4781</v>
      </c>
      <c r="H300" s="29" t="s">
        <v>4781</v>
      </c>
      <c r="I300" s="29"/>
    </row>
    <row r="301" spans="2:9">
      <c r="B301" s="38" t="s">
        <v>4863</v>
      </c>
      <c r="C301" s="29" t="s">
        <v>13</v>
      </c>
      <c r="D301" s="29" t="s">
        <v>14</v>
      </c>
      <c r="E301" s="29" t="s">
        <v>309</v>
      </c>
      <c r="F301" s="29" t="s">
        <v>1606</v>
      </c>
      <c r="G301" s="29" t="s">
        <v>4781</v>
      </c>
      <c r="H301" s="29" t="s">
        <v>4781</v>
      </c>
      <c r="I301" s="29"/>
    </row>
    <row r="302" spans="2:9">
      <c r="B302" s="38" t="s">
        <v>4868</v>
      </c>
      <c r="C302" s="29" t="s">
        <v>13</v>
      </c>
      <c r="D302" s="29" t="s">
        <v>14</v>
      </c>
      <c r="E302" s="29" t="s">
        <v>309</v>
      </c>
      <c r="F302" s="29" t="s">
        <v>1606</v>
      </c>
      <c r="G302" s="29" t="s">
        <v>4781</v>
      </c>
      <c r="H302" s="29" t="s">
        <v>4781</v>
      </c>
      <c r="I302" s="29"/>
    </row>
    <row r="303" spans="2:9">
      <c r="B303" s="38" t="s">
        <v>4873</v>
      </c>
      <c r="C303" s="29" t="s">
        <v>13</v>
      </c>
      <c r="D303" s="29" t="s">
        <v>14</v>
      </c>
      <c r="E303" s="29" t="s">
        <v>309</v>
      </c>
      <c r="F303" s="29" t="s">
        <v>1606</v>
      </c>
      <c r="G303" s="29" t="s">
        <v>4781</v>
      </c>
      <c r="H303" s="29" t="s">
        <v>4781</v>
      </c>
      <c r="I303" s="29"/>
    </row>
    <row r="304" spans="2:9">
      <c r="B304" s="38" t="s">
        <v>4881</v>
      </c>
      <c r="C304" s="29" t="s">
        <v>13</v>
      </c>
      <c r="D304" s="29" t="s">
        <v>14</v>
      </c>
      <c r="E304" s="29" t="s">
        <v>309</v>
      </c>
      <c r="F304" s="29" t="s">
        <v>1606</v>
      </c>
      <c r="G304" s="29" t="s">
        <v>4781</v>
      </c>
      <c r="H304" s="29" t="s">
        <v>4781</v>
      </c>
      <c r="I304" s="29"/>
    </row>
    <row r="305" spans="2:9">
      <c r="B305" s="38" t="s">
        <v>4889</v>
      </c>
      <c r="C305" s="29" t="s">
        <v>13</v>
      </c>
      <c r="D305" s="29" t="s">
        <v>14</v>
      </c>
      <c r="E305" s="29" t="s">
        <v>309</v>
      </c>
      <c r="F305" s="29" t="s">
        <v>1606</v>
      </c>
      <c r="G305" s="29" t="s">
        <v>4781</v>
      </c>
      <c r="H305" s="29" t="s">
        <v>4781</v>
      </c>
      <c r="I305" s="29"/>
    </row>
    <row r="306" spans="2:9">
      <c r="B306" s="38" t="s">
        <v>4896</v>
      </c>
      <c r="C306" s="29" t="s">
        <v>13</v>
      </c>
      <c r="D306" s="29" t="s">
        <v>14</v>
      </c>
      <c r="E306" s="29" t="s">
        <v>309</v>
      </c>
      <c r="F306" s="29" t="s">
        <v>1606</v>
      </c>
      <c r="G306" s="29" t="s">
        <v>4781</v>
      </c>
      <c r="H306" s="29" t="s">
        <v>4781</v>
      </c>
      <c r="I306" s="29"/>
    </row>
    <row r="307" spans="2:9">
      <c r="B307" s="38" t="s">
        <v>4906</v>
      </c>
      <c r="C307" s="29" t="s">
        <v>13</v>
      </c>
      <c r="D307" s="29" t="s">
        <v>14</v>
      </c>
      <c r="E307" s="29" t="s">
        <v>309</v>
      </c>
      <c r="F307" s="29" t="s">
        <v>1606</v>
      </c>
      <c r="G307" s="29" t="s">
        <v>4781</v>
      </c>
      <c r="H307" s="29" t="s">
        <v>4781</v>
      </c>
      <c r="I307" s="29"/>
    </row>
    <row r="308" spans="2:9">
      <c r="B308" s="38" t="s">
        <v>4918</v>
      </c>
      <c r="C308" s="29" t="s">
        <v>13</v>
      </c>
      <c r="D308" s="29" t="s">
        <v>14</v>
      </c>
      <c r="E308" s="29" t="s">
        <v>309</v>
      </c>
      <c r="F308" s="29" t="s">
        <v>1606</v>
      </c>
      <c r="G308" s="29" t="s">
        <v>4781</v>
      </c>
      <c r="H308" s="29" t="s">
        <v>4781</v>
      </c>
      <c r="I308" s="29"/>
    </row>
    <row r="309" spans="2:9">
      <c r="B309" s="38" t="s">
        <v>4924</v>
      </c>
      <c r="C309" s="29" t="s">
        <v>13</v>
      </c>
      <c r="D309" s="29" t="s">
        <v>14</v>
      </c>
      <c r="E309" s="29" t="s">
        <v>309</v>
      </c>
      <c r="F309" s="29" t="s">
        <v>1606</v>
      </c>
      <c r="G309" s="29" t="s">
        <v>4781</v>
      </c>
      <c r="H309" s="29" t="s">
        <v>4781</v>
      </c>
      <c r="I309" s="29"/>
    </row>
    <row r="310" spans="2:9">
      <c r="B310" s="38" t="s">
        <v>4931</v>
      </c>
      <c r="C310" s="29" t="s">
        <v>13</v>
      </c>
      <c r="D310" s="29" t="s">
        <v>14</v>
      </c>
      <c r="E310" s="29" t="s">
        <v>309</v>
      </c>
      <c r="F310" s="29" t="s">
        <v>1606</v>
      </c>
      <c r="G310" s="29" t="s">
        <v>4781</v>
      </c>
      <c r="H310" s="29" t="s">
        <v>4781</v>
      </c>
      <c r="I310" s="29"/>
    </row>
    <row r="311" spans="2:9">
      <c r="B311" s="38" t="s">
        <v>4936</v>
      </c>
      <c r="C311" s="29" t="s">
        <v>13</v>
      </c>
      <c r="D311" s="29" t="s">
        <v>14</v>
      </c>
      <c r="E311" s="29" t="s">
        <v>309</v>
      </c>
      <c r="F311" s="29" t="s">
        <v>1606</v>
      </c>
      <c r="G311" s="29" t="s">
        <v>4781</v>
      </c>
      <c r="H311" s="29" t="s">
        <v>4781</v>
      </c>
      <c r="I311" s="29"/>
    </row>
    <row r="312" spans="2:9">
      <c r="B312" s="38" t="s">
        <v>4944</v>
      </c>
      <c r="C312" s="29" t="s">
        <v>13</v>
      </c>
      <c r="D312" s="29" t="s">
        <v>14</v>
      </c>
      <c r="E312" s="29" t="s">
        <v>309</v>
      </c>
      <c r="F312" s="29" t="s">
        <v>1606</v>
      </c>
      <c r="G312" s="29" t="s">
        <v>4781</v>
      </c>
      <c r="H312" s="29" t="s">
        <v>4781</v>
      </c>
      <c r="I312" s="29"/>
    </row>
    <row r="313" spans="2:9">
      <c r="B313" s="38" t="s">
        <v>4947</v>
      </c>
      <c r="C313" s="29" t="s">
        <v>13</v>
      </c>
      <c r="D313" s="29" t="s">
        <v>14</v>
      </c>
      <c r="E313" s="29" t="s">
        <v>309</v>
      </c>
      <c r="F313" s="29" t="s">
        <v>1606</v>
      </c>
      <c r="G313" s="29" t="s">
        <v>4781</v>
      </c>
      <c r="H313" s="29" t="s">
        <v>4781</v>
      </c>
      <c r="I313" s="29"/>
    </row>
    <row r="314" spans="2:9">
      <c r="B314" s="38" t="s">
        <v>4956</v>
      </c>
      <c r="C314" s="29" t="s">
        <v>13</v>
      </c>
      <c r="D314" s="29" t="s">
        <v>14</v>
      </c>
      <c r="E314" s="29" t="s">
        <v>309</v>
      </c>
      <c r="F314" s="29" t="s">
        <v>1606</v>
      </c>
      <c r="G314" s="29" t="s">
        <v>4781</v>
      </c>
      <c r="H314" s="29" t="s">
        <v>4781</v>
      </c>
      <c r="I314" s="29"/>
    </row>
    <row r="315" spans="2:9">
      <c r="B315" s="42" t="s">
        <v>4957</v>
      </c>
      <c r="C315" s="29" t="s">
        <v>13</v>
      </c>
      <c r="D315" s="29" t="s">
        <v>14</v>
      </c>
      <c r="E315" s="29" t="s">
        <v>309</v>
      </c>
      <c r="F315" s="29" t="s">
        <v>1606</v>
      </c>
      <c r="G315" s="29" t="s">
        <v>4781</v>
      </c>
      <c r="H315" s="29" t="s">
        <v>4781</v>
      </c>
      <c r="I315" s="29"/>
    </row>
    <row r="316" spans="2:9">
      <c r="B316" s="38" t="s">
        <v>4962</v>
      </c>
      <c r="C316" s="29" t="s">
        <v>13</v>
      </c>
      <c r="D316" s="29" t="s">
        <v>14</v>
      </c>
      <c r="E316" s="29" t="s">
        <v>309</v>
      </c>
      <c r="F316" s="29" t="s">
        <v>1606</v>
      </c>
      <c r="G316" s="29" t="s">
        <v>4781</v>
      </c>
      <c r="H316" s="29" t="s">
        <v>4781</v>
      </c>
      <c r="I316" s="29"/>
    </row>
    <row r="317" spans="2:9">
      <c r="B317" s="38" t="s">
        <v>4968</v>
      </c>
      <c r="C317" s="29" t="s">
        <v>13</v>
      </c>
      <c r="D317" s="29" t="s">
        <v>14</v>
      </c>
      <c r="E317" s="29" t="s">
        <v>309</v>
      </c>
      <c r="F317" s="29" t="s">
        <v>1606</v>
      </c>
      <c r="G317" s="29" t="s">
        <v>4781</v>
      </c>
      <c r="H317" s="29" t="s">
        <v>4781</v>
      </c>
      <c r="I317" s="29"/>
    </row>
    <row r="318" spans="2:9">
      <c r="B318" s="38" t="s">
        <v>4969</v>
      </c>
      <c r="C318" s="29" t="s">
        <v>13</v>
      </c>
      <c r="D318" s="29" t="s">
        <v>14</v>
      </c>
      <c r="E318" s="29" t="s">
        <v>309</v>
      </c>
      <c r="F318" s="29" t="s">
        <v>1606</v>
      </c>
      <c r="G318" s="29" t="s">
        <v>4781</v>
      </c>
      <c r="H318" s="29" t="s">
        <v>4781</v>
      </c>
      <c r="I318" s="29"/>
    </row>
    <row r="319" spans="2:9">
      <c r="B319" s="38" t="s">
        <v>4975</v>
      </c>
      <c r="C319" s="29" t="s">
        <v>13</v>
      </c>
      <c r="D319" s="29" t="s">
        <v>14</v>
      </c>
      <c r="E319" s="29" t="s">
        <v>309</v>
      </c>
      <c r="F319" s="29" t="s">
        <v>1606</v>
      </c>
      <c r="G319" s="29" t="s">
        <v>4781</v>
      </c>
      <c r="H319" s="29" t="s">
        <v>4781</v>
      </c>
      <c r="I319" s="29"/>
    </row>
    <row r="320" spans="2:9">
      <c r="B320" s="38" t="s">
        <v>4979</v>
      </c>
      <c r="C320" s="29" t="s">
        <v>13</v>
      </c>
      <c r="D320" s="29" t="s">
        <v>14</v>
      </c>
      <c r="E320" s="29" t="s">
        <v>309</v>
      </c>
      <c r="F320" s="29" t="s">
        <v>1606</v>
      </c>
      <c r="G320" s="29" t="s">
        <v>4781</v>
      </c>
      <c r="H320" s="29" t="s">
        <v>4781</v>
      </c>
      <c r="I320" s="29"/>
    </row>
    <row r="321" spans="2:9">
      <c r="B321" s="38" t="s">
        <v>4907</v>
      </c>
      <c r="C321" s="29" t="s">
        <v>13</v>
      </c>
      <c r="D321" s="29" t="s">
        <v>14</v>
      </c>
      <c r="E321" s="29" t="s">
        <v>309</v>
      </c>
      <c r="F321" s="29" t="s">
        <v>1606</v>
      </c>
      <c r="G321" s="29" t="s">
        <v>4781</v>
      </c>
      <c r="H321" s="29" t="s">
        <v>4781</v>
      </c>
      <c r="I321" s="29"/>
    </row>
    <row r="322" spans="2:9">
      <c r="B322" s="38" t="s">
        <v>4810</v>
      </c>
      <c r="C322" s="29" t="s">
        <v>13</v>
      </c>
      <c r="D322" s="29" t="s">
        <v>14</v>
      </c>
      <c r="E322" s="29" t="s">
        <v>309</v>
      </c>
      <c r="F322" s="29" t="s">
        <v>1606</v>
      </c>
      <c r="G322" s="29" t="s">
        <v>4781</v>
      </c>
      <c r="H322" s="29" t="s">
        <v>4781</v>
      </c>
      <c r="I322" s="29"/>
    </row>
    <row r="323" spans="2:9">
      <c r="B323" s="38" t="s">
        <v>4927</v>
      </c>
      <c r="C323" s="29" t="s">
        <v>13</v>
      </c>
      <c r="D323" s="29" t="s">
        <v>14</v>
      </c>
      <c r="E323" s="29" t="s">
        <v>309</v>
      </c>
      <c r="F323" s="29" t="s">
        <v>1606</v>
      </c>
      <c r="G323" s="29" t="s">
        <v>4781</v>
      </c>
      <c r="H323" s="29" t="s">
        <v>4781</v>
      </c>
      <c r="I323" s="29"/>
    </row>
    <row r="324" spans="2:9">
      <c r="B324" s="38" t="s">
        <v>4786</v>
      </c>
      <c r="C324" s="29" t="s">
        <v>13</v>
      </c>
      <c r="D324" s="29" t="s">
        <v>14</v>
      </c>
      <c r="E324" s="29" t="s">
        <v>309</v>
      </c>
      <c r="F324" s="29" t="s">
        <v>1606</v>
      </c>
      <c r="G324" s="29" t="s">
        <v>4781</v>
      </c>
      <c r="H324" s="29" t="s">
        <v>4781</v>
      </c>
      <c r="I324" s="29"/>
    </row>
    <row r="325" spans="2:9">
      <c r="B325" s="38" t="s">
        <v>4794</v>
      </c>
      <c r="C325" s="29" t="s">
        <v>13</v>
      </c>
      <c r="D325" s="29" t="s">
        <v>14</v>
      </c>
      <c r="E325" s="29" t="s">
        <v>309</v>
      </c>
      <c r="F325" s="29" t="s">
        <v>1606</v>
      </c>
      <c r="G325" s="29" t="s">
        <v>4781</v>
      </c>
      <c r="H325" s="29" t="s">
        <v>4781</v>
      </c>
      <c r="I325" s="29"/>
    </row>
    <row r="326" spans="2:9">
      <c r="B326" s="38" t="s">
        <v>4811</v>
      </c>
      <c r="C326" s="29" t="s">
        <v>13</v>
      </c>
      <c r="D326" s="29" t="s">
        <v>14</v>
      </c>
      <c r="E326" s="29" t="s">
        <v>309</v>
      </c>
      <c r="F326" s="29" t="s">
        <v>1606</v>
      </c>
      <c r="G326" s="29" t="s">
        <v>4781</v>
      </c>
      <c r="H326" s="29" t="s">
        <v>4781</v>
      </c>
      <c r="I326" s="29"/>
    </row>
    <row r="327" spans="2:9">
      <c r="B327" s="38" t="s">
        <v>4824</v>
      </c>
      <c r="C327" s="29" t="s">
        <v>13</v>
      </c>
      <c r="D327" s="29" t="s">
        <v>14</v>
      </c>
      <c r="E327" s="29" t="s">
        <v>309</v>
      </c>
      <c r="F327" s="29" t="s">
        <v>1606</v>
      </c>
      <c r="G327" s="29" t="s">
        <v>4781</v>
      </c>
      <c r="H327" s="33" t="s">
        <v>4781</v>
      </c>
      <c r="I327" s="29"/>
    </row>
    <row r="328" spans="2:9">
      <c r="B328" s="38" t="s">
        <v>4839</v>
      </c>
      <c r="C328" s="29" t="s">
        <v>13</v>
      </c>
      <c r="D328" s="29" t="s">
        <v>14</v>
      </c>
      <c r="E328" s="29" t="s">
        <v>309</v>
      </c>
      <c r="F328" s="29" t="s">
        <v>1606</v>
      </c>
      <c r="G328" s="29" t="s">
        <v>4781</v>
      </c>
      <c r="H328" s="33" t="s">
        <v>4781</v>
      </c>
      <c r="I328" s="29"/>
    </row>
    <row r="329" spans="2:9">
      <c r="B329" s="38" t="s">
        <v>4847</v>
      </c>
      <c r="C329" s="29" t="s">
        <v>13</v>
      </c>
      <c r="D329" s="29" t="s">
        <v>14</v>
      </c>
      <c r="E329" s="29" t="s">
        <v>309</v>
      </c>
      <c r="F329" s="29" t="s">
        <v>1606</v>
      </c>
      <c r="G329" s="29" t="s">
        <v>4781</v>
      </c>
      <c r="H329" s="29" t="s">
        <v>4781</v>
      </c>
      <c r="I329" s="29"/>
    </row>
    <row r="330" spans="2:9">
      <c r="B330" s="38" t="s">
        <v>4857</v>
      </c>
      <c r="C330" s="29" t="s">
        <v>13</v>
      </c>
      <c r="D330" s="29" t="s">
        <v>14</v>
      </c>
      <c r="E330" s="29" t="s">
        <v>309</v>
      </c>
      <c r="F330" s="29" t="s">
        <v>1606</v>
      </c>
      <c r="G330" s="29" t="s">
        <v>4781</v>
      </c>
      <c r="H330" s="29" t="s">
        <v>4781</v>
      </c>
      <c r="I330" s="29"/>
    </row>
    <row r="331" spans="2:9">
      <c r="B331" s="38" t="s">
        <v>4864</v>
      </c>
      <c r="C331" s="29" t="s">
        <v>13</v>
      </c>
      <c r="D331" s="29" t="s">
        <v>14</v>
      </c>
      <c r="E331" s="29" t="s">
        <v>309</v>
      </c>
      <c r="F331" s="29" t="s">
        <v>1606</v>
      </c>
      <c r="G331" s="29" t="s">
        <v>4781</v>
      </c>
      <c r="H331" s="29" t="s">
        <v>4781</v>
      </c>
      <c r="I331" s="29"/>
    </row>
    <row r="332" spans="2:9">
      <c r="B332" s="38" t="s">
        <v>4869</v>
      </c>
      <c r="C332" s="29" t="s">
        <v>13</v>
      </c>
      <c r="D332" s="29" t="s">
        <v>14</v>
      </c>
      <c r="E332" s="29" t="s">
        <v>309</v>
      </c>
      <c r="F332" s="29" t="s">
        <v>1606</v>
      </c>
      <c r="G332" s="29" t="s">
        <v>4781</v>
      </c>
      <c r="H332" s="29" t="s">
        <v>4781</v>
      </c>
      <c r="I332" s="29"/>
    </row>
    <row r="333" spans="2:9">
      <c r="B333" s="38" t="s">
        <v>4874</v>
      </c>
      <c r="C333" s="29" t="s">
        <v>13</v>
      </c>
      <c r="D333" s="29" t="s">
        <v>14</v>
      </c>
      <c r="E333" s="29" t="s">
        <v>309</v>
      </c>
      <c r="F333" s="29" t="s">
        <v>1606</v>
      </c>
      <c r="G333" s="29" t="s">
        <v>4781</v>
      </c>
      <c r="H333" s="29" t="s">
        <v>4781</v>
      </c>
      <c r="I333" s="29"/>
    </row>
    <row r="334" spans="2:9">
      <c r="B334" s="38" t="s">
        <v>4882</v>
      </c>
      <c r="C334" s="29" t="s">
        <v>13</v>
      </c>
      <c r="D334" s="29" t="s">
        <v>14</v>
      </c>
      <c r="E334" s="29" t="s">
        <v>309</v>
      </c>
      <c r="F334" s="29" t="s">
        <v>1606</v>
      </c>
      <c r="G334" s="29" t="s">
        <v>4781</v>
      </c>
      <c r="H334" s="29" t="s">
        <v>4781</v>
      </c>
      <c r="I334" s="29"/>
    </row>
    <row r="335" spans="2:9">
      <c r="B335" s="38" t="s">
        <v>4890</v>
      </c>
      <c r="C335" s="29" t="s">
        <v>13</v>
      </c>
      <c r="D335" s="29" t="s">
        <v>14</v>
      </c>
      <c r="E335" s="29" t="s">
        <v>309</v>
      </c>
      <c r="F335" s="29" t="s">
        <v>1606</v>
      </c>
      <c r="G335" s="29" t="s">
        <v>4781</v>
      </c>
      <c r="H335" s="29" t="s">
        <v>4781</v>
      </c>
      <c r="I335" s="29"/>
    </row>
    <row r="336" spans="2:9">
      <c r="B336" s="38" t="s">
        <v>4897</v>
      </c>
      <c r="C336" s="29" t="s">
        <v>13</v>
      </c>
      <c r="D336" s="29" t="s">
        <v>14</v>
      </c>
      <c r="E336" s="29" t="s">
        <v>309</v>
      </c>
      <c r="F336" s="29" t="s">
        <v>1606</v>
      </c>
      <c r="G336" s="29" t="s">
        <v>4781</v>
      </c>
      <c r="H336" s="29" t="s">
        <v>4781</v>
      </c>
      <c r="I336" s="29"/>
    </row>
    <row r="337" spans="2:9">
      <c r="B337" s="38" t="s">
        <v>4908</v>
      </c>
      <c r="C337" s="29" t="s">
        <v>13</v>
      </c>
      <c r="D337" s="29" t="s">
        <v>14</v>
      </c>
      <c r="E337" s="29" t="s">
        <v>309</v>
      </c>
      <c r="F337" s="29" t="s">
        <v>1606</v>
      </c>
      <c r="G337" s="29" t="s">
        <v>4781</v>
      </c>
      <c r="H337" s="29" t="s">
        <v>4781</v>
      </c>
      <c r="I337" s="29"/>
    </row>
    <row r="338" spans="2:9">
      <c r="B338" s="42" t="s">
        <v>4919</v>
      </c>
      <c r="C338" s="29" t="s">
        <v>13</v>
      </c>
      <c r="D338" s="29" t="s">
        <v>14</v>
      </c>
      <c r="E338" s="29" t="s">
        <v>309</v>
      </c>
      <c r="F338" s="29" t="s">
        <v>1606</v>
      </c>
      <c r="G338" s="29" t="s">
        <v>4781</v>
      </c>
      <c r="H338" s="29" t="s">
        <v>4781</v>
      </c>
      <c r="I338" s="29"/>
    </row>
    <row r="339" spans="2:9">
      <c r="B339" s="38" t="s">
        <v>4928</v>
      </c>
      <c r="C339" s="29" t="s">
        <v>13</v>
      </c>
      <c r="D339" s="29" t="s">
        <v>14</v>
      </c>
      <c r="E339" s="29" t="s">
        <v>309</v>
      </c>
      <c r="F339" s="29" t="s">
        <v>1606</v>
      </c>
      <c r="G339" s="29" t="s">
        <v>4781</v>
      </c>
      <c r="H339" s="29" t="s">
        <v>4781</v>
      </c>
      <c r="I339" s="29"/>
    </row>
    <row r="340" spans="2:9">
      <c r="B340" s="38" t="s">
        <v>4934</v>
      </c>
      <c r="C340" s="29" t="s">
        <v>13</v>
      </c>
      <c r="D340" s="29" t="s">
        <v>14</v>
      </c>
      <c r="E340" s="29" t="s">
        <v>309</v>
      </c>
      <c r="F340" s="29" t="s">
        <v>1606</v>
      </c>
      <c r="G340" s="29" t="s">
        <v>4781</v>
      </c>
      <c r="H340" s="29" t="s">
        <v>4781</v>
      </c>
      <c r="I340" s="29"/>
    </row>
    <row r="341" spans="2:9">
      <c r="B341" s="38" t="s">
        <v>4945</v>
      </c>
      <c r="C341" s="29" t="s">
        <v>13</v>
      </c>
      <c r="D341" s="29" t="s">
        <v>14</v>
      </c>
      <c r="E341" s="29" t="s">
        <v>309</v>
      </c>
      <c r="F341" s="29" t="s">
        <v>1606</v>
      </c>
      <c r="G341" s="29" t="s">
        <v>4781</v>
      </c>
      <c r="H341" s="29" t="s">
        <v>4781</v>
      </c>
      <c r="I341" s="29"/>
    </row>
    <row r="342" spans="2:9">
      <c r="B342" s="38" t="s">
        <v>4950</v>
      </c>
      <c r="C342" s="29" t="s">
        <v>13</v>
      </c>
      <c r="D342" s="29" t="s">
        <v>14</v>
      </c>
      <c r="E342" s="29" t="s">
        <v>309</v>
      </c>
      <c r="F342" s="29" t="s">
        <v>1606</v>
      </c>
      <c r="G342" s="29" t="s">
        <v>4781</v>
      </c>
      <c r="H342" s="29" t="s">
        <v>4781</v>
      </c>
      <c r="I342" s="29"/>
    </row>
    <row r="343" spans="2:9">
      <c r="B343" s="38" t="s">
        <v>4960</v>
      </c>
      <c r="C343" s="29" t="s">
        <v>13</v>
      </c>
      <c r="D343" s="29" t="s">
        <v>14</v>
      </c>
      <c r="E343" s="29" t="s">
        <v>309</v>
      </c>
      <c r="F343" s="29" t="s">
        <v>1606</v>
      </c>
      <c r="G343" s="29" t="s">
        <v>4781</v>
      </c>
      <c r="H343" s="29" t="s">
        <v>4781</v>
      </c>
      <c r="I343" s="29"/>
    </row>
    <row r="344" spans="2:9">
      <c r="B344" s="42" t="s">
        <v>4972</v>
      </c>
      <c r="C344" s="29" t="s">
        <v>13</v>
      </c>
      <c r="D344" s="29" t="s">
        <v>14</v>
      </c>
      <c r="E344" s="29" t="s">
        <v>309</v>
      </c>
      <c r="F344" s="29" t="s">
        <v>1606</v>
      </c>
      <c r="G344" s="29" t="s">
        <v>4781</v>
      </c>
      <c r="H344" s="29" t="s">
        <v>4781</v>
      </c>
      <c r="I344" s="29"/>
    </row>
    <row r="345" spans="2:9">
      <c r="B345" s="38" t="s">
        <v>4795</v>
      </c>
      <c r="C345" s="29" t="s">
        <v>13</v>
      </c>
      <c r="D345" s="29" t="s">
        <v>14</v>
      </c>
      <c r="E345" s="29" t="s">
        <v>309</v>
      </c>
      <c r="F345" s="29" t="s">
        <v>1606</v>
      </c>
      <c r="G345" s="29" t="s">
        <v>4781</v>
      </c>
      <c r="H345" s="29" t="s">
        <v>4781</v>
      </c>
      <c r="I345" s="29"/>
    </row>
    <row r="346" spans="2:9">
      <c r="B346" s="38" t="s">
        <v>4812</v>
      </c>
      <c r="C346" s="29" t="s">
        <v>13</v>
      </c>
      <c r="D346" s="29" t="s">
        <v>14</v>
      </c>
      <c r="E346" s="29" t="s">
        <v>309</v>
      </c>
      <c r="F346" s="29" t="s">
        <v>1606</v>
      </c>
      <c r="G346" s="29" t="s">
        <v>4781</v>
      </c>
      <c r="H346" s="29" t="s">
        <v>4781</v>
      </c>
      <c r="I346" s="29"/>
    </row>
    <row r="347" spans="2:9">
      <c r="B347" s="38" t="s">
        <v>4825</v>
      </c>
      <c r="C347" s="29" t="s">
        <v>13</v>
      </c>
      <c r="D347" s="29" t="s">
        <v>14</v>
      </c>
      <c r="E347" s="29" t="s">
        <v>309</v>
      </c>
      <c r="F347" s="29" t="s">
        <v>1606</v>
      </c>
      <c r="G347" s="29" t="s">
        <v>4781</v>
      </c>
      <c r="H347" s="29" t="s">
        <v>4781</v>
      </c>
      <c r="I347" s="29"/>
    </row>
    <row r="348" spans="2:9">
      <c r="B348" s="39" t="s">
        <v>4840</v>
      </c>
      <c r="C348" s="33" t="s">
        <v>13</v>
      </c>
      <c r="D348" s="33" t="s">
        <v>14</v>
      </c>
      <c r="E348" s="33" t="s">
        <v>309</v>
      </c>
      <c r="F348" s="33" t="s">
        <v>1606</v>
      </c>
      <c r="G348" s="33" t="s">
        <v>4781</v>
      </c>
      <c r="H348" s="29" t="s">
        <v>4781</v>
      </c>
      <c r="I348" s="29"/>
    </row>
    <row r="349" spans="2:9">
      <c r="B349" s="39" t="s">
        <v>4848</v>
      </c>
      <c r="C349" s="33" t="s">
        <v>13</v>
      </c>
      <c r="D349" s="33" t="s">
        <v>14</v>
      </c>
      <c r="E349" s="33" t="s">
        <v>309</v>
      </c>
      <c r="F349" s="33" t="s">
        <v>1606</v>
      </c>
      <c r="G349" s="33" t="s">
        <v>4781</v>
      </c>
      <c r="H349" s="29" t="s">
        <v>4781</v>
      </c>
      <c r="I349" s="29"/>
    </row>
    <row r="350" spans="2:9">
      <c r="B350" s="39" t="s">
        <v>4929</v>
      </c>
      <c r="C350" s="33" t="s">
        <v>13</v>
      </c>
      <c r="D350" s="33" t="s">
        <v>14</v>
      </c>
      <c r="E350" s="33" t="s">
        <v>309</v>
      </c>
      <c r="F350" s="33" t="s">
        <v>1606</v>
      </c>
      <c r="G350" s="33" t="s">
        <v>4781</v>
      </c>
      <c r="H350" s="29" t="s">
        <v>4781</v>
      </c>
      <c r="I350" s="29"/>
    </row>
    <row r="351" spans="2:9">
      <c r="B351" s="39" t="s">
        <v>4796</v>
      </c>
      <c r="C351" s="33" t="s">
        <v>13</v>
      </c>
      <c r="D351" s="33" t="s">
        <v>14</v>
      </c>
      <c r="E351" s="33" t="s">
        <v>309</v>
      </c>
      <c r="F351" s="33" t="s">
        <v>1606</v>
      </c>
      <c r="G351" s="33" t="s">
        <v>4781</v>
      </c>
      <c r="H351" s="29" t="s">
        <v>4781</v>
      </c>
      <c r="I351" s="29"/>
    </row>
    <row r="352" spans="2:9">
      <c r="B352" s="39" t="s">
        <v>4797</v>
      </c>
      <c r="C352" s="33" t="s">
        <v>13</v>
      </c>
      <c r="D352" s="33" t="s">
        <v>14</v>
      </c>
      <c r="E352" s="33" t="s">
        <v>309</v>
      </c>
      <c r="F352" s="33" t="s">
        <v>1606</v>
      </c>
      <c r="G352" s="33" t="s">
        <v>4781</v>
      </c>
      <c r="H352" s="29" t="s">
        <v>4781</v>
      </c>
      <c r="I352" s="29"/>
    </row>
    <row r="353" spans="2:9">
      <c r="B353" s="39" t="s">
        <v>4798</v>
      </c>
      <c r="C353" s="33" t="s">
        <v>13</v>
      </c>
      <c r="D353" s="33" t="s">
        <v>14</v>
      </c>
      <c r="E353" s="33" t="s">
        <v>309</v>
      </c>
      <c r="F353" s="33" t="s">
        <v>1606</v>
      </c>
      <c r="G353" s="33" t="s">
        <v>4781</v>
      </c>
      <c r="H353" s="29" t="s">
        <v>4781</v>
      </c>
      <c r="I353" s="29"/>
    </row>
    <row r="354" spans="2:9">
      <c r="B354" s="39" t="s">
        <v>4799</v>
      </c>
      <c r="C354" s="33" t="s">
        <v>13</v>
      </c>
      <c r="D354" s="33" t="s">
        <v>14</v>
      </c>
      <c r="E354" s="33" t="s">
        <v>309</v>
      </c>
      <c r="F354" s="33" t="s">
        <v>1606</v>
      </c>
      <c r="G354" s="33" t="s">
        <v>4781</v>
      </c>
      <c r="H354" s="29" t="s">
        <v>4781</v>
      </c>
      <c r="I354" s="29"/>
    </row>
    <row r="355" spans="2:9">
      <c r="B355" s="39" t="s">
        <v>4800</v>
      </c>
      <c r="C355" s="33" t="s">
        <v>13</v>
      </c>
      <c r="D355" s="33" t="s">
        <v>14</v>
      </c>
      <c r="E355" s="33" t="s">
        <v>309</v>
      </c>
      <c r="F355" s="33" t="s">
        <v>1606</v>
      </c>
      <c r="G355" s="33" t="s">
        <v>4781</v>
      </c>
      <c r="H355" s="29" t="s">
        <v>4781</v>
      </c>
      <c r="I355" s="29"/>
    </row>
    <row r="356" spans="2:9">
      <c r="B356" s="39" t="s">
        <v>4891</v>
      </c>
      <c r="C356" s="33" t="s">
        <v>13</v>
      </c>
      <c r="D356" s="33" t="s">
        <v>14</v>
      </c>
      <c r="E356" s="33" t="s">
        <v>309</v>
      </c>
      <c r="F356" s="33" t="s">
        <v>1606</v>
      </c>
      <c r="G356" s="33" t="s">
        <v>4781</v>
      </c>
      <c r="H356" s="29" t="s">
        <v>4781</v>
      </c>
      <c r="I356" s="29"/>
    </row>
    <row r="357" spans="2:9">
      <c r="B357" s="39" t="s">
        <v>4801</v>
      </c>
      <c r="C357" s="33" t="s">
        <v>13</v>
      </c>
      <c r="D357" s="33" t="s">
        <v>14</v>
      </c>
      <c r="E357" s="33" t="s">
        <v>309</v>
      </c>
      <c r="F357" s="33" t="s">
        <v>1606</v>
      </c>
      <c r="G357" s="33" t="s">
        <v>4781</v>
      </c>
      <c r="H357" s="29" t="s">
        <v>4781</v>
      </c>
      <c r="I357" s="29"/>
    </row>
    <row r="358" spans="2:9">
      <c r="B358" s="39" t="s">
        <v>4826</v>
      </c>
      <c r="C358" s="33" t="s">
        <v>13</v>
      </c>
      <c r="D358" s="33" t="s">
        <v>14</v>
      </c>
      <c r="E358" s="33" t="s">
        <v>309</v>
      </c>
      <c r="F358" s="33" t="s">
        <v>1606</v>
      </c>
      <c r="G358" s="33" t="s">
        <v>4781</v>
      </c>
      <c r="H358" s="29" t="s">
        <v>4781</v>
      </c>
      <c r="I358" s="29"/>
    </row>
    <row r="359" spans="2:9">
      <c r="B359" s="39" t="s">
        <v>4909</v>
      </c>
      <c r="C359" s="33" t="s">
        <v>13</v>
      </c>
      <c r="D359" s="33" t="s">
        <v>14</v>
      </c>
      <c r="E359" s="33" t="s">
        <v>309</v>
      </c>
      <c r="F359" s="33" t="s">
        <v>1606</v>
      </c>
      <c r="G359" s="33" t="s">
        <v>4781</v>
      </c>
      <c r="H359" s="29" t="s">
        <v>4781</v>
      </c>
      <c r="I359" s="29"/>
    </row>
    <row r="360" spans="2:9">
      <c r="B360" s="39" t="s">
        <v>4910</v>
      </c>
      <c r="C360" s="33" t="s">
        <v>13</v>
      </c>
      <c r="D360" s="33" t="s">
        <v>14</v>
      </c>
      <c r="E360" s="33" t="s">
        <v>309</v>
      </c>
      <c r="F360" s="33" t="s">
        <v>1606</v>
      </c>
      <c r="G360" s="33" t="s">
        <v>4781</v>
      </c>
      <c r="H360" s="29" t="s">
        <v>4781</v>
      </c>
      <c r="I360" s="29"/>
    </row>
    <row r="361" spans="2:9">
      <c r="B361" s="39" t="s">
        <v>4951</v>
      </c>
      <c r="C361" s="33" t="s">
        <v>13</v>
      </c>
      <c r="D361" s="33" t="s">
        <v>14</v>
      </c>
      <c r="E361" s="33" t="s">
        <v>309</v>
      </c>
      <c r="F361" s="33" t="s">
        <v>1606</v>
      </c>
      <c r="G361" s="33" t="s">
        <v>4781</v>
      </c>
      <c r="H361" s="29" t="s">
        <v>4781</v>
      </c>
      <c r="I361" s="29"/>
    </row>
    <row r="362" spans="2:9">
      <c r="B362" s="39" t="s">
        <v>4911</v>
      </c>
      <c r="C362" s="33" t="s">
        <v>13</v>
      </c>
      <c r="D362" s="33" t="s">
        <v>14</v>
      </c>
      <c r="E362" s="33" t="s">
        <v>309</v>
      </c>
      <c r="F362" s="33" t="s">
        <v>1606</v>
      </c>
      <c r="G362" s="33" t="s">
        <v>4781</v>
      </c>
      <c r="H362" s="29" t="s">
        <v>4781</v>
      </c>
      <c r="I362" s="29"/>
    </row>
    <row r="363" spans="2:9">
      <c r="B363" s="39" t="s">
        <v>4898</v>
      </c>
      <c r="C363" s="33" t="s">
        <v>13</v>
      </c>
      <c r="D363" s="33" t="s">
        <v>14</v>
      </c>
      <c r="E363" s="33" t="s">
        <v>309</v>
      </c>
      <c r="F363" s="33" t="s">
        <v>1606</v>
      </c>
      <c r="G363" s="33" t="s">
        <v>4781</v>
      </c>
      <c r="H363" s="29" t="s">
        <v>4781</v>
      </c>
      <c r="I363" s="29"/>
    </row>
    <row r="364" spans="2:9">
      <c r="B364" s="39" t="s">
        <v>4899</v>
      </c>
      <c r="C364" s="33" t="s">
        <v>13</v>
      </c>
      <c r="D364" s="33" t="s">
        <v>14</v>
      </c>
      <c r="E364" s="33" t="s">
        <v>309</v>
      </c>
      <c r="F364" s="33" t="s">
        <v>1606</v>
      </c>
      <c r="G364" s="33" t="s">
        <v>4781</v>
      </c>
      <c r="H364" s="29" t="s">
        <v>4781</v>
      </c>
      <c r="I364" s="29"/>
    </row>
    <row r="365" spans="2:9">
      <c r="B365" s="39" t="s">
        <v>4827</v>
      </c>
      <c r="C365" s="33" t="s">
        <v>13</v>
      </c>
      <c r="D365" s="33" t="s">
        <v>14</v>
      </c>
      <c r="E365" s="33" t="s">
        <v>309</v>
      </c>
      <c r="F365" s="33" t="s">
        <v>1606</v>
      </c>
      <c r="G365" s="33" t="s">
        <v>4781</v>
      </c>
      <c r="H365" s="29" t="s">
        <v>4781</v>
      </c>
      <c r="I365" s="29"/>
    </row>
    <row r="366" spans="2:9">
      <c r="B366" s="39" t="s">
        <v>4828</v>
      </c>
      <c r="C366" s="33" t="s">
        <v>13</v>
      </c>
      <c r="D366" s="33" t="s">
        <v>14</v>
      </c>
      <c r="E366" s="33" t="s">
        <v>309</v>
      </c>
      <c r="F366" s="33" t="s">
        <v>1606</v>
      </c>
      <c r="G366" s="33" t="s">
        <v>4781</v>
      </c>
      <c r="H366" s="29" t="s">
        <v>4781</v>
      </c>
      <c r="I366" s="29"/>
    </row>
    <row r="367" spans="2:9">
      <c r="B367" s="39" t="s">
        <v>4829</v>
      </c>
      <c r="C367" s="33" t="s">
        <v>13</v>
      </c>
      <c r="D367" s="33" t="s">
        <v>14</v>
      </c>
      <c r="E367" s="33" t="s">
        <v>309</v>
      </c>
      <c r="F367" s="33" t="s">
        <v>1606</v>
      </c>
      <c r="G367" s="33" t="s">
        <v>4781</v>
      </c>
      <c r="H367" s="29" t="s">
        <v>4781</v>
      </c>
      <c r="I367" s="29"/>
    </row>
    <row r="368" spans="2:9">
      <c r="B368" s="39" t="s">
        <v>4830</v>
      </c>
      <c r="C368" s="33" t="s">
        <v>13</v>
      </c>
      <c r="D368" s="33" t="s">
        <v>14</v>
      </c>
      <c r="E368" s="33" t="s">
        <v>309</v>
      </c>
      <c r="F368" s="33" t="s">
        <v>1606</v>
      </c>
      <c r="G368" s="33" t="s">
        <v>4781</v>
      </c>
      <c r="H368" s="29" t="s">
        <v>4781</v>
      </c>
      <c r="I368" s="29"/>
    </row>
    <row r="369" spans="2:9">
      <c r="B369" s="39" t="s">
        <v>4920</v>
      </c>
      <c r="C369" s="33" t="s">
        <v>13</v>
      </c>
      <c r="D369" s="33" t="s">
        <v>14</v>
      </c>
      <c r="E369" s="33" t="s">
        <v>309</v>
      </c>
      <c r="F369" s="33" t="s">
        <v>1606</v>
      </c>
      <c r="G369" s="33" t="s">
        <v>4781</v>
      </c>
      <c r="H369" s="29" t="s">
        <v>4781</v>
      </c>
      <c r="I369" s="29"/>
    </row>
    <row r="370" spans="2:9">
      <c r="B370" s="39" t="s">
        <v>4920</v>
      </c>
      <c r="C370" s="33" t="s">
        <v>13</v>
      </c>
      <c r="D370" s="33" t="s">
        <v>14</v>
      </c>
      <c r="E370" s="33" t="s">
        <v>309</v>
      </c>
      <c r="F370" s="33" t="s">
        <v>1606</v>
      </c>
      <c r="G370" s="33" t="s">
        <v>4781</v>
      </c>
      <c r="H370" s="29" t="s">
        <v>4781</v>
      </c>
      <c r="I370" s="29"/>
    </row>
    <row r="371" spans="2:9">
      <c r="B371" s="39" t="s">
        <v>4921</v>
      </c>
      <c r="C371" s="33" t="s">
        <v>13</v>
      </c>
      <c r="D371" s="33" t="s">
        <v>14</v>
      </c>
      <c r="E371" s="33" t="s">
        <v>309</v>
      </c>
      <c r="F371" s="33" t="s">
        <v>1606</v>
      </c>
      <c r="G371" s="33" t="s">
        <v>4781</v>
      </c>
      <c r="H371" s="29" t="s">
        <v>4781</v>
      </c>
      <c r="I371" s="29"/>
    </row>
    <row r="372" spans="2:9">
      <c r="B372" s="39" t="s">
        <v>4922</v>
      </c>
      <c r="C372" s="33" t="s">
        <v>13</v>
      </c>
      <c r="D372" s="33" t="s">
        <v>14</v>
      </c>
      <c r="E372" s="33" t="s">
        <v>309</v>
      </c>
      <c r="F372" s="33" t="s">
        <v>1606</v>
      </c>
      <c r="G372" s="33" t="s">
        <v>4781</v>
      </c>
      <c r="H372" s="29" t="s">
        <v>4781</v>
      </c>
      <c r="I372" s="29"/>
    </row>
    <row r="373" spans="2:9">
      <c r="B373" s="39" t="s">
        <v>4831</v>
      </c>
      <c r="C373" s="33" t="s">
        <v>13</v>
      </c>
      <c r="D373" s="33" t="s">
        <v>14</v>
      </c>
      <c r="E373" s="33" t="s">
        <v>309</v>
      </c>
      <c r="F373" s="33" t="s">
        <v>1606</v>
      </c>
      <c r="G373" s="33" t="s">
        <v>4781</v>
      </c>
      <c r="H373" s="29" t="s">
        <v>4781</v>
      </c>
      <c r="I373" s="29"/>
    </row>
    <row r="374" spans="2:9">
      <c r="B374" s="39" t="s">
        <v>4912</v>
      </c>
      <c r="C374" s="33" t="s">
        <v>13</v>
      </c>
      <c r="D374" s="33" t="s">
        <v>14</v>
      </c>
      <c r="E374" s="33" t="s">
        <v>309</v>
      </c>
      <c r="F374" s="33" t="s">
        <v>1606</v>
      </c>
      <c r="G374" s="33" t="s">
        <v>4781</v>
      </c>
      <c r="H374" s="29" t="s">
        <v>4781</v>
      </c>
      <c r="I374" s="29"/>
    </row>
    <row r="375" spans="2:9">
      <c r="B375" s="39" t="s">
        <v>4913</v>
      </c>
      <c r="C375" s="33" t="s">
        <v>13</v>
      </c>
      <c r="D375" s="33" t="s">
        <v>14</v>
      </c>
      <c r="E375" s="33" t="s">
        <v>309</v>
      </c>
      <c r="F375" s="33" t="s">
        <v>1606</v>
      </c>
      <c r="G375" s="33" t="s">
        <v>4781</v>
      </c>
      <c r="H375" s="29" t="s">
        <v>4781</v>
      </c>
      <c r="I375" s="29"/>
    </row>
    <row r="376" spans="2:9">
      <c r="B376" s="39" t="s">
        <v>5603</v>
      </c>
      <c r="C376" s="33" t="s">
        <v>13</v>
      </c>
      <c r="D376" s="33" t="s">
        <v>14</v>
      </c>
      <c r="E376" s="33" t="s">
        <v>309</v>
      </c>
      <c r="F376" s="33" t="s">
        <v>1606</v>
      </c>
      <c r="G376" s="33" t="s">
        <v>4781</v>
      </c>
      <c r="H376" s="29" t="s">
        <v>4781</v>
      </c>
      <c r="I376" s="29"/>
    </row>
    <row r="377" spans="2:9">
      <c r="B377" s="39" t="s">
        <v>4923</v>
      </c>
      <c r="C377" s="33" t="s">
        <v>13</v>
      </c>
      <c r="D377" s="33" t="s">
        <v>14</v>
      </c>
      <c r="E377" s="33" t="s">
        <v>309</v>
      </c>
      <c r="F377" s="33" t="s">
        <v>1606</v>
      </c>
      <c r="G377" s="33" t="s">
        <v>4781</v>
      </c>
      <c r="H377" s="29" t="s">
        <v>4781</v>
      </c>
      <c r="I377" s="29"/>
    </row>
    <row r="378" spans="2:9">
      <c r="B378" s="39" t="s">
        <v>4930</v>
      </c>
      <c r="C378" s="33" t="s">
        <v>13</v>
      </c>
      <c r="D378" s="33" t="s">
        <v>14</v>
      </c>
      <c r="E378" s="33" t="s">
        <v>309</v>
      </c>
      <c r="F378" s="33" t="s">
        <v>1606</v>
      </c>
      <c r="G378" s="33" t="s">
        <v>4781</v>
      </c>
      <c r="H378" s="29" t="s">
        <v>4781</v>
      </c>
      <c r="I378" s="29"/>
    </row>
    <row r="379" spans="2:9">
      <c r="B379" s="39" t="s">
        <v>4935</v>
      </c>
      <c r="C379" s="33" t="s">
        <v>13</v>
      </c>
      <c r="D379" s="33" t="s">
        <v>14</v>
      </c>
      <c r="E379" s="33" t="s">
        <v>309</v>
      </c>
      <c r="F379" s="33" t="s">
        <v>1606</v>
      </c>
      <c r="G379" s="33" t="s">
        <v>4781</v>
      </c>
      <c r="H379" s="29" t="s">
        <v>4781</v>
      </c>
      <c r="I379" s="29"/>
    </row>
    <row r="380" spans="2:9">
      <c r="B380" s="39" t="s">
        <v>4946</v>
      </c>
      <c r="C380" s="33" t="s">
        <v>13</v>
      </c>
      <c r="D380" s="33" t="s">
        <v>14</v>
      </c>
      <c r="E380" s="33" t="s">
        <v>309</v>
      </c>
      <c r="F380" s="33" t="s">
        <v>1606</v>
      </c>
      <c r="G380" s="33" t="s">
        <v>4781</v>
      </c>
      <c r="H380" s="29" t="s">
        <v>4781</v>
      </c>
      <c r="I380" s="29"/>
    </row>
    <row r="381" spans="2:9">
      <c r="B381" s="39" t="s">
        <v>4973</v>
      </c>
      <c r="C381" s="33" t="s">
        <v>13</v>
      </c>
      <c r="D381" s="33" t="s">
        <v>14</v>
      </c>
      <c r="E381" s="33" t="s">
        <v>309</v>
      </c>
      <c r="F381" s="33" t="s">
        <v>1606</v>
      </c>
      <c r="G381" s="29" t="s">
        <v>4781</v>
      </c>
      <c r="H381" s="29" t="s">
        <v>4656</v>
      </c>
      <c r="I381" s="29" t="s">
        <v>4655</v>
      </c>
    </row>
    <row r="382" spans="2:9">
      <c r="B382" s="39" t="s">
        <v>4952</v>
      </c>
      <c r="C382" s="33" t="s">
        <v>13</v>
      </c>
      <c r="D382" s="33" t="s">
        <v>14</v>
      </c>
      <c r="E382" s="33" t="s">
        <v>309</v>
      </c>
      <c r="F382" s="33" t="s">
        <v>1606</v>
      </c>
      <c r="G382" s="33" t="s">
        <v>4781</v>
      </c>
      <c r="H382" s="29" t="s">
        <v>4781</v>
      </c>
      <c r="I382" s="29"/>
    </row>
    <row r="383" spans="2:9">
      <c r="B383" s="39" t="s">
        <v>4858</v>
      </c>
      <c r="C383" s="33" t="s">
        <v>13</v>
      </c>
      <c r="D383" s="33" t="s">
        <v>14</v>
      </c>
      <c r="E383" s="33" t="s">
        <v>309</v>
      </c>
      <c r="F383" s="33" t="s">
        <v>1606</v>
      </c>
      <c r="G383" s="33" t="s">
        <v>4781</v>
      </c>
      <c r="H383" s="29" t="s">
        <v>4781</v>
      </c>
      <c r="I383" s="29"/>
    </row>
    <row r="384" spans="2:9">
      <c r="B384" s="39" t="s">
        <v>4802</v>
      </c>
      <c r="C384" s="33" t="s">
        <v>13</v>
      </c>
      <c r="D384" s="33" t="s">
        <v>14</v>
      </c>
      <c r="E384" s="33" t="s">
        <v>309</v>
      </c>
      <c r="F384" s="33" t="s">
        <v>1606</v>
      </c>
      <c r="G384" s="33" t="s">
        <v>4781</v>
      </c>
      <c r="H384" s="29" t="s">
        <v>4781</v>
      </c>
      <c r="I384" s="29"/>
    </row>
    <row r="385" spans="2:9">
      <c r="B385" s="39" t="s">
        <v>4961</v>
      </c>
      <c r="C385" s="33" t="s">
        <v>13</v>
      </c>
      <c r="D385" s="33" t="s">
        <v>14</v>
      </c>
      <c r="E385" s="33" t="s">
        <v>309</v>
      </c>
      <c r="F385" s="33" t="s">
        <v>1606</v>
      </c>
      <c r="G385" s="33" t="s">
        <v>4781</v>
      </c>
      <c r="H385" s="29" t="s">
        <v>4781</v>
      </c>
      <c r="I385" s="29"/>
    </row>
    <row r="386" spans="2:9">
      <c r="B386" s="39" t="s">
        <v>4974</v>
      </c>
      <c r="C386" s="33" t="s">
        <v>13</v>
      </c>
      <c r="D386" s="33" t="s">
        <v>14</v>
      </c>
      <c r="E386" s="33" t="s">
        <v>309</v>
      </c>
      <c r="F386" s="33" t="s">
        <v>1606</v>
      </c>
      <c r="G386" s="33" t="s">
        <v>4781</v>
      </c>
      <c r="H386" s="29" t="s">
        <v>4781</v>
      </c>
      <c r="I386" s="29"/>
    </row>
    <row r="387" spans="2:9">
      <c r="B387" s="39" t="s">
        <v>4978</v>
      </c>
      <c r="C387" s="33" t="s">
        <v>13</v>
      </c>
      <c r="D387" s="33" t="s">
        <v>14</v>
      </c>
      <c r="E387" s="33" t="s">
        <v>309</v>
      </c>
      <c r="F387" s="33" t="s">
        <v>1606</v>
      </c>
      <c r="G387" s="33" t="s">
        <v>4781</v>
      </c>
      <c r="H387" s="29" t="s">
        <v>4781</v>
      </c>
      <c r="I387" s="29"/>
    </row>
    <row r="388" spans="2:9">
      <c r="B388" s="39" t="s">
        <v>4782</v>
      </c>
      <c r="C388" s="33" t="s">
        <v>13</v>
      </c>
      <c r="D388" s="33" t="s">
        <v>14</v>
      </c>
      <c r="E388" s="33" t="s">
        <v>309</v>
      </c>
      <c r="F388" s="33" t="s">
        <v>1606</v>
      </c>
      <c r="G388" s="33" t="s">
        <v>4781</v>
      </c>
      <c r="H388" s="29" t="s">
        <v>4781</v>
      </c>
      <c r="I388" s="29"/>
    </row>
    <row r="389" spans="2:9">
      <c r="B389" s="39" t="s">
        <v>4788</v>
      </c>
      <c r="C389" s="33" t="s">
        <v>13</v>
      </c>
      <c r="D389" s="33" t="s">
        <v>14</v>
      </c>
      <c r="E389" s="33" t="s">
        <v>309</v>
      </c>
      <c r="F389" s="33" t="s">
        <v>1606</v>
      </c>
      <c r="G389" s="33" t="s">
        <v>4781</v>
      </c>
      <c r="H389" s="29" t="s">
        <v>4781</v>
      </c>
      <c r="I389" s="29"/>
    </row>
    <row r="390" spans="2:9">
      <c r="B390" s="39" t="s">
        <v>4804</v>
      </c>
      <c r="C390" s="33" t="s">
        <v>13</v>
      </c>
      <c r="D390" s="33" t="s">
        <v>14</v>
      </c>
      <c r="E390" s="33" t="s">
        <v>309</v>
      </c>
      <c r="F390" s="33" t="s">
        <v>1606</v>
      </c>
      <c r="G390" s="33" t="s">
        <v>4781</v>
      </c>
      <c r="H390" s="29" t="s">
        <v>4781</v>
      </c>
      <c r="I390" s="29"/>
    </row>
    <row r="391" spans="2:9">
      <c r="B391" s="39" t="s">
        <v>4814</v>
      </c>
      <c r="C391" s="33" t="s">
        <v>13</v>
      </c>
      <c r="D391" s="33" t="s">
        <v>14</v>
      </c>
      <c r="E391" s="33" t="s">
        <v>309</v>
      </c>
      <c r="F391" s="33" t="s">
        <v>1606</v>
      </c>
      <c r="G391" s="33" t="s">
        <v>4781</v>
      </c>
      <c r="H391" s="29" t="s">
        <v>4781</v>
      </c>
      <c r="I391" s="29"/>
    </row>
    <row r="392" spans="2:9">
      <c r="B392" s="39" t="s">
        <v>4832</v>
      </c>
      <c r="C392" s="33" t="s">
        <v>13</v>
      </c>
      <c r="D392" s="33" t="s">
        <v>14</v>
      </c>
      <c r="E392" s="33" t="s">
        <v>309</v>
      </c>
      <c r="F392" s="33" t="s">
        <v>1606</v>
      </c>
      <c r="G392" s="33" t="s">
        <v>4781</v>
      </c>
      <c r="H392" s="29" t="s">
        <v>4781</v>
      </c>
      <c r="I392" s="29"/>
    </row>
    <row r="393" spans="2:9">
      <c r="B393" s="39" t="s">
        <v>4834</v>
      </c>
      <c r="C393" s="33" t="s">
        <v>13</v>
      </c>
      <c r="D393" s="33" t="s">
        <v>14</v>
      </c>
      <c r="E393" s="33" t="s">
        <v>309</v>
      </c>
      <c r="F393" s="33" t="s">
        <v>1606</v>
      </c>
      <c r="G393" s="33" t="s">
        <v>4781</v>
      </c>
      <c r="H393" s="29" t="s">
        <v>4781</v>
      </c>
      <c r="I393" s="29"/>
    </row>
    <row r="394" spans="2:9">
      <c r="B394" s="39" t="s">
        <v>4842</v>
      </c>
      <c r="C394" s="33" t="s">
        <v>13</v>
      </c>
      <c r="D394" s="33" t="s">
        <v>14</v>
      </c>
      <c r="E394" s="33" t="s">
        <v>309</v>
      </c>
      <c r="F394" s="33" t="s">
        <v>1606</v>
      </c>
      <c r="G394" s="33" t="s">
        <v>4781</v>
      </c>
      <c r="H394" s="29" t="s">
        <v>4781</v>
      </c>
      <c r="I394" s="29"/>
    </row>
    <row r="395" spans="2:9">
      <c r="B395" s="39" t="s">
        <v>4850</v>
      </c>
      <c r="C395" s="33" t="s">
        <v>13</v>
      </c>
      <c r="D395" s="33" t="s">
        <v>14</v>
      </c>
      <c r="E395" s="33" t="s">
        <v>309</v>
      </c>
      <c r="F395" s="33" t="s">
        <v>1606</v>
      </c>
      <c r="G395" s="33" t="s">
        <v>4781</v>
      </c>
      <c r="H395" s="29" t="s">
        <v>4781</v>
      </c>
      <c r="I395" s="29"/>
    </row>
    <row r="396" spans="2:9">
      <c r="B396" s="39" t="s">
        <v>4860</v>
      </c>
      <c r="C396" s="33" t="s">
        <v>13</v>
      </c>
      <c r="D396" s="33" t="s">
        <v>14</v>
      </c>
      <c r="E396" s="33" t="s">
        <v>309</v>
      </c>
      <c r="F396" s="33" t="s">
        <v>1606</v>
      </c>
      <c r="G396" s="33" t="s">
        <v>4781</v>
      </c>
      <c r="H396" s="29" t="s">
        <v>4781</v>
      </c>
      <c r="I396" s="29"/>
    </row>
    <row r="397" spans="2:9">
      <c r="B397" s="39" t="s">
        <v>4866</v>
      </c>
      <c r="C397" s="33" t="s">
        <v>13</v>
      </c>
      <c r="D397" s="33" t="s">
        <v>14</v>
      </c>
      <c r="E397" s="33" t="s">
        <v>309</v>
      </c>
      <c r="F397" s="33" t="s">
        <v>1606</v>
      </c>
      <c r="G397" s="33" t="s">
        <v>4781</v>
      </c>
      <c r="H397" s="29" t="s">
        <v>4781</v>
      </c>
      <c r="I397" s="29"/>
    </row>
    <row r="398" spans="2:9">
      <c r="B398" s="39" t="s">
        <v>4871</v>
      </c>
      <c r="C398" s="33" t="s">
        <v>13</v>
      </c>
      <c r="D398" s="33" t="s">
        <v>14</v>
      </c>
      <c r="E398" s="33" t="s">
        <v>309</v>
      </c>
      <c r="F398" s="33" t="s">
        <v>1606</v>
      </c>
      <c r="G398" s="33" t="s">
        <v>4781</v>
      </c>
      <c r="H398" s="29" t="s">
        <v>4781</v>
      </c>
      <c r="I398" s="29"/>
    </row>
    <row r="399" spans="2:9">
      <c r="B399" s="39" t="s">
        <v>4876</v>
      </c>
      <c r="C399" s="33" t="s">
        <v>13</v>
      </c>
      <c r="D399" s="33" t="s">
        <v>14</v>
      </c>
      <c r="E399" s="33" t="s">
        <v>309</v>
      </c>
      <c r="F399" s="33" t="s">
        <v>1606</v>
      </c>
      <c r="G399" s="33" t="s">
        <v>4781</v>
      </c>
      <c r="H399" s="29" t="s">
        <v>4781</v>
      </c>
      <c r="I399" s="29"/>
    </row>
    <row r="400" spans="2:9">
      <c r="B400" s="39" t="s">
        <v>4884</v>
      </c>
      <c r="C400" s="33" t="s">
        <v>13</v>
      </c>
      <c r="D400" s="33" t="s">
        <v>14</v>
      </c>
      <c r="E400" s="33" t="s">
        <v>309</v>
      </c>
      <c r="F400" s="33" t="s">
        <v>1606</v>
      </c>
      <c r="G400" s="33" t="s">
        <v>4781</v>
      </c>
      <c r="H400" s="29" t="s">
        <v>4781</v>
      </c>
      <c r="I400" s="29"/>
    </row>
    <row r="401" spans="2:9">
      <c r="B401" s="39" t="s">
        <v>4893</v>
      </c>
      <c r="C401" s="33" t="s">
        <v>13</v>
      </c>
      <c r="D401" s="33" t="s">
        <v>14</v>
      </c>
      <c r="E401" s="33" t="s">
        <v>309</v>
      </c>
      <c r="F401" s="33" t="s">
        <v>1606</v>
      </c>
      <c r="G401" s="33" t="s">
        <v>4781</v>
      </c>
      <c r="H401" s="29" t="s">
        <v>4781</v>
      </c>
      <c r="I401" s="29"/>
    </row>
    <row r="402" spans="2:9">
      <c r="B402" s="39" t="s">
        <v>4901</v>
      </c>
      <c r="C402" s="33" t="s">
        <v>13</v>
      </c>
      <c r="D402" s="33" t="s">
        <v>14</v>
      </c>
      <c r="E402" s="33" t="s">
        <v>309</v>
      </c>
      <c r="F402" s="33" t="s">
        <v>1606</v>
      </c>
      <c r="G402" s="33" t="s">
        <v>4781</v>
      </c>
      <c r="H402" s="29" t="s">
        <v>4781</v>
      </c>
      <c r="I402" s="29"/>
    </row>
    <row r="403" spans="2:9">
      <c r="B403" s="39" t="s">
        <v>4914</v>
      </c>
      <c r="C403" s="33" t="s">
        <v>13</v>
      </c>
      <c r="D403" s="33" t="s">
        <v>14</v>
      </c>
      <c r="E403" s="33" t="s">
        <v>309</v>
      </c>
      <c r="F403" s="33" t="s">
        <v>1606</v>
      </c>
      <c r="G403" s="33" t="s">
        <v>4781</v>
      </c>
      <c r="H403" s="29" t="s">
        <v>4781</v>
      </c>
      <c r="I403" s="29"/>
    </row>
    <row r="404" spans="2:9">
      <c r="B404" s="39" t="s">
        <v>5598</v>
      </c>
      <c r="C404" s="33" t="s">
        <v>13</v>
      </c>
      <c r="D404" s="33" t="s">
        <v>14</v>
      </c>
      <c r="E404" s="33" t="s">
        <v>309</v>
      </c>
      <c r="F404" s="33" t="s">
        <v>1606</v>
      </c>
      <c r="G404" s="33" t="s">
        <v>4781</v>
      </c>
      <c r="H404" s="29" t="s">
        <v>4781</v>
      </c>
      <c r="I404" s="29"/>
    </row>
    <row r="405" spans="2:9">
      <c r="B405" s="39" t="s">
        <v>5604</v>
      </c>
      <c r="C405" s="33" t="s">
        <v>13</v>
      </c>
      <c r="D405" s="33" t="s">
        <v>14</v>
      </c>
      <c r="E405" s="33" t="s">
        <v>309</v>
      </c>
      <c r="F405" s="33" t="s">
        <v>1606</v>
      </c>
      <c r="G405" s="33" t="s">
        <v>4781</v>
      </c>
      <c r="H405" s="29" t="s">
        <v>4781</v>
      </c>
      <c r="I405" s="29"/>
    </row>
    <row r="406" spans="2:9">
      <c r="B406" s="39" t="s">
        <v>4916</v>
      </c>
      <c r="C406" s="33" t="s">
        <v>13</v>
      </c>
      <c r="D406" s="33" t="s">
        <v>14</v>
      </c>
      <c r="E406" s="33" t="s">
        <v>309</v>
      </c>
      <c r="F406" s="33" t="s">
        <v>1606</v>
      </c>
      <c r="G406" s="33" t="s">
        <v>4781</v>
      </c>
      <c r="H406" s="29" t="s">
        <v>4781</v>
      </c>
      <c r="I406" s="29"/>
    </row>
    <row r="407" spans="2:9">
      <c r="B407" s="39" t="s">
        <v>4925</v>
      </c>
      <c r="C407" s="33" t="s">
        <v>13</v>
      </c>
      <c r="D407" s="33" t="s">
        <v>14</v>
      </c>
      <c r="E407" s="33" t="s">
        <v>309</v>
      </c>
      <c r="F407" s="33" t="s">
        <v>1606</v>
      </c>
      <c r="G407" s="33" t="s">
        <v>4781</v>
      </c>
      <c r="H407" s="29" t="s">
        <v>4781</v>
      </c>
      <c r="I407" s="29"/>
    </row>
    <row r="408" spans="2:9">
      <c r="B408" s="39" t="s">
        <v>4932</v>
      </c>
      <c r="C408" s="33" t="s">
        <v>13</v>
      </c>
      <c r="D408" s="33" t="s">
        <v>14</v>
      </c>
      <c r="E408" s="33" t="s">
        <v>309</v>
      </c>
      <c r="F408" s="33" t="s">
        <v>1606</v>
      </c>
      <c r="G408" s="33" t="s">
        <v>4781</v>
      </c>
      <c r="H408" s="29" t="s">
        <v>4781</v>
      </c>
      <c r="I408" s="29"/>
    </row>
    <row r="409" spans="2:9">
      <c r="B409" s="39" t="s">
        <v>4937</v>
      </c>
      <c r="C409" s="33" t="s">
        <v>13</v>
      </c>
      <c r="D409" s="33" t="s">
        <v>14</v>
      </c>
      <c r="E409" s="33" t="s">
        <v>309</v>
      </c>
      <c r="F409" s="33" t="s">
        <v>1606</v>
      </c>
      <c r="G409" s="33" t="s">
        <v>4781</v>
      </c>
      <c r="H409" s="29" t="s">
        <v>4781</v>
      </c>
      <c r="I409" s="29"/>
    </row>
    <row r="410" spans="2:9">
      <c r="B410" s="39" t="s">
        <v>4940</v>
      </c>
      <c r="C410" s="33" t="s">
        <v>13</v>
      </c>
      <c r="D410" s="33" t="s">
        <v>14</v>
      </c>
      <c r="E410" s="33" t="s">
        <v>309</v>
      </c>
      <c r="F410" s="33" t="s">
        <v>1606</v>
      </c>
      <c r="G410" s="33" t="s">
        <v>4781</v>
      </c>
      <c r="H410" s="29" t="s">
        <v>4781</v>
      </c>
      <c r="I410" s="29"/>
    </row>
    <row r="411" spans="2:9">
      <c r="B411" s="39" t="s">
        <v>4948</v>
      </c>
      <c r="C411" s="33" t="s">
        <v>13</v>
      </c>
      <c r="D411" s="33" t="s">
        <v>14</v>
      </c>
      <c r="E411" s="33" t="s">
        <v>309</v>
      </c>
      <c r="F411" s="33" t="s">
        <v>1606</v>
      </c>
      <c r="G411" s="33" t="s">
        <v>4781</v>
      </c>
      <c r="H411" s="29" t="s">
        <v>4781</v>
      </c>
      <c r="I411" s="29"/>
    </row>
    <row r="412" spans="2:9">
      <c r="B412" s="39" t="s">
        <v>4954</v>
      </c>
      <c r="C412" s="33" t="s">
        <v>13</v>
      </c>
      <c r="D412" s="33" t="s">
        <v>14</v>
      </c>
      <c r="E412" s="33" t="s">
        <v>309</v>
      </c>
      <c r="F412" s="33" t="s">
        <v>1606</v>
      </c>
      <c r="G412" s="33" t="s">
        <v>4781</v>
      </c>
      <c r="H412" s="29" t="s">
        <v>4781</v>
      </c>
      <c r="I412" s="29"/>
    </row>
    <row r="413" spans="2:9">
      <c r="B413" s="39" t="s">
        <v>4958</v>
      </c>
      <c r="C413" s="33" t="s">
        <v>13</v>
      </c>
      <c r="D413" s="33" t="s">
        <v>14</v>
      </c>
      <c r="E413" s="33" t="s">
        <v>309</v>
      </c>
      <c r="F413" s="33" t="s">
        <v>1606</v>
      </c>
      <c r="G413" s="33" t="s">
        <v>4781</v>
      </c>
      <c r="H413" s="29" t="s">
        <v>4781</v>
      </c>
      <c r="I413" s="29"/>
    </row>
    <row r="414" spans="2:9">
      <c r="B414" s="39" t="s">
        <v>4963</v>
      </c>
      <c r="C414" s="33" t="s">
        <v>13</v>
      </c>
      <c r="D414" s="33" t="s">
        <v>14</v>
      </c>
      <c r="E414" s="33" t="s">
        <v>309</v>
      </c>
      <c r="F414" s="33" t="s">
        <v>1606</v>
      </c>
      <c r="G414" s="33" t="s">
        <v>4781</v>
      </c>
      <c r="H414" s="29" t="s">
        <v>4781</v>
      </c>
      <c r="I414" s="29"/>
    </row>
    <row r="415" spans="2:9">
      <c r="B415" s="39" t="s">
        <v>4966</v>
      </c>
      <c r="C415" s="33" t="s">
        <v>13</v>
      </c>
      <c r="D415" s="33" t="s">
        <v>14</v>
      </c>
      <c r="E415" s="33" t="s">
        <v>309</v>
      </c>
      <c r="F415" s="33" t="s">
        <v>1606</v>
      </c>
      <c r="G415" s="33" t="s">
        <v>4781</v>
      </c>
      <c r="H415" s="29" t="s">
        <v>4781</v>
      </c>
      <c r="I415" s="29"/>
    </row>
    <row r="416" spans="2:9">
      <c r="B416" s="39" t="s">
        <v>4970</v>
      </c>
      <c r="C416" s="33" t="s">
        <v>13</v>
      </c>
      <c r="D416" s="33" t="s">
        <v>14</v>
      </c>
      <c r="E416" s="33" t="s">
        <v>309</v>
      </c>
      <c r="F416" s="33" t="s">
        <v>1606</v>
      </c>
      <c r="G416" s="33" t="s">
        <v>4781</v>
      </c>
      <c r="H416" s="29" t="s">
        <v>4781</v>
      </c>
      <c r="I416" s="29"/>
    </row>
    <row r="417" spans="2:9">
      <c r="B417" s="39" t="s">
        <v>4976</v>
      </c>
      <c r="C417" s="33" t="s">
        <v>13</v>
      </c>
      <c r="D417" s="33" t="s">
        <v>14</v>
      </c>
      <c r="E417" s="33" t="s">
        <v>309</v>
      </c>
      <c r="F417" s="33" t="s">
        <v>1606</v>
      </c>
      <c r="G417" s="33" t="s">
        <v>4781</v>
      </c>
      <c r="H417" s="29" t="s">
        <v>4781</v>
      </c>
      <c r="I417" s="29"/>
    </row>
    <row r="418" spans="2:9">
      <c r="B418" s="39" t="s">
        <v>4980</v>
      </c>
      <c r="C418" s="33" t="s">
        <v>13</v>
      </c>
      <c r="D418" s="33" t="s">
        <v>14</v>
      </c>
      <c r="E418" s="33" t="s">
        <v>309</v>
      </c>
      <c r="F418" s="33" t="s">
        <v>1606</v>
      </c>
      <c r="G418" s="33" t="s">
        <v>4781</v>
      </c>
      <c r="H418" s="29" t="s">
        <v>4781</v>
      </c>
      <c r="I418" s="29"/>
    </row>
    <row r="419" spans="2:9">
      <c r="B419" s="39" t="s">
        <v>5605</v>
      </c>
      <c r="C419" s="33" t="s">
        <v>13</v>
      </c>
      <c r="D419" s="33" t="s">
        <v>14</v>
      </c>
      <c r="E419" s="33" t="s">
        <v>309</v>
      </c>
      <c r="F419" s="33" t="s">
        <v>1606</v>
      </c>
      <c r="G419" s="33" t="s">
        <v>4781</v>
      </c>
      <c r="H419" s="29" t="s">
        <v>4781</v>
      </c>
      <c r="I419" s="29"/>
    </row>
    <row r="420" spans="2:9">
      <c r="B420" s="39" t="s">
        <v>5584</v>
      </c>
      <c r="C420" s="33" t="s">
        <v>13</v>
      </c>
      <c r="D420" s="33" t="s">
        <v>14</v>
      </c>
      <c r="E420" s="33" t="s">
        <v>309</v>
      </c>
      <c r="F420" s="33" t="s">
        <v>1606</v>
      </c>
      <c r="G420" s="33" t="s">
        <v>4781</v>
      </c>
      <c r="H420" s="29" t="s">
        <v>4781</v>
      </c>
      <c r="I420" s="29"/>
    </row>
    <row r="421" spans="2:9">
      <c r="B421" s="39" t="s">
        <v>5606</v>
      </c>
      <c r="C421" s="33" t="s">
        <v>13</v>
      </c>
      <c r="D421" s="33" t="s">
        <v>14</v>
      </c>
      <c r="E421" s="33" t="s">
        <v>309</v>
      </c>
      <c r="F421" s="33" t="s">
        <v>1606</v>
      </c>
      <c r="G421" s="33" t="s">
        <v>4781</v>
      </c>
      <c r="H421" s="29" t="s">
        <v>4781</v>
      </c>
      <c r="I421" s="29"/>
    </row>
    <row r="422" spans="2:9">
      <c r="B422" s="39" t="s">
        <v>5607</v>
      </c>
      <c r="C422" s="33" t="s">
        <v>13</v>
      </c>
      <c r="D422" s="33" t="s">
        <v>14</v>
      </c>
      <c r="E422" s="33" t="s">
        <v>309</v>
      </c>
      <c r="F422" s="33" t="s">
        <v>1606</v>
      </c>
      <c r="G422" s="33" t="s">
        <v>4781</v>
      </c>
      <c r="H422" s="29" t="s">
        <v>4781</v>
      </c>
      <c r="I422" s="29"/>
    </row>
    <row r="423" spans="2:9">
      <c r="B423" s="39" t="s">
        <v>5608</v>
      </c>
      <c r="C423" s="33" t="s">
        <v>13</v>
      </c>
      <c r="D423" s="33" t="s">
        <v>14</v>
      </c>
      <c r="E423" s="33" t="s">
        <v>309</v>
      </c>
      <c r="F423" s="33" t="s">
        <v>1606</v>
      </c>
      <c r="G423" s="33" t="s">
        <v>4781</v>
      </c>
      <c r="H423" s="29" t="s">
        <v>4781</v>
      </c>
      <c r="I423" s="29"/>
    </row>
    <row r="424" spans="2:9">
      <c r="B424" s="39" t="s">
        <v>5607</v>
      </c>
      <c r="C424" s="33" t="s">
        <v>13</v>
      </c>
      <c r="D424" s="33" t="s">
        <v>14</v>
      </c>
      <c r="E424" s="33" t="s">
        <v>309</v>
      </c>
      <c r="F424" s="33" t="s">
        <v>1606</v>
      </c>
      <c r="G424" s="33" t="s">
        <v>4781</v>
      </c>
      <c r="H424" s="29" t="s">
        <v>4781</v>
      </c>
      <c r="I424" s="29"/>
    </row>
    <row r="425" spans="2:9">
      <c r="B425" s="39" t="s">
        <v>5608</v>
      </c>
      <c r="C425" s="33" t="s">
        <v>13</v>
      </c>
      <c r="D425" s="33" t="s">
        <v>14</v>
      </c>
      <c r="E425" s="33" t="s">
        <v>309</v>
      </c>
      <c r="F425" s="33" t="s">
        <v>1606</v>
      </c>
      <c r="G425" s="33" t="s">
        <v>4781</v>
      </c>
      <c r="H425" s="29" t="s">
        <v>4781</v>
      </c>
      <c r="I425" s="29"/>
    </row>
    <row r="426" spans="2:9">
      <c r="B426" s="39" t="s">
        <v>5607</v>
      </c>
      <c r="C426" s="33" t="s">
        <v>13</v>
      </c>
      <c r="D426" s="33" t="s">
        <v>14</v>
      </c>
      <c r="E426" s="33" t="s">
        <v>309</v>
      </c>
      <c r="F426" s="33" t="s">
        <v>1606</v>
      </c>
      <c r="G426" s="33" t="s">
        <v>4781</v>
      </c>
      <c r="H426" s="29" t="s">
        <v>4781</v>
      </c>
      <c r="I426" s="29"/>
    </row>
    <row r="427" spans="2:9">
      <c r="B427" s="39" t="s">
        <v>5608</v>
      </c>
      <c r="C427" s="33" t="s">
        <v>13</v>
      </c>
      <c r="D427" s="33" t="s">
        <v>14</v>
      </c>
      <c r="E427" s="33" t="s">
        <v>309</v>
      </c>
      <c r="F427" s="33" t="s">
        <v>1606</v>
      </c>
      <c r="G427" s="33" t="s">
        <v>4781</v>
      </c>
      <c r="H427" s="29" t="s">
        <v>4781</v>
      </c>
      <c r="I427" s="29"/>
    </row>
    <row r="428" spans="2:9">
      <c r="B428" s="39" t="s">
        <v>1578</v>
      </c>
      <c r="C428" s="33" t="s">
        <v>13</v>
      </c>
      <c r="D428" s="33" t="s">
        <v>14</v>
      </c>
      <c r="E428" s="33" t="s">
        <v>301</v>
      </c>
      <c r="F428" s="33" t="s">
        <v>1578</v>
      </c>
      <c r="G428" s="33" t="s">
        <v>1578</v>
      </c>
      <c r="H428" s="29" t="s">
        <v>1578</v>
      </c>
      <c r="I428" s="29"/>
    </row>
    <row r="429" spans="2:9">
      <c r="B429" s="39" t="s">
        <v>1567</v>
      </c>
      <c r="C429" s="33" t="s">
        <v>13</v>
      </c>
      <c r="D429" s="33" t="s">
        <v>14</v>
      </c>
      <c r="E429" s="33" t="s">
        <v>299</v>
      </c>
      <c r="F429" s="33" t="s">
        <v>1567</v>
      </c>
      <c r="G429" s="33" t="s">
        <v>1567</v>
      </c>
      <c r="H429" s="29" t="s">
        <v>1567</v>
      </c>
      <c r="I429" s="29"/>
    </row>
    <row r="430" spans="2:9">
      <c r="B430" s="39" t="s">
        <v>5611</v>
      </c>
      <c r="C430" s="33" t="s">
        <v>13</v>
      </c>
      <c r="D430" s="33" t="s">
        <v>14</v>
      </c>
      <c r="E430" s="33" t="s">
        <v>307</v>
      </c>
      <c r="F430" s="33" t="s">
        <v>1600</v>
      </c>
      <c r="G430" s="33" t="s">
        <v>5611</v>
      </c>
      <c r="H430" s="29" t="s">
        <v>5611</v>
      </c>
      <c r="I430" s="29"/>
    </row>
    <row r="431" spans="2:9">
      <c r="B431" s="39" t="s">
        <v>5612</v>
      </c>
      <c r="C431" s="33" t="s">
        <v>13</v>
      </c>
      <c r="D431" s="33" t="s">
        <v>14</v>
      </c>
      <c r="E431" s="33" t="s">
        <v>309</v>
      </c>
      <c r="F431" s="33" t="s">
        <v>1606</v>
      </c>
      <c r="G431" s="33" t="s">
        <v>4754</v>
      </c>
      <c r="H431" s="29" t="s">
        <v>4754</v>
      </c>
      <c r="I431" s="29" t="s">
        <v>4753</v>
      </c>
    </row>
    <row r="432" spans="2:9">
      <c r="B432" s="39" t="s">
        <v>5613</v>
      </c>
      <c r="C432" s="33" t="s">
        <v>13</v>
      </c>
      <c r="D432" s="33" t="s">
        <v>14</v>
      </c>
      <c r="E432" s="33" t="s">
        <v>309</v>
      </c>
      <c r="F432" s="33" t="s">
        <v>1606</v>
      </c>
      <c r="G432" s="33" t="s">
        <v>4754</v>
      </c>
      <c r="H432" s="29" t="s">
        <v>4754</v>
      </c>
      <c r="I432" s="29" t="s">
        <v>4753</v>
      </c>
    </row>
    <row r="433" spans="2:9">
      <c r="B433" s="39" t="s">
        <v>4754</v>
      </c>
      <c r="C433" s="33" t="s">
        <v>13</v>
      </c>
      <c r="D433" s="33" t="s">
        <v>14</v>
      </c>
      <c r="E433" s="33" t="s">
        <v>309</v>
      </c>
      <c r="F433" s="33" t="s">
        <v>1606</v>
      </c>
      <c r="G433" s="33" t="s">
        <v>4754</v>
      </c>
      <c r="H433" s="29" t="s">
        <v>4754</v>
      </c>
      <c r="I433" s="29" t="s">
        <v>4753</v>
      </c>
    </row>
    <row r="434" spans="2:9">
      <c r="B434" s="39" t="s">
        <v>5614</v>
      </c>
      <c r="C434" s="33" t="s">
        <v>13</v>
      </c>
      <c r="D434" s="33" t="s">
        <v>14</v>
      </c>
      <c r="E434" s="33" t="s">
        <v>307</v>
      </c>
      <c r="F434" s="33" t="s">
        <v>1179</v>
      </c>
      <c r="G434" s="33" t="s">
        <v>5615</v>
      </c>
      <c r="H434" s="29" t="s">
        <v>5615</v>
      </c>
      <c r="I434" s="29"/>
    </row>
    <row r="435" spans="2:9">
      <c r="B435" s="39" t="s">
        <v>1179</v>
      </c>
      <c r="C435" s="33" t="s">
        <v>13</v>
      </c>
      <c r="D435" s="33" t="s">
        <v>14</v>
      </c>
      <c r="E435" s="33" t="s">
        <v>307</v>
      </c>
      <c r="F435" s="33" t="s">
        <v>1179</v>
      </c>
      <c r="G435" s="33" t="s">
        <v>5615</v>
      </c>
      <c r="H435" s="29" t="s">
        <v>5615</v>
      </c>
      <c r="I435" s="29"/>
    </row>
    <row r="436" spans="2:9">
      <c r="B436" s="39" t="s">
        <v>5615</v>
      </c>
      <c r="C436" s="33" t="s">
        <v>13</v>
      </c>
      <c r="D436" s="33" t="s">
        <v>14</v>
      </c>
      <c r="E436" s="33" t="s">
        <v>307</v>
      </c>
      <c r="F436" s="33" t="s">
        <v>1179</v>
      </c>
      <c r="G436" s="33" t="s">
        <v>5615</v>
      </c>
      <c r="H436" s="29" t="s">
        <v>5615</v>
      </c>
      <c r="I436" s="29"/>
    </row>
    <row r="437" spans="2:9">
      <c r="B437" s="39" t="s">
        <v>5616</v>
      </c>
      <c r="C437" s="33" t="s">
        <v>13</v>
      </c>
      <c r="D437" s="33" t="s">
        <v>14</v>
      </c>
      <c r="E437" s="33" t="s">
        <v>307</v>
      </c>
      <c r="F437" s="33" t="s">
        <v>1179</v>
      </c>
      <c r="G437" s="33" t="s">
        <v>5615</v>
      </c>
      <c r="H437" s="29" t="s">
        <v>5615</v>
      </c>
      <c r="I437" s="29"/>
    </row>
    <row r="438" spans="2:9">
      <c r="B438" s="39" t="s">
        <v>5617</v>
      </c>
      <c r="C438" s="33" t="s">
        <v>13</v>
      </c>
      <c r="D438" s="33" t="s">
        <v>14</v>
      </c>
      <c r="E438" s="33" t="s">
        <v>309</v>
      </c>
      <c r="F438" s="33" t="s">
        <v>1605</v>
      </c>
      <c r="G438" s="33" t="s">
        <v>5617</v>
      </c>
      <c r="H438" s="29" t="s">
        <v>5617</v>
      </c>
      <c r="I438" s="29"/>
    </row>
    <row r="439" spans="2:9">
      <c r="B439" s="39" t="s">
        <v>5618</v>
      </c>
      <c r="C439" s="33" t="s">
        <v>13</v>
      </c>
      <c r="D439" s="33" t="s">
        <v>21</v>
      </c>
      <c r="E439" s="33" t="s">
        <v>162</v>
      </c>
      <c r="F439" s="33" t="s">
        <v>162</v>
      </c>
      <c r="G439" s="33" t="s">
        <v>5618</v>
      </c>
      <c r="H439" s="29" t="s">
        <v>5618</v>
      </c>
      <c r="I439" s="29"/>
    </row>
    <row r="440" spans="2:9">
      <c r="B440" s="39" t="s">
        <v>5619</v>
      </c>
      <c r="C440" s="33" t="s">
        <v>13</v>
      </c>
      <c r="D440" s="33" t="s">
        <v>21</v>
      </c>
      <c r="E440" s="33" t="s">
        <v>162</v>
      </c>
      <c r="F440" s="33" t="s">
        <v>162</v>
      </c>
      <c r="G440" s="33" t="s">
        <v>5619</v>
      </c>
      <c r="H440" s="29" t="s">
        <v>4760</v>
      </c>
      <c r="I440" s="29" t="s">
        <v>4759</v>
      </c>
    </row>
    <row r="441" spans="2:9">
      <c r="B441" s="39" t="s">
        <v>4760</v>
      </c>
      <c r="C441" s="33" t="s">
        <v>13</v>
      </c>
      <c r="D441" s="33" t="s">
        <v>21</v>
      </c>
      <c r="E441" s="33" t="s">
        <v>162</v>
      </c>
      <c r="F441" s="33" t="s">
        <v>162</v>
      </c>
      <c r="G441" s="33" t="s">
        <v>4760</v>
      </c>
      <c r="H441" s="29" t="s">
        <v>4760</v>
      </c>
      <c r="I441" s="29" t="s">
        <v>4759</v>
      </c>
    </row>
    <row r="442" spans="2:9">
      <c r="B442" s="39" t="s">
        <v>5620</v>
      </c>
      <c r="C442" s="33" t="s">
        <v>13</v>
      </c>
      <c r="D442" s="33" t="s">
        <v>21</v>
      </c>
      <c r="E442" s="33" t="s">
        <v>162</v>
      </c>
      <c r="F442" s="33" t="s">
        <v>162</v>
      </c>
      <c r="G442" s="33" t="s">
        <v>4760</v>
      </c>
      <c r="H442" s="29" t="s">
        <v>4760</v>
      </c>
      <c r="I442" s="29" t="s">
        <v>4759</v>
      </c>
    </row>
    <row r="443" spans="2:9">
      <c r="B443" s="39" t="s">
        <v>5621</v>
      </c>
      <c r="C443" s="33" t="s">
        <v>13</v>
      </c>
      <c r="D443" s="33" t="s">
        <v>14</v>
      </c>
      <c r="E443" s="33" t="s">
        <v>307</v>
      </c>
      <c r="F443" s="33" t="s">
        <v>1179</v>
      </c>
      <c r="G443" s="33" t="s">
        <v>5622</v>
      </c>
      <c r="H443" s="29" t="s">
        <v>5622</v>
      </c>
      <c r="I443" s="29"/>
    </row>
    <row r="444" spans="2:9">
      <c r="B444" s="39" t="s">
        <v>5623</v>
      </c>
      <c r="C444" s="33" t="s">
        <v>13</v>
      </c>
      <c r="D444" s="33" t="s">
        <v>14</v>
      </c>
      <c r="E444" s="33" t="s">
        <v>307</v>
      </c>
      <c r="F444" s="33" t="s">
        <v>307</v>
      </c>
      <c r="G444" s="33" t="s">
        <v>5623</v>
      </c>
      <c r="H444" s="29" t="s">
        <v>5623</v>
      </c>
      <c r="I444" s="29"/>
    </row>
    <row r="445" spans="2:9">
      <c r="B445" s="39" t="s">
        <v>5624</v>
      </c>
      <c r="C445" s="33" t="s">
        <v>13</v>
      </c>
      <c r="D445" s="33" t="s">
        <v>14</v>
      </c>
      <c r="E445" s="33" t="s">
        <v>307</v>
      </c>
      <c r="F445" s="33" t="s">
        <v>307</v>
      </c>
      <c r="G445" s="33" t="s">
        <v>5623</v>
      </c>
      <c r="H445" s="29" t="s">
        <v>5623</v>
      </c>
      <c r="I445" s="29"/>
    </row>
    <row r="446" spans="2:9">
      <c r="B446" s="39" t="s">
        <v>5625</v>
      </c>
      <c r="C446" s="33" t="s">
        <v>13</v>
      </c>
      <c r="D446" s="33" t="s">
        <v>21</v>
      </c>
      <c r="E446" s="33" t="s">
        <v>162</v>
      </c>
      <c r="F446" s="33" t="s">
        <v>162</v>
      </c>
      <c r="G446" s="33" t="s">
        <v>5625</v>
      </c>
      <c r="H446" s="29" t="s">
        <v>5625</v>
      </c>
      <c r="I446" s="29"/>
    </row>
    <row r="447" spans="2:9">
      <c r="B447" s="39" t="s">
        <v>4680</v>
      </c>
      <c r="C447" s="33" t="s">
        <v>13</v>
      </c>
      <c r="D447" s="33" t="s">
        <v>14</v>
      </c>
      <c r="E447" s="33" t="s">
        <v>309</v>
      </c>
      <c r="F447" s="33" t="s">
        <v>1606</v>
      </c>
      <c r="G447" s="33" t="s">
        <v>4781</v>
      </c>
      <c r="H447" s="29" t="s">
        <v>4680</v>
      </c>
      <c r="I447" s="29" t="s">
        <v>4679</v>
      </c>
    </row>
    <row r="448" spans="2:9">
      <c r="B448" s="39" t="s">
        <v>5626</v>
      </c>
      <c r="C448" s="33" t="s">
        <v>13</v>
      </c>
      <c r="D448" s="33" t="s">
        <v>14</v>
      </c>
      <c r="E448" s="33" t="s">
        <v>309</v>
      </c>
      <c r="F448" s="33" t="s">
        <v>1606</v>
      </c>
      <c r="G448" s="33" t="s">
        <v>4781</v>
      </c>
      <c r="H448" s="29" t="s">
        <v>4680</v>
      </c>
      <c r="I448" s="29" t="s">
        <v>4679</v>
      </c>
    </row>
    <row r="449" spans="2:9">
      <c r="B449" s="39" t="s">
        <v>4696</v>
      </c>
      <c r="C449" s="33" t="s">
        <v>13</v>
      </c>
      <c r="D449" s="33" t="s">
        <v>14</v>
      </c>
      <c r="E449" s="33" t="s">
        <v>309</v>
      </c>
      <c r="F449" s="33" t="s">
        <v>1606</v>
      </c>
      <c r="G449" s="33" t="s">
        <v>4781</v>
      </c>
      <c r="H449" s="29" t="s">
        <v>4696</v>
      </c>
      <c r="I449" s="29" t="s">
        <v>4695</v>
      </c>
    </row>
    <row r="450" spans="2:9">
      <c r="B450" s="39" t="s">
        <v>5627</v>
      </c>
      <c r="C450" s="33" t="s">
        <v>13</v>
      </c>
      <c r="D450" s="33" t="s">
        <v>14</v>
      </c>
      <c r="E450" s="33" t="s">
        <v>309</v>
      </c>
      <c r="F450" s="33" t="s">
        <v>1606</v>
      </c>
      <c r="G450" s="33" t="s">
        <v>5627</v>
      </c>
      <c r="H450" s="29" t="s">
        <v>5627</v>
      </c>
      <c r="I450" s="29"/>
    </row>
    <row r="451" spans="2:9">
      <c r="B451" s="39" t="s">
        <v>5628</v>
      </c>
      <c r="C451" s="33" t="s">
        <v>13</v>
      </c>
      <c r="D451" s="33" t="s">
        <v>14</v>
      </c>
      <c r="E451" s="33" t="s">
        <v>309</v>
      </c>
      <c r="F451" s="33" t="s">
        <v>1607</v>
      </c>
      <c r="G451" s="33" t="s">
        <v>5628</v>
      </c>
      <c r="H451" s="29" t="s">
        <v>5628</v>
      </c>
      <c r="I451" s="29"/>
    </row>
    <row r="452" spans="2:9">
      <c r="B452" s="39" t="s">
        <v>5629</v>
      </c>
      <c r="C452" s="33" t="s">
        <v>13</v>
      </c>
      <c r="D452" s="33" t="s">
        <v>14</v>
      </c>
      <c r="E452" s="33" t="s">
        <v>307</v>
      </c>
      <c r="F452" s="33" t="s">
        <v>1603</v>
      </c>
      <c r="G452" s="33" t="s">
        <v>5629</v>
      </c>
      <c r="H452" s="29" t="s">
        <v>5629</v>
      </c>
      <c r="I452" s="29"/>
    </row>
    <row r="453" spans="2:9">
      <c r="B453" s="39" t="s">
        <v>5630</v>
      </c>
      <c r="C453" s="33" t="s">
        <v>13</v>
      </c>
      <c r="D453" s="33" t="s">
        <v>14</v>
      </c>
      <c r="E453" s="33" t="s">
        <v>307</v>
      </c>
      <c r="F453" s="33" t="s">
        <v>1603</v>
      </c>
      <c r="G453" s="33" t="s">
        <v>5629</v>
      </c>
      <c r="H453" s="29" t="s">
        <v>5629</v>
      </c>
      <c r="I453" s="29"/>
    </row>
    <row r="454" spans="2:9">
      <c r="B454" s="39" t="s">
        <v>5631</v>
      </c>
      <c r="C454" s="33" t="s">
        <v>13</v>
      </c>
      <c r="D454" s="33" t="s">
        <v>14</v>
      </c>
      <c r="E454" s="33" t="s">
        <v>307</v>
      </c>
      <c r="F454" s="33" t="s">
        <v>1602</v>
      </c>
      <c r="G454" s="33" t="s">
        <v>5631</v>
      </c>
      <c r="H454" s="29" t="s">
        <v>5631</v>
      </c>
      <c r="I454" s="29"/>
    </row>
    <row r="455" spans="2:9">
      <c r="B455" s="39" t="s">
        <v>5632</v>
      </c>
      <c r="C455" s="33" t="s">
        <v>13</v>
      </c>
      <c r="D455" s="33" t="s">
        <v>14</v>
      </c>
      <c r="E455" s="33" t="s">
        <v>307</v>
      </c>
      <c r="F455" s="33" t="s">
        <v>1602</v>
      </c>
      <c r="G455" s="33" t="s">
        <v>5631</v>
      </c>
      <c r="H455" s="29" t="s">
        <v>5631</v>
      </c>
      <c r="I455" s="29"/>
    </row>
    <row r="456" spans="2:9">
      <c r="B456" s="39" t="s">
        <v>5633</v>
      </c>
      <c r="C456" s="33" t="s">
        <v>13</v>
      </c>
      <c r="D456" s="33" t="s">
        <v>14</v>
      </c>
      <c r="E456" s="33" t="s">
        <v>307</v>
      </c>
      <c r="F456" s="33" t="s">
        <v>1602</v>
      </c>
      <c r="G456" s="33" t="s">
        <v>5631</v>
      </c>
      <c r="H456" s="29" t="s">
        <v>5631</v>
      </c>
      <c r="I456" s="29"/>
    </row>
    <row r="457" spans="2:9">
      <c r="B457" s="39" t="s">
        <v>5634</v>
      </c>
      <c r="C457" s="33" t="s">
        <v>13</v>
      </c>
      <c r="D457" s="33" t="s">
        <v>14</v>
      </c>
      <c r="E457" s="33" t="s">
        <v>307</v>
      </c>
      <c r="F457" s="33" t="s">
        <v>1600</v>
      </c>
      <c r="G457" s="33" t="s">
        <v>5635</v>
      </c>
      <c r="H457" s="29" t="s">
        <v>5635</v>
      </c>
      <c r="I457" s="29"/>
    </row>
    <row r="458" spans="2:9">
      <c r="B458" s="39" t="s">
        <v>5636</v>
      </c>
      <c r="C458" s="33" t="s">
        <v>13</v>
      </c>
      <c r="D458" s="33" t="s">
        <v>14</v>
      </c>
      <c r="E458" s="33" t="s">
        <v>309</v>
      </c>
      <c r="F458" s="33" t="s">
        <v>1607</v>
      </c>
      <c r="G458" s="33" t="s">
        <v>5637</v>
      </c>
      <c r="H458" s="29" t="s">
        <v>5636</v>
      </c>
      <c r="I458" s="29"/>
    </row>
    <row r="459" spans="2:9">
      <c r="B459" s="39" t="s">
        <v>5638</v>
      </c>
      <c r="C459" s="33" t="s">
        <v>13</v>
      </c>
      <c r="D459" s="33" t="s">
        <v>14</v>
      </c>
      <c r="E459" s="33" t="s">
        <v>309</v>
      </c>
      <c r="F459" s="33" t="s">
        <v>1605</v>
      </c>
      <c r="G459" s="33" t="s">
        <v>5639</v>
      </c>
      <c r="H459" s="29" t="s">
        <v>5639</v>
      </c>
      <c r="I459" s="29"/>
    </row>
    <row r="460" spans="2:9">
      <c r="B460" s="39" t="s">
        <v>5639</v>
      </c>
      <c r="C460" s="33" t="s">
        <v>13</v>
      </c>
      <c r="D460" s="33" t="s">
        <v>14</v>
      </c>
      <c r="E460" s="33" t="s">
        <v>309</v>
      </c>
      <c r="F460" s="33" t="s">
        <v>1605</v>
      </c>
      <c r="G460" s="33" t="s">
        <v>5639</v>
      </c>
      <c r="H460" s="29" t="s">
        <v>5639</v>
      </c>
      <c r="I460" s="29"/>
    </row>
    <row r="461" spans="2:9">
      <c r="B461" s="39" t="s">
        <v>5640</v>
      </c>
      <c r="C461" s="33" t="s">
        <v>13</v>
      </c>
      <c r="D461" s="33" t="s">
        <v>14</v>
      </c>
      <c r="E461" s="33" t="s">
        <v>309</v>
      </c>
      <c r="F461" s="33" t="s">
        <v>1605</v>
      </c>
      <c r="G461" s="33" t="s">
        <v>5639</v>
      </c>
      <c r="H461" s="29" t="s">
        <v>5639</v>
      </c>
      <c r="I461" s="29"/>
    </row>
    <row r="462" spans="2:9">
      <c r="B462" s="39" t="s">
        <v>5641</v>
      </c>
      <c r="C462" s="33" t="s">
        <v>13</v>
      </c>
      <c r="D462" s="33" t="s">
        <v>14</v>
      </c>
      <c r="E462" s="33" t="s">
        <v>307</v>
      </c>
      <c r="F462" s="33" t="s">
        <v>1603</v>
      </c>
      <c r="G462" s="33" t="s">
        <v>5641</v>
      </c>
      <c r="H462" s="29" t="s">
        <v>5641</v>
      </c>
      <c r="I462" s="29"/>
    </row>
    <row r="463" spans="2:9">
      <c r="B463" s="39" t="s">
        <v>5642</v>
      </c>
      <c r="C463" s="33" t="s">
        <v>13</v>
      </c>
      <c r="D463" s="33" t="s">
        <v>14</v>
      </c>
      <c r="E463" s="33" t="s">
        <v>309</v>
      </c>
      <c r="F463" s="33" t="s">
        <v>1607</v>
      </c>
      <c r="G463" s="33" t="s">
        <v>5642</v>
      </c>
      <c r="H463" s="29" t="s">
        <v>5642</v>
      </c>
      <c r="I463" s="29"/>
    </row>
    <row r="464" spans="2:9">
      <c r="B464" s="39" t="s">
        <v>5643</v>
      </c>
      <c r="C464" s="33" t="s">
        <v>13</v>
      </c>
      <c r="D464" s="33" t="s">
        <v>14</v>
      </c>
      <c r="E464" s="33" t="s">
        <v>309</v>
      </c>
      <c r="F464" s="33" t="s">
        <v>1606</v>
      </c>
      <c r="G464" s="33" t="s">
        <v>5643</v>
      </c>
      <c r="H464" s="29" t="s">
        <v>5643</v>
      </c>
      <c r="I464" s="29"/>
    </row>
    <row r="465" spans="2:9">
      <c r="B465" s="39" t="s">
        <v>5644</v>
      </c>
      <c r="C465" s="33" t="s">
        <v>13</v>
      </c>
      <c r="D465" s="33" t="s">
        <v>14</v>
      </c>
      <c r="E465" s="33" t="s">
        <v>307</v>
      </c>
      <c r="F465" s="33" t="s">
        <v>1599</v>
      </c>
      <c r="G465" s="33" t="s">
        <v>5644</v>
      </c>
      <c r="H465" s="29" t="s">
        <v>5644</v>
      </c>
      <c r="I465" s="29"/>
    </row>
    <row r="466" spans="2:9">
      <c r="B466" s="39" t="s">
        <v>5645</v>
      </c>
      <c r="C466" s="33" t="s">
        <v>13</v>
      </c>
      <c r="D466" s="33" t="s">
        <v>21</v>
      </c>
      <c r="E466" s="33" t="s">
        <v>162</v>
      </c>
      <c r="F466" s="33" t="s">
        <v>162</v>
      </c>
      <c r="G466" s="33" t="s">
        <v>5645</v>
      </c>
      <c r="H466" s="29" t="s">
        <v>5645</v>
      </c>
      <c r="I466" s="29"/>
    </row>
    <row r="467" spans="2:9">
      <c r="B467" s="39" t="s">
        <v>1591</v>
      </c>
      <c r="C467" s="33" t="s">
        <v>13</v>
      </c>
      <c r="D467" s="33" t="s">
        <v>14</v>
      </c>
      <c r="E467" s="33" t="s">
        <v>305</v>
      </c>
      <c r="F467" s="33" t="s">
        <v>1591</v>
      </c>
      <c r="G467" s="33" t="s">
        <v>1591</v>
      </c>
      <c r="H467" s="29" t="s">
        <v>1591</v>
      </c>
      <c r="I467" s="29"/>
    </row>
    <row r="468" spans="2:9">
      <c r="B468" s="39" t="s">
        <v>4733</v>
      </c>
      <c r="C468" s="33" t="s">
        <v>13</v>
      </c>
      <c r="D468" s="33" t="s">
        <v>14</v>
      </c>
      <c r="E468" s="33" t="s">
        <v>305</v>
      </c>
      <c r="F468" s="33" t="s">
        <v>1591</v>
      </c>
      <c r="G468" s="33" t="s">
        <v>1591</v>
      </c>
      <c r="H468" s="29" t="s">
        <v>1591</v>
      </c>
      <c r="I468" s="29"/>
    </row>
    <row r="469" spans="2:9">
      <c r="B469" s="39" t="s">
        <v>5646</v>
      </c>
      <c r="C469" s="33" t="s">
        <v>13</v>
      </c>
      <c r="D469" s="33" t="s">
        <v>14</v>
      </c>
      <c r="E469" s="33" t="s">
        <v>307</v>
      </c>
      <c r="F469" s="33" t="s">
        <v>1603</v>
      </c>
      <c r="G469" s="33" t="s">
        <v>5646</v>
      </c>
      <c r="H469" s="29" t="s">
        <v>5646</v>
      </c>
      <c r="I469" s="29"/>
    </row>
    <row r="470" spans="2:9">
      <c r="B470" s="39" t="s">
        <v>5647</v>
      </c>
      <c r="C470" s="33" t="s">
        <v>13</v>
      </c>
      <c r="D470" s="33" t="s">
        <v>14</v>
      </c>
      <c r="E470" s="33" t="s">
        <v>309</v>
      </c>
      <c r="F470" s="33" t="s">
        <v>1606</v>
      </c>
      <c r="G470" s="33" t="s">
        <v>5648</v>
      </c>
      <c r="H470" s="29" t="s">
        <v>5648</v>
      </c>
      <c r="I470" s="29"/>
    </row>
    <row r="471" spans="2:9">
      <c r="B471" s="39" t="s">
        <v>5648</v>
      </c>
      <c r="C471" s="33" t="s">
        <v>13</v>
      </c>
      <c r="D471" s="33" t="s">
        <v>14</v>
      </c>
      <c r="E471" s="33" t="s">
        <v>309</v>
      </c>
      <c r="F471" s="33" t="s">
        <v>1606</v>
      </c>
      <c r="G471" s="33" t="s">
        <v>5648</v>
      </c>
      <c r="H471" s="29" t="s">
        <v>5648</v>
      </c>
      <c r="I471" s="29"/>
    </row>
    <row r="472" spans="2:9">
      <c r="B472" s="39" t="s">
        <v>5649</v>
      </c>
      <c r="C472" s="33" t="s">
        <v>13</v>
      </c>
      <c r="D472" s="33" t="s">
        <v>14</v>
      </c>
      <c r="E472" s="33" t="s">
        <v>309</v>
      </c>
      <c r="F472" s="33" t="s">
        <v>1606</v>
      </c>
      <c r="G472" s="33" t="s">
        <v>5650</v>
      </c>
      <c r="H472" s="29" t="s">
        <v>5650</v>
      </c>
      <c r="I472" s="29"/>
    </row>
    <row r="473" spans="2:9">
      <c r="B473" s="39" t="s">
        <v>5650</v>
      </c>
      <c r="C473" s="33" t="s">
        <v>13</v>
      </c>
      <c r="D473" s="33" t="s">
        <v>14</v>
      </c>
      <c r="E473" s="33" t="s">
        <v>309</v>
      </c>
      <c r="F473" s="33" t="s">
        <v>1607</v>
      </c>
      <c r="G473" s="33" t="s">
        <v>5650</v>
      </c>
      <c r="H473" s="29" t="s">
        <v>5650</v>
      </c>
      <c r="I473" s="29"/>
    </row>
    <row r="474" spans="2:9">
      <c r="B474" s="39" t="s">
        <v>1604</v>
      </c>
      <c r="C474" s="33" t="s">
        <v>13</v>
      </c>
      <c r="D474" s="33" t="s">
        <v>14</v>
      </c>
      <c r="E474" s="33" t="s">
        <v>309</v>
      </c>
      <c r="F474" s="33" t="s">
        <v>1604</v>
      </c>
      <c r="G474" s="33" t="s">
        <v>1604</v>
      </c>
      <c r="H474" s="29" t="s">
        <v>1604</v>
      </c>
      <c r="I474" s="29"/>
    </row>
    <row r="475" spans="2:9">
      <c r="B475" s="39" t="s">
        <v>4734</v>
      </c>
      <c r="C475" s="33" t="s">
        <v>13</v>
      </c>
      <c r="D475" s="33" t="s">
        <v>14</v>
      </c>
      <c r="E475" s="33" t="s">
        <v>309</v>
      </c>
      <c r="F475" s="33" t="s">
        <v>1604</v>
      </c>
      <c r="G475" s="33" t="s">
        <v>1604</v>
      </c>
      <c r="H475" s="29" t="s">
        <v>1604</v>
      </c>
      <c r="I475" s="29"/>
    </row>
    <row r="476" spans="2:9">
      <c r="B476" s="39" t="s">
        <v>5651</v>
      </c>
      <c r="C476" s="33" t="s">
        <v>13</v>
      </c>
      <c r="D476" s="33" t="s">
        <v>14</v>
      </c>
      <c r="E476" s="33" t="s">
        <v>309</v>
      </c>
      <c r="F476" s="33" t="s">
        <v>1604</v>
      </c>
      <c r="G476" s="33" t="s">
        <v>1604</v>
      </c>
      <c r="H476" s="29" t="s">
        <v>1604</v>
      </c>
      <c r="I476" s="29"/>
    </row>
    <row r="477" spans="2:9">
      <c r="B477" s="39" t="s">
        <v>5652</v>
      </c>
      <c r="C477" s="33" t="s">
        <v>13</v>
      </c>
      <c r="D477" s="33" t="s">
        <v>14</v>
      </c>
      <c r="E477" s="33" t="s">
        <v>309</v>
      </c>
      <c r="F477" s="33" t="s">
        <v>1607</v>
      </c>
      <c r="G477" s="33" t="s">
        <v>5652</v>
      </c>
      <c r="H477" s="29" t="s">
        <v>5652</v>
      </c>
      <c r="I477" s="29"/>
    </row>
    <row r="478" spans="2:9">
      <c r="B478" s="39" t="s">
        <v>5653</v>
      </c>
      <c r="C478" s="33" t="s">
        <v>13</v>
      </c>
      <c r="D478" s="33" t="s">
        <v>14</v>
      </c>
      <c r="E478" s="33" t="s">
        <v>307</v>
      </c>
      <c r="F478" s="33" t="s">
        <v>1602</v>
      </c>
      <c r="G478" s="33" t="s">
        <v>5654</v>
      </c>
      <c r="H478" s="29" t="s">
        <v>5654</v>
      </c>
      <c r="I478" s="29"/>
    </row>
    <row r="479" spans="2:9">
      <c r="B479" s="39" t="s">
        <v>5654</v>
      </c>
      <c r="C479" s="33" t="s">
        <v>13</v>
      </c>
      <c r="D479" s="33" t="s">
        <v>14</v>
      </c>
      <c r="E479" s="33" t="s">
        <v>307</v>
      </c>
      <c r="F479" s="33" t="s">
        <v>1602</v>
      </c>
      <c r="G479" s="33" t="s">
        <v>5654</v>
      </c>
      <c r="H479" s="29" t="s">
        <v>5654</v>
      </c>
      <c r="I479" s="29"/>
    </row>
    <row r="480" spans="2:9">
      <c r="B480" s="39" t="s">
        <v>307</v>
      </c>
      <c r="C480" s="33" t="s">
        <v>13</v>
      </c>
      <c r="D480" s="33" t="s">
        <v>14</v>
      </c>
      <c r="E480" s="33" t="s">
        <v>307</v>
      </c>
      <c r="F480" s="33" t="s">
        <v>307</v>
      </c>
      <c r="G480" s="33" t="s">
        <v>5657</v>
      </c>
      <c r="H480" s="33" t="s">
        <v>5657</v>
      </c>
      <c r="I480" s="29"/>
    </row>
    <row r="481" spans="2:9">
      <c r="B481" s="39" t="s">
        <v>5655</v>
      </c>
      <c r="C481" s="33" t="s">
        <v>13</v>
      </c>
      <c r="D481" s="33" t="s">
        <v>14</v>
      </c>
      <c r="E481" s="33" t="s">
        <v>309</v>
      </c>
      <c r="F481" s="33"/>
      <c r="G481" s="33" t="s">
        <v>5656</v>
      </c>
      <c r="H481" s="33" t="s">
        <v>5656</v>
      </c>
      <c r="I481" s="29"/>
    </row>
    <row r="482" spans="2:9">
      <c r="B482" s="39" t="s">
        <v>19</v>
      </c>
      <c r="C482" s="33" t="s">
        <v>13</v>
      </c>
      <c r="D482" s="33" t="s">
        <v>14</v>
      </c>
      <c r="E482" s="33" t="s">
        <v>18</v>
      </c>
      <c r="F482" s="33" t="s">
        <v>19</v>
      </c>
      <c r="G482" s="33" t="s">
        <v>19</v>
      </c>
      <c r="H482" s="29" t="s">
        <v>19</v>
      </c>
      <c r="I482" s="29"/>
    </row>
    <row r="483" spans="2:9">
      <c r="B483" s="39" t="s">
        <v>4735</v>
      </c>
      <c r="C483" s="33" t="s">
        <v>13</v>
      </c>
      <c r="D483" s="33" t="s">
        <v>14</v>
      </c>
      <c r="E483" s="33" t="s">
        <v>18</v>
      </c>
      <c r="F483" s="33" t="s">
        <v>19</v>
      </c>
      <c r="G483" s="33" t="s">
        <v>19</v>
      </c>
      <c r="H483" s="29" t="s">
        <v>19</v>
      </c>
      <c r="I483" s="29"/>
    </row>
    <row r="484" spans="2:9">
      <c r="B484" s="39" t="s">
        <v>1592</v>
      </c>
      <c r="C484" s="33" t="s">
        <v>13</v>
      </c>
      <c r="D484" s="33" t="s">
        <v>14</v>
      </c>
      <c r="E484" s="33" t="s">
        <v>305</v>
      </c>
      <c r="F484" s="33" t="s">
        <v>1592</v>
      </c>
      <c r="G484" s="33" t="s">
        <v>1592</v>
      </c>
      <c r="H484" s="29" t="s">
        <v>1592</v>
      </c>
      <c r="I484" s="29"/>
    </row>
    <row r="485" spans="2:9">
      <c r="B485" s="39" t="s">
        <v>4736</v>
      </c>
      <c r="C485" s="33" t="s">
        <v>13</v>
      </c>
      <c r="D485" s="33" t="s">
        <v>14</v>
      </c>
      <c r="E485" s="33" t="s">
        <v>305</v>
      </c>
      <c r="F485" s="33" t="s">
        <v>1592</v>
      </c>
      <c r="G485" s="33" t="s">
        <v>1592</v>
      </c>
      <c r="H485" s="29" t="s">
        <v>1592</v>
      </c>
      <c r="I485" s="29"/>
    </row>
    <row r="486" spans="2:9">
      <c r="B486" s="39" t="s">
        <v>5658</v>
      </c>
      <c r="C486" s="33" t="s">
        <v>13</v>
      </c>
      <c r="D486" s="33" t="s">
        <v>14</v>
      </c>
      <c r="E486" s="33" t="s">
        <v>309</v>
      </c>
      <c r="F486" s="33" t="s">
        <v>1605</v>
      </c>
      <c r="G486" s="33" t="s">
        <v>5658</v>
      </c>
      <c r="H486" s="29" t="s">
        <v>5658</v>
      </c>
      <c r="I486" s="29"/>
    </row>
    <row r="487" spans="2:9">
      <c r="B487" s="39" t="s">
        <v>1605</v>
      </c>
      <c r="C487" s="33" t="s">
        <v>13</v>
      </c>
      <c r="D487" s="33" t="s">
        <v>14</v>
      </c>
      <c r="E487" s="33" t="s">
        <v>309</v>
      </c>
      <c r="F487" s="33" t="s">
        <v>1605</v>
      </c>
      <c r="G487" s="33" t="s">
        <v>1605</v>
      </c>
      <c r="H487" s="29" t="s">
        <v>1605</v>
      </c>
      <c r="I487" s="29"/>
    </row>
    <row r="488" spans="2:9">
      <c r="B488" s="39" t="s">
        <v>4737</v>
      </c>
      <c r="C488" s="33" t="s">
        <v>13</v>
      </c>
      <c r="D488" s="33" t="s">
        <v>14</v>
      </c>
      <c r="E488" s="33" t="s">
        <v>309</v>
      </c>
      <c r="F488" s="33" t="s">
        <v>1605</v>
      </c>
      <c r="G488" s="33" t="s">
        <v>1605</v>
      </c>
      <c r="H488" s="29" t="s">
        <v>1605</v>
      </c>
      <c r="I488" s="29"/>
    </row>
    <row r="489" spans="2:9">
      <c r="B489" s="39" t="s">
        <v>5659</v>
      </c>
      <c r="C489" s="33" t="s">
        <v>13</v>
      </c>
      <c r="D489" s="33" t="s">
        <v>14</v>
      </c>
      <c r="E489" s="33" t="s">
        <v>309</v>
      </c>
      <c r="F489" s="33" t="s">
        <v>1605</v>
      </c>
      <c r="G489" s="33" t="s">
        <v>1605</v>
      </c>
      <c r="H489" s="29" t="s">
        <v>1605</v>
      </c>
      <c r="I489" s="29"/>
    </row>
    <row r="490" spans="2:9">
      <c r="B490" s="39" t="s">
        <v>1563</v>
      </c>
      <c r="C490" s="33" t="s">
        <v>13</v>
      </c>
      <c r="D490" s="33" t="s">
        <v>14</v>
      </c>
      <c r="E490" s="33" t="s">
        <v>18</v>
      </c>
      <c r="F490" s="33" t="s">
        <v>1563</v>
      </c>
      <c r="G490" s="33" t="s">
        <v>1563</v>
      </c>
      <c r="H490" s="29" t="s">
        <v>1563</v>
      </c>
      <c r="I490" s="29"/>
    </row>
    <row r="491" spans="2:9">
      <c r="B491" s="39" t="s">
        <v>4738</v>
      </c>
      <c r="C491" s="33" t="s">
        <v>13</v>
      </c>
      <c r="D491" s="33" t="s">
        <v>14</v>
      </c>
      <c r="E491" s="33" t="s">
        <v>18</v>
      </c>
      <c r="F491" s="33" t="s">
        <v>1563</v>
      </c>
      <c r="G491" s="33" t="s">
        <v>1563</v>
      </c>
      <c r="H491" s="29" t="s">
        <v>1563</v>
      </c>
      <c r="I491" s="29"/>
    </row>
    <row r="492" spans="2:9">
      <c r="B492" s="39" t="s">
        <v>1593</v>
      </c>
      <c r="C492" s="33" t="s">
        <v>13</v>
      </c>
      <c r="D492" s="33" t="s">
        <v>14</v>
      </c>
      <c r="E492" s="33" t="s">
        <v>305</v>
      </c>
      <c r="F492" s="33" t="s">
        <v>1593</v>
      </c>
      <c r="G492" s="33" t="s">
        <v>1593</v>
      </c>
      <c r="H492" s="29" t="s">
        <v>1593</v>
      </c>
      <c r="I492" s="29"/>
    </row>
    <row r="493" spans="2:9">
      <c r="B493" s="39" t="s">
        <v>4739</v>
      </c>
      <c r="C493" s="33" t="s">
        <v>13</v>
      </c>
      <c r="D493" s="33" t="s">
        <v>14</v>
      </c>
      <c r="E493" s="33" t="s">
        <v>305</v>
      </c>
      <c r="F493" s="33" t="s">
        <v>1593</v>
      </c>
      <c r="G493" s="33" t="s">
        <v>1593</v>
      </c>
      <c r="H493" s="29" t="s">
        <v>1593</v>
      </c>
      <c r="I493" s="29"/>
    </row>
    <row r="494" spans="2:9">
      <c r="B494" s="39" t="s">
        <v>5660</v>
      </c>
      <c r="C494" s="33" t="s">
        <v>13</v>
      </c>
      <c r="D494" s="33" t="s">
        <v>14</v>
      </c>
      <c r="E494" s="33" t="s">
        <v>309</v>
      </c>
      <c r="F494" s="33" t="s">
        <v>1605</v>
      </c>
      <c r="G494" s="33" t="s">
        <v>5660</v>
      </c>
      <c r="H494" s="29" t="s">
        <v>5660</v>
      </c>
      <c r="I494" s="29"/>
    </row>
    <row r="495" spans="2:9">
      <c r="B495" s="39" t="s">
        <v>5661</v>
      </c>
      <c r="C495" s="33" t="s">
        <v>13</v>
      </c>
      <c r="D495" s="33" t="s">
        <v>14</v>
      </c>
      <c r="E495" s="33" t="s">
        <v>309</v>
      </c>
      <c r="F495" s="33" t="s">
        <v>1605</v>
      </c>
      <c r="G495" s="33" t="s">
        <v>5660</v>
      </c>
      <c r="H495" s="29" t="s">
        <v>5660</v>
      </c>
      <c r="I495" s="29"/>
    </row>
    <row r="496" spans="2:9">
      <c r="B496" s="39" t="s">
        <v>5660</v>
      </c>
      <c r="C496" s="33" t="s">
        <v>13</v>
      </c>
      <c r="D496" s="33" t="s">
        <v>14</v>
      </c>
      <c r="E496" s="33" t="s">
        <v>309</v>
      </c>
      <c r="F496" s="33" t="s">
        <v>1605</v>
      </c>
      <c r="G496" s="33" t="s">
        <v>5660</v>
      </c>
      <c r="H496" s="29" t="s">
        <v>5660</v>
      </c>
      <c r="I496" s="29"/>
    </row>
    <row r="497" spans="2:9">
      <c r="B497" s="39" t="s">
        <v>5662</v>
      </c>
      <c r="C497" s="33" t="s">
        <v>13</v>
      </c>
      <c r="D497" s="33" t="s">
        <v>14</v>
      </c>
      <c r="E497" s="33" t="s">
        <v>309</v>
      </c>
      <c r="F497" s="33" t="s">
        <v>1605</v>
      </c>
      <c r="G497" s="33" t="s">
        <v>5660</v>
      </c>
      <c r="H497" s="29" t="s">
        <v>5660</v>
      </c>
      <c r="I497" s="29"/>
    </row>
    <row r="498" spans="2:9">
      <c r="B498" s="39" t="s">
        <v>5663</v>
      </c>
      <c r="C498" s="33" t="s">
        <v>13</v>
      </c>
      <c r="D498" s="33" t="s">
        <v>14</v>
      </c>
      <c r="E498" s="33" t="s">
        <v>307</v>
      </c>
      <c r="F498" s="33" t="s">
        <v>1603</v>
      </c>
      <c r="G498" s="36" t="s">
        <v>5664</v>
      </c>
      <c r="H498" s="36" t="s">
        <v>5664</v>
      </c>
      <c r="I498" s="29"/>
    </row>
    <row r="499" spans="2:9">
      <c r="B499" s="39" t="s">
        <v>5664</v>
      </c>
      <c r="C499" s="33" t="s">
        <v>13</v>
      </c>
      <c r="D499" s="33" t="s">
        <v>14</v>
      </c>
      <c r="E499" s="33" t="s">
        <v>307</v>
      </c>
      <c r="F499" s="33" t="s">
        <v>1603</v>
      </c>
      <c r="G499" s="36" t="s">
        <v>5664</v>
      </c>
      <c r="H499" s="36" t="s">
        <v>5664</v>
      </c>
      <c r="I499" s="29"/>
    </row>
    <row r="500" spans="2:9">
      <c r="B500" s="39" t="s">
        <v>5665</v>
      </c>
      <c r="C500" s="33" t="s">
        <v>13</v>
      </c>
      <c r="D500" s="33" t="s">
        <v>14</v>
      </c>
      <c r="E500" s="33" t="s">
        <v>307</v>
      </c>
      <c r="F500" s="33" t="s">
        <v>1603</v>
      </c>
      <c r="G500" s="33" t="s">
        <v>5665</v>
      </c>
      <c r="H500" s="29" t="s">
        <v>5665</v>
      </c>
      <c r="I500" s="29"/>
    </row>
    <row r="501" spans="2:9">
      <c r="B501" s="39" t="s">
        <v>5666</v>
      </c>
      <c r="C501" s="33" t="s">
        <v>13</v>
      </c>
      <c r="D501" s="33" t="s">
        <v>14</v>
      </c>
      <c r="E501" s="33" t="s">
        <v>307</v>
      </c>
      <c r="F501" s="33" t="s">
        <v>1603</v>
      </c>
      <c r="G501" s="33" t="s">
        <v>5666</v>
      </c>
      <c r="H501" s="29" t="s">
        <v>5666</v>
      </c>
      <c r="I501" s="29"/>
    </row>
    <row r="502" spans="2:9">
      <c r="B502" s="39" t="s">
        <v>5667</v>
      </c>
      <c r="C502" s="33" t="s">
        <v>13</v>
      </c>
      <c r="D502" s="33" t="s">
        <v>14</v>
      </c>
      <c r="E502" s="33" t="s">
        <v>307</v>
      </c>
      <c r="F502" s="33" t="s">
        <v>1603</v>
      </c>
      <c r="G502" s="33" t="s">
        <v>5667</v>
      </c>
      <c r="H502" s="29" t="s">
        <v>5667</v>
      </c>
      <c r="I502" s="29"/>
    </row>
    <row r="503" spans="2:9">
      <c r="B503" s="39" t="s">
        <v>1596</v>
      </c>
      <c r="C503" s="33" t="s">
        <v>13</v>
      </c>
      <c r="D503" s="33" t="s">
        <v>14</v>
      </c>
      <c r="E503" s="33" t="s">
        <v>305</v>
      </c>
      <c r="F503" s="33" t="s">
        <v>1596</v>
      </c>
      <c r="G503" s="33" t="s">
        <v>1596</v>
      </c>
      <c r="H503" s="29" t="s">
        <v>1596</v>
      </c>
      <c r="I503" s="29"/>
    </row>
    <row r="504" spans="2:9">
      <c r="B504" s="39" t="s">
        <v>4740</v>
      </c>
      <c r="C504" s="33" t="s">
        <v>13</v>
      </c>
      <c r="D504" s="33" t="s">
        <v>14</v>
      </c>
      <c r="E504" s="33" t="s">
        <v>305</v>
      </c>
      <c r="F504" s="33" t="s">
        <v>1596</v>
      </c>
      <c r="G504" s="33" t="s">
        <v>1596</v>
      </c>
      <c r="H504" s="29" t="s">
        <v>1596</v>
      </c>
      <c r="I504" s="29"/>
    </row>
    <row r="505" spans="2:9">
      <c r="B505" s="39" t="s">
        <v>1564</v>
      </c>
      <c r="C505" s="33" t="s">
        <v>13</v>
      </c>
      <c r="D505" s="33" t="s">
        <v>14</v>
      </c>
      <c r="E505" s="33" t="s">
        <v>18</v>
      </c>
      <c r="F505" s="33" t="s">
        <v>1564</v>
      </c>
      <c r="G505" s="33" t="s">
        <v>1564</v>
      </c>
      <c r="H505" s="29" t="s">
        <v>1564</v>
      </c>
      <c r="I505" s="29"/>
    </row>
    <row r="506" spans="2:9">
      <c r="B506" s="39" t="s">
        <v>4741</v>
      </c>
      <c r="C506" s="33" t="s">
        <v>13</v>
      </c>
      <c r="D506" s="33" t="s">
        <v>14</v>
      </c>
      <c r="E506" s="33" t="s">
        <v>18</v>
      </c>
      <c r="F506" s="33" t="s">
        <v>1564</v>
      </c>
      <c r="G506" s="33" t="s">
        <v>1564</v>
      </c>
      <c r="H506" s="29" t="s">
        <v>1564</v>
      </c>
      <c r="I506" s="29"/>
    </row>
    <row r="507" spans="2:9">
      <c r="B507" s="39" t="s">
        <v>5668</v>
      </c>
      <c r="C507" s="33" t="s">
        <v>13</v>
      </c>
      <c r="D507" s="33" t="s">
        <v>14</v>
      </c>
      <c r="E507" s="33" t="s">
        <v>307</v>
      </c>
      <c r="F507" s="33" t="s">
        <v>1600</v>
      </c>
      <c r="G507" s="33" t="s">
        <v>5668</v>
      </c>
      <c r="H507" s="29" t="s">
        <v>5668</v>
      </c>
      <c r="I507" s="29"/>
    </row>
    <row r="508" spans="2:9">
      <c r="B508" s="39" t="s">
        <v>5669</v>
      </c>
      <c r="C508" s="33" t="s">
        <v>13</v>
      </c>
      <c r="D508" s="33" t="s">
        <v>21</v>
      </c>
      <c r="E508" s="33" t="s">
        <v>162</v>
      </c>
      <c r="F508" s="33" t="s">
        <v>860</v>
      </c>
      <c r="G508" s="33" t="s">
        <v>4764</v>
      </c>
      <c r="H508" s="29" t="s">
        <v>4764</v>
      </c>
      <c r="I508" s="29" t="s">
        <v>4763</v>
      </c>
    </row>
    <row r="509" spans="2:9">
      <c r="B509" s="39" t="s">
        <v>5670</v>
      </c>
      <c r="C509" s="33" t="s">
        <v>13</v>
      </c>
      <c r="D509" s="33" t="s">
        <v>21</v>
      </c>
      <c r="E509" s="33" t="s">
        <v>162</v>
      </c>
      <c r="F509" s="33" t="s">
        <v>860</v>
      </c>
      <c r="G509" s="33" t="s">
        <v>4764</v>
      </c>
      <c r="H509" s="29" t="s">
        <v>4764</v>
      </c>
      <c r="I509" s="29" t="s">
        <v>4763</v>
      </c>
    </row>
    <row r="510" spans="2:9">
      <c r="B510" s="39" t="s">
        <v>5671</v>
      </c>
      <c r="C510" s="33" t="s">
        <v>13</v>
      </c>
      <c r="D510" s="33" t="s">
        <v>21</v>
      </c>
      <c r="E510" s="33" t="s">
        <v>162</v>
      </c>
      <c r="F510" s="33" t="s">
        <v>860</v>
      </c>
      <c r="G510" s="33" t="s">
        <v>4764</v>
      </c>
      <c r="H510" s="29" t="s">
        <v>4764</v>
      </c>
      <c r="I510" s="29" t="s">
        <v>4763</v>
      </c>
    </row>
    <row r="511" spans="2:9">
      <c r="B511" s="39" t="s">
        <v>4764</v>
      </c>
      <c r="C511" s="33" t="s">
        <v>13</v>
      </c>
      <c r="D511" s="33" t="s">
        <v>21</v>
      </c>
      <c r="E511" s="33" t="s">
        <v>162</v>
      </c>
      <c r="F511" s="33" t="s">
        <v>860</v>
      </c>
      <c r="G511" s="33" t="s">
        <v>4764</v>
      </c>
      <c r="H511" s="29" t="s">
        <v>4764</v>
      </c>
      <c r="I511" s="29" t="s">
        <v>4763</v>
      </c>
    </row>
    <row r="512" spans="2:9">
      <c r="B512" s="39" t="s">
        <v>5672</v>
      </c>
      <c r="C512" s="33" t="s">
        <v>13</v>
      </c>
      <c r="D512" s="33" t="s">
        <v>14</v>
      </c>
      <c r="E512" s="33" t="s">
        <v>307</v>
      </c>
      <c r="F512" s="33" t="s">
        <v>1602</v>
      </c>
      <c r="G512" s="33" t="s">
        <v>5672</v>
      </c>
      <c r="H512" s="29" t="s">
        <v>5672</v>
      </c>
      <c r="I512" s="29"/>
    </row>
    <row r="513" spans="2:9">
      <c r="B513" s="39" t="s">
        <v>5673</v>
      </c>
      <c r="C513" s="33" t="s">
        <v>13</v>
      </c>
      <c r="D513" s="33" t="s">
        <v>14</v>
      </c>
      <c r="E513" s="33" t="s">
        <v>307</v>
      </c>
      <c r="F513" s="33" t="s">
        <v>1602</v>
      </c>
      <c r="G513" s="33" t="s">
        <v>5672</v>
      </c>
      <c r="H513" s="29" t="s">
        <v>5672</v>
      </c>
      <c r="I513" s="29"/>
    </row>
    <row r="514" spans="2:9">
      <c r="B514" s="39" t="s">
        <v>5674</v>
      </c>
      <c r="C514" s="33" t="s">
        <v>13</v>
      </c>
      <c r="D514" s="33" t="s">
        <v>14</v>
      </c>
      <c r="E514" s="33" t="s">
        <v>307</v>
      </c>
      <c r="F514" s="33" t="s">
        <v>1603</v>
      </c>
      <c r="G514" s="33" t="s">
        <v>5674</v>
      </c>
      <c r="H514" s="29" t="s">
        <v>5674</v>
      </c>
      <c r="I514" s="29"/>
    </row>
    <row r="515" spans="2:9">
      <c r="B515" s="39" t="s">
        <v>5675</v>
      </c>
      <c r="C515" s="33" t="s">
        <v>13</v>
      </c>
      <c r="D515" s="33" t="s">
        <v>14</v>
      </c>
      <c r="E515" s="33" t="s">
        <v>307</v>
      </c>
      <c r="F515" s="33" t="s">
        <v>1603</v>
      </c>
      <c r="G515" s="33" t="s">
        <v>5675</v>
      </c>
      <c r="H515" s="29" t="s">
        <v>5675</v>
      </c>
      <c r="I515" s="29"/>
    </row>
    <row r="516" spans="2:9">
      <c r="B516" s="39" t="s">
        <v>5676</v>
      </c>
      <c r="C516" s="33" t="s">
        <v>13</v>
      </c>
      <c r="D516" s="33" t="s">
        <v>21</v>
      </c>
      <c r="E516" s="33" t="s">
        <v>162</v>
      </c>
      <c r="F516" s="33" t="s">
        <v>860</v>
      </c>
      <c r="G516" s="33" t="s">
        <v>5677</v>
      </c>
      <c r="H516" s="29" t="s">
        <v>5677</v>
      </c>
      <c r="I516" s="29"/>
    </row>
    <row r="517" spans="2:9">
      <c r="B517" s="39" t="s">
        <v>5677</v>
      </c>
      <c r="C517" s="33" t="s">
        <v>13</v>
      </c>
      <c r="D517" s="33" t="s">
        <v>21</v>
      </c>
      <c r="E517" s="33" t="s">
        <v>162</v>
      </c>
      <c r="F517" s="33" t="s">
        <v>860</v>
      </c>
      <c r="G517" s="33" t="s">
        <v>5677</v>
      </c>
      <c r="H517" s="29" t="s">
        <v>5677</v>
      </c>
      <c r="I517" s="29"/>
    </row>
    <row r="518" spans="2:9">
      <c r="B518" s="41" t="s">
        <v>5678</v>
      </c>
      <c r="C518" s="36" t="s">
        <v>13</v>
      </c>
      <c r="D518" s="36" t="s">
        <v>14</v>
      </c>
      <c r="E518" s="36" t="s">
        <v>309</v>
      </c>
      <c r="F518" s="36" t="s">
        <v>1607</v>
      </c>
      <c r="G518" s="36" t="s">
        <v>5678</v>
      </c>
      <c r="H518" s="29" t="s">
        <v>5678</v>
      </c>
      <c r="I518" s="29"/>
    </row>
    <row r="519" spans="2:9">
      <c r="B519" s="41" t="s">
        <v>5679</v>
      </c>
      <c r="C519" s="36" t="s">
        <v>13</v>
      </c>
      <c r="D519" s="36" t="s">
        <v>14</v>
      </c>
      <c r="E519" s="36" t="s">
        <v>307</v>
      </c>
      <c r="F519" s="36" t="s">
        <v>1600</v>
      </c>
      <c r="G519" s="36" t="s">
        <v>5680</v>
      </c>
      <c r="H519" s="29" t="s">
        <v>5680</v>
      </c>
      <c r="I519" s="29"/>
    </row>
    <row r="520" spans="2:9">
      <c r="B520" s="38" t="s">
        <v>5681</v>
      </c>
      <c r="C520" s="29" t="s">
        <v>13</v>
      </c>
      <c r="D520" s="29" t="s">
        <v>14</v>
      </c>
      <c r="E520" s="29" t="s">
        <v>307</v>
      </c>
      <c r="F520" s="29" t="s">
        <v>1179</v>
      </c>
      <c r="G520" s="29" t="s">
        <v>5681</v>
      </c>
      <c r="H520" s="29" t="s">
        <v>5681</v>
      </c>
      <c r="I520" s="29"/>
    </row>
    <row r="521" spans="2:9">
      <c r="B521" s="42" t="s">
        <v>5682</v>
      </c>
      <c r="C521" s="29" t="s">
        <v>13</v>
      </c>
      <c r="D521" s="29" t="s">
        <v>14</v>
      </c>
      <c r="E521" s="29" t="s">
        <v>309</v>
      </c>
      <c r="F521" s="29" t="s">
        <v>1607</v>
      </c>
      <c r="G521" s="29" t="s">
        <v>5682</v>
      </c>
      <c r="H521" s="29" t="s">
        <v>5682</v>
      </c>
      <c r="I521" s="29"/>
    </row>
    <row r="522" spans="2:9">
      <c r="B522" s="38" t="s">
        <v>5683</v>
      </c>
      <c r="C522" s="29" t="s">
        <v>13</v>
      </c>
      <c r="D522" s="29" t="s">
        <v>14</v>
      </c>
      <c r="E522" s="29" t="s">
        <v>307</v>
      </c>
      <c r="F522" s="33" t="s">
        <v>1603</v>
      </c>
      <c r="G522" s="29" t="s">
        <v>5684</v>
      </c>
      <c r="H522" s="29" t="s">
        <v>5684</v>
      </c>
      <c r="I522" s="29"/>
    </row>
    <row r="523" spans="2:9">
      <c r="B523" s="42" t="s">
        <v>5684</v>
      </c>
      <c r="C523" s="29" t="s">
        <v>13</v>
      </c>
      <c r="D523" s="29" t="s">
        <v>14</v>
      </c>
      <c r="E523" s="29" t="s">
        <v>307</v>
      </c>
      <c r="F523" s="33" t="s">
        <v>1603</v>
      </c>
      <c r="G523" s="29" t="s">
        <v>5684</v>
      </c>
      <c r="H523" s="29" t="s">
        <v>5684</v>
      </c>
      <c r="I523" s="29"/>
    </row>
    <row r="524" spans="2:9">
      <c r="B524" s="42" t="s">
        <v>5685</v>
      </c>
      <c r="C524" s="29" t="s">
        <v>13</v>
      </c>
      <c r="D524" s="29" t="s">
        <v>14</v>
      </c>
      <c r="E524" s="29" t="s">
        <v>18</v>
      </c>
      <c r="F524" s="29" t="s">
        <v>1563</v>
      </c>
      <c r="G524" s="29" t="s">
        <v>5685</v>
      </c>
      <c r="H524" s="29" t="s">
        <v>5685</v>
      </c>
      <c r="I524" s="29"/>
    </row>
    <row r="525" spans="2:9">
      <c r="B525" s="42" t="s">
        <v>5686</v>
      </c>
      <c r="C525" s="29" t="s">
        <v>13</v>
      </c>
      <c r="D525" s="29" t="s">
        <v>14</v>
      </c>
      <c r="E525" s="29" t="s">
        <v>307</v>
      </c>
      <c r="F525" s="33" t="s">
        <v>1603</v>
      </c>
      <c r="G525" s="29" t="s">
        <v>5686</v>
      </c>
      <c r="H525" s="29" t="s">
        <v>5686</v>
      </c>
      <c r="I525" s="29"/>
    </row>
    <row r="526" spans="2:9">
      <c r="B526" s="39" t="s">
        <v>5687</v>
      </c>
      <c r="C526" s="33" t="s">
        <v>13</v>
      </c>
      <c r="D526" s="33" t="s">
        <v>14</v>
      </c>
      <c r="E526" s="33" t="s">
        <v>309</v>
      </c>
      <c r="F526" s="33" t="s">
        <v>1605</v>
      </c>
      <c r="G526" s="33" t="s">
        <v>5687</v>
      </c>
      <c r="H526" s="29" t="s">
        <v>5687</v>
      </c>
      <c r="I526" s="29"/>
    </row>
    <row r="527" spans="2:9">
      <c r="B527" s="39" t="s">
        <v>5688</v>
      </c>
      <c r="C527" s="33" t="s">
        <v>13</v>
      </c>
      <c r="D527" s="33" t="s">
        <v>14</v>
      </c>
      <c r="E527" s="33" t="s">
        <v>307</v>
      </c>
      <c r="F527" s="33" t="s">
        <v>1603</v>
      </c>
      <c r="G527" s="33" t="s">
        <v>5688</v>
      </c>
      <c r="H527" s="29" t="s">
        <v>5688</v>
      </c>
      <c r="I527" s="29"/>
    </row>
    <row r="528" spans="2:9">
      <c r="B528" s="39" t="s">
        <v>5689</v>
      </c>
      <c r="C528" s="33" t="s">
        <v>13</v>
      </c>
      <c r="D528" s="33" t="s">
        <v>14</v>
      </c>
      <c r="E528" s="33" t="s">
        <v>309</v>
      </c>
      <c r="F528" s="33" t="s">
        <v>1607</v>
      </c>
      <c r="G528" s="33" t="s">
        <v>5689</v>
      </c>
      <c r="H528" s="29" t="s">
        <v>5689</v>
      </c>
      <c r="I528" s="29"/>
    </row>
    <row r="529" spans="2:9">
      <c r="B529" s="39" t="s">
        <v>5690</v>
      </c>
      <c r="C529" s="33" t="s">
        <v>13</v>
      </c>
      <c r="D529" s="33" t="s">
        <v>14</v>
      </c>
      <c r="E529" s="33" t="s">
        <v>309</v>
      </c>
      <c r="F529" s="33" t="s">
        <v>1606</v>
      </c>
      <c r="G529" s="33" t="s">
        <v>5690</v>
      </c>
      <c r="H529" s="29" t="s">
        <v>5690</v>
      </c>
      <c r="I529" s="29"/>
    </row>
    <row r="530" spans="2:9">
      <c r="B530" s="39" t="s">
        <v>5691</v>
      </c>
      <c r="C530" s="33" t="s">
        <v>13</v>
      </c>
      <c r="D530" s="33" t="s">
        <v>14</v>
      </c>
      <c r="E530" s="33" t="s">
        <v>309</v>
      </c>
      <c r="F530" s="33" t="s">
        <v>1606</v>
      </c>
      <c r="G530" s="33" t="s">
        <v>5690</v>
      </c>
      <c r="H530" s="29" t="s">
        <v>5690</v>
      </c>
      <c r="I530" s="29"/>
    </row>
    <row r="531" spans="2:9">
      <c r="B531" s="39" t="s">
        <v>5692</v>
      </c>
      <c r="C531" s="33" t="s">
        <v>13</v>
      </c>
      <c r="D531" s="33" t="s">
        <v>14</v>
      </c>
      <c r="E531" s="33" t="s">
        <v>307</v>
      </c>
      <c r="F531" s="33" t="s">
        <v>1602</v>
      </c>
      <c r="G531" s="33" t="s">
        <v>5692</v>
      </c>
      <c r="H531" s="29" t="s">
        <v>5692</v>
      </c>
      <c r="I531" s="29"/>
    </row>
    <row r="532" spans="2:9">
      <c r="B532" s="39" t="s">
        <v>5693</v>
      </c>
      <c r="C532" s="33" t="s">
        <v>13</v>
      </c>
      <c r="D532" s="33" t="s">
        <v>14</v>
      </c>
      <c r="E532" s="33" t="s">
        <v>307</v>
      </c>
      <c r="F532" s="33" t="s">
        <v>1602</v>
      </c>
      <c r="G532" s="33" t="s">
        <v>5692</v>
      </c>
      <c r="H532" s="29" t="s">
        <v>5692</v>
      </c>
      <c r="I532" s="29"/>
    </row>
    <row r="533" spans="2:9">
      <c r="B533" s="39" t="s">
        <v>5694</v>
      </c>
      <c r="C533" s="33" t="s">
        <v>13</v>
      </c>
      <c r="D533" s="33" t="s">
        <v>14</v>
      </c>
      <c r="E533" s="33" t="s">
        <v>307</v>
      </c>
      <c r="F533" s="33" t="s">
        <v>1602</v>
      </c>
      <c r="G533" s="33" t="s">
        <v>5692</v>
      </c>
      <c r="H533" s="29" t="s">
        <v>5692</v>
      </c>
      <c r="I533" s="29"/>
    </row>
    <row r="534" spans="2:9">
      <c r="B534" s="39" t="s">
        <v>5695</v>
      </c>
      <c r="C534" s="33" t="s">
        <v>13</v>
      </c>
      <c r="D534" s="33" t="s">
        <v>14</v>
      </c>
      <c r="E534" s="33" t="s">
        <v>309</v>
      </c>
      <c r="F534" s="33" t="s">
        <v>1606</v>
      </c>
      <c r="G534" s="33" t="s">
        <v>5695</v>
      </c>
      <c r="H534" s="29" t="s">
        <v>5695</v>
      </c>
      <c r="I534" s="29"/>
    </row>
    <row r="535" spans="2:9">
      <c r="B535" s="40" t="s">
        <v>5698</v>
      </c>
      <c r="C535" s="33" t="s">
        <v>13</v>
      </c>
      <c r="D535" s="33" t="s">
        <v>14</v>
      </c>
      <c r="E535" s="33" t="s">
        <v>307</v>
      </c>
      <c r="F535" s="33" t="s">
        <v>1599</v>
      </c>
      <c r="G535" s="33" t="s">
        <v>5698</v>
      </c>
      <c r="H535" s="29" t="s">
        <v>5698</v>
      </c>
      <c r="I535" s="29"/>
    </row>
    <row r="536" spans="2:9">
      <c r="B536" s="39" t="s">
        <v>5696</v>
      </c>
      <c r="C536" s="33" t="s">
        <v>13</v>
      </c>
      <c r="D536" s="33" t="s">
        <v>14</v>
      </c>
      <c r="E536" s="33" t="s">
        <v>307</v>
      </c>
      <c r="F536" s="33" t="s">
        <v>1599</v>
      </c>
      <c r="G536" s="33" t="s">
        <v>5697</v>
      </c>
      <c r="H536" s="29" t="s">
        <v>5697</v>
      </c>
      <c r="I536" s="29" t="s">
        <v>4728</v>
      </c>
    </row>
    <row r="537" spans="2:9">
      <c r="B537" s="39" t="s">
        <v>5697</v>
      </c>
      <c r="C537" s="33" t="s">
        <v>13</v>
      </c>
      <c r="D537" s="33" t="s">
        <v>14</v>
      </c>
      <c r="E537" s="33" t="s">
        <v>307</v>
      </c>
      <c r="F537" s="33" t="s">
        <v>1599</v>
      </c>
      <c r="G537" s="33" t="s">
        <v>5697</v>
      </c>
      <c r="H537" s="29" t="s">
        <v>5697</v>
      </c>
      <c r="I537" s="29" t="s">
        <v>4728</v>
      </c>
    </row>
    <row r="538" spans="2:9">
      <c r="B538" s="39" t="s">
        <v>5699</v>
      </c>
      <c r="C538" s="33" t="s">
        <v>13</v>
      </c>
      <c r="D538" s="33" t="s">
        <v>14</v>
      </c>
      <c r="E538" s="33" t="s">
        <v>307</v>
      </c>
      <c r="F538" s="33" t="s">
        <v>1599</v>
      </c>
      <c r="G538" s="33" t="s">
        <v>5697</v>
      </c>
      <c r="H538" s="29" t="s">
        <v>5697</v>
      </c>
      <c r="I538" s="29" t="s">
        <v>4728</v>
      </c>
    </row>
    <row r="539" spans="2:9">
      <c r="B539" s="39" t="s">
        <v>5700</v>
      </c>
      <c r="C539" s="33" t="s">
        <v>13</v>
      </c>
      <c r="D539" s="33" t="s">
        <v>14</v>
      </c>
      <c r="E539" s="33" t="s">
        <v>307</v>
      </c>
      <c r="F539" s="33" t="s">
        <v>1599</v>
      </c>
      <c r="G539" s="33" t="s">
        <v>5697</v>
      </c>
      <c r="H539" s="29" t="s">
        <v>5697</v>
      </c>
      <c r="I539" s="29" t="s">
        <v>4728</v>
      </c>
    </row>
    <row r="540" spans="2:9">
      <c r="B540" s="39" t="s">
        <v>5701</v>
      </c>
      <c r="C540" s="33" t="s">
        <v>13</v>
      </c>
      <c r="D540" s="33" t="s">
        <v>14</v>
      </c>
      <c r="E540" s="33" t="s">
        <v>307</v>
      </c>
      <c r="F540" s="33" t="s">
        <v>1599</v>
      </c>
      <c r="G540" s="33" t="s">
        <v>5697</v>
      </c>
      <c r="H540" s="29" t="s">
        <v>5697</v>
      </c>
      <c r="I540" s="29" t="s">
        <v>4728</v>
      </c>
    </row>
    <row r="541" spans="2:9">
      <c r="B541" s="39" t="s">
        <v>5696</v>
      </c>
      <c r="C541" s="33" t="s">
        <v>13</v>
      </c>
      <c r="D541" s="33" t="s">
        <v>14</v>
      </c>
      <c r="E541" s="33" t="s">
        <v>307</v>
      </c>
      <c r="F541" s="33" t="s">
        <v>1599</v>
      </c>
      <c r="G541" s="33" t="s">
        <v>5697</v>
      </c>
      <c r="H541" s="29" t="s">
        <v>5697</v>
      </c>
      <c r="I541" s="29" t="s">
        <v>4728</v>
      </c>
    </row>
    <row r="542" spans="2:9">
      <c r="B542" s="39" t="s">
        <v>4729</v>
      </c>
      <c r="C542" s="33" t="s">
        <v>13</v>
      </c>
      <c r="D542" s="33" t="s">
        <v>14</v>
      </c>
      <c r="E542" s="33" t="s">
        <v>307</v>
      </c>
      <c r="F542" s="33" t="s">
        <v>1599</v>
      </c>
      <c r="G542" s="33" t="s">
        <v>5697</v>
      </c>
      <c r="H542" s="29" t="s">
        <v>5697</v>
      </c>
      <c r="I542" s="29" t="s">
        <v>4728</v>
      </c>
    </row>
    <row r="543" spans="2:9">
      <c r="B543" s="39" t="s">
        <v>1599</v>
      </c>
      <c r="C543" s="33" t="s">
        <v>13</v>
      </c>
      <c r="D543" s="33" t="s">
        <v>14</v>
      </c>
      <c r="E543" s="33" t="s">
        <v>307</v>
      </c>
      <c r="F543" s="33" t="s">
        <v>1599</v>
      </c>
      <c r="G543" s="33" t="s">
        <v>1599</v>
      </c>
      <c r="H543" s="29" t="s">
        <v>1599</v>
      </c>
      <c r="I543" s="29"/>
    </row>
    <row r="544" spans="2:9">
      <c r="B544" s="39" t="s">
        <v>1599</v>
      </c>
      <c r="C544" s="33" t="s">
        <v>13</v>
      </c>
      <c r="D544" s="33" t="s">
        <v>14</v>
      </c>
      <c r="E544" s="33" t="s">
        <v>307</v>
      </c>
      <c r="F544" s="33" t="s">
        <v>1599</v>
      </c>
      <c r="G544" s="33" t="s">
        <v>1599</v>
      </c>
      <c r="H544" s="29" t="s">
        <v>1599</v>
      </c>
      <c r="I544" s="29"/>
    </row>
    <row r="545" spans="2:9">
      <c r="B545" s="39" t="s">
        <v>4742</v>
      </c>
      <c r="C545" s="33" t="s">
        <v>13</v>
      </c>
      <c r="D545" s="33" t="s">
        <v>14</v>
      </c>
      <c r="E545" s="33" t="s">
        <v>307</v>
      </c>
      <c r="F545" s="33" t="s">
        <v>1599</v>
      </c>
      <c r="G545" s="33" t="s">
        <v>1599</v>
      </c>
      <c r="H545" s="29" t="s">
        <v>1599</v>
      </c>
      <c r="I545" s="29"/>
    </row>
    <row r="546" spans="2:9">
      <c r="B546" s="39" t="s">
        <v>5702</v>
      </c>
      <c r="C546" s="33" t="s">
        <v>13</v>
      </c>
      <c r="D546" s="33" t="s">
        <v>14</v>
      </c>
      <c r="E546" s="33" t="s">
        <v>307</v>
      </c>
      <c r="F546" s="33" t="s">
        <v>1179</v>
      </c>
      <c r="G546" s="33" t="s">
        <v>5702</v>
      </c>
      <c r="H546" s="29" t="s">
        <v>5702</v>
      </c>
      <c r="I546" s="29"/>
    </row>
    <row r="547" spans="2:9">
      <c r="B547" s="39" t="s">
        <v>5703</v>
      </c>
      <c r="C547" s="33" t="s">
        <v>13</v>
      </c>
      <c r="D547" s="33" t="s">
        <v>14</v>
      </c>
      <c r="E547" s="33" t="s">
        <v>309</v>
      </c>
      <c r="F547" s="33" t="s">
        <v>1606</v>
      </c>
      <c r="G547" s="33" t="s">
        <v>5703</v>
      </c>
      <c r="H547" s="29" t="s">
        <v>5703</v>
      </c>
      <c r="I547" s="29"/>
    </row>
    <row r="548" spans="2:9">
      <c r="B548" s="39" t="s">
        <v>5704</v>
      </c>
      <c r="C548" s="33" t="s">
        <v>13</v>
      </c>
      <c r="D548" s="33" t="s">
        <v>14</v>
      </c>
      <c r="E548" s="33" t="s">
        <v>309</v>
      </c>
      <c r="F548" s="33" t="s">
        <v>1607</v>
      </c>
      <c r="G548" s="33" t="s">
        <v>5705</v>
      </c>
      <c r="H548" s="29" t="s">
        <v>5704</v>
      </c>
      <c r="I548" s="29"/>
    </row>
    <row r="549" spans="2:9">
      <c r="B549" s="39" t="s">
        <v>4766</v>
      </c>
      <c r="C549" s="33" t="s">
        <v>13</v>
      </c>
      <c r="D549" s="33" t="s">
        <v>21</v>
      </c>
      <c r="E549" s="33" t="s">
        <v>162</v>
      </c>
      <c r="F549" s="33" t="s">
        <v>860</v>
      </c>
      <c r="G549" s="33" t="s">
        <v>4766</v>
      </c>
      <c r="H549" s="29" t="s">
        <v>4766</v>
      </c>
      <c r="I549" s="29" t="s">
        <v>4765</v>
      </c>
    </row>
    <row r="550" spans="2:9">
      <c r="B550" s="39" t="s">
        <v>5706</v>
      </c>
      <c r="C550" s="33" t="s">
        <v>13</v>
      </c>
      <c r="D550" s="33" t="s">
        <v>14</v>
      </c>
      <c r="E550" s="33" t="s">
        <v>307</v>
      </c>
      <c r="F550" s="33" t="s">
        <v>307</v>
      </c>
      <c r="G550" s="33" t="s">
        <v>5707</v>
      </c>
      <c r="H550" s="29" t="s">
        <v>5707</v>
      </c>
      <c r="I550" s="29"/>
    </row>
    <row r="551" spans="2:9">
      <c r="B551" s="39" t="s">
        <v>5708</v>
      </c>
      <c r="C551" s="33" t="s">
        <v>13</v>
      </c>
      <c r="D551" s="33" t="s">
        <v>14</v>
      </c>
      <c r="E551" s="33" t="s">
        <v>307</v>
      </c>
      <c r="F551" s="33" t="s">
        <v>1602</v>
      </c>
      <c r="G551" s="33" t="s">
        <v>5707</v>
      </c>
      <c r="H551" s="29" t="s">
        <v>5707</v>
      </c>
      <c r="I551" s="29"/>
    </row>
    <row r="552" spans="2:9">
      <c r="B552" s="39" t="s">
        <v>5707</v>
      </c>
      <c r="C552" s="33" t="s">
        <v>13</v>
      </c>
      <c r="D552" s="33" t="s">
        <v>14</v>
      </c>
      <c r="E552" s="33" t="s">
        <v>307</v>
      </c>
      <c r="F552" s="33" t="s">
        <v>1602</v>
      </c>
      <c r="G552" s="33" t="s">
        <v>5707</v>
      </c>
      <c r="H552" s="29" t="s">
        <v>5707</v>
      </c>
      <c r="I552" s="29"/>
    </row>
    <row r="553" spans="2:9">
      <c r="B553" s="39" t="s">
        <v>1606</v>
      </c>
      <c r="C553" s="33" t="s">
        <v>13</v>
      </c>
      <c r="D553" s="33" t="s">
        <v>14</v>
      </c>
      <c r="E553" s="33" t="s">
        <v>309</v>
      </c>
      <c r="F553" s="33" t="s">
        <v>1606</v>
      </c>
      <c r="G553" s="33" t="s">
        <v>1606</v>
      </c>
      <c r="H553" s="29" t="s">
        <v>1606</v>
      </c>
      <c r="I553" s="29"/>
    </row>
    <row r="554" spans="2:9">
      <c r="B554" s="39" t="s">
        <v>5709</v>
      </c>
      <c r="C554" s="33" t="s">
        <v>13</v>
      </c>
      <c r="D554" s="33" t="s">
        <v>14</v>
      </c>
      <c r="E554" s="33" t="s">
        <v>309</v>
      </c>
      <c r="F554" s="33" t="s">
        <v>1606</v>
      </c>
      <c r="G554" s="33" t="s">
        <v>1606</v>
      </c>
      <c r="H554" s="29" t="s">
        <v>1606</v>
      </c>
      <c r="I554" s="29"/>
    </row>
    <row r="555" spans="2:9">
      <c r="B555" s="39" t="s">
        <v>5710</v>
      </c>
      <c r="C555" s="33" t="s">
        <v>13</v>
      </c>
      <c r="D555" s="33" t="s">
        <v>14</v>
      </c>
      <c r="E555" s="33" t="s">
        <v>309</v>
      </c>
      <c r="F555" s="33" t="s">
        <v>1606</v>
      </c>
      <c r="G555" s="33" t="s">
        <v>1606</v>
      </c>
      <c r="H555" s="29" t="s">
        <v>1606</v>
      </c>
      <c r="I555" s="29"/>
    </row>
    <row r="556" spans="2:9">
      <c r="B556" s="39" t="s">
        <v>5711</v>
      </c>
      <c r="C556" s="33" t="s">
        <v>13</v>
      </c>
      <c r="D556" s="33" t="s">
        <v>14</v>
      </c>
      <c r="E556" s="33" t="s">
        <v>309</v>
      </c>
      <c r="F556" s="33" t="s">
        <v>1606</v>
      </c>
      <c r="G556" s="33" t="s">
        <v>1606</v>
      </c>
      <c r="H556" s="29" t="s">
        <v>1606</v>
      </c>
      <c r="I556" s="29"/>
    </row>
    <row r="557" spans="2:9">
      <c r="B557" s="39" t="s">
        <v>1606</v>
      </c>
      <c r="C557" s="33" t="s">
        <v>13</v>
      </c>
      <c r="D557" s="33" t="s">
        <v>14</v>
      </c>
      <c r="E557" s="33" t="s">
        <v>309</v>
      </c>
      <c r="F557" s="33" t="s">
        <v>1606</v>
      </c>
      <c r="G557" s="33" t="s">
        <v>1606</v>
      </c>
      <c r="H557" s="29" t="s">
        <v>1606</v>
      </c>
      <c r="I557" s="29"/>
    </row>
    <row r="558" spans="2:9">
      <c r="B558" s="39" t="s">
        <v>4743</v>
      </c>
      <c r="C558" s="33" t="s">
        <v>13</v>
      </c>
      <c r="D558" s="33" t="s">
        <v>14</v>
      </c>
      <c r="E558" s="33" t="s">
        <v>309</v>
      </c>
      <c r="F558" s="33" t="s">
        <v>1606</v>
      </c>
      <c r="G558" s="33" t="s">
        <v>1606</v>
      </c>
      <c r="H558" s="29" t="s">
        <v>1606</v>
      </c>
      <c r="I558" s="29"/>
    </row>
    <row r="559" spans="2:9">
      <c r="B559" s="39" t="s">
        <v>5712</v>
      </c>
      <c r="C559" s="33" t="s">
        <v>13</v>
      </c>
      <c r="D559" s="33" t="s">
        <v>14</v>
      </c>
      <c r="E559" s="33" t="s">
        <v>307</v>
      </c>
      <c r="F559" s="33" t="s">
        <v>1599</v>
      </c>
      <c r="G559" s="33" t="s">
        <v>3255</v>
      </c>
      <c r="H559" s="29" t="s">
        <v>3255</v>
      </c>
      <c r="I559" s="29"/>
    </row>
    <row r="560" spans="2:9">
      <c r="B560" s="39" t="s">
        <v>3255</v>
      </c>
      <c r="C560" s="33" t="s">
        <v>13</v>
      </c>
      <c r="D560" s="33" t="s">
        <v>14</v>
      </c>
      <c r="E560" s="33" t="s">
        <v>307</v>
      </c>
      <c r="F560" s="33" t="s">
        <v>1599</v>
      </c>
      <c r="G560" s="33" t="s">
        <v>3255</v>
      </c>
      <c r="H560" s="29" t="s">
        <v>3255</v>
      </c>
      <c r="I560" s="29"/>
    </row>
    <row r="561" spans="2:9">
      <c r="B561" s="40" t="s">
        <v>5713</v>
      </c>
      <c r="C561" s="33" t="s">
        <v>13</v>
      </c>
      <c r="D561" s="33" t="s">
        <v>14</v>
      </c>
      <c r="E561" s="33" t="s">
        <v>309</v>
      </c>
      <c r="F561" s="33" t="s">
        <v>1605</v>
      </c>
      <c r="G561" s="33" t="s">
        <v>5714</v>
      </c>
      <c r="H561" s="29" t="s">
        <v>5714</v>
      </c>
      <c r="I561" s="29"/>
    </row>
    <row r="562" spans="2:9">
      <c r="B562" s="39" t="s">
        <v>5714</v>
      </c>
      <c r="C562" s="33" t="s">
        <v>13</v>
      </c>
      <c r="D562" s="33" t="s">
        <v>14</v>
      </c>
      <c r="E562" s="33" t="s">
        <v>309</v>
      </c>
      <c r="F562" s="33" t="s">
        <v>1605</v>
      </c>
      <c r="G562" s="33" t="s">
        <v>5714</v>
      </c>
      <c r="H562" s="29" t="s">
        <v>5714</v>
      </c>
      <c r="I562" s="29"/>
    </row>
    <row r="563" spans="2:9">
      <c r="B563" s="39" t="s">
        <v>5715</v>
      </c>
      <c r="C563" s="33" t="s">
        <v>13</v>
      </c>
      <c r="D563" s="33" t="s">
        <v>14</v>
      </c>
      <c r="E563" s="33" t="s">
        <v>307</v>
      </c>
      <c r="F563" s="33" t="s">
        <v>1599</v>
      </c>
      <c r="G563" s="33" t="s">
        <v>5715</v>
      </c>
      <c r="H563" s="29" t="s">
        <v>5715</v>
      </c>
      <c r="I563" s="29"/>
    </row>
    <row r="564" spans="2:9">
      <c r="B564" s="39" t="s">
        <v>4768</v>
      </c>
      <c r="C564" s="33" t="s">
        <v>13</v>
      </c>
      <c r="D564" s="33" t="s">
        <v>14</v>
      </c>
      <c r="E564" s="33" t="s">
        <v>309</v>
      </c>
      <c r="F564" s="33" t="s">
        <v>1606</v>
      </c>
      <c r="G564" s="33" t="s">
        <v>4768</v>
      </c>
      <c r="H564" s="29" t="s">
        <v>4768</v>
      </c>
      <c r="I564" s="29" t="s">
        <v>4767</v>
      </c>
    </row>
    <row r="565" spans="2:9">
      <c r="B565" s="39" t="s">
        <v>5716</v>
      </c>
      <c r="C565" s="33" t="s">
        <v>13</v>
      </c>
      <c r="D565" s="33" t="s">
        <v>14</v>
      </c>
      <c r="E565" s="33" t="s">
        <v>307</v>
      </c>
      <c r="F565" s="33" t="s">
        <v>1603</v>
      </c>
      <c r="G565" s="33" t="s">
        <v>5718</v>
      </c>
      <c r="H565" s="29" t="s">
        <v>5718</v>
      </c>
      <c r="I565" s="29"/>
    </row>
    <row r="566" spans="2:9">
      <c r="B566" s="39" t="s">
        <v>5719</v>
      </c>
      <c r="C566" s="33" t="s">
        <v>13</v>
      </c>
      <c r="D566" s="33" t="s">
        <v>14</v>
      </c>
      <c r="E566" s="33" t="s">
        <v>307</v>
      </c>
      <c r="F566" s="33" t="s">
        <v>1603</v>
      </c>
      <c r="G566" s="33" t="s">
        <v>5718</v>
      </c>
      <c r="H566" s="29" t="s">
        <v>5718</v>
      </c>
      <c r="I566" s="29"/>
    </row>
    <row r="567" spans="2:9">
      <c r="B567" s="39" t="s">
        <v>5720</v>
      </c>
      <c r="C567" s="33" t="s">
        <v>13</v>
      </c>
      <c r="D567" s="33" t="s">
        <v>14</v>
      </c>
      <c r="E567" s="33" t="s">
        <v>307</v>
      </c>
      <c r="F567" s="33" t="s">
        <v>1603</v>
      </c>
      <c r="G567" s="33" t="s">
        <v>5718</v>
      </c>
      <c r="H567" s="29" t="s">
        <v>5718</v>
      </c>
      <c r="I567" s="29"/>
    </row>
    <row r="568" spans="2:9">
      <c r="B568" s="39" t="s">
        <v>5721</v>
      </c>
      <c r="C568" s="33" t="s">
        <v>13</v>
      </c>
      <c r="D568" s="33" t="s">
        <v>14</v>
      </c>
      <c r="E568" s="33" t="s">
        <v>309</v>
      </c>
      <c r="F568" s="33" t="s">
        <v>1607</v>
      </c>
      <c r="G568" s="33" t="s">
        <v>1607</v>
      </c>
      <c r="H568" s="29" t="s">
        <v>1607</v>
      </c>
      <c r="I568" s="29"/>
    </row>
    <row r="569" spans="2:9">
      <c r="B569" s="39" t="s">
        <v>1607</v>
      </c>
      <c r="C569" s="33" t="s">
        <v>13</v>
      </c>
      <c r="D569" s="33" t="s">
        <v>14</v>
      </c>
      <c r="E569" s="33" t="s">
        <v>309</v>
      </c>
      <c r="F569" s="33" t="s">
        <v>1607</v>
      </c>
      <c r="G569" s="33" t="s">
        <v>1607</v>
      </c>
      <c r="H569" s="29" t="s">
        <v>1607</v>
      </c>
      <c r="I569" s="29"/>
    </row>
    <row r="570" spans="2:9">
      <c r="B570" s="39" t="s">
        <v>1607</v>
      </c>
      <c r="C570" s="33" t="s">
        <v>13</v>
      </c>
      <c r="D570" s="33" t="s">
        <v>14</v>
      </c>
      <c r="E570" s="33" t="s">
        <v>309</v>
      </c>
      <c r="F570" s="33" t="s">
        <v>1607</v>
      </c>
      <c r="G570" s="33" t="s">
        <v>1607</v>
      </c>
      <c r="H570" s="29" t="s">
        <v>1607</v>
      </c>
      <c r="I570" s="29"/>
    </row>
    <row r="571" spans="2:9">
      <c r="B571" s="39" t="s">
        <v>4744</v>
      </c>
      <c r="C571" s="33" t="s">
        <v>13</v>
      </c>
      <c r="D571" s="33" t="s">
        <v>14</v>
      </c>
      <c r="E571" s="33" t="s">
        <v>309</v>
      </c>
      <c r="F571" s="33" t="s">
        <v>1607</v>
      </c>
      <c r="G571" s="33" t="s">
        <v>1607</v>
      </c>
      <c r="H571" s="29" t="s">
        <v>1607</v>
      </c>
      <c r="I571" s="29"/>
    </row>
    <row r="572" spans="2:9">
      <c r="B572" s="39" t="s">
        <v>5722</v>
      </c>
      <c r="C572" s="33" t="s">
        <v>13</v>
      </c>
      <c r="D572" s="33" t="s">
        <v>14</v>
      </c>
      <c r="E572" s="33" t="s">
        <v>309</v>
      </c>
      <c r="F572" s="33" t="s">
        <v>1607</v>
      </c>
      <c r="G572" s="33" t="s">
        <v>1607</v>
      </c>
      <c r="H572" s="29" t="s">
        <v>1607</v>
      </c>
      <c r="I572" s="29"/>
    </row>
    <row r="573" spans="2:9">
      <c r="B573" s="39" t="s">
        <v>5723</v>
      </c>
      <c r="C573" s="33" t="s">
        <v>13</v>
      </c>
      <c r="D573" s="33" t="s">
        <v>14</v>
      </c>
      <c r="E573" s="33" t="s">
        <v>305</v>
      </c>
      <c r="F573" s="33" t="s">
        <v>1593</v>
      </c>
      <c r="G573" s="33" t="s">
        <v>5724</v>
      </c>
      <c r="H573" s="29" t="s">
        <v>5724</v>
      </c>
      <c r="I573" s="29"/>
    </row>
    <row r="574" spans="2:9">
      <c r="B574" s="39" t="s">
        <v>1608</v>
      </c>
      <c r="C574" s="33" t="s">
        <v>13</v>
      </c>
      <c r="D574" s="33" t="s">
        <v>14</v>
      </c>
      <c r="E574" s="33" t="s">
        <v>309</v>
      </c>
      <c r="F574" s="33" t="s">
        <v>1608</v>
      </c>
      <c r="G574" s="33" t="s">
        <v>1608</v>
      </c>
      <c r="H574" s="29" t="s">
        <v>1608</v>
      </c>
      <c r="I574" s="29"/>
    </row>
    <row r="575" spans="2:9">
      <c r="B575" s="39" t="s">
        <v>1608</v>
      </c>
      <c r="C575" s="33" t="s">
        <v>13</v>
      </c>
      <c r="D575" s="33" t="s">
        <v>14</v>
      </c>
      <c r="E575" s="33" t="s">
        <v>309</v>
      </c>
      <c r="F575" s="33" t="s">
        <v>1608</v>
      </c>
      <c r="G575" s="33" t="s">
        <v>1608</v>
      </c>
      <c r="H575" s="29" t="s">
        <v>1608</v>
      </c>
      <c r="I575" s="29"/>
    </row>
    <row r="576" spans="2:9">
      <c r="B576" s="39" t="s">
        <v>4745</v>
      </c>
      <c r="C576" s="33" t="s">
        <v>13</v>
      </c>
      <c r="D576" s="33" t="s">
        <v>14</v>
      </c>
      <c r="E576" s="33" t="s">
        <v>309</v>
      </c>
      <c r="F576" s="33" t="s">
        <v>1608</v>
      </c>
      <c r="G576" s="33" t="s">
        <v>1608</v>
      </c>
      <c r="H576" s="29" t="s">
        <v>1608</v>
      </c>
      <c r="I576" s="29"/>
    </row>
    <row r="577" spans="2:9">
      <c r="B577" s="39" t="s">
        <v>5725</v>
      </c>
      <c r="C577" s="33" t="s">
        <v>13</v>
      </c>
      <c r="D577" s="33" t="s">
        <v>14</v>
      </c>
      <c r="E577" s="33" t="s">
        <v>309</v>
      </c>
      <c r="F577" s="33" t="s">
        <v>1608</v>
      </c>
      <c r="G577" s="33" t="s">
        <v>1608</v>
      </c>
      <c r="H577" s="29" t="s">
        <v>1608</v>
      </c>
      <c r="I577" s="29"/>
    </row>
    <row r="578" spans="2:9">
      <c r="B578" s="39" t="s">
        <v>5726</v>
      </c>
      <c r="C578" s="33" t="s">
        <v>13</v>
      </c>
      <c r="D578" s="33" t="s">
        <v>14</v>
      </c>
      <c r="E578" s="33" t="s">
        <v>307</v>
      </c>
      <c r="F578" s="33" t="s">
        <v>1599</v>
      </c>
      <c r="G578" s="33" t="s">
        <v>5727</v>
      </c>
      <c r="H578" s="29" t="s">
        <v>5727</v>
      </c>
      <c r="I578" s="29"/>
    </row>
    <row r="579" spans="2:9">
      <c r="B579" s="40" t="s">
        <v>5728</v>
      </c>
      <c r="C579" s="33" t="s">
        <v>13</v>
      </c>
      <c r="D579" s="33" t="s">
        <v>14</v>
      </c>
      <c r="E579" s="33" t="s">
        <v>307</v>
      </c>
      <c r="F579" s="33" t="s">
        <v>1599</v>
      </c>
      <c r="G579" s="33" t="s">
        <v>5727</v>
      </c>
      <c r="H579" s="29" t="s">
        <v>5727</v>
      </c>
      <c r="I579" s="29"/>
    </row>
    <row r="580" spans="2:9">
      <c r="B580" s="39" t="s">
        <v>5727</v>
      </c>
      <c r="C580" s="33" t="s">
        <v>13</v>
      </c>
      <c r="D580" s="33" t="s">
        <v>14</v>
      </c>
      <c r="E580" s="33" t="s">
        <v>307</v>
      </c>
      <c r="F580" s="33" t="s">
        <v>1599</v>
      </c>
      <c r="G580" s="33" t="s">
        <v>5727</v>
      </c>
      <c r="H580" s="29" t="s">
        <v>5727</v>
      </c>
      <c r="I580" s="29"/>
    </row>
    <row r="581" spans="2:9">
      <c r="B581" s="40" t="s">
        <v>5729</v>
      </c>
      <c r="C581" s="33" t="s">
        <v>13</v>
      </c>
      <c r="D581" s="33" t="s">
        <v>14</v>
      </c>
      <c r="E581" s="33" t="s">
        <v>307</v>
      </c>
      <c r="F581" s="33" t="s">
        <v>1599</v>
      </c>
      <c r="G581" s="33" t="s">
        <v>5729</v>
      </c>
      <c r="H581" s="29" t="s">
        <v>5729</v>
      </c>
      <c r="I581" s="29"/>
    </row>
    <row r="582" spans="2:9">
      <c r="B582" s="39" t="s">
        <v>1600</v>
      </c>
      <c r="C582" s="33" t="s">
        <v>13</v>
      </c>
      <c r="D582" s="33" t="s">
        <v>14</v>
      </c>
      <c r="E582" s="33" t="s">
        <v>307</v>
      </c>
      <c r="F582" s="33" t="s">
        <v>1600</v>
      </c>
      <c r="G582" s="33" t="s">
        <v>1600</v>
      </c>
      <c r="H582" s="29" t="s">
        <v>1600</v>
      </c>
      <c r="I582" s="29"/>
    </row>
    <row r="583" spans="2:9">
      <c r="B583" s="39" t="s">
        <v>5730</v>
      </c>
      <c r="C583" s="33" t="s">
        <v>13</v>
      </c>
      <c r="D583" s="33" t="s">
        <v>14</v>
      </c>
      <c r="E583" s="33" t="s">
        <v>307</v>
      </c>
      <c r="F583" s="33" t="s">
        <v>1600</v>
      </c>
      <c r="G583" s="29" t="s">
        <v>1600</v>
      </c>
      <c r="H583" s="29" t="s">
        <v>1600</v>
      </c>
      <c r="I583" s="29"/>
    </row>
    <row r="584" spans="2:9">
      <c r="B584" s="39" t="s">
        <v>5731</v>
      </c>
      <c r="C584" s="33" t="s">
        <v>13</v>
      </c>
      <c r="D584" s="33" t="s">
        <v>14</v>
      </c>
      <c r="E584" s="33" t="s">
        <v>307</v>
      </c>
      <c r="F584" s="33" t="s">
        <v>1600</v>
      </c>
      <c r="G584" s="33" t="s">
        <v>1600</v>
      </c>
      <c r="H584" s="29" t="s">
        <v>1600</v>
      </c>
      <c r="I584" s="29"/>
    </row>
    <row r="585" spans="2:9">
      <c r="B585" s="40" t="s">
        <v>1600</v>
      </c>
      <c r="C585" s="33" t="s">
        <v>13</v>
      </c>
      <c r="D585" s="33" t="s">
        <v>14</v>
      </c>
      <c r="E585" s="33" t="s">
        <v>307</v>
      </c>
      <c r="F585" s="33" t="s">
        <v>1600</v>
      </c>
      <c r="G585" s="33" t="s">
        <v>1600</v>
      </c>
      <c r="H585" s="29" t="s">
        <v>1600</v>
      </c>
      <c r="I585" s="29"/>
    </row>
    <row r="586" spans="2:9">
      <c r="B586" s="40" t="s">
        <v>4746</v>
      </c>
      <c r="C586" s="33" t="s">
        <v>13</v>
      </c>
      <c r="D586" s="33" t="s">
        <v>14</v>
      </c>
      <c r="E586" s="33" t="s">
        <v>307</v>
      </c>
      <c r="F586" s="33" t="s">
        <v>1600</v>
      </c>
      <c r="G586" s="33" t="s">
        <v>1600</v>
      </c>
      <c r="H586" s="29" t="s">
        <v>1600</v>
      </c>
      <c r="I586" s="29"/>
    </row>
    <row r="587" spans="2:9">
      <c r="B587" s="39" t="s">
        <v>5732</v>
      </c>
      <c r="C587" s="33" t="s">
        <v>13</v>
      </c>
      <c r="D587" s="33" t="s">
        <v>14</v>
      </c>
      <c r="E587" s="33" t="s">
        <v>307</v>
      </c>
      <c r="F587" s="33" t="s">
        <v>1600</v>
      </c>
      <c r="G587" s="33" t="s">
        <v>1600</v>
      </c>
      <c r="H587" s="29" t="s">
        <v>1600</v>
      </c>
      <c r="I587" s="29"/>
    </row>
    <row r="588" spans="2:9">
      <c r="B588" s="39" t="s">
        <v>5774</v>
      </c>
      <c r="C588" s="33" t="s">
        <v>13</v>
      </c>
      <c r="D588" s="33" t="s">
        <v>14</v>
      </c>
      <c r="E588" s="33" t="s">
        <v>307</v>
      </c>
      <c r="F588" s="33" t="s">
        <v>1600</v>
      </c>
      <c r="G588" s="33" t="s">
        <v>1600</v>
      </c>
      <c r="H588" s="29" t="s">
        <v>1600</v>
      </c>
      <c r="I588" s="29"/>
    </row>
    <row r="589" spans="2:9">
      <c r="B589" s="39" t="s">
        <v>5733</v>
      </c>
      <c r="C589" s="33" t="s">
        <v>13</v>
      </c>
      <c r="D589" s="33" t="s">
        <v>21</v>
      </c>
      <c r="E589" s="33" t="s">
        <v>162</v>
      </c>
      <c r="F589" s="33" t="s">
        <v>162</v>
      </c>
      <c r="G589" s="33" t="s">
        <v>4770</v>
      </c>
      <c r="H589" s="29" t="s">
        <v>4770</v>
      </c>
      <c r="I589" s="29" t="s">
        <v>4769</v>
      </c>
    </row>
    <row r="590" spans="2:9">
      <c r="B590" s="39" t="s">
        <v>4770</v>
      </c>
      <c r="C590" s="33" t="s">
        <v>13</v>
      </c>
      <c r="D590" s="33" t="s">
        <v>21</v>
      </c>
      <c r="E590" s="33" t="s">
        <v>162</v>
      </c>
      <c r="F590" s="33" t="s">
        <v>162</v>
      </c>
      <c r="G590" s="33" t="s">
        <v>4770</v>
      </c>
      <c r="H590" s="29" t="s">
        <v>4770</v>
      </c>
      <c r="I590" s="29" t="s">
        <v>4769</v>
      </c>
    </row>
    <row r="591" spans="2:9">
      <c r="B591" s="39" t="s">
        <v>5734</v>
      </c>
      <c r="C591" s="33" t="s">
        <v>13</v>
      </c>
      <c r="D591" s="33" t="s">
        <v>21</v>
      </c>
      <c r="E591" s="33" t="s">
        <v>162</v>
      </c>
      <c r="F591" s="33" t="s">
        <v>162</v>
      </c>
      <c r="G591" s="33" t="s">
        <v>4770</v>
      </c>
      <c r="H591" s="29" t="s">
        <v>4770</v>
      </c>
      <c r="I591" s="29" t="s">
        <v>4769</v>
      </c>
    </row>
    <row r="592" spans="2:9">
      <c r="B592" s="39" t="s">
        <v>5735</v>
      </c>
      <c r="C592" s="33" t="s">
        <v>13</v>
      </c>
      <c r="D592" s="33" t="s">
        <v>14</v>
      </c>
      <c r="E592" s="33" t="s">
        <v>309</v>
      </c>
      <c r="F592" s="33" t="s">
        <v>1607</v>
      </c>
      <c r="G592" s="33" t="s">
        <v>5735</v>
      </c>
      <c r="H592" s="29" t="s">
        <v>5735</v>
      </c>
      <c r="I592" s="29"/>
    </row>
    <row r="593" spans="2:9">
      <c r="B593" s="39" t="s">
        <v>5680</v>
      </c>
      <c r="C593" s="33" t="s">
        <v>13</v>
      </c>
      <c r="D593" s="33" t="s">
        <v>14</v>
      </c>
      <c r="E593" s="33" t="s">
        <v>307</v>
      </c>
      <c r="F593" s="33" t="s">
        <v>1600</v>
      </c>
      <c r="G593" s="33" t="s">
        <v>5736</v>
      </c>
      <c r="H593" s="29" t="s">
        <v>5736</v>
      </c>
      <c r="I593" s="29"/>
    </row>
    <row r="594" spans="2:9">
      <c r="B594" s="39" t="s">
        <v>5736</v>
      </c>
      <c r="C594" s="33" t="s">
        <v>13</v>
      </c>
      <c r="D594" s="33" t="s">
        <v>14</v>
      </c>
      <c r="E594" s="33" t="s">
        <v>307</v>
      </c>
      <c r="F594" s="33" t="s">
        <v>1600</v>
      </c>
      <c r="G594" s="33" t="s">
        <v>5736</v>
      </c>
      <c r="H594" s="29" t="s">
        <v>5736</v>
      </c>
      <c r="I594" s="29"/>
    </row>
    <row r="595" spans="2:9">
      <c r="B595" s="39" t="s">
        <v>5737</v>
      </c>
      <c r="C595" s="33" t="s">
        <v>13</v>
      </c>
      <c r="D595" s="33" t="s">
        <v>14</v>
      </c>
      <c r="E595" s="33" t="s">
        <v>307</v>
      </c>
      <c r="F595" s="33" t="s">
        <v>1600</v>
      </c>
      <c r="G595" s="33" t="s">
        <v>5736</v>
      </c>
      <c r="H595" s="29" t="s">
        <v>5736</v>
      </c>
      <c r="I595" s="29"/>
    </row>
    <row r="596" spans="2:9">
      <c r="B596" s="39" t="s">
        <v>5738</v>
      </c>
      <c r="C596" s="33" t="s">
        <v>13</v>
      </c>
      <c r="D596" s="33" t="s">
        <v>14</v>
      </c>
      <c r="E596" s="33" t="s">
        <v>309</v>
      </c>
      <c r="F596" s="33" t="s">
        <v>1605</v>
      </c>
      <c r="G596" s="33" t="s">
        <v>5738</v>
      </c>
      <c r="H596" s="29" t="s">
        <v>5738</v>
      </c>
      <c r="I596" s="29"/>
    </row>
    <row r="597" spans="2:9">
      <c r="B597" s="39" t="s">
        <v>5739</v>
      </c>
      <c r="C597" s="33" t="s">
        <v>13</v>
      </c>
      <c r="D597" s="33" t="s">
        <v>14</v>
      </c>
      <c r="E597" s="33" t="s">
        <v>309</v>
      </c>
      <c r="F597" s="33" t="s">
        <v>1607</v>
      </c>
      <c r="G597" s="33" t="s">
        <v>5740</v>
      </c>
      <c r="H597" s="29" t="s">
        <v>5740</v>
      </c>
      <c r="I597" s="29"/>
    </row>
    <row r="598" spans="2:9">
      <c r="B598" s="39" t="s">
        <v>1585</v>
      </c>
      <c r="C598" s="33" t="s">
        <v>13</v>
      </c>
      <c r="D598" s="33" t="s">
        <v>14</v>
      </c>
      <c r="E598" s="33" t="s">
        <v>307</v>
      </c>
      <c r="F598" s="33" t="s">
        <v>1179</v>
      </c>
      <c r="G598" s="33" t="s">
        <v>1585</v>
      </c>
      <c r="H598" s="29" t="s">
        <v>1585</v>
      </c>
      <c r="I598" s="29"/>
    </row>
    <row r="599" spans="2:9">
      <c r="B599" s="39" t="s">
        <v>5741</v>
      </c>
      <c r="C599" s="33" t="s">
        <v>13</v>
      </c>
      <c r="D599" s="33" t="s">
        <v>21</v>
      </c>
      <c r="E599" s="33" t="s">
        <v>309</v>
      </c>
      <c r="F599" s="33" t="s">
        <v>1605</v>
      </c>
      <c r="G599" s="33" t="s">
        <v>5741</v>
      </c>
      <c r="H599" s="29" t="s">
        <v>5741</v>
      </c>
      <c r="I599" s="29"/>
    </row>
    <row r="600" spans="2:9">
      <c r="B600" s="39" t="s">
        <v>5742</v>
      </c>
      <c r="C600" s="33" t="s">
        <v>13</v>
      </c>
      <c r="D600" s="33" t="s">
        <v>14</v>
      </c>
      <c r="E600" s="33" t="s">
        <v>309</v>
      </c>
      <c r="F600" s="33" t="s">
        <v>1605</v>
      </c>
      <c r="G600" s="33" t="s">
        <v>5743</v>
      </c>
      <c r="H600" s="29" t="s">
        <v>5743</v>
      </c>
      <c r="I600" s="29"/>
    </row>
    <row r="601" spans="2:9">
      <c r="B601" s="39" t="s">
        <v>5743</v>
      </c>
      <c r="C601" s="33" t="s">
        <v>13</v>
      </c>
      <c r="D601" s="33" t="s">
        <v>14</v>
      </c>
      <c r="E601" s="33" t="s">
        <v>309</v>
      </c>
      <c r="F601" s="33" t="s">
        <v>1605</v>
      </c>
      <c r="G601" s="33" t="s">
        <v>5743</v>
      </c>
      <c r="H601" s="29" t="s">
        <v>5743</v>
      </c>
      <c r="I601" s="29"/>
    </row>
    <row r="602" spans="2:9">
      <c r="B602" s="39" t="s">
        <v>5744</v>
      </c>
      <c r="C602" s="33" t="s">
        <v>13</v>
      </c>
      <c r="D602" s="33" t="s">
        <v>14</v>
      </c>
      <c r="E602" s="33" t="s">
        <v>309</v>
      </c>
      <c r="F602" s="33" t="s">
        <v>1606</v>
      </c>
      <c r="G602" s="33" t="s">
        <v>5744</v>
      </c>
      <c r="H602" s="29" t="s">
        <v>5744</v>
      </c>
      <c r="I602" s="29"/>
    </row>
    <row r="603" spans="2:9">
      <c r="B603" s="39" t="s">
        <v>5745</v>
      </c>
      <c r="C603" s="33" t="s">
        <v>13</v>
      </c>
      <c r="D603" s="33" t="s">
        <v>14</v>
      </c>
      <c r="E603" s="33" t="s">
        <v>307</v>
      </c>
      <c r="F603" s="33" t="s">
        <v>307</v>
      </c>
      <c r="G603" s="33" t="s">
        <v>307</v>
      </c>
      <c r="H603" s="29" t="s">
        <v>307</v>
      </c>
      <c r="I603" s="29"/>
    </row>
    <row r="604" spans="2:9">
      <c r="B604" s="39" t="s">
        <v>307</v>
      </c>
      <c r="C604" s="33" t="s">
        <v>13</v>
      </c>
      <c r="D604" s="33" t="s">
        <v>14</v>
      </c>
      <c r="E604" s="33" t="s">
        <v>307</v>
      </c>
      <c r="F604" s="33" t="s">
        <v>307</v>
      </c>
      <c r="G604" s="33" t="s">
        <v>307</v>
      </c>
      <c r="H604" s="29" t="s">
        <v>307</v>
      </c>
      <c r="I604" s="29"/>
    </row>
    <row r="605" spans="2:9">
      <c r="B605" s="39" t="s">
        <v>4748</v>
      </c>
      <c r="C605" s="33" t="s">
        <v>13</v>
      </c>
      <c r="D605" s="33" t="s">
        <v>14</v>
      </c>
      <c r="E605" s="33" t="s">
        <v>307</v>
      </c>
      <c r="F605" s="33" t="s">
        <v>307</v>
      </c>
      <c r="G605" s="33" t="s">
        <v>307</v>
      </c>
      <c r="H605" s="29" t="s">
        <v>307</v>
      </c>
      <c r="I605" s="29"/>
    </row>
    <row r="606" spans="2:9">
      <c r="B606" s="39" t="s">
        <v>1602</v>
      </c>
      <c r="C606" s="33" t="s">
        <v>13</v>
      </c>
      <c r="D606" s="33" t="s">
        <v>14</v>
      </c>
      <c r="E606" s="33" t="s">
        <v>307</v>
      </c>
      <c r="F606" s="33" t="s">
        <v>1602</v>
      </c>
      <c r="G606" s="33" t="s">
        <v>1602</v>
      </c>
      <c r="H606" s="29" t="s">
        <v>1602</v>
      </c>
      <c r="I606" s="29"/>
    </row>
    <row r="607" spans="2:9">
      <c r="B607" s="39" t="s">
        <v>1602</v>
      </c>
      <c r="C607" s="33" t="s">
        <v>13</v>
      </c>
      <c r="D607" s="33" t="s">
        <v>14</v>
      </c>
      <c r="E607" s="33" t="s">
        <v>307</v>
      </c>
      <c r="F607" s="33" t="s">
        <v>1602</v>
      </c>
      <c r="G607" s="33" t="s">
        <v>1602</v>
      </c>
      <c r="H607" s="29" t="s">
        <v>1602</v>
      </c>
      <c r="I607" s="29"/>
    </row>
    <row r="608" spans="2:9">
      <c r="B608" s="39" t="s">
        <v>4747</v>
      </c>
      <c r="C608" s="33" t="s">
        <v>13</v>
      </c>
      <c r="D608" s="33" t="s">
        <v>14</v>
      </c>
      <c r="E608" s="33" t="s">
        <v>307</v>
      </c>
      <c r="F608" s="33" t="s">
        <v>1602</v>
      </c>
      <c r="G608" s="33" t="s">
        <v>1602</v>
      </c>
      <c r="H608" s="29" t="s">
        <v>1602</v>
      </c>
      <c r="I608" s="29"/>
    </row>
    <row r="609" spans="2:9">
      <c r="B609" s="39" t="s">
        <v>5746</v>
      </c>
      <c r="C609" s="33" t="s">
        <v>13</v>
      </c>
      <c r="D609" s="33" t="s">
        <v>14</v>
      </c>
      <c r="E609" s="33" t="s">
        <v>307</v>
      </c>
      <c r="F609" s="33" t="s">
        <v>1602</v>
      </c>
      <c r="G609" s="33" t="s">
        <v>5746</v>
      </c>
      <c r="H609" s="29" t="s">
        <v>5746</v>
      </c>
      <c r="I609" s="29"/>
    </row>
    <row r="610" spans="2:9">
      <c r="B610" s="39" t="s">
        <v>5747</v>
      </c>
      <c r="C610" s="33" t="s">
        <v>13</v>
      </c>
      <c r="D610" s="33" t="s">
        <v>14</v>
      </c>
      <c r="E610" s="33" t="s">
        <v>307</v>
      </c>
      <c r="F610" s="33" t="s">
        <v>1602</v>
      </c>
      <c r="G610" s="33" t="s">
        <v>5746</v>
      </c>
      <c r="H610" s="29" t="s">
        <v>5746</v>
      </c>
      <c r="I610" s="29"/>
    </row>
    <row r="611" spans="2:9">
      <c r="B611" s="39" t="s">
        <v>5748</v>
      </c>
      <c r="C611" s="33" t="s">
        <v>13</v>
      </c>
      <c r="D611" s="33" t="s">
        <v>14</v>
      </c>
      <c r="E611" s="33" t="s">
        <v>309</v>
      </c>
      <c r="F611" s="33" t="s">
        <v>1606</v>
      </c>
      <c r="G611" s="29" t="s">
        <v>5748</v>
      </c>
      <c r="H611" s="29" t="s">
        <v>5748</v>
      </c>
      <c r="I611" s="29"/>
    </row>
    <row r="612" spans="2:9">
      <c r="B612" s="39" t="s">
        <v>5749</v>
      </c>
      <c r="C612" s="33" t="s">
        <v>13</v>
      </c>
      <c r="D612" s="33" t="s">
        <v>21</v>
      </c>
      <c r="E612" s="33" t="s">
        <v>162</v>
      </c>
      <c r="F612" s="33" t="s">
        <v>860</v>
      </c>
      <c r="G612" s="33" t="s">
        <v>5750</v>
      </c>
      <c r="H612" s="29" t="s">
        <v>5750</v>
      </c>
      <c r="I612" s="29"/>
    </row>
    <row r="613" spans="2:9">
      <c r="B613" s="39" t="s">
        <v>5751</v>
      </c>
      <c r="C613" s="33" t="s">
        <v>13</v>
      </c>
      <c r="D613" s="33" t="s">
        <v>21</v>
      </c>
      <c r="E613" s="33" t="s">
        <v>162</v>
      </c>
      <c r="F613" s="33" t="s">
        <v>860</v>
      </c>
      <c r="G613" s="33" t="s">
        <v>5750</v>
      </c>
      <c r="H613" s="29" t="s">
        <v>5750</v>
      </c>
      <c r="I613" s="29"/>
    </row>
    <row r="614" spans="2:9">
      <c r="B614" s="39" t="s">
        <v>5752</v>
      </c>
      <c r="C614" s="33" t="s">
        <v>13</v>
      </c>
      <c r="D614" s="33" t="s">
        <v>21</v>
      </c>
      <c r="E614" s="33" t="s">
        <v>162</v>
      </c>
      <c r="F614" s="33" t="s">
        <v>860</v>
      </c>
      <c r="G614" s="33" t="s">
        <v>5750</v>
      </c>
      <c r="H614" s="29" t="s">
        <v>5750</v>
      </c>
      <c r="I614" s="29"/>
    </row>
    <row r="615" spans="2:9">
      <c r="B615" s="39" t="s">
        <v>5753</v>
      </c>
      <c r="C615" s="33" t="s">
        <v>13</v>
      </c>
      <c r="D615" s="33" t="s">
        <v>21</v>
      </c>
      <c r="E615" s="33" t="s">
        <v>162</v>
      </c>
      <c r="F615" s="33" t="s">
        <v>860</v>
      </c>
      <c r="G615" s="33" t="s">
        <v>5750</v>
      </c>
      <c r="H615" s="29" t="s">
        <v>5750</v>
      </c>
      <c r="I615" s="29"/>
    </row>
    <row r="616" spans="2:9">
      <c r="B616" s="39" t="s">
        <v>5754</v>
      </c>
      <c r="C616" s="33" t="s">
        <v>13</v>
      </c>
      <c r="D616" s="33" t="s">
        <v>21</v>
      </c>
      <c r="E616" s="33" t="s">
        <v>162</v>
      </c>
      <c r="F616" s="33" t="s">
        <v>860</v>
      </c>
      <c r="G616" s="33" t="s">
        <v>5750</v>
      </c>
      <c r="H616" s="29" t="s">
        <v>5750</v>
      </c>
      <c r="I616" s="29"/>
    </row>
    <row r="617" spans="2:9">
      <c r="B617" s="39" t="s">
        <v>5755</v>
      </c>
      <c r="C617" s="33" t="s">
        <v>13</v>
      </c>
      <c r="D617" s="33" t="s">
        <v>21</v>
      </c>
      <c r="E617" s="33" t="s">
        <v>162</v>
      </c>
      <c r="F617" s="33" t="s">
        <v>860</v>
      </c>
      <c r="G617" s="33" t="s">
        <v>5750</v>
      </c>
      <c r="H617" s="29" t="s">
        <v>5750</v>
      </c>
      <c r="I617" s="29"/>
    </row>
    <row r="618" spans="2:9">
      <c r="B618" s="39" t="s">
        <v>5756</v>
      </c>
      <c r="C618" s="33" t="s">
        <v>13</v>
      </c>
      <c r="D618" s="33" t="s">
        <v>21</v>
      </c>
      <c r="E618" s="33" t="s">
        <v>162</v>
      </c>
      <c r="F618" s="33" t="s">
        <v>860</v>
      </c>
      <c r="G618" s="33" t="s">
        <v>5750</v>
      </c>
      <c r="H618" s="29" t="s">
        <v>5750</v>
      </c>
      <c r="I618" s="29"/>
    </row>
    <row r="619" spans="2:9">
      <c r="B619" s="39" t="s">
        <v>5757</v>
      </c>
      <c r="C619" s="33" t="s">
        <v>13</v>
      </c>
      <c r="D619" s="33" t="s">
        <v>21</v>
      </c>
      <c r="E619" s="33" t="s">
        <v>162</v>
      </c>
      <c r="F619" s="33" t="s">
        <v>860</v>
      </c>
      <c r="G619" s="33" t="s">
        <v>5750</v>
      </c>
      <c r="H619" s="29" t="s">
        <v>5750</v>
      </c>
      <c r="I619" s="29"/>
    </row>
    <row r="620" spans="2:9">
      <c r="B620" s="39" t="s">
        <v>5758</v>
      </c>
      <c r="C620" s="33" t="s">
        <v>13</v>
      </c>
      <c r="D620" s="33" t="s">
        <v>21</v>
      </c>
      <c r="E620" s="33" t="s">
        <v>162</v>
      </c>
      <c r="F620" s="33" t="s">
        <v>860</v>
      </c>
      <c r="G620" s="33" t="s">
        <v>5750</v>
      </c>
      <c r="H620" s="29" t="s">
        <v>5750</v>
      </c>
      <c r="I620" s="29"/>
    </row>
    <row r="621" spans="2:9">
      <c r="B621" s="39" t="s">
        <v>5759</v>
      </c>
      <c r="C621" s="33" t="s">
        <v>13</v>
      </c>
      <c r="D621" s="33" t="s">
        <v>21</v>
      </c>
      <c r="E621" s="33" t="s">
        <v>162</v>
      </c>
      <c r="F621" s="33" t="s">
        <v>860</v>
      </c>
      <c r="G621" s="33" t="s">
        <v>5750</v>
      </c>
      <c r="H621" s="29" t="s">
        <v>5750</v>
      </c>
      <c r="I621" s="29"/>
    </row>
    <row r="622" spans="2:9">
      <c r="B622" s="39" t="s">
        <v>5760</v>
      </c>
      <c r="C622" s="33" t="s">
        <v>13</v>
      </c>
      <c r="D622" s="33" t="s">
        <v>21</v>
      </c>
      <c r="E622" s="33" t="s">
        <v>162</v>
      </c>
      <c r="F622" s="33" t="s">
        <v>860</v>
      </c>
      <c r="G622" s="33" t="s">
        <v>5750</v>
      </c>
      <c r="H622" s="29" t="s">
        <v>5750</v>
      </c>
      <c r="I622" s="29"/>
    </row>
    <row r="623" spans="2:9">
      <c r="B623" s="39" t="s">
        <v>5761</v>
      </c>
      <c r="C623" s="33" t="s">
        <v>13</v>
      </c>
      <c r="D623" s="33" t="s">
        <v>21</v>
      </c>
      <c r="E623" s="33" t="s">
        <v>162</v>
      </c>
      <c r="F623" s="33" t="s">
        <v>860</v>
      </c>
      <c r="G623" s="33" t="s">
        <v>5750</v>
      </c>
      <c r="H623" s="29" t="s">
        <v>5750</v>
      </c>
      <c r="I623" s="29"/>
    </row>
    <row r="624" spans="2:9">
      <c r="B624" s="39" t="s">
        <v>5762</v>
      </c>
      <c r="C624" s="33" t="s">
        <v>13</v>
      </c>
      <c r="D624" s="33" t="s">
        <v>14</v>
      </c>
      <c r="E624" s="33" t="s">
        <v>309</v>
      </c>
      <c r="F624" s="33" t="s">
        <v>1608</v>
      </c>
      <c r="G624" s="33" t="s">
        <v>5763</v>
      </c>
      <c r="H624" s="29" t="s">
        <v>5763</v>
      </c>
      <c r="I624" s="29"/>
    </row>
    <row r="625" spans="2:9">
      <c r="B625" s="39" t="s">
        <v>5763</v>
      </c>
      <c r="C625" s="33" t="s">
        <v>13</v>
      </c>
      <c r="D625" s="33" t="s">
        <v>14</v>
      </c>
      <c r="E625" s="33" t="s">
        <v>309</v>
      </c>
      <c r="F625" s="33" t="s">
        <v>1608</v>
      </c>
      <c r="G625" s="33" t="s">
        <v>5763</v>
      </c>
      <c r="H625" s="29" t="s">
        <v>5763</v>
      </c>
      <c r="I625" s="29"/>
    </row>
    <row r="626" spans="2:9">
      <c r="B626" s="39" t="s">
        <v>5764</v>
      </c>
      <c r="C626" s="33" t="s">
        <v>13</v>
      </c>
      <c r="D626" s="33" t="s">
        <v>14</v>
      </c>
      <c r="E626" s="33" t="s">
        <v>309</v>
      </c>
      <c r="F626" s="33" t="s">
        <v>1607</v>
      </c>
      <c r="G626" s="33" t="s">
        <v>5765</v>
      </c>
      <c r="H626" s="29" t="s">
        <v>5765</v>
      </c>
      <c r="I626" s="29"/>
    </row>
    <row r="627" spans="2:9">
      <c r="B627" s="39" t="s">
        <v>5765</v>
      </c>
      <c r="C627" s="33" t="s">
        <v>13</v>
      </c>
      <c r="D627" s="33" t="s">
        <v>14</v>
      </c>
      <c r="E627" s="33" t="s">
        <v>309</v>
      </c>
      <c r="F627" s="33" t="s">
        <v>1607</v>
      </c>
      <c r="G627" s="33" t="s">
        <v>5765</v>
      </c>
      <c r="H627" s="29" t="s">
        <v>5765</v>
      </c>
      <c r="I627" s="29"/>
    </row>
    <row r="628" spans="2:9">
      <c r="B628" s="39" t="s">
        <v>5766</v>
      </c>
      <c r="C628" s="33" t="s">
        <v>13</v>
      </c>
      <c r="D628" s="33" t="s">
        <v>14</v>
      </c>
      <c r="E628" s="33" t="s">
        <v>309</v>
      </c>
      <c r="F628" s="33" t="s">
        <v>1607</v>
      </c>
      <c r="G628" s="33" t="s">
        <v>5765</v>
      </c>
      <c r="H628" s="29" t="s">
        <v>5765</v>
      </c>
      <c r="I628" s="29"/>
    </row>
    <row r="629" spans="2:9">
      <c r="B629" s="39" t="s">
        <v>5767</v>
      </c>
      <c r="C629" s="33" t="s">
        <v>13</v>
      </c>
      <c r="D629" s="33" t="s">
        <v>14</v>
      </c>
      <c r="E629" s="33" t="s">
        <v>309</v>
      </c>
      <c r="F629" s="33" t="s">
        <v>1607</v>
      </c>
      <c r="G629" s="33" t="s">
        <v>5765</v>
      </c>
      <c r="H629" s="29" t="s">
        <v>5765</v>
      </c>
      <c r="I629" s="29"/>
    </row>
    <row r="630" spans="2:9">
      <c r="B630" s="39" t="s">
        <v>5768</v>
      </c>
      <c r="C630" s="33" t="s">
        <v>13</v>
      </c>
      <c r="D630" s="33" t="s">
        <v>14</v>
      </c>
      <c r="E630" s="33" t="s">
        <v>307</v>
      </c>
      <c r="F630" s="33" t="s">
        <v>1603</v>
      </c>
      <c r="G630" s="33" t="s">
        <v>5769</v>
      </c>
      <c r="H630" s="29" t="s">
        <v>5769</v>
      </c>
      <c r="I630" s="29"/>
    </row>
    <row r="631" spans="2:9">
      <c r="B631" s="39" t="s">
        <v>5769</v>
      </c>
      <c r="C631" s="33" t="s">
        <v>13</v>
      </c>
      <c r="D631" s="33" t="s">
        <v>14</v>
      </c>
      <c r="E631" s="33" t="s">
        <v>307</v>
      </c>
      <c r="F631" s="33" t="s">
        <v>1603</v>
      </c>
      <c r="G631" s="36" t="s">
        <v>6994</v>
      </c>
      <c r="H631" s="36" t="s">
        <v>6994</v>
      </c>
      <c r="I631" s="29"/>
    </row>
    <row r="632" spans="2:9">
      <c r="B632" s="39" t="s">
        <v>5770</v>
      </c>
      <c r="C632" s="33" t="s">
        <v>13</v>
      </c>
      <c r="D632" s="33" t="s">
        <v>14</v>
      </c>
      <c r="E632" s="33" t="s">
        <v>307</v>
      </c>
      <c r="F632" s="33" t="s">
        <v>1599</v>
      </c>
      <c r="G632" s="33" t="s">
        <v>6993</v>
      </c>
      <c r="H632" s="33" t="s">
        <v>6993</v>
      </c>
      <c r="I632" s="29"/>
    </row>
    <row r="633" spans="2:9">
      <c r="B633" s="39" t="s">
        <v>5771</v>
      </c>
      <c r="C633" s="33" t="s">
        <v>13</v>
      </c>
      <c r="D633" s="33" t="s">
        <v>14</v>
      </c>
      <c r="E633" s="33" t="s">
        <v>307</v>
      </c>
      <c r="F633" s="33" t="s">
        <v>1599</v>
      </c>
      <c r="G633" s="33" t="s">
        <v>6993</v>
      </c>
      <c r="H633" s="33" t="s">
        <v>6993</v>
      </c>
      <c r="I633" s="29"/>
    </row>
    <row r="634" spans="2:9">
      <c r="B634" s="39" t="s">
        <v>5772</v>
      </c>
      <c r="C634" s="33" t="s">
        <v>13</v>
      </c>
      <c r="D634" s="33" t="s">
        <v>14</v>
      </c>
      <c r="E634" s="33" t="s">
        <v>307</v>
      </c>
      <c r="F634" s="33" t="s">
        <v>1179</v>
      </c>
      <c r="G634" s="33" t="s">
        <v>5772</v>
      </c>
      <c r="H634" s="29" t="s">
        <v>5772</v>
      </c>
      <c r="I634" s="29"/>
    </row>
    <row r="635" spans="2:9">
      <c r="B635" s="39" t="s">
        <v>5773</v>
      </c>
      <c r="C635" s="33" t="s">
        <v>13</v>
      </c>
      <c r="D635" s="33" t="s">
        <v>14</v>
      </c>
      <c r="E635" s="33" t="s">
        <v>307</v>
      </c>
      <c r="F635" s="33" t="s">
        <v>1179</v>
      </c>
      <c r="G635" s="33" t="s">
        <v>5772</v>
      </c>
      <c r="H635" s="33" t="s">
        <v>5772</v>
      </c>
      <c r="I635" s="29"/>
    </row>
    <row r="636" spans="2:9">
      <c r="B636" s="39" t="s">
        <v>5775</v>
      </c>
      <c r="C636" s="33" t="s">
        <v>13</v>
      </c>
      <c r="D636" s="33" t="s">
        <v>14</v>
      </c>
      <c r="E636" s="33" t="s">
        <v>307</v>
      </c>
      <c r="F636" s="33" t="s">
        <v>1603</v>
      </c>
      <c r="G636" s="33" t="s">
        <v>1603</v>
      </c>
      <c r="H636" s="33" t="s">
        <v>1603</v>
      </c>
      <c r="I636" s="29"/>
    </row>
    <row r="637" spans="2:9">
      <c r="B637" s="39" t="s">
        <v>1603</v>
      </c>
      <c r="C637" s="33" t="s">
        <v>13</v>
      </c>
      <c r="D637" s="33" t="s">
        <v>14</v>
      </c>
      <c r="E637" s="33" t="s">
        <v>307</v>
      </c>
      <c r="F637" s="33" t="s">
        <v>1603</v>
      </c>
      <c r="G637" s="33" t="s">
        <v>1603</v>
      </c>
      <c r="H637" s="33" t="s">
        <v>1603</v>
      </c>
      <c r="I637" s="29"/>
    </row>
    <row r="638" spans="2:9">
      <c r="B638" s="39" t="s">
        <v>5717</v>
      </c>
      <c r="C638" s="33" t="s">
        <v>13</v>
      </c>
      <c r="D638" s="33" t="s">
        <v>14</v>
      </c>
      <c r="E638" s="33" t="s">
        <v>307</v>
      </c>
      <c r="F638" s="33" t="s">
        <v>1603</v>
      </c>
      <c r="G638" s="33" t="s">
        <v>1603</v>
      </c>
      <c r="H638" s="33" t="s">
        <v>1603</v>
      </c>
      <c r="I638" s="29"/>
    </row>
    <row r="639" spans="2:9">
      <c r="B639" s="39" t="s">
        <v>4749</v>
      </c>
      <c r="C639" s="33" t="s">
        <v>13</v>
      </c>
      <c r="D639" s="33" t="s">
        <v>14</v>
      </c>
      <c r="E639" s="33" t="s">
        <v>307</v>
      </c>
      <c r="F639" s="33" t="s">
        <v>1603</v>
      </c>
      <c r="G639" s="33" t="s">
        <v>1603</v>
      </c>
      <c r="H639" s="33" t="s">
        <v>1603</v>
      </c>
      <c r="I639" s="29"/>
    </row>
    <row r="640" spans="2:9">
      <c r="B640" s="39" t="s">
        <v>5776</v>
      </c>
      <c r="C640" s="33" t="s">
        <v>13</v>
      </c>
      <c r="D640" s="33" t="s">
        <v>14</v>
      </c>
      <c r="E640" s="33" t="s">
        <v>307</v>
      </c>
      <c r="F640" s="33" t="s">
        <v>1603</v>
      </c>
      <c r="G640" s="33" t="s">
        <v>1603</v>
      </c>
      <c r="H640" s="33" t="s">
        <v>1603</v>
      </c>
      <c r="I640" s="29"/>
    </row>
    <row r="641" spans="2:9">
      <c r="B641" s="39" t="s">
        <v>5777</v>
      </c>
      <c r="C641" s="33" t="s">
        <v>13</v>
      </c>
      <c r="D641" s="33" t="s">
        <v>14</v>
      </c>
      <c r="E641" s="33" t="s">
        <v>4732</v>
      </c>
      <c r="F641" s="33" t="s">
        <v>4731</v>
      </c>
      <c r="G641" s="33" t="s">
        <v>5777</v>
      </c>
      <c r="H641" s="29" t="s">
        <v>5777</v>
      </c>
      <c r="I641" s="29"/>
    </row>
    <row r="642" spans="2:9">
      <c r="B642" s="39" t="s">
        <v>1580</v>
      </c>
      <c r="C642" s="33" t="s">
        <v>13</v>
      </c>
      <c r="D642" s="33" t="s">
        <v>14</v>
      </c>
      <c r="E642" s="33" t="s">
        <v>301</v>
      </c>
      <c r="F642" s="33" t="s">
        <v>1580</v>
      </c>
      <c r="G642" s="33" t="s">
        <v>1580</v>
      </c>
      <c r="H642" s="29" t="s">
        <v>1580</v>
      </c>
      <c r="I642" s="29"/>
    </row>
    <row r="643" spans="2:9">
      <c r="B643" s="41" t="s">
        <v>5750</v>
      </c>
      <c r="C643" s="33" t="s">
        <v>13</v>
      </c>
      <c r="D643" s="33" t="s">
        <v>21</v>
      </c>
      <c r="E643" s="33" t="s">
        <v>162</v>
      </c>
      <c r="F643" s="33" t="s">
        <v>860</v>
      </c>
      <c r="G643" s="33" t="s">
        <v>5750</v>
      </c>
      <c r="H643" s="29" t="s">
        <v>5750</v>
      </c>
      <c r="I643" s="29"/>
    </row>
    <row r="644" spans="2:9">
      <c r="B644" s="41" t="s">
        <v>5786</v>
      </c>
      <c r="C644" s="36" t="s">
        <v>13</v>
      </c>
      <c r="D644" s="36" t="s">
        <v>14</v>
      </c>
      <c r="E644" s="36" t="s">
        <v>309</v>
      </c>
      <c r="F644" s="36" t="s">
        <v>1607</v>
      </c>
      <c r="G644" s="36" t="s">
        <v>1607</v>
      </c>
      <c r="H644" s="29" t="s">
        <v>1607</v>
      </c>
      <c r="I644" s="29"/>
    </row>
    <row r="645" spans="2:9">
      <c r="B645" s="41" t="s">
        <v>5787</v>
      </c>
      <c r="C645" s="36" t="s">
        <v>13</v>
      </c>
      <c r="D645" s="36" t="s">
        <v>14</v>
      </c>
      <c r="E645" s="36" t="s">
        <v>309</v>
      </c>
      <c r="F645" s="36" t="s">
        <v>1606</v>
      </c>
      <c r="G645" s="36" t="s">
        <v>1606</v>
      </c>
      <c r="H645" s="29" t="s">
        <v>1606</v>
      </c>
      <c r="I645" s="29"/>
    </row>
    <row r="646" spans="2:9">
      <c r="B646" s="41" t="s">
        <v>5788</v>
      </c>
      <c r="C646" s="33" t="s">
        <v>13</v>
      </c>
      <c r="D646" s="33" t="s">
        <v>14</v>
      </c>
      <c r="E646" s="33" t="s">
        <v>309</v>
      </c>
      <c r="F646" s="33" t="s">
        <v>1606</v>
      </c>
      <c r="G646" s="33" t="s">
        <v>4781</v>
      </c>
      <c r="H646" s="29" t="s">
        <v>4696</v>
      </c>
      <c r="I646" s="29" t="s">
        <v>4695</v>
      </c>
    </row>
    <row r="647" spans="2:9">
      <c r="B647" s="41" t="s">
        <v>5789</v>
      </c>
      <c r="C647" s="36" t="s">
        <v>13</v>
      </c>
      <c r="D647" s="36" t="s">
        <v>14</v>
      </c>
      <c r="E647" s="36" t="s">
        <v>307</v>
      </c>
      <c r="F647" s="36" t="s">
        <v>1599</v>
      </c>
      <c r="G647" s="36" t="s">
        <v>5789</v>
      </c>
      <c r="H647" s="36" t="s">
        <v>5789</v>
      </c>
      <c r="I647" s="29"/>
    </row>
    <row r="648" spans="2:9">
      <c r="B648" s="41" t="s">
        <v>309</v>
      </c>
      <c r="C648" s="36" t="s">
        <v>13</v>
      </c>
      <c r="D648" s="36" t="s">
        <v>14</v>
      </c>
      <c r="E648" s="36" t="s">
        <v>309</v>
      </c>
      <c r="F648" s="36"/>
      <c r="G648" s="36" t="s">
        <v>309</v>
      </c>
      <c r="H648" s="36" t="s">
        <v>309</v>
      </c>
      <c r="I648" s="29"/>
    </row>
    <row r="649" spans="2:9">
      <c r="B649" s="39" t="s">
        <v>5838</v>
      </c>
      <c r="C649" s="33" t="s">
        <v>13</v>
      </c>
      <c r="D649" s="33" t="s">
        <v>14</v>
      </c>
      <c r="E649" s="33" t="s">
        <v>309</v>
      </c>
      <c r="F649" s="33" t="s">
        <v>1606</v>
      </c>
      <c r="G649" s="33" t="s">
        <v>4665</v>
      </c>
      <c r="H649" s="29" t="s">
        <v>4665</v>
      </c>
      <c r="I649" s="29" t="s">
        <v>4664</v>
      </c>
    </row>
    <row r="650" spans="2:9">
      <c r="B650" s="39" t="s">
        <v>5839</v>
      </c>
      <c r="C650" s="33" t="s">
        <v>13</v>
      </c>
      <c r="D650" s="33" t="s">
        <v>14</v>
      </c>
      <c r="E650" s="33" t="s">
        <v>309</v>
      </c>
      <c r="F650" s="33" t="s">
        <v>1606</v>
      </c>
      <c r="G650" s="33" t="s">
        <v>5648</v>
      </c>
      <c r="H650" s="29" t="s">
        <v>5648</v>
      </c>
      <c r="I650" s="29"/>
    </row>
    <row r="651" spans="2:9">
      <c r="B651" s="39" t="s">
        <v>5840</v>
      </c>
      <c r="C651" s="33" t="s">
        <v>13</v>
      </c>
      <c r="D651" s="33" t="s">
        <v>14</v>
      </c>
      <c r="E651" s="33" t="s">
        <v>309</v>
      </c>
      <c r="F651" s="33" t="s">
        <v>1606</v>
      </c>
      <c r="G651" s="33" t="s">
        <v>5690</v>
      </c>
      <c r="H651" s="29" t="s">
        <v>5690</v>
      </c>
      <c r="I651" s="29"/>
    </row>
    <row r="652" spans="2:9">
      <c r="B652" s="39" t="s">
        <v>5841</v>
      </c>
      <c r="C652" s="33" t="s">
        <v>13</v>
      </c>
      <c r="D652" s="33" t="s">
        <v>14</v>
      </c>
      <c r="E652" s="33" t="s">
        <v>307</v>
      </c>
      <c r="F652" s="33" t="s">
        <v>1603</v>
      </c>
      <c r="G652" s="33" t="s">
        <v>5718</v>
      </c>
      <c r="H652" s="29" t="s">
        <v>5718</v>
      </c>
      <c r="I652" s="29"/>
    </row>
    <row r="653" spans="2:9">
      <c r="B653" s="39" t="s">
        <v>5842</v>
      </c>
      <c r="C653" s="33" t="s">
        <v>13</v>
      </c>
      <c r="D653" s="33" t="s">
        <v>14</v>
      </c>
      <c r="E653" s="33" t="s">
        <v>309</v>
      </c>
      <c r="F653" s="33" t="s">
        <v>1606</v>
      </c>
      <c r="G653" s="33" t="s">
        <v>4754</v>
      </c>
      <c r="H653" s="29" t="s">
        <v>4754</v>
      </c>
      <c r="I653" s="29"/>
    </row>
    <row r="654" spans="2:9">
      <c r="B654" s="39" t="s">
        <v>5843</v>
      </c>
      <c r="C654" s="33" t="s">
        <v>13</v>
      </c>
      <c r="D654" s="33" t="s">
        <v>14</v>
      </c>
      <c r="E654" s="33" t="s">
        <v>307</v>
      </c>
      <c r="F654" s="33" t="s">
        <v>1603</v>
      </c>
      <c r="G654" s="33" t="s">
        <v>5646</v>
      </c>
      <c r="H654" s="29" t="s">
        <v>5646</v>
      </c>
      <c r="I654" s="29"/>
    </row>
    <row r="655" spans="2:9">
      <c r="B655" s="39" t="s">
        <v>5840</v>
      </c>
      <c r="C655" s="33" t="s">
        <v>13</v>
      </c>
      <c r="D655" s="33" t="s">
        <v>14</v>
      </c>
      <c r="E655" s="33" t="s">
        <v>309</v>
      </c>
      <c r="F655" s="33" t="s">
        <v>1606</v>
      </c>
      <c r="G655" s="33" t="s">
        <v>5690</v>
      </c>
      <c r="H655" s="29" t="s">
        <v>5690</v>
      </c>
      <c r="I655" s="29"/>
    </row>
    <row r="656" spans="2:9">
      <c r="B656" s="39" t="s">
        <v>5844</v>
      </c>
      <c r="C656" s="33" t="s">
        <v>13</v>
      </c>
      <c r="D656" s="33" t="s">
        <v>14</v>
      </c>
      <c r="E656" s="33" t="s">
        <v>307</v>
      </c>
      <c r="F656" s="33" t="s">
        <v>1603</v>
      </c>
      <c r="G656" s="33" t="s">
        <v>5718</v>
      </c>
      <c r="H656" s="29" t="s">
        <v>5718</v>
      </c>
      <c r="I656" s="29"/>
    </row>
    <row r="657" spans="2:9">
      <c r="B657" s="39" t="s">
        <v>5845</v>
      </c>
      <c r="C657" s="33" t="s">
        <v>13</v>
      </c>
      <c r="D657" s="33" t="s">
        <v>14</v>
      </c>
      <c r="E657" s="33" t="s">
        <v>307</v>
      </c>
      <c r="F657" s="33" t="s">
        <v>1603</v>
      </c>
      <c r="G657" s="33" t="s">
        <v>5718</v>
      </c>
      <c r="H657" s="29" t="s">
        <v>5718</v>
      </c>
      <c r="I657" s="29"/>
    </row>
    <row r="658" spans="2:9">
      <c r="B658" s="39" t="s">
        <v>5846</v>
      </c>
      <c r="C658" s="33" t="s">
        <v>13</v>
      </c>
      <c r="D658" s="33" t="s">
        <v>14</v>
      </c>
      <c r="E658" s="33" t="s">
        <v>307</v>
      </c>
      <c r="F658" s="33" t="s">
        <v>1603</v>
      </c>
      <c r="G658" s="33" t="s">
        <v>5718</v>
      </c>
      <c r="H658" s="29" t="s">
        <v>5718</v>
      </c>
      <c r="I658" s="29"/>
    </row>
    <row r="659" spans="2:9">
      <c r="B659" s="39" t="s">
        <v>5847</v>
      </c>
      <c r="C659" s="33" t="s">
        <v>13</v>
      </c>
      <c r="D659" s="33" t="s">
        <v>14</v>
      </c>
      <c r="E659" s="33" t="s">
        <v>307</v>
      </c>
      <c r="F659" s="33" t="s">
        <v>1599</v>
      </c>
      <c r="G659" s="33" t="s">
        <v>5848</v>
      </c>
      <c r="H659" s="29" t="s">
        <v>5848</v>
      </c>
      <c r="I659" s="29"/>
    </row>
    <row r="660" spans="2:9">
      <c r="B660" s="39" t="s">
        <v>5849</v>
      </c>
      <c r="C660" s="33" t="s">
        <v>13</v>
      </c>
      <c r="D660" s="33" t="s">
        <v>14</v>
      </c>
      <c r="E660" s="33" t="s">
        <v>307</v>
      </c>
      <c r="F660" s="33" t="s">
        <v>1599</v>
      </c>
      <c r="G660" s="33" t="s">
        <v>5850</v>
      </c>
      <c r="H660" s="29" t="s">
        <v>5850</v>
      </c>
      <c r="I660" s="29"/>
    </row>
    <row r="661" spans="2:9">
      <c r="B661" s="39" t="s">
        <v>5851</v>
      </c>
      <c r="C661" s="33" t="s">
        <v>13</v>
      </c>
      <c r="D661" s="33" t="s">
        <v>14</v>
      </c>
      <c r="E661" s="33" t="s">
        <v>307</v>
      </c>
      <c r="F661" s="33" t="s">
        <v>1599</v>
      </c>
      <c r="G661" s="33" t="s">
        <v>5852</v>
      </c>
      <c r="H661" s="29" t="s">
        <v>5852</v>
      </c>
      <c r="I661" s="29"/>
    </row>
    <row r="662" spans="2:9">
      <c r="B662" s="39" t="s">
        <v>5853</v>
      </c>
      <c r="C662" s="33" t="s">
        <v>13</v>
      </c>
      <c r="D662" s="33" t="s">
        <v>14</v>
      </c>
      <c r="E662" s="33" t="s">
        <v>307</v>
      </c>
      <c r="F662" s="33" t="s">
        <v>1603</v>
      </c>
      <c r="G662" s="33" t="s">
        <v>5854</v>
      </c>
      <c r="H662" s="29" t="s">
        <v>5854</v>
      </c>
      <c r="I662" s="29"/>
    </row>
    <row r="663" spans="2:9">
      <c r="B663" s="39" t="s">
        <v>5855</v>
      </c>
      <c r="C663" s="33" t="s">
        <v>13</v>
      </c>
      <c r="D663" s="33" t="s">
        <v>14</v>
      </c>
      <c r="E663" s="33" t="s">
        <v>307</v>
      </c>
      <c r="F663" s="33" t="s">
        <v>1602</v>
      </c>
      <c r="G663" s="33" t="s">
        <v>5668</v>
      </c>
      <c r="H663" s="29" t="s">
        <v>5668</v>
      </c>
      <c r="I663" s="29"/>
    </row>
    <row r="664" spans="2:9">
      <c r="B664" s="39" t="s">
        <v>5856</v>
      </c>
      <c r="C664" s="33" t="s">
        <v>13</v>
      </c>
      <c r="D664" s="33" t="s">
        <v>14</v>
      </c>
      <c r="E664" s="33" t="s">
        <v>307</v>
      </c>
      <c r="F664" s="33" t="s">
        <v>307</v>
      </c>
      <c r="G664" s="33" t="s">
        <v>307</v>
      </c>
      <c r="H664" s="29" t="s">
        <v>307</v>
      </c>
      <c r="I664" s="29"/>
    </row>
    <row r="665" spans="2:9">
      <c r="B665" s="39" t="s">
        <v>5857</v>
      </c>
      <c r="C665" s="33" t="s">
        <v>13</v>
      </c>
      <c r="D665" s="33" t="s">
        <v>14</v>
      </c>
      <c r="E665" s="33" t="s">
        <v>307</v>
      </c>
      <c r="F665" s="33" t="s">
        <v>1599</v>
      </c>
      <c r="G665" s="33" t="s">
        <v>1599</v>
      </c>
      <c r="H665" s="29" t="s">
        <v>1599</v>
      </c>
      <c r="I665" s="29"/>
    </row>
    <row r="666" spans="2:9">
      <c r="B666" s="39" t="s">
        <v>5858</v>
      </c>
      <c r="C666" s="33" t="s">
        <v>13</v>
      </c>
      <c r="D666" s="33" t="s">
        <v>14</v>
      </c>
      <c r="E666" s="33" t="s">
        <v>307</v>
      </c>
      <c r="F666" s="33" t="s">
        <v>1179</v>
      </c>
      <c r="G666" s="33" t="s">
        <v>5615</v>
      </c>
      <c r="H666" s="29" t="s">
        <v>5615</v>
      </c>
      <c r="I666" s="29"/>
    </row>
    <row r="667" spans="2:9">
      <c r="B667" s="39" t="s">
        <v>5853</v>
      </c>
      <c r="C667" s="33" t="s">
        <v>13</v>
      </c>
      <c r="D667" s="33" t="s">
        <v>14</v>
      </c>
      <c r="E667" s="33" t="s">
        <v>307</v>
      </c>
      <c r="F667" s="33" t="s">
        <v>1603</v>
      </c>
      <c r="G667" s="33" t="s">
        <v>5854</v>
      </c>
      <c r="H667" s="29" t="s">
        <v>5854</v>
      </c>
      <c r="I667" s="29"/>
    </row>
    <row r="668" spans="2:9">
      <c r="B668" s="39" t="s">
        <v>5859</v>
      </c>
      <c r="C668" s="33" t="s">
        <v>13</v>
      </c>
      <c r="D668" s="33" t="s">
        <v>14</v>
      </c>
      <c r="E668" s="33" t="s">
        <v>307</v>
      </c>
      <c r="F668" s="33" t="s">
        <v>1599</v>
      </c>
      <c r="G668" s="33" t="s">
        <v>4717</v>
      </c>
      <c r="H668" s="29" t="s">
        <v>4717</v>
      </c>
      <c r="I668" s="29" t="s">
        <v>4716</v>
      </c>
    </row>
    <row r="669" spans="2:9">
      <c r="B669" s="39" t="s">
        <v>5860</v>
      </c>
      <c r="C669" s="33" t="s">
        <v>13</v>
      </c>
      <c r="D669" s="33" t="s">
        <v>14</v>
      </c>
      <c r="E669" s="33" t="s">
        <v>307</v>
      </c>
      <c r="F669" s="33" t="s">
        <v>1603</v>
      </c>
      <c r="G669" s="33" t="s">
        <v>5718</v>
      </c>
      <c r="H669" s="29" t="s">
        <v>5718</v>
      </c>
      <c r="I669" s="29"/>
    </row>
    <row r="670" spans="2:9">
      <c r="B670" s="39" t="s">
        <v>5861</v>
      </c>
      <c r="C670" s="33" t="s">
        <v>13</v>
      </c>
      <c r="D670" s="33" t="s">
        <v>14</v>
      </c>
      <c r="E670" s="33" t="s">
        <v>307</v>
      </c>
      <c r="F670" s="33" t="s">
        <v>1599</v>
      </c>
      <c r="G670" s="33" t="s">
        <v>4726</v>
      </c>
      <c r="H670" s="29" t="s">
        <v>4726</v>
      </c>
      <c r="I670" s="29" t="s">
        <v>4725</v>
      </c>
    </row>
    <row r="671" spans="2:9">
      <c r="B671" s="39" t="s">
        <v>5862</v>
      </c>
      <c r="C671" s="33" t="s">
        <v>13</v>
      </c>
      <c r="D671" s="33" t="s">
        <v>14</v>
      </c>
      <c r="E671" s="33" t="s">
        <v>307</v>
      </c>
      <c r="F671" s="33" t="s">
        <v>1599</v>
      </c>
      <c r="G671" s="33" t="s">
        <v>4723</v>
      </c>
      <c r="H671" s="29" t="s">
        <v>4723</v>
      </c>
      <c r="I671" s="29" t="s">
        <v>4722</v>
      </c>
    </row>
    <row r="672" spans="2:9">
      <c r="B672" s="39" t="s">
        <v>5863</v>
      </c>
      <c r="C672" s="33" t="s">
        <v>13</v>
      </c>
      <c r="D672" s="33" t="s">
        <v>14</v>
      </c>
      <c r="E672" s="33" t="s">
        <v>307</v>
      </c>
      <c r="F672" s="33" t="s">
        <v>1599</v>
      </c>
      <c r="G672" s="33" t="s">
        <v>4720</v>
      </c>
      <c r="H672" s="29" t="s">
        <v>4720</v>
      </c>
      <c r="I672" s="29" t="s">
        <v>4719</v>
      </c>
    </row>
    <row r="673" spans="2:9">
      <c r="B673" s="39" t="s">
        <v>5662</v>
      </c>
      <c r="C673" s="33" t="s">
        <v>13</v>
      </c>
      <c r="D673" s="33" t="s">
        <v>14</v>
      </c>
      <c r="E673" s="33" t="s">
        <v>309</v>
      </c>
      <c r="F673" s="33" t="s">
        <v>1605</v>
      </c>
      <c r="G673" s="33" t="s">
        <v>5660</v>
      </c>
      <c r="H673" s="29" t="s">
        <v>5660</v>
      </c>
      <c r="I673" s="29"/>
    </row>
    <row r="674" spans="2:9">
      <c r="B674" s="39" t="s">
        <v>5864</v>
      </c>
      <c r="C674" s="33" t="s">
        <v>13</v>
      </c>
      <c r="D674" s="33" t="s">
        <v>14</v>
      </c>
      <c r="E674" s="33" t="s">
        <v>307</v>
      </c>
      <c r="F674" s="33" t="s">
        <v>1599</v>
      </c>
      <c r="G674" s="33" t="s">
        <v>4717</v>
      </c>
      <c r="H674" s="29" t="s">
        <v>4717</v>
      </c>
      <c r="I674" s="29" t="s">
        <v>4716</v>
      </c>
    </row>
    <row r="675" spans="2:9">
      <c r="B675" s="39" t="s">
        <v>5865</v>
      </c>
      <c r="C675" s="33" t="s">
        <v>13</v>
      </c>
      <c r="D675" s="33" t="s">
        <v>14</v>
      </c>
      <c r="E675" s="33" t="s">
        <v>307</v>
      </c>
      <c r="F675" s="33" t="s">
        <v>1603</v>
      </c>
      <c r="G675" s="33" t="s">
        <v>4682</v>
      </c>
      <c r="H675" s="29" t="s">
        <v>4682</v>
      </c>
      <c r="I675" s="29" t="s">
        <v>4681</v>
      </c>
    </row>
    <row r="676" spans="2:9">
      <c r="B676" s="39" t="s">
        <v>4729</v>
      </c>
      <c r="C676" s="33" t="s">
        <v>13</v>
      </c>
      <c r="D676" s="33" t="s">
        <v>14</v>
      </c>
      <c r="E676" s="33" t="s">
        <v>307</v>
      </c>
      <c r="F676" s="33" t="s">
        <v>1599</v>
      </c>
      <c r="G676" s="29" t="s">
        <v>4729</v>
      </c>
      <c r="H676" s="29" t="s">
        <v>4729</v>
      </c>
      <c r="I676" s="29"/>
    </row>
    <row r="677" spans="2:9">
      <c r="B677" s="39" t="s">
        <v>5866</v>
      </c>
      <c r="C677" s="33" t="s">
        <v>13</v>
      </c>
      <c r="D677" s="33" t="s">
        <v>14</v>
      </c>
      <c r="E677" s="33" t="s">
        <v>307</v>
      </c>
      <c r="F677" s="33" t="s">
        <v>1603</v>
      </c>
      <c r="G677" s="33" t="s">
        <v>4685</v>
      </c>
      <c r="H677" s="29" t="s">
        <v>4685</v>
      </c>
      <c r="I677" s="29" t="s">
        <v>4684</v>
      </c>
    </row>
    <row r="678" spans="2:9">
      <c r="B678" s="39" t="s">
        <v>5867</v>
      </c>
      <c r="C678" s="33" t="s">
        <v>13</v>
      </c>
      <c r="D678" s="33" t="s">
        <v>14</v>
      </c>
      <c r="E678" s="33" t="s">
        <v>307</v>
      </c>
      <c r="F678" s="33" t="s">
        <v>1179</v>
      </c>
      <c r="G678" s="33" t="s">
        <v>4713</v>
      </c>
      <c r="H678" s="29" t="s">
        <v>4713</v>
      </c>
      <c r="I678" s="29" t="s">
        <v>4712</v>
      </c>
    </row>
    <row r="679" spans="2:9">
      <c r="B679" s="39" t="s">
        <v>5856</v>
      </c>
      <c r="C679" s="33" t="s">
        <v>13</v>
      </c>
      <c r="D679" s="33" t="s">
        <v>14</v>
      </c>
      <c r="E679" s="33" t="s">
        <v>307</v>
      </c>
      <c r="F679" s="33" t="s">
        <v>307</v>
      </c>
      <c r="G679" s="33" t="s">
        <v>307</v>
      </c>
      <c r="H679" s="29" t="s">
        <v>307</v>
      </c>
      <c r="I679" s="29"/>
    </row>
    <row r="680" spans="2:9">
      <c r="B680" s="39" t="s">
        <v>1603</v>
      </c>
      <c r="C680" s="33" t="s">
        <v>13</v>
      </c>
      <c r="D680" s="33" t="s">
        <v>14</v>
      </c>
      <c r="E680" s="33" t="s">
        <v>307</v>
      </c>
      <c r="F680" s="33" t="s">
        <v>1603</v>
      </c>
      <c r="G680" s="33" t="s">
        <v>1603</v>
      </c>
      <c r="H680" s="33" t="s">
        <v>1603</v>
      </c>
      <c r="I680" s="29"/>
    </row>
    <row r="681" spans="2:9">
      <c r="B681" s="41" t="s">
        <v>5857</v>
      </c>
      <c r="C681" s="33" t="s">
        <v>13</v>
      </c>
      <c r="D681" s="33" t="s">
        <v>14</v>
      </c>
      <c r="E681" s="33" t="s">
        <v>307</v>
      </c>
      <c r="F681" s="33" t="s">
        <v>1599</v>
      </c>
      <c r="G681" s="36" t="s">
        <v>1599</v>
      </c>
      <c r="H681" s="29" t="s">
        <v>1599</v>
      </c>
      <c r="I681" s="29"/>
    </row>
    <row r="682" spans="2:9">
      <c r="B682" s="41" t="s">
        <v>5868</v>
      </c>
      <c r="C682" s="36" t="s">
        <v>13</v>
      </c>
      <c r="D682" s="36" t="s">
        <v>14</v>
      </c>
      <c r="E682" s="36" t="s">
        <v>309</v>
      </c>
      <c r="F682" s="36" t="s">
        <v>1606</v>
      </c>
      <c r="G682" s="36" t="s">
        <v>4781</v>
      </c>
      <c r="H682" s="29" t="s">
        <v>4708</v>
      </c>
      <c r="I682" s="29" t="s">
        <v>4707</v>
      </c>
    </row>
    <row r="683" spans="2:9">
      <c r="B683" s="41" t="s">
        <v>5869</v>
      </c>
      <c r="C683" s="33" t="s">
        <v>13</v>
      </c>
      <c r="D683" s="33" t="s">
        <v>14</v>
      </c>
      <c r="E683" s="33" t="s">
        <v>18</v>
      </c>
      <c r="F683" s="33" t="s">
        <v>1563</v>
      </c>
      <c r="G683" s="36" t="s">
        <v>5869</v>
      </c>
      <c r="H683" s="29" t="s">
        <v>5869</v>
      </c>
      <c r="I683" s="29"/>
    </row>
    <row r="684" spans="2:9">
      <c r="B684" s="41" t="s">
        <v>309</v>
      </c>
      <c r="C684" s="33" t="s">
        <v>13</v>
      </c>
      <c r="D684" s="33" t="s">
        <v>14</v>
      </c>
      <c r="E684" s="33" t="s">
        <v>309</v>
      </c>
      <c r="F684" s="33" t="s">
        <v>1607</v>
      </c>
      <c r="G684" s="36" t="s">
        <v>309</v>
      </c>
      <c r="H684" s="29" t="s">
        <v>309</v>
      </c>
      <c r="I684" s="29"/>
    </row>
    <row r="685" spans="2:9">
      <c r="B685" s="41" t="s">
        <v>5635</v>
      </c>
      <c r="C685" s="33" t="s">
        <v>13</v>
      </c>
      <c r="D685" s="33" t="s">
        <v>14</v>
      </c>
      <c r="E685" s="33" t="s">
        <v>307</v>
      </c>
      <c r="F685" s="33" t="s">
        <v>1600</v>
      </c>
      <c r="G685" s="33" t="s">
        <v>5635</v>
      </c>
      <c r="H685" s="29" t="s">
        <v>5635</v>
      </c>
      <c r="I685" s="29"/>
    </row>
    <row r="686" spans="2:9">
      <c r="B686" s="41" t="s">
        <v>5740</v>
      </c>
      <c r="C686" s="33" t="s">
        <v>13</v>
      </c>
      <c r="D686" s="33" t="s">
        <v>14</v>
      </c>
      <c r="E686" s="33" t="s">
        <v>309</v>
      </c>
      <c r="F686" s="33" t="s">
        <v>1607</v>
      </c>
      <c r="G686" s="33" t="s">
        <v>5740</v>
      </c>
      <c r="H686" s="29" t="s">
        <v>5740</v>
      </c>
      <c r="I686" s="29"/>
    </row>
    <row r="687" spans="2:9">
      <c r="B687" s="52" t="s">
        <v>5878</v>
      </c>
      <c r="C687" s="33" t="s">
        <v>13</v>
      </c>
      <c r="D687" s="33" t="s">
        <v>14</v>
      </c>
      <c r="E687" s="33" t="s">
        <v>307</v>
      </c>
      <c r="F687" s="33" t="s">
        <v>307</v>
      </c>
      <c r="G687" s="33" t="s">
        <v>307</v>
      </c>
      <c r="H687" s="29" t="s">
        <v>307</v>
      </c>
      <c r="I687" s="51"/>
    </row>
    <row r="688" spans="2:9">
      <c r="B688" s="52" t="s">
        <v>5879</v>
      </c>
      <c r="C688" s="53" t="s">
        <v>13</v>
      </c>
      <c r="D688" s="53" t="s">
        <v>14</v>
      </c>
      <c r="E688" s="53" t="s">
        <v>309</v>
      </c>
      <c r="F688" s="53" t="s">
        <v>1606</v>
      </c>
      <c r="G688" s="53" t="s">
        <v>5879</v>
      </c>
      <c r="H688" s="51" t="s">
        <v>5879</v>
      </c>
      <c r="I688" s="51"/>
    </row>
    <row r="689" spans="2:9">
      <c r="B689" s="52" t="s">
        <v>5637</v>
      </c>
      <c r="C689" s="53" t="s">
        <v>13</v>
      </c>
      <c r="D689" s="53" t="s">
        <v>14</v>
      </c>
      <c r="E689" s="53" t="s">
        <v>309</v>
      </c>
      <c r="F689" s="53" t="s">
        <v>1607</v>
      </c>
      <c r="G689" s="53" t="s">
        <v>5637</v>
      </c>
      <c r="H689" s="51" t="s">
        <v>5636</v>
      </c>
      <c r="I689" s="51"/>
    </row>
    <row r="690" spans="2:9">
      <c r="B690" s="52" t="s">
        <v>5705</v>
      </c>
      <c r="C690" s="53" t="s">
        <v>13</v>
      </c>
      <c r="D690" s="53" t="s">
        <v>14</v>
      </c>
      <c r="E690" s="53" t="s">
        <v>309</v>
      </c>
      <c r="F690" s="53" t="s">
        <v>1607</v>
      </c>
      <c r="G690" s="53" t="s">
        <v>5705</v>
      </c>
      <c r="H690" s="51" t="s">
        <v>5704</v>
      </c>
      <c r="I690" s="51"/>
    </row>
    <row r="691" spans="2:9">
      <c r="B691" s="41" t="s">
        <v>5880</v>
      </c>
      <c r="C691" s="36" t="s">
        <v>13</v>
      </c>
      <c r="D691" s="36" t="s">
        <v>14</v>
      </c>
      <c r="E691" s="36" t="s">
        <v>307</v>
      </c>
      <c r="F691" s="36" t="s">
        <v>1599</v>
      </c>
      <c r="G691" s="36" t="s">
        <v>4723</v>
      </c>
      <c r="H691" s="29" t="s">
        <v>4723</v>
      </c>
      <c r="I691" s="29" t="s">
        <v>4722</v>
      </c>
    </row>
    <row r="692" spans="2:9">
      <c r="B692" s="41" t="s">
        <v>5657</v>
      </c>
      <c r="C692" s="36" t="s">
        <v>13</v>
      </c>
      <c r="D692" s="36" t="s">
        <v>14</v>
      </c>
      <c r="E692" s="36" t="s">
        <v>307</v>
      </c>
      <c r="F692" s="36" t="s">
        <v>307</v>
      </c>
      <c r="G692" s="36" t="s">
        <v>5657</v>
      </c>
      <c r="H692" s="29" t="s">
        <v>5657</v>
      </c>
      <c r="I692" s="29"/>
    </row>
    <row r="693" spans="2:9">
      <c r="B693" s="41" t="s">
        <v>5881</v>
      </c>
      <c r="C693" s="33" t="s">
        <v>13</v>
      </c>
      <c r="D693" s="33" t="s">
        <v>14</v>
      </c>
      <c r="E693" s="33" t="s">
        <v>307</v>
      </c>
      <c r="F693" s="33" t="s">
        <v>1600</v>
      </c>
      <c r="G693" s="36" t="s">
        <v>1600</v>
      </c>
      <c r="H693" s="36" t="s">
        <v>1600</v>
      </c>
      <c r="I693" s="29"/>
    </row>
    <row r="694" spans="2:9">
      <c r="B694" s="41" t="s">
        <v>5882</v>
      </c>
      <c r="C694" s="36" t="s">
        <v>13</v>
      </c>
      <c r="D694" s="36" t="s">
        <v>14</v>
      </c>
      <c r="E694" s="36" t="s">
        <v>4732</v>
      </c>
      <c r="F694" s="36" t="s">
        <v>4731</v>
      </c>
      <c r="G694" s="36" t="s">
        <v>5777</v>
      </c>
      <c r="H694" s="29" t="s">
        <v>5777</v>
      </c>
      <c r="I694" s="29"/>
    </row>
    <row r="695" spans="2:9">
      <c r="B695" s="49" t="s">
        <v>5883</v>
      </c>
      <c r="C695" s="50" t="s">
        <v>13</v>
      </c>
      <c r="D695" s="50" t="s">
        <v>14</v>
      </c>
      <c r="E695" s="50" t="s">
        <v>309</v>
      </c>
      <c r="F695" s="50" t="s">
        <v>1606</v>
      </c>
      <c r="G695" s="50" t="s">
        <v>4781</v>
      </c>
      <c r="H695" s="51" t="s">
        <v>4676</v>
      </c>
      <c r="I695" s="51" t="s">
        <v>4675</v>
      </c>
    </row>
    <row r="696" spans="2:9">
      <c r="B696" s="49" t="s">
        <v>5884</v>
      </c>
      <c r="C696" s="50" t="s">
        <v>13</v>
      </c>
      <c r="D696" s="50" t="s">
        <v>14</v>
      </c>
      <c r="E696" s="50" t="s">
        <v>309</v>
      </c>
      <c r="F696" s="50" t="s">
        <v>1606</v>
      </c>
      <c r="G696" s="50" t="s">
        <v>4781</v>
      </c>
      <c r="H696" s="51" t="s">
        <v>4674</v>
      </c>
      <c r="I696" s="51" t="s">
        <v>4673</v>
      </c>
    </row>
    <row r="697" spans="2:9">
      <c r="B697" s="49" t="s">
        <v>5885</v>
      </c>
      <c r="C697" s="50" t="s">
        <v>13</v>
      </c>
      <c r="D697" s="50" t="s">
        <v>14</v>
      </c>
      <c r="E697" s="50" t="s">
        <v>309</v>
      </c>
      <c r="F697" s="50" t="s">
        <v>1606</v>
      </c>
      <c r="G697" s="50" t="s">
        <v>4781</v>
      </c>
      <c r="H697" s="51" t="s">
        <v>4654</v>
      </c>
      <c r="I697" s="51" t="s">
        <v>4653</v>
      </c>
    </row>
    <row r="698" spans="2:9">
      <c r="B698" s="49" t="s">
        <v>5886</v>
      </c>
      <c r="C698" s="50" t="s">
        <v>13</v>
      </c>
      <c r="D698" s="50" t="s">
        <v>14</v>
      </c>
      <c r="E698" s="50" t="s">
        <v>309</v>
      </c>
      <c r="F698" s="50" t="s">
        <v>1606</v>
      </c>
      <c r="G698" s="50" t="s">
        <v>4662</v>
      </c>
      <c r="H698" s="51" t="s">
        <v>4662</v>
      </c>
      <c r="I698" s="51" t="s">
        <v>4661</v>
      </c>
    </row>
    <row r="699" spans="2:9">
      <c r="B699" s="49" t="s">
        <v>5887</v>
      </c>
      <c r="C699" s="50" t="s">
        <v>13</v>
      </c>
      <c r="D699" s="50" t="s">
        <v>14</v>
      </c>
      <c r="E699" s="50" t="s">
        <v>309</v>
      </c>
      <c r="F699" s="50" t="s">
        <v>1606</v>
      </c>
      <c r="G699" s="50" t="s">
        <v>4781</v>
      </c>
      <c r="H699" s="51" t="s">
        <v>4702</v>
      </c>
      <c r="I699" s="51" t="s">
        <v>4701</v>
      </c>
    </row>
    <row r="700" spans="2:9">
      <c r="B700" s="49" t="s">
        <v>5888</v>
      </c>
      <c r="C700" s="50" t="s">
        <v>13</v>
      </c>
      <c r="D700" s="50" t="s">
        <v>14</v>
      </c>
      <c r="E700" s="50" t="s">
        <v>309</v>
      </c>
      <c r="F700" s="50" t="s">
        <v>1606</v>
      </c>
      <c r="G700" s="50" t="s">
        <v>4781</v>
      </c>
      <c r="H700" s="51" t="s">
        <v>4692</v>
      </c>
      <c r="I700" s="51" t="s">
        <v>4691</v>
      </c>
    </row>
    <row r="701" spans="2:9">
      <c r="B701" s="49" t="s">
        <v>5889</v>
      </c>
      <c r="C701" s="50" t="s">
        <v>13</v>
      </c>
      <c r="D701" s="50" t="s">
        <v>14</v>
      </c>
      <c r="E701" s="50" t="s">
        <v>309</v>
      </c>
      <c r="F701" s="50" t="s">
        <v>1606</v>
      </c>
      <c r="G701" s="50" t="s">
        <v>4781</v>
      </c>
      <c r="H701" s="51" t="s">
        <v>20</v>
      </c>
      <c r="I701" s="51" t="s">
        <v>4652</v>
      </c>
    </row>
    <row r="702" spans="2:9">
      <c r="B702" s="49" t="s">
        <v>5890</v>
      </c>
      <c r="C702" s="50" t="s">
        <v>13</v>
      </c>
      <c r="D702" s="50" t="s">
        <v>14</v>
      </c>
      <c r="E702" s="50" t="s">
        <v>309</v>
      </c>
      <c r="F702" s="50" t="s">
        <v>1606</v>
      </c>
      <c r="G702" s="50" t="s">
        <v>4781</v>
      </c>
      <c r="H702" s="51" t="s">
        <v>4656</v>
      </c>
      <c r="I702" s="51" t="s">
        <v>4655</v>
      </c>
    </row>
    <row r="703" spans="2:9">
      <c r="B703" s="49" t="s">
        <v>5891</v>
      </c>
      <c r="C703" s="50" t="s">
        <v>13</v>
      </c>
      <c r="D703" s="50" t="s">
        <v>14</v>
      </c>
      <c r="E703" s="50" t="s">
        <v>309</v>
      </c>
      <c r="F703" s="50" t="s">
        <v>1606</v>
      </c>
      <c r="G703" s="50" t="s">
        <v>4781</v>
      </c>
      <c r="H703" s="51" t="s">
        <v>4668</v>
      </c>
      <c r="I703" s="51" t="s">
        <v>4667</v>
      </c>
    </row>
    <row r="704" spans="2:9">
      <c r="B704" s="49" t="s">
        <v>5892</v>
      </c>
      <c r="C704" s="50" t="s">
        <v>13</v>
      </c>
      <c r="D704" s="50" t="s">
        <v>14</v>
      </c>
      <c r="E704" s="50" t="s">
        <v>307</v>
      </c>
      <c r="F704" s="50" t="s">
        <v>1603</v>
      </c>
      <c r="G704" s="50" t="s">
        <v>5667</v>
      </c>
      <c r="H704" s="51" t="s">
        <v>5667</v>
      </c>
      <c r="I704" s="51"/>
    </row>
    <row r="705" spans="2:9">
      <c r="B705" s="49" t="s">
        <v>5893</v>
      </c>
      <c r="C705" s="50" t="s">
        <v>13</v>
      </c>
      <c r="D705" s="50" t="s">
        <v>14</v>
      </c>
      <c r="E705" s="50" t="s">
        <v>307</v>
      </c>
      <c r="F705" s="50" t="s">
        <v>1599</v>
      </c>
      <c r="G705" s="50" t="s">
        <v>5644</v>
      </c>
      <c r="H705" s="51" t="s">
        <v>5644</v>
      </c>
      <c r="I705" s="51"/>
    </row>
    <row r="706" spans="2:9">
      <c r="B706" s="49" t="s">
        <v>2044</v>
      </c>
      <c r="C706" s="50" t="s">
        <v>13</v>
      </c>
      <c r="D706" s="50" t="s">
        <v>14</v>
      </c>
      <c r="E706" s="50" t="s">
        <v>307</v>
      </c>
      <c r="F706" s="50" t="s">
        <v>1599</v>
      </c>
      <c r="G706" s="50" t="s">
        <v>4723</v>
      </c>
      <c r="H706" s="51" t="s">
        <v>4723</v>
      </c>
      <c r="I706" s="51" t="s">
        <v>4722</v>
      </c>
    </row>
    <row r="707" spans="2:9">
      <c r="B707" s="49" t="s">
        <v>5894</v>
      </c>
      <c r="C707" s="50" t="s">
        <v>13</v>
      </c>
      <c r="D707" s="50" t="s">
        <v>14</v>
      </c>
      <c r="E707" s="50" t="s">
        <v>307</v>
      </c>
      <c r="F707" s="50" t="s">
        <v>1599</v>
      </c>
      <c r="G707" s="50" t="s">
        <v>4717</v>
      </c>
      <c r="H707" s="51" t="s">
        <v>4717</v>
      </c>
      <c r="I707" s="51" t="s">
        <v>4716</v>
      </c>
    </row>
    <row r="708" spans="2:9">
      <c r="B708" s="49" t="s">
        <v>5895</v>
      </c>
      <c r="C708" s="50" t="s">
        <v>13</v>
      </c>
      <c r="D708" s="50" t="s">
        <v>14</v>
      </c>
      <c r="E708" s="50" t="s">
        <v>307</v>
      </c>
      <c r="F708" s="50" t="s">
        <v>307</v>
      </c>
      <c r="G708" s="50" t="s">
        <v>307</v>
      </c>
      <c r="H708" s="51" t="s">
        <v>307</v>
      </c>
      <c r="I708" s="51"/>
    </row>
    <row r="709" spans="2:9">
      <c r="B709" s="39" t="s">
        <v>5896</v>
      </c>
      <c r="C709" s="50" t="s">
        <v>13</v>
      </c>
      <c r="D709" s="50" t="s">
        <v>14</v>
      </c>
      <c r="E709" s="50" t="s">
        <v>309</v>
      </c>
      <c r="F709" s="50"/>
      <c r="G709" s="33" t="s">
        <v>6636</v>
      </c>
      <c r="H709" s="51" t="s">
        <v>309</v>
      </c>
      <c r="I709" s="51"/>
    </row>
    <row r="710" spans="2:9">
      <c r="B710" s="39" t="s">
        <v>5897</v>
      </c>
      <c r="C710" s="50" t="s">
        <v>13</v>
      </c>
      <c r="D710" s="50" t="s">
        <v>14</v>
      </c>
      <c r="E710" s="50" t="s">
        <v>4732</v>
      </c>
      <c r="F710" s="50" t="s">
        <v>4731</v>
      </c>
      <c r="G710" s="33" t="s">
        <v>6502</v>
      </c>
      <c r="H710" s="51" t="s">
        <v>6502</v>
      </c>
      <c r="I710" s="51"/>
    </row>
    <row r="711" spans="2:9">
      <c r="B711" s="49" t="s">
        <v>5898</v>
      </c>
      <c r="C711" s="50" t="s">
        <v>13</v>
      </c>
      <c r="D711" s="50" t="s">
        <v>14</v>
      </c>
      <c r="E711" s="50" t="s">
        <v>309</v>
      </c>
      <c r="F711" s="50" t="s">
        <v>1604</v>
      </c>
      <c r="G711" s="50" t="s">
        <v>1604</v>
      </c>
      <c r="H711" s="51" t="s">
        <v>1604</v>
      </c>
      <c r="I711" s="51"/>
    </row>
    <row r="712" spans="2:9">
      <c r="B712" s="52" t="s">
        <v>5584</v>
      </c>
      <c r="C712" s="53" t="s">
        <v>13</v>
      </c>
      <c r="D712" s="53" t="s">
        <v>14</v>
      </c>
      <c r="E712" s="53" t="s">
        <v>309</v>
      </c>
      <c r="F712" s="53" t="s">
        <v>1606</v>
      </c>
      <c r="G712" s="53" t="s">
        <v>4781</v>
      </c>
      <c r="H712" s="51" t="s">
        <v>4781</v>
      </c>
      <c r="I712" s="51"/>
    </row>
    <row r="713" spans="2:9">
      <c r="B713" s="41" t="s">
        <v>5911</v>
      </c>
      <c r="C713" s="53" t="s">
        <v>13</v>
      </c>
      <c r="D713" s="53" t="s">
        <v>14</v>
      </c>
      <c r="E713" s="53" t="s">
        <v>309</v>
      </c>
      <c r="F713" s="53" t="s">
        <v>1606</v>
      </c>
      <c r="G713" s="53" t="s">
        <v>4781</v>
      </c>
      <c r="H713" s="29" t="s">
        <v>4696</v>
      </c>
      <c r="I713" s="29" t="s">
        <v>4695</v>
      </c>
    </row>
    <row r="714" spans="2:9">
      <c r="B714" s="41" t="s">
        <v>5912</v>
      </c>
      <c r="C714" s="53" t="s">
        <v>13</v>
      </c>
      <c r="D714" s="53" t="s">
        <v>14</v>
      </c>
      <c r="E714" s="53" t="s">
        <v>309</v>
      </c>
      <c r="F714" s="53" t="s">
        <v>1606</v>
      </c>
      <c r="G714" s="53" t="s">
        <v>4781</v>
      </c>
      <c r="H714" s="29" t="s">
        <v>4696</v>
      </c>
      <c r="I714" s="29" t="s">
        <v>4695</v>
      </c>
    </row>
    <row r="715" spans="2:9">
      <c r="B715" s="41" t="s">
        <v>5913</v>
      </c>
      <c r="C715" s="53" t="s">
        <v>13</v>
      </c>
      <c r="D715" s="53" t="s">
        <v>14</v>
      </c>
      <c r="E715" s="53" t="s">
        <v>309</v>
      </c>
      <c r="F715" s="53" t="s">
        <v>1606</v>
      </c>
      <c r="G715" s="53" t="s">
        <v>4781</v>
      </c>
      <c r="H715" s="29" t="s">
        <v>4674</v>
      </c>
      <c r="I715" s="51" t="s">
        <v>4673</v>
      </c>
    </row>
    <row r="716" spans="2:9">
      <c r="B716" s="41" t="s">
        <v>5914</v>
      </c>
      <c r="C716" s="53" t="s">
        <v>13</v>
      </c>
      <c r="D716" s="53" t="s">
        <v>14</v>
      </c>
      <c r="E716" s="53" t="s">
        <v>309</v>
      </c>
      <c r="F716" s="53" t="s">
        <v>1606</v>
      </c>
      <c r="G716" s="53" t="s">
        <v>4781</v>
      </c>
      <c r="H716" s="29" t="s">
        <v>4676</v>
      </c>
      <c r="I716" s="29" t="s">
        <v>4675</v>
      </c>
    </row>
    <row r="717" spans="2:9">
      <c r="B717" s="41" t="s">
        <v>5915</v>
      </c>
      <c r="C717" s="29" t="s">
        <v>13</v>
      </c>
      <c r="D717" s="29" t="s">
        <v>14</v>
      </c>
      <c r="E717" s="29" t="s">
        <v>309</v>
      </c>
      <c r="F717" s="29" t="s">
        <v>1606</v>
      </c>
      <c r="G717" s="29" t="s">
        <v>4781</v>
      </c>
      <c r="H717" s="29" t="s">
        <v>4656</v>
      </c>
      <c r="I717" s="29" t="s">
        <v>4655</v>
      </c>
    </row>
    <row r="718" spans="2:9">
      <c r="B718" s="41" t="s">
        <v>5916</v>
      </c>
      <c r="C718" s="29" t="s">
        <v>13</v>
      </c>
      <c r="D718" s="29" t="s">
        <v>14</v>
      </c>
      <c r="E718" s="29" t="s">
        <v>309</v>
      </c>
      <c r="F718" s="29" t="s">
        <v>1606</v>
      </c>
      <c r="G718" s="29" t="s">
        <v>4781</v>
      </c>
      <c r="H718" s="29" t="s">
        <v>5916</v>
      </c>
      <c r="I718" s="29"/>
    </row>
    <row r="719" spans="2:9">
      <c r="B719" s="41" t="s">
        <v>5917</v>
      </c>
      <c r="C719" s="29" t="s">
        <v>13</v>
      </c>
      <c r="D719" s="29" t="s">
        <v>14</v>
      </c>
      <c r="E719" s="29" t="s">
        <v>309</v>
      </c>
      <c r="F719" s="29" t="s">
        <v>1605</v>
      </c>
      <c r="G719" s="36" t="s">
        <v>5917</v>
      </c>
      <c r="H719" s="29" t="s">
        <v>5917</v>
      </c>
      <c r="I719" s="29"/>
    </row>
    <row r="720" spans="2:9">
      <c r="B720" s="41" t="s">
        <v>5918</v>
      </c>
      <c r="C720" s="29" t="s">
        <v>13</v>
      </c>
      <c r="D720" s="50" t="s">
        <v>14</v>
      </c>
      <c r="E720" s="50" t="s">
        <v>307</v>
      </c>
      <c r="F720" s="50" t="s">
        <v>1603</v>
      </c>
      <c r="G720" s="36" t="s">
        <v>5918</v>
      </c>
      <c r="H720" s="29" t="s">
        <v>5918</v>
      </c>
      <c r="I720" s="29"/>
    </row>
    <row r="721" spans="2:9">
      <c r="B721" s="41" t="s">
        <v>5919</v>
      </c>
      <c r="C721" s="29" t="s">
        <v>13</v>
      </c>
      <c r="D721" s="29" t="s">
        <v>14</v>
      </c>
      <c r="E721" s="29" t="s">
        <v>309</v>
      </c>
      <c r="F721" s="36" t="s">
        <v>1607</v>
      </c>
      <c r="G721" s="36" t="s">
        <v>5919</v>
      </c>
      <c r="H721" s="29" t="s">
        <v>5919</v>
      </c>
      <c r="I721" s="29"/>
    </row>
    <row r="722" spans="2:9">
      <c r="B722" s="41" t="s">
        <v>5920</v>
      </c>
      <c r="C722" s="29" t="s">
        <v>13</v>
      </c>
      <c r="D722" s="29" t="s">
        <v>14</v>
      </c>
      <c r="E722" s="29" t="s">
        <v>309</v>
      </c>
      <c r="F722" s="36" t="s">
        <v>1605</v>
      </c>
      <c r="G722" s="36" t="s">
        <v>5921</v>
      </c>
      <c r="H722" s="29" t="s">
        <v>5921</v>
      </c>
      <c r="I722" s="29"/>
    </row>
    <row r="723" spans="2:9">
      <c r="B723" s="49" t="s">
        <v>6205</v>
      </c>
      <c r="C723" s="50" t="s">
        <v>13</v>
      </c>
      <c r="D723" s="50" t="s">
        <v>14</v>
      </c>
      <c r="E723" s="50" t="s">
        <v>309</v>
      </c>
      <c r="F723" s="50" t="s">
        <v>1606</v>
      </c>
      <c r="G723" s="50" t="s">
        <v>4781</v>
      </c>
      <c r="H723" s="51" t="s">
        <v>4680</v>
      </c>
      <c r="I723" s="51" t="s">
        <v>4679</v>
      </c>
    </row>
    <row r="724" spans="2:9">
      <c r="B724" s="49" t="s">
        <v>6206</v>
      </c>
      <c r="C724" s="50" t="s">
        <v>13</v>
      </c>
      <c r="D724" s="50" t="s">
        <v>14</v>
      </c>
      <c r="E724" s="50" t="s">
        <v>309</v>
      </c>
      <c r="F724" s="50" t="s">
        <v>1606</v>
      </c>
      <c r="G724" s="50" t="s">
        <v>4781</v>
      </c>
      <c r="H724" s="51" t="s">
        <v>4696</v>
      </c>
      <c r="I724" s="51" t="s">
        <v>4695</v>
      </c>
    </row>
    <row r="725" spans="2:9">
      <c r="B725" s="49" t="s">
        <v>6207</v>
      </c>
      <c r="C725" s="50" t="s">
        <v>13</v>
      </c>
      <c r="D725" s="50" t="s">
        <v>14</v>
      </c>
      <c r="E725" s="50" t="s">
        <v>307</v>
      </c>
      <c r="F725" s="50" t="s">
        <v>1599</v>
      </c>
      <c r="G725" s="50" t="s">
        <v>4720</v>
      </c>
      <c r="H725" s="51" t="s">
        <v>4720</v>
      </c>
      <c r="I725" s="51" t="s">
        <v>4719</v>
      </c>
    </row>
    <row r="726" spans="2:9">
      <c r="B726" s="52" t="s">
        <v>6208</v>
      </c>
      <c r="C726" s="53" t="s">
        <v>13</v>
      </c>
      <c r="D726" s="53" t="s">
        <v>14</v>
      </c>
      <c r="E726" s="53" t="s">
        <v>309</v>
      </c>
      <c r="F726" s="53" t="s">
        <v>1606</v>
      </c>
      <c r="G726" s="53" t="s">
        <v>4781</v>
      </c>
      <c r="H726" s="51" t="s">
        <v>4680</v>
      </c>
      <c r="I726" s="51" t="s">
        <v>4679</v>
      </c>
    </row>
    <row r="727" spans="2:9">
      <c r="B727" s="52" t="s">
        <v>6209</v>
      </c>
      <c r="C727" s="33" t="s">
        <v>13</v>
      </c>
      <c r="D727" s="33" t="s">
        <v>14</v>
      </c>
      <c r="E727" s="33" t="s">
        <v>309</v>
      </c>
      <c r="F727" s="33" t="s">
        <v>1607</v>
      </c>
      <c r="G727" s="33" t="s">
        <v>5740</v>
      </c>
      <c r="H727" s="29" t="s">
        <v>5740</v>
      </c>
      <c r="I727" s="51"/>
    </row>
    <row r="728" spans="2:9">
      <c r="B728" s="52" t="s">
        <v>6210</v>
      </c>
      <c r="C728" s="33" t="s">
        <v>13</v>
      </c>
      <c r="D728" s="33" t="s">
        <v>21</v>
      </c>
      <c r="E728" s="33" t="s">
        <v>162</v>
      </c>
      <c r="F728" s="33" t="s">
        <v>162</v>
      </c>
      <c r="G728" s="33" t="s">
        <v>5625</v>
      </c>
      <c r="H728" s="29" t="s">
        <v>5625</v>
      </c>
      <c r="I728" s="51"/>
    </row>
    <row r="729" spans="2:9">
      <c r="B729" s="52" t="s">
        <v>6211</v>
      </c>
      <c r="C729" s="33" t="s">
        <v>13</v>
      </c>
      <c r="D729" s="33" t="s">
        <v>21</v>
      </c>
      <c r="E729" s="33" t="s">
        <v>162</v>
      </c>
      <c r="F729" s="33" t="s">
        <v>860</v>
      </c>
      <c r="G729" s="33" t="s">
        <v>5750</v>
      </c>
      <c r="H729" s="29" t="s">
        <v>5750</v>
      </c>
      <c r="I729" s="51"/>
    </row>
    <row r="730" spans="2:9">
      <c r="B730" s="52" t="s">
        <v>6212</v>
      </c>
      <c r="C730" s="33" t="s">
        <v>13</v>
      </c>
      <c r="D730" s="33" t="s">
        <v>14</v>
      </c>
      <c r="E730" s="33" t="s">
        <v>309</v>
      </c>
      <c r="F730" s="33" t="s">
        <v>1607</v>
      </c>
      <c r="G730" s="33" t="s">
        <v>5652</v>
      </c>
      <c r="H730" s="29" t="s">
        <v>5652</v>
      </c>
      <c r="I730" s="51"/>
    </row>
    <row r="731" spans="2:9">
      <c r="B731" s="52" t="s">
        <v>6213</v>
      </c>
      <c r="C731" s="33" t="s">
        <v>13</v>
      </c>
      <c r="D731" s="33" t="s">
        <v>14</v>
      </c>
      <c r="E731" s="33" t="s">
        <v>309</v>
      </c>
      <c r="F731" s="33" t="s">
        <v>1605</v>
      </c>
      <c r="G731" s="33" t="s">
        <v>5687</v>
      </c>
      <c r="H731" s="29" t="s">
        <v>5687</v>
      </c>
      <c r="I731" s="51"/>
    </row>
    <row r="732" spans="2:9">
      <c r="B732" s="41" t="s">
        <v>6214</v>
      </c>
      <c r="C732" s="36" t="s">
        <v>13</v>
      </c>
      <c r="D732" s="36" t="s">
        <v>14</v>
      </c>
      <c r="E732" s="36" t="s">
        <v>309</v>
      </c>
      <c r="F732" s="36" t="s">
        <v>1606</v>
      </c>
      <c r="G732" s="36" t="s">
        <v>4781</v>
      </c>
      <c r="H732" s="29" t="s">
        <v>4696</v>
      </c>
      <c r="I732" s="29" t="s">
        <v>4695</v>
      </c>
    </row>
    <row r="733" spans="2:9">
      <c r="B733" s="41" t="s">
        <v>6215</v>
      </c>
      <c r="C733" s="36" t="s">
        <v>13</v>
      </c>
      <c r="D733" s="36" t="s">
        <v>14</v>
      </c>
      <c r="E733" s="36" t="s">
        <v>309</v>
      </c>
      <c r="F733" s="36" t="s">
        <v>1606</v>
      </c>
      <c r="G733" s="36" t="s">
        <v>4781</v>
      </c>
      <c r="H733" s="29" t="s">
        <v>4690</v>
      </c>
      <c r="I733" s="29" t="s">
        <v>4689</v>
      </c>
    </row>
    <row r="734" spans="2:9">
      <c r="B734" s="41" t="s">
        <v>6216</v>
      </c>
      <c r="C734" s="36" t="s">
        <v>13</v>
      </c>
      <c r="D734" s="36" t="s">
        <v>14</v>
      </c>
      <c r="E734" s="36" t="s">
        <v>309</v>
      </c>
      <c r="F734" s="36" t="s">
        <v>1606</v>
      </c>
      <c r="G734" s="36" t="s">
        <v>4781</v>
      </c>
      <c r="H734" s="29" t="s">
        <v>4676</v>
      </c>
      <c r="I734" s="29" t="s">
        <v>4675</v>
      </c>
    </row>
    <row r="735" spans="2:9">
      <c r="B735" s="41" t="s">
        <v>6217</v>
      </c>
      <c r="C735" s="36" t="s">
        <v>13</v>
      </c>
      <c r="D735" s="36" t="s">
        <v>14</v>
      </c>
      <c r="E735" s="36" t="s">
        <v>309</v>
      </c>
      <c r="F735" s="36" t="s">
        <v>1606</v>
      </c>
      <c r="G735" s="36" t="s">
        <v>4781</v>
      </c>
      <c r="H735" s="29" t="s">
        <v>4694</v>
      </c>
      <c r="I735" s="29" t="s">
        <v>4693</v>
      </c>
    </row>
    <row r="736" spans="2:9">
      <c r="B736" s="41" t="s">
        <v>6218</v>
      </c>
      <c r="C736" s="36" t="s">
        <v>13</v>
      </c>
      <c r="D736" s="36" t="s">
        <v>14</v>
      </c>
      <c r="E736" s="36" t="s">
        <v>309</v>
      </c>
      <c r="F736" s="36" t="s">
        <v>1606</v>
      </c>
      <c r="G736" s="36" t="s">
        <v>4781</v>
      </c>
      <c r="H736" s="29" t="s">
        <v>4700</v>
      </c>
      <c r="I736" s="29" t="s">
        <v>4699</v>
      </c>
    </row>
    <row r="737" spans="2:9">
      <c r="B737" s="41" t="s">
        <v>6219</v>
      </c>
      <c r="C737" s="36" t="s">
        <v>13</v>
      </c>
      <c r="D737" s="36" t="s">
        <v>14</v>
      </c>
      <c r="E737" s="36" t="s">
        <v>307</v>
      </c>
      <c r="F737" s="36" t="s">
        <v>1603</v>
      </c>
      <c r="G737" s="36" t="s">
        <v>5684</v>
      </c>
      <c r="H737" s="29" t="s">
        <v>5684</v>
      </c>
      <c r="I737" s="29"/>
    </row>
    <row r="738" spans="2:9">
      <c r="B738" s="41" t="s">
        <v>6220</v>
      </c>
      <c r="C738" s="36" t="s">
        <v>13</v>
      </c>
      <c r="D738" s="36" t="s">
        <v>14</v>
      </c>
      <c r="E738" s="36" t="s">
        <v>14</v>
      </c>
      <c r="F738" s="36" t="s">
        <v>307</v>
      </c>
      <c r="G738" s="36" t="s">
        <v>1600</v>
      </c>
      <c r="H738" s="29" t="s">
        <v>6221</v>
      </c>
      <c r="I738" s="29"/>
    </row>
    <row r="739" spans="2:9">
      <c r="B739" s="52" t="s">
        <v>6222</v>
      </c>
      <c r="C739" s="50" t="s">
        <v>13</v>
      </c>
      <c r="D739" s="50" t="s">
        <v>14</v>
      </c>
      <c r="E739" s="50" t="s">
        <v>309</v>
      </c>
      <c r="F739" s="50" t="s">
        <v>1606</v>
      </c>
      <c r="G739" s="50" t="s">
        <v>4781</v>
      </c>
      <c r="H739" s="51" t="s">
        <v>4656</v>
      </c>
      <c r="I739" s="51" t="s">
        <v>4655</v>
      </c>
    </row>
    <row r="740" spans="2:9">
      <c r="B740" s="52" t="s">
        <v>6223</v>
      </c>
      <c r="C740" s="53" t="s">
        <v>13</v>
      </c>
      <c r="D740" s="53" t="s">
        <v>14</v>
      </c>
      <c r="E740" s="53" t="s">
        <v>309</v>
      </c>
      <c r="F740" s="53" t="s">
        <v>1606</v>
      </c>
      <c r="G740" s="53" t="s">
        <v>4665</v>
      </c>
      <c r="H740" s="51" t="s">
        <v>4665</v>
      </c>
      <c r="I740" s="51" t="s">
        <v>4664</v>
      </c>
    </row>
    <row r="741" spans="2:9">
      <c r="B741" s="52" t="s">
        <v>6224</v>
      </c>
      <c r="C741" s="53" t="s">
        <v>13</v>
      </c>
      <c r="D741" s="53" t="s">
        <v>14</v>
      </c>
      <c r="E741" s="53" t="s">
        <v>309</v>
      </c>
      <c r="F741" s="53" t="s">
        <v>1606</v>
      </c>
      <c r="G741" s="53" t="s">
        <v>4665</v>
      </c>
      <c r="H741" s="51" t="s">
        <v>4665</v>
      </c>
      <c r="I741" s="51" t="s">
        <v>4664</v>
      </c>
    </row>
    <row r="742" spans="2:9">
      <c r="B742" s="52" t="s">
        <v>6225</v>
      </c>
      <c r="C742" s="50" t="s">
        <v>13</v>
      </c>
      <c r="D742" s="50" t="s">
        <v>14</v>
      </c>
      <c r="E742" s="50" t="s">
        <v>307</v>
      </c>
      <c r="F742" s="50" t="s">
        <v>1599</v>
      </c>
      <c r="G742" s="50" t="s">
        <v>4717</v>
      </c>
      <c r="H742" s="51" t="s">
        <v>4717</v>
      </c>
      <c r="I742" s="51" t="s">
        <v>4716</v>
      </c>
    </row>
    <row r="743" spans="2:9">
      <c r="B743" s="52" t="s">
        <v>6226</v>
      </c>
      <c r="C743" s="53" t="s">
        <v>13</v>
      </c>
      <c r="D743" s="53" t="s">
        <v>14</v>
      </c>
      <c r="E743" s="53" t="s">
        <v>309</v>
      </c>
      <c r="F743" s="53" t="s">
        <v>1606</v>
      </c>
      <c r="G743" s="53" t="s">
        <v>1606</v>
      </c>
      <c r="H743" s="53" t="s">
        <v>1606</v>
      </c>
      <c r="I743" s="51"/>
    </row>
    <row r="744" spans="2:9">
      <c r="B744" s="52" t="s">
        <v>6227</v>
      </c>
      <c r="C744" s="53" t="s">
        <v>13</v>
      </c>
      <c r="D744" s="53" t="s">
        <v>14</v>
      </c>
      <c r="E744" s="53" t="s">
        <v>309</v>
      </c>
      <c r="F744" s="53" t="s">
        <v>1607</v>
      </c>
      <c r="G744" s="53" t="s">
        <v>6227</v>
      </c>
      <c r="H744" s="51" t="s">
        <v>6227</v>
      </c>
      <c r="I744" s="51"/>
    </row>
    <row r="745" spans="2:9">
      <c r="B745" s="52" t="s">
        <v>6228</v>
      </c>
      <c r="C745" s="53" t="s">
        <v>13</v>
      </c>
      <c r="D745" s="53" t="s">
        <v>14</v>
      </c>
      <c r="E745" s="53" t="s">
        <v>309</v>
      </c>
      <c r="F745" s="53" t="s">
        <v>1605</v>
      </c>
      <c r="G745" s="53" t="s">
        <v>6228</v>
      </c>
      <c r="H745" s="51" t="s">
        <v>6228</v>
      </c>
      <c r="I745" s="51"/>
    </row>
    <row r="746" spans="2:9">
      <c r="B746" s="49" t="s">
        <v>6229</v>
      </c>
      <c r="C746" s="50" t="s">
        <v>13</v>
      </c>
      <c r="D746" s="50" t="s">
        <v>14</v>
      </c>
      <c r="E746" s="50" t="s">
        <v>309</v>
      </c>
      <c r="F746" s="50" t="s">
        <v>1605</v>
      </c>
      <c r="G746" s="50" t="s">
        <v>6229</v>
      </c>
      <c r="H746" s="51" t="s">
        <v>6229</v>
      </c>
      <c r="I746" s="51"/>
    </row>
    <row r="747" spans="2:9">
      <c r="B747" s="52" t="s">
        <v>6230</v>
      </c>
      <c r="C747" s="53" t="s">
        <v>13</v>
      </c>
      <c r="D747" s="53" t="s">
        <v>14</v>
      </c>
      <c r="E747" s="53" t="s">
        <v>309</v>
      </c>
      <c r="F747" s="53" t="s">
        <v>1605</v>
      </c>
      <c r="G747" s="53" t="s">
        <v>6230</v>
      </c>
      <c r="H747" s="51" t="s">
        <v>6230</v>
      </c>
      <c r="I747" s="51"/>
    </row>
    <row r="748" spans="2:9">
      <c r="B748" s="49" t="s">
        <v>6231</v>
      </c>
      <c r="C748" s="50" t="s">
        <v>13</v>
      </c>
      <c r="D748" s="50" t="s">
        <v>14</v>
      </c>
      <c r="E748" s="50" t="s">
        <v>301</v>
      </c>
      <c r="F748" s="50" t="s">
        <v>1580</v>
      </c>
      <c r="G748" s="50" t="s">
        <v>6231</v>
      </c>
      <c r="H748" s="51" t="s">
        <v>6231</v>
      </c>
      <c r="I748" s="51"/>
    </row>
    <row r="749" spans="2:9">
      <c r="B749" s="49" t="s">
        <v>6232</v>
      </c>
      <c r="C749" s="50" t="s">
        <v>13</v>
      </c>
      <c r="D749" s="50" t="s">
        <v>14</v>
      </c>
      <c r="E749" s="50" t="s">
        <v>301</v>
      </c>
      <c r="F749" s="50" t="s">
        <v>1580</v>
      </c>
      <c r="G749" s="50" t="s">
        <v>6232</v>
      </c>
      <c r="H749" s="51" t="s">
        <v>6232</v>
      </c>
      <c r="I749" s="51"/>
    </row>
    <row r="750" spans="2:9">
      <c r="B750" s="49" t="s">
        <v>6233</v>
      </c>
      <c r="C750" s="50" t="s">
        <v>13</v>
      </c>
      <c r="D750" s="50" t="s">
        <v>14</v>
      </c>
      <c r="E750" s="50" t="s">
        <v>301</v>
      </c>
      <c r="F750" s="50" t="s">
        <v>1580</v>
      </c>
      <c r="G750" s="50" t="s">
        <v>6233</v>
      </c>
      <c r="H750" s="51" t="s">
        <v>6233</v>
      </c>
      <c r="I750" s="51"/>
    </row>
    <row r="751" spans="2:9">
      <c r="B751" s="49" t="s">
        <v>6234</v>
      </c>
      <c r="C751" s="50" t="s">
        <v>13</v>
      </c>
      <c r="D751" s="50" t="s">
        <v>14</v>
      </c>
      <c r="E751" s="50" t="s">
        <v>301</v>
      </c>
      <c r="F751" s="50" t="s">
        <v>1580</v>
      </c>
      <c r="G751" s="50" t="s">
        <v>6234</v>
      </c>
      <c r="H751" s="51" t="s">
        <v>6234</v>
      </c>
      <c r="I751" s="51"/>
    </row>
    <row r="752" spans="2:9">
      <c r="B752" s="49" t="s">
        <v>6235</v>
      </c>
      <c r="C752" s="50" t="s">
        <v>13</v>
      </c>
      <c r="D752" s="50" t="s">
        <v>14</v>
      </c>
      <c r="E752" s="50" t="s">
        <v>301</v>
      </c>
      <c r="F752" s="50" t="s">
        <v>1580</v>
      </c>
      <c r="G752" s="50" t="s">
        <v>6235</v>
      </c>
      <c r="H752" s="51" t="s">
        <v>6235</v>
      </c>
      <c r="I752" s="51"/>
    </row>
    <row r="753" spans="2:9">
      <c r="B753" s="52" t="s">
        <v>6236</v>
      </c>
      <c r="C753" s="53" t="s">
        <v>13</v>
      </c>
      <c r="D753" s="53" t="s">
        <v>14</v>
      </c>
      <c r="E753" s="53" t="s">
        <v>301</v>
      </c>
      <c r="F753" s="53" t="s">
        <v>1580</v>
      </c>
      <c r="G753" s="53" t="s">
        <v>6236</v>
      </c>
      <c r="H753" s="51" t="s">
        <v>6236</v>
      </c>
      <c r="I753" s="51"/>
    </row>
    <row r="754" spans="2:9">
      <c r="B754" s="52" t="s">
        <v>6237</v>
      </c>
      <c r="C754" s="53" t="s">
        <v>13</v>
      </c>
      <c r="D754" s="53" t="s">
        <v>14</v>
      </c>
      <c r="E754" s="53" t="s">
        <v>309</v>
      </c>
      <c r="F754" s="53" t="s">
        <v>1607</v>
      </c>
      <c r="G754" s="53" t="s">
        <v>6237</v>
      </c>
      <c r="H754" s="51" t="s">
        <v>6237</v>
      </c>
      <c r="I754" s="51"/>
    </row>
    <row r="755" spans="2:9">
      <c r="B755" s="49" t="s">
        <v>6238</v>
      </c>
      <c r="C755" s="50" t="s">
        <v>13</v>
      </c>
      <c r="D755" s="50" t="s">
        <v>14</v>
      </c>
      <c r="E755" s="50" t="s">
        <v>309</v>
      </c>
      <c r="F755" s="50" t="s">
        <v>1607</v>
      </c>
      <c r="G755" s="50" t="s">
        <v>6238</v>
      </c>
      <c r="H755" s="51" t="s">
        <v>6238</v>
      </c>
      <c r="I755" s="51"/>
    </row>
    <row r="756" spans="2:9">
      <c r="B756" s="49" t="s">
        <v>6239</v>
      </c>
      <c r="C756" s="50" t="s">
        <v>13</v>
      </c>
      <c r="D756" s="50" t="s">
        <v>14</v>
      </c>
      <c r="E756" s="50" t="s">
        <v>309</v>
      </c>
      <c r="F756" s="50" t="s">
        <v>1607</v>
      </c>
      <c r="G756" s="50" t="s">
        <v>6239</v>
      </c>
      <c r="H756" s="51" t="s">
        <v>6239</v>
      </c>
      <c r="I756" s="51"/>
    </row>
    <row r="757" spans="2:9">
      <c r="B757" s="52" t="s">
        <v>6240</v>
      </c>
      <c r="C757" s="50" t="s">
        <v>13</v>
      </c>
      <c r="D757" s="50" t="s">
        <v>14</v>
      </c>
      <c r="E757" s="50" t="s">
        <v>309</v>
      </c>
      <c r="F757" s="50" t="s">
        <v>1607</v>
      </c>
      <c r="G757" s="53" t="s">
        <v>6240</v>
      </c>
      <c r="H757" s="51" t="s">
        <v>6240</v>
      </c>
      <c r="I757" s="51"/>
    </row>
    <row r="758" spans="2:9">
      <c r="B758" s="49" t="s">
        <v>6230</v>
      </c>
      <c r="C758" s="50" t="s">
        <v>13</v>
      </c>
      <c r="D758" s="50" t="s">
        <v>14</v>
      </c>
      <c r="E758" s="50" t="s">
        <v>309</v>
      </c>
      <c r="F758" s="50" t="s">
        <v>1607</v>
      </c>
      <c r="G758" s="50" t="s">
        <v>6230</v>
      </c>
      <c r="H758" s="51" t="s">
        <v>6230</v>
      </c>
      <c r="I758" s="51"/>
    </row>
    <row r="759" spans="2:9">
      <c r="B759" s="52" t="s">
        <v>6241</v>
      </c>
      <c r="C759" s="53" t="s">
        <v>13</v>
      </c>
      <c r="D759" s="53" t="s">
        <v>14</v>
      </c>
      <c r="E759" s="53" t="s">
        <v>309</v>
      </c>
      <c r="F759" s="53" t="s">
        <v>1605</v>
      </c>
      <c r="G759" s="53" t="s">
        <v>6241</v>
      </c>
      <c r="H759" s="51" t="s">
        <v>6241</v>
      </c>
      <c r="I759" s="51"/>
    </row>
    <row r="760" spans="2:9">
      <c r="B760" s="52" t="s">
        <v>6242</v>
      </c>
      <c r="C760" s="53" t="s">
        <v>13</v>
      </c>
      <c r="D760" s="53" t="s">
        <v>14</v>
      </c>
      <c r="E760" s="53" t="s">
        <v>309</v>
      </c>
      <c r="F760" s="53" t="s">
        <v>1607</v>
      </c>
      <c r="G760" s="53" t="s">
        <v>6242</v>
      </c>
      <c r="H760" s="51" t="s">
        <v>6242</v>
      </c>
      <c r="I760" s="51"/>
    </row>
    <row r="761" spans="2:9">
      <c r="B761" s="52" t="s">
        <v>6243</v>
      </c>
      <c r="C761" s="50" t="s">
        <v>13</v>
      </c>
      <c r="D761" s="50" t="s">
        <v>14</v>
      </c>
      <c r="E761" s="50" t="s">
        <v>309</v>
      </c>
      <c r="F761" s="50" t="s">
        <v>1607</v>
      </c>
      <c r="G761" s="53" t="s">
        <v>6243</v>
      </c>
      <c r="H761" s="51" t="s">
        <v>6243</v>
      </c>
      <c r="I761" s="51"/>
    </row>
    <row r="762" spans="2:9">
      <c r="B762" s="52" t="s">
        <v>6244</v>
      </c>
      <c r="C762" s="50" t="s">
        <v>13</v>
      </c>
      <c r="D762" s="50" t="s">
        <v>14</v>
      </c>
      <c r="E762" s="50" t="s">
        <v>309</v>
      </c>
      <c r="F762" s="50" t="s">
        <v>1607</v>
      </c>
      <c r="G762" s="53" t="s">
        <v>6244</v>
      </c>
      <c r="H762" s="51" t="s">
        <v>6244</v>
      </c>
      <c r="I762" s="51"/>
    </row>
    <row r="763" spans="2:9">
      <c r="B763" s="52" t="s">
        <v>6245</v>
      </c>
      <c r="C763" s="53" t="s">
        <v>13</v>
      </c>
      <c r="D763" s="53" t="s">
        <v>14</v>
      </c>
      <c r="E763" s="53" t="s">
        <v>309</v>
      </c>
      <c r="F763" s="29" t="s">
        <v>1606</v>
      </c>
      <c r="G763" s="29" t="s">
        <v>4781</v>
      </c>
      <c r="H763" s="51" t="s">
        <v>4781</v>
      </c>
      <c r="I763" s="51"/>
    </row>
    <row r="764" spans="2:9">
      <c r="B764" s="52" t="s">
        <v>6246</v>
      </c>
      <c r="C764" s="53" t="s">
        <v>13</v>
      </c>
      <c r="D764" s="53" t="s">
        <v>14</v>
      </c>
      <c r="E764" s="53" t="s">
        <v>307</v>
      </c>
      <c r="F764" s="53" t="s">
        <v>1599</v>
      </c>
      <c r="G764" s="53" t="s">
        <v>4720</v>
      </c>
      <c r="H764" s="51" t="s">
        <v>4720</v>
      </c>
      <c r="I764" s="51" t="s">
        <v>4719</v>
      </c>
    </row>
    <row r="765" spans="2:9">
      <c r="B765" s="41" t="s">
        <v>6247</v>
      </c>
      <c r="C765" s="53" t="s">
        <v>13</v>
      </c>
      <c r="D765" s="53" t="s">
        <v>14</v>
      </c>
      <c r="E765" s="53" t="s">
        <v>307</v>
      </c>
      <c r="F765" s="36" t="s">
        <v>1603</v>
      </c>
      <c r="G765" s="36" t="s">
        <v>6248</v>
      </c>
      <c r="H765" s="29" t="s">
        <v>6248</v>
      </c>
      <c r="I765" s="29"/>
    </row>
    <row r="766" spans="2:9">
      <c r="B766" s="41" t="s">
        <v>6249</v>
      </c>
      <c r="C766" s="53" t="s">
        <v>13</v>
      </c>
      <c r="D766" s="53" t="s">
        <v>14</v>
      </c>
      <c r="E766" s="53" t="s">
        <v>307</v>
      </c>
      <c r="F766" s="36" t="s">
        <v>1599</v>
      </c>
      <c r="G766" s="36" t="s">
        <v>1599</v>
      </c>
      <c r="H766" s="29" t="s">
        <v>1599</v>
      </c>
      <c r="I766" s="29"/>
    </row>
    <row r="767" spans="2:9">
      <c r="B767" s="61" t="s">
        <v>6397</v>
      </c>
      <c r="C767" s="62" t="s">
        <v>13</v>
      </c>
      <c r="D767" s="62" t="s">
        <v>14</v>
      </c>
      <c r="E767" s="62" t="s">
        <v>309</v>
      </c>
      <c r="F767" s="62" t="s">
        <v>1606</v>
      </c>
      <c r="G767" s="62" t="s">
        <v>4781</v>
      </c>
      <c r="H767" s="60" t="s">
        <v>4688</v>
      </c>
      <c r="I767" s="60" t="s">
        <v>4687</v>
      </c>
    </row>
    <row r="768" spans="2:9">
      <c r="B768" s="61" t="s">
        <v>6385</v>
      </c>
      <c r="C768" s="62" t="s">
        <v>13</v>
      </c>
      <c r="D768" s="62" t="s">
        <v>14</v>
      </c>
      <c r="E768" s="62" t="s">
        <v>309</v>
      </c>
      <c r="F768" s="62" t="s">
        <v>1606</v>
      </c>
      <c r="G768" s="62" t="s">
        <v>4781</v>
      </c>
      <c r="H768" s="51" t="s">
        <v>4692</v>
      </c>
      <c r="I768" s="51" t="s">
        <v>4691</v>
      </c>
    </row>
    <row r="769" spans="2:9">
      <c r="B769" s="61" t="s">
        <v>6386</v>
      </c>
      <c r="C769" s="62" t="s">
        <v>13</v>
      </c>
      <c r="D769" s="62" t="s">
        <v>14</v>
      </c>
      <c r="E769" s="62" t="s">
        <v>309</v>
      </c>
      <c r="F769" s="62" t="s">
        <v>1606</v>
      </c>
      <c r="G769" s="62" t="s">
        <v>4781</v>
      </c>
      <c r="H769" s="29" t="s">
        <v>4694</v>
      </c>
      <c r="I769" s="29" t="s">
        <v>4693</v>
      </c>
    </row>
    <row r="770" spans="2:9">
      <c r="B770" s="61" t="s">
        <v>6387</v>
      </c>
      <c r="C770" s="62" t="s">
        <v>13</v>
      </c>
      <c r="D770" s="62" t="s">
        <v>14</v>
      </c>
      <c r="E770" s="62" t="s">
        <v>309</v>
      </c>
      <c r="F770" s="62" t="s">
        <v>1606</v>
      </c>
      <c r="G770" s="62" t="s">
        <v>4781</v>
      </c>
      <c r="H770" s="29" t="s">
        <v>4696</v>
      </c>
      <c r="I770" s="29" t="s">
        <v>4695</v>
      </c>
    </row>
    <row r="771" spans="2:9">
      <c r="B771" s="61" t="s">
        <v>6396</v>
      </c>
      <c r="C771" s="62" t="s">
        <v>13</v>
      </c>
      <c r="D771" s="62" t="s">
        <v>14</v>
      </c>
      <c r="E771" s="62" t="s">
        <v>309</v>
      </c>
      <c r="F771" s="62" t="s">
        <v>1606</v>
      </c>
      <c r="G771" s="62" t="s">
        <v>4781</v>
      </c>
      <c r="H771" s="29" t="s">
        <v>4680</v>
      </c>
      <c r="I771" s="51" t="s">
        <v>4679</v>
      </c>
    </row>
    <row r="772" spans="2:9">
      <c r="B772" s="61" t="s">
        <v>6345</v>
      </c>
      <c r="C772" s="33" t="s">
        <v>13</v>
      </c>
      <c r="D772" s="33" t="s">
        <v>14</v>
      </c>
      <c r="E772" s="33" t="s">
        <v>307</v>
      </c>
      <c r="F772" s="33" t="s">
        <v>1603</v>
      </c>
      <c r="G772" s="33" t="s">
        <v>4682</v>
      </c>
      <c r="H772" s="29" t="s">
        <v>4682</v>
      </c>
      <c r="I772" s="29" t="s">
        <v>4681</v>
      </c>
    </row>
    <row r="773" spans="2:9">
      <c r="B773" s="61" t="s">
        <v>6340</v>
      </c>
      <c r="C773" s="33" t="s">
        <v>13</v>
      </c>
      <c r="D773" s="33" t="s">
        <v>14</v>
      </c>
      <c r="E773" s="33" t="s">
        <v>307</v>
      </c>
      <c r="F773" s="33" t="s">
        <v>1603</v>
      </c>
      <c r="G773" s="33" t="s">
        <v>4685</v>
      </c>
      <c r="H773" s="29" t="s">
        <v>4685</v>
      </c>
      <c r="I773" s="29" t="s">
        <v>4684</v>
      </c>
    </row>
    <row r="774" spans="2:9">
      <c r="B774" s="61" t="s">
        <v>6341</v>
      </c>
      <c r="C774" s="33" t="s">
        <v>13</v>
      </c>
      <c r="D774" s="33" t="s">
        <v>14</v>
      </c>
      <c r="E774" s="33" t="s">
        <v>307</v>
      </c>
      <c r="F774" s="33" t="s">
        <v>1179</v>
      </c>
      <c r="G774" s="33" t="s">
        <v>4713</v>
      </c>
      <c r="H774" s="29" t="s">
        <v>4713</v>
      </c>
      <c r="I774" s="29" t="s">
        <v>4712</v>
      </c>
    </row>
    <row r="775" spans="2:9">
      <c r="B775" s="61" t="s">
        <v>6349</v>
      </c>
      <c r="C775" s="50" t="s">
        <v>13</v>
      </c>
      <c r="D775" s="50" t="s">
        <v>14</v>
      </c>
      <c r="E775" s="50" t="s">
        <v>307</v>
      </c>
      <c r="F775" s="50" t="s">
        <v>1599</v>
      </c>
      <c r="G775" s="50" t="s">
        <v>4717</v>
      </c>
      <c r="H775" s="51" t="s">
        <v>4717</v>
      </c>
      <c r="I775" s="51" t="s">
        <v>4716</v>
      </c>
    </row>
    <row r="776" spans="2:9">
      <c r="B776" s="61" t="s">
        <v>6350</v>
      </c>
      <c r="C776" s="53" t="s">
        <v>13</v>
      </c>
      <c r="D776" s="53" t="s">
        <v>14</v>
      </c>
      <c r="E776" s="53" t="s">
        <v>307</v>
      </c>
      <c r="F776" s="53" t="s">
        <v>1599</v>
      </c>
      <c r="G776" s="53" t="s">
        <v>4720</v>
      </c>
      <c r="H776" s="51" t="s">
        <v>4720</v>
      </c>
      <c r="I776" s="51" t="s">
        <v>4719</v>
      </c>
    </row>
    <row r="777" spans="2:9">
      <c r="B777" s="61" t="s">
        <v>6347</v>
      </c>
      <c r="C777" s="50" t="s">
        <v>13</v>
      </c>
      <c r="D777" s="50" t="s">
        <v>14</v>
      </c>
      <c r="E777" s="50" t="s">
        <v>307</v>
      </c>
      <c r="F777" s="50" t="s">
        <v>1599</v>
      </c>
      <c r="G777" s="50" t="s">
        <v>4723</v>
      </c>
      <c r="H777" s="51" t="s">
        <v>4723</v>
      </c>
      <c r="I777" s="51" t="s">
        <v>4722</v>
      </c>
    </row>
    <row r="778" spans="2:9">
      <c r="B778" s="61" t="s">
        <v>6348</v>
      </c>
      <c r="C778" s="33" t="s">
        <v>13</v>
      </c>
      <c r="D778" s="33" t="s">
        <v>14</v>
      </c>
      <c r="E778" s="33" t="s">
        <v>307</v>
      </c>
      <c r="F778" s="33" t="s">
        <v>1599</v>
      </c>
      <c r="G778" s="33" t="s">
        <v>4726</v>
      </c>
      <c r="H778" s="29" t="s">
        <v>4726</v>
      </c>
      <c r="I778" s="29" t="s">
        <v>4725</v>
      </c>
    </row>
    <row r="779" spans="2:9">
      <c r="B779" s="61" t="s">
        <v>6361</v>
      </c>
      <c r="C779" s="33" t="s">
        <v>13</v>
      </c>
      <c r="D779" s="33" t="s">
        <v>14</v>
      </c>
      <c r="E779" s="33" t="s">
        <v>307</v>
      </c>
      <c r="F779" s="33" t="s">
        <v>1603</v>
      </c>
      <c r="G779" s="33" t="s">
        <v>4685</v>
      </c>
      <c r="H779" s="29" t="s">
        <v>4685</v>
      </c>
      <c r="I779" s="29" t="s">
        <v>4684</v>
      </c>
    </row>
    <row r="780" spans="2:9">
      <c r="B780" s="61" t="s">
        <v>6383</v>
      </c>
      <c r="C780" s="29" t="s">
        <v>13</v>
      </c>
      <c r="D780" s="29" t="s">
        <v>14</v>
      </c>
      <c r="E780" s="29" t="s">
        <v>307</v>
      </c>
      <c r="F780" s="29" t="s">
        <v>1599</v>
      </c>
      <c r="G780" s="29" t="s">
        <v>4726</v>
      </c>
      <c r="H780" s="29" t="s">
        <v>4726</v>
      </c>
      <c r="I780" s="29" t="s">
        <v>4725</v>
      </c>
    </row>
    <row r="781" spans="2:9">
      <c r="B781" s="61" t="s">
        <v>6374</v>
      </c>
      <c r="C781" s="29" t="s">
        <v>13</v>
      </c>
      <c r="D781" s="29" t="s">
        <v>14</v>
      </c>
      <c r="E781" s="29" t="s">
        <v>307</v>
      </c>
      <c r="F781" s="29" t="s">
        <v>1599</v>
      </c>
      <c r="G781" s="29" t="s">
        <v>4720</v>
      </c>
      <c r="H781" s="29" t="s">
        <v>4720</v>
      </c>
      <c r="I781" s="29" t="s">
        <v>4719</v>
      </c>
    </row>
    <row r="782" spans="2:9">
      <c r="B782" s="61" t="s">
        <v>6375</v>
      </c>
      <c r="C782" s="29" t="s">
        <v>13</v>
      </c>
      <c r="D782" s="29" t="s">
        <v>14</v>
      </c>
      <c r="E782" s="29" t="s">
        <v>307</v>
      </c>
      <c r="F782" s="29" t="s">
        <v>1599</v>
      </c>
      <c r="G782" s="29" t="s">
        <v>4720</v>
      </c>
      <c r="H782" s="29" t="s">
        <v>4720</v>
      </c>
      <c r="I782" s="29" t="s">
        <v>4719</v>
      </c>
    </row>
    <row r="783" spans="2:9">
      <c r="B783" s="61" t="s">
        <v>6365</v>
      </c>
      <c r="C783" s="33" t="s">
        <v>13</v>
      </c>
      <c r="D783" s="33" t="s">
        <v>14</v>
      </c>
      <c r="E783" s="33" t="s">
        <v>307</v>
      </c>
      <c r="F783" s="33" t="s">
        <v>1603</v>
      </c>
      <c r="G783" s="33" t="s">
        <v>5667</v>
      </c>
      <c r="H783" s="29" t="s">
        <v>5667</v>
      </c>
      <c r="I783" s="60"/>
    </row>
    <row r="784" spans="2:9">
      <c r="B784" s="61" t="s">
        <v>6362</v>
      </c>
      <c r="C784" s="33" t="s">
        <v>13</v>
      </c>
      <c r="D784" s="33" t="s">
        <v>14</v>
      </c>
      <c r="E784" s="62" t="s">
        <v>307</v>
      </c>
      <c r="F784" s="62" t="s">
        <v>1603</v>
      </c>
      <c r="G784" s="62" t="s">
        <v>6362</v>
      </c>
      <c r="H784" s="60" t="s">
        <v>6362</v>
      </c>
      <c r="I784" s="60"/>
    </row>
    <row r="785" spans="2:9">
      <c r="B785" s="61" t="s">
        <v>6319</v>
      </c>
      <c r="C785" s="33" t="s">
        <v>13</v>
      </c>
      <c r="D785" s="33" t="s">
        <v>14</v>
      </c>
      <c r="E785" s="62" t="s">
        <v>307</v>
      </c>
      <c r="F785" s="62" t="s">
        <v>1600</v>
      </c>
      <c r="G785" s="62" t="s">
        <v>6319</v>
      </c>
      <c r="H785" s="62" t="s">
        <v>6319</v>
      </c>
      <c r="I785" s="60"/>
    </row>
    <row r="786" spans="2:9">
      <c r="B786" s="61" t="s">
        <v>6368</v>
      </c>
      <c r="C786" s="33" t="s">
        <v>13</v>
      </c>
      <c r="D786" s="33" t="s">
        <v>14</v>
      </c>
      <c r="E786" s="62" t="s">
        <v>307</v>
      </c>
      <c r="F786" s="62" t="s">
        <v>1603</v>
      </c>
      <c r="G786" s="62" t="s">
        <v>6368</v>
      </c>
      <c r="H786" s="62" t="s">
        <v>6368</v>
      </c>
      <c r="I786" s="60"/>
    </row>
    <row r="787" spans="2:9">
      <c r="B787" s="61" t="s">
        <v>6381</v>
      </c>
      <c r="C787" s="50" t="s">
        <v>13</v>
      </c>
      <c r="D787" s="50" t="s">
        <v>14</v>
      </c>
      <c r="E787" s="50" t="s">
        <v>307</v>
      </c>
      <c r="F787" s="50" t="s">
        <v>1599</v>
      </c>
      <c r="G787" s="62" t="s">
        <v>6381</v>
      </c>
      <c r="H787" s="60" t="s">
        <v>6381</v>
      </c>
      <c r="I787" s="60"/>
    </row>
    <row r="788" spans="2:9">
      <c r="B788" s="61" t="s">
        <v>6377</v>
      </c>
      <c r="C788" s="50" t="s">
        <v>13</v>
      </c>
      <c r="D788" s="50" t="s">
        <v>14</v>
      </c>
      <c r="E788" s="50" t="s">
        <v>307</v>
      </c>
      <c r="F788" s="50" t="s">
        <v>1599</v>
      </c>
      <c r="G788" s="62" t="s">
        <v>6377</v>
      </c>
      <c r="H788" s="60" t="s">
        <v>6377</v>
      </c>
      <c r="I788" s="60"/>
    </row>
    <row r="789" spans="2:9">
      <c r="B789" s="61" t="s">
        <v>6376</v>
      </c>
      <c r="C789" s="50" t="s">
        <v>13</v>
      </c>
      <c r="D789" s="50" t="s">
        <v>14</v>
      </c>
      <c r="E789" s="50" t="s">
        <v>307</v>
      </c>
      <c r="F789" s="50" t="s">
        <v>1599</v>
      </c>
      <c r="G789" s="62" t="s">
        <v>6376</v>
      </c>
      <c r="H789" s="60" t="s">
        <v>6376</v>
      </c>
      <c r="I789" s="60"/>
    </row>
    <row r="790" spans="2:9">
      <c r="B790" s="61" t="s">
        <v>6378</v>
      </c>
      <c r="C790" s="50" t="s">
        <v>13</v>
      </c>
      <c r="D790" s="50" t="s">
        <v>14</v>
      </c>
      <c r="E790" s="50" t="s">
        <v>307</v>
      </c>
      <c r="F790" s="50" t="s">
        <v>1599</v>
      </c>
      <c r="G790" s="62" t="s">
        <v>6378</v>
      </c>
      <c r="H790" s="60" t="s">
        <v>6378</v>
      </c>
      <c r="I790" s="60"/>
    </row>
    <row r="791" spans="2:9">
      <c r="B791" s="61" t="s">
        <v>6379</v>
      </c>
      <c r="C791" s="50" t="s">
        <v>13</v>
      </c>
      <c r="D791" s="50" t="s">
        <v>14</v>
      </c>
      <c r="E791" s="50" t="s">
        <v>307</v>
      </c>
      <c r="F791" s="50" t="s">
        <v>1599</v>
      </c>
      <c r="G791" s="62" t="s">
        <v>6379</v>
      </c>
      <c r="H791" s="60" t="s">
        <v>6379</v>
      </c>
      <c r="I791" s="60"/>
    </row>
    <row r="792" spans="2:9">
      <c r="B792" s="61" t="s">
        <v>6380</v>
      </c>
      <c r="C792" s="50" t="s">
        <v>13</v>
      </c>
      <c r="D792" s="50" t="s">
        <v>14</v>
      </c>
      <c r="E792" s="50" t="s">
        <v>307</v>
      </c>
      <c r="F792" s="50" t="s">
        <v>1599</v>
      </c>
      <c r="G792" s="62" t="s">
        <v>6380</v>
      </c>
      <c r="H792" s="60" t="s">
        <v>6380</v>
      </c>
      <c r="I792" s="60"/>
    </row>
    <row r="793" spans="2:9">
      <c r="B793" s="61" t="s">
        <v>6318</v>
      </c>
      <c r="C793" s="29" t="s">
        <v>13</v>
      </c>
      <c r="D793" s="33" t="s">
        <v>14</v>
      </c>
      <c r="E793" s="33" t="s">
        <v>307</v>
      </c>
      <c r="F793" s="33" t="s">
        <v>1599</v>
      </c>
      <c r="G793" s="29" t="s">
        <v>5581</v>
      </c>
      <c r="H793" s="29" t="s">
        <v>4726</v>
      </c>
      <c r="I793" s="29" t="s">
        <v>4725</v>
      </c>
    </row>
    <row r="794" spans="2:9">
      <c r="B794" s="61" t="s">
        <v>6369</v>
      </c>
      <c r="C794" s="29" t="s">
        <v>13</v>
      </c>
      <c r="D794" s="33" t="s">
        <v>14</v>
      </c>
      <c r="E794" s="62" t="s">
        <v>309</v>
      </c>
      <c r="F794" s="62" t="s">
        <v>1604</v>
      </c>
      <c r="G794" s="62" t="s">
        <v>6369</v>
      </c>
      <c r="H794" s="60" t="s">
        <v>6369</v>
      </c>
      <c r="I794" s="60"/>
    </row>
    <row r="795" spans="2:9">
      <c r="B795" s="61" t="s">
        <v>6370</v>
      </c>
      <c r="C795" s="33" t="s">
        <v>13</v>
      </c>
      <c r="D795" s="33" t="s">
        <v>14</v>
      </c>
      <c r="E795" s="62" t="s">
        <v>307</v>
      </c>
      <c r="F795" s="62" t="s">
        <v>1603</v>
      </c>
      <c r="G795" s="62" t="s">
        <v>6370</v>
      </c>
      <c r="H795" s="60" t="s">
        <v>6370</v>
      </c>
      <c r="I795" s="60"/>
    </row>
    <row r="796" spans="2:9">
      <c r="B796" s="61" t="s">
        <v>6364</v>
      </c>
      <c r="C796" s="33" t="s">
        <v>13</v>
      </c>
      <c r="D796" s="33" t="s">
        <v>14</v>
      </c>
      <c r="E796" s="62" t="s">
        <v>307</v>
      </c>
      <c r="F796" s="62" t="s">
        <v>1603</v>
      </c>
      <c r="G796" s="36" t="s">
        <v>6994</v>
      </c>
      <c r="H796" s="36" t="s">
        <v>6994</v>
      </c>
      <c r="I796" s="60"/>
    </row>
    <row r="797" spans="2:9">
      <c r="B797" s="61" t="s">
        <v>6346</v>
      </c>
      <c r="C797" s="33" t="s">
        <v>13</v>
      </c>
      <c r="D797" s="33" t="s">
        <v>14</v>
      </c>
      <c r="E797" s="33" t="s">
        <v>307</v>
      </c>
      <c r="F797" s="33" t="s">
        <v>1179</v>
      </c>
      <c r="G797" s="33" t="s">
        <v>4713</v>
      </c>
      <c r="H797" s="29" t="s">
        <v>4713</v>
      </c>
      <c r="I797" s="29" t="s">
        <v>4712</v>
      </c>
    </row>
    <row r="798" spans="2:9">
      <c r="B798" s="61" t="s">
        <v>6336</v>
      </c>
      <c r="C798" s="62" t="s">
        <v>13</v>
      </c>
      <c r="D798" s="62" t="s">
        <v>14</v>
      </c>
      <c r="E798" s="62" t="s">
        <v>309</v>
      </c>
      <c r="F798" s="62" t="s">
        <v>1606</v>
      </c>
      <c r="G798" s="62" t="s">
        <v>1606</v>
      </c>
      <c r="H798" s="60" t="s">
        <v>1606</v>
      </c>
      <c r="I798" s="60"/>
    </row>
    <row r="799" spans="2:9">
      <c r="B799" s="58" t="s">
        <v>6343</v>
      </c>
      <c r="C799" s="62" t="s">
        <v>13</v>
      </c>
      <c r="D799" s="62" t="s">
        <v>14</v>
      </c>
      <c r="E799" s="62" t="s">
        <v>309</v>
      </c>
      <c r="F799" s="33" t="s">
        <v>1604</v>
      </c>
      <c r="G799" s="33" t="s">
        <v>1604</v>
      </c>
      <c r="H799" s="60" t="s">
        <v>1604</v>
      </c>
      <c r="I799" s="60"/>
    </row>
    <row r="800" spans="2:9">
      <c r="B800" s="58" t="s">
        <v>6344</v>
      </c>
      <c r="C800" s="53" t="s">
        <v>13</v>
      </c>
      <c r="D800" s="53" t="s">
        <v>14</v>
      </c>
      <c r="E800" s="53" t="s">
        <v>309</v>
      </c>
      <c r="F800" s="53" t="s">
        <v>1607</v>
      </c>
      <c r="G800" s="53" t="s">
        <v>1607</v>
      </c>
      <c r="H800" s="60" t="s">
        <v>1607</v>
      </c>
      <c r="I800" s="60"/>
    </row>
    <row r="801" spans="2:9">
      <c r="B801" s="58" t="s">
        <v>6351</v>
      </c>
      <c r="C801" s="53" t="s">
        <v>13</v>
      </c>
      <c r="D801" s="53" t="s">
        <v>14</v>
      </c>
      <c r="E801" s="53" t="s">
        <v>309</v>
      </c>
      <c r="F801" s="33" t="s">
        <v>1608</v>
      </c>
      <c r="G801" s="33" t="s">
        <v>1608</v>
      </c>
      <c r="H801" s="60" t="s">
        <v>1608</v>
      </c>
      <c r="I801" s="60"/>
    </row>
    <row r="802" spans="2:9">
      <c r="B802" s="58" t="s">
        <v>6352</v>
      </c>
      <c r="C802" s="50" t="s">
        <v>13</v>
      </c>
      <c r="D802" s="50" t="s">
        <v>14</v>
      </c>
      <c r="E802" s="50" t="s">
        <v>309</v>
      </c>
      <c r="F802" s="50" t="s">
        <v>1605</v>
      </c>
      <c r="G802" s="50" t="s">
        <v>1605</v>
      </c>
      <c r="H802" s="60" t="s">
        <v>1605</v>
      </c>
      <c r="I802" s="60"/>
    </row>
    <row r="803" spans="2:9">
      <c r="B803" s="58" t="s">
        <v>6353</v>
      </c>
      <c r="C803" s="53" t="s">
        <v>13</v>
      </c>
      <c r="D803" s="53" t="s">
        <v>14</v>
      </c>
      <c r="E803" s="53" t="s">
        <v>307</v>
      </c>
      <c r="F803" s="53" t="s">
        <v>1599</v>
      </c>
      <c r="G803" s="53" t="s">
        <v>1599</v>
      </c>
      <c r="H803" s="60" t="s">
        <v>1599</v>
      </c>
      <c r="I803" s="60"/>
    </row>
    <row r="804" spans="2:9">
      <c r="B804" s="61" t="s">
        <v>6354</v>
      </c>
      <c r="C804" s="33" t="s">
        <v>13</v>
      </c>
      <c r="D804" s="33" t="s">
        <v>14</v>
      </c>
      <c r="E804" s="62" t="s">
        <v>307</v>
      </c>
      <c r="F804" s="62" t="s">
        <v>1603</v>
      </c>
      <c r="G804" s="62" t="s">
        <v>1603</v>
      </c>
      <c r="H804" s="60" t="s">
        <v>1603</v>
      </c>
      <c r="I804" s="60"/>
    </row>
    <row r="805" spans="2:9">
      <c r="B805" s="61" t="s">
        <v>6334</v>
      </c>
      <c r="C805" s="50" t="s">
        <v>13</v>
      </c>
      <c r="D805" s="50" t="s">
        <v>14</v>
      </c>
      <c r="E805" s="50" t="s">
        <v>309</v>
      </c>
      <c r="F805" s="50" t="s">
        <v>1606</v>
      </c>
      <c r="G805" s="50" t="s">
        <v>4781</v>
      </c>
      <c r="H805" s="51" t="s">
        <v>4702</v>
      </c>
      <c r="I805" s="51" t="s">
        <v>4701</v>
      </c>
    </row>
    <row r="806" spans="2:9">
      <c r="B806" s="41" t="s">
        <v>6315</v>
      </c>
      <c r="C806" s="50" t="s">
        <v>13</v>
      </c>
      <c r="D806" s="50" t="s">
        <v>14</v>
      </c>
      <c r="E806" s="50" t="s">
        <v>309</v>
      </c>
      <c r="F806" s="50" t="s">
        <v>1606</v>
      </c>
      <c r="G806" s="62" t="s">
        <v>6505</v>
      </c>
      <c r="H806" s="60" t="s">
        <v>6505</v>
      </c>
      <c r="I806" s="60"/>
    </row>
    <row r="807" spans="2:9">
      <c r="B807" s="41" t="s">
        <v>6324</v>
      </c>
      <c r="C807" s="33" t="s">
        <v>13</v>
      </c>
      <c r="D807" s="33" t="s">
        <v>14</v>
      </c>
      <c r="E807" s="62" t="s">
        <v>307</v>
      </c>
      <c r="F807" s="36" t="s">
        <v>307</v>
      </c>
      <c r="G807" s="36" t="s">
        <v>6503</v>
      </c>
      <c r="H807" s="29" t="s">
        <v>6503</v>
      </c>
      <c r="I807" s="29"/>
    </row>
    <row r="808" spans="2:9">
      <c r="B808" s="61" t="s">
        <v>6411</v>
      </c>
      <c r="C808" s="29" t="s">
        <v>13</v>
      </c>
      <c r="D808" s="29" t="s">
        <v>14</v>
      </c>
      <c r="E808" s="29" t="s">
        <v>307</v>
      </c>
      <c r="F808" s="29" t="s">
        <v>1599</v>
      </c>
      <c r="G808" s="29" t="s">
        <v>6411</v>
      </c>
      <c r="H808" s="29" t="s">
        <v>4723</v>
      </c>
      <c r="I808" s="29" t="s">
        <v>4722</v>
      </c>
    </row>
    <row r="809" spans="2:9">
      <c r="B809" s="41" t="s">
        <v>6320</v>
      </c>
      <c r="C809" s="29" t="s">
        <v>13</v>
      </c>
      <c r="D809" s="29" t="s">
        <v>14</v>
      </c>
      <c r="E809" s="29" t="s">
        <v>307</v>
      </c>
      <c r="F809" s="29" t="s">
        <v>1599</v>
      </c>
      <c r="G809" s="62" t="s">
        <v>6412</v>
      </c>
      <c r="H809" s="60" t="s">
        <v>6412</v>
      </c>
      <c r="I809" s="60"/>
    </row>
    <row r="810" spans="2:9">
      <c r="B810" s="41" t="s">
        <v>6322</v>
      </c>
      <c r="C810" s="29" t="s">
        <v>13</v>
      </c>
      <c r="D810" s="29" t="s">
        <v>14</v>
      </c>
      <c r="E810" s="29" t="s">
        <v>307</v>
      </c>
      <c r="F810" s="29" t="s">
        <v>1599</v>
      </c>
      <c r="G810" s="62" t="s">
        <v>6507</v>
      </c>
      <c r="H810" s="60" t="s">
        <v>6507</v>
      </c>
      <c r="I810" s="60"/>
    </row>
    <row r="811" spans="2:9">
      <c r="B811" s="61" t="s">
        <v>6325</v>
      </c>
      <c r="C811" s="62" t="s">
        <v>13</v>
      </c>
      <c r="D811" s="62" t="s">
        <v>14</v>
      </c>
      <c r="E811" s="62" t="s">
        <v>307</v>
      </c>
      <c r="F811" s="62" t="s">
        <v>1179</v>
      </c>
      <c r="G811" s="36" t="s">
        <v>4714</v>
      </c>
      <c r="H811" s="29" t="s">
        <v>4713</v>
      </c>
      <c r="I811" s="29" t="s">
        <v>4712</v>
      </c>
    </row>
    <row r="812" spans="2:9">
      <c r="B812" s="61" t="s">
        <v>6327</v>
      </c>
      <c r="C812" s="29" t="s">
        <v>13</v>
      </c>
      <c r="D812" s="29" t="s">
        <v>14</v>
      </c>
      <c r="E812" s="29" t="s">
        <v>307</v>
      </c>
      <c r="F812" s="29" t="s">
        <v>1599</v>
      </c>
      <c r="G812" s="36" t="s">
        <v>6413</v>
      </c>
      <c r="H812" s="60" t="s">
        <v>6413</v>
      </c>
      <c r="I812" s="60"/>
    </row>
    <row r="813" spans="2:9">
      <c r="B813" s="61" t="s">
        <v>6330</v>
      </c>
      <c r="C813" s="62" t="s">
        <v>13</v>
      </c>
      <c r="D813" s="62" t="s">
        <v>14</v>
      </c>
      <c r="E813" s="62" t="s">
        <v>309</v>
      </c>
      <c r="F813" s="62" t="s">
        <v>1606</v>
      </c>
      <c r="G813" s="36" t="s">
        <v>6414</v>
      </c>
      <c r="H813" s="60" t="s">
        <v>6414</v>
      </c>
      <c r="I813" s="60"/>
    </row>
    <row r="814" spans="2:9">
      <c r="B814" s="61" t="s">
        <v>6323</v>
      </c>
      <c r="C814" s="29" t="s">
        <v>13</v>
      </c>
      <c r="D814" s="29" t="s">
        <v>14</v>
      </c>
      <c r="E814" s="29" t="s">
        <v>307</v>
      </c>
      <c r="F814" s="29" t="s">
        <v>1599</v>
      </c>
      <c r="G814" s="62" t="s">
        <v>6415</v>
      </c>
      <c r="H814" s="60" t="s">
        <v>6415</v>
      </c>
      <c r="I814" s="60"/>
    </row>
    <row r="815" spans="2:9">
      <c r="B815" s="41" t="s">
        <v>6326</v>
      </c>
      <c r="C815" s="62" t="s">
        <v>13</v>
      </c>
      <c r="D815" s="62" t="s">
        <v>14</v>
      </c>
      <c r="E815" s="62" t="s">
        <v>309</v>
      </c>
      <c r="F815" s="36" t="s">
        <v>1606</v>
      </c>
      <c r="G815" s="36" t="s">
        <v>6416</v>
      </c>
      <c r="H815" s="29" t="s">
        <v>6416</v>
      </c>
      <c r="I815" s="29"/>
    </row>
    <row r="816" spans="2:9">
      <c r="B816" s="41" t="s">
        <v>6321</v>
      </c>
      <c r="C816" s="36" t="s">
        <v>13</v>
      </c>
      <c r="D816" s="36" t="s">
        <v>14</v>
      </c>
      <c r="E816" s="36" t="s">
        <v>307</v>
      </c>
      <c r="F816" s="36" t="s">
        <v>1599</v>
      </c>
      <c r="G816" s="36" t="s">
        <v>6504</v>
      </c>
      <c r="H816" s="29" t="s">
        <v>6504</v>
      </c>
      <c r="I816" s="29"/>
    </row>
    <row r="817" spans="2:9">
      <c r="B817" s="41" t="s">
        <v>6328</v>
      </c>
      <c r="C817" s="62" t="s">
        <v>13</v>
      </c>
      <c r="D817" s="62" t="s">
        <v>14</v>
      </c>
      <c r="E817" s="36" t="s">
        <v>305</v>
      </c>
      <c r="F817" s="36"/>
      <c r="G817" s="36" t="s">
        <v>6508</v>
      </c>
      <c r="H817" s="29" t="s">
        <v>6508</v>
      </c>
      <c r="I817" s="29"/>
    </row>
    <row r="818" spans="2:9">
      <c r="B818" s="41" t="s">
        <v>6329</v>
      </c>
      <c r="C818" s="29" t="s">
        <v>13</v>
      </c>
      <c r="D818" s="29" t="s">
        <v>14</v>
      </c>
      <c r="E818" s="29" t="s">
        <v>307</v>
      </c>
      <c r="F818" s="29" t="s">
        <v>1599</v>
      </c>
      <c r="G818" s="36" t="s">
        <v>6506</v>
      </c>
      <c r="H818" s="29" t="s">
        <v>6506</v>
      </c>
      <c r="I818" s="29"/>
    </row>
    <row r="819" spans="2:9">
      <c r="B819" s="41" t="s">
        <v>6404</v>
      </c>
      <c r="C819" s="29" t="s">
        <v>13</v>
      </c>
      <c r="D819" s="29" t="s">
        <v>14</v>
      </c>
      <c r="E819" s="29" t="s">
        <v>309</v>
      </c>
      <c r="F819" s="29" t="s">
        <v>1606</v>
      </c>
      <c r="G819" s="29" t="s">
        <v>4665</v>
      </c>
      <c r="H819" s="29" t="s">
        <v>4665</v>
      </c>
      <c r="I819" s="29" t="s">
        <v>4664</v>
      </c>
    </row>
    <row r="820" spans="2:9">
      <c r="B820" s="41" t="s">
        <v>6384</v>
      </c>
      <c r="C820" s="29" t="s">
        <v>13</v>
      </c>
      <c r="D820" s="29" t="s">
        <v>14</v>
      </c>
      <c r="E820" s="29" t="s">
        <v>307</v>
      </c>
      <c r="F820" s="29" t="s">
        <v>1599</v>
      </c>
      <c r="G820" s="36" t="s">
        <v>6384</v>
      </c>
      <c r="H820" s="29" t="s">
        <v>6384</v>
      </c>
      <c r="I820" s="29"/>
    </row>
    <row r="821" spans="2:9">
      <c r="B821" s="41" t="s">
        <v>6408</v>
      </c>
      <c r="C821" s="33" t="s">
        <v>13</v>
      </c>
      <c r="D821" s="33" t="s">
        <v>14</v>
      </c>
      <c r="E821" s="62" t="s">
        <v>307</v>
      </c>
      <c r="F821" s="62" t="s">
        <v>1603</v>
      </c>
      <c r="G821" s="36" t="s">
        <v>6417</v>
      </c>
      <c r="H821" s="29" t="s">
        <v>6417</v>
      </c>
      <c r="I821" s="29"/>
    </row>
    <row r="822" spans="2:9">
      <c r="B822" s="41" t="s">
        <v>6410</v>
      </c>
      <c r="C822" s="33" t="s">
        <v>13</v>
      </c>
      <c r="D822" s="33" t="s">
        <v>14</v>
      </c>
      <c r="E822" s="62" t="s">
        <v>307</v>
      </c>
      <c r="F822" s="62" t="s">
        <v>1603</v>
      </c>
      <c r="G822" s="36" t="s">
        <v>5665</v>
      </c>
      <c r="H822" s="29" t="s">
        <v>5665</v>
      </c>
      <c r="I822" s="29"/>
    </row>
    <row r="823" spans="2:9">
      <c r="B823" s="41" t="s">
        <v>6403</v>
      </c>
      <c r="C823" s="33" t="s">
        <v>13</v>
      </c>
      <c r="D823" s="33" t="s">
        <v>14</v>
      </c>
      <c r="E823" s="62" t="s">
        <v>307</v>
      </c>
      <c r="F823" s="62" t="s">
        <v>1603</v>
      </c>
      <c r="G823" s="36" t="s">
        <v>5665</v>
      </c>
      <c r="H823" s="29" t="s">
        <v>5665</v>
      </c>
      <c r="I823" s="29"/>
    </row>
    <row r="824" spans="2:9">
      <c r="B824" s="41" t="s">
        <v>6363</v>
      </c>
      <c r="C824" s="33" t="s">
        <v>13</v>
      </c>
      <c r="D824" s="33" t="s">
        <v>14</v>
      </c>
      <c r="E824" s="62" t="s">
        <v>307</v>
      </c>
      <c r="F824" s="62" t="s">
        <v>1603</v>
      </c>
      <c r="G824" s="36" t="s">
        <v>5686</v>
      </c>
      <c r="H824" s="29" t="s">
        <v>5686</v>
      </c>
      <c r="I824" s="29"/>
    </row>
    <row r="825" spans="2:9">
      <c r="B825" s="41" t="s">
        <v>6406</v>
      </c>
      <c r="C825" s="33" t="s">
        <v>13</v>
      </c>
      <c r="D825" s="33" t="s">
        <v>14</v>
      </c>
      <c r="E825" s="62" t="s">
        <v>307</v>
      </c>
      <c r="F825" s="33" t="s">
        <v>1599</v>
      </c>
      <c r="G825" s="36" t="s">
        <v>6406</v>
      </c>
      <c r="H825" s="29" t="s">
        <v>6406</v>
      </c>
      <c r="I825" s="29"/>
    </row>
    <row r="826" spans="2:9">
      <c r="B826" s="39" t="s">
        <v>6309</v>
      </c>
      <c r="C826" s="50" t="s">
        <v>13</v>
      </c>
      <c r="D826" s="50" t="s">
        <v>14</v>
      </c>
      <c r="E826" s="50" t="s">
        <v>309</v>
      </c>
      <c r="F826" s="50" t="s">
        <v>1605</v>
      </c>
      <c r="G826" s="50" t="s">
        <v>6229</v>
      </c>
      <c r="H826" s="29" t="s">
        <v>6229</v>
      </c>
      <c r="I826" s="29"/>
    </row>
    <row r="827" spans="2:9">
      <c r="B827" s="41" t="s">
        <v>6311</v>
      </c>
      <c r="C827" s="36" t="s">
        <v>13</v>
      </c>
      <c r="D827" s="36" t="s">
        <v>14</v>
      </c>
      <c r="E827" s="36" t="s">
        <v>301</v>
      </c>
      <c r="F827" s="36" t="s">
        <v>1580</v>
      </c>
      <c r="G827" s="36" t="s">
        <v>6311</v>
      </c>
      <c r="H827" s="29" t="s">
        <v>6311</v>
      </c>
      <c r="I827" s="29"/>
    </row>
    <row r="828" spans="2:9">
      <c r="B828" s="41" t="s">
        <v>6382</v>
      </c>
      <c r="C828" s="29" t="s">
        <v>13</v>
      </c>
      <c r="D828" s="29" t="s">
        <v>14</v>
      </c>
      <c r="E828" s="29" t="s">
        <v>307</v>
      </c>
      <c r="F828" s="29" t="s">
        <v>1599</v>
      </c>
      <c r="G828" s="36" t="s">
        <v>6382</v>
      </c>
      <c r="H828" s="29" t="s">
        <v>6382</v>
      </c>
      <c r="I828" s="29"/>
    </row>
    <row r="829" spans="2:9">
      <c r="B829" s="39" t="s">
        <v>6310</v>
      </c>
      <c r="C829" s="36" t="s">
        <v>13</v>
      </c>
      <c r="D829" s="36" t="s">
        <v>14</v>
      </c>
      <c r="E829" s="36" t="s">
        <v>301</v>
      </c>
      <c r="F829" s="36" t="s">
        <v>1580</v>
      </c>
      <c r="G829" s="50" t="s">
        <v>6232</v>
      </c>
      <c r="H829" s="29" t="s">
        <v>6232</v>
      </c>
      <c r="I829" s="29"/>
    </row>
    <row r="830" spans="2:9">
      <c r="B830" s="39" t="s">
        <v>6317</v>
      </c>
      <c r="C830" s="29" t="s">
        <v>13</v>
      </c>
      <c r="D830" s="29" t="s">
        <v>14</v>
      </c>
      <c r="E830" s="29" t="s">
        <v>307</v>
      </c>
      <c r="F830" s="29" t="s">
        <v>1599</v>
      </c>
      <c r="G830" s="33" t="s">
        <v>6317</v>
      </c>
      <c r="H830" s="29" t="s">
        <v>6317</v>
      </c>
      <c r="I830" s="29"/>
    </row>
    <row r="831" spans="2:9">
      <c r="B831" s="39" t="s">
        <v>6331</v>
      </c>
      <c r="C831" s="62" t="s">
        <v>13</v>
      </c>
      <c r="D831" s="62" t="s">
        <v>14</v>
      </c>
      <c r="E831" s="62" t="s">
        <v>309</v>
      </c>
      <c r="F831" s="33" t="s">
        <v>1608</v>
      </c>
      <c r="G831" s="33" t="s">
        <v>1608</v>
      </c>
      <c r="H831" s="29" t="s">
        <v>1608</v>
      </c>
      <c r="I831" s="29"/>
    </row>
    <row r="832" spans="2:9">
      <c r="B832" s="39" t="s">
        <v>6332</v>
      </c>
      <c r="C832" s="62" t="s">
        <v>13</v>
      </c>
      <c r="D832" s="62" t="s">
        <v>14</v>
      </c>
      <c r="E832" s="62" t="s">
        <v>309</v>
      </c>
      <c r="F832" s="33" t="s">
        <v>1604</v>
      </c>
      <c r="G832" s="33" t="s">
        <v>1604</v>
      </c>
      <c r="H832" s="29" t="s">
        <v>1604</v>
      </c>
      <c r="I832" s="29"/>
    </row>
    <row r="833" spans="2:9">
      <c r="B833" s="39" t="s">
        <v>6333</v>
      </c>
      <c r="C833" s="62" t="s">
        <v>13</v>
      </c>
      <c r="D833" s="62" t="s">
        <v>14</v>
      </c>
      <c r="E833" s="62" t="s">
        <v>309</v>
      </c>
      <c r="F833" s="33"/>
      <c r="G833" s="33"/>
      <c r="H833" s="29">
        <v>0</v>
      </c>
      <c r="I833" s="29"/>
    </row>
    <row r="834" spans="2:9">
      <c r="B834" s="39" t="s">
        <v>6409</v>
      </c>
      <c r="C834" s="29" t="s">
        <v>13</v>
      </c>
      <c r="D834" s="33" t="s">
        <v>14</v>
      </c>
      <c r="E834" s="62" t="s">
        <v>309</v>
      </c>
      <c r="F834" s="62" t="s">
        <v>1604</v>
      </c>
      <c r="G834" s="33" t="s">
        <v>6409</v>
      </c>
      <c r="H834" s="29" t="s">
        <v>6409</v>
      </c>
      <c r="I834" s="29"/>
    </row>
    <row r="835" spans="2:9">
      <c r="B835" s="39" t="s">
        <v>6366</v>
      </c>
      <c r="C835" s="29" t="s">
        <v>13</v>
      </c>
      <c r="D835" s="29" t="s">
        <v>14</v>
      </c>
      <c r="E835" s="29" t="s">
        <v>307</v>
      </c>
      <c r="F835" s="33" t="s">
        <v>1603</v>
      </c>
      <c r="G835" s="33" t="s">
        <v>6366</v>
      </c>
      <c r="H835" s="29" t="s">
        <v>6366</v>
      </c>
      <c r="I835" s="29"/>
    </row>
    <row r="836" spans="2:9">
      <c r="B836" s="39" t="s">
        <v>6367</v>
      </c>
      <c r="C836" s="29" t="s">
        <v>13</v>
      </c>
      <c r="D836" s="29" t="s">
        <v>14</v>
      </c>
      <c r="E836" s="29" t="s">
        <v>307</v>
      </c>
      <c r="F836" s="33" t="s">
        <v>1603</v>
      </c>
      <c r="G836" s="33" t="s">
        <v>6367</v>
      </c>
      <c r="H836" s="29" t="s">
        <v>6367</v>
      </c>
      <c r="I836" s="29"/>
    </row>
    <row r="837" spans="2:9">
      <c r="B837" s="39" t="s">
        <v>6407</v>
      </c>
      <c r="C837" s="29" t="s">
        <v>13</v>
      </c>
      <c r="D837" s="29" t="s">
        <v>14</v>
      </c>
      <c r="E837" s="29" t="s">
        <v>307</v>
      </c>
      <c r="F837" s="29" t="s">
        <v>1599</v>
      </c>
      <c r="G837" s="33" t="s">
        <v>6407</v>
      </c>
      <c r="H837" s="29" t="s">
        <v>6407</v>
      </c>
      <c r="I837" s="29"/>
    </row>
    <row r="838" spans="2:9">
      <c r="B838" s="39" t="s">
        <v>6371</v>
      </c>
      <c r="C838" s="29" t="s">
        <v>13</v>
      </c>
      <c r="D838" s="29" t="s">
        <v>14</v>
      </c>
      <c r="E838" s="29" t="s">
        <v>307</v>
      </c>
      <c r="F838" s="29" t="s">
        <v>1599</v>
      </c>
      <c r="G838" s="33" t="s">
        <v>6371</v>
      </c>
      <c r="H838" s="29" t="s">
        <v>6371</v>
      </c>
      <c r="I838" s="29"/>
    </row>
    <row r="839" spans="2:9">
      <c r="B839" s="39" t="s">
        <v>6372</v>
      </c>
      <c r="C839" s="29" t="s">
        <v>13</v>
      </c>
      <c r="D839" s="29" t="s">
        <v>14</v>
      </c>
      <c r="E839" s="29" t="s">
        <v>307</v>
      </c>
      <c r="F839" s="29" t="s">
        <v>1599</v>
      </c>
      <c r="G839" s="33" t="s">
        <v>6372</v>
      </c>
      <c r="H839" s="29" t="s">
        <v>6372</v>
      </c>
      <c r="I839" s="29"/>
    </row>
    <row r="840" spans="2:9">
      <c r="B840" s="39" t="s">
        <v>6373</v>
      </c>
      <c r="C840" s="29" t="s">
        <v>13</v>
      </c>
      <c r="D840" s="29" t="s">
        <v>14</v>
      </c>
      <c r="E840" s="29" t="s">
        <v>307</v>
      </c>
      <c r="F840" s="29" t="s">
        <v>1599</v>
      </c>
      <c r="G840" s="33" t="s">
        <v>6373</v>
      </c>
      <c r="H840" s="29" t="s">
        <v>6373</v>
      </c>
      <c r="I840" s="29"/>
    </row>
    <row r="841" spans="2:9">
      <c r="B841" s="39" t="s">
        <v>6398</v>
      </c>
      <c r="C841" s="62" t="s">
        <v>13</v>
      </c>
      <c r="D841" s="62" t="s">
        <v>14</v>
      </c>
      <c r="E841" s="62" t="s">
        <v>309</v>
      </c>
      <c r="F841" s="36" t="s">
        <v>1606</v>
      </c>
      <c r="G841" s="33" t="s">
        <v>5477</v>
      </c>
      <c r="H841" s="29" t="s">
        <v>5477</v>
      </c>
      <c r="I841" s="29"/>
    </row>
    <row r="842" spans="2:9">
      <c r="B842" s="39" t="s">
        <v>6399</v>
      </c>
      <c r="C842" s="62" t="s">
        <v>13</v>
      </c>
      <c r="D842" s="62" t="s">
        <v>14</v>
      </c>
      <c r="E842" s="62" t="s">
        <v>309</v>
      </c>
      <c r="F842" s="36" t="s">
        <v>1606</v>
      </c>
      <c r="G842" s="33" t="s">
        <v>4781</v>
      </c>
      <c r="H842" s="29" t="s">
        <v>4781</v>
      </c>
      <c r="I842" s="29"/>
    </row>
    <row r="843" spans="2:9">
      <c r="B843" s="39" t="s">
        <v>6400</v>
      </c>
      <c r="C843" s="62" t="s">
        <v>13</v>
      </c>
      <c r="D843" s="62" t="s">
        <v>14</v>
      </c>
      <c r="E843" s="62" t="s">
        <v>309</v>
      </c>
      <c r="F843" s="36" t="s">
        <v>1606</v>
      </c>
      <c r="G843" s="29" t="s">
        <v>4665</v>
      </c>
      <c r="H843" s="29" t="s">
        <v>4665</v>
      </c>
      <c r="I843" s="29" t="s">
        <v>4664</v>
      </c>
    </row>
    <row r="844" spans="2:9">
      <c r="B844" s="41" t="s">
        <v>6405</v>
      </c>
      <c r="C844" s="33" t="s">
        <v>13</v>
      </c>
      <c r="D844" s="33" t="s">
        <v>14</v>
      </c>
      <c r="E844" s="62" t="s">
        <v>307</v>
      </c>
      <c r="F844" s="62" t="s">
        <v>1603</v>
      </c>
      <c r="G844" s="36" t="s">
        <v>6417</v>
      </c>
      <c r="H844" s="29" t="s">
        <v>6417</v>
      </c>
      <c r="I844" s="29"/>
    </row>
    <row r="845" spans="2:9">
      <c r="B845" s="61" t="s">
        <v>6360</v>
      </c>
      <c r="C845" s="62" t="s">
        <v>13</v>
      </c>
      <c r="D845" s="33" t="s">
        <v>21</v>
      </c>
      <c r="E845" s="33" t="s">
        <v>162</v>
      </c>
      <c r="F845" s="33" t="s">
        <v>860</v>
      </c>
      <c r="G845" s="33" t="s">
        <v>4764</v>
      </c>
      <c r="H845" s="29" t="s">
        <v>4764</v>
      </c>
      <c r="I845" s="29" t="s">
        <v>4763</v>
      </c>
    </row>
    <row r="846" spans="2:9">
      <c r="B846" s="58" t="s">
        <v>6388</v>
      </c>
      <c r="C846" s="62" t="s">
        <v>13</v>
      </c>
      <c r="D846" s="62" t="s">
        <v>14</v>
      </c>
      <c r="E846" s="62" t="s">
        <v>309</v>
      </c>
      <c r="F846" s="36" t="s">
        <v>1606</v>
      </c>
      <c r="G846" s="59" t="s">
        <v>6388</v>
      </c>
      <c r="H846" s="60" t="s">
        <v>6388</v>
      </c>
      <c r="I846" s="60"/>
    </row>
    <row r="847" spans="2:9">
      <c r="B847" s="58" t="s">
        <v>6389</v>
      </c>
      <c r="C847" s="62" t="s">
        <v>13</v>
      </c>
      <c r="D847" s="62" t="s">
        <v>14</v>
      </c>
      <c r="E847" s="62" t="s">
        <v>309</v>
      </c>
      <c r="F847" s="62" t="s">
        <v>1607</v>
      </c>
      <c r="G847" s="59" t="s">
        <v>6389</v>
      </c>
      <c r="H847" s="60" t="s">
        <v>6389</v>
      </c>
      <c r="I847" s="60"/>
    </row>
    <row r="848" spans="2:9">
      <c r="B848" s="58" t="s">
        <v>6390</v>
      </c>
      <c r="C848" s="62" t="s">
        <v>13</v>
      </c>
      <c r="D848" s="62" t="s">
        <v>14</v>
      </c>
      <c r="E848" s="62" t="s">
        <v>309</v>
      </c>
      <c r="F848" s="62" t="s">
        <v>1607</v>
      </c>
      <c r="G848" s="59" t="s">
        <v>6390</v>
      </c>
      <c r="H848" s="59" t="s">
        <v>6390</v>
      </c>
      <c r="I848" s="60"/>
    </row>
    <row r="849" spans="2:9">
      <c r="B849" s="58" t="s">
        <v>6391</v>
      </c>
      <c r="C849" s="33" t="s">
        <v>13</v>
      </c>
      <c r="D849" s="33" t="s">
        <v>14</v>
      </c>
      <c r="E849" s="62" t="s">
        <v>307</v>
      </c>
      <c r="F849" s="33" t="s">
        <v>1600</v>
      </c>
      <c r="G849" s="33" t="s">
        <v>6391</v>
      </c>
      <c r="H849" s="60" t="s">
        <v>6391</v>
      </c>
      <c r="I849" s="60"/>
    </row>
    <row r="850" spans="2:9">
      <c r="B850" s="58" t="s">
        <v>6392</v>
      </c>
      <c r="C850" s="62" t="s">
        <v>13</v>
      </c>
      <c r="D850" s="62" t="s">
        <v>14</v>
      </c>
      <c r="E850" s="62" t="s">
        <v>309</v>
      </c>
      <c r="F850" s="36" t="s">
        <v>1606</v>
      </c>
      <c r="G850" s="59" t="s">
        <v>6418</v>
      </c>
      <c r="H850" s="60" t="s">
        <v>6418</v>
      </c>
      <c r="I850" s="60"/>
    </row>
    <row r="851" spans="2:9">
      <c r="B851" s="58" t="s">
        <v>6393</v>
      </c>
      <c r="C851" s="62" t="s">
        <v>13</v>
      </c>
      <c r="D851" s="62" t="s">
        <v>14</v>
      </c>
      <c r="E851" s="62" t="s">
        <v>309</v>
      </c>
      <c r="F851" s="36" t="s">
        <v>1608</v>
      </c>
      <c r="G851" s="33" t="s">
        <v>6393</v>
      </c>
      <c r="H851" s="60" t="s">
        <v>6393</v>
      </c>
      <c r="I851" s="60"/>
    </row>
    <row r="852" spans="2:9">
      <c r="B852" s="39" t="s">
        <v>6394</v>
      </c>
      <c r="C852" s="62" t="s">
        <v>13</v>
      </c>
      <c r="D852" s="62" t="s">
        <v>14</v>
      </c>
      <c r="E852" s="62" t="s">
        <v>309</v>
      </c>
      <c r="F852" s="59" t="s">
        <v>1607</v>
      </c>
      <c r="G852" s="33" t="s">
        <v>6394</v>
      </c>
      <c r="H852" s="60" t="s">
        <v>6394</v>
      </c>
      <c r="I852" s="60"/>
    </row>
    <row r="853" spans="2:9">
      <c r="B853" s="61" t="s">
        <v>6395</v>
      </c>
      <c r="C853" s="50" t="s">
        <v>13</v>
      </c>
      <c r="D853" s="50" t="s">
        <v>14</v>
      </c>
      <c r="E853" s="50" t="s">
        <v>309</v>
      </c>
      <c r="F853" s="50" t="s">
        <v>1605</v>
      </c>
      <c r="G853" s="36" t="s">
        <v>6419</v>
      </c>
      <c r="H853" s="60" t="s">
        <v>6419</v>
      </c>
      <c r="I853" s="60"/>
    </row>
    <row r="854" spans="2:9">
      <c r="B854" s="65" t="s">
        <v>6480</v>
      </c>
      <c r="C854" s="29" t="s">
        <v>13</v>
      </c>
      <c r="D854" s="29" t="s">
        <v>14</v>
      </c>
      <c r="E854" s="29" t="s">
        <v>309</v>
      </c>
      <c r="F854" s="29" t="s">
        <v>1606</v>
      </c>
      <c r="G854" s="29" t="s">
        <v>4781</v>
      </c>
      <c r="H854" s="29" t="s">
        <v>4698</v>
      </c>
      <c r="I854" s="29" t="s">
        <v>4697</v>
      </c>
    </row>
    <row r="855" spans="2:9">
      <c r="B855" s="65" t="s">
        <v>6481</v>
      </c>
      <c r="C855" s="29" t="s">
        <v>13</v>
      </c>
      <c r="D855" s="29" t="s">
        <v>14</v>
      </c>
      <c r="E855" s="29" t="s">
        <v>309</v>
      </c>
      <c r="F855" s="29" t="s">
        <v>1606</v>
      </c>
      <c r="G855" s="29" t="s">
        <v>4781</v>
      </c>
      <c r="H855" s="29" t="s">
        <v>4700</v>
      </c>
      <c r="I855" s="29" t="s">
        <v>4699</v>
      </c>
    </row>
    <row r="856" spans="2:9">
      <c r="B856" s="65" t="s">
        <v>6475</v>
      </c>
      <c r="C856" s="29" t="s">
        <v>13</v>
      </c>
      <c r="D856" s="29" t="s">
        <v>14</v>
      </c>
      <c r="E856" s="29" t="s">
        <v>309</v>
      </c>
      <c r="F856" s="29" t="s">
        <v>1606</v>
      </c>
      <c r="G856" s="29" t="s">
        <v>4781</v>
      </c>
      <c r="H856" s="29" t="s">
        <v>4704</v>
      </c>
      <c r="I856" s="29" t="s">
        <v>4703</v>
      </c>
    </row>
    <row r="857" spans="2:9">
      <c r="B857" s="65" t="s">
        <v>6482</v>
      </c>
      <c r="C857" s="29" t="s">
        <v>13</v>
      </c>
      <c r="D857" s="29" t="s">
        <v>14</v>
      </c>
      <c r="E857" s="29" t="s">
        <v>309</v>
      </c>
      <c r="F857" s="29" t="s">
        <v>1606</v>
      </c>
      <c r="G857" s="29" t="s">
        <v>4781</v>
      </c>
      <c r="H857" s="29" t="s">
        <v>4706</v>
      </c>
      <c r="I857" s="29" t="s">
        <v>4705</v>
      </c>
    </row>
    <row r="858" spans="2:9">
      <c r="B858" s="39" t="s">
        <v>6441</v>
      </c>
      <c r="C858" s="33" t="s">
        <v>13</v>
      </c>
      <c r="D858" s="33" t="s">
        <v>14</v>
      </c>
      <c r="E858" s="33" t="s">
        <v>307</v>
      </c>
      <c r="F858" s="33" t="s">
        <v>1603</v>
      </c>
      <c r="G858" s="33" t="s">
        <v>4685</v>
      </c>
      <c r="H858" s="29" t="s">
        <v>4685</v>
      </c>
      <c r="I858" s="29" t="s">
        <v>4684</v>
      </c>
    </row>
    <row r="859" spans="2:9">
      <c r="B859" s="39" t="s">
        <v>6442</v>
      </c>
      <c r="C859" s="29" t="s">
        <v>13</v>
      </c>
      <c r="D859" s="29" t="s">
        <v>14</v>
      </c>
      <c r="E859" s="29" t="s">
        <v>309</v>
      </c>
      <c r="F859" s="29" t="s">
        <v>1606</v>
      </c>
      <c r="G859" s="29" t="s">
        <v>4781</v>
      </c>
      <c r="H859" s="29" t="s">
        <v>4698</v>
      </c>
      <c r="I859" s="29" t="s">
        <v>4697</v>
      </c>
    </row>
    <row r="860" spans="2:9">
      <c r="B860" s="39" t="s">
        <v>6449</v>
      </c>
      <c r="C860" s="29" t="s">
        <v>13</v>
      </c>
      <c r="D860" s="29" t="s">
        <v>14</v>
      </c>
      <c r="E860" s="29" t="s">
        <v>309</v>
      </c>
      <c r="F860" s="29" t="s">
        <v>1606</v>
      </c>
      <c r="G860" s="63" t="s">
        <v>5748</v>
      </c>
      <c r="H860" s="64" t="s">
        <v>5748</v>
      </c>
      <c r="I860" s="64"/>
    </row>
    <row r="861" spans="2:9">
      <c r="B861" s="39" t="s">
        <v>6450</v>
      </c>
      <c r="C861" s="29" t="s">
        <v>13</v>
      </c>
      <c r="D861" s="29" t="s">
        <v>14</v>
      </c>
      <c r="E861" s="29" t="s">
        <v>309</v>
      </c>
      <c r="F861" s="29" t="s">
        <v>1606</v>
      </c>
      <c r="G861" s="66" t="s">
        <v>6450</v>
      </c>
      <c r="H861" s="64" t="s">
        <v>6450</v>
      </c>
      <c r="I861" s="64"/>
    </row>
    <row r="862" spans="2:9">
      <c r="B862" s="39" t="s">
        <v>6451</v>
      </c>
      <c r="C862" s="29" t="s">
        <v>13</v>
      </c>
      <c r="D862" s="29" t="s">
        <v>14</v>
      </c>
      <c r="E862" s="29" t="s">
        <v>309</v>
      </c>
      <c r="F862" s="29" t="s">
        <v>1606</v>
      </c>
      <c r="G862" s="63" t="s">
        <v>6451</v>
      </c>
      <c r="H862" s="64" t="s">
        <v>6451</v>
      </c>
      <c r="I862" s="64"/>
    </row>
    <row r="863" spans="2:9">
      <c r="B863" s="39" t="s">
        <v>6452</v>
      </c>
      <c r="C863" s="29" t="s">
        <v>13</v>
      </c>
      <c r="D863" s="29" t="s">
        <v>14</v>
      </c>
      <c r="E863" s="29" t="s">
        <v>309</v>
      </c>
      <c r="F863" s="29" t="s">
        <v>1606</v>
      </c>
      <c r="G863" s="66" t="s">
        <v>6452</v>
      </c>
      <c r="H863" s="64" t="s">
        <v>6452</v>
      </c>
      <c r="I863" s="64"/>
    </row>
    <row r="864" spans="2:9">
      <c r="B864" s="39" t="s">
        <v>6453</v>
      </c>
      <c r="C864" s="29" t="s">
        <v>13</v>
      </c>
      <c r="D864" s="29" t="s">
        <v>14</v>
      </c>
      <c r="E864" s="29" t="s">
        <v>309</v>
      </c>
      <c r="F864" s="63" t="s">
        <v>1607</v>
      </c>
      <c r="G864" s="63" t="s">
        <v>6488</v>
      </c>
      <c r="H864" s="64" t="s">
        <v>6488</v>
      </c>
      <c r="I864" s="64"/>
    </row>
    <row r="865" spans="2:9">
      <c r="B865" s="39" t="s">
        <v>6454</v>
      </c>
      <c r="C865" s="53" t="s">
        <v>13</v>
      </c>
      <c r="D865" s="53" t="s">
        <v>14</v>
      </c>
      <c r="E865" s="53" t="s">
        <v>309</v>
      </c>
      <c r="F865" s="53" t="s">
        <v>1607</v>
      </c>
      <c r="G865" s="53" t="s">
        <v>6227</v>
      </c>
      <c r="H865" s="51" t="s">
        <v>6227</v>
      </c>
      <c r="I865" s="64"/>
    </row>
    <row r="866" spans="2:9">
      <c r="B866" s="39" t="s">
        <v>6455</v>
      </c>
      <c r="C866" s="29" t="s">
        <v>13</v>
      </c>
      <c r="D866" s="29" t="s">
        <v>14</v>
      </c>
      <c r="E866" s="29" t="s">
        <v>309</v>
      </c>
      <c r="F866" s="63" t="s">
        <v>1607</v>
      </c>
      <c r="G866" s="63" t="s">
        <v>6455</v>
      </c>
      <c r="H866" s="64" t="s">
        <v>6455</v>
      </c>
      <c r="I866" s="64"/>
    </row>
    <row r="867" spans="2:9">
      <c r="B867" s="39" t="s">
        <v>6456</v>
      </c>
      <c r="C867" s="29" t="s">
        <v>13</v>
      </c>
      <c r="D867" s="29" t="s">
        <v>14</v>
      </c>
      <c r="E867" s="29" t="s">
        <v>309</v>
      </c>
      <c r="F867" s="63" t="s">
        <v>1607</v>
      </c>
      <c r="G867" s="66" t="s">
        <v>6456</v>
      </c>
      <c r="H867" s="64" t="s">
        <v>6456</v>
      </c>
      <c r="I867" s="64"/>
    </row>
    <row r="868" spans="2:9">
      <c r="B868" s="39" t="s">
        <v>6457</v>
      </c>
      <c r="C868" s="29" t="s">
        <v>13</v>
      </c>
      <c r="D868" s="29" t="s">
        <v>14</v>
      </c>
      <c r="E868" s="29" t="s">
        <v>309</v>
      </c>
      <c r="F868" s="63" t="s">
        <v>1607</v>
      </c>
      <c r="G868" s="33" t="s">
        <v>6457</v>
      </c>
      <c r="H868" s="29" t="s">
        <v>6457</v>
      </c>
      <c r="I868" s="64"/>
    </row>
    <row r="869" spans="2:9">
      <c r="B869" s="39" t="s">
        <v>6458</v>
      </c>
      <c r="C869" s="29" t="s">
        <v>13</v>
      </c>
      <c r="D869" s="29" t="s">
        <v>14</v>
      </c>
      <c r="E869" s="29" t="s">
        <v>309</v>
      </c>
      <c r="F869" s="63" t="s">
        <v>1607</v>
      </c>
      <c r="G869" s="29" t="s">
        <v>6490</v>
      </c>
      <c r="H869" s="29" t="s">
        <v>6490</v>
      </c>
      <c r="I869" s="64"/>
    </row>
    <row r="870" spans="2:9">
      <c r="B870" s="39" t="s">
        <v>6459</v>
      </c>
      <c r="C870" s="29" t="s">
        <v>13</v>
      </c>
      <c r="D870" s="29" t="s">
        <v>14</v>
      </c>
      <c r="E870" s="29" t="s">
        <v>309</v>
      </c>
      <c r="F870" s="63" t="s">
        <v>1607</v>
      </c>
      <c r="G870" s="33" t="s">
        <v>6491</v>
      </c>
      <c r="H870" s="33" t="s">
        <v>6491</v>
      </c>
      <c r="I870" s="64"/>
    </row>
    <row r="871" spans="2:9">
      <c r="B871" s="39" t="s">
        <v>6460</v>
      </c>
      <c r="C871" s="29" t="s">
        <v>13</v>
      </c>
      <c r="D871" s="29" t="s">
        <v>14</v>
      </c>
      <c r="E871" s="29" t="s">
        <v>309</v>
      </c>
      <c r="F871" s="63" t="s">
        <v>1607</v>
      </c>
      <c r="G871" s="36" t="s">
        <v>6492</v>
      </c>
      <c r="H871" s="36" t="s">
        <v>6492</v>
      </c>
      <c r="I871" s="64"/>
    </row>
    <row r="872" spans="2:9">
      <c r="B872" s="39" t="s">
        <v>6461</v>
      </c>
      <c r="C872" s="29" t="s">
        <v>13</v>
      </c>
      <c r="D872" s="29" t="s">
        <v>14</v>
      </c>
      <c r="E872" s="29" t="s">
        <v>309</v>
      </c>
      <c r="F872" s="63" t="s">
        <v>1607</v>
      </c>
      <c r="G872" s="33" t="s">
        <v>6493</v>
      </c>
      <c r="H872" s="33" t="s">
        <v>6493</v>
      </c>
      <c r="I872" s="64"/>
    </row>
    <row r="873" spans="2:9">
      <c r="B873" s="39" t="s">
        <v>6462</v>
      </c>
      <c r="C873" s="29" t="s">
        <v>13</v>
      </c>
      <c r="D873" s="29" t="s">
        <v>14</v>
      </c>
      <c r="E873" s="29" t="s">
        <v>309</v>
      </c>
      <c r="F873" s="63" t="s">
        <v>1607</v>
      </c>
      <c r="G873" s="66" t="s">
        <v>6462</v>
      </c>
      <c r="H873" s="64" t="s">
        <v>6462</v>
      </c>
      <c r="I873" s="64"/>
    </row>
    <row r="874" spans="2:9">
      <c r="B874" s="39" t="s">
        <v>6463</v>
      </c>
      <c r="C874" s="29" t="s">
        <v>13</v>
      </c>
      <c r="D874" s="29" t="s">
        <v>14</v>
      </c>
      <c r="E874" s="29" t="s">
        <v>309</v>
      </c>
      <c r="F874" s="63" t="s">
        <v>1607</v>
      </c>
      <c r="G874" s="33" t="s">
        <v>6494</v>
      </c>
      <c r="H874" s="33" t="s">
        <v>6494</v>
      </c>
      <c r="I874" s="64"/>
    </row>
    <row r="875" spans="2:9">
      <c r="B875" s="39" t="s">
        <v>6464</v>
      </c>
      <c r="C875" s="29" t="s">
        <v>13</v>
      </c>
      <c r="D875" s="29" t="s">
        <v>14</v>
      </c>
      <c r="E875" s="29" t="s">
        <v>309</v>
      </c>
      <c r="F875" s="63" t="s">
        <v>1607</v>
      </c>
      <c r="G875" s="33" t="s">
        <v>6495</v>
      </c>
      <c r="H875" s="33" t="s">
        <v>6495</v>
      </c>
      <c r="I875" s="64"/>
    </row>
    <row r="876" spans="2:9">
      <c r="B876" s="39" t="s">
        <v>6465</v>
      </c>
      <c r="C876" s="29" t="s">
        <v>13</v>
      </c>
      <c r="D876" s="29" t="s">
        <v>14</v>
      </c>
      <c r="E876" s="29" t="s">
        <v>309</v>
      </c>
      <c r="F876" s="63" t="s">
        <v>1607</v>
      </c>
      <c r="G876" s="33" t="s">
        <v>6496</v>
      </c>
      <c r="H876" s="33" t="s">
        <v>6496</v>
      </c>
      <c r="I876" s="64"/>
    </row>
    <row r="877" spans="2:9">
      <c r="B877" s="39" t="s">
        <v>6466</v>
      </c>
      <c r="C877" s="29" t="s">
        <v>13</v>
      </c>
      <c r="D877" s="29" t="s">
        <v>14</v>
      </c>
      <c r="E877" s="29" t="s">
        <v>309</v>
      </c>
      <c r="F877" s="63" t="s">
        <v>1607</v>
      </c>
      <c r="G877" s="33" t="s">
        <v>6497</v>
      </c>
      <c r="H877" s="33" t="s">
        <v>6497</v>
      </c>
      <c r="I877" s="64"/>
    </row>
    <row r="878" spans="2:9">
      <c r="B878" s="39" t="s">
        <v>6467</v>
      </c>
      <c r="C878" s="29" t="s">
        <v>13</v>
      </c>
      <c r="D878" s="29" t="s">
        <v>14</v>
      </c>
      <c r="E878" s="29" t="s">
        <v>309</v>
      </c>
      <c r="F878" s="63" t="s">
        <v>1607</v>
      </c>
      <c r="G878" s="33" t="s">
        <v>1699</v>
      </c>
      <c r="H878" s="33" t="s">
        <v>1699</v>
      </c>
      <c r="I878" s="64"/>
    </row>
    <row r="879" spans="2:9">
      <c r="B879" s="39" t="s">
        <v>6468</v>
      </c>
      <c r="C879" s="29" t="s">
        <v>13</v>
      </c>
      <c r="D879" s="29" t="s">
        <v>14</v>
      </c>
      <c r="E879" s="29" t="s">
        <v>309</v>
      </c>
      <c r="F879" s="63" t="s">
        <v>1607</v>
      </c>
      <c r="G879" s="33" t="s">
        <v>6498</v>
      </c>
      <c r="H879" s="33" t="s">
        <v>6498</v>
      </c>
      <c r="I879" s="64"/>
    </row>
    <row r="880" spans="2:9">
      <c r="B880" s="39" t="s">
        <v>6469</v>
      </c>
      <c r="C880" s="29" t="s">
        <v>13</v>
      </c>
      <c r="D880" s="29" t="s">
        <v>14</v>
      </c>
      <c r="E880" s="29" t="s">
        <v>309</v>
      </c>
      <c r="F880" s="63" t="s">
        <v>1607</v>
      </c>
      <c r="G880" s="66" t="s">
        <v>6499</v>
      </c>
      <c r="H880" s="64" t="s">
        <v>6499</v>
      </c>
      <c r="I880" s="64"/>
    </row>
    <row r="881" spans="2:9">
      <c r="B881" s="39" t="s">
        <v>6472</v>
      </c>
      <c r="C881" s="50" t="s">
        <v>13</v>
      </c>
      <c r="D881" s="50" t="s">
        <v>14</v>
      </c>
      <c r="E881" s="50" t="s">
        <v>309</v>
      </c>
      <c r="F881" s="50" t="s">
        <v>1606</v>
      </c>
      <c r="G881" s="50" t="s">
        <v>4662</v>
      </c>
      <c r="H881" s="51" t="s">
        <v>4662</v>
      </c>
      <c r="I881" s="51" t="s">
        <v>4661</v>
      </c>
    </row>
    <row r="882" spans="2:9">
      <c r="B882" s="39" t="s">
        <v>6473</v>
      </c>
      <c r="C882" s="29" t="s">
        <v>13</v>
      </c>
      <c r="D882" s="29" t="s">
        <v>14</v>
      </c>
      <c r="E882" s="29" t="s">
        <v>309</v>
      </c>
      <c r="F882" s="29" t="s">
        <v>1606</v>
      </c>
      <c r="G882" s="29" t="s">
        <v>4665</v>
      </c>
      <c r="H882" s="29" t="s">
        <v>4665</v>
      </c>
      <c r="I882" s="29" t="s">
        <v>4664</v>
      </c>
    </row>
    <row r="883" spans="2:9">
      <c r="B883" s="39" t="s">
        <v>6474</v>
      </c>
      <c r="C883" s="29" t="s">
        <v>13</v>
      </c>
      <c r="D883" s="29" t="s">
        <v>14</v>
      </c>
      <c r="E883" s="29" t="s">
        <v>309</v>
      </c>
      <c r="F883" s="29" t="s">
        <v>1606</v>
      </c>
      <c r="G883" s="29" t="s">
        <v>4659</v>
      </c>
      <c r="H883" s="29" t="s">
        <v>4659</v>
      </c>
      <c r="I883" s="29" t="s">
        <v>4658</v>
      </c>
    </row>
    <row r="884" spans="2:9">
      <c r="B884" s="39" t="s">
        <v>6476</v>
      </c>
      <c r="C884" s="53" t="s">
        <v>13</v>
      </c>
      <c r="D884" s="53" t="s">
        <v>14</v>
      </c>
      <c r="E884" s="53" t="s">
        <v>307</v>
      </c>
      <c r="F884" s="53" t="s">
        <v>1599</v>
      </c>
      <c r="G884" s="53" t="s">
        <v>4720</v>
      </c>
      <c r="H884" s="51" t="s">
        <v>4720</v>
      </c>
      <c r="I884" s="51" t="s">
        <v>4719</v>
      </c>
    </row>
    <row r="885" spans="2:9">
      <c r="B885" s="39" t="s">
        <v>6477</v>
      </c>
      <c r="C885" s="50" t="s">
        <v>13</v>
      </c>
      <c r="D885" s="50" t="s">
        <v>14</v>
      </c>
      <c r="E885" s="50" t="s">
        <v>309</v>
      </c>
      <c r="F885" s="50" t="s">
        <v>1606</v>
      </c>
      <c r="G885" s="50" t="s">
        <v>4781</v>
      </c>
      <c r="H885" s="51" t="s">
        <v>4674</v>
      </c>
      <c r="I885" s="51" t="s">
        <v>4673</v>
      </c>
    </row>
    <row r="886" spans="2:9">
      <c r="B886" s="39" t="s">
        <v>6478</v>
      </c>
      <c r="C886" s="50" t="s">
        <v>13</v>
      </c>
      <c r="D886" s="50" t="s">
        <v>14</v>
      </c>
      <c r="E886" s="50" t="s">
        <v>309</v>
      </c>
      <c r="F886" s="50" t="s">
        <v>1606</v>
      </c>
      <c r="G886" s="50" t="s">
        <v>4781</v>
      </c>
      <c r="H886" s="51" t="s">
        <v>4676</v>
      </c>
      <c r="I886" s="51" t="s">
        <v>4675</v>
      </c>
    </row>
    <row r="887" spans="2:9">
      <c r="B887" s="39" t="s">
        <v>6479</v>
      </c>
      <c r="C887" s="29" t="s">
        <v>13</v>
      </c>
      <c r="D887" s="29" t="s">
        <v>14</v>
      </c>
      <c r="E887" s="29" t="s">
        <v>309</v>
      </c>
      <c r="F887" s="29" t="s">
        <v>1606</v>
      </c>
      <c r="G887" s="29" t="s">
        <v>4781</v>
      </c>
      <c r="H887" s="29" t="s">
        <v>4690</v>
      </c>
      <c r="I887" s="29" t="s">
        <v>4689</v>
      </c>
    </row>
    <row r="888" spans="2:9">
      <c r="B888" s="65" t="s">
        <v>18</v>
      </c>
      <c r="C888" s="29" t="s">
        <v>13</v>
      </c>
      <c r="D888" s="29" t="s">
        <v>14</v>
      </c>
      <c r="E888" s="29" t="s">
        <v>4732</v>
      </c>
      <c r="F888" s="29" t="s">
        <v>4731</v>
      </c>
      <c r="G888" s="29" t="s">
        <v>4732</v>
      </c>
      <c r="H888" s="29" t="s">
        <v>4732</v>
      </c>
      <c r="I888" s="64"/>
    </row>
    <row r="889" spans="2:9">
      <c r="B889" s="65" t="s">
        <v>6443</v>
      </c>
      <c r="C889" s="29" t="s">
        <v>13</v>
      </c>
      <c r="D889" s="29" t="s">
        <v>14</v>
      </c>
      <c r="E889" s="29" t="s">
        <v>309</v>
      </c>
      <c r="F889" s="63" t="s">
        <v>1607</v>
      </c>
      <c r="G889" s="63" t="s">
        <v>6455</v>
      </c>
      <c r="H889" s="64" t="s">
        <v>6455</v>
      </c>
      <c r="I889" s="64"/>
    </row>
    <row r="890" spans="2:9">
      <c r="B890" s="41" t="s">
        <v>6316</v>
      </c>
      <c r="C890" s="29" t="s">
        <v>13</v>
      </c>
      <c r="D890" s="29" t="s">
        <v>14</v>
      </c>
      <c r="E890" s="66" t="s">
        <v>307</v>
      </c>
      <c r="F890" s="66" t="s">
        <v>1603</v>
      </c>
      <c r="G890" s="36" t="s">
        <v>4686</v>
      </c>
      <c r="H890" s="64" t="s">
        <v>4686</v>
      </c>
      <c r="I890" s="64"/>
    </row>
    <row r="891" spans="2:9">
      <c r="B891" s="65" t="s">
        <v>6500</v>
      </c>
      <c r="C891" s="62" t="s">
        <v>13</v>
      </c>
      <c r="D891" s="62" t="s">
        <v>14</v>
      </c>
      <c r="E891" s="62" t="s">
        <v>309</v>
      </c>
      <c r="F891" s="62" t="s">
        <v>1607</v>
      </c>
      <c r="G891" s="59" t="s">
        <v>6390</v>
      </c>
      <c r="H891" s="33" t="s">
        <v>6390</v>
      </c>
      <c r="I891" s="64"/>
    </row>
    <row r="892" spans="2:9">
      <c r="B892" s="65" t="s">
        <v>6483</v>
      </c>
      <c r="C892" s="62" t="s">
        <v>13</v>
      </c>
      <c r="D892" s="62" t="s">
        <v>14</v>
      </c>
      <c r="E892" s="62" t="s">
        <v>309</v>
      </c>
      <c r="F892" s="29" t="s">
        <v>1606</v>
      </c>
      <c r="G892" s="36" t="s">
        <v>6501</v>
      </c>
      <c r="H892" s="29" t="s">
        <v>4665</v>
      </c>
      <c r="I892" s="29" t="s">
        <v>4664</v>
      </c>
    </row>
    <row r="893" spans="2:9">
      <c r="B893" s="41" t="s">
        <v>6526</v>
      </c>
      <c r="C893" s="29" t="s">
        <v>13</v>
      </c>
      <c r="D893" s="29" t="s">
        <v>14</v>
      </c>
      <c r="E893" s="29" t="s">
        <v>307</v>
      </c>
      <c r="F893" s="29" t="s">
        <v>1599</v>
      </c>
      <c r="G893" s="29" t="s">
        <v>1599</v>
      </c>
      <c r="H893" s="29" t="s">
        <v>1599</v>
      </c>
      <c r="I893" s="29"/>
    </row>
    <row r="894" spans="2:9">
      <c r="B894" s="72" t="s">
        <v>6627</v>
      </c>
      <c r="C894" s="29" t="s">
        <v>13</v>
      </c>
      <c r="D894" s="29" t="s">
        <v>14</v>
      </c>
      <c r="E894" s="29" t="s">
        <v>309</v>
      </c>
      <c r="F894" s="29" t="s">
        <v>1607</v>
      </c>
      <c r="G894" s="29" t="s">
        <v>4710</v>
      </c>
      <c r="H894" s="29" t="s">
        <v>4710</v>
      </c>
      <c r="I894" s="29" t="s">
        <v>4709</v>
      </c>
    </row>
    <row r="895" spans="2:9">
      <c r="B895" s="72" t="s">
        <v>6628</v>
      </c>
      <c r="C895" s="29" t="s">
        <v>13</v>
      </c>
      <c r="D895" s="29" t="s">
        <v>14</v>
      </c>
      <c r="E895" s="29" t="s">
        <v>309</v>
      </c>
      <c r="F895" s="29" t="s">
        <v>1606</v>
      </c>
      <c r="G895" s="29" t="s">
        <v>4781</v>
      </c>
      <c r="H895" s="29" t="s">
        <v>4690</v>
      </c>
      <c r="I895" s="29" t="s">
        <v>4689</v>
      </c>
    </row>
    <row r="896" spans="2:9">
      <c r="B896" s="69" t="s">
        <v>6530</v>
      </c>
      <c r="C896" s="50" t="s">
        <v>13</v>
      </c>
      <c r="D896" s="50" t="s">
        <v>14</v>
      </c>
      <c r="E896" s="50" t="s">
        <v>307</v>
      </c>
      <c r="F896" s="50" t="s">
        <v>1603</v>
      </c>
      <c r="G896" s="50" t="s">
        <v>5667</v>
      </c>
      <c r="H896" s="51" t="s">
        <v>5667</v>
      </c>
      <c r="I896" s="71"/>
    </row>
    <row r="897" spans="2:9">
      <c r="B897" s="69" t="s">
        <v>6531</v>
      </c>
      <c r="C897" s="50" t="s">
        <v>13</v>
      </c>
      <c r="D897" s="50" t="s">
        <v>14</v>
      </c>
      <c r="E897" s="50" t="s">
        <v>307</v>
      </c>
      <c r="F897" s="50" t="s">
        <v>1603</v>
      </c>
      <c r="G897" s="70" t="s">
        <v>6531</v>
      </c>
      <c r="H897" s="71" t="s">
        <v>6531</v>
      </c>
      <c r="I897" s="71"/>
    </row>
    <row r="898" spans="2:9">
      <c r="B898" s="69" t="s">
        <v>6532</v>
      </c>
      <c r="C898" s="33" t="s">
        <v>13</v>
      </c>
      <c r="D898" s="33" t="s">
        <v>14</v>
      </c>
      <c r="E898" s="33" t="s">
        <v>307</v>
      </c>
      <c r="F898" s="33" t="s">
        <v>1603</v>
      </c>
      <c r="G898" s="33" t="s">
        <v>5718</v>
      </c>
      <c r="H898" s="29" t="s">
        <v>5718</v>
      </c>
      <c r="I898" s="71"/>
    </row>
    <row r="899" spans="2:9">
      <c r="B899" s="69" t="s">
        <v>6533</v>
      </c>
      <c r="C899" s="33" t="s">
        <v>13</v>
      </c>
      <c r="D899" s="33" t="s">
        <v>14</v>
      </c>
      <c r="E899" s="33" t="s">
        <v>307</v>
      </c>
      <c r="F899" s="33" t="s">
        <v>1603</v>
      </c>
      <c r="G899" s="70" t="s">
        <v>6533</v>
      </c>
      <c r="H899" s="71" t="s">
        <v>6533</v>
      </c>
      <c r="I899" s="71"/>
    </row>
    <row r="900" spans="2:9">
      <c r="B900" s="69" t="s">
        <v>6534</v>
      </c>
      <c r="C900" s="33" t="s">
        <v>13</v>
      </c>
      <c r="D900" s="33" t="s">
        <v>14</v>
      </c>
      <c r="E900" s="33" t="s">
        <v>307</v>
      </c>
      <c r="F900" s="33" t="s">
        <v>1603</v>
      </c>
      <c r="G900" s="70" t="s">
        <v>6534</v>
      </c>
      <c r="H900" s="71" t="s">
        <v>6534</v>
      </c>
      <c r="I900" s="71"/>
    </row>
    <row r="901" spans="2:9">
      <c r="B901" s="69" t="s">
        <v>6535</v>
      </c>
      <c r="C901" s="29" t="s">
        <v>13</v>
      </c>
      <c r="D901" s="33" t="s">
        <v>14</v>
      </c>
      <c r="E901" s="62" t="s">
        <v>309</v>
      </c>
      <c r="F901" s="62" t="s">
        <v>1604</v>
      </c>
      <c r="G901" s="33" t="s">
        <v>6634</v>
      </c>
      <c r="H901" s="71" t="s">
        <v>6634</v>
      </c>
      <c r="I901" s="71"/>
    </row>
    <row r="902" spans="2:9">
      <c r="B902" s="69" t="s">
        <v>6536</v>
      </c>
      <c r="C902" s="33" t="s">
        <v>13</v>
      </c>
      <c r="D902" s="33" t="s">
        <v>14</v>
      </c>
      <c r="E902" s="33" t="s">
        <v>307</v>
      </c>
      <c r="F902" s="33" t="s">
        <v>1603</v>
      </c>
      <c r="G902" s="70" t="s">
        <v>6536</v>
      </c>
      <c r="H902" s="71" t="s">
        <v>6536</v>
      </c>
      <c r="I902" s="71"/>
    </row>
    <row r="903" spans="2:9">
      <c r="B903" s="69" t="s">
        <v>6248</v>
      </c>
      <c r="C903" s="33" t="s">
        <v>13</v>
      </c>
      <c r="D903" s="33" t="s">
        <v>14</v>
      </c>
      <c r="E903" s="33" t="s">
        <v>307</v>
      </c>
      <c r="F903" s="33" t="s">
        <v>1603</v>
      </c>
      <c r="G903" s="70" t="s">
        <v>6248</v>
      </c>
      <c r="H903" s="71" t="s">
        <v>6248</v>
      </c>
      <c r="I903" s="71"/>
    </row>
    <row r="904" spans="2:9">
      <c r="B904" s="69" t="s">
        <v>6537</v>
      </c>
      <c r="C904" s="33" t="s">
        <v>13</v>
      </c>
      <c r="D904" s="33" t="s">
        <v>14</v>
      </c>
      <c r="E904" s="33" t="s">
        <v>307</v>
      </c>
      <c r="F904" s="33" t="s">
        <v>1603</v>
      </c>
      <c r="G904" s="33" t="s">
        <v>6537</v>
      </c>
      <c r="H904" s="71" t="s">
        <v>6537</v>
      </c>
      <c r="I904" s="71"/>
    </row>
    <row r="905" spans="2:9">
      <c r="B905" s="39" t="s">
        <v>6538</v>
      </c>
      <c r="C905" s="33" t="s">
        <v>13</v>
      </c>
      <c r="D905" s="33" t="s">
        <v>14</v>
      </c>
      <c r="E905" s="33" t="s">
        <v>307</v>
      </c>
      <c r="F905" s="33" t="s">
        <v>1603</v>
      </c>
      <c r="G905" s="70" t="s">
        <v>6538</v>
      </c>
      <c r="H905" s="71" t="s">
        <v>6538</v>
      </c>
      <c r="I905" s="71"/>
    </row>
    <row r="906" spans="2:9">
      <c r="B906" s="69" t="s">
        <v>6539</v>
      </c>
      <c r="C906" s="33" t="s">
        <v>13</v>
      </c>
      <c r="D906" s="33" t="s">
        <v>14</v>
      </c>
      <c r="E906" s="33" t="s">
        <v>307</v>
      </c>
      <c r="F906" s="33" t="s">
        <v>307</v>
      </c>
      <c r="G906" s="70" t="s">
        <v>6539</v>
      </c>
      <c r="H906" s="71" t="s">
        <v>6539</v>
      </c>
      <c r="I906" s="71"/>
    </row>
    <row r="907" spans="2:9">
      <c r="B907" s="69" t="s">
        <v>6540</v>
      </c>
      <c r="C907" s="33" t="s">
        <v>13</v>
      </c>
      <c r="D907" s="33" t="s">
        <v>14</v>
      </c>
      <c r="E907" s="33" t="s">
        <v>307</v>
      </c>
      <c r="F907" s="33" t="s">
        <v>307</v>
      </c>
      <c r="G907" s="70" t="s">
        <v>6540</v>
      </c>
      <c r="H907" s="71" t="s">
        <v>6540</v>
      </c>
      <c r="I907" s="71"/>
    </row>
    <row r="908" spans="2:9">
      <c r="B908" s="39" t="s">
        <v>6541</v>
      </c>
      <c r="C908" s="33" t="s">
        <v>13</v>
      </c>
      <c r="D908" s="33" t="s">
        <v>14</v>
      </c>
      <c r="E908" s="33" t="s">
        <v>307</v>
      </c>
      <c r="F908" s="33" t="s">
        <v>307</v>
      </c>
      <c r="G908" s="70" t="s">
        <v>6541</v>
      </c>
      <c r="H908" s="71" t="s">
        <v>6541</v>
      </c>
      <c r="I908" s="71"/>
    </row>
    <row r="909" spans="2:9">
      <c r="B909" s="69" t="s">
        <v>6542</v>
      </c>
      <c r="C909" s="33" t="s">
        <v>13</v>
      </c>
      <c r="D909" s="33" t="s">
        <v>14</v>
      </c>
      <c r="E909" s="33" t="s">
        <v>307</v>
      </c>
      <c r="F909" s="33" t="s">
        <v>307</v>
      </c>
      <c r="G909" s="70" t="s">
        <v>6542</v>
      </c>
      <c r="H909" s="71" t="s">
        <v>6542</v>
      </c>
      <c r="I909" s="71"/>
    </row>
    <row r="910" spans="2:9">
      <c r="B910" s="69" t="s">
        <v>6543</v>
      </c>
      <c r="C910" s="33" t="s">
        <v>13</v>
      </c>
      <c r="D910" s="33" t="s">
        <v>14</v>
      </c>
      <c r="E910" s="33" t="s">
        <v>307</v>
      </c>
      <c r="F910" s="33" t="s">
        <v>307</v>
      </c>
      <c r="G910" s="70" t="s">
        <v>6543</v>
      </c>
      <c r="H910" s="71" t="s">
        <v>6543</v>
      </c>
      <c r="I910" s="71"/>
    </row>
    <row r="911" spans="2:9">
      <c r="B911" s="69" t="s">
        <v>6544</v>
      </c>
      <c r="C911" s="33" t="s">
        <v>13</v>
      </c>
      <c r="D911" s="33" t="s">
        <v>14</v>
      </c>
      <c r="E911" s="33" t="s">
        <v>307</v>
      </c>
      <c r="F911" s="33" t="s">
        <v>307</v>
      </c>
      <c r="G911" s="70" t="s">
        <v>6544</v>
      </c>
      <c r="H911" s="71" t="s">
        <v>6544</v>
      </c>
      <c r="I911" s="71"/>
    </row>
    <row r="912" spans="2:9">
      <c r="B912" s="69" t="s">
        <v>6545</v>
      </c>
      <c r="C912" s="33" t="s">
        <v>13</v>
      </c>
      <c r="D912" s="33" t="s">
        <v>14</v>
      </c>
      <c r="E912" s="33" t="s">
        <v>307</v>
      </c>
      <c r="F912" s="33" t="s">
        <v>307</v>
      </c>
      <c r="G912" s="70" t="s">
        <v>6545</v>
      </c>
      <c r="H912" s="71" t="s">
        <v>6545</v>
      </c>
      <c r="I912" s="71"/>
    </row>
    <row r="913" spans="2:9">
      <c r="B913" s="69" t="s">
        <v>6546</v>
      </c>
      <c r="C913" s="33" t="s">
        <v>13</v>
      </c>
      <c r="D913" s="33" t="s">
        <v>14</v>
      </c>
      <c r="E913" s="33" t="s">
        <v>307</v>
      </c>
      <c r="F913" s="33" t="s">
        <v>307</v>
      </c>
      <c r="G913" s="70" t="s">
        <v>6546</v>
      </c>
      <c r="H913" s="71" t="s">
        <v>6546</v>
      </c>
      <c r="I913" s="71"/>
    </row>
    <row r="914" spans="2:9">
      <c r="B914" s="69" t="s">
        <v>6547</v>
      </c>
      <c r="C914" s="33" t="s">
        <v>13</v>
      </c>
      <c r="D914" s="33" t="s">
        <v>14</v>
      </c>
      <c r="E914" s="33" t="s">
        <v>307</v>
      </c>
      <c r="F914" s="33" t="s">
        <v>307</v>
      </c>
      <c r="G914" s="70" t="s">
        <v>6547</v>
      </c>
      <c r="H914" s="71" t="s">
        <v>6547</v>
      </c>
      <c r="I914" s="71"/>
    </row>
    <row r="915" spans="2:9">
      <c r="B915" s="69" t="s">
        <v>6548</v>
      </c>
      <c r="C915" s="33" t="s">
        <v>13</v>
      </c>
      <c r="D915" s="33" t="s">
        <v>14</v>
      </c>
      <c r="E915" s="70" t="s">
        <v>307</v>
      </c>
      <c r="F915" s="70" t="s">
        <v>1600</v>
      </c>
      <c r="G915" s="70" t="s">
        <v>6548</v>
      </c>
      <c r="H915" s="71" t="s">
        <v>6548</v>
      </c>
      <c r="I915" s="71"/>
    </row>
    <row r="916" spans="2:9">
      <c r="B916" s="69" t="s">
        <v>6549</v>
      </c>
      <c r="C916" s="33" t="s">
        <v>13</v>
      </c>
      <c r="D916" s="33" t="s">
        <v>14</v>
      </c>
      <c r="E916" s="70" t="s">
        <v>307</v>
      </c>
      <c r="F916" s="70" t="s">
        <v>1600</v>
      </c>
      <c r="G916" s="70" t="s">
        <v>6549</v>
      </c>
      <c r="H916" s="71" t="s">
        <v>6549</v>
      </c>
      <c r="I916" s="71"/>
    </row>
    <row r="917" spans="2:9">
      <c r="B917" s="69" t="s">
        <v>6550</v>
      </c>
      <c r="C917" s="33" t="s">
        <v>13</v>
      </c>
      <c r="D917" s="33" t="s">
        <v>14</v>
      </c>
      <c r="E917" s="70" t="s">
        <v>307</v>
      </c>
      <c r="F917" s="70" t="s">
        <v>1600</v>
      </c>
      <c r="G917" s="70" t="s">
        <v>6550</v>
      </c>
      <c r="H917" s="71" t="s">
        <v>6550</v>
      </c>
      <c r="I917" s="71"/>
    </row>
    <row r="918" spans="2:9">
      <c r="B918" s="69" t="s">
        <v>6551</v>
      </c>
      <c r="C918" s="33" t="s">
        <v>13</v>
      </c>
      <c r="D918" s="33" t="s">
        <v>14</v>
      </c>
      <c r="E918" s="70" t="s">
        <v>307</v>
      </c>
      <c r="F918" s="70" t="s">
        <v>1600</v>
      </c>
      <c r="G918" s="70" t="s">
        <v>6551</v>
      </c>
      <c r="H918" s="71" t="s">
        <v>6551</v>
      </c>
      <c r="I918" s="71"/>
    </row>
    <row r="919" spans="2:9">
      <c r="B919" s="69" t="s">
        <v>6552</v>
      </c>
      <c r="C919" s="33" t="s">
        <v>13</v>
      </c>
      <c r="D919" s="33" t="s">
        <v>14</v>
      </c>
      <c r="E919" s="70" t="s">
        <v>307</v>
      </c>
      <c r="F919" s="70" t="s">
        <v>1600</v>
      </c>
      <c r="G919" s="70" t="s">
        <v>6552</v>
      </c>
      <c r="H919" s="71" t="s">
        <v>6552</v>
      </c>
      <c r="I919" s="71"/>
    </row>
    <row r="920" spans="2:9">
      <c r="B920" s="69" t="s">
        <v>6553</v>
      </c>
      <c r="C920" s="33" t="s">
        <v>13</v>
      </c>
      <c r="D920" s="33" t="s">
        <v>14</v>
      </c>
      <c r="E920" s="70" t="s">
        <v>307</v>
      </c>
      <c r="F920" s="29" t="s">
        <v>1599</v>
      </c>
      <c r="G920" s="70" t="s">
        <v>6553</v>
      </c>
      <c r="H920" s="71" t="s">
        <v>6553</v>
      </c>
      <c r="I920" s="71"/>
    </row>
    <row r="921" spans="2:9">
      <c r="B921" s="72" t="s">
        <v>6554</v>
      </c>
      <c r="C921" s="33" t="s">
        <v>13</v>
      </c>
      <c r="D921" s="33" t="s">
        <v>14</v>
      </c>
      <c r="E921" s="70" t="s">
        <v>307</v>
      </c>
      <c r="F921" s="29" t="s">
        <v>1599</v>
      </c>
      <c r="G921" s="70" t="s">
        <v>6554</v>
      </c>
      <c r="H921" s="71" t="s">
        <v>6554</v>
      </c>
      <c r="I921" s="71"/>
    </row>
    <row r="922" spans="2:9">
      <c r="B922" s="69" t="s">
        <v>6555</v>
      </c>
      <c r="C922" s="33" t="s">
        <v>13</v>
      </c>
      <c r="D922" s="33" t="s">
        <v>14</v>
      </c>
      <c r="E922" s="70" t="s">
        <v>307</v>
      </c>
      <c r="F922" s="29" t="s">
        <v>1599</v>
      </c>
      <c r="G922" s="70" t="s">
        <v>6555</v>
      </c>
      <c r="H922" s="71" t="s">
        <v>6555</v>
      </c>
      <c r="I922" s="71"/>
    </row>
    <row r="923" spans="2:9">
      <c r="B923" s="69" t="s">
        <v>6556</v>
      </c>
      <c r="C923" s="33" t="s">
        <v>13</v>
      </c>
      <c r="D923" s="33" t="s">
        <v>14</v>
      </c>
      <c r="E923" s="70" t="s">
        <v>307</v>
      </c>
      <c r="F923" s="29" t="s">
        <v>1599</v>
      </c>
      <c r="G923" s="70" t="s">
        <v>6556</v>
      </c>
      <c r="H923" s="71" t="s">
        <v>6556</v>
      </c>
      <c r="I923" s="71"/>
    </row>
    <row r="924" spans="2:9">
      <c r="B924" s="69" t="s">
        <v>6557</v>
      </c>
      <c r="C924" s="33" t="s">
        <v>13</v>
      </c>
      <c r="D924" s="33" t="s">
        <v>14</v>
      </c>
      <c r="E924" s="70" t="s">
        <v>307</v>
      </c>
      <c r="F924" s="29" t="s">
        <v>1599</v>
      </c>
      <c r="G924" s="70" t="s">
        <v>6557</v>
      </c>
      <c r="H924" s="71" t="s">
        <v>6557</v>
      </c>
      <c r="I924" s="71"/>
    </row>
    <row r="925" spans="2:9">
      <c r="B925" s="69" t="s">
        <v>6558</v>
      </c>
      <c r="C925" s="33" t="s">
        <v>13</v>
      </c>
      <c r="D925" s="33" t="s">
        <v>14</v>
      </c>
      <c r="E925" s="70" t="s">
        <v>307</v>
      </c>
      <c r="F925" s="29" t="s">
        <v>1599</v>
      </c>
      <c r="G925" s="70" t="s">
        <v>6558</v>
      </c>
      <c r="H925" s="71" t="s">
        <v>6558</v>
      </c>
      <c r="I925" s="71"/>
    </row>
    <row r="926" spans="2:9">
      <c r="B926" s="69" t="s">
        <v>6559</v>
      </c>
      <c r="C926" s="33" t="s">
        <v>13</v>
      </c>
      <c r="D926" s="33" t="s">
        <v>14</v>
      </c>
      <c r="E926" s="70" t="s">
        <v>307</v>
      </c>
      <c r="F926" s="29" t="s">
        <v>1599</v>
      </c>
      <c r="G926" s="70" t="s">
        <v>6559</v>
      </c>
      <c r="H926" s="71" t="s">
        <v>6559</v>
      </c>
      <c r="I926" s="71"/>
    </row>
    <row r="927" spans="2:9">
      <c r="B927" s="69" t="s">
        <v>6560</v>
      </c>
      <c r="C927" s="33" t="s">
        <v>13</v>
      </c>
      <c r="D927" s="33" t="s">
        <v>14</v>
      </c>
      <c r="E927" s="70" t="s">
        <v>307</v>
      </c>
      <c r="F927" s="29" t="s">
        <v>1599</v>
      </c>
      <c r="G927" s="70" t="s">
        <v>6560</v>
      </c>
      <c r="H927" s="71" t="s">
        <v>6560</v>
      </c>
      <c r="I927" s="71"/>
    </row>
    <row r="928" spans="2:9">
      <c r="B928" s="69" t="s">
        <v>6561</v>
      </c>
      <c r="C928" s="33" t="s">
        <v>13</v>
      </c>
      <c r="D928" s="33" t="s">
        <v>14</v>
      </c>
      <c r="E928" s="70" t="s">
        <v>307</v>
      </c>
      <c r="F928" s="29" t="s">
        <v>1599</v>
      </c>
      <c r="G928" s="70" t="s">
        <v>6561</v>
      </c>
      <c r="H928" s="71" t="s">
        <v>6561</v>
      </c>
      <c r="I928" s="71"/>
    </row>
    <row r="929" spans="2:9">
      <c r="B929" s="69" t="s">
        <v>6562</v>
      </c>
      <c r="C929" s="33" t="s">
        <v>13</v>
      </c>
      <c r="D929" s="33" t="s">
        <v>14</v>
      </c>
      <c r="E929" s="70" t="s">
        <v>307</v>
      </c>
      <c r="F929" s="29" t="s">
        <v>1599</v>
      </c>
      <c r="G929" s="70" t="s">
        <v>6562</v>
      </c>
      <c r="H929" s="71" t="s">
        <v>6562</v>
      </c>
      <c r="I929" s="71"/>
    </row>
    <row r="930" spans="2:9">
      <c r="B930" s="69" t="s">
        <v>6563</v>
      </c>
      <c r="C930" s="33" t="s">
        <v>13</v>
      </c>
      <c r="D930" s="33" t="s">
        <v>14</v>
      </c>
      <c r="E930" s="70" t="s">
        <v>307</v>
      </c>
      <c r="F930" s="29" t="s">
        <v>1599</v>
      </c>
      <c r="G930" s="70" t="s">
        <v>6563</v>
      </c>
      <c r="H930" s="71" t="s">
        <v>6563</v>
      </c>
      <c r="I930" s="71"/>
    </row>
    <row r="931" spans="2:9">
      <c r="B931" s="69" t="s">
        <v>6564</v>
      </c>
      <c r="C931" s="70" t="s">
        <v>13</v>
      </c>
      <c r="D931" s="70" t="s">
        <v>14</v>
      </c>
      <c r="E931" s="70" t="s">
        <v>307</v>
      </c>
      <c r="F931" s="70" t="s">
        <v>1179</v>
      </c>
      <c r="G931" s="70" t="s">
        <v>6564</v>
      </c>
      <c r="H931" s="71" t="s">
        <v>6564</v>
      </c>
      <c r="I931" s="71"/>
    </row>
    <row r="932" spans="2:9">
      <c r="B932" s="69" t="s">
        <v>6565</v>
      </c>
      <c r="C932" s="70" t="s">
        <v>13</v>
      </c>
      <c r="D932" s="70" t="s">
        <v>14</v>
      </c>
      <c r="E932" s="70" t="s">
        <v>307</v>
      </c>
      <c r="F932" s="70" t="s">
        <v>1179</v>
      </c>
      <c r="G932" s="33" t="s">
        <v>6991</v>
      </c>
      <c r="H932" s="33" t="s">
        <v>6991</v>
      </c>
      <c r="I932" s="71"/>
    </row>
    <row r="933" spans="2:9">
      <c r="B933" s="69" t="s">
        <v>6566</v>
      </c>
      <c r="C933" s="70" t="s">
        <v>13</v>
      </c>
      <c r="D933" s="70" t="s">
        <v>14</v>
      </c>
      <c r="E933" s="70" t="s">
        <v>307</v>
      </c>
      <c r="F933" s="70" t="s">
        <v>1179</v>
      </c>
      <c r="G933" s="70" t="s">
        <v>6566</v>
      </c>
      <c r="H933" s="71" t="s">
        <v>6566</v>
      </c>
      <c r="I933" s="71"/>
    </row>
    <row r="934" spans="2:9">
      <c r="B934" s="69" t="s">
        <v>6567</v>
      </c>
      <c r="C934" s="70" t="s">
        <v>13</v>
      </c>
      <c r="D934" s="70" t="s">
        <v>14</v>
      </c>
      <c r="E934" s="70" t="s">
        <v>307</v>
      </c>
      <c r="F934" s="70" t="s">
        <v>1179</v>
      </c>
      <c r="G934" s="70" t="s">
        <v>6567</v>
      </c>
      <c r="H934" s="71" t="s">
        <v>6567</v>
      </c>
      <c r="I934" s="71"/>
    </row>
    <row r="935" spans="2:9">
      <c r="B935" s="69" t="s">
        <v>6568</v>
      </c>
      <c r="C935" s="70" t="s">
        <v>13</v>
      </c>
      <c r="D935" s="70" t="s">
        <v>14</v>
      </c>
      <c r="E935" s="70" t="s">
        <v>307</v>
      </c>
      <c r="F935" s="70" t="s">
        <v>1179</v>
      </c>
      <c r="G935" s="70" t="s">
        <v>6568</v>
      </c>
      <c r="H935" s="71" t="s">
        <v>6568</v>
      </c>
      <c r="I935" s="71"/>
    </row>
    <row r="936" spans="2:9">
      <c r="B936" s="69" t="s">
        <v>6569</v>
      </c>
      <c r="C936" s="70" t="s">
        <v>13</v>
      </c>
      <c r="D936" s="70" t="s">
        <v>14</v>
      </c>
      <c r="E936" s="70" t="s">
        <v>307</v>
      </c>
      <c r="F936" s="70" t="s">
        <v>1179</v>
      </c>
      <c r="G936" s="70" t="s">
        <v>6569</v>
      </c>
      <c r="H936" s="71" t="s">
        <v>6569</v>
      </c>
      <c r="I936" s="71"/>
    </row>
    <row r="937" spans="2:9">
      <c r="B937" s="69" t="s">
        <v>6570</v>
      </c>
      <c r="C937" s="70" t="s">
        <v>13</v>
      </c>
      <c r="D937" s="70" t="s">
        <v>14</v>
      </c>
      <c r="E937" s="70" t="s">
        <v>307</v>
      </c>
      <c r="F937" s="70" t="s">
        <v>1179</v>
      </c>
      <c r="G937" s="70" t="s">
        <v>6570</v>
      </c>
      <c r="H937" s="71" t="s">
        <v>6570</v>
      </c>
      <c r="I937" s="71"/>
    </row>
    <row r="938" spans="2:9">
      <c r="B938" s="69" t="s">
        <v>6571</v>
      </c>
      <c r="C938" s="70" t="s">
        <v>13</v>
      </c>
      <c r="D938" s="70" t="s">
        <v>14</v>
      </c>
      <c r="E938" s="70" t="s">
        <v>307</v>
      </c>
      <c r="F938" s="70" t="s">
        <v>1179</v>
      </c>
      <c r="G938" s="70" t="s">
        <v>6571</v>
      </c>
      <c r="H938" s="71" t="s">
        <v>6571</v>
      </c>
      <c r="I938" s="71"/>
    </row>
    <row r="939" spans="2:9">
      <c r="B939" s="69" t="s">
        <v>6572</v>
      </c>
      <c r="C939" s="70" t="s">
        <v>13</v>
      </c>
      <c r="D939" s="70" t="s">
        <v>14</v>
      </c>
      <c r="E939" s="70" t="s">
        <v>307</v>
      </c>
      <c r="F939" s="70" t="s">
        <v>1179</v>
      </c>
      <c r="G939" s="70" t="s">
        <v>6572</v>
      </c>
      <c r="H939" s="71" t="s">
        <v>6572</v>
      </c>
      <c r="I939" s="71"/>
    </row>
    <row r="940" spans="2:9">
      <c r="B940" s="69" t="s">
        <v>6573</v>
      </c>
      <c r="C940" s="70" t="s">
        <v>13</v>
      </c>
      <c r="D940" s="70" t="s">
        <v>14</v>
      </c>
      <c r="E940" s="70" t="s">
        <v>307</v>
      </c>
      <c r="F940" s="70" t="s">
        <v>1603</v>
      </c>
      <c r="G940" s="70" t="s">
        <v>6573</v>
      </c>
      <c r="H940" s="71" t="s">
        <v>6573</v>
      </c>
      <c r="I940" s="71"/>
    </row>
    <row r="941" spans="2:9">
      <c r="B941" s="69" t="s">
        <v>6574</v>
      </c>
      <c r="C941" s="70" t="s">
        <v>13</v>
      </c>
      <c r="D941" s="70" t="s">
        <v>14</v>
      </c>
      <c r="E941" s="70" t="s">
        <v>307</v>
      </c>
      <c r="F941" s="70" t="s">
        <v>1603</v>
      </c>
      <c r="G941" s="70" t="s">
        <v>6574</v>
      </c>
      <c r="H941" s="71" t="s">
        <v>6574</v>
      </c>
      <c r="I941" s="71"/>
    </row>
    <row r="942" spans="2:9">
      <c r="B942" s="69" t="s">
        <v>6575</v>
      </c>
      <c r="C942" s="70" t="s">
        <v>13</v>
      </c>
      <c r="D942" s="70" t="s">
        <v>14</v>
      </c>
      <c r="E942" s="70" t="s">
        <v>307</v>
      </c>
      <c r="F942" s="70" t="s">
        <v>1599</v>
      </c>
      <c r="G942" s="70" t="s">
        <v>6575</v>
      </c>
      <c r="H942" s="71" t="s">
        <v>6575</v>
      </c>
      <c r="I942" s="71"/>
    </row>
    <row r="943" spans="2:9">
      <c r="B943" s="69" t="s">
        <v>6576</v>
      </c>
      <c r="C943" s="70" t="s">
        <v>13</v>
      </c>
      <c r="D943" s="70" t="s">
        <v>14</v>
      </c>
      <c r="E943" s="70" t="s">
        <v>309</v>
      </c>
      <c r="F943" s="70" t="s">
        <v>1606</v>
      </c>
      <c r="G943" s="70" t="s">
        <v>6576</v>
      </c>
      <c r="H943" s="71" t="s">
        <v>6576</v>
      </c>
      <c r="I943" s="71"/>
    </row>
    <row r="944" spans="2:9">
      <c r="B944" s="69" t="s">
        <v>6577</v>
      </c>
      <c r="C944" s="70" t="s">
        <v>13</v>
      </c>
      <c r="D944" s="70" t="s">
        <v>14</v>
      </c>
      <c r="E944" s="70" t="s">
        <v>309</v>
      </c>
      <c r="F944" s="70" t="s">
        <v>1606</v>
      </c>
      <c r="G944" s="70" t="s">
        <v>6577</v>
      </c>
      <c r="H944" s="71" t="s">
        <v>6577</v>
      </c>
      <c r="I944" s="71"/>
    </row>
    <row r="945" spans="2:9">
      <c r="B945" s="69" t="s">
        <v>6578</v>
      </c>
      <c r="C945" s="70" t="s">
        <v>13</v>
      </c>
      <c r="D945" s="70" t="s">
        <v>14</v>
      </c>
      <c r="E945" s="70" t="s">
        <v>309</v>
      </c>
      <c r="F945" s="70" t="s">
        <v>1606</v>
      </c>
      <c r="G945" s="70" t="s">
        <v>6578</v>
      </c>
      <c r="H945" s="71" t="s">
        <v>6578</v>
      </c>
      <c r="I945" s="71"/>
    </row>
    <row r="946" spans="2:9">
      <c r="B946" s="69" t="s">
        <v>6579</v>
      </c>
      <c r="C946" s="70" t="s">
        <v>13</v>
      </c>
      <c r="D946" s="70" t="s">
        <v>14</v>
      </c>
      <c r="E946" s="70" t="s">
        <v>309</v>
      </c>
      <c r="F946" s="70" t="s">
        <v>1606</v>
      </c>
      <c r="G946" s="70" t="s">
        <v>6579</v>
      </c>
      <c r="H946" s="71" t="s">
        <v>6579</v>
      </c>
      <c r="I946" s="71"/>
    </row>
    <row r="947" spans="2:9">
      <c r="B947" s="69" t="s">
        <v>6418</v>
      </c>
      <c r="C947" s="70" t="s">
        <v>13</v>
      </c>
      <c r="D947" s="70" t="s">
        <v>14</v>
      </c>
      <c r="E947" s="70" t="s">
        <v>309</v>
      </c>
      <c r="F947" s="70" t="s">
        <v>1606</v>
      </c>
      <c r="G947" s="70" t="s">
        <v>6418</v>
      </c>
      <c r="H947" s="71" t="s">
        <v>6418</v>
      </c>
      <c r="I947" s="71"/>
    </row>
    <row r="948" spans="2:9">
      <c r="B948" s="69" t="s">
        <v>6580</v>
      </c>
      <c r="C948" s="70" t="s">
        <v>13</v>
      </c>
      <c r="D948" s="70" t="s">
        <v>14</v>
      </c>
      <c r="E948" s="70" t="s">
        <v>309</v>
      </c>
      <c r="F948" s="70" t="s">
        <v>1606</v>
      </c>
      <c r="G948" s="70" t="s">
        <v>6580</v>
      </c>
      <c r="H948" s="71" t="s">
        <v>6580</v>
      </c>
      <c r="I948" s="71"/>
    </row>
    <row r="949" spans="2:9">
      <c r="B949" s="69" t="s">
        <v>6581</v>
      </c>
      <c r="C949" s="70" t="s">
        <v>13</v>
      </c>
      <c r="D949" s="70" t="s">
        <v>14</v>
      </c>
      <c r="E949" s="70" t="s">
        <v>309</v>
      </c>
      <c r="F949" s="70" t="s">
        <v>1605</v>
      </c>
      <c r="G949" s="70" t="s">
        <v>6581</v>
      </c>
      <c r="H949" s="71" t="s">
        <v>6581</v>
      </c>
      <c r="I949" s="71"/>
    </row>
    <row r="950" spans="2:9">
      <c r="B950" s="69" t="s">
        <v>6582</v>
      </c>
      <c r="C950" s="70" t="s">
        <v>13</v>
      </c>
      <c r="D950" s="70" t="s">
        <v>14</v>
      </c>
      <c r="E950" s="70" t="s">
        <v>309</v>
      </c>
      <c r="F950" s="70" t="s">
        <v>1605</v>
      </c>
      <c r="G950" s="70" t="s">
        <v>6582</v>
      </c>
      <c r="H950" s="71" t="s">
        <v>6582</v>
      </c>
      <c r="I950" s="71"/>
    </row>
    <row r="951" spans="2:9">
      <c r="B951" s="69" t="s">
        <v>6583</v>
      </c>
      <c r="C951" s="70" t="s">
        <v>13</v>
      </c>
      <c r="D951" s="70" t="s">
        <v>14</v>
      </c>
      <c r="E951" s="70" t="s">
        <v>309</v>
      </c>
      <c r="F951" s="70" t="s">
        <v>1605</v>
      </c>
      <c r="G951" s="70" t="s">
        <v>6583</v>
      </c>
      <c r="H951" s="71" t="s">
        <v>6583</v>
      </c>
      <c r="I951" s="71"/>
    </row>
    <row r="952" spans="2:9">
      <c r="B952" s="69" t="s">
        <v>6584</v>
      </c>
      <c r="C952" s="70" t="s">
        <v>13</v>
      </c>
      <c r="D952" s="70" t="s">
        <v>14</v>
      </c>
      <c r="E952" s="70" t="s">
        <v>309</v>
      </c>
      <c r="F952" s="70" t="s">
        <v>1605</v>
      </c>
      <c r="G952" s="70" t="s">
        <v>6584</v>
      </c>
      <c r="H952" s="71" t="s">
        <v>6584</v>
      </c>
      <c r="I952" s="71"/>
    </row>
    <row r="953" spans="2:9">
      <c r="B953" s="69" t="s">
        <v>6585</v>
      </c>
      <c r="C953" s="70" t="s">
        <v>13</v>
      </c>
      <c r="D953" s="70" t="s">
        <v>14</v>
      </c>
      <c r="E953" s="70" t="s">
        <v>309</v>
      </c>
      <c r="F953" s="70" t="s">
        <v>1605</v>
      </c>
      <c r="G953" s="70" t="s">
        <v>6585</v>
      </c>
      <c r="H953" s="71" t="s">
        <v>6585</v>
      </c>
      <c r="I953" s="71"/>
    </row>
    <row r="954" spans="2:9">
      <c r="B954" s="69" t="s">
        <v>6586</v>
      </c>
      <c r="C954" s="70" t="s">
        <v>13</v>
      </c>
      <c r="D954" s="70" t="s">
        <v>14</v>
      </c>
      <c r="E954" s="70" t="s">
        <v>309</v>
      </c>
      <c r="F954" s="70" t="s">
        <v>1605</v>
      </c>
      <c r="G954" s="70" t="s">
        <v>6586</v>
      </c>
      <c r="H954" s="71" t="s">
        <v>6586</v>
      </c>
      <c r="I954" s="71"/>
    </row>
    <row r="955" spans="2:9">
      <c r="B955" s="69" t="s">
        <v>6587</v>
      </c>
      <c r="C955" s="70" t="s">
        <v>13</v>
      </c>
      <c r="D955" s="70" t="s">
        <v>14</v>
      </c>
      <c r="E955" s="70" t="s">
        <v>309</v>
      </c>
      <c r="F955" s="70" t="s">
        <v>1605</v>
      </c>
      <c r="G955" s="70" t="s">
        <v>6587</v>
      </c>
      <c r="H955" s="71" t="s">
        <v>6587</v>
      </c>
      <c r="I955" s="71"/>
    </row>
    <row r="956" spans="2:9">
      <c r="B956" s="69" t="s">
        <v>6588</v>
      </c>
      <c r="C956" s="70" t="s">
        <v>13</v>
      </c>
      <c r="D956" s="70" t="s">
        <v>14</v>
      </c>
      <c r="E956" s="70" t="s">
        <v>309</v>
      </c>
      <c r="F956" s="70" t="s">
        <v>1605</v>
      </c>
      <c r="G956" s="70" t="s">
        <v>6588</v>
      </c>
      <c r="H956" s="71" t="s">
        <v>6588</v>
      </c>
      <c r="I956" s="71"/>
    </row>
    <row r="957" spans="2:9">
      <c r="B957" s="69" t="s">
        <v>6589</v>
      </c>
      <c r="C957" s="70" t="s">
        <v>13</v>
      </c>
      <c r="D957" s="70" t="s">
        <v>14</v>
      </c>
      <c r="E957" s="70" t="s">
        <v>309</v>
      </c>
      <c r="F957" s="70" t="s">
        <v>1608</v>
      </c>
      <c r="G957" s="70" t="s">
        <v>6589</v>
      </c>
      <c r="H957" s="71" t="s">
        <v>6589</v>
      </c>
      <c r="I957" s="71"/>
    </row>
    <row r="958" spans="2:9">
      <c r="B958" s="69" t="s">
        <v>6590</v>
      </c>
      <c r="C958" s="70" t="s">
        <v>13</v>
      </c>
      <c r="D958" s="70" t="s">
        <v>14</v>
      </c>
      <c r="E958" s="70" t="s">
        <v>309</v>
      </c>
      <c r="F958" s="70" t="s">
        <v>1608</v>
      </c>
      <c r="G958" s="70" t="s">
        <v>6590</v>
      </c>
      <c r="H958" s="71" t="s">
        <v>6590</v>
      </c>
      <c r="I958" s="71"/>
    </row>
    <row r="959" spans="2:9">
      <c r="B959" s="69" t="s">
        <v>6591</v>
      </c>
      <c r="C959" s="70" t="s">
        <v>13</v>
      </c>
      <c r="D959" s="70" t="s">
        <v>14</v>
      </c>
      <c r="E959" s="70" t="s">
        <v>309</v>
      </c>
      <c r="F959" s="70" t="s">
        <v>1608</v>
      </c>
      <c r="G959" s="70" t="s">
        <v>6591</v>
      </c>
      <c r="H959" s="71" t="s">
        <v>6591</v>
      </c>
      <c r="I959" s="71"/>
    </row>
    <row r="960" spans="2:9">
      <c r="B960" s="69" t="s">
        <v>6592</v>
      </c>
      <c r="C960" s="70" t="s">
        <v>13</v>
      </c>
      <c r="D960" s="70" t="s">
        <v>14</v>
      </c>
      <c r="E960" s="70" t="s">
        <v>309</v>
      </c>
      <c r="F960" s="70" t="s">
        <v>1608</v>
      </c>
      <c r="G960" s="70" t="s">
        <v>6592</v>
      </c>
      <c r="H960" s="71" t="s">
        <v>6592</v>
      </c>
      <c r="I960" s="71"/>
    </row>
    <row r="961" spans="2:9">
      <c r="B961" s="69" t="s">
        <v>6593</v>
      </c>
      <c r="C961" s="70" t="s">
        <v>13</v>
      </c>
      <c r="D961" s="70" t="s">
        <v>14</v>
      </c>
      <c r="E961" s="70" t="s">
        <v>309</v>
      </c>
      <c r="F961" s="70" t="s">
        <v>1608</v>
      </c>
      <c r="G961" s="70" t="s">
        <v>6593</v>
      </c>
      <c r="H961" s="71" t="s">
        <v>6593</v>
      </c>
      <c r="I961" s="71"/>
    </row>
    <row r="962" spans="2:9">
      <c r="B962" s="69" t="s">
        <v>6594</v>
      </c>
      <c r="C962" s="70" t="s">
        <v>13</v>
      </c>
      <c r="D962" s="70" t="s">
        <v>14</v>
      </c>
      <c r="E962" s="70" t="s">
        <v>309</v>
      </c>
      <c r="F962" s="70" t="s">
        <v>1608</v>
      </c>
      <c r="G962" s="70" t="s">
        <v>6594</v>
      </c>
      <c r="H962" s="71" t="s">
        <v>6594</v>
      </c>
      <c r="I962" s="71"/>
    </row>
    <row r="963" spans="2:9">
      <c r="B963" s="69" t="s">
        <v>6595</v>
      </c>
      <c r="C963" s="70" t="s">
        <v>13</v>
      </c>
      <c r="D963" s="70" t="s">
        <v>14</v>
      </c>
      <c r="E963" s="70" t="s">
        <v>309</v>
      </c>
      <c r="F963" s="70" t="s">
        <v>1608</v>
      </c>
      <c r="G963" s="70" t="s">
        <v>6595</v>
      </c>
      <c r="H963" s="71" t="s">
        <v>6595</v>
      </c>
      <c r="I963" s="71"/>
    </row>
    <row r="964" spans="2:9">
      <c r="B964" s="69" t="s">
        <v>6596</v>
      </c>
      <c r="C964" s="70" t="s">
        <v>13</v>
      </c>
      <c r="D964" s="70" t="s">
        <v>14</v>
      </c>
      <c r="E964" s="70" t="s">
        <v>309</v>
      </c>
      <c r="F964" s="70" t="s">
        <v>1608</v>
      </c>
      <c r="G964" s="70" t="s">
        <v>6596</v>
      </c>
      <c r="H964" s="71" t="s">
        <v>6596</v>
      </c>
      <c r="I964" s="71"/>
    </row>
    <row r="965" spans="2:9">
      <c r="B965" s="69" t="s">
        <v>6597</v>
      </c>
      <c r="C965" s="70" t="s">
        <v>13</v>
      </c>
      <c r="D965" s="70" t="s">
        <v>14</v>
      </c>
      <c r="E965" s="70" t="s">
        <v>309</v>
      </c>
      <c r="F965" s="70" t="s">
        <v>1608</v>
      </c>
      <c r="G965" s="70" t="s">
        <v>6597</v>
      </c>
      <c r="H965" s="71" t="s">
        <v>6597</v>
      </c>
      <c r="I965" s="71"/>
    </row>
    <row r="966" spans="2:9">
      <c r="B966" s="69" t="s">
        <v>6598</v>
      </c>
      <c r="C966" s="70" t="s">
        <v>13</v>
      </c>
      <c r="D966" s="70" t="s">
        <v>14</v>
      </c>
      <c r="E966" s="70" t="s">
        <v>309</v>
      </c>
      <c r="F966" s="70" t="s">
        <v>1608</v>
      </c>
      <c r="G966" s="70" t="s">
        <v>6598</v>
      </c>
      <c r="H966" s="71" t="s">
        <v>6598</v>
      </c>
      <c r="I966" s="71"/>
    </row>
    <row r="967" spans="2:9">
      <c r="B967" s="69" t="s">
        <v>6599</v>
      </c>
      <c r="C967" s="70" t="s">
        <v>13</v>
      </c>
      <c r="D967" s="70" t="s">
        <v>14</v>
      </c>
      <c r="E967" s="70" t="s">
        <v>309</v>
      </c>
      <c r="F967" s="70" t="s">
        <v>1607</v>
      </c>
      <c r="G967" s="70" t="s">
        <v>6599</v>
      </c>
      <c r="H967" s="71" t="s">
        <v>6599</v>
      </c>
      <c r="I967" s="71"/>
    </row>
    <row r="968" spans="2:9">
      <c r="B968" s="69" t="s">
        <v>6600</v>
      </c>
      <c r="C968" s="70" t="s">
        <v>13</v>
      </c>
      <c r="D968" s="70" t="s">
        <v>14</v>
      </c>
      <c r="E968" s="70" t="s">
        <v>309</v>
      </c>
      <c r="F968" s="70" t="s">
        <v>1607</v>
      </c>
      <c r="G968" s="70" t="s">
        <v>6600</v>
      </c>
      <c r="H968" s="71" t="s">
        <v>6600</v>
      </c>
      <c r="I968" s="71"/>
    </row>
    <row r="969" spans="2:9">
      <c r="B969" s="69" t="s">
        <v>6488</v>
      </c>
      <c r="C969" s="70" t="s">
        <v>13</v>
      </c>
      <c r="D969" s="70" t="s">
        <v>14</v>
      </c>
      <c r="E969" s="70" t="s">
        <v>309</v>
      </c>
      <c r="F969" s="70" t="s">
        <v>1607</v>
      </c>
      <c r="G969" s="70" t="s">
        <v>6488</v>
      </c>
      <c r="H969" s="71" t="s">
        <v>6488</v>
      </c>
      <c r="I969" s="71"/>
    </row>
    <row r="970" spans="2:9">
      <c r="B970" s="69" t="s">
        <v>6601</v>
      </c>
      <c r="C970" s="70" t="s">
        <v>13</v>
      </c>
      <c r="D970" s="70" t="s">
        <v>14</v>
      </c>
      <c r="E970" s="70" t="s">
        <v>309</v>
      </c>
      <c r="F970" s="70" t="s">
        <v>1607</v>
      </c>
      <c r="G970" s="70" t="s">
        <v>6601</v>
      </c>
      <c r="H970" s="71" t="s">
        <v>6601</v>
      </c>
      <c r="I970" s="71"/>
    </row>
    <row r="971" spans="2:9">
      <c r="B971" s="69" t="s">
        <v>6602</v>
      </c>
      <c r="C971" s="70" t="s">
        <v>13</v>
      </c>
      <c r="D971" s="70" t="s">
        <v>14</v>
      </c>
      <c r="E971" s="70" t="s">
        <v>309</v>
      </c>
      <c r="F971" s="70" t="s">
        <v>1607</v>
      </c>
      <c r="G971" s="70" t="s">
        <v>6602</v>
      </c>
      <c r="H971" s="71" t="s">
        <v>6602</v>
      </c>
      <c r="I971" s="71"/>
    </row>
    <row r="972" spans="2:9">
      <c r="B972" s="69" t="s">
        <v>6603</v>
      </c>
      <c r="C972" s="70" t="s">
        <v>13</v>
      </c>
      <c r="D972" s="70" t="s">
        <v>14</v>
      </c>
      <c r="E972" s="70" t="s">
        <v>309</v>
      </c>
      <c r="F972" s="70" t="s">
        <v>1607</v>
      </c>
      <c r="G972" s="70" t="s">
        <v>6603</v>
      </c>
      <c r="H972" s="71" t="s">
        <v>6603</v>
      </c>
      <c r="I972" s="71"/>
    </row>
    <row r="973" spans="2:9">
      <c r="B973" s="69" t="s">
        <v>6604</v>
      </c>
      <c r="C973" s="70" t="s">
        <v>13</v>
      </c>
      <c r="D973" s="70" t="s">
        <v>14</v>
      </c>
      <c r="E973" s="70" t="s">
        <v>309</v>
      </c>
      <c r="F973" s="70" t="s">
        <v>1607</v>
      </c>
      <c r="G973" s="70" t="s">
        <v>6604</v>
      </c>
      <c r="H973" s="71" t="s">
        <v>6604</v>
      </c>
      <c r="I973" s="71"/>
    </row>
    <row r="974" spans="2:9">
      <c r="B974" s="69" t="s">
        <v>6605</v>
      </c>
      <c r="C974" s="70" t="s">
        <v>13</v>
      </c>
      <c r="D974" s="70" t="s">
        <v>14</v>
      </c>
      <c r="E974" s="70" t="s">
        <v>309</v>
      </c>
      <c r="F974" s="70" t="s">
        <v>1607</v>
      </c>
      <c r="G974" s="70" t="s">
        <v>6605</v>
      </c>
      <c r="H974" s="71" t="s">
        <v>6605</v>
      </c>
      <c r="I974" s="71"/>
    </row>
    <row r="975" spans="2:9">
      <c r="B975" s="69" t="s">
        <v>6606</v>
      </c>
      <c r="C975" s="70" t="s">
        <v>13</v>
      </c>
      <c r="D975" s="70" t="s">
        <v>14</v>
      </c>
      <c r="E975" s="70" t="s">
        <v>309</v>
      </c>
      <c r="F975" s="70" t="s">
        <v>1607</v>
      </c>
      <c r="G975" s="70" t="s">
        <v>6606</v>
      </c>
      <c r="H975" s="71" t="s">
        <v>6606</v>
      </c>
      <c r="I975" s="71"/>
    </row>
    <row r="976" spans="2:9">
      <c r="B976" s="69" t="s">
        <v>6607</v>
      </c>
      <c r="C976" s="70" t="s">
        <v>13</v>
      </c>
      <c r="D976" s="70" t="s">
        <v>14</v>
      </c>
      <c r="E976" s="70" t="s">
        <v>309</v>
      </c>
      <c r="F976" s="70" t="s">
        <v>1604</v>
      </c>
      <c r="G976" s="70" t="s">
        <v>6607</v>
      </c>
      <c r="H976" s="71" t="s">
        <v>6607</v>
      </c>
      <c r="I976" s="71"/>
    </row>
    <row r="977" spans="2:9">
      <c r="B977" s="69" t="s">
        <v>6608</v>
      </c>
      <c r="C977" s="70" t="s">
        <v>13</v>
      </c>
      <c r="D977" s="70" t="s">
        <v>14</v>
      </c>
      <c r="E977" s="70" t="s">
        <v>309</v>
      </c>
      <c r="F977" s="70" t="s">
        <v>1604</v>
      </c>
      <c r="G977" s="70" t="s">
        <v>6608</v>
      </c>
      <c r="H977" s="71" t="s">
        <v>6608</v>
      </c>
      <c r="I977" s="71"/>
    </row>
    <row r="978" spans="2:9">
      <c r="B978" s="69" t="s">
        <v>6609</v>
      </c>
      <c r="C978" s="70" t="s">
        <v>13</v>
      </c>
      <c r="D978" s="70" t="s">
        <v>14</v>
      </c>
      <c r="E978" s="70" t="s">
        <v>309</v>
      </c>
      <c r="F978" s="70" t="s">
        <v>1604</v>
      </c>
      <c r="G978" s="70" t="s">
        <v>6609</v>
      </c>
      <c r="H978" s="71" t="s">
        <v>6609</v>
      </c>
      <c r="I978" s="71"/>
    </row>
    <row r="979" spans="2:9">
      <c r="B979" s="69" t="s">
        <v>6610</v>
      </c>
      <c r="C979" s="70" t="s">
        <v>13</v>
      </c>
      <c r="D979" s="70" t="s">
        <v>14</v>
      </c>
      <c r="E979" s="70" t="s">
        <v>309</v>
      </c>
      <c r="F979" s="70" t="s">
        <v>1604</v>
      </c>
      <c r="G979" s="70" t="s">
        <v>6610</v>
      </c>
      <c r="H979" s="71" t="s">
        <v>6610</v>
      </c>
      <c r="I979" s="71"/>
    </row>
    <row r="980" spans="2:9">
      <c r="B980" s="69" t="s">
        <v>6611</v>
      </c>
      <c r="C980" s="70" t="s">
        <v>13</v>
      </c>
      <c r="D980" s="70" t="s">
        <v>14</v>
      </c>
      <c r="E980" s="70" t="s">
        <v>309</v>
      </c>
      <c r="F980" s="70" t="s">
        <v>1604</v>
      </c>
      <c r="G980" s="70" t="s">
        <v>6611</v>
      </c>
      <c r="H980" s="71" t="s">
        <v>6611</v>
      </c>
      <c r="I980" s="71"/>
    </row>
    <row r="981" spans="2:9">
      <c r="B981" s="69" t="s">
        <v>6612</v>
      </c>
      <c r="C981" s="70" t="s">
        <v>13</v>
      </c>
      <c r="D981" s="70" t="s">
        <v>14</v>
      </c>
      <c r="E981" s="70" t="s">
        <v>309</v>
      </c>
      <c r="F981" s="70" t="s">
        <v>1604</v>
      </c>
      <c r="G981" s="70" t="s">
        <v>6612</v>
      </c>
      <c r="H981" s="71" t="s">
        <v>6612</v>
      </c>
      <c r="I981" s="71"/>
    </row>
    <row r="982" spans="2:9">
      <c r="B982" s="69" t="s">
        <v>6613</v>
      </c>
      <c r="C982" s="70" t="s">
        <v>13</v>
      </c>
      <c r="D982" s="70" t="s">
        <v>14</v>
      </c>
      <c r="E982" s="70" t="s">
        <v>309</v>
      </c>
      <c r="F982" s="70" t="s">
        <v>1604</v>
      </c>
      <c r="G982" s="70" t="s">
        <v>6613</v>
      </c>
      <c r="H982" s="71" t="s">
        <v>6613</v>
      </c>
      <c r="I982" s="71"/>
    </row>
    <row r="983" spans="2:9">
      <c r="B983" s="69" t="s">
        <v>6614</v>
      </c>
      <c r="C983" s="70" t="s">
        <v>13</v>
      </c>
      <c r="D983" s="70" t="s">
        <v>14</v>
      </c>
      <c r="E983" s="70" t="s">
        <v>309</v>
      </c>
      <c r="F983" s="70" t="s">
        <v>1604</v>
      </c>
      <c r="G983" s="70" t="s">
        <v>6614</v>
      </c>
      <c r="H983" s="71" t="s">
        <v>6614</v>
      </c>
      <c r="I983" s="71"/>
    </row>
    <row r="984" spans="2:9">
      <c r="B984" s="69" t="s">
        <v>6615</v>
      </c>
      <c r="C984" s="70" t="s">
        <v>13</v>
      </c>
      <c r="D984" s="70" t="s">
        <v>14</v>
      </c>
      <c r="E984" s="70" t="s">
        <v>309</v>
      </c>
      <c r="F984" s="70" t="s">
        <v>1604</v>
      </c>
      <c r="G984" s="70" t="s">
        <v>6615</v>
      </c>
      <c r="H984" s="71" t="s">
        <v>6615</v>
      </c>
      <c r="I984" s="71"/>
    </row>
    <row r="985" spans="2:9">
      <c r="B985" s="69" t="s">
        <v>6616</v>
      </c>
      <c r="C985" s="70" t="s">
        <v>13</v>
      </c>
      <c r="D985" s="70" t="s">
        <v>14</v>
      </c>
      <c r="E985" s="70" t="s">
        <v>309</v>
      </c>
      <c r="F985" s="70" t="s">
        <v>1604</v>
      </c>
      <c r="G985" s="70" t="s">
        <v>6616</v>
      </c>
      <c r="H985" s="71" t="s">
        <v>6616</v>
      </c>
      <c r="I985" s="71"/>
    </row>
    <row r="986" spans="2:9">
      <c r="B986" s="69" t="s">
        <v>6617</v>
      </c>
      <c r="C986" s="70" t="s">
        <v>13</v>
      </c>
      <c r="D986" s="70" t="s">
        <v>14</v>
      </c>
      <c r="E986" s="70" t="s">
        <v>309</v>
      </c>
      <c r="F986" s="70" t="s">
        <v>1604</v>
      </c>
      <c r="G986" s="70" t="s">
        <v>6617</v>
      </c>
      <c r="H986" s="71" t="s">
        <v>6617</v>
      </c>
      <c r="I986" s="71"/>
    </row>
    <row r="987" spans="2:9">
      <c r="B987" s="69" t="s">
        <v>6618</v>
      </c>
      <c r="C987" s="70" t="s">
        <v>13</v>
      </c>
      <c r="D987" s="70" t="s">
        <v>14</v>
      </c>
      <c r="E987" s="70" t="s">
        <v>309</v>
      </c>
      <c r="F987" s="70" t="s">
        <v>1604</v>
      </c>
      <c r="G987" s="70" t="s">
        <v>6618</v>
      </c>
      <c r="H987" s="71" t="s">
        <v>6618</v>
      </c>
      <c r="I987" s="71"/>
    </row>
    <row r="988" spans="2:9">
      <c r="B988" s="69" t="s">
        <v>6619</v>
      </c>
      <c r="C988" s="70" t="s">
        <v>13</v>
      </c>
      <c r="D988" s="70" t="s">
        <v>14</v>
      </c>
      <c r="E988" s="70" t="s">
        <v>309</v>
      </c>
      <c r="F988" s="70" t="s">
        <v>1604</v>
      </c>
      <c r="G988" s="70" t="s">
        <v>6619</v>
      </c>
      <c r="H988" s="71" t="s">
        <v>6619</v>
      </c>
      <c r="I988" s="71"/>
    </row>
    <row r="989" spans="2:9">
      <c r="B989" s="69" t="s">
        <v>6620</v>
      </c>
      <c r="C989" s="70" t="s">
        <v>13</v>
      </c>
      <c r="D989" s="70" t="s">
        <v>14</v>
      </c>
      <c r="E989" s="70" t="s">
        <v>309</v>
      </c>
      <c r="F989" s="70" t="s">
        <v>1604</v>
      </c>
      <c r="G989" s="70" t="s">
        <v>6620</v>
      </c>
      <c r="H989" s="71" t="s">
        <v>6620</v>
      </c>
      <c r="I989" s="71"/>
    </row>
    <row r="990" spans="2:9">
      <c r="B990" s="69" t="s">
        <v>6621</v>
      </c>
      <c r="C990" s="70" t="s">
        <v>13</v>
      </c>
      <c r="D990" s="70" t="s">
        <v>14</v>
      </c>
      <c r="E990" s="70" t="s">
        <v>309</v>
      </c>
      <c r="F990" s="70" t="s">
        <v>1604</v>
      </c>
      <c r="G990" s="70" t="s">
        <v>6621</v>
      </c>
      <c r="H990" s="71" t="s">
        <v>6621</v>
      </c>
      <c r="I990" s="71"/>
    </row>
    <row r="991" spans="2:9">
      <c r="B991" s="69" t="s">
        <v>6622</v>
      </c>
      <c r="C991" s="70" t="s">
        <v>13</v>
      </c>
      <c r="D991" s="70" t="s">
        <v>14</v>
      </c>
      <c r="E991" s="70" t="s">
        <v>309</v>
      </c>
      <c r="F991" s="70" t="s">
        <v>1607</v>
      </c>
      <c r="G991" s="71" t="s">
        <v>6932</v>
      </c>
      <c r="H991" s="71" t="s">
        <v>6932</v>
      </c>
      <c r="I991" s="71"/>
    </row>
    <row r="992" spans="2:9">
      <c r="B992" s="69" t="s">
        <v>6623</v>
      </c>
      <c r="C992" s="70" t="s">
        <v>13</v>
      </c>
      <c r="D992" s="70" t="s">
        <v>14</v>
      </c>
      <c r="E992" s="70" t="s">
        <v>309</v>
      </c>
      <c r="F992" s="70" t="s">
        <v>1605</v>
      </c>
      <c r="G992" s="70" t="s">
        <v>6623</v>
      </c>
      <c r="H992" s="71" t="s">
        <v>6623</v>
      </c>
      <c r="I992" s="71"/>
    </row>
    <row r="993" spans="2:9">
      <c r="B993" s="69" t="s">
        <v>6624</v>
      </c>
      <c r="C993" s="70" t="s">
        <v>13</v>
      </c>
      <c r="D993" s="70" t="s">
        <v>14</v>
      </c>
      <c r="E993" s="70" t="s">
        <v>309</v>
      </c>
      <c r="F993" s="70" t="s">
        <v>1606</v>
      </c>
      <c r="G993" s="70" t="s">
        <v>6624</v>
      </c>
      <c r="H993" s="71" t="s">
        <v>6624</v>
      </c>
      <c r="I993" s="71"/>
    </row>
    <row r="994" spans="2:9">
      <c r="B994" s="69" t="s">
        <v>6625</v>
      </c>
      <c r="C994" s="70" t="s">
        <v>13</v>
      </c>
      <c r="D994" s="70" t="s">
        <v>14</v>
      </c>
      <c r="E994" s="70" t="s">
        <v>309</v>
      </c>
      <c r="F994" s="70" t="s">
        <v>1608</v>
      </c>
      <c r="G994" s="70" t="s">
        <v>6625</v>
      </c>
      <c r="H994" s="71" t="s">
        <v>6625</v>
      </c>
      <c r="I994" s="71"/>
    </row>
    <row r="995" spans="2:9">
      <c r="B995" s="72" t="s">
        <v>6626</v>
      </c>
      <c r="C995" s="73" t="s">
        <v>13</v>
      </c>
      <c r="D995" s="73" t="s">
        <v>14</v>
      </c>
      <c r="E995" s="73" t="s">
        <v>309</v>
      </c>
      <c r="F995" s="73" t="s">
        <v>1608</v>
      </c>
      <c r="G995" s="73" t="s">
        <v>6626</v>
      </c>
      <c r="H995" s="71" t="s">
        <v>6626</v>
      </c>
      <c r="I995" s="71"/>
    </row>
    <row r="996" spans="2:9">
      <c r="B996" s="69" t="s">
        <v>6629</v>
      </c>
      <c r="C996" s="70" t="s">
        <v>13</v>
      </c>
      <c r="D996" s="70" t="s">
        <v>14</v>
      </c>
      <c r="E996" s="70" t="s">
        <v>307</v>
      </c>
      <c r="F996" s="70" t="s">
        <v>1603</v>
      </c>
      <c r="G996" s="70" t="s">
        <v>6629</v>
      </c>
      <c r="H996" s="71" t="s">
        <v>6629</v>
      </c>
      <c r="I996" s="71"/>
    </row>
    <row r="997" spans="2:9">
      <c r="B997" s="69" t="s">
        <v>6630</v>
      </c>
      <c r="C997" s="70" t="s">
        <v>13</v>
      </c>
      <c r="D997" s="70" t="s">
        <v>14</v>
      </c>
      <c r="E997" s="70" t="s">
        <v>307</v>
      </c>
      <c r="F997" s="70" t="s">
        <v>1603</v>
      </c>
      <c r="G997" s="70" t="s">
        <v>6630</v>
      </c>
      <c r="H997" s="71" t="s">
        <v>6630</v>
      </c>
      <c r="I997" s="71"/>
    </row>
    <row r="998" spans="2:9">
      <c r="B998" s="69" t="s">
        <v>6631</v>
      </c>
      <c r="C998" s="70" t="s">
        <v>13</v>
      </c>
      <c r="D998" s="70" t="s">
        <v>14</v>
      </c>
      <c r="E998" s="70" t="s">
        <v>307</v>
      </c>
      <c r="F998" s="70" t="s">
        <v>1603</v>
      </c>
      <c r="G998" s="70" t="s">
        <v>6631</v>
      </c>
      <c r="H998" s="71" t="s">
        <v>6631</v>
      </c>
      <c r="I998" s="71"/>
    </row>
    <row r="999" spans="2:9">
      <c r="B999" s="69" t="s">
        <v>6632</v>
      </c>
      <c r="C999" s="70" t="s">
        <v>13</v>
      </c>
      <c r="D999" s="70" t="s">
        <v>14</v>
      </c>
      <c r="E999" s="70" t="s">
        <v>307</v>
      </c>
      <c r="F999" s="70" t="s">
        <v>1603</v>
      </c>
      <c r="G999" s="70" t="s">
        <v>6632</v>
      </c>
      <c r="H999" s="71" t="s">
        <v>6632</v>
      </c>
      <c r="I999" s="71"/>
    </row>
    <row r="1000" spans="2:9">
      <c r="B1000" s="69" t="s">
        <v>6637</v>
      </c>
      <c r="C1000" s="73" t="s">
        <v>13</v>
      </c>
      <c r="D1000" s="73" t="s">
        <v>14</v>
      </c>
      <c r="E1000" s="73" t="s">
        <v>307</v>
      </c>
      <c r="F1000" s="73" t="s">
        <v>1599</v>
      </c>
      <c r="G1000" s="36" t="s">
        <v>4718</v>
      </c>
      <c r="H1000" s="29" t="s">
        <v>4717</v>
      </c>
      <c r="I1000" s="29" t="s">
        <v>4716</v>
      </c>
    </row>
    <row r="1001" spans="2:9">
      <c r="B1001" s="69" t="s">
        <v>6638</v>
      </c>
      <c r="C1001" s="33" t="s">
        <v>13</v>
      </c>
      <c r="D1001" s="33" t="s">
        <v>14</v>
      </c>
      <c r="E1001" s="33" t="s">
        <v>307</v>
      </c>
      <c r="F1001" s="33" t="s">
        <v>1603</v>
      </c>
      <c r="G1001" s="33" t="s">
        <v>4685</v>
      </c>
      <c r="H1001" s="29" t="s">
        <v>4685</v>
      </c>
      <c r="I1001" s="29" t="s">
        <v>4684</v>
      </c>
    </row>
    <row r="1002" spans="2:9">
      <c r="B1002" s="69" t="s">
        <v>6644</v>
      </c>
      <c r="C1002" s="73" t="s">
        <v>13</v>
      </c>
      <c r="D1002" s="73" t="s">
        <v>14</v>
      </c>
      <c r="E1002" s="73" t="s">
        <v>307</v>
      </c>
      <c r="F1002" s="73" t="s">
        <v>1599</v>
      </c>
      <c r="G1002" s="70" t="s">
        <v>5774</v>
      </c>
      <c r="H1002" s="70" t="s">
        <v>5774</v>
      </c>
      <c r="I1002" s="71"/>
    </row>
    <row r="1003" spans="2:9">
      <c r="B1003" s="69" t="s">
        <v>5187</v>
      </c>
      <c r="C1003" s="33" t="s">
        <v>13</v>
      </c>
      <c r="D1003" s="33" t="s">
        <v>14</v>
      </c>
      <c r="E1003" s="33" t="s">
        <v>307</v>
      </c>
      <c r="F1003" s="33" t="s">
        <v>1599</v>
      </c>
      <c r="G1003" s="33" t="s">
        <v>5697</v>
      </c>
      <c r="H1003" s="29" t="s">
        <v>5697</v>
      </c>
      <c r="I1003" s="29" t="s">
        <v>4728</v>
      </c>
    </row>
    <row r="1004" spans="2:9">
      <c r="B1004" s="69" t="s">
        <v>6650</v>
      </c>
      <c r="C1004" s="53" t="s">
        <v>13</v>
      </c>
      <c r="D1004" s="53" t="s">
        <v>14</v>
      </c>
      <c r="E1004" s="53" t="s">
        <v>309</v>
      </c>
      <c r="F1004" s="53" t="s">
        <v>1606</v>
      </c>
      <c r="G1004" s="53" t="s">
        <v>4781</v>
      </c>
      <c r="H1004" s="29" t="s">
        <v>4696</v>
      </c>
      <c r="I1004" s="29" t="s">
        <v>4695</v>
      </c>
    </row>
    <row r="1005" spans="2:9">
      <c r="B1005" s="69" t="s">
        <v>6651</v>
      </c>
      <c r="C1005" s="29" t="s">
        <v>13</v>
      </c>
      <c r="D1005" s="29" t="s">
        <v>14</v>
      </c>
      <c r="E1005" s="29" t="s">
        <v>309</v>
      </c>
      <c r="F1005" s="29" t="s">
        <v>1606</v>
      </c>
      <c r="G1005" s="29" t="s">
        <v>4781</v>
      </c>
      <c r="H1005" s="71" t="s">
        <v>4781</v>
      </c>
      <c r="I1005" s="71"/>
    </row>
    <row r="1006" spans="2:9">
      <c r="B1006" s="69" t="s">
        <v>6652</v>
      </c>
      <c r="C1006" s="33" t="s">
        <v>13</v>
      </c>
      <c r="D1006" s="33" t="s">
        <v>14</v>
      </c>
      <c r="E1006" s="33" t="s">
        <v>309</v>
      </c>
      <c r="F1006" s="33" t="s">
        <v>1606</v>
      </c>
      <c r="G1006" s="33" t="s">
        <v>4781</v>
      </c>
      <c r="H1006" s="71" t="s">
        <v>4781</v>
      </c>
      <c r="I1006" s="71"/>
    </row>
    <row r="1007" spans="2:9">
      <c r="B1007" s="69" t="s">
        <v>6653</v>
      </c>
      <c r="C1007" s="29" t="s">
        <v>13</v>
      </c>
      <c r="D1007" s="29" t="s">
        <v>14</v>
      </c>
      <c r="E1007" s="29" t="s">
        <v>309</v>
      </c>
      <c r="F1007" s="29" t="s">
        <v>1606</v>
      </c>
      <c r="G1007" s="29" t="s">
        <v>4781</v>
      </c>
      <c r="H1007" s="29" t="s">
        <v>4656</v>
      </c>
      <c r="I1007" s="29" t="s">
        <v>4655</v>
      </c>
    </row>
    <row r="1008" spans="2:9">
      <c r="B1008" s="69" t="s">
        <v>6654</v>
      </c>
      <c r="C1008" s="53" t="s">
        <v>13</v>
      </c>
      <c r="D1008" s="53" t="s">
        <v>14</v>
      </c>
      <c r="E1008" s="53" t="s">
        <v>309</v>
      </c>
      <c r="F1008" s="53" t="s">
        <v>1606</v>
      </c>
      <c r="G1008" s="53" t="s">
        <v>4781</v>
      </c>
      <c r="H1008" s="71" t="s">
        <v>4781</v>
      </c>
      <c r="I1008" s="71"/>
    </row>
    <row r="1009" spans="2:9">
      <c r="B1009" s="69" t="s">
        <v>6655</v>
      </c>
      <c r="C1009" s="73" t="s">
        <v>13</v>
      </c>
      <c r="D1009" s="73" t="s">
        <v>14</v>
      </c>
      <c r="E1009" s="73" t="s">
        <v>307</v>
      </c>
      <c r="F1009" s="73" t="s">
        <v>1599</v>
      </c>
      <c r="G1009" s="33" t="s">
        <v>5542</v>
      </c>
      <c r="H1009" s="29" t="s">
        <v>4717</v>
      </c>
      <c r="I1009" s="29" t="s">
        <v>4716</v>
      </c>
    </row>
    <row r="1010" spans="2:9">
      <c r="B1010" s="69" t="s">
        <v>6656</v>
      </c>
      <c r="C1010" s="53" t="s">
        <v>13</v>
      </c>
      <c r="D1010" s="53" t="s">
        <v>14</v>
      </c>
      <c r="E1010" s="53" t="s">
        <v>309</v>
      </c>
      <c r="F1010" s="53" t="s">
        <v>1606</v>
      </c>
      <c r="G1010" s="53" t="s">
        <v>4781</v>
      </c>
      <c r="H1010" s="29" t="s">
        <v>4696</v>
      </c>
      <c r="I1010" s="29" t="s">
        <v>4695</v>
      </c>
    </row>
    <row r="1011" spans="2:9">
      <c r="B1011" s="69" t="s">
        <v>6661</v>
      </c>
      <c r="C1011" s="53" t="s">
        <v>13</v>
      </c>
      <c r="D1011" s="53" t="s">
        <v>14</v>
      </c>
      <c r="E1011" s="53" t="s">
        <v>309</v>
      </c>
      <c r="F1011" s="53" t="s">
        <v>1606</v>
      </c>
      <c r="G1011" s="53" t="s">
        <v>4781</v>
      </c>
      <c r="H1011" s="71" t="s">
        <v>4781</v>
      </c>
      <c r="I1011" s="71"/>
    </row>
    <row r="1012" spans="2:9">
      <c r="B1012" s="69" t="s">
        <v>6662</v>
      </c>
      <c r="C1012" s="53" t="s">
        <v>13</v>
      </c>
      <c r="D1012" s="53" t="s">
        <v>14</v>
      </c>
      <c r="E1012" s="53" t="s">
        <v>309</v>
      </c>
      <c r="F1012" s="53" t="s">
        <v>1606</v>
      </c>
      <c r="G1012" s="53" t="s">
        <v>4781</v>
      </c>
      <c r="H1012" s="71" t="s">
        <v>4781</v>
      </c>
      <c r="I1012" s="71"/>
    </row>
    <row r="1013" spans="2:9">
      <c r="B1013" s="69" t="s">
        <v>6342</v>
      </c>
      <c r="C1013" s="50" t="s">
        <v>13</v>
      </c>
      <c r="D1013" s="50" t="s">
        <v>14</v>
      </c>
      <c r="E1013" s="50" t="s">
        <v>309</v>
      </c>
      <c r="F1013" s="50" t="s">
        <v>1606</v>
      </c>
      <c r="G1013" s="50" t="s">
        <v>4781</v>
      </c>
      <c r="H1013" s="51" t="s">
        <v>4674</v>
      </c>
      <c r="I1013" s="51" t="s">
        <v>4673</v>
      </c>
    </row>
    <row r="1014" spans="2:9">
      <c r="B1014" s="69" t="s">
        <v>6669</v>
      </c>
      <c r="C1014" s="53" t="s">
        <v>13</v>
      </c>
      <c r="D1014" s="53" t="s">
        <v>14</v>
      </c>
      <c r="E1014" s="53" t="s">
        <v>309</v>
      </c>
      <c r="F1014" s="53" t="s">
        <v>1606</v>
      </c>
      <c r="G1014" s="53" t="s">
        <v>4781</v>
      </c>
      <c r="H1014" s="29" t="s">
        <v>4674</v>
      </c>
      <c r="I1014" s="51" t="s">
        <v>4673</v>
      </c>
    </row>
    <row r="1015" spans="2:9">
      <c r="B1015" s="69" t="s">
        <v>6670</v>
      </c>
      <c r="C1015" s="53" t="s">
        <v>13</v>
      </c>
      <c r="D1015" s="53" t="s">
        <v>14</v>
      </c>
      <c r="E1015" s="53" t="s">
        <v>309</v>
      </c>
      <c r="F1015" s="53" t="s">
        <v>1606</v>
      </c>
      <c r="G1015" s="53" t="s">
        <v>4781</v>
      </c>
      <c r="H1015" s="29" t="s">
        <v>4676</v>
      </c>
      <c r="I1015" s="29" t="s">
        <v>4675</v>
      </c>
    </row>
    <row r="1016" spans="2:9">
      <c r="B1016" s="69" t="s">
        <v>6664</v>
      </c>
      <c r="C1016" s="29" t="s">
        <v>13</v>
      </c>
      <c r="D1016" s="29" t="s">
        <v>14</v>
      </c>
      <c r="E1016" s="29" t="s">
        <v>309</v>
      </c>
      <c r="F1016" s="29" t="s">
        <v>1606</v>
      </c>
      <c r="G1016" s="29" t="s">
        <v>4781</v>
      </c>
      <c r="H1016" s="29" t="s">
        <v>4688</v>
      </c>
      <c r="I1016" s="29" t="s">
        <v>4687</v>
      </c>
    </row>
    <row r="1017" spans="2:9">
      <c r="B1017" s="69" t="s">
        <v>6665</v>
      </c>
      <c r="C1017" s="29" t="s">
        <v>13</v>
      </c>
      <c r="D1017" s="29" t="s">
        <v>14</v>
      </c>
      <c r="E1017" s="29" t="s">
        <v>309</v>
      </c>
      <c r="F1017" s="29" t="s">
        <v>1606</v>
      </c>
      <c r="G1017" s="29" t="s">
        <v>4781</v>
      </c>
      <c r="H1017" s="29" t="s">
        <v>4704</v>
      </c>
      <c r="I1017" s="29" t="s">
        <v>4703</v>
      </c>
    </row>
    <row r="1018" spans="2:9">
      <c r="B1018" s="69" t="s">
        <v>6666</v>
      </c>
      <c r="C1018" s="29" t="s">
        <v>13</v>
      </c>
      <c r="D1018" s="29" t="s">
        <v>14</v>
      </c>
      <c r="E1018" s="29" t="s">
        <v>309</v>
      </c>
      <c r="F1018" s="29" t="s">
        <v>1606</v>
      </c>
      <c r="G1018" s="29" t="s">
        <v>4781</v>
      </c>
      <c r="H1018" s="29" t="s">
        <v>4706</v>
      </c>
      <c r="I1018" s="29" t="s">
        <v>4705</v>
      </c>
    </row>
    <row r="1019" spans="2:9">
      <c r="B1019" s="69" t="s">
        <v>6667</v>
      </c>
      <c r="C1019" s="33" t="s">
        <v>13</v>
      </c>
      <c r="D1019" s="33" t="s">
        <v>14</v>
      </c>
      <c r="E1019" s="33" t="s">
        <v>307</v>
      </c>
      <c r="F1019" s="33" t="s">
        <v>1599</v>
      </c>
      <c r="G1019" s="33" t="s">
        <v>5697</v>
      </c>
      <c r="H1019" s="29" t="s">
        <v>5697</v>
      </c>
      <c r="I1019" s="29" t="s">
        <v>4728</v>
      </c>
    </row>
    <row r="1020" spans="2:9">
      <c r="B1020" s="69" t="s">
        <v>6658</v>
      </c>
      <c r="C1020" s="33" t="s">
        <v>13</v>
      </c>
      <c r="D1020" s="33" t="s">
        <v>14</v>
      </c>
      <c r="E1020" s="73" t="s">
        <v>307</v>
      </c>
      <c r="F1020" s="73" t="s">
        <v>1600</v>
      </c>
      <c r="G1020" s="70" t="s">
        <v>6319</v>
      </c>
      <c r="H1020" s="71" t="s">
        <v>6319</v>
      </c>
      <c r="I1020" s="71"/>
    </row>
    <row r="1021" spans="2:9">
      <c r="B1021" s="72" t="s">
        <v>6657</v>
      </c>
      <c r="C1021" s="33" t="s">
        <v>13</v>
      </c>
      <c r="D1021" s="33" t="s">
        <v>14</v>
      </c>
      <c r="E1021" s="73" t="s">
        <v>307</v>
      </c>
      <c r="F1021" s="73" t="s">
        <v>1600</v>
      </c>
      <c r="G1021" s="73" t="s">
        <v>6657</v>
      </c>
      <c r="H1021" s="71" t="s">
        <v>6657</v>
      </c>
      <c r="I1021" s="71"/>
    </row>
    <row r="1022" spans="2:9">
      <c r="B1022" s="72" t="s">
        <v>6659</v>
      </c>
      <c r="C1022" s="33" t="s">
        <v>13</v>
      </c>
      <c r="D1022" s="33" t="s">
        <v>14</v>
      </c>
      <c r="E1022" s="73" t="s">
        <v>307</v>
      </c>
      <c r="F1022" s="73" t="s">
        <v>307</v>
      </c>
      <c r="G1022" s="36" t="s">
        <v>6695</v>
      </c>
      <c r="H1022" s="71" t="s">
        <v>6695</v>
      </c>
      <c r="I1022" s="71"/>
    </row>
    <row r="1023" spans="2:9">
      <c r="B1023" s="72" t="s">
        <v>6660</v>
      </c>
      <c r="C1023" s="33" t="s">
        <v>13</v>
      </c>
      <c r="D1023" s="33" t="s">
        <v>14</v>
      </c>
      <c r="E1023" s="73" t="s">
        <v>307</v>
      </c>
      <c r="F1023" s="70" t="s">
        <v>1179</v>
      </c>
      <c r="G1023" s="36" t="s">
        <v>6694</v>
      </c>
      <c r="H1023" s="71" t="s">
        <v>6694</v>
      </c>
      <c r="I1023" s="71"/>
    </row>
    <row r="1024" spans="2:9">
      <c r="B1024" s="69" t="s">
        <v>6696</v>
      </c>
      <c r="C1024" s="33" t="s">
        <v>13</v>
      </c>
      <c r="D1024" s="33" t="s">
        <v>14</v>
      </c>
      <c r="E1024" s="73" t="s">
        <v>307</v>
      </c>
      <c r="F1024" s="73" t="s">
        <v>1600</v>
      </c>
      <c r="G1024" s="33" t="s">
        <v>6714</v>
      </c>
      <c r="H1024" s="33" t="s">
        <v>6714</v>
      </c>
      <c r="I1024" s="71"/>
    </row>
    <row r="1025" spans="2:9">
      <c r="B1025" s="69" t="s">
        <v>6697</v>
      </c>
      <c r="C1025" s="33" t="s">
        <v>13</v>
      </c>
      <c r="D1025" s="33" t="s">
        <v>14</v>
      </c>
      <c r="E1025" s="73" t="s">
        <v>307</v>
      </c>
      <c r="F1025" s="73" t="s">
        <v>1600</v>
      </c>
      <c r="G1025" s="70" t="s">
        <v>6697</v>
      </c>
      <c r="H1025" s="71" t="s">
        <v>6697</v>
      </c>
      <c r="I1025" s="71"/>
    </row>
    <row r="1026" spans="2:9">
      <c r="B1026" s="69" t="s">
        <v>6698</v>
      </c>
      <c r="C1026" s="70" t="s">
        <v>13</v>
      </c>
      <c r="D1026" s="70" t="s">
        <v>14</v>
      </c>
      <c r="E1026" s="70" t="s">
        <v>307</v>
      </c>
      <c r="F1026" s="70" t="s">
        <v>307</v>
      </c>
      <c r="G1026" s="33" t="s">
        <v>6893</v>
      </c>
      <c r="H1026" s="71" t="s">
        <v>6893</v>
      </c>
      <c r="I1026" s="71"/>
    </row>
    <row r="1027" spans="2:9">
      <c r="B1027" s="69" t="s">
        <v>6699</v>
      </c>
      <c r="C1027" s="70" t="s">
        <v>13</v>
      </c>
      <c r="D1027" s="70" t="s">
        <v>14</v>
      </c>
      <c r="E1027" s="70" t="s">
        <v>307</v>
      </c>
      <c r="F1027" s="70" t="s">
        <v>1603</v>
      </c>
      <c r="G1027" s="70" t="s">
        <v>6699</v>
      </c>
      <c r="H1027" s="71" t="s">
        <v>6699</v>
      </c>
      <c r="I1027" s="71"/>
    </row>
    <row r="1028" spans="2:9">
      <c r="B1028" s="69" t="s">
        <v>6700</v>
      </c>
      <c r="C1028" s="70" t="s">
        <v>13</v>
      </c>
      <c r="D1028" s="70" t="s">
        <v>14</v>
      </c>
      <c r="E1028" s="70" t="s">
        <v>307</v>
      </c>
      <c r="F1028" s="70" t="s">
        <v>307</v>
      </c>
      <c r="G1028" s="70" t="s">
        <v>6700</v>
      </c>
      <c r="H1028" s="71" t="s">
        <v>6700</v>
      </c>
      <c r="I1028" s="71"/>
    </row>
    <row r="1029" spans="2:9">
      <c r="B1029" s="69" t="s">
        <v>6701</v>
      </c>
      <c r="C1029" s="33" t="s">
        <v>13</v>
      </c>
      <c r="D1029" s="33" t="s">
        <v>14</v>
      </c>
      <c r="E1029" s="33" t="s">
        <v>307</v>
      </c>
      <c r="F1029" s="33" t="s">
        <v>1599</v>
      </c>
      <c r="G1029" s="70" t="s">
        <v>6718</v>
      </c>
      <c r="H1029" s="71" t="s">
        <v>6718</v>
      </c>
      <c r="I1029" s="71"/>
    </row>
    <row r="1030" spans="2:9">
      <c r="B1030" s="69" t="s">
        <v>6702</v>
      </c>
      <c r="C1030" s="50" t="s">
        <v>13</v>
      </c>
      <c r="D1030" s="50" t="s">
        <v>14</v>
      </c>
      <c r="E1030" s="50" t="s">
        <v>309</v>
      </c>
      <c r="F1030" s="33" t="s">
        <v>1604</v>
      </c>
      <c r="G1030" s="70" t="s">
        <v>6702</v>
      </c>
      <c r="H1030" s="71" t="s">
        <v>6702</v>
      </c>
      <c r="I1030" s="71"/>
    </row>
    <row r="1031" spans="2:9">
      <c r="B1031" s="69" t="s">
        <v>6703</v>
      </c>
      <c r="C1031" s="70" t="s">
        <v>13</v>
      </c>
      <c r="D1031" s="70" t="s">
        <v>296</v>
      </c>
      <c r="E1031" s="70" t="s">
        <v>309</v>
      </c>
      <c r="F1031" s="33" t="s">
        <v>1607</v>
      </c>
      <c r="G1031" s="70" t="s">
        <v>6894</v>
      </c>
      <c r="H1031" s="71" t="s">
        <v>6894</v>
      </c>
      <c r="I1031" s="71"/>
    </row>
    <row r="1032" spans="2:9">
      <c r="B1032" s="69" t="s">
        <v>6704</v>
      </c>
      <c r="C1032" s="70" t="s">
        <v>13</v>
      </c>
      <c r="D1032" s="70" t="s">
        <v>296</v>
      </c>
      <c r="E1032" s="70" t="s">
        <v>309</v>
      </c>
      <c r="F1032" s="33" t="s">
        <v>1607</v>
      </c>
      <c r="G1032" s="70" t="s">
        <v>6895</v>
      </c>
      <c r="H1032" s="71" t="s">
        <v>6895</v>
      </c>
      <c r="I1032" s="71"/>
    </row>
    <row r="1033" spans="2:9">
      <c r="B1033" s="69" t="s">
        <v>6705</v>
      </c>
      <c r="C1033" s="70" t="s">
        <v>13</v>
      </c>
      <c r="D1033" s="70" t="s">
        <v>296</v>
      </c>
      <c r="E1033" s="70" t="s">
        <v>309</v>
      </c>
      <c r="F1033" s="33" t="s">
        <v>1605</v>
      </c>
      <c r="G1033" s="33" t="s">
        <v>6896</v>
      </c>
      <c r="H1033" s="71" t="s">
        <v>6896</v>
      </c>
      <c r="I1033" s="71"/>
    </row>
    <row r="1034" spans="2:9">
      <c r="B1034" s="69" t="s">
        <v>6706</v>
      </c>
      <c r="C1034" s="50" t="s">
        <v>13</v>
      </c>
      <c r="D1034" s="50" t="s">
        <v>14</v>
      </c>
      <c r="E1034" s="50" t="s">
        <v>309</v>
      </c>
      <c r="F1034" s="33" t="s">
        <v>1604</v>
      </c>
      <c r="G1034" s="70" t="s">
        <v>6706</v>
      </c>
      <c r="H1034" s="71" t="s">
        <v>6706</v>
      </c>
      <c r="I1034" s="71"/>
    </row>
    <row r="1035" spans="2:9">
      <c r="B1035" s="69" t="s">
        <v>6707</v>
      </c>
      <c r="C1035" s="50" t="s">
        <v>13</v>
      </c>
      <c r="D1035" s="50" t="s">
        <v>14</v>
      </c>
      <c r="E1035" s="50" t="s">
        <v>309</v>
      </c>
      <c r="F1035" s="33" t="s">
        <v>1604</v>
      </c>
      <c r="G1035" s="70" t="s">
        <v>6707</v>
      </c>
      <c r="H1035" s="71" t="s">
        <v>6707</v>
      </c>
      <c r="I1035" s="71"/>
    </row>
    <row r="1036" spans="2:9">
      <c r="B1036" s="69" t="s">
        <v>6708</v>
      </c>
      <c r="C1036" s="50" t="s">
        <v>13</v>
      </c>
      <c r="D1036" s="50" t="s">
        <v>14</v>
      </c>
      <c r="E1036" s="50" t="s">
        <v>309</v>
      </c>
      <c r="F1036" s="33" t="s">
        <v>1604</v>
      </c>
      <c r="G1036" s="70" t="s">
        <v>6708</v>
      </c>
      <c r="H1036" s="71" t="s">
        <v>6708</v>
      </c>
      <c r="I1036" s="71"/>
    </row>
    <row r="1037" spans="2:9">
      <c r="B1037" s="69" t="s">
        <v>6709</v>
      </c>
      <c r="C1037" s="70" t="s">
        <v>13</v>
      </c>
      <c r="D1037" s="70" t="s">
        <v>296</v>
      </c>
      <c r="E1037" s="70" t="s">
        <v>309</v>
      </c>
      <c r="F1037" s="33" t="s">
        <v>1605</v>
      </c>
      <c r="G1037" s="70" t="s">
        <v>6709</v>
      </c>
      <c r="H1037" s="71" t="s">
        <v>6709</v>
      </c>
      <c r="I1037" s="71"/>
    </row>
    <row r="1038" spans="2:9">
      <c r="B1038" s="69" t="s">
        <v>6710</v>
      </c>
      <c r="C1038" s="29" t="s">
        <v>13</v>
      </c>
      <c r="D1038" s="29" t="s">
        <v>14</v>
      </c>
      <c r="E1038" s="29" t="s">
        <v>309</v>
      </c>
      <c r="F1038" s="29" t="s">
        <v>1606</v>
      </c>
      <c r="G1038" s="70" t="s">
        <v>6710</v>
      </c>
      <c r="H1038" s="71" t="s">
        <v>6710</v>
      </c>
      <c r="I1038" s="71"/>
    </row>
    <row r="1039" spans="2:9">
      <c r="B1039" s="69" t="s">
        <v>6711</v>
      </c>
      <c r="C1039" s="70" t="s">
        <v>13</v>
      </c>
      <c r="D1039" s="70" t="s">
        <v>296</v>
      </c>
      <c r="E1039" s="70" t="s">
        <v>309</v>
      </c>
      <c r="F1039" s="33" t="s">
        <v>1607</v>
      </c>
      <c r="G1039" s="70" t="s">
        <v>6711</v>
      </c>
      <c r="H1039" s="71" t="s">
        <v>6711</v>
      </c>
      <c r="I1039" s="71"/>
    </row>
    <row r="1040" spans="2:9">
      <c r="B1040" s="69" t="s">
        <v>6712</v>
      </c>
      <c r="C1040" s="50" t="s">
        <v>13</v>
      </c>
      <c r="D1040" s="50" t="s">
        <v>14</v>
      </c>
      <c r="E1040" s="50" t="s">
        <v>309</v>
      </c>
      <c r="F1040" s="50" t="s">
        <v>1607</v>
      </c>
      <c r="G1040" s="33" t="s">
        <v>6712</v>
      </c>
      <c r="H1040" s="71" t="s">
        <v>6712</v>
      </c>
      <c r="I1040" s="71"/>
    </row>
    <row r="1041" spans="2:9">
      <c r="B1041" s="69" t="s">
        <v>6713</v>
      </c>
      <c r="C1041" s="29" t="s">
        <v>13</v>
      </c>
      <c r="D1041" s="29" t="s">
        <v>14</v>
      </c>
      <c r="E1041" s="29" t="s">
        <v>309</v>
      </c>
      <c r="F1041" s="29" t="s">
        <v>1606</v>
      </c>
      <c r="G1041" s="33" t="s">
        <v>6897</v>
      </c>
      <c r="H1041" s="71" t="s">
        <v>6897</v>
      </c>
      <c r="I1041" s="71"/>
    </row>
    <row r="1042" spans="2:9">
      <c r="B1042" s="69" t="s">
        <v>6714</v>
      </c>
      <c r="C1042" s="70" t="s">
        <v>13</v>
      </c>
      <c r="D1042" s="70" t="s">
        <v>14</v>
      </c>
      <c r="E1042" s="70" t="s">
        <v>307</v>
      </c>
      <c r="F1042" s="70" t="s">
        <v>1600</v>
      </c>
      <c r="G1042" s="33" t="s">
        <v>6714</v>
      </c>
      <c r="H1042" s="33" t="s">
        <v>6714</v>
      </c>
      <c r="I1042" s="71"/>
    </row>
    <row r="1043" spans="2:9">
      <c r="B1043" s="69" t="s">
        <v>6715</v>
      </c>
      <c r="C1043" s="70" t="s">
        <v>13</v>
      </c>
      <c r="D1043" s="70" t="s">
        <v>296</v>
      </c>
      <c r="E1043" s="70" t="s">
        <v>309</v>
      </c>
      <c r="F1043" s="70" t="s">
        <v>1607</v>
      </c>
      <c r="G1043" s="70" t="s">
        <v>6715</v>
      </c>
      <c r="H1043" s="71" t="s">
        <v>6715</v>
      </c>
      <c r="I1043" s="71"/>
    </row>
    <row r="1044" spans="2:9">
      <c r="B1044" s="69" t="s">
        <v>6716</v>
      </c>
      <c r="C1044" s="70" t="s">
        <v>13</v>
      </c>
      <c r="D1044" s="70" t="s">
        <v>14</v>
      </c>
      <c r="E1044" s="70" t="s">
        <v>307</v>
      </c>
      <c r="F1044" s="70" t="s">
        <v>307</v>
      </c>
      <c r="G1044" s="70" t="s">
        <v>6898</v>
      </c>
      <c r="H1044" s="71" t="s">
        <v>6898</v>
      </c>
      <c r="I1044" s="71"/>
    </row>
    <row r="1045" spans="2:9">
      <c r="B1045" s="69" t="s">
        <v>6717</v>
      </c>
      <c r="C1045" s="70" t="s">
        <v>13</v>
      </c>
      <c r="D1045" s="70" t="s">
        <v>14</v>
      </c>
      <c r="E1045" s="70" t="s">
        <v>307</v>
      </c>
      <c r="F1045" s="70" t="s">
        <v>1179</v>
      </c>
      <c r="G1045" s="70" t="s">
        <v>6899</v>
      </c>
      <c r="H1045" s="71" t="s">
        <v>6899</v>
      </c>
      <c r="I1045" s="71"/>
    </row>
    <row r="1046" spans="2:9">
      <c r="B1046" s="69" t="s">
        <v>6718</v>
      </c>
      <c r="C1046" s="33" t="s">
        <v>13</v>
      </c>
      <c r="D1046" s="33" t="s">
        <v>14</v>
      </c>
      <c r="E1046" s="33" t="s">
        <v>307</v>
      </c>
      <c r="F1046" s="33" t="s">
        <v>1599</v>
      </c>
      <c r="G1046" s="70" t="s">
        <v>6718</v>
      </c>
      <c r="H1046" s="71" t="s">
        <v>6718</v>
      </c>
      <c r="I1046" s="71"/>
    </row>
    <row r="1047" spans="2:9">
      <c r="B1047" s="69" t="s">
        <v>6719</v>
      </c>
      <c r="C1047" s="70" t="s">
        <v>13</v>
      </c>
      <c r="D1047" s="70" t="s">
        <v>14</v>
      </c>
      <c r="E1047" s="70" t="s">
        <v>307</v>
      </c>
      <c r="F1047" s="33" t="s">
        <v>307</v>
      </c>
      <c r="G1047" s="70" t="s">
        <v>6719</v>
      </c>
      <c r="H1047" s="71" t="s">
        <v>6719</v>
      </c>
      <c r="I1047" s="71"/>
    </row>
    <row r="1048" spans="2:9">
      <c r="B1048" s="39" t="s">
        <v>6720</v>
      </c>
      <c r="C1048" s="70" t="s">
        <v>13</v>
      </c>
      <c r="D1048" s="70" t="s">
        <v>14</v>
      </c>
      <c r="E1048" s="70" t="s">
        <v>307</v>
      </c>
      <c r="F1048" s="70" t="s">
        <v>1600</v>
      </c>
      <c r="G1048" s="33" t="s">
        <v>7221</v>
      </c>
      <c r="H1048" s="33" t="s">
        <v>7221</v>
      </c>
      <c r="I1048" s="71"/>
    </row>
    <row r="1049" spans="2:9">
      <c r="B1049" s="69" t="s">
        <v>6721</v>
      </c>
      <c r="C1049" s="70" t="s">
        <v>13</v>
      </c>
      <c r="D1049" s="70" t="s">
        <v>14</v>
      </c>
      <c r="E1049" s="70" t="s">
        <v>307</v>
      </c>
      <c r="F1049" s="70" t="s">
        <v>1600</v>
      </c>
      <c r="G1049" s="70" t="s">
        <v>6900</v>
      </c>
      <c r="H1049" s="71" t="s">
        <v>6900</v>
      </c>
      <c r="I1049" s="71"/>
    </row>
    <row r="1050" spans="2:9">
      <c r="B1050" s="69" t="s">
        <v>6722</v>
      </c>
      <c r="C1050" s="70" t="s">
        <v>13</v>
      </c>
      <c r="D1050" s="70" t="s">
        <v>14</v>
      </c>
      <c r="E1050" s="70" t="s">
        <v>307</v>
      </c>
      <c r="F1050" s="70" t="s">
        <v>1600</v>
      </c>
      <c r="G1050" s="33" t="s">
        <v>6714</v>
      </c>
      <c r="H1050" s="33" t="s">
        <v>6714</v>
      </c>
      <c r="I1050" s="71"/>
    </row>
    <row r="1051" spans="2:9">
      <c r="B1051" s="69" t="s">
        <v>6723</v>
      </c>
      <c r="C1051" s="70" t="s">
        <v>13</v>
      </c>
      <c r="D1051" s="70" t="s">
        <v>14</v>
      </c>
      <c r="E1051" s="70" t="s">
        <v>307</v>
      </c>
      <c r="F1051" s="70" t="s">
        <v>307</v>
      </c>
      <c r="G1051" s="70" t="s">
        <v>6893</v>
      </c>
      <c r="H1051" s="71" t="s">
        <v>6893</v>
      </c>
      <c r="I1051" s="71"/>
    </row>
    <row r="1052" spans="2:9">
      <c r="B1052" s="69" t="s">
        <v>6724</v>
      </c>
      <c r="C1052" s="70" t="s">
        <v>13</v>
      </c>
      <c r="D1052" s="70" t="s">
        <v>14</v>
      </c>
      <c r="E1052" s="70" t="s">
        <v>307</v>
      </c>
      <c r="F1052" s="70" t="s">
        <v>307</v>
      </c>
      <c r="G1052" s="70" t="s">
        <v>6700</v>
      </c>
      <c r="H1052" s="71" t="s">
        <v>6700</v>
      </c>
      <c r="I1052" s="71"/>
    </row>
    <row r="1053" spans="2:9">
      <c r="B1053" s="69" t="s">
        <v>6725</v>
      </c>
      <c r="C1053" s="70" t="s">
        <v>13</v>
      </c>
      <c r="D1053" s="70" t="s">
        <v>14</v>
      </c>
      <c r="E1053" s="70" t="s">
        <v>307</v>
      </c>
      <c r="F1053" s="70" t="s">
        <v>1603</v>
      </c>
      <c r="G1053" s="70" t="s">
        <v>6699</v>
      </c>
      <c r="H1053" s="71" t="s">
        <v>6699</v>
      </c>
      <c r="I1053" s="71"/>
    </row>
    <row r="1054" spans="2:9">
      <c r="B1054" s="69" t="s">
        <v>6726</v>
      </c>
      <c r="C1054" s="70" t="s">
        <v>13</v>
      </c>
      <c r="D1054" s="70" t="s">
        <v>14</v>
      </c>
      <c r="E1054" s="70" t="s">
        <v>309</v>
      </c>
      <c r="F1054" s="70" t="s">
        <v>1604</v>
      </c>
      <c r="G1054" s="70" t="s">
        <v>6702</v>
      </c>
      <c r="H1054" s="71" t="s">
        <v>6702</v>
      </c>
      <c r="I1054" s="71"/>
    </row>
    <row r="1055" spans="2:9">
      <c r="B1055" s="69" t="s">
        <v>6727</v>
      </c>
      <c r="C1055" s="70" t="s">
        <v>13</v>
      </c>
      <c r="D1055" s="70" t="s">
        <v>296</v>
      </c>
      <c r="E1055" s="70" t="s">
        <v>309</v>
      </c>
      <c r="F1055" s="70" t="s">
        <v>1607</v>
      </c>
      <c r="G1055" s="70" t="s">
        <v>6894</v>
      </c>
      <c r="H1055" s="71" t="s">
        <v>6894</v>
      </c>
      <c r="I1055" s="71"/>
    </row>
    <row r="1056" spans="2:9">
      <c r="B1056" s="69" t="s">
        <v>6728</v>
      </c>
      <c r="C1056" s="70" t="s">
        <v>13</v>
      </c>
      <c r="D1056" s="70" t="s">
        <v>296</v>
      </c>
      <c r="E1056" s="70" t="s">
        <v>309</v>
      </c>
      <c r="F1056" s="70" t="s">
        <v>1607</v>
      </c>
      <c r="G1056" s="70" t="s">
        <v>6715</v>
      </c>
      <c r="H1056" s="71" t="s">
        <v>6715</v>
      </c>
      <c r="I1056" s="71"/>
    </row>
    <row r="1057" spans="2:9">
      <c r="B1057" s="39" t="s">
        <v>6729</v>
      </c>
      <c r="C1057" s="70" t="s">
        <v>13</v>
      </c>
      <c r="D1057" s="70" t="s">
        <v>296</v>
      </c>
      <c r="E1057" s="70" t="s">
        <v>309</v>
      </c>
      <c r="F1057" s="33" t="s">
        <v>1605</v>
      </c>
      <c r="G1057" s="33" t="s">
        <v>6907</v>
      </c>
      <c r="H1057" s="71" t="s">
        <v>6907</v>
      </c>
      <c r="I1057" s="71"/>
    </row>
    <row r="1058" spans="2:9">
      <c r="B1058" s="69" t="s">
        <v>6730</v>
      </c>
      <c r="C1058" s="70" t="s">
        <v>13</v>
      </c>
      <c r="D1058" s="70" t="s">
        <v>14</v>
      </c>
      <c r="E1058" s="70" t="s">
        <v>307</v>
      </c>
      <c r="F1058" s="70" t="s">
        <v>1603</v>
      </c>
      <c r="G1058" s="70" t="s">
        <v>6906</v>
      </c>
      <c r="H1058" s="71" t="s">
        <v>6906</v>
      </c>
      <c r="I1058" s="71"/>
    </row>
    <row r="1059" spans="2:9">
      <c r="B1059" s="69" t="s">
        <v>6731</v>
      </c>
      <c r="C1059" s="70" t="s">
        <v>13</v>
      </c>
      <c r="D1059" s="70" t="s">
        <v>14</v>
      </c>
      <c r="E1059" s="70" t="s">
        <v>309</v>
      </c>
      <c r="F1059" s="70" t="s">
        <v>1604</v>
      </c>
      <c r="G1059" s="70" t="s">
        <v>6901</v>
      </c>
      <c r="H1059" s="71" t="s">
        <v>6901</v>
      </c>
      <c r="I1059" s="71"/>
    </row>
    <row r="1060" spans="2:9">
      <c r="B1060" s="69" t="s">
        <v>6732</v>
      </c>
      <c r="C1060" s="70" t="s">
        <v>13</v>
      </c>
      <c r="D1060" s="70" t="s">
        <v>14</v>
      </c>
      <c r="E1060" s="70" t="s">
        <v>307</v>
      </c>
      <c r="F1060" s="70" t="s">
        <v>1600</v>
      </c>
      <c r="G1060" s="70" t="s">
        <v>6904</v>
      </c>
      <c r="H1060" s="71" t="s">
        <v>6904</v>
      </c>
      <c r="I1060" s="71"/>
    </row>
    <row r="1061" spans="2:9">
      <c r="B1061" s="69" t="s">
        <v>6733</v>
      </c>
      <c r="C1061" s="70" t="s">
        <v>13</v>
      </c>
      <c r="D1061" s="70" t="s">
        <v>14</v>
      </c>
      <c r="E1061" s="70" t="s">
        <v>309</v>
      </c>
      <c r="F1061" s="70" t="s">
        <v>1604</v>
      </c>
      <c r="G1061" s="33" t="s">
        <v>6903</v>
      </c>
      <c r="H1061" s="71" t="s">
        <v>6903</v>
      </c>
      <c r="I1061" s="71"/>
    </row>
    <row r="1062" spans="2:9">
      <c r="B1062" s="69" t="s">
        <v>6734</v>
      </c>
      <c r="C1062" s="70" t="s">
        <v>13</v>
      </c>
      <c r="D1062" s="70" t="s">
        <v>14</v>
      </c>
      <c r="E1062" s="70" t="s">
        <v>309</v>
      </c>
      <c r="F1062" s="33" t="s">
        <v>1605</v>
      </c>
      <c r="G1062" s="70" t="s">
        <v>6902</v>
      </c>
      <c r="H1062" s="71" t="s">
        <v>6902</v>
      </c>
      <c r="I1062" s="71"/>
    </row>
    <row r="1063" spans="2:9">
      <c r="B1063" s="69" t="s">
        <v>6735</v>
      </c>
      <c r="C1063" s="70" t="s">
        <v>13</v>
      </c>
      <c r="D1063" s="70" t="s">
        <v>14</v>
      </c>
      <c r="E1063" s="70" t="s">
        <v>309</v>
      </c>
      <c r="F1063" s="33" t="s">
        <v>1605</v>
      </c>
      <c r="G1063" s="70" t="s">
        <v>6905</v>
      </c>
      <c r="H1063" s="71" t="s">
        <v>6905</v>
      </c>
      <c r="I1063" s="71"/>
    </row>
    <row r="1064" spans="2:9">
      <c r="B1064" s="69" t="s">
        <v>6736</v>
      </c>
      <c r="C1064" s="70" t="s">
        <v>13</v>
      </c>
      <c r="D1064" s="70" t="s">
        <v>14</v>
      </c>
      <c r="E1064" s="70" t="s">
        <v>307</v>
      </c>
      <c r="F1064" s="70" t="s">
        <v>1603</v>
      </c>
      <c r="G1064" s="70" t="s">
        <v>6908</v>
      </c>
      <c r="H1064" s="71" t="s">
        <v>6908</v>
      </c>
      <c r="I1064" s="71"/>
    </row>
    <row r="1065" spans="2:9">
      <c r="B1065" s="69" t="s">
        <v>6737</v>
      </c>
      <c r="C1065" s="70" t="s">
        <v>13</v>
      </c>
      <c r="D1065" s="70" t="s">
        <v>14</v>
      </c>
      <c r="E1065" s="70" t="s">
        <v>307</v>
      </c>
      <c r="F1065" s="70" t="s">
        <v>1600</v>
      </c>
      <c r="G1065" s="70" t="s">
        <v>6909</v>
      </c>
      <c r="H1065" s="71" t="s">
        <v>6909</v>
      </c>
      <c r="I1065" s="71"/>
    </row>
    <row r="1066" spans="2:9">
      <c r="B1066" s="39" t="s">
        <v>6738</v>
      </c>
      <c r="C1066" s="70" t="s">
        <v>13</v>
      </c>
      <c r="D1066" s="70" t="s">
        <v>14</v>
      </c>
      <c r="E1066" s="70" t="s">
        <v>307</v>
      </c>
      <c r="F1066" s="70" t="s">
        <v>307</v>
      </c>
      <c r="G1066" s="70" t="s">
        <v>6910</v>
      </c>
      <c r="H1066" s="70" t="s">
        <v>6910</v>
      </c>
      <c r="I1066" s="71"/>
    </row>
    <row r="1067" spans="2:9">
      <c r="B1067" s="69" t="s">
        <v>6739</v>
      </c>
      <c r="C1067" s="70" t="s">
        <v>13</v>
      </c>
      <c r="D1067" s="70" t="s">
        <v>14</v>
      </c>
      <c r="E1067" s="70" t="s">
        <v>307</v>
      </c>
      <c r="F1067" s="70" t="s">
        <v>307</v>
      </c>
      <c r="G1067" s="70" t="s">
        <v>6546</v>
      </c>
      <c r="H1067" s="71" t="s">
        <v>6546</v>
      </c>
      <c r="I1067" s="71"/>
    </row>
    <row r="1068" spans="2:9">
      <c r="B1068" s="69" t="s">
        <v>6740</v>
      </c>
      <c r="C1068" s="70" t="s">
        <v>13</v>
      </c>
      <c r="D1068" s="70" t="s">
        <v>14</v>
      </c>
      <c r="E1068" s="70" t="s">
        <v>307</v>
      </c>
      <c r="F1068" s="70" t="s">
        <v>307</v>
      </c>
      <c r="G1068" s="70" t="s">
        <v>6541</v>
      </c>
      <c r="H1068" s="71" t="s">
        <v>6541</v>
      </c>
      <c r="I1068" s="71"/>
    </row>
    <row r="1069" spans="2:9">
      <c r="B1069" s="69" t="s">
        <v>6741</v>
      </c>
      <c r="C1069" s="70" t="s">
        <v>13</v>
      </c>
      <c r="D1069" s="70" t="s">
        <v>14</v>
      </c>
      <c r="E1069" s="70" t="s">
        <v>309</v>
      </c>
      <c r="F1069" s="70" t="s">
        <v>1604</v>
      </c>
      <c r="G1069" s="70" t="s">
        <v>6618</v>
      </c>
      <c r="H1069" s="71" t="s">
        <v>6618</v>
      </c>
      <c r="I1069" s="71"/>
    </row>
    <row r="1070" spans="2:9">
      <c r="B1070" s="39" t="s">
        <v>6742</v>
      </c>
      <c r="C1070" s="70" t="s">
        <v>13</v>
      </c>
      <c r="D1070" s="70" t="s">
        <v>14</v>
      </c>
      <c r="E1070" s="70" t="s">
        <v>309</v>
      </c>
      <c r="F1070" s="70" t="s">
        <v>1604</v>
      </c>
      <c r="G1070" s="70" t="s">
        <v>6911</v>
      </c>
      <c r="H1070" s="71" t="s">
        <v>6911</v>
      </c>
      <c r="I1070" s="71"/>
    </row>
    <row r="1071" spans="2:9">
      <c r="B1071" s="69" t="s">
        <v>6743</v>
      </c>
      <c r="C1071" s="29" t="s">
        <v>13</v>
      </c>
      <c r="D1071" s="29" t="s">
        <v>14</v>
      </c>
      <c r="E1071" s="29" t="s">
        <v>309</v>
      </c>
      <c r="F1071" s="29" t="s">
        <v>1606</v>
      </c>
      <c r="G1071" s="70" t="s">
        <v>6612</v>
      </c>
      <c r="H1071" s="71" t="s">
        <v>6612</v>
      </c>
      <c r="I1071" s="71"/>
    </row>
    <row r="1072" spans="2:9">
      <c r="B1072" s="69" t="s">
        <v>6744</v>
      </c>
      <c r="C1072" s="70" t="s">
        <v>13</v>
      </c>
      <c r="D1072" s="70" t="s">
        <v>296</v>
      </c>
      <c r="E1072" s="70" t="s">
        <v>309</v>
      </c>
      <c r="F1072" s="33" t="s">
        <v>1605</v>
      </c>
      <c r="G1072" s="70" t="s">
        <v>6912</v>
      </c>
      <c r="H1072" s="71" t="s">
        <v>6912</v>
      </c>
      <c r="I1072" s="71"/>
    </row>
    <row r="1073" spans="2:9">
      <c r="B1073" s="69" t="s">
        <v>6745</v>
      </c>
      <c r="C1073" s="70" t="s">
        <v>13</v>
      </c>
      <c r="D1073" s="70" t="s">
        <v>296</v>
      </c>
      <c r="E1073" s="70" t="s">
        <v>309</v>
      </c>
      <c r="F1073" s="33" t="s">
        <v>1608</v>
      </c>
      <c r="G1073" s="70" t="s">
        <v>6590</v>
      </c>
      <c r="H1073" s="71" t="s">
        <v>6590</v>
      </c>
      <c r="I1073" s="71"/>
    </row>
    <row r="1074" spans="2:9">
      <c r="B1074" s="69" t="s">
        <v>6746</v>
      </c>
      <c r="C1074" s="70" t="s">
        <v>13</v>
      </c>
      <c r="D1074" s="70" t="s">
        <v>296</v>
      </c>
      <c r="E1074" s="70" t="s">
        <v>309</v>
      </c>
      <c r="F1074" s="33" t="s">
        <v>1607</v>
      </c>
      <c r="G1074" s="70" t="s">
        <v>6601</v>
      </c>
      <c r="H1074" s="71" t="s">
        <v>6601</v>
      </c>
      <c r="I1074" s="71"/>
    </row>
    <row r="1075" spans="2:9">
      <c r="B1075" s="69" t="s">
        <v>6747</v>
      </c>
      <c r="C1075" s="29" t="s">
        <v>13</v>
      </c>
      <c r="D1075" s="29" t="s">
        <v>14</v>
      </c>
      <c r="E1075" s="29" t="s">
        <v>309</v>
      </c>
      <c r="F1075" s="29" t="s">
        <v>1606</v>
      </c>
      <c r="G1075" s="29" t="s">
        <v>4665</v>
      </c>
      <c r="H1075" s="29" t="s">
        <v>4665</v>
      </c>
      <c r="I1075" s="29" t="s">
        <v>4664</v>
      </c>
    </row>
    <row r="1076" spans="2:9">
      <c r="B1076" s="69" t="s">
        <v>6748</v>
      </c>
      <c r="C1076" s="70" t="s">
        <v>13</v>
      </c>
      <c r="D1076" s="70" t="s">
        <v>14</v>
      </c>
      <c r="E1076" s="70" t="s">
        <v>307</v>
      </c>
      <c r="F1076" s="70" t="s">
        <v>1603</v>
      </c>
      <c r="G1076" s="33" t="s">
        <v>6913</v>
      </c>
      <c r="H1076" s="71" t="s">
        <v>6913</v>
      </c>
      <c r="I1076" s="71"/>
    </row>
    <row r="1077" spans="2:9">
      <c r="B1077" s="69" t="s">
        <v>6749</v>
      </c>
      <c r="C1077" s="70" t="s">
        <v>13</v>
      </c>
      <c r="D1077" s="70" t="s">
        <v>14</v>
      </c>
      <c r="E1077" s="70" t="s">
        <v>307</v>
      </c>
      <c r="F1077" s="70" t="s">
        <v>1603</v>
      </c>
      <c r="G1077" s="70" t="s">
        <v>6908</v>
      </c>
      <c r="H1077" s="71" t="s">
        <v>6908</v>
      </c>
      <c r="I1077" s="71"/>
    </row>
    <row r="1078" spans="2:9">
      <c r="B1078" s="69" t="s">
        <v>6750</v>
      </c>
      <c r="C1078" s="70" t="s">
        <v>13</v>
      </c>
      <c r="D1078" s="70" t="s">
        <v>14</v>
      </c>
      <c r="E1078" s="70" t="s">
        <v>307</v>
      </c>
      <c r="F1078" s="70" t="s">
        <v>307</v>
      </c>
      <c r="G1078" s="33" t="s">
        <v>7222</v>
      </c>
      <c r="H1078" s="33" t="s">
        <v>7222</v>
      </c>
      <c r="I1078" s="71"/>
    </row>
    <row r="1079" spans="2:9">
      <c r="B1079" s="69" t="s">
        <v>6751</v>
      </c>
      <c r="C1079" s="70" t="s">
        <v>13</v>
      </c>
      <c r="D1079" s="70" t="s">
        <v>296</v>
      </c>
      <c r="E1079" s="70" t="s">
        <v>309</v>
      </c>
      <c r="F1079" s="33" t="s">
        <v>1605</v>
      </c>
      <c r="G1079" s="33" t="s">
        <v>6915</v>
      </c>
      <c r="H1079" s="71" t="s">
        <v>6915</v>
      </c>
      <c r="I1079" s="71"/>
    </row>
    <row r="1080" spans="2:9">
      <c r="B1080" s="39" t="s">
        <v>6752</v>
      </c>
      <c r="C1080" s="70" t="s">
        <v>13</v>
      </c>
      <c r="D1080" s="70" t="s">
        <v>14</v>
      </c>
      <c r="E1080" s="70" t="s">
        <v>307</v>
      </c>
      <c r="F1080" s="70" t="s">
        <v>307</v>
      </c>
      <c r="G1080" s="70" t="s">
        <v>6916</v>
      </c>
      <c r="H1080" s="71" t="s">
        <v>6916</v>
      </c>
      <c r="I1080" s="71"/>
    </row>
    <row r="1081" spans="2:9">
      <c r="B1081" s="39" t="s">
        <v>6753</v>
      </c>
      <c r="C1081" s="70" t="s">
        <v>13</v>
      </c>
      <c r="D1081" s="70" t="s">
        <v>14</v>
      </c>
      <c r="E1081" s="70" t="s">
        <v>307</v>
      </c>
      <c r="F1081" s="70" t="s">
        <v>1603</v>
      </c>
      <c r="G1081" s="70" t="s">
        <v>5630</v>
      </c>
      <c r="H1081" s="71" t="s">
        <v>5630</v>
      </c>
      <c r="I1081" s="71"/>
    </row>
    <row r="1082" spans="2:9">
      <c r="B1082" s="69" t="s">
        <v>6754</v>
      </c>
      <c r="C1082" s="33" t="s">
        <v>13</v>
      </c>
      <c r="D1082" s="33" t="s">
        <v>14</v>
      </c>
      <c r="E1082" s="33" t="s">
        <v>307</v>
      </c>
      <c r="F1082" s="33" t="s">
        <v>1603</v>
      </c>
      <c r="G1082" s="70" t="s">
        <v>6534</v>
      </c>
      <c r="H1082" s="71" t="s">
        <v>6534</v>
      </c>
      <c r="I1082" s="71"/>
    </row>
    <row r="1083" spans="2:9">
      <c r="B1083" s="69" t="s">
        <v>6755</v>
      </c>
      <c r="C1083" s="33" t="s">
        <v>13</v>
      </c>
      <c r="D1083" s="33" t="s">
        <v>14</v>
      </c>
      <c r="E1083" s="33" t="s">
        <v>307</v>
      </c>
      <c r="F1083" s="33" t="s">
        <v>1599</v>
      </c>
      <c r="G1083" s="70" t="s">
        <v>6917</v>
      </c>
      <c r="H1083" s="71" t="s">
        <v>6917</v>
      </c>
      <c r="I1083" s="71"/>
    </row>
    <row r="1084" spans="2:9">
      <c r="B1084" s="69" t="s">
        <v>6756</v>
      </c>
      <c r="C1084" s="50" t="s">
        <v>13</v>
      </c>
      <c r="D1084" s="50" t="s">
        <v>14</v>
      </c>
      <c r="E1084" s="50" t="s">
        <v>307</v>
      </c>
      <c r="F1084" s="50" t="s">
        <v>1599</v>
      </c>
      <c r="G1084" s="36" t="s">
        <v>4718</v>
      </c>
      <c r="H1084" s="29" t="s">
        <v>4717</v>
      </c>
      <c r="I1084" s="29" t="s">
        <v>4716</v>
      </c>
    </row>
    <row r="1085" spans="2:9">
      <c r="B1085" s="69" t="s">
        <v>6757</v>
      </c>
      <c r="C1085" s="70" t="s">
        <v>13</v>
      </c>
      <c r="D1085" s="70" t="s">
        <v>14</v>
      </c>
      <c r="E1085" s="70" t="s">
        <v>307</v>
      </c>
      <c r="F1085" s="70" t="s">
        <v>307</v>
      </c>
      <c r="G1085" s="70" t="s">
        <v>6546</v>
      </c>
      <c r="H1085" s="71" t="s">
        <v>6546</v>
      </c>
      <c r="I1085" s="71"/>
    </row>
    <row r="1086" spans="2:9">
      <c r="B1086" s="69" t="s">
        <v>6758</v>
      </c>
      <c r="C1086" s="70" t="s">
        <v>13</v>
      </c>
      <c r="D1086" s="70" t="s">
        <v>14</v>
      </c>
      <c r="E1086" s="70" t="s">
        <v>307</v>
      </c>
      <c r="F1086" s="70" t="s">
        <v>307</v>
      </c>
      <c r="G1086" s="70" t="s">
        <v>6541</v>
      </c>
      <c r="H1086" s="71" t="s">
        <v>6541</v>
      </c>
      <c r="I1086" s="71"/>
    </row>
    <row r="1087" spans="2:9">
      <c r="B1087" s="69" t="s">
        <v>6759</v>
      </c>
      <c r="C1087" s="70" t="s">
        <v>13</v>
      </c>
      <c r="D1087" s="70" t="s">
        <v>14</v>
      </c>
      <c r="E1087" s="70" t="s">
        <v>307</v>
      </c>
      <c r="F1087" s="70" t="s">
        <v>1600</v>
      </c>
      <c r="G1087" s="70" t="s">
        <v>6909</v>
      </c>
      <c r="H1087" s="71" t="s">
        <v>6909</v>
      </c>
      <c r="I1087" s="71"/>
    </row>
    <row r="1088" spans="2:9">
      <c r="B1088" s="69" t="s">
        <v>6760</v>
      </c>
      <c r="C1088" s="70" t="s">
        <v>13</v>
      </c>
      <c r="D1088" s="70" t="s">
        <v>14</v>
      </c>
      <c r="E1088" s="70" t="s">
        <v>307</v>
      </c>
      <c r="F1088" s="70" t="s">
        <v>1179</v>
      </c>
      <c r="G1088" s="70" t="s">
        <v>5616</v>
      </c>
      <c r="H1088" s="71" t="s">
        <v>5616</v>
      </c>
      <c r="I1088" s="71"/>
    </row>
    <row r="1089" spans="2:9">
      <c r="B1089" s="69" t="s">
        <v>6761</v>
      </c>
      <c r="C1089" s="33" t="s">
        <v>13</v>
      </c>
      <c r="D1089" s="33" t="s">
        <v>21</v>
      </c>
      <c r="E1089" s="33" t="s">
        <v>162</v>
      </c>
      <c r="F1089" s="33" t="s">
        <v>860</v>
      </c>
      <c r="G1089" s="33" t="s">
        <v>5750</v>
      </c>
      <c r="H1089" s="29" t="s">
        <v>5750</v>
      </c>
      <c r="I1089" s="71"/>
    </row>
    <row r="1090" spans="2:9">
      <c r="B1090" s="69" t="s">
        <v>6762</v>
      </c>
      <c r="C1090" s="33" t="s">
        <v>13</v>
      </c>
      <c r="D1090" s="33" t="s">
        <v>14</v>
      </c>
      <c r="E1090" s="33" t="s">
        <v>307</v>
      </c>
      <c r="F1090" s="33" t="s">
        <v>1603</v>
      </c>
      <c r="G1090" s="33" t="s">
        <v>5769</v>
      </c>
      <c r="H1090" s="71" t="s">
        <v>5769</v>
      </c>
      <c r="I1090" s="71"/>
    </row>
    <row r="1091" spans="2:9">
      <c r="B1091" s="69" t="s">
        <v>6763</v>
      </c>
      <c r="C1091" s="33" t="s">
        <v>13</v>
      </c>
      <c r="D1091" s="33" t="s">
        <v>14</v>
      </c>
      <c r="E1091" s="33" t="s">
        <v>307</v>
      </c>
      <c r="F1091" s="33" t="s">
        <v>1599</v>
      </c>
      <c r="G1091" s="70" t="s">
        <v>6918</v>
      </c>
      <c r="H1091" s="71" t="s">
        <v>6918</v>
      </c>
      <c r="I1091" s="71"/>
    </row>
    <row r="1092" spans="2:9">
      <c r="B1092" s="69" t="s">
        <v>6766</v>
      </c>
      <c r="C1092" s="33" t="s">
        <v>13</v>
      </c>
      <c r="D1092" s="33" t="s">
        <v>14</v>
      </c>
      <c r="E1092" s="33" t="s">
        <v>307</v>
      </c>
      <c r="F1092" s="33" t="s">
        <v>1603</v>
      </c>
      <c r="G1092" s="70" t="s">
        <v>6766</v>
      </c>
      <c r="H1092" s="71" t="s">
        <v>6766</v>
      </c>
      <c r="I1092" s="71"/>
    </row>
    <row r="1093" spans="2:9">
      <c r="B1093" s="69" t="s">
        <v>6769</v>
      </c>
      <c r="C1093" s="33" t="s">
        <v>13</v>
      </c>
      <c r="D1093" s="33" t="s">
        <v>14</v>
      </c>
      <c r="E1093" s="33" t="s">
        <v>309</v>
      </c>
      <c r="F1093" s="33" t="s">
        <v>1606</v>
      </c>
      <c r="G1093" s="33" t="s">
        <v>6769</v>
      </c>
      <c r="H1093" s="71" t="s">
        <v>6769</v>
      </c>
      <c r="I1093" s="71"/>
    </row>
    <row r="1094" spans="2:9">
      <c r="B1094" s="69" t="s">
        <v>6770</v>
      </c>
      <c r="C1094" s="53" t="s">
        <v>13</v>
      </c>
      <c r="D1094" s="53" t="s">
        <v>14</v>
      </c>
      <c r="E1094" s="53" t="s">
        <v>309</v>
      </c>
      <c r="F1094" s="53" t="s">
        <v>1606</v>
      </c>
      <c r="G1094" s="33" t="s">
        <v>6770</v>
      </c>
      <c r="H1094" s="71" t="s">
        <v>6770</v>
      </c>
      <c r="I1094" s="71"/>
    </row>
    <row r="1095" spans="2:9">
      <c r="B1095" s="69" t="s">
        <v>6771</v>
      </c>
      <c r="C1095" s="33" t="s">
        <v>13</v>
      </c>
      <c r="D1095" s="33" t="s">
        <v>14</v>
      </c>
      <c r="E1095" s="33" t="s">
        <v>307</v>
      </c>
      <c r="F1095" s="33" t="s">
        <v>1599</v>
      </c>
      <c r="G1095" s="70" t="s">
        <v>6917</v>
      </c>
      <c r="H1095" s="71" t="s">
        <v>6917</v>
      </c>
      <c r="I1095" s="71"/>
    </row>
    <row r="1096" spans="2:9">
      <c r="B1096" s="69" t="s">
        <v>6772</v>
      </c>
      <c r="C1096" s="70" t="s">
        <v>13</v>
      </c>
      <c r="D1096" s="70" t="s">
        <v>14</v>
      </c>
      <c r="E1096" s="70" t="s">
        <v>307</v>
      </c>
      <c r="F1096" s="70" t="s">
        <v>307</v>
      </c>
      <c r="G1096" s="70" t="s">
        <v>307</v>
      </c>
      <c r="H1096" s="71" t="s">
        <v>307</v>
      </c>
      <c r="I1096" s="71"/>
    </row>
    <row r="1097" spans="2:9">
      <c r="B1097" s="69" t="s">
        <v>6773</v>
      </c>
      <c r="C1097" s="70" t="s">
        <v>13</v>
      </c>
      <c r="D1097" s="70" t="s">
        <v>296</v>
      </c>
      <c r="E1097" s="70" t="s">
        <v>309</v>
      </c>
      <c r="F1097" s="33" t="s">
        <v>1605</v>
      </c>
      <c r="G1097" s="33" t="s">
        <v>1605</v>
      </c>
      <c r="H1097" s="71" t="s">
        <v>1605</v>
      </c>
      <c r="I1097" s="71"/>
    </row>
    <row r="1098" spans="2:9">
      <c r="B1098" s="69" t="s">
        <v>6774</v>
      </c>
      <c r="C1098" s="70" t="s">
        <v>13</v>
      </c>
      <c r="D1098" s="70" t="s">
        <v>296</v>
      </c>
      <c r="E1098" s="70" t="s">
        <v>309</v>
      </c>
      <c r="F1098" s="33" t="s">
        <v>1607</v>
      </c>
      <c r="G1098" s="33" t="s">
        <v>1607</v>
      </c>
      <c r="H1098" s="71" t="s">
        <v>1607</v>
      </c>
      <c r="I1098" s="71"/>
    </row>
    <row r="1099" spans="2:9">
      <c r="B1099" s="69" t="s">
        <v>6775</v>
      </c>
      <c r="C1099" s="70" t="s">
        <v>13</v>
      </c>
      <c r="D1099" s="70" t="s">
        <v>14</v>
      </c>
      <c r="E1099" s="70" t="s">
        <v>307</v>
      </c>
      <c r="F1099" s="33" t="s">
        <v>1599</v>
      </c>
      <c r="G1099" s="33" t="s">
        <v>1599</v>
      </c>
      <c r="H1099" s="71" t="s">
        <v>1599</v>
      </c>
      <c r="I1099" s="71"/>
    </row>
    <row r="1100" spans="2:9">
      <c r="B1100" s="69" t="s">
        <v>6776</v>
      </c>
      <c r="C1100" s="70" t="s">
        <v>13</v>
      </c>
      <c r="D1100" s="70" t="s">
        <v>14</v>
      </c>
      <c r="E1100" s="70" t="s">
        <v>307</v>
      </c>
      <c r="F1100" s="70" t="s">
        <v>1600</v>
      </c>
      <c r="G1100" s="70" t="s">
        <v>1600</v>
      </c>
      <c r="H1100" s="71" t="s">
        <v>1600</v>
      </c>
      <c r="I1100" s="71"/>
    </row>
    <row r="1101" spans="2:9">
      <c r="B1101" s="69" t="s">
        <v>6777</v>
      </c>
      <c r="C1101" s="33" t="s">
        <v>13</v>
      </c>
      <c r="D1101" s="33" t="s">
        <v>14</v>
      </c>
      <c r="E1101" s="33" t="s">
        <v>307</v>
      </c>
      <c r="F1101" s="33" t="s">
        <v>1603</v>
      </c>
      <c r="G1101" s="33" t="s">
        <v>1588</v>
      </c>
      <c r="H1101" s="71" t="s">
        <v>1588</v>
      </c>
      <c r="I1101" s="71"/>
    </row>
    <row r="1102" spans="2:9">
      <c r="B1102" s="69" t="s">
        <v>6778</v>
      </c>
      <c r="C1102" s="70" t="s">
        <v>13</v>
      </c>
      <c r="D1102" s="70" t="s">
        <v>296</v>
      </c>
      <c r="E1102" s="70" t="s">
        <v>309</v>
      </c>
      <c r="F1102" s="33" t="s">
        <v>1605</v>
      </c>
      <c r="G1102" s="70" t="s">
        <v>5638</v>
      </c>
      <c r="H1102" s="71" t="s">
        <v>5638</v>
      </c>
      <c r="I1102" s="71"/>
    </row>
    <row r="1103" spans="2:9">
      <c r="B1103" s="69" t="s">
        <v>6779</v>
      </c>
      <c r="C1103" s="70" t="s">
        <v>13</v>
      </c>
      <c r="D1103" s="70" t="s">
        <v>296</v>
      </c>
      <c r="E1103" s="70" t="s">
        <v>309</v>
      </c>
      <c r="F1103" s="33" t="s">
        <v>1605</v>
      </c>
      <c r="G1103" s="70" t="s">
        <v>6779</v>
      </c>
      <c r="H1103" s="71" t="s">
        <v>6779</v>
      </c>
      <c r="I1103" s="71"/>
    </row>
    <row r="1104" spans="2:9">
      <c r="B1104" s="69" t="s">
        <v>6788</v>
      </c>
      <c r="C1104" s="70" t="s">
        <v>13</v>
      </c>
      <c r="D1104" s="33" t="s">
        <v>14</v>
      </c>
      <c r="E1104" s="33" t="s">
        <v>307</v>
      </c>
      <c r="F1104" s="70" t="s">
        <v>1179</v>
      </c>
      <c r="G1104" s="70" t="s">
        <v>6788</v>
      </c>
      <c r="H1104" s="71" t="s">
        <v>6788</v>
      </c>
      <c r="I1104" s="71"/>
    </row>
    <row r="1105" spans="2:9">
      <c r="B1105" s="69" t="s">
        <v>6789</v>
      </c>
      <c r="C1105" s="70" t="s">
        <v>13</v>
      </c>
      <c r="D1105" s="33" t="s">
        <v>14</v>
      </c>
      <c r="E1105" s="33" t="s">
        <v>307</v>
      </c>
      <c r="F1105" s="70" t="s">
        <v>1179</v>
      </c>
      <c r="G1105" s="70" t="s">
        <v>6789</v>
      </c>
      <c r="H1105" s="71" t="s">
        <v>6789</v>
      </c>
      <c r="I1105" s="71"/>
    </row>
    <row r="1106" spans="2:9">
      <c r="B1106" s="69" t="s">
        <v>6790</v>
      </c>
      <c r="C1106" s="70" t="s">
        <v>13</v>
      </c>
      <c r="D1106" s="33" t="s">
        <v>14</v>
      </c>
      <c r="E1106" s="33" t="s">
        <v>307</v>
      </c>
      <c r="F1106" s="70" t="s">
        <v>1179</v>
      </c>
      <c r="G1106" s="70" t="s">
        <v>6790</v>
      </c>
      <c r="H1106" s="71" t="s">
        <v>6790</v>
      </c>
      <c r="I1106" s="71"/>
    </row>
    <row r="1107" spans="2:9">
      <c r="B1107" s="69" t="s">
        <v>6791</v>
      </c>
      <c r="C1107" s="70" t="s">
        <v>13</v>
      </c>
      <c r="D1107" s="33" t="s">
        <v>14</v>
      </c>
      <c r="E1107" s="33" t="s">
        <v>307</v>
      </c>
      <c r="F1107" s="70" t="s">
        <v>1179</v>
      </c>
      <c r="G1107" s="70" t="s">
        <v>6791</v>
      </c>
      <c r="H1107" s="71" t="s">
        <v>6791</v>
      </c>
      <c r="I1107" s="71"/>
    </row>
    <row r="1108" spans="2:9">
      <c r="B1108" s="69" t="s">
        <v>6792</v>
      </c>
      <c r="C1108" s="70" t="s">
        <v>13</v>
      </c>
      <c r="D1108" s="33" t="s">
        <v>14</v>
      </c>
      <c r="E1108" s="33" t="s">
        <v>307</v>
      </c>
      <c r="F1108" s="70" t="s">
        <v>1179</v>
      </c>
      <c r="G1108" s="70" t="s">
        <v>6792</v>
      </c>
      <c r="H1108" s="71" t="s">
        <v>6792</v>
      </c>
      <c r="I1108" s="71"/>
    </row>
    <row r="1109" spans="2:9">
      <c r="B1109" s="69" t="s">
        <v>6793</v>
      </c>
      <c r="C1109" s="70" t="s">
        <v>13</v>
      </c>
      <c r="D1109" s="33" t="s">
        <v>14</v>
      </c>
      <c r="E1109" s="33" t="s">
        <v>307</v>
      </c>
      <c r="F1109" s="70" t="s">
        <v>1179</v>
      </c>
      <c r="G1109" s="70" t="s">
        <v>6793</v>
      </c>
      <c r="H1109" s="71" t="s">
        <v>6793</v>
      </c>
      <c r="I1109" s="71"/>
    </row>
    <row r="1110" spans="2:9">
      <c r="B1110" s="69" t="s">
        <v>6794</v>
      </c>
      <c r="C1110" s="70" t="s">
        <v>13</v>
      </c>
      <c r="D1110" s="33" t="s">
        <v>14</v>
      </c>
      <c r="E1110" s="33" t="s">
        <v>307</v>
      </c>
      <c r="F1110" s="70" t="s">
        <v>1179</v>
      </c>
      <c r="G1110" s="70" t="s">
        <v>6794</v>
      </c>
      <c r="H1110" s="71" t="s">
        <v>6794</v>
      </c>
      <c r="I1110" s="71"/>
    </row>
    <row r="1111" spans="2:9">
      <c r="B1111" s="69" t="s">
        <v>6795</v>
      </c>
      <c r="C1111" s="70" t="s">
        <v>13</v>
      </c>
      <c r="D1111" s="33" t="s">
        <v>14</v>
      </c>
      <c r="E1111" s="33" t="s">
        <v>307</v>
      </c>
      <c r="F1111" s="70" t="s">
        <v>1179</v>
      </c>
      <c r="G1111" s="70" t="s">
        <v>6795</v>
      </c>
      <c r="H1111" s="71" t="s">
        <v>6795</v>
      </c>
      <c r="I1111" s="71"/>
    </row>
    <row r="1112" spans="2:9">
      <c r="B1112" s="69" t="s">
        <v>6796</v>
      </c>
      <c r="C1112" s="70" t="s">
        <v>13</v>
      </c>
      <c r="D1112" s="33" t="s">
        <v>14</v>
      </c>
      <c r="E1112" s="33" t="s">
        <v>307</v>
      </c>
      <c r="F1112" s="70" t="s">
        <v>1179</v>
      </c>
      <c r="G1112" s="70" t="s">
        <v>6796</v>
      </c>
      <c r="H1112" s="71" t="s">
        <v>6796</v>
      </c>
      <c r="I1112" s="71"/>
    </row>
    <row r="1113" spans="2:9">
      <c r="B1113" s="69" t="s">
        <v>6797</v>
      </c>
      <c r="C1113" s="70" t="s">
        <v>13</v>
      </c>
      <c r="D1113" s="33" t="s">
        <v>14</v>
      </c>
      <c r="E1113" s="33" t="s">
        <v>307</v>
      </c>
      <c r="F1113" s="70" t="s">
        <v>1179</v>
      </c>
      <c r="G1113" s="70" t="s">
        <v>6797</v>
      </c>
      <c r="H1113" s="71" t="s">
        <v>6797</v>
      </c>
      <c r="I1113" s="71"/>
    </row>
    <row r="1114" spans="2:9">
      <c r="B1114" s="69" t="s">
        <v>6798</v>
      </c>
      <c r="C1114" s="70" t="s">
        <v>13</v>
      </c>
      <c r="D1114" s="33" t="s">
        <v>14</v>
      </c>
      <c r="E1114" s="33" t="s">
        <v>307</v>
      </c>
      <c r="F1114" s="70" t="s">
        <v>1179</v>
      </c>
      <c r="G1114" s="70" t="s">
        <v>6798</v>
      </c>
      <c r="H1114" s="71" t="s">
        <v>6798</v>
      </c>
      <c r="I1114" s="71"/>
    </row>
    <row r="1115" spans="2:9">
      <c r="B1115" s="69" t="s">
        <v>6799</v>
      </c>
      <c r="C1115" s="70" t="s">
        <v>13</v>
      </c>
      <c r="D1115" s="70" t="s">
        <v>14</v>
      </c>
      <c r="E1115" s="70" t="s">
        <v>307</v>
      </c>
      <c r="F1115" s="33" t="s">
        <v>1599</v>
      </c>
      <c r="G1115" s="70" t="s">
        <v>6799</v>
      </c>
      <c r="H1115" s="71" t="s">
        <v>6799</v>
      </c>
      <c r="I1115" s="71"/>
    </row>
    <row r="1116" spans="2:9">
      <c r="B1116" s="69" t="s">
        <v>6800</v>
      </c>
      <c r="C1116" s="70" t="s">
        <v>13</v>
      </c>
      <c r="D1116" s="70" t="s">
        <v>14</v>
      </c>
      <c r="E1116" s="70" t="s">
        <v>307</v>
      </c>
      <c r="F1116" s="33" t="s">
        <v>1599</v>
      </c>
      <c r="G1116" s="70" t="s">
        <v>6800</v>
      </c>
      <c r="H1116" s="71" t="s">
        <v>6800</v>
      </c>
      <c r="I1116" s="71"/>
    </row>
    <row r="1117" spans="2:9">
      <c r="B1117" s="69" t="s">
        <v>6801</v>
      </c>
      <c r="C1117" s="70" t="s">
        <v>13</v>
      </c>
      <c r="D1117" s="70" t="s">
        <v>14</v>
      </c>
      <c r="E1117" s="70" t="s">
        <v>307</v>
      </c>
      <c r="F1117" s="33" t="s">
        <v>1599</v>
      </c>
      <c r="G1117" s="70" t="s">
        <v>6801</v>
      </c>
      <c r="H1117" s="71" t="s">
        <v>6801</v>
      </c>
      <c r="I1117" s="71"/>
    </row>
    <row r="1118" spans="2:9">
      <c r="B1118" s="69" t="s">
        <v>6802</v>
      </c>
      <c r="C1118" s="53" t="s">
        <v>13</v>
      </c>
      <c r="D1118" s="53" t="s">
        <v>14</v>
      </c>
      <c r="E1118" s="53" t="s">
        <v>309</v>
      </c>
      <c r="F1118" s="33" t="s">
        <v>1607</v>
      </c>
      <c r="G1118" s="70" t="s">
        <v>6601</v>
      </c>
      <c r="H1118" s="71" t="s">
        <v>6601</v>
      </c>
      <c r="I1118" s="71"/>
    </row>
    <row r="1119" spans="2:9">
      <c r="B1119" s="69" t="s">
        <v>6803</v>
      </c>
      <c r="C1119" s="53" t="s">
        <v>13</v>
      </c>
      <c r="D1119" s="53" t="s">
        <v>14</v>
      </c>
      <c r="E1119" s="53" t="s">
        <v>309</v>
      </c>
      <c r="F1119" s="33" t="s">
        <v>1604</v>
      </c>
      <c r="G1119" s="70" t="s">
        <v>6919</v>
      </c>
      <c r="H1119" s="71" t="s">
        <v>6919</v>
      </c>
      <c r="I1119" s="71"/>
    </row>
    <row r="1120" spans="2:9">
      <c r="B1120" s="69" t="s">
        <v>6804</v>
      </c>
      <c r="C1120" s="70" t="s">
        <v>13</v>
      </c>
      <c r="D1120" s="53" t="s">
        <v>14</v>
      </c>
      <c r="E1120" s="53" t="s">
        <v>309</v>
      </c>
      <c r="F1120" s="33" t="s">
        <v>1604</v>
      </c>
      <c r="G1120" s="70" t="s">
        <v>6920</v>
      </c>
      <c r="H1120" s="71" t="s">
        <v>6920</v>
      </c>
      <c r="I1120" s="71"/>
    </row>
    <row r="1121" spans="2:9">
      <c r="B1121" s="69" t="s">
        <v>6805</v>
      </c>
      <c r="C1121" s="70" t="s">
        <v>13</v>
      </c>
      <c r="D1121" s="53" t="s">
        <v>14</v>
      </c>
      <c r="E1121" s="53" t="s">
        <v>309</v>
      </c>
      <c r="F1121" s="33" t="s">
        <v>1604</v>
      </c>
      <c r="G1121" s="70" t="s">
        <v>6921</v>
      </c>
      <c r="H1121" s="71" t="s">
        <v>6921</v>
      </c>
      <c r="I1121" s="71"/>
    </row>
    <row r="1122" spans="2:9">
      <c r="B1122" s="69" t="s">
        <v>6806</v>
      </c>
      <c r="C1122" s="70" t="s">
        <v>13</v>
      </c>
      <c r="D1122" s="53" t="s">
        <v>14</v>
      </c>
      <c r="E1122" s="33" t="s">
        <v>305</v>
      </c>
      <c r="F1122" s="33" t="s">
        <v>1590</v>
      </c>
      <c r="G1122" s="70" t="s">
        <v>6806</v>
      </c>
      <c r="H1122" s="71" t="s">
        <v>6806</v>
      </c>
      <c r="I1122" s="71"/>
    </row>
    <row r="1123" spans="2:9">
      <c r="B1123" s="69" t="s">
        <v>6807</v>
      </c>
      <c r="C1123" s="70" t="s">
        <v>13</v>
      </c>
      <c r="D1123" s="53" t="s">
        <v>14</v>
      </c>
      <c r="E1123" s="33" t="s">
        <v>305</v>
      </c>
      <c r="F1123" s="33" t="s">
        <v>1590</v>
      </c>
      <c r="G1123" s="70" t="s">
        <v>6807</v>
      </c>
      <c r="H1123" s="71" t="s">
        <v>6807</v>
      </c>
      <c r="I1123" s="71"/>
    </row>
    <row r="1124" spans="2:9">
      <c r="B1124" s="69" t="s">
        <v>6808</v>
      </c>
      <c r="C1124" s="70" t="s">
        <v>13</v>
      </c>
      <c r="D1124" s="53" t="s">
        <v>14</v>
      </c>
      <c r="E1124" s="33" t="s">
        <v>305</v>
      </c>
      <c r="F1124" s="33" t="s">
        <v>1590</v>
      </c>
      <c r="G1124" s="33" t="s">
        <v>6922</v>
      </c>
      <c r="H1124" s="71" t="s">
        <v>6922</v>
      </c>
      <c r="I1124" s="71"/>
    </row>
    <row r="1125" spans="2:9">
      <c r="B1125" s="69" t="s">
        <v>6809</v>
      </c>
      <c r="C1125" s="70" t="s">
        <v>13</v>
      </c>
      <c r="D1125" s="53" t="s">
        <v>14</v>
      </c>
      <c r="E1125" s="33" t="s">
        <v>305</v>
      </c>
      <c r="F1125" s="33" t="s">
        <v>1590</v>
      </c>
      <c r="G1125" s="70" t="s">
        <v>6809</v>
      </c>
      <c r="H1125" s="71" t="s">
        <v>6809</v>
      </c>
      <c r="I1125" s="71"/>
    </row>
    <row r="1126" spans="2:9">
      <c r="B1126" s="69" t="s">
        <v>6810</v>
      </c>
      <c r="C1126" s="70" t="s">
        <v>13</v>
      </c>
      <c r="D1126" s="53" t="s">
        <v>14</v>
      </c>
      <c r="E1126" s="33" t="s">
        <v>305</v>
      </c>
      <c r="F1126" s="33" t="s">
        <v>1590</v>
      </c>
      <c r="G1126" s="70" t="s">
        <v>6810</v>
      </c>
      <c r="H1126" s="71" t="s">
        <v>6810</v>
      </c>
      <c r="I1126" s="71"/>
    </row>
    <row r="1127" spans="2:9">
      <c r="B1127" s="69" t="s">
        <v>6811</v>
      </c>
      <c r="C1127" s="70" t="s">
        <v>13</v>
      </c>
      <c r="D1127" s="53" t="s">
        <v>14</v>
      </c>
      <c r="E1127" s="33" t="s">
        <v>305</v>
      </c>
      <c r="F1127" s="33" t="s">
        <v>1590</v>
      </c>
      <c r="G1127" s="33" t="s">
        <v>6811</v>
      </c>
      <c r="H1127" s="71" t="s">
        <v>6811</v>
      </c>
      <c r="I1127" s="71"/>
    </row>
    <row r="1128" spans="2:9">
      <c r="B1128" s="69" t="s">
        <v>6812</v>
      </c>
      <c r="C1128" s="70" t="s">
        <v>13</v>
      </c>
      <c r="D1128" s="53" t="s">
        <v>14</v>
      </c>
      <c r="E1128" s="33" t="s">
        <v>305</v>
      </c>
      <c r="F1128" s="33" t="s">
        <v>1590</v>
      </c>
      <c r="G1128" s="70" t="s">
        <v>6812</v>
      </c>
      <c r="H1128" s="71" t="s">
        <v>6812</v>
      </c>
      <c r="I1128" s="71"/>
    </row>
    <row r="1129" spans="2:9">
      <c r="B1129" s="69" t="s">
        <v>6813</v>
      </c>
      <c r="C1129" s="70" t="s">
        <v>13</v>
      </c>
      <c r="D1129" s="53" t="s">
        <v>14</v>
      </c>
      <c r="E1129" s="33" t="s">
        <v>305</v>
      </c>
      <c r="F1129" s="33" t="s">
        <v>1590</v>
      </c>
      <c r="G1129" s="70" t="s">
        <v>6813</v>
      </c>
      <c r="H1129" s="71" t="s">
        <v>6813</v>
      </c>
      <c r="I1129" s="71"/>
    </row>
    <row r="1130" spans="2:9">
      <c r="B1130" s="69" t="s">
        <v>6814</v>
      </c>
      <c r="C1130" s="70" t="s">
        <v>13</v>
      </c>
      <c r="D1130" s="53" t="s">
        <v>14</v>
      </c>
      <c r="E1130" s="33" t="s">
        <v>305</v>
      </c>
      <c r="F1130" s="33" t="s">
        <v>1590</v>
      </c>
      <c r="G1130" s="70" t="s">
        <v>6814</v>
      </c>
      <c r="H1130" s="71" t="s">
        <v>6814</v>
      </c>
      <c r="I1130" s="71"/>
    </row>
    <row r="1131" spans="2:9">
      <c r="B1131" s="69" t="s">
        <v>6815</v>
      </c>
      <c r="C1131" s="70" t="s">
        <v>13</v>
      </c>
      <c r="D1131" s="53" t="s">
        <v>14</v>
      </c>
      <c r="E1131" s="33" t="s">
        <v>305</v>
      </c>
      <c r="F1131" s="70" t="s">
        <v>1588</v>
      </c>
      <c r="G1131" s="70" t="s">
        <v>6815</v>
      </c>
      <c r="H1131" s="71" t="s">
        <v>6815</v>
      </c>
      <c r="I1131" s="71"/>
    </row>
    <row r="1132" spans="2:9">
      <c r="B1132" s="69" t="s">
        <v>6816</v>
      </c>
      <c r="C1132" s="70" t="s">
        <v>13</v>
      </c>
      <c r="D1132" s="53" t="s">
        <v>14</v>
      </c>
      <c r="E1132" s="33" t="s">
        <v>305</v>
      </c>
      <c r="F1132" s="70" t="s">
        <v>1588</v>
      </c>
      <c r="G1132" s="70" t="s">
        <v>6816</v>
      </c>
      <c r="H1132" s="71" t="s">
        <v>6816</v>
      </c>
      <c r="I1132" s="71"/>
    </row>
    <row r="1133" spans="2:9">
      <c r="B1133" s="69" t="s">
        <v>6817</v>
      </c>
      <c r="C1133" s="70" t="s">
        <v>13</v>
      </c>
      <c r="D1133" s="53" t="s">
        <v>14</v>
      </c>
      <c r="E1133" s="33" t="s">
        <v>305</v>
      </c>
      <c r="F1133" s="70" t="s">
        <v>1588</v>
      </c>
      <c r="G1133" s="70" t="s">
        <v>6817</v>
      </c>
      <c r="H1133" s="71" t="s">
        <v>6817</v>
      </c>
      <c r="I1133" s="71"/>
    </row>
    <row r="1134" spans="2:9">
      <c r="B1134" s="69" t="s">
        <v>6818</v>
      </c>
      <c r="C1134" s="33" t="s">
        <v>13</v>
      </c>
      <c r="D1134" s="33" t="s">
        <v>14</v>
      </c>
      <c r="E1134" s="33" t="s">
        <v>305</v>
      </c>
      <c r="F1134" s="70" t="s">
        <v>1588</v>
      </c>
      <c r="G1134" s="33" t="s">
        <v>6818</v>
      </c>
      <c r="H1134" s="71" t="s">
        <v>6818</v>
      </c>
      <c r="I1134" s="71"/>
    </row>
    <row r="1135" spans="2:9">
      <c r="B1135" s="69" t="s">
        <v>6819</v>
      </c>
      <c r="C1135" s="33" t="s">
        <v>13</v>
      </c>
      <c r="D1135" s="33" t="s">
        <v>14</v>
      </c>
      <c r="E1135" s="33" t="s">
        <v>305</v>
      </c>
      <c r="F1135" s="70" t="s">
        <v>1588</v>
      </c>
      <c r="G1135" s="70" t="s">
        <v>6819</v>
      </c>
      <c r="H1135" s="71" t="s">
        <v>6819</v>
      </c>
      <c r="I1135" s="71"/>
    </row>
    <row r="1136" spans="2:9">
      <c r="B1136" s="69" t="s">
        <v>6820</v>
      </c>
      <c r="C1136" s="33" t="s">
        <v>13</v>
      </c>
      <c r="D1136" s="33" t="s">
        <v>14</v>
      </c>
      <c r="E1136" s="33" t="s">
        <v>305</v>
      </c>
      <c r="F1136" s="70" t="s">
        <v>1588</v>
      </c>
      <c r="G1136" s="70" t="s">
        <v>6820</v>
      </c>
      <c r="H1136" s="71" t="s">
        <v>6820</v>
      </c>
      <c r="I1136" s="71"/>
    </row>
    <row r="1137" spans="2:9">
      <c r="B1137" s="69" t="s">
        <v>6821</v>
      </c>
      <c r="C1137" s="33" t="s">
        <v>13</v>
      </c>
      <c r="D1137" s="33" t="s">
        <v>14</v>
      </c>
      <c r="E1137" s="33" t="s">
        <v>305</v>
      </c>
      <c r="F1137" s="70" t="s">
        <v>1589</v>
      </c>
      <c r="G1137" s="70" t="s">
        <v>6821</v>
      </c>
      <c r="H1137" s="71" t="s">
        <v>6821</v>
      </c>
      <c r="I1137" s="71"/>
    </row>
    <row r="1138" spans="2:9">
      <c r="B1138" s="69" t="s">
        <v>6822</v>
      </c>
      <c r="C1138" s="33" t="s">
        <v>13</v>
      </c>
      <c r="D1138" s="33" t="s">
        <v>14</v>
      </c>
      <c r="E1138" s="33" t="s">
        <v>305</v>
      </c>
      <c r="F1138" s="70" t="s">
        <v>1589</v>
      </c>
      <c r="G1138" s="70" t="s">
        <v>6822</v>
      </c>
      <c r="H1138" s="71" t="s">
        <v>6822</v>
      </c>
      <c r="I1138" s="71"/>
    </row>
    <row r="1139" spans="2:9">
      <c r="B1139" s="69" t="s">
        <v>6823</v>
      </c>
      <c r="C1139" s="33" t="s">
        <v>13</v>
      </c>
      <c r="D1139" s="33" t="s">
        <v>14</v>
      </c>
      <c r="E1139" s="33" t="s">
        <v>305</v>
      </c>
      <c r="F1139" s="70" t="s">
        <v>1589</v>
      </c>
      <c r="G1139" s="70" t="s">
        <v>6823</v>
      </c>
      <c r="H1139" s="71" t="s">
        <v>6823</v>
      </c>
      <c r="I1139" s="71"/>
    </row>
    <row r="1140" spans="2:9">
      <c r="B1140" s="69" t="s">
        <v>6824</v>
      </c>
      <c r="C1140" s="33" t="s">
        <v>13</v>
      </c>
      <c r="D1140" s="33" t="s">
        <v>14</v>
      </c>
      <c r="E1140" s="33" t="s">
        <v>305</v>
      </c>
      <c r="F1140" s="70" t="s">
        <v>1589</v>
      </c>
      <c r="G1140" s="70" t="s">
        <v>6824</v>
      </c>
      <c r="H1140" s="71" t="s">
        <v>6824</v>
      </c>
      <c r="I1140" s="71"/>
    </row>
    <row r="1141" spans="2:9">
      <c r="B1141" s="69" t="s">
        <v>6825</v>
      </c>
      <c r="C1141" s="33" t="s">
        <v>13</v>
      </c>
      <c r="D1141" s="33" t="s">
        <v>14</v>
      </c>
      <c r="E1141" s="33" t="s">
        <v>305</v>
      </c>
      <c r="F1141" s="70" t="s">
        <v>1589</v>
      </c>
      <c r="G1141" s="70" t="s">
        <v>6825</v>
      </c>
      <c r="H1141" s="71" t="s">
        <v>6825</v>
      </c>
      <c r="I1141" s="71"/>
    </row>
    <row r="1142" spans="2:9">
      <c r="B1142" s="69" t="s">
        <v>6826</v>
      </c>
      <c r="C1142" s="33" t="s">
        <v>13</v>
      </c>
      <c r="D1142" s="33" t="s">
        <v>14</v>
      </c>
      <c r="E1142" s="33" t="s">
        <v>305</v>
      </c>
      <c r="F1142" s="70" t="s">
        <v>1589</v>
      </c>
      <c r="G1142" s="70" t="s">
        <v>6826</v>
      </c>
      <c r="H1142" s="71" t="s">
        <v>6826</v>
      </c>
      <c r="I1142" s="71"/>
    </row>
    <row r="1143" spans="2:9">
      <c r="B1143" s="69" t="s">
        <v>6827</v>
      </c>
      <c r="C1143" s="33" t="s">
        <v>13</v>
      </c>
      <c r="D1143" s="33" t="s">
        <v>14</v>
      </c>
      <c r="E1143" s="33" t="s">
        <v>305</v>
      </c>
      <c r="F1143" s="70" t="s">
        <v>1596</v>
      </c>
      <c r="G1143" s="70" t="s">
        <v>6827</v>
      </c>
      <c r="H1143" s="71" t="s">
        <v>6827</v>
      </c>
      <c r="I1143" s="71"/>
    </row>
    <row r="1144" spans="2:9">
      <c r="B1144" s="69" t="s">
        <v>6828</v>
      </c>
      <c r="C1144" s="33" t="s">
        <v>13</v>
      </c>
      <c r="D1144" s="33" t="s">
        <v>14</v>
      </c>
      <c r="E1144" s="33" t="s">
        <v>305</v>
      </c>
      <c r="F1144" s="70" t="s">
        <v>1596</v>
      </c>
      <c r="G1144" s="70" t="s">
        <v>6828</v>
      </c>
      <c r="H1144" s="71" t="s">
        <v>6828</v>
      </c>
      <c r="I1144" s="71"/>
    </row>
    <row r="1145" spans="2:9">
      <c r="B1145" s="69" t="s">
        <v>6829</v>
      </c>
      <c r="C1145" s="33" t="s">
        <v>13</v>
      </c>
      <c r="D1145" s="33" t="s">
        <v>14</v>
      </c>
      <c r="E1145" s="33" t="s">
        <v>305</v>
      </c>
      <c r="F1145" s="70" t="s">
        <v>1596</v>
      </c>
      <c r="G1145" s="70" t="s">
        <v>6829</v>
      </c>
      <c r="H1145" s="71" t="s">
        <v>6829</v>
      </c>
      <c r="I1145" s="71"/>
    </row>
    <row r="1146" spans="2:9">
      <c r="B1146" s="69" t="s">
        <v>6830</v>
      </c>
      <c r="C1146" s="33" t="s">
        <v>13</v>
      </c>
      <c r="D1146" s="33" t="s">
        <v>14</v>
      </c>
      <c r="E1146" s="33" t="s">
        <v>305</v>
      </c>
      <c r="F1146" s="70" t="s">
        <v>1596</v>
      </c>
      <c r="G1146" s="70" t="s">
        <v>6830</v>
      </c>
      <c r="H1146" s="71" t="s">
        <v>6830</v>
      </c>
      <c r="I1146" s="71"/>
    </row>
    <row r="1147" spans="2:9">
      <c r="B1147" s="69" t="s">
        <v>6831</v>
      </c>
      <c r="C1147" s="33" t="s">
        <v>13</v>
      </c>
      <c r="D1147" s="33" t="s">
        <v>14</v>
      </c>
      <c r="E1147" s="33" t="s">
        <v>305</v>
      </c>
      <c r="F1147" s="70" t="s">
        <v>1597</v>
      </c>
      <c r="G1147" s="70" t="s">
        <v>6831</v>
      </c>
      <c r="H1147" s="71" t="s">
        <v>6831</v>
      </c>
      <c r="I1147" s="71"/>
    </row>
    <row r="1148" spans="2:9">
      <c r="B1148" s="69" t="s">
        <v>6832</v>
      </c>
      <c r="C1148" s="33" t="s">
        <v>13</v>
      </c>
      <c r="D1148" s="33" t="s">
        <v>14</v>
      </c>
      <c r="E1148" s="33" t="s">
        <v>305</v>
      </c>
      <c r="F1148" s="70" t="s">
        <v>1597</v>
      </c>
      <c r="G1148" s="70" t="s">
        <v>6832</v>
      </c>
      <c r="H1148" s="71" t="s">
        <v>6832</v>
      </c>
      <c r="I1148" s="71"/>
    </row>
    <row r="1149" spans="2:9">
      <c r="B1149" s="69" t="s">
        <v>6833</v>
      </c>
      <c r="C1149" s="33" t="s">
        <v>13</v>
      </c>
      <c r="D1149" s="33" t="s">
        <v>14</v>
      </c>
      <c r="E1149" s="33" t="s">
        <v>305</v>
      </c>
      <c r="F1149" s="70" t="s">
        <v>1597</v>
      </c>
      <c r="G1149" s="70" t="s">
        <v>6833</v>
      </c>
      <c r="H1149" s="71" t="s">
        <v>6833</v>
      </c>
      <c r="I1149" s="71"/>
    </row>
    <row r="1150" spans="2:9">
      <c r="B1150" s="69" t="s">
        <v>6834</v>
      </c>
      <c r="C1150" s="33" t="s">
        <v>13</v>
      </c>
      <c r="D1150" s="33" t="s">
        <v>14</v>
      </c>
      <c r="E1150" s="33" t="s">
        <v>305</v>
      </c>
      <c r="F1150" s="70" t="s">
        <v>1597</v>
      </c>
      <c r="G1150" s="70" t="s">
        <v>6834</v>
      </c>
      <c r="H1150" s="71" t="s">
        <v>6834</v>
      </c>
      <c r="I1150" s="71"/>
    </row>
    <row r="1151" spans="2:9">
      <c r="B1151" s="69" t="s">
        <v>6835</v>
      </c>
      <c r="C1151" s="33" t="s">
        <v>13</v>
      </c>
      <c r="D1151" s="33" t="s">
        <v>14</v>
      </c>
      <c r="E1151" s="33" t="s">
        <v>305</v>
      </c>
      <c r="F1151" s="70" t="s">
        <v>1597</v>
      </c>
      <c r="G1151" s="70" t="s">
        <v>6835</v>
      </c>
      <c r="H1151" s="71" t="s">
        <v>6835</v>
      </c>
      <c r="I1151" s="71"/>
    </row>
    <row r="1152" spans="2:9">
      <c r="B1152" s="69" t="s">
        <v>6836</v>
      </c>
      <c r="C1152" s="33" t="s">
        <v>13</v>
      </c>
      <c r="D1152" s="33" t="s">
        <v>14</v>
      </c>
      <c r="E1152" s="33" t="s">
        <v>305</v>
      </c>
      <c r="F1152" s="70" t="s">
        <v>1597</v>
      </c>
      <c r="G1152" s="70" t="s">
        <v>6836</v>
      </c>
      <c r="H1152" s="71" t="s">
        <v>6836</v>
      </c>
      <c r="I1152" s="71"/>
    </row>
    <row r="1153" spans="2:9">
      <c r="B1153" s="69" t="s">
        <v>6837</v>
      </c>
      <c r="C1153" s="33" t="s">
        <v>13</v>
      </c>
      <c r="D1153" s="33" t="s">
        <v>14</v>
      </c>
      <c r="E1153" s="33" t="s">
        <v>305</v>
      </c>
      <c r="F1153" s="36" t="s">
        <v>1595</v>
      </c>
      <c r="G1153" s="70" t="s">
        <v>6837</v>
      </c>
      <c r="H1153" s="71" t="s">
        <v>6837</v>
      </c>
      <c r="I1153" s="71"/>
    </row>
    <row r="1154" spans="2:9">
      <c r="B1154" s="69" t="s">
        <v>6838</v>
      </c>
      <c r="C1154" s="33" t="s">
        <v>13</v>
      </c>
      <c r="D1154" s="33" t="s">
        <v>14</v>
      </c>
      <c r="E1154" s="33" t="s">
        <v>305</v>
      </c>
      <c r="F1154" s="36" t="s">
        <v>1595</v>
      </c>
      <c r="G1154" s="70" t="s">
        <v>6838</v>
      </c>
      <c r="H1154" s="71" t="s">
        <v>6838</v>
      </c>
      <c r="I1154" s="71"/>
    </row>
    <row r="1155" spans="2:9">
      <c r="B1155" s="69" t="s">
        <v>6839</v>
      </c>
      <c r="C1155" s="33" t="s">
        <v>13</v>
      </c>
      <c r="D1155" s="33" t="s">
        <v>14</v>
      </c>
      <c r="E1155" s="33" t="s">
        <v>305</v>
      </c>
      <c r="F1155" s="36" t="s">
        <v>1595</v>
      </c>
      <c r="G1155" s="70" t="s">
        <v>6839</v>
      </c>
      <c r="H1155" s="71" t="s">
        <v>6839</v>
      </c>
      <c r="I1155" s="71"/>
    </row>
    <row r="1156" spans="2:9">
      <c r="B1156" s="69" t="s">
        <v>6840</v>
      </c>
      <c r="C1156" s="33" t="s">
        <v>13</v>
      </c>
      <c r="D1156" s="33" t="s">
        <v>14</v>
      </c>
      <c r="E1156" s="33" t="s">
        <v>305</v>
      </c>
      <c r="F1156" s="36" t="s">
        <v>1595</v>
      </c>
      <c r="G1156" s="70" t="s">
        <v>6840</v>
      </c>
      <c r="H1156" s="71" t="s">
        <v>6840</v>
      </c>
      <c r="I1156" s="71"/>
    </row>
    <row r="1157" spans="2:9">
      <c r="B1157" s="69" t="s">
        <v>6841</v>
      </c>
      <c r="C1157" s="33" t="s">
        <v>13</v>
      </c>
      <c r="D1157" s="33" t="s">
        <v>14</v>
      </c>
      <c r="E1157" s="33" t="s">
        <v>305</v>
      </c>
      <c r="F1157" s="70" t="s">
        <v>1594</v>
      </c>
      <c r="G1157" s="70" t="s">
        <v>6841</v>
      </c>
      <c r="H1157" s="71" t="s">
        <v>6841</v>
      </c>
      <c r="I1157" s="71"/>
    </row>
    <row r="1158" spans="2:9">
      <c r="B1158" s="69" t="s">
        <v>6842</v>
      </c>
      <c r="C1158" s="33" t="s">
        <v>13</v>
      </c>
      <c r="D1158" s="33" t="s">
        <v>14</v>
      </c>
      <c r="E1158" s="33" t="s">
        <v>305</v>
      </c>
      <c r="F1158" s="70" t="s">
        <v>1594</v>
      </c>
      <c r="G1158" s="70" t="s">
        <v>6842</v>
      </c>
      <c r="H1158" s="71" t="s">
        <v>6842</v>
      </c>
      <c r="I1158" s="71"/>
    </row>
    <row r="1159" spans="2:9">
      <c r="B1159" s="69" t="s">
        <v>6843</v>
      </c>
      <c r="C1159" s="33" t="s">
        <v>13</v>
      </c>
      <c r="D1159" s="33" t="s">
        <v>14</v>
      </c>
      <c r="E1159" s="33" t="s">
        <v>305</v>
      </c>
      <c r="F1159" s="70" t="s">
        <v>1594</v>
      </c>
      <c r="G1159" s="70" t="s">
        <v>6843</v>
      </c>
      <c r="H1159" s="71" t="s">
        <v>6843</v>
      </c>
      <c r="I1159" s="71"/>
    </row>
    <row r="1160" spans="2:9">
      <c r="B1160" s="69" t="s">
        <v>6844</v>
      </c>
      <c r="C1160" s="33" t="s">
        <v>13</v>
      </c>
      <c r="D1160" s="33" t="s">
        <v>14</v>
      </c>
      <c r="E1160" s="33" t="s">
        <v>305</v>
      </c>
      <c r="F1160" s="70" t="s">
        <v>1594</v>
      </c>
      <c r="G1160" s="70" t="s">
        <v>6844</v>
      </c>
      <c r="H1160" s="71" t="s">
        <v>6844</v>
      </c>
      <c r="I1160" s="71"/>
    </row>
    <row r="1161" spans="2:9">
      <c r="B1161" s="69" t="s">
        <v>6845</v>
      </c>
      <c r="C1161" s="33" t="s">
        <v>13</v>
      </c>
      <c r="D1161" s="33" t="s">
        <v>14</v>
      </c>
      <c r="E1161" s="33" t="s">
        <v>305</v>
      </c>
      <c r="F1161" s="70" t="s">
        <v>1594</v>
      </c>
      <c r="G1161" s="70" t="s">
        <v>6845</v>
      </c>
      <c r="H1161" s="71" t="s">
        <v>6845</v>
      </c>
      <c r="I1161" s="71"/>
    </row>
    <row r="1162" spans="2:9">
      <c r="B1162" s="69" t="s">
        <v>6846</v>
      </c>
      <c r="C1162" s="33" t="s">
        <v>13</v>
      </c>
      <c r="D1162" s="33" t="s">
        <v>14</v>
      </c>
      <c r="E1162" s="33" t="s">
        <v>305</v>
      </c>
      <c r="F1162" s="70" t="s">
        <v>1591</v>
      </c>
      <c r="G1162" s="70" t="s">
        <v>6846</v>
      </c>
      <c r="H1162" s="71" t="s">
        <v>6846</v>
      </c>
      <c r="I1162" s="71"/>
    </row>
    <row r="1163" spans="2:9">
      <c r="B1163" s="69" t="s">
        <v>6847</v>
      </c>
      <c r="C1163" s="33" t="s">
        <v>13</v>
      </c>
      <c r="D1163" s="33" t="s">
        <v>14</v>
      </c>
      <c r="E1163" s="33" t="s">
        <v>305</v>
      </c>
      <c r="F1163" s="70" t="s">
        <v>1591</v>
      </c>
      <c r="G1163" s="70" t="s">
        <v>6847</v>
      </c>
      <c r="H1163" s="71" t="s">
        <v>6847</v>
      </c>
      <c r="I1163" s="71"/>
    </row>
    <row r="1164" spans="2:9">
      <c r="B1164" s="69" t="s">
        <v>6848</v>
      </c>
      <c r="C1164" s="33" t="s">
        <v>13</v>
      </c>
      <c r="D1164" s="33" t="s">
        <v>14</v>
      </c>
      <c r="E1164" s="33" t="s">
        <v>305</v>
      </c>
      <c r="F1164" s="70" t="s">
        <v>1591</v>
      </c>
      <c r="G1164" s="70" t="s">
        <v>6848</v>
      </c>
      <c r="H1164" s="71" t="s">
        <v>6848</v>
      </c>
      <c r="I1164" s="71"/>
    </row>
    <row r="1165" spans="2:9">
      <c r="B1165" s="69" t="s">
        <v>6849</v>
      </c>
      <c r="C1165" s="33" t="s">
        <v>13</v>
      </c>
      <c r="D1165" s="33" t="s">
        <v>14</v>
      </c>
      <c r="E1165" s="33" t="s">
        <v>305</v>
      </c>
      <c r="F1165" s="70" t="s">
        <v>1591</v>
      </c>
      <c r="G1165" s="70" t="s">
        <v>6849</v>
      </c>
      <c r="H1165" s="71" t="s">
        <v>6849</v>
      </c>
      <c r="I1165" s="71"/>
    </row>
    <row r="1166" spans="2:9">
      <c r="B1166" s="69" t="s">
        <v>6850</v>
      </c>
      <c r="C1166" s="33" t="s">
        <v>13</v>
      </c>
      <c r="D1166" s="33" t="s">
        <v>14</v>
      </c>
      <c r="E1166" s="33" t="s">
        <v>305</v>
      </c>
      <c r="F1166" s="70" t="s">
        <v>1591</v>
      </c>
      <c r="G1166" s="70" t="s">
        <v>6850</v>
      </c>
      <c r="H1166" s="71" t="s">
        <v>6850</v>
      </c>
      <c r="I1166" s="71"/>
    </row>
    <row r="1167" spans="2:9">
      <c r="B1167" s="69" t="s">
        <v>6851</v>
      </c>
      <c r="C1167" s="33" t="s">
        <v>13</v>
      </c>
      <c r="D1167" s="33" t="s">
        <v>14</v>
      </c>
      <c r="E1167" s="33" t="s">
        <v>305</v>
      </c>
      <c r="F1167" s="70" t="s">
        <v>1592</v>
      </c>
      <c r="G1167" s="70" t="s">
        <v>6851</v>
      </c>
      <c r="H1167" s="71" t="s">
        <v>6851</v>
      </c>
      <c r="I1167" s="71"/>
    </row>
    <row r="1168" spans="2:9">
      <c r="B1168" s="69" t="s">
        <v>6852</v>
      </c>
      <c r="C1168" s="33" t="s">
        <v>13</v>
      </c>
      <c r="D1168" s="33" t="s">
        <v>14</v>
      </c>
      <c r="E1168" s="33" t="s">
        <v>305</v>
      </c>
      <c r="F1168" s="70" t="s">
        <v>1592</v>
      </c>
      <c r="G1168" s="70" t="s">
        <v>6852</v>
      </c>
      <c r="H1168" s="71" t="s">
        <v>6852</v>
      </c>
      <c r="I1168" s="71"/>
    </row>
    <row r="1169" spans="2:9">
      <c r="B1169" s="69" t="s">
        <v>6853</v>
      </c>
      <c r="C1169" s="33" t="s">
        <v>13</v>
      </c>
      <c r="D1169" s="33" t="s">
        <v>14</v>
      </c>
      <c r="E1169" s="33" t="s">
        <v>305</v>
      </c>
      <c r="F1169" s="70" t="s">
        <v>1592</v>
      </c>
      <c r="G1169" s="70" t="s">
        <v>6853</v>
      </c>
      <c r="H1169" s="71" t="s">
        <v>6853</v>
      </c>
      <c r="I1169" s="71"/>
    </row>
    <row r="1170" spans="2:9">
      <c r="B1170" s="69" t="s">
        <v>6854</v>
      </c>
      <c r="C1170" s="33" t="s">
        <v>13</v>
      </c>
      <c r="D1170" s="33" t="s">
        <v>14</v>
      </c>
      <c r="E1170" s="33" t="s">
        <v>305</v>
      </c>
      <c r="F1170" s="70" t="s">
        <v>1592</v>
      </c>
      <c r="G1170" s="70" t="s">
        <v>6854</v>
      </c>
      <c r="H1170" s="71" t="s">
        <v>6854</v>
      </c>
      <c r="I1170" s="71"/>
    </row>
    <row r="1171" spans="2:9">
      <c r="B1171" s="69" t="s">
        <v>6855</v>
      </c>
      <c r="C1171" s="33" t="s">
        <v>13</v>
      </c>
      <c r="D1171" s="33" t="s">
        <v>14</v>
      </c>
      <c r="E1171" s="33" t="s">
        <v>305</v>
      </c>
      <c r="F1171" s="70" t="s">
        <v>1592</v>
      </c>
      <c r="G1171" s="70" t="s">
        <v>6855</v>
      </c>
      <c r="H1171" s="71" t="s">
        <v>6855</v>
      </c>
      <c r="I1171" s="71"/>
    </row>
    <row r="1172" spans="2:9">
      <c r="B1172" s="69" t="s">
        <v>6856</v>
      </c>
      <c r="C1172" s="33" t="s">
        <v>13</v>
      </c>
      <c r="D1172" s="33" t="s">
        <v>14</v>
      </c>
      <c r="E1172" s="33" t="s">
        <v>305</v>
      </c>
      <c r="F1172" s="70" t="s">
        <v>1598</v>
      </c>
      <c r="G1172" s="70" t="s">
        <v>6856</v>
      </c>
      <c r="H1172" s="71" t="s">
        <v>6856</v>
      </c>
      <c r="I1172" s="71"/>
    </row>
    <row r="1173" spans="2:9">
      <c r="B1173" s="69" t="s">
        <v>6857</v>
      </c>
      <c r="C1173" s="33" t="s">
        <v>13</v>
      </c>
      <c r="D1173" s="33" t="s">
        <v>14</v>
      </c>
      <c r="E1173" s="33" t="s">
        <v>305</v>
      </c>
      <c r="F1173" s="70" t="s">
        <v>1598</v>
      </c>
      <c r="G1173" s="70" t="s">
        <v>6857</v>
      </c>
      <c r="H1173" s="71" t="s">
        <v>6857</v>
      </c>
      <c r="I1173" s="71"/>
    </row>
    <row r="1174" spans="2:9">
      <c r="B1174" s="69" t="s">
        <v>6858</v>
      </c>
      <c r="C1174" s="33" t="s">
        <v>13</v>
      </c>
      <c r="D1174" s="33" t="s">
        <v>14</v>
      </c>
      <c r="E1174" s="33" t="s">
        <v>305</v>
      </c>
      <c r="F1174" s="70" t="s">
        <v>1598</v>
      </c>
      <c r="G1174" s="70" t="s">
        <v>6858</v>
      </c>
      <c r="H1174" s="71" t="s">
        <v>6858</v>
      </c>
      <c r="I1174" s="71"/>
    </row>
    <row r="1175" spans="2:9">
      <c r="B1175" s="69" t="s">
        <v>6859</v>
      </c>
      <c r="C1175" s="33" t="s">
        <v>13</v>
      </c>
      <c r="D1175" s="33" t="s">
        <v>14</v>
      </c>
      <c r="E1175" s="33" t="s">
        <v>305</v>
      </c>
      <c r="F1175" s="70" t="s">
        <v>1598</v>
      </c>
      <c r="G1175" s="70" t="s">
        <v>6859</v>
      </c>
      <c r="H1175" s="71" t="s">
        <v>6859</v>
      </c>
      <c r="I1175" s="71"/>
    </row>
    <row r="1176" spans="2:9">
      <c r="B1176" s="69" t="s">
        <v>247</v>
      </c>
      <c r="C1176" s="33" t="s">
        <v>13</v>
      </c>
      <c r="D1176" s="33" t="s">
        <v>14</v>
      </c>
      <c r="E1176" s="33" t="s">
        <v>305</v>
      </c>
      <c r="F1176" s="70" t="s">
        <v>1598</v>
      </c>
      <c r="G1176" s="70" t="s">
        <v>247</v>
      </c>
      <c r="H1176" s="71" t="s">
        <v>247</v>
      </c>
      <c r="I1176" s="71"/>
    </row>
    <row r="1177" spans="2:9">
      <c r="B1177" s="69" t="s">
        <v>6860</v>
      </c>
      <c r="C1177" s="33" t="s">
        <v>13</v>
      </c>
      <c r="D1177" s="33" t="s">
        <v>14</v>
      </c>
      <c r="E1177" s="33" t="s">
        <v>305</v>
      </c>
      <c r="F1177" s="70" t="s">
        <v>1598</v>
      </c>
      <c r="G1177" s="70" t="s">
        <v>6860</v>
      </c>
      <c r="H1177" s="71" t="s">
        <v>6860</v>
      </c>
      <c r="I1177" s="71"/>
    </row>
    <row r="1178" spans="2:9">
      <c r="B1178" s="69" t="s">
        <v>6861</v>
      </c>
      <c r="C1178" s="33" t="s">
        <v>13</v>
      </c>
      <c r="D1178" s="33" t="s">
        <v>14</v>
      </c>
      <c r="E1178" s="33" t="s">
        <v>305</v>
      </c>
      <c r="F1178" s="70" t="s">
        <v>1598</v>
      </c>
      <c r="G1178" s="70" t="s">
        <v>6861</v>
      </c>
      <c r="H1178" s="71" t="s">
        <v>6861</v>
      </c>
      <c r="I1178" s="71"/>
    </row>
    <row r="1179" spans="2:9">
      <c r="B1179" s="69" t="s">
        <v>6862</v>
      </c>
      <c r="C1179" s="33" t="s">
        <v>13</v>
      </c>
      <c r="D1179" s="33" t="s">
        <v>14</v>
      </c>
      <c r="E1179" s="33" t="s">
        <v>305</v>
      </c>
      <c r="F1179" s="70" t="s">
        <v>1593</v>
      </c>
      <c r="G1179" s="70" t="s">
        <v>6862</v>
      </c>
      <c r="H1179" s="71" t="s">
        <v>6862</v>
      </c>
      <c r="I1179" s="71"/>
    </row>
    <row r="1180" spans="2:9">
      <c r="B1180" s="69" t="s">
        <v>6863</v>
      </c>
      <c r="C1180" s="33" t="s">
        <v>13</v>
      </c>
      <c r="D1180" s="33" t="s">
        <v>14</v>
      </c>
      <c r="E1180" s="33" t="s">
        <v>305</v>
      </c>
      <c r="F1180" s="70" t="s">
        <v>1593</v>
      </c>
      <c r="G1180" s="70" t="s">
        <v>6863</v>
      </c>
      <c r="H1180" s="71" t="s">
        <v>6863</v>
      </c>
      <c r="I1180" s="71"/>
    </row>
    <row r="1181" spans="2:9">
      <c r="B1181" s="69" t="s">
        <v>6864</v>
      </c>
      <c r="C1181" s="33" t="s">
        <v>13</v>
      </c>
      <c r="D1181" s="33" t="s">
        <v>14</v>
      </c>
      <c r="E1181" s="33" t="s">
        <v>305</v>
      </c>
      <c r="F1181" s="70" t="s">
        <v>1593</v>
      </c>
      <c r="G1181" s="70" t="s">
        <v>6864</v>
      </c>
      <c r="H1181" s="71" t="s">
        <v>6864</v>
      </c>
      <c r="I1181" s="71"/>
    </row>
    <row r="1182" spans="2:9">
      <c r="B1182" s="69" t="s">
        <v>6865</v>
      </c>
      <c r="C1182" s="33" t="s">
        <v>13</v>
      </c>
      <c r="D1182" s="33" t="s">
        <v>14</v>
      </c>
      <c r="E1182" s="33" t="s">
        <v>305</v>
      </c>
      <c r="F1182" s="70" t="s">
        <v>1593</v>
      </c>
      <c r="G1182" s="70" t="s">
        <v>6865</v>
      </c>
      <c r="H1182" s="71" t="s">
        <v>6865</v>
      </c>
      <c r="I1182" s="71"/>
    </row>
    <row r="1183" spans="2:9">
      <c r="B1183" s="69" t="s">
        <v>1382</v>
      </c>
      <c r="C1183" s="33" t="s">
        <v>13</v>
      </c>
      <c r="D1183" s="33" t="s">
        <v>14</v>
      </c>
      <c r="E1183" s="33" t="s">
        <v>305</v>
      </c>
      <c r="F1183" s="70" t="s">
        <v>1593</v>
      </c>
      <c r="G1183" s="70" t="s">
        <v>1382</v>
      </c>
      <c r="H1183" s="71" t="s">
        <v>1382</v>
      </c>
      <c r="I1183" s="71"/>
    </row>
    <row r="1184" spans="2:9">
      <c r="B1184" s="69" t="s">
        <v>6866</v>
      </c>
      <c r="C1184" s="33" t="s">
        <v>13</v>
      </c>
      <c r="D1184" s="33" t="s">
        <v>14</v>
      </c>
      <c r="E1184" s="33" t="s">
        <v>305</v>
      </c>
      <c r="F1184" s="70" t="s">
        <v>1593</v>
      </c>
      <c r="G1184" s="70" t="s">
        <v>6866</v>
      </c>
      <c r="H1184" s="71" t="s">
        <v>6866</v>
      </c>
      <c r="I1184" s="71"/>
    </row>
    <row r="1185" spans="2:9">
      <c r="B1185" s="69" t="s">
        <v>6867</v>
      </c>
      <c r="C1185" s="33" t="s">
        <v>13</v>
      </c>
      <c r="D1185" s="33" t="s">
        <v>14</v>
      </c>
      <c r="E1185" s="33" t="s">
        <v>309</v>
      </c>
      <c r="F1185" s="33" t="s">
        <v>1608</v>
      </c>
      <c r="G1185" s="70" t="s">
        <v>6867</v>
      </c>
      <c r="H1185" s="71" t="s">
        <v>6867</v>
      </c>
      <c r="I1185" s="71"/>
    </row>
    <row r="1186" spans="2:9">
      <c r="B1186" s="69" t="s">
        <v>6868</v>
      </c>
      <c r="C1186" s="33" t="s">
        <v>13</v>
      </c>
      <c r="D1186" s="33" t="s">
        <v>14</v>
      </c>
      <c r="E1186" s="33" t="s">
        <v>307</v>
      </c>
      <c r="F1186" s="33" t="s">
        <v>1599</v>
      </c>
      <c r="G1186" s="70" t="s">
        <v>6868</v>
      </c>
      <c r="H1186" s="71" t="s">
        <v>6868</v>
      </c>
      <c r="I1186" s="71"/>
    </row>
    <row r="1187" spans="2:9">
      <c r="B1187" s="69" t="s">
        <v>6869</v>
      </c>
      <c r="C1187" s="33" t="s">
        <v>13</v>
      </c>
      <c r="D1187" s="33" t="s">
        <v>14</v>
      </c>
      <c r="E1187" s="33" t="s">
        <v>309</v>
      </c>
      <c r="F1187" s="33" t="s">
        <v>1608</v>
      </c>
      <c r="G1187" s="33" t="s">
        <v>1608</v>
      </c>
      <c r="H1187" s="71" t="s">
        <v>1608</v>
      </c>
      <c r="I1187" s="71"/>
    </row>
    <row r="1188" spans="2:9">
      <c r="B1188" s="69" t="s">
        <v>6870</v>
      </c>
      <c r="C1188" s="33" t="s">
        <v>13</v>
      </c>
      <c r="D1188" s="33" t="s">
        <v>14</v>
      </c>
      <c r="E1188" s="33" t="s">
        <v>307</v>
      </c>
      <c r="F1188" s="33" t="s">
        <v>1603</v>
      </c>
      <c r="G1188" s="33" t="s">
        <v>1603</v>
      </c>
      <c r="H1188" s="71" t="s">
        <v>1603</v>
      </c>
      <c r="I1188" s="71"/>
    </row>
    <row r="1189" spans="2:9">
      <c r="B1189" s="69" t="s">
        <v>6871</v>
      </c>
      <c r="C1189" s="33" t="s">
        <v>13</v>
      </c>
      <c r="D1189" s="33" t="s">
        <v>14</v>
      </c>
      <c r="E1189" s="33" t="s">
        <v>309</v>
      </c>
      <c r="F1189" s="33" t="s">
        <v>1606</v>
      </c>
      <c r="G1189" s="33" t="s">
        <v>1606</v>
      </c>
      <c r="H1189" s="71" t="s">
        <v>1606</v>
      </c>
      <c r="I1189" s="71"/>
    </row>
    <row r="1190" spans="2:9">
      <c r="B1190" s="69" t="s">
        <v>6872</v>
      </c>
      <c r="C1190" s="33" t="s">
        <v>13</v>
      </c>
      <c r="D1190" s="33" t="s">
        <v>14</v>
      </c>
      <c r="E1190" s="33" t="s">
        <v>309</v>
      </c>
      <c r="F1190" s="33" t="s">
        <v>1604</v>
      </c>
      <c r="G1190" s="33" t="s">
        <v>1604</v>
      </c>
      <c r="H1190" s="71" t="s">
        <v>1604</v>
      </c>
      <c r="I1190" s="71"/>
    </row>
    <row r="1191" spans="2:9">
      <c r="B1191" s="69" t="s">
        <v>6873</v>
      </c>
      <c r="C1191" s="33" t="s">
        <v>13</v>
      </c>
      <c r="D1191" s="33" t="s">
        <v>14</v>
      </c>
      <c r="E1191" s="33" t="s">
        <v>309</v>
      </c>
      <c r="F1191" s="33" t="s">
        <v>1605</v>
      </c>
      <c r="G1191" s="33" t="s">
        <v>1605</v>
      </c>
      <c r="H1191" s="71" t="s">
        <v>1605</v>
      </c>
      <c r="I1191" s="71"/>
    </row>
    <row r="1192" spans="2:9">
      <c r="B1192" s="69" t="s">
        <v>6874</v>
      </c>
      <c r="C1192" s="33" t="s">
        <v>13</v>
      </c>
      <c r="D1192" s="33" t="s">
        <v>14</v>
      </c>
      <c r="E1192" s="33" t="s">
        <v>307</v>
      </c>
      <c r="F1192" s="33" t="s">
        <v>1599</v>
      </c>
      <c r="G1192" s="33" t="s">
        <v>1599</v>
      </c>
      <c r="H1192" s="71" t="s">
        <v>1599</v>
      </c>
      <c r="I1192" s="71"/>
    </row>
    <row r="1193" spans="2:9">
      <c r="B1193" s="69" t="s">
        <v>6875</v>
      </c>
      <c r="C1193" s="33" t="s">
        <v>13</v>
      </c>
      <c r="D1193" s="33" t="s">
        <v>14</v>
      </c>
      <c r="E1193" s="33" t="s">
        <v>307</v>
      </c>
      <c r="F1193" s="33" t="s">
        <v>307</v>
      </c>
      <c r="G1193" s="33" t="s">
        <v>307</v>
      </c>
      <c r="H1193" s="71" t="s">
        <v>307</v>
      </c>
      <c r="I1193" s="71"/>
    </row>
    <row r="1194" spans="2:9">
      <c r="B1194" s="69" t="s">
        <v>6876</v>
      </c>
      <c r="C1194" s="33" t="s">
        <v>13</v>
      </c>
      <c r="D1194" s="33" t="s">
        <v>14</v>
      </c>
      <c r="E1194" s="33" t="s">
        <v>309</v>
      </c>
      <c r="F1194" s="33" t="s">
        <v>1607</v>
      </c>
      <c r="G1194" s="33" t="s">
        <v>1607</v>
      </c>
      <c r="H1194" s="71" t="s">
        <v>1607</v>
      </c>
      <c r="I1194" s="71"/>
    </row>
    <row r="1195" spans="2:9">
      <c r="B1195" s="69" t="s">
        <v>6877</v>
      </c>
      <c r="C1195" s="33" t="s">
        <v>13</v>
      </c>
      <c r="D1195" s="33" t="s">
        <v>14</v>
      </c>
      <c r="E1195" s="70" t="s">
        <v>301</v>
      </c>
      <c r="F1195" s="70" t="s">
        <v>1580</v>
      </c>
      <c r="G1195" s="70" t="s">
        <v>1580</v>
      </c>
      <c r="H1195" s="71" t="s">
        <v>1580</v>
      </c>
      <c r="I1195" s="71"/>
    </row>
    <row r="1196" spans="2:9">
      <c r="B1196" s="69" t="s">
        <v>6878</v>
      </c>
      <c r="C1196" s="29" t="s">
        <v>13</v>
      </c>
      <c r="D1196" s="29" t="s">
        <v>14</v>
      </c>
      <c r="E1196" s="29" t="s">
        <v>309</v>
      </c>
      <c r="F1196" s="29" t="s">
        <v>1607</v>
      </c>
      <c r="G1196" s="29" t="s">
        <v>4710</v>
      </c>
      <c r="H1196" s="29" t="s">
        <v>4710</v>
      </c>
      <c r="I1196" s="29" t="s">
        <v>4709</v>
      </c>
    </row>
    <row r="1197" spans="2:9">
      <c r="B1197" s="41" t="s">
        <v>6816</v>
      </c>
      <c r="C1197" s="33" t="s">
        <v>13</v>
      </c>
      <c r="D1197" s="33" t="s">
        <v>14</v>
      </c>
      <c r="E1197" s="33" t="s">
        <v>305</v>
      </c>
      <c r="F1197" s="36" t="s">
        <v>1595</v>
      </c>
      <c r="G1197" s="36" t="s">
        <v>6923</v>
      </c>
      <c r="H1197" s="29" t="s">
        <v>6923</v>
      </c>
      <c r="I1197" s="29"/>
    </row>
    <row r="1198" spans="2:9">
      <c r="B1198" s="39" t="s">
        <v>6925</v>
      </c>
      <c r="C1198" s="29" t="s">
        <v>13</v>
      </c>
      <c r="D1198" s="29" t="s">
        <v>14</v>
      </c>
      <c r="E1198" s="29" t="s">
        <v>309</v>
      </c>
      <c r="F1198" s="29" t="s">
        <v>1606</v>
      </c>
      <c r="G1198" s="29" t="s">
        <v>4781</v>
      </c>
      <c r="H1198" s="29" t="s">
        <v>4700</v>
      </c>
      <c r="I1198" s="29" t="s">
        <v>4699</v>
      </c>
    </row>
    <row r="1199" spans="2:9">
      <c r="B1199" s="39" t="s">
        <v>6926</v>
      </c>
      <c r="C1199" s="50" t="s">
        <v>13</v>
      </c>
      <c r="D1199" s="50" t="s">
        <v>14</v>
      </c>
      <c r="E1199" s="50" t="s">
        <v>309</v>
      </c>
      <c r="F1199" s="50" t="s">
        <v>1606</v>
      </c>
      <c r="G1199" s="29" t="s">
        <v>4781</v>
      </c>
      <c r="H1199" s="51" t="s">
        <v>4702</v>
      </c>
      <c r="I1199" s="51" t="s">
        <v>4701</v>
      </c>
    </row>
    <row r="1200" spans="2:9">
      <c r="B1200" s="39" t="s">
        <v>4731</v>
      </c>
      <c r="C1200" s="50" t="s">
        <v>13</v>
      </c>
      <c r="D1200" s="50" t="s">
        <v>14</v>
      </c>
      <c r="E1200" s="33" t="s">
        <v>4732</v>
      </c>
      <c r="F1200" s="33" t="s">
        <v>4731</v>
      </c>
      <c r="G1200" s="33" t="s">
        <v>4731</v>
      </c>
      <c r="H1200" s="29" t="s">
        <v>4731</v>
      </c>
      <c r="I1200" s="29"/>
    </row>
    <row r="1201" spans="2:9">
      <c r="B1201" s="39" t="s">
        <v>6929</v>
      </c>
      <c r="C1201" s="53" t="s">
        <v>13</v>
      </c>
      <c r="D1201" s="53" t="s">
        <v>14</v>
      </c>
      <c r="E1201" s="53" t="s">
        <v>309</v>
      </c>
      <c r="F1201" s="53" t="s">
        <v>1606</v>
      </c>
      <c r="G1201" s="29" t="s">
        <v>4781</v>
      </c>
      <c r="H1201" s="29" t="s">
        <v>4696</v>
      </c>
      <c r="I1201" s="29" t="s">
        <v>4695</v>
      </c>
    </row>
    <row r="1202" spans="2:9">
      <c r="B1202" s="39" t="s">
        <v>6930</v>
      </c>
      <c r="C1202" s="70" t="s">
        <v>13</v>
      </c>
      <c r="D1202" s="70" t="s">
        <v>14</v>
      </c>
      <c r="E1202" s="70" t="s">
        <v>307</v>
      </c>
      <c r="F1202" s="70" t="s">
        <v>307</v>
      </c>
      <c r="G1202" s="33" t="s">
        <v>7222</v>
      </c>
      <c r="H1202" s="33" t="s">
        <v>7222</v>
      </c>
      <c r="I1202" s="29"/>
    </row>
    <row r="1203" spans="2:9">
      <c r="B1203" s="39" t="s">
        <v>6958</v>
      </c>
      <c r="C1203" s="33" t="s">
        <v>13</v>
      </c>
      <c r="D1203" s="33" t="s">
        <v>14</v>
      </c>
      <c r="E1203" s="33" t="s">
        <v>307</v>
      </c>
      <c r="F1203" s="33" t="s">
        <v>1602</v>
      </c>
      <c r="G1203" s="33" t="s">
        <v>5631</v>
      </c>
      <c r="H1203" s="29" t="s">
        <v>5631</v>
      </c>
      <c r="I1203" s="29"/>
    </row>
    <row r="1204" spans="2:9">
      <c r="B1204" s="39" t="s">
        <v>6981</v>
      </c>
      <c r="C1204" s="33" t="s">
        <v>13</v>
      </c>
      <c r="D1204" s="33" t="s">
        <v>14</v>
      </c>
      <c r="E1204" s="33" t="s">
        <v>309</v>
      </c>
      <c r="F1204" s="33" t="s">
        <v>1608</v>
      </c>
      <c r="G1204" s="33" t="s">
        <v>6981</v>
      </c>
      <c r="H1204" s="29" t="s">
        <v>6981</v>
      </c>
      <c r="I1204" s="29"/>
    </row>
    <row r="1205" spans="2:9">
      <c r="B1205" s="41" t="s">
        <v>6983</v>
      </c>
      <c r="C1205" s="33" t="s">
        <v>13</v>
      </c>
      <c r="D1205" s="33" t="s">
        <v>14</v>
      </c>
      <c r="E1205" s="33" t="s">
        <v>307</v>
      </c>
      <c r="F1205" s="33" t="s">
        <v>1602</v>
      </c>
      <c r="G1205" s="33" t="s">
        <v>5631</v>
      </c>
      <c r="H1205" s="29" t="s">
        <v>5631</v>
      </c>
      <c r="I1205" s="29"/>
    </row>
    <row r="1206" spans="2:9">
      <c r="B1206" s="41" t="s">
        <v>6979</v>
      </c>
      <c r="C1206" s="29" t="s">
        <v>13</v>
      </c>
      <c r="D1206" s="29" t="s">
        <v>14</v>
      </c>
      <c r="E1206" s="29" t="s">
        <v>309</v>
      </c>
      <c r="F1206" s="29" t="s">
        <v>1606</v>
      </c>
      <c r="G1206" s="29" t="s">
        <v>4781</v>
      </c>
      <c r="H1206" s="29" t="s">
        <v>4690</v>
      </c>
      <c r="I1206" s="29" t="s">
        <v>4689</v>
      </c>
    </row>
    <row r="1207" spans="2:9">
      <c r="B1207" s="41" t="s">
        <v>6980</v>
      </c>
      <c r="C1207" s="29" t="s">
        <v>13</v>
      </c>
      <c r="D1207" s="29" t="s">
        <v>14</v>
      </c>
      <c r="E1207" s="29" t="s">
        <v>309</v>
      </c>
      <c r="F1207" s="29" t="s">
        <v>1606</v>
      </c>
      <c r="G1207" s="29" t="s">
        <v>4781</v>
      </c>
      <c r="H1207" s="29" t="s">
        <v>20</v>
      </c>
      <c r="I1207" s="29"/>
    </row>
    <row r="1208" spans="2:9">
      <c r="B1208" s="39" t="s">
        <v>6893</v>
      </c>
      <c r="C1208" s="70" t="s">
        <v>13</v>
      </c>
      <c r="D1208" s="70" t="s">
        <v>14</v>
      </c>
      <c r="E1208" s="70" t="s">
        <v>307</v>
      </c>
      <c r="F1208" s="70" t="s">
        <v>307</v>
      </c>
      <c r="G1208" s="70" t="s">
        <v>6893</v>
      </c>
      <c r="H1208" s="71" t="s">
        <v>6893</v>
      </c>
      <c r="I1208" s="29"/>
    </row>
    <row r="1209" spans="2:9">
      <c r="B1209" s="39" t="s">
        <v>6896</v>
      </c>
      <c r="C1209" s="33" t="s">
        <v>13</v>
      </c>
      <c r="D1209" s="33" t="s">
        <v>14</v>
      </c>
      <c r="E1209" s="33" t="s">
        <v>309</v>
      </c>
      <c r="F1209" s="33" t="s">
        <v>1605</v>
      </c>
      <c r="G1209" s="33" t="s">
        <v>6896</v>
      </c>
      <c r="H1209" s="29"/>
      <c r="I1209" s="29"/>
    </row>
    <row r="1210" spans="2:9">
      <c r="B1210" s="39" t="s">
        <v>6897</v>
      </c>
      <c r="C1210" s="33" t="s">
        <v>13</v>
      </c>
      <c r="D1210" s="33" t="s">
        <v>14</v>
      </c>
      <c r="E1210" s="33" t="s">
        <v>309</v>
      </c>
      <c r="F1210" s="33" t="s">
        <v>1606</v>
      </c>
      <c r="G1210" s="33" t="s">
        <v>6579</v>
      </c>
      <c r="H1210" s="33" t="s">
        <v>6579</v>
      </c>
      <c r="I1210" s="34"/>
    </row>
    <row r="1211" spans="2:9">
      <c r="B1211" s="39" t="s">
        <v>6898</v>
      </c>
      <c r="C1211" s="33" t="s">
        <v>13</v>
      </c>
      <c r="D1211" s="33" t="s">
        <v>14</v>
      </c>
      <c r="E1211" s="33" t="s">
        <v>307</v>
      </c>
      <c r="F1211" s="33" t="s">
        <v>307</v>
      </c>
      <c r="G1211" s="33" t="s">
        <v>6898</v>
      </c>
      <c r="H1211" s="29" t="s">
        <v>6898</v>
      </c>
      <c r="I1211" s="29"/>
    </row>
    <row r="1212" spans="2:9">
      <c r="B1212" s="39" t="s">
        <v>6899</v>
      </c>
      <c r="C1212" s="33" t="s">
        <v>13</v>
      </c>
      <c r="D1212" s="33" t="s">
        <v>14</v>
      </c>
      <c r="E1212" s="33" t="s">
        <v>307</v>
      </c>
      <c r="F1212" s="33" t="s">
        <v>1179</v>
      </c>
      <c r="G1212" s="33" t="s">
        <v>6899</v>
      </c>
      <c r="H1212" s="29" t="s">
        <v>6899</v>
      </c>
      <c r="I1212" s="29"/>
    </row>
    <row r="1213" spans="2:9">
      <c r="B1213" s="39" t="s">
        <v>6900</v>
      </c>
      <c r="C1213" s="33" t="s">
        <v>13</v>
      </c>
      <c r="D1213" s="33" t="s">
        <v>14</v>
      </c>
      <c r="E1213" s="33" t="s">
        <v>305</v>
      </c>
      <c r="F1213" s="70" t="s">
        <v>1597</v>
      </c>
      <c r="G1213" s="33" t="s">
        <v>6900</v>
      </c>
      <c r="H1213" s="29" t="s">
        <v>6900</v>
      </c>
      <c r="I1213" s="29"/>
    </row>
    <row r="1214" spans="2:9">
      <c r="B1214" s="39" t="s">
        <v>6908</v>
      </c>
      <c r="C1214" s="33" t="s">
        <v>13</v>
      </c>
      <c r="D1214" s="33" t="s">
        <v>14</v>
      </c>
      <c r="E1214" s="33" t="s">
        <v>307</v>
      </c>
      <c r="F1214" s="33" t="s">
        <v>1603</v>
      </c>
      <c r="G1214" s="33" t="s">
        <v>6908</v>
      </c>
      <c r="H1214" s="33" t="s">
        <v>6908</v>
      </c>
      <c r="I1214" s="29"/>
    </row>
    <row r="1215" spans="2:9">
      <c r="B1215" s="39" t="s">
        <v>5718</v>
      </c>
      <c r="C1215" s="33" t="s">
        <v>13</v>
      </c>
      <c r="D1215" s="33" t="s">
        <v>14</v>
      </c>
      <c r="E1215" s="33" t="s">
        <v>307</v>
      </c>
      <c r="F1215" s="33" t="s">
        <v>1603</v>
      </c>
      <c r="G1215" s="33" t="s">
        <v>5718</v>
      </c>
      <c r="H1215" s="29" t="s">
        <v>5718</v>
      </c>
      <c r="I1215" s="29"/>
    </row>
    <row r="1216" spans="2:9">
      <c r="B1216" s="39" t="s">
        <v>6964</v>
      </c>
      <c r="C1216" s="33" t="s">
        <v>13</v>
      </c>
      <c r="D1216" s="33" t="s">
        <v>14</v>
      </c>
      <c r="E1216" s="33" t="s">
        <v>307</v>
      </c>
      <c r="F1216" s="33" t="s">
        <v>1603</v>
      </c>
      <c r="G1216" s="36" t="s">
        <v>6994</v>
      </c>
      <c r="H1216" s="36" t="s">
        <v>6994</v>
      </c>
      <c r="I1216" s="29"/>
    </row>
    <row r="1217" spans="2:9">
      <c r="B1217" s="39" t="s">
        <v>6967</v>
      </c>
      <c r="C1217" s="33" t="s">
        <v>13</v>
      </c>
      <c r="D1217" s="33" t="s">
        <v>14</v>
      </c>
      <c r="E1217" s="33" t="s">
        <v>307</v>
      </c>
      <c r="F1217" s="33" t="s">
        <v>1603</v>
      </c>
      <c r="G1217" s="33" t="s">
        <v>5718</v>
      </c>
      <c r="H1217" s="29" t="s">
        <v>5718</v>
      </c>
      <c r="I1217" s="29"/>
    </row>
    <row r="1218" spans="2:9">
      <c r="B1218" s="39" t="s">
        <v>6968</v>
      </c>
      <c r="C1218" s="33" t="s">
        <v>13</v>
      </c>
      <c r="D1218" s="33" t="s">
        <v>14</v>
      </c>
      <c r="E1218" s="33" t="s">
        <v>307</v>
      </c>
      <c r="F1218" s="33" t="s">
        <v>1603</v>
      </c>
      <c r="G1218" s="62" t="s">
        <v>6368</v>
      </c>
      <c r="H1218" s="62" t="s">
        <v>6368</v>
      </c>
      <c r="I1218" s="29"/>
    </row>
    <row r="1219" spans="2:9">
      <c r="B1219" s="39" t="s">
        <v>6969</v>
      </c>
      <c r="C1219" s="33" t="s">
        <v>13</v>
      </c>
      <c r="D1219" s="33" t="s">
        <v>14</v>
      </c>
      <c r="E1219" s="33" t="s">
        <v>307</v>
      </c>
      <c r="F1219" s="33" t="s">
        <v>1603</v>
      </c>
      <c r="G1219" s="33" t="s">
        <v>6969</v>
      </c>
      <c r="H1219" s="33" t="s">
        <v>6969</v>
      </c>
      <c r="I1219" s="29"/>
    </row>
    <row r="1220" spans="2:9">
      <c r="B1220" s="39" t="s">
        <v>6970</v>
      </c>
      <c r="C1220" s="70" t="s">
        <v>13</v>
      </c>
      <c r="D1220" s="70" t="s">
        <v>14</v>
      </c>
      <c r="E1220" s="70" t="s">
        <v>307</v>
      </c>
      <c r="F1220" s="70" t="s">
        <v>1179</v>
      </c>
      <c r="G1220" s="33" t="s">
        <v>6970</v>
      </c>
      <c r="H1220" s="29" t="s">
        <v>6970</v>
      </c>
      <c r="I1220" s="29"/>
    </row>
    <row r="1221" spans="2:9">
      <c r="B1221" s="39" t="s">
        <v>6971</v>
      </c>
      <c r="C1221" s="33" t="s">
        <v>13</v>
      </c>
      <c r="D1221" s="33" t="s">
        <v>14</v>
      </c>
      <c r="E1221" s="33" t="s">
        <v>307</v>
      </c>
      <c r="F1221" s="33" t="s">
        <v>1603</v>
      </c>
      <c r="G1221" s="33" t="s">
        <v>6971</v>
      </c>
      <c r="H1221" s="33" t="s">
        <v>6971</v>
      </c>
      <c r="I1221" s="29"/>
    </row>
    <row r="1222" spans="2:9">
      <c r="B1222" s="39" t="s">
        <v>6972</v>
      </c>
      <c r="C1222" s="70" t="s">
        <v>13</v>
      </c>
      <c r="D1222" s="70" t="s">
        <v>14</v>
      </c>
      <c r="E1222" s="70" t="s">
        <v>307</v>
      </c>
      <c r="F1222" s="70" t="s">
        <v>1179</v>
      </c>
      <c r="G1222" s="33" t="s">
        <v>6972</v>
      </c>
      <c r="H1222" s="29" t="s">
        <v>6972</v>
      </c>
      <c r="I1222" s="29"/>
    </row>
    <row r="1223" spans="2:9">
      <c r="B1223" s="39" t="s">
        <v>6973</v>
      </c>
      <c r="C1223" s="70" t="s">
        <v>13</v>
      </c>
      <c r="D1223" s="70" t="s">
        <v>14</v>
      </c>
      <c r="E1223" s="70" t="s">
        <v>307</v>
      </c>
      <c r="F1223" s="70" t="s">
        <v>1179</v>
      </c>
      <c r="G1223" s="33" t="s">
        <v>6991</v>
      </c>
      <c r="H1223" s="33" t="s">
        <v>6991</v>
      </c>
      <c r="I1223" s="29"/>
    </row>
    <row r="1224" spans="2:9">
      <c r="B1224" s="39" t="s">
        <v>6974</v>
      </c>
      <c r="C1224" s="70" t="s">
        <v>13</v>
      </c>
      <c r="D1224" s="70" t="s">
        <v>14</v>
      </c>
      <c r="E1224" s="70" t="s">
        <v>307</v>
      </c>
      <c r="F1224" s="70" t="s">
        <v>1179</v>
      </c>
      <c r="G1224" s="33" t="s">
        <v>6992</v>
      </c>
      <c r="H1224" s="29" t="s">
        <v>6992</v>
      </c>
      <c r="I1224" s="29"/>
    </row>
    <row r="1225" spans="2:9">
      <c r="B1225" s="39" t="s">
        <v>6975</v>
      </c>
      <c r="C1225" s="33" t="s">
        <v>13</v>
      </c>
      <c r="D1225" s="33" t="s">
        <v>14</v>
      </c>
      <c r="E1225" s="33" t="s">
        <v>309</v>
      </c>
      <c r="F1225" s="33" t="s">
        <v>1606</v>
      </c>
      <c r="G1225" s="33" t="s">
        <v>6975</v>
      </c>
      <c r="H1225" s="29" t="s">
        <v>6975</v>
      </c>
      <c r="I1225" s="29"/>
    </row>
    <row r="1226" spans="2:9">
      <c r="B1226" s="39" t="s">
        <v>6976</v>
      </c>
      <c r="C1226" s="70" t="s">
        <v>13</v>
      </c>
      <c r="D1226" s="70" t="s">
        <v>14</v>
      </c>
      <c r="E1226" s="70" t="s">
        <v>307</v>
      </c>
      <c r="F1226" s="70" t="s">
        <v>1179</v>
      </c>
      <c r="G1226" s="33" t="s">
        <v>6976</v>
      </c>
      <c r="H1226" s="29" t="s">
        <v>6976</v>
      </c>
      <c r="I1226" s="29"/>
    </row>
    <row r="1227" spans="2:9">
      <c r="B1227" s="39" t="s">
        <v>6977</v>
      </c>
      <c r="C1227" s="33" t="s">
        <v>13</v>
      </c>
      <c r="D1227" s="33" t="s">
        <v>14</v>
      </c>
      <c r="E1227" s="33" t="s">
        <v>307</v>
      </c>
      <c r="F1227" s="33" t="s">
        <v>1599</v>
      </c>
      <c r="G1227" s="36" t="s">
        <v>4718</v>
      </c>
      <c r="H1227" s="29" t="s">
        <v>4717</v>
      </c>
      <c r="I1227" s="29" t="s">
        <v>4716</v>
      </c>
    </row>
    <row r="1228" spans="2:9">
      <c r="B1228" s="39" t="s">
        <v>6978</v>
      </c>
      <c r="C1228" s="50" t="s">
        <v>13</v>
      </c>
      <c r="D1228" s="50" t="s">
        <v>14</v>
      </c>
      <c r="E1228" s="50" t="s">
        <v>307</v>
      </c>
      <c r="F1228" s="50" t="s">
        <v>1599</v>
      </c>
      <c r="G1228" s="36" t="s">
        <v>4718</v>
      </c>
      <c r="H1228" s="29" t="s">
        <v>4717</v>
      </c>
      <c r="I1228" s="29" t="s">
        <v>4716</v>
      </c>
    </row>
    <row r="1229" spans="2:9">
      <c r="B1229" s="39" t="s">
        <v>6489</v>
      </c>
      <c r="C1229" s="53" t="s">
        <v>13</v>
      </c>
      <c r="D1229" s="53" t="s">
        <v>14</v>
      </c>
      <c r="E1229" s="53" t="s">
        <v>309</v>
      </c>
      <c r="F1229" s="53" t="s">
        <v>1607</v>
      </c>
      <c r="G1229" s="53" t="s">
        <v>6227</v>
      </c>
      <c r="H1229" s="51" t="s">
        <v>6227</v>
      </c>
      <c r="I1229" s="29"/>
    </row>
    <row r="1230" spans="2:9">
      <c r="B1230" s="39" t="s">
        <v>1579</v>
      </c>
      <c r="C1230" s="33" t="s">
        <v>13</v>
      </c>
      <c r="D1230" s="33" t="s">
        <v>14</v>
      </c>
      <c r="E1230" s="33" t="s">
        <v>301</v>
      </c>
      <c r="F1230" s="33" t="s">
        <v>1579</v>
      </c>
      <c r="G1230" s="33" t="s">
        <v>1579</v>
      </c>
      <c r="H1230" s="29"/>
      <c r="I1230" s="29"/>
    </row>
    <row r="1231" spans="2:9">
      <c r="B1231" s="39" t="s">
        <v>303</v>
      </c>
      <c r="C1231" s="33" t="s">
        <v>13</v>
      </c>
      <c r="D1231" s="33" t="s">
        <v>14</v>
      </c>
      <c r="E1231" s="33" t="s">
        <v>303</v>
      </c>
      <c r="F1231" s="33"/>
      <c r="G1231" s="33" t="s">
        <v>303</v>
      </c>
      <c r="H1231" s="33" t="s">
        <v>303</v>
      </c>
      <c r="I1231" s="29"/>
    </row>
    <row r="1232" spans="2:9">
      <c r="B1232" s="41" t="s">
        <v>1560</v>
      </c>
      <c r="C1232" s="36" t="s">
        <v>13</v>
      </c>
      <c r="D1232" s="36" t="s">
        <v>14</v>
      </c>
      <c r="E1232" s="36" t="s">
        <v>4732</v>
      </c>
      <c r="F1232" s="36" t="s">
        <v>6990</v>
      </c>
      <c r="G1232" s="36" t="s">
        <v>1560</v>
      </c>
      <c r="H1232" s="29" t="s">
        <v>1560</v>
      </c>
      <c r="I1232" s="29"/>
    </row>
    <row r="1233" spans="2:9">
      <c r="B1233" s="69" t="s">
        <v>6907</v>
      </c>
      <c r="C1233" s="70" t="s">
        <v>13</v>
      </c>
      <c r="D1233" s="70" t="s">
        <v>14</v>
      </c>
      <c r="E1233" s="70" t="s">
        <v>309</v>
      </c>
      <c r="F1233" s="70" t="s">
        <v>1605</v>
      </c>
      <c r="G1233" s="71" t="s">
        <v>6907</v>
      </c>
      <c r="H1233" s="71" t="s">
        <v>6907</v>
      </c>
      <c r="I1233" s="71"/>
    </row>
    <row r="1234" spans="2:9">
      <c r="B1234" s="69" t="s">
        <v>6906</v>
      </c>
      <c r="C1234" s="70" t="s">
        <v>13</v>
      </c>
      <c r="D1234" s="70" t="s">
        <v>14</v>
      </c>
      <c r="E1234" s="70" t="s">
        <v>309</v>
      </c>
      <c r="F1234" s="70" t="s">
        <v>1605</v>
      </c>
      <c r="G1234" s="71" t="s">
        <v>6906</v>
      </c>
      <c r="H1234" s="71" t="s">
        <v>6906</v>
      </c>
      <c r="I1234" s="71"/>
    </row>
    <row r="1235" spans="2:9">
      <c r="B1235" s="69" t="s">
        <v>6901</v>
      </c>
      <c r="C1235" s="70" t="s">
        <v>13</v>
      </c>
      <c r="D1235" s="70" t="s">
        <v>14</v>
      </c>
      <c r="E1235" s="70" t="s">
        <v>309</v>
      </c>
      <c r="F1235" s="70" t="s">
        <v>1605</v>
      </c>
      <c r="G1235" s="71" t="s">
        <v>6901</v>
      </c>
      <c r="H1235" s="71" t="s">
        <v>6901</v>
      </c>
      <c r="I1235" s="71"/>
    </row>
    <row r="1236" spans="2:9">
      <c r="B1236" s="69" t="s">
        <v>6904</v>
      </c>
      <c r="C1236" s="70" t="s">
        <v>13</v>
      </c>
      <c r="D1236" s="70" t="s">
        <v>14</v>
      </c>
      <c r="E1236" s="70" t="s">
        <v>307</v>
      </c>
      <c r="F1236" s="70" t="s">
        <v>1600</v>
      </c>
      <c r="G1236" s="71" t="s">
        <v>6904</v>
      </c>
      <c r="H1236" s="71" t="s">
        <v>6904</v>
      </c>
      <c r="I1236" s="71"/>
    </row>
    <row r="1237" spans="2:9">
      <c r="B1237" s="69" t="s">
        <v>6903</v>
      </c>
      <c r="C1237" s="70" t="s">
        <v>13</v>
      </c>
      <c r="D1237" s="70" t="s">
        <v>14</v>
      </c>
      <c r="E1237" s="70" t="s">
        <v>309</v>
      </c>
      <c r="F1237" s="70" t="s">
        <v>1604</v>
      </c>
      <c r="G1237" s="71" t="s">
        <v>6903</v>
      </c>
      <c r="H1237" s="71" t="s">
        <v>6903</v>
      </c>
      <c r="I1237" s="71"/>
    </row>
    <row r="1238" spans="2:9">
      <c r="B1238" s="69" t="s">
        <v>6902</v>
      </c>
      <c r="C1238" s="70" t="s">
        <v>13</v>
      </c>
      <c r="D1238" s="70" t="s">
        <v>14</v>
      </c>
      <c r="E1238" s="70" t="s">
        <v>309</v>
      </c>
      <c r="F1238" s="70" t="s">
        <v>1605</v>
      </c>
      <c r="G1238" s="71" t="s">
        <v>6902</v>
      </c>
      <c r="H1238" s="71" t="s">
        <v>6902</v>
      </c>
      <c r="I1238" s="71"/>
    </row>
    <row r="1239" spans="2:9">
      <c r="B1239" s="69" t="s">
        <v>6905</v>
      </c>
      <c r="C1239" s="70" t="s">
        <v>13</v>
      </c>
      <c r="D1239" s="70" t="s">
        <v>14</v>
      </c>
      <c r="E1239" s="70" t="s">
        <v>309</v>
      </c>
      <c r="F1239" s="70" t="s">
        <v>1605</v>
      </c>
      <c r="G1239" s="71" t="s">
        <v>6905</v>
      </c>
      <c r="H1239" s="71" t="s">
        <v>6905</v>
      </c>
      <c r="I1239" s="71"/>
    </row>
    <row r="1240" spans="2:9">
      <c r="B1240" s="69" t="s">
        <v>6909</v>
      </c>
      <c r="C1240" s="70" t="s">
        <v>13</v>
      </c>
      <c r="D1240" s="70" t="s">
        <v>14</v>
      </c>
      <c r="E1240" s="70" t="s">
        <v>307</v>
      </c>
      <c r="F1240" s="70" t="s">
        <v>1600</v>
      </c>
      <c r="G1240" s="71" t="s">
        <v>6909</v>
      </c>
      <c r="H1240" s="71" t="s">
        <v>6909</v>
      </c>
      <c r="I1240" s="71"/>
    </row>
    <row r="1241" spans="2:9">
      <c r="B1241" s="69" t="s">
        <v>6910</v>
      </c>
      <c r="C1241" s="70" t="s">
        <v>13</v>
      </c>
      <c r="D1241" s="70" t="s">
        <v>14</v>
      </c>
      <c r="E1241" s="70" t="s">
        <v>307</v>
      </c>
      <c r="F1241" s="70" t="s">
        <v>307</v>
      </c>
      <c r="G1241" s="71" t="s">
        <v>6910</v>
      </c>
      <c r="H1241" s="71" t="s">
        <v>6910</v>
      </c>
      <c r="I1241" s="71"/>
    </row>
    <row r="1242" spans="2:9">
      <c r="B1242" s="69" t="s">
        <v>6911</v>
      </c>
      <c r="C1242" s="70" t="s">
        <v>13</v>
      </c>
      <c r="D1242" s="70" t="s">
        <v>14</v>
      </c>
      <c r="E1242" s="70" t="s">
        <v>309</v>
      </c>
      <c r="F1242" s="70" t="s">
        <v>1604</v>
      </c>
      <c r="G1242" s="71" t="s">
        <v>6911</v>
      </c>
      <c r="H1242" s="71" t="s">
        <v>6911</v>
      </c>
      <c r="I1242" s="71"/>
    </row>
    <row r="1243" spans="2:9">
      <c r="B1243" s="69" t="s">
        <v>6912</v>
      </c>
      <c r="C1243" s="70" t="s">
        <v>13</v>
      </c>
      <c r="D1243" s="70" t="s">
        <v>14</v>
      </c>
      <c r="E1243" s="70" t="s">
        <v>309</v>
      </c>
      <c r="F1243" s="70" t="s">
        <v>1605</v>
      </c>
      <c r="G1243" s="71" t="s">
        <v>6912</v>
      </c>
      <c r="H1243" s="71" t="s">
        <v>6912</v>
      </c>
      <c r="I1243" s="71"/>
    </row>
    <row r="1244" spans="2:9">
      <c r="B1244" s="69" t="s">
        <v>6913</v>
      </c>
      <c r="C1244" s="70" t="s">
        <v>13</v>
      </c>
      <c r="D1244" s="70" t="s">
        <v>14</v>
      </c>
      <c r="E1244" s="70" t="s">
        <v>307</v>
      </c>
      <c r="F1244" s="70" t="s">
        <v>1603</v>
      </c>
      <c r="G1244" s="71" t="s">
        <v>6913</v>
      </c>
      <c r="H1244" s="71" t="s">
        <v>6913</v>
      </c>
      <c r="I1244" s="71"/>
    </row>
    <row r="1245" spans="2:9">
      <c r="B1245" s="69" t="s">
        <v>6221</v>
      </c>
      <c r="C1245" s="70" t="s">
        <v>13</v>
      </c>
      <c r="D1245" s="70" t="s">
        <v>14</v>
      </c>
      <c r="E1245" s="70" t="s">
        <v>307</v>
      </c>
      <c r="F1245" s="70" t="s">
        <v>1600</v>
      </c>
      <c r="G1245" s="71" t="s">
        <v>6221</v>
      </c>
      <c r="H1245" s="71" t="s">
        <v>6221</v>
      </c>
      <c r="I1245" s="71"/>
    </row>
    <row r="1246" spans="2:9">
      <c r="B1246" s="69" t="s">
        <v>6915</v>
      </c>
      <c r="C1246" s="70" t="s">
        <v>13</v>
      </c>
      <c r="D1246" s="70" t="s">
        <v>14</v>
      </c>
      <c r="E1246" s="70" t="s">
        <v>309</v>
      </c>
      <c r="F1246" s="70" t="s">
        <v>1605</v>
      </c>
      <c r="G1246" s="71" t="s">
        <v>6915</v>
      </c>
      <c r="H1246" s="71" t="s">
        <v>6915</v>
      </c>
      <c r="I1246" s="71"/>
    </row>
    <row r="1247" spans="2:9">
      <c r="B1247" s="69" t="s">
        <v>6916</v>
      </c>
      <c r="C1247" s="70" t="s">
        <v>13</v>
      </c>
      <c r="D1247" s="70" t="s">
        <v>14</v>
      </c>
      <c r="E1247" s="70" t="s">
        <v>307</v>
      </c>
      <c r="F1247" s="70" t="s">
        <v>307</v>
      </c>
      <c r="G1247" s="71" t="s">
        <v>6916</v>
      </c>
      <c r="H1247" s="71" t="s">
        <v>6916</v>
      </c>
      <c r="I1247" s="71"/>
    </row>
    <row r="1248" spans="2:9">
      <c r="B1248" s="69" t="s">
        <v>6917</v>
      </c>
      <c r="C1248" s="70" t="s">
        <v>13</v>
      </c>
      <c r="D1248" s="70" t="s">
        <v>14</v>
      </c>
      <c r="E1248" s="70" t="s">
        <v>307</v>
      </c>
      <c r="F1248" s="70" t="s">
        <v>1599</v>
      </c>
      <c r="G1248" s="71" t="s">
        <v>6917</v>
      </c>
      <c r="H1248" s="71" t="s">
        <v>6917</v>
      </c>
      <c r="I1248" s="71"/>
    </row>
    <row r="1249" spans="2:9">
      <c r="B1249" s="69" t="s">
        <v>6918</v>
      </c>
      <c r="C1249" s="70" t="s">
        <v>13</v>
      </c>
      <c r="D1249" s="70" t="s">
        <v>14</v>
      </c>
      <c r="E1249" s="70" t="s">
        <v>307</v>
      </c>
      <c r="F1249" s="70" t="s">
        <v>1599</v>
      </c>
      <c r="G1249" s="71" t="s">
        <v>6918</v>
      </c>
      <c r="H1249" s="71" t="s">
        <v>6918</v>
      </c>
      <c r="I1249" s="71"/>
    </row>
    <row r="1250" spans="2:9">
      <c r="B1250" s="69" t="s">
        <v>6643</v>
      </c>
      <c r="C1250" s="70" t="s">
        <v>13</v>
      </c>
      <c r="D1250" s="70" t="s">
        <v>14</v>
      </c>
      <c r="E1250" s="70" t="s">
        <v>309</v>
      </c>
      <c r="F1250" s="70" t="s">
        <v>1606</v>
      </c>
      <c r="G1250" s="71" t="s">
        <v>6643</v>
      </c>
      <c r="H1250" s="71" t="s">
        <v>6643</v>
      </c>
      <c r="I1250" s="71"/>
    </row>
    <row r="1251" spans="2:9">
      <c r="B1251" s="69" t="s">
        <v>6914</v>
      </c>
      <c r="C1251" s="70" t="s">
        <v>13</v>
      </c>
      <c r="D1251" s="70" t="s">
        <v>14</v>
      </c>
      <c r="E1251" s="70" t="s">
        <v>307</v>
      </c>
      <c r="F1251" s="70" t="s">
        <v>307</v>
      </c>
      <c r="G1251" s="71" t="s">
        <v>6914</v>
      </c>
      <c r="H1251" s="71" t="s">
        <v>6914</v>
      </c>
      <c r="I1251" s="71"/>
    </row>
    <row r="1252" spans="2:9">
      <c r="B1252" s="69" t="s">
        <v>6931</v>
      </c>
      <c r="C1252" s="70" t="s">
        <v>13</v>
      </c>
      <c r="D1252" s="70" t="s">
        <v>14</v>
      </c>
      <c r="E1252" s="70" t="s">
        <v>309</v>
      </c>
      <c r="F1252" s="70" t="s">
        <v>1607</v>
      </c>
      <c r="G1252" s="71" t="s">
        <v>6931</v>
      </c>
      <c r="H1252" s="71" t="s">
        <v>6931</v>
      </c>
      <c r="I1252" s="71"/>
    </row>
    <row r="1253" spans="2:9">
      <c r="B1253" s="69" t="s">
        <v>6932</v>
      </c>
      <c r="C1253" s="70" t="s">
        <v>13</v>
      </c>
      <c r="D1253" s="70" t="s">
        <v>14</v>
      </c>
      <c r="E1253" s="70" t="s">
        <v>309</v>
      </c>
      <c r="F1253" s="70" t="s">
        <v>1607</v>
      </c>
      <c r="G1253" s="71" t="s">
        <v>6932</v>
      </c>
      <c r="H1253" s="71" t="s">
        <v>6932</v>
      </c>
      <c r="I1253" s="71"/>
    </row>
    <row r="1254" spans="2:9">
      <c r="B1254" s="69" t="s">
        <v>6933</v>
      </c>
      <c r="C1254" s="70" t="s">
        <v>13</v>
      </c>
      <c r="D1254" s="70" t="s">
        <v>14</v>
      </c>
      <c r="E1254" s="70" t="s">
        <v>309</v>
      </c>
      <c r="F1254" s="70" t="s">
        <v>1607</v>
      </c>
      <c r="G1254" s="71" t="s">
        <v>6933</v>
      </c>
      <c r="H1254" s="71" t="s">
        <v>6933</v>
      </c>
      <c r="I1254" s="71"/>
    </row>
    <row r="1255" spans="2:9">
      <c r="B1255" s="69" t="s">
        <v>6934</v>
      </c>
      <c r="C1255" s="70" t="s">
        <v>13</v>
      </c>
      <c r="D1255" s="70" t="s">
        <v>14</v>
      </c>
      <c r="E1255" s="70" t="s">
        <v>309</v>
      </c>
      <c r="F1255" s="70" t="s">
        <v>1607</v>
      </c>
      <c r="G1255" s="71" t="s">
        <v>6934</v>
      </c>
      <c r="H1255" s="71" t="s">
        <v>6934</v>
      </c>
      <c r="I1255" s="71"/>
    </row>
    <row r="1256" spans="2:9">
      <c r="B1256" s="69" t="s">
        <v>6935</v>
      </c>
      <c r="C1256" s="70" t="s">
        <v>13</v>
      </c>
      <c r="D1256" s="70" t="s">
        <v>14</v>
      </c>
      <c r="E1256" s="70" t="s">
        <v>309</v>
      </c>
      <c r="F1256" s="70" t="s">
        <v>1607</v>
      </c>
      <c r="G1256" s="71" t="s">
        <v>6935</v>
      </c>
      <c r="H1256" s="71" t="s">
        <v>6935</v>
      </c>
      <c r="I1256" s="71"/>
    </row>
    <row r="1257" spans="2:9">
      <c r="B1257" s="69" t="s">
        <v>6936</v>
      </c>
      <c r="C1257" s="33" t="s">
        <v>13</v>
      </c>
      <c r="D1257" s="33" t="s">
        <v>14</v>
      </c>
      <c r="E1257" s="33" t="s">
        <v>309</v>
      </c>
      <c r="F1257" s="33" t="s">
        <v>1607</v>
      </c>
      <c r="G1257" s="33" t="s">
        <v>5740</v>
      </c>
      <c r="H1257" s="29" t="s">
        <v>5740</v>
      </c>
      <c r="I1257" s="71"/>
    </row>
    <row r="1258" spans="2:9">
      <c r="B1258" s="69" t="s">
        <v>6937</v>
      </c>
      <c r="C1258" s="70" t="s">
        <v>13</v>
      </c>
      <c r="D1258" s="70" t="s">
        <v>14</v>
      </c>
      <c r="E1258" s="70" t="s">
        <v>309</v>
      </c>
      <c r="F1258" s="70" t="s">
        <v>1607</v>
      </c>
      <c r="G1258" s="71" t="s">
        <v>6937</v>
      </c>
      <c r="H1258" s="71" t="s">
        <v>6937</v>
      </c>
      <c r="I1258" s="71"/>
    </row>
    <row r="1259" spans="2:9">
      <c r="B1259" s="69" t="s">
        <v>6938</v>
      </c>
      <c r="C1259" s="70" t="s">
        <v>13</v>
      </c>
      <c r="D1259" s="70" t="s">
        <v>14</v>
      </c>
      <c r="E1259" s="70" t="s">
        <v>309</v>
      </c>
      <c r="F1259" s="70" t="s">
        <v>1607</v>
      </c>
      <c r="G1259" s="33" t="s">
        <v>7077</v>
      </c>
      <c r="H1259" s="82" t="s">
        <v>7077</v>
      </c>
      <c r="I1259" s="71"/>
    </row>
    <row r="1260" spans="2:9">
      <c r="B1260" s="69" t="s">
        <v>6939</v>
      </c>
      <c r="C1260" s="70" t="s">
        <v>13</v>
      </c>
      <c r="D1260" s="70" t="s">
        <v>14</v>
      </c>
      <c r="E1260" s="70" t="s">
        <v>309</v>
      </c>
      <c r="F1260" s="70" t="s">
        <v>1607</v>
      </c>
      <c r="G1260" s="71" t="s">
        <v>6939</v>
      </c>
      <c r="H1260" s="71" t="s">
        <v>6939</v>
      </c>
      <c r="I1260" s="71"/>
    </row>
    <row r="1261" spans="2:9">
      <c r="B1261" s="69" t="s">
        <v>6940</v>
      </c>
      <c r="C1261" s="70" t="s">
        <v>13</v>
      </c>
      <c r="D1261" s="70" t="s">
        <v>14</v>
      </c>
      <c r="E1261" s="70" t="s">
        <v>309</v>
      </c>
      <c r="F1261" s="70" t="s">
        <v>1607</v>
      </c>
      <c r="G1261" s="71" t="s">
        <v>6940</v>
      </c>
      <c r="H1261" s="71" t="s">
        <v>6940</v>
      </c>
      <c r="I1261" s="71"/>
    </row>
    <row r="1262" spans="2:9">
      <c r="B1262" s="69" t="s">
        <v>6941</v>
      </c>
      <c r="C1262" s="70" t="s">
        <v>13</v>
      </c>
      <c r="D1262" s="70" t="s">
        <v>14</v>
      </c>
      <c r="E1262" s="70" t="s">
        <v>309</v>
      </c>
      <c r="F1262" s="70" t="s">
        <v>1607</v>
      </c>
      <c r="G1262" s="71" t="s">
        <v>6941</v>
      </c>
      <c r="H1262" s="71" t="s">
        <v>6941</v>
      </c>
      <c r="I1262" s="71"/>
    </row>
    <row r="1263" spans="2:9">
      <c r="B1263" s="69" t="s">
        <v>6942</v>
      </c>
      <c r="C1263" s="70" t="s">
        <v>13</v>
      </c>
      <c r="D1263" s="70" t="s">
        <v>14</v>
      </c>
      <c r="E1263" s="70" t="s">
        <v>309</v>
      </c>
      <c r="F1263" s="70" t="s">
        <v>1607</v>
      </c>
      <c r="G1263" s="71" t="s">
        <v>6942</v>
      </c>
      <c r="H1263" s="71" t="s">
        <v>6942</v>
      </c>
      <c r="I1263" s="71"/>
    </row>
    <row r="1264" spans="2:9">
      <c r="B1264" s="69" t="s">
        <v>6943</v>
      </c>
      <c r="C1264" s="70" t="s">
        <v>13</v>
      </c>
      <c r="D1264" s="70" t="s">
        <v>14</v>
      </c>
      <c r="E1264" s="70" t="s">
        <v>309</v>
      </c>
      <c r="F1264" s="70" t="s">
        <v>1606</v>
      </c>
      <c r="G1264" s="29" t="s">
        <v>6943</v>
      </c>
      <c r="H1264" s="71" t="s">
        <v>6943</v>
      </c>
      <c r="I1264" s="71"/>
    </row>
    <row r="1265" spans="2:9">
      <c r="B1265" s="69" t="s">
        <v>6944</v>
      </c>
      <c r="C1265" s="70" t="s">
        <v>13</v>
      </c>
      <c r="D1265" s="70" t="s">
        <v>14</v>
      </c>
      <c r="E1265" s="70" t="s">
        <v>309</v>
      </c>
      <c r="F1265" s="70" t="s">
        <v>1606</v>
      </c>
      <c r="G1265" s="71" t="s">
        <v>6944</v>
      </c>
      <c r="H1265" s="71" t="s">
        <v>6944</v>
      </c>
      <c r="I1265" s="71"/>
    </row>
    <row r="1266" spans="2:9">
      <c r="B1266" s="69" t="s">
        <v>6945</v>
      </c>
      <c r="C1266" s="70" t="s">
        <v>13</v>
      </c>
      <c r="D1266" s="70" t="s">
        <v>14</v>
      </c>
      <c r="E1266" s="70" t="s">
        <v>309</v>
      </c>
      <c r="F1266" s="70" t="s">
        <v>1606</v>
      </c>
      <c r="G1266" s="71" t="s">
        <v>6945</v>
      </c>
      <c r="H1266" s="71" t="s">
        <v>6945</v>
      </c>
      <c r="I1266" s="71"/>
    </row>
    <row r="1267" spans="2:9">
      <c r="B1267" s="69" t="s">
        <v>6946</v>
      </c>
      <c r="C1267" s="70" t="s">
        <v>13</v>
      </c>
      <c r="D1267" s="70" t="s">
        <v>14</v>
      </c>
      <c r="E1267" s="70" t="s">
        <v>309</v>
      </c>
      <c r="F1267" s="70" t="s">
        <v>1606</v>
      </c>
      <c r="G1267" s="71" t="s">
        <v>6946</v>
      </c>
      <c r="H1267" s="71" t="s">
        <v>6946</v>
      </c>
      <c r="I1267" s="71"/>
    </row>
    <row r="1268" spans="2:9">
      <c r="B1268" s="69" t="s">
        <v>6947</v>
      </c>
      <c r="C1268" s="70" t="s">
        <v>13</v>
      </c>
      <c r="D1268" s="70" t="s">
        <v>14</v>
      </c>
      <c r="E1268" s="70" t="s">
        <v>309</v>
      </c>
      <c r="F1268" s="70" t="s">
        <v>1606</v>
      </c>
      <c r="G1268" s="71" t="s">
        <v>6947</v>
      </c>
      <c r="H1268" s="71" t="s">
        <v>6947</v>
      </c>
      <c r="I1268" s="71"/>
    </row>
    <row r="1269" spans="2:9">
      <c r="B1269" s="69" t="s">
        <v>6948</v>
      </c>
      <c r="C1269" s="70" t="s">
        <v>13</v>
      </c>
      <c r="D1269" s="70" t="s">
        <v>14</v>
      </c>
      <c r="E1269" s="70" t="s">
        <v>309</v>
      </c>
      <c r="F1269" s="70" t="s">
        <v>1606</v>
      </c>
      <c r="G1269" s="71" t="s">
        <v>6948</v>
      </c>
      <c r="H1269" s="71" t="s">
        <v>6948</v>
      </c>
      <c r="I1269" s="71"/>
    </row>
    <row r="1270" spans="2:9">
      <c r="B1270" s="69" t="s">
        <v>6949</v>
      </c>
      <c r="C1270" s="70" t="s">
        <v>13</v>
      </c>
      <c r="D1270" s="70" t="s">
        <v>14</v>
      </c>
      <c r="E1270" s="70" t="s">
        <v>309</v>
      </c>
      <c r="F1270" s="70" t="s">
        <v>1606</v>
      </c>
      <c r="G1270" s="71" t="s">
        <v>6949</v>
      </c>
      <c r="H1270" s="71" t="s">
        <v>6949</v>
      </c>
      <c r="I1270" s="71"/>
    </row>
    <row r="1271" spans="2:9">
      <c r="B1271" s="69" t="s">
        <v>6950</v>
      </c>
      <c r="C1271" s="70" t="s">
        <v>13</v>
      </c>
      <c r="D1271" s="70" t="s">
        <v>14</v>
      </c>
      <c r="E1271" s="70" t="s">
        <v>309</v>
      </c>
      <c r="F1271" s="70" t="s">
        <v>1606</v>
      </c>
      <c r="G1271" s="71" t="s">
        <v>6950</v>
      </c>
      <c r="H1271" s="71" t="s">
        <v>6950</v>
      </c>
      <c r="I1271" s="71"/>
    </row>
    <row r="1272" spans="2:9">
      <c r="B1272" s="69" t="s">
        <v>6951</v>
      </c>
      <c r="C1272" s="70" t="s">
        <v>13</v>
      </c>
      <c r="D1272" s="70" t="s">
        <v>14</v>
      </c>
      <c r="E1272" s="70" t="s">
        <v>309</v>
      </c>
      <c r="F1272" s="70" t="s">
        <v>1606</v>
      </c>
      <c r="G1272" s="71" t="s">
        <v>6951</v>
      </c>
      <c r="H1272" s="71" t="s">
        <v>6951</v>
      </c>
      <c r="I1272" s="71"/>
    </row>
    <row r="1273" spans="2:9">
      <c r="B1273" s="69" t="s">
        <v>6952</v>
      </c>
      <c r="C1273" s="70" t="s">
        <v>13</v>
      </c>
      <c r="D1273" s="70" t="s">
        <v>14</v>
      </c>
      <c r="E1273" s="70" t="s">
        <v>309</v>
      </c>
      <c r="F1273" s="70" t="s">
        <v>1606</v>
      </c>
      <c r="G1273" s="71" t="s">
        <v>6952</v>
      </c>
      <c r="H1273" s="71" t="s">
        <v>6952</v>
      </c>
      <c r="I1273" s="71"/>
    </row>
    <row r="1274" spans="2:9">
      <c r="B1274" s="69" t="s">
        <v>6953</v>
      </c>
      <c r="C1274" s="70" t="s">
        <v>13</v>
      </c>
      <c r="D1274" s="70" t="s">
        <v>14</v>
      </c>
      <c r="E1274" s="70" t="s">
        <v>309</v>
      </c>
      <c r="F1274" s="70" t="s">
        <v>1606</v>
      </c>
      <c r="G1274" s="71" t="s">
        <v>6953</v>
      </c>
      <c r="H1274" s="71" t="s">
        <v>6953</v>
      </c>
      <c r="I1274" s="71"/>
    </row>
    <row r="1275" spans="2:9">
      <c r="B1275" s="69" t="s">
        <v>6954</v>
      </c>
      <c r="C1275" s="70" t="s">
        <v>13</v>
      </c>
      <c r="D1275" s="70" t="s">
        <v>14</v>
      </c>
      <c r="E1275" s="70" t="s">
        <v>309</v>
      </c>
      <c r="F1275" s="70" t="s">
        <v>1606</v>
      </c>
      <c r="G1275" s="71" t="s">
        <v>6954</v>
      </c>
      <c r="H1275" s="71" t="s">
        <v>6954</v>
      </c>
      <c r="I1275" s="71"/>
    </row>
    <row r="1276" spans="2:9">
      <c r="B1276" s="69" t="s">
        <v>6955</v>
      </c>
      <c r="C1276" s="70" t="s">
        <v>13</v>
      </c>
      <c r="D1276" s="70" t="s">
        <v>14</v>
      </c>
      <c r="E1276" s="70" t="s">
        <v>307</v>
      </c>
      <c r="F1276" s="70" t="s">
        <v>1599</v>
      </c>
      <c r="G1276" s="71" t="s">
        <v>6955</v>
      </c>
      <c r="H1276" s="71" t="s">
        <v>6955</v>
      </c>
      <c r="I1276" s="71"/>
    </row>
    <row r="1277" spans="2:9">
      <c r="B1277" s="69" t="s">
        <v>6956</v>
      </c>
      <c r="C1277" s="70" t="s">
        <v>13</v>
      </c>
      <c r="D1277" s="70" t="s">
        <v>14</v>
      </c>
      <c r="E1277" s="70" t="s">
        <v>307</v>
      </c>
      <c r="F1277" s="70" t="s">
        <v>1599</v>
      </c>
      <c r="G1277" s="71" t="s">
        <v>6956</v>
      </c>
      <c r="H1277" s="71" t="s">
        <v>6956</v>
      </c>
      <c r="I1277" s="71"/>
    </row>
    <row r="1278" spans="2:9">
      <c r="B1278" s="69" t="s">
        <v>6957</v>
      </c>
      <c r="C1278" s="70" t="s">
        <v>13</v>
      </c>
      <c r="D1278" s="70" t="s">
        <v>14</v>
      </c>
      <c r="E1278" s="70" t="s">
        <v>307</v>
      </c>
      <c r="F1278" s="70" t="s">
        <v>1599</v>
      </c>
      <c r="G1278" s="71" t="s">
        <v>6957</v>
      </c>
      <c r="H1278" s="71" t="s">
        <v>6957</v>
      </c>
      <c r="I1278" s="71"/>
    </row>
    <row r="1279" spans="2:9">
      <c r="B1279" s="69" t="s">
        <v>6959</v>
      </c>
      <c r="C1279" s="70" t="s">
        <v>13</v>
      </c>
      <c r="D1279" s="70" t="s">
        <v>14</v>
      </c>
      <c r="E1279" s="70" t="s">
        <v>307</v>
      </c>
      <c r="F1279" s="70" t="s">
        <v>1599</v>
      </c>
      <c r="G1279" s="71" t="s">
        <v>6959</v>
      </c>
      <c r="H1279" s="71" t="s">
        <v>6959</v>
      </c>
      <c r="I1279" s="71"/>
    </row>
    <row r="1280" spans="2:9">
      <c r="B1280" s="39" t="s">
        <v>6960</v>
      </c>
      <c r="C1280" s="70" t="s">
        <v>13</v>
      </c>
      <c r="D1280" s="70" t="s">
        <v>14</v>
      </c>
      <c r="E1280" s="70" t="s">
        <v>307</v>
      </c>
      <c r="F1280" s="70" t="s">
        <v>1599</v>
      </c>
      <c r="G1280" s="71" t="s">
        <v>6960</v>
      </c>
      <c r="H1280" s="71" t="s">
        <v>6960</v>
      </c>
      <c r="I1280" s="71"/>
    </row>
    <row r="1281" spans="2:9">
      <c r="B1281" s="69" t="s">
        <v>6961</v>
      </c>
      <c r="C1281" s="70" t="s">
        <v>13</v>
      </c>
      <c r="D1281" s="70" t="s">
        <v>14</v>
      </c>
      <c r="E1281" s="70" t="s">
        <v>307</v>
      </c>
      <c r="F1281" s="70" t="s">
        <v>1599</v>
      </c>
      <c r="G1281" s="71" t="s">
        <v>6961</v>
      </c>
      <c r="H1281" s="71" t="s">
        <v>6961</v>
      </c>
      <c r="I1281" s="71"/>
    </row>
    <row r="1282" spans="2:9">
      <c r="B1282" s="69" t="s">
        <v>6962</v>
      </c>
      <c r="C1282" s="70" t="s">
        <v>13</v>
      </c>
      <c r="D1282" s="70" t="s">
        <v>14</v>
      </c>
      <c r="E1282" s="70" t="s">
        <v>307</v>
      </c>
      <c r="F1282" s="70" t="s">
        <v>1599</v>
      </c>
      <c r="G1282" s="71" t="s">
        <v>6962</v>
      </c>
      <c r="H1282" s="71" t="s">
        <v>6962</v>
      </c>
      <c r="I1282" s="71"/>
    </row>
    <row r="1283" spans="2:9">
      <c r="B1283" s="69" t="s">
        <v>6963</v>
      </c>
      <c r="C1283" s="70" t="s">
        <v>13</v>
      </c>
      <c r="D1283" s="70" t="s">
        <v>14</v>
      </c>
      <c r="E1283" s="70" t="s">
        <v>307</v>
      </c>
      <c r="F1283" s="70" t="s">
        <v>1599</v>
      </c>
      <c r="G1283" s="71" t="s">
        <v>6963</v>
      </c>
      <c r="H1283" s="71" t="s">
        <v>6963</v>
      </c>
      <c r="I1283" s="71"/>
    </row>
    <row r="1284" spans="2:9">
      <c r="B1284" s="69" t="s">
        <v>6965</v>
      </c>
      <c r="C1284" s="70" t="s">
        <v>13</v>
      </c>
      <c r="D1284" s="70" t="s">
        <v>14</v>
      </c>
      <c r="E1284" s="70" t="s">
        <v>307</v>
      </c>
      <c r="F1284" s="70" t="s">
        <v>1603</v>
      </c>
      <c r="G1284" s="71" t="s">
        <v>6965</v>
      </c>
      <c r="H1284" s="71" t="s">
        <v>6965</v>
      </c>
      <c r="I1284" s="71"/>
    </row>
    <row r="1285" spans="2:9">
      <c r="B1285" s="72" t="s">
        <v>6966</v>
      </c>
      <c r="C1285" s="73" t="s">
        <v>13</v>
      </c>
      <c r="D1285" s="73" t="s">
        <v>14</v>
      </c>
      <c r="E1285" s="73" t="s">
        <v>307</v>
      </c>
      <c r="F1285" s="73" t="s">
        <v>1603</v>
      </c>
      <c r="G1285" s="71" t="s">
        <v>6966</v>
      </c>
      <c r="H1285" s="71" t="s">
        <v>6966</v>
      </c>
      <c r="I1285" s="71"/>
    </row>
    <row r="1286" spans="2:9">
      <c r="B1286" s="72" t="s">
        <v>5771</v>
      </c>
      <c r="C1286" s="33" t="s">
        <v>13</v>
      </c>
      <c r="D1286" s="33" t="s">
        <v>14</v>
      </c>
      <c r="E1286" s="33" t="s">
        <v>307</v>
      </c>
      <c r="F1286" s="33" t="s">
        <v>1599</v>
      </c>
      <c r="G1286" s="33" t="s">
        <v>6993</v>
      </c>
      <c r="H1286" s="33" t="s">
        <v>6993</v>
      </c>
      <c r="I1286" s="71"/>
    </row>
    <row r="1287" spans="2:9">
      <c r="B1287" s="72" t="s">
        <v>6993</v>
      </c>
      <c r="C1287" s="33" t="s">
        <v>13</v>
      </c>
      <c r="D1287" s="33" t="s">
        <v>14</v>
      </c>
      <c r="E1287" s="33" t="s">
        <v>307</v>
      </c>
      <c r="F1287" s="33" t="s">
        <v>1599</v>
      </c>
      <c r="G1287" s="33" t="s">
        <v>6993</v>
      </c>
      <c r="H1287" s="33" t="s">
        <v>6993</v>
      </c>
      <c r="I1287" s="71"/>
    </row>
    <row r="1288" spans="2:9">
      <c r="B1288" s="41" t="s">
        <v>6999</v>
      </c>
      <c r="C1288" s="36" t="s">
        <v>13</v>
      </c>
      <c r="D1288" s="36" t="s">
        <v>14</v>
      </c>
      <c r="E1288" s="36" t="s">
        <v>309</v>
      </c>
      <c r="F1288" s="36" t="s">
        <v>1606</v>
      </c>
      <c r="G1288" s="36" t="s">
        <v>4781</v>
      </c>
      <c r="H1288" s="29" t="s">
        <v>4690</v>
      </c>
      <c r="I1288" s="29" t="s">
        <v>4689</v>
      </c>
    </row>
    <row r="1289" spans="2:9">
      <c r="B1289" s="41" t="s">
        <v>7000</v>
      </c>
      <c r="C1289" s="33" t="s">
        <v>13</v>
      </c>
      <c r="D1289" s="33" t="s">
        <v>14</v>
      </c>
      <c r="E1289" s="33" t="s">
        <v>307</v>
      </c>
      <c r="F1289" s="33" t="s">
        <v>307</v>
      </c>
      <c r="G1289" s="70" t="s">
        <v>6584</v>
      </c>
      <c r="H1289" s="71" t="s">
        <v>6584</v>
      </c>
      <c r="I1289" s="29"/>
    </row>
    <row r="1290" spans="2:9">
      <c r="B1290" s="72" t="s">
        <v>7001</v>
      </c>
      <c r="C1290" s="70" t="s">
        <v>13</v>
      </c>
      <c r="D1290" s="70" t="s">
        <v>14</v>
      </c>
      <c r="E1290" s="70" t="s">
        <v>309</v>
      </c>
      <c r="F1290" s="70" t="s">
        <v>1607</v>
      </c>
      <c r="G1290" s="36" t="s">
        <v>7001</v>
      </c>
      <c r="H1290" s="29" t="s">
        <v>7001</v>
      </c>
      <c r="I1290" s="71"/>
    </row>
    <row r="1291" spans="2:9">
      <c r="B1291" s="80" t="s">
        <v>7016</v>
      </c>
      <c r="C1291" s="33" t="s">
        <v>13</v>
      </c>
      <c r="D1291" s="33" t="s">
        <v>14</v>
      </c>
      <c r="E1291" s="29" t="s">
        <v>309</v>
      </c>
      <c r="F1291" s="29" t="s">
        <v>1606</v>
      </c>
      <c r="G1291" s="29" t="s">
        <v>4781</v>
      </c>
      <c r="H1291" s="29" t="s">
        <v>17</v>
      </c>
      <c r="I1291" s="29" t="s">
        <v>4650</v>
      </c>
    </row>
    <row r="1292" spans="2:9">
      <c r="B1292" s="80" t="s">
        <v>7017</v>
      </c>
      <c r="C1292" s="62" t="s">
        <v>13</v>
      </c>
      <c r="D1292" s="62" t="s">
        <v>14</v>
      </c>
      <c r="E1292" s="62" t="s">
        <v>309</v>
      </c>
      <c r="F1292" s="62" t="s">
        <v>1606</v>
      </c>
      <c r="G1292" s="62" t="s">
        <v>4781</v>
      </c>
      <c r="H1292" s="29" t="s">
        <v>4680</v>
      </c>
      <c r="I1292" s="51" t="s">
        <v>4679</v>
      </c>
    </row>
    <row r="1293" spans="2:9">
      <c r="B1293" s="80" t="s">
        <v>7018</v>
      </c>
      <c r="C1293" s="70" t="s">
        <v>13</v>
      </c>
      <c r="D1293" s="70" t="s">
        <v>14</v>
      </c>
      <c r="E1293" s="70" t="s">
        <v>309</v>
      </c>
      <c r="F1293" s="70" t="s">
        <v>1608</v>
      </c>
      <c r="G1293" s="70" t="s">
        <v>6591</v>
      </c>
      <c r="H1293" s="71" t="s">
        <v>6591</v>
      </c>
      <c r="I1293" s="82"/>
    </row>
    <row r="1294" spans="2:9">
      <c r="B1294" s="80" t="s">
        <v>7019</v>
      </c>
      <c r="C1294" s="70" t="s">
        <v>13</v>
      </c>
      <c r="D1294" s="70" t="s">
        <v>14</v>
      </c>
      <c r="E1294" s="70" t="s">
        <v>309</v>
      </c>
      <c r="F1294" s="33" t="s">
        <v>1605</v>
      </c>
      <c r="G1294" s="33" t="s">
        <v>7019</v>
      </c>
      <c r="H1294" s="33" t="s">
        <v>7019</v>
      </c>
      <c r="I1294" s="82"/>
    </row>
    <row r="1295" spans="2:9">
      <c r="B1295" s="80" t="s">
        <v>7020</v>
      </c>
      <c r="C1295" s="81" t="s">
        <v>13</v>
      </c>
      <c r="D1295" s="81" t="s">
        <v>14</v>
      </c>
      <c r="E1295" s="81" t="s">
        <v>307</v>
      </c>
      <c r="F1295" s="81" t="s">
        <v>1603</v>
      </c>
      <c r="G1295" s="81" t="s">
        <v>6908</v>
      </c>
      <c r="H1295" s="82" t="s">
        <v>6908</v>
      </c>
      <c r="I1295" s="82"/>
    </row>
    <row r="1296" spans="2:9">
      <c r="B1296" s="80" t="s">
        <v>7023</v>
      </c>
      <c r="C1296" s="70" t="s">
        <v>13</v>
      </c>
      <c r="D1296" s="70" t="s">
        <v>14</v>
      </c>
      <c r="E1296" s="70" t="s">
        <v>309</v>
      </c>
      <c r="F1296" s="70" t="s">
        <v>1606</v>
      </c>
      <c r="G1296" s="70" t="s">
        <v>6576</v>
      </c>
      <c r="H1296" s="71" t="s">
        <v>6576</v>
      </c>
      <c r="I1296" s="82"/>
    </row>
    <row r="1297" spans="2:9">
      <c r="B1297" s="80" t="s">
        <v>7024</v>
      </c>
      <c r="C1297" s="70" t="s">
        <v>13</v>
      </c>
      <c r="D1297" s="70" t="s">
        <v>14</v>
      </c>
      <c r="E1297" s="70" t="s">
        <v>309</v>
      </c>
      <c r="F1297" s="70" t="s">
        <v>1606</v>
      </c>
      <c r="G1297" s="70" t="s">
        <v>6576</v>
      </c>
      <c r="H1297" s="71" t="s">
        <v>6576</v>
      </c>
      <c r="I1297" s="82"/>
    </row>
    <row r="1298" spans="2:9">
      <c r="B1298" s="80" t="s">
        <v>7025</v>
      </c>
      <c r="C1298" s="33" t="s">
        <v>13</v>
      </c>
      <c r="D1298" s="33" t="s">
        <v>14</v>
      </c>
      <c r="E1298" s="33" t="s">
        <v>309</v>
      </c>
      <c r="F1298" s="81"/>
      <c r="G1298" s="33" t="s">
        <v>309</v>
      </c>
      <c r="H1298" s="82"/>
      <c r="I1298" s="82"/>
    </row>
    <row r="1299" spans="2:9">
      <c r="B1299" s="80" t="s">
        <v>7026</v>
      </c>
      <c r="C1299" s="29" t="s">
        <v>13</v>
      </c>
      <c r="D1299" s="29" t="s">
        <v>14</v>
      </c>
      <c r="E1299" s="29" t="s">
        <v>307</v>
      </c>
      <c r="F1299" s="29" t="s">
        <v>1599</v>
      </c>
      <c r="G1299" s="29" t="s">
        <v>4723</v>
      </c>
      <c r="H1299" s="29" t="s">
        <v>4723</v>
      </c>
      <c r="I1299" s="29" t="s">
        <v>4722</v>
      </c>
    </row>
    <row r="1300" spans="2:9">
      <c r="B1300" s="80" t="s">
        <v>7027</v>
      </c>
      <c r="C1300" s="70" t="s">
        <v>13</v>
      </c>
      <c r="D1300" s="70" t="s">
        <v>14</v>
      </c>
      <c r="E1300" s="70" t="s">
        <v>307</v>
      </c>
      <c r="F1300" s="70" t="s">
        <v>1599</v>
      </c>
      <c r="G1300" s="71" t="s">
        <v>6956</v>
      </c>
      <c r="H1300" s="71" t="s">
        <v>6956</v>
      </c>
      <c r="I1300" s="82"/>
    </row>
    <row r="1301" spans="2:9">
      <c r="B1301" s="80" t="s">
        <v>7028</v>
      </c>
      <c r="C1301" s="70" t="s">
        <v>13</v>
      </c>
      <c r="D1301" s="70" t="s">
        <v>14</v>
      </c>
      <c r="E1301" s="70" t="s">
        <v>307</v>
      </c>
      <c r="F1301" s="70" t="s">
        <v>1599</v>
      </c>
      <c r="G1301" s="71" t="s">
        <v>6959</v>
      </c>
      <c r="H1301" s="71" t="s">
        <v>6959</v>
      </c>
      <c r="I1301" s="82"/>
    </row>
    <row r="1302" spans="2:9">
      <c r="B1302" s="39" t="s">
        <v>7029</v>
      </c>
      <c r="C1302" s="70" t="s">
        <v>13</v>
      </c>
      <c r="D1302" s="70" t="s">
        <v>14</v>
      </c>
      <c r="E1302" s="70" t="s">
        <v>307</v>
      </c>
      <c r="F1302" s="70" t="s">
        <v>1599</v>
      </c>
      <c r="G1302" s="71" t="s">
        <v>6960</v>
      </c>
      <c r="H1302" s="71" t="s">
        <v>6960</v>
      </c>
      <c r="I1302" s="82"/>
    </row>
    <row r="1303" spans="2:9">
      <c r="B1303" s="80" t="s">
        <v>7030</v>
      </c>
      <c r="C1303" s="33" t="s">
        <v>13</v>
      </c>
      <c r="D1303" s="33" t="s">
        <v>14</v>
      </c>
      <c r="E1303" s="33" t="s">
        <v>307</v>
      </c>
      <c r="F1303" s="33" t="s">
        <v>1603</v>
      </c>
      <c r="G1303" s="62" t="s">
        <v>6368</v>
      </c>
      <c r="H1303" s="62" t="s">
        <v>6368</v>
      </c>
      <c r="I1303" s="82"/>
    </row>
    <row r="1304" spans="2:9">
      <c r="B1304" s="80" t="s">
        <v>7031</v>
      </c>
      <c r="C1304" s="33" t="s">
        <v>13</v>
      </c>
      <c r="D1304" s="33" t="s">
        <v>14</v>
      </c>
      <c r="E1304" s="33" t="s">
        <v>307</v>
      </c>
      <c r="F1304" s="33" t="s">
        <v>1603</v>
      </c>
      <c r="G1304" s="33" t="s">
        <v>5718</v>
      </c>
      <c r="H1304" s="29" t="s">
        <v>5718</v>
      </c>
      <c r="I1304" s="82"/>
    </row>
    <row r="1305" spans="2:9">
      <c r="B1305" s="80" t="s">
        <v>7032</v>
      </c>
      <c r="C1305" s="29" t="s">
        <v>13</v>
      </c>
      <c r="D1305" s="50" t="s">
        <v>14</v>
      </c>
      <c r="E1305" s="50" t="s">
        <v>307</v>
      </c>
      <c r="F1305" s="50" t="s">
        <v>1603</v>
      </c>
      <c r="G1305" s="36" t="s">
        <v>5918</v>
      </c>
      <c r="H1305" s="29" t="s">
        <v>5918</v>
      </c>
      <c r="I1305" s="82"/>
    </row>
    <row r="1306" spans="2:9">
      <c r="B1306" s="80" t="s">
        <v>7033</v>
      </c>
      <c r="C1306" s="70" t="s">
        <v>13</v>
      </c>
      <c r="D1306" s="81" t="s">
        <v>14</v>
      </c>
      <c r="E1306" s="81" t="s">
        <v>307</v>
      </c>
      <c r="F1306" s="33" t="s">
        <v>1603</v>
      </c>
      <c r="G1306" s="33" t="s">
        <v>7033</v>
      </c>
      <c r="H1306" s="33" t="s">
        <v>7033</v>
      </c>
      <c r="I1306" s="82"/>
    </row>
    <row r="1307" spans="2:9">
      <c r="B1307" s="39" t="s">
        <v>7034</v>
      </c>
      <c r="C1307" s="70" t="s">
        <v>13</v>
      </c>
      <c r="D1307" s="81" t="s">
        <v>14</v>
      </c>
      <c r="E1307" s="81" t="s">
        <v>307</v>
      </c>
      <c r="F1307" s="33" t="s">
        <v>1603</v>
      </c>
      <c r="G1307" s="81" t="s">
        <v>7034</v>
      </c>
      <c r="H1307" s="82" t="s">
        <v>7034</v>
      </c>
      <c r="I1307" s="82"/>
    </row>
    <row r="1308" spans="2:9">
      <c r="B1308" s="83" t="s">
        <v>7035</v>
      </c>
      <c r="C1308" s="73" t="s">
        <v>13</v>
      </c>
      <c r="D1308" s="73" t="s">
        <v>14</v>
      </c>
      <c r="E1308" s="73" t="s">
        <v>307</v>
      </c>
      <c r="F1308" s="73" t="s">
        <v>1603</v>
      </c>
      <c r="G1308" s="71" t="s">
        <v>6966</v>
      </c>
      <c r="H1308" s="71" t="s">
        <v>6966</v>
      </c>
      <c r="I1308" s="82"/>
    </row>
    <row r="1309" spans="2:9">
      <c r="B1309" s="80" t="s">
        <v>7036</v>
      </c>
      <c r="C1309" s="70" t="s">
        <v>13</v>
      </c>
      <c r="D1309" s="33" t="s">
        <v>14</v>
      </c>
      <c r="E1309" s="33" t="s">
        <v>307</v>
      </c>
      <c r="F1309" s="70" t="s">
        <v>1179</v>
      </c>
      <c r="G1309" s="70" t="s">
        <v>6788</v>
      </c>
      <c r="H1309" s="71" t="s">
        <v>6788</v>
      </c>
      <c r="I1309" s="82"/>
    </row>
    <row r="1310" spans="2:9">
      <c r="B1310" s="80" t="s">
        <v>7037</v>
      </c>
      <c r="C1310" s="70" t="s">
        <v>13</v>
      </c>
      <c r="D1310" s="70" t="s">
        <v>14</v>
      </c>
      <c r="E1310" s="70" t="s">
        <v>307</v>
      </c>
      <c r="F1310" s="70" t="s">
        <v>1179</v>
      </c>
      <c r="G1310" s="33" t="s">
        <v>6991</v>
      </c>
      <c r="H1310" s="33" t="s">
        <v>6991</v>
      </c>
      <c r="I1310" s="82"/>
    </row>
    <row r="1311" spans="2:9">
      <c r="B1311" s="80" t="s">
        <v>7038</v>
      </c>
      <c r="C1311" s="70" t="s">
        <v>13</v>
      </c>
      <c r="D1311" s="70" t="s">
        <v>14</v>
      </c>
      <c r="E1311" s="70" t="s">
        <v>307</v>
      </c>
      <c r="F1311" s="70" t="s">
        <v>1179</v>
      </c>
      <c r="G1311" s="81" t="s">
        <v>7038</v>
      </c>
      <c r="H1311" s="82" t="s">
        <v>7038</v>
      </c>
      <c r="I1311" s="82"/>
    </row>
    <row r="1312" spans="2:9">
      <c r="B1312" s="80" t="s">
        <v>7039</v>
      </c>
      <c r="C1312" s="70" t="s">
        <v>13</v>
      </c>
      <c r="D1312" s="70" t="s">
        <v>14</v>
      </c>
      <c r="E1312" s="70" t="s">
        <v>307</v>
      </c>
      <c r="F1312" s="70" t="s">
        <v>1179</v>
      </c>
      <c r="G1312" s="70" t="s">
        <v>5616</v>
      </c>
      <c r="H1312" s="71" t="s">
        <v>5616</v>
      </c>
      <c r="I1312" s="82"/>
    </row>
    <row r="1313" spans="2:9">
      <c r="B1313" s="80" t="s">
        <v>7040</v>
      </c>
      <c r="C1313" s="70" t="s">
        <v>13</v>
      </c>
      <c r="D1313" s="81" t="s">
        <v>14</v>
      </c>
      <c r="E1313" s="81" t="s">
        <v>307</v>
      </c>
      <c r="F1313" s="81" t="s">
        <v>1179</v>
      </c>
      <c r="G1313" s="33" t="s">
        <v>7098</v>
      </c>
      <c r="H1313" s="29" t="s">
        <v>7098</v>
      </c>
      <c r="I1313" s="82"/>
    </row>
    <row r="1314" spans="2:9">
      <c r="B1314" s="80" t="s">
        <v>7041</v>
      </c>
      <c r="C1314" s="33" t="s">
        <v>13</v>
      </c>
      <c r="D1314" s="33" t="s">
        <v>14</v>
      </c>
      <c r="E1314" s="33" t="s">
        <v>307</v>
      </c>
      <c r="F1314" s="33" t="s">
        <v>1179</v>
      </c>
      <c r="G1314" s="33" t="s">
        <v>5622</v>
      </c>
      <c r="H1314" s="29" t="s">
        <v>5622</v>
      </c>
      <c r="I1314" s="82"/>
    </row>
    <row r="1315" spans="2:9">
      <c r="B1315" s="80" t="s">
        <v>7042</v>
      </c>
      <c r="C1315" s="70" t="s">
        <v>13</v>
      </c>
      <c r="D1315" s="70" t="s">
        <v>14</v>
      </c>
      <c r="E1315" s="70" t="s">
        <v>309</v>
      </c>
      <c r="F1315" s="70" t="s">
        <v>1607</v>
      </c>
      <c r="G1315" s="71" t="s">
        <v>6931</v>
      </c>
      <c r="H1315" s="71" t="s">
        <v>6931</v>
      </c>
      <c r="I1315" s="82"/>
    </row>
    <row r="1316" spans="2:9">
      <c r="B1316" s="80" t="s">
        <v>7043</v>
      </c>
      <c r="C1316" s="73" t="s">
        <v>13</v>
      </c>
      <c r="D1316" s="70" t="s">
        <v>14</v>
      </c>
      <c r="E1316" s="70" t="s">
        <v>309</v>
      </c>
      <c r="F1316" s="70" t="s">
        <v>1607</v>
      </c>
      <c r="G1316" s="71" t="s">
        <v>6932</v>
      </c>
      <c r="H1316" s="71" t="s">
        <v>6932</v>
      </c>
      <c r="I1316" s="82"/>
    </row>
    <row r="1317" spans="2:9">
      <c r="B1317" s="80" t="s">
        <v>7044</v>
      </c>
      <c r="C1317" s="70" t="s">
        <v>13</v>
      </c>
      <c r="D1317" s="70" t="s">
        <v>14</v>
      </c>
      <c r="E1317" s="70" t="s">
        <v>309</v>
      </c>
      <c r="F1317" s="70" t="s">
        <v>1607</v>
      </c>
      <c r="G1317" s="71" t="s">
        <v>6935</v>
      </c>
      <c r="H1317" s="71" t="s">
        <v>6935</v>
      </c>
      <c r="I1317" s="82"/>
    </row>
    <row r="1318" spans="2:9">
      <c r="B1318" s="39" t="s">
        <v>7045</v>
      </c>
      <c r="C1318" s="73" t="s">
        <v>13</v>
      </c>
      <c r="D1318" s="70" t="s">
        <v>14</v>
      </c>
      <c r="E1318" s="70" t="s">
        <v>309</v>
      </c>
      <c r="F1318" s="70" t="s">
        <v>1607</v>
      </c>
      <c r="G1318" s="81" t="s">
        <v>7045</v>
      </c>
      <c r="H1318" s="81" t="s">
        <v>7045</v>
      </c>
      <c r="I1318" s="82"/>
    </row>
    <row r="1319" spans="2:9">
      <c r="B1319" s="39" t="s">
        <v>7046</v>
      </c>
      <c r="C1319" s="33" t="s">
        <v>13</v>
      </c>
      <c r="D1319" s="33" t="s">
        <v>14</v>
      </c>
      <c r="E1319" s="33" t="s">
        <v>309</v>
      </c>
      <c r="F1319" s="33" t="s">
        <v>1607</v>
      </c>
      <c r="G1319" s="81" t="s">
        <v>7046</v>
      </c>
      <c r="H1319" s="81" t="s">
        <v>7046</v>
      </c>
      <c r="I1319" s="82"/>
    </row>
    <row r="1320" spans="2:9">
      <c r="B1320" s="80" t="s">
        <v>7047</v>
      </c>
      <c r="C1320" s="33" t="s">
        <v>13</v>
      </c>
      <c r="D1320" s="33" t="s">
        <v>14</v>
      </c>
      <c r="E1320" s="33" t="s">
        <v>309</v>
      </c>
      <c r="F1320" s="33" t="s">
        <v>1607</v>
      </c>
      <c r="G1320" s="33" t="s">
        <v>5740</v>
      </c>
      <c r="H1320" s="29" t="s">
        <v>5740</v>
      </c>
      <c r="I1320" s="82"/>
    </row>
    <row r="1321" spans="2:9">
      <c r="B1321" s="39" t="s">
        <v>7048</v>
      </c>
      <c r="C1321" s="70" t="s">
        <v>13</v>
      </c>
      <c r="D1321" s="33" t="s">
        <v>14</v>
      </c>
      <c r="E1321" s="33" t="s">
        <v>309</v>
      </c>
      <c r="F1321" s="33" t="s">
        <v>1607</v>
      </c>
      <c r="G1321" s="81" t="s">
        <v>7048</v>
      </c>
      <c r="H1321" s="81" t="s">
        <v>7048</v>
      </c>
      <c r="I1321" s="82"/>
    </row>
    <row r="1322" spans="2:9">
      <c r="B1322" s="80" t="s">
        <v>7049</v>
      </c>
      <c r="C1322" s="73" t="s">
        <v>13</v>
      </c>
      <c r="D1322" s="33" t="s">
        <v>14</v>
      </c>
      <c r="E1322" s="33" t="s">
        <v>309</v>
      </c>
      <c r="F1322" s="33" t="s">
        <v>1607</v>
      </c>
      <c r="G1322" s="29" t="s">
        <v>7049</v>
      </c>
      <c r="H1322" s="29" t="s">
        <v>7049</v>
      </c>
      <c r="I1322" s="82"/>
    </row>
    <row r="1323" spans="2:9" s="76" customFormat="1">
      <c r="B1323" s="85" t="s">
        <v>7050</v>
      </c>
      <c r="C1323" s="86" t="s">
        <v>13</v>
      </c>
      <c r="D1323" s="87" t="s">
        <v>14</v>
      </c>
      <c r="E1323" s="87" t="s">
        <v>309</v>
      </c>
      <c r="F1323" s="87" t="s">
        <v>1606</v>
      </c>
      <c r="G1323" s="87" t="s">
        <v>7050</v>
      </c>
      <c r="H1323" s="87" t="s">
        <v>7050</v>
      </c>
      <c r="I1323" s="88"/>
    </row>
    <row r="1324" spans="2:9">
      <c r="B1324" s="80" t="s">
        <v>7051</v>
      </c>
      <c r="C1324" s="73" t="s">
        <v>13</v>
      </c>
      <c r="D1324" s="81" t="s">
        <v>14</v>
      </c>
      <c r="E1324" s="81" t="s">
        <v>309</v>
      </c>
      <c r="F1324" s="81" t="s">
        <v>1606</v>
      </c>
      <c r="G1324" s="33" t="s">
        <v>7084</v>
      </c>
      <c r="H1324" s="33" t="s">
        <v>7084</v>
      </c>
      <c r="I1324" s="82"/>
    </row>
    <row r="1325" spans="2:9">
      <c r="B1325" s="80" t="s">
        <v>7052</v>
      </c>
      <c r="C1325" s="70" t="s">
        <v>13</v>
      </c>
      <c r="D1325" s="70" t="s">
        <v>14</v>
      </c>
      <c r="E1325" s="70" t="s">
        <v>309</v>
      </c>
      <c r="F1325" s="70" t="s">
        <v>1606</v>
      </c>
      <c r="G1325" s="81" t="s">
        <v>7052</v>
      </c>
      <c r="H1325" s="81" t="s">
        <v>7052</v>
      </c>
      <c r="I1325" s="82"/>
    </row>
    <row r="1326" spans="2:9">
      <c r="B1326" s="80" t="s">
        <v>7053</v>
      </c>
      <c r="C1326" s="73" t="s">
        <v>13</v>
      </c>
      <c r="D1326" s="81" t="s">
        <v>14</v>
      </c>
      <c r="E1326" s="81" t="s">
        <v>309</v>
      </c>
      <c r="F1326" s="81" t="s">
        <v>1606</v>
      </c>
      <c r="G1326" s="81" t="s">
        <v>7053</v>
      </c>
      <c r="H1326" s="82" t="s">
        <v>7053</v>
      </c>
      <c r="I1326" s="82"/>
    </row>
    <row r="1327" spans="2:9">
      <c r="B1327" s="80" t="s">
        <v>7054</v>
      </c>
      <c r="C1327" s="70" t="s">
        <v>13</v>
      </c>
      <c r="D1327" s="81" t="s">
        <v>14</v>
      </c>
      <c r="E1327" s="81" t="s">
        <v>309</v>
      </c>
      <c r="F1327" s="81" t="s">
        <v>1606</v>
      </c>
      <c r="G1327" s="81" t="s">
        <v>7054</v>
      </c>
      <c r="H1327" s="82" t="s">
        <v>7054</v>
      </c>
      <c r="I1327" s="82"/>
    </row>
    <row r="1328" spans="2:9">
      <c r="B1328" s="80" t="s">
        <v>7055</v>
      </c>
      <c r="C1328" s="73" t="s">
        <v>13</v>
      </c>
      <c r="D1328" s="81" t="s">
        <v>14</v>
      </c>
      <c r="E1328" s="81" t="s">
        <v>309</v>
      </c>
      <c r="F1328" s="81" t="s">
        <v>1606</v>
      </c>
      <c r="G1328" s="81" t="s">
        <v>7055</v>
      </c>
      <c r="H1328" s="82" t="s">
        <v>7055</v>
      </c>
      <c r="I1328" s="82"/>
    </row>
    <row r="1329" spans="2:9">
      <c r="B1329" s="80" t="s">
        <v>7056</v>
      </c>
      <c r="C1329" s="70" t="s">
        <v>13</v>
      </c>
      <c r="D1329" s="81" t="s">
        <v>14</v>
      </c>
      <c r="E1329" s="81" t="s">
        <v>309</v>
      </c>
      <c r="F1329" s="81" t="s">
        <v>1606</v>
      </c>
      <c r="G1329" s="81" t="s">
        <v>7056</v>
      </c>
      <c r="H1329" s="82" t="s">
        <v>7056</v>
      </c>
      <c r="I1329" s="82"/>
    </row>
    <row r="1330" spans="2:9">
      <c r="B1330" s="80" t="s">
        <v>7057</v>
      </c>
      <c r="C1330" s="73" t="s">
        <v>13</v>
      </c>
      <c r="D1330" s="81" t="s">
        <v>14</v>
      </c>
      <c r="E1330" s="81" t="s">
        <v>309</v>
      </c>
      <c r="F1330" s="81" t="s">
        <v>1606</v>
      </c>
      <c r="G1330" s="81" t="s">
        <v>7057</v>
      </c>
      <c r="H1330" s="82" t="s">
        <v>7057</v>
      </c>
      <c r="I1330" s="82"/>
    </row>
    <row r="1331" spans="2:9">
      <c r="B1331" s="80" t="s">
        <v>7058</v>
      </c>
      <c r="C1331" s="70" t="s">
        <v>13</v>
      </c>
      <c r="D1331" s="81" t="s">
        <v>14</v>
      </c>
      <c r="E1331" s="81" t="s">
        <v>309</v>
      </c>
      <c r="F1331" s="81" t="s">
        <v>1606</v>
      </c>
      <c r="G1331" s="33" t="s">
        <v>7100</v>
      </c>
      <c r="H1331" s="33" t="s">
        <v>7100</v>
      </c>
      <c r="I1331" s="82"/>
    </row>
    <row r="1332" spans="2:9">
      <c r="B1332" s="80" t="s">
        <v>7059</v>
      </c>
      <c r="C1332" s="73" t="s">
        <v>13</v>
      </c>
      <c r="D1332" s="81" t="s">
        <v>14</v>
      </c>
      <c r="E1332" s="81" t="s">
        <v>309</v>
      </c>
      <c r="F1332" s="81" t="s">
        <v>1606</v>
      </c>
      <c r="G1332" s="81" t="s">
        <v>7059</v>
      </c>
      <c r="H1332" s="82" t="s">
        <v>7059</v>
      </c>
      <c r="I1332" s="82"/>
    </row>
    <row r="1333" spans="2:9">
      <c r="B1333" s="80" t="s">
        <v>7060</v>
      </c>
      <c r="C1333" s="70" t="s">
        <v>13</v>
      </c>
      <c r="D1333" s="81" t="s">
        <v>14</v>
      </c>
      <c r="E1333" s="81" t="s">
        <v>309</v>
      </c>
      <c r="F1333" s="81" t="s">
        <v>1606</v>
      </c>
      <c r="G1333" s="81" t="s">
        <v>7060</v>
      </c>
      <c r="H1333" s="82" t="s">
        <v>7060</v>
      </c>
      <c r="I1333" s="82"/>
    </row>
    <row r="1334" spans="2:9">
      <c r="B1334" s="80" t="s">
        <v>7061</v>
      </c>
      <c r="C1334" s="73" t="s">
        <v>13</v>
      </c>
      <c r="D1334" s="81" t="s">
        <v>14</v>
      </c>
      <c r="E1334" s="81" t="s">
        <v>309</v>
      </c>
      <c r="F1334" s="81" t="s">
        <v>1606</v>
      </c>
      <c r="G1334" s="33" t="s">
        <v>7097</v>
      </c>
      <c r="H1334" s="33" t="s">
        <v>7097</v>
      </c>
      <c r="I1334" s="82"/>
    </row>
    <row r="1335" spans="2:9">
      <c r="B1335" s="80" t="s">
        <v>7062</v>
      </c>
      <c r="C1335" s="70" t="s">
        <v>13</v>
      </c>
      <c r="D1335" s="81" t="s">
        <v>14</v>
      </c>
      <c r="E1335" s="81" t="s">
        <v>309</v>
      </c>
      <c r="F1335" s="81" t="s">
        <v>1606</v>
      </c>
      <c r="G1335" s="81" t="s">
        <v>7062</v>
      </c>
      <c r="H1335" s="82" t="s">
        <v>7062</v>
      </c>
      <c r="I1335" s="82"/>
    </row>
    <row r="1336" spans="2:9">
      <c r="B1336" s="80" t="s">
        <v>7063</v>
      </c>
      <c r="C1336" s="73" t="s">
        <v>13</v>
      </c>
      <c r="D1336" s="81" t="s">
        <v>14</v>
      </c>
      <c r="E1336" s="81" t="s">
        <v>309</v>
      </c>
      <c r="F1336" s="81" t="s">
        <v>1606</v>
      </c>
      <c r="G1336" s="81" t="s">
        <v>7063</v>
      </c>
      <c r="H1336" s="82" t="s">
        <v>7063</v>
      </c>
      <c r="I1336" s="82"/>
    </row>
    <row r="1337" spans="2:9">
      <c r="B1337" s="80" t="s">
        <v>7064</v>
      </c>
      <c r="C1337" s="70" t="s">
        <v>13</v>
      </c>
      <c r="D1337" s="81" t="s">
        <v>14</v>
      </c>
      <c r="E1337" s="81" t="s">
        <v>307</v>
      </c>
      <c r="F1337" s="81" t="s">
        <v>1599</v>
      </c>
      <c r="G1337" s="33" t="s">
        <v>7064</v>
      </c>
      <c r="H1337" s="33" t="s">
        <v>7064</v>
      </c>
      <c r="I1337" s="82"/>
    </row>
    <row r="1338" spans="2:9">
      <c r="B1338" s="80" t="s">
        <v>7065</v>
      </c>
      <c r="C1338" s="73" t="s">
        <v>13</v>
      </c>
      <c r="D1338" s="70" t="s">
        <v>14</v>
      </c>
      <c r="E1338" s="70" t="s">
        <v>309</v>
      </c>
      <c r="F1338" s="70" t="s">
        <v>1607</v>
      </c>
      <c r="G1338" s="71" t="s">
        <v>6932</v>
      </c>
      <c r="H1338" s="71" t="s">
        <v>6932</v>
      </c>
      <c r="I1338" s="82"/>
    </row>
    <row r="1339" spans="2:9">
      <c r="B1339" s="80" t="s">
        <v>7066</v>
      </c>
      <c r="C1339" s="70" t="s">
        <v>13</v>
      </c>
      <c r="D1339" s="81" t="s">
        <v>14</v>
      </c>
      <c r="E1339" s="81" t="s">
        <v>309</v>
      </c>
      <c r="F1339" s="81" t="s">
        <v>1607</v>
      </c>
      <c r="G1339" s="33" t="s">
        <v>7101</v>
      </c>
      <c r="H1339" s="33" t="s">
        <v>7101</v>
      </c>
      <c r="I1339" s="82"/>
    </row>
    <row r="1340" spans="2:9">
      <c r="B1340" s="80" t="s">
        <v>7067</v>
      </c>
      <c r="C1340" s="73" t="s">
        <v>13</v>
      </c>
      <c r="D1340" s="81" t="s">
        <v>14</v>
      </c>
      <c r="E1340" s="81" t="s">
        <v>309</v>
      </c>
      <c r="F1340" s="81" t="s">
        <v>1606</v>
      </c>
      <c r="G1340" s="81" t="s">
        <v>7054</v>
      </c>
      <c r="H1340" s="82" t="s">
        <v>7054</v>
      </c>
      <c r="I1340" s="82"/>
    </row>
    <row r="1341" spans="2:9">
      <c r="B1341" s="80" t="s">
        <v>7070</v>
      </c>
      <c r="C1341" s="73" t="s">
        <v>13</v>
      </c>
      <c r="D1341" s="70" t="s">
        <v>14</v>
      </c>
      <c r="E1341" s="70" t="s">
        <v>309</v>
      </c>
      <c r="F1341" s="70" t="s">
        <v>1607</v>
      </c>
      <c r="G1341" s="71" t="s">
        <v>6932</v>
      </c>
      <c r="H1341" s="71" t="s">
        <v>6932</v>
      </c>
      <c r="I1341" s="82"/>
    </row>
    <row r="1342" spans="2:9">
      <c r="B1342" s="80" t="s">
        <v>7071</v>
      </c>
      <c r="C1342" s="70" t="s">
        <v>13</v>
      </c>
      <c r="D1342" s="81" t="s">
        <v>14</v>
      </c>
      <c r="E1342" s="81" t="s">
        <v>309</v>
      </c>
      <c r="F1342" s="81" t="s">
        <v>1607</v>
      </c>
      <c r="G1342" s="33" t="s">
        <v>7101</v>
      </c>
      <c r="H1342" s="33" t="s">
        <v>7101</v>
      </c>
      <c r="I1342" s="82"/>
    </row>
    <row r="1343" spans="2:9">
      <c r="B1343" s="80" t="s">
        <v>7072</v>
      </c>
      <c r="C1343" s="70" t="s">
        <v>13</v>
      </c>
      <c r="D1343" s="81" t="s">
        <v>14</v>
      </c>
      <c r="E1343" s="81" t="s">
        <v>309</v>
      </c>
      <c r="F1343" s="81" t="s">
        <v>1607</v>
      </c>
      <c r="G1343" s="33" t="s">
        <v>7077</v>
      </c>
      <c r="H1343" s="82" t="s">
        <v>7077</v>
      </c>
      <c r="I1343" s="82"/>
    </row>
    <row r="1344" spans="2:9">
      <c r="B1344" s="80" t="s">
        <v>7073</v>
      </c>
      <c r="C1344" s="73" t="s">
        <v>13</v>
      </c>
      <c r="D1344" s="81" t="s">
        <v>14</v>
      </c>
      <c r="E1344" s="81" t="s">
        <v>309</v>
      </c>
      <c r="F1344" s="81" t="s">
        <v>1607</v>
      </c>
      <c r="G1344" s="33" t="s">
        <v>6942</v>
      </c>
      <c r="H1344" s="29" t="s">
        <v>6942</v>
      </c>
      <c r="I1344" s="82"/>
    </row>
    <row r="1345" spans="2:9">
      <c r="B1345" s="80" t="s">
        <v>7074</v>
      </c>
      <c r="C1345" s="70" t="s">
        <v>13</v>
      </c>
      <c r="D1345" s="81" t="s">
        <v>14</v>
      </c>
      <c r="E1345" s="81" t="s">
        <v>309</v>
      </c>
      <c r="F1345" s="81" t="s">
        <v>1606</v>
      </c>
      <c r="G1345" s="33" t="s">
        <v>6947</v>
      </c>
      <c r="H1345" s="29" t="s">
        <v>6947</v>
      </c>
      <c r="I1345" s="82"/>
    </row>
    <row r="1346" spans="2:9">
      <c r="B1346" s="80" t="s">
        <v>7075</v>
      </c>
      <c r="C1346" s="73" t="s">
        <v>13</v>
      </c>
      <c r="D1346" s="81" t="s">
        <v>14</v>
      </c>
      <c r="E1346" s="81" t="s">
        <v>307</v>
      </c>
      <c r="F1346" s="81" t="s">
        <v>1179</v>
      </c>
      <c r="G1346" s="81" t="s">
        <v>6788</v>
      </c>
      <c r="H1346" s="82" t="s">
        <v>6788</v>
      </c>
      <c r="I1346" s="82"/>
    </row>
    <row r="1347" spans="2:9">
      <c r="B1347" s="80" t="s">
        <v>7076</v>
      </c>
      <c r="C1347" s="70" t="s">
        <v>13</v>
      </c>
      <c r="D1347" s="33" t="s">
        <v>14</v>
      </c>
      <c r="E1347" s="33" t="s">
        <v>307</v>
      </c>
      <c r="F1347" s="33" t="s">
        <v>1603</v>
      </c>
      <c r="G1347" s="62" t="s">
        <v>6368</v>
      </c>
      <c r="H1347" s="62" t="s">
        <v>6368</v>
      </c>
      <c r="I1347" s="82"/>
    </row>
    <row r="1348" spans="2:9">
      <c r="B1348" s="80" t="s">
        <v>7077</v>
      </c>
      <c r="C1348" s="73" t="s">
        <v>13</v>
      </c>
      <c r="D1348" s="70" t="s">
        <v>14</v>
      </c>
      <c r="E1348" s="70" t="s">
        <v>309</v>
      </c>
      <c r="F1348" s="70" t="s">
        <v>1607</v>
      </c>
      <c r="G1348" s="33" t="s">
        <v>7077</v>
      </c>
      <c r="H1348" s="82" t="s">
        <v>7077</v>
      </c>
      <c r="I1348" s="82"/>
    </row>
    <row r="1349" spans="2:9">
      <c r="B1349" s="80" t="s">
        <v>7078</v>
      </c>
      <c r="C1349" s="70" t="s">
        <v>13</v>
      </c>
      <c r="D1349" s="70" t="s">
        <v>14</v>
      </c>
      <c r="E1349" s="70" t="s">
        <v>309</v>
      </c>
      <c r="F1349" s="70" t="s">
        <v>1607</v>
      </c>
      <c r="G1349" s="71" t="s">
        <v>6935</v>
      </c>
      <c r="H1349" s="71" t="s">
        <v>6935</v>
      </c>
      <c r="I1349" s="82"/>
    </row>
    <row r="1350" spans="2:9">
      <c r="B1350" s="80" t="s">
        <v>7079</v>
      </c>
      <c r="C1350" s="70" t="s">
        <v>13</v>
      </c>
      <c r="D1350" s="81" t="s">
        <v>14</v>
      </c>
      <c r="E1350" s="81" t="s">
        <v>309</v>
      </c>
      <c r="F1350" s="81" t="s">
        <v>1607</v>
      </c>
      <c r="G1350" s="33" t="s">
        <v>7101</v>
      </c>
      <c r="H1350" s="33" t="s">
        <v>7101</v>
      </c>
      <c r="I1350" s="82"/>
    </row>
    <row r="1351" spans="2:9">
      <c r="B1351" s="80" t="s">
        <v>7080</v>
      </c>
      <c r="C1351" s="70" t="s">
        <v>13</v>
      </c>
      <c r="D1351" s="81" t="s">
        <v>14</v>
      </c>
      <c r="E1351" s="81" t="s">
        <v>309</v>
      </c>
      <c r="F1351" s="81" t="s">
        <v>1607</v>
      </c>
      <c r="G1351" s="81" t="s">
        <v>7046</v>
      </c>
      <c r="H1351" s="81" t="s">
        <v>7046</v>
      </c>
      <c r="I1351" s="82"/>
    </row>
    <row r="1352" spans="2:9">
      <c r="B1352" s="80" t="s">
        <v>7081</v>
      </c>
      <c r="C1352" s="73" t="s">
        <v>13</v>
      </c>
      <c r="D1352" s="70" t="s">
        <v>14</v>
      </c>
      <c r="E1352" s="70" t="s">
        <v>309</v>
      </c>
      <c r="F1352" s="70" t="s">
        <v>1607</v>
      </c>
      <c r="G1352" s="71" t="s">
        <v>6932</v>
      </c>
      <c r="H1352" s="71" t="s">
        <v>6932</v>
      </c>
      <c r="I1352" s="82"/>
    </row>
    <row r="1353" spans="2:9">
      <c r="B1353" s="80" t="s">
        <v>7082</v>
      </c>
      <c r="C1353" s="70" t="s">
        <v>13</v>
      </c>
      <c r="D1353" s="70" t="s">
        <v>14</v>
      </c>
      <c r="E1353" s="70" t="s">
        <v>309</v>
      </c>
      <c r="F1353" s="70" t="s">
        <v>1607</v>
      </c>
      <c r="G1353" s="81" t="s">
        <v>7045</v>
      </c>
      <c r="H1353" s="81" t="s">
        <v>7045</v>
      </c>
      <c r="I1353" s="82"/>
    </row>
    <row r="1354" spans="2:9">
      <c r="B1354" s="80" t="s">
        <v>7083</v>
      </c>
      <c r="C1354" s="73" t="s">
        <v>13</v>
      </c>
      <c r="D1354" s="70" t="s">
        <v>14</v>
      </c>
      <c r="E1354" s="70" t="s">
        <v>309</v>
      </c>
      <c r="F1354" s="70" t="s">
        <v>1607</v>
      </c>
      <c r="G1354" s="33" t="s">
        <v>6603</v>
      </c>
      <c r="H1354" s="33" t="s">
        <v>6603</v>
      </c>
      <c r="I1354" s="82"/>
    </row>
    <row r="1355" spans="2:9">
      <c r="B1355" s="80" t="s">
        <v>7084</v>
      </c>
      <c r="C1355" s="70" t="s">
        <v>13</v>
      </c>
      <c r="D1355" s="81" t="s">
        <v>14</v>
      </c>
      <c r="E1355" s="81" t="s">
        <v>309</v>
      </c>
      <c r="F1355" s="81" t="s">
        <v>1606</v>
      </c>
      <c r="G1355" s="33" t="s">
        <v>7084</v>
      </c>
      <c r="H1355" s="33" t="s">
        <v>7084</v>
      </c>
      <c r="I1355" s="82"/>
    </row>
    <row r="1356" spans="2:9">
      <c r="B1356" s="80" t="s">
        <v>7085</v>
      </c>
      <c r="C1356" s="73" t="s">
        <v>13</v>
      </c>
      <c r="D1356" s="81" t="s">
        <v>14</v>
      </c>
      <c r="E1356" s="81" t="s">
        <v>309</v>
      </c>
      <c r="F1356" s="81" t="s">
        <v>1606</v>
      </c>
      <c r="G1356" s="81" t="s">
        <v>7085</v>
      </c>
      <c r="H1356" s="81" t="s">
        <v>7085</v>
      </c>
      <c r="I1356" s="82"/>
    </row>
    <row r="1357" spans="2:9">
      <c r="B1357" s="80" t="s">
        <v>7086</v>
      </c>
      <c r="C1357" s="70" t="s">
        <v>13</v>
      </c>
      <c r="D1357" s="81" t="s">
        <v>14</v>
      </c>
      <c r="E1357" s="81" t="s">
        <v>309</v>
      </c>
      <c r="F1357" s="81" t="s">
        <v>1606</v>
      </c>
      <c r="G1357" s="71" t="s">
        <v>6945</v>
      </c>
      <c r="H1357" s="71" t="s">
        <v>6945</v>
      </c>
      <c r="I1357" s="82"/>
    </row>
    <row r="1358" spans="2:9">
      <c r="B1358" s="39" t="s">
        <v>7087</v>
      </c>
      <c r="C1358" s="73" t="s">
        <v>13</v>
      </c>
      <c r="D1358" s="81" t="s">
        <v>14</v>
      </c>
      <c r="E1358" s="81" t="s">
        <v>309</v>
      </c>
      <c r="F1358" s="81" t="s">
        <v>1606</v>
      </c>
      <c r="G1358" s="33" t="s">
        <v>7100</v>
      </c>
      <c r="H1358" s="33" t="s">
        <v>7100</v>
      </c>
      <c r="I1358" s="82"/>
    </row>
    <row r="1359" spans="2:9">
      <c r="B1359" s="80" t="s">
        <v>7088</v>
      </c>
      <c r="C1359" s="70" t="s">
        <v>13</v>
      </c>
      <c r="D1359" s="81" t="s">
        <v>14</v>
      </c>
      <c r="E1359" s="81" t="s">
        <v>309</v>
      </c>
      <c r="F1359" s="81" t="s">
        <v>1606</v>
      </c>
      <c r="G1359" s="33" t="s">
        <v>5492</v>
      </c>
      <c r="H1359" s="82" t="s">
        <v>4659</v>
      </c>
      <c r="I1359" s="82" t="s">
        <v>4658</v>
      </c>
    </row>
    <row r="1360" spans="2:9">
      <c r="B1360" s="80" t="s">
        <v>7089</v>
      </c>
      <c r="C1360" s="73" t="s">
        <v>13</v>
      </c>
      <c r="D1360" s="81" t="s">
        <v>14</v>
      </c>
      <c r="E1360" s="81" t="s">
        <v>309</v>
      </c>
      <c r="F1360" s="81" t="s">
        <v>1607</v>
      </c>
      <c r="G1360" s="33" t="s">
        <v>6491</v>
      </c>
      <c r="H1360" s="33" t="s">
        <v>6491</v>
      </c>
      <c r="I1360" s="82"/>
    </row>
    <row r="1361" spans="2:9">
      <c r="B1361" s="80" t="s">
        <v>7090</v>
      </c>
      <c r="C1361" s="70" t="s">
        <v>13</v>
      </c>
      <c r="D1361" s="81" t="s">
        <v>14</v>
      </c>
      <c r="E1361" s="81" t="s">
        <v>307</v>
      </c>
      <c r="F1361" s="81" t="s">
        <v>1603</v>
      </c>
      <c r="G1361" s="33" t="s">
        <v>7099</v>
      </c>
      <c r="H1361" s="33" t="s">
        <v>7099</v>
      </c>
      <c r="I1361" s="82"/>
    </row>
    <row r="1362" spans="2:9">
      <c r="B1362" s="80" t="s">
        <v>7068</v>
      </c>
      <c r="C1362" s="73" t="s">
        <v>13</v>
      </c>
      <c r="D1362" s="81" t="s">
        <v>14</v>
      </c>
      <c r="E1362" s="81" t="s">
        <v>309</v>
      </c>
      <c r="F1362" s="81" t="s">
        <v>1605</v>
      </c>
      <c r="G1362" s="81" t="s">
        <v>7068</v>
      </c>
      <c r="H1362" s="82" t="s">
        <v>7068</v>
      </c>
      <c r="I1362" s="82"/>
    </row>
    <row r="1363" spans="2:9">
      <c r="B1363" s="80" t="s">
        <v>7069</v>
      </c>
      <c r="C1363" s="70" t="s">
        <v>13</v>
      </c>
      <c r="D1363" s="81" t="s">
        <v>14</v>
      </c>
      <c r="E1363" s="81" t="s">
        <v>309</v>
      </c>
      <c r="F1363" s="81" t="s">
        <v>1605</v>
      </c>
      <c r="G1363" s="81" t="s">
        <v>7069</v>
      </c>
      <c r="H1363" s="82" t="s">
        <v>7069</v>
      </c>
      <c r="I1363" s="82"/>
    </row>
    <row r="1364" spans="2:9">
      <c r="B1364" s="83" t="s">
        <v>7091</v>
      </c>
      <c r="C1364" s="73" t="s">
        <v>13</v>
      </c>
      <c r="D1364" s="84" t="s">
        <v>14</v>
      </c>
      <c r="E1364" s="84" t="s">
        <v>309</v>
      </c>
      <c r="F1364" s="84" t="s">
        <v>1605</v>
      </c>
      <c r="G1364" s="84" t="s">
        <v>7091</v>
      </c>
      <c r="H1364" s="82" t="s">
        <v>7091</v>
      </c>
      <c r="I1364" s="82"/>
    </row>
    <row r="1365" spans="2:9">
      <c r="B1365" s="41" t="s">
        <v>7113</v>
      </c>
      <c r="C1365" s="73" t="s">
        <v>13</v>
      </c>
      <c r="D1365" s="81" t="s">
        <v>14</v>
      </c>
      <c r="E1365" s="81" t="s">
        <v>309</v>
      </c>
      <c r="F1365" s="81" t="s">
        <v>1606</v>
      </c>
      <c r="G1365" s="36" t="s">
        <v>4781</v>
      </c>
      <c r="H1365" s="29" t="s">
        <v>4696</v>
      </c>
      <c r="I1365" s="29" t="s">
        <v>4695</v>
      </c>
    </row>
    <row r="1366" spans="2:9">
      <c r="B1366" s="39" t="s">
        <v>7132</v>
      </c>
      <c r="C1366" s="33" t="s">
        <v>13</v>
      </c>
      <c r="D1366" s="33" t="s">
        <v>14</v>
      </c>
      <c r="E1366" s="33" t="s">
        <v>307</v>
      </c>
      <c r="F1366" s="33" t="s">
        <v>1179</v>
      </c>
      <c r="G1366" s="33" t="s">
        <v>7132</v>
      </c>
      <c r="H1366" s="29" t="s">
        <v>7132</v>
      </c>
      <c r="I1366" s="29"/>
    </row>
    <row r="1367" spans="2:9">
      <c r="B1367" s="39" t="s">
        <v>7133</v>
      </c>
      <c r="C1367" s="33" t="s">
        <v>13</v>
      </c>
      <c r="D1367" s="33" t="s">
        <v>14</v>
      </c>
      <c r="E1367" s="33" t="s">
        <v>307</v>
      </c>
      <c r="F1367" s="33" t="s">
        <v>1602</v>
      </c>
      <c r="G1367" s="33" t="s">
        <v>7133</v>
      </c>
      <c r="H1367" s="29" t="s">
        <v>7133</v>
      </c>
      <c r="I1367" s="29"/>
    </row>
    <row r="1368" spans="2:9">
      <c r="B1368" s="39" t="s">
        <v>7134</v>
      </c>
      <c r="C1368" s="33" t="s">
        <v>13</v>
      </c>
      <c r="D1368" s="33" t="s">
        <v>14</v>
      </c>
      <c r="E1368" s="33" t="s">
        <v>307</v>
      </c>
      <c r="F1368" s="33" t="s">
        <v>1602</v>
      </c>
      <c r="G1368" s="33" t="s">
        <v>7134</v>
      </c>
      <c r="H1368" s="29" t="s">
        <v>7134</v>
      </c>
      <c r="I1368" s="29"/>
    </row>
    <row r="1369" spans="2:9">
      <c r="B1369" s="39" t="s">
        <v>7135</v>
      </c>
      <c r="C1369" s="33" t="s">
        <v>13</v>
      </c>
      <c r="D1369" s="33" t="s">
        <v>14</v>
      </c>
      <c r="E1369" s="33" t="s">
        <v>307</v>
      </c>
      <c r="F1369" s="33" t="s">
        <v>1600</v>
      </c>
      <c r="G1369" s="33" t="s">
        <v>7135</v>
      </c>
      <c r="H1369" s="29" t="s">
        <v>7135</v>
      </c>
      <c r="I1369" s="29"/>
    </row>
    <row r="1370" spans="2:9">
      <c r="B1370" s="39" t="s">
        <v>7136</v>
      </c>
      <c r="C1370" s="33" t="s">
        <v>13</v>
      </c>
      <c r="D1370" s="33" t="s">
        <v>14</v>
      </c>
      <c r="E1370" s="33" t="s">
        <v>307</v>
      </c>
      <c r="F1370" s="33" t="s">
        <v>1600</v>
      </c>
      <c r="G1370" s="33" t="s">
        <v>7136</v>
      </c>
      <c r="H1370" s="29" t="s">
        <v>7845</v>
      </c>
      <c r="I1370" s="29"/>
    </row>
    <row r="1371" spans="2:9">
      <c r="B1371" s="39" t="s">
        <v>7137</v>
      </c>
      <c r="C1371" s="33" t="s">
        <v>13</v>
      </c>
      <c r="D1371" s="33" t="s">
        <v>14</v>
      </c>
      <c r="E1371" s="33" t="s">
        <v>307</v>
      </c>
      <c r="F1371" s="33" t="s">
        <v>1600</v>
      </c>
      <c r="G1371" s="33" t="s">
        <v>7137</v>
      </c>
      <c r="H1371" s="29" t="s">
        <v>7137</v>
      </c>
      <c r="I1371" s="29"/>
    </row>
    <row r="1372" spans="2:9">
      <c r="B1372" s="39" t="s">
        <v>7138</v>
      </c>
      <c r="C1372" s="33" t="s">
        <v>13</v>
      </c>
      <c r="D1372" s="33" t="s">
        <v>14</v>
      </c>
      <c r="E1372" s="33" t="s">
        <v>307</v>
      </c>
      <c r="F1372" s="33" t="s">
        <v>1602</v>
      </c>
      <c r="G1372" s="33" t="s">
        <v>7138</v>
      </c>
      <c r="H1372" s="29" t="s">
        <v>7138</v>
      </c>
      <c r="I1372" s="29"/>
    </row>
    <row r="1373" spans="2:9">
      <c r="B1373" s="39" t="s">
        <v>7139</v>
      </c>
      <c r="C1373" s="33" t="s">
        <v>13</v>
      </c>
      <c r="D1373" s="33" t="s">
        <v>14</v>
      </c>
      <c r="E1373" s="33" t="s">
        <v>307</v>
      </c>
      <c r="F1373" s="33" t="s">
        <v>1599</v>
      </c>
      <c r="G1373" s="33" t="s">
        <v>7139</v>
      </c>
      <c r="H1373" s="29" t="s">
        <v>7139</v>
      </c>
      <c r="I1373" s="29"/>
    </row>
    <row r="1374" spans="2:9">
      <c r="B1374" s="41" t="s">
        <v>7140</v>
      </c>
      <c r="C1374" s="36" t="s">
        <v>13</v>
      </c>
      <c r="D1374" s="36" t="s">
        <v>14</v>
      </c>
      <c r="E1374" s="33" t="s">
        <v>307</v>
      </c>
      <c r="F1374" s="36" t="s">
        <v>1603</v>
      </c>
      <c r="G1374" s="36" t="s">
        <v>7140</v>
      </c>
      <c r="H1374" s="29" t="s">
        <v>7140</v>
      </c>
      <c r="I1374" s="29"/>
    </row>
    <row r="1375" spans="2:9">
      <c r="B1375" s="93" t="s">
        <v>7116</v>
      </c>
      <c r="C1375" s="70" t="s">
        <v>13</v>
      </c>
      <c r="D1375" s="81" t="s">
        <v>14</v>
      </c>
      <c r="E1375" s="81" t="s">
        <v>309</v>
      </c>
      <c r="F1375" s="81" t="s">
        <v>1606</v>
      </c>
      <c r="G1375" s="36" t="s">
        <v>4781</v>
      </c>
      <c r="H1375" s="29" t="s">
        <v>4690</v>
      </c>
      <c r="I1375" s="29" t="s">
        <v>4689</v>
      </c>
    </row>
    <row r="1376" spans="2:9">
      <c r="B1376" s="90" t="s">
        <v>7117</v>
      </c>
      <c r="C1376" s="70" t="s">
        <v>13</v>
      </c>
      <c r="D1376" s="91" t="s">
        <v>14</v>
      </c>
      <c r="E1376" s="91" t="s">
        <v>309</v>
      </c>
      <c r="F1376" s="91" t="s">
        <v>1607</v>
      </c>
      <c r="G1376" s="92" t="s">
        <v>7117</v>
      </c>
      <c r="H1376" s="92" t="s">
        <v>7117</v>
      </c>
      <c r="I1376" s="92"/>
    </row>
    <row r="1377" spans="2:9">
      <c r="B1377" s="90" t="s">
        <v>7118</v>
      </c>
      <c r="C1377" s="70" t="s">
        <v>13</v>
      </c>
      <c r="D1377" s="91" t="s">
        <v>14</v>
      </c>
      <c r="E1377" s="91" t="s">
        <v>309</v>
      </c>
      <c r="F1377" s="91" t="s">
        <v>1607</v>
      </c>
      <c r="G1377" s="92" t="s">
        <v>7118</v>
      </c>
      <c r="H1377" s="92" t="s">
        <v>7118</v>
      </c>
      <c r="I1377" s="92"/>
    </row>
    <row r="1378" spans="2:9">
      <c r="B1378" s="90" t="s">
        <v>7119</v>
      </c>
      <c r="C1378" s="70" t="s">
        <v>13</v>
      </c>
      <c r="D1378" s="81" t="s">
        <v>14</v>
      </c>
      <c r="E1378" s="81" t="s">
        <v>309</v>
      </c>
      <c r="F1378" s="81" t="s">
        <v>1607</v>
      </c>
      <c r="G1378" s="81" t="s">
        <v>7119</v>
      </c>
      <c r="H1378" s="81" t="s">
        <v>7119</v>
      </c>
      <c r="I1378" s="92"/>
    </row>
    <row r="1379" spans="2:9">
      <c r="B1379" s="90" t="s">
        <v>7120</v>
      </c>
      <c r="C1379" s="70" t="s">
        <v>13</v>
      </c>
      <c r="D1379" s="81" t="s">
        <v>14</v>
      </c>
      <c r="E1379" s="81" t="s">
        <v>309</v>
      </c>
      <c r="F1379" s="81" t="s">
        <v>1607</v>
      </c>
      <c r="G1379" s="81" t="s">
        <v>7120</v>
      </c>
      <c r="H1379" s="81" t="s">
        <v>7120</v>
      </c>
      <c r="I1379" s="92"/>
    </row>
    <row r="1380" spans="2:9">
      <c r="B1380" s="90" t="s">
        <v>7121</v>
      </c>
      <c r="C1380" s="70" t="s">
        <v>13</v>
      </c>
      <c r="D1380" s="81" t="s">
        <v>14</v>
      </c>
      <c r="E1380" s="81" t="s">
        <v>301</v>
      </c>
      <c r="F1380" s="81" t="s">
        <v>1580</v>
      </c>
      <c r="G1380" s="81" t="s">
        <v>7121</v>
      </c>
      <c r="H1380" s="81" t="s">
        <v>7121</v>
      </c>
      <c r="I1380" s="92"/>
    </row>
    <row r="1381" spans="2:9">
      <c r="B1381" s="39" t="s">
        <v>7122</v>
      </c>
      <c r="C1381" s="70" t="s">
        <v>13</v>
      </c>
      <c r="D1381" s="81" t="s">
        <v>14</v>
      </c>
      <c r="E1381" s="81" t="s">
        <v>301</v>
      </c>
      <c r="F1381" s="81" t="s">
        <v>1580</v>
      </c>
      <c r="G1381" s="81" t="s">
        <v>7122</v>
      </c>
      <c r="H1381" s="81" t="s">
        <v>7122</v>
      </c>
      <c r="I1381" s="92"/>
    </row>
    <row r="1382" spans="2:9">
      <c r="B1382" s="90" t="s">
        <v>7123</v>
      </c>
      <c r="C1382" s="70" t="s">
        <v>13</v>
      </c>
      <c r="D1382" s="81" t="s">
        <v>14</v>
      </c>
      <c r="E1382" s="81" t="s">
        <v>301</v>
      </c>
      <c r="F1382" s="81" t="s">
        <v>1580</v>
      </c>
      <c r="G1382" s="81" t="s">
        <v>7123</v>
      </c>
      <c r="H1382" s="81" t="s">
        <v>7123</v>
      </c>
      <c r="I1382" s="92"/>
    </row>
    <row r="1383" spans="2:9">
      <c r="B1383" s="90" t="s">
        <v>7124</v>
      </c>
      <c r="C1383" s="70" t="s">
        <v>13</v>
      </c>
      <c r="D1383" s="81" t="s">
        <v>14</v>
      </c>
      <c r="E1383" s="81" t="s">
        <v>301</v>
      </c>
      <c r="F1383" s="81" t="s">
        <v>1580</v>
      </c>
      <c r="G1383" s="81" t="s">
        <v>7124</v>
      </c>
      <c r="H1383" s="81" t="s">
        <v>7124</v>
      </c>
      <c r="I1383" s="92"/>
    </row>
    <row r="1384" spans="2:9">
      <c r="B1384" s="90" t="s">
        <v>7125</v>
      </c>
      <c r="C1384" s="70" t="s">
        <v>13</v>
      </c>
      <c r="D1384" s="81" t="s">
        <v>14</v>
      </c>
      <c r="E1384" s="81" t="s">
        <v>307</v>
      </c>
      <c r="F1384" s="81" t="s">
        <v>1179</v>
      </c>
      <c r="G1384" s="81" t="s">
        <v>7125</v>
      </c>
      <c r="H1384" s="81" t="s">
        <v>7125</v>
      </c>
      <c r="I1384" s="92"/>
    </row>
    <row r="1385" spans="2:9">
      <c r="B1385" s="90" t="s">
        <v>7126</v>
      </c>
      <c r="C1385" s="70" t="s">
        <v>13</v>
      </c>
      <c r="D1385" s="81" t="s">
        <v>14</v>
      </c>
      <c r="E1385" s="81" t="s">
        <v>307</v>
      </c>
      <c r="F1385" s="81" t="s">
        <v>1179</v>
      </c>
      <c r="G1385" s="81" t="s">
        <v>7126</v>
      </c>
      <c r="H1385" s="81" t="s">
        <v>7126</v>
      </c>
      <c r="I1385" s="92"/>
    </row>
    <row r="1386" spans="2:9">
      <c r="B1386" s="90" t="s">
        <v>7127</v>
      </c>
      <c r="C1386" s="70" t="s">
        <v>13</v>
      </c>
      <c r="D1386" s="81" t="s">
        <v>14</v>
      </c>
      <c r="E1386" s="81" t="s">
        <v>307</v>
      </c>
      <c r="F1386" s="81" t="s">
        <v>1179</v>
      </c>
      <c r="G1386" s="81" t="s">
        <v>7127</v>
      </c>
      <c r="H1386" s="81" t="s">
        <v>7127</v>
      </c>
      <c r="I1386" s="92"/>
    </row>
    <row r="1387" spans="2:9">
      <c r="B1387" s="90" t="s">
        <v>7128</v>
      </c>
      <c r="C1387" s="70" t="s">
        <v>13</v>
      </c>
      <c r="D1387" s="91" t="s">
        <v>14</v>
      </c>
      <c r="E1387" s="91" t="s">
        <v>309</v>
      </c>
      <c r="F1387" s="91" t="s">
        <v>1604</v>
      </c>
      <c r="G1387" s="91" t="s">
        <v>7128</v>
      </c>
      <c r="H1387" s="33" t="s">
        <v>7128</v>
      </c>
      <c r="I1387" s="92"/>
    </row>
    <row r="1388" spans="2:9">
      <c r="B1388" s="90" t="s">
        <v>7129</v>
      </c>
      <c r="C1388" s="70" t="s">
        <v>13</v>
      </c>
      <c r="D1388" s="70" t="s">
        <v>14</v>
      </c>
      <c r="E1388" s="70" t="s">
        <v>309</v>
      </c>
      <c r="F1388" s="70" t="s">
        <v>1604</v>
      </c>
      <c r="G1388" s="91" t="s">
        <v>7129</v>
      </c>
      <c r="H1388" s="92" t="s">
        <v>7129</v>
      </c>
      <c r="I1388" s="92"/>
    </row>
    <row r="1389" spans="2:9">
      <c r="B1389" s="39" t="s">
        <v>7130</v>
      </c>
      <c r="C1389" s="70" t="s">
        <v>13</v>
      </c>
      <c r="D1389" s="70" t="s">
        <v>296</v>
      </c>
      <c r="E1389" s="70" t="s">
        <v>309</v>
      </c>
      <c r="F1389" s="33" t="s">
        <v>1607</v>
      </c>
      <c r="G1389" s="33" t="s">
        <v>7130</v>
      </c>
      <c r="H1389" s="33" t="s">
        <v>7130</v>
      </c>
      <c r="I1389" s="92"/>
    </row>
    <row r="1390" spans="2:9">
      <c r="B1390" s="93" t="s">
        <v>7131</v>
      </c>
      <c r="C1390" s="70" t="s">
        <v>13</v>
      </c>
      <c r="D1390" s="70" t="s">
        <v>14</v>
      </c>
      <c r="E1390" s="70" t="s">
        <v>309</v>
      </c>
      <c r="F1390" s="70" t="s">
        <v>1604</v>
      </c>
      <c r="G1390" s="70" t="s">
        <v>6613</v>
      </c>
      <c r="H1390" s="71" t="s">
        <v>6613</v>
      </c>
      <c r="I1390" s="92"/>
    </row>
    <row r="1391" spans="2:9">
      <c r="B1391" s="93" t="s">
        <v>7112</v>
      </c>
      <c r="C1391" s="70" t="s">
        <v>13</v>
      </c>
      <c r="D1391" s="81" t="s">
        <v>14</v>
      </c>
      <c r="E1391" s="81" t="s">
        <v>307</v>
      </c>
      <c r="F1391" s="81" t="s">
        <v>307</v>
      </c>
      <c r="G1391" s="94" t="s">
        <v>307</v>
      </c>
      <c r="H1391" s="92" t="s">
        <v>307</v>
      </c>
      <c r="I1391" s="92"/>
    </row>
    <row r="1392" spans="2:9">
      <c r="B1392" s="93" t="s">
        <v>7114</v>
      </c>
      <c r="C1392" s="70" t="s">
        <v>13</v>
      </c>
      <c r="D1392" s="81" t="s">
        <v>14</v>
      </c>
      <c r="E1392" s="81" t="s">
        <v>307</v>
      </c>
      <c r="F1392" s="81" t="s">
        <v>307</v>
      </c>
      <c r="G1392" s="94" t="s">
        <v>307</v>
      </c>
      <c r="H1392" s="92" t="s">
        <v>307</v>
      </c>
      <c r="I1392" s="92"/>
    </row>
    <row r="1393" spans="2:9">
      <c r="B1393" s="93" t="s">
        <v>7142</v>
      </c>
      <c r="C1393" s="70" t="s">
        <v>13</v>
      </c>
      <c r="D1393" s="81" t="s">
        <v>14</v>
      </c>
      <c r="E1393" s="36" t="s">
        <v>309</v>
      </c>
      <c r="F1393" s="36" t="s">
        <v>1607</v>
      </c>
      <c r="G1393" s="36" t="s">
        <v>7143</v>
      </c>
      <c r="H1393" s="92"/>
      <c r="I1393" s="92"/>
    </row>
    <row r="1394" spans="2:9">
      <c r="B1394" s="41" t="s">
        <v>7144</v>
      </c>
      <c r="C1394" s="33" t="s">
        <v>13</v>
      </c>
      <c r="D1394" s="33" t="s">
        <v>14</v>
      </c>
      <c r="E1394" s="33" t="s">
        <v>309</v>
      </c>
      <c r="F1394" s="33" t="s">
        <v>1605</v>
      </c>
      <c r="G1394" s="33" t="s">
        <v>7144</v>
      </c>
      <c r="H1394" s="29" t="s">
        <v>7144</v>
      </c>
      <c r="I1394" s="92"/>
    </row>
    <row r="1395" spans="2:9">
      <c r="B1395" s="93" t="s">
        <v>7115</v>
      </c>
      <c r="C1395" s="33" t="s">
        <v>13</v>
      </c>
      <c r="D1395" s="33" t="s">
        <v>14</v>
      </c>
      <c r="E1395" s="33" t="s">
        <v>309</v>
      </c>
      <c r="F1395" s="94"/>
      <c r="G1395" s="36" t="s">
        <v>309</v>
      </c>
      <c r="H1395" s="29" t="s">
        <v>7145</v>
      </c>
      <c r="I1395" s="92"/>
    </row>
    <row r="1396" spans="2:9">
      <c r="B1396" s="39" t="s">
        <v>7150</v>
      </c>
      <c r="C1396" s="33" t="s">
        <v>13</v>
      </c>
      <c r="D1396" s="33" t="s">
        <v>14</v>
      </c>
      <c r="E1396" s="33" t="s">
        <v>307</v>
      </c>
      <c r="F1396" s="33" t="s">
        <v>1600</v>
      </c>
      <c r="G1396" s="33" t="s">
        <v>6714</v>
      </c>
      <c r="H1396" s="33" t="s">
        <v>6714</v>
      </c>
      <c r="I1396" s="29"/>
    </row>
    <row r="1397" spans="2:9">
      <c r="B1397" s="39" t="s">
        <v>7151</v>
      </c>
      <c r="C1397" s="33" t="s">
        <v>13</v>
      </c>
      <c r="D1397" s="70" t="s">
        <v>14</v>
      </c>
      <c r="E1397" s="70" t="s">
        <v>307</v>
      </c>
      <c r="F1397" s="70" t="s">
        <v>1603</v>
      </c>
      <c r="G1397" s="70" t="s">
        <v>6699</v>
      </c>
      <c r="H1397" s="71" t="s">
        <v>6699</v>
      </c>
      <c r="I1397" s="29"/>
    </row>
    <row r="1398" spans="2:9">
      <c r="B1398" s="39" t="s">
        <v>7152</v>
      </c>
      <c r="C1398" s="33" t="s">
        <v>13</v>
      </c>
      <c r="D1398" s="33" t="s">
        <v>14</v>
      </c>
      <c r="E1398" s="33" t="s">
        <v>307</v>
      </c>
      <c r="F1398" s="33" t="s">
        <v>307</v>
      </c>
      <c r="G1398" s="33" t="s">
        <v>6898</v>
      </c>
      <c r="H1398" s="29" t="s">
        <v>6898</v>
      </c>
      <c r="I1398" s="29"/>
    </row>
    <row r="1399" spans="2:9">
      <c r="B1399" s="39" t="s">
        <v>7153</v>
      </c>
      <c r="C1399" s="33" t="s">
        <v>13</v>
      </c>
      <c r="D1399" s="33" t="s">
        <v>14</v>
      </c>
      <c r="E1399" s="33" t="s">
        <v>307</v>
      </c>
      <c r="F1399" s="33" t="s">
        <v>1179</v>
      </c>
      <c r="G1399" s="33" t="s">
        <v>7220</v>
      </c>
      <c r="H1399" s="33" t="s">
        <v>7220</v>
      </c>
      <c r="I1399" s="29"/>
    </row>
    <row r="1400" spans="2:9">
      <c r="B1400" s="39" t="s">
        <v>7154</v>
      </c>
      <c r="C1400" s="33" t="s">
        <v>13</v>
      </c>
      <c r="D1400" s="33" t="s">
        <v>14</v>
      </c>
      <c r="E1400" s="33" t="s">
        <v>307</v>
      </c>
      <c r="F1400" s="33" t="s">
        <v>1600</v>
      </c>
      <c r="G1400" s="33" t="s">
        <v>7221</v>
      </c>
      <c r="H1400" s="33" t="s">
        <v>7221</v>
      </c>
      <c r="I1400" s="29"/>
    </row>
    <row r="1401" spans="2:9">
      <c r="B1401" s="39" t="s">
        <v>7155</v>
      </c>
      <c r="C1401" s="33" t="s">
        <v>13</v>
      </c>
      <c r="D1401" s="70" t="s">
        <v>14</v>
      </c>
      <c r="E1401" s="70" t="s">
        <v>307</v>
      </c>
      <c r="F1401" s="70" t="s">
        <v>1600</v>
      </c>
      <c r="G1401" s="70" t="s">
        <v>6909</v>
      </c>
      <c r="H1401" s="71" t="s">
        <v>6909</v>
      </c>
      <c r="I1401" s="29"/>
    </row>
    <row r="1402" spans="2:9">
      <c r="B1402" s="39" t="s">
        <v>7156</v>
      </c>
      <c r="C1402" s="33" t="s">
        <v>13</v>
      </c>
      <c r="D1402" s="70" t="s">
        <v>14</v>
      </c>
      <c r="E1402" s="70" t="s">
        <v>307</v>
      </c>
      <c r="F1402" s="70" t="s">
        <v>307</v>
      </c>
      <c r="G1402" s="33" t="s">
        <v>7222</v>
      </c>
      <c r="H1402" s="33" t="s">
        <v>7222</v>
      </c>
      <c r="I1402" s="29"/>
    </row>
    <row r="1403" spans="2:9">
      <c r="B1403" s="41" t="s">
        <v>7157</v>
      </c>
      <c r="C1403" s="33" t="s">
        <v>13</v>
      </c>
      <c r="D1403" s="81" t="s">
        <v>14</v>
      </c>
      <c r="E1403" s="81" t="s">
        <v>307</v>
      </c>
      <c r="F1403" s="81" t="s">
        <v>1603</v>
      </c>
      <c r="G1403" s="81" t="s">
        <v>6908</v>
      </c>
      <c r="H1403" s="82" t="s">
        <v>6908</v>
      </c>
      <c r="I1403" s="29"/>
    </row>
    <row r="1404" spans="2:9">
      <c r="B1404" s="90" t="s">
        <v>7158</v>
      </c>
      <c r="C1404" s="33" t="s">
        <v>13</v>
      </c>
      <c r="D1404" s="33" t="s">
        <v>14</v>
      </c>
      <c r="E1404" s="33" t="s">
        <v>307</v>
      </c>
      <c r="F1404" s="33" t="s">
        <v>1602</v>
      </c>
      <c r="G1404" s="33" t="s">
        <v>1602</v>
      </c>
      <c r="H1404" s="29" t="s">
        <v>1602</v>
      </c>
      <c r="I1404" s="92"/>
    </row>
    <row r="1405" spans="2:9">
      <c r="B1405" s="90" t="s">
        <v>7159</v>
      </c>
      <c r="C1405" s="33" t="s">
        <v>13</v>
      </c>
      <c r="D1405" s="33" t="s">
        <v>14</v>
      </c>
      <c r="E1405" s="33" t="s">
        <v>307</v>
      </c>
      <c r="F1405" s="33" t="s">
        <v>307</v>
      </c>
      <c r="G1405" s="70" t="s">
        <v>6541</v>
      </c>
      <c r="H1405" s="71" t="s">
        <v>6541</v>
      </c>
      <c r="I1405" s="92"/>
    </row>
    <row r="1406" spans="2:9">
      <c r="B1406" s="90" t="s">
        <v>7160</v>
      </c>
      <c r="C1406" s="33" t="s">
        <v>13</v>
      </c>
      <c r="D1406" s="33" t="s">
        <v>14</v>
      </c>
      <c r="E1406" s="33" t="s">
        <v>307</v>
      </c>
      <c r="F1406" s="33" t="s">
        <v>1602</v>
      </c>
      <c r="G1406" s="33" t="s">
        <v>1602</v>
      </c>
      <c r="H1406" s="29" t="s">
        <v>1602</v>
      </c>
      <c r="I1406" s="92"/>
    </row>
    <row r="1407" spans="2:9">
      <c r="B1407" s="39" t="s">
        <v>7161</v>
      </c>
      <c r="C1407" s="33" t="s">
        <v>13</v>
      </c>
      <c r="D1407" s="33" t="s">
        <v>14</v>
      </c>
      <c r="E1407" s="33" t="s">
        <v>307</v>
      </c>
      <c r="F1407" s="33" t="s">
        <v>307</v>
      </c>
      <c r="G1407" s="33" t="s">
        <v>7161</v>
      </c>
      <c r="H1407" s="92" t="s">
        <v>7161</v>
      </c>
      <c r="I1407" s="92"/>
    </row>
    <row r="1408" spans="2:9">
      <c r="B1408" s="90" t="s">
        <v>7162</v>
      </c>
      <c r="C1408" s="33" t="s">
        <v>13</v>
      </c>
      <c r="D1408" s="33" t="s">
        <v>14</v>
      </c>
      <c r="E1408" s="33" t="s">
        <v>307</v>
      </c>
      <c r="F1408" s="33" t="s">
        <v>1600</v>
      </c>
      <c r="G1408" s="33" t="s">
        <v>6714</v>
      </c>
      <c r="H1408" s="33" t="s">
        <v>6714</v>
      </c>
      <c r="I1408" s="92"/>
    </row>
    <row r="1409" spans="2:9">
      <c r="B1409" s="90" t="s">
        <v>7163</v>
      </c>
      <c r="C1409" s="33" t="s">
        <v>13</v>
      </c>
      <c r="D1409" s="33" t="s">
        <v>14</v>
      </c>
      <c r="E1409" s="33" t="s">
        <v>307</v>
      </c>
      <c r="F1409" s="33" t="s">
        <v>1599</v>
      </c>
      <c r="G1409" s="33" t="s">
        <v>7223</v>
      </c>
      <c r="H1409" s="33" t="s">
        <v>7223</v>
      </c>
      <c r="I1409" s="92"/>
    </row>
    <row r="1410" spans="2:9">
      <c r="B1410" s="90" t="s">
        <v>7164</v>
      </c>
      <c r="C1410" s="50" t="s">
        <v>13</v>
      </c>
      <c r="D1410" s="50" t="s">
        <v>14</v>
      </c>
      <c r="E1410" s="50" t="s">
        <v>307</v>
      </c>
      <c r="F1410" s="50" t="s">
        <v>1599</v>
      </c>
      <c r="G1410" s="91" t="s">
        <v>7164</v>
      </c>
      <c r="H1410" s="92" t="s">
        <v>7164</v>
      </c>
      <c r="I1410" s="92"/>
    </row>
    <row r="1411" spans="2:9">
      <c r="B1411" s="90" t="s">
        <v>7165</v>
      </c>
      <c r="C1411" s="70" t="s">
        <v>13</v>
      </c>
      <c r="D1411" s="81" t="s">
        <v>14</v>
      </c>
      <c r="E1411" s="81" t="s">
        <v>309</v>
      </c>
      <c r="F1411" s="81" t="s">
        <v>1607</v>
      </c>
      <c r="G1411" s="33" t="s">
        <v>1699</v>
      </c>
      <c r="H1411" s="33" t="s">
        <v>1699</v>
      </c>
      <c r="I1411" s="92"/>
    </row>
    <row r="1412" spans="2:9">
      <c r="B1412" s="90" t="s">
        <v>7166</v>
      </c>
      <c r="C1412" s="70" t="s">
        <v>13</v>
      </c>
      <c r="D1412" s="70" t="s">
        <v>296</v>
      </c>
      <c r="E1412" s="70" t="s">
        <v>309</v>
      </c>
      <c r="F1412" s="70" t="s">
        <v>1607</v>
      </c>
      <c r="G1412" s="91" t="s">
        <v>7166</v>
      </c>
      <c r="H1412" s="92" t="s">
        <v>7166</v>
      </c>
      <c r="I1412" s="92"/>
    </row>
    <row r="1413" spans="2:9">
      <c r="B1413" s="39" t="s">
        <v>7167</v>
      </c>
      <c r="C1413" s="50" t="s">
        <v>13</v>
      </c>
      <c r="D1413" s="50" t="s">
        <v>14</v>
      </c>
      <c r="E1413" s="50" t="s">
        <v>309</v>
      </c>
      <c r="F1413" s="50" t="s">
        <v>1605</v>
      </c>
      <c r="G1413" s="91" t="s">
        <v>7167</v>
      </c>
      <c r="H1413" s="92" t="s">
        <v>7167</v>
      </c>
      <c r="I1413" s="92"/>
    </row>
    <row r="1414" spans="2:9">
      <c r="B1414" s="41" t="s">
        <v>7168</v>
      </c>
      <c r="C1414" s="36" t="s">
        <v>13</v>
      </c>
      <c r="D1414" s="36" t="s">
        <v>14</v>
      </c>
      <c r="E1414" s="36" t="s">
        <v>309</v>
      </c>
      <c r="F1414" s="36" t="s">
        <v>1607</v>
      </c>
      <c r="G1414" s="94" t="s">
        <v>7168</v>
      </c>
      <c r="H1414" s="92" t="s">
        <v>7168</v>
      </c>
      <c r="I1414" s="92"/>
    </row>
    <row r="1415" spans="2:9">
      <c r="B1415" s="90" t="s">
        <v>7169</v>
      </c>
      <c r="C1415" s="70" t="s">
        <v>13</v>
      </c>
      <c r="D1415" s="70" t="s">
        <v>14</v>
      </c>
      <c r="E1415" s="70" t="s">
        <v>309</v>
      </c>
      <c r="F1415" s="70" t="s">
        <v>1604</v>
      </c>
      <c r="G1415" s="33" t="s">
        <v>7224</v>
      </c>
      <c r="H1415" s="33" t="s">
        <v>7224</v>
      </c>
      <c r="I1415" s="92"/>
    </row>
    <row r="1416" spans="2:9">
      <c r="B1416" s="90" t="s">
        <v>7170</v>
      </c>
      <c r="C1416" s="70" t="s">
        <v>13</v>
      </c>
      <c r="D1416" s="70" t="s">
        <v>296</v>
      </c>
      <c r="E1416" s="70" t="s">
        <v>309</v>
      </c>
      <c r="F1416" s="70" t="s">
        <v>1607</v>
      </c>
      <c r="G1416" s="91" t="s">
        <v>7170</v>
      </c>
      <c r="H1416" s="91" t="s">
        <v>7170</v>
      </c>
      <c r="I1416" s="92"/>
    </row>
    <row r="1417" spans="2:9">
      <c r="B1417" s="90" t="s">
        <v>7171</v>
      </c>
      <c r="C1417" s="33" t="s">
        <v>13</v>
      </c>
      <c r="D1417" s="33" t="s">
        <v>14</v>
      </c>
      <c r="E1417" s="33" t="s">
        <v>309</v>
      </c>
      <c r="F1417" s="33" t="s">
        <v>1607</v>
      </c>
      <c r="G1417" s="91" t="s">
        <v>7171</v>
      </c>
      <c r="H1417" s="91" t="s">
        <v>7171</v>
      </c>
      <c r="I1417" s="92"/>
    </row>
    <row r="1418" spans="2:9">
      <c r="B1418" s="90" t="s">
        <v>7172</v>
      </c>
      <c r="C1418" s="70" t="s">
        <v>13</v>
      </c>
      <c r="D1418" s="70" t="s">
        <v>14</v>
      </c>
      <c r="E1418" s="70" t="s">
        <v>309</v>
      </c>
      <c r="F1418" s="33" t="s">
        <v>1608</v>
      </c>
      <c r="G1418" s="91" t="s">
        <v>7172</v>
      </c>
      <c r="H1418" s="92" t="s">
        <v>7172</v>
      </c>
      <c r="I1418" s="92"/>
    </row>
    <row r="1419" spans="2:9">
      <c r="B1419" s="90" t="s">
        <v>7173</v>
      </c>
      <c r="C1419" s="70" t="s">
        <v>13</v>
      </c>
      <c r="D1419" s="70" t="s">
        <v>14</v>
      </c>
      <c r="E1419" s="70" t="s">
        <v>309</v>
      </c>
      <c r="F1419" s="33" t="s">
        <v>1608</v>
      </c>
      <c r="G1419" s="91" t="s">
        <v>7173</v>
      </c>
      <c r="H1419" s="92" t="s">
        <v>7173</v>
      </c>
      <c r="I1419" s="92"/>
    </row>
    <row r="1420" spans="2:9">
      <c r="B1420" s="90" t="s">
        <v>7174</v>
      </c>
      <c r="C1420" s="33" t="s">
        <v>13</v>
      </c>
      <c r="D1420" s="33" t="s">
        <v>14</v>
      </c>
      <c r="E1420" s="33" t="s">
        <v>309</v>
      </c>
      <c r="F1420" s="33" t="s">
        <v>1608</v>
      </c>
      <c r="G1420" s="91" t="s">
        <v>7174</v>
      </c>
      <c r="H1420" s="91" t="s">
        <v>7174</v>
      </c>
      <c r="I1420" s="92"/>
    </row>
    <row r="1421" spans="2:9">
      <c r="B1421" s="90" t="s">
        <v>7175</v>
      </c>
      <c r="C1421" s="62" t="s">
        <v>13</v>
      </c>
      <c r="D1421" s="62" t="s">
        <v>14</v>
      </c>
      <c r="E1421" s="62" t="s">
        <v>309</v>
      </c>
      <c r="F1421" s="59" t="s">
        <v>1607</v>
      </c>
      <c r="G1421" s="91" t="s">
        <v>7175</v>
      </c>
      <c r="H1421" s="92" t="s">
        <v>7175</v>
      </c>
      <c r="I1421" s="92"/>
    </row>
    <row r="1422" spans="2:9">
      <c r="B1422" s="90" t="s">
        <v>7176</v>
      </c>
      <c r="C1422" s="70" t="s">
        <v>13</v>
      </c>
      <c r="D1422" s="70" t="s">
        <v>14</v>
      </c>
      <c r="E1422" s="70" t="s">
        <v>309</v>
      </c>
      <c r="F1422" s="70" t="s">
        <v>1604</v>
      </c>
      <c r="G1422" s="91" t="s">
        <v>7176</v>
      </c>
      <c r="H1422" s="92" t="s">
        <v>7176</v>
      </c>
      <c r="I1422" s="92"/>
    </row>
    <row r="1423" spans="2:9">
      <c r="B1423" s="90" t="s">
        <v>7177</v>
      </c>
      <c r="C1423" s="70" t="s">
        <v>13</v>
      </c>
      <c r="D1423" s="70" t="s">
        <v>14</v>
      </c>
      <c r="E1423" s="70" t="s">
        <v>309</v>
      </c>
      <c r="F1423" s="70" t="s">
        <v>1604</v>
      </c>
      <c r="G1423" s="70" t="s">
        <v>6707</v>
      </c>
      <c r="H1423" s="71" t="s">
        <v>6707</v>
      </c>
      <c r="I1423" s="92"/>
    </row>
    <row r="1424" spans="2:9">
      <c r="B1424" s="90" t="s">
        <v>7178</v>
      </c>
      <c r="C1424" s="70" t="s">
        <v>13</v>
      </c>
      <c r="D1424" s="70" t="s">
        <v>14</v>
      </c>
      <c r="E1424" s="70" t="s">
        <v>309</v>
      </c>
      <c r="F1424" s="91" t="s">
        <v>1607</v>
      </c>
      <c r="G1424" s="92" t="s">
        <v>7178</v>
      </c>
      <c r="H1424" s="92" t="s">
        <v>7178</v>
      </c>
      <c r="I1424" s="92"/>
    </row>
    <row r="1425" spans="2:9">
      <c r="B1425" s="90" t="s">
        <v>7179</v>
      </c>
      <c r="C1425" s="70" t="s">
        <v>13</v>
      </c>
      <c r="D1425" s="70" t="s">
        <v>14</v>
      </c>
      <c r="E1425" s="70" t="s">
        <v>309</v>
      </c>
      <c r="F1425" s="91" t="s">
        <v>1607</v>
      </c>
      <c r="G1425" s="91" t="s">
        <v>7179</v>
      </c>
      <c r="H1425" s="92" t="s">
        <v>7179</v>
      </c>
      <c r="I1425" s="92"/>
    </row>
    <row r="1426" spans="2:9">
      <c r="B1426" s="90" t="s">
        <v>7180</v>
      </c>
      <c r="C1426" s="70" t="s">
        <v>13</v>
      </c>
      <c r="D1426" s="70" t="s">
        <v>14</v>
      </c>
      <c r="E1426" s="70" t="s">
        <v>309</v>
      </c>
      <c r="F1426" s="91" t="s">
        <v>1607</v>
      </c>
      <c r="G1426" s="91" t="s">
        <v>7180</v>
      </c>
      <c r="H1426" s="92" t="s">
        <v>7180</v>
      </c>
      <c r="I1426" s="92"/>
    </row>
    <row r="1427" spans="2:9">
      <c r="B1427" s="93" t="s">
        <v>7181</v>
      </c>
      <c r="C1427" s="70" t="s">
        <v>13</v>
      </c>
      <c r="D1427" s="70" t="s">
        <v>14</v>
      </c>
      <c r="E1427" s="70" t="s">
        <v>309</v>
      </c>
      <c r="F1427" s="91" t="s">
        <v>1607</v>
      </c>
      <c r="G1427" s="91" t="s">
        <v>6390</v>
      </c>
      <c r="H1427" s="92" t="s">
        <v>6390</v>
      </c>
      <c r="I1427" s="92"/>
    </row>
    <row r="1428" spans="2:9">
      <c r="B1428" s="93" t="s">
        <v>7182</v>
      </c>
      <c r="C1428" s="70" t="s">
        <v>13</v>
      </c>
      <c r="D1428" s="70" t="s">
        <v>14</v>
      </c>
      <c r="E1428" s="70" t="s">
        <v>309</v>
      </c>
      <c r="F1428" s="91" t="s">
        <v>1607</v>
      </c>
      <c r="G1428" s="33" t="s">
        <v>7077</v>
      </c>
      <c r="H1428" s="82" t="s">
        <v>7077</v>
      </c>
      <c r="I1428" s="92"/>
    </row>
    <row r="1429" spans="2:9">
      <c r="B1429" s="93" t="s">
        <v>7183</v>
      </c>
      <c r="C1429" s="70" t="s">
        <v>13</v>
      </c>
      <c r="D1429" s="70" t="s">
        <v>14</v>
      </c>
      <c r="E1429" s="70" t="s">
        <v>309</v>
      </c>
      <c r="F1429" s="91" t="s">
        <v>1607</v>
      </c>
      <c r="G1429" s="91" t="s">
        <v>7183</v>
      </c>
      <c r="H1429" s="92" t="s">
        <v>7183</v>
      </c>
      <c r="I1429" s="92"/>
    </row>
    <row r="1430" spans="2:9">
      <c r="B1430" s="93" t="s">
        <v>7184</v>
      </c>
      <c r="C1430" s="70" t="s">
        <v>13</v>
      </c>
      <c r="D1430" s="81" t="s">
        <v>14</v>
      </c>
      <c r="E1430" s="81" t="s">
        <v>309</v>
      </c>
      <c r="F1430" s="81" t="s">
        <v>1606</v>
      </c>
      <c r="G1430" s="91" t="s">
        <v>6943</v>
      </c>
      <c r="H1430" s="92" t="s">
        <v>6943</v>
      </c>
      <c r="I1430" s="92"/>
    </row>
    <row r="1431" spans="2:9">
      <c r="B1431" s="93" t="s">
        <v>7185</v>
      </c>
      <c r="C1431" s="73" t="s">
        <v>13</v>
      </c>
      <c r="D1431" s="81" t="s">
        <v>14</v>
      </c>
      <c r="E1431" s="81" t="s">
        <v>309</v>
      </c>
      <c r="F1431" s="81" t="s">
        <v>1606</v>
      </c>
      <c r="G1431" s="81" t="s">
        <v>7085</v>
      </c>
      <c r="H1431" s="81" t="s">
        <v>7085</v>
      </c>
      <c r="I1431" s="92"/>
    </row>
    <row r="1432" spans="2:9">
      <c r="B1432" s="93" t="s">
        <v>7186</v>
      </c>
      <c r="C1432" s="29" t="s">
        <v>13</v>
      </c>
      <c r="D1432" s="29" t="s">
        <v>14</v>
      </c>
      <c r="E1432" s="29" t="s">
        <v>309</v>
      </c>
      <c r="F1432" s="29" t="s">
        <v>1606</v>
      </c>
      <c r="G1432" s="29" t="s">
        <v>4781</v>
      </c>
      <c r="H1432" s="29" t="s">
        <v>4656</v>
      </c>
      <c r="I1432" s="29" t="s">
        <v>4655</v>
      </c>
    </row>
    <row r="1433" spans="2:9">
      <c r="B1433" s="93" t="s">
        <v>7187</v>
      </c>
      <c r="C1433" s="70" t="s">
        <v>13</v>
      </c>
      <c r="D1433" s="81" t="s">
        <v>14</v>
      </c>
      <c r="E1433" s="81" t="s">
        <v>309</v>
      </c>
      <c r="F1433" s="81" t="s">
        <v>1606</v>
      </c>
      <c r="G1433" s="33" t="s">
        <v>6947</v>
      </c>
      <c r="H1433" s="29" t="s">
        <v>6947</v>
      </c>
      <c r="I1433" s="92"/>
    </row>
    <row r="1434" spans="2:9">
      <c r="B1434" s="93" t="s">
        <v>7188</v>
      </c>
      <c r="C1434" s="70" t="s">
        <v>13</v>
      </c>
      <c r="D1434" s="70" t="s">
        <v>14</v>
      </c>
      <c r="E1434" s="70" t="s">
        <v>309</v>
      </c>
      <c r="F1434" s="70" t="s">
        <v>1606</v>
      </c>
      <c r="G1434" s="71" t="s">
        <v>6948</v>
      </c>
      <c r="H1434" s="71" t="s">
        <v>6948</v>
      </c>
      <c r="I1434" s="92"/>
    </row>
    <row r="1435" spans="2:9">
      <c r="B1435" s="93" t="s">
        <v>7189</v>
      </c>
      <c r="C1435" s="73" t="s">
        <v>13</v>
      </c>
      <c r="D1435" s="81" t="s">
        <v>14</v>
      </c>
      <c r="E1435" s="81" t="s">
        <v>309</v>
      </c>
      <c r="F1435" s="81" t="s">
        <v>1606</v>
      </c>
      <c r="G1435" s="33" t="s">
        <v>7100</v>
      </c>
      <c r="H1435" s="33" t="s">
        <v>7100</v>
      </c>
      <c r="I1435" s="92"/>
    </row>
    <row r="1436" spans="2:9">
      <c r="B1436" s="93" t="s">
        <v>7190</v>
      </c>
      <c r="C1436" s="70" t="s">
        <v>13</v>
      </c>
      <c r="D1436" s="70" t="s">
        <v>14</v>
      </c>
      <c r="E1436" s="70" t="s">
        <v>309</v>
      </c>
      <c r="F1436" s="33" t="s">
        <v>1606</v>
      </c>
      <c r="G1436" s="33" t="s">
        <v>7190</v>
      </c>
      <c r="H1436" s="33" t="s">
        <v>7190</v>
      </c>
      <c r="I1436" s="92"/>
    </row>
    <row r="1437" spans="2:9">
      <c r="B1437" s="93" t="s">
        <v>7191</v>
      </c>
      <c r="C1437" s="33" t="s">
        <v>13</v>
      </c>
      <c r="D1437" s="33" t="s">
        <v>14</v>
      </c>
      <c r="E1437" s="33" t="s">
        <v>309</v>
      </c>
      <c r="F1437" s="33" t="s">
        <v>1606</v>
      </c>
      <c r="G1437" s="33" t="s">
        <v>5648</v>
      </c>
      <c r="H1437" s="29" t="s">
        <v>5648</v>
      </c>
      <c r="I1437" s="92"/>
    </row>
    <row r="1438" spans="2:9">
      <c r="B1438" s="93" t="s">
        <v>7192</v>
      </c>
      <c r="C1438" s="33" t="s">
        <v>13</v>
      </c>
      <c r="D1438" s="33" t="s">
        <v>14</v>
      </c>
      <c r="E1438" s="33" t="s">
        <v>307</v>
      </c>
      <c r="F1438" s="33" t="s">
        <v>1599</v>
      </c>
      <c r="G1438" s="91" t="s">
        <v>7192</v>
      </c>
      <c r="H1438" s="92" t="s">
        <v>7192</v>
      </c>
      <c r="I1438" s="92"/>
    </row>
    <row r="1439" spans="2:9">
      <c r="B1439" s="93" t="s">
        <v>7193</v>
      </c>
      <c r="C1439" s="70" t="s">
        <v>13</v>
      </c>
      <c r="D1439" s="70" t="s">
        <v>14</v>
      </c>
      <c r="E1439" s="70" t="s">
        <v>307</v>
      </c>
      <c r="F1439" s="33" t="s">
        <v>1599</v>
      </c>
      <c r="G1439" s="91" t="s">
        <v>7193</v>
      </c>
      <c r="H1439" s="92" t="s">
        <v>7193</v>
      </c>
      <c r="I1439" s="92"/>
    </row>
    <row r="1440" spans="2:9">
      <c r="B1440" s="93" t="s">
        <v>7194</v>
      </c>
      <c r="C1440" s="70" t="s">
        <v>13</v>
      </c>
      <c r="D1440" s="33" t="s">
        <v>14</v>
      </c>
      <c r="E1440" s="33" t="s">
        <v>307</v>
      </c>
      <c r="F1440" s="33" t="s">
        <v>1603</v>
      </c>
      <c r="G1440" s="62" t="s">
        <v>6368</v>
      </c>
      <c r="H1440" s="62" t="s">
        <v>6368</v>
      </c>
      <c r="I1440" s="92"/>
    </row>
    <row r="1441" spans="2:9">
      <c r="B1441" s="93" t="s">
        <v>7195</v>
      </c>
      <c r="C1441" s="29" t="s">
        <v>13</v>
      </c>
      <c r="D1441" s="29" t="s">
        <v>14</v>
      </c>
      <c r="E1441" s="66" t="s">
        <v>307</v>
      </c>
      <c r="F1441" s="66" t="s">
        <v>1603</v>
      </c>
      <c r="G1441" s="36" t="s">
        <v>4686</v>
      </c>
      <c r="H1441" s="64" t="s">
        <v>4686</v>
      </c>
      <c r="I1441" s="92"/>
    </row>
    <row r="1442" spans="2:9">
      <c r="B1442" s="90" t="s">
        <v>7198</v>
      </c>
      <c r="C1442" s="29" t="s">
        <v>13</v>
      </c>
      <c r="D1442" s="29" t="s">
        <v>14</v>
      </c>
      <c r="E1442" s="66" t="s">
        <v>307</v>
      </c>
      <c r="F1442" s="33" t="s">
        <v>1602</v>
      </c>
      <c r="G1442" s="33" t="s">
        <v>5856</v>
      </c>
      <c r="H1442" s="33" t="s">
        <v>5856</v>
      </c>
      <c r="I1442" s="92"/>
    </row>
    <row r="1443" spans="2:9">
      <c r="B1443" s="90" t="s">
        <v>7199</v>
      </c>
      <c r="C1443" s="33" t="s">
        <v>13</v>
      </c>
      <c r="D1443" s="33" t="s">
        <v>14</v>
      </c>
      <c r="E1443" s="33" t="s">
        <v>307</v>
      </c>
      <c r="F1443" s="33" t="s">
        <v>1603</v>
      </c>
      <c r="G1443" s="33" t="s">
        <v>4682</v>
      </c>
      <c r="H1443" s="29" t="s">
        <v>4682</v>
      </c>
      <c r="I1443" s="29" t="s">
        <v>4681</v>
      </c>
    </row>
    <row r="1444" spans="2:9">
      <c r="B1444" s="90" t="s">
        <v>7200</v>
      </c>
      <c r="C1444" s="73" t="s">
        <v>13</v>
      </c>
      <c r="D1444" s="81" t="s">
        <v>14</v>
      </c>
      <c r="E1444" s="81" t="s">
        <v>309</v>
      </c>
      <c r="F1444" s="81" t="s">
        <v>1606</v>
      </c>
      <c r="G1444" s="36" t="s">
        <v>4781</v>
      </c>
      <c r="H1444" s="29" t="s">
        <v>4696</v>
      </c>
      <c r="I1444" s="29" t="s">
        <v>4695</v>
      </c>
    </row>
    <row r="1445" spans="2:9">
      <c r="B1445" s="39" t="s">
        <v>7201</v>
      </c>
      <c r="C1445" s="73" t="s">
        <v>13</v>
      </c>
      <c r="D1445" s="33" t="s">
        <v>14</v>
      </c>
      <c r="E1445" s="33" t="s">
        <v>305</v>
      </c>
      <c r="F1445" s="91" t="s">
        <v>1589</v>
      </c>
      <c r="G1445" s="91" t="s">
        <v>1589</v>
      </c>
      <c r="H1445" s="92"/>
      <c r="I1445" s="92"/>
    </row>
    <row r="1446" spans="2:9">
      <c r="B1446" s="39" t="s">
        <v>7202</v>
      </c>
      <c r="C1446" s="73" t="s">
        <v>13</v>
      </c>
      <c r="D1446" s="33" t="s">
        <v>14</v>
      </c>
      <c r="E1446" s="33" t="s">
        <v>305</v>
      </c>
      <c r="F1446" s="91" t="s">
        <v>1593</v>
      </c>
      <c r="G1446" s="91" t="s">
        <v>1593</v>
      </c>
      <c r="H1446" s="92"/>
      <c r="I1446" s="92"/>
    </row>
    <row r="1447" spans="2:9">
      <c r="B1447" s="90" t="s">
        <v>7203</v>
      </c>
      <c r="C1447" s="73" t="s">
        <v>13</v>
      </c>
      <c r="D1447" s="33" t="s">
        <v>14</v>
      </c>
      <c r="E1447" s="33" t="s">
        <v>305</v>
      </c>
      <c r="F1447" s="92" t="s">
        <v>1590</v>
      </c>
      <c r="G1447" s="92" t="s">
        <v>1590</v>
      </c>
      <c r="H1447" s="92"/>
      <c r="I1447" s="92"/>
    </row>
    <row r="1448" spans="2:9">
      <c r="B1448" s="90" t="s">
        <v>7204</v>
      </c>
      <c r="C1448" s="73" t="s">
        <v>13</v>
      </c>
      <c r="D1448" s="33" t="s">
        <v>14</v>
      </c>
      <c r="E1448" s="33" t="s">
        <v>305</v>
      </c>
      <c r="F1448" s="91" t="s">
        <v>1594</v>
      </c>
      <c r="G1448" s="91" t="s">
        <v>1594</v>
      </c>
      <c r="H1448" s="92"/>
      <c r="I1448" s="92"/>
    </row>
    <row r="1449" spans="2:9">
      <c r="B1449" s="90" t="s">
        <v>7205</v>
      </c>
      <c r="C1449" s="73" t="s">
        <v>13</v>
      </c>
      <c r="D1449" s="33" t="s">
        <v>14</v>
      </c>
      <c r="E1449" s="91" t="s">
        <v>305</v>
      </c>
      <c r="F1449" s="91" t="s">
        <v>1598</v>
      </c>
      <c r="G1449" s="91" t="s">
        <v>1598</v>
      </c>
      <c r="H1449" s="92"/>
      <c r="I1449" s="92"/>
    </row>
    <row r="1450" spans="2:9">
      <c r="B1450" s="90" t="s">
        <v>7206</v>
      </c>
      <c r="C1450" s="73" t="s">
        <v>13</v>
      </c>
      <c r="D1450" s="33" t="s">
        <v>14</v>
      </c>
      <c r="E1450" s="91" t="s">
        <v>305</v>
      </c>
      <c r="F1450" s="91" t="s">
        <v>1591</v>
      </c>
      <c r="G1450" s="91" t="s">
        <v>1591</v>
      </c>
      <c r="H1450" s="92"/>
      <c r="I1450" s="92"/>
    </row>
    <row r="1451" spans="2:9">
      <c r="B1451" s="90" t="s">
        <v>7207</v>
      </c>
      <c r="C1451" s="73" t="s">
        <v>13</v>
      </c>
      <c r="D1451" s="33" t="s">
        <v>14</v>
      </c>
      <c r="E1451" s="33" t="s">
        <v>305</v>
      </c>
      <c r="F1451" s="91" t="s">
        <v>1593</v>
      </c>
      <c r="G1451" s="91" t="s">
        <v>1593</v>
      </c>
      <c r="H1451" s="92"/>
      <c r="I1451" s="92"/>
    </row>
    <row r="1452" spans="2:9">
      <c r="B1452" s="90" t="s">
        <v>7208</v>
      </c>
      <c r="C1452" s="73" t="s">
        <v>13</v>
      </c>
      <c r="D1452" s="33" t="s">
        <v>14</v>
      </c>
      <c r="E1452" s="91" t="s">
        <v>305</v>
      </c>
      <c r="F1452" s="91" t="s">
        <v>1596</v>
      </c>
      <c r="G1452" s="91" t="s">
        <v>1596</v>
      </c>
      <c r="H1452" s="92"/>
      <c r="I1452" s="92"/>
    </row>
    <row r="1453" spans="2:9">
      <c r="B1453" s="90" t="s">
        <v>1597</v>
      </c>
      <c r="C1453" s="73" t="s">
        <v>13</v>
      </c>
      <c r="D1453" s="33" t="s">
        <v>14</v>
      </c>
      <c r="E1453" s="33" t="s">
        <v>18</v>
      </c>
      <c r="F1453" s="91" t="s">
        <v>1597</v>
      </c>
      <c r="G1453" s="91" t="s">
        <v>1597</v>
      </c>
      <c r="H1453" s="92"/>
      <c r="I1453" s="92"/>
    </row>
    <row r="1454" spans="2:9">
      <c r="B1454" s="90" t="s">
        <v>7209</v>
      </c>
      <c r="C1454" s="73" t="s">
        <v>13</v>
      </c>
      <c r="D1454" s="33" t="s">
        <v>14</v>
      </c>
      <c r="E1454" s="33" t="s">
        <v>18</v>
      </c>
      <c r="F1454" s="91" t="s">
        <v>1592</v>
      </c>
      <c r="G1454" s="91" t="s">
        <v>1592</v>
      </c>
      <c r="H1454" s="92"/>
      <c r="I1454" s="92"/>
    </row>
    <row r="1455" spans="2:9">
      <c r="B1455" s="90" t="s">
        <v>1562</v>
      </c>
      <c r="C1455" s="73" t="s">
        <v>13</v>
      </c>
      <c r="D1455" s="33" t="s">
        <v>14</v>
      </c>
      <c r="E1455" s="33" t="s">
        <v>18</v>
      </c>
      <c r="F1455" s="91" t="s">
        <v>1562</v>
      </c>
      <c r="G1455" s="91" t="s">
        <v>1562</v>
      </c>
      <c r="H1455" s="92"/>
      <c r="I1455" s="92"/>
    </row>
    <row r="1456" spans="2:9">
      <c r="B1456" s="90" t="s">
        <v>7210</v>
      </c>
      <c r="C1456" s="33" t="s">
        <v>13</v>
      </c>
      <c r="D1456" s="33" t="s">
        <v>14</v>
      </c>
      <c r="E1456" s="33" t="s">
        <v>18</v>
      </c>
      <c r="F1456" s="33" t="s">
        <v>1564</v>
      </c>
      <c r="G1456" s="33" t="s">
        <v>1564</v>
      </c>
      <c r="H1456" s="29"/>
      <c r="I1456" s="92"/>
    </row>
    <row r="1457" spans="2:9">
      <c r="B1457" s="90" t="s">
        <v>7211</v>
      </c>
      <c r="C1457" s="73" t="s">
        <v>13</v>
      </c>
      <c r="D1457" s="33" t="s">
        <v>14</v>
      </c>
      <c r="E1457" s="33" t="s">
        <v>18</v>
      </c>
      <c r="F1457" s="91" t="s">
        <v>19</v>
      </c>
      <c r="G1457" s="91" t="s">
        <v>19</v>
      </c>
      <c r="H1457" s="92"/>
      <c r="I1457" s="92"/>
    </row>
    <row r="1458" spans="2:9">
      <c r="B1458" s="90" t="s">
        <v>7212</v>
      </c>
      <c r="C1458" s="73" t="s">
        <v>13</v>
      </c>
      <c r="D1458" s="33" t="s">
        <v>14</v>
      </c>
      <c r="E1458" s="33" t="s">
        <v>18</v>
      </c>
      <c r="F1458" s="91" t="s">
        <v>1150</v>
      </c>
      <c r="G1458" s="91" t="s">
        <v>1150</v>
      </c>
      <c r="H1458" s="92"/>
      <c r="I1458" s="92"/>
    </row>
    <row r="1459" spans="2:9">
      <c r="B1459" s="90" t="s">
        <v>1566</v>
      </c>
      <c r="C1459" s="73" t="s">
        <v>13</v>
      </c>
      <c r="D1459" s="33" t="s">
        <v>14</v>
      </c>
      <c r="E1459" s="33" t="s">
        <v>18</v>
      </c>
      <c r="F1459" s="91" t="s">
        <v>1566</v>
      </c>
      <c r="G1459" s="91" t="s">
        <v>1566</v>
      </c>
      <c r="H1459" s="92"/>
      <c r="I1459" s="92"/>
    </row>
    <row r="1460" spans="2:9">
      <c r="B1460" s="90" t="s">
        <v>506</v>
      </c>
      <c r="C1460" s="73" t="s">
        <v>13</v>
      </c>
      <c r="D1460" s="33" t="s">
        <v>14</v>
      </c>
      <c r="E1460" s="33" t="s">
        <v>18</v>
      </c>
      <c r="F1460" s="91" t="s">
        <v>506</v>
      </c>
      <c r="G1460" s="91" t="s">
        <v>506</v>
      </c>
      <c r="H1460" s="92"/>
      <c r="I1460" s="92"/>
    </row>
    <row r="1461" spans="2:9">
      <c r="B1461" s="90" t="s">
        <v>7213</v>
      </c>
      <c r="C1461" s="73" t="s">
        <v>13</v>
      </c>
      <c r="D1461" s="33" t="s">
        <v>14</v>
      </c>
      <c r="E1461" s="33" t="s">
        <v>18</v>
      </c>
      <c r="F1461" s="91" t="s">
        <v>1561</v>
      </c>
      <c r="G1461" s="91" t="s">
        <v>7213</v>
      </c>
      <c r="H1461" s="92"/>
      <c r="I1461" s="92"/>
    </row>
    <row r="1462" spans="2:9">
      <c r="B1462" s="90" t="s">
        <v>7214</v>
      </c>
      <c r="C1462" s="73" t="s">
        <v>13</v>
      </c>
      <c r="D1462" s="33" t="s">
        <v>14</v>
      </c>
      <c r="E1462" s="33" t="s">
        <v>18</v>
      </c>
      <c r="F1462" s="91" t="s">
        <v>1563</v>
      </c>
      <c r="G1462" s="91" t="s">
        <v>1563</v>
      </c>
      <c r="H1462" s="92"/>
      <c r="I1462" s="92"/>
    </row>
    <row r="1463" spans="2:9">
      <c r="B1463" s="93" t="s">
        <v>7215</v>
      </c>
      <c r="C1463" s="33" t="s">
        <v>13</v>
      </c>
      <c r="D1463" s="33" t="s">
        <v>14</v>
      </c>
      <c r="E1463" s="33" t="s">
        <v>307</v>
      </c>
      <c r="F1463" s="33" t="s">
        <v>1599</v>
      </c>
      <c r="G1463" s="33" t="s">
        <v>5697</v>
      </c>
      <c r="H1463" s="29" t="s">
        <v>5697</v>
      </c>
      <c r="I1463" s="29" t="s">
        <v>4728</v>
      </c>
    </row>
    <row r="1464" spans="2:9">
      <c r="B1464" s="93" t="s">
        <v>7225</v>
      </c>
      <c r="C1464" s="33" t="s">
        <v>13</v>
      </c>
      <c r="D1464" s="33" t="s">
        <v>14</v>
      </c>
      <c r="E1464" s="36" t="s">
        <v>309</v>
      </c>
      <c r="F1464" s="36" t="s">
        <v>1608</v>
      </c>
      <c r="G1464" s="94" t="s">
        <v>7225</v>
      </c>
      <c r="H1464" s="92"/>
      <c r="I1464" s="92"/>
    </row>
  </sheetData>
  <mergeCells count="1">
    <mergeCell ref="C1:H1"/>
  </mergeCells>
  <conditionalFormatting sqref="B3:B891">
    <cfRule type="duplicateValues" dxfId="155" priority="228"/>
  </conditionalFormatting>
  <conditionalFormatting sqref="B892">
    <cfRule type="duplicateValues" dxfId="154" priority="108"/>
  </conditionalFormatting>
  <conditionalFormatting sqref="G1197 G896:G990 G3:G226 G228:G256 G1085:G1186 G866:G894 G258:G630 G797:G864 G632:G795 G992:G1083">
    <cfRule type="duplicateValues" dxfId="153" priority="105"/>
  </conditionalFormatting>
  <conditionalFormatting sqref="G1196">
    <cfRule type="duplicateValues" dxfId="152" priority="104"/>
  </conditionalFormatting>
  <conditionalFormatting sqref="G1198">
    <cfRule type="duplicateValues" dxfId="151" priority="96"/>
  </conditionalFormatting>
  <conditionalFormatting sqref="H1066">
    <cfRule type="duplicateValues" dxfId="150" priority="99"/>
  </conditionalFormatting>
  <conditionalFormatting sqref="G1205">
    <cfRule type="duplicateValues" dxfId="149" priority="98"/>
  </conditionalFormatting>
  <conditionalFormatting sqref="G1203">
    <cfRule type="duplicateValues" dxfId="148" priority="97"/>
  </conditionalFormatting>
  <conditionalFormatting sqref="G1199">
    <cfRule type="duplicateValues" dxfId="147" priority="95"/>
  </conditionalFormatting>
  <conditionalFormatting sqref="G1201">
    <cfRule type="duplicateValues" dxfId="146" priority="94"/>
  </conditionalFormatting>
  <conditionalFormatting sqref="G895">
    <cfRule type="duplicateValues" dxfId="145" priority="93"/>
  </conditionalFormatting>
  <conditionalFormatting sqref="G1206">
    <cfRule type="duplicateValues" dxfId="144" priority="92"/>
  </conditionalFormatting>
  <conditionalFormatting sqref="G1207">
    <cfRule type="duplicateValues" dxfId="143" priority="424"/>
  </conditionalFormatting>
  <conditionalFormatting sqref="G1210">
    <cfRule type="duplicateValues" dxfId="142" priority="90"/>
  </conditionalFormatting>
  <conditionalFormatting sqref="G1214">
    <cfRule type="duplicateValues" dxfId="141" priority="89"/>
  </conditionalFormatting>
  <conditionalFormatting sqref="G1215">
    <cfRule type="duplicateValues" dxfId="140" priority="88"/>
  </conditionalFormatting>
  <conditionalFormatting sqref="G1217">
    <cfRule type="duplicateValues" dxfId="139" priority="87"/>
  </conditionalFormatting>
  <conditionalFormatting sqref="G1208">
    <cfRule type="duplicateValues" dxfId="138" priority="86"/>
  </conditionalFormatting>
  <conditionalFormatting sqref="G1084">
    <cfRule type="duplicateValues" dxfId="137" priority="84"/>
  </conditionalFormatting>
  <conditionalFormatting sqref="G1227">
    <cfRule type="duplicateValues" dxfId="136" priority="83"/>
  </conditionalFormatting>
  <conditionalFormatting sqref="G1228">
    <cfRule type="duplicateValues" dxfId="135" priority="82"/>
  </conditionalFormatting>
  <conditionalFormatting sqref="G865">
    <cfRule type="duplicateValues" dxfId="134" priority="81"/>
  </conditionalFormatting>
  <conditionalFormatting sqref="G1229">
    <cfRule type="duplicateValues" dxfId="133" priority="80"/>
  </conditionalFormatting>
  <conditionalFormatting sqref="H932">
    <cfRule type="duplicateValues" dxfId="132" priority="78"/>
  </conditionalFormatting>
  <conditionalFormatting sqref="H1223">
    <cfRule type="duplicateValues" dxfId="131" priority="77"/>
  </conditionalFormatting>
  <conditionalFormatting sqref="G1223">
    <cfRule type="duplicateValues" dxfId="130" priority="76"/>
  </conditionalFormatting>
  <conditionalFormatting sqref="H632">
    <cfRule type="duplicateValues" dxfId="129" priority="74"/>
  </conditionalFormatting>
  <conditionalFormatting sqref="H633">
    <cfRule type="duplicateValues" dxfId="128" priority="73"/>
  </conditionalFormatting>
  <conditionalFormatting sqref="G1216">
    <cfRule type="duplicateValues" dxfId="127" priority="72"/>
  </conditionalFormatting>
  <conditionalFormatting sqref="H1216">
    <cfRule type="duplicateValues" dxfId="126" priority="70"/>
  </conditionalFormatting>
  <conditionalFormatting sqref="H796">
    <cfRule type="duplicateValues" dxfId="125" priority="69"/>
  </conditionalFormatting>
  <conditionalFormatting sqref="G796">
    <cfRule type="duplicateValues" dxfId="124" priority="68"/>
  </conditionalFormatting>
  <conditionalFormatting sqref="G631">
    <cfRule type="duplicateValues" dxfId="123" priority="67"/>
  </conditionalFormatting>
  <conditionalFormatting sqref="H631">
    <cfRule type="duplicateValues" dxfId="122" priority="66"/>
  </conditionalFormatting>
  <conditionalFormatting sqref="B3:B1214">
    <cfRule type="duplicateValues" dxfId="121" priority="426"/>
  </conditionalFormatting>
  <conditionalFormatting sqref="B1233:B1250">
    <cfRule type="duplicateValues" dxfId="120" priority="65"/>
  </conditionalFormatting>
  <conditionalFormatting sqref="G1286">
    <cfRule type="duplicateValues" dxfId="119" priority="64"/>
  </conditionalFormatting>
  <conditionalFormatting sqref="H1286">
    <cfRule type="duplicateValues" dxfId="118" priority="63"/>
  </conditionalFormatting>
  <conditionalFormatting sqref="G1287">
    <cfRule type="duplicateValues" dxfId="117" priority="62"/>
  </conditionalFormatting>
  <conditionalFormatting sqref="H1287">
    <cfRule type="duplicateValues" dxfId="116" priority="61"/>
  </conditionalFormatting>
  <conditionalFormatting sqref="G1289">
    <cfRule type="duplicateValues" dxfId="115" priority="60"/>
  </conditionalFormatting>
  <conditionalFormatting sqref="G1291">
    <cfRule type="duplicateValues" dxfId="114" priority="59"/>
  </conditionalFormatting>
  <conditionalFormatting sqref="G1292">
    <cfRule type="duplicateValues" dxfId="113" priority="58"/>
  </conditionalFormatting>
  <conditionalFormatting sqref="B1442:B1048576 B1:B1427">
    <cfRule type="duplicateValues" dxfId="112" priority="57"/>
  </conditionalFormatting>
  <conditionalFormatting sqref="G1293">
    <cfRule type="duplicateValues" dxfId="111" priority="56"/>
  </conditionalFormatting>
  <conditionalFormatting sqref="G1296">
    <cfRule type="duplicateValues" dxfId="110" priority="55"/>
  </conditionalFormatting>
  <conditionalFormatting sqref="G1297">
    <cfRule type="duplicateValues" dxfId="109" priority="54"/>
  </conditionalFormatting>
  <conditionalFormatting sqref="G1299">
    <cfRule type="duplicateValues" dxfId="108" priority="53"/>
  </conditionalFormatting>
  <conditionalFormatting sqref="G1218">
    <cfRule type="duplicateValues" dxfId="107" priority="52"/>
  </conditionalFormatting>
  <conditionalFormatting sqref="H1218">
    <cfRule type="duplicateValues" dxfId="106" priority="51"/>
  </conditionalFormatting>
  <conditionalFormatting sqref="G1347">
    <cfRule type="duplicateValues" dxfId="105" priority="50"/>
  </conditionalFormatting>
  <conditionalFormatting sqref="H1347">
    <cfRule type="duplicateValues" dxfId="104" priority="49"/>
  </conditionalFormatting>
  <conditionalFormatting sqref="G1303">
    <cfRule type="duplicateValues" dxfId="103" priority="48"/>
  </conditionalFormatting>
  <conditionalFormatting sqref="H1303">
    <cfRule type="duplicateValues" dxfId="102" priority="47"/>
  </conditionalFormatting>
  <conditionalFormatting sqref="G1304">
    <cfRule type="duplicateValues" dxfId="101" priority="46"/>
  </conditionalFormatting>
  <conditionalFormatting sqref="G1305">
    <cfRule type="duplicateValues" dxfId="100" priority="45"/>
  </conditionalFormatting>
  <conditionalFormatting sqref="G1309">
    <cfRule type="duplicateValues" dxfId="99" priority="44"/>
  </conditionalFormatting>
  <conditionalFormatting sqref="H1310">
    <cfRule type="duplicateValues" dxfId="98" priority="43"/>
  </conditionalFormatting>
  <conditionalFormatting sqref="G1310">
    <cfRule type="duplicateValues" dxfId="97" priority="42"/>
  </conditionalFormatting>
  <conditionalFormatting sqref="G1312">
    <cfRule type="duplicateValues" dxfId="96" priority="41"/>
  </conditionalFormatting>
  <conditionalFormatting sqref="G1314">
    <cfRule type="duplicateValues" dxfId="95" priority="40"/>
  </conditionalFormatting>
  <conditionalFormatting sqref="G1257">
    <cfRule type="duplicateValues" dxfId="94" priority="39"/>
  </conditionalFormatting>
  <conditionalFormatting sqref="G1320">
    <cfRule type="duplicateValues" dxfId="93" priority="38"/>
  </conditionalFormatting>
  <conditionalFormatting sqref="G1390">
    <cfRule type="duplicateValues" dxfId="92" priority="36"/>
  </conditionalFormatting>
  <conditionalFormatting sqref="G1389">
    <cfRule type="duplicateValues" dxfId="91" priority="35"/>
  </conditionalFormatting>
  <conditionalFormatting sqref="H1389">
    <cfRule type="duplicateValues" dxfId="90" priority="34"/>
  </conditionalFormatting>
  <conditionalFormatting sqref="H1387">
    <cfRule type="duplicateValues" dxfId="89" priority="33"/>
  </conditionalFormatting>
  <conditionalFormatting sqref="G1394">
    <cfRule type="duplicateValues" dxfId="88" priority="32"/>
  </conditionalFormatting>
  <conditionalFormatting sqref="H1024">
    <cfRule type="duplicateValues" dxfId="87" priority="30"/>
  </conditionalFormatting>
  <conditionalFormatting sqref="G1396">
    <cfRule type="duplicateValues" dxfId="86" priority="29"/>
  </conditionalFormatting>
  <conditionalFormatting sqref="H1396 H1050 H1042">
    <cfRule type="duplicateValues" dxfId="85" priority="28"/>
  </conditionalFormatting>
  <conditionalFormatting sqref="G1397">
    <cfRule type="duplicateValues" dxfId="84" priority="27"/>
  </conditionalFormatting>
  <conditionalFormatting sqref="H1048">
    <cfRule type="duplicateValues" dxfId="83" priority="26"/>
  </conditionalFormatting>
  <conditionalFormatting sqref="H1400">
    <cfRule type="duplicateValues" dxfId="82" priority="25"/>
  </conditionalFormatting>
  <conditionalFormatting sqref="G1400">
    <cfRule type="duplicateValues" dxfId="81" priority="24"/>
  </conditionalFormatting>
  <conditionalFormatting sqref="G1401">
    <cfRule type="duplicateValues" dxfId="80" priority="23"/>
  </conditionalFormatting>
  <conditionalFormatting sqref="H1078">
    <cfRule type="duplicateValues" dxfId="79" priority="21"/>
  </conditionalFormatting>
  <conditionalFormatting sqref="G1202">
    <cfRule type="duplicateValues" dxfId="78" priority="20"/>
  </conditionalFormatting>
  <conditionalFormatting sqref="H1202">
    <cfRule type="duplicateValues" dxfId="77" priority="19"/>
  </conditionalFormatting>
  <conditionalFormatting sqref="H1402">
    <cfRule type="duplicateValues" dxfId="76" priority="18"/>
  </conditionalFormatting>
  <conditionalFormatting sqref="G1402">
    <cfRule type="duplicateValues" dxfId="75" priority="17"/>
  </conditionalFormatting>
  <conditionalFormatting sqref="G1404">
    <cfRule type="duplicateValues" dxfId="74" priority="16"/>
  </conditionalFormatting>
  <conditionalFormatting sqref="G1406">
    <cfRule type="duplicateValues" dxfId="73" priority="15"/>
  </conditionalFormatting>
  <conditionalFormatting sqref="G1405">
    <cfRule type="duplicateValues" dxfId="72" priority="14"/>
  </conditionalFormatting>
  <conditionalFormatting sqref="G1408">
    <cfRule type="duplicateValues" dxfId="71" priority="13"/>
  </conditionalFormatting>
  <conditionalFormatting sqref="H1408">
    <cfRule type="duplicateValues" dxfId="70" priority="12"/>
  </conditionalFormatting>
  <conditionalFormatting sqref="G1423">
    <cfRule type="duplicateValues" dxfId="69" priority="11"/>
  </conditionalFormatting>
  <conditionalFormatting sqref="B1428:B1441">
    <cfRule type="duplicateValues" dxfId="68" priority="9"/>
  </conditionalFormatting>
  <conditionalFormatting sqref="G1432">
    <cfRule type="duplicateValues" dxfId="67" priority="8"/>
  </conditionalFormatting>
  <conditionalFormatting sqref="G1437">
    <cfRule type="duplicateValues" dxfId="66" priority="7"/>
  </conditionalFormatting>
  <conditionalFormatting sqref="G1440">
    <cfRule type="duplicateValues" dxfId="65" priority="6"/>
  </conditionalFormatting>
  <conditionalFormatting sqref="H1440">
    <cfRule type="duplicateValues" dxfId="64" priority="5"/>
  </conditionalFormatting>
  <conditionalFormatting sqref="G1441">
    <cfRule type="duplicateValues" dxfId="63" priority="4"/>
  </conditionalFormatting>
  <conditionalFormatting sqref="G1443">
    <cfRule type="duplicateValues" dxfId="62" priority="3"/>
  </conditionalFormatting>
  <conditionalFormatting sqref="G1463">
    <cfRule type="duplicateValues" dxfId="61" priority="2"/>
  </conditionalFormatting>
  <conditionalFormatting sqref="G1456">
    <cfRule type="duplicateValues" dxfId="60" priority="1"/>
  </conditionalFormatting>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'C:\Users\Iosto\Google Drive\ISCG Aug 2017 New Influx\01 - Information Management - Influx\06 -Map and Infographic\13_4W Product Template\20180301_4W\[20180302_4W_Consolidated_R16.xlsx]Sites_Dictionary'!#REF!</xm:f>
          </x14:formula1>
          <xm:sqref>B315 B524:B525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B1:P125"/>
  <sheetViews>
    <sheetView topLeftCell="A70" zoomScaleNormal="100" workbookViewId="0">
      <selection activeCell="K102" sqref="K102"/>
    </sheetView>
  </sheetViews>
  <sheetFormatPr defaultColWidth="8.7890625" defaultRowHeight="15.6"/>
  <cols>
    <col min="1" max="1" width="8.7890625" style="150"/>
    <col min="2" max="2" width="37.26171875" style="150" bestFit="1" customWidth="1"/>
    <col min="3" max="3" width="15.734375" style="150" hidden="1" customWidth="1"/>
    <col min="4" max="4" width="67.15625" hidden="1" customWidth="1"/>
    <col min="5" max="5" width="33.47265625" style="150" hidden="1" customWidth="1"/>
    <col min="6" max="6" width="21.47265625" style="150" hidden="1" customWidth="1"/>
    <col min="7" max="7" width="16.15625" style="150" bestFit="1" customWidth="1"/>
    <col min="8" max="9" width="21.5234375" style="150" bestFit="1" customWidth="1"/>
    <col min="10" max="10" width="7.7890625" style="150" bestFit="1" customWidth="1"/>
    <col min="11" max="11" width="18.7890625" style="150" bestFit="1" customWidth="1"/>
    <col min="12" max="12" width="35.5234375" style="150" customWidth="1"/>
    <col min="13" max="13" width="8.7890625" style="150"/>
    <col min="14" max="14" width="7.7890625" style="151" bestFit="1" customWidth="1"/>
    <col min="15" max="15" width="14" style="151" bestFit="1" customWidth="1"/>
    <col min="16" max="16" width="22.7890625" style="151" customWidth="1"/>
    <col min="17" max="16384" width="8.7890625" style="150"/>
  </cols>
  <sheetData>
    <row r="1" spans="2:16">
      <c r="B1" s="43" t="s">
        <v>4646</v>
      </c>
      <c r="C1" s="43" t="s">
        <v>4645</v>
      </c>
      <c r="D1" s="43" t="s">
        <v>4647</v>
      </c>
      <c r="E1" s="43" t="s">
        <v>8039</v>
      </c>
      <c r="F1" s="43" t="s">
        <v>5</v>
      </c>
      <c r="G1" s="43" t="s">
        <v>6</v>
      </c>
      <c r="H1" s="43" t="s">
        <v>7</v>
      </c>
      <c r="I1" s="181" t="s">
        <v>8244</v>
      </c>
      <c r="J1" s="153" t="s">
        <v>6</v>
      </c>
      <c r="K1" s="153" t="s">
        <v>7</v>
      </c>
      <c r="L1" s="153" t="s">
        <v>8043</v>
      </c>
    </row>
    <row r="2" spans="2:16" ht="15" customHeight="1">
      <c r="B2" s="44" t="s">
        <v>6477</v>
      </c>
      <c r="C2" s="152" t="s">
        <v>4673</v>
      </c>
      <c r="D2" s="152" t="s">
        <v>8040</v>
      </c>
      <c r="E2" s="152" t="s">
        <v>8041</v>
      </c>
      <c r="F2" s="152" t="s">
        <v>8042</v>
      </c>
      <c r="G2" s="152" t="s">
        <v>309</v>
      </c>
      <c r="H2" s="152" t="s">
        <v>1606</v>
      </c>
      <c r="I2" s="180"/>
      <c r="J2" s="325" t="s">
        <v>307</v>
      </c>
      <c r="K2" s="155" t="s">
        <v>1179</v>
      </c>
      <c r="L2" s="155" t="s">
        <v>4713</v>
      </c>
      <c r="N2" s="153" t="s">
        <v>6</v>
      </c>
      <c r="O2" s="153" t="s">
        <v>7</v>
      </c>
      <c r="P2" s="153" t="s">
        <v>8044</v>
      </c>
    </row>
    <row r="3" spans="2:16" ht="15" customHeight="1">
      <c r="B3" s="44" t="s">
        <v>6478</v>
      </c>
      <c r="C3" s="152" t="s">
        <v>4675</v>
      </c>
      <c r="D3" s="152" t="s">
        <v>8045</v>
      </c>
      <c r="E3" s="152" t="s">
        <v>8041</v>
      </c>
      <c r="F3" s="152" t="s">
        <v>8042</v>
      </c>
      <c r="G3" s="152" t="s">
        <v>309</v>
      </c>
      <c r="H3" s="152" t="s">
        <v>1606</v>
      </c>
      <c r="I3" s="180"/>
      <c r="J3" s="326"/>
      <c r="K3" s="155" t="s">
        <v>1599</v>
      </c>
      <c r="L3" s="155" t="s">
        <v>8048</v>
      </c>
      <c r="N3" s="154" t="s">
        <v>307</v>
      </c>
      <c r="O3" s="154" t="s">
        <v>1599</v>
      </c>
      <c r="P3" s="154" t="s">
        <v>6564</v>
      </c>
    </row>
    <row r="4" spans="2:16">
      <c r="B4" s="44" t="s">
        <v>6397</v>
      </c>
      <c r="C4" s="152" t="s">
        <v>4687</v>
      </c>
      <c r="D4" s="152" t="s">
        <v>8046</v>
      </c>
      <c r="E4" s="152" t="s">
        <v>8041</v>
      </c>
      <c r="F4" s="152" t="s">
        <v>8042</v>
      </c>
      <c r="G4" s="152" t="s">
        <v>309</v>
      </c>
      <c r="H4" s="152" t="s">
        <v>1606</v>
      </c>
      <c r="I4" s="180"/>
      <c r="J4" s="326"/>
      <c r="K4" s="155" t="s">
        <v>1603</v>
      </c>
      <c r="L4" s="155" t="s">
        <v>8050</v>
      </c>
      <c r="N4" s="154" t="s">
        <v>307</v>
      </c>
      <c r="O4" s="154" t="s">
        <v>1599</v>
      </c>
      <c r="P4" s="154" t="s">
        <v>6557</v>
      </c>
    </row>
    <row r="5" spans="2:16">
      <c r="B5" s="44" t="s">
        <v>6479</v>
      </c>
      <c r="C5" s="152" t="s">
        <v>4689</v>
      </c>
      <c r="D5" s="152" t="s">
        <v>8047</v>
      </c>
      <c r="E5" s="152" t="s">
        <v>8041</v>
      </c>
      <c r="F5" s="152" t="s">
        <v>8042</v>
      </c>
      <c r="G5" s="152" t="s">
        <v>309</v>
      </c>
      <c r="H5" s="152" t="s">
        <v>1606</v>
      </c>
      <c r="I5" s="180"/>
      <c r="J5" s="326"/>
      <c r="K5" s="155" t="s">
        <v>1600</v>
      </c>
      <c r="L5" s="155"/>
      <c r="N5" s="154" t="s">
        <v>307</v>
      </c>
      <c r="O5" s="154" t="s">
        <v>1599</v>
      </c>
      <c r="P5" s="154" t="s">
        <v>6561</v>
      </c>
    </row>
    <row r="6" spans="2:16">
      <c r="B6" s="44" t="s">
        <v>6385</v>
      </c>
      <c r="C6" s="152" t="s">
        <v>4691</v>
      </c>
      <c r="D6" s="152" t="s">
        <v>8049</v>
      </c>
      <c r="E6" s="152" t="s">
        <v>8041</v>
      </c>
      <c r="F6" s="152" t="s">
        <v>8042</v>
      </c>
      <c r="G6" s="152" t="s">
        <v>309</v>
      </c>
      <c r="H6" s="152" t="s">
        <v>1606</v>
      </c>
      <c r="I6" s="180"/>
      <c r="J6" s="326"/>
      <c r="K6" s="155" t="s">
        <v>307</v>
      </c>
      <c r="L6" s="155"/>
      <c r="N6" s="154" t="s">
        <v>307</v>
      </c>
      <c r="O6" s="154" t="s">
        <v>1599</v>
      </c>
      <c r="P6" s="154" t="s">
        <v>6563</v>
      </c>
    </row>
    <row r="7" spans="2:16">
      <c r="B7" s="44" t="s">
        <v>6386</v>
      </c>
      <c r="C7" s="152" t="s">
        <v>4693</v>
      </c>
      <c r="D7" s="152" t="s">
        <v>8051</v>
      </c>
      <c r="E7" s="152" t="s">
        <v>8041</v>
      </c>
      <c r="F7" s="152" t="s">
        <v>8042</v>
      </c>
      <c r="G7" s="152" t="s">
        <v>309</v>
      </c>
      <c r="H7" s="152" t="s">
        <v>1606</v>
      </c>
      <c r="I7" s="180"/>
      <c r="J7" s="327"/>
      <c r="K7" s="155" t="s">
        <v>1602</v>
      </c>
      <c r="L7" s="155"/>
      <c r="N7" s="154" t="s">
        <v>307</v>
      </c>
      <c r="O7" s="154" t="s">
        <v>1599</v>
      </c>
      <c r="P7" s="154" t="s">
        <v>8052</v>
      </c>
    </row>
    <row r="8" spans="2:16">
      <c r="B8" s="44" t="s">
        <v>6656</v>
      </c>
      <c r="C8" s="152" t="s">
        <v>4695</v>
      </c>
      <c r="D8" s="152"/>
      <c r="E8" s="152"/>
      <c r="F8" s="152"/>
      <c r="G8" s="152"/>
      <c r="H8" s="152"/>
      <c r="I8" s="180"/>
      <c r="J8" s="328" t="s">
        <v>309</v>
      </c>
      <c r="K8" s="155" t="s">
        <v>1604</v>
      </c>
      <c r="L8" s="155"/>
      <c r="N8" s="154" t="s">
        <v>307</v>
      </c>
      <c r="O8" s="154" t="s">
        <v>1599</v>
      </c>
      <c r="P8" s="154" t="s">
        <v>8053</v>
      </c>
    </row>
    <row r="9" spans="2:16">
      <c r="B9" s="44" t="s">
        <v>6480</v>
      </c>
      <c r="C9" s="152" t="s">
        <v>4697</v>
      </c>
      <c r="D9" s="152" t="s">
        <v>8054</v>
      </c>
      <c r="E9" s="152" t="s">
        <v>8041</v>
      </c>
      <c r="F9" s="152" t="s">
        <v>8042</v>
      </c>
      <c r="G9" s="152" t="s">
        <v>309</v>
      </c>
      <c r="H9" s="152" t="s">
        <v>1606</v>
      </c>
      <c r="I9" s="180"/>
      <c r="J9" s="328"/>
      <c r="K9" s="155" t="s">
        <v>1605</v>
      </c>
      <c r="L9" s="155"/>
      <c r="N9" s="154" t="s">
        <v>307</v>
      </c>
      <c r="O9" s="154" t="s">
        <v>1599</v>
      </c>
      <c r="P9" s="154" t="s">
        <v>6657</v>
      </c>
    </row>
    <row r="10" spans="2:16">
      <c r="B10" s="44" t="s">
        <v>6481</v>
      </c>
      <c r="C10" s="152" t="s">
        <v>4699</v>
      </c>
      <c r="D10" s="152" t="s">
        <v>8055</v>
      </c>
      <c r="E10" s="152" t="s">
        <v>8041</v>
      </c>
      <c r="F10" s="152" t="s">
        <v>8042</v>
      </c>
      <c r="G10" s="152" t="s">
        <v>309</v>
      </c>
      <c r="H10" s="152" t="s">
        <v>1606</v>
      </c>
      <c r="I10" s="180"/>
      <c r="J10" s="328"/>
      <c r="K10" s="155" t="s">
        <v>1608</v>
      </c>
      <c r="L10" s="155"/>
      <c r="N10" s="154" t="s">
        <v>307</v>
      </c>
      <c r="O10" s="154" t="s">
        <v>1599</v>
      </c>
      <c r="P10" s="154" t="s">
        <v>8056</v>
      </c>
    </row>
    <row r="11" spans="2:16">
      <c r="B11" s="44" t="s">
        <v>5887</v>
      </c>
      <c r="C11" s="152" t="s">
        <v>4701</v>
      </c>
      <c r="D11" s="152" t="s">
        <v>8057</v>
      </c>
      <c r="E11" s="152" t="s">
        <v>8041</v>
      </c>
      <c r="F11" s="152" t="s">
        <v>8042</v>
      </c>
      <c r="G11" s="152" t="s">
        <v>309</v>
      </c>
      <c r="H11" s="152" t="s">
        <v>1606</v>
      </c>
      <c r="I11" s="180"/>
      <c r="J11" s="328"/>
      <c r="K11" s="155" t="s">
        <v>1607</v>
      </c>
      <c r="L11" s="156" t="s">
        <v>4710</v>
      </c>
      <c r="N11" s="154" t="s">
        <v>307</v>
      </c>
      <c r="O11" s="154" t="s">
        <v>1599</v>
      </c>
      <c r="P11" s="154" t="s">
        <v>8058</v>
      </c>
    </row>
    <row r="12" spans="2:16" ht="46.8">
      <c r="B12" s="44" t="s">
        <v>6475</v>
      </c>
      <c r="C12" s="152" t="s">
        <v>4703</v>
      </c>
      <c r="D12" s="152" t="s">
        <v>8059</v>
      </c>
      <c r="E12" s="152" t="s">
        <v>8041</v>
      </c>
      <c r="F12" s="152" t="s">
        <v>8042</v>
      </c>
      <c r="G12" s="152" t="s">
        <v>309</v>
      </c>
      <c r="H12" s="152" t="s">
        <v>1606</v>
      </c>
      <c r="I12" s="180"/>
      <c r="J12" s="328"/>
      <c r="K12" s="155" t="s">
        <v>1606</v>
      </c>
      <c r="L12" s="157" t="s">
        <v>8062</v>
      </c>
      <c r="N12" s="154" t="s">
        <v>307</v>
      </c>
      <c r="O12" s="154" t="s">
        <v>1599</v>
      </c>
      <c r="P12" s="154" t="s">
        <v>5774</v>
      </c>
    </row>
    <row r="13" spans="2:16">
      <c r="B13" s="44" t="s">
        <v>6482</v>
      </c>
      <c r="C13" s="152" t="s">
        <v>4705</v>
      </c>
      <c r="D13" s="152" t="s">
        <v>8060</v>
      </c>
      <c r="E13" s="152" t="s">
        <v>8041</v>
      </c>
      <c r="F13" s="152" t="s">
        <v>8042</v>
      </c>
      <c r="G13" s="152" t="s">
        <v>309</v>
      </c>
      <c r="H13" s="152" t="s">
        <v>1606</v>
      </c>
      <c r="I13" s="180"/>
      <c r="K13" s="182"/>
      <c r="N13" s="154" t="s">
        <v>307</v>
      </c>
      <c r="O13" s="154" t="s">
        <v>1599</v>
      </c>
      <c r="P13" s="154" t="s">
        <v>6562</v>
      </c>
    </row>
    <row r="14" spans="2:16">
      <c r="B14" s="44" t="s">
        <v>5868</v>
      </c>
      <c r="C14" s="152" t="s">
        <v>4707</v>
      </c>
      <c r="D14" s="152" t="s">
        <v>8061</v>
      </c>
      <c r="E14" s="152" t="s">
        <v>8041</v>
      </c>
      <c r="F14" s="152" t="s">
        <v>8042</v>
      </c>
      <c r="G14" s="152" t="s">
        <v>309</v>
      </c>
      <c r="H14" s="152" t="s">
        <v>1606</v>
      </c>
      <c r="I14" s="180"/>
      <c r="N14" s="154" t="s">
        <v>307</v>
      </c>
      <c r="O14" s="154" t="s">
        <v>1599</v>
      </c>
      <c r="P14" s="154" t="s">
        <v>6799</v>
      </c>
    </row>
    <row r="15" spans="2:16">
      <c r="B15" s="44" t="s">
        <v>17</v>
      </c>
      <c r="C15" s="152" t="s">
        <v>4650</v>
      </c>
      <c r="D15" s="152" t="s">
        <v>8063</v>
      </c>
      <c r="E15" s="152" t="s">
        <v>8041</v>
      </c>
      <c r="F15" s="152" t="s">
        <v>8042</v>
      </c>
      <c r="G15" s="152" t="s">
        <v>309</v>
      </c>
      <c r="H15" s="152" t="s">
        <v>1606</v>
      </c>
      <c r="I15" s="180"/>
      <c r="N15" s="154" t="s">
        <v>307</v>
      </c>
      <c r="O15" s="154" t="s">
        <v>1599</v>
      </c>
      <c r="P15" s="154" t="s">
        <v>6800</v>
      </c>
    </row>
    <row r="16" spans="2:16">
      <c r="B16" s="152" t="s">
        <v>20</v>
      </c>
      <c r="C16" s="152" t="s">
        <v>4652</v>
      </c>
      <c r="D16" s="152" t="s">
        <v>8064</v>
      </c>
      <c r="E16" s="152" t="s">
        <v>8041</v>
      </c>
      <c r="F16" s="152" t="s">
        <v>8042</v>
      </c>
      <c r="G16" s="152" t="s">
        <v>309</v>
      </c>
      <c r="H16" s="152" t="s">
        <v>1606</v>
      </c>
      <c r="I16" s="180"/>
      <c r="N16" s="154" t="s">
        <v>307</v>
      </c>
      <c r="O16" s="154" t="s">
        <v>1599</v>
      </c>
      <c r="P16" s="154" t="s">
        <v>8065</v>
      </c>
    </row>
    <row r="17" spans="2:16">
      <c r="B17" s="152" t="s">
        <v>4654</v>
      </c>
      <c r="C17" s="152" t="s">
        <v>4653</v>
      </c>
      <c r="D17" s="152" t="s">
        <v>8066</v>
      </c>
      <c r="E17" s="152" t="s">
        <v>8041</v>
      </c>
      <c r="F17" s="152" t="s">
        <v>8042</v>
      </c>
      <c r="G17" s="152" t="s">
        <v>309</v>
      </c>
      <c r="H17" s="152" t="s">
        <v>1606</v>
      </c>
      <c r="I17" s="180"/>
      <c r="N17" s="154" t="s">
        <v>307</v>
      </c>
      <c r="O17" s="154" t="s">
        <v>1599</v>
      </c>
      <c r="P17" s="154" t="s">
        <v>6983</v>
      </c>
    </row>
    <row r="18" spans="2:16">
      <c r="B18" s="152" t="s">
        <v>4656</v>
      </c>
      <c r="C18" s="152" t="s">
        <v>4655</v>
      </c>
      <c r="D18" s="152" t="s">
        <v>4657</v>
      </c>
      <c r="E18" s="152" t="s">
        <v>8041</v>
      </c>
      <c r="F18" s="152" t="s">
        <v>8042</v>
      </c>
      <c r="G18" s="152" t="s">
        <v>309</v>
      </c>
      <c r="H18" s="152" t="s">
        <v>1606</v>
      </c>
      <c r="I18" s="180"/>
      <c r="N18" s="154" t="s">
        <v>307</v>
      </c>
      <c r="O18" s="154" t="s">
        <v>1599</v>
      </c>
      <c r="P18" s="154" t="s">
        <v>8067</v>
      </c>
    </row>
    <row r="19" spans="2:16">
      <c r="B19" s="152" t="s">
        <v>4659</v>
      </c>
      <c r="C19" s="152" t="s">
        <v>4658</v>
      </c>
      <c r="D19" s="152" t="s">
        <v>4660</v>
      </c>
      <c r="E19" s="152" t="s">
        <v>8041</v>
      </c>
      <c r="F19" s="152" t="s">
        <v>8042</v>
      </c>
      <c r="G19" s="152" t="s">
        <v>309</v>
      </c>
      <c r="H19" s="152" t="s">
        <v>1606</v>
      </c>
      <c r="I19" s="180"/>
      <c r="N19" s="154" t="s">
        <v>307</v>
      </c>
      <c r="O19" s="154" t="s">
        <v>1599</v>
      </c>
      <c r="P19" s="154" t="s">
        <v>6553</v>
      </c>
    </row>
    <row r="20" spans="2:16">
      <c r="B20" s="152" t="s">
        <v>4662</v>
      </c>
      <c r="C20" s="152" t="s">
        <v>4661</v>
      </c>
      <c r="D20" s="152" t="s">
        <v>4663</v>
      </c>
      <c r="E20" s="152" t="s">
        <v>8041</v>
      </c>
      <c r="F20" s="152" t="s">
        <v>8042</v>
      </c>
      <c r="G20" s="152" t="s">
        <v>309</v>
      </c>
      <c r="H20" s="152" t="s">
        <v>1606</v>
      </c>
      <c r="I20" s="180"/>
      <c r="N20" s="154" t="s">
        <v>307</v>
      </c>
      <c r="O20" s="154" t="s">
        <v>1599</v>
      </c>
      <c r="P20" s="154" t="s">
        <v>6556</v>
      </c>
    </row>
    <row r="21" spans="2:16">
      <c r="B21" s="152" t="s">
        <v>4665</v>
      </c>
      <c r="C21" s="152" t="s">
        <v>4664</v>
      </c>
      <c r="D21" s="152" t="s">
        <v>4666</v>
      </c>
      <c r="E21" s="152" t="s">
        <v>8041</v>
      </c>
      <c r="F21" s="152" t="s">
        <v>8042</v>
      </c>
      <c r="G21" s="152" t="s">
        <v>309</v>
      </c>
      <c r="H21" s="152" t="s">
        <v>1606</v>
      </c>
      <c r="I21" s="180"/>
      <c r="N21" s="154" t="s">
        <v>307</v>
      </c>
      <c r="O21" s="154" t="s">
        <v>1599</v>
      </c>
      <c r="P21" s="154" t="s">
        <v>6555</v>
      </c>
    </row>
    <row r="22" spans="2:16">
      <c r="B22" s="152" t="s">
        <v>4668</v>
      </c>
      <c r="C22" s="152" t="s">
        <v>4667</v>
      </c>
      <c r="D22" s="152" t="s">
        <v>8068</v>
      </c>
      <c r="E22" s="152" t="s">
        <v>8041</v>
      </c>
      <c r="F22" s="152" t="s">
        <v>8042</v>
      </c>
      <c r="G22" s="152" t="s">
        <v>309</v>
      </c>
      <c r="H22" s="152" t="s">
        <v>1606</v>
      </c>
      <c r="I22" s="180"/>
      <c r="N22" s="154" t="s">
        <v>307</v>
      </c>
      <c r="O22" s="154" t="s">
        <v>1599</v>
      </c>
      <c r="P22" s="154" t="s">
        <v>6554</v>
      </c>
    </row>
    <row r="23" spans="2:16">
      <c r="B23" s="152" t="s">
        <v>4670</v>
      </c>
      <c r="C23" s="152" t="s">
        <v>4669</v>
      </c>
      <c r="D23" s="152" t="s">
        <v>8069</v>
      </c>
      <c r="E23" s="152" t="s">
        <v>8041</v>
      </c>
      <c r="F23" s="152" t="s">
        <v>8042</v>
      </c>
      <c r="G23" s="152" t="s">
        <v>309</v>
      </c>
      <c r="H23" s="152" t="s">
        <v>1606</v>
      </c>
      <c r="I23" s="180"/>
      <c r="N23" s="154" t="s">
        <v>307</v>
      </c>
      <c r="O23" s="154" t="s">
        <v>1599</v>
      </c>
      <c r="P23" s="154" t="s">
        <v>6801</v>
      </c>
    </row>
    <row r="24" spans="2:16">
      <c r="B24" s="152" t="s">
        <v>4672</v>
      </c>
      <c r="C24" s="152" t="s">
        <v>4671</v>
      </c>
      <c r="D24" s="152" t="s">
        <v>8070</v>
      </c>
      <c r="E24" s="152" t="s">
        <v>8041</v>
      </c>
      <c r="F24" s="152" t="s">
        <v>8042</v>
      </c>
      <c r="G24" s="152" t="s">
        <v>309</v>
      </c>
      <c r="H24" s="152" t="s">
        <v>1606</v>
      </c>
      <c r="I24" s="180"/>
      <c r="N24" s="154" t="s">
        <v>307</v>
      </c>
      <c r="O24" s="154" t="s">
        <v>1599</v>
      </c>
      <c r="P24" s="154" t="s">
        <v>6558</v>
      </c>
    </row>
    <row r="25" spans="2:16">
      <c r="B25" s="152" t="s">
        <v>4678</v>
      </c>
      <c r="C25" s="152" t="s">
        <v>4677</v>
      </c>
      <c r="D25" s="152" t="s">
        <v>8071</v>
      </c>
      <c r="E25" s="152" t="s">
        <v>8041</v>
      </c>
      <c r="F25" s="152" t="s">
        <v>8042</v>
      </c>
      <c r="G25" s="152" t="s">
        <v>309</v>
      </c>
      <c r="H25" s="152" t="s">
        <v>1606</v>
      </c>
      <c r="I25" s="180"/>
      <c r="N25" s="154" t="s">
        <v>307</v>
      </c>
      <c r="O25" s="154" t="s">
        <v>1599</v>
      </c>
      <c r="P25" s="154" t="s">
        <v>6918</v>
      </c>
    </row>
    <row r="26" spans="2:16">
      <c r="B26" s="44" t="s">
        <v>4680</v>
      </c>
      <c r="C26" s="44" t="s">
        <v>4679</v>
      </c>
      <c r="D26" s="152"/>
      <c r="E26" s="152" t="s">
        <v>8041</v>
      </c>
      <c r="F26" s="152" t="s">
        <v>8042</v>
      </c>
      <c r="G26" s="44" t="s">
        <v>309</v>
      </c>
      <c r="H26" s="152" t="s">
        <v>1606</v>
      </c>
      <c r="I26" s="180"/>
      <c r="N26" s="154" t="s">
        <v>307</v>
      </c>
      <c r="O26" s="154" t="s">
        <v>1599</v>
      </c>
      <c r="P26" s="154" t="s">
        <v>8072</v>
      </c>
    </row>
    <row r="27" spans="2:16">
      <c r="B27" s="44" t="s">
        <v>4682</v>
      </c>
      <c r="C27" s="152" t="s">
        <v>4681</v>
      </c>
      <c r="D27" s="152" t="s">
        <v>4683</v>
      </c>
      <c r="E27" s="152" t="s">
        <v>8041</v>
      </c>
      <c r="F27" s="152" t="s">
        <v>8042</v>
      </c>
      <c r="G27" s="152" t="s">
        <v>307</v>
      </c>
      <c r="H27" s="152" t="s">
        <v>1603</v>
      </c>
      <c r="I27" s="180"/>
      <c r="N27" s="154" t="s">
        <v>307</v>
      </c>
      <c r="O27" s="154" t="s">
        <v>1599</v>
      </c>
      <c r="P27" s="154" t="s">
        <v>6575</v>
      </c>
    </row>
    <row r="28" spans="2:16">
      <c r="B28" s="44" t="s">
        <v>4685</v>
      </c>
      <c r="C28" s="152" t="s">
        <v>4684</v>
      </c>
      <c r="D28" s="152" t="s">
        <v>5524</v>
      </c>
      <c r="E28" s="152" t="s">
        <v>8041</v>
      </c>
      <c r="F28" s="152" t="s">
        <v>8042</v>
      </c>
      <c r="G28" s="152" t="s">
        <v>307</v>
      </c>
      <c r="H28" s="152" t="s">
        <v>1603</v>
      </c>
      <c r="I28" s="180"/>
      <c r="N28" s="154" t="s">
        <v>307</v>
      </c>
      <c r="O28" s="154" t="s">
        <v>1599</v>
      </c>
      <c r="P28" s="154" t="s">
        <v>8073</v>
      </c>
    </row>
    <row r="29" spans="2:16">
      <c r="B29" s="44" t="s">
        <v>4713</v>
      </c>
      <c r="C29" s="152" t="s">
        <v>4712</v>
      </c>
      <c r="D29" s="152"/>
      <c r="E29" s="152" t="s">
        <v>8074</v>
      </c>
      <c r="F29" s="152" t="s">
        <v>8042</v>
      </c>
      <c r="G29" s="152" t="s">
        <v>307</v>
      </c>
      <c r="H29" s="152" t="s">
        <v>1179</v>
      </c>
      <c r="I29" s="180"/>
      <c r="N29" s="154" t="s">
        <v>307</v>
      </c>
      <c r="O29" s="154" t="s">
        <v>1599</v>
      </c>
      <c r="P29" s="154" t="s">
        <v>8075</v>
      </c>
    </row>
    <row r="30" spans="2:16">
      <c r="B30" s="44" t="s">
        <v>4717</v>
      </c>
      <c r="C30" s="44" t="s">
        <v>4716</v>
      </c>
      <c r="D30" s="152"/>
      <c r="E30" s="152" t="s">
        <v>8076</v>
      </c>
      <c r="F30" s="152" t="s">
        <v>8042</v>
      </c>
      <c r="G30" s="152" t="s">
        <v>307</v>
      </c>
      <c r="H30" s="152" t="s">
        <v>1599</v>
      </c>
      <c r="I30" s="180"/>
      <c r="N30" s="154" t="s">
        <v>307</v>
      </c>
      <c r="O30" s="154" t="s">
        <v>1599</v>
      </c>
      <c r="P30" s="154" t="s">
        <v>8077</v>
      </c>
    </row>
    <row r="31" spans="2:16">
      <c r="B31" s="44" t="s">
        <v>4720</v>
      </c>
      <c r="C31" s="152" t="s">
        <v>4719</v>
      </c>
      <c r="D31" s="152" t="s">
        <v>4721</v>
      </c>
      <c r="E31" s="152" t="s">
        <v>8074</v>
      </c>
      <c r="F31" s="152" t="s">
        <v>8042</v>
      </c>
      <c r="G31" s="152" t="s">
        <v>307</v>
      </c>
      <c r="H31" s="152" t="s">
        <v>1599</v>
      </c>
      <c r="I31" s="180"/>
      <c r="N31" s="154" t="s">
        <v>307</v>
      </c>
      <c r="O31" s="154" t="s">
        <v>1599</v>
      </c>
      <c r="P31" s="154" t="s">
        <v>6560</v>
      </c>
    </row>
    <row r="32" spans="2:16">
      <c r="B32" s="44" t="s">
        <v>4723</v>
      </c>
      <c r="C32" s="152" t="s">
        <v>4722</v>
      </c>
      <c r="D32" s="152" t="s">
        <v>8078</v>
      </c>
      <c r="E32" s="152" t="s">
        <v>8074</v>
      </c>
      <c r="F32" s="152" t="s">
        <v>8042</v>
      </c>
      <c r="G32" s="152" t="s">
        <v>307</v>
      </c>
      <c r="H32" s="152" t="s">
        <v>1599</v>
      </c>
      <c r="I32" s="180"/>
      <c r="N32" s="154" t="s">
        <v>307</v>
      </c>
      <c r="O32" s="154" t="s">
        <v>1599</v>
      </c>
      <c r="P32" s="154" t="s">
        <v>8079</v>
      </c>
    </row>
    <row r="33" spans="2:16">
      <c r="B33" s="44" t="s">
        <v>4726</v>
      </c>
      <c r="C33" s="152" t="s">
        <v>4725</v>
      </c>
      <c r="D33" s="152" t="s">
        <v>5578</v>
      </c>
      <c r="E33" s="152" t="s">
        <v>8074</v>
      </c>
      <c r="F33" s="152" t="s">
        <v>8042</v>
      </c>
      <c r="G33" s="152" t="s">
        <v>307</v>
      </c>
      <c r="H33" s="152" t="s">
        <v>1599</v>
      </c>
      <c r="I33" s="180"/>
      <c r="N33" s="154" t="s">
        <v>307</v>
      </c>
      <c r="O33" s="154" t="s">
        <v>1599</v>
      </c>
      <c r="P33" s="154" t="s">
        <v>6559</v>
      </c>
    </row>
    <row r="34" spans="2:16">
      <c r="B34" s="44" t="s">
        <v>4710</v>
      </c>
      <c r="C34" s="152" t="s">
        <v>4709</v>
      </c>
      <c r="D34" s="152" t="s">
        <v>4711</v>
      </c>
      <c r="E34" s="152" t="s">
        <v>8080</v>
      </c>
      <c r="F34" s="152" t="s">
        <v>8042</v>
      </c>
      <c r="G34" s="152" t="s">
        <v>309</v>
      </c>
      <c r="H34" s="152" t="s">
        <v>1607</v>
      </c>
      <c r="I34" s="180"/>
      <c r="N34" s="154" t="s">
        <v>307</v>
      </c>
      <c r="O34" s="154" t="s">
        <v>1599</v>
      </c>
      <c r="P34" s="154" t="s">
        <v>8081</v>
      </c>
    </row>
    <row r="35" spans="2:16">
      <c r="B35" s="44" t="s">
        <v>5697</v>
      </c>
      <c r="C35" s="152" t="s">
        <v>4728</v>
      </c>
      <c r="D35" s="152"/>
      <c r="E35" s="152" t="s">
        <v>8080</v>
      </c>
      <c r="F35" s="152" t="s">
        <v>8042</v>
      </c>
      <c r="G35" s="152" t="s">
        <v>307</v>
      </c>
      <c r="H35" s="152" t="s">
        <v>1599</v>
      </c>
      <c r="I35" s="180"/>
      <c r="N35" s="154" t="s">
        <v>307</v>
      </c>
      <c r="O35" s="154" t="s">
        <v>1599</v>
      </c>
      <c r="P35" s="154" t="s">
        <v>6978</v>
      </c>
    </row>
    <row r="36" spans="2:16">
      <c r="B36" t="s">
        <v>8267</v>
      </c>
      <c r="C36" s="152" t="s">
        <v>8082</v>
      </c>
      <c r="D36" s="152"/>
      <c r="E36" s="152" t="s">
        <v>8074</v>
      </c>
      <c r="F36" s="152" t="s">
        <v>8042</v>
      </c>
      <c r="G36" s="1" t="s">
        <v>15</v>
      </c>
      <c r="H36" s="1" t="s">
        <v>99</v>
      </c>
      <c r="I36" s="180"/>
      <c r="N36" s="154" t="s">
        <v>307</v>
      </c>
      <c r="O36" s="154" t="s">
        <v>1599</v>
      </c>
      <c r="P36" s="154" t="s">
        <v>6977</v>
      </c>
    </row>
    <row r="37" spans="2:16">
      <c r="B37" t="s">
        <v>8268</v>
      </c>
      <c r="C37" s="152" t="s">
        <v>8083</v>
      </c>
      <c r="D37" s="152"/>
      <c r="E37" s="152" t="s">
        <v>8074</v>
      </c>
      <c r="F37" s="152" t="s">
        <v>8042</v>
      </c>
      <c r="G37" s="1" t="s">
        <v>15</v>
      </c>
      <c r="H37" s="1" t="s">
        <v>1542</v>
      </c>
      <c r="I37" s="180"/>
      <c r="N37" s="154" t="s">
        <v>307</v>
      </c>
      <c r="O37" s="154" t="s">
        <v>1599</v>
      </c>
      <c r="P37" s="154" t="s">
        <v>5581</v>
      </c>
    </row>
    <row r="38" spans="2:16">
      <c r="B38" t="s">
        <v>8206</v>
      </c>
      <c r="C38" s="152" t="s">
        <v>8084</v>
      </c>
      <c r="D38" s="152"/>
      <c r="E38" s="152" t="s">
        <v>8074</v>
      </c>
      <c r="F38" s="152" t="s">
        <v>8042</v>
      </c>
      <c r="G38" s="1" t="s">
        <v>15</v>
      </c>
      <c r="H38" s="1" t="s">
        <v>1543</v>
      </c>
      <c r="I38" s="180"/>
      <c r="N38" s="154" t="s">
        <v>307</v>
      </c>
      <c r="O38" s="154" t="s">
        <v>1599</v>
      </c>
      <c r="P38" s="154" t="s">
        <v>4727</v>
      </c>
    </row>
    <row r="39" spans="2:16">
      <c r="B39" t="s">
        <v>8245</v>
      </c>
      <c r="C39" s="152" t="s">
        <v>4750</v>
      </c>
      <c r="D39" s="152"/>
      <c r="E39" s="152" t="s">
        <v>4752</v>
      </c>
      <c r="F39" s="152" t="s">
        <v>21</v>
      </c>
      <c r="G39" s="1" t="s">
        <v>15</v>
      </c>
      <c r="H39" s="1" t="s">
        <v>1544</v>
      </c>
      <c r="I39" s="180"/>
      <c r="N39" s="154" t="s">
        <v>307</v>
      </c>
      <c r="O39" s="154" t="s">
        <v>1599</v>
      </c>
      <c r="P39" s="154" t="s">
        <v>6868</v>
      </c>
    </row>
    <row r="40" spans="2:16">
      <c r="B40" t="s">
        <v>8246</v>
      </c>
      <c r="C40" s="152" t="s">
        <v>4753</v>
      </c>
      <c r="D40" s="152"/>
      <c r="E40" s="152" t="s">
        <v>4752</v>
      </c>
      <c r="F40" s="152" t="s">
        <v>8042</v>
      </c>
      <c r="G40" s="1" t="s">
        <v>15</v>
      </c>
      <c r="H40" s="1" t="s">
        <v>16</v>
      </c>
      <c r="I40" s="180"/>
      <c r="N40" s="154" t="s">
        <v>307</v>
      </c>
      <c r="O40" s="154" t="s">
        <v>1599</v>
      </c>
      <c r="P40" s="154" t="s">
        <v>6407</v>
      </c>
    </row>
    <row r="41" spans="2:16">
      <c r="B41" t="s">
        <v>8269</v>
      </c>
      <c r="C41" s="152" t="s">
        <v>8085</v>
      </c>
      <c r="D41" s="152"/>
      <c r="E41" s="152" t="s">
        <v>8074</v>
      </c>
      <c r="F41" s="152" t="s">
        <v>8042</v>
      </c>
      <c r="G41" s="1" t="s">
        <v>15</v>
      </c>
      <c r="H41" s="1" t="s">
        <v>1545</v>
      </c>
      <c r="I41" s="180"/>
      <c r="N41" s="154" t="s">
        <v>307</v>
      </c>
      <c r="O41" s="154" t="s">
        <v>1600</v>
      </c>
      <c r="P41" s="154" t="s">
        <v>8086</v>
      </c>
    </row>
    <row r="42" spans="2:16">
      <c r="B42" t="s">
        <v>8240</v>
      </c>
      <c r="C42" s="152" t="s">
        <v>8087</v>
      </c>
      <c r="D42" s="152"/>
      <c r="E42" s="152" t="s">
        <v>8074</v>
      </c>
      <c r="F42" s="152" t="s">
        <v>8042</v>
      </c>
      <c r="G42" s="1" t="s">
        <v>15</v>
      </c>
      <c r="H42" s="1" t="s">
        <v>1546</v>
      </c>
      <c r="I42" s="180"/>
      <c r="N42" s="154" t="s">
        <v>307</v>
      </c>
      <c r="O42" s="154" t="s">
        <v>1600</v>
      </c>
      <c r="P42" s="154" t="s">
        <v>8088</v>
      </c>
    </row>
    <row r="43" spans="2:16">
      <c r="B43" t="s">
        <v>8205</v>
      </c>
      <c r="C43" s="152" t="s">
        <v>8089</v>
      </c>
      <c r="D43" s="152" t="s">
        <v>4883</v>
      </c>
      <c r="E43" s="152" t="s">
        <v>8074</v>
      </c>
      <c r="F43" s="152" t="s">
        <v>8042</v>
      </c>
      <c r="G43" s="1" t="s">
        <v>15</v>
      </c>
      <c r="H43" s="1" t="s">
        <v>1547</v>
      </c>
      <c r="I43" s="180"/>
      <c r="N43" s="154" t="s">
        <v>307</v>
      </c>
      <c r="O43" s="154" t="s">
        <v>1600</v>
      </c>
      <c r="P43" s="154" t="s">
        <v>8090</v>
      </c>
    </row>
    <row r="44" spans="2:16">
      <c r="B44" t="s">
        <v>8270</v>
      </c>
      <c r="C44" s="152" t="s">
        <v>8091</v>
      </c>
      <c r="D44" s="152"/>
      <c r="E44" s="152" t="s">
        <v>8074</v>
      </c>
      <c r="F44" s="152" t="s">
        <v>8042</v>
      </c>
      <c r="G44" s="1" t="s">
        <v>15</v>
      </c>
      <c r="H44" s="1" t="s">
        <v>1548</v>
      </c>
      <c r="I44" s="180"/>
      <c r="N44" s="154" t="s">
        <v>307</v>
      </c>
      <c r="O44" s="154" t="s">
        <v>1600</v>
      </c>
      <c r="P44" s="154" t="s">
        <v>8092</v>
      </c>
    </row>
    <row r="45" spans="2:16">
      <c r="B45" t="s">
        <v>8207</v>
      </c>
      <c r="C45" s="152" t="s">
        <v>4755</v>
      </c>
      <c r="D45" s="152"/>
      <c r="E45" s="152" t="s">
        <v>4752</v>
      </c>
      <c r="F45" s="152" t="s">
        <v>21</v>
      </c>
      <c r="G45" s="1" t="s">
        <v>15</v>
      </c>
      <c r="H45" s="1" t="s">
        <v>1549</v>
      </c>
      <c r="I45" s="180"/>
      <c r="N45" s="154" t="s">
        <v>307</v>
      </c>
      <c r="O45" s="154" t="s">
        <v>1600</v>
      </c>
      <c r="P45" s="154" t="s">
        <v>8093</v>
      </c>
    </row>
    <row r="46" spans="2:16">
      <c r="B46" t="s">
        <v>8204</v>
      </c>
      <c r="C46" s="152" t="s">
        <v>8094</v>
      </c>
      <c r="D46" s="152"/>
      <c r="E46" s="152" t="s">
        <v>8074</v>
      </c>
      <c r="F46" s="152" t="s">
        <v>8042</v>
      </c>
      <c r="G46" s="1" t="s">
        <v>15</v>
      </c>
      <c r="H46" s="1" t="s">
        <v>1550</v>
      </c>
      <c r="I46" s="180"/>
      <c r="N46" s="154" t="s">
        <v>307</v>
      </c>
      <c r="O46" s="154" t="s">
        <v>1600</v>
      </c>
      <c r="P46" s="154" t="s">
        <v>6552</v>
      </c>
    </row>
    <row r="47" spans="2:16">
      <c r="B47" t="s">
        <v>8233</v>
      </c>
      <c r="C47" s="152" t="s">
        <v>8095</v>
      </c>
      <c r="D47" s="152"/>
      <c r="E47" s="152" t="s">
        <v>8074</v>
      </c>
      <c r="F47" s="152" t="s">
        <v>8042</v>
      </c>
      <c r="G47" s="1" t="s">
        <v>15</v>
      </c>
      <c r="H47" s="1" t="s">
        <v>1551</v>
      </c>
      <c r="I47" s="180"/>
      <c r="N47" s="154" t="s">
        <v>307</v>
      </c>
      <c r="O47" s="154" t="s">
        <v>1600</v>
      </c>
      <c r="P47" s="154" t="s">
        <v>6548</v>
      </c>
    </row>
    <row r="48" spans="2:16">
      <c r="B48" t="s">
        <v>8235</v>
      </c>
      <c r="C48" s="152" t="s">
        <v>4757</v>
      </c>
      <c r="D48" s="152"/>
      <c r="E48" s="152" t="s">
        <v>4752</v>
      </c>
      <c r="F48" s="152" t="s">
        <v>21</v>
      </c>
      <c r="G48" s="1" t="s">
        <v>15</v>
      </c>
      <c r="H48" s="1" t="s">
        <v>1552</v>
      </c>
      <c r="I48" s="180"/>
      <c r="N48" s="154" t="s">
        <v>307</v>
      </c>
      <c r="O48" s="154" t="s">
        <v>1600</v>
      </c>
      <c r="P48" s="154" t="s">
        <v>6551</v>
      </c>
    </row>
    <row r="49" spans="2:16">
      <c r="B49" t="s">
        <v>8239</v>
      </c>
      <c r="C49" s="152" t="s">
        <v>4759</v>
      </c>
      <c r="D49" s="152"/>
      <c r="E49" s="152" t="s">
        <v>4752</v>
      </c>
      <c r="F49" s="152" t="s">
        <v>21</v>
      </c>
      <c r="G49" s="1" t="s">
        <v>15</v>
      </c>
      <c r="H49" s="1" t="s">
        <v>1553</v>
      </c>
      <c r="I49" s="180"/>
      <c r="N49" s="154" t="s">
        <v>307</v>
      </c>
      <c r="O49" s="154" t="s">
        <v>1600</v>
      </c>
      <c r="P49" s="154" t="s">
        <v>8096</v>
      </c>
    </row>
    <row r="50" spans="2:16">
      <c r="B50" t="s">
        <v>8232</v>
      </c>
      <c r="C50" s="152" t="s">
        <v>4761</v>
      </c>
      <c r="D50" s="152"/>
      <c r="E50" s="152" t="s">
        <v>4752</v>
      </c>
      <c r="F50" s="152" t="s">
        <v>21</v>
      </c>
      <c r="G50" s="1" t="s">
        <v>15</v>
      </c>
      <c r="H50" s="1" t="s">
        <v>1554</v>
      </c>
      <c r="I50" s="180"/>
      <c r="N50" s="154" t="s">
        <v>307</v>
      </c>
      <c r="O50" s="154" t="s">
        <v>1600</v>
      </c>
      <c r="P50" s="154" t="s">
        <v>8097</v>
      </c>
    </row>
    <row r="51" spans="2:16">
      <c r="B51" t="s">
        <v>8238</v>
      </c>
      <c r="C51" s="152" t="s">
        <v>8098</v>
      </c>
      <c r="D51" s="152"/>
      <c r="E51" s="152" t="s">
        <v>8074</v>
      </c>
      <c r="F51" s="152" t="s">
        <v>8042</v>
      </c>
      <c r="G51" s="1" t="s">
        <v>15</v>
      </c>
      <c r="H51" s="1" t="s">
        <v>1555</v>
      </c>
      <c r="I51" s="180"/>
      <c r="N51" s="154" t="s">
        <v>307</v>
      </c>
      <c r="O51" s="154" t="s">
        <v>1600</v>
      </c>
      <c r="P51" s="154" t="s">
        <v>8099</v>
      </c>
    </row>
    <row r="52" spans="2:16">
      <c r="B52" t="s">
        <v>8237</v>
      </c>
      <c r="C52" s="152" t="s">
        <v>8100</v>
      </c>
      <c r="D52" s="152"/>
      <c r="E52" s="152" t="s">
        <v>8074</v>
      </c>
      <c r="F52" s="152" t="s">
        <v>8042</v>
      </c>
      <c r="G52" s="1" t="s">
        <v>15</v>
      </c>
      <c r="H52" s="1" t="s">
        <v>1556</v>
      </c>
      <c r="I52" s="180"/>
      <c r="N52" s="154" t="s">
        <v>307</v>
      </c>
      <c r="O52" s="154" t="s">
        <v>1600</v>
      </c>
      <c r="P52" s="154" t="s">
        <v>8101</v>
      </c>
    </row>
    <row r="53" spans="2:16">
      <c r="B53" t="s">
        <v>8236</v>
      </c>
      <c r="C53" s="152" t="s">
        <v>8102</v>
      </c>
      <c r="D53" s="152"/>
      <c r="E53" s="152" t="s">
        <v>8074</v>
      </c>
      <c r="F53" s="152" t="s">
        <v>8042</v>
      </c>
      <c r="G53" s="1" t="s">
        <v>15</v>
      </c>
      <c r="H53" s="1" t="s">
        <v>1557</v>
      </c>
      <c r="I53" s="180"/>
      <c r="N53" s="154" t="s">
        <v>307</v>
      </c>
      <c r="O53" s="154" t="s">
        <v>1600</v>
      </c>
      <c r="P53" s="154" t="s">
        <v>6319</v>
      </c>
    </row>
    <row r="54" spans="2:16">
      <c r="B54" t="s">
        <v>8234</v>
      </c>
      <c r="C54" s="152" t="s">
        <v>8103</v>
      </c>
      <c r="D54" s="152" t="s">
        <v>8104</v>
      </c>
      <c r="E54" s="152" t="s">
        <v>8074</v>
      </c>
      <c r="F54" s="152" t="s">
        <v>8042</v>
      </c>
      <c r="G54" s="1" t="s">
        <v>15</v>
      </c>
      <c r="H54" s="1" t="s">
        <v>1558</v>
      </c>
      <c r="I54" s="180"/>
      <c r="N54" s="154" t="s">
        <v>307</v>
      </c>
      <c r="O54" s="154" t="s">
        <v>1600</v>
      </c>
      <c r="P54" s="154" t="s">
        <v>8105</v>
      </c>
    </row>
    <row r="55" spans="2:16">
      <c r="B55" t="s">
        <v>8229</v>
      </c>
      <c r="C55" s="152" t="s">
        <v>8106</v>
      </c>
      <c r="D55" s="152"/>
      <c r="E55" s="152" t="s">
        <v>8074</v>
      </c>
      <c r="F55" s="152" t="s">
        <v>8042</v>
      </c>
      <c r="G55" s="1" t="s">
        <v>18</v>
      </c>
      <c r="H55" s="1" t="s">
        <v>1559</v>
      </c>
      <c r="I55" s="180"/>
      <c r="N55" s="154" t="s">
        <v>307</v>
      </c>
      <c r="O55" s="154" t="s">
        <v>1600</v>
      </c>
      <c r="P55" s="154" t="s">
        <v>6909</v>
      </c>
    </row>
    <row r="56" spans="2:16">
      <c r="B56" t="s">
        <v>8224</v>
      </c>
      <c r="C56" s="152" t="s">
        <v>8107</v>
      </c>
      <c r="D56" s="152"/>
      <c r="E56" s="152" t="s">
        <v>8074</v>
      </c>
      <c r="F56" s="152" t="s">
        <v>8042</v>
      </c>
      <c r="G56" s="1" t="s">
        <v>18</v>
      </c>
      <c r="H56" s="1" t="s">
        <v>1560</v>
      </c>
      <c r="I56" s="180"/>
      <c r="N56" s="154" t="s">
        <v>307</v>
      </c>
      <c r="O56" s="154" t="s">
        <v>1600</v>
      </c>
      <c r="P56" s="154" t="s">
        <v>8108</v>
      </c>
    </row>
    <row r="57" spans="2:16">
      <c r="B57" t="s">
        <v>8230</v>
      </c>
      <c r="C57" s="152" t="s">
        <v>8109</v>
      </c>
      <c r="D57" s="152"/>
      <c r="E57" s="152" t="s">
        <v>8074</v>
      </c>
      <c r="F57" s="152" t="s">
        <v>8042</v>
      </c>
      <c r="G57" s="1" t="s">
        <v>18</v>
      </c>
      <c r="H57" s="1" t="s">
        <v>1561</v>
      </c>
      <c r="I57" s="180"/>
      <c r="N57" s="154" t="s">
        <v>307</v>
      </c>
      <c r="O57" s="154" t="s">
        <v>1600</v>
      </c>
      <c r="P57" s="154" t="s">
        <v>8110</v>
      </c>
    </row>
    <row r="58" spans="2:16">
      <c r="B58" t="s">
        <v>8231</v>
      </c>
      <c r="C58" s="152" t="s">
        <v>8111</v>
      </c>
      <c r="D58" s="152"/>
      <c r="E58" s="152" t="s">
        <v>8074</v>
      </c>
      <c r="F58" s="152" t="s">
        <v>8042</v>
      </c>
      <c r="G58" s="1" t="s">
        <v>18</v>
      </c>
      <c r="H58" s="1" t="s">
        <v>19</v>
      </c>
      <c r="I58" s="180"/>
      <c r="N58" s="154" t="s">
        <v>307</v>
      </c>
      <c r="O58" s="154" t="s">
        <v>1600</v>
      </c>
      <c r="P58" s="154" t="s">
        <v>6549</v>
      </c>
    </row>
    <row r="59" spans="2:16">
      <c r="B59" t="s">
        <v>8226</v>
      </c>
      <c r="C59" s="152" t="s">
        <v>8112</v>
      </c>
      <c r="D59" s="152"/>
      <c r="E59" s="152" t="s">
        <v>8074</v>
      </c>
      <c r="F59" s="152" t="s">
        <v>8042</v>
      </c>
      <c r="G59" s="1" t="s">
        <v>18</v>
      </c>
      <c r="H59" s="1" t="s">
        <v>1150</v>
      </c>
      <c r="I59" s="180"/>
      <c r="N59" s="154" t="s">
        <v>307</v>
      </c>
      <c r="O59" s="154" t="s">
        <v>1600</v>
      </c>
      <c r="P59" s="154" t="s">
        <v>6789</v>
      </c>
    </row>
    <row r="60" spans="2:16">
      <c r="B60" t="s">
        <v>8221</v>
      </c>
      <c r="C60" s="152" t="s">
        <v>8113</v>
      </c>
      <c r="D60" s="152"/>
      <c r="E60" s="152" t="s">
        <v>8074</v>
      </c>
      <c r="F60" s="152" t="s">
        <v>8042</v>
      </c>
      <c r="G60" s="1" t="s">
        <v>18</v>
      </c>
      <c r="H60" s="1" t="s">
        <v>506</v>
      </c>
      <c r="I60" s="180"/>
      <c r="N60" s="154" t="s">
        <v>307</v>
      </c>
      <c r="O60" s="154" t="s">
        <v>1600</v>
      </c>
      <c r="P60" s="154" t="s">
        <v>8114</v>
      </c>
    </row>
    <row r="61" spans="2:16">
      <c r="B61" t="s">
        <v>8223</v>
      </c>
      <c r="C61" s="152" t="s">
        <v>8115</v>
      </c>
      <c r="D61" s="152"/>
      <c r="E61" s="152" t="s">
        <v>8074</v>
      </c>
      <c r="F61" s="152" t="s">
        <v>8042</v>
      </c>
      <c r="G61" s="1" t="s">
        <v>18</v>
      </c>
      <c r="H61" s="1" t="s">
        <v>1562</v>
      </c>
      <c r="I61" s="180"/>
      <c r="N61" s="154" t="s">
        <v>307</v>
      </c>
      <c r="O61" s="154" t="s">
        <v>1600</v>
      </c>
      <c r="P61" s="154" t="s">
        <v>6657</v>
      </c>
    </row>
    <row r="62" spans="2:16">
      <c r="B62" t="s">
        <v>8227</v>
      </c>
      <c r="C62" s="152" t="s">
        <v>8116</v>
      </c>
      <c r="D62" s="152"/>
      <c r="E62" s="152" t="s">
        <v>8074</v>
      </c>
      <c r="F62" s="152" t="s">
        <v>8042</v>
      </c>
      <c r="G62" s="1" t="s">
        <v>18</v>
      </c>
      <c r="H62" s="1" t="s">
        <v>1563</v>
      </c>
      <c r="I62" s="180"/>
      <c r="N62" s="154" t="s">
        <v>307</v>
      </c>
      <c r="O62" s="154" t="s">
        <v>1600</v>
      </c>
      <c r="P62" s="154" t="s">
        <v>8036</v>
      </c>
    </row>
    <row r="63" spans="2:16">
      <c r="B63" t="s">
        <v>8228</v>
      </c>
      <c r="C63" s="152" t="s">
        <v>8117</v>
      </c>
      <c r="D63" s="152"/>
      <c r="E63" s="152" t="s">
        <v>8074</v>
      </c>
      <c r="F63" s="152" t="s">
        <v>8042</v>
      </c>
      <c r="G63" s="1" t="s">
        <v>18</v>
      </c>
      <c r="H63" s="1" t="s">
        <v>1564</v>
      </c>
      <c r="I63" s="180"/>
      <c r="N63" s="154" t="s">
        <v>307</v>
      </c>
      <c r="O63" s="154" t="s">
        <v>1600</v>
      </c>
      <c r="P63" s="154" t="s">
        <v>8118</v>
      </c>
    </row>
    <row r="64" spans="2:16">
      <c r="B64" t="s">
        <v>8222</v>
      </c>
      <c r="C64" s="152" t="s">
        <v>8119</v>
      </c>
      <c r="D64" s="152" t="s">
        <v>8120</v>
      </c>
      <c r="E64" s="152" t="s">
        <v>8074</v>
      </c>
      <c r="F64" s="152" t="s">
        <v>8042</v>
      </c>
      <c r="G64" s="1" t="s">
        <v>18</v>
      </c>
      <c r="H64" s="1" t="s">
        <v>1565</v>
      </c>
      <c r="I64" s="180"/>
      <c r="N64" s="154" t="s">
        <v>307</v>
      </c>
      <c r="O64" s="154" t="s">
        <v>1600</v>
      </c>
      <c r="P64" s="154" t="s">
        <v>8121</v>
      </c>
    </row>
    <row r="65" spans="2:16">
      <c r="B65" t="s">
        <v>8225</v>
      </c>
      <c r="C65" s="152" t="s">
        <v>8122</v>
      </c>
      <c r="D65" s="152"/>
      <c r="E65" s="152" t="s">
        <v>8074</v>
      </c>
      <c r="F65" s="152" t="s">
        <v>8042</v>
      </c>
      <c r="G65" s="1" t="s">
        <v>18</v>
      </c>
      <c r="H65" s="1" t="s">
        <v>1566</v>
      </c>
      <c r="I65" s="180"/>
      <c r="N65" s="154" t="s">
        <v>307</v>
      </c>
      <c r="O65" s="154" t="s">
        <v>1600</v>
      </c>
      <c r="P65" s="154" t="s">
        <v>8123</v>
      </c>
    </row>
    <row r="66" spans="2:16">
      <c r="B66" t="s">
        <v>8199</v>
      </c>
      <c r="C66" s="152" t="s">
        <v>8124</v>
      </c>
      <c r="D66" s="152"/>
      <c r="E66" s="152" t="s">
        <v>8074</v>
      </c>
      <c r="F66" s="152" t="s">
        <v>8042</v>
      </c>
      <c r="G66" s="1" t="s">
        <v>299</v>
      </c>
      <c r="H66" s="1" t="s">
        <v>1567</v>
      </c>
      <c r="I66" s="180"/>
      <c r="N66" s="154" t="s">
        <v>307</v>
      </c>
      <c r="O66" s="154" t="s">
        <v>1600</v>
      </c>
      <c r="P66" s="154" t="s">
        <v>8125</v>
      </c>
    </row>
    <row r="67" spans="2:16">
      <c r="B67" t="s">
        <v>8247</v>
      </c>
      <c r="C67" s="152" t="s">
        <v>8126</v>
      </c>
      <c r="D67" s="152"/>
      <c r="E67" s="152" t="s">
        <v>8074</v>
      </c>
      <c r="F67" s="152" t="s">
        <v>8042</v>
      </c>
      <c r="G67" s="1" t="s">
        <v>299</v>
      </c>
      <c r="H67" s="1" t="s">
        <v>1568</v>
      </c>
      <c r="I67" s="180"/>
      <c r="N67" s="154" t="s">
        <v>307</v>
      </c>
      <c r="O67" s="154" t="s">
        <v>1600</v>
      </c>
      <c r="P67" s="154" t="s">
        <v>8127</v>
      </c>
    </row>
    <row r="68" spans="2:16">
      <c r="B68" t="s">
        <v>8248</v>
      </c>
      <c r="C68" s="152" t="s">
        <v>8128</v>
      </c>
      <c r="D68" s="152"/>
      <c r="E68" s="44" t="s">
        <v>8074</v>
      </c>
      <c r="F68" s="152" t="s">
        <v>8042</v>
      </c>
      <c r="G68" s="1" t="s">
        <v>299</v>
      </c>
      <c r="H68" s="1" t="s">
        <v>1569</v>
      </c>
      <c r="I68" s="180"/>
      <c r="N68" s="154" t="s">
        <v>307</v>
      </c>
      <c r="O68" s="154" t="s">
        <v>1600</v>
      </c>
      <c r="P68" s="154" t="s">
        <v>8129</v>
      </c>
    </row>
    <row r="69" spans="2:16">
      <c r="B69" t="s">
        <v>8215</v>
      </c>
      <c r="C69" s="152" t="s">
        <v>8130</v>
      </c>
      <c r="D69" s="152"/>
      <c r="E69" s="152" t="s">
        <v>8074</v>
      </c>
      <c r="F69" s="152" t="s">
        <v>8042</v>
      </c>
      <c r="G69" s="1" t="s">
        <v>299</v>
      </c>
      <c r="H69" s="1" t="s">
        <v>1570</v>
      </c>
      <c r="I69" s="180"/>
      <c r="N69" s="154" t="s">
        <v>307</v>
      </c>
      <c r="O69" s="154" t="s">
        <v>1600</v>
      </c>
      <c r="P69" s="154" t="s">
        <v>8131</v>
      </c>
    </row>
    <row r="70" spans="2:16">
      <c r="B70" t="s">
        <v>8214</v>
      </c>
      <c r="C70" s="152" t="s">
        <v>8132</v>
      </c>
      <c r="D70" s="152"/>
      <c r="E70" s="152" t="s">
        <v>8074</v>
      </c>
      <c r="F70" s="152" t="s">
        <v>8042</v>
      </c>
      <c r="G70" s="1" t="s">
        <v>299</v>
      </c>
      <c r="H70" s="1" t="s">
        <v>1571</v>
      </c>
      <c r="I70" s="180"/>
      <c r="N70" s="154" t="s">
        <v>307</v>
      </c>
      <c r="O70" s="154" t="s">
        <v>1600</v>
      </c>
      <c r="P70" s="154" t="s">
        <v>8133</v>
      </c>
    </row>
    <row r="71" spans="2:16">
      <c r="B71" t="s">
        <v>8213</v>
      </c>
      <c r="C71" s="152" t="s">
        <v>8134</v>
      </c>
      <c r="D71" s="152"/>
      <c r="E71" s="152" t="s">
        <v>8074</v>
      </c>
      <c r="F71" s="152" t="s">
        <v>8042</v>
      </c>
      <c r="G71" s="1" t="s">
        <v>299</v>
      </c>
      <c r="H71" s="1" t="s">
        <v>1572</v>
      </c>
      <c r="I71" s="180"/>
      <c r="N71" s="154" t="s">
        <v>307</v>
      </c>
      <c r="O71" s="154" t="s">
        <v>1600</v>
      </c>
      <c r="P71" s="154" t="s">
        <v>8135</v>
      </c>
    </row>
    <row r="72" spans="2:16">
      <c r="B72" t="s">
        <v>8250</v>
      </c>
      <c r="C72" s="152" t="s">
        <v>8136</v>
      </c>
      <c r="D72" s="152" t="s">
        <v>5660</v>
      </c>
      <c r="E72" s="152" t="s">
        <v>8074</v>
      </c>
      <c r="F72" s="152" t="s">
        <v>8042</v>
      </c>
      <c r="G72" s="1" t="s">
        <v>301</v>
      </c>
      <c r="H72" s="1" t="s">
        <v>1573</v>
      </c>
      <c r="I72" s="180"/>
      <c r="N72" s="154" t="s">
        <v>307</v>
      </c>
      <c r="O72" s="154" t="s">
        <v>1600</v>
      </c>
      <c r="P72" s="154" t="s">
        <v>6991</v>
      </c>
    </row>
    <row r="73" spans="2:16">
      <c r="B73" t="s">
        <v>8251</v>
      </c>
      <c r="C73" s="152" t="s">
        <v>8137</v>
      </c>
      <c r="D73" s="152"/>
      <c r="E73" s="152" t="s">
        <v>8074</v>
      </c>
      <c r="F73" s="152" t="s">
        <v>8042</v>
      </c>
      <c r="G73" s="1" t="s">
        <v>301</v>
      </c>
      <c r="H73" s="1" t="s">
        <v>1574</v>
      </c>
      <c r="I73" s="180"/>
      <c r="N73" s="154" t="s">
        <v>307</v>
      </c>
      <c r="O73" s="154" t="s">
        <v>1600</v>
      </c>
      <c r="P73" s="154" t="s">
        <v>6550</v>
      </c>
    </row>
    <row r="74" spans="2:16">
      <c r="B74" t="s">
        <v>8252</v>
      </c>
      <c r="C74" s="152" t="s">
        <v>8138</v>
      </c>
      <c r="D74" s="152"/>
      <c r="E74" s="152" t="s">
        <v>8074</v>
      </c>
      <c r="F74" s="152" t="s">
        <v>8042</v>
      </c>
      <c r="G74" s="1" t="s">
        <v>301</v>
      </c>
      <c r="H74" s="1" t="s">
        <v>1575</v>
      </c>
      <c r="I74" s="180"/>
      <c r="N74" s="154" t="s">
        <v>307</v>
      </c>
      <c r="O74" s="154" t="s">
        <v>1600</v>
      </c>
      <c r="P74" s="154" t="s">
        <v>8139</v>
      </c>
    </row>
    <row r="75" spans="2:16">
      <c r="B75" t="s">
        <v>8200</v>
      </c>
      <c r="C75" s="152" t="s">
        <v>8140</v>
      </c>
      <c r="D75" s="152"/>
      <c r="E75" s="152" t="s">
        <v>8074</v>
      </c>
      <c r="F75" s="152" t="s">
        <v>8042</v>
      </c>
      <c r="G75" s="1" t="s">
        <v>301</v>
      </c>
      <c r="H75" s="1" t="s">
        <v>1576</v>
      </c>
      <c r="I75" s="180"/>
      <c r="N75" s="154" t="s">
        <v>307</v>
      </c>
      <c r="O75" s="154" t="s">
        <v>1600</v>
      </c>
      <c r="P75" s="154" t="s">
        <v>8141</v>
      </c>
    </row>
    <row r="76" spans="2:16">
      <c r="B76" t="s">
        <v>8201</v>
      </c>
      <c r="C76" s="152" t="s">
        <v>8142</v>
      </c>
      <c r="D76" s="152"/>
      <c r="E76" s="152" t="s">
        <v>8074</v>
      </c>
      <c r="F76" s="152" t="s">
        <v>8042</v>
      </c>
      <c r="G76" s="1" t="s">
        <v>301</v>
      </c>
      <c r="H76" s="1" t="s">
        <v>1577</v>
      </c>
      <c r="I76" s="180"/>
      <c r="N76" s="154" t="s">
        <v>307</v>
      </c>
      <c r="O76" s="154" t="s">
        <v>1600</v>
      </c>
      <c r="P76" s="154" t="s">
        <v>8143</v>
      </c>
    </row>
    <row r="77" spans="2:16">
      <c r="B77" t="s">
        <v>8253</v>
      </c>
      <c r="C77" s="152" t="s">
        <v>8144</v>
      </c>
      <c r="D77" s="152"/>
      <c r="E77" s="152" t="s">
        <v>8074</v>
      </c>
      <c r="F77" s="152" t="s">
        <v>8042</v>
      </c>
      <c r="G77" s="1" t="s">
        <v>301</v>
      </c>
      <c r="H77" s="1" t="s">
        <v>1578</v>
      </c>
      <c r="I77" s="180"/>
      <c r="N77" s="154" t="s">
        <v>307</v>
      </c>
      <c r="O77" s="154" t="s">
        <v>1600</v>
      </c>
      <c r="P77" s="154" t="s">
        <v>8145</v>
      </c>
    </row>
    <row r="78" spans="2:16">
      <c r="B78" t="s">
        <v>8249</v>
      </c>
      <c r="C78" s="152" t="s">
        <v>8146</v>
      </c>
      <c r="D78" s="152"/>
      <c r="E78" s="152" t="s">
        <v>8074</v>
      </c>
      <c r="F78" s="152" t="s">
        <v>8042</v>
      </c>
      <c r="G78" s="1" t="s">
        <v>301</v>
      </c>
      <c r="H78" s="1" t="s">
        <v>1579</v>
      </c>
      <c r="I78" s="180"/>
      <c r="N78" s="154" t="s">
        <v>307</v>
      </c>
      <c r="O78" s="154" t="s">
        <v>1600</v>
      </c>
      <c r="P78" s="154" t="s">
        <v>6796</v>
      </c>
    </row>
    <row r="79" spans="2:16">
      <c r="B79" t="s">
        <v>8202</v>
      </c>
      <c r="C79" s="152" t="s">
        <v>8147</v>
      </c>
      <c r="D79" s="152"/>
      <c r="E79" s="152" t="s">
        <v>8074</v>
      </c>
      <c r="F79" s="152" t="s">
        <v>8042</v>
      </c>
      <c r="G79" s="1" t="s">
        <v>301</v>
      </c>
      <c r="H79" s="1" t="s">
        <v>1580</v>
      </c>
      <c r="I79" s="180"/>
      <c r="N79" s="154" t="s">
        <v>307</v>
      </c>
      <c r="O79" s="154" t="s">
        <v>1600</v>
      </c>
      <c r="P79" s="154" t="s">
        <v>6495</v>
      </c>
    </row>
    <row r="80" spans="2:16">
      <c r="B80" t="s">
        <v>8203</v>
      </c>
      <c r="C80" s="152" t="s">
        <v>8148</v>
      </c>
      <c r="D80" s="152"/>
      <c r="E80" s="152" t="s">
        <v>8074</v>
      </c>
      <c r="F80" s="152" t="s">
        <v>8042</v>
      </c>
      <c r="G80" s="1" t="s">
        <v>301</v>
      </c>
      <c r="H80" s="1" t="s">
        <v>1581</v>
      </c>
      <c r="I80" s="180"/>
      <c r="N80" s="154" t="s">
        <v>307</v>
      </c>
      <c r="O80" s="154" t="s">
        <v>1600</v>
      </c>
      <c r="P80" s="154" t="s">
        <v>8149</v>
      </c>
    </row>
    <row r="81" spans="2:16">
      <c r="B81" t="s">
        <v>8271</v>
      </c>
      <c r="C81" s="152" t="s">
        <v>4763</v>
      </c>
      <c r="D81" s="152"/>
      <c r="E81" s="152" t="s">
        <v>4752</v>
      </c>
      <c r="F81" s="152" t="s">
        <v>21</v>
      </c>
      <c r="G81" s="1" t="s">
        <v>303</v>
      </c>
      <c r="H81" s="1" t="s">
        <v>1582</v>
      </c>
      <c r="I81" s="180"/>
      <c r="N81" s="154" t="s">
        <v>307</v>
      </c>
      <c r="O81" s="154" t="s">
        <v>1600</v>
      </c>
      <c r="P81" s="154" t="s">
        <v>6789</v>
      </c>
    </row>
    <row r="82" spans="2:16">
      <c r="B82" t="s">
        <v>8254</v>
      </c>
      <c r="C82" s="152" t="s">
        <v>8150</v>
      </c>
      <c r="D82" s="152"/>
      <c r="E82" s="152" t="s">
        <v>8074</v>
      </c>
      <c r="F82" s="152" t="s">
        <v>8042</v>
      </c>
      <c r="G82" s="1" t="s">
        <v>303</v>
      </c>
      <c r="H82" s="1" t="s">
        <v>1583</v>
      </c>
      <c r="I82" s="180"/>
      <c r="N82" s="154" t="s">
        <v>307</v>
      </c>
      <c r="O82" s="154" t="s">
        <v>1600</v>
      </c>
      <c r="P82" s="154" t="s">
        <v>6983</v>
      </c>
    </row>
    <row r="83" spans="2:16">
      <c r="B83" t="s">
        <v>8255</v>
      </c>
      <c r="C83" s="152" t="s">
        <v>8151</v>
      </c>
      <c r="D83" s="152"/>
      <c r="E83" s="152" t="s">
        <v>8074</v>
      </c>
      <c r="F83" s="152" t="s">
        <v>8042</v>
      </c>
      <c r="G83" s="1" t="s">
        <v>303</v>
      </c>
      <c r="H83" s="1" t="s">
        <v>303</v>
      </c>
      <c r="I83" s="180"/>
      <c r="N83" s="154" t="s">
        <v>307</v>
      </c>
      <c r="O83" s="154" t="s">
        <v>1600</v>
      </c>
      <c r="P83" s="154" t="s">
        <v>8152</v>
      </c>
    </row>
    <row r="84" spans="2:16">
      <c r="B84" t="s">
        <v>8256</v>
      </c>
      <c r="C84" s="152" t="s">
        <v>8153</v>
      </c>
      <c r="D84" s="152"/>
      <c r="E84" s="152" t="s">
        <v>8074</v>
      </c>
      <c r="F84" s="152" t="s">
        <v>8042</v>
      </c>
      <c r="G84" s="1" t="s">
        <v>303</v>
      </c>
      <c r="H84" s="1" t="s">
        <v>1584</v>
      </c>
      <c r="I84" s="180"/>
      <c r="N84" s="154" t="s">
        <v>307</v>
      </c>
      <c r="O84" s="154" t="s">
        <v>1600</v>
      </c>
      <c r="P84" s="154" t="s">
        <v>6391</v>
      </c>
    </row>
    <row r="85" spans="2:16">
      <c r="B85" t="s">
        <v>8272</v>
      </c>
      <c r="C85" s="152" t="s">
        <v>8154</v>
      </c>
      <c r="D85" s="152"/>
      <c r="E85" s="152" t="s">
        <v>8074</v>
      </c>
      <c r="F85" s="152" t="s">
        <v>8042</v>
      </c>
      <c r="G85" s="1" t="s">
        <v>303</v>
      </c>
      <c r="H85" s="1" t="s">
        <v>1585</v>
      </c>
      <c r="I85" s="180"/>
      <c r="N85" s="154" t="s">
        <v>307</v>
      </c>
      <c r="O85" s="154" t="s">
        <v>307</v>
      </c>
      <c r="P85" s="154" t="s">
        <v>8155</v>
      </c>
    </row>
    <row r="86" spans="2:16">
      <c r="B86" t="s">
        <v>8257</v>
      </c>
      <c r="C86" s="152" t="s">
        <v>8156</v>
      </c>
      <c r="D86" s="152"/>
      <c r="E86" s="152" t="s">
        <v>8074</v>
      </c>
      <c r="F86" s="152" t="s">
        <v>8042</v>
      </c>
      <c r="G86" s="1" t="s">
        <v>303</v>
      </c>
      <c r="H86" s="1" t="s">
        <v>1586</v>
      </c>
      <c r="I86" s="180"/>
      <c r="N86" s="154" t="s">
        <v>307</v>
      </c>
      <c r="O86" s="154" t="s">
        <v>307</v>
      </c>
      <c r="P86" s="154" t="s">
        <v>6539</v>
      </c>
    </row>
    <row r="87" spans="2:16">
      <c r="B87" t="s">
        <v>8273</v>
      </c>
      <c r="C87" s="152" t="s">
        <v>8157</v>
      </c>
      <c r="D87" s="152"/>
      <c r="E87" s="152" t="s">
        <v>8074</v>
      </c>
      <c r="F87" s="152" t="s">
        <v>8042</v>
      </c>
      <c r="G87" s="1" t="s">
        <v>303</v>
      </c>
      <c r="H87" s="1" t="s">
        <v>1587</v>
      </c>
      <c r="I87" s="180"/>
      <c r="N87" s="154" t="s">
        <v>307</v>
      </c>
      <c r="O87" s="154" t="s">
        <v>307</v>
      </c>
      <c r="P87" s="154" t="s">
        <v>6914</v>
      </c>
    </row>
    <row r="88" spans="2:16">
      <c r="B88" t="s">
        <v>8216</v>
      </c>
      <c r="C88" s="152" t="s">
        <v>8158</v>
      </c>
      <c r="D88" s="152"/>
      <c r="E88" s="152" t="s">
        <v>8074</v>
      </c>
      <c r="F88" s="152" t="s">
        <v>8042</v>
      </c>
      <c r="G88" s="1" t="s">
        <v>305</v>
      </c>
      <c r="H88" s="1" t="s">
        <v>1588</v>
      </c>
      <c r="I88" s="180"/>
      <c r="N88" s="154" t="s">
        <v>307</v>
      </c>
      <c r="O88" s="154" t="s">
        <v>307</v>
      </c>
      <c r="P88" s="154" t="s">
        <v>8159</v>
      </c>
    </row>
    <row r="89" spans="2:16">
      <c r="B89" t="s">
        <v>8258</v>
      </c>
      <c r="C89" s="152" t="s">
        <v>8160</v>
      </c>
      <c r="D89" s="152"/>
      <c r="E89" s="152" t="s">
        <v>8074</v>
      </c>
      <c r="F89" s="152" t="s">
        <v>8042</v>
      </c>
      <c r="G89" s="1" t="s">
        <v>305</v>
      </c>
      <c r="H89" s="1" t="s">
        <v>1589</v>
      </c>
      <c r="I89" s="180"/>
      <c r="N89" s="154" t="s">
        <v>307</v>
      </c>
      <c r="O89" s="154" t="s">
        <v>307</v>
      </c>
      <c r="P89" s="154" t="s">
        <v>8161</v>
      </c>
    </row>
    <row r="90" spans="2:16">
      <c r="B90" t="s">
        <v>8259</v>
      </c>
      <c r="C90" s="152" t="s">
        <v>8162</v>
      </c>
      <c r="D90" s="152"/>
      <c r="E90" s="152" t="s">
        <v>8074</v>
      </c>
      <c r="F90" s="152" t="s">
        <v>8042</v>
      </c>
      <c r="G90" s="1" t="s">
        <v>305</v>
      </c>
      <c r="H90" s="1" t="s">
        <v>1590</v>
      </c>
      <c r="I90" s="180"/>
      <c r="N90" s="154" t="s">
        <v>307</v>
      </c>
      <c r="O90" s="154" t="s">
        <v>307</v>
      </c>
      <c r="P90" s="154" t="s">
        <v>8163</v>
      </c>
    </row>
    <row r="91" spans="2:16">
      <c r="B91" t="s">
        <v>8217</v>
      </c>
      <c r="C91" s="152" t="s">
        <v>8164</v>
      </c>
      <c r="D91" s="152"/>
      <c r="E91" s="152" t="s">
        <v>8074</v>
      </c>
      <c r="F91" s="152" t="s">
        <v>8042</v>
      </c>
      <c r="G91" s="1" t="s">
        <v>305</v>
      </c>
      <c r="H91" s="1" t="s">
        <v>1591</v>
      </c>
      <c r="I91" s="180"/>
      <c r="N91" s="154" t="s">
        <v>307</v>
      </c>
      <c r="O91" s="154" t="s">
        <v>307</v>
      </c>
      <c r="P91" s="154" t="s">
        <v>6542</v>
      </c>
    </row>
    <row r="92" spans="2:16">
      <c r="B92" t="s">
        <v>8260</v>
      </c>
      <c r="C92" s="152" t="s">
        <v>8165</v>
      </c>
      <c r="D92" s="152"/>
      <c r="E92" s="152" t="s">
        <v>8074</v>
      </c>
      <c r="F92" s="152" t="s">
        <v>8042</v>
      </c>
      <c r="G92" s="1" t="s">
        <v>305</v>
      </c>
      <c r="H92" s="1" t="s">
        <v>1592</v>
      </c>
      <c r="I92" s="180"/>
      <c r="N92" s="154" t="s">
        <v>307</v>
      </c>
      <c r="O92" s="154" t="s">
        <v>307</v>
      </c>
      <c r="P92" s="154" t="s">
        <v>6544</v>
      </c>
    </row>
    <row r="93" spans="2:16">
      <c r="B93" t="s">
        <v>8218</v>
      </c>
      <c r="C93" s="152" t="s">
        <v>8166</v>
      </c>
      <c r="D93" s="152"/>
      <c r="E93" s="152" t="s">
        <v>8074</v>
      </c>
      <c r="F93" s="152" t="s">
        <v>8042</v>
      </c>
      <c r="G93" s="1" t="s">
        <v>305</v>
      </c>
      <c r="H93" s="1" t="s">
        <v>1593</v>
      </c>
      <c r="I93" s="180"/>
      <c r="N93" s="154" t="s">
        <v>307</v>
      </c>
      <c r="O93" s="154" t="s">
        <v>307</v>
      </c>
      <c r="P93" s="154" t="s">
        <v>6547</v>
      </c>
    </row>
    <row r="94" spans="2:16">
      <c r="B94" t="s">
        <v>8219</v>
      </c>
      <c r="C94" s="152" t="s">
        <v>8167</v>
      </c>
      <c r="D94" s="152"/>
      <c r="E94" s="152" t="s">
        <v>8074</v>
      </c>
      <c r="F94" s="152" t="s">
        <v>8042</v>
      </c>
      <c r="G94" s="1" t="s">
        <v>305</v>
      </c>
      <c r="H94" s="1" t="s">
        <v>1594</v>
      </c>
      <c r="I94" s="180"/>
      <c r="N94" s="154" t="s">
        <v>307</v>
      </c>
      <c r="O94" s="154" t="s">
        <v>307</v>
      </c>
      <c r="P94" s="154" t="s">
        <v>6659</v>
      </c>
    </row>
    <row r="95" spans="2:16">
      <c r="B95" t="s">
        <v>8261</v>
      </c>
      <c r="C95" s="152" t="s">
        <v>8168</v>
      </c>
      <c r="D95" s="152"/>
      <c r="E95" s="152" t="s">
        <v>8074</v>
      </c>
      <c r="F95" s="152" t="s">
        <v>8042</v>
      </c>
      <c r="G95" s="1" t="s">
        <v>305</v>
      </c>
      <c r="H95" s="1" t="s">
        <v>1595</v>
      </c>
      <c r="I95" s="180"/>
      <c r="N95" s="154" t="s">
        <v>307</v>
      </c>
      <c r="O95" s="154" t="s">
        <v>307</v>
      </c>
      <c r="P95" s="154" t="s">
        <v>6545</v>
      </c>
    </row>
    <row r="96" spans="2:16">
      <c r="B96" t="s">
        <v>8242</v>
      </c>
      <c r="C96" s="152" t="s">
        <v>8169</v>
      </c>
      <c r="D96" s="152"/>
      <c r="E96" s="152" t="s">
        <v>8074</v>
      </c>
      <c r="F96" s="152" t="s">
        <v>8042</v>
      </c>
      <c r="G96" s="1" t="s">
        <v>305</v>
      </c>
      <c r="H96" s="1" t="s">
        <v>1596</v>
      </c>
      <c r="I96" s="180"/>
      <c r="N96" s="154" t="s">
        <v>307</v>
      </c>
      <c r="O96" s="154" t="s">
        <v>307</v>
      </c>
      <c r="P96" s="154" t="s">
        <v>8035</v>
      </c>
    </row>
    <row r="97" spans="2:16">
      <c r="B97" t="s">
        <v>8262</v>
      </c>
      <c r="C97" s="152" t="s">
        <v>8170</v>
      </c>
      <c r="D97" s="152"/>
      <c r="E97" s="152" t="s">
        <v>8074</v>
      </c>
      <c r="F97" s="152" t="s">
        <v>8042</v>
      </c>
      <c r="G97" s="1" t="s">
        <v>305</v>
      </c>
      <c r="H97" s="1" t="s">
        <v>1597</v>
      </c>
      <c r="I97" s="180"/>
      <c r="N97" s="154" t="s">
        <v>307</v>
      </c>
      <c r="O97" s="154" t="s">
        <v>307</v>
      </c>
      <c r="P97" s="154" t="s">
        <v>6540</v>
      </c>
    </row>
    <row r="98" spans="2:16">
      <c r="B98" t="s">
        <v>8263</v>
      </c>
      <c r="C98" s="152" t="s">
        <v>8171</v>
      </c>
      <c r="D98" s="152"/>
      <c r="E98" s="152" t="s">
        <v>8074</v>
      </c>
      <c r="F98" s="152" t="s">
        <v>8042</v>
      </c>
      <c r="G98" s="1" t="s">
        <v>305</v>
      </c>
      <c r="H98" s="1" t="s">
        <v>1598</v>
      </c>
      <c r="I98" s="180"/>
      <c r="N98" s="154" t="s">
        <v>307</v>
      </c>
      <c r="O98" s="154" t="s">
        <v>307</v>
      </c>
      <c r="P98" s="154" t="s">
        <v>5639</v>
      </c>
    </row>
    <row r="99" spans="2:16">
      <c r="B99" t="s">
        <v>8264</v>
      </c>
      <c r="C99" s="152" t="s">
        <v>4765</v>
      </c>
      <c r="D99" s="152"/>
      <c r="E99" s="152" t="s">
        <v>4752</v>
      </c>
      <c r="F99" s="152" t="s">
        <v>21</v>
      </c>
      <c r="G99" s="1" t="s">
        <v>307</v>
      </c>
      <c r="H99" s="1" t="s">
        <v>1179</v>
      </c>
      <c r="I99" s="180"/>
      <c r="N99" s="154" t="s">
        <v>307</v>
      </c>
      <c r="O99" s="154" t="s">
        <v>307</v>
      </c>
      <c r="P99" s="154" t="s">
        <v>8172</v>
      </c>
    </row>
    <row r="100" spans="2:16">
      <c r="B100" t="s">
        <v>8198</v>
      </c>
      <c r="C100" s="152" t="s">
        <v>8173</v>
      </c>
      <c r="D100" s="152"/>
      <c r="E100" s="152" t="s">
        <v>8074</v>
      </c>
      <c r="F100" s="152" t="s">
        <v>8042</v>
      </c>
      <c r="G100" s="1" t="s">
        <v>307</v>
      </c>
      <c r="H100" s="1" t="s">
        <v>1599</v>
      </c>
      <c r="I100" s="180"/>
      <c r="N100" s="154" t="s">
        <v>307</v>
      </c>
      <c r="O100" s="154" t="s">
        <v>307</v>
      </c>
      <c r="P100" s="154" t="s">
        <v>8174</v>
      </c>
    </row>
    <row r="101" spans="2:16">
      <c r="B101" t="s">
        <v>8265</v>
      </c>
      <c r="C101" s="152" t="s">
        <v>8175</v>
      </c>
      <c r="D101" s="152"/>
      <c r="E101" s="152" t="s">
        <v>8074</v>
      </c>
      <c r="F101" s="152" t="s">
        <v>8042</v>
      </c>
      <c r="G101" s="1" t="s">
        <v>307</v>
      </c>
      <c r="H101" s="1" t="s">
        <v>1600</v>
      </c>
      <c r="I101" s="180"/>
      <c r="N101" s="154" t="s">
        <v>307</v>
      </c>
      <c r="O101" s="154" t="s">
        <v>307</v>
      </c>
      <c r="P101" s="154" t="s">
        <v>8176</v>
      </c>
    </row>
    <row r="102" spans="2:16">
      <c r="B102" t="s">
        <v>8274</v>
      </c>
      <c r="C102" s="152" t="s">
        <v>8177</v>
      </c>
      <c r="D102" s="152"/>
      <c r="E102" s="152" t="s">
        <v>8074</v>
      </c>
      <c r="F102" s="152" t="s">
        <v>8042</v>
      </c>
      <c r="G102" s="1" t="s">
        <v>307</v>
      </c>
      <c r="H102" s="1" t="s">
        <v>1601</v>
      </c>
      <c r="I102" s="180"/>
      <c r="N102" s="154" t="s">
        <v>307</v>
      </c>
      <c r="O102" s="154" t="s">
        <v>307</v>
      </c>
      <c r="P102" s="154" t="s">
        <v>6541</v>
      </c>
    </row>
    <row r="103" spans="2:16">
      <c r="B103" t="s">
        <v>8220</v>
      </c>
      <c r="C103" s="152" t="s">
        <v>8178</v>
      </c>
      <c r="D103" s="152"/>
      <c r="E103" s="152" t="s">
        <v>8074</v>
      </c>
      <c r="F103" s="152" t="s">
        <v>8042</v>
      </c>
      <c r="G103" s="1" t="s">
        <v>307</v>
      </c>
      <c r="H103" s="1" t="s">
        <v>307</v>
      </c>
      <c r="I103" s="180"/>
      <c r="N103" s="154" t="s">
        <v>307</v>
      </c>
      <c r="O103" s="154" t="s">
        <v>307</v>
      </c>
      <c r="P103" s="154" t="s">
        <v>6543</v>
      </c>
    </row>
    <row r="104" spans="2:16">
      <c r="B104" t="s">
        <v>8266</v>
      </c>
      <c r="C104" s="152" t="s">
        <v>8179</v>
      </c>
      <c r="D104" s="152"/>
      <c r="E104" s="152" t="s">
        <v>8074</v>
      </c>
      <c r="F104" s="152" t="s">
        <v>8042</v>
      </c>
      <c r="G104" s="1" t="s">
        <v>307</v>
      </c>
      <c r="H104" s="1" t="s">
        <v>1602</v>
      </c>
      <c r="I104" s="180"/>
      <c r="N104" s="154" t="s">
        <v>307</v>
      </c>
      <c r="O104" s="154" t="s">
        <v>307</v>
      </c>
      <c r="P104" s="154" t="s">
        <v>8180</v>
      </c>
    </row>
    <row r="105" spans="2:16">
      <c r="B105" t="s">
        <v>8241</v>
      </c>
      <c r="C105" s="152" t="s">
        <v>8181</v>
      </c>
      <c r="D105" s="152"/>
      <c r="E105" s="152" t="s">
        <v>8074</v>
      </c>
      <c r="F105" s="152" t="s">
        <v>8042</v>
      </c>
      <c r="G105" s="1" t="s">
        <v>307</v>
      </c>
      <c r="H105" s="1" t="s">
        <v>1603</v>
      </c>
      <c r="I105" s="180"/>
      <c r="N105" s="154" t="s">
        <v>307</v>
      </c>
      <c r="O105" s="154" t="s">
        <v>307</v>
      </c>
      <c r="P105" s="154" t="s">
        <v>6546</v>
      </c>
    </row>
    <row r="106" spans="2:16">
      <c r="B106" t="s">
        <v>8209</v>
      </c>
      <c r="C106" s="152" t="s">
        <v>4767</v>
      </c>
      <c r="D106" s="152"/>
      <c r="E106" s="152" t="s">
        <v>4752</v>
      </c>
      <c r="F106" s="152" t="s">
        <v>8042</v>
      </c>
      <c r="G106" s="1" t="s">
        <v>309</v>
      </c>
      <c r="H106" s="1" t="s">
        <v>1604</v>
      </c>
      <c r="I106" s="180"/>
      <c r="N106" s="154" t="s">
        <v>307</v>
      </c>
      <c r="O106" s="154" t="s">
        <v>307</v>
      </c>
      <c r="P106" s="154" t="s">
        <v>8182</v>
      </c>
    </row>
    <row r="107" spans="2:16">
      <c r="B107" t="s">
        <v>8210</v>
      </c>
      <c r="C107" s="152" t="s">
        <v>8183</v>
      </c>
      <c r="D107" s="152"/>
      <c r="E107" s="152" t="s">
        <v>8074</v>
      </c>
      <c r="F107" s="152" t="s">
        <v>8042</v>
      </c>
      <c r="G107" s="1" t="s">
        <v>309</v>
      </c>
      <c r="H107" s="1" t="s">
        <v>1605</v>
      </c>
      <c r="I107" s="180"/>
      <c r="N107" s="154" t="s">
        <v>307</v>
      </c>
      <c r="O107" s="154" t="s">
        <v>307</v>
      </c>
      <c r="P107" s="154" t="s">
        <v>5623</v>
      </c>
    </row>
    <row r="108" spans="2:16">
      <c r="B108" t="s">
        <v>8208</v>
      </c>
      <c r="C108" s="152" t="s">
        <v>8184</v>
      </c>
      <c r="D108" s="152"/>
      <c r="E108" s="152" t="s">
        <v>8074</v>
      </c>
      <c r="F108" s="152" t="s">
        <v>8042</v>
      </c>
      <c r="G108" s="1" t="s">
        <v>309</v>
      </c>
      <c r="H108" s="1" t="s">
        <v>1606</v>
      </c>
      <c r="I108" s="180"/>
      <c r="N108" s="154" t="s">
        <v>307</v>
      </c>
      <c r="O108" s="154" t="s">
        <v>307</v>
      </c>
      <c r="P108" s="154" t="s">
        <v>8185</v>
      </c>
    </row>
    <row r="109" spans="2:16">
      <c r="B109" t="s">
        <v>8211</v>
      </c>
      <c r="C109" s="152" t="s">
        <v>4769</v>
      </c>
      <c r="D109" s="152"/>
      <c r="E109" s="152" t="s">
        <v>4752</v>
      </c>
      <c r="F109" s="152" t="s">
        <v>21</v>
      </c>
      <c r="G109" s="1" t="s">
        <v>309</v>
      </c>
      <c r="H109" s="1" t="s">
        <v>1607</v>
      </c>
      <c r="I109" s="180"/>
      <c r="N109" s="154" t="s">
        <v>307</v>
      </c>
      <c r="O109" s="154" t="s">
        <v>1603</v>
      </c>
      <c r="P109" s="154" t="s">
        <v>6362</v>
      </c>
    </row>
    <row r="110" spans="2:16">
      <c r="B110" t="s">
        <v>8212</v>
      </c>
      <c r="C110" s="152" t="s">
        <v>8186</v>
      </c>
      <c r="D110" s="152" t="s">
        <v>8187</v>
      </c>
      <c r="E110" s="152" t="s">
        <v>8074</v>
      </c>
      <c r="F110" s="152" t="s">
        <v>8042</v>
      </c>
      <c r="G110" s="1" t="s">
        <v>309</v>
      </c>
      <c r="H110" s="1" t="s">
        <v>1608</v>
      </c>
      <c r="I110" s="180"/>
      <c r="N110" s="154" t="s">
        <v>307</v>
      </c>
      <c r="O110" s="154" t="s">
        <v>1603</v>
      </c>
      <c r="P110" s="154" t="s">
        <v>5665</v>
      </c>
    </row>
    <row r="111" spans="2:16">
      <c r="B111" s="152"/>
      <c r="C111" s="152"/>
      <c r="D111" s="152"/>
      <c r="E111" s="152"/>
      <c r="F111" s="152"/>
      <c r="G111" s="152"/>
      <c r="H111" s="152"/>
      <c r="I111" s="180"/>
      <c r="N111" s="154" t="s">
        <v>307</v>
      </c>
      <c r="O111" s="154" t="s">
        <v>1603</v>
      </c>
      <c r="P111" s="154" t="s">
        <v>6530</v>
      </c>
    </row>
    <row r="112" spans="2:16">
      <c r="B112" s="152"/>
      <c r="C112" s="152"/>
      <c r="D112" s="152"/>
      <c r="E112" s="152"/>
      <c r="F112" s="152"/>
      <c r="G112" s="152"/>
      <c r="H112" s="152"/>
      <c r="I112" s="180"/>
      <c r="N112" s="154" t="s">
        <v>307</v>
      </c>
      <c r="O112" s="154" t="s">
        <v>1603</v>
      </c>
      <c r="P112" s="154" t="s">
        <v>5686</v>
      </c>
    </row>
    <row r="113" spans="2:16">
      <c r="B113" s="152"/>
      <c r="C113" s="152"/>
      <c r="D113" s="152"/>
      <c r="E113" s="152"/>
      <c r="F113" s="152"/>
      <c r="G113" s="152"/>
      <c r="H113" s="152"/>
      <c r="I113" s="180"/>
      <c r="N113" s="154" t="s">
        <v>307</v>
      </c>
      <c r="O113" s="154" t="s">
        <v>1603</v>
      </c>
      <c r="P113" s="154" t="s">
        <v>5769</v>
      </c>
    </row>
    <row r="114" spans="2:16">
      <c r="B114" s="152"/>
      <c r="C114" s="152"/>
      <c r="D114" s="152"/>
      <c r="E114" s="152"/>
      <c r="F114" s="152"/>
      <c r="G114" s="152"/>
      <c r="H114" s="152"/>
      <c r="I114" s="180"/>
      <c r="N114" s="154" t="s">
        <v>307</v>
      </c>
      <c r="O114" s="154" t="s">
        <v>1603</v>
      </c>
      <c r="P114" s="154" t="s">
        <v>6534</v>
      </c>
    </row>
    <row r="115" spans="2:16">
      <c r="B115" s="152"/>
      <c r="C115" s="152"/>
      <c r="D115" s="152"/>
      <c r="E115" s="152"/>
      <c r="F115" s="152"/>
      <c r="G115" s="152"/>
      <c r="H115" s="152"/>
      <c r="I115" s="180"/>
      <c r="N115" s="154" t="s">
        <v>307</v>
      </c>
      <c r="O115" s="154" t="s">
        <v>1603</v>
      </c>
      <c r="P115" s="154" t="s">
        <v>1853</v>
      </c>
    </row>
    <row r="116" spans="2:16">
      <c r="B116" s="152"/>
      <c r="C116" s="152"/>
      <c r="D116" s="152"/>
      <c r="E116" s="152"/>
      <c r="F116" s="152"/>
      <c r="G116" s="152"/>
      <c r="H116" s="152"/>
      <c r="I116" s="180"/>
      <c r="N116" s="154" t="s">
        <v>307</v>
      </c>
      <c r="O116" s="154" t="s">
        <v>1603</v>
      </c>
      <c r="P116" s="154" t="s">
        <v>8188</v>
      </c>
    </row>
    <row r="117" spans="2:16">
      <c r="B117" s="152"/>
      <c r="C117" s="152"/>
      <c r="D117" s="152"/>
      <c r="E117" s="152"/>
      <c r="F117" s="152"/>
      <c r="G117" s="152"/>
      <c r="H117" s="152"/>
      <c r="I117" s="180"/>
      <c r="N117" s="154" t="s">
        <v>307</v>
      </c>
      <c r="O117" s="154" t="s">
        <v>1603</v>
      </c>
      <c r="P117" s="154" t="s">
        <v>5664</v>
      </c>
    </row>
    <row r="118" spans="2:16">
      <c r="B118" s="152"/>
      <c r="C118" s="152"/>
      <c r="D118" s="152"/>
      <c r="E118" s="152"/>
      <c r="F118" s="152"/>
      <c r="G118" s="152"/>
      <c r="H118" s="152"/>
      <c r="I118" s="180"/>
      <c r="N118" s="154" t="s">
        <v>307</v>
      </c>
      <c r="O118" s="154" t="s">
        <v>1603</v>
      </c>
      <c r="P118" s="154" t="s">
        <v>6535</v>
      </c>
    </row>
    <row r="119" spans="2:16">
      <c r="B119" s="152"/>
      <c r="C119" s="152"/>
      <c r="D119" s="152"/>
      <c r="E119" s="152"/>
      <c r="F119" s="152"/>
      <c r="G119" s="152"/>
      <c r="H119" s="152"/>
      <c r="I119" s="180"/>
      <c r="N119" s="154" t="s">
        <v>307</v>
      </c>
      <c r="O119" s="154" t="s">
        <v>1603</v>
      </c>
      <c r="P119" s="154" t="s">
        <v>6538</v>
      </c>
    </row>
    <row r="120" spans="2:16">
      <c r="B120" s="152"/>
      <c r="C120" s="152"/>
      <c r="D120" s="152"/>
      <c r="E120" s="152"/>
      <c r="F120" s="152"/>
      <c r="G120" s="152"/>
      <c r="H120" s="152"/>
      <c r="I120" s="180"/>
      <c r="N120" s="154" t="s">
        <v>307</v>
      </c>
      <c r="O120" s="154" t="s">
        <v>1603</v>
      </c>
      <c r="P120" s="154" t="s">
        <v>5630</v>
      </c>
    </row>
    <row r="121" spans="2:16">
      <c r="B121" s="152"/>
      <c r="C121" s="152"/>
      <c r="D121" s="152"/>
      <c r="E121" s="152"/>
      <c r="F121" s="152"/>
      <c r="G121" s="152"/>
      <c r="H121" s="152"/>
      <c r="I121" s="180"/>
      <c r="N121" s="154" t="s">
        <v>307</v>
      </c>
      <c r="O121" s="154" t="s">
        <v>1603</v>
      </c>
      <c r="P121" s="154" t="s">
        <v>6248</v>
      </c>
    </row>
    <row r="122" spans="2:16">
      <c r="B122" s="152"/>
      <c r="C122" s="152"/>
      <c r="D122" s="152"/>
      <c r="E122" s="152"/>
      <c r="F122" s="152"/>
      <c r="G122" s="152"/>
      <c r="H122" s="152"/>
      <c r="I122" s="180"/>
      <c r="N122" s="154" t="s">
        <v>307</v>
      </c>
      <c r="O122" s="154" t="s">
        <v>1603</v>
      </c>
      <c r="P122" s="154" t="s">
        <v>6537</v>
      </c>
    </row>
    <row r="123" spans="2:16">
      <c r="B123" s="152"/>
      <c r="C123" s="152"/>
      <c r="D123" s="152"/>
      <c r="E123" s="152"/>
      <c r="F123" s="152"/>
      <c r="G123" s="152"/>
      <c r="H123" s="152"/>
      <c r="I123" s="180"/>
      <c r="N123" s="154" t="s">
        <v>307</v>
      </c>
      <c r="O123" s="154" t="s">
        <v>1603</v>
      </c>
      <c r="P123" s="154" t="s">
        <v>8189</v>
      </c>
    </row>
    <row r="124" spans="2:16">
      <c r="B124" s="44"/>
      <c r="C124" s="152"/>
      <c r="D124" s="152"/>
      <c r="E124" s="152"/>
      <c r="F124" s="152"/>
      <c r="I124" s="180"/>
      <c r="N124" s="154" t="s">
        <v>307</v>
      </c>
      <c r="O124" s="154" t="s">
        <v>1603</v>
      </c>
      <c r="P124" s="154" t="s">
        <v>6531</v>
      </c>
    </row>
    <row r="125" spans="2:16">
      <c r="B125" s="152"/>
      <c r="C125" s="152"/>
      <c r="D125" s="152"/>
      <c r="E125" s="152"/>
      <c r="F125" s="152"/>
      <c r="I125" s="180"/>
      <c r="N125" s="154" t="s">
        <v>307</v>
      </c>
      <c r="O125" s="154" t="s">
        <v>1603</v>
      </c>
      <c r="P125" s="154" t="s">
        <v>6368</v>
      </c>
    </row>
  </sheetData>
  <mergeCells count="2">
    <mergeCell ref="J2:J7"/>
    <mergeCell ref="J8:J12"/>
  </mergeCells>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FF0000"/>
  </sheetPr>
  <dimension ref="A1:Q5472"/>
  <sheetViews>
    <sheetView workbookViewId="0">
      <selection activeCell="N1" sqref="N1"/>
    </sheetView>
  </sheetViews>
  <sheetFormatPr defaultColWidth="9.15625" defaultRowHeight="14.4"/>
  <cols>
    <col min="1" max="1" width="9.7890625" style="1" bestFit="1" customWidth="1"/>
    <col min="2" max="2" width="12.26171875" style="1" bestFit="1" customWidth="1"/>
    <col min="3" max="3" width="9.15625" style="3"/>
    <col min="4" max="4" width="10.26171875" style="1" customWidth="1"/>
    <col min="5" max="5" width="13.5234375" style="1" bestFit="1" customWidth="1"/>
    <col min="6" max="6" width="12.15625" style="1" bestFit="1" customWidth="1"/>
    <col min="7" max="7" width="9.15625" style="3"/>
    <col min="8" max="8" width="9.7890625" style="1" bestFit="1" customWidth="1"/>
    <col min="9" max="9" width="13.5234375" style="1" bestFit="1" customWidth="1"/>
    <col min="10" max="10" width="24.15625" style="1" bestFit="1" customWidth="1"/>
    <col min="11" max="11" width="9.15625" style="1" bestFit="1" customWidth="1"/>
    <col min="12" max="12" width="9.15625" style="3"/>
    <col min="13" max="13" width="9.7890625" style="1" bestFit="1" customWidth="1"/>
    <col min="14" max="14" width="13.5234375" style="1" bestFit="1" customWidth="1"/>
    <col min="15" max="15" width="24.15625" style="1" bestFit="1" customWidth="1"/>
    <col min="16" max="16" width="27.47265625" style="1" bestFit="1" customWidth="1"/>
    <col min="17" max="17" width="12.15625" style="1" bestFit="1" customWidth="1"/>
    <col min="18" max="16384" width="9.15625" style="3"/>
  </cols>
  <sheetData>
    <row r="1" spans="1:17">
      <c r="A1" s="2" t="s">
        <v>4</v>
      </c>
      <c r="B1" s="2" t="s">
        <v>34</v>
      </c>
      <c r="D1" s="2" t="s">
        <v>4</v>
      </c>
      <c r="E1" s="2" t="s">
        <v>5</v>
      </c>
      <c r="F1" s="2" t="s">
        <v>35</v>
      </c>
      <c r="H1" s="2" t="s">
        <v>4</v>
      </c>
      <c r="I1" s="2" t="s">
        <v>5</v>
      </c>
      <c r="J1" s="2" t="s">
        <v>6</v>
      </c>
      <c r="K1" s="2" t="s">
        <v>36</v>
      </c>
      <c r="M1" s="2" t="s">
        <v>4</v>
      </c>
      <c r="N1" s="2" t="s">
        <v>5</v>
      </c>
      <c r="O1" s="2" t="s">
        <v>6</v>
      </c>
      <c r="P1" s="2" t="s">
        <v>7</v>
      </c>
      <c r="Q1" s="2" t="s">
        <v>37</v>
      </c>
    </row>
    <row r="2" spans="1:17">
      <c r="A2" s="1" t="s">
        <v>38</v>
      </c>
      <c r="B2" s="1">
        <v>10</v>
      </c>
      <c r="D2" s="1" t="s">
        <v>38</v>
      </c>
      <c r="E2" s="1" t="s">
        <v>39</v>
      </c>
      <c r="F2" s="1">
        <v>1004</v>
      </c>
      <c r="H2" s="1" t="s">
        <v>38</v>
      </c>
      <c r="I2" s="1" t="s">
        <v>39</v>
      </c>
      <c r="J2" s="1" t="s">
        <v>40</v>
      </c>
      <c r="K2" s="1">
        <v>100409</v>
      </c>
      <c r="M2" s="1" t="s">
        <v>38</v>
      </c>
      <c r="N2" s="1" t="s">
        <v>39</v>
      </c>
      <c r="O2" s="1" t="s">
        <v>40</v>
      </c>
      <c r="P2" s="1" t="s">
        <v>40</v>
      </c>
      <c r="Q2" s="1">
        <v>10040913</v>
      </c>
    </row>
    <row r="3" spans="1:17">
      <c r="A3" s="1" t="s">
        <v>13</v>
      </c>
      <c r="B3" s="1">
        <v>20</v>
      </c>
      <c r="D3" s="1" t="s">
        <v>38</v>
      </c>
      <c r="E3" s="1" t="s">
        <v>38</v>
      </c>
      <c r="F3" s="1">
        <v>1006</v>
      </c>
      <c r="H3" s="1" t="s">
        <v>38</v>
      </c>
      <c r="I3" s="1" t="s">
        <v>39</v>
      </c>
      <c r="J3" s="1" t="s">
        <v>41</v>
      </c>
      <c r="K3" s="1">
        <v>100419</v>
      </c>
      <c r="M3" s="1" t="s">
        <v>38</v>
      </c>
      <c r="N3" s="1" t="s">
        <v>39</v>
      </c>
      <c r="O3" s="1" t="s">
        <v>40</v>
      </c>
      <c r="P3" s="1" t="s">
        <v>42</v>
      </c>
      <c r="Q3" s="1">
        <v>10040915</v>
      </c>
    </row>
    <row r="4" spans="1:17">
      <c r="A4" s="1" t="s">
        <v>43</v>
      </c>
      <c r="B4" s="1">
        <v>30</v>
      </c>
      <c r="D4" s="1" t="s">
        <v>38</v>
      </c>
      <c r="E4" s="1" t="s">
        <v>44</v>
      </c>
      <c r="F4" s="1">
        <v>1009</v>
      </c>
      <c r="H4" s="1" t="s">
        <v>38</v>
      </c>
      <c r="I4" s="1" t="s">
        <v>39</v>
      </c>
      <c r="J4" s="1" t="s">
        <v>45</v>
      </c>
      <c r="K4" s="1">
        <v>100428</v>
      </c>
      <c r="M4" s="1" t="s">
        <v>38</v>
      </c>
      <c r="N4" s="1" t="s">
        <v>39</v>
      </c>
      <c r="O4" s="1" t="s">
        <v>40</v>
      </c>
      <c r="P4" s="1" t="s">
        <v>46</v>
      </c>
      <c r="Q4" s="1">
        <v>10040923</v>
      </c>
    </row>
    <row r="5" spans="1:17">
      <c r="A5" s="1" t="s">
        <v>47</v>
      </c>
      <c r="B5" s="1">
        <v>40</v>
      </c>
      <c r="D5" s="1" t="s">
        <v>38</v>
      </c>
      <c r="E5" s="1" t="s">
        <v>48</v>
      </c>
      <c r="F5" s="1">
        <v>1042</v>
      </c>
      <c r="H5" s="1" t="s">
        <v>38</v>
      </c>
      <c r="I5" s="1" t="s">
        <v>39</v>
      </c>
      <c r="J5" s="1" t="s">
        <v>49</v>
      </c>
      <c r="K5" s="1">
        <v>100447</v>
      </c>
      <c r="M5" s="1" t="s">
        <v>38</v>
      </c>
      <c r="N5" s="1" t="s">
        <v>39</v>
      </c>
      <c r="O5" s="1" t="s">
        <v>40</v>
      </c>
      <c r="P5" s="1" t="s">
        <v>50</v>
      </c>
      <c r="Q5" s="1">
        <v>10040939</v>
      </c>
    </row>
    <row r="6" spans="1:17">
      <c r="A6" s="1" t="s">
        <v>51</v>
      </c>
      <c r="B6" s="1">
        <v>50</v>
      </c>
      <c r="D6" s="1" t="s">
        <v>38</v>
      </c>
      <c r="E6" s="1" t="s">
        <v>52</v>
      </c>
      <c r="F6" s="1">
        <v>1078</v>
      </c>
      <c r="H6" s="1" t="s">
        <v>38</v>
      </c>
      <c r="I6" s="1" t="s">
        <v>39</v>
      </c>
      <c r="J6" s="1" t="s">
        <v>53</v>
      </c>
      <c r="K6" s="1">
        <v>100485</v>
      </c>
      <c r="M6" s="1" t="s">
        <v>38</v>
      </c>
      <c r="N6" s="1" t="s">
        <v>39</v>
      </c>
      <c r="O6" s="1" t="s">
        <v>40</v>
      </c>
      <c r="P6" s="1" t="s">
        <v>54</v>
      </c>
      <c r="Q6" s="1">
        <v>10040943</v>
      </c>
    </row>
    <row r="7" spans="1:17">
      <c r="A7" s="1" t="s">
        <v>55</v>
      </c>
      <c r="B7" s="1">
        <v>55</v>
      </c>
      <c r="D7" s="1" t="s">
        <v>38</v>
      </c>
      <c r="E7" s="1" t="s">
        <v>56</v>
      </c>
      <c r="F7" s="1">
        <v>1079</v>
      </c>
      <c r="H7" s="1" t="s">
        <v>38</v>
      </c>
      <c r="I7" s="1" t="s">
        <v>38</v>
      </c>
      <c r="J7" s="1" t="s">
        <v>57</v>
      </c>
      <c r="K7" s="1">
        <v>100602</v>
      </c>
      <c r="M7" s="1" t="s">
        <v>38</v>
      </c>
      <c r="N7" s="1" t="s">
        <v>39</v>
      </c>
      <c r="O7" s="1" t="s">
        <v>40</v>
      </c>
      <c r="P7" s="1" t="s">
        <v>58</v>
      </c>
      <c r="Q7" s="1">
        <v>10040947</v>
      </c>
    </row>
    <row r="8" spans="1:17">
      <c r="A8" s="1" t="s">
        <v>59</v>
      </c>
      <c r="B8" s="1">
        <v>60</v>
      </c>
      <c r="D8" s="1" t="s">
        <v>13</v>
      </c>
      <c r="E8" s="1" t="s">
        <v>21</v>
      </c>
      <c r="F8" s="1">
        <v>2003</v>
      </c>
      <c r="H8" s="1" t="s">
        <v>38</v>
      </c>
      <c r="I8" s="1" t="s">
        <v>38</v>
      </c>
      <c r="J8" s="1" t="s">
        <v>60</v>
      </c>
      <c r="K8" s="1">
        <v>100603</v>
      </c>
      <c r="M8" s="1" t="s">
        <v>38</v>
      </c>
      <c r="N8" s="1" t="s">
        <v>39</v>
      </c>
      <c r="O8" s="1" t="s">
        <v>40</v>
      </c>
      <c r="P8" s="1" t="s">
        <v>61</v>
      </c>
      <c r="Q8" s="1">
        <v>10040963</v>
      </c>
    </row>
    <row r="9" spans="1:17">
      <c r="D9" s="1" t="s">
        <v>13</v>
      </c>
      <c r="E9" s="1" t="s">
        <v>62</v>
      </c>
      <c r="F9" s="1">
        <v>2012</v>
      </c>
      <c r="H9" s="1" t="s">
        <v>38</v>
      </c>
      <c r="I9" s="1" t="s">
        <v>38</v>
      </c>
      <c r="J9" s="1" t="s">
        <v>63</v>
      </c>
      <c r="K9" s="1">
        <v>100607</v>
      </c>
      <c r="M9" s="1" t="s">
        <v>38</v>
      </c>
      <c r="N9" s="1" t="s">
        <v>39</v>
      </c>
      <c r="O9" s="1" t="s">
        <v>40</v>
      </c>
      <c r="P9" s="1" t="s">
        <v>64</v>
      </c>
      <c r="Q9" s="1">
        <v>10040971</v>
      </c>
    </row>
    <row r="10" spans="1:17">
      <c r="D10" s="1" t="s">
        <v>13</v>
      </c>
      <c r="E10" s="1" t="s">
        <v>65</v>
      </c>
      <c r="F10" s="1">
        <v>2013</v>
      </c>
      <c r="H10" s="1" t="s">
        <v>38</v>
      </c>
      <c r="I10" s="1" t="s">
        <v>38</v>
      </c>
      <c r="J10" s="1" t="s">
        <v>66</v>
      </c>
      <c r="K10" s="1">
        <v>100610</v>
      </c>
      <c r="M10" s="1" t="s">
        <v>38</v>
      </c>
      <c r="N10" s="1" t="s">
        <v>39</v>
      </c>
      <c r="O10" s="1" t="s">
        <v>40</v>
      </c>
      <c r="P10" s="1" t="s">
        <v>67</v>
      </c>
      <c r="Q10" s="1">
        <v>10040979</v>
      </c>
    </row>
    <row r="11" spans="1:17">
      <c r="D11" s="1" t="s">
        <v>13</v>
      </c>
      <c r="E11" s="1" t="s">
        <v>13</v>
      </c>
      <c r="F11" s="1">
        <v>2015</v>
      </c>
      <c r="H11" s="1" t="s">
        <v>38</v>
      </c>
      <c r="I11" s="1" t="s">
        <v>38</v>
      </c>
      <c r="J11" s="1" t="s">
        <v>68</v>
      </c>
      <c r="K11" s="1">
        <v>100651</v>
      </c>
      <c r="M11" s="1" t="s">
        <v>38</v>
      </c>
      <c r="N11" s="1" t="s">
        <v>39</v>
      </c>
      <c r="O11" s="1" t="s">
        <v>40</v>
      </c>
      <c r="P11" s="1" t="s">
        <v>69</v>
      </c>
      <c r="Q11" s="1">
        <v>10040987</v>
      </c>
    </row>
    <row r="12" spans="1:17">
      <c r="D12" s="1" t="s">
        <v>13</v>
      </c>
      <c r="E12" s="1" t="s">
        <v>70</v>
      </c>
      <c r="F12" s="1">
        <v>2019</v>
      </c>
      <c r="H12" s="1" t="s">
        <v>38</v>
      </c>
      <c r="I12" s="1" t="s">
        <v>38</v>
      </c>
      <c r="J12" s="1" t="s">
        <v>71</v>
      </c>
      <c r="K12" s="1">
        <v>100632</v>
      </c>
      <c r="M12" s="1" t="s">
        <v>38</v>
      </c>
      <c r="N12" s="1" t="s">
        <v>39</v>
      </c>
      <c r="O12" s="1" t="s">
        <v>40</v>
      </c>
      <c r="P12" s="1" t="s">
        <v>72</v>
      </c>
      <c r="Q12" s="1">
        <v>10040991</v>
      </c>
    </row>
    <row r="13" spans="1:17">
      <c r="D13" s="1" t="s">
        <v>13</v>
      </c>
      <c r="E13" s="1" t="s">
        <v>14</v>
      </c>
      <c r="F13" s="1">
        <v>2022</v>
      </c>
      <c r="H13" s="1" t="s">
        <v>38</v>
      </c>
      <c r="I13" s="1" t="s">
        <v>38</v>
      </c>
      <c r="J13" s="1" t="s">
        <v>73</v>
      </c>
      <c r="K13" s="1">
        <v>100636</v>
      </c>
      <c r="M13" s="1" t="s">
        <v>38</v>
      </c>
      <c r="N13" s="1" t="s">
        <v>39</v>
      </c>
      <c r="O13" s="1" t="s">
        <v>40</v>
      </c>
      <c r="P13" s="1" t="s">
        <v>74</v>
      </c>
      <c r="Q13" s="1">
        <v>10040994</v>
      </c>
    </row>
    <row r="14" spans="1:17">
      <c r="D14" s="1" t="s">
        <v>13</v>
      </c>
      <c r="E14" s="1" t="s">
        <v>75</v>
      </c>
      <c r="F14" s="1">
        <v>2030</v>
      </c>
      <c r="H14" s="1" t="s">
        <v>38</v>
      </c>
      <c r="I14" s="1" t="s">
        <v>38</v>
      </c>
      <c r="J14" s="1" t="s">
        <v>76</v>
      </c>
      <c r="K14" s="1">
        <v>100662</v>
      </c>
      <c r="M14" s="1" t="s">
        <v>38</v>
      </c>
      <c r="N14" s="1" t="s">
        <v>39</v>
      </c>
      <c r="O14" s="1" t="s">
        <v>40</v>
      </c>
      <c r="P14" s="1" t="s">
        <v>77</v>
      </c>
      <c r="Q14" s="1">
        <v>10040999</v>
      </c>
    </row>
    <row r="15" spans="1:17">
      <c r="D15" s="1" t="s">
        <v>13</v>
      </c>
      <c r="E15" s="1" t="s">
        <v>78</v>
      </c>
      <c r="F15" s="1">
        <v>2046</v>
      </c>
      <c r="H15" s="1" t="s">
        <v>38</v>
      </c>
      <c r="I15" s="1" t="s">
        <v>38</v>
      </c>
      <c r="J15" s="1" t="s">
        <v>79</v>
      </c>
      <c r="K15" s="1">
        <v>100669</v>
      </c>
      <c r="M15" s="1" t="s">
        <v>38</v>
      </c>
      <c r="N15" s="1" t="s">
        <v>39</v>
      </c>
      <c r="O15" s="1" t="s">
        <v>40</v>
      </c>
      <c r="P15" s="1" t="s">
        <v>80</v>
      </c>
      <c r="Q15" s="1">
        <v>10040995</v>
      </c>
    </row>
    <row r="16" spans="1:17">
      <c r="D16" s="1" t="s">
        <v>13</v>
      </c>
      <c r="E16" s="1" t="s">
        <v>81</v>
      </c>
      <c r="F16" s="1">
        <v>2051</v>
      </c>
      <c r="H16" s="1" t="s">
        <v>38</v>
      </c>
      <c r="I16" s="1" t="s">
        <v>38</v>
      </c>
      <c r="J16" s="1" t="s">
        <v>82</v>
      </c>
      <c r="K16" s="1">
        <v>100694</v>
      </c>
      <c r="M16" s="1" t="s">
        <v>38</v>
      </c>
      <c r="N16" s="1" t="s">
        <v>39</v>
      </c>
      <c r="O16" s="1" t="s">
        <v>40</v>
      </c>
      <c r="P16" s="1" t="s">
        <v>83</v>
      </c>
      <c r="Q16" s="1">
        <v>10040996</v>
      </c>
    </row>
    <row r="17" spans="4:17">
      <c r="D17" s="1" t="s">
        <v>13</v>
      </c>
      <c r="E17" s="1" t="s">
        <v>84</v>
      </c>
      <c r="F17" s="1">
        <v>2075</v>
      </c>
      <c r="H17" s="1" t="s">
        <v>38</v>
      </c>
      <c r="I17" s="1" t="s">
        <v>44</v>
      </c>
      <c r="J17" s="1" t="s">
        <v>85</v>
      </c>
      <c r="K17" s="1">
        <v>100918</v>
      </c>
      <c r="M17" s="1" t="s">
        <v>38</v>
      </c>
      <c r="N17" s="1" t="s">
        <v>39</v>
      </c>
      <c r="O17" s="1" t="s">
        <v>41</v>
      </c>
      <c r="P17" s="1" t="s">
        <v>41</v>
      </c>
      <c r="Q17" s="1">
        <v>10041923</v>
      </c>
    </row>
    <row r="18" spans="4:17">
      <c r="D18" s="1" t="s">
        <v>13</v>
      </c>
      <c r="E18" s="1" t="s">
        <v>86</v>
      </c>
      <c r="F18" s="1">
        <v>2084</v>
      </c>
      <c r="H18" s="1" t="s">
        <v>38</v>
      </c>
      <c r="I18" s="1" t="s">
        <v>44</v>
      </c>
      <c r="J18" s="1" t="s">
        <v>87</v>
      </c>
      <c r="K18" s="1">
        <v>100921</v>
      </c>
      <c r="M18" s="1" t="s">
        <v>38</v>
      </c>
      <c r="N18" s="1" t="s">
        <v>39</v>
      </c>
      <c r="O18" s="1" t="s">
        <v>41</v>
      </c>
      <c r="P18" s="1" t="s">
        <v>88</v>
      </c>
      <c r="Q18" s="1">
        <v>10041947</v>
      </c>
    </row>
    <row r="19" spans="4:17">
      <c r="D19" s="1" t="s">
        <v>43</v>
      </c>
      <c r="E19" s="1" t="s">
        <v>43</v>
      </c>
      <c r="F19" s="1">
        <v>3026</v>
      </c>
      <c r="H19" s="1" t="s">
        <v>38</v>
      </c>
      <c r="I19" s="1" t="s">
        <v>44</v>
      </c>
      <c r="J19" s="1" t="s">
        <v>89</v>
      </c>
      <c r="K19" s="1">
        <v>100925</v>
      </c>
      <c r="M19" s="1" t="s">
        <v>38</v>
      </c>
      <c r="N19" s="1" t="s">
        <v>39</v>
      </c>
      <c r="O19" s="1" t="s">
        <v>41</v>
      </c>
      <c r="P19" s="1" t="s">
        <v>90</v>
      </c>
      <c r="Q19" s="1">
        <v>10041971</v>
      </c>
    </row>
    <row r="20" spans="4:17">
      <c r="D20" s="1" t="s">
        <v>43</v>
      </c>
      <c r="E20" s="1" t="s">
        <v>91</v>
      </c>
      <c r="F20" s="1">
        <v>3029</v>
      </c>
      <c r="H20" s="1" t="s">
        <v>38</v>
      </c>
      <c r="I20" s="1" t="s">
        <v>44</v>
      </c>
      <c r="J20" s="1" t="s">
        <v>92</v>
      </c>
      <c r="K20" s="1">
        <v>100929</v>
      </c>
      <c r="M20" s="1" t="s">
        <v>38</v>
      </c>
      <c r="N20" s="1" t="s">
        <v>39</v>
      </c>
      <c r="O20" s="1" t="s">
        <v>41</v>
      </c>
      <c r="P20" s="1" t="s">
        <v>93</v>
      </c>
      <c r="Q20" s="1">
        <v>10041995</v>
      </c>
    </row>
    <row r="21" spans="4:17">
      <c r="D21" s="1" t="s">
        <v>43</v>
      </c>
      <c r="E21" s="1" t="s">
        <v>94</v>
      </c>
      <c r="F21" s="1">
        <v>3033</v>
      </c>
      <c r="H21" s="1" t="s">
        <v>38</v>
      </c>
      <c r="I21" s="1" t="s">
        <v>44</v>
      </c>
      <c r="J21" s="1" t="s">
        <v>95</v>
      </c>
      <c r="K21" s="1">
        <v>100954</v>
      </c>
      <c r="M21" s="1" t="s">
        <v>38</v>
      </c>
      <c r="N21" s="1" t="s">
        <v>39</v>
      </c>
      <c r="O21" s="1" t="s">
        <v>45</v>
      </c>
      <c r="P21" s="1" t="s">
        <v>96</v>
      </c>
      <c r="Q21" s="1">
        <v>10042817</v>
      </c>
    </row>
    <row r="22" spans="4:17">
      <c r="D22" s="1" t="s">
        <v>43</v>
      </c>
      <c r="E22" s="1" t="s">
        <v>97</v>
      </c>
      <c r="F22" s="1">
        <v>3035</v>
      </c>
      <c r="H22" s="1" t="s">
        <v>38</v>
      </c>
      <c r="I22" s="1" t="s">
        <v>44</v>
      </c>
      <c r="J22" s="1" t="s">
        <v>98</v>
      </c>
      <c r="K22" s="1">
        <v>100965</v>
      </c>
      <c r="M22" s="1" t="s">
        <v>38</v>
      </c>
      <c r="N22" s="1" t="s">
        <v>39</v>
      </c>
      <c r="O22" s="1" t="s">
        <v>45</v>
      </c>
      <c r="P22" s="1" t="s">
        <v>99</v>
      </c>
      <c r="Q22" s="1">
        <v>10042819</v>
      </c>
    </row>
    <row r="23" spans="4:17">
      <c r="D23" s="1" t="s">
        <v>43</v>
      </c>
      <c r="E23" s="1" t="s">
        <v>100</v>
      </c>
      <c r="F23" s="1">
        <v>3039</v>
      </c>
      <c r="H23" s="1" t="s">
        <v>38</v>
      </c>
      <c r="I23" s="1" t="s">
        <v>44</v>
      </c>
      <c r="J23" s="1" t="s">
        <v>101</v>
      </c>
      <c r="K23" s="1">
        <v>100991</v>
      </c>
      <c r="M23" s="1" t="s">
        <v>38</v>
      </c>
      <c r="N23" s="1" t="s">
        <v>39</v>
      </c>
      <c r="O23" s="1" t="s">
        <v>45</v>
      </c>
      <c r="P23" s="1" t="s">
        <v>39</v>
      </c>
      <c r="Q23" s="1">
        <v>10042828</v>
      </c>
    </row>
    <row r="24" spans="4:17">
      <c r="D24" s="1" t="s">
        <v>43</v>
      </c>
      <c r="E24" s="1" t="s">
        <v>102</v>
      </c>
      <c r="F24" s="1">
        <v>3048</v>
      </c>
      <c r="H24" s="1" t="s">
        <v>38</v>
      </c>
      <c r="I24" s="1" t="s">
        <v>48</v>
      </c>
      <c r="J24" s="1" t="s">
        <v>103</v>
      </c>
      <c r="K24" s="1">
        <v>104240</v>
      </c>
      <c r="M24" s="1" t="s">
        <v>38</v>
      </c>
      <c r="N24" s="1" t="s">
        <v>39</v>
      </c>
      <c r="O24" s="1" t="s">
        <v>45</v>
      </c>
      <c r="P24" s="1" t="s">
        <v>104</v>
      </c>
      <c r="Q24" s="1">
        <v>10042838</v>
      </c>
    </row>
    <row r="25" spans="4:17">
      <c r="D25" s="1" t="s">
        <v>43</v>
      </c>
      <c r="E25" s="1" t="s">
        <v>105</v>
      </c>
      <c r="F25" s="1">
        <v>3054</v>
      </c>
      <c r="H25" s="1" t="s">
        <v>38</v>
      </c>
      <c r="I25" s="1" t="s">
        <v>48</v>
      </c>
      <c r="J25" s="1" t="s">
        <v>106</v>
      </c>
      <c r="K25" s="1">
        <v>104243</v>
      </c>
      <c r="M25" s="1" t="s">
        <v>38</v>
      </c>
      <c r="N25" s="1" t="s">
        <v>39</v>
      </c>
      <c r="O25" s="1" t="s">
        <v>45</v>
      </c>
      <c r="P25" s="1" t="s">
        <v>107</v>
      </c>
      <c r="Q25" s="1">
        <v>10042847</v>
      </c>
    </row>
    <row r="26" spans="4:17">
      <c r="D26" s="1" t="s">
        <v>43</v>
      </c>
      <c r="E26" s="1" t="s">
        <v>108</v>
      </c>
      <c r="F26" s="1">
        <v>3056</v>
      </c>
      <c r="H26" s="1" t="s">
        <v>38</v>
      </c>
      <c r="I26" s="1" t="s">
        <v>48</v>
      </c>
      <c r="J26" s="1" t="s">
        <v>109</v>
      </c>
      <c r="K26" s="1">
        <v>104273</v>
      </c>
      <c r="M26" s="1" t="s">
        <v>38</v>
      </c>
      <c r="N26" s="1" t="s">
        <v>39</v>
      </c>
      <c r="O26" s="1" t="s">
        <v>45</v>
      </c>
      <c r="P26" s="1" t="s">
        <v>110</v>
      </c>
      <c r="Q26" s="1">
        <v>10042866</v>
      </c>
    </row>
    <row r="27" spans="4:17">
      <c r="D27" s="1" t="s">
        <v>43</v>
      </c>
      <c r="E27" s="1" t="s">
        <v>111</v>
      </c>
      <c r="F27" s="1">
        <v>3059</v>
      </c>
      <c r="H27" s="1" t="s">
        <v>38</v>
      </c>
      <c r="I27" s="1" t="s">
        <v>48</v>
      </c>
      <c r="J27" s="1" t="s">
        <v>112</v>
      </c>
      <c r="K27" s="1">
        <v>104284</v>
      </c>
      <c r="M27" s="1" t="s">
        <v>38</v>
      </c>
      <c r="N27" s="1" t="s">
        <v>39</v>
      </c>
      <c r="O27" s="1" t="s">
        <v>45</v>
      </c>
      <c r="P27" s="1" t="s">
        <v>113</v>
      </c>
      <c r="Q27" s="1">
        <v>10042876</v>
      </c>
    </row>
    <row r="28" spans="4:17">
      <c r="D28" s="1" t="s">
        <v>43</v>
      </c>
      <c r="E28" s="1" t="s">
        <v>114</v>
      </c>
      <c r="F28" s="1">
        <v>3061</v>
      </c>
      <c r="H28" s="1" t="s">
        <v>38</v>
      </c>
      <c r="I28" s="1" t="s">
        <v>52</v>
      </c>
      <c r="J28" s="1" t="s">
        <v>115</v>
      </c>
      <c r="K28" s="1">
        <v>107838</v>
      </c>
      <c r="M28" s="1" t="s">
        <v>38</v>
      </c>
      <c r="N28" s="1" t="s">
        <v>39</v>
      </c>
      <c r="O28" s="1" t="s">
        <v>45</v>
      </c>
      <c r="P28" s="1" t="s">
        <v>116</v>
      </c>
      <c r="Q28" s="1">
        <v>10042885</v>
      </c>
    </row>
    <row r="29" spans="4:17">
      <c r="D29" s="1" t="s">
        <v>43</v>
      </c>
      <c r="E29" s="1" t="s">
        <v>117</v>
      </c>
      <c r="F29" s="1">
        <v>3067</v>
      </c>
      <c r="H29" s="1" t="s">
        <v>38</v>
      </c>
      <c r="I29" s="1" t="s">
        <v>52</v>
      </c>
      <c r="J29" s="1" t="s">
        <v>118</v>
      </c>
      <c r="K29" s="1">
        <v>107852</v>
      </c>
      <c r="M29" s="1" t="s">
        <v>38</v>
      </c>
      <c r="N29" s="1" t="s">
        <v>39</v>
      </c>
      <c r="O29" s="1" t="s">
        <v>45</v>
      </c>
      <c r="P29" s="1" t="s">
        <v>119</v>
      </c>
      <c r="Q29" s="1">
        <v>10042895</v>
      </c>
    </row>
    <row r="30" spans="4:17">
      <c r="D30" s="1" t="s">
        <v>43</v>
      </c>
      <c r="E30" s="1" t="s">
        <v>120</v>
      </c>
      <c r="F30" s="1">
        <v>3068</v>
      </c>
      <c r="H30" s="1" t="s">
        <v>38</v>
      </c>
      <c r="I30" s="1" t="s">
        <v>52</v>
      </c>
      <c r="J30" s="1" t="s">
        <v>121</v>
      </c>
      <c r="K30" s="1">
        <v>107855</v>
      </c>
      <c r="M30" s="1" t="s">
        <v>38</v>
      </c>
      <c r="N30" s="1" t="s">
        <v>39</v>
      </c>
      <c r="O30" s="1" t="s">
        <v>45</v>
      </c>
      <c r="P30" s="1" t="s">
        <v>77</v>
      </c>
      <c r="Q30" s="1">
        <v>10042899</v>
      </c>
    </row>
    <row r="31" spans="4:17">
      <c r="D31" s="1" t="s">
        <v>43</v>
      </c>
      <c r="E31" s="1" t="s">
        <v>122</v>
      </c>
      <c r="F31" s="1">
        <v>3072</v>
      </c>
      <c r="H31" s="1" t="s">
        <v>38</v>
      </c>
      <c r="I31" s="1" t="s">
        <v>52</v>
      </c>
      <c r="J31" s="1" t="s">
        <v>123</v>
      </c>
      <c r="K31" s="1">
        <v>107857</v>
      </c>
      <c r="M31" s="1" t="s">
        <v>38</v>
      </c>
      <c r="N31" s="1" t="s">
        <v>39</v>
      </c>
      <c r="O31" s="1" t="s">
        <v>45</v>
      </c>
      <c r="P31" s="1" t="s">
        <v>124</v>
      </c>
      <c r="Q31" s="1">
        <v>10042857</v>
      </c>
    </row>
    <row r="32" spans="4:17">
      <c r="D32" s="1" t="s">
        <v>43</v>
      </c>
      <c r="E32" s="1" t="s">
        <v>125</v>
      </c>
      <c r="F32" s="1">
        <v>3082</v>
      </c>
      <c r="H32" s="1" t="s">
        <v>38</v>
      </c>
      <c r="I32" s="1" t="s">
        <v>52</v>
      </c>
      <c r="J32" s="1" t="s">
        <v>126</v>
      </c>
      <c r="K32" s="1">
        <v>107866</v>
      </c>
      <c r="M32" s="1" t="s">
        <v>38</v>
      </c>
      <c r="N32" s="1" t="s">
        <v>39</v>
      </c>
      <c r="O32" s="1" t="s">
        <v>49</v>
      </c>
      <c r="P32" s="1" t="s">
        <v>49</v>
      </c>
      <c r="Q32" s="1">
        <v>10044711</v>
      </c>
    </row>
    <row r="33" spans="4:17">
      <c r="D33" s="1" t="s">
        <v>43</v>
      </c>
      <c r="E33" s="1" t="s">
        <v>127</v>
      </c>
      <c r="F33" s="1">
        <v>3086</v>
      </c>
      <c r="H33" s="1" t="s">
        <v>38</v>
      </c>
      <c r="I33" s="1" t="s">
        <v>52</v>
      </c>
      <c r="J33" s="1" t="s">
        <v>128</v>
      </c>
      <c r="K33" s="1">
        <v>107876</v>
      </c>
      <c r="M33" s="1" t="s">
        <v>38</v>
      </c>
      <c r="N33" s="1" t="s">
        <v>39</v>
      </c>
      <c r="O33" s="1" t="s">
        <v>49</v>
      </c>
      <c r="P33" s="1" t="s">
        <v>129</v>
      </c>
      <c r="Q33" s="1">
        <v>10044723</v>
      </c>
    </row>
    <row r="34" spans="4:17">
      <c r="D34" s="1" t="s">
        <v>43</v>
      </c>
      <c r="E34" s="1" t="s">
        <v>130</v>
      </c>
      <c r="F34" s="1">
        <v>3089</v>
      </c>
      <c r="H34" s="1" t="s">
        <v>38</v>
      </c>
      <c r="I34" s="1" t="s">
        <v>52</v>
      </c>
      <c r="J34" s="1" t="s">
        <v>131</v>
      </c>
      <c r="K34" s="1">
        <v>107895</v>
      </c>
      <c r="M34" s="1" t="s">
        <v>38</v>
      </c>
      <c r="N34" s="1" t="s">
        <v>39</v>
      </c>
      <c r="O34" s="1" t="s">
        <v>49</v>
      </c>
      <c r="P34" s="1" t="s">
        <v>132</v>
      </c>
      <c r="Q34" s="1">
        <v>10044735</v>
      </c>
    </row>
    <row r="35" spans="4:17">
      <c r="D35" s="1" t="s">
        <v>43</v>
      </c>
      <c r="E35" s="1" t="s">
        <v>133</v>
      </c>
      <c r="F35" s="1">
        <v>3093</v>
      </c>
      <c r="H35" s="1" t="s">
        <v>38</v>
      </c>
      <c r="I35" s="1" t="s">
        <v>56</v>
      </c>
      <c r="J35" s="1" t="s">
        <v>134</v>
      </c>
      <c r="K35" s="1">
        <v>107914</v>
      </c>
      <c r="M35" s="1" t="s">
        <v>38</v>
      </c>
      <c r="N35" s="1" t="s">
        <v>39</v>
      </c>
      <c r="O35" s="1" t="s">
        <v>49</v>
      </c>
      <c r="P35" s="1" t="s">
        <v>135</v>
      </c>
      <c r="Q35" s="1">
        <v>10044747</v>
      </c>
    </row>
    <row r="36" spans="4:17">
      <c r="D36" s="1" t="s">
        <v>47</v>
      </c>
      <c r="E36" s="1" t="s">
        <v>136</v>
      </c>
      <c r="F36" s="1">
        <v>4001</v>
      </c>
      <c r="H36" s="1" t="s">
        <v>38</v>
      </c>
      <c r="I36" s="1" t="s">
        <v>56</v>
      </c>
      <c r="J36" s="1" t="s">
        <v>137</v>
      </c>
      <c r="K36" s="1">
        <v>107947</v>
      </c>
      <c r="M36" s="1" t="s">
        <v>38</v>
      </c>
      <c r="N36" s="1" t="s">
        <v>39</v>
      </c>
      <c r="O36" s="1" t="s">
        <v>49</v>
      </c>
      <c r="P36" s="1" t="s">
        <v>138</v>
      </c>
      <c r="Q36" s="1">
        <v>10044759</v>
      </c>
    </row>
    <row r="37" spans="4:17">
      <c r="D37" s="1" t="s">
        <v>47</v>
      </c>
      <c r="E37" s="1" t="s">
        <v>139</v>
      </c>
      <c r="F37" s="1">
        <v>4018</v>
      </c>
      <c r="H37" s="1" t="s">
        <v>38</v>
      </c>
      <c r="I37" s="1" t="s">
        <v>56</v>
      </c>
      <c r="J37" s="1" t="s">
        <v>140</v>
      </c>
      <c r="K37" s="1">
        <v>107958</v>
      </c>
      <c r="M37" s="1" t="s">
        <v>38</v>
      </c>
      <c r="N37" s="1" t="s">
        <v>39</v>
      </c>
      <c r="O37" s="1" t="s">
        <v>49</v>
      </c>
      <c r="P37" s="1" t="s">
        <v>141</v>
      </c>
      <c r="Q37" s="1">
        <v>10044771</v>
      </c>
    </row>
    <row r="38" spans="4:17">
      <c r="D38" s="1" t="s">
        <v>47</v>
      </c>
      <c r="E38" s="1" t="s">
        <v>142</v>
      </c>
      <c r="F38" s="1">
        <v>4041</v>
      </c>
      <c r="H38" s="1" t="s">
        <v>38</v>
      </c>
      <c r="I38" s="1" t="s">
        <v>56</v>
      </c>
      <c r="J38" s="1" t="s">
        <v>143</v>
      </c>
      <c r="K38" s="1">
        <v>107976</v>
      </c>
      <c r="M38" s="1" t="s">
        <v>38</v>
      </c>
      <c r="N38" s="1" t="s">
        <v>39</v>
      </c>
      <c r="O38" s="1" t="s">
        <v>49</v>
      </c>
      <c r="P38" s="1" t="s">
        <v>77</v>
      </c>
      <c r="Q38" s="1">
        <v>10044799</v>
      </c>
    </row>
    <row r="39" spans="4:17">
      <c r="D39" s="1" t="s">
        <v>47</v>
      </c>
      <c r="E39" s="1" t="s">
        <v>144</v>
      </c>
      <c r="F39" s="1">
        <v>4044</v>
      </c>
      <c r="H39" s="1" t="s">
        <v>38</v>
      </c>
      <c r="I39" s="1" t="s">
        <v>56</v>
      </c>
      <c r="J39" s="1" t="s">
        <v>145</v>
      </c>
      <c r="K39" s="1">
        <v>107987</v>
      </c>
      <c r="M39" s="1" t="s">
        <v>38</v>
      </c>
      <c r="N39" s="1" t="s">
        <v>39</v>
      </c>
      <c r="O39" s="1" t="s">
        <v>49</v>
      </c>
      <c r="P39" s="1" t="s">
        <v>146</v>
      </c>
      <c r="Q39" s="1">
        <v>10044783</v>
      </c>
    </row>
    <row r="40" spans="4:17">
      <c r="D40" s="1" t="s">
        <v>47</v>
      </c>
      <c r="E40" s="1" t="s">
        <v>47</v>
      </c>
      <c r="F40" s="1">
        <v>4047</v>
      </c>
      <c r="H40" s="1" t="s">
        <v>38</v>
      </c>
      <c r="I40" s="1" t="s">
        <v>56</v>
      </c>
      <c r="J40" s="1" t="s">
        <v>147</v>
      </c>
      <c r="K40" s="1">
        <v>107980</v>
      </c>
      <c r="M40" s="1" t="s">
        <v>38</v>
      </c>
      <c r="N40" s="1" t="s">
        <v>39</v>
      </c>
      <c r="O40" s="1" t="s">
        <v>126</v>
      </c>
      <c r="P40" s="1" t="s">
        <v>148</v>
      </c>
      <c r="Q40" s="1">
        <v>10786615</v>
      </c>
    </row>
    <row r="41" spans="4:17">
      <c r="D41" s="1" t="s">
        <v>47</v>
      </c>
      <c r="E41" s="1" t="s">
        <v>149</v>
      </c>
      <c r="F41" s="1">
        <v>4050</v>
      </c>
      <c r="H41" s="1" t="s">
        <v>38</v>
      </c>
      <c r="I41" s="1" t="s">
        <v>56</v>
      </c>
      <c r="J41" s="1" t="s">
        <v>150</v>
      </c>
      <c r="K41" s="1">
        <v>107990</v>
      </c>
      <c r="M41" s="1" t="s">
        <v>38</v>
      </c>
      <c r="N41" s="1" t="s">
        <v>39</v>
      </c>
      <c r="O41" s="1" t="s">
        <v>126</v>
      </c>
      <c r="P41" s="1" t="s">
        <v>151</v>
      </c>
      <c r="Q41" s="1">
        <v>10786671</v>
      </c>
    </row>
    <row r="42" spans="4:17">
      <c r="D42" s="1" t="s">
        <v>47</v>
      </c>
      <c r="E42" s="1" t="s">
        <v>152</v>
      </c>
      <c r="F42" s="1">
        <v>4055</v>
      </c>
      <c r="H42" s="1" t="s">
        <v>13</v>
      </c>
      <c r="I42" s="1" t="s">
        <v>21</v>
      </c>
      <c r="J42" s="1" t="s">
        <v>153</v>
      </c>
      <c r="K42" s="1">
        <v>200304</v>
      </c>
      <c r="M42" s="1" t="s">
        <v>38</v>
      </c>
      <c r="N42" s="1" t="s">
        <v>39</v>
      </c>
      <c r="O42" s="1" t="s">
        <v>53</v>
      </c>
      <c r="P42" s="1" t="s">
        <v>154</v>
      </c>
      <c r="Q42" s="1">
        <v>10048511</v>
      </c>
    </row>
    <row r="43" spans="4:17">
      <c r="D43" s="1" t="s">
        <v>47</v>
      </c>
      <c r="E43" s="1" t="s">
        <v>155</v>
      </c>
      <c r="F43" s="1">
        <v>4057</v>
      </c>
      <c r="H43" s="1" t="s">
        <v>13</v>
      </c>
      <c r="I43" s="1" t="s">
        <v>21</v>
      </c>
      <c r="J43" s="1" t="s">
        <v>156</v>
      </c>
      <c r="K43" s="1">
        <v>200314</v>
      </c>
      <c r="M43" s="1" t="s">
        <v>38</v>
      </c>
      <c r="N43" s="1" t="s">
        <v>39</v>
      </c>
      <c r="O43" s="1" t="s">
        <v>53</v>
      </c>
      <c r="P43" s="1" t="s">
        <v>157</v>
      </c>
      <c r="Q43" s="1">
        <v>10048523</v>
      </c>
    </row>
    <row r="44" spans="4:17">
      <c r="D44" s="1" t="s">
        <v>47</v>
      </c>
      <c r="E44" s="1" t="s">
        <v>158</v>
      </c>
      <c r="F44" s="1">
        <v>4065</v>
      </c>
      <c r="H44" s="1" t="s">
        <v>13</v>
      </c>
      <c r="I44" s="1" t="s">
        <v>21</v>
      </c>
      <c r="J44" s="1" t="s">
        <v>159</v>
      </c>
      <c r="K44" s="1">
        <v>200351</v>
      </c>
      <c r="M44" s="1" t="s">
        <v>38</v>
      </c>
      <c r="N44" s="1" t="s">
        <v>39</v>
      </c>
      <c r="O44" s="1" t="s">
        <v>53</v>
      </c>
      <c r="P44" s="1" t="s">
        <v>160</v>
      </c>
      <c r="Q44" s="1">
        <v>10048535</v>
      </c>
    </row>
    <row r="45" spans="4:17">
      <c r="D45" s="1" t="s">
        <v>47</v>
      </c>
      <c r="E45" s="1" t="s">
        <v>161</v>
      </c>
      <c r="F45" s="1">
        <v>4087</v>
      </c>
      <c r="H45" s="1" t="s">
        <v>13</v>
      </c>
      <c r="I45" s="1" t="s">
        <v>21</v>
      </c>
      <c r="J45" s="1" t="s">
        <v>162</v>
      </c>
      <c r="K45" s="1">
        <v>200373</v>
      </c>
      <c r="M45" s="1" t="s">
        <v>38</v>
      </c>
      <c r="N45" s="1" t="s">
        <v>39</v>
      </c>
      <c r="O45" s="1" t="s">
        <v>53</v>
      </c>
      <c r="P45" s="1" t="s">
        <v>163</v>
      </c>
      <c r="Q45" s="1">
        <v>10048547</v>
      </c>
    </row>
    <row r="46" spans="4:17">
      <c r="D46" s="1" t="s">
        <v>51</v>
      </c>
      <c r="E46" s="1" t="s">
        <v>164</v>
      </c>
      <c r="F46" s="1">
        <v>5010</v>
      </c>
      <c r="H46" s="1" t="s">
        <v>13</v>
      </c>
      <c r="I46" s="1" t="s">
        <v>21</v>
      </c>
      <c r="J46" s="1" t="s">
        <v>165</v>
      </c>
      <c r="K46" s="1">
        <v>200389</v>
      </c>
      <c r="M46" s="1" t="s">
        <v>38</v>
      </c>
      <c r="N46" s="1" t="s">
        <v>39</v>
      </c>
      <c r="O46" s="1" t="s">
        <v>53</v>
      </c>
      <c r="P46" s="1" t="s">
        <v>166</v>
      </c>
      <c r="Q46" s="1">
        <v>10048559</v>
      </c>
    </row>
    <row r="47" spans="4:17">
      <c r="D47" s="1" t="s">
        <v>51</v>
      </c>
      <c r="E47" s="1" t="s">
        <v>167</v>
      </c>
      <c r="F47" s="1">
        <v>5038</v>
      </c>
      <c r="H47" s="1" t="s">
        <v>13</v>
      </c>
      <c r="I47" s="1" t="s">
        <v>21</v>
      </c>
      <c r="J47" s="1" t="s">
        <v>168</v>
      </c>
      <c r="K47" s="1">
        <v>200391</v>
      </c>
      <c r="M47" s="1" t="s">
        <v>38</v>
      </c>
      <c r="N47" s="1" t="s">
        <v>39</v>
      </c>
      <c r="O47" s="1" t="s">
        <v>53</v>
      </c>
      <c r="P47" s="1" t="s">
        <v>53</v>
      </c>
      <c r="Q47" s="1">
        <v>10048571</v>
      </c>
    </row>
    <row r="48" spans="4:17">
      <c r="D48" s="1" t="s">
        <v>51</v>
      </c>
      <c r="E48" s="1" t="s">
        <v>169</v>
      </c>
      <c r="F48" s="1">
        <v>5064</v>
      </c>
      <c r="H48" s="1" t="s">
        <v>13</v>
      </c>
      <c r="I48" s="1" t="s">
        <v>21</v>
      </c>
      <c r="J48" s="1" t="s">
        <v>170</v>
      </c>
      <c r="K48" s="1">
        <v>200395</v>
      </c>
      <c r="M48" s="1" t="s">
        <v>38</v>
      </c>
      <c r="N48" s="1" t="s">
        <v>39</v>
      </c>
      <c r="O48" s="1" t="s">
        <v>53</v>
      </c>
      <c r="P48" s="1" t="s">
        <v>77</v>
      </c>
      <c r="Q48" s="1">
        <v>10048599</v>
      </c>
    </row>
    <row r="49" spans="4:17">
      <c r="D49" s="1" t="s">
        <v>51</v>
      </c>
      <c r="E49" s="1" t="s">
        <v>171</v>
      </c>
      <c r="F49" s="1">
        <v>5069</v>
      </c>
      <c r="H49" s="1" t="s">
        <v>13</v>
      </c>
      <c r="I49" s="1" t="s">
        <v>62</v>
      </c>
      <c r="J49" s="1" t="s">
        <v>172</v>
      </c>
      <c r="K49" s="1">
        <v>201202</v>
      </c>
      <c r="M49" s="1" t="s">
        <v>38</v>
      </c>
      <c r="N49" s="1" t="s">
        <v>39</v>
      </c>
      <c r="O49" s="1" t="s">
        <v>53</v>
      </c>
      <c r="P49" s="1" t="s">
        <v>173</v>
      </c>
      <c r="Q49" s="1">
        <v>10048583</v>
      </c>
    </row>
    <row r="50" spans="4:17">
      <c r="D50" s="1" t="s">
        <v>51</v>
      </c>
      <c r="E50" s="1" t="s">
        <v>174</v>
      </c>
      <c r="F50" s="1">
        <v>5070</v>
      </c>
      <c r="H50" s="1" t="s">
        <v>13</v>
      </c>
      <c r="I50" s="1" t="s">
        <v>62</v>
      </c>
      <c r="J50" s="1" t="s">
        <v>175</v>
      </c>
      <c r="K50" s="1">
        <v>201233</v>
      </c>
      <c r="M50" s="1" t="s">
        <v>38</v>
      </c>
      <c r="N50" s="1" t="s">
        <v>38</v>
      </c>
      <c r="O50" s="1" t="s">
        <v>57</v>
      </c>
      <c r="P50" s="1" t="s">
        <v>176</v>
      </c>
      <c r="Q50" s="1">
        <v>10060213</v>
      </c>
    </row>
    <row r="51" spans="4:17">
      <c r="D51" s="1" t="s">
        <v>51</v>
      </c>
      <c r="E51" s="1" t="s">
        <v>177</v>
      </c>
      <c r="F51" s="1">
        <v>5076</v>
      </c>
      <c r="H51" s="1" t="s">
        <v>13</v>
      </c>
      <c r="I51" s="1" t="s">
        <v>62</v>
      </c>
      <c r="J51" s="1" t="s">
        <v>178</v>
      </c>
      <c r="K51" s="1">
        <v>201204</v>
      </c>
      <c r="M51" s="1" t="s">
        <v>38</v>
      </c>
      <c r="N51" s="1" t="s">
        <v>38</v>
      </c>
      <c r="O51" s="1" t="s">
        <v>57</v>
      </c>
      <c r="P51" s="1" t="s">
        <v>179</v>
      </c>
      <c r="Q51" s="1">
        <v>10060215</v>
      </c>
    </row>
    <row r="52" spans="4:17">
      <c r="D52" s="1" t="s">
        <v>51</v>
      </c>
      <c r="E52" s="1" t="s">
        <v>51</v>
      </c>
      <c r="F52" s="1">
        <v>5081</v>
      </c>
      <c r="H52" s="1" t="s">
        <v>13</v>
      </c>
      <c r="I52" s="1" t="s">
        <v>62</v>
      </c>
      <c r="J52" s="1" t="s">
        <v>180</v>
      </c>
      <c r="K52" s="1">
        <v>201207</v>
      </c>
      <c r="M52" s="1" t="s">
        <v>38</v>
      </c>
      <c r="N52" s="1" t="s">
        <v>38</v>
      </c>
      <c r="O52" s="1" t="s">
        <v>57</v>
      </c>
      <c r="P52" s="1" t="s">
        <v>181</v>
      </c>
      <c r="Q52" s="1">
        <v>10060247</v>
      </c>
    </row>
    <row r="53" spans="4:17">
      <c r="D53" s="1" t="s">
        <v>51</v>
      </c>
      <c r="E53" s="1" t="s">
        <v>182</v>
      </c>
      <c r="F53" s="1">
        <v>5088</v>
      </c>
      <c r="H53" s="1" t="s">
        <v>13</v>
      </c>
      <c r="I53" s="1" t="s">
        <v>62</v>
      </c>
      <c r="J53" s="1" t="s">
        <v>183</v>
      </c>
      <c r="K53" s="1">
        <v>201213</v>
      </c>
      <c r="M53" s="1" t="s">
        <v>38</v>
      </c>
      <c r="N53" s="1" t="s">
        <v>38</v>
      </c>
      <c r="O53" s="1" t="s">
        <v>57</v>
      </c>
      <c r="P53" s="1" t="s">
        <v>184</v>
      </c>
      <c r="Q53" s="1">
        <v>10060279</v>
      </c>
    </row>
    <row r="54" spans="4:17">
      <c r="D54" s="1" t="s">
        <v>55</v>
      </c>
      <c r="E54" s="1" t="s">
        <v>185</v>
      </c>
      <c r="F54" s="1">
        <v>5527</v>
      </c>
      <c r="H54" s="1" t="s">
        <v>13</v>
      </c>
      <c r="I54" s="1" t="s">
        <v>62</v>
      </c>
      <c r="J54" s="1" t="s">
        <v>186</v>
      </c>
      <c r="K54" s="1">
        <v>201263</v>
      </c>
      <c r="M54" s="1" t="s">
        <v>38</v>
      </c>
      <c r="N54" s="1" t="s">
        <v>38</v>
      </c>
      <c r="O54" s="1" t="s">
        <v>57</v>
      </c>
      <c r="P54" s="1" t="s">
        <v>187</v>
      </c>
      <c r="Q54" s="1">
        <v>10060287</v>
      </c>
    </row>
    <row r="55" spans="4:17">
      <c r="D55" s="1" t="s">
        <v>55</v>
      </c>
      <c r="E55" s="1" t="s">
        <v>188</v>
      </c>
      <c r="F55" s="1">
        <v>5532</v>
      </c>
      <c r="H55" s="1" t="s">
        <v>13</v>
      </c>
      <c r="I55" s="1" t="s">
        <v>62</v>
      </c>
      <c r="J55" s="1" t="s">
        <v>189</v>
      </c>
      <c r="K55" s="1">
        <v>201285</v>
      </c>
      <c r="M55" s="1" t="s">
        <v>38</v>
      </c>
      <c r="N55" s="1" t="s">
        <v>38</v>
      </c>
      <c r="O55" s="1" t="s">
        <v>60</v>
      </c>
      <c r="P55" s="1" t="s">
        <v>190</v>
      </c>
      <c r="Q55" s="1">
        <v>10060313</v>
      </c>
    </row>
    <row r="56" spans="4:17">
      <c r="D56" s="1" t="s">
        <v>55</v>
      </c>
      <c r="E56" s="1" t="s">
        <v>191</v>
      </c>
      <c r="F56" s="1">
        <v>5549</v>
      </c>
      <c r="H56" s="1" t="s">
        <v>13</v>
      </c>
      <c r="I56" s="1" t="s">
        <v>62</v>
      </c>
      <c r="J56" s="1" t="s">
        <v>192</v>
      </c>
      <c r="K56" s="1">
        <v>201290</v>
      </c>
      <c r="M56" s="1" t="s">
        <v>38</v>
      </c>
      <c r="N56" s="1" t="s">
        <v>38</v>
      </c>
      <c r="O56" s="1" t="s">
        <v>60</v>
      </c>
      <c r="P56" s="1" t="s">
        <v>193</v>
      </c>
      <c r="Q56" s="1">
        <v>10060327</v>
      </c>
    </row>
    <row r="57" spans="4:17">
      <c r="D57" s="1" t="s">
        <v>55</v>
      </c>
      <c r="E57" s="1" t="s">
        <v>194</v>
      </c>
      <c r="F57" s="1">
        <v>5552</v>
      </c>
      <c r="H57" s="1" t="s">
        <v>13</v>
      </c>
      <c r="I57" s="1" t="s">
        <v>62</v>
      </c>
      <c r="J57" s="1" t="s">
        <v>195</v>
      </c>
      <c r="K57" s="1">
        <v>201294</v>
      </c>
      <c r="M57" s="1" t="s">
        <v>38</v>
      </c>
      <c r="N57" s="1" t="s">
        <v>38</v>
      </c>
      <c r="O57" s="1" t="s">
        <v>60</v>
      </c>
      <c r="P57" s="1" t="s">
        <v>196</v>
      </c>
      <c r="Q57" s="1">
        <v>10060340</v>
      </c>
    </row>
    <row r="58" spans="4:17">
      <c r="D58" s="1" t="s">
        <v>55</v>
      </c>
      <c r="E58" s="1" t="s">
        <v>197</v>
      </c>
      <c r="F58" s="1">
        <v>5573</v>
      </c>
      <c r="H58" s="1" t="s">
        <v>13</v>
      </c>
      <c r="I58" s="1" t="s">
        <v>65</v>
      </c>
      <c r="J58" s="1" t="s">
        <v>198</v>
      </c>
      <c r="K58" s="1">
        <v>201322</v>
      </c>
      <c r="M58" s="1" t="s">
        <v>38</v>
      </c>
      <c r="N58" s="1" t="s">
        <v>38</v>
      </c>
      <c r="O58" s="1" t="s">
        <v>60</v>
      </c>
      <c r="P58" s="1" t="s">
        <v>199</v>
      </c>
      <c r="Q58" s="1">
        <v>10060354</v>
      </c>
    </row>
    <row r="59" spans="4:17">
      <c r="D59" s="1" t="s">
        <v>55</v>
      </c>
      <c r="E59" s="1" t="s">
        <v>200</v>
      </c>
      <c r="F59" s="1">
        <v>5577</v>
      </c>
      <c r="H59" s="1" t="s">
        <v>13</v>
      </c>
      <c r="I59" s="1" t="s">
        <v>65</v>
      </c>
      <c r="J59" s="1" t="s">
        <v>201</v>
      </c>
      <c r="K59" s="1">
        <v>201345</v>
      </c>
      <c r="M59" s="1" t="s">
        <v>38</v>
      </c>
      <c r="N59" s="1" t="s">
        <v>38</v>
      </c>
      <c r="O59" s="1" t="s">
        <v>60</v>
      </c>
      <c r="P59" s="1" t="s">
        <v>202</v>
      </c>
      <c r="Q59" s="1">
        <v>10060367</v>
      </c>
    </row>
    <row r="60" spans="4:17">
      <c r="D60" s="1" t="s">
        <v>55</v>
      </c>
      <c r="E60" s="1" t="s">
        <v>55</v>
      </c>
      <c r="F60" s="1">
        <v>5585</v>
      </c>
      <c r="H60" s="1" t="s">
        <v>13</v>
      </c>
      <c r="I60" s="1" t="s">
        <v>65</v>
      </c>
      <c r="J60" s="1" t="s">
        <v>203</v>
      </c>
      <c r="K60" s="1">
        <v>201347</v>
      </c>
      <c r="M60" s="1" t="s">
        <v>38</v>
      </c>
      <c r="N60" s="1" t="s">
        <v>38</v>
      </c>
      <c r="O60" s="1" t="s">
        <v>60</v>
      </c>
      <c r="P60" s="1" t="s">
        <v>204</v>
      </c>
      <c r="Q60" s="1">
        <v>10060381</v>
      </c>
    </row>
    <row r="61" spans="4:17">
      <c r="D61" s="1" t="s">
        <v>55</v>
      </c>
      <c r="E61" s="1" t="s">
        <v>205</v>
      </c>
      <c r="F61" s="1">
        <v>5594</v>
      </c>
      <c r="H61" s="1" t="s">
        <v>13</v>
      </c>
      <c r="I61" s="1" t="s">
        <v>65</v>
      </c>
      <c r="J61" s="1" t="s">
        <v>206</v>
      </c>
      <c r="K61" s="1">
        <v>201349</v>
      </c>
      <c r="M61" s="1" t="s">
        <v>38</v>
      </c>
      <c r="N61" s="1" t="s">
        <v>38</v>
      </c>
      <c r="O61" s="1" t="s">
        <v>63</v>
      </c>
      <c r="P61" s="1" t="s">
        <v>207</v>
      </c>
      <c r="Q61" s="1">
        <v>10060712</v>
      </c>
    </row>
    <row r="62" spans="4:17">
      <c r="D62" s="1" t="s">
        <v>59</v>
      </c>
      <c r="E62" s="1" t="s">
        <v>208</v>
      </c>
      <c r="F62" s="1">
        <v>6036</v>
      </c>
      <c r="H62" s="1" t="s">
        <v>13</v>
      </c>
      <c r="I62" s="1" t="s">
        <v>65</v>
      </c>
      <c r="J62" s="1" t="s">
        <v>209</v>
      </c>
      <c r="K62" s="1">
        <v>201358</v>
      </c>
      <c r="M62" s="1" t="s">
        <v>38</v>
      </c>
      <c r="N62" s="1" t="s">
        <v>38</v>
      </c>
      <c r="O62" s="1" t="s">
        <v>63</v>
      </c>
      <c r="P62" s="1" t="s">
        <v>210</v>
      </c>
      <c r="Q62" s="1">
        <v>10060720</v>
      </c>
    </row>
    <row r="63" spans="4:17">
      <c r="D63" s="1" t="s">
        <v>59</v>
      </c>
      <c r="E63" s="1" t="s">
        <v>211</v>
      </c>
      <c r="F63" s="1">
        <v>6058</v>
      </c>
      <c r="H63" s="1" t="s">
        <v>13</v>
      </c>
      <c r="I63" s="1" t="s">
        <v>65</v>
      </c>
      <c r="J63" s="1" t="s">
        <v>212</v>
      </c>
      <c r="K63" s="1">
        <v>201376</v>
      </c>
      <c r="M63" s="1" t="s">
        <v>38</v>
      </c>
      <c r="N63" s="1" t="s">
        <v>38</v>
      </c>
      <c r="O63" s="1" t="s">
        <v>63</v>
      </c>
      <c r="P63" s="1" t="s">
        <v>213</v>
      </c>
      <c r="Q63" s="1">
        <v>10060713</v>
      </c>
    </row>
    <row r="64" spans="4:17">
      <c r="D64" s="1" t="s">
        <v>59</v>
      </c>
      <c r="E64" s="1" t="s">
        <v>214</v>
      </c>
      <c r="F64" s="1">
        <v>6090</v>
      </c>
      <c r="H64" s="1" t="s">
        <v>13</v>
      </c>
      <c r="I64" s="1" t="s">
        <v>65</v>
      </c>
      <c r="J64" s="1" t="s">
        <v>215</v>
      </c>
      <c r="K64" s="1">
        <v>201379</v>
      </c>
      <c r="M64" s="1" t="s">
        <v>38</v>
      </c>
      <c r="N64" s="1" t="s">
        <v>38</v>
      </c>
      <c r="O64" s="1" t="s">
        <v>63</v>
      </c>
      <c r="P64" s="1" t="s">
        <v>216</v>
      </c>
      <c r="Q64" s="1">
        <v>10060727</v>
      </c>
    </row>
    <row r="65" spans="4:17">
      <c r="D65" s="1" t="s">
        <v>59</v>
      </c>
      <c r="E65" s="1" t="s">
        <v>59</v>
      </c>
      <c r="F65" s="1">
        <v>6091</v>
      </c>
      <c r="H65" s="1" t="s">
        <v>13</v>
      </c>
      <c r="I65" s="1" t="s">
        <v>65</v>
      </c>
      <c r="J65" s="1" t="s">
        <v>217</v>
      </c>
      <c r="K65" s="1">
        <v>201395</v>
      </c>
      <c r="M65" s="1" t="s">
        <v>38</v>
      </c>
      <c r="N65" s="1" t="s">
        <v>38</v>
      </c>
      <c r="O65" s="1" t="s">
        <v>63</v>
      </c>
      <c r="P65" s="1" t="s">
        <v>218</v>
      </c>
      <c r="Q65" s="1">
        <v>10060733</v>
      </c>
    </row>
    <row r="66" spans="4:17">
      <c r="H66" s="1" t="s">
        <v>13</v>
      </c>
      <c r="I66" s="1" t="s">
        <v>13</v>
      </c>
      <c r="J66" s="1" t="s">
        <v>219</v>
      </c>
      <c r="K66" s="1">
        <v>201504</v>
      </c>
      <c r="M66" s="1" t="s">
        <v>38</v>
      </c>
      <c r="N66" s="1" t="s">
        <v>38</v>
      </c>
      <c r="O66" s="1" t="s">
        <v>63</v>
      </c>
      <c r="P66" s="1" t="s">
        <v>220</v>
      </c>
      <c r="Q66" s="1">
        <v>10060740</v>
      </c>
    </row>
    <row r="67" spans="4:17">
      <c r="H67" s="1" t="s">
        <v>13</v>
      </c>
      <c r="I67" s="1" t="s">
        <v>13</v>
      </c>
      <c r="J67" s="1" t="s">
        <v>221</v>
      </c>
      <c r="K67" s="1">
        <v>201510</v>
      </c>
      <c r="M67" s="1" t="s">
        <v>38</v>
      </c>
      <c r="N67" s="1" t="s">
        <v>38</v>
      </c>
      <c r="O67" s="1" t="s">
        <v>63</v>
      </c>
      <c r="P67" s="1" t="s">
        <v>91</v>
      </c>
      <c r="Q67" s="1">
        <v>10060747</v>
      </c>
    </row>
    <row r="68" spans="4:17">
      <c r="H68" s="1" t="s">
        <v>13</v>
      </c>
      <c r="I68" s="1" t="s">
        <v>13</v>
      </c>
      <c r="J68" s="1" t="s">
        <v>222</v>
      </c>
      <c r="K68" s="1">
        <v>201508</v>
      </c>
      <c r="M68" s="1" t="s">
        <v>38</v>
      </c>
      <c r="N68" s="1" t="s">
        <v>38</v>
      </c>
      <c r="O68" s="1" t="s">
        <v>63</v>
      </c>
      <c r="P68" s="1" t="s">
        <v>223</v>
      </c>
      <c r="Q68" s="1">
        <v>10060754</v>
      </c>
    </row>
    <row r="69" spans="4:17">
      <c r="H69" s="1" t="s">
        <v>13</v>
      </c>
      <c r="I69" s="1" t="s">
        <v>13</v>
      </c>
      <c r="J69" s="1" t="s">
        <v>224</v>
      </c>
      <c r="K69" s="1">
        <v>201506</v>
      </c>
      <c r="M69" s="1" t="s">
        <v>38</v>
      </c>
      <c r="N69" s="1" t="s">
        <v>38</v>
      </c>
      <c r="O69" s="1" t="s">
        <v>63</v>
      </c>
      <c r="P69" s="1" t="s">
        <v>225</v>
      </c>
      <c r="Q69" s="1">
        <v>10060761</v>
      </c>
    </row>
    <row r="70" spans="4:17">
      <c r="H70" s="1" t="s">
        <v>13</v>
      </c>
      <c r="I70" s="1" t="s">
        <v>13</v>
      </c>
      <c r="J70" s="1" t="s">
        <v>226</v>
      </c>
      <c r="K70" s="1">
        <v>201512</v>
      </c>
      <c r="M70" s="1" t="s">
        <v>38</v>
      </c>
      <c r="N70" s="1" t="s">
        <v>38</v>
      </c>
      <c r="O70" s="1" t="s">
        <v>63</v>
      </c>
      <c r="P70" s="1" t="s">
        <v>227</v>
      </c>
      <c r="Q70" s="1">
        <v>10060767</v>
      </c>
    </row>
    <row r="71" spans="4:17">
      <c r="H71" s="1" t="s">
        <v>13</v>
      </c>
      <c r="I71" s="1" t="s">
        <v>13</v>
      </c>
      <c r="J71" s="1" t="s">
        <v>228</v>
      </c>
      <c r="K71" s="1">
        <v>201518</v>
      </c>
      <c r="M71" s="1" t="s">
        <v>38</v>
      </c>
      <c r="N71" s="1" t="s">
        <v>38</v>
      </c>
      <c r="O71" s="1" t="s">
        <v>63</v>
      </c>
      <c r="P71" s="1" t="s">
        <v>229</v>
      </c>
      <c r="Q71" s="1">
        <v>10060774</v>
      </c>
    </row>
    <row r="72" spans="4:17">
      <c r="H72" s="1" t="s">
        <v>13</v>
      </c>
      <c r="I72" s="1" t="s">
        <v>13</v>
      </c>
      <c r="J72" s="1" t="s">
        <v>230</v>
      </c>
      <c r="K72" s="1">
        <v>201519</v>
      </c>
      <c r="M72" s="1" t="s">
        <v>38</v>
      </c>
      <c r="N72" s="1" t="s">
        <v>38</v>
      </c>
      <c r="O72" s="1" t="s">
        <v>63</v>
      </c>
      <c r="P72" s="1" t="s">
        <v>231</v>
      </c>
      <c r="Q72" s="1">
        <v>10060781</v>
      </c>
    </row>
    <row r="73" spans="4:17">
      <c r="H73" s="1" t="s">
        <v>13</v>
      </c>
      <c r="I73" s="1" t="s">
        <v>13</v>
      </c>
      <c r="J73" s="1" t="s">
        <v>232</v>
      </c>
      <c r="K73" s="1">
        <v>201520</v>
      </c>
      <c r="M73" s="1" t="s">
        <v>38</v>
      </c>
      <c r="N73" s="1" t="s">
        <v>38</v>
      </c>
      <c r="O73" s="1" t="s">
        <v>63</v>
      </c>
      <c r="P73" s="1" t="s">
        <v>233</v>
      </c>
      <c r="Q73" s="1">
        <v>10060788</v>
      </c>
    </row>
    <row r="74" spans="4:17">
      <c r="H74" s="1" t="s">
        <v>13</v>
      </c>
      <c r="I74" s="1" t="s">
        <v>13</v>
      </c>
      <c r="J74" s="1" t="s">
        <v>234</v>
      </c>
      <c r="K74" s="1">
        <v>201528</v>
      </c>
      <c r="M74" s="1" t="s">
        <v>38</v>
      </c>
      <c r="N74" s="1" t="s">
        <v>38</v>
      </c>
      <c r="O74" s="1" t="s">
        <v>63</v>
      </c>
      <c r="P74" s="1" t="s">
        <v>77</v>
      </c>
      <c r="Q74" s="1">
        <v>10060799</v>
      </c>
    </row>
    <row r="75" spans="4:17">
      <c r="H75" s="1" t="s">
        <v>13</v>
      </c>
      <c r="I75" s="1" t="s">
        <v>13</v>
      </c>
      <c r="J75" s="1" t="s">
        <v>235</v>
      </c>
      <c r="K75" s="1">
        <v>201533</v>
      </c>
      <c r="M75" s="1" t="s">
        <v>38</v>
      </c>
      <c r="N75" s="1" t="s">
        <v>38</v>
      </c>
      <c r="O75" s="1" t="s">
        <v>63</v>
      </c>
      <c r="P75" s="1" t="s">
        <v>236</v>
      </c>
      <c r="Q75" s="1">
        <v>10060794</v>
      </c>
    </row>
    <row r="76" spans="4:17">
      <c r="H76" s="1" t="s">
        <v>13</v>
      </c>
      <c r="I76" s="1" t="s">
        <v>13</v>
      </c>
      <c r="J76" s="1" t="s">
        <v>237</v>
      </c>
      <c r="K76" s="1">
        <v>201535</v>
      </c>
      <c r="M76" s="1" t="s">
        <v>38</v>
      </c>
      <c r="N76" s="1" t="s">
        <v>38</v>
      </c>
      <c r="O76" s="1" t="s">
        <v>66</v>
      </c>
      <c r="P76" s="1" t="s">
        <v>238</v>
      </c>
      <c r="Q76" s="1">
        <v>10061021</v>
      </c>
    </row>
    <row r="77" spans="4:17">
      <c r="H77" s="1" t="s">
        <v>13</v>
      </c>
      <c r="I77" s="1" t="s">
        <v>13</v>
      </c>
      <c r="J77" s="1" t="s">
        <v>239</v>
      </c>
      <c r="K77" s="1">
        <v>201537</v>
      </c>
      <c r="M77" s="1" t="s">
        <v>38</v>
      </c>
      <c r="N77" s="1" t="s">
        <v>38</v>
      </c>
      <c r="O77" s="1" t="s">
        <v>66</v>
      </c>
      <c r="P77" s="1" t="s">
        <v>66</v>
      </c>
      <c r="Q77" s="1">
        <v>10061010</v>
      </c>
    </row>
    <row r="78" spans="4:17">
      <c r="H78" s="1" t="s">
        <v>13</v>
      </c>
      <c r="I78" s="1" t="s">
        <v>13</v>
      </c>
      <c r="J78" s="1" t="s">
        <v>240</v>
      </c>
      <c r="K78" s="1">
        <v>201543</v>
      </c>
      <c r="M78" s="1" t="s">
        <v>38</v>
      </c>
      <c r="N78" s="1" t="s">
        <v>38</v>
      </c>
      <c r="O78" s="1" t="s">
        <v>66</v>
      </c>
      <c r="P78" s="1" t="s">
        <v>241</v>
      </c>
      <c r="Q78" s="1">
        <v>10061031</v>
      </c>
    </row>
    <row r="79" spans="4:17">
      <c r="H79" s="1" t="s">
        <v>13</v>
      </c>
      <c r="I79" s="1" t="s">
        <v>13</v>
      </c>
      <c r="J79" s="1" t="s">
        <v>242</v>
      </c>
      <c r="K79" s="1">
        <v>201541</v>
      </c>
      <c r="M79" s="1" t="s">
        <v>38</v>
      </c>
      <c r="N79" s="1" t="s">
        <v>38</v>
      </c>
      <c r="O79" s="1" t="s">
        <v>66</v>
      </c>
      <c r="P79" s="1" t="s">
        <v>243</v>
      </c>
      <c r="Q79" s="1">
        <v>10061042</v>
      </c>
    </row>
    <row r="80" spans="4:17">
      <c r="H80" s="1" t="s">
        <v>13</v>
      </c>
      <c r="I80" s="1" t="s">
        <v>13</v>
      </c>
      <c r="J80" s="1" t="s">
        <v>244</v>
      </c>
      <c r="K80" s="1">
        <v>201547</v>
      </c>
      <c r="M80" s="1" t="s">
        <v>38</v>
      </c>
      <c r="N80" s="1" t="s">
        <v>38</v>
      </c>
      <c r="O80" s="1" t="s">
        <v>66</v>
      </c>
      <c r="P80" s="1" t="s">
        <v>245</v>
      </c>
      <c r="Q80" s="1">
        <v>10061052</v>
      </c>
    </row>
    <row r="81" spans="8:17">
      <c r="H81" s="1" t="s">
        <v>13</v>
      </c>
      <c r="I81" s="1" t="s">
        <v>13</v>
      </c>
      <c r="J81" s="1" t="s">
        <v>246</v>
      </c>
      <c r="K81" s="1">
        <v>201553</v>
      </c>
      <c r="M81" s="1" t="s">
        <v>38</v>
      </c>
      <c r="N81" s="1" t="s">
        <v>38</v>
      </c>
      <c r="O81" s="1" t="s">
        <v>66</v>
      </c>
      <c r="P81" s="1" t="s">
        <v>77</v>
      </c>
      <c r="Q81" s="1">
        <v>10061099</v>
      </c>
    </row>
    <row r="82" spans="8:17">
      <c r="H82" s="1" t="s">
        <v>13</v>
      </c>
      <c r="I82" s="1" t="s">
        <v>13</v>
      </c>
      <c r="J82" s="1" t="s">
        <v>247</v>
      </c>
      <c r="K82" s="1">
        <v>201555</v>
      </c>
      <c r="M82" s="1" t="s">
        <v>38</v>
      </c>
      <c r="N82" s="1" t="s">
        <v>38</v>
      </c>
      <c r="O82" s="1" t="s">
        <v>66</v>
      </c>
      <c r="P82" s="1" t="s">
        <v>248</v>
      </c>
      <c r="Q82" s="1">
        <v>10061073</v>
      </c>
    </row>
    <row r="83" spans="8:17">
      <c r="H83" s="1" t="s">
        <v>13</v>
      </c>
      <c r="I83" s="1" t="s">
        <v>13</v>
      </c>
      <c r="J83" s="1" t="s">
        <v>249</v>
      </c>
      <c r="K83" s="1">
        <v>201557</v>
      </c>
      <c r="M83" s="1" t="s">
        <v>38</v>
      </c>
      <c r="N83" s="1" t="s">
        <v>38</v>
      </c>
      <c r="O83" s="1" t="s">
        <v>66</v>
      </c>
      <c r="P83" s="1" t="s">
        <v>250</v>
      </c>
      <c r="Q83" s="1">
        <v>10061063</v>
      </c>
    </row>
    <row r="84" spans="8:17">
      <c r="H84" s="1" t="s">
        <v>13</v>
      </c>
      <c r="I84" s="1" t="s">
        <v>13</v>
      </c>
      <c r="J84" s="1" t="s">
        <v>251</v>
      </c>
      <c r="K84" s="1">
        <v>201565</v>
      </c>
      <c r="M84" s="1" t="s">
        <v>38</v>
      </c>
      <c r="N84" s="1" t="s">
        <v>38</v>
      </c>
      <c r="O84" s="1" t="s">
        <v>66</v>
      </c>
      <c r="P84" s="1" t="s">
        <v>252</v>
      </c>
      <c r="Q84" s="1">
        <v>10061084</v>
      </c>
    </row>
    <row r="85" spans="8:17">
      <c r="H85" s="1" t="s">
        <v>13</v>
      </c>
      <c r="I85" s="1" t="s">
        <v>13</v>
      </c>
      <c r="J85" s="1" t="s">
        <v>253</v>
      </c>
      <c r="K85" s="1">
        <v>201561</v>
      </c>
      <c r="M85" s="1" t="s">
        <v>38</v>
      </c>
      <c r="N85" s="1" t="s">
        <v>38</v>
      </c>
      <c r="O85" s="1" t="s">
        <v>68</v>
      </c>
      <c r="P85" s="1" t="s">
        <v>65</v>
      </c>
      <c r="Q85" s="1">
        <v>10065132</v>
      </c>
    </row>
    <row r="86" spans="8:17">
      <c r="H86" s="1" t="s">
        <v>13</v>
      </c>
      <c r="I86" s="1" t="s">
        <v>13</v>
      </c>
      <c r="J86" s="1" t="s">
        <v>254</v>
      </c>
      <c r="K86" s="1">
        <v>201570</v>
      </c>
      <c r="M86" s="1" t="s">
        <v>38</v>
      </c>
      <c r="N86" s="1" t="s">
        <v>38</v>
      </c>
      <c r="O86" s="1" t="s">
        <v>68</v>
      </c>
      <c r="P86" s="1" t="s">
        <v>255</v>
      </c>
      <c r="Q86" s="1">
        <v>10065133</v>
      </c>
    </row>
    <row r="87" spans="8:17">
      <c r="H87" s="1" t="s">
        <v>13</v>
      </c>
      <c r="I87" s="1" t="s">
        <v>13</v>
      </c>
      <c r="J87" s="1" t="s">
        <v>256</v>
      </c>
      <c r="K87" s="1">
        <v>201574</v>
      </c>
      <c r="M87" s="1" t="s">
        <v>38</v>
      </c>
      <c r="N87" s="1" t="s">
        <v>38</v>
      </c>
      <c r="O87" s="1" t="s">
        <v>68</v>
      </c>
      <c r="P87" s="1" t="s">
        <v>257</v>
      </c>
      <c r="Q87" s="1">
        <v>10065134</v>
      </c>
    </row>
    <row r="88" spans="8:17">
      <c r="H88" s="1" t="s">
        <v>13</v>
      </c>
      <c r="I88" s="1" t="s">
        <v>13</v>
      </c>
      <c r="J88" s="1" t="s">
        <v>258</v>
      </c>
      <c r="K88" s="1">
        <v>201578</v>
      </c>
      <c r="M88" s="1" t="s">
        <v>38</v>
      </c>
      <c r="N88" s="1" t="s">
        <v>38</v>
      </c>
      <c r="O88" s="1" t="s">
        <v>68</v>
      </c>
      <c r="P88" s="1" t="s">
        <v>259</v>
      </c>
      <c r="Q88" s="1">
        <v>10065143</v>
      </c>
    </row>
    <row r="89" spans="8:17">
      <c r="H89" s="1" t="s">
        <v>13</v>
      </c>
      <c r="I89" s="1" t="s">
        <v>13</v>
      </c>
      <c r="J89" s="1" t="s">
        <v>260</v>
      </c>
      <c r="K89" s="1">
        <v>201582</v>
      </c>
      <c r="M89" s="1" t="s">
        <v>38</v>
      </c>
      <c r="N89" s="1" t="s">
        <v>38</v>
      </c>
      <c r="O89" s="1" t="s">
        <v>68</v>
      </c>
      <c r="P89" s="1" t="s">
        <v>261</v>
      </c>
      <c r="Q89" s="1">
        <v>10065151</v>
      </c>
    </row>
    <row r="90" spans="8:17">
      <c r="H90" s="1" t="s">
        <v>13</v>
      </c>
      <c r="I90" s="1" t="s">
        <v>13</v>
      </c>
      <c r="J90" s="1" t="s">
        <v>262</v>
      </c>
      <c r="K90" s="1">
        <v>201586</v>
      </c>
      <c r="M90" s="1" t="s">
        <v>38</v>
      </c>
      <c r="N90" s="1" t="s">
        <v>38</v>
      </c>
      <c r="O90" s="1" t="s">
        <v>68</v>
      </c>
      <c r="P90" s="1" t="s">
        <v>263</v>
      </c>
      <c r="Q90" s="1">
        <v>10065160</v>
      </c>
    </row>
    <row r="91" spans="8:17">
      <c r="H91" s="1" t="s">
        <v>13</v>
      </c>
      <c r="I91" s="1" t="s">
        <v>70</v>
      </c>
      <c r="J91" s="1" t="s">
        <v>264</v>
      </c>
      <c r="K91" s="1">
        <v>201909</v>
      </c>
      <c r="M91" s="1" t="s">
        <v>38</v>
      </c>
      <c r="N91" s="1" t="s">
        <v>38</v>
      </c>
      <c r="O91" s="1" t="s">
        <v>68</v>
      </c>
      <c r="P91" s="1" t="s">
        <v>265</v>
      </c>
      <c r="Q91" s="1">
        <v>10065169</v>
      </c>
    </row>
    <row r="92" spans="8:17">
      <c r="H92" s="1" t="s">
        <v>13</v>
      </c>
      <c r="I92" s="1" t="s">
        <v>70</v>
      </c>
      <c r="J92" s="1" t="s">
        <v>266</v>
      </c>
      <c r="K92" s="1">
        <v>201915</v>
      </c>
      <c r="M92" s="1" t="s">
        <v>38</v>
      </c>
      <c r="N92" s="1" t="s">
        <v>38</v>
      </c>
      <c r="O92" s="1" t="s">
        <v>68</v>
      </c>
      <c r="P92" s="1" t="s">
        <v>267</v>
      </c>
      <c r="Q92" s="1">
        <v>10065177</v>
      </c>
    </row>
    <row r="93" spans="8:17">
      <c r="H93" s="1" t="s">
        <v>13</v>
      </c>
      <c r="I93" s="1" t="s">
        <v>70</v>
      </c>
      <c r="J93" s="1" t="s">
        <v>268</v>
      </c>
      <c r="K93" s="1">
        <v>201918</v>
      </c>
      <c r="M93" s="1" t="s">
        <v>38</v>
      </c>
      <c r="N93" s="1" t="s">
        <v>38</v>
      </c>
      <c r="O93" s="1" t="s">
        <v>68</v>
      </c>
      <c r="P93" s="1" t="s">
        <v>269</v>
      </c>
      <c r="Q93" s="1">
        <v>10065186</v>
      </c>
    </row>
    <row r="94" spans="8:17">
      <c r="H94" s="1" t="s">
        <v>13</v>
      </c>
      <c r="I94" s="1" t="s">
        <v>70</v>
      </c>
      <c r="J94" s="1" t="s">
        <v>270</v>
      </c>
      <c r="K94" s="1">
        <v>201927</v>
      </c>
      <c r="M94" s="1" t="s">
        <v>38</v>
      </c>
      <c r="N94" s="1" t="s">
        <v>38</v>
      </c>
      <c r="O94" s="1" t="s">
        <v>68</v>
      </c>
      <c r="P94" s="1" t="s">
        <v>271</v>
      </c>
      <c r="Q94" s="1">
        <v>10065194</v>
      </c>
    </row>
    <row r="95" spans="8:17">
      <c r="H95" s="1" t="s">
        <v>13</v>
      </c>
      <c r="I95" s="1" t="s">
        <v>70</v>
      </c>
      <c r="J95" s="1" t="s">
        <v>272</v>
      </c>
      <c r="K95" s="1">
        <v>201931</v>
      </c>
      <c r="M95" s="1" t="s">
        <v>38</v>
      </c>
      <c r="N95" s="1" t="s">
        <v>38</v>
      </c>
      <c r="O95" s="1" t="s">
        <v>68</v>
      </c>
      <c r="P95" s="1" t="s">
        <v>273</v>
      </c>
      <c r="Q95" s="1">
        <v>10065101</v>
      </c>
    </row>
    <row r="96" spans="8:17">
      <c r="H96" s="1" t="s">
        <v>13</v>
      </c>
      <c r="I96" s="1" t="s">
        <v>70</v>
      </c>
      <c r="J96" s="1" t="s">
        <v>274</v>
      </c>
      <c r="K96" s="1">
        <v>201967</v>
      </c>
      <c r="M96" s="1" t="s">
        <v>38</v>
      </c>
      <c r="N96" s="1" t="s">
        <v>38</v>
      </c>
      <c r="O96" s="1" t="s">
        <v>68</v>
      </c>
      <c r="P96" s="1" t="s">
        <v>275</v>
      </c>
      <c r="Q96" s="1">
        <v>10065102</v>
      </c>
    </row>
    <row r="97" spans="8:17">
      <c r="H97" s="1" t="s">
        <v>13</v>
      </c>
      <c r="I97" s="1" t="s">
        <v>70</v>
      </c>
      <c r="J97" s="1" t="s">
        <v>276</v>
      </c>
      <c r="K97" s="1">
        <v>201933</v>
      </c>
      <c r="M97" s="1" t="s">
        <v>38</v>
      </c>
      <c r="N97" s="1" t="s">
        <v>38</v>
      </c>
      <c r="O97" s="1" t="s">
        <v>68</v>
      </c>
      <c r="P97" s="1" t="s">
        <v>277</v>
      </c>
      <c r="Q97" s="1">
        <v>10065103</v>
      </c>
    </row>
    <row r="98" spans="8:17">
      <c r="H98" s="1" t="s">
        <v>13</v>
      </c>
      <c r="I98" s="1" t="s">
        <v>70</v>
      </c>
      <c r="J98" s="1" t="s">
        <v>278</v>
      </c>
      <c r="K98" s="1">
        <v>201936</v>
      </c>
      <c r="M98" s="1" t="s">
        <v>38</v>
      </c>
      <c r="N98" s="1" t="s">
        <v>38</v>
      </c>
      <c r="O98" s="1" t="s">
        <v>68</v>
      </c>
      <c r="P98" s="1" t="s">
        <v>279</v>
      </c>
      <c r="Q98" s="1">
        <v>10065104</v>
      </c>
    </row>
    <row r="99" spans="8:17">
      <c r="H99" s="1" t="s">
        <v>13</v>
      </c>
      <c r="I99" s="1" t="s">
        <v>70</v>
      </c>
      <c r="J99" s="1" t="s">
        <v>280</v>
      </c>
      <c r="K99" s="1">
        <v>201940</v>
      </c>
      <c r="M99" s="1" t="s">
        <v>38</v>
      </c>
      <c r="N99" s="1" t="s">
        <v>38</v>
      </c>
      <c r="O99" s="1" t="s">
        <v>68</v>
      </c>
      <c r="P99" s="1" t="s">
        <v>281</v>
      </c>
      <c r="Q99" s="1">
        <v>10065105</v>
      </c>
    </row>
    <row r="100" spans="8:17">
      <c r="H100" s="1" t="s">
        <v>13</v>
      </c>
      <c r="I100" s="1" t="s">
        <v>70</v>
      </c>
      <c r="J100" s="1" t="s">
        <v>282</v>
      </c>
      <c r="K100" s="1">
        <v>201954</v>
      </c>
      <c r="M100" s="1" t="s">
        <v>38</v>
      </c>
      <c r="N100" s="1" t="s">
        <v>38</v>
      </c>
      <c r="O100" s="1" t="s">
        <v>68</v>
      </c>
      <c r="P100" s="1" t="s">
        <v>283</v>
      </c>
      <c r="Q100" s="1">
        <v>10065106</v>
      </c>
    </row>
    <row r="101" spans="8:17">
      <c r="H101" s="1" t="s">
        <v>13</v>
      </c>
      <c r="I101" s="1" t="s">
        <v>70</v>
      </c>
      <c r="J101" s="1" t="s">
        <v>284</v>
      </c>
      <c r="K101" s="1">
        <v>201972</v>
      </c>
      <c r="M101" s="1" t="s">
        <v>38</v>
      </c>
      <c r="N101" s="1" t="s">
        <v>38</v>
      </c>
      <c r="O101" s="1" t="s">
        <v>68</v>
      </c>
      <c r="P101" s="1" t="s">
        <v>285</v>
      </c>
      <c r="Q101" s="1">
        <v>10065107</v>
      </c>
    </row>
    <row r="102" spans="8:17">
      <c r="H102" s="1" t="s">
        <v>13</v>
      </c>
      <c r="I102" s="1" t="s">
        <v>70</v>
      </c>
      <c r="J102" s="1" t="s">
        <v>286</v>
      </c>
      <c r="K102" s="1">
        <v>201974</v>
      </c>
      <c r="M102" s="1" t="s">
        <v>38</v>
      </c>
      <c r="N102" s="1" t="s">
        <v>38</v>
      </c>
      <c r="O102" s="1" t="s">
        <v>68</v>
      </c>
      <c r="P102" s="1" t="s">
        <v>287</v>
      </c>
      <c r="Q102" s="1">
        <v>10065108</v>
      </c>
    </row>
    <row r="103" spans="8:17">
      <c r="H103" s="1" t="s">
        <v>13</v>
      </c>
      <c r="I103" s="1" t="s">
        <v>70</v>
      </c>
      <c r="J103" s="1" t="s">
        <v>288</v>
      </c>
      <c r="K103" s="1">
        <v>201975</v>
      </c>
      <c r="M103" s="1" t="s">
        <v>38</v>
      </c>
      <c r="N103" s="1" t="s">
        <v>38</v>
      </c>
      <c r="O103" s="1" t="s">
        <v>68</v>
      </c>
      <c r="P103" s="1" t="s">
        <v>289</v>
      </c>
      <c r="Q103" s="1">
        <v>10065109</v>
      </c>
    </row>
    <row r="104" spans="8:17">
      <c r="H104" s="1" t="s">
        <v>13</v>
      </c>
      <c r="I104" s="1" t="s">
        <v>70</v>
      </c>
      <c r="J104" s="1" t="s">
        <v>290</v>
      </c>
      <c r="K104" s="1">
        <v>201981</v>
      </c>
      <c r="M104" s="1" t="s">
        <v>38</v>
      </c>
      <c r="N104" s="1" t="s">
        <v>38</v>
      </c>
      <c r="O104" s="1" t="s">
        <v>68</v>
      </c>
      <c r="P104" s="1" t="s">
        <v>291</v>
      </c>
      <c r="Q104" s="1">
        <v>10065110</v>
      </c>
    </row>
    <row r="105" spans="8:17">
      <c r="H105" s="1" t="s">
        <v>13</v>
      </c>
      <c r="I105" s="1" t="s">
        <v>70</v>
      </c>
      <c r="J105" s="1" t="s">
        <v>292</v>
      </c>
      <c r="K105" s="1">
        <v>201987</v>
      </c>
      <c r="M105" s="1" t="s">
        <v>38</v>
      </c>
      <c r="N105" s="1" t="s">
        <v>38</v>
      </c>
      <c r="O105" s="1" t="s">
        <v>68</v>
      </c>
      <c r="P105" s="1" t="s">
        <v>293</v>
      </c>
      <c r="Q105" s="1">
        <v>10065111</v>
      </c>
    </row>
    <row r="106" spans="8:17">
      <c r="H106" s="1" t="s">
        <v>13</v>
      </c>
      <c r="I106" s="1" t="s">
        <v>70</v>
      </c>
      <c r="J106" s="1" t="s">
        <v>294</v>
      </c>
      <c r="K106" s="1">
        <v>201994</v>
      </c>
      <c r="M106" s="1" t="s">
        <v>38</v>
      </c>
      <c r="N106" s="1" t="s">
        <v>38</v>
      </c>
      <c r="O106" s="1" t="s">
        <v>68</v>
      </c>
      <c r="P106" s="1" t="s">
        <v>295</v>
      </c>
      <c r="Q106" s="1">
        <v>10065112</v>
      </c>
    </row>
    <row r="107" spans="8:17">
      <c r="H107" s="1" t="s">
        <v>13</v>
      </c>
      <c r="I107" s="1" t="s">
        <v>296</v>
      </c>
      <c r="J107" s="1" t="s">
        <v>15</v>
      </c>
      <c r="K107" s="1">
        <v>202216</v>
      </c>
      <c r="M107" s="1" t="s">
        <v>38</v>
      </c>
      <c r="N107" s="1" t="s">
        <v>38</v>
      </c>
      <c r="O107" s="1" t="s">
        <v>68</v>
      </c>
      <c r="P107" s="1" t="s">
        <v>297</v>
      </c>
      <c r="Q107" s="1">
        <v>10065113</v>
      </c>
    </row>
    <row r="108" spans="8:17">
      <c r="H108" s="1" t="s">
        <v>13</v>
      </c>
      <c r="I108" s="1" t="s">
        <v>296</v>
      </c>
      <c r="J108" s="1" t="s">
        <v>18</v>
      </c>
      <c r="K108" s="1">
        <v>202224</v>
      </c>
      <c r="M108" s="1" t="s">
        <v>38</v>
      </c>
      <c r="N108" s="1" t="s">
        <v>38</v>
      </c>
      <c r="O108" s="1" t="s">
        <v>68</v>
      </c>
      <c r="P108" s="1" t="s">
        <v>298</v>
      </c>
      <c r="Q108" s="1">
        <v>10065114</v>
      </c>
    </row>
    <row r="109" spans="8:17">
      <c r="H109" s="1" t="s">
        <v>13</v>
      </c>
      <c r="I109" s="1" t="s">
        <v>296</v>
      </c>
      <c r="J109" s="1" t="s">
        <v>299</v>
      </c>
      <c r="K109" s="1">
        <v>202245</v>
      </c>
      <c r="M109" s="1" t="s">
        <v>38</v>
      </c>
      <c r="N109" s="1" t="s">
        <v>38</v>
      </c>
      <c r="O109" s="1" t="s">
        <v>68</v>
      </c>
      <c r="P109" s="1" t="s">
        <v>300</v>
      </c>
      <c r="Q109" s="1">
        <v>10065115</v>
      </c>
    </row>
    <row r="110" spans="8:17">
      <c r="H110" s="1" t="s">
        <v>13</v>
      </c>
      <c r="I110" s="1" t="s">
        <v>296</v>
      </c>
      <c r="J110" s="1" t="s">
        <v>301</v>
      </c>
      <c r="K110" s="1">
        <v>202249</v>
      </c>
      <c r="M110" s="1" t="s">
        <v>38</v>
      </c>
      <c r="N110" s="1" t="s">
        <v>38</v>
      </c>
      <c r="O110" s="1" t="s">
        <v>68</v>
      </c>
      <c r="P110" s="1" t="s">
        <v>302</v>
      </c>
      <c r="Q110" s="1">
        <v>10065116</v>
      </c>
    </row>
    <row r="111" spans="8:17">
      <c r="H111" s="1" t="s">
        <v>13</v>
      </c>
      <c r="I111" s="1" t="s">
        <v>296</v>
      </c>
      <c r="J111" s="1" t="s">
        <v>303</v>
      </c>
      <c r="K111" s="1">
        <v>202256</v>
      </c>
      <c r="M111" s="1" t="s">
        <v>38</v>
      </c>
      <c r="N111" s="1" t="s">
        <v>38</v>
      </c>
      <c r="O111" s="1" t="s">
        <v>68</v>
      </c>
      <c r="P111" s="1" t="s">
        <v>304</v>
      </c>
      <c r="Q111" s="1">
        <v>10065117</v>
      </c>
    </row>
    <row r="112" spans="8:17">
      <c r="H112" s="1" t="s">
        <v>13</v>
      </c>
      <c r="I112" s="1" t="s">
        <v>296</v>
      </c>
      <c r="J112" s="1" t="s">
        <v>305</v>
      </c>
      <c r="K112" s="1">
        <v>202266</v>
      </c>
      <c r="M112" s="1" t="s">
        <v>38</v>
      </c>
      <c r="N112" s="1" t="s">
        <v>38</v>
      </c>
      <c r="O112" s="1" t="s">
        <v>68</v>
      </c>
      <c r="P112" s="1" t="s">
        <v>306</v>
      </c>
      <c r="Q112" s="1">
        <v>10065118</v>
      </c>
    </row>
    <row r="113" spans="8:17">
      <c r="H113" s="1" t="s">
        <v>13</v>
      </c>
      <c r="I113" s="1" t="s">
        <v>296</v>
      </c>
      <c r="J113" s="1" t="s">
        <v>307</v>
      </c>
      <c r="K113" s="1">
        <v>202290</v>
      </c>
      <c r="M113" s="1" t="s">
        <v>38</v>
      </c>
      <c r="N113" s="1" t="s">
        <v>38</v>
      </c>
      <c r="O113" s="1" t="s">
        <v>68</v>
      </c>
      <c r="P113" s="1" t="s">
        <v>308</v>
      </c>
      <c r="Q113" s="1">
        <v>10065119</v>
      </c>
    </row>
    <row r="114" spans="8:17">
      <c r="H114" s="1" t="s">
        <v>13</v>
      </c>
      <c r="I114" s="1" t="s">
        <v>296</v>
      </c>
      <c r="J114" s="1" t="s">
        <v>309</v>
      </c>
      <c r="K114" s="1">
        <v>202294</v>
      </c>
      <c r="M114" s="1" t="s">
        <v>38</v>
      </c>
      <c r="N114" s="1" t="s">
        <v>38</v>
      </c>
      <c r="O114" s="1" t="s">
        <v>68</v>
      </c>
      <c r="P114" s="1" t="s">
        <v>310</v>
      </c>
      <c r="Q114" s="1">
        <v>10065120</v>
      </c>
    </row>
    <row r="115" spans="8:17">
      <c r="H115" s="1" t="s">
        <v>13</v>
      </c>
      <c r="I115" s="1" t="s">
        <v>75</v>
      </c>
      <c r="J115" s="1" t="s">
        <v>311</v>
      </c>
      <c r="K115" s="1">
        <v>203014</v>
      </c>
      <c r="M115" s="1" t="s">
        <v>38</v>
      </c>
      <c r="N115" s="1" t="s">
        <v>38</v>
      </c>
      <c r="O115" s="1" t="s">
        <v>68</v>
      </c>
      <c r="P115" s="1" t="s">
        <v>312</v>
      </c>
      <c r="Q115" s="1">
        <v>10065121</v>
      </c>
    </row>
    <row r="116" spans="8:17">
      <c r="H116" s="1" t="s">
        <v>13</v>
      </c>
      <c r="I116" s="1" t="s">
        <v>75</v>
      </c>
      <c r="J116" s="1" t="s">
        <v>313</v>
      </c>
      <c r="K116" s="1">
        <v>203025</v>
      </c>
      <c r="M116" s="1" t="s">
        <v>38</v>
      </c>
      <c r="N116" s="1" t="s">
        <v>38</v>
      </c>
      <c r="O116" s="1" t="s">
        <v>68</v>
      </c>
      <c r="P116" s="1" t="s">
        <v>314</v>
      </c>
      <c r="Q116" s="1">
        <v>10065122</v>
      </c>
    </row>
    <row r="117" spans="8:17">
      <c r="H117" s="1" t="s">
        <v>13</v>
      </c>
      <c r="I117" s="1" t="s">
        <v>75</v>
      </c>
      <c r="J117" s="1" t="s">
        <v>315</v>
      </c>
      <c r="K117" s="1">
        <v>203029</v>
      </c>
      <c r="M117" s="1" t="s">
        <v>38</v>
      </c>
      <c r="N117" s="1" t="s">
        <v>38</v>
      </c>
      <c r="O117" s="1" t="s">
        <v>68</v>
      </c>
      <c r="P117" s="1" t="s">
        <v>316</v>
      </c>
      <c r="Q117" s="1">
        <v>10065123</v>
      </c>
    </row>
    <row r="118" spans="8:17">
      <c r="H118" s="1" t="s">
        <v>13</v>
      </c>
      <c r="I118" s="1" t="s">
        <v>75</v>
      </c>
      <c r="J118" s="1" t="s">
        <v>317</v>
      </c>
      <c r="K118" s="1">
        <v>203041</v>
      </c>
      <c r="M118" s="1" t="s">
        <v>38</v>
      </c>
      <c r="N118" s="1" t="s">
        <v>38</v>
      </c>
      <c r="O118" s="1" t="s">
        <v>68</v>
      </c>
      <c r="P118" s="1" t="s">
        <v>318</v>
      </c>
      <c r="Q118" s="1">
        <v>10065124</v>
      </c>
    </row>
    <row r="119" spans="8:17">
      <c r="H119" s="1" t="s">
        <v>13</v>
      </c>
      <c r="I119" s="1" t="s">
        <v>75</v>
      </c>
      <c r="J119" s="1" t="s">
        <v>319</v>
      </c>
      <c r="K119" s="1">
        <v>203051</v>
      </c>
      <c r="M119" s="1" t="s">
        <v>38</v>
      </c>
      <c r="N119" s="1" t="s">
        <v>38</v>
      </c>
      <c r="O119" s="1" t="s">
        <v>68</v>
      </c>
      <c r="P119" s="1" t="s">
        <v>320</v>
      </c>
      <c r="Q119" s="1">
        <v>10065125</v>
      </c>
    </row>
    <row r="120" spans="8:17">
      <c r="H120" s="1" t="s">
        <v>13</v>
      </c>
      <c r="I120" s="1" t="s">
        <v>75</v>
      </c>
      <c r="J120" s="1" t="s">
        <v>321</v>
      </c>
      <c r="K120" s="1">
        <v>203094</v>
      </c>
      <c r="M120" s="1" t="s">
        <v>38</v>
      </c>
      <c r="N120" s="1" t="s">
        <v>38</v>
      </c>
      <c r="O120" s="1" t="s">
        <v>68</v>
      </c>
      <c r="P120" s="1" t="s">
        <v>322</v>
      </c>
      <c r="Q120" s="1">
        <v>10065126</v>
      </c>
    </row>
    <row r="121" spans="8:17">
      <c r="H121" s="1" t="s">
        <v>13</v>
      </c>
      <c r="I121" s="1" t="s">
        <v>78</v>
      </c>
      <c r="J121" s="1" t="s">
        <v>323</v>
      </c>
      <c r="K121" s="1">
        <v>204643</v>
      </c>
      <c r="M121" s="1" t="s">
        <v>38</v>
      </c>
      <c r="N121" s="1" t="s">
        <v>38</v>
      </c>
      <c r="O121" s="1" t="s">
        <v>68</v>
      </c>
      <c r="P121" s="1" t="s">
        <v>324</v>
      </c>
      <c r="Q121" s="1">
        <v>10065127</v>
      </c>
    </row>
    <row r="122" spans="8:17">
      <c r="H122" s="1" t="s">
        <v>13</v>
      </c>
      <c r="I122" s="1" t="s">
        <v>78</v>
      </c>
      <c r="J122" s="1" t="s">
        <v>325</v>
      </c>
      <c r="K122" s="1">
        <v>204649</v>
      </c>
      <c r="M122" s="1" t="s">
        <v>38</v>
      </c>
      <c r="N122" s="1" t="s">
        <v>38</v>
      </c>
      <c r="O122" s="1" t="s">
        <v>68</v>
      </c>
      <c r="P122" s="1" t="s">
        <v>326</v>
      </c>
      <c r="Q122" s="1">
        <v>10065128</v>
      </c>
    </row>
    <row r="123" spans="8:17">
      <c r="H123" s="1" t="s">
        <v>13</v>
      </c>
      <c r="I123" s="1" t="s">
        <v>78</v>
      </c>
      <c r="J123" s="1" t="s">
        <v>327</v>
      </c>
      <c r="K123" s="1">
        <v>204661</v>
      </c>
      <c r="M123" s="1" t="s">
        <v>38</v>
      </c>
      <c r="N123" s="1" t="s">
        <v>38</v>
      </c>
      <c r="O123" s="1" t="s">
        <v>68</v>
      </c>
      <c r="P123" s="1" t="s">
        <v>328</v>
      </c>
      <c r="Q123" s="1">
        <v>10065129</v>
      </c>
    </row>
    <row r="124" spans="8:17">
      <c r="H124" s="1" t="s">
        <v>13</v>
      </c>
      <c r="I124" s="1" t="s">
        <v>78</v>
      </c>
      <c r="J124" s="1" t="s">
        <v>329</v>
      </c>
      <c r="K124" s="1">
        <v>204665</v>
      </c>
      <c r="M124" s="1" t="s">
        <v>38</v>
      </c>
      <c r="N124" s="1" t="s">
        <v>38</v>
      </c>
      <c r="O124" s="1" t="s">
        <v>68</v>
      </c>
      <c r="P124" s="1" t="s">
        <v>330</v>
      </c>
      <c r="Q124" s="1">
        <v>10065130</v>
      </c>
    </row>
    <row r="125" spans="8:17">
      <c r="H125" s="1" t="s">
        <v>13</v>
      </c>
      <c r="I125" s="1" t="s">
        <v>78</v>
      </c>
      <c r="J125" s="1" t="s">
        <v>331</v>
      </c>
      <c r="K125" s="1">
        <v>204667</v>
      </c>
      <c r="M125" s="1" t="s">
        <v>38</v>
      </c>
      <c r="N125" s="1" t="s">
        <v>38</v>
      </c>
      <c r="O125" s="1" t="s">
        <v>71</v>
      </c>
      <c r="P125" s="1" t="s">
        <v>332</v>
      </c>
      <c r="Q125" s="1">
        <v>10063223</v>
      </c>
    </row>
    <row r="126" spans="8:17">
      <c r="H126" s="1" t="s">
        <v>13</v>
      </c>
      <c r="I126" s="1" t="s">
        <v>78</v>
      </c>
      <c r="J126" s="1" t="s">
        <v>333</v>
      </c>
      <c r="K126" s="1">
        <v>204670</v>
      </c>
      <c r="M126" s="1" t="s">
        <v>38</v>
      </c>
      <c r="N126" s="1" t="s">
        <v>38</v>
      </c>
      <c r="O126" s="1" t="s">
        <v>71</v>
      </c>
      <c r="P126" s="1" t="s">
        <v>334</v>
      </c>
      <c r="Q126" s="1">
        <v>10063231</v>
      </c>
    </row>
    <row r="127" spans="8:17">
      <c r="H127" s="1" t="s">
        <v>13</v>
      </c>
      <c r="I127" s="1" t="s">
        <v>78</v>
      </c>
      <c r="J127" s="1" t="s">
        <v>335</v>
      </c>
      <c r="K127" s="1">
        <v>204677</v>
      </c>
      <c r="M127" s="1" t="s">
        <v>38</v>
      </c>
      <c r="N127" s="1" t="s">
        <v>38</v>
      </c>
      <c r="O127" s="1" t="s">
        <v>71</v>
      </c>
      <c r="P127" s="1" t="s">
        <v>336</v>
      </c>
      <c r="Q127" s="1">
        <v>10063238</v>
      </c>
    </row>
    <row r="128" spans="8:17">
      <c r="H128" s="1" t="s">
        <v>13</v>
      </c>
      <c r="I128" s="1" t="s">
        <v>78</v>
      </c>
      <c r="J128" s="1" t="s">
        <v>337</v>
      </c>
      <c r="K128" s="1">
        <v>204680</v>
      </c>
      <c r="M128" s="1" t="s">
        <v>38</v>
      </c>
      <c r="N128" s="1" t="s">
        <v>38</v>
      </c>
      <c r="O128" s="1" t="s">
        <v>71</v>
      </c>
      <c r="P128" s="1" t="s">
        <v>338</v>
      </c>
      <c r="Q128" s="1">
        <v>10063255</v>
      </c>
    </row>
    <row r="129" spans="8:17">
      <c r="H129" s="1" t="s">
        <v>13</v>
      </c>
      <c r="I129" s="1" t="s">
        <v>81</v>
      </c>
      <c r="J129" s="1" t="s">
        <v>339</v>
      </c>
      <c r="K129" s="1">
        <v>205133</v>
      </c>
      <c r="M129" s="1" t="s">
        <v>38</v>
      </c>
      <c r="N129" s="1" t="s">
        <v>38</v>
      </c>
      <c r="O129" s="1" t="s">
        <v>71</v>
      </c>
      <c r="P129" s="1" t="s">
        <v>340</v>
      </c>
      <c r="Q129" s="1">
        <v>10063263</v>
      </c>
    </row>
    <row r="130" spans="8:17">
      <c r="H130" s="1" t="s">
        <v>13</v>
      </c>
      <c r="I130" s="1" t="s">
        <v>81</v>
      </c>
      <c r="J130" s="1" t="s">
        <v>341</v>
      </c>
      <c r="K130" s="1">
        <v>205143</v>
      </c>
      <c r="M130" s="1" t="s">
        <v>38</v>
      </c>
      <c r="N130" s="1" t="s">
        <v>38</v>
      </c>
      <c r="O130" s="1" t="s">
        <v>71</v>
      </c>
      <c r="P130" s="1" t="s">
        <v>342</v>
      </c>
      <c r="Q130" s="1">
        <v>10063271</v>
      </c>
    </row>
    <row r="131" spans="8:17">
      <c r="H131" s="1" t="s">
        <v>13</v>
      </c>
      <c r="I131" s="1" t="s">
        <v>81</v>
      </c>
      <c r="J131" s="1" t="s">
        <v>343</v>
      </c>
      <c r="K131" s="1">
        <v>205165</v>
      </c>
      <c r="M131" s="1" t="s">
        <v>38</v>
      </c>
      <c r="N131" s="1" t="s">
        <v>38</v>
      </c>
      <c r="O131" s="1" t="s">
        <v>71</v>
      </c>
      <c r="P131" s="1" t="s">
        <v>77</v>
      </c>
      <c r="Q131" s="1">
        <v>10063299</v>
      </c>
    </row>
    <row r="132" spans="8:17">
      <c r="H132" s="1" t="s">
        <v>13</v>
      </c>
      <c r="I132" s="1" t="s">
        <v>81</v>
      </c>
      <c r="J132" s="1" t="s">
        <v>344</v>
      </c>
      <c r="K132" s="1">
        <v>205173</v>
      </c>
      <c r="M132" s="1" t="s">
        <v>38</v>
      </c>
      <c r="N132" s="1" t="s">
        <v>38</v>
      </c>
      <c r="O132" s="1" t="s">
        <v>71</v>
      </c>
      <c r="P132" s="1" t="s">
        <v>345</v>
      </c>
      <c r="Q132" s="1">
        <v>10063294</v>
      </c>
    </row>
    <row r="133" spans="8:17">
      <c r="H133" s="1" t="s">
        <v>13</v>
      </c>
      <c r="I133" s="1" t="s">
        <v>81</v>
      </c>
      <c r="J133" s="1" t="s">
        <v>346</v>
      </c>
      <c r="K133" s="1">
        <v>205158</v>
      </c>
      <c r="M133" s="1" t="s">
        <v>38</v>
      </c>
      <c r="N133" s="1" t="s">
        <v>38</v>
      </c>
      <c r="O133" s="1" t="s">
        <v>73</v>
      </c>
      <c r="P133" s="1" t="s">
        <v>347</v>
      </c>
      <c r="Q133" s="1">
        <v>10063613</v>
      </c>
    </row>
    <row r="134" spans="8:17">
      <c r="H134" s="1" t="s">
        <v>13</v>
      </c>
      <c r="I134" s="1" t="s">
        <v>84</v>
      </c>
      <c r="J134" s="1" t="s">
        <v>348</v>
      </c>
      <c r="K134" s="1">
        <v>207507</v>
      </c>
      <c r="M134" s="1" t="s">
        <v>38</v>
      </c>
      <c r="N134" s="1" t="s">
        <v>38</v>
      </c>
      <c r="O134" s="1" t="s">
        <v>73</v>
      </c>
      <c r="P134" s="1" t="s">
        <v>349</v>
      </c>
      <c r="Q134" s="1">
        <v>10063627</v>
      </c>
    </row>
    <row r="135" spans="8:17">
      <c r="H135" s="1" t="s">
        <v>13</v>
      </c>
      <c r="I135" s="1" t="s">
        <v>84</v>
      </c>
      <c r="J135" s="1" t="s">
        <v>350</v>
      </c>
      <c r="K135" s="1">
        <v>207510</v>
      </c>
      <c r="M135" s="1" t="s">
        <v>38</v>
      </c>
      <c r="N135" s="1" t="s">
        <v>38</v>
      </c>
      <c r="O135" s="1" t="s">
        <v>73</v>
      </c>
      <c r="P135" s="1" t="s">
        <v>351</v>
      </c>
      <c r="Q135" s="1">
        <v>10063654</v>
      </c>
    </row>
    <row r="136" spans="8:17">
      <c r="H136" s="1" t="s">
        <v>13</v>
      </c>
      <c r="I136" s="1" t="s">
        <v>84</v>
      </c>
      <c r="J136" s="1" t="s">
        <v>352</v>
      </c>
      <c r="K136" s="1">
        <v>207521</v>
      </c>
      <c r="M136" s="1" t="s">
        <v>38</v>
      </c>
      <c r="N136" s="1" t="s">
        <v>38</v>
      </c>
      <c r="O136" s="1" t="s">
        <v>73</v>
      </c>
      <c r="P136" s="1" t="s">
        <v>353</v>
      </c>
      <c r="Q136" s="1">
        <v>10063667</v>
      </c>
    </row>
    <row r="137" spans="8:17">
      <c r="H137" s="1" t="s">
        <v>13</v>
      </c>
      <c r="I137" s="1" t="s">
        <v>84</v>
      </c>
      <c r="J137" s="1" t="s">
        <v>354</v>
      </c>
      <c r="K137" s="1">
        <v>207536</v>
      </c>
      <c r="M137" s="1" t="s">
        <v>38</v>
      </c>
      <c r="N137" s="1" t="s">
        <v>38</v>
      </c>
      <c r="O137" s="1" t="s">
        <v>73</v>
      </c>
      <c r="P137" s="1" t="s">
        <v>355</v>
      </c>
      <c r="Q137" s="1">
        <v>10063681</v>
      </c>
    </row>
    <row r="138" spans="8:17">
      <c r="H138" s="1" t="s">
        <v>13</v>
      </c>
      <c r="I138" s="1" t="s">
        <v>84</v>
      </c>
      <c r="J138" s="1" t="s">
        <v>356</v>
      </c>
      <c r="K138" s="1">
        <v>207547</v>
      </c>
      <c r="M138" s="1" t="s">
        <v>38</v>
      </c>
      <c r="N138" s="1" t="s">
        <v>38</v>
      </c>
      <c r="O138" s="1" t="s">
        <v>73</v>
      </c>
      <c r="P138" s="1" t="s">
        <v>357</v>
      </c>
      <c r="Q138" s="1">
        <v>10063694</v>
      </c>
    </row>
    <row r="139" spans="8:17">
      <c r="H139" s="1" t="s">
        <v>13</v>
      </c>
      <c r="I139" s="1" t="s">
        <v>84</v>
      </c>
      <c r="J139" s="1" t="s">
        <v>358</v>
      </c>
      <c r="K139" s="1">
        <v>207587</v>
      </c>
      <c r="M139" s="1" t="s">
        <v>38</v>
      </c>
      <c r="N139" s="1" t="s">
        <v>38</v>
      </c>
      <c r="O139" s="1" t="s">
        <v>76</v>
      </c>
      <c r="P139" s="1" t="s">
        <v>359</v>
      </c>
      <c r="Q139" s="1">
        <v>10066213</v>
      </c>
    </row>
    <row r="140" spans="8:17">
      <c r="H140" s="1" t="s">
        <v>13</v>
      </c>
      <c r="I140" s="1" t="s">
        <v>84</v>
      </c>
      <c r="J140" s="1" t="s">
        <v>360</v>
      </c>
      <c r="K140" s="1">
        <v>207580</v>
      </c>
      <c r="M140" s="1" t="s">
        <v>38</v>
      </c>
      <c r="N140" s="1" t="s">
        <v>38</v>
      </c>
      <c r="O140" s="1" t="s">
        <v>76</v>
      </c>
      <c r="P140" s="1" t="s">
        <v>361</v>
      </c>
      <c r="Q140" s="1">
        <v>10066215</v>
      </c>
    </row>
    <row r="141" spans="8:17">
      <c r="H141" s="1" t="s">
        <v>13</v>
      </c>
      <c r="I141" s="1" t="s">
        <v>84</v>
      </c>
      <c r="J141" s="1" t="s">
        <v>362</v>
      </c>
      <c r="K141" s="1">
        <v>207583</v>
      </c>
      <c r="M141" s="1" t="s">
        <v>38</v>
      </c>
      <c r="N141" s="1" t="s">
        <v>38</v>
      </c>
      <c r="O141" s="1" t="s">
        <v>76</v>
      </c>
      <c r="P141" s="1" t="s">
        <v>363</v>
      </c>
      <c r="Q141" s="1">
        <v>10066223</v>
      </c>
    </row>
    <row r="142" spans="8:17">
      <c r="H142" s="1" t="s">
        <v>13</v>
      </c>
      <c r="I142" s="1" t="s">
        <v>84</v>
      </c>
      <c r="J142" s="1" t="s">
        <v>364</v>
      </c>
      <c r="K142" s="1">
        <v>207585</v>
      </c>
      <c r="M142" s="1" t="s">
        <v>38</v>
      </c>
      <c r="N142" s="1" t="s">
        <v>38</v>
      </c>
      <c r="O142" s="1" t="s">
        <v>76</v>
      </c>
      <c r="P142" s="1" t="s">
        <v>365</v>
      </c>
      <c r="Q142" s="1">
        <v>10066231</v>
      </c>
    </row>
    <row r="143" spans="8:17">
      <c r="H143" s="1" t="s">
        <v>13</v>
      </c>
      <c r="I143" s="1" t="s">
        <v>86</v>
      </c>
      <c r="J143" s="1" t="s">
        <v>366</v>
      </c>
      <c r="K143" s="1">
        <v>208407</v>
      </c>
      <c r="M143" s="1" t="s">
        <v>38</v>
      </c>
      <c r="N143" s="1" t="s">
        <v>38</v>
      </c>
      <c r="O143" s="1" t="s">
        <v>76</v>
      </c>
      <c r="P143" s="1" t="s">
        <v>65</v>
      </c>
      <c r="Q143" s="1">
        <v>10066239</v>
      </c>
    </row>
    <row r="144" spans="8:17">
      <c r="H144" s="1" t="s">
        <v>13</v>
      </c>
      <c r="I144" s="1" t="s">
        <v>86</v>
      </c>
      <c r="J144" s="1" t="s">
        <v>367</v>
      </c>
      <c r="K144" s="1">
        <v>208421</v>
      </c>
      <c r="M144" s="1" t="s">
        <v>38</v>
      </c>
      <c r="N144" s="1" t="s">
        <v>38</v>
      </c>
      <c r="O144" s="1" t="s">
        <v>76</v>
      </c>
      <c r="P144" s="1" t="s">
        <v>368</v>
      </c>
      <c r="Q144" s="1">
        <v>10066247</v>
      </c>
    </row>
    <row r="145" spans="8:17">
      <c r="H145" s="1" t="s">
        <v>13</v>
      </c>
      <c r="I145" s="1" t="s">
        <v>86</v>
      </c>
      <c r="J145" s="1" t="s">
        <v>369</v>
      </c>
      <c r="K145" s="1">
        <v>208429</v>
      </c>
      <c r="M145" s="1" t="s">
        <v>38</v>
      </c>
      <c r="N145" s="1" t="s">
        <v>38</v>
      </c>
      <c r="O145" s="1" t="s">
        <v>76</v>
      </c>
      <c r="P145" s="1" t="s">
        <v>370</v>
      </c>
      <c r="Q145" s="1">
        <v>10066255</v>
      </c>
    </row>
    <row r="146" spans="8:17">
      <c r="H146" s="1" t="s">
        <v>13</v>
      </c>
      <c r="I146" s="1" t="s">
        <v>86</v>
      </c>
      <c r="J146" s="1" t="s">
        <v>371</v>
      </c>
      <c r="K146" s="1">
        <v>208447</v>
      </c>
      <c r="M146" s="1" t="s">
        <v>38</v>
      </c>
      <c r="N146" s="1" t="s">
        <v>38</v>
      </c>
      <c r="O146" s="1" t="s">
        <v>76</v>
      </c>
      <c r="P146" s="1" t="s">
        <v>372</v>
      </c>
      <c r="Q146" s="1">
        <v>10066263</v>
      </c>
    </row>
    <row r="147" spans="8:17">
      <c r="H147" s="1" t="s">
        <v>13</v>
      </c>
      <c r="I147" s="1" t="s">
        <v>86</v>
      </c>
      <c r="J147" s="1" t="s">
        <v>373</v>
      </c>
      <c r="K147" s="1">
        <v>208436</v>
      </c>
      <c r="M147" s="1" t="s">
        <v>38</v>
      </c>
      <c r="N147" s="1" t="s">
        <v>38</v>
      </c>
      <c r="O147" s="1" t="s">
        <v>76</v>
      </c>
      <c r="P147" s="1" t="s">
        <v>374</v>
      </c>
      <c r="Q147" s="1">
        <v>10066240</v>
      </c>
    </row>
    <row r="148" spans="8:17">
      <c r="H148" s="1" t="s">
        <v>13</v>
      </c>
      <c r="I148" s="1" t="s">
        <v>86</v>
      </c>
      <c r="J148" s="1" t="s">
        <v>375</v>
      </c>
      <c r="K148" s="1">
        <v>208425</v>
      </c>
      <c r="M148" s="1" t="s">
        <v>38</v>
      </c>
      <c r="N148" s="1" t="s">
        <v>38</v>
      </c>
      <c r="O148" s="1" t="s">
        <v>76</v>
      </c>
      <c r="P148" s="1" t="s">
        <v>376</v>
      </c>
      <c r="Q148" s="1">
        <v>10066271</v>
      </c>
    </row>
    <row r="149" spans="8:17">
      <c r="H149" s="1" t="s">
        <v>13</v>
      </c>
      <c r="I149" s="1" t="s">
        <v>86</v>
      </c>
      <c r="J149" s="1" t="s">
        <v>377</v>
      </c>
      <c r="K149" s="1">
        <v>208458</v>
      </c>
      <c r="M149" s="1" t="s">
        <v>38</v>
      </c>
      <c r="N149" s="1" t="s">
        <v>38</v>
      </c>
      <c r="O149" s="1" t="s">
        <v>76</v>
      </c>
      <c r="P149" s="1" t="s">
        <v>378</v>
      </c>
      <c r="Q149" s="1">
        <v>10066279</v>
      </c>
    </row>
    <row r="150" spans="8:17">
      <c r="H150" s="1" t="s">
        <v>13</v>
      </c>
      <c r="I150" s="1" t="s">
        <v>86</v>
      </c>
      <c r="J150" s="1" t="s">
        <v>379</v>
      </c>
      <c r="K150" s="1">
        <v>208475</v>
      </c>
      <c r="M150" s="1" t="s">
        <v>38</v>
      </c>
      <c r="N150" s="1" t="s">
        <v>38</v>
      </c>
      <c r="O150" s="1" t="s">
        <v>76</v>
      </c>
      <c r="P150" s="1" t="s">
        <v>76</v>
      </c>
      <c r="Q150" s="1">
        <v>10066287</v>
      </c>
    </row>
    <row r="151" spans="8:17">
      <c r="H151" s="1" t="s">
        <v>13</v>
      </c>
      <c r="I151" s="1" t="s">
        <v>86</v>
      </c>
      <c r="J151" s="1" t="s">
        <v>380</v>
      </c>
      <c r="K151" s="1">
        <v>208478</v>
      </c>
      <c r="M151" s="1" t="s">
        <v>38</v>
      </c>
      <c r="N151" s="1" t="s">
        <v>38</v>
      </c>
      <c r="O151" s="1" t="s">
        <v>76</v>
      </c>
      <c r="P151" s="1" t="s">
        <v>77</v>
      </c>
      <c r="Q151" s="1">
        <v>10066299</v>
      </c>
    </row>
    <row r="152" spans="8:17">
      <c r="H152" s="1" t="s">
        <v>13</v>
      </c>
      <c r="I152" s="1" t="s">
        <v>86</v>
      </c>
      <c r="J152" s="1" t="s">
        <v>381</v>
      </c>
      <c r="K152" s="1">
        <v>208487</v>
      </c>
      <c r="M152" s="1" t="s">
        <v>38</v>
      </c>
      <c r="N152" s="1" t="s">
        <v>38</v>
      </c>
      <c r="O152" s="1" t="s">
        <v>76</v>
      </c>
      <c r="P152" s="1" t="s">
        <v>382</v>
      </c>
      <c r="Q152" s="1">
        <v>10066294</v>
      </c>
    </row>
    <row r="153" spans="8:17">
      <c r="H153" s="1" t="s">
        <v>43</v>
      </c>
      <c r="I153" s="1" t="s">
        <v>43</v>
      </c>
      <c r="J153" s="1" t="s">
        <v>383</v>
      </c>
      <c r="K153" s="1">
        <v>302602</v>
      </c>
      <c r="M153" s="1" t="s">
        <v>38</v>
      </c>
      <c r="N153" s="1" t="s">
        <v>38</v>
      </c>
      <c r="O153" s="1" t="s">
        <v>79</v>
      </c>
      <c r="P153" s="1" t="s">
        <v>384</v>
      </c>
      <c r="Q153" s="1">
        <v>10066911</v>
      </c>
    </row>
    <row r="154" spans="8:17">
      <c r="H154" s="1" t="s">
        <v>43</v>
      </c>
      <c r="I154" s="1" t="s">
        <v>43</v>
      </c>
      <c r="J154" s="1" t="s">
        <v>385</v>
      </c>
      <c r="K154" s="1">
        <v>302604</v>
      </c>
      <c r="M154" s="1" t="s">
        <v>38</v>
      </c>
      <c r="N154" s="1" t="s">
        <v>38</v>
      </c>
      <c r="O154" s="1" t="s">
        <v>79</v>
      </c>
      <c r="P154" s="1" t="s">
        <v>386</v>
      </c>
      <c r="Q154" s="1">
        <v>10066923</v>
      </c>
    </row>
    <row r="155" spans="8:17">
      <c r="H155" s="1" t="s">
        <v>43</v>
      </c>
      <c r="I155" s="1" t="s">
        <v>43</v>
      </c>
      <c r="J155" s="1" t="s">
        <v>387</v>
      </c>
      <c r="K155" s="1">
        <v>302605</v>
      </c>
      <c r="M155" s="1" t="s">
        <v>38</v>
      </c>
      <c r="N155" s="1" t="s">
        <v>38</v>
      </c>
      <c r="O155" s="1" t="s">
        <v>79</v>
      </c>
      <c r="P155" s="1" t="s">
        <v>388</v>
      </c>
      <c r="Q155" s="1">
        <v>10066935</v>
      </c>
    </row>
    <row r="156" spans="8:17">
      <c r="H156" s="1" t="s">
        <v>43</v>
      </c>
      <c r="I156" s="1" t="s">
        <v>43</v>
      </c>
      <c r="J156" s="1" t="s">
        <v>389</v>
      </c>
      <c r="K156" s="1">
        <v>302606</v>
      </c>
      <c r="M156" s="1" t="s">
        <v>38</v>
      </c>
      <c r="N156" s="1" t="s">
        <v>38</v>
      </c>
      <c r="O156" s="1" t="s">
        <v>79</v>
      </c>
      <c r="P156" s="1" t="s">
        <v>390</v>
      </c>
      <c r="Q156" s="1">
        <v>10066947</v>
      </c>
    </row>
    <row r="157" spans="8:17">
      <c r="H157" s="1" t="s">
        <v>43</v>
      </c>
      <c r="I157" s="1" t="s">
        <v>43</v>
      </c>
      <c r="J157" s="1" t="s">
        <v>391</v>
      </c>
      <c r="K157" s="1">
        <v>302608</v>
      </c>
      <c r="M157" s="1" t="s">
        <v>38</v>
      </c>
      <c r="N157" s="1" t="s">
        <v>38</v>
      </c>
      <c r="O157" s="1" t="s">
        <v>79</v>
      </c>
      <c r="P157" s="1" t="s">
        <v>79</v>
      </c>
      <c r="Q157" s="1">
        <v>10066959</v>
      </c>
    </row>
    <row r="158" spans="8:17">
      <c r="H158" s="1" t="s">
        <v>43</v>
      </c>
      <c r="I158" s="1" t="s">
        <v>43</v>
      </c>
      <c r="J158" s="1" t="s">
        <v>392</v>
      </c>
      <c r="K158" s="1">
        <v>302609</v>
      </c>
      <c r="M158" s="1" t="s">
        <v>38</v>
      </c>
      <c r="N158" s="1" t="s">
        <v>38</v>
      </c>
      <c r="O158" s="1" t="s">
        <v>79</v>
      </c>
      <c r="P158" s="1" t="s">
        <v>143</v>
      </c>
      <c r="Q158" s="1">
        <v>10066971</v>
      </c>
    </row>
    <row r="159" spans="8:17">
      <c r="H159" s="1" t="s">
        <v>43</v>
      </c>
      <c r="I159" s="1" t="s">
        <v>43</v>
      </c>
      <c r="J159" s="1" t="s">
        <v>393</v>
      </c>
      <c r="K159" s="1">
        <v>302610</v>
      </c>
      <c r="M159" s="1" t="s">
        <v>38</v>
      </c>
      <c r="N159" s="1" t="s">
        <v>38</v>
      </c>
      <c r="O159" s="1" t="s">
        <v>79</v>
      </c>
      <c r="P159" s="1" t="s">
        <v>77</v>
      </c>
      <c r="Q159" s="1">
        <v>10066999</v>
      </c>
    </row>
    <row r="160" spans="8:17">
      <c r="H160" s="1" t="s">
        <v>43</v>
      </c>
      <c r="I160" s="1" t="s">
        <v>43</v>
      </c>
      <c r="J160" s="1" t="s">
        <v>394</v>
      </c>
      <c r="K160" s="1">
        <v>302611</v>
      </c>
      <c r="M160" s="1" t="s">
        <v>38</v>
      </c>
      <c r="N160" s="1" t="s">
        <v>38</v>
      </c>
      <c r="O160" s="1" t="s">
        <v>79</v>
      </c>
      <c r="P160" s="1" t="s">
        <v>395</v>
      </c>
      <c r="Q160" s="1">
        <v>10066983</v>
      </c>
    </row>
    <row r="161" spans="8:17">
      <c r="H161" s="1" t="s">
        <v>43</v>
      </c>
      <c r="I161" s="1" t="s">
        <v>43</v>
      </c>
      <c r="J161" s="1" t="s">
        <v>396</v>
      </c>
      <c r="K161" s="1">
        <v>302612</v>
      </c>
      <c r="M161" s="1" t="s">
        <v>38</v>
      </c>
      <c r="N161" s="1" t="s">
        <v>38</v>
      </c>
      <c r="O161" s="1" t="s">
        <v>82</v>
      </c>
      <c r="P161" s="1" t="s">
        <v>397</v>
      </c>
      <c r="Q161" s="1">
        <v>10069410</v>
      </c>
    </row>
    <row r="162" spans="8:17">
      <c r="H162" s="1" t="s">
        <v>43</v>
      </c>
      <c r="I162" s="1" t="s">
        <v>43</v>
      </c>
      <c r="J162" s="1" t="s">
        <v>398</v>
      </c>
      <c r="K162" s="1">
        <v>302614</v>
      </c>
      <c r="M162" s="1" t="s">
        <v>38</v>
      </c>
      <c r="N162" s="1" t="s">
        <v>38</v>
      </c>
      <c r="O162" s="1" t="s">
        <v>82</v>
      </c>
      <c r="P162" s="1" t="s">
        <v>399</v>
      </c>
      <c r="Q162" s="1">
        <v>10069421</v>
      </c>
    </row>
    <row r="163" spans="8:17">
      <c r="H163" s="1" t="s">
        <v>43</v>
      </c>
      <c r="I163" s="1" t="s">
        <v>43</v>
      </c>
      <c r="J163" s="1" t="s">
        <v>400</v>
      </c>
      <c r="K163" s="1">
        <v>302616</v>
      </c>
      <c r="M163" s="1" t="s">
        <v>38</v>
      </c>
      <c r="N163" s="1" t="s">
        <v>38</v>
      </c>
      <c r="O163" s="1" t="s">
        <v>82</v>
      </c>
      <c r="P163" s="1" t="s">
        <v>401</v>
      </c>
      <c r="Q163" s="1">
        <v>10069431</v>
      </c>
    </row>
    <row r="164" spans="8:17">
      <c r="H164" s="1" t="s">
        <v>43</v>
      </c>
      <c r="I164" s="1" t="s">
        <v>43</v>
      </c>
      <c r="J164" s="1" t="s">
        <v>402</v>
      </c>
      <c r="K164" s="1">
        <v>302618</v>
      </c>
      <c r="M164" s="1" t="s">
        <v>38</v>
      </c>
      <c r="N164" s="1" t="s">
        <v>38</v>
      </c>
      <c r="O164" s="1" t="s">
        <v>82</v>
      </c>
      <c r="P164" s="1" t="s">
        <v>403</v>
      </c>
      <c r="Q164" s="1">
        <v>10069442</v>
      </c>
    </row>
    <row r="165" spans="8:17">
      <c r="H165" s="1" t="s">
        <v>43</v>
      </c>
      <c r="I165" s="1" t="s">
        <v>43</v>
      </c>
      <c r="J165" s="1" t="s">
        <v>404</v>
      </c>
      <c r="K165" s="1">
        <v>302624</v>
      </c>
      <c r="M165" s="1" t="s">
        <v>38</v>
      </c>
      <c r="N165" s="1" t="s">
        <v>38</v>
      </c>
      <c r="O165" s="1" t="s">
        <v>82</v>
      </c>
      <c r="P165" s="1" t="s">
        <v>405</v>
      </c>
      <c r="Q165" s="1">
        <v>10069452</v>
      </c>
    </row>
    <row r="166" spans="8:17">
      <c r="H166" s="1" t="s">
        <v>43</v>
      </c>
      <c r="I166" s="1" t="s">
        <v>43</v>
      </c>
      <c r="J166" s="1" t="s">
        <v>406</v>
      </c>
      <c r="K166" s="1">
        <v>302626</v>
      </c>
      <c r="M166" s="1" t="s">
        <v>38</v>
      </c>
      <c r="N166" s="1" t="s">
        <v>38</v>
      </c>
      <c r="O166" s="1" t="s">
        <v>82</v>
      </c>
      <c r="P166" s="1" t="s">
        <v>407</v>
      </c>
      <c r="Q166" s="1">
        <v>10069463</v>
      </c>
    </row>
    <row r="167" spans="8:17">
      <c r="H167" s="1" t="s">
        <v>43</v>
      </c>
      <c r="I167" s="1" t="s">
        <v>43</v>
      </c>
      <c r="J167" s="1" t="s">
        <v>408</v>
      </c>
      <c r="K167" s="1">
        <v>302628</v>
      </c>
      <c r="M167" s="1" t="s">
        <v>38</v>
      </c>
      <c r="N167" s="1" t="s">
        <v>38</v>
      </c>
      <c r="O167" s="1" t="s">
        <v>82</v>
      </c>
      <c r="P167" s="1" t="s">
        <v>409</v>
      </c>
      <c r="Q167" s="1">
        <v>10069473</v>
      </c>
    </row>
    <row r="168" spans="8:17">
      <c r="H168" s="1" t="s">
        <v>43</v>
      </c>
      <c r="I168" s="1" t="s">
        <v>43</v>
      </c>
      <c r="J168" s="1" t="s">
        <v>410</v>
      </c>
      <c r="K168" s="1">
        <v>302629</v>
      </c>
      <c r="M168" s="1" t="s">
        <v>38</v>
      </c>
      <c r="N168" s="1" t="s">
        <v>38</v>
      </c>
      <c r="O168" s="1" t="s">
        <v>82</v>
      </c>
      <c r="P168" s="1" t="s">
        <v>411</v>
      </c>
      <c r="Q168" s="1">
        <v>10069484</v>
      </c>
    </row>
    <row r="169" spans="8:17">
      <c r="H169" s="1" t="s">
        <v>43</v>
      </c>
      <c r="I169" s="1" t="s">
        <v>43</v>
      </c>
      <c r="J169" s="1" t="s">
        <v>412</v>
      </c>
      <c r="K169" s="1">
        <v>302632</v>
      </c>
      <c r="M169" s="1" t="s">
        <v>38</v>
      </c>
      <c r="N169" s="1" t="s">
        <v>38</v>
      </c>
      <c r="O169" s="1" t="s">
        <v>82</v>
      </c>
      <c r="P169" s="1" t="s">
        <v>413</v>
      </c>
      <c r="Q169" s="1">
        <v>10069494</v>
      </c>
    </row>
    <row r="170" spans="8:17">
      <c r="H170" s="1" t="s">
        <v>43</v>
      </c>
      <c r="I170" s="1" t="s">
        <v>43</v>
      </c>
      <c r="J170" s="1" t="s">
        <v>414</v>
      </c>
      <c r="K170" s="1">
        <v>302630</v>
      </c>
      <c r="M170" s="1" t="s">
        <v>38</v>
      </c>
      <c r="N170" s="1" t="s">
        <v>44</v>
      </c>
      <c r="O170" s="1" t="s">
        <v>85</v>
      </c>
      <c r="P170" s="1" t="s">
        <v>415</v>
      </c>
      <c r="Q170" s="1">
        <v>10091812</v>
      </c>
    </row>
    <row r="171" spans="8:17">
      <c r="H171" s="1" t="s">
        <v>43</v>
      </c>
      <c r="I171" s="1" t="s">
        <v>43</v>
      </c>
      <c r="J171" s="1" t="s">
        <v>416</v>
      </c>
      <c r="K171" s="1">
        <v>302633</v>
      </c>
      <c r="M171" s="1" t="s">
        <v>38</v>
      </c>
      <c r="N171" s="1" t="s">
        <v>44</v>
      </c>
      <c r="O171" s="1" t="s">
        <v>85</v>
      </c>
      <c r="P171" s="1" t="s">
        <v>417</v>
      </c>
      <c r="Q171" s="1">
        <v>10091814</v>
      </c>
    </row>
    <row r="172" spans="8:17">
      <c r="H172" s="1" t="s">
        <v>43</v>
      </c>
      <c r="I172" s="1" t="s">
        <v>43</v>
      </c>
      <c r="J172" s="1" t="s">
        <v>418</v>
      </c>
      <c r="K172" s="1">
        <v>302634</v>
      </c>
      <c r="M172" s="1" t="s">
        <v>38</v>
      </c>
      <c r="N172" s="1" t="s">
        <v>44</v>
      </c>
      <c r="O172" s="1" t="s">
        <v>85</v>
      </c>
      <c r="P172" s="1" t="s">
        <v>419</v>
      </c>
      <c r="Q172" s="1">
        <v>10091887</v>
      </c>
    </row>
    <row r="173" spans="8:17">
      <c r="H173" s="1" t="s">
        <v>43</v>
      </c>
      <c r="I173" s="1" t="s">
        <v>43</v>
      </c>
      <c r="J173" s="1" t="s">
        <v>420</v>
      </c>
      <c r="K173" s="1">
        <v>302638</v>
      </c>
      <c r="M173" s="1" t="s">
        <v>38</v>
      </c>
      <c r="N173" s="1" t="s">
        <v>44</v>
      </c>
      <c r="O173" s="1" t="s">
        <v>85</v>
      </c>
      <c r="P173" s="1" t="s">
        <v>421</v>
      </c>
      <c r="Q173" s="1">
        <v>10091894</v>
      </c>
    </row>
    <row r="174" spans="8:17">
      <c r="H174" s="1" t="s">
        <v>43</v>
      </c>
      <c r="I174" s="1" t="s">
        <v>43</v>
      </c>
      <c r="J174" s="1" t="s">
        <v>422</v>
      </c>
      <c r="K174" s="1">
        <v>302636</v>
      </c>
      <c r="M174" s="1" t="s">
        <v>38</v>
      </c>
      <c r="N174" s="1" t="s">
        <v>44</v>
      </c>
      <c r="O174" s="1" t="s">
        <v>85</v>
      </c>
      <c r="P174" s="1" t="s">
        <v>423</v>
      </c>
      <c r="Q174" s="1">
        <v>10091821</v>
      </c>
    </row>
    <row r="175" spans="8:17">
      <c r="H175" s="1" t="s">
        <v>43</v>
      </c>
      <c r="I175" s="1" t="s">
        <v>43</v>
      </c>
      <c r="J175" s="1" t="s">
        <v>424</v>
      </c>
      <c r="K175" s="1">
        <v>302637</v>
      </c>
      <c r="M175" s="1" t="s">
        <v>38</v>
      </c>
      <c r="N175" s="1" t="s">
        <v>44</v>
      </c>
      <c r="O175" s="1" t="s">
        <v>85</v>
      </c>
      <c r="P175" s="1" t="s">
        <v>425</v>
      </c>
      <c r="Q175" s="1">
        <v>10091829</v>
      </c>
    </row>
    <row r="176" spans="8:17">
      <c r="H176" s="1" t="s">
        <v>43</v>
      </c>
      <c r="I176" s="1" t="s">
        <v>43</v>
      </c>
      <c r="J176" s="1" t="s">
        <v>242</v>
      </c>
      <c r="K176" s="1">
        <v>302640</v>
      </c>
      <c r="M176" s="1" t="s">
        <v>38</v>
      </c>
      <c r="N176" s="1" t="s">
        <v>44</v>
      </c>
      <c r="O176" s="1" t="s">
        <v>85</v>
      </c>
      <c r="P176" s="1" t="s">
        <v>426</v>
      </c>
      <c r="Q176" s="1">
        <v>10091880</v>
      </c>
    </row>
    <row r="177" spans="8:17">
      <c r="H177" s="1" t="s">
        <v>43</v>
      </c>
      <c r="I177" s="1" t="s">
        <v>43</v>
      </c>
      <c r="J177" s="1" t="s">
        <v>427</v>
      </c>
      <c r="K177" s="1">
        <v>302642</v>
      </c>
      <c r="M177" s="1" t="s">
        <v>38</v>
      </c>
      <c r="N177" s="1" t="s">
        <v>44</v>
      </c>
      <c r="O177" s="1" t="s">
        <v>85</v>
      </c>
      <c r="P177" s="1" t="s">
        <v>428</v>
      </c>
      <c r="Q177" s="1">
        <v>10091836</v>
      </c>
    </row>
    <row r="178" spans="8:17">
      <c r="H178" s="1" t="s">
        <v>43</v>
      </c>
      <c r="I178" s="1" t="s">
        <v>43</v>
      </c>
      <c r="J178" s="1" t="s">
        <v>429</v>
      </c>
      <c r="K178" s="1">
        <v>302648</v>
      </c>
      <c r="M178" s="1" t="s">
        <v>38</v>
      </c>
      <c r="N178" s="1" t="s">
        <v>44</v>
      </c>
      <c r="O178" s="1" t="s">
        <v>85</v>
      </c>
      <c r="P178" s="1" t="s">
        <v>430</v>
      </c>
      <c r="Q178" s="1">
        <v>10091851</v>
      </c>
    </row>
    <row r="179" spans="8:17">
      <c r="H179" s="1" t="s">
        <v>43</v>
      </c>
      <c r="I179" s="1" t="s">
        <v>43</v>
      </c>
      <c r="J179" s="1" t="s">
        <v>431</v>
      </c>
      <c r="K179" s="1">
        <v>302650</v>
      </c>
      <c r="M179" s="1" t="s">
        <v>38</v>
      </c>
      <c r="N179" s="1" t="s">
        <v>44</v>
      </c>
      <c r="O179" s="1" t="s">
        <v>85</v>
      </c>
      <c r="P179" s="1" t="s">
        <v>432</v>
      </c>
      <c r="Q179" s="1">
        <v>10091858</v>
      </c>
    </row>
    <row r="180" spans="8:17">
      <c r="H180" s="1" t="s">
        <v>43</v>
      </c>
      <c r="I180" s="1" t="s">
        <v>43</v>
      </c>
      <c r="J180" s="1" t="s">
        <v>433</v>
      </c>
      <c r="K180" s="1">
        <v>302654</v>
      </c>
      <c r="M180" s="1" t="s">
        <v>38</v>
      </c>
      <c r="N180" s="1" t="s">
        <v>44</v>
      </c>
      <c r="O180" s="1" t="s">
        <v>85</v>
      </c>
      <c r="P180" s="1" t="s">
        <v>434</v>
      </c>
      <c r="Q180" s="1">
        <v>10091855</v>
      </c>
    </row>
    <row r="181" spans="8:17">
      <c r="H181" s="1" t="s">
        <v>43</v>
      </c>
      <c r="I181" s="1" t="s">
        <v>43</v>
      </c>
      <c r="J181" s="1" t="s">
        <v>174</v>
      </c>
      <c r="K181" s="1">
        <v>302662</v>
      </c>
      <c r="M181" s="1" t="s">
        <v>38</v>
      </c>
      <c r="N181" s="1" t="s">
        <v>44</v>
      </c>
      <c r="O181" s="1" t="s">
        <v>85</v>
      </c>
      <c r="P181" s="1" t="s">
        <v>77</v>
      </c>
      <c r="Q181" s="1">
        <v>10091899</v>
      </c>
    </row>
    <row r="182" spans="8:17">
      <c r="H182" s="1" t="s">
        <v>43</v>
      </c>
      <c r="I182" s="1" t="s">
        <v>43</v>
      </c>
      <c r="J182" s="1" t="s">
        <v>435</v>
      </c>
      <c r="K182" s="1">
        <v>302663</v>
      </c>
      <c r="M182" s="1" t="s">
        <v>38</v>
      </c>
      <c r="N182" s="1" t="s">
        <v>44</v>
      </c>
      <c r="O182" s="1" t="s">
        <v>85</v>
      </c>
      <c r="P182" s="1" t="s">
        <v>112</v>
      </c>
      <c r="Q182" s="1">
        <v>10091873</v>
      </c>
    </row>
    <row r="183" spans="8:17">
      <c r="H183" s="1" t="s">
        <v>43</v>
      </c>
      <c r="I183" s="1" t="s">
        <v>43</v>
      </c>
      <c r="J183" s="1" t="s">
        <v>436</v>
      </c>
      <c r="K183" s="1">
        <v>302664</v>
      </c>
      <c r="M183" s="1" t="s">
        <v>38</v>
      </c>
      <c r="N183" s="1" t="s">
        <v>44</v>
      </c>
      <c r="O183" s="1" t="s">
        <v>85</v>
      </c>
      <c r="P183" s="1" t="s">
        <v>437</v>
      </c>
      <c r="Q183" s="1">
        <v>10091865</v>
      </c>
    </row>
    <row r="184" spans="8:17">
      <c r="H184" s="1" t="s">
        <v>43</v>
      </c>
      <c r="I184" s="1" t="s">
        <v>43</v>
      </c>
      <c r="J184" s="1" t="s">
        <v>438</v>
      </c>
      <c r="K184" s="1">
        <v>302665</v>
      </c>
      <c r="M184" s="1" t="s">
        <v>38</v>
      </c>
      <c r="N184" s="1" t="s">
        <v>44</v>
      </c>
      <c r="O184" s="1" t="s">
        <v>87</v>
      </c>
      <c r="P184" s="1" t="s">
        <v>439</v>
      </c>
      <c r="Q184" s="1">
        <v>10092116</v>
      </c>
    </row>
    <row r="185" spans="8:17">
      <c r="H185" s="1" t="s">
        <v>43</v>
      </c>
      <c r="I185" s="1" t="s">
        <v>43</v>
      </c>
      <c r="J185" s="1" t="s">
        <v>93</v>
      </c>
      <c r="K185" s="1">
        <v>302666</v>
      </c>
      <c r="M185" s="1" t="s">
        <v>38</v>
      </c>
      <c r="N185" s="1" t="s">
        <v>44</v>
      </c>
      <c r="O185" s="1" t="s">
        <v>87</v>
      </c>
      <c r="P185" s="1" t="s">
        <v>440</v>
      </c>
      <c r="Q185" s="1">
        <v>10092119</v>
      </c>
    </row>
    <row r="186" spans="8:17">
      <c r="H186" s="1" t="s">
        <v>43</v>
      </c>
      <c r="I186" s="1" t="s">
        <v>43</v>
      </c>
      <c r="J186" s="1" t="s">
        <v>441</v>
      </c>
      <c r="K186" s="1">
        <v>302667</v>
      </c>
      <c r="M186" s="1" t="s">
        <v>38</v>
      </c>
      <c r="N186" s="1" t="s">
        <v>44</v>
      </c>
      <c r="O186" s="1" t="s">
        <v>87</v>
      </c>
      <c r="P186" s="1" t="s">
        <v>442</v>
      </c>
      <c r="Q186" s="1">
        <v>10092128</v>
      </c>
    </row>
    <row r="187" spans="8:17">
      <c r="H187" s="1" t="s">
        <v>43</v>
      </c>
      <c r="I187" s="1" t="s">
        <v>43</v>
      </c>
      <c r="J187" s="1" t="s">
        <v>443</v>
      </c>
      <c r="K187" s="1">
        <v>302668</v>
      </c>
      <c r="M187" s="1" t="s">
        <v>38</v>
      </c>
      <c r="N187" s="1" t="s">
        <v>44</v>
      </c>
      <c r="O187" s="1" t="s">
        <v>87</v>
      </c>
      <c r="P187" s="1" t="s">
        <v>444</v>
      </c>
      <c r="Q187" s="1">
        <v>10092138</v>
      </c>
    </row>
    <row r="188" spans="8:17">
      <c r="H188" s="1" t="s">
        <v>43</v>
      </c>
      <c r="I188" s="1" t="s">
        <v>43</v>
      </c>
      <c r="J188" s="1" t="s">
        <v>445</v>
      </c>
      <c r="K188" s="1">
        <v>302672</v>
      </c>
      <c r="M188" s="1" t="s">
        <v>38</v>
      </c>
      <c r="N188" s="1" t="s">
        <v>44</v>
      </c>
      <c r="O188" s="1" t="s">
        <v>87</v>
      </c>
      <c r="P188" s="1" t="s">
        <v>432</v>
      </c>
      <c r="Q188" s="1">
        <v>10092147</v>
      </c>
    </row>
    <row r="189" spans="8:17">
      <c r="H189" s="1" t="s">
        <v>43</v>
      </c>
      <c r="I189" s="1" t="s">
        <v>43</v>
      </c>
      <c r="J189" s="1" t="s">
        <v>446</v>
      </c>
      <c r="K189" s="1">
        <v>302674</v>
      </c>
      <c r="M189" s="1" t="s">
        <v>38</v>
      </c>
      <c r="N189" s="1" t="s">
        <v>44</v>
      </c>
      <c r="O189" s="1" t="s">
        <v>87</v>
      </c>
      <c r="P189" s="1" t="s">
        <v>447</v>
      </c>
      <c r="Q189" s="1">
        <v>10092157</v>
      </c>
    </row>
    <row r="190" spans="8:17">
      <c r="H190" s="1" t="s">
        <v>43</v>
      </c>
      <c r="I190" s="1" t="s">
        <v>43</v>
      </c>
      <c r="J190" s="1" t="s">
        <v>448</v>
      </c>
      <c r="K190" s="1">
        <v>302675</v>
      </c>
      <c r="M190" s="1" t="s">
        <v>38</v>
      </c>
      <c r="N190" s="1" t="s">
        <v>44</v>
      </c>
      <c r="O190" s="1" t="s">
        <v>87</v>
      </c>
      <c r="P190" s="1" t="s">
        <v>449</v>
      </c>
      <c r="Q190" s="1">
        <v>10092166</v>
      </c>
    </row>
    <row r="191" spans="8:17">
      <c r="H191" s="1" t="s">
        <v>43</v>
      </c>
      <c r="I191" s="1" t="s">
        <v>43</v>
      </c>
      <c r="J191" s="1" t="s">
        <v>450</v>
      </c>
      <c r="K191" s="1">
        <v>302680</v>
      </c>
      <c r="M191" s="1" t="s">
        <v>38</v>
      </c>
      <c r="N191" s="1" t="s">
        <v>44</v>
      </c>
      <c r="O191" s="1" t="s">
        <v>87</v>
      </c>
      <c r="P191" s="1" t="s">
        <v>77</v>
      </c>
      <c r="Q191" s="1">
        <v>10092199</v>
      </c>
    </row>
    <row r="192" spans="8:17">
      <c r="H192" s="1" t="s">
        <v>43</v>
      </c>
      <c r="I192" s="1" t="s">
        <v>43</v>
      </c>
      <c r="J192" s="1" t="s">
        <v>451</v>
      </c>
      <c r="K192" s="1">
        <v>302676</v>
      </c>
      <c r="M192" s="1" t="s">
        <v>38</v>
      </c>
      <c r="N192" s="1" t="s">
        <v>44</v>
      </c>
      <c r="O192" s="1" t="s">
        <v>87</v>
      </c>
      <c r="P192" s="1" t="s">
        <v>452</v>
      </c>
      <c r="Q192" s="1">
        <v>10092176</v>
      </c>
    </row>
    <row r="193" spans="8:17">
      <c r="H193" s="1" t="s">
        <v>43</v>
      </c>
      <c r="I193" s="1" t="s">
        <v>43</v>
      </c>
      <c r="J193" s="1" t="s">
        <v>453</v>
      </c>
      <c r="K193" s="1">
        <v>302688</v>
      </c>
      <c r="M193" s="1" t="s">
        <v>38</v>
      </c>
      <c r="N193" s="1" t="s">
        <v>44</v>
      </c>
      <c r="O193" s="1" t="s">
        <v>87</v>
      </c>
      <c r="P193" s="1" t="s">
        <v>454</v>
      </c>
      <c r="Q193" s="1">
        <v>10092195</v>
      </c>
    </row>
    <row r="194" spans="8:17">
      <c r="H194" s="1" t="s">
        <v>43</v>
      </c>
      <c r="I194" s="1" t="s">
        <v>43</v>
      </c>
      <c r="J194" s="1" t="s">
        <v>455</v>
      </c>
      <c r="K194" s="1">
        <v>302690</v>
      </c>
      <c r="M194" s="1" t="s">
        <v>38</v>
      </c>
      <c r="N194" s="1" t="s">
        <v>44</v>
      </c>
      <c r="O194" s="1" t="s">
        <v>89</v>
      </c>
      <c r="P194" s="1" t="s">
        <v>456</v>
      </c>
      <c r="Q194" s="1">
        <v>10092513</v>
      </c>
    </row>
    <row r="195" spans="8:17">
      <c r="H195" s="1" t="s">
        <v>43</v>
      </c>
      <c r="I195" s="1" t="s">
        <v>43</v>
      </c>
      <c r="J195" s="1" t="s">
        <v>457</v>
      </c>
      <c r="K195" s="1">
        <v>302692</v>
      </c>
      <c r="M195" s="1" t="s">
        <v>38</v>
      </c>
      <c r="N195" s="1" t="s">
        <v>44</v>
      </c>
      <c r="O195" s="1" t="s">
        <v>89</v>
      </c>
      <c r="P195" s="1" t="s">
        <v>458</v>
      </c>
      <c r="Q195" s="1">
        <v>10092511</v>
      </c>
    </row>
    <row r="196" spans="8:17">
      <c r="H196" s="1" t="s">
        <v>43</v>
      </c>
      <c r="I196" s="1" t="s">
        <v>43</v>
      </c>
      <c r="J196" s="1" t="s">
        <v>459</v>
      </c>
      <c r="K196" s="1">
        <v>302693</v>
      </c>
      <c r="M196" s="1" t="s">
        <v>38</v>
      </c>
      <c r="N196" s="1" t="s">
        <v>44</v>
      </c>
      <c r="O196" s="1" t="s">
        <v>89</v>
      </c>
      <c r="P196" s="1" t="s">
        <v>460</v>
      </c>
      <c r="Q196" s="1">
        <v>10092514</v>
      </c>
    </row>
    <row r="197" spans="8:17">
      <c r="H197" s="1" t="s">
        <v>43</v>
      </c>
      <c r="I197" s="1" t="s">
        <v>43</v>
      </c>
      <c r="J197" s="1" t="s">
        <v>461</v>
      </c>
      <c r="K197" s="1">
        <v>302696</v>
      </c>
      <c r="M197" s="1" t="s">
        <v>38</v>
      </c>
      <c r="N197" s="1" t="s">
        <v>44</v>
      </c>
      <c r="O197" s="1" t="s">
        <v>89</v>
      </c>
      <c r="P197" s="1" t="s">
        <v>462</v>
      </c>
      <c r="Q197" s="1">
        <v>10092515</v>
      </c>
    </row>
    <row r="198" spans="8:17">
      <c r="H198" s="1" t="s">
        <v>43</v>
      </c>
      <c r="I198" s="1" t="s">
        <v>43</v>
      </c>
      <c r="J198" s="1" t="s">
        <v>463</v>
      </c>
      <c r="K198" s="1">
        <v>302695</v>
      </c>
      <c r="M198" s="1" t="s">
        <v>38</v>
      </c>
      <c r="N198" s="1" t="s">
        <v>44</v>
      </c>
      <c r="O198" s="1" t="s">
        <v>89</v>
      </c>
      <c r="P198" s="1" t="s">
        <v>464</v>
      </c>
      <c r="Q198" s="1">
        <v>10092519</v>
      </c>
    </row>
    <row r="199" spans="8:17">
      <c r="H199" s="1" t="s">
        <v>43</v>
      </c>
      <c r="I199" s="1" t="s">
        <v>91</v>
      </c>
      <c r="J199" s="1" t="s">
        <v>465</v>
      </c>
      <c r="K199" s="1">
        <v>302903</v>
      </c>
      <c r="M199" s="1" t="s">
        <v>38</v>
      </c>
      <c r="N199" s="1" t="s">
        <v>44</v>
      </c>
      <c r="O199" s="1" t="s">
        <v>89</v>
      </c>
      <c r="P199" s="1" t="s">
        <v>466</v>
      </c>
      <c r="Q199" s="1">
        <v>10092528</v>
      </c>
    </row>
    <row r="200" spans="8:17">
      <c r="H200" s="1" t="s">
        <v>43</v>
      </c>
      <c r="I200" s="1" t="s">
        <v>91</v>
      </c>
      <c r="J200" s="1" t="s">
        <v>467</v>
      </c>
      <c r="K200" s="1">
        <v>302910</v>
      </c>
      <c r="M200" s="1" t="s">
        <v>38</v>
      </c>
      <c r="N200" s="1" t="s">
        <v>44</v>
      </c>
      <c r="O200" s="1" t="s">
        <v>89</v>
      </c>
      <c r="P200" s="1" t="s">
        <v>468</v>
      </c>
      <c r="Q200" s="1">
        <v>10092570</v>
      </c>
    </row>
    <row r="201" spans="8:17">
      <c r="H201" s="1" t="s">
        <v>43</v>
      </c>
      <c r="I201" s="1" t="s">
        <v>91</v>
      </c>
      <c r="J201" s="1" t="s">
        <v>469</v>
      </c>
      <c r="K201" s="1">
        <v>302918</v>
      </c>
      <c r="M201" s="1" t="s">
        <v>38</v>
      </c>
      <c r="N201" s="1" t="s">
        <v>44</v>
      </c>
      <c r="O201" s="1" t="s">
        <v>89</v>
      </c>
      <c r="P201" s="1" t="s">
        <v>470</v>
      </c>
      <c r="Q201" s="1">
        <v>10092538</v>
      </c>
    </row>
    <row r="202" spans="8:17">
      <c r="H202" s="1" t="s">
        <v>43</v>
      </c>
      <c r="I202" s="1" t="s">
        <v>91</v>
      </c>
      <c r="J202" s="1" t="s">
        <v>471</v>
      </c>
      <c r="K202" s="1">
        <v>302921</v>
      </c>
      <c r="M202" s="1" t="s">
        <v>38</v>
      </c>
      <c r="N202" s="1" t="s">
        <v>44</v>
      </c>
      <c r="O202" s="1" t="s">
        <v>89</v>
      </c>
      <c r="P202" s="1" t="s">
        <v>472</v>
      </c>
      <c r="Q202" s="1">
        <v>10092547</v>
      </c>
    </row>
    <row r="203" spans="8:17">
      <c r="H203" s="1" t="s">
        <v>43</v>
      </c>
      <c r="I203" s="1" t="s">
        <v>91</v>
      </c>
      <c r="J203" s="1" t="s">
        <v>473</v>
      </c>
      <c r="K203" s="1">
        <v>302947</v>
      </c>
      <c r="M203" s="1" t="s">
        <v>38</v>
      </c>
      <c r="N203" s="1" t="s">
        <v>44</v>
      </c>
      <c r="O203" s="1" t="s">
        <v>89</v>
      </c>
      <c r="P203" s="1" t="s">
        <v>474</v>
      </c>
      <c r="Q203" s="1">
        <v>10092551</v>
      </c>
    </row>
    <row r="204" spans="8:17">
      <c r="H204" s="1" t="s">
        <v>43</v>
      </c>
      <c r="I204" s="1" t="s">
        <v>91</v>
      </c>
      <c r="J204" s="1" t="s">
        <v>475</v>
      </c>
      <c r="K204" s="1">
        <v>302956</v>
      </c>
      <c r="M204" s="1" t="s">
        <v>38</v>
      </c>
      <c r="N204" s="1" t="s">
        <v>44</v>
      </c>
      <c r="O204" s="1" t="s">
        <v>89</v>
      </c>
      <c r="P204" s="1" t="s">
        <v>476</v>
      </c>
      <c r="Q204" s="1">
        <v>10092553</v>
      </c>
    </row>
    <row r="205" spans="8:17">
      <c r="H205" s="1" t="s">
        <v>43</v>
      </c>
      <c r="I205" s="1" t="s">
        <v>91</v>
      </c>
      <c r="J205" s="1" t="s">
        <v>477</v>
      </c>
      <c r="K205" s="1">
        <v>302962</v>
      </c>
      <c r="M205" s="1" t="s">
        <v>38</v>
      </c>
      <c r="N205" s="1" t="s">
        <v>44</v>
      </c>
      <c r="O205" s="1" t="s">
        <v>89</v>
      </c>
      <c r="P205" s="1" t="s">
        <v>478</v>
      </c>
      <c r="Q205" s="1">
        <v>10092557</v>
      </c>
    </row>
    <row r="206" spans="8:17">
      <c r="H206" s="1" t="s">
        <v>43</v>
      </c>
      <c r="I206" s="1" t="s">
        <v>91</v>
      </c>
      <c r="J206" s="1" t="s">
        <v>479</v>
      </c>
      <c r="K206" s="1">
        <v>302984</v>
      </c>
      <c r="M206" s="1" t="s">
        <v>38</v>
      </c>
      <c r="N206" s="1" t="s">
        <v>44</v>
      </c>
      <c r="O206" s="1" t="s">
        <v>89</v>
      </c>
      <c r="P206" s="1" t="s">
        <v>480</v>
      </c>
      <c r="Q206" s="1">
        <v>10092563</v>
      </c>
    </row>
    <row r="207" spans="8:17">
      <c r="H207" s="1" t="s">
        <v>43</v>
      </c>
      <c r="I207" s="1" t="s">
        <v>91</v>
      </c>
      <c r="J207" s="1" t="s">
        <v>481</v>
      </c>
      <c r="K207" s="1">
        <v>302990</v>
      </c>
      <c r="M207" s="1" t="s">
        <v>38</v>
      </c>
      <c r="N207" s="1" t="s">
        <v>44</v>
      </c>
      <c r="O207" s="1" t="s">
        <v>89</v>
      </c>
      <c r="P207" s="1" t="s">
        <v>482</v>
      </c>
      <c r="Q207" s="1">
        <v>10092566</v>
      </c>
    </row>
    <row r="208" spans="8:17">
      <c r="H208" s="1" t="s">
        <v>43</v>
      </c>
      <c r="I208" s="1" t="s">
        <v>94</v>
      </c>
      <c r="J208" s="1" t="s">
        <v>483</v>
      </c>
      <c r="K208" s="1">
        <v>303330</v>
      </c>
      <c r="M208" s="1" t="s">
        <v>38</v>
      </c>
      <c r="N208" s="1" t="s">
        <v>44</v>
      </c>
      <c r="O208" s="1" t="s">
        <v>89</v>
      </c>
      <c r="P208" s="1" t="s">
        <v>484</v>
      </c>
      <c r="Q208" s="1">
        <v>10092573</v>
      </c>
    </row>
    <row r="209" spans="8:17">
      <c r="H209" s="1" t="s">
        <v>43</v>
      </c>
      <c r="I209" s="1" t="s">
        <v>94</v>
      </c>
      <c r="J209" s="1" t="s">
        <v>485</v>
      </c>
      <c r="K209" s="1">
        <v>303332</v>
      </c>
      <c r="M209" s="1" t="s">
        <v>38</v>
      </c>
      <c r="N209" s="1" t="s">
        <v>44</v>
      </c>
      <c r="O209" s="1" t="s">
        <v>89</v>
      </c>
      <c r="P209" s="1" t="s">
        <v>486</v>
      </c>
      <c r="Q209" s="1">
        <v>10092576</v>
      </c>
    </row>
    <row r="210" spans="8:17">
      <c r="H210" s="1" t="s">
        <v>43</v>
      </c>
      <c r="I210" s="1" t="s">
        <v>94</v>
      </c>
      <c r="J210" s="1" t="s">
        <v>487</v>
      </c>
      <c r="K210" s="1">
        <v>303334</v>
      </c>
      <c r="M210" s="1" t="s">
        <v>38</v>
      </c>
      <c r="N210" s="1" t="s">
        <v>44</v>
      </c>
      <c r="O210" s="1" t="s">
        <v>89</v>
      </c>
      <c r="P210" s="1" t="s">
        <v>488</v>
      </c>
      <c r="Q210" s="1">
        <v>10092585</v>
      </c>
    </row>
    <row r="211" spans="8:17">
      <c r="H211" s="1" t="s">
        <v>43</v>
      </c>
      <c r="I211" s="1" t="s">
        <v>94</v>
      </c>
      <c r="J211" s="1" t="s">
        <v>489</v>
      </c>
      <c r="K211" s="1">
        <v>303336</v>
      </c>
      <c r="M211" s="1" t="s">
        <v>38</v>
      </c>
      <c r="N211" s="1" t="s">
        <v>44</v>
      </c>
      <c r="O211" s="1" t="s">
        <v>89</v>
      </c>
      <c r="P211" s="1" t="s">
        <v>490</v>
      </c>
      <c r="Q211" s="1">
        <v>10092595</v>
      </c>
    </row>
    <row r="212" spans="8:17">
      <c r="H212" s="1" t="s">
        <v>43</v>
      </c>
      <c r="I212" s="1" t="s">
        <v>94</v>
      </c>
      <c r="J212" s="1" t="s">
        <v>491</v>
      </c>
      <c r="K212" s="1">
        <v>303386</v>
      </c>
      <c r="M212" s="1" t="s">
        <v>38</v>
      </c>
      <c r="N212" s="1" t="s">
        <v>44</v>
      </c>
      <c r="O212" s="1" t="s">
        <v>89</v>
      </c>
      <c r="P212" s="1" t="s">
        <v>77</v>
      </c>
      <c r="Q212" s="1">
        <v>10092599</v>
      </c>
    </row>
    <row r="213" spans="8:17">
      <c r="H213" s="1" t="s">
        <v>43</v>
      </c>
      <c r="I213" s="1" t="s">
        <v>97</v>
      </c>
      <c r="J213" s="1" t="s">
        <v>492</v>
      </c>
      <c r="K213" s="1">
        <v>303532</v>
      </c>
      <c r="M213" s="1" t="s">
        <v>38</v>
      </c>
      <c r="N213" s="1" t="s">
        <v>44</v>
      </c>
      <c r="O213" s="1" t="s">
        <v>89</v>
      </c>
      <c r="P213" s="1" t="s">
        <v>493</v>
      </c>
      <c r="Q213" s="1">
        <v>10092588</v>
      </c>
    </row>
    <row r="214" spans="8:17">
      <c r="H214" s="1" t="s">
        <v>43</v>
      </c>
      <c r="I214" s="1" t="s">
        <v>97</v>
      </c>
      <c r="J214" s="1" t="s">
        <v>494</v>
      </c>
      <c r="K214" s="1">
        <v>303543</v>
      </c>
      <c r="M214" s="1" t="s">
        <v>38</v>
      </c>
      <c r="N214" s="1" t="s">
        <v>44</v>
      </c>
      <c r="O214" s="1" t="s">
        <v>92</v>
      </c>
      <c r="P214" s="1" t="s">
        <v>495</v>
      </c>
      <c r="Q214" s="1">
        <v>10092916</v>
      </c>
    </row>
    <row r="215" spans="8:17">
      <c r="H215" s="1" t="s">
        <v>43</v>
      </c>
      <c r="I215" s="1" t="s">
        <v>97</v>
      </c>
      <c r="J215" s="1" t="s">
        <v>496</v>
      </c>
      <c r="K215" s="1">
        <v>303551</v>
      </c>
      <c r="M215" s="1" t="s">
        <v>38</v>
      </c>
      <c r="N215" s="1" t="s">
        <v>44</v>
      </c>
      <c r="O215" s="1" t="s">
        <v>92</v>
      </c>
      <c r="P215" s="1" t="s">
        <v>497</v>
      </c>
      <c r="Q215" s="1">
        <v>10092919</v>
      </c>
    </row>
    <row r="216" spans="8:17">
      <c r="H216" s="1" t="s">
        <v>43</v>
      </c>
      <c r="I216" s="1" t="s">
        <v>97</v>
      </c>
      <c r="J216" s="1" t="s">
        <v>498</v>
      </c>
      <c r="K216" s="1">
        <v>303558</v>
      </c>
      <c r="M216" s="1" t="s">
        <v>38</v>
      </c>
      <c r="N216" s="1" t="s">
        <v>44</v>
      </c>
      <c r="O216" s="1" t="s">
        <v>92</v>
      </c>
      <c r="P216" s="1" t="s">
        <v>499</v>
      </c>
      <c r="Q216" s="1">
        <v>10092928</v>
      </c>
    </row>
    <row r="217" spans="8:17">
      <c r="H217" s="1" t="s">
        <v>43</v>
      </c>
      <c r="I217" s="1" t="s">
        <v>97</v>
      </c>
      <c r="J217" s="1" t="s">
        <v>500</v>
      </c>
      <c r="K217" s="1">
        <v>303591</v>
      </c>
      <c r="M217" s="1" t="s">
        <v>38</v>
      </c>
      <c r="N217" s="1" t="s">
        <v>44</v>
      </c>
      <c r="O217" s="1" t="s">
        <v>92</v>
      </c>
      <c r="P217" s="1" t="s">
        <v>501</v>
      </c>
      <c r="Q217" s="1">
        <v>10092985</v>
      </c>
    </row>
    <row r="218" spans="8:17">
      <c r="H218" s="1" t="s">
        <v>43</v>
      </c>
      <c r="I218" s="1" t="s">
        <v>100</v>
      </c>
      <c r="J218" s="1" t="s">
        <v>502</v>
      </c>
      <c r="K218" s="1">
        <v>303907</v>
      </c>
      <c r="M218" s="1" t="s">
        <v>38</v>
      </c>
      <c r="N218" s="1" t="s">
        <v>44</v>
      </c>
      <c r="O218" s="1" t="s">
        <v>92</v>
      </c>
      <c r="P218" s="1" t="s">
        <v>503</v>
      </c>
      <c r="Q218" s="1">
        <v>10092938</v>
      </c>
    </row>
    <row r="219" spans="8:17">
      <c r="H219" s="1" t="s">
        <v>43</v>
      </c>
      <c r="I219" s="1" t="s">
        <v>100</v>
      </c>
      <c r="J219" s="1" t="s">
        <v>504</v>
      </c>
      <c r="K219" s="1">
        <v>303915</v>
      </c>
      <c r="M219" s="1" t="s">
        <v>38</v>
      </c>
      <c r="N219" s="1" t="s">
        <v>44</v>
      </c>
      <c r="O219" s="1" t="s">
        <v>92</v>
      </c>
      <c r="P219" s="1" t="s">
        <v>505</v>
      </c>
      <c r="Q219" s="1">
        <v>10092947</v>
      </c>
    </row>
    <row r="220" spans="8:17">
      <c r="H220" s="1" t="s">
        <v>43</v>
      </c>
      <c r="I220" s="1" t="s">
        <v>100</v>
      </c>
      <c r="J220" s="1" t="s">
        <v>506</v>
      </c>
      <c r="K220" s="1">
        <v>303929</v>
      </c>
      <c r="M220" s="1" t="s">
        <v>38</v>
      </c>
      <c r="N220" s="1" t="s">
        <v>44</v>
      </c>
      <c r="O220" s="1" t="s">
        <v>92</v>
      </c>
      <c r="P220" s="1" t="s">
        <v>507</v>
      </c>
      <c r="Q220" s="1">
        <v>10092957</v>
      </c>
    </row>
    <row r="221" spans="8:17">
      <c r="H221" s="1" t="s">
        <v>43</v>
      </c>
      <c r="I221" s="1" t="s">
        <v>100</v>
      </c>
      <c r="J221" s="1" t="s">
        <v>508</v>
      </c>
      <c r="K221" s="1">
        <v>303936</v>
      </c>
      <c r="M221" s="1" t="s">
        <v>38</v>
      </c>
      <c r="N221" s="1" t="s">
        <v>44</v>
      </c>
      <c r="O221" s="1" t="s">
        <v>92</v>
      </c>
      <c r="P221" s="1" t="s">
        <v>77</v>
      </c>
      <c r="Q221" s="1">
        <v>10092999</v>
      </c>
    </row>
    <row r="222" spans="8:17">
      <c r="H222" s="1" t="s">
        <v>43</v>
      </c>
      <c r="I222" s="1" t="s">
        <v>100</v>
      </c>
      <c r="J222" s="1" t="s">
        <v>509</v>
      </c>
      <c r="K222" s="1">
        <v>303958</v>
      </c>
      <c r="M222" s="1" t="s">
        <v>38</v>
      </c>
      <c r="N222" s="1" t="s">
        <v>44</v>
      </c>
      <c r="O222" s="1" t="s">
        <v>92</v>
      </c>
      <c r="P222" s="1" t="s">
        <v>510</v>
      </c>
      <c r="Q222" s="1">
        <v>10092995</v>
      </c>
    </row>
    <row r="223" spans="8:17">
      <c r="H223" s="1" t="s">
        <v>43</v>
      </c>
      <c r="I223" s="1" t="s">
        <v>100</v>
      </c>
      <c r="J223" s="1" t="s">
        <v>511</v>
      </c>
      <c r="K223" s="1">
        <v>303961</v>
      </c>
      <c r="M223" s="1" t="s">
        <v>38</v>
      </c>
      <c r="N223" s="1" t="s">
        <v>44</v>
      </c>
      <c r="O223" s="1" t="s">
        <v>92</v>
      </c>
      <c r="P223" s="1" t="s">
        <v>512</v>
      </c>
      <c r="Q223" s="1">
        <v>10092976</v>
      </c>
    </row>
    <row r="224" spans="8:17">
      <c r="H224" s="1" t="s">
        <v>43</v>
      </c>
      <c r="I224" s="1" t="s">
        <v>100</v>
      </c>
      <c r="J224" s="1" t="s">
        <v>513</v>
      </c>
      <c r="K224" s="1">
        <v>303985</v>
      </c>
      <c r="M224" s="1" t="s">
        <v>38</v>
      </c>
      <c r="N224" s="1" t="s">
        <v>44</v>
      </c>
      <c r="O224" s="1" t="s">
        <v>95</v>
      </c>
      <c r="P224" s="1" t="s">
        <v>514</v>
      </c>
      <c r="Q224" s="1">
        <v>10095416</v>
      </c>
    </row>
    <row r="225" spans="8:17">
      <c r="H225" s="1" t="s">
        <v>43</v>
      </c>
      <c r="I225" s="1" t="s">
        <v>102</v>
      </c>
      <c r="J225" s="1" t="s">
        <v>515</v>
      </c>
      <c r="K225" s="1">
        <v>304802</v>
      </c>
      <c r="M225" s="1" t="s">
        <v>38</v>
      </c>
      <c r="N225" s="1" t="s">
        <v>44</v>
      </c>
      <c r="O225" s="1" t="s">
        <v>95</v>
      </c>
      <c r="P225" s="1" t="s">
        <v>516</v>
      </c>
      <c r="Q225" s="1">
        <v>10095419</v>
      </c>
    </row>
    <row r="226" spans="8:17">
      <c r="H226" s="1" t="s">
        <v>43</v>
      </c>
      <c r="I226" s="1" t="s">
        <v>102</v>
      </c>
      <c r="J226" s="1" t="s">
        <v>517</v>
      </c>
      <c r="K226" s="1">
        <v>304806</v>
      </c>
      <c r="M226" s="1" t="s">
        <v>38</v>
      </c>
      <c r="N226" s="1" t="s">
        <v>44</v>
      </c>
      <c r="O226" s="1" t="s">
        <v>95</v>
      </c>
      <c r="P226" s="1" t="s">
        <v>518</v>
      </c>
      <c r="Q226" s="1">
        <v>10095428</v>
      </c>
    </row>
    <row r="227" spans="8:17">
      <c r="H227" s="1" t="s">
        <v>43</v>
      </c>
      <c r="I227" s="1" t="s">
        <v>102</v>
      </c>
      <c r="J227" s="1" t="s">
        <v>519</v>
      </c>
      <c r="K227" s="1">
        <v>304811</v>
      </c>
      <c r="M227" s="1" t="s">
        <v>38</v>
      </c>
      <c r="N227" s="1" t="s">
        <v>44</v>
      </c>
      <c r="O227" s="1" t="s">
        <v>95</v>
      </c>
      <c r="P227" s="1" t="s">
        <v>520</v>
      </c>
      <c r="Q227" s="1">
        <v>10095438</v>
      </c>
    </row>
    <row r="228" spans="8:17">
      <c r="H228" s="1" t="s">
        <v>43</v>
      </c>
      <c r="I228" s="1" t="s">
        <v>102</v>
      </c>
      <c r="J228" s="1" t="s">
        <v>521</v>
      </c>
      <c r="K228" s="1">
        <v>304827</v>
      </c>
      <c r="M228" s="1" t="s">
        <v>38</v>
      </c>
      <c r="N228" s="1" t="s">
        <v>44</v>
      </c>
      <c r="O228" s="1" t="s">
        <v>95</v>
      </c>
      <c r="P228" s="1" t="s">
        <v>522</v>
      </c>
      <c r="Q228" s="1">
        <v>10095447</v>
      </c>
    </row>
    <row r="229" spans="8:17">
      <c r="H229" s="1" t="s">
        <v>43</v>
      </c>
      <c r="I229" s="1" t="s">
        <v>102</v>
      </c>
      <c r="J229" s="1" t="s">
        <v>523</v>
      </c>
      <c r="K229" s="1">
        <v>304833</v>
      </c>
      <c r="M229" s="1" t="s">
        <v>38</v>
      </c>
      <c r="N229" s="1" t="s">
        <v>44</v>
      </c>
      <c r="O229" s="1" t="s">
        <v>95</v>
      </c>
      <c r="P229" s="1" t="s">
        <v>95</v>
      </c>
      <c r="Q229" s="1">
        <v>10095457</v>
      </c>
    </row>
    <row r="230" spans="8:17">
      <c r="H230" s="1" t="s">
        <v>43</v>
      </c>
      <c r="I230" s="1" t="s">
        <v>102</v>
      </c>
      <c r="J230" s="1" t="s">
        <v>524</v>
      </c>
      <c r="K230" s="1">
        <v>304842</v>
      </c>
      <c r="M230" s="1" t="s">
        <v>38</v>
      </c>
      <c r="N230" s="1" t="s">
        <v>44</v>
      </c>
      <c r="O230" s="1" t="s">
        <v>95</v>
      </c>
      <c r="P230" s="1" t="s">
        <v>525</v>
      </c>
      <c r="Q230" s="1">
        <v>10095466</v>
      </c>
    </row>
    <row r="231" spans="8:17">
      <c r="H231" s="1" t="s">
        <v>43</v>
      </c>
      <c r="I231" s="1" t="s">
        <v>102</v>
      </c>
      <c r="J231" s="1" t="s">
        <v>526</v>
      </c>
      <c r="K231" s="1">
        <v>304845</v>
      </c>
      <c r="M231" s="1" t="s">
        <v>38</v>
      </c>
      <c r="N231" s="1" t="s">
        <v>44</v>
      </c>
      <c r="O231" s="1" t="s">
        <v>95</v>
      </c>
      <c r="P231" s="1" t="s">
        <v>527</v>
      </c>
      <c r="Q231" s="1">
        <v>10095470</v>
      </c>
    </row>
    <row r="232" spans="8:17">
      <c r="H232" s="1" t="s">
        <v>43</v>
      </c>
      <c r="I232" s="1" t="s">
        <v>102</v>
      </c>
      <c r="J232" s="1" t="s">
        <v>528</v>
      </c>
      <c r="K232" s="1">
        <v>304849</v>
      </c>
      <c r="M232" s="1" t="s">
        <v>38</v>
      </c>
      <c r="N232" s="1" t="s">
        <v>44</v>
      </c>
      <c r="O232" s="1" t="s">
        <v>95</v>
      </c>
      <c r="P232" s="1" t="s">
        <v>77</v>
      </c>
      <c r="Q232" s="1">
        <v>10095499</v>
      </c>
    </row>
    <row r="233" spans="8:17">
      <c r="H233" s="1" t="s">
        <v>43</v>
      </c>
      <c r="I233" s="1" t="s">
        <v>102</v>
      </c>
      <c r="J233" s="1" t="s">
        <v>529</v>
      </c>
      <c r="K233" s="1">
        <v>304854</v>
      </c>
      <c r="M233" s="1" t="s">
        <v>38</v>
      </c>
      <c r="N233" s="1" t="s">
        <v>44</v>
      </c>
      <c r="O233" s="1" t="s">
        <v>95</v>
      </c>
      <c r="P233" s="1" t="s">
        <v>343</v>
      </c>
      <c r="Q233" s="1">
        <v>10095476</v>
      </c>
    </row>
    <row r="234" spans="8:17">
      <c r="H234" s="1" t="s">
        <v>43</v>
      </c>
      <c r="I234" s="1" t="s">
        <v>102</v>
      </c>
      <c r="J234" s="1" t="s">
        <v>530</v>
      </c>
      <c r="K234" s="1">
        <v>304859</v>
      </c>
      <c r="M234" s="1" t="s">
        <v>38</v>
      </c>
      <c r="N234" s="1" t="s">
        <v>44</v>
      </c>
      <c r="O234" s="1" t="s">
        <v>98</v>
      </c>
      <c r="P234" s="1" t="s">
        <v>531</v>
      </c>
      <c r="Q234" s="1">
        <v>10096521</v>
      </c>
    </row>
    <row r="235" spans="8:17">
      <c r="H235" s="1" t="s">
        <v>43</v>
      </c>
      <c r="I235" s="1" t="s">
        <v>102</v>
      </c>
      <c r="J235" s="1" t="s">
        <v>532</v>
      </c>
      <c r="K235" s="1">
        <v>304876</v>
      </c>
      <c r="M235" s="1" t="s">
        <v>38</v>
      </c>
      <c r="N235" s="1" t="s">
        <v>44</v>
      </c>
      <c r="O235" s="1" t="s">
        <v>98</v>
      </c>
      <c r="P235" s="1" t="s">
        <v>533</v>
      </c>
      <c r="Q235" s="1">
        <v>10096523</v>
      </c>
    </row>
    <row r="236" spans="8:17">
      <c r="H236" s="1" t="s">
        <v>43</v>
      </c>
      <c r="I236" s="1" t="s">
        <v>102</v>
      </c>
      <c r="J236" s="1" t="s">
        <v>534</v>
      </c>
      <c r="K236" s="1">
        <v>304879</v>
      </c>
      <c r="M236" s="1" t="s">
        <v>38</v>
      </c>
      <c r="N236" s="1" t="s">
        <v>44</v>
      </c>
      <c r="O236" s="1" t="s">
        <v>98</v>
      </c>
      <c r="P236" s="1" t="s">
        <v>98</v>
      </c>
      <c r="Q236" s="1">
        <v>10096547</v>
      </c>
    </row>
    <row r="237" spans="8:17">
      <c r="H237" s="1" t="s">
        <v>43</v>
      </c>
      <c r="I237" s="1" t="s">
        <v>102</v>
      </c>
      <c r="J237" s="1" t="s">
        <v>535</v>
      </c>
      <c r="K237" s="1">
        <v>304892</v>
      </c>
      <c r="M237" s="1" t="s">
        <v>38</v>
      </c>
      <c r="N237" s="1" t="s">
        <v>44</v>
      </c>
      <c r="O237" s="1" t="s">
        <v>98</v>
      </c>
      <c r="P237" s="1" t="s">
        <v>536</v>
      </c>
      <c r="Q237" s="1">
        <v>10096571</v>
      </c>
    </row>
    <row r="238" spans="8:17">
      <c r="H238" s="1" t="s">
        <v>43</v>
      </c>
      <c r="I238" s="1" t="s">
        <v>105</v>
      </c>
      <c r="J238" s="1" t="s">
        <v>537</v>
      </c>
      <c r="K238" s="1">
        <v>305440</v>
      </c>
      <c r="M238" s="1" t="s">
        <v>38</v>
      </c>
      <c r="N238" s="1" t="s">
        <v>44</v>
      </c>
      <c r="O238" s="1" t="s">
        <v>101</v>
      </c>
      <c r="P238" s="1" t="s">
        <v>538</v>
      </c>
      <c r="Q238" s="1">
        <v>10099119</v>
      </c>
    </row>
    <row r="239" spans="8:17">
      <c r="H239" s="1" t="s">
        <v>43</v>
      </c>
      <c r="I239" s="1" t="s">
        <v>105</v>
      </c>
      <c r="J239" s="1" t="s">
        <v>539</v>
      </c>
      <c r="K239" s="1">
        <v>305454</v>
      </c>
      <c r="M239" s="1" t="s">
        <v>38</v>
      </c>
      <c r="N239" s="1" t="s">
        <v>44</v>
      </c>
      <c r="O239" s="1" t="s">
        <v>101</v>
      </c>
      <c r="P239" s="1" t="s">
        <v>540</v>
      </c>
      <c r="Q239" s="1">
        <v>10099138</v>
      </c>
    </row>
    <row r="240" spans="8:17">
      <c r="H240" s="1" t="s">
        <v>43</v>
      </c>
      <c r="I240" s="1" t="s">
        <v>105</v>
      </c>
      <c r="J240" s="1" t="s">
        <v>541</v>
      </c>
      <c r="K240" s="1">
        <v>305480</v>
      </c>
      <c r="M240" s="1" t="s">
        <v>38</v>
      </c>
      <c r="N240" s="1" t="s">
        <v>44</v>
      </c>
      <c r="O240" s="1" t="s">
        <v>101</v>
      </c>
      <c r="P240" s="1" t="s">
        <v>65</v>
      </c>
      <c r="Q240" s="1">
        <v>10099157</v>
      </c>
    </row>
    <row r="241" spans="8:17">
      <c r="H241" s="1" t="s">
        <v>43</v>
      </c>
      <c r="I241" s="1" t="s">
        <v>105</v>
      </c>
      <c r="J241" s="1" t="s">
        <v>542</v>
      </c>
      <c r="K241" s="1">
        <v>305487</v>
      </c>
      <c r="M241" s="1" t="s">
        <v>38</v>
      </c>
      <c r="N241" s="1" t="s">
        <v>44</v>
      </c>
      <c r="O241" s="1" t="s">
        <v>101</v>
      </c>
      <c r="P241" s="1" t="s">
        <v>543</v>
      </c>
      <c r="Q241" s="1">
        <v>10099185</v>
      </c>
    </row>
    <row r="242" spans="8:17">
      <c r="H242" s="1" t="s">
        <v>43</v>
      </c>
      <c r="I242" s="1" t="s">
        <v>108</v>
      </c>
      <c r="J242" s="1" t="s">
        <v>544</v>
      </c>
      <c r="K242" s="1">
        <v>305610</v>
      </c>
      <c r="M242" s="1" t="s">
        <v>38</v>
      </c>
      <c r="N242" s="1" t="s">
        <v>44</v>
      </c>
      <c r="O242" s="1" t="s">
        <v>101</v>
      </c>
      <c r="P242" s="1" t="s">
        <v>545</v>
      </c>
      <c r="Q242" s="1">
        <v>10099176</v>
      </c>
    </row>
    <row r="243" spans="8:17">
      <c r="H243" s="1" t="s">
        <v>43</v>
      </c>
      <c r="I243" s="1" t="s">
        <v>108</v>
      </c>
      <c r="J243" s="1" t="s">
        <v>546</v>
      </c>
      <c r="K243" s="1">
        <v>305622</v>
      </c>
      <c r="M243" s="1" t="s">
        <v>38</v>
      </c>
      <c r="N243" s="1" t="s">
        <v>48</v>
      </c>
      <c r="O243" s="1" t="s">
        <v>103</v>
      </c>
      <c r="P243" s="1" t="s">
        <v>547</v>
      </c>
      <c r="Q243" s="1">
        <v>10424017</v>
      </c>
    </row>
    <row r="244" spans="8:17">
      <c r="H244" s="1" t="s">
        <v>43</v>
      </c>
      <c r="I244" s="1" t="s">
        <v>108</v>
      </c>
      <c r="J244" s="1" t="s">
        <v>548</v>
      </c>
      <c r="K244" s="1">
        <v>305628</v>
      </c>
      <c r="M244" s="1" t="s">
        <v>38</v>
      </c>
      <c r="N244" s="1" t="s">
        <v>48</v>
      </c>
      <c r="O244" s="1" t="s">
        <v>103</v>
      </c>
      <c r="P244" s="1" t="s">
        <v>549</v>
      </c>
      <c r="Q244" s="1">
        <v>10424019</v>
      </c>
    </row>
    <row r="245" spans="8:17">
      <c r="H245" s="1" t="s">
        <v>43</v>
      </c>
      <c r="I245" s="1" t="s">
        <v>108</v>
      </c>
      <c r="J245" s="1" t="s">
        <v>550</v>
      </c>
      <c r="K245" s="1">
        <v>305646</v>
      </c>
      <c r="M245" s="1" t="s">
        <v>38</v>
      </c>
      <c r="N245" s="1" t="s">
        <v>48</v>
      </c>
      <c r="O245" s="1" t="s">
        <v>103</v>
      </c>
      <c r="P245" s="1" t="s">
        <v>551</v>
      </c>
      <c r="Q245" s="1">
        <v>10424038</v>
      </c>
    </row>
    <row r="246" spans="8:17">
      <c r="H246" s="1" t="s">
        <v>43</v>
      </c>
      <c r="I246" s="1" t="s">
        <v>108</v>
      </c>
      <c r="J246" s="1" t="s">
        <v>552</v>
      </c>
      <c r="K246" s="1">
        <v>305670</v>
      </c>
      <c r="M246" s="1" t="s">
        <v>38</v>
      </c>
      <c r="N246" s="1" t="s">
        <v>48</v>
      </c>
      <c r="O246" s="1" t="s">
        <v>103</v>
      </c>
      <c r="P246" s="1" t="s">
        <v>553</v>
      </c>
      <c r="Q246" s="1">
        <v>10424028</v>
      </c>
    </row>
    <row r="247" spans="8:17">
      <c r="H247" s="1" t="s">
        <v>43</v>
      </c>
      <c r="I247" s="1" t="s">
        <v>108</v>
      </c>
      <c r="J247" s="1" t="s">
        <v>554</v>
      </c>
      <c r="K247" s="1">
        <v>305678</v>
      </c>
      <c r="M247" s="1" t="s">
        <v>38</v>
      </c>
      <c r="N247" s="1" t="s">
        <v>48</v>
      </c>
      <c r="O247" s="1" t="s">
        <v>103</v>
      </c>
      <c r="P247" s="1" t="s">
        <v>555</v>
      </c>
      <c r="Q247" s="1">
        <v>10424057</v>
      </c>
    </row>
    <row r="248" spans="8:17">
      <c r="H248" s="1" t="s">
        <v>43</v>
      </c>
      <c r="I248" s="1" t="s">
        <v>108</v>
      </c>
      <c r="J248" s="1" t="s">
        <v>556</v>
      </c>
      <c r="K248" s="1">
        <v>305682</v>
      </c>
      <c r="M248" s="1" t="s">
        <v>38</v>
      </c>
      <c r="N248" s="1" t="s">
        <v>48</v>
      </c>
      <c r="O248" s="1" t="s">
        <v>103</v>
      </c>
      <c r="P248" s="1" t="s">
        <v>557</v>
      </c>
      <c r="Q248" s="1">
        <v>10424066</v>
      </c>
    </row>
    <row r="249" spans="8:17">
      <c r="H249" s="1" t="s">
        <v>43</v>
      </c>
      <c r="I249" s="1" t="s">
        <v>111</v>
      </c>
      <c r="J249" s="1" t="s">
        <v>558</v>
      </c>
      <c r="K249" s="1">
        <v>305924</v>
      </c>
      <c r="M249" s="1" t="s">
        <v>38</v>
      </c>
      <c r="N249" s="1" t="s">
        <v>48</v>
      </c>
      <c r="O249" s="1" t="s">
        <v>103</v>
      </c>
      <c r="P249" s="1" t="s">
        <v>559</v>
      </c>
      <c r="Q249" s="1">
        <v>10424076</v>
      </c>
    </row>
    <row r="250" spans="8:17">
      <c r="H250" s="1" t="s">
        <v>43</v>
      </c>
      <c r="I250" s="1" t="s">
        <v>111</v>
      </c>
      <c r="J250" s="1" t="s">
        <v>560</v>
      </c>
      <c r="K250" s="1">
        <v>305944</v>
      </c>
      <c r="M250" s="1" t="s">
        <v>38</v>
      </c>
      <c r="N250" s="1" t="s">
        <v>48</v>
      </c>
      <c r="O250" s="1" t="s">
        <v>103</v>
      </c>
      <c r="P250" s="1" t="s">
        <v>561</v>
      </c>
      <c r="Q250" s="1">
        <v>10424063</v>
      </c>
    </row>
    <row r="251" spans="8:17">
      <c r="H251" s="1" t="s">
        <v>43</v>
      </c>
      <c r="I251" s="1" t="s">
        <v>111</v>
      </c>
      <c r="J251" s="1" t="s">
        <v>562</v>
      </c>
      <c r="K251" s="1">
        <v>305956</v>
      </c>
      <c r="M251" s="1" t="s">
        <v>38</v>
      </c>
      <c r="N251" s="1" t="s">
        <v>48</v>
      </c>
      <c r="O251" s="1" t="s">
        <v>103</v>
      </c>
      <c r="P251" s="1" t="s">
        <v>77</v>
      </c>
      <c r="Q251" s="1">
        <v>10424099</v>
      </c>
    </row>
    <row r="252" spans="8:17">
      <c r="H252" s="1" t="s">
        <v>43</v>
      </c>
      <c r="I252" s="1" t="s">
        <v>111</v>
      </c>
      <c r="J252" s="1" t="s">
        <v>563</v>
      </c>
      <c r="K252" s="1">
        <v>305974</v>
      </c>
      <c r="M252" s="1" t="s">
        <v>38</v>
      </c>
      <c r="N252" s="1" t="s">
        <v>48</v>
      </c>
      <c r="O252" s="1" t="s">
        <v>103</v>
      </c>
      <c r="P252" s="1" t="s">
        <v>564</v>
      </c>
      <c r="Q252" s="1">
        <v>10424085</v>
      </c>
    </row>
    <row r="253" spans="8:17">
      <c r="H253" s="1" t="s">
        <v>43</v>
      </c>
      <c r="I253" s="1" t="s">
        <v>111</v>
      </c>
      <c r="J253" s="1" t="s">
        <v>565</v>
      </c>
      <c r="K253" s="1">
        <v>305984</v>
      </c>
      <c r="M253" s="1" t="s">
        <v>38</v>
      </c>
      <c r="N253" s="1" t="s">
        <v>48</v>
      </c>
      <c r="O253" s="1" t="s">
        <v>103</v>
      </c>
      <c r="P253" s="1" t="s">
        <v>566</v>
      </c>
      <c r="Q253" s="1">
        <v>10424095</v>
      </c>
    </row>
    <row r="254" spans="8:17">
      <c r="H254" s="1" t="s">
        <v>43</v>
      </c>
      <c r="I254" s="1" t="s">
        <v>111</v>
      </c>
      <c r="J254" s="1" t="s">
        <v>567</v>
      </c>
      <c r="K254" s="1">
        <v>305994</v>
      </c>
      <c r="M254" s="1" t="s">
        <v>38</v>
      </c>
      <c r="N254" s="1" t="s">
        <v>48</v>
      </c>
      <c r="O254" s="1" t="s">
        <v>106</v>
      </c>
      <c r="P254" s="1" t="s">
        <v>568</v>
      </c>
      <c r="Q254" s="1">
        <v>10424331</v>
      </c>
    </row>
    <row r="255" spans="8:17">
      <c r="H255" s="1" t="s">
        <v>43</v>
      </c>
      <c r="I255" s="1" t="s">
        <v>114</v>
      </c>
      <c r="J255" s="1" t="s">
        <v>569</v>
      </c>
      <c r="K255" s="1">
        <v>306113</v>
      </c>
      <c r="M255" s="1" t="s">
        <v>38</v>
      </c>
      <c r="N255" s="1" t="s">
        <v>48</v>
      </c>
      <c r="O255" s="1" t="s">
        <v>106</v>
      </c>
      <c r="P255" s="1" t="s">
        <v>570</v>
      </c>
      <c r="Q255" s="1">
        <v>10424315</v>
      </c>
    </row>
    <row r="256" spans="8:17">
      <c r="H256" s="1" t="s">
        <v>43</v>
      </c>
      <c r="I256" s="1" t="s">
        <v>114</v>
      </c>
      <c r="J256" s="1" t="s">
        <v>571</v>
      </c>
      <c r="K256" s="1">
        <v>306116</v>
      </c>
      <c r="M256" s="1" t="s">
        <v>38</v>
      </c>
      <c r="N256" s="1" t="s">
        <v>48</v>
      </c>
      <c r="O256" s="1" t="s">
        <v>106</v>
      </c>
      <c r="P256" s="1" t="s">
        <v>572</v>
      </c>
      <c r="Q256" s="1">
        <v>10424347</v>
      </c>
    </row>
    <row r="257" spans="8:17">
      <c r="H257" s="1" t="s">
        <v>43</v>
      </c>
      <c r="I257" s="1" t="s">
        <v>114</v>
      </c>
      <c r="J257" s="1" t="s">
        <v>573</v>
      </c>
      <c r="K257" s="1">
        <v>306120</v>
      </c>
      <c r="M257" s="1" t="s">
        <v>38</v>
      </c>
      <c r="N257" s="1" t="s">
        <v>48</v>
      </c>
      <c r="O257" s="1" t="s">
        <v>106</v>
      </c>
      <c r="P257" s="1" t="s">
        <v>106</v>
      </c>
      <c r="Q257" s="1">
        <v>10424363</v>
      </c>
    </row>
    <row r="258" spans="8:17">
      <c r="H258" s="1" t="s">
        <v>43</v>
      </c>
      <c r="I258" s="1" t="s">
        <v>114</v>
      </c>
      <c r="J258" s="1" t="s">
        <v>574</v>
      </c>
      <c r="K258" s="1">
        <v>306122</v>
      </c>
      <c r="M258" s="1" t="s">
        <v>38</v>
      </c>
      <c r="N258" s="1" t="s">
        <v>48</v>
      </c>
      <c r="O258" s="1" t="s">
        <v>106</v>
      </c>
      <c r="P258" s="1" t="s">
        <v>575</v>
      </c>
      <c r="Q258" s="1">
        <v>10424379</v>
      </c>
    </row>
    <row r="259" spans="8:17">
      <c r="H259" s="1" t="s">
        <v>43</v>
      </c>
      <c r="I259" s="1" t="s">
        <v>114</v>
      </c>
      <c r="J259" s="1" t="s">
        <v>576</v>
      </c>
      <c r="K259" s="1">
        <v>306123</v>
      </c>
      <c r="M259" s="1" t="s">
        <v>38</v>
      </c>
      <c r="N259" s="1" t="s">
        <v>48</v>
      </c>
      <c r="O259" s="1" t="s">
        <v>106</v>
      </c>
      <c r="P259" s="1" t="s">
        <v>577</v>
      </c>
      <c r="Q259" s="1">
        <v>10424394</v>
      </c>
    </row>
    <row r="260" spans="8:17">
      <c r="H260" s="1" t="s">
        <v>43</v>
      </c>
      <c r="I260" s="1" t="s">
        <v>114</v>
      </c>
      <c r="J260" s="1" t="s">
        <v>578</v>
      </c>
      <c r="K260" s="1">
        <v>306124</v>
      </c>
      <c r="M260" s="1" t="s">
        <v>38</v>
      </c>
      <c r="N260" s="1" t="s">
        <v>48</v>
      </c>
      <c r="O260" s="1" t="s">
        <v>109</v>
      </c>
      <c r="P260" s="1" t="s">
        <v>579</v>
      </c>
      <c r="Q260" s="1">
        <v>10427313</v>
      </c>
    </row>
    <row r="261" spans="8:17">
      <c r="H261" s="1" t="s">
        <v>43</v>
      </c>
      <c r="I261" s="1" t="s">
        <v>114</v>
      </c>
      <c r="J261" s="1" t="s">
        <v>580</v>
      </c>
      <c r="K261" s="1">
        <v>306131</v>
      </c>
      <c r="M261" s="1" t="s">
        <v>38</v>
      </c>
      <c r="N261" s="1" t="s">
        <v>48</v>
      </c>
      <c r="O261" s="1" t="s">
        <v>109</v>
      </c>
      <c r="P261" s="1" t="s">
        <v>581</v>
      </c>
      <c r="Q261" s="1">
        <v>10427315</v>
      </c>
    </row>
    <row r="262" spans="8:17">
      <c r="H262" s="1" t="s">
        <v>43</v>
      </c>
      <c r="I262" s="1" t="s">
        <v>114</v>
      </c>
      <c r="J262" s="1" t="s">
        <v>582</v>
      </c>
      <c r="K262" s="1">
        <v>306165</v>
      </c>
      <c r="M262" s="1" t="s">
        <v>38</v>
      </c>
      <c r="N262" s="1" t="s">
        <v>48</v>
      </c>
      <c r="O262" s="1" t="s">
        <v>109</v>
      </c>
      <c r="P262" s="1" t="s">
        <v>583</v>
      </c>
      <c r="Q262" s="1">
        <v>10427321</v>
      </c>
    </row>
    <row r="263" spans="8:17">
      <c r="H263" s="1" t="s">
        <v>43</v>
      </c>
      <c r="I263" s="1" t="s">
        <v>114</v>
      </c>
      <c r="J263" s="1" t="s">
        <v>584</v>
      </c>
      <c r="K263" s="1">
        <v>306152</v>
      </c>
      <c r="M263" s="1" t="s">
        <v>38</v>
      </c>
      <c r="N263" s="1" t="s">
        <v>48</v>
      </c>
      <c r="O263" s="1" t="s">
        <v>109</v>
      </c>
      <c r="P263" s="1" t="s">
        <v>585</v>
      </c>
      <c r="Q263" s="1">
        <v>10427331</v>
      </c>
    </row>
    <row r="264" spans="8:17">
      <c r="H264" s="1" t="s">
        <v>43</v>
      </c>
      <c r="I264" s="1" t="s">
        <v>114</v>
      </c>
      <c r="J264" s="1" t="s">
        <v>586</v>
      </c>
      <c r="K264" s="1">
        <v>306172</v>
      </c>
      <c r="M264" s="1" t="s">
        <v>38</v>
      </c>
      <c r="N264" s="1" t="s">
        <v>48</v>
      </c>
      <c r="O264" s="1" t="s">
        <v>109</v>
      </c>
      <c r="P264" s="1" t="s">
        <v>587</v>
      </c>
      <c r="Q264" s="1">
        <v>10427342</v>
      </c>
    </row>
    <row r="265" spans="8:17">
      <c r="H265" s="1" t="s">
        <v>43</v>
      </c>
      <c r="I265" s="1" t="s">
        <v>114</v>
      </c>
      <c r="J265" s="1" t="s">
        <v>588</v>
      </c>
      <c r="K265" s="1">
        <v>306181</v>
      </c>
      <c r="M265" s="1" t="s">
        <v>38</v>
      </c>
      <c r="N265" s="1" t="s">
        <v>48</v>
      </c>
      <c r="O265" s="1" t="s">
        <v>109</v>
      </c>
      <c r="P265" s="1" t="s">
        <v>589</v>
      </c>
      <c r="Q265" s="1">
        <v>10427336</v>
      </c>
    </row>
    <row r="266" spans="8:17">
      <c r="H266" s="1" t="s">
        <v>43</v>
      </c>
      <c r="I266" s="1" t="s">
        <v>114</v>
      </c>
      <c r="J266" s="1" t="s">
        <v>590</v>
      </c>
      <c r="K266" s="1">
        <v>306194</v>
      </c>
      <c r="M266" s="1" t="s">
        <v>38</v>
      </c>
      <c r="N266" s="1" t="s">
        <v>48</v>
      </c>
      <c r="O266" s="1" t="s">
        <v>109</v>
      </c>
      <c r="P266" s="1" t="s">
        <v>591</v>
      </c>
      <c r="Q266" s="1">
        <v>10427352</v>
      </c>
    </row>
    <row r="267" spans="8:17">
      <c r="H267" s="1" t="s">
        <v>43</v>
      </c>
      <c r="I267" s="1" t="s">
        <v>117</v>
      </c>
      <c r="J267" s="1" t="s">
        <v>592</v>
      </c>
      <c r="K267" s="1">
        <v>306702</v>
      </c>
      <c r="M267" s="1" t="s">
        <v>38</v>
      </c>
      <c r="N267" s="1" t="s">
        <v>48</v>
      </c>
      <c r="O267" s="1" t="s">
        <v>109</v>
      </c>
      <c r="P267" s="1" t="s">
        <v>77</v>
      </c>
      <c r="Q267" s="1">
        <v>10427399</v>
      </c>
    </row>
    <row r="268" spans="8:17">
      <c r="H268" s="1" t="s">
        <v>43</v>
      </c>
      <c r="I268" s="1" t="s">
        <v>117</v>
      </c>
      <c r="J268" s="1" t="s">
        <v>593</v>
      </c>
      <c r="K268" s="1">
        <v>306706</v>
      </c>
      <c r="M268" s="1" t="s">
        <v>38</v>
      </c>
      <c r="N268" s="1" t="s">
        <v>48</v>
      </c>
      <c r="O268" s="1" t="s">
        <v>109</v>
      </c>
      <c r="P268" s="1" t="s">
        <v>594</v>
      </c>
      <c r="Q268" s="1">
        <v>10427373</v>
      </c>
    </row>
    <row r="269" spans="8:17">
      <c r="H269" s="1" t="s">
        <v>43</v>
      </c>
      <c r="I269" s="1" t="s">
        <v>117</v>
      </c>
      <c r="J269" s="1" t="s">
        <v>595</v>
      </c>
      <c r="K269" s="1">
        <v>306758</v>
      </c>
      <c r="M269" s="1" t="s">
        <v>38</v>
      </c>
      <c r="N269" s="1" t="s">
        <v>48</v>
      </c>
      <c r="O269" s="1" t="s">
        <v>109</v>
      </c>
      <c r="P269" s="1" t="s">
        <v>596</v>
      </c>
      <c r="Q269" s="1">
        <v>10427384</v>
      </c>
    </row>
    <row r="270" spans="8:17">
      <c r="H270" s="1" t="s">
        <v>43</v>
      </c>
      <c r="I270" s="1" t="s">
        <v>117</v>
      </c>
      <c r="J270" s="1" t="s">
        <v>597</v>
      </c>
      <c r="K270" s="1">
        <v>306768</v>
      </c>
      <c r="M270" s="1" t="s">
        <v>38</v>
      </c>
      <c r="N270" s="1" t="s">
        <v>48</v>
      </c>
      <c r="O270" s="1" t="s">
        <v>109</v>
      </c>
      <c r="P270" s="1" t="s">
        <v>598</v>
      </c>
      <c r="Q270" s="1">
        <v>10427394</v>
      </c>
    </row>
    <row r="271" spans="8:17">
      <c r="H271" s="1" t="s">
        <v>43</v>
      </c>
      <c r="I271" s="1" t="s">
        <v>117</v>
      </c>
      <c r="J271" s="1" t="s">
        <v>599</v>
      </c>
      <c r="K271" s="1">
        <v>306704</v>
      </c>
      <c r="M271" s="1" t="s">
        <v>38</v>
      </c>
      <c r="N271" s="1" t="s">
        <v>48</v>
      </c>
      <c r="O271" s="1" t="s">
        <v>112</v>
      </c>
      <c r="P271" s="1" t="s">
        <v>600</v>
      </c>
      <c r="Q271" s="1">
        <v>10428413</v>
      </c>
    </row>
    <row r="272" spans="8:17">
      <c r="H272" s="1" t="s">
        <v>43</v>
      </c>
      <c r="I272" s="1" t="s">
        <v>120</v>
      </c>
      <c r="J272" s="1" t="s">
        <v>601</v>
      </c>
      <c r="K272" s="1">
        <v>306807</v>
      </c>
      <c r="M272" s="1" t="s">
        <v>38</v>
      </c>
      <c r="N272" s="1" t="s">
        <v>48</v>
      </c>
      <c r="O272" s="1" t="s">
        <v>112</v>
      </c>
      <c r="P272" s="1" t="s">
        <v>602</v>
      </c>
      <c r="Q272" s="1">
        <v>10428427</v>
      </c>
    </row>
    <row r="273" spans="8:17">
      <c r="H273" s="1" t="s">
        <v>43</v>
      </c>
      <c r="I273" s="1" t="s">
        <v>120</v>
      </c>
      <c r="J273" s="1" t="s">
        <v>603</v>
      </c>
      <c r="K273" s="1">
        <v>306852</v>
      </c>
      <c r="M273" s="1" t="s">
        <v>38</v>
      </c>
      <c r="N273" s="1" t="s">
        <v>48</v>
      </c>
      <c r="O273" s="1" t="s">
        <v>112</v>
      </c>
      <c r="P273" s="1" t="s">
        <v>604</v>
      </c>
      <c r="Q273" s="1">
        <v>10428440</v>
      </c>
    </row>
    <row r="274" spans="8:17">
      <c r="H274" s="1" t="s">
        <v>43</v>
      </c>
      <c r="I274" s="1" t="s">
        <v>120</v>
      </c>
      <c r="J274" s="1" t="s">
        <v>605</v>
      </c>
      <c r="K274" s="1">
        <v>306860</v>
      </c>
      <c r="M274" s="1" t="s">
        <v>38</v>
      </c>
      <c r="N274" s="1" t="s">
        <v>48</v>
      </c>
      <c r="O274" s="1" t="s">
        <v>112</v>
      </c>
      <c r="P274" s="1" t="s">
        <v>112</v>
      </c>
      <c r="Q274" s="1">
        <v>10428454</v>
      </c>
    </row>
    <row r="275" spans="8:17">
      <c r="H275" s="1" t="s">
        <v>43</v>
      </c>
      <c r="I275" s="1" t="s">
        <v>120</v>
      </c>
      <c r="J275" s="1" t="s">
        <v>606</v>
      </c>
      <c r="K275" s="1">
        <v>306863</v>
      </c>
      <c r="M275" s="1" t="s">
        <v>38</v>
      </c>
      <c r="N275" s="1" t="s">
        <v>48</v>
      </c>
      <c r="O275" s="1" t="s">
        <v>112</v>
      </c>
      <c r="P275" s="1" t="s">
        <v>552</v>
      </c>
      <c r="Q275" s="1">
        <v>10428467</v>
      </c>
    </row>
    <row r="276" spans="8:17">
      <c r="H276" s="1" t="s">
        <v>43</v>
      </c>
      <c r="I276" s="1" t="s">
        <v>120</v>
      </c>
      <c r="J276" s="1" t="s">
        <v>607</v>
      </c>
      <c r="K276" s="1">
        <v>306864</v>
      </c>
      <c r="M276" s="1" t="s">
        <v>38</v>
      </c>
      <c r="N276" s="1" t="s">
        <v>48</v>
      </c>
      <c r="O276" s="1" t="s">
        <v>112</v>
      </c>
      <c r="P276" s="1" t="s">
        <v>608</v>
      </c>
      <c r="Q276" s="1">
        <v>10428481</v>
      </c>
    </row>
    <row r="277" spans="8:17">
      <c r="H277" s="1" t="s">
        <v>43</v>
      </c>
      <c r="I277" s="1" t="s">
        <v>120</v>
      </c>
      <c r="J277" s="1" t="s">
        <v>609</v>
      </c>
      <c r="K277" s="1">
        <v>306876</v>
      </c>
      <c r="M277" s="1" t="s">
        <v>38</v>
      </c>
      <c r="N277" s="1" t="s">
        <v>52</v>
      </c>
      <c r="O277" s="1" t="s">
        <v>115</v>
      </c>
      <c r="P277" s="1" t="s">
        <v>610</v>
      </c>
      <c r="Q277" s="1">
        <v>10783810</v>
      </c>
    </row>
    <row r="278" spans="8:17">
      <c r="H278" s="1" t="s">
        <v>43</v>
      </c>
      <c r="I278" s="1" t="s">
        <v>122</v>
      </c>
      <c r="J278" s="1" t="s">
        <v>611</v>
      </c>
      <c r="K278" s="1">
        <v>307204</v>
      </c>
      <c r="M278" s="1" t="s">
        <v>38</v>
      </c>
      <c r="N278" s="1" t="s">
        <v>52</v>
      </c>
      <c r="O278" s="1" t="s">
        <v>115</v>
      </c>
      <c r="P278" s="1" t="s">
        <v>612</v>
      </c>
      <c r="Q278" s="1">
        <v>10783811</v>
      </c>
    </row>
    <row r="279" spans="8:17">
      <c r="H279" s="1" t="s">
        <v>43</v>
      </c>
      <c r="I279" s="1" t="s">
        <v>122</v>
      </c>
      <c r="J279" s="1" t="s">
        <v>613</v>
      </c>
      <c r="K279" s="1">
        <v>307209</v>
      </c>
      <c r="M279" s="1" t="s">
        <v>38</v>
      </c>
      <c r="N279" s="1" t="s">
        <v>52</v>
      </c>
      <c r="O279" s="1" t="s">
        <v>115</v>
      </c>
      <c r="P279" s="1" t="s">
        <v>115</v>
      </c>
      <c r="Q279" s="1">
        <v>10783829</v>
      </c>
    </row>
    <row r="280" spans="8:17">
      <c r="H280" s="1" t="s">
        <v>43</v>
      </c>
      <c r="I280" s="1" t="s">
        <v>122</v>
      </c>
      <c r="J280" s="1" t="s">
        <v>614</v>
      </c>
      <c r="K280" s="1">
        <v>307218</v>
      </c>
      <c r="M280" s="1" t="s">
        <v>38</v>
      </c>
      <c r="N280" s="1" t="s">
        <v>52</v>
      </c>
      <c r="O280" s="1" t="s">
        <v>115</v>
      </c>
      <c r="P280" s="1" t="s">
        <v>615</v>
      </c>
      <c r="Q280" s="1">
        <v>10783835</v>
      </c>
    </row>
    <row r="281" spans="8:17">
      <c r="H281" s="1" t="s">
        <v>43</v>
      </c>
      <c r="I281" s="1" t="s">
        <v>122</v>
      </c>
      <c r="J281" s="1" t="s">
        <v>616</v>
      </c>
      <c r="K281" s="1">
        <v>307240</v>
      </c>
      <c r="M281" s="1" t="s">
        <v>38</v>
      </c>
      <c r="N281" s="1" t="s">
        <v>52</v>
      </c>
      <c r="O281" s="1" t="s">
        <v>115</v>
      </c>
      <c r="P281" s="1" t="s">
        <v>617</v>
      </c>
      <c r="Q281" s="1">
        <v>10783841</v>
      </c>
    </row>
    <row r="282" spans="8:17">
      <c r="H282" s="1" t="s">
        <v>43</v>
      </c>
      <c r="I282" s="1" t="s">
        <v>122</v>
      </c>
      <c r="J282" s="1" t="s">
        <v>618</v>
      </c>
      <c r="K282" s="1">
        <v>307247</v>
      </c>
      <c r="M282" s="1" t="s">
        <v>38</v>
      </c>
      <c r="N282" s="1" t="s">
        <v>52</v>
      </c>
      <c r="O282" s="1" t="s">
        <v>115</v>
      </c>
      <c r="P282" s="1" t="s">
        <v>619</v>
      </c>
      <c r="Q282" s="1">
        <v>10783853</v>
      </c>
    </row>
    <row r="283" spans="8:17">
      <c r="H283" s="1" t="s">
        <v>43</v>
      </c>
      <c r="I283" s="1" t="s">
        <v>122</v>
      </c>
      <c r="J283" s="1" t="s">
        <v>620</v>
      </c>
      <c r="K283" s="1">
        <v>307238</v>
      </c>
      <c r="M283" s="1" t="s">
        <v>38</v>
      </c>
      <c r="N283" s="1" t="s">
        <v>52</v>
      </c>
      <c r="O283" s="1" t="s">
        <v>115</v>
      </c>
      <c r="P283" s="1" t="s">
        <v>621</v>
      </c>
      <c r="Q283" s="1">
        <v>10783859</v>
      </c>
    </row>
    <row r="284" spans="8:17">
      <c r="H284" s="1" t="s">
        <v>43</v>
      </c>
      <c r="I284" s="1" t="s">
        <v>122</v>
      </c>
      <c r="J284" s="1" t="s">
        <v>622</v>
      </c>
      <c r="K284" s="1">
        <v>307256</v>
      </c>
      <c r="M284" s="1" t="s">
        <v>38</v>
      </c>
      <c r="N284" s="1" t="s">
        <v>52</v>
      </c>
      <c r="O284" s="1" t="s">
        <v>115</v>
      </c>
      <c r="P284" s="1" t="s">
        <v>623</v>
      </c>
      <c r="Q284" s="1">
        <v>10783865</v>
      </c>
    </row>
    <row r="285" spans="8:17">
      <c r="H285" s="1" t="s">
        <v>43</v>
      </c>
      <c r="I285" s="1" t="s">
        <v>122</v>
      </c>
      <c r="J285" s="1" t="s">
        <v>624</v>
      </c>
      <c r="K285" s="1">
        <v>307263</v>
      </c>
      <c r="M285" s="1" t="s">
        <v>38</v>
      </c>
      <c r="N285" s="1" t="s">
        <v>52</v>
      </c>
      <c r="O285" s="1" t="s">
        <v>115</v>
      </c>
      <c r="P285" s="1" t="s">
        <v>625</v>
      </c>
      <c r="Q285" s="1">
        <v>10783847</v>
      </c>
    </row>
    <row r="286" spans="8:17">
      <c r="H286" s="1" t="s">
        <v>43</v>
      </c>
      <c r="I286" s="1" t="s">
        <v>122</v>
      </c>
      <c r="J286" s="1" t="s">
        <v>626</v>
      </c>
      <c r="K286" s="1">
        <v>307274</v>
      </c>
      <c r="M286" s="1" t="s">
        <v>38</v>
      </c>
      <c r="N286" s="1" t="s">
        <v>52</v>
      </c>
      <c r="O286" s="1" t="s">
        <v>115</v>
      </c>
      <c r="P286" s="1" t="s">
        <v>627</v>
      </c>
      <c r="Q286" s="1">
        <v>10783871</v>
      </c>
    </row>
    <row r="287" spans="8:17">
      <c r="H287" s="1" t="s">
        <v>43</v>
      </c>
      <c r="I287" s="1" t="s">
        <v>122</v>
      </c>
      <c r="J287" s="1" t="s">
        <v>628</v>
      </c>
      <c r="K287" s="1">
        <v>307283</v>
      </c>
      <c r="M287" s="1" t="s">
        <v>38</v>
      </c>
      <c r="N287" s="1" t="s">
        <v>52</v>
      </c>
      <c r="O287" s="1" t="s">
        <v>115</v>
      </c>
      <c r="P287" s="1" t="s">
        <v>629</v>
      </c>
      <c r="Q287" s="1">
        <v>10783877</v>
      </c>
    </row>
    <row r="288" spans="8:17">
      <c r="H288" s="1" t="s">
        <v>43</v>
      </c>
      <c r="I288" s="1" t="s">
        <v>125</v>
      </c>
      <c r="J288" s="1" t="s">
        <v>630</v>
      </c>
      <c r="K288" s="1">
        <v>308207</v>
      </c>
      <c r="M288" s="1" t="s">
        <v>38</v>
      </c>
      <c r="N288" s="1" t="s">
        <v>52</v>
      </c>
      <c r="O288" s="1" t="s">
        <v>115</v>
      </c>
      <c r="P288" s="1" t="s">
        <v>143</v>
      </c>
      <c r="Q288" s="1">
        <v>10783889</v>
      </c>
    </row>
    <row r="289" spans="8:17">
      <c r="H289" s="1" t="s">
        <v>43</v>
      </c>
      <c r="I289" s="1" t="s">
        <v>125</v>
      </c>
      <c r="J289" s="1" t="s">
        <v>631</v>
      </c>
      <c r="K289" s="1">
        <v>308229</v>
      </c>
      <c r="M289" s="1" t="s">
        <v>38</v>
      </c>
      <c r="N289" s="1" t="s">
        <v>52</v>
      </c>
      <c r="O289" s="1" t="s">
        <v>115</v>
      </c>
      <c r="P289" s="1" t="s">
        <v>632</v>
      </c>
      <c r="Q289" s="1">
        <v>10783883</v>
      </c>
    </row>
    <row r="290" spans="8:17">
      <c r="H290" s="1" t="s">
        <v>43</v>
      </c>
      <c r="I290" s="1" t="s">
        <v>125</v>
      </c>
      <c r="J290" s="1" t="s">
        <v>633</v>
      </c>
      <c r="K290" s="1">
        <v>308247</v>
      </c>
      <c r="M290" s="1" t="s">
        <v>38</v>
      </c>
      <c r="N290" s="1" t="s">
        <v>52</v>
      </c>
      <c r="O290" s="1" t="s">
        <v>115</v>
      </c>
      <c r="P290" s="1" t="s">
        <v>77</v>
      </c>
      <c r="Q290" s="1">
        <v>10783899</v>
      </c>
    </row>
    <row r="291" spans="8:17">
      <c r="H291" s="1" t="s">
        <v>43</v>
      </c>
      <c r="I291" s="1" t="s">
        <v>125</v>
      </c>
      <c r="J291" s="1" t="s">
        <v>634</v>
      </c>
      <c r="K291" s="1">
        <v>308273</v>
      </c>
      <c r="M291" s="1" t="s">
        <v>38</v>
      </c>
      <c r="N291" s="1" t="s">
        <v>52</v>
      </c>
      <c r="O291" s="1" t="s">
        <v>115</v>
      </c>
      <c r="P291" s="1" t="s">
        <v>635</v>
      </c>
      <c r="Q291" s="1">
        <v>10783895</v>
      </c>
    </row>
    <row r="292" spans="8:17">
      <c r="H292" s="1" t="s">
        <v>43</v>
      </c>
      <c r="I292" s="1" t="s">
        <v>125</v>
      </c>
      <c r="J292" s="1" t="s">
        <v>636</v>
      </c>
      <c r="K292" s="1">
        <v>308276</v>
      </c>
      <c r="M292" s="1" t="s">
        <v>38</v>
      </c>
      <c r="N292" s="1" t="s">
        <v>52</v>
      </c>
      <c r="O292" s="1" t="s">
        <v>118</v>
      </c>
      <c r="P292" s="1" t="s">
        <v>637</v>
      </c>
      <c r="Q292" s="1">
        <v>10785210</v>
      </c>
    </row>
    <row r="293" spans="8:17">
      <c r="H293" s="1" t="s">
        <v>43</v>
      </c>
      <c r="I293" s="1" t="s">
        <v>127</v>
      </c>
      <c r="J293" s="1" t="s">
        <v>638</v>
      </c>
      <c r="K293" s="1">
        <v>308614</v>
      </c>
      <c r="M293" s="1" t="s">
        <v>38</v>
      </c>
      <c r="N293" s="1" t="s">
        <v>52</v>
      </c>
      <c r="O293" s="1" t="s">
        <v>118</v>
      </c>
      <c r="P293" s="1" t="s">
        <v>639</v>
      </c>
      <c r="Q293" s="1">
        <v>10785221</v>
      </c>
    </row>
    <row r="294" spans="8:17">
      <c r="H294" s="1" t="s">
        <v>43</v>
      </c>
      <c r="I294" s="1" t="s">
        <v>127</v>
      </c>
      <c r="J294" s="1" t="s">
        <v>640</v>
      </c>
      <c r="K294" s="1">
        <v>308625</v>
      </c>
      <c r="M294" s="1" t="s">
        <v>38</v>
      </c>
      <c r="N294" s="1" t="s">
        <v>52</v>
      </c>
      <c r="O294" s="1" t="s">
        <v>118</v>
      </c>
      <c r="P294" s="1" t="s">
        <v>641</v>
      </c>
      <c r="Q294" s="1">
        <v>10785231</v>
      </c>
    </row>
    <row r="295" spans="8:17">
      <c r="H295" s="1" t="s">
        <v>43</v>
      </c>
      <c r="I295" s="1" t="s">
        <v>127</v>
      </c>
      <c r="J295" s="1" t="s">
        <v>642</v>
      </c>
      <c r="K295" s="1">
        <v>308636</v>
      </c>
      <c r="M295" s="1" t="s">
        <v>38</v>
      </c>
      <c r="N295" s="1" t="s">
        <v>52</v>
      </c>
      <c r="O295" s="1" t="s">
        <v>118</v>
      </c>
      <c r="P295" s="1" t="s">
        <v>643</v>
      </c>
      <c r="Q295" s="1">
        <v>10785242</v>
      </c>
    </row>
    <row r="296" spans="8:17">
      <c r="H296" s="1" t="s">
        <v>43</v>
      </c>
      <c r="I296" s="1" t="s">
        <v>127</v>
      </c>
      <c r="J296" s="1" t="s">
        <v>644</v>
      </c>
      <c r="K296" s="1">
        <v>308665</v>
      </c>
      <c r="M296" s="1" t="s">
        <v>38</v>
      </c>
      <c r="N296" s="1" t="s">
        <v>52</v>
      </c>
      <c r="O296" s="1" t="s">
        <v>118</v>
      </c>
      <c r="P296" s="1" t="s">
        <v>118</v>
      </c>
      <c r="Q296" s="1">
        <v>10785252</v>
      </c>
    </row>
    <row r="297" spans="8:17">
      <c r="H297" s="1" t="s">
        <v>43</v>
      </c>
      <c r="I297" s="1" t="s">
        <v>127</v>
      </c>
      <c r="J297" s="1" t="s">
        <v>645</v>
      </c>
      <c r="K297" s="1">
        <v>308669</v>
      </c>
      <c r="M297" s="1" t="s">
        <v>38</v>
      </c>
      <c r="N297" s="1" t="s">
        <v>52</v>
      </c>
      <c r="O297" s="1" t="s">
        <v>118</v>
      </c>
      <c r="P297" s="1" t="s">
        <v>646</v>
      </c>
      <c r="Q297" s="1">
        <v>10785284</v>
      </c>
    </row>
    <row r="298" spans="8:17">
      <c r="H298" s="1" t="s">
        <v>43</v>
      </c>
      <c r="I298" s="1" t="s">
        <v>127</v>
      </c>
      <c r="J298" s="1" t="s">
        <v>647</v>
      </c>
      <c r="K298" s="1">
        <v>308694</v>
      </c>
      <c r="M298" s="1" t="s">
        <v>38</v>
      </c>
      <c r="N298" s="1" t="s">
        <v>52</v>
      </c>
      <c r="O298" s="1" t="s">
        <v>121</v>
      </c>
      <c r="P298" s="1" t="s">
        <v>648</v>
      </c>
      <c r="Q298" s="1">
        <v>10785519</v>
      </c>
    </row>
    <row r="299" spans="8:17">
      <c r="H299" s="1" t="s">
        <v>43</v>
      </c>
      <c r="I299" s="1" t="s">
        <v>130</v>
      </c>
      <c r="J299" s="1" t="s">
        <v>649</v>
      </c>
      <c r="K299" s="1">
        <v>308937</v>
      </c>
      <c r="M299" s="1" t="s">
        <v>38</v>
      </c>
      <c r="N299" s="1" t="s">
        <v>52</v>
      </c>
      <c r="O299" s="1" t="s">
        <v>121</v>
      </c>
      <c r="P299" s="1" t="s">
        <v>650</v>
      </c>
      <c r="Q299" s="1">
        <v>10785547</v>
      </c>
    </row>
    <row r="300" spans="8:17">
      <c r="H300" s="1" t="s">
        <v>43</v>
      </c>
      <c r="I300" s="1" t="s">
        <v>130</v>
      </c>
      <c r="J300" s="1" t="s">
        <v>651</v>
      </c>
      <c r="K300" s="1">
        <v>308967</v>
      </c>
      <c r="M300" s="1" t="s">
        <v>38</v>
      </c>
      <c r="N300" s="1" t="s">
        <v>52</v>
      </c>
      <c r="O300" s="1" t="s">
        <v>121</v>
      </c>
      <c r="P300" s="1" t="s">
        <v>652</v>
      </c>
      <c r="Q300" s="1">
        <v>10785581</v>
      </c>
    </row>
    <row r="301" spans="8:17">
      <c r="H301" s="1" t="s">
        <v>43</v>
      </c>
      <c r="I301" s="1" t="s">
        <v>130</v>
      </c>
      <c r="J301" s="1" t="s">
        <v>653</v>
      </c>
      <c r="K301" s="1">
        <v>308970</v>
      </c>
      <c r="M301" s="1" t="s">
        <v>38</v>
      </c>
      <c r="N301" s="1" t="s">
        <v>52</v>
      </c>
      <c r="O301" s="1" t="s">
        <v>121</v>
      </c>
      <c r="P301" s="1" t="s">
        <v>654</v>
      </c>
      <c r="Q301" s="1">
        <v>10785588</v>
      </c>
    </row>
    <row r="302" spans="8:17">
      <c r="H302" s="1" t="s">
        <v>43</v>
      </c>
      <c r="I302" s="1" t="s">
        <v>130</v>
      </c>
      <c r="J302" s="1" t="s">
        <v>655</v>
      </c>
      <c r="K302" s="1">
        <v>308988</v>
      </c>
      <c r="M302" s="1" t="s">
        <v>38</v>
      </c>
      <c r="N302" s="1" t="s">
        <v>52</v>
      </c>
      <c r="O302" s="1" t="s">
        <v>123</v>
      </c>
      <c r="P302" s="1" t="s">
        <v>656</v>
      </c>
      <c r="Q302" s="1">
        <v>10785711</v>
      </c>
    </row>
    <row r="303" spans="8:17">
      <c r="H303" s="1" t="s">
        <v>43</v>
      </c>
      <c r="I303" s="1" t="s">
        <v>130</v>
      </c>
      <c r="J303" s="1" t="s">
        <v>657</v>
      </c>
      <c r="K303" s="1">
        <v>308990</v>
      </c>
      <c r="M303" s="1" t="s">
        <v>38</v>
      </c>
      <c r="N303" s="1" t="s">
        <v>52</v>
      </c>
      <c r="O303" s="1" t="s">
        <v>123</v>
      </c>
      <c r="P303" s="1" t="s">
        <v>658</v>
      </c>
      <c r="Q303" s="1">
        <v>10785722</v>
      </c>
    </row>
    <row r="304" spans="8:17">
      <c r="H304" s="1" t="s">
        <v>43</v>
      </c>
      <c r="I304" s="1" t="s">
        <v>133</v>
      </c>
      <c r="J304" s="1" t="s">
        <v>659</v>
      </c>
      <c r="K304" s="1">
        <v>309309</v>
      </c>
      <c r="M304" s="1" t="s">
        <v>38</v>
      </c>
      <c r="N304" s="1" t="s">
        <v>52</v>
      </c>
      <c r="O304" s="1" t="s">
        <v>123</v>
      </c>
      <c r="P304" s="1" t="s">
        <v>660</v>
      </c>
      <c r="Q304" s="1">
        <v>10785727</v>
      </c>
    </row>
    <row r="305" spans="8:17">
      <c r="H305" s="1" t="s">
        <v>43</v>
      </c>
      <c r="I305" s="1" t="s">
        <v>133</v>
      </c>
      <c r="J305" s="1" t="s">
        <v>661</v>
      </c>
      <c r="K305" s="1">
        <v>309319</v>
      </c>
      <c r="M305" s="1" t="s">
        <v>38</v>
      </c>
      <c r="N305" s="1" t="s">
        <v>52</v>
      </c>
      <c r="O305" s="1" t="s">
        <v>123</v>
      </c>
      <c r="P305" s="1" t="s">
        <v>662</v>
      </c>
      <c r="Q305" s="1">
        <v>10785732</v>
      </c>
    </row>
    <row r="306" spans="8:17">
      <c r="H306" s="1" t="s">
        <v>43</v>
      </c>
      <c r="I306" s="1" t="s">
        <v>133</v>
      </c>
      <c r="J306" s="1" t="s">
        <v>663</v>
      </c>
      <c r="K306" s="1">
        <v>309323</v>
      </c>
      <c r="M306" s="1" t="s">
        <v>38</v>
      </c>
      <c r="N306" s="1" t="s">
        <v>52</v>
      </c>
      <c r="O306" s="1" t="s">
        <v>123</v>
      </c>
      <c r="P306" s="1" t="s">
        <v>664</v>
      </c>
      <c r="Q306" s="1">
        <v>10785737</v>
      </c>
    </row>
    <row r="307" spans="8:17">
      <c r="H307" s="1" t="s">
        <v>43</v>
      </c>
      <c r="I307" s="1" t="s">
        <v>133</v>
      </c>
      <c r="J307" s="1" t="s">
        <v>665</v>
      </c>
      <c r="K307" s="1">
        <v>309325</v>
      </c>
      <c r="M307" s="1" t="s">
        <v>38</v>
      </c>
      <c r="N307" s="1" t="s">
        <v>52</v>
      </c>
      <c r="O307" s="1" t="s">
        <v>123</v>
      </c>
      <c r="P307" s="1" t="s">
        <v>666</v>
      </c>
      <c r="Q307" s="1">
        <v>10785739</v>
      </c>
    </row>
    <row r="308" spans="8:17">
      <c r="H308" s="1" t="s">
        <v>43</v>
      </c>
      <c r="I308" s="1" t="s">
        <v>133</v>
      </c>
      <c r="J308" s="1" t="s">
        <v>667</v>
      </c>
      <c r="K308" s="1">
        <v>309328</v>
      </c>
      <c r="M308" s="1" t="s">
        <v>38</v>
      </c>
      <c r="N308" s="1" t="s">
        <v>52</v>
      </c>
      <c r="O308" s="1" t="s">
        <v>123</v>
      </c>
      <c r="P308" s="1" t="s">
        <v>668</v>
      </c>
      <c r="Q308" s="1">
        <v>10785734</v>
      </c>
    </row>
    <row r="309" spans="8:17">
      <c r="H309" s="1" t="s">
        <v>43</v>
      </c>
      <c r="I309" s="1" t="s">
        <v>133</v>
      </c>
      <c r="J309" s="1" t="s">
        <v>669</v>
      </c>
      <c r="K309" s="1">
        <v>309338</v>
      </c>
      <c r="M309" s="1" t="s">
        <v>38</v>
      </c>
      <c r="N309" s="1" t="s">
        <v>52</v>
      </c>
      <c r="O309" s="1" t="s">
        <v>123</v>
      </c>
      <c r="P309" s="1" t="s">
        <v>670</v>
      </c>
      <c r="Q309" s="1">
        <v>10785744</v>
      </c>
    </row>
    <row r="310" spans="8:17">
      <c r="H310" s="1" t="s">
        <v>43</v>
      </c>
      <c r="I310" s="1" t="s">
        <v>133</v>
      </c>
      <c r="J310" s="1" t="s">
        <v>671</v>
      </c>
      <c r="K310" s="1">
        <v>309347</v>
      </c>
      <c r="M310" s="1" t="s">
        <v>38</v>
      </c>
      <c r="N310" s="1" t="s">
        <v>52</v>
      </c>
      <c r="O310" s="1" t="s">
        <v>123</v>
      </c>
      <c r="P310" s="1" t="s">
        <v>672</v>
      </c>
      <c r="Q310" s="1">
        <v>10785750</v>
      </c>
    </row>
    <row r="311" spans="8:17">
      <c r="H311" s="1" t="s">
        <v>43</v>
      </c>
      <c r="I311" s="1" t="s">
        <v>133</v>
      </c>
      <c r="J311" s="1" t="s">
        <v>673</v>
      </c>
      <c r="K311" s="1">
        <v>309357</v>
      </c>
      <c r="M311" s="1" t="s">
        <v>38</v>
      </c>
      <c r="N311" s="1" t="s">
        <v>52</v>
      </c>
      <c r="O311" s="1" t="s">
        <v>123</v>
      </c>
      <c r="P311" s="1" t="s">
        <v>674</v>
      </c>
      <c r="Q311" s="1">
        <v>10785755</v>
      </c>
    </row>
    <row r="312" spans="8:17">
      <c r="H312" s="1" t="s">
        <v>43</v>
      </c>
      <c r="I312" s="1" t="s">
        <v>133</v>
      </c>
      <c r="J312" s="1" t="s">
        <v>675</v>
      </c>
      <c r="K312" s="1">
        <v>309366</v>
      </c>
      <c r="M312" s="1" t="s">
        <v>38</v>
      </c>
      <c r="N312" s="1" t="s">
        <v>52</v>
      </c>
      <c r="O312" s="1" t="s">
        <v>123</v>
      </c>
      <c r="P312" s="1" t="s">
        <v>123</v>
      </c>
      <c r="Q312" s="1">
        <v>10785767</v>
      </c>
    </row>
    <row r="313" spans="8:17">
      <c r="H313" s="1" t="s">
        <v>43</v>
      </c>
      <c r="I313" s="1" t="s">
        <v>133</v>
      </c>
      <c r="J313" s="1" t="s">
        <v>676</v>
      </c>
      <c r="K313" s="1">
        <v>309376</v>
      </c>
      <c r="M313" s="1" t="s">
        <v>38</v>
      </c>
      <c r="N313" s="1" t="s">
        <v>52</v>
      </c>
      <c r="O313" s="1" t="s">
        <v>123</v>
      </c>
      <c r="P313" s="1" t="s">
        <v>677</v>
      </c>
      <c r="Q313" s="1">
        <v>10785769</v>
      </c>
    </row>
    <row r="314" spans="8:17">
      <c r="H314" s="1" t="s">
        <v>43</v>
      </c>
      <c r="I314" s="1" t="s">
        <v>133</v>
      </c>
      <c r="J314" s="1" t="s">
        <v>678</v>
      </c>
      <c r="K314" s="1">
        <v>309385</v>
      </c>
      <c r="M314" s="1" t="s">
        <v>38</v>
      </c>
      <c r="N314" s="1" t="s">
        <v>52</v>
      </c>
      <c r="O314" s="1" t="s">
        <v>123</v>
      </c>
      <c r="P314" s="1" t="s">
        <v>679</v>
      </c>
      <c r="Q314" s="1">
        <v>10785772</v>
      </c>
    </row>
    <row r="315" spans="8:17">
      <c r="H315" s="1" t="s">
        <v>43</v>
      </c>
      <c r="I315" s="1" t="s">
        <v>133</v>
      </c>
      <c r="J315" s="1" t="s">
        <v>680</v>
      </c>
      <c r="K315" s="1">
        <v>309395</v>
      </c>
      <c r="M315" s="1" t="s">
        <v>38</v>
      </c>
      <c r="N315" s="1" t="s">
        <v>52</v>
      </c>
      <c r="O315" s="1" t="s">
        <v>123</v>
      </c>
      <c r="P315" s="1" t="s">
        <v>681</v>
      </c>
      <c r="Q315" s="1">
        <v>10785775</v>
      </c>
    </row>
    <row r="316" spans="8:17">
      <c r="H316" s="1" t="s">
        <v>47</v>
      </c>
      <c r="I316" s="1" t="s">
        <v>136</v>
      </c>
      <c r="J316" s="1" t="s">
        <v>682</v>
      </c>
      <c r="K316" s="1">
        <v>400108</v>
      </c>
      <c r="M316" s="1" t="s">
        <v>38</v>
      </c>
      <c r="N316" s="1" t="s">
        <v>52</v>
      </c>
      <c r="O316" s="1" t="s">
        <v>123</v>
      </c>
      <c r="P316" s="1" t="s">
        <v>683</v>
      </c>
      <c r="Q316" s="1">
        <v>10785778</v>
      </c>
    </row>
    <row r="317" spans="8:17">
      <c r="H317" s="1" t="s">
        <v>47</v>
      </c>
      <c r="I317" s="1" t="s">
        <v>136</v>
      </c>
      <c r="J317" s="1" t="s">
        <v>684</v>
      </c>
      <c r="K317" s="1">
        <v>400114</v>
      </c>
      <c r="M317" s="1" t="s">
        <v>38</v>
      </c>
      <c r="N317" s="1" t="s">
        <v>52</v>
      </c>
      <c r="O317" s="1" t="s">
        <v>123</v>
      </c>
      <c r="P317" s="1" t="s">
        <v>77</v>
      </c>
      <c r="Q317" s="1">
        <v>10785799</v>
      </c>
    </row>
    <row r="318" spans="8:17">
      <c r="H318" s="1" t="s">
        <v>47</v>
      </c>
      <c r="I318" s="1" t="s">
        <v>136</v>
      </c>
      <c r="J318" s="1" t="s">
        <v>685</v>
      </c>
      <c r="K318" s="1">
        <v>400134</v>
      </c>
      <c r="M318" s="1" t="s">
        <v>38</v>
      </c>
      <c r="N318" s="1" t="s">
        <v>52</v>
      </c>
      <c r="O318" s="1" t="s">
        <v>123</v>
      </c>
      <c r="P318" s="1" t="s">
        <v>686</v>
      </c>
      <c r="Q318" s="1">
        <v>10785783</v>
      </c>
    </row>
    <row r="319" spans="8:17">
      <c r="H319" s="1" t="s">
        <v>47</v>
      </c>
      <c r="I319" s="1" t="s">
        <v>136</v>
      </c>
      <c r="J319" s="1" t="s">
        <v>209</v>
      </c>
      <c r="K319" s="1">
        <v>400138</v>
      </c>
      <c r="M319" s="1" t="s">
        <v>38</v>
      </c>
      <c r="N319" s="1" t="s">
        <v>52</v>
      </c>
      <c r="O319" s="1" t="s">
        <v>123</v>
      </c>
      <c r="P319" s="1" t="s">
        <v>687</v>
      </c>
      <c r="Q319" s="1">
        <v>10785794</v>
      </c>
    </row>
    <row r="320" spans="8:17">
      <c r="H320" s="1" t="s">
        <v>47</v>
      </c>
      <c r="I320" s="1" t="s">
        <v>136</v>
      </c>
      <c r="J320" s="1" t="s">
        <v>589</v>
      </c>
      <c r="K320" s="1">
        <v>400156</v>
      </c>
      <c r="M320" s="1" t="s">
        <v>38</v>
      </c>
      <c r="N320" s="1" t="s">
        <v>52</v>
      </c>
      <c r="O320" s="1" t="s">
        <v>126</v>
      </c>
      <c r="P320" s="1" t="s">
        <v>688</v>
      </c>
      <c r="Q320" s="1">
        <v>10786610</v>
      </c>
    </row>
    <row r="321" spans="8:17">
      <c r="H321" s="1" t="s">
        <v>47</v>
      </c>
      <c r="I321" s="1" t="s">
        <v>136</v>
      </c>
      <c r="J321" s="1" t="s">
        <v>689</v>
      </c>
      <c r="K321" s="1">
        <v>400158</v>
      </c>
      <c r="M321" s="1" t="s">
        <v>38</v>
      </c>
      <c r="N321" s="1" t="s">
        <v>52</v>
      </c>
      <c r="O321" s="1" t="s">
        <v>126</v>
      </c>
      <c r="P321" s="1" t="s">
        <v>690</v>
      </c>
      <c r="Q321" s="1">
        <v>10786611</v>
      </c>
    </row>
    <row r="322" spans="8:17">
      <c r="H322" s="1" t="s">
        <v>47</v>
      </c>
      <c r="I322" s="1" t="s">
        <v>136</v>
      </c>
      <c r="J322" s="1" t="s">
        <v>691</v>
      </c>
      <c r="K322" s="1">
        <v>400160</v>
      </c>
      <c r="M322" s="1" t="s">
        <v>38</v>
      </c>
      <c r="N322" s="1" t="s">
        <v>52</v>
      </c>
      <c r="O322" s="1" t="s">
        <v>126</v>
      </c>
      <c r="P322" s="1" t="s">
        <v>148</v>
      </c>
      <c r="Q322" s="1">
        <v>10786615</v>
      </c>
    </row>
    <row r="323" spans="8:17">
      <c r="H323" s="1" t="s">
        <v>47</v>
      </c>
      <c r="I323" s="1" t="s">
        <v>136</v>
      </c>
      <c r="J323" s="1" t="s">
        <v>692</v>
      </c>
      <c r="K323" s="1">
        <v>400173</v>
      </c>
      <c r="M323" s="1" t="s">
        <v>38</v>
      </c>
      <c r="N323" s="1" t="s">
        <v>52</v>
      </c>
      <c r="O323" s="1" t="s">
        <v>126</v>
      </c>
      <c r="P323" s="1" t="s">
        <v>693</v>
      </c>
      <c r="Q323" s="1">
        <v>10786655</v>
      </c>
    </row>
    <row r="324" spans="8:17">
      <c r="H324" s="1" t="s">
        <v>47</v>
      </c>
      <c r="I324" s="1" t="s">
        <v>136</v>
      </c>
      <c r="J324" s="1" t="s">
        <v>694</v>
      </c>
      <c r="K324" s="1">
        <v>400177</v>
      </c>
      <c r="M324" s="1" t="s">
        <v>38</v>
      </c>
      <c r="N324" s="1" t="s">
        <v>52</v>
      </c>
      <c r="O324" s="1" t="s">
        <v>126</v>
      </c>
      <c r="P324" s="1" t="s">
        <v>695</v>
      </c>
      <c r="Q324" s="1">
        <v>10786629</v>
      </c>
    </row>
    <row r="325" spans="8:17">
      <c r="H325" s="1" t="s">
        <v>47</v>
      </c>
      <c r="I325" s="1" t="s">
        <v>139</v>
      </c>
      <c r="J325" s="1" t="s">
        <v>696</v>
      </c>
      <c r="K325" s="1">
        <v>401807</v>
      </c>
      <c r="M325" s="1" t="s">
        <v>38</v>
      </c>
      <c r="N325" s="1" t="s">
        <v>52</v>
      </c>
      <c r="O325" s="1" t="s">
        <v>126</v>
      </c>
      <c r="P325" s="1" t="s">
        <v>697</v>
      </c>
      <c r="Q325" s="1">
        <v>10786623</v>
      </c>
    </row>
    <row r="326" spans="8:17">
      <c r="H326" s="1" t="s">
        <v>47</v>
      </c>
      <c r="I326" s="1" t="s">
        <v>139</v>
      </c>
      <c r="J326" s="1" t="s">
        <v>698</v>
      </c>
      <c r="K326" s="1">
        <v>401823</v>
      </c>
      <c r="M326" s="1" t="s">
        <v>38</v>
      </c>
      <c r="N326" s="1" t="s">
        <v>52</v>
      </c>
      <c r="O326" s="1" t="s">
        <v>126</v>
      </c>
      <c r="P326" s="1" t="s">
        <v>699</v>
      </c>
      <c r="Q326" s="1">
        <v>10786635</v>
      </c>
    </row>
    <row r="327" spans="8:17">
      <c r="H327" s="1" t="s">
        <v>47</v>
      </c>
      <c r="I327" s="1" t="s">
        <v>139</v>
      </c>
      <c r="J327" s="1" t="s">
        <v>700</v>
      </c>
      <c r="K327" s="1">
        <v>401831</v>
      </c>
      <c r="M327" s="1" t="s">
        <v>38</v>
      </c>
      <c r="N327" s="1" t="s">
        <v>52</v>
      </c>
      <c r="O327" s="1" t="s">
        <v>126</v>
      </c>
      <c r="P327" s="1" t="s">
        <v>701</v>
      </c>
      <c r="Q327" s="1">
        <v>10786647</v>
      </c>
    </row>
    <row r="328" spans="8:17">
      <c r="H328" s="1" t="s">
        <v>47</v>
      </c>
      <c r="I328" s="1" t="s">
        <v>139</v>
      </c>
      <c r="J328" s="1" t="s">
        <v>702</v>
      </c>
      <c r="K328" s="1">
        <v>401855</v>
      </c>
      <c r="M328" s="1" t="s">
        <v>38</v>
      </c>
      <c r="N328" s="1" t="s">
        <v>52</v>
      </c>
      <c r="O328" s="1" t="s">
        <v>126</v>
      </c>
      <c r="P328" s="1" t="s">
        <v>703</v>
      </c>
      <c r="Q328" s="1">
        <v>10786659</v>
      </c>
    </row>
    <row r="329" spans="8:17">
      <c r="H329" s="1" t="s">
        <v>47</v>
      </c>
      <c r="I329" s="1" t="s">
        <v>142</v>
      </c>
      <c r="J329" s="1" t="s">
        <v>704</v>
      </c>
      <c r="K329" s="1">
        <v>404104</v>
      </c>
      <c r="M329" s="1" t="s">
        <v>38</v>
      </c>
      <c r="N329" s="1" t="s">
        <v>52</v>
      </c>
      <c r="O329" s="1" t="s">
        <v>126</v>
      </c>
      <c r="P329" s="1" t="s">
        <v>151</v>
      </c>
      <c r="Q329" s="1">
        <v>10786671</v>
      </c>
    </row>
    <row r="330" spans="8:17">
      <c r="H330" s="1" t="s">
        <v>47</v>
      </c>
      <c r="I330" s="1" t="s">
        <v>142</v>
      </c>
      <c r="J330" s="1" t="s">
        <v>705</v>
      </c>
      <c r="K330" s="1">
        <v>404109</v>
      </c>
      <c r="M330" s="1" t="s">
        <v>38</v>
      </c>
      <c r="N330" s="1" t="s">
        <v>52</v>
      </c>
      <c r="O330" s="1" t="s">
        <v>126</v>
      </c>
      <c r="P330" s="1" t="s">
        <v>77</v>
      </c>
      <c r="Q330" s="1">
        <v>10786699</v>
      </c>
    </row>
    <row r="331" spans="8:17">
      <c r="H331" s="1" t="s">
        <v>47</v>
      </c>
      <c r="I331" s="1" t="s">
        <v>142</v>
      </c>
      <c r="J331" s="1" t="s">
        <v>706</v>
      </c>
      <c r="K331" s="1">
        <v>404111</v>
      </c>
      <c r="M331" s="1" t="s">
        <v>38</v>
      </c>
      <c r="N331" s="1" t="s">
        <v>52</v>
      </c>
      <c r="O331" s="1" t="s">
        <v>126</v>
      </c>
      <c r="P331" s="1" t="s">
        <v>707</v>
      </c>
      <c r="Q331" s="1">
        <v>10786683</v>
      </c>
    </row>
    <row r="332" spans="8:17">
      <c r="H332" s="1" t="s">
        <v>47</v>
      </c>
      <c r="I332" s="1" t="s">
        <v>142</v>
      </c>
      <c r="J332" s="1" t="s">
        <v>708</v>
      </c>
      <c r="K332" s="1">
        <v>404123</v>
      </c>
      <c r="M332" s="1" t="s">
        <v>38</v>
      </c>
      <c r="N332" s="1" t="s">
        <v>52</v>
      </c>
      <c r="O332" s="1" t="s">
        <v>128</v>
      </c>
      <c r="P332" s="1" t="s">
        <v>709</v>
      </c>
      <c r="Q332" s="1">
        <v>10787613</v>
      </c>
    </row>
    <row r="333" spans="8:17">
      <c r="H333" s="1" t="s">
        <v>47</v>
      </c>
      <c r="I333" s="1" t="s">
        <v>142</v>
      </c>
      <c r="J333" s="1" t="s">
        <v>627</v>
      </c>
      <c r="K333" s="1">
        <v>404138</v>
      </c>
      <c r="M333" s="1" t="s">
        <v>38</v>
      </c>
      <c r="N333" s="1" t="s">
        <v>52</v>
      </c>
      <c r="O333" s="1" t="s">
        <v>128</v>
      </c>
      <c r="P333" s="1" t="s">
        <v>710</v>
      </c>
      <c r="Q333" s="1">
        <v>10787627</v>
      </c>
    </row>
    <row r="334" spans="8:17">
      <c r="H334" s="1" t="s">
        <v>47</v>
      </c>
      <c r="I334" s="1" t="s">
        <v>142</v>
      </c>
      <c r="J334" s="1" t="s">
        <v>242</v>
      </c>
      <c r="K334" s="1">
        <v>404147</v>
      </c>
      <c r="M334" s="1" t="s">
        <v>38</v>
      </c>
      <c r="N334" s="1" t="s">
        <v>52</v>
      </c>
      <c r="O334" s="1" t="s">
        <v>128</v>
      </c>
      <c r="P334" s="1" t="s">
        <v>711</v>
      </c>
      <c r="Q334" s="1">
        <v>10787640</v>
      </c>
    </row>
    <row r="335" spans="8:17">
      <c r="H335" s="1" t="s">
        <v>47</v>
      </c>
      <c r="I335" s="1" t="s">
        <v>142</v>
      </c>
      <c r="J335" s="1" t="s">
        <v>712</v>
      </c>
      <c r="K335" s="1">
        <v>404161</v>
      </c>
      <c r="M335" s="1" t="s">
        <v>38</v>
      </c>
      <c r="N335" s="1" t="s">
        <v>52</v>
      </c>
      <c r="O335" s="1" t="s">
        <v>128</v>
      </c>
      <c r="P335" s="1" t="s">
        <v>713</v>
      </c>
      <c r="Q335" s="1">
        <v>10787654</v>
      </c>
    </row>
    <row r="336" spans="8:17">
      <c r="H336" s="1" t="s">
        <v>47</v>
      </c>
      <c r="I336" s="1" t="s">
        <v>142</v>
      </c>
      <c r="J336" s="1" t="s">
        <v>714</v>
      </c>
      <c r="K336" s="1">
        <v>404190</v>
      </c>
      <c r="M336" s="1" t="s">
        <v>38</v>
      </c>
      <c r="N336" s="1" t="s">
        <v>52</v>
      </c>
      <c r="O336" s="1" t="s">
        <v>128</v>
      </c>
      <c r="P336" s="1" t="s">
        <v>715</v>
      </c>
      <c r="Q336" s="1">
        <v>10787667</v>
      </c>
    </row>
    <row r="337" spans="8:17">
      <c r="H337" s="1" t="s">
        <v>47</v>
      </c>
      <c r="I337" s="1" t="s">
        <v>144</v>
      </c>
      <c r="J337" s="1" t="s">
        <v>716</v>
      </c>
      <c r="K337" s="1">
        <v>404414</v>
      </c>
      <c r="M337" s="1" t="s">
        <v>38</v>
      </c>
      <c r="N337" s="1" t="s">
        <v>52</v>
      </c>
      <c r="O337" s="1" t="s">
        <v>128</v>
      </c>
      <c r="P337" s="1" t="s">
        <v>128</v>
      </c>
      <c r="Q337" s="1">
        <v>10787681</v>
      </c>
    </row>
    <row r="338" spans="8:17">
      <c r="H338" s="1" t="s">
        <v>47</v>
      </c>
      <c r="I338" s="1" t="s">
        <v>144</v>
      </c>
      <c r="J338" s="1" t="s">
        <v>717</v>
      </c>
      <c r="K338" s="1">
        <v>404419</v>
      </c>
      <c r="M338" s="1" t="s">
        <v>38</v>
      </c>
      <c r="N338" s="1" t="s">
        <v>52</v>
      </c>
      <c r="O338" s="1" t="s">
        <v>131</v>
      </c>
      <c r="P338" s="1" t="s">
        <v>718</v>
      </c>
      <c r="Q338" s="1">
        <v>10789510</v>
      </c>
    </row>
    <row r="339" spans="8:17">
      <c r="H339" s="1" t="s">
        <v>47</v>
      </c>
      <c r="I339" s="1" t="s">
        <v>144</v>
      </c>
      <c r="J339" s="1" t="s">
        <v>487</v>
      </c>
      <c r="K339" s="1">
        <v>404433</v>
      </c>
      <c r="M339" s="1" t="s">
        <v>38</v>
      </c>
      <c r="N339" s="1" t="s">
        <v>52</v>
      </c>
      <c r="O339" s="1" t="s">
        <v>131</v>
      </c>
      <c r="P339" s="1" t="s">
        <v>514</v>
      </c>
      <c r="Q339" s="1">
        <v>10789511</v>
      </c>
    </row>
    <row r="340" spans="8:17">
      <c r="H340" s="1" t="s">
        <v>47</v>
      </c>
      <c r="I340" s="1" t="s">
        <v>144</v>
      </c>
      <c r="J340" s="1" t="s">
        <v>719</v>
      </c>
      <c r="K340" s="1">
        <v>404442</v>
      </c>
      <c r="M340" s="1" t="s">
        <v>38</v>
      </c>
      <c r="N340" s="1" t="s">
        <v>52</v>
      </c>
      <c r="O340" s="1" t="s">
        <v>131</v>
      </c>
      <c r="P340" s="1" t="s">
        <v>720</v>
      </c>
      <c r="Q340" s="1">
        <v>10789531</v>
      </c>
    </row>
    <row r="341" spans="8:17">
      <c r="H341" s="1" t="s">
        <v>47</v>
      </c>
      <c r="I341" s="1" t="s">
        <v>144</v>
      </c>
      <c r="J341" s="1" t="s">
        <v>721</v>
      </c>
      <c r="K341" s="1">
        <v>404471</v>
      </c>
      <c r="M341" s="1" t="s">
        <v>38</v>
      </c>
      <c r="N341" s="1" t="s">
        <v>52</v>
      </c>
      <c r="O341" s="1" t="s">
        <v>131</v>
      </c>
      <c r="P341" s="1" t="s">
        <v>722</v>
      </c>
      <c r="Q341" s="1">
        <v>10789513</v>
      </c>
    </row>
    <row r="342" spans="8:17">
      <c r="H342" s="1" t="s">
        <v>47</v>
      </c>
      <c r="I342" s="1" t="s">
        <v>144</v>
      </c>
      <c r="J342" s="1" t="s">
        <v>723</v>
      </c>
      <c r="K342" s="1">
        <v>404480</v>
      </c>
      <c r="M342" s="1" t="s">
        <v>38</v>
      </c>
      <c r="N342" s="1" t="s">
        <v>52</v>
      </c>
      <c r="O342" s="1" t="s">
        <v>131</v>
      </c>
      <c r="P342" s="1" t="s">
        <v>724</v>
      </c>
      <c r="Q342" s="1">
        <v>10789520</v>
      </c>
    </row>
    <row r="343" spans="8:17">
      <c r="H343" s="1" t="s">
        <v>47</v>
      </c>
      <c r="I343" s="1" t="s">
        <v>47</v>
      </c>
      <c r="J343" s="1" t="s">
        <v>725</v>
      </c>
      <c r="K343" s="1">
        <v>404712</v>
      </c>
      <c r="M343" s="1" t="s">
        <v>38</v>
      </c>
      <c r="N343" s="1" t="s">
        <v>52</v>
      </c>
      <c r="O343" s="1" t="s">
        <v>131</v>
      </c>
      <c r="P343" s="1" t="s">
        <v>726</v>
      </c>
      <c r="Q343" s="1">
        <v>10789527</v>
      </c>
    </row>
    <row r="344" spans="8:17">
      <c r="H344" s="1" t="s">
        <v>47</v>
      </c>
      <c r="I344" s="1" t="s">
        <v>47</v>
      </c>
      <c r="J344" s="1" t="s">
        <v>727</v>
      </c>
      <c r="K344" s="1">
        <v>404717</v>
      </c>
      <c r="M344" s="1" t="s">
        <v>38</v>
      </c>
      <c r="N344" s="1" t="s">
        <v>52</v>
      </c>
      <c r="O344" s="1" t="s">
        <v>131</v>
      </c>
      <c r="P344" s="1" t="s">
        <v>728</v>
      </c>
      <c r="Q344" s="1">
        <v>10789533</v>
      </c>
    </row>
    <row r="345" spans="8:17">
      <c r="H345" s="1" t="s">
        <v>47</v>
      </c>
      <c r="I345" s="1" t="s">
        <v>47</v>
      </c>
      <c r="J345" s="1" t="s">
        <v>544</v>
      </c>
      <c r="K345" s="1">
        <v>404721</v>
      </c>
      <c r="M345" s="1" t="s">
        <v>38</v>
      </c>
      <c r="N345" s="1" t="s">
        <v>52</v>
      </c>
      <c r="O345" s="1" t="s">
        <v>131</v>
      </c>
      <c r="P345" s="1" t="s">
        <v>729</v>
      </c>
      <c r="Q345" s="1">
        <v>10789540</v>
      </c>
    </row>
    <row r="346" spans="8:17">
      <c r="H346" s="1" t="s">
        <v>47</v>
      </c>
      <c r="I346" s="1" t="s">
        <v>47</v>
      </c>
      <c r="J346" s="1" t="s">
        <v>730</v>
      </c>
      <c r="K346" s="1">
        <v>404740</v>
      </c>
      <c r="M346" s="1" t="s">
        <v>38</v>
      </c>
      <c r="N346" s="1" t="s">
        <v>52</v>
      </c>
      <c r="O346" s="1" t="s">
        <v>131</v>
      </c>
      <c r="P346" s="1" t="s">
        <v>731</v>
      </c>
      <c r="Q346" s="1">
        <v>10789561</v>
      </c>
    </row>
    <row r="347" spans="8:17">
      <c r="H347" s="1" t="s">
        <v>47</v>
      </c>
      <c r="I347" s="1" t="s">
        <v>47</v>
      </c>
      <c r="J347" s="1" t="s">
        <v>732</v>
      </c>
      <c r="K347" s="1">
        <v>404730</v>
      </c>
      <c r="M347" s="1" t="s">
        <v>38</v>
      </c>
      <c r="N347" s="1" t="s">
        <v>52</v>
      </c>
      <c r="O347" s="1" t="s">
        <v>131</v>
      </c>
      <c r="P347" s="1" t="s">
        <v>733</v>
      </c>
      <c r="Q347" s="1">
        <v>10789554</v>
      </c>
    </row>
    <row r="348" spans="8:17">
      <c r="H348" s="1" t="s">
        <v>47</v>
      </c>
      <c r="I348" s="1" t="s">
        <v>47</v>
      </c>
      <c r="J348" s="1" t="s">
        <v>734</v>
      </c>
      <c r="K348" s="1">
        <v>404745</v>
      </c>
      <c r="M348" s="1" t="s">
        <v>38</v>
      </c>
      <c r="N348" s="1" t="s">
        <v>52</v>
      </c>
      <c r="O348" s="1" t="s">
        <v>131</v>
      </c>
      <c r="P348" s="1" t="s">
        <v>735</v>
      </c>
      <c r="Q348" s="1">
        <v>10789567</v>
      </c>
    </row>
    <row r="349" spans="8:17">
      <c r="H349" s="1" t="s">
        <v>47</v>
      </c>
      <c r="I349" s="1" t="s">
        <v>47</v>
      </c>
      <c r="J349" s="1" t="s">
        <v>736</v>
      </c>
      <c r="K349" s="1">
        <v>404748</v>
      </c>
      <c r="M349" s="1" t="s">
        <v>38</v>
      </c>
      <c r="N349" s="1" t="s">
        <v>52</v>
      </c>
      <c r="O349" s="1" t="s">
        <v>131</v>
      </c>
      <c r="P349" s="1" t="s">
        <v>737</v>
      </c>
      <c r="Q349" s="1">
        <v>10789574</v>
      </c>
    </row>
    <row r="350" spans="8:17">
      <c r="H350" s="1" t="s">
        <v>47</v>
      </c>
      <c r="I350" s="1" t="s">
        <v>47</v>
      </c>
      <c r="J350" s="1" t="s">
        <v>738</v>
      </c>
      <c r="K350" s="1">
        <v>404751</v>
      </c>
      <c r="M350" s="1" t="s">
        <v>38</v>
      </c>
      <c r="N350" s="1" t="s">
        <v>52</v>
      </c>
      <c r="O350" s="1" t="s">
        <v>131</v>
      </c>
      <c r="P350" s="1" t="s">
        <v>77</v>
      </c>
      <c r="Q350" s="1">
        <v>10789599</v>
      </c>
    </row>
    <row r="351" spans="8:17">
      <c r="H351" s="1" t="s">
        <v>47</v>
      </c>
      <c r="I351" s="1" t="s">
        <v>47</v>
      </c>
      <c r="J351" s="1" t="s">
        <v>739</v>
      </c>
      <c r="K351" s="1">
        <v>404753</v>
      </c>
      <c r="M351" s="1" t="s">
        <v>38</v>
      </c>
      <c r="N351" s="1" t="s">
        <v>56</v>
      </c>
      <c r="O351" s="1" t="s">
        <v>134</v>
      </c>
      <c r="P351" s="1" t="s">
        <v>134</v>
      </c>
      <c r="Q351" s="1">
        <v>10791411</v>
      </c>
    </row>
    <row r="352" spans="8:17">
      <c r="H352" s="1" t="s">
        <v>47</v>
      </c>
      <c r="I352" s="1" t="s">
        <v>47</v>
      </c>
      <c r="J352" s="1" t="s">
        <v>740</v>
      </c>
      <c r="K352" s="1">
        <v>404764</v>
      </c>
      <c r="M352" s="1" t="s">
        <v>38</v>
      </c>
      <c r="N352" s="1" t="s">
        <v>56</v>
      </c>
      <c r="O352" s="1" t="s">
        <v>134</v>
      </c>
      <c r="P352" s="1" t="s">
        <v>741</v>
      </c>
      <c r="Q352" s="1">
        <v>10791423</v>
      </c>
    </row>
    <row r="353" spans="8:17">
      <c r="H353" s="1" t="s">
        <v>47</v>
      </c>
      <c r="I353" s="1" t="s">
        <v>47</v>
      </c>
      <c r="J353" s="1" t="s">
        <v>742</v>
      </c>
      <c r="K353" s="1">
        <v>404769</v>
      </c>
      <c r="M353" s="1" t="s">
        <v>38</v>
      </c>
      <c r="N353" s="1" t="s">
        <v>56</v>
      </c>
      <c r="O353" s="1" t="s">
        <v>134</v>
      </c>
      <c r="P353" s="1" t="s">
        <v>743</v>
      </c>
      <c r="Q353" s="1">
        <v>10791435</v>
      </c>
    </row>
    <row r="354" spans="8:17">
      <c r="H354" s="1" t="s">
        <v>47</v>
      </c>
      <c r="I354" s="1" t="s">
        <v>47</v>
      </c>
      <c r="J354" s="1" t="s">
        <v>744</v>
      </c>
      <c r="K354" s="1">
        <v>404775</v>
      </c>
      <c r="M354" s="1" t="s">
        <v>38</v>
      </c>
      <c r="N354" s="1" t="s">
        <v>56</v>
      </c>
      <c r="O354" s="1" t="s">
        <v>134</v>
      </c>
      <c r="P354" s="1" t="s">
        <v>576</v>
      </c>
      <c r="Q354" s="1">
        <v>10791447</v>
      </c>
    </row>
    <row r="355" spans="8:17">
      <c r="H355" s="1" t="s">
        <v>47</v>
      </c>
      <c r="I355" s="1" t="s">
        <v>47</v>
      </c>
      <c r="J355" s="1" t="s">
        <v>745</v>
      </c>
      <c r="K355" s="1">
        <v>404785</v>
      </c>
      <c r="M355" s="1" t="s">
        <v>38</v>
      </c>
      <c r="N355" s="1" t="s">
        <v>56</v>
      </c>
      <c r="O355" s="1" t="s">
        <v>134</v>
      </c>
      <c r="P355" s="1" t="s">
        <v>746</v>
      </c>
      <c r="Q355" s="1">
        <v>10791459</v>
      </c>
    </row>
    <row r="356" spans="8:17">
      <c r="H356" s="1" t="s">
        <v>47</v>
      </c>
      <c r="I356" s="1" t="s">
        <v>47</v>
      </c>
      <c r="J356" s="1" t="s">
        <v>747</v>
      </c>
      <c r="K356" s="1">
        <v>404794</v>
      </c>
      <c r="M356" s="1" t="s">
        <v>38</v>
      </c>
      <c r="N356" s="1" t="s">
        <v>56</v>
      </c>
      <c r="O356" s="1" t="s">
        <v>134</v>
      </c>
      <c r="P356" s="1" t="s">
        <v>748</v>
      </c>
      <c r="Q356" s="1">
        <v>10791471</v>
      </c>
    </row>
    <row r="357" spans="8:17">
      <c r="H357" s="1" t="s">
        <v>47</v>
      </c>
      <c r="I357" s="1" t="s">
        <v>149</v>
      </c>
      <c r="J357" s="1" t="s">
        <v>749</v>
      </c>
      <c r="K357" s="1">
        <v>405015</v>
      </c>
      <c r="M357" s="1" t="s">
        <v>38</v>
      </c>
      <c r="N357" s="1" t="s">
        <v>56</v>
      </c>
      <c r="O357" s="1" t="s">
        <v>134</v>
      </c>
      <c r="P357" s="1" t="s">
        <v>750</v>
      </c>
      <c r="Q357" s="1">
        <v>10791483</v>
      </c>
    </row>
    <row r="358" spans="8:17">
      <c r="H358" s="1" t="s">
        <v>47</v>
      </c>
      <c r="I358" s="1" t="s">
        <v>149</v>
      </c>
      <c r="J358" s="1" t="s">
        <v>544</v>
      </c>
      <c r="K358" s="1">
        <v>405039</v>
      </c>
      <c r="M358" s="1" t="s">
        <v>38</v>
      </c>
      <c r="N358" s="1" t="s">
        <v>56</v>
      </c>
      <c r="O358" s="1" t="s">
        <v>137</v>
      </c>
      <c r="P358" s="1" t="s">
        <v>751</v>
      </c>
      <c r="Q358" s="1">
        <v>10794715</v>
      </c>
    </row>
    <row r="359" spans="8:17">
      <c r="H359" s="1" t="s">
        <v>47</v>
      </c>
      <c r="I359" s="1" t="s">
        <v>149</v>
      </c>
      <c r="J359" s="1" t="s">
        <v>752</v>
      </c>
      <c r="K359" s="1">
        <v>405063</v>
      </c>
      <c r="M359" s="1" t="s">
        <v>38</v>
      </c>
      <c r="N359" s="1" t="s">
        <v>56</v>
      </c>
      <c r="O359" s="1" t="s">
        <v>137</v>
      </c>
      <c r="P359" s="1" t="s">
        <v>753</v>
      </c>
      <c r="Q359" s="1">
        <v>10794731</v>
      </c>
    </row>
    <row r="360" spans="8:17">
      <c r="H360" s="1" t="s">
        <v>47</v>
      </c>
      <c r="I360" s="1" t="s">
        <v>149</v>
      </c>
      <c r="J360" s="1" t="s">
        <v>754</v>
      </c>
      <c r="K360" s="1">
        <v>405071</v>
      </c>
      <c r="M360" s="1" t="s">
        <v>38</v>
      </c>
      <c r="N360" s="1" t="s">
        <v>56</v>
      </c>
      <c r="O360" s="1" t="s">
        <v>137</v>
      </c>
      <c r="P360" s="1" t="s">
        <v>137</v>
      </c>
      <c r="Q360" s="1">
        <v>10794747</v>
      </c>
    </row>
    <row r="361" spans="8:17">
      <c r="H361" s="1" t="s">
        <v>47</v>
      </c>
      <c r="I361" s="1" t="s">
        <v>149</v>
      </c>
      <c r="J361" s="1" t="s">
        <v>755</v>
      </c>
      <c r="K361" s="1">
        <v>405079</v>
      </c>
      <c r="M361" s="1" t="s">
        <v>38</v>
      </c>
      <c r="N361" s="1" t="s">
        <v>56</v>
      </c>
      <c r="O361" s="1" t="s">
        <v>137</v>
      </c>
      <c r="P361" s="1" t="s">
        <v>756</v>
      </c>
      <c r="Q361" s="1">
        <v>10794763</v>
      </c>
    </row>
    <row r="362" spans="8:17">
      <c r="H362" s="1" t="s">
        <v>47</v>
      </c>
      <c r="I362" s="1" t="s">
        <v>149</v>
      </c>
      <c r="J362" s="1" t="s">
        <v>429</v>
      </c>
      <c r="K362" s="1">
        <v>405094</v>
      </c>
      <c r="M362" s="1" t="s">
        <v>38</v>
      </c>
      <c r="N362" s="1" t="s">
        <v>56</v>
      </c>
      <c r="O362" s="1" t="s">
        <v>137</v>
      </c>
      <c r="P362" s="1" t="s">
        <v>757</v>
      </c>
      <c r="Q362" s="1">
        <v>10794779</v>
      </c>
    </row>
    <row r="363" spans="8:17">
      <c r="H363" s="1" t="s">
        <v>47</v>
      </c>
      <c r="I363" s="1" t="s">
        <v>152</v>
      </c>
      <c r="J363" s="1" t="s">
        <v>758</v>
      </c>
      <c r="K363" s="1">
        <v>405557</v>
      </c>
      <c r="M363" s="1" t="s">
        <v>38</v>
      </c>
      <c r="N363" s="1" t="s">
        <v>56</v>
      </c>
      <c r="O363" s="1" t="s">
        <v>140</v>
      </c>
      <c r="P363" s="1" t="s">
        <v>709</v>
      </c>
      <c r="Q363" s="1">
        <v>10795815</v>
      </c>
    </row>
    <row r="364" spans="8:17">
      <c r="H364" s="1" t="s">
        <v>47</v>
      </c>
      <c r="I364" s="1" t="s">
        <v>152</v>
      </c>
      <c r="J364" s="1" t="s">
        <v>431</v>
      </c>
      <c r="K364" s="1">
        <v>405566</v>
      </c>
      <c r="M364" s="1" t="s">
        <v>38</v>
      </c>
      <c r="N364" s="1" t="s">
        <v>56</v>
      </c>
      <c r="O364" s="1" t="s">
        <v>140</v>
      </c>
      <c r="P364" s="1" t="s">
        <v>759</v>
      </c>
      <c r="Q364" s="1">
        <v>10795817</v>
      </c>
    </row>
    <row r="365" spans="8:17">
      <c r="H365" s="1" t="s">
        <v>47</v>
      </c>
      <c r="I365" s="1" t="s">
        <v>152</v>
      </c>
      <c r="J365" s="1" t="s">
        <v>760</v>
      </c>
      <c r="K365" s="1">
        <v>405585</v>
      </c>
      <c r="M365" s="1" t="s">
        <v>38</v>
      </c>
      <c r="N365" s="1" t="s">
        <v>56</v>
      </c>
      <c r="O365" s="1" t="s">
        <v>140</v>
      </c>
      <c r="P365" s="1" t="s">
        <v>761</v>
      </c>
      <c r="Q365" s="1">
        <v>10795825</v>
      </c>
    </row>
    <row r="366" spans="8:17">
      <c r="H366" s="1" t="s">
        <v>47</v>
      </c>
      <c r="I366" s="1" t="s">
        <v>152</v>
      </c>
      <c r="J366" s="1" t="s">
        <v>491</v>
      </c>
      <c r="K366" s="1">
        <v>405595</v>
      </c>
      <c r="M366" s="1" t="s">
        <v>38</v>
      </c>
      <c r="N366" s="1" t="s">
        <v>56</v>
      </c>
      <c r="O366" s="1" t="s">
        <v>140</v>
      </c>
      <c r="P366" s="1" t="s">
        <v>762</v>
      </c>
      <c r="Q366" s="1">
        <v>10795834</v>
      </c>
    </row>
    <row r="367" spans="8:17">
      <c r="H367" s="1" t="s">
        <v>47</v>
      </c>
      <c r="I367" s="1" t="s">
        <v>155</v>
      </c>
      <c r="J367" s="1" t="s">
        <v>763</v>
      </c>
      <c r="K367" s="1">
        <v>405747</v>
      </c>
      <c r="M367" s="1" t="s">
        <v>38</v>
      </c>
      <c r="N367" s="1" t="s">
        <v>56</v>
      </c>
      <c r="O367" s="1" t="s">
        <v>140</v>
      </c>
      <c r="P367" s="1" t="s">
        <v>764</v>
      </c>
      <c r="Q367" s="1">
        <v>10795843</v>
      </c>
    </row>
    <row r="368" spans="8:17">
      <c r="H368" s="1" t="s">
        <v>47</v>
      </c>
      <c r="I368" s="1" t="s">
        <v>155</v>
      </c>
      <c r="J368" s="1" t="s">
        <v>765</v>
      </c>
      <c r="K368" s="1">
        <v>405787</v>
      </c>
      <c r="M368" s="1" t="s">
        <v>38</v>
      </c>
      <c r="N368" s="1" t="s">
        <v>56</v>
      </c>
      <c r="O368" s="1" t="s">
        <v>140</v>
      </c>
      <c r="P368" s="1" t="s">
        <v>766</v>
      </c>
      <c r="Q368" s="1">
        <v>10795851</v>
      </c>
    </row>
    <row r="369" spans="8:17">
      <c r="H369" s="1" t="s">
        <v>47</v>
      </c>
      <c r="I369" s="1" t="s">
        <v>155</v>
      </c>
      <c r="J369" s="1" t="s">
        <v>484</v>
      </c>
      <c r="K369" s="1">
        <v>405760</v>
      </c>
      <c r="M369" s="1" t="s">
        <v>38</v>
      </c>
      <c r="N369" s="1" t="s">
        <v>56</v>
      </c>
      <c r="O369" s="1" t="s">
        <v>140</v>
      </c>
      <c r="P369" s="1" t="s">
        <v>140</v>
      </c>
      <c r="Q369" s="1">
        <v>10795860</v>
      </c>
    </row>
    <row r="370" spans="8:17">
      <c r="H370" s="1" t="s">
        <v>47</v>
      </c>
      <c r="I370" s="1" t="s">
        <v>158</v>
      </c>
      <c r="J370" s="1" t="s">
        <v>767</v>
      </c>
      <c r="K370" s="1">
        <v>406528</v>
      </c>
      <c r="M370" s="1" t="s">
        <v>38</v>
      </c>
      <c r="N370" s="1" t="s">
        <v>56</v>
      </c>
      <c r="O370" s="1" t="s">
        <v>140</v>
      </c>
      <c r="P370" s="1" t="s">
        <v>768</v>
      </c>
      <c r="Q370" s="1">
        <v>10795869</v>
      </c>
    </row>
    <row r="371" spans="8:17">
      <c r="H371" s="1" t="s">
        <v>47</v>
      </c>
      <c r="I371" s="1" t="s">
        <v>158</v>
      </c>
      <c r="J371" s="1" t="s">
        <v>244</v>
      </c>
      <c r="K371" s="1">
        <v>406552</v>
      </c>
      <c r="M371" s="1" t="s">
        <v>38</v>
      </c>
      <c r="N371" s="1" t="s">
        <v>56</v>
      </c>
      <c r="O371" s="1" t="s">
        <v>140</v>
      </c>
      <c r="P371" s="1" t="s">
        <v>77</v>
      </c>
      <c r="Q371" s="1">
        <v>10795899</v>
      </c>
    </row>
    <row r="372" spans="8:17">
      <c r="H372" s="1" t="s">
        <v>47</v>
      </c>
      <c r="I372" s="1" t="s">
        <v>158</v>
      </c>
      <c r="J372" s="1" t="s">
        <v>769</v>
      </c>
      <c r="K372" s="1">
        <v>406576</v>
      </c>
      <c r="M372" s="1" t="s">
        <v>38</v>
      </c>
      <c r="N372" s="1" t="s">
        <v>56</v>
      </c>
      <c r="O372" s="1" t="s">
        <v>140</v>
      </c>
      <c r="P372" s="1" t="s">
        <v>770</v>
      </c>
      <c r="Q372" s="1">
        <v>10795877</v>
      </c>
    </row>
    <row r="373" spans="8:17">
      <c r="H373" s="1" t="s">
        <v>47</v>
      </c>
      <c r="I373" s="1" t="s">
        <v>161</v>
      </c>
      <c r="J373" s="1" t="s">
        <v>771</v>
      </c>
      <c r="K373" s="1">
        <v>408704</v>
      </c>
      <c r="M373" s="1" t="s">
        <v>38</v>
      </c>
      <c r="N373" s="1" t="s">
        <v>56</v>
      </c>
      <c r="O373" s="1" t="s">
        <v>140</v>
      </c>
      <c r="P373" s="1" t="s">
        <v>772</v>
      </c>
      <c r="Q373" s="1">
        <v>10795886</v>
      </c>
    </row>
    <row r="374" spans="8:17">
      <c r="H374" s="1" t="s">
        <v>47</v>
      </c>
      <c r="I374" s="1" t="s">
        <v>161</v>
      </c>
      <c r="J374" s="1" t="s">
        <v>773</v>
      </c>
      <c r="K374" s="1">
        <v>408725</v>
      </c>
      <c r="M374" s="1" t="s">
        <v>38</v>
      </c>
      <c r="N374" s="1" t="s">
        <v>56</v>
      </c>
      <c r="O374" s="1" t="s">
        <v>140</v>
      </c>
      <c r="P374" s="1" t="s">
        <v>774</v>
      </c>
      <c r="Q374" s="1">
        <v>10795894</v>
      </c>
    </row>
    <row r="375" spans="8:17">
      <c r="H375" s="1" t="s">
        <v>47</v>
      </c>
      <c r="I375" s="1" t="s">
        <v>161</v>
      </c>
      <c r="J375" s="1" t="s">
        <v>775</v>
      </c>
      <c r="K375" s="1">
        <v>408743</v>
      </c>
      <c r="M375" s="1" t="s">
        <v>38</v>
      </c>
      <c r="N375" s="1" t="s">
        <v>56</v>
      </c>
      <c r="O375" s="1" t="s">
        <v>143</v>
      </c>
      <c r="P375" s="1" t="s">
        <v>776</v>
      </c>
      <c r="Q375" s="1">
        <v>10797610</v>
      </c>
    </row>
    <row r="376" spans="8:17">
      <c r="H376" s="1" t="s">
        <v>47</v>
      </c>
      <c r="I376" s="1" t="s">
        <v>161</v>
      </c>
      <c r="J376" s="1" t="s">
        <v>487</v>
      </c>
      <c r="K376" s="1">
        <v>408747</v>
      </c>
      <c r="M376" s="1" t="s">
        <v>38</v>
      </c>
      <c r="N376" s="1" t="s">
        <v>56</v>
      </c>
      <c r="O376" s="1" t="s">
        <v>143</v>
      </c>
      <c r="P376" s="1" t="s">
        <v>777</v>
      </c>
      <c r="Q376" s="1">
        <v>10797631</v>
      </c>
    </row>
    <row r="377" spans="8:17">
      <c r="H377" s="1" t="s">
        <v>47</v>
      </c>
      <c r="I377" s="1" t="s">
        <v>161</v>
      </c>
      <c r="J377" s="1" t="s">
        <v>778</v>
      </c>
      <c r="K377" s="1">
        <v>408782</v>
      </c>
      <c r="M377" s="1" t="s">
        <v>38</v>
      </c>
      <c r="N377" s="1" t="s">
        <v>56</v>
      </c>
      <c r="O377" s="1" t="s">
        <v>143</v>
      </c>
      <c r="P377" s="1" t="s">
        <v>779</v>
      </c>
      <c r="Q377" s="1">
        <v>10797642</v>
      </c>
    </row>
    <row r="378" spans="8:17">
      <c r="H378" s="1" t="s">
        <v>47</v>
      </c>
      <c r="I378" s="1" t="s">
        <v>161</v>
      </c>
      <c r="J378" s="1" t="s">
        <v>780</v>
      </c>
      <c r="K378" s="1">
        <v>408786</v>
      </c>
      <c r="M378" s="1" t="s">
        <v>38</v>
      </c>
      <c r="N378" s="1" t="s">
        <v>56</v>
      </c>
      <c r="O378" s="1" t="s">
        <v>143</v>
      </c>
      <c r="P378" s="1" t="s">
        <v>143</v>
      </c>
      <c r="Q378" s="1">
        <v>10797652</v>
      </c>
    </row>
    <row r="379" spans="8:17">
      <c r="H379" s="1" t="s">
        <v>47</v>
      </c>
      <c r="I379" s="1" t="s">
        <v>161</v>
      </c>
      <c r="J379" s="1" t="s">
        <v>781</v>
      </c>
      <c r="K379" s="1">
        <v>408790</v>
      </c>
      <c r="M379" s="1" t="s">
        <v>38</v>
      </c>
      <c r="N379" s="1" t="s">
        <v>56</v>
      </c>
      <c r="O379" s="1" t="s">
        <v>143</v>
      </c>
      <c r="P379" s="1" t="s">
        <v>782</v>
      </c>
      <c r="Q379" s="1">
        <v>10797621</v>
      </c>
    </row>
    <row r="380" spans="8:17">
      <c r="H380" s="1" t="s">
        <v>51</v>
      </c>
      <c r="I380" s="1" t="s">
        <v>164</v>
      </c>
      <c r="J380" s="1" t="s">
        <v>783</v>
      </c>
      <c r="K380" s="1">
        <v>501006</v>
      </c>
      <c r="M380" s="1" t="s">
        <v>38</v>
      </c>
      <c r="N380" s="1" t="s">
        <v>56</v>
      </c>
      <c r="O380" s="1" t="s">
        <v>143</v>
      </c>
      <c r="P380" s="1" t="s">
        <v>784</v>
      </c>
      <c r="Q380" s="1">
        <v>10797663</v>
      </c>
    </row>
    <row r="381" spans="8:17">
      <c r="H381" s="1" t="s">
        <v>51</v>
      </c>
      <c r="I381" s="1" t="s">
        <v>164</v>
      </c>
      <c r="J381" s="1" t="s">
        <v>785</v>
      </c>
      <c r="K381" s="1">
        <v>501020</v>
      </c>
      <c r="M381" s="1" t="s">
        <v>38</v>
      </c>
      <c r="N381" s="1" t="s">
        <v>56</v>
      </c>
      <c r="O381" s="1" t="s">
        <v>143</v>
      </c>
      <c r="P381" s="1" t="s">
        <v>786</v>
      </c>
      <c r="Q381" s="1">
        <v>10797673</v>
      </c>
    </row>
    <row r="382" spans="8:17">
      <c r="H382" s="1" t="s">
        <v>51</v>
      </c>
      <c r="I382" s="1" t="s">
        <v>164</v>
      </c>
      <c r="J382" s="1" t="s">
        <v>787</v>
      </c>
      <c r="K382" s="1">
        <v>501027</v>
      </c>
      <c r="M382" s="1" t="s">
        <v>38</v>
      </c>
      <c r="N382" s="1" t="s">
        <v>56</v>
      </c>
      <c r="O382" s="1" t="s">
        <v>143</v>
      </c>
      <c r="P382" s="1" t="s">
        <v>788</v>
      </c>
      <c r="Q382" s="1">
        <v>10797684</v>
      </c>
    </row>
    <row r="383" spans="8:17">
      <c r="H383" s="1" t="s">
        <v>51</v>
      </c>
      <c r="I383" s="1" t="s">
        <v>164</v>
      </c>
      <c r="J383" s="1" t="s">
        <v>789</v>
      </c>
      <c r="K383" s="1">
        <v>501033</v>
      </c>
      <c r="M383" s="1" t="s">
        <v>38</v>
      </c>
      <c r="N383" s="1" t="s">
        <v>56</v>
      </c>
      <c r="O383" s="1" t="s">
        <v>145</v>
      </c>
      <c r="P383" s="1" t="s">
        <v>790</v>
      </c>
      <c r="Q383" s="1">
        <v>10798717</v>
      </c>
    </row>
    <row r="384" spans="8:17">
      <c r="H384" s="1" t="s">
        <v>51</v>
      </c>
      <c r="I384" s="1" t="s">
        <v>164</v>
      </c>
      <c r="J384" s="1" t="s">
        <v>791</v>
      </c>
      <c r="K384" s="1">
        <v>501040</v>
      </c>
      <c r="M384" s="1" t="s">
        <v>38</v>
      </c>
      <c r="N384" s="1" t="s">
        <v>56</v>
      </c>
      <c r="O384" s="1" t="s">
        <v>145</v>
      </c>
      <c r="P384" s="1" t="s">
        <v>792</v>
      </c>
      <c r="Q384" s="1">
        <v>10798719</v>
      </c>
    </row>
    <row r="385" spans="8:17">
      <c r="H385" s="1" t="s">
        <v>51</v>
      </c>
      <c r="I385" s="1" t="s">
        <v>164</v>
      </c>
      <c r="J385" s="1" t="s">
        <v>793</v>
      </c>
      <c r="K385" s="1">
        <v>501054</v>
      </c>
      <c r="M385" s="1" t="s">
        <v>38</v>
      </c>
      <c r="N385" s="1" t="s">
        <v>56</v>
      </c>
      <c r="O385" s="1" t="s">
        <v>145</v>
      </c>
      <c r="P385" s="1" t="s">
        <v>794</v>
      </c>
      <c r="Q385" s="1">
        <v>10798728</v>
      </c>
    </row>
    <row r="386" spans="8:17">
      <c r="H386" s="1" t="s">
        <v>51</v>
      </c>
      <c r="I386" s="1" t="s">
        <v>164</v>
      </c>
      <c r="J386" s="1" t="s">
        <v>795</v>
      </c>
      <c r="K386" s="1">
        <v>501067</v>
      </c>
      <c r="M386" s="1" t="s">
        <v>38</v>
      </c>
      <c r="N386" s="1" t="s">
        <v>56</v>
      </c>
      <c r="O386" s="1" t="s">
        <v>145</v>
      </c>
      <c r="P386" s="1" t="s">
        <v>796</v>
      </c>
      <c r="Q386" s="1">
        <v>10798738</v>
      </c>
    </row>
    <row r="387" spans="8:17">
      <c r="H387" s="1" t="s">
        <v>51</v>
      </c>
      <c r="I387" s="1" t="s">
        <v>164</v>
      </c>
      <c r="J387" s="1" t="s">
        <v>797</v>
      </c>
      <c r="K387" s="1">
        <v>501081</v>
      </c>
      <c r="M387" s="1" t="s">
        <v>38</v>
      </c>
      <c r="N387" s="1" t="s">
        <v>56</v>
      </c>
      <c r="O387" s="1" t="s">
        <v>145</v>
      </c>
      <c r="P387" s="1" t="s">
        <v>798</v>
      </c>
      <c r="Q387" s="1">
        <v>10798747</v>
      </c>
    </row>
    <row r="388" spans="8:17">
      <c r="H388" s="1" t="s">
        <v>51</v>
      </c>
      <c r="I388" s="1" t="s">
        <v>164</v>
      </c>
      <c r="J388" s="1" t="s">
        <v>799</v>
      </c>
      <c r="K388" s="1">
        <v>501085</v>
      </c>
      <c r="M388" s="1" t="s">
        <v>38</v>
      </c>
      <c r="N388" s="1" t="s">
        <v>56</v>
      </c>
      <c r="O388" s="1" t="s">
        <v>145</v>
      </c>
      <c r="P388" s="1" t="s">
        <v>145</v>
      </c>
      <c r="Q388" s="1">
        <v>10798795</v>
      </c>
    </row>
    <row r="389" spans="8:17">
      <c r="H389" s="1" t="s">
        <v>51</v>
      </c>
      <c r="I389" s="1" t="s">
        <v>164</v>
      </c>
      <c r="J389" s="1" t="s">
        <v>130</v>
      </c>
      <c r="K389" s="1">
        <v>501088</v>
      </c>
      <c r="M389" s="1" t="s">
        <v>38</v>
      </c>
      <c r="N389" s="1" t="s">
        <v>56</v>
      </c>
      <c r="O389" s="1" t="s">
        <v>145</v>
      </c>
      <c r="P389" s="1" t="s">
        <v>77</v>
      </c>
      <c r="Q389" s="1">
        <v>10798799</v>
      </c>
    </row>
    <row r="390" spans="8:17">
      <c r="H390" s="1" t="s">
        <v>51</v>
      </c>
      <c r="I390" s="1" t="s">
        <v>164</v>
      </c>
      <c r="J390" s="1" t="s">
        <v>800</v>
      </c>
      <c r="K390" s="1">
        <v>501094</v>
      </c>
      <c r="M390" s="1" t="s">
        <v>38</v>
      </c>
      <c r="N390" s="1" t="s">
        <v>56</v>
      </c>
      <c r="O390" s="1" t="s">
        <v>145</v>
      </c>
      <c r="P390" s="1" t="s">
        <v>801</v>
      </c>
      <c r="Q390" s="1">
        <v>10798757</v>
      </c>
    </row>
    <row r="391" spans="8:17">
      <c r="H391" s="1" t="s">
        <v>51</v>
      </c>
      <c r="I391" s="1" t="s">
        <v>164</v>
      </c>
      <c r="J391" s="1" t="s">
        <v>802</v>
      </c>
      <c r="K391" s="1">
        <v>501095</v>
      </c>
      <c r="M391" s="1" t="s">
        <v>38</v>
      </c>
      <c r="N391" s="1" t="s">
        <v>56</v>
      </c>
      <c r="O391" s="1" t="s">
        <v>145</v>
      </c>
      <c r="P391" s="1" t="s">
        <v>803</v>
      </c>
      <c r="Q391" s="1">
        <v>10798766</v>
      </c>
    </row>
    <row r="392" spans="8:17">
      <c r="H392" s="1" t="s">
        <v>51</v>
      </c>
      <c r="I392" s="1" t="s">
        <v>167</v>
      </c>
      <c r="J392" s="1" t="s">
        <v>804</v>
      </c>
      <c r="K392" s="1">
        <v>503813</v>
      </c>
      <c r="M392" s="1" t="s">
        <v>38</v>
      </c>
      <c r="N392" s="1" t="s">
        <v>56</v>
      </c>
      <c r="O392" s="1" t="s">
        <v>145</v>
      </c>
      <c r="P392" s="1" t="s">
        <v>805</v>
      </c>
      <c r="Q392" s="1">
        <v>10798776</v>
      </c>
    </row>
    <row r="393" spans="8:17">
      <c r="H393" s="1" t="s">
        <v>51</v>
      </c>
      <c r="I393" s="1" t="s">
        <v>167</v>
      </c>
      <c r="J393" s="1" t="s">
        <v>806</v>
      </c>
      <c r="K393" s="1">
        <v>503847</v>
      </c>
      <c r="M393" s="1" t="s">
        <v>38</v>
      </c>
      <c r="N393" s="1" t="s">
        <v>56</v>
      </c>
      <c r="O393" s="1" t="s">
        <v>145</v>
      </c>
      <c r="P393" s="1" t="s">
        <v>807</v>
      </c>
      <c r="Q393" s="1">
        <v>10798785</v>
      </c>
    </row>
    <row r="394" spans="8:17">
      <c r="H394" s="1" t="s">
        <v>51</v>
      </c>
      <c r="I394" s="1" t="s">
        <v>167</v>
      </c>
      <c r="J394" s="1" t="s">
        <v>808</v>
      </c>
      <c r="K394" s="1">
        <v>503858</v>
      </c>
      <c r="M394" s="1" t="s">
        <v>38</v>
      </c>
      <c r="N394" s="1" t="s">
        <v>56</v>
      </c>
      <c r="O394" s="1" t="s">
        <v>147</v>
      </c>
      <c r="P394" s="1" t="s">
        <v>614</v>
      </c>
      <c r="Q394" s="1">
        <v>10798017</v>
      </c>
    </row>
    <row r="395" spans="8:17">
      <c r="H395" s="1" t="s">
        <v>51</v>
      </c>
      <c r="I395" s="1" t="s">
        <v>167</v>
      </c>
      <c r="J395" s="1" t="s">
        <v>809</v>
      </c>
      <c r="K395" s="1">
        <v>503861</v>
      </c>
      <c r="M395" s="1" t="s">
        <v>38</v>
      </c>
      <c r="N395" s="1" t="s">
        <v>56</v>
      </c>
      <c r="O395" s="1" t="s">
        <v>147</v>
      </c>
      <c r="P395" s="1" t="s">
        <v>810</v>
      </c>
      <c r="Q395" s="1">
        <v>10798025</v>
      </c>
    </row>
    <row r="396" spans="8:17">
      <c r="H396" s="1" t="s">
        <v>51</v>
      </c>
      <c r="I396" s="1" t="s">
        <v>167</v>
      </c>
      <c r="J396" s="1" t="s">
        <v>811</v>
      </c>
      <c r="K396" s="1">
        <v>503874</v>
      </c>
      <c r="M396" s="1" t="s">
        <v>38</v>
      </c>
      <c r="N396" s="1" t="s">
        <v>56</v>
      </c>
      <c r="O396" s="1" t="s">
        <v>147</v>
      </c>
      <c r="P396" s="1" t="s">
        <v>812</v>
      </c>
      <c r="Q396" s="1">
        <v>10798034</v>
      </c>
    </row>
    <row r="397" spans="8:17">
      <c r="H397" s="1" t="s">
        <v>51</v>
      </c>
      <c r="I397" s="1" t="s">
        <v>169</v>
      </c>
      <c r="J397" s="1" t="s">
        <v>813</v>
      </c>
      <c r="K397" s="1">
        <v>506403</v>
      </c>
      <c r="M397" s="1" t="s">
        <v>38</v>
      </c>
      <c r="N397" s="1" t="s">
        <v>56</v>
      </c>
      <c r="O397" s="1" t="s">
        <v>147</v>
      </c>
      <c r="P397" s="1" t="s">
        <v>77</v>
      </c>
      <c r="Q397" s="1">
        <v>10798099</v>
      </c>
    </row>
    <row r="398" spans="8:17">
      <c r="H398" s="1" t="s">
        <v>51</v>
      </c>
      <c r="I398" s="1" t="s">
        <v>169</v>
      </c>
      <c r="J398" s="1" t="s">
        <v>814</v>
      </c>
      <c r="K398" s="1">
        <v>506406</v>
      </c>
      <c r="M398" s="1" t="s">
        <v>38</v>
      </c>
      <c r="N398" s="1" t="s">
        <v>56</v>
      </c>
      <c r="O398" s="1" t="s">
        <v>147</v>
      </c>
      <c r="P398" s="1" t="s">
        <v>815</v>
      </c>
      <c r="Q398" s="1">
        <v>10798077</v>
      </c>
    </row>
    <row r="399" spans="8:17">
      <c r="H399" s="1" t="s">
        <v>51</v>
      </c>
      <c r="I399" s="1" t="s">
        <v>169</v>
      </c>
      <c r="J399" s="1" t="s">
        <v>816</v>
      </c>
      <c r="K399" s="1">
        <v>506428</v>
      </c>
      <c r="M399" s="1" t="s">
        <v>38</v>
      </c>
      <c r="N399" s="1" t="s">
        <v>56</v>
      </c>
      <c r="O399" s="1" t="s">
        <v>147</v>
      </c>
      <c r="P399" s="1" t="s">
        <v>817</v>
      </c>
      <c r="Q399" s="1">
        <v>10798069</v>
      </c>
    </row>
    <row r="400" spans="8:17">
      <c r="H400" s="1" t="s">
        <v>51</v>
      </c>
      <c r="I400" s="1" t="s">
        <v>169</v>
      </c>
      <c r="J400" s="1" t="s">
        <v>818</v>
      </c>
      <c r="K400" s="1">
        <v>506450</v>
      </c>
      <c r="M400" s="1" t="s">
        <v>38</v>
      </c>
      <c r="N400" s="1" t="s">
        <v>56</v>
      </c>
      <c r="O400" s="1" t="s">
        <v>147</v>
      </c>
      <c r="P400" s="1" t="s">
        <v>819</v>
      </c>
      <c r="Q400" s="1">
        <v>10798086</v>
      </c>
    </row>
    <row r="401" spans="8:17">
      <c r="H401" s="1" t="s">
        <v>51</v>
      </c>
      <c r="I401" s="1" t="s">
        <v>169</v>
      </c>
      <c r="J401" s="1" t="s">
        <v>820</v>
      </c>
      <c r="K401" s="1">
        <v>506447</v>
      </c>
      <c r="M401" s="1" t="s">
        <v>38</v>
      </c>
      <c r="N401" s="1" t="s">
        <v>56</v>
      </c>
      <c r="O401" s="1" t="s">
        <v>147</v>
      </c>
      <c r="P401" s="1" t="s">
        <v>821</v>
      </c>
      <c r="Q401" s="1">
        <v>10798094</v>
      </c>
    </row>
    <row r="402" spans="8:17">
      <c r="H402" s="1" t="s">
        <v>51</v>
      </c>
      <c r="I402" s="1" t="s">
        <v>169</v>
      </c>
      <c r="J402" s="1" t="s">
        <v>822</v>
      </c>
      <c r="K402" s="1">
        <v>506460</v>
      </c>
      <c r="M402" s="1" t="s">
        <v>38</v>
      </c>
      <c r="N402" s="1" t="s">
        <v>56</v>
      </c>
      <c r="O402" s="1" t="s">
        <v>150</v>
      </c>
      <c r="P402" s="1" t="s">
        <v>823</v>
      </c>
      <c r="Q402" s="1">
        <v>10799015</v>
      </c>
    </row>
    <row r="403" spans="8:17">
      <c r="H403" s="1" t="s">
        <v>51</v>
      </c>
      <c r="I403" s="1" t="s">
        <v>169</v>
      </c>
      <c r="J403" s="1" t="s">
        <v>824</v>
      </c>
      <c r="K403" s="1">
        <v>506469</v>
      </c>
      <c r="M403" s="1" t="s">
        <v>38</v>
      </c>
      <c r="N403" s="1" t="s">
        <v>56</v>
      </c>
      <c r="O403" s="1" t="s">
        <v>150</v>
      </c>
      <c r="P403" s="1" t="s">
        <v>825</v>
      </c>
      <c r="Q403" s="1">
        <v>10799043</v>
      </c>
    </row>
    <row r="404" spans="8:17">
      <c r="H404" s="1" t="s">
        <v>51</v>
      </c>
      <c r="I404" s="1" t="s">
        <v>169</v>
      </c>
      <c r="J404" s="1" t="s">
        <v>826</v>
      </c>
      <c r="K404" s="1">
        <v>506475</v>
      </c>
      <c r="M404" s="1" t="s">
        <v>38</v>
      </c>
      <c r="N404" s="1" t="s">
        <v>56</v>
      </c>
      <c r="O404" s="1" t="s">
        <v>150</v>
      </c>
      <c r="P404" s="1" t="s">
        <v>827</v>
      </c>
      <c r="Q404" s="1">
        <v>10799051</v>
      </c>
    </row>
    <row r="405" spans="8:17">
      <c r="H405" s="1" t="s">
        <v>51</v>
      </c>
      <c r="I405" s="1" t="s">
        <v>169</v>
      </c>
      <c r="J405" s="1" t="s">
        <v>828</v>
      </c>
      <c r="K405" s="1">
        <v>506479</v>
      </c>
      <c r="M405" s="1" t="s">
        <v>13</v>
      </c>
      <c r="N405" s="1" t="s">
        <v>21</v>
      </c>
      <c r="O405" s="1" t="s">
        <v>153</v>
      </c>
      <c r="P405" s="1" t="s">
        <v>153</v>
      </c>
      <c r="Q405" s="1">
        <v>20030431</v>
      </c>
    </row>
    <row r="406" spans="8:17">
      <c r="H406" s="1" t="s">
        <v>51</v>
      </c>
      <c r="I406" s="1" t="s">
        <v>169</v>
      </c>
      <c r="J406" s="1" t="s">
        <v>829</v>
      </c>
      <c r="K406" s="1">
        <v>506485</v>
      </c>
      <c r="M406" s="1" t="s">
        <v>13</v>
      </c>
      <c r="N406" s="1" t="s">
        <v>21</v>
      </c>
      <c r="O406" s="1" t="s">
        <v>153</v>
      </c>
      <c r="P406" s="1" t="s">
        <v>830</v>
      </c>
      <c r="Q406" s="1">
        <v>20030463</v>
      </c>
    </row>
    <row r="407" spans="8:17">
      <c r="H407" s="1" t="s">
        <v>51</v>
      </c>
      <c r="I407" s="1" t="s">
        <v>169</v>
      </c>
      <c r="J407" s="1" t="s">
        <v>831</v>
      </c>
      <c r="K407" s="1">
        <v>506486</v>
      </c>
      <c r="M407" s="1" t="s">
        <v>13</v>
      </c>
      <c r="N407" s="1" t="s">
        <v>21</v>
      </c>
      <c r="O407" s="1" t="s">
        <v>156</v>
      </c>
      <c r="P407" s="1" t="s">
        <v>21</v>
      </c>
      <c r="Q407" s="1">
        <v>20031415</v>
      </c>
    </row>
    <row r="408" spans="8:17">
      <c r="H408" s="1" t="s">
        <v>51</v>
      </c>
      <c r="I408" s="1" t="s">
        <v>171</v>
      </c>
      <c r="J408" s="1" t="s">
        <v>832</v>
      </c>
      <c r="K408" s="1">
        <v>506909</v>
      </c>
      <c r="M408" s="1" t="s">
        <v>13</v>
      </c>
      <c r="N408" s="1" t="s">
        <v>21</v>
      </c>
      <c r="O408" s="1" t="s">
        <v>156</v>
      </c>
      <c r="P408" s="1" t="s">
        <v>833</v>
      </c>
      <c r="Q408" s="1">
        <v>20031499</v>
      </c>
    </row>
    <row r="409" spans="8:17">
      <c r="H409" s="1" t="s">
        <v>51</v>
      </c>
      <c r="I409" s="1" t="s">
        <v>171</v>
      </c>
      <c r="J409" s="1" t="s">
        <v>834</v>
      </c>
      <c r="K409" s="1">
        <v>506915</v>
      </c>
      <c r="M409" s="1" t="s">
        <v>13</v>
      </c>
      <c r="N409" s="1" t="s">
        <v>21</v>
      </c>
      <c r="O409" s="1" t="s">
        <v>156</v>
      </c>
      <c r="P409" s="1" t="s">
        <v>835</v>
      </c>
      <c r="Q409" s="1">
        <v>20031431</v>
      </c>
    </row>
    <row r="410" spans="8:17">
      <c r="H410" s="1" t="s">
        <v>51</v>
      </c>
      <c r="I410" s="1" t="s">
        <v>171</v>
      </c>
      <c r="J410" s="1" t="s">
        <v>836</v>
      </c>
      <c r="K410" s="1">
        <v>506941</v>
      </c>
      <c r="M410" s="1" t="s">
        <v>13</v>
      </c>
      <c r="N410" s="1" t="s">
        <v>21</v>
      </c>
      <c r="O410" s="1" t="s">
        <v>156</v>
      </c>
      <c r="P410" s="1" t="s">
        <v>837</v>
      </c>
      <c r="Q410" s="1">
        <v>20031447</v>
      </c>
    </row>
    <row r="411" spans="8:17">
      <c r="H411" s="1" t="s">
        <v>51</v>
      </c>
      <c r="I411" s="1" t="s">
        <v>171</v>
      </c>
      <c r="J411" s="1" t="s">
        <v>838</v>
      </c>
      <c r="K411" s="1">
        <v>506944</v>
      </c>
      <c r="M411" s="1" t="s">
        <v>13</v>
      </c>
      <c r="N411" s="1" t="s">
        <v>21</v>
      </c>
      <c r="O411" s="1" t="s">
        <v>156</v>
      </c>
      <c r="P411" s="1" t="s">
        <v>839</v>
      </c>
      <c r="Q411" s="1">
        <v>20031463</v>
      </c>
    </row>
    <row r="412" spans="8:17">
      <c r="H412" s="1" t="s">
        <v>51</v>
      </c>
      <c r="I412" s="1" t="s">
        <v>171</v>
      </c>
      <c r="J412" s="1" t="s">
        <v>840</v>
      </c>
      <c r="K412" s="1">
        <v>506963</v>
      </c>
      <c r="M412" s="1" t="s">
        <v>13</v>
      </c>
      <c r="N412" s="1" t="s">
        <v>21</v>
      </c>
      <c r="O412" s="1" t="s">
        <v>156</v>
      </c>
      <c r="P412" s="1" t="s">
        <v>841</v>
      </c>
      <c r="Q412" s="1">
        <v>20031479</v>
      </c>
    </row>
    <row r="413" spans="8:17">
      <c r="H413" s="1" t="s">
        <v>51</v>
      </c>
      <c r="I413" s="1" t="s">
        <v>171</v>
      </c>
      <c r="J413" s="1" t="s">
        <v>842</v>
      </c>
      <c r="K413" s="1">
        <v>506991</v>
      </c>
      <c r="M413" s="1" t="s">
        <v>13</v>
      </c>
      <c r="N413" s="1" t="s">
        <v>21</v>
      </c>
      <c r="O413" s="1" t="s">
        <v>159</v>
      </c>
      <c r="P413" s="1" t="s">
        <v>843</v>
      </c>
      <c r="Q413" s="1">
        <v>20035115</v>
      </c>
    </row>
    <row r="414" spans="8:17">
      <c r="H414" s="1" t="s">
        <v>51</v>
      </c>
      <c r="I414" s="1" t="s">
        <v>174</v>
      </c>
      <c r="J414" s="1" t="s">
        <v>844</v>
      </c>
      <c r="K414" s="1">
        <v>507018</v>
      </c>
      <c r="M414" s="1" t="s">
        <v>13</v>
      </c>
      <c r="N414" s="1" t="s">
        <v>21</v>
      </c>
      <c r="O414" s="1" t="s">
        <v>159</v>
      </c>
      <c r="P414" s="1" t="s">
        <v>845</v>
      </c>
      <c r="Q414" s="1">
        <v>20035127</v>
      </c>
    </row>
    <row r="415" spans="8:17">
      <c r="H415" s="1" t="s">
        <v>51</v>
      </c>
      <c r="I415" s="1" t="s">
        <v>174</v>
      </c>
      <c r="J415" s="1" t="s">
        <v>846</v>
      </c>
      <c r="K415" s="1">
        <v>507037</v>
      </c>
      <c r="M415" s="1" t="s">
        <v>13</v>
      </c>
      <c r="N415" s="1" t="s">
        <v>21</v>
      </c>
      <c r="O415" s="1" t="s">
        <v>159</v>
      </c>
      <c r="P415" s="1" t="s">
        <v>847</v>
      </c>
      <c r="Q415" s="1">
        <v>20035131</v>
      </c>
    </row>
    <row r="416" spans="8:17">
      <c r="H416" s="1" t="s">
        <v>51</v>
      </c>
      <c r="I416" s="1" t="s">
        <v>174</v>
      </c>
      <c r="J416" s="1" t="s">
        <v>848</v>
      </c>
      <c r="K416" s="1">
        <v>507056</v>
      </c>
      <c r="M416" s="1" t="s">
        <v>13</v>
      </c>
      <c r="N416" s="1" t="s">
        <v>21</v>
      </c>
      <c r="O416" s="1" t="s">
        <v>159</v>
      </c>
      <c r="P416" s="1" t="s">
        <v>849</v>
      </c>
      <c r="Q416" s="1">
        <v>20035147</v>
      </c>
    </row>
    <row r="417" spans="8:17">
      <c r="H417" s="1" t="s">
        <v>51</v>
      </c>
      <c r="I417" s="1" t="s">
        <v>174</v>
      </c>
      <c r="J417" s="1" t="s">
        <v>850</v>
      </c>
      <c r="K417" s="1">
        <v>507066</v>
      </c>
      <c r="M417" s="1" t="s">
        <v>13</v>
      </c>
      <c r="N417" s="1" t="s">
        <v>21</v>
      </c>
      <c r="O417" s="1" t="s">
        <v>159</v>
      </c>
      <c r="P417" s="1" t="s">
        <v>159</v>
      </c>
      <c r="Q417" s="1">
        <v>20035163</v>
      </c>
    </row>
    <row r="418" spans="8:17">
      <c r="H418" s="1" t="s">
        <v>51</v>
      </c>
      <c r="I418" s="1" t="s">
        <v>174</v>
      </c>
      <c r="J418" s="1" t="s">
        <v>800</v>
      </c>
      <c r="K418" s="1">
        <v>507088</v>
      </c>
      <c r="M418" s="1" t="s">
        <v>13</v>
      </c>
      <c r="N418" s="1" t="s">
        <v>21</v>
      </c>
      <c r="O418" s="1" t="s">
        <v>159</v>
      </c>
      <c r="P418" s="1" t="s">
        <v>851</v>
      </c>
      <c r="Q418" s="1">
        <v>20035199</v>
      </c>
    </row>
    <row r="419" spans="8:17">
      <c r="H419" s="1" t="s">
        <v>51</v>
      </c>
      <c r="I419" s="1" t="s">
        <v>177</v>
      </c>
      <c r="J419" s="1" t="s">
        <v>852</v>
      </c>
      <c r="K419" s="1">
        <v>507605</v>
      </c>
      <c r="M419" s="1" t="s">
        <v>13</v>
      </c>
      <c r="N419" s="1" t="s">
        <v>21</v>
      </c>
      <c r="O419" s="1" t="s">
        <v>159</v>
      </c>
      <c r="P419" s="1" t="s">
        <v>853</v>
      </c>
      <c r="Q419" s="1">
        <v>20035168</v>
      </c>
    </row>
    <row r="420" spans="8:17">
      <c r="H420" s="1" t="s">
        <v>51</v>
      </c>
      <c r="I420" s="1" t="s">
        <v>177</v>
      </c>
      <c r="J420" s="1" t="s">
        <v>854</v>
      </c>
      <c r="K420" s="1">
        <v>507616</v>
      </c>
      <c r="M420" s="1" t="s">
        <v>13</v>
      </c>
      <c r="N420" s="1" t="s">
        <v>21</v>
      </c>
      <c r="O420" s="1" t="s">
        <v>159</v>
      </c>
      <c r="P420" s="1" t="s">
        <v>855</v>
      </c>
      <c r="Q420" s="1">
        <v>20035179</v>
      </c>
    </row>
    <row r="421" spans="8:17">
      <c r="H421" s="1" t="s">
        <v>51</v>
      </c>
      <c r="I421" s="1" t="s">
        <v>177</v>
      </c>
      <c r="J421" s="1" t="s">
        <v>856</v>
      </c>
      <c r="K421" s="1">
        <v>507619</v>
      </c>
      <c r="M421" s="1" t="s">
        <v>13</v>
      </c>
      <c r="N421" s="1" t="s">
        <v>21</v>
      </c>
      <c r="O421" s="1" t="s">
        <v>162</v>
      </c>
      <c r="P421" s="1" t="s">
        <v>857</v>
      </c>
      <c r="Q421" s="1">
        <v>20037319</v>
      </c>
    </row>
    <row r="422" spans="8:17">
      <c r="H422" s="1" t="s">
        <v>51</v>
      </c>
      <c r="I422" s="1" t="s">
        <v>177</v>
      </c>
      <c r="J422" s="1" t="s">
        <v>858</v>
      </c>
      <c r="K422" s="1">
        <v>507622</v>
      </c>
      <c r="M422" s="1" t="s">
        <v>13</v>
      </c>
      <c r="N422" s="1" t="s">
        <v>21</v>
      </c>
      <c r="O422" s="1" t="s">
        <v>162</v>
      </c>
      <c r="P422" s="1" t="s">
        <v>859</v>
      </c>
      <c r="Q422" s="1">
        <v>20037338</v>
      </c>
    </row>
    <row r="423" spans="8:17">
      <c r="H423" s="1" t="s">
        <v>51</v>
      </c>
      <c r="I423" s="1" t="s">
        <v>177</v>
      </c>
      <c r="J423" s="1" t="s">
        <v>91</v>
      </c>
      <c r="K423" s="1">
        <v>507633</v>
      </c>
      <c r="M423" s="1" t="s">
        <v>13</v>
      </c>
      <c r="N423" s="1" t="s">
        <v>21</v>
      </c>
      <c r="O423" s="1" t="s">
        <v>162</v>
      </c>
      <c r="P423" s="1" t="s">
        <v>860</v>
      </c>
      <c r="Q423" s="1">
        <v>20037357</v>
      </c>
    </row>
    <row r="424" spans="8:17">
      <c r="H424" s="1" t="s">
        <v>51</v>
      </c>
      <c r="I424" s="1" t="s">
        <v>177</v>
      </c>
      <c r="J424" s="1" t="s">
        <v>861</v>
      </c>
      <c r="K424" s="1">
        <v>507639</v>
      </c>
      <c r="M424" s="1" t="s">
        <v>13</v>
      </c>
      <c r="N424" s="1" t="s">
        <v>21</v>
      </c>
      <c r="O424" s="1" t="s">
        <v>162</v>
      </c>
      <c r="P424" s="1" t="s">
        <v>162</v>
      </c>
      <c r="Q424" s="1">
        <v>20037376</v>
      </c>
    </row>
    <row r="425" spans="8:17">
      <c r="H425" s="1" t="s">
        <v>51</v>
      </c>
      <c r="I425" s="1" t="s">
        <v>177</v>
      </c>
      <c r="J425" s="1" t="s">
        <v>862</v>
      </c>
      <c r="K425" s="1">
        <v>507655</v>
      </c>
      <c r="M425" s="1" t="s">
        <v>13</v>
      </c>
      <c r="N425" s="1" t="s">
        <v>21</v>
      </c>
      <c r="O425" s="1" t="s">
        <v>165</v>
      </c>
      <c r="P425" s="1" t="s">
        <v>863</v>
      </c>
      <c r="Q425" s="1">
        <v>20038919</v>
      </c>
    </row>
    <row r="426" spans="8:17">
      <c r="H426" s="1" t="s">
        <v>51</v>
      </c>
      <c r="I426" s="1" t="s">
        <v>177</v>
      </c>
      <c r="J426" s="1" t="s">
        <v>864</v>
      </c>
      <c r="K426" s="1">
        <v>507672</v>
      </c>
      <c r="M426" s="1" t="s">
        <v>13</v>
      </c>
      <c r="N426" s="1" t="s">
        <v>21</v>
      </c>
      <c r="O426" s="1" t="s">
        <v>165</v>
      </c>
      <c r="P426" s="1" t="s">
        <v>865</v>
      </c>
      <c r="Q426" s="1">
        <v>20038938</v>
      </c>
    </row>
    <row r="427" spans="8:17">
      <c r="H427" s="1" t="s">
        <v>51</v>
      </c>
      <c r="I427" s="1" t="s">
        <v>177</v>
      </c>
      <c r="J427" s="1" t="s">
        <v>866</v>
      </c>
      <c r="K427" s="1">
        <v>507683</v>
      </c>
      <c r="M427" s="1" t="s">
        <v>13</v>
      </c>
      <c r="N427" s="1" t="s">
        <v>21</v>
      </c>
      <c r="O427" s="1" t="s">
        <v>165</v>
      </c>
      <c r="P427" s="1" t="s">
        <v>165</v>
      </c>
      <c r="Q427" s="1">
        <v>20038957</v>
      </c>
    </row>
    <row r="428" spans="8:17">
      <c r="H428" s="1" t="s">
        <v>51</v>
      </c>
      <c r="I428" s="1" t="s">
        <v>51</v>
      </c>
      <c r="J428" s="1" t="s">
        <v>867</v>
      </c>
      <c r="K428" s="1">
        <v>508110</v>
      </c>
      <c r="M428" s="1" t="s">
        <v>13</v>
      </c>
      <c r="N428" s="1" t="s">
        <v>21</v>
      </c>
      <c r="O428" s="1" t="s">
        <v>165</v>
      </c>
      <c r="P428" s="1" t="s">
        <v>868</v>
      </c>
      <c r="Q428" s="1">
        <v>20038976</v>
      </c>
    </row>
    <row r="429" spans="8:17">
      <c r="H429" s="1" t="s">
        <v>51</v>
      </c>
      <c r="I429" s="1" t="s">
        <v>51</v>
      </c>
      <c r="J429" s="1" t="s">
        <v>869</v>
      </c>
      <c r="K429" s="1">
        <v>508112</v>
      </c>
      <c r="M429" s="1" t="s">
        <v>13</v>
      </c>
      <c r="N429" s="1" t="s">
        <v>21</v>
      </c>
      <c r="O429" s="1" t="s">
        <v>168</v>
      </c>
      <c r="P429" s="1" t="s">
        <v>870</v>
      </c>
      <c r="Q429" s="1">
        <v>20039119</v>
      </c>
    </row>
    <row r="430" spans="8:17">
      <c r="H430" s="1" t="s">
        <v>51</v>
      </c>
      <c r="I430" s="1" t="s">
        <v>51</v>
      </c>
      <c r="J430" s="1" t="s">
        <v>871</v>
      </c>
      <c r="K430" s="1">
        <v>508122</v>
      </c>
      <c r="M430" s="1" t="s">
        <v>13</v>
      </c>
      <c r="N430" s="1" t="s">
        <v>21</v>
      </c>
      <c r="O430" s="1" t="s">
        <v>168</v>
      </c>
      <c r="P430" s="1" t="s">
        <v>872</v>
      </c>
      <c r="Q430" s="1">
        <v>20039138</v>
      </c>
    </row>
    <row r="431" spans="8:17">
      <c r="H431" s="1" t="s">
        <v>51</v>
      </c>
      <c r="I431" s="1" t="s">
        <v>51</v>
      </c>
      <c r="J431" s="1" t="s">
        <v>873</v>
      </c>
      <c r="K431" s="1">
        <v>508125</v>
      </c>
      <c r="M431" s="1" t="s">
        <v>13</v>
      </c>
      <c r="N431" s="1" t="s">
        <v>21</v>
      </c>
      <c r="O431" s="1" t="s">
        <v>168</v>
      </c>
      <c r="P431" s="1" t="s">
        <v>874</v>
      </c>
      <c r="Q431" s="1">
        <v>20039157</v>
      </c>
    </row>
    <row r="432" spans="8:17">
      <c r="H432" s="1" t="s">
        <v>51</v>
      </c>
      <c r="I432" s="1" t="s">
        <v>51</v>
      </c>
      <c r="J432" s="1" t="s">
        <v>614</v>
      </c>
      <c r="K432" s="1">
        <v>508131</v>
      </c>
      <c r="M432" s="1" t="s">
        <v>13</v>
      </c>
      <c r="N432" s="1" t="s">
        <v>21</v>
      </c>
      <c r="O432" s="1" t="s">
        <v>168</v>
      </c>
      <c r="P432" s="1" t="s">
        <v>168</v>
      </c>
      <c r="Q432" s="1">
        <v>20039176</v>
      </c>
    </row>
    <row r="433" spans="8:17">
      <c r="H433" s="1" t="s">
        <v>51</v>
      </c>
      <c r="I433" s="1" t="s">
        <v>51</v>
      </c>
      <c r="J433" s="1" t="s">
        <v>875</v>
      </c>
      <c r="K433" s="1">
        <v>508134</v>
      </c>
      <c r="M433" s="1" t="s">
        <v>13</v>
      </c>
      <c r="N433" s="1" t="s">
        <v>21</v>
      </c>
      <c r="O433" s="1" t="s">
        <v>170</v>
      </c>
      <c r="P433" s="1" t="s">
        <v>876</v>
      </c>
      <c r="Q433" s="1">
        <v>20039519</v>
      </c>
    </row>
    <row r="434" spans="8:17">
      <c r="H434" s="1" t="s">
        <v>51</v>
      </c>
      <c r="I434" s="1" t="s">
        <v>51</v>
      </c>
      <c r="J434" s="1" t="s">
        <v>877</v>
      </c>
      <c r="K434" s="1">
        <v>508140</v>
      </c>
      <c r="M434" s="1" t="s">
        <v>13</v>
      </c>
      <c r="N434" s="1" t="s">
        <v>21</v>
      </c>
      <c r="O434" s="1" t="s">
        <v>170</v>
      </c>
      <c r="P434" s="1" t="s">
        <v>878</v>
      </c>
      <c r="Q434" s="1">
        <v>20039538</v>
      </c>
    </row>
    <row r="435" spans="8:17">
      <c r="H435" s="1" t="s">
        <v>51</v>
      </c>
      <c r="I435" s="1" t="s">
        <v>51</v>
      </c>
      <c r="J435" s="1" t="s">
        <v>879</v>
      </c>
      <c r="K435" s="1">
        <v>508153</v>
      </c>
      <c r="M435" s="1" t="s">
        <v>13</v>
      </c>
      <c r="N435" s="1" t="s">
        <v>21</v>
      </c>
      <c r="O435" s="1" t="s">
        <v>170</v>
      </c>
      <c r="P435" s="1" t="s">
        <v>170</v>
      </c>
      <c r="Q435" s="1">
        <v>20039557</v>
      </c>
    </row>
    <row r="436" spans="8:17">
      <c r="H436" s="1" t="s">
        <v>51</v>
      </c>
      <c r="I436" s="1" t="s">
        <v>51</v>
      </c>
      <c r="J436" s="1" t="s">
        <v>880</v>
      </c>
      <c r="K436" s="1">
        <v>508172</v>
      </c>
      <c r="M436" s="1" t="s">
        <v>13</v>
      </c>
      <c r="N436" s="1" t="s">
        <v>21</v>
      </c>
      <c r="O436" s="1" t="s">
        <v>170</v>
      </c>
      <c r="P436" s="1" t="s">
        <v>881</v>
      </c>
      <c r="Q436" s="1">
        <v>20039576</v>
      </c>
    </row>
    <row r="437" spans="8:17">
      <c r="H437" s="1" t="s">
        <v>51</v>
      </c>
      <c r="I437" s="1" t="s">
        <v>51</v>
      </c>
      <c r="J437" s="1" t="s">
        <v>882</v>
      </c>
      <c r="K437" s="1">
        <v>508182</v>
      </c>
      <c r="M437" s="1" t="s">
        <v>13</v>
      </c>
      <c r="N437" s="1" t="s">
        <v>62</v>
      </c>
      <c r="O437" s="1" t="s">
        <v>172</v>
      </c>
      <c r="P437" s="1" t="s">
        <v>883</v>
      </c>
      <c r="Q437" s="1">
        <v>20120299</v>
      </c>
    </row>
    <row r="438" spans="8:17">
      <c r="H438" s="1" t="s">
        <v>51</v>
      </c>
      <c r="I438" s="1" t="s">
        <v>51</v>
      </c>
      <c r="J438" s="1" t="s">
        <v>884</v>
      </c>
      <c r="K438" s="1">
        <v>508185</v>
      </c>
      <c r="M438" s="1" t="s">
        <v>13</v>
      </c>
      <c r="N438" s="1" t="s">
        <v>62</v>
      </c>
      <c r="O438" s="1" t="s">
        <v>172</v>
      </c>
      <c r="P438" s="1" t="s">
        <v>885</v>
      </c>
      <c r="Q438" s="1">
        <v>20120219</v>
      </c>
    </row>
    <row r="439" spans="8:17">
      <c r="H439" s="1" t="s">
        <v>51</v>
      </c>
      <c r="I439" s="1" t="s">
        <v>51</v>
      </c>
      <c r="J439" s="1" t="s">
        <v>886</v>
      </c>
      <c r="K439" s="1">
        <v>508190</v>
      </c>
      <c r="M439" s="1" t="s">
        <v>13</v>
      </c>
      <c r="N439" s="1" t="s">
        <v>62</v>
      </c>
      <c r="O439" s="1" t="s">
        <v>172</v>
      </c>
      <c r="P439" s="1" t="s">
        <v>887</v>
      </c>
      <c r="Q439" s="1">
        <v>20120257</v>
      </c>
    </row>
    <row r="440" spans="8:17">
      <c r="H440" s="1" t="s">
        <v>51</v>
      </c>
      <c r="I440" s="1" t="s">
        <v>51</v>
      </c>
      <c r="J440" s="1" t="s">
        <v>888</v>
      </c>
      <c r="K440" s="1">
        <v>508194</v>
      </c>
      <c r="M440" s="1" t="s">
        <v>13</v>
      </c>
      <c r="N440" s="1" t="s">
        <v>62</v>
      </c>
      <c r="O440" s="1" t="s">
        <v>172</v>
      </c>
      <c r="P440" s="1" t="s">
        <v>889</v>
      </c>
      <c r="Q440" s="1">
        <v>20120276</v>
      </c>
    </row>
    <row r="441" spans="8:17">
      <c r="H441" s="1" t="s">
        <v>51</v>
      </c>
      <c r="I441" s="1" t="s">
        <v>182</v>
      </c>
      <c r="J441" s="1" t="s">
        <v>890</v>
      </c>
      <c r="K441" s="1">
        <v>508811</v>
      </c>
      <c r="M441" s="1" t="s">
        <v>13</v>
      </c>
      <c r="N441" s="1" t="s">
        <v>62</v>
      </c>
      <c r="O441" s="1" t="s">
        <v>172</v>
      </c>
      <c r="P441" s="1" t="s">
        <v>891</v>
      </c>
      <c r="Q441" s="1">
        <v>20120285</v>
      </c>
    </row>
    <row r="442" spans="8:17">
      <c r="H442" s="1" t="s">
        <v>51</v>
      </c>
      <c r="I442" s="1" t="s">
        <v>182</v>
      </c>
      <c r="J442" s="1" t="s">
        <v>892</v>
      </c>
      <c r="K442" s="1">
        <v>508827</v>
      </c>
      <c r="M442" s="1" t="s">
        <v>13</v>
      </c>
      <c r="N442" s="1" t="s">
        <v>62</v>
      </c>
      <c r="O442" s="1" t="s">
        <v>172</v>
      </c>
      <c r="P442" s="1" t="s">
        <v>893</v>
      </c>
      <c r="Q442" s="1">
        <v>20120290</v>
      </c>
    </row>
    <row r="443" spans="8:17">
      <c r="H443" s="1" t="s">
        <v>51</v>
      </c>
      <c r="I443" s="1" t="s">
        <v>182</v>
      </c>
      <c r="J443" s="1" t="s">
        <v>894</v>
      </c>
      <c r="K443" s="1">
        <v>508844</v>
      </c>
      <c r="M443" s="1" t="s">
        <v>13</v>
      </c>
      <c r="N443" s="1" t="s">
        <v>62</v>
      </c>
      <c r="O443" s="1" t="s">
        <v>175</v>
      </c>
      <c r="P443" s="1" t="s">
        <v>895</v>
      </c>
      <c r="Q443" s="1">
        <v>20123312</v>
      </c>
    </row>
    <row r="444" spans="8:17">
      <c r="H444" s="1" t="s">
        <v>51</v>
      </c>
      <c r="I444" s="1" t="s">
        <v>182</v>
      </c>
      <c r="J444" s="1" t="s">
        <v>896</v>
      </c>
      <c r="K444" s="1">
        <v>508850</v>
      </c>
      <c r="M444" s="1" t="s">
        <v>13</v>
      </c>
      <c r="N444" s="1" t="s">
        <v>62</v>
      </c>
      <c r="O444" s="1" t="s">
        <v>175</v>
      </c>
      <c r="P444" s="1" t="s">
        <v>897</v>
      </c>
      <c r="Q444" s="1">
        <v>20123314</v>
      </c>
    </row>
    <row r="445" spans="8:17">
      <c r="H445" s="1" t="s">
        <v>51</v>
      </c>
      <c r="I445" s="1" t="s">
        <v>182</v>
      </c>
      <c r="J445" s="1" t="s">
        <v>898</v>
      </c>
      <c r="K445" s="1">
        <v>508861</v>
      </c>
      <c r="M445" s="1" t="s">
        <v>13</v>
      </c>
      <c r="N445" s="1" t="s">
        <v>62</v>
      </c>
      <c r="O445" s="1" t="s">
        <v>175</v>
      </c>
      <c r="P445" s="1" t="s">
        <v>899</v>
      </c>
      <c r="Q445" s="1">
        <v>20123326</v>
      </c>
    </row>
    <row r="446" spans="8:17">
      <c r="H446" s="1" t="s">
        <v>51</v>
      </c>
      <c r="I446" s="1" t="s">
        <v>182</v>
      </c>
      <c r="J446" s="1" t="s">
        <v>900</v>
      </c>
      <c r="K446" s="1">
        <v>508867</v>
      </c>
      <c r="M446" s="1" t="s">
        <v>13</v>
      </c>
      <c r="N446" s="1" t="s">
        <v>62</v>
      </c>
      <c r="O446" s="1" t="s">
        <v>175</v>
      </c>
      <c r="P446" s="1" t="s">
        <v>614</v>
      </c>
      <c r="Q446" s="1">
        <v>20123338</v>
      </c>
    </row>
    <row r="447" spans="8:17">
      <c r="H447" s="1" t="s">
        <v>51</v>
      </c>
      <c r="I447" s="1" t="s">
        <v>182</v>
      </c>
      <c r="J447" s="1" t="s">
        <v>901</v>
      </c>
      <c r="K447" s="1">
        <v>508878</v>
      </c>
      <c r="M447" s="1" t="s">
        <v>13</v>
      </c>
      <c r="N447" s="1" t="s">
        <v>62</v>
      </c>
      <c r="O447" s="1" t="s">
        <v>175</v>
      </c>
      <c r="P447" s="1" t="s">
        <v>902</v>
      </c>
      <c r="Q447" s="1">
        <v>20123342</v>
      </c>
    </row>
    <row r="448" spans="8:17">
      <c r="H448" s="1" t="s">
        <v>51</v>
      </c>
      <c r="I448" s="1" t="s">
        <v>182</v>
      </c>
      <c r="J448" s="1" t="s">
        <v>903</v>
      </c>
      <c r="K448" s="1">
        <v>508889</v>
      </c>
      <c r="M448" s="1" t="s">
        <v>13</v>
      </c>
      <c r="N448" s="1" t="s">
        <v>62</v>
      </c>
      <c r="O448" s="1" t="s">
        <v>175</v>
      </c>
      <c r="P448" s="1" t="s">
        <v>904</v>
      </c>
      <c r="Q448" s="1">
        <v>20123374</v>
      </c>
    </row>
    <row r="449" spans="8:17">
      <c r="H449" s="1" t="s">
        <v>51</v>
      </c>
      <c r="I449" s="1" t="s">
        <v>182</v>
      </c>
      <c r="J449" s="1" t="s">
        <v>905</v>
      </c>
      <c r="K449" s="1">
        <v>508894</v>
      </c>
      <c r="M449" s="1" t="s">
        <v>13</v>
      </c>
      <c r="N449" s="1" t="s">
        <v>62</v>
      </c>
      <c r="O449" s="1" t="s">
        <v>175</v>
      </c>
      <c r="P449" s="1" t="s">
        <v>906</v>
      </c>
      <c r="Q449" s="1">
        <v>20123377</v>
      </c>
    </row>
    <row r="450" spans="8:17">
      <c r="H450" s="1" t="s">
        <v>55</v>
      </c>
      <c r="I450" s="1" t="s">
        <v>185</v>
      </c>
      <c r="J450" s="1" t="s">
        <v>907</v>
      </c>
      <c r="K450" s="1">
        <v>552717</v>
      </c>
      <c r="M450" s="1" t="s">
        <v>13</v>
      </c>
      <c r="N450" s="1" t="s">
        <v>62</v>
      </c>
      <c r="O450" s="1" t="s">
        <v>175</v>
      </c>
      <c r="P450" s="1" t="s">
        <v>908</v>
      </c>
      <c r="Q450" s="1">
        <v>20123383</v>
      </c>
    </row>
    <row r="451" spans="8:17">
      <c r="H451" s="1" t="s">
        <v>55</v>
      </c>
      <c r="I451" s="1" t="s">
        <v>185</v>
      </c>
      <c r="J451" s="1" t="s">
        <v>909</v>
      </c>
      <c r="K451" s="1">
        <v>552710</v>
      </c>
      <c r="M451" s="1" t="s">
        <v>13</v>
      </c>
      <c r="N451" s="1" t="s">
        <v>62</v>
      </c>
      <c r="O451" s="1" t="s">
        <v>178</v>
      </c>
      <c r="P451" s="1" t="s">
        <v>910</v>
      </c>
      <c r="Q451" s="1">
        <v>20120414</v>
      </c>
    </row>
    <row r="452" spans="8:17">
      <c r="H452" s="1" t="s">
        <v>55</v>
      </c>
      <c r="I452" s="1" t="s">
        <v>185</v>
      </c>
      <c r="J452" s="1" t="s">
        <v>911</v>
      </c>
      <c r="K452" s="1">
        <v>552712</v>
      </c>
      <c r="M452" s="1" t="s">
        <v>13</v>
      </c>
      <c r="N452" s="1" t="s">
        <v>62</v>
      </c>
      <c r="O452" s="1" t="s">
        <v>178</v>
      </c>
      <c r="P452" s="1" t="s">
        <v>912</v>
      </c>
      <c r="Q452" s="1">
        <v>20120423</v>
      </c>
    </row>
    <row r="453" spans="8:17">
      <c r="H453" s="1" t="s">
        <v>55</v>
      </c>
      <c r="I453" s="1" t="s">
        <v>185</v>
      </c>
      <c r="J453" s="1" t="s">
        <v>913</v>
      </c>
      <c r="K453" s="1">
        <v>552721</v>
      </c>
      <c r="M453" s="1" t="s">
        <v>13</v>
      </c>
      <c r="N453" s="1" t="s">
        <v>62</v>
      </c>
      <c r="O453" s="1" t="s">
        <v>178</v>
      </c>
      <c r="P453" s="1" t="s">
        <v>914</v>
      </c>
      <c r="Q453" s="1">
        <v>20120430</v>
      </c>
    </row>
    <row r="454" spans="8:17">
      <c r="H454" s="1" t="s">
        <v>55</v>
      </c>
      <c r="I454" s="1" t="s">
        <v>185</v>
      </c>
      <c r="J454" s="1" t="s">
        <v>915</v>
      </c>
      <c r="K454" s="1">
        <v>552730</v>
      </c>
      <c r="M454" s="1" t="s">
        <v>13</v>
      </c>
      <c r="N454" s="1" t="s">
        <v>62</v>
      </c>
      <c r="O454" s="1" t="s">
        <v>178</v>
      </c>
      <c r="P454" s="1" t="s">
        <v>916</v>
      </c>
      <c r="Q454" s="1">
        <v>20120445</v>
      </c>
    </row>
    <row r="455" spans="8:17">
      <c r="H455" s="1" t="s">
        <v>55</v>
      </c>
      <c r="I455" s="1" t="s">
        <v>185</v>
      </c>
      <c r="J455" s="1" t="s">
        <v>917</v>
      </c>
      <c r="K455" s="1">
        <v>552764</v>
      </c>
      <c r="M455" s="1" t="s">
        <v>13</v>
      </c>
      <c r="N455" s="1" t="s">
        <v>62</v>
      </c>
      <c r="O455" s="1" t="s">
        <v>178</v>
      </c>
      <c r="P455" s="1" t="s">
        <v>918</v>
      </c>
      <c r="Q455" s="1">
        <v>20120436</v>
      </c>
    </row>
    <row r="456" spans="8:17">
      <c r="H456" s="1" t="s">
        <v>55</v>
      </c>
      <c r="I456" s="1" t="s">
        <v>185</v>
      </c>
      <c r="J456" s="1" t="s">
        <v>919</v>
      </c>
      <c r="K456" s="1">
        <v>552738</v>
      </c>
      <c r="M456" s="1" t="s">
        <v>13</v>
      </c>
      <c r="N456" s="1" t="s">
        <v>62</v>
      </c>
      <c r="O456" s="1" t="s">
        <v>178</v>
      </c>
      <c r="P456" s="1" t="s">
        <v>920</v>
      </c>
      <c r="Q456" s="1">
        <v>20120454</v>
      </c>
    </row>
    <row r="457" spans="8:17">
      <c r="H457" s="1" t="s">
        <v>55</v>
      </c>
      <c r="I457" s="1" t="s">
        <v>185</v>
      </c>
      <c r="J457" s="1" t="s">
        <v>921</v>
      </c>
      <c r="K457" s="1">
        <v>552743</v>
      </c>
      <c r="M457" s="1" t="s">
        <v>13</v>
      </c>
      <c r="N457" s="1" t="s">
        <v>62</v>
      </c>
      <c r="O457" s="1" t="s">
        <v>178</v>
      </c>
      <c r="P457" s="1" t="s">
        <v>922</v>
      </c>
      <c r="Q457" s="1">
        <v>20120468</v>
      </c>
    </row>
    <row r="458" spans="8:17">
      <c r="H458" s="1" t="s">
        <v>55</v>
      </c>
      <c r="I458" s="1" t="s">
        <v>185</v>
      </c>
      <c r="J458" s="1" t="s">
        <v>923</v>
      </c>
      <c r="K458" s="1">
        <v>552747</v>
      </c>
      <c r="M458" s="1" t="s">
        <v>13</v>
      </c>
      <c r="N458" s="1" t="s">
        <v>62</v>
      </c>
      <c r="O458" s="1" t="s">
        <v>178</v>
      </c>
      <c r="P458" s="1" t="s">
        <v>924</v>
      </c>
      <c r="Q458" s="1">
        <v>20120459</v>
      </c>
    </row>
    <row r="459" spans="8:17">
      <c r="H459" s="1" t="s">
        <v>55</v>
      </c>
      <c r="I459" s="1" t="s">
        <v>185</v>
      </c>
      <c r="J459" s="1" t="s">
        <v>925</v>
      </c>
      <c r="K459" s="1">
        <v>552756</v>
      </c>
      <c r="M459" s="1" t="s">
        <v>13</v>
      </c>
      <c r="N459" s="1" t="s">
        <v>62</v>
      </c>
      <c r="O459" s="1" t="s">
        <v>178</v>
      </c>
      <c r="P459" s="1" t="s">
        <v>926</v>
      </c>
      <c r="Q459" s="1">
        <v>20120477</v>
      </c>
    </row>
    <row r="460" spans="8:17">
      <c r="H460" s="1" t="s">
        <v>55</v>
      </c>
      <c r="I460" s="1" t="s">
        <v>185</v>
      </c>
      <c r="J460" s="1" t="s">
        <v>927</v>
      </c>
      <c r="K460" s="1">
        <v>552760</v>
      </c>
      <c r="M460" s="1" t="s">
        <v>13</v>
      </c>
      <c r="N460" s="1" t="s">
        <v>62</v>
      </c>
      <c r="O460" s="1" t="s">
        <v>178</v>
      </c>
      <c r="P460" s="1" t="s">
        <v>928</v>
      </c>
      <c r="Q460" s="1">
        <v>20120481</v>
      </c>
    </row>
    <row r="461" spans="8:17">
      <c r="H461" s="1" t="s">
        <v>55</v>
      </c>
      <c r="I461" s="1" t="s">
        <v>185</v>
      </c>
      <c r="J461" s="1" t="s">
        <v>174</v>
      </c>
      <c r="K461" s="1">
        <v>552769</v>
      </c>
      <c r="M461" s="1" t="s">
        <v>13</v>
      </c>
      <c r="N461" s="1" t="s">
        <v>62</v>
      </c>
      <c r="O461" s="1" t="s">
        <v>178</v>
      </c>
      <c r="P461" s="1" t="s">
        <v>929</v>
      </c>
      <c r="Q461" s="1">
        <v>20120483</v>
      </c>
    </row>
    <row r="462" spans="8:17">
      <c r="H462" s="1" t="s">
        <v>55</v>
      </c>
      <c r="I462" s="1" t="s">
        <v>185</v>
      </c>
      <c r="J462" s="1" t="s">
        <v>930</v>
      </c>
      <c r="K462" s="1">
        <v>552777</v>
      </c>
      <c r="M462" s="1" t="s">
        <v>13</v>
      </c>
      <c r="N462" s="1" t="s">
        <v>62</v>
      </c>
      <c r="O462" s="1" t="s">
        <v>178</v>
      </c>
      <c r="P462" s="1" t="s">
        <v>931</v>
      </c>
      <c r="Q462" s="1">
        <v>20120488</v>
      </c>
    </row>
    <row r="463" spans="8:17">
      <c r="H463" s="1" t="s">
        <v>55</v>
      </c>
      <c r="I463" s="1" t="s">
        <v>188</v>
      </c>
      <c r="J463" s="1" t="s">
        <v>932</v>
      </c>
      <c r="K463" s="1">
        <v>553221</v>
      </c>
      <c r="M463" s="1" t="s">
        <v>13</v>
      </c>
      <c r="N463" s="1" t="s">
        <v>62</v>
      </c>
      <c r="O463" s="1" t="s">
        <v>178</v>
      </c>
      <c r="P463" s="1" t="s">
        <v>933</v>
      </c>
      <c r="Q463" s="1">
        <v>20120494</v>
      </c>
    </row>
    <row r="464" spans="8:17">
      <c r="H464" s="1" t="s">
        <v>55</v>
      </c>
      <c r="I464" s="1" t="s">
        <v>188</v>
      </c>
      <c r="J464" s="1" t="s">
        <v>934</v>
      </c>
      <c r="K464" s="1">
        <v>553224</v>
      </c>
      <c r="M464" s="1" t="s">
        <v>13</v>
      </c>
      <c r="N464" s="1" t="s">
        <v>62</v>
      </c>
      <c r="O464" s="1" t="s">
        <v>180</v>
      </c>
      <c r="P464" s="1" t="s">
        <v>935</v>
      </c>
      <c r="Q464" s="1">
        <v>20120796</v>
      </c>
    </row>
    <row r="465" spans="8:17">
      <c r="H465" s="1" t="s">
        <v>55</v>
      </c>
      <c r="I465" s="1" t="s">
        <v>188</v>
      </c>
      <c r="J465" s="1" t="s">
        <v>936</v>
      </c>
      <c r="K465" s="1">
        <v>553230</v>
      </c>
      <c r="M465" s="1" t="s">
        <v>13</v>
      </c>
      <c r="N465" s="1" t="s">
        <v>62</v>
      </c>
      <c r="O465" s="1" t="s">
        <v>180</v>
      </c>
      <c r="P465" s="1" t="s">
        <v>937</v>
      </c>
      <c r="Q465" s="1">
        <v>20120728</v>
      </c>
    </row>
    <row r="466" spans="8:17">
      <c r="H466" s="1" t="s">
        <v>55</v>
      </c>
      <c r="I466" s="1" t="s">
        <v>188</v>
      </c>
      <c r="J466" s="1" t="s">
        <v>938</v>
      </c>
      <c r="K466" s="1">
        <v>553267</v>
      </c>
      <c r="M466" s="1" t="s">
        <v>13</v>
      </c>
      <c r="N466" s="1" t="s">
        <v>62</v>
      </c>
      <c r="O466" s="1" t="s">
        <v>180</v>
      </c>
      <c r="P466" s="1" t="s">
        <v>939</v>
      </c>
      <c r="Q466" s="1">
        <v>20120743</v>
      </c>
    </row>
    <row r="467" spans="8:17">
      <c r="H467" s="1" t="s">
        <v>55</v>
      </c>
      <c r="I467" s="1" t="s">
        <v>188</v>
      </c>
      <c r="J467" s="1" t="s">
        <v>940</v>
      </c>
      <c r="K467" s="1">
        <v>553282</v>
      </c>
      <c r="M467" s="1" t="s">
        <v>13</v>
      </c>
      <c r="N467" s="1" t="s">
        <v>62</v>
      </c>
      <c r="O467" s="1" t="s">
        <v>180</v>
      </c>
      <c r="P467" s="1" t="s">
        <v>941</v>
      </c>
      <c r="Q467" s="1">
        <v>20120732</v>
      </c>
    </row>
    <row r="468" spans="8:17">
      <c r="H468" s="1" t="s">
        <v>55</v>
      </c>
      <c r="I468" s="1" t="s">
        <v>188</v>
      </c>
      <c r="J468" s="1" t="s">
        <v>942</v>
      </c>
      <c r="K468" s="1">
        <v>553288</v>
      </c>
      <c r="M468" s="1" t="s">
        <v>13</v>
      </c>
      <c r="N468" s="1" t="s">
        <v>62</v>
      </c>
      <c r="O468" s="1" t="s">
        <v>180</v>
      </c>
      <c r="P468" s="1" t="s">
        <v>943</v>
      </c>
      <c r="Q468" s="1">
        <v>20120736</v>
      </c>
    </row>
    <row r="469" spans="8:17">
      <c r="H469" s="1" t="s">
        <v>55</v>
      </c>
      <c r="I469" s="1" t="s">
        <v>188</v>
      </c>
      <c r="J469" s="1" t="s">
        <v>944</v>
      </c>
      <c r="K469" s="1">
        <v>553291</v>
      </c>
      <c r="M469" s="1" t="s">
        <v>13</v>
      </c>
      <c r="N469" s="1" t="s">
        <v>62</v>
      </c>
      <c r="O469" s="1" t="s">
        <v>180</v>
      </c>
      <c r="P469" s="1" t="s">
        <v>945</v>
      </c>
      <c r="Q469" s="1">
        <v>20120752</v>
      </c>
    </row>
    <row r="470" spans="8:17">
      <c r="H470" s="1" t="s">
        <v>55</v>
      </c>
      <c r="I470" s="1" t="s">
        <v>191</v>
      </c>
      <c r="J470" s="1" t="s">
        <v>946</v>
      </c>
      <c r="K470" s="1">
        <v>554906</v>
      </c>
      <c r="M470" s="1" t="s">
        <v>13</v>
      </c>
      <c r="N470" s="1" t="s">
        <v>62</v>
      </c>
      <c r="O470" s="1" t="s">
        <v>180</v>
      </c>
      <c r="P470" s="1" t="s">
        <v>947</v>
      </c>
      <c r="Q470" s="1">
        <v>20120756</v>
      </c>
    </row>
    <row r="471" spans="8:17">
      <c r="H471" s="1" t="s">
        <v>55</v>
      </c>
      <c r="I471" s="1" t="s">
        <v>191</v>
      </c>
      <c r="J471" s="1" t="s">
        <v>948</v>
      </c>
      <c r="K471" s="1">
        <v>554908</v>
      </c>
      <c r="M471" s="1" t="s">
        <v>13</v>
      </c>
      <c r="N471" s="1" t="s">
        <v>62</v>
      </c>
      <c r="O471" s="1" t="s">
        <v>180</v>
      </c>
      <c r="P471" s="1" t="s">
        <v>949</v>
      </c>
      <c r="Q471" s="1">
        <v>20120766</v>
      </c>
    </row>
    <row r="472" spans="8:17">
      <c r="H472" s="1" t="s">
        <v>55</v>
      </c>
      <c r="I472" s="1" t="s">
        <v>191</v>
      </c>
      <c r="J472" s="1" t="s">
        <v>950</v>
      </c>
      <c r="K472" s="1">
        <v>554909</v>
      </c>
      <c r="M472" s="1" t="s">
        <v>13</v>
      </c>
      <c r="N472" s="1" t="s">
        <v>62</v>
      </c>
      <c r="O472" s="1" t="s">
        <v>180</v>
      </c>
      <c r="P472" s="1" t="s">
        <v>951</v>
      </c>
      <c r="Q472" s="1">
        <v>20120772</v>
      </c>
    </row>
    <row r="473" spans="8:17">
      <c r="H473" s="1" t="s">
        <v>55</v>
      </c>
      <c r="I473" s="1" t="s">
        <v>191</v>
      </c>
      <c r="J473" s="1" t="s">
        <v>952</v>
      </c>
      <c r="K473" s="1">
        <v>554952</v>
      </c>
      <c r="M473" s="1" t="s">
        <v>13</v>
      </c>
      <c r="N473" s="1" t="s">
        <v>62</v>
      </c>
      <c r="O473" s="1" t="s">
        <v>180</v>
      </c>
      <c r="P473" s="1" t="s">
        <v>953</v>
      </c>
      <c r="Q473" s="1">
        <v>20120791</v>
      </c>
    </row>
    <row r="474" spans="8:17">
      <c r="H474" s="1" t="s">
        <v>55</v>
      </c>
      <c r="I474" s="1" t="s">
        <v>191</v>
      </c>
      <c r="J474" s="1" t="s">
        <v>954</v>
      </c>
      <c r="K474" s="1">
        <v>554961</v>
      </c>
      <c r="M474" s="1" t="s">
        <v>13</v>
      </c>
      <c r="N474" s="1" t="s">
        <v>62</v>
      </c>
      <c r="O474" s="1" t="s">
        <v>183</v>
      </c>
      <c r="P474" s="1" t="s">
        <v>955</v>
      </c>
      <c r="Q474" s="1">
        <v>20121317</v>
      </c>
    </row>
    <row r="475" spans="8:17">
      <c r="H475" s="1" t="s">
        <v>55</v>
      </c>
      <c r="I475" s="1" t="s">
        <v>191</v>
      </c>
      <c r="J475" s="1" t="s">
        <v>956</v>
      </c>
      <c r="K475" s="1">
        <v>554918</v>
      </c>
      <c r="M475" s="1" t="s">
        <v>13</v>
      </c>
      <c r="N475" s="1" t="s">
        <v>62</v>
      </c>
      <c r="O475" s="1" t="s">
        <v>183</v>
      </c>
      <c r="P475" s="1" t="s">
        <v>957</v>
      </c>
      <c r="Q475" s="1">
        <v>20121399</v>
      </c>
    </row>
    <row r="476" spans="8:17">
      <c r="H476" s="1" t="s">
        <v>55</v>
      </c>
      <c r="I476" s="1" t="s">
        <v>191</v>
      </c>
      <c r="J476" s="1" t="s">
        <v>958</v>
      </c>
      <c r="K476" s="1">
        <v>554977</v>
      </c>
      <c r="M476" s="1" t="s">
        <v>13</v>
      </c>
      <c r="N476" s="1" t="s">
        <v>62</v>
      </c>
      <c r="O476" s="1" t="s">
        <v>183</v>
      </c>
      <c r="P476" s="1" t="s">
        <v>959</v>
      </c>
      <c r="Q476" s="1">
        <v>20121394</v>
      </c>
    </row>
    <row r="477" spans="8:17">
      <c r="H477" s="1" t="s">
        <v>55</v>
      </c>
      <c r="I477" s="1" t="s">
        <v>191</v>
      </c>
      <c r="J477" s="1" t="s">
        <v>960</v>
      </c>
      <c r="K477" s="1">
        <v>554979</v>
      </c>
      <c r="M477" s="1" t="s">
        <v>13</v>
      </c>
      <c r="N477" s="1" t="s">
        <v>62</v>
      </c>
      <c r="O477" s="1" t="s">
        <v>183</v>
      </c>
      <c r="P477" s="1" t="s">
        <v>961</v>
      </c>
      <c r="Q477" s="1">
        <v>20121348</v>
      </c>
    </row>
    <row r="478" spans="8:17">
      <c r="H478" s="1" t="s">
        <v>55</v>
      </c>
      <c r="I478" s="1" t="s">
        <v>191</v>
      </c>
      <c r="J478" s="1" t="s">
        <v>962</v>
      </c>
      <c r="K478" s="1">
        <v>554994</v>
      </c>
      <c r="M478" s="1" t="s">
        <v>13</v>
      </c>
      <c r="N478" s="1" t="s">
        <v>62</v>
      </c>
      <c r="O478" s="1" t="s">
        <v>183</v>
      </c>
      <c r="P478" s="1" t="s">
        <v>963</v>
      </c>
      <c r="Q478" s="1">
        <v>20121350</v>
      </c>
    </row>
    <row r="479" spans="8:17">
      <c r="H479" s="1" t="s">
        <v>55</v>
      </c>
      <c r="I479" s="1" t="s">
        <v>194</v>
      </c>
      <c r="J479" s="1" t="s">
        <v>964</v>
      </c>
      <c r="K479" s="1">
        <v>555202</v>
      </c>
      <c r="M479" s="1" t="s">
        <v>13</v>
      </c>
      <c r="N479" s="1" t="s">
        <v>62</v>
      </c>
      <c r="O479" s="1" t="s">
        <v>183</v>
      </c>
      <c r="P479" s="1" t="s">
        <v>965</v>
      </c>
      <c r="Q479" s="1">
        <v>20121359</v>
      </c>
    </row>
    <row r="480" spans="8:17">
      <c r="H480" s="1" t="s">
        <v>55</v>
      </c>
      <c r="I480" s="1" t="s">
        <v>194</v>
      </c>
      <c r="J480" s="1" t="s">
        <v>966</v>
      </c>
      <c r="K480" s="1">
        <v>555233</v>
      </c>
      <c r="M480" s="1" t="s">
        <v>13</v>
      </c>
      <c r="N480" s="1" t="s">
        <v>62</v>
      </c>
      <c r="O480" s="1" t="s">
        <v>183</v>
      </c>
      <c r="P480" s="1" t="s">
        <v>967</v>
      </c>
      <c r="Q480" s="1">
        <v>20121361</v>
      </c>
    </row>
    <row r="481" spans="8:17">
      <c r="H481" s="1" t="s">
        <v>55</v>
      </c>
      <c r="I481" s="1" t="s">
        <v>194</v>
      </c>
      <c r="J481" s="1" t="s">
        <v>487</v>
      </c>
      <c r="K481" s="1">
        <v>555239</v>
      </c>
      <c r="M481" s="1" t="s">
        <v>13</v>
      </c>
      <c r="N481" s="1" t="s">
        <v>62</v>
      </c>
      <c r="O481" s="1" t="s">
        <v>183</v>
      </c>
      <c r="P481" s="1" t="s">
        <v>968</v>
      </c>
      <c r="Q481" s="1">
        <v>20121381</v>
      </c>
    </row>
    <row r="482" spans="8:17">
      <c r="H482" s="1" t="s">
        <v>55</v>
      </c>
      <c r="I482" s="1" t="s">
        <v>194</v>
      </c>
      <c r="J482" s="1" t="s">
        <v>969</v>
      </c>
      <c r="K482" s="1">
        <v>555255</v>
      </c>
      <c r="M482" s="1" t="s">
        <v>13</v>
      </c>
      <c r="N482" s="1" t="s">
        <v>62</v>
      </c>
      <c r="O482" s="1" t="s">
        <v>183</v>
      </c>
      <c r="P482" s="1" t="s">
        <v>970</v>
      </c>
      <c r="Q482" s="1">
        <v>20121383</v>
      </c>
    </row>
    <row r="483" spans="8:17">
      <c r="H483" s="1" t="s">
        <v>55</v>
      </c>
      <c r="I483" s="1" t="s">
        <v>194</v>
      </c>
      <c r="J483" s="1" t="s">
        <v>971</v>
      </c>
      <c r="K483" s="1">
        <v>555270</v>
      </c>
      <c r="M483" s="1" t="s">
        <v>13</v>
      </c>
      <c r="N483" s="1" t="s">
        <v>62</v>
      </c>
      <c r="O483" s="1" t="s">
        <v>183</v>
      </c>
      <c r="P483" s="1" t="s">
        <v>972</v>
      </c>
      <c r="Q483" s="1">
        <v>20121386</v>
      </c>
    </row>
    <row r="484" spans="8:17">
      <c r="H484" s="1" t="s">
        <v>55</v>
      </c>
      <c r="I484" s="1" t="s">
        <v>197</v>
      </c>
      <c r="J484" s="1" t="s">
        <v>973</v>
      </c>
      <c r="K484" s="1">
        <v>557312</v>
      </c>
      <c r="M484" s="1" t="s">
        <v>13</v>
      </c>
      <c r="N484" s="1" t="s">
        <v>62</v>
      </c>
      <c r="O484" s="1" t="s">
        <v>183</v>
      </c>
      <c r="P484" s="1" t="s">
        <v>974</v>
      </c>
      <c r="Q484" s="1">
        <v>20121388</v>
      </c>
    </row>
    <row r="485" spans="8:17">
      <c r="H485" s="1" t="s">
        <v>55</v>
      </c>
      <c r="I485" s="1" t="s">
        <v>197</v>
      </c>
      <c r="J485" s="1" t="s">
        <v>975</v>
      </c>
      <c r="K485" s="1">
        <v>557315</v>
      </c>
      <c r="M485" s="1" t="s">
        <v>13</v>
      </c>
      <c r="N485" s="1" t="s">
        <v>62</v>
      </c>
      <c r="O485" s="1" t="s">
        <v>183</v>
      </c>
      <c r="P485" s="1" t="s">
        <v>976</v>
      </c>
      <c r="Q485" s="1">
        <v>20121393</v>
      </c>
    </row>
    <row r="486" spans="8:17">
      <c r="H486" s="1" t="s">
        <v>55</v>
      </c>
      <c r="I486" s="1" t="s">
        <v>197</v>
      </c>
      <c r="J486" s="1" t="s">
        <v>977</v>
      </c>
      <c r="K486" s="1">
        <v>557336</v>
      </c>
      <c r="M486" s="1" t="s">
        <v>13</v>
      </c>
      <c r="N486" s="1" t="s">
        <v>62</v>
      </c>
      <c r="O486" s="1" t="s">
        <v>186</v>
      </c>
      <c r="P486" s="1" t="s">
        <v>978</v>
      </c>
      <c r="Q486" s="1">
        <v>20126318</v>
      </c>
    </row>
    <row r="487" spans="8:17">
      <c r="H487" s="1" t="s">
        <v>55</v>
      </c>
      <c r="I487" s="1" t="s">
        <v>197</v>
      </c>
      <c r="J487" s="1" t="s">
        <v>102</v>
      </c>
      <c r="K487" s="1">
        <v>557345</v>
      </c>
      <c r="M487" s="1" t="s">
        <v>13</v>
      </c>
      <c r="N487" s="1" t="s">
        <v>62</v>
      </c>
      <c r="O487" s="1" t="s">
        <v>186</v>
      </c>
      <c r="P487" s="1" t="s">
        <v>979</v>
      </c>
      <c r="Q487" s="1">
        <v>20126331</v>
      </c>
    </row>
    <row r="488" spans="8:17">
      <c r="H488" s="1" t="s">
        <v>55</v>
      </c>
      <c r="I488" s="1" t="s">
        <v>197</v>
      </c>
      <c r="J488" s="1" t="s">
        <v>980</v>
      </c>
      <c r="K488" s="1">
        <v>557364</v>
      </c>
      <c r="M488" s="1" t="s">
        <v>13</v>
      </c>
      <c r="N488" s="1" t="s">
        <v>62</v>
      </c>
      <c r="O488" s="1" t="s">
        <v>186</v>
      </c>
      <c r="P488" s="1" t="s">
        <v>981</v>
      </c>
      <c r="Q488" s="1">
        <v>20126337</v>
      </c>
    </row>
    <row r="489" spans="8:17">
      <c r="H489" s="1" t="s">
        <v>55</v>
      </c>
      <c r="I489" s="1" t="s">
        <v>197</v>
      </c>
      <c r="J489" s="1" t="s">
        <v>510</v>
      </c>
      <c r="K489" s="1">
        <v>557385</v>
      </c>
      <c r="M489" s="1" t="s">
        <v>13</v>
      </c>
      <c r="N489" s="1" t="s">
        <v>62</v>
      </c>
      <c r="O489" s="1" t="s">
        <v>186</v>
      </c>
      <c r="P489" s="1" t="s">
        <v>982</v>
      </c>
      <c r="Q489" s="1">
        <v>20126350</v>
      </c>
    </row>
    <row r="490" spans="8:17">
      <c r="H490" s="1" t="s">
        <v>55</v>
      </c>
      <c r="I490" s="1" t="s">
        <v>200</v>
      </c>
      <c r="J490" s="1" t="s">
        <v>983</v>
      </c>
      <c r="K490" s="1">
        <v>557704</v>
      </c>
      <c r="M490" s="1" t="s">
        <v>13</v>
      </c>
      <c r="N490" s="1" t="s">
        <v>62</v>
      </c>
      <c r="O490" s="1" t="s">
        <v>186</v>
      </c>
      <c r="P490" s="1" t="s">
        <v>984</v>
      </c>
      <c r="Q490" s="1">
        <v>20126356</v>
      </c>
    </row>
    <row r="491" spans="8:17">
      <c r="H491" s="1" t="s">
        <v>55</v>
      </c>
      <c r="I491" s="1" t="s">
        <v>200</v>
      </c>
      <c r="J491" s="1" t="s">
        <v>985</v>
      </c>
      <c r="K491" s="1">
        <v>557725</v>
      </c>
      <c r="M491" s="1" t="s">
        <v>13</v>
      </c>
      <c r="N491" s="1" t="s">
        <v>62</v>
      </c>
      <c r="O491" s="1" t="s">
        <v>186</v>
      </c>
      <c r="P491" s="1" t="s">
        <v>186</v>
      </c>
      <c r="Q491" s="1">
        <v>20126363</v>
      </c>
    </row>
    <row r="492" spans="8:17">
      <c r="H492" s="1" t="s">
        <v>55</v>
      </c>
      <c r="I492" s="1" t="s">
        <v>200</v>
      </c>
      <c r="J492" s="1" t="s">
        <v>986</v>
      </c>
      <c r="K492" s="1">
        <v>557734</v>
      </c>
      <c r="M492" s="1" t="s">
        <v>13</v>
      </c>
      <c r="N492" s="1" t="s">
        <v>62</v>
      </c>
      <c r="O492" s="1" t="s">
        <v>186</v>
      </c>
      <c r="P492" s="1" t="s">
        <v>987</v>
      </c>
      <c r="Q492" s="1">
        <v>20126399</v>
      </c>
    </row>
    <row r="493" spans="8:17">
      <c r="H493" s="1" t="s">
        <v>55</v>
      </c>
      <c r="I493" s="1" t="s">
        <v>200</v>
      </c>
      <c r="J493" s="1" t="s">
        <v>988</v>
      </c>
      <c r="K493" s="1">
        <v>557773</v>
      </c>
      <c r="M493" s="1" t="s">
        <v>13</v>
      </c>
      <c r="N493" s="1" t="s">
        <v>62</v>
      </c>
      <c r="O493" s="1" t="s">
        <v>186</v>
      </c>
      <c r="P493" s="1" t="s">
        <v>989</v>
      </c>
      <c r="Q493" s="1">
        <v>20126365</v>
      </c>
    </row>
    <row r="494" spans="8:17">
      <c r="H494" s="1" t="s">
        <v>55</v>
      </c>
      <c r="I494" s="1" t="s">
        <v>200</v>
      </c>
      <c r="J494" s="1" t="s">
        <v>990</v>
      </c>
      <c r="K494" s="1">
        <v>557790</v>
      </c>
      <c r="M494" s="1" t="s">
        <v>13</v>
      </c>
      <c r="N494" s="1" t="s">
        <v>62</v>
      </c>
      <c r="O494" s="1" t="s">
        <v>186</v>
      </c>
      <c r="P494" s="1" t="s">
        <v>991</v>
      </c>
      <c r="Q494" s="1">
        <v>20126369</v>
      </c>
    </row>
    <row r="495" spans="8:17">
      <c r="H495" s="1" t="s">
        <v>55</v>
      </c>
      <c r="I495" s="1" t="s">
        <v>55</v>
      </c>
      <c r="J495" s="1" t="s">
        <v>992</v>
      </c>
      <c r="K495" s="1">
        <v>558503</v>
      </c>
      <c r="M495" s="1" t="s">
        <v>13</v>
      </c>
      <c r="N495" s="1" t="s">
        <v>62</v>
      </c>
      <c r="O495" s="1" t="s">
        <v>186</v>
      </c>
      <c r="P495" s="1" t="s">
        <v>993</v>
      </c>
      <c r="Q495" s="1">
        <v>20126382</v>
      </c>
    </row>
    <row r="496" spans="8:17">
      <c r="H496" s="1" t="s">
        <v>55</v>
      </c>
      <c r="I496" s="1" t="s">
        <v>55</v>
      </c>
      <c r="J496" s="1" t="s">
        <v>994</v>
      </c>
      <c r="K496" s="1">
        <v>558527</v>
      </c>
      <c r="M496" s="1" t="s">
        <v>13</v>
      </c>
      <c r="N496" s="1" t="s">
        <v>62</v>
      </c>
      <c r="O496" s="1" t="s">
        <v>186</v>
      </c>
      <c r="P496" s="1" t="s">
        <v>995</v>
      </c>
      <c r="Q496" s="1">
        <v>20126394</v>
      </c>
    </row>
    <row r="497" spans="8:17">
      <c r="H497" s="1" t="s">
        <v>55</v>
      </c>
      <c r="I497" s="1" t="s">
        <v>55</v>
      </c>
      <c r="J497" s="1" t="s">
        <v>996</v>
      </c>
      <c r="K497" s="1">
        <v>558542</v>
      </c>
      <c r="M497" s="1" t="s">
        <v>13</v>
      </c>
      <c r="N497" s="1" t="s">
        <v>62</v>
      </c>
      <c r="O497" s="1" t="s">
        <v>189</v>
      </c>
      <c r="P497" s="1" t="s">
        <v>997</v>
      </c>
      <c r="Q497" s="1">
        <v>20128581</v>
      </c>
    </row>
    <row r="498" spans="8:17">
      <c r="H498" s="1" t="s">
        <v>55</v>
      </c>
      <c r="I498" s="1" t="s">
        <v>55</v>
      </c>
      <c r="J498" s="1" t="s">
        <v>998</v>
      </c>
      <c r="K498" s="1">
        <v>558558</v>
      </c>
      <c r="M498" s="1" t="s">
        <v>13</v>
      </c>
      <c r="N498" s="1" t="s">
        <v>62</v>
      </c>
      <c r="O498" s="1" t="s">
        <v>189</v>
      </c>
      <c r="P498" s="1" t="s">
        <v>999</v>
      </c>
      <c r="Q498" s="1">
        <v>20128512</v>
      </c>
    </row>
    <row r="499" spans="8:17">
      <c r="H499" s="1" t="s">
        <v>55</v>
      </c>
      <c r="I499" s="1" t="s">
        <v>55</v>
      </c>
      <c r="J499" s="1" t="s">
        <v>1000</v>
      </c>
      <c r="K499" s="1">
        <v>558573</v>
      </c>
      <c r="M499" s="1" t="s">
        <v>13</v>
      </c>
      <c r="N499" s="1" t="s">
        <v>62</v>
      </c>
      <c r="O499" s="1" t="s">
        <v>189</v>
      </c>
      <c r="P499" s="1" t="s">
        <v>1001</v>
      </c>
      <c r="Q499" s="1">
        <v>20128513</v>
      </c>
    </row>
    <row r="500" spans="8:17">
      <c r="H500" s="1" t="s">
        <v>55</v>
      </c>
      <c r="I500" s="1" t="s">
        <v>55</v>
      </c>
      <c r="J500" s="1" t="s">
        <v>1002</v>
      </c>
      <c r="K500" s="1">
        <v>558576</v>
      </c>
      <c r="M500" s="1" t="s">
        <v>13</v>
      </c>
      <c r="N500" s="1" t="s">
        <v>62</v>
      </c>
      <c r="O500" s="1" t="s">
        <v>189</v>
      </c>
      <c r="P500" s="1" t="s">
        <v>1003</v>
      </c>
      <c r="Q500" s="1">
        <v>20128518</v>
      </c>
    </row>
    <row r="501" spans="8:17">
      <c r="H501" s="1" t="s">
        <v>55</v>
      </c>
      <c r="I501" s="1" t="s">
        <v>55</v>
      </c>
      <c r="J501" s="1" t="s">
        <v>1004</v>
      </c>
      <c r="K501" s="1">
        <v>558549</v>
      </c>
      <c r="M501" s="1" t="s">
        <v>13</v>
      </c>
      <c r="N501" s="1" t="s">
        <v>62</v>
      </c>
      <c r="O501" s="1" t="s">
        <v>189</v>
      </c>
      <c r="P501" s="1" t="s">
        <v>1005</v>
      </c>
      <c r="Q501" s="1">
        <v>20128522</v>
      </c>
    </row>
    <row r="502" spans="8:17">
      <c r="H502" s="1" t="s">
        <v>55</v>
      </c>
      <c r="I502" s="1" t="s">
        <v>55</v>
      </c>
      <c r="J502" s="1" t="s">
        <v>1006</v>
      </c>
      <c r="K502" s="1">
        <v>558592</v>
      </c>
      <c r="M502" s="1" t="s">
        <v>13</v>
      </c>
      <c r="N502" s="1" t="s">
        <v>62</v>
      </c>
      <c r="O502" s="1" t="s">
        <v>189</v>
      </c>
      <c r="P502" s="1" t="s">
        <v>1007</v>
      </c>
      <c r="Q502" s="1">
        <v>20128527</v>
      </c>
    </row>
    <row r="503" spans="8:17">
      <c r="H503" s="1" t="s">
        <v>55</v>
      </c>
      <c r="I503" s="1" t="s">
        <v>205</v>
      </c>
      <c r="J503" s="1" t="s">
        <v>1008</v>
      </c>
      <c r="K503" s="1">
        <v>559408</v>
      </c>
      <c r="M503" s="1" t="s">
        <v>13</v>
      </c>
      <c r="N503" s="1" t="s">
        <v>62</v>
      </c>
      <c r="O503" s="1" t="s">
        <v>189</v>
      </c>
      <c r="P503" s="1" t="s">
        <v>1009</v>
      </c>
      <c r="Q503" s="1">
        <v>20128536</v>
      </c>
    </row>
    <row r="504" spans="8:17">
      <c r="H504" s="1" t="s">
        <v>55</v>
      </c>
      <c r="I504" s="1" t="s">
        <v>205</v>
      </c>
      <c r="J504" s="1" t="s">
        <v>1010</v>
      </c>
      <c r="K504" s="1">
        <v>559451</v>
      </c>
      <c r="M504" s="1" t="s">
        <v>13</v>
      </c>
      <c r="N504" s="1" t="s">
        <v>62</v>
      </c>
      <c r="O504" s="1" t="s">
        <v>189</v>
      </c>
      <c r="P504" s="1" t="s">
        <v>1011</v>
      </c>
      <c r="Q504" s="1">
        <v>20128540</v>
      </c>
    </row>
    <row r="505" spans="8:17">
      <c r="H505" s="1" t="s">
        <v>55</v>
      </c>
      <c r="I505" s="1" t="s">
        <v>205</v>
      </c>
      <c r="J505" s="1" t="s">
        <v>1002</v>
      </c>
      <c r="K505" s="1">
        <v>559482</v>
      </c>
      <c r="M505" s="1" t="s">
        <v>13</v>
      </c>
      <c r="N505" s="1" t="s">
        <v>62</v>
      </c>
      <c r="O505" s="1" t="s">
        <v>189</v>
      </c>
      <c r="P505" s="1" t="s">
        <v>1012</v>
      </c>
      <c r="Q505" s="1">
        <v>20128542</v>
      </c>
    </row>
    <row r="506" spans="8:17">
      <c r="H506" s="1" t="s">
        <v>55</v>
      </c>
      <c r="I506" s="1" t="s">
        <v>205</v>
      </c>
      <c r="J506" s="1" t="s">
        <v>1013</v>
      </c>
      <c r="K506" s="1">
        <v>559486</v>
      </c>
      <c r="M506" s="1" t="s">
        <v>13</v>
      </c>
      <c r="N506" s="1" t="s">
        <v>62</v>
      </c>
      <c r="O506" s="1" t="s">
        <v>189</v>
      </c>
      <c r="P506" s="1" t="s">
        <v>1014</v>
      </c>
      <c r="Q506" s="1">
        <v>20128545</v>
      </c>
    </row>
    <row r="507" spans="8:17">
      <c r="H507" s="1" t="s">
        <v>55</v>
      </c>
      <c r="I507" s="1" t="s">
        <v>205</v>
      </c>
      <c r="J507" s="1" t="s">
        <v>1015</v>
      </c>
      <c r="K507" s="1">
        <v>559494</v>
      </c>
      <c r="M507" s="1" t="s">
        <v>13</v>
      </c>
      <c r="N507" s="1" t="s">
        <v>62</v>
      </c>
      <c r="O507" s="1" t="s">
        <v>189</v>
      </c>
      <c r="P507" s="1" t="s">
        <v>1016</v>
      </c>
      <c r="Q507" s="1">
        <v>20128547</v>
      </c>
    </row>
    <row r="508" spans="8:17">
      <c r="H508" s="1" t="s">
        <v>59</v>
      </c>
      <c r="I508" s="1" t="s">
        <v>208</v>
      </c>
      <c r="J508" s="1" t="s">
        <v>1017</v>
      </c>
      <c r="K508" s="1">
        <v>603602</v>
      </c>
      <c r="M508" s="1" t="s">
        <v>13</v>
      </c>
      <c r="N508" s="1" t="s">
        <v>62</v>
      </c>
      <c r="O508" s="1" t="s">
        <v>189</v>
      </c>
      <c r="P508" s="1" t="s">
        <v>1018</v>
      </c>
      <c r="Q508" s="1">
        <v>20128599</v>
      </c>
    </row>
    <row r="509" spans="8:17">
      <c r="H509" s="1" t="s">
        <v>59</v>
      </c>
      <c r="I509" s="1" t="s">
        <v>208</v>
      </c>
      <c r="J509" s="1" t="s">
        <v>1019</v>
      </c>
      <c r="K509" s="1">
        <v>603605</v>
      </c>
      <c r="M509" s="1" t="s">
        <v>13</v>
      </c>
      <c r="N509" s="1" t="s">
        <v>62</v>
      </c>
      <c r="O509" s="1" t="s">
        <v>189</v>
      </c>
      <c r="P509" s="1" t="s">
        <v>1020</v>
      </c>
      <c r="Q509" s="1">
        <v>20128558</v>
      </c>
    </row>
    <row r="510" spans="8:17">
      <c r="H510" s="1" t="s">
        <v>59</v>
      </c>
      <c r="I510" s="1" t="s">
        <v>208</v>
      </c>
      <c r="J510" s="1" t="s">
        <v>1021</v>
      </c>
      <c r="K510" s="1">
        <v>603611</v>
      </c>
      <c r="M510" s="1" t="s">
        <v>13</v>
      </c>
      <c r="N510" s="1" t="s">
        <v>62</v>
      </c>
      <c r="O510" s="1" t="s">
        <v>189</v>
      </c>
      <c r="P510" s="1" t="s">
        <v>1022</v>
      </c>
      <c r="Q510" s="1">
        <v>20128560</v>
      </c>
    </row>
    <row r="511" spans="8:17">
      <c r="H511" s="1" t="s">
        <v>59</v>
      </c>
      <c r="I511" s="1" t="s">
        <v>208</v>
      </c>
      <c r="J511" s="1" t="s">
        <v>1023</v>
      </c>
      <c r="K511" s="1">
        <v>603626</v>
      </c>
      <c r="M511" s="1" t="s">
        <v>13</v>
      </c>
      <c r="N511" s="1" t="s">
        <v>62</v>
      </c>
      <c r="O511" s="1" t="s">
        <v>189</v>
      </c>
      <c r="P511" s="1" t="s">
        <v>1024</v>
      </c>
      <c r="Q511" s="1">
        <v>20128562</v>
      </c>
    </row>
    <row r="512" spans="8:17">
      <c r="H512" s="1" t="s">
        <v>59</v>
      </c>
      <c r="I512" s="1" t="s">
        <v>208</v>
      </c>
      <c r="J512" s="1" t="s">
        <v>1025</v>
      </c>
      <c r="K512" s="1">
        <v>603644</v>
      </c>
      <c r="M512" s="1" t="s">
        <v>13</v>
      </c>
      <c r="N512" s="1" t="s">
        <v>62</v>
      </c>
      <c r="O512" s="1" t="s">
        <v>189</v>
      </c>
      <c r="P512" s="1" t="s">
        <v>1026</v>
      </c>
      <c r="Q512" s="1">
        <v>20128567</v>
      </c>
    </row>
    <row r="513" spans="8:17">
      <c r="H513" s="1" t="s">
        <v>59</v>
      </c>
      <c r="I513" s="1" t="s">
        <v>208</v>
      </c>
      <c r="J513" s="1" t="s">
        <v>1027</v>
      </c>
      <c r="K513" s="1">
        <v>603668</v>
      </c>
      <c r="M513" s="1" t="s">
        <v>13</v>
      </c>
      <c r="N513" s="1" t="s">
        <v>62</v>
      </c>
      <c r="O513" s="1" t="s">
        <v>189</v>
      </c>
      <c r="P513" s="1" t="s">
        <v>1028</v>
      </c>
      <c r="Q513" s="1">
        <v>20128572</v>
      </c>
    </row>
    <row r="514" spans="8:17">
      <c r="H514" s="1" t="s">
        <v>59</v>
      </c>
      <c r="I514" s="1" t="s">
        <v>208</v>
      </c>
      <c r="J514" s="1" t="s">
        <v>1029</v>
      </c>
      <c r="K514" s="1">
        <v>603671</v>
      </c>
      <c r="M514" s="1" t="s">
        <v>13</v>
      </c>
      <c r="N514" s="1" t="s">
        <v>62</v>
      </c>
      <c r="O514" s="1" t="s">
        <v>189</v>
      </c>
      <c r="P514" s="1" t="s">
        <v>1030</v>
      </c>
      <c r="Q514" s="1">
        <v>20128575</v>
      </c>
    </row>
    <row r="515" spans="8:17">
      <c r="H515" s="1" t="s">
        <v>59</v>
      </c>
      <c r="I515" s="1" t="s">
        <v>208</v>
      </c>
      <c r="J515" s="1" t="s">
        <v>1031</v>
      </c>
      <c r="K515" s="1">
        <v>603677</v>
      </c>
      <c r="M515" s="1" t="s">
        <v>13</v>
      </c>
      <c r="N515" s="1" t="s">
        <v>62</v>
      </c>
      <c r="O515" s="1" t="s">
        <v>189</v>
      </c>
      <c r="P515" s="1" t="s">
        <v>1032</v>
      </c>
      <c r="Q515" s="1">
        <v>20128583</v>
      </c>
    </row>
    <row r="516" spans="8:17">
      <c r="H516" s="1" t="s">
        <v>59</v>
      </c>
      <c r="I516" s="1" t="s">
        <v>211</v>
      </c>
      <c r="J516" s="1" t="s">
        <v>1033</v>
      </c>
      <c r="K516" s="1">
        <v>605814</v>
      </c>
      <c r="M516" s="1" t="s">
        <v>13</v>
      </c>
      <c r="N516" s="1" t="s">
        <v>62</v>
      </c>
      <c r="O516" s="1" t="s">
        <v>189</v>
      </c>
      <c r="P516" s="1" t="s">
        <v>609</v>
      </c>
      <c r="Q516" s="1">
        <v>20128586</v>
      </c>
    </row>
    <row r="517" spans="8:17">
      <c r="H517" s="1" t="s">
        <v>59</v>
      </c>
      <c r="I517" s="1" t="s">
        <v>211</v>
      </c>
      <c r="J517" s="1" t="s">
        <v>1034</v>
      </c>
      <c r="K517" s="1">
        <v>605835</v>
      </c>
      <c r="M517" s="1" t="s">
        <v>13</v>
      </c>
      <c r="N517" s="1" t="s">
        <v>62</v>
      </c>
      <c r="O517" s="1" t="s">
        <v>189</v>
      </c>
      <c r="P517" s="1" t="s">
        <v>1035</v>
      </c>
      <c r="Q517" s="1">
        <v>20128588</v>
      </c>
    </row>
    <row r="518" spans="8:17">
      <c r="H518" s="1" t="s">
        <v>59</v>
      </c>
      <c r="I518" s="1" t="s">
        <v>211</v>
      </c>
      <c r="J518" s="1" t="s">
        <v>1036</v>
      </c>
      <c r="K518" s="1">
        <v>605856</v>
      </c>
      <c r="M518" s="1" t="s">
        <v>13</v>
      </c>
      <c r="N518" s="1" t="s">
        <v>62</v>
      </c>
      <c r="O518" s="1" t="s">
        <v>189</v>
      </c>
      <c r="P518" s="1" t="s">
        <v>1037</v>
      </c>
      <c r="Q518" s="1">
        <v>20128590</v>
      </c>
    </row>
    <row r="519" spans="8:17">
      <c r="H519" s="1" t="s">
        <v>59</v>
      </c>
      <c r="I519" s="1" t="s">
        <v>211</v>
      </c>
      <c r="J519" s="1" t="s">
        <v>1038</v>
      </c>
      <c r="K519" s="1">
        <v>605865</v>
      </c>
      <c r="M519" s="1" t="s">
        <v>13</v>
      </c>
      <c r="N519" s="1" t="s">
        <v>62</v>
      </c>
      <c r="O519" s="1" t="s">
        <v>192</v>
      </c>
      <c r="P519" s="1" t="s">
        <v>1039</v>
      </c>
      <c r="Q519" s="1">
        <v>20129017</v>
      </c>
    </row>
    <row r="520" spans="8:17">
      <c r="H520" s="1" t="s">
        <v>59</v>
      </c>
      <c r="I520" s="1" t="s">
        <v>211</v>
      </c>
      <c r="J520" s="1" t="s">
        <v>1040</v>
      </c>
      <c r="K520" s="1">
        <v>605874</v>
      </c>
      <c r="M520" s="1" t="s">
        <v>13</v>
      </c>
      <c r="N520" s="1" t="s">
        <v>62</v>
      </c>
      <c r="O520" s="1" t="s">
        <v>192</v>
      </c>
      <c r="P520" s="1" t="s">
        <v>1041</v>
      </c>
      <c r="Q520" s="1">
        <v>20129014</v>
      </c>
    </row>
    <row r="521" spans="8:17">
      <c r="H521" s="1" t="s">
        <v>59</v>
      </c>
      <c r="I521" s="1" t="s">
        <v>211</v>
      </c>
      <c r="J521" s="1" t="s">
        <v>1042</v>
      </c>
      <c r="K521" s="1">
        <v>605880</v>
      </c>
      <c r="M521" s="1" t="s">
        <v>13</v>
      </c>
      <c r="N521" s="1" t="s">
        <v>62</v>
      </c>
      <c r="O521" s="1" t="s">
        <v>192</v>
      </c>
      <c r="P521" s="1" t="s">
        <v>1043</v>
      </c>
      <c r="Q521" s="1">
        <v>20129021</v>
      </c>
    </row>
    <row r="522" spans="8:17">
      <c r="H522" s="1" t="s">
        <v>59</v>
      </c>
      <c r="I522" s="1" t="s">
        <v>211</v>
      </c>
      <c r="J522" s="1" t="s">
        <v>1044</v>
      </c>
      <c r="K522" s="1">
        <v>605883</v>
      </c>
      <c r="M522" s="1" t="s">
        <v>13</v>
      </c>
      <c r="N522" s="1" t="s">
        <v>62</v>
      </c>
      <c r="O522" s="1" t="s">
        <v>192</v>
      </c>
      <c r="P522" s="1" t="s">
        <v>1045</v>
      </c>
      <c r="Q522" s="1">
        <v>20129029</v>
      </c>
    </row>
    <row r="523" spans="8:17">
      <c r="H523" s="1" t="s">
        <v>59</v>
      </c>
      <c r="I523" s="1" t="s">
        <v>214</v>
      </c>
      <c r="J523" s="1" t="s">
        <v>1046</v>
      </c>
      <c r="K523" s="1">
        <v>609018</v>
      </c>
      <c r="M523" s="1" t="s">
        <v>13</v>
      </c>
      <c r="N523" s="1" t="s">
        <v>62</v>
      </c>
      <c r="O523" s="1" t="s">
        <v>192</v>
      </c>
      <c r="P523" s="1" t="s">
        <v>1047</v>
      </c>
      <c r="Q523" s="1">
        <v>20129036</v>
      </c>
    </row>
    <row r="524" spans="8:17">
      <c r="H524" s="1" t="s">
        <v>59</v>
      </c>
      <c r="I524" s="1" t="s">
        <v>214</v>
      </c>
      <c r="J524" s="1" t="s">
        <v>1048</v>
      </c>
      <c r="K524" s="1">
        <v>609023</v>
      </c>
      <c r="M524" s="1" t="s">
        <v>13</v>
      </c>
      <c r="N524" s="1" t="s">
        <v>62</v>
      </c>
      <c r="O524" s="1" t="s">
        <v>192</v>
      </c>
      <c r="P524" s="1" t="s">
        <v>1049</v>
      </c>
      <c r="Q524" s="1">
        <v>20129043</v>
      </c>
    </row>
    <row r="525" spans="8:17">
      <c r="H525" s="1" t="s">
        <v>59</v>
      </c>
      <c r="I525" s="1" t="s">
        <v>214</v>
      </c>
      <c r="J525" s="1" t="s">
        <v>1050</v>
      </c>
      <c r="K525" s="1">
        <v>609027</v>
      </c>
      <c r="M525" s="1" t="s">
        <v>13</v>
      </c>
      <c r="N525" s="1" t="s">
        <v>62</v>
      </c>
      <c r="O525" s="1" t="s">
        <v>192</v>
      </c>
      <c r="P525" s="1" t="s">
        <v>1051</v>
      </c>
      <c r="Q525" s="1">
        <v>20129051</v>
      </c>
    </row>
    <row r="526" spans="8:17">
      <c r="H526" s="1" t="s">
        <v>59</v>
      </c>
      <c r="I526" s="1" t="s">
        <v>214</v>
      </c>
      <c r="J526" s="1" t="s">
        <v>1052</v>
      </c>
      <c r="K526" s="1">
        <v>609029</v>
      </c>
      <c r="M526" s="1" t="s">
        <v>13</v>
      </c>
      <c r="N526" s="1" t="s">
        <v>62</v>
      </c>
      <c r="O526" s="1" t="s">
        <v>192</v>
      </c>
      <c r="P526" s="1" t="s">
        <v>1053</v>
      </c>
      <c r="Q526" s="1">
        <v>20129058</v>
      </c>
    </row>
    <row r="527" spans="8:17">
      <c r="H527" s="1" t="s">
        <v>59</v>
      </c>
      <c r="I527" s="1" t="s">
        <v>214</v>
      </c>
      <c r="J527" s="1" t="s">
        <v>1054</v>
      </c>
      <c r="K527" s="1">
        <v>609032</v>
      </c>
      <c r="M527" s="1" t="s">
        <v>13</v>
      </c>
      <c r="N527" s="1" t="s">
        <v>62</v>
      </c>
      <c r="O527" s="1" t="s">
        <v>192</v>
      </c>
      <c r="P527" s="1" t="s">
        <v>1055</v>
      </c>
      <c r="Q527" s="1">
        <v>20129065</v>
      </c>
    </row>
    <row r="528" spans="8:17">
      <c r="H528" s="1" t="s">
        <v>59</v>
      </c>
      <c r="I528" s="1" t="s">
        <v>214</v>
      </c>
      <c r="J528" s="1" t="s">
        <v>1056</v>
      </c>
      <c r="K528" s="1">
        <v>609033</v>
      </c>
      <c r="M528" s="1" t="s">
        <v>13</v>
      </c>
      <c r="N528" s="1" t="s">
        <v>62</v>
      </c>
      <c r="O528" s="1" t="s">
        <v>192</v>
      </c>
      <c r="P528" s="1" t="s">
        <v>1010</v>
      </c>
      <c r="Q528" s="1">
        <v>20129073</v>
      </c>
    </row>
    <row r="529" spans="8:17">
      <c r="H529" s="1" t="s">
        <v>59</v>
      </c>
      <c r="I529" s="1" t="s">
        <v>214</v>
      </c>
      <c r="J529" s="1" t="s">
        <v>1057</v>
      </c>
      <c r="K529" s="1">
        <v>609047</v>
      </c>
      <c r="M529" s="1" t="s">
        <v>13</v>
      </c>
      <c r="N529" s="1" t="s">
        <v>62</v>
      </c>
      <c r="O529" s="1" t="s">
        <v>192</v>
      </c>
      <c r="P529" s="1" t="s">
        <v>1058</v>
      </c>
      <c r="Q529" s="1">
        <v>20129080</v>
      </c>
    </row>
    <row r="530" spans="8:17">
      <c r="H530" s="1" t="s">
        <v>59</v>
      </c>
      <c r="I530" s="1" t="s">
        <v>214</v>
      </c>
      <c r="J530" s="1" t="s">
        <v>1059</v>
      </c>
      <c r="K530" s="1">
        <v>609050</v>
      </c>
      <c r="M530" s="1" t="s">
        <v>13</v>
      </c>
      <c r="N530" s="1" t="s">
        <v>62</v>
      </c>
      <c r="O530" s="1" t="s">
        <v>192</v>
      </c>
      <c r="P530" s="1" t="s">
        <v>192</v>
      </c>
      <c r="Q530" s="1">
        <v>20129087</v>
      </c>
    </row>
    <row r="531" spans="8:17">
      <c r="H531" s="1" t="s">
        <v>59</v>
      </c>
      <c r="I531" s="1" t="s">
        <v>214</v>
      </c>
      <c r="J531" s="1" t="s">
        <v>1060</v>
      </c>
      <c r="K531" s="1">
        <v>609086</v>
      </c>
      <c r="M531" s="1" t="s">
        <v>13</v>
      </c>
      <c r="N531" s="1" t="s">
        <v>62</v>
      </c>
      <c r="O531" s="1" t="s">
        <v>192</v>
      </c>
      <c r="P531" s="1" t="s">
        <v>1061</v>
      </c>
      <c r="Q531" s="1">
        <v>20129094</v>
      </c>
    </row>
    <row r="532" spans="8:17">
      <c r="H532" s="1" t="s">
        <v>59</v>
      </c>
      <c r="I532" s="1" t="s">
        <v>214</v>
      </c>
      <c r="J532" s="1" t="s">
        <v>1062</v>
      </c>
      <c r="K532" s="1">
        <v>609089</v>
      </c>
      <c r="M532" s="1" t="s">
        <v>13</v>
      </c>
      <c r="N532" s="1" t="s">
        <v>62</v>
      </c>
      <c r="O532" s="1" t="s">
        <v>195</v>
      </c>
      <c r="P532" s="1" t="s">
        <v>1063</v>
      </c>
      <c r="Q532" s="1">
        <v>20129413</v>
      </c>
    </row>
    <row r="533" spans="8:17">
      <c r="H533" s="1" t="s">
        <v>59</v>
      </c>
      <c r="I533" s="1" t="s">
        <v>214</v>
      </c>
      <c r="J533" s="1" t="s">
        <v>1064</v>
      </c>
      <c r="K533" s="1">
        <v>609092</v>
      </c>
      <c r="M533" s="1" t="s">
        <v>13</v>
      </c>
      <c r="N533" s="1" t="s">
        <v>62</v>
      </c>
      <c r="O533" s="1" t="s">
        <v>195</v>
      </c>
      <c r="P533" s="1" t="s">
        <v>1065</v>
      </c>
      <c r="Q533" s="1">
        <v>20129419</v>
      </c>
    </row>
    <row r="534" spans="8:17">
      <c r="H534" s="1" t="s">
        <v>59</v>
      </c>
      <c r="I534" s="1" t="s">
        <v>59</v>
      </c>
      <c r="J534" s="1" t="s">
        <v>1066</v>
      </c>
      <c r="K534" s="1">
        <v>609108</v>
      </c>
      <c r="M534" s="1" t="s">
        <v>13</v>
      </c>
      <c r="N534" s="1" t="s">
        <v>62</v>
      </c>
      <c r="O534" s="1" t="s">
        <v>195</v>
      </c>
      <c r="P534" s="1" t="s">
        <v>1067</v>
      </c>
      <c r="Q534" s="1">
        <v>20129428</v>
      </c>
    </row>
    <row r="535" spans="8:17">
      <c r="H535" s="1" t="s">
        <v>59</v>
      </c>
      <c r="I535" s="1" t="s">
        <v>59</v>
      </c>
      <c r="J535" s="1" t="s">
        <v>1068</v>
      </c>
      <c r="K535" s="1">
        <v>609117</v>
      </c>
      <c r="M535" s="1" t="s">
        <v>13</v>
      </c>
      <c r="N535" s="1" t="s">
        <v>62</v>
      </c>
      <c r="O535" s="1" t="s">
        <v>195</v>
      </c>
      <c r="P535" s="1" t="s">
        <v>1069</v>
      </c>
      <c r="Q535" s="1">
        <v>20129438</v>
      </c>
    </row>
    <row r="536" spans="8:17">
      <c r="H536" s="1" t="s">
        <v>59</v>
      </c>
      <c r="I536" s="1" t="s">
        <v>59</v>
      </c>
      <c r="J536" s="1" t="s">
        <v>1070</v>
      </c>
      <c r="K536" s="1">
        <v>609120</v>
      </c>
      <c r="M536" s="1" t="s">
        <v>13</v>
      </c>
      <c r="N536" s="1" t="s">
        <v>62</v>
      </c>
      <c r="O536" s="1" t="s">
        <v>195</v>
      </c>
      <c r="P536" s="1" t="s">
        <v>1071</v>
      </c>
      <c r="Q536" s="1">
        <v>20129447</v>
      </c>
    </row>
    <row r="537" spans="8:17">
      <c r="H537" s="1" t="s">
        <v>59</v>
      </c>
      <c r="I537" s="1" t="s">
        <v>59</v>
      </c>
      <c r="J537" s="1" t="s">
        <v>352</v>
      </c>
      <c r="K537" s="1">
        <v>609127</v>
      </c>
      <c r="M537" s="1" t="s">
        <v>13</v>
      </c>
      <c r="N537" s="1" t="s">
        <v>62</v>
      </c>
      <c r="O537" s="1" t="s">
        <v>195</v>
      </c>
      <c r="P537" s="1" t="s">
        <v>195</v>
      </c>
      <c r="Q537" s="1">
        <v>20129476</v>
      </c>
    </row>
    <row r="538" spans="8:17">
      <c r="H538" s="1" t="s">
        <v>59</v>
      </c>
      <c r="I538" s="1" t="s">
        <v>59</v>
      </c>
      <c r="J538" s="1" t="s">
        <v>1072</v>
      </c>
      <c r="K538" s="1">
        <v>609131</v>
      </c>
      <c r="M538" s="1" t="s">
        <v>13</v>
      </c>
      <c r="N538" s="1" t="s">
        <v>62</v>
      </c>
      <c r="O538" s="1" t="s">
        <v>195</v>
      </c>
      <c r="P538" s="1" t="s">
        <v>1073</v>
      </c>
      <c r="Q538" s="1">
        <v>20129485</v>
      </c>
    </row>
    <row r="539" spans="8:17">
      <c r="H539" s="1" t="s">
        <v>59</v>
      </c>
      <c r="I539" s="1" t="s">
        <v>59</v>
      </c>
      <c r="J539" s="1" t="s">
        <v>1074</v>
      </c>
      <c r="K539" s="1">
        <v>609135</v>
      </c>
      <c r="M539" s="1" t="s">
        <v>13</v>
      </c>
      <c r="N539" s="1" t="s">
        <v>62</v>
      </c>
      <c r="O539" s="1" t="s">
        <v>195</v>
      </c>
      <c r="P539" s="1" t="s">
        <v>1075</v>
      </c>
      <c r="Q539" s="1">
        <v>20129490</v>
      </c>
    </row>
    <row r="540" spans="8:17">
      <c r="H540" s="1" t="s">
        <v>59</v>
      </c>
      <c r="I540" s="1" t="s">
        <v>59</v>
      </c>
      <c r="J540" s="1" t="s">
        <v>1076</v>
      </c>
      <c r="K540" s="1">
        <v>609138</v>
      </c>
      <c r="M540" s="1" t="s">
        <v>13</v>
      </c>
      <c r="N540" s="1" t="s">
        <v>62</v>
      </c>
      <c r="O540" s="1" t="s">
        <v>195</v>
      </c>
      <c r="P540" s="1" t="s">
        <v>1077</v>
      </c>
      <c r="Q540" s="1">
        <v>20129494</v>
      </c>
    </row>
    <row r="541" spans="8:17">
      <c r="H541" s="1" t="s">
        <v>59</v>
      </c>
      <c r="I541" s="1" t="s">
        <v>59</v>
      </c>
      <c r="J541" s="1" t="s">
        <v>1078</v>
      </c>
      <c r="K541" s="1">
        <v>609141</v>
      </c>
      <c r="M541" s="1" t="s">
        <v>13</v>
      </c>
      <c r="N541" s="1" t="s">
        <v>65</v>
      </c>
      <c r="O541" s="1" t="s">
        <v>198</v>
      </c>
      <c r="P541" s="1" t="s">
        <v>1079</v>
      </c>
      <c r="Q541" s="1">
        <v>20132218</v>
      </c>
    </row>
    <row r="542" spans="8:17">
      <c r="H542" s="1" t="s">
        <v>59</v>
      </c>
      <c r="I542" s="1" t="s">
        <v>59</v>
      </c>
      <c r="J542" s="1" t="s">
        <v>1080</v>
      </c>
      <c r="K542" s="1">
        <v>609153</v>
      </c>
      <c r="M542" s="1" t="s">
        <v>13</v>
      </c>
      <c r="N542" s="1" t="s">
        <v>65</v>
      </c>
      <c r="O542" s="1" t="s">
        <v>198</v>
      </c>
      <c r="P542" s="1" t="s">
        <v>1081</v>
      </c>
      <c r="Q542" s="1">
        <v>20132222</v>
      </c>
    </row>
    <row r="543" spans="8:17">
      <c r="H543" s="1" t="s">
        <v>59</v>
      </c>
      <c r="I543" s="1" t="s">
        <v>59</v>
      </c>
      <c r="J543" s="1" t="s">
        <v>1082</v>
      </c>
      <c r="K543" s="1">
        <v>609159</v>
      </c>
      <c r="M543" s="1" t="s">
        <v>13</v>
      </c>
      <c r="N543" s="1" t="s">
        <v>65</v>
      </c>
      <c r="O543" s="1" t="s">
        <v>198</v>
      </c>
      <c r="P543" s="1" t="s">
        <v>1083</v>
      </c>
      <c r="Q543" s="1">
        <v>20132227</v>
      </c>
    </row>
    <row r="544" spans="8:17">
      <c r="H544" s="1" t="s">
        <v>59</v>
      </c>
      <c r="I544" s="1" t="s">
        <v>59</v>
      </c>
      <c r="J544" s="1" t="s">
        <v>1084</v>
      </c>
      <c r="K544" s="1">
        <v>609162</v>
      </c>
      <c r="M544" s="1" t="s">
        <v>13</v>
      </c>
      <c r="N544" s="1" t="s">
        <v>65</v>
      </c>
      <c r="O544" s="1" t="s">
        <v>198</v>
      </c>
      <c r="P544" s="1" t="s">
        <v>935</v>
      </c>
      <c r="Q544" s="1">
        <v>20132231</v>
      </c>
    </row>
    <row r="545" spans="8:17">
      <c r="H545" s="1" t="s">
        <v>59</v>
      </c>
      <c r="I545" s="1" t="s">
        <v>59</v>
      </c>
      <c r="J545" s="1" t="s">
        <v>1085</v>
      </c>
      <c r="K545" s="1">
        <v>609194</v>
      </c>
      <c r="M545" s="1" t="s">
        <v>13</v>
      </c>
      <c r="N545" s="1" t="s">
        <v>65</v>
      </c>
      <c r="O545" s="1" t="s">
        <v>198</v>
      </c>
      <c r="P545" s="1" t="s">
        <v>1086</v>
      </c>
      <c r="Q545" s="1">
        <v>20132299</v>
      </c>
    </row>
    <row r="546" spans="8:17">
      <c r="M546" s="1" t="s">
        <v>13</v>
      </c>
      <c r="N546" s="1" t="s">
        <v>65</v>
      </c>
      <c r="O546" s="1" t="s">
        <v>198</v>
      </c>
      <c r="P546" s="1" t="s">
        <v>1087</v>
      </c>
      <c r="Q546" s="1">
        <v>20132254</v>
      </c>
    </row>
    <row r="547" spans="8:17">
      <c r="M547" s="1" t="s">
        <v>13</v>
      </c>
      <c r="N547" s="1" t="s">
        <v>65</v>
      </c>
      <c r="O547" s="1" t="s">
        <v>198</v>
      </c>
      <c r="P547" s="1" t="s">
        <v>1088</v>
      </c>
      <c r="Q547" s="1">
        <v>20132258</v>
      </c>
    </row>
    <row r="548" spans="8:17">
      <c r="M548" s="1" t="s">
        <v>13</v>
      </c>
      <c r="N548" s="1" t="s">
        <v>65</v>
      </c>
      <c r="O548" s="1" t="s">
        <v>198</v>
      </c>
      <c r="P548" s="1" t="s">
        <v>1007</v>
      </c>
      <c r="Q548" s="1">
        <v>20132263</v>
      </c>
    </row>
    <row r="549" spans="8:17">
      <c r="M549" s="1" t="s">
        <v>13</v>
      </c>
      <c r="N549" s="1" t="s">
        <v>65</v>
      </c>
      <c r="O549" s="1" t="s">
        <v>198</v>
      </c>
      <c r="P549" s="1" t="s">
        <v>1089</v>
      </c>
      <c r="Q549" s="1">
        <v>20132220</v>
      </c>
    </row>
    <row r="550" spans="8:17">
      <c r="M550" s="1" t="s">
        <v>13</v>
      </c>
      <c r="N550" s="1" t="s">
        <v>65</v>
      </c>
      <c r="O550" s="1" t="s">
        <v>198</v>
      </c>
      <c r="P550" s="1" t="s">
        <v>1090</v>
      </c>
      <c r="Q550" s="1">
        <v>20132267</v>
      </c>
    </row>
    <row r="551" spans="8:17">
      <c r="M551" s="1" t="s">
        <v>13</v>
      </c>
      <c r="N551" s="1" t="s">
        <v>65</v>
      </c>
      <c r="O551" s="1" t="s">
        <v>198</v>
      </c>
      <c r="P551" s="1" t="s">
        <v>1091</v>
      </c>
      <c r="Q551" s="1">
        <v>20132276</v>
      </c>
    </row>
    <row r="552" spans="8:17">
      <c r="M552" s="1" t="s">
        <v>13</v>
      </c>
      <c r="N552" s="1" t="s">
        <v>65</v>
      </c>
      <c r="O552" s="1" t="s">
        <v>198</v>
      </c>
      <c r="P552" s="1" t="s">
        <v>1092</v>
      </c>
      <c r="Q552" s="1">
        <v>20132285</v>
      </c>
    </row>
    <row r="553" spans="8:17">
      <c r="M553" s="1" t="s">
        <v>13</v>
      </c>
      <c r="N553" s="1" t="s">
        <v>65</v>
      </c>
      <c r="O553" s="1" t="s">
        <v>198</v>
      </c>
      <c r="P553" s="1" t="s">
        <v>1093</v>
      </c>
      <c r="Q553" s="1">
        <v>20132290</v>
      </c>
    </row>
    <row r="554" spans="8:17">
      <c r="M554" s="1" t="s">
        <v>13</v>
      </c>
      <c r="N554" s="1" t="s">
        <v>65</v>
      </c>
      <c r="O554" s="1" t="s">
        <v>198</v>
      </c>
      <c r="P554" s="1" t="s">
        <v>1094</v>
      </c>
      <c r="Q554" s="1">
        <v>20132281</v>
      </c>
    </row>
    <row r="555" spans="8:17">
      <c r="M555" s="1" t="s">
        <v>13</v>
      </c>
      <c r="N555" s="1" t="s">
        <v>65</v>
      </c>
      <c r="O555" s="1" t="s">
        <v>198</v>
      </c>
      <c r="P555" s="1" t="s">
        <v>1095</v>
      </c>
      <c r="Q555" s="1">
        <v>20132294</v>
      </c>
    </row>
    <row r="556" spans="8:17">
      <c r="M556" s="1" t="s">
        <v>13</v>
      </c>
      <c r="N556" s="1" t="s">
        <v>65</v>
      </c>
      <c r="O556" s="1" t="s">
        <v>201</v>
      </c>
      <c r="P556" s="1" t="s">
        <v>1096</v>
      </c>
      <c r="Q556" s="1">
        <v>20134535</v>
      </c>
    </row>
    <row r="557" spans="8:17">
      <c r="M557" s="1" t="s">
        <v>13</v>
      </c>
      <c r="N557" s="1" t="s">
        <v>65</v>
      </c>
      <c r="O557" s="1" t="s">
        <v>201</v>
      </c>
      <c r="P557" s="1" t="s">
        <v>1097</v>
      </c>
      <c r="Q557" s="1">
        <v>20134547</v>
      </c>
    </row>
    <row r="558" spans="8:17">
      <c r="M558" s="1" t="s">
        <v>13</v>
      </c>
      <c r="N558" s="1" t="s">
        <v>65</v>
      </c>
      <c r="O558" s="1" t="s">
        <v>201</v>
      </c>
      <c r="P558" s="1" t="s">
        <v>1098</v>
      </c>
      <c r="Q558" s="1">
        <v>20134571</v>
      </c>
    </row>
    <row r="559" spans="8:17">
      <c r="M559" s="1" t="s">
        <v>13</v>
      </c>
      <c r="N559" s="1" t="s">
        <v>65</v>
      </c>
      <c r="O559" s="1" t="s">
        <v>201</v>
      </c>
      <c r="P559" s="1" t="s">
        <v>1099</v>
      </c>
      <c r="Q559" s="1">
        <v>20134583</v>
      </c>
    </row>
    <row r="560" spans="8:17">
      <c r="M560" s="1" t="s">
        <v>13</v>
      </c>
      <c r="N560" s="1" t="s">
        <v>65</v>
      </c>
      <c r="O560" s="1" t="s">
        <v>201</v>
      </c>
      <c r="P560" s="1" t="s">
        <v>1100</v>
      </c>
      <c r="Q560" s="1">
        <v>20134599</v>
      </c>
    </row>
    <row r="561" spans="13:17">
      <c r="M561" s="1" t="s">
        <v>13</v>
      </c>
      <c r="N561" s="1" t="s">
        <v>65</v>
      </c>
      <c r="O561" s="1" t="s">
        <v>201</v>
      </c>
      <c r="P561" s="1" t="s">
        <v>1101</v>
      </c>
      <c r="Q561" s="1">
        <v>20134511</v>
      </c>
    </row>
    <row r="562" spans="13:17">
      <c r="M562" s="1" t="s">
        <v>13</v>
      </c>
      <c r="N562" s="1" t="s">
        <v>65</v>
      </c>
      <c r="O562" s="1" t="s">
        <v>201</v>
      </c>
      <c r="P562" s="1" t="s">
        <v>1102</v>
      </c>
      <c r="Q562" s="1">
        <v>20134523</v>
      </c>
    </row>
    <row r="563" spans="13:17">
      <c r="M563" s="1" t="s">
        <v>13</v>
      </c>
      <c r="N563" s="1" t="s">
        <v>65</v>
      </c>
      <c r="O563" s="1" t="s">
        <v>201</v>
      </c>
      <c r="P563" s="1" t="s">
        <v>1103</v>
      </c>
      <c r="Q563" s="1">
        <v>20134559</v>
      </c>
    </row>
    <row r="564" spans="13:17">
      <c r="M564" s="1" t="s">
        <v>13</v>
      </c>
      <c r="N564" s="1" t="s">
        <v>65</v>
      </c>
      <c r="O564" s="1" t="s">
        <v>201</v>
      </c>
      <c r="P564" s="1" t="s">
        <v>1104</v>
      </c>
      <c r="Q564" s="1">
        <v>20134595</v>
      </c>
    </row>
    <row r="565" spans="13:17">
      <c r="M565" s="1" t="s">
        <v>13</v>
      </c>
      <c r="N565" s="1" t="s">
        <v>65</v>
      </c>
      <c r="O565" s="1" t="s">
        <v>201</v>
      </c>
      <c r="P565" s="1" t="s">
        <v>1105</v>
      </c>
      <c r="Q565" s="1">
        <v>20134513</v>
      </c>
    </row>
    <row r="566" spans="13:17">
      <c r="M566" s="1" t="s">
        <v>13</v>
      </c>
      <c r="N566" s="1" t="s">
        <v>65</v>
      </c>
      <c r="O566" s="1" t="s">
        <v>201</v>
      </c>
      <c r="P566" s="1" t="s">
        <v>1106</v>
      </c>
      <c r="Q566" s="1">
        <v>20134517</v>
      </c>
    </row>
    <row r="567" spans="13:17">
      <c r="M567" s="1" t="s">
        <v>13</v>
      </c>
      <c r="N567" s="1" t="s">
        <v>65</v>
      </c>
      <c r="O567" s="1" t="s">
        <v>201</v>
      </c>
      <c r="P567" s="1" t="s">
        <v>1107</v>
      </c>
      <c r="Q567" s="1">
        <v>20134553</v>
      </c>
    </row>
    <row r="568" spans="13:17">
      <c r="M568" s="1" t="s">
        <v>13</v>
      </c>
      <c r="N568" s="1" t="s">
        <v>65</v>
      </c>
      <c r="O568" s="1" t="s">
        <v>201</v>
      </c>
      <c r="P568" s="1" t="s">
        <v>1108</v>
      </c>
      <c r="Q568" s="1">
        <v>20134589</v>
      </c>
    </row>
    <row r="569" spans="13:17">
      <c r="M569" s="1" t="s">
        <v>13</v>
      </c>
      <c r="N569" s="1" t="s">
        <v>65</v>
      </c>
      <c r="O569" s="1" t="s">
        <v>201</v>
      </c>
      <c r="P569" s="1" t="s">
        <v>1109</v>
      </c>
      <c r="Q569" s="1">
        <v>20134541</v>
      </c>
    </row>
    <row r="570" spans="13:17">
      <c r="M570" s="1" t="s">
        <v>13</v>
      </c>
      <c r="N570" s="1" t="s">
        <v>65</v>
      </c>
      <c r="O570" s="1" t="s">
        <v>201</v>
      </c>
      <c r="P570" s="1" t="s">
        <v>1110</v>
      </c>
      <c r="Q570" s="1">
        <v>20134565</v>
      </c>
    </row>
    <row r="571" spans="13:17">
      <c r="M571" s="1" t="s">
        <v>13</v>
      </c>
      <c r="N571" s="1" t="s">
        <v>65</v>
      </c>
      <c r="O571" s="1" t="s">
        <v>201</v>
      </c>
      <c r="P571" s="1" t="s">
        <v>1111</v>
      </c>
      <c r="Q571" s="1">
        <v>20134577</v>
      </c>
    </row>
    <row r="572" spans="13:17">
      <c r="M572" s="1" t="s">
        <v>13</v>
      </c>
      <c r="N572" s="1" t="s">
        <v>65</v>
      </c>
      <c r="O572" s="1" t="s">
        <v>203</v>
      </c>
      <c r="P572" s="1" t="s">
        <v>1112</v>
      </c>
      <c r="Q572" s="1">
        <v>20134735</v>
      </c>
    </row>
    <row r="573" spans="13:17">
      <c r="M573" s="1" t="s">
        <v>13</v>
      </c>
      <c r="N573" s="1" t="s">
        <v>65</v>
      </c>
      <c r="O573" s="1" t="s">
        <v>203</v>
      </c>
      <c r="P573" s="1" t="s">
        <v>1113</v>
      </c>
      <c r="Q573" s="1">
        <v>20134723</v>
      </c>
    </row>
    <row r="574" spans="13:17">
      <c r="M574" s="1" t="s">
        <v>13</v>
      </c>
      <c r="N574" s="1" t="s">
        <v>65</v>
      </c>
      <c r="O574" s="1" t="s">
        <v>203</v>
      </c>
      <c r="P574" s="1" t="s">
        <v>94</v>
      </c>
      <c r="Q574" s="1">
        <v>20134759</v>
      </c>
    </row>
    <row r="575" spans="13:17">
      <c r="M575" s="1" t="s">
        <v>13</v>
      </c>
      <c r="N575" s="1" t="s">
        <v>65</v>
      </c>
      <c r="O575" s="1" t="s">
        <v>203</v>
      </c>
      <c r="P575" s="1" t="s">
        <v>203</v>
      </c>
      <c r="Q575" s="1">
        <v>20134747</v>
      </c>
    </row>
    <row r="576" spans="13:17">
      <c r="M576" s="1" t="s">
        <v>13</v>
      </c>
      <c r="N576" s="1" t="s">
        <v>65</v>
      </c>
      <c r="O576" s="1" t="s">
        <v>203</v>
      </c>
      <c r="P576" s="1" t="s">
        <v>486</v>
      </c>
      <c r="Q576" s="1">
        <v>20134771</v>
      </c>
    </row>
    <row r="577" spans="13:17">
      <c r="M577" s="1" t="s">
        <v>13</v>
      </c>
      <c r="N577" s="1" t="s">
        <v>65</v>
      </c>
      <c r="O577" s="1" t="s">
        <v>203</v>
      </c>
      <c r="P577" s="1" t="s">
        <v>1114</v>
      </c>
      <c r="Q577" s="1">
        <v>20134711</v>
      </c>
    </row>
    <row r="578" spans="13:17">
      <c r="M578" s="1" t="s">
        <v>13</v>
      </c>
      <c r="N578" s="1" t="s">
        <v>65</v>
      </c>
      <c r="O578" s="1" t="s">
        <v>206</v>
      </c>
      <c r="P578" s="1" t="s">
        <v>1115</v>
      </c>
      <c r="Q578" s="1">
        <v>20134975</v>
      </c>
    </row>
    <row r="579" spans="13:17">
      <c r="M579" s="1" t="s">
        <v>13</v>
      </c>
      <c r="N579" s="1" t="s">
        <v>65</v>
      </c>
      <c r="O579" s="1" t="s">
        <v>206</v>
      </c>
      <c r="P579" s="1" t="s">
        <v>1116</v>
      </c>
      <c r="Q579" s="1">
        <v>20134930</v>
      </c>
    </row>
    <row r="580" spans="13:17">
      <c r="M580" s="1" t="s">
        <v>13</v>
      </c>
      <c r="N580" s="1" t="s">
        <v>65</v>
      </c>
      <c r="O580" s="1" t="s">
        <v>206</v>
      </c>
      <c r="P580" s="1" t="s">
        <v>1117</v>
      </c>
      <c r="Q580" s="1">
        <v>20134955</v>
      </c>
    </row>
    <row r="581" spans="13:17">
      <c r="M581" s="1" t="s">
        <v>13</v>
      </c>
      <c r="N581" s="1" t="s">
        <v>65</v>
      </c>
      <c r="O581" s="1" t="s">
        <v>206</v>
      </c>
      <c r="P581" s="1" t="s">
        <v>206</v>
      </c>
      <c r="Q581" s="1">
        <v>20134935</v>
      </c>
    </row>
    <row r="582" spans="13:17">
      <c r="M582" s="1" t="s">
        <v>13</v>
      </c>
      <c r="N582" s="1" t="s">
        <v>65</v>
      </c>
      <c r="O582" s="1" t="s">
        <v>206</v>
      </c>
      <c r="P582" s="1" t="s">
        <v>1118</v>
      </c>
      <c r="Q582" s="1">
        <v>20134999</v>
      </c>
    </row>
    <row r="583" spans="13:17">
      <c r="M583" s="1" t="s">
        <v>13</v>
      </c>
      <c r="N583" s="1" t="s">
        <v>65</v>
      </c>
      <c r="O583" s="1" t="s">
        <v>206</v>
      </c>
      <c r="P583" s="1" t="s">
        <v>1119</v>
      </c>
      <c r="Q583" s="1">
        <v>20134965</v>
      </c>
    </row>
    <row r="584" spans="13:17">
      <c r="M584" s="1" t="s">
        <v>13</v>
      </c>
      <c r="N584" s="1" t="s">
        <v>65</v>
      </c>
      <c r="O584" s="1" t="s">
        <v>206</v>
      </c>
      <c r="P584" s="1" t="s">
        <v>1120</v>
      </c>
      <c r="Q584" s="1">
        <v>20134960</v>
      </c>
    </row>
    <row r="585" spans="13:17">
      <c r="M585" s="1" t="s">
        <v>13</v>
      </c>
      <c r="N585" s="1" t="s">
        <v>65</v>
      </c>
      <c r="O585" s="1" t="s">
        <v>206</v>
      </c>
      <c r="P585" s="1" t="s">
        <v>1121</v>
      </c>
      <c r="Q585" s="1">
        <v>20134920</v>
      </c>
    </row>
    <row r="586" spans="13:17">
      <c r="M586" s="1" t="s">
        <v>13</v>
      </c>
      <c r="N586" s="1" t="s">
        <v>65</v>
      </c>
      <c r="O586" s="1" t="s">
        <v>206</v>
      </c>
      <c r="P586" s="1" t="s">
        <v>1122</v>
      </c>
      <c r="Q586" s="1">
        <v>20134918</v>
      </c>
    </row>
    <row r="587" spans="13:17">
      <c r="M587" s="1" t="s">
        <v>13</v>
      </c>
      <c r="N587" s="1" t="s">
        <v>65</v>
      </c>
      <c r="O587" s="1" t="s">
        <v>206</v>
      </c>
      <c r="P587" s="1" t="s">
        <v>1123</v>
      </c>
      <c r="Q587" s="1">
        <v>20134925</v>
      </c>
    </row>
    <row r="588" spans="13:17">
      <c r="M588" s="1" t="s">
        <v>13</v>
      </c>
      <c r="N588" s="1" t="s">
        <v>65</v>
      </c>
      <c r="O588" s="1" t="s">
        <v>206</v>
      </c>
      <c r="P588" s="1" t="s">
        <v>1124</v>
      </c>
      <c r="Q588" s="1">
        <v>20134950</v>
      </c>
    </row>
    <row r="589" spans="13:17">
      <c r="M589" s="1" t="s">
        <v>13</v>
      </c>
      <c r="N589" s="1" t="s">
        <v>65</v>
      </c>
      <c r="O589" s="1" t="s">
        <v>206</v>
      </c>
      <c r="P589" s="1" t="s">
        <v>1125</v>
      </c>
      <c r="Q589" s="1">
        <v>20134970</v>
      </c>
    </row>
    <row r="590" spans="13:17">
      <c r="M590" s="1" t="s">
        <v>13</v>
      </c>
      <c r="N590" s="1" t="s">
        <v>65</v>
      </c>
      <c r="O590" s="1" t="s">
        <v>209</v>
      </c>
      <c r="P590" s="1" t="s">
        <v>1126</v>
      </c>
      <c r="Q590" s="1">
        <v>20135813</v>
      </c>
    </row>
    <row r="591" spans="13:17">
      <c r="M591" s="1" t="s">
        <v>13</v>
      </c>
      <c r="N591" s="1" t="s">
        <v>65</v>
      </c>
      <c r="O591" s="1" t="s">
        <v>209</v>
      </c>
      <c r="P591" s="1" t="s">
        <v>1127</v>
      </c>
      <c r="Q591" s="1">
        <v>20135815</v>
      </c>
    </row>
    <row r="592" spans="13:17">
      <c r="M592" s="1" t="s">
        <v>13</v>
      </c>
      <c r="N592" s="1" t="s">
        <v>65</v>
      </c>
      <c r="O592" s="1" t="s">
        <v>209</v>
      </c>
      <c r="P592" s="1" t="s">
        <v>1128</v>
      </c>
      <c r="Q592" s="1">
        <v>20135831</v>
      </c>
    </row>
    <row r="593" spans="13:17">
      <c r="M593" s="1" t="s">
        <v>13</v>
      </c>
      <c r="N593" s="1" t="s">
        <v>65</v>
      </c>
      <c r="O593" s="1" t="s">
        <v>209</v>
      </c>
      <c r="P593" s="1" t="s">
        <v>1129</v>
      </c>
      <c r="Q593" s="1">
        <v>20135847</v>
      </c>
    </row>
    <row r="594" spans="13:17">
      <c r="M594" s="1" t="s">
        <v>13</v>
      </c>
      <c r="N594" s="1" t="s">
        <v>65</v>
      </c>
      <c r="O594" s="1" t="s">
        <v>209</v>
      </c>
      <c r="P594" s="1" t="s">
        <v>1130</v>
      </c>
      <c r="Q594" s="1">
        <v>20135899</v>
      </c>
    </row>
    <row r="595" spans="13:17">
      <c r="M595" s="1" t="s">
        <v>13</v>
      </c>
      <c r="N595" s="1" t="s">
        <v>65</v>
      </c>
      <c r="O595" s="1" t="s">
        <v>209</v>
      </c>
      <c r="P595" s="1" t="s">
        <v>1131</v>
      </c>
      <c r="Q595" s="1">
        <v>20135855</v>
      </c>
    </row>
    <row r="596" spans="13:17">
      <c r="M596" s="1" t="s">
        <v>13</v>
      </c>
      <c r="N596" s="1" t="s">
        <v>65</v>
      </c>
      <c r="O596" s="1" t="s">
        <v>209</v>
      </c>
      <c r="P596" s="1" t="s">
        <v>1132</v>
      </c>
      <c r="Q596" s="1">
        <v>20135863</v>
      </c>
    </row>
    <row r="597" spans="13:17">
      <c r="M597" s="1" t="s">
        <v>13</v>
      </c>
      <c r="N597" s="1" t="s">
        <v>65</v>
      </c>
      <c r="O597" s="1" t="s">
        <v>209</v>
      </c>
      <c r="P597" s="1" t="s">
        <v>1133</v>
      </c>
      <c r="Q597" s="1">
        <v>20135894</v>
      </c>
    </row>
    <row r="598" spans="13:17">
      <c r="M598" s="1" t="s">
        <v>13</v>
      </c>
      <c r="N598" s="1" t="s">
        <v>65</v>
      </c>
      <c r="O598" s="1" t="s">
        <v>209</v>
      </c>
      <c r="P598" s="1" t="s">
        <v>1134</v>
      </c>
      <c r="Q598" s="1">
        <v>20135879</v>
      </c>
    </row>
    <row r="599" spans="13:17">
      <c r="M599" s="1" t="s">
        <v>13</v>
      </c>
      <c r="N599" s="1" t="s">
        <v>65</v>
      </c>
      <c r="O599" s="1" t="s">
        <v>209</v>
      </c>
      <c r="P599" s="1" t="s">
        <v>1135</v>
      </c>
      <c r="Q599" s="1">
        <v>20135887</v>
      </c>
    </row>
    <row r="600" spans="13:17">
      <c r="M600" s="1" t="s">
        <v>13</v>
      </c>
      <c r="N600" s="1" t="s">
        <v>65</v>
      </c>
      <c r="O600" s="1" t="s">
        <v>209</v>
      </c>
      <c r="P600" s="1" t="s">
        <v>1136</v>
      </c>
      <c r="Q600" s="1">
        <v>20135871</v>
      </c>
    </row>
    <row r="601" spans="13:17">
      <c r="M601" s="1" t="s">
        <v>13</v>
      </c>
      <c r="N601" s="1" t="s">
        <v>65</v>
      </c>
      <c r="O601" s="1" t="s">
        <v>209</v>
      </c>
      <c r="P601" s="1" t="s">
        <v>1137</v>
      </c>
      <c r="Q601" s="1">
        <v>20135823</v>
      </c>
    </row>
    <row r="602" spans="13:17">
      <c r="M602" s="1" t="s">
        <v>13</v>
      </c>
      <c r="N602" s="1" t="s">
        <v>65</v>
      </c>
      <c r="O602" s="1" t="s">
        <v>209</v>
      </c>
      <c r="P602" s="1" t="s">
        <v>1138</v>
      </c>
      <c r="Q602" s="1">
        <v>20135839</v>
      </c>
    </row>
    <row r="603" spans="13:17">
      <c r="M603" s="1" t="s">
        <v>13</v>
      </c>
      <c r="N603" s="1" t="s">
        <v>65</v>
      </c>
      <c r="O603" s="1" t="s">
        <v>212</v>
      </c>
      <c r="P603" s="1" t="s">
        <v>1139</v>
      </c>
      <c r="Q603" s="1">
        <v>20137682</v>
      </c>
    </row>
    <row r="604" spans="13:17">
      <c r="M604" s="1" t="s">
        <v>13</v>
      </c>
      <c r="N604" s="1" t="s">
        <v>65</v>
      </c>
      <c r="O604" s="1" t="s">
        <v>212</v>
      </c>
      <c r="P604" s="1" t="s">
        <v>1140</v>
      </c>
      <c r="Q604" s="1">
        <v>20137686</v>
      </c>
    </row>
    <row r="605" spans="13:17">
      <c r="M605" s="1" t="s">
        <v>13</v>
      </c>
      <c r="N605" s="1" t="s">
        <v>65</v>
      </c>
      <c r="O605" s="1" t="s">
        <v>212</v>
      </c>
      <c r="P605" s="1" t="s">
        <v>1141</v>
      </c>
      <c r="Q605" s="1">
        <v>20137634</v>
      </c>
    </row>
    <row r="606" spans="13:17">
      <c r="M606" s="1" t="s">
        <v>13</v>
      </c>
      <c r="N606" s="1" t="s">
        <v>65</v>
      </c>
      <c r="O606" s="1" t="s">
        <v>212</v>
      </c>
      <c r="P606" s="1" t="s">
        <v>1142</v>
      </c>
      <c r="Q606" s="1">
        <v>20137699</v>
      </c>
    </row>
    <row r="607" spans="13:17">
      <c r="M607" s="1" t="s">
        <v>13</v>
      </c>
      <c r="N607" s="1" t="s">
        <v>65</v>
      </c>
      <c r="O607" s="1" t="s">
        <v>212</v>
      </c>
      <c r="P607" s="1" t="s">
        <v>1143</v>
      </c>
      <c r="Q607" s="1">
        <v>20137643</v>
      </c>
    </row>
    <row r="608" spans="13:17">
      <c r="M608" s="1" t="s">
        <v>13</v>
      </c>
      <c r="N608" s="1" t="s">
        <v>65</v>
      </c>
      <c r="O608" s="1" t="s">
        <v>212</v>
      </c>
      <c r="P608" s="1" t="s">
        <v>1144</v>
      </c>
      <c r="Q608" s="1">
        <v>20137656</v>
      </c>
    </row>
    <row r="609" spans="13:17">
      <c r="M609" s="1" t="s">
        <v>13</v>
      </c>
      <c r="N609" s="1" t="s">
        <v>65</v>
      </c>
      <c r="O609" s="1" t="s">
        <v>212</v>
      </c>
      <c r="P609" s="1" t="s">
        <v>1145</v>
      </c>
      <c r="Q609" s="1">
        <v>20137660</v>
      </c>
    </row>
    <row r="610" spans="13:17">
      <c r="M610" s="1" t="s">
        <v>13</v>
      </c>
      <c r="N610" s="1" t="s">
        <v>65</v>
      </c>
      <c r="O610" s="1" t="s">
        <v>215</v>
      </c>
      <c r="P610" s="1" t="s">
        <v>1146</v>
      </c>
      <c r="Q610" s="1">
        <v>20137911</v>
      </c>
    </row>
    <row r="611" spans="13:17">
      <c r="M611" s="1" t="s">
        <v>13</v>
      </c>
      <c r="N611" s="1" t="s">
        <v>65</v>
      </c>
      <c r="O611" s="1" t="s">
        <v>215</v>
      </c>
      <c r="P611" s="1" t="s">
        <v>614</v>
      </c>
      <c r="Q611" s="1">
        <v>20137915</v>
      </c>
    </row>
    <row r="612" spans="13:17">
      <c r="M612" s="1" t="s">
        <v>13</v>
      </c>
      <c r="N612" s="1" t="s">
        <v>65</v>
      </c>
      <c r="O612" s="1" t="s">
        <v>215</v>
      </c>
      <c r="P612" s="1" t="s">
        <v>1147</v>
      </c>
      <c r="Q612" s="1">
        <v>20137921</v>
      </c>
    </row>
    <row r="613" spans="13:17">
      <c r="M613" s="1" t="s">
        <v>13</v>
      </c>
      <c r="N613" s="1" t="s">
        <v>65</v>
      </c>
      <c r="O613" s="1" t="s">
        <v>215</v>
      </c>
      <c r="P613" s="1" t="s">
        <v>1148</v>
      </c>
      <c r="Q613" s="1">
        <v>20137913</v>
      </c>
    </row>
    <row r="614" spans="13:17">
      <c r="M614" s="1" t="s">
        <v>13</v>
      </c>
      <c r="N614" s="1" t="s">
        <v>65</v>
      </c>
      <c r="O614" s="1" t="s">
        <v>215</v>
      </c>
      <c r="P614" s="1" t="s">
        <v>1149</v>
      </c>
      <c r="Q614" s="1">
        <v>20137923</v>
      </c>
    </row>
    <row r="615" spans="13:17">
      <c r="M615" s="1" t="s">
        <v>13</v>
      </c>
      <c r="N615" s="1" t="s">
        <v>65</v>
      </c>
      <c r="O615" s="1" t="s">
        <v>215</v>
      </c>
      <c r="P615" s="1" t="s">
        <v>1150</v>
      </c>
      <c r="Q615" s="1">
        <v>20137925</v>
      </c>
    </row>
    <row r="616" spans="13:17">
      <c r="M616" s="1" t="s">
        <v>13</v>
      </c>
      <c r="N616" s="1" t="s">
        <v>65</v>
      </c>
      <c r="O616" s="1" t="s">
        <v>215</v>
      </c>
      <c r="P616" s="1" t="s">
        <v>1151</v>
      </c>
      <c r="Q616" s="1">
        <v>20137930</v>
      </c>
    </row>
    <row r="617" spans="13:17">
      <c r="M617" s="1" t="s">
        <v>13</v>
      </c>
      <c r="N617" s="1" t="s">
        <v>65</v>
      </c>
      <c r="O617" s="1" t="s">
        <v>215</v>
      </c>
      <c r="P617" s="1" t="s">
        <v>1152</v>
      </c>
      <c r="Q617" s="1">
        <v>20137932</v>
      </c>
    </row>
    <row r="618" spans="13:17">
      <c r="M618" s="1" t="s">
        <v>13</v>
      </c>
      <c r="N618" s="1" t="s">
        <v>65</v>
      </c>
      <c r="O618" s="1" t="s">
        <v>215</v>
      </c>
      <c r="P618" s="1" t="s">
        <v>879</v>
      </c>
      <c r="Q618" s="1">
        <v>20137938</v>
      </c>
    </row>
    <row r="619" spans="13:17">
      <c r="M619" s="1" t="s">
        <v>13</v>
      </c>
      <c r="N619" s="1" t="s">
        <v>65</v>
      </c>
      <c r="O619" s="1" t="s">
        <v>215</v>
      </c>
      <c r="P619" s="1" t="s">
        <v>1153</v>
      </c>
      <c r="Q619" s="1">
        <v>20137994</v>
      </c>
    </row>
    <row r="620" spans="13:17">
      <c r="M620" s="1" t="s">
        <v>13</v>
      </c>
      <c r="N620" s="1" t="s">
        <v>65</v>
      </c>
      <c r="O620" s="1" t="s">
        <v>215</v>
      </c>
      <c r="P620" s="1" t="s">
        <v>1154</v>
      </c>
      <c r="Q620" s="1">
        <v>20137917</v>
      </c>
    </row>
    <row r="621" spans="13:17">
      <c r="M621" s="1" t="s">
        <v>13</v>
      </c>
      <c r="N621" s="1" t="s">
        <v>65</v>
      </c>
      <c r="O621" s="1" t="s">
        <v>215</v>
      </c>
      <c r="P621" s="1" t="s">
        <v>940</v>
      </c>
      <c r="Q621" s="1">
        <v>20137964</v>
      </c>
    </row>
    <row r="622" spans="13:17">
      <c r="M622" s="1" t="s">
        <v>13</v>
      </c>
      <c r="N622" s="1" t="s">
        <v>65</v>
      </c>
      <c r="O622" s="1" t="s">
        <v>215</v>
      </c>
      <c r="P622" s="1" t="s">
        <v>1155</v>
      </c>
      <c r="Q622" s="1">
        <v>20137973</v>
      </c>
    </row>
    <row r="623" spans="13:17">
      <c r="M623" s="1" t="s">
        <v>13</v>
      </c>
      <c r="N623" s="1" t="s">
        <v>65</v>
      </c>
      <c r="O623" s="1" t="s">
        <v>215</v>
      </c>
      <c r="P623" s="1" t="s">
        <v>1156</v>
      </c>
      <c r="Q623" s="1">
        <v>20137999</v>
      </c>
    </row>
    <row r="624" spans="13:17">
      <c r="M624" s="1" t="s">
        <v>13</v>
      </c>
      <c r="N624" s="1" t="s">
        <v>65</v>
      </c>
      <c r="O624" s="1" t="s">
        <v>215</v>
      </c>
      <c r="P624" s="1" t="s">
        <v>1157</v>
      </c>
      <c r="Q624" s="1">
        <v>20137990</v>
      </c>
    </row>
    <row r="625" spans="13:17">
      <c r="M625" s="1" t="s">
        <v>13</v>
      </c>
      <c r="N625" s="1" t="s">
        <v>65</v>
      </c>
      <c r="O625" s="1" t="s">
        <v>217</v>
      </c>
      <c r="P625" s="1" t="s">
        <v>1158</v>
      </c>
      <c r="Q625" s="1">
        <v>20139565</v>
      </c>
    </row>
    <row r="626" spans="13:17">
      <c r="M626" s="1" t="s">
        <v>13</v>
      </c>
      <c r="N626" s="1" t="s">
        <v>65</v>
      </c>
      <c r="O626" s="1" t="s">
        <v>217</v>
      </c>
      <c r="P626" s="1" t="s">
        <v>1159</v>
      </c>
      <c r="Q626" s="1">
        <v>20139582</v>
      </c>
    </row>
    <row r="627" spans="13:17">
      <c r="M627" s="1" t="s">
        <v>13</v>
      </c>
      <c r="N627" s="1" t="s">
        <v>65</v>
      </c>
      <c r="O627" s="1" t="s">
        <v>217</v>
      </c>
      <c r="P627" s="1" t="s">
        <v>1160</v>
      </c>
      <c r="Q627" s="1">
        <v>20139590</v>
      </c>
    </row>
    <row r="628" spans="13:17">
      <c r="M628" s="1" t="s">
        <v>13</v>
      </c>
      <c r="N628" s="1" t="s">
        <v>65</v>
      </c>
      <c r="O628" s="1" t="s">
        <v>217</v>
      </c>
      <c r="P628" s="1" t="s">
        <v>1161</v>
      </c>
      <c r="Q628" s="1">
        <v>20139515</v>
      </c>
    </row>
    <row r="629" spans="13:17">
      <c r="M629" s="1" t="s">
        <v>13</v>
      </c>
      <c r="N629" s="1" t="s">
        <v>65</v>
      </c>
      <c r="O629" s="1" t="s">
        <v>217</v>
      </c>
      <c r="P629" s="1" t="s">
        <v>1162</v>
      </c>
      <c r="Q629" s="1">
        <v>20139599</v>
      </c>
    </row>
    <row r="630" spans="13:17">
      <c r="M630" s="1" t="s">
        <v>13</v>
      </c>
      <c r="N630" s="1" t="s">
        <v>65</v>
      </c>
      <c r="O630" s="1" t="s">
        <v>217</v>
      </c>
      <c r="P630" s="1" t="s">
        <v>1163</v>
      </c>
      <c r="Q630" s="1">
        <v>20139593</v>
      </c>
    </row>
    <row r="631" spans="13:17">
      <c r="M631" s="1" t="s">
        <v>13</v>
      </c>
      <c r="N631" s="1" t="s">
        <v>65</v>
      </c>
      <c r="O631" s="1" t="s">
        <v>217</v>
      </c>
      <c r="P631" s="1" t="s">
        <v>1164</v>
      </c>
      <c r="Q631" s="1">
        <v>20139595</v>
      </c>
    </row>
    <row r="632" spans="13:17">
      <c r="M632" s="1" t="s">
        <v>13</v>
      </c>
      <c r="N632" s="1" t="s">
        <v>65</v>
      </c>
      <c r="O632" s="1" t="s">
        <v>217</v>
      </c>
      <c r="P632" s="1" t="s">
        <v>1165</v>
      </c>
      <c r="Q632" s="1">
        <v>20139560</v>
      </c>
    </row>
    <row r="633" spans="13:17">
      <c r="M633" s="1" t="s">
        <v>13</v>
      </c>
      <c r="N633" s="1" t="s">
        <v>65</v>
      </c>
      <c r="O633" s="1" t="s">
        <v>217</v>
      </c>
      <c r="P633" s="1" t="s">
        <v>1166</v>
      </c>
      <c r="Q633" s="1">
        <v>20139580</v>
      </c>
    </row>
    <row r="634" spans="13:17">
      <c r="M634" s="1" t="s">
        <v>13</v>
      </c>
      <c r="N634" s="1" t="s">
        <v>65</v>
      </c>
      <c r="O634" s="1" t="s">
        <v>217</v>
      </c>
      <c r="P634" s="1" t="s">
        <v>1167</v>
      </c>
      <c r="Q634" s="1">
        <v>20139585</v>
      </c>
    </row>
    <row r="635" spans="13:17">
      <c r="M635" s="1" t="s">
        <v>13</v>
      </c>
      <c r="N635" s="1" t="s">
        <v>65</v>
      </c>
      <c r="O635" s="1" t="s">
        <v>217</v>
      </c>
      <c r="P635" s="1" t="s">
        <v>1168</v>
      </c>
      <c r="Q635" s="1">
        <v>20139520</v>
      </c>
    </row>
    <row r="636" spans="13:17">
      <c r="M636" s="1" t="s">
        <v>13</v>
      </c>
      <c r="N636" s="1" t="s">
        <v>13</v>
      </c>
      <c r="O636" s="1" t="s">
        <v>219</v>
      </c>
      <c r="P636" s="1" t="s">
        <v>219</v>
      </c>
      <c r="Q636" s="1">
        <v>20150415</v>
      </c>
    </row>
    <row r="637" spans="13:17">
      <c r="M637" s="1" t="s">
        <v>13</v>
      </c>
      <c r="N637" s="1" t="s">
        <v>13</v>
      </c>
      <c r="O637" s="1" t="s">
        <v>219</v>
      </c>
      <c r="P637" s="1" t="s">
        <v>1169</v>
      </c>
      <c r="Q637" s="1">
        <v>20150419</v>
      </c>
    </row>
    <row r="638" spans="13:17">
      <c r="M638" s="1" t="s">
        <v>13</v>
      </c>
      <c r="N638" s="1" t="s">
        <v>13</v>
      </c>
      <c r="O638" s="1" t="s">
        <v>219</v>
      </c>
      <c r="P638" s="1" t="s">
        <v>1170</v>
      </c>
      <c r="Q638" s="1">
        <v>20150428</v>
      </c>
    </row>
    <row r="639" spans="13:17">
      <c r="M639" s="1" t="s">
        <v>13</v>
      </c>
      <c r="N639" s="1" t="s">
        <v>13</v>
      </c>
      <c r="O639" s="1" t="s">
        <v>219</v>
      </c>
      <c r="P639" s="1" t="s">
        <v>1171</v>
      </c>
      <c r="Q639" s="1">
        <v>20150438</v>
      </c>
    </row>
    <row r="640" spans="13:17">
      <c r="M640" s="1" t="s">
        <v>13</v>
      </c>
      <c r="N640" s="1" t="s">
        <v>13</v>
      </c>
      <c r="O640" s="1" t="s">
        <v>219</v>
      </c>
      <c r="P640" s="1" t="s">
        <v>1172</v>
      </c>
      <c r="Q640" s="1">
        <v>20150457</v>
      </c>
    </row>
    <row r="641" spans="13:17">
      <c r="M641" s="1" t="s">
        <v>13</v>
      </c>
      <c r="N641" s="1" t="s">
        <v>13</v>
      </c>
      <c r="O641" s="1" t="s">
        <v>219</v>
      </c>
      <c r="P641" s="1" t="s">
        <v>1173</v>
      </c>
      <c r="Q641" s="1">
        <v>20150447</v>
      </c>
    </row>
    <row r="642" spans="13:17">
      <c r="M642" s="1" t="s">
        <v>13</v>
      </c>
      <c r="N642" s="1" t="s">
        <v>13</v>
      </c>
      <c r="O642" s="1" t="s">
        <v>219</v>
      </c>
      <c r="P642" s="1" t="s">
        <v>1174</v>
      </c>
      <c r="Q642" s="1">
        <v>20150466</v>
      </c>
    </row>
    <row r="643" spans="13:17">
      <c r="M643" s="1" t="s">
        <v>13</v>
      </c>
      <c r="N643" s="1" t="s">
        <v>13</v>
      </c>
      <c r="O643" s="1" t="s">
        <v>219</v>
      </c>
      <c r="P643" s="1" t="s">
        <v>1175</v>
      </c>
      <c r="Q643" s="1">
        <v>20150476</v>
      </c>
    </row>
    <row r="644" spans="13:17">
      <c r="M644" s="1" t="s">
        <v>13</v>
      </c>
      <c r="N644" s="1" t="s">
        <v>13</v>
      </c>
      <c r="O644" s="1" t="s">
        <v>219</v>
      </c>
      <c r="P644" s="1" t="s">
        <v>1176</v>
      </c>
      <c r="Q644" s="1">
        <v>20150481</v>
      </c>
    </row>
    <row r="645" spans="13:17">
      <c r="M645" s="1" t="s">
        <v>13</v>
      </c>
      <c r="N645" s="1" t="s">
        <v>13</v>
      </c>
      <c r="O645" s="1" t="s">
        <v>219</v>
      </c>
      <c r="P645" s="1" t="s">
        <v>1177</v>
      </c>
      <c r="Q645" s="1">
        <v>20150485</v>
      </c>
    </row>
    <row r="646" spans="13:17">
      <c r="M646" s="1" t="s">
        <v>13</v>
      </c>
      <c r="N646" s="1" t="s">
        <v>13</v>
      </c>
      <c r="O646" s="1" t="s">
        <v>219</v>
      </c>
      <c r="P646" s="1" t="s">
        <v>346</v>
      </c>
      <c r="Q646" s="1">
        <v>20150495</v>
      </c>
    </row>
    <row r="647" spans="13:17">
      <c r="M647" s="1" t="s">
        <v>13</v>
      </c>
      <c r="N647" s="1" t="s">
        <v>13</v>
      </c>
      <c r="O647" s="1" t="s">
        <v>221</v>
      </c>
      <c r="P647" s="1" t="s">
        <v>304</v>
      </c>
      <c r="Q647" s="1">
        <v>20151017</v>
      </c>
    </row>
    <row r="648" spans="13:17">
      <c r="M648" s="1" t="s">
        <v>13</v>
      </c>
      <c r="N648" s="1" t="s">
        <v>13</v>
      </c>
      <c r="O648" s="1" t="s">
        <v>221</v>
      </c>
      <c r="P648" s="1" t="s">
        <v>306</v>
      </c>
      <c r="Q648" s="1">
        <v>20151018</v>
      </c>
    </row>
    <row r="649" spans="13:17">
      <c r="M649" s="1" t="s">
        <v>13</v>
      </c>
      <c r="N649" s="1" t="s">
        <v>13</v>
      </c>
      <c r="O649" s="1" t="s">
        <v>221</v>
      </c>
      <c r="P649" s="1" t="s">
        <v>308</v>
      </c>
      <c r="Q649" s="1">
        <v>20151019</v>
      </c>
    </row>
    <row r="650" spans="13:17">
      <c r="M650" s="1" t="s">
        <v>13</v>
      </c>
      <c r="N650" s="1" t="s">
        <v>13</v>
      </c>
      <c r="O650" s="1" t="s">
        <v>221</v>
      </c>
      <c r="P650" s="1" t="s">
        <v>1178</v>
      </c>
      <c r="Q650" s="1">
        <v>20151035</v>
      </c>
    </row>
    <row r="651" spans="13:17">
      <c r="M651" s="1" t="s">
        <v>13</v>
      </c>
      <c r="N651" s="1" t="s">
        <v>13</v>
      </c>
      <c r="O651" s="1" t="s">
        <v>222</v>
      </c>
      <c r="P651" s="1" t="s">
        <v>1179</v>
      </c>
      <c r="Q651" s="1">
        <v>20150811</v>
      </c>
    </row>
    <row r="652" spans="13:17">
      <c r="M652" s="1" t="s">
        <v>13</v>
      </c>
      <c r="N652" s="1" t="s">
        <v>13</v>
      </c>
      <c r="O652" s="1" t="s">
        <v>222</v>
      </c>
      <c r="P652" s="1" t="s">
        <v>1180</v>
      </c>
      <c r="Q652" s="1">
        <v>20150812</v>
      </c>
    </row>
    <row r="653" spans="13:17">
      <c r="M653" s="1" t="s">
        <v>13</v>
      </c>
      <c r="N653" s="1" t="s">
        <v>13</v>
      </c>
      <c r="O653" s="1" t="s">
        <v>222</v>
      </c>
      <c r="P653" s="1" t="s">
        <v>1181</v>
      </c>
      <c r="Q653" s="1">
        <v>20150899</v>
      </c>
    </row>
    <row r="654" spans="13:17">
      <c r="M654" s="1" t="s">
        <v>13</v>
      </c>
      <c r="N654" s="1" t="s">
        <v>13</v>
      </c>
      <c r="O654" s="1" t="s">
        <v>222</v>
      </c>
      <c r="P654" s="1" t="s">
        <v>1182</v>
      </c>
      <c r="Q654" s="1">
        <v>20150818</v>
      </c>
    </row>
    <row r="655" spans="13:17">
      <c r="M655" s="1" t="s">
        <v>13</v>
      </c>
      <c r="N655" s="1" t="s">
        <v>13</v>
      </c>
      <c r="O655" s="1" t="s">
        <v>222</v>
      </c>
      <c r="P655" s="1" t="s">
        <v>1183</v>
      </c>
      <c r="Q655" s="1">
        <v>20150825</v>
      </c>
    </row>
    <row r="656" spans="13:17">
      <c r="M656" s="1" t="s">
        <v>13</v>
      </c>
      <c r="N656" s="1" t="s">
        <v>13</v>
      </c>
      <c r="O656" s="1" t="s">
        <v>222</v>
      </c>
      <c r="P656" s="1" t="s">
        <v>1184</v>
      </c>
      <c r="Q656" s="1">
        <v>20150831</v>
      </c>
    </row>
    <row r="657" spans="13:17">
      <c r="M657" s="1" t="s">
        <v>13</v>
      </c>
      <c r="N657" s="1" t="s">
        <v>13</v>
      </c>
      <c r="O657" s="1" t="s">
        <v>222</v>
      </c>
      <c r="P657" s="1" t="s">
        <v>1185</v>
      </c>
      <c r="Q657" s="1">
        <v>20150844</v>
      </c>
    </row>
    <row r="658" spans="13:17">
      <c r="M658" s="1" t="s">
        <v>13</v>
      </c>
      <c r="N658" s="1" t="s">
        <v>13</v>
      </c>
      <c r="O658" s="1" t="s">
        <v>222</v>
      </c>
      <c r="P658" s="1" t="s">
        <v>1186</v>
      </c>
      <c r="Q658" s="1">
        <v>20150850</v>
      </c>
    </row>
    <row r="659" spans="13:17">
      <c r="M659" s="1" t="s">
        <v>13</v>
      </c>
      <c r="N659" s="1" t="s">
        <v>13</v>
      </c>
      <c r="O659" s="1" t="s">
        <v>222</v>
      </c>
      <c r="P659" s="1" t="s">
        <v>1187</v>
      </c>
      <c r="Q659" s="1">
        <v>20150856</v>
      </c>
    </row>
    <row r="660" spans="13:17">
      <c r="M660" s="1" t="s">
        <v>13</v>
      </c>
      <c r="N660" s="1" t="s">
        <v>13</v>
      </c>
      <c r="O660" s="1" t="s">
        <v>222</v>
      </c>
      <c r="P660" s="1" t="s">
        <v>1188</v>
      </c>
      <c r="Q660" s="1">
        <v>20150863</v>
      </c>
    </row>
    <row r="661" spans="13:17">
      <c r="M661" s="1" t="s">
        <v>13</v>
      </c>
      <c r="N661" s="1" t="s">
        <v>13</v>
      </c>
      <c r="O661" s="1" t="s">
        <v>222</v>
      </c>
      <c r="P661" s="1" t="s">
        <v>1189</v>
      </c>
      <c r="Q661" s="1">
        <v>20150869</v>
      </c>
    </row>
    <row r="662" spans="13:17">
      <c r="M662" s="1" t="s">
        <v>13</v>
      </c>
      <c r="N662" s="1" t="s">
        <v>13</v>
      </c>
      <c r="O662" s="1" t="s">
        <v>222</v>
      </c>
      <c r="P662" s="1" t="s">
        <v>1190</v>
      </c>
      <c r="Q662" s="1">
        <v>20150875</v>
      </c>
    </row>
    <row r="663" spans="13:17">
      <c r="M663" s="1" t="s">
        <v>13</v>
      </c>
      <c r="N663" s="1" t="s">
        <v>13</v>
      </c>
      <c r="O663" s="1" t="s">
        <v>222</v>
      </c>
      <c r="P663" s="1" t="s">
        <v>1191</v>
      </c>
      <c r="Q663" s="1">
        <v>20150882</v>
      </c>
    </row>
    <row r="664" spans="13:17">
      <c r="M664" s="1" t="s">
        <v>13</v>
      </c>
      <c r="N664" s="1" t="s">
        <v>13</v>
      </c>
      <c r="O664" s="1" t="s">
        <v>222</v>
      </c>
      <c r="P664" s="1" t="s">
        <v>1192</v>
      </c>
      <c r="Q664" s="1">
        <v>20150888</v>
      </c>
    </row>
    <row r="665" spans="13:17">
      <c r="M665" s="1" t="s">
        <v>13</v>
      </c>
      <c r="N665" s="1" t="s">
        <v>13</v>
      </c>
      <c r="O665" s="1" t="s">
        <v>222</v>
      </c>
      <c r="P665" s="1" t="s">
        <v>1193</v>
      </c>
      <c r="Q665" s="1">
        <v>20150894</v>
      </c>
    </row>
    <row r="666" spans="13:17">
      <c r="M666" s="1" t="s">
        <v>13</v>
      </c>
      <c r="N666" s="1" t="s">
        <v>13</v>
      </c>
      <c r="O666" s="1" t="s">
        <v>224</v>
      </c>
      <c r="P666" s="1" t="s">
        <v>273</v>
      </c>
      <c r="Q666" s="1">
        <v>20150601</v>
      </c>
    </row>
    <row r="667" spans="13:17">
      <c r="M667" s="1" t="s">
        <v>13</v>
      </c>
      <c r="N667" s="1" t="s">
        <v>13</v>
      </c>
      <c r="O667" s="1" t="s">
        <v>224</v>
      </c>
      <c r="P667" s="1" t="s">
        <v>275</v>
      </c>
      <c r="Q667" s="1">
        <v>20150602</v>
      </c>
    </row>
    <row r="668" spans="13:17">
      <c r="M668" s="1" t="s">
        <v>13</v>
      </c>
      <c r="N668" s="1" t="s">
        <v>13</v>
      </c>
      <c r="O668" s="1" t="s">
        <v>224</v>
      </c>
      <c r="P668" s="1" t="s">
        <v>277</v>
      </c>
      <c r="Q668" s="1">
        <v>20150603</v>
      </c>
    </row>
    <row r="669" spans="13:17">
      <c r="M669" s="1" t="s">
        <v>13</v>
      </c>
      <c r="N669" s="1" t="s">
        <v>13</v>
      </c>
      <c r="O669" s="1" t="s">
        <v>226</v>
      </c>
      <c r="P669" s="1" t="s">
        <v>1194</v>
      </c>
      <c r="Q669" s="1">
        <v>20151217</v>
      </c>
    </row>
    <row r="670" spans="13:17">
      <c r="M670" s="1" t="s">
        <v>13</v>
      </c>
      <c r="N670" s="1" t="s">
        <v>13</v>
      </c>
      <c r="O670" s="1" t="s">
        <v>226</v>
      </c>
      <c r="P670" s="1" t="s">
        <v>1195</v>
      </c>
      <c r="Q670" s="1">
        <v>20151219</v>
      </c>
    </row>
    <row r="671" spans="13:17">
      <c r="M671" s="1" t="s">
        <v>13</v>
      </c>
      <c r="N671" s="1" t="s">
        <v>13</v>
      </c>
      <c r="O671" s="1" t="s">
        <v>226</v>
      </c>
      <c r="P671" s="1" t="s">
        <v>1196</v>
      </c>
      <c r="Q671" s="1">
        <v>20151228</v>
      </c>
    </row>
    <row r="672" spans="13:17">
      <c r="M672" s="1" t="s">
        <v>13</v>
      </c>
      <c r="N672" s="1" t="s">
        <v>13</v>
      </c>
      <c r="O672" s="1" t="s">
        <v>226</v>
      </c>
      <c r="P672" s="1" t="s">
        <v>1197</v>
      </c>
      <c r="Q672" s="1">
        <v>20151247</v>
      </c>
    </row>
    <row r="673" spans="13:17">
      <c r="M673" s="1" t="s">
        <v>13</v>
      </c>
      <c r="N673" s="1" t="s">
        <v>13</v>
      </c>
      <c r="O673" s="1" t="s">
        <v>226</v>
      </c>
      <c r="P673" s="1" t="s">
        <v>1198</v>
      </c>
      <c r="Q673" s="1">
        <v>20151250</v>
      </c>
    </row>
    <row r="674" spans="13:17">
      <c r="M674" s="1" t="s">
        <v>13</v>
      </c>
      <c r="N674" s="1" t="s">
        <v>13</v>
      </c>
      <c r="O674" s="1" t="s">
        <v>226</v>
      </c>
      <c r="P674" s="1" t="s">
        <v>1199</v>
      </c>
      <c r="Q674" s="1">
        <v>20151257</v>
      </c>
    </row>
    <row r="675" spans="13:17">
      <c r="M675" s="1" t="s">
        <v>13</v>
      </c>
      <c r="N675" s="1" t="s">
        <v>13</v>
      </c>
      <c r="O675" s="1" t="s">
        <v>226</v>
      </c>
      <c r="P675" s="1" t="s">
        <v>1200</v>
      </c>
      <c r="Q675" s="1">
        <v>20151238</v>
      </c>
    </row>
    <row r="676" spans="13:17">
      <c r="M676" s="1" t="s">
        <v>13</v>
      </c>
      <c r="N676" s="1" t="s">
        <v>13</v>
      </c>
      <c r="O676" s="1" t="s">
        <v>226</v>
      </c>
      <c r="P676" s="1" t="s">
        <v>1201</v>
      </c>
      <c r="Q676" s="1">
        <v>20151276</v>
      </c>
    </row>
    <row r="677" spans="13:17">
      <c r="M677" s="1" t="s">
        <v>13</v>
      </c>
      <c r="N677" s="1" t="s">
        <v>13</v>
      </c>
      <c r="O677" s="1" t="s">
        <v>226</v>
      </c>
      <c r="P677" s="1" t="s">
        <v>1202</v>
      </c>
      <c r="Q677" s="1">
        <v>20151266</v>
      </c>
    </row>
    <row r="678" spans="13:17">
      <c r="M678" s="1" t="s">
        <v>13</v>
      </c>
      <c r="N678" s="1" t="s">
        <v>13</v>
      </c>
      <c r="O678" s="1" t="s">
        <v>226</v>
      </c>
      <c r="P678" s="1" t="s">
        <v>1203</v>
      </c>
      <c r="Q678" s="1">
        <v>20151285</v>
      </c>
    </row>
    <row r="679" spans="13:17">
      <c r="M679" s="1" t="s">
        <v>13</v>
      </c>
      <c r="N679" s="1" t="s">
        <v>13</v>
      </c>
      <c r="O679" s="1" t="s">
        <v>228</v>
      </c>
      <c r="P679" s="1" t="s">
        <v>1204</v>
      </c>
      <c r="Q679" s="1">
        <v>20151813</v>
      </c>
    </row>
    <row r="680" spans="13:17">
      <c r="M680" s="1" t="s">
        <v>13</v>
      </c>
      <c r="N680" s="1" t="s">
        <v>13</v>
      </c>
      <c r="O680" s="1" t="s">
        <v>228</v>
      </c>
      <c r="P680" s="1" t="s">
        <v>1205</v>
      </c>
      <c r="Q680" s="1">
        <v>20151828</v>
      </c>
    </row>
    <row r="681" spans="13:17">
      <c r="M681" s="1" t="s">
        <v>13</v>
      </c>
      <c r="N681" s="1" t="s">
        <v>13</v>
      </c>
      <c r="O681" s="1" t="s">
        <v>228</v>
      </c>
      <c r="P681" s="1" t="s">
        <v>367</v>
      </c>
      <c r="Q681" s="1">
        <v>20151819</v>
      </c>
    </row>
    <row r="682" spans="13:17">
      <c r="M682" s="1" t="s">
        <v>13</v>
      </c>
      <c r="N682" s="1" t="s">
        <v>13</v>
      </c>
      <c r="O682" s="1" t="s">
        <v>228</v>
      </c>
      <c r="P682" s="1" t="s">
        <v>1206</v>
      </c>
      <c r="Q682" s="1">
        <v>20151899</v>
      </c>
    </row>
    <row r="683" spans="13:17">
      <c r="M683" s="1" t="s">
        <v>13</v>
      </c>
      <c r="N683" s="1" t="s">
        <v>13</v>
      </c>
      <c r="O683" s="1" t="s">
        <v>228</v>
      </c>
      <c r="P683" s="1" t="s">
        <v>1207</v>
      </c>
      <c r="Q683" s="1">
        <v>20151838</v>
      </c>
    </row>
    <row r="684" spans="13:17">
      <c r="M684" s="1" t="s">
        <v>13</v>
      </c>
      <c r="N684" s="1" t="s">
        <v>13</v>
      </c>
      <c r="O684" s="1" t="s">
        <v>228</v>
      </c>
      <c r="P684" s="1" t="s">
        <v>1208</v>
      </c>
      <c r="Q684" s="1">
        <v>20151847</v>
      </c>
    </row>
    <row r="685" spans="13:17">
      <c r="M685" s="1" t="s">
        <v>13</v>
      </c>
      <c r="N685" s="1" t="s">
        <v>13</v>
      </c>
      <c r="O685" s="1" t="s">
        <v>228</v>
      </c>
      <c r="P685" s="1" t="s">
        <v>1209</v>
      </c>
      <c r="Q685" s="1">
        <v>20151866</v>
      </c>
    </row>
    <row r="686" spans="13:17">
      <c r="M686" s="1" t="s">
        <v>13</v>
      </c>
      <c r="N686" s="1" t="s">
        <v>13</v>
      </c>
      <c r="O686" s="1" t="s">
        <v>228</v>
      </c>
      <c r="P686" s="1" t="s">
        <v>1210</v>
      </c>
      <c r="Q686" s="1">
        <v>20151876</v>
      </c>
    </row>
    <row r="687" spans="13:17">
      <c r="M687" s="1" t="s">
        <v>13</v>
      </c>
      <c r="N687" s="1" t="s">
        <v>13</v>
      </c>
      <c r="O687" s="1" t="s">
        <v>228</v>
      </c>
      <c r="P687" s="1" t="s">
        <v>1211</v>
      </c>
      <c r="Q687" s="1">
        <v>20151885</v>
      </c>
    </row>
    <row r="688" spans="13:17">
      <c r="M688" s="1" t="s">
        <v>13</v>
      </c>
      <c r="N688" s="1" t="s">
        <v>13</v>
      </c>
      <c r="O688" s="1" t="s">
        <v>228</v>
      </c>
      <c r="P688" s="1" t="s">
        <v>1212</v>
      </c>
      <c r="Q688" s="1">
        <v>20151895</v>
      </c>
    </row>
    <row r="689" spans="13:17">
      <c r="M689" s="1" t="s">
        <v>13</v>
      </c>
      <c r="N689" s="1" t="s">
        <v>13</v>
      </c>
      <c r="O689" s="1" t="s">
        <v>230</v>
      </c>
      <c r="P689" s="1" t="s">
        <v>279</v>
      </c>
      <c r="Q689" s="1">
        <v>20151904</v>
      </c>
    </row>
    <row r="690" spans="13:17">
      <c r="M690" s="1" t="s">
        <v>13</v>
      </c>
      <c r="N690" s="1" t="s">
        <v>13</v>
      </c>
      <c r="O690" s="1" t="s">
        <v>230</v>
      </c>
      <c r="P690" s="1" t="s">
        <v>281</v>
      </c>
      <c r="Q690" s="1">
        <v>20151905</v>
      </c>
    </row>
    <row r="691" spans="13:17">
      <c r="M691" s="1" t="s">
        <v>13</v>
      </c>
      <c r="N691" s="1" t="s">
        <v>13</v>
      </c>
      <c r="O691" s="1" t="s">
        <v>230</v>
      </c>
      <c r="P691" s="1" t="s">
        <v>283</v>
      </c>
      <c r="Q691" s="1">
        <v>20151906</v>
      </c>
    </row>
    <row r="692" spans="13:17">
      <c r="M692" s="1" t="s">
        <v>13</v>
      </c>
      <c r="N692" s="1" t="s">
        <v>13</v>
      </c>
      <c r="O692" s="1" t="s">
        <v>232</v>
      </c>
      <c r="P692" s="1" t="s">
        <v>1213</v>
      </c>
      <c r="Q692" s="1">
        <v>20152036</v>
      </c>
    </row>
    <row r="693" spans="13:17">
      <c r="M693" s="1" t="s">
        <v>13</v>
      </c>
      <c r="N693" s="1" t="s">
        <v>13</v>
      </c>
      <c r="O693" s="1" t="s">
        <v>232</v>
      </c>
      <c r="P693" s="1" t="s">
        <v>1214</v>
      </c>
      <c r="Q693" s="1">
        <v>20152037</v>
      </c>
    </row>
    <row r="694" spans="13:17">
      <c r="M694" s="1" t="s">
        <v>13</v>
      </c>
      <c r="N694" s="1" t="s">
        <v>13</v>
      </c>
      <c r="O694" s="1" t="s">
        <v>232</v>
      </c>
      <c r="P694" s="1" t="s">
        <v>1215</v>
      </c>
      <c r="Q694" s="1">
        <v>20152038</v>
      </c>
    </row>
    <row r="695" spans="13:17">
      <c r="M695" s="1" t="s">
        <v>13</v>
      </c>
      <c r="N695" s="1" t="s">
        <v>13</v>
      </c>
      <c r="O695" s="1" t="s">
        <v>232</v>
      </c>
      <c r="P695" s="1" t="s">
        <v>1216</v>
      </c>
      <c r="Q695" s="1">
        <v>20152039</v>
      </c>
    </row>
    <row r="696" spans="13:17">
      <c r="M696" s="1" t="s">
        <v>13</v>
      </c>
      <c r="N696" s="1" t="s">
        <v>13</v>
      </c>
      <c r="O696" s="1" t="s">
        <v>234</v>
      </c>
      <c r="P696" s="1" t="s">
        <v>1217</v>
      </c>
      <c r="Q696" s="1">
        <v>20152812</v>
      </c>
    </row>
    <row r="697" spans="13:17">
      <c r="M697" s="1" t="s">
        <v>13</v>
      </c>
      <c r="N697" s="1" t="s">
        <v>13</v>
      </c>
      <c r="O697" s="1" t="s">
        <v>234</v>
      </c>
      <c r="P697" s="1" t="s">
        <v>316</v>
      </c>
      <c r="Q697" s="1">
        <v>20152823</v>
      </c>
    </row>
    <row r="698" spans="13:17">
      <c r="M698" s="1" t="s">
        <v>13</v>
      </c>
      <c r="N698" s="1" t="s">
        <v>13</v>
      </c>
      <c r="O698" s="1" t="s">
        <v>234</v>
      </c>
      <c r="P698" s="1" t="s">
        <v>1218</v>
      </c>
      <c r="Q698" s="1">
        <v>20152824</v>
      </c>
    </row>
    <row r="699" spans="13:17">
      <c r="M699" s="1" t="s">
        <v>13</v>
      </c>
      <c r="N699" s="1" t="s">
        <v>13</v>
      </c>
      <c r="O699" s="1" t="s">
        <v>234</v>
      </c>
      <c r="P699" s="1" t="s">
        <v>324</v>
      </c>
      <c r="Q699" s="1">
        <v>20152827</v>
      </c>
    </row>
    <row r="700" spans="13:17">
      <c r="M700" s="1" t="s">
        <v>13</v>
      </c>
      <c r="N700" s="1" t="s">
        <v>13</v>
      </c>
      <c r="O700" s="1" t="s">
        <v>234</v>
      </c>
      <c r="P700" s="1" t="s">
        <v>326</v>
      </c>
      <c r="Q700" s="1">
        <v>20152828</v>
      </c>
    </row>
    <row r="701" spans="13:17">
      <c r="M701" s="1" t="s">
        <v>13</v>
      </c>
      <c r="N701" s="1" t="s">
        <v>13</v>
      </c>
      <c r="O701" s="1" t="s">
        <v>234</v>
      </c>
      <c r="P701" s="1" t="s">
        <v>328</v>
      </c>
      <c r="Q701" s="1">
        <v>20152829</v>
      </c>
    </row>
    <row r="702" spans="13:17">
      <c r="M702" s="1" t="s">
        <v>13</v>
      </c>
      <c r="N702" s="1" t="s">
        <v>13</v>
      </c>
      <c r="O702" s="1" t="s">
        <v>234</v>
      </c>
      <c r="P702" s="1" t="s">
        <v>1219</v>
      </c>
      <c r="Q702" s="1">
        <v>20152830</v>
      </c>
    </row>
    <row r="703" spans="13:17">
      <c r="M703" s="1" t="s">
        <v>13</v>
      </c>
      <c r="N703" s="1" t="s">
        <v>13</v>
      </c>
      <c r="O703" s="1" t="s">
        <v>234</v>
      </c>
      <c r="P703" s="1" t="s">
        <v>1213</v>
      </c>
      <c r="Q703" s="1">
        <v>20152836</v>
      </c>
    </row>
    <row r="704" spans="13:17">
      <c r="M704" s="1" t="s">
        <v>13</v>
      </c>
      <c r="N704" s="1" t="s">
        <v>13</v>
      </c>
      <c r="O704" s="1" t="s">
        <v>235</v>
      </c>
      <c r="P704" s="1" t="s">
        <v>456</v>
      </c>
      <c r="Q704" s="1">
        <v>20153311</v>
      </c>
    </row>
    <row r="705" spans="13:17">
      <c r="M705" s="1" t="s">
        <v>13</v>
      </c>
      <c r="N705" s="1" t="s">
        <v>13</v>
      </c>
      <c r="O705" s="1" t="s">
        <v>235</v>
      </c>
      <c r="P705" s="1" t="s">
        <v>1220</v>
      </c>
      <c r="Q705" s="1">
        <v>20153313</v>
      </c>
    </row>
    <row r="706" spans="13:17">
      <c r="M706" s="1" t="s">
        <v>13</v>
      </c>
      <c r="N706" s="1" t="s">
        <v>13</v>
      </c>
      <c r="O706" s="1" t="s">
        <v>235</v>
      </c>
      <c r="P706" s="1" t="s">
        <v>1221</v>
      </c>
      <c r="Q706" s="1">
        <v>20153314</v>
      </c>
    </row>
    <row r="707" spans="13:17">
      <c r="M707" s="1" t="s">
        <v>13</v>
      </c>
      <c r="N707" s="1" t="s">
        <v>13</v>
      </c>
      <c r="O707" s="1" t="s">
        <v>235</v>
      </c>
      <c r="P707" s="1" t="s">
        <v>1222</v>
      </c>
      <c r="Q707" s="1">
        <v>20153319</v>
      </c>
    </row>
    <row r="708" spans="13:17">
      <c r="M708" s="1" t="s">
        <v>13</v>
      </c>
      <c r="N708" s="1" t="s">
        <v>13</v>
      </c>
      <c r="O708" s="1" t="s">
        <v>235</v>
      </c>
      <c r="P708" s="1" t="s">
        <v>1223</v>
      </c>
      <c r="Q708" s="1">
        <v>20153323</v>
      </c>
    </row>
    <row r="709" spans="13:17">
      <c r="M709" s="1" t="s">
        <v>13</v>
      </c>
      <c r="N709" s="1" t="s">
        <v>13</v>
      </c>
      <c r="O709" s="1" t="s">
        <v>235</v>
      </c>
      <c r="P709" s="1" t="s">
        <v>544</v>
      </c>
      <c r="Q709" s="1">
        <v>20153338</v>
      </c>
    </row>
    <row r="710" spans="13:17">
      <c r="M710" s="1" t="s">
        <v>13</v>
      </c>
      <c r="N710" s="1" t="s">
        <v>13</v>
      </c>
      <c r="O710" s="1" t="s">
        <v>235</v>
      </c>
      <c r="P710" s="1" t="s">
        <v>1224</v>
      </c>
      <c r="Q710" s="1">
        <v>20153328</v>
      </c>
    </row>
    <row r="711" spans="13:17">
      <c r="M711" s="1" t="s">
        <v>13</v>
      </c>
      <c r="N711" s="1" t="s">
        <v>13</v>
      </c>
      <c r="O711" s="1" t="s">
        <v>235</v>
      </c>
      <c r="P711" s="1" t="s">
        <v>1225</v>
      </c>
      <c r="Q711" s="1">
        <v>20153333</v>
      </c>
    </row>
    <row r="712" spans="13:17">
      <c r="M712" s="1" t="s">
        <v>13</v>
      </c>
      <c r="N712" s="1" t="s">
        <v>13</v>
      </c>
      <c r="O712" s="1" t="s">
        <v>235</v>
      </c>
      <c r="P712" s="1" t="s">
        <v>1226</v>
      </c>
      <c r="Q712" s="1">
        <v>20153342</v>
      </c>
    </row>
    <row r="713" spans="13:17">
      <c r="M713" s="1" t="s">
        <v>13</v>
      </c>
      <c r="N713" s="1" t="s">
        <v>13</v>
      </c>
      <c r="O713" s="1" t="s">
        <v>235</v>
      </c>
      <c r="P713" s="1" t="s">
        <v>1227</v>
      </c>
      <c r="Q713" s="1">
        <v>20153347</v>
      </c>
    </row>
    <row r="714" spans="13:17">
      <c r="M714" s="1" t="s">
        <v>13</v>
      </c>
      <c r="N714" s="1" t="s">
        <v>13</v>
      </c>
      <c r="O714" s="1" t="s">
        <v>235</v>
      </c>
      <c r="P714" s="1" t="s">
        <v>1228</v>
      </c>
      <c r="Q714" s="1">
        <v>20153352</v>
      </c>
    </row>
    <row r="715" spans="13:17">
      <c r="M715" s="1" t="s">
        <v>13</v>
      </c>
      <c r="N715" s="1" t="s">
        <v>13</v>
      </c>
      <c r="O715" s="1" t="s">
        <v>235</v>
      </c>
      <c r="P715" s="1" t="s">
        <v>1229</v>
      </c>
      <c r="Q715" s="1">
        <v>20153355</v>
      </c>
    </row>
    <row r="716" spans="13:17">
      <c r="M716" s="1" t="s">
        <v>13</v>
      </c>
      <c r="N716" s="1" t="s">
        <v>13</v>
      </c>
      <c r="O716" s="1" t="s">
        <v>235</v>
      </c>
      <c r="P716" s="1" t="s">
        <v>1230</v>
      </c>
      <c r="Q716" s="1">
        <v>20153357</v>
      </c>
    </row>
    <row r="717" spans="13:17">
      <c r="M717" s="1" t="s">
        <v>13</v>
      </c>
      <c r="N717" s="1" t="s">
        <v>13</v>
      </c>
      <c r="O717" s="1" t="s">
        <v>235</v>
      </c>
      <c r="P717" s="1" t="s">
        <v>1231</v>
      </c>
      <c r="Q717" s="1">
        <v>20153361</v>
      </c>
    </row>
    <row r="718" spans="13:17">
      <c r="M718" s="1" t="s">
        <v>13</v>
      </c>
      <c r="N718" s="1" t="s">
        <v>13</v>
      </c>
      <c r="O718" s="1" t="s">
        <v>235</v>
      </c>
      <c r="P718" s="1" t="s">
        <v>1232</v>
      </c>
      <c r="Q718" s="1">
        <v>20153366</v>
      </c>
    </row>
    <row r="719" spans="13:17">
      <c r="M719" s="1" t="s">
        <v>13</v>
      </c>
      <c r="N719" s="1" t="s">
        <v>13</v>
      </c>
      <c r="O719" s="1" t="s">
        <v>235</v>
      </c>
      <c r="P719" s="1" t="s">
        <v>1233</v>
      </c>
      <c r="Q719" s="1">
        <v>20153371</v>
      </c>
    </row>
    <row r="720" spans="13:17">
      <c r="M720" s="1" t="s">
        <v>13</v>
      </c>
      <c r="N720" s="1" t="s">
        <v>13</v>
      </c>
      <c r="O720" s="1" t="s">
        <v>235</v>
      </c>
      <c r="P720" s="1" t="s">
        <v>1234</v>
      </c>
      <c r="Q720" s="1">
        <v>20153376</v>
      </c>
    </row>
    <row r="721" spans="13:17">
      <c r="M721" s="1" t="s">
        <v>13</v>
      </c>
      <c r="N721" s="1" t="s">
        <v>13</v>
      </c>
      <c r="O721" s="1" t="s">
        <v>235</v>
      </c>
      <c r="P721" s="1" t="s">
        <v>1235</v>
      </c>
      <c r="Q721" s="1">
        <v>20153380</v>
      </c>
    </row>
    <row r="722" spans="13:17">
      <c r="M722" s="1" t="s">
        <v>13</v>
      </c>
      <c r="N722" s="1" t="s">
        <v>13</v>
      </c>
      <c r="O722" s="1" t="s">
        <v>235</v>
      </c>
      <c r="P722" s="1" t="s">
        <v>1236</v>
      </c>
      <c r="Q722" s="1">
        <v>20153390</v>
      </c>
    </row>
    <row r="723" spans="13:17">
      <c r="M723" s="1" t="s">
        <v>13</v>
      </c>
      <c r="N723" s="1" t="s">
        <v>13</v>
      </c>
      <c r="O723" s="1" t="s">
        <v>235</v>
      </c>
      <c r="P723" s="1" t="s">
        <v>1237</v>
      </c>
      <c r="Q723" s="1">
        <v>20153385</v>
      </c>
    </row>
    <row r="724" spans="13:17">
      <c r="M724" s="1" t="s">
        <v>13</v>
      </c>
      <c r="N724" s="1" t="s">
        <v>13</v>
      </c>
      <c r="O724" s="1" t="s">
        <v>235</v>
      </c>
      <c r="P724" s="1" t="s">
        <v>1238</v>
      </c>
      <c r="Q724" s="1">
        <v>20153395</v>
      </c>
    </row>
    <row r="725" spans="13:17">
      <c r="M725" s="1" t="s">
        <v>13</v>
      </c>
      <c r="N725" s="1" t="s">
        <v>13</v>
      </c>
      <c r="O725" s="1" t="s">
        <v>237</v>
      </c>
      <c r="P725" s="1" t="s">
        <v>1239</v>
      </c>
      <c r="Q725" s="1">
        <v>20153511</v>
      </c>
    </row>
    <row r="726" spans="13:17">
      <c r="M726" s="1" t="s">
        <v>13</v>
      </c>
      <c r="N726" s="1" t="s">
        <v>13</v>
      </c>
      <c r="O726" s="1" t="s">
        <v>237</v>
      </c>
      <c r="P726" s="1" t="s">
        <v>1218</v>
      </c>
      <c r="Q726" s="1">
        <v>20153524</v>
      </c>
    </row>
    <row r="727" spans="13:17">
      <c r="M727" s="1" t="s">
        <v>13</v>
      </c>
      <c r="N727" s="1" t="s">
        <v>13</v>
      </c>
      <c r="O727" s="1" t="s">
        <v>237</v>
      </c>
      <c r="P727" s="1" t="s">
        <v>320</v>
      </c>
      <c r="Q727" s="1">
        <v>20153525</v>
      </c>
    </row>
    <row r="728" spans="13:17">
      <c r="M728" s="1" t="s">
        <v>13</v>
      </c>
      <c r="N728" s="1" t="s">
        <v>13</v>
      </c>
      <c r="O728" s="1" t="s">
        <v>237</v>
      </c>
      <c r="P728" s="1" t="s">
        <v>322</v>
      </c>
      <c r="Q728" s="1">
        <v>20153526</v>
      </c>
    </row>
    <row r="729" spans="13:17">
      <c r="M729" s="1" t="s">
        <v>13</v>
      </c>
      <c r="N729" s="1" t="s">
        <v>13</v>
      </c>
      <c r="O729" s="1" t="s">
        <v>239</v>
      </c>
      <c r="P729" s="1" t="s">
        <v>104</v>
      </c>
      <c r="Q729" s="1">
        <v>20153710</v>
      </c>
    </row>
    <row r="730" spans="13:17">
      <c r="M730" s="1" t="s">
        <v>13</v>
      </c>
      <c r="N730" s="1" t="s">
        <v>13</v>
      </c>
      <c r="O730" s="1" t="s">
        <v>239</v>
      </c>
      <c r="P730" s="1" t="s">
        <v>1240</v>
      </c>
      <c r="Q730" s="1">
        <v>20153711</v>
      </c>
    </row>
    <row r="731" spans="13:17">
      <c r="M731" s="1" t="s">
        <v>13</v>
      </c>
      <c r="N731" s="1" t="s">
        <v>13</v>
      </c>
      <c r="O731" s="1" t="s">
        <v>239</v>
      </c>
      <c r="P731" s="1" t="s">
        <v>1241</v>
      </c>
      <c r="Q731" s="1">
        <v>20153717</v>
      </c>
    </row>
    <row r="732" spans="13:17">
      <c r="M732" s="1" t="s">
        <v>13</v>
      </c>
      <c r="N732" s="1" t="s">
        <v>13</v>
      </c>
      <c r="O732" s="1" t="s">
        <v>239</v>
      </c>
      <c r="P732" s="1" t="s">
        <v>1242</v>
      </c>
      <c r="Q732" s="1">
        <v>20153723</v>
      </c>
    </row>
    <row r="733" spans="13:17">
      <c r="M733" s="1" t="s">
        <v>13</v>
      </c>
      <c r="N733" s="1" t="s">
        <v>13</v>
      </c>
      <c r="O733" s="1" t="s">
        <v>239</v>
      </c>
      <c r="P733" s="1" t="s">
        <v>1243</v>
      </c>
      <c r="Q733" s="1">
        <v>20153729</v>
      </c>
    </row>
    <row r="734" spans="13:17">
      <c r="M734" s="1" t="s">
        <v>13</v>
      </c>
      <c r="N734" s="1" t="s">
        <v>13</v>
      </c>
      <c r="O734" s="1" t="s">
        <v>239</v>
      </c>
      <c r="P734" s="1" t="s">
        <v>1244</v>
      </c>
      <c r="Q734" s="1">
        <v>20153735</v>
      </c>
    </row>
    <row r="735" spans="13:17">
      <c r="M735" s="1" t="s">
        <v>13</v>
      </c>
      <c r="N735" s="1" t="s">
        <v>13</v>
      </c>
      <c r="O735" s="1" t="s">
        <v>239</v>
      </c>
      <c r="P735" s="1" t="s">
        <v>1245</v>
      </c>
      <c r="Q735" s="1">
        <v>20153741</v>
      </c>
    </row>
    <row r="736" spans="13:17">
      <c r="M736" s="1" t="s">
        <v>13</v>
      </c>
      <c r="N736" s="1" t="s">
        <v>13</v>
      </c>
      <c r="O736" s="1" t="s">
        <v>239</v>
      </c>
      <c r="P736" s="1" t="s">
        <v>1246</v>
      </c>
      <c r="Q736" s="1">
        <v>20153747</v>
      </c>
    </row>
    <row r="737" spans="13:17">
      <c r="M737" s="1" t="s">
        <v>13</v>
      </c>
      <c r="N737" s="1" t="s">
        <v>13</v>
      </c>
      <c r="O737" s="1" t="s">
        <v>239</v>
      </c>
      <c r="P737" s="1" t="s">
        <v>1247</v>
      </c>
      <c r="Q737" s="1">
        <v>20153753</v>
      </c>
    </row>
    <row r="738" spans="13:17">
      <c r="M738" s="1" t="s">
        <v>13</v>
      </c>
      <c r="N738" s="1" t="s">
        <v>13</v>
      </c>
      <c r="O738" s="1" t="s">
        <v>239</v>
      </c>
      <c r="P738" s="1" t="s">
        <v>239</v>
      </c>
      <c r="Q738" s="1">
        <v>20153759</v>
      </c>
    </row>
    <row r="739" spans="13:17">
      <c r="M739" s="1" t="s">
        <v>13</v>
      </c>
      <c r="N739" s="1" t="s">
        <v>13</v>
      </c>
      <c r="O739" s="1" t="s">
        <v>239</v>
      </c>
      <c r="P739" s="1" t="s">
        <v>1248</v>
      </c>
      <c r="Q739" s="1">
        <v>20153765</v>
      </c>
    </row>
    <row r="740" spans="13:17">
      <c r="M740" s="1" t="s">
        <v>13</v>
      </c>
      <c r="N740" s="1" t="s">
        <v>13</v>
      </c>
      <c r="O740" s="1" t="s">
        <v>239</v>
      </c>
      <c r="P740" s="1" t="s">
        <v>675</v>
      </c>
      <c r="Q740" s="1">
        <v>20153771</v>
      </c>
    </row>
    <row r="741" spans="13:17">
      <c r="M741" s="1" t="s">
        <v>13</v>
      </c>
      <c r="N741" s="1" t="s">
        <v>13</v>
      </c>
      <c r="O741" s="1" t="s">
        <v>239</v>
      </c>
      <c r="P741" s="1" t="s">
        <v>1249</v>
      </c>
      <c r="Q741" s="1">
        <v>20153777</v>
      </c>
    </row>
    <row r="742" spans="13:17">
      <c r="M742" s="1" t="s">
        <v>13</v>
      </c>
      <c r="N742" s="1" t="s">
        <v>13</v>
      </c>
      <c r="O742" s="1" t="s">
        <v>239</v>
      </c>
      <c r="P742" s="1" t="s">
        <v>411</v>
      </c>
      <c r="Q742" s="1">
        <v>20153789</v>
      </c>
    </row>
    <row r="743" spans="13:17">
      <c r="M743" s="1" t="s">
        <v>13</v>
      </c>
      <c r="N743" s="1" t="s">
        <v>13</v>
      </c>
      <c r="O743" s="1" t="s">
        <v>239</v>
      </c>
      <c r="P743" s="1" t="s">
        <v>1250</v>
      </c>
      <c r="Q743" s="1">
        <v>20153795</v>
      </c>
    </row>
    <row r="744" spans="13:17">
      <c r="M744" s="1" t="s">
        <v>13</v>
      </c>
      <c r="N744" s="1" t="s">
        <v>13</v>
      </c>
      <c r="O744" s="1" t="s">
        <v>240</v>
      </c>
      <c r="P744" s="1" t="s">
        <v>1251</v>
      </c>
      <c r="Q744" s="1">
        <v>20154308</v>
      </c>
    </row>
    <row r="745" spans="13:17">
      <c r="M745" s="1" t="s">
        <v>13</v>
      </c>
      <c r="N745" s="1" t="s">
        <v>13</v>
      </c>
      <c r="O745" s="1" t="s">
        <v>240</v>
      </c>
      <c r="P745" s="1" t="s">
        <v>1252</v>
      </c>
      <c r="Q745" s="1">
        <v>20154309</v>
      </c>
    </row>
    <row r="746" spans="13:17">
      <c r="M746" s="1" t="s">
        <v>13</v>
      </c>
      <c r="N746" s="1" t="s">
        <v>13</v>
      </c>
      <c r="O746" s="1" t="s">
        <v>240</v>
      </c>
      <c r="P746" s="1" t="s">
        <v>297</v>
      </c>
      <c r="Q746" s="1">
        <v>20154313</v>
      </c>
    </row>
    <row r="747" spans="13:17">
      <c r="M747" s="1" t="s">
        <v>13</v>
      </c>
      <c r="N747" s="1" t="s">
        <v>13</v>
      </c>
      <c r="O747" s="1" t="s">
        <v>240</v>
      </c>
      <c r="P747" s="1" t="s">
        <v>298</v>
      </c>
      <c r="Q747" s="1">
        <v>20154314</v>
      </c>
    </row>
    <row r="748" spans="13:17">
      <c r="M748" s="1" t="s">
        <v>13</v>
      </c>
      <c r="N748" s="1" t="s">
        <v>13</v>
      </c>
      <c r="O748" s="1" t="s">
        <v>242</v>
      </c>
      <c r="P748" s="1" t="s">
        <v>1253</v>
      </c>
      <c r="Q748" s="1">
        <v>20154115</v>
      </c>
    </row>
    <row r="749" spans="13:17">
      <c r="M749" s="1" t="s">
        <v>13</v>
      </c>
      <c r="N749" s="1" t="s">
        <v>13</v>
      </c>
      <c r="O749" s="1" t="s">
        <v>242</v>
      </c>
      <c r="P749" s="1" t="s">
        <v>302</v>
      </c>
      <c r="Q749" s="1">
        <v>20154116</v>
      </c>
    </row>
    <row r="750" spans="13:17">
      <c r="M750" s="1" t="s">
        <v>13</v>
      </c>
      <c r="N750" s="1" t="s">
        <v>13</v>
      </c>
      <c r="O750" s="1" t="s">
        <v>242</v>
      </c>
      <c r="P750" s="1" t="s">
        <v>310</v>
      </c>
      <c r="Q750" s="1">
        <v>20154120</v>
      </c>
    </row>
    <row r="751" spans="13:17">
      <c r="M751" s="1" t="s">
        <v>13</v>
      </c>
      <c r="N751" s="1" t="s">
        <v>13</v>
      </c>
      <c r="O751" s="1" t="s">
        <v>242</v>
      </c>
      <c r="P751" s="1" t="s">
        <v>312</v>
      </c>
      <c r="Q751" s="1">
        <v>20154121</v>
      </c>
    </row>
    <row r="752" spans="13:17">
      <c r="M752" s="1" t="s">
        <v>13</v>
      </c>
      <c r="N752" s="1" t="s">
        <v>13</v>
      </c>
      <c r="O752" s="1" t="s">
        <v>242</v>
      </c>
      <c r="P752" s="1" t="s">
        <v>314</v>
      </c>
      <c r="Q752" s="1">
        <v>20154122</v>
      </c>
    </row>
    <row r="753" spans="13:17">
      <c r="M753" s="1" t="s">
        <v>13</v>
      </c>
      <c r="N753" s="1" t="s">
        <v>13</v>
      </c>
      <c r="O753" s="1" t="s">
        <v>242</v>
      </c>
      <c r="P753" s="1" t="s">
        <v>1219</v>
      </c>
      <c r="Q753" s="1">
        <v>20154130</v>
      </c>
    </row>
    <row r="754" spans="13:17">
      <c r="M754" s="1" t="s">
        <v>13</v>
      </c>
      <c r="N754" s="1" t="s">
        <v>13</v>
      </c>
      <c r="O754" s="1" t="s">
        <v>242</v>
      </c>
      <c r="P754" s="1" t="s">
        <v>1254</v>
      </c>
      <c r="Q754" s="1">
        <v>20154131</v>
      </c>
    </row>
    <row r="755" spans="13:17">
      <c r="M755" s="1" t="s">
        <v>13</v>
      </c>
      <c r="N755" s="1" t="s">
        <v>13</v>
      </c>
      <c r="O755" s="1" t="s">
        <v>242</v>
      </c>
      <c r="P755" s="1" t="s">
        <v>1255</v>
      </c>
      <c r="Q755" s="1">
        <v>20154132</v>
      </c>
    </row>
    <row r="756" spans="13:17">
      <c r="M756" s="1" t="s">
        <v>13</v>
      </c>
      <c r="N756" s="1" t="s">
        <v>13</v>
      </c>
      <c r="O756" s="1" t="s">
        <v>242</v>
      </c>
      <c r="P756" s="1" t="s">
        <v>1256</v>
      </c>
      <c r="Q756" s="1">
        <v>20154133</v>
      </c>
    </row>
    <row r="757" spans="13:17">
      <c r="M757" s="1" t="s">
        <v>13</v>
      </c>
      <c r="N757" s="1" t="s">
        <v>13</v>
      </c>
      <c r="O757" s="1" t="s">
        <v>242</v>
      </c>
      <c r="P757" s="1" t="s">
        <v>1257</v>
      </c>
      <c r="Q757" s="1">
        <v>20154134</v>
      </c>
    </row>
    <row r="758" spans="13:17">
      <c r="M758" s="1" t="s">
        <v>13</v>
      </c>
      <c r="N758" s="1" t="s">
        <v>13</v>
      </c>
      <c r="O758" s="1" t="s">
        <v>242</v>
      </c>
      <c r="P758" s="1" t="s">
        <v>1178</v>
      </c>
      <c r="Q758" s="1">
        <v>20154135</v>
      </c>
    </row>
    <row r="759" spans="13:17">
      <c r="M759" s="1" t="s">
        <v>13</v>
      </c>
      <c r="N759" s="1" t="s">
        <v>13</v>
      </c>
      <c r="O759" s="1" t="s">
        <v>244</v>
      </c>
      <c r="P759" s="1" t="s">
        <v>1258</v>
      </c>
      <c r="Q759" s="1">
        <v>20154713</v>
      </c>
    </row>
    <row r="760" spans="13:17">
      <c r="M760" s="1" t="s">
        <v>13</v>
      </c>
      <c r="N760" s="1" t="s">
        <v>13</v>
      </c>
      <c r="O760" s="1" t="s">
        <v>244</v>
      </c>
      <c r="P760" s="1" t="s">
        <v>1259</v>
      </c>
      <c r="Q760" s="1">
        <v>20154710</v>
      </c>
    </row>
    <row r="761" spans="13:17">
      <c r="M761" s="1" t="s">
        <v>13</v>
      </c>
      <c r="N761" s="1" t="s">
        <v>13</v>
      </c>
      <c r="O761" s="1" t="s">
        <v>244</v>
      </c>
      <c r="P761" s="1" t="s">
        <v>1260</v>
      </c>
      <c r="Q761" s="1">
        <v>20154718</v>
      </c>
    </row>
    <row r="762" spans="13:17">
      <c r="M762" s="1" t="s">
        <v>13</v>
      </c>
      <c r="N762" s="1" t="s">
        <v>13</v>
      </c>
      <c r="O762" s="1" t="s">
        <v>244</v>
      </c>
      <c r="P762" s="1" t="s">
        <v>1261</v>
      </c>
      <c r="Q762" s="1">
        <v>20154725</v>
      </c>
    </row>
    <row r="763" spans="13:17">
      <c r="M763" s="1" t="s">
        <v>13</v>
      </c>
      <c r="N763" s="1" t="s">
        <v>13</v>
      </c>
      <c r="O763" s="1" t="s">
        <v>244</v>
      </c>
      <c r="P763" s="1" t="s">
        <v>1262</v>
      </c>
      <c r="Q763" s="1">
        <v>20154732</v>
      </c>
    </row>
    <row r="764" spans="13:17">
      <c r="M764" s="1" t="s">
        <v>13</v>
      </c>
      <c r="N764" s="1" t="s">
        <v>13</v>
      </c>
      <c r="O764" s="1" t="s">
        <v>244</v>
      </c>
      <c r="P764" s="1" t="s">
        <v>1263</v>
      </c>
      <c r="Q764" s="1">
        <v>20154743</v>
      </c>
    </row>
    <row r="765" spans="13:17">
      <c r="M765" s="1" t="s">
        <v>13</v>
      </c>
      <c r="N765" s="1" t="s">
        <v>13</v>
      </c>
      <c r="O765" s="1" t="s">
        <v>244</v>
      </c>
      <c r="P765" s="1" t="s">
        <v>244</v>
      </c>
      <c r="Q765" s="1">
        <v>20154762</v>
      </c>
    </row>
    <row r="766" spans="13:17">
      <c r="M766" s="1" t="s">
        <v>13</v>
      </c>
      <c r="N766" s="1" t="s">
        <v>13</v>
      </c>
      <c r="O766" s="1" t="s">
        <v>244</v>
      </c>
      <c r="P766" s="1" t="s">
        <v>1264</v>
      </c>
      <c r="Q766" s="1">
        <v>20154773</v>
      </c>
    </row>
    <row r="767" spans="13:17">
      <c r="M767" s="1" t="s">
        <v>13</v>
      </c>
      <c r="N767" s="1" t="s">
        <v>13</v>
      </c>
      <c r="O767" s="1" t="s">
        <v>244</v>
      </c>
      <c r="P767" s="1" t="s">
        <v>1265</v>
      </c>
      <c r="Q767" s="1">
        <v>20154780</v>
      </c>
    </row>
    <row r="768" spans="13:17">
      <c r="M768" s="1" t="s">
        <v>13</v>
      </c>
      <c r="N768" s="1" t="s">
        <v>13</v>
      </c>
      <c r="O768" s="1" t="s">
        <v>246</v>
      </c>
      <c r="P768" s="1" t="s">
        <v>1266</v>
      </c>
      <c r="Q768" s="1">
        <v>20155300</v>
      </c>
    </row>
    <row r="769" spans="13:17">
      <c r="M769" s="1" t="s">
        <v>13</v>
      </c>
      <c r="N769" s="1" t="s">
        <v>13</v>
      </c>
      <c r="O769" s="1" t="s">
        <v>246</v>
      </c>
      <c r="P769" s="1" t="s">
        <v>1267</v>
      </c>
      <c r="Q769" s="1">
        <v>20155322</v>
      </c>
    </row>
    <row r="770" spans="13:17">
      <c r="M770" s="1" t="s">
        <v>13</v>
      </c>
      <c r="N770" s="1" t="s">
        <v>13</v>
      </c>
      <c r="O770" s="1" t="s">
        <v>246</v>
      </c>
      <c r="P770" s="1" t="s">
        <v>614</v>
      </c>
      <c r="Q770" s="1">
        <v>20155324</v>
      </c>
    </row>
    <row r="771" spans="13:17">
      <c r="M771" s="1" t="s">
        <v>13</v>
      </c>
      <c r="N771" s="1" t="s">
        <v>13</v>
      </c>
      <c r="O771" s="1" t="s">
        <v>246</v>
      </c>
      <c r="P771" s="1" t="s">
        <v>1268</v>
      </c>
      <c r="Q771" s="1">
        <v>20155327</v>
      </c>
    </row>
    <row r="772" spans="13:17">
      <c r="M772" s="1" t="s">
        <v>13</v>
      </c>
      <c r="N772" s="1" t="s">
        <v>13</v>
      </c>
      <c r="O772" s="1" t="s">
        <v>246</v>
      </c>
      <c r="P772" s="1" t="s">
        <v>1269</v>
      </c>
      <c r="Q772" s="1">
        <v>20155328</v>
      </c>
    </row>
    <row r="773" spans="13:17">
      <c r="M773" s="1" t="s">
        <v>13</v>
      </c>
      <c r="N773" s="1" t="s">
        <v>13</v>
      </c>
      <c r="O773" s="1" t="s">
        <v>246</v>
      </c>
      <c r="P773" s="1" t="s">
        <v>1270</v>
      </c>
      <c r="Q773" s="1">
        <v>20155329</v>
      </c>
    </row>
    <row r="774" spans="13:17">
      <c r="M774" s="1" t="s">
        <v>13</v>
      </c>
      <c r="N774" s="1" t="s">
        <v>13</v>
      </c>
      <c r="O774" s="1" t="s">
        <v>246</v>
      </c>
      <c r="P774" s="1" t="s">
        <v>1271</v>
      </c>
      <c r="Q774" s="1">
        <v>20155335</v>
      </c>
    </row>
    <row r="775" spans="13:17">
      <c r="M775" s="1" t="s">
        <v>13</v>
      </c>
      <c r="N775" s="1" t="s">
        <v>13</v>
      </c>
      <c r="O775" s="1" t="s">
        <v>246</v>
      </c>
      <c r="P775" s="1" t="s">
        <v>1272</v>
      </c>
      <c r="Q775" s="1">
        <v>20155341</v>
      </c>
    </row>
    <row r="776" spans="13:17">
      <c r="M776" s="1" t="s">
        <v>13</v>
      </c>
      <c r="N776" s="1" t="s">
        <v>13</v>
      </c>
      <c r="O776" s="1" t="s">
        <v>246</v>
      </c>
      <c r="P776" s="1" t="s">
        <v>1273</v>
      </c>
      <c r="Q776" s="1">
        <v>20155347</v>
      </c>
    </row>
    <row r="777" spans="13:17">
      <c r="M777" s="1" t="s">
        <v>13</v>
      </c>
      <c r="N777" s="1" t="s">
        <v>13</v>
      </c>
      <c r="O777" s="1" t="s">
        <v>246</v>
      </c>
      <c r="P777" s="1" t="s">
        <v>1274</v>
      </c>
      <c r="Q777" s="1">
        <v>20155371</v>
      </c>
    </row>
    <row r="778" spans="13:17">
      <c r="M778" s="1" t="s">
        <v>13</v>
      </c>
      <c r="N778" s="1" t="s">
        <v>13</v>
      </c>
      <c r="O778" s="1" t="s">
        <v>246</v>
      </c>
      <c r="P778" s="1" t="s">
        <v>1275</v>
      </c>
      <c r="Q778" s="1">
        <v>20155353</v>
      </c>
    </row>
    <row r="779" spans="13:17">
      <c r="M779" s="1" t="s">
        <v>13</v>
      </c>
      <c r="N779" s="1" t="s">
        <v>13</v>
      </c>
      <c r="O779" s="1" t="s">
        <v>246</v>
      </c>
      <c r="P779" s="1" t="s">
        <v>246</v>
      </c>
      <c r="Q779" s="1">
        <v>20155359</v>
      </c>
    </row>
    <row r="780" spans="13:17">
      <c r="M780" s="1" t="s">
        <v>13</v>
      </c>
      <c r="N780" s="1" t="s">
        <v>13</v>
      </c>
      <c r="O780" s="1" t="s">
        <v>246</v>
      </c>
      <c r="P780" s="1" t="s">
        <v>1276</v>
      </c>
      <c r="Q780" s="1">
        <v>20155399</v>
      </c>
    </row>
    <row r="781" spans="13:17">
      <c r="M781" s="1" t="s">
        <v>13</v>
      </c>
      <c r="N781" s="1" t="s">
        <v>13</v>
      </c>
      <c r="O781" s="1" t="s">
        <v>246</v>
      </c>
      <c r="P781" s="1" t="s">
        <v>1277</v>
      </c>
      <c r="Q781" s="1">
        <v>20155365</v>
      </c>
    </row>
    <row r="782" spans="13:17">
      <c r="M782" s="1" t="s">
        <v>13</v>
      </c>
      <c r="N782" s="1" t="s">
        <v>13</v>
      </c>
      <c r="O782" s="1" t="s">
        <v>246</v>
      </c>
      <c r="P782" s="1" t="s">
        <v>1278</v>
      </c>
      <c r="Q782" s="1">
        <v>20155377</v>
      </c>
    </row>
    <row r="783" spans="13:17">
      <c r="M783" s="1" t="s">
        <v>13</v>
      </c>
      <c r="N783" s="1" t="s">
        <v>13</v>
      </c>
      <c r="O783" s="1" t="s">
        <v>246</v>
      </c>
      <c r="P783" s="1" t="s">
        <v>1279</v>
      </c>
      <c r="Q783" s="1">
        <v>20155383</v>
      </c>
    </row>
    <row r="784" spans="13:17">
      <c r="M784" s="1" t="s">
        <v>13</v>
      </c>
      <c r="N784" s="1" t="s">
        <v>13</v>
      </c>
      <c r="O784" s="1" t="s">
        <v>246</v>
      </c>
      <c r="P784" s="1" t="s">
        <v>1280</v>
      </c>
      <c r="Q784" s="1">
        <v>20155389</v>
      </c>
    </row>
    <row r="785" spans="13:17">
      <c r="M785" s="1" t="s">
        <v>13</v>
      </c>
      <c r="N785" s="1" t="s">
        <v>13</v>
      </c>
      <c r="O785" s="1" t="s">
        <v>246</v>
      </c>
      <c r="P785" s="1" t="s">
        <v>1281</v>
      </c>
      <c r="Q785" s="1">
        <v>20155395</v>
      </c>
    </row>
    <row r="786" spans="13:17">
      <c r="M786" s="1" t="s">
        <v>13</v>
      </c>
      <c r="N786" s="1" t="s">
        <v>13</v>
      </c>
      <c r="O786" s="1" t="s">
        <v>247</v>
      </c>
      <c r="P786" s="1" t="s">
        <v>1252</v>
      </c>
      <c r="Q786" s="1">
        <v>20155509</v>
      </c>
    </row>
    <row r="787" spans="13:17">
      <c r="M787" s="1" t="s">
        <v>13</v>
      </c>
      <c r="N787" s="1" t="s">
        <v>13</v>
      </c>
      <c r="O787" s="1" t="s">
        <v>247</v>
      </c>
      <c r="P787" s="1" t="s">
        <v>291</v>
      </c>
      <c r="Q787" s="1">
        <v>20155510</v>
      </c>
    </row>
    <row r="788" spans="13:17">
      <c r="M788" s="1" t="s">
        <v>13</v>
      </c>
      <c r="N788" s="1" t="s">
        <v>13</v>
      </c>
      <c r="O788" s="1" t="s">
        <v>247</v>
      </c>
      <c r="P788" s="1" t="s">
        <v>1239</v>
      </c>
      <c r="Q788" s="1">
        <v>20155511</v>
      </c>
    </row>
    <row r="789" spans="13:17">
      <c r="M789" s="1" t="s">
        <v>13</v>
      </c>
      <c r="N789" s="1" t="s">
        <v>13</v>
      </c>
      <c r="O789" s="1" t="s">
        <v>247</v>
      </c>
      <c r="P789" s="1" t="s">
        <v>1217</v>
      </c>
      <c r="Q789" s="1">
        <v>20155512</v>
      </c>
    </row>
    <row r="790" spans="13:17">
      <c r="M790" s="1" t="s">
        <v>13</v>
      </c>
      <c r="N790" s="1" t="s">
        <v>13</v>
      </c>
      <c r="O790" s="1" t="s">
        <v>249</v>
      </c>
      <c r="P790" s="1" t="s">
        <v>285</v>
      </c>
      <c r="Q790" s="1">
        <v>20155707</v>
      </c>
    </row>
    <row r="791" spans="13:17">
      <c r="M791" s="1" t="s">
        <v>13</v>
      </c>
      <c r="N791" s="1" t="s">
        <v>13</v>
      </c>
      <c r="O791" s="1" t="s">
        <v>249</v>
      </c>
      <c r="P791" s="1" t="s">
        <v>1251</v>
      </c>
      <c r="Q791" s="1">
        <v>20155708</v>
      </c>
    </row>
    <row r="792" spans="13:17">
      <c r="M792" s="1" t="s">
        <v>13</v>
      </c>
      <c r="N792" s="1" t="s">
        <v>13</v>
      </c>
      <c r="O792" s="1" t="s">
        <v>249</v>
      </c>
      <c r="P792" s="1" t="s">
        <v>1253</v>
      </c>
      <c r="Q792" s="1">
        <v>20155715</v>
      </c>
    </row>
    <row r="793" spans="13:17">
      <c r="M793" s="1" t="s">
        <v>13</v>
      </c>
      <c r="N793" s="1" t="s">
        <v>13</v>
      </c>
      <c r="O793" s="1" t="s">
        <v>251</v>
      </c>
      <c r="P793" s="1" t="s">
        <v>1216</v>
      </c>
      <c r="Q793" s="1">
        <v>20156539</v>
      </c>
    </row>
    <row r="794" spans="13:17">
      <c r="M794" s="1" t="s">
        <v>13</v>
      </c>
      <c r="N794" s="1" t="s">
        <v>13</v>
      </c>
      <c r="O794" s="1" t="s">
        <v>251</v>
      </c>
      <c r="P794" s="1" t="s">
        <v>1282</v>
      </c>
      <c r="Q794" s="1">
        <v>20156540</v>
      </c>
    </row>
    <row r="795" spans="13:17">
      <c r="M795" s="1" t="s">
        <v>13</v>
      </c>
      <c r="N795" s="1" t="s">
        <v>13</v>
      </c>
      <c r="O795" s="1" t="s">
        <v>251</v>
      </c>
      <c r="P795" s="1" t="s">
        <v>1283</v>
      </c>
      <c r="Q795" s="1">
        <v>20150419</v>
      </c>
    </row>
    <row r="796" spans="13:17">
      <c r="M796" s="1" t="s">
        <v>13</v>
      </c>
      <c r="N796" s="1" t="s">
        <v>13</v>
      </c>
      <c r="O796" s="1" t="s">
        <v>251</v>
      </c>
      <c r="P796" s="1" t="s">
        <v>1283</v>
      </c>
      <c r="Q796" s="1">
        <v>20156541</v>
      </c>
    </row>
    <row r="797" spans="13:17">
      <c r="M797" s="1" t="s">
        <v>13</v>
      </c>
      <c r="N797" s="1" t="s">
        <v>13</v>
      </c>
      <c r="O797" s="1" t="s">
        <v>253</v>
      </c>
      <c r="P797" s="1" t="s">
        <v>1284</v>
      </c>
      <c r="Q797" s="1">
        <v>20156112</v>
      </c>
    </row>
    <row r="798" spans="13:17">
      <c r="M798" s="1" t="s">
        <v>13</v>
      </c>
      <c r="N798" s="1" t="s">
        <v>13</v>
      </c>
      <c r="O798" s="1" t="s">
        <v>253</v>
      </c>
      <c r="P798" s="1" t="s">
        <v>1285</v>
      </c>
      <c r="Q798" s="1">
        <v>20156118</v>
      </c>
    </row>
    <row r="799" spans="13:17">
      <c r="M799" s="1" t="s">
        <v>13</v>
      </c>
      <c r="N799" s="1" t="s">
        <v>13</v>
      </c>
      <c r="O799" s="1" t="s">
        <v>253</v>
      </c>
      <c r="P799" s="1" t="s">
        <v>1286</v>
      </c>
      <c r="Q799" s="1">
        <v>20156115</v>
      </c>
    </row>
    <row r="800" spans="13:17">
      <c r="M800" s="1" t="s">
        <v>13</v>
      </c>
      <c r="N800" s="1" t="s">
        <v>13</v>
      </c>
      <c r="O800" s="1" t="s">
        <v>253</v>
      </c>
      <c r="P800" s="1" t="s">
        <v>1287</v>
      </c>
      <c r="Q800" s="1">
        <v>20156119</v>
      </c>
    </row>
    <row r="801" spans="13:17">
      <c r="M801" s="1" t="s">
        <v>13</v>
      </c>
      <c r="N801" s="1" t="s">
        <v>13</v>
      </c>
      <c r="O801" s="1" t="s">
        <v>253</v>
      </c>
      <c r="P801" s="1" t="s">
        <v>1288</v>
      </c>
      <c r="Q801" s="1">
        <v>20156121</v>
      </c>
    </row>
    <row r="802" spans="13:17">
      <c r="M802" s="1" t="s">
        <v>13</v>
      </c>
      <c r="N802" s="1" t="s">
        <v>13</v>
      </c>
      <c r="O802" s="1" t="s">
        <v>253</v>
      </c>
      <c r="P802" s="1" t="s">
        <v>1289</v>
      </c>
      <c r="Q802" s="1">
        <v>20156124</v>
      </c>
    </row>
    <row r="803" spans="13:17">
      <c r="M803" s="1" t="s">
        <v>13</v>
      </c>
      <c r="N803" s="1" t="s">
        <v>13</v>
      </c>
      <c r="O803" s="1" t="s">
        <v>253</v>
      </c>
      <c r="P803" s="1" t="s">
        <v>1290</v>
      </c>
      <c r="Q803" s="1">
        <v>20156127</v>
      </c>
    </row>
    <row r="804" spans="13:17">
      <c r="M804" s="1" t="s">
        <v>13</v>
      </c>
      <c r="N804" s="1" t="s">
        <v>13</v>
      </c>
      <c r="O804" s="1" t="s">
        <v>253</v>
      </c>
      <c r="P804" s="1" t="s">
        <v>1291</v>
      </c>
      <c r="Q804" s="1">
        <v>20156191</v>
      </c>
    </row>
    <row r="805" spans="13:17">
      <c r="M805" s="1" t="s">
        <v>13</v>
      </c>
      <c r="N805" s="1" t="s">
        <v>13</v>
      </c>
      <c r="O805" s="1" t="s">
        <v>253</v>
      </c>
      <c r="P805" s="1" t="s">
        <v>1292</v>
      </c>
      <c r="Q805" s="1">
        <v>20156130</v>
      </c>
    </row>
    <row r="806" spans="13:17">
      <c r="M806" s="1" t="s">
        <v>13</v>
      </c>
      <c r="N806" s="1" t="s">
        <v>13</v>
      </c>
      <c r="O806" s="1" t="s">
        <v>253</v>
      </c>
      <c r="P806" s="1" t="s">
        <v>1293</v>
      </c>
      <c r="Q806" s="1">
        <v>20156139</v>
      </c>
    </row>
    <row r="807" spans="13:17">
      <c r="M807" s="1" t="s">
        <v>13</v>
      </c>
      <c r="N807" s="1" t="s">
        <v>13</v>
      </c>
      <c r="O807" s="1" t="s">
        <v>253</v>
      </c>
      <c r="P807" s="1" t="s">
        <v>1294</v>
      </c>
      <c r="Q807" s="1">
        <v>20156142</v>
      </c>
    </row>
    <row r="808" spans="13:17">
      <c r="M808" s="1" t="s">
        <v>13</v>
      </c>
      <c r="N808" s="1" t="s">
        <v>13</v>
      </c>
      <c r="O808" s="1" t="s">
        <v>253</v>
      </c>
      <c r="P808" s="1" t="s">
        <v>1295</v>
      </c>
      <c r="Q808" s="1">
        <v>20156152</v>
      </c>
    </row>
    <row r="809" spans="13:17">
      <c r="M809" s="1" t="s">
        <v>13</v>
      </c>
      <c r="N809" s="1" t="s">
        <v>13</v>
      </c>
      <c r="O809" s="1" t="s">
        <v>253</v>
      </c>
      <c r="P809" s="1" t="s">
        <v>1296</v>
      </c>
      <c r="Q809" s="1">
        <v>20156194</v>
      </c>
    </row>
    <row r="810" spans="13:17">
      <c r="M810" s="1" t="s">
        <v>13</v>
      </c>
      <c r="N810" s="1" t="s">
        <v>13</v>
      </c>
      <c r="O810" s="1" t="s">
        <v>253</v>
      </c>
      <c r="P810" s="1" t="s">
        <v>1297</v>
      </c>
      <c r="Q810" s="1">
        <v>20156155</v>
      </c>
    </row>
    <row r="811" spans="13:17">
      <c r="M811" s="1" t="s">
        <v>13</v>
      </c>
      <c r="N811" s="1" t="s">
        <v>13</v>
      </c>
      <c r="O811" s="1" t="s">
        <v>253</v>
      </c>
      <c r="P811" s="1" t="s">
        <v>1298</v>
      </c>
      <c r="Q811" s="1">
        <v>20156158</v>
      </c>
    </row>
    <row r="812" spans="13:17">
      <c r="M812" s="1" t="s">
        <v>13</v>
      </c>
      <c r="N812" s="1" t="s">
        <v>13</v>
      </c>
      <c r="O812" s="1" t="s">
        <v>253</v>
      </c>
      <c r="P812" s="1" t="s">
        <v>1299</v>
      </c>
      <c r="Q812" s="1">
        <v>20156164</v>
      </c>
    </row>
    <row r="813" spans="13:17">
      <c r="M813" s="1" t="s">
        <v>13</v>
      </c>
      <c r="N813" s="1" t="s">
        <v>13</v>
      </c>
      <c r="O813" s="1" t="s">
        <v>253</v>
      </c>
      <c r="P813" s="1" t="s">
        <v>1300</v>
      </c>
      <c r="Q813" s="1">
        <v>20156167</v>
      </c>
    </row>
    <row r="814" spans="13:17">
      <c r="M814" s="1" t="s">
        <v>13</v>
      </c>
      <c r="N814" s="1" t="s">
        <v>13</v>
      </c>
      <c r="O814" s="1" t="s">
        <v>253</v>
      </c>
      <c r="P814" s="1" t="s">
        <v>1301</v>
      </c>
      <c r="Q814" s="1">
        <v>20156170</v>
      </c>
    </row>
    <row r="815" spans="13:17">
      <c r="M815" s="1" t="s">
        <v>13</v>
      </c>
      <c r="N815" s="1" t="s">
        <v>13</v>
      </c>
      <c r="O815" s="1" t="s">
        <v>253</v>
      </c>
      <c r="P815" s="1" t="s">
        <v>1302</v>
      </c>
      <c r="Q815" s="1">
        <v>20156173</v>
      </c>
    </row>
    <row r="816" spans="13:17">
      <c r="M816" s="1" t="s">
        <v>13</v>
      </c>
      <c r="N816" s="1" t="s">
        <v>13</v>
      </c>
      <c r="O816" s="1" t="s">
        <v>253</v>
      </c>
      <c r="P816" s="1" t="s">
        <v>1303</v>
      </c>
      <c r="Q816" s="1">
        <v>20156176</v>
      </c>
    </row>
    <row r="817" spans="13:17">
      <c r="M817" s="1" t="s">
        <v>13</v>
      </c>
      <c r="N817" s="1" t="s">
        <v>13</v>
      </c>
      <c r="O817" s="1" t="s">
        <v>253</v>
      </c>
      <c r="P817" s="1" t="s">
        <v>1304</v>
      </c>
      <c r="Q817" s="1">
        <v>20156199</v>
      </c>
    </row>
    <row r="818" spans="13:17">
      <c r="M818" s="1" t="s">
        <v>13</v>
      </c>
      <c r="N818" s="1" t="s">
        <v>13</v>
      </c>
      <c r="O818" s="1" t="s">
        <v>253</v>
      </c>
      <c r="P818" s="1" t="s">
        <v>1305</v>
      </c>
      <c r="Q818" s="1">
        <v>20156185</v>
      </c>
    </row>
    <row r="819" spans="13:17">
      <c r="M819" s="1" t="s">
        <v>13</v>
      </c>
      <c r="N819" s="1" t="s">
        <v>13</v>
      </c>
      <c r="O819" s="1" t="s">
        <v>253</v>
      </c>
      <c r="P819" s="1" t="s">
        <v>1306</v>
      </c>
      <c r="Q819" s="1">
        <v>20156188</v>
      </c>
    </row>
    <row r="820" spans="13:17">
      <c r="M820" s="1" t="s">
        <v>13</v>
      </c>
      <c r="N820" s="1" t="s">
        <v>13</v>
      </c>
      <c r="O820" s="1" t="s">
        <v>254</v>
      </c>
      <c r="P820" s="1" t="s">
        <v>49</v>
      </c>
      <c r="Q820" s="1">
        <v>20157015</v>
      </c>
    </row>
    <row r="821" spans="13:17">
      <c r="M821" s="1" t="s">
        <v>13</v>
      </c>
      <c r="N821" s="1" t="s">
        <v>13</v>
      </c>
      <c r="O821" s="1" t="s">
        <v>254</v>
      </c>
      <c r="P821" s="1" t="s">
        <v>1307</v>
      </c>
      <c r="Q821" s="1">
        <v>20157017</v>
      </c>
    </row>
    <row r="822" spans="13:17">
      <c r="M822" s="1" t="s">
        <v>13</v>
      </c>
      <c r="N822" s="1" t="s">
        <v>13</v>
      </c>
      <c r="O822" s="1" t="s">
        <v>254</v>
      </c>
      <c r="P822" s="1" t="s">
        <v>135</v>
      </c>
      <c r="Q822" s="1">
        <v>20157025</v>
      </c>
    </row>
    <row r="823" spans="13:17">
      <c r="M823" s="1" t="s">
        <v>13</v>
      </c>
      <c r="N823" s="1" t="s">
        <v>13</v>
      </c>
      <c r="O823" s="1" t="s">
        <v>254</v>
      </c>
      <c r="P823" s="1" t="s">
        <v>506</v>
      </c>
      <c r="Q823" s="1">
        <v>20157027</v>
      </c>
    </row>
    <row r="824" spans="13:17">
      <c r="M824" s="1" t="s">
        <v>13</v>
      </c>
      <c r="N824" s="1" t="s">
        <v>13</v>
      </c>
      <c r="O824" s="1" t="s">
        <v>254</v>
      </c>
      <c r="P824" s="1" t="s">
        <v>506</v>
      </c>
      <c r="Q824" s="1">
        <v>20157021</v>
      </c>
    </row>
    <row r="825" spans="13:17">
      <c r="M825" s="1" t="s">
        <v>13</v>
      </c>
      <c r="N825" s="1" t="s">
        <v>13</v>
      </c>
      <c r="O825" s="1" t="s">
        <v>254</v>
      </c>
      <c r="P825" s="1" t="s">
        <v>1308</v>
      </c>
      <c r="Q825" s="1">
        <v>20157030</v>
      </c>
    </row>
    <row r="826" spans="13:17">
      <c r="M826" s="1" t="s">
        <v>13</v>
      </c>
      <c r="N826" s="1" t="s">
        <v>13</v>
      </c>
      <c r="O826" s="1" t="s">
        <v>254</v>
      </c>
      <c r="P826" s="1" t="s">
        <v>1309</v>
      </c>
      <c r="Q826" s="1">
        <v>20157032</v>
      </c>
    </row>
    <row r="827" spans="13:17">
      <c r="M827" s="1" t="s">
        <v>13</v>
      </c>
      <c r="N827" s="1" t="s">
        <v>13</v>
      </c>
      <c r="O827" s="1" t="s">
        <v>254</v>
      </c>
      <c r="P827" s="1" t="s">
        <v>1310</v>
      </c>
      <c r="Q827" s="1">
        <v>20157034</v>
      </c>
    </row>
    <row r="828" spans="13:17">
      <c r="M828" s="1" t="s">
        <v>13</v>
      </c>
      <c r="N828" s="1" t="s">
        <v>13</v>
      </c>
      <c r="O828" s="1" t="s">
        <v>254</v>
      </c>
      <c r="P828" s="1" t="s">
        <v>1264</v>
      </c>
      <c r="Q828" s="1">
        <v>20157043</v>
      </c>
    </row>
    <row r="829" spans="13:17">
      <c r="M829" s="1" t="s">
        <v>13</v>
      </c>
      <c r="N829" s="1" t="s">
        <v>13</v>
      </c>
      <c r="O829" s="1" t="s">
        <v>254</v>
      </c>
      <c r="P829" s="1" t="s">
        <v>1311</v>
      </c>
      <c r="Q829" s="1">
        <v>20157051</v>
      </c>
    </row>
    <row r="830" spans="13:17">
      <c r="M830" s="1" t="s">
        <v>13</v>
      </c>
      <c r="N830" s="1" t="s">
        <v>13</v>
      </c>
      <c r="O830" s="1" t="s">
        <v>254</v>
      </c>
      <c r="P830" s="1" t="s">
        <v>1312</v>
      </c>
      <c r="Q830" s="1">
        <v>20157060</v>
      </c>
    </row>
    <row r="831" spans="13:17">
      <c r="M831" s="1" t="s">
        <v>13</v>
      </c>
      <c r="N831" s="1" t="s">
        <v>13</v>
      </c>
      <c r="O831" s="1" t="s">
        <v>254</v>
      </c>
      <c r="P831" s="1" t="s">
        <v>1313</v>
      </c>
      <c r="Q831" s="1">
        <v>20157069</v>
      </c>
    </row>
    <row r="832" spans="13:17">
      <c r="M832" s="1" t="s">
        <v>13</v>
      </c>
      <c r="N832" s="1" t="s">
        <v>13</v>
      </c>
      <c r="O832" s="1" t="s">
        <v>254</v>
      </c>
      <c r="P832" s="1" t="s">
        <v>254</v>
      </c>
      <c r="Q832" s="1">
        <v>20157077</v>
      </c>
    </row>
    <row r="833" spans="13:17">
      <c r="M833" s="1" t="s">
        <v>13</v>
      </c>
      <c r="N833" s="1" t="s">
        <v>13</v>
      </c>
      <c r="O833" s="1" t="s">
        <v>254</v>
      </c>
      <c r="P833" s="1" t="s">
        <v>1314</v>
      </c>
      <c r="Q833" s="1">
        <v>20157099</v>
      </c>
    </row>
    <row r="834" spans="13:17">
      <c r="M834" s="1" t="s">
        <v>13</v>
      </c>
      <c r="N834" s="1" t="s">
        <v>13</v>
      </c>
      <c r="O834" s="1" t="s">
        <v>254</v>
      </c>
      <c r="P834" s="1" t="s">
        <v>1315</v>
      </c>
      <c r="Q834" s="1">
        <v>20157086</v>
      </c>
    </row>
    <row r="835" spans="13:17">
      <c r="M835" s="1" t="s">
        <v>13</v>
      </c>
      <c r="N835" s="1" t="s">
        <v>13</v>
      </c>
      <c r="O835" s="1" t="s">
        <v>254</v>
      </c>
      <c r="P835" s="1" t="s">
        <v>1316</v>
      </c>
      <c r="Q835" s="1">
        <v>20157094</v>
      </c>
    </row>
    <row r="836" spans="13:17">
      <c r="M836" s="1" t="s">
        <v>13</v>
      </c>
      <c r="N836" s="1" t="s">
        <v>13</v>
      </c>
      <c r="O836" s="1" t="s">
        <v>256</v>
      </c>
      <c r="P836" s="1" t="s">
        <v>1317</v>
      </c>
      <c r="Q836" s="1">
        <v>20157411</v>
      </c>
    </row>
    <row r="837" spans="13:17">
      <c r="M837" s="1" t="s">
        <v>13</v>
      </c>
      <c r="N837" s="1" t="s">
        <v>13</v>
      </c>
      <c r="O837" s="1" t="s">
        <v>256</v>
      </c>
      <c r="P837" s="1" t="s">
        <v>1318</v>
      </c>
      <c r="Q837" s="1">
        <v>20157412</v>
      </c>
    </row>
    <row r="838" spans="13:17">
      <c r="M838" s="1" t="s">
        <v>13</v>
      </c>
      <c r="N838" s="1" t="s">
        <v>13</v>
      </c>
      <c r="O838" s="1" t="s">
        <v>256</v>
      </c>
      <c r="P838" s="1" t="s">
        <v>1319</v>
      </c>
      <c r="Q838" s="1">
        <v>20157418</v>
      </c>
    </row>
    <row r="839" spans="13:17">
      <c r="M839" s="1" t="s">
        <v>13</v>
      </c>
      <c r="N839" s="1" t="s">
        <v>13</v>
      </c>
      <c r="O839" s="1" t="s">
        <v>256</v>
      </c>
      <c r="P839" s="1" t="s">
        <v>1320</v>
      </c>
      <c r="Q839" s="1">
        <v>20157425</v>
      </c>
    </row>
    <row r="840" spans="13:17">
      <c r="M840" s="1" t="s">
        <v>13</v>
      </c>
      <c r="N840" s="1" t="s">
        <v>13</v>
      </c>
      <c r="O840" s="1" t="s">
        <v>256</v>
      </c>
      <c r="P840" s="1" t="s">
        <v>1321</v>
      </c>
      <c r="Q840" s="1">
        <v>20157437</v>
      </c>
    </row>
    <row r="841" spans="13:17">
      <c r="M841" s="1" t="s">
        <v>13</v>
      </c>
      <c r="N841" s="1" t="s">
        <v>13</v>
      </c>
      <c r="O841" s="1" t="s">
        <v>256</v>
      </c>
      <c r="P841" s="1" t="s">
        <v>1322</v>
      </c>
      <c r="Q841" s="1">
        <v>20157444</v>
      </c>
    </row>
    <row r="842" spans="13:17">
      <c r="M842" s="1" t="s">
        <v>13</v>
      </c>
      <c r="N842" s="1" t="s">
        <v>13</v>
      </c>
      <c r="O842" s="1" t="s">
        <v>256</v>
      </c>
      <c r="P842" s="1" t="s">
        <v>1323</v>
      </c>
      <c r="Q842" s="1">
        <v>20157450</v>
      </c>
    </row>
    <row r="843" spans="13:17">
      <c r="M843" s="1" t="s">
        <v>13</v>
      </c>
      <c r="N843" s="1" t="s">
        <v>13</v>
      </c>
      <c r="O843" s="1" t="s">
        <v>256</v>
      </c>
      <c r="P843" s="1" t="s">
        <v>1324</v>
      </c>
      <c r="Q843" s="1">
        <v>20157463</v>
      </c>
    </row>
    <row r="844" spans="13:17">
      <c r="M844" s="1" t="s">
        <v>13</v>
      </c>
      <c r="N844" s="1" t="s">
        <v>13</v>
      </c>
      <c r="O844" s="1" t="s">
        <v>256</v>
      </c>
      <c r="P844" s="1" t="s">
        <v>1325</v>
      </c>
      <c r="Q844" s="1">
        <v>20157456</v>
      </c>
    </row>
    <row r="845" spans="13:17">
      <c r="M845" s="1" t="s">
        <v>13</v>
      </c>
      <c r="N845" s="1" t="s">
        <v>13</v>
      </c>
      <c r="O845" s="1" t="s">
        <v>256</v>
      </c>
      <c r="P845" s="1" t="s">
        <v>247</v>
      </c>
      <c r="Q845" s="1">
        <v>20157469</v>
      </c>
    </row>
    <row r="846" spans="13:17">
      <c r="M846" s="1" t="s">
        <v>13</v>
      </c>
      <c r="N846" s="1" t="s">
        <v>13</v>
      </c>
      <c r="O846" s="1" t="s">
        <v>256</v>
      </c>
      <c r="P846" s="1" t="s">
        <v>1326</v>
      </c>
      <c r="Q846" s="1">
        <v>20157494</v>
      </c>
    </row>
    <row r="847" spans="13:17">
      <c r="M847" s="1" t="s">
        <v>13</v>
      </c>
      <c r="N847" s="1" t="s">
        <v>13</v>
      </c>
      <c r="O847" s="1" t="s">
        <v>256</v>
      </c>
      <c r="P847" s="1" t="s">
        <v>1327</v>
      </c>
      <c r="Q847" s="1">
        <v>20157431</v>
      </c>
    </row>
    <row r="848" spans="13:17">
      <c r="M848" s="1" t="s">
        <v>13</v>
      </c>
      <c r="N848" s="1" t="s">
        <v>13</v>
      </c>
      <c r="O848" s="1" t="s">
        <v>256</v>
      </c>
      <c r="P848" s="1" t="s">
        <v>256</v>
      </c>
      <c r="Q848" s="1">
        <v>20157475</v>
      </c>
    </row>
    <row r="849" spans="13:17">
      <c r="M849" s="1" t="s">
        <v>13</v>
      </c>
      <c r="N849" s="1" t="s">
        <v>13</v>
      </c>
      <c r="O849" s="1" t="s">
        <v>256</v>
      </c>
      <c r="P849" s="1" t="s">
        <v>1328</v>
      </c>
      <c r="Q849" s="1">
        <v>20157499</v>
      </c>
    </row>
    <row r="850" spans="13:17">
      <c r="M850" s="1" t="s">
        <v>13</v>
      </c>
      <c r="N850" s="1" t="s">
        <v>13</v>
      </c>
      <c r="O850" s="1" t="s">
        <v>256</v>
      </c>
      <c r="P850" s="1" t="s">
        <v>1329</v>
      </c>
      <c r="Q850" s="1">
        <v>20157488</v>
      </c>
    </row>
    <row r="851" spans="13:17">
      <c r="M851" s="1" t="s">
        <v>13</v>
      </c>
      <c r="N851" s="1" t="s">
        <v>13</v>
      </c>
      <c r="O851" s="1" t="s">
        <v>258</v>
      </c>
      <c r="P851" s="1" t="s">
        <v>1330</v>
      </c>
      <c r="Q851" s="1">
        <v>20157811</v>
      </c>
    </row>
    <row r="852" spans="13:17">
      <c r="M852" s="1" t="s">
        <v>13</v>
      </c>
      <c r="N852" s="1" t="s">
        <v>13</v>
      </c>
      <c r="O852" s="1" t="s">
        <v>258</v>
      </c>
      <c r="P852" s="1" t="s">
        <v>1331</v>
      </c>
      <c r="Q852" s="1">
        <v>20157813</v>
      </c>
    </row>
    <row r="853" spans="13:17">
      <c r="M853" s="1" t="s">
        <v>13</v>
      </c>
      <c r="N853" s="1" t="s">
        <v>13</v>
      </c>
      <c r="O853" s="1" t="s">
        <v>258</v>
      </c>
      <c r="P853" s="1" t="s">
        <v>1332</v>
      </c>
      <c r="Q853" s="1">
        <v>20157820</v>
      </c>
    </row>
    <row r="854" spans="13:17">
      <c r="M854" s="1" t="s">
        <v>13</v>
      </c>
      <c r="N854" s="1" t="s">
        <v>13</v>
      </c>
      <c r="O854" s="1" t="s">
        <v>258</v>
      </c>
      <c r="P854" s="1" t="s">
        <v>1333</v>
      </c>
      <c r="Q854" s="1">
        <v>20157825</v>
      </c>
    </row>
    <row r="855" spans="13:17">
      <c r="M855" s="1" t="s">
        <v>13</v>
      </c>
      <c r="N855" s="1" t="s">
        <v>13</v>
      </c>
      <c r="O855" s="1" t="s">
        <v>258</v>
      </c>
      <c r="P855" s="1" t="s">
        <v>388</v>
      </c>
      <c r="Q855" s="1">
        <v>20157830</v>
      </c>
    </row>
    <row r="856" spans="13:17">
      <c r="M856" s="1" t="s">
        <v>13</v>
      </c>
      <c r="N856" s="1" t="s">
        <v>13</v>
      </c>
      <c r="O856" s="1" t="s">
        <v>258</v>
      </c>
      <c r="P856" s="1" t="s">
        <v>1334</v>
      </c>
      <c r="Q856" s="1">
        <v>20157835</v>
      </c>
    </row>
    <row r="857" spans="13:17">
      <c r="M857" s="1" t="s">
        <v>13</v>
      </c>
      <c r="N857" s="1" t="s">
        <v>13</v>
      </c>
      <c r="O857" s="1" t="s">
        <v>258</v>
      </c>
      <c r="P857" s="1" t="s">
        <v>1335</v>
      </c>
      <c r="Q857" s="1">
        <v>20157840</v>
      </c>
    </row>
    <row r="858" spans="13:17">
      <c r="M858" s="1" t="s">
        <v>13</v>
      </c>
      <c r="N858" s="1" t="s">
        <v>13</v>
      </c>
      <c r="O858" s="1" t="s">
        <v>258</v>
      </c>
      <c r="P858" s="1" t="s">
        <v>1336</v>
      </c>
      <c r="Q858" s="1">
        <v>20157855</v>
      </c>
    </row>
    <row r="859" spans="13:17">
      <c r="M859" s="1" t="s">
        <v>13</v>
      </c>
      <c r="N859" s="1" t="s">
        <v>13</v>
      </c>
      <c r="O859" s="1" t="s">
        <v>258</v>
      </c>
      <c r="P859" s="1" t="s">
        <v>1337</v>
      </c>
      <c r="Q859" s="1">
        <v>20157865</v>
      </c>
    </row>
    <row r="860" spans="13:17">
      <c r="M860" s="1" t="s">
        <v>13</v>
      </c>
      <c r="N860" s="1" t="s">
        <v>13</v>
      </c>
      <c r="O860" s="1" t="s">
        <v>258</v>
      </c>
      <c r="P860" s="1" t="s">
        <v>1338</v>
      </c>
      <c r="Q860" s="1">
        <v>20157870</v>
      </c>
    </row>
    <row r="861" spans="13:17">
      <c r="M861" s="1" t="s">
        <v>13</v>
      </c>
      <c r="N861" s="1" t="s">
        <v>13</v>
      </c>
      <c r="O861" s="1" t="s">
        <v>258</v>
      </c>
      <c r="P861" s="1" t="s">
        <v>1339</v>
      </c>
      <c r="Q861" s="1">
        <v>20157875</v>
      </c>
    </row>
    <row r="862" spans="13:17">
      <c r="M862" s="1" t="s">
        <v>13</v>
      </c>
      <c r="N862" s="1" t="s">
        <v>13</v>
      </c>
      <c r="O862" s="1" t="s">
        <v>258</v>
      </c>
      <c r="P862" s="1" t="s">
        <v>204</v>
      </c>
      <c r="Q862" s="1">
        <v>20157885</v>
      </c>
    </row>
    <row r="863" spans="13:17">
      <c r="M863" s="1" t="s">
        <v>13</v>
      </c>
      <c r="N863" s="1" t="s">
        <v>13</v>
      </c>
      <c r="O863" s="1" t="s">
        <v>258</v>
      </c>
      <c r="P863" s="1" t="s">
        <v>1340</v>
      </c>
      <c r="Q863" s="1">
        <v>20157820</v>
      </c>
    </row>
    <row r="864" spans="13:17">
      <c r="M864" s="1" t="s">
        <v>13</v>
      </c>
      <c r="N864" s="1" t="s">
        <v>13</v>
      </c>
      <c r="O864" s="1" t="s">
        <v>258</v>
      </c>
      <c r="P864" s="1" t="s">
        <v>1340</v>
      </c>
      <c r="Q864" s="1">
        <v>20157899</v>
      </c>
    </row>
    <row r="865" spans="13:17">
      <c r="M865" s="1" t="s">
        <v>13</v>
      </c>
      <c r="N865" s="1" t="s">
        <v>13</v>
      </c>
      <c r="O865" s="1" t="s">
        <v>258</v>
      </c>
      <c r="P865" s="1" t="s">
        <v>1341</v>
      </c>
      <c r="Q865" s="1">
        <v>20157890</v>
      </c>
    </row>
    <row r="866" spans="13:17">
      <c r="M866" s="1" t="s">
        <v>13</v>
      </c>
      <c r="N866" s="1" t="s">
        <v>13</v>
      </c>
      <c r="O866" s="1" t="s">
        <v>258</v>
      </c>
      <c r="P866" s="1" t="s">
        <v>1342</v>
      </c>
      <c r="Q866" s="1">
        <v>20157892</v>
      </c>
    </row>
    <row r="867" spans="13:17">
      <c r="M867" s="1" t="s">
        <v>13</v>
      </c>
      <c r="N867" s="1" t="s">
        <v>13</v>
      </c>
      <c r="O867" s="1" t="s">
        <v>258</v>
      </c>
      <c r="P867" s="1" t="s">
        <v>1343</v>
      </c>
      <c r="Q867" s="1">
        <v>20157896</v>
      </c>
    </row>
    <row r="868" spans="13:17">
      <c r="M868" s="1" t="s">
        <v>13</v>
      </c>
      <c r="N868" s="1" t="s">
        <v>13</v>
      </c>
      <c r="O868" s="1" t="s">
        <v>260</v>
      </c>
      <c r="P868" s="1" t="s">
        <v>1344</v>
      </c>
      <c r="Q868" s="1">
        <v>20158212</v>
      </c>
    </row>
    <row r="869" spans="13:17">
      <c r="M869" s="1" t="s">
        <v>13</v>
      </c>
      <c r="N869" s="1" t="s">
        <v>13</v>
      </c>
      <c r="O869" s="1" t="s">
        <v>260</v>
      </c>
      <c r="P869" s="1" t="s">
        <v>1345</v>
      </c>
      <c r="Q869" s="1">
        <v>20158221</v>
      </c>
    </row>
    <row r="870" spans="13:17">
      <c r="M870" s="1" t="s">
        <v>13</v>
      </c>
      <c r="N870" s="1" t="s">
        <v>13</v>
      </c>
      <c r="O870" s="1" t="s">
        <v>260</v>
      </c>
      <c r="P870" s="1" t="s">
        <v>1346</v>
      </c>
      <c r="Q870" s="1">
        <v>20158229</v>
      </c>
    </row>
    <row r="871" spans="13:17">
      <c r="M871" s="1" t="s">
        <v>13</v>
      </c>
      <c r="N871" s="1" t="s">
        <v>13</v>
      </c>
      <c r="O871" s="1" t="s">
        <v>260</v>
      </c>
      <c r="P871" s="1" t="s">
        <v>1224</v>
      </c>
      <c r="Q871" s="1">
        <v>20158240</v>
      </c>
    </row>
    <row r="872" spans="13:17">
      <c r="M872" s="1" t="s">
        <v>13</v>
      </c>
      <c r="N872" s="1" t="s">
        <v>13</v>
      </c>
      <c r="O872" s="1" t="s">
        <v>260</v>
      </c>
      <c r="P872" s="1" t="s">
        <v>1347</v>
      </c>
      <c r="Q872" s="1">
        <v>20158236</v>
      </c>
    </row>
    <row r="873" spans="13:17">
      <c r="M873" s="1" t="s">
        <v>13</v>
      </c>
      <c r="N873" s="1" t="s">
        <v>13</v>
      </c>
      <c r="O873" s="1" t="s">
        <v>260</v>
      </c>
      <c r="P873" s="1" t="s">
        <v>1348</v>
      </c>
      <c r="Q873" s="1">
        <v>20158214</v>
      </c>
    </row>
    <row r="874" spans="13:17">
      <c r="M874" s="1" t="s">
        <v>13</v>
      </c>
      <c r="N874" s="1" t="s">
        <v>13</v>
      </c>
      <c r="O874" s="1" t="s">
        <v>260</v>
      </c>
      <c r="P874" s="1" t="s">
        <v>1349</v>
      </c>
      <c r="Q874" s="1">
        <v>20158247</v>
      </c>
    </row>
    <row r="875" spans="13:17">
      <c r="M875" s="1" t="s">
        <v>13</v>
      </c>
      <c r="N875" s="1" t="s">
        <v>13</v>
      </c>
      <c r="O875" s="1" t="s">
        <v>260</v>
      </c>
      <c r="P875" s="1" t="s">
        <v>1350</v>
      </c>
      <c r="Q875" s="1">
        <v>20158251</v>
      </c>
    </row>
    <row r="876" spans="13:17">
      <c r="M876" s="1" t="s">
        <v>13</v>
      </c>
      <c r="N876" s="1" t="s">
        <v>13</v>
      </c>
      <c r="O876" s="1" t="s">
        <v>260</v>
      </c>
      <c r="P876" s="1" t="s">
        <v>1351</v>
      </c>
      <c r="Q876" s="1">
        <v>20158254</v>
      </c>
    </row>
    <row r="877" spans="13:17">
      <c r="M877" s="1" t="s">
        <v>13</v>
      </c>
      <c r="N877" s="1" t="s">
        <v>13</v>
      </c>
      <c r="O877" s="1" t="s">
        <v>260</v>
      </c>
      <c r="P877" s="1" t="s">
        <v>1352</v>
      </c>
      <c r="Q877" s="1">
        <v>20158258</v>
      </c>
    </row>
    <row r="878" spans="13:17">
      <c r="M878" s="1" t="s">
        <v>13</v>
      </c>
      <c r="N878" s="1" t="s">
        <v>13</v>
      </c>
      <c r="O878" s="1" t="s">
        <v>260</v>
      </c>
      <c r="P878" s="1" t="s">
        <v>1353</v>
      </c>
      <c r="Q878" s="1">
        <v>20158265</v>
      </c>
    </row>
    <row r="879" spans="13:17">
      <c r="M879" s="1" t="s">
        <v>13</v>
      </c>
      <c r="N879" s="1" t="s">
        <v>13</v>
      </c>
      <c r="O879" s="1" t="s">
        <v>260</v>
      </c>
      <c r="P879" s="1" t="s">
        <v>229</v>
      </c>
      <c r="Q879" s="1">
        <v>20158269</v>
      </c>
    </row>
    <row r="880" spans="13:17">
      <c r="M880" s="1" t="s">
        <v>13</v>
      </c>
      <c r="N880" s="1" t="s">
        <v>13</v>
      </c>
      <c r="O880" s="1" t="s">
        <v>260</v>
      </c>
      <c r="P880" s="1" t="s">
        <v>1354</v>
      </c>
      <c r="Q880" s="1">
        <v>20158294</v>
      </c>
    </row>
    <row r="881" spans="13:17">
      <c r="M881" s="1" t="s">
        <v>13</v>
      </c>
      <c r="N881" s="1" t="s">
        <v>13</v>
      </c>
      <c r="O881" s="1" t="s">
        <v>260</v>
      </c>
      <c r="P881" s="1" t="s">
        <v>1355</v>
      </c>
      <c r="Q881" s="1">
        <v>20158276</v>
      </c>
    </row>
    <row r="882" spans="13:17">
      <c r="M882" s="1" t="s">
        <v>13</v>
      </c>
      <c r="N882" s="1" t="s">
        <v>13</v>
      </c>
      <c r="O882" s="1" t="s">
        <v>260</v>
      </c>
      <c r="P882" s="1" t="s">
        <v>1356</v>
      </c>
      <c r="Q882" s="1">
        <v>20158283</v>
      </c>
    </row>
    <row r="883" spans="13:17">
      <c r="M883" s="1" t="s">
        <v>13</v>
      </c>
      <c r="N883" s="1" t="s">
        <v>13</v>
      </c>
      <c r="O883" s="1" t="s">
        <v>260</v>
      </c>
      <c r="P883" s="1" t="s">
        <v>260</v>
      </c>
      <c r="Q883" s="1">
        <v>20158287</v>
      </c>
    </row>
    <row r="884" spans="13:17">
      <c r="M884" s="1" t="s">
        <v>13</v>
      </c>
      <c r="N884" s="1" t="s">
        <v>13</v>
      </c>
      <c r="O884" s="1" t="s">
        <v>260</v>
      </c>
      <c r="P884" s="1" t="s">
        <v>1357</v>
      </c>
      <c r="Q884" s="1">
        <v>20158299</v>
      </c>
    </row>
    <row r="885" spans="13:17">
      <c r="M885" s="1" t="s">
        <v>13</v>
      </c>
      <c r="N885" s="1" t="s">
        <v>13</v>
      </c>
      <c r="O885" s="1" t="s">
        <v>260</v>
      </c>
      <c r="P885" s="1" t="s">
        <v>1358</v>
      </c>
      <c r="Q885" s="1">
        <v>20158291</v>
      </c>
    </row>
    <row r="886" spans="13:17">
      <c r="M886" s="1" t="s">
        <v>13</v>
      </c>
      <c r="N886" s="1" t="s">
        <v>13</v>
      </c>
      <c r="O886" s="1" t="s">
        <v>262</v>
      </c>
      <c r="P886" s="1" t="s">
        <v>641</v>
      </c>
      <c r="Q886" s="1">
        <v>20158616</v>
      </c>
    </row>
    <row r="887" spans="13:17">
      <c r="M887" s="1" t="s">
        <v>13</v>
      </c>
      <c r="N887" s="1" t="s">
        <v>13</v>
      </c>
      <c r="O887" s="1" t="s">
        <v>262</v>
      </c>
      <c r="P887" s="1" t="s">
        <v>1359</v>
      </c>
      <c r="Q887" s="1">
        <v>20158619</v>
      </c>
    </row>
    <row r="888" spans="13:17">
      <c r="M888" s="1" t="s">
        <v>13</v>
      </c>
      <c r="N888" s="1" t="s">
        <v>13</v>
      </c>
      <c r="O888" s="1" t="s">
        <v>262</v>
      </c>
      <c r="P888" s="1" t="s">
        <v>1360</v>
      </c>
      <c r="Q888" s="1">
        <v>20158628</v>
      </c>
    </row>
    <row r="889" spans="13:17">
      <c r="M889" s="1" t="s">
        <v>13</v>
      </c>
      <c r="N889" s="1" t="s">
        <v>13</v>
      </c>
      <c r="O889" s="1" t="s">
        <v>262</v>
      </c>
      <c r="P889" s="1" t="s">
        <v>1361</v>
      </c>
      <c r="Q889" s="1">
        <v>20158638</v>
      </c>
    </row>
    <row r="890" spans="13:17">
      <c r="M890" s="1" t="s">
        <v>13</v>
      </c>
      <c r="N890" s="1" t="s">
        <v>13</v>
      </c>
      <c r="O890" s="1" t="s">
        <v>262</v>
      </c>
      <c r="P890" s="1" t="s">
        <v>1362</v>
      </c>
      <c r="Q890" s="1">
        <v>20158647</v>
      </c>
    </row>
    <row r="891" spans="13:17">
      <c r="M891" s="1" t="s">
        <v>13</v>
      </c>
      <c r="N891" s="1" t="s">
        <v>13</v>
      </c>
      <c r="O891" s="1" t="s">
        <v>262</v>
      </c>
      <c r="P891" s="1" t="s">
        <v>1363</v>
      </c>
      <c r="Q891" s="1">
        <v>20158657</v>
      </c>
    </row>
    <row r="892" spans="13:17">
      <c r="M892" s="1" t="s">
        <v>13</v>
      </c>
      <c r="N892" s="1" t="s">
        <v>13</v>
      </c>
      <c r="O892" s="1" t="s">
        <v>262</v>
      </c>
      <c r="P892" s="1" t="s">
        <v>510</v>
      </c>
      <c r="Q892" s="1">
        <v>20158695</v>
      </c>
    </row>
    <row r="893" spans="13:17">
      <c r="M893" s="1" t="s">
        <v>13</v>
      </c>
      <c r="N893" s="1" t="s">
        <v>13</v>
      </c>
      <c r="O893" s="1" t="s">
        <v>262</v>
      </c>
      <c r="P893" s="1" t="s">
        <v>1364</v>
      </c>
      <c r="Q893" s="1">
        <v>20158666</v>
      </c>
    </row>
    <row r="894" spans="13:17">
      <c r="M894" s="1" t="s">
        <v>13</v>
      </c>
      <c r="N894" s="1" t="s">
        <v>13</v>
      </c>
      <c r="O894" s="1" t="s">
        <v>262</v>
      </c>
      <c r="P894" s="1" t="s">
        <v>1365</v>
      </c>
      <c r="Q894" s="1">
        <v>20158699</v>
      </c>
    </row>
    <row r="895" spans="13:17">
      <c r="M895" s="1" t="s">
        <v>13</v>
      </c>
      <c r="N895" s="1" t="s">
        <v>13</v>
      </c>
      <c r="O895" s="1" t="s">
        <v>262</v>
      </c>
      <c r="P895" s="1" t="s">
        <v>1366</v>
      </c>
      <c r="Q895" s="1">
        <v>20158685</v>
      </c>
    </row>
    <row r="896" spans="13:17">
      <c r="M896" s="1" t="s">
        <v>13</v>
      </c>
      <c r="N896" s="1" t="s">
        <v>70</v>
      </c>
      <c r="O896" s="1" t="s">
        <v>264</v>
      </c>
      <c r="P896" s="1" t="s">
        <v>1367</v>
      </c>
      <c r="Q896" s="1">
        <v>20190911</v>
      </c>
    </row>
    <row r="897" spans="13:17">
      <c r="M897" s="1" t="s">
        <v>13</v>
      </c>
      <c r="N897" s="1" t="s">
        <v>70</v>
      </c>
      <c r="O897" s="1" t="s">
        <v>264</v>
      </c>
      <c r="P897" s="1" t="s">
        <v>1368</v>
      </c>
      <c r="Q897" s="1">
        <v>20190912</v>
      </c>
    </row>
    <row r="898" spans="13:17">
      <c r="M898" s="1" t="s">
        <v>13</v>
      </c>
      <c r="N898" s="1" t="s">
        <v>70</v>
      </c>
      <c r="O898" s="1" t="s">
        <v>264</v>
      </c>
      <c r="P898" s="1" t="s">
        <v>1369</v>
      </c>
      <c r="Q898" s="1">
        <v>20190918</v>
      </c>
    </row>
    <row r="899" spans="13:17">
      <c r="M899" s="1" t="s">
        <v>13</v>
      </c>
      <c r="N899" s="1" t="s">
        <v>70</v>
      </c>
      <c r="O899" s="1" t="s">
        <v>264</v>
      </c>
      <c r="P899" s="1" t="s">
        <v>1370</v>
      </c>
      <c r="Q899" s="1">
        <v>20190999</v>
      </c>
    </row>
    <row r="900" spans="13:17">
      <c r="M900" s="1" t="s">
        <v>13</v>
      </c>
      <c r="N900" s="1" t="s">
        <v>70</v>
      </c>
      <c r="O900" s="1" t="s">
        <v>264</v>
      </c>
      <c r="P900" s="1" t="s">
        <v>495</v>
      </c>
      <c r="Q900" s="1">
        <v>20190925</v>
      </c>
    </row>
    <row r="901" spans="13:17">
      <c r="M901" s="1" t="s">
        <v>13</v>
      </c>
      <c r="N901" s="1" t="s">
        <v>70</v>
      </c>
      <c r="O901" s="1" t="s">
        <v>264</v>
      </c>
      <c r="P901" s="1" t="s">
        <v>1371</v>
      </c>
      <c r="Q901" s="1">
        <v>20190950</v>
      </c>
    </row>
    <row r="902" spans="13:17">
      <c r="M902" s="1" t="s">
        <v>13</v>
      </c>
      <c r="N902" s="1" t="s">
        <v>70</v>
      </c>
      <c r="O902" s="1" t="s">
        <v>264</v>
      </c>
      <c r="P902" s="1" t="s">
        <v>1372</v>
      </c>
      <c r="Q902" s="1">
        <v>20190969</v>
      </c>
    </row>
    <row r="903" spans="13:17">
      <c r="M903" s="1" t="s">
        <v>13</v>
      </c>
      <c r="N903" s="1" t="s">
        <v>70</v>
      </c>
      <c r="O903" s="1" t="s">
        <v>264</v>
      </c>
      <c r="P903" s="1" t="s">
        <v>1373</v>
      </c>
      <c r="Q903" s="1">
        <v>20190994</v>
      </c>
    </row>
    <row r="904" spans="13:17">
      <c r="M904" s="1" t="s">
        <v>13</v>
      </c>
      <c r="N904" s="1" t="s">
        <v>70</v>
      </c>
      <c r="O904" s="1" t="s">
        <v>264</v>
      </c>
      <c r="P904" s="1" t="s">
        <v>1374</v>
      </c>
      <c r="Q904" s="1">
        <v>20190937</v>
      </c>
    </row>
    <row r="905" spans="13:17">
      <c r="M905" s="1" t="s">
        <v>13</v>
      </c>
      <c r="N905" s="1" t="s">
        <v>70</v>
      </c>
      <c r="O905" s="1" t="s">
        <v>264</v>
      </c>
      <c r="P905" s="1" t="s">
        <v>1375</v>
      </c>
      <c r="Q905" s="1">
        <v>20190944</v>
      </c>
    </row>
    <row r="906" spans="13:17">
      <c r="M906" s="1" t="s">
        <v>13</v>
      </c>
      <c r="N906" s="1" t="s">
        <v>70</v>
      </c>
      <c r="O906" s="1" t="s">
        <v>264</v>
      </c>
      <c r="P906" s="1" t="s">
        <v>1376</v>
      </c>
      <c r="Q906" s="1">
        <v>20190956</v>
      </c>
    </row>
    <row r="907" spans="13:17">
      <c r="M907" s="1" t="s">
        <v>13</v>
      </c>
      <c r="N907" s="1" t="s">
        <v>70</v>
      </c>
      <c r="O907" s="1" t="s">
        <v>264</v>
      </c>
      <c r="P907" s="1" t="s">
        <v>81</v>
      </c>
      <c r="Q907" s="1">
        <v>20190982</v>
      </c>
    </row>
    <row r="908" spans="13:17">
      <c r="M908" s="1" t="s">
        <v>13</v>
      </c>
      <c r="N908" s="1" t="s">
        <v>70</v>
      </c>
      <c r="O908" s="1" t="s">
        <v>264</v>
      </c>
      <c r="P908" s="1" t="s">
        <v>1377</v>
      </c>
      <c r="Q908" s="1">
        <v>20190963</v>
      </c>
    </row>
    <row r="909" spans="13:17">
      <c r="M909" s="1" t="s">
        <v>13</v>
      </c>
      <c r="N909" s="1" t="s">
        <v>70</v>
      </c>
      <c r="O909" s="1" t="s">
        <v>264</v>
      </c>
      <c r="P909" s="1" t="s">
        <v>1378</v>
      </c>
      <c r="Q909" s="1">
        <v>20190975</v>
      </c>
    </row>
    <row r="910" spans="13:17">
      <c r="M910" s="1" t="s">
        <v>13</v>
      </c>
      <c r="N910" s="1" t="s">
        <v>70</v>
      </c>
      <c r="O910" s="1" t="s">
        <v>264</v>
      </c>
      <c r="P910" s="1" t="s">
        <v>1379</v>
      </c>
      <c r="Q910" s="1">
        <v>20190988</v>
      </c>
    </row>
    <row r="911" spans="13:17">
      <c r="M911" s="1" t="s">
        <v>13</v>
      </c>
      <c r="N911" s="1" t="s">
        <v>70</v>
      </c>
      <c r="O911" s="1" t="s">
        <v>266</v>
      </c>
      <c r="P911" s="1" t="s">
        <v>266</v>
      </c>
      <c r="Q911" s="1">
        <v>20191518</v>
      </c>
    </row>
    <row r="912" spans="13:17">
      <c r="M912" s="1" t="s">
        <v>13</v>
      </c>
      <c r="N912" s="1" t="s">
        <v>70</v>
      </c>
      <c r="O912" s="1" t="s">
        <v>266</v>
      </c>
      <c r="P912" s="1" t="s">
        <v>1380</v>
      </c>
      <c r="Q912" s="1">
        <v>20191544</v>
      </c>
    </row>
    <row r="913" spans="13:17">
      <c r="M913" s="1" t="s">
        <v>13</v>
      </c>
      <c r="N913" s="1" t="s">
        <v>70</v>
      </c>
      <c r="O913" s="1" t="s">
        <v>266</v>
      </c>
      <c r="P913" s="1" t="s">
        <v>1381</v>
      </c>
      <c r="Q913" s="1">
        <v>20191530</v>
      </c>
    </row>
    <row r="914" spans="13:17">
      <c r="M914" s="1" t="s">
        <v>13</v>
      </c>
      <c r="N914" s="1" t="s">
        <v>70</v>
      </c>
      <c r="O914" s="1" t="s">
        <v>266</v>
      </c>
      <c r="P914" s="1" t="s">
        <v>1029</v>
      </c>
      <c r="Q914" s="1">
        <v>20191556</v>
      </c>
    </row>
    <row r="915" spans="13:17">
      <c r="M915" s="1" t="s">
        <v>13</v>
      </c>
      <c r="N915" s="1" t="s">
        <v>70</v>
      </c>
      <c r="O915" s="1" t="s">
        <v>266</v>
      </c>
      <c r="P915" s="1" t="s">
        <v>1382</v>
      </c>
      <c r="Q915" s="1">
        <v>20191562</v>
      </c>
    </row>
    <row r="916" spans="13:17">
      <c r="M916" s="1" t="s">
        <v>13</v>
      </c>
      <c r="N916" s="1" t="s">
        <v>70</v>
      </c>
      <c r="O916" s="1" t="s">
        <v>266</v>
      </c>
      <c r="P916" s="1" t="s">
        <v>1383</v>
      </c>
      <c r="Q916" s="1">
        <v>20191582</v>
      </c>
    </row>
    <row r="917" spans="13:17">
      <c r="M917" s="1" t="s">
        <v>13</v>
      </c>
      <c r="N917" s="1" t="s">
        <v>70</v>
      </c>
      <c r="O917" s="1" t="s">
        <v>266</v>
      </c>
      <c r="P917" s="1" t="s">
        <v>1384</v>
      </c>
      <c r="Q917" s="1">
        <v>20191588</v>
      </c>
    </row>
    <row r="918" spans="13:17">
      <c r="M918" s="1" t="s">
        <v>13</v>
      </c>
      <c r="N918" s="1" t="s">
        <v>70</v>
      </c>
      <c r="O918" s="1" t="s">
        <v>266</v>
      </c>
      <c r="P918" s="1" t="s">
        <v>1385</v>
      </c>
      <c r="Q918" s="1">
        <v>20191550</v>
      </c>
    </row>
    <row r="919" spans="13:17">
      <c r="M919" s="1" t="s">
        <v>13</v>
      </c>
      <c r="N919" s="1" t="s">
        <v>70</v>
      </c>
      <c r="O919" s="1" t="s">
        <v>268</v>
      </c>
      <c r="P919" s="1" t="s">
        <v>1386</v>
      </c>
      <c r="Q919" s="1">
        <v>20191811</v>
      </c>
    </row>
    <row r="920" spans="13:17">
      <c r="M920" s="1" t="s">
        <v>13</v>
      </c>
      <c r="N920" s="1" t="s">
        <v>70</v>
      </c>
      <c r="O920" s="1" t="s">
        <v>268</v>
      </c>
      <c r="P920" s="1" t="s">
        <v>1387</v>
      </c>
      <c r="Q920" s="1">
        <v>20191812</v>
      </c>
    </row>
    <row r="921" spans="13:17">
      <c r="M921" s="1" t="s">
        <v>13</v>
      </c>
      <c r="N921" s="1" t="s">
        <v>70</v>
      </c>
      <c r="O921" s="1" t="s">
        <v>268</v>
      </c>
      <c r="P921" s="1" t="s">
        <v>268</v>
      </c>
      <c r="Q921" s="1">
        <v>20191831</v>
      </c>
    </row>
    <row r="922" spans="13:17">
      <c r="M922" s="1" t="s">
        <v>13</v>
      </c>
      <c r="N922" s="1" t="s">
        <v>70</v>
      </c>
      <c r="O922" s="1" t="s">
        <v>268</v>
      </c>
      <c r="P922" s="1" t="s">
        <v>1388</v>
      </c>
      <c r="Q922" s="1">
        <v>20191863</v>
      </c>
    </row>
    <row r="923" spans="13:17">
      <c r="M923" s="1" t="s">
        <v>13</v>
      </c>
      <c r="N923" s="1" t="s">
        <v>70</v>
      </c>
      <c r="O923" s="1" t="s">
        <v>268</v>
      </c>
      <c r="P923" s="1" t="s">
        <v>1389</v>
      </c>
      <c r="Q923" s="1">
        <v>20191869</v>
      </c>
    </row>
    <row r="924" spans="13:17">
      <c r="M924" s="1" t="s">
        <v>13</v>
      </c>
      <c r="N924" s="1" t="s">
        <v>70</v>
      </c>
      <c r="O924" s="1" t="s">
        <v>268</v>
      </c>
      <c r="P924" s="1" t="s">
        <v>1390</v>
      </c>
      <c r="Q924" s="1">
        <v>20191872</v>
      </c>
    </row>
    <row r="925" spans="13:17">
      <c r="M925" s="1" t="s">
        <v>13</v>
      </c>
      <c r="N925" s="1" t="s">
        <v>70</v>
      </c>
      <c r="O925" s="1" t="s">
        <v>268</v>
      </c>
      <c r="P925" s="1" t="s">
        <v>112</v>
      </c>
      <c r="Q925" s="1">
        <v>20191875</v>
      </c>
    </row>
    <row r="926" spans="13:17">
      <c r="M926" s="1" t="s">
        <v>13</v>
      </c>
      <c r="N926" s="1" t="s">
        <v>70</v>
      </c>
      <c r="O926" s="1" t="s">
        <v>268</v>
      </c>
      <c r="P926" s="1" t="s">
        <v>1391</v>
      </c>
      <c r="Q926" s="1">
        <v>20191894</v>
      </c>
    </row>
    <row r="927" spans="13:17">
      <c r="M927" s="1" t="s">
        <v>13</v>
      </c>
      <c r="N927" s="1" t="s">
        <v>70</v>
      </c>
      <c r="O927" s="1" t="s">
        <v>270</v>
      </c>
      <c r="P927" s="1" t="s">
        <v>1392</v>
      </c>
      <c r="Q927" s="1">
        <v>20192747</v>
      </c>
    </row>
    <row r="928" spans="13:17">
      <c r="M928" s="1" t="s">
        <v>13</v>
      </c>
      <c r="N928" s="1" t="s">
        <v>70</v>
      </c>
      <c r="O928" s="1" t="s">
        <v>270</v>
      </c>
      <c r="P928" s="1" t="s">
        <v>1393</v>
      </c>
      <c r="Q928" s="1">
        <v>20192723</v>
      </c>
    </row>
    <row r="929" spans="13:17">
      <c r="M929" s="1" t="s">
        <v>13</v>
      </c>
      <c r="N929" s="1" t="s">
        <v>70</v>
      </c>
      <c r="O929" s="1" t="s">
        <v>270</v>
      </c>
      <c r="P929" s="1" t="s">
        <v>1394</v>
      </c>
      <c r="Q929" s="1">
        <v>20192715</v>
      </c>
    </row>
    <row r="930" spans="13:17">
      <c r="M930" s="1" t="s">
        <v>13</v>
      </c>
      <c r="N930" s="1" t="s">
        <v>70</v>
      </c>
      <c r="O930" s="1" t="s">
        <v>270</v>
      </c>
      <c r="P930" s="1" t="s">
        <v>1395</v>
      </c>
      <c r="Q930" s="1">
        <v>20192739</v>
      </c>
    </row>
    <row r="931" spans="13:17">
      <c r="M931" s="1" t="s">
        <v>13</v>
      </c>
      <c r="N931" s="1" t="s">
        <v>70</v>
      </c>
      <c r="O931" s="1" t="s">
        <v>270</v>
      </c>
      <c r="P931" s="1" t="s">
        <v>1396</v>
      </c>
      <c r="Q931" s="1">
        <v>20192787</v>
      </c>
    </row>
    <row r="932" spans="13:17">
      <c r="M932" s="1" t="s">
        <v>13</v>
      </c>
      <c r="N932" s="1" t="s">
        <v>70</v>
      </c>
      <c r="O932" s="1" t="s">
        <v>270</v>
      </c>
      <c r="P932" s="1" t="s">
        <v>1397</v>
      </c>
      <c r="Q932" s="1">
        <v>20192799</v>
      </c>
    </row>
    <row r="933" spans="13:17">
      <c r="M933" s="1" t="s">
        <v>13</v>
      </c>
      <c r="N933" s="1" t="s">
        <v>70</v>
      </c>
      <c r="O933" s="1" t="s">
        <v>270</v>
      </c>
      <c r="P933" s="1" t="s">
        <v>1398</v>
      </c>
      <c r="Q933" s="1">
        <v>20192763</v>
      </c>
    </row>
    <row r="934" spans="13:17">
      <c r="M934" s="1" t="s">
        <v>13</v>
      </c>
      <c r="N934" s="1" t="s">
        <v>70</v>
      </c>
      <c r="O934" s="1" t="s">
        <v>270</v>
      </c>
      <c r="P934" s="1" t="s">
        <v>1399</v>
      </c>
      <c r="Q934" s="1">
        <v>20192755</v>
      </c>
    </row>
    <row r="935" spans="13:17">
      <c r="M935" s="1" t="s">
        <v>13</v>
      </c>
      <c r="N935" s="1" t="s">
        <v>70</v>
      </c>
      <c r="O935" s="1" t="s">
        <v>270</v>
      </c>
      <c r="P935" s="1" t="s">
        <v>1400</v>
      </c>
      <c r="Q935" s="1">
        <v>20192731</v>
      </c>
    </row>
    <row r="936" spans="13:17">
      <c r="M936" s="1" t="s">
        <v>13</v>
      </c>
      <c r="N936" s="1" t="s">
        <v>70</v>
      </c>
      <c r="O936" s="1" t="s">
        <v>270</v>
      </c>
      <c r="P936" s="1" t="s">
        <v>1401</v>
      </c>
      <c r="Q936" s="1">
        <v>20192713</v>
      </c>
    </row>
    <row r="937" spans="13:17">
      <c r="M937" s="1" t="s">
        <v>13</v>
      </c>
      <c r="N937" s="1" t="s">
        <v>70</v>
      </c>
      <c r="O937" s="1" t="s">
        <v>270</v>
      </c>
      <c r="P937" s="1" t="s">
        <v>1402</v>
      </c>
      <c r="Q937" s="1">
        <v>20192771</v>
      </c>
    </row>
    <row r="938" spans="13:17">
      <c r="M938" s="1" t="s">
        <v>13</v>
      </c>
      <c r="N938" s="1" t="s">
        <v>70</v>
      </c>
      <c r="O938" s="1" t="s">
        <v>270</v>
      </c>
      <c r="P938" s="1" t="s">
        <v>1403</v>
      </c>
      <c r="Q938" s="1">
        <v>20192720</v>
      </c>
    </row>
    <row r="939" spans="13:17">
      <c r="M939" s="1" t="s">
        <v>13</v>
      </c>
      <c r="N939" s="1" t="s">
        <v>70</v>
      </c>
      <c r="O939" s="1" t="s">
        <v>270</v>
      </c>
      <c r="P939" s="1" t="s">
        <v>1404</v>
      </c>
      <c r="Q939" s="1">
        <v>20192779</v>
      </c>
    </row>
    <row r="940" spans="13:17">
      <c r="M940" s="1" t="s">
        <v>13</v>
      </c>
      <c r="N940" s="1" t="s">
        <v>70</v>
      </c>
      <c r="O940" s="1" t="s">
        <v>270</v>
      </c>
      <c r="P940" s="1" t="s">
        <v>1405</v>
      </c>
      <c r="Q940" s="1">
        <v>20192794</v>
      </c>
    </row>
    <row r="941" spans="13:17">
      <c r="M941" s="1" t="s">
        <v>13</v>
      </c>
      <c r="N941" s="1" t="s">
        <v>70</v>
      </c>
      <c r="O941" s="1" t="s">
        <v>272</v>
      </c>
      <c r="P941" s="1" t="s">
        <v>1406</v>
      </c>
      <c r="Q941" s="1">
        <v>20193110</v>
      </c>
    </row>
    <row r="942" spans="13:17">
      <c r="M942" s="1" t="s">
        <v>13</v>
      </c>
      <c r="N942" s="1" t="s">
        <v>70</v>
      </c>
      <c r="O942" s="1" t="s">
        <v>272</v>
      </c>
      <c r="P942" s="1" t="s">
        <v>1407</v>
      </c>
      <c r="Q942" s="1">
        <v>20193115</v>
      </c>
    </row>
    <row r="943" spans="13:17">
      <c r="M943" s="1" t="s">
        <v>13</v>
      </c>
      <c r="N943" s="1" t="s">
        <v>70</v>
      </c>
      <c r="O943" s="1" t="s">
        <v>272</v>
      </c>
      <c r="P943" s="1" t="s">
        <v>272</v>
      </c>
      <c r="Q943" s="1">
        <v>20193123</v>
      </c>
    </row>
    <row r="944" spans="13:17">
      <c r="M944" s="1" t="s">
        <v>13</v>
      </c>
      <c r="N944" s="1" t="s">
        <v>70</v>
      </c>
      <c r="O944" s="1" t="s">
        <v>272</v>
      </c>
      <c r="P944" s="1" t="s">
        <v>1408</v>
      </c>
      <c r="Q944" s="1">
        <v>20193199</v>
      </c>
    </row>
    <row r="945" spans="13:17">
      <c r="M945" s="1" t="s">
        <v>13</v>
      </c>
      <c r="N945" s="1" t="s">
        <v>70</v>
      </c>
      <c r="O945" s="1" t="s">
        <v>272</v>
      </c>
      <c r="P945" s="1" t="s">
        <v>1409</v>
      </c>
      <c r="Q945" s="1">
        <v>20193119</v>
      </c>
    </row>
    <row r="946" spans="13:17">
      <c r="M946" s="1" t="s">
        <v>13</v>
      </c>
      <c r="N946" s="1" t="s">
        <v>70</v>
      </c>
      <c r="O946" s="1" t="s">
        <v>272</v>
      </c>
      <c r="P946" s="1" t="s">
        <v>1410</v>
      </c>
      <c r="Q946" s="1">
        <v>20193138</v>
      </c>
    </row>
    <row r="947" spans="13:17">
      <c r="M947" s="1" t="s">
        <v>13</v>
      </c>
      <c r="N947" s="1" t="s">
        <v>70</v>
      </c>
      <c r="O947" s="1" t="s">
        <v>272</v>
      </c>
      <c r="P947" s="1" t="s">
        <v>1411</v>
      </c>
      <c r="Q947" s="1">
        <v>20193142</v>
      </c>
    </row>
    <row r="948" spans="13:17">
      <c r="M948" s="1" t="s">
        <v>13</v>
      </c>
      <c r="N948" s="1" t="s">
        <v>70</v>
      </c>
      <c r="O948" s="1" t="s">
        <v>272</v>
      </c>
      <c r="P948" s="1" t="s">
        <v>1412</v>
      </c>
      <c r="Q948" s="1">
        <v>20193147</v>
      </c>
    </row>
    <row r="949" spans="13:17">
      <c r="M949" s="1" t="s">
        <v>13</v>
      </c>
      <c r="N949" s="1" t="s">
        <v>70</v>
      </c>
      <c r="O949" s="1" t="s">
        <v>272</v>
      </c>
      <c r="P949" s="1" t="s">
        <v>728</v>
      </c>
      <c r="Q949" s="1">
        <v>20193152</v>
      </c>
    </row>
    <row r="950" spans="13:17">
      <c r="M950" s="1" t="s">
        <v>13</v>
      </c>
      <c r="N950" s="1" t="s">
        <v>70</v>
      </c>
      <c r="O950" s="1" t="s">
        <v>272</v>
      </c>
      <c r="P950" s="1" t="s">
        <v>1413</v>
      </c>
      <c r="Q950" s="1">
        <v>20193157</v>
      </c>
    </row>
    <row r="951" spans="13:17">
      <c r="M951" s="1" t="s">
        <v>13</v>
      </c>
      <c r="N951" s="1" t="s">
        <v>70</v>
      </c>
      <c r="O951" s="1" t="s">
        <v>272</v>
      </c>
      <c r="P951" s="1" t="s">
        <v>1414</v>
      </c>
      <c r="Q951" s="1">
        <v>20193161</v>
      </c>
    </row>
    <row r="952" spans="13:17">
      <c r="M952" s="1" t="s">
        <v>13</v>
      </c>
      <c r="N952" s="1" t="s">
        <v>70</v>
      </c>
      <c r="O952" s="1" t="s">
        <v>272</v>
      </c>
      <c r="P952" s="1" t="s">
        <v>1415</v>
      </c>
      <c r="Q952" s="1">
        <v>20193171</v>
      </c>
    </row>
    <row r="953" spans="13:17">
      <c r="M953" s="1" t="s">
        <v>13</v>
      </c>
      <c r="N953" s="1" t="s">
        <v>70</v>
      </c>
      <c r="O953" s="1" t="s">
        <v>272</v>
      </c>
      <c r="P953" s="1" t="s">
        <v>1416</v>
      </c>
      <c r="Q953" s="1">
        <v>20193185</v>
      </c>
    </row>
    <row r="954" spans="13:17">
      <c r="M954" s="1" t="s">
        <v>13</v>
      </c>
      <c r="N954" s="1" t="s">
        <v>70</v>
      </c>
      <c r="O954" s="1" t="s">
        <v>272</v>
      </c>
      <c r="P954" s="1" t="s">
        <v>491</v>
      </c>
      <c r="Q954" s="1">
        <v>20193190</v>
      </c>
    </row>
    <row r="955" spans="13:17">
      <c r="M955" s="1" t="s">
        <v>13</v>
      </c>
      <c r="N955" s="1" t="s">
        <v>70</v>
      </c>
      <c r="O955" s="1" t="s">
        <v>272</v>
      </c>
      <c r="P955" s="1" t="s">
        <v>1417</v>
      </c>
      <c r="Q955" s="1">
        <v>20193195</v>
      </c>
    </row>
    <row r="956" spans="13:17">
      <c r="M956" s="1" t="s">
        <v>13</v>
      </c>
      <c r="N956" s="1" t="s">
        <v>70</v>
      </c>
      <c r="O956" s="1" t="s">
        <v>274</v>
      </c>
      <c r="P956" s="1" t="s">
        <v>1418</v>
      </c>
      <c r="Q956" s="1">
        <v>20196722</v>
      </c>
    </row>
    <row r="957" spans="13:17">
      <c r="M957" s="1" t="s">
        <v>13</v>
      </c>
      <c r="N957" s="1" t="s">
        <v>70</v>
      </c>
      <c r="O957" s="1" t="s">
        <v>274</v>
      </c>
      <c r="P957" s="1" t="s">
        <v>1419</v>
      </c>
      <c r="Q957" s="1">
        <v>20196799</v>
      </c>
    </row>
    <row r="958" spans="13:17">
      <c r="M958" s="1" t="s">
        <v>13</v>
      </c>
      <c r="N958" s="1" t="s">
        <v>70</v>
      </c>
      <c r="O958" s="1" t="s">
        <v>274</v>
      </c>
      <c r="P958" s="1" t="s">
        <v>1420</v>
      </c>
      <c r="Q958" s="1">
        <v>20196751</v>
      </c>
    </row>
    <row r="959" spans="13:17">
      <c r="M959" s="1" t="s">
        <v>13</v>
      </c>
      <c r="N959" s="1" t="s">
        <v>70</v>
      </c>
      <c r="O959" s="1" t="s">
        <v>274</v>
      </c>
      <c r="P959" s="1" t="s">
        <v>1057</v>
      </c>
      <c r="Q959" s="1">
        <v>20196765</v>
      </c>
    </row>
    <row r="960" spans="13:17">
      <c r="M960" s="1" t="s">
        <v>13</v>
      </c>
      <c r="N960" s="1" t="s">
        <v>70</v>
      </c>
      <c r="O960" s="1" t="s">
        <v>274</v>
      </c>
      <c r="P960" s="1" t="s">
        <v>1421</v>
      </c>
      <c r="Q960" s="1">
        <v>20196768</v>
      </c>
    </row>
    <row r="961" spans="13:17">
      <c r="M961" s="1" t="s">
        <v>13</v>
      </c>
      <c r="N961" s="1" t="s">
        <v>70</v>
      </c>
      <c r="O961" s="1" t="s">
        <v>274</v>
      </c>
      <c r="P961" s="1" t="s">
        <v>1422</v>
      </c>
      <c r="Q961" s="1">
        <v>20196773</v>
      </c>
    </row>
    <row r="962" spans="13:17">
      <c r="M962" s="1" t="s">
        <v>13</v>
      </c>
      <c r="N962" s="1" t="s">
        <v>70</v>
      </c>
      <c r="O962" s="1" t="s">
        <v>274</v>
      </c>
      <c r="P962" s="1" t="s">
        <v>1423</v>
      </c>
      <c r="Q962" s="1">
        <v>20196790</v>
      </c>
    </row>
    <row r="963" spans="13:17">
      <c r="M963" s="1" t="s">
        <v>13</v>
      </c>
      <c r="N963" s="1" t="s">
        <v>70</v>
      </c>
      <c r="O963" s="1" t="s">
        <v>274</v>
      </c>
      <c r="P963" s="1" t="s">
        <v>1424</v>
      </c>
      <c r="Q963" s="1">
        <v>20196794</v>
      </c>
    </row>
    <row r="964" spans="13:17">
      <c r="M964" s="1" t="s">
        <v>13</v>
      </c>
      <c r="N964" s="1" t="s">
        <v>70</v>
      </c>
      <c r="O964" s="1" t="s">
        <v>276</v>
      </c>
      <c r="P964" s="1" t="s">
        <v>869</v>
      </c>
      <c r="Q964" s="1">
        <v>20193312</v>
      </c>
    </row>
    <row r="965" spans="13:17">
      <c r="M965" s="1" t="s">
        <v>13</v>
      </c>
      <c r="N965" s="1" t="s">
        <v>70</v>
      </c>
      <c r="O965" s="1" t="s">
        <v>276</v>
      </c>
      <c r="P965" s="1" t="s">
        <v>1425</v>
      </c>
      <c r="Q965" s="1">
        <v>20193313</v>
      </c>
    </row>
    <row r="966" spans="13:17">
      <c r="M966" s="1" t="s">
        <v>13</v>
      </c>
      <c r="N966" s="1" t="s">
        <v>70</v>
      </c>
      <c r="O966" s="1" t="s">
        <v>276</v>
      </c>
      <c r="P966" s="1" t="s">
        <v>1426</v>
      </c>
      <c r="Q966" s="1">
        <v>20193324</v>
      </c>
    </row>
    <row r="967" spans="13:17">
      <c r="M967" s="1" t="s">
        <v>13</v>
      </c>
      <c r="N967" s="1" t="s">
        <v>70</v>
      </c>
      <c r="O967" s="1" t="s">
        <v>276</v>
      </c>
      <c r="P967" s="1" t="s">
        <v>1427</v>
      </c>
      <c r="Q967" s="1">
        <v>20193328</v>
      </c>
    </row>
    <row r="968" spans="13:17">
      <c r="M968" s="1" t="s">
        <v>13</v>
      </c>
      <c r="N968" s="1" t="s">
        <v>70</v>
      </c>
      <c r="O968" s="1" t="s">
        <v>276</v>
      </c>
      <c r="P968" s="1" t="s">
        <v>1428</v>
      </c>
      <c r="Q968" s="1">
        <v>20193329</v>
      </c>
    </row>
    <row r="969" spans="13:17">
      <c r="M969" s="1" t="s">
        <v>13</v>
      </c>
      <c r="N969" s="1" t="s">
        <v>70</v>
      </c>
      <c r="O969" s="1" t="s">
        <v>276</v>
      </c>
      <c r="P969" s="1" t="s">
        <v>1429</v>
      </c>
      <c r="Q969" s="1">
        <v>20193331</v>
      </c>
    </row>
    <row r="970" spans="13:17">
      <c r="M970" s="1" t="s">
        <v>13</v>
      </c>
      <c r="N970" s="1" t="s">
        <v>70</v>
      </c>
      <c r="O970" s="1" t="s">
        <v>276</v>
      </c>
      <c r="P970" s="1" t="s">
        <v>1430</v>
      </c>
      <c r="Q970" s="1">
        <v>20193333</v>
      </c>
    </row>
    <row r="971" spans="13:17">
      <c r="M971" s="1" t="s">
        <v>13</v>
      </c>
      <c r="N971" s="1" t="s">
        <v>70</v>
      </c>
      <c r="O971" s="1" t="s">
        <v>276</v>
      </c>
      <c r="P971" s="1" t="s">
        <v>1431</v>
      </c>
      <c r="Q971" s="1">
        <v>20193335</v>
      </c>
    </row>
    <row r="972" spans="13:17">
      <c r="M972" s="1" t="s">
        <v>13</v>
      </c>
      <c r="N972" s="1" t="s">
        <v>70</v>
      </c>
      <c r="O972" s="1" t="s">
        <v>276</v>
      </c>
      <c r="P972" s="1" t="s">
        <v>1432</v>
      </c>
      <c r="Q972" s="1">
        <v>20193339</v>
      </c>
    </row>
    <row r="973" spans="13:17">
      <c r="M973" s="1" t="s">
        <v>13</v>
      </c>
      <c r="N973" s="1" t="s">
        <v>70</v>
      </c>
      <c r="O973" s="1" t="s">
        <v>276</v>
      </c>
      <c r="P973" s="1" t="s">
        <v>1433</v>
      </c>
      <c r="Q973" s="1">
        <v>20193399</v>
      </c>
    </row>
    <row r="974" spans="13:17">
      <c r="M974" s="1" t="s">
        <v>13</v>
      </c>
      <c r="N974" s="1" t="s">
        <v>70</v>
      </c>
      <c r="O974" s="1" t="s">
        <v>276</v>
      </c>
      <c r="P974" s="1" t="s">
        <v>1434</v>
      </c>
      <c r="Q974" s="1">
        <v>20193358</v>
      </c>
    </row>
    <row r="975" spans="13:17">
      <c r="M975" s="1" t="s">
        <v>13</v>
      </c>
      <c r="N975" s="1" t="s">
        <v>70</v>
      </c>
      <c r="O975" s="1" t="s">
        <v>276</v>
      </c>
      <c r="P975" s="1" t="s">
        <v>1435</v>
      </c>
      <c r="Q975" s="1">
        <v>20193380</v>
      </c>
    </row>
    <row r="976" spans="13:17">
      <c r="M976" s="1" t="s">
        <v>13</v>
      </c>
      <c r="N976" s="1" t="s">
        <v>70</v>
      </c>
      <c r="O976" s="1" t="s">
        <v>276</v>
      </c>
      <c r="P976" s="1" t="s">
        <v>1436</v>
      </c>
      <c r="Q976" s="1">
        <v>20193383</v>
      </c>
    </row>
    <row r="977" spans="13:17">
      <c r="M977" s="1" t="s">
        <v>13</v>
      </c>
      <c r="N977" s="1" t="s">
        <v>70</v>
      </c>
      <c r="O977" s="1" t="s">
        <v>276</v>
      </c>
      <c r="P977" s="1" t="s">
        <v>1437</v>
      </c>
      <c r="Q977" s="1">
        <v>20193387</v>
      </c>
    </row>
    <row r="978" spans="13:17">
      <c r="M978" s="1" t="s">
        <v>13</v>
      </c>
      <c r="N978" s="1" t="s">
        <v>70</v>
      </c>
      <c r="O978" s="1" t="s">
        <v>276</v>
      </c>
      <c r="P978" s="1" t="s">
        <v>1438</v>
      </c>
      <c r="Q978" s="1">
        <v>20193373</v>
      </c>
    </row>
    <row r="979" spans="13:17">
      <c r="M979" s="1" t="s">
        <v>13</v>
      </c>
      <c r="N979" s="1" t="s">
        <v>70</v>
      </c>
      <c r="O979" s="1" t="s">
        <v>278</v>
      </c>
      <c r="P979" s="1" t="s">
        <v>1439</v>
      </c>
      <c r="Q979" s="1">
        <v>20193690</v>
      </c>
    </row>
    <row r="980" spans="13:17">
      <c r="M980" s="1" t="s">
        <v>13</v>
      </c>
      <c r="N980" s="1" t="s">
        <v>70</v>
      </c>
      <c r="O980" s="1" t="s">
        <v>278</v>
      </c>
      <c r="P980" s="1" t="s">
        <v>1440</v>
      </c>
      <c r="Q980" s="1">
        <v>20193625</v>
      </c>
    </row>
    <row r="981" spans="13:17">
      <c r="M981" s="1" t="s">
        <v>13</v>
      </c>
      <c r="N981" s="1" t="s">
        <v>70</v>
      </c>
      <c r="O981" s="1" t="s">
        <v>278</v>
      </c>
      <c r="P981" s="1" t="s">
        <v>1441</v>
      </c>
      <c r="Q981" s="1">
        <v>20193634</v>
      </c>
    </row>
    <row r="982" spans="13:17">
      <c r="M982" s="1" t="s">
        <v>13</v>
      </c>
      <c r="N982" s="1" t="s">
        <v>70</v>
      </c>
      <c r="O982" s="1" t="s">
        <v>278</v>
      </c>
      <c r="P982" s="1" t="s">
        <v>1442</v>
      </c>
      <c r="Q982" s="1">
        <v>20193699</v>
      </c>
    </row>
    <row r="983" spans="13:17">
      <c r="M983" s="1" t="s">
        <v>13</v>
      </c>
      <c r="N983" s="1" t="s">
        <v>70</v>
      </c>
      <c r="O983" s="1" t="s">
        <v>278</v>
      </c>
      <c r="P983" s="1" t="s">
        <v>1443</v>
      </c>
      <c r="Q983" s="1">
        <v>20193682</v>
      </c>
    </row>
    <row r="984" spans="13:17">
      <c r="M984" s="1" t="s">
        <v>13</v>
      </c>
      <c r="N984" s="1" t="s">
        <v>70</v>
      </c>
      <c r="O984" s="1" t="s">
        <v>278</v>
      </c>
      <c r="P984" s="1" t="s">
        <v>576</v>
      </c>
      <c r="Q984" s="1">
        <v>20193651</v>
      </c>
    </row>
    <row r="985" spans="13:17">
      <c r="M985" s="1" t="s">
        <v>13</v>
      </c>
      <c r="N985" s="1" t="s">
        <v>70</v>
      </c>
      <c r="O985" s="1" t="s">
        <v>278</v>
      </c>
      <c r="P985" s="1" t="s">
        <v>1444</v>
      </c>
      <c r="Q985" s="1">
        <v>20193638</v>
      </c>
    </row>
    <row r="986" spans="13:17">
      <c r="M986" s="1" t="s">
        <v>13</v>
      </c>
      <c r="N986" s="1" t="s">
        <v>70</v>
      </c>
      <c r="O986" s="1" t="s">
        <v>278</v>
      </c>
      <c r="P986" s="1" t="s">
        <v>1445</v>
      </c>
      <c r="Q986" s="1">
        <v>20193647</v>
      </c>
    </row>
    <row r="987" spans="13:17">
      <c r="M987" s="1" t="s">
        <v>13</v>
      </c>
      <c r="N987" s="1" t="s">
        <v>70</v>
      </c>
      <c r="O987" s="1" t="s">
        <v>278</v>
      </c>
      <c r="P987" s="1" t="s">
        <v>1446</v>
      </c>
      <c r="Q987" s="1">
        <v>20193664</v>
      </c>
    </row>
    <row r="988" spans="13:17">
      <c r="M988" s="1" t="s">
        <v>13</v>
      </c>
      <c r="N988" s="1" t="s">
        <v>70</v>
      </c>
      <c r="O988" s="1" t="s">
        <v>278</v>
      </c>
      <c r="P988" s="1" t="s">
        <v>1447</v>
      </c>
      <c r="Q988" s="1">
        <v>20193673</v>
      </c>
    </row>
    <row r="989" spans="13:17">
      <c r="M989" s="1" t="s">
        <v>13</v>
      </c>
      <c r="N989" s="1" t="s">
        <v>70</v>
      </c>
      <c r="O989" s="1" t="s">
        <v>278</v>
      </c>
      <c r="P989" s="1" t="s">
        <v>1448</v>
      </c>
      <c r="Q989" s="1">
        <v>20193684</v>
      </c>
    </row>
    <row r="990" spans="13:17">
      <c r="M990" s="1" t="s">
        <v>13</v>
      </c>
      <c r="N990" s="1" t="s">
        <v>70</v>
      </c>
      <c r="O990" s="1" t="s">
        <v>278</v>
      </c>
      <c r="P990" s="1" t="s">
        <v>1264</v>
      </c>
      <c r="Q990" s="1">
        <v>20193685</v>
      </c>
    </row>
    <row r="991" spans="13:17">
      <c r="M991" s="1" t="s">
        <v>13</v>
      </c>
      <c r="N991" s="1" t="s">
        <v>70</v>
      </c>
      <c r="O991" s="1" t="s">
        <v>278</v>
      </c>
      <c r="P991" s="1" t="s">
        <v>1449</v>
      </c>
      <c r="Q991" s="1">
        <v>20193686</v>
      </c>
    </row>
    <row r="992" spans="13:17">
      <c r="M992" s="1" t="s">
        <v>13</v>
      </c>
      <c r="N992" s="1" t="s">
        <v>70</v>
      </c>
      <c r="O992" s="1" t="s">
        <v>278</v>
      </c>
      <c r="P992" s="1" t="s">
        <v>1450</v>
      </c>
      <c r="Q992" s="1">
        <v>20193694</v>
      </c>
    </row>
    <row r="993" spans="13:17">
      <c r="M993" s="1" t="s">
        <v>13</v>
      </c>
      <c r="N993" s="1" t="s">
        <v>70</v>
      </c>
      <c r="O993" s="1" t="s">
        <v>278</v>
      </c>
      <c r="P993" s="1" t="s">
        <v>1451</v>
      </c>
      <c r="Q993" s="1">
        <v>20193621</v>
      </c>
    </row>
    <row r="994" spans="13:17">
      <c r="M994" s="1" t="s">
        <v>13</v>
      </c>
      <c r="N994" s="1" t="s">
        <v>70</v>
      </c>
      <c r="O994" s="1" t="s">
        <v>278</v>
      </c>
      <c r="P994" s="1" t="s">
        <v>1452</v>
      </c>
      <c r="Q994" s="1">
        <v>20193630</v>
      </c>
    </row>
    <row r="995" spans="13:17">
      <c r="M995" s="1" t="s">
        <v>13</v>
      </c>
      <c r="N995" s="1" t="s">
        <v>70</v>
      </c>
      <c r="O995" s="1" t="s">
        <v>280</v>
      </c>
      <c r="P995" s="1" t="s">
        <v>1453</v>
      </c>
      <c r="Q995" s="1">
        <v>20194010</v>
      </c>
    </row>
    <row r="996" spans="13:17">
      <c r="M996" s="1" t="s">
        <v>13</v>
      </c>
      <c r="N996" s="1" t="s">
        <v>70</v>
      </c>
      <c r="O996" s="1" t="s">
        <v>280</v>
      </c>
      <c r="P996" s="1" t="s">
        <v>1454</v>
      </c>
      <c r="Q996" s="1">
        <v>20194023</v>
      </c>
    </row>
    <row r="997" spans="13:17">
      <c r="M997" s="1" t="s">
        <v>13</v>
      </c>
      <c r="N997" s="1" t="s">
        <v>70</v>
      </c>
      <c r="O997" s="1" t="s">
        <v>280</v>
      </c>
      <c r="P997" s="1" t="s">
        <v>1455</v>
      </c>
      <c r="Q997" s="1">
        <v>20194083</v>
      </c>
    </row>
    <row r="998" spans="13:17">
      <c r="M998" s="1" t="s">
        <v>13</v>
      </c>
      <c r="N998" s="1" t="s">
        <v>70</v>
      </c>
      <c r="O998" s="1" t="s">
        <v>280</v>
      </c>
      <c r="P998" s="1" t="s">
        <v>1456</v>
      </c>
      <c r="Q998" s="1">
        <v>20194041</v>
      </c>
    </row>
    <row r="999" spans="13:17">
      <c r="M999" s="1" t="s">
        <v>13</v>
      </c>
      <c r="N999" s="1" t="s">
        <v>70</v>
      </c>
      <c r="O999" s="1" t="s">
        <v>280</v>
      </c>
      <c r="P999" s="1" t="s">
        <v>1457</v>
      </c>
      <c r="Q999" s="1">
        <v>20194059</v>
      </c>
    </row>
    <row r="1000" spans="13:17">
      <c r="M1000" s="1" t="s">
        <v>13</v>
      </c>
      <c r="N1000" s="1" t="s">
        <v>70</v>
      </c>
      <c r="O1000" s="1" t="s">
        <v>280</v>
      </c>
      <c r="P1000" s="1" t="s">
        <v>280</v>
      </c>
      <c r="Q1000" s="1">
        <v>20194029</v>
      </c>
    </row>
    <row r="1001" spans="13:17">
      <c r="M1001" s="1" t="s">
        <v>13</v>
      </c>
      <c r="N1001" s="1" t="s">
        <v>70</v>
      </c>
      <c r="O1001" s="1" t="s">
        <v>280</v>
      </c>
      <c r="P1001" s="1" t="s">
        <v>1458</v>
      </c>
      <c r="Q1001" s="1">
        <v>20194099</v>
      </c>
    </row>
    <row r="1002" spans="13:17">
      <c r="M1002" s="1" t="s">
        <v>13</v>
      </c>
      <c r="N1002" s="1" t="s">
        <v>70</v>
      </c>
      <c r="O1002" s="1" t="s">
        <v>280</v>
      </c>
      <c r="P1002" s="1" t="s">
        <v>1459</v>
      </c>
      <c r="Q1002" s="1">
        <v>20194071</v>
      </c>
    </row>
    <row r="1003" spans="13:17">
      <c r="M1003" s="1" t="s">
        <v>13</v>
      </c>
      <c r="N1003" s="1" t="s">
        <v>70</v>
      </c>
      <c r="O1003" s="1" t="s">
        <v>280</v>
      </c>
      <c r="P1003" s="1" t="s">
        <v>1460</v>
      </c>
      <c r="Q1003" s="1">
        <v>20194047</v>
      </c>
    </row>
    <row r="1004" spans="13:17">
      <c r="M1004" s="1" t="s">
        <v>13</v>
      </c>
      <c r="N1004" s="1" t="s">
        <v>70</v>
      </c>
      <c r="O1004" s="1" t="s">
        <v>280</v>
      </c>
      <c r="P1004" s="1" t="s">
        <v>1461</v>
      </c>
      <c r="Q1004" s="1">
        <v>20194011</v>
      </c>
    </row>
    <row r="1005" spans="13:17">
      <c r="M1005" s="1" t="s">
        <v>13</v>
      </c>
      <c r="N1005" s="1" t="s">
        <v>70</v>
      </c>
      <c r="O1005" s="1" t="s">
        <v>280</v>
      </c>
      <c r="P1005" s="1" t="s">
        <v>1462</v>
      </c>
      <c r="Q1005" s="1">
        <v>20194065</v>
      </c>
    </row>
    <row r="1006" spans="13:17">
      <c r="M1006" s="1" t="s">
        <v>13</v>
      </c>
      <c r="N1006" s="1" t="s">
        <v>70</v>
      </c>
      <c r="O1006" s="1" t="s">
        <v>280</v>
      </c>
      <c r="P1006" s="1" t="s">
        <v>1463</v>
      </c>
      <c r="Q1006" s="1">
        <v>20194017</v>
      </c>
    </row>
    <row r="1007" spans="13:17">
      <c r="M1007" s="1" t="s">
        <v>13</v>
      </c>
      <c r="N1007" s="1" t="s">
        <v>70</v>
      </c>
      <c r="O1007" s="1" t="s">
        <v>280</v>
      </c>
      <c r="P1007" s="1" t="s">
        <v>1464</v>
      </c>
      <c r="Q1007" s="1">
        <v>20194077</v>
      </c>
    </row>
    <row r="1008" spans="13:17">
      <c r="M1008" s="1" t="s">
        <v>13</v>
      </c>
      <c r="N1008" s="1" t="s">
        <v>70</v>
      </c>
      <c r="O1008" s="1" t="s">
        <v>280</v>
      </c>
      <c r="P1008" s="1" t="s">
        <v>1465</v>
      </c>
      <c r="Q1008" s="1">
        <v>20194089</v>
      </c>
    </row>
    <row r="1009" spans="13:17">
      <c r="M1009" s="1" t="s">
        <v>13</v>
      </c>
      <c r="N1009" s="1" t="s">
        <v>70</v>
      </c>
      <c r="O1009" s="1" t="s">
        <v>280</v>
      </c>
      <c r="P1009" s="1" t="s">
        <v>1466</v>
      </c>
      <c r="Q1009" s="1">
        <v>20194095</v>
      </c>
    </row>
    <row r="1010" spans="13:17">
      <c r="M1010" s="1" t="s">
        <v>13</v>
      </c>
      <c r="N1010" s="1" t="s">
        <v>70</v>
      </c>
      <c r="O1010" s="1" t="s">
        <v>280</v>
      </c>
      <c r="P1010" s="1" t="s">
        <v>1467</v>
      </c>
      <c r="Q1010" s="1">
        <v>20194035</v>
      </c>
    </row>
    <row r="1011" spans="13:17">
      <c r="M1011" s="1" t="s">
        <v>13</v>
      </c>
      <c r="N1011" s="1" t="s">
        <v>70</v>
      </c>
      <c r="O1011" s="1" t="s">
        <v>280</v>
      </c>
      <c r="P1011" s="1" t="s">
        <v>1468</v>
      </c>
      <c r="Q1011" s="1">
        <v>20194053</v>
      </c>
    </row>
    <row r="1012" spans="13:17">
      <c r="M1012" s="1" t="s">
        <v>13</v>
      </c>
      <c r="N1012" s="1" t="s">
        <v>70</v>
      </c>
      <c r="O1012" s="1" t="s">
        <v>282</v>
      </c>
      <c r="P1012" s="1" t="s">
        <v>1469</v>
      </c>
      <c r="Q1012" s="1">
        <v>20195415</v>
      </c>
    </row>
    <row r="1013" spans="13:17">
      <c r="M1013" s="1" t="s">
        <v>13</v>
      </c>
      <c r="N1013" s="1" t="s">
        <v>70</v>
      </c>
      <c r="O1013" s="1" t="s">
        <v>282</v>
      </c>
      <c r="P1013" s="1" t="s">
        <v>1470</v>
      </c>
      <c r="Q1013" s="1">
        <v>20195420</v>
      </c>
    </row>
    <row r="1014" spans="13:17">
      <c r="M1014" s="1" t="s">
        <v>13</v>
      </c>
      <c r="N1014" s="1" t="s">
        <v>70</v>
      </c>
      <c r="O1014" s="1" t="s">
        <v>282</v>
      </c>
      <c r="P1014" s="1" t="s">
        <v>1471</v>
      </c>
      <c r="Q1014" s="1">
        <v>20195428</v>
      </c>
    </row>
    <row r="1015" spans="13:17">
      <c r="M1015" s="1" t="s">
        <v>13</v>
      </c>
      <c r="N1015" s="1" t="s">
        <v>70</v>
      </c>
      <c r="O1015" s="1" t="s">
        <v>282</v>
      </c>
      <c r="P1015" s="1" t="s">
        <v>1472</v>
      </c>
      <c r="Q1015" s="1">
        <v>20195422</v>
      </c>
    </row>
    <row r="1016" spans="13:17">
      <c r="M1016" s="1" t="s">
        <v>13</v>
      </c>
      <c r="N1016" s="1" t="s">
        <v>70</v>
      </c>
      <c r="O1016" s="1" t="s">
        <v>282</v>
      </c>
      <c r="P1016" s="1" t="s">
        <v>1473</v>
      </c>
      <c r="Q1016" s="1">
        <v>20195450</v>
      </c>
    </row>
    <row r="1017" spans="13:17">
      <c r="M1017" s="1" t="s">
        <v>13</v>
      </c>
      <c r="N1017" s="1" t="s">
        <v>70</v>
      </c>
      <c r="O1017" s="1" t="s">
        <v>282</v>
      </c>
      <c r="P1017" s="1" t="s">
        <v>1474</v>
      </c>
      <c r="Q1017" s="1">
        <v>20195447</v>
      </c>
    </row>
    <row r="1018" spans="13:17">
      <c r="M1018" s="1" t="s">
        <v>13</v>
      </c>
      <c r="N1018" s="1" t="s">
        <v>70</v>
      </c>
      <c r="O1018" s="1" t="s">
        <v>282</v>
      </c>
      <c r="P1018" s="1" t="s">
        <v>1475</v>
      </c>
      <c r="Q1018" s="1">
        <v>20195499</v>
      </c>
    </row>
    <row r="1019" spans="13:17">
      <c r="M1019" s="1" t="s">
        <v>13</v>
      </c>
      <c r="N1019" s="1" t="s">
        <v>70</v>
      </c>
      <c r="O1019" s="1" t="s">
        <v>282</v>
      </c>
      <c r="P1019" s="1" t="s">
        <v>1476</v>
      </c>
      <c r="Q1019" s="1">
        <v>20195466</v>
      </c>
    </row>
    <row r="1020" spans="13:17">
      <c r="M1020" s="1" t="s">
        <v>13</v>
      </c>
      <c r="N1020" s="1" t="s">
        <v>70</v>
      </c>
      <c r="O1020" s="1" t="s">
        <v>282</v>
      </c>
      <c r="P1020" s="1" t="s">
        <v>1477</v>
      </c>
      <c r="Q1020" s="1">
        <v>20195425</v>
      </c>
    </row>
    <row r="1021" spans="13:17">
      <c r="M1021" s="1" t="s">
        <v>13</v>
      </c>
      <c r="N1021" s="1" t="s">
        <v>70</v>
      </c>
      <c r="O1021" s="1" t="s">
        <v>282</v>
      </c>
      <c r="P1021" s="1" t="s">
        <v>1478</v>
      </c>
      <c r="Q1021" s="1">
        <v>20195476</v>
      </c>
    </row>
    <row r="1022" spans="13:17">
      <c r="M1022" s="1" t="s">
        <v>13</v>
      </c>
      <c r="N1022" s="1" t="s">
        <v>70</v>
      </c>
      <c r="O1022" s="1" t="s">
        <v>282</v>
      </c>
      <c r="P1022" s="1" t="s">
        <v>1479</v>
      </c>
      <c r="Q1022" s="1">
        <v>20195485</v>
      </c>
    </row>
    <row r="1023" spans="13:17">
      <c r="M1023" s="1" t="s">
        <v>13</v>
      </c>
      <c r="N1023" s="1" t="s">
        <v>70</v>
      </c>
      <c r="O1023" s="1" t="s">
        <v>284</v>
      </c>
      <c r="P1023" s="1" t="s">
        <v>1480</v>
      </c>
      <c r="Q1023" s="1">
        <v>20197284</v>
      </c>
    </row>
    <row r="1024" spans="13:17">
      <c r="M1024" s="1" t="s">
        <v>13</v>
      </c>
      <c r="N1024" s="1" t="s">
        <v>70</v>
      </c>
      <c r="O1024" s="1" t="s">
        <v>284</v>
      </c>
      <c r="P1024" s="1" t="s">
        <v>1481</v>
      </c>
      <c r="Q1024" s="1">
        <v>20197217</v>
      </c>
    </row>
    <row r="1025" spans="13:17">
      <c r="M1025" s="1" t="s">
        <v>13</v>
      </c>
      <c r="N1025" s="1" t="s">
        <v>70</v>
      </c>
      <c r="O1025" s="1" t="s">
        <v>284</v>
      </c>
      <c r="P1025" s="1" t="s">
        <v>374</v>
      </c>
      <c r="Q1025" s="1">
        <v>20197235</v>
      </c>
    </row>
    <row r="1026" spans="13:17">
      <c r="M1026" s="1" t="s">
        <v>13</v>
      </c>
      <c r="N1026" s="1" t="s">
        <v>70</v>
      </c>
      <c r="O1026" s="1" t="s">
        <v>284</v>
      </c>
      <c r="P1026" s="1" t="s">
        <v>1482</v>
      </c>
      <c r="Q1026" s="1">
        <v>20197277</v>
      </c>
    </row>
    <row r="1027" spans="13:17">
      <c r="M1027" s="1" t="s">
        <v>13</v>
      </c>
      <c r="N1027" s="1" t="s">
        <v>70</v>
      </c>
      <c r="O1027" s="1" t="s">
        <v>284</v>
      </c>
      <c r="P1027" s="1" t="s">
        <v>284</v>
      </c>
      <c r="Q1027" s="1">
        <v>20197252</v>
      </c>
    </row>
    <row r="1028" spans="13:17">
      <c r="M1028" s="1" t="s">
        <v>13</v>
      </c>
      <c r="N1028" s="1" t="s">
        <v>70</v>
      </c>
      <c r="O1028" s="1" t="s">
        <v>284</v>
      </c>
      <c r="P1028" s="1" t="s">
        <v>1483</v>
      </c>
      <c r="Q1028" s="1">
        <v>20197299</v>
      </c>
    </row>
    <row r="1029" spans="13:17">
      <c r="M1029" s="1" t="s">
        <v>13</v>
      </c>
      <c r="N1029" s="1" t="s">
        <v>70</v>
      </c>
      <c r="O1029" s="1" t="s">
        <v>284</v>
      </c>
      <c r="P1029" s="1" t="s">
        <v>1484</v>
      </c>
      <c r="Q1029" s="1">
        <v>20197263</v>
      </c>
    </row>
    <row r="1030" spans="13:17">
      <c r="M1030" s="1" t="s">
        <v>13</v>
      </c>
      <c r="N1030" s="1" t="s">
        <v>70</v>
      </c>
      <c r="O1030" s="1" t="s">
        <v>284</v>
      </c>
      <c r="P1030" s="1" t="s">
        <v>1485</v>
      </c>
      <c r="Q1030" s="1">
        <v>20197287</v>
      </c>
    </row>
    <row r="1031" spans="13:17">
      <c r="M1031" s="1" t="s">
        <v>13</v>
      </c>
      <c r="N1031" s="1" t="s">
        <v>70</v>
      </c>
      <c r="O1031" s="1" t="s">
        <v>286</v>
      </c>
      <c r="P1031" s="1" t="s">
        <v>1486</v>
      </c>
      <c r="Q1031" s="1">
        <v>20197413</v>
      </c>
    </row>
    <row r="1032" spans="13:17">
      <c r="M1032" s="1" t="s">
        <v>13</v>
      </c>
      <c r="N1032" s="1" t="s">
        <v>70</v>
      </c>
      <c r="O1032" s="1" t="s">
        <v>286</v>
      </c>
      <c r="P1032" s="1" t="s">
        <v>1487</v>
      </c>
      <c r="Q1032" s="1">
        <v>20197417</v>
      </c>
    </row>
    <row r="1033" spans="13:17">
      <c r="M1033" s="1" t="s">
        <v>13</v>
      </c>
      <c r="N1033" s="1" t="s">
        <v>70</v>
      </c>
      <c r="O1033" s="1" t="s">
        <v>286</v>
      </c>
      <c r="P1033" s="1" t="s">
        <v>1488</v>
      </c>
      <c r="Q1033" s="1">
        <v>20197445</v>
      </c>
    </row>
    <row r="1034" spans="13:17">
      <c r="M1034" s="1" t="s">
        <v>13</v>
      </c>
      <c r="N1034" s="1" t="s">
        <v>70</v>
      </c>
      <c r="O1034" s="1" t="s">
        <v>286</v>
      </c>
      <c r="P1034" s="1" t="s">
        <v>1489</v>
      </c>
      <c r="Q1034" s="1">
        <v>20197431</v>
      </c>
    </row>
    <row r="1035" spans="13:17">
      <c r="M1035" s="1" t="s">
        <v>13</v>
      </c>
      <c r="N1035" s="1" t="s">
        <v>70</v>
      </c>
      <c r="O1035" s="1" t="s">
        <v>286</v>
      </c>
      <c r="P1035" s="1" t="s">
        <v>1490</v>
      </c>
      <c r="Q1035" s="1">
        <v>20197453</v>
      </c>
    </row>
    <row r="1036" spans="13:17">
      <c r="M1036" s="1" t="s">
        <v>13</v>
      </c>
      <c r="N1036" s="1" t="s">
        <v>70</v>
      </c>
      <c r="O1036" s="1" t="s">
        <v>286</v>
      </c>
      <c r="P1036" s="1" t="s">
        <v>1491</v>
      </c>
      <c r="Q1036" s="1">
        <v>20197459</v>
      </c>
    </row>
    <row r="1037" spans="13:17">
      <c r="M1037" s="1" t="s">
        <v>13</v>
      </c>
      <c r="N1037" s="1" t="s">
        <v>70</v>
      </c>
      <c r="O1037" s="1" t="s">
        <v>286</v>
      </c>
      <c r="P1037" s="1" t="s">
        <v>1492</v>
      </c>
      <c r="Q1037" s="1">
        <v>20197463</v>
      </c>
    </row>
    <row r="1038" spans="13:17">
      <c r="M1038" s="1" t="s">
        <v>13</v>
      </c>
      <c r="N1038" s="1" t="s">
        <v>70</v>
      </c>
      <c r="O1038" s="1" t="s">
        <v>286</v>
      </c>
      <c r="P1038" s="1" t="s">
        <v>1493</v>
      </c>
      <c r="Q1038" s="1">
        <v>20197470</v>
      </c>
    </row>
    <row r="1039" spans="13:17">
      <c r="M1039" s="1" t="s">
        <v>13</v>
      </c>
      <c r="N1039" s="1" t="s">
        <v>70</v>
      </c>
      <c r="O1039" s="1" t="s">
        <v>286</v>
      </c>
      <c r="P1039" s="1" t="s">
        <v>1494</v>
      </c>
      <c r="Q1039" s="1">
        <v>20197482</v>
      </c>
    </row>
    <row r="1040" spans="13:17">
      <c r="M1040" s="1" t="s">
        <v>13</v>
      </c>
      <c r="N1040" s="1" t="s">
        <v>70</v>
      </c>
      <c r="O1040" s="1" t="s">
        <v>286</v>
      </c>
      <c r="P1040" s="1" t="s">
        <v>1495</v>
      </c>
      <c r="Q1040" s="1">
        <v>20197494</v>
      </c>
    </row>
    <row r="1041" spans="13:17">
      <c r="M1041" s="1" t="s">
        <v>13</v>
      </c>
      <c r="N1041" s="1" t="s">
        <v>70</v>
      </c>
      <c r="O1041" s="1" t="s">
        <v>286</v>
      </c>
      <c r="P1041" s="1" t="s">
        <v>1496</v>
      </c>
      <c r="Q1041" s="1">
        <v>20197442</v>
      </c>
    </row>
    <row r="1042" spans="13:17">
      <c r="M1042" s="1" t="s">
        <v>13</v>
      </c>
      <c r="N1042" s="1" t="s">
        <v>70</v>
      </c>
      <c r="O1042" s="1" t="s">
        <v>288</v>
      </c>
      <c r="P1042" s="1" t="s">
        <v>1497</v>
      </c>
      <c r="Q1042" s="1">
        <v>20197512</v>
      </c>
    </row>
    <row r="1043" spans="13:17">
      <c r="M1043" s="1" t="s">
        <v>13</v>
      </c>
      <c r="N1043" s="1" t="s">
        <v>70</v>
      </c>
      <c r="O1043" s="1" t="s">
        <v>288</v>
      </c>
      <c r="P1043" s="1" t="s">
        <v>1498</v>
      </c>
      <c r="Q1043" s="1">
        <v>20197521</v>
      </c>
    </row>
    <row r="1044" spans="13:17">
      <c r="M1044" s="1" t="s">
        <v>13</v>
      </c>
      <c r="N1044" s="1" t="s">
        <v>70</v>
      </c>
      <c r="O1044" s="1" t="s">
        <v>288</v>
      </c>
      <c r="P1044" s="1" t="s">
        <v>1499</v>
      </c>
      <c r="Q1044" s="1">
        <v>20197519</v>
      </c>
    </row>
    <row r="1045" spans="13:17">
      <c r="M1045" s="1" t="s">
        <v>13</v>
      </c>
      <c r="N1045" s="1" t="s">
        <v>70</v>
      </c>
      <c r="O1045" s="1" t="s">
        <v>288</v>
      </c>
      <c r="P1045" s="1" t="s">
        <v>374</v>
      </c>
      <c r="Q1045" s="1">
        <v>20197543</v>
      </c>
    </row>
    <row r="1046" spans="13:17">
      <c r="M1046" s="1" t="s">
        <v>13</v>
      </c>
      <c r="N1046" s="1" t="s">
        <v>70</v>
      </c>
      <c r="O1046" s="1" t="s">
        <v>288</v>
      </c>
      <c r="P1046" s="1" t="s">
        <v>1500</v>
      </c>
      <c r="Q1046" s="1">
        <v>20197553</v>
      </c>
    </row>
    <row r="1047" spans="13:17">
      <c r="M1047" s="1" t="s">
        <v>13</v>
      </c>
      <c r="N1047" s="1" t="s">
        <v>70</v>
      </c>
      <c r="O1047" s="1" t="s">
        <v>288</v>
      </c>
      <c r="P1047" s="1" t="s">
        <v>1501</v>
      </c>
      <c r="Q1047" s="1">
        <v>20197571</v>
      </c>
    </row>
    <row r="1048" spans="13:17">
      <c r="M1048" s="1" t="s">
        <v>13</v>
      </c>
      <c r="N1048" s="1" t="s">
        <v>70</v>
      </c>
      <c r="O1048" s="1" t="s">
        <v>288</v>
      </c>
      <c r="P1048" s="1" t="s">
        <v>1502</v>
      </c>
      <c r="Q1048" s="1">
        <v>20197595</v>
      </c>
    </row>
    <row r="1049" spans="13:17">
      <c r="M1049" s="1" t="s">
        <v>13</v>
      </c>
      <c r="N1049" s="1" t="s">
        <v>70</v>
      </c>
      <c r="O1049" s="1" t="s">
        <v>290</v>
      </c>
      <c r="P1049" s="1" t="s">
        <v>1503</v>
      </c>
      <c r="Q1049" s="1">
        <v>20198110</v>
      </c>
    </row>
    <row r="1050" spans="13:17">
      <c r="M1050" s="1" t="s">
        <v>13</v>
      </c>
      <c r="N1050" s="1" t="s">
        <v>70</v>
      </c>
      <c r="O1050" s="1" t="s">
        <v>290</v>
      </c>
      <c r="P1050" s="1" t="s">
        <v>1504</v>
      </c>
      <c r="Q1050" s="1">
        <v>20198111</v>
      </c>
    </row>
    <row r="1051" spans="13:17">
      <c r="M1051" s="1" t="s">
        <v>13</v>
      </c>
      <c r="N1051" s="1" t="s">
        <v>70</v>
      </c>
      <c r="O1051" s="1" t="s">
        <v>290</v>
      </c>
      <c r="P1051" s="1" t="s">
        <v>1505</v>
      </c>
      <c r="Q1051" s="1">
        <v>20198172</v>
      </c>
    </row>
    <row r="1052" spans="13:17">
      <c r="M1052" s="1" t="s">
        <v>13</v>
      </c>
      <c r="N1052" s="1" t="s">
        <v>70</v>
      </c>
      <c r="O1052" s="1" t="s">
        <v>290</v>
      </c>
      <c r="P1052" s="1" t="s">
        <v>1506</v>
      </c>
      <c r="Q1052" s="1">
        <v>20198122</v>
      </c>
    </row>
    <row r="1053" spans="13:17">
      <c r="M1053" s="1" t="s">
        <v>13</v>
      </c>
      <c r="N1053" s="1" t="s">
        <v>70</v>
      </c>
      <c r="O1053" s="1" t="s">
        <v>290</v>
      </c>
      <c r="P1053" s="1" t="s">
        <v>1507</v>
      </c>
      <c r="Q1053" s="1">
        <v>20198131</v>
      </c>
    </row>
    <row r="1054" spans="13:17">
      <c r="M1054" s="1" t="s">
        <v>13</v>
      </c>
      <c r="N1054" s="1" t="s">
        <v>70</v>
      </c>
      <c r="O1054" s="1" t="s">
        <v>290</v>
      </c>
      <c r="P1054" s="1" t="s">
        <v>1508</v>
      </c>
      <c r="Q1054" s="1">
        <v>20198190</v>
      </c>
    </row>
    <row r="1055" spans="13:17">
      <c r="M1055" s="1" t="s">
        <v>13</v>
      </c>
      <c r="N1055" s="1" t="s">
        <v>70</v>
      </c>
      <c r="O1055" s="1" t="s">
        <v>290</v>
      </c>
      <c r="P1055" s="1" t="s">
        <v>1509</v>
      </c>
      <c r="Q1055" s="1">
        <v>20198127</v>
      </c>
    </row>
    <row r="1056" spans="13:17">
      <c r="M1056" s="1" t="s">
        <v>13</v>
      </c>
      <c r="N1056" s="1" t="s">
        <v>70</v>
      </c>
      <c r="O1056" s="1" t="s">
        <v>290</v>
      </c>
      <c r="P1056" s="1" t="s">
        <v>1510</v>
      </c>
      <c r="Q1056" s="1">
        <v>20198136</v>
      </c>
    </row>
    <row r="1057" spans="13:17">
      <c r="M1057" s="1" t="s">
        <v>13</v>
      </c>
      <c r="N1057" s="1" t="s">
        <v>70</v>
      </c>
      <c r="O1057" s="1" t="s">
        <v>290</v>
      </c>
      <c r="P1057" s="1" t="s">
        <v>1511</v>
      </c>
      <c r="Q1057" s="1">
        <v>20198140</v>
      </c>
    </row>
    <row r="1058" spans="13:17">
      <c r="M1058" s="1" t="s">
        <v>13</v>
      </c>
      <c r="N1058" s="1" t="s">
        <v>70</v>
      </c>
      <c r="O1058" s="1" t="s">
        <v>290</v>
      </c>
      <c r="P1058" s="1" t="s">
        <v>1512</v>
      </c>
      <c r="Q1058" s="1">
        <v>20198145</v>
      </c>
    </row>
    <row r="1059" spans="13:17">
      <c r="M1059" s="1" t="s">
        <v>13</v>
      </c>
      <c r="N1059" s="1" t="s">
        <v>70</v>
      </c>
      <c r="O1059" s="1" t="s">
        <v>290</v>
      </c>
      <c r="P1059" s="1" t="s">
        <v>1513</v>
      </c>
      <c r="Q1059" s="1">
        <v>20198149</v>
      </c>
    </row>
    <row r="1060" spans="13:17">
      <c r="M1060" s="1" t="s">
        <v>13</v>
      </c>
      <c r="N1060" s="1" t="s">
        <v>70</v>
      </c>
      <c r="O1060" s="1" t="s">
        <v>290</v>
      </c>
      <c r="P1060" s="1" t="s">
        <v>290</v>
      </c>
      <c r="Q1060" s="1">
        <v>20198154</v>
      </c>
    </row>
    <row r="1061" spans="13:17">
      <c r="M1061" s="1" t="s">
        <v>13</v>
      </c>
      <c r="N1061" s="1" t="s">
        <v>70</v>
      </c>
      <c r="O1061" s="1" t="s">
        <v>290</v>
      </c>
      <c r="P1061" s="1" t="s">
        <v>949</v>
      </c>
      <c r="Q1061" s="1">
        <v>20198167</v>
      </c>
    </row>
    <row r="1062" spans="13:17">
      <c r="M1062" s="1" t="s">
        <v>13</v>
      </c>
      <c r="N1062" s="1" t="s">
        <v>70</v>
      </c>
      <c r="O1062" s="1" t="s">
        <v>290</v>
      </c>
      <c r="P1062" s="1" t="s">
        <v>1514</v>
      </c>
      <c r="Q1062" s="1">
        <v>20198118</v>
      </c>
    </row>
    <row r="1063" spans="13:17">
      <c r="M1063" s="1" t="s">
        <v>13</v>
      </c>
      <c r="N1063" s="1" t="s">
        <v>70</v>
      </c>
      <c r="O1063" s="1" t="s">
        <v>290</v>
      </c>
      <c r="P1063" s="1" t="s">
        <v>1515</v>
      </c>
      <c r="Q1063" s="1">
        <v>20198163</v>
      </c>
    </row>
    <row r="1064" spans="13:17">
      <c r="M1064" s="1" t="s">
        <v>13</v>
      </c>
      <c r="N1064" s="1" t="s">
        <v>70</v>
      </c>
      <c r="O1064" s="1" t="s">
        <v>290</v>
      </c>
      <c r="P1064" s="1" t="s">
        <v>1516</v>
      </c>
      <c r="Q1064" s="1">
        <v>20198181</v>
      </c>
    </row>
    <row r="1065" spans="13:17">
      <c r="M1065" s="1" t="s">
        <v>13</v>
      </c>
      <c r="N1065" s="1" t="s">
        <v>70</v>
      </c>
      <c r="O1065" s="1" t="s">
        <v>290</v>
      </c>
      <c r="P1065" s="1" t="s">
        <v>1517</v>
      </c>
      <c r="Q1065" s="1">
        <v>20198113</v>
      </c>
    </row>
    <row r="1066" spans="13:17">
      <c r="M1066" s="1" t="s">
        <v>13</v>
      </c>
      <c r="N1066" s="1" t="s">
        <v>70</v>
      </c>
      <c r="O1066" s="1" t="s">
        <v>290</v>
      </c>
      <c r="P1066" s="1" t="s">
        <v>1518</v>
      </c>
      <c r="Q1066" s="1">
        <v>20198158</v>
      </c>
    </row>
    <row r="1067" spans="13:17">
      <c r="M1067" s="1" t="s">
        <v>13</v>
      </c>
      <c r="N1067" s="1" t="s">
        <v>70</v>
      </c>
      <c r="O1067" s="1" t="s">
        <v>290</v>
      </c>
      <c r="P1067" s="1" t="s">
        <v>1519</v>
      </c>
      <c r="Q1067" s="1">
        <v>20198176</v>
      </c>
    </row>
    <row r="1068" spans="13:17">
      <c r="M1068" s="1" t="s">
        <v>13</v>
      </c>
      <c r="N1068" s="1" t="s">
        <v>70</v>
      </c>
      <c r="O1068" s="1" t="s">
        <v>290</v>
      </c>
      <c r="P1068" s="1" t="s">
        <v>1520</v>
      </c>
      <c r="Q1068" s="1">
        <v>20198194</v>
      </c>
    </row>
    <row r="1069" spans="13:17">
      <c r="M1069" s="1" t="s">
        <v>13</v>
      </c>
      <c r="N1069" s="1" t="s">
        <v>70</v>
      </c>
      <c r="O1069" s="1" t="s">
        <v>290</v>
      </c>
      <c r="P1069" s="1" t="s">
        <v>1521</v>
      </c>
      <c r="Q1069" s="1">
        <v>20198191</v>
      </c>
    </row>
    <row r="1070" spans="13:17">
      <c r="M1070" s="1" t="s">
        <v>13</v>
      </c>
      <c r="N1070" s="1" t="s">
        <v>70</v>
      </c>
      <c r="O1070" s="1" t="s">
        <v>290</v>
      </c>
      <c r="P1070" s="1" t="s">
        <v>1522</v>
      </c>
      <c r="Q1070" s="1">
        <v>20198185</v>
      </c>
    </row>
    <row r="1071" spans="13:17">
      <c r="M1071" s="1" t="s">
        <v>13</v>
      </c>
      <c r="N1071" s="1" t="s">
        <v>70</v>
      </c>
      <c r="O1071" s="1" t="s">
        <v>292</v>
      </c>
      <c r="P1071" s="1" t="s">
        <v>1368</v>
      </c>
      <c r="Q1071" s="1">
        <v>20198711</v>
      </c>
    </row>
    <row r="1072" spans="13:17">
      <c r="M1072" s="1" t="s">
        <v>13</v>
      </c>
      <c r="N1072" s="1" t="s">
        <v>70</v>
      </c>
      <c r="O1072" s="1" t="s">
        <v>292</v>
      </c>
      <c r="P1072" s="1" t="s">
        <v>1523</v>
      </c>
      <c r="Q1072" s="1">
        <v>20198734</v>
      </c>
    </row>
    <row r="1073" spans="13:17">
      <c r="M1073" s="1" t="s">
        <v>13</v>
      </c>
      <c r="N1073" s="1" t="s">
        <v>70</v>
      </c>
      <c r="O1073" s="1" t="s">
        <v>292</v>
      </c>
      <c r="P1073" s="1" t="s">
        <v>1524</v>
      </c>
      <c r="Q1073" s="1">
        <v>20198717</v>
      </c>
    </row>
    <row r="1074" spans="13:17">
      <c r="M1074" s="1" t="s">
        <v>13</v>
      </c>
      <c r="N1074" s="1" t="s">
        <v>70</v>
      </c>
      <c r="O1074" s="1" t="s">
        <v>292</v>
      </c>
      <c r="P1074" s="1" t="s">
        <v>1525</v>
      </c>
      <c r="Q1074" s="1">
        <v>20198751</v>
      </c>
    </row>
    <row r="1075" spans="13:17">
      <c r="M1075" s="1" t="s">
        <v>13</v>
      </c>
      <c r="N1075" s="1" t="s">
        <v>70</v>
      </c>
      <c r="O1075" s="1" t="s">
        <v>292</v>
      </c>
      <c r="P1075" s="1" t="s">
        <v>107</v>
      </c>
      <c r="Q1075" s="1">
        <v>20198743</v>
      </c>
    </row>
    <row r="1076" spans="13:17">
      <c r="M1076" s="1" t="s">
        <v>13</v>
      </c>
      <c r="N1076" s="1" t="s">
        <v>70</v>
      </c>
      <c r="O1076" s="1" t="s">
        <v>292</v>
      </c>
      <c r="P1076" s="1" t="s">
        <v>1526</v>
      </c>
      <c r="Q1076" s="1">
        <v>20198757</v>
      </c>
    </row>
    <row r="1077" spans="13:17">
      <c r="M1077" s="1" t="s">
        <v>13</v>
      </c>
      <c r="N1077" s="1" t="s">
        <v>70</v>
      </c>
      <c r="O1077" s="1" t="s">
        <v>292</v>
      </c>
      <c r="P1077" s="1" t="s">
        <v>1527</v>
      </c>
      <c r="Q1077" s="1">
        <v>20198760</v>
      </c>
    </row>
    <row r="1078" spans="13:17">
      <c r="M1078" s="1" t="s">
        <v>13</v>
      </c>
      <c r="N1078" s="1" t="s">
        <v>70</v>
      </c>
      <c r="O1078" s="1" t="s">
        <v>292</v>
      </c>
      <c r="P1078" s="1" t="s">
        <v>1528</v>
      </c>
      <c r="Q1078" s="1">
        <v>20198769</v>
      </c>
    </row>
    <row r="1079" spans="13:17">
      <c r="M1079" s="1" t="s">
        <v>13</v>
      </c>
      <c r="N1079" s="1" t="s">
        <v>70</v>
      </c>
      <c r="O1079" s="1" t="s">
        <v>292</v>
      </c>
      <c r="P1079" s="1" t="s">
        <v>1529</v>
      </c>
      <c r="Q1079" s="1">
        <v>20198773</v>
      </c>
    </row>
    <row r="1080" spans="13:17">
      <c r="M1080" s="1" t="s">
        <v>13</v>
      </c>
      <c r="N1080" s="1" t="s">
        <v>70</v>
      </c>
      <c r="O1080" s="1" t="s">
        <v>292</v>
      </c>
      <c r="P1080" s="1" t="s">
        <v>292</v>
      </c>
      <c r="Q1080" s="1">
        <v>20198777</v>
      </c>
    </row>
    <row r="1081" spans="13:17">
      <c r="M1081" s="1" t="s">
        <v>13</v>
      </c>
      <c r="N1081" s="1" t="s">
        <v>70</v>
      </c>
      <c r="O1081" s="1" t="s">
        <v>292</v>
      </c>
      <c r="P1081" s="1" t="s">
        <v>1530</v>
      </c>
      <c r="Q1081" s="1">
        <v>20198799</v>
      </c>
    </row>
    <row r="1082" spans="13:17">
      <c r="M1082" s="1" t="s">
        <v>13</v>
      </c>
      <c r="N1082" s="1" t="s">
        <v>70</v>
      </c>
      <c r="O1082" s="1" t="s">
        <v>292</v>
      </c>
      <c r="P1082" s="1" t="s">
        <v>1531</v>
      </c>
      <c r="Q1082" s="1">
        <v>20198780</v>
      </c>
    </row>
    <row r="1083" spans="13:17">
      <c r="M1083" s="1" t="s">
        <v>13</v>
      </c>
      <c r="N1083" s="1" t="s">
        <v>70</v>
      </c>
      <c r="O1083" s="1" t="s">
        <v>292</v>
      </c>
      <c r="P1083" s="1" t="s">
        <v>1532</v>
      </c>
      <c r="Q1083" s="1">
        <v>20198786</v>
      </c>
    </row>
    <row r="1084" spans="13:17">
      <c r="M1084" s="1" t="s">
        <v>13</v>
      </c>
      <c r="N1084" s="1" t="s">
        <v>70</v>
      </c>
      <c r="O1084" s="1" t="s">
        <v>292</v>
      </c>
      <c r="P1084" s="1" t="s">
        <v>1212</v>
      </c>
      <c r="Q1084" s="1">
        <v>20198794</v>
      </c>
    </row>
    <row r="1085" spans="13:17">
      <c r="M1085" s="1" t="s">
        <v>13</v>
      </c>
      <c r="N1085" s="1" t="s">
        <v>70</v>
      </c>
      <c r="O1085" s="1" t="s">
        <v>294</v>
      </c>
      <c r="P1085" s="1" t="s">
        <v>1533</v>
      </c>
      <c r="Q1085" s="1">
        <v>20199410</v>
      </c>
    </row>
    <row r="1086" spans="13:17">
      <c r="M1086" s="1" t="s">
        <v>13</v>
      </c>
      <c r="N1086" s="1" t="s">
        <v>70</v>
      </c>
      <c r="O1086" s="1" t="s">
        <v>294</v>
      </c>
      <c r="P1086" s="1" t="s">
        <v>1534</v>
      </c>
      <c r="Q1086" s="1">
        <v>20199417</v>
      </c>
    </row>
    <row r="1087" spans="13:17">
      <c r="M1087" s="1" t="s">
        <v>13</v>
      </c>
      <c r="N1087" s="1" t="s">
        <v>70</v>
      </c>
      <c r="O1087" s="1" t="s">
        <v>294</v>
      </c>
      <c r="P1087" s="1" t="s">
        <v>1535</v>
      </c>
      <c r="Q1087" s="1">
        <v>20199435</v>
      </c>
    </row>
    <row r="1088" spans="13:17">
      <c r="M1088" s="1" t="s">
        <v>13</v>
      </c>
      <c r="N1088" s="1" t="s">
        <v>70</v>
      </c>
      <c r="O1088" s="1" t="s">
        <v>294</v>
      </c>
      <c r="P1088" s="1" t="s">
        <v>1536</v>
      </c>
      <c r="Q1088" s="1">
        <v>20199445</v>
      </c>
    </row>
    <row r="1089" spans="13:17">
      <c r="M1089" s="1" t="s">
        <v>13</v>
      </c>
      <c r="N1089" s="1" t="s">
        <v>70</v>
      </c>
      <c r="O1089" s="1" t="s">
        <v>294</v>
      </c>
      <c r="P1089" s="1" t="s">
        <v>1537</v>
      </c>
      <c r="Q1089" s="1">
        <v>20199417</v>
      </c>
    </row>
    <row r="1090" spans="13:17">
      <c r="M1090" s="1" t="s">
        <v>13</v>
      </c>
      <c r="N1090" s="1" t="s">
        <v>70</v>
      </c>
      <c r="O1090" s="1" t="s">
        <v>294</v>
      </c>
      <c r="P1090" s="1" t="s">
        <v>1537</v>
      </c>
      <c r="Q1090" s="1">
        <v>20199462</v>
      </c>
    </row>
    <row r="1091" spans="13:17">
      <c r="M1091" s="1" t="s">
        <v>13</v>
      </c>
      <c r="N1091" s="1" t="s">
        <v>70</v>
      </c>
      <c r="O1091" s="1" t="s">
        <v>294</v>
      </c>
      <c r="P1091" s="1" t="s">
        <v>1538</v>
      </c>
      <c r="Q1091" s="1">
        <v>20199467</v>
      </c>
    </row>
    <row r="1092" spans="13:17">
      <c r="M1092" s="1" t="s">
        <v>13</v>
      </c>
      <c r="N1092" s="1" t="s">
        <v>70</v>
      </c>
      <c r="O1092" s="1" t="s">
        <v>294</v>
      </c>
      <c r="P1092" s="1" t="s">
        <v>1539</v>
      </c>
      <c r="Q1092" s="1">
        <v>20199469</v>
      </c>
    </row>
    <row r="1093" spans="13:17">
      <c r="M1093" s="1" t="s">
        <v>13</v>
      </c>
      <c r="N1093" s="1" t="s">
        <v>70</v>
      </c>
      <c r="O1093" s="1" t="s">
        <v>294</v>
      </c>
      <c r="P1093" s="1" t="s">
        <v>1540</v>
      </c>
      <c r="Q1093" s="1">
        <v>20199477</v>
      </c>
    </row>
    <row r="1094" spans="13:17">
      <c r="M1094" s="1" t="s">
        <v>13</v>
      </c>
      <c r="N1094" s="1" t="s">
        <v>70</v>
      </c>
      <c r="O1094" s="1" t="s">
        <v>294</v>
      </c>
      <c r="P1094" s="1" t="s">
        <v>1541</v>
      </c>
      <c r="Q1094" s="1">
        <v>20199485</v>
      </c>
    </row>
    <row r="1095" spans="13:17">
      <c r="M1095" s="1" t="s">
        <v>13</v>
      </c>
      <c r="N1095" s="1" t="s">
        <v>296</v>
      </c>
      <c r="O1095" s="1" t="s">
        <v>15</v>
      </c>
      <c r="P1095" s="1" t="s">
        <v>99</v>
      </c>
      <c r="Q1095" s="1">
        <v>20221610</v>
      </c>
    </row>
    <row r="1096" spans="13:17">
      <c r="M1096" s="1" t="s">
        <v>13</v>
      </c>
      <c r="N1096" s="1" t="s">
        <v>296</v>
      </c>
      <c r="O1096" s="1" t="s">
        <v>15</v>
      </c>
      <c r="P1096" s="1" t="s">
        <v>1542</v>
      </c>
      <c r="Q1096" s="1">
        <v>20221612</v>
      </c>
    </row>
    <row r="1097" spans="13:17">
      <c r="M1097" s="1" t="s">
        <v>13</v>
      </c>
      <c r="N1097" s="1" t="s">
        <v>296</v>
      </c>
      <c r="O1097" s="1" t="s">
        <v>15</v>
      </c>
      <c r="P1097" s="1" t="s">
        <v>1543</v>
      </c>
      <c r="Q1097" s="1">
        <v>20221616</v>
      </c>
    </row>
    <row r="1098" spans="13:17">
      <c r="M1098" s="1" t="s">
        <v>13</v>
      </c>
      <c r="N1098" s="1" t="s">
        <v>296</v>
      </c>
      <c r="O1098" s="1" t="s">
        <v>15</v>
      </c>
      <c r="P1098" s="1" t="s">
        <v>1544</v>
      </c>
      <c r="Q1098" s="1">
        <v>20221622</v>
      </c>
    </row>
    <row r="1099" spans="13:17">
      <c r="M1099" s="1" t="s">
        <v>13</v>
      </c>
      <c r="N1099" s="1" t="s">
        <v>296</v>
      </c>
      <c r="O1099" s="1" t="s">
        <v>15</v>
      </c>
      <c r="P1099" s="1" t="s">
        <v>16</v>
      </c>
      <c r="Q1099" s="1">
        <v>20221699</v>
      </c>
    </row>
    <row r="1100" spans="13:17">
      <c r="M1100" s="1" t="s">
        <v>13</v>
      </c>
      <c r="N1100" s="1" t="s">
        <v>296</v>
      </c>
      <c r="O1100" s="1" t="s">
        <v>15</v>
      </c>
      <c r="P1100" s="1" t="s">
        <v>1545</v>
      </c>
      <c r="Q1100" s="1">
        <v>20221627</v>
      </c>
    </row>
    <row r="1101" spans="13:17">
      <c r="M1101" s="1" t="s">
        <v>13</v>
      </c>
      <c r="N1101" s="1" t="s">
        <v>296</v>
      </c>
      <c r="O1101" s="1" t="s">
        <v>15</v>
      </c>
      <c r="P1101" s="1" t="s">
        <v>1546</v>
      </c>
      <c r="Q1101" s="1">
        <v>20221631</v>
      </c>
    </row>
    <row r="1102" spans="13:17">
      <c r="M1102" s="1" t="s">
        <v>13</v>
      </c>
      <c r="N1102" s="1" t="s">
        <v>296</v>
      </c>
      <c r="O1102" s="1" t="s">
        <v>15</v>
      </c>
      <c r="P1102" s="1" t="s">
        <v>1547</v>
      </c>
      <c r="Q1102" s="1">
        <v>20221633</v>
      </c>
    </row>
    <row r="1103" spans="13:17">
      <c r="M1103" s="1" t="s">
        <v>13</v>
      </c>
      <c r="N1103" s="1" t="s">
        <v>296</v>
      </c>
      <c r="O1103" s="1" t="s">
        <v>15</v>
      </c>
      <c r="P1103" s="1" t="s">
        <v>1548</v>
      </c>
      <c r="Q1103" s="1">
        <v>20221644</v>
      </c>
    </row>
    <row r="1104" spans="13:17">
      <c r="M1104" s="1" t="s">
        <v>13</v>
      </c>
      <c r="N1104" s="1" t="s">
        <v>296</v>
      </c>
      <c r="O1104" s="1" t="s">
        <v>15</v>
      </c>
      <c r="P1104" s="1" t="s">
        <v>1549</v>
      </c>
      <c r="Q1104" s="1">
        <v>20221650</v>
      </c>
    </row>
    <row r="1105" spans="13:17">
      <c r="M1105" s="1" t="s">
        <v>13</v>
      </c>
      <c r="N1105" s="1" t="s">
        <v>296</v>
      </c>
      <c r="O1105" s="1" t="s">
        <v>15</v>
      </c>
      <c r="P1105" s="1" t="s">
        <v>1550</v>
      </c>
      <c r="Q1105" s="1">
        <v>20221661</v>
      </c>
    </row>
    <row r="1106" spans="13:17">
      <c r="M1106" s="1" t="s">
        <v>13</v>
      </c>
      <c r="N1106" s="1" t="s">
        <v>296</v>
      </c>
      <c r="O1106" s="1" t="s">
        <v>15</v>
      </c>
      <c r="P1106" s="1" t="s">
        <v>1551</v>
      </c>
      <c r="Q1106" s="1">
        <v>20221655</v>
      </c>
    </row>
    <row r="1107" spans="13:17">
      <c r="M1107" s="1" t="s">
        <v>13</v>
      </c>
      <c r="N1107" s="1" t="s">
        <v>296</v>
      </c>
      <c r="O1107" s="1" t="s">
        <v>15</v>
      </c>
      <c r="P1107" s="1" t="s">
        <v>1552</v>
      </c>
      <c r="Q1107" s="1">
        <v>20221667</v>
      </c>
    </row>
    <row r="1108" spans="13:17">
      <c r="M1108" s="1" t="s">
        <v>13</v>
      </c>
      <c r="N1108" s="1" t="s">
        <v>296</v>
      </c>
      <c r="O1108" s="1" t="s">
        <v>15</v>
      </c>
      <c r="P1108" s="1" t="s">
        <v>1553</v>
      </c>
      <c r="Q1108" s="1">
        <v>20221669</v>
      </c>
    </row>
    <row r="1109" spans="13:17">
      <c r="M1109" s="1" t="s">
        <v>13</v>
      </c>
      <c r="N1109" s="1" t="s">
        <v>296</v>
      </c>
      <c r="O1109" s="1" t="s">
        <v>15</v>
      </c>
      <c r="P1109" s="1" t="s">
        <v>1554</v>
      </c>
      <c r="Q1109" s="1">
        <v>20221672</v>
      </c>
    </row>
    <row r="1110" spans="13:17">
      <c r="M1110" s="1" t="s">
        <v>13</v>
      </c>
      <c r="N1110" s="1" t="s">
        <v>296</v>
      </c>
      <c r="O1110" s="1" t="s">
        <v>15</v>
      </c>
      <c r="P1110" s="1" t="s">
        <v>1555</v>
      </c>
      <c r="Q1110" s="1">
        <v>20221694</v>
      </c>
    </row>
    <row r="1111" spans="13:17">
      <c r="M1111" s="1" t="s">
        <v>13</v>
      </c>
      <c r="N1111" s="1" t="s">
        <v>296</v>
      </c>
      <c r="O1111" s="1" t="s">
        <v>15</v>
      </c>
      <c r="P1111" s="1" t="s">
        <v>1556</v>
      </c>
      <c r="Q1111" s="1">
        <v>20221639</v>
      </c>
    </row>
    <row r="1112" spans="13:17">
      <c r="M1112" s="1" t="s">
        <v>13</v>
      </c>
      <c r="N1112" s="1" t="s">
        <v>296</v>
      </c>
      <c r="O1112" s="1" t="s">
        <v>15</v>
      </c>
      <c r="P1112" s="1" t="s">
        <v>1557</v>
      </c>
      <c r="Q1112" s="1">
        <v>20221680</v>
      </c>
    </row>
    <row r="1113" spans="13:17">
      <c r="M1113" s="1" t="s">
        <v>13</v>
      </c>
      <c r="N1113" s="1" t="s">
        <v>296</v>
      </c>
      <c r="O1113" s="1" t="s">
        <v>15</v>
      </c>
      <c r="P1113" s="1" t="s">
        <v>1558</v>
      </c>
      <c r="Q1113" s="1">
        <v>20221687</v>
      </c>
    </row>
    <row r="1114" spans="13:17">
      <c r="M1114" s="1" t="s">
        <v>13</v>
      </c>
      <c r="N1114" s="1" t="s">
        <v>296</v>
      </c>
      <c r="O1114" s="1" t="s">
        <v>18</v>
      </c>
      <c r="P1114" s="1" t="s">
        <v>1559</v>
      </c>
      <c r="Q1114" s="1">
        <v>20222420</v>
      </c>
    </row>
    <row r="1115" spans="13:17">
      <c r="M1115" s="1" t="s">
        <v>13</v>
      </c>
      <c r="N1115" s="1" t="s">
        <v>296</v>
      </c>
      <c r="O1115" s="1" t="s">
        <v>18</v>
      </c>
      <c r="P1115" s="1" t="s">
        <v>1560</v>
      </c>
      <c r="Q1115" s="1">
        <v>20222422</v>
      </c>
    </row>
    <row r="1116" spans="13:17">
      <c r="M1116" s="1" t="s">
        <v>13</v>
      </c>
      <c r="N1116" s="1" t="s">
        <v>296</v>
      </c>
      <c r="O1116" s="1" t="s">
        <v>18</v>
      </c>
      <c r="P1116" s="1" t="s">
        <v>1561</v>
      </c>
      <c r="Q1116" s="1">
        <v>20222499</v>
      </c>
    </row>
    <row r="1117" spans="13:17">
      <c r="M1117" s="1" t="s">
        <v>13</v>
      </c>
      <c r="N1117" s="1" t="s">
        <v>296</v>
      </c>
      <c r="O1117" s="1" t="s">
        <v>18</v>
      </c>
      <c r="P1117" s="1" t="s">
        <v>19</v>
      </c>
      <c r="Q1117" s="1">
        <v>20222435</v>
      </c>
    </row>
    <row r="1118" spans="13:17">
      <c r="M1118" s="1" t="s">
        <v>13</v>
      </c>
      <c r="N1118" s="1" t="s">
        <v>296</v>
      </c>
      <c r="O1118" s="1" t="s">
        <v>18</v>
      </c>
      <c r="P1118" s="1" t="s">
        <v>1150</v>
      </c>
      <c r="Q1118" s="1">
        <v>20222442</v>
      </c>
    </row>
    <row r="1119" spans="13:17">
      <c r="M1119" s="1" t="s">
        <v>13</v>
      </c>
      <c r="N1119" s="1" t="s">
        <v>296</v>
      </c>
      <c r="O1119" s="1" t="s">
        <v>18</v>
      </c>
      <c r="P1119" s="1" t="s">
        <v>506</v>
      </c>
      <c r="Q1119" s="1">
        <v>20222438</v>
      </c>
    </row>
    <row r="1120" spans="13:17">
      <c r="M1120" s="1" t="s">
        <v>13</v>
      </c>
      <c r="N1120" s="1" t="s">
        <v>296</v>
      </c>
      <c r="O1120" s="1" t="s">
        <v>18</v>
      </c>
      <c r="P1120" s="1" t="s">
        <v>1562</v>
      </c>
      <c r="Q1120" s="1">
        <v>20222445</v>
      </c>
    </row>
    <row r="1121" spans="13:17">
      <c r="M1121" s="1" t="s">
        <v>13</v>
      </c>
      <c r="N1121" s="1" t="s">
        <v>296</v>
      </c>
      <c r="O1121" s="1" t="s">
        <v>18</v>
      </c>
      <c r="P1121" s="1" t="s">
        <v>1563</v>
      </c>
      <c r="Q1121" s="1">
        <v>20222447</v>
      </c>
    </row>
    <row r="1122" spans="13:17">
      <c r="M1122" s="1" t="s">
        <v>13</v>
      </c>
      <c r="N1122" s="1" t="s">
        <v>296</v>
      </c>
      <c r="O1122" s="1" t="s">
        <v>18</v>
      </c>
      <c r="P1122" s="1" t="s">
        <v>1564</v>
      </c>
      <c r="Q1122" s="1">
        <v>20222459</v>
      </c>
    </row>
    <row r="1123" spans="13:17">
      <c r="M1123" s="1" t="s">
        <v>13</v>
      </c>
      <c r="N1123" s="1" t="s">
        <v>296</v>
      </c>
      <c r="O1123" s="1" t="s">
        <v>18</v>
      </c>
      <c r="P1123" s="1" t="s">
        <v>1565</v>
      </c>
      <c r="Q1123" s="1">
        <v>20222471</v>
      </c>
    </row>
    <row r="1124" spans="13:17">
      <c r="M1124" s="1" t="s">
        <v>13</v>
      </c>
      <c r="N1124" s="1" t="s">
        <v>296</v>
      </c>
      <c r="O1124" s="1" t="s">
        <v>18</v>
      </c>
      <c r="P1124" s="1" t="s">
        <v>1566</v>
      </c>
      <c r="Q1124" s="1">
        <v>20222483</v>
      </c>
    </row>
    <row r="1125" spans="13:17">
      <c r="M1125" s="1" t="s">
        <v>13</v>
      </c>
      <c r="N1125" s="1" t="s">
        <v>296</v>
      </c>
      <c r="O1125" s="1" t="s">
        <v>299</v>
      </c>
      <c r="P1125" s="1" t="s">
        <v>1567</v>
      </c>
      <c r="Q1125" s="1">
        <v>20224513</v>
      </c>
    </row>
    <row r="1126" spans="13:17">
      <c r="M1126" s="1" t="s">
        <v>13</v>
      </c>
      <c r="N1126" s="1" t="s">
        <v>296</v>
      </c>
      <c r="O1126" s="1" t="s">
        <v>299</v>
      </c>
      <c r="P1126" s="1" t="s">
        <v>1568</v>
      </c>
      <c r="Q1126" s="1">
        <v>20224527</v>
      </c>
    </row>
    <row r="1127" spans="13:17">
      <c r="M1127" s="1" t="s">
        <v>13</v>
      </c>
      <c r="N1127" s="1" t="s">
        <v>296</v>
      </c>
      <c r="O1127" s="1" t="s">
        <v>299</v>
      </c>
      <c r="P1127" s="1" t="s">
        <v>1569</v>
      </c>
      <c r="Q1127" s="1">
        <v>20224540</v>
      </c>
    </row>
    <row r="1128" spans="13:17">
      <c r="M1128" s="1" t="s">
        <v>13</v>
      </c>
      <c r="N1128" s="1" t="s">
        <v>296</v>
      </c>
      <c r="O1128" s="1" t="s">
        <v>299</v>
      </c>
      <c r="P1128" s="1" t="s">
        <v>1570</v>
      </c>
      <c r="Q1128" s="1">
        <v>20224554</v>
      </c>
    </row>
    <row r="1129" spans="13:17">
      <c r="M1129" s="1" t="s">
        <v>13</v>
      </c>
      <c r="N1129" s="1" t="s">
        <v>296</v>
      </c>
      <c r="O1129" s="1" t="s">
        <v>299</v>
      </c>
      <c r="P1129" s="1" t="s">
        <v>1571</v>
      </c>
      <c r="Q1129" s="1">
        <v>20224567</v>
      </c>
    </row>
    <row r="1130" spans="13:17">
      <c r="M1130" s="1" t="s">
        <v>13</v>
      </c>
      <c r="N1130" s="1" t="s">
        <v>296</v>
      </c>
      <c r="O1130" s="1" t="s">
        <v>299</v>
      </c>
      <c r="P1130" s="1" t="s">
        <v>1572</v>
      </c>
      <c r="Q1130" s="1">
        <v>20224581</v>
      </c>
    </row>
    <row r="1131" spans="13:17">
      <c r="M1131" s="1" t="s">
        <v>13</v>
      </c>
      <c r="N1131" s="1" t="s">
        <v>296</v>
      </c>
      <c r="O1131" s="1" t="s">
        <v>301</v>
      </c>
      <c r="P1131" s="1" t="s">
        <v>1573</v>
      </c>
      <c r="Q1131" s="1">
        <v>20224911</v>
      </c>
    </row>
    <row r="1132" spans="13:17">
      <c r="M1132" s="1" t="s">
        <v>13</v>
      </c>
      <c r="N1132" s="1" t="s">
        <v>296</v>
      </c>
      <c r="O1132" s="1" t="s">
        <v>301</v>
      </c>
      <c r="P1132" s="1" t="s">
        <v>1574</v>
      </c>
      <c r="Q1132" s="1">
        <v>20224918</v>
      </c>
    </row>
    <row r="1133" spans="13:17">
      <c r="M1133" s="1" t="s">
        <v>13</v>
      </c>
      <c r="N1133" s="1" t="s">
        <v>296</v>
      </c>
      <c r="O1133" s="1" t="s">
        <v>301</v>
      </c>
      <c r="P1133" s="1" t="s">
        <v>1575</v>
      </c>
      <c r="Q1133" s="1">
        <v>20224923</v>
      </c>
    </row>
    <row r="1134" spans="13:17">
      <c r="M1134" s="1" t="s">
        <v>13</v>
      </c>
      <c r="N1134" s="1" t="s">
        <v>296</v>
      </c>
      <c r="O1134" s="1" t="s">
        <v>301</v>
      </c>
      <c r="P1134" s="1" t="s">
        <v>1576</v>
      </c>
      <c r="Q1134" s="1">
        <v>20224947</v>
      </c>
    </row>
    <row r="1135" spans="13:17">
      <c r="M1135" s="1" t="s">
        <v>13</v>
      </c>
      <c r="N1135" s="1" t="s">
        <v>296</v>
      </c>
      <c r="O1135" s="1" t="s">
        <v>301</v>
      </c>
      <c r="P1135" s="1" t="s">
        <v>1577</v>
      </c>
      <c r="Q1135" s="1">
        <v>20224959</v>
      </c>
    </row>
    <row r="1136" spans="13:17">
      <c r="M1136" s="1" t="s">
        <v>13</v>
      </c>
      <c r="N1136" s="1" t="s">
        <v>296</v>
      </c>
      <c r="O1136" s="1" t="s">
        <v>301</v>
      </c>
      <c r="P1136" s="1" t="s">
        <v>1578</v>
      </c>
      <c r="Q1136" s="1">
        <v>20224962</v>
      </c>
    </row>
    <row r="1137" spans="13:17">
      <c r="M1137" s="1" t="s">
        <v>13</v>
      </c>
      <c r="N1137" s="1" t="s">
        <v>296</v>
      </c>
      <c r="O1137" s="1" t="s">
        <v>301</v>
      </c>
      <c r="P1137" s="1" t="s">
        <v>1579</v>
      </c>
      <c r="Q1137" s="1">
        <v>20224999</v>
      </c>
    </row>
    <row r="1138" spans="13:17">
      <c r="M1138" s="1" t="s">
        <v>13</v>
      </c>
      <c r="N1138" s="1" t="s">
        <v>296</v>
      </c>
      <c r="O1138" s="1" t="s">
        <v>301</v>
      </c>
      <c r="P1138" s="1" t="s">
        <v>1580</v>
      </c>
      <c r="Q1138" s="1">
        <v>20224971</v>
      </c>
    </row>
    <row r="1139" spans="13:17">
      <c r="M1139" s="1" t="s">
        <v>13</v>
      </c>
      <c r="N1139" s="1" t="s">
        <v>296</v>
      </c>
      <c r="O1139" s="1" t="s">
        <v>301</v>
      </c>
      <c r="P1139" s="1" t="s">
        <v>1581</v>
      </c>
      <c r="Q1139" s="1">
        <v>20224983</v>
      </c>
    </row>
    <row r="1140" spans="13:17">
      <c r="M1140" s="1" t="s">
        <v>13</v>
      </c>
      <c r="N1140" s="1" t="s">
        <v>296</v>
      </c>
      <c r="O1140" s="1" t="s">
        <v>303</v>
      </c>
      <c r="P1140" s="1" t="s">
        <v>1582</v>
      </c>
      <c r="Q1140" s="1">
        <v>20225611</v>
      </c>
    </row>
    <row r="1141" spans="13:17">
      <c r="M1141" s="1" t="s">
        <v>13</v>
      </c>
      <c r="N1141" s="1" t="s">
        <v>296</v>
      </c>
      <c r="O1141" s="1" t="s">
        <v>303</v>
      </c>
      <c r="P1141" s="1" t="s">
        <v>1583</v>
      </c>
      <c r="Q1141" s="1">
        <v>20225678</v>
      </c>
    </row>
    <row r="1142" spans="13:17">
      <c r="M1142" s="1" t="s">
        <v>13</v>
      </c>
      <c r="N1142" s="1" t="s">
        <v>296</v>
      </c>
      <c r="O1142" s="1" t="s">
        <v>303</v>
      </c>
      <c r="P1142" s="1" t="s">
        <v>303</v>
      </c>
      <c r="Q1142" s="1">
        <v>20225683</v>
      </c>
    </row>
    <row r="1143" spans="13:17">
      <c r="M1143" s="1" t="s">
        <v>13</v>
      </c>
      <c r="N1143" s="1" t="s">
        <v>296</v>
      </c>
      <c r="O1143" s="1" t="s">
        <v>303</v>
      </c>
      <c r="P1143" s="1" t="s">
        <v>1584</v>
      </c>
      <c r="Q1143" s="1">
        <v>20225689</v>
      </c>
    </row>
    <row r="1144" spans="13:17">
      <c r="M1144" s="1" t="s">
        <v>13</v>
      </c>
      <c r="N1144" s="1" t="s">
        <v>296</v>
      </c>
      <c r="O1144" s="1" t="s">
        <v>303</v>
      </c>
      <c r="P1144" s="1" t="s">
        <v>1585</v>
      </c>
      <c r="Q1144" s="1">
        <v>20225693</v>
      </c>
    </row>
    <row r="1145" spans="13:17">
      <c r="M1145" s="1" t="s">
        <v>13</v>
      </c>
      <c r="N1145" s="1" t="s">
        <v>296</v>
      </c>
      <c r="O1145" s="1" t="s">
        <v>303</v>
      </c>
      <c r="P1145" s="1" t="s">
        <v>1586</v>
      </c>
      <c r="Q1145" s="1">
        <v>20225696</v>
      </c>
    </row>
    <row r="1146" spans="13:17">
      <c r="M1146" s="1" t="s">
        <v>13</v>
      </c>
      <c r="N1146" s="1" t="s">
        <v>296</v>
      </c>
      <c r="O1146" s="1" t="s">
        <v>303</v>
      </c>
      <c r="P1146" s="1" t="s">
        <v>1587</v>
      </c>
      <c r="Q1146" s="1">
        <v>20225655</v>
      </c>
    </row>
    <row r="1147" spans="13:17">
      <c r="M1147" s="1" t="s">
        <v>13</v>
      </c>
      <c r="N1147" s="1" t="s">
        <v>296</v>
      </c>
      <c r="O1147" s="1" t="s">
        <v>305</v>
      </c>
      <c r="P1147" s="1" t="s">
        <v>1588</v>
      </c>
      <c r="Q1147" s="1">
        <v>20226613</v>
      </c>
    </row>
    <row r="1148" spans="13:17">
      <c r="M1148" s="1" t="s">
        <v>13</v>
      </c>
      <c r="N1148" s="1" t="s">
        <v>296</v>
      </c>
      <c r="O1148" s="1" t="s">
        <v>305</v>
      </c>
      <c r="P1148" s="1" t="s">
        <v>1589</v>
      </c>
      <c r="Q1148" s="1">
        <v>20226685</v>
      </c>
    </row>
    <row r="1149" spans="13:17">
      <c r="M1149" s="1" t="s">
        <v>13</v>
      </c>
      <c r="N1149" s="1" t="s">
        <v>296</v>
      </c>
      <c r="O1149" s="1" t="s">
        <v>305</v>
      </c>
      <c r="P1149" s="1" t="s">
        <v>1590</v>
      </c>
      <c r="Q1149" s="1">
        <v>20226615</v>
      </c>
    </row>
    <row r="1150" spans="13:17">
      <c r="M1150" s="1" t="s">
        <v>13</v>
      </c>
      <c r="N1150" s="1" t="s">
        <v>296</v>
      </c>
      <c r="O1150" s="1" t="s">
        <v>305</v>
      </c>
      <c r="P1150" s="1" t="s">
        <v>1591</v>
      </c>
      <c r="Q1150" s="1">
        <v>20226619</v>
      </c>
    </row>
    <row r="1151" spans="13:17">
      <c r="M1151" s="1" t="s">
        <v>13</v>
      </c>
      <c r="N1151" s="1" t="s">
        <v>296</v>
      </c>
      <c r="O1151" s="1" t="s">
        <v>305</v>
      </c>
      <c r="P1151" s="1" t="s">
        <v>1592</v>
      </c>
      <c r="Q1151" s="1">
        <v>20226628</v>
      </c>
    </row>
    <row r="1152" spans="13:17">
      <c r="M1152" s="1" t="s">
        <v>13</v>
      </c>
      <c r="N1152" s="1" t="s">
        <v>296</v>
      </c>
      <c r="O1152" s="1" t="s">
        <v>305</v>
      </c>
      <c r="P1152" s="1" t="s">
        <v>1593</v>
      </c>
      <c r="Q1152" s="1">
        <v>20226638</v>
      </c>
    </row>
    <row r="1153" spans="13:17">
      <c r="M1153" s="1" t="s">
        <v>13</v>
      </c>
      <c r="N1153" s="1" t="s">
        <v>296</v>
      </c>
      <c r="O1153" s="1" t="s">
        <v>305</v>
      </c>
      <c r="P1153" s="1" t="s">
        <v>1594</v>
      </c>
      <c r="Q1153" s="1">
        <v>20226647</v>
      </c>
    </row>
    <row r="1154" spans="13:17">
      <c r="M1154" s="1" t="s">
        <v>13</v>
      </c>
      <c r="N1154" s="1" t="s">
        <v>296</v>
      </c>
      <c r="O1154" s="1" t="s">
        <v>305</v>
      </c>
      <c r="P1154" s="1" t="s">
        <v>1595</v>
      </c>
      <c r="Q1154" s="1">
        <v>20226666</v>
      </c>
    </row>
    <row r="1155" spans="13:17">
      <c r="M1155" s="1" t="s">
        <v>13</v>
      </c>
      <c r="N1155" s="1" t="s">
        <v>296</v>
      </c>
      <c r="O1155" s="1" t="s">
        <v>305</v>
      </c>
      <c r="P1155" s="1" t="s">
        <v>1596</v>
      </c>
      <c r="Q1155" s="1">
        <v>20226657</v>
      </c>
    </row>
    <row r="1156" spans="13:17">
      <c r="M1156" s="1" t="s">
        <v>13</v>
      </c>
      <c r="N1156" s="1" t="s">
        <v>296</v>
      </c>
      <c r="O1156" s="1" t="s">
        <v>305</v>
      </c>
      <c r="P1156" s="1" t="s">
        <v>1597</v>
      </c>
      <c r="Q1156" s="1">
        <v>20226676</v>
      </c>
    </row>
    <row r="1157" spans="13:17">
      <c r="M1157" s="1" t="s">
        <v>13</v>
      </c>
      <c r="N1157" s="1" t="s">
        <v>296</v>
      </c>
      <c r="O1157" s="1" t="s">
        <v>305</v>
      </c>
      <c r="P1157" s="1" t="s">
        <v>1598</v>
      </c>
      <c r="Q1157" s="1">
        <v>20226670</v>
      </c>
    </row>
    <row r="1158" spans="13:17">
      <c r="M1158" s="1" t="s">
        <v>13</v>
      </c>
      <c r="N1158" s="1" t="s">
        <v>296</v>
      </c>
      <c r="O1158" s="1" t="s">
        <v>307</v>
      </c>
      <c r="P1158" s="1" t="s">
        <v>1179</v>
      </c>
      <c r="Q1158" s="1">
        <v>20229015</v>
      </c>
    </row>
    <row r="1159" spans="13:17">
      <c r="M1159" s="1" t="s">
        <v>13</v>
      </c>
      <c r="N1159" s="1" t="s">
        <v>296</v>
      </c>
      <c r="O1159" s="1" t="s">
        <v>307</v>
      </c>
      <c r="P1159" s="1" t="s">
        <v>1599</v>
      </c>
      <c r="Q1159" s="1">
        <v>20229031</v>
      </c>
    </row>
    <row r="1160" spans="13:17">
      <c r="M1160" s="1" t="s">
        <v>13</v>
      </c>
      <c r="N1160" s="1" t="s">
        <v>296</v>
      </c>
      <c r="O1160" s="1" t="s">
        <v>307</v>
      </c>
      <c r="P1160" s="1" t="s">
        <v>1600</v>
      </c>
      <c r="Q1160" s="1">
        <v>20229047</v>
      </c>
    </row>
    <row r="1161" spans="13:17">
      <c r="M1161" s="1" t="s">
        <v>13</v>
      </c>
      <c r="N1161" s="1" t="s">
        <v>296</v>
      </c>
      <c r="O1161" s="1" t="s">
        <v>307</v>
      </c>
      <c r="P1161" s="1" t="s">
        <v>1601</v>
      </c>
      <c r="Q1161" s="1">
        <v>20229039</v>
      </c>
    </row>
    <row r="1162" spans="13:17">
      <c r="M1162" s="1" t="s">
        <v>13</v>
      </c>
      <c r="N1162" s="1" t="s">
        <v>296</v>
      </c>
      <c r="O1162" s="1" t="s">
        <v>307</v>
      </c>
      <c r="P1162" s="1" t="s">
        <v>307</v>
      </c>
      <c r="Q1162" s="1">
        <v>20229063</v>
      </c>
    </row>
    <row r="1163" spans="13:17">
      <c r="M1163" s="1" t="s">
        <v>13</v>
      </c>
      <c r="N1163" s="1" t="s">
        <v>296</v>
      </c>
      <c r="O1163" s="1" t="s">
        <v>307</v>
      </c>
      <c r="P1163" s="1" t="s">
        <v>1602</v>
      </c>
      <c r="Q1163" s="1">
        <v>20229099</v>
      </c>
    </row>
    <row r="1164" spans="13:17">
      <c r="M1164" s="1" t="s">
        <v>13</v>
      </c>
      <c r="N1164" s="1" t="s">
        <v>296</v>
      </c>
      <c r="O1164" s="1" t="s">
        <v>307</v>
      </c>
      <c r="P1164" s="1" t="s">
        <v>1603</v>
      </c>
      <c r="Q1164" s="1">
        <v>20229079</v>
      </c>
    </row>
    <row r="1165" spans="13:17">
      <c r="M1165" s="1" t="s">
        <v>13</v>
      </c>
      <c r="N1165" s="1" t="s">
        <v>296</v>
      </c>
      <c r="O1165" s="1" t="s">
        <v>309</v>
      </c>
      <c r="P1165" s="1" t="s">
        <v>1604</v>
      </c>
      <c r="Q1165" s="1">
        <v>20229415</v>
      </c>
    </row>
    <row r="1166" spans="13:17">
      <c r="M1166" s="1" t="s">
        <v>13</v>
      </c>
      <c r="N1166" s="1" t="s">
        <v>296</v>
      </c>
      <c r="O1166" s="1" t="s">
        <v>309</v>
      </c>
      <c r="P1166" s="1" t="s">
        <v>1605</v>
      </c>
      <c r="Q1166" s="1">
        <v>20229431</v>
      </c>
    </row>
    <row r="1167" spans="13:17">
      <c r="M1167" s="1" t="s">
        <v>13</v>
      </c>
      <c r="N1167" s="1" t="s">
        <v>296</v>
      </c>
      <c r="O1167" s="1" t="s">
        <v>309</v>
      </c>
      <c r="P1167" s="1" t="s">
        <v>1606</v>
      </c>
      <c r="Q1167" s="1">
        <v>20229479</v>
      </c>
    </row>
    <row r="1168" spans="13:17">
      <c r="M1168" s="1" t="s">
        <v>13</v>
      </c>
      <c r="N1168" s="1" t="s">
        <v>296</v>
      </c>
      <c r="O1168" s="1" t="s">
        <v>309</v>
      </c>
      <c r="P1168" s="1" t="s">
        <v>1607</v>
      </c>
      <c r="Q1168" s="1">
        <v>20229447</v>
      </c>
    </row>
    <row r="1169" spans="13:17">
      <c r="M1169" s="1" t="s">
        <v>13</v>
      </c>
      <c r="N1169" s="1" t="s">
        <v>296</v>
      </c>
      <c r="O1169" s="1" t="s">
        <v>309</v>
      </c>
      <c r="P1169" s="1" t="s">
        <v>1608</v>
      </c>
      <c r="Q1169" s="1">
        <v>20229463</v>
      </c>
    </row>
    <row r="1170" spans="13:17">
      <c r="M1170" s="1" t="s">
        <v>13</v>
      </c>
      <c r="N1170" s="1" t="s">
        <v>75</v>
      </c>
      <c r="O1170" s="1" t="s">
        <v>311</v>
      </c>
      <c r="P1170" s="1" t="s">
        <v>1609</v>
      </c>
      <c r="Q1170" s="1">
        <v>20301499</v>
      </c>
    </row>
    <row r="1171" spans="13:17">
      <c r="M1171" s="1" t="s">
        <v>13</v>
      </c>
      <c r="N1171" s="1" t="s">
        <v>75</v>
      </c>
      <c r="O1171" s="1" t="s">
        <v>311</v>
      </c>
      <c r="P1171" s="1" t="s">
        <v>1610</v>
      </c>
      <c r="Q1171" s="1">
        <v>20301447</v>
      </c>
    </row>
    <row r="1172" spans="13:17">
      <c r="M1172" s="1" t="s">
        <v>13</v>
      </c>
      <c r="N1172" s="1" t="s">
        <v>75</v>
      </c>
      <c r="O1172" s="1" t="s">
        <v>311</v>
      </c>
      <c r="P1172" s="1" t="s">
        <v>1611</v>
      </c>
      <c r="Q1172" s="1">
        <v>20301457</v>
      </c>
    </row>
    <row r="1173" spans="13:17">
      <c r="M1173" s="1" t="s">
        <v>13</v>
      </c>
      <c r="N1173" s="1" t="s">
        <v>75</v>
      </c>
      <c r="O1173" s="1" t="s">
        <v>311</v>
      </c>
      <c r="P1173" s="1" t="s">
        <v>1612</v>
      </c>
      <c r="Q1173" s="1">
        <v>20301476</v>
      </c>
    </row>
    <row r="1174" spans="13:17">
      <c r="M1174" s="1" t="s">
        <v>13</v>
      </c>
      <c r="N1174" s="1" t="s">
        <v>75</v>
      </c>
      <c r="O1174" s="1" t="s">
        <v>311</v>
      </c>
      <c r="P1174" s="1" t="s">
        <v>1502</v>
      </c>
      <c r="Q1174" s="1">
        <v>20301485</v>
      </c>
    </row>
    <row r="1175" spans="13:17">
      <c r="M1175" s="1" t="s">
        <v>13</v>
      </c>
      <c r="N1175" s="1" t="s">
        <v>75</v>
      </c>
      <c r="O1175" s="1" t="s">
        <v>311</v>
      </c>
      <c r="P1175" s="1" t="s">
        <v>1613</v>
      </c>
      <c r="Q1175" s="1">
        <v>20301495</v>
      </c>
    </row>
    <row r="1176" spans="13:17">
      <c r="M1176" s="1" t="s">
        <v>13</v>
      </c>
      <c r="N1176" s="1" t="s">
        <v>75</v>
      </c>
      <c r="O1176" s="1" t="s">
        <v>313</v>
      </c>
      <c r="P1176" s="1" t="s">
        <v>313</v>
      </c>
      <c r="Q1176" s="1">
        <v>20302512</v>
      </c>
    </row>
    <row r="1177" spans="13:17">
      <c r="M1177" s="1" t="s">
        <v>13</v>
      </c>
      <c r="N1177" s="1" t="s">
        <v>75</v>
      </c>
      <c r="O1177" s="1" t="s">
        <v>313</v>
      </c>
      <c r="P1177" s="1" t="s">
        <v>1614</v>
      </c>
      <c r="Q1177" s="1">
        <v>20302599</v>
      </c>
    </row>
    <row r="1178" spans="13:17">
      <c r="M1178" s="1" t="s">
        <v>13</v>
      </c>
      <c r="N1178" s="1" t="s">
        <v>75</v>
      </c>
      <c r="O1178" s="1" t="s">
        <v>313</v>
      </c>
      <c r="P1178" s="1" t="s">
        <v>1615</v>
      </c>
      <c r="Q1178" s="1">
        <v>20302538</v>
      </c>
    </row>
    <row r="1179" spans="13:17">
      <c r="M1179" s="1" t="s">
        <v>13</v>
      </c>
      <c r="N1179" s="1" t="s">
        <v>75</v>
      </c>
      <c r="O1179" s="1" t="s">
        <v>313</v>
      </c>
      <c r="P1179" s="1" t="s">
        <v>1616</v>
      </c>
      <c r="Q1179" s="1">
        <v>20302556</v>
      </c>
    </row>
    <row r="1180" spans="13:17">
      <c r="M1180" s="1" t="s">
        <v>13</v>
      </c>
      <c r="N1180" s="1" t="s">
        <v>75</v>
      </c>
      <c r="O1180" s="1" t="s">
        <v>313</v>
      </c>
      <c r="P1180" s="1" t="s">
        <v>1617</v>
      </c>
      <c r="Q1180" s="1">
        <v>20302569</v>
      </c>
    </row>
    <row r="1181" spans="13:17">
      <c r="M1181" s="1" t="s">
        <v>13</v>
      </c>
      <c r="N1181" s="1" t="s">
        <v>75</v>
      </c>
      <c r="O1181" s="1" t="s">
        <v>313</v>
      </c>
      <c r="P1181" s="1" t="s">
        <v>112</v>
      </c>
      <c r="Q1181" s="1">
        <v>20302573</v>
      </c>
    </row>
    <row r="1182" spans="13:17">
      <c r="M1182" s="1" t="s">
        <v>13</v>
      </c>
      <c r="N1182" s="1" t="s">
        <v>75</v>
      </c>
      <c r="O1182" s="1" t="s">
        <v>313</v>
      </c>
      <c r="P1182" s="1" t="s">
        <v>1618</v>
      </c>
      <c r="Q1182" s="1">
        <v>20302577</v>
      </c>
    </row>
    <row r="1183" spans="13:17">
      <c r="M1183" s="1" t="s">
        <v>13</v>
      </c>
      <c r="N1183" s="1" t="s">
        <v>75</v>
      </c>
      <c r="O1183" s="1" t="s">
        <v>313</v>
      </c>
      <c r="P1183" s="1" t="s">
        <v>1619</v>
      </c>
      <c r="Q1183" s="1">
        <v>20302590</v>
      </c>
    </row>
    <row r="1184" spans="13:17">
      <c r="M1184" s="1" t="s">
        <v>13</v>
      </c>
      <c r="N1184" s="1" t="s">
        <v>75</v>
      </c>
      <c r="O1184" s="1" t="s">
        <v>313</v>
      </c>
      <c r="P1184" s="1" t="s">
        <v>1620</v>
      </c>
      <c r="Q1184" s="1">
        <v>20302594</v>
      </c>
    </row>
    <row r="1185" spans="13:17">
      <c r="M1185" s="1" t="s">
        <v>13</v>
      </c>
      <c r="N1185" s="1" t="s">
        <v>75</v>
      </c>
      <c r="O1185" s="1" t="s">
        <v>315</v>
      </c>
      <c r="P1185" s="1" t="s">
        <v>1621</v>
      </c>
      <c r="Q1185" s="1">
        <v>20302920</v>
      </c>
    </row>
    <row r="1186" spans="13:17">
      <c r="M1186" s="1" t="s">
        <v>13</v>
      </c>
      <c r="N1186" s="1" t="s">
        <v>75</v>
      </c>
      <c r="O1186" s="1" t="s">
        <v>315</v>
      </c>
      <c r="P1186" s="1" t="s">
        <v>1622</v>
      </c>
      <c r="Q1186" s="1">
        <v>20302922</v>
      </c>
    </row>
    <row r="1187" spans="13:17">
      <c r="M1187" s="1" t="s">
        <v>13</v>
      </c>
      <c r="N1187" s="1" t="s">
        <v>75</v>
      </c>
      <c r="O1187" s="1" t="s">
        <v>315</v>
      </c>
      <c r="P1187" s="1" t="s">
        <v>1224</v>
      </c>
      <c r="Q1187" s="1">
        <v>20302923</v>
      </c>
    </row>
    <row r="1188" spans="13:17">
      <c r="M1188" s="1" t="s">
        <v>13</v>
      </c>
      <c r="N1188" s="1" t="s">
        <v>75</v>
      </c>
      <c r="O1188" s="1" t="s">
        <v>315</v>
      </c>
      <c r="P1188" s="1" t="s">
        <v>1623</v>
      </c>
      <c r="Q1188" s="1">
        <v>20302925</v>
      </c>
    </row>
    <row r="1189" spans="13:17">
      <c r="M1189" s="1" t="s">
        <v>13</v>
      </c>
      <c r="N1189" s="1" t="s">
        <v>75</v>
      </c>
      <c r="O1189" s="1" t="s">
        <v>315</v>
      </c>
      <c r="P1189" s="1" t="s">
        <v>1624</v>
      </c>
      <c r="Q1189" s="1">
        <v>20302930</v>
      </c>
    </row>
    <row r="1190" spans="13:17">
      <c r="M1190" s="1" t="s">
        <v>13</v>
      </c>
      <c r="N1190" s="1" t="s">
        <v>75</v>
      </c>
      <c r="O1190" s="1" t="s">
        <v>315</v>
      </c>
      <c r="P1190" s="1" t="s">
        <v>1625</v>
      </c>
      <c r="Q1190" s="1">
        <v>20302999</v>
      </c>
    </row>
    <row r="1191" spans="13:17">
      <c r="M1191" s="1" t="s">
        <v>13</v>
      </c>
      <c r="N1191" s="1" t="s">
        <v>75</v>
      </c>
      <c r="O1191" s="1" t="s">
        <v>315</v>
      </c>
      <c r="P1191" s="1" t="s">
        <v>1626</v>
      </c>
      <c r="Q1191" s="1">
        <v>20302943</v>
      </c>
    </row>
    <row r="1192" spans="13:17">
      <c r="M1192" s="1" t="s">
        <v>13</v>
      </c>
      <c r="N1192" s="1" t="s">
        <v>75</v>
      </c>
      <c r="O1192" s="1" t="s">
        <v>315</v>
      </c>
      <c r="P1192" s="1" t="s">
        <v>1627</v>
      </c>
      <c r="Q1192" s="1">
        <v>20302947</v>
      </c>
    </row>
    <row r="1193" spans="13:17">
      <c r="M1193" s="1" t="s">
        <v>13</v>
      </c>
      <c r="N1193" s="1" t="s">
        <v>75</v>
      </c>
      <c r="O1193" s="1" t="s">
        <v>315</v>
      </c>
      <c r="P1193" s="1" t="s">
        <v>1628</v>
      </c>
      <c r="Q1193" s="1">
        <v>20302951</v>
      </c>
    </row>
    <row r="1194" spans="13:17">
      <c r="M1194" s="1" t="s">
        <v>13</v>
      </c>
      <c r="N1194" s="1" t="s">
        <v>75</v>
      </c>
      <c r="O1194" s="1" t="s">
        <v>315</v>
      </c>
      <c r="P1194" s="1" t="s">
        <v>1629</v>
      </c>
      <c r="Q1194" s="1">
        <v>20302960</v>
      </c>
    </row>
    <row r="1195" spans="13:17">
      <c r="M1195" s="1" t="s">
        <v>13</v>
      </c>
      <c r="N1195" s="1" t="s">
        <v>75</v>
      </c>
      <c r="O1195" s="1" t="s">
        <v>315</v>
      </c>
      <c r="P1195" s="1" t="s">
        <v>1630</v>
      </c>
      <c r="Q1195" s="1">
        <v>20302964</v>
      </c>
    </row>
    <row r="1196" spans="13:17">
      <c r="M1196" s="1" t="s">
        <v>13</v>
      </c>
      <c r="N1196" s="1" t="s">
        <v>75</v>
      </c>
      <c r="O1196" s="1" t="s">
        <v>315</v>
      </c>
      <c r="P1196" s="1" t="s">
        <v>1631</v>
      </c>
      <c r="Q1196" s="1">
        <v>20302982</v>
      </c>
    </row>
    <row r="1197" spans="13:17">
      <c r="M1197" s="1" t="s">
        <v>13</v>
      </c>
      <c r="N1197" s="1" t="s">
        <v>75</v>
      </c>
      <c r="O1197" s="1" t="s">
        <v>315</v>
      </c>
      <c r="P1197" s="1" t="s">
        <v>1632</v>
      </c>
      <c r="Q1197" s="1">
        <v>20302986</v>
      </c>
    </row>
    <row r="1198" spans="13:17">
      <c r="M1198" s="1" t="s">
        <v>13</v>
      </c>
      <c r="N1198" s="1" t="s">
        <v>75</v>
      </c>
      <c r="O1198" s="1" t="s">
        <v>317</v>
      </c>
      <c r="P1198" s="1" t="s">
        <v>1633</v>
      </c>
      <c r="Q1198" s="1">
        <v>20304113</v>
      </c>
    </row>
    <row r="1199" spans="13:17">
      <c r="M1199" s="1" t="s">
        <v>13</v>
      </c>
      <c r="N1199" s="1" t="s">
        <v>75</v>
      </c>
      <c r="O1199" s="1" t="s">
        <v>317</v>
      </c>
      <c r="P1199" s="1" t="s">
        <v>1634</v>
      </c>
      <c r="Q1199" s="1">
        <v>20304127</v>
      </c>
    </row>
    <row r="1200" spans="13:17">
      <c r="M1200" s="1" t="s">
        <v>13</v>
      </c>
      <c r="N1200" s="1" t="s">
        <v>75</v>
      </c>
      <c r="O1200" s="1" t="s">
        <v>317</v>
      </c>
      <c r="P1200" s="1" t="s">
        <v>1635</v>
      </c>
      <c r="Q1200" s="1">
        <v>20304154</v>
      </c>
    </row>
    <row r="1201" spans="13:17">
      <c r="M1201" s="1" t="s">
        <v>13</v>
      </c>
      <c r="N1201" s="1" t="s">
        <v>75</v>
      </c>
      <c r="O1201" s="1" t="s">
        <v>317</v>
      </c>
      <c r="P1201" s="1" t="s">
        <v>317</v>
      </c>
      <c r="Q1201" s="1">
        <v>20304167</v>
      </c>
    </row>
    <row r="1202" spans="13:17">
      <c r="M1202" s="1" t="s">
        <v>13</v>
      </c>
      <c r="N1202" s="1" t="s">
        <v>75</v>
      </c>
      <c r="O1202" s="1" t="s">
        <v>317</v>
      </c>
      <c r="P1202" s="1" t="s">
        <v>1636</v>
      </c>
      <c r="Q1202" s="1">
        <v>20304174</v>
      </c>
    </row>
    <row r="1203" spans="13:17">
      <c r="M1203" s="1" t="s">
        <v>13</v>
      </c>
      <c r="N1203" s="1" t="s">
        <v>75</v>
      </c>
      <c r="O1203" s="1" t="s">
        <v>317</v>
      </c>
      <c r="P1203" s="1" t="s">
        <v>1415</v>
      </c>
      <c r="Q1203" s="1">
        <v>20304181</v>
      </c>
    </row>
    <row r="1204" spans="13:17">
      <c r="M1204" s="1" t="s">
        <v>13</v>
      </c>
      <c r="N1204" s="1" t="s">
        <v>75</v>
      </c>
      <c r="O1204" s="1" t="s">
        <v>319</v>
      </c>
      <c r="P1204" s="1" t="s">
        <v>1637</v>
      </c>
      <c r="Q1204" s="1">
        <v>20305140</v>
      </c>
    </row>
    <row r="1205" spans="13:17">
      <c r="M1205" s="1" t="s">
        <v>13</v>
      </c>
      <c r="N1205" s="1" t="s">
        <v>75</v>
      </c>
      <c r="O1205" s="1" t="s">
        <v>319</v>
      </c>
      <c r="P1205" s="1" t="s">
        <v>1638</v>
      </c>
      <c r="Q1205" s="1">
        <v>20305123</v>
      </c>
    </row>
    <row r="1206" spans="13:17">
      <c r="M1206" s="1" t="s">
        <v>13</v>
      </c>
      <c r="N1206" s="1" t="s">
        <v>75</v>
      </c>
      <c r="O1206" s="1" t="s">
        <v>319</v>
      </c>
      <c r="P1206" s="1" t="s">
        <v>1639</v>
      </c>
      <c r="Q1206" s="1">
        <v>20305147</v>
      </c>
    </row>
    <row r="1207" spans="13:17">
      <c r="M1207" s="1" t="s">
        <v>13</v>
      </c>
      <c r="N1207" s="1" t="s">
        <v>75</v>
      </c>
      <c r="O1207" s="1" t="s">
        <v>319</v>
      </c>
      <c r="P1207" s="1" t="s">
        <v>1640</v>
      </c>
      <c r="Q1207" s="1">
        <v>20305199</v>
      </c>
    </row>
    <row r="1208" spans="13:17">
      <c r="M1208" s="1" t="s">
        <v>13</v>
      </c>
      <c r="N1208" s="1" t="s">
        <v>75</v>
      </c>
      <c r="O1208" s="1" t="s">
        <v>321</v>
      </c>
      <c r="P1208" s="1" t="s">
        <v>1259</v>
      </c>
      <c r="Q1208" s="1">
        <v>20309415</v>
      </c>
    </row>
    <row r="1209" spans="13:17">
      <c r="M1209" s="1" t="s">
        <v>13</v>
      </c>
      <c r="N1209" s="1" t="s">
        <v>75</v>
      </c>
      <c r="O1209" s="1" t="s">
        <v>321</v>
      </c>
      <c r="P1209" s="1" t="s">
        <v>1641</v>
      </c>
      <c r="Q1209" s="1">
        <v>20309419</v>
      </c>
    </row>
    <row r="1210" spans="13:17">
      <c r="M1210" s="1" t="s">
        <v>13</v>
      </c>
      <c r="N1210" s="1" t="s">
        <v>75</v>
      </c>
      <c r="O1210" s="1" t="s">
        <v>321</v>
      </c>
      <c r="P1210" s="1" t="s">
        <v>1642</v>
      </c>
      <c r="Q1210" s="1">
        <v>20309428</v>
      </c>
    </row>
    <row r="1211" spans="13:17">
      <c r="M1211" s="1" t="s">
        <v>13</v>
      </c>
      <c r="N1211" s="1" t="s">
        <v>75</v>
      </c>
      <c r="O1211" s="1" t="s">
        <v>321</v>
      </c>
      <c r="P1211" s="1" t="s">
        <v>1643</v>
      </c>
      <c r="Q1211" s="1">
        <v>20309438</v>
      </c>
    </row>
    <row r="1212" spans="13:17">
      <c r="M1212" s="1" t="s">
        <v>13</v>
      </c>
      <c r="N1212" s="1" t="s">
        <v>75</v>
      </c>
      <c r="O1212" s="1" t="s">
        <v>321</v>
      </c>
      <c r="P1212" s="1" t="s">
        <v>1644</v>
      </c>
      <c r="Q1212" s="1">
        <v>20309447</v>
      </c>
    </row>
    <row r="1213" spans="13:17">
      <c r="M1213" s="1" t="s">
        <v>13</v>
      </c>
      <c r="N1213" s="1" t="s">
        <v>75</v>
      </c>
      <c r="O1213" s="1" t="s">
        <v>321</v>
      </c>
      <c r="P1213" s="1" t="s">
        <v>1645</v>
      </c>
      <c r="Q1213" s="1">
        <v>20309457</v>
      </c>
    </row>
    <row r="1214" spans="13:17">
      <c r="M1214" s="1" t="s">
        <v>13</v>
      </c>
      <c r="N1214" s="1" t="s">
        <v>75</v>
      </c>
      <c r="O1214" s="1" t="s">
        <v>321</v>
      </c>
      <c r="P1214" s="1" t="s">
        <v>1646</v>
      </c>
      <c r="Q1214" s="1">
        <v>20309466</v>
      </c>
    </row>
    <row r="1215" spans="13:17">
      <c r="M1215" s="1" t="s">
        <v>13</v>
      </c>
      <c r="N1215" s="1" t="s">
        <v>75</v>
      </c>
      <c r="O1215" s="1" t="s">
        <v>321</v>
      </c>
      <c r="P1215" s="1" t="s">
        <v>1647</v>
      </c>
      <c r="Q1215" s="1">
        <v>20309476</v>
      </c>
    </row>
    <row r="1216" spans="13:17">
      <c r="M1216" s="1" t="s">
        <v>13</v>
      </c>
      <c r="N1216" s="1" t="s">
        <v>75</v>
      </c>
      <c r="O1216" s="1" t="s">
        <v>321</v>
      </c>
      <c r="P1216" s="1" t="s">
        <v>321</v>
      </c>
      <c r="Q1216" s="1">
        <v>20309485</v>
      </c>
    </row>
    <row r="1217" spans="13:17">
      <c r="M1217" s="1" t="s">
        <v>13</v>
      </c>
      <c r="N1217" s="1" t="s">
        <v>75</v>
      </c>
      <c r="O1217" s="1" t="s">
        <v>321</v>
      </c>
      <c r="P1217" s="1" t="s">
        <v>1648</v>
      </c>
      <c r="Q1217" s="1">
        <v>20309499</v>
      </c>
    </row>
    <row r="1218" spans="13:17">
      <c r="M1218" s="1" t="s">
        <v>13</v>
      </c>
      <c r="N1218" s="1" t="s">
        <v>78</v>
      </c>
      <c r="O1218" s="1" t="s">
        <v>323</v>
      </c>
      <c r="P1218" s="1" t="s">
        <v>1649</v>
      </c>
      <c r="Q1218" s="1">
        <v>20464315</v>
      </c>
    </row>
    <row r="1219" spans="13:17">
      <c r="M1219" s="1" t="s">
        <v>13</v>
      </c>
      <c r="N1219" s="1" t="s">
        <v>78</v>
      </c>
      <c r="O1219" s="1" t="s">
        <v>323</v>
      </c>
      <c r="P1219" s="1" t="s">
        <v>226</v>
      </c>
      <c r="Q1219" s="1">
        <v>20464331</v>
      </c>
    </row>
    <row r="1220" spans="13:17">
      <c r="M1220" s="1" t="s">
        <v>13</v>
      </c>
      <c r="N1220" s="1" t="s">
        <v>78</v>
      </c>
      <c r="O1220" s="1" t="s">
        <v>323</v>
      </c>
      <c r="P1220" s="1" t="s">
        <v>323</v>
      </c>
      <c r="Q1220" s="1">
        <v>20464347</v>
      </c>
    </row>
    <row r="1221" spans="13:17">
      <c r="M1221" s="1" t="s">
        <v>13</v>
      </c>
      <c r="N1221" s="1" t="s">
        <v>78</v>
      </c>
      <c r="O1221" s="1" t="s">
        <v>323</v>
      </c>
      <c r="P1221" s="1" t="s">
        <v>1650</v>
      </c>
      <c r="Q1221" s="1">
        <v>20464363</v>
      </c>
    </row>
    <row r="1222" spans="13:17">
      <c r="M1222" s="1" t="s">
        <v>13</v>
      </c>
      <c r="N1222" s="1" t="s">
        <v>78</v>
      </c>
      <c r="O1222" s="1" t="s">
        <v>323</v>
      </c>
      <c r="P1222" s="1" t="s">
        <v>1651</v>
      </c>
      <c r="Q1222" s="1">
        <v>20464379</v>
      </c>
    </row>
    <row r="1223" spans="13:17">
      <c r="M1223" s="1" t="s">
        <v>13</v>
      </c>
      <c r="N1223" s="1" t="s">
        <v>78</v>
      </c>
      <c r="O1223" s="1" t="s">
        <v>325</v>
      </c>
      <c r="P1223" s="1" t="s">
        <v>1652</v>
      </c>
      <c r="Q1223" s="1">
        <v>20464915</v>
      </c>
    </row>
    <row r="1224" spans="13:17">
      <c r="M1224" s="1" t="s">
        <v>13</v>
      </c>
      <c r="N1224" s="1" t="s">
        <v>78</v>
      </c>
      <c r="O1224" s="1" t="s">
        <v>325</v>
      </c>
      <c r="P1224" s="1" t="s">
        <v>1653</v>
      </c>
      <c r="Q1224" s="1">
        <v>20464925</v>
      </c>
    </row>
    <row r="1225" spans="13:17">
      <c r="M1225" s="1" t="s">
        <v>13</v>
      </c>
      <c r="N1225" s="1" t="s">
        <v>78</v>
      </c>
      <c r="O1225" s="1" t="s">
        <v>325</v>
      </c>
      <c r="P1225" s="1" t="s">
        <v>1654</v>
      </c>
      <c r="Q1225" s="1">
        <v>20464947</v>
      </c>
    </row>
    <row r="1226" spans="13:17">
      <c r="M1226" s="1" t="s">
        <v>13</v>
      </c>
      <c r="N1226" s="1" t="s">
        <v>78</v>
      </c>
      <c r="O1226" s="1" t="s">
        <v>325</v>
      </c>
      <c r="P1226" s="1" t="s">
        <v>78</v>
      </c>
      <c r="Q1226" s="1">
        <v>20464963</v>
      </c>
    </row>
    <row r="1227" spans="13:17">
      <c r="M1227" s="1" t="s">
        <v>13</v>
      </c>
      <c r="N1227" s="1" t="s">
        <v>78</v>
      </c>
      <c r="O1227" s="1" t="s">
        <v>325</v>
      </c>
      <c r="P1227" s="1" t="s">
        <v>1655</v>
      </c>
      <c r="Q1227" s="1">
        <v>20464999</v>
      </c>
    </row>
    <row r="1228" spans="13:17">
      <c r="M1228" s="1" t="s">
        <v>13</v>
      </c>
      <c r="N1228" s="1" t="s">
        <v>78</v>
      </c>
      <c r="O1228" s="1" t="s">
        <v>325</v>
      </c>
      <c r="P1228" s="1" t="s">
        <v>1656</v>
      </c>
      <c r="Q1228" s="1">
        <v>20464975</v>
      </c>
    </row>
    <row r="1229" spans="13:17">
      <c r="M1229" s="1" t="s">
        <v>13</v>
      </c>
      <c r="N1229" s="1" t="s">
        <v>78</v>
      </c>
      <c r="O1229" s="1" t="s">
        <v>327</v>
      </c>
      <c r="P1229" s="1" t="s">
        <v>1657</v>
      </c>
      <c r="Q1229" s="1">
        <v>20466123</v>
      </c>
    </row>
    <row r="1230" spans="13:17">
      <c r="M1230" s="1" t="s">
        <v>13</v>
      </c>
      <c r="N1230" s="1" t="s">
        <v>78</v>
      </c>
      <c r="O1230" s="1" t="s">
        <v>327</v>
      </c>
      <c r="P1230" s="1" t="s">
        <v>1658</v>
      </c>
      <c r="Q1230" s="1">
        <v>20466147</v>
      </c>
    </row>
    <row r="1231" spans="13:17">
      <c r="M1231" s="1" t="s">
        <v>13</v>
      </c>
      <c r="N1231" s="1" t="s">
        <v>78</v>
      </c>
      <c r="O1231" s="1" t="s">
        <v>327</v>
      </c>
      <c r="P1231" s="1" t="s">
        <v>327</v>
      </c>
      <c r="Q1231" s="1">
        <v>20466171</v>
      </c>
    </row>
    <row r="1232" spans="13:17">
      <c r="M1232" s="1" t="s">
        <v>13</v>
      </c>
      <c r="N1232" s="1" t="s">
        <v>78</v>
      </c>
      <c r="O1232" s="1" t="s">
        <v>329</v>
      </c>
      <c r="P1232" s="1" t="s">
        <v>1659</v>
      </c>
      <c r="Q1232" s="1">
        <v>20466515</v>
      </c>
    </row>
    <row r="1233" spans="13:17">
      <c r="M1233" s="1" t="s">
        <v>13</v>
      </c>
      <c r="N1233" s="1" t="s">
        <v>78</v>
      </c>
      <c r="O1233" s="1" t="s">
        <v>329</v>
      </c>
      <c r="P1233" s="1" t="s">
        <v>329</v>
      </c>
      <c r="Q1233" s="1">
        <v>20466531</v>
      </c>
    </row>
    <row r="1234" spans="13:17">
      <c r="M1234" s="1" t="s">
        <v>13</v>
      </c>
      <c r="N1234" s="1" t="s">
        <v>78</v>
      </c>
      <c r="O1234" s="1" t="s">
        <v>329</v>
      </c>
      <c r="P1234" s="1" t="s">
        <v>1660</v>
      </c>
      <c r="Q1234" s="1">
        <v>20466547</v>
      </c>
    </row>
    <row r="1235" spans="13:17">
      <c r="M1235" s="1" t="s">
        <v>13</v>
      </c>
      <c r="N1235" s="1" t="s">
        <v>78</v>
      </c>
      <c r="O1235" s="1" t="s">
        <v>329</v>
      </c>
      <c r="P1235" s="1" t="s">
        <v>1661</v>
      </c>
      <c r="Q1235" s="1">
        <v>20466563</v>
      </c>
    </row>
    <row r="1236" spans="13:17">
      <c r="M1236" s="1" t="s">
        <v>13</v>
      </c>
      <c r="N1236" s="1" t="s">
        <v>78</v>
      </c>
      <c r="O1236" s="1" t="s">
        <v>329</v>
      </c>
      <c r="P1236" s="1" t="s">
        <v>1662</v>
      </c>
      <c r="Q1236" s="1">
        <v>20466579</v>
      </c>
    </row>
    <row r="1237" spans="13:17">
      <c r="M1237" s="1" t="s">
        <v>13</v>
      </c>
      <c r="N1237" s="1" t="s">
        <v>78</v>
      </c>
      <c r="O1237" s="1" t="s">
        <v>331</v>
      </c>
      <c r="P1237" s="1" t="s">
        <v>1663</v>
      </c>
      <c r="Q1237" s="1">
        <v>20466719</v>
      </c>
    </row>
    <row r="1238" spans="13:17">
      <c r="M1238" s="1" t="s">
        <v>13</v>
      </c>
      <c r="N1238" s="1" t="s">
        <v>78</v>
      </c>
      <c r="O1238" s="1" t="s">
        <v>331</v>
      </c>
      <c r="P1238" s="1" t="s">
        <v>1664</v>
      </c>
      <c r="Q1238" s="1">
        <v>20466742</v>
      </c>
    </row>
    <row r="1239" spans="13:17">
      <c r="M1239" s="1" t="s">
        <v>13</v>
      </c>
      <c r="N1239" s="1" t="s">
        <v>78</v>
      </c>
      <c r="O1239" s="1" t="s">
        <v>331</v>
      </c>
      <c r="P1239" s="1" t="s">
        <v>331</v>
      </c>
      <c r="Q1239" s="1">
        <v>20466763</v>
      </c>
    </row>
    <row r="1240" spans="13:17">
      <c r="M1240" s="1" t="s">
        <v>13</v>
      </c>
      <c r="N1240" s="1" t="s">
        <v>78</v>
      </c>
      <c r="O1240" s="1" t="s">
        <v>331</v>
      </c>
      <c r="P1240" s="1" t="s">
        <v>1665</v>
      </c>
      <c r="Q1240" s="1">
        <v>20466787</v>
      </c>
    </row>
    <row r="1241" spans="13:17">
      <c r="M1241" s="1" t="s">
        <v>13</v>
      </c>
      <c r="N1241" s="1" t="s">
        <v>78</v>
      </c>
      <c r="O1241" s="1" t="s">
        <v>333</v>
      </c>
      <c r="P1241" s="1" t="s">
        <v>40</v>
      </c>
      <c r="Q1241" s="1">
        <v>20467013</v>
      </c>
    </row>
    <row r="1242" spans="13:17">
      <c r="M1242" s="1" t="s">
        <v>13</v>
      </c>
      <c r="N1242" s="1" t="s">
        <v>78</v>
      </c>
      <c r="O1242" s="1" t="s">
        <v>333</v>
      </c>
      <c r="P1242" s="1" t="s">
        <v>1666</v>
      </c>
      <c r="Q1242" s="1">
        <v>20467017</v>
      </c>
    </row>
    <row r="1243" spans="13:17">
      <c r="M1243" s="1" t="s">
        <v>13</v>
      </c>
      <c r="N1243" s="1" t="s">
        <v>78</v>
      </c>
      <c r="O1243" s="1" t="s">
        <v>333</v>
      </c>
      <c r="P1243" s="1" t="s">
        <v>1667</v>
      </c>
      <c r="Q1243" s="1">
        <v>20467035</v>
      </c>
    </row>
    <row r="1244" spans="13:17">
      <c r="M1244" s="1" t="s">
        <v>13</v>
      </c>
      <c r="N1244" s="1" t="s">
        <v>78</v>
      </c>
      <c r="O1244" s="1" t="s">
        <v>333</v>
      </c>
      <c r="P1244" s="1" t="s">
        <v>1668</v>
      </c>
      <c r="Q1244" s="1">
        <v>20467023</v>
      </c>
    </row>
    <row r="1245" spans="13:17">
      <c r="M1245" s="1" t="s">
        <v>13</v>
      </c>
      <c r="N1245" s="1" t="s">
        <v>78</v>
      </c>
      <c r="O1245" s="1" t="s">
        <v>333</v>
      </c>
      <c r="P1245" s="1" t="s">
        <v>1669</v>
      </c>
      <c r="Q1245" s="1">
        <v>20467047</v>
      </c>
    </row>
    <row r="1246" spans="13:17">
      <c r="M1246" s="1" t="s">
        <v>13</v>
      </c>
      <c r="N1246" s="1" t="s">
        <v>78</v>
      </c>
      <c r="O1246" s="1" t="s">
        <v>333</v>
      </c>
      <c r="P1246" s="1" t="s">
        <v>333</v>
      </c>
      <c r="Q1246" s="1">
        <v>20467059</v>
      </c>
    </row>
    <row r="1247" spans="13:17">
      <c r="M1247" s="1" t="s">
        <v>13</v>
      </c>
      <c r="N1247" s="1" t="s">
        <v>78</v>
      </c>
      <c r="O1247" s="1" t="s">
        <v>333</v>
      </c>
      <c r="P1247" s="1" t="s">
        <v>1670</v>
      </c>
      <c r="Q1247" s="1">
        <v>20467099</v>
      </c>
    </row>
    <row r="1248" spans="13:17">
      <c r="M1248" s="1" t="s">
        <v>13</v>
      </c>
      <c r="N1248" s="1" t="s">
        <v>78</v>
      </c>
      <c r="O1248" s="1" t="s">
        <v>333</v>
      </c>
      <c r="P1248" s="1" t="s">
        <v>1671</v>
      </c>
      <c r="Q1248" s="1">
        <v>20467083</v>
      </c>
    </row>
    <row r="1249" spans="13:17">
      <c r="M1249" s="1" t="s">
        <v>13</v>
      </c>
      <c r="N1249" s="1" t="s">
        <v>78</v>
      </c>
      <c r="O1249" s="1" t="s">
        <v>333</v>
      </c>
      <c r="P1249" s="1" t="s">
        <v>1672</v>
      </c>
      <c r="Q1249" s="1">
        <v>20467076</v>
      </c>
    </row>
    <row r="1250" spans="13:17">
      <c r="M1250" s="1" t="s">
        <v>13</v>
      </c>
      <c r="N1250" s="1" t="s">
        <v>78</v>
      </c>
      <c r="O1250" s="1" t="s">
        <v>335</v>
      </c>
      <c r="P1250" s="1" t="s">
        <v>1673</v>
      </c>
      <c r="Q1250" s="1">
        <v>20467719</v>
      </c>
    </row>
    <row r="1251" spans="13:17">
      <c r="M1251" s="1" t="s">
        <v>13</v>
      </c>
      <c r="N1251" s="1" t="s">
        <v>78</v>
      </c>
      <c r="O1251" s="1" t="s">
        <v>335</v>
      </c>
      <c r="P1251" s="1" t="s">
        <v>1674</v>
      </c>
      <c r="Q1251" s="1">
        <v>20467738</v>
      </c>
    </row>
    <row r="1252" spans="13:17">
      <c r="M1252" s="1" t="s">
        <v>13</v>
      </c>
      <c r="N1252" s="1" t="s">
        <v>78</v>
      </c>
      <c r="O1252" s="1" t="s">
        <v>335</v>
      </c>
      <c r="P1252" s="1" t="s">
        <v>1675</v>
      </c>
      <c r="Q1252" s="1">
        <v>20467757</v>
      </c>
    </row>
    <row r="1253" spans="13:17">
      <c r="M1253" s="1" t="s">
        <v>13</v>
      </c>
      <c r="N1253" s="1" t="s">
        <v>78</v>
      </c>
      <c r="O1253" s="1" t="s">
        <v>335</v>
      </c>
      <c r="P1253" s="1" t="s">
        <v>335</v>
      </c>
      <c r="Q1253" s="1">
        <v>20467776</v>
      </c>
    </row>
    <row r="1254" spans="13:17">
      <c r="M1254" s="1" t="s">
        <v>13</v>
      </c>
      <c r="N1254" s="1" t="s">
        <v>78</v>
      </c>
      <c r="O1254" s="1" t="s">
        <v>335</v>
      </c>
      <c r="P1254" s="1" t="s">
        <v>1676</v>
      </c>
      <c r="Q1254" s="1">
        <v>20467789</v>
      </c>
    </row>
    <row r="1255" spans="13:17">
      <c r="M1255" s="1" t="s">
        <v>13</v>
      </c>
      <c r="N1255" s="1" t="s">
        <v>78</v>
      </c>
      <c r="O1255" s="1" t="s">
        <v>337</v>
      </c>
      <c r="P1255" s="1" t="s">
        <v>1677</v>
      </c>
      <c r="Q1255" s="1">
        <v>20468038</v>
      </c>
    </row>
    <row r="1256" spans="13:17">
      <c r="M1256" s="1" t="s">
        <v>13</v>
      </c>
      <c r="N1256" s="1" t="s">
        <v>78</v>
      </c>
      <c r="O1256" s="1" t="s">
        <v>337</v>
      </c>
      <c r="P1256" s="1" t="s">
        <v>1678</v>
      </c>
      <c r="Q1256" s="1">
        <v>20468057</v>
      </c>
    </row>
    <row r="1257" spans="13:17">
      <c r="M1257" s="1" t="s">
        <v>13</v>
      </c>
      <c r="N1257" s="1" t="s">
        <v>78</v>
      </c>
      <c r="O1257" s="1" t="s">
        <v>337</v>
      </c>
      <c r="P1257" s="1" t="s">
        <v>337</v>
      </c>
      <c r="Q1257" s="1">
        <v>20468076</v>
      </c>
    </row>
    <row r="1258" spans="13:17">
      <c r="M1258" s="1" t="s">
        <v>13</v>
      </c>
      <c r="N1258" s="1" t="s">
        <v>78</v>
      </c>
      <c r="O1258" s="1" t="s">
        <v>337</v>
      </c>
      <c r="P1258" s="1" t="s">
        <v>1679</v>
      </c>
      <c r="Q1258" s="1">
        <v>20468099</v>
      </c>
    </row>
    <row r="1259" spans="13:17">
      <c r="M1259" s="1" t="s">
        <v>13</v>
      </c>
      <c r="N1259" s="1" t="s">
        <v>81</v>
      </c>
      <c r="O1259" s="1" t="s">
        <v>339</v>
      </c>
      <c r="P1259" s="1" t="s">
        <v>1680</v>
      </c>
      <c r="Q1259" s="1">
        <v>20513347</v>
      </c>
    </row>
    <row r="1260" spans="13:17">
      <c r="M1260" s="1" t="s">
        <v>13</v>
      </c>
      <c r="N1260" s="1" t="s">
        <v>81</v>
      </c>
      <c r="O1260" s="1" t="s">
        <v>339</v>
      </c>
      <c r="P1260" s="1" t="s">
        <v>1681</v>
      </c>
      <c r="Q1260" s="1">
        <v>20513363</v>
      </c>
    </row>
    <row r="1261" spans="13:17">
      <c r="M1261" s="1" t="s">
        <v>13</v>
      </c>
      <c r="N1261" s="1" t="s">
        <v>81</v>
      </c>
      <c r="O1261" s="1" t="s">
        <v>339</v>
      </c>
      <c r="P1261" s="1" t="s">
        <v>1682</v>
      </c>
      <c r="Q1261" s="1">
        <v>20513371</v>
      </c>
    </row>
    <row r="1262" spans="13:17">
      <c r="M1262" s="1" t="s">
        <v>13</v>
      </c>
      <c r="N1262" s="1" t="s">
        <v>81</v>
      </c>
      <c r="O1262" s="1" t="s">
        <v>339</v>
      </c>
      <c r="P1262" s="1" t="s">
        <v>1683</v>
      </c>
      <c r="Q1262" s="1">
        <v>20513379</v>
      </c>
    </row>
    <row r="1263" spans="13:17">
      <c r="M1263" s="1" t="s">
        <v>13</v>
      </c>
      <c r="N1263" s="1" t="s">
        <v>81</v>
      </c>
      <c r="O1263" s="1" t="s">
        <v>339</v>
      </c>
      <c r="P1263" s="1" t="s">
        <v>1684</v>
      </c>
      <c r="Q1263" s="1">
        <v>20513379</v>
      </c>
    </row>
    <row r="1264" spans="13:17">
      <c r="M1264" s="1" t="s">
        <v>13</v>
      </c>
      <c r="N1264" s="1" t="s">
        <v>81</v>
      </c>
      <c r="O1264" s="1" t="s">
        <v>339</v>
      </c>
      <c r="P1264" s="1" t="s">
        <v>1684</v>
      </c>
      <c r="Q1264" s="1">
        <v>20513381</v>
      </c>
    </row>
    <row r="1265" spans="13:17">
      <c r="M1265" s="1" t="s">
        <v>13</v>
      </c>
      <c r="N1265" s="1" t="s">
        <v>81</v>
      </c>
      <c r="O1265" s="1" t="s">
        <v>339</v>
      </c>
      <c r="P1265" s="1" t="s">
        <v>533</v>
      </c>
      <c r="Q1265" s="1">
        <v>20513383</v>
      </c>
    </row>
    <row r="1266" spans="13:17">
      <c r="M1266" s="1" t="s">
        <v>13</v>
      </c>
      <c r="N1266" s="1" t="s">
        <v>81</v>
      </c>
      <c r="O1266" s="1" t="s">
        <v>339</v>
      </c>
      <c r="P1266" s="1" t="s">
        <v>1685</v>
      </c>
      <c r="Q1266" s="1">
        <v>20513387</v>
      </c>
    </row>
    <row r="1267" spans="13:17">
      <c r="M1267" s="1" t="s">
        <v>13</v>
      </c>
      <c r="N1267" s="1" t="s">
        <v>81</v>
      </c>
      <c r="O1267" s="1" t="s">
        <v>339</v>
      </c>
      <c r="P1267" s="1" t="s">
        <v>1686</v>
      </c>
      <c r="Q1267" s="1">
        <v>20513395</v>
      </c>
    </row>
    <row r="1268" spans="13:17">
      <c r="M1268" s="1" t="s">
        <v>13</v>
      </c>
      <c r="N1268" s="1" t="s">
        <v>81</v>
      </c>
      <c r="O1268" s="1" t="s">
        <v>339</v>
      </c>
      <c r="P1268" s="1" t="s">
        <v>1687</v>
      </c>
      <c r="Q1268" s="1">
        <v>20513391</v>
      </c>
    </row>
    <row r="1269" spans="13:17">
      <c r="M1269" s="1" t="s">
        <v>13</v>
      </c>
      <c r="N1269" s="1" t="s">
        <v>81</v>
      </c>
      <c r="O1269" s="1" t="s">
        <v>341</v>
      </c>
      <c r="P1269" s="1" t="s">
        <v>1688</v>
      </c>
      <c r="Q1269" s="1">
        <v>20514313</v>
      </c>
    </row>
    <row r="1270" spans="13:17">
      <c r="M1270" s="1" t="s">
        <v>13</v>
      </c>
      <c r="N1270" s="1" t="s">
        <v>81</v>
      </c>
      <c r="O1270" s="1" t="s">
        <v>341</v>
      </c>
      <c r="P1270" s="1" t="s">
        <v>1689</v>
      </c>
      <c r="Q1270" s="1">
        <v>20514314</v>
      </c>
    </row>
    <row r="1271" spans="13:17">
      <c r="M1271" s="1" t="s">
        <v>13</v>
      </c>
      <c r="N1271" s="1" t="s">
        <v>81</v>
      </c>
      <c r="O1271" s="1" t="s">
        <v>341</v>
      </c>
      <c r="P1271" s="1" t="s">
        <v>1690</v>
      </c>
      <c r="Q1271" s="1">
        <v>20514315</v>
      </c>
    </row>
    <row r="1272" spans="13:17">
      <c r="M1272" s="1" t="s">
        <v>13</v>
      </c>
      <c r="N1272" s="1" t="s">
        <v>81</v>
      </c>
      <c r="O1272" s="1" t="s">
        <v>341</v>
      </c>
      <c r="P1272" s="1" t="s">
        <v>1691</v>
      </c>
      <c r="Q1272" s="1">
        <v>20514320</v>
      </c>
    </row>
    <row r="1273" spans="13:17">
      <c r="M1273" s="1" t="s">
        <v>13</v>
      </c>
      <c r="N1273" s="1" t="s">
        <v>81</v>
      </c>
      <c r="O1273" s="1" t="s">
        <v>341</v>
      </c>
      <c r="P1273" s="1" t="s">
        <v>1692</v>
      </c>
      <c r="Q1273" s="1">
        <v>20514323</v>
      </c>
    </row>
    <row r="1274" spans="13:17">
      <c r="M1274" s="1" t="s">
        <v>13</v>
      </c>
      <c r="N1274" s="1" t="s">
        <v>81</v>
      </c>
      <c r="O1274" s="1" t="s">
        <v>341</v>
      </c>
      <c r="P1274" s="1" t="s">
        <v>1693</v>
      </c>
      <c r="Q1274" s="1">
        <v>20514330</v>
      </c>
    </row>
    <row r="1275" spans="13:17">
      <c r="M1275" s="1" t="s">
        <v>13</v>
      </c>
      <c r="N1275" s="1" t="s">
        <v>81</v>
      </c>
      <c r="O1275" s="1" t="s">
        <v>341</v>
      </c>
      <c r="P1275" s="1" t="s">
        <v>1694</v>
      </c>
      <c r="Q1275" s="1">
        <v>20514325</v>
      </c>
    </row>
    <row r="1276" spans="13:17">
      <c r="M1276" s="1" t="s">
        <v>13</v>
      </c>
      <c r="N1276" s="1" t="s">
        <v>81</v>
      </c>
      <c r="O1276" s="1" t="s">
        <v>341</v>
      </c>
      <c r="P1276" s="1" t="s">
        <v>1695</v>
      </c>
      <c r="Q1276" s="1">
        <v>20514390</v>
      </c>
    </row>
    <row r="1277" spans="13:17">
      <c r="M1277" s="1" t="s">
        <v>13</v>
      </c>
      <c r="N1277" s="1" t="s">
        <v>81</v>
      </c>
      <c r="O1277" s="1" t="s">
        <v>341</v>
      </c>
      <c r="P1277" s="1" t="s">
        <v>1696</v>
      </c>
      <c r="Q1277" s="1">
        <v>20514335</v>
      </c>
    </row>
    <row r="1278" spans="13:17">
      <c r="M1278" s="1" t="s">
        <v>13</v>
      </c>
      <c r="N1278" s="1" t="s">
        <v>81</v>
      </c>
      <c r="O1278" s="1" t="s">
        <v>341</v>
      </c>
      <c r="P1278" s="1" t="s">
        <v>1697</v>
      </c>
      <c r="Q1278" s="1">
        <v>20514340</v>
      </c>
    </row>
    <row r="1279" spans="13:17">
      <c r="M1279" s="1" t="s">
        <v>13</v>
      </c>
      <c r="N1279" s="1" t="s">
        <v>81</v>
      </c>
      <c r="O1279" s="1" t="s">
        <v>341</v>
      </c>
      <c r="P1279" s="1" t="s">
        <v>1698</v>
      </c>
      <c r="Q1279" s="1">
        <v>20514345</v>
      </c>
    </row>
    <row r="1280" spans="13:17">
      <c r="M1280" s="1" t="s">
        <v>13</v>
      </c>
      <c r="N1280" s="1" t="s">
        <v>81</v>
      </c>
      <c r="O1280" s="1" t="s">
        <v>341</v>
      </c>
      <c r="P1280" s="1" t="s">
        <v>1699</v>
      </c>
      <c r="Q1280" s="1">
        <v>20514350</v>
      </c>
    </row>
    <row r="1281" spans="13:17">
      <c r="M1281" s="1" t="s">
        <v>13</v>
      </c>
      <c r="N1281" s="1" t="s">
        <v>81</v>
      </c>
      <c r="O1281" s="1" t="s">
        <v>341</v>
      </c>
      <c r="P1281" s="1" t="s">
        <v>1700</v>
      </c>
      <c r="Q1281" s="1">
        <v>20514355</v>
      </c>
    </row>
    <row r="1282" spans="13:17">
      <c r="M1282" s="1" t="s">
        <v>13</v>
      </c>
      <c r="N1282" s="1" t="s">
        <v>81</v>
      </c>
      <c r="O1282" s="1" t="s">
        <v>341</v>
      </c>
      <c r="P1282" s="1" t="s">
        <v>1701</v>
      </c>
      <c r="Q1282" s="1">
        <v>20514360</v>
      </c>
    </row>
    <row r="1283" spans="13:17">
      <c r="M1283" s="1" t="s">
        <v>13</v>
      </c>
      <c r="N1283" s="1" t="s">
        <v>81</v>
      </c>
      <c r="O1283" s="1" t="s">
        <v>341</v>
      </c>
      <c r="P1283" s="1" t="s">
        <v>1702</v>
      </c>
      <c r="Q1283" s="1">
        <v>20514399</v>
      </c>
    </row>
    <row r="1284" spans="13:17">
      <c r="M1284" s="1" t="s">
        <v>13</v>
      </c>
      <c r="N1284" s="1" t="s">
        <v>81</v>
      </c>
      <c r="O1284" s="1" t="s">
        <v>341</v>
      </c>
      <c r="P1284" s="1" t="s">
        <v>1703</v>
      </c>
      <c r="Q1284" s="1">
        <v>20514370</v>
      </c>
    </row>
    <row r="1285" spans="13:17">
      <c r="M1285" s="1" t="s">
        <v>13</v>
      </c>
      <c r="N1285" s="1" t="s">
        <v>81</v>
      </c>
      <c r="O1285" s="1" t="s">
        <v>341</v>
      </c>
      <c r="P1285" s="1" t="s">
        <v>1704</v>
      </c>
      <c r="Q1285" s="1">
        <v>20514380</v>
      </c>
    </row>
    <row r="1286" spans="13:17">
      <c r="M1286" s="1" t="s">
        <v>13</v>
      </c>
      <c r="N1286" s="1" t="s">
        <v>81</v>
      </c>
      <c r="O1286" s="1" t="s">
        <v>341</v>
      </c>
      <c r="P1286" s="1" t="s">
        <v>1705</v>
      </c>
      <c r="Q1286" s="1">
        <v>20514385</v>
      </c>
    </row>
    <row r="1287" spans="13:17">
      <c r="M1287" s="1" t="s">
        <v>13</v>
      </c>
      <c r="N1287" s="1" t="s">
        <v>81</v>
      </c>
      <c r="O1287" s="1" t="s">
        <v>341</v>
      </c>
      <c r="P1287" s="1" t="s">
        <v>1706</v>
      </c>
      <c r="Q1287" s="1">
        <v>20514387</v>
      </c>
    </row>
    <row r="1288" spans="13:17">
      <c r="M1288" s="1" t="s">
        <v>13</v>
      </c>
      <c r="N1288" s="1" t="s">
        <v>81</v>
      </c>
      <c r="O1288" s="1" t="s">
        <v>341</v>
      </c>
      <c r="P1288" s="1" t="s">
        <v>1707</v>
      </c>
      <c r="Q1288" s="1">
        <v>20514389</v>
      </c>
    </row>
    <row r="1289" spans="13:17">
      <c r="M1289" s="1" t="s">
        <v>13</v>
      </c>
      <c r="N1289" s="1" t="s">
        <v>81</v>
      </c>
      <c r="O1289" s="1" t="s">
        <v>341</v>
      </c>
      <c r="P1289" s="1" t="s">
        <v>1708</v>
      </c>
      <c r="Q1289" s="1">
        <v>20514375</v>
      </c>
    </row>
    <row r="1290" spans="13:17">
      <c r="M1290" s="1" t="s">
        <v>13</v>
      </c>
      <c r="N1290" s="1" t="s">
        <v>81</v>
      </c>
      <c r="O1290" s="1" t="s">
        <v>341</v>
      </c>
      <c r="P1290" s="1" t="s">
        <v>1709</v>
      </c>
      <c r="Q1290" s="1">
        <v>20514395</v>
      </c>
    </row>
    <row r="1291" spans="13:17">
      <c r="M1291" s="1" t="s">
        <v>13</v>
      </c>
      <c r="N1291" s="1" t="s">
        <v>81</v>
      </c>
      <c r="O1291" s="1" t="s">
        <v>343</v>
      </c>
      <c r="P1291" s="1" t="s">
        <v>1710</v>
      </c>
      <c r="Q1291" s="1">
        <v>20516513</v>
      </c>
    </row>
    <row r="1292" spans="13:17">
      <c r="M1292" s="1" t="s">
        <v>13</v>
      </c>
      <c r="N1292" s="1" t="s">
        <v>81</v>
      </c>
      <c r="O1292" s="1" t="s">
        <v>343</v>
      </c>
      <c r="P1292" s="1" t="s">
        <v>1711</v>
      </c>
      <c r="Q1292" s="1">
        <v>20516514</v>
      </c>
    </row>
    <row r="1293" spans="13:17">
      <c r="M1293" s="1" t="s">
        <v>13</v>
      </c>
      <c r="N1293" s="1" t="s">
        <v>81</v>
      </c>
      <c r="O1293" s="1" t="s">
        <v>343</v>
      </c>
      <c r="P1293" s="1" t="s">
        <v>1712</v>
      </c>
      <c r="Q1293" s="1">
        <v>20516519</v>
      </c>
    </row>
    <row r="1294" spans="13:17">
      <c r="M1294" s="1" t="s">
        <v>13</v>
      </c>
      <c r="N1294" s="1" t="s">
        <v>81</v>
      </c>
      <c r="O1294" s="1" t="s">
        <v>343</v>
      </c>
      <c r="P1294" s="1" t="s">
        <v>1713</v>
      </c>
      <c r="Q1294" s="1">
        <v>20516523</v>
      </c>
    </row>
    <row r="1295" spans="13:17">
      <c r="M1295" s="1" t="s">
        <v>13</v>
      </c>
      <c r="N1295" s="1" t="s">
        <v>81</v>
      </c>
      <c r="O1295" s="1" t="s">
        <v>343</v>
      </c>
      <c r="P1295" s="1" t="s">
        <v>1714</v>
      </c>
      <c r="Q1295" s="1">
        <v>20516533</v>
      </c>
    </row>
    <row r="1296" spans="13:17">
      <c r="M1296" s="1" t="s">
        <v>13</v>
      </c>
      <c r="N1296" s="1" t="s">
        <v>81</v>
      </c>
      <c r="O1296" s="1" t="s">
        <v>343</v>
      </c>
      <c r="P1296" s="1" t="s">
        <v>1715</v>
      </c>
      <c r="Q1296" s="1">
        <v>20516538</v>
      </c>
    </row>
    <row r="1297" spans="13:17">
      <c r="M1297" s="1" t="s">
        <v>13</v>
      </c>
      <c r="N1297" s="1" t="s">
        <v>81</v>
      </c>
      <c r="O1297" s="1" t="s">
        <v>343</v>
      </c>
      <c r="P1297" s="1" t="s">
        <v>1716</v>
      </c>
      <c r="Q1297" s="1">
        <v>20516542</v>
      </c>
    </row>
    <row r="1298" spans="13:17">
      <c r="M1298" s="1" t="s">
        <v>13</v>
      </c>
      <c r="N1298" s="1" t="s">
        <v>81</v>
      </c>
      <c r="O1298" s="1" t="s">
        <v>343</v>
      </c>
      <c r="P1298" s="1" t="s">
        <v>1717</v>
      </c>
      <c r="Q1298" s="1">
        <v>20516547</v>
      </c>
    </row>
    <row r="1299" spans="13:17">
      <c r="M1299" s="1" t="s">
        <v>13</v>
      </c>
      <c r="N1299" s="1" t="s">
        <v>81</v>
      </c>
      <c r="O1299" s="1" t="s">
        <v>343</v>
      </c>
      <c r="P1299" s="1" t="s">
        <v>1718</v>
      </c>
      <c r="Q1299" s="1">
        <v>20516557</v>
      </c>
    </row>
    <row r="1300" spans="13:17">
      <c r="M1300" s="1" t="s">
        <v>13</v>
      </c>
      <c r="N1300" s="1" t="s">
        <v>81</v>
      </c>
      <c r="O1300" s="1" t="s">
        <v>343</v>
      </c>
      <c r="P1300" s="1" t="s">
        <v>1069</v>
      </c>
      <c r="Q1300" s="1">
        <v>20516566</v>
      </c>
    </row>
    <row r="1301" spans="13:17">
      <c r="M1301" s="1" t="s">
        <v>13</v>
      </c>
      <c r="N1301" s="1" t="s">
        <v>81</v>
      </c>
      <c r="O1301" s="1" t="s">
        <v>343</v>
      </c>
      <c r="P1301" s="1" t="s">
        <v>1719</v>
      </c>
      <c r="Q1301" s="1">
        <v>20516599</v>
      </c>
    </row>
    <row r="1302" spans="13:17">
      <c r="M1302" s="1" t="s">
        <v>13</v>
      </c>
      <c r="N1302" s="1" t="s">
        <v>81</v>
      </c>
      <c r="O1302" s="1" t="s">
        <v>344</v>
      </c>
      <c r="P1302" s="1" t="s">
        <v>1720</v>
      </c>
      <c r="Q1302" s="1">
        <v>20517313</v>
      </c>
    </row>
    <row r="1303" spans="13:17">
      <c r="M1303" s="1" t="s">
        <v>13</v>
      </c>
      <c r="N1303" s="1" t="s">
        <v>81</v>
      </c>
      <c r="O1303" s="1" t="s">
        <v>344</v>
      </c>
      <c r="P1303" s="1" t="s">
        <v>1721</v>
      </c>
      <c r="Q1303" s="1">
        <v>20517315</v>
      </c>
    </row>
    <row r="1304" spans="13:17">
      <c r="M1304" s="1" t="s">
        <v>13</v>
      </c>
      <c r="N1304" s="1" t="s">
        <v>81</v>
      </c>
      <c r="O1304" s="1" t="s">
        <v>344</v>
      </c>
      <c r="P1304" s="1" t="s">
        <v>1722</v>
      </c>
      <c r="Q1304" s="1">
        <v>20517323</v>
      </c>
    </row>
    <row r="1305" spans="13:17">
      <c r="M1305" s="1" t="s">
        <v>13</v>
      </c>
      <c r="N1305" s="1" t="s">
        <v>81</v>
      </c>
      <c r="O1305" s="1" t="s">
        <v>344</v>
      </c>
      <c r="P1305" s="1" t="s">
        <v>1723</v>
      </c>
      <c r="Q1305" s="1">
        <v>20517331</v>
      </c>
    </row>
    <row r="1306" spans="13:17">
      <c r="M1306" s="1" t="s">
        <v>13</v>
      </c>
      <c r="N1306" s="1" t="s">
        <v>81</v>
      </c>
      <c r="O1306" s="1" t="s">
        <v>344</v>
      </c>
      <c r="P1306" s="1" t="s">
        <v>1724</v>
      </c>
      <c r="Q1306" s="1">
        <v>20517339</v>
      </c>
    </row>
    <row r="1307" spans="13:17">
      <c r="M1307" s="1" t="s">
        <v>13</v>
      </c>
      <c r="N1307" s="1" t="s">
        <v>81</v>
      </c>
      <c r="O1307" s="1" t="s">
        <v>344</v>
      </c>
      <c r="P1307" s="1" t="s">
        <v>1725</v>
      </c>
      <c r="Q1307" s="1">
        <v>20517355</v>
      </c>
    </row>
    <row r="1308" spans="13:17">
      <c r="M1308" s="1" t="s">
        <v>13</v>
      </c>
      <c r="N1308" s="1" t="s">
        <v>81</v>
      </c>
      <c r="O1308" s="1" t="s">
        <v>344</v>
      </c>
      <c r="P1308" s="1" t="s">
        <v>1726</v>
      </c>
      <c r="Q1308" s="1">
        <v>20517365</v>
      </c>
    </row>
    <row r="1309" spans="13:17">
      <c r="M1309" s="1" t="s">
        <v>13</v>
      </c>
      <c r="N1309" s="1" t="s">
        <v>81</v>
      </c>
      <c r="O1309" s="1" t="s">
        <v>344</v>
      </c>
      <c r="P1309" s="1" t="s">
        <v>1727</v>
      </c>
      <c r="Q1309" s="1">
        <v>20517387</v>
      </c>
    </row>
    <row r="1310" spans="13:17">
      <c r="M1310" s="1" t="s">
        <v>13</v>
      </c>
      <c r="N1310" s="1" t="s">
        <v>81</v>
      </c>
      <c r="O1310" s="1" t="s">
        <v>344</v>
      </c>
      <c r="P1310" s="1" t="s">
        <v>1728</v>
      </c>
      <c r="Q1310" s="1">
        <v>20517399</v>
      </c>
    </row>
    <row r="1311" spans="13:17">
      <c r="M1311" s="1" t="s">
        <v>13</v>
      </c>
      <c r="N1311" s="1" t="s">
        <v>81</v>
      </c>
      <c r="O1311" s="1" t="s">
        <v>346</v>
      </c>
      <c r="P1311" s="1" t="s">
        <v>1729</v>
      </c>
      <c r="Q1311" s="1">
        <v>20515811</v>
      </c>
    </row>
    <row r="1312" spans="13:17">
      <c r="M1312" s="1" t="s">
        <v>13</v>
      </c>
      <c r="N1312" s="1" t="s">
        <v>81</v>
      </c>
      <c r="O1312" s="1" t="s">
        <v>346</v>
      </c>
      <c r="P1312" s="1" t="s">
        <v>1730</v>
      </c>
      <c r="Q1312" s="1">
        <v>20515847</v>
      </c>
    </row>
    <row r="1313" spans="13:17">
      <c r="M1313" s="1" t="s">
        <v>13</v>
      </c>
      <c r="N1313" s="1" t="s">
        <v>81</v>
      </c>
      <c r="O1313" s="1" t="s">
        <v>346</v>
      </c>
      <c r="P1313" s="1" t="s">
        <v>499</v>
      </c>
      <c r="Q1313" s="1">
        <v>20515852</v>
      </c>
    </row>
    <row r="1314" spans="13:17">
      <c r="M1314" s="1" t="s">
        <v>13</v>
      </c>
      <c r="N1314" s="1" t="s">
        <v>81</v>
      </c>
      <c r="O1314" s="1" t="s">
        <v>346</v>
      </c>
      <c r="P1314" s="1" t="s">
        <v>1731</v>
      </c>
      <c r="Q1314" s="1">
        <v>20515859</v>
      </c>
    </row>
    <row r="1315" spans="13:17">
      <c r="M1315" s="1" t="s">
        <v>13</v>
      </c>
      <c r="N1315" s="1" t="s">
        <v>81</v>
      </c>
      <c r="O1315" s="1" t="s">
        <v>346</v>
      </c>
      <c r="P1315" s="1" t="s">
        <v>1732</v>
      </c>
      <c r="Q1315" s="1">
        <v>20515823</v>
      </c>
    </row>
    <row r="1316" spans="13:17">
      <c r="M1316" s="1" t="s">
        <v>13</v>
      </c>
      <c r="N1316" s="1" t="s">
        <v>81</v>
      </c>
      <c r="O1316" s="1" t="s">
        <v>346</v>
      </c>
      <c r="P1316" s="1" t="s">
        <v>1733</v>
      </c>
      <c r="Q1316" s="1">
        <v>20515835</v>
      </c>
    </row>
    <row r="1317" spans="13:17">
      <c r="M1317" s="1" t="s">
        <v>13</v>
      </c>
      <c r="N1317" s="1" t="s">
        <v>81</v>
      </c>
      <c r="O1317" s="1" t="s">
        <v>346</v>
      </c>
      <c r="P1317" s="1" t="s">
        <v>1734</v>
      </c>
      <c r="Q1317" s="1">
        <v>20515871</v>
      </c>
    </row>
    <row r="1318" spans="13:17">
      <c r="M1318" s="1" t="s">
        <v>13</v>
      </c>
      <c r="N1318" s="1" t="s">
        <v>81</v>
      </c>
      <c r="O1318" s="1" t="s">
        <v>346</v>
      </c>
      <c r="P1318" s="1" t="s">
        <v>1735</v>
      </c>
      <c r="Q1318" s="1">
        <v>20515899</v>
      </c>
    </row>
    <row r="1319" spans="13:17">
      <c r="M1319" s="1" t="s">
        <v>13</v>
      </c>
      <c r="N1319" s="1" t="s">
        <v>81</v>
      </c>
      <c r="O1319" s="1" t="s">
        <v>346</v>
      </c>
      <c r="P1319" s="1" t="s">
        <v>545</v>
      </c>
      <c r="Q1319" s="1">
        <v>20515883</v>
      </c>
    </row>
    <row r="1320" spans="13:17">
      <c r="M1320" s="1" t="s">
        <v>13</v>
      </c>
      <c r="N1320" s="1" t="s">
        <v>81</v>
      </c>
      <c r="O1320" s="1" t="s">
        <v>346</v>
      </c>
      <c r="P1320" s="1" t="s">
        <v>1736</v>
      </c>
      <c r="Q1320" s="1">
        <v>20515828</v>
      </c>
    </row>
    <row r="1321" spans="13:17">
      <c r="M1321" s="1" t="s">
        <v>13</v>
      </c>
      <c r="N1321" s="1" t="s">
        <v>81</v>
      </c>
      <c r="O1321" s="1" t="s">
        <v>346</v>
      </c>
      <c r="P1321" s="1" t="s">
        <v>1737</v>
      </c>
      <c r="Q1321" s="1">
        <v>20515838</v>
      </c>
    </row>
    <row r="1322" spans="13:17">
      <c r="M1322" s="1" t="s">
        <v>13</v>
      </c>
      <c r="N1322" s="1" t="s">
        <v>84</v>
      </c>
      <c r="O1322" s="1" t="s">
        <v>348</v>
      </c>
      <c r="P1322" s="1" t="s">
        <v>1738</v>
      </c>
      <c r="Q1322" s="1">
        <v>20750710</v>
      </c>
    </row>
    <row r="1323" spans="13:17">
      <c r="M1323" s="1" t="s">
        <v>13</v>
      </c>
      <c r="N1323" s="1" t="s">
        <v>84</v>
      </c>
      <c r="O1323" s="1" t="s">
        <v>348</v>
      </c>
      <c r="P1323" s="1" t="s">
        <v>1739</v>
      </c>
      <c r="Q1323" s="1">
        <v>20750712</v>
      </c>
    </row>
    <row r="1324" spans="13:17">
      <c r="M1324" s="1" t="s">
        <v>13</v>
      </c>
      <c r="N1324" s="1" t="s">
        <v>84</v>
      </c>
      <c r="O1324" s="1" t="s">
        <v>348</v>
      </c>
      <c r="P1324" s="1" t="s">
        <v>348</v>
      </c>
      <c r="Q1324" s="1">
        <v>20750724</v>
      </c>
    </row>
    <row r="1325" spans="13:17">
      <c r="M1325" s="1" t="s">
        <v>13</v>
      </c>
      <c r="N1325" s="1" t="s">
        <v>84</v>
      </c>
      <c r="O1325" s="1" t="s">
        <v>348</v>
      </c>
      <c r="P1325" s="1" t="s">
        <v>1740</v>
      </c>
      <c r="Q1325" s="1">
        <v>20750799</v>
      </c>
    </row>
    <row r="1326" spans="13:17">
      <c r="M1326" s="1" t="s">
        <v>13</v>
      </c>
      <c r="N1326" s="1" t="s">
        <v>84</v>
      </c>
      <c r="O1326" s="1" t="s">
        <v>348</v>
      </c>
      <c r="P1326" s="1" t="s">
        <v>1741</v>
      </c>
      <c r="Q1326" s="1">
        <v>20750728</v>
      </c>
    </row>
    <row r="1327" spans="13:17">
      <c r="M1327" s="1" t="s">
        <v>13</v>
      </c>
      <c r="N1327" s="1" t="s">
        <v>84</v>
      </c>
      <c r="O1327" s="1" t="s">
        <v>348</v>
      </c>
      <c r="P1327" s="1" t="s">
        <v>614</v>
      </c>
      <c r="Q1327" s="1">
        <v>20750738</v>
      </c>
    </row>
    <row r="1328" spans="13:17">
      <c r="M1328" s="1" t="s">
        <v>13</v>
      </c>
      <c r="N1328" s="1" t="s">
        <v>84</v>
      </c>
      <c r="O1328" s="1" t="s">
        <v>348</v>
      </c>
      <c r="P1328" s="1" t="s">
        <v>1742</v>
      </c>
      <c r="Q1328" s="1">
        <v>20750742</v>
      </c>
    </row>
    <row r="1329" spans="13:17">
      <c r="M1329" s="1" t="s">
        <v>13</v>
      </c>
      <c r="N1329" s="1" t="s">
        <v>84</v>
      </c>
      <c r="O1329" s="1" t="s">
        <v>348</v>
      </c>
      <c r="P1329" s="1" t="s">
        <v>669</v>
      </c>
      <c r="Q1329" s="1">
        <v>20750745</v>
      </c>
    </row>
    <row r="1330" spans="13:17">
      <c r="M1330" s="1" t="s">
        <v>13</v>
      </c>
      <c r="N1330" s="1" t="s">
        <v>84</v>
      </c>
      <c r="O1330" s="1" t="s">
        <v>348</v>
      </c>
      <c r="P1330" s="1" t="s">
        <v>503</v>
      </c>
      <c r="Q1330" s="1">
        <v>20750752</v>
      </c>
    </row>
    <row r="1331" spans="13:17">
      <c r="M1331" s="1" t="s">
        <v>13</v>
      </c>
      <c r="N1331" s="1" t="s">
        <v>84</v>
      </c>
      <c r="O1331" s="1" t="s">
        <v>348</v>
      </c>
      <c r="P1331" s="1" t="s">
        <v>1743</v>
      </c>
      <c r="Q1331" s="1">
        <v>20750756</v>
      </c>
    </row>
    <row r="1332" spans="13:17">
      <c r="M1332" s="1" t="s">
        <v>13</v>
      </c>
      <c r="N1332" s="1" t="s">
        <v>84</v>
      </c>
      <c r="O1332" s="1" t="s">
        <v>348</v>
      </c>
      <c r="P1332" s="1" t="s">
        <v>1744</v>
      </c>
      <c r="Q1332" s="1">
        <v>20750763</v>
      </c>
    </row>
    <row r="1333" spans="13:17">
      <c r="M1333" s="1" t="s">
        <v>13</v>
      </c>
      <c r="N1333" s="1" t="s">
        <v>84</v>
      </c>
      <c r="O1333" s="1" t="s">
        <v>348</v>
      </c>
      <c r="P1333" s="1" t="s">
        <v>1745</v>
      </c>
      <c r="Q1333" s="1">
        <v>20750766</v>
      </c>
    </row>
    <row r="1334" spans="13:17">
      <c r="M1334" s="1" t="s">
        <v>13</v>
      </c>
      <c r="N1334" s="1" t="s">
        <v>84</v>
      </c>
      <c r="O1334" s="1" t="s">
        <v>348</v>
      </c>
      <c r="P1334" s="1" t="s">
        <v>1746</v>
      </c>
      <c r="Q1334" s="1">
        <v>20750770</v>
      </c>
    </row>
    <row r="1335" spans="13:17">
      <c r="M1335" s="1" t="s">
        <v>13</v>
      </c>
      <c r="N1335" s="1" t="s">
        <v>84</v>
      </c>
      <c r="O1335" s="1" t="s">
        <v>348</v>
      </c>
      <c r="P1335" s="1" t="s">
        <v>1747</v>
      </c>
      <c r="Q1335" s="1">
        <v>20750749</v>
      </c>
    </row>
    <row r="1336" spans="13:17">
      <c r="M1336" s="1" t="s">
        <v>13</v>
      </c>
      <c r="N1336" s="1" t="s">
        <v>84</v>
      </c>
      <c r="O1336" s="1" t="s">
        <v>348</v>
      </c>
      <c r="P1336" s="1" t="s">
        <v>1748</v>
      </c>
      <c r="Q1336" s="1">
        <v>20750780</v>
      </c>
    </row>
    <row r="1337" spans="13:17">
      <c r="M1337" s="1" t="s">
        <v>13</v>
      </c>
      <c r="N1337" s="1" t="s">
        <v>84</v>
      </c>
      <c r="O1337" s="1" t="s">
        <v>348</v>
      </c>
      <c r="P1337" s="1" t="s">
        <v>1465</v>
      </c>
      <c r="Q1337" s="1">
        <v>20750784</v>
      </c>
    </row>
    <row r="1338" spans="13:17">
      <c r="M1338" s="1" t="s">
        <v>13</v>
      </c>
      <c r="N1338" s="1" t="s">
        <v>84</v>
      </c>
      <c r="O1338" s="1" t="s">
        <v>348</v>
      </c>
      <c r="P1338" s="1" t="s">
        <v>906</v>
      </c>
      <c r="Q1338" s="1">
        <v>20750787</v>
      </c>
    </row>
    <row r="1339" spans="13:17">
      <c r="M1339" s="1" t="s">
        <v>13</v>
      </c>
      <c r="N1339" s="1" t="s">
        <v>84</v>
      </c>
      <c r="O1339" s="1" t="s">
        <v>350</v>
      </c>
      <c r="P1339" s="1" t="s">
        <v>1749</v>
      </c>
      <c r="Q1339" s="1">
        <v>20751017</v>
      </c>
    </row>
    <row r="1340" spans="13:17">
      <c r="M1340" s="1" t="s">
        <v>13</v>
      </c>
      <c r="N1340" s="1" t="s">
        <v>84</v>
      </c>
      <c r="O1340" s="1" t="s">
        <v>350</v>
      </c>
      <c r="P1340" s="1" t="s">
        <v>1750</v>
      </c>
      <c r="Q1340" s="1">
        <v>20751099</v>
      </c>
    </row>
    <row r="1341" spans="13:17">
      <c r="M1341" s="1" t="s">
        <v>13</v>
      </c>
      <c r="N1341" s="1" t="s">
        <v>84</v>
      </c>
      <c r="O1341" s="1" t="s">
        <v>350</v>
      </c>
      <c r="P1341" s="1" t="s">
        <v>1751</v>
      </c>
      <c r="Q1341" s="1">
        <v>20751019</v>
      </c>
    </row>
    <row r="1342" spans="13:17">
      <c r="M1342" s="1" t="s">
        <v>13</v>
      </c>
      <c r="N1342" s="1" t="s">
        <v>84</v>
      </c>
      <c r="O1342" s="1" t="s">
        <v>350</v>
      </c>
      <c r="P1342" s="1" t="s">
        <v>1752</v>
      </c>
      <c r="Q1342" s="1">
        <v>20751028</v>
      </c>
    </row>
    <row r="1343" spans="13:17">
      <c r="M1343" s="1" t="s">
        <v>13</v>
      </c>
      <c r="N1343" s="1" t="s">
        <v>84</v>
      </c>
      <c r="O1343" s="1" t="s">
        <v>350</v>
      </c>
      <c r="P1343" s="1" t="s">
        <v>431</v>
      </c>
      <c r="Q1343" s="1">
        <v>20751038</v>
      </c>
    </row>
    <row r="1344" spans="13:17">
      <c r="M1344" s="1" t="s">
        <v>13</v>
      </c>
      <c r="N1344" s="1" t="s">
        <v>84</v>
      </c>
      <c r="O1344" s="1" t="s">
        <v>350</v>
      </c>
      <c r="P1344" s="1" t="s">
        <v>1753</v>
      </c>
      <c r="Q1344" s="1">
        <v>20751047</v>
      </c>
    </row>
    <row r="1345" spans="13:17">
      <c r="M1345" s="1" t="s">
        <v>13</v>
      </c>
      <c r="N1345" s="1" t="s">
        <v>84</v>
      </c>
      <c r="O1345" s="1" t="s">
        <v>350</v>
      </c>
      <c r="P1345" s="1" t="s">
        <v>1754</v>
      </c>
      <c r="Q1345" s="1">
        <v>20751057</v>
      </c>
    </row>
    <row r="1346" spans="13:17">
      <c r="M1346" s="1" t="s">
        <v>13</v>
      </c>
      <c r="N1346" s="1" t="s">
        <v>84</v>
      </c>
      <c r="O1346" s="1" t="s">
        <v>350</v>
      </c>
      <c r="P1346" s="1" t="s">
        <v>1755</v>
      </c>
      <c r="Q1346" s="1">
        <v>20751066</v>
      </c>
    </row>
    <row r="1347" spans="13:17">
      <c r="M1347" s="1" t="s">
        <v>13</v>
      </c>
      <c r="N1347" s="1" t="s">
        <v>84</v>
      </c>
      <c r="O1347" s="1" t="s">
        <v>350</v>
      </c>
      <c r="P1347" s="1" t="s">
        <v>1756</v>
      </c>
      <c r="Q1347" s="1">
        <v>20751076</v>
      </c>
    </row>
    <row r="1348" spans="13:17">
      <c r="M1348" s="1" t="s">
        <v>13</v>
      </c>
      <c r="N1348" s="1" t="s">
        <v>84</v>
      </c>
      <c r="O1348" s="1" t="s">
        <v>350</v>
      </c>
      <c r="P1348" s="1" t="s">
        <v>1757</v>
      </c>
      <c r="Q1348" s="1">
        <v>20751085</v>
      </c>
    </row>
    <row r="1349" spans="13:17">
      <c r="M1349" s="1" t="s">
        <v>13</v>
      </c>
      <c r="N1349" s="1" t="s">
        <v>84</v>
      </c>
      <c r="O1349" s="1" t="s">
        <v>352</v>
      </c>
      <c r="P1349" s="1" t="s">
        <v>1758</v>
      </c>
      <c r="Q1349" s="1">
        <v>20752199</v>
      </c>
    </row>
    <row r="1350" spans="13:17">
      <c r="M1350" s="1" t="s">
        <v>13</v>
      </c>
      <c r="N1350" s="1" t="s">
        <v>84</v>
      </c>
      <c r="O1350" s="1" t="s">
        <v>352</v>
      </c>
      <c r="P1350" s="1" t="s">
        <v>1759</v>
      </c>
      <c r="Q1350" s="1">
        <v>20752110</v>
      </c>
    </row>
    <row r="1351" spans="13:17">
      <c r="M1351" s="1" t="s">
        <v>13</v>
      </c>
      <c r="N1351" s="1" t="s">
        <v>84</v>
      </c>
      <c r="O1351" s="1" t="s">
        <v>352</v>
      </c>
      <c r="P1351" s="1" t="s">
        <v>1760</v>
      </c>
      <c r="Q1351" s="1">
        <v>20752111</v>
      </c>
    </row>
    <row r="1352" spans="13:17">
      <c r="M1352" s="1" t="s">
        <v>13</v>
      </c>
      <c r="N1352" s="1" t="s">
        <v>84</v>
      </c>
      <c r="O1352" s="1" t="s">
        <v>352</v>
      </c>
      <c r="P1352" s="1" t="s">
        <v>1761</v>
      </c>
      <c r="Q1352" s="1">
        <v>20752123</v>
      </c>
    </row>
    <row r="1353" spans="13:17">
      <c r="M1353" s="1" t="s">
        <v>13</v>
      </c>
      <c r="N1353" s="1" t="s">
        <v>84</v>
      </c>
      <c r="O1353" s="1" t="s">
        <v>352</v>
      </c>
      <c r="P1353" s="1" t="s">
        <v>1762</v>
      </c>
      <c r="Q1353" s="1">
        <v>20752135</v>
      </c>
    </row>
    <row r="1354" spans="13:17">
      <c r="M1354" s="1" t="s">
        <v>13</v>
      </c>
      <c r="N1354" s="1" t="s">
        <v>84</v>
      </c>
      <c r="O1354" s="1" t="s">
        <v>352</v>
      </c>
      <c r="P1354" s="1" t="s">
        <v>1763</v>
      </c>
      <c r="Q1354" s="1">
        <v>20752147</v>
      </c>
    </row>
    <row r="1355" spans="13:17">
      <c r="M1355" s="1" t="s">
        <v>13</v>
      </c>
      <c r="N1355" s="1" t="s">
        <v>84</v>
      </c>
      <c r="O1355" s="1" t="s">
        <v>352</v>
      </c>
      <c r="P1355" s="1" t="s">
        <v>1339</v>
      </c>
      <c r="Q1355" s="1">
        <v>20752159</v>
      </c>
    </row>
    <row r="1356" spans="13:17">
      <c r="M1356" s="1" t="s">
        <v>13</v>
      </c>
      <c r="N1356" s="1" t="s">
        <v>84</v>
      </c>
      <c r="O1356" s="1" t="s">
        <v>352</v>
      </c>
      <c r="P1356" s="1" t="s">
        <v>1092</v>
      </c>
      <c r="Q1356" s="1">
        <v>20752171</v>
      </c>
    </row>
    <row r="1357" spans="13:17">
      <c r="M1357" s="1" t="s">
        <v>13</v>
      </c>
      <c r="N1357" s="1" t="s">
        <v>84</v>
      </c>
      <c r="O1357" s="1" t="s">
        <v>352</v>
      </c>
      <c r="P1357" s="1" t="s">
        <v>1764</v>
      </c>
      <c r="Q1357" s="1">
        <v>20752183</v>
      </c>
    </row>
    <row r="1358" spans="13:17">
      <c r="M1358" s="1" t="s">
        <v>13</v>
      </c>
      <c r="N1358" s="1" t="s">
        <v>84</v>
      </c>
      <c r="O1358" s="1" t="s">
        <v>354</v>
      </c>
      <c r="P1358" s="1" t="s">
        <v>104</v>
      </c>
      <c r="Q1358" s="1">
        <v>20753615</v>
      </c>
    </row>
    <row r="1359" spans="13:17">
      <c r="M1359" s="1" t="s">
        <v>13</v>
      </c>
      <c r="N1359" s="1" t="s">
        <v>84</v>
      </c>
      <c r="O1359" s="1" t="s">
        <v>354</v>
      </c>
      <c r="P1359" s="1" t="s">
        <v>1765</v>
      </c>
      <c r="Q1359" s="1">
        <v>20753619</v>
      </c>
    </row>
    <row r="1360" spans="13:17">
      <c r="M1360" s="1" t="s">
        <v>13</v>
      </c>
      <c r="N1360" s="1" t="s">
        <v>84</v>
      </c>
      <c r="O1360" s="1" t="s">
        <v>354</v>
      </c>
      <c r="P1360" s="1" t="s">
        <v>1766</v>
      </c>
      <c r="Q1360" s="1">
        <v>20753628</v>
      </c>
    </row>
    <row r="1361" spans="13:17">
      <c r="M1361" s="1" t="s">
        <v>13</v>
      </c>
      <c r="N1361" s="1" t="s">
        <v>84</v>
      </c>
      <c r="O1361" s="1" t="s">
        <v>354</v>
      </c>
      <c r="P1361" s="1" t="s">
        <v>1767</v>
      </c>
      <c r="Q1361" s="1">
        <v>20753638</v>
      </c>
    </row>
    <row r="1362" spans="13:17">
      <c r="M1362" s="1" t="s">
        <v>13</v>
      </c>
      <c r="N1362" s="1" t="s">
        <v>84</v>
      </c>
      <c r="O1362" s="1" t="s">
        <v>354</v>
      </c>
      <c r="P1362" s="1" t="s">
        <v>1768</v>
      </c>
      <c r="Q1362" s="1">
        <v>20753647</v>
      </c>
    </row>
    <row r="1363" spans="13:17">
      <c r="M1363" s="1" t="s">
        <v>13</v>
      </c>
      <c r="N1363" s="1" t="s">
        <v>84</v>
      </c>
      <c r="O1363" s="1" t="s">
        <v>354</v>
      </c>
      <c r="P1363" s="1" t="s">
        <v>1769</v>
      </c>
      <c r="Q1363" s="1">
        <v>20753699</v>
      </c>
    </row>
    <row r="1364" spans="13:17">
      <c r="M1364" s="1" t="s">
        <v>13</v>
      </c>
      <c r="N1364" s="1" t="s">
        <v>84</v>
      </c>
      <c r="O1364" s="1" t="s">
        <v>354</v>
      </c>
      <c r="P1364" s="1" t="s">
        <v>1770</v>
      </c>
      <c r="Q1364" s="1">
        <v>20753657</v>
      </c>
    </row>
    <row r="1365" spans="13:17">
      <c r="M1365" s="1" t="s">
        <v>13</v>
      </c>
      <c r="N1365" s="1" t="s">
        <v>84</v>
      </c>
      <c r="O1365" s="1" t="s">
        <v>354</v>
      </c>
      <c r="P1365" s="1" t="s">
        <v>342</v>
      </c>
      <c r="Q1365" s="1">
        <v>20753666</v>
      </c>
    </row>
    <row r="1366" spans="13:17">
      <c r="M1366" s="1" t="s">
        <v>13</v>
      </c>
      <c r="N1366" s="1" t="s">
        <v>84</v>
      </c>
      <c r="O1366" s="1" t="s">
        <v>354</v>
      </c>
      <c r="P1366" s="1" t="s">
        <v>1771</v>
      </c>
      <c r="Q1366" s="1">
        <v>20753669</v>
      </c>
    </row>
    <row r="1367" spans="13:17">
      <c r="M1367" s="1" t="s">
        <v>13</v>
      </c>
      <c r="N1367" s="1" t="s">
        <v>84</v>
      </c>
      <c r="O1367" s="1" t="s">
        <v>354</v>
      </c>
      <c r="P1367" s="1" t="s">
        <v>1772</v>
      </c>
      <c r="Q1367" s="1">
        <v>20753676</v>
      </c>
    </row>
    <row r="1368" spans="13:17">
      <c r="M1368" s="1" t="s">
        <v>13</v>
      </c>
      <c r="N1368" s="1" t="s">
        <v>84</v>
      </c>
      <c r="O1368" s="1" t="s">
        <v>354</v>
      </c>
      <c r="P1368" s="1" t="s">
        <v>1773</v>
      </c>
      <c r="Q1368" s="1">
        <v>20753685</v>
      </c>
    </row>
    <row r="1369" spans="13:17">
      <c r="M1369" s="1" t="s">
        <v>13</v>
      </c>
      <c r="N1369" s="1" t="s">
        <v>84</v>
      </c>
      <c r="O1369" s="1" t="s">
        <v>354</v>
      </c>
      <c r="P1369" s="1" t="s">
        <v>1774</v>
      </c>
      <c r="Q1369" s="1">
        <v>20753695</v>
      </c>
    </row>
    <row r="1370" spans="13:17">
      <c r="M1370" s="1" t="s">
        <v>13</v>
      </c>
      <c r="N1370" s="1" t="s">
        <v>84</v>
      </c>
      <c r="O1370" s="1" t="s">
        <v>356</v>
      </c>
      <c r="P1370" s="1" t="s">
        <v>1775</v>
      </c>
      <c r="Q1370" s="1">
        <v>20754723</v>
      </c>
    </row>
    <row r="1371" spans="13:17">
      <c r="M1371" s="1" t="s">
        <v>13</v>
      </c>
      <c r="N1371" s="1" t="s">
        <v>84</v>
      </c>
      <c r="O1371" s="1" t="s">
        <v>356</v>
      </c>
      <c r="P1371" s="1" t="s">
        <v>1776</v>
      </c>
      <c r="Q1371" s="1">
        <v>20754727</v>
      </c>
    </row>
    <row r="1372" spans="13:17">
      <c r="M1372" s="1" t="s">
        <v>13</v>
      </c>
      <c r="N1372" s="1" t="s">
        <v>84</v>
      </c>
      <c r="O1372" s="1" t="s">
        <v>356</v>
      </c>
      <c r="P1372" s="1" t="s">
        <v>1777</v>
      </c>
      <c r="Q1372" s="1">
        <v>20754735</v>
      </c>
    </row>
    <row r="1373" spans="13:17">
      <c r="M1373" s="1" t="s">
        <v>13</v>
      </c>
      <c r="N1373" s="1" t="s">
        <v>84</v>
      </c>
      <c r="O1373" s="1" t="s">
        <v>356</v>
      </c>
      <c r="P1373" s="1" t="s">
        <v>1778</v>
      </c>
      <c r="Q1373" s="1">
        <v>20754745</v>
      </c>
    </row>
    <row r="1374" spans="13:17">
      <c r="M1374" s="1" t="s">
        <v>13</v>
      </c>
      <c r="N1374" s="1" t="s">
        <v>84</v>
      </c>
      <c r="O1374" s="1" t="s">
        <v>356</v>
      </c>
      <c r="P1374" s="1" t="s">
        <v>1779</v>
      </c>
      <c r="Q1374" s="1">
        <v>20754755</v>
      </c>
    </row>
    <row r="1375" spans="13:17">
      <c r="M1375" s="1" t="s">
        <v>13</v>
      </c>
      <c r="N1375" s="1" t="s">
        <v>84</v>
      </c>
      <c r="O1375" s="1" t="s">
        <v>356</v>
      </c>
      <c r="P1375" s="1" t="s">
        <v>1780</v>
      </c>
      <c r="Q1375" s="1">
        <v>20754799</v>
      </c>
    </row>
    <row r="1376" spans="13:17">
      <c r="M1376" s="1" t="s">
        <v>13</v>
      </c>
      <c r="N1376" s="1" t="s">
        <v>84</v>
      </c>
      <c r="O1376" s="1" t="s">
        <v>356</v>
      </c>
      <c r="P1376" s="1" t="s">
        <v>1747</v>
      </c>
      <c r="Q1376" s="1">
        <v>20754770</v>
      </c>
    </row>
    <row r="1377" spans="13:17">
      <c r="M1377" s="1" t="s">
        <v>13</v>
      </c>
      <c r="N1377" s="1" t="s">
        <v>84</v>
      </c>
      <c r="O1377" s="1" t="s">
        <v>356</v>
      </c>
      <c r="P1377" s="1" t="s">
        <v>1450</v>
      </c>
      <c r="Q1377" s="1">
        <v>20754795</v>
      </c>
    </row>
    <row r="1378" spans="13:17">
      <c r="M1378" s="1" t="s">
        <v>13</v>
      </c>
      <c r="N1378" s="1" t="s">
        <v>84</v>
      </c>
      <c r="O1378" s="1" t="s">
        <v>358</v>
      </c>
      <c r="P1378" s="1" t="s">
        <v>1781</v>
      </c>
      <c r="Q1378" s="1">
        <v>20758721</v>
      </c>
    </row>
    <row r="1379" spans="13:17">
      <c r="M1379" s="1" t="s">
        <v>13</v>
      </c>
      <c r="N1379" s="1" t="s">
        <v>84</v>
      </c>
      <c r="O1379" s="1" t="s">
        <v>358</v>
      </c>
      <c r="P1379" s="1" t="s">
        <v>1782</v>
      </c>
      <c r="Q1379" s="1">
        <v>20758723</v>
      </c>
    </row>
    <row r="1380" spans="13:17">
      <c r="M1380" s="1" t="s">
        <v>13</v>
      </c>
      <c r="N1380" s="1" t="s">
        <v>84</v>
      </c>
      <c r="O1380" s="1" t="s">
        <v>358</v>
      </c>
      <c r="P1380" s="1" t="s">
        <v>1783</v>
      </c>
      <c r="Q1380" s="1">
        <v>20758725</v>
      </c>
    </row>
    <row r="1381" spans="13:17">
      <c r="M1381" s="1" t="s">
        <v>13</v>
      </c>
      <c r="N1381" s="1" t="s">
        <v>84</v>
      </c>
      <c r="O1381" s="1" t="s">
        <v>358</v>
      </c>
      <c r="P1381" s="1" t="s">
        <v>1784</v>
      </c>
      <c r="Q1381" s="1">
        <v>20758740</v>
      </c>
    </row>
    <row r="1382" spans="13:17">
      <c r="M1382" s="1" t="s">
        <v>13</v>
      </c>
      <c r="N1382" s="1" t="s">
        <v>84</v>
      </c>
      <c r="O1382" s="1" t="s">
        <v>358</v>
      </c>
      <c r="P1382" s="1" t="s">
        <v>1785</v>
      </c>
      <c r="Q1382" s="1">
        <v>20758745</v>
      </c>
    </row>
    <row r="1383" spans="13:17">
      <c r="M1383" s="1" t="s">
        <v>13</v>
      </c>
      <c r="N1383" s="1" t="s">
        <v>84</v>
      </c>
      <c r="O1383" s="1" t="s">
        <v>358</v>
      </c>
      <c r="P1383" s="1" t="s">
        <v>1224</v>
      </c>
      <c r="Q1383" s="1">
        <v>20758747</v>
      </c>
    </row>
    <row r="1384" spans="13:17">
      <c r="M1384" s="1" t="s">
        <v>13</v>
      </c>
      <c r="N1384" s="1" t="s">
        <v>84</v>
      </c>
      <c r="O1384" s="1" t="s">
        <v>358</v>
      </c>
      <c r="P1384" s="1" t="s">
        <v>1786</v>
      </c>
      <c r="Q1384" s="1">
        <v>20758750</v>
      </c>
    </row>
    <row r="1385" spans="13:17">
      <c r="M1385" s="1" t="s">
        <v>13</v>
      </c>
      <c r="N1385" s="1" t="s">
        <v>84</v>
      </c>
      <c r="O1385" s="1" t="s">
        <v>358</v>
      </c>
      <c r="P1385" s="1" t="s">
        <v>1787</v>
      </c>
      <c r="Q1385" s="1">
        <v>20758760</v>
      </c>
    </row>
    <row r="1386" spans="13:17">
      <c r="M1386" s="1" t="s">
        <v>13</v>
      </c>
      <c r="N1386" s="1" t="s">
        <v>84</v>
      </c>
      <c r="O1386" s="1" t="s">
        <v>358</v>
      </c>
      <c r="P1386" s="1" t="s">
        <v>1788</v>
      </c>
      <c r="Q1386" s="1">
        <v>20758765</v>
      </c>
    </row>
    <row r="1387" spans="13:17">
      <c r="M1387" s="1" t="s">
        <v>13</v>
      </c>
      <c r="N1387" s="1" t="s">
        <v>84</v>
      </c>
      <c r="O1387" s="1" t="s">
        <v>358</v>
      </c>
      <c r="P1387" s="1" t="s">
        <v>1789</v>
      </c>
      <c r="Q1387" s="1">
        <v>20758775</v>
      </c>
    </row>
    <row r="1388" spans="13:17">
      <c r="M1388" s="1" t="s">
        <v>13</v>
      </c>
      <c r="N1388" s="1" t="s">
        <v>84</v>
      </c>
      <c r="O1388" s="1" t="s">
        <v>358</v>
      </c>
      <c r="P1388" s="1" t="s">
        <v>84</v>
      </c>
      <c r="Q1388" s="1">
        <v>20758780</v>
      </c>
    </row>
    <row r="1389" spans="13:17">
      <c r="M1389" s="1" t="s">
        <v>13</v>
      </c>
      <c r="N1389" s="1" t="s">
        <v>84</v>
      </c>
      <c r="O1389" s="1" t="s">
        <v>358</v>
      </c>
      <c r="P1389" s="1" t="s">
        <v>1790</v>
      </c>
      <c r="Q1389" s="1">
        <v>20758799</v>
      </c>
    </row>
    <row r="1390" spans="13:17">
      <c r="M1390" s="1" t="s">
        <v>13</v>
      </c>
      <c r="N1390" s="1" t="s">
        <v>84</v>
      </c>
      <c r="O1390" s="1" t="s">
        <v>358</v>
      </c>
      <c r="P1390" s="1" t="s">
        <v>1791</v>
      </c>
      <c r="Q1390" s="1">
        <v>20758785</v>
      </c>
    </row>
    <row r="1391" spans="13:17">
      <c r="M1391" s="1" t="s">
        <v>13</v>
      </c>
      <c r="N1391" s="1" t="s">
        <v>84</v>
      </c>
      <c r="O1391" s="1" t="s">
        <v>358</v>
      </c>
      <c r="P1391" s="1" t="s">
        <v>1792</v>
      </c>
      <c r="Q1391" s="1">
        <v>20758790</v>
      </c>
    </row>
    <row r="1392" spans="13:17">
      <c r="M1392" s="1" t="s">
        <v>13</v>
      </c>
      <c r="N1392" s="1" t="s">
        <v>84</v>
      </c>
      <c r="O1392" s="1" t="s">
        <v>360</v>
      </c>
      <c r="P1392" s="1" t="s">
        <v>1793</v>
      </c>
      <c r="Q1392" s="1">
        <v>20758013</v>
      </c>
    </row>
    <row r="1393" spans="13:17">
      <c r="M1393" s="1" t="s">
        <v>13</v>
      </c>
      <c r="N1393" s="1" t="s">
        <v>84</v>
      </c>
      <c r="O1393" s="1" t="s">
        <v>360</v>
      </c>
      <c r="P1393" s="1" t="s">
        <v>1794</v>
      </c>
      <c r="Q1393" s="1">
        <v>20758019</v>
      </c>
    </row>
    <row r="1394" spans="13:17">
      <c r="M1394" s="1" t="s">
        <v>13</v>
      </c>
      <c r="N1394" s="1" t="s">
        <v>84</v>
      </c>
      <c r="O1394" s="1" t="s">
        <v>360</v>
      </c>
      <c r="P1394" s="1" t="s">
        <v>1795</v>
      </c>
      <c r="Q1394" s="1">
        <v>20758028</v>
      </c>
    </row>
    <row r="1395" spans="13:17">
      <c r="M1395" s="1" t="s">
        <v>13</v>
      </c>
      <c r="N1395" s="1" t="s">
        <v>84</v>
      </c>
      <c r="O1395" s="1" t="s">
        <v>360</v>
      </c>
      <c r="P1395" s="1" t="s">
        <v>732</v>
      </c>
      <c r="Q1395" s="1">
        <v>20758038</v>
      </c>
    </row>
    <row r="1396" spans="13:17">
      <c r="M1396" s="1" t="s">
        <v>13</v>
      </c>
      <c r="N1396" s="1" t="s">
        <v>84</v>
      </c>
      <c r="O1396" s="1" t="s">
        <v>360</v>
      </c>
      <c r="P1396" s="1" t="s">
        <v>1796</v>
      </c>
      <c r="Q1396" s="1">
        <v>20758047</v>
      </c>
    </row>
    <row r="1397" spans="13:17">
      <c r="M1397" s="1" t="s">
        <v>13</v>
      </c>
      <c r="N1397" s="1" t="s">
        <v>84</v>
      </c>
      <c r="O1397" s="1" t="s">
        <v>360</v>
      </c>
      <c r="P1397" s="1" t="s">
        <v>1797</v>
      </c>
      <c r="Q1397" s="1">
        <v>20758057</v>
      </c>
    </row>
    <row r="1398" spans="13:17">
      <c r="M1398" s="1" t="s">
        <v>13</v>
      </c>
      <c r="N1398" s="1" t="s">
        <v>84</v>
      </c>
      <c r="O1398" s="1" t="s">
        <v>360</v>
      </c>
      <c r="P1398" s="1" t="s">
        <v>1798</v>
      </c>
      <c r="Q1398" s="1">
        <v>20758066</v>
      </c>
    </row>
    <row r="1399" spans="13:17">
      <c r="M1399" s="1" t="s">
        <v>13</v>
      </c>
      <c r="N1399" s="1" t="s">
        <v>84</v>
      </c>
      <c r="O1399" s="1" t="s">
        <v>360</v>
      </c>
      <c r="P1399" s="1" t="s">
        <v>431</v>
      </c>
      <c r="Q1399" s="1">
        <v>20758076</v>
      </c>
    </row>
    <row r="1400" spans="13:17">
      <c r="M1400" s="1" t="s">
        <v>13</v>
      </c>
      <c r="N1400" s="1" t="s">
        <v>84</v>
      </c>
      <c r="O1400" s="1" t="s">
        <v>360</v>
      </c>
      <c r="P1400" s="1" t="s">
        <v>1799</v>
      </c>
      <c r="Q1400" s="1">
        <v>20758085</v>
      </c>
    </row>
    <row r="1401" spans="13:17">
      <c r="M1401" s="1" t="s">
        <v>13</v>
      </c>
      <c r="N1401" s="1" t="s">
        <v>84</v>
      </c>
      <c r="O1401" s="1" t="s">
        <v>360</v>
      </c>
      <c r="P1401" s="1" t="s">
        <v>1800</v>
      </c>
      <c r="Q1401" s="1">
        <v>20758099</v>
      </c>
    </row>
    <row r="1402" spans="13:17">
      <c r="M1402" s="1" t="s">
        <v>13</v>
      </c>
      <c r="N1402" s="1" t="s">
        <v>84</v>
      </c>
      <c r="O1402" s="1" t="s">
        <v>362</v>
      </c>
      <c r="P1402" s="1" t="s">
        <v>1801</v>
      </c>
      <c r="Q1402" s="1">
        <v>20758313</v>
      </c>
    </row>
    <row r="1403" spans="13:17">
      <c r="M1403" s="1" t="s">
        <v>13</v>
      </c>
      <c r="N1403" s="1" t="s">
        <v>84</v>
      </c>
      <c r="O1403" s="1" t="s">
        <v>362</v>
      </c>
      <c r="P1403" s="1" t="s">
        <v>1802</v>
      </c>
      <c r="Q1403" s="1">
        <v>20758315</v>
      </c>
    </row>
    <row r="1404" spans="13:17">
      <c r="M1404" s="1" t="s">
        <v>13</v>
      </c>
      <c r="N1404" s="1" t="s">
        <v>84</v>
      </c>
      <c r="O1404" s="1" t="s">
        <v>362</v>
      </c>
      <c r="P1404" s="1" t="s">
        <v>1803</v>
      </c>
      <c r="Q1404" s="1">
        <v>20758317</v>
      </c>
    </row>
    <row r="1405" spans="13:17">
      <c r="M1405" s="1" t="s">
        <v>13</v>
      </c>
      <c r="N1405" s="1" t="s">
        <v>84</v>
      </c>
      <c r="O1405" s="1" t="s">
        <v>362</v>
      </c>
      <c r="P1405" s="1" t="s">
        <v>1804</v>
      </c>
      <c r="Q1405" s="1">
        <v>20758321</v>
      </c>
    </row>
    <row r="1406" spans="13:17">
      <c r="M1406" s="1" t="s">
        <v>13</v>
      </c>
      <c r="N1406" s="1" t="s">
        <v>84</v>
      </c>
      <c r="O1406" s="1" t="s">
        <v>362</v>
      </c>
      <c r="P1406" s="1" t="s">
        <v>1805</v>
      </c>
      <c r="Q1406" s="1">
        <v>20758331</v>
      </c>
    </row>
    <row r="1407" spans="13:17">
      <c r="M1407" s="1" t="s">
        <v>13</v>
      </c>
      <c r="N1407" s="1" t="s">
        <v>84</v>
      </c>
      <c r="O1407" s="1" t="s">
        <v>362</v>
      </c>
      <c r="P1407" s="1" t="s">
        <v>1806</v>
      </c>
      <c r="Q1407" s="1">
        <v>20758335</v>
      </c>
    </row>
    <row r="1408" spans="13:17">
      <c r="M1408" s="1" t="s">
        <v>13</v>
      </c>
      <c r="N1408" s="1" t="s">
        <v>84</v>
      </c>
      <c r="O1408" s="1" t="s">
        <v>362</v>
      </c>
      <c r="P1408" s="1" t="s">
        <v>1807</v>
      </c>
      <c r="Q1408" s="1">
        <v>20758359</v>
      </c>
    </row>
    <row r="1409" spans="13:17">
      <c r="M1409" s="1" t="s">
        <v>13</v>
      </c>
      <c r="N1409" s="1" t="s">
        <v>84</v>
      </c>
      <c r="O1409" s="1" t="s">
        <v>362</v>
      </c>
      <c r="P1409" s="1" t="s">
        <v>1808</v>
      </c>
      <c r="Q1409" s="1">
        <v>20758373</v>
      </c>
    </row>
    <row r="1410" spans="13:17">
      <c r="M1410" s="1" t="s">
        <v>13</v>
      </c>
      <c r="N1410" s="1" t="s">
        <v>84</v>
      </c>
      <c r="O1410" s="1" t="s">
        <v>362</v>
      </c>
      <c r="P1410" s="1" t="s">
        <v>1809</v>
      </c>
      <c r="Q1410" s="1">
        <v>20758377</v>
      </c>
    </row>
    <row r="1411" spans="13:17">
      <c r="M1411" s="1" t="s">
        <v>13</v>
      </c>
      <c r="N1411" s="1" t="s">
        <v>84</v>
      </c>
      <c r="O1411" s="1" t="s">
        <v>362</v>
      </c>
      <c r="P1411" s="1" t="s">
        <v>1810</v>
      </c>
      <c r="Q1411" s="1">
        <v>20758399</v>
      </c>
    </row>
    <row r="1412" spans="13:17">
      <c r="M1412" s="1" t="s">
        <v>13</v>
      </c>
      <c r="N1412" s="1" t="s">
        <v>84</v>
      </c>
      <c r="O1412" s="1" t="s">
        <v>362</v>
      </c>
      <c r="P1412" s="1" t="s">
        <v>545</v>
      </c>
      <c r="Q1412" s="1">
        <v>20758394</v>
      </c>
    </row>
    <row r="1413" spans="13:17">
      <c r="M1413" s="1" t="s">
        <v>13</v>
      </c>
      <c r="N1413" s="1" t="s">
        <v>84</v>
      </c>
      <c r="O1413" s="1" t="s">
        <v>364</v>
      </c>
      <c r="P1413" s="1" t="s">
        <v>1811</v>
      </c>
      <c r="Q1413" s="1">
        <v>20758529</v>
      </c>
    </row>
    <row r="1414" spans="13:17">
      <c r="M1414" s="1" t="s">
        <v>13</v>
      </c>
      <c r="N1414" s="1" t="s">
        <v>84</v>
      </c>
      <c r="O1414" s="1" t="s">
        <v>364</v>
      </c>
      <c r="P1414" s="1" t="s">
        <v>1812</v>
      </c>
      <c r="Q1414" s="1">
        <v>20758531</v>
      </c>
    </row>
    <row r="1415" spans="13:17">
      <c r="M1415" s="1" t="s">
        <v>13</v>
      </c>
      <c r="N1415" s="1" t="s">
        <v>84</v>
      </c>
      <c r="O1415" s="1" t="s">
        <v>364</v>
      </c>
      <c r="P1415" s="1" t="s">
        <v>1813</v>
      </c>
      <c r="Q1415" s="1">
        <v>20758533</v>
      </c>
    </row>
    <row r="1416" spans="13:17">
      <c r="M1416" s="1" t="s">
        <v>13</v>
      </c>
      <c r="N1416" s="1" t="s">
        <v>84</v>
      </c>
      <c r="O1416" s="1" t="s">
        <v>364</v>
      </c>
      <c r="P1416" s="1" t="s">
        <v>1814</v>
      </c>
      <c r="Q1416" s="1">
        <v>20758535</v>
      </c>
    </row>
    <row r="1417" spans="13:17">
      <c r="M1417" s="1" t="s">
        <v>13</v>
      </c>
      <c r="N1417" s="1" t="s">
        <v>84</v>
      </c>
      <c r="O1417" s="1" t="s">
        <v>364</v>
      </c>
      <c r="P1417" s="1" t="s">
        <v>1815</v>
      </c>
      <c r="Q1417" s="1">
        <v>20758536</v>
      </c>
    </row>
    <row r="1418" spans="13:17">
      <c r="M1418" s="1" t="s">
        <v>13</v>
      </c>
      <c r="N1418" s="1" t="s">
        <v>84</v>
      </c>
      <c r="O1418" s="1" t="s">
        <v>364</v>
      </c>
      <c r="P1418" s="1" t="s">
        <v>1816</v>
      </c>
      <c r="Q1418" s="1">
        <v>20758537</v>
      </c>
    </row>
    <row r="1419" spans="13:17">
      <c r="M1419" s="1" t="s">
        <v>13</v>
      </c>
      <c r="N1419" s="1" t="s">
        <v>84</v>
      </c>
      <c r="O1419" s="1" t="s">
        <v>364</v>
      </c>
      <c r="P1419" s="1" t="s">
        <v>431</v>
      </c>
      <c r="Q1419" s="1">
        <v>20758543</v>
      </c>
    </row>
    <row r="1420" spans="13:17">
      <c r="M1420" s="1" t="s">
        <v>13</v>
      </c>
      <c r="N1420" s="1" t="s">
        <v>84</v>
      </c>
      <c r="O1420" s="1" t="s">
        <v>364</v>
      </c>
      <c r="P1420" s="1" t="s">
        <v>1817</v>
      </c>
      <c r="Q1420" s="1">
        <v>20758547</v>
      </c>
    </row>
    <row r="1421" spans="13:17">
      <c r="M1421" s="1" t="s">
        <v>13</v>
      </c>
      <c r="N1421" s="1" t="s">
        <v>86</v>
      </c>
      <c r="O1421" s="1" t="s">
        <v>366</v>
      </c>
      <c r="P1421" s="1" t="s">
        <v>40</v>
      </c>
      <c r="Q1421" s="1">
        <v>20840710</v>
      </c>
    </row>
    <row r="1422" spans="13:17">
      <c r="M1422" s="1" t="s">
        <v>13</v>
      </c>
      <c r="N1422" s="1" t="s">
        <v>86</v>
      </c>
      <c r="O1422" s="1" t="s">
        <v>366</v>
      </c>
      <c r="P1422" s="1" t="s">
        <v>366</v>
      </c>
      <c r="Q1422" s="1">
        <v>20840711</v>
      </c>
    </row>
    <row r="1423" spans="13:17">
      <c r="M1423" s="1" t="s">
        <v>13</v>
      </c>
      <c r="N1423" s="1" t="s">
        <v>86</v>
      </c>
      <c r="O1423" s="1" t="s">
        <v>366</v>
      </c>
      <c r="P1423" s="1" t="s">
        <v>1818</v>
      </c>
      <c r="Q1423" s="1">
        <v>20840799</v>
      </c>
    </row>
    <row r="1424" spans="13:17">
      <c r="M1424" s="1" t="s">
        <v>13</v>
      </c>
      <c r="N1424" s="1" t="s">
        <v>86</v>
      </c>
      <c r="O1424" s="1" t="s">
        <v>366</v>
      </c>
      <c r="P1424" s="1" t="s">
        <v>1819</v>
      </c>
      <c r="Q1424" s="1">
        <v>20840723</v>
      </c>
    </row>
    <row r="1425" spans="13:17">
      <c r="M1425" s="1" t="s">
        <v>13</v>
      </c>
      <c r="N1425" s="1" t="s">
        <v>86</v>
      </c>
      <c r="O1425" s="1" t="s">
        <v>366</v>
      </c>
      <c r="P1425" s="1" t="s">
        <v>1820</v>
      </c>
      <c r="Q1425" s="1">
        <v>20840747</v>
      </c>
    </row>
    <row r="1426" spans="13:17">
      <c r="M1426" s="1" t="s">
        <v>13</v>
      </c>
      <c r="N1426" s="1" t="s">
        <v>86</v>
      </c>
      <c r="O1426" s="1" t="s">
        <v>366</v>
      </c>
      <c r="P1426" s="1" t="s">
        <v>1821</v>
      </c>
      <c r="Q1426" s="1">
        <v>20840759</v>
      </c>
    </row>
    <row r="1427" spans="13:17">
      <c r="M1427" s="1" t="s">
        <v>13</v>
      </c>
      <c r="N1427" s="1" t="s">
        <v>86</v>
      </c>
      <c r="O1427" s="1" t="s">
        <v>366</v>
      </c>
      <c r="P1427" s="1" t="s">
        <v>1822</v>
      </c>
      <c r="Q1427" s="1">
        <v>20840771</v>
      </c>
    </row>
    <row r="1428" spans="13:17">
      <c r="M1428" s="1" t="s">
        <v>13</v>
      </c>
      <c r="N1428" s="1" t="s">
        <v>86</v>
      </c>
      <c r="O1428" s="1" t="s">
        <v>366</v>
      </c>
      <c r="P1428" s="1" t="s">
        <v>1823</v>
      </c>
      <c r="Q1428" s="1">
        <v>20840783</v>
      </c>
    </row>
    <row r="1429" spans="13:17">
      <c r="M1429" s="1" t="s">
        <v>13</v>
      </c>
      <c r="N1429" s="1" t="s">
        <v>86</v>
      </c>
      <c r="O1429" s="1" t="s">
        <v>366</v>
      </c>
      <c r="P1429" s="1" t="s">
        <v>1824</v>
      </c>
      <c r="Q1429" s="1">
        <v>20840735</v>
      </c>
    </row>
    <row r="1430" spans="13:17">
      <c r="M1430" s="1" t="s">
        <v>13</v>
      </c>
      <c r="N1430" s="1" t="s">
        <v>86</v>
      </c>
      <c r="O1430" s="1" t="s">
        <v>367</v>
      </c>
      <c r="P1430" s="1" t="s">
        <v>1825</v>
      </c>
      <c r="Q1430" s="1">
        <v>20842115</v>
      </c>
    </row>
    <row r="1431" spans="13:17">
      <c r="M1431" s="1" t="s">
        <v>13</v>
      </c>
      <c r="N1431" s="1" t="s">
        <v>86</v>
      </c>
      <c r="O1431" s="1" t="s">
        <v>367</v>
      </c>
      <c r="P1431" s="1" t="s">
        <v>1826</v>
      </c>
      <c r="Q1431" s="1">
        <v>20842131</v>
      </c>
    </row>
    <row r="1432" spans="13:17">
      <c r="M1432" s="1" t="s">
        <v>13</v>
      </c>
      <c r="N1432" s="1" t="s">
        <v>86</v>
      </c>
      <c r="O1432" s="1" t="s">
        <v>367</v>
      </c>
      <c r="P1432" s="1" t="s">
        <v>367</v>
      </c>
      <c r="Q1432" s="1">
        <v>20842147</v>
      </c>
    </row>
    <row r="1433" spans="13:17">
      <c r="M1433" s="1" t="s">
        <v>13</v>
      </c>
      <c r="N1433" s="1" t="s">
        <v>86</v>
      </c>
      <c r="O1433" s="1" t="s">
        <v>367</v>
      </c>
      <c r="P1433" s="1" t="s">
        <v>1827</v>
      </c>
      <c r="Q1433" s="1">
        <v>20842163</v>
      </c>
    </row>
    <row r="1434" spans="13:17">
      <c r="M1434" s="1" t="s">
        <v>13</v>
      </c>
      <c r="N1434" s="1" t="s">
        <v>86</v>
      </c>
      <c r="O1434" s="1" t="s">
        <v>367</v>
      </c>
      <c r="P1434" s="1" t="s">
        <v>1828</v>
      </c>
      <c r="Q1434" s="1">
        <v>20842179</v>
      </c>
    </row>
    <row r="1435" spans="13:17">
      <c r="M1435" s="1" t="s">
        <v>13</v>
      </c>
      <c r="N1435" s="1" t="s">
        <v>86</v>
      </c>
      <c r="O1435" s="1" t="s">
        <v>369</v>
      </c>
      <c r="P1435" s="1" t="s">
        <v>369</v>
      </c>
      <c r="Q1435" s="1">
        <v>20842923</v>
      </c>
    </row>
    <row r="1436" spans="13:17">
      <c r="M1436" s="1" t="s">
        <v>13</v>
      </c>
      <c r="N1436" s="1" t="s">
        <v>86</v>
      </c>
      <c r="O1436" s="1" t="s">
        <v>369</v>
      </c>
      <c r="P1436" s="1" t="s">
        <v>1829</v>
      </c>
      <c r="Q1436" s="1">
        <v>20842947</v>
      </c>
    </row>
    <row r="1437" spans="13:17">
      <c r="M1437" s="1" t="s">
        <v>13</v>
      </c>
      <c r="N1437" s="1" t="s">
        <v>86</v>
      </c>
      <c r="O1437" s="1" t="s">
        <v>369</v>
      </c>
      <c r="P1437" s="1" t="s">
        <v>1830</v>
      </c>
      <c r="Q1437" s="1">
        <v>20842971</v>
      </c>
    </row>
    <row r="1438" spans="13:17">
      <c r="M1438" s="1" t="s">
        <v>13</v>
      </c>
      <c r="N1438" s="1" t="s">
        <v>86</v>
      </c>
      <c r="O1438" s="1" t="s">
        <v>371</v>
      </c>
      <c r="P1438" s="1" t="s">
        <v>1831</v>
      </c>
      <c r="Q1438" s="1">
        <v>20844719</v>
      </c>
    </row>
    <row r="1439" spans="13:17">
      <c r="M1439" s="1" t="s">
        <v>13</v>
      </c>
      <c r="N1439" s="1" t="s">
        <v>86</v>
      </c>
      <c r="O1439" s="1" t="s">
        <v>371</v>
      </c>
      <c r="P1439" s="1" t="s">
        <v>1832</v>
      </c>
      <c r="Q1439" s="1">
        <v>20844738</v>
      </c>
    </row>
    <row r="1440" spans="13:17">
      <c r="M1440" s="1" t="s">
        <v>13</v>
      </c>
      <c r="N1440" s="1" t="s">
        <v>86</v>
      </c>
      <c r="O1440" s="1" t="s">
        <v>371</v>
      </c>
      <c r="P1440" s="1" t="s">
        <v>371</v>
      </c>
      <c r="Q1440" s="1">
        <v>20844757</v>
      </c>
    </row>
    <row r="1441" spans="13:17">
      <c r="M1441" s="1" t="s">
        <v>13</v>
      </c>
      <c r="N1441" s="1" t="s">
        <v>86</v>
      </c>
      <c r="O1441" s="1" t="s">
        <v>371</v>
      </c>
      <c r="P1441" s="1" t="s">
        <v>1833</v>
      </c>
      <c r="Q1441" s="1">
        <v>20844776</v>
      </c>
    </row>
    <row r="1442" spans="13:17">
      <c r="M1442" s="1" t="s">
        <v>13</v>
      </c>
      <c r="N1442" s="1" t="s">
        <v>86</v>
      </c>
      <c r="O1442" s="1" t="s">
        <v>373</v>
      </c>
      <c r="P1442" s="1" t="s">
        <v>1834</v>
      </c>
      <c r="Q1442" s="1">
        <v>20843619</v>
      </c>
    </row>
    <row r="1443" spans="13:17">
      <c r="M1443" s="1" t="s">
        <v>13</v>
      </c>
      <c r="N1443" s="1" t="s">
        <v>86</v>
      </c>
      <c r="O1443" s="1" t="s">
        <v>373</v>
      </c>
      <c r="P1443" s="1" t="s">
        <v>1835</v>
      </c>
      <c r="Q1443" s="1">
        <v>20843638</v>
      </c>
    </row>
    <row r="1444" spans="13:17">
      <c r="M1444" s="1" t="s">
        <v>13</v>
      </c>
      <c r="N1444" s="1" t="s">
        <v>86</v>
      </c>
      <c r="O1444" s="1" t="s">
        <v>373</v>
      </c>
      <c r="P1444" s="1" t="s">
        <v>373</v>
      </c>
      <c r="Q1444" s="1">
        <v>20843657</v>
      </c>
    </row>
    <row r="1445" spans="13:17">
      <c r="M1445" s="1" t="s">
        <v>13</v>
      </c>
      <c r="N1445" s="1" t="s">
        <v>86</v>
      </c>
      <c r="O1445" s="1" t="s">
        <v>373</v>
      </c>
      <c r="P1445" s="1" t="s">
        <v>1836</v>
      </c>
      <c r="Q1445" s="1">
        <v>20843676</v>
      </c>
    </row>
    <row r="1446" spans="13:17">
      <c r="M1446" s="1" t="s">
        <v>13</v>
      </c>
      <c r="N1446" s="1" t="s">
        <v>86</v>
      </c>
      <c r="O1446" s="1" t="s">
        <v>373</v>
      </c>
      <c r="P1446" s="1" t="s">
        <v>1837</v>
      </c>
      <c r="Q1446" s="1">
        <v>20843686</v>
      </c>
    </row>
    <row r="1447" spans="13:17">
      <c r="M1447" s="1" t="s">
        <v>13</v>
      </c>
      <c r="N1447" s="1" t="s">
        <v>86</v>
      </c>
      <c r="O1447" s="1" t="s">
        <v>375</v>
      </c>
      <c r="P1447" s="1" t="s">
        <v>1838</v>
      </c>
      <c r="Q1447" s="1">
        <v>20842519</v>
      </c>
    </row>
    <row r="1448" spans="13:17">
      <c r="M1448" s="1" t="s">
        <v>13</v>
      </c>
      <c r="N1448" s="1" t="s">
        <v>86</v>
      </c>
      <c r="O1448" s="1" t="s">
        <v>375</v>
      </c>
      <c r="P1448" s="1" t="s">
        <v>1839</v>
      </c>
      <c r="Q1448" s="1">
        <v>20842538</v>
      </c>
    </row>
    <row r="1449" spans="13:17">
      <c r="M1449" s="1" t="s">
        <v>13</v>
      </c>
      <c r="N1449" s="1" t="s">
        <v>86</v>
      </c>
      <c r="O1449" s="1" t="s">
        <v>375</v>
      </c>
      <c r="P1449" s="1" t="s">
        <v>1840</v>
      </c>
      <c r="Q1449" s="1">
        <v>20842557</v>
      </c>
    </row>
    <row r="1450" spans="13:17">
      <c r="M1450" s="1" t="s">
        <v>13</v>
      </c>
      <c r="N1450" s="1" t="s">
        <v>86</v>
      </c>
      <c r="O1450" s="1" t="s">
        <v>375</v>
      </c>
      <c r="P1450" s="1" t="s">
        <v>1841</v>
      </c>
      <c r="Q1450" s="1">
        <v>20842576</v>
      </c>
    </row>
    <row r="1451" spans="13:17">
      <c r="M1451" s="1" t="s">
        <v>13</v>
      </c>
      <c r="N1451" s="1" t="s">
        <v>86</v>
      </c>
      <c r="O1451" s="1" t="s">
        <v>377</v>
      </c>
      <c r="P1451" s="1" t="s">
        <v>1842</v>
      </c>
      <c r="Q1451" s="1">
        <v>20845813</v>
      </c>
    </row>
    <row r="1452" spans="13:17">
      <c r="M1452" s="1" t="s">
        <v>13</v>
      </c>
      <c r="N1452" s="1" t="s">
        <v>86</v>
      </c>
      <c r="O1452" s="1" t="s">
        <v>377</v>
      </c>
      <c r="P1452" s="1" t="s">
        <v>1843</v>
      </c>
      <c r="Q1452" s="1">
        <v>20845827</v>
      </c>
    </row>
    <row r="1453" spans="13:17">
      <c r="M1453" s="1" t="s">
        <v>13</v>
      </c>
      <c r="N1453" s="1" t="s">
        <v>86</v>
      </c>
      <c r="O1453" s="1" t="s">
        <v>377</v>
      </c>
      <c r="P1453" s="1" t="s">
        <v>1844</v>
      </c>
      <c r="Q1453" s="1">
        <v>20845840</v>
      </c>
    </row>
    <row r="1454" spans="13:17">
      <c r="M1454" s="1" t="s">
        <v>13</v>
      </c>
      <c r="N1454" s="1" t="s">
        <v>86</v>
      </c>
      <c r="O1454" s="1" t="s">
        <v>377</v>
      </c>
      <c r="P1454" s="1" t="s">
        <v>1845</v>
      </c>
      <c r="Q1454" s="1">
        <v>20845854</v>
      </c>
    </row>
    <row r="1455" spans="13:17">
      <c r="M1455" s="1" t="s">
        <v>13</v>
      </c>
      <c r="N1455" s="1" t="s">
        <v>86</v>
      </c>
      <c r="O1455" s="1" t="s">
        <v>377</v>
      </c>
      <c r="P1455" s="1" t="s">
        <v>1846</v>
      </c>
      <c r="Q1455" s="1">
        <v>20845860</v>
      </c>
    </row>
    <row r="1456" spans="13:17">
      <c r="M1456" s="1" t="s">
        <v>13</v>
      </c>
      <c r="N1456" s="1" t="s">
        <v>86</v>
      </c>
      <c r="O1456" s="1" t="s">
        <v>377</v>
      </c>
      <c r="P1456" s="1" t="s">
        <v>377</v>
      </c>
      <c r="Q1456" s="1">
        <v>20845867</v>
      </c>
    </row>
    <row r="1457" spans="13:17">
      <c r="M1457" s="1" t="s">
        <v>13</v>
      </c>
      <c r="N1457" s="1" t="s">
        <v>86</v>
      </c>
      <c r="O1457" s="1" t="s">
        <v>377</v>
      </c>
      <c r="P1457" s="1" t="s">
        <v>1847</v>
      </c>
      <c r="Q1457" s="1">
        <v>20845881</v>
      </c>
    </row>
    <row r="1458" spans="13:17">
      <c r="M1458" s="1" t="s">
        <v>13</v>
      </c>
      <c r="N1458" s="1" t="s">
        <v>86</v>
      </c>
      <c r="O1458" s="1" t="s">
        <v>379</v>
      </c>
      <c r="P1458" s="1" t="s">
        <v>1848</v>
      </c>
      <c r="Q1458" s="1">
        <v>20847519</v>
      </c>
    </row>
    <row r="1459" spans="13:17">
      <c r="M1459" s="1" t="s">
        <v>13</v>
      </c>
      <c r="N1459" s="1" t="s">
        <v>86</v>
      </c>
      <c r="O1459" s="1" t="s">
        <v>379</v>
      </c>
      <c r="P1459" s="1" t="s">
        <v>1849</v>
      </c>
      <c r="Q1459" s="1">
        <v>20847538</v>
      </c>
    </row>
    <row r="1460" spans="13:17">
      <c r="M1460" s="1" t="s">
        <v>13</v>
      </c>
      <c r="N1460" s="1" t="s">
        <v>86</v>
      </c>
      <c r="O1460" s="1" t="s">
        <v>379</v>
      </c>
      <c r="P1460" s="1" t="s">
        <v>379</v>
      </c>
      <c r="Q1460" s="1">
        <v>20847557</v>
      </c>
    </row>
    <row r="1461" spans="13:17">
      <c r="M1461" s="1" t="s">
        <v>13</v>
      </c>
      <c r="N1461" s="1" t="s">
        <v>86</v>
      </c>
      <c r="O1461" s="1" t="s">
        <v>379</v>
      </c>
      <c r="P1461" s="1" t="s">
        <v>1850</v>
      </c>
      <c r="Q1461" s="1">
        <v>20847576</v>
      </c>
    </row>
    <row r="1462" spans="13:17">
      <c r="M1462" s="1" t="s">
        <v>13</v>
      </c>
      <c r="N1462" s="1" t="s">
        <v>86</v>
      </c>
      <c r="O1462" s="1" t="s">
        <v>380</v>
      </c>
      <c r="P1462" s="1" t="s">
        <v>1851</v>
      </c>
      <c r="Q1462" s="1">
        <v>20847823</v>
      </c>
    </row>
    <row r="1463" spans="13:17">
      <c r="M1463" s="1" t="s">
        <v>13</v>
      </c>
      <c r="N1463" s="1" t="s">
        <v>86</v>
      </c>
      <c r="O1463" s="1" t="s">
        <v>380</v>
      </c>
      <c r="P1463" s="1" t="s">
        <v>1852</v>
      </c>
      <c r="Q1463" s="1">
        <v>20847871</v>
      </c>
    </row>
    <row r="1464" spans="13:17">
      <c r="M1464" s="1" t="s">
        <v>13</v>
      </c>
      <c r="N1464" s="1" t="s">
        <v>86</v>
      </c>
      <c r="O1464" s="1" t="s">
        <v>380</v>
      </c>
      <c r="P1464" s="1" t="s">
        <v>1849</v>
      </c>
      <c r="Q1464" s="1">
        <v>20847846</v>
      </c>
    </row>
    <row r="1465" spans="13:17">
      <c r="M1465" s="1" t="s">
        <v>13</v>
      </c>
      <c r="N1465" s="1" t="s">
        <v>86</v>
      </c>
      <c r="O1465" s="1" t="s">
        <v>381</v>
      </c>
      <c r="P1465" s="1" t="s">
        <v>1853</v>
      </c>
      <c r="Q1465" s="1">
        <v>20848727</v>
      </c>
    </row>
    <row r="1466" spans="13:17">
      <c r="M1466" s="1" t="s">
        <v>13</v>
      </c>
      <c r="N1466" s="1" t="s">
        <v>86</v>
      </c>
      <c r="O1466" s="1" t="s">
        <v>381</v>
      </c>
      <c r="P1466" s="1" t="s">
        <v>1854</v>
      </c>
      <c r="Q1466" s="1">
        <v>20848713</v>
      </c>
    </row>
    <row r="1467" spans="13:17">
      <c r="M1467" s="1" t="s">
        <v>13</v>
      </c>
      <c r="N1467" s="1" t="s">
        <v>86</v>
      </c>
      <c r="O1467" s="1" t="s">
        <v>381</v>
      </c>
      <c r="P1467" s="1" t="s">
        <v>1855</v>
      </c>
      <c r="Q1467" s="1">
        <v>20848740</v>
      </c>
    </row>
    <row r="1468" spans="13:17">
      <c r="M1468" s="1" t="s">
        <v>13</v>
      </c>
      <c r="N1468" s="1" t="s">
        <v>86</v>
      </c>
      <c r="O1468" s="1" t="s">
        <v>381</v>
      </c>
      <c r="P1468" s="1" t="s">
        <v>1856</v>
      </c>
      <c r="Q1468" s="1">
        <v>20848754</v>
      </c>
    </row>
    <row r="1469" spans="13:17">
      <c r="M1469" s="1" t="s">
        <v>13</v>
      </c>
      <c r="N1469" s="1" t="s">
        <v>86</v>
      </c>
      <c r="O1469" s="1" t="s">
        <v>381</v>
      </c>
      <c r="P1469" s="1" t="s">
        <v>1857</v>
      </c>
      <c r="Q1469" s="1">
        <v>20848767</v>
      </c>
    </row>
    <row r="1470" spans="13:17">
      <c r="M1470" s="1" t="s">
        <v>13</v>
      </c>
      <c r="N1470" s="1" t="s">
        <v>86</v>
      </c>
      <c r="O1470" s="1" t="s">
        <v>381</v>
      </c>
      <c r="P1470" s="1" t="s">
        <v>1858</v>
      </c>
      <c r="Q1470" s="1">
        <v>20848799</v>
      </c>
    </row>
    <row r="1471" spans="13:17">
      <c r="M1471" s="1" t="s">
        <v>13</v>
      </c>
      <c r="N1471" s="1" t="s">
        <v>86</v>
      </c>
      <c r="O1471" s="1" t="s">
        <v>381</v>
      </c>
      <c r="P1471" s="1" t="s">
        <v>1859</v>
      </c>
      <c r="Q1471" s="1">
        <v>20848781</v>
      </c>
    </row>
    <row r="1472" spans="13:17">
      <c r="M1472" s="1" t="s">
        <v>43</v>
      </c>
      <c r="N1472" s="1" t="s">
        <v>43</v>
      </c>
      <c r="O1472" s="1" t="s">
        <v>383</v>
      </c>
      <c r="P1472" s="1" t="s">
        <v>1860</v>
      </c>
      <c r="Q1472" s="1">
        <v>30260243</v>
      </c>
    </row>
    <row r="1473" spans="13:17">
      <c r="M1473" s="1" t="s">
        <v>43</v>
      </c>
      <c r="N1473" s="1" t="s">
        <v>43</v>
      </c>
      <c r="O1473" s="1" t="s">
        <v>383</v>
      </c>
      <c r="P1473" s="1" t="s">
        <v>1861</v>
      </c>
      <c r="Q1473" s="1">
        <v>30260246</v>
      </c>
    </row>
    <row r="1474" spans="13:17">
      <c r="M1474" s="1" t="s">
        <v>43</v>
      </c>
      <c r="N1474" s="1" t="s">
        <v>43</v>
      </c>
      <c r="O1474" s="1" t="s">
        <v>385</v>
      </c>
      <c r="P1474" s="1" t="s">
        <v>385</v>
      </c>
      <c r="Q1474" s="1">
        <v>30260413</v>
      </c>
    </row>
    <row r="1475" spans="13:17">
      <c r="M1475" s="1" t="s">
        <v>43</v>
      </c>
      <c r="N1475" s="1" t="s">
        <v>43</v>
      </c>
      <c r="O1475" s="1" t="s">
        <v>385</v>
      </c>
      <c r="P1475" s="1" t="s">
        <v>1862</v>
      </c>
      <c r="Q1475" s="1">
        <v>30260419</v>
      </c>
    </row>
    <row r="1476" spans="13:17">
      <c r="M1476" s="1" t="s">
        <v>43</v>
      </c>
      <c r="N1476" s="1" t="s">
        <v>43</v>
      </c>
      <c r="O1476" s="1" t="s">
        <v>385</v>
      </c>
      <c r="P1476" s="1" t="s">
        <v>1863</v>
      </c>
      <c r="Q1476" s="1">
        <v>30260457</v>
      </c>
    </row>
    <row r="1477" spans="13:17">
      <c r="M1477" s="1" t="s">
        <v>43</v>
      </c>
      <c r="N1477" s="1" t="s">
        <v>43</v>
      </c>
      <c r="O1477" s="1" t="s">
        <v>385</v>
      </c>
      <c r="P1477" s="1" t="s">
        <v>1864</v>
      </c>
      <c r="Q1477" s="1">
        <v>30260482</v>
      </c>
    </row>
    <row r="1478" spans="13:17">
      <c r="M1478" s="1" t="s">
        <v>43</v>
      </c>
      <c r="N1478" s="1" t="s">
        <v>43</v>
      </c>
      <c r="O1478" s="1" t="s">
        <v>385</v>
      </c>
      <c r="P1478" s="1" t="s">
        <v>1865</v>
      </c>
      <c r="Q1478" s="1">
        <v>30260417</v>
      </c>
    </row>
    <row r="1479" spans="13:17">
      <c r="M1479" s="1" t="s">
        <v>43</v>
      </c>
      <c r="N1479" s="1" t="s">
        <v>43</v>
      </c>
      <c r="O1479" s="1" t="s">
        <v>385</v>
      </c>
      <c r="P1479" s="1" t="s">
        <v>312</v>
      </c>
      <c r="Q1479" s="1">
        <v>30260421</v>
      </c>
    </row>
    <row r="1480" spans="13:17">
      <c r="M1480" s="1" t="s">
        <v>43</v>
      </c>
      <c r="N1480" s="1" t="s">
        <v>43</v>
      </c>
      <c r="O1480" s="1" t="s">
        <v>387</v>
      </c>
      <c r="P1480" s="1" t="s">
        <v>1866</v>
      </c>
      <c r="Q1480" s="1">
        <v>30260563</v>
      </c>
    </row>
    <row r="1481" spans="13:17">
      <c r="M1481" s="1" t="s">
        <v>43</v>
      </c>
      <c r="N1481" s="1" t="s">
        <v>43</v>
      </c>
      <c r="O1481" s="1" t="s">
        <v>387</v>
      </c>
      <c r="P1481" s="1" t="s">
        <v>1867</v>
      </c>
      <c r="Q1481" s="1">
        <v>30260566</v>
      </c>
    </row>
    <row r="1482" spans="13:17">
      <c r="M1482" s="1" t="s">
        <v>43</v>
      </c>
      <c r="N1482" s="1" t="s">
        <v>43</v>
      </c>
      <c r="O1482" s="1" t="s">
        <v>387</v>
      </c>
      <c r="P1482" s="1" t="s">
        <v>1868</v>
      </c>
      <c r="Q1482" s="1">
        <v>30260567</v>
      </c>
    </row>
    <row r="1483" spans="13:17">
      <c r="M1483" s="1" t="s">
        <v>43</v>
      </c>
      <c r="N1483" s="1" t="s">
        <v>43</v>
      </c>
      <c r="O1483" s="1" t="s">
        <v>387</v>
      </c>
      <c r="P1483" s="1" t="s">
        <v>1869</v>
      </c>
      <c r="Q1483" s="1">
        <v>30260568</v>
      </c>
    </row>
    <row r="1484" spans="13:17">
      <c r="M1484" s="1" t="s">
        <v>43</v>
      </c>
      <c r="N1484" s="1" t="s">
        <v>43</v>
      </c>
      <c r="O1484" s="1" t="s">
        <v>387</v>
      </c>
      <c r="P1484" s="1" t="s">
        <v>1870</v>
      </c>
      <c r="Q1484" s="1">
        <v>30260569</v>
      </c>
    </row>
    <row r="1485" spans="13:17">
      <c r="M1485" s="1" t="s">
        <v>43</v>
      </c>
      <c r="N1485" s="1" t="s">
        <v>43</v>
      </c>
      <c r="O1485" s="1" t="s">
        <v>387</v>
      </c>
      <c r="P1485" s="1" t="s">
        <v>1871</v>
      </c>
      <c r="Q1485" s="1">
        <v>30260570</v>
      </c>
    </row>
    <row r="1486" spans="13:17">
      <c r="M1486" s="1" t="s">
        <v>43</v>
      </c>
      <c r="N1486" s="1" t="s">
        <v>43</v>
      </c>
      <c r="O1486" s="1" t="s">
        <v>387</v>
      </c>
      <c r="P1486" s="1" t="s">
        <v>1872</v>
      </c>
      <c r="Q1486" s="1">
        <v>30260571</v>
      </c>
    </row>
    <row r="1487" spans="13:17">
      <c r="M1487" s="1" t="s">
        <v>43</v>
      </c>
      <c r="N1487" s="1" t="s">
        <v>43</v>
      </c>
      <c r="O1487" s="1" t="s">
        <v>389</v>
      </c>
      <c r="P1487" s="1" t="s">
        <v>1873</v>
      </c>
      <c r="Q1487" s="1">
        <v>30260638</v>
      </c>
    </row>
    <row r="1488" spans="13:17">
      <c r="M1488" s="1" t="s">
        <v>43</v>
      </c>
      <c r="N1488" s="1" t="s">
        <v>43</v>
      </c>
      <c r="O1488" s="1" t="s">
        <v>389</v>
      </c>
      <c r="P1488" s="1" t="s">
        <v>273</v>
      </c>
      <c r="Q1488" s="1">
        <v>30260601</v>
      </c>
    </row>
    <row r="1489" spans="13:17">
      <c r="M1489" s="1" t="s">
        <v>43</v>
      </c>
      <c r="N1489" s="1" t="s">
        <v>43</v>
      </c>
      <c r="O1489" s="1" t="s">
        <v>389</v>
      </c>
      <c r="P1489" s="1" t="s">
        <v>1874</v>
      </c>
      <c r="Q1489" s="1">
        <v>30260698</v>
      </c>
    </row>
    <row r="1490" spans="13:17">
      <c r="M1490" s="1" t="s">
        <v>43</v>
      </c>
      <c r="N1490" s="1" t="s">
        <v>43</v>
      </c>
      <c r="O1490" s="1" t="s">
        <v>391</v>
      </c>
      <c r="P1490" s="1" t="s">
        <v>1875</v>
      </c>
      <c r="Q1490" s="1">
        <v>30260815</v>
      </c>
    </row>
    <row r="1491" spans="13:17">
      <c r="M1491" s="1" t="s">
        <v>43</v>
      </c>
      <c r="N1491" s="1" t="s">
        <v>43</v>
      </c>
      <c r="O1491" s="1" t="s">
        <v>391</v>
      </c>
      <c r="P1491" s="1" t="s">
        <v>1876</v>
      </c>
      <c r="Q1491" s="1">
        <v>30260898</v>
      </c>
    </row>
    <row r="1492" spans="13:17">
      <c r="M1492" s="1" t="s">
        <v>43</v>
      </c>
      <c r="N1492" s="1" t="s">
        <v>43</v>
      </c>
      <c r="O1492" s="1" t="s">
        <v>392</v>
      </c>
      <c r="P1492" s="1" t="s">
        <v>1866</v>
      </c>
      <c r="Q1492" s="1">
        <v>30260963</v>
      </c>
    </row>
    <row r="1493" spans="13:17">
      <c r="M1493" s="1" t="s">
        <v>43</v>
      </c>
      <c r="N1493" s="1" t="s">
        <v>43</v>
      </c>
      <c r="O1493" s="1" t="s">
        <v>392</v>
      </c>
      <c r="P1493" s="1" t="s">
        <v>1877</v>
      </c>
      <c r="Q1493" s="1">
        <v>30260964</v>
      </c>
    </row>
    <row r="1494" spans="13:17">
      <c r="M1494" s="1" t="s">
        <v>43</v>
      </c>
      <c r="N1494" s="1" t="s">
        <v>43</v>
      </c>
      <c r="O1494" s="1" t="s">
        <v>392</v>
      </c>
      <c r="P1494" s="1" t="s">
        <v>1878</v>
      </c>
      <c r="Q1494" s="1">
        <v>30260965</v>
      </c>
    </row>
    <row r="1495" spans="13:17">
      <c r="M1495" s="1" t="s">
        <v>43</v>
      </c>
      <c r="N1495" s="1" t="s">
        <v>43</v>
      </c>
      <c r="O1495" s="1" t="s">
        <v>392</v>
      </c>
      <c r="P1495" s="1" t="s">
        <v>1867</v>
      </c>
      <c r="Q1495" s="1">
        <v>30260966</v>
      </c>
    </row>
    <row r="1496" spans="13:17">
      <c r="M1496" s="1" t="s">
        <v>43</v>
      </c>
      <c r="N1496" s="1" t="s">
        <v>43</v>
      </c>
      <c r="O1496" s="1" t="s">
        <v>392</v>
      </c>
      <c r="P1496" s="1" t="s">
        <v>1879</v>
      </c>
      <c r="Q1496" s="1">
        <v>30260967</v>
      </c>
    </row>
    <row r="1497" spans="13:17">
      <c r="M1497" s="1" t="s">
        <v>43</v>
      </c>
      <c r="N1497" s="1" t="s">
        <v>43</v>
      </c>
      <c r="O1497" s="1" t="s">
        <v>393</v>
      </c>
      <c r="P1497" s="1" t="s">
        <v>1880</v>
      </c>
      <c r="Q1497" s="1">
        <v>30261038</v>
      </c>
    </row>
    <row r="1498" spans="13:17">
      <c r="M1498" s="1" t="s">
        <v>43</v>
      </c>
      <c r="N1498" s="1" t="s">
        <v>43</v>
      </c>
      <c r="O1498" s="1" t="s">
        <v>394</v>
      </c>
      <c r="P1498" s="1" t="s">
        <v>289</v>
      </c>
      <c r="Q1498" s="1">
        <v>30261109</v>
      </c>
    </row>
    <row r="1499" spans="13:17">
      <c r="M1499" s="1" t="s">
        <v>43</v>
      </c>
      <c r="N1499" s="1" t="s">
        <v>43</v>
      </c>
      <c r="O1499" s="1" t="s">
        <v>394</v>
      </c>
      <c r="P1499" s="1" t="s">
        <v>291</v>
      </c>
      <c r="Q1499" s="1">
        <v>30261110</v>
      </c>
    </row>
    <row r="1500" spans="13:17">
      <c r="M1500" s="1" t="s">
        <v>43</v>
      </c>
      <c r="N1500" s="1" t="s">
        <v>43</v>
      </c>
      <c r="O1500" s="1" t="s">
        <v>396</v>
      </c>
      <c r="P1500" s="1" t="s">
        <v>1881</v>
      </c>
      <c r="Q1500" s="1">
        <v>30261265</v>
      </c>
    </row>
    <row r="1501" spans="13:17">
      <c r="M1501" s="1" t="s">
        <v>43</v>
      </c>
      <c r="N1501" s="1" t="s">
        <v>43</v>
      </c>
      <c r="O1501" s="1" t="s">
        <v>396</v>
      </c>
      <c r="P1501" s="1" t="s">
        <v>1882</v>
      </c>
      <c r="Q1501" s="1">
        <v>30261280</v>
      </c>
    </row>
    <row r="1502" spans="13:17">
      <c r="M1502" s="1" t="s">
        <v>43</v>
      </c>
      <c r="N1502" s="1" t="s">
        <v>43</v>
      </c>
      <c r="O1502" s="1" t="s">
        <v>398</v>
      </c>
      <c r="P1502" s="1" t="s">
        <v>1883</v>
      </c>
      <c r="Q1502" s="1">
        <v>30261410</v>
      </c>
    </row>
    <row r="1503" spans="13:17">
      <c r="M1503" s="1" t="s">
        <v>43</v>
      </c>
      <c r="N1503" s="1" t="s">
        <v>43</v>
      </c>
      <c r="O1503" s="1" t="s">
        <v>398</v>
      </c>
      <c r="P1503" s="1" t="s">
        <v>1884</v>
      </c>
      <c r="Q1503" s="1">
        <v>30261411</v>
      </c>
    </row>
    <row r="1504" spans="13:17">
      <c r="M1504" s="1" t="s">
        <v>43</v>
      </c>
      <c r="N1504" s="1" t="s">
        <v>43</v>
      </c>
      <c r="O1504" s="1" t="s">
        <v>398</v>
      </c>
      <c r="P1504" s="1" t="s">
        <v>1083</v>
      </c>
      <c r="Q1504" s="1">
        <v>30261417</v>
      </c>
    </row>
    <row r="1505" spans="13:17">
      <c r="M1505" s="1" t="s">
        <v>43</v>
      </c>
      <c r="N1505" s="1" t="s">
        <v>43</v>
      </c>
      <c r="O1505" s="1" t="s">
        <v>398</v>
      </c>
      <c r="P1505" s="1" t="s">
        <v>1885</v>
      </c>
      <c r="Q1505" s="1">
        <v>30261423</v>
      </c>
    </row>
    <row r="1506" spans="13:17">
      <c r="M1506" s="1" t="s">
        <v>43</v>
      </c>
      <c r="N1506" s="1" t="s">
        <v>43</v>
      </c>
      <c r="O1506" s="1" t="s">
        <v>398</v>
      </c>
      <c r="P1506" s="1" t="s">
        <v>1886</v>
      </c>
      <c r="Q1506" s="1">
        <v>30261429</v>
      </c>
    </row>
    <row r="1507" spans="13:17">
      <c r="M1507" s="1" t="s">
        <v>43</v>
      </c>
      <c r="N1507" s="1" t="s">
        <v>43</v>
      </c>
      <c r="O1507" s="1" t="s">
        <v>398</v>
      </c>
      <c r="P1507" s="1" t="s">
        <v>398</v>
      </c>
      <c r="Q1507" s="1">
        <v>30261435</v>
      </c>
    </row>
    <row r="1508" spans="13:17">
      <c r="M1508" s="1" t="s">
        <v>43</v>
      </c>
      <c r="N1508" s="1" t="s">
        <v>43</v>
      </c>
      <c r="O1508" s="1" t="s">
        <v>398</v>
      </c>
      <c r="P1508" s="1" t="s">
        <v>1887</v>
      </c>
      <c r="Q1508" s="1">
        <v>30261499</v>
      </c>
    </row>
    <row r="1509" spans="13:17">
      <c r="M1509" s="1" t="s">
        <v>43</v>
      </c>
      <c r="N1509" s="1" t="s">
        <v>43</v>
      </c>
      <c r="O1509" s="1" t="s">
        <v>398</v>
      </c>
      <c r="P1509" s="1" t="s">
        <v>1888</v>
      </c>
      <c r="Q1509" s="1">
        <v>30261441</v>
      </c>
    </row>
    <row r="1510" spans="13:17">
      <c r="M1510" s="1" t="s">
        <v>43</v>
      </c>
      <c r="N1510" s="1" t="s">
        <v>43</v>
      </c>
      <c r="O1510" s="1" t="s">
        <v>398</v>
      </c>
      <c r="P1510" s="1" t="s">
        <v>1889</v>
      </c>
      <c r="Q1510" s="1">
        <v>30261447</v>
      </c>
    </row>
    <row r="1511" spans="13:17">
      <c r="M1511" s="1" t="s">
        <v>43</v>
      </c>
      <c r="N1511" s="1" t="s">
        <v>43</v>
      </c>
      <c r="O1511" s="1" t="s">
        <v>398</v>
      </c>
      <c r="P1511" s="1" t="s">
        <v>1890</v>
      </c>
      <c r="Q1511" s="1">
        <v>30261453</v>
      </c>
    </row>
    <row r="1512" spans="13:17">
      <c r="M1512" s="1" t="s">
        <v>43</v>
      </c>
      <c r="N1512" s="1" t="s">
        <v>43</v>
      </c>
      <c r="O1512" s="1" t="s">
        <v>398</v>
      </c>
      <c r="P1512" s="1" t="s">
        <v>1891</v>
      </c>
      <c r="Q1512" s="1">
        <v>30261459</v>
      </c>
    </row>
    <row r="1513" spans="13:17">
      <c r="M1513" s="1" t="s">
        <v>43</v>
      </c>
      <c r="N1513" s="1" t="s">
        <v>43</v>
      </c>
      <c r="O1513" s="1" t="s">
        <v>398</v>
      </c>
      <c r="P1513" s="1" t="s">
        <v>1892</v>
      </c>
      <c r="Q1513" s="1">
        <v>30261465</v>
      </c>
    </row>
    <row r="1514" spans="13:17">
      <c r="M1514" s="1" t="s">
        <v>43</v>
      </c>
      <c r="N1514" s="1" t="s">
        <v>43</v>
      </c>
      <c r="O1514" s="1" t="s">
        <v>398</v>
      </c>
      <c r="P1514" s="1" t="s">
        <v>1893</v>
      </c>
      <c r="Q1514" s="1">
        <v>30261471</v>
      </c>
    </row>
    <row r="1515" spans="13:17">
      <c r="M1515" s="1" t="s">
        <v>43</v>
      </c>
      <c r="N1515" s="1" t="s">
        <v>43</v>
      </c>
      <c r="O1515" s="1" t="s">
        <v>398</v>
      </c>
      <c r="P1515" s="1" t="s">
        <v>1894</v>
      </c>
      <c r="Q1515" s="1">
        <v>30261477</v>
      </c>
    </row>
    <row r="1516" spans="13:17">
      <c r="M1516" s="1" t="s">
        <v>43</v>
      </c>
      <c r="N1516" s="1" t="s">
        <v>43</v>
      </c>
      <c r="O1516" s="1" t="s">
        <v>398</v>
      </c>
      <c r="P1516" s="1" t="s">
        <v>1895</v>
      </c>
      <c r="Q1516" s="1">
        <v>30261483</v>
      </c>
    </row>
    <row r="1517" spans="13:17">
      <c r="M1517" s="1" t="s">
        <v>43</v>
      </c>
      <c r="N1517" s="1" t="s">
        <v>43</v>
      </c>
      <c r="O1517" s="1" t="s">
        <v>398</v>
      </c>
      <c r="P1517" s="1" t="s">
        <v>1896</v>
      </c>
      <c r="Q1517" s="1">
        <v>30261488</v>
      </c>
    </row>
    <row r="1518" spans="13:17">
      <c r="M1518" s="1" t="s">
        <v>43</v>
      </c>
      <c r="N1518" s="1" t="s">
        <v>43</v>
      </c>
      <c r="O1518" s="1" t="s">
        <v>398</v>
      </c>
      <c r="P1518" s="1" t="s">
        <v>1897</v>
      </c>
      <c r="Q1518" s="1">
        <v>30261494</v>
      </c>
    </row>
    <row r="1519" spans="13:17">
      <c r="M1519" s="1" t="s">
        <v>43</v>
      </c>
      <c r="N1519" s="1" t="s">
        <v>43</v>
      </c>
      <c r="O1519" s="1" t="s">
        <v>400</v>
      </c>
      <c r="P1519" s="1" t="s">
        <v>1898</v>
      </c>
      <c r="Q1519" s="1">
        <v>30261647</v>
      </c>
    </row>
    <row r="1520" spans="13:17">
      <c r="M1520" s="1" t="s">
        <v>43</v>
      </c>
      <c r="N1520" s="1" t="s">
        <v>43</v>
      </c>
      <c r="O1520" s="1" t="s">
        <v>400</v>
      </c>
      <c r="P1520" s="1" t="s">
        <v>1899</v>
      </c>
      <c r="Q1520" s="1">
        <v>30261648</v>
      </c>
    </row>
    <row r="1521" spans="13:17">
      <c r="M1521" s="1" t="s">
        <v>43</v>
      </c>
      <c r="N1521" s="1" t="s">
        <v>43</v>
      </c>
      <c r="O1521" s="1" t="s">
        <v>400</v>
      </c>
      <c r="P1521" s="1" t="s">
        <v>1900</v>
      </c>
      <c r="Q1521" s="1">
        <v>30261649</v>
      </c>
    </row>
    <row r="1522" spans="13:17">
      <c r="M1522" s="1" t="s">
        <v>43</v>
      </c>
      <c r="N1522" s="1" t="s">
        <v>43</v>
      </c>
      <c r="O1522" s="1" t="s">
        <v>402</v>
      </c>
      <c r="P1522" s="1" t="s">
        <v>1901</v>
      </c>
      <c r="Q1522" s="1">
        <v>30261813</v>
      </c>
    </row>
    <row r="1523" spans="13:17">
      <c r="M1523" s="1" t="s">
        <v>43</v>
      </c>
      <c r="N1523" s="1" t="s">
        <v>43</v>
      </c>
      <c r="O1523" s="1" t="s">
        <v>402</v>
      </c>
      <c r="P1523" s="1" t="s">
        <v>1902</v>
      </c>
      <c r="Q1523" s="1">
        <v>30261899</v>
      </c>
    </row>
    <row r="1524" spans="13:17">
      <c r="M1524" s="1" t="s">
        <v>43</v>
      </c>
      <c r="N1524" s="1" t="s">
        <v>43</v>
      </c>
      <c r="O1524" s="1" t="s">
        <v>402</v>
      </c>
      <c r="P1524" s="1" t="s">
        <v>1903</v>
      </c>
      <c r="Q1524" s="1">
        <v>30261821</v>
      </c>
    </row>
    <row r="1525" spans="13:17">
      <c r="M1525" s="1" t="s">
        <v>43</v>
      </c>
      <c r="N1525" s="1" t="s">
        <v>43</v>
      </c>
      <c r="O1525" s="1" t="s">
        <v>402</v>
      </c>
      <c r="P1525" s="1" t="s">
        <v>1904</v>
      </c>
      <c r="Q1525" s="1">
        <v>30261831</v>
      </c>
    </row>
    <row r="1526" spans="13:17">
      <c r="M1526" s="1" t="s">
        <v>43</v>
      </c>
      <c r="N1526" s="1" t="s">
        <v>43</v>
      </c>
      <c r="O1526" s="1" t="s">
        <v>402</v>
      </c>
      <c r="P1526" s="1" t="s">
        <v>498</v>
      </c>
      <c r="Q1526" s="1">
        <v>30261842</v>
      </c>
    </row>
    <row r="1527" spans="13:17">
      <c r="M1527" s="1" t="s">
        <v>43</v>
      </c>
      <c r="N1527" s="1" t="s">
        <v>43</v>
      </c>
      <c r="O1527" s="1" t="s">
        <v>402</v>
      </c>
      <c r="P1527" s="1" t="s">
        <v>1905</v>
      </c>
      <c r="Q1527" s="1">
        <v>30261852</v>
      </c>
    </row>
    <row r="1528" spans="13:17">
      <c r="M1528" s="1" t="s">
        <v>43</v>
      </c>
      <c r="N1528" s="1" t="s">
        <v>43</v>
      </c>
      <c r="O1528" s="1" t="s">
        <v>402</v>
      </c>
      <c r="P1528" s="1" t="s">
        <v>1906</v>
      </c>
      <c r="Q1528" s="1">
        <v>30261863</v>
      </c>
    </row>
    <row r="1529" spans="13:17">
      <c r="M1529" s="1" t="s">
        <v>43</v>
      </c>
      <c r="N1529" s="1" t="s">
        <v>43</v>
      </c>
      <c r="O1529" s="1" t="s">
        <v>402</v>
      </c>
      <c r="P1529" s="1" t="s">
        <v>1907</v>
      </c>
      <c r="Q1529" s="1">
        <v>30261873</v>
      </c>
    </row>
    <row r="1530" spans="13:17">
      <c r="M1530" s="1" t="s">
        <v>43</v>
      </c>
      <c r="N1530" s="1" t="s">
        <v>43</v>
      </c>
      <c r="O1530" s="1" t="s">
        <v>402</v>
      </c>
      <c r="P1530" s="1" t="s">
        <v>1908</v>
      </c>
      <c r="Q1530" s="1">
        <v>30261884</v>
      </c>
    </row>
    <row r="1531" spans="13:17">
      <c r="M1531" s="1" t="s">
        <v>43</v>
      </c>
      <c r="N1531" s="1" t="s">
        <v>43</v>
      </c>
      <c r="O1531" s="1" t="s">
        <v>404</v>
      </c>
      <c r="P1531" s="1" t="s">
        <v>1909</v>
      </c>
      <c r="Q1531" s="1">
        <v>30262476</v>
      </c>
    </row>
    <row r="1532" spans="13:17">
      <c r="M1532" s="1" t="s">
        <v>43</v>
      </c>
      <c r="N1532" s="1" t="s">
        <v>43</v>
      </c>
      <c r="O1532" s="1" t="s">
        <v>404</v>
      </c>
      <c r="P1532" s="1" t="s">
        <v>1910</v>
      </c>
      <c r="Q1532" s="1">
        <v>30262480</v>
      </c>
    </row>
    <row r="1533" spans="13:17">
      <c r="M1533" s="1" t="s">
        <v>43</v>
      </c>
      <c r="N1533" s="1" t="s">
        <v>43</v>
      </c>
      <c r="O1533" s="1" t="s">
        <v>404</v>
      </c>
      <c r="P1533" s="1" t="s">
        <v>1911</v>
      </c>
      <c r="Q1533" s="1">
        <v>30262481</v>
      </c>
    </row>
    <row r="1534" spans="13:17">
      <c r="M1534" s="1" t="s">
        <v>43</v>
      </c>
      <c r="N1534" s="1" t="s">
        <v>43</v>
      </c>
      <c r="O1534" s="1" t="s">
        <v>404</v>
      </c>
      <c r="P1534" s="1" t="s">
        <v>1912</v>
      </c>
      <c r="Q1534" s="1">
        <v>30262482</v>
      </c>
    </row>
    <row r="1535" spans="13:17">
      <c r="M1535" s="1" t="s">
        <v>43</v>
      </c>
      <c r="N1535" s="1" t="s">
        <v>43</v>
      </c>
      <c r="O1535" s="1" t="s">
        <v>406</v>
      </c>
      <c r="P1535" s="1" t="s">
        <v>306</v>
      </c>
      <c r="Q1535" s="1">
        <v>30262618</v>
      </c>
    </row>
    <row r="1536" spans="13:17">
      <c r="M1536" s="1" t="s">
        <v>43</v>
      </c>
      <c r="N1536" s="1" t="s">
        <v>43</v>
      </c>
      <c r="O1536" s="1" t="s">
        <v>406</v>
      </c>
      <c r="P1536" s="1" t="s">
        <v>308</v>
      </c>
      <c r="Q1536" s="1">
        <v>30262619</v>
      </c>
    </row>
    <row r="1537" spans="13:17">
      <c r="M1537" s="1" t="s">
        <v>43</v>
      </c>
      <c r="N1537" s="1" t="s">
        <v>43</v>
      </c>
      <c r="O1537" s="1" t="s">
        <v>406</v>
      </c>
      <c r="P1537" s="1" t="s">
        <v>1913</v>
      </c>
      <c r="Q1537" s="1">
        <v>30262620</v>
      </c>
    </row>
    <row r="1538" spans="13:17">
      <c r="M1538" s="1" t="s">
        <v>43</v>
      </c>
      <c r="N1538" s="1" t="s">
        <v>43</v>
      </c>
      <c r="O1538" s="1" t="s">
        <v>408</v>
      </c>
      <c r="P1538" s="1" t="s">
        <v>1914</v>
      </c>
      <c r="Q1538" s="1">
        <v>30262846</v>
      </c>
    </row>
    <row r="1539" spans="13:17">
      <c r="M1539" s="1" t="s">
        <v>43</v>
      </c>
      <c r="N1539" s="1" t="s">
        <v>43</v>
      </c>
      <c r="O1539" s="1" t="s">
        <v>408</v>
      </c>
      <c r="P1539" s="1" t="s">
        <v>1899</v>
      </c>
      <c r="Q1539" s="1">
        <v>30262848</v>
      </c>
    </row>
    <row r="1540" spans="13:17">
      <c r="M1540" s="1" t="s">
        <v>43</v>
      </c>
      <c r="N1540" s="1" t="s">
        <v>43</v>
      </c>
      <c r="O1540" s="1" t="s">
        <v>408</v>
      </c>
      <c r="P1540" s="1" t="s">
        <v>1915</v>
      </c>
      <c r="Q1540" s="1">
        <v>30262858</v>
      </c>
    </row>
    <row r="1541" spans="13:17">
      <c r="M1541" s="1" t="s">
        <v>43</v>
      </c>
      <c r="N1541" s="1" t="s">
        <v>43</v>
      </c>
      <c r="O1541" s="1" t="s">
        <v>410</v>
      </c>
      <c r="P1541" s="1" t="s">
        <v>1916</v>
      </c>
      <c r="Q1541" s="1">
        <v>30262935</v>
      </c>
    </row>
    <row r="1542" spans="13:17">
      <c r="M1542" s="1" t="s">
        <v>43</v>
      </c>
      <c r="N1542" s="1" t="s">
        <v>43</v>
      </c>
      <c r="O1542" s="1" t="s">
        <v>410</v>
      </c>
      <c r="P1542" s="1" t="s">
        <v>1882</v>
      </c>
      <c r="Q1542" s="1">
        <v>30262980</v>
      </c>
    </row>
    <row r="1543" spans="13:17">
      <c r="M1543" s="1" t="s">
        <v>43</v>
      </c>
      <c r="N1543" s="1" t="s">
        <v>43</v>
      </c>
      <c r="O1543" s="1" t="s">
        <v>410</v>
      </c>
      <c r="P1543" s="1" t="s">
        <v>1909</v>
      </c>
      <c r="Q1543" s="1">
        <v>30262976</v>
      </c>
    </row>
    <row r="1544" spans="13:17">
      <c r="M1544" s="1" t="s">
        <v>43</v>
      </c>
      <c r="N1544" s="1" t="s">
        <v>43</v>
      </c>
      <c r="O1544" s="1" t="s">
        <v>410</v>
      </c>
      <c r="P1544" s="1" t="s">
        <v>1917</v>
      </c>
      <c r="Q1544" s="1">
        <v>30262984</v>
      </c>
    </row>
    <row r="1545" spans="13:17">
      <c r="M1545" s="1" t="s">
        <v>43</v>
      </c>
      <c r="N1545" s="1" t="s">
        <v>43</v>
      </c>
      <c r="O1545" s="1" t="s">
        <v>410</v>
      </c>
      <c r="P1545" s="1" t="s">
        <v>1918</v>
      </c>
      <c r="Q1545" s="1">
        <v>30262985</v>
      </c>
    </row>
    <row r="1546" spans="13:17">
      <c r="M1546" s="1" t="s">
        <v>43</v>
      </c>
      <c r="N1546" s="1" t="s">
        <v>43</v>
      </c>
      <c r="O1546" s="1" t="s">
        <v>410</v>
      </c>
      <c r="P1546" s="1" t="s">
        <v>1919</v>
      </c>
      <c r="Q1546" s="1">
        <v>30262986</v>
      </c>
    </row>
    <row r="1547" spans="13:17">
      <c r="M1547" s="1" t="s">
        <v>43</v>
      </c>
      <c r="N1547" s="1" t="s">
        <v>43</v>
      </c>
      <c r="O1547" s="1" t="s">
        <v>412</v>
      </c>
      <c r="P1547" s="1" t="s">
        <v>1916</v>
      </c>
      <c r="Q1547" s="1">
        <v>30263235</v>
      </c>
    </row>
    <row r="1548" spans="13:17">
      <c r="M1548" s="1" t="s">
        <v>43</v>
      </c>
      <c r="N1548" s="1" t="s">
        <v>43</v>
      </c>
      <c r="O1548" s="1" t="s">
        <v>412</v>
      </c>
      <c r="P1548" s="1" t="s">
        <v>1882</v>
      </c>
      <c r="Q1548" s="1">
        <v>30263280</v>
      </c>
    </row>
    <row r="1549" spans="13:17">
      <c r="M1549" s="1" t="s">
        <v>43</v>
      </c>
      <c r="N1549" s="1" t="s">
        <v>43</v>
      </c>
      <c r="O1549" s="1" t="s">
        <v>412</v>
      </c>
      <c r="P1549" s="1" t="s">
        <v>451</v>
      </c>
      <c r="Q1549" s="1">
        <v>30263295</v>
      </c>
    </row>
    <row r="1550" spans="13:17">
      <c r="M1550" s="1" t="s">
        <v>43</v>
      </c>
      <c r="N1550" s="1" t="s">
        <v>43</v>
      </c>
      <c r="O1550" s="1" t="s">
        <v>412</v>
      </c>
      <c r="P1550" s="1" t="s">
        <v>1920</v>
      </c>
      <c r="Q1550" s="1">
        <v>30263288</v>
      </c>
    </row>
    <row r="1551" spans="13:17">
      <c r="M1551" s="1" t="s">
        <v>43</v>
      </c>
      <c r="N1551" s="1" t="s">
        <v>43</v>
      </c>
      <c r="O1551" s="1" t="s">
        <v>412</v>
      </c>
      <c r="P1551" s="1" t="s">
        <v>1921</v>
      </c>
      <c r="Q1551" s="1">
        <v>30263289</v>
      </c>
    </row>
    <row r="1552" spans="13:17">
      <c r="M1552" s="1" t="s">
        <v>43</v>
      </c>
      <c r="N1552" s="1" t="s">
        <v>43</v>
      </c>
      <c r="O1552" s="1" t="s">
        <v>414</v>
      </c>
      <c r="P1552" s="1" t="s">
        <v>279</v>
      </c>
      <c r="Q1552" s="1">
        <v>30263004</v>
      </c>
    </row>
    <row r="1553" spans="13:17">
      <c r="M1553" s="1" t="s">
        <v>43</v>
      </c>
      <c r="N1553" s="1" t="s">
        <v>43</v>
      </c>
      <c r="O1553" s="1" t="s">
        <v>414</v>
      </c>
      <c r="P1553" s="1" t="s">
        <v>1922</v>
      </c>
      <c r="Q1553" s="1">
        <v>30263014</v>
      </c>
    </row>
    <row r="1554" spans="13:17">
      <c r="M1554" s="1" t="s">
        <v>43</v>
      </c>
      <c r="N1554" s="1" t="s">
        <v>43</v>
      </c>
      <c r="O1554" s="1" t="s">
        <v>414</v>
      </c>
      <c r="P1554" s="1" t="s">
        <v>1875</v>
      </c>
      <c r="Q1554" s="1">
        <v>30263015</v>
      </c>
    </row>
    <row r="1555" spans="13:17">
      <c r="M1555" s="1" t="s">
        <v>43</v>
      </c>
      <c r="N1555" s="1" t="s">
        <v>43</v>
      </c>
      <c r="O1555" s="1" t="s">
        <v>414</v>
      </c>
      <c r="P1555" s="1" t="s">
        <v>302</v>
      </c>
      <c r="Q1555" s="1">
        <v>30263016</v>
      </c>
    </row>
    <row r="1556" spans="13:17">
      <c r="M1556" s="1" t="s">
        <v>43</v>
      </c>
      <c r="N1556" s="1" t="s">
        <v>43</v>
      </c>
      <c r="O1556" s="1" t="s">
        <v>416</v>
      </c>
      <c r="P1556" s="1" t="s">
        <v>1923</v>
      </c>
      <c r="Q1556" s="1">
        <v>30263350</v>
      </c>
    </row>
    <row r="1557" spans="13:17">
      <c r="M1557" s="1" t="s">
        <v>43</v>
      </c>
      <c r="N1557" s="1" t="s">
        <v>43</v>
      </c>
      <c r="O1557" s="1" t="s">
        <v>416</v>
      </c>
      <c r="P1557" s="1" t="s">
        <v>1924</v>
      </c>
      <c r="Q1557" s="1">
        <v>30263351</v>
      </c>
    </row>
    <row r="1558" spans="13:17">
      <c r="M1558" s="1" t="s">
        <v>43</v>
      </c>
      <c r="N1558" s="1" t="s">
        <v>43</v>
      </c>
      <c r="O1558" s="1" t="s">
        <v>418</v>
      </c>
      <c r="P1558" s="1" t="s">
        <v>1925</v>
      </c>
      <c r="Q1558" s="1">
        <v>30263451</v>
      </c>
    </row>
    <row r="1559" spans="13:17">
      <c r="M1559" s="1" t="s">
        <v>43</v>
      </c>
      <c r="N1559" s="1" t="s">
        <v>43</v>
      </c>
      <c r="O1559" s="1" t="s">
        <v>420</v>
      </c>
      <c r="P1559" s="1" t="s">
        <v>1369</v>
      </c>
      <c r="Q1559" s="1">
        <v>30263811</v>
      </c>
    </row>
    <row r="1560" spans="13:17">
      <c r="M1560" s="1" t="s">
        <v>43</v>
      </c>
      <c r="N1560" s="1" t="s">
        <v>43</v>
      </c>
      <c r="O1560" s="1" t="s">
        <v>420</v>
      </c>
      <c r="P1560" s="1" t="s">
        <v>1926</v>
      </c>
      <c r="Q1560" s="1">
        <v>30263813</v>
      </c>
    </row>
    <row r="1561" spans="13:17">
      <c r="M1561" s="1" t="s">
        <v>43</v>
      </c>
      <c r="N1561" s="1" t="s">
        <v>43</v>
      </c>
      <c r="O1561" s="1" t="s">
        <v>420</v>
      </c>
      <c r="P1561" s="1" t="s">
        <v>1927</v>
      </c>
      <c r="Q1561" s="1">
        <v>30263817</v>
      </c>
    </row>
    <row r="1562" spans="13:17">
      <c r="M1562" s="1" t="s">
        <v>43</v>
      </c>
      <c r="N1562" s="1" t="s">
        <v>43</v>
      </c>
      <c r="O1562" s="1" t="s">
        <v>420</v>
      </c>
      <c r="P1562" s="1" t="s">
        <v>1928</v>
      </c>
      <c r="Q1562" s="1">
        <v>30263825</v>
      </c>
    </row>
    <row r="1563" spans="13:17">
      <c r="M1563" s="1" t="s">
        <v>43</v>
      </c>
      <c r="N1563" s="1" t="s">
        <v>43</v>
      </c>
      <c r="O1563" s="1" t="s">
        <v>420</v>
      </c>
      <c r="P1563" s="1" t="s">
        <v>1929</v>
      </c>
      <c r="Q1563" s="1">
        <v>30263834</v>
      </c>
    </row>
    <row r="1564" spans="13:17">
      <c r="M1564" s="1" t="s">
        <v>43</v>
      </c>
      <c r="N1564" s="1" t="s">
        <v>43</v>
      </c>
      <c r="O1564" s="1" t="s">
        <v>420</v>
      </c>
      <c r="P1564" s="1" t="s">
        <v>1930</v>
      </c>
      <c r="Q1564" s="1">
        <v>30263843</v>
      </c>
    </row>
    <row r="1565" spans="13:17">
      <c r="M1565" s="1" t="s">
        <v>43</v>
      </c>
      <c r="N1565" s="1" t="s">
        <v>43</v>
      </c>
      <c r="O1565" s="1" t="s">
        <v>420</v>
      </c>
      <c r="P1565" s="1" t="s">
        <v>1931</v>
      </c>
      <c r="Q1565" s="1">
        <v>30263851</v>
      </c>
    </row>
    <row r="1566" spans="13:17">
      <c r="M1566" s="1" t="s">
        <v>43</v>
      </c>
      <c r="N1566" s="1" t="s">
        <v>43</v>
      </c>
      <c r="O1566" s="1" t="s">
        <v>420</v>
      </c>
      <c r="P1566" s="1" t="s">
        <v>1932</v>
      </c>
      <c r="Q1566" s="1">
        <v>30263860</v>
      </c>
    </row>
    <row r="1567" spans="13:17">
      <c r="M1567" s="1" t="s">
        <v>43</v>
      </c>
      <c r="N1567" s="1" t="s">
        <v>43</v>
      </c>
      <c r="O1567" s="1" t="s">
        <v>420</v>
      </c>
      <c r="P1567" s="1" t="s">
        <v>1933</v>
      </c>
      <c r="Q1567" s="1">
        <v>30263869</v>
      </c>
    </row>
    <row r="1568" spans="13:17">
      <c r="M1568" s="1" t="s">
        <v>43</v>
      </c>
      <c r="N1568" s="1" t="s">
        <v>43</v>
      </c>
      <c r="O1568" s="1" t="s">
        <v>420</v>
      </c>
      <c r="P1568" s="1" t="s">
        <v>1934</v>
      </c>
      <c r="Q1568" s="1">
        <v>30263877</v>
      </c>
    </row>
    <row r="1569" spans="13:17">
      <c r="M1569" s="1" t="s">
        <v>43</v>
      </c>
      <c r="N1569" s="1" t="s">
        <v>43</v>
      </c>
      <c r="O1569" s="1" t="s">
        <v>420</v>
      </c>
      <c r="P1569" s="1" t="s">
        <v>1935</v>
      </c>
      <c r="Q1569" s="1">
        <v>30263886</v>
      </c>
    </row>
    <row r="1570" spans="13:17">
      <c r="M1570" s="1" t="s">
        <v>43</v>
      </c>
      <c r="N1570" s="1" t="s">
        <v>43</v>
      </c>
      <c r="O1570" s="1" t="s">
        <v>420</v>
      </c>
      <c r="P1570" s="1" t="s">
        <v>1936</v>
      </c>
      <c r="Q1570" s="1">
        <v>30263894</v>
      </c>
    </row>
    <row r="1571" spans="13:17">
      <c r="M1571" s="1" t="s">
        <v>43</v>
      </c>
      <c r="N1571" s="1" t="s">
        <v>43</v>
      </c>
      <c r="O1571" s="1" t="s">
        <v>422</v>
      </c>
      <c r="P1571" s="1" t="s">
        <v>1937</v>
      </c>
      <c r="Q1571" s="1">
        <v>30263660</v>
      </c>
    </row>
    <row r="1572" spans="13:17">
      <c r="M1572" s="1" t="s">
        <v>43</v>
      </c>
      <c r="N1572" s="1" t="s">
        <v>43</v>
      </c>
      <c r="O1572" s="1" t="s">
        <v>422</v>
      </c>
      <c r="P1572" s="1" t="s">
        <v>1938</v>
      </c>
      <c r="Q1572" s="1">
        <v>30263685</v>
      </c>
    </row>
    <row r="1573" spans="13:17">
      <c r="M1573" s="1" t="s">
        <v>43</v>
      </c>
      <c r="N1573" s="1" t="s">
        <v>43</v>
      </c>
      <c r="O1573" s="1" t="s">
        <v>422</v>
      </c>
      <c r="P1573" s="1" t="s">
        <v>318</v>
      </c>
      <c r="Q1573" s="1">
        <v>30263624</v>
      </c>
    </row>
    <row r="1574" spans="13:17">
      <c r="M1574" s="1" t="s">
        <v>43</v>
      </c>
      <c r="N1574" s="1" t="s">
        <v>43</v>
      </c>
      <c r="O1574" s="1" t="s">
        <v>422</v>
      </c>
      <c r="P1574" s="1" t="s">
        <v>320</v>
      </c>
      <c r="Q1574" s="1">
        <v>30263625</v>
      </c>
    </row>
    <row r="1575" spans="13:17">
      <c r="M1575" s="1" t="s">
        <v>43</v>
      </c>
      <c r="N1575" s="1" t="s">
        <v>43</v>
      </c>
      <c r="O1575" s="1" t="s">
        <v>422</v>
      </c>
      <c r="P1575" s="1" t="s">
        <v>322</v>
      </c>
      <c r="Q1575" s="1">
        <v>30263626</v>
      </c>
    </row>
    <row r="1576" spans="13:17">
      <c r="M1576" s="1" t="s">
        <v>43</v>
      </c>
      <c r="N1576" s="1" t="s">
        <v>43</v>
      </c>
      <c r="O1576" s="1" t="s">
        <v>424</v>
      </c>
      <c r="P1576" s="1" t="s">
        <v>1873</v>
      </c>
      <c r="Q1576" s="1">
        <v>30263738</v>
      </c>
    </row>
    <row r="1577" spans="13:17">
      <c r="M1577" s="1" t="s">
        <v>43</v>
      </c>
      <c r="N1577" s="1" t="s">
        <v>43</v>
      </c>
      <c r="O1577" s="1" t="s">
        <v>424</v>
      </c>
      <c r="P1577" s="1" t="s">
        <v>1939</v>
      </c>
      <c r="Q1577" s="1">
        <v>30263749</v>
      </c>
    </row>
    <row r="1578" spans="13:17">
      <c r="M1578" s="1" t="s">
        <v>43</v>
      </c>
      <c r="N1578" s="1" t="s">
        <v>43</v>
      </c>
      <c r="O1578" s="1" t="s">
        <v>424</v>
      </c>
      <c r="P1578" s="1" t="s">
        <v>1865</v>
      </c>
      <c r="Q1578" s="1">
        <v>30263717</v>
      </c>
    </row>
    <row r="1579" spans="13:17">
      <c r="M1579" s="1" t="s">
        <v>43</v>
      </c>
      <c r="N1579" s="1" t="s">
        <v>43</v>
      </c>
      <c r="O1579" s="1" t="s">
        <v>242</v>
      </c>
      <c r="P1579" s="1" t="s">
        <v>1940</v>
      </c>
      <c r="Q1579" s="1">
        <v>30264068</v>
      </c>
    </row>
    <row r="1580" spans="13:17">
      <c r="M1580" s="1" t="s">
        <v>43</v>
      </c>
      <c r="N1580" s="1" t="s">
        <v>43</v>
      </c>
      <c r="O1580" s="1" t="s">
        <v>242</v>
      </c>
      <c r="P1580" s="1" t="s">
        <v>1872</v>
      </c>
      <c r="Q1580" s="1">
        <v>30264071</v>
      </c>
    </row>
    <row r="1581" spans="13:17">
      <c r="M1581" s="1" t="s">
        <v>43</v>
      </c>
      <c r="N1581" s="1" t="s">
        <v>43</v>
      </c>
      <c r="O1581" s="1" t="s">
        <v>242</v>
      </c>
      <c r="P1581" s="1" t="s">
        <v>1941</v>
      </c>
      <c r="Q1581" s="1">
        <v>30264072</v>
      </c>
    </row>
    <row r="1582" spans="13:17">
      <c r="M1582" s="1" t="s">
        <v>43</v>
      </c>
      <c r="N1582" s="1" t="s">
        <v>43</v>
      </c>
      <c r="O1582" s="1" t="s">
        <v>242</v>
      </c>
      <c r="P1582" s="1" t="s">
        <v>1942</v>
      </c>
      <c r="Q1582" s="1">
        <v>30264073</v>
      </c>
    </row>
    <row r="1583" spans="13:17">
      <c r="M1583" s="1" t="s">
        <v>43</v>
      </c>
      <c r="N1583" s="1" t="s">
        <v>43</v>
      </c>
      <c r="O1583" s="1" t="s">
        <v>427</v>
      </c>
      <c r="P1583" s="1" t="s">
        <v>1943</v>
      </c>
      <c r="Q1583" s="1">
        <v>30264256</v>
      </c>
    </row>
    <row r="1584" spans="13:17">
      <c r="M1584" s="1" t="s">
        <v>43</v>
      </c>
      <c r="N1584" s="1" t="s">
        <v>43</v>
      </c>
      <c r="O1584" s="1" t="s">
        <v>427</v>
      </c>
      <c r="P1584" s="1" t="s">
        <v>1944</v>
      </c>
      <c r="Q1584" s="1">
        <v>30264259</v>
      </c>
    </row>
    <row r="1585" spans="13:17">
      <c r="M1585" s="1" t="s">
        <v>43</v>
      </c>
      <c r="N1585" s="1" t="s">
        <v>43</v>
      </c>
      <c r="O1585" s="1" t="s">
        <v>427</v>
      </c>
      <c r="P1585" s="1" t="s">
        <v>1945</v>
      </c>
      <c r="Q1585" s="1">
        <v>30264260</v>
      </c>
    </row>
    <row r="1586" spans="13:17">
      <c r="M1586" s="1" t="s">
        <v>43</v>
      </c>
      <c r="N1586" s="1" t="s">
        <v>43</v>
      </c>
      <c r="O1586" s="1" t="s">
        <v>427</v>
      </c>
      <c r="P1586" s="1" t="s">
        <v>1946</v>
      </c>
      <c r="Q1586" s="1">
        <v>30264261</v>
      </c>
    </row>
    <row r="1587" spans="13:17">
      <c r="M1587" s="1" t="s">
        <v>43</v>
      </c>
      <c r="N1587" s="1" t="s">
        <v>43</v>
      </c>
      <c r="O1587" s="1" t="s">
        <v>427</v>
      </c>
      <c r="P1587" s="1" t="s">
        <v>1947</v>
      </c>
      <c r="Q1587" s="1">
        <v>30264262</v>
      </c>
    </row>
    <row r="1588" spans="13:17">
      <c r="M1588" s="1" t="s">
        <v>43</v>
      </c>
      <c r="N1588" s="1" t="s">
        <v>43</v>
      </c>
      <c r="O1588" s="1" t="s">
        <v>427</v>
      </c>
      <c r="P1588" s="1" t="s">
        <v>1948</v>
      </c>
      <c r="Q1588" s="1">
        <v>30264291</v>
      </c>
    </row>
    <row r="1589" spans="13:17">
      <c r="M1589" s="1" t="s">
        <v>43</v>
      </c>
      <c r="N1589" s="1" t="s">
        <v>43</v>
      </c>
      <c r="O1589" s="1" t="s">
        <v>427</v>
      </c>
      <c r="P1589" s="1" t="s">
        <v>1949</v>
      </c>
      <c r="Q1589" s="1">
        <v>30264292</v>
      </c>
    </row>
    <row r="1590" spans="13:17">
      <c r="M1590" s="1" t="s">
        <v>43</v>
      </c>
      <c r="N1590" s="1" t="s">
        <v>43</v>
      </c>
      <c r="O1590" s="1" t="s">
        <v>429</v>
      </c>
      <c r="P1590" s="1" t="s">
        <v>1950</v>
      </c>
      <c r="Q1590" s="1">
        <v>30264807</v>
      </c>
    </row>
    <row r="1591" spans="13:17">
      <c r="M1591" s="1" t="s">
        <v>43</v>
      </c>
      <c r="N1591" s="1" t="s">
        <v>43</v>
      </c>
      <c r="O1591" s="1" t="s">
        <v>429</v>
      </c>
      <c r="P1591" s="1" t="s">
        <v>293</v>
      </c>
      <c r="Q1591" s="1">
        <v>30264811</v>
      </c>
    </row>
    <row r="1592" spans="13:17">
      <c r="M1592" s="1" t="s">
        <v>43</v>
      </c>
      <c r="N1592" s="1" t="s">
        <v>43</v>
      </c>
      <c r="O1592" s="1" t="s">
        <v>429</v>
      </c>
      <c r="P1592" s="1" t="s">
        <v>295</v>
      </c>
      <c r="Q1592" s="1">
        <v>30264812</v>
      </c>
    </row>
    <row r="1593" spans="13:17">
      <c r="M1593" s="1" t="s">
        <v>43</v>
      </c>
      <c r="N1593" s="1" t="s">
        <v>43</v>
      </c>
      <c r="O1593" s="1" t="s">
        <v>429</v>
      </c>
      <c r="P1593" s="1" t="s">
        <v>297</v>
      </c>
      <c r="Q1593" s="1">
        <v>30264813</v>
      </c>
    </row>
    <row r="1594" spans="13:17">
      <c r="M1594" s="1" t="s">
        <v>43</v>
      </c>
      <c r="N1594" s="1" t="s">
        <v>43</v>
      </c>
      <c r="O1594" s="1" t="s">
        <v>429</v>
      </c>
      <c r="P1594" s="1" t="s">
        <v>1922</v>
      </c>
      <c r="Q1594" s="1">
        <v>30264814</v>
      </c>
    </row>
    <row r="1595" spans="13:17">
      <c r="M1595" s="1" t="s">
        <v>43</v>
      </c>
      <c r="N1595" s="1" t="s">
        <v>43</v>
      </c>
      <c r="O1595" s="1" t="s">
        <v>431</v>
      </c>
      <c r="P1595" s="1" t="s">
        <v>1951</v>
      </c>
      <c r="Q1595" s="1">
        <v>30265042</v>
      </c>
    </row>
    <row r="1596" spans="13:17">
      <c r="M1596" s="1" t="s">
        <v>43</v>
      </c>
      <c r="N1596" s="1" t="s">
        <v>43</v>
      </c>
      <c r="O1596" s="1" t="s">
        <v>431</v>
      </c>
      <c r="P1596" s="1" t="s">
        <v>1952</v>
      </c>
      <c r="Q1596" s="1">
        <v>30265044</v>
      </c>
    </row>
    <row r="1597" spans="13:17">
      <c r="M1597" s="1" t="s">
        <v>43</v>
      </c>
      <c r="N1597" s="1" t="s">
        <v>43</v>
      </c>
      <c r="O1597" s="1" t="s">
        <v>431</v>
      </c>
      <c r="P1597" s="1" t="s">
        <v>1953</v>
      </c>
      <c r="Q1597" s="1">
        <v>30265045</v>
      </c>
    </row>
    <row r="1598" spans="13:17">
      <c r="M1598" s="1" t="s">
        <v>43</v>
      </c>
      <c r="N1598" s="1" t="s">
        <v>43</v>
      </c>
      <c r="O1598" s="1" t="s">
        <v>431</v>
      </c>
      <c r="P1598" s="1" t="s">
        <v>1861</v>
      </c>
      <c r="Q1598" s="1">
        <v>30265046</v>
      </c>
    </row>
    <row r="1599" spans="13:17">
      <c r="M1599" s="1" t="s">
        <v>43</v>
      </c>
      <c r="N1599" s="1" t="s">
        <v>43</v>
      </c>
      <c r="O1599" s="1" t="s">
        <v>431</v>
      </c>
      <c r="P1599" s="1" t="s">
        <v>1954</v>
      </c>
      <c r="Q1599" s="1">
        <v>30265047</v>
      </c>
    </row>
    <row r="1600" spans="13:17">
      <c r="M1600" s="1" t="s">
        <v>43</v>
      </c>
      <c r="N1600" s="1" t="s">
        <v>43</v>
      </c>
      <c r="O1600" s="1" t="s">
        <v>431</v>
      </c>
      <c r="P1600" s="1" t="s">
        <v>1955</v>
      </c>
      <c r="Q1600" s="1">
        <v>30265051</v>
      </c>
    </row>
    <row r="1601" spans="13:17">
      <c r="M1601" s="1" t="s">
        <v>43</v>
      </c>
      <c r="N1601" s="1" t="s">
        <v>43</v>
      </c>
      <c r="O1601" s="1" t="s">
        <v>433</v>
      </c>
      <c r="P1601" s="1" t="s">
        <v>1254</v>
      </c>
      <c r="Q1601" s="1">
        <v>30265431</v>
      </c>
    </row>
    <row r="1602" spans="13:17">
      <c r="M1602" s="1" t="s">
        <v>43</v>
      </c>
      <c r="N1602" s="1" t="s">
        <v>43</v>
      </c>
      <c r="O1602" s="1" t="s">
        <v>433</v>
      </c>
      <c r="P1602" s="1" t="s">
        <v>1255</v>
      </c>
      <c r="Q1602" s="1">
        <v>30265432</v>
      </c>
    </row>
    <row r="1603" spans="13:17">
      <c r="M1603" s="1" t="s">
        <v>43</v>
      </c>
      <c r="N1603" s="1" t="s">
        <v>43</v>
      </c>
      <c r="O1603" s="1" t="s">
        <v>433</v>
      </c>
      <c r="P1603" s="1" t="s">
        <v>1256</v>
      </c>
      <c r="Q1603" s="1">
        <v>30265433</v>
      </c>
    </row>
    <row r="1604" spans="13:17">
      <c r="M1604" s="1" t="s">
        <v>43</v>
      </c>
      <c r="N1604" s="1" t="s">
        <v>43</v>
      </c>
      <c r="O1604" s="1" t="s">
        <v>433</v>
      </c>
      <c r="P1604" s="1" t="s">
        <v>1257</v>
      </c>
      <c r="Q1604" s="1">
        <v>30265434</v>
      </c>
    </row>
    <row r="1605" spans="13:17">
      <c r="M1605" s="1" t="s">
        <v>43</v>
      </c>
      <c r="N1605" s="1" t="s">
        <v>43</v>
      </c>
      <c r="O1605" s="1" t="s">
        <v>433</v>
      </c>
      <c r="P1605" s="1" t="s">
        <v>1956</v>
      </c>
      <c r="Q1605" s="1">
        <v>30265435</v>
      </c>
    </row>
    <row r="1606" spans="13:17">
      <c r="M1606" s="1" t="s">
        <v>43</v>
      </c>
      <c r="N1606" s="1" t="s">
        <v>43</v>
      </c>
      <c r="O1606" s="1" t="s">
        <v>174</v>
      </c>
      <c r="P1606" s="1" t="s">
        <v>1957</v>
      </c>
      <c r="Q1606" s="1">
        <v>30266211</v>
      </c>
    </row>
    <row r="1607" spans="13:17">
      <c r="M1607" s="1" t="s">
        <v>43</v>
      </c>
      <c r="N1607" s="1" t="s">
        <v>43</v>
      </c>
      <c r="O1607" s="1" t="s">
        <v>174</v>
      </c>
      <c r="P1607" s="1" t="s">
        <v>1958</v>
      </c>
      <c r="Q1607" s="1">
        <v>30266213</v>
      </c>
    </row>
    <row r="1608" spans="13:17">
      <c r="M1608" s="1" t="s">
        <v>43</v>
      </c>
      <c r="N1608" s="1" t="s">
        <v>43</v>
      </c>
      <c r="O1608" s="1" t="s">
        <v>174</v>
      </c>
      <c r="P1608" s="1" t="s">
        <v>1959</v>
      </c>
      <c r="Q1608" s="1">
        <v>30266220</v>
      </c>
    </row>
    <row r="1609" spans="13:17">
      <c r="M1609" s="1" t="s">
        <v>43</v>
      </c>
      <c r="N1609" s="1" t="s">
        <v>43</v>
      </c>
      <c r="O1609" s="1" t="s">
        <v>174</v>
      </c>
      <c r="P1609" s="1" t="s">
        <v>1960</v>
      </c>
      <c r="Q1609" s="1">
        <v>30266227</v>
      </c>
    </row>
    <row r="1610" spans="13:17">
      <c r="M1610" s="1" t="s">
        <v>43</v>
      </c>
      <c r="N1610" s="1" t="s">
        <v>43</v>
      </c>
      <c r="O1610" s="1" t="s">
        <v>174</v>
      </c>
      <c r="P1610" s="1" t="s">
        <v>1961</v>
      </c>
      <c r="Q1610" s="1">
        <v>30266233</v>
      </c>
    </row>
    <row r="1611" spans="13:17">
      <c r="M1611" s="1" t="s">
        <v>43</v>
      </c>
      <c r="N1611" s="1" t="s">
        <v>43</v>
      </c>
      <c r="O1611" s="1" t="s">
        <v>174</v>
      </c>
      <c r="P1611" s="1" t="s">
        <v>1962</v>
      </c>
      <c r="Q1611" s="1">
        <v>30266240</v>
      </c>
    </row>
    <row r="1612" spans="13:17">
      <c r="M1612" s="1" t="s">
        <v>43</v>
      </c>
      <c r="N1612" s="1" t="s">
        <v>43</v>
      </c>
      <c r="O1612" s="1" t="s">
        <v>174</v>
      </c>
      <c r="P1612" s="1" t="s">
        <v>1375</v>
      </c>
      <c r="Q1612" s="1">
        <v>30266247</v>
      </c>
    </row>
    <row r="1613" spans="13:17">
      <c r="M1613" s="1" t="s">
        <v>43</v>
      </c>
      <c r="N1613" s="1" t="s">
        <v>43</v>
      </c>
      <c r="O1613" s="1" t="s">
        <v>174</v>
      </c>
      <c r="P1613" s="1" t="s">
        <v>1963</v>
      </c>
      <c r="Q1613" s="1">
        <v>30266254</v>
      </c>
    </row>
    <row r="1614" spans="13:17">
      <c r="M1614" s="1" t="s">
        <v>43</v>
      </c>
      <c r="N1614" s="1" t="s">
        <v>43</v>
      </c>
      <c r="O1614" s="1" t="s">
        <v>174</v>
      </c>
      <c r="P1614" s="1" t="s">
        <v>1964</v>
      </c>
      <c r="Q1614" s="1">
        <v>30266261</v>
      </c>
    </row>
    <row r="1615" spans="13:17">
      <c r="M1615" s="1" t="s">
        <v>43</v>
      </c>
      <c r="N1615" s="1" t="s">
        <v>43</v>
      </c>
      <c r="O1615" s="1" t="s">
        <v>174</v>
      </c>
      <c r="P1615" s="1" t="s">
        <v>1965</v>
      </c>
      <c r="Q1615" s="1">
        <v>30266267</v>
      </c>
    </row>
    <row r="1616" spans="13:17">
      <c r="M1616" s="1" t="s">
        <v>43</v>
      </c>
      <c r="N1616" s="1" t="s">
        <v>43</v>
      </c>
      <c r="O1616" s="1" t="s">
        <v>174</v>
      </c>
      <c r="P1616" s="1" t="s">
        <v>1966</v>
      </c>
      <c r="Q1616" s="1">
        <v>30266274</v>
      </c>
    </row>
    <row r="1617" spans="13:17">
      <c r="M1617" s="1" t="s">
        <v>43</v>
      </c>
      <c r="N1617" s="1" t="s">
        <v>43</v>
      </c>
      <c r="O1617" s="1" t="s">
        <v>174</v>
      </c>
      <c r="P1617" s="1" t="s">
        <v>1967</v>
      </c>
      <c r="Q1617" s="1">
        <v>30266281</v>
      </c>
    </row>
    <row r="1618" spans="13:17">
      <c r="M1618" s="1" t="s">
        <v>43</v>
      </c>
      <c r="N1618" s="1" t="s">
        <v>43</v>
      </c>
      <c r="O1618" s="1" t="s">
        <v>174</v>
      </c>
      <c r="P1618" s="1" t="s">
        <v>1968</v>
      </c>
      <c r="Q1618" s="1">
        <v>30266288</v>
      </c>
    </row>
    <row r="1619" spans="13:17">
      <c r="M1619" s="1" t="s">
        <v>43</v>
      </c>
      <c r="N1619" s="1" t="s">
        <v>43</v>
      </c>
      <c r="O1619" s="1" t="s">
        <v>174</v>
      </c>
      <c r="P1619" s="1" t="s">
        <v>1969</v>
      </c>
      <c r="Q1619" s="1">
        <v>30266294</v>
      </c>
    </row>
    <row r="1620" spans="13:17">
      <c r="M1620" s="1" t="s">
        <v>43</v>
      </c>
      <c r="N1620" s="1" t="s">
        <v>43</v>
      </c>
      <c r="O1620" s="1" t="s">
        <v>435</v>
      </c>
      <c r="P1620" s="1" t="s">
        <v>1970</v>
      </c>
      <c r="Q1620" s="1">
        <v>30266352</v>
      </c>
    </row>
    <row r="1621" spans="13:17">
      <c r="M1621" s="1" t="s">
        <v>43</v>
      </c>
      <c r="N1621" s="1" t="s">
        <v>43</v>
      </c>
      <c r="O1621" s="1" t="s">
        <v>436</v>
      </c>
      <c r="P1621" s="1" t="s">
        <v>275</v>
      </c>
      <c r="Q1621" s="1">
        <v>30266402</v>
      </c>
    </row>
    <row r="1622" spans="13:17">
      <c r="M1622" s="1" t="s">
        <v>43</v>
      </c>
      <c r="N1622" s="1" t="s">
        <v>43</v>
      </c>
      <c r="O1622" s="1" t="s">
        <v>436</v>
      </c>
      <c r="P1622" s="1" t="s">
        <v>277</v>
      </c>
      <c r="Q1622" s="1">
        <v>30266403</v>
      </c>
    </row>
    <row r="1623" spans="13:17">
      <c r="M1623" s="1" t="s">
        <v>43</v>
      </c>
      <c r="N1623" s="1" t="s">
        <v>43</v>
      </c>
      <c r="O1623" s="1" t="s">
        <v>436</v>
      </c>
      <c r="P1623" s="1" t="s">
        <v>281</v>
      </c>
      <c r="Q1623" s="1">
        <v>30266405</v>
      </c>
    </row>
    <row r="1624" spans="13:17">
      <c r="M1624" s="1" t="s">
        <v>43</v>
      </c>
      <c r="N1624" s="1" t="s">
        <v>43</v>
      </c>
      <c r="O1624" s="1" t="s">
        <v>436</v>
      </c>
      <c r="P1624" s="1" t="s">
        <v>283</v>
      </c>
      <c r="Q1624" s="1">
        <v>30266406</v>
      </c>
    </row>
    <row r="1625" spans="13:17">
      <c r="M1625" s="1" t="s">
        <v>43</v>
      </c>
      <c r="N1625" s="1" t="s">
        <v>43</v>
      </c>
      <c r="O1625" s="1" t="s">
        <v>436</v>
      </c>
      <c r="P1625" s="1" t="s">
        <v>1875</v>
      </c>
      <c r="Q1625" s="1">
        <v>30266415</v>
      </c>
    </row>
    <row r="1626" spans="13:17">
      <c r="M1626" s="1" t="s">
        <v>43</v>
      </c>
      <c r="N1626" s="1" t="s">
        <v>43</v>
      </c>
      <c r="O1626" s="1" t="s">
        <v>438</v>
      </c>
      <c r="P1626" s="1" t="s">
        <v>1971</v>
      </c>
      <c r="Q1626" s="1">
        <v>30266536</v>
      </c>
    </row>
    <row r="1627" spans="13:17">
      <c r="M1627" s="1" t="s">
        <v>43</v>
      </c>
      <c r="N1627" s="1" t="s">
        <v>43</v>
      </c>
      <c r="O1627" s="1" t="s">
        <v>93</v>
      </c>
      <c r="P1627" s="1" t="s">
        <v>1972</v>
      </c>
      <c r="Q1627" s="1">
        <v>30266653</v>
      </c>
    </row>
    <row r="1628" spans="13:17">
      <c r="M1628" s="1" t="s">
        <v>43</v>
      </c>
      <c r="N1628" s="1" t="s">
        <v>43</v>
      </c>
      <c r="O1628" s="1" t="s">
        <v>93</v>
      </c>
      <c r="P1628" s="1" t="s">
        <v>1973</v>
      </c>
      <c r="Q1628" s="1">
        <v>30266654</v>
      </c>
    </row>
    <row r="1629" spans="13:17">
      <c r="M1629" s="1" t="s">
        <v>43</v>
      </c>
      <c r="N1629" s="1" t="s">
        <v>43</v>
      </c>
      <c r="O1629" s="1" t="s">
        <v>93</v>
      </c>
      <c r="P1629" s="1" t="s">
        <v>1974</v>
      </c>
      <c r="Q1629" s="1">
        <v>30266655</v>
      </c>
    </row>
    <row r="1630" spans="13:17">
      <c r="M1630" s="1" t="s">
        <v>43</v>
      </c>
      <c r="N1630" s="1" t="s">
        <v>43</v>
      </c>
      <c r="O1630" s="1" t="s">
        <v>441</v>
      </c>
      <c r="P1630" s="1" t="s">
        <v>314</v>
      </c>
      <c r="Q1630" s="1">
        <v>30266722</v>
      </c>
    </row>
    <row r="1631" spans="13:17">
      <c r="M1631" s="1" t="s">
        <v>43</v>
      </c>
      <c r="N1631" s="1" t="s">
        <v>43</v>
      </c>
      <c r="O1631" s="1" t="s">
        <v>441</v>
      </c>
      <c r="P1631" s="1" t="s">
        <v>316</v>
      </c>
      <c r="Q1631" s="1">
        <v>30266723</v>
      </c>
    </row>
    <row r="1632" spans="13:17">
      <c r="M1632" s="1" t="s">
        <v>43</v>
      </c>
      <c r="N1632" s="1" t="s">
        <v>43</v>
      </c>
      <c r="O1632" s="1" t="s">
        <v>597</v>
      </c>
      <c r="P1632" s="1" t="s">
        <v>597</v>
      </c>
      <c r="Q1632" s="1">
        <v>30676879</v>
      </c>
    </row>
    <row r="1633" spans="13:17">
      <c r="M1633" s="1" t="s">
        <v>43</v>
      </c>
      <c r="N1633" s="1" t="s">
        <v>43</v>
      </c>
      <c r="O1633" s="1" t="s">
        <v>443</v>
      </c>
      <c r="P1633" s="1" t="s">
        <v>1937</v>
      </c>
      <c r="Q1633" s="1">
        <v>30266860</v>
      </c>
    </row>
    <row r="1634" spans="13:17">
      <c r="M1634" s="1" t="s">
        <v>43</v>
      </c>
      <c r="N1634" s="1" t="s">
        <v>43</v>
      </c>
      <c r="O1634" s="1" t="s">
        <v>443</v>
      </c>
      <c r="P1634" s="1" t="s">
        <v>820</v>
      </c>
      <c r="Q1634" s="1">
        <v>30266882</v>
      </c>
    </row>
    <row r="1635" spans="13:17">
      <c r="M1635" s="1" t="s">
        <v>43</v>
      </c>
      <c r="N1635" s="1" t="s">
        <v>43</v>
      </c>
      <c r="O1635" s="1" t="s">
        <v>443</v>
      </c>
      <c r="P1635" s="1" t="s">
        <v>324</v>
      </c>
      <c r="Q1635" s="1">
        <v>30266827</v>
      </c>
    </row>
    <row r="1636" spans="13:17">
      <c r="M1636" s="1" t="s">
        <v>43</v>
      </c>
      <c r="N1636" s="1" t="s">
        <v>43</v>
      </c>
      <c r="O1636" s="1" t="s">
        <v>443</v>
      </c>
      <c r="P1636" s="1" t="s">
        <v>326</v>
      </c>
      <c r="Q1636" s="1">
        <v>30266828</v>
      </c>
    </row>
    <row r="1637" spans="13:17">
      <c r="M1637" s="1" t="s">
        <v>43</v>
      </c>
      <c r="N1637" s="1" t="s">
        <v>43</v>
      </c>
      <c r="O1637" s="1" t="s">
        <v>443</v>
      </c>
      <c r="P1637" s="1" t="s">
        <v>328</v>
      </c>
      <c r="Q1637" s="1">
        <v>30266829</v>
      </c>
    </row>
    <row r="1638" spans="13:17">
      <c r="M1638" s="1" t="s">
        <v>43</v>
      </c>
      <c r="N1638" s="1" t="s">
        <v>43</v>
      </c>
      <c r="O1638" s="1" t="s">
        <v>443</v>
      </c>
      <c r="P1638" s="1" t="s">
        <v>330</v>
      </c>
      <c r="Q1638" s="1">
        <v>30266830</v>
      </c>
    </row>
    <row r="1639" spans="13:17">
      <c r="M1639" s="1" t="s">
        <v>43</v>
      </c>
      <c r="N1639" s="1" t="s">
        <v>43</v>
      </c>
      <c r="O1639" s="1" t="s">
        <v>445</v>
      </c>
      <c r="P1639" s="1" t="s">
        <v>1975</v>
      </c>
      <c r="Q1639" s="1">
        <v>30267215</v>
      </c>
    </row>
    <row r="1640" spans="13:17">
      <c r="M1640" s="1" t="s">
        <v>43</v>
      </c>
      <c r="N1640" s="1" t="s">
        <v>43</v>
      </c>
      <c r="O1640" s="1" t="s">
        <v>445</v>
      </c>
      <c r="P1640" s="1" t="s">
        <v>1976</v>
      </c>
      <c r="Q1640" s="1">
        <v>30267218</v>
      </c>
    </row>
    <row r="1641" spans="13:17">
      <c r="M1641" s="1" t="s">
        <v>43</v>
      </c>
      <c r="N1641" s="1" t="s">
        <v>43</v>
      </c>
      <c r="O1641" s="1" t="s">
        <v>445</v>
      </c>
      <c r="P1641" s="1" t="s">
        <v>1977</v>
      </c>
      <c r="Q1641" s="1">
        <v>30267222</v>
      </c>
    </row>
    <row r="1642" spans="13:17">
      <c r="M1642" s="1" t="s">
        <v>43</v>
      </c>
      <c r="N1642" s="1" t="s">
        <v>43</v>
      </c>
      <c r="O1642" s="1" t="s">
        <v>445</v>
      </c>
      <c r="P1642" s="1" t="s">
        <v>1978</v>
      </c>
      <c r="Q1642" s="1">
        <v>30267227</v>
      </c>
    </row>
    <row r="1643" spans="13:17">
      <c r="M1643" s="1" t="s">
        <v>43</v>
      </c>
      <c r="N1643" s="1" t="s">
        <v>43</v>
      </c>
      <c r="O1643" s="1" t="s">
        <v>445</v>
      </c>
      <c r="P1643" s="1" t="s">
        <v>1979</v>
      </c>
      <c r="Q1643" s="1">
        <v>30267233</v>
      </c>
    </row>
    <row r="1644" spans="13:17">
      <c r="M1644" s="1" t="s">
        <v>43</v>
      </c>
      <c r="N1644" s="1" t="s">
        <v>43</v>
      </c>
      <c r="O1644" s="1" t="s">
        <v>445</v>
      </c>
      <c r="P1644" s="1" t="s">
        <v>1980</v>
      </c>
      <c r="Q1644" s="1">
        <v>30267239</v>
      </c>
    </row>
    <row r="1645" spans="13:17">
      <c r="M1645" s="1" t="s">
        <v>43</v>
      </c>
      <c r="N1645" s="1" t="s">
        <v>43</v>
      </c>
      <c r="O1645" s="1" t="s">
        <v>445</v>
      </c>
      <c r="P1645" s="1" t="s">
        <v>1981</v>
      </c>
      <c r="Q1645" s="1">
        <v>30267250</v>
      </c>
    </row>
    <row r="1646" spans="13:17">
      <c r="M1646" s="1" t="s">
        <v>43</v>
      </c>
      <c r="N1646" s="1" t="s">
        <v>43</v>
      </c>
      <c r="O1646" s="1" t="s">
        <v>445</v>
      </c>
      <c r="P1646" s="1" t="s">
        <v>1982</v>
      </c>
      <c r="Q1646" s="1">
        <v>30267272</v>
      </c>
    </row>
    <row r="1647" spans="13:17">
      <c r="M1647" s="1" t="s">
        <v>43</v>
      </c>
      <c r="N1647" s="1" t="s">
        <v>43</v>
      </c>
      <c r="O1647" s="1" t="s">
        <v>445</v>
      </c>
      <c r="P1647" s="1" t="s">
        <v>445</v>
      </c>
      <c r="Q1647" s="1">
        <v>30267278</v>
      </c>
    </row>
    <row r="1648" spans="13:17">
      <c r="M1648" s="1" t="s">
        <v>43</v>
      </c>
      <c r="N1648" s="1" t="s">
        <v>43</v>
      </c>
      <c r="O1648" s="1" t="s">
        <v>445</v>
      </c>
      <c r="P1648" s="1" t="s">
        <v>1983</v>
      </c>
      <c r="Q1648" s="1">
        <v>30267299</v>
      </c>
    </row>
    <row r="1649" spans="13:17">
      <c r="M1649" s="1" t="s">
        <v>43</v>
      </c>
      <c r="N1649" s="1" t="s">
        <v>43</v>
      </c>
      <c r="O1649" s="1" t="s">
        <v>445</v>
      </c>
      <c r="P1649" s="1" t="s">
        <v>1984</v>
      </c>
      <c r="Q1649" s="1">
        <v>30267283</v>
      </c>
    </row>
    <row r="1650" spans="13:17">
      <c r="M1650" s="1" t="s">
        <v>43</v>
      </c>
      <c r="N1650" s="1" t="s">
        <v>43</v>
      </c>
      <c r="O1650" s="1" t="s">
        <v>445</v>
      </c>
      <c r="P1650" s="1" t="s">
        <v>1985</v>
      </c>
      <c r="Q1650" s="1">
        <v>30267289</v>
      </c>
    </row>
    <row r="1651" spans="13:17">
      <c r="M1651" s="1" t="s">
        <v>43</v>
      </c>
      <c r="N1651" s="1" t="s">
        <v>43</v>
      </c>
      <c r="O1651" s="1" t="s">
        <v>445</v>
      </c>
      <c r="P1651" s="1" t="s">
        <v>1986</v>
      </c>
      <c r="Q1651" s="1">
        <v>30267294</v>
      </c>
    </row>
    <row r="1652" spans="13:17">
      <c r="M1652" s="1" t="s">
        <v>43</v>
      </c>
      <c r="N1652" s="1" t="s">
        <v>43</v>
      </c>
      <c r="O1652" s="1" t="s">
        <v>446</v>
      </c>
      <c r="P1652" s="1" t="s">
        <v>287</v>
      </c>
      <c r="Q1652" s="1">
        <v>30267408</v>
      </c>
    </row>
    <row r="1653" spans="13:17">
      <c r="M1653" s="1" t="s">
        <v>43</v>
      </c>
      <c r="N1653" s="1" t="s">
        <v>43</v>
      </c>
      <c r="O1653" s="1" t="s">
        <v>448</v>
      </c>
      <c r="P1653" s="1" t="s">
        <v>1987</v>
      </c>
      <c r="Q1653" s="1">
        <v>30267556</v>
      </c>
    </row>
    <row r="1654" spans="13:17">
      <c r="M1654" s="1" t="s">
        <v>43</v>
      </c>
      <c r="N1654" s="1" t="s">
        <v>43</v>
      </c>
      <c r="O1654" s="1" t="s">
        <v>448</v>
      </c>
      <c r="P1654" s="1" t="s">
        <v>1988</v>
      </c>
      <c r="Q1654" s="1">
        <v>30267557</v>
      </c>
    </row>
    <row r="1655" spans="13:17">
      <c r="M1655" s="1" t="s">
        <v>43</v>
      </c>
      <c r="N1655" s="1" t="s">
        <v>43</v>
      </c>
      <c r="O1655" s="1" t="s">
        <v>450</v>
      </c>
      <c r="P1655" s="1" t="s">
        <v>1989</v>
      </c>
      <c r="Q1655" s="1">
        <v>30268040</v>
      </c>
    </row>
    <row r="1656" spans="13:17">
      <c r="M1656" s="1" t="s">
        <v>43</v>
      </c>
      <c r="N1656" s="1" t="s">
        <v>43</v>
      </c>
      <c r="O1656" s="1" t="s">
        <v>450</v>
      </c>
      <c r="P1656" s="1" t="s">
        <v>1283</v>
      </c>
      <c r="Q1656" s="1">
        <v>30268041</v>
      </c>
    </row>
    <row r="1657" spans="13:17">
      <c r="M1657" s="1" t="s">
        <v>43</v>
      </c>
      <c r="N1657" s="1" t="s">
        <v>43</v>
      </c>
      <c r="O1657" s="1" t="s">
        <v>451</v>
      </c>
      <c r="P1657" s="1" t="s">
        <v>1990</v>
      </c>
      <c r="Q1657" s="1">
        <v>30267683</v>
      </c>
    </row>
    <row r="1658" spans="13:17">
      <c r="M1658" s="1" t="s">
        <v>43</v>
      </c>
      <c r="N1658" s="1" t="s">
        <v>43</v>
      </c>
      <c r="O1658" s="1" t="s">
        <v>451</v>
      </c>
      <c r="P1658" s="1" t="s">
        <v>1991</v>
      </c>
      <c r="Q1658" s="1">
        <v>30267687</v>
      </c>
    </row>
    <row r="1659" spans="13:17">
      <c r="M1659" s="1" t="s">
        <v>43</v>
      </c>
      <c r="N1659" s="1" t="s">
        <v>43</v>
      </c>
      <c r="O1659" s="1" t="s">
        <v>451</v>
      </c>
      <c r="P1659" s="1" t="s">
        <v>1992</v>
      </c>
      <c r="Q1659" s="1">
        <v>30267690</v>
      </c>
    </row>
    <row r="1660" spans="13:17">
      <c r="M1660" s="1" t="s">
        <v>43</v>
      </c>
      <c r="N1660" s="1" t="s">
        <v>43</v>
      </c>
      <c r="O1660" s="1" t="s">
        <v>453</v>
      </c>
      <c r="P1660" s="1" t="s">
        <v>1993</v>
      </c>
      <c r="Q1660" s="1">
        <v>30268874</v>
      </c>
    </row>
    <row r="1661" spans="13:17">
      <c r="M1661" s="1" t="s">
        <v>43</v>
      </c>
      <c r="N1661" s="1" t="s">
        <v>43</v>
      </c>
      <c r="O1661" s="1" t="s">
        <v>453</v>
      </c>
      <c r="P1661" s="1" t="s">
        <v>1994</v>
      </c>
      <c r="Q1661" s="1">
        <v>30268875</v>
      </c>
    </row>
    <row r="1662" spans="13:17">
      <c r="M1662" s="1" t="s">
        <v>43</v>
      </c>
      <c r="N1662" s="1" t="s">
        <v>43</v>
      </c>
      <c r="O1662" s="1" t="s">
        <v>453</v>
      </c>
      <c r="P1662" s="1" t="s">
        <v>1995</v>
      </c>
      <c r="Q1662" s="1">
        <v>30268877</v>
      </c>
    </row>
    <row r="1663" spans="13:17">
      <c r="M1663" s="1" t="s">
        <v>43</v>
      </c>
      <c r="N1663" s="1" t="s">
        <v>43</v>
      </c>
      <c r="O1663" s="1" t="s">
        <v>453</v>
      </c>
      <c r="P1663" s="1" t="s">
        <v>1996</v>
      </c>
      <c r="Q1663" s="1">
        <v>30268878</v>
      </c>
    </row>
    <row r="1664" spans="13:17">
      <c r="M1664" s="1" t="s">
        <v>43</v>
      </c>
      <c r="N1664" s="1" t="s">
        <v>43</v>
      </c>
      <c r="O1664" s="1" t="s">
        <v>453</v>
      </c>
      <c r="P1664" s="1" t="s">
        <v>1997</v>
      </c>
      <c r="Q1664" s="1">
        <v>30268879</v>
      </c>
    </row>
    <row r="1665" spans="13:17">
      <c r="M1665" s="1" t="s">
        <v>43</v>
      </c>
      <c r="N1665" s="1" t="s">
        <v>43</v>
      </c>
      <c r="O1665" s="1" t="s">
        <v>453</v>
      </c>
      <c r="P1665" s="1" t="s">
        <v>1910</v>
      </c>
      <c r="Q1665" s="1">
        <v>30268880</v>
      </c>
    </row>
    <row r="1666" spans="13:17">
      <c r="M1666" s="1" t="s">
        <v>43</v>
      </c>
      <c r="N1666" s="1" t="s">
        <v>43</v>
      </c>
      <c r="O1666" s="1" t="s">
        <v>455</v>
      </c>
      <c r="P1666" s="1" t="s">
        <v>1998</v>
      </c>
      <c r="Q1666" s="1">
        <v>30269038</v>
      </c>
    </row>
    <row r="1667" spans="13:17">
      <c r="M1667" s="1" t="s">
        <v>43</v>
      </c>
      <c r="N1667" s="1" t="s">
        <v>43</v>
      </c>
      <c r="O1667" s="1" t="s">
        <v>455</v>
      </c>
      <c r="P1667" s="1" t="s">
        <v>1999</v>
      </c>
      <c r="Q1667" s="1">
        <v>30269039</v>
      </c>
    </row>
    <row r="1668" spans="13:17">
      <c r="M1668" s="1" t="s">
        <v>43</v>
      </c>
      <c r="N1668" s="1" t="s">
        <v>43</v>
      </c>
      <c r="O1668" s="1" t="s">
        <v>455</v>
      </c>
      <c r="P1668" s="1" t="s">
        <v>1989</v>
      </c>
      <c r="Q1668" s="1">
        <v>30269040</v>
      </c>
    </row>
    <row r="1669" spans="13:17">
      <c r="M1669" s="1" t="s">
        <v>43</v>
      </c>
      <c r="N1669" s="1" t="s">
        <v>43</v>
      </c>
      <c r="O1669" s="1" t="s">
        <v>457</v>
      </c>
      <c r="P1669" s="1" t="s">
        <v>1913</v>
      </c>
      <c r="Q1669" s="1">
        <v>30269220</v>
      </c>
    </row>
    <row r="1670" spans="13:17">
      <c r="M1670" s="1" t="s">
        <v>43</v>
      </c>
      <c r="N1670" s="1" t="s">
        <v>43</v>
      </c>
      <c r="O1670" s="1" t="s">
        <v>457</v>
      </c>
      <c r="P1670" s="1" t="s">
        <v>1214</v>
      </c>
      <c r="Q1670" s="1">
        <v>30269237</v>
      </c>
    </row>
    <row r="1671" spans="13:17">
      <c r="M1671" s="1" t="s">
        <v>43</v>
      </c>
      <c r="N1671" s="1" t="s">
        <v>43</v>
      </c>
      <c r="O1671" s="1" t="s">
        <v>457</v>
      </c>
      <c r="P1671" s="1" t="s">
        <v>1998</v>
      </c>
      <c r="Q1671" s="1">
        <v>30269238</v>
      </c>
    </row>
    <row r="1672" spans="13:17">
      <c r="M1672" s="1" t="s">
        <v>43</v>
      </c>
      <c r="N1672" s="1" t="s">
        <v>43</v>
      </c>
      <c r="O1672" s="1" t="s">
        <v>459</v>
      </c>
      <c r="P1672" s="1" t="s">
        <v>2000</v>
      </c>
      <c r="Q1672" s="1">
        <v>30269351</v>
      </c>
    </row>
    <row r="1673" spans="13:17">
      <c r="M1673" s="1" t="s">
        <v>43</v>
      </c>
      <c r="N1673" s="1" t="s">
        <v>43</v>
      </c>
      <c r="O1673" s="1" t="s">
        <v>461</v>
      </c>
      <c r="P1673" s="1" t="s">
        <v>461</v>
      </c>
      <c r="Q1673" s="1">
        <v>30269676</v>
      </c>
    </row>
    <row r="1674" spans="13:17">
      <c r="M1674" s="1" t="s">
        <v>43</v>
      </c>
      <c r="N1674" s="1" t="s">
        <v>43</v>
      </c>
      <c r="O1674" s="1" t="s">
        <v>463</v>
      </c>
      <c r="P1674" s="1" t="s">
        <v>273</v>
      </c>
      <c r="Q1674" s="1">
        <v>30269501</v>
      </c>
    </row>
    <row r="1675" spans="13:17">
      <c r="M1675" s="1" t="s">
        <v>43</v>
      </c>
      <c r="N1675" s="1" t="s">
        <v>91</v>
      </c>
      <c r="O1675" s="1" t="s">
        <v>465</v>
      </c>
      <c r="P1675" s="1" t="s">
        <v>465</v>
      </c>
      <c r="Q1675" s="1">
        <v>30290310</v>
      </c>
    </row>
    <row r="1676" spans="13:17">
      <c r="M1676" s="1" t="s">
        <v>43</v>
      </c>
      <c r="N1676" s="1" t="s">
        <v>91</v>
      </c>
      <c r="O1676" s="1" t="s">
        <v>465</v>
      </c>
      <c r="P1676" s="1" t="s">
        <v>2001</v>
      </c>
      <c r="Q1676" s="1">
        <v>30290321</v>
      </c>
    </row>
    <row r="1677" spans="13:17">
      <c r="M1677" s="1" t="s">
        <v>43</v>
      </c>
      <c r="N1677" s="1" t="s">
        <v>91</v>
      </c>
      <c r="O1677" s="1" t="s">
        <v>465</v>
      </c>
      <c r="P1677" s="1" t="s">
        <v>2002</v>
      </c>
      <c r="Q1677" s="1">
        <v>30290331</v>
      </c>
    </row>
    <row r="1678" spans="13:17">
      <c r="M1678" s="1" t="s">
        <v>43</v>
      </c>
      <c r="N1678" s="1" t="s">
        <v>91</v>
      </c>
      <c r="O1678" s="1" t="s">
        <v>465</v>
      </c>
      <c r="P1678" s="1" t="s">
        <v>669</v>
      </c>
      <c r="Q1678" s="1">
        <v>30290342</v>
      </c>
    </row>
    <row r="1679" spans="13:17">
      <c r="M1679" s="1" t="s">
        <v>43</v>
      </c>
      <c r="N1679" s="1" t="s">
        <v>91</v>
      </c>
      <c r="O1679" s="1" t="s">
        <v>465</v>
      </c>
      <c r="P1679" s="1" t="s">
        <v>2003</v>
      </c>
      <c r="Q1679" s="1">
        <v>30290352</v>
      </c>
    </row>
    <row r="1680" spans="13:17">
      <c r="M1680" s="1" t="s">
        <v>43</v>
      </c>
      <c r="N1680" s="1" t="s">
        <v>91</v>
      </c>
      <c r="O1680" s="1" t="s">
        <v>465</v>
      </c>
      <c r="P1680" s="1" t="s">
        <v>2004</v>
      </c>
      <c r="Q1680" s="1">
        <v>30290384</v>
      </c>
    </row>
    <row r="1681" spans="13:17">
      <c r="M1681" s="1" t="s">
        <v>43</v>
      </c>
      <c r="N1681" s="1" t="s">
        <v>91</v>
      </c>
      <c r="O1681" s="1" t="s">
        <v>467</v>
      </c>
      <c r="P1681" s="1" t="s">
        <v>2005</v>
      </c>
      <c r="Q1681" s="1">
        <v>30291013</v>
      </c>
    </row>
    <row r="1682" spans="13:17">
      <c r="M1682" s="1" t="s">
        <v>43</v>
      </c>
      <c r="N1682" s="1" t="s">
        <v>91</v>
      </c>
      <c r="O1682" s="1" t="s">
        <v>467</v>
      </c>
      <c r="P1682" s="1" t="s">
        <v>2006</v>
      </c>
      <c r="Q1682" s="1">
        <v>30291015</v>
      </c>
    </row>
    <row r="1683" spans="13:17">
      <c r="M1683" s="1" t="s">
        <v>43</v>
      </c>
      <c r="N1683" s="1" t="s">
        <v>91</v>
      </c>
      <c r="O1683" s="1" t="s">
        <v>467</v>
      </c>
      <c r="P1683" s="1" t="s">
        <v>2007</v>
      </c>
      <c r="Q1683" s="1">
        <v>30291099</v>
      </c>
    </row>
    <row r="1684" spans="13:17">
      <c r="M1684" s="1" t="s">
        <v>43</v>
      </c>
      <c r="N1684" s="1" t="s">
        <v>91</v>
      </c>
      <c r="O1684" s="1" t="s">
        <v>467</v>
      </c>
      <c r="P1684" s="1" t="s">
        <v>1087</v>
      </c>
      <c r="Q1684" s="1">
        <v>30291031</v>
      </c>
    </row>
    <row r="1685" spans="13:17">
      <c r="M1685" s="1" t="s">
        <v>43</v>
      </c>
      <c r="N1685" s="1" t="s">
        <v>91</v>
      </c>
      <c r="O1685" s="1" t="s">
        <v>467</v>
      </c>
      <c r="P1685" s="1" t="s">
        <v>2008</v>
      </c>
      <c r="Q1685" s="1">
        <v>30291025</v>
      </c>
    </row>
    <row r="1686" spans="13:17">
      <c r="M1686" s="1" t="s">
        <v>43</v>
      </c>
      <c r="N1686" s="1" t="s">
        <v>91</v>
      </c>
      <c r="O1686" s="1" t="s">
        <v>467</v>
      </c>
      <c r="P1686" s="1" t="s">
        <v>2009</v>
      </c>
      <c r="Q1686" s="1">
        <v>30291039</v>
      </c>
    </row>
    <row r="1687" spans="13:17">
      <c r="M1687" s="1" t="s">
        <v>43</v>
      </c>
      <c r="N1687" s="1" t="s">
        <v>91</v>
      </c>
      <c r="O1687" s="1" t="s">
        <v>467</v>
      </c>
      <c r="P1687" s="1" t="s">
        <v>2010</v>
      </c>
      <c r="Q1687" s="1">
        <v>30291047</v>
      </c>
    </row>
    <row r="1688" spans="13:17">
      <c r="M1688" s="1" t="s">
        <v>43</v>
      </c>
      <c r="N1688" s="1" t="s">
        <v>91</v>
      </c>
      <c r="O1688" s="1" t="s">
        <v>467</v>
      </c>
      <c r="P1688" s="1" t="s">
        <v>2011</v>
      </c>
      <c r="Q1688" s="1">
        <v>30291055</v>
      </c>
    </row>
    <row r="1689" spans="13:17">
      <c r="M1689" s="1" t="s">
        <v>43</v>
      </c>
      <c r="N1689" s="1" t="s">
        <v>91</v>
      </c>
      <c r="O1689" s="1" t="s">
        <v>467</v>
      </c>
      <c r="P1689" s="1" t="s">
        <v>2012</v>
      </c>
      <c r="Q1689" s="1">
        <v>30291063</v>
      </c>
    </row>
    <row r="1690" spans="13:17">
      <c r="M1690" s="1" t="s">
        <v>43</v>
      </c>
      <c r="N1690" s="1" t="s">
        <v>91</v>
      </c>
      <c r="O1690" s="1" t="s">
        <v>467</v>
      </c>
      <c r="P1690" s="1" t="s">
        <v>2013</v>
      </c>
      <c r="Q1690" s="1">
        <v>30291071</v>
      </c>
    </row>
    <row r="1691" spans="13:17">
      <c r="M1691" s="1" t="s">
        <v>43</v>
      </c>
      <c r="N1691" s="1" t="s">
        <v>91</v>
      </c>
      <c r="O1691" s="1" t="s">
        <v>467</v>
      </c>
      <c r="P1691" s="1" t="s">
        <v>1938</v>
      </c>
      <c r="Q1691" s="1">
        <v>30291079</v>
      </c>
    </row>
    <row r="1692" spans="13:17">
      <c r="M1692" s="1" t="s">
        <v>43</v>
      </c>
      <c r="N1692" s="1" t="s">
        <v>91</v>
      </c>
      <c r="O1692" s="1" t="s">
        <v>467</v>
      </c>
      <c r="P1692" s="1" t="s">
        <v>2014</v>
      </c>
      <c r="Q1692" s="1">
        <v>30291087</v>
      </c>
    </row>
    <row r="1693" spans="13:17">
      <c r="M1693" s="1" t="s">
        <v>43</v>
      </c>
      <c r="N1693" s="1" t="s">
        <v>91</v>
      </c>
      <c r="O1693" s="1" t="s">
        <v>467</v>
      </c>
      <c r="P1693" s="1" t="s">
        <v>2015</v>
      </c>
      <c r="Q1693" s="1">
        <v>30291094</v>
      </c>
    </row>
    <row r="1694" spans="13:17">
      <c r="M1694" s="1" t="s">
        <v>43</v>
      </c>
      <c r="N1694" s="1" t="s">
        <v>91</v>
      </c>
      <c r="O1694" s="1" t="s">
        <v>469</v>
      </c>
      <c r="P1694" s="1" t="s">
        <v>469</v>
      </c>
      <c r="Q1694" s="1">
        <v>30291815</v>
      </c>
    </row>
    <row r="1695" spans="13:17">
      <c r="M1695" s="1" t="s">
        <v>43</v>
      </c>
      <c r="N1695" s="1" t="s">
        <v>91</v>
      </c>
      <c r="O1695" s="1" t="s">
        <v>469</v>
      </c>
      <c r="P1695" s="1" t="s">
        <v>2016</v>
      </c>
      <c r="Q1695" s="1">
        <v>30291899</v>
      </c>
    </row>
    <row r="1696" spans="13:17">
      <c r="M1696" s="1" t="s">
        <v>43</v>
      </c>
      <c r="N1696" s="1" t="s">
        <v>91</v>
      </c>
      <c r="O1696" s="1" t="s">
        <v>469</v>
      </c>
      <c r="P1696" s="1" t="s">
        <v>65</v>
      </c>
      <c r="Q1696" s="1">
        <v>30291820</v>
      </c>
    </row>
    <row r="1697" spans="13:17">
      <c r="M1697" s="1" t="s">
        <v>43</v>
      </c>
      <c r="N1697" s="1" t="s">
        <v>91</v>
      </c>
      <c r="O1697" s="1" t="s">
        <v>469</v>
      </c>
      <c r="P1697" s="1" t="s">
        <v>2017</v>
      </c>
      <c r="Q1697" s="1">
        <v>30291825</v>
      </c>
    </row>
    <row r="1698" spans="13:17">
      <c r="M1698" s="1" t="s">
        <v>43</v>
      </c>
      <c r="N1698" s="1" t="s">
        <v>91</v>
      </c>
      <c r="O1698" s="1" t="s">
        <v>469</v>
      </c>
      <c r="P1698" s="1" t="s">
        <v>1785</v>
      </c>
      <c r="Q1698" s="1">
        <v>30291830</v>
      </c>
    </row>
    <row r="1699" spans="13:17">
      <c r="M1699" s="1" t="s">
        <v>43</v>
      </c>
      <c r="N1699" s="1" t="s">
        <v>91</v>
      </c>
      <c r="O1699" s="1" t="s">
        <v>469</v>
      </c>
      <c r="P1699" s="1" t="s">
        <v>2018</v>
      </c>
      <c r="Q1699" s="1">
        <v>30291835</v>
      </c>
    </row>
    <row r="1700" spans="13:17">
      <c r="M1700" s="1" t="s">
        <v>43</v>
      </c>
      <c r="N1700" s="1" t="s">
        <v>91</v>
      </c>
      <c r="O1700" s="1" t="s">
        <v>469</v>
      </c>
      <c r="P1700" s="1" t="s">
        <v>2019</v>
      </c>
      <c r="Q1700" s="1">
        <v>30291840</v>
      </c>
    </row>
    <row r="1701" spans="13:17">
      <c r="M1701" s="1" t="s">
        <v>43</v>
      </c>
      <c r="N1701" s="1" t="s">
        <v>91</v>
      </c>
      <c r="O1701" s="1" t="s">
        <v>469</v>
      </c>
      <c r="P1701" s="1" t="s">
        <v>2020</v>
      </c>
      <c r="Q1701" s="1">
        <v>30291860</v>
      </c>
    </row>
    <row r="1702" spans="13:17">
      <c r="M1702" s="1" t="s">
        <v>43</v>
      </c>
      <c r="N1702" s="1" t="s">
        <v>91</v>
      </c>
      <c r="O1702" s="1" t="s">
        <v>469</v>
      </c>
      <c r="P1702" s="1" t="s">
        <v>2021</v>
      </c>
      <c r="Q1702" s="1">
        <v>30291875</v>
      </c>
    </row>
    <row r="1703" spans="13:17">
      <c r="M1703" s="1" t="s">
        <v>43</v>
      </c>
      <c r="N1703" s="1" t="s">
        <v>91</v>
      </c>
      <c r="O1703" s="1" t="s">
        <v>469</v>
      </c>
      <c r="P1703" s="1" t="s">
        <v>2022</v>
      </c>
      <c r="Q1703" s="1">
        <v>30291885</v>
      </c>
    </row>
    <row r="1704" spans="13:17">
      <c r="M1704" s="1" t="s">
        <v>43</v>
      </c>
      <c r="N1704" s="1" t="s">
        <v>91</v>
      </c>
      <c r="O1704" s="1" t="s">
        <v>469</v>
      </c>
      <c r="P1704" s="1" t="s">
        <v>2023</v>
      </c>
      <c r="Q1704" s="1">
        <v>30291890</v>
      </c>
    </row>
    <row r="1705" spans="13:17">
      <c r="M1705" s="1" t="s">
        <v>43</v>
      </c>
      <c r="N1705" s="1" t="s">
        <v>91</v>
      </c>
      <c r="O1705" s="1" t="s">
        <v>469</v>
      </c>
      <c r="P1705" s="1" t="s">
        <v>2024</v>
      </c>
      <c r="Q1705" s="1">
        <v>30291895</v>
      </c>
    </row>
    <row r="1706" spans="13:17">
      <c r="M1706" s="1" t="s">
        <v>43</v>
      </c>
      <c r="N1706" s="1" t="s">
        <v>91</v>
      </c>
      <c r="O1706" s="1" t="s">
        <v>471</v>
      </c>
      <c r="P1706" s="1" t="s">
        <v>471</v>
      </c>
      <c r="Q1706" s="1">
        <v>30292119</v>
      </c>
    </row>
    <row r="1707" spans="13:17">
      <c r="M1707" s="1" t="s">
        <v>43</v>
      </c>
      <c r="N1707" s="1" t="s">
        <v>91</v>
      </c>
      <c r="O1707" s="1" t="s">
        <v>471</v>
      </c>
      <c r="P1707" s="1" t="s">
        <v>2025</v>
      </c>
      <c r="Q1707" s="1">
        <v>30292138</v>
      </c>
    </row>
    <row r="1708" spans="13:17">
      <c r="M1708" s="1" t="s">
        <v>43</v>
      </c>
      <c r="N1708" s="1" t="s">
        <v>91</v>
      </c>
      <c r="O1708" s="1" t="s">
        <v>471</v>
      </c>
      <c r="P1708" s="1" t="s">
        <v>2026</v>
      </c>
      <c r="Q1708" s="1">
        <v>30292157</v>
      </c>
    </row>
    <row r="1709" spans="13:17">
      <c r="M1709" s="1" t="s">
        <v>43</v>
      </c>
      <c r="N1709" s="1" t="s">
        <v>91</v>
      </c>
      <c r="O1709" s="1" t="s">
        <v>471</v>
      </c>
      <c r="P1709" s="1" t="s">
        <v>2027</v>
      </c>
      <c r="Q1709" s="1">
        <v>30292176</v>
      </c>
    </row>
    <row r="1710" spans="13:17">
      <c r="M1710" s="1" t="s">
        <v>43</v>
      </c>
      <c r="N1710" s="1" t="s">
        <v>91</v>
      </c>
      <c r="O1710" s="1" t="s">
        <v>473</v>
      </c>
      <c r="P1710" s="1" t="s">
        <v>2028</v>
      </c>
      <c r="Q1710" s="1">
        <v>30294713</v>
      </c>
    </row>
    <row r="1711" spans="13:17">
      <c r="M1711" s="1" t="s">
        <v>43</v>
      </c>
      <c r="N1711" s="1" t="s">
        <v>91</v>
      </c>
      <c r="O1711" s="1" t="s">
        <v>473</v>
      </c>
      <c r="P1711" s="1" t="s">
        <v>2029</v>
      </c>
      <c r="Q1711" s="1">
        <v>30294715</v>
      </c>
    </row>
    <row r="1712" spans="13:17">
      <c r="M1712" s="1" t="s">
        <v>43</v>
      </c>
      <c r="N1712" s="1" t="s">
        <v>91</v>
      </c>
      <c r="O1712" s="1" t="s">
        <v>473</v>
      </c>
      <c r="P1712" s="1" t="s">
        <v>2030</v>
      </c>
      <c r="Q1712" s="1">
        <v>30294723</v>
      </c>
    </row>
    <row r="1713" spans="13:17">
      <c r="M1713" s="1" t="s">
        <v>43</v>
      </c>
      <c r="N1713" s="1" t="s">
        <v>91</v>
      </c>
      <c r="O1713" s="1" t="s">
        <v>473</v>
      </c>
      <c r="P1713" s="1" t="s">
        <v>2031</v>
      </c>
      <c r="Q1713" s="1">
        <v>30294731</v>
      </c>
    </row>
    <row r="1714" spans="13:17">
      <c r="M1714" s="1" t="s">
        <v>43</v>
      </c>
      <c r="N1714" s="1" t="s">
        <v>91</v>
      </c>
      <c r="O1714" s="1" t="s">
        <v>473</v>
      </c>
      <c r="P1714" s="1" t="s">
        <v>2032</v>
      </c>
      <c r="Q1714" s="1">
        <v>30294799</v>
      </c>
    </row>
    <row r="1715" spans="13:17">
      <c r="M1715" s="1" t="s">
        <v>43</v>
      </c>
      <c r="N1715" s="1" t="s">
        <v>91</v>
      </c>
      <c r="O1715" s="1" t="s">
        <v>473</v>
      </c>
      <c r="P1715" s="1" t="s">
        <v>2033</v>
      </c>
      <c r="Q1715" s="1">
        <v>30294739</v>
      </c>
    </row>
    <row r="1716" spans="13:17">
      <c r="M1716" s="1" t="s">
        <v>43</v>
      </c>
      <c r="N1716" s="1" t="s">
        <v>91</v>
      </c>
      <c r="O1716" s="1" t="s">
        <v>473</v>
      </c>
      <c r="P1716" s="1" t="s">
        <v>2034</v>
      </c>
      <c r="Q1716" s="1">
        <v>30294747</v>
      </c>
    </row>
    <row r="1717" spans="13:17">
      <c r="M1717" s="1" t="s">
        <v>43</v>
      </c>
      <c r="N1717" s="1" t="s">
        <v>91</v>
      </c>
      <c r="O1717" s="1" t="s">
        <v>473</v>
      </c>
      <c r="P1717" s="1" t="s">
        <v>2035</v>
      </c>
      <c r="Q1717" s="1">
        <v>30294755</v>
      </c>
    </row>
    <row r="1718" spans="13:17">
      <c r="M1718" s="1" t="s">
        <v>43</v>
      </c>
      <c r="N1718" s="1" t="s">
        <v>91</v>
      </c>
      <c r="O1718" s="1" t="s">
        <v>473</v>
      </c>
      <c r="P1718" s="1" t="s">
        <v>2036</v>
      </c>
      <c r="Q1718" s="1">
        <v>30294763</v>
      </c>
    </row>
    <row r="1719" spans="13:17">
      <c r="M1719" s="1" t="s">
        <v>43</v>
      </c>
      <c r="N1719" s="1" t="s">
        <v>91</v>
      </c>
      <c r="O1719" s="1" t="s">
        <v>473</v>
      </c>
      <c r="P1719" s="1" t="s">
        <v>1014</v>
      </c>
      <c r="Q1719" s="1">
        <v>30294771</v>
      </c>
    </row>
    <row r="1720" spans="13:17">
      <c r="M1720" s="1" t="s">
        <v>43</v>
      </c>
      <c r="N1720" s="1" t="s">
        <v>91</v>
      </c>
      <c r="O1720" s="1" t="s">
        <v>473</v>
      </c>
      <c r="P1720" s="1" t="s">
        <v>2037</v>
      </c>
      <c r="Q1720" s="1">
        <v>30294779</v>
      </c>
    </row>
    <row r="1721" spans="13:17">
      <c r="M1721" s="1" t="s">
        <v>43</v>
      </c>
      <c r="N1721" s="1" t="s">
        <v>91</v>
      </c>
      <c r="O1721" s="1" t="s">
        <v>473</v>
      </c>
      <c r="P1721" s="1" t="s">
        <v>2038</v>
      </c>
      <c r="Q1721" s="1">
        <v>30294787</v>
      </c>
    </row>
    <row r="1722" spans="13:17">
      <c r="M1722" s="1" t="s">
        <v>43</v>
      </c>
      <c r="N1722" s="1" t="s">
        <v>91</v>
      </c>
      <c r="O1722" s="1" t="s">
        <v>475</v>
      </c>
      <c r="P1722" s="1" t="s">
        <v>2039</v>
      </c>
      <c r="Q1722" s="1">
        <v>30295610</v>
      </c>
    </row>
    <row r="1723" spans="13:17">
      <c r="M1723" s="1" t="s">
        <v>43</v>
      </c>
      <c r="N1723" s="1" t="s">
        <v>91</v>
      </c>
      <c r="O1723" s="1" t="s">
        <v>475</v>
      </c>
      <c r="P1723" s="1" t="s">
        <v>2040</v>
      </c>
      <c r="Q1723" s="1">
        <v>30295621</v>
      </c>
    </row>
    <row r="1724" spans="13:17">
      <c r="M1724" s="1" t="s">
        <v>43</v>
      </c>
      <c r="N1724" s="1" t="s">
        <v>91</v>
      </c>
      <c r="O1724" s="1" t="s">
        <v>475</v>
      </c>
      <c r="P1724" s="1" t="s">
        <v>2041</v>
      </c>
      <c r="Q1724" s="1">
        <v>30295631</v>
      </c>
    </row>
    <row r="1725" spans="13:17">
      <c r="M1725" s="1" t="s">
        <v>43</v>
      </c>
      <c r="N1725" s="1" t="s">
        <v>91</v>
      </c>
      <c r="O1725" s="1" t="s">
        <v>475</v>
      </c>
      <c r="P1725" s="1" t="s">
        <v>1511</v>
      </c>
      <c r="Q1725" s="1">
        <v>30295637</v>
      </c>
    </row>
    <row r="1726" spans="13:17">
      <c r="M1726" s="1" t="s">
        <v>43</v>
      </c>
      <c r="N1726" s="1" t="s">
        <v>91</v>
      </c>
      <c r="O1726" s="1" t="s">
        <v>475</v>
      </c>
      <c r="P1726" s="1" t="s">
        <v>2042</v>
      </c>
      <c r="Q1726" s="1">
        <v>30295642</v>
      </c>
    </row>
    <row r="1727" spans="13:17">
      <c r="M1727" s="1" t="s">
        <v>43</v>
      </c>
      <c r="N1727" s="1" t="s">
        <v>91</v>
      </c>
      <c r="O1727" s="1" t="s">
        <v>475</v>
      </c>
      <c r="P1727" s="1" t="s">
        <v>475</v>
      </c>
      <c r="Q1727" s="1">
        <v>30295652</v>
      </c>
    </row>
    <row r="1728" spans="13:17">
      <c r="M1728" s="1" t="s">
        <v>43</v>
      </c>
      <c r="N1728" s="1" t="s">
        <v>91</v>
      </c>
      <c r="O1728" s="1" t="s">
        <v>475</v>
      </c>
      <c r="P1728" s="1" t="s">
        <v>2043</v>
      </c>
      <c r="Q1728" s="1">
        <v>30295663</v>
      </c>
    </row>
    <row r="1729" spans="13:17">
      <c r="M1729" s="1" t="s">
        <v>43</v>
      </c>
      <c r="N1729" s="1" t="s">
        <v>91</v>
      </c>
      <c r="O1729" s="1" t="s">
        <v>475</v>
      </c>
      <c r="P1729" s="1" t="s">
        <v>2044</v>
      </c>
      <c r="Q1729" s="1">
        <v>30295673</v>
      </c>
    </row>
    <row r="1730" spans="13:17">
      <c r="M1730" s="1" t="s">
        <v>43</v>
      </c>
      <c r="N1730" s="1" t="s">
        <v>91</v>
      </c>
      <c r="O1730" s="1" t="s">
        <v>475</v>
      </c>
      <c r="P1730" s="1" t="s">
        <v>2045</v>
      </c>
      <c r="Q1730" s="1">
        <v>30295684</v>
      </c>
    </row>
    <row r="1731" spans="13:17">
      <c r="M1731" s="1" t="s">
        <v>43</v>
      </c>
      <c r="N1731" s="1" t="s">
        <v>91</v>
      </c>
      <c r="O1731" s="1" t="s">
        <v>477</v>
      </c>
      <c r="P1731" s="1" t="s">
        <v>2046</v>
      </c>
      <c r="Q1731" s="1">
        <v>30296222</v>
      </c>
    </row>
    <row r="1732" spans="13:17">
      <c r="M1732" s="1" t="s">
        <v>43</v>
      </c>
      <c r="N1732" s="1" t="s">
        <v>91</v>
      </c>
      <c r="O1732" s="1" t="s">
        <v>477</v>
      </c>
      <c r="P1732" s="1" t="s">
        <v>2047</v>
      </c>
      <c r="Q1732" s="1">
        <v>30296227</v>
      </c>
    </row>
    <row r="1733" spans="13:17">
      <c r="M1733" s="1" t="s">
        <v>43</v>
      </c>
      <c r="N1733" s="1" t="s">
        <v>91</v>
      </c>
      <c r="O1733" s="1" t="s">
        <v>477</v>
      </c>
      <c r="P1733" s="1" t="s">
        <v>2048</v>
      </c>
      <c r="Q1733" s="1">
        <v>30296250</v>
      </c>
    </row>
    <row r="1734" spans="13:17">
      <c r="M1734" s="1" t="s">
        <v>43</v>
      </c>
      <c r="N1734" s="1" t="s">
        <v>91</v>
      </c>
      <c r="O1734" s="1" t="s">
        <v>477</v>
      </c>
      <c r="P1734" s="1" t="s">
        <v>2049</v>
      </c>
      <c r="Q1734" s="1">
        <v>30296267</v>
      </c>
    </row>
    <row r="1735" spans="13:17">
      <c r="M1735" s="1" t="s">
        <v>43</v>
      </c>
      <c r="N1735" s="1" t="s">
        <v>91</v>
      </c>
      <c r="O1735" s="1" t="s">
        <v>477</v>
      </c>
      <c r="P1735" s="1" t="s">
        <v>2050</v>
      </c>
      <c r="Q1735" s="1">
        <v>30296255</v>
      </c>
    </row>
    <row r="1736" spans="13:17">
      <c r="M1736" s="1" t="s">
        <v>43</v>
      </c>
      <c r="N1736" s="1" t="s">
        <v>91</v>
      </c>
      <c r="O1736" s="1" t="s">
        <v>477</v>
      </c>
      <c r="P1736" s="1" t="s">
        <v>2051</v>
      </c>
      <c r="Q1736" s="1">
        <v>30296299</v>
      </c>
    </row>
    <row r="1737" spans="13:17">
      <c r="M1737" s="1" t="s">
        <v>43</v>
      </c>
      <c r="N1737" s="1" t="s">
        <v>91</v>
      </c>
      <c r="O1737" s="1" t="s">
        <v>477</v>
      </c>
      <c r="P1737" s="1" t="s">
        <v>2052</v>
      </c>
      <c r="Q1737" s="1">
        <v>30296233</v>
      </c>
    </row>
    <row r="1738" spans="13:17">
      <c r="M1738" s="1" t="s">
        <v>43</v>
      </c>
      <c r="N1738" s="1" t="s">
        <v>91</v>
      </c>
      <c r="O1738" s="1" t="s">
        <v>477</v>
      </c>
      <c r="P1738" s="1" t="s">
        <v>2053</v>
      </c>
      <c r="Q1738" s="1">
        <v>30296272</v>
      </c>
    </row>
    <row r="1739" spans="13:17">
      <c r="M1739" s="1" t="s">
        <v>43</v>
      </c>
      <c r="N1739" s="1" t="s">
        <v>91</v>
      </c>
      <c r="O1739" s="1" t="s">
        <v>477</v>
      </c>
      <c r="P1739" s="1" t="s">
        <v>1618</v>
      </c>
      <c r="Q1739" s="1">
        <v>30296283</v>
      </c>
    </row>
    <row r="1740" spans="13:17">
      <c r="M1740" s="1" t="s">
        <v>43</v>
      </c>
      <c r="N1740" s="1" t="s">
        <v>91</v>
      </c>
      <c r="O1740" s="1" t="s">
        <v>477</v>
      </c>
      <c r="P1740" s="1" t="s">
        <v>2054</v>
      </c>
      <c r="Q1740" s="1">
        <v>30296294</v>
      </c>
    </row>
    <row r="1741" spans="13:17">
      <c r="M1741" s="1" t="s">
        <v>43</v>
      </c>
      <c r="N1741" s="1" t="s">
        <v>91</v>
      </c>
      <c r="O1741" s="1" t="s">
        <v>479</v>
      </c>
      <c r="P1741" s="1" t="s">
        <v>2055</v>
      </c>
      <c r="Q1741" s="1">
        <v>30298415</v>
      </c>
    </row>
    <row r="1742" spans="13:17">
      <c r="M1742" s="1" t="s">
        <v>43</v>
      </c>
      <c r="N1742" s="1" t="s">
        <v>91</v>
      </c>
      <c r="O1742" s="1" t="s">
        <v>479</v>
      </c>
      <c r="P1742" s="1" t="s">
        <v>2056</v>
      </c>
      <c r="Q1742" s="1">
        <v>30298419</v>
      </c>
    </row>
    <row r="1743" spans="13:17">
      <c r="M1743" s="1" t="s">
        <v>43</v>
      </c>
      <c r="N1743" s="1" t="s">
        <v>91</v>
      </c>
      <c r="O1743" s="1" t="s">
        <v>479</v>
      </c>
      <c r="P1743" s="1" t="s">
        <v>2057</v>
      </c>
      <c r="Q1743" s="1">
        <v>30298428</v>
      </c>
    </row>
    <row r="1744" spans="13:17">
      <c r="M1744" s="1" t="s">
        <v>43</v>
      </c>
      <c r="N1744" s="1" t="s">
        <v>91</v>
      </c>
      <c r="O1744" s="1" t="s">
        <v>479</v>
      </c>
      <c r="P1744" s="1" t="s">
        <v>2058</v>
      </c>
      <c r="Q1744" s="1">
        <v>30298438</v>
      </c>
    </row>
    <row r="1745" spans="13:17">
      <c r="M1745" s="1" t="s">
        <v>43</v>
      </c>
      <c r="N1745" s="1" t="s">
        <v>91</v>
      </c>
      <c r="O1745" s="1" t="s">
        <v>479</v>
      </c>
      <c r="P1745" s="1" t="s">
        <v>2059</v>
      </c>
      <c r="Q1745" s="1">
        <v>30298447</v>
      </c>
    </row>
    <row r="1746" spans="13:17">
      <c r="M1746" s="1" t="s">
        <v>43</v>
      </c>
      <c r="N1746" s="1" t="s">
        <v>91</v>
      </c>
      <c r="O1746" s="1" t="s">
        <v>479</v>
      </c>
      <c r="P1746" s="1" t="s">
        <v>2060</v>
      </c>
      <c r="Q1746" s="1">
        <v>30298457</v>
      </c>
    </row>
    <row r="1747" spans="13:17">
      <c r="M1747" s="1" t="s">
        <v>43</v>
      </c>
      <c r="N1747" s="1" t="s">
        <v>91</v>
      </c>
      <c r="O1747" s="1" t="s">
        <v>479</v>
      </c>
      <c r="P1747" s="1" t="s">
        <v>2061</v>
      </c>
      <c r="Q1747" s="1">
        <v>30298466</v>
      </c>
    </row>
    <row r="1748" spans="13:17">
      <c r="M1748" s="1" t="s">
        <v>43</v>
      </c>
      <c r="N1748" s="1" t="s">
        <v>91</v>
      </c>
      <c r="O1748" s="1" t="s">
        <v>479</v>
      </c>
      <c r="P1748" s="1" t="s">
        <v>2062</v>
      </c>
      <c r="Q1748" s="1">
        <v>30298476</v>
      </c>
    </row>
    <row r="1749" spans="13:17">
      <c r="M1749" s="1" t="s">
        <v>43</v>
      </c>
      <c r="N1749" s="1" t="s">
        <v>91</v>
      </c>
      <c r="O1749" s="1" t="s">
        <v>479</v>
      </c>
      <c r="P1749" s="1" t="s">
        <v>479</v>
      </c>
      <c r="Q1749" s="1">
        <v>30298485</v>
      </c>
    </row>
    <row r="1750" spans="13:17">
      <c r="M1750" s="1" t="s">
        <v>43</v>
      </c>
      <c r="N1750" s="1" t="s">
        <v>91</v>
      </c>
      <c r="O1750" s="1" t="s">
        <v>481</v>
      </c>
      <c r="P1750" s="1" t="s">
        <v>2063</v>
      </c>
      <c r="Q1750" s="1">
        <v>30299010</v>
      </c>
    </row>
    <row r="1751" spans="13:17">
      <c r="M1751" s="1" t="s">
        <v>43</v>
      </c>
      <c r="N1751" s="1" t="s">
        <v>91</v>
      </c>
      <c r="O1751" s="1" t="s">
        <v>481</v>
      </c>
      <c r="P1751" s="1" t="s">
        <v>2064</v>
      </c>
      <c r="Q1751" s="1">
        <v>30299011</v>
      </c>
    </row>
    <row r="1752" spans="13:17">
      <c r="M1752" s="1" t="s">
        <v>43</v>
      </c>
      <c r="N1752" s="1" t="s">
        <v>91</v>
      </c>
      <c r="O1752" s="1" t="s">
        <v>481</v>
      </c>
      <c r="P1752" s="1" t="s">
        <v>2065</v>
      </c>
      <c r="Q1752" s="1">
        <v>30299016</v>
      </c>
    </row>
    <row r="1753" spans="13:17">
      <c r="M1753" s="1" t="s">
        <v>43</v>
      </c>
      <c r="N1753" s="1" t="s">
        <v>91</v>
      </c>
      <c r="O1753" s="1" t="s">
        <v>481</v>
      </c>
      <c r="P1753" s="1" t="s">
        <v>2066</v>
      </c>
      <c r="Q1753" s="1">
        <v>30299039</v>
      </c>
    </row>
    <row r="1754" spans="13:17">
      <c r="M1754" s="1" t="s">
        <v>43</v>
      </c>
      <c r="N1754" s="1" t="s">
        <v>91</v>
      </c>
      <c r="O1754" s="1" t="s">
        <v>481</v>
      </c>
      <c r="P1754" s="1" t="s">
        <v>2067</v>
      </c>
      <c r="Q1754" s="1">
        <v>30299044</v>
      </c>
    </row>
    <row r="1755" spans="13:17">
      <c r="M1755" s="1" t="s">
        <v>43</v>
      </c>
      <c r="N1755" s="1" t="s">
        <v>91</v>
      </c>
      <c r="O1755" s="1" t="s">
        <v>481</v>
      </c>
      <c r="P1755" s="1" t="s">
        <v>2068</v>
      </c>
      <c r="Q1755" s="1">
        <v>30299061</v>
      </c>
    </row>
    <row r="1756" spans="13:17">
      <c r="M1756" s="1" t="s">
        <v>43</v>
      </c>
      <c r="N1756" s="1" t="s">
        <v>91</v>
      </c>
      <c r="O1756" s="1" t="s">
        <v>481</v>
      </c>
      <c r="P1756" s="1" t="s">
        <v>2069</v>
      </c>
      <c r="Q1756" s="1">
        <v>30299078</v>
      </c>
    </row>
    <row r="1757" spans="13:17">
      <c r="M1757" s="1" t="s">
        <v>43</v>
      </c>
      <c r="N1757" s="1" t="s">
        <v>91</v>
      </c>
      <c r="O1757" s="1" t="s">
        <v>481</v>
      </c>
      <c r="P1757" s="1" t="s">
        <v>545</v>
      </c>
      <c r="Q1757" s="1">
        <v>30299089</v>
      </c>
    </row>
    <row r="1758" spans="13:17">
      <c r="M1758" s="1" t="s">
        <v>43</v>
      </c>
      <c r="N1758" s="1" t="s">
        <v>94</v>
      </c>
      <c r="O1758" s="1" t="s">
        <v>483</v>
      </c>
      <c r="P1758" s="1" t="s">
        <v>2070</v>
      </c>
      <c r="Q1758" s="1">
        <v>30333025</v>
      </c>
    </row>
    <row r="1759" spans="13:17">
      <c r="M1759" s="1" t="s">
        <v>43</v>
      </c>
      <c r="N1759" s="1" t="s">
        <v>94</v>
      </c>
      <c r="O1759" s="1" t="s">
        <v>483</v>
      </c>
      <c r="P1759" s="1" t="s">
        <v>2071</v>
      </c>
      <c r="Q1759" s="1">
        <v>30333023</v>
      </c>
    </row>
    <row r="1760" spans="13:17">
      <c r="M1760" s="1" t="s">
        <v>43</v>
      </c>
      <c r="N1760" s="1" t="s">
        <v>94</v>
      </c>
      <c r="O1760" s="1" t="s">
        <v>483</v>
      </c>
      <c r="P1760" s="1" t="s">
        <v>2072</v>
      </c>
      <c r="Q1760" s="1">
        <v>30333031</v>
      </c>
    </row>
    <row r="1761" spans="13:17">
      <c r="M1761" s="1" t="s">
        <v>43</v>
      </c>
      <c r="N1761" s="1" t="s">
        <v>94</v>
      </c>
      <c r="O1761" s="1" t="s">
        <v>483</v>
      </c>
      <c r="P1761" s="1" t="s">
        <v>2073</v>
      </c>
      <c r="Q1761" s="1">
        <v>30333099</v>
      </c>
    </row>
    <row r="1762" spans="13:17">
      <c r="M1762" s="1" t="s">
        <v>43</v>
      </c>
      <c r="N1762" s="1" t="s">
        <v>94</v>
      </c>
      <c r="O1762" s="1" t="s">
        <v>483</v>
      </c>
      <c r="P1762" s="1" t="s">
        <v>2074</v>
      </c>
      <c r="Q1762" s="1">
        <v>30333047</v>
      </c>
    </row>
    <row r="1763" spans="13:17">
      <c r="M1763" s="1" t="s">
        <v>43</v>
      </c>
      <c r="N1763" s="1" t="s">
        <v>94</v>
      </c>
      <c r="O1763" s="1" t="s">
        <v>483</v>
      </c>
      <c r="P1763" s="1" t="s">
        <v>2075</v>
      </c>
      <c r="Q1763" s="1">
        <v>30333054</v>
      </c>
    </row>
    <row r="1764" spans="13:17">
      <c r="M1764" s="1" t="s">
        <v>43</v>
      </c>
      <c r="N1764" s="1" t="s">
        <v>94</v>
      </c>
      <c r="O1764" s="1" t="s">
        <v>483</v>
      </c>
      <c r="P1764" s="1" t="s">
        <v>2076</v>
      </c>
      <c r="Q1764" s="1">
        <v>30333060</v>
      </c>
    </row>
    <row r="1765" spans="13:17">
      <c r="M1765" s="1" t="s">
        <v>43</v>
      </c>
      <c r="N1765" s="1" t="s">
        <v>94</v>
      </c>
      <c r="O1765" s="1" t="s">
        <v>483</v>
      </c>
      <c r="P1765" s="1" t="s">
        <v>675</v>
      </c>
      <c r="Q1765" s="1">
        <v>30333067</v>
      </c>
    </row>
    <row r="1766" spans="13:17">
      <c r="M1766" s="1" t="s">
        <v>43</v>
      </c>
      <c r="N1766" s="1" t="s">
        <v>94</v>
      </c>
      <c r="O1766" s="1" t="s">
        <v>483</v>
      </c>
      <c r="P1766" s="1" t="s">
        <v>2077</v>
      </c>
      <c r="Q1766" s="1">
        <v>30333081</v>
      </c>
    </row>
    <row r="1767" spans="13:17">
      <c r="M1767" s="1" t="s">
        <v>43</v>
      </c>
      <c r="N1767" s="1" t="s">
        <v>94</v>
      </c>
      <c r="O1767" s="1" t="s">
        <v>483</v>
      </c>
      <c r="P1767" s="1" t="s">
        <v>2078</v>
      </c>
      <c r="Q1767" s="1">
        <v>30333000</v>
      </c>
    </row>
    <row r="1768" spans="13:17">
      <c r="M1768" s="1" t="s">
        <v>43</v>
      </c>
      <c r="N1768" s="1" t="s">
        <v>94</v>
      </c>
      <c r="O1768" s="1" t="s">
        <v>485</v>
      </c>
      <c r="P1768" s="1" t="s">
        <v>2079</v>
      </c>
      <c r="Q1768" s="1">
        <v>30333213</v>
      </c>
    </row>
    <row r="1769" spans="13:17">
      <c r="M1769" s="1" t="s">
        <v>43</v>
      </c>
      <c r="N1769" s="1" t="s">
        <v>94</v>
      </c>
      <c r="O1769" s="1" t="s">
        <v>485</v>
      </c>
      <c r="P1769" s="1" t="s">
        <v>2080</v>
      </c>
      <c r="Q1769" s="1">
        <v>30333219</v>
      </c>
    </row>
    <row r="1770" spans="13:17">
      <c r="M1770" s="1" t="s">
        <v>43</v>
      </c>
      <c r="N1770" s="1" t="s">
        <v>94</v>
      </c>
      <c r="O1770" s="1" t="s">
        <v>485</v>
      </c>
      <c r="P1770" s="1" t="s">
        <v>2081</v>
      </c>
      <c r="Q1770" s="1">
        <v>30333228</v>
      </c>
    </row>
    <row r="1771" spans="13:17">
      <c r="M1771" s="1" t="s">
        <v>43</v>
      </c>
      <c r="N1771" s="1" t="s">
        <v>94</v>
      </c>
      <c r="O1771" s="1" t="s">
        <v>485</v>
      </c>
      <c r="P1771" s="1" t="s">
        <v>2082</v>
      </c>
      <c r="Q1771" s="1">
        <v>30333238</v>
      </c>
    </row>
    <row r="1772" spans="13:17">
      <c r="M1772" s="1" t="s">
        <v>43</v>
      </c>
      <c r="N1772" s="1" t="s">
        <v>94</v>
      </c>
      <c r="O1772" s="1" t="s">
        <v>485</v>
      </c>
      <c r="P1772" s="1" t="s">
        <v>573</v>
      </c>
      <c r="Q1772" s="1">
        <v>30333247</v>
      </c>
    </row>
    <row r="1773" spans="13:17">
      <c r="M1773" s="1" t="s">
        <v>43</v>
      </c>
      <c r="N1773" s="1" t="s">
        <v>94</v>
      </c>
      <c r="O1773" s="1" t="s">
        <v>485</v>
      </c>
      <c r="P1773" s="1" t="s">
        <v>2083</v>
      </c>
      <c r="Q1773" s="1">
        <v>30333299</v>
      </c>
    </row>
    <row r="1774" spans="13:17">
      <c r="M1774" s="1" t="s">
        <v>43</v>
      </c>
      <c r="N1774" s="1" t="s">
        <v>94</v>
      </c>
      <c r="O1774" s="1" t="s">
        <v>485</v>
      </c>
      <c r="P1774" s="1" t="s">
        <v>2084</v>
      </c>
      <c r="Q1774" s="1">
        <v>30333257</v>
      </c>
    </row>
    <row r="1775" spans="13:17">
      <c r="M1775" s="1" t="s">
        <v>43</v>
      </c>
      <c r="N1775" s="1" t="s">
        <v>94</v>
      </c>
      <c r="O1775" s="1" t="s">
        <v>485</v>
      </c>
      <c r="P1775" s="1" t="s">
        <v>2085</v>
      </c>
      <c r="Q1775" s="1">
        <v>30333266</v>
      </c>
    </row>
    <row r="1776" spans="13:17">
      <c r="M1776" s="1" t="s">
        <v>43</v>
      </c>
      <c r="N1776" s="1" t="s">
        <v>94</v>
      </c>
      <c r="O1776" s="1" t="s">
        <v>485</v>
      </c>
      <c r="P1776" s="1" t="s">
        <v>2086</v>
      </c>
      <c r="Q1776" s="1">
        <v>30333276</v>
      </c>
    </row>
    <row r="1777" spans="13:17">
      <c r="M1777" s="1" t="s">
        <v>43</v>
      </c>
      <c r="N1777" s="1" t="s">
        <v>94</v>
      </c>
      <c r="O1777" s="1" t="s">
        <v>485</v>
      </c>
      <c r="P1777" s="1" t="s">
        <v>453</v>
      </c>
      <c r="Q1777" s="1">
        <v>30333285</v>
      </c>
    </row>
    <row r="1778" spans="13:17">
      <c r="M1778" s="1" t="s">
        <v>43</v>
      </c>
      <c r="N1778" s="1" t="s">
        <v>94</v>
      </c>
      <c r="O1778" s="1" t="s">
        <v>487</v>
      </c>
      <c r="P1778" s="1" t="s">
        <v>2087</v>
      </c>
      <c r="Q1778" s="1">
        <v>30333415</v>
      </c>
    </row>
    <row r="1779" spans="13:17">
      <c r="M1779" s="1" t="s">
        <v>43</v>
      </c>
      <c r="N1779" s="1" t="s">
        <v>94</v>
      </c>
      <c r="O1779" s="1" t="s">
        <v>487</v>
      </c>
      <c r="P1779" s="1" t="s">
        <v>2088</v>
      </c>
      <c r="Q1779" s="1">
        <v>30333417</v>
      </c>
    </row>
    <row r="1780" spans="13:17">
      <c r="M1780" s="1" t="s">
        <v>43</v>
      </c>
      <c r="N1780" s="1" t="s">
        <v>94</v>
      </c>
      <c r="O1780" s="1" t="s">
        <v>487</v>
      </c>
      <c r="P1780" s="1" t="s">
        <v>100</v>
      </c>
      <c r="Q1780" s="1">
        <v>30333460</v>
      </c>
    </row>
    <row r="1781" spans="13:17">
      <c r="M1781" s="1" t="s">
        <v>43</v>
      </c>
      <c r="N1781" s="1" t="s">
        <v>94</v>
      </c>
      <c r="O1781" s="1" t="s">
        <v>487</v>
      </c>
      <c r="P1781" s="1" t="s">
        <v>376</v>
      </c>
      <c r="Q1781" s="1">
        <v>30333469</v>
      </c>
    </row>
    <row r="1782" spans="13:17">
      <c r="M1782" s="1" t="s">
        <v>43</v>
      </c>
      <c r="N1782" s="1" t="s">
        <v>94</v>
      </c>
      <c r="O1782" s="1" t="s">
        <v>487</v>
      </c>
      <c r="P1782" s="1" t="s">
        <v>2089</v>
      </c>
      <c r="Q1782" s="1">
        <v>30333494</v>
      </c>
    </row>
    <row r="1783" spans="13:17">
      <c r="M1783" s="1" t="s">
        <v>43</v>
      </c>
      <c r="N1783" s="1" t="s">
        <v>94</v>
      </c>
      <c r="O1783" s="1" t="s">
        <v>487</v>
      </c>
      <c r="P1783" s="1" t="s">
        <v>2090</v>
      </c>
      <c r="Q1783" s="1">
        <v>30333496</v>
      </c>
    </row>
    <row r="1784" spans="13:17">
      <c r="M1784" s="1" t="s">
        <v>43</v>
      </c>
      <c r="N1784" s="1" t="s">
        <v>94</v>
      </c>
      <c r="O1784" s="1" t="s">
        <v>487</v>
      </c>
      <c r="P1784" s="1" t="s">
        <v>2091</v>
      </c>
      <c r="Q1784" s="1">
        <v>30333497</v>
      </c>
    </row>
    <row r="1785" spans="13:17">
      <c r="M1785" s="1" t="s">
        <v>43</v>
      </c>
      <c r="N1785" s="1" t="s">
        <v>94</v>
      </c>
      <c r="O1785" s="1" t="s">
        <v>2092</v>
      </c>
      <c r="P1785" s="1" t="s">
        <v>487</v>
      </c>
      <c r="Q1785" s="1">
        <v>30333499</v>
      </c>
    </row>
    <row r="1786" spans="13:17">
      <c r="M1786" s="1" t="s">
        <v>43</v>
      </c>
      <c r="N1786" s="1" t="s">
        <v>94</v>
      </c>
      <c r="O1786" s="1" t="s">
        <v>489</v>
      </c>
      <c r="P1786" s="1" t="s">
        <v>2093</v>
      </c>
      <c r="Q1786" s="1">
        <v>30333613</v>
      </c>
    </row>
    <row r="1787" spans="13:17">
      <c r="M1787" s="1" t="s">
        <v>43</v>
      </c>
      <c r="N1787" s="1" t="s">
        <v>94</v>
      </c>
      <c r="O1787" s="1" t="s">
        <v>489</v>
      </c>
      <c r="P1787" s="1" t="s">
        <v>65</v>
      </c>
      <c r="Q1787" s="1">
        <v>30333617</v>
      </c>
    </row>
    <row r="1788" spans="13:17">
      <c r="M1788" s="1" t="s">
        <v>43</v>
      </c>
      <c r="N1788" s="1" t="s">
        <v>94</v>
      </c>
      <c r="O1788" s="1" t="s">
        <v>489</v>
      </c>
      <c r="P1788" s="1" t="s">
        <v>614</v>
      </c>
      <c r="Q1788" s="1">
        <v>30333625</v>
      </c>
    </row>
    <row r="1789" spans="13:17">
      <c r="M1789" s="1" t="s">
        <v>43</v>
      </c>
      <c r="N1789" s="1" t="s">
        <v>94</v>
      </c>
      <c r="O1789" s="1" t="s">
        <v>489</v>
      </c>
      <c r="P1789" s="1" t="s">
        <v>2094</v>
      </c>
      <c r="Q1789" s="1">
        <v>30333634</v>
      </c>
    </row>
    <row r="1790" spans="13:17">
      <c r="M1790" s="1" t="s">
        <v>43</v>
      </c>
      <c r="N1790" s="1" t="s">
        <v>94</v>
      </c>
      <c r="O1790" s="1" t="s">
        <v>489</v>
      </c>
      <c r="P1790" s="1" t="s">
        <v>489</v>
      </c>
      <c r="Q1790" s="1">
        <v>30333643</v>
      </c>
    </row>
    <row r="1791" spans="13:17">
      <c r="M1791" s="1" t="s">
        <v>43</v>
      </c>
      <c r="N1791" s="1" t="s">
        <v>94</v>
      </c>
      <c r="O1791" s="1" t="s">
        <v>489</v>
      </c>
      <c r="P1791" s="1" t="s">
        <v>2095</v>
      </c>
      <c r="Q1791" s="1">
        <v>30333651</v>
      </c>
    </row>
    <row r="1792" spans="13:17">
      <c r="M1792" s="1" t="s">
        <v>43</v>
      </c>
      <c r="N1792" s="1" t="s">
        <v>94</v>
      </c>
      <c r="O1792" s="1" t="s">
        <v>489</v>
      </c>
      <c r="P1792" s="1" t="s">
        <v>2096</v>
      </c>
      <c r="Q1792" s="1">
        <v>30333660</v>
      </c>
    </row>
    <row r="1793" spans="13:17">
      <c r="M1793" s="1" t="s">
        <v>43</v>
      </c>
      <c r="N1793" s="1" t="s">
        <v>94</v>
      </c>
      <c r="O1793" s="1" t="s">
        <v>489</v>
      </c>
      <c r="P1793" s="1" t="s">
        <v>2097</v>
      </c>
      <c r="Q1793" s="1">
        <v>30333669</v>
      </c>
    </row>
    <row r="1794" spans="13:17">
      <c r="M1794" s="1" t="s">
        <v>43</v>
      </c>
      <c r="N1794" s="1" t="s">
        <v>94</v>
      </c>
      <c r="O1794" s="1" t="s">
        <v>489</v>
      </c>
      <c r="P1794" s="1" t="s">
        <v>2098</v>
      </c>
      <c r="Q1794" s="1">
        <v>30333677</v>
      </c>
    </row>
    <row r="1795" spans="13:17">
      <c r="M1795" s="1" t="s">
        <v>43</v>
      </c>
      <c r="N1795" s="1" t="s">
        <v>94</v>
      </c>
      <c r="O1795" s="1" t="s">
        <v>489</v>
      </c>
      <c r="P1795" s="1" t="s">
        <v>2099</v>
      </c>
      <c r="Q1795" s="1">
        <v>30333686</v>
      </c>
    </row>
    <row r="1796" spans="13:17">
      <c r="M1796" s="1" t="s">
        <v>43</v>
      </c>
      <c r="N1796" s="1" t="s">
        <v>94</v>
      </c>
      <c r="O1796" s="1" t="s">
        <v>489</v>
      </c>
      <c r="P1796" s="1" t="s">
        <v>2100</v>
      </c>
      <c r="Q1796" s="1">
        <v>30333694</v>
      </c>
    </row>
    <row r="1797" spans="13:17">
      <c r="M1797" s="1" t="s">
        <v>43</v>
      </c>
      <c r="N1797" s="1" t="s">
        <v>94</v>
      </c>
      <c r="O1797" s="1" t="s">
        <v>491</v>
      </c>
      <c r="P1797" s="1" t="s">
        <v>2101</v>
      </c>
      <c r="Q1797" s="1">
        <v>30338621</v>
      </c>
    </row>
    <row r="1798" spans="13:17">
      <c r="M1798" s="1" t="s">
        <v>43</v>
      </c>
      <c r="N1798" s="1" t="s">
        <v>94</v>
      </c>
      <c r="O1798" s="1" t="s">
        <v>491</v>
      </c>
      <c r="P1798" s="1" t="s">
        <v>94</v>
      </c>
      <c r="Q1798" s="1">
        <v>30338625</v>
      </c>
    </row>
    <row r="1799" spans="13:17">
      <c r="M1799" s="1" t="s">
        <v>43</v>
      </c>
      <c r="N1799" s="1" t="s">
        <v>94</v>
      </c>
      <c r="O1799" s="1" t="s">
        <v>491</v>
      </c>
      <c r="P1799" s="1" t="s">
        <v>2102</v>
      </c>
      <c r="Q1799" s="1">
        <v>30338628</v>
      </c>
    </row>
    <row r="1800" spans="13:17">
      <c r="M1800" s="1" t="s">
        <v>43</v>
      </c>
      <c r="N1800" s="1" t="s">
        <v>94</v>
      </c>
      <c r="O1800" s="1" t="s">
        <v>491</v>
      </c>
      <c r="P1800" s="1" t="s">
        <v>2103</v>
      </c>
      <c r="Q1800" s="1">
        <v>30338638</v>
      </c>
    </row>
    <row r="1801" spans="13:17">
      <c r="M1801" s="1" t="s">
        <v>43</v>
      </c>
      <c r="N1801" s="1" t="s">
        <v>94</v>
      </c>
      <c r="O1801" s="1" t="s">
        <v>491</v>
      </c>
      <c r="P1801" s="1" t="s">
        <v>2104</v>
      </c>
      <c r="Q1801" s="1">
        <v>30338647</v>
      </c>
    </row>
    <row r="1802" spans="13:17">
      <c r="M1802" s="1" t="s">
        <v>43</v>
      </c>
      <c r="N1802" s="1" t="s">
        <v>94</v>
      </c>
      <c r="O1802" s="1" t="s">
        <v>491</v>
      </c>
      <c r="P1802" s="1" t="s">
        <v>2105</v>
      </c>
      <c r="Q1802" s="1">
        <v>30338657</v>
      </c>
    </row>
    <row r="1803" spans="13:17">
      <c r="M1803" s="1" t="s">
        <v>43</v>
      </c>
      <c r="N1803" s="1" t="s">
        <v>94</v>
      </c>
      <c r="O1803" s="1" t="s">
        <v>491</v>
      </c>
      <c r="P1803" s="1" t="s">
        <v>2106</v>
      </c>
      <c r="Q1803" s="1">
        <v>30338666</v>
      </c>
    </row>
    <row r="1804" spans="13:17">
      <c r="M1804" s="1" t="s">
        <v>43</v>
      </c>
      <c r="N1804" s="1" t="s">
        <v>94</v>
      </c>
      <c r="O1804" s="1" t="s">
        <v>491</v>
      </c>
      <c r="P1804" s="1" t="s">
        <v>2107</v>
      </c>
      <c r="Q1804" s="1">
        <v>30338699</v>
      </c>
    </row>
    <row r="1805" spans="13:17">
      <c r="M1805" s="1" t="s">
        <v>43</v>
      </c>
      <c r="N1805" s="1" t="s">
        <v>94</v>
      </c>
      <c r="O1805" s="1" t="s">
        <v>491</v>
      </c>
      <c r="P1805" s="1" t="s">
        <v>2108</v>
      </c>
      <c r="Q1805" s="1">
        <v>30338685</v>
      </c>
    </row>
    <row r="1806" spans="13:17">
      <c r="M1806" s="1" t="s">
        <v>43</v>
      </c>
      <c r="N1806" s="1" t="s">
        <v>97</v>
      </c>
      <c r="O1806" s="1" t="s">
        <v>492</v>
      </c>
      <c r="P1806" s="1" t="s">
        <v>2109</v>
      </c>
      <c r="Q1806" s="1">
        <v>30353213</v>
      </c>
    </row>
    <row r="1807" spans="13:17">
      <c r="M1807" s="1" t="s">
        <v>43</v>
      </c>
      <c r="N1807" s="1" t="s">
        <v>97</v>
      </c>
      <c r="O1807" s="1" t="s">
        <v>492</v>
      </c>
      <c r="P1807" s="1" t="s">
        <v>2110</v>
      </c>
      <c r="Q1807" s="1">
        <v>30353211</v>
      </c>
    </row>
    <row r="1808" spans="13:17">
      <c r="M1808" s="1" t="s">
        <v>43</v>
      </c>
      <c r="N1808" s="1" t="s">
        <v>97</v>
      </c>
      <c r="O1808" s="1" t="s">
        <v>492</v>
      </c>
      <c r="P1808" s="1" t="s">
        <v>2111</v>
      </c>
      <c r="Q1808" s="1">
        <v>30353215</v>
      </c>
    </row>
    <row r="1809" spans="13:17">
      <c r="M1809" s="1" t="s">
        <v>43</v>
      </c>
      <c r="N1809" s="1" t="s">
        <v>97</v>
      </c>
      <c r="O1809" s="1" t="s">
        <v>492</v>
      </c>
      <c r="P1809" s="1" t="s">
        <v>614</v>
      </c>
      <c r="Q1809" s="1">
        <v>30353217</v>
      </c>
    </row>
    <row r="1810" spans="13:17">
      <c r="M1810" s="1" t="s">
        <v>43</v>
      </c>
      <c r="N1810" s="1" t="s">
        <v>97</v>
      </c>
      <c r="O1810" s="1" t="s">
        <v>492</v>
      </c>
      <c r="P1810" s="1" t="s">
        <v>2112</v>
      </c>
      <c r="Q1810" s="1">
        <v>30353221</v>
      </c>
    </row>
    <row r="1811" spans="13:17">
      <c r="M1811" s="1" t="s">
        <v>43</v>
      </c>
      <c r="N1811" s="1" t="s">
        <v>97</v>
      </c>
      <c r="O1811" s="1" t="s">
        <v>492</v>
      </c>
      <c r="P1811" s="1" t="s">
        <v>2113</v>
      </c>
      <c r="Q1811" s="1">
        <v>30353299</v>
      </c>
    </row>
    <row r="1812" spans="13:17">
      <c r="M1812" s="1" t="s">
        <v>43</v>
      </c>
      <c r="N1812" s="1" t="s">
        <v>97</v>
      </c>
      <c r="O1812" s="1" t="s">
        <v>492</v>
      </c>
      <c r="P1812" s="1" t="s">
        <v>982</v>
      </c>
      <c r="Q1812" s="1">
        <v>30353230</v>
      </c>
    </row>
    <row r="1813" spans="13:17">
      <c r="M1813" s="1" t="s">
        <v>43</v>
      </c>
      <c r="N1813" s="1" t="s">
        <v>97</v>
      </c>
      <c r="O1813" s="1" t="s">
        <v>492</v>
      </c>
      <c r="P1813" s="1" t="s">
        <v>2114</v>
      </c>
      <c r="Q1813" s="1">
        <v>30353234</v>
      </c>
    </row>
    <row r="1814" spans="13:17">
      <c r="M1814" s="1" t="s">
        <v>43</v>
      </c>
      <c r="N1814" s="1" t="s">
        <v>97</v>
      </c>
      <c r="O1814" s="1" t="s">
        <v>492</v>
      </c>
      <c r="P1814" s="1" t="s">
        <v>1562</v>
      </c>
      <c r="Q1814" s="1">
        <v>30353238</v>
      </c>
    </row>
    <row r="1815" spans="13:17">
      <c r="M1815" s="1" t="s">
        <v>43</v>
      </c>
      <c r="N1815" s="1" t="s">
        <v>97</v>
      </c>
      <c r="O1815" s="1" t="s">
        <v>492</v>
      </c>
      <c r="P1815" s="1" t="s">
        <v>2115</v>
      </c>
      <c r="Q1815" s="1">
        <v>30353243</v>
      </c>
    </row>
    <row r="1816" spans="13:17">
      <c r="M1816" s="1" t="s">
        <v>43</v>
      </c>
      <c r="N1816" s="1" t="s">
        <v>97</v>
      </c>
      <c r="O1816" s="1" t="s">
        <v>492</v>
      </c>
      <c r="P1816" s="1" t="s">
        <v>1717</v>
      </c>
      <c r="Q1816" s="1">
        <v>30353247</v>
      </c>
    </row>
    <row r="1817" spans="13:17">
      <c r="M1817" s="1" t="s">
        <v>43</v>
      </c>
      <c r="N1817" s="1" t="s">
        <v>97</v>
      </c>
      <c r="O1817" s="1" t="s">
        <v>492</v>
      </c>
      <c r="P1817" s="1" t="s">
        <v>2116</v>
      </c>
      <c r="Q1817" s="1">
        <v>30353251</v>
      </c>
    </row>
    <row r="1818" spans="13:17">
      <c r="M1818" s="1" t="s">
        <v>43</v>
      </c>
      <c r="N1818" s="1" t="s">
        <v>97</v>
      </c>
      <c r="O1818" s="1" t="s">
        <v>492</v>
      </c>
      <c r="P1818" s="1" t="s">
        <v>2117</v>
      </c>
      <c r="Q1818" s="1">
        <v>30353256</v>
      </c>
    </row>
    <row r="1819" spans="13:17">
      <c r="M1819" s="1" t="s">
        <v>43</v>
      </c>
      <c r="N1819" s="1" t="s">
        <v>97</v>
      </c>
      <c r="O1819" s="1" t="s">
        <v>492</v>
      </c>
      <c r="P1819" s="1" t="s">
        <v>2118</v>
      </c>
      <c r="Q1819" s="1">
        <v>30353260</v>
      </c>
    </row>
    <row r="1820" spans="13:17">
      <c r="M1820" s="1" t="s">
        <v>43</v>
      </c>
      <c r="N1820" s="1" t="s">
        <v>97</v>
      </c>
      <c r="O1820" s="1" t="s">
        <v>492</v>
      </c>
      <c r="P1820" s="1" t="s">
        <v>2119</v>
      </c>
      <c r="Q1820" s="1">
        <v>30353264</v>
      </c>
    </row>
    <row r="1821" spans="13:17">
      <c r="M1821" s="1" t="s">
        <v>43</v>
      </c>
      <c r="N1821" s="1" t="s">
        <v>97</v>
      </c>
      <c r="O1821" s="1" t="s">
        <v>492</v>
      </c>
      <c r="P1821" s="1" t="s">
        <v>2120</v>
      </c>
      <c r="Q1821" s="1">
        <v>30353269</v>
      </c>
    </row>
    <row r="1822" spans="13:17">
      <c r="M1822" s="1" t="s">
        <v>43</v>
      </c>
      <c r="N1822" s="1" t="s">
        <v>97</v>
      </c>
      <c r="O1822" s="1" t="s">
        <v>492</v>
      </c>
      <c r="P1822" s="1" t="s">
        <v>2121</v>
      </c>
      <c r="Q1822" s="1">
        <v>30353273</v>
      </c>
    </row>
    <row r="1823" spans="13:17">
      <c r="M1823" s="1" t="s">
        <v>43</v>
      </c>
      <c r="N1823" s="1" t="s">
        <v>97</v>
      </c>
      <c r="O1823" s="1" t="s">
        <v>492</v>
      </c>
      <c r="P1823" s="1" t="s">
        <v>1757</v>
      </c>
      <c r="Q1823" s="1">
        <v>30353277</v>
      </c>
    </row>
    <row r="1824" spans="13:17">
      <c r="M1824" s="1" t="s">
        <v>43</v>
      </c>
      <c r="N1824" s="1" t="s">
        <v>97</v>
      </c>
      <c r="O1824" s="1" t="s">
        <v>492</v>
      </c>
      <c r="P1824" s="1" t="s">
        <v>2122</v>
      </c>
      <c r="Q1824" s="1">
        <v>30353282</v>
      </c>
    </row>
    <row r="1825" spans="13:17">
      <c r="M1825" s="1" t="s">
        <v>43</v>
      </c>
      <c r="N1825" s="1" t="s">
        <v>97</v>
      </c>
      <c r="O1825" s="1" t="s">
        <v>492</v>
      </c>
      <c r="P1825" s="1" t="s">
        <v>2123</v>
      </c>
      <c r="Q1825" s="1">
        <v>30353286</v>
      </c>
    </row>
    <row r="1826" spans="13:17">
      <c r="M1826" s="1" t="s">
        <v>43</v>
      </c>
      <c r="N1826" s="1" t="s">
        <v>97</v>
      </c>
      <c r="O1826" s="1" t="s">
        <v>492</v>
      </c>
      <c r="P1826" s="1" t="s">
        <v>2124</v>
      </c>
      <c r="Q1826" s="1">
        <v>30353290</v>
      </c>
    </row>
    <row r="1827" spans="13:17">
      <c r="M1827" s="1" t="s">
        <v>43</v>
      </c>
      <c r="N1827" s="1" t="s">
        <v>97</v>
      </c>
      <c r="O1827" s="1" t="s">
        <v>492</v>
      </c>
      <c r="P1827" s="1" t="s">
        <v>2125</v>
      </c>
      <c r="Q1827" s="1">
        <v>30353294</v>
      </c>
    </row>
    <row r="1828" spans="13:17">
      <c r="M1828" s="1" t="s">
        <v>43</v>
      </c>
      <c r="N1828" s="1" t="s">
        <v>97</v>
      </c>
      <c r="O1828" s="1" t="s">
        <v>494</v>
      </c>
      <c r="P1828" s="1" t="s">
        <v>2126</v>
      </c>
      <c r="Q1828" s="1">
        <v>30354311</v>
      </c>
    </row>
    <row r="1829" spans="13:17">
      <c r="M1829" s="1" t="s">
        <v>43</v>
      </c>
      <c r="N1829" s="1" t="s">
        <v>97</v>
      </c>
      <c r="O1829" s="1" t="s">
        <v>494</v>
      </c>
      <c r="P1829" s="1" t="s">
        <v>2127</v>
      </c>
      <c r="Q1829" s="1">
        <v>30354313</v>
      </c>
    </row>
    <row r="1830" spans="13:17">
      <c r="M1830" s="1" t="s">
        <v>43</v>
      </c>
      <c r="N1830" s="1" t="s">
        <v>97</v>
      </c>
      <c r="O1830" s="1" t="s">
        <v>494</v>
      </c>
      <c r="P1830" s="1" t="s">
        <v>2128</v>
      </c>
      <c r="Q1830" s="1">
        <v>30354320</v>
      </c>
    </row>
    <row r="1831" spans="13:17">
      <c r="M1831" s="1" t="s">
        <v>43</v>
      </c>
      <c r="N1831" s="1" t="s">
        <v>97</v>
      </c>
      <c r="O1831" s="1" t="s">
        <v>494</v>
      </c>
      <c r="P1831" s="1" t="s">
        <v>494</v>
      </c>
      <c r="Q1831" s="1">
        <v>30354327</v>
      </c>
    </row>
    <row r="1832" spans="13:17">
      <c r="M1832" s="1" t="s">
        <v>43</v>
      </c>
      <c r="N1832" s="1" t="s">
        <v>97</v>
      </c>
      <c r="O1832" s="1" t="s">
        <v>494</v>
      </c>
      <c r="P1832" s="1" t="s">
        <v>721</v>
      </c>
      <c r="Q1832" s="1">
        <v>30354340</v>
      </c>
    </row>
    <row r="1833" spans="13:17">
      <c r="M1833" s="1" t="s">
        <v>43</v>
      </c>
      <c r="N1833" s="1" t="s">
        <v>97</v>
      </c>
      <c r="O1833" s="1" t="s">
        <v>494</v>
      </c>
      <c r="P1833" s="1" t="s">
        <v>2129</v>
      </c>
      <c r="Q1833" s="1">
        <v>30354333</v>
      </c>
    </row>
    <row r="1834" spans="13:17">
      <c r="M1834" s="1" t="s">
        <v>43</v>
      </c>
      <c r="N1834" s="1" t="s">
        <v>97</v>
      </c>
      <c r="O1834" s="1" t="s">
        <v>494</v>
      </c>
      <c r="P1834" s="1" t="s">
        <v>2130</v>
      </c>
      <c r="Q1834" s="1">
        <v>30354347</v>
      </c>
    </row>
    <row r="1835" spans="13:17">
      <c r="M1835" s="1" t="s">
        <v>43</v>
      </c>
      <c r="N1835" s="1" t="s">
        <v>97</v>
      </c>
      <c r="O1835" s="1" t="s">
        <v>494</v>
      </c>
      <c r="P1835" s="1" t="s">
        <v>2131</v>
      </c>
      <c r="Q1835" s="1">
        <v>30354354</v>
      </c>
    </row>
    <row r="1836" spans="13:17">
      <c r="M1836" s="1" t="s">
        <v>43</v>
      </c>
      <c r="N1836" s="1" t="s">
        <v>97</v>
      </c>
      <c r="O1836" s="1" t="s">
        <v>494</v>
      </c>
      <c r="P1836" s="1" t="s">
        <v>2132</v>
      </c>
      <c r="Q1836" s="1">
        <v>30354361</v>
      </c>
    </row>
    <row r="1837" spans="13:17">
      <c r="M1837" s="1" t="s">
        <v>43</v>
      </c>
      <c r="N1837" s="1" t="s">
        <v>97</v>
      </c>
      <c r="O1837" s="1" t="s">
        <v>494</v>
      </c>
      <c r="P1837" s="1" t="s">
        <v>2133</v>
      </c>
      <c r="Q1837" s="1">
        <v>30354367</v>
      </c>
    </row>
    <row r="1838" spans="13:17">
      <c r="M1838" s="1" t="s">
        <v>43</v>
      </c>
      <c r="N1838" s="1" t="s">
        <v>97</v>
      </c>
      <c r="O1838" s="1" t="s">
        <v>494</v>
      </c>
      <c r="P1838" s="1" t="s">
        <v>2134</v>
      </c>
      <c r="Q1838" s="1">
        <v>30354374</v>
      </c>
    </row>
    <row r="1839" spans="13:17">
      <c r="M1839" s="1" t="s">
        <v>43</v>
      </c>
      <c r="N1839" s="1" t="s">
        <v>97</v>
      </c>
      <c r="O1839" s="1" t="s">
        <v>494</v>
      </c>
      <c r="P1839" s="1" t="s">
        <v>2135</v>
      </c>
      <c r="Q1839" s="1">
        <v>30354381</v>
      </c>
    </row>
    <row r="1840" spans="13:17">
      <c r="M1840" s="1" t="s">
        <v>43</v>
      </c>
      <c r="N1840" s="1" t="s">
        <v>97</v>
      </c>
      <c r="O1840" s="1" t="s">
        <v>494</v>
      </c>
      <c r="P1840" s="1" t="s">
        <v>2136</v>
      </c>
      <c r="Q1840" s="1">
        <v>30354388</v>
      </c>
    </row>
    <row r="1841" spans="13:17">
      <c r="M1841" s="1" t="s">
        <v>43</v>
      </c>
      <c r="N1841" s="1" t="s">
        <v>97</v>
      </c>
      <c r="O1841" s="1" t="s">
        <v>494</v>
      </c>
      <c r="P1841" s="1" t="s">
        <v>2137</v>
      </c>
      <c r="Q1841" s="1">
        <v>30354394</v>
      </c>
    </row>
    <row r="1842" spans="13:17">
      <c r="M1842" s="1" t="s">
        <v>43</v>
      </c>
      <c r="N1842" s="1" t="s">
        <v>97</v>
      </c>
      <c r="O1842" s="1" t="s">
        <v>496</v>
      </c>
      <c r="P1842" s="1" t="s">
        <v>40</v>
      </c>
      <c r="Q1842" s="1">
        <v>30355113</v>
      </c>
    </row>
    <row r="1843" spans="13:17">
      <c r="M1843" s="1" t="s">
        <v>43</v>
      </c>
      <c r="N1843" s="1" t="s">
        <v>97</v>
      </c>
      <c r="O1843" s="1" t="s">
        <v>496</v>
      </c>
      <c r="P1843" s="1" t="s">
        <v>2138</v>
      </c>
      <c r="Q1843" s="1">
        <v>30355115</v>
      </c>
    </row>
    <row r="1844" spans="13:17">
      <c r="M1844" s="1" t="s">
        <v>43</v>
      </c>
      <c r="N1844" s="1" t="s">
        <v>97</v>
      </c>
      <c r="O1844" s="1" t="s">
        <v>496</v>
      </c>
      <c r="P1844" s="1" t="s">
        <v>2139</v>
      </c>
      <c r="Q1844" s="1">
        <v>30355123</v>
      </c>
    </row>
    <row r="1845" spans="13:17">
      <c r="M1845" s="1" t="s">
        <v>43</v>
      </c>
      <c r="N1845" s="1" t="s">
        <v>97</v>
      </c>
      <c r="O1845" s="1" t="s">
        <v>496</v>
      </c>
      <c r="P1845" s="1" t="s">
        <v>2140</v>
      </c>
      <c r="Q1845" s="1">
        <v>30355131</v>
      </c>
    </row>
    <row r="1846" spans="13:17">
      <c r="M1846" s="1" t="s">
        <v>43</v>
      </c>
      <c r="N1846" s="1" t="s">
        <v>97</v>
      </c>
      <c r="O1846" s="1" t="s">
        <v>496</v>
      </c>
      <c r="P1846" s="1" t="s">
        <v>2141</v>
      </c>
      <c r="Q1846" s="1">
        <v>30355139</v>
      </c>
    </row>
    <row r="1847" spans="13:17">
      <c r="M1847" s="1" t="s">
        <v>43</v>
      </c>
      <c r="N1847" s="1" t="s">
        <v>97</v>
      </c>
      <c r="O1847" s="1" t="s">
        <v>496</v>
      </c>
      <c r="P1847" s="1" t="s">
        <v>2142</v>
      </c>
      <c r="Q1847" s="1">
        <v>30355147</v>
      </c>
    </row>
    <row r="1848" spans="13:17">
      <c r="M1848" s="1" t="s">
        <v>43</v>
      </c>
      <c r="N1848" s="1" t="s">
        <v>97</v>
      </c>
      <c r="O1848" s="1" t="s">
        <v>496</v>
      </c>
      <c r="P1848" s="1" t="s">
        <v>2143</v>
      </c>
      <c r="Q1848" s="1">
        <v>30355199</v>
      </c>
    </row>
    <row r="1849" spans="13:17">
      <c r="M1849" s="1" t="s">
        <v>43</v>
      </c>
      <c r="N1849" s="1" t="s">
        <v>97</v>
      </c>
      <c r="O1849" s="1" t="s">
        <v>496</v>
      </c>
      <c r="P1849" s="1" t="s">
        <v>2144</v>
      </c>
      <c r="Q1849" s="1">
        <v>30355155</v>
      </c>
    </row>
    <row r="1850" spans="13:17">
      <c r="M1850" s="1" t="s">
        <v>43</v>
      </c>
      <c r="N1850" s="1" t="s">
        <v>97</v>
      </c>
      <c r="O1850" s="1" t="s">
        <v>496</v>
      </c>
      <c r="P1850" s="1" t="s">
        <v>2145</v>
      </c>
      <c r="Q1850" s="1">
        <v>30355163</v>
      </c>
    </row>
    <row r="1851" spans="13:17">
      <c r="M1851" s="1" t="s">
        <v>43</v>
      </c>
      <c r="N1851" s="1" t="s">
        <v>97</v>
      </c>
      <c r="O1851" s="1" t="s">
        <v>496</v>
      </c>
      <c r="P1851" s="1" t="s">
        <v>2146</v>
      </c>
      <c r="Q1851" s="1">
        <v>30355171</v>
      </c>
    </row>
    <row r="1852" spans="13:17">
      <c r="M1852" s="1" t="s">
        <v>43</v>
      </c>
      <c r="N1852" s="1" t="s">
        <v>97</v>
      </c>
      <c r="O1852" s="1" t="s">
        <v>496</v>
      </c>
      <c r="P1852" s="1" t="s">
        <v>2147</v>
      </c>
      <c r="Q1852" s="1">
        <v>30355179</v>
      </c>
    </row>
    <row r="1853" spans="13:17">
      <c r="M1853" s="1" t="s">
        <v>43</v>
      </c>
      <c r="N1853" s="1" t="s">
        <v>97</v>
      </c>
      <c r="O1853" s="1" t="s">
        <v>496</v>
      </c>
      <c r="P1853" s="1" t="s">
        <v>940</v>
      </c>
      <c r="Q1853" s="1">
        <v>30355187</v>
      </c>
    </row>
    <row r="1854" spans="13:17">
      <c r="M1854" s="1" t="s">
        <v>43</v>
      </c>
      <c r="N1854" s="1" t="s">
        <v>97</v>
      </c>
      <c r="O1854" s="1" t="s">
        <v>496</v>
      </c>
      <c r="P1854" s="1" t="s">
        <v>2148</v>
      </c>
      <c r="Q1854" s="1">
        <v>30355194</v>
      </c>
    </row>
    <row r="1855" spans="13:17">
      <c r="M1855" s="1" t="s">
        <v>43</v>
      </c>
      <c r="N1855" s="1" t="s">
        <v>97</v>
      </c>
      <c r="O1855" s="1" t="s">
        <v>498</v>
      </c>
      <c r="P1855" s="1" t="s">
        <v>2149</v>
      </c>
      <c r="Q1855" s="1">
        <v>30355811</v>
      </c>
    </row>
    <row r="1856" spans="13:17">
      <c r="M1856" s="1" t="s">
        <v>43</v>
      </c>
      <c r="N1856" s="1" t="s">
        <v>97</v>
      </c>
      <c r="O1856" s="1" t="s">
        <v>498</v>
      </c>
      <c r="P1856" s="1" t="s">
        <v>641</v>
      </c>
      <c r="Q1856" s="1">
        <v>30355816</v>
      </c>
    </row>
    <row r="1857" spans="13:17">
      <c r="M1857" s="1" t="s">
        <v>43</v>
      </c>
      <c r="N1857" s="1" t="s">
        <v>97</v>
      </c>
      <c r="O1857" s="1" t="s">
        <v>498</v>
      </c>
      <c r="P1857" s="1" t="s">
        <v>2150</v>
      </c>
      <c r="Q1857" s="1">
        <v>30355822</v>
      </c>
    </row>
    <row r="1858" spans="13:17">
      <c r="M1858" s="1" t="s">
        <v>43</v>
      </c>
      <c r="N1858" s="1" t="s">
        <v>97</v>
      </c>
      <c r="O1858" s="1" t="s">
        <v>498</v>
      </c>
      <c r="P1858" s="1" t="s">
        <v>2151</v>
      </c>
      <c r="Q1858" s="1">
        <v>30355810</v>
      </c>
    </row>
    <row r="1859" spans="13:17">
      <c r="M1859" s="1" t="s">
        <v>43</v>
      </c>
      <c r="N1859" s="1" t="s">
        <v>97</v>
      </c>
      <c r="O1859" s="1" t="s">
        <v>498</v>
      </c>
      <c r="P1859" s="1" t="s">
        <v>2152</v>
      </c>
      <c r="Q1859" s="1">
        <v>30355827</v>
      </c>
    </row>
    <row r="1860" spans="13:17">
      <c r="M1860" s="1" t="s">
        <v>43</v>
      </c>
      <c r="N1860" s="1" t="s">
        <v>97</v>
      </c>
      <c r="O1860" s="1" t="s">
        <v>498</v>
      </c>
      <c r="P1860" s="1" t="s">
        <v>374</v>
      </c>
      <c r="Q1860" s="1">
        <v>30355833</v>
      </c>
    </row>
    <row r="1861" spans="13:17">
      <c r="M1861" s="1" t="s">
        <v>43</v>
      </c>
      <c r="N1861" s="1" t="s">
        <v>97</v>
      </c>
      <c r="O1861" s="1" t="s">
        <v>498</v>
      </c>
      <c r="P1861" s="1" t="s">
        <v>2153</v>
      </c>
      <c r="Q1861" s="1">
        <v>30355839</v>
      </c>
    </row>
    <row r="1862" spans="13:17">
      <c r="M1862" s="1" t="s">
        <v>43</v>
      </c>
      <c r="N1862" s="1" t="s">
        <v>97</v>
      </c>
      <c r="O1862" s="1" t="s">
        <v>498</v>
      </c>
      <c r="P1862" s="1" t="s">
        <v>2154</v>
      </c>
      <c r="Q1862" s="1">
        <v>30355844</v>
      </c>
    </row>
    <row r="1863" spans="13:17">
      <c r="M1863" s="1" t="s">
        <v>43</v>
      </c>
      <c r="N1863" s="1" t="s">
        <v>97</v>
      </c>
      <c r="O1863" s="1" t="s">
        <v>498</v>
      </c>
      <c r="P1863" s="1" t="s">
        <v>2155</v>
      </c>
      <c r="Q1863" s="1">
        <v>30355850</v>
      </c>
    </row>
    <row r="1864" spans="13:17">
      <c r="M1864" s="1" t="s">
        <v>43</v>
      </c>
      <c r="N1864" s="1" t="s">
        <v>97</v>
      </c>
      <c r="O1864" s="1" t="s">
        <v>498</v>
      </c>
      <c r="P1864" s="1" t="s">
        <v>2156</v>
      </c>
      <c r="Q1864" s="1">
        <v>30355855</v>
      </c>
    </row>
    <row r="1865" spans="13:17">
      <c r="M1865" s="1" t="s">
        <v>43</v>
      </c>
      <c r="N1865" s="1" t="s">
        <v>97</v>
      </c>
      <c r="O1865" s="1" t="s">
        <v>498</v>
      </c>
      <c r="P1865" s="1" t="s">
        <v>2157</v>
      </c>
      <c r="Q1865" s="1">
        <v>30355861</v>
      </c>
    </row>
    <row r="1866" spans="13:17">
      <c r="M1866" s="1" t="s">
        <v>43</v>
      </c>
      <c r="N1866" s="1" t="s">
        <v>97</v>
      </c>
      <c r="O1866" s="1" t="s">
        <v>498</v>
      </c>
      <c r="P1866" s="1" t="s">
        <v>2158</v>
      </c>
      <c r="Q1866" s="1">
        <v>30355867</v>
      </c>
    </row>
    <row r="1867" spans="13:17">
      <c r="M1867" s="1" t="s">
        <v>43</v>
      </c>
      <c r="N1867" s="1" t="s">
        <v>97</v>
      </c>
      <c r="O1867" s="1" t="s">
        <v>498</v>
      </c>
      <c r="P1867" s="1" t="s">
        <v>2159</v>
      </c>
      <c r="Q1867" s="1">
        <v>30355899</v>
      </c>
    </row>
    <row r="1868" spans="13:17">
      <c r="M1868" s="1" t="s">
        <v>43</v>
      </c>
      <c r="N1868" s="1" t="s">
        <v>97</v>
      </c>
      <c r="O1868" s="1" t="s">
        <v>498</v>
      </c>
      <c r="P1868" s="1" t="s">
        <v>2160</v>
      </c>
      <c r="Q1868" s="1">
        <v>30355872</v>
      </c>
    </row>
    <row r="1869" spans="13:17">
      <c r="M1869" s="1" t="s">
        <v>43</v>
      </c>
      <c r="N1869" s="1" t="s">
        <v>97</v>
      </c>
      <c r="O1869" s="1" t="s">
        <v>498</v>
      </c>
      <c r="P1869" s="1" t="s">
        <v>2161</v>
      </c>
      <c r="Q1869" s="1">
        <v>30355878</v>
      </c>
    </row>
    <row r="1870" spans="13:17">
      <c r="M1870" s="1" t="s">
        <v>43</v>
      </c>
      <c r="N1870" s="1" t="s">
        <v>97</v>
      </c>
      <c r="O1870" s="1" t="s">
        <v>498</v>
      </c>
      <c r="P1870" s="1" t="s">
        <v>2162</v>
      </c>
      <c r="Q1870" s="1">
        <v>30355883</v>
      </c>
    </row>
    <row r="1871" spans="13:17">
      <c r="M1871" s="1" t="s">
        <v>43</v>
      </c>
      <c r="N1871" s="1" t="s">
        <v>97</v>
      </c>
      <c r="O1871" s="1" t="s">
        <v>498</v>
      </c>
      <c r="P1871" s="1" t="s">
        <v>2163</v>
      </c>
      <c r="Q1871" s="1">
        <v>30355894</v>
      </c>
    </row>
    <row r="1872" spans="13:17">
      <c r="M1872" s="1" t="s">
        <v>43</v>
      </c>
      <c r="N1872" s="1" t="s">
        <v>97</v>
      </c>
      <c r="O1872" s="1" t="s">
        <v>500</v>
      </c>
      <c r="P1872" s="1" t="s">
        <v>2164</v>
      </c>
      <c r="Q1872" s="1">
        <v>30359119</v>
      </c>
    </row>
    <row r="1873" spans="13:17">
      <c r="M1873" s="1" t="s">
        <v>43</v>
      </c>
      <c r="N1873" s="1" t="s">
        <v>97</v>
      </c>
      <c r="O1873" s="1" t="s">
        <v>500</v>
      </c>
      <c r="P1873" s="1" t="s">
        <v>732</v>
      </c>
      <c r="Q1873" s="1">
        <v>30359128</v>
      </c>
    </row>
    <row r="1874" spans="13:17">
      <c r="M1874" s="1" t="s">
        <v>43</v>
      </c>
      <c r="N1874" s="1" t="s">
        <v>97</v>
      </c>
      <c r="O1874" s="1" t="s">
        <v>500</v>
      </c>
      <c r="P1874" s="1" t="s">
        <v>669</v>
      </c>
      <c r="Q1874" s="1">
        <v>30359138</v>
      </c>
    </row>
    <row r="1875" spans="13:17">
      <c r="M1875" s="1" t="s">
        <v>43</v>
      </c>
      <c r="N1875" s="1" t="s">
        <v>97</v>
      </c>
      <c r="O1875" s="1" t="s">
        <v>500</v>
      </c>
      <c r="P1875" s="1" t="s">
        <v>2165</v>
      </c>
      <c r="Q1875" s="1">
        <v>30359166</v>
      </c>
    </row>
    <row r="1876" spans="13:17">
      <c r="M1876" s="1" t="s">
        <v>43</v>
      </c>
      <c r="N1876" s="1" t="s">
        <v>97</v>
      </c>
      <c r="O1876" s="1" t="s">
        <v>500</v>
      </c>
      <c r="P1876" s="1" t="s">
        <v>2166</v>
      </c>
      <c r="Q1876" s="1">
        <v>30359176</v>
      </c>
    </row>
    <row r="1877" spans="13:17">
      <c r="M1877" s="1" t="s">
        <v>43</v>
      </c>
      <c r="N1877" s="1" t="s">
        <v>97</v>
      </c>
      <c r="O1877" s="1" t="s">
        <v>500</v>
      </c>
      <c r="P1877" s="1" t="s">
        <v>2167</v>
      </c>
      <c r="Q1877" s="1">
        <v>30359199</v>
      </c>
    </row>
    <row r="1878" spans="13:17">
      <c r="M1878" s="1" t="s">
        <v>43</v>
      </c>
      <c r="N1878" s="1" t="s">
        <v>100</v>
      </c>
      <c r="O1878" s="1" t="s">
        <v>502</v>
      </c>
      <c r="P1878" s="1" t="s">
        <v>2168</v>
      </c>
      <c r="Q1878" s="1">
        <v>30390711</v>
      </c>
    </row>
    <row r="1879" spans="13:17">
      <c r="M1879" s="1" t="s">
        <v>43</v>
      </c>
      <c r="N1879" s="1" t="s">
        <v>100</v>
      </c>
      <c r="O1879" s="1" t="s">
        <v>502</v>
      </c>
      <c r="P1879" s="1" t="s">
        <v>502</v>
      </c>
      <c r="Q1879" s="1">
        <v>30390723</v>
      </c>
    </row>
    <row r="1880" spans="13:17">
      <c r="M1880" s="1" t="s">
        <v>43</v>
      </c>
      <c r="N1880" s="1" t="s">
        <v>100</v>
      </c>
      <c r="O1880" s="1" t="s">
        <v>502</v>
      </c>
      <c r="P1880" s="1" t="s">
        <v>2169</v>
      </c>
      <c r="Q1880" s="1">
        <v>30390735</v>
      </c>
    </row>
    <row r="1881" spans="13:17">
      <c r="M1881" s="1" t="s">
        <v>43</v>
      </c>
      <c r="N1881" s="1" t="s">
        <v>100</v>
      </c>
      <c r="O1881" s="1" t="s">
        <v>502</v>
      </c>
      <c r="P1881" s="1" t="s">
        <v>2170</v>
      </c>
      <c r="Q1881" s="1">
        <v>30390747</v>
      </c>
    </row>
    <row r="1882" spans="13:17">
      <c r="M1882" s="1" t="s">
        <v>43</v>
      </c>
      <c r="N1882" s="1" t="s">
        <v>100</v>
      </c>
      <c r="O1882" s="1" t="s">
        <v>502</v>
      </c>
      <c r="P1882" s="1" t="s">
        <v>2171</v>
      </c>
      <c r="Q1882" s="1">
        <v>30390759</v>
      </c>
    </row>
    <row r="1883" spans="13:17">
      <c r="M1883" s="1" t="s">
        <v>43</v>
      </c>
      <c r="N1883" s="1" t="s">
        <v>100</v>
      </c>
      <c r="O1883" s="1" t="s">
        <v>502</v>
      </c>
      <c r="P1883" s="1" t="s">
        <v>2172</v>
      </c>
      <c r="Q1883" s="1">
        <v>30390771</v>
      </c>
    </row>
    <row r="1884" spans="13:17">
      <c r="M1884" s="1" t="s">
        <v>43</v>
      </c>
      <c r="N1884" s="1" t="s">
        <v>100</v>
      </c>
      <c r="O1884" s="1" t="s">
        <v>502</v>
      </c>
      <c r="P1884" s="1" t="s">
        <v>2173</v>
      </c>
      <c r="Q1884" s="1">
        <v>30390783</v>
      </c>
    </row>
    <row r="1885" spans="13:17">
      <c r="M1885" s="1" t="s">
        <v>43</v>
      </c>
      <c r="N1885" s="1" t="s">
        <v>100</v>
      </c>
      <c r="O1885" s="1" t="s">
        <v>504</v>
      </c>
      <c r="P1885" s="1" t="s">
        <v>2174</v>
      </c>
      <c r="Q1885" s="1">
        <v>30391517</v>
      </c>
    </row>
    <row r="1886" spans="13:17">
      <c r="M1886" s="1" t="s">
        <v>43</v>
      </c>
      <c r="N1886" s="1" t="s">
        <v>100</v>
      </c>
      <c r="O1886" s="1" t="s">
        <v>504</v>
      </c>
      <c r="P1886" s="1" t="s">
        <v>2175</v>
      </c>
      <c r="Q1886" s="1">
        <v>30391529</v>
      </c>
    </row>
    <row r="1887" spans="13:17">
      <c r="M1887" s="1" t="s">
        <v>43</v>
      </c>
      <c r="N1887" s="1" t="s">
        <v>100</v>
      </c>
      <c r="O1887" s="1" t="s">
        <v>504</v>
      </c>
      <c r="P1887" s="1" t="s">
        <v>2176</v>
      </c>
      <c r="Q1887" s="1">
        <v>30391536</v>
      </c>
    </row>
    <row r="1888" spans="13:17">
      <c r="M1888" s="1" t="s">
        <v>43</v>
      </c>
      <c r="N1888" s="1" t="s">
        <v>100</v>
      </c>
      <c r="O1888" s="1" t="s">
        <v>504</v>
      </c>
      <c r="P1888" s="1" t="s">
        <v>2177</v>
      </c>
      <c r="Q1888" s="1">
        <v>30391543</v>
      </c>
    </row>
    <row r="1889" spans="13:17">
      <c r="M1889" s="1" t="s">
        <v>43</v>
      </c>
      <c r="N1889" s="1" t="s">
        <v>100</v>
      </c>
      <c r="O1889" s="1" t="s">
        <v>504</v>
      </c>
      <c r="P1889" s="1" t="s">
        <v>2178</v>
      </c>
      <c r="Q1889" s="1">
        <v>30391551</v>
      </c>
    </row>
    <row r="1890" spans="13:17">
      <c r="M1890" s="1" t="s">
        <v>43</v>
      </c>
      <c r="N1890" s="1" t="s">
        <v>100</v>
      </c>
      <c r="O1890" s="1" t="s">
        <v>504</v>
      </c>
      <c r="P1890" s="1" t="s">
        <v>504</v>
      </c>
      <c r="Q1890" s="1">
        <v>30391558</v>
      </c>
    </row>
    <row r="1891" spans="13:17">
      <c r="M1891" s="1" t="s">
        <v>43</v>
      </c>
      <c r="N1891" s="1" t="s">
        <v>100</v>
      </c>
      <c r="O1891" s="1" t="s">
        <v>504</v>
      </c>
      <c r="P1891" s="1" t="s">
        <v>2179</v>
      </c>
      <c r="Q1891" s="1">
        <v>30391599</v>
      </c>
    </row>
    <row r="1892" spans="13:17">
      <c r="M1892" s="1" t="s">
        <v>43</v>
      </c>
      <c r="N1892" s="1" t="s">
        <v>100</v>
      </c>
      <c r="O1892" s="1" t="s">
        <v>504</v>
      </c>
      <c r="P1892" s="1" t="s">
        <v>2180</v>
      </c>
      <c r="Q1892" s="1">
        <v>30391565</v>
      </c>
    </row>
    <row r="1893" spans="13:17">
      <c r="M1893" s="1" t="s">
        <v>43</v>
      </c>
      <c r="N1893" s="1" t="s">
        <v>100</v>
      </c>
      <c r="O1893" s="1" t="s">
        <v>504</v>
      </c>
      <c r="P1893" s="1" t="s">
        <v>2181</v>
      </c>
      <c r="Q1893" s="1">
        <v>30391587</v>
      </c>
    </row>
    <row r="1894" spans="13:17">
      <c r="M1894" s="1" t="s">
        <v>43</v>
      </c>
      <c r="N1894" s="1" t="s">
        <v>100</v>
      </c>
      <c r="O1894" s="1" t="s">
        <v>506</v>
      </c>
      <c r="P1894" s="1" t="s">
        <v>2182</v>
      </c>
      <c r="Q1894" s="1">
        <v>30392913</v>
      </c>
    </row>
    <row r="1895" spans="13:17">
      <c r="M1895" s="1" t="s">
        <v>43</v>
      </c>
      <c r="N1895" s="1" t="s">
        <v>100</v>
      </c>
      <c r="O1895" s="1" t="s">
        <v>506</v>
      </c>
      <c r="P1895" s="1" t="s">
        <v>2183</v>
      </c>
      <c r="Q1895" s="1">
        <v>30392915</v>
      </c>
    </row>
    <row r="1896" spans="13:17">
      <c r="M1896" s="1" t="s">
        <v>43</v>
      </c>
      <c r="N1896" s="1" t="s">
        <v>100</v>
      </c>
      <c r="O1896" s="1" t="s">
        <v>506</v>
      </c>
      <c r="P1896" s="1" t="s">
        <v>2184</v>
      </c>
      <c r="Q1896" s="1">
        <v>30392923</v>
      </c>
    </row>
    <row r="1897" spans="13:17">
      <c r="M1897" s="1" t="s">
        <v>43</v>
      </c>
      <c r="N1897" s="1" t="s">
        <v>100</v>
      </c>
      <c r="O1897" s="1" t="s">
        <v>506</v>
      </c>
      <c r="P1897" s="1" t="s">
        <v>2185</v>
      </c>
      <c r="Q1897" s="1">
        <v>30392931</v>
      </c>
    </row>
    <row r="1898" spans="13:17">
      <c r="M1898" s="1" t="s">
        <v>43</v>
      </c>
      <c r="N1898" s="1" t="s">
        <v>100</v>
      </c>
      <c r="O1898" s="1" t="s">
        <v>506</v>
      </c>
      <c r="P1898" s="1" t="s">
        <v>188</v>
      </c>
      <c r="Q1898" s="1">
        <v>30392939</v>
      </c>
    </row>
    <row r="1899" spans="13:17">
      <c r="M1899" s="1" t="s">
        <v>43</v>
      </c>
      <c r="N1899" s="1" t="s">
        <v>100</v>
      </c>
      <c r="O1899" s="1" t="s">
        <v>506</v>
      </c>
      <c r="P1899" s="1" t="s">
        <v>2186</v>
      </c>
      <c r="Q1899" s="1">
        <v>30392947</v>
      </c>
    </row>
    <row r="1900" spans="13:17">
      <c r="M1900" s="1" t="s">
        <v>43</v>
      </c>
      <c r="N1900" s="1" t="s">
        <v>100</v>
      </c>
      <c r="O1900" s="1" t="s">
        <v>506</v>
      </c>
      <c r="P1900" s="1" t="s">
        <v>506</v>
      </c>
      <c r="Q1900" s="1">
        <v>30392955</v>
      </c>
    </row>
    <row r="1901" spans="13:17">
      <c r="M1901" s="1" t="s">
        <v>43</v>
      </c>
      <c r="N1901" s="1" t="s">
        <v>100</v>
      </c>
      <c r="O1901" s="1" t="s">
        <v>506</v>
      </c>
      <c r="P1901" s="1" t="s">
        <v>2187</v>
      </c>
      <c r="Q1901" s="1">
        <v>30392999</v>
      </c>
    </row>
    <row r="1902" spans="13:17">
      <c r="M1902" s="1" t="s">
        <v>43</v>
      </c>
      <c r="N1902" s="1" t="s">
        <v>100</v>
      </c>
      <c r="O1902" s="1" t="s">
        <v>506</v>
      </c>
      <c r="P1902" s="1" t="s">
        <v>2188</v>
      </c>
      <c r="Q1902" s="1">
        <v>30392963</v>
      </c>
    </row>
    <row r="1903" spans="13:17">
      <c r="M1903" s="1" t="s">
        <v>43</v>
      </c>
      <c r="N1903" s="1" t="s">
        <v>100</v>
      </c>
      <c r="O1903" s="1" t="s">
        <v>506</v>
      </c>
      <c r="P1903" s="1" t="s">
        <v>2189</v>
      </c>
      <c r="Q1903" s="1">
        <v>30392971</v>
      </c>
    </row>
    <row r="1904" spans="13:17">
      <c r="M1904" s="1" t="s">
        <v>43</v>
      </c>
      <c r="N1904" s="1" t="s">
        <v>100</v>
      </c>
      <c r="O1904" s="1" t="s">
        <v>506</v>
      </c>
      <c r="P1904" s="1" t="s">
        <v>2190</v>
      </c>
      <c r="Q1904" s="1">
        <v>30392979</v>
      </c>
    </row>
    <row r="1905" spans="13:17">
      <c r="M1905" s="1" t="s">
        <v>43</v>
      </c>
      <c r="N1905" s="1" t="s">
        <v>100</v>
      </c>
      <c r="O1905" s="1" t="s">
        <v>506</v>
      </c>
      <c r="P1905" s="1" t="s">
        <v>2191</v>
      </c>
      <c r="Q1905" s="1">
        <v>30392987</v>
      </c>
    </row>
    <row r="1906" spans="13:17">
      <c r="M1906" s="1" t="s">
        <v>43</v>
      </c>
      <c r="N1906" s="1" t="s">
        <v>100</v>
      </c>
      <c r="O1906" s="1" t="s">
        <v>506</v>
      </c>
      <c r="P1906" s="1" t="s">
        <v>2192</v>
      </c>
      <c r="Q1906" s="1">
        <v>30392994</v>
      </c>
    </row>
    <row r="1907" spans="13:17">
      <c r="M1907" s="1" t="s">
        <v>43</v>
      </c>
      <c r="N1907" s="1" t="s">
        <v>100</v>
      </c>
      <c r="O1907" s="1" t="s">
        <v>508</v>
      </c>
      <c r="P1907" s="1" t="s">
        <v>2193</v>
      </c>
      <c r="Q1907" s="1">
        <v>30393613</v>
      </c>
    </row>
    <row r="1908" spans="13:17">
      <c r="M1908" s="1" t="s">
        <v>43</v>
      </c>
      <c r="N1908" s="1" t="s">
        <v>100</v>
      </c>
      <c r="O1908" s="1" t="s">
        <v>508</v>
      </c>
      <c r="P1908" s="1" t="s">
        <v>2194</v>
      </c>
      <c r="Q1908" s="1">
        <v>30393619</v>
      </c>
    </row>
    <row r="1909" spans="13:17">
      <c r="M1909" s="1" t="s">
        <v>43</v>
      </c>
      <c r="N1909" s="1" t="s">
        <v>100</v>
      </c>
      <c r="O1909" s="1" t="s">
        <v>508</v>
      </c>
      <c r="P1909" s="1" t="s">
        <v>2195</v>
      </c>
      <c r="Q1909" s="1">
        <v>30393617</v>
      </c>
    </row>
    <row r="1910" spans="13:17">
      <c r="M1910" s="1" t="s">
        <v>43</v>
      </c>
      <c r="N1910" s="1" t="s">
        <v>100</v>
      </c>
      <c r="O1910" s="1" t="s">
        <v>508</v>
      </c>
      <c r="P1910" s="1" t="s">
        <v>2196</v>
      </c>
      <c r="Q1910" s="1">
        <v>30393623</v>
      </c>
    </row>
    <row r="1911" spans="13:17">
      <c r="M1911" s="1" t="s">
        <v>43</v>
      </c>
      <c r="N1911" s="1" t="s">
        <v>100</v>
      </c>
      <c r="O1911" s="1" t="s">
        <v>508</v>
      </c>
      <c r="P1911" s="1" t="s">
        <v>2197</v>
      </c>
      <c r="Q1911" s="1">
        <v>30393699</v>
      </c>
    </row>
    <row r="1912" spans="13:17">
      <c r="M1912" s="1" t="s">
        <v>43</v>
      </c>
      <c r="N1912" s="1" t="s">
        <v>100</v>
      </c>
      <c r="O1912" s="1" t="s">
        <v>508</v>
      </c>
      <c r="P1912" s="1" t="s">
        <v>618</v>
      </c>
      <c r="Q1912" s="1">
        <v>30393635</v>
      </c>
    </row>
    <row r="1913" spans="13:17">
      <c r="M1913" s="1" t="s">
        <v>43</v>
      </c>
      <c r="N1913" s="1" t="s">
        <v>100</v>
      </c>
      <c r="O1913" s="1" t="s">
        <v>508</v>
      </c>
      <c r="P1913" s="1" t="s">
        <v>2198</v>
      </c>
      <c r="Q1913" s="1">
        <v>30393641</v>
      </c>
    </row>
    <row r="1914" spans="13:17">
      <c r="M1914" s="1" t="s">
        <v>43</v>
      </c>
      <c r="N1914" s="1" t="s">
        <v>100</v>
      </c>
      <c r="O1914" s="1" t="s">
        <v>508</v>
      </c>
      <c r="P1914" s="1" t="s">
        <v>2199</v>
      </c>
      <c r="Q1914" s="1">
        <v>30393647</v>
      </c>
    </row>
    <row r="1915" spans="13:17">
      <c r="M1915" s="1" t="s">
        <v>43</v>
      </c>
      <c r="N1915" s="1" t="s">
        <v>100</v>
      </c>
      <c r="O1915" s="1" t="s">
        <v>508</v>
      </c>
      <c r="P1915" s="1" t="s">
        <v>2200</v>
      </c>
      <c r="Q1915" s="1">
        <v>30393653</v>
      </c>
    </row>
    <row r="1916" spans="13:17">
      <c r="M1916" s="1" t="s">
        <v>43</v>
      </c>
      <c r="N1916" s="1" t="s">
        <v>100</v>
      </c>
      <c r="O1916" s="1" t="s">
        <v>508</v>
      </c>
      <c r="P1916" s="1" t="s">
        <v>2201</v>
      </c>
      <c r="Q1916" s="1">
        <v>30393659</v>
      </c>
    </row>
    <row r="1917" spans="13:17">
      <c r="M1917" s="1" t="s">
        <v>43</v>
      </c>
      <c r="N1917" s="1" t="s">
        <v>100</v>
      </c>
      <c r="O1917" s="1" t="s">
        <v>508</v>
      </c>
      <c r="P1917" s="1" t="s">
        <v>2202</v>
      </c>
      <c r="Q1917" s="1">
        <v>30393665</v>
      </c>
    </row>
    <row r="1918" spans="13:17">
      <c r="M1918" s="1" t="s">
        <v>43</v>
      </c>
      <c r="N1918" s="1" t="s">
        <v>100</v>
      </c>
      <c r="O1918" s="1" t="s">
        <v>508</v>
      </c>
      <c r="P1918" s="1" t="s">
        <v>2203</v>
      </c>
      <c r="Q1918" s="1">
        <v>30393671</v>
      </c>
    </row>
    <row r="1919" spans="13:17">
      <c r="M1919" s="1" t="s">
        <v>43</v>
      </c>
      <c r="N1919" s="1" t="s">
        <v>100</v>
      </c>
      <c r="O1919" s="1" t="s">
        <v>508</v>
      </c>
      <c r="P1919" s="1" t="s">
        <v>906</v>
      </c>
      <c r="Q1919" s="1">
        <v>30393677</v>
      </c>
    </row>
    <row r="1920" spans="13:17">
      <c r="M1920" s="1" t="s">
        <v>43</v>
      </c>
      <c r="N1920" s="1" t="s">
        <v>100</v>
      </c>
      <c r="O1920" s="1" t="s">
        <v>508</v>
      </c>
      <c r="P1920" s="1" t="s">
        <v>491</v>
      </c>
      <c r="Q1920" s="1">
        <v>30393683</v>
      </c>
    </row>
    <row r="1921" spans="13:17">
      <c r="M1921" s="1" t="s">
        <v>43</v>
      </c>
      <c r="N1921" s="1" t="s">
        <v>100</v>
      </c>
      <c r="O1921" s="1" t="s">
        <v>508</v>
      </c>
      <c r="P1921" s="1" t="s">
        <v>2204</v>
      </c>
      <c r="Q1921" s="1">
        <v>30393689</v>
      </c>
    </row>
    <row r="1922" spans="13:17">
      <c r="M1922" s="1" t="s">
        <v>43</v>
      </c>
      <c r="N1922" s="1" t="s">
        <v>100</v>
      </c>
      <c r="O1922" s="1" t="s">
        <v>508</v>
      </c>
      <c r="P1922" s="1" t="s">
        <v>2205</v>
      </c>
      <c r="Q1922" s="1">
        <v>30393695</v>
      </c>
    </row>
    <row r="1923" spans="13:17">
      <c r="M1923" s="1" t="s">
        <v>43</v>
      </c>
      <c r="N1923" s="1" t="s">
        <v>100</v>
      </c>
      <c r="O1923" s="1" t="s">
        <v>509</v>
      </c>
      <c r="P1923" s="1" t="s">
        <v>2206</v>
      </c>
      <c r="Q1923" s="1">
        <v>30395811</v>
      </c>
    </row>
    <row r="1924" spans="13:17">
      <c r="M1924" s="1" t="s">
        <v>43</v>
      </c>
      <c r="N1924" s="1" t="s">
        <v>100</v>
      </c>
      <c r="O1924" s="1" t="s">
        <v>509</v>
      </c>
      <c r="P1924" s="1" t="s">
        <v>2207</v>
      </c>
      <c r="Q1924" s="1">
        <v>30395823</v>
      </c>
    </row>
    <row r="1925" spans="13:17">
      <c r="M1925" s="1" t="s">
        <v>43</v>
      </c>
      <c r="N1925" s="1" t="s">
        <v>100</v>
      </c>
      <c r="O1925" s="1" t="s">
        <v>509</v>
      </c>
      <c r="P1925" s="1" t="s">
        <v>2208</v>
      </c>
      <c r="Q1925" s="1">
        <v>30395835</v>
      </c>
    </row>
    <row r="1926" spans="13:17">
      <c r="M1926" s="1" t="s">
        <v>43</v>
      </c>
      <c r="N1926" s="1" t="s">
        <v>100</v>
      </c>
      <c r="O1926" s="1" t="s">
        <v>509</v>
      </c>
      <c r="P1926" s="1" t="s">
        <v>2209</v>
      </c>
      <c r="Q1926" s="1">
        <v>30395847</v>
      </c>
    </row>
    <row r="1927" spans="13:17">
      <c r="M1927" s="1" t="s">
        <v>43</v>
      </c>
      <c r="N1927" s="1" t="s">
        <v>100</v>
      </c>
      <c r="O1927" s="1" t="s">
        <v>509</v>
      </c>
      <c r="P1927" s="1" t="s">
        <v>2210</v>
      </c>
      <c r="Q1927" s="1">
        <v>30395859</v>
      </c>
    </row>
    <row r="1928" spans="13:17">
      <c r="M1928" s="1" t="s">
        <v>43</v>
      </c>
      <c r="N1928" s="1" t="s">
        <v>100</v>
      </c>
      <c r="O1928" s="1" t="s">
        <v>509</v>
      </c>
      <c r="P1928" s="1" t="s">
        <v>2211</v>
      </c>
      <c r="Q1928" s="1">
        <v>30395871</v>
      </c>
    </row>
    <row r="1929" spans="13:17">
      <c r="M1929" s="1" t="s">
        <v>43</v>
      </c>
      <c r="N1929" s="1" t="s">
        <v>100</v>
      </c>
      <c r="O1929" s="1" t="s">
        <v>509</v>
      </c>
      <c r="P1929" s="1" t="s">
        <v>2212</v>
      </c>
      <c r="Q1929" s="1">
        <v>30395899</v>
      </c>
    </row>
    <row r="1930" spans="13:17">
      <c r="M1930" s="1" t="s">
        <v>43</v>
      </c>
      <c r="N1930" s="1" t="s">
        <v>100</v>
      </c>
      <c r="O1930" s="1" t="s">
        <v>509</v>
      </c>
      <c r="P1930" s="1" t="s">
        <v>2213</v>
      </c>
      <c r="Q1930" s="1">
        <v>30395883</v>
      </c>
    </row>
    <row r="1931" spans="13:17">
      <c r="M1931" s="1" t="s">
        <v>43</v>
      </c>
      <c r="N1931" s="1" t="s">
        <v>100</v>
      </c>
      <c r="O1931" s="1" t="s">
        <v>511</v>
      </c>
      <c r="P1931" s="1" t="s">
        <v>1368</v>
      </c>
      <c r="Q1931" s="1">
        <v>30396117</v>
      </c>
    </row>
    <row r="1932" spans="13:17">
      <c r="M1932" s="1" t="s">
        <v>43</v>
      </c>
      <c r="N1932" s="1" t="s">
        <v>100</v>
      </c>
      <c r="O1932" s="1" t="s">
        <v>511</v>
      </c>
      <c r="P1932" s="1" t="s">
        <v>2214</v>
      </c>
      <c r="Q1932" s="1">
        <v>30396119</v>
      </c>
    </row>
    <row r="1933" spans="13:17">
      <c r="M1933" s="1" t="s">
        <v>43</v>
      </c>
      <c r="N1933" s="1" t="s">
        <v>100</v>
      </c>
      <c r="O1933" s="1" t="s">
        <v>511</v>
      </c>
      <c r="P1933" s="1" t="s">
        <v>2215</v>
      </c>
      <c r="Q1933" s="1">
        <v>30396128</v>
      </c>
    </row>
    <row r="1934" spans="13:17">
      <c r="M1934" s="1" t="s">
        <v>43</v>
      </c>
      <c r="N1934" s="1" t="s">
        <v>100</v>
      </c>
      <c r="O1934" s="1" t="s">
        <v>511</v>
      </c>
      <c r="P1934" s="1" t="s">
        <v>2216</v>
      </c>
      <c r="Q1934" s="1">
        <v>30396138</v>
      </c>
    </row>
    <row r="1935" spans="13:17">
      <c r="M1935" s="1" t="s">
        <v>43</v>
      </c>
      <c r="N1935" s="1" t="s">
        <v>100</v>
      </c>
      <c r="O1935" s="1" t="s">
        <v>511</v>
      </c>
      <c r="P1935" s="1" t="s">
        <v>2217</v>
      </c>
      <c r="Q1935" s="1">
        <v>30396147</v>
      </c>
    </row>
    <row r="1936" spans="13:17">
      <c r="M1936" s="1" t="s">
        <v>43</v>
      </c>
      <c r="N1936" s="1" t="s">
        <v>100</v>
      </c>
      <c r="O1936" s="1" t="s">
        <v>511</v>
      </c>
      <c r="P1936" s="1" t="s">
        <v>2218</v>
      </c>
      <c r="Q1936" s="1">
        <v>30396157</v>
      </c>
    </row>
    <row r="1937" spans="13:17">
      <c r="M1937" s="1" t="s">
        <v>43</v>
      </c>
      <c r="N1937" s="1" t="s">
        <v>100</v>
      </c>
      <c r="O1937" s="1" t="s">
        <v>511</v>
      </c>
      <c r="P1937" s="1" t="s">
        <v>2219</v>
      </c>
      <c r="Q1937" s="1">
        <v>30396166</v>
      </c>
    </row>
    <row r="1938" spans="13:17">
      <c r="M1938" s="1" t="s">
        <v>43</v>
      </c>
      <c r="N1938" s="1" t="s">
        <v>100</v>
      </c>
      <c r="O1938" s="1" t="s">
        <v>511</v>
      </c>
      <c r="P1938" s="1" t="s">
        <v>1904</v>
      </c>
      <c r="Q1938" s="1">
        <v>30396176</v>
      </c>
    </row>
    <row r="1939" spans="13:17">
      <c r="M1939" s="1" t="s">
        <v>43</v>
      </c>
      <c r="N1939" s="1" t="s">
        <v>100</v>
      </c>
      <c r="O1939" s="1" t="s">
        <v>511</v>
      </c>
      <c r="P1939" s="1" t="s">
        <v>2220</v>
      </c>
      <c r="Q1939" s="1">
        <v>30396199</v>
      </c>
    </row>
    <row r="1940" spans="13:17">
      <c r="M1940" s="1" t="s">
        <v>43</v>
      </c>
      <c r="N1940" s="1" t="s">
        <v>100</v>
      </c>
      <c r="O1940" s="1" t="s">
        <v>511</v>
      </c>
      <c r="P1940" s="1" t="s">
        <v>2221</v>
      </c>
      <c r="Q1940" s="1">
        <v>30396185</v>
      </c>
    </row>
    <row r="1941" spans="13:17">
      <c r="M1941" s="1" t="s">
        <v>43</v>
      </c>
      <c r="N1941" s="1" t="s">
        <v>100</v>
      </c>
      <c r="O1941" s="1" t="s">
        <v>511</v>
      </c>
      <c r="P1941" s="1" t="s">
        <v>2222</v>
      </c>
      <c r="Q1941" s="1">
        <v>30396195</v>
      </c>
    </row>
    <row r="1942" spans="13:17">
      <c r="M1942" s="1" t="s">
        <v>43</v>
      </c>
      <c r="N1942" s="1" t="s">
        <v>100</v>
      </c>
      <c r="O1942" s="1" t="s">
        <v>511</v>
      </c>
      <c r="P1942" s="1" t="s">
        <v>2223</v>
      </c>
      <c r="Q1942" s="1">
        <v>30396197</v>
      </c>
    </row>
    <row r="1943" spans="13:17">
      <c r="M1943" s="1" t="s">
        <v>43</v>
      </c>
      <c r="N1943" s="1" t="s">
        <v>100</v>
      </c>
      <c r="O1943" s="1" t="s">
        <v>513</v>
      </c>
      <c r="P1943" s="1" t="s">
        <v>2224</v>
      </c>
      <c r="Q1943" s="1">
        <v>30398510</v>
      </c>
    </row>
    <row r="1944" spans="13:17">
      <c r="M1944" s="1" t="s">
        <v>43</v>
      </c>
      <c r="N1944" s="1" t="s">
        <v>100</v>
      </c>
      <c r="O1944" s="1" t="s">
        <v>513</v>
      </c>
      <c r="P1944" s="1" t="s">
        <v>1863</v>
      </c>
      <c r="Q1944" s="1">
        <v>30398521</v>
      </c>
    </row>
    <row r="1945" spans="13:17">
      <c r="M1945" s="1" t="s">
        <v>43</v>
      </c>
      <c r="N1945" s="1" t="s">
        <v>100</v>
      </c>
      <c r="O1945" s="1" t="s">
        <v>513</v>
      </c>
      <c r="P1945" s="1" t="s">
        <v>2225</v>
      </c>
      <c r="Q1945" s="1">
        <v>30398531</v>
      </c>
    </row>
    <row r="1946" spans="13:17">
      <c r="M1946" s="1" t="s">
        <v>43</v>
      </c>
      <c r="N1946" s="1" t="s">
        <v>100</v>
      </c>
      <c r="O1946" s="1" t="s">
        <v>513</v>
      </c>
      <c r="P1946" s="1" t="s">
        <v>2226</v>
      </c>
      <c r="Q1946" s="1">
        <v>30398542</v>
      </c>
    </row>
    <row r="1947" spans="13:17">
      <c r="M1947" s="1" t="s">
        <v>43</v>
      </c>
      <c r="N1947" s="1" t="s">
        <v>100</v>
      </c>
      <c r="O1947" s="1" t="s">
        <v>513</v>
      </c>
      <c r="P1947" s="1" t="s">
        <v>2227</v>
      </c>
      <c r="Q1947" s="1">
        <v>30398552</v>
      </c>
    </row>
    <row r="1948" spans="13:17">
      <c r="M1948" s="1" t="s">
        <v>43</v>
      </c>
      <c r="N1948" s="1" t="s">
        <v>100</v>
      </c>
      <c r="O1948" s="1" t="s">
        <v>513</v>
      </c>
      <c r="P1948" s="1" t="s">
        <v>2228</v>
      </c>
      <c r="Q1948" s="1">
        <v>30398563</v>
      </c>
    </row>
    <row r="1949" spans="13:17">
      <c r="M1949" s="1" t="s">
        <v>43</v>
      </c>
      <c r="N1949" s="1" t="s">
        <v>100</v>
      </c>
      <c r="O1949" s="1" t="s">
        <v>513</v>
      </c>
      <c r="P1949" s="1" t="s">
        <v>2229</v>
      </c>
      <c r="Q1949" s="1">
        <v>30398573</v>
      </c>
    </row>
    <row r="1950" spans="13:17">
      <c r="M1950" s="1" t="s">
        <v>43</v>
      </c>
      <c r="N1950" s="1" t="s">
        <v>100</v>
      </c>
      <c r="O1950" s="1" t="s">
        <v>513</v>
      </c>
      <c r="P1950" s="1" t="s">
        <v>2230</v>
      </c>
      <c r="Q1950" s="1">
        <v>30398599</v>
      </c>
    </row>
    <row r="1951" spans="13:17">
      <c r="M1951" s="1" t="s">
        <v>43</v>
      </c>
      <c r="N1951" s="1" t="s">
        <v>100</v>
      </c>
      <c r="O1951" s="1" t="s">
        <v>513</v>
      </c>
      <c r="P1951" s="1" t="s">
        <v>2231</v>
      </c>
      <c r="Q1951" s="1">
        <v>30398584</v>
      </c>
    </row>
    <row r="1952" spans="13:17">
      <c r="M1952" s="1" t="s">
        <v>43</v>
      </c>
      <c r="N1952" s="1" t="s">
        <v>102</v>
      </c>
      <c r="O1952" s="1" t="s">
        <v>515</v>
      </c>
      <c r="P1952" s="1" t="s">
        <v>2232</v>
      </c>
      <c r="Q1952" s="1">
        <v>30480211</v>
      </c>
    </row>
    <row r="1953" spans="13:17">
      <c r="M1953" s="1" t="s">
        <v>43</v>
      </c>
      <c r="N1953" s="1" t="s">
        <v>102</v>
      </c>
      <c r="O1953" s="1" t="s">
        <v>515</v>
      </c>
      <c r="P1953" s="1" t="s">
        <v>515</v>
      </c>
      <c r="Q1953" s="1">
        <v>30480223</v>
      </c>
    </row>
    <row r="1954" spans="13:17">
      <c r="M1954" s="1" t="s">
        <v>43</v>
      </c>
      <c r="N1954" s="1" t="s">
        <v>102</v>
      </c>
      <c r="O1954" s="1" t="s">
        <v>515</v>
      </c>
      <c r="P1954" s="1" t="s">
        <v>2233</v>
      </c>
      <c r="Q1954" s="1">
        <v>30480235</v>
      </c>
    </row>
    <row r="1955" spans="13:17">
      <c r="M1955" s="1" t="s">
        <v>43</v>
      </c>
      <c r="N1955" s="1" t="s">
        <v>102</v>
      </c>
      <c r="O1955" s="1" t="s">
        <v>515</v>
      </c>
      <c r="P1955" s="1" t="s">
        <v>2234</v>
      </c>
      <c r="Q1955" s="1">
        <v>30480247</v>
      </c>
    </row>
    <row r="1956" spans="13:17">
      <c r="M1956" s="1" t="s">
        <v>43</v>
      </c>
      <c r="N1956" s="1" t="s">
        <v>102</v>
      </c>
      <c r="O1956" s="1" t="s">
        <v>515</v>
      </c>
      <c r="P1956" s="1" t="s">
        <v>522</v>
      </c>
      <c r="Q1956" s="1">
        <v>30480259</v>
      </c>
    </row>
    <row r="1957" spans="13:17">
      <c r="M1957" s="1" t="s">
        <v>43</v>
      </c>
      <c r="N1957" s="1" t="s">
        <v>102</v>
      </c>
      <c r="O1957" s="1" t="s">
        <v>515</v>
      </c>
      <c r="P1957" s="1" t="s">
        <v>2235</v>
      </c>
      <c r="Q1957" s="1">
        <v>30480271</v>
      </c>
    </row>
    <row r="1958" spans="13:17">
      <c r="M1958" s="1" t="s">
        <v>43</v>
      </c>
      <c r="N1958" s="1" t="s">
        <v>102</v>
      </c>
      <c r="O1958" s="1" t="s">
        <v>515</v>
      </c>
      <c r="P1958" s="1" t="s">
        <v>2236</v>
      </c>
      <c r="Q1958" s="1">
        <v>30480283</v>
      </c>
    </row>
    <row r="1959" spans="13:17">
      <c r="M1959" s="1" t="s">
        <v>43</v>
      </c>
      <c r="N1959" s="1" t="s">
        <v>102</v>
      </c>
      <c r="O1959" s="1" t="s">
        <v>515</v>
      </c>
      <c r="P1959" s="1" t="s">
        <v>2237</v>
      </c>
      <c r="Q1959" s="1">
        <v>30480291</v>
      </c>
    </row>
    <row r="1960" spans="13:17">
      <c r="M1960" s="1" t="s">
        <v>43</v>
      </c>
      <c r="N1960" s="1" t="s">
        <v>102</v>
      </c>
      <c r="O1960" s="1" t="s">
        <v>517</v>
      </c>
      <c r="P1960" s="1" t="s">
        <v>2238</v>
      </c>
      <c r="Q1960" s="1">
        <v>30480699</v>
      </c>
    </row>
    <row r="1961" spans="13:17">
      <c r="M1961" s="1" t="s">
        <v>43</v>
      </c>
      <c r="N1961" s="1" t="s">
        <v>102</v>
      </c>
      <c r="O1961" s="1" t="s">
        <v>517</v>
      </c>
      <c r="P1961" s="1" t="s">
        <v>2239</v>
      </c>
      <c r="Q1961" s="1">
        <v>30480617</v>
      </c>
    </row>
    <row r="1962" spans="13:17">
      <c r="M1962" s="1" t="s">
        <v>43</v>
      </c>
      <c r="N1962" s="1" t="s">
        <v>102</v>
      </c>
      <c r="O1962" s="1" t="s">
        <v>517</v>
      </c>
      <c r="P1962" s="1" t="s">
        <v>2240</v>
      </c>
      <c r="Q1962" s="1">
        <v>30480625</v>
      </c>
    </row>
    <row r="1963" spans="13:17">
      <c r="M1963" s="1" t="s">
        <v>43</v>
      </c>
      <c r="N1963" s="1" t="s">
        <v>102</v>
      </c>
      <c r="O1963" s="1" t="s">
        <v>517</v>
      </c>
      <c r="P1963" s="1" t="s">
        <v>2241</v>
      </c>
      <c r="Q1963" s="1">
        <v>30480634</v>
      </c>
    </row>
    <row r="1964" spans="13:17">
      <c r="M1964" s="1" t="s">
        <v>43</v>
      </c>
      <c r="N1964" s="1" t="s">
        <v>102</v>
      </c>
      <c r="O1964" s="1" t="s">
        <v>517</v>
      </c>
      <c r="P1964" s="1" t="s">
        <v>2242</v>
      </c>
      <c r="Q1964" s="1">
        <v>30480643</v>
      </c>
    </row>
    <row r="1965" spans="13:17">
      <c r="M1965" s="1" t="s">
        <v>43</v>
      </c>
      <c r="N1965" s="1" t="s">
        <v>102</v>
      </c>
      <c r="O1965" s="1" t="s">
        <v>517</v>
      </c>
      <c r="P1965" s="1" t="s">
        <v>2243</v>
      </c>
      <c r="Q1965" s="1">
        <v>30480651</v>
      </c>
    </row>
    <row r="1966" spans="13:17">
      <c r="M1966" s="1" t="s">
        <v>43</v>
      </c>
      <c r="N1966" s="1" t="s">
        <v>102</v>
      </c>
      <c r="O1966" s="1" t="s">
        <v>517</v>
      </c>
      <c r="P1966" s="1" t="s">
        <v>2244</v>
      </c>
      <c r="Q1966" s="1">
        <v>30480660</v>
      </c>
    </row>
    <row r="1967" spans="13:17">
      <c r="M1967" s="1" t="s">
        <v>43</v>
      </c>
      <c r="N1967" s="1" t="s">
        <v>102</v>
      </c>
      <c r="O1967" s="1" t="s">
        <v>517</v>
      </c>
      <c r="P1967" s="1" t="s">
        <v>2245</v>
      </c>
      <c r="Q1967" s="1">
        <v>30480669</v>
      </c>
    </row>
    <row r="1968" spans="13:17">
      <c r="M1968" s="1" t="s">
        <v>43</v>
      </c>
      <c r="N1968" s="1" t="s">
        <v>102</v>
      </c>
      <c r="O1968" s="1" t="s">
        <v>517</v>
      </c>
      <c r="P1968" s="1" t="s">
        <v>2246</v>
      </c>
      <c r="Q1968" s="1">
        <v>30480672</v>
      </c>
    </row>
    <row r="1969" spans="13:17">
      <c r="M1969" s="1" t="s">
        <v>43</v>
      </c>
      <c r="N1969" s="1" t="s">
        <v>102</v>
      </c>
      <c r="O1969" s="1" t="s">
        <v>517</v>
      </c>
      <c r="P1969" s="1" t="s">
        <v>2247</v>
      </c>
      <c r="Q1969" s="1">
        <v>30480677</v>
      </c>
    </row>
    <row r="1970" spans="13:17">
      <c r="M1970" s="1" t="s">
        <v>43</v>
      </c>
      <c r="N1970" s="1" t="s">
        <v>102</v>
      </c>
      <c r="O1970" s="1" t="s">
        <v>517</v>
      </c>
      <c r="P1970" s="1" t="s">
        <v>2248</v>
      </c>
      <c r="Q1970" s="1">
        <v>30480686</v>
      </c>
    </row>
    <row r="1971" spans="13:17">
      <c r="M1971" s="1" t="s">
        <v>43</v>
      </c>
      <c r="N1971" s="1" t="s">
        <v>102</v>
      </c>
      <c r="O1971" s="1" t="s">
        <v>517</v>
      </c>
      <c r="P1971" s="1" t="s">
        <v>2249</v>
      </c>
      <c r="Q1971" s="1">
        <v>30480694</v>
      </c>
    </row>
    <row r="1972" spans="13:17">
      <c r="M1972" s="1" t="s">
        <v>43</v>
      </c>
      <c r="N1972" s="1" t="s">
        <v>102</v>
      </c>
      <c r="O1972" s="1" t="s">
        <v>519</v>
      </c>
      <c r="P1972" s="1" t="s">
        <v>1369</v>
      </c>
      <c r="Q1972" s="1">
        <v>30481121</v>
      </c>
    </row>
    <row r="1973" spans="13:17">
      <c r="M1973" s="1" t="s">
        <v>43</v>
      </c>
      <c r="N1973" s="1" t="s">
        <v>102</v>
      </c>
      <c r="O1973" s="1" t="s">
        <v>519</v>
      </c>
      <c r="P1973" s="1" t="s">
        <v>2250</v>
      </c>
      <c r="Q1973" s="1">
        <v>30481199</v>
      </c>
    </row>
    <row r="1974" spans="13:17">
      <c r="M1974" s="1" t="s">
        <v>43</v>
      </c>
      <c r="N1974" s="1" t="s">
        <v>102</v>
      </c>
      <c r="O1974" s="1" t="s">
        <v>519</v>
      </c>
      <c r="P1974" s="1" t="s">
        <v>558</v>
      </c>
      <c r="Q1974" s="1">
        <v>30481135</v>
      </c>
    </row>
    <row r="1975" spans="13:17">
      <c r="M1975" s="1" t="s">
        <v>43</v>
      </c>
      <c r="N1975" s="1" t="s">
        <v>102</v>
      </c>
      <c r="O1975" s="1" t="s">
        <v>519</v>
      </c>
      <c r="P1975" s="1" t="s">
        <v>2251</v>
      </c>
      <c r="Q1975" s="1">
        <v>30481147</v>
      </c>
    </row>
    <row r="1976" spans="13:17">
      <c r="M1976" s="1" t="s">
        <v>43</v>
      </c>
      <c r="N1976" s="1" t="s">
        <v>102</v>
      </c>
      <c r="O1976" s="1" t="s">
        <v>519</v>
      </c>
      <c r="P1976" s="1" t="s">
        <v>2252</v>
      </c>
      <c r="Q1976" s="1">
        <v>30481159</v>
      </c>
    </row>
    <row r="1977" spans="13:17">
      <c r="M1977" s="1" t="s">
        <v>43</v>
      </c>
      <c r="N1977" s="1" t="s">
        <v>102</v>
      </c>
      <c r="O1977" s="1" t="s">
        <v>519</v>
      </c>
      <c r="P1977" s="1" t="s">
        <v>609</v>
      </c>
      <c r="Q1977" s="1">
        <v>30481171</v>
      </c>
    </row>
    <row r="1978" spans="13:17">
      <c r="M1978" s="1" t="s">
        <v>43</v>
      </c>
      <c r="N1978" s="1" t="s">
        <v>102</v>
      </c>
      <c r="O1978" s="1" t="s">
        <v>519</v>
      </c>
      <c r="P1978" s="1" t="s">
        <v>2253</v>
      </c>
      <c r="Q1978" s="1">
        <v>30481183</v>
      </c>
    </row>
    <row r="1979" spans="13:17">
      <c r="M1979" s="1" t="s">
        <v>43</v>
      </c>
      <c r="N1979" s="1" t="s">
        <v>102</v>
      </c>
      <c r="O1979" s="1" t="s">
        <v>519</v>
      </c>
      <c r="P1979" s="1" t="s">
        <v>565</v>
      </c>
      <c r="Q1979" s="1">
        <v>30481185</v>
      </c>
    </row>
    <row r="1980" spans="13:17">
      <c r="M1980" s="1" t="s">
        <v>43</v>
      </c>
      <c r="N1980" s="1" t="s">
        <v>102</v>
      </c>
      <c r="O1980" s="1" t="s">
        <v>521</v>
      </c>
      <c r="P1980" s="1" t="s">
        <v>2254</v>
      </c>
      <c r="Q1980" s="1">
        <v>30482713</v>
      </c>
    </row>
    <row r="1981" spans="13:17">
      <c r="M1981" s="1" t="s">
        <v>43</v>
      </c>
      <c r="N1981" s="1" t="s">
        <v>102</v>
      </c>
      <c r="O1981" s="1" t="s">
        <v>521</v>
      </c>
      <c r="P1981" s="1" t="s">
        <v>374</v>
      </c>
      <c r="Q1981" s="1">
        <v>30482727</v>
      </c>
    </row>
    <row r="1982" spans="13:17">
      <c r="M1982" s="1" t="s">
        <v>43</v>
      </c>
      <c r="N1982" s="1" t="s">
        <v>102</v>
      </c>
      <c r="O1982" s="1" t="s">
        <v>521</v>
      </c>
      <c r="P1982" s="1" t="s">
        <v>2255</v>
      </c>
      <c r="Q1982" s="1">
        <v>30482799</v>
      </c>
    </row>
    <row r="1983" spans="13:17">
      <c r="M1983" s="1" t="s">
        <v>43</v>
      </c>
      <c r="N1983" s="1" t="s">
        <v>102</v>
      </c>
      <c r="O1983" s="1" t="s">
        <v>521</v>
      </c>
      <c r="P1983" s="1" t="s">
        <v>2256</v>
      </c>
      <c r="Q1983" s="1">
        <v>30482740</v>
      </c>
    </row>
    <row r="1984" spans="13:17">
      <c r="M1984" s="1" t="s">
        <v>43</v>
      </c>
      <c r="N1984" s="1" t="s">
        <v>102</v>
      </c>
      <c r="O1984" s="1" t="s">
        <v>521</v>
      </c>
      <c r="P1984" s="1" t="s">
        <v>2257</v>
      </c>
      <c r="Q1984" s="1">
        <v>30482754</v>
      </c>
    </row>
    <row r="1985" spans="13:17">
      <c r="M1985" s="1" t="s">
        <v>43</v>
      </c>
      <c r="N1985" s="1" t="s">
        <v>102</v>
      </c>
      <c r="O1985" s="1" t="s">
        <v>521</v>
      </c>
      <c r="P1985" s="1" t="s">
        <v>2258</v>
      </c>
      <c r="Q1985" s="1">
        <v>30482767</v>
      </c>
    </row>
    <row r="1986" spans="13:17">
      <c r="M1986" s="1" t="s">
        <v>43</v>
      </c>
      <c r="N1986" s="1" t="s">
        <v>102</v>
      </c>
      <c r="O1986" s="1" t="s">
        <v>521</v>
      </c>
      <c r="P1986" s="1" t="s">
        <v>2259</v>
      </c>
      <c r="Q1986" s="1">
        <v>30482781</v>
      </c>
    </row>
    <row r="1987" spans="13:17">
      <c r="M1987" s="1" t="s">
        <v>43</v>
      </c>
      <c r="N1987" s="1" t="s">
        <v>102</v>
      </c>
      <c r="O1987" s="1" t="s">
        <v>523</v>
      </c>
      <c r="P1987" s="1" t="s">
        <v>2260</v>
      </c>
      <c r="Q1987" s="1">
        <v>30483317</v>
      </c>
    </row>
    <row r="1988" spans="13:17">
      <c r="M1988" s="1" t="s">
        <v>43</v>
      </c>
      <c r="N1988" s="1" t="s">
        <v>102</v>
      </c>
      <c r="O1988" s="1" t="s">
        <v>523</v>
      </c>
      <c r="P1988" s="1" t="s">
        <v>2261</v>
      </c>
      <c r="Q1988" s="1">
        <v>30483325</v>
      </c>
    </row>
    <row r="1989" spans="13:17">
      <c r="M1989" s="1" t="s">
        <v>43</v>
      </c>
      <c r="N1989" s="1" t="s">
        <v>102</v>
      </c>
      <c r="O1989" s="1" t="s">
        <v>523</v>
      </c>
      <c r="P1989" s="1" t="s">
        <v>2262</v>
      </c>
      <c r="Q1989" s="1">
        <v>30483326</v>
      </c>
    </row>
    <row r="1990" spans="13:17">
      <c r="M1990" s="1" t="s">
        <v>43</v>
      </c>
      <c r="N1990" s="1" t="s">
        <v>102</v>
      </c>
      <c r="O1990" s="1" t="s">
        <v>523</v>
      </c>
      <c r="P1990" s="1" t="s">
        <v>2263</v>
      </c>
      <c r="Q1990" s="1">
        <v>30483343</v>
      </c>
    </row>
    <row r="1991" spans="13:17">
      <c r="M1991" s="1" t="s">
        <v>43</v>
      </c>
      <c r="N1991" s="1" t="s">
        <v>102</v>
      </c>
      <c r="O1991" s="1" t="s">
        <v>523</v>
      </c>
      <c r="P1991" s="1" t="s">
        <v>2264</v>
      </c>
      <c r="Q1991" s="1">
        <v>30483347</v>
      </c>
    </row>
    <row r="1992" spans="13:17">
      <c r="M1992" s="1" t="s">
        <v>43</v>
      </c>
      <c r="N1992" s="1" t="s">
        <v>102</v>
      </c>
      <c r="O1992" s="1" t="s">
        <v>523</v>
      </c>
      <c r="P1992" s="1" t="s">
        <v>523</v>
      </c>
      <c r="Q1992" s="1">
        <v>30483351</v>
      </c>
    </row>
    <row r="1993" spans="13:17">
      <c r="M1993" s="1" t="s">
        <v>43</v>
      </c>
      <c r="N1993" s="1" t="s">
        <v>102</v>
      </c>
      <c r="O1993" s="1" t="s">
        <v>523</v>
      </c>
      <c r="P1993" s="1" t="s">
        <v>2265</v>
      </c>
      <c r="Q1993" s="1">
        <v>30483360</v>
      </c>
    </row>
    <row r="1994" spans="13:17">
      <c r="M1994" s="1" t="s">
        <v>43</v>
      </c>
      <c r="N1994" s="1" t="s">
        <v>102</v>
      </c>
      <c r="O1994" s="1" t="s">
        <v>523</v>
      </c>
      <c r="P1994" s="1" t="s">
        <v>2266</v>
      </c>
      <c r="Q1994" s="1">
        <v>30483386</v>
      </c>
    </row>
    <row r="1995" spans="13:17">
      <c r="M1995" s="1" t="s">
        <v>43</v>
      </c>
      <c r="N1995" s="1" t="s">
        <v>102</v>
      </c>
      <c r="O1995" s="1" t="s">
        <v>523</v>
      </c>
      <c r="P1995" s="1" t="s">
        <v>2267</v>
      </c>
      <c r="Q1995" s="1">
        <v>30483394</v>
      </c>
    </row>
    <row r="1996" spans="13:17">
      <c r="M1996" s="1" t="s">
        <v>43</v>
      </c>
      <c r="N1996" s="1" t="s">
        <v>102</v>
      </c>
      <c r="O1996" s="1" t="s">
        <v>524</v>
      </c>
      <c r="P1996" s="1" t="s">
        <v>2268</v>
      </c>
      <c r="Q1996" s="1">
        <v>30484213</v>
      </c>
    </row>
    <row r="1997" spans="13:17">
      <c r="M1997" s="1" t="s">
        <v>43</v>
      </c>
      <c r="N1997" s="1" t="s">
        <v>102</v>
      </c>
      <c r="O1997" s="1" t="s">
        <v>524</v>
      </c>
      <c r="P1997" s="1" t="s">
        <v>2269</v>
      </c>
      <c r="Q1997" s="1">
        <v>30484217</v>
      </c>
    </row>
    <row r="1998" spans="13:17">
      <c r="M1998" s="1" t="s">
        <v>43</v>
      </c>
      <c r="N1998" s="1" t="s">
        <v>102</v>
      </c>
      <c r="O1998" s="1" t="s">
        <v>524</v>
      </c>
      <c r="P1998" s="1" t="s">
        <v>2270</v>
      </c>
      <c r="Q1998" s="1">
        <v>30484234</v>
      </c>
    </row>
    <row r="1999" spans="13:17">
      <c r="M1999" s="1" t="s">
        <v>43</v>
      </c>
      <c r="N1999" s="1" t="s">
        <v>102</v>
      </c>
      <c r="O1999" s="1" t="s">
        <v>524</v>
      </c>
      <c r="P1999" s="1" t="s">
        <v>2271</v>
      </c>
      <c r="Q1999" s="1">
        <v>30484225</v>
      </c>
    </row>
    <row r="2000" spans="13:17">
      <c r="M2000" s="1" t="s">
        <v>43</v>
      </c>
      <c r="N2000" s="1" t="s">
        <v>102</v>
      </c>
      <c r="O2000" s="1" t="s">
        <v>524</v>
      </c>
      <c r="P2000" s="1" t="s">
        <v>2272</v>
      </c>
      <c r="Q2000" s="1">
        <v>30484243</v>
      </c>
    </row>
    <row r="2001" spans="13:17">
      <c r="M2001" s="1" t="s">
        <v>43</v>
      </c>
      <c r="N2001" s="1" t="s">
        <v>102</v>
      </c>
      <c r="O2001" s="1" t="s">
        <v>524</v>
      </c>
      <c r="P2001" s="1" t="s">
        <v>2273</v>
      </c>
      <c r="Q2001" s="1">
        <v>30484251</v>
      </c>
    </row>
    <row r="2002" spans="13:17">
      <c r="M2002" s="1" t="s">
        <v>43</v>
      </c>
      <c r="N2002" s="1" t="s">
        <v>102</v>
      </c>
      <c r="O2002" s="1" t="s">
        <v>524</v>
      </c>
      <c r="P2002" s="1" t="s">
        <v>2274</v>
      </c>
      <c r="Q2002" s="1">
        <v>30484260</v>
      </c>
    </row>
    <row r="2003" spans="13:17">
      <c r="M2003" s="1" t="s">
        <v>43</v>
      </c>
      <c r="N2003" s="1" t="s">
        <v>102</v>
      </c>
      <c r="O2003" s="1" t="s">
        <v>524</v>
      </c>
      <c r="P2003" s="1" t="s">
        <v>2275</v>
      </c>
      <c r="Q2003" s="1">
        <v>30484299</v>
      </c>
    </row>
    <row r="2004" spans="13:17">
      <c r="M2004" s="1" t="s">
        <v>43</v>
      </c>
      <c r="N2004" s="1" t="s">
        <v>102</v>
      </c>
      <c r="O2004" s="1" t="s">
        <v>524</v>
      </c>
      <c r="P2004" s="1" t="s">
        <v>2276</v>
      </c>
      <c r="Q2004" s="1">
        <v>30484271</v>
      </c>
    </row>
    <row r="2005" spans="13:17">
      <c r="M2005" s="1" t="s">
        <v>43</v>
      </c>
      <c r="N2005" s="1" t="s">
        <v>102</v>
      </c>
      <c r="O2005" s="1" t="s">
        <v>524</v>
      </c>
      <c r="P2005" s="1" t="s">
        <v>824</v>
      </c>
      <c r="Q2005" s="1">
        <v>30484277</v>
      </c>
    </row>
    <row r="2006" spans="13:17">
      <c r="M2006" s="1" t="s">
        <v>43</v>
      </c>
      <c r="N2006" s="1" t="s">
        <v>102</v>
      </c>
      <c r="O2006" s="1" t="s">
        <v>524</v>
      </c>
      <c r="P2006" s="1" t="s">
        <v>2277</v>
      </c>
      <c r="Q2006" s="1">
        <v>30484286</v>
      </c>
    </row>
    <row r="2007" spans="13:17">
      <c r="M2007" s="1" t="s">
        <v>43</v>
      </c>
      <c r="N2007" s="1" t="s">
        <v>102</v>
      </c>
      <c r="O2007" s="1" t="s">
        <v>524</v>
      </c>
      <c r="P2007" s="1" t="s">
        <v>1908</v>
      </c>
      <c r="Q2007" s="1">
        <v>30484294</v>
      </c>
    </row>
    <row r="2008" spans="13:17">
      <c r="M2008" s="1" t="s">
        <v>43</v>
      </c>
      <c r="N2008" s="1" t="s">
        <v>102</v>
      </c>
      <c r="O2008" s="1" t="s">
        <v>526</v>
      </c>
      <c r="P2008" s="1" t="s">
        <v>2278</v>
      </c>
      <c r="Q2008" s="1">
        <v>30484513</v>
      </c>
    </row>
    <row r="2009" spans="13:17">
      <c r="M2009" s="1" t="s">
        <v>43</v>
      </c>
      <c r="N2009" s="1" t="s">
        <v>102</v>
      </c>
      <c r="O2009" s="1" t="s">
        <v>526</v>
      </c>
      <c r="P2009" s="1" t="s">
        <v>1977</v>
      </c>
      <c r="Q2009" s="1">
        <v>30484519</v>
      </c>
    </row>
    <row r="2010" spans="13:17">
      <c r="M2010" s="1" t="s">
        <v>43</v>
      </c>
      <c r="N2010" s="1" t="s">
        <v>102</v>
      </c>
      <c r="O2010" s="1" t="s">
        <v>526</v>
      </c>
      <c r="P2010" s="1" t="s">
        <v>65</v>
      </c>
      <c r="Q2010" s="1">
        <v>30484528</v>
      </c>
    </row>
    <row r="2011" spans="13:17">
      <c r="M2011" s="1" t="s">
        <v>43</v>
      </c>
      <c r="N2011" s="1" t="s">
        <v>102</v>
      </c>
      <c r="O2011" s="1" t="s">
        <v>526</v>
      </c>
      <c r="P2011" s="1" t="s">
        <v>2279</v>
      </c>
      <c r="Q2011" s="1">
        <v>30484538</v>
      </c>
    </row>
    <row r="2012" spans="13:17">
      <c r="M2012" s="1" t="s">
        <v>43</v>
      </c>
      <c r="N2012" s="1" t="s">
        <v>102</v>
      </c>
      <c r="O2012" s="1" t="s">
        <v>526</v>
      </c>
      <c r="P2012" s="1" t="s">
        <v>2280</v>
      </c>
      <c r="Q2012" s="1">
        <v>30484547</v>
      </c>
    </row>
    <row r="2013" spans="13:17">
      <c r="M2013" s="1" t="s">
        <v>43</v>
      </c>
      <c r="N2013" s="1" t="s">
        <v>102</v>
      </c>
      <c r="O2013" s="1" t="s">
        <v>526</v>
      </c>
      <c r="P2013" s="1" t="s">
        <v>526</v>
      </c>
      <c r="Q2013" s="1">
        <v>30484557</v>
      </c>
    </row>
    <row r="2014" spans="13:17">
      <c r="M2014" s="1" t="s">
        <v>43</v>
      </c>
      <c r="N2014" s="1" t="s">
        <v>102</v>
      </c>
      <c r="O2014" s="1" t="s">
        <v>526</v>
      </c>
      <c r="P2014" s="1" t="s">
        <v>2281</v>
      </c>
      <c r="Q2014" s="1">
        <v>30484599</v>
      </c>
    </row>
    <row r="2015" spans="13:17">
      <c r="M2015" s="1" t="s">
        <v>43</v>
      </c>
      <c r="N2015" s="1" t="s">
        <v>102</v>
      </c>
      <c r="O2015" s="1" t="s">
        <v>526</v>
      </c>
      <c r="P2015" s="1" t="s">
        <v>2282</v>
      </c>
      <c r="Q2015" s="1">
        <v>30484566</v>
      </c>
    </row>
    <row r="2016" spans="13:17">
      <c r="M2016" s="1" t="s">
        <v>43</v>
      </c>
      <c r="N2016" s="1" t="s">
        <v>102</v>
      </c>
      <c r="O2016" s="1" t="s">
        <v>526</v>
      </c>
      <c r="P2016" s="1" t="s">
        <v>2283</v>
      </c>
      <c r="Q2016" s="1">
        <v>30484576</v>
      </c>
    </row>
    <row r="2017" spans="13:17">
      <c r="M2017" s="1" t="s">
        <v>43</v>
      </c>
      <c r="N2017" s="1" t="s">
        <v>102</v>
      </c>
      <c r="O2017" s="1" t="s">
        <v>526</v>
      </c>
      <c r="P2017" s="1" t="s">
        <v>2284</v>
      </c>
      <c r="Q2017" s="1">
        <v>30484585</v>
      </c>
    </row>
    <row r="2018" spans="13:17">
      <c r="M2018" s="1" t="s">
        <v>43</v>
      </c>
      <c r="N2018" s="1" t="s">
        <v>102</v>
      </c>
      <c r="O2018" s="1" t="s">
        <v>526</v>
      </c>
      <c r="P2018" s="1" t="s">
        <v>2285</v>
      </c>
      <c r="Q2018" s="1">
        <v>30484595</v>
      </c>
    </row>
    <row r="2019" spans="13:17">
      <c r="M2019" s="1" t="s">
        <v>43</v>
      </c>
      <c r="N2019" s="1" t="s">
        <v>102</v>
      </c>
      <c r="O2019" s="1" t="s">
        <v>528</v>
      </c>
      <c r="P2019" s="1" t="s">
        <v>2286</v>
      </c>
      <c r="Q2019" s="1">
        <v>30484917</v>
      </c>
    </row>
    <row r="2020" spans="13:17">
      <c r="M2020" s="1" t="s">
        <v>43</v>
      </c>
      <c r="N2020" s="1" t="s">
        <v>102</v>
      </c>
      <c r="O2020" s="1" t="s">
        <v>528</v>
      </c>
      <c r="P2020" s="1" t="s">
        <v>2287</v>
      </c>
      <c r="Q2020" s="1">
        <v>30484916</v>
      </c>
    </row>
    <row r="2021" spans="13:17">
      <c r="M2021" s="1" t="s">
        <v>43</v>
      </c>
      <c r="N2021" s="1" t="s">
        <v>102</v>
      </c>
      <c r="O2021" s="1" t="s">
        <v>528</v>
      </c>
      <c r="P2021" s="1" t="s">
        <v>2288</v>
      </c>
      <c r="Q2021" s="1">
        <v>30484925</v>
      </c>
    </row>
    <row r="2022" spans="13:17">
      <c r="M2022" s="1" t="s">
        <v>43</v>
      </c>
      <c r="N2022" s="1" t="s">
        <v>102</v>
      </c>
      <c r="O2022" s="1" t="s">
        <v>528</v>
      </c>
      <c r="P2022" s="1" t="s">
        <v>2289</v>
      </c>
      <c r="Q2022" s="1">
        <v>30484934</v>
      </c>
    </row>
    <row r="2023" spans="13:17">
      <c r="M2023" s="1" t="s">
        <v>43</v>
      </c>
      <c r="N2023" s="1" t="s">
        <v>102</v>
      </c>
      <c r="O2023" s="1" t="s">
        <v>528</v>
      </c>
      <c r="P2023" s="1" t="s">
        <v>2290</v>
      </c>
      <c r="Q2023" s="1">
        <v>30484943</v>
      </c>
    </row>
    <row r="2024" spans="13:17">
      <c r="M2024" s="1" t="s">
        <v>43</v>
      </c>
      <c r="N2024" s="1" t="s">
        <v>102</v>
      </c>
      <c r="O2024" s="1" t="s">
        <v>528</v>
      </c>
      <c r="P2024" s="1" t="s">
        <v>2291</v>
      </c>
      <c r="Q2024" s="1">
        <v>30484999</v>
      </c>
    </row>
    <row r="2025" spans="13:17">
      <c r="M2025" s="1" t="s">
        <v>43</v>
      </c>
      <c r="N2025" s="1" t="s">
        <v>102</v>
      </c>
      <c r="O2025" s="1" t="s">
        <v>528</v>
      </c>
      <c r="P2025" s="1" t="s">
        <v>2292</v>
      </c>
      <c r="Q2025" s="1">
        <v>30484951</v>
      </c>
    </row>
    <row r="2026" spans="13:17">
      <c r="M2026" s="1" t="s">
        <v>43</v>
      </c>
      <c r="N2026" s="1" t="s">
        <v>102</v>
      </c>
      <c r="O2026" s="1" t="s">
        <v>528</v>
      </c>
      <c r="P2026" s="1" t="s">
        <v>2293</v>
      </c>
      <c r="Q2026" s="1">
        <v>30484960</v>
      </c>
    </row>
    <row r="2027" spans="13:17">
      <c r="M2027" s="1" t="s">
        <v>43</v>
      </c>
      <c r="N2027" s="1" t="s">
        <v>102</v>
      </c>
      <c r="O2027" s="1" t="s">
        <v>528</v>
      </c>
      <c r="P2027" s="1" t="s">
        <v>2294</v>
      </c>
      <c r="Q2027" s="1">
        <v>30484969</v>
      </c>
    </row>
    <row r="2028" spans="13:17">
      <c r="M2028" s="1" t="s">
        <v>43</v>
      </c>
      <c r="N2028" s="1" t="s">
        <v>102</v>
      </c>
      <c r="O2028" s="1" t="s">
        <v>528</v>
      </c>
      <c r="P2028" s="1" t="s">
        <v>2295</v>
      </c>
      <c r="Q2028" s="1">
        <v>30484977</v>
      </c>
    </row>
    <row r="2029" spans="13:17">
      <c r="M2029" s="1" t="s">
        <v>43</v>
      </c>
      <c r="N2029" s="1" t="s">
        <v>102</v>
      </c>
      <c r="O2029" s="1" t="s">
        <v>528</v>
      </c>
      <c r="P2029" s="1" t="s">
        <v>2296</v>
      </c>
      <c r="Q2029" s="1">
        <v>30484986</v>
      </c>
    </row>
    <row r="2030" spans="13:17">
      <c r="M2030" s="1" t="s">
        <v>43</v>
      </c>
      <c r="N2030" s="1" t="s">
        <v>102</v>
      </c>
      <c r="O2030" s="1" t="s">
        <v>528</v>
      </c>
      <c r="P2030" s="1" t="s">
        <v>2297</v>
      </c>
      <c r="Q2030" s="1">
        <v>30484994</v>
      </c>
    </row>
    <row r="2031" spans="13:17">
      <c r="M2031" s="1" t="s">
        <v>43</v>
      </c>
      <c r="N2031" s="1" t="s">
        <v>102</v>
      </c>
      <c r="O2031" s="1" t="s">
        <v>529</v>
      </c>
      <c r="P2031" s="1" t="s">
        <v>2298</v>
      </c>
      <c r="Q2031" s="1">
        <v>30485411</v>
      </c>
    </row>
    <row r="2032" spans="13:17">
      <c r="M2032" s="1" t="s">
        <v>43</v>
      </c>
      <c r="N2032" s="1" t="s">
        <v>102</v>
      </c>
      <c r="O2032" s="1" t="s">
        <v>529</v>
      </c>
      <c r="P2032" s="1" t="s">
        <v>91</v>
      </c>
      <c r="Q2032" s="1">
        <v>30485423</v>
      </c>
    </row>
    <row r="2033" spans="13:17">
      <c r="M2033" s="1" t="s">
        <v>43</v>
      </c>
      <c r="N2033" s="1" t="s">
        <v>102</v>
      </c>
      <c r="O2033" s="1" t="s">
        <v>529</v>
      </c>
      <c r="P2033" s="1" t="s">
        <v>2299</v>
      </c>
      <c r="Q2033" s="1">
        <v>30485435</v>
      </c>
    </row>
    <row r="2034" spans="13:17">
      <c r="M2034" s="1" t="s">
        <v>43</v>
      </c>
      <c r="N2034" s="1" t="s">
        <v>102</v>
      </c>
      <c r="O2034" s="1" t="s">
        <v>529</v>
      </c>
      <c r="P2034" s="1" t="s">
        <v>2300</v>
      </c>
      <c r="Q2034" s="1">
        <v>30485499</v>
      </c>
    </row>
    <row r="2035" spans="13:17">
      <c r="M2035" s="1" t="s">
        <v>43</v>
      </c>
      <c r="N2035" s="1" t="s">
        <v>102</v>
      </c>
      <c r="O2035" s="1" t="s">
        <v>529</v>
      </c>
      <c r="P2035" s="1" t="s">
        <v>1278</v>
      </c>
      <c r="Q2035" s="1">
        <v>30485459</v>
      </c>
    </row>
    <row r="2036" spans="13:17">
      <c r="M2036" s="1" t="s">
        <v>43</v>
      </c>
      <c r="N2036" s="1" t="s">
        <v>102</v>
      </c>
      <c r="O2036" s="1" t="s">
        <v>529</v>
      </c>
      <c r="P2036" s="1" t="s">
        <v>2301</v>
      </c>
      <c r="Q2036" s="1">
        <v>30485471</v>
      </c>
    </row>
    <row r="2037" spans="13:17">
      <c r="M2037" s="1" t="s">
        <v>43</v>
      </c>
      <c r="N2037" s="1" t="s">
        <v>102</v>
      </c>
      <c r="O2037" s="1" t="s">
        <v>529</v>
      </c>
      <c r="P2037" s="1" t="s">
        <v>2302</v>
      </c>
      <c r="Q2037" s="1">
        <v>30485483</v>
      </c>
    </row>
    <row r="2038" spans="13:17">
      <c r="M2038" s="1" t="s">
        <v>43</v>
      </c>
      <c r="N2038" s="1" t="s">
        <v>102</v>
      </c>
      <c r="O2038" s="1" t="s">
        <v>530</v>
      </c>
      <c r="P2038" s="1" t="s">
        <v>2303</v>
      </c>
      <c r="Q2038" s="1">
        <v>30485911</v>
      </c>
    </row>
    <row r="2039" spans="13:17">
      <c r="M2039" s="1" t="s">
        <v>43</v>
      </c>
      <c r="N2039" s="1" t="s">
        <v>102</v>
      </c>
      <c r="O2039" s="1" t="s">
        <v>530</v>
      </c>
      <c r="P2039" s="1" t="s">
        <v>2304</v>
      </c>
      <c r="Q2039" s="1">
        <v>30485913</v>
      </c>
    </row>
    <row r="2040" spans="13:17">
      <c r="M2040" s="1" t="s">
        <v>43</v>
      </c>
      <c r="N2040" s="1" t="s">
        <v>102</v>
      </c>
      <c r="O2040" s="1" t="s">
        <v>530</v>
      </c>
      <c r="P2040" s="1" t="s">
        <v>1840</v>
      </c>
      <c r="Q2040" s="1">
        <v>30485927</v>
      </c>
    </row>
    <row r="2041" spans="13:17">
      <c r="M2041" s="1" t="s">
        <v>43</v>
      </c>
      <c r="N2041" s="1" t="s">
        <v>102</v>
      </c>
      <c r="O2041" s="1" t="s">
        <v>530</v>
      </c>
      <c r="P2041" s="1" t="s">
        <v>2305</v>
      </c>
      <c r="Q2041" s="1">
        <v>30485940</v>
      </c>
    </row>
    <row r="2042" spans="13:17">
      <c r="M2042" s="1" t="s">
        <v>43</v>
      </c>
      <c r="N2042" s="1" t="s">
        <v>102</v>
      </c>
      <c r="O2042" s="1" t="s">
        <v>530</v>
      </c>
      <c r="P2042" s="1" t="s">
        <v>2306</v>
      </c>
      <c r="Q2042" s="1">
        <v>30485967</v>
      </c>
    </row>
    <row r="2043" spans="13:17">
      <c r="M2043" s="1" t="s">
        <v>43</v>
      </c>
      <c r="N2043" s="1" t="s">
        <v>102</v>
      </c>
      <c r="O2043" s="1" t="s">
        <v>530</v>
      </c>
      <c r="P2043" s="1" t="s">
        <v>2307</v>
      </c>
      <c r="Q2043" s="1">
        <v>30485954</v>
      </c>
    </row>
    <row r="2044" spans="13:17">
      <c r="M2044" s="1" t="s">
        <v>43</v>
      </c>
      <c r="N2044" s="1" t="s">
        <v>102</v>
      </c>
      <c r="O2044" s="1" t="s">
        <v>530</v>
      </c>
      <c r="P2044" s="1" t="s">
        <v>530</v>
      </c>
      <c r="Q2044" s="1">
        <v>30485981</v>
      </c>
    </row>
    <row r="2045" spans="13:17">
      <c r="M2045" s="1" t="s">
        <v>43</v>
      </c>
      <c r="N2045" s="1" t="s">
        <v>102</v>
      </c>
      <c r="O2045" s="1" t="s">
        <v>532</v>
      </c>
      <c r="P2045" s="1" t="s">
        <v>2308</v>
      </c>
      <c r="Q2045" s="1">
        <v>30487623</v>
      </c>
    </row>
    <row r="2046" spans="13:17">
      <c r="M2046" s="1" t="s">
        <v>43</v>
      </c>
      <c r="N2046" s="1" t="s">
        <v>102</v>
      </c>
      <c r="O2046" s="1" t="s">
        <v>532</v>
      </c>
      <c r="P2046" s="1" t="s">
        <v>2309</v>
      </c>
      <c r="Q2046" s="1">
        <v>30487627</v>
      </c>
    </row>
    <row r="2047" spans="13:17">
      <c r="M2047" s="1" t="s">
        <v>43</v>
      </c>
      <c r="N2047" s="1" t="s">
        <v>102</v>
      </c>
      <c r="O2047" s="1" t="s">
        <v>532</v>
      </c>
      <c r="P2047" s="1" t="s">
        <v>2310</v>
      </c>
      <c r="Q2047" s="1">
        <v>30487638</v>
      </c>
    </row>
    <row r="2048" spans="13:17">
      <c r="M2048" s="1" t="s">
        <v>43</v>
      </c>
      <c r="N2048" s="1" t="s">
        <v>102</v>
      </c>
      <c r="O2048" s="1" t="s">
        <v>532</v>
      </c>
      <c r="P2048" s="1" t="s">
        <v>2311</v>
      </c>
      <c r="Q2048" s="1">
        <v>30487647</v>
      </c>
    </row>
    <row r="2049" spans="13:17">
      <c r="M2049" s="1" t="s">
        <v>43</v>
      </c>
      <c r="N2049" s="1" t="s">
        <v>102</v>
      </c>
      <c r="O2049" s="1" t="s">
        <v>532</v>
      </c>
      <c r="P2049" s="1" t="s">
        <v>2312</v>
      </c>
      <c r="Q2049" s="1">
        <v>30487657</v>
      </c>
    </row>
    <row r="2050" spans="13:17">
      <c r="M2050" s="1" t="s">
        <v>43</v>
      </c>
      <c r="N2050" s="1" t="s">
        <v>102</v>
      </c>
      <c r="O2050" s="1" t="s">
        <v>532</v>
      </c>
      <c r="P2050" s="1" t="s">
        <v>532</v>
      </c>
      <c r="Q2050" s="1">
        <v>30487676</v>
      </c>
    </row>
    <row r="2051" spans="13:17">
      <c r="M2051" s="1" t="s">
        <v>43</v>
      </c>
      <c r="N2051" s="1" t="s">
        <v>102</v>
      </c>
      <c r="O2051" s="1" t="s">
        <v>532</v>
      </c>
      <c r="P2051" s="1" t="s">
        <v>2313</v>
      </c>
      <c r="Q2051" s="1">
        <v>30487685</v>
      </c>
    </row>
    <row r="2052" spans="13:17">
      <c r="M2052" s="1" t="s">
        <v>43</v>
      </c>
      <c r="N2052" s="1" t="s">
        <v>102</v>
      </c>
      <c r="O2052" s="1" t="s">
        <v>534</v>
      </c>
      <c r="P2052" s="1" t="s">
        <v>2314</v>
      </c>
      <c r="Q2052" s="1">
        <v>30487915</v>
      </c>
    </row>
    <row r="2053" spans="13:17">
      <c r="M2053" s="1" t="s">
        <v>43</v>
      </c>
      <c r="N2053" s="1" t="s">
        <v>102</v>
      </c>
      <c r="O2053" s="1" t="s">
        <v>534</v>
      </c>
      <c r="P2053" s="1" t="s">
        <v>2315</v>
      </c>
      <c r="Q2053" s="1">
        <v>30487919</v>
      </c>
    </row>
    <row r="2054" spans="13:17">
      <c r="M2054" s="1" t="s">
        <v>43</v>
      </c>
      <c r="N2054" s="1" t="s">
        <v>102</v>
      </c>
      <c r="O2054" s="1" t="s">
        <v>534</v>
      </c>
      <c r="P2054" s="1" t="s">
        <v>2316</v>
      </c>
      <c r="Q2054" s="1">
        <v>30487928</v>
      </c>
    </row>
    <row r="2055" spans="13:17">
      <c r="M2055" s="1" t="s">
        <v>43</v>
      </c>
      <c r="N2055" s="1" t="s">
        <v>102</v>
      </c>
      <c r="O2055" s="1" t="s">
        <v>534</v>
      </c>
      <c r="P2055" s="1" t="s">
        <v>2317</v>
      </c>
      <c r="Q2055" s="1">
        <v>30487938</v>
      </c>
    </row>
    <row r="2056" spans="13:17">
      <c r="M2056" s="1" t="s">
        <v>43</v>
      </c>
      <c r="N2056" s="1" t="s">
        <v>102</v>
      </c>
      <c r="O2056" s="1" t="s">
        <v>534</v>
      </c>
      <c r="P2056" s="1" t="s">
        <v>2318</v>
      </c>
      <c r="Q2056" s="1">
        <v>30487947</v>
      </c>
    </row>
    <row r="2057" spans="13:17">
      <c r="M2057" s="1" t="s">
        <v>43</v>
      </c>
      <c r="N2057" s="1" t="s">
        <v>102</v>
      </c>
      <c r="O2057" s="1" t="s">
        <v>534</v>
      </c>
      <c r="P2057" s="1" t="s">
        <v>376</v>
      </c>
      <c r="Q2057" s="1">
        <v>30487957</v>
      </c>
    </row>
    <row r="2058" spans="13:17">
      <c r="M2058" s="1" t="s">
        <v>43</v>
      </c>
      <c r="N2058" s="1" t="s">
        <v>102</v>
      </c>
      <c r="O2058" s="1" t="s">
        <v>534</v>
      </c>
      <c r="P2058" s="1" t="s">
        <v>2319</v>
      </c>
      <c r="Q2058" s="1">
        <v>30487966</v>
      </c>
    </row>
    <row r="2059" spans="13:17">
      <c r="M2059" s="1" t="s">
        <v>43</v>
      </c>
      <c r="N2059" s="1" t="s">
        <v>102</v>
      </c>
      <c r="O2059" s="1" t="s">
        <v>534</v>
      </c>
      <c r="P2059" s="1" t="s">
        <v>534</v>
      </c>
      <c r="Q2059" s="1">
        <v>30487976</v>
      </c>
    </row>
    <row r="2060" spans="13:17">
      <c r="M2060" s="1" t="s">
        <v>43</v>
      </c>
      <c r="N2060" s="1" t="s">
        <v>102</v>
      </c>
      <c r="O2060" s="1" t="s">
        <v>534</v>
      </c>
      <c r="P2060" s="1" t="s">
        <v>2320</v>
      </c>
      <c r="Q2060" s="1">
        <v>30487999</v>
      </c>
    </row>
    <row r="2061" spans="13:17">
      <c r="M2061" s="1" t="s">
        <v>43</v>
      </c>
      <c r="N2061" s="1" t="s">
        <v>102</v>
      </c>
      <c r="O2061" s="1" t="s">
        <v>534</v>
      </c>
      <c r="P2061" s="1" t="s">
        <v>2321</v>
      </c>
      <c r="Q2061" s="1">
        <v>30487985</v>
      </c>
    </row>
    <row r="2062" spans="13:17">
      <c r="M2062" s="1" t="s">
        <v>43</v>
      </c>
      <c r="N2062" s="1" t="s">
        <v>102</v>
      </c>
      <c r="O2062" s="1" t="s">
        <v>534</v>
      </c>
      <c r="P2062" s="1" t="s">
        <v>2322</v>
      </c>
      <c r="Q2062" s="1">
        <v>30487995</v>
      </c>
    </row>
    <row r="2063" spans="13:17">
      <c r="M2063" s="1" t="s">
        <v>43</v>
      </c>
      <c r="N2063" s="1" t="s">
        <v>102</v>
      </c>
      <c r="O2063" s="1" t="s">
        <v>535</v>
      </c>
      <c r="P2063" s="1" t="s">
        <v>2323</v>
      </c>
      <c r="Q2063" s="1">
        <v>30489213</v>
      </c>
    </row>
    <row r="2064" spans="13:17">
      <c r="M2064" s="1" t="s">
        <v>43</v>
      </c>
      <c r="N2064" s="1" t="s">
        <v>102</v>
      </c>
      <c r="O2064" s="1" t="s">
        <v>535</v>
      </c>
      <c r="P2064" s="1" t="s">
        <v>2324</v>
      </c>
      <c r="Q2064" s="1">
        <v>30489227</v>
      </c>
    </row>
    <row r="2065" spans="13:17">
      <c r="M2065" s="1" t="s">
        <v>43</v>
      </c>
      <c r="N2065" s="1" t="s">
        <v>102</v>
      </c>
      <c r="O2065" s="1" t="s">
        <v>535</v>
      </c>
      <c r="P2065" s="1" t="s">
        <v>2325</v>
      </c>
      <c r="Q2065" s="1">
        <v>30489240</v>
      </c>
    </row>
    <row r="2066" spans="13:17">
      <c r="M2066" s="1" t="s">
        <v>43</v>
      </c>
      <c r="N2066" s="1" t="s">
        <v>102</v>
      </c>
      <c r="O2066" s="1" t="s">
        <v>535</v>
      </c>
      <c r="P2066" s="1" t="s">
        <v>2326</v>
      </c>
      <c r="Q2066" s="1">
        <v>30489254</v>
      </c>
    </row>
    <row r="2067" spans="13:17">
      <c r="M2067" s="1" t="s">
        <v>43</v>
      </c>
      <c r="N2067" s="1" t="s">
        <v>102</v>
      </c>
      <c r="O2067" s="1" t="s">
        <v>535</v>
      </c>
      <c r="P2067" s="1" t="s">
        <v>2327</v>
      </c>
      <c r="Q2067" s="1">
        <v>30489267</v>
      </c>
    </row>
    <row r="2068" spans="13:17">
      <c r="M2068" s="1" t="s">
        <v>43</v>
      </c>
      <c r="N2068" s="1" t="s">
        <v>102</v>
      </c>
      <c r="O2068" s="1" t="s">
        <v>535</v>
      </c>
      <c r="P2068" s="1" t="s">
        <v>2328</v>
      </c>
      <c r="Q2068" s="1">
        <v>30489281</v>
      </c>
    </row>
    <row r="2069" spans="13:17">
      <c r="M2069" s="1" t="s">
        <v>43</v>
      </c>
      <c r="N2069" s="1" t="s">
        <v>102</v>
      </c>
      <c r="O2069" s="1" t="s">
        <v>535</v>
      </c>
      <c r="P2069" s="1" t="s">
        <v>2329</v>
      </c>
      <c r="Q2069" s="1">
        <v>30489294</v>
      </c>
    </row>
    <row r="2070" spans="13:17">
      <c r="M2070" s="1" t="s">
        <v>43</v>
      </c>
      <c r="N2070" s="1" t="s">
        <v>105</v>
      </c>
      <c r="O2070" s="1" t="s">
        <v>537</v>
      </c>
      <c r="P2070" s="1" t="s">
        <v>415</v>
      </c>
      <c r="Q2070" s="1">
        <v>30544011</v>
      </c>
    </row>
    <row r="2071" spans="13:17">
      <c r="M2071" s="1" t="s">
        <v>43</v>
      </c>
      <c r="N2071" s="1" t="s">
        <v>105</v>
      </c>
      <c r="O2071" s="1" t="s">
        <v>537</v>
      </c>
      <c r="P2071" s="1" t="s">
        <v>2330</v>
      </c>
      <c r="Q2071" s="1">
        <v>30544012</v>
      </c>
    </row>
    <row r="2072" spans="13:17">
      <c r="M2072" s="1" t="s">
        <v>43</v>
      </c>
      <c r="N2072" s="1" t="s">
        <v>105</v>
      </c>
      <c r="O2072" s="1" t="s">
        <v>537</v>
      </c>
      <c r="P2072" s="1" t="s">
        <v>2331</v>
      </c>
      <c r="Q2072" s="1">
        <v>30544018</v>
      </c>
    </row>
    <row r="2073" spans="13:17">
      <c r="M2073" s="1" t="s">
        <v>43</v>
      </c>
      <c r="N2073" s="1" t="s">
        <v>105</v>
      </c>
      <c r="O2073" s="1" t="s">
        <v>537</v>
      </c>
      <c r="P2073" s="1" t="s">
        <v>2332</v>
      </c>
      <c r="Q2073" s="1">
        <v>30544025</v>
      </c>
    </row>
    <row r="2074" spans="13:17">
      <c r="M2074" s="1" t="s">
        <v>43</v>
      </c>
      <c r="N2074" s="1" t="s">
        <v>105</v>
      </c>
      <c r="O2074" s="1" t="s">
        <v>537</v>
      </c>
      <c r="P2074" s="1" t="s">
        <v>2333</v>
      </c>
      <c r="Q2074" s="1">
        <v>30544031</v>
      </c>
    </row>
    <row r="2075" spans="13:17">
      <c r="M2075" s="1" t="s">
        <v>43</v>
      </c>
      <c r="N2075" s="1" t="s">
        <v>105</v>
      </c>
      <c r="O2075" s="1" t="s">
        <v>537</v>
      </c>
      <c r="P2075" s="1" t="s">
        <v>2334</v>
      </c>
      <c r="Q2075" s="1">
        <v>30544037</v>
      </c>
    </row>
    <row r="2076" spans="13:17">
      <c r="M2076" s="1" t="s">
        <v>43</v>
      </c>
      <c r="N2076" s="1" t="s">
        <v>105</v>
      </c>
      <c r="O2076" s="1" t="s">
        <v>537</v>
      </c>
      <c r="P2076" s="1" t="s">
        <v>669</v>
      </c>
      <c r="Q2076" s="1">
        <v>30544044</v>
      </c>
    </row>
    <row r="2077" spans="13:17">
      <c r="M2077" s="1" t="s">
        <v>43</v>
      </c>
      <c r="N2077" s="1" t="s">
        <v>105</v>
      </c>
      <c r="O2077" s="1" t="s">
        <v>537</v>
      </c>
      <c r="P2077" s="1" t="s">
        <v>2335</v>
      </c>
      <c r="Q2077" s="1">
        <v>30544099</v>
      </c>
    </row>
    <row r="2078" spans="13:17">
      <c r="M2078" s="1" t="s">
        <v>43</v>
      </c>
      <c r="N2078" s="1" t="s">
        <v>105</v>
      </c>
      <c r="O2078" s="1" t="s">
        <v>537</v>
      </c>
      <c r="P2078" s="1" t="s">
        <v>2336</v>
      </c>
      <c r="Q2078" s="1">
        <v>30544056</v>
      </c>
    </row>
    <row r="2079" spans="13:17">
      <c r="M2079" s="1" t="s">
        <v>43</v>
      </c>
      <c r="N2079" s="1" t="s">
        <v>105</v>
      </c>
      <c r="O2079" s="1" t="s">
        <v>537</v>
      </c>
      <c r="P2079" s="1" t="s">
        <v>2337</v>
      </c>
      <c r="Q2079" s="1">
        <v>30544063</v>
      </c>
    </row>
    <row r="2080" spans="13:17">
      <c r="M2080" s="1" t="s">
        <v>43</v>
      </c>
      <c r="N2080" s="1" t="s">
        <v>105</v>
      </c>
      <c r="O2080" s="1" t="s">
        <v>537</v>
      </c>
      <c r="P2080" s="1" t="s">
        <v>81</v>
      </c>
      <c r="Q2080" s="1">
        <v>30544069</v>
      </c>
    </row>
    <row r="2081" spans="13:17">
      <c r="M2081" s="1" t="s">
        <v>43</v>
      </c>
      <c r="N2081" s="1" t="s">
        <v>105</v>
      </c>
      <c r="O2081" s="1" t="s">
        <v>537</v>
      </c>
      <c r="P2081" s="1" t="s">
        <v>559</v>
      </c>
      <c r="Q2081" s="1">
        <v>30544075</v>
      </c>
    </row>
    <row r="2082" spans="13:17">
      <c r="M2082" s="1" t="s">
        <v>43</v>
      </c>
      <c r="N2082" s="1" t="s">
        <v>105</v>
      </c>
      <c r="O2082" s="1" t="s">
        <v>537</v>
      </c>
      <c r="P2082" s="1" t="s">
        <v>2338</v>
      </c>
      <c r="Q2082" s="1">
        <v>30544082</v>
      </c>
    </row>
    <row r="2083" spans="13:17">
      <c r="M2083" s="1" t="s">
        <v>43</v>
      </c>
      <c r="N2083" s="1" t="s">
        <v>105</v>
      </c>
      <c r="O2083" s="1" t="s">
        <v>537</v>
      </c>
      <c r="P2083" s="1" t="s">
        <v>2339</v>
      </c>
      <c r="Q2083" s="1">
        <v>30544088</v>
      </c>
    </row>
    <row r="2084" spans="13:17">
      <c r="M2084" s="1" t="s">
        <v>43</v>
      </c>
      <c r="N2084" s="1" t="s">
        <v>105</v>
      </c>
      <c r="O2084" s="1" t="s">
        <v>537</v>
      </c>
      <c r="P2084" s="1" t="s">
        <v>2340</v>
      </c>
      <c r="Q2084" s="1">
        <v>30544094</v>
      </c>
    </row>
    <row r="2085" spans="13:17">
      <c r="M2085" s="1" t="s">
        <v>43</v>
      </c>
      <c r="N2085" s="1" t="s">
        <v>105</v>
      </c>
      <c r="O2085" s="1" t="s">
        <v>539</v>
      </c>
      <c r="P2085" s="1" t="s">
        <v>2341</v>
      </c>
      <c r="Q2085" s="1">
        <v>30545410</v>
      </c>
    </row>
    <row r="2086" spans="13:17">
      <c r="M2086" s="1" t="s">
        <v>43</v>
      </c>
      <c r="N2086" s="1" t="s">
        <v>105</v>
      </c>
      <c r="O2086" s="1" t="s">
        <v>539</v>
      </c>
      <c r="P2086" s="1" t="s">
        <v>2342</v>
      </c>
      <c r="Q2086" s="1">
        <v>30545411</v>
      </c>
    </row>
    <row r="2087" spans="13:17">
      <c r="M2087" s="1" t="s">
        <v>43</v>
      </c>
      <c r="N2087" s="1" t="s">
        <v>105</v>
      </c>
      <c r="O2087" s="1" t="s">
        <v>539</v>
      </c>
      <c r="P2087" s="1" t="s">
        <v>2343</v>
      </c>
      <c r="Q2087" s="1">
        <v>30545417</v>
      </c>
    </row>
    <row r="2088" spans="13:17">
      <c r="M2088" s="1" t="s">
        <v>43</v>
      </c>
      <c r="N2088" s="1" t="s">
        <v>105</v>
      </c>
      <c r="O2088" s="1" t="s">
        <v>539</v>
      </c>
      <c r="P2088" s="1" t="s">
        <v>2344</v>
      </c>
      <c r="Q2088" s="1">
        <v>30545423</v>
      </c>
    </row>
    <row r="2089" spans="13:17">
      <c r="M2089" s="1" t="s">
        <v>43</v>
      </c>
      <c r="N2089" s="1" t="s">
        <v>105</v>
      </c>
      <c r="O2089" s="1" t="s">
        <v>539</v>
      </c>
      <c r="P2089" s="1" t="s">
        <v>2345</v>
      </c>
      <c r="Q2089" s="1">
        <v>30545429</v>
      </c>
    </row>
    <row r="2090" spans="13:17">
      <c r="M2090" s="1" t="s">
        <v>43</v>
      </c>
      <c r="N2090" s="1" t="s">
        <v>105</v>
      </c>
      <c r="O2090" s="1" t="s">
        <v>539</v>
      </c>
      <c r="P2090" s="1" t="s">
        <v>2346</v>
      </c>
      <c r="Q2090" s="1">
        <v>30545435</v>
      </c>
    </row>
    <row r="2091" spans="13:17">
      <c r="M2091" s="1" t="s">
        <v>43</v>
      </c>
      <c r="N2091" s="1" t="s">
        <v>105</v>
      </c>
      <c r="O2091" s="1" t="s">
        <v>539</v>
      </c>
      <c r="P2091" s="1" t="s">
        <v>728</v>
      </c>
      <c r="Q2091" s="1">
        <v>30545441</v>
      </c>
    </row>
    <row r="2092" spans="13:17">
      <c r="M2092" s="1" t="s">
        <v>43</v>
      </c>
      <c r="N2092" s="1" t="s">
        <v>105</v>
      </c>
      <c r="O2092" s="1" t="s">
        <v>539</v>
      </c>
      <c r="P2092" s="1" t="s">
        <v>618</v>
      </c>
      <c r="Q2092" s="1">
        <v>30545447</v>
      </c>
    </row>
    <row r="2093" spans="13:17">
      <c r="M2093" s="1" t="s">
        <v>43</v>
      </c>
      <c r="N2093" s="1" t="s">
        <v>105</v>
      </c>
      <c r="O2093" s="1" t="s">
        <v>539</v>
      </c>
      <c r="P2093" s="1" t="s">
        <v>2347</v>
      </c>
      <c r="Q2093" s="1">
        <v>30545453</v>
      </c>
    </row>
    <row r="2094" spans="13:17">
      <c r="M2094" s="1" t="s">
        <v>43</v>
      </c>
      <c r="N2094" s="1" t="s">
        <v>105</v>
      </c>
      <c r="O2094" s="1" t="s">
        <v>539</v>
      </c>
      <c r="P2094" s="1" t="s">
        <v>2348</v>
      </c>
      <c r="Q2094" s="1">
        <v>30545459</v>
      </c>
    </row>
    <row r="2095" spans="13:17">
      <c r="M2095" s="1" t="s">
        <v>43</v>
      </c>
      <c r="N2095" s="1" t="s">
        <v>105</v>
      </c>
      <c r="O2095" s="1" t="s">
        <v>539</v>
      </c>
      <c r="P2095" s="1" t="s">
        <v>2349</v>
      </c>
      <c r="Q2095" s="1">
        <v>30545499</v>
      </c>
    </row>
    <row r="2096" spans="13:17">
      <c r="M2096" s="1" t="s">
        <v>43</v>
      </c>
      <c r="N2096" s="1" t="s">
        <v>105</v>
      </c>
      <c r="O2096" s="1" t="s">
        <v>539</v>
      </c>
      <c r="P2096" s="1" t="s">
        <v>2350</v>
      </c>
      <c r="Q2096" s="1">
        <v>30545471</v>
      </c>
    </row>
    <row r="2097" spans="13:17">
      <c r="M2097" s="1" t="s">
        <v>43</v>
      </c>
      <c r="N2097" s="1" t="s">
        <v>105</v>
      </c>
      <c r="O2097" s="1" t="s">
        <v>539</v>
      </c>
      <c r="P2097" s="1" t="s">
        <v>2351</v>
      </c>
      <c r="Q2097" s="1">
        <v>30545477</v>
      </c>
    </row>
    <row r="2098" spans="13:17">
      <c r="M2098" s="1" t="s">
        <v>43</v>
      </c>
      <c r="N2098" s="1" t="s">
        <v>105</v>
      </c>
      <c r="O2098" s="1" t="s">
        <v>539</v>
      </c>
      <c r="P2098" s="1" t="s">
        <v>2352</v>
      </c>
      <c r="Q2098" s="1">
        <v>30545483</v>
      </c>
    </row>
    <row r="2099" spans="13:17">
      <c r="M2099" s="1" t="s">
        <v>43</v>
      </c>
      <c r="N2099" s="1" t="s">
        <v>105</v>
      </c>
      <c r="O2099" s="1" t="s">
        <v>539</v>
      </c>
      <c r="P2099" s="1" t="s">
        <v>2353</v>
      </c>
      <c r="Q2099" s="1">
        <v>30545489</v>
      </c>
    </row>
    <row r="2100" spans="13:17">
      <c r="M2100" s="1" t="s">
        <v>43</v>
      </c>
      <c r="N2100" s="1" t="s">
        <v>105</v>
      </c>
      <c r="O2100" s="1" t="s">
        <v>539</v>
      </c>
      <c r="P2100" s="1" t="s">
        <v>2354</v>
      </c>
      <c r="Q2100" s="1">
        <v>30545494</v>
      </c>
    </row>
    <row r="2101" spans="13:17">
      <c r="M2101" s="1" t="s">
        <v>43</v>
      </c>
      <c r="N2101" s="1" t="s">
        <v>105</v>
      </c>
      <c r="O2101" s="1" t="s">
        <v>541</v>
      </c>
      <c r="P2101" s="1" t="s">
        <v>2355</v>
      </c>
      <c r="Q2101" s="1">
        <v>30548013</v>
      </c>
    </row>
    <row r="2102" spans="13:17">
      <c r="M2102" s="1" t="s">
        <v>43</v>
      </c>
      <c r="N2102" s="1" t="s">
        <v>105</v>
      </c>
      <c r="O2102" s="1" t="s">
        <v>541</v>
      </c>
      <c r="P2102" s="1" t="s">
        <v>2356</v>
      </c>
      <c r="Q2102" s="1">
        <v>30548019</v>
      </c>
    </row>
    <row r="2103" spans="13:17">
      <c r="M2103" s="1" t="s">
        <v>43</v>
      </c>
      <c r="N2103" s="1" t="s">
        <v>105</v>
      </c>
      <c r="O2103" s="1" t="s">
        <v>541</v>
      </c>
      <c r="P2103" s="1" t="s">
        <v>517</v>
      </c>
      <c r="Q2103" s="1">
        <v>30548028</v>
      </c>
    </row>
    <row r="2104" spans="13:17">
      <c r="M2104" s="1" t="s">
        <v>43</v>
      </c>
      <c r="N2104" s="1" t="s">
        <v>105</v>
      </c>
      <c r="O2104" s="1" t="s">
        <v>541</v>
      </c>
      <c r="P2104" s="1" t="s">
        <v>2357</v>
      </c>
      <c r="Q2104" s="1">
        <v>30548031</v>
      </c>
    </row>
    <row r="2105" spans="13:17">
      <c r="M2105" s="1" t="s">
        <v>43</v>
      </c>
      <c r="N2105" s="1" t="s">
        <v>105</v>
      </c>
      <c r="O2105" s="1" t="s">
        <v>541</v>
      </c>
      <c r="P2105" s="1" t="s">
        <v>521</v>
      </c>
      <c r="Q2105" s="1">
        <v>30548038</v>
      </c>
    </row>
    <row r="2106" spans="13:17">
      <c r="M2106" s="1" t="s">
        <v>43</v>
      </c>
      <c r="N2106" s="1" t="s">
        <v>105</v>
      </c>
      <c r="O2106" s="1" t="s">
        <v>541</v>
      </c>
      <c r="P2106" s="1" t="s">
        <v>2358</v>
      </c>
      <c r="Q2106" s="1">
        <v>30548047</v>
      </c>
    </row>
    <row r="2107" spans="13:17">
      <c r="M2107" s="1" t="s">
        <v>43</v>
      </c>
      <c r="N2107" s="1" t="s">
        <v>105</v>
      </c>
      <c r="O2107" s="1" t="s">
        <v>541</v>
      </c>
      <c r="P2107" s="1" t="s">
        <v>2359</v>
      </c>
      <c r="Q2107" s="1">
        <v>30548057</v>
      </c>
    </row>
    <row r="2108" spans="13:17">
      <c r="M2108" s="1" t="s">
        <v>43</v>
      </c>
      <c r="N2108" s="1" t="s">
        <v>105</v>
      </c>
      <c r="O2108" s="1" t="s">
        <v>541</v>
      </c>
      <c r="P2108" s="1" t="s">
        <v>2360</v>
      </c>
      <c r="Q2108" s="1">
        <v>30548066</v>
      </c>
    </row>
    <row r="2109" spans="13:17">
      <c r="M2109" s="1" t="s">
        <v>43</v>
      </c>
      <c r="N2109" s="1" t="s">
        <v>105</v>
      </c>
      <c r="O2109" s="1" t="s">
        <v>541</v>
      </c>
      <c r="P2109" s="1" t="s">
        <v>2361</v>
      </c>
      <c r="Q2109" s="1">
        <v>30548076</v>
      </c>
    </row>
    <row r="2110" spans="13:17">
      <c r="M2110" s="1" t="s">
        <v>43</v>
      </c>
      <c r="N2110" s="1" t="s">
        <v>105</v>
      </c>
      <c r="O2110" s="1" t="s">
        <v>541</v>
      </c>
      <c r="P2110" s="1" t="s">
        <v>2362</v>
      </c>
      <c r="Q2110" s="1">
        <v>30548085</v>
      </c>
    </row>
    <row r="2111" spans="13:17">
      <c r="M2111" s="1" t="s">
        <v>43</v>
      </c>
      <c r="N2111" s="1" t="s">
        <v>105</v>
      </c>
      <c r="O2111" s="1" t="s">
        <v>541</v>
      </c>
      <c r="P2111" s="1" t="s">
        <v>541</v>
      </c>
      <c r="Q2111" s="1">
        <v>30548095</v>
      </c>
    </row>
    <row r="2112" spans="13:17">
      <c r="M2112" s="1" t="s">
        <v>43</v>
      </c>
      <c r="N2112" s="1" t="s">
        <v>105</v>
      </c>
      <c r="O2112" s="1" t="s">
        <v>542</v>
      </c>
      <c r="P2112" s="1" t="s">
        <v>2363</v>
      </c>
      <c r="Q2112" s="1">
        <v>30548711</v>
      </c>
    </row>
    <row r="2113" spans="13:17">
      <c r="M2113" s="1" t="s">
        <v>43</v>
      </c>
      <c r="N2113" s="1" t="s">
        <v>105</v>
      </c>
      <c r="O2113" s="1" t="s">
        <v>542</v>
      </c>
      <c r="P2113" s="1" t="s">
        <v>2364</v>
      </c>
      <c r="Q2113" s="1">
        <v>30548713</v>
      </c>
    </row>
    <row r="2114" spans="13:17">
      <c r="M2114" s="1" t="s">
        <v>43</v>
      </c>
      <c r="N2114" s="1" t="s">
        <v>105</v>
      </c>
      <c r="O2114" s="1" t="s">
        <v>542</v>
      </c>
      <c r="P2114" s="1" t="s">
        <v>2365</v>
      </c>
      <c r="Q2114" s="1">
        <v>30548715</v>
      </c>
    </row>
    <row r="2115" spans="13:17">
      <c r="M2115" s="1" t="s">
        <v>43</v>
      </c>
      <c r="N2115" s="1" t="s">
        <v>105</v>
      </c>
      <c r="O2115" s="1" t="s">
        <v>542</v>
      </c>
      <c r="P2115" s="1" t="s">
        <v>2366</v>
      </c>
      <c r="Q2115" s="1">
        <v>30548718</v>
      </c>
    </row>
    <row r="2116" spans="13:17">
      <c r="M2116" s="1" t="s">
        <v>43</v>
      </c>
      <c r="N2116" s="1" t="s">
        <v>105</v>
      </c>
      <c r="O2116" s="1" t="s">
        <v>542</v>
      </c>
      <c r="P2116" s="1" t="s">
        <v>2367</v>
      </c>
      <c r="Q2116" s="1">
        <v>30548721</v>
      </c>
    </row>
    <row r="2117" spans="13:17">
      <c r="M2117" s="1" t="s">
        <v>43</v>
      </c>
      <c r="N2117" s="1" t="s">
        <v>105</v>
      </c>
      <c r="O2117" s="1" t="s">
        <v>542</v>
      </c>
      <c r="P2117" s="1" t="s">
        <v>2368</v>
      </c>
      <c r="Q2117" s="1">
        <v>30548726</v>
      </c>
    </row>
    <row r="2118" spans="13:17">
      <c r="M2118" s="1" t="s">
        <v>43</v>
      </c>
      <c r="N2118" s="1" t="s">
        <v>105</v>
      </c>
      <c r="O2118" s="1" t="s">
        <v>542</v>
      </c>
      <c r="P2118" s="1" t="s">
        <v>2369</v>
      </c>
      <c r="Q2118" s="1">
        <v>30548731</v>
      </c>
    </row>
    <row r="2119" spans="13:17">
      <c r="M2119" s="1" t="s">
        <v>43</v>
      </c>
      <c r="N2119" s="1" t="s">
        <v>105</v>
      </c>
      <c r="O2119" s="1" t="s">
        <v>542</v>
      </c>
      <c r="P2119" s="1" t="s">
        <v>1697</v>
      </c>
      <c r="Q2119" s="1">
        <v>30548736</v>
      </c>
    </row>
    <row r="2120" spans="13:17">
      <c r="M2120" s="1" t="s">
        <v>43</v>
      </c>
      <c r="N2120" s="1" t="s">
        <v>105</v>
      </c>
      <c r="O2120" s="1" t="s">
        <v>542</v>
      </c>
      <c r="P2120" s="1" t="s">
        <v>2370</v>
      </c>
      <c r="Q2120" s="1">
        <v>30548742</v>
      </c>
    </row>
    <row r="2121" spans="13:17">
      <c r="M2121" s="1" t="s">
        <v>43</v>
      </c>
      <c r="N2121" s="1" t="s">
        <v>105</v>
      </c>
      <c r="O2121" s="1" t="s">
        <v>542</v>
      </c>
      <c r="P2121" s="1" t="s">
        <v>1744</v>
      </c>
      <c r="Q2121" s="1">
        <v>30548747</v>
      </c>
    </row>
    <row r="2122" spans="13:17">
      <c r="M2122" s="1" t="s">
        <v>43</v>
      </c>
      <c r="N2122" s="1" t="s">
        <v>105</v>
      </c>
      <c r="O2122" s="1" t="s">
        <v>542</v>
      </c>
      <c r="P2122" s="1" t="s">
        <v>2371</v>
      </c>
      <c r="Q2122" s="1">
        <v>30548752</v>
      </c>
    </row>
    <row r="2123" spans="13:17">
      <c r="M2123" s="1" t="s">
        <v>43</v>
      </c>
      <c r="N2123" s="1" t="s">
        <v>105</v>
      </c>
      <c r="O2123" s="1" t="s">
        <v>542</v>
      </c>
      <c r="P2123" s="1" t="s">
        <v>1745</v>
      </c>
      <c r="Q2123" s="1">
        <v>30548758</v>
      </c>
    </row>
    <row r="2124" spans="13:17">
      <c r="M2124" s="1" t="s">
        <v>43</v>
      </c>
      <c r="N2124" s="1" t="s">
        <v>105</v>
      </c>
      <c r="O2124" s="1" t="s">
        <v>542</v>
      </c>
      <c r="P2124" s="1" t="s">
        <v>2372</v>
      </c>
      <c r="Q2124" s="1">
        <v>30548763</v>
      </c>
    </row>
    <row r="2125" spans="13:17">
      <c r="M2125" s="1" t="s">
        <v>43</v>
      </c>
      <c r="N2125" s="1" t="s">
        <v>105</v>
      </c>
      <c r="O2125" s="1" t="s">
        <v>542</v>
      </c>
      <c r="P2125" s="1" t="s">
        <v>1479</v>
      </c>
      <c r="Q2125" s="1">
        <v>30548768</v>
      </c>
    </row>
    <row r="2126" spans="13:17">
      <c r="M2126" s="1" t="s">
        <v>43</v>
      </c>
      <c r="N2126" s="1" t="s">
        <v>105</v>
      </c>
      <c r="O2126" s="1" t="s">
        <v>542</v>
      </c>
      <c r="P2126" s="1" t="s">
        <v>2373</v>
      </c>
      <c r="Q2126" s="1">
        <v>30548773</v>
      </c>
    </row>
    <row r="2127" spans="13:17">
      <c r="M2127" s="1" t="s">
        <v>43</v>
      </c>
      <c r="N2127" s="1" t="s">
        <v>105</v>
      </c>
      <c r="O2127" s="1" t="s">
        <v>542</v>
      </c>
      <c r="P2127" s="1" t="s">
        <v>2374</v>
      </c>
      <c r="Q2127" s="1">
        <v>30548779</v>
      </c>
    </row>
    <row r="2128" spans="13:17">
      <c r="M2128" s="1" t="s">
        <v>43</v>
      </c>
      <c r="N2128" s="1" t="s">
        <v>105</v>
      </c>
      <c r="O2128" s="1" t="s">
        <v>542</v>
      </c>
      <c r="P2128" s="1" t="s">
        <v>2375</v>
      </c>
      <c r="Q2128" s="1">
        <v>30548799</v>
      </c>
    </row>
    <row r="2129" spans="13:17">
      <c r="M2129" s="1" t="s">
        <v>43</v>
      </c>
      <c r="N2129" s="1" t="s">
        <v>105</v>
      </c>
      <c r="O2129" s="1" t="s">
        <v>542</v>
      </c>
      <c r="P2129" s="1" t="s">
        <v>2376</v>
      </c>
      <c r="Q2129" s="1">
        <v>30548784</v>
      </c>
    </row>
    <row r="2130" spans="13:17">
      <c r="M2130" s="1" t="s">
        <v>43</v>
      </c>
      <c r="N2130" s="1" t="s">
        <v>105</v>
      </c>
      <c r="O2130" s="1" t="s">
        <v>542</v>
      </c>
      <c r="P2130" s="1" t="s">
        <v>2377</v>
      </c>
      <c r="Q2130" s="1">
        <v>30548789</v>
      </c>
    </row>
    <row r="2131" spans="13:17">
      <c r="M2131" s="1" t="s">
        <v>43</v>
      </c>
      <c r="N2131" s="1" t="s">
        <v>105</v>
      </c>
      <c r="O2131" s="1" t="s">
        <v>542</v>
      </c>
      <c r="P2131" s="1" t="s">
        <v>2378</v>
      </c>
      <c r="Q2131" s="1">
        <v>30548794</v>
      </c>
    </row>
    <row r="2132" spans="13:17">
      <c r="M2132" s="1" t="s">
        <v>43</v>
      </c>
      <c r="N2132" s="1" t="s">
        <v>108</v>
      </c>
      <c r="O2132" s="1" t="s">
        <v>544</v>
      </c>
      <c r="P2132" s="1" t="s">
        <v>2379</v>
      </c>
      <c r="Q2132" s="1">
        <v>30561017</v>
      </c>
    </row>
    <row r="2133" spans="13:17">
      <c r="M2133" s="1" t="s">
        <v>43</v>
      </c>
      <c r="N2133" s="1" t="s">
        <v>108</v>
      </c>
      <c r="O2133" s="1" t="s">
        <v>544</v>
      </c>
      <c r="P2133" s="1" t="s">
        <v>2380</v>
      </c>
      <c r="Q2133" s="1">
        <v>30561019</v>
      </c>
    </row>
    <row r="2134" spans="13:17">
      <c r="M2134" s="1" t="s">
        <v>43</v>
      </c>
      <c r="N2134" s="1" t="s">
        <v>108</v>
      </c>
      <c r="O2134" s="1" t="s">
        <v>544</v>
      </c>
      <c r="P2134" s="1" t="s">
        <v>2381</v>
      </c>
      <c r="Q2134" s="1">
        <v>30561028</v>
      </c>
    </row>
    <row r="2135" spans="13:17">
      <c r="M2135" s="1" t="s">
        <v>43</v>
      </c>
      <c r="N2135" s="1" t="s">
        <v>108</v>
      </c>
      <c r="O2135" s="1" t="s">
        <v>544</v>
      </c>
      <c r="P2135" s="1" t="s">
        <v>2382</v>
      </c>
      <c r="Q2135" s="1">
        <v>30561038</v>
      </c>
    </row>
    <row r="2136" spans="13:17">
      <c r="M2136" s="1" t="s">
        <v>43</v>
      </c>
      <c r="N2136" s="1" t="s">
        <v>108</v>
      </c>
      <c r="O2136" s="1" t="s">
        <v>544</v>
      </c>
      <c r="P2136" s="1" t="s">
        <v>2383</v>
      </c>
      <c r="Q2136" s="1">
        <v>30561057</v>
      </c>
    </row>
    <row r="2137" spans="13:17">
      <c r="M2137" s="1" t="s">
        <v>43</v>
      </c>
      <c r="N2137" s="1" t="s">
        <v>108</v>
      </c>
      <c r="O2137" s="1" t="s">
        <v>544</v>
      </c>
      <c r="P2137" s="1" t="s">
        <v>2384</v>
      </c>
      <c r="Q2137" s="1">
        <v>30561066</v>
      </c>
    </row>
    <row r="2138" spans="13:17">
      <c r="M2138" s="1" t="s">
        <v>43</v>
      </c>
      <c r="N2138" s="1" t="s">
        <v>108</v>
      </c>
      <c r="O2138" s="1" t="s">
        <v>544</v>
      </c>
      <c r="P2138" s="1" t="s">
        <v>767</v>
      </c>
      <c r="Q2138" s="1">
        <v>30561076</v>
      </c>
    </row>
    <row r="2139" spans="13:17">
      <c r="M2139" s="1" t="s">
        <v>43</v>
      </c>
      <c r="N2139" s="1" t="s">
        <v>108</v>
      </c>
      <c r="O2139" s="1" t="s">
        <v>544</v>
      </c>
      <c r="P2139" s="1" t="s">
        <v>2385</v>
      </c>
      <c r="Q2139" s="1">
        <v>30561085</v>
      </c>
    </row>
    <row r="2140" spans="13:17">
      <c r="M2140" s="1" t="s">
        <v>43</v>
      </c>
      <c r="N2140" s="1" t="s">
        <v>108</v>
      </c>
      <c r="O2140" s="1" t="s">
        <v>546</v>
      </c>
      <c r="P2140" s="1" t="s">
        <v>2386</v>
      </c>
      <c r="Q2140" s="1">
        <v>30562211</v>
      </c>
    </row>
    <row r="2141" spans="13:17">
      <c r="M2141" s="1" t="s">
        <v>43</v>
      </c>
      <c r="N2141" s="1" t="s">
        <v>108</v>
      </c>
      <c r="O2141" s="1" t="s">
        <v>546</v>
      </c>
      <c r="P2141" s="1" t="s">
        <v>2387</v>
      </c>
      <c r="Q2141" s="1">
        <v>30562223</v>
      </c>
    </row>
    <row r="2142" spans="13:17">
      <c r="M2142" s="1" t="s">
        <v>43</v>
      </c>
      <c r="N2142" s="1" t="s">
        <v>108</v>
      </c>
      <c r="O2142" s="1" t="s">
        <v>546</v>
      </c>
      <c r="P2142" s="1" t="s">
        <v>2388</v>
      </c>
      <c r="Q2142" s="1">
        <v>30562235</v>
      </c>
    </row>
    <row r="2143" spans="13:17">
      <c r="M2143" s="1" t="s">
        <v>43</v>
      </c>
      <c r="N2143" s="1" t="s">
        <v>108</v>
      </c>
      <c r="O2143" s="1" t="s">
        <v>546</v>
      </c>
      <c r="P2143" s="1" t="s">
        <v>546</v>
      </c>
      <c r="Q2143" s="1">
        <v>30562247</v>
      </c>
    </row>
    <row r="2144" spans="13:17">
      <c r="M2144" s="1" t="s">
        <v>43</v>
      </c>
      <c r="N2144" s="1" t="s">
        <v>108</v>
      </c>
      <c r="O2144" s="1" t="s">
        <v>546</v>
      </c>
      <c r="P2144" s="1" t="s">
        <v>2389</v>
      </c>
      <c r="Q2144" s="1">
        <v>30562259</v>
      </c>
    </row>
    <row r="2145" spans="13:17">
      <c r="M2145" s="1" t="s">
        <v>43</v>
      </c>
      <c r="N2145" s="1" t="s">
        <v>108</v>
      </c>
      <c r="O2145" s="1" t="s">
        <v>546</v>
      </c>
      <c r="P2145" s="1" t="s">
        <v>2390</v>
      </c>
      <c r="Q2145" s="1">
        <v>30562271</v>
      </c>
    </row>
    <row r="2146" spans="13:17">
      <c r="M2146" s="1" t="s">
        <v>43</v>
      </c>
      <c r="N2146" s="1" t="s">
        <v>108</v>
      </c>
      <c r="O2146" s="1" t="s">
        <v>546</v>
      </c>
      <c r="P2146" s="1" t="s">
        <v>2391</v>
      </c>
      <c r="Q2146" s="1">
        <v>30562283</v>
      </c>
    </row>
    <row r="2147" spans="13:17">
      <c r="M2147" s="1" t="s">
        <v>43</v>
      </c>
      <c r="N2147" s="1" t="s">
        <v>108</v>
      </c>
      <c r="O2147" s="1" t="s">
        <v>548</v>
      </c>
      <c r="P2147" s="1" t="s">
        <v>2006</v>
      </c>
      <c r="Q2147" s="1">
        <v>30562811</v>
      </c>
    </row>
    <row r="2148" spans="13:17">
      <c r="M2148" s="1" t="s">
        <v>43</v>
      </c>
      <c r="N2148" s="1" t="s">
        <v>108</v>
      </c>
      <c r="O2148" s="1" t="s">
        <v>548</v>
      </c>
      <c r="P2148" s="1" t="s">
        <v>2392</v>
      </c>
      <c r="Q2148" s="1">
        <v>30562821</v>
      </c>
    </row>
    <row r="2149" spans="13:17">
      <c r="M2149" s="1" t="s">
        <v>43</v>
      </c>
      <c r="N2149" s="1" t="s">
        <v>108</v>
      </c>
      <c r="O2149" s="1" t="s">
        <v>548</v>
      </c>
      <c r="P2149" s="1" t="s">
        <v>2393</v>
      </c>
      <c r="Q2149" s="1">
        <v>30562814</v>
      </c>
    </row>
    <row r="2150" spans="13:17">
      <c r="M2150" s="1" t="s">
        <v>43</v>
      </c>
      <c r="N2150" s="1" t="s">
        <v>108</v>
      </c>
      <c r="O2150" s="1" t="s">
        <v>548</v>
      </c>
      <c r="P2150" s="1" t="s">
        <v>2394</v>
      </c>
      <c r="Q2150" s="1">
        <v>30562829</v>
      </c>
    </row>
    <row r="2151" spans="13:17">
      <c r="M2151" s="1" t="s">
        <v>43</v>
      </c>
      <c r="N2151" s="1" t="s">
        <v>108</v>
      </c>
      <c r="O2151" s="1" t="s">
        <v>548</v>
      </c>
      <c r="P2151" s="1" t="s">
        <v>2395</v>
      </c>
      <c r="Q2151" s="1">
        <v>30562836</v>
      </c>
    </row>
    <row r="2152" spans="13:17">
      <c r="M2152" s="1" t="s">
        <v>43</v>
      </c>
      <c r="N2152" s="1" t="s">
        <v>108</v>
      </c>
      <c r="O2152" s="1" t="s">
        <v>548</v>
      </c>
      <c r="P2152" s="1" t="s">
        <v>2396</v>
      </c>
      <c r="Q2152" s="1">
        <v>30562843</v>
      </c>
    </row>
    <row r="2153" spans="13:17">
      <c r="M2153" s="1" t="s">
        <v>43</v>
      </c>
      <c r="N2153" s="1" t="s">
        <v>108</v>
      </c>
      <c r="O2153" s="1" t="s">
        <v>548</v>
      </c>
      <c r="P2153" s="1" t="s">
        <v>2397</v>
      </c>
      <c r="Q2153" s="1">
        <v>30562851</v>
      </c>
    </row>
    <row r="2154" spans="13:17">
      <c r="M2154" s="1" t="s">
        <v>43</v>
      </c>
      <c r="N2154" s="1" t="s">
        <v>108</v>
      </c>
      <c r="O2154" s="1" t="s">
        <v>548</v>
      </c>
      <c r="P2154" s="1" t="s">
        <v>982</v>
      </c>
      <c r="Q2154" s="1">
        <v>30562858</v>
      </c>
    </row>
    <row r="2155" spans="13:17">
      <c r="M2155" s="1" t="s">
        <v>43</v>
      </c>
      <c r="N2155" s="1" t="s">
        <v>108</v>
      </c>
      <c r="O2155" s="1" t="s">
        <v>548</v>
      </c>
      <c r="P2155" s="1" t="s">
        <v>2398</v>
      </c>
      <c r="Q2155" s="1">
        <v>30562865</v>
      </c>
    </row>
    <row r="2156" spans="13:17">
      <c r="M2156" s="1" t="s">
        <v>43</v>
      </c>
      <c r="N2156" s="1" t="s">
        <v>108</v>
      </c>
      <c r="O2156" s="1" t="s">
        <v>548</v>
      </c>
      <c r="P2156" s="1" t="s">
        <v>1716</v>
      </c>
      <c r="Q2156" s="1">
        <v>30562873</v>
      </c>
    </row>
    <row r="2157" spans="13:17">
      <c r="M2157" s="1" t="s">
        <v>43</v>
      </c>
      <c r="N2157" s="1" t="s">
        <v>108</v>
      </c>
      <c r="O2157" s="1" t="s">
        <v>548</v>
      </c>
      <c r="P2157" s="1" t="s">
        <v>2399</v>
      </c>
      <c r="Q2157" s="1">
        <v>30562880</v>
      </c>
    </row>
    <row r="2158" spans="13:17">
      <c r="M2158" s="1" t="s">
        <v>43</v>
      </c>
      <c r="N2158" s="1" t="s">
        <v>108</v>
      </c>
      <c r="O2158" s="1" t="s">
        <v>548</v>
      </c>
      <c r="P2158" s="1" t="s">
        <v>2400</v>
      </c>
      <c r="Q2158" s="1">
        <v>30562887</v>
      </c>
    </row>
    <row r="2159" spans="13:17">
      <c r="M2159" s="1" t="s">
        <v>43</v>
      </c>
      <c r="N2159" s="1" t="s">
        <v>108</v>
      </c>
      <c r="O2159" s="1" t="s">
        <v>548</v>
      </c>
      <c r="P2159" s="1" t="s">
        <v>2401</v>
      </c>
      <c r="Q2159" s="1">
        <v>30562894</v>
      </c>
    </row>
    <row r="2160" spans="13:17">
      <c r="M2160" s="1" t="s">
        <v>43</v>
      </c>
      <c r="N2160" s="1" t="s">
        <v>108</v>
      </c>
      <c r="O2160" s="1" t="s">
        <v>550</v>
      </c>
      <c r="P2160" s="1" t="s">
        <v>2402</v>
      </c>
      <c r="Q2160" s="1">
        <v>30564613</v>
      </c>
    </row>
    <row r="2161" spans="13:17">
      <c r="M2161" s="1" t="s">
        <v>43</v>
      </c>
      <c r="N2161" s="1" t="s">
        <v>108</v>
      </c>
      <c r="O2161" s="1" t="s">
        <v>550</v>
      </c>
      <c r="P2161" s="1" t="s">
        <v>2403</v>
      </c>
      <c r="Q2161" s="1">
        <v>30564611</v>
      </c>
    </row>
    <row r="2162" spans="13:17">
      <c r="M2162" s="1" t="s">
        <v>43</v>
      </c>
      <c r="N2162" s="1" t="s">
        <v>108</v>
      </c>
      <c r="O2162" s="1" t="s">
        <v>550</v>
      </c>
      <c r="P2162" s="1" t="s">
        <v>1885</v>
      </c>
      <c r="Q2162" s="1">
        <v>30564615</v>
      </c>
    </row>
    <row r="2163" spans="13:17">
      <c r="M2163" s="1" t="s">
        <v>43</v>
      </c>
      <c r="N2163" s="1" t="s">
        <v>108</v>
      </c>
      <c r="O2163" s="1" t="s">
        <v>550</v>
      </c>
      <c r="P2163" s="1" t="s">
        <v>2404</v>
      </c>
      <c r="Q2163" s="1">
        <v>30564623</v>
      </c>
    </row>
    <row r="2164" spans="13:17">
      <c r="M2164" s="1" t="s">
        <v>43</v>
      </c>
      <c r="N2164" s="1" t="s">
        <v>108</v>
      </c>
      <c r="O2164" s="1" t="s">
        <v>550</v>
      </c>
      <c r="P2164" s="1" t="s">
        <v>2405</v>
      </c>
      <c r="Q2164" s="1">
        <v>30564631</v>
      </c>
    </row>
    <row r="2165" spans="13:17">
      <c r="M2165" s="1" t="s">
        <v>43</v>
      </c>
      <c r="N2165" s="1" t="s">
        <v>108</v>
      </c>
      <c r="O2165" s="1" t="s">
        <v>550</v>
      </c>
      <c r="P2165" s="1" t="s">
        <v>2406</v>
      </c>
      <c r="Q2165" s="1">
        <v>30564639</v>
      </c>
    </row>
    <row r="2166" spans="13:17">
      <c r="M2166" s="1" t="s">
        <v>43</v>
      </c>
      <c r="N2166" s="1" t="s">
        <v>108</v>
      </c>
      <c r="O2166" s="1" t="s">
        <v>550</v>
      </c>
      <c r="P2166" s="1" t="s">
        <v>2407</v>
      </c>
      <c r="Q2166" s="1">
        <v>30564655</v>
      </c>
    </row>
    <row r="2167" spans="13:17">
      <c r="M2167" s="1" t="s">
        <v>43</v>
      </c>
      <c r="N2167" s="1" t="s">
        <v>108</v>
      </c>
      <c r="O2167" s="1" t="s">
        <v>550</v>
      </c>
      <c r="P2167" s="1" t="s">
        <v>2061</v>
      </c>
      <c r="Q2167" s="1">
        <v>30564671</v>
      </c>
    </row>
    <row r="2168" spans="13:17">
      <c r="M2168" s="1" t="s">
        <v>43</v>
      </c>
      <c r="N2168" s="1" t="s">
        <v>108</v>
      </c>
      <c r="O2168" s="1" t="s">
        <v>550</v>
      </c>
      <c r="P2168" s="1" t="s">
        <v>2408</v>
      </c>
      <c r="Q2168" s="1">
        <v>30564699</v>
      </c>
    </row>
    <row r="2169" spans="13:17">
      <c r="M2169" s="1" t="s">
        <v>43</v>
      </c>
      <c r="N2169" s="1" t="s">
        <v>108</v>
      </c>
      <c r="O2169" s="1" t="s">
        <v>550</v>
      </c>
      <c r="P2169" s="1" t="s">
        <v>559</v>
      </c>
      <c r="Q2169" s="1">
        <v>30564687</v>
      </c>
    </row>
    <row r="2170" spans="13:17">
      <c r="M2170" s="1" t="s">
        <v>43</v>
      </c>
      <c r="N2170" s="1" t="s">
        <v>108</v>
      </c>
      <c r="O2170" s="1" t="s">
        <v>550</v>
      </c>
      <c r="P2170" s="1" t="s">
        <v>2409</v>
      </c>
      <c r="Q2170" s="1">
        <v>30564694</v>
      </c>
    </row>
    <row r="2171" spans="13:17">
      <c r="M2171" s="1" t="s">
        <v>43</v>
      </c>
      <c r="N2171" s="1" t="s">
        <v>108</v>
      </c>
      <c r="O2171" s="1" t="s">
        <v>552</v>
      </c>
      <c r="P2171" s="1" t="s">
        <v>2410</v>
      </c>
      <c r="Q2171" s="1">
        <v>30567019</v>
      </c>
    </row>
    <row r="2172" spans="13:17">
      <c r="M2172" s="1" t="s">
        <v>43</v>
      </c>
      <c r="N2172" s="1" t="s">
        <v>108</v>
      </c>
      <c r="O2172" s="1" t="s">
        <v>552</v>
      </c>
      <c r="P2172" s="1" t="s">
        <v>2411</v>
      </c>
      <c r="Q2172" s="1">
        <v>30567028</v>
      </c>
    </row>
    <row r="2173" spans="13:17">
      <c r="M2173" s="1" t="s">
        <v>43</v>
      </c>
      <c r="N2173" s="1" t="s">
        <v>108</v>
      </c>
      <c r="O2173" s="1" t="s">
        <v>552</v>
      </c>
      <c r="P2173" s="1" t="s">
        <v>2412</v>
      </c>
      <c r="Q2173" s="1">
        <v>30567038</v>
      </c>
    </row>
    <row r="2174" spans="13:17">
      <c r="M2174" s="1" t="s">
        <v>43</v>
      </c>
      <c r="N2174" s="1" t="s">
        <v>108</v>
      </c>
      <c r="O2174" s="1" t="s">
        <v>552</v>
      </c>
      <c r="P2174" s="1" t="s">
        <v>2413</v>
      </c>
      <c r="Q2174" s="1">
        <v>30567057</v>
      </c>
    </row>
    <row r="2175" spans="13:17">
      <c r="M2175" s="1" t="s">
        <v>43</v>
      </c>
      <c r="N2175" s="1" t="s">
        <v>108</v>
      </c>
      <c r="O2175" s="1" t="s">
        <v>552</v>
      </c>
      <c r="P2175" s="1" t="s">
        <v>730</v>
      </c>
      <c r="Q2175" s="1">
        <v>30567047</v>
      </c>
    </row>
    <row r="2176" spans="13:17">
      <c r="M2176" s="1" t="s">
        <v>43</v>
      </c>
      <c r="N2176" s="1" t="s">
        <v>108</v>
      </c>
      <c r="O2176" s="1" t="s">
        <v>552</v>
      </c>
      <c r="P2176" s="1" t="s">
        <v>2414</v>
      </c>
      <c r="Q2176" s="1">
        <v>30567066</v>
      </c>
    </row>
    <row r="2177" spans="13:17">
      <c r="M2177" s="1" t="s">
        <v>43</v>
      </c>
      <c r="N2177" s="1" t="s">
        <v>108</v>
      </c>
      <c r="O2177" s="1" t="s">
        <v>552</v>
      </c>
      <c r="P2177" s="1" t="s">
        <v>2415</v>
      </c>
      <c r="Q2177" s="1">
        <v>30567076</v>
      </c>
    </row>
    <row r="2178" spans="13:17">
      <c r="M2178" s="1" t="s">
        <v>43</v>
      </c>
      <c r="N2178" s="1" t="s">
        <v>108</v>
      </c>
      <c r="O2178" s="1" t="s">
        <v>552</v>
      </c>
      <c r="P2178" s="1" t="s">
        <v>552</v>
      </c>
      <c r="Q2178" s="1">
        <v>30567085</v>
      </c>
    </row>
    <row r="2179" spans="13:17">
      <c r="M2179" s="1" t="s">
        <v>43</v>
      </c>
      <c r="N2179" s="1" t="s">
        <v>108</v>
      </c>
      <c r="O2179" s="1" t="s">
        <v>552</v>
      </c>
      <c r="P2179" s="1" t="s">
        <v>2416</v>
      </c>
      <c r="Q2179" s="1">
        <v>30567095</v>
      </c>
    </row>
    <row r="2180" spans="13:17">
      <c r="M2180" s="1" t="s">
        <v>43</v>
      </c>
      <c r="N2180" s="1" t="s">
        <v>108</v>
      </c>
      <c r="O2180" s="1" t="s">
        <v>554</v>
      </c>
      <c r="P2180" s="1" t="s">
        <v>2417</v>
      </c>
      <c r="Q2180" s="1">
        <v>30567811</v>
      </c>
    </row>
    <row r="2181" spans="13:17">
      <c r="M2181" s="1" t="s">
        <v>43</v>
      </c>
      <c r="N2181" s="1" t="s">
        <v>108</v>
      </c>
      <c r="O2181" s="1" t="s">
        <v>554</v>
      </c>
      <c r="P2181" s="1" t="s">
        <v>2418</v>
      </c>
      <c r="Q2181" s="1">
        <v>30567823</v>
      </c>
    </row>
    <row r="2182" spans="13:17">
      <c r="M2182" s="1" t="s">
        <v>43</v>
      </c>
      <c r="N2182" s="1" t="s">
        <v>108</v>
      </c>
      <c r="O2182" s="1" t="s">
        <v>554</v>
      </c>
      <c r="P2182" s="1" t="s">
        <v>554</v>
      </c>
      <c r="Q2182" s="1">
        <v>30567847</v>
      </c>
    </row>
    <row r="2183" spans="13:17">
      <c r="M2183" s="1" t="s">
        <v>43</v>
      </c>
      <c r="N2183" s="1" t="s">
        <v>108</v>
      </c>
      <c r="O2183" s="1" t="s">
        <v>554</v>
      </c>
      <c r="P2183" s="1" t="s">
        <v>1984</v>
      </c>
      <c r="Q2183" s="1">
        <v>30567835</v>
      </c>
    </row>
    <row r="2184" spans="13:17">
      <c r="M2184" s="1" t="s">
        <v>43</v>
      </c>
      <c r="N2184" s="1" t="s">
        <v>108</v>
      </c>
      <c r="O2184" s="1" t="s">
        <v>554</v>
      </c>
      <c r="P2184" s="1" t="s">
        <v>2419</v>
      </c>
      <c r="Q2184" s="1">
        <v>30567859</v>
      </c>
    </row>
    <row r="2185" spans="13:17">
      <c r="M2185" s="1" t="s">
        <v>43</v>
      </c>
      <c r="N2185" s="1" t="s">
        <v>108</v>
      </c>
      <c r="O2185" s="1" t="s">
        <v>554</v>
      </c>
      <c r="P2185" s="1" t="s">
        <v>2420</v>
      </c>
      <c r="Q2185" s="1">
        <v>30567871</v>
      </c>
    </row>
    <row r="2186" spans="13:17">
      <c r="M2186" s="1" t="s">
        <v>43</v>
      </c>
      <c r="N2186" s="1" t="s">
        <v>108</v>
      </c>
      <c r="O2186" s="1" t="s">
        <v>554</v>
      </c>
      <c r="P2186" s="1" t="s">
        <v>2421</v>
      </c>
      <c r="Q2186" s="1">
        <v>30567883</v>
      </c>
    </row>
    <row r="2187" spans="13:17">
      <c r="M2187" s="1" t="s">
        <v>43</v>
      </c>
      <c r="N2187" s="1" t="s">
        <v>108</v>
      </c>
      <c r="O2187" s="1" t="s">
        <v>556</v>
      </c>
      <c r="P2187" s="1" t="s">
        <v>2422</v>
      </c>
      <c r="Q2187" s="1">
        <v>30568217</v>
      </c>
    </row>
    <row r="2188" spans="13:17">
      <c r="M2188" s="1" t="s">
        <v>43</v>
      </c>
      <c r="N2188" s="1" t="s">
        <v>108</v>
      </c>
      <c r="O2188" s="1" t="s">
        <v>556</v>
      </c>
      <c r="P2188" s="1" t="s">
        <v>2394</v>
      </c>
      <c r="Q2188" s="1">
        <v>30568219</v>
      </c>
    </row>
    <row r="2189" spans="13:17">
      <c r="M2189" s="1" t="s">
        <v>43</v>
      </c>
      <c r="N2189" s="1" t="s">
        <v>108</v>
      </c>
      <c r="O2189" s="1" t="s">
        <v>556</v>
      </c>
      <c r="P2189" s="1" t="s">
        <v>2423</v>
      </c>
      <c r="Q2189" s="1">
        <v>30568225</v>
      </c>
    </row>
    <row r="2190" spans="13:17">
      <c r="M2190" s="1" t="s">
        <v>43</v>
      </c>
      <c r="N2190" s="1" t="s">
        <v>108</v>
      </c>
      <c r="O2190" s="1" t="s">
        <v>556</v>
      </c>
      <c r="P2190" s="1" t="s">
        <v>2424</v>
      </c>
      <c r="Q2190" s="1">
        <v>30568234</v>
      </c>
    </row>
    <row r="2191" spans="13:17">
      <c r="M2191" s="1" t="s">
        <v>43</v>
      </c>
      <c r="N2191" s="1" t="s">
        <v>108</v>
      </c>
      <c r="O2191" s="1" t="s">
        <v>556</v>
      </c>
      <c r="P2191" s="1" t="s">
        <v>2425</v>
      </c>
      <c r="Q2191" s="1">
        <v>30568243</v>
      </c>
    </row>
    <row r="2192" spans="13:17">
      <c r="M2192" s="1" t="s">
        <v>43</v>
      </c>
      <c r="N2192" s="1" t="s">
        <v>108</v>
      </c>
      <c r="O2192" s="1" t="s">
        <v>556</v>
      </c>
      <c r="P2192" s="1" t="s">
        <v>2426</v>
      </c>
      <c r="Q2192" s="1">
        <v>30568260</v>
      </c>
    </row>
    <row r="2193" spans="13:17">
      <c r="M2193" s="1" t="s">
        <v>43</v>
      </c>
      <c r="N2193" s="1" t="s">
        <v>108</v>
      </c>
      <c r="O2193" s="1" t="s">
        <v>556</v>
      </c>
      <c r="P2193" s="1" t="s">
        <v>2427</v>
      </c>
      <c r="Q2193" s="1">
        <v>30568269</v>
      </c>
    </row>
    <row r="2194" spans="13:17">
      <c r="M2194" s="1" t="s">
        <v>43</v>
      </c>
      <c r="N2194" s="1" t="s">
        <v>108</v>
      </c>
      <c r="O2194" s="1" t="s">
        <v>556</v>
      </c>
      <c r="P2194" s="1" t="s">
        <v>2428</v>
      </c>
      <c r="Q2194" s="1">
        <v>30568251</v>
      </c>
    </row>
    <row r="2195" spans="13:17">
      <c r="M2195" s="1" t="s">
        <v>43</v>
      </c>
      <c r="N2195" s="1" t="s">
        <v>108</v>
      </c>
      <c r="O2195" s="1" t="s">
        <v>556</v>
      </c>
      <c r="P2195" s="1" t="s">
        <v>2429</v>
      </c>
      <c r="Q2195" s="1">
        <v>30568277</v>
      </c>
    </row>
    <row r="2196" spans="13:17">
      <c r="M2196" s="1" t="s">
        <v>43</v>
      </c>
      <c r="N2196" s="1" t="s">
        <v>108</v>
      </c>
      <c r="O2196" s="1" t="s">
        <v>556</v>
      </c>
      <c r="P2196" s="1" t="s">
        <v>556</v>
      </c>
      <c r="Q2196" s="1">
        <v>30568286</v>
      </c>
    </row>
    <row r="2197" spans="13:17">
      <c r="M2197" s="1" t="s">
        <v>43</v>
      </c>
      <c r="N2197" s="1" t="s">
        <v>108</v>
      </c>
      <c r="O2197" s="1" t="s">
        <v>556</v>
      </c>
      <c r="P2197" s="1" t="s">
        <v>2430</v>
      </c>
      <c r="Q2197" s="1">
        <v>30568299</v>
      </c>
    </row>
    <row r="2198" spans="13:17">
      <c r="M2198" s="1" t="s">
        <v>43</v>
      </c>
      <c r="N2198" s="1" t="s">
        <v>108</v>
      </c>
      <c r="O2198" s="1" t="s">
        <v>556</v>
      </c>
      <c r="P2198" s="1" t="s">
        <v>2431</v>
      </c>
      <c r="Q2198" s="1">
        <v>30568294</v>
      </c>
    </row>
    <row r="2199" spans="13:17">
      <c r="M2199" s="1" t="s">
        <v>43</v>
      </c>
      <c r="N2199" s="1" t="s">
        <v>111</v>
      </c>
      <c r="O2199" s="1" t="s">
        <v>558</v>
      </c>
      <c r="P2199" s="1" t="s">
        <v>2432</v>
      </c>
      <c r="Q2199" s="1">
        <v>30592410</v>
      </c>
    </row>
    <row r="2200" spans="13:17">
      <c r="M2200" s="1" t="s">
        <v>43</v>
      </c>
      <c r="N2200" s="1" t="s">
        <v>111</v>
      </c>
      <c r="O2200" s="1" t="s">
        <v>558</v>
      </c>
      <c r="P2200" s="1" t="s">
        <v>2433</v>
      </c>
      <c r="Q2200" s="1">
        <v>30592421</v>
      </c>
    </row>
    <row r="2201" spans="13:17">
      <c r="M2201" s="1" t="s">
        <v>43</v>
      </c>
      <c r="N2201" s="1" t="s">
        <v>111</v>
      </c>
      <c r="O2201" s="1" t="s">
        <v>558</v>
      </c>
      <c r="P2201" s="1" t="s">
        <v>2434</v>
      </c>
      <c r="Q2201" s="1">
        <v>30592431</v>
      </c>
    </row>
    <row r="2202" spans="13:17">
      <c r="M2202" s="1" t="s">
        <v>43</v>
      </c>
      <c r="N2202" s="1" t="s">
        <v>111</v>
      </c>
      <c r="O2202" s="1" t="s">
        <v>558</v>
      </c>
      <c r="P2202" s="1" t="s">
        <v>558</v>
      </c>
      <c r="Q2202" s="1">
        <v>30592442</v>
      </c>
    </row>
    <row r="2203" spans="13:17">
      <c r="M2203" s="1" t="s">
        <v>43</v>
      </c>
      <c r="N2203" s="1" t="s">
        <v>111</v>
      </c>
      <c r="O2203" s="1" t="s">
        <v>558</v>
      </c>
      <c r="P2203" s="1" t="s">
        <v>2435</v>
      </c>
      <c r="Q2203" s="1">
        <v>30592452</v>
      </c>
    </row>
    <row r="2204" spans="13:17">
      <c r="M2204" s="1" t="s">
        <v>43</v>
      </c>
      <c r="N2204" s="1" t="s">
        <v>111</v>
      </c>
      <c r="O2204" s="1" t="s">
        <v>558</v>
      </c>
      <c r="P2204" s="1" t="s">
        <v>2436</v>
      </c>
      <c r="Q2204" s="1">
        <v>30592463</v>
      </c>
    </row>
    <row r="2205" spans="13:17">
      <c r="M2205" s="1" t="s">
        <v>43</v>
      </c>
      <c r="N2205" s="1" t="s">
        <v>111</v>
      </c>
      <c r="O2205" s="1" t="s">
        <v>558</v>
      </c>
      <c r="P2205" s="1" t="s">
        <v>2437</v>
      </c>
      <c r="Q2205" s="1">
        <v>30592473</v>
      </c>
    </row>
    <row r="2206" spans="13:17">
      <c r="M2206" s="1" t="s">
        <v>43</v>
      </c>
      <c r="N2206" s="1" t="s">
        <v>111</v>
      </c>
      <c r="O2206" s="1" t="s">
        <v>558</v>
      </c>
      <c r="P2206" s="1" t="s">
        <v>2438</v>
      </c>
      <c r="Q2206" s="1">
        <v>30592484</v>
      </c>
    </row>
    <row r="2207" spans="13:17">
      <c r="M2207" s="1" t="s">
        <v>43</v>
      </c>
      <c r="N2207" s="1" t="s">
        <v>111</v>
      </c>
      <c r="O2207" s="1" t="s">
        <v>560</v>
      </c>
      <c r="P2207" s="1" t="s">
        <v>2109</v>
      </c>
      <c r="Q2207" s="1">
        <v>30594415</v>
      </c>
    </row>
    <row r="2208" spans="13:17">
      <c r="M2208" s="1" t="s">
        <v>43</v>
      </c>
      <c r="N2208" s="1" t="s">
        <v>111</v>
      </c>
      <c r="O2208" s="1" t="s">
        <v>560</v>
      </c>
      <c r="P2208" s="1" t="s">
        <v>2439</v>
      </c>
      <c r="Q2208" s="1">
        <v>30594413</v>
      </c>
    </row>
    <row r="2209" spans="13:17">
      <c r="M2209" s="1" t="s">
        <v>43</v>
      </c>
      <c r="N2209" s="1" t="s">
        <v>111</v>
      </c>
      <c r="O2209" s="1" t="s">
        <v>560</v>
      </c>
      <c r="P2209" s="1" t="s">
        <v>2440</v>
      </c>
      <c r="Q2209" s="1">
        <v>30594431</v>
      </c>
    </row>
    <row r="2210" spans="13:17">
      <c r="M2210" s="1" t="s">
        <v>43</v>
      </c>
      <c r="N2210" s="1" t="s">
        <v>111</v>
      </c>
      <c r="O2210" s="1" t="s">
        <v>560</v>
      </c>
      <c r="P2210" s="1" t="s">
        <v>64</v>
      </c>
      <c r="Q2210" s="1">
        <v>30594439</v>
      </c>
    </row>
    <row r="2211" spans="13:17">
      <c r="M2211" s="1" t="s">
        <v>43</v>
      </c>
      <c r="N2211" s="1" t="s">
        <v>111</v>
      </c>
      <c r="O2211" s="1" t="s">
        <v>560</v>
      </c>
      <c r="P2211" s="1" t="s">
        <v>522</v>
      </c>
      <c r="Q2211" s="1">
        <v>30594447</v>
      </c>
    </row>
    <row r="2212" spans="13:17">
      <c r="M2212" s="1" t="s">
        <v>43</v>
      </c>
      <c r="N2212" s="1" t="s">
        <v>111</v>
      </c>
      <c r="O2212" s="1" t="s">
        <v>560</v>
      </c>
      <c r="P2212" s="1" t="s">
        <v>2441</v>
      </c>
      <c r="Q2212" s="1">
        <v>30594455</v>
      </c>
    </row>
    <row r="2213" spans="13:17">
      <c r="M2213" s="1" t="s">
        <v>43</v>
      </c>
      <c r="N2213" s="1" t="s">
        <v>111</v>
      </c>
      <c r="O2213" s="1" t="s">
        <v>560</v>
      </c>
      <c r="P2213" s="1" t="s">
        <v>2442</v>
      </c>
      <c r="Q2213" s="1">
        <v>30594463</v>
      </c>
    </row>
    <row r="2214" spans="13:17">
      <c r="M2214" s="1" t="s">
        <v>43</v>
      </c>
      <c r="N2214" s="1" t="s">
        <v>111</v>
      </c>
      <c r="O2214" s="1" t="s">
        <v>560</v>
      </c>
      <c r="P2214" s="1" t="s">
        <v>2443</v>
      </c>
      <c r="Q2214" s="1">
        <v>30594471</v>
      </c>
    </row>
    <row r="2215" spans="13:17">
      <c r="M2215" s="1" t="s">
        <v>43</v>
      </c>
      <c r="N2215" s="1" t="s">
        <v>111</v>
      </c>
      <c r="O2215" s="1" t="s">
        <v>560</v>
      </c>
      <c r="P2215" s="1" t="s">
        <v>2444</v>
      </c>
      <c r="Q2215" s="1">
        <v>30594494</v>
      </c>
    </row>
    <row r="2216" spans="13:17">
      <c r="M2216" s="1" t="s">
        <v>43</v>
      </c>
      <c r="N2216" s="1" t="s">
        <v>111</v>
      </c>
      <c r="O2216" s="1" t="s">
        <v>560</v>
      </c>
      <c r="P2216" s="1" t="s">
        <v>2445</v>
      </c>
      <c r="Q2216" s="1">
        <v>30594487</v>
      </c>
    </row>
    <row r="2217" spans="13:17">
      <c r="M2217" s="1" t="s">
        <v>43</v>
      </c>
      <c r="N2217" s="1" t="s">
        <v>111</v>
      </c>
      <c r="O2217" s="1" t="s">
        <v>562</v>
      </c>
      <c r="P2217" s="1" t="s">
        <v>2446</v>
      </c>
      <c r="Q2217" s="1">
        <v>30595620</v>
      </c>
    </row>
    <row r="2218" spans="13:17">
      <c r="M2218" s="1" t="s">
        <v>43</v>
      </c>
      <c r="N2218" s="1" t="s">
        <v>111</v>
      </c>
      <c r="O2218" s="1" t="s">
        <v>562</v>
      </c>
      <c r="P2218" s="1" t="s">
        <v>2447</v>
      </c>
      <c r="Q2218" s="1">
        <v>30595622</v>
      </c>
    </row>
    <row r="2219" spans="13:17">
      <c r="M2219" s="1" t="s">
        <v>43</v>
      </c>
      <c r="N2219" s="1" t="s">
        <v>111</v>
      </c>
      <c r="O2219" s="1" t="s">
        <v>562</v>
      </c>
      <c r="P2219" s="1" t="s">
        <v>2448</v>
      </c>
      <c r="Q2219" s="1">
        <v>30595623</v>
      </c>
    </row>
    <row r="2220" spans="13:17">
      <c r="M2220" s="1" t="s">
        <v>43</v>
      </c>
      <c r="N2220" s="1" t="s">
        <v>111</v>
      </c>
      <c r="O2220" s="1" t="s">
        <v>562</v>
      </c>
      <c r="P2220" s="1" t="s">
        <v>2449</v>
      </c>
      <c r="Q2220" s="1">
        <v>30595628</v>
      </c>
    </row>
    <row r="2221" spans="13:17">
      <c r="M2221" s="1" t="s">
        <v>43</v>
      </c>
      <c r="N2221" s="1" t="s">
        <v>111</v>
      </c>
      <c r="O2221" s="1" t="s">
        <v>562</v>
      </c>
      <c r="P2221" s="1" t="s">
        <v>2450</v>
      </c>
      <c r="Q2221" s="1">
        <v>30595647</v>
      </c>
    </row>
    <row r="2222" spans="13:17">
      <c r="M2222" s="1" t="s">
        <v>43</v>
      </c>
      <c r="N2222" s="1" t="s">
        <v>111</v>
      </c>
      <c r="O2222" s="1" t="s">
        <v>562</v>
      </c>
      <c r="P2222" s="1" t="s">
        <v>2451</v>
      </c>
      <c r="Q2222" s="1">
        <v>30595600</v>
      </c>
    </row>
    <row r="2223" spans="13:17">
      <c r="M2223" s="1" t="s">
        <v>43</v>
      </c>
      <c r="N2223" s="1" t="s">
        <v>111</v>
      </c>
      <c r="O2223" s="1" t="s">
        <v>562</v>
      </c>
      <c r="P2223" s="1" t="s">
        <v>2452</v>
      </c>
      <c r="Q2223" s="1">
        <v>30595657</v>
      </c>
    </row>
    <row r="2224" spans="13:17">
      <c r="M2224" s="1" t="s">
        <v>43</v>
      </c>
      <c r="N2224" s="1" t="s">
        <v>111</v>
      </c>
      <c r="O2224" s="1" t="s">
        <v>562</v>
      </c>
      <c r="P2224" s="1" t="s">
        <v>2453</v>
      </c>
      <c r="Q2224" s="1">
        <v>30595699</v>
      </c>
    </row>
    <row r="2225" spans="13:17">
      <c r="M2225" s="1" t="s">
        <v>43</v>
      </c>
      <c r="N2225" s="1" t="s">
        <v>111</v>
      </c>
      <c r="O2225" s="1" t="s">
        <v>562</v>
      </c>
      <c r="P2225" s="1" t="s">
        <v>2454</v>
      </c>
      <c r="Q2225" s="1">
        <v>30595676</v>
      </c>
    </row>
    <row r="2226" spans="13:17">
      <c r="M2226" s="1" t="s">
        <v>43</v>
      </c>
      <c r="N2226" s="1" t="s">
        <v>111</v>
      </c>
      <c r="O2226" s="1" t="s">
        <v>562</v>
      </c>
      <c r="P2226" s="1" t="s">
        <v>692</v>
      </c>
      <c r="Q2226" s="1">
        <v>30595685</v>
      </c>
    </row>
    <row r="2227" spans="13:17">
      <c r="M2227" s="1" t="s">
        <v>43</v>
      </c>
      <c r="N2227" s="1" t="s">
        <v>111</v>
      </c>
      <c r="O2227" s="1" t="s">
        <v>562</v>
      </c>
      <c r="P2227" s="1" t="s">
        <v>2455</v>
      </c>
      <c r="Q2227" s="1">
        <v>30595638</v>
      </c>
    </row>
    <row r="2228" spans="13:17">
      <c r="M2228" s="1" t="s">
        <v>43</v>
      </c>
      <c r="N2228" s="1" t="s">
        <v>111</v>
      </c>
      <c r="O2228" s="1" t="s">
        <v>563</v>
      </c>
      <c r="P2228" s="1" t="s">
        <v>2456</v>
      </c>
      <c r="Q2228" s="1">
        <v>30597411</v>
      </c>
    </row>
    <row r="2229" spans="13:17">
      <c r="M2229" s="1" t="s">
        <v>43</v>
      </c>
      <c r="N2229" s="1" t="s">
        <v>111</v>
      </c>
      <c r="O2229" s="1" t="s">
        <v>563</v>
      </c>
      <c r="P2229" s="1" t="s">
        <v>659</v>
      </c>
      <c r="Q2229" s="1">
        <v>30597413</v>
      </c>
    </row>
    <row r="2230" spans="13:17">
      <c r="M2230" s="1" t="s">
        <v>43</v>
      </c>
      <c r="N2230" s="1" t="s">
        <v>111</v>
      </c>
      <c r="O2230" s="1" t="s">
        <v>563</v>
      </c>
      <c r="P2230" s="1" t="s">
        <v>2457</v>
      </c>
      <c r="Q2230" s="1">
        <v>30597420</v>
      </c>
    </row>
    <row r="2231" spans="13:17">
      <c r="M2231" s="1" t="s">
        <v>43</v>
      </c>
      <c r="N2231" s="1" t="s">
        <v>111</v>
      </c>
      <c r="O2231" s="1" t="s">
        <v>563</v>
      </c>
      <c r="P2231" s="1" t="s">
        <v>2458</v>
      </c>
      <c r="Q2231" s="1">
        <v>30597427</v>
      </c>
    </row>
    <row r="2232" spans="13:17">
      <c r="M2232" s="1" t="s">
        <v>43</v>
      </c>
      <c r="N2232" s="1" t="s">
        <v>111</v>
      </c>
      <c r="O2232" s="1" t="s">
        <v>563</v>
      </c>
      <c r="P2232" s="1" t="s">
        <v>1715</v>
      </c>
      <c r="Q2232" s="1">
        <v>30597433</v>
      </c>
    </row>
    <row r="2233" spans="13:17">
      <c r="M2233" s="1" t="s">
        <v>43</v>
      </c>
      <c r="N2233" s="1" t="s">
        <v>111</v>
      </c>
      <c r="O2233" s="1" t="s">
        <v>563</v>
      </c>
      <c r="P2233" s="1" t="s">
        <v>2459</v>
      </c>
      <c r="Q2233" s="1">
        <v>30597440</v>
      </c>
    </row>
    <row r="2234" spans="13:17">
      <c r="M2234" s="1" t="s">
        <v>43</v>
      </c>
      <c r="N2234" s="1" t="s">
        <v>111</v>
      </c>
      <c r="O2234" s="1" t="s">
        <v>563</v>
      </c>
      <c r="P2234" s="1" t="s">
        <v>2460</v>
      </c>
      <c r="Q2234" s="1">
        <v>30597447</v>
      </c>
    </row>
    <row r="2235" spans="13:17">
      <c r="M2235" s="1" t="s">
        <v>43</v>
      </c>
      <c r="N2235" s="1" t="s">
        <v>111</v>
      </c>
      <c r="O2235" s="1" t="s">
        <v>563</v>
      </c>
      <c r="P2235" s="1" t="s">
        <v>2461</v>
      </c>
      <c r="Q2235" s="1">
        <v>30597454</v>
      </c>
    </row>
    <row r="2236" spans="13:17">
      <c r="M2236" s="1" t="s">
        <v>43</v>
      </c>
      <c r="N2236" s="1" t="s">
        <v>111</v>
      </c>
      <c r="O2236" s="1" t="s">
        <v>563</v>
      </c>
      <c r="P2236" s="1" t="s">
        <v>2462</v>
      </c>
      <c r="Q2236" s="1">
        <v>30597461</v>
      </c>
    </row>
    <row r="2237" spans="13:17">
      <c r="M2237" s="1" t="s">
        <v>43</v>
      </c>
      <c r="N2237" s="1" t="s">
        <v>111</v>
      </c>
      <c r="O2237" s="1" t="s">
        <v>563</v>
      </c>
      <c r="P2237" s="1" t="s">
        <v>2084</v>
      </c>
      <c r="Q2237" s="1">
        <v>30597467</v>
      </c>
    </row>
    <row r="2238" spans="13:17">
      <c r="M2238" s="1" t="s">
        <v>43</v>
      </c>
      <c r="N2238" s="1" t="s">
        <v>111</v>
      </c>
      <c r="O2238" s="1" t="s">
        <v>563</v>
      </c>
      <c r="P2238" s="1" t="s">
        <v>2463</v>
      </c>
      <c r="Q2238" s="1">
        <v>30597474</v>
      </c>
    </row>
    <row r="2239" spans="13:17">
      <c r="M2239" s="1" t="s">
        <v>43</v>
      </c>
      <c r="N2239" s="1" t="s">
        <v>111</v>
      </c>
      <c r="O2239" s="1" t="s">
        <v>563</v>
      </c>
      <c r="P2239" s="1" t="s">
        <v>1313</v>
      </c>
      <c r="Q2239" s="1">
        <v>30597481</v>
      </c>
    </row>
    <row r="2240" spans="13:17">
      <c r="M2240" s="1" t="s">
        <v>43</v>
      </c>
      <c r="N2240" s="1" t="s">
        <v>111</v>
      </c>
      <c r="O2240" s="1" t="s">
        <v>563</v>
      </c>
      <c r="P2240" s="1" t="s">
        <v>2464</v>
      </c>
      <c r="Q2240" s="1">
        <v>30597488</v>
      </c>
    </row>
    <row r="2241" spans="13:17">
      <c r="M2241" s="1" t="s">
        <v>43</v>
      </c>
      <c r="N2241" s="1" t="s">
        <v>111</v>
      </c>
      <c r="O2241" s="1" t="s">
        <v>563</v>
      </c>
      <c r="P2241" s="1" t="s">
        <v>2465</v>
      </c>
      <c r="Q2241" s="1">
        <v>30597494</v>
      </c>
    </row>
    <row r="2242" spans="13:17">
      <c r="M2242" s="1" t="s">
        <v>43</v>
      </c>
      <c r="N2242" s="1" t="s">
        <v>111</v>
      </c>
      <c r="O2242" s="1" t="s">
        <v>565</v>
      </c>
      <c r="P2242" s="1" t="s">
        <v>611</v>
      </c>
      <c r="Q2242" s="1">
        <v>30598411</v>
      </c>
    </row>
    <row r="2243" spans="13:17">
      <c r="M2243" s="1" t="s">
        <v>43</v>
      </c>
      <c r="N2243" s="1" t="s">
        <v>111</v>
      </c>
      <c r="O2243" s="1" t="s">
        <v>565</v>
      </c>
      <c r="P2243" s="1" t="s">
        <v>2466</v>
      </c>
      <c r="Q2243" s="1">
        <v>30598413</v>
      </c>
    </row>
    <row r="2244" spans="13:17">
      <c r="M2244" s="1" t="s">
        <v>43</v>
      </c>
      <c r="N2244" s="1" t="s">
        <v>111</v>
      </c>
      <c r="O2244" s="1" t="s">
        <v>565</v>
      </c>
      <c r="P2244" s="1" t="s">
        <v>2467</v>
      </c>
      <c r="Q2244" s="1">
        <v>30598420</v>
      </c>
    </row>
    <row r="2245" spans="13:17">
      <c r="M2245" s="1" t="s">
        <v>43</v>
      </c>
      <c r="N2245" s="1" t="s">
        <v>111</v>
      </c>
      <c r="O2245" s="1" t="s">
        <v>565</v>
      </c>
      <c r="P2245" s="1" t="s">
        <v>2468</v>
      </c>
      <c r="Q2245" s="1">
        <v>30598427</v>
      </c>
    </row>
    <row r="2246" spans="13:17">
      <c r="M2246" s="1" t="s">
        <v>43</v>
      </c>
      <c r="N2246" s="1" t="s">
        <v>111</v>
      </c>
      <c r="O2246" s="1" t="s">
        <v>565</v>
      </c>
      <c r="P2246" s="1" t="s">
        <v>2469</v>
      </c>
      <c r="Q2246" s="1">
        <v>30598433</v>
      </c>
    </row>
    <row r="2247" spans="13:17">
      <c r="M2247" s="1" t="s">
        <v>43</v>
      </c>
      <c r="N2247" s="1" t="s">
        <v>111</v>
      </c>
      <c r="O2247" s="1" t="s">
        <v>565</v>
      </c>
      <c r="P2247" s="1" t="s">
        <v>2470</v>
      </c>
      <c r="Q2247" s="1">
        <v>30598440</v>
      </c>
    </row>
    <row r="2248" spans="13:17">
      <c r="M2248" s="1" t="s">
        <v>43</v>
      </c>
      <c r="N2248" s="1" t="s">
        <v>111</v>
      </c>
      <c r="O2248" s="1" t="s">
        <v>565</v>
      </c>
      <c r="P2248" s="1" t="s">
        <v>2471</v>
      </c>
      <c r="Q2248" s="1">
        <v>30598447</v>
      </c>
    </row>
    <row r="2249" spans="13:17">
      <c r="M2249" s="1" t="s">
        <v>43</v>
      </c>
      <c r="N2249" s="1" t="s">
        <v>111</v>
      </c>
      <c r="O2249" s="1" t="s">
        <v>565</v>
      </c>
      <c r="P2249" s="1" t="s">
        <v>2472</v>
      </c>
      <c r="Q2249" s="1">
        <v>30598454</v>
      </c>
    </row>
    <row r="2250" spans="13:17">
      <c r="M2250" s="1" t="s">
        <v>43</v>
      </c>
      <c r="N2250" s="1" t="s">
        <v>111</v>
      </c>
      <c r="O2250" s="1" t="s">
        <v>565</v>
      </c>
      <c r="P2250" s="1" t="s">
        <v>2473</v>
      </c>
      <c r="Q2250" s="1">
        <v>30598461</v>
      </c>
    </row>
    <row r="2251" spans="13:17">
      <c r="M2251" s="1" t="s">
        <v>43</v>
      </c>
      <c r="N2251" s="1" t="s">
        <v>111</v>
      </c>
      <c r="O2251" s="1" t="s">
        <v>565</v>
      </c>
      <c r="P2251" s="1" t="s">
        <v>2474</v>
      </c>
      <c r="Q2251" s="1">
        <v>30598467</v>
      </c>
    </row>
    <row r="2252" spans="13:17">
      <c r="M2252" s="1" t="s">
        <v>43</v>
      </c>
      <c r="N2252" s="1" t="s">
        <v>111</v>
      </c>
      <c r="O2252" s="1" t="s">
        <v>565</v>
      </c>
      <c r="P2252" s="1" t="s">
        <v>2475</v>
      </c>
      <c r="Q2252" s="1">
        <v>30598481</v>
      </c>
    </row>
    <row r="2253" spans="13:17">
      <c r="M2253" s="1" t="s">
        <v>43</v>
      </c>
      <c r="N2253" s="1" t="s">
        <v>111</v>
      </c>
      <c r="O2253" s="1" t="s">
        <v>565</v>
      </c>
      <c r="P2253" s="1" t="s">
        <v>2476</v>
      </c>
      <c r="Q2253" s="1">
        <v>30598488</v>
      </c>
    </row>
    <row r="2254" spans="13:17">
      <c r="M2254" s="1" t="s">
        <v>43</v>
      </c>
      <c r="N2254" s="1" t="s">
        <v>111</v>
      </c>
      <c r="O2254" s="1" t="s">
        <v>565</v>
      </c>
      <c r="P2254" s="1" t="s">
        <v>565</v>
      </c>
      <c r="Q2254" s="1">
        <v>30598474</v>
      </c>
    </row>
    <row r="2255" spans="13:17">
      <c r="M2255" s="1" t="s">
        <v>43</v>
      </c>
      <c r="N2255" s="1" t="s">
        <v>111</v>
      </c>
      <c r="O2255" s="1" t="s">
        <v>565</v>
      </c>
      <c r="P2255" s="1" t="s">
        <v>2477</v>
      </c>
      <c r="Q2255" s="1">
        <v>30598494</v>
      </c>
    </row>
    <row r="2256" spans="13:17">
      <c r="M2256" s="1" t="s">
        <v>43</v>
      </c>
      <c r="N2256" s="1" t="s">
        <v>111</v>
      </c>
      <c r="O2256" s="1" t="s">
        <v>567</v>
      </c>
      <c r="P2256" s="1" t="s">
        <v>2478</v>
      </c>
      <c r="Q2256" s="1">
        <v>30599411</v>
      </c>
    </row>
    <row r="2257" spans="13:17">
      <c r="M2257" s="1" t="s">
        <v>43</v>
      </c>
      <c r="N2257" s="1" t="s">
        <v>111</v>
      </c>
      <c r="O2257" s="1" t="s">
        <v>567</v>
      </c>
      <c r="P2257" s="1" t="s">
        <v>2479</v>
      </c>
      <c r="Q2257" s="1">
        <v>30599415</v>
      </c>
    </row>
    <row r="2258" spans="13:17">
      <c r="M2258" s="1" t="s">
        <v>43</v>
      </c>
      <c r="N2258" s="1" t="s">
        <v>111</v>
      </c>
      <c r="O2258" s="1" t="s">
        <v>567</v>
      </c>
      <c r="P2258" s="1" t="s">
        <v>2480</v>
      </c>
      <c r="Q2258" s="1">
        <v>30599423</v>
      </c>
    </row>
    <row r="2259" spans="13:17">
      <c r="M2259" s="1" t="s">
        <v>43</v>
      </c>
      <c r="N2259" s="1" t="s">
        <v>111</v>
      </c>
      <c r="O2259" s="1" t="s">
        <v>567</v>
      </c>
      <c r="P2259" s="1" t="s">
        <v>2481</v>
      </c>
      <c r="Q2259" s="1">
        <v>30599431</v>
      </c>
    </row>
    <row r="2260" spans="13:17">
      <c r="M2260" s="1" t="s">
        <v>43</v>
      </c>
      <c r="N2260" s="1" t="s">
        <v>111</v>
      </c>
      <c r="O2260" s="1" t="s">
        <v>567</v>
      </c>
      <c r="P2260" s="1" t="s">
        <v>2482</v>
      </c>
      <c r="Q2260" s="1">
        <v>30599439</v>
      </c>
    </row>
    <row r="2261" spans="13:17">
      <c r="M2261" s="1" t="s">
        <v>43</v>
      </c>
      <c r="N2261" s="1" t="s">
        <v>111</v>
      </c>
      <c r="O2261" s="1" t="s">
        <v>567</v>
      </c>
      <c r="P2261" s="1" t="s">
        <v>2483</v>
      </c>
      <c r="Q2261" s="1">
        <v>30599447</v>
      </c>
    </row>
    <row r="2262" spans="13:17">
      <c r="M2262" s="1" t="s">
        <v>43</v>
      </c>
      <c r="N2262" s="1" t="s">
        <v>111</v>
      </c>
      <c r="O2262" s="1" t="s">
        <v>567</v>
      </c>
      <c r="P2262" s="1" t="s">
        <v>2484</v>
      </c>
      <c r="Q2262" s="1">
        <v>30599455</v>
      </c>
    </row>
    <row r="2263" spans="13:17">
      <c r="M2263" s="1" t="s">
        <v>43</v>
      </c>
      <c r="N2263" s="1" t="s">
        <v>111</v>
      </c>
      <c r="O2263" s="1" t="s">
        <v>567</v>
      </c>
      <c r="P2263" s="1" t="s">
        <v>2485</v>
      </c>
      <c r="Q2263" s="1">
        <v>30599463</v>
      </c>
    </row>
    <row r="2264" spans="13:17">
      <c r="M2264" s="1" t="s">
        <v>43</v>
      </c>
      <c r="N2264" s="1" t="s">
        <v>111</v>
      </c>
      <c r="O2264" s="1" t="s">
        <v>567</v>
      </c>
      <c r="P2264" s="1" t="s">
        <v>2486</v>
      </c>
      <c r="Q2264" s="1">
        <v>30599471</v>
      </c>
    </row>
    <row r="2265" spans="13:17">
      <c r="M2265" s="1" t="s">
        <v>43</v>
      </c>
      <c r="N2265" s="1" t="s">
        <v>111</v>
      </c>
      <c r="O2265" s="1" t="s">
        <v>567</v>
      </c>
      <c r="P2265" s="1" t="s">
        <v>2487</v>
      </c>
      <c r="Q2265" s="1">
        <v>30599479</v>
      </c>
    </row>
    <row r="2266" spans="13:17">
      <c r="M2266" s="1" t="s">
        <v>43</v>
      </c>
      <c r="N2266" s="1" t="s">
        <v>111</v>
      </c>
      <c r="O2266" s="1" t="s">
        <v>567</v>
      </c>
      <c r="P2266" s="1" t="s">
        <v>1754</v>
      </c>
      <c r="Q2266" s="1">
        <v>30599487</v>
      </c>
    </row>
    <row r="2267" spans="13:17">
      <c r="M2267" s="1" t="s">
        <v>43</v>
      </c>
      <c r="N2267" s="1" t="s">
        <v>111</v>
      </c>
      <c r="O2267" s="1" t="s">
        <v>567</v>
      </c>
      <c r="P2267" s="1" t="s">
        <v>2488</v>
      </c>
      <c r="Q2267" s="1">
        <v>30599494</v>
      </c>
    </row>
    <row r="2268" spans="13:17">
      <c r="M2268" s="1" t="s">
        <v>43</v>
      </c>
      <c r="N2268" s="1" t="s">
        <v>114</v>
      </c>
      <c r="O2268" s="1" t="s">
        <v>569</v>
      </c>
      <c r="P2268" s="1" t="s">
        <v>569</v>
      </c>
      <c r="Q2268" s="1">
        <v>30611314</v>
      </c>
    </row>
    <row r="2269" spans="13:17">
      <c r="M2269" s="1" t="s">
        <v>43</v>
      </c>
      <c r="N2269" s="1" t="s">
        <v>114</v>
      </c>
      <c r="O2269" s="1" t="s">
        <v>569</v>
      </c>
      <c r="P2269" s="1" t="s">
        <v>2489</v>
      </c>
      <c r="Q2269" s="1">
        <v>30611399</v>
      </c>
    </row>
    <row r="2270" spans="13:17">
      <c r="M2270" s="1" t="s">
        <v>43</v>
      </c>
      <c r="N2270" s="1" t="s">
        <v>114</v>
      </c>
      <c r="O2270" s="1" t="s">
        <v>569</v>
      </c>
      <c r="P2270" s="1" t="s">
        <v>2490</v>
      </c>
      <c r="Q2270" s="1">
        <v>30611317</v>
      </c>
    </row>
    <row r="2271" spans="13:17">
      <c r="M2271" s="1" t="s">
        <v>43</v>
      </c>
      <c r="N2271" s="1" t="s">
        <v>114</v>
      </c>
      <c r="O2271" s="1" t="s">
        <v>569</v>
      </c>
      <c r="P2271" s="1" t="s">
        <v>2491</v>
      </c>
      <c r="Q2271" s="1">
        <v>30611325</v>
      </c>
    </row>
    <row r="2272" spans="13:17">
      <c r="M2272" s="1" t="s">
        <v>43</v>
      </c>
      <c r="N2272" s="1" t="s">
        <v>114</v>
      </c>
      <c r="O2272" s="1" t="s">
        <v>569</v>
      </c>
      <c r="P2272" s="1" t="s">
        <v>2492</v>
      </c>
      <c r="Q2272" s="1">
        <v>30611334</v>
      </c>
    </row>
    <row r="2273" spans="13:17">
      <c r="M2273" s="1" t="s">
        <v>43</v>
      </c>
      <c r="N2273" s="1" t="s">
        <v>114</v>
      </c>
      <c r="O2273" s="1" t="s">
        <v>569</v>
      </c>
      <c r="P2273" s="1" t="s">
        <v>2493</v>
      </c>
      <c r="Q2273" s="1">
        <v>30611343</v>
      </c>
    </row>
    <row r="2274" spans="13:17">
      <c r="M2274" s="1" t="s">
        <v>43</v>
      </c>
      <c r="N2274" s="1" t="s">
        <v>114</v>
      </c>
      <c r="O2274" s="1" t="s">
        <v>569</v>
      </c>
      <c r="P2274" s="1" t="s">
        <v>2494</v>
      </c>
      <c r="Q2274" s="1">
        <v>30611351</v>
      </c>
    </row>
    <row r="2275" spans="13:17">
      <c r="M2275" s="1" t="s">
        <v>43</v>
      </c>
      <c r="N2275" s="1" t="s">
        <v>114</v>
      </c>
      <c r="O2275" s="1" t="s">
        <v>569</v>
      </c>
      <c r="P2275" s="1" t="s">
        <v>2495</v>
      </c>
      <c r="Q2275" s="1">
        <v>30611360</v>
      </c>
    </row>
    <row r="2276" spans="13:17">
      <c r="M2276" s="1" t="s">
        <v>43</v>
      </c>
      <c r="N2276" s="1" t="s">
        <v>114</v>
      </c>
      <c r="O2276" s="1" t="s">
        <v>569</v>
      </c>
      <c r="P2276" s="1" t="s">
        <v>2496</v>
      </c>
      <c r="Q2276" s="1">
        <v>30611369</v>
      </c>
    </row>
    <row r="2277" spans="13:17">
      <c r="M2277" s="1" t="s">
        <v>43</v>
      </c>
      <c r="N2277" s="1" t="s">
        <v>114</v>
      </c>
      <c r="O2277" s="1" t="s">
        <v>569</v>
      </c>
      <c r="P2277" s="1" t="s">
        <v>2497</v>
      </c>
      <c r="Q2277" s="1">
        <v>30611377</v>
      </c>
    </row>
    <row r="2278" spans="13:17">
      <c r="M2278" s="1" t="s">
        <v>43</v>
      </c>
      <c r="N2278" s="1" t="s">
        <v>114</v>
      </c>
      <c r="O2278" s="1" t="s">
        <v>569</v>
      </c>
      <c r="P2278" s="1" t="s">
        <v>2498</v>
      </c>
      <c r="Q2278" s="1">
        <v>30611386</v>
      </c>
    </row>
    <row r="2279" spans="13:17">
      <c r="M2279" s="1" t="s">
        <v>43</v>
      </c>
      <c r="N2279" s="1" t="s">
        <v>114</v>
      </c>
      <c r="O2279" s="1" t="s">
        <v>569</v>
      </c>
      <c r="P2279" s="1" t="s">
        <v>2499</v>
      </c>
      <c r="Q2279" s="1">
        <v>30611394</v>
      </c>
    </row>
    <row r="2280" spans="13:17">
      <c r="M2280" s="1" t="s">
        <v>43</v>
      </c>
      <c r="N2280" s="1" t="s">
        <v>114</v>
      </c>
      <c r="O2280" s="1" t="s">
        <v>571</v>
      </c>
      <c r="P2280" s="1" t="s">
        <v>2500</v>
      </c>
      <c r="Q2280" s="1">
        <v>30611610</v>
      </c>
    </row>
    <row r="2281" spans="13:17">
      <c r="M2281" s="1" t="s">
        <v>43</v>
      </c>
      <c r="N2281" s="1" t="s">
        <v>114</v>
      </c>
      <c r="O2281" s="1" t="s">
        <v>571</v>
      </c>
      <c r="P2281" s="1" t="s">
        <v>2501</v>
      </c>
      <c r="Q2281" s="1">
        <v>30611631</v>
      </c>
    </row>
    <row r="2282" spans="13:17">
      <c r="M2282" s="1" t="s">
        <v>43</v>
      </c>
      <c r="N2282" s="1" t="s">
        <v>114</v>
      </c>
      <c r="O2282" s="1" t="s">
        <v>571</v>
      </c>
      <c r="P2282" s="1" t="s">
        <v>2502</v>
      </c>
      <c r="Q2282" s="1">
        <v>30611636</v>
      </c>
    </row>
    <row r="2283" spans="13:17">
      <c r="M2283" s="1" t="s">
        <v>43</v>
      </c>
      <c r="N2283" s="1" t="s">
        <v>114</v>
      </c>
      <c r="O2283" s="1" t="s">
        <v>571</v>
      </c>
      <c r="P2283" s="1" t="s">
        <v>2503</v>
      </c>
      <c r="Q2283" s="1">
        <v>30611642</v>
      </c>
    </row>
    <row r="2284" spans="13:17">
      <c r="M2284" s="1" t="s">
        <v>43</v>
      </c>
      <c r="N2284" s="1" t="s">
        <v>114</v>
      </c>
      <c r="O2284" s="1" t="s">
        <v>571</v>
      </c>
      <c r="P2284" s="1" t="s">
        <v>2504</v>
      </c>
      <c r="Q2284" s="1">
        <v>30611652</v>
      </c>
    </row>
    <row r="2285" spans="13:17">
      <c r="M2285" s="1" t="s">
        <v>43</v>
      </c>
      <c r="N2285" s="1" t="s">
        <v>114</v>
      </c>
      <c r="O2285" s="1" t="s">
        <v>571</v>
      </c>
      <c r="P2285" s="1" t="s">
        <v>2505</v>
      </c>
      <c r="Q2285" s="1">
        <v>30611647</v>
      </c>
    </row>
    <row r="2286" spans="13:17">
      <c r="M2286" s="1" t="s">
        <v>43</v>
      </c>
      <c r="N2286" s="1" t="s">
        <v>114</v>
      </c>
      <c r="O2286" s="1" t="s">
        <v>571</v>
      </c>
      <c r="P2286" s="1" t="s">
        <v>2506</v>
      </c>
      <c r="Q2286" s="1">
        <v>30611673</v>
      </c>
    </row>
    <row r="2287" spans="13:17">
      <c r="M2287" s="1" t="s">
        <v>43</v>
      </c>
      <c r="N2287" s="1" t="s">
        <v>114</v>
      </c>
      <c r="O2287" s="1" t="s">
        <v>573</v>
      </c>
      <c r="P2287" s="1" t="s">
        <v>2507</v>
      </c>
      <c r="Q2287" s="1">
        <v>30612011</v>
      </c>
    </row>
    <row r="2288" spans="13:17">
      <c r="M2288" s="1" t="s">
        <v>43</v>
      </c>
      <c r="N2288" s="1" t="s">
        <v>114</v>
      </c>
      <c r="O2288" s="1" t="s">
        <v>573</v>
      </c>
      <c r="P2288" s="1" t="s">
        <v>2508</v>
      </c>
      <c r="Q2288" s="1">
        <v>30612017</v>
      </c>
    </row>
    <row r="2289" spans="13:17">
      <c r="M2289" s="1" t="s">
        <v>43</v>
      </c>
      <c r="N2289" s="1" t="s">
        <v>114</v>
      </c>
      <c r="O2289" s="1" t="s">
        <v>573</v>
      </c>
      <c r="P2289" s="1" t="s">
        <v>2509</v>
      </c>
      <c r="Q2289" s="1">
        <v>30612023</v>
      </c>
    </row>
    <row r="2290" spans="13:17">
      <c r="M2290" s="1" t="s">
        <v>43</v>
      </c>
      <c r="N2290" s="1" t="s">
        <v>114</v>
      </c>
      <c r="O2290" s="1" t="s">
        <v>573</v>
      </c>
      <c r="P2290" s="1" t="s">
        <v>495</v>
      </c>
      <c r="Q2290" s="1">
        <v>30612029</v>
      </c>
    </row>
    <row r="2291" spans="13:17">
      <c r="M2291" s="1" t="s">
        <v>43</v>
      </c>
      <c r="N2291" s="1" t="s">
        <v>114</v>
      </c>
      <c r="O2291" s="1" t="s">
        <v>573</v>
      </c>
      <c r="P2291" s="1" t="s">
        <v>2510</v>
      </c>
      <c r="Q2291" s="1">
        <v>30612035</v>
      </c>
    </row>
    <row r="2292" spans="13:17">
      <c r="M2292" s="1" t="s">
        <v>43</v>
      </c>
      <c r="N2292" s="1" t="s">
        <v>114</v>
      </c>
      <c r="O2292" s="1" t="s">
        <v>573</v>
      </c>
      <c r="P2292" s="1" t="s">
        <v>2511</v>
      </c>
      <c r="Q2292" s="1">
        <v>30612041</v>
      </c>
    </row>
    <row r="2293" spans="13:17">
      <c r="M2293" s="1" t="s">
        <v>43</v>
      </c>
      <c r="N2293" s="1" t="s">
        <v>114</v>
      </c>
      <c r="O2293" s="1" t="s">
        <v>573</v>
      </c>
      <c r="P2293" s="1" t="s">
        <v>573</v>
      </c>
      <c r="Q2293" s="1">
        <v>30612047</v>
      </c>
    </row>
    <row r="2294" spans="13:17">
      <c r="M2294" s="1" t="s">
        <v>43</v>
      </c>
      <c r="N2294" s="1" t="s">
        <v>114</v>
      </c>
      <c r="O2294" s="1" t="s">
        <v>573</v>
      </c>
      <c r="P2294" s="1" t="s">
        <v>2512</v>
      </c>
      <c r="Q2294" s="1">
        <v>30612099</v>
      </c>
    </row>
    <row r="2295" spans="13:17">
      <c r="M2295" s="1" t="s">
        <v>43</v>
      </c>
      <c r="N2295" s="1" t="s">
        <v>114</v>
      </c>
      <c r="O2295" s="1" t="s">
        <v>573</v>
      </c>
      <c r="P2295" s="1" t="s">
        <v>2513</v>
      </c>
      <c r="Q2295" s="1">
        <v>30612053</v>
      </c>
    </row>
    <row r="2296" spans="13:17">
      <c r="M2296" s="1" t="s">
        <v>43</v>
      </c>
      <c r="N2296" s="1" t="s">
        <v>114</v>
      </c>
      <c r="O2296" s="1" t="s">
        <v>573</v>
      </c>
      <c r="P2296" s="1" t="s">
        <v>2514</v>
      </c>
      <c r="Q2296" s="1">
        <v>30612059</v>
      </c>
    </row>
    <row r="2297" spans="13:17">
      <c r="M2297" s="1" t="s">
        <v>43</v>
      </c>
      <c r="N2297" s="1" t="s">
        <v>114</v>
      </c>
      <c r="O2297" s="1" t="s">
        <v>573</v>
      </c>
      <c r="P2297" s="1" t="s">
        <v>169</v>
      </c>
      <c r="Q2297" s="1">
        <v>30612077</v>
      </c>
    </row>
    <row r="2298" spans="13:17">
      <c r="M2298" s="1" t="s">
        <v>43</v>
      </c>
      <c r="N2298" s="1" t="s">
        <v>114</v>
      </c>
      <c r="O2298" s="1" t="s">
        <v>573</v>
      </c>
      <c r="P2298" s="1" t="s">
        <v>2515</v>
      </c>
      <c r="Q2298" s="1">
        <v>30612083</v>
      </c>
    </row>
    <row r="2299" spans="13:17">
      <c r="M2299" s="1" t="s">
        <v>43</v>
      </c>
      <c r="N2299" s="1" t="s">
        <v>114</v>
      </c>
      <c r="O2299" s="1" t="s">
        <v>573</v>
      </c>
      <c r="P2299" s="1" t="s">
        <v>2516</v>
      </c>
      <c r="Q2299" s="1">
        <v>30612089</v>
      </c>
    </row>
    <row r="2300" spans="13:17">
      <c r="M2300" s="1" t="s">
        <v>43</v>
      </c>
      <c r="N2300" s="1" t="s">
        <v>114</v>
      </c>
      <c r="O2300" s="1" t="s">
        <v>573</v>
      </c>
      <c r="P2300" s="1" t="s">
        <v>1234</v>
      </c>
      <c r="Q2300" s="1">
        <v>30612094</v>
      </c>
    </row>
    <row r="2301" spans="13:17">
      <c r="M2301" s="1" t="s">
        <v>43</v>
      </c>
      <c r="N2301" s="1" t="s">
        <v>114</v>
      </c>
      <c r="O2301" s="1" t="s">
        <v>574</v>
      </c>
      <c r="P2301" s="1" t="s">
        <v>2517</v>
      </c>
      <c r="Q2301" s="1">
        <v>30612211</v>
      </c>
    </row>
    <row r="2302" spans="13:17">
      <c r="M2302" s="1" t="s">
        <v>43</v>
      </c>
      <c r="N2302" s="1" t="s">
        <v>114</v>
      </c>
      <c r="O2302" s="1" t="s">
        <v>574</v>
      </c>
      <c r="P2302" s="1" t="s">
        <v>1723</v>
      </c>
      <c r="Q2302" s="1">
        <v>30612212</v>
      </c>
    </row>
    <row r="2303" spans="13:17">
      <c r="M2303" s="1" t="s">
        <v>43</v>
      </c>
      <c r="N2303" s="1" t="s">
        <v>114</v>
      </c>
      <c r="O2303" s="1" t="s">
        <v>574</v>
      </c>
      <c r="P2303" s="1" t="s">
        <v>2518</v>
      </c>
      <c r="Q2303" s="1">
        <v>30612218</v>
      </c>
    </row>
    <row r="2304" spans="13:17">
      <c r="M2304" s="1" t="s">
        <v>43</v>
      </c>
      <c r="N2304" s="1" t="s">
        <v>114</v>
      </c>
      <c r="O2304" s="1" t="s">
        <v>574</v>
      </c>
      <c r="P2304" s="1" t="s">
        <v>574</v>
      </c>
      <c r="Q2304" s="1">
        <v>30612225</v>
      </c>
    </row>
    <row r="2305" spans="13:17">
      <c r="M2305" s="1" t="s">
        <v>43</v>
      </c>
      <c r="N2305" s="1" t="s">
        <v>114</v>
      </c>
      <c r="O2305" s="1" t="s">
        <v>574</v>
      </c>
      <c r="P2305" s="1" t="s">
        <v>2519</v>
      </c>
      <c r="Q2305" s="1">
        <v>30612299</v>
      </c>
    </row>
    <row r="2306" spans="13:17">
      <c r="M2306" s="1" t="s">
        <v>43</v>
      </c>
      <c r="N2306" s="1" t="s">
        <v>114</v>
      </c>
      <c r="O2306" s="1" t="s">
        <v>574</v>
      </c>
      <c r="P2306" s="1" t="s">
        <v>2520</v>
      </c>
      <c r="Q2306" s="1">
        <v>30612231</v>
      </c>
    </row>
    <row r="2307" spans="13:17">
      <c r="M2307" s="1" t="s">
        <v>43</v>
      </c>
      <c r="N2307" s="1" t="s">
        <v>114</v>
      </c>
      <c r="O2307" s="1" t="s">
        <v>574</v>
      </c>
      <c r="P2307" s="1" t="s">
        <v>2521</v>
      </c>
      <c r="Q2307" s="1">
        <v>30612237</v>
      </c>
    </row>
    <row r="2308" spans="13:17">
      <c r="M2308" s="1" t="s">
        <v>43</v>
      </c>
      <c r="N2308" s="1" t="s">
        <v>114</v>
      </c>
      <c r="O2308" s="1" t="s">
        <v>574</v>
      </c>
      <c r="P2308" s="1" t="s">
        <v>2522</v>
      </c>
      <c r="Q2308" s="1">
        <v>30612244</v>
      </c>
    </row>
    <row r="2309" spans="13:17">
      <c r="M2309" s="1" t="s">
        <v>43</v>
      </c>
      <c r="N2309" s="1" t="s">
        <v>114</v>
      </c>
      <c r="O2309" s="1" t="s">
        <v>574</v>
      </c>
      <c r="P2309" s="1" t="s">
        <v>2523</v>
      </c>
      <c r="Q2309" s="1">
        <v>30612250</v>
      </c>
    </row>
    <row r="2310" spans="13:17">
      <c r="M2310" s="1" t="s">
        <v>43</v>
      </c>
      <c r="N2310" s="1" t="s">
        <v>114</v>
      </c>
      <c r="O2310" s="1" t="s">
        <v>574</v>
      </c>
      <c r="P2310" s="1" t="s">
        <v>2524</v>
      </c>
      <c r="Q2310" s="1">
        <v>30612256</v>
      </c>
    </row>
    <row r="2311" spans="13:17">
      <c r="M2311" s="1" t="s">
        <v>43</v>
      </c>
      <c r="N2311" s="1" t="s">
        <v>114</v>
      </c>
      <c r="O2311" s="1" t="s">
        <v>574</v>
      </c>
      <c r="P2311" s="1" t="s">
        <v>2525</v>
      </c>
      <c r="Q2311" s="1">
        <v>30612263</v>
      </c>
    </row>
    <row r="2312" spans="13:17">
      <c r="M2312" s="1" t="s">
        <v>43</v>
      </c>
      <c r="N2312" s="1" t="s">
        <v>114</v>
      </c>
      <c r="O2312" s="1" t="s">
        <v>574</v>
      </c>
      <c r="P2312" s="1" t="s">
        <v>2526</v>
      </c>
      <c r="Q2312" s="1">
        <v>30612275</v>
      </c>
    </row>
    <row r="2313" spans="13:17">
      <c r="M2313" s="1" t="s">
        <v>43</v>
      </c>
      <c r="N2313" s="1" t="s">
        <v>114</v>
      </c>
      <c r="O2313" s="1" t="s">
        <v>574</v>
      </c>
      <c r="P2313" s="1" t="s">
        <v>1465</v>
      </c>
      <c r="Q2313" s="1">
        <v>30612269</v>
      </c>
    </row>
    <row r="2314" spans="13:17">
      <c r="M2314" s="1" t="s">
        <v>43</v>
      </c>
      <c r="N2314" s="1" t="s">
        <v>114</v>
      </c>
      <c r="O2314" s="1" t="s">
        <v>574</v>
      </c>
      <c r="P2314" s="1" t="s">
        <v>2527</v>
      </c>
      <c r="Q2314" s="1">
        <v>30612282</v>
      </c>
    </row>
    <row r="2315" spans="13:17">
      <c r="M2315" s="1" t="s">
        <v>43</v>
      </c>
      <c r="N2315" s="1" t="s">
        <v>114</v>
      </c>
      <c r="O2315" s="1" t="s">
        <v>574</v>
      </c>
      <c r="P2315" s="1" t="s">
        <v>2528</v>
      </c>
      <c r="Q2315" s="1">
        <v>30612288</v>
      </c>
    </row>
    <row r="2316" spans="13:17">
      <c r="M2316" s="1" t="s">
        <v>43</v>
      </c>
      <c r="N2316" s="1" t="s">
        <v>114</v>
      </c>
      <c r="O2316" s="1" t="s">
        <v>574</v>
      </c>
      <c r="P2316" s="1" t="s">
        <v>2529</v>
      </c>
      <c r="Q2316" s="1">
        <v>30612294</v>
      </c>
    </row>
    <row r="2317" spans="13:17">
      <c r="M2317" s="1" t="s">
        <v>43</v>
      </c>
      <c r="N2317" s="1" t="s">
        <v>114</v>
      </c>
      <c r="O2317" s="1" t="s">
        <v>576</v>
      </c>
      <c r="P2317" s="1" t="s">
        <v>2530</v>
      </c>
      <c r="Q2317" s="1">
        <v>30612315</v>
      </c>
    </row>
    <row r="2318" spans="13:17">
      <c r="M2318" s="1" t="s">
        <v>43</v>
      </c>
      <c r="N2318" s="1" t="s">
        <v>114</v>
      </c>
      <c r="O2318" s="1" t="s">
        <v>576</v>
      </c>
      <c r="P2318" s="1" t="s">
        <v>2531</v>
      </c>
      <c r="Q2318" s="1">
        <v>30612318</v>
      </c>
    </row>
    <row r="2319" spans="13:17">
      <c r="M2319" s="1" t="s">
        <v>43</v>
      </c>
      <c r="N2319" s="1" t="s">
        <v>114</v>
      </c>
      <c r="O2319" s="1" t="s">
        <v>576</v>
      </c>
      <c r="P2319" s="1" t="s">
        <v>2532</v>
      </c>
      <c r="Q2319" s="1">
        <v>30612322</v>
      </c>
    </row>
    <row r="2320" spans="13:17">
      <c r="M2320" s="1" t="s">
        <v>43</v>
      </c>
      <c r="N2320" s="1" t="s">
        <v>114</v>
      </c>
      <c r="O2320" s="1" t="s">
        <v>576</v>
      </c>
      <c r="P2320" s="1" t="s">
        <v>2533</v>
      </c>
      <c r="Q2320" s="1">
        <v>30612327</v>
      </c>
    </row>
    <row r="2321" spans="13:17">
      <c r="M2321" s="1" t="s">
        <v>43</v>
      </c>
      <c r="N2321" s="1" t="s">
        <v>114</v>
      </c>
      <c r="O2321" s="1" t="s">
        <v>576</v>
      </c>
      <c r="P2321" s="1" t="s">
        <v>576</v>
      </c>
      <c r="Q2321" s="1">
        <v>30612331</v>
      </c>
    </row>
    <row r="2322" spans="13:17">
      <c r="M2322" s="1" t="s">
        <v>43</v>
      </c>
      <c r="N2322" s="1" t="s">
        <v>114</v>
      </c>
      <c r="O2322" s="1" t="s">
        <v>576</v>
      </c>
      <c r="P2322" s="1" t="s">
        <v>2534</v>
      </c>
      <c r="Q2322" s="1">
        <v>30612399</v>
      </c>
    </row>
    <row r="2323" spans="13:17">
      <c r="M2323" s="1" t="s">
        <v>43</v>
      </c>
      <c r="N2323" s="1" t="s">
        <v>114</v>
      </c>
      <c r="O2323" s="1" t="s">
        <v>576</v>
      </c>
      <c r="P2323" s="1" t="s">
        <v>2535</v>
      </c>
      <c r="Q2323" s="1">
        <v>30612349</v>
      </c>
    </row>
    <row r="2324" spans="13:17">
      <c r="M2324" s="1" t="s">
        <v>43</v>
      </c>
      <c r="N2324" s="1" t="s">
        <v>114</v>
      </c>
      <c r="O2324" s="1" t="s">
        <v>576</v>
      </c>
      <c r="P2324" s="1" t="s">
        <v>2536</v>
      </c>
      <c r="Q2324" s="1">
        <v>30612358</v>
      </c>
    </row>
    <row r="2325" spans="13:17">
      <c r="M2325" s="1" t="s">
        <v>43</v>
      </c>
      <c r="N2325" s="1" t="s">
        <v>114</v>
      </c>
      <c r="O2325" s="1" t="s">
        <v>576</v>
      </c>
      <c r="P2325" s="1" t="s">
        <v>2537</v>
      </c>
      <c r="Q2325" s="1">
        <v>30612372</v>
      </c>
    </row>
    <row r="2326" spans="13:17">
      <c r="M2326" s="1" t="s">
        <v>43</v>
      </c>
      <c r="N2326" s="1" t="s">
        <v>114</v>
      </c>
      <c r="O2326" s="1" t="s">
        <v>576</v>
      </c>
      <c r="P2326" s="1" t="s">
        <v>2538</v>
      </c>
      <c r="Q2326" s="1">
        <v>30612381</v>
      </c>
    </row>
    <row r="2327" spans="13:17">
      <c r="M2327" s="1" t="s">
        <v>43</v>
      </c>
      <c r="N2327" s="1" t="s">
        <v>114</v>
      </c>
      <c r="O2327" s="1" t="s">
        <v>576</v>
      </c>
      <c r="P2327" s="1" t="s">
        <v>2259</v>
      </c>
      <c r="Q2327" s="1">
        <v>30612385</v>
      </c>
    </row>
    <row r="2328" spans="13:17">
      <c r="M2328" s="1" t="s">
        <v>43</v>
      </c>
      <c r="N2328" s="1" t="s">
        <v>114</v>
      </c>
      <c r="O2328" s="1" t="s">
        <v>578</v>
      </c>
      <c r="P2328" s="1" t="s">
        <v>2539</v>
      </c>
      <c r="Q2328" s="1">
        <v>30612417</v>
      </c>
    </row>
    <row r="2329" spans="13:17">
      <c r="M2329" s="1" t="s">
        <v>43</v>
      </c>
      <c r="N2329" s="1" t="s">
        <v>114</v>
      </c>
      <c r="O2329" s="1" t="s">
        <v>578</v>
      </c>
      <c r="P2329" s="1" t="s">
        <v>2540</v>
      </c>
      <c r="Q2329" s="1">
        <v>30612420</v>
      </c>
    </row>
    <row r="2330" spans="13:17">
      <c r="M2330" s="1" t="s">
        <v>43</v>
      </c>
      <c r="N2330" s="1" t="s">
        <v>114</v>
      </c>
      <c r="O2330" s="1" t="s">
        <v>578</v>
      </c>
      <c r="P2330" s="1" t="s">
        <v>2541</v>
      </c>
      <c r="Q2330" s="1">
        <v>30612421</v>
      </c>
    </row>
    <row r="2331" spans="13:17">
      <c r="M2331" s="1" t="s">
        <v>43</v>
      </c>
      <c r="N2331" s="1" t="s">
        <v>114</v>
      </c>
      <c r="O2331" s="1" t="s">
        <v>578</v>
      </c>
      <c r="P2331" s="1" t="s">
        <v>2542</v>
      </c>
      <c r="Q2331" s="1">
        <v>30612433</v>
      </c>
    </row>
    <row r="2332" spans="13:17">
      <c r="M2332" s="1" t="s">
        <v>43</v>
      </c>
      <c r="N2332" s="1" t="s">
        <v>114</v>
      </c>
      <c r="O2332" s="1" t="s">
        <v>578</v>
      </c>
      <c r="P2332" s="1" t="s">
        <v>2343</v>
      </c>
      <c r="Q2332" s="1">
        <v>30612440</v>
      </c>
    </row>
    <row r="2333" spans="13:17">
      <c r="M2333" s="1" t="s">
        <v>43</v>
      </c>
      <c r="N2333" s="1" t="s">
        <v>114</v>
      </c>
      <c r="O2333" s="1" t="s">
        <v>578</v>
      </c>
      <c r="P2333" s="1" t="s">
        <v>2543</v>
      </c>
      <c r="Q2333" s="1">
        <v>30612447</v>
      </c>
    </row>
    <row r="2334" spans="13:17">
      <c r="M2334" s="1" t="s">
        <v>43</v>
      </c>
      <c r="N2334" s="1" t="s">
        <v>114</v>
      </c>
      <c r="O2334" s="1" t="s">
        <v>578</v>
      </c>
      <c r="P2334" s="1" t="s">
        <v>578</v>
      </c>
      <c r="Q2334" s="1">
        <v>30612461</v>
      </c>
    </row>
    <row r="2335" spans="13:17">
      <c r="M2335" s="1" t="s">
        <v>43</v>
      </c>
      <c r="N2335" s="1" t="s">
        <v>114</v>
      </c>
      <c r="O2335" s="1" t="s">
        <v>578</v>
      </c>
      <c r="P2335" s="1" t="s">
        <v>2544</v>
      </c>
      <c r="Q2335" s="1">
        <v>30612467</v>
      </c>
    </row>
    <row r="2336" spans="13:17">
      <c r="M2336" s="1" t="s">
        <v>43</v>
      </c>
      <c r="N2336" s="1" t="s">
        <v>114</v>
      </c>
      <c r="O2336" s="1" t="s">
        <v>578</v>
      </c>
      <c r="P2336" s="1" t="s">
        <v>2545</v>
      </c>
      <c r="Q2336" s="1">
        <v>30612474</v>
      </c>
    </row>
    <row r="2337" spans="13:17">
      <c r="M2337" s="1" t="s">
        <v>43</v>
      </c>
      <c r="N2337" s="1" t="s">
        <v>114</v>
      </c>
      <c r="O2337" s="1" t="s">
        <v>578</v>
      </c>
      <c r="P2337" s="1" t="s">
        <v>158</v>
      </c>
      <c r="Q2337" s="1">
        <v>30612481</v>
      </c>
    </row>
    <row r="2338" spans="13:17">
      <c r="M2338" s="1" t="s">
        <v>43</v>
      </c>
      <c r="N2338" s="1" t="s">
        <v>114</v>
      </c>
      <c r="O2338" s="1" t="s">
        <v>578</v>
      </c>
      <c r="P2338" s="1" t="s">
        <v>2546</v>
      </c>
      <c r="Q2338" s="1">
        <v>30612484</v>
      </c>
    </row>
    <row r="2339" spans="13:17">
      <c r="M2339" s="1" t="s">
        <v>43</v>
      </c>
      <c r="N2339" s="1" t="s">
        <v>114</v>
      </c>
      <c r="O2339" s="1" t="s">
        <v>578</v>
      </c>
      <c r="P2339" s="1" t="s">
        <v>2547</v>
      </c>
      <c r="Q2339" s="1">
        <v>30612494</v>
      </c>
    </row>
    <row r="2340" spans="13:17">
      <c r="M2340" s="1" t="s">
        <v>43</v>
      </c>
      <c r="N2340" s="1" t="s">
        <v>114</v>
      </c>
      <c r="O2340" s="1" t="s">
        <v>580</v>
      </c>
      <c r="P2340" s="1" t="s">
        <v>2548</v>
      </c>
      <c r="Q2340" s="1">
        <v>30613111</v>
      </c>
    </row>
    <row r="2341" spans="13:17">
      <c r="M2341" s="1" t="s">
        <v>43</v>
      </c>
      <c r="N2341" s="1" t="s">
        <v>114</v>
      </c>
      <c r="O2341" s="1" t="s">
        <v>580</v>
      </c>
      <c r="P2341" s="1" t="s">
        <v>2549</v>
      </c>
      <c r="Q2341" s="1">
        <v>30613113</v>
      </c>
    </row>
    <row r="2342" spans="13:17">
      <c r="M2342" s="1" t="s">
        <v>43</v>
      </c>
      <c r="N2342" s="1" t="s">
        <v>114</v>
      </c>
      <c r="O2342" s="1" t="s">
        <v>580</v>
      </c>
      <c r="P2342" s="1" t="s">
        <v>580</v>
      </c>
      <c r="Q2342" s="1">
        <v>30613140</v>
      </c>
    </row>
    <row r="2343" spans="13:17">
      <c r="M2343" s="1" t="s">
        <v>43</v>
      </c>
      <c r="N2343" s="1" t="s">
        <v>114</v>
      </c>
      <c r="O2343" s="1" t="s">
        <v>580</v>
      </c>
      <c r="P2343" s="1" t="s">
        <v>2550</v>
      </c>
      <c r="Q2343" s="1">
        <v>30613199</v>
      </c>
    </row>
    <row r="2344" spans="13:17">
      <c r="M2344" s="1" t="s">
        <v>43</v>
      </c>
      <c r="N2344" s="1" t="s">
        <v>114</v>
      </c>
      <c r="O2344" s="1" t="s">
        <v>580</v>
      </c>
      <c r="P2344" s="1" t="s">
        <v>2551</v>
      </c>
      <c r="Q2344" s="1">
        <v>30613145</v>
      </c>
    </row>
    <row r="2345" spans="13:17">
      <c r="M2345" s="1" t="s">
        <v>43</v>
      </c>
      <c r="N2345" s="1" t="s">
        <v>114</v>
      </c>
      <c r="O2345" s="1" t="s">
        <v>580</v>
      </c>
      <c r="P2345" s="1" t="s">
        <v>2552</v>
      </c>
      <c r="Q2345" s="1">
        <v>30613163</v>
      </c>
    </row>
    <row r="2346" spans="13:17">
      <c r="M2346" s="1" t="s">
        <v>43</v>
      </c>
      <c r="N2346" s="1" t="s">
        <v>114</v>
      </c>
      <c r="O2346" s="1" t="s">
        <v>580</v>
      </c>
      <c r="P2346" s="1" t="s">
        <v>2553</v>
      </c>
      <c r="Q2346" s="1">
        <v>30613154</v>
      </c>
    </row>
    <row r="2347" spans="13:17">
      <c r="M2347" s="1" t="s">
        <v>43</v>
      </c>
      <c r="N2347" s="1" t="s">
        <v>114</v>
      </c>
      <c r="O2347" s="1" t="s">
        <v>580</v>
      </c>
      <c r="P2347" s="1" t="s">
        <v>2554</v>
      </c>
      <c r="Q2347" s="1">
        <v>30613167</v>
      </c>
    </row>
    <row r="2348" spans="13:17">
      <c r="M2348" s="1" t="s">
        <v>43</v>
      </c>
      <c r="N2348" s="1" t="s">
        <v>114</v>
      </c>
      <c r="O2348" s="1" t="s">
        <v>580</v>
      </c>
      <c r="P2348" s="1" t="s">
        <v>2555</v>
      </c>
      <c r="Q2348" s="1">
        <v>30613176</v>
      </c>
    </row>
    <row r="2349" spans="13:17">
      <c r="M2349" s="1" t="s">
        <v>43</v>
      </c>
      <c r="N2349" s="1" t="s">
        <v>114</v>
      </c>
      <c r="O2349" s="1" t="s">
        <v>580</v>
      </c>
      <c r="P2349" s="1" t="s">
        <v>2556</v>
      </c>
      <c r="Q2349" s="1">
        <v>30613185</v>
      </c>
    </row>
    <row r="2350" spans="13:17">
      <c r="M2350" s="1" t="s">
        <v>43</v>
      </c>
      <c r="N2350" s="1" t="s">
        <v>114</v>
      </c>
      <c r="O2350" s="1" t="s">
        <v>580</v>
      </c>
      <c r="P2350" s="1" t="s">
        <v>2557</v>
      </c>
      <c r="Q2350" s="1">
        <v>30613190</v>
      </c>
    </row>
    <row r="2351" spans="13:17">
      <c r="M2351" s="1" t="s">
        <v>43</v>
      </c>
      <c r="N2351" s="1" t="s">
        <v>114</v>
      </c>
      <c r="O2351" s="1" t="s">
        <v>580</v>
      </c>
      <c r="P2351" s="1" t="s">
        <v>2558</v>
      </c>
      <c r="Q2351" s="1">
        <v>30613194</v>
      </c>
    </row>
    <row r="2352" spans="13:17">
      <c r="M2352" s="1" t="s">
        <v>43</v>
      </c>
      <c r="N2352" s="1" t="s">
        <v>114</v>
      </c>
      <c r="O2352" s="1" t="s">
        <v>582</v>
      </c>
      <c r="P2352" s="1" t="s">
        <v>2559</v>
      </c>
      <c r="Q2352" s="1">
        <v>30616516</v>
      </c>
    </row>
    <row r="2353" spans="13:17">
      <c r="M2353" s="1" t="s">
        <v>43</v>
      </c>
      <c r="N2353" s="1" t="s">
        <v>114</v>
      </c>
      <c r="O2353" s="1" t="s">
        <v>582</v>
      </c>
      <c r="P2353" s="1" t="s">
        <v>2560</v>
      </c>
      <c r="Q2353" s="1">
        <v>30616517</v>
      </c>
    </row>
    <row r="2354" spans="13:17">
      <c r="M2354" s="1" t="s">
        <v>43</v>
      </c>
      <c r="N2354" s="1" t="s">
        <v>114</v>
      </c>
      <c r="O2354" s="1" t="s">
        <v>582</v>
      </c>
      <c r="P2354" s="1" t="s">
        <v>2561</v>
      </c>
      <c r="Q2354" s="1">
        <v>30616525</v>
      </c>
    </row>
    <row r="2355" spans="13:17">
      <c r="M2355" s="1" t="s">
        <v>43</v>
      </c>
      <c r="N2355" s="1" t="s">
        <v>114</v>
      </c>
      <c r="O2355" s="1" t="s">
        <v>582</v>
      </c>
      <c r="P2355" s="1" t="s">
        <v>2562</v>
      </c>
      <c r="Q2355" s="1">
        <v>30616534</v>
      </c>
    </row>
    <row r="2356" spans="13:17">
      <c r="M2356" s="1" t="s">
        <v>43</v>
      </c>
      <c r="N2356" s="1" t="s">
        <v>114</v>
      </c>
      <c r="O2356" s="1" t="s">
        <v>582</v>
      </c>
      <c r="P2356" s="1" t="s">
        <v>2563</v>
      </c>
      <c r="Q2356" s="1">
        <v>30616543</v>
      </c>
    </row>
    <row r="2357" spans="13:17">
      <c r="M2357" s="1" t="s">
        <v>43</v>
      </c>
      <c r="N2357" s="1" t="s">
        <v>114</v>
      </c>
      <c r="O2357" s="1" t="s">
        <v>582</v>
      </c>
      <c r="P2357" s="1" t="s">
        <v>2074</v>
      </c>
      <c r="Q2357" s="1">
        <v>30616551</v>
      </c>
    </row>
    <row r="2358" spans="13:17">
      <c r="M2358" s="1" t="s">
        <v>43</v>
      </c>
      <c r="N2358" s="1" t="s">
        <v>114</v>
      </c>
      <c r="O2358" s="1" t="s">
        <v>582</v>
      </c>
      <c r="P2358" s="1" t="s">
        <v>2564</v>
      </c>
      <c r="Q2358" s="1">
        <v>30616560</v>
      </c>
    </row>
    <row r="2359" spans="13:17">
      <c r="M2359" s="1" t="s">
        <v>43</v>
      </c>
      <c r="N2359" s="1" t="s">
        <v>114</v>
      </c>
      <c r="O2359" s="1" t="s">
        <v>582</v>
      </c>
      <c r="P2359" s="1" t="s">
        <v>2565</v>
      </c>
      <c r="Q2359" s="1">
        <v>30616569</v>
      </c>
    </row>
    <row r="2360" spans="13:17">
      <c r="M2360" s="1" t="s">
        <v>43</v>
      </c>
      <c r="N2360" s="1" t="s">
        <v>114</v>
      </c>
      <c r="O2360" s="1" t="s">
        <v>582</v>
      </c>
      <c r="P2360" s="1" t="s">
        <v>2566</v>
      </c>
      <c r="Q2360" s="1">
        <v>30616577</v>
      </c>
    </row>
    <row r="2361" spans="13:17">
      <c r="M2361" s="1" t="s">
        <v>43</v>
      </c>
      <c r="N2361" s="1" t="s">
        <v>114</v>
      </c>
      <c r="O2361" s="1" t="s">
        <v>582</v>
      </c>
      <c r="P2361" s="1" t="s">
        <v>2567</v>
      </c>
      <c r="Q2361" s="1">
        <v>30616599</v>
      </c>
    </row>
    <row r="2362" spans="13:17">
      <c r="M2362" s="1" t="s">
        <v>43</v>
      </c>
      <c r="N2362" s="1" t="s">
        <v>114</v>
      </c>
      <c r="O2362" s="1" t="s">
        <v>582</v>
      </c>
      <c r="P2362" s="1" t="s">
        <v>2568</v>
      </c>
      <c r="Q2362" s="1">
        <v>30616594</v>
      </c>
    </row>
    <row r="2363" spans="13:17">
      <c r="M2363" s="1" t="s">
        <v>43</v>
      </c>
      <c r="N2363" s="1" t="s">
        <v>114</v>
      </c>
      <c r="O2363" s="1" t="s">
        <v>584</v>
      </c>
      <c r="P2363" s="1" t="s">
        <v>2569</v>
      </c>
      <c r="Q2363" s="1">
        <v>30615223</v>
      </c>
    </row>
    <row r="2364" spans="13:17">
      <c r="M2364" s="1" t="s">
        <v>43</v>
      </c>
      <c r="N2364" s="1" t="s">
        <v>114</v>
      </c>
      <c r="O2364" s="1" t="s">
        <v>584</v>
      </c>
      <c r="P2364" s="1" t="s">
        <v>2570</v>
      </c>
      <c r="Q2364" s="1">
        <v>30615225</v>
      </c>
    </row>
    <row r="2365" spans="13:17">
      <c r="M2365" s="1" t="s">
        <v>43</v>
      </c>
      <c r="N2365" s="1" t="s">
        <v>114</v>
      </c>
      <c r="O2365" s="1" t="s">
        <v>584</v>
      </c>
      <c r="P2365" s="1" t="s">
        <v>2571</v>
      </c>
      <c r="Q2365" s="1">
        <v>30615227</v>
      </c>
    </row>
    <row r="2366" spans="13:17">
      <c r="M2366" s="1" t="s">
        <v>43</v>
      </c>
      <c r="N2366" s="1" t="s">
        <v>114</v>
      </c>
      <c r="O2366" s="1" t="s">
        <v>584</v>
      </c>
      <c r="P2366" s="1" t="s">
        <v>2572</v>
      </c>
      <c r="Q2366" s="1">
        <v>30615229</v>
      </c>
    </row>
    <row r="2367" spans="13:17">
      <c r="M2367" s="1" t="s">
        <v>43</v>
      </c>
      <c r="N2367" s="1" t="s">
        <v>114</v>
      </c>
      <c r="O2367" s="1" t="s">
        <v>584</v>
      </c>
      <c r="P2367" s="1" t="s">
        <v>2573</v>
      </c>
      <c r="Q2367" s="1">
        <v>30615231</v>
      </c>
    </row>
    <row r="2368" spans="13:17">
      <c r="M2368" s="1" t="s">
        <v>43</v>
      </c>
      <c r="N2368" s="1" t="s">
        <v>114</v>
      </c>
      <c r="O2368" s="1" t="s">
        <v>584</v>
      </c>
      <c r="P2368" s="1" t="s">
        <v>2574</v>
      </c>
      <c r="Q2368" s="1">
        <v>30615233</v>
      </c>
    </row>
    <row r="2369" spans="13:17">
      <c r="M2369" s="1" t="s">
        <v>43</v>
      </c>
      <c r="N2369" s="1" t="s">
        <v>114</v>
      </c>
      <c r="O2369" s="1" t="s">
        <v>584</v>
      </c>
      <c r="P2369" s="1" t="s">
        <v>2575</v>
      </c>
      <c r="Q2369" s="1">
        <v>30615240</v>
      </c>
    </row>
    <row r="2370" spans="13:17">
      <c r="M2370" s="1" t="s">
        <v>43</v>
      </c>
      <c r="N2370" s="1" t="s">
        <v>114</v>
      </c>
      <c r="O2370" s="1" t="s">
        <v>584</v>
      </c>
      <c r="P2370" s="1" t="s">
        <v>2576</v>
      </c>
      <c r="Q2370" s="1">
        <v>30615247</v>
      </c>
    </row>
    <row r="2371" spans="13:17">
      <c r="M2371" s="1" t="s">
        <v>43</v>
      </c>
      <c r="N2371" s="1" t="s">
        <v>114</v>
      </c>
      <c r="O2371" s="1" t="s">
        <v>584</v>
      </c>
      <c r="P2371" s="1" t="s">
        <v>1840</v>
      </c>
      <c r="Q2371" s="1">
        <v>30615254</v>
      </c>
    </row>
    <row r="2372" spans="13:17">
      <c r="M2372" s="1" t="s">
        <v>43</v>
      </c>
      <c r="N2372" s="1" t="s">
        <v>114</v>
      </c>
      <c r="O2372" s="1" t="s">
        <v>584</v>
      </c>
      <c r="P2372" s="1" t="s">
        <v>2577</v>
      </c>
      <c r="Q2372" s="1">
        <v>30615267</v>
      </c>
    </row>
    <row r="2373" spans="13:17">
      <c r="M2373" s="1" t="s">
        <v>43</v>
      </c>
      <c r="N2373" s="1" t="s">
        <v>114</v>
      </c>
      <c r="O2373" s="1" t="s">
        <v>584</v>
      </c>
      <c r="P2373" s="1" t="s">
        <v>149</v>
      </c>
      <c r="Q2373" s="1">
        <v>30615274</v>
      </c>
    </row>
    <row r="2374" spans="13:17">
      <c r="M2374" s="1" t="s">
        <v>43</v>
      </c>
      <c r="N2374" s="1" t="s">
        <v>114</v>
      </c>
      <c r="O2374" s="1" t="s">
        <v>584</v>
      </c>
      <c r="P2374" s="1" t="s">
        <v>2578</v>
      </c>
      <c r="Q2374" s="1">
        <v>30615299</v>
      </c>
    </row>
    <row r="2375" spans="13:17">
      <c r="M2375" s="1" t="s">
        <v>43</v>
      </c>
      <c r="N2375" s="1" t="s">
        <v>114</v>
      </c>
      <c r="O2375" s="1" t="s">
        <v>584</v>
      </c>
      <c r="P2375" s="1" t="s">
        <v>2579</v>
      </c>
      <c r="Q2375" s="1">
        <v>30615288</v>
      </c>
    </row>
    <row r="2376" spans="13:17">
      <c r="M2376" s="1" t="s">
        <v>43</v>
      </c>
      <c r="N2376" s="1" t="s">
        <v>114</v>
      </c>
      <c r="O2376" s="1" t="s">
        <v>584</v>
      </c>
      <c r="P2376" s="1" t="s">
        <v>2580</v>
      </c>
      <c r="Q2376" s="1">
        <v>30615294</v>
      </c>
    </row>
    <row r="2377" spans="13:17">
      <c r="M2377" s="1" t="s">
        <v>43</v>
      </c>
      <c r="N2377" s="1" t="s">
        <v>114</v>
      </c>
      <c r="O2377" s="1" t="s">
        <v>586</v>
      </c>
      <c r="P2377" s="1" t="s">
        <v>2581</v>
      </c>
      <c r="Q2377" s="1">
        <v>30617213</v>
      </c>
    </row>
    <row r="2378" spans="13:17">
      <c r="M2378" s="1" t="s">
        <v>43</v>
      </c>
      <c r="N2378" s="1" t="s">
        <v>114</v>
      </c>
      <c r="O2378" s="1" t="s">
        <v>586</v>
      </c>
      <c r="P2378" s="1" t="s">
        <v>2582</v>
      </c>
      <c r="Q2378" s="1">
        <v>30617215</v>
      </c>
    </row>
    <row r="2379" spans="13:17">
      <c r="M2379" s="1" t="s">
        <v>43</v>
      </c>
      <c r="N2379" s="1" t="s">
        <v>114</v>
      </c>
      <c r="O2379" s="1" t="s">
        <v>586</v>
      </c>
      <c r="P2379" s="1" t="s">
        <v>2583</v>
      </c>
      <c r="Q2379" s="1">
        <v>30617223</v>
      </c>
    </row>
    <row r="2380" spans="13:17">
      <c r="M2380" s="1" t="s">
        <v>43</v>
      </c>
      <c r="N2380" s="1" t="s">
        <v>114</v>
      </c>
      <c r="O2380" s="1" t="s">
        <v>586</v>
      </c>
      <c r="P2380" s="1" t="s">
        <v>2584</v>
      </c>
      <c r="Q2380" s="1">
        <v>30617231</v>
      </c>
    </row>
    <row r="2381" spans="13:17">
      <c r="M2381" s="1" t="s">
        <v>43</v>
      </c>
      <c r="N2381" s="1" t="s">
        <v>114</v>
      </c>
      <c r="O2381" s="1" t="s">
        <v>586</v>
      </c>
      <c r="P2381" s="1" t="s">
        <v>2585</v>
      </c>
      <c r="Q2381" s="1">
        <v>30617239</v>
      </c>
    </row>
    <row r="2382" spans="13:17">
      <c r="M2382" s="1" t="s">
        <v>43</v>
      </c>
      <c r="N2382" s="1" t="s">
        <v>114</v>
      </c>
      <c r="O2382" s="1" t="s">
        <v>586</v>
      </c>
      <c r="P2382" s="1" t="s">
        <v>2586</v>
      </c>
      <c r="Q2382" s="1">
        <v>30617247</v>
      </c>
    </row>
    <row r="2383" spans="13:17">
      <c r="M2383" s="1" t="s">
        <v>43</v>
      </c>
      <c r="N2383" s="1" t="s">
        <v>114</v>
      </c>
      <c r="O2383" s="1" t="s">
        <v>586</v>
      </c>
      <c r="P2383" s="1" t="s">
        <v>2587</v>
      </c>
      <c r="Q2383" s="1">
        <v>30617255</v>
      </c>
    </row>
    <row r="2384" spans="13:17">
      <c r="M2384" s="1" t="s">
        <v>43</v>
      </c>
      <c r="N2384" s="1" t="s">
        <v>114</v>
      </c>
      <c r="O2384" s="1" t="s">
        <v>586</v>
      </c>
      <c r="P2384" s="1" t="s">
        <v>2588</v>
      </c>
      <c r="Q2384" s="1">
        <v>30617263</v>
      </c>
    </row>
    <row r="2385" spans="13:17">
      <c r="M2385" s="1" t="s">
        <v>43</v>
      </c>
      <c r="N2385" s="1" t="s">
        <v>114</v>
      </c>
      <c r="O2385" s="1" t="s">
        <v>586</v>
      </c>
      <c r="P2385" s="1" t="s">
        <v>586</v>
      </c>
      <c r="Q2385" s="1">
        <v>30617271</v>
      </c>
    </row>
    <row r="2386" spans="13:17">
      <c r="M2386" s="1" t="s">
        <v>43</v>
      </c>
      <c r="N2386" s="1" t="s">
        <v>114</v>
      </c>
      <c r="O2386" s="1" t="s">
        <v>586</v>
      </c>
      <c r="P2386" s="1" t="s">
        <v>2589</v>
      </c>
      <c r="Q2386" s="1">
        <v>30617299</v>
      </c>
    </row>
    <row r="2387" spans="13:17">
      <c r="M2387" s="1" t="s">
        <v>43</v>
      </c>
      <c r="N2387" s="1" t="s">
        <v>114</v>
      </c>
      <c r="O2387" s="1" t="s">
        <v>586</v>
      </c>
      <c r="P2387" s="1" t="s">
        <v>2590</v>
      </c>
      <c r="Q2387" s="1">
        <v>30617279</v>
      </c>
    </row>
    <row r="2388" spans="13:17">
      <c r="M2388" s="1" t="s">
        <v>43</v>
      </c>
      <c r="N2388" s="1" t="s">
        <v>114</v>
      </c>
      <c r="O2388" s="1" t="s">
        <v>586</v>
      </c>
      <c r="P2388" s="1" t="s">
        <v>130</v>
      </c>
      <c r="Q2388" s="1">
        <v>30617287</v>
      </c>
    </row>
    <row r="2389" spans="13:17">
      <c r="M2389" s="1" t="s">
        <v>43</v>
      </c>
      <c r="N2389" s="1" t="s">
        <v>114</v>
      </c>
      <c r="O2389" s="1" t="s">
        <v>586</v>
      </c>
      <c r="P2389" s="1" t="s">
        <v>2591</v>
      </c>
      <c r="Q2389" s="1">
        <v>30617294</v>
      </c>
    </row>
    <row r="2390" spans="13:17">
      <c r="M2390" s="1" t="s">
        <v>43</v>
      </c>
      <c r="N2390" s="1" t="s">
        <v>114</v>
      </c>
      <c r="O2390" s="1" t="s">
        <v>588</v>
      </c>
      <c r="P2390" s="1" t="s">
        <v>1083</v>
      </c>
      <c r="Q2390" s="1">
        <v>30618111</v>
      </c>
    </row>
    <row r="2391" spans="13:17">
      <c r="M2391" s="1" t="s">
        <v>43</v>
      </c>
      <c r="N2391" s="1" t="s">
        <v>114</v>
      </c>
      <c r="O2391" s="1" t="s">
        <v>588</v>
      </c>
      <c r="P2391" s="1" t="s">
        <v>2592</v>
      </c>
      <c r="Q2391" s="1">
        <v>30618112</v>
      </c>
    </row>
    <row r="2392" spans="13:17">
      <c r="M2392" s="1" t="s">
        <v>43</v>
      </c>
      <c r="N2392" s="1" t="s">
        <v>114</v>
      </c>
      <c r="O2392" s="1" t="s">
        <v>588</v>
      </c>
      <c r="P2392" s="1" t="s">
        <v>2593</v>
      </c>
      <c r="Q2392" s="1">
        <v>30618113</v>
      </c>
    </row>
    <row r="2393" spans="13:17">
      <c r="M2393" s="1" t="s">
        <v>43</v>
      </c>
      <c r="N2393" s="1" t="s">
        <v>114</v>
      </c>
      <c r="O2393" s="1" t="s">
        <v>588</v>
      </c>
      <c r="P2393" s="1" t="s">
        <v>2594</v>
      </c>
      <c r="Q2393" s="1">
        <v>30618127</v>
      </c>
    </row>
    <row r="2394" spans="13:17">
      <c r="M2394" s="1" t="s">
        <v>43</v>
      </c>
      <c r="N2394" s="1" t="s">
        <v>114</v>
      </c>
      <c r="O2394" s="1" t="s">
        <v>588</v>
      </c>
      <c r="P2394" s="1" t="s">
        <v>2595</v>
      </c>
      <c r="Q2394" s="1">
        <v>30618118</v>
      </c>
    </row>
    <row r="2395" spans="13:17">
      <c r="M2395" s="1" t="s">
        <v>43</v>
      </c>
      <c r="N2395" s="1" t="s">
        <v>114</v>
      </c>
      <c r="O2395" s="1" t="s">
        <v>588</v>
      </c>
      <c r="P2395" s="1" t="s">
        <v>2596</v>
      </c>
      <c r="Q2395" s="1">
        <v>30618122</v>
      </c>
    </row>
    <row r="2396" spans="13:17">
      <c r="M2396" s="1" t="s">
        <v>43</v>
      </c>
      <c r="N2396" s="1" t="s">
        <v>114</v>
      </c>
      <c r="O2396" s="1" t="s">
        <v>588</v>
      </c>
      <c r="P2396" s="1" t="s">
        <v>2597</v>
      </c>
      <c r="Q2396" s="1">
        <v>30618131</v>
      </c>
    </row>
    <row r="2397" spans="13:17">
      <c r="M2397" s="1" t="s">
        <v>43</v>
      </c>
      <c r="N2397" s="1" t="s">
        <v>114</v>
      </c>
      <c r="O2397" s="1" t="s">
        <v>588</v>
      </c>
      <c r="P2397" s="1" t="s">
        <v>2598</v>
      </c>
      <c r="Q2397" s="1">
        <v>30618136</v>
      </c>
    </row>
    <row r="2398" spans="13:17">
      <c r="M2398" s="1" t="s">
        <v>43</v>
      </c>
      <c r="N2398" s="1" t="s">
        <v>114</v>
      </c>
      <c r="O2398" s="1" t="s">
        <v>588</v>
      </c>
      <c r="P2398" s="1" t="s">
        <v>2599</v>
      </c>
      <c r="Q2398" s="1">
        <v>30618140</v>
      </c>
    </row>
    <row r="2399" spans="13:17">
      <c r="M2399" s="1" t="s">
        <v>43</v>
      </c>
      <c r="N2399" s="1" t="s">
        <v>114</v>
      </c>
      <c r="O2399" s="1" t="s">
        <v>588</v>
      </c>
      <c r="P2399" s="1" t="s">
        <v>2600</v>
      </c>
      <c r="Q2399" s="1">
        <v>30618145</v>
      </c>
    </row>
    <row r="2400" spans="13:17">
      <c r="M2400" s="1" t="s">
        <v>43</v>
      </c>
      <c r="N2400" s="1" t="s">
        <v>114</v>
      </c>
      <c r="O2400" s="1" t="s">
        <v>588</v>
      </c>
      <c r="P2400" s="1" t="s">
        <v>2601</v>
      </c>
      <c r="Q2400" s="1">
        <v>30618149</v>
      </c>
    </row>
    <row r="2401" spans="13:17">
      <c r="M2401" s="1" t="s">
        <v>43</v>
      </c>
      <c r="N2401" s="1" t="s">
        <v>114</v>
      </c>
      <c r="O2401" s="1" t="s">
        <v>588</v>
      </c>
      <c r="P2401" s="1" t="s">
        <v>2602</v>
      </c>
      <c r="Q2401" s="1">
        <v>30618154</v>
      </c>
    </row>
    <row r="2402" spans="13:17">
      <c r="M2402" s="1" t="s">
        <v>43</v>
      </c>
      <c r="N2402" s="1" t="s">
        <v>114</v>
      </c>
      <c r="O2402" s="1" t="s">
        <v>588</v>
      </c>
      <c r="P2402" s="1" t="s">
        <v>588</v>
      </c>
      <c r="Q2402" s="1">
        <v>30618158</v>
      </c>
    </row>
    <row r="2403" spans="13:17">
      <c r="M2403" s="1" t="s">
        <v>43</v>
      </c>
      <c r="N2403" s="1" t="s">
        <v>114</v>
      </c>
      <c r="O2403" s="1" t="s">
        <v>588</v>
      </c>
      <c r="P2403" s="1" t="s">
        <v>2603</v>
      </c>
      <c r="Q2403" s="1">
        <v>30618199</v>
      </c>
    </row>
    <row r="2404" spans="13:17">
      <c r="M2404" s="1" t="s">
        <v>43</v>
      </c>
      <c r="N2404" s="1" t="s">
        <v>114</v>
      </c>
      <c r="O2404" s="1" t="s">
        <v>588</v>
      </c>
      <c r="P2404" s="1" t="s">
        <v>2604</v>
      </c>
      <c r="Q2404" s="1">
        <v>30618163</v>
      </c>
    </row>
    <row r="2405" spans="13:17">
      <c r="M2405" s="1" t="s">
        <v>43</v>
      </c>
      <c r="N2405" s="1" t="s">
        <v>114</v>
      </c>
      <c r="O2405" s="1" t="s">
        <v>588</v>
      </c>
      <c r="P2405" s="1" t="s">
        <v>2605</v>
      </c>
      <c r="Q2405" s="1">
        <v>30618167</v>
      </c>
    </row>
    <row r="2406" spans="13:17">
      <c r="M2406" s="1" t="s">
        <v>43</v>
      </c>
      <c r="N2406" s="1" t="s">
        <v>114</v>
      </c>
      <c r="O2406" s="1" t="s">
        <v>588</v>
      </c>
      <c r="P2406" s="1" t="s">
        <v>1092</v>
      </c>
      <c r="Q2406" s="1">
        <v>30618172</v>
      </c>
    </row>
    <row r="2407" spans="13:17">
      <c r="M2407" s="1" t="s">
        <v>43</v>
      </c>
      <c r="N2407" s="1" t="s">
        <v>114</v>
      </c>
      <c r="O2407" s="1" t="s">
        <v>588</v>
      </c>
      <c r="P2407" s="1" t="s">
        <v>2606</v>
      </c>
      <c r="Q2407" s="1">
        <v>30618176</v>
      </c>
    </row>
    <row r="2408" spans="13:17">
      <c r="M2408" s="1" t="s">
        <v>43</v>
      </c>
      <c r="N2408" s="1" t="s">
        <v>114</v>
      </c>
      <c r="O2408" s="1" t="s">
        <v>588</v>
      </c>
      <c r="P2408" s="1" t="s">
        <v>2607</v>
      </c>
      <c r="Q2408" s="1">
        <v>30618181</v>
      </c>
    </row>
    <row r="2409" spans="13:17">
      <c r="M2409" s="1" t="s">
        <v>43</v>
      </c>
      <c r="N2409" s="1" t="s">
        <v>114</v>
      </c>
      <c r="O2409" s="1" t="s">
        <v>588</v>
      </c>
      <c r="P2409" s="1" t="s">
        <v>2608</v>
      </c>
      <c r="Q2409" s="1">
        <v>30618190</v>
      </c>
    </row>
    <row r="2410" spans="13:17">
      <c r="M2410" s="1" t="s">
        <v>43</v>
      </c>
      <c r="N2410" s="1" t="s">
        <v>114</v>
      </c>
      <c r="O2410" s="1" t="s">
        <v>588</v>
      </c>
      <c r="P2410" s="1" t="s">
        <v>2609</v>
      </c>
      <c r="Q2410" s="1">
        <v>30618194</v>
      </c>
    </row>
    <row r="2411" spans="13:17">
      <c r="M2411" s="1" t="s">
        <v>43</v>
      </c>
      <c r="N2411" s="1" t="s">
        <v>114</v>
      </c>
      <c r="O2411" s="1" t="s">
        <v>590</v>
      </c>
      <c r="P2411" s="1" t="s">
        <v>2610</v>
      </c>
      <c r="Q2411" s="1">
        <v>30619413</v>
      </c>
    </row>
    <row r="2412" spans="13:17">
      <c r="M2412" s="1" t="s">
        <v>43</v>
      </c>
      <c r="N2412" s="1" t="s">
        <v>114</v>
      </c>
      <c r="O2412" s="1" t="s">
        <v>590</v>
      </c>
      <c r="P2412" s="1" t="s">
        <v>2611</v>
      </c>
      <c r="Q2412" s="1">
        <v>30619415</v>
      </c>
    </row>
    <row r="2413" spans="13:17">
      <c r="M2413" s="1" t="s">
        <v>43</v>
      </c>
      <c r="N2413" s="1" t="s">
        <v>114</v>
      </c>
      <c r="O2413" s="1" t="s">
        <v>590</v>
      </c>
      <c r="P2413" s="1" t="s">
        <v>823</v>
      </c>
      <c r="Q2413" s="1">
        <v>30619419</v>
      </c>
    </row>
    <row r="2414" spans="13:17">
      <c r="M2414" s="1" t="s">
        <v>43</v>
      </c>
      <c r="N2414" s="1" t="s">
        <v>114</v>
      </c>
      <c r="O2414" s="1" t="s">
        <v>590</v>
      </c>
      <c r="P2414" s="1" t="s">
        <v>2612</v>
      </c>
      <c r="Q2414" s="1">
        <v>30619428</v>
      </c>
    </row>
    <row r="2415" spans="13:17">
      <c r="M2415" s="1" t="s">
        <v>43</v>
      </c>
      <c r="N2415" s="1" t="s">
        <v>114</v>
      </c>
      <c r="O2415" s="1" t="s">
        <v>590</v>
      </c>
      <c r="P2415" s="1" t="s">
        <v>548</v>
      </c>
      <c r="Q2415" s="1">
        <v>30619438</v>
      </c>
    </row>
    <row r="2416" spans="13:17">
      <c r="M2416" s="1" t="s">
        <v>43</v>
      </c>
      <c r="N2416" s="1" t="s">
        <v>114</v>
      </c>
      <c r="O2416" s="1" t="s">
        <v>590</v>
      </c>
      <c r="P2416" s="1" t="s">
        <v>2613</v>
      </c>
      <c r="Q2416" s="1">
        <v>30619447</v>
      </c>
    </row>
    <row r="2417" spans="13:17">
      <c r="M2417" s="1" t="s">
        <v>43</v>
      </c>
      <c r="N2417" s="1" t="s">
        <v>114</v>
      </c>
      <c r="O2417" s="1" t="s">
        <v>590</v>
      </c>
      <c r="P2417" s="1" t="s">
        <v>2614</v>
      </c>
      <c r="Q2417" s="1">
        <v>30619457</v>
      </c>
    </row>
    <row r="2418" spans="13:17">
      <c r="M2418" s="1" t="s">
        <v>43</v>
      </c>
      <c r="N2418" s="1" t="s">
        <v>114</v>
      </c>
      <c r="O2418" s="1" t="s">
        <v>590</v>
      </c>
      <c r="P2418" s="1" t="s">
        <v>604</v>
      </c>
      <c r="Q2418" s="1">
        <v>30619461</v>
      </c>
    </row>
    <row r="2419" spans="13:17">
      <c r="M2419" s="1" t="s">
        <v>43</v>
      </c>
      <c r="N2419" s="1" t="s">
        <v>114</v>
      </c>
      <c r="O2419" s="1" t="s">
        <v>590</v>
      </c>
      <c r="P2419" s="1" t="s">
        <v>2615</v>
      </c>
      <c r="Q2419" s="1">
        <v>30619463</v>
      </c>
    </row>
    <row r="2420" spans="13:17">
      <c r="M2420" s="1" t="s">
        <v>43</v>
      </c>
      <c r="N2420" s="1" t="s">
        <v>114</v>
      </c>
      <c r="O2420" s="1" t="s">
        <v>590</v>
      </c>
      <c r="P2420" s="1" t="s">
        <v>1092</v>
      </c>
      <c r="Q2420" s="1">
        <v>30619466</v>
      </c>
    </row>
    <row r="2421" spans="13:17">
      <c r="M2421" s="1" t="s">
        <v>43</v>
      </c>
      <c r="N2421" s="1" t="s">
        <v>114</v>
      </c>
      <c r="O2421" s="1" t="s">
        <v>590</v>
      </c>
      <c r="P2421" s="1" t="s">
        <v>1093</v>
      </c>
      <c r="Q2421" s="1">
        <v>30619476</v>
      </c>
    </row>
    <row r="2422" spans="13:17">
      <c r="M2422" s="1" t="s">
        <v>43</v>
      </c>
      <c r="N2422" s="1" t="s">
        <v>114</v>
      </c>
      <c r="O2422" s="1" t="s">
        <v>590</v>
      </c>
      <c r="P2422" s="1" t="s">
        <v>590</v>
      </c>
      <c r="Q2422" s="1">
        <v>30619485</v>
      </c>
    </row>
    <row r="2423" spans="13:17">
      <c r="M2423" s="1" t="s">
        <v>43</v>
      </c>
      <c r="N2423" s="1" t="s">
        <v>114</v>
      </c>
      <c r="O2423" s="1" t="s">
        <v>590</v>
      </c>
      <c r="P2423" s="1" t="s">
        <v>2616</v>
      </c>
      <c r="Q2423" s="1">
        <v>30619499</v>
      </c>
    </row>
    <row r="2424" spans="13:17">
      <c r="M2424" s="1" t="s">
        <v>43</v>
      </c>
      <c r="N2424" s="1" t="s">
        <v>117</v>
      </c>
      <c r="O2424" s="1" t="s">
        <v>592</v>
      </c>
      <c r="P2424" s="1" t="s">
        <v>592</v>
      </c>
      <c r="Q2424" s="1">
        <v>30670223</v>
      </c>
    </row>
    <row r="2425" spans="13:17">
      <c r="M2425" s="1" t="s">
        <v>43</v>
      </c>
      <c r="N2425" s="1" t="s">
        <v>117</v>
      </c>
      <c r="O2425" s="1" t="s">
        <v>592</v>
      </c>
      <c r="P2425" s="1" t="s">
        <v>2617</v>
      </c>
      <c r="Q2425" s="1">
        <v>30670226</v>
      </c>
    </row>
    <row r="2426" spans="13:17">
      <c r="M2426" s="1" t="s">
        <v>43</v>
      </c>
      <c r="N2426" s="1" t="s">
        <v>117</v>
      </c>
      <c r="O2426" s="1" t="s">
        <v>592</v>
      </c>
      <c r="P2426" s="1" t="s">
        <v>2618</v>
      </c>
      <c r="Q2426" s="1">
        <v>30670229</v>
      </c>
    </row>
    <row r="2427" spans="13:17">
      <c r="M2427" s="1" t="s">
        <v>43</v>
      </c>
      <c r="N2427" s="1" t="s">
        <v>117</v>
      </c>
      <c r="O2427" s="1" t="s">
        <v>592</v>
      </c>
      <c r="P2427" s="1" t="s">
        <v>2619</v>
      </c>
      <c r="Q2427" s="1">
        <v>30670231</v>
      </c>
    </row>
    <row r="2428" spans="13:17">
      <c r="M2428" s="1" t="s">
        <v>43</v>
      </c>
      <c r="N2428" s="1" t="s">
        <v>117</v>
      </c>
      <c r="O2428" s="1" t="s">
        <v>592</v>
      </c>
      <c r="P2428" s="1" t="s">
        <v>1244</v>
      </c>
      <c r="Q2428" s="1">
        <v>30670239</v>
      </c>
    </row>
    <row r="2429" spans="13:17">
      <c r="M2429" s="1" t="s">
        <v>43</v>
      </c>
      <c r="N2429" s="1" t="s">
        <v>117</v>
      </c>
      <c r="O2429" s="1" t="s">
        <v>592</v>
      </c>
      <c r="P2429" s="1" t="s">
        <v>2620</v>
      </c>
      <c r="Q2429" s="1">
        <v>30670247</v>
      </c>
    </row>
    <row r="2430" spans="13:17">
      <c r="M2430" s="1" t="s">
        <v>43</v>
      </c>
      <c r="N2430" s="1" t="s">
        <v>117</v>
      </c>
      <c r="O2430" s="1" t="s">
        <v>592</v>
      </c>
      <c r="P2430" s="1" t="s">
        <v>2621</v>
      </c>
      <c r="Q2430" s="1">
        <v>30670255</v>
      </c>
    </row>
    <row r="2431" spans="13:17">
      <c r="M2431" s="1" t="s">
        <v>43</v>
      </c>
      <c r="N2431" s="1" t="s">
        <v>117</v>
      </c>
      <c r="O2431" s="1" t="s">
        <v>592</v>
      </c>
      <c r="P2431" s="1" t="s">
        <v>2622</v>
      </c>
      <c r="Q2431" s="1">
        <v>30670263</v>
      </c>
    </row>
    <row r="2432" spans="13:17">
      <c r="M2432" s="1" t="s">
        <v>43</v>
      </c>
      <c r="N2432" s="1" t="s">
        <v>117</v>
      </c>
      <c r="O2432" s="1" t="s">
        <v>592</v>
      </c>
      <c r="P2432" s="1" t="s">
        <v>1904</v>
      </c>
      <c r="Q2432" s="1">
        <v>30670271</v>
      </c>
    </row>
    <row r="2433" spans="13:17">
      <c r="M2433" s="1" t="s">
        <v>43</v>
      </c>
      <c r="N2433" s="1" t="s">
        <v>117</v>
      </c>
      <c r="O2433" s="1" t="s">
        <v>592</v>
      </c>
      <c r="P2433" s="1" t="s">
        <v>2623</v>
      </c>
      <c r="Q2433" s="1">
        <v>30670279</v>
      </c>
    </row>
    <row r="2434" spans="13:17">
      <c r="M2434" s="1" t="s">
        <v>43</v>
      </c>
      <c r="N2434" s="1" t="s">
        <v>117</v>
      </c>
      <c r="O2434" s="1" t="s">
        <v>592</v>
      </c>
      <c r="P2434" s="1" t="s">
        <v>2624</v>
      </c>
      <c r="Q2434" s="1">
        <v>30670287</v>
      </c>
    </row>
    <row r="2435" spans="13:17">
      <c r="M2435" s="1" t="s">
        <v>43</v>
      </c>
      <c r="N2435" s="1" t="s">
        <v>117</v>
      </c>
      <c r="O2435" s="1" t="s">
        <v>592</v>
      </c>
      <c r="P2435" s="1" t="s">
        <v>2625</v>
      </c>
      <c r="Q2435" s="1">
        <v>30670294</v>
      </c>
    </row>
    <row r="2436" spans="13:17">
      <c r="M2436" s="1" t="s">
        <v>43</v>
      </c>
      <c r="N2436" s="1" t="s">
        <v>117</v>
      </c>
      <c r="O2436" s="1" t="s">
        <v>593</v>
      </c>
      <c r="P2436" s="1" t="s">
        <v>593</v>
      </c>
      <c r="Q2436" s="1">
        <v>30670615</v>
      </c>
    </row>
    <row r="2437" spans="13:17">
      <c r="M2437" s="1" t="s">
        <v>43</v>
      </c>
      <c r="N2437" s="1" t="s">
        <v>117</v>
      </c>
      <c r="O2437" s="1" t="s">
        <v>593</v>
      </c>
      <c r="P2437" s="1" t="s">
        <v>2626</v>
      </c>
      <c r="Q2437" s="1">
        <v>30670631</v>
      </c>
    </row>
    <row r="2438" spans="13:17">
      <c r="M2438" s="1" t="s">
        <v>43</v>
      </c>
      <c r="N2438" s="1" t="s">
        <v>117</v>
      </c>
      <c r="O2438" s="1" t="s">
        <v>593</v>
      </c>
      <c r="P2438" s="1" t="s">
        <v>2627</v>
      </c>
      <c r="Q2438" s="1">
        <v>30670699</v>
      </c>
    </row>
    <row r="2439" spans="13:17">
      <c r="M2439" s="1" t="s">
        <v>43</v>
      </c>
      <c r="N2439" s="1" t="s">
        <v>117</v>
      </c>
      <c r="O2439" s="1" t="s">
        <v>593</v>
      </c>
      <c r="P2439" s="1" t="s">
        <v>2628</v>
      </c>
      <c r="Q2439" s="1">
        <v>30670647</v>
      </c>
    </row>
    <row r="2440" spans="13:17">
      <c r="M2440" s="1" t="s">
        <v>43</v>
      </c>
      <c r="N2440" s="1" t="s">
        <v>117</v>
      </c>
      <c r="O2440" s="1" t="s">
        <v>593</v>
      </c>
      <c r="P2440" s="1" t="s">
        <v>505</v>
      </c>
      <c r="Q2440" s="1">
        <v>30670663</v>
      </c>
    </row>
    <row r="2441" spans="13:17">
      <c r="M2441" s="1" t="s">
        <v>43</v>
      </c>
      <c r="N2441" s="1" t="s">
        <v>117</v>
      </c>
      <c r="O2441" s="1" t="s">
        <v>593</v>
      </c>
      <c r="P2441" s="1" t="s">
        <v>1339</v>
      </c>
      <c r="Q2441" s="1">
        <v>30670679</v>
      </c>
    </row>
    <row r="2442" spans="13:17">
      <c r="M2442" s="1" t="s">
        <v>43</v>
      </c>
      <c r="N2442" s="1" t="s">
        <v>117</v>
      </c>
      <c r="O2442" s="1" t="s">
        <v>396</v>
      </c>
      <c r="P2442" s="1" t="s">
        <v>2629</v>
      </c>
      <c r="Q2442" s="1">
        <v>30261293</v>
      </c>
    </row>
    <row r="2443" spans="13:17">
      <c r="M2443" s="1" t="s">
        <v>43</v>
      </c>
      <c r="N2443" s="1" t="s">
        <v>117</v>
      </c>
      <c r="O2443" s="1" t="s">
        <v>595</v>
      </c>
      <c r="P2443" s="1" t="s">
        <v>2630</v>
      </c>
      <c r="Q2443" s="1">
        <v>30675820</v>
      </c>
    </row>
    <row r="2444" spans="13:17">
      <c r="M2444" s="1" t="s">
        <v>43</v>
      </c>
      <c r="N2444" s="1" t="s">
        <v>117</v>
      </c>
      <c r="O2444" s="1" t="s">
        <v>595</v>
      </c>
      <c r="P2444" s="1" t="s">
        <v>2631</v>
      </c>
      <c r="Q2444" s="1">
        <v>30675825</v>
      </c>
    </row>
    <row r="2445" spans="13:17">
      <c r="M2445" s="1" t="s">
        <v>43</v>
      </c>
      <c r="N2445" s="1" t="s">
        <v>117</v>
      </c>
      <c r="O2445" s="1" t="s">
        <v>595</v>
      </c>
      <c r="P2445" s="1" t="s">
        <v>2334</v>
      </c>
      <c r="Q2445" s="1">
        <v>30675831</v>
      </c>
    </row>
    <row r="2446" spans="13:17">
      <c r="M2446" s="1" t="s">
        <v>43</v>
      </c>
      <c r="N2446" s="1" t="s">
        <v>117</v>
      </c>
      <c r="O2446" s="1" t="s">
        <v>595</v>
      </c>
      <c r="P2446" s="1" t="s">
        <v>2632</v>
      </c>
      <c r="Q2446" s="1">
        <v>30675837</v>
      </c>
    </row>
    <row r="2447" spans="13:17">
      <c r="M2447" s="1" t="s">
        <v>43</v>
      </c>
      <c r="N2447" s="1" t="s">
        <v>117</v>
      </c>
      <c r="O2447" s="1" t="s">
        <v>595</v>
      </c>
      <c r="P2447" s="1" t="s">
        <v>2633</v>
      </c>
      <c r="Q2447" s="1">
        <v>30675847</v>
      </c>
    </row>
    <row r="2448" spans="13:17">
      <c r="M2448" s="1" t="s">
        <v>43</v>
      </c>
      <c r="N2448" s="1" t="s">
        <v>117</v>
      </c>
      <c r="O2448" s="1" t="s">
        <v>595</v>
      </c>
      <c r="P2448" s="1" t="s">
        <v>265</v>
      </c>
      <c r="Q2448" s="1">
        <v>30675863</v>
      </c>
    </row>
    <row r="2449" spans="13:17">
      <c r="M2449" s="1" t="s">
        <v>43</v>
      </c>
      <c r="N2449" s="1" t="s">
        <v>117</v>
      </c>
      <c r="O2449" s="1" t="s">
        <v>595</v>
      </c>
      <c r="P2449" s="1" t="s">
        <v>1745</v>
      </c>
      <c r="Q2449" s="1">
        <v>30675879</v>
      </c>
    </row>
    <row r="2450" spans="13:17">
      <c r="M2450" s="1" t="s">
        <v>43</v>
      </c>
      <c r="N2450" s="1" t="s">
        <v>117</v>
      </c>
      <c r="O2450" s="1" t="s">
        <v>595</v>
      </c>
      <c r="P2450" s="1" t="s">
        <v>2634</v>
      </c>
      <c r="Q2450" s="1">
        <v>30675899</v>
      </c>
    </row>
    <row r="2451" spans="13:17">
      <c r="M2451" s="1" t="s">
        <v>43</v>
      </c>
      <c r="N2451" s="1" t="s">
        <v>117</v>
      </c>
      <c r="O2451" s="1" t="s">
        <v>595</v>
      </c>
      <c r="P2451" s="1" t="s">
        <v>2635</v>
      </c>
      <c r="Q2451" s="1">
        <v>30675800</v>
      </c>
    </row>
    <row r="2452" spans="13:17">
      <c r="M2452" s="1" t="s">
        <v>43</v>
      </c>
      <c r="N2452" s="1" t="s">
        <v>117</v>
      </c>
      <c r="O2452" s="1" t="s">
        <v>597</v>
      </c>
      <c r="P2452" s="1" t="s">
        <v>2636</v>
      </c>
      <c r="Q2452" s="1">
        <v>30676822</v>
      </c>
    </row>
    <row r="2453" spans="13:17">
      <c r="M2453" s="1" t="s">
        <v>43</v>
      </c>
      <c r="N2453" s="1" t="s">
        <v>117</v>
      </c>
      <c r="O2453" s="1" t="s">
        <v>597</v>
      </c>
      <c r="P2453" s="1" t="s">
        <v>2637</v>
      </c>
      <c r="Q2453" s="1">
        <v>30676825</v>
      </c>
    </row>
    <row r="2454" spans="13:17">
      <c r="M2454" s="1" t="s">
        <v>43</v>
      </c>
      <c r="N2454" s="1" t="s">
        <v>117</v>
      </c>
      <c r="O2454" s="1" t="s">
        <v>597</v>
      </c>
      <c r="P2454" s="1" t="s">
        <v>2638</v>
      </c>
      <c r="Q2454" s="1">
        <v>30676831</v>
      </c>
    </row>
    <row r="2455" spans="13:17">
      <c r="M2455" s="1" t="s">
        <v>43</v>
      </c>
      <c r="N2455" s="1" t="s">
        <v>117</v>
      </c>
      <c r="O2455" s="1" t="s">
        <v>597</v>
      </c>
      <c r="P2455" s="1" t="s">
        <v>2639</v>
      </c>
      <c r="Q2455" s="1">
        <v>30676839</v>
      </c>
    </row>
    <row r="2456" spans="13:17">
      <c r="M2456" s="1" t="s">
        <v>43</v>
      </c>
      <c r="N2456" s="1" t="s">
        <v>117</v>
      </c>
      <c r="O2456" s="1" t="s">
        <v>597</v>
      </c>
      <c r="P2456" s="1" t="s">
        <v>2640</v>
      </c>
      <c r="Q2456" s="1">
        <v>30676800</v>
      </c>
    </row>
    <row r="2457" spans="13:17">
      <c r="M2457" s="1" t="s">
        <v>43</v>
      </c>
      <c r="N2457" s="1" t="s">
        <v>117</v>
      </c>
      <c r="O2457" s="1" t="s">
        <v>597</v>
      </c>
      <c r="P2457" s="1" t="s">
        <v>2641</v>
      </c>
      <c r="Q2457" s="1">
        <v>30676855</v>
      </c>
    </row>
    <row r="2458" spans="13:17">
      <c r="M2458" s="1" t="s">
        <v>43</v>
      </c>
      <c r="N2458" s="1" t="s">
        <v>117</v>
      </c>
      <c r="O2458" s="1" t="s">
        <v>597</v>
      </c>
      <c r="P2458" s="1" t="s">
        <v>2642</v>
      </c>
      <c r="Q2458" s="1">
        <v>30676863</v>
      </c>
    </row>
    <row r="2459" spans="13:17">
      <c r="M2459" s="1" t="s">
        <v>43</v>
      </c>
      <c r="N2459" s="1" t="s">
        <v>117</v>
      </c>
      <c r="O2459" s="1" t="s">
        <v>597</v>
      </c>
      <c r="P2459" s="1" t="s">
        <v>2643</v>
      </c>
      <c r="Q2459" s="1">
        <v>30676899</v>
      </c>
    </row>
    <row r="2460" spans="13:17">
      <c r="M2460" s="1" t="s">
        <v>43</v>
      </c>
      <c r="N2460" s="1" t="s">
        <v>117</v>
      </c>
      <c r="O2460" s="1" t="s">
        <v>599</v>
      </c>
      <c r="P2460" s="1" t="s">
        <v>2644</v>
      </c>
      <c r="Q2460" s="1">
        <v>30670424</v>
      </c>
    </row>
    <row r="2461" spans="13:17">
      <c r="M2461" s="1" t="s">
        <v>43</v>
      </c>
      <c r="N2461" s="1" t="s">
        <v>117</v>
      </c>
      <c r="O2461" s="1" t="s">
        <v>599</v>
      </c>
      <c r="P2461" s="1" t="s">
        <v>2645</v>
      </c>
      <c r="Q2461" s="1">
        <v>30670427</v>
      </c>
    </row>
    <row r="2462" spans="13:17">
      <c r="M2462" s="1" t="s">
        <v>43</v>
      </c>
      <c r="N2462" s="1" t="s">
        <v>117</v>
      </c>
      <c r="O2462" s="1" t="s">
        <v>599</v>
      </c>
      <c r="P2462" s="1" t="s">
        <v>2646</v>
      </c>
      <c r="Q2462" s="1">
        <v>30670434</v>
      </c>
    </row>
    <row r="2463" spans="13:17">
      <c r="M2463" s="1" t="s">
        <v>43</v>
      </c>
      <c r="N2463" s="1" t="s">
        <v>117</v>
      </c>
      <c r="O2463" s="1" t="s">
        <v>599</v>
      </c>
      <c r="P2463" s="1" t="s">
        <v>2647</v>
      </c>
      <c r="Q2463" s="1">
        <v>30670443</v>
      </c>
    </row>
    <row r="2464" spans="13:17">
      <c r="M2464" s="1" t="s">
        <v>43</v>
      </c>
      <c r="N2464" s="1" t="s">
        <v>117</v>
      </c>
      <c r="O2464" s="1" t="s">
        <v>599</v>
      </c>
      <c r="P2464" s="1" t="s">
        <v>2648</v>
      </c>
      <c r="Q2464" s="1">
        <v>30670451</v>
      </c>
    </row>
    <row r="2465" spans="13:17">
      <c r="M2465" s="1" t="s">
        <v>43</v>
      </c>
      <c r="N2465" s="1" t="s">
        <v>117</v>
      </c>
      <c r="O2465" s="1" t="s">
        <v>599</v>
      </c>
      <c r="P2465" s="1" t="s">
        <v>1069</v>
      </c>
      <c r="Q2465" s="1">
        <v>30670460</v>
      </c>
    </row>
    <row r="2466" spans="13:17">
      <c r="M2466" s="1" t="s">
        <v>43</v>
      </c>
      <c r="N2466" s="1" t="s">
        <v>117</v>
      </c>
      <c r="O2466" s="1" t="s">
        <v>599</v>
      </c>
      <c r="P2466" s="1" t="s">
        <v>2248</v>
      </c>
      <c r="Q2466" s="1">
        <v>30670469</v>
      </c>
    </row>
    <row r="2467" spans="13:17">
      <c r="M2467" s="1" t="s">
        <v>43</v>
      </c>
      <c r="N2467" s="1" t="s">
        <v>117</v>
      </c>
      <c r="O2467" s="1" t="s">
        <v>599</v>
      </c>
      <c r="P2467" s="1" t="s">
        <v>2649</v>
      </c>
      <c r="Q2467" s="1">
        <v>30670477</v>
      </c>
    </row>
    <row r="2468" spans="13:17">
      <c r="M2468" s="1" t="s">
        <v>43</v>
      </c>
      <c r="N2468" s="1" t="s">
        <v>117</v>
      </c>
      <c r="O2468" s="1" t="s">
        <v>599</v>
      </c>
      <c r="P2468" s="1" t="s">
        <v>2650</v>
      </c>
      <c r="Q2468" s="1">
        <v>30670494</v>
      </c>
    </row>
    <row r="2469" spans="13:17">
      <c r="M2469" s="1" t="s">
        <v>43</v>
      </c>
      <c r="N2469" s="1" t="s">
        <v>117</v>
      </c>
      <c r="O2469" s="1" t="s">
        <v>599</v>
      </c>
      <c r="P2469" s="1" t="s">
        <v>2651</v>
      </c>
      <c r="Q2469" s="1">
        <v>30670486</v>
      </c>
    </row>
    <row r="2470" spans="13:17">
      <c r="M2470" s="1" t="s">
        <v>43</v>
      </c>
      <c r="N2470" s="1" t="s">
        <v>117</v>
      </c>
      <c r="O2470" s="1" t="s">
        <v>599</v>
      </c>
      <c r="P2470" s="1" t="s">
        <v>2652</v>
      </c>
      <c r="Q2470" s="1">
        <v>30670499</v>
      </c>
    </row>
    <row r="2471" spans="13:17">
      <c r="M2471" s="1" t="s">
        <v>43</v>
      </c>
      <c r="N2471" s="1" t="s">
        <v>120</v>
      </c>
      <c r="O2471" s="1" t="s">
        <v>601</v>
      </c>
      <c r="P2471" s="1" t="s">
        <v>2653</v>
      </c>
      <c r="Q2471" s="1">
        <v>30680711</v>
      </c>
    </row>
    <row r="2472" spans="13:17">
      <c r="M2472" s="1" t="s">
        <v>43</v>
      </c>
      <c r="N2472" s="1" t="s">
        <v>120</v>
      </c>
      <c r="O2472" s="1" t="s">
        <v>601</v>
      </c>
      <c r="P2472" s="1" t="s">
        <v>2654</v>
      </c>
      <c r="Q2472" s="1">
        <v>30680713</v>
      </c>
    </row>
    <row r="2473" spans="13:17">
      <c r="M2473" s="1" t="s">
        <v>43</v>
      </c>
      <c r="N2473" s="1" t="s">
        <v>120</v>
      </c>
      <c r="O2473" s="1" t="s">
        <v>601</v>
      </c>
      <c r="P2473" s="1" t="s">
        <v>601</v>
      </c>
      <c r="Q2473" s="1">
        <v>30680720</v>
      </c>
    </row>
    <row r="2474" spans="13:17">
      <c r="M2474" s="1" t="s">
        <v>43</v>
      </c>
      <c r="N2474" s="1" t="s">
        <v>120</v>
      </c>
      <c r="O2474" s="1" t="s">
        <v>601</v>
      </c>
      <c r="P2474" s="1" t="s">
        <v>2655</v>
      </c>
      <c r="Q2474" s="1">
        <v>30680725</v>
      </c>
    </row>
    <row r="2475" spans="13:17">
      <c r="M2475" s="1" t="s">
        <v>43</v>
      </c>
      <c r="N2475" s="1" t="s">
        <v>120</v>
      </c>
      <c r="O2475" s="1" t="s">
        <v>601</v>
      </c>
      <c r="P2475" s="1" t="s">
        <v>2656</v>
      </c>
      <c r="Q2475" s="1">
        <v>30680731</v>
      </c>
    </row>
    <row r="2476" spans="13:17">
      <c r="M2476" s="1" t="s">
        <v>43</v>
      </c>
      <c r="N2476" s="1" t="s">
        <v>120</v>
      </c>
      <c r="O2476" s="1" t="s">
        <v>601</v>
      </c>
      <c r="P2476" s="1" t="s">
        <v>1143</v>
      </c>
      <c r="Q2476" s="1">
        <v>30680759</v>
      </c>
    </row>
    <row r="2477" spans="13:17">
      <c r="M2477" s="1" t="s">
        <v>43</v>
      </c>
      <c r="N2477" s="1" t="s">
        <v>120</v>
      </c>
      <c r="O2477" s="1" t="s">
        <v>601</v>
      </c>
      <c r="P2477" s="1" t="s">
        <v>2657</v>
      </c>
      <c r="Q2477" s="1">
        <v>30680771</v>
      </c>
    </row>
    <row r="2478" spans="13:17">
      <c r="M2478" s="1" t="s">
        <v>43</v>
      </c>
      <c r="N2478" s="1" t="s">
        <v>120</v>
      </c>
      <c r="O2478" s="1" t="s">
        <v>601</v>
      </c>
      <c r="P2478" s="1" t="s">
        <v>2658</v>
      </c>
      <c r="Q2478" s="1">
        <v>30680783</v>
      </c>
    </row>
    <row r="2479" spans="13:17">
      <c r="M2479" s="1" t="s">
        <v>43</v>
      </c>
      <c r="N2479" s="1" t="s">
        <v>120</v>
      </c>
      <c r="O2479" s="1" t="s">
        <v>603</v>
      </c>
      <c r="P2479" s="1" t="s">
        <v>2659</v>
      </c>
      <c r="Q2479" s="1">
        <v>30685221</v>
      </c>
    </row>
    <row r="2480" spans="13:17">
      <c r="M2480" s="1" t="s">
        <v>43</v>
      </c>
      <c r="N2480" s="1" t="s">
        <v>120</v>
      </c>
      <c r="O2480" s="1" t="s">
        <v>603</v>
      </c>
      <c r="P2480" s="1" t="s">
        <v>2660</v>
      </c>
      <c r="Q2480" s="1">
        <v>30685227</v>
      </c>
    </row>
    <row r="2481" spans="13:17">
      <c r="M2481" s="1" t="s">
        <v>43</v>
      </c>
      <c r="N2481" s="1" t="s">
        <v>120</v>
      </c>
      <c r="O2481" s="1" t="s">
        <v>603</v>
      </c>
      <c r="P2481" s="1" t="s">
        <v>2661</v>
      </c>
      <c r="Q2481" s="1">
        <v>30685233</v>
      </c>
    </row>
    <row r="2482" spans="13:17">
      <c r="M2482" s="1" t="s">
        <v>43</v>
      </c>
      <c r="N2482" s="1" t="s">
        <v>120</v>
      </c>
      <c r="O2482" s="1" t="s">
        <v>603</v>
      </c>
      <c r="P2482" s="1" t="s">
        <v>2662</v>
      </c>
      <c r="Q2482" s="1">
        <v>30685240</v>
      </c>
    </row>
    <row r="2483" spans="13:17">
      <c r="M2483" s="1" t="s">
        <v>43</v>
      </c>
      <c r="N2483" s="1" t="s">
        <v>120</v>
      </c>
      <c r="O2483" s="1" t="s">
        <v>603</v>
      </c>
      <c r="P2483" s="1" t="s">
        <v>544</v>
      </c>
      <c r="Q2483" s="1">
        <v>30685247</v>
      </c>
    </row>
    <row r="2484" spans="13:17">
      <c r="M2484" s="1" t="s">
        <v>43</v>
      </c>
      <c r="N2484" s="1" t="s">
        <v>120</v>
      </c>
      <c r="O2484" s="1" t="s">
        <v>603</v>
      </c>
      <c r="P2484" s="1" t="s">
        <v>2663</v>
      </c>
      <c r="Q2484" s="1">
        <v>30685254</v>
      </c>
    </row>
    <row r="2485" spans="13:17">
      <c r="M2485" s="1" t="s">
        <v>43</v>
      </c>
      <c r="N2485" s="1" t="s">
        <v>120</v>
      </c>
      <c r="O2485" s="1" t="s">
        <v>603</v>
      </c>
      <c r="P2485" s="1" t="s">
        <v>2664</v>
      </c>
      <c r="Q2485" s="1">
        <v>30685261</v>
      </c>
    </row>
    <row r="2486" spans="13:17">
      <c r="M2486" s="1" t="s">
        <v>43</v>
      </c>
      <c r="N2486" s="1" t="s">
        <v>120</v>
      </c>
      <c r="O2486" s="1" t="s">
        <v>603</v>
      </c>
      <c r="P2486" s="1" t="s">
        <v>2665</v>
      </c>
      <c r="Q2486" s="1">
        <v>30685267</v>
      </c>
    </row>
    <row r="2487" spans="13:17">
      <c r="M2487" s="1" t="s">
        <v>43</v>
      </c>
      <c r="N2487" s="1" t="s">
        <v>120</v>
      </c>
      <c r="O2487" s="1" t="s">
        <v>603</v>
      </c>
      <c r="P2487" s="1" t="s">
        <v>2666</v>
      </c>
      <c r="Q2487" s="1">
        <v>30685274</v>
      </c>
    </row>
    <row r="2488" spans="13:17">
      <c r="M2488" s="1" t="s">
        <v>43</v>
      </c>
      <c r="N2488" s="1" t="s">
        <v>120</v>
      </c>
      <c r="O2488" s="1" t="s">
        <v>603</v>
      </c>
      <c r="P2488" s="1" t="s">
        <v>2667</v>
      </c>
      <c r="Q2488" s="1">
        <v>30685281</v>
      </c>
    </row>
    <row r="2489" spans="13:17">
      <c r="M2489" s="1" t="s">
        <v>43</v>
      </c>
      <c r="N2489" s="1" t="s">
        <v>120</v>
      </c>
      <c r="O2489" s="1" t="s">
        <v>603</v>
      </c>
      <c r="P2489" s="1" t="s">
        <v>2668</v>
      </c>
      <c r="Q2489" s="1">
        <v>30685299</v>
      </c>
    </row>
    <row r="2490" spans="13:17">
      <c r="M2490" s="1" t="s">
        <v>43</v>
      </c>
      <c r="N2490" s="1" t="s">
        <v>120</v>
      </c>
      <c r="O2490" s="1" t="s">
        <v>603</v>
      </c>
      <c r="P2490" s="1" t="s">
        <v>2669</v>
      </c>
      <c r="Q2490" s="1">
        <v>30685294</v>
      </c>
    </row>
    <row r="2491" spans="13:17">
      <c r="M2491" s="1" t="s">
        <v>43</v>
      </c>
      <c r="N2491" s="1" t="s">
        <v>120</v>
      </c>
      <c r="O2491" s="1" t="s">
        <v>605</v>
      </c>
      <c r="P2491" s="1" t="s">
        <v>2670</v>
      </c>
      <c r="Q2491" s="1">
        <v>30686020</v>
      </c>
    </row>
    <row r="2492" spans="13:17">
      <c r="M2492" s="1" t="s">
        <v>43</v>
      </c>
      <c r="N2492" s="1" t="s">
        <v>120</v>
      </c>
      <c r="O2492" s="1" t="s">
        <v>605</v>
      </c>
      <c r="P2492" s="1" t="s">
        <v>2671</v>
      </c>
      <c r="Q2492" s="1">
        <v>30686021</v>
      </c>
    </row>
    <row r="2493" spans="13:17">
      <c r="M2493" s="1" t="s">
        <v>43</v>
      </c>
      <c r="N2493" s="1" t="s">
        <v>120</v>
      </c>
      <c r="O2493" s="1" t="s">
        <v>605</v>
      </c>
      <c r="P2493" s="1" t="s">
        <v>2672</v>
      </c>
      <c r="Q2493" s="1">
        <v>30686023</v>
      </c>
    </row>
    <row r="2494" spans="13:17">
      <c r="M2494" s="1" t="s">
        <v>43</v>
      </c>
      <c r="N2494" s="1" t="s">
        <v>120</v>
      </c>
      <c r="O2494" s="1" t="s">
        <v>605</v>
      </c>
      <c r="P2494" s="1" t="s">
        <v>2673</v>
      </c>
      <c r="Q2494" s="1">
        <v>30686025</v>
      </c>
    </row>
    <row r="2495" spans="13:17">
      <c r="M2495" s="1" t="s">
        <v>43</v>
      </c>
      <c r="N2495" s="1" t="s">
        <v>120</v>
      </c>
      <c r="O2495" s="1" t="s">
        <v>605</v>
      </c>
      <c r="P2495" s="1" t="s">
        <v>503</v>
      </c>
      <c r="Q2495" s="1">
        <v>30686029</v>
      </c>
    </row>
    <row r="2496" spans="13:17">
      <c r="M2496" s="1" t="s">
        <v>43</v>
      </c>
      <c r="N2496" s="1" t="s">
        <v>120</v>
      </c>
      <c r="O2496" s="1" t="s">
        <v>605</v>
      </c>
      <c r="P2496" s="1" t="s">
        <v>106</v>
      </c>
      <c r="Q2496" s="1">
        <v>30686047</v>
      </c>
    </row>
    <row r="2497" spans="13:17">
      <c r="M2497" s="1" t="s">
        <v>43</v>
      </c>
      <c r="N2497" s="1" t="s">
        <v>120</v>
      </c>
      <c r="O2497" s="1" t="s">
        <v>605</v>
      </c>
      <c r="P2497" s="1" t="s">
        <v>2674</v>
      </c>
      <c r="Q2497" s="1">
        <v>30686041</v>
      </c>
    </row>
    <row r="2498" spans="13:17">
      <c r="M2498" s="1" t="s">
        <v>43</v>
      </c>
      <c r="N2498" s="1" t="s">
        <v>120</v>
      </c>
      <c r="O2498" s="1" t="s">
        <v>605</v>
      </c>
      <c r="P2498" s="1" t="s">
        <v>2675</v>
      </c>
      <c r="Q2498" s="1">
        <v>30686000</v>
      </c>
    </row>
    <row r="2499" spans="13:17">
      <c r="M2499" s="1" t="s">
        <v>43</v>
      </c>
      <c r="N2499" s="1" t="s">
        <v>120</v>
      </c>
      <c r="O2499" s="1" t="s">
        <v>605</v>
      </c>
      <c r="P2499" s="1" t="s">
        <v>2676</v>
      </c>
      <c r="Q2499" s="1">
        <v>30686059</v>
      </c>
    </row>
    <row r="2500" spans="13:17">
      <c r="M2500" s="1" t="s">
        <v>43</v>
      </c>
      <c r="N2500" s="1" t="s">
        <v>120</v>
      </c>
      <c r="O2500" s="1" t="s">
        <v>605</v>
      </c>
      <c r="P2500" s="1" t="s">
        <v>2677</v>
      </c>
      <c r="Q2500" s="1">
        <v>30686065</v>
      </c>
    </row>
    <row r="2501" spans="13:17">
      <c r="M2501" s="1" t="s">
        <v>43</v>
      </c>
      <c r="N2501" s="1" t="s">
        <v>120</v>
      </c>
      <c r="O2501" s="1" t="s">
        <v>605</v>
      </c>
      <c r="P2501" s="1" t="s">
        <v>2678</v>
      </c>
      <c r="Q2501" s="1">
        <v>30686099</v>
      </c>
    </row>
    <row r="2502" spans="13:17">
      <c r="M2502" s="1" t="s">
        <v>43</v>
      </c>
      <c r="N2502" s="1" t="s">
        <v>120</v>
      </c>
      <c r="O2502" s="1" t="s">
        <v>605</v>
      </c>
      <c r="P2502" s="1" t="s">
        <v>2679</v>
      </c>
      <c r="Q2502" s="1">
        <v>30686077</v>
      </c>
    </row>
    <row r="2503" spans="13:17">
      <c r="M2503" s="1" t="s">
        <v>43</v>
      </c>
      <c r="N2503" s="1" t="s">
        <v>120</v>
      </c>
      <c r="O2503" s="1" t="s">
        <v>605</v>
      </c>
      <c r="P2503" s="1" t="s">
        <v>2680</v>
      </c>
      <c r="Q2503" s="1">
        <v>30686053</v>
      </c>
    </row>
    <row r="2504" spans="13:17">
      <c r="M2504" s="1" t="s">
        <v>43</v>
      </c>
      <c r="N2504" s="1" t="s">
        <v>120</v>
      </c>
      <c r="O2504" s="1" t="s">
        <v>605</v>
      </c>
      <c r="P2504" s="1" t="s">
        <v>2681</v>
      </c>
      <c r="Q2504" s="1">
        <v>30686083</v>
      </c>
    </row>
    <row r="2505" spans="13:17">
      <c r="M2505" s="1" t="s">
        <v>43</v>
      </c>
      <c r="N2505" s="1" t="s">
        <v>120</v>
      </c>
      <c r="O2505" s="1" t="s">
        <v>605</v>
      </c>
      <c r="P2505" s="1" t="s">
        <v>2682</v>
      </c>
      <c r="Q2505" s="1">
        <v>30686089</v>
      </c>
    </row>
    <row r="2506" spans="13:17">
      <c r="M2506" s="1" t="s">
        <v>43</v>
      </c>
      <c r="N2506" s="1" t="s">
        <v>120</v>
      </c>
      <c r="O2506" s="1" t="s">
        <v>605</v>
      </c>
      <c r="P2506" s="1" t="s">
        <v>2683</v>
      </c>
      <c r="Q2506" s="1">
        <v>30686095</v>
      </c>
    </row>
    <row r="2507" spans="13:17">
      <c r="M2507" s="1" t="s">
        <v>43</v>
      </c>
      <c r="N2507" s="1" t="s">
        <v>120</v>
      </c>
      <c r="O2507" s="1" t="s">
        <v>606</v>
      </c>
      <c r="P2507" s="1" t="s">
        <v>2684</v>
      </c>
      <c r="Q2507" s="1">
        <v>30686315</v>
      </c>
    </row>
    <row r="2508" spans="13:17">
      <c r="M2508" s="1" t="s">
        <v>43</v>
      </c>
      <c r="N2508" s="1" t="s">
        <v>120</v>
      </c>
      <c r="O2508" s="1" t="s">
        <v>606</v>
      </c>
      <c r="P2508" s="1" t="s">
        <v>2685</v>
      </c>
      <c r="Q2508" s="1">
        <v>30686331</v>
      </c>
    </row>
    <row r="2509" spans="13:17">
      <c r="M2509" s="1" t="s">
        <v>43</v>
      </c>
      <c r="N2509" s="1" t="s">
        <v>120</v>
      </c>
      <c r="O2509" s="1" t="s">
        <v>606</v>
      </c>
      <c r="P2509" s="1" t="s">
        <v>558</v>
      </c>
      <c r="Q2509" s="1">
        <v>30686347</v>
      </c>
    </row>
    <row r="2510" spans="13:17">
      <c r="M2510" s="1" t="s">
        <v>43</v>
      </c>
      <c r="N2510" s="1" t="s">
        <v>120</v>
      </c>
      <c r="O2510" s="1" t="s">
        <v>606</v>
      </c>
      <c r="P2510" s="1" t="s">
        <v>2686</v>
      </c>
      <c r="Q2510" s="1">
        <v>30686399</v>
      </c>
    </row>
    <row r="2511" spans="13:17">
      <c r="M2511" s="1" t="s">
        <v>43</v>
      </c>
      <c r="N2511" s="1" t="s">
        <v>120</v>
      </c>
      <c r="O2511" s="1" t="s">
        <v>606</v>
      </c>
      <c r="P2511" s="1" t="s">
        <v>2687</v>
      </c>
      <c r="Q2511" s="1">
        <v>30686379</v>
      </c>
    </row>
    <row r="2512" spans="13:17">
      <c r="M2512" s="1" t="s">
        <v>43</v>
      </c>
      <c r="N2512" s="1" t="s">
        <v>120</v>
      </c>
      <c r="O2512" s="1" t="s">
        <v>607</v>
      </c>
      <c r="P2512" s="1" t="s">
        <v>2688</v>
      </c>
      <c r="Q2512" s="1">
        <v>30686412</v>
      </c>
    </row>
    <row r="2513" spans="13:17">
      <c r="M2513" s="1" t="s">
        <v>43</v>
      </c>
      <c r="N2513" s="1" t="s">
        <v>120</v>
      </c>
      <c r="O2513" s="1" t="s">
        <v>607</v>
      </c>
      <c r="P2513" s="1" t="s">
        <v>2689</v>
      </c>
      <c r="Q2513" s="1">
        <v>30686414</v>
      </c>
    </row>
    <row r="2514" spans="13:17">
      <c r="M2514" s="1" t="s">
        <v>43</v>
      </c>
      <c r="N2514" s="1" t="s">
        <v>120</v>
      </c>
      <c r="O2514" s="1" t="s">
        <v>607</v>
      </c>
      <c r="P2514" s="1" t="s">
        <v>2690</v>
      </c>
      <c r="Q2514" s="1">
        <v>30686410</v>
      </c>
    </row>
    <row r="2515" spans="13:17">
      <c r="M2515" s="1" t="s">
        <v>43</v>
      </c>
      <c r="N2515" s="1" t="s">
        <v>120</v>
      </c>
      <c r="O2515" s="1" t="s">
        <v>607</v>
      </c>
      <c r="P2515" s="1" t="s">
        <v>2331</v>
      </c>
      <c r="Q2515" s="1">
        <v>30686416</v>
      </c>
    </row>
    <row r="2516" spans="13:17">
      <c r="M2516" s="1" t="s">
        <v>43</v>
      </c>
      <c r="N2516" s="1" t="s">
        <v>120</v>
      </c>
      <c r="O2516" s="1" t="s">
        <v>607</v>
      </c>
      <c r="P2516" s="1" t="s">
        <v>2691</v>
      </c>
      <c r="Q2516" s="1">
        <v>30686423</v>
      </c>
    </row>
    <row r="2517" spans="13:17">
      <c r="M2517" s="1" t="s">
        <v>43</v>
      </c>
      <c r="N2517" s="1" t="s">
        <v>120</v>
      </c>
      <c r="O2517" s="1" t="s">
        <v>607</v>
      </c>
      <c r="P2517" s="1" t="s">
        <v>65</v>
      </c>
      <c r="Q2517" s="1">
        <v>30686427</v>
      </c>
    </row>
    <row r="2518" spans="13:17">
      <c r="M2518" s="1" t="s">
        <v>43</v>
      </c>
      <c r="N2518" s="1" t="s">
        <v>120</v>
      </c>
      <c r="O2518" s="1" t="s">
        <v>607</v>
      </c>
      <c r="P2518" s="1" t="s">
        <v>2692</v>
      </c>
      <c r="Q2518" s="1">
        <v>30686430</v>
      </c>
    </row>
    <row r="2519" spans="13:17">
      <c r="M2519" s="1" t="s">
        <v>43</v>
      </c>
      <c r="N2519" s="1" t="s">
        <v>120</v>
      </c>
      <c r="O2519" s="1" t="s">
        <v>607</v>
      </c>
      <c r="P2519" s="1" t="s">
        <v>2693</v>
      </c>
      <c r="Q2519" s="1">
        <v>30686433</v>
      </c>
    </row>
    <row r="2520" spans="13:17">
      <c r="M2520" s="1" t="s">
        <v>43</v>
      </c>
      <c r="N2520" s="1" t="s">
        <v>120</v>
      </c>
      <c r="O2520" s="1" t="s">
        <v>607</v>
      </c>
      <c r="P2520" s="1" t="s">
        <v>2694</v>
      </c>
      <c r="Q2520" s="1">
        <v>30686437</v>
      </c>
    </row>
    <row r="2521" spans="13:17">
      <c r="M2521" s="1" t="s">
        <v>43</v>
      </c>
      <c r="N2521" s="1" t="s">
        <v>120</v>
      </c>
      <c r="O2521" s="1" t="s">
        <v>607</v>
      </c>
      <c r="P2521" s="1" t="s">
        <v>2695</v>
      </c>
      <c r="Q2521" s="1">
        <v>30686440</v>
      </c>
    </row>
    <row r="2522" spans="13:17">
      <c r="M2522" s="1" t="s">
        <v>43</v>
      </c>
      <c r="N2522" s="1" t="s">
        <v>120</v>
      </c>
      <c r="O2522" s="1" t="s">
        <v>607</v>
      </c>
      <c r="P2522" s="1" t="s">
        <v>2696</v>
      </c>
      <c r="Q2522" s="1">
        <v>30686444</v>
      </c>
    </row>
    <row r="2523" spans="13:17">
      <c r="M2523" s="1" t="s">
        <v>43</v>
      </c>
      <c r="N2523" s="1" t="s">
        <v>120</v>
      </c>
      <c r="O2523" s="1" t="s">
        <v>607</v>
      </c>
      <c r="P2523" s="1" t="s">
        <v>721</v>
      </c>
      <c r="Q2523" s="1">
        <v>30686447</v>
      </c>
    </row>
    <row r="2524" spans="13:17">
      <c r="M2524" s="1" t="s">
        <v>43</v>
      </c>
      <c r="N2524" s="1" t="s">
        <v>120</v>
      </c>
      <c r="O2524" s="1" t="s">
        <v>607</v>
      </c>
      <c r="P2524" s="1" t="s">
        <v>2697</v>
      </c>
      <c r="Q2524" s="1">
        <v>30686450</v>
      </c>
    </row>
    <row r="2525" spans="13:17">
      <c r="M2525" s="1" t="s">
        <v>43</v>
      </c>
      <c r="N2525" s="1" t="s">
        <v>120</v>
      </c>
      <c r="O2525" s="1" t="s">
        <v>607</v>
      </c>
      <c r="P2525" s="1" t="s">
        <v>1639</v>
      </c>
      <c r="Q2525" s="1">
        <v>30686454</v>
      </c>
    </row>
    <row r="2526" spans="13:17">
      <c r="M2526" s="1" t="s">
        <v>43</v>
      </c>
      <c r="N2526" s="1" t="s">
        <v>120</v>
      </c>
      <c r="O2526" s="1" t="s">
        <v>607</v>
      </c>
      <c r="P2526" s="1" t="s">
        <v>675</v>
      </c>
      <c r="Q2526" s="1">
        <v>30686457</v>
      </c>
    </row>
    <row r="2527" spans="13:17">
      <c r="M2527" s="1" t="s">
        <v>43</v>
      </c>
      <c r="N2527" s="1" t="s">
        <v>120</v>
      </c>
      <c r="O2527" s="1" t="s">
        <v>607</v>
      </c>
      <c r="P2527" s="1" t="s">
        <v>2698</v>
      </c>
      <c r="Q2527" s="1">
        <v>30686461</v>
      </c>
    </row>
    <row r="2528" spans="13:17">
      <c r="M2528" s="1" t="s">
        <v>43</v>
      </c>
      <c r="N2528" s="1" t="s">
        <v>120</v>
      </c>
      <c r="O2528" s="1" t="s">
        <v>607</v>
      </c>
      <c r="P2528" s="1" t="s">
        <v>1339</v>
      </c>
      <c r="Q2528" s="1">
        <v>30686464</v>
      </c>
    </row>
    <row r="2529" spans="13:17">
      <c r="M2529" s="1" t="s">
        <v>43</v>
      </c>
      <c r="N2529" s="1" t="s">
        <v>120</v>
      </c>
      <c r="O2529" s="1" t="s">
        <v>607</v>
      </c>
      <c r="P2529" s="1" t="s">
        <v>2699</v>
      </c>
      <c r="Q2529" s="1">
        <v>30686471</v>
      </c>
    </row>
    <row r="2530" spans="13:17">
      <c r="M2530" s="1" t="s">
        <v>43</v>
      </c>
      <c r="N2530" s="1" t="s">
        <v>120</v>
      </c>
      <c r="O2530" s="1" t="s">
        <v>607</v>
      </c>
      <c r="P2530" s="1" t="s">
        <v>2700</v>
      </c>
      <c r="Q2530" s="1">
        <v>30686474</v>
      </c>
    </row>
    <row r="2531" spans="13:17">
      <c r="M2531" s="1" t="s">
        <v>43</v>
      </c>
      <c r="N2531" s="1" t="s">
        <v>120</v>
      </c>
      <c r="O2531" s="1" t="s">
        <v>607</v>
      </c>
      <c r="P2531" s="1" t="s">
        <v>2701</v>
      </c>
      <c r="Q2531" s="1">
        <v>30686478</v>
      </c>
    </row>
    <row r="2532" spans="13:17">
      <c r="M2532" s="1" t="s">
        <v>43</v>
      </c>
      <c r="N2532" s="1" t="s">
        <v>120</v>
      </c>
      <c r="O2532" s="1" t="s">
        <v>607</v>
      </c>
      <c r="P2532" s="1" t="s">
        <v>1502</v>
      </c>
      <c r="Q2532" s="1">
        <v>30686481</v>
      </c>
    </row>
    <row r="2533" spans="13:17">
      <c r="M2533" s="1" t="s">
        <v>43</v>
      </c>
      <c r="N2533" s="1" t="s">
        <v>120</v>
      </c>
      <c r="O2533" s="1" t="s">
        <v>607</v>
      </c>
      <c r="P2533" s="1" t="s">
        <v>607</v>
      </c>
      <c r="Q2533" s="1">
        <v>30686484</v>
      </c>
    </row>
    <row r="2534" spans="13:17">
      <c r="M2534" s="1" t="s">
        <v>43</v>
      </c>
      <c r="N2534" s="1" t="s">
        <v>120</v>
      </c>
      <c r="O2534" s="1" t="s">
        <v>607</v>
      </c>
      <c r="P2534" s="1" t="s">
        <v>2702</v>
      </c>
      <c r="Q2534" s="1">
        <v>30686499</v>
      </c>
    </row>
    <row r="2535" spans="13:17">
      <c r="M2535" s="1" t="s">
        <v>43</v>
      </c>
      <c r="N2535" s="1" t="s">
        <v>120</v>
      </c>
      <c r="O2535" s="1" t="s">
        <v>607</v>
      </c>
      <c r="P2535" s="1" t="s">
        <v>565</v>
      </c>
      <c r="Q2535" s="1">
        <v>30686491</v>
      </c>
    </row>
    <row r="2536" spans="13:17">
      <c r="M2536" s="1" t="s">
        <v>43</v>
      </c>
      <c r="N2536" s="1" t="s">
        <v>120</v>
      </c>
      <c r="O2536" s="1" t="s">
        <v>607</v>
      </c>
      <c r="P2536" s="1" t="s">
        <v>2703</v>
      </c>
      <c r="Q2536" s="1">
        <v>30686494</v>
      </c>
    </row>
    <row r="2537" spans="13:17">
      <c r="M2537" s="1" t="s">
        <v>43</v>
      </c>
      <c r="N2537" s="1" t="s">
        <v>120</v>
      </c>
      <c r="O2537" s="1" t="s">
        <v>609</v>
      </c>
      <c r="P2537" s="1" t="s">
        <v>2704</v>
      </c>
      <c r="Q2537" s="1">
        <v>30687610</v>
      </c>
    </row>
    <row r="2538" spans="13:17">
      <c r="M2538" s="1" t="s">
        <v>43</v>
      </c>
      <c r="N2538" s="1" t="s">
        <v>120</v>
      </c>
      <c r="O2538" s="1" t="s">
        <v>609</v>
      </c>
      <c r="P2538" s="1" t="s">
        <v>2705</v>
      </c>
      <c r="Q2538" s="1">
        <v>30687621</v>
      </c>
    </row>
    <row r="2539" spans="13:17">
      <c r="M2539" s="1" t="s">
        <v>43</v>
      </c>
      <c r="N2539" s="1" t="s">
        <v>120</v>
      </c>
      <c r="O2539" s="1" t="s">
        <v>609</v>
      </c>
      <c r="P2539" s="1" t="s">
        <v>2706</v>
      </c>
      <c r="Q2539" s="1">
        <v>30687631</v>
      </c>
    </row>
    <row r="2540" spans="13:17">
      <c r="M2540" s="1" t="s">
        <v>43</v>
      </c>
      <c r="N2540" s="1" t="s">
        <v>120</v>
      </c>
      <c r="O2540" s="1" t="s">
        <v>609</v>
      </c>
      <c r="P2540" s="1" t="s">
        <v>1381</v>
      </c>
      <c r="Q2540" s="1">
        <v>30687642</v>
      </c>
    </row>
    <row r="2541" spans="13:17">
      <c r="M2541" s="1" t="s">
        <v>43</v>
      </c>
      <c r="N2541" s="1" t="s">
        <v>120</v>
      </c>
      <c r="O2541" s="1" t="s">
        <v>609</v>
      </c>
      <c r="P2541" s="1" t="s">
        <v>2707</v>
      </c>
      <c r="Q2541" s="1">
        <v>30687652</v>
      </c>
    </row>
    <row r="2542" spans="13:17">
      <c r="M2542" s="1" t="s">
        <v>43</v>
      </c>
      <c r="N2542" s="1" t="s">
        <v>120</v>
      </c>
      <c r="O2542" s="1" t="s">
        <v>609</v>
      </c>
      <c r="P2542" s="1" t="s">
        <v>2708</v>
      </c>
      <c r="Q2542" s="1">
        <v>30687663</v>
      </c>
    </row>
    <row r="2543" spans="13:17">
      <c r="M2543" s="1" t="s">
        <v>43</v>
      </c>
      <c r="N2543" s="1" t="s">
        <v>120</v>
      </c>
      <c r="O2543" s="1" t="s">
        <v>609</v>
      </c>
      <c r="P2543" s="1" t="s">
        <v>2709</v>
      </c>
      <c r="Q2543" s="1">
        <v>30687673</v>
      </c>
    </row>
    <row r="2544" spans="13:17">
      <c r="M2544" s="1" t="s">
        <v>43</v>
      </c>
      <c r="N2544" s="1" t="s">
        <v>120</v>
      </c>
      <c r="O2544" s="1" t="s">
        <v>609</v>
      </c>
      <c r="P2544" s="1" t="s">
        <v>2710</v>
      </c>
      <c r="Q2544" s="1">
        <v>30687684</v>
      </c>
    </row>
    <row r="2545" spans="13:17">
      <c r="M2545" s="1" t="s">
        <v>43</v>
      </c>
      <c r="N2545" s="1" t="s">
        <v>120</v>
      </c>
      <c r="O2545" s="1" t="s">
        <v>609</v>
      </c>
      <c r="P2545" s="1" t="s">
        <v>2711</v>
      </c>
      <c r="Q2545" s="1">
        <v>30687694</v>
      </c>
    </row>
    <row r="2546" spans="13:17">
      <c r="M2546" s="1" t="s">
        <v>43</v>
      </c>
      <c r="N2546" s="1" t="s">
        <v>120</v>
      </c>
      <c r="O2546" s="1" t="s">
        <v>609</v>
      </c>
      <c r="P2546" s="1" t="s">
        <v>2712</v>
      </c>
      <c r="Q2546" s="1">
        <v>30687699</v>
      </c>
    </row>
    <row r="2547" spans="13:17">
      <c r="M2547" s="1" t="s">
        <v>43</v>
      </c>
      <c r="N2547" s="1" t="s">
        <v>122</v>
      </c>
      <c r="O2547" s="1" t="s">
        <v>611</v>
      </c>
      <c r="P2547" s="1" t="s">
        <v>2713</v>
      </c>
      <c r="Q2547" s="1">
        <v>30720411</v>
      </c>
    </row>
    <row r="2548" spans="13:17">
      <c r="M2548" s="1" t="s">
        <v>43</v>
      </c>
      <c r="N2548" s="1" t="s">
        <v>122</v>
      </c>
      <c r="O2548" s="1" t="s">
        <v>611</v>
      </c>
      <c r="P2548" s="1" t="s">
        <v>2714</v>
      </c>
      <c r="Q2548" s="1">
        <v>30720423</v>
      </c>
    </row>
    <row r="2549" spans="13:17">
      <c r="M2549" s="1" t="s">
        <v>43</v>
      </c>
      <c r="N2549" s="1" t="s">
        <v>122</v>
      </c>
      <c r="O2549" s="1" t="s">
        <v>611</v>
      </c>
      <c r="P2549" s="1" t="s">
        <v>2715</v>
      </c>
      <c r="Q2549" s="1">
        <v>30720435</v>
      </c>
    </row>
    <row r="2550" spans="13:17">
      <c r="M2550" s="1" t="s">
        <v>43</v>
      </c>
      <c r="N2550" s="1" t="s">
        <v>122</v>
      </c>
      <c r="O2550" s="1" t="s">
        <v>611</v>
      </c>
      <c r="P2550" s="1" t="s">
        <v>2716</v>
      </c>
      <c r="Q2550" s="1">
        <v>30720447</v>
      </c>
    </row>
    <row r="2551" spans="13:17">
      <c r="M2551" s="1" t="s">
        <v>43</v>
      </c>
      <c r="N2551" s="1" t="s">
        <v>122</v>
      </c>
      <c r="O2551" s="1" t="s">
        <v>611</v>
      </c>
      <c r="P2551" s="1" t="s">
        <v>2717</v>
      </c>
      <c r="Q2551" s="1">
        <v>30720471</v>
      </c>
    </row>
    <row r="2552" spans="13:17">
      <c r="M2552" s="1" t="s">
        <v>43</v>
      </c>
      <c r="N2552" s="1" t="s">
        <v>122</v>
      </c>
      <c r="O2552" s="1" t="s">
        <v>611</v>
      </c>
      <c r="P2552" s="1" t="s">
        <v>2718</v>
      </c>
      <c r="Q2552" s="1">
        <v>30720459</v>
      </c>
    </row>
    <row r="2553" spans="13:17">
      <c r="M2553" s="1" t="s">
        <v>43</v>
      </c>
      <c r="N2553" s="1" t="s">
        <v>122</v>
      </c>
      <c r="O2553" s="1" t="s">
        <v>611</v>
      </c>
      <c r="P2553" s="1" t="s">
        <v>2719</v>
      </c>
      <c r="Q2553" s="1">
        <v>30720483</v>
      </c>
    </row>
    <row r="2554" spans="13:17">
      <c r="M2554" s="1" t="s">
        <v>43</v>
      </c>
      <c r="N2554" s="1" t="s">
        <v>122</v>
      </c>
      <c r="O2554" s="1" t="s">
        <v>613</v>
      </c>
      <c r="P2554" s="1" t="s">
        <v>2720</v>
      </c>
      <c r="Q2554" s="1">
        <v>30720911</v>
      </c>
    </row>
    <row r="2555" spans="13:17">
      <c r="M2555" s="1" t="s">
        <v>43</v>
      </c>
      <c r="N2555" s="1" t="s">
        <v>122</v>
      </c>
      <c r="O2555" s="1" t="s">
        <v>613</v>
      </c>
      <c r="P2555" s="1" t="s">
        <v>613</v>
      </c>
      <c r="Q2555" s="1">
        <v>30720923</v>
      </c>
    </row>
    <row r="2556" spans="13:17">
      <c r="M2556" s="1" t="s">
        <v>43</v>
      </c>
      <c r="N2556" s="1" t="s">
        <v>122</v>
      </c>
      <c r="O2556" s="1" t="s">
        <v>613</v>
      </c>
      <c r="P2556" s="1" t="s">
        <v>2721</v>
      </c>
      <c r="Q2556" s="1">
        <v>30720935</v>
      </c>
    </row>
    <row r="2557" spans="13:17">
      <c r="M2557" s="1" t="s">
        <v>43</v>
      </c>
      <c r="N2557" s="1" t="s">
        <v>122</v>
      </c>
      <c r="O2557" s="1" t="s">
        <v>613</v>
      </c>
      <c r="P2557" s="1" t="s">
        <v>2722</v>
      </c>
      <c r="Q2557" s="1">
        <v>30720947</v>
      </c>
    </row>
    <row r="2558" spans="13:17">
      <c r="M2558" s="1" t="s">
        <v>43</v>
      </c>
      <c r="N2558" s="1" t="s">
        <v>122</v>
      </c>
      <c r="O2558" s="1" t="s">
        <v>613</v>
      </c>
      <c r="P2558" s="1" t="s">
        <v>346</v>
      </c>
      <c r="Q2558" s="1">
        <v>30720959</v>
      </c>
    </row>
    <row r="2559" spans="13:17">
      <c r="M2559" s="1" t="s">
        <v>43</v>
      </c>
      <c r="N2559" s="1" t="s">
        <v>122</v>
      </c>
      <c r="O2559" s="1" t="s">
        <v>613</v>
      </c>
      <c r="P2559" s="1" t="s">
        <v>2723</v>
      </c>
      <c r="Q2559" s="1">
        <v>30720971</v>
      </c>
    </row>
    <row r="2560" spans="13:17">
      <c r="M2560" s="1" t="s">
        <v>43</v>
      </c>
      <c r="N2560" s="1" t="s">
        <v>122</v>
      </c>
      <c r="O2560" s="1" t="s">
        <v>613</v>
      </c>
      <c r="P2560" s="1" t="s">
        <v>2724</v>
      </c>
      <c r="Q2560" s="1">
        <v>30720983</v>
      </c>
    </row>
    <row r="2561" spans="13:17">
      <c r="M2561" s="1" t="s">
        <v>43</v>
      </c>
      <c r="N2561" s="1" t="s">
        <v>122</v>
      </c>
      <c r="O2561" s="1" t="s">
        <v>614</v>
      </c>
      <c r="P2561" s="1" t="s">
        <v>2725</v>
      </c>
      <c r="Q2561" s="1">
        <v>30721812</v>
      </c>
    </row>
    <row r="2562" spans="13:17">
      <c r="M2562" s="1" t="s">
        <v>43</v>
      </c>
      <c r="N2562" s="1" t="s">
        <v>122</v>
      </c>
      <c r="O2562" s="1" t="s">
        <v>614</v>
      </c>
      <c r="P2562" s="1" t="s">
        <v>2726</v>
      </c>
      <c r="Q2562" s="1">
        <v>30721817</v>
      </c>
    </row>
    <row r="2563" spans="13:17">
      <c r="M2563" s="1" t="s">
        <v>43</v>
      </c>
      <c r="N2563" s="1" t="s">
        <v>122</v>
      </c>
      <c r="O2563" s="1" t="s">
        <v>614</v>
      </c>
      <c r="P2563" s="1" t="s">
        <v>2727</v>
      </c>
      <c r="Q2563" s="1">
        <v>30721825</v>
      </c>
    </row>
    <row r="2564" spans="13:17">
      <c r="M2564" s="1" t="s">
        <v>43</v>
      </c>
      <c r="N2564" s="1" t="s">
        <v>122</v>
      </c>
      <c r="O2564" s="1" t="s">
        <v>614</v>
      </c>
      <c r="P2564" s="1" t="s">
        <v>614</v>
      </c>
      <c r="Q2564" s="1">
        <v>30721851</v>
      </c>
    </row>
    <row r="2565" spans="13:17">
      <c r="M2565" s="1" t="s">
        <v>43</v>
      </c>
      <c r="N2565" s="1" t="s">
        <v>122</v>
      </c>
      <c r="O2565" s="1" t="s">
        <v>614</v>
      </c>
      <c r="P2565" s="1" t="s">
        <v>2728</v>
      </c>
      <c r="Q2565" s="1">
        <v>30721899</v>
      </c>
    </row>
    <row r="2566" spans="13:17">
      <c r="M2566" s="1" t="s">
        <v>43</v>
      </c>
      <c r="N2566" s="1" t="s">
        <v>122</v>
      </c>
      <c r="O2566" s="1" t="s">
        <v>614</v>
      </c>
      <c r="P2566" s="1" t="s">
        <v>2729</v>
      </c>
      <c r="Q2566" s="1">
        <v>30721869</v>
      </c>
    </row>
    <row r="2567" spans="13:17">
      <c r="M2567" s="1" t="s">
        <v>43</v>
      </c>
      <c r="N2567" s="1" t="s">
        <v>122</v>
      </c>
      <c r="O2567" s="1" t="s">
        <v>614</v>
      </c>
      <c r="P2567" s="1" t="s">
        <v>2730</v>
      </c>
      <c r="Q2567" s="1">
        <v>30721877</v>
      </c>
    </row>
    <row r="2568" spans="13:17">
      <c r="M2568" s="1" t="s">
        <v>43</v>
      </c>
      <c r="N2568" s="1" t="s">
        <v>122</v>
      </c>
      <c r="O2568" s="1" t="s">
        <v>614</v>
      </c>
      <c r="P2568" s="1" t="s">
        <v>2731</v>
      </c>
      <c r="Q2568" s="1">
        <v>30721886</v>
      </c>
    </row>
    <row r="2569" spans="13:17">
      <c r="M2569" s="1" t="s">
        <v>43</v>
      </c>
      <c r="N2569" s="1" t="s">
        <v>122</v>
      </c>
      <c r="O2569" s="1" t="s">
        <v>616</v>
      </c>
      <c r="P2569" s="1" t="s">
        <v>2732</v>
      </c>
      <c r="Q2569" s="1">
        <v>30724011</v>
      </c>
    </row>
    <row r="2570" spans="13:17">
      <c r="M2570" s="1" t="s">
        <v>43</v>
      </c>
      <c r="N2570" s="1" t="s">
        <v>122</v>
      </c>
      <c r="O2570" s="1" t="s">
        <v>616</v>
      </c>
      <c r="P2570" s="1" t="s">
        <v>2733</v>
      </c>
      <c r="Q2570" s="1">
        <v>30724023</v>
      </c>
    </row>
    <row r="2571" spans="13:17">
      <c r="M2571" s="1" t="s">
        <v>43</v>
      </c>
      <c r="N2571" s="1" t="s">
        <v>122</v>
      </c>
      <c r="O2571" s="1" t="s">
        <v>616</v>
      </c>
      <c r="P2571" s="1" t="s">
        <v>616</v>
      </c>
      <c r="Q2571" s="1">
        <v>30724035</v>
      </c>
    </row>
    <row r="2572" spans="13:17">
      <c r="M2572" s="1" t="s">
        <v>43</v>
      </c>
      <c r="N2572" s="1" t="s">
        <v>122</v>
      </c>
      <c r="O2572" s="1" t="s">
        <v>616</v>
      </c>
      <c r="P2572" s="1" t="s">
        <v>2734</v>
      </c>
      <c r="Q2572" s="1">
        <v>30724047</v>
      </c>
    </row>
    <row r="2573" spans="13:17">
      <c r="M2573" s="1" t="s">
        <v>43</v>
      </c>
      <c r="N2573" s="1" t="s">
        <v>122</v>
      </c>
      <c r="O2573" s="1" t="s">
        <v>616</v>
      </c>
      <c r="P2573" s="1" t="s">
        <v>2735</v>
      </c>
      <c r="Q2573" s="1">
        <v>30724059</v>
      </c>
    </row>
    <row r="2574" spans="13:17">
      <c r="M2574" s="1" t="s">
        <v>43</v>
      </c>
      <c r="N2574" s="1" t="s">
        <v>122</v>
      </c>
      <c r="O2574" s="1" t="s">
        <v>616</v>
      </c>
      <c r="P2574" s="1" t="s">
        <v>143</v>
      </c>
      <c r="Q2574" s="1">
        <v>30724071</v>
      </c>
    </row>
    <row r="2575" spans="13:17">
      <c r="M2575" s="1" t="s">
        <v>43</v>
      </c>
      <c r="N2575" s="1" t="s">
        <v>122</v>
      </c>
      <c r="O2575" s="1" t="s">
        <v>616</v>
      </c>
      <c r="P2575" s="1" t="s">
        <v>2736</v>
      </c>
      <c r="Q2575" s="1">
        <v>30724083</v>
      </c>
    </row>
    <row r="2576" spans="13:17">
      <c r="M2576" s="1" t="s">
        <v>43</v>
      </c>
      <c r="N2576" s="1" t="s">
        <v>122</v>
      </c>
      <c r="O2576" s="1" t="s">
        <v>616</v>
      </c>
      <c r="P2576" s="1" t="s">
        <v>2737</v>
      </c>
      <c r="Q2576" s="1">
        <v>30724095</v>
      </c>
    </row>
    <row r="2577" spans="13:17">
      <c r="M2577" s="1" t="s">
        <v>43</v>
      </c>
      <c r="N2577" s="1" t="s">
        <v>122</v>
      </c>
      <c r="O2577" s="1" t="s">
        <v>618</v>
      </c>
      <c r="P2577" s="1" t="s">
        <v>2738</v>
      </c>
      <c r="Q2577" s="1">
        <v>30724711</v>
      </c>
    </row>
    <row r="2578" spans="13:17">
      <c r="M2578" s="1" t="s">
        <v>43</v>
      </c>
      <c r="N2578" s="1" t="s">
        <v>122</v>
      </c>
      <c r="O2578" s="1" t="s">
        <v>618</v>
      </c>
      <c r="P2578" s="1" t="s">
        <v>2739</v>
      </c>
      <c r="Q2578" s="1">
        <v>30724713</v>
      </c>
    </row>
    <row r="2579" spans="13:17">
      <c r="M2579" s="1" t="s">
        <v>43</v>
      </c>
      <c r="N2579" s="1" t="s">
        <v>122</v>
      </c>
      <c r="O2579" s="1" t="s">
        <v>618</v>
      </c>
      <c r="P2579" s="1" t="s">
        <v>2740</v>
      </c>
      <c r="Q2579" s="1">
        <v>30724720</v>
      </c>
    </row>
    <row r="2580" spans="13:17">
      <c r="M2580" s="1" t="s">
        <v>43</v>
      </c>
      <c r="N2580" s="1" t="s">
        <v>122</v>
      </c>
      <c r="O2580" s="1" t="s">
        <v>618</v>
      </c>
      <c r="P2580" s="1" t="s">
        <v>2741</v>
      </c>
      <c r="Q2580" s="1">
        <v>30724727</v>
      </c>
    </row>
    <row r="2581" spans="13:17">
      <c r="M2581" s="1" t="s">
        <v>43</v>
      </c>
      <c r="N2581" s="1" t="s">
        <v>122</v>
      </c>
      <c r="O2581" s="1" t="s">
        <v>618</v>
      </c>
      <c r="P2581" s="1" t="s">
        <v>2742</v>
      </c>
      <c r="Q2581" s="1">
        <v>30724740</v>
      </c>
    </row>
    <row r="2582" spans="13:17">
      <c r="M2582" s="1" t="s">
        <v>43</v>
      </c>
      <c r="N2582" s="1" t="s">
        <v>122</v>
      </c>
      <c r="O2582" s="1" t="s">
        <v>618</v>
      </c>
      <c r="P2582" s="1" t="s">
        <v>2743</v>
      </c>
      <c r="Q2582" s="1">
        <v>30724733</v>
      </c>
    </row>
    <row r="2583" spans="13:17">
      <c r="M2583" s="1" t="s">
        <v>43</v>
      </c>
      <c r="N2583" s="1" t="s">
        <v>122</v>
      </c>
      <c r="O2583" s="1" t="s">
        <v>618</v>
      </c>
      <c r="P2583" s="1" t="s">
        <v>2744</v>
      </c>
      <c r="Q2583" s="1">
        <v>30724747</v>
      </c>
    </row>
    <row r="2584" spans="13:17">
      <c r="M2584" s="1" t="s">
        <v>43</v>
      </c>
      <c r="N2584" s="1" t="s">
        <v>122</v>
      </c>
      <c r="O2584" s="1" t="s">
        <v>618</v>
      </c>
      <c r="P2584" s="1" t="s">
        <v>2745</v>
      </c>
      <c r="Q2584" s="1">
        <v>30724799</v>
      </c>
    </row>
    <row r="2585" spans="13:17">
      <c r="M2585" s="1" t="s">
        <v>43</v>
      </c>
      <c r="N2585" s="1" t="s">
        <v>122</v>
      </c>
      <c r="O2585" s="1" t="s">
        <v>618</v>
      </c>
      <c r="P2585" s="1" t="s">
        <v>2746</v>
      </c>
      <c r="Q2585" s="1">
        <v>30724761</v>
      </c>
    </row>
    <row r="2586" spans="13:17">
      <c r="M2586" s="1" t="s">
        <v>43</v>
      </c>
      <c r="N2586" s="1" t="s">
        <v>122</v>
      </c>
      <c r="O2586" s="1" t="s">
        <v>618</v>
      </c>
      <c r="P2586" s="1" t="s">
        <v>2747</v>
      </c>
      <c r="Q2586" s="1">
        <v>30724767</v>
      </c>
    </row>
    <row r="2587" spans="13:17">
      <c r="M2587" s="1" t="s">
        <v>43</v>
      </c>
      <c r="N2587" s="1" t="s">
        <v>122</v>
      </c>
      <c r="O2587" s="1" t="s">
        <v>618</v>
      </c>
      <c r="P2587" s="1" t="s">
        <v>2044</v>
      </c>
      <c r="Q2587" s="1">
        <v>30724774</v>
      </c>
    </row>
    <row r="2588" spans="13:17">
      <c r="M2588" s="1" t="s">
        <v>43</v>
      </c>
      <c r="N2588" s="1" t="s">
        <v>122</v>
      </c>
      <c r="O2588" s="1" t="s">
        <v>618</v>
      </c>
      <c r="P2588" s="1" t="s">
        <v>2748</v>
      </c>
      <c r="Q2588" s="1">
        <v>30724781</v>
      </c>
    </row>
    <row r="2589" spans="13:17">
      <c r="M2589" s="1" t="s">
        <v>43</v>
      </c>
      <c r="N2589" s="1" t="s">
        <v>122</v>
      </c>
      <c r="O2589" s="1" t="s">
        <v>618</v>
      </c>
      <c r="P2589" s="1" t="s">
        <v>2749</v>
      </c>
      <c r="Q2589" s="1">
        <v>30724788</v>
      </c>
    </row>
    <row r="2590" spans="13:17">
      <c r="M2590" s="1" t="s">
        <v>43</v>
      </c>
      <c r="N2590" s="1" t="s">
        <v>122</v>
      </c>
      <c r="O2590" s="1" t="s">
        <v>618</v>
      </c>
      <c r="P2590" s="1" t="s">
        <v>2750</v>
      </c>
      <c r="Q2590" s="1">
        <v>30724794</v>
      </c>
    </row>
    <row r="2591" spans="13:17">
      <c r="M2591" s="1" t="s">
        <v>43</v>
      </c>
      <c r="N2591" s="1" t="s">
        <v>122</v>
      </c>
      <c r="O2591" s="1" t="s">
        <v>620</v>
      </c>
      <c r="P2591" s="1" t="s">
        <v>2751</v>
      </c>
      <c r="Q2591" s="1">
        <v>30723813</v>
      </c>
    </row>
    <row r="2592" spans="13:17">
      <c r="M2592" s="1" t="s">
        <v>43</v>
      </c>
      <c r="N2592" s="1" t="s">
        <v>122</v>
      </c>
      <c r="O2592" s="1" t="s">
        <v>620</v>
      </c>
      <c r="P2592" s="1" t="s">
        <v>94</v>
      </c>
      <c r="Q2592" s="1">
        <v>30723827</v>
      </c>
    </row>
    <row r="2593" spans="13:17">
      <c r="M2593" s="1" t="s">
        <v>43</v>
      </c>
      <c r="N2593" s="1" t="s">
        <v>122</v>
      </c>
      <c r="O2593" s="1" t="s">
        <v>620</v>
      </c>
      <c r="P2593" s="1" t="s">
        <v>620</v>
      </c>
      <c r="Q2593" s="1">
        <v>30723840</v>
      </c>
    </row>
    <row r="2594" spans="13:17">
      <c r="M2594" s="1" t="s">
        <v>43</v>
      </c>
      <c r="N2594" s="1" t="s">
        <v>122</v>
      </c>
      <c r="O2594" s="1" t="s">
        <v>620</v>
      </c>
      <c r="P2594" s="1" t="s">
        <v>2061</v>
      </c>
      <c r="Q2594" s="1">
        <v>30723854</v>
      </c>
    </row>
    <row r="2595" spans="13:17">
      <c r="M2595" s="1" t="s">
        <v>43</v>
      </c>
      <c r="N2595" s="1" t="s">
        <v>122</v>
      </c>
      <c r="O2595" s="1" t="s">
        <v>620</v>
      </c>
      <c r="P2595" s="1" t="s">
        <v>2752</v>
      </c>
      <c r="Q2595" s="1">
        <v>30723867</v>
      </c>
    </row>
    <row r="2596" spans="13:17">
      <c r="M2596" s="1" t="s">
        <v>43</v>
      </c>
      <c r="N2596" s="1" t="s">
        <v>122</v>
      </c>
      <c r="O2596" s="1" t="s">
        <v>620</v>
      </c>
      <c r="P2596" s="1" t="s">
        <v>2753</v>
      </c>
      <c r="Q2596" s="1">
        <v>30723881</v>
      </c>
    </row>
    <row r="2597" spans="13:17">
      <c r="M2597" s="1" t="s">
        <v>43</v>
      </c>
      <c r="N2597" s="1" t="s">
        <v>122</v>
      </c>
      <c r="O2597" s="1" t="s">
        <v>622</v>
      </c>
      <c r="P2597" s="1" t="s">
        <v>230</v>
      </c>
      <c r="Q2597" s="1">
        <v>30725631</v>
      </c>
    </row>
    <row r="2598" spans="13:17">
      <c r="M2598" s="1" t="s">
        <v>43</v>
      </c>
      <c r="N2598" s="1" t="s">
        <v>122</v>
      </c>
      <c r="O2598" s="1" t="s">
        <v>622</v>
      </c>
      <c r="P2598" s="1" t="s">
        <v>1244</v>
      </c>
      <c r="Q2598" s="1">
        <v>30725610</v>
      </c>
    </row>
    <row r="2599" spans="13:17">
      <c r="M2599" s="1" t="s">
        <v>43</v>
      </c>
      <c r="N2599" s="1" t="s">
        <v>122</v>
      </c>
      <c r="O2599" s="1" t="s">
        <v>622</v>
      </c>
      <c r="P2599" s="1" t="s">
        <v>2754</v>
      </c>
      <c r="Q2599" s="1">
        <v>30725621</v>
      </c>
    </row>
    <row r="2600" spans="13:17">
      <c r="M2600" s="1" t="s">
        <v>43</v>
      </c>
      <c r="N2600" s="1" t="s">
        <v>122</v>
      </c>
      <c r="O2600" s="1" t="s">
        <v>622</v>
      </c>
      <c r="P2600" s="1" t="s">
        <v>2755</v>
      </c>
      <c r="Q2600" s="1">
        <v>30725642</v>
      </c>
    </row>
    <row r="2601" spans="13:17">
      <c r="M2601" s="1" t="s">
        <v>43</v>
      </c>
      <c r="N2601" s="1" t="s">
        <v>122</v>
      </c>
      <c r="O2601" s="1" t="s">
        <v>622</v>
      </c>
      <c r="P2601" s="1" t="s">
        <v>622</v>
      </c>
      <c r="Q2601" s="1">
        <v>30725652</v>
      </c>
    </row>
    <row r="2602" spans="13:17">
      <c r="M2602" s="1" t="s">
        <v>43</v>
      </c>
      <c r="N2602" s="1" t="s">
        <v>122</v>
      </c>
      <c r="O2602" s="1" t="s">
        <v>622</v>
      </c>
      <c r="P2602" s="1" t="s">
        <v>2756</v>
      </c>
      <c r="Q2602" s="1">
        <v>30725699</v>
      </c>
    </row>
    <row r="2603" spans="13:17">
      <c r="M2603" s="1" t="s">
        <v>43</v>
      </c>
      <c r="N2603" s="1" t="s">
        <v>122</v>
      </c>
      <c r="O2603" s="1" t="s">
        <v>622</v>
      </c>
      <c r="P2603" s="1" t="s">
        <v>2757</v>
      </c>
      <c r="Q2603" s="1">
        <v>30725663</v>
      </c>
    </row>
    <row r="2604" spans="13:17">
      <c r="M2604" s="1" t="s">
        <v>43</v>
      </c>
      <c r="N2604" s="1" t="s">
        <v>122</v>
      </c>
      <c r="O2604" s="1" t="s">
        <v>622</v>
      </c>
      <c r="P2604" s="1" t="s">
        <v>2758</v>
      </c>
      <c r="Q2604" s="1">
        <v>30725673</v>
      </c>
    </row>
    <row r="2605" spans="13:17">
      <c r="M2605" s="1" t="s">
        <v>43</v>
      </c>
      <c r="N2605" s="1" t="s">
        <v>122</v>
      </c>
      <c r="O2605" s="1" t="s">
        <v>622</v>
      </c>
      <c r="P2605" s="1" t="s">
        <v>2759</v>
      </c>
      <c r="Q2605" s="1">
        <v>30725684</v>
      </c>
    </row>
    <row r="2606" spans="13:17">
      <c r="M2606" s="1" t="s">
        <v>43</v>
      </c>
      <c r="N2606" s="1" t="s">
        <v>122</v>
      </c>
      <c r="O2606" s="1" t="s">
        <v>624</v>
      </c>
      <c r="P2606" s="1" t="s">
        <v>2760</v>
      </c>
      <c r="Q2606" s="1">
        <v>30726321</v>
      </c>
    </row>
    <row r="2607" spans="13:17">
      <c r="M2607" s="1" t="s">
        <v>43</v>
      </c>
      <c r="N2607" s="1" t="s">
        <v>122</v>
      </c>
      <c r="O2607" s="1" t="s">
        <v>624</v>
      </c>
      <c r="P2607" s="1" t="s">
        <v>2761</v>
      </c>
      <c r="Q2607" s="1">
        <v>30726310</v>
      </c>
    </row>
    <row r="2608" spans="13:17">
      <c r="M2608" s="1" t="s">
        <v>43</v>
      </c>
      <c r="N2608" s="1" t="s">
        <v>122</v>
      </c>
      <c r="O2608" s="1" t="s">
        <v>624</v>
      </c>
      <c r="P2608" s="1" t="s">
        <v>2762</v>
      </c>
      <c r="Q2608" s="1">
        <v>30726331</v>
      </c>
    </row>
    <row r="2609" spans="13:17">
      <c r="M2609" s="1" t="s">
        <v>43</v>
      </c>
      <c r="N2609" s="1" t="s">
        <v>122</v>
      </c>
      <c r="O2609" s="1" t="s">
        <v>624</v>
      </c>
      <c r="P2609" s="1" t="s">
        <v>2763</v>
      </c>
      <c r="Q2609" s="1">
        <v>30726342</v>
      </c>
    </row>
    <row r="2610" spans="13:17">
      <c r="M2610" s="1" t="s">
        <v>43</v>
      </c>
      <c r="N2610" s="1" t="s">
        <v>122</v>
      </c>
      <c r="O2610" s="1" t="s">
        <v>624</v>
      </c>
      <c r="P2610" s="1" t="s">
        <v>2764</v>
      </c>
      <c r="Q2610" s="1">
        <v>30726399</v>
      </c>
    </row>
    <row r="2611" spans="13:17">
      <c r="M2611" s="1" t="s">
        <v>43</v>
      </c>
      <c r="N2611" s="1" t="s">
        <v>122</v>
      </c>
      <c r="O2611" s="1" t="s">
        <v>624</v>
      </c>
      <c r="P2611" s="1" t="s">
        <v>2765</v>
      </c>
      <c r="Q2611" s="1">
        <v>30726363</v>
      </c>
    </row>
    <row r="2612" spans="13:17">
      <c r="M2612" s="1" t="s">
        <v>43</v>
      </c>
      <c r="N2612" s="1" t="s">
        <v>122</v>
      </c>
      <c r="O2612" s="1" t="s">
        <v>624</v>
      </c>
      <c r="P2612" s="1" t="s">
        <v>2766</v>
      </c>
      <c r="Q2612" s="1">
        <v>30726373</v>
      </c>
    </row>
    <row r="2613" spans="13:17">
      <c r="M2613" s="1" t="s">
        <v>43</v>
      </c>
      <c r="N2613" s="1" t="s">
        <v>122</v>
      </c>
      <c r="O2613" s="1" t="s">
        <v>624</v>
      </c>
      <c r="P2613" s="1" t="s">
        <v>990</v>
      </c>
      <c r="Q2613" s="1">
        <v>30726384</v>
      </c>
    </row>
    <row r="2614" spans="13:17">
      <c r="M2614" s="1" t="s">
        <v>43</v>
      </c>
      <c r="N2614" s="1" t="s">
        <v>122</v>
      </c>
      <c r="O2614" s="1" t="s">
        <v>626</v>
      </c>
      <c r="P2614" s="1" t="s">
        <v>2767</v>
      </c>
      <c r="Q2614" s="1">
        <v>30727413</v>
      </c>
    </row>
    <row r="2615" spans="13:17">
      <c r="M2615" s="1" t="s">
        <v>43</v>
      </c>
      <c r="N2615" s="1" t="s">
        <v>122</v>
      </c>
      <c r="O2615" s="1" t="s">
        <v>626</v>
      </c>
      <c r="P2615" s="1" t="s">
        <v>2768</v>
      </c>
      <c r="Q2615" s="1">
        <v>30727415</v>
      </c>
    </row>
    <row r="2616" spans="13:17">
      <c r="M2616" s="1" t="s">
        <v>43</v>
      </c>
      <c r="N2616" s="1" t="s">
        <v>122</v>
      </c>
      <c r="O2616" s="1" t="s">
        <v>626</v>
      </c>
      <c r="P2616" s="1" t="s">
        <v>2769</v>
      </c>
      <c r="Q2616" s="1">
        <v>30727423</v>
      </c>
    </row>
    <row r="2617" spans="13:17">
      <c r="M2617" s="1" t="s">
        <v>43</v>
      </c>
      <c r="N2617" s="1" t="s">
        <v>122</v>
      </c>
      <c r="O2617" s="1" t="s">
        <v>626</v>
      </c>
      <c r="P2617" s="1" t="s">
        <v>2733</v>
      </c>
      <c r="Q2617" s="1">
        <v>30727431</v>
      </c>
    </row>
    <row r="2618" spans="13:17">
      <c r="M2618" s="1" t="s">
        <v>43</v>
      </c>
      <c r="N2618" s="1" t="s">
        <v>122</v>
      </c>
      <c r="O2618" s="1" t="s">
        <v>626</v>
      </c>
      <c r="P2618" s="1" t="s">
        <v>2770</v>
      </c>
      <c r="Q2618" s="1">
        <v>30727439</v>
      </c>
    </row>
    <row r="2619" spans="13:17">
      <c r="M2619" s="1" t="s">
        <v>43</v>
      </c>
      <c r="N2619" s="1" t="s">
        <v>122</v>
      </c>
      <c r="O2619" s="1" t="s">
        <v>626</v>
      </c>
      <c r="P2619" s="1" t="s">
        <v>2771</v>
      </c>
      <c r="Q2619" s="1">
        <v>30727447</v>
      </c>
    </row>
    <row r="2620" spans="13:17">
      <c r="M2620" s="1" t="s">
        <v>43</v>
      </c>
      <c r="N2620" s="1" t="s">
        <v>122</v>
      </c>
      <c r="O2620" s="1" t="s">
        <v>626</v>
      </c>
      <c r="P2620" s="1" t="s">
        <v>505</v>
      </c>
      <c r="Q2620" s="1">
        <v>30727454</v>
      </c>
    </row>
    <row r="2621" spans="13:17">
      <c r="M2621" s="1" t="s">
        <v>43</v>
      </c>
      <c r="N2621" s="1" t="s">
        <v>122</v>
      </c>
      <c r="O2621" s="1" t="s">
        <v>626</v>
      </c>
      <c r="P2621" s="1" t="s">
        <v>2772</v>
      </c>
      <c r="Q2621" s="1">
        <v>30727463</v>
      </c>
    </row>
    <row r="2622" spans="13:17">
      <c r="M2622" s="1" t="s">
        <v>43</v>
      </c>
      <c r="N2622" s="1" t="s">
        <v>122</v>
      </c>
      <c r="O2622" s="1" t="s">
        <v>626</v>
      </c>
      <c r="P2622" s="1" t="s">
        <v>2773</v>
      </c>
      <c r="Q2622" s="1">
        <v>30727455</v>
      </c>
    </row>
    <row r="2623" spans="13:17">
      <c r="M2623" s="1" t="s">
        <v>43</v>
      </c>
      <c r="N2623" s="1" t="s">
        <v>122</v>
      </c>
      <c r="O2623" s="1" t="s">
        <v>626</v>
      </c>
      <c r="P2623" s="1" t="s">
        <v>2774</v>
      </c>
      <c r="Q2623" s="1">
        <v>30727499</v>
      </c>
    </row>
    <row r="2624" spans="13:17">
      <c r="M2624" s="1" t="s">
        <v>43</v>
      </c>
      <c r="N2624" s="1" t="s">
        <v>122</v>
      </c>
      <c r="O2624" s="1" t="s">
        <v>626</v>
      </c>
      <c r="P2624" s="1" t="s">
        <v>2775</v>
      </c>
      <c r="Q2624" s="1">
        <v>30727479</v>
      </c>
    </row>
    <row r="2625" spans="13:17">
      <c r="M2625" s="1" t="s">
        <v>43</v>
      </c>
      <c r="N2625" s="1" t="s">
        <v>122</v>
      </c>
      <c r="O2625" s="1" t="s">
        <v>626</v>
      </c>
      <c r="P2625" s="1" t="s">
        <v>2776</v>
      </c>
      <c r="Q2625" s="1">
        <v>30727487</v>
      </c>
    </row>
    <row r="2626" spans="13:17">
      <c r="M2626" s="1" t="s">
        <v>43</v>
      </c>
      <c r="N2626" s="1" t="s">
        <v>122</v>
      </c>
      <c r="O2626" s="1" t="s">
        <v>626</v>
      </c>
      <c r="P2626" s="1" t="s">
        <v>2777</v>
      </c>
      <c r="Q2626" s="1">
        <v>30727494</v>
      </c>
    </row>
    <row r="2627" spans="13:17">
      <c r="M2627" s="1" t="s">
        <v>43</v>
      </c>
      <c r="N2627" s="1" t="s">
        <v>122</v>
      </c>
      <c r="O2627" s="1" t="s">
        <v>628</v>
      </c>
      <c r="P2627" s="1" t="s">
        <v>2778</v>
      </c>
      <c r="Q2627" s="1">
        <v>30728313</v>
      </c>
    </row>
    <row r="2628" spans="13:17">
      <c r="M2628" s="1" t="s">
        <v>43</v>
      </c>
      <c r="N2628" s="1" t="s">
        <v>122</v>
      </c>
      <c r="O2628" s="1" t="s">
        <v>628</v>
      </c>
      <c r="P2628" s="1" t="s">
        <v>2303</v>
      </c>
      <c r="Q2628" s="1">
        <v>30728315</v>
      </c>
    </row>
    <row r="2629" spans="13:17">
      <c r="M2629" s="1" t="s">
        <v>43</v>
      </c>
      <c r="N2629" s="1" t="s">
        <v>122</v>
      </c>
      <c r="O2629" s="1" t="s">
        <v>628</v>
      </c>
      <c r="P2629" s="1" t="s">
        <v>2779</v>
      </c>
      <c r="Q2629" s="1">
        <v>30728323</v>
      </c>
    </row>
    <row r="2630" spans="13:17">
      <c r="M2630" s="1" t="s">
        <v>43</v>
      </c>
      <c r="N2630" s="1" t="s">
        <v>122</v>
      </c>
      <c r="O2630" s="1" t="s">
        <v>628</v>
      </c>
      <c r="P2630" s="1" t="s">
        <v>2780</v>
      </c>
      <c r="Q2630" s="1">
        <v>30728331</v>
      </c>
    </row>
    <row r="2631" spans="13:17">
      <c r="M2631" s="1" t="s">
        <v>43</v>
      </c>
      <c r="N2631" s="1" t="s">
        <v>122</v>
      </c>
      <c r="O2631" s="1" t="s">
        <v>628</v>
      </c>
      <c r="P2631" s="1" t="s">
        <v>1840</v>
      </c>
      <c r="Q2631" s="1">
        <v>30728339</v>
      </c>
    </row>
    <row r="2632" spans="13:17">
      <c r="M2632" s="1" t="s">
        <v>43</v>
      </c>
      <c r="N2632" s="1" t="s">
        <v>122</v>
      </c>
      <c r="O2632" s="1" t="s">
        <v>628</v>
      </c>
      <c r="P2632" s="1" t="s">
        <v>2781</v>
      </c>
      <c r="Q2632" s="1">
        <v>30728355</v>
      </c>
    </row>
    <row r="2633" spans="13:17">
      <c r="M2633" s="1" t="s">
        <v>43</v>
      </c>
      <c r="N2633" s="1" t="s">
        <v>122</v>
      </c>
      <c r="O2633" s="1" t="s">
        <v>628</v>
      </c>
      <c r="P2633" s="1" t="s">
        <v>2782</v>
      </c>
      <c r="Q2633" s="1">
        <v>30728363</v>
      </c>
    </row>
    <row r="2634" spans="13:17">
      <c r="M2634" s="1" t="s">
        <v>43</v>
      </c>
      <c r="N2634" s="1" t="s">
        <v>122</v>
      </c>
      <c r="O2634" s="1" t="s">
        <v>628</v>
      </c>
      <c r="P2634" s="1" t="s">
        <v>2783</v>
      </c>
      <c r="Q2634" s="1">
        <v>30728371</v>
      </c>
    </row>
    <row r="2635" spans="13:17">
      <c r="M2635" s="1" t="s">
        <v>43</v>
      </c>
      <c r="N2635" s="1" t="s">
        <v>122</v>
      </c>
      <c r="O2635" s="1" t="s">
        <v>628</v>
      </c>
      <c r="P2635" s="1" t="s">
        <v>2784</v>
      </c>
      <c r="Q2635" s="1">
        <v>30728379</v>
      </c>
    </row>
    <row r="2636" spans="13:17">
      <c r="M2636" s="1" t="s">
        <v>43</v>
      </c>
      <c r="N2636" s="1" t="s">
        <v>122</v>
      </c>
      <c r="O2636" s="1" t="s">
        <v>628</v>
      </c>
      <c r="P2636" s="1" t="s">
        <v>2785</v>
      </c>
      <c r="Q2636" s="1">
        <v>30728387</v>
      </c>
    </row>
    <row r="2637" spans="13:17">
      <c r="M2637" s="1" t="s">
        <v>43</v>
      </c>
      <c r="N2637" s="1" t="s">
        <v>122</v>
      </c>
      <c r="O2637" s="1" t="s">
        <v>628</v>
      </c>
      <c r="P2637" s="1" t="s">
        <v>628</v>
      </c>
      <c r="Q2637" s="1">
        <v>30728394</v>
      </c>
    </row>
    <row r="2638" spans="13:17">
      <c r="M2638" s="1" t="s">
        <v>43</v>
      </c>
      <c r="N2638" s="1" t="s">
        <v>122</v>
      </c>
      <c r="O2638" s="1" t="s">
        <v>628</v>
      </c>
      <c r="P2638" s="1" t="s">
        <v>2786</v>
      </c>
      <c r="Q2638" s="1">
        <v>30728399</v>
      </c>
    </row>
    <row r="2639" spans="13:17">
      <c r="M2639" s="1" t="s">
        <v>43</v>
      </c>
      <c r="N2639" s="1" t="s">
        <v>125</v>
      </c>
      <c r="O2639" s="1" t="s">
        <v>630</v>
      </c>
      <c r="P2639" s="1" t="s">
        <v>2787</v>
      </c>
      <c r="Q2639" s="1">
        <v>30820717</v>
      </c>
    </row>
    <row r="2640" spans="13:17">
      <c r="M2640" s="1" t="s">
        <v>43</v>
      </c>
      <c r="N2640" s="1" t="s">
        <v>125</v>
      </c>
      <c r="O2640" s="1" t="s">
        <v>630</v>
      </c>
      <c r="P2640" s="1" t="s">
        <v>2788</v>
      </c>
      <c r="Q2640" s="1">
        <v>30820719</v>
      </c>
    </row>
    <row r="2641" spans="13:17">
      <c r="M2641" s="1" t="s">
        <v>43</v>
      </c>
      <c r="N2641" s="1" t="s">
        <v>125</v>
      </c>
      <c r="O2641" s="1" t="s">
        <v>630</v>
      </c>
      <c r="P2641" s="1" t="s">
        <v>506</v>
      </c>
      <c r="Q2641" s="1">
        <v>30820747</v>
      </c>
    </row>
    <row r="2642" spans="13:17">
      <c r="M2642" s="1" t="s">
        <v>43</v>
      </c>
      <c r="N2642" s="1" t="s">
        <v>125</v>
      </c>
      <c r="O2642" s="1" t="s">
        <v>630</v>
      </c>
      <c r="P2642" s="1" t="s">
        <v>100</v>
      </c>
      <c r="Q2642" s="1">
        <v>30820757</v>
      </c>
    </row>
    <row r="2643" spans="13:17">
      <c r="M2643" s="1" t="s">
        <v>43</v>
      </c>
      <c r="N2643" s="1" t="s">
        <v>125</v>
      </c>
      <c r="O2643" s="1" t="s">
        <v>630</v>
      </c>
      <c r="P2643" s="1" t="s">
        <v>2789</v>
      </c>
      <c r="Q2643" s="1">
        <v>30820766</v>
      </c>
    </row>
    <row r="2644" spans="13:17">
      <c r="M2644" s="1" t="s">
        <v>43</v>
      </c>
      <c r="N2644" s="1" t="s">
        <v>125</v>
      </c>
      <c r="O2644" s="1" t="s">
        <v>630</v>
      </c>
      <c r="P2644" s="1" t="s">
        <v>2790</v>
      </c>
      <c r="Q2644" s="1">
        <v>30820785</v>
      </c>
    </row>
    <row r="2645" spans="13:17">
      <c r="M2645" s="1" t="s">
        <v>43</v>
      </c>
      <c r="N2645" s="1" t="s">
        <v>125</v>
      </c>
      <c r="O2645" s="1" t="s">
        <v>630</v>
      </c>
      <c r="P2645" s="1" t="s">
        <v>1647</v>
      </c>
      <c r="Q2645" s="1">
        <v>30820795</v>
      </c>
    </row>
    <row r="2646" spans="13:17">
      <c r="M2646" s="1" t="s">
        <v>43</v>
      </c>
      <c r="N2646" s="1" t="s">
        <v>125</v>
      </c>
      <c r="O2646" s="1" t="s">
        <v>631</v>
      </c>
      <c r="P2646" s="1" t="s">
        <v>2791</v>
      </c>
      <c r="Q2646" s="1">
        <v>30822919</v>
      </c>
    </row>
    <row r="2647" spans="13:17">
      <c r="M2647" s="1" t="s">
        <v>43</v>
      </c>
      <c r="N2647" s="1" t="s">
        <v>125</v>
      </c>
      <c r="O2647" s="1" t="s">
        <v>631</v>
      </c>
      <c r="P2647" s="1" t="s">
        <v>2792</v>
      </c>
      <c r="Q2647" s="1">
        <v>30822938</v>
      </c>
    </row>
    <row r="2648" spans="13:17">
      <c r="M2648" s="1" t="s">
        <v>43</v>
      </c>
      <c r="N2648" s="1" t="s">
        <v>125</v>
      </c>
      <c r="O2648" s="1" t="s">
        <v>631</v>
      </c>
      <c r="P2648" s="1" t="s">
        <v>2793</v>
      </c>
      <c r="Q2648" s="1">
        <v>30822957</v>
      </c>
    </row>
    <row r="2649" spans="13:17">
      <c r="M2649" s="1" t="s">
        <v>43</v>
      </c>
      <c r="N2649" s="1" t="s">
        <v>125</v>
      </c>
      <c r="O2649" s="1" t="s">
        <v>631</v>
      </c>
      <c r="P2649" s="1" t="s">
        <v>2794</v>
      </c>
      <c r="Q2649" s="1">
        <v>30822999</v>
      </c>
    </row>
    <row r="2650" spans="13:17">
      <c r="M2650" s="1" t="s">
        <v>43</v>
      </c>
      <c r="N2650" s="1" t="s">
        <v>125</v>
      </c>
      <c r="O2650" s="1" t="s">
        <v>631</v>
      </c>
      <c r="P2650" s="1" t="s">
        <v>2795</v>
      </c>
      <c r="Q2650" s="1">
        <v>30822976</v>
      </c>
    </row>
    <row r="2651" spans="13:17">
      <c r="M2651" s="1" t="s">
        <v>43</v>
      </c>
      <c r="N2651" s="1" t="s">
        <v>125</v>
      </c>
      <c r="O2651" s="1" t="s">
        <v>633</v>
      </c>
      <c r="P2651" s="1" t="s">
        <v>871</v>
      </c>
      <c r="Q2651" s="1">
        <v>30824718</v>
      </c>
    </row>
    <row r="2652" spans="13:17">
      <c r="M2652" s="1" t="s">
        <v>43</v>
      </c>
      <c r="N2652" s="1" t="s">
        <v>125</v>
      </c>
      <c r="O2652" s="1" t="s">
        <v>633</v>
      </c>
      <c r="P2652" s="1" t="s">
        <v>728</v>
      </c>
      <c r="Q2652" s="1">
        <v>30824730</v>
      </c>
    </row>
    <row r="2653" spans="13:17">
      <c r="M2653" s="1" t="s">
        <v>43</v>
      </c>
      <c r="N2653" s="1" t="s">
        <v>125</v>
      </c>
      <c r="O2653" s="1" t="s">
        <v>633</v>
      </c>
      <c r="P2653" s="1" t="s">
        <v>2796</v>
      </c>
      <c r="Q2653" s="1">
        <v>30824760</v>
      </c>
    </row>
    <row r="2654" spans="13:17">
      <c r="M2654" s="1" t="s">
        <v>43</v>
      </c>
      <c r="N2654" s="1" t="s">
        <v>125</v>
      </c>
      <c r="O2654" s="1" t="s">
        <v>633</v>
      </c>
      <c r="P2654" s="1" t="s">
        <v>2797</v>
      </c>
      <c r="Q2654" s="1">
        <v>30824755</v>
      </c>
    </row>
    <row r="2655" spans="13:17">
      <c r="M2655" s="1" t="s">
        <v>43</v>
      </c>
      <c r="N2655" s="1" t="s">
        <v>125</v>
      </c>
      <c r="O2655" s="1" t="s">
        <v>633</v>
      </c>
      <c r="P2655" s="1" t="s">
        <v>2798</v>
      </c>
      <c r="Q2655" s="1">
        <v>30824770</v>
      </c>
    </row>
    <row r="2656" spans="13:17">
      <c r="M2656" s="1" t="s">
        <v>43</v>
      </c>
      <c r="N2656" s="1" t="s">
        <v>125</v>
      </c>
      <c r="O2656" s="1" t="s">
        <v>633</v>
      </c>
      <c r="P2656" s="1" t="s">
        <v>2799</v>
      </c>
      <c r="Q2656" s="1">
        <v>30824785</v>
      </c>
    </row>
    <row r="2657" spans="13:17">
      <c r="M2657" s="1" t="s">
        <v>43</v>
      </c>
      <c r="N2657" s="1" t="s">
        <v>125</v>
      </c>
      <c r="O2657" s="1" t="s">
        <v>633</v>
      </c>
      <c r="P2657" s="1" t="s">
        <v>2800</v>
      </c>
      <c r="Q2657" s="1">
        <v>30824795</v>
      </c>
    </row>
    <row r="2658" spans="13:17">
      <c r="M2658" s="1" t="s">
        <v>43</v>
      </c>
      <c r="N2658" s="1" t="s">
        <v>125</v>
      </c>
      <c r="O2658" s="1" t="s">
        <v>634</v>
      </c>
      <c r="P2658" s="1" t="s">
        <v>2801</v>
      </c>
      <c r="Q2658" s="1">
        <v>30827375</v>
      </c>
    </row>
    <row r="2659" spans="13:17">
      <c r="M2659" s="1" t="s">
        <v>43</v>
      </c>
      <c r="N2659" s="1" t="s">
        <v>125</v>
      </c>
      <c r="O2659" s="1" t="s">
        <v>634</v>
      </c>
      <c r="P2659" s="1" t="s">
        <v>2341</v>
      </c>
      <c r="Q2659" s="1">
        <v>30827316</v>
      </c>
    </row>
    <row r="2660" spans="13:17">
      <c r="M2660" s="1" t="s">
        <v>43</v>
      </c>
      <c r="N2660" s="1" t="s">
        <v>125</v>
      </c>
      <c r="O2660" s="1" t="s">
        <v>634</v>
      </c>
      <c r="P2660" s="1" t="s">
        <v>2802</v>
      </c>
      <c r="Q2660" s="1">
        <v>30827320</v>
      </c>
    </row>
    <row r="2661" spans="13:17">
      <c r="M2661" s="1" t="s">
        <v>43</v>
      </c>
      <c r="N2661" s="1" t="s">
        <v>125</v>
      </c>
      <c r="O2661" s="1" t="s">
        <v>634</v>
      </c>
      <c r="P2661" s="1" t="s">
        <v>2803</v>
      </c>
      <c r="Q2661" s="1">
        <v>30827325</v>
      </c>
    </row>
    <row r="2662" spans="13:17">
      <c r="M2662" s="1" t="s">
        <v>43</v>
      </c>
      <c r="N2662" s="1" t="s">
        <v>125</v>
      </c>
      <c r="O2662" s="1" t="s">
        <v>634</v>
      </c>
      <c r="P2662" s="1" t="s">
        <v>2804</v>
      </c>
      <c r="Q2662" s="1">
        <v>30827335</v>
      </c>
    </row>
    <row r="2663" spans="13:17">
      <c r="M2663" s="1" t="s">
        <v>43</v>
      </c>
      <c r="N2663" s="1" t="s">
        <v>125</v>
      </c>
      <c r="O2663" s="1" t="s">
        <v>634</v>
      </c>
      <c r="P2663" s="1" t="s">
        <v>2805</v>
      </c>
      <c r="Q2663" s="1">
        <v>30827340</v>
      </c>
    </row>
    <row r="2664" spans="13:17">
      <c r="M2664" s="1" t="s">
        <v>43</v>
      </c>
      <c r="N2664" s="1" t="s">
        <v>125</v>
      </c>
      <c r="O2664" s="1" t="s">
        <v>634</v>
      </c>
      <c r="P2664" s="1" t="s">
        <v>2806</v>
      </c>
      <c r="Q2664" s="1">
        <v>30827350</v>
      </c>
    </row>
    <row r="2665" spans="13:17">
      <c r="M2665" s="1" t="s">
        <v>43</v>
      </c>
      <c r="N2665" s="1" t="s">
        <v>125</v>
      </c>
      <c r="O2665" s="1" t="s">
        <v>634</v>
      </c>
      <c r="P2665" s="1" t="s">
        <v>2807</v>
      </c>
      <c r="Q2665" s="1">
        <v>30827365</v>
      </c>
    </row>
    <row r="2666" spans="13:17">
      <c r="M2666" s="1" t="s">
        <v>43</v>
      </c>
      <c r="N2666" s="1" t="s">
        <v>125</v>
      </c>
      <c r="O2666" s="1" t="s">
        <v>634</v>
      </c>
      <c r="P2666" s="1" t="s">
        <v>2808</v>
      </c>
      <c r="Q2666" s="1">
        <v>30827399</v>
      </c>
    </row>
    <row r="2667" spans="13:17">
      <c r="M2667" s="1" t="s">
        <v>43</v>
      </c>
      <c r="N2667" s="1" t="s">
        <v>125</v>
      </c>
      <c r="O2667" s="1" t="s">
        <v>634</v>
      </c>
      <c r="P2667" s="1" t="s">
        <v>2809</v>
      </c>
      <c r="Q2667" s="1">
        <v>30827380</v>
      </c>
    </row>
    <row r="2668" spans="13:17">
      <c r="M2668" s="1" t="s">
        <v>43</v>
      </c>
      <c r="N2668" s="1" t="s">
        <v>125</v>
      </c>
      <c r="O2668" s="1" t="s">
        <v>634</v>
      </c>
      <c r="P2668" s="1" t="s">
        <v>2555</v>
      </c>
      <c r="Q2668" s="1">
        <v>30827390</v>
      </c>
    </row>
    <row r="2669" spans="13:17">
      <c r="M2669" s="1" t="s">
        <v>43</v>
      </c>
      <c r="N2669" s="1" t="s">
        <v>125</v>
      </c>
      <c r="O2669" s="1" t="s">
        <v>636</v>
      </c>
      <c r="P2669" s="1" t="s">
        <v>637</v>
      </c>
      <c r="Q2669" s="1">
        <v>30827612</v>
      </c>
    </row>
    <row r="2670" spans="13:17">
      <c r="M2670" s="1" t="s">
        <v>43</v>
      </c>
      <c r="N2670" s="1" t="s">
        <v>125</v>
      </c>
      <c r="O2670" s="1" t="s">
        <v>636</v>
      </c>
      <c r="P2670" s="1" t="s">
        <v>2810</v>
      </c>
      <c r="Q2670" s="1">
        <v>30827614</v>
      </c>
    </row>
    <row r="2671" spans="13:17">
      <c r="M2671" s="1" t="s">
        <v>43</v>
      </c>
      <c r="N2671" s="1" t="s">
        <v>125</v>
      </c>
      <c r="O2671" s="1" t="s">
        <v>636</v>
      </c>
      <c r="P2671" s="1" t="s">
        <v>2811</v>
      </c>
      <c r="Q2671" s="1">
        <v>30827621</v>
      </c>
    </row>
    <row r="2672" spans="13:17">
      <c r="M2672" s="1" t="s">
        <v>43</v>
      </c>
      <c r="N2672" s="1" t="s">
        <v>125</v>
      </c>
      <c r="O2672" s="1" t="s">
        <v>636</v>
      </c>
      <c r="P2672" s="1" t="s">
        <v>2812</v>
      </c>
      <c r="Q2672" s="1">
        <v>30827629</v>
      </c>
    </row>
    <row r="2673" spans="13:17">
      <c r="M2673" s="1" t="s">
        <v>43</v>
      </c>
      <c r="N2673" s="1" t="s">
        <v>125</v>
      </c>
      <c r="O2673" s="1" t="s">
        <v>636</v>
      </c>
      <c r="P2673" s="1" t="s">
        <v>2813</v>
      </c>
      <c r="Q2673" s="1">
        <v>30827632</v>
      </c>
    </row>
    <row r="2674" spans="13:17">
      <c r="M2674" s="1" t="s">
        <v>43</v>
      </c>
      <c r="N2674" s="1" t="s">
        <v>125</v>
      </c>
      <c r="O2674" s="1" t="s">
        <v>636</v>
      </c>
      <c r="P2674" s="1" t="s">
        <v>2814</v>
      </c>
      <c r="Q2674" s="1">
        <v>30827636</v>
      </c>
    </row>
    <row r="2675" spans="13:17">
      <c r="M2675" s="1" t="s">
        <v>43</v>
      </c>
      <c r="N2675" s="1" t="s">
        <v>125</v>
      </c>
      <c r="O2675" s="1" t="s">
        <v>636</v>
      </c>
      <c r="P2675" s="1" t="s">
        <v>2815</v>
      </c>
      <c r="Q2675" s="1">
        <v>30827645</v>
      </c>
    </row>
    <row r="2676" spans="13:17">
      <c r="M2676" s="1" t="s">
        <v>43</v>
      </c>
      <c r="N2676" s="1" t="s">
        <v>125</v>
      </c>
      <c r="O2676" s="1" t="s">
        <v>636</v>
      </c>
      <c r="P2676" s="1" t="s">
        <v>2816</v>
      </c>
      <c r="Q2676" s="1">
        <v>30827643</v>
      </c>
    </row>
    <row r="2677" spans="13:17">
      <c r="M2677" s="1" t="s">
        <v>43</v>
      </c>
      <c r="N2677" s="1" t="s">
        <v>125</v>
      </c>
      <c r="O2677" s="1" t="s">
        <v>636</v>
      </c>
      <c r="P2677" s="1" t="s">
        <v>2817</v>
      </c>
      <c r="Q2677" s="1">
        <v>30827651</v>
      </c>
    </row>
    <row r="2678" spans="13:17">
      <c r="M2678" s="1" t="s">
        <v>43</v>
      </c>
      <c r="N2678" s="1" t="s">
        <v>125</v>
      </c>
      <c r="O2678" s="1" t="s">
        <v>636</v>
      </c>
      <c r="P2678" s="1" t="s">
        <v>2818</v>
      </c>
      <c r="Q2678" s="1">
        <v>30827658</v>
      </c>
    </row>
    <row r="2679" spans="13:17">
      <c r="M2679" s="1" t="s">
        <v>43</v>
      </c>
      <c r="N2679" s="1" t="s">
        <v>125</v>
      </c>
      <c r="O2679" s="1" t="s">
        <v>636</v>
      </c>
      <c r="P2679" s="1" t="s">
        <v>2003</v>
      </c>
      <c r="Q2679" s="1">
        <v>30827665</v>
      </c>
    </row>
    <row r="2680" spans="13:17">
      <c r="M2680" s="1" t="s">
        <v>43</v>
      </c>
      <c r="N2680" s="1" t="s">
        <v>125</v>
      </c>
      <c r="O2680" s="1" t="s">
        <v>636</v>
      </c>
      <c r="P2680" s="1" t="s">
        <v>2819</v>
      </c>
      <c r="Q2680" s="1">
        <v>30827699</v>
      </c>
    </row>
    <row r="2681" spans="13:17">
      <c r="M2681" s="1" t="s">
        <v>43</v>
      </c>
      <c r="N2681" s="1" t="s">
        <v>125</v>
      </c>
      <c r="O2681" s="1" t="s">
        <v>636</v>
      </c>
      <c r="P2681" s="1" t="s">
        <v>2069</v>
      </c>
      <c r="Q2681" s="1">
        <v>30827680</v>
      </c>
    </row>
    <row r="2682" spans="13:17">
      <c r="M2682" s="1" t="s">
        <v>43</v>
      </c>
      <c r="N2682" s="1" t="s">
        <v>125</v>
      </c>
      <c r="O2682" s="1" t="s">
        <v>636</v>
      </c>
      <c r="P2682" s="1" t="s">
        <v>2820</v>
      </c>
      <c r="Q2682" s="1">
        <v>30827687</v>
      </c>
    </row>
    <row r="2683" spans="13:17">
      <c r="M2683" s="1" t="s">
        <v>43</v>
      </c>
      <c r="N2683" s="1" t="s">
        <v>125</v>
      </c>
      <c r="O2683" s="1" t="s">
        <v>636</v>
      </c>
      <c r="P2683" s="1" t="s">
        <v>974</v>
      </c>
      <c r="Q2683" s="1">
        <v>30827694</v>
      </c>
    </row>
    <row r="2684" spans="13:17">
      <c r="M2684" s="1" t="s">
        <v>43</v>
      </c>
      <c r="N2684" s="1" t="s">
        <v>127</v>
      </c>
      <c r="O2684" s="1" t="s">
        <v>638</v>
      </c>
      <c r="P2684" s="1" t="s">
        <v>2821</v>
      </c>
      <c r="Q2684" s="1">
        <v>30861412</v>
      </c>
    </row>
    <row r="2685" spans="13:17">
      <c r="M2685" s="1" t="s">
        <v>43</v>
      </c>
      <c r="N2685" s="1" t="s">
        <v>127</v>
      </c>
      <c r="O2685" s="1" t="s">
        <v>638</v>
      </c>
      <c r="P2685" s="1" t="s">
        <v>2822</v>
      </c>
      <c r="Q2685" s="1">
        <v>30861499</v>
      </c>
    </row>
    <row r="2686" spans="13:17">
      <c r="M2686" s="1" t="s">
        <v>43</v>
      </c>
      <c r="N2686" s="1" t="s">
        <v>127</v>
      </c>
      <c r="O2686" s="1" t="s">
        <v>638</v>
      </c>
      <c r="P2686" s="1" t="s">
        <v>2823</v>
      </c>
      <c r="Q2686" s="1">
        <v>30861415</v>
      </c>
    </row>
    <row r="2687" spans="13:17">
      <c r="M2687" s="1" t="s">
        <v>43</v>
      </c>
      <c r="N2687" s="1" t="s">
        <v>127</v>
      </c>
      <c r="O2687" s="1" t="s">
        <v>638</v>
      </c>
      <c r="P2687" s="1" t="s">
        <v>2824</v>
      </c>
      <c r="Q2687" s="1">
        <v>30861428</v>
      </c>
    </row>
    <row r="2688" spans="13:17">
      <c r="M2688" s="1" t="s">
        <v>43</v>
      </c>
      <c r="N2688" s="1" t="s">
        <v>127</v>
      </c>
      <c r="O2688" s="1" t="s">
        <v>638</v>
      </c>
      <c r="P2688" s="1" t="s">
        <v>2825</v>
      </c>
      <c r="Q2688" s="1">
        <v>30861417</v>
      </c>
    </row>
    <row r="2689" spans="13:17">
      <c r="M2689" s="1" t="s">
        <v>43</v>
      </c>
      <c r="N2689" s="1" t="s">
        <v>127</v>
      </c>
      <c r="O2689" s="1" t="s">
        <v>638</v>
      </c>
      <c r="P2689" s="1" t="s">
        <v>2826</v>
      </c>
      <c r="Q2689" s="1">
        <v>30861425</v>
      </c>
    </row>
    <row r="2690" spans="13:17">
      <c r="M2690" s="1" t="s">
        <v>43</v>
      </c>
      <c r="N2690" s="1" t="s">
        <v>127</v>
      </c>
      <c r="O2690" s="1" t="s">
        <v>638</v>
      </c>
      <c r="P2690" s="1" t="s">
        <v>2827</v>
      </c>
      <c r="Q2690" s="1">
        <v>30861432</v>
      </c>
    </row>
    <row r="2691" spans="13:17">
      <c r="M2691" s="1" t="s">
        <v>43</v>
      </c>
      <c r="N2691" s="1" t="s">
        <v>127</v>
      </c>
      <c r="O2691" s="1" t="s">
        <v>638</v>
      </c>
      <c r="P2691" s="1" t="s">
        <v>2828</v>
      </c>
      <c r="Q2691" s="1">
        <v>30861443</v>
      </c>
    </row>
    <row r="2692" spans="13:17">
      <c r="M2692" s="1" t="s">
        <v>43</v>
      </c>
      <c r="N2692" s="1" t="s">
        <v>127</v>
      </c>
      <c r="O2692" s="1" t="s">
        <v>638</v>
      </c>
      <c r="P2692" s="1" t="s">
        <v>2829</v>
      </c>
      <c r="Q2692" s="1">
        <v>30861451</v>
      </c>
    </row>
    <row r="2693" spans="13:17">
      <c r="M2693" s="1" t="s">
        <v>43</v>
      </c>
      <c r="N2693" s="1" t="s">
        <v>127</v>
      </c>
      <c r="O2693" s="1" t="s">
        <v>638</v>
      </c>
      <c r="P2693" s="1" t="s">
        <v>2830</v>
      </c>
      <c r="Q2693" s="1">
        <v>30861460</v>
      </c>
    </row>
    <row r="2694" spans="13:17">
      <c r="M2694" s="1" t="s">
        <v>43</v>
      </c>
      <c r="N2694" s="1" t="s">
        <v>127</v>
      </c>
      <c r="O2694" s="1" t="s">
        <v>638</v>
      </c>
      <c r="P2694" s="1" t="s">
        <v>1143</v>
      </c>
      <c r="Q2694" s="1">
        <v>30861469</v>
      </c>
    </row>
    <row r="2695" spans="13:17">
      <c r="M2695" s="1" t="s">
        <v>43</v>
      </c>
      <c r="N2695" s="1" t="s">
        <v>127</v>
      </c>
      <c r="O2695" s="1" t="s">
        <v>638</v>
      </c>
      <c r="P2695" s="1" t="s">
        <v>2605</v>
      </c>
      <c r="Q2695" s="1">
        <v>30861477</v>
      </c>
    </row>
    <row r="2696" spans="13:17">
      <c r="M2696" s="1" t="s">
        <v>43</v>
      </c>
      <c r="N2696" s="1" t="s">
        <v>127</v>
      </c>
      <c r="O2696" s="1" t="s">
        <v>638</v>
      </c>
      <c r="P2696" s="1" t="s">
        <v>678</v>
      </c>
      <c r="Q2696" s="1">
        <v>30861486</v>
      </c>
    </row>
    <row r="2697" spans="13:17">
      <c r="M2697" s="1" t="s">
        <v>43</v>
      </c>
      <c r="N2697" s="1" t="s">
        <v>127</v>
      </c>
      <c r="O2697" s="1" t="s">
        <v>638</v>
      </c>
      <c r="P2697" s="1" t="s">
        <v>2831</v>
      </c>
      <c r="Q2697" s="1">
        <v>30861494</v>
      </c>
    </row>
    <row r="2698" spans="13:17">
      <c r="M2698" s="1" t="s">
        <v>43</v>
      </c>
      <c r="N2698" s="1" t="s">
        <v>127</v>
      </c>
      <c r="O2698" s="1" t="s">
        <v>640</v>
      </c>
      <c r="P2698" s="1" t="s">
        <v>2832</v>
      </c>
      <c r="Q2698" s="1">
        <v>30862599</v>
      </c>
    </row>
    <row r="2699" spans="13:17">
      <c r="M2699" s="1" t="s">
        <v>43</v>
      </c>
      <c r="N2699" s="1" t="s">
        <v>127</v>
      </c>
      <c r="O2699" s="1" t="s">
        <v>640</v>
      </c>
      <c r="P2699" s="1" t="s">
        <v>2833</v>
      </c>
      <c r="Q2699" s="1">
        <v>30862523</v>
      </c>
    </row>
    <row r="2700" spans="13:17">
      <c r="M2700" s="1" t="s">
        <v>43</v>
      </c>
      <c r="N2700" s="1" t="s">
        <v>127</v>
      </c>
      <c r="O2700" s="1" t="s">
        <v>640</v>
      </c>
      <c r="P2700" s="1" t="s">
        <v>2834</v>
      </c>
      <c r="Q2700" s="1">
        <v>30862535</v>
      </c>
    </row>
    <row r="2701" spans="13:17">
      <c r="M2701" s="1" t="s">
        <v>43</v>
      </c>
      <c r="N2701" s="1" t="s">
        <v>127</v>
      </c>
      <c r="O2701" s="1" t="s">
        <v>640</v>
      </c>
      <c r="P2701" s="1" t="s">
        <v>2835</v>
      </c>
      <c r="Q2701" s="1">
        <v>30862540</v>
      </c>
    </row>
    <row r="2702" spans="13:17">
      <c r="M2702" s="1" t="s">
        <v>43</v>
      </c>
      <c r="N2702" s="1" t="s">
        <v>127</v>
      </c>
      <c r="O2702" s="1" t="s">
        <v>640</v>
      </c>
      <c r="P2702" s="1" t="s">
        <v>2836</v>
      </c>
      <c r="Q2702" s="1">
        <v>30862547</v>
      </c>
    </row>
    <row r="2703" spans="13:17">
      <c r="M2703" s="1" t="s">
        <v>43</v>
      </c>
      <c r="N2703" s="1" t="s">
        <v>127</v>
      </c>
      <c r="O2703" s="1" t="s">
        <v>640</v>
      </c>
      <c r="P2703" s="1" t="s">
        <v>2837</v>
      </c>
      <c r="Q2703" s="1">
        <v>30862559</v>
      </c>
    </row>
    <row r="2704" spans="13:17">
      <c r="M2704" s="1" t="s">
        <v>43</v>
      </c>
      <c r="N2704" s="1" t="s">
        <v>127</v>
      </c>
      <c r="O2704" s="1" t="s">
        <v>640</v>
      </c>
      <c r="P2704" s="1" t="s">
        <v>2838</v>
      </c>
      <c r="Q2704" s="1">
        <v>30862571</v>
      </c>
    </row>
    <row r="2705" spans="13:17">
      <c r="M2705" s="1" t="s">
        <v>43</v>
      </c>
      <c r="N2705" s="1" t="s">
        <v>127</v>
      </c>
      <c r="O2705" s="1" t="s">
        <v>640</v>
      </c>
      <c r="P2705" s="1" t="s">
        <v>2839</v>
      </c>
      <c r="Q2705" s="1">
        <v>30862583</v>
      </c>
    </row>
    <row r="2706" spans="13:17">
      <c r="M2706" s="1" t="s">
        <v>43</v>
      </c>
      <c r="N2706" s="1" t="s">
        <v>127</v>
      </c>
      <c r="O2706" s="1" t="s">
        <v>642</v>
      </c>
      <c r="P2706" s="1" t="s">
        <v>2840</v>
      </c>
      <c r="Q2706" s="1">
        <v>30863611</v>
      </c>
    </row>
    <row r="2707" spans="13:17">
      <c r="M2707" s="1" t="s">
        <v>43</v>
      </c>
      <c r="N2707" s="1" t="s">
        <v>127</v>
      </c>
      <c r="O2707" s="1" t="s">
        <v>642</v>
      </c>
      <c r="P2707" s="1" t="s">
        <v>642</v>
      </c>
      <c r="Q2707" s="1">
        <v>30863623</v>
      </c>
    </row>
    <row r="2708" spans="13:17">
      <c r="M2708" s="1" t="s">
        <v>43</v>
      </c>
      <c r="N2708" s="1" t="s">
        <v>127</v>
      </c>
      <c r="O2708" s="1" t="s">
        <v>642</v>
      </c>
      <c r="P2708" s="1" t="s">
        <v>2841</v>
      </c>
      <c r="Q2708" s="1">
        <v>30863635</v>
      </c>
    </row>
    <row r="2709" spans="13:17">
      <c r="M2709" s="1" t="s">
        <v>43</v>
      </c>
      <c r="N2709" s="1" t="s">
        <v>127</v>
      </c>
      <c r="O2709" s="1" t="s">
        <v>642</v>
      </c>
      <c r="P2709" s="1" t="s">
        <v>2842</v>
      </c>
      <c r="Q2709" s="1">
        <v>30863647</v>
      </c>
    </row>
    <row r="2710" spans="13:17">
      <c r="M2710" s="1" t="s">
        <v>43</v>
      </c>
      <c r="N2710" s="1" t="s">
        <v>127</v>
      </c>
      <c r="O2710" s="1" t="s">
        <v>642</v>
      </c>
      <c r="P2710" s="1" t="s">
        <v>2843</v>
      </c>
      <c r="Q2710" s="1">
        <v>30863651</v>
      </c>
    </row>
    <row r="2711" spans="13:17">
      <c r="M2711" s="1" t="s">
        <v>43</v>
      </c>
      <c r="N2711" s="1" t="s">
        <v>127</v>
      </c>
      <c r="O2711" s="1" t="s">
        <v>642</v>
      </c>
      <c r="P2711" s="1" t="s">
        <v>2844</v>
      </c>
      <c r="Q2711" s="1">
        <v>30863659</v>
      </c>
    </row>
    <row r="2712" spans="13:17">
      <c r="M2712" s="1" t="s">
        <v>43</v>
      </c>
      <c r="N2712" s="1" t="s">
        <v>127</v>
      </c>
      <c r="O2712" s="1" t="s">
        <v>642</v>
      </c>
      <c r="P2712" s="1" t="s">
        <v>2845</v>
      </c>
      <c r="Q2712" s="1">
        <v>30863671</v>
      </c>
    </row>
    <row r="2713" spans="13:17">
      <c r="M2713" s="1" t="s">
        <v>43</v>
      </c>
      <c r="N2713" s="1" t="s">
        <v>127</v>
      </c>
      <c r="O2713" s="1" t="s">
        <v>642</v>
      </c>
      <c r="P2713" s="1" t="s">
        <v>2846</v>
      </c>
      <c r="Q2713" s="1">
        <v>30863683</v>
      </c>
    </row>
    <row r="2714" spans="13:17">
      <c r="M2714" s="1" t="s">
        <v>43</v>
      </c>
      <c r="N2714" s="1" t="s">
        <v>127</v>
      </c>
      <c r="O2714" s="1" t="s">
        <v>644</v>
      </c>
      <c r="P2714" s="1" t="s">
        <v>2847</v>
      </c>
      <c r="Q2714" s="1">
        <v>30866511</v>
      </c>
    </row>
    <row r="2715" spans="13:17">
      <c r="M2715" s="1" t="s">
        <v>43</v>
      </c>
      <c r="N2715" s="1" t="s">
        <v>127</v>
      </c>
      <c r="O2715" s="1" t="s">
        <v>644</v>
      </c>
      <c r="P2715" s="1" t="s">
        <v>2848</v>
      </c>
      <c r="Q2715" s="1">
        <v>30866512</v>
      </c>
    </row>
    <row r="2716" spans="13:17">
      <c r="M2716" s="1" t="s">
        <v>43</v>
      </c>
      <c r="N2716" s="1" t="s">
        <v>127</v>
      </c>
      <c r="O2716" s="1" t="s">
        <v>644</v>
      </c>
      <c r="P2716" s="1" t="s">
        <v>2849</v>
      </c>
      <c r="Q2716" s="1">
        <v>30866518</v>
      </c>
    </row>
    <row r="2717" spans="13:17">
      <c r="M2717" s="1" t="s">
        <v>43</v>
      </c>
      <c r="N2717" s="1" t="s">
        <v>127</v>
      </c>
      <c r="O2717" s="1" t="s">
        <v>644</v>
      </c>
      <c r="P2717" s="1" t="s">
        <v>2850</v>
      </c>
      <c r="Q2717" s="1">
        <v>30866525</v>
      </c>
    </row>
    <row r="2718" spans="13:17">
      <c r="M2718" s="1" t="s">
        <v>43</v>
      </c>
      <c r="N2718" s="1" t="s">
        <v>127</v>
      </c>
      <c r="O2718" s="1" t="s">
        <v>644</v>
      </c>
      <c r="P2718" s="1" t="s">
        <v>2851</v>
      </c>
      <c r="Q2718" s="1">
        <v>30866531</v>
      </c>
    </row>
    <row r="2719" spans="13:17">
      <c r="M2719" s="1" t="s">
        <v>43</v>
      </c>
      <c r="N2719" s="1" t="s">
        <v>127</v>
      </c>
      <c r="O2719" s="1" t="s">
        <v>644</v>
      </c>
      <c r="P2719" s="1" t="s">
        <v>2852</v>
      </c>
      <c r="Q2719" s="1">
        <v>30866537</v>
      </c>
    </row>
    <row r="2720" spans="13:17">
      <c r="M2720" s="1" t="s">
        <v>43</v>
      </c>
      <c r="N2720" s="1" t="s">
        <v>127</v>
      </c>
      <c r="O2720" s="1" t="s">
        <v>644</v>
      </c>
      <c r="P2720" s="1" t="s">
        <v>2853</v>
      </c>
      <c r="Q2720" s="1">
        <v>30866544</v>
      </c>
    </row>
    <row r="2721" spans="13:17">
      <c r="M2721" s="1" t="s">
        <v>43</v>
      </c>
      <c r="N2721" s="1" t="s">
        <v>127</v>
      </c>
      <c r="O2721" s="1" t="s">
        <v>644</v>
      </c>
      <c r="P2721" s="1" t="s">
        <v>2854</v>
      </c>
      <c r="Q2721" s="1">
        <v>30866550</v>
      </c>
    </row>
    <row r="2722" spans="13:17">
      <c r="M2722" s="1" t="s">
        <v>43</v>
      </c>
      <c r="N2722" s="1" t="s">
        <v>127</v>
      </c>
      <c r="O2722" s="1" t="s">
        <v>644</v>
      </c>
      <c r="P2722" s="1" t="s">
        <v>2855</v>
      </c>
      <c r="Q2722" s="1">
        <v>30866556</v>
      </c>
    </row>
    <row r="2723" spans="13:17">
      <c r="M2723" s="1" t="s">
        <v>43</v>
      </c>
      <c r="N2723" s="1" t="s">
        <v>127</v>
      </c>
      <c r="O2723" s="1" t="s">
        <v>644</v>
      </c>
      <c r="P2723" s="1" t="s">
        <v>199</v>
      </c>
      <c r="Q2723" s="1">
        <v>30866563</v>
      </c>
    </row>
    <row r="2724" spans="13:17">
      <c r="M2724" s="1" t="s">
        <v>43</v>
      </c>
      <c r="N2724" s="1" t="s">
        <v>127</v>
      </c>
      <c r="O2724" s="1" t="s">
        <v>644</v>
      </c>
      <c r="P2724" s="1" t="s">
        <v>2856</v>
      </c>
      <c r="Q2724" s="1">
        <v>30866569</v>
      </c>
    </row>
    <row r="2725" spans="13:17">
      <c r="M2725" s="1" t="s">
        <v>43</v>
      </c>
      <c r="N2725" s="1" t="s">
        <v>127</v>
      </c>
      <c r="O2725" s="1" t="s">
        <v>644</v>
      </c>
      <c r="P2725" s="1" t="s">
        <v>2857</v>
      </c>
      <c r="Q2725" s="1">
        <v>30866599</v>
      </c>
    </row>
    <row r="2726" spans="13:17">
      <c r="M2726" s="1" t="s">
        <v>43</v>
      </c>
      <c r="N2726" s="1" t="s">
        <v>127</v>
      </c>
      <c r="O2726" s="1" t="s">
        <v>644</v>
      </c>
      <c r="P2726" s="1" t="s">
        <v>2858</v>
      </c>
      <c r="Q2726" s="1">
        <v>30866582</v>
      </c>
    </row>
    <row r="2727" spans="13:17">
      <c r="M2727" s="1" t="s">
        <v>43</v>
      </c>
      <c r="N2727" s="1" t="s">
        <v>127</v>
      </c>
      <c r="O2727" s="1" t="s">
        <v>644</v>
      </c>
      <c r="P2727" s="1" t="s">
        <v>2044</v>
      </c>
      <c r="Q2727" s="1">
        <v>30866588</v>
      </c>
    </row>
    <row r="2728" spans="13:17">
      <c r="M2728" s="1" t="s">
        <v>43</v>
      </c>
      <c r="N2728" s="1" t="s">
        <v>127</v>
      </c>
      <c r="O2728" s="1" t="s">
        <v>644</v>
      </c>
      <c r="P2728" s="1" t="s">
        <v>1042</v>
      </c>
      <c r="Q2728" s="1">
        <v>30866594</v>
      </c>
    </row>
    <row r="2729" spans="13:17">
      <c r="M2729" s="1" t="s">
        <v>43</v>
      </c>
      <c r="N2729" s="1" t="s">
        <v>127</v>
      </c>
      <c r="O2729" s="1" t="s">
        <v>645</v>
      </c>
      <c r="P2729" s="1" t="s">
        <v>648</v>
      </c>
      <c r="Q2729" s="1">
        <v>30866917</v>
      </c>
    </row>
    <row r="2730" spans="13:17">
      <c r="M2730" s="1" t="s">
        <v>43</v>
      </c>
      <c r="N2730" s="1" t="s">
        <v>127</v>
      </c>
      <c r="O2730" s="1" t="s">
        <v>645</v>
      </c>
      <c r="P2730" s="1" t="s">
        <v>1783</v>
      </c>
      <c r="Q2730" s="1">
        <v>30866919</v>
      </c>
    </row>
    <row r="2731" spans="13:17">
      <c r="M2731" s="1" t="s">
        <v>43</v>
      </c>
      <c r="N2731" s="1" t="s">
        <v>127</v>
      </c>
      <c r="O2731" s="1" t="s">
        <v>645</v>
      </c>
      <c r="P2731" s="1" t="s">
        <v>2859</v>
      </c>
      <c r="Q2731" s="1">
        <v>30866928</v>
      </c>
    </row>
    <row r="2732" spans="13:17">
      <c r="M2732" s="1" t="s">
        <v>43</v>
      </c>
      <c r="N2732" s="1" t="s">
        <v>127</v>
      </c>
      <c r="O2732" s="1" t="s">
        <v>645</v>
      </c>
      <c r="P2732" s="1" t="s">
        <v>2860</v>
      </c>
      <c r="Q2732" s="1">
        <v>30866938</v>
      </c>
    </row>
    <row r="2733" spans="13:17">
      <c r="M2733" s="1" t="s">
        <v>43</v>
      </c>
      <c r="N2733" s="1" t="s">
        <v>127</v>
      </c>
      <c r="O2733" s="1" t="s">
        <v>645</v>
      </c>
      <c r="P2733" s="1" t="s">
        <v>2861</v>
      </c>
      <c r="Q2733" s="1">
        <v>30866947</v>
      </c>
    </row>
    <row r="2734" spans="13:17">
      <c r="M2734" s="1" t="s">
        <v>43</v>
      </c>
      <c r="N2734" s="1" t="s">
        <v>127</v>
      </c>
      <c r="O2734" s="1" t="s">
        <v>645</v>
      </c>
      <c r="P2734" s="1" t="s">
        <v>2862</v>
      </c>
      <c r="Q2734" s="1">
        <v>30866957</v>
      </c>
    </row>
    <row r="2735" spans="13:17">
      <c r="M2735" s="1" t="s">
        <v>43</v>
      </c>
      <c r="N2735" s="1" t="s">
        <v>127</v>
      </c>
      <c r="O2735" s="1" t="s">
        <v>645</v>
      </c>
      <c r="P2735" s="1" t="s">
        <v>431</v>
      </c>
      <c r="Q2735" s="1">
        <v>30866962</v>
      </c>
    </row>
    <row r="2736" spans="13:17">
      <c r="M2736" s="1" t="s">
        <v>43</v>
      </c>
      <c r="N2736" s="1" t="s">
        <v>127</v>
      </c>
      <c r="O2736" s="1" t="s">
        <v>645</v>
      </c>
      <c r="P2736" s="1" t="s">
        <v>2863</v>
      </c>
      <c r="Q2736" s="1">
        <v>30866966</v>
      </c>
    </row>
    <row r="2737" spans="13:17">
      <c r="M2737" s="1" t="s">
        <v>43</v>
      </c>
      <c r="N2737" s="1" t="s">
        <v>127</v>
      </c>
      <c r="O2737" s="1" t="s">
        <v>645</v>
      </c>
      <c r="P2737" s="1" t="s">
        <v>2864</v>
      </c>
      <c r="Q2737" s="1">
        <v>30866976</v>
      </c>
    </row>
    <row r="2738" spans="13:17">
      <c r="M2738" s="1" t="s">
        <v>43</v>
      </c>
      <c r="N2738" s="1" t="s">
        <v>127</v>
      </c>
      <c r="O2738" s="1" t="s">
        <v>645</v>
      </c>
      <c r="P2738" s="1" t="s">
        <v>2865</v>
      </c>
      <c r="Q2738" s="1">
        <v>30866999</v>
      </c>
    </row>
    <row r="2739" spans="13:17">
      <c r="M2739" s="1" t="s">
        <v>43</v>
      </c>
      <c r="N2739" s="1" t="s">
        <v>127</v>
      </c>
      <c r="O2739" s="1" t="s">
        <v>645</v>
      </c>
      <c r="P2739" s="1" t="s">
        <v>2866</v>
      </c>
      <c r="Q2739" s="1">
        <v>30866985</v>
      </c>
    </row>
    <row r="2740" spans="13:17">
      <c r="M2740" s="1" t="s">
        <v>43</v>
      </c>
      <c r="N2740" s="1" t="s">
        <v>127</v>
      </c>
      <c r="O2740" s="1" t="s">
        <v>645</v>
      </c>
      <c r="P2740" s="1" t="s">
        <v>2867</v>
      </c>
      <c r="Q2740" s="1">
        <v>30866995</v>
      </c>
    </row>
    <row r="2741" spans="13:17">
      <c r="M2741" s="1" t="s">
        <v>43</v>
      </c>
      <c r="N2741" s="1" t="s">
        <v>127</v>
      </c>
      <c r="O2741" s="1" t="s">
        <v>647</v>
      </c>
      <c r="P2741" s="1" t="s">
        <v>2868</v>
      </c>
      <c r="Q2741" s="1">
        <v>30869412</v>
      </c>
    </row>
    <row r="2742" spans="13:17">
      <c r="M2742" s="1" t="s">
        <v>43</v>
      </c>
      <c r="N2742" s="1" t="s">
        <v>127</v>
      </c>
      <c r="O2742" s="1" t="s">
        <v>647</v>
      </c>
      <c r="P2742" s="1" t="s">
        <v>2869</v>
      </c>
      <c r="Q2742" s="1">
        <v>30869421</v>
      </c>
    </row>
    <row r="2743" spans="13:17">
      <c r="M2743" s="1" t="s">
        <v>43</v>
      </c>
      <c r="N2743" s="1" t="s">
        <v>127</v>
      </c>
      <c r="O2743" s="1" t="s">
        <v>647</v>
      </c>
      <c r="P2743" s="1" t="s">
        <v>2870</v>
      </c>
      <c r="Q2743" s="1">
        <v>30869414</v>
      </c>
    </row>
    <row r="2744" spans="13:17">
      <c r="M2744" s="1" t="s">
        <v>43</v>
      </c>
      <c r="N2744" s="1" t="s">
        <v>127</v>
      </c>
      <c r="O2744" s="1" t="s">
        <v>647</v>
      </c>
      <c r="P2744" s="1" t="s">
        <v>1901</v>
      </c>
      <c r="Q2744" s="1">
        <v>30869429</v>
      </c>
    </row>
    <row r="2745" spans="13:17">
      <c r="M2745" s="1" t="s">
        <v>43</v>
      </c>
      <c r="N2745" s="1" t="s">
        <v>127</v>
      </c>
      <c r="O2745" s="1" t="s">
        <v>647</v>
      </c>
      <c r="P2745" s="1" t="s">
        <v>2708</v>
      </c>
      <c r="Q2745" s="1">
        <v>30869443</v>
      </c>
    </row>
    <row r="2746" spans="13:17">
      <c r="M2746" s="1" t="s">
        <v>43</v>
      </c>
      <c r="N2746" s="1" t="s">
        <v>127</v>
      </c>
      <c r="O2746" s="1" t="s">
        <v>647</v>
      </c>
      <c r="P2746" s="1" t="s">
        <v>2871</v>
      </c>
      <c r="Q2746" s="1">
        <v>30869451</v>
      </c>
    </row>
    <row r="2747" spans="13:17">
      <c r="M2747" s="1" t="s">
        <v>43</v>
      </c>
      <c r="N2747" s="1" t="s">
        <v>127</v>
      </c>
      <c r="O2747" s="1" t="s">
        <v>647</v>
      </c>
      <c r="P2747" s="1" t="s">
        <v>2872</v>
      </c>
      <c r="Q2747" s="1">
        <v>30869458</v>
      </c>
    </row>
    <row r="2748" spans="13:17">
      <c r="M2748" s="1" t="s">
        <v>43</v>
      </c>
      <c r="N2748" s="1" t="s">
        <v>127</v>
      </c>
      <c r="O2748" s="1" t="s">
        <v>647</v>
      </c>
      <c r="P2748" s="1" t="s">
        <v>2873</v>
      </c>
      <c r="Q2748" s="1">
        <v>30869465</v>
      </c>
    </row>
    <row r="2749" spans="13:17">
      <c r="M2749" s="1" t="s">
        <v>43</v>
      </c>
      <c r="N2749" s="1" t="s">
        <v>127</v>
      </c>
      <c r="O2749" s="1" t="s">
        <v>647</v>
      </c>
      <c r="P2749" s="1" t="s">
        <v>2874</v>
      </c>
      <c r="Q2749" s="1">
        <v>30869473</v>
      </c>
    </row>
    <row r="2750" spans="13:17">
      <c r="M2750" s="1" t="s">
        <v>43</v>
      </c>
      <c r="N2750" s="1" t="s">
        <v>127</v>
      </c>
      <c r="O2750" s="1" t="s">
        <v>647</v>
      </c>
      <c r="P2750" s="1" t="s">
        <v>2875</v>
      </c>
      <c r="Q2750" s="1">
        <v>30869480</v>
      </c>
    </row>
    <row r="2751" spans="13:17">
      <c r="M2751" s="1" t="s">
        <v>43</v>
      </c>
      <c r="N2751" s="1" t="s">
        <v>127</v>
      </c>
      <c r="O2751" s="1" t="s">
        <v>647</v>
      </c>
      <c r="P2751" s="1" t="s">
        <v>2876</v>
      </c>
      <c r="Q2751" s="1">
        <v>30869487</v>
      </c>
    </row>
    <row r="2752" spans="13:17">
      <c r="M2752" s="1" t="s">
        <v>43</v>
      </c>
      <c r="N2752" s="1" t="s">
        <v>127</v>
      </c>
      <c r="O2752" s="1" t="s">
        <v>647</v>
      </c>
      <c r="P2752" s="1" t="s">
        <v>647</v>
      </c>
      <c r="Q2752" s="1">
        <v>30869494</v>
      </c>
    </row>
    <row r="2753" spans="13:17">
      <c r="M2753" s="1" t="s">
        <v>43</v>
      </c>
      <c r="N2753" s="1" t="s">
        <v>127</v>
      </c>
      <c r="O2753" s="1" t="s">
        <v>647</v>
      </c>
      <c r="P2753" s="1" t="s">
        <v>2877</v>
      </c>
      <c r="Q2753" s="1">
        <v>30869499</v>
      </c>
    </row>
    <row r="2754" spans="13:17">
      <c r="M2754" s="1" t="s">
        <v>43</v>
      </c>
      <c r="N2754" s="1" t="s">
        <v>130</v>
      </c>
      <c r="O2754" s="1" t="s">
        <v>649</v>
      </c>
      <c r="P2754" s="1" t="s">
        <v>2878</v>
      </c>
      <c r="Q2754" s="1">
        <v>30893712</v>
      </c>
    </row>
    <row r="2755" spans="13:17">
      <c r="M2755" s="1" t="s">
        <v>43</v>
      </c>
      <c r="N2755" s="1" t="s">
        <v>130</v>
      </c>
      <c r="O2755" s="1" t="s">
        <v>649</v>
      </c>
      <c r="P2755" s="1" t="s">
        <v>576</v>
      </c>
      <c r="Q2755" s="1">
        <v>30893715</v>
      </c>
    </row>
    <row r="2756" spans="13:17">
      <c r="M2756" s="1" t="s">
        <v>43</v>
      </c>
      <c r="N2756" s="1" t="s">
        <v>130</v>
      </c>
      <c r="O2756" s="1" t="s">
        <v>649</v>
      </c>
      <c r="P2756" s="1" t="s">
        <v>2879</v>
      </c>
      <c r="Q2756" s="1">
        <v>30893717</v>
      </c>
    </row>
    <row r="2757" spans="13:17">
      <c r="M2757" s="1" t="s">
        <v>43</v>
      </c>
      <c r="N2757" s="1" t="s">
        <v>130</v>
      </c>
      <c r="O2757" s="1" t="s">
        <v>649</v>
      </c>
      <c r="P2757" s="1" t="s">
        <v>649</v>
      </c>
      <c r="Q2757" s="1">
        <v>30893725</v>
      </c>
    </row>
    <row r="2758" spans="13:17">
      <c r="M2758" s="1" t="s">
        <v>43</v>
      </c>
      <c r="N2758" s="1" t="s">
        <v>130</v>
      </c>
      <c r="O2758" s="1" t="s">
        <v>649</v>
      </c>
      <c r="P2758" s="1" t="s">
        <v>2880</v>
      </c>
      <c r="Q2758" s="1">
        <v>30893743</v>
      </c>
    </row>
    <row r="2759" spans="13:17">
      <c r="M2759" s="1" t="s">
        <v>43</v>
      </c>
      <c r="N2759" s="1" t="s">
        <v>130</v>
      </c>
      <c r="O2759" s="1" t="s">
        <v>649</v>
      </c>
      <c r="P2759" s="1" t="s">
        <v>2881</v>
      </c>
      <c r="Q2759" s="1">
        <v>30893750</v>
      </c>
    </row>
    <row r="2760" spans="13:17">
      <c r="M2760" s="1" t="s">
        <v>43</v>
      </c>
      <c r="N2760" s="1" t="s">
        <v>130</v>
      </c>
      <c r="O2760" s="1" t="s">
        <v>649</v>
      </c>
      <c r="P2760" s="1" t="s">
        <v>2882</v>
      </c>
      <c r="Q2760" s="1">
        <v>30893760</v>
      </c>
    </row>
    <row r="2761" spans="13:17">
      <c r="M2761" s="1" t="s">
        <v>43</v>
      </c>
      <c r="N2761" s="1" t="s">
        <v>130</v>
      </c>
      <c r="O2761" s="1" t="s">
        <v>651</v>
      </c>
      <c r="P2761" s="1" t="s">
        <v>2883</v>
      </c>
      <c r="Q2761" s="1">
        <v>30896717</v>
      </c>
    </row>
    <row r="2762" spans="13:17">
      <c r="M2762" s="1" t="s">
        <v>43</v>
      </c>
      <c r="N2762" s="1" t="s">
        <v>130</v>
      </c>
      <c r="O2762" s="1" t="s">
        <v>651</v>
      </c>
      <c r="P2762" s="1" t="s">
        <v>2884</v>
      </c>
      <c r="Q2762" s="1">
        <v>30896719</v>
      </c>
    </row>
    <row r="2763" spans="13:17">
      <c r="M2763" s="1" t="s">
        <v>43</v>
      </c>
      <c r="N2763" s="1" t="s">
        <v>130</v>
      </c>
      <c r="O2763" s="1" t="s">
        <v>651</v>
      </c>
      <c r="P2763" s="1" t="s">
        <v>2885</v>
      </c>
      <c r="Q2763" s="1">
        <v>30896728</v>
      </c>
    </row>
    <row r="2764" spans="13:17">
      <c r="M2764" s="1" t="s">
        <v>43</v>
      </c>
      <c r="N2764" s="1" t="s">
        <v>130</v>
      </c>
      <c r="O2764" s="1" t="s">
        <v>651</v>
      </c>
      <c r="P2764" s="1" t="s">
        <v>2886</v>
      </c>
      <c r="Q2764" s="1">
        <v>30896738</v>
      </c>
    </row>
    <row r="2765" spans="13:17">
      <c r="M2765" s="1" t="s">
        <v>43</v>
      </c>
      <c r="N2765" s="1" t="s">
        <v>130</v>
      </c>
      <c r="O2765" s="1" t="s">
        <v>651</v>
      </c>
      <c r="P2765" s="1" t="s">
        <v>2887</v>
      </c>
      <c r="Q2765" s="1">
        <v>30896747</v>
      </c>
    </row>
    <row r="2766" spans="13:17">
      <c r="M2766" s="1" t="s">
        <v>43</v>
      </c>
      <c r="N2766" s="1" t="s">
        <v>130</v>
      </c>
      <c r="O2766" s="1" t="s">
        <v>651</v>
      </c>
      <c r="P2766" s="1" t="s">
        <v>651</v>
      </c>
      <c r="Q2766" s="1">
        <v>30896757</v>
      </c>
    </row>
    <row r="2767" spans="13:17">
      <c r="M2767" s="1" t="s">
        <v>43</v>
      </c>
      <c r="N2767" s="1" t="s">
        <v>130</v>
      </c>
      <c r="O2767" s="1" t="s">
        <v>651</v>
      </c>
      <c r="P2767" s="1" t="s">
        <v>2888</v>
      </c>
      <c r="Q2767" s="1">
        <v>30896799</v>
      </c>
    </row>
    <row r="2768" spans="13:17">
      <c r="M2768" s="1" t="s">
        <v>43</v>
      </c>
      <c r="N2768" s="1" t="s">
        <v>130</v>
      </c>
      <c r="O2768" s="1" t="s">
        <v>651</v>
      </c>
      <c r="P2768" s="1" t="s">
        <v>2889</v>
      </c>
      <c r="Q2768" s="1">
        <v>30896766</v>
      </c>
    </row>
    <row r="2769" spans="13:17">
      <c r="M2769" s="1" t="s">
        <v>43</v>
      </c>
      <c r="N2769" s="1" t="s">
        <v>130</v>
      </c>
      <c r="O2769" s="1" t="s">
        <v>651</v>
      </c>
      <c r="P2769" s="1" t="s">
        <v>2890</v>
      </c>
      <c r="Q2769" s="1">
        <v>30896776</v>
      </c>
    </row>
    <row r="2770" spans="13:17">
      <c r="M2770" s="1" t="s">
        <v>43</v>
      </c>
      <c r="N2770" s="1" t="s">
        <v>130</v>
      </c>
      <c r="O2770" s="1" t="s">
        <v>651</v>
      </c>
      <c r="P2770" s="1" t="s">
        <v>2891</v>
      </c>
      <c r="Q2770" s="1">
        <v>30896785</v>
      </c>
    </row>
    <row r="2771" spans="13:17">
      <c r="M2771" s="1" t="s">
        <v>43</v>
      </c>
      <c r="N2771" s="1" t="s">
        <v>130</v>
      </c>
      <c r="O2771" s="1" t="s">
        <v>653</v>
      </c>
      <c r="P2771" s="1" t="s">
        <v>2500</v>
      </c>
      <c r="Q2771" s="1">
        <v>30897030</v>
      </c>
    </row>
    <row r="2772" spans="13:17">
      <c r="M2772" s="1" t="s">
        <v>43</v>
      </c>
      <c r="N2772" s="1" t="s">
        <v>130</v>
      </c>
      <c r="O2772" s="1" t="s">
        <v>653</v>
      </c>
      <c r="P2772" s="1" t="s">
        <v>2892</v>
      </c>
      <c r="Q2772" s="1">
        <v>30897034</v>
      </c>
    </row>
    <row r="2773" spans="13:17">
      <c r="M2773" s="1" t="s">
        <v>43</v>
      </c>
      <c r="N2773" s="1" t="s">
        <v>130</v>
      </c>
      <c r="O2773" s="1" t="s">
        <v>653</v>
      </c>
      <c r="P2773" s="1" t="s">
        <v>2893</v>
      </c>
      <c r="Q2773" s="1">
        <v>30897038</v>
      </c>
    </row>
    <row r="2774" spans="13:17">
      <c r="M2774" s="1" t="s">
        <v>43</v>
      </c>
      <c r="N2774" s="1" t="s">
        <v>130</v>
      </c>
      <c r="O2774" s="1" t="s">
        <v>653</v>
      </c>
      <c r="P2774" s="1" t="s">
        <v>2894</v>
      </c>
      <c r="Q2774" s="1">
        <v>30897041</v>
      </c>
    </row>
    <row r="2775" spans="13:17">
      <c r="M2775" s="1" t="s">
        <v>43</v>
      </c>
      <c r="N2775" s="1" t="s">
        <v>130</v>
      </c>
      <c r="O2775" s="1" t="s">
        <v>653</v>
      </c>
      <c r="P2775" s="1" t="s">
        <v>2895</v>
      </c>
      <c r="Q2775" s="1">
        <v>30897072</v>
      </c>
    </row>
    <row r="2776" spans="13:17">
      <c r="M2776" s="1" t="s">
        <v>43</v>
      </c>
      <c r="N2776" s="1" t="s">
        <v>130</v>
      </c>
      <c r="O2776" s="1" t="s">
        <v>653</v>
      </c>
      <c r="P2776" s="1" t="s">
        <v>653</v>
      </c>
      <c r="Q2776" s="1">
        <v>30897051</v>
      </c>
    </row>
    <row r="2777" spans="13:17">
      <c r="M2777" s="1" t="s">
        <v>43</v>
      </c>
      <c r="N2777" s="1" t="s">
        <v>130</v>
      </c>
      <c r="O2777" s="1" t="s">
        <v>653</v>
      </c>
      <c r="P2777" s="1" t="s">
        <v>2896</v>
      </c>
      <c r="Q2777" s="1">
        <v>30897099</v>
      </c>
    </row>
    <row r="2778" spans="13:17">
      <c r="M2778" s="1" t="s">
        <v>43</v>
      </c>
      <c r="N2778" s="1" t="s">
        <v>130</v>
      </c>
      <c r="O2778" s="1" t="s">
        <v>653</v>
      </c>
      <c r="P2778" s="1" t="s">
        <v>2897</v>
      </c>
      <c r="Q2778" s="1">
        <v>30897055</v>
      </c>
    </row>
    <row r="2779" spans="13:17">
      <c r="M2779" s="1" t="s">
        <v>43</v>
      </c>
      <c r="N2779" s="1" t="s">
        <v>130</v>
      </c>
      <c r="O2779" s="1" t="s">
        <v>653</v>
      </c>
      <c r="P2779" s="1" t="s">
        <v>2898</v>
      </c>
      <c r="Q2779" s="1">
        <v>30897069</v>
      </c>
    </row>
    <row r="2780" spans="13:17">
      <c r="M2780" s="1" t="s">
        <v>43</v>
      </c>
      <c r="N2780" s="1" t="s">
        <v>130</v>
      </c>
      <c r="O2780" s="1" t="s">
        <v>653</v>
      </c>
      <c r="P2780" s="1" t="s">
        <v>2899</v>
      </c>
      <c r="Q2780" s="1">
        <v>30897075</v>
      </c>
    </row>
    <row r="2781" spans="13:17">
      <c r="M2781" s="1" t="s">
        <v>43</v>
      </c>
      <c r="N2781" s="1" t="s">
        <v>130</v>
      </c>
      <c r="O2781" s="1" t="s">
        <v>653</v>
      </c>
      <c r="P2781" s="1" t="s">
        <v>1042</v>
      </c>
      <c r="Q2781" s="1">
        <v>30897077</v>
      </c>
    </row>
    <row r="2782" spans="13:17">
      <c r="M2782" s="1" t="s">
        <v>43</v>
      </c>
      <c r="N2782" s="1" t="s">
        <v>130</v>
      </c>
      <c r="O2782" s="1" t="s">
        <v>653</v>
      </c>
      <c r="P2782" s="1" t="s">
        <v>2900</v>
      </c>
      <c r="Q2782" s="1">
        <v>30897086</v>
      </c>
    </row>
    <row r="2783" spans="13:17">
      <c r="M2783" s="1" t="s">
        <v>43</v>
      </c>
      <c r="N2783" s="1" t="s">
        <v>130</v>
      </c>
      <c r="O2783" s="1" t="s">
        <v>653</v>
      </c>
      <c r="P2783" s="1" t="s">
        <v>2901</v>
      </c>
      <c r="Q2783" s="1">
        <v>30897094</v>
      </c>
    </row>
    <row r="2784" spans="13:17">
      <c r="M2784" s="1" t="s">
        <v>43</v>
      </c>
      <c r="N2784" s="1" t="s">
        <v>130</v>
      </c>
      <c r="O2784" s="1" t="s">
        <v>655</v>
      </c>
      <c r="P2784" s="1" t="s">
        <v>2902</v>
      </c>
      <c r="Q2784" s="1">
        <v>30898811</v>
      </c>
    </row>
    <row r="2785" spans="13:17">
      <c r="M2785" s="1" t="s">
        <v>43</v>
      </c>
      <c r="N2785" s="1" t="s">
        <v>130</v>
      </c>
      <c r="O2785" s="1" t="s">
        <v>655</v>
      </c>
      <c r="P2785" s="1" t="s">
        <v>2903</v>
      </c>
      <c r="Q2785" s="1">
        <v>30898813</v>
      </c>
    </row>
    <row r="2786" spans="13:17">
      <c r="M2786" s="1" t="s">
        <v>43</v>
      </c>
      <c r="N2786" s="1" t="s">
        <v>130</v>
      </c>
      <c r="O2786" s="1" t="s">
        <v>655</v>
      </c>
      <c r="P2786" s="1" t="s">
        <v>2904</v>
      </c>
      <c r="Q2786" s="1">
        <v>30898815</v>
      </c>
    </row>
    <row r="2787" spans="13:17">
      <c r="M2787" s="1" t="s">
        <v>43</v>
      </c>
      <c r="N2787" s="1" t="s">
        <v>130</v>
      </c>
      <c r="O2787" s="1" t="s">
        <v>655</v>
      </c>
      <c r="P2787" s="1" t="s">
        <v>2905</v>
      </c>
      <c r="Q2787" s="1">
        <v>30898820</v>
      </c>
    </row>
    <row r="2788" spans="13:17">
      <c r="M2788" s="1" t="s">
        <v>43</v>
      </c>
      <c r="N2788" s="1" t="s">
        <v>130</v>
      </c>
      <c r="O2788" s="1" t="s">
        <v>655</v>
      </c>
      <c r="P2788" s="1" t="s">
        <v>2906</v>
      </c>
      <c r="Q2788" s="1">
        <v>30898827</v>
      </c>
    </row>
    <row r="2789" spans="13:17">
      <c r="M2789" s="1" t="s">
        <v>43</v>
      </c>
      <c r="N2789" s="1" t="s">
        <v>130</v>
      </c>
      <c r="O2789" s="1" t="s">
        <v>655</v>
      </c>
      <c r="P2789" s="1" t="s">
        <v>2907</v>
      </c>
      <c r="Q2789" s="1">
        <v>30898833</v>
      </c>
    </row>
    <row r="2790" spans="13:17">
      <c r="M2790" s="1" t="s">
        <v>43</v>
      </c>
      <c r="N2790" s="1" t="s">
        <v>130</v>
      </c>
      <c r="O2790" s="1" t="s">
        <v>655</v>
      </c>
      <c r="P2790" s="1" t="s">
        <v>2908</v>
      </c>
      <c r="Q2790" s="1">
        <v>30898840</v>
      </c>
    </row>
    <row r="2791" spans="13:17">
      <c r="M2791" s="1" t="s">
        <v>43</v>
      </c>
      <c r="N2791" s="1" t="s">
        <v>130</v>
      </c>
      <c r="O2791" s="1" t="s">
        <v>655</v>
      </c>
      <c r="P2791" s="1" t="s">
        <v>2324</v>
      </c>
      <c r="Q2791" s="1">
        <v>30898847</v>
      </c>
    </row>
    <row r="2792" spans="13:17">
      <c r="M2792" s="1" t="s">
        <v>43</v>
      </c>
      <c r="N2792" s="1" t="s">
        <v>130</v>
      </c>
      <c r="O2792" s="1" t="s">
        <v>655</v>
      </c>
      <c r="P2792" s="1" t="s">
        <v>2909</v>
      </c>
      <c r="Q2792" s="1">
        <v>30898854</v>
      </c>
    </row>
    <row r="2793" spans="13:17">
      <c r="M2793" s="1" t="s">
        <v>43</v>
      </c>
      <c r="N2793" s="1" t="s">
        <v>130</v>
      </c>
      <c r="O2793" s="1" t="s">
        <v>655</v>
      </c>
      <c r="P2793" s="1" t="s">
        <v>2910</v>
      </c>
      <c r="Q2793" s="1">
        <v>30898861</v>
      </c>
    </row>
    <row r="2794" spans="13:17">
      <c r="M2794" s="1" t="s">
        <v>43</v>
      </c>
      <c r="N2794" s="1" t="s">
        <v>130</v>
      </c>
      <c r="O2794" s="1" t="s">
        <v>655</v>
      </c>
      <c r="P2794" s="1" t="s">
        <v>2601</v>
      </c>
      <c r="Q2794" s="1">
        <v>30898867</v>
      </c>
    </row>
    <row r="2795" spans="13:17">
      <c r="M2795" s="1" t="s">
        <v>43</v>
      </c>
      <c r="N2795" s="1" t="s">
        <v>130</v>
      </c>
      <c r="O2795" s="1" t="s">
        <v>655</v>
      </c>
      <c r="P2795" s="1" t="s">
        <v>1491</v>
      </c>
      <c r="Q2795" s="1">
        <v>30898874</v>
      </c>
    </row>
    <row r="2796" spans="13:17">
      <c r="M2796" s="1" t="s">
        <v>43</v>
      </c>
      <c r="N2796" s="1" t="s">
        <v>130</v>
      </c>
      <c r="O2796" s="1" t="s">
        <v>655</v>
      </c>
      <c r="P2796" s="1" t="s">
        <v>2911</v>
      </c>
      <c r="Q2796" s="1">
        <v>30898881</v>
      </c>
    </row>
    <row r="2797" spans="13:17">
      <c r="M2797" s="1" t="s">
        <v>43</v>
      </c>
      <c r="N2797" s="1" t="s">
        <v>130</v>
      </c>
      <c r="O2797" s="1" t="s">
        <v>655</v>
      </c>
      <c r="P2797" s="1" t="s">
        <v>2912</v>
      </c>
      <c r="Q2797" s="1">
        <v>30898888</v>
      </c>
    </row>
    <row r="2798" spans="13:17">
      <c r="M2798" s="1" t="s">
        <v>43</v>
      </c>
      <c r="N2798" s="1" t="s">
        <v>130</v>
      </c>
      <c r="O2798" s="1" t="s">
        <v>655</v>
      </c>
      <c r="P2798" s="1" t="s">
        <v>2913</v>
      </c>
      <c r="Q2798" s="1">
        <v>30898899</v>
      </c>
    </row>
    <row r="2799" spans="13:17">
      <c r="M2799" s="1" t="s">
        <v>43</v>
      </c>
      <c r="N2799" s="1" t="s">
        <v>130</v>
      </c>
      <c r="O2799" s="1" t="s">
        <v>657</v>
      </c>
      <c r="P2799" s="1" t="s">
        <v>2914</v>
      </c>
      <c r="Q2799" s="1">
        <v>30899015</v>
      </c>
    </row>
    <row r="2800" spans="13:17">
      <c r="M2800" s="1" t="s">
        <v>43</v>
      </c>
      <c r="N2800" s="1" t="s">
        <v>130</v>
      </c>
      <c r="O2800" s="1" t="s">
        <v>657</v>
      </c>
      <c r="P2800" s="1" t="s">
        <v>2915</v>
      </c>
      <c r="Q2800" s="1">
        <v>30899031</v>
      </c>
    </row>
    <row r="2801" spans="13:17">
      <c r="M2801" s="1" t="s">
        <v>43</v>
      </c>
      <c r="N2801" s="1" t="s">
        <v>130</v>
      </c>
      <c r="O2801" s="1" t="s">
        <v>657</v>
      </c>
      <c r="P2801" s="1" t="s">
        <v>2916</v>
      </c>
      <c r="Q2801" s="1">
        <v>30899039</v>
      </c>
    </row>
    <row r="2802" spans="13:17">
      <c r="M2802" s="1" t="s">
        <v>43</v>
      </c>
      <c r="N2802" s="1" t="s">
        <v>130</v>
      </c>
      <c r="O2802" s="1" t="s">
        <v>657</v>
      </c>
      <c r="P2802" s="1" t="s">
        <v>2917</v>
      </c>
      <c r="Q2802" s="1">
        <v>30899047</v>
      </c>
    </row>
    <row r="2803" spans="13:17">
      <c r="M2803" s="1" t="s">
        <v>43</v>
      </c>
      <c r="N2803" s="1" t="s">
        <v>130</v>
      </c>
      <c r="O2803" s="1" t="s">
        <v>657</v>
      </c>
      <c r="P2803" s="1" t="s">
        <v>2918</v>
      </c>
      <c r="Q2803" s="1">
        <v>30899055</v>
      </c>
    </row>
    <row r="2804" spans="13:17">
      <c r="M2804" s="1" t="s">
        <v>43</v>
      </c>
      <c r="N2804" s="1" t="s">
        <v>130</v>
      </c>
      <c r="O2804" s="1" t="s">
        <v>657</v>
      </c>
      <c r="P2804" s="1" t="s">
        <v>2919</v>
      </c>
      <c r="Q2804" s="1">
        <v>30899063</v>
      </c>
    </row>
    <row r="2805" spans="13:17">
      <c r="M2805" s="1" t="s">
        <v>43</v>
      </c>
      <c r="N2805" s="1" t="s">
        <v>130</v>
      </c>
      <c r="O2805" s="1" t="s">
        <v>657</v>
      </c>
      <c r="P2805" s="1" t="s">
        <v>2920</v>
      </c>
      <c r="Q2805" s="1">
        <v>30899071</v>
      </c>
    </row>
    <row r="2806" spans="13:17">
      <c r="M2806" s="1" t="s">
        <v>43</v>
      </c>
      <c r="N2806" s="1" t="s">
        <v>130</v>
      </c>
      <c r="O2806" s="1" t="s">
        <v>657</v>
      </c>
      <c r="P2806" s="1" t="s">
        <v>2921</v>
      </c>
      <c r="Q2806" s="1">
        <v>30899079</v>
      </c>
    </row>
    <row r="2807" spans="13:17">
      <c r="M2807" s="1" t="s">
        <v>43</v>
      </c>
      <c r="N2807" s="1" t="s">
        <v>130</v>
      </c>
      <c r="O2807" s="1" t="s">
        <v>657</v>
      </c>
      <c r="P2807" s="1" t="s">
        <v>657</v>
      </c>
      <c r="Q2807" s="1">
        <v>30899086</v>
      </c>
    </row>
    <row r="2808" spans="13:17">
      <c r="M2808" s="1" t="s">
        <v>43</v>
      </c>
      <c r="N2808" s="1" t="s">
        <v>130</v>
      </c>
      <c r="O2808" s="1" t="s">
        <v>657</v>
      </c>
      <c r="P2808" s="1" t="s">
        <v>2922</v>
      </c>
      <c r="Q2808" s="1">
        <v>30899099</v>
      </c>
    </row>
    <row r="2809" spans="13:17">
      <c r="M2809" s="1" t="s">
        <v>43</v>
      </c>
      <c r="N2809" s="1" t="s">
        <v>130</v>
      </c>
      <c r="O2809" s="1" t="s">
        <v>657</v>
      </c>
      <c r="P2809" s="1" t="s">
        <v>2923</v>
      </c>
      <c r="Q2809" s="1">
        <v>30899094</v>
      </c>
    </row>
    <row r="2810" spans="13:17">
      <c r="M2810" s="1" t="s">
        <v>43</v>
      </c>
      <c r="N2810" s="1" t="s">
        <v>133</v>
      </c>
      <c r="O2810" s="1" t="s">
        <v>659</v>
      </c>
      <c r="P2810" s="1" t="s">
        <v>659</v>
      </c>
      <c r="Q2810" s="1">
        <v>30930911</v>
      </c>
    </row>
    <row r="2811" spans="13:17">
      <c r="M2811" s="1" t="s">
        <v>43</v>
      </c>
      <c r="N2811" s="1" t="s">
        <v>133</v>
      </c>
      <c r="O2811" s="1" t="s">
        <v>659</v>
      </c>
      <c r="P2811" s="1" t="s">
        <v>2924</v>
      </c>
      <c r="Q2811" s="1">
        <v>30930935</v>
      </c>
    </row>
    <row r="2812" spans="13:17">
      <c r="M2812" s="1" t="s">
        <v>43</v>
      </c>
      <c r="N2812" s="1" t="s">
        <v>133</v>
      </c>
      <c r="O2812" s="1" t="s">
        <v>659</v>
      </c>
      <c r="P2812" s="1" t="s">
        <v>2925</v>
      </c>
      <c r="Q2812" s="1">
        <v>30930947</v>
      </c>
    </row>
    <row r="2813" spans="13:17">
      <c r="M2813" s="1" t="s">
        <v>43</v>
      </c>
      <c r="N2813" s="1" t="s">
        <v>133</v>
      </c>
      <c r="O2813" s="1" t="s">
        <v>659</v>
      </c>
      <c r="P2813" s="1" t="s">
        <v>1716</v>
      </c>
      <c r="Q2813" s="1">
        <v>30930959</v>
      </c>
    </row>
    <row r="2814" spans="13:17">
      <c r="M2814" s="1" t="s">
        <v>43</v>
      </c>
      <c r="N2814" s="1" t="s">
        <v>133</v>
      </c>
      <c r="O2814" s="1" t="s">
        <v>659</v>
      </c>
      <c r="P2814" s="1" t="s">
        <v>2926</v>
      </c>
      <c r="Q2814" s="1">
        <v>30930983</v>
      </c>
    </row>
    <row r="2815" spans="13:17">
      <c r="M2815" s="1" t="s">
        <v>43</v>
      </c>
      <c r="N2815" s="1" t="s">
        <v>133</v>
      </c>
      <c r="O2815" s="1" t="s">
        <v>659</v>
      </c>
      <c r="P2815" s="1" t="s">
        <v>2927</v>
      </c>
      <c r="Q2815" s="1">
        <v>30930971</v>
      </c>
    </row>
    <row r="2816" spans="13:17">
      <c r="M2816" s="1" t="s">
        <v>43</v>
      </c>
      <c r="N2816" s="1" t="s">
        <v>133</v>
      </c>
      <c r="O2816" s="1" t="s">
        <v>661</v>
      </c>
      <c r="P2816" s="1" t="s">
        <v>2928</v>
      </c>
      <c r="Q2816" s="1">
        <v>30931913</v>
      </c>
    </row>
    <row r="2817" spans="13:17">
      <c r="M2817" s="1" t="s">
        <v>43</v>
      </c>
      <c r="N2817" s="1" t="s">
        <v>133</v>
      </c>
      <c r="O2817" s="1" t="s">
        <v>661</v>
      </c>
      <c r="P2817" s="1" t="s">
        <v>2929</v>
      </c>
      <c r="Q2817" s="1">
        <v>30931999</v>
      </c>
    </row>
    <row r="2818" spans="13:17">
      <c r="M2818" s="1" t="s">
        <v>43</v>
      </c>
      <c r="N2818" s="1" t="s">
        <v>133</v>
      </c>
      <c r="O2818" s="1" t="s">
        <v>661</v>
      </c>
      <c r="P2818" s="1" t="s">
        <v>2930</v>
      </c>
      <c r="Q2818" s="1">
        <v>30931927</v>
      </c>
    </row>
    <row r="2819" spans="13:17">
      <c r="M2819" s="1" t="s">
        <v>43</v>
      </c>
      <c r="N2819" s="1" t="s">
        <v>133</v>
      </c>
      <c r="O2819" s="1" t="s">
        <v>661</v>
      </c>
      <c r="P2819" s="1" t="s">
        <v>2931</v>
      </c>
      <c r="Q2819" s="1">
        <v>30931940</v>
      </c>
    </row>
    <row r="2820" spans="13:17">
      <c r="M2820" s="1" t="s">
        <v>43</v>
      </c>
      <c r="N2820" s="1" t="s">
        <v>133</v>
      </c>
      <c r="O2820" s="1" t="s">
        <v>661</v>
      </c>
      <c r="P2820" s="1" t="s">
        <v>2932</v>
      </c>
      <c r="Q2820" s="1">
        <v>30931954</v>
      </c>
    </row>
    <row r="2821" spans="13:17">
      <c r="M2821" s="1" t="s">
        <v>43</v>
      </c>
      <c r="N2821" s="1" t="s">
        <v>133</v>
      </c>
      <c r="O2821" s="1" t="s">
        <v>661</v>
      </c>
      <c r="P2821" s="1" t="s">
        <v>2933</v>
      </c>
      <c r="Q2821" s="1">
        <v>30931967</v>
      </c>
    </row>
    <row r="2822" spans="13:17">
      <c r="M2822" s="1" t="s">
        <v>43</v>
      </c>
      <c r="N2822" s="1" t="s">
        <v>133</v>
      </c>
      <c r="O2822" s="1" t="s">
        <v>661</v>
      </c>
      <c r="P2822" s="1" t="s">
        <v>2934</v>
      </c>
      <c r="Q2822" s="1">
        <v>30931981</v>
      </c>
    </row>
    <row r="2823" spans="13:17">
      <c r="M2823" s="1" t="s">
        <v>43</v>
      </c>
      <c r="N2823" s="1" t="s">
        <v>133</v>
      </c>
      <c r="O2823" s="1" t="s">
        <v>663</v>
      </c>
      <c r="P2823" s="1" t="s">
        <v>2935</v>
      </c>
      <c r="Q2823" s="1">
        <v>30932311</v>
      </c>
    </row>
    <row r="2824" spans="13:17">
      <c r="M2824" s="1" t="s">
        <v>43</v>
      </c>
      <c r="N2824" s="1" t="s">
        <v>133</v>
      </c>
      <c r="O2824" s="1" t="s">
        <v>663</v>
      </c>
      <c r="P2824" s="1" t="s">
        <v>663</v>
      </c>
      <c r="Q2824" s="1">
        <v>30932323</v>
      </c>
    </row>
    <row r="2825" spans="13:17">
      <c r="M2825" s="1" t="s">
        <v>43</v>
      </c>
      <c r="N2825" s="1" t="s">
        <v>133</v>
      </c>
      <c r="O2825" s="1" t="s">
        <v>663</v>
      </c>
      <c r="P2825" s="1" t="s">
        <v>2936</v>
      </c>
      <c r="Q2825" s="1">
        <v>30932335</v>
      </c>
    </row>
    <row r="2826" spans="13:17">
      <c r="M2826" s="1" t="s">
        <v>43</v>
      </c>
      <c r="N2826" s="1" t="s">
        <v>133</v>
      </c>
      <c r="O2826" s="1" t="s">
        <v>663</v>
      </c>
      <c r="P2826" s="1" t="s">
        <v>2937</v>
      </c>
      <c r="Q2826" s="1">
        <v>30932341</v>
      </c>
    </row>
    <row r="2827" spans="13:17">
      <c r="M2827" s="1" t="s">
        <v>43</v>
      </c>
      <c r="N2827" s="1" t="s">
        <v>133</v>
      </c>
      <c r="O2827" s="1" t="s">
        <v>663</v>
      </c>
      <c r="P2827" s="1" t="s">
        <v>2938</v>
      </c>
      <c r="Q2827" s="1">
        <v>30932347</v>
      </c>
    </row>
    <row r="2828" spans="13:17">
      <c r="M2828" s="1" t="s">
        <v>43</v>
      </c>
      <c r="N2828" s="1" t="s">
        <v>133</v>
      </c>
      <c r="O2828" s="1" t="s">
        <v>663</v>
      </c>
      <c r="P2828" s="1" t="s">
        <v>2939</v>
      </c>
      <c r="Q2828" s="1">
        <v>30932359</v>
      </c>
    </row>
    <row r="2829" spans="13:17">
      <c r="M2829" s="1" t="s">
        <v>43</v>
      </c>
      <c r="N2829" s="1" t="s">
        <v>133</v>
      </c>
      <c r="O2829" s="1" t="s">
        <v>663</v>
      </c>
      <c r="P2829" s="1" t="s">
        <v>2940</v>
      </c>
      <c r="Q2829" s="1">
        <v>30932365</v>
      </c>
    </row>
    <row r="2830" spans="13:17">
      <c r="M2830" s="1" t="s">
        <v>43</v>
      </c>
      <c r="N2830" s="1" t="s">
        <v>133</v>
      </c>
      <c r="O2830" s="1" t="s">
        <v>663</v>
      </c>
      <c r="P2830" s="1" t="s">
        <v>2941</v>
      </c>
      <c r="Q2830" s="1">
        <v>30932371</v>
      </c>
    </row>
    <row r="2831" spans="13:17">
      <c r="M2831" s="1" t="s">
        <v>43</v>
      </c>
      <c r="N2831" s="1" t="s">
        <v>133</v>
      </c>
      <c r="O2831" s="1" t="s">
        <v>665</v>
      </c>
      <c r="P2831" s="1" t="s">
        <v>2942</v>
      </c>
      <c r="Q2831" s="1">
        <v>30932521</v>
      </c>
    </row>
    <row r="2832" spans="13:17">
      <c r="M2832" s="1" t="s">
        <v>43</v>
      </c>
      <c r="N2832" s="1" t="s">
        <v>133</v>
      </c>
      <c r="O2832" s="1" t="s">
        <v>665</v>
      </c>
      <c r="P2832" s="1" t="s">
        <v>2713</v>
      </c>
      <c r="Q2832" s="1">
        <v>30932525</v>
      </c>
    </row>
    <row r="2833" spans="13:17">
      <c r="M2833" s="1" t="s">
        <v>43</v>
      </c>
      <c r="N2833" s="1" t="s">
        <v>133</v>
      </c>
      <c r="O2833" s="1" t="s">
        <v>665</v>
      </c>
      <c r="P2833" s="1" t="s">
        <v>2469</v>
      </c>
      <c r="Q2833" s="1">
        <v>30932538</v>
      </c>
    </row>
    <row r="2834" spans="13:17">
      <c r="M2834" s="1" t="s">
        <v>43</v>
      </c>
      <c r="N2834" s="1" t="s">
        <v>133</v>
      </c>
      <c r="O2834" s="1" t="s">
        <v>665</v>
      </c>
      <c r="P2834" s="1" t="s">
        <v>665</v>
      </c>
      <c r="Q2834" s="1">
        <v>30932547</v>
      </c>
    </row>
    <row r="2835" spans="13:17">
      <c r="M2835" s="1" t="s">
        <v>43</v>
      </c>
      <c r="N2835" s="1" t="s">
        <v>133</v>
      </c>
      <c r="O2835" s="1" t="s">
        <v>665</v>
      </c>
      <c r="P2835" s="1" t="s">
        <v>2943</v>
      </c>
      <c r="Q2835" s="1">
        <v>30932599</v>
      </c>
    </row>
    <row r="2836" spans="13:17">
      <c r="M2836" s="1" t="s">
        <v>43</v>
      </c>
      <c r="N2836" s="1" t="s">
        <v>133</v>
      </c>
      <c r="O2836" s="1" t="s">
        <v>665</v>
      </c>
      <c r="P2836" s="1" t="s">
        <v>2944</v>
      </c>
      <c r="Q2836" s="1">
        <v>30932557</v>
      </c>
    </row>
    <row r="2837" spans="13:17">
      <c r="M2837" s="1" t="s">
        <v>43</v>
      </c>
      <c r="N2837" s="1" t="s">
        <v>133</v>
      </c>
      <c r="O2837" s="1" t="s">
        <v>665</v>
      </c>
      <c r="P2837" s="1" t="s">
        <v>2945</v>
      </c>
      <c r="Q2837" s="1">
        <v>30932580</v>
      </c>
    </row>
    <row r="2838" spans="13:17">
      <c r="M2838" s="1" t="s">
        <v>43</v>
      </c>
      <c r="N2838" s="1" t="s">
        <v>133</v>
      </c>
      <c r="O2838" s="1" t="s">
        <v>665</v>
      </c>
      <c r="P2838" s="1" t="s">
        <v>2946</v>
      </c>
      <c r="Q2838" s="1">
        <v>30932585</v>
      </c>
    </row>
    <row r="2839" spans="13:17">
      <c r="M2839" s="1" t="s">
        <v>43</v>
      </c>
      <c r="N2839" s="1" t="s">
        <v>133</v>
      </c>
      <c r="O2839" s="1" t="s">
        <v>667</v>
      </c>
      <c r="P2839" s="1" t="s">
        <v>2947</v>
      </c>
      <c r="Q2839" s="1">
        <v>30932815</v>
      </c>
    </row>
    <row r="2840" spans="13:17">
      <c r="M2840" s="1" t="s">
        <v>43</v>
      </c>
      <c r="N2840" s="1" t="s">
        <v>133</v>
      </c>
      <c r="O2840" s="1" t="s">
        <v>667</v>
      </c>
      <c r="P2840" s="1" t="s">
        <v>2948</v>
      </c>
      <c r="Q2840" s="1">
        <v>30932825</v>
      </c>
    </row>
    <row r="2841" spans="13:17">
      <c r="M2841" s="1" t="s">
        <v>43</v>
      </c>
      <c r="N2841" s="1" t="s">
        <v>133</v>
      </c>
      <c r="O2841" s="1" t="s">
        <v>667</v>
      </c>
      <c r="P2841" s="1" t="s">
        <v>2949</v>
      </c>
      <c r="Q2841" s="1">
        <v>30932817</v>
      </c>
    </row>
    <row r="2842" spans="13:17">
      <c r="M2842" s="1" t="s">
        <v>43</v>
      </c>
      <c r="N2842" s="1" t="s">
        <v>133</v>
      </c>
      <c r="O2842" s="1" t="s">
        <v>667</v>
      </c>
      <c r="P2842" s="1" t="s">
        <v>2950</v>
      </c>
      <c r="Q2842" s="1">
        <v>30932834</v>
      </c>
    </row>
    <row r="2843" spans="13:17">
      <c r="M2843" s="1" t="s">
        <v>43</v>
      </c>
      <c r="N2843" s="1" t="s">
        <v>133</v>
      </c>
      <c r="O2843" s="1" t="s">
        <v>667</v>
      </c>
      <c r="P2843" s="1" t="s">
        <v>2951</v>
      </c>
      <c r="Q2843" s="1">
        <v>30932843</v>
      </c>
    </row>
    <row r="2844" spans="13:17">
      <c r="M2844" s="1" t="s">
        <v>43</v>
      </c>
      <c r="N2844" s="1" t="s">
        <v>133</v>
      </c>
      <c r="O2844" s="1" t="s">
        <v>667</v>
      </c>
      <c r="P2844" s="1" t="s">
        <v>2952</v>
      </c>
      <c r="Q2844" s="1">
        <v>30932851</v>
      </c>
    </row>
    <row r="2845" spans="13:17">
      <c r="M2845" s="1" t="s">
        <v>43</v>
      </c>
      <c r="N2845" s="1" t="s">
        <v>133</v>
      </c>
      <c r="O2845" s="1" t="s">
        <v>667</v>
      </c>
      <c r="P2845" s="1" t="s">
        <v>667</v>
      </c>
      <c r="Q2845" s="1">
        <v>30932860</v>
      </c>
    </row>
    <row r="2846" spans="13:17">
      <c r="M2846" s="1" t="s">
        <v>43</v>
      </c>
      <c r="N2846" s="1" t="s">
        <v>133</v>
      </c>
      <c r="O2846" s="1" t="s">
        <v>667</v>
      </c>
      <c r="P2846" s="1" t="s">
        <v>2953</v>
      </c>
      <c r="Q2846" s="1">
        <v>30932899</v>
      </c>
    </row>
    <row r="2847" spans="13:17">
      <c r="M2847" s="1" t="s">
        <v>43</v>
      </c>
      <c r="N2847" s="1" t="s">
        <v>133</v>
      </c>
      <c r="O2847" s="1" t="s">
        <v>667</v>
      </c>
      <c r="P2847" s="1" t="s">
        <v>2954</v>
      </c>
      <c r="Q2847" s="1">
        <v>30932869</v>
      </c>
    </row>
    <row r="2848" spans="13:17">
      <c r="M2848" s="1" t="s">
        <v>43</v>
      </c>
      <c r="N2848" s="1" t="s">
        <v>133</v>
      </c>
      <c r="O2848" s="1" t="s">
        <v>667</v>
      </c>
      <c r="P2848" s="1" t="s">
        <v>2955</v>
      </c>
      <c r="Q2848" s="1">
        <v>30932877</v>
      </c>
    </row>
    <row r="2849" spans="13:17">
      <c r="M2849" s="1" t="s">
        <v>43</v>
      </c>
      <c r="N2849" s="1" t="s">
        <v>133</v>
      </c>
      <c r="O2849" s="1" t="s">
        <v>667</v>
      </c>
      <c r="P2849" s="1" t="s">
        <v>1465</v>
      </c>
      <c r="Q2849" s="1">
        <v>30932886</v>
      </c>
    </row>
    <row r="2850" spans="13:17">
      <c r="M2850" s="1" t="s">
        <v>43</v>
      </c>
      <c r="N2850" s="1" t="s">
        <v>133</v>
      </c>
      <c r="O2850" s="1" t="s">
        <v>667</v>
      </c>
      <c r="P2850" s="1" t="s">
        <v>2956</v>
      </c>
      <c r="Q2850" s="1">
        <v>30932894</v>
      </c>
    </row>
    <row r="2851" spans="13:17">
      <c r="M2851" s="1" t="s">
        <v>43</v>
      </c>
      <c r="N2851" s="1" t="s">
        <v>133</v>
      </c>
      <c r="O2851" s="1" t="s">
        <v>669</v>
      </c>
      <c r="P2851" s="1" t="s">
        <v>2957</v>
      </c>
      <c r="Q2851" s="1">
        <v>30933817</v>
      </c>
    </row>
    <row r="2852" spans="13:17">
      <c r="M2852" s="1" t="s">
        <v>43</v>
      </c>
      <c r="N2852" s="1" t="s">
        <v>133</v>
      </c>
      <c r="O2852" s="1" t="s">
        <v>669</v>
      </c>
      <c r="P2852" s="1" t="s">
        <v>2958</v>
      </c>
      <c r="Q2852" s="1">
        <v>30933821</v>
      </c>
    </row>
    <row r="2853" spans="13:17">
      <c r="M2853" s="1" t="s">
        <v>43</v>
      </c>
      <c r="N2853" s="1" t="s">
        <v>133</v>
      </c>
      <c r="O2853" s="1" t="s">
        <v>669</v>
      </c>
      <c r="P2853" s="1" t="s">
        <v>2959</v>
      </c>
      <c r="Q2853" s="1">
        <v>30933899</v>
      </c>
    </row>
    <row r="2854" spans="13:17">
      <c r="M2854" s="1" t="s">
        <v>43</v>
      </c>
      <c r="N2854" s="1" t="s">
        <v>133</v>
      </c>
      <c r="O2854" s="1" t="s">
        <v>669</v>
      </c>
      <c r="P2854" s="1" t="s">
        <v>2960</v>
      </c>
      <c r="Q2854" s="1">
        <v>30933858</v>
      </c>
    </row>
    <row r="2855" spans="13:17">
      <c r="M2855" s="1" t="s">
        <v>43</v>
      </c>
      <c r="N2855" s="1" t="s">
        <v>133</v>
      </c>
      <c r="O2855" s="1" t="s">
        <v>669</v>
      </c>
      <c r="P2855" s="1" t="s">
        <v>2961</v>
      </c>
      <c r="Q2855" s="1">
        <v>30933865</v>
      </c>
    </row>
    <row r="2856" spans="13:17">
      <c r="M2856" s="1" t="s">
        <v>43</v>
      </c>
      <c r="N2856" s="1" t="s">
        <v>133</v>
      </c>
      <c r="O2856" s="1" t="s">
        <v>669</v>
      </c>
      <c r="P2856" s="1" t="s">
        <v>2962</v>
      </c>
      <c r="Q2856" s="1">
        <v>30933873</v>
      </c>
    </row>
    <row r="2857" spans="13:17">
      <c r="M2857" s="1" t="s">
        <v>43</v>
      </c>
      <c r="N2857" s="1" t="s">
        <v>133</v>
      </c>
      <c r="O2857" s="1" t="s">
        <v>669</v>
      </c>
      <c r="P2857" s="1" t="s">
        <v>675</v>
      </c>
      <c r="Q2857" s="1">
        <v>30933880</v>
      </c>
    </row>
    <row r="2858" spans="13:17">
      <c r="M2858" s="1" t="s">
        <v>43</v>
      </c>
      <c r="N2858" s="1" t="s">
        <v>133</v>
      </c>
      <c r="O2858" s="1" t="s">
        <v>669</v>
      </c>
      <c r="P2858" s="1" t="s">
        <v>2963</v>
      </c>
      <c r="Q2858" s="1">
        <v>30933894</v>
      </c>
    </row>
    <row r="2859" spans="13:17">
      <c r="M2859" s="1" t="s">
        <v>43</v>
      </c>
      <c r="N2859" s="1" t="s">
        <v>133</v>
      </c>
      <c r="O2859" s="1" t="s">
        <v>671</v>
      </c>
      <c r="P2859" s="1" t="s">
        <v>2393</v>
      </c>
      <c r="Q2859" s="1">
        <v>30934712</v>
      </c>
    </row>
    <row r="2860" spans="13:17">
      <c r="M2860" s="1" t="s">
        <v>43</v>
      </c>
      <c r="N2860" s="1" t="s">
        <v>133</v>
      </c>
      <c r="O2860" s="1" t="s">
        <v>671</v>
      </c>
      <c r="P2860" s="1" t="s">
        <v>2964</v>
      </c>
      <c r="Q2860" s="1">
        <v>30934714</v>
      </c>
    </row>
    <row r="2861" spans="13:17">
      <c r="M2861" s="1" t="s">
        <v>43</v>
      </c>
      <c r="N2861" s="1" t="s">
        <v>133</v>
      </c>
      <c r="O2861" s="1" t="s">
        <v>671</v>
      </c>
      <c r="P2861" s="1" t="s">
        <v>2965</v>
      </c>
      <c r="Q2861" s="1">
        <v>30934725</v>
      </c>
    </row>
    <row r="2862" spans="13:17">
      <c r="M2862" s="1" t="s">
        <v>43</v>
      </c>
      <c r="N2862" s="1" t="s">
        <v>133</v>
      </c>
      <c r="O2862" s="1" t="s">
        <v>671</v>
      </c>
      <c r="P2862" s="1" t="s">
        <v>614</v>
      </c>
      <c r="Q2862" s="1">
        <v>30934729</v>
      </c>
    </row>
    <row r="2863" spans="13:17">
      <c r="M2863" s="1" t="s">
        <v>43</v>
      </c>
      <c r="N2863" s="1" t="s">
        <v>133</v>
      </c>
      <c r="O2863" s="1" t="s">
        <v>671</v>
      </c>
      <c r="P2863" s="1" t="s">
        <v>2966</v>
      </c>
      <c r="Q2863" s="1">
        <v>30934736</v>
      </c>
    </row>
    <row r="2864" spans="13:17">
      <c r="M2864" s="1" t="s">
        <v>43</v>
      </c>
      <c r="N2864" s="1" t="s">
        <v>133</v>
      </c>
      <c r="O2864" s="1" t="s">
        <v>671</v>
      </c>
      <c r="P2864" s="1" t="s">
        <v>2967</v>
      </c>
      <c r="Q2864" s="1">
        <v>30934743</v>
      </c>
    </row>
    <row r="2865" spans="13:17">
      <c r="M2865" s="1" t="s">
        <v>43</v>
      </c>
      <c r="N2865" s="1" t="s">
        <v>133</v>
      </c>
      <c r="O2865" s="1" t="s">
        <v>671</v>
      </c>
      <c r="P2865" s="1" t="s">
        <v>2968</v>
      </c>
      <c r="Q2865" s="1">
        <v>30934799</v>
      </c>
    </row>
    <row r="2866" spans="13:17">
      <c r="M2866" s="1" t="s">
        <v>43</v>
      </c>
      <c r="N2866" s="1" t="s">
        <v>133</v>
      </c>
      <c r="O2866" s="1" t="s">
        <v>671</v>
      </c>
      <c r="P2866" s="1" t="s">
        <v>2969</v>
      </c>
      <c r="Q2866" s="1">
        <v>30934758</v>
      </c>
    </row>
    <row r="2867" spans="13:17">
      <c r="M2867" s="1" t="s">
        <v>43</v>
      </c>
      <c r="N2867" s="1" t="s">
        <v>133</v>
      </c>
      <c r="O2867" s="1" t="s">
        <v>671</v>
      </c>
      <c r="P2867" s="1" t="s">
        <v>2970</v>
      </c>
      <c r="Q2867" s="1">
        <v>30934765</v>
      </c>
    </row>
    <row r="2868" spans="13:17">
      <c r="M2868" s="1" t="s">
        <v>43</v>
      </c>
      <c r="N2868" s="1" t="s">
        <v>133</v>
      </c>
      <c r="O2868" s="1" t="s">
        <v>671</v>
      </c>
      <c r="P2868" s="1" t="s">
        <v>2785</v>
      </c>
      <c r="Q2868" s="1">
        <v>30934773</v>
      </c>
    </row>
    <row r="2869" spans="13:17">
      <c r="M2869" s="1" t="s">
        <v>43</v>
      </c>
      <c r="N2869" s="1" t="s">
        <v>133</v>
      </c>
      <c r="O2869" s="1" t="s">
        <v>671</v>
      </c>
      <c r="P2869" s="1" t="s">
        <v>2971</v>
      </c>
      <c r="Q2869" s="1">
        <v>30934780</v>
      </c>
    </row>
    <row r="2870" spans="13:17">
      <c r="M2870" s="1" t="s">
        <v>43</v>
      </c>
      <c r="N2870" s="1" t="s">
        <v>133</v>
      </c>
      <c r="O2870" s="1" t="s">
        <v>671</v>
      </c>
      <c r="P2870" s="1" t="s">
        <v>2972</v>
      </c>
      <c r="Q2870" s="1">
        <v>30934721</v>
      </c>
    </row>
    <row r="2871" spans="13:17">
      <c r="M2871" s="1" t="s">
        <v>43</v>
      </c>
      <c r="N2871" s="1" t="s">
        <v>133</v>
      </c>
      <c r="O2871" s="1" t="s">
        <v>671</v>
      </c>
      <c r="P2871" s="1" t="s">
        <v>2972</v>
      </c>
      <c r="Q2871" s="1">
        <v>30934783</v>
      </c>
    </row>
    <row r="2872" spans="13:17">
      <c r="M2872" s="1" t="s">
        <v>43</v>
      </c>
      <c r="N2872" s="1" t="s">
        <v>133</v>
      </c>
      <c r="O2872" s="1" t="s">
        <v>671</v>
      </c>
      <c r="P2872" s="1" t="s">
        <v>2973</v>
      </c>
      <c r="Q2872" s="1">
        <v>30934794</v>
      </c>
    </row>
    <row r="2873" spans="13:17">
      <c r="M2873" s="1" t="s">
        <v>43</v>
      </c>
      <c r="N2873" s="1" t="s">
        <v>133</v>
      </c>
      <c r="O2873" s="1" t="s">
        <v>671</v>
      </c>
      <c r="P2873" s="1" t="s">
        <v>2974</v>
      </c>
      <c r="Q2873" s="1">
        <v>30934787</v>
      </c>
    </row>
    <row r="2874" spans="13:17">
      <c r="M2874" s="1" t="s">
        <v>43</v>
      </c>
      <c r="N2874" s="1" t="s">
        <v>133</v>
      </c>
      <c r="O2874" s="1" t="s">
        <v>673</v>
      </c>
      <c r="P2874" s="1" t="s">
        <v>2975</v>
      </c>
      <c r="Q2874" s="1">
        <v>30935721</v>
      </c>
    </row>
    <row r="2875" spans="13:17">
      <c r="M2875" s="1" t="s">
        <v>43</v>
      </c>
      <c r="N2875" s="1" t="s">
        <v>133</v>
      </c>
      <c r="O2875" s="1" t="s">
        <v>673</v>
      </c>
      <c r="P2875" s="1" t="s">
        <v>2976</v>
      </c>
      <c r="Q2875" s="1">
        <v>30935724</v>
      </c>
    </row>
    <row r="2876" spans="13:17">
      <c r="M2876" s="1" t="s">
        <v>43</v>
      </c>
      <c r="N2876" s="1" t="s">
        <v>133</v>
      </c>
      <c r="O2876" s="1" t="s">
        <v>673</v>
      </c>
      <c r="P2876" s="1" t="s">
        <v>2977</v>
      </c>
      <c r="Q2876" s="1">
        <v>30935728</v>
      </c>
    </row>
    <row r="2877" spans="13:17">
      <c r="M2877" s="1" t="s">
        <v>43</v>
      </c>
      <c r="N2877" s="1" t="s">
        <v>133</v>
      </c>
      <c r="O2877" s="1" t="s">
        <v>673</v>
      </c>
      <c r="P2877" s="1" t="s">
        <v>1653</v>
      </c>
      <c r="Q2877" s="1">
        <v>30935766</v>
      </c>
    </row>
    <row r="2878" spans="13:17">
      <c r="M2878" s="1" t="s">
        <v>43</v>
      </c>
      <c r="N2878" s="1" t="s">
        <v>133</v>
      </c>
      <c r="O2878" s="1" t="s">
        <v>673</v>
      </c>
      <c r="P2878" s="1" t="s">
        <v>2978</v>
      </c>
      <c r="Q2878" s="1">
        <v>30935799</v>
      </c>
    </row>
    <row r="2879" spans="13:17">
      <c r="M2879" s="1" t="s">
        <v>43</v>
      </c>
      <c r="N2879" s="1" t="s">
        <v>133</v>
      </c>
      <c r="O2879" s="1" t="s">
        <v>673</v>
      </c>
      <c r="P2879" s="1" t="s">
        <v>2979</v>
      </c>
      <c r="Q2879" s="1">
        <v>30935778</v>
      </c>
    </row>
    <row r="2880" spans="13:17">
      <c r="M2880" s="1" t="s">
        <v>43</v>
      </c>
      <c r="N2880" s="1" t="s">
        <v>133</v>
      </c>
      <c r="O2880" s="1" t="s">
        <v>673</v>
      </c>
      <c r="P2880" s="1" t="s">
        <v>2980</v>
      </c>
      <c r="Q2880" s="1">
        <v>30935792</v>
      </c>
    </row>
    <row r="2881" spans="13:17">
      <c r="M2881" s="1" t="s">
        <v>43</v>
      </c>
      <c r="N2881" s="1" t="s">
        <v>133</v>
      </c>
      <c r="O2881" s="1" t="s">
        <v>675</v>
      </c>
      <c r="P2881" s="1" t="s">
        <v>2981</v>
      </c>
      <c r="Q2881" s="1">
        <v>30936613</v>
      </c>
    </row>
    <row r="2882" spans="13:17">
      <c r="M2882" s="1" t="s">
        <v>43</v>
      </c>
      <c r="N2882" s="1" t="s">
        <v>133</v>
      </c>
      <c r="O2882" s="1" t="s">
        <v>675</v>
      </c>
      <c r="P2882" s="1" t="s">
        <v>2982</v>
      </c>
      <c r="Q2882" s="1">
        <v>30936615</v>
      </c>
    </row>
    <row r="2883" spans="13:17">
      <c r="M2883" s="1" t="s">
        <v>43</v>
      </c>
      <c r="N2883" s="1" t="s">
        <v>133</v>
      </c>
      <c r="O2883" s="1" t="s">
        <v>675</v>
      </c>
      <c r="P2883" s="1" t="s">
        <v>2983</v>
      </c>
      <c r="Q2883" s="1">
        <v>30936623</v>
      </c>
    </row>
    <row r="2884" spans="13:17">
      <c r="M2884" s="1" t="s">
        <v>43</v>
      </c>
      <c r="N2884" s="1" t="s">
        <v>133</v>
      </c>
      <c r="O2884" s="1" t="s">
        <v>675</v>
      </c>
      <c r="P2884" s="1" t="s">
        <v>2984</v>
      </c>
      <c r="Q2884" s="1">
        <v>30936631</v>
      </c>
    </row>
    <row r="2885" spans="13:17">
      <c r="M2885" s="1" t="s">
        <v>43</v>
      </c>
      <c r="N2885" s="1" t="s">
        <v>133</v>
      </c>
      <c r="O2885" s="1" t="s">
        <v>675</v>
      </c>
      <c r="P2885" s="1" t="s">
        <v>2985</v>
      </c>
      <c r="Q2885" s="1">
        <v>30936634</v>
      </c>
    </row>
    <row r="2886" spans="13:17">
      <c r="M2886" s="1" t="s">
        <v>43</v>
      </c>
      <c r="N2886" s="1" t="s">
        <v>133</v>
      </c>
      <c r="O2886" s="1" t="s">
        <v>675</v>
      </c>
      <c r="P2886" s="1" t="s">
        <v>2986</v>
      </c>
      <c r="Q2886" s="1">
        <v>30936636</v>
      </c>
    </row>
    <row r="2887" spans="13:17">
      <c r="M2887" s="1" t="s">
        <v>43</v>
      </c>
      <c r="N2887" s="1" t="s">
        <v>133</v>
      </c>
      <c r="O2887" s="1" t="s">
        <v>675</v>
      </c>
      <c r="P2887" s="1" t="s">
        <v>2987</v>
      </c>
      <c r="Q2887" s="1">
        <v>30936639</v>
      </c>
    </row>
    <row r="2888" spans="13:17">
      <c r="M2888" s="1" t="s">
        <v>43</v>
      </c>
      <c r="N2888" s="1" t="s">
        <v>133</v>
      </c>
      <c r="O2888" s="1" t="s">
        <v>675</v>
      </c>
      <c r="P2888" s="1" t="s">
        <v>1244</v>
      </c>
      <c r="Q2888" s="1">
        <v>30936647</v>
      </c>
    </row>
    <row r="2889" spans="13:17">
      <c r="M2889" s="1" t="s">
        <v>43</v>
      </c>
      <c r="N2889" s="1" t="s">
        <v>133</v>
      </c>
      <c r="O2889" s="1" t="s">
        <v>675</v>
      </c>
      <c r="P2889" s="1" t="s">
        <v>2988</v>
      </c>
      <c r="Q2889" s="1">
        <v>30936655</v>
      </c>
    </row>
    <row r="2890" spans="13:17">
      <c r="M2890" s="1" t="s">
        <v>43</v>
      </c>
      <c r="N2890" s="1" t="s">
        <v>133</v>
      </c>
      <c r="O2890" s="1" t="s">
        <v>675</v>
      </c>
      <c r="P2890" s="1" t="s">
        <v>2989</v>
      </c>
      <c r="Q2890" s="1">
        <v>30936663</v>
      </c>
    </row>
    <row r="2891" spans="13:17">
      <c r="M2891" s="1" t="s">
        <v>43</v>
      </c>
      <c r="N2891" s="1" t="s">
        <v>133</v>
      </c>
      <c r="O2891" s="1" t="s">
        <v>675</v>
      </c>
      <c r="P2891" s="1" t="s">
        <v>2117</v>
      </c>
      <c r="Q2891" s="1">
        <v>30936667</v>
      </c>
    </row>
    <row r="2892" spans="13:17">
      <c r="M2892" s="1" t="s">
        <v>43</v>
      </c>
      <c r="N2892" s="1" t="s">
        <v>133</v>
      </c>
      <c r="O2892" s="1" t="s">
        <v>675</v>
      </c>
      <c r="P2892" s="1" t="s">
        <v>2990</v>
      </c>
      <c r="Q2892" s="1">
        <v>30936671</v>
      </c>
    </row>
    <row r="2893" spans="13:17">
      <c r="M2893" s="1" t="s">
        <v>43</v>
      </c>
      <c r="N2893" s="1" t="s">
        <v>133</v>
      </c>
      <c r="O2893" s="1" t="s">
        <v>675</v>
      </c>
      <c r="P2893" s="1" t="s">
        <v>2991</v>
      </c>
      <c r="Q2893" s="1">
        <v>30936699</v>
      </c>
    </row>
    <row r="2894" spans="13:17">
      <c r="M2894" s="1" t="s">
        <v>43</v>
      </c>
      <c r="N2894" s="1" t="s">
        <v>133</v>
      </c>
      <c r="O2894" s="1" t="s">
        <v>675</v>
      </c>
      <c r="P2894" s="1" t="s">
        <v>2992</v>
      </c>
      <c r="Q2894" s="1">
        <v>30936687</v>
      </c>
    </row>
    <row r="2895" spans="13:17">
      <c r="M2895" s="1" t="s">
        <v>43</v>
      </c>
      <c r="N2895" s="1" t="s">
        <v>133</v>
      </c>
      <c r="O2895" s="1" t="s">
        <v>675</v>
      </c>
      <c r="P2895" s="1" t="s">
        <v>2993</v>
      </c>
      <c r="Q2895" s="1">
        <v>30936694</v>
      </c>
    </row>
    <row r="2896" spans="13:17">
      <c r="M2896" s="1" t="s">
        <v>43</v>
      </c>
      <c r="N2896" s="1" t="s">
        <v>133</v>
      </c>
      <c r="O2896" s="1" t="s">
        <v>676</v>
      </c>
      <c r="P2896" s="1" t="s">
        <v>2994</v>
      </c>
      <c r="Q2896" s="1">
        <v>30937610</v>
      </c>
    </row>
    <row r="2897" spans="13:17">
      <c r="M2897" s="1" t="s">
        <v>43</v>
      </c>
      <c r="N2897" s="1" t="s">
        <v>133</v>
      </c>
      <c r="O2897" s="1" t="s">
        <v>676</v>
      </c>
      <c r="P2897" s="1" t="s">
        <v>2995</v>
      </c>
      <c r="Q2897" s="1">
        <v>30937612</v>
      </c>
    </row>
    <row r="2898" spans="13:17">
      <c r="M2898" s="1" t="s">
        <v>43</v>
      </c>
      <c r="N2898" s="1" t="s">
        <v>133</v>
      </c>
      <c r="O2898" s="1" t="s">
        <v>676</v>
      </c>
      <c r="P2898" s="1" t="s">
        <v>2996</v>
      </c>
      <c r="Q2898" s="1">
        <v>30937614</v>
      </c>
    </row>
    <row r="2899" spans="13:17">
      <c r="M2899" s="1" t="s">
        <v>43</v>
      </c>
      <c r="N2899" s="1" t="s">
        <v>133</v>
      </c>
      <c r="O2899" s="1" t="s">
        <v>676</v>
      </c>
      <c r="P2899" s="1" t="s">
        <v>2997</v>
      </c>
      <c r="Q2899" s="1">
        <v>30937636</v>
      </c>
    </row>
    <row r="2900" spans="13:17">
      <c r="M2900" s="1" t="s">
        <v>43</v>
      </c>
      <c r="N2900" s="1" t="s">
        <v>133</v>
      </c>
      <c r="O2900" s="1" t="s">
        <v>676</v>
      </c>
      <c r="P2900" s="1" t="s">
        <v>2998</v>
      </c>
      <c r="Q2900" s="1">
        <v>30937621</v>
      </c>
    </row>
    <row r="2901" spans="13:17">
      <c r="M2901" s="1" t="s">
        <v>43</v>
      </c>
      <c r="N2901" s="1" t="s">
        <v>133</v>
      </c>
      <c r="O2901" s="1" t="s">
        <v>676</v>
      </c>
      <c r="P2901" s="1" t="s">
        <v>2999</v>
      </c>
      <c r="Q2901" s="1">
        <v>30937643</v>
      </c>
    </row>
    <row r="2902" spans="13:17">
      <c r="M2902" s="1" t="s">
        <v>43</v>
      </c>
      <c r="N2902" s="1" t="s">
        <v>133</v>
      </c>
      <c r="O2902" s="1" t="s">
        <v>676</v>
      </c>
      <c r="P2902" s="1" t="s">
        <v>3000</v>
      </c>
      <c r="Q2902" s="1">
        <v>30937658</v>
      </c>
    </row>
    <row r="2903" spans="13:17">
      <c r="M2903" s="1" t="s">
        <v>43</v>
      </c>
      <c r="N2903" s="1" t="s">
        <v>133</v>
      </c>
      <c r="O2903" s="1" t="s">
        <v>676</v>
      </c>
      <c r="P2903" s="1" t="s">
        <v>3001</v>
      </c>
      <c r="Q2903" s="1">
        <v>30937665</v>
      </c>
    </row>
    <row r="2904" spans="13:17">
      <c r="M2904" s="1" t="s">
        <v>43</v>
      </c>
      <c r="N2904" s="1" t="s">
        <v>133</v>
      </c>
      <c r="O2904" s="1" t="s">
        <v>676</v>
      </c>
      <c r="P2904" s="1" t="s">
        <v>676</v>
      </c>
      <c r="Q2904" s="1">
        <v>30937673</v>
      </c>
    </row>
    <row r="2905" spans="13:17">
      <c r="M2905" s="1" t="s">
        <v>43</v>
      </c>
      <c r="N2905" s="1" t="s">
        <v>133</v>
      </c>
      <c r="O2905" s="1" t="s">
        <v>676</v>
      </c>
      <c r="P2905" s="1" t="s">
        <v>3002</v>
      </c>
      <c r="Q2905" s="1">
        <v>30937680</v>
      </c>
    </row>
    <row r="2906" spans="13:17">
      <c r="M2906" s="1" t="s">
        <v>43</v>
      </c>
      <c r="N2906" s="1" t="s">
        <v>133</v>
      </c>
      <c r="O2906" s="1" t="s">
        <v>676</v>
      </c>
      <c r="P2906" s="1" t="s">
        <v>3003</v>
      </c>
      <c r="Q2906" s="1">
        <v>30937687</v>
      </c>
    </row>
    <row r="2907" spans="13:17">
      <c r="M2907" s="1" t="s">
        <v>43</v>
      </c>
      <c r="N2907" s="1" t="s">
        <v>133</v>
      </c>
      <c r="O2907" s="1" t="s">
        <v>676</v>
      </c>
      <c r="P2907" s="1" t="s">
        <v>928</v>
      </c>
      <c r="Q2907" s="1">
        <v>30937694</v>
      </c>
    </row>
    <row r="2908" spans="13:17">
      <c r="M2908" s="1" t="s">
        <v>43</v>
      </c>
      <c r="N2908" s="1" t="s">
        <v>133</v>
      </c>
      <c r="O2908" s="1" t="s">
        <v>678</v>
      </c>
      <c r="P2908" s="1" t="s">
        <v>3004</v>
      </c>
      <c r="Q2908" s="1">
        <v>30938513</v>
      </c>
    </row>
    <row r="2909" spans="13:17">
      <c r="M2909" s="1" t="s">
        <v>43</v>
      </c>
      <c r="N2909" s="1" t="s">
        <v>133</v>
      </c>
      <c r="O2909" s="1" t="s">
        <v>678</v>
      </c>
      <c r="P2909" s="1" t="s">
        <v>558</v>
      </c>
      <c r="Q2909" s="1">
        <v>30938527</v>
      </c>
    </row>
    <row r="2910" spans="13:17">
      <c r="M2910" s="1" t="s">
        <v>43</v>
      </c>
      <c r="N2910" s="1" t="s">
        <v>133</v>
      </c>
      <c r="O2910" s="1" t="s">
        <v>678</v>
      </c>
      <c r="P2910" s="1" t="s">
        <v>966</v>
      </c>
      <c r="Q2910" s="1">
        <v>30938540</v>
      </c>
    </row>
    <row r="2911" spans="13:17">
      <c r="M2911" s="1" t="s">
        <v>43</v>
      </c>
      <c r="N2911" s="1" t="s">
        <v>133</v>
      </c>
      <c r="O2911" s="1" t="s">
        <v>678</v>
      </c>
      <c r="P2911" s="1" t="s">
        <v>1889</v>
      </c>
      <c r="Q2911" s="1">
        <v>30938554</v>
      </c>
    </row>
    <row r="2912" spans="13:17">
      <c r="M2912" s="1" t="s">
        <v>43</v>
      </c>
      <c r="N2912" s="1" t="s">
        <v>133</v>
      </c>
      <c r="O2912" s="1" t="s">
        <v>678</v>
      </c>
      <c r="P2912" s="1" t="s">
        <v>3005</v>
      </c>
      <c r="Q2912" s="1">
        <v>30938567</v>
      </c>
    </row>
    <row r="2913" spans="13:17">
      <c r="M2913" s="1" t="s">
        <v>43</v>
      </c>
      <c r="N2913" s="1" t="s">
        <v>133</v>
      </c>
      <c r="O2913" s="1" t="s">
        <v>678</v>
      </c>
      <c r="P2913" s="1" t="s">
        <v>767</v>
      </c>
      <c r="Q2913" s="1">
        <v>30938581</v>
      </c>
    </row>
    <row r="2914" spans="13:17">
      <c r="M2914" s="1" t="s">
        <v>43</v>
      </c>
      <c r="N2914" s="1" t="s">
        <v>133</v>
      </c>
      <c r="O2914" s="1" t="s">
        <v>678</v>
      </c>
      <c r="P2914" s="1" t="s">
        <v>3006</v>
      </c>
      <c r="Q2914" s="1">
        <v>30938599</v>
      </c>
    </row>
    <row r="2915" spans="13:17">
      <c r="M2915" s="1" t="s">
        <v>43</v>
      </c>
      <c r="N2915" s="1" t="s">
        <v>133</v>
      </c>
      <c r="O2915" s="1" t="s">
        <v>680</v>
      </c>
      <c r="P2915" s="1" t="s">
        <v>3007</v>
      </c>
      <c r="Q2915" s="1">
        <v>30939537</v>
      </c>
    </row>
    <row r="2916" spans="13:17">
      <c r="M2916" s="1" t="s">
        <v>43</v>
      </c>
      <c r="N2916" s="1" t="s">
        <v>133</v>
      </c>
      <c r="O2916" s="1" t="s">
        <v>680</v>
      </c>
      <c r="P2916" s="1" t="s">
        <v>3008</v>
      </c>
      <c r="Q2916" s="1">
        <v>30939539</v>
      </c>
    </row>
    <row r="2917" spans="13:17">
      <c r="M2917" s="1" t="s">
        <v>43</v>
      </c>
      <c r="N2917" s="1" t="s">
        <v>133</v>
      </c>
      <c r="O2917" s="1" t="s">
        <v>680</v>
      </c>
      <c r="P2917" s="1" t="s">
        <v>2397</v>
      </c>
      <c r="Q2917" s="1">
        <v>30939541</v>
      </c>
    </row>
    <row r="2918" spans="13:17">
      <c r="M2918" s="1" t="s">
        <v>43</v>
      </c>
      <c r="N2918" s="1" t="s">
        <v>133</v>
      </c>
      <c r="O2918" s="1" t="s">
        <v>680</v>
      </c>
      <c r="P2918" s="1" t="s">
        <v>3009</v>
      </c>
      <c r="Q2918" s="1">
        <v>30939547</v>
      </c>
    </row>
    <row r="2919" spans="13:17">
      <c r="M2919" s="1" t="s">
        <v>43</v>
      </c>
      <c r="N2919" s="1" t="s">
        <v>133</v>
      </c>
      <c r="O2919" s="1" t="s">
        <v>680</v>
      </c>
      <c r="P2919" s="1" t="s">
        <v>3010</v>
      </c>
      <c r="Q2919" s="1">
        <v>30939553</v>
      </c>
    </row>
    <row r="2920" spans="13:17">
      <c r="M2920" s="1" t="s">
        <v>43</v>
      </c>
      <c r="N2920" s="1" t="s">
        <v>133</v>
      </c>
      <c r="O2920" s="1" t="s">
        <v>680</v>
      </c>
      <c r="P2920" s="1" t="s">
        <v>3011</v>
      </c>
      <c r="Q2920" s="1">
        <v>30939571</v>
      </c>
    </row>
    <row r="2921" spans="13:17">
      <c r="M2921" s="1" t="s">
        <v>43</v>
      </c>
      <c r="N2921" s="1" t="s">
        <v>133</v>
      </c>
      <c r="O2921" s="1" t="s">
        <v>680</v>
      </c>
      <c r="P2921" s="1" t="s">
        <v>3012</v>
      </c>
      <c r="Q2921" s="1">
        <v>30939559</v>
      </c>
    </row>
    <row r="2922" spans="13:17">
      <c r="M2922" s="1" t="s">
        <v>43</v>
      </c>
      <c r="N2922" s="1" t="s">
        <v>133</v>
      </c>
      <c r="O2922" s="1" t="s">
        <v>680</v>
      </c>
      <c r="P2922" s="1" t="s">
        <v>3013</v>
      </c>
      <c r="Q2922" s="1">
        <v>30939565</v>
      </c>
    </row>
    <row r="2923" spans="13:17">
      <c r="M2923" s="1" t="s">
        <v>43</v>
      </c>
      <c r="N2923" s="1" t="s">
        <v>133</v>
      </c>
      <c r="O2923" s="1" t="s">
        <v>680</v>
      </c>
      <c r="P2923" s="1" t="s">
        <v>3014</v>
      </c>
      <c r="Q2923" s="1">
        <v>30939577</v>
      </c>
    </row>
    <row r="2924" spans="13:17">
      <c r="M2924" s="1" t="s">
        <v>43</v>
      </c>
      <c r="N2924" s="1" t="s">
        <v>133</v>
      </c>
      <c r="O2924" s="1" t="s">
        <v>680</v>
      </c>
      <c r="P2924" s="1" t="s">
        <v>3015</v>
      </c>
      <c r="Q2924" s="1">
        <v>30939580</v>
      </c>
    </row>
    <row r="2925" spans="13:17">
      <c r="M2925" s="1" t="s">
        <v>43</v>
      </c>
      <c r="N2925" s="1" t="s">
        <v>133</v>
      </c>
      <c r="O2925" s="1" t="s">
        <v>680</v>
      </c>
      <c r="P2925" s="1" t="s">
        <v>3016</v>
      </c>
      <c r="Q2925" s="1">
        <v>30939590</v>
      </c>
    </row>
    <row r="2926" spans="13:17">
      <c r="M2926" s="1" t="s">
        <v>43</v>
      </c>
      <c r="N2926" s="1" t="s">
        <v>133</v>
      </c>
      <c r="O2926" s="1" t="s">
        <v>680</v>
      </c>
      <c r="P2926" s="1" t="s">
        <v>3017</v>
      </c>
      <c r="Q2926" s="1">
        <v>30939583</v>
      </c>
    </row>
    <row r="2927" spans="13:17">
      <c r="M2927" s="1" t="s">
        <v>43</v>
      </c>
      <c r="N2927" s="1" t="s">
        <v>133</v>
      </c>
      <c r="O2927" s="1" t="s">
        <v>680</v>
      </c>
      <c r="P2927" s="1" t="s">
        <v>3018</v>
      </c>
      <c r="Q2927" s="1">
        <v>30939599</v>
      </c>
    </row>
    <row r="2928" spans="13:17">
      <c r="M2928" s="1" t="s">
        <v>47</v>
      </c>
      <c r="N2928" s="1" t="s">
        <v>136</v>
      </c>
      <c r="O2928" s="1" t="s">
        <v>682</v>
      </c>
      <c r="P2928" s="1" t="s">
        <v>3019</v>
      </c>
      <c r="Q2928" s="1">
        <v>40010899</v>
      </c>
    </row>
    <row r="2929" spans="13:17">
      <c r="M2929" s="1" t="s">
        <v>47</v>
      </c>
      <c r="N2929" s="1" t="s">
        <v>136</v>
      </c>
      <c r="O2929" s="1" t="s">
        <v>682</v>
      </c>
      <c r="P2929" s="1" t="s">
        <v>3020</v>
      </c>
      <c r="Q2929" s="1">
        <v>40010817</v>
      </c>
    </row>
    <row r="2930" spans="13:17">
      <c r="M2930" s="1" t="s">
        <v>47</v>
      </c>
      <c r="N2930" s="1" t="s">
        <v>136</v>
      </c>
      <c r="O2930" s="1" t="s">
        <v>682</v>
      </c>
      <c r="P2930" s="1" t="s">
        <v>3021</v>
      </c>
      <c r="Q2930" s="1">
        <v>40010825</v>
      </c>
    </row>
    <row r="2931" spans="13:17">
      <c r="M2931" s="1" t="s">
        <v>47</v>
      </c>
      <c r="N2931" s="1" t="s">
        <v>136</v>
      </c>
      <c r="O2931" s="1" t="s">
        <v>682</v>
      </c>
      <c r="P2931" s="1" t="s">
        <v>935</v>
      </c>
      <c r="Q2931" s="1">
        <v>40010834</v>
      </c>
    </row>
    <row r="2932" spans="13:17">
      <c r="M2932" s="1" t="s">
        <v>47</v>
      </c>
      <c r="N2932" s="1" t="s">
        <v>136</v>
      </c>
      <c r="O2932" s="1" t="s">
        <v>682</v>
      </c>
      <c r="P2932" s="1" t="s">
        <v>3022</v>
      </c>
      <c r="Q2932" s="1">
        <v>40010835</v>
      </c>
    </row>
    <row r="2933" spans="13:17">
      <c r="M2933" s="1" t="s">
        <v>47</v>
      </c>
      <c r="N2933" s="1" t="s">
        <v>136</v>
      </c>
      <c r="O2933" s="1" t="s">
        <v>682</v>
      </c>
      <c r="P2933" s="1" t="s">
        <v>3023</v>
      </c>
      <c r="Q2933" s="1">
        <v>40010851</v>
      </c>
    </row>
    <row r="2934" spans="13:17">
      <c r="M2934" s="1" t="s">
        <v>47</v>
      </c>
      <c r="N2934" s="1" t="s">
        <v>136</v>
      </c>
      <c r="O2934" s="1" t="s">
        <v>682</v>
      </c>
      <c r="P2934" s="1" t="s">
        <v>1512</v>
      </c>
      <c r="Q2934" s="1">
        <v>40010860</v>
      </c>
    </row>
    <row r="2935" spans="13:17">
      <c r="M2935" s="1" t="s">
        <v>47</v>
      </c>
      <c r="N2935" s="1" t="s">
        <v>136</v>
      </c>
      <c r="O2935" s="1" t="s">
        <v>682</v>
      </c>
      <c r="P2935" s="1" t="s">
        <v>3024</v>
      </c>
      <c r="Q2935" s="1">
        <v>40010869</v>
      </c>
    </row>
    <row r="2936" spans="13:17">
      <c r="M2936" s="1" t="s">
        <v>47</v>
      </c>
      <c r="N2936" s="1" t="s">
        <v>136</v>
      </c>
      <c r="O2936" s="1" t="s">
        <v>682</v>
      </c>
      <c r="P2936" s="1" t="s">
        <v>3025</v>
      </c>
      <c r="Q2936" s="1">
        <v>40010877</v>
      </c>
    </row>
    <row r="2937" spans="13:17">
      <c r="M2937" s="1" t="s">
        <v>47</v>
      </c>
      <c r="N2937" s="1" t="s">
        <v>136</v>
      </c>
      <c r="O2937" s="1" t="s">
        <v>682</v>
      </c>
      <c r="P2937" s="1" t="s">
        <v>3026</v>
      </c>
      <c r="Q2937" s="1">
        <v>40010886</v>
      </c>
    </row>
    <row r="2938" spans="13:17">
      <c r="M2938" s="1" t="s">
        <v>47</v>
      </c>
      <c r="N2938" s="1" t="s">
        <v>136</v>
      </c>
      <c r="O2938" s="1" t="s">
        <v>682</v>
      </c>
      <c r="P2938" s="1" t="s">
        <v>3027</v>
      </c>
      <c r="Q2938" s="1">
        <v>40010894</v>
      </c>
    </row>
    <row r="2939" spans="13:17">
      <c r="M2939" s="1" t="s">
        <v>47</v>
      </c>
      <c r="N2939" s="1" t="s">
        <v>136</v>
      </c>
      <c r="O2939" s="1" t="s">
        <v>684</v>
      </c>
      <c r="P2939" s="1" t="s">
        <v>3028</v>
      </c>
      <c r="Q2939" s="1">
        <v>40011419</v>
      </c>
    </row>
    <row r="2940" spans="13:17">
      <c r="M2940" s="1" t="s">
        <v>47</v>
      </c>
      <c r="N2940" s="1" t="s">
        <v>136</v>
      </c>
      <c r="O2940" s="1" t="s">
        <v>684</v>
      </c>
      <c r="P2940" s="1" t="s">
        <v>3029</v>
      </c>
      <c r="Q2940" s="1">
        <v>40011415</v>
      </c>
    </row>
    <row r="2941" spans="13:17">
      <c r="M2941" s="1" t="s">
        <v>47</v>
      </c>
      <c r="N2941" s="1" t="s">
        <v>136</v>
      </c>
      <c r="O2941" s="1" t="s">
        <v>684</v>
      </c>
      <c r="P2941" s="1" t="s">
        <v>684</v>
      </c>
      <c r="Q2941" s="1">
        <v>40011431</v>
      </c>
    </row>
    <row r="2942" spans="13:17">
      <c r="M2942" s="1" t="s">
        <v>47</v>
      </c>
      <c r="N2942" s="1" t="s">
        <v>136</v>
      </c>
      <c r="O2942" s="1" t="s">
        <v>684</v>
      </c>
      <c r="P2942" s="1" t="s">
        <v>73</v>
      </c>
      <c r="Q2942" s="1">
        <v>40011447</v>
      </c>
    </row>
    <row r="2943" spans="13:17">
      <c r="M2943" s="1" t="s">
        <v>47</v>
      </c>
      <c r="N2943" s="1" t="s">
        <v>136</v>
      </c>
      <c r="O2943" s="1" t="s">
        <v>684</v>
      </c>
      <c r="P2943" s="1" t="s">
        <v>3030</v>
      </c>
      <c r="Q2943" s="1">
        <v>40011466</v>
      </c>
    </row>
    <row r="2944" spans="13:17">
      <c r="M2944" s="1" t="s">
        <v>47</v>
      </c>
      <c r="N2944" s="1" t="s">
        <v>136</v>
      </c>
      <c r="O2944" s="1" t="s">
        <v>684</v>
      </c>
      <c r="P2944" s="1" t="s">
        <v>1341</v>
      </c>
      <c r="Q2944" s="1">
        <v>40011463</v>
      </c>
    </row>
    <row r="2945" spans="13:17">
      <c r="M2945" s="1" t="s">
        <v>47</v>
      </c>
      <c r="N2945" s="1" t="s">
        <v>136</v>
      </c>
      <c r="O2945" s="1" t="s">
        <v>684</v>
      </c>
      <c r="P2945" s="1" t="s">
        <v>609</v>
      </c>
      <c r="Q2945" s="1">
        <v>40011479</v>
      </c>
    </row>
    <row r="2946" spans="13:17">
      <c r="M2946" s="1" t="s">
        <v>47</v>
      </c>
      <c r="N2946" s="1" t="s">
        <v>136</v>
      </c>
      <c r="O2946" s="1" t="s">
        <v>685</v>
      </c>
      <c r="P2946" s="1" t="s">
        <v>3031</v>
      </c>
      <c r="Q2946" s="1">
        <v>40013410</v>
      </c>
    </row>
    <row r="2947" spans="13:17">
      <c r="M2947" s="1" t="s">
        <v>47</v>
      </c>
      <c r="N2947" s="1" t="s">
        <v>136</v>
      </c>
      <c r="O2947" s="1" t="s">
        <v>685</v>
      </c>
      <c r="P2947" s="1" t="s">
        <v>3032</v>
      </c>
      <c r="Q2947" s="1">
        <v>40013421</v>
      </c>
    </row>
    <row r="2948" spans="13:17">
      <c r="M2948" s="1" t="s">
        <v>47</v>
      </c>
      <c r="N2948" s="1" t="s">
        <v>136</v>
      </c>
      <c r="O2948" s="1" t="s">
        <v>685</v>
      </c>
      <c r="P2948" s="1" t="s">
        <v>685</v>
      </c>
      <c r="Q2948" s="1">
        <v>40013431</v>
      </c>
    </row>
    <row r="2949" spans="13:17">
      <c r="M2949" s="1" t="s">
        <v>47</v>
      </c>
      <c r="N2949" s="1" t="s">
        <v>136</v>
      </c>
      <c r="O2949" s="1" t="s">
        <v>685</v>
      </c>
      <c r="P2949" s="1" t="s">
        <v>3033</v>
      </c>
      <c r="Q2949" s="1">
        <v>40013442</v>
      </c>
    </row>
    <row r="2950" spans="13:17">
      <c r="M2950" s="1" t="s">
        <v>47</v>
      </c>
      <c r="N2950" s="1" t="s">
        <v>136</v>
      </c>
      <c r="O2950" s="1" t="s">
        <v>685</v>
      </c>
      <c r="P2950" s="1" t="s">
        <v>2818</v>
      </c>
      <c r="Q2950" s="1">
        <v>40013452</v>
      </c>
    </row>
    <row r="2951" spans="13:17">
      <c r="M2951" s="1" t="s">
        <v>47</v>
      </c>
      <c r="N2951" s="1" t="s">
        <v>136</v>
      </c>
      <c r="O2951" s="1" t="s">
        <v>685</v>
      </c>
      <c r="P2951" s="1" t="s">
        <v>3034</v>
      </c>
      <c r="Q2951" s="1">
        <v>40013463</v>
      </c>
    </row>
    <row r="2952" spans="13:17">
      <c r="M2952" s="1" t="s">
        <v>47</v>
      </c>
      <c r="N2952" s="1" t="s">
        <v>136</v>
      </c>
      <c r="O2952" s="1" t="s">
        <v>685</v>
      </c>
      <c r="P2952" s="1" t="s">
        <v>3035</v>
      </c>
      <c r="Q2952" s="1">
        <v>40013473</v>
      </c>
    </row>
    <row r="2953" spans="13:17">
      <c r="M2953" s="1" t="s">
        <v>47</v>
      </c>
      <c r="N2953" s="1" t="s">
        <v>136</v>
      </c>
      <c r="O2953" s="1" t="s">
        <v>685</v>
      </c>
      <c r="P2953" s="1" t="s">
        <v>3036</v>
      </c>
      <c r="Q2953" s="1">
        <v>40013484</v>
      </c>
    </row>
    <row r="2954" spans="13:17">
      <c r="M2954" s="1" t="s">
        <v>47</v>
      </c>
      <c r="N2954" s="1" t="s">
        <v>136</v>
      </c>
      <c r="O2954" s="1" t="s">
        <v>209</v>
      </c>
      <c r="P2954" s="1" t="s">
        <v>3037</v>
      </c>
      <c r="Q2954" s="1">
        <v>40013815</v>
      </c>
    </row>
    <row r="2955" spans="13:17">
      <c r="M2955" s="1" t="s">
        <v>47</v>
      </c>
      <c r="N2955" s="1" t="s">
        <v>136</v>
      </c>
      <c r="O2955" s="1" t="s">
        <v>209</v>
      </c>
      <c r="P2955" s="1" t="s">
        <v>2944</v>
      </c>
      <c r="Q2955" s="1">
        <v>40013828</v>
      </c>
    </row>
    <row r="2956" spans="13:17">
      <c r="M2956" s="1" t="s">
        <v>47</v>
      </c>
      <c r="N2956" s="1" t="s">
        <v>136</v>
      </c>
      <c r="O2956" s="1" t="s">
        <v>209</v>
      </c>
      <c r="P2956" s="1" t="s">
        <v>677</v>
      </c>
      <c r="Q2956" s="1">
        <v>40013838</v>
      </c>
    </row>
    <row r="2957" spans="13:17">
      <c r="M2957" s="1" t="s">
        <v>47</v>
      </c>
      <c r="N2957" s="1" t="s">
        <v>136</v>
      </c>
      <c r="O2957" s="1" t="s">
        <v>209</v>
      </c>
      <c r="P2957" s="1" t="s">
        <v>669</v>
      </c>
      <c r="Q2957" s="1">
        <v>40013847</v>
      </c>
    </row>
    <row r="2958" spans="13:17">
      <c r="M2958" s="1" t="s">
        <v>47</v>
      </c>
      <c r="N2958" s="1" t="s">
        <v>136</v>
      </c>
      <c r="O2958" s="1" t="s">
        <v>209</v>
      </c>
      <c r="P2958" s="1" t="s">
        <v>209</v>
      </c>
      <c r="Q2958" s="1">
        <v>40013857</v>
      </c>
    </row>
    <row r="2959" spans="13:17">
      <c r="M2959" s="1" t="s">
        <v>47</v>
      </c>
      <c r="N2959" s="1" t="s">
        <v>136</v>
      </c>
      <c r="O2959" s="1" t="s">
        <v>209</v>
      </c>
      <c r="P2959" s="1" t="s">
        <v>3038</v>
      </c>
      <c r="Q2959" s="1">
        <v>40013866</v>
      </c>
    </row>
    <row r="2960" spans="13:17">
      <c r="M2960" s="1" t="s">
        <v>47</v>
      </c>
      <c r="N2960" s="1" t="s">
        <v>136</v>
      </c>
      <c r="O2960" s="1" t="s">
        <v>209</v>
      </c>
      <c r="P2960" s="1" t="s">
        <v>3039</v>
      </c>
      <c r="Q2960" s="1">
        <v>40013876</v>
      </c>
    </row>
    <row r="2961" spans="13:17">
      <c r="M2961" s="1" t="s">
        <v>47</v>
      </c>
      <c r="N2961" s="1" t="s">
        <v>136</v>
      </c>
      <c r="O2961" s="1" t="s">
        <v>589</v>
      </c>
      <c r="P2961" s="1" t="s">
        <v>3040</v>
      </c>
      <c r="Q2961" s="1">
        <v>40015617</v>
      </c>
    </row>
    <row r="2962" spans="13:17">
      <c r="M2962" s="1" t="s">
        <v>47</v>
      </c>
      <c r="N2962" s="1" t="s">
        <v>136</v>
      </c>
      <c r="O2962" s="1" t="s">
        <v>589</v>
      </c>
      <c r="P2962" s="1" t="s">
        <v>3041</v>
      </c>
      <c r="Q2962" s="1">
        <v>40015628</v>
      </c>
    </row>
    <row r="2963" spans="13:17">
      <c r="M2963" s="1" t="s">
        <v>47</v>
      </c>
      <c r="N2963" s="1" t="s">
        <v>136</v>
      </c>
      <c r="O2963" s="1" t="s">
        <v>589</v>
      </c>
      <c r="P2963" s="1" t="s">
        <v>763</v>
      </c>
      <c r="Q2963" s="1">
        <v>40015638</v>
      </c>
    </row>
    <row r="2964" spans="13:17">
      <c r="M2964" s="1" t="s">
        <v>47</v>
      </c>
      <c r="N2964" s="1" t="s">
        <v>136</v>
      </c>
      <c r="O2964" s="1" t="s">
        <v>589</v>
      </c>
      <c r="P2964" s="1" t="s">
        <v>3042</v>
      </c>
      <c r="Q2964" s="1">
        <v>40015647</v>
      </c>
    </row>
    <row r="2965" spans="13:17">
      <c r="M2965" s="1" t="s">
        <v>47</v>
      </c>
      <c r="N2965" s="1" t="s">
        <v>136</v>
      </c>
      <c r="O2965" s="1" t="s">
        <v>589</v>
      </c>
      <c r="P2965" s="1" t="s">
        <v>3043</v>
      </c>
      <c r="Q2965" s="1">
        <v>40015676</v>
      </c>
    </row>
    <row r="2966" spans="13:17">
      <c r="M2966" s="1" t="s">
        <v>47</v>
      </c>
      <c r="N2966" s="1" t="s">
        <v>136</v>
      </c>
      <c r="O2966" s="1" t="s">
        <v>589</v>
      </c>
      <c r="P2966" s="1" t="s">
        <v>2219</v>
      </c>
      <c r="Q2966" s="1">
        <v>40015685</v>
      </c>
    </row>
    <row r="2967" spans="13:17">
      <c r="M2967" s="1" t="s">
        <v>47</v>
      </c>
      <c r="N2967" s="1" t="s">
        <v>136</v>
      </c>
      <c r="O2967" s="1" t="s">
        <v>589</v>
      </c>
      <c r="P2967" s="1" t="s">
        <v>3044</v>
      </c>
      <c r="Q2967" s="1">
        <v>40015695</v>
      </c>
    </row>
    <row r="2968" spans="13:17">
      <c r="M2968" s="1" t="s">
        <v>47</v>
      </c>
      <c r="N2968" s="1" t="s">
        <v>136</v>
      </c>
      <c r="O2968" s="1" t="s">
        <v>689</v>
      </c>
      <c r="P2968" s="1" t="s">
        <v>3045</v>
      </c>
      <c r="Q2968" s="1">
        <v>40015827</v>
      </c>
    </row>
    <row r="2969" spans="13:17">
      <c r="M2969" s="1" t="s">
        <v>47</v>
      </c>
      <c r="N2969" s="1" t="s">
        <v>136</v>
      </c>
      <c r="O2969" s="1" t="s">
        <v>689</v>
      </c>
      <c r="P2969" s="1" t="s">
        <v>3046</v>
      </c>
      <c r="Q2969" s="1">
        <v>40015897</v>
      </c>
    </row>
    <row r="2970" spans="13:17">
      <c r="M2970" s="1" t="s">
        <v>47</v>
      </c>
      <c r="N2970" s="1" t="s">
        <v>136</v>
      </c>
      <c r="O2970" s="1" t="s">
        <v>689</v>
      </c>
      <c r="P2970" s="1" t="s">
        <v>3047</v>
      </c>
      <c r="Q2970" s="1">
        <v>40015823</v>
      </c>
    </row>
    <row r="2971" spans="13:17">
      <c r="M2971" s="1" t="s">
        <v>47</v>
      </c>
      <c r="N2971" s="1" t="s">
        <v>136</v>
      </c>
      <c r="O2971" s="1" t="s">
        <v>689</v>
      </c>
      <c r="P2971" s="1" t="s">
        <v>3048</v>
      </c>
      <c r="Q2971" s="1">
        <v>40015829</v>
      </c>
    </row>
    <row r="2972" spans="13:17">
      <c r="M2972" s="1" t="s">
        <v>47</v>
      </c>
      <c r="N2972" s="1" t="s">
        <v>136</v>
      </c>
      <c r="O2972" s="1" t="s">
        <v>689</v>
      </c>
      <c r="P2972" s="1" t="s">
        <v>3049</v>
      </c>
      <c r="Q2972" s="1">
        <v>40015859</v>
      </c>
    </row>
    <row r="2973" spans="13:17">
      <c r="M2973" s="1" t="s">
        <v>47</v>
      </c>
      <c r="N2973" s="1" t="s">
        <v>136</v>
      </c>
      <c r="O2973" s="1" t="s">
        <v>689</v>
      </c>
      <c r="P2973" s="1" t="s">
        <v>3050</v>
      </c>
      <c r="Q2973" s="1">
        <v>40015899</v>
      </c>
    </row>
    <row r="2974" spans="13:17">
      <c r="M2974" s="1" t="s">
        <v>47</v>
      </c>
      <c r="N2974" s="1" t="s">
        <v>136</v>
      </c>
      <c r="O2974" s="1" t="s">
        <v>689</v>
      </c>
      <c r="P2974" s="1" t="s">
        <v>3051</v>
      </c>
      <c r="Q2974" s="1">
        <v>40015889</v>
      </c>
    </row>
    <row r="2975" spans="13:17">
      <c r="M2975" s="1" t="s">
        <v>47</v>
      </c>
      <c r="N2975" s="1" t="s">
        <v>136</v>
      </c>
      <c r="O2975" s="1" t="s">
        <v>689</v>
      </c>
      <c r="P2975" s="1" t="s">
        <v>3052</v>
      </c>
      <c r="Q2975" s="1">
        <v>40015883</v>
      </c>
    </row>
    <row r="2976" spans="13:17">
      <c r="M2976" s="1" t="s">
        <v>47</v>
      </c>
      <c r="N2976" s="1" t="s">
        <v>136</v>
      </c>
      <c r="O2976" s="1" t="s">
        <v>691</v>
      </c>
      <c r="P2976" s="1" t="s">
        <v>3053</v>
      </c>
      <c r="Q2976" s="1">
        <v>40016010</v>
      </c>
    </row>
    <row r="2977" spans="13:17">
      <c r="M2977" s="1" t="s">
        <v>47</v>
      </c>
      <c r="N2977" s="1" t="s">
        <v>136</v>
      </c>
      <c r="O2977" s="1" t="s">
        <v>691</v>
      </c>
      <c r="P2977" s="1" t="s">
        <v>3054</v>
      </c>
      <c r="Q2977" s="1">
        <v>40016011</v>
      </c>
    </row>
    <row r="2978" spans="13:17">
      <c r="M2978" s="1" t="s">
        <v>47</v>
      </c>
      <c r="N2978" s="1" t="s">
        <v>136</v>
      </c>
      <c r="O2978" s="1" t="s">
        <v>691</v>
      </c>
      <c r="P2978" s="1" t="s">
        <v>1977</v>
      </c>
      <c r="Q2978" s="1">
        <v>40016017</v>
      </c>
    </row>
    <row r="2979" spans="13:17">
      <c r="M2979" s="1" t="s">
        <v>47</v>
      </c>
      <c r="N2979" s="1" t="s">
        <v>136</v>
      </c>
      <c r="O2979" s="1" t="s">
        <v>691</v>
      </c>
      <c r="P2979" s="1" t="s">
        <v>2467</v>
      </c>
      <c r="Q2979" s="1">
        <v>40016023</v>
      </c>
    </row>
    <row r="2980" spans="13:17">
      <c r="M2980" s="1" t="s">
        <v>47</v>
      </c>
      <c r="N2980" s="1" t="s">
        <v>136</v>
      </c>
      <c r="O2980" s="1" t="s">
        <v>691</v>
      </c>
      <c r="P2980" s="1" t="s">
        <v>3055</v>
      </c>
      <c r="Q2980" s="1">
        <v>40016029</v>
      </c>
    </row>
    <row r="2981" spans="13:17">
      <c r="M2981" s="1" t="s">
        <v>47</v>
      </c>
      <c r="N2981" s="1" t="s">
        <v>136</v>
      </c>
      <c r="O2981" s="1" t="s">
        <v>691</v>
      </c>
      <c r="P2981" s="1" t="s">
        <v>3056</v>
      </c>
      <c r="Q2981" s="1">
        <v>40016035</v>
      </c>
    </row>
    <row r="2982" spans="13:17">
      <c r="M2982" s="1" t="s">
        <v>47</v>
      </c>
      <c r="N2982" s="1" t="s">
        <v>136</v>
      </c>
      <c r="O2982" s="1" t="s">
        <v>691</v>
      </c>
      <c r="P2982" s="1" t="s">
        <v>3057</v>
      </c>
      <c r="Q2982" s="1">
        <v>40016047</v>
      </c>
    </row>
    <row r="2983" spans="13:17">
      <c r="M2983" s="1" t="s">
        <v>47</v>
      </c>
      <c r="N2983" s="1" t="s">
        <v>136</v>
      </c>
      <c r="O2983" s="1" t="s">
        <v>691</v>
      </c>
      <c r="P2983" s="1" t="s">
        <v>3058</v>
      </c>
      <c r="Q2983" s="1">
        <v>40016041</v>
      </c>
    </row>
    <row r="2984" spans="13:17">
      <c r="M2984" s="1" t="s">
        <v>47</v>
      </c>
      <c r="N2984" s="1" t="s">
        <v>136</v>
      </c>
      <c r="O2984" s="1" t="s">
        <v>691</v>
      </c>
      <c r="P2984" s="1" t="s">
        <v>3059</v>
      </c>
      <c r="Q2984" s="1">
        <v>40016053</v>
      </c>
    </row>
    <row r="2985" spans="13:17">
      <c r="M2985" s="1" t="s">
        <v>47</v>
      </c>
      <c r="N2985" s="1" t="s">
        <v>136</v>
      </c>
      <c r="O2985" s="1" t="s">
        <v>691</v>
      </c>
      <c r="P2985" s="1" t="s">
        <v>3060</v>
      </c>
      <c r="Q2985" s="1">
        <v>40016059</v>
      </c>
    </row>
    <row r="2986" spans="13:17">
      <c r="M2986" s="1" t="s">
        <v>47</v>
      </c>
      <c r="N2986" s="1" t="s">
        <v>136</v>
      </c>
      <c r="O2986" s="1" t="s">
        <v>691</v>
      </c>
      <c r="P2986" s="1" t="s">
        <v>691</v>
      </c>
      <c r="Q2986" s="1">
        <v>40016065</v>
      </c>
    </row>
    <row r="2987" spans="13:17">
      <c r="M2987" s="1" t="s">
        <v>47</v>
      </c>
      <c r="N2987" s="1" t="s">
        <v>136</v>
      </c>
      <c r="O2987" s="1" t="s">
        <v>691</v>
      </c>
      <c r="P2987" s="1" t="s">
        <v>3061</v>
      </c>
      <c r="Q2987" s="1">
        <v>40016099</v>
      </c>
    </row>
    <row r="2988" spans="13:17">
      <c r="M2988" s="1" t="s">
        <v>47</v>
      </c>
      <c r="N2988" s="1" t="s">
        <v>136</v>
      </c>
      <c r="O2988" s="1" t="s">
        <v>691</v>
      </c>
      <c r="P2988" s="1" t="s">
        <v>72</v>
      </c>
      <c r="Q2988" s="1">
        <v>40016071</v>
      </c>
    </row>
    <row r="2989" spans="13:17">
      <c r="M2989" s="1" t="s">
        <v>47</v>
      </c>
      <c r="N2989" s="1" t="s">
        <v>136</v>
      </c>
      <c r="O2989" s="1" t="s">
        <v>691</v>
      </c>
      <c r="P2989" s="1" t="s">
        <v>3062</v>
      </c>
      <c r="Q2989" s="1">
        <v>40016077</v>
      </c>
    </row>
    <row r="2990" spans="13:17">
      <c r="M2990" s="1" t="s">
        <v>47</v>
      </c>
      <c r="N2990" s="1" t="s">
        <v>136</v>
      </c>
      <c r="O2990" s="1" t="s">
        <v>691</v>
      </c>
      <c r="P2990" s="1" t="s">
        <v>3063</v>
      </c>
      <c r="Q2990" s="1">
        <v>40016083</v>
      </c>
    </row>
    <row r="2991" spans="13:17">
      <c r="M2991" s="1" t="s">
        <v>47</v>
      </c>
      <c r="N2991" s="1" t="s">
        <v>136</v>
      </c>
      <c r="O2991" s="1" t="s">
        <v>691</v>
      </c>
      <c r="P2991" s="1" t="s">
        <v>3064</v>
      </c>
      <c r="Q2991" s="1">
        <v>40016089</v>
      </c>
    </row>
    <row r="2992" spans="13:17">
      <c r="M2992" s="1" t="s">
        <v>47</v>
      </c>
      <c r="N2992" s="1" t="s">
        <v>136</v>
      </c>
      <c r="O2992" s="1" t="s">
        <v>691</v>
      </c>
      <c r="P2992" s="1" t="s">
        <v>2719</v>
      </c>
      <c r="Q2992" s="1">
        <v>40016095</v>
      </c>
    </row>
    <row r="2993" spans="13:17">
      <c r="M2993" s="1" t="s">
        <v>47</v>
      </c>
      <c r="N2993" s="1" t="s">
        <v>136</v>
      </c>
      <c r="O2993" s="1" t="s">
        <v>692</v>
      </c>
      <c r="P2993" s="1" t="s">
        <v>3065</v>
      </c>
      <c r="Q2993" s="1">
        <v>40017310</v>
      </c>
    </row>
    <row r="2994" spans="13:17">
      <c r="M2994" s="1" t="s">
        <v>47</v>
      </c>
      <c r="N2994" s="1" t="s">
        <v>136</v>
      </c>
      <c r="O2994" s="1" t="s">
        <v>692</v>
      </c>
      <c r="P2994" s="1" t="s">
        <v>3066</v>
      </c>
      <c r="Q2994" s="1">
        <v>40017311</v>
      </c>
    </row>
    <row r="2995" spans="13:17">
      <c r="M2995" s="1" t="s">
        <v>47</v>
      </c>
      <c r="N2995" s="1" t="s">
        <v>136</v>
      </c>
      <c r="O2995" s="1" t="s">
        <v>692</v>
      </c>
      <c r="P2995" s="1" t="s">
        <v>3067</v>
      </c>
      <c r="Q2995" s="1">
        <v>40017317</v>
      </c>
    </row>
    <row r="2996" spans="13:17">
      <c r="M2996" s="1" t="s">
        <v>47</v>
      </c>
      <c r="N2996" s="1" t="s">
        <v>136</v>
      </c>
      <c r="O2996" s="1" t="s">
        <v>692</v>
      </c>
      <c r="P2996" s="1" t="s">
        <v>3068</v>
      </c>
      <c r="Q2996" s="1">
        <v>40017341</v>
      </c>
    </row>
    <row r="2997" spans="13:17">
      <c r="M2997" s="1" t="s">
        <v>47</v>
      </c>
      <c r="N2997" s="1" t="s">
        <v>136</v>
      </c>
      <c r="O2997" s="1" t="s">
        <v>692</v>
      </c>
      <c r="P2997" s="1" t="s">
        <v>3069</v>
      </c>
      <c r="Q2997" s="1">
        <v>40017347</v>
      </c>
    </row>
    <row r="2998" spans="13:17">
      <c r="M2998" s="1" t="s">
        <v>47</v>
      </c>
      <c r="N2998" s="1" t="s">
        <v>136</v>
      </c>
      <c r="O2998" s="1" t="s">
        <v>692</v>
      </c>
      <c r="P2998" s="1" t="s">
        <v>3070</v>
      </c>
      <c r="Q2998" s="1">
        <v>40017353</v>
      </c>
    </row>
    <row r="2999" spans="13:17">
      <c r="M2999" s="1" t="s">
        <v>47</v>
      </c>
      <c r="N2999" s="1" t="s">
        <v>136</v>
      </c>
      <c r="O2999" s="1" t="s">
        <v>692</v>
      </c>
      <c r="P2999" s="1" t="s">
        <v>3071</v>
      </c>
      <c r="Q2999" s="1">
        <v>40017371</v>
      </c>
    </row>
    <row r="3000" spans="13:17">
      <c r="M3000" s="1" t="s">
        <v>47</v>
      </c>
      <c r="N3000" s="1" t="s">
        <v>136</v>
      </c>
      <c r="O3000" s="1" t="s">
        <v>692</v>
      </c>
      <c r="P3000" s="1" t="s">
        <v>1042</v>
      </c>
      <c r="Q3000" s="1">
        <v>40017377</v>
      </c>
    </row>
    <row r="3001" spans="13:17">
      <c r="M3001" s="1" t="s">
        <v>47</v>
      </c>
      <c r="N3001" s="1" t="s">
        <v>136</v>
      </c>
      <c r="O3001" s="1" t="s">
        <v>692</v>
      </c>
      <c r="P3001" s="1" t="s">
        <v>692</v>
      </c>
      <c r="Q3001" s="1">
        <v>40017383</v>
      </c>
    </row>
    <row r="3002" spans="13:17">
      <c r="M3002" s="1" t="s">
        <v>47</v>
      </c>
      <c r="N3002" s="1" t="s">
        <v>136</v>
      </c>
      <c r="O3002" s="1" t="s">
        <v>692</v>
      </c>
      <c r="P3002" s="1" t="s">
        <v>3072</v>
      </c>
      <c r="Q3002" s="1">
        <v>40017394</v>
      </c>
    </row>
    <row r="3003" spans="13:17">
      <c r="M3003" s="1" t="s">
        <v>47</v>
      </c>
      <c r="N3003" s="1" t="s">
        <v>136</v>
      </c>
      <c r="O3003" s="1" t="s">
        <v>694</v>
      </c>
      <c r="P3003" s="1" t="s">
        <v>3073</v>
      </c>
      <c r="Q3003" s="1">
        <v>40017776</v>
      </c>
    </row>
    <row r="3004" spans="13:17">
      <c r="M3004" s="1" t="s">
        <v>47</v>
      </c>
      <c r="N3004" s="1" t="s">
        <v>136</v>
      </c>
      <c r="O3004" s="1" t="s">
        <v>694</v>
      </c>
      <c r="P3004" s="1" t="s">
        <v>3074</v>
      </c>
      <c r="Q3004" s="1">
        <v>40017719</v>
      </c>
    </row>
    <row r="3005" spans="13:17">
      <c r="M3005" s="1" t="s">
        <v>47</v>
      </c>
      <c r="N3005" s="1" t="s">
        <v>136</v>
      </c>
      <c r="O3005" s="1" t="s">
        <v>694</v>
      </c>
      <c r="P3005" s="1" t="s">
        <v>3075</v>
      </c>
      <c r="Q3005" s="1">
        <v>40017738</v>
      </c>
    </row>
    <row r="3006" spans="13:17">
      <c r="M3006" s="1" t="s">
        <v>47</v>
      </c>
      <c r="N3006" s="1" t="s">
        <v>136</v>
      </c>
      <c r="O3006" s="1" t="s">
        <v>694</v>
      </c>
      <c r="P3006" s="1" t="s">
        <v>3076</v>
      </c>
      <c r="Q3006" s="1">
        <v>40017757</v>
      </c>
    </row>
    <row r="3007" spans="13:17">
      <c r="M3007" s="1" t="s">
        <v>47</v>
      </c>
      <c r="N3007" s="1" t="s">
        <v>136</v>
      </c>
      <c r="O3007" s="1" t="s">
        <v>694</v>
      </c>
      <c r="P3007" s="1" t="s">
        <v>3077</v>
      </c>
      <c r="Q3007" s="1">
        <v>40017797</v>
      </c>
    </row>
    <row r="3008" spans="13:17">
      <c r="M3008" s="1" t="s">
        <v>47</v>
      </c>
      <c r="N3008" s="1" t="s">
        <v>139</v>
      </c>
      <c r="O3008" s="1" t="s">
        <v>696</v>
      </c>
      <c r="P3008" s="1" t="s">
        <v>3078</v>
      </c>
      <c r="Q3008" s="1">
        <v>40180799</v>
      </c>
    </row>
    <row r="3009" spans="13:17">
      <c r="M3009" s="1" t="s">
        <v>47</v>
      </c>
      <c r="N3009" s="1" t="s">
        <v>139</v>
      </c>
      <c r="O3009" s="1" t="s">
        <v>696</v>
      </c>
      <c r="P3009" s="1" t="s">
        <v>2645</v>
      </c>
      <c r="Q3009" s="1">
        <v>40180715</v>
      </c>
    </row>
    <row r="3010" spans="13:17">
      <c r="M3010" s="1" t="s">
        <v>47</v>
      </c>
      <c r="N3010" s="1" t="s">
        <v>139</v>
      </c>
      <c r="O3010" s="1" t="s">
        <v>696</v>
      </c>
      <c r="P3010" s="1" t="s">
        <v>3079</v>
      </c>
      <c r="Q3010" s="1">
        <v>40180713</v>
      </c>
    </row>
    <row r="3011" spans="13:17">
      <c r="M3011" s="1" t="s">
        <v>47</v>
      </c>
      <c r="N3011" s="1" t="s">
        <v>139</v>
      </c>
      <c r="O3011" s="1" t="s">
        <v>696</v>
      </c>
      <c r="P3011" s="1" t="s">
        <v>3080</v>
      </c>
      <c r="Q3011" s="1">
        <v>40180723</v>
      </c>
    </row>
    <row r="3012" spans="13:17">
      <c r="M3012" s="1" t="s">
        <v>47</v>
      </c>
      <c r="N3012" s="1" t="s">
        <v>139</v>
      </c>
      <c r="O3012" s="1" t="s">
        <v>696</v>
      </c>
      <c r="P3012" s="1" t="s">
        <v>3081</v>
      </c>
      <c r="Q3012" s="1">
        <v>40180727</v>
      </c>
    </row>
    <row r="3013" spans="13:17">
      <c r="M3013" s="1" t="s">
        <v>47</v>
      </c>
      <c r="N3013" s="1" t="s">
        <v>139</v>
      </c>
      <c r="O3013" s="1" t="s">
        <v>696</v>
      </c>
      <c r="P3013" s="1" t="s">
        <v>3082</v>
      </c>
      <c r="Q3013" s="1">
        <v>40180731</v>
      </c>
    </row>
    <row r="3014" spans="13:17">
      <c r="M3014" s="1" t="s">
        <v>47</v>
      </c>
      <c r="N3014" s="1" t="s">
        <v>139</v>
      </c>
      <c r="O3014" s="1" t="s">
        <v>696</v>
      </c>
      <c r="P3014" s="1" t="s">
        <v>763</v>
      </c>
      <c r="Q3014" s="1">
        <v>40180739</v>
      </c>
    </row>
    <row r="3015" spans="13:17">
      <c r="M3015" s="1" t="s">
        <v>47</v>
      </c>
      <c r="N3015" s="1" t="s">
        <v>139</v>
      </c>
      <c r="O3015" s="1" t="s">
        <v>696</v>
      </c>
      <c r="P3015" s="1" t="s">
        <v>3083</v>
      </c>
      <c r="Q3015" s="1">
        <v>40180747</v>
      </c>
    </row>
    <row r="3016" spans="13:17">
      <c r="M3016" s="1" t="s">
        <v>47</v>
      </c>
      <c r="N3016" s="1" t="s">
        <v>139</v>
      </c>
      <c r="O3016" s="1" t="s">
        <v>696</v>
      </c>
      <c r="P3016" s="1" t="s">
        <v>3084</v>
      </c>
      <c r="Q3016" s="1">
        <v>40180755</v>
      </c>
    </row>
    <row r="3017" spans="13:17">
      <c r="M3017" s="1" t="s">
        <v>47</v>
      </c>
      <c r="N3017" s="1" t="s">
        <v>139</v>
      </c>
      <c r="O3017" s="1" t="s">
        <v>696</v>
      </c>
      <c r="P3017" s="1" t="s">
        <v>3085</v>
      </c>
      <c r="Q3017" s="1">
        <v>40180763</v>
      </c>
    </row>
    <row r="3018" spans="13:17">
      <c r="M3018" s="1" t="s">
        <v>47</v>
      </c>
      <c r="N3018" s="1" t="s">
        <v>139</v>
      </c>
      <c r="O3018" s="1" t="s">
        <v>696</v>
      </c>
      <c r="P3018" s="1" t="s">
        <v>3086</v>
      </c>
      <c r="Q3018" s="1">
        <v>40180751</v>
      </c>
    </row>
    <row r="3019" spans="13:17">
      <c r="M3019" s="1" t="s">
        <v>47</v>
      </c>
      <c r="N3019" s="1" t="s">
        <v>139</v>
      </c>
      <c r="O3019" s="1" t="s">
        <v>696</v>
      </c>
      <c r="P3019" s="1" t="s">
        <v>3087</v>
      </c>
      <c r="Q3019" s="1">
        <v>40180771</v>
      </c>
    </row>
    <row r="3020" spans="13:17">
      <c r="M3020" s="1" t="s">
        <v>47</v>
      </c>
      <c r="N3020" s="1" t="s">
        <v>139</v>
      </c>
      <c r="O3020" s="1" t="s">
        <v>696</v>
      </c>
      <c r="P3020" s="1" t="s">
        <v>3088</v>
      </c>
      <c r="Q3020" s="1">
        <v>40180779</v>
      </c>
    </row>
    <row r="3021" spans="13:17">
      <c r="M3021" s="1" t="s">
        <v>47</v>
      </c>
      <c r="N3021" s="1" t="s">
        <v>139</v>
      </c>
      <c r="O3021" s="1" t="s">
        <v>696</v>
      </c>
      <c r="P3021" s="1" t="s">
        <v>3089</v>
      </c>
      <c r="Q3021" s="1">
        <v>40180787</v>
      </c>
    </row>
    <row r="3022" spans="13:17">
      <c r="M3022" s="1" t="s">
        <v>47</v>
      </c>
      <c r="N3022" s="1" t="s">
        <v>139</v>
      </c>
      <c r="O3022" s="1" t="s">
        <v>696</v>
      </c>
      <c r="P3022" s="1" t="s">
        <v>3090</v>
      </c>
      <c r="Q3022" s="1">
        <v>40180794</v>
      </c>
    </row>
    <row r="3023" spans="13:17">
      <c r="M3023" s="1" t="s">
        <v>47</v>
      </c>
      <c r="N3023" s="1" t="s">
        <v>139</v>
      </c>
      <c r="O3023" s="1" t="s">
        <v>698</v>
      </c>
      <c r="P3023" s="1" t="s">
        <v>2975</v>
      </c>
      <c r="Q3023" s="1">
        <v>40182311</v>
      </c>
    </row>
    <row r="3024" spans="13:17">
      <c r="M3024" s="1" t="s">
        <v>47</v>
      </c>
      <c r="N3024" s="1" t="s">
        <v>139</v>
      </c>
      <c r="O3024" s="1" t="s">
        <v>698</v>
      </c>
      <c r="P3024" s="1" t="s">
        <v>3091</v>
      </c>
      <c r="Q3024" s="1">
        <v>40182323</v>
      </c>
    </row>
    <row r="3025" spans="13:17">
      <c r="M3025" s="1" t="s">
        <v>47</v>
      </c>
      <c r="N3025" s="1" t="s">
        <v>139</v>
      </c>
      <c r="O3025" s="1" t="s">
        <v>698</v>
      </c>
      <c r="P3025" s="1" t="s">
        <v>3092</v>
      </c>
      <c r="Q3025" s="1">
        <v>40182399</v>
      </c>
    </row>
    <row r="3026" spans="13:17">
      <c r="M3026" s="1" t="s">
        <v>47</v>
      </c>
      <c r="N3026" s="1" t="s">
        <v>139</v>
      </c>
      <c r="O3026" s="1" t="s">
        <v>698</v>
      </c>
      <c r="P3026" s="1" t="s">
        <v>1745</v>
      </c>
      <c r="Q3026" s="1">
        <v>40182347</v>
      </c>
    </row>
    <row r="3027" spans="13:17">
      <c r="M3027" s="1" t="s">
        <v>47</v>
      </c>
      <c r="N3027" s="1" t="s">
        <v>139</v>
      </c>
      <c r="O3027" s="1" t="s">
        <v>698</v>
      </c>
      <c r="P3027" s="1" t="s">
        <v>3093</v>
      </c>
      <c r="Q3027" s="1">
        <v>40182359</v>
      </c>
    </row>
    <row r="3028" spans="13:17">
      <c r="M3028" s="1" t="s">
        <v>47</v>
      </c>
      <c r="N3028" s="1" t="s">
        <v>139</v>
      </c>
      <c r="O3028" s="1" t="s">
        <v>698</v>
      </c>
      <c r="P3028" s="1" t="s">
        <v>3094</v>
      </c>
      <c r="Q3028" s="1">
        <v>40182362</v>
      </c>
    </row>
    <row r="3029" spans="13:17">
      <c r="M3029" s="1" t="s">
        <v>47</v>
      </c>
      <c r="N3029" s="1" t="s">
        <v>139</v>
      </c>
      <c r="O3029" s="1" t="s">
        <v>698</v>
      </c>
      <c r="P3029" s="1" t="s">
        <v>3095</v>
      </c>
      <c r="Q3029" s="1">
        <v>40182371</v>
      </c>
    </row>
    <row r="3030" spans="13:17">
      <c r="M3030" s="1" t="s">
        <v>47</v>
      </c>
      <c r="N3030" s="1" t="s">
        <v>139</v>
      </c>
      <c r="O3030" s="1" t="s">
        <v>698</v>
      </c>
      <c r="P3030" s="1" t="s">
        <v>3096</v>
      </c>
      <c r="Q3030" s="1">
        <v>40182383</v>
      </c>
    </row>
    <row r="3031" spans="13:17">
      <c r="M3031" s="1" t="s">
        <v>47</v>
      </c>
      <c r="N3031" s="1" t="s">
        <v>139</v>
      </c>
      <c r="O3031" s="1" t="s">
        <v>700</v>
      </c>
      <c r="P3031" s="1" t="s">
        <v>700</v>
      </c>
      <c r="Q3031" s="1">
        <v>40183111</v>
      </c>
    </row>
    <row r="3032" spans="13:17">
      <c r="M3032" s="1" t="s">
        <v>47</v>
      </c>
      <c r="N3032" s="1" t="s">
        <v>139</v>
      </c>
      <c r="O3032" s="1" t="s">
        <v>700</v>
      </c>
      <c r="P3032" s="1" t="s">
        <v>3097</v>
      </c>
      <c r="Q3032" s="1">
        <v>40183199</v>
      </c>
    </row>
    <row r="3033" spans="13:17">
      <c r="M3033" s="1" t="s">
        <v>47</v>
      </c>
      <c r="N3033" s="1" t="s">
        <v>139</v>
      </c>
      <c r="O3033" s="1" t="s">
        <v>700</v>
      </c>
      <c r="P3033" s="1" t="s">
        <v>3098</v>
      </c>
      <c r="Q3033" s="1">
        <v>40183135</v>
      </c>
    </row>
    <row r="3034" spans="13:17">
      <c r="M3034" s="1" t="s">
        <v>47</v>
      </c>
      <c r="N3034" s="1" t="s">
        <v>139</v>
      </c>
      <c r="O3034" s="1" t="s">
        <v>700</v>
      </c>
      <c r="P3034" s="1" t="s">
        <v>3099</v>
      </c>
      <c r="Q3034" s="1">
        <v>40183147</v>
      </c>
    </row>
    <row r="3035" spans="13:17">
      <c r="M3035" s="1" t="s">
        <v>47</v>
      </c>
      <c r="N3035" s="1" t="s">
        <v>139</v>
      </c>
      <c r="O3035" s="1" t="s">
        <v>700</v>
      </c>
      <c r="P3035" s="1" t="s">
        <v>3100</v>
      </c>
      <c r="Q3035" s="1">
        <v>40183159</v>
      </c>
    </row>
    <row r="3036" spans="13:17">
      <c r="M3036" s="1" t="s">
        <v>47</v>
      </c>
      <c r="N3036" s="1" t="s">
        <v>139</v>
      </c>
      <c r="O3036" s="1" t="s">
        <v>700</v>
      </c>
      <c r="P3036" s="1" t="s">
        <v>3101</v>
      </c>
      <c r="Q3036" s="1">
        <v>40183171</v>
      </c>
    </row>
    <row r="3037" spans="13:17">
      <c r="M3037" s="1" t="s">
        <v>47</v>
      </c>
      <c r="N3037" s="1" t="s">
        <v>139</v>
      </c>
      <c r="O3037" s="1" t="s">
        <v>700</v>
      </c>
      <c r="P3037" s="1" t="s">
        <v>3102</v>
      </c>
      <c r="Q3037" s="1">
        <v>40183183</v>
      </c>
    </row>
    <row r="3038" spans="13:17">
      <c r="M3038" s="1" t="s">
        <v>47</v>
      </c>
      <c r="N3038" s="1" t="s">
        <v>139</v>
      </c>
      <c r="O3038" s="1" t="s">
        <v>700</v>
      </c>
      <c r="P3038" s="1" t="s">
        <v>3103</v>
      </c>
      <c r="Q3038" s="1">
        <v>40183123</v>
      </c>
    </row>
    <row r="3039" spans="13:17">
      <c r="M3039" s="1" t="s">
        <v>47</v>
      </c>
      <c r="N3039" s="1" t="s">
        <v>139</v>
      </c>
      <c r="O3039" s="1" t="s">
        <v>702</v>
      </c>
      <c r="P3039" s="1" t="s">
        <v>3104</v>
      </c>
      <c r="Q3039" s="1">
        <v>40185519</v>
      </c>
    </row>
    <row r="3040" spans="13:17">
      <c r="M3040" s="1" t="s">
        <v>47</v>
      </c>
      <c r="N3040" s="1" t="s">
        <v>139</v>
      </c>
      <c r="O3040" s="1" t="s">
        <v>702</v>
      </c>
      <c r="P3040" s="1" t="s">
        <v>3105</v>
      </c>
      <c r="Q3040" s="1">
        <v>40185538</v>
      </c>
    </row>
    <row r="3041" spans="13:17">
      <c r="M3041" s="1" t="s">
        <v>47</v>
      </c>
      <c r="N3041" s="1" t="s">
        <v>139</v>
      </c>
      <c r="O3041" s="1" t="s">
        <v>702</v>
      </c>
      <c r="P3041" s="1" t="s">
        <v>3106</v>
      </c>
      <c r="Q3041" s="1">
        <v>40185599</v>
      </c>
    </row>
    <row r="3042" spans="13:17">
      <c r="M3042" s="1" t="s">
        <v>47</v>
      </c>
      <c r="N3042" s="1" t="s">
        <v>139</v>
      </c>
      <c r="O3042" s="1" t="s">
        <v>702</v>
      </c>
      <c r="P3042" s="1" t="s">
        <v>3107</v>
      </c>
      <c r="Q3042" s="1">
        <v>40185557</v>
      </c>
    </row>
    <row r="3043" spans="13:17">
      <c r="M3043" s="1" t="s">
        <v>47</v>
      </c>
      <c r="N3043" s="1" t="s">
        <v>139</v>
      </c>
      <c r="O3043" s="1" t="s">
        <v>702</v>
      </c>
      <c r="P3043" s="1" t="s">
        <v>2421</v>
      </c>
      <c r="Q3043" s="1">
        <v>40185576</v>
      </c>
    </row>
    <row r="3044" spans="13:17">
      <c r="M3044" s="1" t="s">
        <v>47</v>
      </c>
      <c r="N3044" s="1" t="s">
        <v>142</v>
      </c>
      <c r="O3044" s="1" t="s">
        <v>704</v>
      </c>
      <c r="P3044" s="1" t="s">
        <v>2380</v>
      </c>
      <c r="Q3044" s="1">
        <v>40410410</v>
      </c>
    </row>
    <row r="3045" spans="13:17">
      <c r="M3045" s="1" t="s">
        <v>47</v>
      </c>
      <c r="N3045" s="1" t="s">
        <v>142</v>
      </c>
      <c r="O3045" s="1" t="s">
        <v>704</v>
      </c>
      <c r="P3045" s="1" t="s">
        <v>3108</v>
      </c>
      <c r="Q3045" s="1">
        <v>40410452</v>
      </c>
    </row>
    <row r="3046" spans="13:17">
      <c r="M3046" s="1" t="s">
        <v>47</v>
      </c>
      <c r="N3046" s="1" t="s">
        <v>142</v>
      </c>
      <c r="O3046" s="1" t="s">
        <v>704</v>
      </c>
      <c r="P3046" s="1" t="s">
        <v>3109</v>
      </c>
      <c r="Q3046" s="1">
        <v>40410499</v>
      </c>
    </row>
    <row r="3047" spans="13:17">
      <c r="M3047" s="1" t="s">
        <v>47</v>
      </c>
      <c r="N3047" s="1" t="s">
        <v>142</v>
      </c>
      <c r="O3047" s="1" t="s">
        <v>704</v>
      </c>
      <c r="P3047" s="1" t="s">
        <v>3110</v>
      </c>
      <c r="Q3047" s="1">
        <v>40410442</v>
      </c>
    </row>
    <row r="3048" spans="13:17">
      <c r="M3048" s="1" t="s">
        <v>47</v>
      </c>
      <c r="N3048" s="1" t="s">
        <v>142</v>
      </c>
      <c r="O3048" s="1" t="s">
        <v>704</v>
      </c>
      <c r="P3048" s="1" t="s">
        <v>3111</v>
      </c>
      <c r="Q3048" s="1">
        <v>40410421</v>
      </c>
    </row>
    <row r="3049" spans="13:17">
      <c r="M3049" s="1" t="s">
        <v>47</v>
      </c>
      <c r="N3049" s="1" t="s">
        <v>142</v>
      </c>
      <c r="O3049" s="1" t="s">
        <v>704</v>
      </c>
      <c r="P3049" s="1" t="s">
        <v>3112</v>
      </c>
      <c r="Q3049" s="1">
        <v>40410463</v>
      </c>
    </row>
    <row r="3050" spans="13:17">
      <c r="M3050" s="1" t="s">
        <v>47</v>
      </c>
      <c r="N3050" s="1" t="s">
        <v>142</v>
      </c>
      <c r="O3050" s="1" t="s">
        <v>704</v>
      </c>
      <c r="P3050" s="1" t="s">
        <v>3113</v>
      </c>
      <c r="Q3050" s="1">
        <v>40410473</v>
      </c>
    </row>
    <row r="3051" spans="13:17">
      <c r="M3051" s="1" t="s">
        <v>47</v>
      </c>
      <c r="N3051" s="1" t="s">
        <v>142</v>
      </c>
      <c r="O3051" s="1" t="s">
        <v>704</v>
      </c>
      <c r="P3051" s="1" t="s">
        <v>3114</v>
      </c>
      <c r="Q3051" s="1">
        <v>40410484</v>
      </c>
    </row>
    <row r="3052" spans="13:17">
      <c r="M3052" s="1" t="s">
        <v>47</v>
      </c>
      <c r="N3052" s="1" t="s">
        <v>142</v>
      </c>
      <c r="O3052" s="1" t="s">
        <v>704</v>
      </c>
      <c r="P3052" s="1" t="s">
        <v>3115</v>
      </c>
      <c r="Q3052" s="1">
        <v>40410427</v>
      </c>
    </row>
    <row r="3053" spans="13:17">
      <c r="M3053" s="1" t="s">
        <v>47</v>
      </c>
      <c r="N3053" s="1" t="s">
        <v>142</v>
      </c>
      <c r="O3053" s="1" t="s">
        <v>705</v>
      </c>
      <c r="P3053" s="1" t="s">
        <v>3116</v>
      </c>
      <c r="Q3053" s="1">
        <v>40410999</v>
      </c>
    </row>
    <row r="3054" spans="13:17">
      <c r="M3054" s="1" t="s">
        <v>47</v>
      </c>
      <c r="N3054" s="1" t="s">
        <v>142</v>
      </c>
      <c r="O3054" s="1" t="s">
        <v>705</v>
      </c>
      <c r="P3054" s="1" t="s">
        <v>3117</v>
      </c>
      <c r="Q3054" s="1">
        <v>40410919</v>
      </c>
    </row>
    <row r="3055" spans="13:17">
      <c r="M3055" s="1" t="s">
        <v>47</v>
      </c>
      <c r="N3055" s="1" t="s">
        <v>142</v>
      </c>
      <c r="O3055" s="1" t="s">
        <v>705</v>
      </c>
      <c r="P3055" s="1" t="s">
        <v>3118</v>
      </c>
      <c r="Q3055" s="1">
        <v>40410915</v>
      </c>
    </row>
    <row r="3056" spans="13:17">
      <c r="M3056" s="1" t="s">
        <v>47</v>
      </c>
      <c r="N3056" s="1" t="s">
        <v>142</v>
      </c>
      <c r="O3056" s="1" t="s">
        <v>705</v>
      </c>
      <c r="P3056" s="1" t="s">
        <v>3119</v>
      </c>
      <c r="Q3056" s="1">
        <v>40410928</v>
      </c>
    </row>
    <row r="3057" spans="13:17">
      <c r="M3057" s="1" t="s">
        <v>47</v>
      </c>
      <c r="N3057" s="1" t="s">
        <v>142</v>
      </c>
      <c r="O3057" s="1" t="s">
        <v>705</v>
      </c>
      <c r="P3057" s="1" t="s">
        <v>3120</v>
      </c>
      <c r="Q3057" s="1">
        <v>40410938</v>
      </c>
    </row>
    <row r="3058" spans="13:17">
      <c r="M3058" s="1" t="s">
        <v>47</v>
      </c>
      <c r="N3058" s="1" t="s">
        <v>142</v>
      </c>
      <c r="O3058" s="1" t="s">
        <v>705</v>
      </c>
      <c r="P3058" s="1" t="s">
        <v>3121</v>
      </c>
      <c r="Q3058" s="1">
        <v>40410947</v>
      </c>
    </row>
    <row r="3059" spans="13:17">
      <c r="M3059" s="1" t="s">
        <v>47</v>
      </c>
      <c r="N3059" s="1" t="s">
        <v>142</v>
      </c>
      <c r="O3059" s="1" t="s">
        <v>705</v>
      </c>
      <c r="P3059" s="1" t="s">
        <v>3122</v>
      </c>
      <c r="Q3059" s="1">
        <v>40410966</v>
      </c>
    </row>
    <row r="3060" spans="13:17">
      <c r="M3060" s="1" t="s">
        <v>47</v>
      </c>
      <c r="N3060" s="1" t="s">
        <v>142</v>
      </c>
      <c r="O3060" s="1" t="s">
        <v>705</v>
      </c>
      <c r="P3060" s="1" t="s">
        <v>3123</v>
      </c>
      <c r="Q3060" s="1">
        <v>40410957</v>
      </c>
    </row>
    <row r="3061" spans="13:17">
      <c r="M3061" s="1" t="s">
        <v>47</v>
      </c>
      <c r="N3061" s="1" t="s">
        <v>142</v>
      </c>
      <c r="O3061" s="1" t="s">
        <v>705</v>
      </c>
      <c r="P3061" s="1" t="s">
        <v>2062</v>
      </c>
      <c r="Q3061" s="1">
        <v>40410976</v>
      </c>
    </row>
    <row r="3062" spans="13:17">
      <c r="M3062" s="1" t="s">
        <v>47</v>
      </c>
      <c r="N3062" s="1" t="s">
        <v>142</v>
      </c>
      <c r="O3062" s="1" t="s">
        <v>705</v>
      </c>
      <c r="P3062" s="1" t="s">
        <v>346</v>
      </c>
      <c r="Q3062" s="1">
        <v>40410985</v>
      </c>
    </row>
    <row r="3063" spans="13:17">
      <c r="M3063" s="1" t="s">
        <v>47</v>
      </c>
      <c r="N3063" s="1" t="s">
        <v>142</v>
      </c>
      <c r="O3063" s="1" t="s">
        <v>706</v>
      </c>
      <c r="P3063" s="1" t="s">
        <v>706</v>
      </c>
      <c r="Q3063" s="1">
        <v>40411114</v>
      </c>
    </row>
    <row r="3064" spans="13:17">
      <c r="M3064" s="1" t="s">
        <v>47</v>
      </c>
      <c r="N3064" s="1" t="s">
        <v>142</v>
      </c>
      <c r="O3064" s="1" t="s">
        <v>706</v>
      </c>
      <c r="P3064" s="1" t="s">
        <v>3124</v>
      </c>
      <c r="Q3064" s="1">
        <v>40411199</v>
      </c>
    </row>
    <row r="3065" spans="13:17">
      <c r="M3065" s="1" t="s">
        <v>47</v>
      </c>
      <c r="N3065" s="1" t="s">
        <v>142</v>
      </c>
      <c r="O3065" s="1" t="s">
        <v>706</v>
      </c>
      <c r="P3065" s="1" t="s">
        <v>3125</v>
      </c>
      <c r="Q3065" s="1">
        <v>40411117</v>
      </c>
    </row>
    <row r="3066" spans="13:17">
      <c r="M3066" s="1" t="s">
        <v>47</v>
      </c>
      <c r="N3066" s="1" t="s">
        <v>142</v>
      </c>
      <c r="O3066" s="1" t="s">
        <v>706</v>
      </c>
      <c r="P3066" s="1" t="s">
        <v>923</v>
      </c>
      <c r="Q3066" s="1">
        <v>40411125</v>
      </c>
    </row>
    <row r="3067" spans="13:17">
      <c r="M3067" s="1" t="s">
        <v>47</v>
      </c>
      <c r="N3067" s="1" t="s">
        <v>142</v>
      </c>
      <c r="O3067" s="1" t="s">
        <v>706</v>
      </c>
      <c r="P3067" s="1" t="s">
        <v>3126</v>
      </c>
      <c r="Q3067" s="1">
        <v>40411134</v>
      </c>
    </row>
    <row r="3068" spans="13:17">
      <c r="M3068" s="1" t="s">
        <v>47</v>
      </c>
      <c r="N3068" s="1" t="s">
        <v>142</v>
      </c>
      <c r="O3068" s="1" t="s">
        <v>706</v>
      </c>
      <c r="P3068" s="1" t="s">
        <v>1143</v>
      </c>
      <c r="Q3068" s="1">
        <v>40411151</v>
      </c>
    </row>
    <row r="3069" spans="13:17">
      <c r="M3069" s="1" t="s">
        <v>47</v>
      </c>
      <c r="N3069" s="1" t="s">
        <v>142</v>
      </c>
      <c r="O3069" s="1" t="s">
        <v>706</v>
      </c>
      <c r="P3069" s="1" t="s">
        <v>3127</v>
      </c>
      <c r="Q3069" s="1">
        <v>40411160</v>
      </c>
    </row>
    <row r="3070" spans="13:17">
      <c r="M3070" s="1" t="s">
        <v>47</v>
      </c>
      <c r="N3070" s="1" t="s">
        <v>142</v>
      </c>
      <c r="O3070" s="1" t="s">
        <v>706</v>
      </c>
      <c r="P3070" s="1" t="s">
        <v>3128</v>
      </c>
      <c r="Q3070" s="1">
        <v>40411169</v>
      </c>
    </row>
    <row r="3071" spans="13:17">
      <c r="M3071" s="1" t="s">
        <v>47</v>
      </c>
      <c r="N3071" s="1" t="s">
        <v>142</v>
      </c>
      <c r="O3071" s="1" t="s">
        <v>706</v>
      </c>
      <c r="P3071" s="1" t="s">
        <v>3129</v>
      </c>
      <c r="Q3071" s="1">
        <v>40411177</v>
      </c>
    </row>
    <row r="3072" spans="13:17">
      <c r="M3072" s="1" t="s">
        <v>47</v>
      </c>
      <c r="N3072" s="1" t="s">
        <v>142</v>
      </c>
      <c r="O3072" s="1" t="s">
        <v>706</v>
      </c>
      <c r="P3072" s="1" t="s">
        <v>3130</v>
      </c>
      <c r="Q3072" s="1">
        <v>40411186</v>
      </c>
    </row>
    <row r="3073" spans="13:17">
      <c r="M3073" s="1" t="s">
        <v>47</v>
      </c>
      <c r="N3073" s="1" t="s">
        <v>142</v>
      </c>
      <c r="O3073" s="1" t="s">
        <v>706</v>
      </c>
      <c r="P3073" s="1" t="s">
        <v>3131</v>
      </c>
      <c r="Q3073" s="1">
        <v>40411194</v>
      </c>
    </row>
    <row r="3074" spans="13:17">
      <c r="M3074" s="1" t="s">
        <v>47</v>
      </c>
      <c r="N3074" s="1" t="s">
        <v>142</v>
      </c>
      <c r="O3074" s="1" t="s">
        <v>706</v>
      </c>
      <c r="P3074" s="1" t="s">
        <v>3132</v>
      </c>
      <c r="Q3074" s="1">
        <v>40411143</v>
      </c>
    </row>
    <row r="3075" spans="13:17">
      <c r="M3075" s="1" t="s">
        <v>47</v>
      </c>
      <c r="N3075" s="1" t="s">
        <v>142</v>
      </c>
      <c r="O3075" s="1" t="s">
        <v>708</v>
      </c>
      <c r="P3075" s="1" t="s">
        <v>3133</v>
      </c>
      <c r="Q3075" s="1">
        <v>40412325</v>
      </c>
    </row>
    <row r="3076" spans="13:17">
      <c r="M3076" s="1" t="s">
        <v>47</v>
      </c>
      <c r="N3076" s="1" t="s">
        <v>142</v>
      </c>
      <c r="O3076" s="1" t="s">
        <v>708</v>
      </c>
      <c r="P3076" s="1" t="s">
        <v>3134</v>
      </c>
      <c r="Q3076" s="1">
        <v>40412335</v>
      </c>
    </row>
    <row r="3077" spans="13:17">
      <c r="M3077" s="1" t="s">
        <v>47</v>
      </c>
      <c r="N3077" s="1" t="s">
        <v>142</v>
      </c>
      <c r="O3077" s="1" t="s">
        <v>708</v>
      </c>
      <c r="P3077" s="1" t="s">
        <v>3135</v>
      </c>
      <c r="Q3077" s="1">
        <v>40412329</v>
      </c>
    </row>
    <row r="3078" spans="13:17">
      <c r="M3078" s="1" t="s">
        <v>47</v>
      </c>
      <c r="N3078" s="1" t="s">
        <v>142</v>
      </c>
      <c r="O3078" s="1" t="s">
        <v>708</v>
      </c>
      <c r="P3078" s="1" t="s">
        <v>3136</v>
      </c>
      <c r="Q3078" s="1">
        <v>40412341</v>
      </c>
    </row>
    <row r="3079" spans="13:17">
      <c r="M3079" s="1" t="s">
        <v>47</v>
      </c>
      <c r="N3079" s="1" t="s">
        <v>142</v>
      </c>
      <c r="O3079" s="1" t="s">
        <v>708</v>
      </c>
      <c r="P3079" s="1" t="s">
        <v>708</v>
      </c>
      <c r="Q3079" s="1">
        <v>40412347</v>
      </c>
    </row>
    <row r="3080" spans="13:17">
      <c r="M3080" s="1" t="s">
        <v>47</v>
      </c>
      <c r="N3080" s="1" t="s">
        <v>142</v>
      </c>
      <c r="O3080" s="1" t="s">
        <v>708</v>
      </c>
      <c r="P3080" s="1" t="s">
        <v>3137</v>
      </c>
      <c r="Q3080" s="1">
        <v>40412399</v>
      </c>
    </row>
    <row r="3081" spans="13:17">
      <c r="M3081" s="1" t="s">
        <v>47</v>
      </c>
      <c r="N3081" s="1" t="s">
        <v>142</v>
      </c>
      <c r="O3081" s="1" t="s">
        <v>708</v>
      </c>
      <c r="P3081" s="1" t="s">
        <v>152</v>
      </c>
      <c r="Q3081" s="1">
        <v>40412353</v>
      </c>
    </row>
    <row r="3082" spans="13:17">
      <c r="M3082" s="1" t="s">
        <v>47</v>
      </c>
      <c r="N3082" s="1" t="s">
        <v>142</v>
      </c>
      <c r="O3082" s="1" t="s">
        <v>708</v>
      </c>
      <c r="P3082" s="1" t="s">
        <v>3138</v>
      </c>
      <c r="Q3082" s="1">
        <v>40412359</v>
      </c>
    </row>
    <row r="3083" spans="13:17">
      <c r="M3083" s="1" t="s">
        <v>47</v>
      </c>
      <c r="N3083" s="1" t="s">
        <v>142</v>
      </c>
      <c r="O3083" s="1" t="s">
        <v>708</v>
      </c>
      <c r="P3083" s="1" t="s">
        <v>3139</v>
      </c>
      <c r="Q3083" s="1">
        <v>40412365</v>
      </c>
    </row>
    <row r="3084" spans="13:17">
      <c r="M3084" s="1" t="s">
        <v>47</v>
      </c>
      <c r="N3084" s="1" t="s">
        <v>142</v>
      </c>
      <c r="O3084" s="1" t="s">
        <v>708</v>
      </c>
      <c r="P3084" s="1" t="s">
        <v>3140</v>
      </c>
      <c r="Q3084" s="1">
        <v>40412371</v>
      </c>
    </row>
    <row r="3085" spans="13:17">
      <c r="M3085" s="1" t="s">
        <v>47</v>
      </c>
      <c r="N3085" s="1" t="s">
        <v>142</v>
      </c>
      <c r="O3085" s="1" t="s">
        <v>708</v>
      </c>
      <c r="P3085" s="1" t="s">
        <v>3141</v>
      </c>
      <c r="Q3085" s="1">
        <v>40412383</v>
      </c>
    </row>
    <row r="3086" spans="13:17">
      <c r="M3086" s="1" t="s">
        <v>47</v>
      </c>
      <c r="N3086" s="1" t="s">
        <v>142</v>
      </c>
      <c r="O3086" s="1" t="s">
        <v>708</v>
      </c>
      <c r="P3086" s="1" t="s">
        <v>1984</v>
      </c>
      <c r="Q3086" s="1">
        <v>40412389</v>
      </c>
    </row>
    <row r="3087" spans="13:17">
      <c r="M3087" s="1" t="s">
        <v>47</v>
      </c>
      <c r="N3087" s="1" t="s">
        <v>142</v>
      </c>
      <c r="O3087" s="1" t="s">
        <v>627</v>
      </c>
      <c r="P3087" s="1" t="s">
        <v>3142</v>
      </c>
      <c r="Q3087" s="1">
        <v>40413817</v>
      </c>
    </row>
    <row r="3088" spans="13:17">
      <c r="M3088" s="1" t="s">
        <v>47</v>
      </c>
      <c r="N3088" s="1" t="s">
        <v>142</v>
      </c>
      <c r="O3088" s="1" t="s">
        <v>627</v>
      </c>
      <c r="P3088" s="1" t="s">
        <v>3143</v>
      </c>
      <c r="Q3088" s="1">
        <v>40413819</v>
      </c>
    </row>
    <row r="3089" spans="13:17">
      <c r="M3089" s="1" t="s">
        <v>47</v>
      </c>
      <c r="N3089" s="1" t="s">
        <v>142</v>
      </c>
      <c r="O3089" s="1" t="s">
        <v>627</v>
      </c>
      <c r="P3089" s="1" t="s">
        <v>627</v>
      </c>
      <c r="Q3089" s="1">
        <v>40413828</v>
      </c>
    </row>
    <row r="3090" spans="13:17">
      <c r="M3090" s="1" t="s">
        <v>47</v>
      </c>
      <c r="N3090" s="1" t="s">
        <v>142</v>
      </c>
      <c r="O3090" s="1" t="s">
        <v>627</v>
      </c>
      <c r="P3090" s="1" t="s">
        <v>3144</v>
      </c>
      <c r="Q3090" s="1">
        <v>40413899</v>
      </c>
    </row>
    <row r="3091" spans="13:17">
      <c r="M3091" s="1" t="s">
        <v>47</v>
      </c>
      <c r="N3091" s="1" t="s">
        <v>142</v>
      </c>
      <c r="O3091" s="1" t="s">
        <v>627</v>
      </c>
      <c r="P3091" s="1" t="s">
        <v>1539</v>
      </c>
      <c r="Q3091" s="1">
        <v>40413838</v>
      </c>
    </row>
    <row r="3092" spans="13:17">
      <c r="M3092" s="1" t="s">
        <v>47</v>
      </c>
      <c r="N3092" s="1" t="s">
        <v>142</v>
      </c>
      <c r="O3092" s="1" t="s">
        <v>627</v>
      </c>
      <c r="P3092" s="1" t="s">
        <v>3145</v>
      </c>
      <c r="Q3092" s="1">
        <v>40413847</v>
      </c>
    </row>
    <row r="3093" spans="13:17">
      <c r="M3093" s="1" t="s">
        <v>47</v>
      </c>
      <c r="N3093" s="1" t="s">
        <v>142</v>
      </c>
      <c r="O3093" s="1" t="s">
        <v>627</v>
      </c>
      <c r="P3093" s="1" t="s">
        <v>3146</v>
      </c>
      <c r="Q3093" s="1">
        <v>40413857</v>
      </c>
    </row>
    <row r="3094" spans="13:17">
      <c r="M3094" s="1" t="s">
        <v>47</v>
      </c>
      <c r="N3094" s="1" t="s">
        <v>142</v>
      </c>
      <c r="O3094" s="1" t="s">
        <v>627</v>
      </c>
      <c r="P3094" s="1" t="s">
        <v>3147</v>
      </c>
      <c r="Q3094" s="1">
        <v>40413866</v>
      </c>
    </row>
    <row r="3095" spans="13:17">
      <c r="M3095" s="1" t="s">
        <v>47</v>
      </c>
      <c r="N3095" s="1" t="s">
        <v>142</v>
      </c>
      <c r="O3095" s="1" t="s">
        <v>627</v>
      </c>
      <c r="P3095" s="1" t="s">
        <v>3148</v>
      </c>
      <c r="Q3095" s="1">
        <v>40413876</v>
      </c>
    </row>
    <row r="3096" spans="13:17">
      <c r="M3096" s="1" t="s">
        <v>47</v>
      </c>
      <c r="N3096" s="1" t="s">
        <v>142</v>
      </c>
      <c r="O3096" s="1" t="s">
        <v>627</v>
      </c>
      <c r="P3096" s="1" t="s">
        <v>3149</v>
      </c>
      <c r="Q3096" s="1">
        <v>40413885</v>
      </c>
    </row>
    <row r="3097" spans="13:17">
      <c r="M3097" s="1" t="s">
        <v>47</v>
      </c>
      <c r="N3097" s="1" t="s">
        <v>142</v>
      </c>
      <c r="O3097" s="1" t="s">
        <v>242</v>
      </c>
      <c r="P3097" s="1" t="s">
        <v>3150</v>
      </c>
      <c r="Q3097" s="1">
        <v>40414710</v>
      </c>
    </row>
    <row r="3098" spans="13:17">
      <c r="M3098" s="1" t="s">
        <v>47</v>
      </c>
      <c r="N3098" s="1" t="s">
        <v>142</v>
      </c>
      <c r="O3098" s="1" t="s">
        <v>242</v>
      </c>
      <c r="P3098" s="1" t="s">
        <v>3151</v>
      </c>
      <c r="Q3098" s="1">
        <v>40414711</v>
      </c>
    </row>
    <row r="3099" spans="13:17">
      <c r="M3099" s="1" t="s">
        <v>47</v>
      </c>
      <c r="N3099" s="1" t="s">
        <v>142</v>
      </c>
      <c r="O3099" s="1" t="s">
        <v>242</v>
      </c>
      <c r="P3099" s="1" t="s">
        <v>540</v>
      </c>
      <c r="Q3099" s="1">
        <v>40414723</v>
      </c>
    </row>
    <row r="3100" spans="13:17">
      <c r="M3100" s="1" t="s">
        <v>47</v>
      </c>
      <c r="N3100" s="1" t="s">
        <v>142</v>
      </c>
      <c r="O3100" s="1" t="s">
        <v>242</v>
      </c>
      <c r="P3100" s="1" t="s">
        <v>3152</v>
      </c>
      <c r="Q3100" s="1">
        <v>40414729</v>
      </c>
    </row>
    <row r="3101" spans="13:17">
      <c r="M3101" s="1" t="s">
        <v>47</v>
      </c>
      <c r="N3101" s="1" t="s">
        <v>142</v>
      </c>
      <c r="O3101" s="1" t="s">
        <v>242</v>
      </c>
      <c r="P3101" s="1" t="s">
        <v>3153</v>
      </c>
      <c r="Q3101" s="1">
        <v>40414735</v>
      </c>
    </row>
    <row r="3102" spans="13:17">
      <c r="M3102" s="1" t="s">
        <v>47</v>
      </c>
      <c r="N3102" s="1" t="s">
        <v>142</v>
      </c>
      <c r="O3102" s="1" t="s">
        <v>242</v>
      </c>
      <c r="P3102" s="1" t="s">
        <v>3154</v>
      </c>
      <c r="Q3102" s="1">
        <v>40414741</v>
      </c>
    </row>
    <row r="3103" spans="13:17">
      <c r="M3103" s="1" t="s">
        <v>47</v>
      </c>
      <c r="N3103" s="1" t="s">
        <v>142</v>
      </c>
      <c r="O3103" s="1" t="s">
        <v>242</v>
      </c>
      <c r="P3103" s="1" t="s">
        <v>3155</v>
      </c>
      <c r="Q3103" s="1">
        <v>40414747</v>
      </c>
    </row>
    <row r="3104" spans="13:17">
      <c r="M3104" s="1" t="s">
        <v>47</v>
      </c>
      <c r="N3104" s="1" t="s">
        <v>142</v>
      </c>
      <c r="O3104" s="1" t="s">
        <v>242</v>
      </c>
      <c r="P3104" s="1" t="s">
        <v>3156</v>
      </c>
      <c r="Q3104" s="1">
        <v>40414753</v>
      </c>
    </row>
    <row r="3105" spans="13:17">
      <c r="M3105" s="1" t="s">
        <v>47</v>
      </c>
      <c r="N3105" s="1" t="s">
        <v>142</v>
      </c>
      <c r="O3105" s="1" t="s">
        <v>242</v>
      </c>
      <c r="P3105" s="1" t="s">
        <v>3157</v>
      </c>
      <c r="Q3105" s="1">
        <v>40414799</v>
      </c>
    </row>
    <row r="3106" spans="13:17">
      <c r="M3106" s="1" t="s">
        <v>47</v>
      </c>
      <c r="N3106" s="1" t="s">
        <v>142</v>
      </c>
      <c r="O3106" s="1" t="s">
        <v>242</v>
      </c>
      <c r="P3106" s="1" t="s">
        <v>209</v>
      </c>
      <c r="Q3106" s="1">
        <v>40414771</v>
      </c>
    </row>
    <row r="3107" spans="13:17">
      <c r="M3107" s="1" t="s">
        <v>47</v>
      </c>
      <c r="N3107" s="1" t="s">
        <v>142</v>
      </c>
      <c r="O3107" s="1" t="s">
        <v>242</v>
      </c>
      <c r="P3107" s="1" t="s">
        <v>2074</v>
      </c>
      <c r="Q3107" s="1">
        <v>40414765</v>
      </c>
    </row>
    <row r="3108" spans="13:17">
      <c r="M3108" s="1" t="s">
        <v>47</v>
      </c>
      <c r="N3108" s="1" t="s">
        <v>142</v>
      </c>
      <c r="O3108" s="1" t="s">
        <v>242</v>
      </c>
      <c r="P3108" s="1" t="s">
        <v>2667</v>
      </c>
      <c r="Q3108" s="1">
        <v>40414777</v>
      </c>
    </row>
    <row r="3109" spans="13:17">
      <c r="M3109" s="1" t="s">
        <v>47</v>
      </c>
      <c r="N3109" s="1" t="s">
        <v>142</v>
      </c>
      <c r="O3109" s="1" t="s">
        <v>242</v>
      </c>
      <c r="P3109" s="1" t="s">
        <v>3158</v>
      </c>
      <c r="Q3109" s="1">
        <v>40414783</v>
      </c>
    </row>
    <row r="3110" spans="13:17">
      <c r="M3110" s="1" t="s">
        <v>47</v>
      </c>
      <c r="N3110" s="1" t="s">
        <v>142</v>
      </c>
      <c r="O3110" s="1" t="s">
        <v>242</v>
      </c>
      <c r="P3110" s="1" t="s">
        <v>2044</v>
      </c>
      <c r="Q3110" s="1">
        <v>40414789</v>
      </c>
    </row>
    <row r="3111" spans="13:17">
      <c r="M3111" s="1" t="s">
        <v>47</v>
      </c>
      <c r="N3111" s="1" t="s">
        <v>142</v>
      </c>
      <c r="O3111" s="1" t="s">
        <v>242</v>
      </c>
      <c r="P3111" s="1" t="s">
        <v>1618</v>
      </c>
      <c r="Q3111" s="1">
        <v>40414792</v>
      </c>
    </row>
    <row r="3112" spans="13:17">
      <c r="M3112" s="1" t="s">
        <v>47</v>
      </c>
      <c r="N3112" s="1" t="s">
        <v>142</v>
      </c>
      <c r="O3112" s="1" t="s">
        <v>242</v>
      </c>
      <c r="P3112" s="1" t="s">
        <v>3159</v>
      </c>
      <c r="Q3112" s="1">
        <v>40414795</v>
      </c>
    </row>
    <row r="3113" spans="13:17">
      <c r="M3113" s="1" t="s">
        <v>47</v>
      </c>
      <c r="N3113" s="1" t="s">
        <v>142</v>
      </c>
      <c r="O3113" s="1" t="s">
        <v>712</v>
      </c>
      <c r="P3113" s="1" t="s">
        <v>3160</v>
      </c>
      <c r="Q3113" s="1">
        <v>40416110</v>
      </c>
    </row>
    <row r="3114" spans="13:17">
      <c r="M3114" s="1" t="s">
        <v>47</v>
      </c>
      <c r="N3114" s="1" t="s">
        <v>142</v>
      </c>
      <c r="O3114" s="1" t="s">
        <v>712</v>
      </c>
      <c r="P3114" s="1" t="s">
        <v>3161</v>
      </c>
      <c r="Q3114" s="1">
        <v>40416111</v>
      </c>
    </row>
    <row r="3115" spans="13:17">
      <c r="M3115" s="1" t="s">
        <v>47</v>
      </c>
      <c r="N3115" s="1" t="s">
        <v>142</v>
      </c>
      <c r="O3115" s="1" t="s">
        <v>712</v>
      </c>
      <c r="P3115" s="1" t="s">
        <v>3162</v>
      </c>
      <c r="Q3115" s="1">
        <v>40416116</v>
      </c>
    </row>
    <row r="3116" spans="13:17">
      <c r="M3116" s="1" t="s">
        <v>47</v>
      </c>
      <c r="N3116" s="1" t="s">
        <v>142</v>
      </c>
      <c r="O3116" s="1" t="s">
        <v>712</v>
      </c>
      <c r="P3116" s="1" t="s">
        <v>3163</v>
      </c>
      <c r="Q3116" s="1">
        <v>40416122</v>
      </c>
    </row>
    <row r="3117" spans="13:17">
      <c r="M3117" s="1" t="s">
        <v>47</v>
      </c>
      <c r="N3117" s="1" t="s">
        <v>142</v>
      </c>
      <c r="O3117" s="1" t="s">
        <v>712</v>
      </c>
      <c r="P3117" s="1" t="s">
        <v>3164</v>
      </c>
      <c r="Q3117" s="1">
        <v>40416127</v>
      </c>
    </row>
    <row r="3118" spans="13:17">
      <c r="M3118" s="1" t="s">
        <v>47</v>
      </c>
      <c r="N3118" s="1" t="s">
        <v>142</v>
      </c>
      <c r="O3118" s="1" t="s">
        <v>712</v>
      </c>
      <c r="P3118" s="1" t="s">
        <v>3165</v>
      </c>
      <c r="Q3118" s="1">
        <v>40416133</v>
      </c>
    </row>
    <row r="3119" spans="13:17">
      <c r="M3119" s="1" t="s">
        <v>47</v>
      </c>
      <c r="N3119" s="1" t="s">
        <v>142</v>
      </c>
      <c r="O3119" s="1" t="s">
        <v>712</v>
      </c>
      <c r="P3119" s="1" t="s">
        <v>3166</v>
      </c>
      <c r="Q3119" s="1">
        <v>40416139</v>
      </c>
    </row>
    <row r="3120" spans="13:17">
      <c r="M3120" s="1" t="s">
        <v>47</v>
      </c>
      <c r="N3120" s="1" t="s">
        <v>142</v>
      </c>
      <c r="O3120" s="1" t="s">
        <v>712</v>
      </c>
      <c r="P3120" s="1" t="s">
        <v>3167</v>
      </c>
      <c r="Q3120" s="1">
        <v>40416144</v>
      </c>
    </row>
    <row r="3121" spans="13:17">
      <c r="M3121" s="1" t="s">
        <v>47</v>
      </c>
      <c r="N3121" s="1" t="s">
        <v>142</v>
      </c>
      <c r="O3121" s="1" t="s">
        <v>712</v>
      </c>
      <c r="P3121" s="1" t="s">
        <v>3025</v>
      </c>
      <c r="Q3121" s="1">
        <v>40416150</v>
      </c>
    </row>
    <row r="3122" spans="13:17">
      <c r="M3122" s="1" t="s">
        <v>47</v>
      </c>
      <c r="N3122" s="1" t="s">
        <v>142</v>
      </c>
      <c r="O3122" s="1" t="s">
        <v>712</v>
      </c>
      <c r="P3122" s="1" t="s">
        <v>3168</v>
      </c>
      <c r="Q3122" s="1">
        <v>40416155</v>
      </c>
    </row>
    <row r="3123" spans="13:17">
      <c r="M3123" s="1" t="s">
        <v>47</v>
      </c>
      <c r="N3123" s="1" t="s">
        <v>142</v>
      </c>
      <c r="O3123" s="1" t="s">
        <v>712</v>
      </c>
      <c r="P3123" s="1" t="s">
        <v>3169</v>
      </c>
      <c r="Q3123" s="1">
        <v>40416161</v>
      </c>
    </row>
    <row r="3124" spans="13:17">
      <c r="M3124" s="1" t="s">
        <v>47</v>
      </c>
      <c r="N3124" s="1" t="s">
        <v>142</v>
      </c>
      <c r="O3124" s="1" t="s">
        <v>712</v>
      </c>
      <c r="P3124" s="1" t="s">
        <v>712</v>
      </c>
      <c r="Q3124" s="1">
        <v>40416167</v>
      </c>
    </row>
    <row r="3125" spans="13:17">
      <c r="M3125" s="1" t="s">
        <v>47</v>
      </c>
      <c r="N3125" s="1" t="s">
        <v>142</v>
      </c>
      <c r="O3125" s="1" t="s">
        <v>712</v>
      </c>
      <c r="P3125" s="1" t="s">
        <v>3170</v>
      </c>
      <c r="Q3125" s="1">
        <v>40416199</v>
      </c>
    </row>
    <row r="3126" spans="13:17">
      <c r="M3126" s="1" t="s">
        <v>47</v>
      </c>
      <c r="N3126" s="1" t="s">
        <v>142</v>
      </c>
      <c r="O3126" s="1" t="s">
        <v>712</v>
      </c>
      <c r="P3126" s="1" t="s">
        <v>3171</v>
      </c>
      <c r="Q3126" s="1">
        <v>40416172</v>
      </c>
    </row>
    <row r="3127" spans="13:17">
      <c r="M3127" s="1" t="s">
        <v>47</v>
      </c>
      <c r="N3127" s="1" t="s">
        <v>142</v>
      </c>
      <c r="O3127" s="1" t="s">
        <v>712</v>
      </c>
      <c r="P3127" s="1" t="s">
        <v>3172</v>
      </c>
      <c r="Q3127" s="1">
        <v>40416178</v>
      </c>
    </row>
    <row r="3128" spans="13:17">
      <c r="M3128" s="1" t="s">
        <v>47</v>
      </c>
      <c r="N3128" s="1" t="s">
        <v>142</v>
      </c>
      <c r="O3128" s="1" t="s">
        <v>712</v>
      </c>
      <c r="P3128" s="1" t="s">
        <v>3173</v>
      </c>
      <c r="Q3128" s="1">
        <v>40416183</v>
      </c>
    </row>
    <row r="3129" spans="13:17">
      <c r="M3129" s="1" t="s">
        <v>47</v>
      </c>
      <c r="N3129" s="1" t="s">
        <v>142</v>
      </c>
      <c r="O3129" s="1" t="s">
        <v>712</v>
      </c>
      <c r="P3129" s="1" t="s">
        <v>3174</v>
      </c>
      <c r="Q3129" s="1">
        <v>40416189</v>
      </c>
    </row>
    <row r="3130" spans="13:17">
      <c r="M3130" s="1" t="s">
        <v>47</v>
      </c>
      <c r="N3130" s="1" t="s">
        <v>142</v>
      </c>
      <c r="O3130" s="1" t="s">
        <v>712</v>
      </c>
      <c r="P3130" s="1" t="s">
        <v>3175</v>
      </c>
      <c r="Q3130" s="1">
        <v>40416194</v>
      </c>
    </row>
    <row r="3131" spans="13:17">
      <c r="M3131" s="1" t="s">
        <v>47</v>
      </c>
      <c r="N3131" s="1" t="s">
        <v>142</v>
      </c>
      <c r="O3131" s="1" t="s">
        <v>714</v>
      </c>
      <c r="P3131" s="1" t="s">
        <v>3176</v>
      </c>
      <c r="Q3131" s="1">
        <v>40419013</v>
      </c>
    </row>
    <row r="3132" spans="13:17">
      <c r="M3132" s="1" t="s">
        <v>47</v>
      </c>
      <c r="N3132" s="1" t="s">
        <v>142</v>
      </c>
      <c r="O3132" s="1" t="s">
        <v>714</v>
      </c>
      <c r="P3132" s="1" t="s">
        <v>2341</v>
      </c>
      <c r="Q3132" s="1">
        <v>40419017</v>
      </c>
    </row>
    <row r="3133" spans="13:17">
      <c r="M3133" s="1" t="s">
        <v>47</v>
      </c>
      <c r="N3133" s="1" t="s">
        <v>142</v>
      </c>
      <c r="O3133" s="1" t="s">
        <v>714</v>
      </c>
      <c r="P3133" s="1" t="s">
        <v>3177</v>
      </c>
      <c r="Q3133" s="1">
        <v>40419025</v>
      </c>
    </row>
    <row r="3134" spans="13:17">
      <c r="M3134" s="1" t="s">
        <v>47</v>
      </c>
      <c r="N3134" s="1" t="s">
        <v>142</v>
      </c>
      <c r="O3134" s="1" t="s">
        <v>714</v>
      </c>
      <c r="P3134" s="1" t="s">
        <v>3178</v>
      </c>
      <c r="Q3134" s="1">
        <v>40419099</v>
      </c>
    </row>
    <row r="3135" spans="13:17">
      <c r="M3135" s="1" t="s">
        <v>47</v>
      </c>
      <c r="N3135" s="1" t="s">
        <v>142</v>
      </c>
      <c r="O3135" s="1" t="s">
        <v>714</v>
      </c>
      <c r="P3135" s="1" t="s">
        <v>3179</v>
      </c>
      <c r="Q3135" s="1">
        <v>40419034</v>
      </c>
    </row>
    <row r="3136" spans="13:17">
      <c r="M3136" s="1" t="s">
        <v>47</v>
      </c>
      <c r="N3136" s="1" t="s">
        <v>142</v>
      </c>
      <c r="O3136" s="1" t="s">
        <v>714</v>
      </c>
      <c r="P3136" s="1" t="s">
        <v>3180</v>
      </c>
      <c r="Q3136" s="1">
        <v>40419043</v>
      </c>
    </row>
    <row r="3137" spans="13:17">
      <c r="M3137" s="1" t="s">
        <v>47</v>
      </c>
      <c r="N3137" s="1" t="s">
        <v>142</v>
      </c>
      <c r="O3137" s="1" t="s">
        <v>714</v>
      </c>
      <c r="P3137" s="1" t="s">
        <v>3181</v>
      </c>
      <c r="Q3137" s="1">
        <v>40419051</v>
      </c>
    </row>
    <row r="3138" spans="13:17">
      <c r="M3138" s="1" t="s">
        <v>47</v>
      </c>
      <c r="N3138" s="1" t="s">
        <v>142</v>
      </c>
      <c r="O3138" s="1" t="s">
        <v>714</v>
      </c>
      <c r="P3138" s="1" t="s">
        <v>1491</v>
      </c>
      <c r="Q3138" s="1">
        <v>40419060</v>
      </c>
    </row>
    <row r="3139" spans="13:17">
      <c r="M3139" s="1" t="s">
        <v>47</v>
      </c>
      <c r="N3139" s="1" t="s">
        <v>142</v>
      </c>
      <c r="O3139" s="1" t="s">
        <v>714</v>
      </c>
      <c r="P3139" s="1" t="s">
        <v>3182</v>
      </c>
      <c r="Q3139" s="1">
        <v>40419069</v>
      </c>
    </row>
    <row r="3140" spans="13:17">
      <c r="M3140" s="1" t="s">
        <v>47</v>
      </c>
      <c r="N3140" s="1" t="s">
        <v>142</v>
      </c>
      <c r="O3140" s="1" t="s">
        <v>714</v>
      </c>
      <c r="P3140" s="1" t="s">
        <v>3183</v>
      </c>
      <c r="Q3140" s="1">
        <v>40419077</v>
      </c>
    </row>
    <row r="3141" spans="13:17">
      <c r="M3141" s="1" t="s">
        <v>47</v>
      </c>
      <c r="N3141" s="1" t="s">
        <v>142</v>
      </c>
      <c r="O3141" s="1" t="s">
        <v>714</v>
      </c>
      <c r="P3141" s="1" t="s">
        <v>714</v>
      </c>
      <c r="Q3141" s="1">
        <v>40419086</v>
      </c>
    </row>
    <row r="3142" spans="13:17">
      <c r="M3142" s="1" t="s">
        <v>47</v>
      </c>
      <c r="N3142" s="1" t="s">
        <v>142</v>
      </c>
      <c r="O3142" s="1" t="s">
        <v>714</v>
      </c>
      <c r="P3142" s="1" t="s">
        <v>3184</v>
      </c>
      <c r="Q3142" s="1">
        <v>40419094</v>
      </c>
    </row>
    <row r="3143" spans="13:17">
      <c r="M3143" s="1" t="s">
        <v>47</v>
      </c>
      <c r="N3143" s="1" t="s">
        <v>144</v>
      </c>
      <c r="O3143" s="1" t="s">
        <v>716</v>
      </c>
      <c r="P3143" s="1" t="s">
        <v>3185</v>
      </c>
      <c r="Q3143" s="1">
        <v>40441410</v>
      </c>
    </row>
    <row r="3144" spans="13:17">
      <c r="M3144" s="1" t="s">
        <v>47</v>
      </c>
      <c r="N3144" s="1" t="s">
        <v>144</v>
      </c>
      <c r="O3144" s="1" t="s">
        <v>716</v>
      </c>
      <c r="P3144" s="1" t="s">
        <v>65</v>
      </c>
      <c r="Q3144" s="1">
        <v>40441421</v>
      </c>
    </row>
    <row r="3145" spans="13:17">
      <c r="M3145" s="1" t="s">
        <v>47</v>
      </c>
      <c r="N3145" s="1" t="s">
        <v>144</v>
      </c>
      <c r="O3145" s="1" t="s">
        <v>716</v>
      </c>
      <c r="P3145" s="1" t="s">
        <v>544</v>
      </c>
      <c r="Q3145" s="1">
        <v>40441431</v>
      </c>
    </row>
    <row r="3146" spans="13:17">
      <c r="M3146" s="1" t="s">
        <v>47</v>
      </c>
      <c r="N3146" s="1" t="s">
        <v>144</v>
      </c>
      <c r="O3146" s="1" t="s">
        <v>716</v>
      </c>
      <c r="P3146" s="1" t="s">
        <v>3186</v>
      </c>
      <c r="Q3146" s="1">
        <v>40441499</v>
      </c>
    </row>
    <row r="3147" spans="13:17">
      <c r="M3147" s="1" t="s">
        <v>47</v>
      </c>
      <c r="N3147" s="1" t="s">
        <v>144</v>
      </c>
      <c r="O3147" s="1" t="s">
        <v>716</v>
      </c>
      <c r="P3147" s="1" t="s">
        <v>3187</v>
      </c>
      <c r="Q3147" s="1">
        <v>40441452</v>
      </c>
    </row>
    <row r="3148" spans="13:17">
      <c r="M3148" s="1" t="s">
        <v>47</v>
      </c>
      <c r="N3148" s="1" t="s">
        <v>144</v>
      </c>
      <c r="O3148" s="1" t="s">
        <v>716</v>
      </c>
      <c r="P3148" s="1" t="s">
        <v>3188</v>
      </c>
      <c r="Q3148" s="1">
        <v>40441463</v>
      </c>
    </row>
    <row r="3149" spans="13:17">
      <c r="M3149" s="1" t="s">
        <v>47</v>
      </c>
      <c r="N3149" s="1" t="s">
        <v>144</v>
      </c>
      <c r="O3149" s="1" t="s">
        <v>716</v>
      </c>
      <c r="P3149" s="1" t="s">
        <v>3189</v>
      </c>
      <c r="Q3149" s="1">
        <v>40441442</v>
      </c>
    </row>
    <row r="3150" spans="13:17">
      <c r="M3150" s="1" t="s">
        <v>47</v>
      </c>
      <c r="N3150" s="1" t="s">
        <v>144</v>
      </c>
      <c r="O3150" s="1" t="s">
        <v>716</v>
      </c>
      <c r="P3150" s="1" t="s">
        <v>2121</v>
      </c>
      <c r="Q3150" s="1">
        <v>40441473</v>
      </c>
    </row>
    <row r="3151" spans="13:17">
      <c r="M3151" s="1" t="s">
        <v>47</v>
      </c>
      <c r="N3151" s="1" t="s">
        <v>144</v>
      </c>
      <c r="O3151" s="1" t="s">
        <v>716</v>
      </c>
      <c r="P3151" s="1" t="s">
        <v>3190</v>
      </c>
      <c r="Q3151" s="1">
        <v>40441484</v>
      </c>
    </row>
    <row r="3152" spans="13:17">
      <c r="M3152" s="1" t="s">
        <v>47</v>
      </c>
      <c r="N3152" s="1" t="s">
        <v>144</v>
      </c>
      <c r="O3152" s="1" t="s">
        <v>717</v>
      </c>
      <c r="P3152" s="1" t="s">
        <v>3191</v>
      </c>
      <c r="Q3152" s="1">
        <v>40441911</v>
      </c>
    </row>
    <row r="3153" spans="13:17">
      <c r="M3153" s="1" t="s">
        <v>47</v>
      </c>
      <c r="N3153" s="1" t="s">
        <v>144</v>
      </c>
      <c r="O3153" s="1" t="s">
        <v>717</v>
      </c>
      <c r="P3153" s="1" t="s">
        <v>3192</v>
      </c>
      <c r="Q3153" s="1">
        <v>40441913</v>
      </c>
    </row>
    <row r="3154" spans="13:17">
      <c r="M3154" s="1" t="s">
        <v>47</v>
      </c>
      <c r="N3154" s="1" t="s">
        <v>144</v>
      </c>
      <c r="O3154" s="1" t="s">
        <v>717</v>
      </c>
      <c r="P3154" s="1" t="s">
        <v>3193</v>
      </c>
      <c r="Q3154" s="1">
        <v>40441915</v>
      </c>
    </row>
    <row r="3155" spans="13:17">
      <c r="M3155" s="1" t="s">
        <v>47</v>
      </c>
      <c r="N3155" s="1" t="s">
        <v>144</v>
      </c>
      <c r="O3155" s="1" t="s">
        <v>717</v>
      </c>
      <c r="P3155" s="1" t="s">
        <v>3194</v>
      </c>
      <c r="Q3155" s="1">
        <v>40441921</v>
      </c>
    </row>
    <row r="3156" spans="13:17">
      <c r="M3156" s="1" t="s">
        <v>47</v>
      </c>
      <c r="N3156" s="1" t="s">
        <v>144</v>
      </c>
      <c r="O3156" s="1" t="s">
        <v>717</v>
      </c>
      <c r="P3156" s="1" t="s">
        <v>3195</v>
      </c>
      <c r="Q3156" s="1">
        <v>40441926</v>
      </c>
    </row>
    <row r="3157" spans="13:17">
      <c r="M3157" s="1" t="s">
        <v>47</v>
      </c>
      <c r="N3157" s="1" t="s">
        <v>144</v>
      </c>
      <c r="O3157" s="1" t="s">
        <v>717</v>
      </c>
      <c r="P3157" s="1" t="s">
        <v>3196</v>
      </c>
      <c r="Q3157" s="1">
        <v>40441931</v>
      </c>
    </row>
    <row r="3158" spans="13:17">
      <c r="M3158" s="1" t="s">
        <v>47</v>
      </c>
      <c r="N3158" s="1" t="s">
        <v>144</v>
      </c>
      <c r="O3158" s="1" t="s">
        <v>717</v>
      </c>
      <c r="P3158" s="1" t="s">
        <v>3197</v>
      </c>
      <c r="Q3158" s="1">
        <v>40441999</v>
      </c>
    </row>
    <row r="3159" spans="13:17">
      <c r="M3159" s="1" t="s">
        <v>47</v>
      </c>
      <c r="N3159" s="1" t="s">
        <v>144</v>
      </c>
      <c r="O3159" s="1" t="s">
        <v>717</v>
      </c>
      <c r="P3159" s="1" t="s">
        <v>3198</v>
      </c>
      <c r="Q3159" s="1">
        <v>40441942</v>
      </c>
    </row>
    <row r="3160" spans="13:17">
      <c r="M3160" s="1" t="s">
        <v>47</v>
      </c>
      <c r="N3160" s="1" t="s">
        <v>144</v>
      </c>
      <c r="O3160" s="1" t="s">
        <v>717</v>
      </c>
      <c r="P3160" s="1" t="s">
        <v>3199</v>
      </c>
      <c r="Q3160" s="1">
        <v>40441947</v>
      </c>
    </row>
    <row r="3161" spans="13:17">
      <c r="M3161" s="1" t="s">
        <v>47</v>
      </c>
      <c r="N3161" s="1" t="s">
        <v>144</v>
      </c>
      <c r="O3161" s="1" t="s">
        <v>717</v>
      </c>
      <c r="P3161" s="1" t="s">
        <v>3200</v>
      </c>
      <c r="Q3161" s="1">
        <v>40441952</v>
      </c>
    </row>
    <row r="3162" spans="13:17">
      <c r="M3162" s="1" t="s">
        <v>47</v>
      </c>
      <c r="N3162" s="1" t="s">
        <v>144</v>
      </c>
      <c r="O3162" s="1" t="s">
        <v>717</v>
      </c>
      <c r="P3162" s="1" t="s">
        <v>3201</v>
      </c>
      <c r="Q3162" s="1">
        <v>40441958</v>
      </c>
    </row>
    <row r="3163" spans="13:17">
      <c r="M3163" s="1" t="s">
        <v>47</v>
      </c>
      <c r="N3163" s="1" t="s">
        <v>144</v>
      </c>
      <c r="O3163" s="1" t="s">
        <v>717</v>
      </c>
      <c r="P3163" s="1" t="s">
        <v>3202</v>
      </c>
      <c r="Q3163" s="1">
        <v>40441963</v>
      </c>
    </row>
    <row r="3164" spans="13:17">
      <c r="M3164" s="1" t="s">
        <v>47</v>
      </c>
      <c r="N3164" s="1" t="s">
        <v>144</v>
      </c>
      <c r="O3164" s="1" t="s">
        <v>717</v>
      </c>
      <c r="P3164" s="1" t="s">
        <v>3203</v>
      </c>
      <c r="Q3164" s="1">
        <v>40441968</v>
      </c>
    </row>
    <row r="3165" spans="13:17">
      <c r="M3165" s="1" t="s">
        <v>47</v>
      </c>
      <c r="N3165" s="1" t="s">
        <v>144</v>
      </c>
      <c r="O3165" s="1" t="s">
        <v>717</v>
      </c>
      <c r="P3165" s="1" t="s">
        <v>3204</v>
      </c>
      <c r="Q3165" s="1">
        <v>40441973</v>
      </c>
    </row>
    <row r="3166" spans="13:17">
      <c r="M3166" s="1" t="s">
        <v>47</v>
      </c>
      <c r="N3166" s="1" t="s">
        <v>144</v>
      </c>
      <c r="O3166" s="1" t="s">
        <v>717</v>
      </c>
      <c r="P3166" s="1" t="s">
        <v>3205</v>
      </c>
      <c r="Q3166" s="1">
        <v>40441979</v>
      </c>
    </row>
    <row r="3167" spans="13:17">
      <c r="M3167" s="1" t="s">
        <v>47</v>
      </c>
      <c r="N3167" s="1" t="s">
        <v>144</v>
      </c>
      <c r="O3167" s="1" t="s">
        <v>717</v>
      </c>
      <c r="P3167" s="1" t="s">
        <v>3206</v>
      </c>
      <c r="Q3167" s="1">
        <v>40441989</v>
      </c>
    </row>
    <row r="3168" spans="13:17">
      <c r="M3168" s="1" t="s">
        <v>47</v>
      </c>
      <c r="N3168" s="1" t="s">
        <v>144</v>
      </c>
      <c r="O3168" s="1" t="s">
        <v>717</v>
      </c>
      <c r="P3168" s="1" t="s">
        <v>3207</v>
      </c>
      <c r="Q3168" s="1">
        <v>40441984</v>
      </c>
    </row>
    <row r="3169" spans="13:17">
      <c r="M3169" s="1" t="s">
        <v>47</v>
      </c>
      <c r="N3169" s="1" t="s">
        <v>144</v>
      </c>
      <c r="O3169" s="1" t="s">
        <v>717</v>
      </c>
      <c r="P3169" s="1" t="s">
        <v>3208</v>
      </c>
      <c r="Q3169" s="1">
        <v>40441994</v>
      </c>
    </row>
    <row r="3170" spans="13:17">
      <c r="M3170" s="1" t="s">
        <v>47</v>
      </c>
      <c r="N3170" s="1" t="s">
        <v>144</v>
      </c>
      <c r="O3170" s="1" t="s">
        <v>487</v>
      </c>
      <c r="P3170" s="1" t="s">
        <v>3209</v>
      </c>
      <c r="Q3170" s="1">
        <v>40443310</v>
      </c>
    </row>
    <row r="3171" spans="13:17">
      <c r="M3171" s="1" t="s">
        <v>47</v>
      </c>
      <c r="N3171" s="1" t="s">
        <v>144</v>
      </c>
      <c r="O3171" s="1" t="s">
        <v>487</v>
      </c>
      <c r="P3171" s="1" t="s">
        <v>3210</v>
      </c>
      <c r="Q3171" s="1">
        <v>40443320</v>
      </c>
    </row>
    <row r="3172" spans="13:17">
      <c r="M3172" s="1" t="s">
        <v>47</v>
      </c>
      <c r="N3172" s="1" t="s">
        <v>144</v>
      </c>
      <c r="O3172" s="1" t="s">
        <v>487</v>
      </c>
      <c r="P3172" s="1" t="s">
        <v>2092</v>
      </c>
      <c r="Q3172" s="1">
        <v>40443399</v>
      </c>
    </row>
    <row r="3173" spans="13:17">
      <c r="M3173" s="1" t="s">
        <v>47</v>
      </c>
      <c r="N3173" s="1" t="s">
        <v>144</v>
      </c>
      <c r="O3173" s="1" t="s">
        <v>487</v>
      </c>
      <c r="P3173" s="1" t="s">
        <v>3211</v>
      </c>
      <c r="Q3173" s="1">
        <v>40443340</v>
      </c>
    </row>
    <row r="3174" spans="13:17">
      <c r="M3174" s="1" t="s">
        <v>47</v>
      </c>
      <c r="N3174" s="1" t="s">
        <v>144</v>
      </c>
      <c r="O3174" s="1" t="s">
        <v>487</v>
      </c>
      <c r="P3174" s="1" t="s">
        <v>2461</v>
      </c>
      <c r="Q3174" s="1">
        <v>40443347</v>
      </c>
    </row>
    <row r="3175" spans="13:17">
      <c r="M3175" s="1" t="s">
        <v>47</v>
      </c>
      <c r="N3175" s="1" t="s">
        <v>144</v>
      </c>
      <c r="O3175" s="1" t="s">
        <v>487</v>
      </c>
      <c r="P3175" s="1" t="s">
        <v>3212</v>
      </c>
      <c r="Q3175" s="1">
        <v>40443354</v>
      </c>
    </row>
    <row r="3176" spans="13:17">
      <c r="M3176" s="1" t="s">
        <v>47</v>
      </c>
      <c r="N3176" s="1" t="s">
        <v>144</v>
      </c>
      <c r="O3176" s="1" t="s">
        <v>487</v>
      </c>
      <c r="P3176" s="1" t="s">
        <v>824</v>
      </c>
      <c r="Q3176" s="1">
        <v>40443361</v>
      </c>
    </row>
    <row r="3177" spans="13:17">
      <c r="M3177" s="1" t="s">
        <v>47</v>
      </c>
      <c r="N3177" s="1" t="s">
        <v>144</v>
      </c>
      <c r="O3177" s="1" t="s">
        <v>487</v>
      </c>
      <c r="P3177" s="1" t="s">
        <v>3026</v>
      </c>
      <c r="Q3177" s="1">
        <v>40443381</v>
      </c>
    </row>
    <row r="3178" spans="13:17">
      <c r="M3178" s="1" t="s">
        <v>47</v>
      </c>
      <c r="N3178" s="1" t="s">
        <v>144</v>
      </c>
      <c r="O3178" s="1" t="s">
        <v>487</v>
      </c>
      <c r="P3178" s="1" t="s">
        <v>3213</v>
      </c>
      <c r="Q3178" s="1">
        <v>40443374</v>
      </c>
    </row>
    <row r="3179" spans="13:17">
      <c r="M3179" s="1" t="s">
        <v>47</v>
      </c>
      <c r="N3179" s="1" t="s">
        <v>144</v>
      </c>
      <c r="O3179" s="1" t="s">
        <v>487</v>
      </c>
      <c r="P3179" s="1" t="s">
        <v>3214</v>
      </c>
      <c r="Q3179" s="1">
        <v>40443388</v>
      </c>
    </row>
    <row r="3180" spans="13:17">
      <c r="M3180" s="1" t="s">
        <v>47</v>
      </c>
      <c r="N3180" s="1" t="s">
        <v>144</v>
      </c>
      <c r="O3180" s="1" t="s">
        <v>487</v>
      </c>
      <c r="P3180" s="1" t="s">
        <v>3215</v>
      </c>
      <c r="Q3180" s="1">
        <v>40443333</v>
      </c>
    </row>
    <row r="3181" spans="13:17">
      <c r="M3181" s="1" t="s">
        <v>47</v>
      </c>
      <c r="N3181" s="1" t="s">
        <v>144</v>
      </c>
      <c r="O3181" s="1" t="s">
        <v>487</v>
      </c>
      <c r="P3181" s="1" t="s">
        <v>3216</v>
      </c>
      <c r="Q3181" s="1">
        <v>40443394</v>
      </c>
    </row>
    <row r="3182" spans="13:17">
      <c r="M3182" s="1" t="s">
        <v>47</v>
      </c>
      <c r="N3182" s="1" t="s">
        <v>144</v>
      </c>
      <c r="O3182" s="1" t="s">
        <v>719</v>
      </c>
      <c r="P3182" s="1" t="s">
        <v>3217</v>
      </c>
      <c r="Q3182" s="1">
        <v>40444213</v>
      </c>
    </row>
    <row r="3183" spans="13:17">
      <c r="M3183" s="1" t="s">
        <v>47</v>
      </c>
      <c r="N3183" s="1" t="s">
        <v>144</v>
      </c>
      <c r="O3183" s="1" t="s">
        <v>719</v>
      </c>
      <c r="P3183" s="1" t="s">
        <v>3218</v>
      </c>
      <c r="Q3183" s="1">
        <v>40444227</v>
      </c>
    </row>
    <row r="3184" spans="13:17">
      <c r="M3184" s="1" t="s">
        <v>47</v>
      </c>
      <c r="N3184" s="1" t="s">
        <v>144</v>
      </c>
      <c r="O3184" s="1" t="s">
        <v>719</v>
      </c>
      <c r="P3184" s="1" t="s">
        <v>3219</v>
      </c>
      <c r="Q3184" s="1">
        <v>40444240</v>
      </c>
    </row>
    <row r="3185" spans="13:17">
      <c r="M3185" s="1" t="s">
        <v>47</v>
      </c>
      <c r="N3185" s="1" t="s">
        <v>144</v>
      </c>
      <c r="O3185" s="1" t="s">
        <v>719</v>
      </c>
      <c r="P3185" s="1" t="s">
        <v>3220</v>
      </c>
      <c r="Q3185" s="1">
        <v>40444299</v>
      </c>
    </row>
    <row r="3186" spans="13:17">
      <c r="M3186" s="1" t="s">
        <v>47</v>
      </c>
      <c r="N3186" s="1" t="s">
        <v>144</v>
      </c>
      <c r="O3186" s="1" t="s">
        <v>719</v>
      </c>
      <c r="P3186" s="1" t="s">
        <v>3221</v>
      </c>
      <c r="Q3186" s="1">
        <v>40444267</v>
      </c>
    </row>
    <row r="3187" spans="13:17">
      <c r="M3187" s="1" t="s">
        <v>47</v>
      </c>
      <c r="N3187" s="1" t="s">
        <v>144</v>
      </c>
      <c r="O3187" s="1" t="s">
        <v>719</v>
      </c>
      <c r="P3187" s="1" t="s">
        <v>3222</v>
      </c>
      <c r="Q3187" s="1">
        <v>40444281</v>
      </c>
    </row>
    <row r="3188" spans="13:17">
      <c r="M3188" s="1" t="s">
        <v>47</v>
      </c>
      <c r="N3188" s="1" t="s">
        <v>144</v>
      </c>
      <c r="O3188" s="1" t="s">
        <v>721</v>
      </c>
      <c r="P3188" s="1" t="s">
        <v>3223</v>
      </c>
      <c r="Q3188" s="1">
        <v>40447110</v>
      </c>
    </row>
    <row r="3189" spans="13:17">
      <c r="M3189" s="1" t="s">
        <v>47</v>
      </c>
      <c r="N3189" s="1" t="s">
        <v>144</v>
      </c>
      <c r="O3189" s="1" t="s">
        <v>721</v>
      </c>
      <c r="P3189" s="1" t="s">
        <v>641</v>
      </c>
      <c r="Q3189" s="1">
        <v>40447111</v>
      </c>
    </row>
    <row r="3190" spans="13:17">
      <c r="M3190" s="1" t="s">
        <v>47</v>
      </c>
      <c r="N3190" s="1" t="s">
        <v>144</v>
      </c>
      <c r="O3190" s="1" t="s">
        <v>721</v>
      </c>
      <c r="P3190" s="1" t="s">
        <v>1244</v>
      </c>
      <c r="Q3190" s="1">
        <v>40447117</v>
      </c>
    </row>
    <row r="3191" spans="13:17">
      <c r="M3191" s="1" t="s">
        <v>47</v>
      </c>
      <c r="N3191" s="1" t="s">
        <v>144</v>
      </c>
      <c r="O3191" s="1" t="s">
        <v>721</v>
      </c>
      <c r="P3191" s="1" t="s">
        <v>1889</v>
      </c>
      <c r="Q3191" s="1">
        <v>40447123</v>
      </c>
    </row>
    <row r="3192" spans="13:17">
      <c r="M3192" s="1" t="s">
        <v>47</v>
      </c>
      <c r="N3192" s="1" t="s">
        <v>144</v>
      </c>
      <c r="O3192" s="1" t="s">
        <v>721</v>
      </c>
      <c r="P3192" s="1" t="s">
        <v>3224</v>
      </c>
      <c r="Q3192" s="1">
        <v>40447129</v>
      </c>
    </row>
    <row r="3193" spans="13:17">
      <c r="M3193" s="1" t="s">
        <v>47</v>
      </c>
      <c r="N3193" s="1" t="s">
        <v>144</v>
      </c>
      <c r="O3193" s="1" t="s">
        <v>721</v>
      </c>
      <c r="P3193" s="1" t="s">
        <v>3225</v>
      </c>
      <c r="Q3193" s="1">
        <v>40447199</v>
      </c>
    </row>
    <row r="3194" spans="13:17">
      <c r="M3194" s="1" t="s">
        <v>47</v>
      </c>
      <c r="N3194" s="1" t="s">
        <v>144</v>
      </c>
      <c r="O3194" s="1" t="s">
        <v>721</v>
      </c>
      <c r="P3194" s="1" t="s">
        <v>3226</v>
      </c>
      <c r="Q3194" s="1">
        <v>40447135</v>
      </c>
    </row>
    <row r="3195" spans="13:17">
      <c r="M3195" s="1" t="s">
        <v>47</v>
      </c>
      <c r="N3195" s="1" t="s">
        <v>144</v>
      </c>
      <c r="O3195" s="1" t="s">
        <v>721</v>
      </c>
      <c r="P3195" s="1" t="s">
        <v>3227</v>
      </c>
      <c r="Q3195" s="1">
        <v>40447153</v>
      </c>
    </row>
    <row r="3196" spans="13:17">
      <c r="M3196" s="1" t="s">
        <v>47</v>
      </c>
      <c r="N3196" s="1" t="s">
        <v>144</v>
      </c>
      <c r="O3196" s="1" t="s">
        <v>721</v>
      </c>
      <c r="P3196" s="1" t="s">
        <v>3228</v>
      </c>
      <c r="Q3196" s="1">
        <v>40447159</v>
      </c>
    </row>
    <row r="3197" spans="13:17">
      <c r="M3197" s="1" t="s">
        <v>47</v>
      </c>
      <c r="N3197" s="1" t="s">
        <v>144</v>
      </c>
      <c r="O3197" s="1" t="s">
        <v>721</v>
      </c>
      <c r="P3197" s="1" t="s">
        <v>3229</v>
      </c>
      <c r="Q3197" s="1">
        <v>40447165</v>
      </c>
    </row>
    <row r="3198" spans="13:17">
      <c r="M3198" s="1" t="s">
        <v>47</v>
      </c>
      <c r="N3198" s="1" t="s">
        <v>144</v>
      </c>
      <c r="O3198" s="1" t="s">
        <v>721</v>
      </c>
      <c r="P3198" s="1" t="s">
        <v>3230</v>
      </c>
      <c r="Q3198" s="1">
        <v>40447183</v>
      </c>
    </row>
    <row r="3199" spans="13:17">
      <c r="M3199" s="1" t="s">
        <v>47</v>
      </c>
      <c r="N3199" s="1" t="s">
        <v>144</v>
      </c>
      <c r="O3199" s="1" t="s">
        <v>721</v>
      </c>
      <c r="P3199" s="1" t="s">
        <v>3175</v>
      </c>
      <c r="Q3199" s="1">
        <v>40447177</v>
      </c>
    </row>
    <row r="3200" spans="13:17">
      <c r="M3200" s="1" t="s">
        <v>47</v>
      </c>
      <c r="N3200" s="1" t="s">
        <v>144</v>
      </c>
      <c r="O3200" s="1" t="s">
        <v>721</v>
      </c>
      <c r="P3200" s="1" t="s">
        <v>3231</v>
      </c>
      <c r="Q3200" s="1">
        <v>40447189</v>
      </c>
    </row>
    <row r="3201" spans="13:17">
      <c r="M3201" s="1" t="s">
        <v>47</v>
      </c>
      <c r="N3201" s="1" t="s">
        <v>144</v>
      </c>
      <c r="O3201" s="1" t="s">
        <v>723</v>
      </c>
      <c r="P3201" s="1" t="s">
        <v>3232</v>
      </c>
      <c r="Q3201" s="1">
        <v>40448010</v>
      </c>
    </row>
    <row r="3202" spans="13:17">
      <c r="M3202" s="1" t="s">
        <v>47</v>
      </c>
      <c r="N3202" s="1" t="s">
        <v>144</v>
      </c>
      <c r="O3202" s="1" t="s">
        <v>723</v>
      </c>
      <c r="P3202" s="1" t="s">
        <v>3233</v>
      </c>
      <c r="Q3202" s="1">
        <v>40448012</v>
      </c>
    </row>
    <row r="3203" spans="13:17">
      <c r="M3203" s="1" t="s">
        <v>47</v>
      </c>
      <c r="N3203" s="1" t="s">
        <v>144</v>
      </c>
      <c r="O3203" s="1" t="s">
        <v>723</v>
      </c>
      <c r="P3203" s="1" t="s">
        <v>3234</v>
      </c>
      <c r="Q3203" s="1">
        <v>40448018</v>
      </c>
    </row>
    <row r="3204" spans="13:17">
      <c r="M3204" s="1" t="s">
        <v>47</v>
      </c>
      <c r="N3204" s="1" t="s">
        <v>144</v>
      </c>
      <c r="O3204" s="1" t="s">
        <v>723</v>
      </c>
      <c r="P3204" s="1" t="s">
        <v>2152</v>
      </c>
      <c r="Q3204" s="1">
        <v>40448025</v>
      </c>
    </row>
    <row r="3205" spans="13:17">
      <c r="M3205" s="1" t="s">
        <v>47</v>
      </c>
      <c r="N3205" s="1" t="s">
        <v>144</v>
      </c>
      <c r="O3205" s="1" t="s">
        <v>723</v>
      </c>
      <c r="P3205" s="1" t="s">
        <v>3235</v>
      </c>
      <c r="Q3205" s="1">
        <v>40448031</v>
      </c>
    </row>
    <row r="3206" spans="13:17">
      <c r="M3206" s="1" t="s">
        <v>47</v>
      </c>
      <c r="N3206" s="1" t="s">
        <v>144</v>
      </c>
      <c r="O3206" s="1" t="s">
        <v>723</v>
      </c>
      <c r="P3206" s="1" t="s">
        <v>3236</v>
      </c>
      <c r="Q3206" s="1">
        <v>40448044</v>
      </c>
    </row>
    <row r="3207" spans="13:17">
      <c r="M3207" s="1" t="s">
        <v>47</v>
      </c>
      <c r="N3207" s="1" t="s">
        <v>144</v>
      </c>
      <c r="O3207" s="1" t="s">
        <v>723</v>
      </c>
      <c r="P3207" s="1" t="s">
        <v>923</v>
      </c>
      <c r="Q3207" s="1">
        <v>40448050</v>
      </c>
    </row>
    <row r="3208" spans="13:17">
      <c r="M3208" s="1" t="s">
        <v>47</v>
      </c>
      <c r="N3208" s="1" t="s">
        <v>144</v>
      </c>
      <c r="O3208" s="1" t="s">
        <v>723</v>
      </c>
      <c r="P3208" s="1" t="s">
        <v>3237</v>
      </c>
      <c r="Q3208" s="1">
        <v>40448056</v>
      </c>
    </row>
    <row r="3209" spans="13:17">
      <c r="M3209" s="1" t="s">
        <v>47</v>
      </c>
      <c r="N3209" s="1" t="s">
        <v>144</v>
      </c>
      <c r="O3209" s="1" t="s">
        <v>723</v>
      </c>
      <c r="P3209" s="1" t="s">
        <v>3171</v>
      </c>
      <c r="Q3209" s="1">
        <v>40448037</v>
      </c>
    </row>
    <row r="3210" spans="13:17">
      <c r="M3210" s="1" t="s">
        <v>47</v>
      </c>
      <c r="N3210" s="1" t="s">
        <v>144</v>
      </c>
      <c r="O3210" s="1" t="s">
        <v>723</v>
      </c>
      <c r="P3210" s="1" t="s">
        <v>675</v>
      </c>
      <c r="Q3210" s="1">
        <v>40448063</v>
      </c>
    </row>
    <row r="3211" spans="13:17">
      <c r="M3211" s="1" t="s">
        <v>47</v>
      </c>
      <c r="N3211" s="1" t="s">
        <v>144</v>
      </c>
      <c r="O3211" s="1" t="s">
        <v>723</v>
      </c>
      <c r="P3211" s="1" t="s">
        <v>3238</v>
      </c>
      <c r="Q3211" s="1">
        <v>40448069</v>
      </c>
    </row>
    <row r="3212" spans="13:17">
      <c r="M3212" s="1" t="s">
        <v>47</v>
      </c>
      <c r="N3212" s="1" t="s">
        <v>144</v>
      </c>
      <c r="O3212" s="1" t="s">
        <v>723</v>
      </c>
      <c r="P3212" s="1" t="s">
        <v>3239</v>
      </c>
      <c r="Q3212" s="1">
        <v>40448075</v>
      </c>
    </row>
    <row r="3213" spans="13:17">
      <c r="M3213" s="1" t="s">
        <v>47</v>
      </c>
      <c r="N3213" s="1" t="s">
        <v>144</v>
      </c>
      <c r="O3213" s="1" t="s">
        <v>723</v>
      </c>
      <c r="P3213" s="1" t="s">
        <v>3240</v>
      </c>
      <c r="Q3213" s="1">
        <v>40448099</v>
      </c>
    </row>
    <row r="3214" spans="13:17">
      <c r="M3214" s="1" t="s">
        <v>47</v>
      </c>
      <c r="N3214" s="1" t="s">
        <v>144</v>
      </c>
      <c r="O3214" s="1" t="s">
        <v>723</v>
      </c>
      <c r="P3214" s="1" t="s">
        <v>3241</v>
      </c>
      <c r="Q3214" s="1">
        <v>40448088</v>
      </c>
    </row>
    <row r="3215" spans="13:17">
      <c r="M3215" s="1" t="s">
        <v>47</v>
      </c>
      <c r="N3215" s="1" t="s">
        <v>144</v>
      </c>
      <c r="O3215" s="1" t="s">
        <v>723</v>
      </c>
      <c r="P3215" s="1" t="s">
        <v>2378</v>
      </c>
      <c r="Q3215" s="1">
        <v>40448094</v>
      </c>
    </row>
    <row r="3216" spans="13:17">
      <c r="M3216" s="1" t="s">
        <v>47</v>
      </c>
      <c r="N3216" s="1" t="s">
        <v>47</v>
      </c>
      <c r="O3216" s="1" t="s">
        <v>725</v>
      </c>
      <c r="P3216" s="1" t="s">
        <v>3242</v>
      </c>
      <c r="Q3216" s="1">
        <v>40471211</v>
      </c>
    </row>
    <row r="3217" spans="13:17">
      <c r="M3217" s="1" t="s">
        <v>47</v>
      </c>
      <c r="N3217" s="1" t="s">
        <v>47</v>
      </c>
      <c r="O3217" s="1" t="s">
        <v>725</v>
      </c>
      <c r="P3217" s="1" t="s">
        <v>3243</v>
      </c>
      <c r="Q3217" s="1">
        <v>40471223</v>
      </c>
    </row>
    <row r="3218" spans="13:17">
      <c r="M3218" s="1" t="s">
        <v>47</v>
      </c>
      <c r="N3218" s="1" t="s">
        <v>47</v>
      </c>
      <c r="O3218" s="1" t="s">
        <v>725</v>
      </c>
      <c r="P3218" s="1" t="s">
        <v>725</v>
      </c>
      <c r="Q3218" s="1">
        <v>40471235</v>
      </c>
    </row>
    <row r="3219" spans="13:17">
      <c r="M3219" s="1" t="s">
        <v>47</v>
      </c>
      <c r="N3219" s="1" t="s">
        <v>47</v>
      </c>
      <c r="O3219" s="1" t="s">
        <v>725</v>
      </c>
      <c r="P3219" s="1" t="s">
        <v>3244</v>
      </c>
      <c r="Q3219" s="1">
        <v>40471247</v>
      </c>
    </row>
    <row r="3220" spans="13:17">
      <c r="M3220" s="1" t="s">
        <v>47</v>
      </c>
      <c r="N3220" s="1" t="s">
        <v>47</v>
      </c>
      <c r="O3220" s="1" t="s">
        <v>725</v>
      </c>
      <c r="P3220" s="1" t="s">
        <v>3245</v>
      </c>
      <c r="Q3220" s="1">
        <v>40471259</v>
      </c>
    </row>
    <row r="3221" spans="13:17">
      <c r="M3221" s="1" t="s">
        <v>47</v>
      </c>
      <c r="N3221" s="1" t="s">
        <v>47</v>
      </c>
      <c r="O3221" s="1" t="s">
        <v>725</v>
      </c>
      <c r="P3221" s="1" t="s">
        <v>3246</v>
      </c>
      <c r="Q3221" s="1">
        <v>40471271</v>
      </c>
    </row>
    <row r="3222" spans="13:17">
      <c r="M3222" s="1" t="s">
        <v>47</v>
      </c>
      <c r="N3222" s="1" t="s">
        <v>47</v>
      </c>
      <c r="O3222" s="1" t="s">
        <v>725</v>
      </c>
      <c r="P3222" s="1" t="s">
        <v>3247</v>
      </c>
      <c r="Q3222" s="1">
        <v>40471283</v>
      </c>
    </row>
    <row r="3223" spans="13:17">
      <c r="M3223" s="1" t="s">
        <v>47</v>
      </c>
      <c r="N3223" s="1" t="s">
        <v>47</v>
      </c>
      <c r="O3223" s="1" t="s">
        <v>727</v>
      </c>
      <c r="P3223" s="1" t="s">
        <v>3248</v>
      </c>
      <c r="Q3223" s="1">
        <v>40471710</v>
      </c>
    </row>
    <row r="3224" spans="13:17">
      <c r="M3224" s="1" t="s">
        <v>47</v>
      </c>
      <c r="N3224" s="1" t="s">
        <v>47</v>
      </c>
      <c r="O3224" s="1" t="s">
        <v>727</v>
      </c>
      <c r="P3224" s="1" t="s">
        <v>3249</v>
      </c>
      <c r="Q3224" s="1">
        <v>40471713</v>
      </c>
    </row>
    <row r="3225" spans="13:17">
      <c r="M3225" s="1" t="s">
        <v>47</v>
      </c>
      <c r="N3225" s="1" t="s">
        <v>47</v>
      </c>
      <c r="O3225" s="1" t="s">
        <v>727</v>
      </c>
      <c r="P3225" s="1" t="s">
        <v>3250</v>
      </c>
      <c r="Q3225" s="1">
        <v>40471799</v>
      </c>
    </row>
    <row r="3226" spans="13:17">
      <c r="M3226" s="1" t="s">
        <v>47</v>
      </c>
      <c r="N3226" s="1" t="s">
        <v>47</v>
      </c>
      <c r="O3226" s="1" t="s">
        <v>727</v>
      </c>
      <c r="P3226" s="1" t="s">
        <v>727</v>
      </c>
      <c r="Q3226" s="1">
        <v>40471742</v>
      </c>
    </row>
    <row r="3227" spans="13:17">
      <c r="M3227" s="1" t="s">
        <v>47</v>
      </c>
      <c r="N3227" s="1" t="s">
        <v>47</v>
      </c>
      <c r="O3227" s="1" t="s">
        <v>727</v>
      </c>
      <c r="P3227" s="1" t="s">
        <v>3251</v>
      </c>
      <c r="Q3227" s="1">
        <v>40471752</v>
      </c>
    </row>
    <row r="3228" spans="13:17">
      <c r="M3228" s="1" t="s">
        <v>47</v>
      </c>
      <c r="N3228" s="1" t="s">
        <v>47</v>
      </c>
      <c r="O3228" s="1" t="s">
        <v>727</v>
      </c>
      <c r="P3228" s="1" t="s">
        <v>3252</v>
      </c>
      <c r="Q3228" s="1">
        <v>40471763</v>
      </c>
    </row>
    <row r="3229" spans="13:17">
      <c r="M3229" s="1" t="s">
        <v>47</v>
      </c>
      <c r="N3229" s="1" t="s">
        <v>47</v>
      </c>
      <c r="O3229" s="1" t="s">
        <v>727</v>
      </c>
      <c r="P3229" s="1" t="s">
        <v>3253</v>
      </c>
      <c r="Q3229" s="1">
        <v>40471797</v>
      </c>
    </row>
    <row r="3230" spans="13:17">
      <c r="M3230" s="1" t="s">
        <v>47</v>
      </c>
      <c r="N3230" s="1" t="s">
        <v>47</v>
      </c>
      <c r="O3230" s="1" t="s">
        <v>727</v>
      </c>
      <c r="P3230" s="1" t="s">
        <v>3254</v>
      </c>
      <c r="Q3230" s="1">
        <v>40471721</v>
      </c>
    </row>
    <row r="3231" spans="13:17">
      <c r="M3231" s="1" t="s">
        <v>47</v>
      </c>
      <c r="N3231" s="1" t="s">
        <v>47</v>
      </c>
      <c r="O3231" s="1" t="s">
        <v>727</v>
      </c>
      <c r="P3231" s="1" t="s">
        <v>3255</v>
      </c>
      <c r="Q3231" s="1">
        <v>40471769</v>
      </c>
    </row>
    <row r="3232" spans="13:17">
      <c r="M3232" s="1" t="s">
        <v>47</v>
      </c>
      <c r="N3232" s="1" t="s">
        <v>47</v>
      </c>
      <c r="O3232" s="1" t="s">
        <v>727</v>
      </c>
      <c r="P3232" s="1" t="s">
        <v>3256</v>
      </c>
      <c r="Q3232" s="1">
        <v>40471773</v>
      </c>
    </row>
    <row r="3233" spans="13:17">
      <c r="M3233" s="1" t="s">
        <v>47</v>
      </c>
      <c r="N3233" s="1" t="s">
        <v>47</v>
      </c>
      <c r="O3233" s="1" t="s">
        <v>727</v>
      </c>
      <c r="P3233" s="1" t="s">
        <v>3257</v>
      </c>
      <c r="Q3233" s="1">
        <v>40471784</v>
      </c>
    </row>
    <row r="3234" spans="13:17">
      <c r="M3234" s="1" t="s">
        <v>47</v>
      </c>
      <c r="N3234" s="1" t="s">
        <v>47</v>
      </c>
      <c r="O3234" s="1" t="s">
        <v>544</v>
      </c>
      <c r="P3234" s="1" t="s">
        <v>3258</v>
      </c>
      <c r="Q3234" s="1">
        <v>40472110</v>
      </c>
    </row>
    <row r="3235" spans="13:17">
      <c r="M3235" s="1" t="s">
        <v>47</v>
      </c>
      <c r="N3235" s="1" t="s">
        <v>47</v>
      </c>
      <c r="O3235" s="1" t="s">
        <v>544</v>
      </c>
      <c r="P3235" s="1" t="s">
        <v>273</v>
      </c>
      <c r="Q3235" s="1">
        <v>40472101</v>
      </c>
    </row>
    <row r="3236" spans="13:17">
      <c r="M3236" s="1" t="s">
        <v>47</v>
      </c>
      <c r="N3236" s="1" t="s">
        <v>47</v>
      </c>
      <c r="O3236" s="1" t="s">
        <v>544</v>
      </c>
      <c r="P3236" s="1" t="s">
        <v>3259</v>
      </c>
      <c r="Q3236" s="1">
        <v>40472102</v>
      </c>
    </row>
    <row r="3237" spans="13:17">
      <c r="M3237" s="1" t="s">
        <v>47</v>
      </c>
      <c r="N3237" s="1" t="s">
        <v>47</v>
      </c>
      <c r="O3237" s="1" t="s">
        <v>544</v>
      </c>
      <c r="P3237" s="1" t="s">
        <v>277</v>
      </c>
      <c r="Q3237" s="1">
        <v>40472103</v>
      </c>
    </row>
    <row r="3238" spans="13:17">
      <c r="M3238" s="1" t="s">
        <v>47</v>
      </c>
      <c r="N3238" s="1" t="s">
        <v>47</v>
      </c>
      <c r="O3238" s="1" t="s">
        <v>544</v>
      </c>
      <c r="P3238" s="1" t="s">
        <v>279</v>
      </c>
      <c r="Q3238" s="1">
        <v>40472104</v>
      </c>
    </row>
    <row r="3239" spans="13:17">
      <c r="M3239" s="1" t="s">
        <v>47</v>
      </c>
      <c r="N3239" s="1" t="s">
        <v>47</v>
      </c>
      <c r="O3239" s="1" t="s">
        <v>544</v>
      </c>
      <c r="P3239" s="1" t="s">
        <v>281</v>
      </c>
      <c r="Q3239" s="1">
        <v>40472105</v>
      </c>
    </row>
    <row r="3240" spans="13:17">
      <c r="M3240" s="1" t="s">
        <v>47</v>
      </c>
      <c r="N3240" s="1" t="s">
        <v>47</v>
      </c>
      <c r="O3240" s="1" t="s">
        <v>544</v>
      </c>
      <c r="P3240" s="1" t="s">
        <v>283</v>
      </c>
      <c r="Q3240" s="1">
        <v>40472106</v>
      </c>
    </row>
    <row r="3241" spans="13:17">
      <c r="M3241" s="1" t="s">
        <v>47</v>
      </c>
      <c r="N3241" s="1" t="s">
        <v>47</v>
      </c>
      <c r="O3241" s="1" t="s">
        <v>730</v>
      </c>
      <c r="P3241" s="1" t="s">
        <v>3260</v>
      </c>
      <c r="Q3241" s="1">
        <v>40474017</v>
      </c>
    </row>
    <row r="3242" spans="13:17">
      <c r="M3242" s="1" t="s">
        <v>47</v>
      </c>
      <c r="N3242" s="1" t="s">
        <v>47</v>
      </c>
      <c r="O3242" s="1" t="s">
        <v>730</v>
      </c>
      <c r="P3242" s="1" t="s">
        <v>730</v>
      </c>
      <c r="Q3242" s="1">
        <v>40474057</v>
      </c>
    </row>
    <row r="3243" spans="13:17">
      <c r="M3243" s="1" t="s">
        <v>47</v>
      </c>
      <c r="N3243" s="1" t="s">
        <v>47</v>
      </c>
      <c r="O3243" s="1" t="s">
        <v>730</v>
      </c>
      <c r="P3243" s="1" t="s">
        <v>3261</v>
      </c>
      <c r="Q3243" s="1">
        <v>40474066</v>
      </c>
    </row>
    <row r="3244" spans="13:17">
      <c r="M3244" s="1" t="s">
        <v>47</v>
      </c>
      <c r="N3244" s="1" t="s">
        <v>47</v>
      </c>
      <c r="O3244" s="1" t="s">
        <v>730</v>
      </c>
      <c r="P3244" s="1" t="s">
        <v>3262</v>
      </c>
      <c r="Q3244" s="1">
        <v>40474085</v>
      </c>
    </row>
    <row r="3245" spans="13:17">
      <c r="M3245" s="1" t="s">
        <v>47</v>
      </c>
      <c r="N3245" s="1" t="s">
        <v>47</v>
      </c>
      <c r="O3245" s="1" t="s">
        <v>732</v>
      </c>
      <c r="P3245" s="1" t="s">
        <v>3263</v>
      </c>
      <c r="Q3245" s="1">
        <v>40473011</v>
      </c>
    </row>
    <row r="3246" spans="13:17">
      <c r="M3246" s="1" t="s">
        <v>47</v>
      </c>
      <c r="N3246" s="1" t="s">
        <v>47</v>
      </c>
      <c r="O3246" s="1" t="s">
        <v>732</v>
      </c>
      <c r="P3246" s="1" t="s">
        <v>3264</v>
      </c>
      <c r="Q3246" s="1">
        <v>40473013</v>
      </c>
    </row>
    <row r="3247" spans="13:17">
      <c r="M3247" s="1" t="s">
        <v>47</v>
      </c>
      <c r="N3247" s="1" t="s">
        <v>47</v>
      </c>
      <c r="O3247" s="1" t="s">
        <v>732</v>
      </c>
      <c r="P3247" s="1" t="s">
        <v>3265</v>
      </c>
      <c r="Q3247" s="1">
        <v>40473020</v>
      </c>
    </row>
    <row r="3248" spans="13:17">
      <c r="M3248" s="1" t="s">
        <v>47</v>
      </c>
      <c r="N3248" s="1" t="s">
        <v>47</v>
      </c>
      <c r="O3248" s="1" t="s">
        <v>732</v>
      </c>
      <c r="P3248" s="1" t="s">
        <v>732</v>
      </c>
      <c r="Q3248" s="1">
        <v>40473027</v>
      </c>
    </row>
    <row r="3249" spans="13:17">
      <c r="M3249" s="1" t="s">
        <v>47</v>
      </c>
      <c r="N3249" s="1" t="s">
        <v>47</v>
      </c>
      <c r="O3249" s="1" t="s">
        <v>732</v>
      </c>
      <c r="P3249" s="1" t="s">
        <v>3266</v>
      </c>
      <c r="Q3249" s="1">
        <v>40473033</v>
      </c>
    </row>
    <row r="3250" spans="13:17">
      <c r="M3250" s="1" t="s">
        <v>47</v>
      </c>
      <c r="N3250" s="1" t="s">
        <v>47</v>
      </c>
      <c r="O3250" s="1" t="s">
        <v>732</v>
      </c>
      <c r="P3250" s="1" t="s">
        <v>3267</v>
      </c>
      <c r="Q3250" s="1">
        <v>40473040</v>
      </c>
    </row>
    <row r="3251" spans="13:17">
      <c r="M3251" s="1" t="s">
        <v>47</v>
      </c>
      <c r="N3251" s="1" t="s">
        <v>47</v>
      </c>
      <c r="O3251" s="1" t="s">
        <v>732</v>
      </c>
      <c r="P3251" s="1" t="s">
        <v>3268</v>
      </c>
      <c r="Q3251" s="1">
        <v>40473054</v>
      </c>
    </row>
    <row r="3252" spans="13:17">
      <c r="M3252" s="1" t="s">
        <v>47</v>
      </c>
      <c r="N3252" s="1" t="s">
        <v>47</v>
      </c>
      <c r="O3252" s="1" t="s">
        <v>732</v>
      </c>
      <c r="P3252" s="1" t="s">
        <v>3269</v>
      </c>
      <c r="Q3252" s="1">
        <v>40473047</v>
      </c>
    </row>
    <row r="3253" spans="13:17">
      <c r="M3253" s="1" t="s">
        <v>47</v>
      </c>
      <c r="N3253" s="1" t="s">
        <v>47</v>
      </c>
      <c r="O3253" s="1" t="s">
        <v>732</v>
      </c>
      <c r="P3253" s="1" t="s">
        <v>2121</v>
      </c>
      <c r="Q3253" s="1">
        <v>40473061</v>
      </c>
    </row>
    <row r="3254" spans="13:17">
      <c r="M3254" s="1" t="s">
        <v>47</v>
      </c>
      <c r="N3254" s="1" t="s">
        <v>47</v>
      </c>
      <c r="O3254" s="1" t="s">
        <v>732</v>
      </c>
      <c r="P3254" s="1" t="s">
        <v>55</v>
      </c>
      <c r="Q3254" s="1">
        <v>40473067</v>
      </c>
    </row>
    <row r="3255" spans="13:17">
      <c r="M3255" s="1" t="s">
        <v>47</v>
      </c>
      <c r="N3255" s="1" t="s">
        <v>47</v>
      </c>
      <c r="O3255" s="1" t="s">
        <v>732</v>
      </c>
      <c r="P3255" s="1" t="s">
        <v>3270</v>
      </c>
      <c r="Q3255" s="1">
        <v>40473074</v>
      </c>
    </row>
    <row r="3256" spans="13:17">
      <c r="M3256" s="1" t="s">
        <v>47</v>
      </c>
      <c r="N3256" s="1" t="s">
        <v>47</v>
      </c>
      <c r="O3256" s="1" t="s">
        <v>732</v>
      </c>
      <c r="P3256" s="1" t="s">
        <v>3271</v>
      </c>
      <c r="Q3256" s="1">
        <v>40473081</v>
      </c>
    </row>
    <row r="3257" spans="13:17">
      <c r="M3257" s="1" t="s">
        <v>47</v>
      </c>
      <c r="N3257" s="1" t="s">
        <v>47</v>
      </c>
      <c r="O3257" s="1" t="s">
        <v>732</v>
      </c>
      <c r="P3257" s="1" t="s">
        <v>3272</v>
      </c>
      <c r="Q3257" s="1">
        <v>40473088</v>
      </c>
    </row>
    <row r="3258" spans="13:17">
      <c r="M3258" s="1" t="s">
        <v>47</v>
      </c>
      <c r="N3258" s="1" t="s">
        <v>47</v>
      </c>
      <c r="O3258" s="1" t="s">
        <v>732</v>
      </c>
      <c r="P3258" s="1" t="s">
        <v>3273</v>
      </c>
      <c r="Q3258" s="1">
        <v>40473094</v>
      </c>
    </row>
    <row r="3259" spans="13:17">
      <c r="M3259" s="1" t="s">
        <v>47</v>
      </c>
      <c r="N3259" s="1" t="s">
        <v>47</v>
      </c>
      <c r="O3259" s="1" t="s">
        <v>734</v>
      </c>
      <c r="P3259" s="1" t="s">
        <v>285</v>
      </c>
      <c r="Q3259" s="1">
        <v>40474507</v>
      </c>
    </row>
    <row r="3260" spans="13:17">
      <c r="M3260" s="1" t="s">
        <v>47</v>
      </c>
      <c r="N3260" s="1" t="s">
        <v>47</v>
      </c>
      <c r="O3260" s="1" t="s">
        <v>734</v>
      </c>
      <c r="P3260" s="1" t="s">
        <v>287</v>
      </c>
      <c r="Q3260" s="1">
        <v>40474508</v>
      </c>
    </row>
    <row r="3261" spans="13:17">
      <c r="M3261" s="1" t="s">
        <v>47</v>
      </c>
      <c r="N3261" s="1" t="s">
        <v>47</v>
      </c>
      <c r="O3261" s="1" t="s">
        <v>734</v>
      </c>
      <c r="P3261" s="1" t="s">
        <v>289</v>
      </c>
      <c r="Q3261" s="1">
        <v>40474509</v>
      </c>
    </row>
    <row r="3262" spans="13:17">
      <c r="M3262" s="1" t="s">
        <v>47</v>
      </c>
      <c r="N3262" s="1" t="s">
        <v>47</v>
      </c>
      <c r="O3262" s="1" t="s">
        <v>734</v>
      </c>
      <c r="P3262" s="1" t="s">
        <v>291</v>
      </c>
      <c r="Q3262" s="1">
        <v>40474510</v>
      </c>
    </row>
    <row r="3263" spans="13:17">
      <c r="M3263" s="1" t="s">
        <v>47</v>
      </c>
      <c r="N3263" s="1" t="s">
        <v>47</v>
      </c>
      <c r="O3263" s="1" t="s">
        <v>734</v>
      </c>
      <c r="P3263" s="1" t="s">
        <v>293</v>
      </c>
      <c r="Q3263" s="1">
        <v>40474511</v>
      </c>
    </row>
    <row r="3264" spans="13:17">
      <c r="M3264" s="1" t="s">
        <v>47</v>
      </c>
      <c r="N3264" s="1" t="s">
        <v>47</v>
      </c>
      <c r="O3264" s="1" t="s">
        <v>734</v>
      </c>
      <c r="P3264" s="1" t="s">
        <v>295</v>
      </c>
      <c r="Q3264" s="1">
        <v>40474512</v>
      </c>
    </row>
    <row r="3265" spans="13:17">
      <c r="M3265" s="1" t="s">
        <v>47</v>
      </c>
      <c r="N3265" s="1" t="s">
        <v>47</v>
      </c>
      <c r="O3265" s="1" t="s">
        <v>734</v>
      </c>
      <c r="P3265" s="1" t="s">
        <v>297</v>
      </c>
      <c r="Q3265" s="1">
        <v>40474513</v>
      </c>
    </row>
    <row r="3266" spans="13:17">
      <c r="M3266" s="1" t="s">
        <v>47</v>
      </c>
      <c r="N3266" s="1" t="s">
        <v>47</v>
      </c>
      <c r="O3266" s="1" t="s">
        <v>734</v>
      </c>
      <c r="P3266" s="1" t="s">
        <v>298</v>
      </c>
      <c r="Q3266" s="1">
        <v>40474514</v>
      </c>
    </row>
    <row r="3267" spans="13:17">
      <c r="M3267" s="1" t="s">
        <v>47</v>
      </c>
      <c r="N3267" s="1" t="s">
        <v>47</v>
      </c>
      <c r="O3267" s="1" t="s">
        <v>734</v>
      </c>
      <c r="P3267" s="1" t="s">
        <v>300</v>
      </c>
      <c r="Q3267" s="1">
        <v>40474515</v>
      </c>
    </row>
    <row r="3268" spans="13:17">
      <c r="M3268" s="1" t="s">
        <v>47</v>
      </c>
      <c r="N3268" s="1" t="s">
        <v>47</v>
      </c>
      <c r="O3268" s="1" t="s">
        <v>736</v>
      </c>
      <c r="P3268" s="1" t="s">
        <v>3274</v>
      </c>
      <c r="Q3268" s="1">
        <v>40474819</v>
      </c>
    </row>
    <row r="3269" spans="13:17">
      <c r="M3269" s="1" t="s">
        <v>47</v>
      </c>
      <c r="N3269" s="1" t="s">
        <v>47</v>
      </c>
      <c r="O3269" s="1" t="s">
        <v>736</v>
      </c>
      <c r="P3269" s="1" t="s">
        <v>3275</v>
      </c>
      <c r="Q3269" s="1">
        <v>40474875</v>
      </c>
    </row>
    <row r="3270" spans="13:17">
      <c r="M3270" s="1" t="s">
        <v>47</v>
      </c>
      <c r="N3270" s="1" t="s">
        <v>47</v>
      </c>
      <c r="O3270" s="1" t="s">
        <v>736</v>
      </c>
      <c r="P3270" s="1" t="s">
        <v>3259</v>
      </c>
      <c r="Q3270" s="1">
        <v>40474802</v>
      </c>
    </row>
    <row r="3271" spans="13:17">
      <c r="M3271" s="1" t="s">
        <v>47</v>
      </c>
      <c r="N3271" s="1" t="s">
        <v>47</v>
      </c>
      <c r="O3271" s="1" t="s">
        <v>738</v>
      </c>
      <c r="P3271" s="1" t="s">
        <v>312</v>
      </c>
      <c r="Q3271" s="1">
        <v>40475121</v>
      </c>
    </row>
    <row r="3272" spans="13:17">
      <c r="M3272" s="1" t="s">
        <v>47</v>
      </c>
      <c r="N3272" s="1" t="s">
        <v>47</v>
      </c>
      <c r="O3272" s="1" t="s">
        <v>738</v>
      </c>
      <c r="P3272" s="1" t="s">
        <v>314</v>
      </c>
      <c r="Q3272" s="1">
        <v>40475122</v>
      </c>
    </row>
    <row r="3273" spans="13:17">
      <c r="M3273" s="1" t="s">
        <v>47</v>
      </c>
      <c r="N3273" s="1" t="s">
        <v>47</v>
      </c>
      <c r="O3273" s="1" t="s">
        <v>738</v>
      </c>
      <c r="P3273" s="1" t="s">
        <v>316</v>
      </c>
      <c r="Q3273" s="1">
        <v>40475123</v>
      </c>
    </row>
    <row r="3274" spans="13:17">
      <c r="M3274" s="1" t="s">
        <v>47</v>
      </c>
      <c r="N3274" s="1" t="s">
        <v>47</v>
      </c>
      <c r="O3274" s="1" t="s">
        <v>738</v>
      </c>
      <c r="P3274" s="1" t="s">
        <v>318</v>
      </c>
      <c r="Q3274" s="1">
        <v>40475124</v>
      </c>
    </row>
    <row r="3275" spans="13:17">
      <c r="M3275" s="1" t="s">
        <v>47</v>
      </c>
      <c r="N3275" s="1" t="s">
        <v>47</v>
      </c>
      <c r="O3275" s="1" t="s">
        <v>738</v>
      </c>
      <c r="P3275" s="1" t="s">
        <v>324</v>
      </c>
      <c r="Q3275" s="1">
        <v>40475127</v>
      </c>
    </row>
    <row r="3276" spans="13:17">
      <c r="M3276" s="1" t="s">
        <v>47</v>
      </c>
      <c r="N3276" s="1" t="s">
        <v>47</v>
      </c>
      <c r="O3276" s="1" t="s">
        <v>738</v>
      </c>
      <c r="P3276" s="1" t="s">
        <v>326</v>
      </c>
      <c r="Q3276" s="1">
        <v>40475128</v>
      </c>
    </row>
    <row r="3277" spans="13:17">
      <c r="M3277" s="1" t="s">
        <v>47</v>
      </c>
      <c r="N3277" s="1" t="s">
        <v>47</v>
      </c>
      <c r="O3277" s="1" t="s">
        <v>738</v>
      </c>
      <c r="P3277" s="1" t="s">
        <v>328</v>
      </c>
      <c r="Q3277" s="1">
        <v>40475129</v>
      </c>
    </row>
    <row r="3278" spans="13:17">
      <c r="M3278" s="1" t="s">
        <v>47</v>
      </c>
      <c r="N3278" s="1" t="s">
        <v>47</v>
      </c>
      <c r="O3278" s="1" t="s">
        <v>738</v>
      </c>
      <c r="P3278" s="1" t="s">
        <v>330</v>
      </c>
      <c r="Q3278" s="1">
        <v>40475130</v>
      </c>
    </row>
    <row r="3279" spans="13:17">
      <c r="M3279" s="1" t="s">
        <v>47</v>
      </c>
      <c r="N3279" s="1" t="s">
        <v>47</v>
      </c>
      <c r="O3279" s="1" t="s">
        <v>738</v>
      </c>
      <c r="P3279" s="1" t="s">
        <v>1254</v>
      </c>
      <c r="Q3279" s="1">
        <v>40475131</v>
      </c>
    </row>
    <row r="3280" spans="13:17">
      <c r="M3280" s="1" t="s">
        <v>47</v>
      </c>
      <c r="N3280" s="1" t="s">
        <v>47</v>
      </c>
      <c r="O3280" s="1" t="s">
        <v>739</v>
      </c>
      <c r="P3280" s="1" t="s">
        <v>3276</v>
      </c>
      <c r="Q3280" s="1">
        <v>40475310</v>
      </c>
    </row>
    <row r="3281" spans="13:17">
      <c r="M3281" s="1" t="s">
        <v>47</v>
      </c>
      <c r="N3281" s="1" t="s">
        <v>47</v>
      </c>
      <c r="O3281" s="1" t="s">
        <v>739</v>
      </c>
      <c r="P3281" s="1" t="s">
        <v>3277</v>
      </c>
      <c r="Q3281" s="1">
        <v>40475311</v>
      </c>
    </row>
    <row r="3282" spans="13:17">
      <c r="M3282" s="1" t="s">
        <v>47</v>
      </c>
      <c r="N3282" s="1" t="s">
        <v>47</v>
      </c>
      <c r="O3282" s="1" t="s">
        <v>739</v>
      </c>
      <c r="P3282" s="1" t="s">
        <v>3278</v>
      </c>
      <c r="Q3282" s="1">
        <v>40475322</v>
      </c>
    </row>
    <row r="3283" spans="13:17">
      <c r="M3283" s="1" t="s">
        <v>47</v>
      </c>
      <c r="N3283" s="1" t="s">
        <v>47</v>
      </c>
      <c r="O3283" s="1" t="s">
        <v>739</v>
      </c>
      <c r="P3283" s="1" t="s">
        <v>739</v>
      </c>
      <c r="Q3283" s="1">
        <v>40475355</v>
      </c>
    </row>
    <row r="3284" spans="13:17">
      <c r="M3284" s="1" t="s">
        <v>47</v>
      </c>
      <c r="N3284" s="1" t="s">
        <v>47</v>
      </c>
      <c r="O3284" s="1" t="s">
        <v>739</v>
      </c>
      <c r="P3284" s="1" t="s">
        <v>2157</v>
      </c>
      <c r="Q3284" s="1">
        <v>40475372</v>
      </c>
    </row>
    <row r="3285" spans="13:17">
      <c r="M3285" s="1" t="s">
        <v>47</v>
      </c>
      <c r="N3285" s="1" t="s">
        <v>47</v>
      </c>
      <c r="O3285" s="1" t="s">
        <v>739</v>
      </c>
      <c r="P3285" s="1" t="s">
        <v>3279</v>
      </c>
      <c r="Q3285" s="1">
        <v>40475378</v>
      </c>
    </row>
    <row r="3286" spans="13:17">
      <c r="M3286" s="1" t="s">
        <v>47</v>
      </c>
      <c r="N3286" s="1" t="s">
        <v>47</v>
      </c>
      <c r="O3286" s="1" t="s">
        <v>739</v>
      </c>
      <c r="P3286" s="1" t="s">
        <v>3280</v>
      </c>
      <c r="Q3286" s="1">
        <v>40475397</v>
      </c>
    </row>
    <row r="3287" spans="13:17">
      <c r="M3287" s="1" t="s">
        <v>47</v>
      </c>
      <c r="N3287" s="1" t="s">
        <v>47</v>
      </c>
      <c r="O3287" s="1" t="s">
        <v>739</v>
      </c>
      <c r="P3287" s="1" t="s">
        <v>3281</v>
      </c>
      <c r="Q3287" s="1">
        <v>40475394</v>
      </c>
    </row>
    <row r="3288" spans="13:17">
      <c r="M3288" s="1" t="s">
        <v>47</v>
      </c>
      <c r="N3288" s="1" t="s">
        <v>47</v>
      </c>
      <c r="O3288" s="1" t="s">
        <v>740</v>
      </c>
      <c r="P3288" s="1" t="s">
        <v>3282</v>
      </c>
      <c r="Q3288" s="1">
        <v>40476416</v>
      </c>
    </row>
    <row r="3289" spans="13:17">
      <c r="M3289" s="1" t="s">
        <v>47</v>
      </c>
      <c r="N3289" s="1" t="s">
        <v>47</v>
      </c>
      <c r="O3289" s="1" t="s">
        <v>740</v>
      </c>
      <c r="P3289" s="1" t="s">
        <v>3283</v>
      </c>
      <c r="Q3289" s="1">
        <v>40476427</v>
      </c>
    </row>
    <row r="3290" spans="13:17">
      <c r="M3290" s="1" t="s">
        <v>47</v>
      </c>
      <c r="N3290" s="1" t="s">
        <v>47</v>
      </c>
      <c r="O3290" s="1" t="s">
        <v>740</v>
      </c>
      <c r="P3290" s="1" t="s">
        <v>3284</v>
      </c>
      <c r="Q3290" s="1">
        <v>40476433</v>
      </c>
    </row>
    <row r="3291" spans="13:17">
      <c r="M3291" s="1" t="s">
        <v>47</v>
      </c>
      <c r="N3291" s="1" t="s">
        <v>47</v>
      </c>
      <c r="O3291" s="1" t="s">
        <v>740</v>
      </c>
      <c r="P3291" s="1" t="s">
        <v>3285</v>
      </c>
      <c r="Q3291" s="1">
        <v>40476439</v>
      </c>
    </row>
    <row r="3292" spans="13:17">
      <c r="M3292" s="1" t="s">
        <v>47</v>
      </c>
      <c r="N3292" s="1" t="s">
        <v>47</v>
      </c>
      <c r="O3292" s="1" t="s">
        <v>740</v>
      </c>
      <c r="P3292" s="1" t="s">
        <v>3286</v>
      </c>
      <c r="Q3292" s="1">
        <v>40476444</v>
      </c>
    </row>
    <row r="3293" spans="13:17">
      <c r="M3293" s="1" t="s">
        <v>47</v>
      </c>
      <c r="N3293" s="1" t="s">
        <v>47</v>
      </c>
      <c r="O3293" s="1" t="s">
        <v>740</v>
      </c>
      <c r="P3293" s="1" t="s">
        <v>3287</v>
      </c>
      <c r="Q3293" s="1">
        <v>40476450</v>
      </c>
    </row>
    <row r="3294" spans="13:17">
      <c r="M3294" s="1" t="s">
        <v>47</v>
      </c>
      <c r="N3294" s="1" t="s">
        <v>47</v>
      </c>
      <c r="O3294" s="1" t="s">
        <v>740</v>
      </c>
      <c r="P3294" s="1" t="s">
        <v>3288</v>
      </c>
      <c r="Q3294" s="1">
        <v>40476461</v>
      </c>
    </row>
    <row r="3295" spans="13:17">
      <c r="M3295" s="1" t="s">
        <v>47</v>
      </c>
      <c r="N3295" s="1" t="s">
        <v>47</v>
      </c>
      <c r="O3295" s="1" t="s">
        <v>740</v>
      </c>
      <c r="P3295" s="1" t="s">
        <v>378</v>
      </c>
      <c r="Q3295" s="1">
        <v>40476467</v>
      </c>
    </row>
    <row r="3296" spans="13:17">
      <c r="M3296" s="1" t="s">
        <v>47</v>
      </c>
      <c r="N3296" s="1" t="s">
        <v>47</v>
      </c>
      <c r="O3296" s="1" t="s">
        <v>740</v>
      </c>
      <c r="P3296" s="1" t="s">
        <v>3289</v>
      </c>
      <c r="Q3296" s="1">
        <v>40476499</v>
      </c>
    </row>
    <row r="3297" spans="13:17">
      <c r="M3297" s="1" t="s">
        <v>47</v>
      </c>
      <c r="N3297" s="1" t="s">
        <v>47</v>
      </c>
      <c r="O3297" s="1" t="s">
        <v>740</v>
      </c>
      <c r="P3297" s="1" t="s">
        <v>3290</v>
      </c>
      <c r="Q3297" s="1">
        <v>40476483</v>
      </c>
    </row>
    <row r="3298" spans="13:17">
      <c r="M3298" s="1" t="s">
        <v>47</v>
      </c>
      <c r="N3298" s="1" t="s">
        <v>47</v>
      </c>
      <c r="O3298" s="1" t="s">
        <v>740</v>
      </c>
      <c r="P3298" s="1" t="s">
        <v>3291</v>
      </c>
      <c r="Q3298" s="1">
        <v>40476489</v>
      </c>
    </row>
    <row r="3299" spans="13:17">
      <c r="M3299" s="1" t="s">
        <v>47</v>
      </c>
      <c r="N3299" s="1" t="s">
        <v>47</v>
      </c>
      <c r="O3299" s="1" t="s">
        <v>742</v>
      </c>
      <c r="P3299" s="1" t="s">
        <v>3292</v>
      </c>
      <c r="Q3299" s="1">
        <v>40476938</v>
      </c>
    </row>
    <row r="3300" spans="13:17">
      <c r="M3300" s="1" t="s">
        <v>47</v>
      </c>
      <c r="N3300" s="1" t="s">
        <v>47</v>
      </c>
      <c r="O3300" s="1" t="s">
        <v>742</v>
      </c>
      <c r="P3300" s="1" t="s">
        <v>3293</v>
      </c>
      <c r="Q3300" s="1">
        <v>40476957</v>
      </c>
    </row>
    <row r="3301" spans="13:17">
      <c r="M3301" s="1" t="s">
        <v>47</v>
      </c>
      <c r="N3301" s="1" t="s">
        <v>47</v>
      </c>
      <c r="O3301" s="1" t="s">
        <v>742</v>
      </c>
      <c r="P3301" s="1" t="s">
        <v>742</v>
      </c>
      <c r="Q3301" s="1">
        <v>40476976</v>
      </c>
    </row>
    <row r="3302" spans="13:17">
      <c r="M3302" s="1" t="s">
        <v>47</v>
      </c>
      <c r="N3302" s="1" t="s">
        <v>47</v>
      </c>
      <c r="O3302" s="1" t="s">
        <v>744</v>
      </c>
      <c r="P3302" s="1" t="s">
        <v>3294</v>
      </c>
      <c r="Q3302" s="1">
        <v>40477513</v>
      </c>
    </row>
    <row r="3303" spans="13:17">
      <c r="M3303" s="1" t="s">
        <v>47</v>
      </c>
      <c r="N3303" s="1" t="s">
        <v>47</v>
      </c>
      <c r="O3303" s="1" t="s">
        <v>744</v>
      </c>
      <c r="P3303" s="1" t="s">
        <v>3295</v>
      </c>
      <c r="Q3303" s="1">
        <v>40477527</v>
      </c>
    </row>
    <row r="3304" spans="13:17">
      <c r="M3304" s="1" t="s">
        <v>47</v>
      </c>
      <c r="N3304" s="1" t="s">
        <v>47</v>
      </c>
      <c r="O3304" s="1" t="s">
        <v>744</v>
      </c>
      <c r="P3304" s="1" t="s">
        <v>3296</v>
      </c>
      <c r="Q3304" s="1">
        <v>40477554</v>
      </c>
    </row>
    <row r="3305" spans="13:17">
      <c r="M3305" s="1" t="s">
        <v>47</v>
      </c>
      <c r="N3305" s="1" t="s">
        <v>47</v>
      </c>
      <c r="O3305" s="1" t="s">
        <v>744</v>
      </c>
      <c r="P3305" s="1" t="s">
        <v>3297</v>
      </c>
      <c r="Q3305" s="1">
        <v>40477567</v>
      </c>
    </row>
    <row r="3306" spans="13:17">
      <c r="M3306" s="1" t="s">
        <v>47</v>
      </c>
      <c r="N3306" s="1" t="s">
        <v>47</v>
      </c>
      <c r="O3306" s="1" t="s">
        <v>744</v>
      </c>
      <c r="P3306" s="1" t="s">
        <v>3298</v>
      </c>
      <c r="Q3306" s="1">
        <v>40477581</v>
      </c>
    </row>
    <row r="3307" spans="13:17">
      <c r="M3307" s="1" t="s">
        <v>47</v>
      </c>
      <c r="N3307" s="1" t="s">
        <v>47</v>
      </c>
      <c r="O3307" s="1" t="s">
        <v>745</v>
      </c>
      <c r="P3307" s="1" t="s">
        <v>302</v>
      </c>
      <c r="Q3307" s="1">
        <v>40478516</v>
      </c>
    </row>
    <row r="3308" spans="13:17">
      <c r="M3308" s="1" t="s">
        <v>47</v>
      </c>
      <c r="N3308" s="1" t="s">
        <v>47</v>
      </c>
      <c r="O3308" s="1" t="s">
        <v>745</v>
      </c>
      <c r="P3308" s="1" t="s">
        <v>304</v>
      </c>
      <c r="Q3308" s="1">
        <v>40478517</v>
      </c>
    </row>
    <row r="3309" spans="13:17">
      <c r="M3309" s="1" t="s">
        <v>47</v>
      </c>
      <c r="N3309" s="1" t="s">
        <v>47</v>
      </c>
      <c r="O3309" s="1" t="s">
        <v>745</v>
      </c>
      <c r="P3309" s="1" t="s">
        <v>306</v>
      </c>
      <c r="Q3309" s="1">
        <v>40478518</v>
      </c>
    </row>
    <row r="3310" spans="13:17">
      <c r="M3310" s="1" t="s">
        <v>47</v>
      </c>
      <c r="N3310" s="1" t="s">
        <v>47</v>
      </c>
      <c r="O3310" s="1" t="s">
        <v>745</v>
      </c>
      <c r="P3310" s="1" t="s">
        <v>308</v>
      </c>
      <c r="Q3310" s="1">
        <v>40478519</v>
      </c>
    </row>
    <row r="3311" spans="13:17">
      <c r="M3311" s="1" t="s">
        <v>47</v>
      </c>
      <c r="N3311" s="1" t="s">
        <v>47</v>
      </c>
      <c r="O3311" s="1" t="s">
        <v>745</v>
      </c>
      <c r="P3311" s="1" t="s">
        <v>310</v>
      </c>
      <c r="Q3311" s="1">
        <v>40478520</v>
      </c>
    </row>
    <row r="3312" spans="13:17">
      <c r="M3312" s="1" t="s">
        <v>47</v>
      </c>
      <c r="N3312" s="1" t="s">
        <v>47</v>
      </c>
      <c r="O3312" s="1" t="s">
        <v>745</v>
      </c>
      <c r="P3312" s="1" t="s">
        <v>320</v>
      </c>
      <c r="Q3312" s="1">
        <v>40478525</v>
      </c>
    </row>
    <row r="3313" spans="13:17">
      <c r="M3313" s="1" t="s">
        <v>47</v>
      </c>
      <c r="N3313" s="1" t="s">
        <v>47</v>
      </c>
      <c r="O3313" s="1" t="s">
        <v>745</v>
      </c>
      <c r="P3313" s="1" t="s">
        <v>322</v>
      </c>
      <c r="Q3313" s="1">
        <v>40478526</v>
      </c>
    </row>
    <row r="3314" spans="13:17">
      <c r="M3314" s="1" t="s">
        <v>47</v>
      </c>
      <c r="N3314" s="1" t="s">
        <v>47</v>
      </c>
      <c r="O3314" s="1" t="s">
        <v>747</v>
      </c>
      <c r="P3314" s="1" t="s">
        <v>3299</v>
      </c>
      <c r="Q3314" s="1">
        <v>40479413</v>
      </c>
    </row>
    <row r="3315" spans="13:17">
      <c r="M3315" s="1" t="s">
        <v>47</v>
      </c>
      <c r="N3315" s="1" t="s">
        <v>47</v>
      </c>
      <c r="O3315" s="1" t="s">
        <v>747</v>
      </c>
      <c r="P3315" s="1" t="s">
        <v>1171</v>
      </c>
      <c r="Q3315" s="1">
        <v>40479427</v>
      </c>
    </row>
    <row r="3316" spans="13:17">
      <c r="M3316" s="1" t="s">
        <v>47</v>
      </c>
      <c r="N3316" s="1" t="s">
        <v>47</v>
      </c>
      <c r="O3316" s="1" t="s">
        <v>747</v>
      </c>
      <c r="P3316" s="1" t="s">
        <v>673</v>
      </c>
      <c r="Q3316" s="1">
        <v>40479440</v>
      </c>
    </row>
    <row r="3317" spans="13:17">
      <c r="M3317" s="1" t="s">
        <v>47</v>
      </c>
      <c r="N3317" s="1" t="s">
        <v>47</v>
      </c>
      <c r="O3317" s="1" t="s">
        <v>747</v>
      </c>
      <c r="P3317" s="1" t="s">
        <v>3300</v>
      </c>
      <c r="Q3317" s="1">
        <v>40479454</v>
      </c>
    </row>
    <row r="3318" spans="13:17">
      <c r="M3318" s="1" t="s">
        <v>47</v>
      </c>
      <c r="N3318" s="1" t="s">
        <v>47</v>
      </c>
      <c r="O3318" s="1" t="s">
        <v>747</v>
      </c>
      <c r="P3318" s="1" t="s">
        <v>3301</v>
      </c>
      <c r="Q3318" s="1">
        <v>40479467</v>
      </c>
    </row>
    <row r="3319" spans="13:17">
      <c r="M3319" s="1" t="s">
        <v>47</v>
      </c>
      <c r="N3319" s="1" t="s">
        <v>47</v>
      </c>
      <c r="O3319" s="1" t="s">
        <v>747</v>
      </c>
      <c r="P3319" s="1" t="s">
        <v>747</v>
      </c>
      <c r="Q3319" s="1">
        <v>40479481</v>
      </c>
    </row>
    <row r="3320" spans="13:17">
      <c r="M3320" s="1" t="s">
        <v>47</v>
      </c>
      <c r="N3320" s="1" t="s">
        <v>149</v>
      </c>
      <c r="O3320" s="1" t="s">
        <v>749</v>
      </c>
      <c r="P3320" s="1" t="s">
        <v>2341</v>
      </c>
      <c r="Q3320" s="1">
        <v>40501513</v>
      </c>
    </row>
    <row r="3321" spans="13:17">
      <c r="M3321" s="1" t="s">
        <v>47</v>
      </c>
      <c r="N3321" s="1" t="s">
        <v>149</v>
      </c>
      <c r="O3321" s="1" t="s">
        <v>749</v>
      </c>
      <c r="P3321" s="1" t="s">
        <v>3302</v>
      </c>
      <c r="Q3321" s="1">
        <v>40501527</v>
      </c>
    </row>
    <row r="3322" spans="13:17">
      <c r="M3322" s="1" t="s">
        <v>47</v>
      </c>
      <c r="N3322" s="1" t="s">
        <v>149</v>
      </c>
      <c r="O3322" s="1" t="s">
        <v>749</v>
      </c>
      <c r="P3322" s="1" t="s">
        <v>3303</v>
      </c>
      <c r="Q3322" s="1">
        <v>40501599</v>
      </c>
    </row>
    <row r="3323" spans="13:17">
      <c r="M3323" s="1" t="s">
        <v>47</v>
      </c>
      <c r="N3323" s="1" t="s">
        <v>149</v>
      </c>
      <c r="O3323" s="1" t="s">
        <v>749</v>
      </c>
      <c r="P3323" s="1" t="s">
        <v>3304</v>
      </c>
      <c r="Q3323" s="1">
        <v>40501540</v>
      </c>
    </row>
    <row r="3324" spans="13:17">
      <c r="M3324" s="1" t="s">
        <v>47</v>
      </c>
      <c r="N3324" s="1" t="s">
        <v>149</v>
      </c>
      <c r="O3324" s="1" t="s">
        <v>749</v>
      </c>
      <c r="P3324" s="1" t="s">
        <v>3305</v>
      </c>
      <c r="Q3324" s="1">
        <v>40501554</v>
      </c>
    </row>
    <row r="3325" spans="13:17">
      <c r="M3325" s="1" t="s">
        <v>47</v>
      </c>
      <c r="N3325" s="1" t="s">
        <v>149</v>
      </c>
      <c r="O3325" s="1" t="s">
        <v>749</v>
      </c>
      <c r="P3325" s="1" t="s">
        <v>3306</v>
      </c>
      <c r="Q3325" s="1">
        <v>40501567</v>
      </c>
    </row>
    <row r="3326" spans="13:17">
      <c r="M3326" s="1" t="s">
        <v>47</v>
      </c>
      <c r="N3326" s="1" t="s">
        <v>149</v>
      </c>
      <c r="O3326" s="1" t="s">
        <v>749</v>
      </c>
      <c r="P3326" s="1" t="s">
        <v>3307</v>
      </c>
      <c r="Q3326" s="1">
        <v>40501581</v>
      </c>
    </row>
    <row r="3327" spans="13:17">
      <c r="M3327" s="1" t="s">
        <v>47</v>
      </c>
      <c r="N3327" s="1" t="s">
        <v>149</v>
      </c>
      <c r="O3327" s="1" t="s">
        <v>544</v>
      </c>
      <c r="P3327" s="1" t="s">
        <v>610</v>
      </c>
      <c r="Q3327" s="1">
        <v>40503911</v>
      </c>
    </row>
    <row r="3328" spans="13:17">
      <c r="M3328" s="1" t="s">
        <v>47</v>
      </c>
      <c r="N3328" s="1" t="s">
        <v>149</v>
      </c>
      <c r="O3328" s="1" t="s">
        <v>544</v>
      </c>
      <c r="P3328" s="1" t="s">
        <v>3308</v>
      </c>
      <c r="Q3328" s="1">
        <v>40503913</v>
      </c>
    </row>
    <row r="3329" spans="13:17">
      <c r="M3329" s="1" t="s">
        <v>47</v>
      </c>
      <c r="N3329" s="1" t="s">
        <v>149</v>
      </c>
      <c r="O3329" s="1" t="s">
        <v>544</v>
      </c>
      <c r="P3329" s="1" t="s">
        <v>871</v>
      </c>
      <c r="Q3329" s="1">
        <v>40503920</v>
      </c>
    </row>
    <row r="3330" spans="13:17">
      <c r="M3330" s="1" t="s">
        <v>47</v>
      </c>
      <c r="N3330" s="1" t="s">
        <v>149</v>
      </c>
      <c r="O3330" s="1" t="s">
        <v>544</v>
      </c>
      <c r="P3330" s="1" t="s">
        <v>950</v>
      </c>
      <c r="Q3330" s="1">
        <v>40503927</v>
      </c>
    </row>
    <row r="3331" spans="13:17">
      <c r="M3331" s="1" t="s">
        <v>47</v>
      </c>
      <c r="N3331" s="1" t="s">
        <v>149</v>
      </c>
      <c r="O3331" s="1" t="s">
        <v>544</v>
      </c>
      <c r="P3331" s="1" t="s">
        <v>544</v>
      </c>
      <c r="Q3331" s="1">
        <v>40503933</v>
      </c>
    </row>
    <row r="3332" spans="13:17">
      <c r="M3332" s="1" t="s">
        <v>47</v>
      </c>
      <c r="N3332" s="1" t="s">
        <v>149</v>
      </c>
      <c r="O3332" s="1" t="s">
        <v>544</v>
      </c>
      <c r="P3332" s="1" t="s">
        <v>3309</v>
      </c>
      <c r="Q3332" s="1">
        <v>40503940</v>
      </c>
    </row>
    <row r="3333" spans="13:17">
      <c r="M3333" s="1" t="s">
        <v>47</v>
      </c>
      <c r="N3333" s="1" t="s">
        <v>149</v>
      </c>
      <c r="O3333" s="1" t="s">
        <v>544</v>
      </c>
      <c r="P3333" s="1" t="s">
        <v>3310</v>
      </c>
      <c r="Q3333" s="1">
        <v>40503947</v>
      </c>
    </row>
    <row r="3334" spans="13:17">
      <c r="M3334" s="1" t="s">
        <v>47</v>
      </c>
      <c r="N3334" s="1" t="s">
        <v>149</v>
      </c>
      <c r="O3334" s="1" t="s">
        <v>544</v>
      </c>
      <c r="P3334" s="1" t="s">
        <v>3311</v>
      </c>
      <c r="Q3334" s="1">
        <v>40503954</v>
      </c>
    </row>
    <row r="3335" spans="13:17">
      <c r="M3335" s="1" t="s">
        <v>47</v>
      </c>
      <c r="N3335" s="1" t="s">
        <v>149</v>
      </c>
      <c r="O3335" s="1" t="s">
        <v>544</v>
      </c>
      <c r="P3335" s="1" t="s">
        <v>3312</v>
      </c>
      <c r="Q3335" s="1">
        <v>40503961</v>
      </c>
    </row>
    <row r="3336" spans="13:17">
      <c r="M3336" s="1" t="s">
        <v>47</v>
      </c>
      <c r="N3336" s="1" t="s">
        <v>149</v>
      </c>
      <c r="O3336" s="1" t="s">
        <v>544</v>
      </c>
      <c r="P3336" s="1" t="s">
        <v>2352</v>
      </c>
      <c r="Q3336" s="1">
        <v>40503967</v>
      </c>
    </row>
    <row r="3337" spans="13:17">
      <c r="M3337" s="1" t="s">
        <v>47</v>
      </c>
      <c r="N3337" s="1" t="s">
        <v>149</v>
      </c>
      <c r="O3337" s="1" t="s">
        <v>544</v>
      </c>
      <c r="P3337" s="1" t="s">
        <v>3313</v>
      </c>
      <c r="Q3337" s="1">
        <v>40503974</v>
      </c>
    </row>
    <row r="3338" spans="13:17">
      <c r="M3338" s="1" t="s">
        <v>47</v>
      </c>
      <c r="N3338" s="1" t="s">
        <v>149</v>
      </c>
      <c r="O3338" s="1" t="s">
        <v>544</v>
      </c>
      <c r="P3338" s="1" t="s">
        <v>3314</v>
      </c>
      <c r="Q3338" s="1">
        <v>40503981</v>
      </c>
    </row>
    <row r="3339" spans="13:17">
      <c r="M3339" s="1" t="s">
        <v>47</v>
      </c>
      <c r="N3339" s="1" t="s">
        <v>149</v>
      </c>
      <c r="O3339" s="1" t="s">
        <v>544</v>
      </c>
      <c r="P3339" s="1" t="s">
        <v>2400</v>
      </c>
      <c r="Q3339" s="1">
        <v>40503988</v>
      </c>
    </row>
    <row r="3340" spans="13:17">
      <c r="M3340" s="1" t="s">
        <v>47</v>
      </c>
      <c r="N3340" s="1" t="s">
        <v>149</v>
      </c>
      <c r="O3340" s="1" t="s">
        <v>544</v>
      </c>
      <c r="P3340" s="1" t="s">
        <v>3315</v>
      </c>
      <c r="Q3340" s="1">
        <v>40503994</v>
      </c>
    </row>
    <row r="3341" spans="13:17">
      <c r="M3341" s="1" t="s">
        <v>47</v>
      </c>
      <c r="N3341" s="1" t="s">
        <v>149</v>
      </c>
      <c r="O3341" s="1" t="s">
        <v>752</v>
      </c>
      <c r="P3341" s="1" t="s">
        <v>3316</v>
      </c>
      <c r="Q3341" s="1">
        <v>40506317</v>
      </c>
    </row>
    <row r="3342" spans="13:17">
      <c r="M3342" s="1" t="s">
        <v>47</v>
      </c>
      <c r="N3342" s="1" t="s">
        <v>149</v>
      </c>
      <c r="O3342" s="1" t="s">
        <v>752</v>
      </c>
      <c r="P3342" s="1" t="s">
        <v>3317</v>
      </c>
      <c r="Q3342" s="1">
        <v>40506325</v>
      </c>
    </row>
    <row r="3343" spans="13:17">
      <c r="M3343" s="1" t="s">
        <v>47</v>
      </c>
      <c r="N3343" s="1" t="s">
        <v>149</v>
      </c>
      <c r="O3343" s="1" t="s">
        <v>752</v>
      </c>
      <c r="P3343" s="1" t="s">
        <v>3318</v>
      </c>
      <c r="Q3343" s="1">
        <v>40506331</v>
      </c>
    </row>
    <row r="3344" spans="13:17">
      <c r="M3344" s="1" t="s">
        <v>47</v>
      </c>
      <c r="N3344" s="1" t="s">
        <v>149</v>
      </c>
      <c r="O3344" s="1" t="s">
        <v>752</v>
      </c>
      <c r="P3344" s="1" t="s">
        <v>3319</v>
      </c>
      <c r="Q3344" s="1">
        <v>40506337</v>
      </c>
    </row>
    <row r="3345" spans="13:17">
      <c r="M3345" s="1" t="s">
        <v>47</v>
      </c>
      <c r="N3345" s="1" t="s">
        <v>149</v>
      </c>
      <c r="O3345" s="1" t="s">
        <v>752</v>
      </c>
      <c r="P3345" s="1" t="s">
        <v>3320</v>
      </c>
      <c r="Q3345" s="1">
        <v>40506343</v>
      </c>
    </row>
    <row r="3346" spans="13:17">
      <c r="M3346" s="1" t="s">
        <v>47</v>
      </c>
      <c r="N3346" s="1" t="s">
        <v>149</v>
      </c>
      <c r="O3346" s="1" t="s">
        <v>752</v>
      </c>
      <c r="P3346" s="1" t="s">
        <v>752</v>
      </c>
      <c r="Q3346" s="1">
        <v>40506347</v>
      </c>
    </row>
    <row r="3347" spans="13:17">
      <c r="M3347" s="1" t="s">
        <v>47</v>
      </c>
      <c r="N3347" s="1" t="s">
        <v>149</v>
      </c>
      <c r="O3347" s="1" t="s">
        <v>752</v>
      </c>
      <c r="P3347" s="1" t="s">
        <v>3321</v>
      </c>
      <c r="Q3347" s="1">
        <v>40506399</v>
      </c>
    </row>
    <row r="3348" spans="13:17">
      <c r="M3348" s="1" t="s">
        <v>47</v>
      </c>
      <c r="N3348" s="1" t="s">
        <v>149</v>
      </c>
      <c r="O3348" s="1" t="s">
        <v>752</v>
      </c>
      <c r="P3348" s="1" t="s">
        <v>1278</v>
      </c>
      <c r="Q3348" s="1">
        <v>40506357</v>
      </c>
    </row>
    <row r="3349" spans="13:17">
      <c r="M3349" s="1" t="s">
        <v>47</v>
      </c>
      <c r="N3349" s="1" t="s">
        <v>149</v>
      </c>
      <c r="O3349" s="1" t="s">
        <v>752</v>
      </c>
      <c r="P3349" s="1" t="s">
        <v>3322</v>
      </c>
      <c r="Q3349" s="1">
        <v>40506371</v>
      </c>
    </row>
    <row r="3350" spans="13:17">
      <c r="M3350" s="1" t="s">
        <v>47</v>
      </c>
      <c r="N3350" s="1" t="s">
        <v>149</v>
      </c>
      <c r="O3350" s="1" t="s">
        <v>752</v>
      </c>
      <c r="P3350" s="1" t="s">
        <v>1984</v>
      </c>
      <c r="Q3350" s="1">
        <v>40506377</v>
      </c>
    </row>
    <row r="3351" spans="13:17">
      <c r="M3351" s="1" t="s">
        <v>47</v>
      </c>
      <c r="N3351" s="1" t="s">
        <v>149</v>
      </c>
      <c r="O3351" s="1" t="s">
        <v>754</v>
      </c>
      <c r="P3351" s="1" t="s">
        <v>3323</v>
      </c>
      <c r="Q3351" s="1">
        <v>40507116</v>
      </c>
    </row>
    <row r="3352" spans="13:17">
      <c r="M3352" s="1" t="s">
        <v>47</v>
      </c>
      <c r="N3352" s="1" t="s">
        <v>149</v>
      </c>
      <c r="O3352" s="1" t="s">
        <v>754</v>
      </c>
      <c r="P3352" s="1" t="s">
        <v>65</v>
      </c>
      <c r="Q3352" s="1">
        <v>40507117</v>
      </c>
    </row>
    <row r="3353" spans="13:17">
      <c r="M3353" s="1" t="s">
        <v>47</v>
      </c>
      <c r="N3353" s="1" t="s">
        <v>149</v>
      </c>
      <c r="O3353" s="1" t="s">
        <v>754</v>
      </c>
      <c r="P3353" s="1" t="s">
        <v>3324</v>
      </c>
      <c r="Q3353" s="1">
        <v>40507125</v>
      </c>
    </row>
    <row r="3354" spans="13:17">
      <c r="M3354" s="1" t="s">
        <v>47</v>
      </c>
      <c r="N3354" s="1" t="s">
        <v>149</v>
      </c>
      <c r="O3354" s="1" t="s">
        <v>754</v>
      </c>
      <c r="P3354" s="1" t="s">
        <v>3325</v>
      </c>
      <c r="Q3354" s="1">
        <v>40507134</v>
      </c>
    </row>
    <row r="3355" spans="13:17">
      <c r="M3355" s="1" t="s">
        <v>47</v>
      </c>
      <c r="N3355" s="1" t="s">
        <v>149</v>
      </c>
      <c r="O3355" s="1" t="s">
        <v>754</v>
      </c>
      <c r="P3355" s="1" t="s">
        <v>1057</v>
      </c>
      <c r="Q3355" s="1">
        <v>40507143</v>
      </c>
    </row>
    <row r="3356" spans="13:17">
      <c r="M3356" s="1" t="s">
        <v>47</v>
      </c>
      <c r="N3356" s="1" t="s">
        <v>149</v>
      </c>
      <c r="O3356" s="1" t="s">
        <v>754</v>
      </c>
      <c r="P3356" s="1" t="s">
        <v>3326</v>
      </c>
      <c r="Q3356" s="1">
        <v>40507151</v>
      </c>
    </row>
    <row r="3357" spans="13:17">
      <c r="M3357" s="1" t="s">
        <v>47</v>
      </c>
      <c r="N3357" s="1" t="s">
        <v>149</v>
      </c>
      <c r="O3357" s="1" t="s">
        <v>754</v>
      </c>
      <c r="P3357" s="1" t="s">
        <v>3327</v>
      </c>
      <c r="Q3357" s="1">
        <v>40507199</v>
      </c>
    </row>
    <row r="3358" spans="13:17">
      <c r="M3358" s="1" t="s">
        <v>47</v>
      </c>
      <c r="N3358" s="1" t="s">
        <v>149</v>
      </c>
      <c r="O3358" s="1" t="s">
        <v>754</v>
      </c>
      <c r="P3358" s="1" t="s">
        <v>3328</v>
      </c>
      <c r="Q3358" s="1">
        <v>40507169</v>
      </c>
    </row>
    <row r="3359" spans="13:17">
      <c r="M3359" s="1" t="s">
        <v>47</v>
      </c>
      <c r="N3359" s="1" t="s">
        <v>149</v>
      </c>
      <c r="O3359" s="1" t="s">
        <v>754</v>
      </c>
      <c r="P3359" s="1" t="s">
        <v>3329</v>
      </c>
      <c r="Q3359" s="1">
        <v>40507177</v>
      </c>
    </row>
    <row r="3360" spans="13:17">
      <c r="M3360" s="1" t="s">
        <v>47</v>
      </c>
      <c r="N3360" s="1" t="s">
        <v>149</v>
      </c>
      <c r="O3360" s="1" t="s">
        <v>754</v>
      </c>
      <c r="P3360" s="1" t="s">
        <v>3330</v>
      </c>
      <c r="Q3360" s="1">
        <v>40507186</v>
      </c>
    </row>
    <row r="3361" spans="13:17">
      <c r="M3361" s="1" t="s">
        <v>47</v>
      </c>
      <c r="N3361" s="1" t="s">
        <v>149</v>
      </c>
      <c r="O3361" s="1" t="s">
        <v>754</v>
      </c>
      <c r="P3361" s="1" t="s">
        <v>2649</v>
      </c>
      <c r="Q3361" s="1">
        <v>40507190</v>
      </c>
    </row>
    <row r="3362" spans="13:17">
      <c r="M3362" s="1" t="s">
        <v>47</v>
      </c>
      <c r="N3362" s="1" t="s">
        <v>149</v>
      </c>
      <c r="O3362" s="1" t="s">
        <v>754</v>
      </c>
      <c r="P3362" s="1" t="s">
        <v>3331</v>
      </c>
      <c r="Q3362" s="1">
        <v>40507194</v>
      </c>
    </row>
    <row r="3363" spans="13:17">
      <c r="M3363" s="1" t="s">
        <v>47</v>
      </c>
      <c r="N3363" s="1" t="s">
        <v>149</v>
      </c>
      <c r="O3363" s="1" t="s">
        <v>755</v>
      </c>
      <c r="P3363" s="1" t="s">
        <v>3332</v>
      </c>
      <c r="Q3363" s="1">
        <v>40507916</v>
      </c>
    </row>
    <row r="3364" spans="13:17">
      <c r="M3364" s="1" t="s">
        <v>47</v>
      </c>
      <c r="N3364" s="1" t="s">
        <v>149</v>
      </c>
      <c r="O3364" s="1" t="s">
        <v>755</v>
      </c>
      <c r="P3364" s="1" t="s">
        <v>3333</v>
      </c>
      <c r="Q3364" s="1">
        <v>40507917</v>
      </c>
    </row>
    <row r="3365" spans="13:17">
      <c r="M3365" s="1" t="s">
        <v>47</v>
      </c>
      <c r="N3365" s="1" t="s">
        <v>149</v>
      </c>
      <c r="O3365" s="1" t="s">
        <v>755</v>
      </c>
      <c r="P3365" s="1" t="s">
        <v>3334</v>
      </c>
      <c r="Q3365" s="1">
        <v>40507918</v>
      </c>
    </row>
    <row r="3366" spans="13:17">
      <c r="M3366" s="1" t="s">
        <v>47</v>
      </c>
      <c r="N3366" s="1" t="s">
        <v>149</v>
      </c>
      <c r="O3366" s="1" t="s">
        <v>755</v>
      </c>
      <c r="P3366" s="1" t="s">
        <v>3335</v>
      </c>
      <c r="Q3366" s="1">
        <v>40507925</v>
      </c>
    </row>
    <row r="3367" spans="13:17">
      <c r="M3367" s="1" t="s">
        <v>47</v>
      </c>
      <c r="N3367" s="1" t="s">
        <v>149</v>
      </c>
      <c r="O3367" s="1" t="s">
        <v>755</v>
      </c>
      <c r="P3367" s="1" t="s">
        <v>3336</v>
      </c>
      <c r="Q3367" s="1">
        <v>40507931</v>
      </c>
    </row>
    <row r="3368" spans="13:17">
      <c r="M3368" s="1" t="s">
        <v>47</v>
      </c>
      <c r="N3368" s="1" t="s">
        <v>149</v>
      </c>
      <c r="O3368" s="1" t="s">
        <v>755</v>
      </c>
      <c r="P3368" s="1" t="s">
        <v>3337</v>
      </c>
      <c r="Q3368" s="1">
        <v>40507937</v>
      </c>
    </row>
    <row r="3369" spans="13:17">
      <c r="M3369" s="1" t="s">
        <v>47</v>
      </c>
      <c r="N3369" s="1" t="s">
        <v>149</v>
      </c>
      <c r="O3369" s="1" t="s">
        <v>755</v>
      </c>
      <c r="P3369" s="1" t="s">
        <v>3338</v>
      </c>
      <c r="Q3369" s="1">
        <v>40507944</v>
      </c>
    </row>
    <row r="3370" spans="13:17">
      <c r="M3370" s="1" t="s">
        <v>47</v>
      </c>
      <c r="N3370" s="1" t="s">
        <v>149</v>
      </c>
      <c r="O3370" s="1" t="s">
        <v>755</v>
      </c>
      <c r="P3370" s="1" t="s">
        <v>3339</v>
      </c>
      <c r="Q3370" s="1">
        <v>40507950</v>
      </c>
    </row>
    <row r="3371" spans="13:17">
      <c r="M3371" s="1" t="s">
        <v>47</v>
      </c>
      <c r="N3371" s="1" t="s">
        <v>149</v>
      </c>
      <c r="O3371" s="1" t="s">
        <v>755</v>
      </c>
      <c r="P3371" s="1" t="s">
        <v>3340</v>
      </c>
      <c r="Q3371" s="1">
        <v>40507963</v>
      </c>
    </row>
    <row r="3372" spans="13:17">
      <c r="M3372" s="1" t="s">
        <v>47</v>
      </c>
      <c r="N3372" s="1" t="s">
        <v>149</v>
      </c>
      <c r="O3372" s="1" t="s">
        <v>755</v>
      </c>
      <c r="P3372" s="1" t="s">
        <v>3341</v>
      </c>
      <c r="Q3372" s="1">
        <v>40507956</v>
      </c>
    </row>
    <row r="3373" spans="13:17">
      <c r="M3373" s="1" t="s">
        <v>47</v>
      </c>
      <c r="N3373" s="1" t="s">
        <v>149</v>
      </c>
      <c r="O3373" s="1" t="s">
        <v>755</v>
      </c>
      <c r="P3373" s="1" t="s">
        <v>3342</v>
      </c>
      <c r="Q3373" s="1">
        <v>40507999</v>
      </c>
    </row>
    <row r="3374" spans="13:17">
      <c r="M3374" s="1" t="s">
        <v>47</v>
      </c>
      <c r="N3374" s="1" t="s">
        <v>149</v>
      </c>
      <c r="O3374" s="1" t="s">
        <v>755</v>
      </c>
      <c r="P3374" s="1" t="s">
        <v>3343</v>
      </c>
      <c r="Q3374" s="1">
        <v>40507982</v>
      </c>
    </row>
    <row r="3375" spans="13:17">
      <c r="M3375" s="1" t="s">
        <v>47</v>
      </c>
      <c r="N3375" s="1" t="s">
        <v>149</v>
      </c>
      <c r="O3375" s="1" t="s">
        <v>755</v>
      </c>
      <c r="P3375" s="1" t="s">
        <v>3344</v>
      </c>
      <c r="Q3375" s="1">
        <v>40507975</v>
      </c>
    </row>
    <row r="3376" spans="13:17">
      <c r="M3376" s="1" t="s">
        <v>47</v>
      </c>
      <c r="N3376" s="1" t="s">
        <v>149</v>
      </c>
      <c r="O3376" s="1" t="s">
        <v>755</v>
      </c>
      <c r="P3376" s="1" t="s">
        <v>3345</v>
      </c>
      <c r="Q3376" s="1">
        <v>40507988</v>
      </c>
    </row>
    <row r="3377" spans="13:17">
      <c r="M3377" s="1" t="s">
        <v>47</v>
      </c>
      <c r="N3377" s="1" t="s">
        <v>149</v>
      </c>
      <c r="O3377" s="1" t="s">
        <v>755</v>
      </c>
      <c r="P3377" s="1" t="s">
        <v>3346</v>
      </c>
      <c r="Q3377" s="1">
        <v>40507994</v>
      </c>
    </row>
    <row r="3378" spans="13:17">
      <c r="M3378" s="1" t="s">
        <v>47</v>
      </c>
      <c r="N3378" s="1" t="s">
        <v>149</v>
      </c>
      <c r="O3378" s="1" t="s">
        <v>429</v>
      </c>
      <c r="P3378" s="1" t="s">
        <v>3316</v>
      </c>
      <c r="Q3378" s="1">
        <v>40509413</v>
      </c>
    </row>
    <row r="3379" spans="13:17">
      <c r="M3379" s="1" t="s">
        <v>47</v>
      </c>
      <c r="N3379" s="1" t="s">
        <v>149</v>
      </c>
      <c r="O3379" s="1" t="s">
        <v>429</v>
      </c>
      <c r="P3379" s="1" t="s">
        <v>3347</v>
      </c>
      <c r="Q3379" s="1">
        <v>40509414</v>
      </c>
    </row>
    <row r="3380" spans="13:17">
      <c r="M3380" s="1" t="s">
        <v>47</v>
      </c>
      <c r="N3380" s="1" t="s">
        <v>149</v>
      </c>
      <c r="O3380" s="1" t="s">
        <v>429</v>
      </c>
      <c r="P3380" s="1" t="s">
        <v>3348</v>
      </c>
      <c r="Q3380" s="1">
        <v>40509421</v>
      </c>
    </row>
    <row r="3381" spans="13:17">
      <c r="M3381" s="1" t="s">
        <v>47</v>
      </c>
      <c r="N3381" s="1" t="s">
        <v>149</v>
      </c>
      <c r="O3381" s="1" t="s">
        <v>429</v>
      </c>
      <c r="P3381" s="1" t="s">
        <v>3349</v>
      </c>
      <c r="Q3381" s="1">
        <v>40509429</v>
      </c>
    </row>
    <row r="3382" spans="13:17">
      <c r="M3382" s="1" t="s">
        <v>47</v>
      </c>
      <c r="N3382" s="1" t="s">
        <v>149</v>
      </c>
      <c r="O3382" s="1" t="s">
        <v>429</v>
      </c>
      <c r="P3382" s="1" t="s">
        <v>3350</v>
      </c>
      <c r="Q3382" s="1">
        <v>40509436</v>
      </c>
    </row>
    <row r="3383" spans="13:17">
      <c r="M3383" s="1" t="s">
        <v>47</v>
      </c>
      <c r="N3383" s="1" t="s">
        <v>149</v>
      </c>
      <c r="O3383" s="1" t="s">
        <v>429</v>
      </c>
      <c r="P3383" s="1" t="s">
        <v>3351</v>
      </c>
      <c r="Q3383" s="1">
        <v>40509443</v>
      </c>
    </row>
    <row r="3384" spans="13:17">
      <c r="M3384" s="1" t="s">
        <v>47</v>
      </c>
      <c r="N3384" s="1" t="s">
        <v>149</v>
      </c>
      <c r="O3384" s="1" t="s">
        <v>429</v>
      </c>
      <c r="P3384" s="1" t="s">
        <v>573</v>
      </c>
      <c r="Q3384" s="1">
        <v>40509473</v>
      </c>
    </row>
    <row r="3385" spans="13:17">
      <c r="M3385" s="1" t="s">
        <v>47</v>
      </c>
      <c r="N3385" s="1" t="s">
        <v>149</v>
      </c>
      <c r="O3385" s="1" t="s">
        <v>429</v>
      </c>
      <c r="P3385" s="1" t="s">
        <v>3352</v>
      </c>
      <c r="Q3385" s="1">
        <v>40509458</v>
      </c>
    </row>
    <row r="3386" spans="13:17">
      <c r="M3386" s="1" t="s">
        <v>47</v>
      </c>
      <c r="N3386" s="1" t="s">
        <v>149</v>
      </c>
      <c r="O3386" s="1" t="s">
        <v>429</v>
      </c>
      <c r="P3386" s="1" t="s">
        <v>3353</v>
      </c>
      <c r="Q3386" s="1">
        <v>40509465</v>
      </c>
    </row>
    <row r="3387" spans="13:17">
      <c r="M3387" s="1" t="s">
        <v>47</v>
      </c>
      <c r="N3387" s="1" t="s">
        <v>149</v>
      </c>
      <c r="O3387" s="1" t="s">
        <v>429</v>
      </c>
      <c r="P3387" s="1" t="s">
        <v>3354</v>
      </c>
      <c r="Q3387" s="1">
        <v>40509499</v>
      </c>
    </row>
    <row r="3388" spans="13:17">
      <c r="M3388" s="1" t="s">
        <v>47</v>
      </c>
      <c r="N3388" s="1" t="s">
        <v>149</v>
      </c>
      <c r="O3388" s="1" t="s">
        <v>429</v>
      </c>
      <c r="P3388" s="1" t="s">
        <v>3355</v>
      </c>
      <c r="Q3388" s="1">
        <v>40509480</v>
      </c>
    </row>
    <row r="3389" spans="13:17">
      <c r="M3389" s="1" t="s">
        <v>47</v>
      </c>
      <c r="N3389" s="1" t="s">
        <v>149</v>
      </c>
      <c r="O3389" s="1" t="s">
        <v>429</v>
      </c>
      <c r="P3389" s="1" t="s">
        <v>3356</v>
      </c>
      <c r="Q3389" s="1">
        <v>40509487</v>
      </c>
    </row>
    <row r="3390" spans="13:17">
      <c r="M3390" s="1" t="s">
        <v>47</v>
      </c>
      <c r="N3390" s="1" t="s">
        <v>149</v>
      </c>
      <c r="O3390" s="1" t="s">
        <v>429</v>
      </c>
      <c r="P3390" s="1" t="s">
        <v>3357</v>
      </c>
      <c r="Q3390" s="1">
        <v>40509494</v>
      </c>
    </row>
    <row r="3391" spans="13:17">
      <c r="M3391" s="1" t="s">
        <v>47</v>
      </c>
      <c r="N3391" s="1" t="s">
        <v>152</v>
      </c>
      <c r="O3391" s="1" t="s">
        <v>758</v>
      </c>
      <c r="P3391" s="1" t="s">
        <v>3358</v>
      </c>
      <c r="Q3391" s="1">
        <v>40555721</v>
      </c>
    </row>
    <row r="3392" spans="13:17">
      <c r="M3392" s="1" t="s">
        <v>47</v>
      </c>
      <c r="N3392" s="1" t="s">
        <v>152</v>
      </c>
      <c r="O3392" s="1" t="s">
        <v>758</v>
      </c>
      <c r="P3392" s="1" t="s">
        <v>3359</v>
      </c>
      <c r="Q3392" s="1">
        <v>40555725</v>
      </c>
    </row>
    <row r="3393" spans="13:17">
      <c r="M3393" s="1" t="s">
        <v>47</v>
      </c>
      <c r="N3393" s="1" t="s">
        <v>152</v>
      </c>
      <c r="O3393" s="1" t="s">
        <v>758</v>
      </c>
      <c r="P3393" s="1" t="s">
        <v>3360</v>
      </c>
      <c r="Q3393" s="1">
        <v>40555723</v>
      </c>
    </row>
    <row r="3394" spans="13:17">
      <c r="M3394" s="1" t="s">
        <v>47</v>
      </c>
      <c r="N3394" s="1" t="s">
        <v>152</v>
      </c>
      <c r="O3394" s="1" t="s">
        <v>758</v>
      </c>
      <c r="P3394" s="1" t="s">
        <v>3361</v>
      </c>
      <c r="Q3394" s="1">
        <v>40555727</v>
      </c>
    </row>
    <row r="3395" spans="13:17">
      <c r="M3395" s="1" t="s">
        <v>47</v>
      </c>
      <c r="N3395" s="1" t="s">
        <v>152</v>
      </c>
      <c r="O3395" s="1" t="s">
        <v>758</v>
      </c>
      <c r="P3395" s="1" t="s">
        <v>3362</v>
      </c>
      <c r="Q3395" s="1">
        <v>40555733</v>
      </c>
    </row>
    <row r="3396" spans="13:17">
      <c r="M3396" s="1" t="s">
        <v>47</v>
      </c>
      <c r="N3396" s="1" t="s">
        <v>152</v>
      </c>
      <c r="O3396" s="1" t="s">
        <v>758</v>
      </c>
      <c r="P3396" s="1" t="s">
        <v>3363</v>
      </c>
      <c r="Q3396" s="1">
        <v>40555740</v>
      </c>
    </row>
    <row r="3397" spans="13:17">
      <c r="M3397" s="1" t="s">
        <v>47</v>
      </c>
      <c r="N3397" s="1" t="s">
        <v>152</v>
      </c>
      <c r="O3397" s="1" t="s">
        <v>758</v>
      </c>
      <c r="P3397" s="1" t="s">
        <v>3364</v>
      </c>
      <c r="Q3397" s="1">
        <v>40555747</v>
      </c>
    </row>
    <row r="3398" spans="13:17">
      <c r="M3398" s="1" t="s">
        <v>47</v>
      </c>
      <c r="N3398" s="1" t="s">
        <v>152</v>
      </c>
      <c r="O3398" s="1" t="s">
        <v>758</v>
      </c>
      <c r="P3398" s="1" t="s">
        <v>3365</v>
      </c>
      <c r="Q3398" s="1">
        <v>40555754</v>
      </c>
    </row>
    <row r="3399" spans="13:17">
      <c r="M3399" s="1" t="s">
        <v>47</v>
      </c>
      <c r="N3399" s="1" t="s">
        <v>152</v>
      </c>
      <c r="O3399" s="1" t="s">
        <v>758</v>
      </c>
      <c r="P3399" s="1" t="s">
        <v>3366</v>
      </c>
      <c r="Q3399" s="1">
        <v>40555761</v>
      </c>
    </row>
    <row r="3400" spans="13:17">
      <c r="M3400" s="1" t="s">
        <v>47</v>
      </c>
      <c r="N3400" s="1" t="s">
        <v>152</v>
      </c>
      <c r="O3400" s="1" t="s">
        <v>758</v>
      </c>
      <c r="P3400" s="1" t="s">
        <v>3367</v>
      </c>
      <c r="Q3400" s="1">
        <v>40555767</v>
      </c>
    </row>
    <row r="3401" spans="13:17">
      <c r="M3401" s="1" t="s">
        <v>47</v>
      </c>
      <c r="N3401" s="1" t="s">
        <v>152</v>
      </c>
      <c r="O3401" s="1" t="s">
        <v>758</v>
      </c>
      <c r="P3401" s="1" t="s">
        <v>3368</v>
      </c>
      <c r="Q3401" s="1">
        <v>40555774</v>
      </c>
    </row>
    <row r="3402" spans="13:17">
      <c r="M3402" s="1" t="s">
        <v>47</v>
      </c>
      <c r="N3402" s="1" t="s">
        <v>152</v>
      </c>
      <c r="O3402" s="1" t="s">
        <v>758</v>
      </c>
      <c r="P3402" s="1" t="s">
        <v>3369</v>
      </c>
      <c r="Q3402" s="1">
        <v>40555799</v>
      </c>
    </row>
    <row r="3403" spans="13:17">
      <c r="M3403" s="1" t="s">
        <v>47</v>
      </c>
      <c r="N3403" s="1" t="s">
        <v>152</v>
      </c>
      <c r="O3403" s="1" t="s">
        <v>758</v>
      </c>
      <c r="P3403" s="1" t="s">
        <v>3370</v>
      </c>
      <c r="Q3403" s="1">
        <v>40555788</v>
      </c>
    </row>
    <row r="3404" spans="13:17">
      <c r="M3404" s="1" t="s">
        <v>47</v>
      </c>
      <c r="N3404" s="1" t="s">
        <v>152</v>
      </c>
      <c r="O3404" s="1" t="s">
        <v>758</v>
      </c>
      <c r="P3404" s="1" t="s">
        <v>3371</v>
      </c>
      <c r="Q3404" s="1">
        <v>40555794</v>
      </c>
    </row>
    <row r="3405" spans="13:17">
      <c r="M3405" s="1" t="s">
        <v>47</v>
      </c>
      <c r="N3405" s="1" t="s">
        <v>152</v>
      </c>
      <c r="O3405" s="1" t="s">
        <v>431</v>
      </c>
      <c r="P3405" s="1" t="s">
        <v>3372</v>
      </c>
      <c r="Q3405" s="1">
        <v>40556610</v>
      </c>
    </row>
    <row r="3406" spans="13:17">
      <c r="M3406" s="1" t="s">
        <v>47</v>
      </c>
      <c r="N3406" s="1" t="s">
        <v>152</v>
      </c>
      <c r="O3406" s="1" t="s">
        <v>431</v>
      </c>
      <c r="P3406" s="1" t="s">
        <v>3373</v>
      </c>
      <c r="Q3406" s="1">
        <v>40556621</v>
      </c>
    </row>
    <row r="3407" spans="13:17">
      <c r="M3407" s="1" t="s">
        <v>47</v>
      </c>
      <c r="N3407" s="1" t="s">
        <v>152</v>
      </c>
      <c r="O3407" s="1" t="s">
        <v>431</v>
      </c>
      <c r="P3407" s="1" t="s">
        <v>3374</v>
      </c>
      <c r="Q3407" s="1">
        <v>40556631</v>
      </c>
    </row>
    <row r="3408" spans="13:17">
      <c r="M3408" s="1" t="s">
        <v>47</v>
      </c>
      <c r="N3408" s="1" t="s">
        <v>152</v>
      </c>
      <c r="O3408" s="1" t="s">
        <v>431</v>
      </c>
      <c r="P3408" s="1" t="s">
        <v>3375</v>
      </c>
      <c r="Q3408" s="1">
        <v>40556642</v>
      </c>
    </row>
    <row r="3409" spans="13:17">
      <c r="M3409" s="1" t="s">
        <v>47</v>
      </c>
      <c r="N3409" s="1" t="s">
        <v>152</v>
      </c>
      <c r="O3409" s="1" t="s">
        <v>431</v>
      </c>
      <c r="P3409" s="1" t="s">
        <v>431</v>
      </c>
      <c r="Q3409" s="1">
        <v>40556652</v>
      </c>
    </row>
    <row r="3410" spans="13:17">
      <c r="M3410" s="1" t="s">
        <v>47</v>
      </c>
      <c r="N3410" s="1" t="s">
        <v>152</v>
      </c>
      <c r="O3410" s="1" t="s">
        <v>431</v>
      </c>
      <c r="P3410" s="1" t="s">
        <v>3376</v>
      </c>
      <c r="Q3410" s="1">
        <v>40556663</v>
      </c>
    </row>
    <row r="3411" spans="13:17">
      <c r="M3411" s="1" t="s">
        <v>47</v>
      </c>
      <c r="N3411" s="1" t="s">
        <v>152</v>
      </c>
      <c r="O3411" s="1" t="s">
        <v>431</v>
      </c>
      <c r="P3411" s="1" t="s">
        <v>3377</v>
      </c>
      <c r="Q3411" s="1">
        <v>40556673</v>
      </c>
    </row>
    <row r="3412" spans="13:17">
      <c r="M3412" s="1" t="s">
        <v>47</v>
      </c>
      <c r="N3412" s="1" t="s">
        <v>152</v>
      </c>
      <c r="O3412" s="1" t="s">
        <v>431</v>
      </c>
      <c r="P3412" s="1" t="s">
        <v>112</v>
      </c>
      <c r="Q3412" s="1">
        <v>40556684</v>
      </c>
    </row>
    <row r="3413" spans="13:17">
      <c r="M3413" s="1" t="s">
        <v>47</v>
      </c>
      <c r="N3413" s="1" t="s">
        <v>152</v>
      </c>
      <c r="O3413" s="1" t="s">
        <v>760</v>
      </c>
      <c r="P3413" s="1" t="s">
        <v>3378</v>
      </c>
      <c r="Q3413" s="1">
        <v>40558511</v>
      </c>
    </row>
    <row r="3414" spans="13:17">
      <c r="M3414" s="1" t="s">
        <v>47</v>
      </c>
      <c r="N3414" s="1" t="s">
        <v>152</v>
      </c>
      <c r="O3414" s="1" t="s">
        <v>760</v>
      </c>
      <c r="P3414" s="1" t="s">
        <v>3379</v>
      </c>
      <c r="Q3414" s="1">
        <v>40558523</v>
      </c>
    </row>
    <row r="3415" spans="13:17">
      <c r="M3415" s="1" t="s">
        <v>47</v>
      </c>
      <c r="N3415" s="1" t="s">
        <v>152</v>
      </c>
      <c r="O3415" s="1" t="s">
        <v>760</v>
      </c>
      <c r="P3415" s="1" t="s">
        <v>3380</v>
      </c>
      <c r="Q3415" s="1">
        <v>40558535</v>
      </c>
    </row>
    <row r="3416" spans="13:17">
      <c r="M3416" s="1" t="s">
        <v>47</v>
      </c>
      <c r="N3416" s="1" t="s">
        <v>152</v>
      </c>
      <c r="O3416" s="1" t="s">
        <v>760</v>
      </c>
      <c r="P3416" s="1" t="s">
        <v>3245</v>
      </c>
      <c r="Q3416" s="1">
        <v>40558547</v>
      </c>
    </row>
    <row r="3417" spans="13:17">
      <c r="M3417" s="1" t="s">
        <v>47</v>
      </c>
      <c r="N3417" s="1" t="s">
        <v>152</v>
      </c>
      <c r="O3417" s="1" t="s">
        <v>760</v>
      </c>
      <c r="P3417" s="1" t="s">
        <v>760</v>
      </c>
      <c r="Q3417" s="1">
        <v>40558559</v>
      </c>
    </row>
    <row r="3418" spans="13:17">
      <c r="M3418" s="1" t="s">
        <v>47</v>
      </c>
      <c r="N3418" s="1" t="s">
        <v>152</v>
      </c>
      <c r="O3418" s="1" t="s">
        <v>760</v>
      </c>
      <c r="P3418" s="1" t="s">
        <v>3381</v>
      </c>
      <c r="Q3418" s="1">
        <v>40558571</v>
      </c>
    </row>
    <row r="3419" spans="13:17">
      <c r="M3419" s="1" t="s">
        <v>47</v>
      </c>
      <c r="N3419" s="1" t="s">
        <v>152</v>
      </c>
      <c r="O3419" s="1" t="s">
        <v>760</v>
      </c>
      <c r="P3419" s="1" t="s">
        <v>3382</v>
      </c>
      <c r="Q3419" s="1">
        <v>40558583</v>
      </c>
    </row>
    <row r="3420" spans="13:17">
      <c r="M3420" s="1" t="s">
        <v>47</v>
      </c>
      <c r="N3420" s="1" t="s">
        <v>152</v>
      </c>
      <c r="O3420" s="1" t="s">
        <v>491</v>
      </c>
      <c r="P3420" s="1" t="s">
        <v>3383</v>
      </c>
      <c r="Q3420" s="1">
        <v>40559510</v>
      </c>
    </row>
    <row r="3421" spans="13:17">
      <c r="M3421" s="1" t="s">
        <v>47</v>
      </c>
      <c r="N3421" s="1" t="s">
        <v>152</v>
      </c>
      <c r="O3421" s="1" t="s">
        <v>491</v>
      </c>
      <c r="P3421" s="1" t="s">
        <v>3384</v>
      </c>
      <c r="Q3421" s="1">
        <v>40559521</v>
      </c>
    </row>
    <row r="3422" spans="13:17">
      <c r="M3422" s="1" t="s">
        <v>47</v>
      </c>
      <c r="N3422" s="1" t="s">
        <v>152</v>
      </c>
      <c r="O3422" s="1" t="s">
        <v>491</v>
      </c>
      <c r="P3422" s="1" t="s">
        <v>3385</v>
      </c>
      <c r="Q3422" s="1">
        <v>40559531</v>
      </c>
    </row>
    <row r="3423" spans="13:17">
      <c r="M3423" s="1" t="s">
        <v>47</v>
      </c>
      <c r="N3423" s="1" t="s">
        <v>152</v>
      </c>
      <c r="O3423" s="1" t="s">
        <v>491</v>
      </c>
      <c r="P3423" s="1" t="s">
        <v>3386</v>
      </c>
      <c r="Q3423" s="1">
        <v>40559542</v>
      </c>
    </row>
    <row r="3424" spans="13:17">
      <c r="M3424" s="1" t="s">
        <v>47</v>
      </c>
      <c r="N3424" s="1" t="s">
        <v>152</v>
      </c>
      <c r="O3424" s="1" t="s">
        <v>491</v>
      </c>
      <c r="P3424" s="1" t="s">
        <v>3387</v>
      </c>
      <c r="Q3424" s="1">
        <v>40559552</v>
      </c>
    </row>
    <row r="3425" spans="13:17">
      <c r="M3425" s="1" t="s">
        <v>47</v>
      </c>
      <c r="N3425" s="1" t="s">
        <v>152</v>
      </c>
      <c r="O3425" s="1" t="s">
        <v>491</v>
      </c>
      <c r="P3425" s="1" t="s">
        <v>3222</v>
      </c>
      <c r="Q3425" s="1">
        <v>40559563</v>
      </c>
    </row>
    <row r="3426" spans="13:17">
      <c r="M3426" s="1" t="s">
        <v>47</v>
      </c>
      <c r="N3426" s="1" t="s">
        <v>152</v>
      </c>
      <c r="O3426" s="1" t="s">
        <v>491</v>
      </c>
      <c r="P3426" s="1" t="s">
        <v>3388</v>
      </c>
      <c r="Q3426" s="1">
        <v>40559573</v>
      </c>
    </row>
    <row r="3427" spans="13:17">
      <c r="M3427" s="1" t="s">
        <v>47</v>
      </c>
      <c r="N3427" s="1" t="s">
        <v>152</v>
      </c>
      <c r="O3427" s="1" t="s">
        <v>491</v>
      </c>
      <c r="P3427" s="1" t="s">
        <v>491</v>
      </c>
      <c r="Q3427" s="1">
        <v>40559584</v>
      </c>
    </row>
    <row r="3428" spans="13:17">
      <c r="M3428" s="1" t="s">
        <v>47</v>
      </c>
      <c r="N3428" s="1" t="s">
        <v>155</v>
      </c>
      <c r="O3428" s="1" t="s">
        <v>763</v>
      </c>
      <c r="P3428" s="1" t="s">
        <v>3389</v>
      </c>
      <c r="Q3428" s="1">
        <v>40574710</v>
      </c>
    </row>
    <row r="3429" spans="13:17">
      <c r="M3429" s="1" t="s">
        <v>47</v>
      </c>
      <c r="N3429" s="1" t="s">
        <v>155</v>
      </c>
      <c r="O3429" s="1" t="s">
        <v>763</v>
      </c>
      <c r="P3429" s="1" t="s">
        <v>3390</v>
      </c>
      <c r="Q3429" s="1">
        <v>40574721</v>
      </c>
    </row>
    <row r="3430" spans="13:17">
      <c r="M3430" s="1" t="s">
        <v>47</v>
      </c>
      <c r="N3430" s="1" t="s">
        <v>155</v>
      </c>
      <c r="O3430" s="1" t="s">
        <v>763</v>
      </c>
      <c r="P3430" s="1" t="s">
        <v>3391</v>
      </c>
      <c r="Q3430" s="1">
        <v>40574799</v>
      </c>
    </row>
    <row r="3431" spans="13:17">
      <c r="M3431" s="1" t="s">
        <v>47</v>
      </c>
      <c r="N3431" s="1" t="s">
        <v>155</v>
      </c>
      <c r="O3431" s="1" t="s">
        <v>763</v>
      </c>
      <c r="P3431" s="1" t="s">
        <v>3392</v>
      </c>
      <c r="Q3431" s="1">
        <v>40574742</v>
      </c>
    </row>
    <row r="3432" spans="13:17">
      <c r="M3432" s="1" t="s">
        <v>47</v>
      </c>
      <c r="N3432" s="1" t="s">
        <v>155</v>
      </c>
      <c r="O3432" s="1" t="s">
        <v>763</v>
      </c>
      <c r="P3432" s="1" t="s">
        <v>896</v>
      </c>
      <c r="Q3432" s="1">
        <v>40574752</v>
      </c>
    </row>
    <row r="3433" spans="13:17">
      <c r="M3433" s="1" t="s">
        <v>47</v>
      </c>
      <c r="N3433" s="1" t="s">
        <v>155</v>
      </c>
      <c r="O3433" s="1" t="s">
        <v>763</v>
      </c>
      <c r="P3433" s="1" t="s">
        <v>3393</v>
      </c>
      <c r="Q3433" s="1">
        <v>40574763</v>
      </c>
    </row>
    <row r="3434" spans="13:17">
      <c r="M3434" s="1" t="s">
        <v>47</v>
      </c>
      <c r="N3434" s="1" t="s">
        <v>155</v>
      </c>
      <c r="O3434" s="1" t="s">
        <v>763</v>
      </c>
      <c r="P3434" s="1" t="s">
        <v>346</v>
      </c>
      <c r="Q3434" s="1">
        <v>40574769</v>
      </c>
    </row>
    <row r="3435" spans="13:17">
      <c r="M3435" s="1" t="s">
        <v>47</v>
      </c>
      <c r="N3435" s="1" t="s">
        <v>155</v>
      </c>
      <c r="O3435" s="1" t="s">
        <v>763</v>
      </c>
      <c r="P3435" s="1" t="s">
        <v>3394</v>
      </c>
      <c r="Q3435" s="1">
        <v>40574773</v>
      </c>
    </row>
    <row r="3436" spans="13:17">
      <c r="M3436" s="1" t="s">
        <v>47</v>
      </c>
      <c r="N3436" s="1" t="s">
        <v>155</v>
      </c>
      <c r="O3436" s="1" t="s">
        <v>763</v>
      </c>
      <c r="P3436" s="1" t="s">
        <v>3395</v>
      </c>
      <c r="Q3436" s="1">
        <v>40574784</v>
      </c>
    </row>
    <row r="3437" spans="13:17">
      <c r="M3437" s="1" t="s">
        <v>47</v>
      </c>
      <c r="N3437" s="1" t="s">
        <v>155</v>
      </c>
      <c r="O3437" s="1" t="s">
        <v>763</v>
      </c>
      <c r="P3437" s="1" t="s">
        <v>3396</v>
      </c>
      <c r="Q3437" s="1">
        <v>40574794</v>
      </c>
    </row>
    <row r="3438" spans="13:17">
      <c r="M3438" s="1" t="s">
        <v>47</v>
      </c>
      <c r="N3438" s="1" t="s">
        <v>155</v>
      </c>
      <c r="O3438" s="1" t="s">
        <v>765</v>
      </c>
      <c r="P3438" s="1" t="s">
        <v>3397</v>
      </c>
      <c r="Q3438" s="1">
        <v>40578714</v>
      </c>
    </row>
    <row r="3439" spans="13:17">
      <c r="M3439" s="1" t="s">
        <v>47</v>
      </c>
      <c r="N3439" s="1" t="s">
        <v>155</v>
      </c>
      <c r="O3439" s="1" t="s">
        <v>765</v>
      </c>
      <c r="P3439" s="1" t="s">
        <v>3398</v>
      </c>
      <c r="Q3439" s="1">
        <v>40578719</v>
      </c>
    </row>
    <row r="3440" spans="13:17">
      <c r="M3440" s="1" t="s">
        <v>47</v>
      </c>
      <c r="N3440" s="1" t="s">
        <v>155</v>
      </c>
      <c r="O3440" s="1" t="s">
        <v>765</v>
      </c>
      <c r="P3440" s="1" t="s">
        <v>3399</v>
      </c>
      <c r="Q3440" s="1">
        <v>40578738</v>
      </c>
    </row>
    <row r="3441" spans="13:17">
      <c r="M3441" s="1" t="s">
        <v>47</v>
      </c>
      <c r="N3441" s="1" t="s">
        <v>155</v>
      </c>
      <c r="O3441" s="1" t="s">
        <v>765</v>
      </c>
      <c r="P3441" s="1" t="s">
        <v>1745</v>
      </c>
      <c r="Q3441" s="1">
        <v>40578757</v>
      </c>
    </row>
    <row r="3442" spans="13:17">
      <c r="M3442" s="1" t="s">
        <v>47</v>
      </c>
      <c r="N3442" s="1" t="s">
        <v>155</v>
      </c>
      <c r="O3442" s="1" t="s">
        <v>765</v>
      </c>
      <c r="P3442" s="1" t="s">
        <v>3400</v>
      </c>
      <c r="Q3442" s="1">
        <v>40578799</v>
      </c>
    </row>
    <row r="3443" spans="13:17">
      <c r="M3443" s="1" t="s">
        <v>47</v>
      </c>
      <c r="N3443" s="1" t="s">
        <v>155</v>
      </c>
      <c r="O3443" s="1" t="s">
        <v>765</v>
      </c>
      <c r="P3443" s="1" t="s">
        <v>56</v>
      </c>
      <c r="Q3443" s="1">
        <v>40578795</v>
      </c>
    </row>
    <row r="3444" spans="13:17">
      <c r="M3444" s="1" t="s">
        <v>47</v>
      </c>
      <c r="N3444" s="1" t="s">
        <v>155</v>
      </c>
      <c r="O3444" s="1" t="s">
        <v>484</v>
      </c>
      <c r="P3444" s="1" t="s">
        <v>1317</v>
      </c>
      <c r="Q3444" s="1">
        <v>40576028</v>
      </c>
    </row>
    <row r="3445" spans="13:17">
      <c r="M3445" s="1" t="s">
        <v>47</v>
      </c>
      <c r="N3445" s="1" t="s">
        <v>155</v>
      </c>
      <c r="O3445" s="1" t="s">
        <v>484</v>
      </c>
      <c r="P3445" s="1" t="s">
        <v>3384</v>
      </c>
      <c r="Q3445" s="1">
        <v>40576047</v>
      </c>
    </row>
    <row r="3446" spans="13:17">
      <c r="M3446" s="1" t="s">
        <v>47</v>
      </c>
      <c r="N3446" s="1" t="s">
        <v>155</v>
      </c>
      <c r="O3446" s="1" t="s">
        <v>484</v>
      </c>
      <c r="P3446" s="1" t="s">
        <v>3401</v>
      </c>
      <c r="Q3446" s="1">
        <v>40576076</v>
      </c>
    </row>
    <row r="3447" spans="13:17">
      <c r="M3447" s="1" t="s">
        <v>47</v>
      </c>
      <c r="N3447" s="1" t="s">
        <v>155</v>
      </c>
      <c r="O3447" s="1" t="s">
        <v>484</v>
      </c>
      <c r="P3447" s="1" t="s">
        <v>3402</v>
      </c>
      <c r="Q3447" s="1">
        <v>40576085</v>
      </c>
    </row>
    <row r="3448" spans="13:17">
      <c r="M3448" s="1" t="s">
        <v>47</v>
      </c>
      <c r="N3448" s="1" t="s">
        <v>158</v>
      </c>
      <c r="O3448" s="1" t="s">
        <v>767</v>
      </c>
      <c r="P3448" s="1" t="s">
        <v>3403</v>
      </c>
      <c r="Q3448" s="1">
        <v>40652813</v>
      </c>
    </row>
    <row r="3449" spans="13:17">
      <c r="M3449" s="1" t="s">
        <v>47</v>
      </c>
      <c r="N3449" s="1" t="s">
        <v>158</v>
      </c>
      <c r="O3449" s="1" t="s">
        <v>767</v>
      </c>
      <c r="P3449" s="1" t="s">
        <v>3404</v>
      </c>
      <c r="Q3449" s="1">
        <v>40652815</v>
      </c>
    </row>
    <row r="3450" spans="13:17">
      <c r="M3450" s="1" t="s">
        <v>47</v>
      </c>
      <c r="N3450" s="1" t="s">
        <v>158</v>
      </c>
      <c r="O3450" s="1" t="s">
        <v>767</v>
      </c>
      <c r="P3450" s="1" t="s">
        <v>3405</v>
      </c>
      <c r="Q3450" s="1">
        <v>40652814</v>
      </c>
    </row>
    <row r="3451" spans="13:17">
      <c r="M3451" s="1" t="s">
        <v>47</v>
      </c>
      <c r="N3451" s="1" t="s">
        <v>158</v>
      </c>
      <c r="O3451" s="1" t="s">
        <v>767</v>
      </c>
      <c r="P3451" s="1" t="s">
        <v>3406</v>
      </c>
      <c r="Q3451" s="1">
        <v>40652831</v>
      </c>
    </row>
    <row r="3452" spans="13:17">
      <c r="M3452" s="1" t="s">
        <v>47</v>
      </c>
      <c r="N3452" s="1" t="s">
        <v>158</v>
      </c>
      <c r="O3452" s="1" t="s">
        <v>767</v>
      </c>
      <c r="P3452" s="1" t="s">
        <v>3407</v>
      </c>
      <c r="Q3452" s="1">
        <v>40652823</v>
      </c>
    </row>
    <row r="3453" spans="13:17">
      <c r="M3453" s="1" t="s">
        <v>47</v>
      </c>
      <c r="N3453" s="1" t="s">
        <v>158</v>
      </c>
      <c r="O3453" s="1" t="s">
        <v>767</v>
      </c>
      <c r="P3453" s="1" t="s">
        <v>2708</v>
      </c>
      <c r="Q3453" s="1">
        <v>40652839</v>
      </c>
    </row>
    <row r="3454" spans="13:17">
      <c r="M3454" s="1" t="s">
        <v>47</v>
      </c>
      <c r="N3454" s="1" t="s">
        <v>158</v>
      </c>
      <c r="O3454" s="1" t="s">
        <v>767</v>
      </c>
      <c r="P3454" s="1" t="s">
        <v>3408</v>
      </c>
      <c r="Q3454" s="1">
        <v>40652847</v>
      </c>
    </row>
    <row r="3455" spans="13:17">
      <c r="M3455" s="1" t="s">
        <v>47</v>
      </c>
      <c r="N3455" s="1" t="s">
        <v>158</v>
      </c>
      <c r="O3455" s="1" t="s">
        <v>767</v>
      </c>
      <c r="P3455" s="1" t="s">
        <v>3409</v>
      </c>
      <c r="Q3455" s="1">
        <v>40652899</v>
      </c>
    </row>
    <row r="3456" spans="13:17">
      <c r="M3456" s="1" t="s">
        <v>47</v>
      </c>
      <c r="N3456" s="1" t="s">
        <v>158</v>
      </c>
      <c r="O3456" s="1" t="s">
        <v>767</v>
      </c>
      <c r="P3456" s="1" t="s">
        <v>3410</v>
      </c>
      <c r="Q3456" s="1">
        <v>40652863</v>
      </c>
    </row>
    <row r="3457" spans="13:17">
      <c r="M3457" s="1" t="s">
        <v>47</v>
      </c>
      <c r="N3457" s="1" t="s">
        <v>158</v>
      </c>
      <c r="O3457" s="1" t="s">
        <v>767</v>
      </c>
      <c r="P3457" s="1" t="s">
        <v>3411</v>
      </c>
      <c r="Q3457" s="1">
        <v>40652871</v>
      </c>
    </row>
    <row r="3458" spans="13:17">
      <c r="M3458" s="1" t="s">
        <v>47</v>
      </c>
      <c r="N3458" s="1" t="s">
        <v>158</v>
      </c>
      <c r="O3458" s="1" t="s">
        <v>767</v>
      </c>
      <c r="P3458" s="1" t="s">
        <v>3412</v>
      </c>
      <c r="Q3458" s="1">
        <v>40652879</v>
      </c>
    </row>
    <row r="3459" spans="13:17">
      <c r="M3459" s="1" t="s">
        <v>47</v>
      </c>
      <c r="N3459" s="1" t="s">
        <v>158</v>
      </c>
      <c r="O3459" s="1" t="s">
        <v>767</v>
      </c>
      <c r="P3459" s="1" t="s">
        <v>3413</v>
      </c>
      <c r="Q3459" s="1">
        <v>40652887</v>
      </c>
    </row>
    <row r="3460" spans="13:17">
      <c r="M3460" s="1" t="s">
        <v>47</v>
      </c>
      <c r="N3460" s="1" t="s">
        <v>158</v>
      </c>
      <c r="O3460" s="1" t="s">
        <v>767</v>
      </c>
      <c r="P3460" s="1" t="s">
        <v>3414</v>
      </c>
      <c r="Q3460" s="1">
        <v>40652894</v>
      </c>
    </row>
    <row r="3461" spans="13:17">
      <c r="M3461" s="1" t="s">
        <v>47</v>
      </c>
      <c r="N3461" s="1" t="s">
        <v>158</v>
      </c>
      <c r="O3461" s="1" t="s">
        <v>767</v>
      </c>
      <c r="P3461" s="1" t="s">
        <v>3415</v>
      </c>
      <c r="Q3461" s="1">
        <v>40652895</v>
      </c>
    </row>
    <row r="3462" spans="13:17">
      <c r="M3462" s="1" t="s">
        <v>47</v>
      </c>
      <c r="N3462" s="1" t="s">
        <v>158</v>
      </c>
      <c r="O3462" s="1" t="s">
        <v>244</v>
      </c>
      <c r="P3462" s="1" t="s">
        <v>730</v>
      </c>
      <c r="Q3462" s="1">
        <v>40655215</v>
      </c>
    </row>
    <row r="3463" spans="13:17">
      <c r="M3463" s="1" t="s">
        <v>47</v>
      </c>
      <c r="N3463" s="1" t="s">
        <v>158</v>
      </c>
      <c r="O3463" s="1" t="s">
        <v>244</v>
      </c>
      <c r="P3463" s="1" t="s">
        <v>523</v>
      </c>
      <c r="Q3463" s="1">
        <v>40655218</v>
      </c>
    </row>
    <row r="3464" spans="13:17">
      <c r="M3464" s="1" t="s">
        <v>47</v>
      </c>
      <c r="N3464" s="1" t="s">
        <v>158</v>
      </c>
      <c r="O3464" s="1" t="s">
        <v>244</v>
      </c>
      <c r="P3464" s="1" t="s">
        <v>1477</v>
      </c>
      <c r="Q3464" s="1">
        <v>40655223</v>
      </c>
    </row>
    <row r="3465" spans="13:17">
      <c r="M3465" s="1" t="s">
        <v>47</v>
      </c>
      <c r="N3465" s="1" t="s">
        <v>158</v>
      </c>
      <c r="O3465" s="1" t="s">
        <v>244</v>
      </c>
      <c r="P3465" s="1" t="s">
        <v>265</v>
      </c>
      <c r="Q3465" s="1">
        <v>40655231</v>
      </c>
    </row>
    <row r="3466" spans="13:17">
      <c r="M3466" s="1" t="s">
        <v>47</v>
      </c>
      <c r="N3466" s="1" t="s">
        <v>158</v>
      </c>
      <c r="O3466" s="1" t="s">
        <v>244</v>
      </c>
      <c r="P3466" s="1" t="s">
        <v>3416</v>
      </c>
      <c r="Q3466" s="1">
        <v>40655239</v>
      </c>
    </row>
    <row r="3467" spans="13:17">
      <c r="M3467" s="1" t="s">
        <v>47</v>
      </c>
      <c r="N3467" s="1" t="s">
        <v>158</v>
      </c>
      <c r="O3467" s="1" t="s">
        <v>244</v>
      </c>
      <c r="P3467" s="1" t="s">
        <v>3417</v>
      </c>
      <c r="Q3467" s="1">
        <v>40655247</v>
      </c>
    </row>
    <row r="3468" spans="13:17">
      <c r="M3468" s="1" t="s">
        <v>47</v>
      </c>
      <c r="N3468" s="1" t="s">
        <v>158</v>
      </c>
      <c r="O3468" s="1" t="s">
        <v>244</v>
      </c>
      <c r="P3468" s="1" t="s">
        <v>3418</v>
      </c>
      <c r="Q3468" s="1">
        <v>40655255</v>
      </c>
    </row>
    <row r="3469" spans="13:17">
      <c r="M3469" s="1" t="s">
        <v>47</v>
      </c>
      <c r="N3469" s="1" t="s">
        <v>158</v>
      </c>
      <c r="O3469" s="1" t="s">
        <v>244</v>
      </c>
      <c r="P3469" s="1" t="s">
        <v>244</v>
      </c>
      <c r="Q3469" s="1">
        <v>40655263</v>
      </c>
    </row>
    <row r="3470" spans="13:17">
      <c r="M3470" s="1" t="s">
        <v>47</v>
      </c>
      <c r="N3470" s="1" t="s">
        <v>158</v>
      </c>
      <c r="O3470" s="1" t="s">
        <v>244</v>
      </c>
      <c r="P3470" s="1" t="s">
        <v>3419</v>
      </c>
      <c r="Q3470" s="1">
        <v>40655299</v>
      </c>
    </row>
    <row r="3471" spans="13:17">
      <c r="M3471" s="1" t="s">
        <v>47</v>
      </c>
      <c r="N3471" s="1" t="s">
        <v>158</v>
      </c>
      <c r="O3471" s="1" t="s">
        <v>244</v>
      </c>
      <c r="P3471" s="1" t="s">
        <v>3420</v>
      </c>
      <c r="Q3471" s="1">
        <v>40655271</v>
      </c>
    </row>
    <row r="3472" spans="13:17">
      <c r="M3472" s="1" t="s">
        <v>47</v>
      </c>
      <c r="N3472" s="1" t="s">
        <v>158</v>
      </c>
      <c r="O3472" s="1" t="s">
        <v>244</v>
      </c>
      <c r="P3472" s="1" t="s">
        <v>3421</v>
      </c>
      <c r="Q3472" s="1">
        <v>40655279</v>
      </c>
    </row>
    <row r="3473" spans="13:17">
      <c r="M3473" s="1" t="s">
        <v>47</v>
      </c>
      <c r="N3473" s="1" t="s">
        <v>158</v>
      </c>
      <c r="O3473" s="1" t="s">
        <v>244</v>
      </c>
      <c r="P3473" s="1" t="s">
        <v>3422</v>
      </c>
      <c r="Q3473" s="1">
        <v>40655287</v>
      </c>
    </row>
    <row r="3474" spans="13:17">
      <c r="M3474" s="1" t="s">
        <v>47</v>
      </c>
      <c r="N3474" s="1" t="s">
        <v>158</v>
      </c>
      <c r="O3474" s="1" t="s">
        <v>244</v>
      </c>
      <c r="P3474" s="1" t="s">
        <v>3423</v>
      </c>
      <c r="Q3474" s="1">
        <v>40655294</v>
      </c>
    </row>
    <row r="3475" spans="13:17">
      <c r="M3475" s="1" t="s">
        <v>47</v>
      </c>
      <c r="N3475" s="1" t="s">
        <v>158</v>
      </c>
      <c r="O3475" s="1" t="s">
        <v>769</v>
      </c>
      <c r="P3475" s="1" t="s">
        <v>3424</v>
      </c>
      <c r="Q3475" s="1">
        <v>40657611</v>
      </c>
    </row>
    <row r="3476" spans="13:17">
      <c r="M3476" s="1" t="s">
        <v>47</v>
      </c>
      <c r="N3476" s="1" t="s">
        <v>158</v>
      </c>
      <c r="O3476" s="1" t="s">
        <v>769</v>
      </c>
      <c r="P3476" s="1" t="s">
        <v>3425</v>
      </c>
      <c r="Q3476" s="1">
        <v>40657613</v>
      </c>
    </row>
    <row r="3477" spans="13:17">
      <c r="M3477" s="1" t="s">
        <v>47</v>
      </c>
      <c r="N3477" s="1" t="s">
        <v>158</v>
      </c>
      <c r="O3477" s="1" t="s">
        <v>769</v>
      </c>
      <c r="P3477" s="1" t="s">
        <v>3426</v>
      </c>
      <c r="Q3477" s="1">
        <v>40657620</v>
      </c>
    </row>
    <row r="3478" spans="13:17">
      <c r="M3478" s="1" t="s">
        <v>47</v>
      </c>
      <c r="N3478" s="1" t="s">
        <v>158</v>
      </c>
      <c r="O3478" s="1" t="s">
        <v>769</v>
      </c>
      <c r="P3478" s="1" t="s">
        <v>3427</v>
      </c>
      <c r="Q3478" s="1">
        <v>40657627</v>
      </c>
    </row>
    <row r="3479" spans="13:17">
      <c r="M3479" s="1" t="s">
        <v>47</v>
      </c>
      <c r="N3479" s="1" t="s">
        <v>158</v>
      </c>
      <c r="O3479" s="1" t="s">
        <v>769</v>
      </c>
      <c r="P3479" s="1" t="s">
        <v>3428</v>
      </c>
      <c r="Q3479" s="1">
        <v>40657633</v>
      </c>
    </row>
    <row r="3480" spans="13:17">
      <c r="M3480" s="1" t="s">
        <v>47</v>
      </c>
      <c r="N3480" s="1" t="s">
        <v>158</v>
      </c>
      <c r="O3480" s="1" t="s">
        <v>769</v>
      </c>
      <c r="P3480" s="1" t="s">
        <v>3429</v>
      </c>
      <c r="Q3480" s="1">
        <v>40657640</v>
      </c>
    </row>
    <row r="3481" spans="13:17">
      <c r="M3481" s="1" t="s">
        <v>47</v>
      </c>
      <c r="N3481" s="1" t="s">
        <v>158</v>
      </c>
      <c r="O3481" s="1" t="s">
        <v>769</v>
      </c>
      <c r="P3481" s="1" t="s">
        <v>3430</v>
      </c>
      <c r="Q3481" s="1">
        <v>40657647</v>
      </c>
    </row>
    <row r="3482" spans="13:17">
      <c r="M3482" s="1" t="s">
        <v>47</v>
      </c>
      <c r="N3482" s="1" t="s">
        <v>158</v>
      </c>
      <c r="O3482" s="1" t="s">
        <v>769</v>
      </c>
      <c r="P3482" s="1" t="s">
        <v>3431</v>
      </c>
      <c r="Q3482" s="1">
        <v>40657654</v>
      </c>
    </row>
    <row r="3483" spans="13:17">
      <c r="M3483" s="1" t="s">
        <v>47</v>
      </c>
      <c r="N3483" s="1" t="s">
        <v>158</v>
      </c>
      <c r="O3483" s="1" t="s">
        <v>769</v>
      </c>
      <c r="P3483" s="1" t="s">
        <v>3432</v>
      </c>
      <c r="Q3483" s="1">
        <v>40657661</v>
      </c>
    </row>
    <row r="3484" spans="13:17">
      <c r="M3484" s="1" t="s">
        <v>47</v>
      </c>
      <c r="N3484" s="1" t="s">
        <v>158</v>
      </c>
      <c r="O3484" s="1" t="s">
        <v>769</v>
      </c>
      <c r="P3484" s="1" t="s">
        <v>3433</v>
      </c>
      <c r="Q3484" s="1">
        <v>40657699</v>
      </c>
    </row>
    <row r="3485" spans="13:17">
      <c r="M3485" s="1" t="s">
        <v>47</v>
      </c>
      <c r="N3485" s="1" t="s">
        <v>158</v>
      </c>
      <c r="O3485" s="1" t="s">
        <v>769</v>
      </c>
      <c r="P3485" s="1" t="s">
        <v>3434</v>
      </c>
      <c r="Q3485" s="1">
        <v>40657674</v>
      </c>
    </row>
    <row r="3486" spans="13:17">
      <c r="M3486" s="1" t="s">
        <v>47</v>
      </c>
      <c r="N3486" s="1" t="s">
        <v>158</v>
      </c>
      <c r="O3486" s="1" t="s">
        <v>769</v>
      </c>
      <c r="P3486" s="1" t="s">
        <v>3435</v>
      </c>
      <c r="Q3486" s="1">
        <v>40657681</v>
      </c>
    </row>
    <row r="3487" spans="13:17">
      <c r="M3487" s="1" t="s">
        <v>47</v>
      </c>
      <c r="N3487" s="1" t="s">
        <v>158</v>
      </c>
      <c r="O3487" s="1" t="s">
        <v>769</v>
      </c>
      <c r="P3487" s="1" t="s">
        <v>3436</v>
      </c>
      <c r="Q3487" s="1">
        <v>40657688</v>
      </c>
    </row>
    <row r="3488" spans="13:17">
      <c r="M3488" s="1" t="s">
        <v>47</v>
      </c>
      <c r="N3488" s="1" t="s">
        <v>158</v>
      </c>
      <c r="O3488" s="1" t="s">
        <v>769</v>
      </c>
      <c r="P3488" s="1" t="s">
        <v>3437</v>
      </c>
      <c r="Q3488" s="1">
        <v>40657694</v>
      </c>
    </row>
    <row r="3489" spans="13:17">
      <c r="M3489" s="1" t="s">
        <v>47</v>
      </c>
      <c r="N3489" s="1" t="s">
        <v>161</v>
      </c>
      <c r="O3489" s="1" t="s">
        <v>771</v>
      </c>
      <c r="P3489" s="1" t="s">
        <v>3438</v>
      </c>
      <c r="Q3489" s="1">
        <v>40870415</v>
      </c>
    </row>
    <row r="3490" spans="13:17">
      <c r="M3490" s="1" t="s">
        <v>47</v>
      </c>
      <c r="N3490" s="1" t="s">
        <v>161</v>
      </c>
      <c r="O3490" s="1" t="s">
        <v>771</v>
      </c>
      <c r="P3490" s="1" t="s">
        <v>771</v>
      </c>
      <c r="Q3490" s="1">
        <v>40870417</v>
      </c>
    </row>
    <row r="3491" spans="13:17">
      <c r="M3491" s="1" t="s">
        <v>47</v>
      </c>
      <c r="N3491" s="1" t="s">
        <v>161</v>
      </c>
      <c r="O3491" s="1" t="s">
        <v>771</v>
      </c>
      <c r="P3491" s="1" t="s">
        <v>3439</v>
      </c>
      <c r="Q3491" s="1">
        <v>40870425</v>
      </c>
    </row>
    <row r="3492" spans="13:17">
      <c r="M3492" s="1" t="s">
        <v>47</v>
      </c>
      <c r="N3492" s="1" t="s">
        <v>161</v>
      </c>
      <c r="O3492" s="1" t="s">
        <v>771</v>
      </c>
      <c r="P3492" s="1" t="s">
        <v>3440</v>
      </c>
      <c r="Q3492" s="1">
        <v>40870434</v>
      </c>
    </row>
    <row r="3493" spans="13:17">
      <c r="M3493" s="1" t="s">
        <v>47</v>
      </c>
      <c r="N3493" s="1" t="s">
        <v>161</v>
      </c>
      <c r="O3493" s="1" t="s">
        <v>771</v>
      </c>
      <c r="P3493" s="1" t="s">
        <v>614</v>
      </c>
      <c r="Q3493" s="1">
        <v>40870443</v>
      </c>
    </row>
    <row r="3494" spans="13:17">
      <c r="M3494" s="1" t="s">
        <v>47</v>
      </c>
      <c r="N3494" s="1" t="s">
        <v>161</v>
      </c>
      <c r="O3494" s="1" t="s">
        <v>771</v>
      </c>
      <c r="P3494" s="1" t="s">
        <v>3441</v>
      </c>
      <c r="Q3494" s="1">
        <v>40870456</v>
      </c>
    </row>
    <row r="3495" spans="13:17">
      <c r="M3495" s="1" t="s">
        <v>47</v>
      </c>
      <c r="N3495" s="1" t="s">
        <v>161</v>
      </c>
      <c r="O3495" s="1" t="s">
        <v>771</v>
      </c>
      <c r="P3495" s="1" t="s">
        <v>3442</v>
      </c>
      <c r="Q3495" s="1">
        <v>40870460</v>
      </c>
    </row>
    <row r="3496" spans="13:17">
      <c r="M3496" s="1" t="s">
        <v>47</v>
      </c>
      <c r="N3496" s="1" t="s">
        <v>161</v>
      </c>
      <c r="O3496" s="1" t="s">
        <v>771</v>
      </c>
      <c r="P3496" s="1" t="s">
        <v>1890</v>
      </c>
      <c r="Q3496" s="1">
        <v>40870469</v>
      </c>
    </row>
    <row r="3497" spans="13:17">
      <c r="M3497" s="1" t="s">
        <v>47</v>
      </c>
      <c r="N3497" s="1" t="s">
        <v>161</v>
      </c>
      <c r="O3497" s="1" t="s">
        <v>771</v>
      </c>
      <c r="P3497" s="1" t="s">
        <v>3443</v>
      </c>
      <c r="Q3497" s="1">
        <v>40870477</v>
      </c>
    </row>
    <row r="3498" spans="13:17">
      <c r="M3498" s="1" t="s">
        <v>47</v>
      </c>
      <c r="N3498" s="1" t="s">
        <v>161</v>
      </c>
      <c r="O3498" s="1" t="s">
        <v>771</v>
      </c>
      <c r="P3498" s="1" t="s">
        <v>3444</v>
      </c>
      <c r="Q3498" s="1">
        <v>40870486</v>
      </c>
    </row>
    <row r="3499" spans="13:17">
      <c r="M3499" s="1" t="s">
        <v>47</v>
      </c>
      <c r="N3499" s="1" t="s">
        <v>161</v>
      </c>
      <c r="O3499" s="1" t="s">
        <v>771</v>
      </c>
      <c r="P3499" s="1" t="s">
        <v>3445</v>
      </c>
      <c r="Q3499" s="1">
        <v>40870494</v>
      </c>
    </row>
    <row r="3500" spans="13:17">
      <c r="M3500" s="1" t="s">
        <v>47</v>
      </c>
      <c r="N3500" s="1" t="s">
        <v>161</v>
      </c>
      <c r="O3500" s="1" t="s">
        <v>773</v>
      </c>
      <c r="P3500" s="1" t="s">
        <v>773</v>
      </c>
      <c r="Q3500" s="1">
        <v>40872515</v>
      </c>
    </row>
    <row r="3501" spans="13:17">
      <c r="M3501" s="1" t="s">
        <v>47</v>
      </c>
      <c r="N3501" s="1" t="s">
        <v>161</v>
      </c>
      <c r="O3501" s="1" t="s">
        <v>773</v>
      </c>
      <c r="P3501" s="1" t="s">
        <v>2219</v>
      </c>
      <c r="Q3501" s="1">
        <v>40872531</v>
      </c>
    </row>
    <row r="3502" spans="13:17">
      <c r="M3502" s="1" t="s">
        <v>47</v>
      </c>
      <c r="N3502" s="1" t="s">
        <v>161</v>
      </c>
      <c r="O3502" s="1" t="s">
        <v>773</v>
      </c>
      <c r="P3502" s="1" t="s">
        <v>2044</v>
      </c>
      <c r="Q3502" s="1">
        <v>40872547</v>
      </c>
    </row>
    <row r="3503" spans="13:17">
      <c r="M3503" s="1" t="s">
        <v>47</v>
      </c>
      <c r="N3503" s="1" t="s">
        <v>161</v>
      </c>
      <c r="O3503" s="1" t="s">
        <v>773</v>
      </c>
      <c r="P3503" s="1" t="s">
        <v>2132</v>
      </c>
      <c r="Q3503" s="1">
        <v>40872563</v>
      </c>
    </row>
    <row r="3504" spans="13:17">
      <c r="M3504" s="1" t="s">
        <v>47</v>
      </c>
      <c r="N3504" s="1" t="s">
        <v>161</v>
      </c>
      <c r="O3504" s="1" t="s">
        <v>773</v>
      </c>
      <c r="P3504" s="1" t="s">
        <v>678</v>
      </c>
      <c r="Q3504" s="1">
        <v>40872579</v>
      </c>
    </row>
    <row r="3505" spans="13:17">
      <c r="M3505" s="1" t="s">
        <v>47</v>
      </c>
      <c r="N3505" s="1" t="s">
        <v>161</v>
      </c>
      <c r="O3505" s="1" t="s">
        <v>775</v>
      </c>
      <c r="P3505" s="1" t="s">
        <v>1499</v>
      </c>
      <c r="Q3505" s="1">
        <v>40874313</v>
      </c>
    </row>
    <row r="3506" spans="13:17">
      <c r="M3506" s="1" t="s">
        <v>47</v>
      </c>
      <c r="N3506" s="1" t="s">
        <v>161</v>
      </c>
      <c r="O3506" s="1" t="s">
        <v>775</v>
      </c>
      <c r="P3506" s="1" t="s">
        <v>3153</v>
      </c>
      <c r="Q3506" s="1">
        <v>40874315</v>
      </c>
    </row>
    <row r="3507" spans="13:17">
      <c r="M3507" s="1" t="s">
        <v>47</v>
      </c>
      <c r="N3507" s="1" t="s">
        <v>161</v>
      </c>
      <c r="O3507" s="1" t="s">
        <v>775</v>
      </c>
      <c r="P3507" s="1" t="s">
        <v>3446</v>
      </c>
      <c r="Q3507" s="1">
        <v>40874331</v>
      </c>
    </row>
    <row r="3508" spans="13:17">
      <c r="M3508" s="1" t="s">
        <v>47</v>
      </c>
      <c r="N3508" s="1" t="s">
        <v>161</v>
      </c>
      <c r="O3508" s="1" t="s">
        <v>775</v>
      </c>
      <c r="P3508" s="1" t="s">
        <v>3447</v>
      </c>
      <c r="Q3508" s="1">
        <v>40874339</v>
      </c>
    </row>
    <row r="3509" spans="13:17">
      <c r="M3509" s="1" t="s">
        <v>47</v>
      </c>
      <c r="N3509" s="1" t="s">
        <v>161</v>
      </c>
      <c r="O3509" s="1" t="s">
        <v>775</v>
      </c>
      <c r="P3509" s="1" t="s">
        <v>3448</v>
      </c>
      <c r="Q3509" s="1">
        <v>40874355</v>
      </c>
    </row>
    <row r="3510" spans="13:17">
      <c r="M3510" s="1" t="s">
        <v>47</v>
      </c>
      <c r="N3510" s="1" t="s">
        <v>161</v>
      </c>
      <c r="O3510" s="1" t="s">
        <v>775</v>
      </c>
      <c r="P3510" s="1" t="s">
        <v>2708</v>
      </c>
      <c r="Q3510" s="1">
        <v>40874347</v>
      </c>
    </row>
    <row r="3511" spans="13:17">
      <c r="M3511" s="1" t="s">
        <v>47</v>
      </c>
      <c r="N3511" s="1" t="s">
        <v>161</v>
      </c>
      <c r="O3511" s="1" t="s">
        <v>775</v>
      </c>
      <c r="P3511" s="1" t="s">
        <v>3449</v>
      </c>
      <c r="Q3511" s="1">
        <v>40874387</v>
      </c>
    </row>
    <row r="3512" spans="13:17">
      <c r="M3512" s="1" t="s">
        <v>47</v>
      </c>
      <c r="N3512" s="1" t="s">
        <v>161</v>
      </c>
      <c r="O3512" s="1" t="s">
        <v>775</v>
      </c>
      <c r="P3512" s="1" t="s">
        <v>3450</v>
      </c>
      <c r="Q3512" s="1">
        <v>40874399</v>
      </c>
    </row>
    <row r="3513" spans="13:17">
      <c r="M3513" s="1" t="s">
        <v>47</v>
      </c>
      <c r="N3513" s="1" t="s">
        <v>161</v>
      </c>
      <c r="O3513" s="1" t="s">
        <v>775</v>
      </c>
      <c r="P3513" s="1" t="s">
        <v>3451</v>
      </c>
      <c r="Q3513" s="1">
        <v>40874363</v>
      </c>
    </row>
    <row r="3514" spans="13:17">
      <c r="M3514" s="1" t="s">
        <v>47</v>
      </c>
      <c r="N3514" s="1" t="s">
        <v>161</v>
      </c>
      <c r="O3514" s="1" t="s">
        <v>775</v>
      </c>
      <c r="P3514" s="1" t="s">
        <v>3452</v>
      </c>
      <c r="Q3514" s="1">
        <v>40874371</v>
      </c>
    </row>
    <row r="3515" spans="13:17">
      <c r="M3515" s="1" t="s">
        <v>47</v>
      </c>
      <c r="N3515" s="1" t="s">
        <v>161</v>
      </c>
      <c r="O3515" s="1" t="s">
        <v>775</v>
      </c>
      <c r="P3515" s="1" t="s">
        <v>3453</v>
      </c>
      <c r="Q3515" s="1">
        <v>40874379</v>
      </c>
    </row>
    <row r="3516" spans="13:17">
      <c r="M3516" s="1" t="s">
        <v>47</v>
      </c>
      <c r="N3516" s="1" t="s">
        <v>161</v>
      </c>
      <c r="O3516" s="1" t="s">
        <v>775</v>
      </c>
      <c r="P3516" s="1" t="s">
        <v>3454</v>
      </c>
      <c r="Q3516" s="1">
        <v>40874323</v>
      </c>
    </row>
    <row r="3517" spans="13:17">
      <c r="M3517" s="1" t="s">
        <v>47</v>
      </c>
      <c r="N3517" s="1" t="s">
        <v>161</v>
      </c>
      <c r="O3517" s="1" t="s">
        <v>775</v>
      </c>
      <c r="P3517" s="1" t="s">
        <v>3455</v>
      </c>
      <c r="Q3517" s="1">
        <v>40874394</v>
      </c>
    </row>
    <row r="3518" spans="13:17">
      <c r="M3518" s="1" t="s">
        <v>47</v>
      </c>
      <c r="N3518" s="1" t="s">
        <v>161</v>
      </c>
      <c r="O3518" s="1" t="s">
        <v>487</v>
      </c>
      <c r="P3518" s="1" t="s">
        <v>3456</v>
      </c>
      <c r="Q3518" s="1">
        <v>40874713</v>
      </c>
    </row>
    <row r="3519" spans="13:17">
      <c r="M3519" s="1" t="s">
        <v>47</v>
      </c>
      <c r="N3519" s="1" t="s">
        <v>161</v>
      </c>
      <c r="O3519" s="1" t="s">
        <v>487</v>
      </c>
      <c r="P3519" s="1" t="s">
        <v>935</v>
      </c>
      <c r="Q3519" s="1">
        <v>40874715</v>
      </c>
    </row>
    <row r="3520" spans="13:17">
      <c r="M3520" s="1" t="s">
        <v>47</v>
      </c>
      <c r="N3520" s="1" t="s">
        <v>161</v>
      </c>
      <c r="O3520" s="1" t="s">
        <v>487</v>
      </c>
      <c r="P3520" s="1" t="s">
        <v>3457</v>
      </c>
      <c r="Q3520" s="1">
        <v>40874723</v>
      </c>
    </row>
    <row r="3521" spans="13:17">
      <c r="M3521" s="1" t="s">
        <v>47</v>
      </c>
      <c r="N3521" s="1" t="s">
        <v>161</v>
      </c>
      <c r="O3521" s="1" t="s">
        <v>487</v>
      </c>
      <c r="P3521" s="1" t="s">
        <v>3458</v>
      </c>
      <c r="Q3521" s="1">
        <v>40874731</v>
      </c>
    </row>
    <row r="3522" spans="13:17">
      <c r="M3522" s="1" t="s">
        <v>47</v>
      </c>
      <c r="N3522" s="1" t="s">
        <v>161</v>
      </c>
      <c r="O3522" s="1" t="s">
        <v>487</v>
      </c>
      <c r="P3522" s="1" t="s">
        <v>3459</v>
      </c>
      <c r="Q3522" s="1">
        <v>40874739</v>
      </c>
    </row>
    <row r="3523" spans="13:17">
      <c r="M3523" s="1" t="s">
        <v>47</v>
      </c>
      <c r="N3523" s="1" t="s">
        <v>161</v>
      </c>
      <c r="O3523" s="1" t="s">
        <v>487</v>
      </c>
      <c r="P3523" s="1" t="s">
        <v>1014</v>
      </c>
      <c r="Q3523" s="1">
        <v>40874747</v>
      </c>
    </row>
    <row r="3524" spans="13:17">
      <c r="M3524" s="1" t="s">
        <v>47</v>
      </c>
      <c r="N3524" s="1" t="s">
        <v>161</v>
      </c>
      <c r="O3524" s="1" t="s">
        <v>487</v>
      </c>
      <c r="P3524" s="1" t="s">
        <v>3460</v>
      </c>
      <c r="Q3524" s="1">
        <v>40874755</v>
      </c>
    </row>
    <row r="3525" spans="13:17">
      <c r="M3525" s="1" t="s">
        <v>47</v>
      </c>
      <c r="N3525" s="1" t="s">
        <v>161</v>
      </c>
      <c r="O3525" s="1" t="s">
        <v>487</v>
      </c>
      <c r="P3525" s="1" t="s">
        <v>3461</v>
      </c>
      <c r="Q3525" s="1">
        <v>40874763</v>
      </c>
    </row>
    <row r="3526" spans="13:17">
      <c r="M3526" s="1" t="s">
        <v>47</v>
      </c>
      <c r="N3526" s="1" t="s">
        <v>161</v>
      </c>
      <c r="O3526" s="1" t="s">
        <v>487</v>
      </c>
      <c r="P3526" s="1" t="s">
        <v>3462</v>
      </c>
      <c r="Q3526" s="1">
        <v>40874771</v>
      </c>
    </row>
    <row r="3527" spans="13:17">
      <c r="M3527" s="1" t="s">
        <v>47</v>
      </c>
      <c r="N3527" s="1" t="s">
        <v>161</v>
      </c>
      <c r="O3527" s="1" t="s">
        <v>487</v>
      </c>
      <c r="P3527" s="1" t="s">
        <v>3463</v>
      </c>
      <c r="Q3527" s="1">
        <v>40874779</v>
      </c>
    </row>
    <row r="3528" spans="13:17">
      <c r="M3528" s="1" t="s">
        <v>47</v>
      </c>
      <c r="N3528" s="1" t="s">
        <v>161</v>
      </c>
      <c r="O3528" s="1" t="s">
        <v>487</v>
      </c>
      <c r="P3528" s="1" t="s">
        <v>1028</v>
      </c>
      <c r="Q3528" s="1">
        <v>40874787</v>
      </c>
    </row>
    <row r="3529" spans="13:17">
      <c r="M3529" s="1" t="s">
        <v>47</v>
      </c>
      <c r="N3529" s="1" t="s">
        <v>161</v>
      </c>
      <c r="O3529" s="1" t="s">
        <v>487</v>
      </c>
      <c r="P3529" s="1" t="s">
        <v>3464</v>
      </c>
      <c r="Q3529" s="1">
        <v>40874794</v>
      </c>
    </row>
    <row r="3530" spans="13:17">
      <c r="M3530" s="1" t="s">
        <v>47</v>
      </c>
      <c r="N3530" s="1" t="s">
        <v>161</v>
      </c>
      <c r="O3530" s="1" t="s">
        <v>778</v>
      </c>
      <c r="P3530" s="1" t="s">
        <v>3465</v>
      </c>
      <c r="Q3530" s="1">
        <v>40878213</v>
      </c>
    </row>
    <row r="3531" spans="13:17">
      <c r="M3531" s="1" t="s">
        <v>47</v>
      </c>
      <c r="N3531" s="1" t="s">
        <v>161</v>
      </c>
      <c r="O3531" s="1" t="s">
        <v>778</v>
      </c>
      <c r="P3531" s="1" t="s">
        <v>637</v>
      </c>
      <c r="Q3531" s="1">
        <v>40878216</v>
      </c>
    </row>
    <row r="3532" spans="13:17">
      <c r="M3532" s="1" t="s">
        <v>47</v>
      </c>
      <c r="N3532" s="1" t="s">
        <v>161</v>
      </c>
      <c r="O3532" s="1" t="s">
        <v>778</v>
      </c>
      <c r="P3532" s="1" t="s">
        <v>3466</v>
      </c>
      <c r="Q3532" s="1">
        <v>40878220</v>
      </c>
    </row>
    <row r="3533" spans="13:17">
      <c r="M3533" s="1" t="s">
        <v>47</v>
      </c>
      <c r="N3533" s="1" t="s">
        <v>161</v>
      </c>
      <c r="O3533" s="1" t="s">
        <v>778</v>
      </c>
      <c r="P3533" s="1" t="s">
        <v>3467</v>
      </c>
      <c r="Q3533" s="1">
        <v>40878227</v>
      </c>
    </row>
    <row r="3534" spans="13:17">
      <c r="M3534" s="1" t="s">
        <v>47</v>
      </c>
      <c r="N3534" s="1" t="s">
        <v>161</v>
      </c>
      <c r="O3534" s="1" t="s">
        <v>778</v>
      </c>
      <c r="P3534" s="1" t="s">
        <v>3468</v>
      </c>
      <c r="Q3534" s="1">
        <v>40878233</v>
      </c>
    </row>
    <row r="3535" spans="13:17">
      <c r="M3535" s="1" t="s">
        <v>47</v>
      </c>
      <c r="N3535" s="1" t="s">
        <v>161</v>
      </c>
      <c r="O3535" s="1" t="s">
        <v>778</v>
      </c>
      <c r="P3535" s="1" t="s">
        <v>3469</v>
      </c>
      <c r="Q3535" s="1">
        <v>40878240</v>
      </c>
    </row>
    <row r="3536" spans="13:17">
      <c r="M3536" s="1" t="s">
        <v>47</v>
      </c>
      <c r="N3536" s="1" t="s">
        <v>161</v>
      </c>
      <c r="O3536" s="1" t="s">
        <v>778</v>
      </c>
      <c r="P3536" s="1" t="s">
        <v>3470</v>
      </c>
      <c r="Q3536" s="1">
        <v>40878247</v>
      </c>
    </row>
    <row r="3537" spans="13:17">
      <c r="M3537" s="1" t="s">
        <v>47</v>
      </c>
      <c r="N3537" s="1" t="s">
        <v>161</v>
      </c>
      <c r="O3537" s="1" t="s">
        <v>778</v>
      </c>
      <c r="P3537" s="1" t="s">
        <v>3471</v>
      </c>
      <c r="Q3537" s="1">
        <v>40878254</v>
      </c>
    </row>
    <row r="3538" spans="13:17">
      <c r="M3538" s="1" t="s">
        <v>47</v>
      </c>
      <c r="N3538" s="1" t="s">
        <v>161</v>
      </c>
      <c r="O3538" s="1" t="s">
        <v>778</v>
      </c>
      <c r="P3538" s="1" t="s">
        <v>3472</v>
      </c>
      <c r="Q3538" s="1">
        <v>40878251</v>
      </c>
    </row>
    <row r="3539" spans="13:17">
      <c r="M3539" s="1" t="s">
        <v>47</v>
      </c>
      <c r="N3539" s="1" t="s">
        <v>161</v>
      </c>
      <c r="O3539" s="1" t="s">
        <v>778</v>
      </c>
      <c r="P3539" s="1" t="s">
        <v>3473</v>
      </c>
      <c r="Q3539" s="1">
        <v>40878261</v>
      </c>
    </row>
    <row r="3540" spans="13:17">
      <c r="M3540" s="1" t="s">
        <v>47</v>
      </c>
      <c r="N3540" s="1" t="s">
        <v>161</v>
      </c>
      <c r="O3540" s="1" t="s">
        <v>778</v>
      </c>
      <c r="P3540" s="1" t="s">
        <v>3474</v>
      </c>
      <c r="Q3540" s="1">
        <v>40878267</v>
      </c>
    </row>
    <row r="3541" spans="13:17">
      <c r="M3541" s="1" t="s">
        <v>47</v>
      </c>
      <c r="N3541" s="1" t="s">
        <v>161</v>
      </c>
      <c r="O3541" s="1" t="s">
        <v>778</v>
      </c>
      <c r="P3541" s="1" t="s">
        <v>3475</v>
      </c>
      <c r="Q3541" s="1">
        <v>40878274</v>
      </c>
    </row>
    <row r="3542" spans="13:17">
      <c r="M3542" s="1" t="s">
        <v>47</v>
      </c>
      <c r="N3542" s="1" t="s">
        <v>161</v>
      </c>
      <c r="O3542" s="1" t="s">
        <v>778</v>
      </c>
      <c r="P3542" s="1" t="s">
        <v>3476</v>
      </c>
      <c r="Q3542" s="1">
        <v>40878281</v>
      </c>
    </row>
    <row r="3543" spans="13:17">
      <c r="M3543" s="1" t="s">
        <v>47</v>
      </c>
      <c r="N3543" s="1" t="s">
        <v>161</v>
      </c>
      <c r="O3543" s="1" t="s">
        <v>778</v>
      </c>
      <c r="P3543" s="1" t="s">
        <v>3477</v>
      </c>
      <c r="Q3543" s="1">
        <v>40878299</v>
      </c>
    </row>
    <row r="3544" spans="13:17">
      <c r="M3544" s="1" t="s">
        <v>47</v>
      </c>
      <c r="N3544" s="1" t="s">
        <v>161</v>
      </c>
      <c r="O3544" s="1" t="s">
        <v>778</v>
      </c>
      <c r="P3544" s="1" t="s">
        <v>609</v>
      </c>
      <c r="Q3544" s="1">
        <v>40878294</v>
      </c>
    </row>
    <row r="3545" spans="13:17">
      <c r="M3545" s="1" t="s">
        <v>47</v>
      </c>
      <c r="N3545" s="1" t="s">
        <v>161</v>
      </c>
      <c r="O3545" s="1" t="s">
        <v>780</v>
      </c>
      <c r="P3545" s="1" t="s">
        <v>3478</v>
      </c>
      <c r="Q3545" s="1">
        <v>40878611</v>
      </c>
    </row>
    <row r="3546" spans="13:17">
      <c r="M3546" s="1" t="s">
        <v>47</v>
      </c>
      <c r="N3546" s="1" t="s">
        <v>161</v>
      </c>
      <c r="O3546" s="1" t="s">
        <v>780</v>
      </c>
      <c r="P3546" s="1" t="s">
        <v>3479</v>
      </c>
      <c r="Q3546" s="1">
        <v>40878615</v>
      </c>
    </row>
    <row r="3547" spans="13:17">
      <c r="M3547" s="1" t="s">
        <v>47</v>
      </c>
      <c r="N3547" s="1" t="s">
        <v>161</v>
      </c>
      <c r="O3547" s="1" t="s">
        <v>780</v>
      </c>
      <c r="P3547" s="1" t="s">
        <v>3480</v>
      </c>
      <c r="Q3547" s="1">
        <v>40878623</v>
      </c>
    </row>
    <row r="3548" spans="13:17">
      <c r="M3548" s="1" t="s">
        <v>47</v>
      </c>
      <c r="N3548" s="1" t="s">
        <v>161</v>
      </c>
      <c r="O3548" s="1" t="s">
        <v>780</v>
      </c>
      <c r="P3548" s="1" t="s">
        <v>3481</v>
      </c>
      <c r="Q3548" s="1">
        <v>40878631</v>
      </c>
    </row>
    <row r="3549" spans="13:17">
      <c r="M3549" s="1" t="s">
        <v>47</v>
      </c>
      <c r="N3549" s="1" t="s">
        <v>161</v>
      </c>
      <c r="O3549" s="1" t="s">
        <v>780</v>
      </c>
      <c r="P3549" s="1" t="s">
        <v>3482</v>
      </c>
      <c r="Q3549" s="1">
        <v>40878639</v>
      </c>
    </row>
    <row r="3550" spans="13:17">
      <c r="M3550" s="1" t="s">
        <v>47</v>
      </c>
      <c r="N3550" s="1" t="s">
        <v>161</v>
      </c>
      <c r="O3550" s="1" t="s">
        <v>780</v>
      </c>
      <c r="P3550" s="1" t="s">
        <v>3483</v>
      </c>
      <c r="Q3550" s="1">
        <v>40878647</v>
      </c>
    </row>
    <row r="3551" spans="13:17">
      <c r="M3551" s="1" t="s">
        <v>47</v>
      </c>
      <c r="N3551" s="1" t="s">
        <v>161</v>
      </c>
      <c r="O3551" s="1" t="s">
        <v>780</v>
      </c>
      <c r="P3551" s="1" t="s">
        <v>3484</v>
      </c>
      <c r="Q3551" s="1">
        <v>40878655</v>
      </c>
    </row>
    <row r="3552" spans="13:17">
      <c r="M3552" s="1" t="s">
        <v>47</v>
      </c>
      <c r="N3552" s="1" t="s">
        <v>161</v>
      </c>
      <c r="O3552" s="1" t="s">
        <v>780</v>
      </c>
      <c r="P3552" s="1" t="s">
        <v>111</v>
      </c>
      <c r="Q3552" s="1">
        <v>40878663</v>
      </c>
    </row>
    <row r="3553" spans="13:17">
      <c r="M3553" s="1" t="s">
        <v>47</v>
      </c>
      <c r="N3553" s="1" t="s">
        <v>161</v>
      </c>
      <c r="O3553" s="1" t="s">
        <v>780</v>
      </c>
      <c r="P3553" s="1" t="s">
        <v>3485</v>
      </c>
      <c r="Q3553" s="1">
        <v>40878671</v>
      </c>
    </row>
    <row r="3554" spans="13:17">
      <c r="M3554" s="1" t="s">
        <v>47</v>
      </c>
      <c r="N3554" s="1" t="s">
        <v>161</v>
      </c>
      <c r="O3554" s="1" t="s">
        <v>780</v>
      </c>
      <c r="P3554" s="1" t="s">
        <v>3486</v>
      </c>
      <c r="Q3554" s="1">
        <v>40878679</v>
      </c>
    </row>
    <row r="3555" spans="13:17">
      <c r="M3555" s="1" t="s">
        <v>47</v>
      </c>
      <c r="N3555" s="1" t="s">
        <v>161</v>
      </c>
      <c r="O3555" s="1" t="s">
        <v>780</v>
      </c>
      <c r="P3555" s="1" t="s">
        <v>3487</v>
      </c>
      <c r="Q3555" s="1">
        <v>40878687</v>
      </c>
    </row>
    <row r="3556" spans="13:17">
      <c r="M3556" s="1" t="s">
        <v>47</v>
      </c>
      <c r="N3556" s="1" t="s">
        <v>161</v>
      </c>
      <c r="O3556" s="1" t="s">
        <v>780</v>
      </c>
      <c r="P3556" s="1" t="s">
        <v>3488</v>
      </c>
      <c r="Q3556" s="1">
        <v>40878697</v>
      </c>
    </row>
    <row r="3557" spans="13:17">
      <c r="M3557" s="1" t="s">
        <v>47</v>
      </c>
      <c r="N3557" s="1" t="s">
        <v>161</v>
      </c>
      <c r="O3557" s="1" t="s">
        <v>780</v>
      </c>
      <c r="P3557" s="1" t="s">
        <v>780</v>
      </c>
      <c r="Q3557" s="1">
        <v>40878694</v>
      </c>
    </row>
    <row r="3558" spans="13:17">
      <c r="M3558" s="1" t="s">
        <v>47</v>
      </c>
      <c r="N3558" s="1" t="s">
        <v>161</v>
      </c>
      <c r="O3558" s="1" t="s">
        <v>781</v>
      </c>
      <c r="P3558" s="1" t="s">
        <v>3489</v>
      </c>
      <c r="Q3558" s="1">
        <v>40879011</v>
      </c>
    </row>
    <row r="3559" spans="13:17">
      <c r="M3559" s="1" t="s">
        <v>47</v>
      </c>
      <c r="N3559" s="1" t="s">
        <v>161</v>
      </c>
      <c r="O3559" s="1" t="s">
        <v>781</v>
      </c>
      <c r="P3559" s="1" t="s">
        <v>3490</v>
      </c>
      <c r="Q3559" s="1">
        <v>40879015</v>
      </c>
    </row>
    <row r="3560" spans="13:17">
      <c r="M3560" s="1" t="s">
        <v>47</v>
      </c>
      <c r="N3560" s="1" t="s">
        <v>161</v>
      </c>
      <c r="O3560" s="1" t="s">
        <v>781</v>
      </c>
      <c r="P3560" s="1" t="s">
        <v>2279</v>
      </c>
      <c r="Q3560" s="1">
        <v>40879023</v>
      </c>
    </row>
    <row r="3561" spans="13:17">
      <c r="M3561" s="1" t="s">
        <v>47</v>
      </c>
      <c r="N3561" s="1" t="s">
        <v>161</v>
      </c>
      <c r="O3561" s="1" t="s">
        <v>781</v>
      </c>
      <c r="P3561" s="1" t="s">
        <v>3491</v>
      </c>
      <c r="Q3561" s="1">
        <v>40879031</v>
      </c>
    </row>
    <row r="3562" spans="13:17">
      <c r="M3562" s="1" t="s">
        <v>47</v>
      </c>
      <c r="N3562" s="1" t="s">
        <v>161</v>
      </c>
      <c r="O3562" s="1" t="s">
        <v>781</v>
      </c>
      <c r="P3562" s="1" t="s">
        <v>3492</v>
      </c>
      <c r="Q3562" s="1">
        <v>40879039</v>
      </c>
    </row>
    <row r="3563" spans="13:17">
      <c r="M3563" s="1" t="s">
        <v>47</v>
      </c>
      <c r="N3563" s="1" t="s">
        <v>161</v>
      </c>
      <c r="O3563" s="1" t="s">
        <v>781</v>
      </c>
      <c r="P3563" s="1" t="s">
        <v>3493</v>
      </c>
      <c r="Q3563" s="1">
        <v>40879047</v>
      </c>
    </row>
    <row r="3564" spans="13:17">
      <c r="M3564" s="1" t="s">
        <v>47</v>
      </c>
      <c r="N3564" s="1" t="s">
        <v>161</v>
      </c>
      <c r="O3564" s="1" t="s">
        <v>781</v>
      </c>
      <c r="P3564" s="1" t="s">
        <v>1362</v>
      </c>
      <c r="Q3564" s="1">
        <v>40879055</v>
      </c>
    </row>
    <row r="3565" spans="13:17">
      <c r="M3565" s="1" t="s">
        <v>47</v>
      </c>
      <c r="N3565" s="1" t="s">
        <v>161</v>
      </c>
      <c r="O3565" s="1" t="s">
        <v>781</v>
      </c>
      <c r="P3565" s="1" t="s">
        <v>152</v>
      </c>
      <c r="Q3565" s="1">
        <v>40879063</v>
      </c>
    </row>
    <row r="3566" spans="13:17">
      <c r="M3566" s="1" t="s">
        <v>47</v>
      </c>
      <c r="N3566" s="1" t="s">
        <v>161</v>
      </c>
      <c r="O3566" s="1" t="s">
        <v>781</v>
      </c>
      <c r="P3566" s="1" t="s">
        <v>3494</v>
      </c>
      <c r="Q3566" s="1">
        <v>40879071</v>
      </c>
    </row>
    <row r="3567" spans="13:17">
      <c r="M3567" s="1" t="s">
        <v>47</v>
      </c>
      <c r="N3567" s="1" t="s">
        <v>161</v>
      </c>
      <c r="O3567" s="1" t="s">
        <v>781</v>
      </c>
      <c r="P3567" s="1" t="s">
        <v>3495</v>
      </c>
      <c r="Q3567" s="1">
        <v>40879079</v>
      </c>
    </row>
    <row r="3568" spans="13:17">
      <c r="M3568" s="1" t="s">
        <v>47</v>
      </c>
      <c r="N3568" s="1" t="s">
        <v>161</v>
      </c>
      <c r="O3568" s="1" t="s">
        <v>781</v>
      </c>
      <c r="P3568" s="1" t="s">
        <v>781</v>
      </c>
      <c r="Q3568" s="1">
        <v>40879087</v>
      </c>
    </row>
    <row r="3569" spans="13:17">
      <c r="M3569" s="1" t="s">
        <v>47</v>
      </c>
      <c r="N3569" s="1" t="s">
        <v>161</v>
      </c>
      <c r="O3569" s="1" t="s">
        <v>781</v>
      </c>
      <c r="P3569" s="1" t="s">
        <v>990</v>
      </c>
      <c r="Q3569" s="1">
        <v>40879094</v>
      </c>
    </row>
    <row r="3570" spans="13:17">
      <c r="M3570" s="1" t="s">
        <v>51</v>
      </c>
      <c r="N3570" s="1" t="s">
        <v>164</v>
      </c>
      <c r="O3570" s="1" t="s">
        <v>783</v>
      </c>
      <c r="P3570" s="1" t="s">
        <v>3496</v>
      </c>
      <c r="Q3570" s="1">
        <v>50100613</v>
      </c>
    </row>
    <row r="3571" spans="13:17">
      <c r="M3571" s="1" t="s">
        <v>51</v>
      </c>
      <c r="N3571" s="1" t="s">
        <v>164</v>
      </c>
      <c r="O3571" s="1" t="s">
        <v>783</v>
      </c>
      <c r="P3571" s="1" t="s">
        <v>3497</v>
      </c>
      <c r="Q3571" s="1">
        <v>50100627</v>
      </c>
    </row>
    <row r="3572" spans="13:17">
      <c r="M3572" s="1" t="s">
        <v>51</v>
      </c>
      <c r="N3572" s="1" t="s">
        <v>164</v>
      </c>
      <c r="O3572" s="1" t="s">
        <v>783</v>
      </c>
      <c r="P3572" s="1" t="s">
        <v>3498</v>
      </c>
      <c r="Q3572" s="1">
        <v>50100640</v>
      </c>
    </row>
    <row r="3573" spans="13:17">
      <c r="M3573" s="1" t="s">
        <v>51</v>
      </c>
      <c r="N3573" s="1" t="s">
        <v>164</v>
      </c>
      <c r="O3573" s="1" t="s">
        <v>783</v>
      </c>
      <c r="P3573" s="1" t="s">
        <v>3499</v>
      </c>
      <c r="Q3573" s="1">
        <v>50100654</v>
      </c>
    </row>
    <row r="3574" spans="13:17">
      <c r="M3574" s="1" t="s">
        <v>51</v>
      </c>
      <c r="N3574" s="1" t="s">
        <v>164</v>
      </c>
      <c r="O3574" s="1" t="s">
        <v>783</v>
      </c>
      <c r="P3574" s="1" t="s">
        <v>3500</v>
      </c>
      <c r="Q3574" s="1">
        <v>50100667</v>
      </c>
    </row>
    <row r="3575" spans="13:17">
      <c r="M3575" s="1" t="s">
        <v>51</v>
      </c>
      <c r="N3575" s="1" t="s">
        <v>164</v>
      </c>
      <c r="O3575" s="1" t="s">
        <v>783</v>
      </c>
      <c r="P3575" s="1" t="s">
        <v>3501</v>
      </c>
      <c r="Q3575" s="1">
        <v>50100699</v>
      </c>
    </row>
    <row r="3576" spans="13:17">
      <c r="M3576" s="1" t="s">
        <v>51</v>
      </c>
      <c r="N3576" s="1" t="s">
        <v>164</v>
      </c>
      <c r="O3576" s="1" t="s">
        <v>783</v>
      </c>
      <c r="P3576" s="1" t="s">
        <v>3502</v>
      </c>
      <c r="Q3576" s="1">
        <v>50100681</v>
      </c>
    </row>
    <row r="3577" spans="13:17">
      <c r="M3577" s="1" t="s">
        <v>51</v>
      </c>
      <c r="N3577" s="1" t="s">
        <v>164</v>
      </c>
      <c r="O3577" s="1" t="s">
        <v>785</v>
      </c>
      <c r="P3577" s="1" t="s">
        <v>3503</v>
      </c>
      <c r="Q3577" s="1">
        <v>50102099</v>
      </c>
    </row>
    <row r="3578" spans="13:17">
      <c r="M3578" s="1" t="s">
        <v>51</v>
      </c>
      <c r="N3578" s="1" t="s">
        <v>164</v>
      </c>
      <c r="O3578" s="1" t="s">
        <v>785</v>
      </c>
      <c r="P3578" s="1" t="s">
        <v>3504</v>
      </c>
      <c r="Q3578" s="1">
        <v>50102023</v>
      </c>
    </row>
    <row r="3579" spans="13:17">
      <c r="M3579" s="1" t="s">
        <v>51</v>
      </c>
      <c r="N3579" s="1" t="s">
        <v>164</v>
      </c>
      <c r="O3579" s="1" t="s">
        <v>785</v>
      </c>
      <c r="P3579" s="1" t="s">
        <v>3505</v>
      </c>
      <c r="Q3579" s="1">
        <v>50102025</v>
      </c>
    </row>
    <row r="3580" spans="13:17">
      <c r="M3580" s="1" t="s">
        <v>51</v>
      </c>
      <c r="N3580" s="1" t="s">
        <v>164</v>
      </c>
      <c r="O3580" s="1" t="s">
        <v>785</v>
      </c>
      <c r="P3580" s="1" t="s">
        <v>3506</v>
      </c>
      <c r="Q3580" s="1">
        <v>50102034</v>
      </c>
    </row>
    <row r="3581" spans="13:17">
      <c r="M3581" s="1" t="s">
        <v>51</v>
      </c>
      <c r="N3581" s="1" t="s">
        <v>164</v>
      </c>
      <c r="O3581" s="1" t="s">
        <v>785</v>
      </c>
      <c r="P3581" s="1" t="s">
        <v>3507</v>
      </c>
      <c r="Q3581" s="1">
        <v>50102047</v>
      </c>
    </row>
    <row r="3582" spans="13:17">
      <c r="M3582" s="1" t="s">
        <v>51</v>
      </c>
      <c r="N3582" s="1" t="s">
        <v>164</v>
      </c>
      <c r="O3582" s="1" t="s">
        <v>785</v>
      </c>
      <c r="P3582" s="1" t="s">
        <v>3508</v>
      </c>
      <c r="Q3582" s="1">
        <v>50102060</v>
      </c>
    </row>
    <row r="3583" spans="13:17">
      <c r="M3583" s="1" t="s">
        <v>51</v>
      </c>
      <c r="N3583" s="1" t="s">
        <v>164</v>
      </c>
      <c r="O3583" s="1" t="s">
        <v>785</v>
      </c>
      <c r="P3583" s="1" t="s">
        <v>3509</v>
      </c>
      <c r="Q3583" s="1">
        <v>50102064</v>
      </c>
    </row>
    <row r="3584" spans="13:17">
      <c r="M3584" s="1" t="s">
        <v>51</v>
      </c>
      <c r="N3584" s="1" t="s">
        <v>164</v>
      </c>
      <c r="O3584" s="1" t="s">
        <v>785</v>
      </c>
      <c r="P3584" s="1" t="s">
        <v>3510</v>
      </c>
      <c r="Q3584" s="1">
        <v>50102069</v>
      </c>
    </row>
    <row r="3585" spans="13:17">
      <c r="M3585" s="1" t="s">
        <v>51</v>
      </c>
      <c r="N3585" s="1" t="s">
        <v>164</v>
      </c>
      <c r="O3585" s="1" t="s">
        <v>785</v>
      </c>
      <c r="P3585" s="1" t="s">
        <v>112</v>
      </c>
      <c r="Q3585" s="1">
        <v>50102073</v>
      </c>
    </row>
    <row r="3586" spans="13:17">
      <c r="M3586" s="1" t="s">
        <v>51</v>
      </c>
      <c r="N3586" s="1" t="s">
        <v>164</v>
      </c>
      <c r="O3586" s="1" t="s">
        <v>785</v>
      </c>
      <c r="P3586" s="1" t="s">
        <v>3511</v>
      </c>
      <c r="Q3586" s="1">
        <v>50102086</v>
      </c>
    </row>
    <row r="3587" spans="13:17">
      <c r="M3587" s="1" t="s">
        <v>51</v>
      </c>
      <c r="N3587" s="1" t="s">
        <v>164</v>
      </c>
      <c r="O3587" s="1" t="s">
        <v>785</v>
      </c>
      <c r="P3587" s="1" t="s">
        <v>3512</v>
      </c>
      <c r="Q3587" s="1">
        <v>50102077</v>
      </c>
    </row>
    <row r="3588" spans="13:17">
      <c r="M3588" s="1" t="s">
        <v>51</v>
      </c>
      <c r="N3588" s="1" t="s">
        <v>164</v>
      </c>
      <c r="O3588" s="1" t="s">
        <v>785</v>
      </c>
      <c r="P3588" s="1" t="s">
        <v>3513</v>
      </c>
      <c r="Q3588" s="1">
        <v>50102082</v>
      </c>
    </row>
    <row r="3589" spans="13:17">
      <c r="M3589" s="1" t="s">
        <v>51</v>
      </c>
      <c r="N3589" s="1" t="s">
        <v>164</v>
      </c>
      <c r="O3589" s="1" t="s">
        <v>787</v>
      </c>
      <c r="P3589" s="1" t="s">
        <v>3514</v>
      </c>
      <c r="Q3589" s="1">
        <v>50102715</v>
      </c>
    </row>
    <row r="3590" spans="13:17">
      <c r="M3590" s="1" t="s">
        <v>51</v>
      </c>
      <c r="N3590" s="1" t="s">
        <v>164</v>
      </c>
      <c r="O3590" s="1" t="s">
        <v>787</v>
      </c>
      <c r="P3590" s="1" t="s">
        <v>3515</v>
      </c>
      <c r="Q3590" s="1">
        <v>50102719</v>
      </c>
    </row>
    <row r="3591" spans="13:17">
      <c r="M3591" s="1" t="s">
        <v>51</v>
      </c>
      <c r="N3591" s="1" t="s">
        <v>164</v>
      </c>
      <c r="O3591" s="1" t="s">
        <v>787</v>
      </c>
      <c r="P3591" s="1" t="s">
        <v>3516</v>
      </c>
      <c r="Q3591" s="1">
        <v>50102728</v>
      </c>
    </row>
    <row r="3592" spans="13:17">
      <c r="M3592" s="1" t="s">
        <v>51</v>
      </c>
      <c r="N3592" s="1" t="s">
        <v>164</v>
      </c>
      <c r="O3592" s="1" t="s">
        <v>787</v>
      </c>
      <c r="P3592" s="1" t="s">
        <v>787</v>
      </c>
      <c r="Q3592" s="1">
        <v>50102738</v>
      </c>
    </row>
    <row r="3593" spans="13:17">
      <c r="M3593" s="1" t="s">
        <v>51</v>
      </c>
      <c r="N3593" s="1" t="s">
        <v>164</v>
      </c>
      <c r="O3593" s="1" t="s">
        <v>787</v>
      </c>
      <c r="P3593" s="1" t="s">
        <v>3517</v>
      </c>
      <c r="Q3593" s="1">
        <v>50102799</v>
      </c>
    </row>
    <row r="3594" spans="13:17">
      <c r="M3594" s="1" t="s">
        <v>51</v>
      </c>
      <c r="N3594" s="1" t="s">
        <v>164</v>
      </c>
      <c r="O3594" s="1" t="s">
        <v>787</v>
      </c>
      <c r="P3594" s="1" t="s">
        <v>3219</v>
      </c>
      <c r="Q3594" s="1">
        <v>50102747</v>
      </c>
    </row>
    <row r="3595" spans="13:17">
      <c r="M3595" s="1" t="s">
        <v>51</v>
      </c>
      <c r="N3595" s="1" t="s">
        <v>164</v>
      </c>
      <c r="O3595" s="1" t="s">
        <v>787</v>
      </c>
      <c r="P3595" s="1" t="s">
        <v>3518</v>
      </c>
      <c r="Q3595" s="1">
        <v>50102757</v>
      </c>
    </row>
    <row r="3596" spans="13:17">
      <c r="M3596" s="1" t="s">
        <v>51</v>
      </c>
      <c r="N3596" s="1" t="s">
        <v>164</v>
      </c>
      <c r="O3596" s="1" t="s">
        <v>787</v>
      </c>
      <c r="P3596" s="1" t="s">
        <v>3519</v>
      </c>
      <c r="Q3596" s="1">
        <v>50102766</v>
      </c>
    </row>
    <row r="3597" spans="13:17">
      <c r="M3597" s="1" t="s">
        <v>51</v>
      </c>
      <c r="N3597" s="1" t="s">
        <v>164</v>
      </c>
      <c r="O3597" s="1" t="s">
        <v>787</v>
      </c>
      <c r="P3597" s="1" t="s">
        <v>3520</v>
      </c>
      <c r="Q3597" s="1">
        <v>50102776</v>
      </c>
    </row>
    <row r="3598" spans="13:17">
      <c r="M3598" s="1" t="s">
        <v>51</v>
      </c>
      <c r="N3598" s="1" t="s">
        <v>164</v>
      </c>
      <c r="O3598" s="1" t="s">
        <v>787</v>
      </c>
      <c r="P3598" s="1" t="s">
        <v>3312</v>
      </c>
      <c r="Q3598" s="1">
        <v>50102785</v>
      </c>
    </row>
    <row r="3599" spans="13:17">
      <c r="M3599" s="1" t="s">
        <v>51</v>
      </c>
      <c r="N3599" s="1" t="s">
        <v>164</v>
      </c>
      <c r="O3599" s="1" t="s">
        <v>787</v>
      </c>
      <c r="P3599" s="1" t="s">
        <v>3521</v>
      </c>
      <c r="Q3599" s="1">
        <v>50102795</v>
      </c>
    </row>
    <row r="3600" spans="13:17">
      <c r="M3600" s="1" t="s">
        <v>51</v>
      </c>
      <c r="N3600" s="1" t="s">
        <v>164</v>
      </c>
      <c r="O3600" s="1" t="s">
        <v>789</v>
      </c>
      <c r="P3600" s="1" t="s">
        <v>3522</v>
      </c>
      <c r="Q3600" s="1">
        <v>50103313</v>
      </c>
    </row>
    <row r="3601" spans="13:17">
      <c r="M3601" s="1" t="s">
        <v>51</v>
      </c>
      <c r="N3601" s="1" t="s">
        <v>164</v>
      </c>
      <c r="O3601" s="1" t="s">
        <v>789</v>
      </c>
      <c r="P3601" s="1" t="s">
        <v>789</v>
      </c>
      <c r="Q3601" s="1">
        <v>50103327</v>
      </c>
    </row>
    <row r="3602" spans="13:17">
      <c r="M3602" s="1" t="s">
        <v>51</v>
      </c>
      <c r="N3602" s="1" t="s">
        <v>164</v>
      </c>
      <c r="O3602" s="1" t="s">
        <v>789</v>
      </c>
      <c r="P3602" s="1" t="s">
        <v>3523</v>
      </c>
      <c r="Q3602" s="1">
        <v>50103399</v>
      </c>
    </row>
    <row r="3603" spans="13:17">
      <c r="M3603" s="1" t="s">
        <v>51</v>
      </c>
      <c r="N3603" s="1" t="s">
        <v>164</v>
      </c>
      <c r="O3603" s="1" t="s">
        <v>789</v>
      </c>
      <c r="P3603" s="1" t="s">
        <v>374</v>
      </c>
      <c r="Q3603" s="1">
        <v>50103340</v>
      </c>
    </row>
    <row r="3604" spans="13:17">
      <c r="M3604" s="1" t="s">
        <v>51</v>
      </c>
      <c r="N3604" s="1" t="s">
        <v>164</v>
      </c>
      <c r="O3604" s="1" t="s">
        <v>789</v>
      </c>
      <c r="P3604" s="1" t="s">
        <v>3524</v>
      </c>
      <c r="Q3604" s="1">
        <v>50103354</v>
      </c>
    </row>
    <row r="3605" spans="13:17">
      <c r="M3605" s="1" t="s">
        <v>51</v>
      </c>
      <c r="N3605" s="1" t="s">
        <v>164</v>
      </c>
      <c r="O3605" s="1" t="s">
        <v>789</v>
      </c>
      <c r="P3605" s="1" t="s">
        <v>3525</v>
      </c>
      <c r="Q3605" s="1">
        <v>50103367</v>
      </c>
    </row>
    <row r="3606" spans="13:17">
      <c r="M3606" s="1" t="s">
        <v>51</v>
      </c>
      <c r="N3606" s="1" t="s">
        <v>164</v>
      </c>
      <c r="O3606" s="1" t="s">
        <v>789</v>
      </c>
      <c r="P3606" s="1" t="s">
        <v>150</v>
      </c>
      <c r="Q3606" s="1">
        <v>50103381</v>
      </c>
    </row>
    <row r="3607" spans="13:17">
      <c r="M3607" s="1" t="s">
        <v>51</v>
      </c>
      <c r="N3607" s="1" t="s">
        <v>164</v>
      </c>
      <c r="O3607" s="1" t="s">
        <v>791</v>
      </c>
      <c r="P3607" s="1" t="s">
        <v>3526</v>
      </c>
      <c r="Q3607" s="1">
        <v>50104011</v>
      </c>
    </row>
    <row r="3608" spans="13:17">
      <c r="M3608" s="1" t="s">
        <v>51</v>
      </c>
      <c r="N3608" s="1" t="s">
        <v>164</v>
      </c>
      <c r="O3608" s="1" t="s">
        <v>791</v>
      </c>
      <c r="P3608" s="1" t="s">
        <v>3527</v>
      </c>
      <c r="Q3608" s="1">
        <v>50104017</v>
      </c>
    </row>
    <row r="3609" spans="13:17">
      <c r="M3609" s="1" t="s">
        <v>51</v>
      </c>
      <c r="N3609" s="1" t="s">
        <v>164</v>
      </c>
      <c r="O3609" s="1" t="s">
        <v>791</v>
      </c>
      <c r="P3609" s="1" t="s">
        <v>3528</v>
      </c>
      <c r="Q3609" s="1">
        <v>50104027</v>
      </c>
    </row>
    <row r="3610" spans="13:17">
      <c r="M3610" s="1" t="s">
        <v>51</v>
      </c>
      <c r="N3610" s="1" t="s">
        <v>164</v>
      </c>
      <c r="O3610" s="1" t="s">
        <v>791</v>
      </c>
      <c r="P3610" s="1" t="s">
        <v>791</v>
      </c>
      <c r="Q3610" s="1">
        <v>50104033</v>
      </c>
    </row>
    <row r="3611" spans="13:17">
      <c r="M3611" s="1" t="s">
        <v>51</v>
      </c>
      <c r="N3611" s="1" t="s">
        <v>164</v>
      </c>
      <c r="O3611" s="1" t="s">
        <v>791</v>
      </c>
      <c r="P3611" s="1" t="s">
        <v>3529</v>
      </c>
      <c r="Q3611" s="1">
        <v>50104099</v>
      </c>
    </row>
    <row r="3612" spans="13:17">
      <c r="M3612" s="1" t="s">
        <v>51</v>
      </c>
      <c r="N3612" s="1" t="s">
        <v>164</v>
      </c>
      <c r="O3612" s="1" t="s">
        <v>791</v>
      </c>
      <c r="P3612" s="1" t="s">
        <v>3530</v>
      </c>
      <c r="Q3612" s="1">
        <v>50104047</v>
      </c>
    </row>
    <row r="3613" spans="13:17">
      <c r="M3613" s="1" t="s">
        <v>51</v>
      </c>
      <c r="N3613" s="1" t="s">
        <v>164</v>
      </c>
      <c r="O3613" s="1" t="s">
        <v>791</v>
      </c>
      <c r="P3613" s="1" t="s">
        <v>3531</v>
      </c>
      <c r="Q3613" s="1">
        <v>50104054</v>
      </c>
    </row>
    <row r="3614" spans="13:17">
      <c r="M3614" s="1" t="s">
        <v>51</v>
      </c>
      <c r="N3614" s="1" t="s">
        <v>164</v>
      </c>
      <c r="O3614" s="1" t="s">
        <v>791</v>
      </c>
      <c r="P3614" s="1" t="s">
        <v>3532</v>
      </c>
      <c r="Q3614" s="1">
        <v>50104061</v>
      </c>
    </row>
    <row r="3615" spans="13:17">
      <c r="M3615" s="1" t="s">
        <v>51</v>
      </c>
      <c r="N3615" s="1" t="s">
        <v>164</v>
      </c>
      <c r="O3615" s="1" t="s">
        <v>791</v>
      </c>
      <c r="P3615" s="1" t="s">
        <v>3533</v>
      </c>
      <c r="Q3615" s="1">
        <v>50104067</v>
      </c>
    </row>
    <row r="3616" spans="13:17">
      <c r="M3616" s="1" t="s">
        <v>51</v>
      </c>
      <c r="N3616" s="1" t="s">
        <v>164</v>
      </c>
      <c r="O3616" s="1" t="s">
        <v>791</v>
      </c>
      <c r="P3616" s="1" t="s">
        <v>3534</v>
      </c>
      <c r="Q3616" s="1">
        <v>50104074</v>
      </c>
    </row>
    <row r="3617" spans="13:17">
      <c r="M3617" s="1" t="s">
        <v>51</v>
      </c>
      <c r="N3617" s="1" t="s">
        <v>164</v>
      </c>
      <c r="O3617" s="1" t="s">
        <v>791</v>
      </c>
      <c r="P3617" s="1" t="s">
        <v>3535</v>
      </c>
      <c r="Q3617" s="1">
        <v>50104081</v>
      </c>
    </row>
    <row r="3618" spans="13:17">
      <c r="M3618" s="1" t="s">
        <v>51</v>
      </c>
      <c r="N3618" s="1" t="s">
        <v>164</v>
      </c>
      <c r="O3618" s="1" t="s">
        <v>791</v>
      </c>
      <c r="P3618" s="1" t="s">
        <v>3536</v>
      </c>
      <c r="Q3618" s="1">
        <v>50104088</v>
      </c>
    </row>
    <row r="3619" spans="13:17">
      <c r="M3619" s="1" t="s">
        <v>51</v>
      </c>
      <c r="N3619" s="1" t="s">
        <v>164</v>
      </c>
      <c r="O3619" s="1" t="s">
        <v>793</v>
      </c>
      <c r="P3619" s="1" t="s">
        <v>3537</v>
      </c>
      <c r="Q3619" s="1">
        <v>50105413</v>
      </c>
    </row>
    <row r="3620" spans="13:17">
      <c r="M3620" s="1" t="s">
        <v>51</v>
      </c>
      <c r="N3620" s="1" t="s">
        <v>164</v>
      </c>
      <c r="O3620" s="1" t="s">
        <v>793</v>
      </c>
      <c r="P3620" s="1" t="s">
        <v>614</v>
      </c>
      <c r="Q3620" s="1">
        <v>50105419</v>
      </c>
    </row>
    <row r="3621" spans="13:17">
      <c r="M3621" s="1" t="s">
        <v>51</v>
      </c>
      <c r="N3621" s="1" t="s">
        <v>164</v>
      </c>
      <c r="O3621" s="1" t="s">
        <v>793</v>
      </c>
      <c r="P3621" s="1" t="s">
        <v>3538</v>
      </c>
      <c r="Q3621" s="1">
        <v>50105428</v>
      </c>
    </row>
    <row r="3622" spans="13:17">
      <c r="M3622" s="1" t="s">
        <v>51</v>
      </c>
      <c r="N3622" s="1" t="s">
        <v>164</v>
      </c>
      <c r="O3622" s="1" t="s">
        <v>793</v>
      </c>
      <c r="P3622" s="1" t="s">
        <v>793</v>
      </c>
      <c r="Q3622" s="1">
        <v>50105438</v>
      </c>
    </row>
    <row r="3623" spans="13:17">
      <c r="M3623" s="1" t="s">
        <v>51</v>
      </c>
      <c r="N3623" s="1" t="s">
        <v>164</v>
      </c>
      <c r="O3623" s="1" t="s">
        <v>793</v>
      </c>
      <c r="P3623" s="1" t="s">
        <v>3539</v>
      </c>
      <c r="Q3623" s="1">
        <v>50105499</v>
      </c>
    </row>
    <row r="3624" spans="13:17">
      <c r="M3624" s="1" t="s">
        <v>51</v>
      </c>
      <c r="N3624" s="1" t="s">
        <v>164</v>
      </c>
      <c r="O3624" s="1" t="s">
        <v>793</v>
      </c>
      <c r="P3624" s="1" t="s">
        <v>3540</v>
      </c>
      <c r="Q3624" s="1">
        <v>50105447</v>
      </c>
    </row>
    <row r="3625" spans="13:17">
      <c r="M3625" s="1" t="s">
        <v>51</v>
      </c>
      <c r="N3625" s="1" t="s">
        <v>164</v>
      </c>
      <c r="O3625" s="1" t="s">
        <v>793</v>
      </c>
      <c r="P3625" s="1" t="s">
        <v>3541</v>
      </c>
      <c r="Q3625" s="1">
        <v>50105457</v>
      </c>
    </row>
    <row r="3626" spans="13:17">
      <c r="M3626" s="1" t="s">
        <v>51</v>
      </c>
      <c r="N3626" s="1" t="s">
        <v>164</v>
      </c>
      <c r="O3626" s="1" t="s">
        <v>793</v>
      </c>
      <c r="P3626" s="1" t="s">
        <v>3542</v>
      </c>
      <c r="Q3626" s="1">
        <v>50105476</v>
      </c>
    </row>
    <row r="3627" spans="13:17">
      <c r="M3627" s="1" t="s">
        <v>51</v>
      </c>
      <c r="N3627" s="1" t="s">
        <v>164</v>
      </c>
      <c r="O3627" s="1" t="s">
        <v>793</v>
      </c>
      <c r="P3627" s="1" t="s">
        <v>3543</v>
      </c>
      <c r="Q3627" s="1">
        <v>50105485</v>
      </c>
    </row>
    <row r="3628" spans="13:17">
      <c r="M3628" s="1" t="s">
        <v>51</v>
      </c>
      <c r="N3628" s="1" t="s">
        <v>164</v>
      </c>
      <c r="O3628" s="1" t="s">
        <v>793</v>
      </c>
      <c r="P3628" s="1" t="s">
        <v>3544</v>
      </c>
      <c r="Q3628" s="1">
        <v>50105466</v>
      </c>
    </row>
    <row r="3629" spans="13:17">
      <c r="M3629" s="1" t="s">
        <v>51</v>
      </c>
      <c r="N3629" s="1" t="s">
        <v>164</v>
      </c>
      <c r="O3629" s="1" t="s">
        <v>795</v>
      </c>
      <c r="P3629" s="1" t="s">
        <v>2987</v>
      </c>
      <c r="Q3629" s="1">
        <v>50106710</v>
      </c>
    </row>
    <row r="3630" spans="13:17">
      <c r="M3630" s="1" t="s">
        <v>51</v>
      </c>
      <c r="N3630" s="1" t="s">
        <v>164</v>
      </c>
      <c r="O3630" s="1" t="s">
        <v>795</v>
      </c>
      <c r="P3630" s="1" t="s">
        <v>1711</v>
      </c>
      <c r="Q3630" s="1">
        <v>50106721</v>
      </c>
    </row>
    <row r="3631" spans="13:17">
      <c r="M3631" s="1" t="s">
        <v>51</v>
      </c>
      <c r="N3631" s="1" t="s">
        <v>164</v>
      </c>
      <c r="O3631" s="1" t="s">
        <v>795</v>
      </c>
      <c r="P3631" s="1" t="s">
        <v>3545</v>
      </c>
      <c r="Q3631" s="1">
        <v>50106731</v>
      </c>
    </row>
    <row r="3632" spans="13:17">
      <c r="M3632" s="1" t="s">
        <v>51</v>
      </c>
      <c r="N3632" s="1" t="s">
        <v>164</v>
      </c>
      <c r="O3632" s="1" t="s">
        <v>795</v>
      </c>
      <c r="P3632" s="1" t="s">
        <v>795</v>
      </c>
      <c r="Q3632" s="1">
        <v>50106773</v>
      </c>
    </row>
    <row r="3633" spans="13:17">
      <c r="M3633" s="1" t="s">
        <v>51</v>
      </c>
      <c r="N3633" s="1" t="s">
        <v>164</v>
      </c>
      <c r="O3633" s="1" t="s">
        <v>795</v>
      </c>
      <c r="P3633" s="1" t="s">
        <v>3546</v>
      </c>
      <c r="Q3633" s="1">
        <v>50106799</v>
      </c>
    </row>
    <row r="3634" spans="13:17">
      <c r="M3634" s="1" t="s">
        <v>51</v>
      </c>
      <c r="N3634" s="1" t="s">
        <v>164</v>
      </c>
      <c r="O3634" s="1" t="s">
        <v>795</v>
      </c>
      <c r="P3634" s="1" t="s">
        <v>3547</v>
      </c>
      <c r="Q3634" s="1">
        <v>50106784</v>
      </c>
    </row>
    <row r="3635" spans="13:17">
      <c r="M3635" s="1" t="s">
        <v>51</v>
      </c>
      <c r="N3635" s="1" t="s">
        <v>164</v>
      </c>
      <c r="O3635" s="1" t="s">
        <v>797</v>
      </c>
      <c r="P3635" s="1" t="s">
        <v>3548</v>
      </c>
      <c r="Q3635" s="1">
        <v>50108111</v>
      </c>
    </row>
    <row r="3636" spans="13:17">
      <c r="M3636" s="1" t="s">
        <v>51</v>
      </c>
      <c r="N3636" s="1" t="s">
        <v>164</v>
      </c>
      <c r="O3636" s="1" t="s">
        <v>797</v>
      </c>
      <c r="P3636" s="1" t="s">
        <v>3549</v>
      </c>
      <c r="Q3636" s="1">
        <v>50108112</v>
      </c>
    </row>
    <row r="3637" spans="13:17">
      <c r="M3637" s="1" t="s">
        <v>51</v>
      </c>
      <c r="N3637" s="1" t="s">
        <v>164</v>
      </c>
      <c r="O3637" s="1" t="s">
        <v>797</v>
      </c>
      <c r="P3637" s="1" t="s">
        <v>3550</v>
      </c>
      <c r="Q3637" s="1">
        <v>50108119</v>
      </c>
    </row>
    <row r="3638" spans="13:17">
      <c r="M3638" s="1" t="s">
        <v>51</v>
      </c>
      <c r="N3638" s="1" t="s">
        <v>164</v>
      </c>
      <c r="O3638" s="1" t="s">
        <v>797</v>
      </c>
      <c r="P3638" s="1" t="s">
        <v>3551</v>
      </c>
      <c r="Q3638" s="1">
        <v>50108125</v>
      </c>
    </row>
    <row r="3639" spans="13:17">
      <c r="M3639" s="1" t="s">
        <v>51</v>
      </c>
      <c r="N3639" s="1" t="s">
        <v>164</v>
      </c>
      <c r="O3639" s="1" t="s">
        <v>797</v>
      </c>
      <c r="P3639" s="1" t="s">
        <v>919</v>
      </c>
      <c r="Q3639" s="1">
        <v>50108131</v>
      </c>
    </row>
    <row r="3640" spans="13:17">
      <c r="M3640" s="1" t="s">
        <v>51</v>
      </c>
      <c r="N3640" s="1" t="s">
        <v>164</v>
      </c>
      <c r="O3640" s="1" t="s">
        <v>797</v>
      </c>
      <c r="P3640" s="1" t="s">
        <v>3552</v>
      </c>
      <c r="Q3640" s="1">
        <v>50108137</v>
      </c>
    </row>
    <row r="3641" spans="13:17">
      <c r="M3641" s="1" t="s">
        <v>51</v>
      </c>
      <c r="N3641" s="1" t="s">
        <v>164</v>
      </c>
      <c r="O3641" s="1" t="s">
        <v>797</v>
      </c>
      <c r="P3641" s="1" t="s">
        <v>3553</v>
      </c>
      <c r="Q3641" s="1">
        <v>50108144</v>
      </c>
    </row>
    <row r="3642" spans="13:17">
      <c r="M3642" s="1" t="s">
        <v>51</v>
      </c>
      <c r="N3642" s="1" t="s">
        <v>164</v>
      </c>
      <c r="O3642" s="1" t="s">
        <v>797</v>
      </c>
      <c r="P3642" s="1" t="s">
        <v>3554</v>
      </c>
      <c r="Q3642" s="1">
        <v>50108156</v>
      </c>
    </row>
    <row r="3643" spans="13:17">
      <c r="M3643" s="1" t="s">
        <v>51</v>
      </c>
      <c r="N3643" s="1" t="s">
        <v>164</v>
      </c>
      <c r="O3643" s="1" t="s">
        <v>797</v>
      </c>
      <c r="P3643" s="1" t="s">
        <v>3555</v>
      </c>
      <c r="Q3643" s="1">
        <v>50108155</v>
      </c>
    </row>
    <row r="3644" spans="13:17">
      <c r="M3644" s="1" t="s">
        <v>51</v>
      </c>
      <c r="N3644" s="1" t="s">
        <v>164</v>
      </c>
      <c r="O3644" s="1" t="s">
        <v>797</v>
      </c>
      <c r="P3644" s="1" t="s">
        <v>1745</v>
      </c>
      <c r="Q3644" s="1">
        <v>50108163</v>
      </c>
    </row>
    <row r="3645" spans="13:17">
      <c r="M3645" s="1" t="s">
        <v>51</v>
      </c>
      <c r="N3645" s="1" t="s">
        <v>164</v>
      </c>
      <c r="O3645" s="1" t="s">
        <v>797</v>
      </c>
      <c r="P3645" s="1" t="s">
        <v>3556</v>
      </c>
      <c r="Q3645" s="1">
        <v>50108175</v>
      </c>
    </row>
    <row r="3646" spans="13:17">
      <c r="M3646" s="1" t="s">
        <v>51</v>
      </c>
      <c r="N3646" s="1" t="s">
        <v>164</v>
      </c>
      <c r="O3646" s="1" t="s">
        <v>797</v>
      </c>
      <c r="P3646" s="1" t="s">
        <v>797</v>
      </c>
      <c r="Q3646" s="1">
        <v>50108188</v>
      </c>
    </row>
    <row r="3647" spans="13:17">
      <c r="M3647" s="1" t="s">
        <v>51</v>
      </c>
      <c r="N3647" s="1" t="s">
        <v>164</v>
      </c>
      <c r="O3647" s="1" t="s">
        <v>797</v>
      </c>
      <c r="P3647" s="1" t="s">
        <v>3557</v>
      </c>
      <c r="Q3647" s="1">
        <v>50108199</v>
      </c>
    </row>
    <row r="3648" spans="13:17">
      <c r="M3648" s="1" t="s">
        <v>51</v>
      </c>
      <c r="N3648" s="1" t="s">
        <v>164</v>
      </c>
      <c r="O3648" s="1" t="s">
        <v>799</v>
      </c>
      <c r="P3648" s="1" t="s">
        <v>3558</v>
      </c>
      <c r="Q3648" s="1">
        <v>50108516</v>
      </c>
    </row>
    <row r="3649" spans="13:17">
      <c r="M3649" s="1" t="s">
        <v>51</v>
      </c>
      <c r="N3649" s="1" t="s">
        <v>164</v>
      </c>
      <c r="O3649" s="1" t="s">
        <v>799</v>
      </c>
      <c r="P3649" s="1" t="s">
        <v>3308</v>
      </c>
      <c r="Q3649" s="1">
        <v>50108517</v>
      </c>
    </row>
    <row r="3650" spans="13:17">
      <c r="M3650" s="1" t="s">
        <v>51</v>
      </c>
      <c r="N3650" s="1" t="s">
        <v>164</v>
      </c>
      <c r="O3650" s="1" t="s">
        <v>799</v>
      </c>
      <c r="P3650" s="1" t="s">
        <v>3559</v>
      </c>
      <c r="Q3650" s="1">
        <v>50108518</v>
      </c>
    </row>
    <row r="3651" spans="13:17">
      <c r="M3651" s="1" t="s">
        <v>51</v>
      </c>
      <c r="N3651" s="1" t="s">
        <v>164</v>
      </c>
      <c r="O3651" s="1" t="s">
        <v>799</v>
      </c>
      <c r="P3651" s="1" t="s">
        <v>3560</v>
      </c>
      <c r="Q3651" s="1">
        <v>50108519</v>
      </c>
    </row>
    <row r="3652" spans="13:17">
      <c r="M3652" s="1" t="s">
        <v>51</v>
      </c>
      <c r="N3652" s="1" t="s">
        <v>164</v>
      </c>
      <c r="O3652" s="1" t="s">
        <v>799</v>
      </c>
      <c r="P3652" s="1" t="s">
        <v>3561</v>
      </c>
      <c r="Q3652" s="1">
        <v>50108530</v>
      </c>
    </row>
    <row r="3653" spans="13:17">
      <c r="M3653" s="1" t="s">
        <v>51</v>
      </c>
      <c r="N3653" s="1" t="s">
        <v>164</v>
      </c>
      <c r="O3653" s="1" t="s">
        <v>799</v>
      </c>
      <c r="P3653" s="1" t="s">
        <v>3562</v>
      </c>
      <c r="Q3653" s="1">
        <v>50108538</v>
      </c>
    </row>
    <row r="3654" spans="13:17">
      <c r="M3654" s="1" t="s">
        <v>51</v>
      </c>
      <c r="N3654" s="1" t="s">
        <v>164</v>
      </c>
      <c r="O3654" s="1" t="s">
        <v>799</v>
      </c>
      <c r="P3654" s="1" t="s">
        <v>3563</v>
      </c>
      <c r="Q3654" s="1">
        <v>50108543</v>
      </c>
    </row>
    <row r="3655" spans="13:17">
      <c r="M3655" s="1" t="s">
        <v>51</v>
      </c>
      <c r="N3655" s="1" t="s">
        <v>164</v>
      </c>
      <c r="O3655" s="1" t="s">
        <v>799</v>
      </c>
      <c r="P3655" s="1" t="s">
        <v>3564</v>
      </c>
      <c r="Q3655" s="1">
        <v>50108551</v>
      </c>
    </row>
    <row r="3656" spans="13:17">
      <c r="M3656" s="1" t="s">
        <v>51</v>
      </c>
      <c r="N3656" s="1" t="s">
        <v>164</v>
      </c>
      <c r="O3656" s="1" t="s">
        <v>799</v>
      </c>
      <c r="P3656" s="1" t="s">
        <v>3565</v>
      </c>
      <c r="Q3656" s="1">
        <v>50108556</v>
      </c>
    </row>
    <row r="3657" spans="13:17">
      <c r="M3657" s="1" t="s">
        <v>51</v>
      </c>
      <c r="N3657" s="1" t="s">
        <v>164</v>
      </c>
      <c r="O3657" s="1" t="s">
        <v>799</v>
      </c>
      <c r="P3657" s="1" t="s">
        <v>77</v>
      </c>
      <c r="Q3657" s="1">
        <v>50108599</v>
      </c>
    </row>
    <row r="3658" spans="13:17">
      <c r="M3658" s="1" t="s">
        <v>51</v>
      </c>
      <c r="N3658" s="1" t="s">
        <v>164</v>
      </c>
      <c r="O3658" s="1" t="s">
        <v>799</v>
      </c>
      <c r="P3658" s="1" t="s">
        <v>3566</v>
      </c>
      <c r="Q3658" s="1">
        <v>50108590</v>
      </c>
    </row>
    <row r="3659" spans="13:17">
      <c r="M3659" s="1" t="s">
        <v>51</v>
      </c>
      <c r="N3659" s="1" t="s">
        <v>164</v>
      </c>
      <c r="O3659" s="1" t="s">
        <v>130</v>
      </c>
      <c r="P3659" s="1" t="s">
        <v>495</v>
      </c>
      <c r="Q3659" s="1">
        <v>50108817</v>
      </c>
    </row>
    <row r="3660" spans="13:17">
      <c r="M3660" s="1" t="s">
        <v>51</v>
      </c>
      <c r="N3660" s="1" t="s">
        <v>164</v>
      </c>
      <c r="O3660" s="1" t="s">
        <v>130</v>
      </c>
      <c r="P3660" s="1" t="s">
        <v>3567</v>
      </c>
      <c r="Q3660" s="1">
        <v>50108819</v>
      </c>
    </row>
    <row r="3661" spans="13:17">
      <c r="M3661" s="1" t="s">
        <v>51</v>
      </c>
      <c r="N3661" s="1" t="s">
        <v>164</v>
      </c>
      <c r="O3661" s="1" t="s">
        <v>130</v>
      </c>
      <c r="P3661" s="1" t="s">
        <v>3568</v>
      </c>
      <c r="Q3661" s="1">
        <v>50108828</v>
      </c>
    </row>
    <row r="3662" spans="13:17">
      <c r="M3662" s="1" t="s">
        <v>51</v>
      </c>
      <c r="N3662" s="1" t="s">
        <v>164</v>
      </c>
      <c r="O3662" s="1" t="s">
        <v>130</v>
      </c>
      <c r="P3662" s="1" t="s">
        <v>3569</v>
      </c>
      <c r="Q3662" s="1">
        <v>50108838</v>
      </c>
    </row>
    <row r="3663" spans="13:17">
      <c r="M3663" s="1" t="s">
        <v>51</v>
      </c>
      <c r="N3663" s="1" t="s">
        <v>164</v>
      </c>
      <c r="O3663" s="1" t="s">
        <v>130</v>
      </c>
      <c r="P3663" s="1" t="s">
        <v>3025</v>
      </c>
      <c r="Q3663" s="1">
        <v>50108847</v>
      </c>
    </row>
    <row r="3664" spans="13:17">
      <c r="M3664" s="1" t="s">
        <v>51</v>
      </c>
      <c r="N3664" s="1" t="s">
        <v>164</v>
      </c>
      <c r="O3664" s="1" t="s">
        <v>130</v>
      </c>
      <c r="P3664" s="1" t="s">
        <v>3570</v>
      </c>
      <c r="Q3664" s="1">
        <v>50108857</v>
      </c>
    </row>
    <row r="3665" spans="13:17">
      <c r="M3665" s="1" t="s">
        <v>51</v>
      </c>
      <c r="N3665" s="1" t="s">
        <v>164</v>
      </c>
      <c r="O3665" s="1" t="s">
        <v>130</v>
      </c>
      <c r="P3665" s="1" t="s">
        <v>675</v>
      </c>
      <c r="Q3665" s="1">
        <v>50108866</v>
      </c>
    </row>
    <row r="3666" spans="13:17">
      <c r="M3666" s="1" t="s">
        <v>51</v>
      </c>
      <c r="N3666" s="1" t="s">
        <v>164</v>
      </c>
      <c r="O3666" s="1" t="s">
        <v>130</v>
      </c>
      <c r="P3666" s="1" t="s">
        <v>3571</v>
      </c>
      <c r="Q3666" s="1">
        <v>50108877</v>
      </c>
    </row>
    <row r="3667" spans="13:17">
      <c r="M3667" s="1" t="s">
        <v>51</v>
      </c>
      <c r="N3667" s="1" t="s">
        <v>164</v>
      </c>
      <c r="O3667" s="1" t="s">
        <v>130</v>
      </c>
      <c r="P3667" s="1" t="s">
        <v>2913</v>
      </c>
      <c r="Q3667" s="1">
        <v>50108899</v>
      </c>
    </row>
    <row r="3668" spans="13:17">
      <c r="M3668" s="1" t="s">
        <v>51</v>
      </c>
      <c r="N3668" s="1" t="s">
        <v>164</v>
      </c>
      <c r="O3668" s="1" t="s">
        <v>130</v>
      </c>
      <c r="P3668" s="1" t="s">
        <v>3572</v>
      </c>
      <c r="Q3668" s="1">
        <v>50108885</v>
      </c>
    </row>
    <row r="3669" spans="13:17">
      <c r="M3669" s="1" t="s">
        <v>51</v>
      </c>
      <c r="N3669" s="1" t="s">
        <v>164</v>
      </c>
      <c r="O3669" s="1" t="s">
        <v>130</v>
      </c>
      <c r="P3669" s="1" t="s">
        <v>3573</v>
      </c>
      <c r="Q3669" s="1">
        <v>50108895</v>
      </c>
    </row>
    <row r="3670" spans="13:17">
      <c r="M3670" s="1" t="s">
        <v>51</v>
      </c>
      <c r="N3670" s="1" t="s">
        <v>164</v>
      </c>
      <c r="O3670" s="1" t="s">
        <v>800</v>
      </c>
      <c r="P3670" s="1" t="s">
        <v>3574</v>
      </c>
      <c r="Q3670" s="1">
        <v>50109411</v>
      </c>
    </row>
    <row r="3671" spans="13:17">
      <c r="M3671" s="1" t="s">
        <v>51</v>
      </c>
      <c r="N3671" s="1" t="s">
        <v>164</v>
      </c>
      <c r="O3671" s="1" t="s">
        <v>800</v>
      </c>
      <c r="P3671" s="1" t="s">
        <v>3575</v>
      </c>
      <c r="Q3671" s="1">
        <v>50109415</v>
      </c>
    </row>
    <row r="3672" spans="13:17">
      <c r="M3672" s="1" t="s">
        <v>51</v>
      </c>
      <c r="N3672" s="1" t="s">
        <v>164</v>
      </c>
      <c r="O3672" s="1" t="s">
        <v>800</v>
      </c>
      <c r="P3672" s="1" t="s">
        <v>3576</v>
      </c>
      <c r="Q3672" s="1">
        <v>50109423</v>
      </c>
    </row>
    <row r="3673" spans="13:17">
      <c r="M3673" s="1" t="s">
        <v>51</v>
      </c>
      <c r="N3673" s="1" t="s">
        <v>164</v>
      </c>
      <c r="O3673" s="1" t="s">
        <v>800</v>
      </c>
      <c r="P3673" s="1" t="s">
        <v>3577</v>
      </c>
      <c r="Q3673" s="1">
        <v>50109431</v>
      </c>
    </row>
    <row r="3674" spans="13:17">
      <c r="M3674" s="1" t="s">
        <v>51</v>
      </c>
      <c r="N3674" s="1" t="s">
        <v>164</v>
      </c>
      <c r="O3674" s="1" t="s">
        <v>800</v>
      </c>
      <c r="P3674" s="1" t="s">
        <v>3578</v>
      </c>
      <c r="Q3674" s="1">
        <v>50109439</v>
      </c>
    </row>
    <row r="3675" spans="13:17">
      <c r="M3675" s="1" t="s">
        <v>51</v>
      </c>
      <c r="N3675" s="1" t="s">
        <v>164</v>
      </c>
      <c r="O3675" s="1" t="s">
        <v>800</v>
      </c>
      <c r="P3675" s="1" t="s">
        <v>3579</v>
      </c>
      <c r="Q3675" s="1">
        <v>50109447</v>
      </c>
    </row>
    <row r="3676" spans="13:17">
      <c r="M3676" s="1" t="s">
        <v>51</v>
      </c>
      <c r="N3676" s="1" t="s">
        <v>164</v>
      </c>
      <c r="O3676" s="1" t="s">
        <v>800</v>
      </c>
      <c r="P3676" s="1" t="s">
        <v>3580</v>
      </c>
      <c r="Q3676" s="1">
        <v>50109455</v>
      </c>
    </row>
    <row r="3677" spans="13:17">
      <c r="M3677" s="1" t="s">
        <v>51</v>
      </c>
      <c r="N3677" s="1" t="s">
        <v>164</v>
      </c>
      <c r="O3677" s="1" t="s">
        <v>800</v>
      </c>
      <c r="P3677" s="1" t="s">
        <v>3581</v>
      </c>
      <c r="Q3677" s="1">
        <v>50109463</v>
      </c>
    </row>
    <row r="3678" spans="13:17">
      <c r="M3678" s="1" t="s">
        <v>51</v>
      </c>
      <c r="N3678" s="1" t="s">
        <v>164</v>
      </c>
      <c r="O3678" s="1" t="s">
        <v>800</v>
      </c>
      <c r="P3678" s="1" t="s">
        <v>3582</v>
      </c>
      <c r="Q3678" s="1">
        <v>50109471</v>
      </c>
    </row>
    <row r="3679" spans="13:17">
      <c r="M3679" s="1" t="s">
        <v>51</v>
      </c>
      <c r="N3679" s="1" t="s">
        <v>164</v>
      </c>
      <c r="O3679" s="1" t="s">
        <v>800</v>
      </c>
      <c r="P3679" s="1" t="s">
        <v>3583</v>
      </c>
      <c r="Q3679" s="1">
        <v>50109479</v>
      </c>
    </row>
    <row r="3680" spans="13:17">
      <c r="M3680" s="1" t="s">
        <v>51</v>
      </c>
      <c r="N3680" s="1" t="s">
        <v>164</v>
      </c>
      <c r="O3680" s="1" t="s">
        <v>800</v>
      </c>
      <c r="P3680" s="1" t="s">
        <v>510</v>
      </c>
      <c r="Q3680" s="1">
        <v>50109487</v>
      </c>
    </row>
    <row r="3681" spans="13:17">
      <c r="M3681" s="1" t="s">
        <v>51</v>
      </c>
      <c r="N3681" s="1" t="s">
        <v>164</v>
      </c>
      <c r="O3681" s="1" t="s">
        <v>800</v>
      </c>
      <c r="P3681" s="1" t="s">
        <v>800</v>
      </c>
      <c r="Q3681" s="1">
        <v>50109494</v>
      </c>
    </row>
    <row r="3682" spans="13:17">
      <c r="M3682" s="1" t="s">
        <v>51</v>
      </c>
      <c r="N3682" s="1" t="s">
        <v>164</v>
      </c>
      <c r="O3682" s="1" t="s">
        <v>800</v>
      </c>
      <c r="P3682" s="1" t="s">
        <v>3584</v>
      </c>
      <c r="Q3682" s="1">
        <v>50109499</v>
      </c>
    </row>
    <row r="3683" spans="13:17">
      <c r="M3683" s="1" t="s">
        <v>51</v>
      </c>
      <c r="N3683" s="1" t="s">
        <v>164</v>
      </c>
      <c r="O3683" s="1" t="s">
        <v>802</v>
      </c>
      <c r="P3683" s="1" t="s">
        <v>3585</v>
      </c>
      <c r="Q3683" s="1">
        <v>50109510</v>
      </c>
    </row>
    <row r="3684" spans="13:17">
      <c r="M3684" s="1" t="s">
        <v>51</v>
      </c>
      <c r="N3684" s="1" t="s">
        <v>164</v>
      </c>
      <c r="O3684" s="1" t="s">
        <v>802</v>
      </c>
      <c r="P3684" s="1" t="s">
        <v>2325</v>
      </c>
      <c r="Q3684" s="1">
        <v>50109531</v>
      </c>
    </row>
    <row r="3685" spans="13:17">
      <c r="M3685" s="1" t="s">
        <v>51</v>
      </c>
      <c r="N3685" s="1" t="s">
        <v>164</v>
      </c>
      <c r="O3685" s="1" t="s">
        <v>802</v>
      </c>
      <c r="P3685" s="1" t="s">
        <v>3586</v>
      </c>
      <c r="Q3685" s="1">
        <v>50109542</v>
      </c>
    </row>
    <row r="3686" spans="13:17">
      <c r="M3686" s="1" t="s">
        <v>51</v>
      </c>
      <c r="N3686" s="1" t="s">
        <v>164</v>
      </c>
      <c r="O3686" s="1" t="s">
        <v>802</v>
      </c>
      <c r="P3686" s="1" t="s">
        <v>673</v>
      </c>
      <c r="Q3686" s="1">
        <v>50109552</v>
      </c>
    </row>
    <row r="3687" spans="13:17">
      <c r="M3687" s="1" t="s">
        <v>51</v>
      </c>
      <c r="N3687" s="1" t="s">
        <v>164</v>
      </c>
      <c r="O3687" s="1" t="s">
        <v>802</v>
      </c>
      <c r="P3687" s="1" t="s">
        <v>3587</v>
      </c>
      <c r="Q3687" s="1">
        <v>50109581</v>
      </c>
    </row>
    <row r="3688" spans="13:17">
      <c r="M3688" s="1" t="s">
        <v>51</v>
      </c>
      <c r="N3688" s="1" t="s">
        <v>164</v>
      </c>
      <c r="O3688" s="1" t="s">
        <v>802</v>
      </c>
      <c r="P3688" s="1" t="s">
        <v>3588</v>
      </c>
      <c r="Q3688" s="1">
        <v>50109573</v>
      </c>
    </row>
    <row r="3689" spans="13:17">
      <c r="M3689" s="1" t="s">
        <v>51</v>
      </c>
      <c r="N3689" s="1" t="s">
        <v>164</v>
      </c>
      <c r="O3689" s="1" t="s">
        <v>802</v>
      </c>
      <c r="P3689" s="1" t="s">
        <v>3589</v>
      </c>
      <c r="Q3689" s="1">
        <v>50109599</v>
      </c>
    </row>
    <row r="3690" spans="13:17">
      <c r="M3690" s="1" t="s">
        <v>51</v>
      </c>
      <c r="N3690" s="1" t="s">
        <v>164</v>
      </c>
      <c r="O3690" s="1" t="s">
        <v>802</v>
      </c>
      <c r="P3690" s="1" t="s">
        <v>3590</v>
      </c>
      <c r="Q3690" s="1">
        <v>50109584</v>
      </c>
    </row>
    <row r="3691" spans="13:17">
      <c r="M3691" s="1" t="s">
        <v>51</v>
      </c>
      <c r="N3691" s="1" t="s">
        <v>167</v>
      </c>
      <c r="O3691" s="1" t="s">
        <v>804</v>
      </c>
      <c r="P3691" s="1" t="s">
        <v>3591</v>
      </c>
      <c r="Q3691" s="1">
        <v>50381399</v>
      </c>
    </row>
    <row r="3692" spans="13:17">
      <c r="M3692" s="1" t="s">
        <v>51</v>
      </c>
      <c r="N3692" s="1" t="s">
        <v>167</v>
      </c>
      <c r="O3692" s="1" t="s">
        <v>804</v>
      </c>
      <c r="P3692" s="1" t="s">
        <v>982</v>
      </c>
      <c r="Q3692" s="1">
        <v>50381315</v>
      </c>
    </row>
    <row r="3693" spans="13:17">
      <c r="M3693" s="1" t="s">
        <v>51</v>
      </c>
      <c r="N3693" s="1" t="s">
        <v>167</v>
      </c>
      <c r="O3693" s="1" t="s">
        <v>804</v>
      </c>
      <c r="P3693" s="1" t="s">
        <v>3592</v>
      </c>
      <c r="Q3693" s="1">
        <v>50381331</v>
      </c>
    </row>
    <row r="3694" spans="13:17">
      <c r="M3694" s="1" t="s">
        <v>51</v>
      </c>
      <c r="N3694" s="1" t="s">
        <v>167</v>
      </c>
      <c r="O3694" s="1" t="s">
        <v>804</v>
      </c>
      <c r="P3694" s="1" t="s">
        <v>3593</v>
      </c>
      <c r="Q3694" s="1">
        <v>50381347</v>
      </c>
    </row>
    <row r="3695" spans="13:17">
      <c r="M3695" s="1" t="s">
        <v>51</v>
      </c>
      <c r="N3695" s="1" t="s">
        <v>167</v>
      </c>
      <c r="O3695" s="1" t="s">
        <v>804</v>
      </c>
      <c r="P3695" s="1" t="s">
        <v>3594</v>
      </c>
      <c r="Q3695" s="1">
        <v>50381363</v>
      </c>
    </row>
    <row r="3696" spans="13:17">
      <c r="M3696" s="1" t="s">
        <v>51</v>
      </c>
      <c r="N3696" s="1" t="s">
        <v>167</v>
      </c>
      <c r="O3696" s="1" t="s">
        <v>804</v>
      </c>
      <c r="P3696" s="1" t="s">
        <v>3595</v>
      </c>
      <c r="Q3696" s="1">
        <v>50381379</v>
      </c>
    </row>
    <row r="3697" spans="13:17">
      <c r="M3697" s="1" t="s">
        <v>51</v>
      </c>
      <c r="N3697" s="1" t="s">
        <v>167</v>
      </c>
      <c r="O3697" s="1" t="s">
        <v>806</v>
      </c>
      <c r="P3697" s="1" t="s">
        <v>3596</v>
      </c>
      <c r="Q3697" s="1">
        <v>50384717</v>
      </c>
    </row>
    <row r="3698" spans="13:17">
      <c r="M3698" s="1" t="s">
        <v>51</v>
      </c>
      <c r="N3698" s="1" t="s">
        <v>167</v>
      </c>
      <c r="O3698" s="1" t="s">
        <v>806</v>
      </c>
      <c r="P3698" s="1" t="s">
        <v>3597</v>
      </c>
      <c r="Q3698" s="1">
        <v>50384719</v>
      </c>
    </row>
    <row r="3699" spans="13:17">
      <c r="M3699" s="1" t="s">
        <v>51</v>
      </c>
      <c r="N3699" s="1" t="s">
        <v>167</v>
      </c>
      <c r="O3699" s="1" t="s">
        <v>806</v>
      </c>
      <c r="P3699" s="1" t="s">
        <v>3598</v>
      </c>
      <c r="Q3699" s="1">
        <v>50384728</v>
      </c>
    </row>
    <row r="3700" spans="13:17">
      <c r="M3700" s="1" t="s">
        <v>51</v>
      </c>
      <c r="N3700" s="1" t="s">
        <v>167</v>
      </c>
      <c r="O3700" s="1" t="s">
        <v>806</v>
      </c>
      <c r="P3700" s="1" t="s">
        <v>3599</v>
      </c>
      <c r="Q3700" s="1">
        <v>50384732</v>
      </c>
    </row>
    <row r="3701" spans="13:17">
      <c r="M3701" s="1" t="s">
        <v>51</v>
      </c>
      <c r="N3701" s="1" t="s">
        <v>167</v>
      </c>
      <c r="O3701" s="1" t="s">
        <v>806</v>
      </c>
      <c r="P3701" s="1" t="s">
        <v>3600</v>
      </c>
      <c r="Q3701" s="1">
        <v>50384738</v>
      </c>
    </row>
    <row r="3702" spans="13:17">
      <c r="M3702" s="1" t="s">
        <v>51</v>
      </c>
      <c r="N3702" s="1" t="s">
        <v>167</v>
      </c>
      <c r="O3702" s="1" t="s">
        <v>806</v>
      </c>
      <c r="P3702" s="1" t="s">
        <v>3191</v>
      </c>
      <c r="Q3702" s="1">
        <v>50384747</v>
      </c>
    </row>
    <row r="3703" spans="13:17">
      <c r="M3703" s="1" t="s">
        <v>51</v>
      </c>
      <c r="N3703" s="1" t="s">
        <v>167</v>
      </c>
      <c r="O3703" s="1" t="s">
        <v>806</v>
      </c>
      <c r="P3703" s="1" t="s">
        <v>100</v>
      </c>
      <c r="Q3703" s="1">
        <v>50384766</v>
      </c>
    </row>
    <row r="3704" spans="13:17">
      <c r="M3704" s="1" t="s">
        <v>51</v>
      </c>
      <c r="N3704" s="1" t="s">
        <v>167</v>
      </c>
      <c r="O3704" s="1" t="s">
        <v>806</v>
      </c>
      <c r="P3704" s="1" t="s">
        <v>3601</v>
      </c>
      <c r="Q3704" s="1">
        <v>50384799</v>
      </c>
    </row>
    <row r="3705" spans="13:17">
      <c r="M3705" s="1" t="s">
        <v>51</v>
      </c>
      <c r="N3705" s="1" t="s">
        <v>167</v>
      </c>
      <c r="O3705" s="1" t="s">
        <v>806</v>
      </c>
      <c r="P3705" s="1" t="s">
        <v>3602</v>
      </c>
      <c r="Q3705" s="1">
        <v>50384776</v>
      </c>
    </row>
    <row r="3706" spans="13:17">
      <c r="M3706" s="1" t="s">
        <v>51</v>
      </c>
      <c r="N3706" s="1" t="s">
        <v>167</v>
      </c>
      <c r="O3706" s="1" t="s">
        <v>806</v>
      </c>
      <c r="P3706" s="1" t="s">
        <v>3603</v>
      </c>
      <c r="Q3706" s="1">
        <v>50384785</v>
      </c>
    </row>
    <row r="3707" spans="13:17">
      <c r="M3707" s="1" t="s">
        <v>51</v>
      </c>
      <c r="N3707" s="1" t="s">
        <v>167</v>
      </c>
      <c r="O3707" s="1" t="s">
        <v>808</v>
      </c>
      <c r="P3707" s="1" t="s">
        <v>3604</v>
      </c>
      <c r="Q3707" s="1">
        <v>50385838</v>
      </c>
    </row>
    <row r="3708" spans="13:17">
      <c r="M3708" s="1" t="s">
        <v>51</v>
      </c>
      <c r="N3708" s="1" t="s">
        <v>167</v>
      </c>
      <c r="O3708" s="1" t="s">
        <v>808</v>
      </c>
      <c r="P3708" s="1" t="s">
        <v>3605</v>
      </c>
      <c r="Q3708" s="1">
        <v>50385899</v>
      </c>
    </row>
    <row r="3709" spans="13:17">
      <c r="M3709" s="1" t="s">
        <v>51</v>
      </c>
      <c r="N3709" s="1" t="s">
        <v>167</v>
      </c>
      <c r="O3709" s="1" t="s">
        <v>808</v>
      </c>
      <c r="P3709" s="1" t="s">
        <v>3606</v>
      </c>
      <c r="Q3709" s="1">
        <v>50385866</v>
      </c>
    </row>
    <row r="3710" spans="13:17">
      <c r="M3710" s="1" t="s">
        <v>51</v>
      </c>
      <c r="N3710" s="1" t="s">
        <v>167</v>
      </c>
      <c r="O3710" s="1" t="s">
        <v>808</v>
      </c>
      <c r="P3710" s="1" t="s">
        <v>3607</v>
      </c>
      <c r="Q3710" s="1">
        <v>50385876</v>
      </c>
    </row>
    <row r="3711" spans="13:17">
      <c r="M3711" s="1" t="s">
        <v>51</v>
      </c>
      <c r="N3711" s="1" t="s">
        <v>167</v>
      </c>
      <c r="O3711" s="1" t="s">
        <v>808</v>
      </c>
      <c r="P3711" s="1" t="s">
        <v>3044</v>
      </c>
      <c r="Q3711" s="1">
        <v>50385885</v>
      </c>
    </row>
    <row r="3712" spans="13:17">
      <c r="M3712" s="1" t="s">
        <v>51</v>
      </c>
      <c r="N3712" s="1" t="s">
        <v>167</v>
      </c>
      <c r="O3712" s="1" t="s">
        <v>808</v>
      </c>
      <c r="P3712" s="1" t="s">
        <v>3608</v>
      </c>
      <c r="Q3712" s="1">
        <v>50385895</v>
      </c>
    </row>
    <row r="3713" spans="13:17">
      <c r="M3713" s="1" t="s">
        <v>51</v>
      </c>
      <c r="N3713" s="1" t="s">
        <v>167</v>
      </c>
      <c r="O3713" s="1" t="s">
        <v>809</v>
      </c>
      <c r="P3713" s="1" t="s">
        <v>3334</v>
      </c>
      <c r="Q3713" s="1">
        <v>50386115</v>
      </c>
    </row>
    <row r="3714" spans="13:17">
      <c r="M3714" s="1" t="s">
        <v>51</v>
      </c>
      <c r="N3714" s="1" t="s">
        <v>167</v>
      </c>
      <c r="O3714" s="1" t="s">
        <v>809</v>
      </c>
      <c r="P3714" s="1" t="s">
        <v>997</v>
      </c>
      <c r="Q3714" s="1">
        <v>50386128</v>
      </c>
    </row>
    <row r="3715" spans="13:17">
      <c r="M3715" s="1" t="s">
        <v>51</v>
      </c>
      <c r="N3715" s="1" t="s">
        <v>167</v>
      </c>
      <c r="O3715" s="1" t="s">
        <v>809</v>
      </c>
      <c r="P3715" s="1" t="s">
        <v>3609</v>
      </c>
      <c r="Q3715" s="1">
        <v>50386119</v>
      </c>
    </row>
    <row r="3716" spans="13:17">
      <c r="M3716" s="1" t="s">
        <v>51</v>
      </c>
      <c r="N3716" s="1" t="s">
        <v>167</v>
      </c>
      <c r="O3716" s="1" t="s">
        <v>809</v>
      </c>
      <c r="P3716" s="1" t="s">
        <v>809</v>
      </c>
      <c r="Q3716" s="1">
        <v>50386147</v>
      </c>
    </row>
    <row r="3717" spans="13:17">
      <c r="M3717" s="1" t="s">
        <v>51</v>
      </c>
      <c r="N3717" s="1" t="s">
        <v>167</v>
      </c>
      <c r="O3717" s="1" t="s">
        <v>809</v>
      </c>
      <c r="P3717" s="1" t="s">
        <v>2129</v>
      </c>
      <c r="Q3717" s="1">
        <v>50386157</v>
      </c>
    </row>
    <row r="3718" spans="13:17">
      <c r="M3718" s="1" t="s">
        <v>51</v>
      </c>
      <c r="N3718" s="1" t="s">
        <v>167</v>
      </c>
      <c r="O3718" s="1" t="s">
        <v>811</v>
      </c>
      <c r="P3718" s="1" t="s">
        <v>3610</v>
      </c>
      <c r="Q3718" s="1">
        <v>50387410</v>
      </c>
    </row>
    <row r="3719" spans="13:17">
      <c r="M3719" s="1" t="s">
        <v>51</v>
      </c>
      <c r="N3719" s="1" t="s">
        <v>167</v>
      </c>
      <c r="O3719" s="1" t="s">
        <v>811</v>
      </c>
      <c r="P3719" s="1" t="s">
        <v>3611</v>
      </c>
      <c r="Q3719" s="1">
        <v>50387421</v>
      </c>
    </row>
    <row r="3720" spans="13:17">
      <c r="M3720" s="1" t="s">
        <v>51</v>
      </c>
      <c r="N3720" s="1" t="s">
        <v>167</v>
      </c>
      <c r="O3720" s="1" t="s">
        <v>811</v>
      </c>
      <c r="P3720" s="1" t="s">
        <v>3612</v>
      </c>
      <c r="Q3720" s="1">
        <v>50387431</v>
      </c>
    </row>
    <row r="3721" spans="13:17">
      <c r="M3721" s="1" t="s">
        <v>51</v>
      </c>
      <c r="N3721" s="1" t="s">
        <v>167</v>
      </c>
      <c r="O3721" s="1" t="s">
        <v>811</v>
      </c>
      <c r="P3721" s="1" t="s">
        <v>3613</v>
      </c>
      <c r="Q3721" s="1">
        <v>50387442</v>
      </c>
    </row>
    <row r="3722" spans="13:17">
      <c r="M3722" s="1" t="s">
        <v>51</v>
      </c>
      <c r="N3722" s="1" t="s">
        <v>167</v>
      </c>
      <c r="O3722" s="1" t="s">
        <v>811</v>
      </c>
      <c r="P3722" s="1" t="s">
        <v>3614</v>
      </c>
      <c r="Q3722" s="1">
        <v>50387452</v>
      </c>
    </row>
    <row r="3723" spans="13:17">
      <c r="M3723" s="1" t="s">
        <v>51</v>
      </c>
      <c r="N3723" s="1" t="s">
        <v>167</v>
      </c>
      <c r="O3723" s="1" t="s">
        <v>811</v>
      </c>
      <c r="P3723" s="1" t="s">
        <v>3615</v>
      </c>
      <c r="Q3723" s="1">
        <v>50387463</v>
      </c>
    </row>
    <row r="3724" spans="13:17">
      <c r="M3724" s="1" t="s">
        <v>51</v>
      </c>
      <c r="N3724" s="1" t="s">
        <v>167</v>
      </c>
      <c r="O3724" s="1" t="s">
        <v>811</v>
      </c>
      <c r="P3724" s="1" t="s">
        <v>3616</v>
      </c>
      <c r="Q3724" s="1">
        <v>50387473</v>
      </c>
    </row>
    <row r="3725" spans="13:17">
      <c r="M3725" s="1" t="s">
        <v>51</v>
      </c>
      <c r="N3725" s="1" t="s">
        <v>167</v>
      </c>
      <c r="O3725" s="1" t="s">
        <v>811</v>
      </c>
      <c r="P3725" s="1" t="s">
        <v>3617</v>
      </c>
      <c r="Q3725" s="1">
        <v>50387484</v>
      </c>
    </row>
    <row r="3726" spans="13:17">
      <c r="M3726" s="1" t="s">
        <v>51</v>
      </c>
      <c r="N3726" s="1" t="s">
        <v>167</v>
      </c>
      <c r="O3726" s="1" t="s">
        <v>811</v>
      </c>
      <c r="P3726" s="1" t="s">
        <v>3618</v>
      </c>
      <c r="Q3726" s="1">
        <v>50387499</v>
      </c>
    </row>
    <row r="3727" spans="13:17">
      <c r="M3727" s="1" t="s">
        <v>51</v>
      </c>
      <c r="N3727" s="1" t="s">
        <v>169</v>
      </c>
      <c r="O3727" s="1" t="s">
        <v>813</v>
      </c>
      <c r="P3727" s="1" t="s">
        <v>3619</v>
      </c>
      <c r="Q3727" s="1">
        <v>50640310</v>
      </c>
    </row>
    <row r="3728" spans="13:17">
      <c r="M3728" s="1" t="s">
        <v>51</v>
      </c>
      <c r="N3728" s="1" t="s">
        <v>169</v>
      </c>
      <c r="O3728" s="1" t="s">
        <v>813</v>
      </c>
      <c r="P3728" s="1" t="s">
        <v>3620</v>
      </c>
      <c r="Q3728" s="1">
        <v>50640321</v>
      </c>
    </row>
    <row r="3729" spans="13:17">
      <c r="M3729" s="1" t="s">
        <v>51</v>
      </c>
      <c r="N3729" s="1" t="s">
        <v>169</v>
      </c>
      <c r="O3729" s="1" t="s">
        <v>813</v>
      </c>
      <c r="P3729" s="1" t="s">
        <v>3621</v>
      </c>
      <c r="Q3729" s="1">
        <v>50640331</v>
      </c>
    </row>
    <row r="3730" spans="13:17">
      <c r="M3730" s="1" t="s">
        <v>51</v>
      </c>
      <c r="N3730" s="1" t="s">
        <v>169</v>
      </c>
      <c r="O3730" s="1" t="s">
        <v>813</v>
      </c>
      <c r="P3730" s="1" t="s">
        <v>3622</v>
      </c>
      <c r="Q3730" s="1">
        <v>50640342</v>
      </c>
    </row>
    <row r="3731" spans="13:17">
      <c r="M3731" s="1" t="s">
        <v>51</v>
      </c>
      <c r="N3731" s="1" t="s">
        <v>169</v>
      </c>
      <c r="O3731" s="1" t="s">
        <v>813</v>
      </c>
      <c r="P3731" s="1" t="s">
        <v>728</v>
      </c>
      <c r="Q3731" s="1">
        <v>50640352</v>
      </c>
    </row>
    <row r="3732" spans="13:17">
      <c r="M3732" s="1" t="s">
        <v>51</v>
      </c>
      <c r="N3732" s="1" t="s">
        <v>169</v>
      </c>
      <c r="O3732" s="1" t="s">
        <v>813</v>
      </c>
      <c r="P3732" s="1" t="s">
        <v>3623</v>
      </c>
      <c r="Q3732" s="1">
        <v>50640363</v>
      </c>
    </row>
    <row r="3733" spans="13:17">
      <c r="M3733" s="1" t="s">
        <v>51</v>
      </c>
      <c r="N3733" s="1" t="s">
        <v>169</v>
      </c>
      <c r="O3733" s="1" t="s">
        <v>813</v>
      </c>
      <c r="P3733" s="1" t="s">
        <v>3624</v>
      </c>
      <c r="Q3733" s="1">
        <v>50640373</v>
      </c>
    </row>
    <row r="3734" spans="13:17">
      <c r="M3734" s="1" t="s">
        <v>51</v>
      </c>
      <c r="N3734" s="1" t="s">
        <v>169</v>
      </c>
      <c r="O3734" s="1" t="s">
        <v>813</v>
      </c>
      <c r="P3734" s="1" t="s">
        <v>3625</v>
      </c>
      <c r="Q3734" s="1">
        <v>50640384</v>
      </c>
    </row>
    <row r="3735" spans="13:17">
      <c r="M3735" s="1" t="s">
        <v>51</v>
      </c>
      <c r="N3735" s="1" t="s">
        <v>169</v>
      </c>
      <c r="O3735" s="1" t="s">
        <v>814</v>
      </c>
      <c r="P3735" s="1" t="s">
        <v>3626</v>
      </c>
      <c r="Q3735" s="1">
        <v>50640610</v>
      </c>
    </row>
    <row r="3736" spans="13:17">
      <c r="M3736" s="1" t="s">
        <v>51</v>
      </c>
      <c r="N3736" s="1" t="s">
        <v>169</v>
      </c>
      <c r="O3736" s="1" t="s">
        <v>814</v>
      </c>
      <c r="P3736" s="1" t="s">
        <v>814</v>
      </c>
      <c r="Q3736" s="1">
        <v>50640621</v>
      </c>
    </row>
    <row r="3737" spans="13:17">
      <c r="M3737" s="1" t="s">
        <v>51</v>
      </c>
      <c r="N3737" s="1" t="s">
        <v>169</v>
      </c>
      <c r="O3737" s="1" t="s">
        <v>814</v>
      </c>
      <c r="P3737" s="1" t="s">
        <v>3627</v>
      </c>
      <c r="Q3737" s="1">
        <v>50640631</v>
      </c>
    </row>
    <row r="3738" spans="13:17">
      <c r="M3738" s="1" t="s">
        <v>51</v>
      </c>
      <c r="N3738" s="1" t="s">
        <v>169</v>
      </c>
      <c r="O3738" s="1" t="s">
        <v>814</v>
      </c>
      <c r="P3738" s="1" t="s">
        <v>3628</v>
      </c>
      <c r="Q3738" s="1">
        <v>50640642</v>
      </c>
    </row>
    <row r="3739" spans="13:17">
      <c r="M3739" s="1" t="s">
        <v>51</v>
      </c>
      <c r="N3739" s="1" t="s">
        <v>169</v>
      </c>
      <c r="O3739" s="1" t="s">
        <v>814</v>
      </c>
      <c r="P3739" s="1" t="s">
        <v>2461</v>
      </c>
      <c r="Q3739" s="1">
        <v>50640663</v>
      </c>
    </row>
    <row r="3740" spans="13:17">
      <c r="M3740" s="1" t="s">
        <v>51</v>
      </c>
      <c r="N3740" s="1" t="s">
        <v>169</v>
      </c>
      <c r="O3740" s="1" t="s">
        <v>814</v>
      </c>
      <c r="P3740" s="1" t="s">
        <v>3312</v>
      </c>
      <c r="Q3740" s="1">
        <v>50640673</v>
      </c>
    </row>
    <row r="3741" spans="13:17">
      <c r="M3741" s="1" t="s">
        <v>51</v>
      </c>
      <c r="N3741" s="1" t="s">
        <v>169</v>
      </c>
      <c r="O3741" s="1" t="s">
        <v>814</v>
      </c>
      <c r="P3741" s="1" t="s">
        <v>3629</v>
      </c>
      <c r="Q3741" s="1">
        <v>50640684</v>
      </c>
    </row>
    <row r="3742" spans="13:17">
      <c r="M3742" s="1" t="s">
        <v>51</v>
      </c>
      <c r="N3742" s="1" t="s">
        <v>169</v>
      </c>
      <c r="O3742" s="1" t="s">
        <v>814</v>
      </c>
      <c r="P3742" s="1" t="s">
        <v>3630</v>
      </c>
      <c r="Q3742" s="1">
        <v>50640652</v>
      </c>
    </row>
    <row r="3743" spans="13:17">
      <c r="M3743" s="1" t="s">
        <v>51</v>
      </c>
      <c r="N3743" s="1" t="s">
        <v>169</v>
      </c>
      <c r="O3743" s="1" t="s">
        <v>816</v>
      </c>
      <c r="P3743" s="1" t="s">
        <v>3631</v>
      </c>
      <c r="Q3743" s="1">
        <v>50642810</v>
      </c>
    </row>
    <row r="3744" spans="13:17">
      <c r="M3744" s="1" t="s">
        <v>51</v>
      </c>
      <c r="N3744" s="1" t="s">
        <v>169</v>
      </c>
      <c r="O3744" s="1" t="s">
        <v>816</v>
      </c>
      <c r="P3744" s="1" t="s">
        <v>3334</v>
      </c>
      <c r="Q3744" s="1">
        <v>50642821</v>
      </c>
    </row>
    <row r="3745" spans="13:17">
      <c r="M3745" s="1" t="s">
        <v>51</v>
      </c>
      <c r="N3745" s="1" t="s">
        <v>169</v>
      </c>
      <c r="O3745" s="1" t="s">
        <v>816</v>
      </c>
      <c r="P3745" s="1" t="s">
        <v>3632</v>
      </c>
      <c r="Q3745" s="1">
        <v>50642831</v>
      </c>
    </row>
    <row r="3746" spans="13:17">
      <c r="M3746" s="1" t="s">
        <v>51</v>
      </c>
      <c r="N3746" s="1" t="s">
        <v>169</v>
      </c>
      <c r="O3746" s="1" t="s">
        <v>816</v>
      </c>
      <c r="P3746" s="1" t="s">
        <v>816</v>
      </c>
      <c r="Q3746" s="1">
        <v>50642842</v>
      </c>
    </row>
    <row r="3747" spans="13:17">
      <c r="M3747" s="1" t="s">
        <v>51</v>
      </c>
      <c r="N3747" s="1" t="s">
        <v>169</v>
      </c>
      <c r="O3747" s="1" t="s">
        <v>816</v>
      </c>
      <c r="P3747" s="1" t="s">
        <v>3633</v>
      </c>
      <c r="Q3747" s="1">
        <v>50642899</v>
      </c>
    </row>
    <row r="3748" spans="13:17">
      <c r="M3748" s="1" t="s">
        <v>51</v>
      </c>
      <c r="N3748" s="1" t="s">
        <v>169</v>
      </c>
      <c r="O3748" s="1" t="s">
        <v>816</v>
      </c>
      <c r="P3748" s="1" t="s">
        <v>3634</v>
      </c>
      <c r="Q3748" s="1">
        <v>50642852</v>
      </c>
    </row>
    <row r="3749" spans="13:17">
      <c r="M3749" s="1" t="s">
        <v>51</v>
      </c>
      <c r="N3749" s="1" t="s">
        <v>169</v>
      </c>
      <c r="O3749" s="1" t="s">
        <v>816</v>
      </c>
      <c r="P3749" s="1" t="s">
        <v>480</v>
      </c>
      <c r="Q3749" s="1">
        <v>50642863</v>
      </c>
    </row>
    <row r="3750" spans="13:17">
      <c r="M3750" s="1" t="s">
        <v>51</v>
      </c>
      <c r="N3750" s="1" t="s">
        <v>169</v>
      </c>
      <c r="O3750" s="1" t="s">
        <v>816</v>
      </c>
      <c r="P3750" s="1" t="s">
        <v>3635</v>
      </c>
      <c r="Q3750" s="1">
        <v>50642877</v>
      </c>
    </row>
    <row r="3751" spans="13:17">
      <c r="M3751" s="1" t="s">
        <v>51</v>
      </c>
      <c r="N3751" s="1" t="s">
        <v>169</v>
      </c>
      <c r="O3751" s="1" t="s">
        <v>816</v>
      </c>
      <c r="P3751" s="1" t="s">
        <v>3636</v>
      </c>
      <c r="Q3751" s="1">
        <v>50642884</v>
      </c>
    </row>
    <row r="3752" spans="13:17">
      <c r="M3752" s="1" t="s">
        <v>51</v>
      </c>
      <c r="N3752" s="1" t="s">
        <v>169</v>
      </c>
      <c r="O3752" s="1" t="s">
        <v>818</v>
      </c>
      <c r="P3752" s="1" t="s">
        <v>3637</v>
      </c>
      <c r="Q3752" s="1">
        <v>50645015</v>
      </c>
    </row>
    <row r="3753" spans="13:17">
      <c r="M3753" s="1" t="s">
        <v>51</v>
      </c>
      <c r="N3753" s="1" t="s">
        <v>169</v>
      </c>
      <c r="O3753" s="1" t="s">
        <v>818</v>
      </c>
      <c r="P3753" s="1" t="s">
        <v>3638</v>
      </c>
      <c r="Q3753" s="1">
        <v>50645019</v>
      </c>
    </row>
    <row r="3754" spans="13:17">
      <c r="M3754" s="1" t="s">
        <v>51</v>
      </c>
      <c r="N3754" s="1" t="s">
        <v>169</v>
      </c>
      <c r="O3754" s="1" t="s">
        <v>818</v>
      </c>
      <c r="P3754" s="1" t="s">
        <v>3639</v>
      </c>
      <c r="Q3754" s="1">
        <v>50645028</v>
      </c>
    </row>
    <row r="3755" spans="13:17">
      <c r="M3755" s="1" t="s">
        <v>51</v>
      </c>
      <c r="N3755" s="1" t="s">
        <v>169</v>
      </c>
      <c r="O3755" s="1" t="s">
        <v>818</v>
      </c>
      <c r="P3755" s="1" t="s">
        <v>2511</v>
      </c>
      <c r="Q3755" s="1">
        <v>50645038</v>
      </c>
    </row>
    <row r="3756" spans="13:17">
      <c r="M3756" s="1" t="s">
        <v>51</v>
      </c>
      <c r="N3756" s="1" t="s">
        <v>169</v>
      </c>
      <c r="O3756" s="1" t="s">
        <v>818</v>
      </c>
      <c r="P3756" s="1" t="s">
        <v>3640</v>
      </c>
      <c r="Q3756" s="1">
        <v>50645047</v>
      </c>
    </row>
    <row r="3757" spans="13:17">
      <c r="M3757" s="1" t="s">
        <v>51</v>
      </c>
      <c r="N3757" s="1" t="s">
        <v>169</v>
      </c>
      <c r="O3757" s="1" t="s">
        <v>818</v>
      </c>
      <c r="P3757" s="1" t="s">
        <v>3641</v>
      </c>
      <c r="Q3757" s="1">
        <v>50645057</v>
      </c>
    </row>
    <row r="3758" spans="13:17">
      <c r="M3758" s="1" t="s">
        <v>51</v>
      </c>
      <c r="N3758" s="1" t="s">
        <v>169</v>
      </c>
      <c r="O3758" s="1" t="s">
        <v>818</v>
      </c>
      <c r="P3758" s="1" t="s">
        <v>818</v>
      </c>
      <c r="Q3758" s="1">
        <v>50645066</v>
      </c>
    </row>
    <row r="3759" spans="13:17">
      <c r="M3759" s="1" t="s">
        <v>51</v>
      </c>
      <c r="N3759" s="1" t="s">
        <v>169</v>
      </c>
      <c r="O3759" s="1" t="s">
        <v>818</v>
      </c>
      <c r="P3759" s="1" t="s">
        <v>3642</v>
      </c>
      <c r="Q3759" s="1">
        <v>50645076</v>
      </c>
    </row>
    <row r="3760" spans="13:17">
      <c r="M3760" s="1" t="s">
        <v>51</v>
      </c>
      <c r="N3760" s="1" t="s">
        <v>169</v>
      </c>
      <c r="O3760" s="1" t="s">
        <v>818</v>
      </c>
      <c r="P3760" s="1" t="s">
        <v>3643</v>
      </c>
      <c r="Q3760" s="1">
        <v>50645085</v>
      </c>
    </row>
    <row r="3761" spans="13:17">
      <c r="M3761" s="1" t="s">
        <v>51</v>
      </c>
      <c r="N3761" s="1" t="s">
        <v>169</v>
      </c>
      <c r="O3761" s="1" t="s">
        <v>818</v>
      </c>
      <c r="P3761" s="1" t="s">
        <v>3644</v>
      </c>
      <c r="Q3761" s="1">
        <v>50645095</v>
      </c>
    </row>
    <row r="3762" spans="13:17">
      <c r="M3762" s="1" t="s">
        <v>51</v>
      </c>
      <c r="N3762" s="1" t="s">
        <v>169</v>
      </c>
      <c r="O3762" s="1" t="s">
        <v>820</v>
      </c>
      <c r="P3762" s="1" t="s">
        <v>3645</v>
      </c>
      <c r="Q3762" s="1">
        <v>50644712</v>
      </c>
    </row>
    <row r="3763" spans="13:17">
      <c r="M3763" s="1" t="s">
        <v>51</v>
      </c>
      <c r="N3763" s="1" t="s">
        <v>169</v>
      </c>
      <c r="O3763" s="1" t="s">
        <v>820</v>
      </c>
      <c r="P3763" s="1" t="s">
        <v>3646</v>
      </c>
      <c r="Q3763" s="1">
        <v>50644713</v>
      </c>
    </row>
    <row r="3764" spans="13:17">
      <c r="M3764" s="1" t="s">
        <v>51</v>
      </c>
      <c r="N3764" s="1" t="s">
        <v>169</v>
      </c>
      <c r="O3764" s="1" t="s">
        <v>820</v>
      </c>
      <c r="P3764" s="1" t="s">
        <v>935</v>
      </c>
      <c r="Q3764" s="1">
        <v>50644720</v>
      </c>
    </row>
    <row r="3765" spans="13:17">
      <c r="M3765" s="1" t="s">
        <v>51</v>
      </c>
      <c r="N3765" s="1" t="s">
        <v>169</v>
      </c>
      <c r="O3765" s="1" t="s">
        <v>820</v>
      </c>
      <c r="P3765" s="1" t="s">
        <v>3647</v>
      </c>
      <c r="Q3765" s="1">
        <v>50644727</v>
      </c>
    </row>
    <row r="3766" spans="13:17">
      <c r="M3766" s="1" t="s">
        <v>51</v>
      </c>
      <c r="N3766" s="1" t="s">
        <v>169</v>
      </c>
      <c r="O3766" s="1" t="s">
        <v>820</v>
      </c>
      <c r="P3766" s="1" t="s">
        <v>728</v>
      </c>
      <c r="Q3766" s="1">
        <v>50644733</v>
      </c>
    </row>
    <row r="3767" spans="13:17">
      <c r="M3767" s="1" t="s">
        <v>51</v>
      </c>
      <c r="N3767" s="1" t="s">
        <v>169</v>
      </c>
      <c r="O3767" s="1" t="s">
        <v>820</v>
      </c>
      <c r="P3767" s="1" t="s">
        <v>3648</v>
      </c>
      <c r="Q3767" s="1">
        <v>50644740</v>
      </c>
    </row>
    <row r="3768" spans="13:17">
      <c r="M3768" s="1" t="s">
        <v>51</v>
      </c>
      <c r="N3768" s="1" t="s">
        <v>169</v>
      </c>
      <c r="O3768" s="1" t="s">
        <v>820</v>
      </c>
      <c r="P3768" s="1" t="s">
        <v>3649</v>
      </c>
      <c r="Q3768" s="1">
        <v>50644747</v>
      </c>
    </row>
    <row r="3769" spans="13:17">
      <c r="M3769" s="1" t="s">
        <v>51</v>
      </c>
      <c r="N3769" s="1" t="s">
        <v>169</v>
      </c>
      <c r="O3769" s="1" t="s">
        <v>820</v>
      </c>
      <c r="P3769" s="1" t="s">
        <v>3616</v>
      </c>
      <c r="Q3769" s="1">
        <v>50644754</v>
      </c>
    </row>
    <row r="3770" spans="13:17">
      <c r="M3770" s="1" t="s">
        <v>51</v>
      </c>
      <c r="N3770" s="1" t="s">
        <v>169</v>
      </c>
      <c r="O3770" s="1" t="s">
        <v>820</v>
      </c>
      <c r="P3770" s="1" t="s">
        <v>3650</v>
      </c>
      <c r="Q3770" s="1">
        <v>50644761</v>
      </c>
    </row>
    <row r="3771" spans="13:17">
      <c r="M3771" s="1" t="s">
        <v>51</v>
      </c>
      <c r="N3771" s="1" t="s">
        <v>169</v>
      </c>
      <c r="O3771" s="1" t="s">
        <v>820</v>
      </c>
      <c r="P3771" s="1" t="s">
        <v>820</v>
      </c>
      <c r="Q3771" s="1">
        <v>50644767</v>
      </c>
    </row>
    <row r="3772" spans="13:17">
      <c r="M3772" s="1" t="s">
        <v>51</v>
      </c>
      <c r="N3772" s="1" t="s">
        <v>169</v>
      </c>
      <c r="O3772" s="1" t="s">
        <v>820</v>
      </c>
      <c r="P3772" s="1" t="s">
        <v>3651</v>
      </c>
      <c r="Q3772" s="1">
        <v>50644774</v>
      </c>
    </row>
    <row r="3773" spans="13:17">
      <c r="M3773" s="1" t="s">
        <v>51</v>
      </c>
      <c r="N3773" s="1" t="s">
        <v>169</v>
      </c>
      <c r="O3773" s="1" t="s">
        <v>820</v>
      </c>
      <c r="P3773" s="1" t="s">
        <v>3652</v>
      </c>
      <c r="Q3773" s="1">
        <v>50644781</v>
      </c>
    </row>
    <row r="3774" spans="13:17">
      <c r="M3774" s="1" t="s">
        <v>51</v>
      </c>
      <c r="N3774" s="1" t="s">
        <v>169</v>
      </c>
      <c r="O3774" s="1" t="s">
        <v>820</v>
      </c>
      <c r="P3774" s="1" t="s">
        <v>3653</v>
      </c>
      <c r="Q3774" s="1">
        <v>50644788</v>
      </c>
    </row>
    <row r="3775" spans="13:17">
      <c r="M3775" s="1" t="s">
        <v>51</v>
      </c>
      <c r="N3775" s="1" t="s">
        <v>169</v>
      </c>
      <c r="O3775" s="1" t="s">
        <v>820</v>
      </c>
      <c r="P3775" s="1" t="s">
        <v>990</v>
      </c>
      <c r="Q3775" s="1">
        <v>50644794</v>
      </c>
    </row>
    <row r="3776" spans="13:17">
      <c r="M3776" s="1" t="s">
        <v>51</v>
      </c>
      <c r="N3776" s="1" t="s">
        <v>169</v>
      </c>
      <c r="O3776" s="1" t="s">
        <v>822</v>
      </c>
      <c r="P3776" s="1" t="s">
        <v>3654</v>
      </c>
      <c r="Q3776" s="1">
        <v>50646013</v>
      </c>
    </row>
    <row r="3777" spans="13:17">
      <c r="M3777" s="1" t="s">
        <v>51</v>
      </c>
      <c r="N3777" s="1" t="s">
        <v>169</v>
      </c>
      <c r="O3777" s="1" t="s">
        <v>822</v>
      </c>
      <c r="P3777" s="1" t="s">
        <v>3655</v>
      </c>
      <c r="Q3777" s="1">
        <v>50646014</v>
      </c>
    </row>
    <row r="3778" spans="13:17">
      <c r="M3778" s="1" t="s">
        <v>51</v>
      </c>
      <c r="N3778" s="1" t="s">
        <v>169</v>
      </c>
      <c r="O3778" s="1" t="s">
        <v>822</v>
      </c>
      <c r="P3778" s="1" t="s">
        <v>3656</v>
      </c>
      <c r="Q3778" s="1">
        <v>50646021</v>
      </c>
    </row>
    <row r="3779" spans="13:17">
      <c r="M3779" s="1" t="s">
        <v>51</v>
      </c>
      <c r="N3779" s="1" t="s">
        <v>169</v>
      </c>
      <c r="O3779" s="1" t="s">
        <v>822</v>
      </c>
      <c r="P3779" s="1" t="s">
        <v>871</v>
      </c>
      <c r="Q3779" s="1">
        <v>50646029</v>
      </c>
    </row>
    <row r="3780" spans="13:17">
      <c r="M3780" s="1" t="s">
        <v>51</v>
      </c>
      <c r="N3780" s="1" t="s">
        <v>169</v>
      </c>
      <c r="O3780" s="1" t="s">
        <v>822</v>
      </c>
      <c r="P3780" s="1" t="s">
        <v>1713</v>
      </c>
      <c r="Q3780" s="1">
        <v>50646043</v>
      </c>
    </row>
    <row r="3781" spans="13:17">
      <c r="M3781" s="1" t="s">
        <v>51</v>
      </c>
      <c r="N3781" s="1" t="s">
        <v>169</v>
      </c>
      <c r="O3781" s="1" t="s">
        <v>822</v>
      </c>
      <c r="P3781" s="1" t="s">
        <v>3657</v>
      </c>
      <c r="Q3781" s="1">
        <v>50646051</v>
      </c>
    </row>
    <row r="3782" spans="13:17">
      <c r="M3782" s="1" t="s">
        <v>51</v>
      </c>
      <c r="N3782" s="1" t="s">
        <v>169</v>
      </c>
      <c r="O3782" s="1" t="s">
        <v>822</v>
      </c>
      <c r="P3782" s="1" t="s">
        <v>3658</v>
      </c>
      <c r="Q3782" s="1">
        <v>50646058</v>
      </c>
    </row>
    <row r="3783" spans="13:17">
      <c r="M3783" s="1" t="s">
        <v>51</v>
      </c>
      <c r="N3783" s="1" t="s">
        <v>169</v>
      </c>
      <c r="O3783" s="1" t="s">
        <v>822</v>
      </c>
      <c r="P3783" s="1" t="s">
        <v>3659</v>
      </c>
      <c r="Q3783" s="1">
        <v>50646065</v>
      </c>
    </row>
    <row r="3784" spans="13:17">
      <c r="M3784" s="1" t="s">
        <v>51</v>
      </c>
      <c r="N3784" s="1" t="s">
        <v>169</v>
      </c>
      <c r="O3784" s="1" t="s">
        <v>822</v>
      </c>
      <c r="P3784" s="1" t="s">
        <v>3660</v>
      </c>
      <c r="Q3784" s="1">
        <v>50646073</v>
      </c>
    </row>
    <row r="3785" spans="13:17">
      <c r="M3785" s="1" t="s">
        <v>51</v>
      </c>
      <c r="N3785" s="1" t="s">
        <v>169</v>
      </c>
      <c r="O3785" s="1" t="s">
        <v>822</v>
      </c>
      <c r="P3785" s="1" t="s">
        <v>3661</v>
      </c>
      <c r="Q3785" s="1">
        <v>50646099</v>
      </c>
    </row>
    <row r="3786" spans="13:17">
      <c r="M3786" s="1" t="s">
        <v>51</v>
      </c>
      <c r="N3786" s="1" t="s">
        <v>169</v>
      </c>
      <c r="O3786" s="1" t="s">
        <v>822</v>
      </c>
      <c r="P3786" s="1" t="s">
        <v>3662</v>
      </c>
      <c r="Q3786" s="1">
        <v>50646036</v>
      </c>
    </row>
    <row r="3787" spans="13:17">
      <c r="M3787" s="1" t="s">
        <v>51</v>
      </c>
      <c r="N3787" s="1" t="s">
        <v>169</v>
      </c>
      <c r="O3787" s="1" t="s">
        <v>822</v>
      </c>
      <c r="P3787" s="1" t="s">
        <v>3663</v>
      </c>
      <c r="Q3787" s="1">
        <v>50646087</v>
      </c>
    </row>
    <row r="3788" spans="13:17">
      <c r="M3788" s="1" t="s">
        <v>51</v>
      </c>
      <c r="N3788" s="1" t="s">
        <v>169</v>
      </c>
      <c r="O3788" s="1" t="s">
        <v>822</v>
      </c>
      <c r="P3788" s="1" t="s">
        <v>3595</v>
      </c>
      <c r="Q3788" s="1">
        <v>50646094</v>
      </c>
    </row>
    <row r="3789" spans="13:17">
      <c r="M3789" s="1" t="s">
        <v>51</v>
      </c>
      <c r="N3789" s="1" t="s">
        <v>169</v>
      </c>
      <c r="O3789" s="1" t="s">
        <v>824</v>
      </c>
      <c r="P3789" s="1" t="s">
        <v>2341</v>
      </c>
      <c r="Q3789" s="1">
        <v>50646910</v>
      </c>
    </row>
    <row r="3790" spans="13:17">
      <c r="M3790" s="1" t="s">
        <v>51</v>
      </c>
      <c r="N3790" s="1" t="s">
        <v>169</v>
      </c>
      <c r="O3790" s="1" t="s">
        <v>824</v>
      </c>
      <c r="P3790" s="1" t="s">
        <v>3664</v>
      </c>
      <c r="Q3790" s="1">
        <v>50646921</v>
      </c>
    </row>
    <row r="3791" spans="13:17">
      <c r="M3791" s="1" t="s">
        <v>51</v>
      </c>
      <c r="N3791" s="1" t="s">
        <v>169</v>
      </c>
      <c r="O3791" s="1" t="s">
        <v>824</v>
      </c>
      <c r="P3791" s="1" t="s">
        <v>3665</v>
      </c>
      <c r="Q3791" s="1">
        <v>50646931</v>
      </c>
    </row>
    <row r="3792" spans="13:17">
      <c r="M3792" s="1" t="s">
        <v>51</v>
      </c>
      <c r="N3792" s="1" t="s">
        <v>169</v>
      </c>
      <c r="O3792" s="1" t="s">
        <v>824</v>
      </c>
      <c r="P3792" s="1" t="s">
        <v>3666</v>
      </c>
      <c r="Q3792" s="1">
        <v>50646942</v>
      </c>
    </row>
    <row r="3793" spans="13:17">
      <c r="M3793" s="1" t="s">
        <v>51</v>
      </c>
      <c r="N3793" s="1" t="s">
        <v>169</v>
      </c>
      <c r="O3793" s="1" t="s">
        <v>824</v>
      </c>
      <c r="P3793" s="1" t="s">
        <v>824</v>
      </c>
      <c r="Q3793" s="1">
        <v>50646952</v>
      </c>
    </row>
    <row r="3794" spans="13:17">
      <c r="M3794" s="1" t="s">
        <v>51</v>
      </c>
      <c r="N3794" s="1" t="s">
        <v>169</v>
      </c>
      <c r="O3794" s="1" t="s">
        <v>824</v>
      </c>
      <c r="P3794" s="1" t="s">
        <v>3667</v>
      </c>
      <c r="Q3794" s="1">
        <v>50646963</v>
      </c>
    </row>
    <row r="3795" spans="13:17">
      <c r="M3795" s="1" t="s">
        <v>51</v>
      </c>
      <c r="N3795" s="1" t="s">
        <v>169</v>
      </c>
      <c r="O3795" s="1" t="s">
        <v>824</v>
      </c>
      <c r="P3795" s="1" t="s">
        <v>1465</v>
      </c>
      <c r="Q3795" s="1">
        <v>50646973</v>
      </c>
    </row>
    <row r="3796" spans="13:17">
      <c r="M3796" s="1" t="s">
        <v>51</v>
      </c>
      <c r="N3796" s="1" t="s">
        <v>169</v>
      </c>
      <c r="O3796" s="1" t="s">
        <v>824</v>
      </c>
      <c r="P3796" s="1" t="s">
        <v>3668</v>
      </c>
      <c r="Q3796" s="1">
        <v>50646984</v>
      </c>
    </row>
    <row r="3797" spans="13:17">
      <c r="M3797" s="1" t="s">
        <v>51</v>
      </c>
      <c r="N3797" s="1" t="s">
        <v>169</v>
      </c>
      <c r="O3797" s="1" t="s">
        <v>826</v>
      </c>
      <c r="P3797" s="1" t="s">
        <v>3669</v>
      </c>
      <c r="Q3797" s="1">
        <v>50647512</v>
      </c>
    </row>
    <row r="3798" spans="13:17">
      <c r="M3798" s="1" t="s">
        <v>51</v>
      </c>
      <c r="N3798" s="1" t="s">
        <v>169</v>
      </c>
      <c r="O3798" s="1" t="s">
        <v>826</v>
      </c>
      <c r="P3798" s="1" t="s">
        <v>3670</v>
      </c>
      <c r="Q3798" s="1">
        <v>50647517</v>
      </c>
    </row>
    <row r="3799" spans="13:17">
      <c r="M3799" s="1" t="s">
        <v>51</v>
      </c>
      <c r="N3799" s="1" t="s">
        <v>169</v>
      </c>
      <c r="O3799" s="1" t="s">
        <v>826</v>
      </c>
      <c r="P3799" s="1" t="s">
        <v>3671</v>
      </c>
      <c r="Q3799" s="1">
        <v>50647525</v>
      </c>
    </row>
    <row r="3800" spans="13:17">
      <c r="M3800" s="1" t="s">
        <v>51</v>
      </c>
      <c r="N3800" s="1" t="s">
        <v>169</v>
      </c>
      <c r="O3800" s="1" t="s">
        <v>826</v>
      </c>
      <c r="P3800" s="1" t="s">
        <v>3672</v>
      </c>
      <c r="Q3800" s="1">
        <v>50647534</v>
      </c>
    </row>
    <row r="3801" spans="13:17">
      <c r="M3801" s="1" t="s">
        <v>51</v>
      </c>
      <c r="N3801" s="1" t="s">
        <v>169</v>
      </c>
      <c r="O3801" s="1" t="s">
        <v>826</v>
      </c>
      <c r="P3801" s="1" t="s">
        <v>2061</v>
      </c>
      <c r="Q3801" s="1">
        <v>50647543</v>
      </c>
    </row>
    <row r="3802" spans="13:17">
      <c r="M3802" s="1" t="s">
        <v>51</v>
      </c>
      <c r="N3802" s="1" t="s">
        <v>169</v>
      </c>
      <c r="O3802" s="1" t="s">
        <v>826</v>
      </c>
      <c r="P3802" s="1" t="s">
        <v>3673</v>
      </c>
      <c r="Q3802" s="1">
        <v>50647551</v>
      </c>
    </row>
    <row r="3803" spans="13:17">
      <c r="M3803" s="1" t="s">
        <v>51</v>
      </c>
      <c r="N3803" s="1" t="s">
        <v>169</v>
      </c>
      <c r="O3803" s="1" t="s">
        <v>826</v>
      </c>
      <c r="P3803" s="1" t="s">
        <v>3674</v>
      </c>
      <c r="Q3803" s="1">
        <v>50647560</v>
      </c>
    </row>
    <row r="3804" spans="13:17">
      <c r="M3804" s="1" t="s">
        <v>51</v>
      </c>
      <c r="N3804" s="1" t="s">
        <v>169</v>
      </c>
      <c r="O3804" s="1" t="s">
        <v>826</v>
      </c>
      <c r="P3804" s="1" t="s">
        <v>3675</v>
      </c>
      <c r="Q3804" s="1">
        <v>50647569</v>
      </c>
    </row>
    <row r="3805" spans="13:17">
      <c r="M3805" s="1" t="s">
        <v>51</v>
      </c>
      <c r="N3805" s="1" t="s">
        <v>169</v>
      </c>
      <c r="O3805" s="1" t="s">
        <v>826</v>
      </c>
      <c r="P3805" s="1" t="s">
        <v>3676</v>
      </c>
      <c r="Q3805" s="1">
        <v>50647599</v>
      </c>
    </row>
    <row r="3806" spans="13:17">
      <c r="M3806" s="1" t="s">
        <v>51</v>
      </c>
      <c r="N3806" s="1" t="s">
        <v>169</v>
      </c>
      <c r="O3806" s="1" t="s">
        <v>826</v>
      </c>
      <c r="P3806" s="1" t="s">
        <v>3677</v>
      </c>
      <c r="Q3806" s="1">
        <v>50647577</v>
      </c>
    </row>
    <row r="3807" spans="13:17">
      <c r="M3807" s="1" t="s">
        <v>51</v>
      </c>
      <c r="N3807" s="1" t="s">
        <v>169</v>
      </c>
      <c r="O3807" s="1" t="s">
        <v>826</v>
      </c>
      <c r="P3807" s="1" t="s">
        <v>826</v>
      </c>
      <c r="Q3807" s="1">
        <v>50647586</v>
      </c>
    </row>
    <row r="3808" spans="13:17">
      <c r="M3808" s="1" t="s">
        <v>51</v>
      </c>
      <c r="N3808" s="1" t="s">
        <v>169</v>
      </c>
      <c r="O3808" s="1" t="s">
        <v>826</v>
      </c>
      <c r="P3808" s="1" t="s">
        <v>3678</v>
      </c>
      <c r="Q3808" s="1">
        <v>50647594</v>
      </c>
    </row>
    <row r="3809" spans="13:17">
      <c r="M3809" s="1" t="s">
        <v>51</v>
      </c>
      <c r="N3809" s="1" t="s">
        <v>169</v>
      </c>
      <c r="O3809" s="1" t="s">
        <v>828</v>
      </c>
      <c r="P3809" s="1" t="s">
        <v>3679</v>
      </c>
      <c r="Q3809" s="1">
        <v>50647915</v>
      </c>
    </row>
    <row r="3810" spans="13:17">
      <c r="M3810" s="1" t="s">
        <v>51</v>
      </c>
      <c r="N3810" s="1" t="s">
        <v>169</v>
      </c>
      <c r="O3810" s="1" t="s">
        <v>828</v>
      </c>
      <c r="P3810" s="1" t="s">
        <v>3680</v>
      </c>
      <c r="Q3810" s="1">
        <v>50647923</v>
      </c>
    </row>
    <row r="3811" spans="13:17">
      <c r="M3811" s="1" t="s">
        <v>51</v>
      </c>
      <c r="N3811" s="1" t="s">
        <v>169</v>
      </c>
      <c r="O3811" s="1" t="s">
        <v>828</v>
      </c>
      <c r="P3811" s="1" t="s">
        <v>3681</v>
      </c>
      <c r="Q3811" s="1">
        <v>50647931</v>
      </c>
    </row>
    <row r="3812" spans="13:17">
      <c r="M3812" s="1" t="s">
        <v>51</v>
      </c>
      <c r="N3812" s="1" t="s">
        <v>169</v>
      </c>
      <c r="O3812" s="1" t="s">
        <v>828</v>
      </c>
      <c r="P3812" s="1" t="s">
        <v>3682</v>
      </c>
      <c r="Q3812" s="1">
        <v>50647947</v>
      </c>
    </row>
    <row r="3813" spans="13:17">
      <c r="M3813" s="1" t="s">
        <v>51</v>
      </c>
      <c r="N3813" s="1" t="s">
        <v>169</v>
      </c>
      <c r="O3813" s="1" t="s">
        <v>828</v>
      </c>
      <c r="P3813" s="1" t="s">
        <v>3683</v>
      </c>
      <c r="Q3813" s="1">
        <v>50647955</v>
      </c>
    </row>
    <row r="3814" spans="13:17">
      <c r="M3814" s="1" t="s">
        <v>51</v>
      </c>
      <c r="N3814" s="1" t="s">
        <v>169</v>
      </c>
      <c r="O3814" s="1" t="s">
        <v>828</v>
      </c>
      <c r="P3814" s="1" t="s">
        <v>990</v>
      </c>
      <c r="Q3814" s="1">
        <v>50647987</v>
      </c>
    </row>
    <row r="3815" spans="13:17">
      <c r="M3815" s="1" t="s">
        <v>51</v>
      </c>
      <c r="N3815" s="1" t="s">
        <v>169</v>
      </c>
      <c r="O3815" s="1" t="s">
        <v>829</v>
      </c>
      <c r="P3815" s="1" t="s">
        <v>3684</v>
      </c>
      <c r="Q3815" s="1">
        <v>50648510</v>
      </c>
    </row>
    <row r="3816" spans="13:17">
      <c r="M3816" s="1" t="s">
        <v>51</v>
      </c>
      <c r="N3816" s="1" t="s">
        <v>169</v>
      </c>
      <c r="O3816" s="1" t="s">
        <v>829</v>
      </c>
      <c r="P3816" s="1" t="s">
        <v>3685</v>
      </c>
      <c r="Q3816" s="1">
        <v>50648521</v>
      </c>
    </row>
    <row r="3817" spans="13:17">
      <c r="M3817" s="1" t="s">
        <v>51</v>
      </c>
      <c r="N3817" s="1" t="s">
        <v>169</v>
      </c>
      <c r="O3817" s="1" t="s">
        <v>829</v>
      </c>
      <c r="P3817" s="1" t="s">
        <v>3686</v>
      </c>
      <c r="Q3817" s="1">
        <v>50648531</v>
      </c>
    </row>
    <row r="3818" spans="13:17">
      <c r="M3818" s="1" t="s">
        <v>51</v>
      </c>
      <c r="N3818" s="1" t="s">
        <v>169</v>
      </c>
      <c r="O3818" s="1" t="s">
        <v>829</v>
      </c>
      <c r="P3818" s="1" t="s">
        <v>3687</v>
      </c>
      <c r="Q3818" s="1">
        <v>50648542</v>
      </c>
    </row>
    <row r="3819" spans="13:17">
      <c r="M3819" s="1" t="s">
        <v>51</v>
      </c>
      <c r="N3819" s="1" t="s">
        <v>169</v>
      </c>
      <c r="O3819" s="1" t="s">
        <v>829</v>
      </c>
      <c r="P3819" s="1" t="s">
        <v>2074</v>
      </c>
      <c r="Q3819" s="1">
        <v>50648552</v>
      </c>
    </row>
    <row r="3820" spans="13:17">
      <c r="M3820" s="1" t="s">
        <v>51</v>
      </c>
      <c r="N3820" s="1" t="s">
        <v>169</v>
      </c>
      <c r="O3820" s="1" t="s">
        <v>829</v>
      </c>
      <c r="P3820" s="1" t="s">
        <v>3688</v>
      </c>
      <c r="Q3820" s="1">
        <v>50648563</v>
      </c>
    </row>
    <row r="3821" spans="13:17">
      <c r="M3821" s="1" t="s">
        <v>51</v>
      </c>
      <c r="N3821" s="1" t="s">
        <v>169</v>
      </c>
      <c r="O3821" s="1" t="s">
        <v>829</v>
      </c>
      <c r="P3821" s="1" t="s">
        <v>3667</v>
      </c>
      <c r="Q3821" s="1">
        <v>50648573</v>
      </c>
    </row>
    <row r="3822" spans="13:17">
      <c r="M3822" s="1" t="s">
        <v>51</v>
      </c>
      <c r="N3822" s="1" t="s">
        <v>169</v>
      </c>
      <c r="O3822" s="1" t="s">
        <v>829</v>
      </c>
      <c r="P3822" s="1" t="s">
        <v>829</v>
      </c>
      <c r="Q3822" s="1">
        <v>50648584</v>
      </c>
    </row>
    <row r="3823" spans="13:17">
      <c r="M3823" s="1" t="s">
        <v>51</v>
      </c>
      <c r="N3823" s="1" t="s">
        <v>169</v>
      </c>
      <c r="O3823" s="1" t="s">
        <v>831</v>
      </c>
      <c r="P3823" s="1" t="s">
        <v>3689</v>
      </c>
      <c r="Q3823" s="1">
        <v>50648617</v>
      </c>
    </row>
    <row r="3824" spans="13:17">
      <c r="M3824" s="1" t="s">
        <v>51</v>
      </c>
      <c r="N3824" s="1" t="s">
        <v>169</v>
      </c>
      <c r="O3824" s="1" t="s">
        <v>831</v>
      </c>
      <c r="P3824" s="1" t="s">
        <v>3690</v>
      </c>
      <c r="Q3824" s="1">
        <v>50648639</v>
      </c>
    </row>
    <row r="3825" spans="13:17">
      <c r="M3825" s="1" t="s">
        <v>51</v>
      </c>
      <c r="N3825" s="1" t="s">
        <v>169</v>
      </c>
      <c r="O3825" s="1" t="s">
        <v>831</v>
      </c>
      <c r="P3825" s="1" t="s">
        <v>3691</v>
      </c>
      <c r="Q3825" s="1">
        <v>50648663</v>
      </c>
    </row>
    <row r="3826" spans="13:17">
      <c r="M3826" s="1" t="s">
        <v>51</v>
      </c>
      <c r="N3826" s="1" t="s">
        <v>169</v>
      </c>
      <c r="O3826" s="1" t="s">
        <v>831</v>
      </c>
      <c r="P3826" s="1" t="s">
        <v>831</v>
      </c>
      <c r="Q3826" s="1">
        <v>50648671</v>
      </c>
    </row>
    <row r="3827" spans="13:17">
      <c r="M3827" s="1" t="s">
        <v>51</v>
      </c>
      <c r="N3827" s="1" t="s">
        <v>169</v>
      </c>
      <c r="O3827" s="1" t="s">
        <v>831</v>
      </c>
      <c r="P3827" s="1" t="s">
        <v>3692</v>
      </c>
      <c r="Q3827" s="1">
        <v>50648679</v>
      </c>
    </row>
    <row r="3828" spans="13:17">
      <c r="M3828" s="1" t="s">
        <v>51</v>
      </c>
      <c r="N3828" s="1" t="s">
        <v>169</v>
      </c>
      <c r="O3828" s="1" t="s">
        <v>831</v>
      </c>
      <c r="P3828" s="1" t="s">
        <v>3693</v>
      </c>
      <c r="Q3828" s="1">
        <v>50648694</v>
      </c>
    </row>
    <row r="3829" spans="13:17">
      <c r="M3829" s="1" t="s">
        <v>51</v>
      </c>
      <c r="N3829" s="1" t="s">
        <v>171</v>
      </c>
      <c r="O3829" s="1" t="s">
        <v>832</v>
      </c>
      <c r="P3829" s="1" t="s">
        <v>832</v>
      </c>
      <c r="Q3829" s="1">
        <v>50690919</v>
      </c>
    </row>
    <row r="3830" spans="13:17">
      <c r="M3830" s="1" t="s">
        <v>51</v>
      </c>
      <c r="N3830" s="1" t="s">
        <v>171</v>
      </c>
      <c r="O3830" s="1" t="s">
        <v>832</v>
      </c>
      <c r="P3830" s="1" t="s">
        <v>3694</v>
      </c>
      <c r="Q3830" s="1">
        <v>50690999</v>
      </c>
    </row>
    <row r="3831" spans="13:17">
      <c r="M3831" s="1" t="s">
        <v>51</v>
      </c>
      <c r="N3831" s="1" t="s">
        <v>171</v>
      </c>
      <c r="O3831" s="1" t="s">
        <v>832</v>
      </c>
      <c r="P3831" s="1" t="s">
        <v>3695</v>
      </c>
      <c r="Q3831" s="1">
        <v>50690938</v>
      </c>
    </row>
    <row r="3832" spans="13:17">
      <c r="M3832" s="1" t="s">
        <v>51</v>
      </c>
      <c r="N3832" s="1" t="s">
        <v>171</v>
      </c>
      <c r="O3832" s="1" t="s">
        <v>832</v>
      </c>
      <c r="P3832" s="1" t="s">
        <v>3696</v>
      </c>
      <c r="Q3832" s="1">
        <v>50690942</v>
      </c>
    </row>
    <row r="3833" spans="13:17">
      <c r="M3833" s="1" t="s">
        <v>51</v>
      </c>
      <c r="N3833" s="1" t="s">
        <v>171</v>
      </c>
      <c r="O3833" s="1" t="s">
        <v>832</v>
      </c>
      <c r="P3833" s="1" t="s">
        <v>3697</v>
      </c>
      <c r="Q3833" s="1">
        <v>50690976</v>
      </c>
    </row>
    <row r="3834" spans="13:17">
      <c r="M3834" s="1" t="s">
        <v>51</v>
      </c>
      <c r="N3834" s="1" t="s">
        <v>171</v>
      </c>
      <c r="O3834" s="1" t="s">
        <v>832</v>
      </c>
      <c r="P3834" s="1" t="s">
        <v>3698</v>
      </c>
      <c r="Q3834" s="1">
        <v>50690957</v>
      </c>
    </row>
    <row r="3835" spans="13:17">
      <c r="M3835" s="1" t="s">
        <v>51</v>
      </c>
      <c r="N3835" s="1" t="s">
        <v>171</v>
      </c>
      <c r="O3835" s="1" t="s">
        <v>834</v>
      </c>
      <c r="P3835" s="1" t="s">
        <v>3699</v>
      </c>
      <c r="Q3835" s="1">
        <v>50691500</v>
      </c>
    </row>
    <row r="3836" spans="13:17">
      <c r="M3836" s="1" t="s">
        <v>51</v>
      </c>
      <c r="N3836" s="1" t="s">
        <v>171</v>
      </c>
      <c r="O3836" s="1" t="s">
        <v>834</v>
      </c>
      <c r="P3836" s="1" t="s">
        <v>834</v>
      </c>
      <c r="Q3836" s="1">
        <v>50691521</v>
      </c>
    </row>
    <row r="3837" spans="13:17">
      <c r="M3837" s="1" t="s">
        <v>51</v>
      </c>
      <c r="N3837" s="1" t="s">
        <v>171</v>
      </c>
      <c r="O3837" s="1" t="s">
        <v>834</v>
      </c>
      <c r="P3837" s="1" t="s">
        <v>3700</v>
      </c>
      <c r="Q3837" s="1">
        <v>50691599</v>
      </c>
    </row>
    <row r="3838" spans="13:17">
      <c r="M3838" s="1" t="s">
        <v>51</v>
      </c>
      <c r="N3838" s="1" t="s">
        <v>171</v>
      </c>
      <c r="O3838" s="1" t="s">
        <v>834</v>
      </c>
      <c r="P3838" s="1" t="s">
        <v>3701</v>
      </c>
      <c r="Q3838" s="1">
        <v>50691523</v>
      </c>
    </row>
    <row r="3839" spans="13:17">
      <c r="M3839" s="1" t="s">
        <v>51</v>
      </c>
      <c r="N3839" s="1" t="s">
        <v>171</v>
      </c>
      <c r="O3839" s="1" t="s">
        <v>834</v>
      </c>
      <c r="P3839" s="1" t="s">
        <v>669</v>
      </c>
      <c r="Q3839" s="1">
        <v>50691535</v>
      </c>
    </row>
    <row r="3840" spans="13:17">
      <c r="M3840" s="1" t="s">
        <v>51</v>
      </c>
      <c r="N3840" s="1" t="s">
        <v>171</v>
      </c>
      <c r="O3840" s="1" t="s">
        <v>834</v>
      </c>
      <c r="P3840" s="1" t="s">
        <v>3702</v>
      </c>
      <c r="Q3840" s="1">
        <v>50691547</v>
      </c>
    </row>
    <row r="3841" spans="13:17">
      <c r="M3841" s="1" t="s">
        <v>51</v>
      </c>
      <c r="N3841" s="1" t="s">
        <v>171</v>
      </c>
      <c r="O3841" s="1" t="s">
        <v>834</v>
      </c>
      <c r="P3841" s="1" t="s">
        <v>3703</v>
      </c>
      <c r="Q3841" s="1">
        <v>50691559</v>
      </c>
    </row>
    <row r="3842" spans="13:17">
      <c r="M3842" s="1" t="s">
        <v>51</v>
      </c>
      <c r="N3842" s="1" t="s">
        <v>171</v>
      </c>
      <c r="O3842" s="1" t="s">
        <v>834</v>
      </c>
      <c r="P3842" s="1" t="s">
        <v>3704</v>
      </c>
      <c r="Q3842" s="1">
        <v>50691571</v>
      </c>
    </row>
    <row r="3843" spans="13:17">
      <c r="M3843" s="1" t="s">
        <v>51</v>
      </c>
      <c r="N3843" s="1" t="s">
        <v>171</v>
      </c>
      <c r="O3843" s="1" t="s">
        <v>834</v>
      </c>
      <c r="P3843" s="1" t="s">
        <v>2753</v>
      </c>
      <c r="Q3843" s="1">
        <v>50691583</v>
      </c>
    </row>
    <row r="3844" spans="13:17">
      <c r="M3844" s="1" t="s">
        <v>51</v>
      </c>
      <c r="N3844" s="1" t="s">
        <v>171</v>
      </c>
      <c r="O3844" s="1" t="s">
        <v>836</v>
      </c>
      <c r="P3844" s="1" t="s">
        <v>3705</v>
      </c>
      <c r="Q3844" s="1">
        <v>50694113</v>
      </c>
    </row>
    <row r="3845" spans="13:17">
      <c r="M3845" s="1" t="s">
        <v>51</v>
      </c>
      <c r="N3845" s="1" t="s">
        <v>171</v>
      </c>
      <c r="O3845" s="1" t="s">
        <v>836</v>
      </c>
      <c r="P3845" s="1" t="s">
        <v>3706</v>
      </c>
      <c r="Q3845" s="1">
        <v>50694127</v>
      </c>
    </row>
    <row r="3846" spans="13:17">
      <c r="M3846" s="1" t="s">
        <v>51</v>
      </c>
      <c r="N3846" s="1" t="s">
        <v>171</v>
      </c>
      <c r="O3846" s="1" t="s">
        <v>836</v>
      </c>
      <c r="P3846" s="1" t="s">
        <v>3707</v>
      </c>
      <c r="Q3846" s="1">
        <v>50694140</v>
      </c>
    </row>
    <row r="3847" spans="13:17">
      <c r="M3847" s="1" t="s">
        <v>51</v>
      </c>
      <c r="N3847" s="1" t="s">
        <v>171</v>
      </c>
      <c r="O3847" s="1" t="s">
        <v>836</v>
      </c>
      <c r="P3847" s="1" t="s">
        <v>3708</v>
      </c>
      <c r="Q3847" s="1">
        <v>50694199</v>
      </c>
    </row>
    <row r="3848" spans="13:17">
      <c r="M3848" s="1" t="s">
        <v>51</v>
      </c>
      <c r="N3848" s="1" t="s">
        <v>171</v>
      </c>
      <c r="O3848" s="1" t="s">
        <v>836</v>
      </c>
      <c r="P3848" s="1" t="s">
        <v>3709</v>
      </c>
      <c r="Q3848" s="1">
        <v>50694160</v>
      </c>
    </row>
    <row r="3849" spans="13:17">
      <c r="M3849" s="1" t="s">
        <v>51</v>
      </c>
      <c r="N3849" s="1" t="s">
        <v>171</v>
      </c>
      <c r="O3849" s="1" t="s">
        <v>836</v>
      </c>
      <c r="P3849" s="1" t="s">
        <v>3710</v>
      </c>
      <c r="Q3849" s="1">
        <v>50694167</v>
      </c>
    </row>
    <row r="3850" spans="13:17">
      <c r="M3850" s="1" t="s">
        <v>51</v>
      </c>
      <c r="N3850" s="1" t="s">
        <v>171</v>
      </c>
      <c r="O3850" s="1" t="s">
        <v>836</v>
      </c>
      <c r="P3850" s="1" t="s">
        <v>143</v>
      </c>
      <c r="Q3850" s="1">
        <v>50694181</v>
      </c>
    </row>
    <row r="3851" spans="13:17">
      <c r="M3851" s="1" t="s">
        <v>51</v>
      </c>
      <c r="N3851" s="1" t="s">
        <v>171</v>
      </c>
      <c r="O3851" s="1" t="s">
        <v>838</v>
      </c>
      <c r="P3851" s="1" t="s">
        <v>3711</v>
      </c>
      <c r="Q3851" s="1">
        <v>50694417</v>
      </c>
    </row>
    <row r="3852" spans="13:17">
      <c r="M3852" s="1" t="s">
        <v>51</v>
      </c>
      <c r="N3852" s="1" t="s">
        <v>171</v>
      </c>
      <c r="O3852" s="1" t="s">
        <v>838</v>
      </c>
      <c r="P3852" s="1" t="s">
        <v>3712</v>
      </c>
      <c r="Q3852" s="1">
        <v>50694457</v>
      </c>
    </row>
    <row r="3853" spans="13:17">
      <c r="M3853" s="1" t="s">
        <v>51</v>
      </c>
      <c r="N3853" s="1" t="s">
        <v>171</v>
      </c>
      <c r="O3853" s="1" t="s">
        <v>838</v>
      </c>
      <c r="P3853" s="1" t="s">
        <v>3713</v>
      </c>
      <c r="Q3853" s="1">
        <v>50694419</v>
      </c>
    </row>
    <row r="3854" spans="13:17">
      <c r="M3854" s="1" t="s">
        <v>51</v>
      </c>
      <c r="N3854" s="1" t="s">
        <v>171</v>
      </c>
      <c r="O3854" s="1" t="s">
        <v>838</v>
      </c>
      <c r="P3854" s="1" t="s">
        <v>3714</v>
      </c>
      <c r="Q3854" s="1">
        <v>50694428</v>
      </c>
    </row>
    <row r="3855" spans="13:17">
      <c r="M3855" s="1" t="s">
        <v>51</v>
      </c>
      <c r="N3855" s="1" t="s">
        <v>171</v>
      </c>
      <c r="O3855" s="1" t="s">
        <v>838</v>
      </c>
      <c r="P3855" s="1" t="s">
        <v>3715</v>
      </c>
      <c r="Q3855" s="1">
        <v>50694438</v>
      </c>
    </row>
    <row r="3856" spans="13:17">
      <c r="M3856" s="1" t="s">
        <v>51</v>
      </c>
      <c r="N3856" s="1" t="s">
        <v>171</v>
      </c>
      <c r="O3856" s="1" t="s">
        <v>838</v>
      </c>
      <c r="P3856" s="1" t="s">
        <v>3716</v>
      </c>
      <c r="Q3856" s="1">
        <v>50694447</v>
      </c>
    </row>
    <row r="3857" spans="13:17">
      <c r="M3857" s="1" t="s">
        <v>51</v>
      </c>
      <c r="N3857" s="1" t="s">
        <v>171</v>
      </c>
      <c r="O3857" s="1" t="s">
        <v>838</v>
      </c>
      <c r="P3857" s="1" t="s">
        <v>3717</v>
      </c>
      <c r="Q3857" s="1">
        <v>50694499</v>
      </c>
    </row>
    <row r="3858" spans="13:17">
      <c r="M3858" s="1" t="s">
        <v>51</v>
      </c>
      <c r="N3858" s="1" t="s">
        <v>171</v>
      </c>
      <c r="O3858" s="1" t="s">
        <v>838</v>
      </c>
      <c r="P3858" s="1" t="s">
        <v>861</v>
      </c>
      <c r="Q3858" s="1">
        <v>50694466</v>
      </c>
    </row>
    <row r="3859" spans="13:17">
      <c r="M3859" s="1" t="s">
        <v>51</v>
      </c>
      <c r="N3859" s="1" t="s">
        <v>171</v>
      </c>
      <c r="O3859" s="1" t="s">
        <v>838</v>
      </c>
      <c r="P3859" s="1" t="s">
        <v>3718</v>
      </c>
      <c r="Q3859" s="1">
        <v>50694476</v>
      </c>
    </row>
    <row r="3860" spans="13:17">
      <c r="M3860" s="1" t="s">
        <v>51</v>
      </c>
      <c r="N3860" s="1" t="s">
        <v>171</v>
      </c>
      <c r="O3860" s="1" t="s">
        <v>838</v>
      </c>
      <c r="P3860" s="1" t="s">
        <v>838</v>
      </c>
      <c r="Q3860" s="1">
        <v>50694485</v>
      </c>
    </row>
    <row r="3861" spans="13:17">
      <c r="M3861" s="1" t="s">
        <v>51</v>
      </c>
      <c r="N3861" s="1" t="s">
        <v>171</v>
      </c>
      <c r="O3861" s="1" t="s">
        <v>838</v>
      </c>
      <c r="P3861" s="1" t="s">
        <v>3719</v>
      </c>
      <c r="Q3861" s="1">
        <v>50694495</v>
      </c>
    </row>
    <row r="3862" spans="13:17">
      <c r="M3862" s="1" t="s">
        <v>51</v>
      </c>
      <c r="N3862" s="1" t="s">
        <v>171</v>
      </c>
      <c r="O3862" s="1" t="s">
        <v>840</v>
      </c>
      <c r="P3862" s="1" t="s">
        <v>3720</v>
      </c>
      <c r="Q3862" s="1">
        <v>50696320</v>
      </c>
    </row>
    <row r="3863" spans="13:17">
      <c r="M3863" s="1" t="s">
        <v>51</v>
      </c>
      <c r="N3863" s="1" t="s">
        <v>171</v>
      </c>
      <c r="O3863" s="1" t="s">
        <v>840</v>
      </c>
      <c r="P3863" s="1" t="s">
        <v>3721</v>
      </c>
      <c r="Q3863" s="1">
        <v>50696323</v>
      </c>
    </row>
    <row r="3864" spans="13:17">
      <c r="M3864" s="1" t="s">
        <v>51</v>
      </c>
      <c r="N3864" s="1" t="s">
        <v>171</v>
      </c>
      <c r="O3864" s="1" t="s">
        <v>840</v>
      </c>
      <c r="P3864" s="1" t="s">
        <v>3722</v>
      </c>
      <c r="Q3864" s="1">
        <v>50696326</v>
      </c>
    </row>
    <row r="3865" spans="13:17">
      <c r="M3865" s="1" t="s">
        <v>51</v>
      </c>
      <c r="N3865" s="1" t="s">
        <v>171</v>
      </c>
      <c r="O3865" s="1" t="s">
        <v>840</v>
      </c>
      <c r="P3865" s="1" t="s">
        <v>3723</v>
      </c>
      <c r="Q3865" s="1">
        <v>50696329</v>
      </c>
    </row>
    <row r="3866" spans="13:17">
      <c r="M3866" s="1" t="s">
        <v>51</v>
      </c>
      <c r="N3866" s="1" t="s">
        <v>171</v>
      </c>
      <c r="O3866" s="1" t="s">
        <v>840</v>
      </c>
      <c r="P3866" s="1" t="s">
        <v>3724</v>
      </c>
      <c r="Q3866" s="1">
        <v>50696336</v>
      </c>
    </row>
    <row r="3867" spans="13:17">
      <c r="M3867" s="1" t="s">
        <v>51</v>
      </c>
      <c r="N3867" s="1" t="s">
        <v>171</v>
      </c>
      <c r="O3867" s="1" t="s">
        <v>840</v>
      </c>
      <c r="P3867" s="1" t="s">
        <v>3725</v>
      </c>
      <c r="Q3867" s="1">
        <v>50696343</v>
      </c>
    </row>
    <row r="3868" spans="13:17">
      <c r="M3868" s="1" t="s">
        <v>51</v>
      </c>
      <c r="N3868" s="1" t="s">
        <v>171</v>
      </c>
      <c r="O3868" s="1" t="s">
        <v>840</v>
      </c>
      <c r="P3868" s="1" t="s">
        <v>3726</v>
      </c>
      <c r="Q3868" s="1">
        <v>50696351</v>
      </c>
    </row>
    <row r="3869" spans="13:17">
      <c r="M3869" s="1" t="s">
        <v>51</v>
      </c>
      <c r="N3869" s="1" t="s">
        <v>171</v>
      </c>
      <c r="O3869" s="1" t="s">
        <v>840</v>
      </c>
      <c r="P3869" s="1" t="s">
        <v>3727</v>
      </c>
      <c r="Q3869" s="1">
        <v>50696358</v>
      </c>
    </row>
    <row r="3870" spans="13:17">
      <c r="M3870" s="1" t="s">
        <v>51</v>
      </c>
      <c r="N3870" s="1" t="s">
        <v>171</v>
      </c>
      <c r="O3870" s="1" t="s">
        <v>840</v>
      </c>
      <c r="P3870" s="1" t="s">
        <v>3728</v>
      </c>
      <c r="Q3870" s="1">
        <v>50696365</v>
      </c>
    </row>
    <row r="3871" spans="13:17">
      <c r="M3871" s="1" t="s">
        <v>51</v>
      </c>
      <c r="N3871" s="1" t="s">
        <v>171</v>
      </c>
      <c r="O3871" s="1" t="s">
        <v>840</v>
      </c>
      <c r="P3871" s="1" t="s">
        <v>3729</v>
      </c>
      <c r="Q3871" s="1">
        <v>50696373</v>
      </c>
    </row>
    <row r="3872" spans="13:17">
      <c r="M3872" s="1" t="s">
        <v>51</v>
      </c>
      <c r="N3872" s="1" t="s">
        <v>171</v>
      </c>
      <c r="O3872" s="1" t="s">
        <v>840</v>
      </c>
      <c r="P3872" s="1" t="s">
        <v>3730</v>
      </c>
      <c r="Q3872" s="1">
        <v>50696300</v>
      </c>
    </row>
    <row r="3873" spans="13:17">
      <c r="M3873" s="1" t="s">
        <v>51</v>
      </c>
      <c r="N3873" s="1" t="s">
        <v>171</v>
      </c>
      <c r="O3873" s="1" t="s">
        <v>840</v>
      </c>
      <c r="P3873" s="1" t="s">
        <v>3731</v>
      </c>
      <c r="Q3873" s="1">
        <v>50696399</v>
      </c>
    </row>
    <row r="3874" spans="13:17">
      <c r="M3874" s="1" t="s">
        <v>51</v>
      </c>
      <c r="N3874" s="1" t="s">
        <v>171</v>
      </c>
      <c r="O3874" s="1" t="s">
        <v>840</v>
      </c>
      <c r="P3874" s="1" t="s">
        <v>3732</v>
      </c>
      <c r="Q3874" s="1">
        <v>50696387</v>
      </c>
    </row>
    <row r="3875" spans="13:17">
      <c r="M3875" s="1" t="s">
        <v>51</v>
      </c>
      <c r="N3875" s="1" t="s">
        <v>171</v>
      </c>
      <c r="O3875" s="1" t="s">
        <v>840</v>
      </c>
      <c r="P3875" s="1" t="s">
        <v>3733</v>
      </c>
      <c r="Q3875" s="1">
        <v>50696394</v>
      </c>
    </row>
    <row r="3876" spans="13:17">
      <c r="M3876" s="1" t="s">
        <v>51</v>
      </c>
      <c r="N3876" s="1" t="s">
        <v>171</v>
      </c>
      <c r="O3876" s="1" t="s">
        <v>842</v>
      </c>
      <c r="P3876" s="1" t="s">
        <v>3734</v>
      </c>
      <c r="Q3876" s="1">
        <v>50699112</v>
      </c>
    </row>
    <row r="3877" spans="13:17">
      <c r="M3877" s="1" t="s">
        <v>51</v>
      </c>
      <c r="N3877" s="1" t="s">
        <v>171</v>
      </c>
      <c r="O3877" s="1" t="s">
        <v>842</v>
      </c>
      <c r="P3877" s="1" t="s">
        <v>3735</v>
      </c>
      <c r="Q3877" s="1">
        <v>50699123</v>
      </c>
    </row>
    <row r="3878" spans="13:17">
      <c r="M3878" s="1" t="s">
        <v>51</v>
      </c>
      <c r="N3878" s="1" t="s">
        <v>171</v>
      </c>
      <c r="O3878" s="1" t="s">
        <v>842</v>
      </c>
      <c r="P3878" s="1" t="s">
        <v>3736</v>
      </c>
      <c r="Q3878" s="1">
        <v>50699115</v>
      </c>
    </row>
    <row r="3879" spans="13:17">
      <c r="M3879" s="1" t="s">
        <v>51</v>
      </c>
      <c r="N3879" s="1" t="s">
        <v>171</v>
      </c>
      <c r="O3879" s="1" t="s">
        <v>842</v>
      </c>
      <c r="P3879" s="1" t="s">
        <v>3737</v>
      </c>
      <c r="Q3879" s="1">
        <v>50699131</v>
      </c>
    </row>
    <row r="3880" spans="13:17">
      <c r="M3880" s="1" t="s">
        <v>51</v>
      </c>
      <c r="N3880" s="1" t="s">
        <v>171</v>
      </c>
      <c r="O3880" s="1" t="s">
        <v>842</v>
      </c>
      <c r="P3880" s="1" t="s">
        <v>3738</v>
      </c>
      <c r="Q3880" s="1">
        <v>50699139</v>
      </c>
    </row>
    <row r="3881" spans="13:17">
      <c r="M3881" s="1" t="s">
        <v>51</v>
      </c>
      <c r="N3881" s="1" t="s">
        <v>171</v>
      </c>
      <c r="O3881" s="1" t="s">
        <v>842</v>
      </c>
      <c r="P3881" s="1" t="s">
        <v>3739</v>
      </c>
      <c r="Q3881" s="1">
        <v>50699147</v>
      </c>
    </row>
    <row r="3882" spans="13:17">
      <c r="M3882" s="1" t="s">
        <v>51</v>
      </c>
      <c r="N3882" s="1" t="s">
        <v>171</v>
      </c>
      <c r="O3882" s="1" t="s">
        <v>842</v>
      </c>
      <c r="P3882" s="1" t="s">
        <v>3740</v>
      </c>
      <c r="Q3882" s="1">
        <v>50699155</v>
      </c>
    </row>
    <row r="3883" spans="13:17">
      <c r="M3883" s="1" t="s">
        <v>51</v>
      </c>
      <c r="N3883" s="1" t="s">
        <v>171</v>
      </c>
      <c r="O3883" s="1" t="s">
        <v>842</v>
      </c>
      <c r="P3883" s="1" t="s">
        <v>3741</v>
      </c>
      <c r="Q3883" s="1">
        <v>50699163</v>
      </c>
    </row>
    <row r="3884" spans="13:17">
      <c r="M3884" s="1" t="s">
        <v>51</v>
      </c>
      <c r="N3884" s="1" t="s">
        <v>171</v>
      </c>
      <c r="O3884" s="1" t="s">
        <v>842</v>
      </c>
      <c r="P3884" s="1" t="s">
        <v>3742</v>
      </c>
      <c r="Q3884" s="1">
        <v>50699171</v>
      </c>
    </row>
    <row r="3885" spans="13:17">
      <c r="M3885" s="1" t="s">
        <v>51</v>
      </c>
      <c r="N3885" s="1" t="s">
        <v>171</v>
      </c>
      <c r="O3885" s="1" t="s">
        <v>842</v>
      </c>
      <c r="P3885" s="1" t="s">
        <v>3743</v>
      </c>
      <c r="Q3885" s="1">
        <v>50699179</v>
      </c>
    </row>
    <row r="3886" spans="13:17">
      <c r="M3886" s="1" t="s">
        <v>51</v>
      </c>
      <c r="N3886" s="1" t="s">
        <v>171</v>
      </c>
      <c r="O3886" s="1" t="s">
        <v>842</v>
      </c>
      <c r="P3886" s="1" t="s">
        <v>3744</v>
      </c>
      <c r="Q3886" s="1">
        <v>50699199</v>
      </c>
    </row>
    <row r="3887" spans="13:17">
      <c r="M3887" s="1" t="s">
        <v>51</v>
      </c>
      <c r="N3887" s="1" t="s">
        <v>171</v>
      </c>
      <c r="O3887" s="1" t="s">
        <v>842</v>
      </c>
      <c r="P3887" s="1" t="s">
        <v>3745</v>
      </c>
      <c r="Q3887" s="1">
        <v>50699194</v>
      </c>
    </row>
    <row r="3888" spans="13:17">
      <c r="M3888" s="1" t="s">
        <v>51</v>
      </c>
      <c r="N3888" s="1" t="s">
        <v>171</v>
      </c>
      <c r="O3888" s="1" t="s">
        <v>842</v>
      </c>
      <c r="P3888" s="1" t="s">
        <v>3746</v>
      </c>
      <c r="Q3888" s="1">
        <v>50699187</v>
      </c>
    </row>
    <row r="3889" spans="13:17">
      <c r="M3889" s="1" t="s">
        <v>51</v>
      </c>
      <c r="N3889" s="1" t="s">
        <v>174</v>
      </c>
      <c r="O3889" s="1" t="s">
        <v>844</v>
      </c>
      <c r="P3889" s="1" t="s">
        <v>844</v>
      </c>
      <c r="Q3889" s="1">
        <v>50701818</v>
      </c>
    </row>
    <row r="3890" spans="13:17">
      <c r="M3890" s="1" t="s">
        <v>51</v>
      </c>
      <c r="N3890" s="1" t="s">
        <v>174</v>
      </c>
      <c r="O3890" s="1" t="s">
        <v>844</v>
      </c>
      <c r="P3890" s="1" t="s">
        <v>3747</v>
      </c>
      <c r="Q3890" s="1">
        <v>50701837</v>
      </c>
    </row>
    <row r="3891" spans="13:17">
      <c r="M3891" s="1" t="s">
        <v>51</v>
      </c>
      <c r="N3891" s="1" t="s">
        <v>174</v>
      </c>
      <c r="O3891" s="1" t="s">
        <v>844</v>
      </c>
      <c r="P3891" s="1" t="s">
        <v>3748</v>
      </c>
      <c r="Q3891" s="1">
        <v>50701856</v>
      </c>
    </row>
    <row r="3892" spans="13:17">
      <c r="M3892" s="1" t="s">
        <v>51</v>
      </c>
      <c r="N3892" s="1" t="s">
        <v>174</v>
      </c>
      <c r="O3892" s="1" t="s">
        <v>844</v>
      </c>
      <c r="P3892" s="1" t="s">
        <v>3749</v>
      </c>
      <c r="Q3892" s="1">
        <v>50701875</v>
      </c>
    </row>
    <row r="3893" spans="13:17">
      <c r="M3893" s="1" t="s">
        <v>51</v>
      </c>
      <c r="N3893" s="1" t="s">
        <v>174</v>
      </c>
      <c r="O3893" s="1" t="s">
        <v>846</v>
      </c>
      <c r="P3893" s="1" t="s">
        <v>415</v>
      </c>
      <c r="Q3893" s="1">
        <v>50703710</v>
      </c>
    </row>
    <row r="3894" spans="13:17">
      <c r="M3894" s="1" t="s">
        <v>51</v>
      </c>
      <c r="N3894" s="1" t="s">
        <v>174</v>
      </c>
      <c r="O3894" s="1" t="s">
        <v>846</v>
      </c>
      <c r="P3894" s="1" t="s">
        <v>3080</v>
      </c>
      <c r="Q3894" s="1">
        <v>50703721</v>
      </c>
    </row>
    <row r="3895" spans="13:17">
      <c r="M3895" s="1" t="s">
        <v>51</v>
      </c>
      <c r="N3895" s="1" t="s">
        <v>174</v>
      </c>
      <c r="O3895" s="1" t="s">
        <v>846</v>
      </c>
      <c r="P3895" s="1" t="s">
        <v>871</v>
      </c>
      <c r="Q3895" s="1">
        <v>50703731</v>
      </c>
    </row>
    <row r="3896" spans="13:17">
      <c r="M3896" s="1" t="s">
        <v>51</v>
      </c>
      <c r="N3896" s="1" t="s">
        <v>174</v>
      </c>
      <c r="O3896" s="1" t="s">
        <v>846</v>
      </c>
      <c r="P3896" s="1" t="s">
        <v>3750</v>
      </c>
      <c r="Q3896" s="1">
        <v>50703742</v>
      </c>
    </row>
    <row r="3897" spans="13:17">
      <c r="M3897" s="1" t="s">
        <v>51</v>
      </c>
      <c r="N3897" s="1" t="s">
        <v>174</v>
      </c>
      <c r="O3897" s="1" t="s">
        <v>846</v>
      </c>
      <c r="P3897" s="1" t="s">
        <v>846</v>
      </c>
      <c r="Q3897" s="1">
        <v>50703752</v>
      </c>
    </row>
    <row r="3898" spans="13:17">
      <c r="M3898" s="1" t="s">
        <v>51</v>
      </c>
      <c r="N3898" s="1" t="s">
        <v>174</v>
      </c>
      <c r="O3898" s="1" t="s">
        <v>846</v>
      </c>
      <c r="P3898" s="1" t="s">
        <v>930</v>
      </c>
      <c r="Q3898" s="1">
        <v>50703763</v>
      </c>
    </row>
    <row r="3899" spans="13:17">
      <c r="M3899" s="1" t="s">
        <v>51</v>
      </c>
      <c r="N3899" s="1" t="s">
        <v>174</v>
      </c>
      <c r="O3899" s="1" t="s">
        <v>846</v>
      </c>
      <c r="P3899" s="1" t="s">
        <v>1502</v>
      </c>
      <c r="Q3899" s="1">
        <v>50703773</v>
      </c>
    </row>
    <row r="3900" spans="13:17">
      <c r="M3900" s="1" t="s">
        <v>51</v>
      </c>
      <c r="N3900" s="1" t="s">
        <v>174</v>
      </c>
      <c r="O3900" s="1" t="s">
        <v>846</v>
      </c>
      <c r="P3900" s="1" t="s">
        <v>3751</v>
      </c>
      <c r="Q3900" s="1">
        <v>50703799</v>
      </c>
    </row>
    <row r="3901" spans="13:17">
      <c r="M3901" s="1" t="s">
        <v>51</v>
      </c>
      <c r="N3901" s="1" t="s">
        <v>174</v>
      </c>
      <c r="O3901" s="1" t="s">
        <v>846</v>
      </c>
      <c r="P3901" s="1" t="s">
        <v>3752</v>
      </c>
      <c r="Q3901" s="1">
        <v>50703784</v>
      </c>
    </row>
    <row r="3902" spans="13:17">
      <c r="M3902" s="1" t="s">
        <v>51</v>
      </c>
      <c r="N3902" s="1" t="s">
        <v>174</v>
      </c>
      <c r="O3902" s="1" t="s">
        <v>848</v>
      </c>
      <c r="P3902" s="1" t="s">
        <v>1244</v>
      </c>
      <c r="Q3902" s="1">
        <v>50705619</v>
      </c>
    </row>
    <row r="3903" spans="13:17">
      <c r="M3903" s="1" t="s">
        <v>51</v>
      </c>
      <c r="N3903" s="1" t="s">
        <v>174</v>
      </c>
      <c r="O3903" s="1" t="s">
        <v>848</v>
      </c>
      <c r="P3903" s="1" t="s">
        <v>186</v>
      </c>
      <c r="Q3903" s="1">
        <v>50705638</v>
      </c>
    </row>
    <row r="3904" spans="13:17">
      <c r="M3904" s="1" t="s">
        <v>51</v>
      </c>
      <c r="N3904" s="1" t="s">
        <v>174</v>
      </c>
      <c r="O3904" s="1" t="s">
        <v>848</v>
      </c>
      <c r="P3904" s="1" t="s">
        <v>848</v>
      </c>
      <c r="Q3904" s="1">
        <v>50705657</v>
      </c>
    </row>
    <row r="3905" spans="13:17">
      <c r="M3905" s="1" t="s">
        <v>51</v>
      </c>
      <c r="N3905" s="1" t="s">
        <v>174</v>
      </c>
      <c r="O3905" s="1" t="s">
        <v>848</v>
      </c>
      <c r="P3905" s="1" t="s">
        <v>3753</v>
      </c>
      <c r="Q3905" s="1">
        <v>50705699</v>
      </c>
    </row>
    <row r="3906" spans="13:17">
      <c r="M3906" s="1" t="s">
        <v>51</v>
      </c>
      <c r="N3906" s="1" t="s">
        <v>174</v>
      </c>
      <c r="O3906" s="1" t="s">
        <v>848</v>
      </c>
      <c r="P3906" s="1" t="s">
        <v>3182</v>
      </c>
      <c r="Q3906" s="1">
        <v>50705676</v>
      </c>
    </row>
    <row r="3907" spans="13:17">
      <c r="M3907" s="1" t="s">
        <v>51</v>
      </c>
      <c r="N3907" s="1" t="s">
        <v>174</v>
      </c>
      <c r="O3907" s="1" t="s">
        <v>850</v>
      </c>
      <c r="P3907" s="1" t="s">
        <v>3754</v>
      </c>
      <c r="Q3907" s="1">
        <v>50706617</v>
      </c>
    </row>
    <row r="3908" spans="13:17">
      <c r="M3908" s="1" t="s">
        <v>51</v>
      </c>
      <c r="N3908" s="1" t="s">
        <v>174</v>
      </c>
      <c r="O3908" s="1" t="s">
        <v>850</v>
      </c>
      <c r="P3908" s="1" t="s">
        <v>3755</v>
      </c>
      <c r="Q3908" s="1">
        <v>50706618</v>
      </c>
    </row>
    <row r="3909" spans="13:17">
      <c r="M3909" s="1" t="s">
        <v>51</v>
      </c>
      <c r="N3909" s="1" t="s">
        <v>174</v>
      </c>
      <c r="O3909" s="1" t="s">
        <v>850</v>
      </c>
      <c r="P3909" s="1" t="s">
        <v>2268</v>
      </c>
      <c r="Q3909" s="1">
        <v>50706619</v>
      </c>
    </row>
    <row r="3910" spans="13:17">
      <c r="M3910" s="1" t="s">
        <v>51</v>
      </c>
      <c r="N3910" s="1" t="s">
        <v>174</v>
      </c>
      <c r="O3910" s="1" t="s">
        <v>850</v>
      </c>
      <c r="P3910" s="1" t="s">
        <v>3756</v>
      </c>
      <c r="Q3910" s="1">
        <v>50706699</v>
      </c>
    </row>
    <row r="3911" spans="13:17">
      <c r="M3911" s="1" t="s">
        <v>51</v>
      </c>
      <c r="N3911" s="1" t="s">
        <v>174</v>
      </c>
      <c r="O3911" s="1" t="s">
        <v>850</v>
      </c>
      <c r="P3911" s="1" t="s">
        <v>3757</v>
      </c>
      <c r="Q3911" s="1">
        <v>50706620</v>
      </c>
    </row>
    <row r="3912" spans="13:17">
      <c r="M3912" s="1" t="s">
        <v>51</v>
      </c>
      <c r="N3912" s="1" t="s">
        <v>174</v>
      </c>
      <c r="O3912" s="1" t="s">
        <v>850</v>
      </c>
      <c r="P3912" s="1" t="s">
        <v>3758</v>
      </c>
      <c r="Q3912" s="1">
        <v>50706622</v>
      </c>
    </row>
    <row r="3913" spans="13:17">
      <c r="M3913" s="1" t="s">
        <v>51</v>
      </c>
      <c r="N3913" s="1" t="s">
        <v>174</v>
      </c>
      <c r="O3913" s="1" t="s">
        <v>850</v>
      </c>
      <c r="P3913" s="1" t="s">
        <v>3759</v>
      </c>
      <c r="Q3913" s="1">
        <v>50706627</v>
      </c>
    </row>
    <row r="3914" spans="13:17">
      <c r="M3914" s="1" t="s">
        <v>51</v>
      </c>
      <c r="N3914" s="1" t="s">
        <v>174</v>
      </c>
      <c r="O3914" s="1" t="s">
        <v>850</v>
      </c>
      <c r="P3914" s="1" t="s">
        <v>3760</v>
      </c>
      <c r="Q3914" s="1">
        <v>50706633</v>
      </c>
    </row>
    <row r="3915" spans="13:17">
      <c r="M3915" s="1" t="s">
        <v>51</v>
      </c>
      <c r="N3915" s="1" t="s">
        <v>174</v>
      </c>
      <c r="O3915" s="1" t="s">
        <v>850</v>
      </c>
      <c r="P3915" s="1" t="s">
        <v>506</v>
      </c>
      <c r="Q3915" s="1">
        <v>50706639</v>
      </c>
    </row>
    <row r="3916" spans="13:17">
      <c r="M3916" s="1" t="s">
        <v>51</v>
      </c>
      <c r="N3916" s="1" t="s">
        <v>174</v>
      </c>
      <c r="O3916" s="1" t="s">
        <v>850</v>
      </c>
      <c r="P3916" s="1" t="s">
        <v>3761</v>
      </c>
      <c r="Q3916" s="1">
        <v>50706644</v>
      </c>
    </row>
    <row r="3917" spans="13:17">
      <c r="M3917" s="1" t="s">
        <v>51</v>
      </c>
      <c r="N3917" s="1" t="s">
        <v>174</v>
      </c>
      <c r="O3917" s="1" t="s">
        <v>850</v>
      </c>
      <c r="P3917" s="1" t="s">
        <v>2157</v>
      </c>
      <c r="Q3917" s="1">
        <v>50706655</v>
      </c>
    </row>
    <row r="3918" spans="13:17">
      <c r="M3918" s="1" t="s">
        <v>51</v>
      </c>
      <c r="N3918" s="1" t="s">
        <v>174</v>
      </c>
      <c r="O3918" s="1" t="s">
        <v>850</v>
      </c>
      <c r="P3918" s="1" t="s">
        <v>1143</v>
      </c>
      <c r="Q3918" s="1">
        <v>50706667</v>
      </c>
    </row>
    <row r="3919" spans="13:17">
      <c r="M3919" s="1" t="s">
        <v>51</v>
      </c>
      <c r="N3919" s="1" t="s">
        <v>174</v>
      </c>
      <c r="O3919" s="1" t="s">
        <v>850</v>
      </c>
      <c r="P3919" s="1" t="s">
        <v>3762</v>
      </c>
      <c r="Q3919" s="1">
        <v>50706683</v>
      </c>
    </row>
    <row r="3920" spans="13:17">
      <c r="M3920" s="1" t="s">
        <v>51</v>
      </c>
      <c r="N3920" s="1" t="s">
        <v>174</v>
      </c>
      <c r="O3920" s="1" t="s">
        <v>850</v>
      </c>
      <c r="P3920" s="1" t="s">
        <v>3763</v>
      </c>
      <c r="Q3920" s="1">
        <v>50706689</v>
      </c>
    </row>
    <row r="3921" spans="13:17">
      <c r="M3921" s="1" t="s">
        <v>51</v>
      </c>
      <c r="N3921" s="1" t="s">
        <v>174</v>
      </c>
      <c r="O3921" s="1" t="s">
        <v>850</v>
      </c>
      <c r="P3921" s="1" t="s">
        <v>1238</v>
      </c>
      <c r="Q3921" s="1">
        <v>50706694</v>
      </c>
    </row>
    <row r="3922" spans="13:17">
      <c r="M3922" s="1" t="s">
        <v>51</v>
      </c>
      <c r="N3922" s="1" t="s">
        <v>174</v>
      </c>
      <c r="O3922" s="1" t="s">
        <v>800</v>
      </c>
      <c r="P3922" s="1" t="s">
        <v>1783</v>
      </c>
      <c r="Q3922" s="1">
        <v>50708810</v>
      </c>
    </row>
    <row r="3923" spans="13:17">
      <c r="M3923" s="1" t="s">
        <v>51</v>
      </c>
      <c r="N3923" s="1" t="s">
        <v>174</v>
      </c>
      <c r="O3923" s="1" t="s">
        <v>800</v>
      </c>
      <c r="P3923" s="1" t="s">
        <v>3764</v>
      </c>
      <c r="Q3923" s="1">
        <v>50708811</v>
      </c>
    </row>
    <row r="3924" spans="13:17">
      <c r="M3924" s="1" t="s">
        <v>51</v>
      </c>
      <c r="N3924" s="1" t="s">
        <v>174</v>
      </c>
      <c r="O3924" s="1" t="s">
        <v>800</v>
      </c>
      <c r="P3924" s="1" t="s">
        <v>3765</v>
      </c>
      <c r="Q3924" s="1">
        <v>50708817</v>
      </c>
    </row>
    <row r="3925" spans="13:17">
      <c r="M3925" s="1" t="s">
        <v>51</v>
      </c>
      <c r="N3925" s="1" t="s">
        <v>174</v>
      </c>
      <c r="O3925" s="1" t="s">
        <v>800</v>
      </c>
      <c r="P3925" s="1" t="s">
        <v>3766</v>
      </c>
      <c r="Q3925" s="1">
        <v>50708823</v>
      </c>
    </row>
    <row r="3926" spans="13:17">
      <c r="M3926" s="1" t="s">
        <v>51</v>
      </c>
      <c r="N3926" s="1" t="s">
        <v>174</v>
      </c>
      <c r="O3926" s="1" t="s">
        <v>800</v>
      </c>
      <c r="P3926" s="1" t="s">
        <v>3767</v>
      </c>
      <c r="Q3926" s="1">
        <v>50708829</v>
      </c>
    </row>
    <row r="3927" spans="13:17">
      <c r="M3927" s="1" t="s">
        <v>51</v>
      </c>
      <c r="N3927" s="1" t="s">
        <v>174</v>
      </c>
      <c r="O3927" s="1" t="s">
        <v>800</v>
      </c>
      <c r="P3927" s="1" t="s">
        <v>3768</v>
      </c>
      <c r="Q3927" s="1">
        <v>50708835</v>
      </c>
    </row>
    <row r="3928" spans="13:17">
      <c r="M3928" s="1" t="s">
        <v>51</v>
      </c>
      <c r="N3928" s="1" t="s">
        <v>174</v>
      </c>
      <c r="O3928" s="1" t="s">
        <v>800</v>
      </c>
      <c r="P3928" s="1" t="s">
        <v>3769</v>
      </c>
      <c r="Q3928" s="1">
        <v>50708841</v>
      </c>
    </row>
    <row r="3929" spans="13:17">
      <c r="M3929" s="1" t="s">
        <v>51</v>
      </c>
      <c r="N3929" s="1" t="s">
        <v>174</v>
      </c>
      <c r="O3929" s="1" t="s">
        <v>800</v>
      </c>
      <c r="P3929" s="1" t="s">
        <v>3770</v>
      </c>
      <c r="Q3929" s="1">
        <v>50708853</v>
      </c>
    </row>
    <row r="3930" spans="13:17">
      <c r="M3930" s="1" t="s">
        <v>51</v>
      </c>
      <c r="N3930" s="1" t="s">
        <v>174</v>
      </c>
      <c r="O3930" s="1" t="s">
        <v>800</v>
      </c>
      <c r="P3930" s="1" t="s">
        <v>3771</v>
      </c>
      <c r="Q3930" s="1">
        <v>50708847</v>
      </c>
    </row>
    <row r="3931" spans="13:17">
      <c r="M3931" s="1" t="s">
        <v>51</v>
      </c>
      <c r="N3931" s="1" t="s">
        <v>174</v>
      </c>
      <c r="O3931" s="1" t="s">
        <v>800</v>
      </c>
      <c r="P3931" s="1" t="s">
        <v>3772</v>
      </c>
      <c r="Q3931" s="1">
        <v>50708859</v>
      </c>
    </row>
    <row r="3932" spans="13:17">
      <c r="M3932" s="1" t="s">
        <v>51</v>
      </c>
      <c r="N3932" s="1" t="s">
        <v>174</v>
      </c>
      <c r="O3932" s="1" t="s">
        <v>800</v>
      </c>
      <c r="P3932" s="1" t="s">
        <v>3698</v>
      </c>
      <c r="Q3932" s="1">
        <v>50708865</v>
      </c>
    </row>
    <row r="3933" spans="13:17">
      <c r="M3933" s="1" t="s">
        <v>51</v>
      </c>
      <c r="N3933" s="1" t="s">
        <v>174</v>
      </c>
      <c r="O3933" s="1" t="s">
        <v>800</v>
      </c>
      <c r="P3933" s="1" t="s">
        <v>3371</v>
      </c>
      <c r="Q3933" s="1">
        <v>50708871</v>
      </c>
    </row>
    <row r="3934" spans="13:17">
      <c r="M3934" s="1" t="s">
        <v>51</v>
      </c>
      <c r="N3934" s="1" t="s">
        <v>174</v>
      </c>
      <c r="O3934" s="1" t="s">
        <v>800</v>
      </c>
      <c r="P3934" s="1" t="s">
        <v>3773</v>
      </c>
      <c r="Q3934" s="1">
        <v>50708877</v>
      </c>
    </row>
    <row r="3935" spans="13:17">
      <c r="M3935" s="1" t="s">
        <v>51</v>
      </c>
      <c r="N3935" s="1" t="s">
        <v>174</v>
      </c>
      <c r="O3935" s="1" t="s">
        <v>800</v>
      </c>
      <c r="P3935" s="1" t="s">
        <v>3584</v>
      </c>
      <c r="Q3935" s="1">
        <v>50708899</v>
      </c>
    </row>
    <row r="3936" spans="13:17">
      <c r="M3936" s="1" t="s">
        <v>51</v>
      </c>
      <c r="N3936" s="1" t="s">
        <v>174</v>
      </c>
      <c r="O3936" s="1" t="s">
        <v>800</v>
      </c>
      <c r="P3936" s="1" t="s">
        <v>451</v>
      </c>
      <c r="Q3936" s="1">
        <v>50708889</v>
      </c>
    </row>
    <row r="3937" spans="13:17">
      <c r="M3937" s="1" t="s">
        <v>51</v>
      </c>
      <c r="N3937" s="1" t="s">
        <v>174</v>
      </c>
      <c r="O3937" s="1" t="s">
        <v>800</v>
      </c>
      <c r="P3937" s="1" t="s">
        <v>3774</v>
      </c>
      <c r="Q3937" s="1">
        <v>50708895</v>
      </c>
    </row>
    <row r="3938" spans="13:17">
      <c r="M3938" s="1" t="s">
        <v>51</v>
      </c>
      <c r="N3938" s="1" t="s">
        <v>177</v>
      </c>
      <c r="O3938" s="1" t="s">
        <v>852</v>
      </c>
      <c r="P3938" s="1" t="s">
        <v>3775</v>
      </c>
      <c r="Q3938" s="1">
        <v>50760599</v>
      </c>
    </row>
    <row r="3939" spans="13:17">
      <c r="M3939" s="1" t="s">
        <v>51</v>
      </c>
      <c r="N3939" s="1" t="s">
        <v>177</v>
      </c>
      <c r="O3939" s="1" t="s">
        <v>852</v>
      </c>
      <c r="P3939" s="1" t="s">
        <v>3776</v>
      </c>
      <c r="Q3939" s="1">
        <v>50760515</v>
      </c>
    </row>
    <row r="3940" spans="13:17">
      <c r="M3940" s="1" t="s">
        <v>51</v>
      </c>
      <c r="N3940" s="1" t="s">
        <v>177</v>
      </c>
      <c r="O3940" s="1" t="s">
        <v>852</v>
      </c>
      <c r="P3940" s="1" t="s">
        <v>3777</v>
      </c>
      <c r="Q3940" s="1">
        <v>50760531</v>
      </c>
    </row>
    <row r="3941" spans="13:17">
      <c r="M3941" s="1" t="s">
        <v>51</v>
      </c>
      <c r="N3941" s="1" t="s">
        <v>177</v>
      </c>
      <c r="O3941" s="1" t="s">
        <v>852</v>
      </c>
      <c r="P3941" s="1" t="s">
        <v>3778</v>
      </c>
      <c r="Q3941" s="1">
        <v>50760547</v>
      </c>
    </row>
    <row r="3942" spans="13:17">
      <c r="M3942" s="1" t="s">
        <v>51</v>
      </c>
      <c r="N3942" s="1" t="s">
        <v>177</v>
      </c>
      <c r="O3942" s="1" t="s">
        <v>852</v>
      </c>
      <c r="P3942" s="1" t="s">
        <v>81</v>
      </c>
      <c r="Q3942" s="1">
        <v>50760563</v>
      </c>
    </row>
    <row r="3943" spans="13:17">
      <c r="M3943" s="1" t="s">
        <v>51</v>
      </c>
      <c r="N3943" s="1" t="s">
        <v>177</v>
      </c>
      <c r="O3943" s="1" t="s">
        <v>852</v>
      </c>
      <c r="P3943" s="1" t="s">
        <v>3779</v>
      </c>
      <c r="Q3943" s="1">
        <v>50760579</v>
      </c>
    </row>
    <row r="3944" spans="13:17">
      <c r="M3944" s="1" t="s">
        <v>51</v>
      </c>
      <c r="N3944" s="1" t="s">
        <v>177</v>
      </c>
      <c r="O3944" s="1" t="s">
        <v>854</v>
      </c>
      <c r="P3944" s="1" t="s">
        <v>3780</v>
      </c>
      <c r="Q3944" s="1">
        <v>50761699</v>
      </c>
    </row>
    <row r="3945" spans="13:17">
      <c r="M3945" s="1" t="s">
        <v>51</v>
      </c>
      <c r="N3945" s="1" t="s">
        <v>177</v>
      </c>
      <c r="O3945" s="1" t="s">
        <v>854</v>
      </c>
      <c r="P3945" s="1" t="s">
        <v>3781</v>
      </c>
      <c r="Q3945" s="1">
        <v>50761615</v>
      </c>
    </row>
    <row r="3946" spans="13:17">
      <c r="M3946" s="1" t="s">
        <v>51</v>
      </c>
      <c r="N3946" s="1" t="s">
        <v>177</v>
      </c>
      <c r="O3946" s="1" t="s">
        <v>854</v>
      </c>
      <c r="P3946" s="1" t="s">
        <v>3782</v>
      </c>
      <c r="Q3946" s="1">
        <v>50761621</v>
      </c>
    </row>
    <row r="3947" spans="13:17">
      <c r="M3947" s="1" t="s">
        <v>51</v>
      </c>
      <c r="N3947" s="1" t="s">
        <v>177</v>
      </c>
      <c r="O3947" s="1" t="s">
        <v>854</v>
      </c>
      <c r="P3947" s="1" t="s">
        <v>3783</v>
      </c>
      <c r="Q3947" s="1">
        <v>50761631</v>
      </c>
    </row>
    <row r="3948" spans="13:17">
      <c r="M3948" s="1" t="s">
        <v>51</v>
      </c>
      <c r="N3948" s="1" t="s">
        <v>177</v>
      </c>
      <c r="O3948" s="1" t="s">
        <v>854</v>
      </c>
      <c r="P3948" s="1" t="s">
        <v>3784</v>
      </c>
      <c r="Q3948" s="1">
        <v>50761642</v>
      </c>
    </row>
    <row r="3949" spans="13:17">
      <c r="M3949" s="1" t="s">
        <v>51</v>
      </c>
      <c r="N3949" s="1" t="s">
        <v>177</v>
      </c>
      <c r="O3949" s="1" t="s">
        <v>854</v>
      </c>
      <c r="P3949" s="1" t="s">
        <v>3785</v>
      </c>
      <c r="Q3949" s="1">
        <v>50761647</v>
      </c>
    </row>
    <row r="3950" spans="13:17">
      <c r="M3950" s="1" t="s">
        <v>51</v>
      </c>
      <c r="N3950" s="1" t="s">
        <v>177</v>
      </c>
      <c r="O3950" s="1" t="s">
        <v>854</v>
      </c>
      <c r="P3950" s="1" t="s">
        <v>3786</v>
      </c>
      <c r="Q3950" s="1">
        <v>50761652</v>
      </c>
    </row>
    <row r="3951" spans="13:17">
      <c r="M3951" s="1" t="s">
        <v>51</v>
      </c>
      <c r="N3951" s="1" t="s">
        <v>177</v>
      </c>
      <c r="O3951" s="1" t="s">
        <v>854</v>
      </c>
      <c r="P3951" s="1" t="s">
        <v>3787</v>
      </c>
      <c r="Q3951" s="1">
        <v>50761663</v>
      </c>
    </row>
    <row r="3952" spans="13:17">
      <c r="M3952" s="1" t="s">
        <v>51</v>
      </c>
      <c r="N3952" s="1" t="s">
        <v>177</v>
      </c>
      <c r="O3952" s="1" t="s">
        <v>854</v>
      </c>
      <c r="P3952" s="1" t="s">
        <v>3788</v>
      </c>
      <c r="Q3952" s="1">
        <v>50761673</v>
      </c>
    </row>
    <row r="3953" spans="13:17">
      <c r="M3953" s="1" t="s">
        <v>51</v>
      </c>
      <c r="N3953" s="1" t="s">
        <v>177</v>
      </c>
      <c r="O3953" s="1" t="s">
        <v>854</v>
      </c>
      <c r="P3953" s="1" t="s">
        <v>3789</v>
      </c>
      <c r="Q3953" s="1">
        <v>50761684</v>
      </c>
    </row>
    <row r="3954" spans="13:17">
      <c r="M3954" s="1" t="s">
        <v>51</v>
      </c>
      <c r="N3954" s="1" t="s">
        <v>177</v>
      </c>
      <c r="O3954" s="1" t="s">
        <v>856</v>
      </c>
      <c r="P3954" s="1" t="s">
        <v>3790</v>
      </c>
      <c r="Q3954" s="1">
        <v>50761915</v>
      </c>
    </row>
    <row r="3955" spans="13:17">
      <c r="M3955" s="1" t="s">
        <v>51</v>
      </c>
      <c r="N3955" s="1" t="s">
        <v>177</v>
      </c>
      <c r="O3955" s="1" t="s">
        <v>856</v>
      </c>
      <c r="P3955" s="1" t="s">
        <v>856</v>
      </c>
      <c r="Q3955" s="1">
        <v>50761931</v>
      </c>
    </row>
    <row r="3956" spans="13:17">
      <c r="M3956" s="1" t="s">
        <v>51</v>
      </c>
      <c r="N3956" s="1" t="s">
        <v>177</v>
      </c>
      <c r="O3956" s="1" t="s">
        <v>856</v>
      </c>
      <c r="P3956" s="1" t="s">
        <v>3791</v>
      </c>
      <c r="Q3956" s="1">
        <v>50761999</v>
      </c>
    </row>
    <row r="3957" spans="13:17">
      <c r="M3957" s="1" t="s">
        <v>51</v>
      </c>
      <c r="N3957" s="1" t="s">
        <v>177</v>
      </c>
      <c r="O3957" s="1" t="s">
        <v>856</v>
      </c>
      <c r="P3957" s="1" t="s">
        <v>3792</v>
      </c>
      <c r="Q3957" s="1">
        <v>50761947</v>
      </c>
    </row>
    <row r="3958" spans="13:17">
      <c r="M3958" s="1" t="s">
        <v>51</v>
      </c>
      <c r="N3958" s="1" t="s">
        <v>177</v>
      </c>
      <c r="O3958" s="1" t="s">
        <v>856</v>
      </c>
      <c r="P3958" s="1" t="s">
        <v>3793</v>
      </c>
      <c r="Q3958" s="1">
        <v>50761963</v>
      </c>
    </row>
    <row r="3959" spans="13:17">
      <c r="M3959" s="1" t="s">
        <v>51</v>
      </c>
      <c r="N3959" s="1" t="s">
        <v>177</v>
      </c>
      <c r="O3959" s="1" t="s">
        <v>856</v>
      </c>
      <c r="P3959" s="1" t="s">
        <v>3794</v>
      </c>
      <c r="Q3959" s="1">
        <v>50761919</v>
      </c>
    </row>
    <row r="3960" spans="13:17">
      <c r="M3960" s="1" t="s">
        <v>51</v>
      </c>
      <c r="N3960" s="1" t="s">
        <v>177</v>
      </c>
      <c r="O3960" s="1" t="s">
        <v>856</v>
      </c>
      <c r="P3960" s="1" t="s">
        <v>3795</v>
      </c>
      <c r="Q3960" s="1">
        <v>50761979</v>
      </c>
    </row>
    <row r="3961" spans="13:17">
      <c r="M3961" s="1" t="s">
        <v>51</v>
      </c>
      <c r="N3961" s="1" t="s">
        <v>177</v>
      </c>
      <c r="O3961" s="1" t="s">
        <v>858</v>
      </c>
      <c r="P3961" s="1" t="s">
        <v>3796</v>
      </c>
      <c r="Q3961" s="1">
        <v>50762213</v>
      </c>
    </row>
    <row r="3962" spans="13:17">
      <c r="M3962" s="1" t="s">
        <v>51</v>
      </c>
      <c r="N3962" s="1" t="s">
        <v>177</v>
      </c>
      <c r="O3962" s="1" t="s">
        <v>858</v>
      </c>
      <c r="P3962" s="1" t="s">
        <v>3797</v>
      </c>
      <c r="Q3962" s="1">
        <v>50762299</v>
      </c>
    </row>
    <row r="3963" spans="13:17">
      <c r="M3963" s="1" t="s">
        <v>51</v>
      </c>
      <c r="N3963" s="1" t="s">
        <v>177</v>
      </c>
      <c r="O3963" s="1" t="s">
        <v>858</v>
      </c>
      <c r="P3963" s="1" t="s">
        <v>3798</v>
      </c>
      <c r="Q3963" s="1">
        <v>50762211</v>
      </c>
    </row>
    <row r="3964" spans="13:17">
      <c r="M3964" s="1" t="s">
        <v>51</v>
      </c>
      <c r="N3964" s="1" t="s">
        <v>177</v>
      </c>
      <c r="O3964" s="1" t="s">
        <v>858</v>
      </c>
      <c r="P3964" s="1" t="s">
        <v>3799</v>
      </c>
      <c r="Q3964" s="1">
        <v>50762225</v>
      </c>
    </row>
    <row r="3965" spans="13:17">
      <c r="M3965" s="1" t="s">
        <v>51</v>
      </c>
      <c r="N3965" s="1" t="s">
        <v>177</v>
      </c>
      <c r="O3965" s="1" t="s">
        <v>858</v>
      </c>
      <c r="P3965" s="1" t="s">
        <v>3800</v>
      </c>
      <c r="Q3965" s="1">
        <v>50762234</v>
      </c>
    </row>
    <row r="3966" spans="13:17">
      <c r="M3966" s="1" t="s">
        <v>51</v>
      </c>
      <c r="N3966" s="1" t="s">
        <v>177</v>
      </c>
      <c r="O3966" s="1" t="s">
        <v>858</v>
      </c>
      <c r="P3966" s="1" t="s">
        <v>3801</v>
      </c>
      <c r="Q3966" s="1">
        <v>50762243</v>
      </c>
    </row>
    <row r="3967" spans="13:17">
      <c r="M3967" s="1" t="s">
        <v>51</v>
      </c>
      <c r="N3967" s="1" t="s">
        <v>177</v>
      </c>
      <c r="O3967" s="1" t="s">
        <v>858</v>
      </c>
      <c r="P3967" s="1" t="s">
        <v>3802</v>
      </c>
      <c r="Q3967" s="1">
        <v>50762251</v>
      </c>
    </row>
    <row r="3968" spans="13:17">
      <c r="M3968" s="1" t="s">
        <v>51</v>
      </c>
      <c r="N3968" s="1" t="s">
        <v>177</v>
      </c>
      <c r="O3968" s="1" t="s">
        <v>858</v>
      </c>
      <c r="P3968" s="1" t="s">
        <v>1010</v>
      </c>
      <c r="Q3968" s="1">
        <v>50762260</v>
      </c>
    </row>
    <row r="3969" spans="13:17">
      <c r="M3969" s="1" t="s">
        <v>51</v>
      </c>
      <c r="N3969" s="1" t="s">
        <v>177</v>
      </c>
      <c r="O3969" s="1" t="s">
        <v>858</v>
      </c>
      <c r="P3969" s="1" t="s">
        <v>3803</v>
      </c>
      <c r="Q3969" s="1">
        <v>50762270</v>
      </c>
    </row>
    <row r="3970" spans="13:17">
      <c r="M3970" s="1" t="s">
        <v>51</v>
      </c>
      <c r="N3970" s="1" t="s">
        <v>177</v>
      </c>
      <c r="O3970" s="1" t="s">
        <v>858</v>
      </c>
      <c r="P3970" s="1" t="s">
        <v>995</v>
      </c>
      <c r="Q3970" s="1">
        <v>50762277</v>
      </c>
    </row>
    <row r="3971" spans="13:17">
      <c r="M3971" s="1" t="s">
        <v>51</v>
      </c>
      <c r="N3971" s="1" t="s">
        <v>177</v>
      </c>
      <c r="O3971" s="1" t="s">
        <v>858</v>
      </c>
      <c r="P3971" s="1" t="s">
        <v>3804</v>
      </c>
      <c r="Q3971" s="1">
        <v>50762286</v>
      </c>
    </row>
    <row r="3972" spans="13:17">
      <c r="M3972" s="1" t="s">
        <v>51</v>
      </c>
      <c r="N3972" s="1" t="s">
        <v>177</v>
      </c>
      <c r="O3972" s="1" t="s">
        <v>858</v>
      </c>
      <c r="P3972" s="1" t="s">
        <v>3805</v>
      </c>
      <c r="Q3972" s="1">
        <v>50762294</v>
      </c>
    </row>
    <row r="3973" spans="13:17">
      <c r="M3973" s="1" t="s">
        <v>51</v>
      </c>
      <c r="N3973" s="1" t="s">
        <v>177</v>
      </c>
      <c r="O3973" s="1" t="s">
        <v>91</v>
      </c>
      <c r="P3973" s="1" t="s">
        <v>3806</v>
      </c>
      <c r="Q3973" s="1">
        <v>50763310</v>
      </c>
    </row>
    <row r="3974" spans="13:17">
      <c r="M3974" s="1" t="s">
        <v>51</v>
      </c>
      <c r="N3974" s="1" t="s">
        <v>177</v>
      </c>
      <c r="O3974" s="1" t="s">
        <v>91</v>
      </c>
      <c r="P3974" s="1" t="s">
        <v>3807</v>
      </c>
      <c r="Q3974" s="1">
        <v>50763331</v>
      </c>
    </row>
    <row r="3975" spans="13:17">
      <c r="M3975" s="1" t="s">
        <v>51</v>
      </c>
      <c r="N3975" s="1" t="s">
        <v>177</v>
      </c>
      <c r="O3975" s="1" t="s">
        <v>91</v>
      </c>
      <c r="P3975" s="1" t="s">
        <v>396</v>
      </c>
      <c r="Q3975" s="1">
        <v>50763342</v>
      </c>
    </row>
    <row r="3976" spans="13:17">
      <c r="M3976" s="1" t="s">
        <v>51</v>
      </c>
      <c r="N3976" s="1" t="s">
        <v>177</v>
      </c>
      <c r="O3976" s="1" t="s">
        <v>91</v>
      </c>
      <c r="P3976" s="1" t="s">
        <v>91</v>
      </c>
      <c r="Q3976" s="1">
        <v>50763352</v>
      </c>
    </row>
    <row r="3977" spans="13:17">
      <c r="M3977" s="1" t="s">
        <v>51</v>
      </c>
      <c r="N3977" s="1" t="s">
        <v>177</v>
      </c>
      <c r="O3977" s="1" t="s">
        <v>91</v>
      </c>
      <c r="P3977" s="1" t="s">
        <v>2032</v>
      </c>
      <c r="Q3977" s="1">
        <v>50763399</v>
      </c>
    </row>
    <row r="3978" spans="13:17">
      <c r="M3978" s="1" t="s">
        <v>51</v>
      </c>
      <c r="N3978" s="1" t="s">
        <v>177</v>
      </c>
      <c r="O3978" s="1" t="s">
        <v>91</v>
      </c>
      <c r="P3978" s="1" t="s">
        <v>3808</v>
      </c>
      <c r="Q3978" s="1">
        <v>50763363</v>
      </c>
    </row>
    <row r="3979" spans="13:17">
      <c r="M3979" s="1" t="s">
        <v>51</v>
      </c>
      <c r="N3979" s="1" t="s">
        <v>177</v>
      </c>
      <c r="O3979" s="1" t="s">
        <v>91</v>
      </c>
      <c r="P3979" s="1" t="s">
        <v>3809</v>
      </c>
      <c r="Q3979" s="1">
        <v>50763384</v>
      </c>
    </row>
    <row r="3980" spans="13:17">
      <c r="M3980" s="1" t="s">
        <v>51</v>
      </c>
      <c r="N3980" s="1" t="s">
        <v>177</v>
      </c>
      <c r="O3980" s="1" t="s">
        <v>861</v>
      </c>
      <c r="P3980" s="1" t="s">
        <v>3810</v>
      </c>
      <c r="Q3980" s="1">
        <v>50763921</v>
      </c>
    </row>
    <row r="3981" spans="13:17">
      <c r="M3981" s="1" t="s">
        <v>51</v>
      </c>
      <c r="N3981" s="1" t="s">
        <v>177</v>
      </c>
      <c r="O3981" s="1" t="s">
        <v>861</v>
      </c>
      <c r="P3981" s="1" t="s">
        <v>3811</v>
      </c>
      <c r="Q3981" s="1">
        <v>50763999</v>
      </c>
    </row>
    <row r="3982" spans="13:17">
      <c r="M3982" s="1" t="s">
        <v>51</v>
      </c>
      <c r="N3982" s="1" t="s">
        <v>177</v>
      </c>
      <c r="O3982" s="1" t="s">
        <v>861</v>
      </c>
      <c r="P3982" s="1" t="s">
        <v>3812</v>
      </c>
      <c r="Q3982" s="1">
        <v>50763931</v>
      </c>
    </row>
    <row r="3983" spans="13:17">
      <c r="M3983" s="1" t="s">
        <v>51</v>
      </c>
      <c r="N3983" s="1" t="s">
        <v>177</v>
      </c>
      <c r="O3983" s="1" t="s">
        <v>861</v>
      </c>
      <c r="P3983" s="1" t="s">
        <v>3813</v>
      </c>
      <c r="Q3983" s="1">
        <v>50763942</v>
      </c>
    </row>
    <row r="3984" spans="13:17">
      <c r="M3984" s="1" t="s">
        <v>51</v>
      </c>
      <c r="N3984" s="1" t="s">
        <v>177</v>
      </c>
      <c r="O3984" s="1" t="s">
        <v>861</v>
      </c>
      <c r="P3984" s="1" t="s">
        <v>3814</v>
      </c>
      <c r="Q3984" s="1">
        <v>50763952</v>
      </c>
    </row>
    <row r="3985" spans="13:17">
      <c r="M3985" s="1" t="s">
        <v>51</v>
      </c>
      <c r="N3985" s="1" t="s">
        <v>177</v>
      </c>
      <c r="O3985" s="1" t="s">
        <v>861</v>
      </c>
      <c r="P3985" s="1" t="s">
        <v>1757</v>
      </c>
      <c r="Q3985" s="1">
        <v>50763963</v>
      </c>
    </row>
    <row r="3986" spans="13:17">
      <c r="M3986" s="1" t="s">
        <v>51</v>
      </c>
      <c r="N3986" s="1" t="s">
        <v>177</v>
      </c>
      <c r="O3986" s="1" t="s">
        <v>861</v>
      </c>
      <c r="P3986" s="1" t="s">
        <v>3815</v>
      </c>
      <c r="Q3986" s="1">
        <v>50763984</v>
      </c>
    </row>
    <row r="3987" spans="13:17">
      <c r="M3987" s="1" t="s">
        <v>51</v>
      </c>
      <c r="N3987" s="1" t="s">
        <v>177</v>
      </c>
      <c r="O3987" s="1" t="s">
        <v>861</v>
      </c>
      <c r="P3987" s="1" t="s">
        <v>3017</v>
      </c>
      <c r="Q3987" s="1">
        <v>50763973</v>
      </c>
    </row>
    <row r="3988" spans="13:17">
      <c r="M3988" s="1" t="s">
        <v>51</v>
      </c>
      <c r="N3988" s="1" t="s">
        <v>177</v>
      </c>
      <c r="O3988" s="1" t="s">
        <v>862</v>
      </c>
      <c r="P3988" s="1" t="s">
        <v>3816</v>
      </c>
      <c r="Q3988" s="1">
        <v>50765516</v>
      </c>
    </row>
    <row r="3989" spans="13:17">
      <c r="M3989" s="1" t="s">
        <v>51</v>
      </c>
      <c r="N3989" s="1" t="s">
        <v>177</v>
      </c>
      <c r="O3989" s="1" t="s">
        <v>862</v>
      </c>
      <c r="P3989" s="1" t="s">
        <v>3817</v>
      </c>
      <c r="Q3989" s="1">
        <v>50765517</v>
      </c>
    </row>
    <row r="3990" spans="13:17">
      <c r="M3990" s="1" t="s">
        <v>51</v>
      </c>
      <c r="N3990" s="1" t="s">
        <v>177</v>
      </c>
      <c r="O3990" s="1" t="s">
        <v>862</v>
      </c>
      <c r="P3990" s="1" t="s">
        <v>3818</v>
      </c>
      <c r="Q3990" s="1">
        <v>50765525</v>
      </c>
    </row>
    <row r="3991" spans="13:17">
      <c r="M3991" s="1" t="s">
        <v>51</v>
      </c>
      <c r="N3991" s="1" t="s">
        <v>177</v>
      </c>
      <c r="O3991" s="1" t="s">
        <v>862</v>
      </c>
      <c r="P3991" s="1" t="s">
        <v>2576</v>
      </c>
      <c r="Q3991" s="1">
        <v>50765534</v>
      </c>
    </row>
    <row r="3992" spans="13:17">
      <c r="M3992" s="1" t="s">
        <v>51</v>
      </c>
      <c r="N3992" s="1" t="s">
        <v>177</v>
      </c>
      <c r="O3992" s="1" t="s">
        <v>862</v>
      </c>
      <c r="P3992" s="1" t="s">
        <v>3191</v>
      </c>
      <c r="Q3992" s="1">
        <v>50765543</v>
      </c>
    </row>
    <row r="3993" spans="13:17">
      <c r="M3993" s="1" t="s">
        <v>51</v>
      </c>
      <c r="N3993" s="1" t="s">
        <v>177</v>
      </c>
      <c r="O3993" s="1" t="s">
        <v>862</v>
      </c>
      <c r="P3993" s="1" t="s">
        <v>3385</v>
      </c>
      <c r="Q3993" s="1">
        <v>50765551</v>
      </c>
    </row>
    <row r="3994" spans="13:17">
      <c r="M3994" s="1" t="s">
        <v>51</v>
      </c>
      <c r="N3994" s="1" t="s">
        <v>177</v>
      </c>
      <c r="O3994" s="1" t="s">
        <v>862</v>
      </c>
      <c r="P3994" s="1" t="s">
        <v>3819</v>
      </c>
      <c r="Q3994" s="1">
        <v>50765560</v>
      </c>
    </row>
    <row r="3995" spans="13:17">
      <c r="M3995" s="1" t="s">
        <v>51</v>
      </c>
      <c r="N3995" s="1" t="s">
        <v>177</v>
      </c>
      <c r="O3995" s="1" t="s">
        <v>862</v>
      </c>
      <c r="P3995" s="1" t="s">
        <v>3820</v>
      </c>
      <c r="Q3995" s="1">
        <v>50765569</v>
      </c>
    </row>
    <row r="3996" spans="13:17">
      <c r="M3996" s="1" t="s">
        <v>51</v>
      </c>
      <c r="N3996" s="1" t="s">
        <v>177</v>
      </c>
      <c r="O3996" s="1" t="s">
        <v>862</v>
      </c>
      <c r="P3996" s="1" t="s">
        <v>3821</v>
      </c>
      <c r="Q3996" s="1">
        <v>50765577</v>
      </c>
    </row>
    <row r="3997" spans="13:17">
      <c r="M3997" s="1" t="s">
        <v>51</v>
      </c>
      <c r="N3997" s="1" t="s">
        <v>177</v>
      </c>
      <c r="O3997" s="1" t="s">
        <v>862</v>
      </c>
      <c r="P3997" s="1" t="s">
        <v>3822</v>
      </c>
      <c r="Q3997" s="1">
        <v>50765599</v>
      </c>
    </row>
    <row r="3998" spans="13:17">
      <c r="M3998" s="1" t="s">
        <v>51</v>
      </c>
      <c r="N3998" s="1" t="s">
        <v>177</v>
      </c>
      <c r="O3998" s="1" t="s">
        <v>862</v>
      </c>
      <c r="P3998" s="1" t="s">
        <v>3823</v>
      </c>
      <c r="Q3998" s="1">
        <v>50765594</v>
      </c>
    </row>
    <row r="3999" spans="13:17">
      <c r="M3999" s="1" t="s">
        <v>51</v>
      </c>
      <c r="N3999" s="1" t="s">
        <v>177</v>
      </c>
      <c r="O3999" s="1" t="s">
        <v>864</v>
      </c>
      <c r="P3999" s="1" t="s">
        <v>3816</v>
      </c>
      <c r="Q3999" s="1">
        <v>50767215</v>
      </c>
    </row>
    <row r="4000" spans="13:17">
      <c r="M4000" s="1" t="s">
        <v>51</v>
      </c>
      <c r="N4000" s="1" t="s">
        <v>177</v>
      </c>
      <c r="O4000" s="1" t="s">
        <v>864</v>
      </c>
      <c r="P4000" s="1" t="s">
        <v>3824</v>
      </c>
      <c r="Q4000" s="1">
        <v>50767217</v>
      </c>
    </row>
    <row r="4001" spans="13:17">
      <c r="M4001" s="1" t="s">
        <v>51</v>
      </c>
      <c r="N4001" s="1" t="s">
        <v>177</v>
      </c>
      <c r="O4001" s="1" t="s">
        <v>864</v>
      </c>
      <c r="P4001" s="1" t="s">
        <v>3825</v>
      </c>
      <c r="Q4001" s="1">
        <v>50767225</v>
      </c>
    </row>
    <row r="4002" spans="13:17">
      <c r="M4002" s="1" t="s">
        <v>51</v>
      </c>
      <c r="N4002" s="1" t="s">
        <v>177</v>
      </c>
      <c r="O4002" s="1" t="s">
        <v>864</v>
      </c>
      <c r="P4002" s="1" t="s">
        <v>3826</v>
      </c>
      <c r="Q4002" s="1">
        <v>50767234</v>
      </c>
    </row>
    <row r="4003" spans="13:17">
      <c r="M4003" s="1" t="s">
        <v>51</v>
      </c>
      <c r="N4003" s="1" t="s">
        <v>177</v>
      </c>
      <c r="O4003" s="1" t="s">
        <v>864</v>
      </c>
      <c r="P4003" s="1" t="s">
        <v>3827</v>
      </c>
      <c r="Q4003" s="1">
        <v>50767243</v>
      </c>
    </row>
    <row r="4004" spans="13:17">
      <c r="M4004" s="1" t="s">
        <v>51</v>
      </c>
      <c r="N4004" s="1" t="s">
        <v>177</v>
      </c>
      <c r="O4004" s="1" t="s">
        <v>864</v>
      </c>
      <c r="P4004" s="1" t="s">
        <v>3828</v>
      </c>
      <c r="Q4004" s="1">
        <v>50767251</v>
      </c>
    </row>
    <row r="4005" spans="13:17">
      <c r="M4005" s="1" t="s">
        <v>51</v>
      </c>
      <c r="N4005" s="1" t="s">
        <v>177</v>
      </c>
      <c r="O4005" s="1" t="s">
        <v>864</v>
      </c>
      <c r="P4005" s="1" t="s">
        <v>3829</v>
      </c>
      <c r="Q4005" s="1">
        <v>50767260</v>
      </c>
    </row>
    <row r="4006" spans="13:17">
      <c r="M4006" s="1" t="s">
        <v>51</v>
      </c>
      <c r="N4006" s="1" t="s">
        <v>177</v>
      </c>
      <c r="O4006" s="1" t="s">
        <v>864</v>
      </c>
      <c r="P4006" s="1" t="s">
        <v>3830</v>
      </c>
      <c r="Q4006" s="1">
        <v>50767269</v>
      </c>
    </row>
    <row r="4007" spans="13:17">
      <c r="M4007" s="1" t="s">
        <v>51</v>
      </c>
      <c r="N4007" s="1" t="s">
        <v>177</v>
      </c>
      <c r="O4007" s="1" t="s">
        <v>864</v>
      </c>
      <c r="P4007" s="1" t="s">
        <v>3831</v>
      </c>
      <c r="Q4007" s="1">
        <v>50767277</v>
      </c>
    </row>
    <row r="4008" spans="13:17">
      <c r="M4008" s="1" t="s">
        <v>51</v>
      </c>
      <c r="N4008" s="1" t="s">
        <v>177</v>
      </c>
      <c r="O4008" s="1" t="s">
        <v>864</v>
      </c>
      <c r="P4008" s="1" t="s">
        <v>3832</v>
      </c>
      <c r="Q4008" s="1">
        <v>50767286</v>
      </c>
    </row>
    <row r="4009" spans="13:17">
      <c r="M4009" s="1" t="s">
        <v>51</v>
      </c>
      <c r="N4009" s="1" t="s">
        <v>177</v>
      </c>
      <c r="O4009" s="1" t="s">
        <v>864</v>
      </c>
      <c r="P4009" s="1" t="s">
        <v>3833</v>
      </c>
      <c r="Q4009" s="1">
        <v>50767299</v>
      </c>
    </row>
    <row r="4010" spans="13:17">
      <c r="M4010" s="1" t="s">
        <v>51</v>
      </c>
      <c r="N4010" s="1" t="s">
        <v>177</v>
      </c>
      <c r="O4010" s="1" t="s">
        <v>866</v>
      </c>
      <c r="P4010" s="1" t="s">
        <v>3834</v>
      </c>
      <c r="Q4010" s="1">
        <v>50768317</v>
      </c>
    </row>
    <row r="4011" spans="13:17">
      <c r="M4011" s="1" t="s">
        <v>51</v>
      </c>
      <c r="N4011" s="1" t="s">
        <v>177</v>
      </c>
      <c r="O4011" s="1" t="s">
        <v>866</v>
      </c>
      <c r="P4011" s="1" t="s">
        <v>3835</v>
      </c>
      <c r="Q4011" s="1">
        <v>50768319</v>
      </c>
    </row>
    <row r="4012" spans="13:17">
      <c r="M4012" s="1" t="s">
        <v>51</v>
      </c>
      <c r="N4012" s="1" t="s">
        <v>177</v>
      </c>
      <c r="O4012" s="1" t="s">
        <v>866</v>
      </c>
      <c r="P4012" s="1" t="s">
        <v>3836</v>
      </c>
      <c r="Q4012" s="1">
        <v>50768328</v>
      </c>
    </row>
    <row r="4013" spans="13:17">
      <c r="M4013" s="1" t="s">
        <v>51</v>
      </c>
      <c r="N4013" s="1" t="s">
        <v>177</v>
      </c>
      <c r="O4013" s="1" t="s">
        <v>866</v>
      </c>
      <c r="P4013" s="1" t="s">
        <v>3837</v>
      </c>
      <c r="Q4013" s="1">
        <v>50768338</v>
      </c>
    </row>
    <row r="4014" spans="13:17">
      <c r="M4014" s="1" t="s">
        <v>51</v>
      </c>
      <c r="N4014" s="1" t="s">
        <v>177</v>
      </c>
      <c r="O4014" s="1" t="s">
        <v>866</v>
      </c>
      <c r="P4014" s="1" t="s">
        <v>3838</v>
      </c>
      <c r="Q4014" s="1">
        <v>50768347</v>
      </c>
    </row>
    <row r="4015" spans="13:17">
      <c r="M4015" s="1" t="s">
        <v>51</v>
      </c>
      <c r="N4015" s="1" t="s">
        <v>177</v>
      </c>
      <c r="O4015" s="1" t="s">
        <v>866</v>
      </c>
      <c r="P4015" s="1" t="s">
        <v>829</v>
      </c>
      <c r="Q4015" s="1">
        <v>50768357</v>
      </c>
    </row>
    <row r="4016" spans="13:17">
      <c r="M4016" s="1" t="s">
        <v>51</v>
      </c>
      <c r="N4016" s="1" t="s">
        <v>177</v>
      </c>
      <c r="O4016" s="1" t="s">
        <v>866</v>
      </c>
      <c r="P4016" s="1" t="s">
        <v>3839</v>
      </c>
      <c r="Q4016" s="1">
        <v>50768366</v>
      </c>
    </row>
    <row r="4017" spans="13:17">
      <c r="M4017" s="1" t="s">
        <v>51</v>
      </c>
      <c r="N4017" s="1" t="s">
        <v>177</v>
      </c>
      <c r="O4017" s="1" t="s">
        <v>866</v>
      </c>
      <c r="P4017" s="1" t="s">
        <v>1212</v>
      </c>
      <c r="Q4017" s="1">
        <v>50768376</v>
      </c>
    </row>
    <row r="4018" spans="13:17">
      <c r="M4018" s="1" t="s">
        <v>51</v>
      </c>
      <c r="N4018" s="1" t="s">
        <v>177</v>
      </c>
      <c r="O4018" s="1" t="s">
        <v>866</v>
      </c>
      <c r="P4018" s="1" t="s">
        <v>866</v>
      </c>
      <c r="Q4018" s="1">
        <v>50768385</v>
      </c>
    </row>
    <row r="4019" spans="13:17">
      <c r="M4019" s="1" t="s">
        <v>51</v>
      </c>
      <c r="N4019" s="1" t="s">
        <v>177</v>
      </c>
      <c r="O4019" s="1" t="s">
        <v>866</v>
      </c>
      <c r="P4019" s="1" t="s">
        <v>3840</v>
      </c>
      <c r="Q4019" s="1">
        <v>50768399</v>
      </c>
    </row>
    <row r="4020" spans="13:17">
      <c r="M4020" s="1" t="s">
        <v>51</v>
      </c>
      <c r="N4020" s="1" t="s">
        <v>177</v>
      </c>
      <c r="O4020" s="1" t="s">
        <v>866</v>
      </c>
      <c r="P4020" s="1" t="s">
        <v>3841</v>
      </c>
      <c r="Q4020" s="1">
        <v>50768395</v>
      </c>
    </row>
    <row r="4021" spans="13:17">
      <c r="M4021" s="1" t="s">
        <v>51</v>
      </c>
      <c r="N4021" s="1" t="s">
        <v>51</v>
      </c>
      <c r="O4021" s="1" t="s">
        <v>867</v>
      </c>
      <c r="P4021" s="1" t="s">
        <v>3842</v>
      </c>
      <c r="Q4021" s="1">
        <v>50811021</v>
      </c>
    </row>
    <row r="4022" spans="13:17">
      <c r="M4022" s="1" t="s">
        <v>51</v>
      </c>
      <c r="N4022" s="1" t="s">
        <v>51</v>
      </c>
      <c r="O4022" s="1" t="s">
        <v>867</v>
      </c>
      <c r="P4022" s="1" t="s">
        <v>3843</v>
      </c>
      <c r="Q4022" s="1">
        <v>50811000</v>
      </c>
    </row>
    <row r="4023" spans="13:17">
      <c r="M4023" s="1" t="s">
        <v>51</v>
      </c>
      <c r="N4023" s="1" t="s">
        <v>51</v>
      </c>
      <c r="O4023" s="1" t="s">
        <v>867</v>
      </c>
      <c r="P4023" s="1" t="s">
        <v>3844</v>
      </c>
      <c r="Q4023" s="1">
        <v>50811099</v>
      </c>
    </row>
    <row r="4024" spans="13:17">
      <c r="M4024" s="1" t="s">
        <v>51</v>
      </c>
      <c r="N4024" s="1" t="s">
        <v>51</v>
      </c>
      <c r="O4024" s="1" t="s">
        <v>867</v>
      </c>
      <c r="P4024" s="1" t="s">
        <v>3845</v>
      </c>
      <c r="Q4024" s="1">
        <v>50811022</v>
      </c>
    </row>
    <row r="4025" spans="13:17">
      <c r="M4025" s="1" t="s">
        <v>51</v>
      </c>
      <c r="N4025" s="1" t="s">
        <v>51</v>
      </c>
      <c r="O4025" s="1" t="s">
        <v>867</v>
      </c>
      <c r="P4025" s="1" t="s">
        <v>3846</v>
      </c>
      <c r="Q4025" s="1">
        <v>50811023</v>
      </c>
    </row>
    <row r="4026" spans="13:17">
      <c r="M4026" s="1" t="s">
        <v>51</v>
      </c>
      <c r="N4026" s="1" t="s">
        <v>51</v>
      </c>
      <c r="O4026" s="1" t="s">
        <v>867</v>
      </c>
      <c r="P4026" s="1" t="s">
        <v>3847</v>
      </c>
      <c r="Q4026" s="1">
        <v>50811055</v>
      </c>
    </row>
    <row r="4027" spans="13:17">
      <c r="M4027" s="1" t="s">
        <v>51</v>
      </c>
      <c r="N4027" s="1" t="s">
        <v>51</v>
      </c>
      <c r="O4027" s="1" t="s">
        <v>867</v>
      </c>
      <c r="P4027" s="1" t="s">
        <v>3848</v>
      </c>
      <c r="Q4027" s="1">
        <v>50811063</v>
      </c>
    </row>
    <row r="4028" spans="13:17">
      <c r="M4028" s="1" t="s">
        <v>51</v>
      </c>
      <c r="N4028" s="1" t="s">
        <v>51</v>
      </c>
      <c r="O4028" s="1" t="s">
        <v>867</v>
      </c>
      <c r="P4028" s="1" t="s">
        <v>2911</v>
      </c>
      <c r="Q4028" s="1">
        <v>50811079</v>
      </c>
    </row>
    <row r="4029" spans="13:17">
      <c r="M4029" s="1" t="s">
        <v>51</v>
      </c>
      <c r="N4029" s="1" t="s">
        <v>51</v>
      </c>
      <c r="O4029" s="1" t="s">
        <v>869</v>
      </c>
      <c r="P4029" s="1" t="s">
        <v>3849</v>
      </c>
      <c r="Q4029" s="1">
        <v>50811220</v>
      </c>
    </row>
    <row r="4030" spans="13:17">
      <c r="M4030" s="1" t="s">
        <v>51</v>
      </c>
      <c r="N4030" s="1" t="s">
        <v>51</v>
      </c>
      <c r="O4030" s="1" t="s">
        <v>869</v>
      </c>
      <c r="P4030" s="1" t="s">
        <v>3850</v>
      </c>
      <c r="Q4030" s="1">
        <v>50811222</v>
      </c>
    </row>
    <row r="4031" spans="13:17">
      <c r="M4031" s="1" t="s">
        <v>51</v>
      </c>
      <c r="N4031" s="1" t="s">
        <v>51</v>
      </c>
      <c r="O4031" s="1" t="s">
        <v>869</v>
      </c>
      <c r="P4031" s="1" t="s">
        <v>3851</v>
      </c>
      <c r="Q4031" s="1">
        <v>50811224</v>
      </c>
    </row>
    <row r="4032" spans="13:17">
      <c r="M4032" s="1" t="s">
        <v>51</v>
      </c>
      <c r="N4032" s="1" t="s">
        <v>51</v>
      </c>
      <c r="O4032" s="1" t="s">
        <v>869</v>
      </c>
      <c r="P4032" s="1" t="s">
        <v>3852</v>
      </c>
      <c r="Q4032" s="1">
        <v>50811299</v>
      </c>
    </row>
    <row r="4033" spans="13:17">
      <c r="M4033" s="1" t="s">
        <v>51</v>
      </c>
      <c r="N4033" s="1" t="s">
        <v>51</v>
      </c>
      <c r="O4033" s="1" t="s">
        <v>869</v>
      </c>
      <c r="P4033" s="1" t="s">
        <v>3853</v>
      </c>
      <c r="Q4033" s="1">
        <v>50811231</v>
      </c>
    </row>
    <row r="4034" spans="13:17">
      <c r="M4034" s="1" t="s">
        <v>51</v>
      </c>
      <c r="N4034" s="1" t="s">
        <v>51</v>
      </c>
      <c r="O4034" s="1" t="s">
        <v>869</v>
      </c>
      <c r="P4034" s="1" t="s">
        <v>3854</v>
      </c>
      <c r="Q4034" s="1">
        <v>50811250</v>
      </c>
    </row>
    <row r="4035" spans="13:17">
      <c r="M4035" s="1" t="s">
        <v>51</v>
      </c>
      <c r="N4035" s="1" t="s">
        <v>51</v>
      </c>
      <c r="O4035" s="1" t="s">
        <v>869</v>
      </c>
      <c r="P4035" s="1" t="s">
        <v>3855</v>
      </c>
      <c r="Q4035" s="1">
        <v>50811237</v>
      </c>
    </row>
    <row r="4036" spans="13:17">
      <c r="M4036" s="1" t="s">
        <v>51</v>
      </c>
      <c r="N4036" s="1" t="s">
        <v>51</v>
      </c>
      <c r="O4036" s="1" t="s">
        <v>869</v>
      </c>
      <c r="P4036" s="1" t="s">
        <v>3856</v>
      </c>
      <c r="Q4036" s="1">
        <v>50811244</v>
      </c>
    </row>
    <row r="4037" spans="13:17">
      <c r="M4037" s="1" t="s">
        <v>51</v>
      </c>
      <c r="N4037" s="1" t="s">
        <v>51</v>
      </c>
      <c r="O4037" s="1" t="s">
        <v>869</v>
      </c>
      <c r="P4037" s="1" t="s">
        <v>3857</v>
      </c>
      <c r="Q4037" s="1">
        <v>50811256</v>
      </c>
    </row>
    <row r="4038" spans="13:17">
      <c r="M4038" s="1" t="s">
        <v>51</v>
      </c>
      <c r="N4038" s="1" t="s">
        <v>51</v>
      </c>
      <c r="O4038" s="1" t="s">
        <v>869</v>
      </c>
      <c r="P4038" s="1" t="s">
        <v>3858</v>
      </c>
      <c r="Q4038" s="1">
        <v>50811263</v>
      </c>
    </row>
    <row r="4039" spans="13:17">
      <c r="M4039" s="1" t="s">
        <v>51</v>
      </c>
      <c r="N4039" s="1" t="s">
        <v>51</v>
      </c>
      <c r="O4039" s="1" t="s">
        <v>869</v>
      </c>
      <c r="P4039" s="1" t="s">
        <v>3859</v>
      </c>
      <c r="Q4039" s="1">
        <v>50811269</v>
      </c>
    </row>
    <row r="4040" spans="13:17">
      <c r="M4040" s="1" t="s">
        <v>51</v>
      </c>
      <c r="N4040" s="1" t="s">
        <v>51</v>
      </c>
      <c r="O4040" s="1" t="s">
        <v>869</v>
      </c>
      <c r="P4040" s="1" t="s">
        <v>3860</v>
      </c>
      <c r="Q4040" s="1">
        <v>50811272</v>
      </c>
    </row>
    <row r="4041" spans="13:17">
      <c r="M4041" s="1" t="s">
        <v>51</v>
      </c>
      <c r="N4041" s="1" t="s">
        <v>51</v>
      </c>
      <c r="O4041" s="1" t="s">
        <v>869</v>
      </c>
      <c r="P4041" s="1" t="s">
        <v>2296</v>
      </c>
      <c r="Q4041" s="1">
        <v>50811275</v>
      </c>
    </row>
    <row r="4042" spans="13:17">
      <c r="M4042" s="1" t="s">
        <v>51</v>
      </c>
      <c r="N4042" s="1" t="s">
        <v>51</v>
      </c>
      <c r="O4042" s="1" t="s">
        <v>869</v>
      </c>
      <c r="P4042" s="1" t="s">
        <v>3861</v>
      </c>
      <c r="Q4042" s="1">
        <v>50811282</v>
      </c>
    </row>
    <row r="4043" spans="13:17">
      <c r="M4043" s="1" t="s">
        <v>51</v>
      </c>
      <c r="N4043" s="1" t="s">
        <v>51</v>
      </c>
      <c r="O4043" s="1" t="s">
        <v>869</v>
      </c>
      <c r="P4043" s="1" t="s">
        <v>745</v>
      </c>
      <c r="Q4043" s="1">
        <v>50811285</v>
      </c>
    </row>
    <row r="4044" spans="13:17">
      <c r="M4044" s="1" t="s">
        <v>51</v>
      </c>
      <c r="N4044" s="1" t="s">
        <v>51</v>
      </c>
      <c r="O4044" s="1" t="s">
        <v>869</v>
      </c>
      <c r="P4044" s="1" t="s">
        <v>491</v>
      </c>
      <c r="Q4044" s="1">
        <v>50811288</v>
      </c>
    </row>
    <row r="4045" spans="13:17">
      <c r="M4045" s="1" t="s">
        <v>51</v>
      </c>
      <c r="N4045" s="1" t="s">
        <v>51</v>
      </c>
      <c r="O4045" s="1" t="s">
        <v>869</v>
      </c>
      <c r="P4045" s="1" t="s">
        <v>3862</v>
      </c>
      <c r="Q4045" s="1">
        <v>50811294</v>
      </c>
    </row>
    <row r="4046" spans="13:17">
      <c r="M4046" s="1" t="s">
        <v>51</v>
      </c>
      <c r="N4046" s="1" t="s">
        <v>51</v>
      </c>
      <c r="O4046" s="1" t="s">
        <v>869</v>
      </c>
      <c r="P4046" s="1" t="s">
        <v>3863</v>
      </c>
      <c r="Q4046" s="1">
        <v>50811200</v>
      </c>
    </row>
    <row r="4047" spans="13:17">
      <c r="M4047" s="1" t="s">
        <v>51</v>
      </c>
      <c r="N4047" s="1" t="s">
        <v>51</v>
      </c>
      <c r="O4047" s="1" t="s">
        <v>871</v>
      </c>
      <c r="P4047" s="1" t="s">
        <v>287</v>
      </c>
      <c r="Q4047" s="1">
        <v>50812208</v>
      </c>
    </row>
    <row r="4048" spans="13:17">
      <c r="M4048" s="1" t="s">
        <v>51</v>
      </c>
      <c r="N4048" s="1" t="s">
        <v>51</v>
      </c>
      <c r="O4048" s="1" t="s">
        <v>871</v>
      </c>
      <c r="P4048" s="1" t="s">
        <v>289</v>
      </c>
      <c r="Q4048" s="1">
        <v>50812209</v>
      </c>
    </row>
    <row r="4049" spans="13:17">
      <c r="M4049" s="1" t="s">
        <v>51</v>
      </c>
      <c r="N4049" s="1" t="s">
        <v>51</v>
      </c>
      <c r="O4049" s="1" t="s">
        <v>871</v>
      </c>
      <c r="P4049" s="1" t="s">
        <v>3864</v>
      </c>
      <c r="Q4049" s="1">
        <v>50812210</v>
      </c>
    </row>
    <row r="4050" spans="13:17">
      <c r="M4050" s="1" t="s">
        <v>51</v>
      </c>
      <c r="N4050" s="1" t="s">
        <v>51</v>
      </c>
      <c r="O4050" s="1" t="s">
        <v>871</v>
      </c>
      <c r="P4050" s="1" t="s">
        <v>293</v>
      </c>
      <c r="Q4050" s="1">
        <v>50812211</v>
      </c>
    </row>
    <row r="4051" spans="13:17">
      <c r="M4051" s="1" t="s">
        <v>51</v>
      </c>
      <c r="N4051" s="1" t="s">
        <v>51</v>
      </c>
      <c r="O4051" s="1" t="s">
        <v>871</v>
      </c>
      <c r="P4051" s="1" t="s">
        <v>295</v>
      </c>
      <c r="Q4051" s="1">
        <v>50812212</v>
      </c>
    </row>
    <row r="4052" spans="13:17">
      <c r="M4052" s="1" t="s">
        <v>51</v>
      </c>
      <c r="N4052" s="1" t="s">
        <v>51</v>
      </c>
      <c r="O4052" s="1" t="s">
        <v>871</v>
      </c>
      <c r="P4052" s="1" t="s">
        <v>297</v>
      </c>
      <c r="Q4052" s="1">
        <v>50812213</v>
      </c>
    </row>
    <row r="4053" spans="13:17">
      <c r="M4053" s="1" t="s">
        <v>51</v>
      </c>
      <c r="N4053" s="1" t="s">
        <v>51</v>
      </c>
      <c r="O4053" s="1" t="s">
        <v>871</v>
      </c>
      <c r="P4053" s="1" t="s">
        <v>298</v>
      </c>
      <c r="Q4053" s="1">
        <v>50812214</v>
      </c>
    </row>
    <row r="4054" spans="13:17">
      <c r="M4054" s="1" t="s">
        <v>51</v>
      </c>
      <c r="N4054" s="1" t="s">
        <v>51</v>
      </c>
      <c r="O4054" s="1" t="s">
        <v>871</v>
      </c>
      <c r="P4054" s="1" t="s">
        <v>300</v>
      </c>
      <c r="Q4054" s="1">
        <v>50812215</v>
      </c>
    </row>
    <row r="4055" spans="13:17">
      <c r="M4055" s="1" t="s">
        <v>51</v>
      </c>
      <c r="N4055" s="1" t="s">
        <v>51</v>
      </c>
      <c r="O4055" s="1" t="s">
        <v>871</v>
      </c>
      <c r="P4055" s="1" t="s">
        <v>302</v>
      </c>
      <c r="Q4055" s="1">
        <v>50812216</v>
      </c>
    </row>
    <row r="4056" spans="13:17">
      <c r="M4056" s="1" t="s">
        <v>51</v>
      </c>
      <c r="N4056" s="1" t="s">
        <v>51</v>
      </c>
      <c r="O4056" s="1" t="s">
        <v>871</v>
      </c>
      <c r="P4056" s="1" t="s">
        <v>3865</v>
      </c>
      <c r="Q4056" s="1">
        <v>50812218</v>
      </c>
    </row>
    <row r="4057" spans="13:17">
      <c r="M4057" s="1" t="s">
        <v>51</v>
      </c>
      <c r="N4057" s="1" t="s">
        <v>51</v>
      </c>
      <c r="O4057" s="1" t="s">
        <v>871</v>
      </c>
      <c r="P4057" s="1" t="s">
        <v>308</v>
      </c>
      <c r="Q4057" s="1">
        <v>50812219</v>
      </c>
    </row>
    <row r="4058" spans="13:17">
      <c r="M4058" s="1" t="s">
        <v>51</v>
      </c>
      <c r="N4058" s="1" t="s">
        <v>51</v>
      </c>
      <c r="O4058" s="1" t="s">
        <v>871</v>
      </c>
      <c r="P4058" s="1" t="s">
        <v>310</v>
      </c>
      <c r="Q4058" s="1">
        <v>50812220</v>
      </c>
    </row>
    <row r="4059" spans="13:17">
      <c r="M4059" s="1" t="s">
        <v>51</v>
      </c>
      <c r="N4059" s="1" t="s">
        <v>51</v>
      </c>
      <c r="O4059" s="1" t="s">
        <v>871</v>
      </c>
      <c r="P4059" s="1" t="s">
        <v>312</v>
      </c>
      <c r="Q4059" s="1">
        <v>50812221</v>
      </c>
    </row>
    <row r="4060" spans="13:17">
      <c r="M4060" s="1" t="s">
        <v>51</v>
      </c>
      <c r="N4060" s="1" t="s">
        <v>51</v>
      </c>
      <c r="O4060" s="1" t="s">
        <v>871</v>
      </c>
      <c r="P4060" s="1" t="s">
        <v>314</v>
      </c>
      <c r="Q4060" s="1">
        <v>50812222</v>
      </c>
    </row>
    <row r="4061" spans="13:17">
      <c r="M4061" s="1" t="s">
        <v>51</v>
      </c>
      <c r="N4061" s="1" t="s">
        <v>51</v>
      </c>
      <c r="O4061" s="1" t="s">
        <v>871</v>
      </c>
      <c r="P4061" s="1" t="s">
        <v>316</v>
      </c>
      <c r="Q4061" s="1">
        <v>50812223</v>
      </c>
    </row>
    <row r="4062" spans="13:17">
      <c r="M4062" s="1" t="s">
        <v>51</v>
      </c>
      <c r="N4062" s="1" t="s">
        <v>51</v>
      </c>
      <c r="O4062" s="1" t="s">
        <v>871</v>
      </c>
      <c r="P4062" s="1" t="s">
        <v>318</v>
      </c>
      <c r="Q4062" s="1">
        <v>50812224</v>
      </c>
    </row>
    <row r="4063" spans="13:17">
      <c r="M4063" s="1" t="s">
        <v>51</v>
      </c>
      <c r="N4063" s="1" t="s">
        <v>51</v>
      </c>
      <c r="O4063" s="1" t="s">
        <v>871</v>
      </c>
      <c r="P4063" s="1" t="s">
        <v>320</v>
      </c>
      <c r="Q4063" s="1">
        <v>50812225</v>
      </c>
    </row>
    <row r="4064" spans="13:17">
      <c r="M4064" s="1" t="s">
        <v>51</v>
      </c>
      <c r="N4064" s="1" t="s">
        <v>51</v>
      </c>
      <c r="O4064" s="1" t="s">
        <v>871</v>
      </c>
      <c r="P4064" s="1" t="s">
        <v>322</v>
      </c>
      <c r="Q4064" s="1">
        <v>50812226</v>
      </c>
    </row>
    <row r="4065" spans="13:17">
      <c r="M4065" s="1" t="s">
        <v>51</v>
      </c>
      <c r="N4065" s="1" t="s">
        <v>51</v>
      </c>
      <c r="O4065" s="1" t="s">
        <v>871</v>
      </c>
      <c r="P4065" s="1" t="s">
        <v>324</v>
      </c>
      <c r="Q4065" s="1">
        <v>50812227</v>
      </c>
    </row>
    <row r="4066" spans="13:17">
      <c r="M4066" s="1" t="s">
        <v>51</v>
      </c>
      <c r="N4066" s="1" t="s">
        <v>51</v>
      </c>
      <c r="O4066" s="1" t="s">
        <v>873</v>
      </c>
      <c r="P4066" s="1" t="s">
        <v>3866</v>
      </c>
      <c r="Q4066" s="1">
        <v>50812531</v>
      </c>
    </row>
    <row r="4067" spans="13:17">
      <c r="M4067" s="1" t="s">
        <v>51</v>
      </c>
      <c r="N4067" s="1" t="s">
        <v>51</v>
      </c>
      <c r="O4067" s="1" t="s">
        <v>873</v>
      </c>
      <c r="P4067" s="1" t="s">
        <v>873</v>
      </c>
      <c r="Q4067" s="1">
        <v>50812539</v>
      </c>
    </row>
    <row r="4068" spans="13:17">
      <c r="M4068" s="1" t="s">
        <v>51</v>
      </c>
      <c r="N4068" s="1" t="s">
        <v>51</v>
      </c>
      <c r="O4068" s="1" t="s">
        <v>873</v>
      </c>
      <c r="P4068" s="1" t="s">
        <v>3867</v>
      </c>
      <c r="Q4068" s="1">
        <v>50812599</v>
      </c>
    </row>
    <row r="4069" spans="13:17">
      <c r="M4069" s="1" t="s">
        <v>51</v>
      </c>
      <c r="N4069" s="1" t="s">
        <v>51</v>
      </c>
      <c r="O4069" s="1" t="s">
        <v>873</v>
      </c>
      <c r="P4069" s="1" t="s">
        <v>3868</v>
      </c>
      <c r="Q4069" s="1">
        <v>50812571</v>
      </c>
    </row>
    <row r="4070" spans="13:17">
      <c r="M4070" s="1" t="s">
        <v>51</v>
      </c>
      <c r="N4070" s="1" t="s">
        <v>51</v>
      </c>
      <c r="O4070" s="1" t="s">
        <v>873</v>
      </c>
      <c r="P4070" s="1" t="s">
        <v>2302</v>
      </c>
      <c r="Q4070" s="1">
        <v>50812587</v>
      </c>
    </row>
    <row r="4071" spans="13:17">
      <c r="M4071" s="1" t="s">
        <v>51</v>
      </c>
      <c r="N4071" s="1" t="s">
        <v>51</v>
      </c>
      <c r="O4071" s="1" t="s">
        <v>873</v>
      </c>
      <c r="P4071" s="1" t="s">
        <v>3869</v>
      </c>
      <c r="Q4071" s="1">
        <v>50812594</v>
      </c>
    </row>
    <row r="4072" spans="13:17">
      <c r="M4072" s="1" t="s">
        <v>51</v>
      </c>
      <c r="N4072" s="1" t="s">
        <v>51</v>
      </c>
      <c r="O4072" s="1" t="s">
        <v>873</v>
      </c>
      <c r="P4072" s="1" t="s">
        <v>3870</v>
      </c>
      <c r="Q4072" s="1">
        <v>50812547</v>
      </c>
    </row>
    <row r="4073" spans="13:17">
      <c r="M4073" s="1" t="s">
        <v>51</v>
      </c>
      <c r="N4073" s="1" t="s">
        <v>51</v>
      </c>
      <c r="O4073" s="1" t="s">
        <v>614</v>
      </c>
      <c r="P4073" s="1" t="s">
        <v>3871</v>
      </c>
      <c r="Q4073" s="1">
        <v>50813111</v>
      </c>
    </row>
    <row r="4074" spans="13:17">
      <c r="M4074" s="1" t="s">
        <v>51</v>
      </c>
      <c r="N4074" s="1" t="s">
        <v>51</v>
      </c>
      <c r="O4074" s="1" t="s">
        <v>614</v>
      </c>
      <c r="P4074" s="1" t="s">
        <v>3872</v>
      </c>
      <c r="Q4074" s="1">
        <v>50813123</v>
      </c>
    </row>
    <row r="4075" spans="13:17">
      <c r="M4075" s="1" t="s">
        <v>51</v>
      </c>
      <c r="N4075" s="1" t="s">
        <v>51</v>
      </c>
      <c r="O4075" s="1" t="s">
        <v>614</v>
      </c>
      <c r="P4075" s="1" t="s">
        <v>2728</v>
      </c>
      <c r="Q4075" s="1">
        <v>50813199</v>
      </c>
    </row>
    <row r="4076" spans="13:17">
      <c r="M4076" s="1" t="s">
        <v>51</v>
      </c>
      <c r="N4076" s="1" t="s">
        <v>51</v>
      </c>
      <c r="O4076" s="1" t="s">
        <v>614</v>
      </c>
      <c r="P4076" s="1" t="s">
        <v>3873</v>
      </c>
      <c r="Q4076" s="1">
        <v>50813135</v>
      </c>
    </row>
    <row r="4077" spans="13:17">
      <c r="M4077" s="1" t="s">
        <v>51</v>
      </c>
      <c r="N4077" s="1" t="s">
        <v>51</v>
      </c>
      <c r="O4077" s="1" t="s">
        <v>614</v>
      </c>
      <c r="P4077" s="1" t="s">
        <v>2708</v>
      </c>
      <c r="Q4077" s="1">
        <v>50813147</v>
      </c>
    </row>
    <row r="4078" spans="13:17">
      <c r="M4078" s="1" t="s">
        <v>51</v>
      </c>
      <c r="N4078" s="1" t="s">
        <v>51</v>
      </c>
      <c r="O4078" s="1" t="s">
        <v>614</v>
      </c>
      <c r="P4078" s="1" t="s">
        <v>3874</v>
      </c>
      <c r="Q4078" s="1">
        <v>50813159</v>
      </c>
    </row>
    <row r="4079" spans="13:17">
      <c r="M4079" s="1" t="s">
        <v>51</v>
      </c>
      <c r="N4079" s="1" t="s">
        <v>51</v>
      </c>
      <c r="O4079" s="1" t="s">
        <v>614</v>
      </c>
      <c r="P4079" s="1" t="s">
        <v>2296</v>
      </c>
      <c r="Q4079" s="1">
        <v>50813171</v>
      </c>
    </row>
    <row r="4080" spans="13:17">
      <c r="M4080" s="1" t="s">
        <v>51</v>
      </c>
      <c r="N4080" s="1" t="s">
        <v>51</v>
      </c>
      <c r="O4080" s="1" t="s">
        <v>614</v>
      </c>
      <c r="P4080" s="1" t="s">
        <v>2044</v>
      </c>
      <c r="Q4080" s="1">
        <v>50813183</v>
      </c>
    </row>
    <row r="4081" spans="13:17">
      <c r="M4081" s="1" t="s">
        <v>51</v>
      </c>
      <c r="N4081" s="1" t="s">
        <v>51</v>
      </c>
      <c r="O4081" s="1" t="s">
        <v>875</v>
      </c>
      <c r="P4081" s="1" t="s">
        <v>3875</v>
      </c>
      <c r="Q4081" s="1">
        <v>50813422</v>
      </c>
    </row>
    <row r="4082" spans="13:17">
      <c r="M4082" s="1" t="s">
        <v>51</v>
      </c>
      <c r="N4082" s="1" t="s">
        <v>51</v>
      </c>
      <c r="O4082" s="1" t="s">
        <v>875</v>
      </c>
      <c r="P4082" s="1" t="s">
        <v>3876</v>
      </c>
      <c r="Q4082" s="1">
        <v>50813425</v>
      </c>
    </row>
    <row r="4083" spans="13:17">
      <c r="M4083" s="1" t="s">
        <v>51</v>
      </c>
      <c r="N4083" s="1" t="s">
        <v>51</v>
      </c>
      <c r="O4083" s="1" t="s">
        <v>875</v>
      </c>
      <c r="P4083" s="1" t="s">
        <v>2948</v>
      </c>
      <c r="Q4083" s="1">
        <v>50813428</v>
      </c>
    </row>
    <row r="4084" spans="13:17">
      <c r="M4084" s="1" t="s">
        <v>51</v>
      </c>
      <c r="N4084" s="1" t="s">
        <v>51</v>
      </c>
      <c r="O4084" s="1" t="s">
        <v>875</v>
      </c>
      <c r="P4084" s="1" t="s">
        <v>875</v>
      </c>
      <c r="Q4084" s="1">
        <v>50813438</v>
      </c>
    </row>
    <row r="4085" spans="13:17">
      <c r="M4085" s="1" t="s">
        <v>51</v>
      </c>
      <c r="N4085" s="1" t="s">
        <v>51</v>
      </c>
      <c r="O4085" s="1" t="s">
        <v>875</v>
      </c>
      <c r="P4085" s="1" t="s">
        <v>3877</v>
      </c>
      <c r="Q4085" s="1">
        <v>50813499</v>
      </c>
    </row>
    <row r="4086" spans="13:17">
      <c r="M4086" s="1" t="s">
        <v>51</v>
      </c>
      <c r="N4086" s="1" t="s">
        <v>51</v>
      </c>
      <c r="O4086" s="1" t="s">
        <v>875</v>
      </c>
      <c r="P4086" s="1" t="s">
        <v>3878</v>
      </c>
      <c r="Q4086" s="1">
        <v>50813447</v>
      </c>
    </row>
    <row r="4087" spans="13:17">
      <c r="M4087" s="1" t="s">
        <v>51</v>
      </c>
      <c r="N4087" s="1" t="s">
        <v>51</v>
      </c>
      <c r="O4087" s="1" t="s">
        <v>875</v>
      </c>
      <c r="P4087" s="1" t="s">
        <v>3879</v>
      </c>
      <c r="Q4087" s="1">
        <v>50813400</v>
      </c>
    </row>
    <row r="4088" spans="13:17">
      <c r="M4088" s="1" t="s">
        <v>51</v>
      </c>
      <c r="N4088" s="1" t="s">
        <v>51</v>
      </c>
      <c r="O4088" s="1" t="s">
        <v>875</v>
      </c>
      <c r="P4088" s="1" t="s">
        <v>3880</v>
      </c>
      <c r="Q4088" s="1">
        <v>50813457</v>
      </c>
    </row>
    <row r="4089" spans="13:17">
      <c r="M4089" s="1" t="s">
        <v>51</v>
      </c>
      <c r="N4089" s="1" t="s">
        <v>51</v>
      </c>
      <c r="O4089" s="1" t="s">
        <v>875</v>
      </c>
      <c r="P4089" s="1" t="s">
        <v>879</v>
      </c>
      <c r="Q4089" s="1">
        <v>50813466</v>
      </c>
    </row>
    <row r="4090" spans="13:17">
      <c r="M4090" s="1" t="s">
        <v>51</v>
      </c>
      <c r="N4090" s="1" t="s">
        <v>51</v>
      </c>
      <c r="O4090" s="1" t="s">
        <v>875</v>
      </c>
      <c r="P4090" s="1" t="s">
        <v>3881</v>
      </c>
      <c r="Q4090" s="1">
        <v>50813476</v>
      </c>
    </row>
    <row r="4091" spans="13:17">
      <c r="M4091" s="1" t="s">
        <v>51</v>
      </c>
      <c r="N4091" s="1" t="s">
        <v>51</v>
      </c>
      <c r="O4091" s="1" t="s">
        <v>875</v>
      </c>
      <c r="P4091" s="1" t="s">
        <v>3882</v>
      </c>
      <c r="Q4091" s="1">
        <v>50813485</v>
      </c>
    </row>
    <row r="4092" spans="13:17">
      <c r="M4092" s="1" t="s">
        <v>51</v>
      </c>
      <c r="N4092" s="1" t="s">
        <v>51</v>
      </c>
      <c r="O4092" s="1" t="s">
        <v>877</v>
      </c>
      <c r="P4092" s="1" t="s">
        <v>326</v>
      </c>
      <c r="Q4092" s="1">
        <v>50814028</v>
      </c>
    </row>
    <row r="4093" spans="13:17">
      <c r="M4093" s="1" t="s">
        <v>51</v>
      </c>
      <c r="N4093" s="1" t="s">
        <v>51</v>
      </c>
      <c r="O4093" s="1" t="s">
        <v>877</v>
      </c>
      <c r="P4093" s="1" t="s">
        <v>328</v>
      </c>
      <c r="Q4093" s="1">
        <v>50814029</v>
      </c>
    </row>
    <row r="4094" spans="13:17">
      <c r="M4094" s="1" t="s">
        <v>51</v>
      </c>
      <c r="N4094" s="1" t="s">
        <v>51</v>
      </c>
      <c r="O4094" s="1" t="s">
        <v>877</v>
      </c>
      <c r="P4094" s="1" t="s">
        <v>330</v>
      </c>
      <c r="Q4094" s="1">
        <v>50814030</v>
      </c>
    </row>
    <row r="4095" spans="13:17">
      <c r="M4095" s="1" t="s">
        <v>51</v>
      </c>
      <c r="N4095" s="1" t="s">
        <v>51</v>
      </c>
      <c r="O4095" s="1" t="s">
        <v>879</v>
      </c>
      <c r="P4095" s="1" t="s">
        <v>3883</v>
      </c>
      <c r="Q4095" s="1">
        <v>50815313</v>
      </c>
    </row>
    <row r="4096" spans="13:17">
      <c r="M4096" s="1" t="s">
        <v>51</v>
      </c>
      <c r="N4096" s="1" t="s">
        <v>51</v>
      </c>
      <c r="O4096" s="1" t="s">
        <v>879</v>
      </c>
      <c r="P4096" s="1" t="s">
        <v>2343</v>
      </c>
      <c r="Q4096" s="1">
        <v>50815327</v>
      </c>
    </row>
    <row r="4097" spans="13:17">
      <c r="M4097" s="1" t="s">
        <v>51</v>
      </c>
      <c r="N4097" s="1" t="s">
        <v>51</v>
      </c>
      <c r="O4097" s="1" t="s">
        <v>879</v>
      </c>
      <c r="P4097" s="1" t="s">
        <v>3884</v>
      </c>
      <c r="Q4097" s="1">
        <v>50815340</v>
      </c>
    </row>
    <row r="4098" spans="13:17">
      <c r="M4098" s="1" t="s">
        <v>51</v>
      </c>
      <c r="N4098" s="1" t="s">
        <v>51</v>
      </c>
      <c r="O4098" s="1" t="s">
        <v>879</v>
      </c>
      <c r="P4098" s="1" t="s">
        <v>3885</v>
      </c>
      <c r="Q4098" s="1">
        <v>50815354</v>
      </c>
    </row>
    <row r="4099" spans="13:17">
      <c r="M4099" s="1" t="s">
        <v>51</v>
      </c>
      <c r="N4099" s="1" t="s">
        <v>51</v>
      </c>
      <c r="O4099" s="1" t="s">
        <v>879</v>
      </c>
      <c r="P4099" s="1" t="s">
        <v>3886</v>
      </c>
      <c r="Q4099" s="1">
        <v>50815399</v>
      </c>
    </row>
    <row r="4100" spans="13:17">
      <c r="M4100" s="1" t="s">
        <v>51</v>
      </c>
      <c r="N4100" s="1" t="s">
        <v>51</v>
      </c>
      <c r="O4100" s="1" t="s">
        <v>879</v>
      </c>
      <c r="P4100" s="1" t="s">
        <v>3887</v>
      </c>
      <c r="Q4100" s="1">
        <v>50815367</v>
      </c>
    </row>
    <row r="4101" spans="13:17">
      <c r="M4101" s="1" t="s">
        <v>51</v>
      </c>
      <c r="N4101" s="1" t="s">
        <v>51</v>
      </c>
      <c r="O4101" s="1" t="s">
        <v>879</v>
      </c>
      <c r="P4101" s="1" t="s">
        <v>3888</v>
      </c>
      <c r="Q4101" s="1">
        <v>50815381</v>
      </c>
    </row>
    <row r="4102" spans="13:17">
      <c r="M4102" s="1" t="s">
        <v>51</v>
      </c>
      <c r="N4102" s="1" t="s">
        <v>51</v>
      </c>
      <c r="O4102" s="1" t="s">
        <v>880</v>
      </c>
      <c r="P4102" s="1" t="s">
        <v>3889</v>
      </c>
      <c r="Q4102" s="1">
        <v>50817227</v>
      </c>
    </row>
    <row r="4103" spans="13:17">
      <c r="M4103" s="1" t="s">
        <v>51</v>
      </c>
      <c r="N4103" s="1" t="s">
        <v>51</v>
      </c>
      <c r="O4103" s="1" t="s">
        <v>880</v>
      </c>
      <c r="P4103" s="1" t="s">
        <v>3890</v>
      </c>
      <c r="Q4103" s="1">
        <v>50817235</v>
      </c>
    </row>
    <row r="4104" spans="13:17">
      <c r="M4104" s="1" t="s">
        <v>51</v>
      </c>
      <c r="N4104" s="1" t="s">
        <v>51</v>
      </c>
      <c r="O4104" s="1" t="s">
        <v>880</v>
      </c>
      <c r="P4104" s="1" t="s">
        <v>3891</v>
      </c>
      <c r="Q4104" s="1">
        <v>50817243</v>
      </c>
    </row>
    <row r="4105" spans="13:17">
      <c r="M4105" s="1" t="s">
        <v>51</v>
      </c>
      <c r="N4105" s="1" t="s">
        <v>51</v>
      </c>
      <c r="O4105" s="1" t="s">
        <v>880</v>
      </c>
      <c r="P4105" s="1" t="s">
        <v>3892</v>
      </c>
      <c r="Q4105" s="1">
        <v>50817251</v>
      </c>
    </row>
    <row r="4106" spans="13:17">
      <c r="M4106" s="1" t="s">
        <v>51</v>
      </c>
      <c r="N4106" s="1" t="s">
        <v>51</v>
      </c>
      <c r="O4106" s="1" t="s">
        <v>880</v>
      </c>
      <c r="P4106" s="1" t="s">
        <v>3893</v>
      </c>
      <c r="Q4106" s="1">
        <v>50817254</v>
      </c>
    </row>
    <row r="4107" spans="13:17">
      <c r="M4107" s="1" t="s">
        <v>51</v>
      </c>
      <c r="N4107" s="1" t="s">
        <v>51</v>
      </c>
      <c r="O4107" s="1" t="s">
        <v>880</v>
      </c>
      <c r="P4107" s="1" t="s">
        <v>1010</v>
      </c>
      <c r="Q4107" s="1">
        <v>50817261</v>
      </c>
    </row>
    <row r="4108" spans="13:17">
      <c r="M4108" s="1" t="s">
        <v>51</v>
      </c>
      <c r="N4108" s="1" t="s">
        <v>51</v>
      </c>
      <c r="O4108" s="1" t="s">
        <v>880</v>
      </c>
      <c r="P4108" s="1" t="s">
        <v>3894</v>
      </c>
      <c r="Q4108" s="1">
        <v>50817265</v>
      </c>
    </row>
    <row r="4109" spans="13:17">
      <c r="M4109" s="1" t="s">
        <v>51</v>
      </c>
      <c r="N4109" s="1" t="s">
        <v>51</v>
      </c>
      <c r="O4109" s="1" t="s">
        <v>880</v>
      </c>
      <c r="P4109" s="1" t="s">
        <v>3895</v>
      </c>
      <c r="Q4109" s="1">
        <v>50817200</v>
      </c>
    </row>
    <row r="4110" spans="13:17">
      <c r="M4110" s="1" t="s">
        <v>51</v>
      </c>
      <c r="N4110" s="1" t="s">
        <v>51</v>
      </c>
      <c r="O4110" s="1" t="s">
        <v>880</v>
      </c>
      <c r="P4110" s="1" t="s">
        <v>3896</v>
      </c>
      <c r="Q4110" s="1">
        <v>50817299</v>
      </c>
    </row>
    <row r="4111" spans="13:17">
      <c r="M4111" s="1" t="s">
        <v>51</v>
      </c>
      <c r="N4111" s="1" t="s">
        <v>51</v>
      </c>
      <c r="O4111" s="1" t="s">
        <v>880</v>
      </c>
      <c r="P4111" s="1" t="s">
        <v>3897</v>
      </c>
      <c r="Q4111" s="1">
        <v>50817287</v>
      </c>
    </row>
    <row r="4112" spans="13:17">
      <c r="M4112" s="1" t="s">
        <v>51</v>
      </c>
      <c r="N4112" s="1" t="s">
        <v>51</v>
      </c>
      <c r="O4112" s="1" t="s">
        <v>882</v>
      </c>
      <c r="P4112" s="1" t="s">
        <v>3898</v>
      </c>
      <c r="Q4112" s="1">
        <v>50818213</v>
      </c>
    </row>
    <row r="4113" spans="13:17">
      <c r="M4113" s="1" t="s">
        <v>51</v>
      </c>
      <c r="N4113" s="1" t="s">
        <v>51</v>
      </c>
      <c r="O4113" s="1" t="s">
        <v>882</v>
      </c>
      <c r="P4113" s="1" t="s">
        <v>3899</v>
      </c>
      <c r="Q4113" s="1">
        <v>50818227</v>
      </c>
    </row>
    <row r="4114" spans="13:17">
      <c r="M4114" s="1" t="s">
        <v>51</v>
      </c>
      <c r="N4114" s="1" t="s">
        <v>51</v>
      </c>
      <c r="O4114" s="1" t="s">
        <v>882</v>
      </c>
      <c r="P4114" s="1" t="s">
        <v>3900</v>
      </c>
      <c r="Q4114" s="1">
        <v>50818240</v>
      </c>
    </row>
    <row r="4115" spans="13:17">
      <c r="M4115" s="1" t="s">
        <v>51</v>
      </c>
      <c r="N4115" s="1" t="s">
        <v>51</v>
      </c>
      <c r="O4115" s="1" t="s">
        <v>882</v>
      </c>
      <c r="P4115" s="1" t="s">
        <v>3901</v>
      </c>
      <c r="Q4115" s="1">
        <v>50818254</v>
      </c>
    </row>
    <row r="4116" spans="13:17">
      <c r="M4116" s="1" t="s">
        <v>51</v>
      </c>
      <c r="N4116" s="1" t="s">
        <v>51</v>
      </c>
      <c r="O4116" s="1" t="s">
        <v>882</v>
      </c>
      <c r="P4116" s="1" t="s">
        <v>882</v>
      </c>
      <c r="Q4116" s="1">
        <v>50818267</v>
      </c>
    </row>
    <row r="4117" spans="13:17">
      <c r="M4117" s="1" t="s">
        <v>51</v>
      </c>
      <c r="N4117" s="1" t="s">
        <v>51</v>
      </c>
      <c r="O4117" s="1" t="s">
        <v>882</v>
      </c>
      <c r="P4117" s="1" t="s">
        <v>3902</v>
      </c>
      <c r="Q4117" s="1">
        <v>50818299</v>
      </c>
    </row>
    <row r="4118" spans="13:17">
      <c r="M4118" s="1" t="s">
        <v>51</v>
      </c>
      <c r="N4118" s="1" t="s">
        <v>51</v>
      </c>
      <c r="O4118" s="1" t="s">
        <v>882</v>
      </c>
      <c r="P4118" s="1" t="s">
        <v>3903</v>
      </c>
      <c r="Q4118" s="1">
        <v>50818281</v>
      </c>
    </row>
    <row r="4119" spans="13:17">
      <c r="M4119" s="1" t="s">
        <v>51</v>
      </c>
      <c r="N4119" s="1" t="s">
        <v>51</v>
      </c>
      <c r="O4119" s="1" t="s">
        <v>884</v>
      </c>
      <c r="P4119" s="1" t="s">
        <v>273</v>
      </c>
      <c r="Q4119" s="1">
        <v>50818501</v>
      </c>
    </row>
    <row r="4120" spans="13:17">
      <c r="M4120" s="1" t="s">
        <v>51</v>
      </c>
      <c r="N4120" s="1" t="s">
        <v>51</v>
      </c>
      <c r="O4120" s="1" t="s">
        <v>884</v>
      </c>
      <c r="P4120" s="1" t="s">
        <v>277</v>
      </c>
      <c r="Q4120" s="1">
        <v>50818503</v>
      </c>
    </row>
    <row r="4121" spans="13:17">
      <c r="M4121" s="1" t="s">
        <v>51</v>
      </c>
      <c r="N4121" s="1" t="s">
        <v>51</v>
      </c>
      <c r="O4121" s="1" t="s">
        <v>884</v>
      </c>
      <c r="P4121" s="1" t="s">
        <v>281</v>
      </c>
      <c r="Q4121" s="1">
        <v>50818505</v>
      </c>
    </row>
    <row r="4122" spans="13:17">
      <c r="M4122" s="1" t="s">
        <v>51</v>
      </c>
      <c r="N4122" s="1" t="s">
        <v>51</v>
      </c>
      <c r="O4122" s="1" t="s">
        <v>884</v>
      </c>
      <c r="P4122" s="1" t="s">
        <v>283</v>
      </c>
      <c r="Q4122" s="1">
        <v>50818506</v>
      </c>
    </row>
    <row r="4123" spans="13:17">
      <c r="M4123" s="1" t="s">
        <v>51</v>
      </c>
      <c r="N4123" s="1" t="s">
        <v>51</v>
      </c>
      <c r="O4123" s="1" t="s">
        <v>884</v>
      </c>
      <c r="P4123" s="1" t="s">
        <v>285</v>
      </c>
      <c r="Q4123" s="1">
        <v>50818507</v>
      </c>
    </row>
    <row r="4124" spans="13:17">
      <c r="M4124" s="1" t="s">
        <v>51</v>
      </c>
      <c r="N4124" s="1" t="s">
        <v>51</v>
      </c>
      <c r="O4124" s="1" t="s">
        <v>884</v>
      </c>
      <c r="P4124" s="1" t="s">
        <v>3864</v>
      </c>
      <c r="Q4124" s="1">
        <v>50818510</v>
      </c>
    </row>
    <row r="4125" spans="13:17">
      <c r="M4125" s="1" t="s">
        <v>51</v>
      </c>
      <c r="N4125" s="1" t="s">
        <v>51</v>
      </c>
      <c r="O4125" s="1" t="s">
        <v>886</v>
      </c>
      <c r="P4125" s="1" t="s">
        <v>304</v>
      </c>
      <c r="Q4125" s="1">
        <v>50819017</v>
      </c>
    </row>
    <row r="4126" spans="13:17">
      <c r="M4126" s="1" t="s">
        <v>51</v>
      </c>
      <c r="N4126" s="1" t="s">
        <v>51</v>
      </c>
      <c r="O4126" s="1" t="s">
        <v>886</v>
      </c>
      <c r="P4126" s="1" t="s">
        <v>3865</v>
      </c>
      <c r="Q4126" s="1">
        <v>50819018</v>
      </c>
    </row>
    <row r="4127" spans="13:17">
      <c r="M4127" s="1" t="s">
        <v>51</v>
      </c>
      <c r="N4127" s="1" t="s">
        <v>51</v>
      </c>
      <c r="O4127" s="1" t="s">
        <v>888</v>
      </c>
      <c r="P4127" s="1" t="s">
        <v>3904</v>
      </c>
      <c r="Q4127" s="1">
        <v>50819427</v>
      </c>
    </row>
    <row r="4128" spans="13:17">
      <c r="M4128" s="1" t="s">
        <v>51</v>
      </c>
      <c r="N4128" s="1" t="s">
        <v>51</v>
      </c>
      <c r="O4128" s="1" t="s">
        <v>888</v>
      </c>
      <c r="P4128" s="1" t="s">
        <v>3905</v>
      </c>
      <c r="Q4128" s="1">
        <v>50819440</v>
      </c>
    </row>
    <row r="4129" spans="13:17">
      <c r="M4129" s="1" t="s">
        <v>51</v>
      </c>
      <c r="N4129" s="1" t="s">
        <v>51</v>
      </c>
      <c r="O4129" s="1" t="s">
        <v>888</v>
      </c>
      <c r="P4129" s="1" t="s">
        <v>522</v>
      </c>
      <c r="Q4129" s="1">
        <v>50819454</v>
      </c>
    </row>
    <row r="4130" spans="13:17">
      <c r="M4130" s="1" t="s">
        <v>51</v>
      </c>
      <c r="N4130" s="1" t="s">
        <v>51</v>
      </c>
      <c r="O4130" s="1" t="s">
        <v>888</v>
      </c>
      <c r="P4130" s="1" t="s">
        <v>2600</v>
      </c>
      <c r="Q4130" s="1">
        <v>50819457</v>
      </c>
    </row>
    <row r="4131" spans="13:17">
      <c r="M4131" s="1" t="s">
        <v>51</v>
      </c>
      <c r="N4131" s="1" t="s">
        <v>51</v>
      </c>
      <c r="O4131" s="1" t="s">
        <v>888</v>
      </c>
      <c r="P4131" s="1" t="s">
        <v>3906</v>
      </c>
      <c r="Q4131" s="1">
        <v>50819400</v>
      </c>
    </row>
    <row r="4132" spans="13:17">
      <c r="M4132" s="1" t="s">
        <v>51</v>
      </c>
      <c r="N4132" s="1" t="s">
        <v>51</v>
      </c>
      <c r="O4132" s="1" t="s">
        <v>888</v>
      </c>
      <c r="P4132" s="1" t="s">
        <v>3907</v>
      </c>
      <c r="Q4132" s="1">
        <v>50819470</v>
      </c>
    </row>
    <row r="4133" spans="13:17">
      <c r="M4133" s="1" t="s">
        <v>51</v>
      </c>
      <c r="N4133" s="1" t="s">
        <v>51</v>
      </c>
      <c r="O4133" s="1" t="s">
        <v>888</v>
      </c>
      <c r="P4133" s="1" t="s">
        <v>3908</v>
      </c>
      <c r="Q4133" s="1">
        <v>50819477</v>
      </c>
    </row>
    <row r="4134" spans="13:17">
      <c r="M4134" s="1" t="s">
        <v>51</v>
      </c>
      <c r="N4134" s="1" t="s">
        <v>51</v>
      </c>
      <c r="O4134" s="1" t="s">
        <v>888</v>
      </c>
      <c r="P4134" s="1" t="s">
        <v>3909</v>
      </c>
      <c r="Q4134" s="1">
        <v>50819481</v>
      </c>
    </row>
    <row r="4135" spans="13:17">
      <c r="M4135" s="1" t="s">
        <v>51</v>
      </c>
      <c r="N4135" s="1" t="s">
        <v>51</v>
      </c>
      <c r="O4135" s="1" t="s">
        <v>888</v>
      </c>
      <c r="P4135" s="1" t="s">
        <v>3910</v>
      </c>
      <c r="Q4135" s="1">
        <v>50819499</v>
      </c>
    </row>
    <row r="4136" spans="13:17">
      <c r="M4136" s="1" t="s">
        <v>51</v>
      </c>
      <c r="N4136" s="1" t="s">
        <v>182</v>
      </c>
      <c r="O4136" s="1" t="s">
        <v>890</v>
      </c>
      <c r="P4136" s="1" t="s">
        <v>3911</v>
      </c>
      <c r="Q4136" s="1">
        <v>50881113</v>
      </c>
    </row>
    <row r="4137" spans="13:17">
      <c r="M4137" s="1" t="s">
        <v>51</v>
      </c>
      <c r="N4137" s="1" t="s">
        <v>182</v>
      </c>
      <c r="O4137" s="1" t="s">
        <v>890</v>
      </c>
      <c r="P4137" s="1" t="s">
        <v>890</v>
      </c>
      <c r="Q4137" s="1">
        <v>50881127</v>
      </c>
    </row>
    <row r="4138" spans="13:17">
      <c r="M4138" s="1" t="s">
        <v>51</v>
      </c>
      <c r="N4138" s="1" t="s">
        <v>182</v>
      </c>
      <c r="O4138" s="1" t="s">
        <v>890</v>
      </c>
      <c r="P4138" s="1" t="s">
        <v>3912</v>
      </c>
      <c r="Q4138" s="1">
        <v>50881199</v>
      </c>
    </row>
    <row r="4139" spans="13:17">
      <c r="M4139" s="1" t="s">
        <v>51</v>
      </c>
      <c r="N4139" s="1" t="s">
        <v>182</v>
      </c>
      <c r="O4139" s="1" t="s">
        <v>890</v>
      </c>
      <c r="P4139" s="1" t="s">
        <v>3913</v>
      </c>
      <c r="Q4139" s="1">
        <v>50881140</v>
      </c>
    </row>
    <row r="4140" spans="13:17">
      <c r="M4140" s="1" t="s">
        <v>51</v>
      </c>
      <c r="N4140" s="1" t="s">
        <v>182</v>
      </c>
      <c r="O4140" s="1" t="s">
        <v>890</v>
      </c>
      <c r="P4140" s="1" t="s">
        <v>544</v>
      </c>
      <c r="Q4140" s="1">
        <v>50881154</v>
      </c>
    </row>
    <row r="4141" spans="13:17">
      <c r="M4141" s="1" t="s">
        <v>51</v>
      </c>
      <c r="N4141" s="1" t="s">
        <v>182</v>
      </c>
      <c r="O4141" s="1" t="s">
        <v>890</v>
      </c>
      <c r="P4141" s="1" t="s">
        <v>3914</v>
      </c>
      <c r="Q4141" s="1">
        <v>50881167</v>
      </c>
    </row>
    <row r="4142" spans="13:17">
      <c r="M4142" s="1" t="s">
        <v>51</v>
      </c>
      <c r="N4142" s="1" t="s">
        <v>182</v>
      </c>
      <c r="O4142" s="1" t="s">
        <v>890</v>
      </c>
      <c r="P4142" s="1" t="s">
        <v>112</v>
      </c>
      <c r="Q4142" s="1">
        <v>50881181</v>
      </c>
    </row>
    <row r="4143" spans="13:17">
      <c r="M4143" s="1" t="s">
        <v>51</v>
      </c>
      <c r="N4143" s="1" t="s">
        <v>182</v>
      </c>
      <c r="O4143" s="1" t="s">
        <v>892</v>
      </c>
      <c r="P4143" s="1" t="s">
        <v>3915</v>
      </c>
      <c r="Q4143" s="1">
        <v>50882721</v>
      </c>
    </row>
    <row r="4144" spans="13:17">
      <c r="M4144" s="1" t="s">
        <v>51</v>
      </c>
      <c r="N4144" s="1" t="s">
        <v>182</v>
      </c>
      <c r="O4144" s="1" t="s">
        <v>892</v>
      </c>
      <c r="P4144" s="1" t="s">
        <v>3916</v>
      </c>
      <c r="Q4144" s="1">
        <v>50882723</v>
      </c>
    </row>
    <row r="4145" spans="13:17">
      <c r="M4145" s="1" t="s">
        <v>51</v>
      </c>
      <c r="N4145" s="1" t="s">
        <v>182</v>
      </c>
      <c r="O4145" s="1" t="s">
        <v>892</v>
      </c>
      <c r="P4145" s="1" t="s">
        <v>3917</v>
      </c>
      <c r="Q4145" s="1">
        <v>50882727</v>
      </c>
    </row>
    <row r="4146" spans="13:17">
      <c r="M4146" s="1" t="s">
        <v>51</v>
      </c>
      <c r="N4146" s="1" t="s">
        <v>182</v>
      </c>
      <c r="O4146" s="1" t="s">
        <v>892</v>
      </c>
      <c r="P4146" s="1" t="s">
        <v>3918</v>
      </c>
      <c r="Q4146" s="1">
        <v>50882731</v>
      </c>
    </row>
    <row r="4147" spans="13:17">
      <c r="M4147" s="1" t="s">
        <v>51</v>
      </c>
      <c r="N4147" s="1" t="s">
        <v>182</v>
      </c>
      <c r="O4147" s="1" t="s">
        <v>892</v>
      </c>
      <c r="P4147" s="1" t="s">
        <v>3919</v>
      </c>
      <c r="Q4147" s="1">
        <v>50882737</v>
      </c>
    </row>
    <row r="4148" spans="13:17">
      <c r="M4148" s="1" t="s">
        <v>51</v>
      </c>
      <c r="N4148" s="1" t="s">
        <v>182</v>
      </c>
      <c r="O4148" s="1" t="s">
        <v>892</v>
      </c>
      <c r="P4148" s="1" t="s">
        <v>3920</v>
      </c>
      <c r="Q4148" s="1">
        <v>50882747</v>
      </c>
    </row>
    <row r="4149" spans="13:17">
      <c r="M4149" s="1" t="s">
        <v>51</v>
      </c>
      <c r="N4149" s="1" t="s">
        <v>182</v>
      </c>
      <c r="O4149" s="1" t="s">
        <v>892</v>
      </c>
      <c r="P4149" s="1" t="s">
        <v>3921</v>
      </c>
      <c r="Q4149" s="1">
        <v>50882771</v>
      </c>
    </row>
    <row r="4150" spans="13:17">
      <c r="M4150" s="1" t="s">
        <v>51</v>
      </c>
      <c r="N4150" s="1" t="s">
        <v>182</v>
      </c>
      <c r="O4150" s="1" t="s">
        <v>894</v>
      </c>
      <c r="P4150" s="1" t="s">
        <v>3922</v>
      </c>
      <c r="Q4150" s="1">
        <v>50884419</v>
      </c>
    </row>
    <row r="4151" spans="13:17">
      <c r="M4151" s="1" t="s">
        <v>51</v>
      </c>
      <c r="N4151" s="1" t="s">
        <v>182</v>
      </c>
      <c r="O4151" s="1" t="s">
        <v>894</v>
      </c>
      <c r="P4151" s="1" t="s">
        <v>3923</v>
      </c>
      <c r="Q4151" s="1">
        <v>50884438</v>
      </c>
    </row>
    <row r="4152" spans="13:17">
      <c r="M4152" s="1" t="s">
        <v>51</v>
      </c>
      <c r="N4152" s="1" t="s">
        <v>182</v>
      </c>
      <c r="O4152" s="1" t="s">
        <v>894</v>
      </c>
      <c r="P4152" s="1" t="s">
        <v>2962</v>
      </c>
      <c r="Q4152" s="1">
        <v>50884457</v>
      </c>
    </row>
    <row r="4153" spans="13:17">
      <c r="M4153" s="1" t="s">
        <v>51</v>
      </c>
      <c r="N4153" s="1" t="s">
        <v>182</v>
      </c>
      <c r="O4153" s="1" t="s">
        <v>894</v>
      </c>
      <c r="P4153" s="1" t="s">
        <v>3924</v>
      </c>
      <c r="Q4153" s="1">
        <v>50884476</v>
      </c>
    </row>
    <row r="4154" spans="13:17">
      <c r="M4154" s="1" t="s">
        <v>51</v>
      </c>
      <c r="N4154" s="1" t="s">
        <v>182</v>
      </c>
      <c r="O4154" s="1" t="s">
        <v>896</v>
      </c>
      <c r="P4154" s="1" t="s">
        <v>3925</v>
      </c>
      <c r="Q4154" s="1">
        <v>50885017</v>
      </c>
    </row>
    <row r="4155" spans="13:17">
      <c r="M4155" s="1" t="s">
        <v>51</v>
      </c>
      <c r="N4155" s="1" t="s">
        <v>182</v>
      </c>
      <c r="O4155" s="1" t="s">
        <v>896</v>
      </c>
      <c r="P4155" s="1" t="s">
        <v>3926</v>
      </c>
      <c r="Q4155" s="1">
        <v>50885015</v>
      </c>
    </row>
    <row r="4156" spans="13:17">
      <c r="M4156" s="1" t="s">
        <v>51</v>
      </c>
      <c r="N4156" s="1" t="s">
        <v>182</v>
      </c>
      <c r="O4156" s="1" t="s">
        <v>896</v>
      </c>
      <c r="P4156" s="1" t="s">
        <v>3927</v>
      </c>
      <c r="Q4156" s="1">
        <v>50885025</v>
      </c>
    </row>
    <row r="4157" spans="13:17">
      <c r="M4157" s="1" t="s">
        <v>51</v>
      </c>
      <c r="N4157" s="1" t="s">
        <v>182</v>
      </c>
      <c r="O4157" s="1" t="s">
        <v>896</v>
      </c>
      <c r="P4157" s="1" t="s">
        <v>896</v>
      </c>
      <c r="Q4157" s="1">
        <v>50885034</v>
      </c>
    </row>
    <row r="4158" spans="13:17">
      <c r="M4158" s="1" t="s">
        <v>51</v>
      </c>
      <c r="N4158" s="1" t="s">
        <v>182</v>
      </c>
      <c r="O4158" s="1" t="s">
        <v>896</v>
      </c>
      <c r="P4158" s="1" t="s">
        <v>3928</v>
      </c>
      <c r="Q4158" s="1">
        <v>50885099</v>
      </c>
    </row>
    <row r="4159" spans="13:17">
      <c r="M4159" s="1" t="s">
        <v>51</v>
      </c>
      <c r="N4159" s="1" t="s">
        <v>182</v>
      </c>
      <c r="O4159" s="1" t="s">
        <v>896</v>
      </c>
      <c r="P4159" s="1" t="s">
        <v>3929</v>
      </c>
      <c r="Q4159" s="1">
        <v>50885043</v>
      </c>
    </row>
    <row r="4160" spans="13:17">
      <c r="M4160" s="1" t="s">
        <v>51</v>
      </c>
      <c r="N4160" s="1" t="s">
        <v>182</v>
      </c>
      <c r="O4160" s="1" t="s">
        <v>896</v>
      </c>
      <c r="P4160" s="1" t="s">
        <v>3930</v>
      </c>
      <c r="Q4160" s="1">
        <v>50885051</v>
      </c>
    </row>
    <row r="4161" spans="13:17">
      <c r="M4161" s="1" t="s">
        <v>51</v>
      </c>
      <c r="N4161" s="1" t="s">
        <v>182</v>
      </c>
      <c r="O4161" s="1" t="s">
        <v>896</v>
      </c>
      <c r="P4161" s="1" t="s">
        <v>3931</v>
      </c>
      <c r="Q4161" s="1">
        <v>50885056</v>
      </c>
    </row>
    <row r="4162" spans="13:17">
      <c r="M4162" s="1" t="s">
        <v>51</v>
      </c>
      <c r="N4162" s="1" t="s">
        <v>182</v>
      </c>
      <c r="O4162" s="1" t="s">
        <v>896</v>
      </c>
      <c r="P4162" s="1" t="s">
        <v>3932</v>
      </c>
      <c r="Q4162" s="1">
        <v>50885060</v>
      </c>
    </row>
    <row r="4163" spans="13:17">
      <c r="M4163" s="1" t="s">
        <v>51</v>
      </c>
      <c r="N4163" s="1" t="s">
        <v>182</v>
      </c>
      <c r="O4163" s="1" t="s">
        <v>896</v>
      </c>
      <c r="P4163" s="1" t="s">
        <v>3933</v>
      </c>
      <c r="Q4163" s="1">
        <v>50885069</v>
      </c>
    </row>
    <row r="4164" spans="13:17">
      <c r="M4164" s="1" t="s">
        <v>51</v>
      </c>
      <c r="N4164" s="1" t="s">
        <v>182</v>
      </c>
      <c r="O4164" s="1" t="s">
        <v>896</v>
      </c>
      <c r="P4164" s="1" t="s">
        <v>3594</v>
      </c>
      <c r="Q4164" s="1">
        <v>50885077</v>
      </c>
    </row>
    <row r="4165" spans="13:17">
      <c r="M4165" s="1" t="s">
        <v>51</v>
      </c>
      <c r="N4165" s="1" t="s">
        <v>182</v>
      </c>
      <c r="O4165" s="1" t="s">
        <v>896</v>
      </c>
      <c r="P4165" s="1" t="s">
        <v>3934</v>
      </c>
      <c r="Q4165" s="1">
        <v>50885086</v>
      </c>
    </row>
    <row r="4166" spans="13:17">
      <c r="M4166" s="1" t="s">
        <v>51</v>
      </c>
      <c r="N4166" s="1" t="s">
        <v>182</v>
      </c>
      <c r="O4166" s="1" t="s">
        <v>896</v>
      </c>
      <c r="P4166" s="1" t="s">
        <v>3935</v>
      </c>
      <c r="Q4166" s="1">
        <v>50885094</v>
      </c>
    </row>
    <row r="4167" spans="13:17">
      <c r="M4167" s="1" t="s">
        <v>51</v>
      </c>
      <c r="N4167" s="1" t="s">
        <v>182</v>
      </c>
      <c r="O4167" s="1" t="s">
        <v>898</v>
      </c>
      <c r="P4167" s="1" t="s">
        <v>3936</v>
      </c>
      <c r="Q4167" s="1">
        <v>50886113</v>
      </c>
    </row>
    <row r="4168" spans="13:17">
      <c r="M4168" s="1" t="s">
        <v>51</v>
      </c>
      <c r="N4168" s="1" t="s">
        <v>182</v>
      </c>
      <c r="O4168" s="1" t="s">
        <v>898</v>
      </c>
      <c r="P4168" s="1" t="s">
        <v>3937</v>
      </c>
      <c r="Q4168" s="1">
        <v>50886119</v>
      </c>
    </row>
    <row r="4169" spans="13:17">
      <c r="M4169" s="1" t="s">
        <v>51</v>
      </c>
      <c r="N4169" s="1" t="s">
        <v>182</v>
      </c>
      <c r="O4169" s="1" t="s">
        <v>898</v>
      </c>
      <c r="P4169" s="1" t="s">
        <v>3938</v>
      </c>
      <c r="Q4169" s="1">
        <v>50886128</v>
      </c>
    </row>
    <row r="4170" spans="13:17">
      <c r="M4170" s="1" t="s">
        <v>51</v>
      </c>
      <c r="N4170" s="1" t="s">
        <v>182</v>
      </c>
      <c r="O4170" s="1" t="s">
        <v>898</v>
      </c>
      <c r="P4170" s="1" t="s">
        <v>3939</v>
      </c>
      <c r="Q4170" s="1">
        <v>50886138</v>
      </c>
    </row>
    <row r="4171" spans="13:17">
      <c r="M4171" s="1" t="s">
        <v>51</v>
      </c>
      <c r="N4171" s="1" t="s">
        <v>182</v>
      </c>
      <c r="O4171" s="1" t="s">
        <v>898</v>
      </c>
      <c r="P4171" s="1" t="s">
        <v>3940</v>
      </c>
      <c r="Q4171" s="1">
        <v>50886147</v>
      </c>
    </row>
    <row r="4172" spans="13:17">
      <c r="M4172" s="1" t="s">
        <v>51</v>
      </c>
      <c r="N4172" s="1" t="s">
        <v>182</v>
      </c>
      <c r="O4172" s="1" t="s">
        <v>898</v>
      </c>
      <c r="P4172" s="1" t="s">
        <v>3941</v>
      </c>
      <c r="Q4172" s="1">
        <v>50886157</v>
      </c>
    </row>
    <row r="4173" spans="13:17">
      <c r="M4173" s="1" t="s">
        <v>51</v>
      </c>
      <c r="N4173" s="1" t="s">
        <v>182</v>
      </c>
      <c r="O4173" s="1" t="s">
        <v>898</v>
      </c>
      <c r="P4173" s="1" t="s">
        <v>3942</v>
      </c>
      <c r="Q4173" s="1">
        <v>50886166</v>
      </c>
    </row>
    <row r="4174" spans="13:17">
      <c r="M4174" s="1" t="s">
        <v>51</v>
      </c>
      <c r="N4174" s="1" t="s">
        <v>182</v>
      </c>
      <c r="O4174" s="1" t="s">
        <v>898</v>
      </c>
      <c r="P4174" s="1" t="s">
        <v>3943</v>
      </c>
      <c r="Q4174" s="1">
        <v>50886176</v>
      </c>
    </row>
    <row r="4175" spans="13:17">
      <c r="M4175" s="1" t="s">
        <v>51</v>
      </c>
      <c r="N4175" s="1" t="s">
        <v>182</v>
      </c>
      <c r="O4175" s="1" t="s">
        <v>898</v>
      </c>
      <c r="P4175" s="1" t="s">
        <v>3944</v>
      </c>
      <c r="Q4175" s="1">
        <v>50886199</v>
      </c>
    </row>
    <row r="4176" spans="13:17">
      <c r="M4176" s="1" t="s">
        <v>51</v>
      </c>
      <c r="N4176" s="1" t="s">
        <v>182</v>
      </c>
      <c r="O4176" s="1" t="s">
        <v>898</v>
      </c>
      <c r="P4176" s="1" t="s">
        <v>3945</v>
      </c>
      <c r="Q4176" s="1">
        <v>50886185</v>
      </c>
    </row>
    <row r="4177" spans="13:17">
      <c r="M4177" s="1" t="s">
        <v>51</v>
      </c>
      <c r="N4177" s="1" t="s">
        <v>182</v>
      </c>
      <c r="O4177" s="1" t="s">
        <v>900</v>
      </c>
      <c r="P4177" s="1" t="s">
        <v>3946</v>
      </c>
      <c r="Q4177" s="1">
        <v>50886712</v>
      </c>
    </row>
    <row r="4178" spans="13:17">
      <c r="M4178" s="1" t="s">
        <v>51</v>
      </c>
      <c r="N4178" s="1" t="s">
        <v>182</v>
      </c>
      <c r="O4178" s="1" t="s">
        <v>900</v>
      </c>
      <c r="P4178" s="1" t="s">
        <v>2397</v>
      </c>
      <c r="Q4178" s="1">
        <v>50886714</v>
      </c>
    </row>
    <row r="4179" spans="13:17">
      <c r="M4179" s="1" t="s">
        <v>51</v>
      </c>
      <c r="N4179" s="1" t="s">
        <v>182</v>
      </c>
      <c r="O4179" s="1" t="s">
        <v>900</v>
      </c>
      <c r="P4179" s="1" t="s">
        <v>3947</v>
      </c>
      <c r="Q4179" s="1">
        <v>50886721</v>
      </c>
    </row>
    <row r="4180" spans="13:17">
      <c r="M4180" s="1" t="s">
        <v>51</v>
      </c>
      <c r="N4180" s="1" t="s">
        <v>182</v>
      </c>
      <c r="O4180" s="1" t="s">
        <v>900</v>
      </c>
      <c r="P4180" s="1" t="s">
        <v>3948</v>
      </c>
      <c r="Q4180" s="1">
        <v>50886787</v>
      </c>
    </row>
    <row r="4181" spans="13:17">
      <c r="M4181" s="1" t="s">
        <v>51</v>
      </c>
      <c r="N4181" s="1" t="s">
        <v>182</v>
      </c>
      <c r="O4181" s="1" t="s">
        <v>900</v>
      </c>
      <c r="P4181" s="1" t="s">
        <v>2279</v>
      </c>
      <c r="Q4181" s="1">
        <v>50886729</v>
      </c>
    </row>
    <row r="4182" spans="13:17">
      <c r="M4182" s="1" t="s">
        <v>51</v>
      </c>
      <c r="N4182" s="1" t="s">
        <v>182</v>
      </c>
      <c r="O4182" s="1" t="s">
        <v>900</v>
      </c>
      <c r="P4182" s="1" t="s">
        <v>2035</v>
      </c>
      <c r="Q4182" s="1">
        <v>50886736</v>
      </c>
    </row>
    <row r="4183" spans="13:17">
      <c r="M4183" s="1" t="s">
        <v>51</v>
      </c>
      <c r="N4183" s="1" t="s">
        <v>182</v>
      </c>
      <c r="O4183" s="1" t="s">
        <v>900</v>
      </c>
      <c r="P4183" s="1" t="s">
        <v>3949</v>
      </c>
      <c r="Q4183" s="1">
        <v>50886743</v>
      </c>
    </row>
    <row r="4184" spans="13:17">
      <c r="M4184" s="1" t="s">
        <v>51</v>
      </c>
      <c r="N4184" s="1" t="s">
        <v>182</v>
      </c>
      <c r="O4184" s="1" t="s">
        <v>900</v>
      </c>
      <c r="P4184" s="1" t="s">
        <v>3950</v>
      </c>
      <c r="Q4184" s="1">
        <v>50886751</v>
      </c>
    </row>
    <row r="4185" spans="13:17">
      <c r="M4185" s="1" t="s">
        <v>51</v>
      </c>
      <c r="N4185" s="1" t="s">
        <v>182</v>
      </c>
      <c r="O4185" s="1" t="s">
        <v>900</v>
      </c>
      <c r="P4185" s="1" t="s">
        <v>3951</v>
      </c>
      <c r="Q4185" s="1">
        <v>50886758</v>
      </c>
    </row>
    <row r="4186" spans="13:17">
      <c r="M4186" s="1" t="s">
        <v>51</v>
      </c>
      <c r="N4186" s="1" t="s">
        <v>182</v>
      </c>
      <c r="O4186" s="1" t="s">
        <v>900</v>
      </c>
      <c r="P4186" s="1" t="s">
        <v>3952</v>
      </c>
      <c r="Q4186" s="1">
        <v>50886765</v>
      </c>
    </row>
    <row r="4187" spans="13:17">
      <c r="M4187" s="1" t="s">
        <v>51</v>
      </c>
      <c r="N4187" s="1" t="s">
        <v>182</v>
      </c>
      <c r="O4187" s="1" t="s">
        <v>900</v>
      </c>
      <c r="P4187" s="1" t="s">
        <v>3953</v>
      </c>
      <c r="Q4187" s="1">
        <v>50886773</v>
      </c>
    </row>
    <row r="4188" spans="13:17">
      <c r="M4188" s="1" t="s">
        <v>51</v>
      </c>
      <c r="N4188" s="1" t="s">
        <v>182</v>
      </c>
      <c r="O4188" s="1" t="s">
        <v>900</v>
      </c>
      <c r="P4188" s="1" t="s">
        <v>3954</v>
      </c>
      <c r="Q4188" s="1">
        <v>50886780</v>
      </c>
    </row>
    <row r="4189" spans="13:17">
      <c r="M4189" s="1" t="s">
        <v>51</v>
      </c>
      <c r="N4189" s="1" t="s">
        <v>182</v>
      </c>
      <c r="O4189" s="1" t="s">
        <v>900</v>
      </c>
      <c r="P4189" s="1" t="s">
        <v>3955</v>
      </c>
      <c r="Q4189" s="1">
        <v>50886799</v>
      </c>
    </row>
    <row r="4190" spans="13:17">
      <c r="M4190" s="1" t="s">
        <v>51</v>
      </c>
      <c r="N4190" s="1" t="s">
        <v>182</v>
      </c>
      <c r="O4190" s="1" t="s">
        <v>900</v>
      </c>
      <c r="P4190" s="1" t="s">
        <v>3956</v>
      </c>
      <c r="Q4190" s="1">
        <v>50886794</v>
      </c>
    </row>
    <row r="4191" spans="13:17">
      <c r="M4191" s="1" t="s">
        <v>51</v>
      </c>
      <c r="N4191" s="1" t="s">
        <v>182</v>
      </c>
      <c r="O4191" s="1" t="s">
        <v>901</v>
      </c>
      <c r="P4191" s="1" t="s">
        <v>3957</v>
      </c>
      <c r="Q4191" s="1">
        <v>50887816</v>
      </c>
    </row>
    <row r="4192" spans="13:17">
      <c r="M4192" s="1" t="s">
        <v>51</v>
      </c>
      <c r="N4192" s="1" t="s">
        <v>182</v>
      </c>
      <c r="O4192" s="1" t="s">
        <v>901</v>
      </c>
      <c r="P4192" s="1" t="s">
        <v>3958</v>
      </c>
      <c r="Q4192" s="1">
        <v>50887817</v>
      </c>
    </row>
    <row r="4193" spans="13:17">
      <c r="M4193" s="1" t="s">
        <v>51</v>
      </c>
      <c r="N4193" s="1" t="s">
        <v>182</v>
      </c>
      <c r="O4193" s="1" t="s">
        <v>901</v>
      </c>
      <c r="P4193" s="1" t="s">
        <v>3959</v>
      </c>
      <c r="Q4193" s="1">
        <v>50887894</v>
      </c>
    </row>
    <row r="4194" spans="13:17">
      <c r="M4194" s="1" t="s">
        <v>51</v>
      </c>
      <c r="N4194" s="1" t="s">
        <v>182</v>
      </c>
      <c r="O4194" s="1" t="s">
        <v>901</v>
      </c>
      <c r="P4194" s="1" t="s">
        <v>3960</v>
      </c>
      <c r="Q4194" s="1">
        <v>50887825</v>
      </c>
    </row>
    <row r="4195" spans="13:17">
      <c r="M4195" s="1" t="s">
        <v>51</v>
      </c>
      <c r="N4195" s="1" t="s">
        <v>182</v>
      </c>
      <c r="O4195" s="1" t="s">
        <v>901</v>
      </c>
      <c r="P4195" s="1" t="s">
        <v>3961</v>
      </c>
      <c r="Q4195" s="1">
        <v>50887834</v>
      </c>
    </row>
    <row r="4196" spans="13:17">
      <c r="M4196" s="1" t="s">
        <v>51</v>
      </c>
      <c r="N4196" s="1" t="s">
        <v>182</v>
      </c>
      <c r="O4196" s="1" t="s">
        <v>901</v>
      </c>
      <c r="P4196" s="1" t="s">
        <v>3962</v>
      </c>
      <c r="Q4196" s="1">
        <v>50887843</v>
      </c>
    </row>
    <row r="4197" spans="13:17">
      <c r="M4197" s="1" t="s">
        <v>51</v>
      </c>
      <c r="N4197" s="1" t="s">
        <v>182</v>
      </c>
      <c r="O4197" s="1" t="s">
        <v>901</v>
      </c>
      <c r="P4197" s="1" t="s">
        <v>3963</v>
      </c>
      <c r="Q4197" s="1">
        <v>50887851</v>
      </c>
    </row>
    <row r="4198" spans="13:17">
      <c r="M4198" s="1" t="s">
        <v>51</v>
      </c>
      <c r="N4198" s="1" t="s">
        <v>182</v>
      </c>
      <c r="O4198" s="1" t="s">
        <v>901</v>
      </c>
      <c r="P4198" s="1" t="s">
        <v>3964</v>
      </c>
      <c r="Q4198" s="1">
        <v>50887860</v>
      </c>
    </row>
    <row r="4199" spans="13:17">
      <c r="M4199" s="1" t="s">
        <v>51</v>
      </c>
      <c r="N4199" s="1" t="s">
        <v>182</v>
      </c>
      <c r="O4199" s="1" t="s">
        <v>901</v>
      </c>
      <c r="P4199" s="1" t="s">
        <v>3965</v>
      </c>
      <c r="Q4199" s="1">
        <v>50887869</v>
      </c>
    </row>
    <row r="4200" spans="13:17">
      <c r="M4200" s="1" t="s">
        <v>51</v>
      </c>
      <c r="N4200" s="1" t="s">
        <v>182</v>
      </c>
      <c r="O4200" s="1" t="s">
        <v>901</v>
      </c>
      <c r="P4200" s="1" t="s">
        <v>3966</v>
      </c>
      <c r="Q4200" s="1">
        <v>50887877</v>
      </c>
    </row>
    <row r="4201" spans="13:17">
      <c r="M4201" s="1" t="s">
        <v>51</v>
      </c>
      <c r="N4201" s="1" t="s">
        <v>182</v>
      </c>
      <c r="O4201" s="1" t="s">
        <v>901</v>
      </c>
      <c r="P4201" s="1" t="s">
        <v>3967</v>
      </c>
      <c r="Q4201" s="1">
        <v>50887899</v>
      </c>
    </row>
    <row r="4202" spans="13:17">
      <c r="M4202" s="1" t="s">
        <v>51</v>
      </c>
      <c r="N4202" s="1" t="s">
        <v>182</v>
      </c>
      <c r="O4202" s="1" t="s">
        <v>903</v>
      </c>
      <c r="P4202" s="1" t="s">
        <v>3968</v>
      </c>
      <c r="Q4202" s="1">
        <v>50888910</v>
      </c>
    </row>
    <row r="4203" spans="13:17">
      <c r="M4203" s="1" t="s">
        <v>51</v>
      </c>
      <c r="N4203" s="1" t="s">
        <v>182</v>
      </c>
      <c r="O4203" s="1" t="s">
        <v>903</v>
      </c>
      <c r="P4203" s="1" t="s">
        <v>3969</v>
      </c>
      <c r="Q4203" s="1">
        <v>50888921</v>
      </c>
    </row>
    <row r="4204" spans="13:17">
      <c r="M4204" s="1" t="s">
        <v>51</v>
      </c>
      <c r="N4204" s="1" t="s">
        <v>182</v>
      </c>
      <c r="O4204" s="1" t="s">
        <v>903</v>
      </c>
      <c r="P4204" s="1" t="s">
        <v>3970</v>
      </c>
      <c r="Q4204" s="1">
        <v>50888931</v>
      </c>
    </row>
    <row r="4205" spans="13:17">
      <c r="M4205" s="1" t="s">
        <v>51</v>
      </c>
      <c r="N4205" s="1" t="s">
        <v>182</v>
      </c>
      <c r="O4205" s="1" t="s">
        <v>903</v>
      </c>
      <c r="P4205" s="1" t="s">
        <v>3971</v>
      </c>
      <c r="Q4205" s="1">
        <v>50888942</v>
      </c>
    </row>
    <row r="4206" spans="13:17">
      <c r="M4206" s="1" t="s">
        <v>51</v>
      </c>
      <c r="N4206" s="1" t="s">
        <v>182</v>
      </c>
      <c r="O4206" s="1" t="s">
        <v>903</v>
      </c>
      <c r="P4206" s="1" t="s">
        <v>169</v>
      </c>
      <c r="Q4206" s="1">
        <v>50888952</v>
      </c>
    </row>
    <row r="4207" spans="13:17">
      <c r="M4207" s="1" t="s">
        <v>51</v>
      </c>
      <c r="N4207" s="1" t="s">
        <v>182</v>
      </c>
      <c r="O4207" s="1" t="s">
        <v>903</v>
      </c>
      <c r="P4207" s="1" t="s">
        <v>3972</v>
      </c>
      <c r="Q4207" s="1">
        <v>50888963</v>
      </c>
    </row>
    <row r="4208" spans="13:17">
      <c r="M4208" s="1" t="s">
        <v>51</v>
      </c>
      <c r="N4208" s="1" t="s">
        <v>182</v>
      </c>
      <c r="O4208" s="1" t="s">
        <v>903</v>
      </c>
      <c r="P4208" s="1" t="s">
        <v>3973</v>
      </c>
      <c r="Q4208" s="1">
        <v>50888973</v>
      </c>
    </row>
    <row r="4209" spans="13:17">
      <c r="M4209" s="1" t="s">
        <v>51</v>
      </c>
      <c r="N4209" s="1" t="s">
        <v>182</v>
      </c>
      <c r="O4209" s="1" t="s">
        <v>903</v>
      </c>
      <c r="P4209" s="1" t="s">
        <v>903</v>
      </c>
      <c r="Q4209" s="1">
        <v>50888984</v>
      </c>
    </row>
    <row r="4210" spans="13:17">
      <c r="M4210" s="1" t="s">
        <v>51</v>
      </c>
      <c r="N4210" s="1" t="s">
        <v>182</v>
      </c>
      <c r="O4210" s="1" t="s">
        <v>905</v>
      </c>
      <c r="P4210" s="1" t="s">
        <v>3974</v>
      </c>
      <c r="Q4210" s="1">
        <v>50889412</v>
      </c>
    </row>
    <row r="4211" spans="13:17">
      <c r="M4211" s="1" t="s">
        <v>51</v>
      </c>
      <c r="N4211" s="1" t="s">
        <v>182</v>
      </c>
      <c r="O4211" s="1" t="s">
        <v>905</v>
      </c>
      <c r="P4211" s="1" t="s">
        <v>3975</v>
      </c>
      <c r="Q4211" s="1">
        <v>50889421</v>
      </c>
    </row>
    <row r="4212" spans="13:17">
      <c r="M4212" s="1" t="s">
        <v>51</v>
      </c>
      <c r="N4212" s="1" t="s">
        <v>182</v>
      </c>
      <c r="O4212" s="1" t="s">
        <v>905</v>
      </c>
      <c r="P4212" s="1" t="s">
        <v>3976</v>
      </c>
      <c r="Q4212" s="1">
        <v>50889414</v>
      </c>
    </row>
    <row r="4213" spans="13:17">
      <c r="M4213" s="1" t="s">
        <v>51</v>
      </c>
      <c r="N4213" s="1" t="s">
        <v>182</v>
      </c>
      <c r="O4213" s="1" t="s">
        <v>905</v>
      </c>
      <c r="P4213" s="1" t="s">
        <v>3977</v>
      </c>
      <c r="Q4213" s="1">
        <v>50889429</v>
      </c>
    </row>
    <row r="4214" spans="13:17">
      <c r="M4214" s="1" t="s">
        <v>51</v>
      </c>
      <c r="N4214" s="1" t="s">
        <v>182</v>
      </c>
      <c r="O4214" s="1" t="s">
        <v>905</v>
      </c>
      <c r="P4214" s="1" t="s">
        <v>3978</v>
      </c>
      <c r="Q4214" s="1">
        <v>50889436</v>
      </c>
    </row>
    <row r="4215" spans="13:17">
      <c r="M4215" s="1" t="s">
        <v>51</v>
      </c>
      <c r="N4215" s="1" t="s">
        <v>182</v>
      </c>
      <c r="O4215" s="1" t="s">
        <v>905</v>
      </c>
      <c r="P4215" s="1" t="s">
        <v>879</v>
      </c>
      <c r="Q4215" s="1">
        <v>50889443</v>
      </c>
    </row>
    <row r="4216" spans="13:17">
      <c r="M4216" s="1" t="s">
        <v>51</v>
      </c>
      <c r="N4216" s="1" t="s">
        <v>182</v>
      </c>
      <c r="O4216" s="1" t="s">
        <v>905</v>
      </c>
      <c r="P4216" s="1" t="s">
        <v>3979</v>
      </c>
      <c r="Q4216" s="1">
        <v>50889451</v>
      </c>
    </row>
    <row r="4217" spans="13:17">
      <c r="M4217" s="1" t="s">
        <v>51</v>
      </c>
      <c r="N4217" s="1" t="s">
        <v>182</v>
      </c>
      <c r="O4217" s="1" t="s">
        <v>905</v>
      </c>
      <c r="P4217" s="1" t="s">
        <v>3980</v>
      </c>
      <c r="Q4217" s="1">
        <v>50889458</v>
      </c>
    </row>
    <row r="4218" spans="13:17">
      <c r="M4218" s="1" t="s">
        <v>51</v>
      </c>
      <c r="N4218" s="1" t="s">
        <v>182</v>
      </c>
      <c r="O4218" s="1" t="s">
        <v>905</v>
      </c>
      <c r="P4218" s="1" t="s">
        <v>2400</v>
      </c>
      <c r="Q4218" s="1">
        <v>50889465</v>
      </c>
    </row>
    <row r="4219" spans="13:17">
      <c r="M4219" s="1" t="s">
        <v>51</v>
      </c>
      <c r="N4219" s="1" t="s">
        <v>182</v>
      </c>
      <c r="O4219" s="1" t="s">
        <v>905</v>
      </c>
      <c r="P4219" s="1" t="s">
        <v>3981</v>
      </c>
      <c r="Q4219" s="1">
        <v>50889473</v>
      </c>
    </row>
    <row r="4220" spans="13:17">
      <c r="M4220" s="1" t="s">
        <v>51</v>
      </c>
      <c r="N4220" s="1" t="s">
        <v>182</v>
      </c>
      <c r="O4220" s="1" t="s">
        <v>905</v>
      </c>
      <c r="P4220" s="1" t="s">
        <v>3982</v>
      </c>
      <c r="Q4220" s="1">
        <v>50889480</v>
      </c>
    </row>
    <row r="4221" spans="13:17">
      <c r="M4221" s="1" t="s">
        <v>51</v>
      </c>
      <c r="N4221" s="1" t="s">
        <v>182</v>
      </c>
      <c r="O4221" s="1" t="s">
        <v>905</v>
      </c>
      <c r="P4221" s="1" t="s">
        <v>3983</v>
      </c>
      <c r="Q4221" s="1">
        <v>50889487</v>
      </c>
    </row>
    <row r="4222" spans="13:17">
      <c r="M4222" s="1" t="s">
        <v>51</v>
      </c>
      <c r="N4222" s="1" t="s">
        <v>182</v>
      </c>
      <c r="O4222" s="1" t="s">
        <v>905</v>
      </c>
      <c r="P4222" s="1" t="s">
        <v>905</v>
      </c>
      <c r="Q4222" s="1">
        <v>50889494</v>
      </c>
    </row>
    <row r="4223" spans="13:17">
      <c r="M4223" s="1" t="s">
        <v>51</v>
      </c>
      <c r="N4223" s="1" t="s">
        <v>182</v>
      </c>
      <c r="O4223" s="1" t="s">
        <v>905</v>
      </c>
      <c r="P4223" s="1" t="s">
        <v>3984</v>
      </c>
      <c r="Q4223" s="1">
        <v>50889499</v>
      </c>
    </row>
    <row r="4224" spans="13:17">
      <c r="M4224" s="1" t="s">
        <v>55</v>
      </c>
      <c r="N4224" s="1" t="s">
        <v>185</v>
      </c>
      <c r="O4224" s="1" t="s">
        <v>907</v>
      </c>
      <c r="P4224" s="1" t="s">
        <v>1331</v>
      </c>
      <c r="Q4224" s="1">
        <v>55271713</v>
      </c>
    </row>
    <row r="4225" spans="13:17">
      <c r="M4225" s="1" t="s">
        <v>55</v>
      </c>
      <c r="N4225" s="1" t="s">
        <v>185</v>
      </c>
      <c r="O4225" s="1" t="s">
        <v>907</v>
      </c>
      <c r="P4225" s="1" t="s">
        <v>3985</v>
      </c>
      <c r="Q4225" s="1">
        <v>55271719</v>
      </c>
    </row>
    <row r="4226" spans="13:17">
      <c r="M4226" s="1" t="s">
        <v>55</v>
      </c>
      <c r="N4226" s="1" t="s">
        <v>185</v>
      </c>
      <c r="O4226" s="1" t="s">
        <v>907</v>
      </c>
      <c r="P4226" s="1" t="s">
        <v>3986</v>
      </c>
      <c r="Q4226" s="1">
        <v>55271738</v>
      </c>
    </row>
    <row r="4227" spans="13:17">
      <c r="M4227" s="1" t="s">
        <v>55</v>
      </c>
      <c r="N4227" s="1" t="s">
        <v>185</v>
      </c>
      <c r="O4227" s="1" t="s">
        <v>907</v>
      </c>
      <c r="P4227" s="1" t="s">
        <v>907</v>
      </c>
      <c r="Q4227" s="1">
        <v>55271728</v>
      </c>
    </row>
    <row r="4228" spans="13:17">
      <c r="M4228" s="1" t="s">
        <v>55</v>
      </c>
      <c r="N4228" s="1" t="s">
        <v>185</v>
      </c>
      <c r="O4228" s="1" t="s">
        <v>907</v>
      </c>
      <c r="P4228" s="1" t="s">
        <v>3987</v>
      </c>
      <c r="Q4228" s="1">
        <v>55271747</v>
      </c>
    </row>
    <row r="4229" spans="13:17">
      <c r="M4229" s="1" t="s">
        <v>55</v>
      </c>
      <c r="N4229" s="1" t="s">
        <v>185</v>
      </c>
      <c r="O4229" s="1" t="s">
        <v>907</v>
      </c>
      <c r="P4229" s="1" t="s">
        <v>1224</v>
      </c>
      <c r="Q4229" s="1">
        <v>55271757</v>
      </c>
    </row>
    <row r="4230" spans="13:17">
      <c r="M4230" s="1" t="s">
        <v>55</v>
      </c>
      <c r="N4230" s="1" t="s">
        <v>185</v>
      </c>
      <c r="O4230" s="1" t="s">
        <v>907</v>
      </c>
      <c r="P4230" s="1" t="s">
        <v>3988</v>
      </c>
      <c r="Q4230" s="1">
        <v>55271766</v>
      </c>
    </row>
    <row r="4231" spans="13:17">
      <c r="M4231" s="1" t="s">
        <v>55</v>
      </c>
      <c r="N4231" s="1" t="s">
        <v>185</v>
      </c>
      <c r="O4231" s="1" t="s">
        <v>907</v>
      </c>
      <c r="P4231" s="1" t="s">
        <v>3989</v>
      </c>
      <c r="Q4231" s="1">
        <v>55271776</v>
      </c>
    </row>
    <row r="4232" spans="13:17">
      <c r="M4232" s="1" t="s">
        <v>55</v>
      </c>
      <c r="N4232" s="1" t="s">
        <v>185</v>
      </c>
      <c r="O4232" s="1" t="s">
        <v>907</v>
      </c>
      <c r="P4232" s="1" t="s">
        <v>3990</v>
      </c>
      <c r="Q4232" s="1">
        <v>55271785</v>
      </c>
    </row>
    <row r="4233" spans="13:17">
      <c r="M4233" s="1" t="s">
        <v>55</v>
      </c>
      <c r="N4233" s="1" t="s">
        <v>185</v>
      </c>
      <c r="O4233" s="1" t="s">
        <v>907</v>
      </c>
      <c r="P4233" s="1" t="s">
        <v>3991</v>
      </c>
      <c r="Q4233" s="1">
        <v>55271795</v>
      </c>
    </row>
    <row r="4234" spans="13:17">
      <c r="M4234" s="1" t="s">
        <v>55</v>
      </c>
      <c r="N4234" s="1" t="s">
        <v>185</v>
      </c>
      <c r="O4234" s="1" t="s">
        <v>909</v>
      </c>
      <c r="P4234" s="1" t="s">
        <v>3992</v>
      </c>
      <c r="Q4234" s="1">
        <v>55271011</v>
      </c>
    </row>
    <row r="4235" spans="13:17">
      <c r="M4235" s="1" t="s">
        <v>55</v>
      </c>
      <c r="N4235" s="1" t="s">
        <v>185</v>
      </c>
      <c r="O4235" s="1" t="s">
        <v>909</v>
      </c>
      <c r="P4235" s="1" t="s">
        <v>3993</v>
      </c>
      <c r="Q4235" s="1">
        <v>55271035</v>
      </c>
    </row>
    <row r="4236" spans="13:17">
      <c r="M4236" s="1" t="s">
        <v>55</v>
      </c>
      <c r="N4236" s="1" t="s">
        <v>185</v>
      </c>
      <c r="O4236" s="1" t="s">
        <v>909</v>
      </c>
      <c r="P4236" s="1" t="s">
        <v>3994</v>
      </c>
      <c r="Q4236" s="1">
        <v>55271047</v>
      </c>
    </row>
    <row r="4237" spans="13:17">
      <c r="M4237" s="1" t="s">
        <v>55</v>
      </c>
      <c r="N4237" s="1" t="s">
        <v>185</v>
      </c>
      <c r="O4237" s="1" t="s">
        <v>909</v>
      </c>
      <c r="P4237" s="1" t="s">
        <v>3995</v>
      </c>
      <c r="Q4237" s="1">
        <v>55271059</v>
      </c>
    </row>
    <row r="4238" spans="13:17">
      <c r="M4238" s="1" t="s">
        <v>55</v>
      </c>
      <c r="N4238" s="1" t="s">
        <v>185</v>
      </c>
      <c r="O4238" s="1" t="s">
        <v>909</v>
      </c>
      <c r="P4238" s="1" t="s">
        <v>3025</v>
      </c>
      <c r="Q4238" s="1">
        <v>55271071</v>
      </c>
    </row>
    <row r="4239" spans="13:17">
      <c r="M4239" s="1" t="s">
        <v>55</v>
      </c>
      <c r="N4239" s="1" t="s">
        <v>185</v>
      </c>
      <c r="O4239" s="1" t="s">
        <v>909</v>
      </c>
      <c r="P4239" s="1" t="s">
        <v>3996</v>
      </c>
      <c r="Q4239" s="1">
        <v>55271023</v>
      </c>
    </row>
    <row r="4240" spans="13:17">
      <c r="M4240" s="1" t="s">
        <v>55</v>
      </c>
      <c r="N4240" s="1" t="s">
        <v>185</v>
      </c>
      <c r="O4240" s="1" t="s">
        <v>909</v>
      </c>
      <c r="P4240" s="1" t="s">
        <v>3997</v>
      </c>
      <c r="Q4240" s="1">
        <v>55271083</v>
      </c>
    </row>
    <row r="4241" spans="13:17">
      <c r="M4241" s="1" t="s">
        <v>55</v>
      </c>
      <c r="N4241" s="1" t="s">
        <v>185</v>
      </c>
      <c r="O4241" s="1" t="s">
        <v>909</v>
      </c>
      <c r="P4241" s="1" t="s">
        <v>77</v>
      </c>
      <c r="Q4241" s="1">
        <v>55271099</v>
      </c>
    </row>
    <row r="4242" spans="13:17">
      <c r="M4242" s="1" t="s">
        <v>55</v>
      </c>
      <c r="N4242" s="1" t="s">
        <v>185</v>
      </c>
      <c r="O4242" s="1" t="s">
        <v>911</v>
      </c>
      <c r="P4242" s="1" t="s">
        <v>3998</v>
      </c>
      <c r="Q4242" s="1">
        <v>55271213</v>
      </c>
    </row>
    <row r="4243" spans="13:17">
      <c r="M4243" s="1" t="s">
        <v>55</v>
      </c>
      <c r="N4243" s="1" t="s">
        <v>185</v>
      </c>
      <c r="O4243" s="1" t="s">
        <v>911</v>
      </c>
      <c r="P4243" s="1" t="s">
        <v>3311</v>
      </c>
      <c r="Q4243" s="1">
        <v>55271217</v>
      </c>
    </row>
    <row r="4244" spans="13:17">
      <c r="M4244" s="1" t="s">
        <v>55</v>
      </c>
      <c r="N4244" s="1" t="s">
        <v>185</v>
      </c>
      <c r="O4244" s="1" t="s">
        <v>911</v>
      </c>
      <c r="P4244" s="1" t="s">
        <v>431</v>
      </c>
      <c r="Q4244" s="1">
        <v>55271225</v>
      </c>
    </row>
    <row r="4245" spans="13:17">
      <c r="M4245" s="1" t="s">
        <v>55</v>
      </c>
      <c r="N4245" s="1" t="s">
        <v>185</v>
      </c>
      <c r="O4245" s="1" t="s">
        <v>911</v>
      </c>
      <c r="P4245" s="1" t="s">
        <v>879</v>
      </c>
      <c r="Q4245" s="1">
        <v>55271234</v>
      </c>
    </row>
    <row r="4246" spans="13:17">
      <c r="M4246" s="1" t="s">
        <v>55</v>
      </c>
      <c r="N4246" s="1" t="s">
        <v>185</v>
      </c>
      <c r="O4246" s="1" t="s">
        <v>911</v>
      </c>
      <c r="P4246" s="1" t="s">
        <v>3999</v>
      </c>
      <c r="Q4246" s="1">
        <v>55271243</v>
      </c>
    </row>
    <row r="4247" spans="13:17">
      <c r="M4247" s="1" t="s">
        <v>55</v>
      </c>
      <c r="N4247" s="1" t="s">
        <v>185</v>
      </c>
      <c r="O4247" s="1" t="s">
        <v>911</v>
      </c>
      <c r="P4247" s="1" t="s">
        <v>938</v>
      </c>
      <c r="Q4247" s="1">
        <v>55271251</v>
      </c>
    </row>
    <row r="4248" spans="13:17">
      <c r="M4248" s="1" t="s">
        <v>55</v>
      </c>
      <c r="N4248" s="1" t="s">
        <v>185</v>
      </c>
      <c r="O4248" s="1" t="s">
        <v>911</v>
      </c>
      <c r="P4248" s="1" t="s">
        <v>4000</v>
      </c>
      <c r="Q4248" s="1">
        <v>55271260</v>
      </c>
    </row>
    <row r="4249" spans="13:17">
      <c r="M4249" s="1" t="s">
        <v>55</v>
      </c>
      <c r="N4249" s="1" t="s">
        <v>185</v>
      </c>
      <c r="O4249" s="1" t="s">
        <v>911</v>
      </c>
      <c r="P4249" s="1" t="s">
        <v>77</v>
      </c>
      <c r="Q4249" s="1">
        <v>55271299</v>
      </c>
    </row>
    <row r="4250" spans="13:17">
      <c r="M4250" s="1" t="s">
        <v>55</v>
      </c>
      <c r="N4250" s="1" t="s">
        <v>185</v>
      </c>
      <c r="O4250" s="1" t="s">
        <v>911</v>
      </c>
      <c r="P4250" s="1" t="s">
        <v>2023</v>
      </c>
      <c r="Q4250" s="1">
        <v>55271277</v>
      </c>
    </row>
    <row r="4251" spans="13:17">
      <c r="M4251" s="1" t="s">
        <v>55</v>
      </c>
      <c r="N4251" s="1" t="s">
        <v>185</v>
      </c>
      <c r="O4251" s="1" t="s">
        <v>911</v>
      </c>
      <c r="P4251" s="1" t="s">
        <v>4001</v>
      </c>
      <c r="Q4251" s="1">
        <v>55271269</v>
      </c>
    </row>
    <row r="4252" spans="13:17">
      <c r="M4252" s="1" t="s">
        <v>55</v>
      </c>
      <c r="N4252" s="1" t="s">
        <v>185</v>
      </c>
      <c r="O4252" s="1" t="s">
        <v>911</v>
      </c>
      <c r="P4252" s="1" t="s">
        <v>4002</v>
      </c>
      <c r="Q4252" s="1">
        <v>55271286</v>
      </c>
    </row>
    <row r="4253" spans="13:17">
      <c r="M4253" s="1" t="s">
        <v>55</v>
      </c>
      <c r="N4253" s="1" t="s">
        <v>185</v>
      </c>
      <c r="O4253" s="1" t="s">
        <v>911</v>
      </c>
      <c r="P4253" s="1" t="s">
        <v>4003</v>
      </c>
      <c r="Q4253" s="1">
        <v>55271294</v>
      </c>
    </row>
    <row r="4254" spans="13:17">
      <c r="M4254" s="1" t="s">
        <v>55</v>
      </c>
      <c r="N4254" s="1" t="s">
        <v>185</v>
      </c>
      <c r="O4254" s="1" t="s">
        <v>913</v>
      </c>
      <c r="P4254" s="1" t="s">
        <v>4004</v>
      </c>
      <c r="Q4254" s="1">
        <v>55272113</v>
      </c>
    </row>
    <row r="4255" spans="13:17">
      <c r="M4255" s="1" t="s">
        <v>55</v>
      </c>
      <c r="N4255" s="1" t="s">
        <v>185</v>
      </c>
      <c r="O4255" s="1" t="s">
        <v>913</v>
      </c>
      <c r="P4255" s="1" t="s">
        <v>4005</v>
      </c>
      <c r="Q4255" s="1">
        <v>55272127</v>
      </c>
    </row>
    <row r="4256" spans="13:17">
      <c r="M4256" s="1" t="s">
        <v>55</v>
      </c>
      <c r="N4256" s="1" t="s">
        <v>185</v>
      </c>
      <c r="O4256" s="1" t="s">
        <v>913</v>
      </c>
      <c r="P4256" s="1" t="s">
        <v>4006</v>
      </c>
      <c r="Q4256" s="1">
        <v>55272140</v>
      </c>
    </row>
    <row r="4257" spans="13:17">
      <c r="M4257" s="1" t="s">
        <v>55</v>
      </c>
      <c r="N4257" s="1" t="s">
        <v>185</v>
      </c>
      <c r="O4257" s="1" t="s">
        <v>913</v>
      </c>
      <c r="P4257" s="1" t="s">
        <v>4007</v>
      </c>
      <c r="Q4257" s="1">
        <v>55272154</v>
      </c>
    </row>
    <row r="4258" spans="13:17">
      <c r="M4258" s="1" t="s">
        <v>55</v>
      </c>
      <c r="N4258" s="1" t="s">
        <v>185</v>
      </c>
      <c r="O4258" s="1" t="s">
        <v>913</v>
      </c>
      <c r="P4258" s="1" t="s">
        <v>4008</v>
      </c>
      <c r="Q4258" s="1">
        <v>55272167</v>
      </c>
    </row>
    <row r="4259" spans="13:17">
      <c r="M4259" s="1" t="s">
        <v>55</v>
      </c>
      <c r="N4259" s="1" t="s">
        <v>185</v>
      </c>
      <c r="O4259" s="1" t="s">
        <v>913</v>
      </c>
      <c r="P4259" s="1" t="s">
        <v>4009</v>
      </c>
      <c r="Q4259" s="1">
        <v>55272181</v>
      </c>
    </row>
    <row r="4260" spans="13:17">
      <c r="M4260" s="1" t="s">
        <v>55</v>
      </c>
      <c r="N4260" s="1" t="s">
        <v>185</v>
      </c>
      <c r="O4260" s="1" t="s">
        <v>913</v>
      </c>
      <c r="P4260" s="1" t="s">
        <v>4010</v>
      </c>
      <c r="Q4260" s="1">
        <v>55272199</v>
      </c>
    </row>
    <row r="4261" spans="13:17">
      <c r="M4261" s="1" t="s">
        <v>55</v>
      </c>
      <c r="N4261" s="1" t="s">
        <v>185</v>
      </c>
      <c r="O4261" s="1" t="s">
        <v>915</v>
      </c>
      <c r="P4261" s="1" t="s">
        <v>3332</v>
      </c>
      <c r="Q4261" s="1">
        <v>55273013</v>
      </c>
    </row>
    <row r="4262" spans="13:17">
      <c r="M4262" s="1" t="s">
        <v>55</v>
      </c>
      <c r="N4262" s="1" t="s">
        <v>185</v>
      </c>
      <c r="O4262" s="1" t="s">
        <v>915</v>
      </c>
      <c r="P4262" s="1" t="s">
        <v>4011</v>
      </c>
      <c r="Q4262" s="1">
        <v>55273015</v>
      </c>
    </row>
    <row r="4263" spans="13:17">
      <c r="M4263" s="1" t="s">
        <v>55</v>
      </c>
      <c r="N4263" s="1" t="s">
        <v>185</v>
      </c>
      <c r="O4263" s="1" t="s">
        <v>915</v>
      </c>
      <c r="P4263" s="1" t="s">
        <v>4012</v>
      </c>
      <c r="Q4263" s="1">
        <v>55273023</v>
      </c>
    </row>
    <row r="4264" spans="13:17">
      <c r="M4264" s="1" t="s">
        <v>55</v>
      </c>
      <c r="N4264" s="1" t="s">
        <v>185</v>
      </c>
      <c r="O4264" s="1" t="s">
        <v>915</v>
      </c>
      <c r="P4264" s="1" t="s">
        <v>4013</v>
      </c>
      <c r="Q4264" s="1">
        <v>55273031</v>
      </c>
    </row>
    <row r="4265" spans="13:17">
      <c r="M4265" s="1" t="s">
        <v>55</v>
      </c>
      <c r="N4265" s="1" t="s">
        <v>185</v>
      </c>
      <c r="O4265" s="1" t="s">
        <v>915</v>
      </c>
      <c r="P4265" s="1" t="s">
        <v>4014</v>
      </c>
      <c r="Q4265" s="1">
        <v>55273039</v>
      </c>
    </row>
    <row r="4266" spans="13:17">
      <c r="M4266" s="1" t="s">
        <v>55</v>
      </c>
      <c r="N4266" s="1" t="s">
        <v>185</v>
      </c>
      <c r="O4266" s="1" t="s">
        <v>915</v>
      </c>
      <c r="P4266" s="1" t="s">
        <v>4015</v>
      </c>
      <c r="Q4266" s="1">
        <v>55273047</v>
      </c>
    </row>
    <row r="4267" spans="13:17">
      <c r="M4267" s="1" t="s">
        <v>55</v>
      </c>
      <c r="N4267" s="1" t="s">
        <v>185</v>
      </c>
      <c r="O4267" s="1" t="s">
        <v>915</v>
      </c>
      <c r="P4267" s="1" t="s">
        <v>3634</v>
      </c>
      <c r="Q4267" s="1">
        <v>55273055</v>
      </c>
    </row>
    <row r="4268" spans="13:17">
      <c r="M4268" s="1" t="s">
        <v>55</v>
      </c>
      <c r="N4268" s="1" t="s">
        <v>185</v>
      </c>
      <c r="O4268" s="1" t="s">
        <v>915</v>
      </c>
      <c r="P4268" s="1" t="s">
        <v>3500</v>
      </c>
      <c r="Q4268" s="1">
        <v>55273063</v>
      </c>
    </row>
    <row r="4269" spans="13:17">
      <c r="M4269" s="1" t="s">
        <v>55</v>
      </c>
      <c r="N4269" s="1" t="s">
        <v>185</v>
      </c>
      <c r="O4269" s="1" t="s">
        <v>915</v>
      </c>
      <c r="P4269" s="1" t="s">
        <v>4016</v>
      </c>
      <c r="Q4269" s="1">
        <v>55273071</v>
      </c>
    </row>
    <row r="4270" spans="13:17">
      <c r="M4270" s="1" t="s">
        <v>55</v>
      </c>
      <c r="N4270" s="1" t="s">
        <v>185</v>
      </c>
      <c r="O4270" s="1" t="s">
        <v>915</v>
      </c>
      <c r="P4270" s="1" t="s">
        <v>4017</v>
      </c>
      <c r="Q4270" s="1">
        <v>55273079</v>
      </c>
    </row>
    <row r="4271" spans="13:17">
      <c r="M4271" s="1" t="s">
        <v>55</v>
      </c>
      <c r="N4271" s="1" t="s">
        <v>185</v>
      </c>
      <c r="O4271" s="1" t="s">
        <v>915</v>
      </c>
      <c r="P4271" s="1" t="s">
        <v>4018</v>
      </c>
      <c r="Q4271" s="1">
        <v>55273087</v>
      </c>
    </row>
    <row r="4272" spans="13:17">
      <c r="M4272" s="1" t="s">
        <v>55</v>
      </c>
      <c r="N4272" s="1" t="s">
        <v>185</v>
      </c>
      <c r="O4272" s="1" t="s">
        <v>915</v>
      </c>
      <c r="P4272" s="1" t="s">
        <v>990</v>
      </c>
      <c r="Q4272" s="1">
        <v>55273094</v>
      </c>
    </row>
    <row r="4273" spans="13:17">
      <c r="M4273" s="1" t="s">
        <v>55</v>
      </c>
      <c r="N4273" s="1" t="s">
        <v>185</v>
      </c>
      <c r="O4273" s="1" t="s">
        <v>917</v>
      </c>
      <c r="P4273" s="1" t="s">
        <v>4019</v>
      </c>
      <c r="Q4273" s="1">
        <v>55276416</v>
      </c>
    </row>
    <row r="4274" spans="13:17">
      <c r="M4274" s="1" t="s">
        <v>55</v>
      </c>
      <c r="N4274" s="1" t="s">
        <v>185</v>
      </c>
      <c r="O4274" s="1" t="s">
        <v>917</v>
      </c>
      <c r="P4274" s="1" t="s">
        <v>718</v>
      </c>
      <c r="Q4274" s="1">
        <v>55276417</v>
      </c>
    </row>
    <row r="4275" spans="13:17">
      <c r="M4275" s="1" t="s">
        <v>55</v>
      </c>
      <c r="N4275" s="1" t="s">
        <v>185</v>
      </c>
      <c r="O4275" s="1" t="s">
        <v>917</v>
      </c>
      <c r="P4275" s="1" t="s">
        <v>4020</v>
      </c>
      <c r="Q4275" s="1">
        <v>55276425</v>
      </c>
    </row>
    <row r="4276" spans="13:17">
      <c r="M4276" s="1" t="s">
        <v>55</v>
      </c>
      <c r="N4276" s="1" t="s">
        <v>185</v>
      </c>
      <c r="O4276" s="1" t="s">
        <v>917</v>
      </c>
      <c r="P4276" s="1" t="s">
        <v>1624</v>
      </c>
      <c r="Q4276" s="1">
        <v>55276434</v>
      </c>
    </row>
    <row r="4277" spans="13:17">
      <c r="M4277" s="1" t="s">
        <v>55</v>
      </c>
      <c r="N4277" s="1" t="s">
        <v>185</v>
      </c>
      <c r="O4277" s="1" t="s">
        <v>917</v>
      </c>
      <c r="P4277" s="1" t="s">
        <v>3553</v>
      </c>
      <c r="Q4277" s="1">
        <v>55276443</v>
      </c>
    </row>
    <row r="4278" spans="13:17">
      <c r="M4278" s="1" t="s">
        <v>55</v>
      </c>
      <c r="N4278" s="1" t="s">
        <v>185</v>
      </c>
      <c r="O4278" s="1" t="s">
        <v>917</v>
      </c>
      <c r="P4278" s="1" t="s">
        <v>77</v>
      </c>
      <c r="Q4278" s="1">
        <v>55276499</v>
      </c>
    </row>
    <row r="4279" spans="13:17">
      <c r="M4279" s="1" t="s">
        <v>55</v>
      </c>
      <c r="N4279" s="1" t="s">
        <v>185</v>
      </c>
      <c r="O4279" s="1" t="s">
        <v>917</v>
      </c>
      <c r="P4279" s="1" t="s">
        <v>4021</v>
      </c>
      <c r="Q4279" s="1">
        <v>55276477</v>
      </c>
    </row>
    <row r="4280" spans="13:17">
      <c r="M4280" s="1" t="s">
        <v>55</v>
      </c>
      <c r="N4280" s="1" t="s">
        <v>185</v>
      </c>
      <c r="O4280" s="1" t="s">
        <v>917</v>
      </c>
      <c r="P4280" s="1" t="s">
        <v>3141</v>
      </c>
      <c r="Q4280" s="1">
        <v>55276460</v>
      </c>
    </row>
    <row r="4281" spans="13:17">
      <c r="M4281" s="1" t="s">
        <v>55</v>
      </c>
      <c r="N4281" s="1" t="s">
        <v>185</v>
      </c>
      <c r="O4281" s="1" t="s">
        <v>917</v>
      </c>
      <c r="P4281" s="1" t="s">
        <v>4022</v>
      </c>
      <c r="Q4281" s="1">
        <v>55276469</v>
      </c>
    </row>
    <row r="4282" spans="13:17">
      <c r="M4282" s="1" t="s">
        <v>55</v>
      </c>
      <c r="N4282" s="1" t="s">
        <v>185</v>
      </c>
      <c r="O4282" s="1" t="s">
        <v>917</v>
      </c>
      <c r="P4282" s="1" t="s">
        <v>3051</v>
      </c>
      <c r="Q4282" s="1">
        <v>55276486</v>
      </c>
    </row>
    <row r="4283" spans="13:17">
      <c r="M4283" s="1" t="s">
        <v>55</v>
      </c>
      <c r="N4283" s="1" t="s">
        <v>185</v>
      </c>
      <c r="O4283" s="1" t="s">
        <v>917</v>
      </c>
      <c r="P4283" s="1" t="s">
        <v>4023</v>
      </c>
      <c r="Q4283" s="1">
        <v>55276494</v>
      </c>
    </row>
    <row r="4284" spans="13:17">
      <c r="M4284" s="1" t="s">
        <v>55</v>
      </c>
      <c r="N4284" s="1" t="s">
        <v>185</v>
      </c>
      <c r="O4284" s="1" t="s">
        <v>919</v>
      </c>
      <c r="P4284" s="1" t="s">
        <v>4024</v>
      </c>
      <c r="Q4284" s="1">
        <v>55273825</v>
      </c>
    </row>
    <row r="4285" spans="13:17">
      <c r="M4285" s="1" t="s">
        <v>55</v>
      </c>
      <c r="N4285" s="1" t="s">
        <v>185</v>
      </c>
      <c r="O4285" s="1" t="s">
        <v>919</v>
      </c>
      <c r="P4285" s="1" t="s">
        <v>4025</v>
      </c>
      <c r="Q4285" s="1">
        <v>55273828</v>
      </c>
    </row>
    <row r="4286" spans="13:17">
      <c r="M4286" s="1" t="s">
        <v>55</v>
      </c>
      <c r="N4286" s="1" t="s">
        <v>185</v>
      </c>
      <c r="O4286" s="1" t="s">
        <v>919</v>
      </c>
      <c r="P4286" s="1" t="s">
        <v>544</v>
      </c>
      <c r="Q4286" s="1">
        <v>55273838</v>
      </c>
    </row>
    <row r="4287" spans="13:17">
      <c r="M4287" s="1" t="s">
        <v>55</v>
      </c>
      <c r="N4287" s="1" t="s">
        <v>185</v>
      </c>
      <c r="O4287" s="1" t="s">
        <v>919</v>
      </c>
      <c r="P4287" s="1" t="s">
        <v>4026</v>
      </c>
      <c r="Q4287" s="1">
        <v>55273847</v>
      </c>
    </row>
    <row r="4288" spans="13:17">
      <c r="M4288" s="1" t="s">
        <v>55</v>
      </c>
      <c r="N4288" s="1" t="s">
        <v>185</v>
      </c>
      <c r="O4288" s="1" t="s">
        <v>919</v>
      </c>
      <c r="P4288" s="1" t="s">
        <v>4027</v>
      </c>
      <c r="Q4288" s="1">
        <v>55273866</v>
      </c>
    </row>
    <row r="4289" spans="13:17">
      <c r="M4289" s="1" t="s">
        <v>55</v>
      </c>
      <c r="N4289" s="1" t="s">
        <v>185</v>
      </c>
      <c r="O4289" s="1" t="s">
        <v>919</v>
      </c>
      <c r="P4289" s="1" t="s">
        <v>4028</v>
      </c>
      <c r="Q4289" s="1">
        <v>55273876</v>
      </c>
    </row>
    <row r="4290" spans="13:17">
      <c r="M4290" s="1" t="s">
        <v>55</v>
      </c>
      <c r="N4290" s="1" t="s">
        <v>185</v>
      </c>
      <c r="O4290" s="1" t="s">
        <v>919</v>
      </c>
      <c r="P4290" s="1" t="s">
        <v>77</v>
      </c>
      <c r="Q4290" s="1">
        <v>55273899</v>
      </c>
    </row>
    <row r="4291" spans="13:17">
      <c r="M4291" s="1" t="s">
        <v>55</v>
      </c>
      <c r="N4291" s="1" t="s">
        <v>185</v>
      </c>
      <c r="O4291" s="1" t="s">
        <v>919</v>
      </c>
      <c r="P4291" s="1" t="s">
        <v>4029</v>
      </c>
      <c r="Q4291" s="1">
        <v>55273884</v>
      </c>
    </row>
    <row r="4292" spans="13:17">
      <c r="M4292" s="1" t="s">
        <v>55</v>
      </c>
      <c r="N4292" s="1" t="s">
        <v>185</v>
      </c>
      <c r="O4292" s="1" t="s">
        <v>921</v>
      </c>
      <c r="P4292" s="1" t="s">
        <v>4030</v>
      </c>
      <c r="Q4292" s="1">
        <v>55274319</v>
      </c>
    </row>
    <row r="4293" spans="13:17">
      <c r="M4293" s="1" t="s">
        <v>55</v>
      </c>
      <c r="N4293" s="1" t="s">
        <v>185</v>
      </c>
      <c r="O4293" s="1" t="s">
        <v>921</v>
      </c>
      <c r="P4293" s="1" t="s">
        <v>921</v>
      </c>
      <c r="Q4293" s="1">
        <v>55274338</v>
      </c>
    </row>
    <row r="4294" spans="13:17">
      <c r="M4294" s="1" t="s">
        <v>55</v>
      </c>
      <c r="N4294" s="1" t="s">
        <v>185</v>
      </c>
      <c r="O4294" s="1" t="s">
        <v>921</v>
      </c>
      <c r="P4294" s="1" t="s">
        <v>4031</v>
      </c>
      <c r="Q4294" s="1">
        <v>55274357</v>
      </c>
    </row>
    <row r="4295" spans="13:17">
      <c r="M4295" s="1" t="s">
        <v>55</v>
      </c>
      <c r="N4295" s="1" t="s">
        <v>185</v>
      </c>
      <c r="O4295" s="1" t="s">
        <v>921</v>
      </c>
      <c r="P4295" s="1" t="s">
        <v>77</v>
      </c>
      <c r="Q4295" s="1">
        <v>55274399</v>
      </c>
    </row>
    <row r="4296" spans="13:17">
      <c r="M4296" s="1" t="s">
        <v>55</v>
      </c>
      <c r="N4296" s="1" t="s">
        <v>185</v>
      </c>
      <c r="O4296" s="1" t="s">
        <v>921</v>
      </c>
      <c r="P4296" s="1" t="s">
        <v>842</v>
      </c>
      <c r="Q4296" s="1">
        <v>55274376</v>
      </c>
    </row>
    <row r="4297" spans="13:17">
      <c r="M4297" s="1" t="s">
        <v>55</v>
      </c>
      <c r="N4297" s="1" t="s">
        <v>185</v>
      </c>
      <c r="O4297" s="1" t="s">
        <v>923</v>
      </c>
      <c r="P4297" s="1" t="s">
        <v>4032</v>
      </c>
      <c r="Q4297" s="1">
        <v>55274713</v>
      </c>
    </row>
    <row r="4298" spans="13:17">
      <c r="M4298" s="1" t="s">
        <v>55</v>
      </c>
      <c r="N4298" s="1" t="s">
        <v>185</v>
      </c>
      <c r="O4298" s="1" t="s">
        <v>923</v>
      </c>
      <c r="P4298" s="1" t="s">
        <v>4033</v>
      </c>
      <c r="Q4298" s="1">
        <v>55274740</v>
      </c>
    </row>
    <row r="4299" spans="13:17">
      <c r="M4299" s="1" t="s">
        <v>55</v>
      </c>
      <c r="N4299" s="1" t="s">
        <v>185</v>
      </c>
      <c r="O4299" s="1" t="s">
        <v>923</v>
      </c>
      <c r="P4299" s="1" t="s">
        <v>4034</v>
      </c>
      <c r="Q4299" s="1">
        <v>55274781</v>
      </c>
    </row>
    <row r="4300" spans="13:17">
      <c r="M4300" s="1" t="s">
        <v>55</v>
      </c>
      <c r="N4300" s="1" t="s">
        <v>185</v>
      </c>
      <c r="O4300" s="1" t="s">
        <v>923</v>
      </c>
      <c r="P4300" s="1" t="s">
        <v>77</v>
      </c>
      <c r="Q4300" s="1">
        <v>55274799</v>
      </c>
    </row>
    <row r="4301" spans="13:17">
      <c r="M4301" s="1" t="s">
        <v>55</v>
      </c>
      <c r="N4301" s="1" t="s">
        <v>185</v>
      </c>
      <c r="O4301" s="1" t="s">
        <v>925</v>
      </c>
      <c r="P4301" s="1" t="s">
        <v>4035</v>
      </c>
      <c r="Q4301" s="1">
        <v>55275615</v>
      </c>
    </row>
    <row r="4302" spans="13:17">
      <c r="M4302" s="1" t="s">
        <v>55</v>
      </c>
      <c r="N4302" s="1" t="s">
        <v>185</v>
      </c>
      <c r="O4302" s="1" t="s">
        <v>925</v>
      </c>
      <c r="P4302" s="1" t="s">
        <v>3996</v>
      </c>
      <c r="Q4302" s="1">
        <v>55275631</v>
      </c>
    </row>
    <row r="4303" spans="13:17">
      <c r="M4303" s="1" t="s">
        <v>55</v>
      </c>
      <c r="N4303" s="1" t="s">
        <v>185</v>
      </c>
      <c r="O4303" s="1" t="s">
        <v>925</v>
      </c>
      <c r="P4303" s="1" t="s">
        <v>3064</v>
      </c>
      <c r="Q4303" s="1">
        <v>55275647</v>
      </c>
    </row>
    <row r="4304" spans="13:17">
      <c r="M4304" s="1" t="s">
        <v>55</v>
      </c>
      <c r="N4304" s="1" t="s">
        <v>185</v>
      </c>
      <c r="O4304" s="1" t="s">
        <v>925</v>
      </c>
      <c r="P4304" s="1" t="s">
        <v>1465</v>
      </c>
      <c r="Q4304" s="1">
        <v>55275663</v>
      </c>
    </row>
    <row r="4305" spans="13:17">
      <c r="M4305" s="1" t="s">
        <v>55</v>
      </c>
      <c r="N4305" s="1" t="s">
        <v>185</v>
      </c>
      <c r="O4305" s="1" t="s">
        <v>925</v>
      </c>
      <c r="P4305" s="1" t="s">
        <v>1238</v>
      </c>
      <c r="Q4305" s="1">
        <v>55275679</v>
      </c>
    </row>
    <row r="4306" spans="13:17">
      <c r="M4306" s="1" t="s">
        <v>55</v>
      </c>
      <c r="N4306" s="1" t="s">
        <v>185</v>
      </c>
      <c r="O4306" s="1" t="s">
        <v>925</v>
      </c>
      <c r="P4306" s="1" t="s">
        <v>2099</v>
      </c>
      <c r="Q4306" s="1">
        <v>55275694</v>
      </c>
    </row>
    <row r="4307" spans="13:17">
      <c r="M4307" s="1" t="s">
        <v>55</v>
      </c>
      <c r="N4307" s="1" t="s">
        <v>185</v>
      </c>
      <c r="O4307" s="1" t="s">
        <v>927</v>
      </c>
      <c r="P4307" s="1" t="s">
        <v>4036</v>
      </c>
      <c r="Q4307" s="1">
        <v>55276015</v>
      </c>
    </row>
    <row r="4308" spans="13:17">
      <c r="M4308" s="1" t="s">
        <v>55</v>
      </c>
      <c r="N4308" s="1" t="s">
        <v>185</v>
      </c>
      <c r="O4308" s="1" t="s">
        <v>927</v>
      </c>
      <c r="P4308" s="1" t="s">
        <v>4037</v>
      </c>
      <c r="Q4308" s="1">
        <v>55276031</v>
      </c>
    </row>
    <row r="4309" spans="13:17">
      <c r="M4309" s="1" t="s">
        <v>55</v>
      </c>
      <c r="N4309" s="1" t="s">
        <v>185</v>
      </c>
      <c r="O4309" s="1" t="s">
        <v>927</v>
      </c>
      <c r="P4309" s="1" t="s">
        <v>4038</v>
      </c>
      <c r="Q4309" s="1">
        <v>55276047</v>
      </c>
    </row>
    <row r="4310" spans="13:17">
      <c r="M4310" s="1" t="s">
        <v>55</v>
      </c>
      <c r="N4310" s="1" t="s">
        <v>185</v>
      </c>
      <c r="O4310" s="1" t="s">
        <v>927</v>
      </c>
      <c r="P4310" s="1" t="s">
        <v>4039</v>
      </c>
      <c r="Q4310" s="1">
        <v>55276063</v>
      </c>
    </row>
    <row r="4311" spans="13:17">
      <c r="M4311" s="1" t="s">
        <v>55</v>
      </c>
      <c r="N4311" s="1" t="s">
        <v>185</v>
      </c>
      <c r="O4311" s="1" t="s">
        <v>927</v>
      </c>
      <c r="P4311" s="1" t="s">
        <v>4040</v>
      </c>
      <c r="Q4311" s="1">
        <v>55276079</v>
      </c>
    </row>
    <row r="4312" spans="13:17">
      <c r="M4312" s="1" t="s">
        <v>55</v>
      </c>
      <c r="N4312" s="1" t="s">
        <v>185</v>
      </c>
      <c r="O4312" s="1" t="s">
        <v>927</v>
      </c>
      <c r="P4312" s="1" t="s">
        <v>4041</v>
      </c>
      <c r="Q4312" s="1">
        <v>55276094</v>
      </c>
    </row>
    <row r="4313" spans="13:17">
      <c r="M4313" s="1" t="s">
        <v>55</v>
      </c>
      <c r="N4313" s="1" t="s">
        <v>185</v>
      </c>
      <c r="O4313" s="1" t="s">
        <v>174</v>
      </c>
      <c r="P4313" s="1" t="s">
        <v>4042</v>
      </c>
      <c r="Q4313" s="1">
        <v>55276913</v>
      </c>
    </row>
    <row r="4314" spans="13:17">
      <c r="M4314" s="1" t="s">
        <v>55</v>
      </c>
      <c r="N4314" s="1" t="s">
        <v>185</v>
      </c>
      <c r="O4314" s="1" t="s">
        <v>174</v>
      </c>
      <c r="P4314" s="1" t="s">
        <v>4043</v>
      </c>
      <c r="Q4314" s="1">
        <v>55276917</v>
      </c>
    </row>
    <row r="4315" spans="13:17">
      <c r="M4315" s="1" t="s">
        <v>55</v>
      </c>
      <c r="N4315" s="1" t="s">
        <v>185</v>
      </c>
      <c r="O4315" s="1" t="s">
        <v>174</v>
      </c>
      <c r="P4315" s="1" t="s">
        <v>2638</v>
      </c>
      <c r="Q4315" s="1">
        <v>55276925</v>
      </c>
    </row>
    <row r="4316" spans="13:17">
      <c r="M4316" s="1" t="s">
        <v>55</v>
      </c>
      <c r="N4316" s="1" t="s">
        <v>185</v>
      </c>
      <c r="O4316" s="1" t="s">
        <v>174</v>
      </c>
      <c r="P4316" s="1" t="s">
        <v>4044</v>
      </c>
      <c r="Q4316" s="1">
        <v>55276943</v>
      </c>
    </row>
    <row r="4317" spans="13:17">
      <c r="M4317" s="1" t="s">
        <v>55</v>
      </c>
      <c r="N4317" s="1" t="s">
        <v>185</v>
      </c>
      <c r="O4317" s="1" t="s">
        <v>174</v>
      </c>
      <c r="P4317" s="1" t="s">
        <v>1477</v>
      </c>
      <c r="Q4317" s="1">
        <v>55276951</v>
      </c>
    </row>
    <row r="4318" spans="13:17">
      <c r="M4318" s="1" t="s">
        <v>55</v>
      </c>
      <c r="N4318" s="1" t="s">
        <v>185</v>
      </c>
      <c r="O4318" s="1" t="s">
        <v>174</v>
      </c>
      <c r="P4318" s="1" t="s">
        <v>4045</v>
      </c>
      <c r="Q4318" s="1">
        <v>55276969</v>
      </c>
    </row>
    <row r="4319" spans="13:17">
      <c r="M4319" s="1" t="s">
        <v>55</v>
      </c>
      <c r="N4319" s="1" t="s">
        <v>185</v>
      </c>
      <c r="O4319" s="1" t="s">
        <v>174</v>
      </c>
      <c r="P4319" s="1" t="s">
        <v>1904</v>
      </c>
      <c r="Q4319" s="1">
        <v>55276977</v>
      </c>
    </row>
    <row r="4320" spans="13:17">
      <c r="M4320" s="1" t="s">
        <v>55</v>
      </c>
      <c r="N4320" s="1" t="s">
        <v>185</v>
      </c>
      <c r="O4320" s="1" t="s">
        <v>174</v>
      </c>
      <c r="P4320" s="1" t="s">
        <v>4046</v>
      </c>
      <c r="Q4320" s="1">
        <v>55276986</v>
      </c>
    </row>
    <row r="4321" spans="13:17">
      <c r="M4321" s="1" t="s">
        <v>55</v>
      </c>
      <c r="N4321" s="1" t="s">
        <v>185</v>
      </c>
      <c r="O4321" s="1" t="s">
        <v>174</v>
      </c>
      <c r="P4321" s="1" t="s">
        <v>4047</v>
      </c>
      <c r="Q4321" s="1">
        <v>55276994</v>
      </c>
    </row>
    <row r="4322" spans="13:17">
      <c r="M4322" s="1" t="s">
        <v>55</v>
      </c>
      <c r="N4322" s="1" t="s">
        <v>185</v>
      </c>
      <c r="O4322" s="1" t="s">
        <v>930</v>
      </c>
      <c r="P4322" s="1" t="s">
        <v>4048</v>
      </c>
      <c r="Q4322" s="1">
        <v>55277716</v>
      </c>
    </row>
    <row r="4323" spans="13:17">
      <c r="M4323" s="1" t="s">
        <v>55</v>
      </c>
      <c r="N4323" s="1" t="s">
        <v>185</v>
      </c>
      <c r="O4323" s="1" t="s">
        <v>930</v>
      </c>
      <c r="P4323" s="1" t="s">
        <v>1713</v>
      </c>
      <c r="Q4323" s="1">
        <v>55277717</v>
      </c>
    </row>
    <row r="4324" spans="13:17">
      <c r="M4324" s="1" t="s">
        <v>55</v>
      </c>
      <c r="N4324" s="1" t="s">
        <v>185</v>
      </c>
      <c r="O4324" s="1" t="s">
        <v>930</v>
      </c>
      <c r="P4324" s="1" t="s">
        <v>4049</v>
      </c>
      <c r="Q4324" s="1">
        <v>55277725</v>
      </c>
    </row>
    <row r="4325" spans="13:17">
      <c r="M4325" s="1" t="s">
        <v>55</v>
      </c>
      <c r="N4325" s="1" t="s">
        <v>185</v>
      </c>
      <c r="O4325" s="1" t="s">
        <v>930</v>
      </c>
      <c r="P4325" s="1" t="s">
        <v>3407</v>
      </c>
      <c r="Q4325" s="1">
        <v>55277734</v>
      </c>
    </row>
    <row r="4326" spans="13:17">
      <c r="M4326" s="1" t="s">
        <v>55</v>
      </c>
      <c r="N4326" s="1" t="s">
        <v>185</v>
      </c>
      <c r="O4326" s="1" t="s">
        <v>930</v>
      </c>
      <c r="P4326" s="1" t="s">
        <v>548</v>
      </c>
      <c r="Q4326" s="1">
        <v>55277743</v>
      </c>
    </row>
    <row r="4327" spans="13:17">
      <c r="M4327" s="1" t="s">
        <v>55</v>
      </c>
      <c r="N4327" s="1" t="s">
        <v>185</v>
      </c>
      <c r="O4327" s="1" t="s">
        <v>930</v>
      </c>
      <c r="P4327" s="1" t="s">
        <v>4050</v>
      </c>
      <c r="Q4327" s="1">
        <v>55277751</v>
      </c>
    </row>
    <row r="4328" spans="13:17">
      <c r="M4328" s="1" t="s">
        <v>55</v>
      </c>
      <c r="N4328" s="1" t="s">
        <v>185</v>
      </c>
      <c r="O4328" s="1" t="s">
        <v>930</v>
      </c>
      <c r="P4328" s="1" t="s">
        <v>3093</v>
      </c>
      <c r="Q4328" s="1">
        <v>55277760</v>
      </c>
    </row>
    <row r="4329" spans="13:17">
      <c r="M4329" s="1" t="s">
        <v>55</v>
      </c>
      <c r="N4329" s="1" t="s">
        <v>185</v>
      </c>
      <c r="O4329" s="1" t="s">
        <v>930</v>
      </c>
      <c r="P4329" s="1" t="s">
        <v>4051</v>
      </c>
      <c r="Q4329" s="1">
        <v>55277769</v>
      </c>
    </row>
    <row r="4330" spans="13:17">
      <c r="M4330" s="1" t="s">
        <v>55</v>
      </c>
      <c r="N4330" s="1" t="s">
        <v>185</v>
      </c>
      <c r="O4330" s="1" t="s">
        <v>930</v>
      </c>
      <c r="P4330" s="1" t="s">
        <v>938</v>
      </c>
      <c r="Q4330" s="1">
        <v>55277777</v>
      </c>
    </row>
    <row r="4331" spans="13:17">
      <c r="M4331" s="1" t="s">
        <v>55</v>
      </c>
      <c r="N4331" s="1" t="s">
        <v>185</v>
      </c>
      <c r="O4331" s="1" t="s">
        <v>930</v>
      </c>
      <c r="P4331" s="1" t="s">
        <v>77</v>
      </c>
      <c r="Q4331" s="1">
        <v>55277799</v>
      </c>
    </row>
    <row r="4332" spans="13:17">
      <c r="M4332" s="1" t="s">
        <v>55</v>
      </c>
      <c r="N4332" s="1" t="s">
        <v>185</v>
      </c>
      <c r="O4332" s="1" t="s">
        <v>930</v>
      </c>
      <c r="P4332" s="1" t="s">
        <v>1092</v>
      </c>
      <c r="Q4332" s="1">
        <v>55277786</v>
      </c>
    </row>
    <row r="4333" spans="13:17">
      <c r="M4333" s="1" t="s">
        <v>55</v>
      </c>
      <c r="N4333" s="1" t="s">
        <v>188</v>
      </c>
      <c r="O4333" s="1" t="s">
        <v>932</v>
      </c>
      <c r="P4333" s="1" t="s">
        <v>4052</v>
      </c>
      <c r="Q4333" s="1">
        <v>55322111</v>
      </c>
    </row>
    <row r="4334" spans="13:17">
      <c r="M4334" s="1" t="s">
        <v>55</v>
      </c>
      <c r="N4334" s="1" t="s">
        <v>188</v>
      </c>
      <c r="O4334" s="1" t="s">
        <v>932</v>
      </c>
      <c r="P4334" s="1" t="s">
        <v>4053</v>
      </c>
      <c r="Q4334" s="1">
        <v>55322123</v>
      </c>
    </row>
    <row r="4335" spans="13:17">
      <c r="M4335" s="1" t="s">
        <v>55</v>
      </c>
      <c r="N4335" s="1" t="s">
        <v>188</v>
      </c>
      <c r="O4335" s="1" t="s">
        <v>932</v>
      </c>
      <c r="P4335" s="1" t="s">
        <v>932</v>
      </c>
      <c r="Q4335" s="1">
        <v>55322135</v>
      </c>
    </row>
    <row r="4336" spans="13:17">
      <c r="M4336" s="1" t="s">
        <v>55</v>
      </c>
      <c r="N4336" s="1" t="s">
        <v>188</v>
      </c>
      <c r="O4336" s="1" t="s">
        <v>932</v>
      </c>
      <c r="P4336" s="1" t="s">
        <v>558</v>
      </c>
      <c r="Q4336" s="1">
        <v>55322147</v>
      </c>
    </row>
    <row r="4337" spans="13:17">
      <c r="M4337" s="1" t="s">
        <v>55</v>
      </c>
      <c r="N4337" s="1" t="s">
        <v>188</v>
      </c>
      <c r="O4337" s="1" t="s">
        <v>932</v>
      </c>
      <c r="P4337" s="1" t="s">
        <v>625</v>
      </c>
      <c r="Q4337" s="1">
        <v>55322159</v>
      </c>
    </row>
    <row r="4338" spans="13:17">
      <c r="M4338" s="1" t="s">
        <v>55</v>
      </c>
      <c r="N4338" s="1" t="s">
        <v>188</v>
      </c>
      <c r="O4338" s="1" t="s">
        <v>932</v>
      </c>
      <c r="P4338" s="1" t="s">
        <v>4054</v>
      </c>
      <c r="Q4338" s="1">
        <v>55322171</v>
      </c>
    </row>
    <row r="4339" spans="13:17">
      <c r="M4339" s="1" t="s">
        <v>55</v>
      </c>
      <c r="N4339" s="1" t="s">
        <v>188</v>
      </c>
      <c r="O4339" s="1" t="s">
        <v>932</v>
      </c>
      <c r="P4339" s="1" t="s">
        <v>4055</v>
      </c>
      <c r="Q4339" s="1">
        <v>55322183</v>
      </c>
    </row>
    <row r="4340" spans="13:17">
      <c r="M4340" s="1" t="s">
        <v>55</v>
      </c>
      <c r="N4340" s="1" t="s">
        <v>188</v>
      </c>
      <c r="O4340" s="1" t="s">
        <v>934</v>
      </c>
      <c r="P4340" s="1" t="s">
        <v>4056</v>
      </c>
      <c r="Q4340" s="1">
        <v>55322412</v>
      </c>
    </row>
    <row r="4341" spans="13:17">
      <c r="M4341" s="1" t="s">
        <v>55</v>
      </c>
      <c r="N4341" s="1" t="s">
        <v>188</v>
      </c>
      <c r="O4341" s="1" t="s">
        <v>934</v>
      </c>
      <c r="P4341" s="1" t="s">
        <v>4057</v>
      </c>
      <c r="Q4341" s="1">
        <v>55322414</v>
      </c>
    </row>
    <row r="4342" spans="13:17">
      <c r="M4342" s="1" t="s">
        <v>55</v>
      </c>
      <c r="N4342" s="1" t="s">
        <v>188</v>
      </c>
      <c r="O4342" s="1" t="s">
        <v>934</v>
      </c>
      <c r="P4342" s="1" t="s">
        <v>2080</v>
      </c>
      <c r="Q4342" s="1">
        <v>55322421</v>
      </c>
    </row>
    <row r="4343" spans="13:17">
      <c r="M4343" s="1" t="s">
        <v>55</v>
      </c>
      <c r="N4343" s="1" t="s">
        <v>188</v>
      </c>
      <c r="O4343" s="1" t="s">
        <v>934</v>
      </c>
      <c r="P4343" s="1" t="s">
        <v>4058</v>
      </c>
      <c r="Q4343" s="1">
        <v>55322436</v>
      </c>
    </row>
    <row r="4344" spans="13:17">
      <c r="M4344" s="1" t="s">
        <v>55</v>
      </c>
      <c r="N4344" s="1" t="s">
        <v>188</v>
      </c>
      <c r="O4344" s="1" t="s">
        <v>934</v>
      </c>
      <c r="P4344" s="1" t="s">
        <v>4059</v>
      </c>
      <c r="Q4344" s="1">
        <v>55322443</v>
      </c>
    </row>
    <row r="4345" spans="13:17">
      <c r="M4345" s="1" t="s">
        <v>55</v>
      </c>
      <c r="N4345" s="1" t="s">
        <v>188</v>
      </c>
      <c r="O4345" s="1" t="s">
        <v>934</v>
      </c>
      <c r="P4345" s="1" t="s">
        <v>4060</v>
      </c>
      <c r="Q4345" s="1">
        <v>55322451</v>
      </c>
    </row>
    <row r="4346" spans="13:17">
      <c r="M4346" s="1" t="s">
        <v>55</v>
      </c>
      <c r="N4346" s="1" t="s">
        <v>188</v>
      </c>
      <c r="O4346" s="1" t="s">
        <v>934</v>
      </c>
      <c r="P4346" s="1" t="s">
        <v>4061</v>
      </c>
      <c r="Q4346" s="1">
        <v>55322458</v>
      </c>
    </row>
    <row r="4347" spans="13:17">
      <c r="M4347" s="1" t="s">
        <v>55</v>
      </c>
      <c r="N4347" s="1" t="s">
        <v>188</v>
      </c>
      <c r="O4347" s="1" t="s">
        <v>934</v>
      </c>
      <c r="P4347" s="1" t="s">
        <v>4062</v>
      </c>
      <c r="Q4347" s="1">
        <v>55322465</v>
      </c>
    </row>
    <row r="4348" spans="13:17">
      <c r="M4348" s="1" t="s">
        <v>55</v>
      </c>
      <c r="N4348" s="1" t="s">
        <v>188</v>
      </c>
      <c r="O4348" s="1" t="s">
        <v>934</v>
      </c>
      <c r="P4348" s="1" t="s">
        <v>81</v>
      </c>
      <c r="Q4348" s="1">
        <v>55322473</v>
      </c>
    </row>
    <row r="4349" spans="13:17">
      <c r="M4349" s="1" t="s">
        <v>55</v>
      </c>
      <c r="N4349" s="1" t="s">
        <v>188</v>
      </c>
      <c r="O4349" s="1" t="s">
        <v>934</v>
      </c>
      <c r="P4349" s="1" t="s">
        <v>4063</v>
      </c>
      <c r="Q4349" s="1">
        <v>55322480</v>
      </c>
    </row>
    <row r="4350" spans="13:17">
      <c r="M4350" s="1" t="s">
        <v>55</v>
      </c>
      <c r="N4350" s="1" t="s">
        <v>188</v>
      </c>
      <c r="O4350" s="1" t="s">
        <v>934</v>
      </c>
      <c r="P4350" s="1" t="s">
        <v>4064</v>
      </c>
      <c r="Q4350" s="1">
        <v>55322485</v>
      </c>
    </row>
    <row r="4351" spans="13:17">
      <c r="M4351" s="1" t="s">
        <v>55</v>
      </c>
      <c r="N4351" s="1" t="s">
        <v>188</v>
      </c>
      <c r="O4351" s="1" t="s">
        <v>934</v>
      </c>
      <c r="P4351" s="1" t="s">
        <v>77</v>
      </c>
      <c r="Q4351" s="1">
        <v>55322499</v>
      </c>
    </row>
    <row r="4352" spans="13:17">
      <c r="M4352" s="1" t="s">
        <v>55</v>
      </c>
      <c r="N4352" s="1" t="s">
        <v>188</v>
      </c>
      <c r="O4352" s="1" t="s">
        <v>934</v>
      </c>
      <c r="P4352" s="1" t="s">
        <v>3064</v>
      </c>
      <c r="Q4352" s="1">
        <v>55322487</v>
      </c>
    </row>
    <row r="4353" spans="13:17">
      <c r="M4353" s="1" t="s">
        <v>55</v>
      </c>
      <c r="N4353" s="1" t="s">
        <v>188</v>
      </c>
      <c r="O4353" s="1" t="s">
        <v>934</v>
      </c>
      <c r="P4353" s="1" t="s">
        <v>4065</v>
      </c>
      <c r="Q4353" s="1">
        <v>55322494</v>
      </c>
    </row>
    <row r="4354" spans="13:17">
      <c r="M4354" s="1" t="s">
        <v>55</v>
      </c>
      <c r="N4354" s="1" t="s">
        <v>188</v>
      </c>
      <c r="O4354" s="1" t="s">
        <v>936</v>
      </c>
      <c r="P4354" s="1" t="s">
        <v>4066</v>
      </c>
      <c r="Q4354" s="1">
        <v>55323010</v>
      </c>
    </row>
    <row r="4355" spans="13:17">
      <c r="M4355" s="1" t="s">
        <v>55</v>
      </c>
      <c r="N4355" s="1" t="s">
        <v>188</v>
      </c>
      <c r="O4355" s="1" t="s">
        <v>936</v>
      </c>
      <c r="P4355" s="1" t="s">
        <v>919</v>
      </c>
      <c r="Q4355" s="1">
        <v>55323011</v>
      </c>
    </row>
    <row r="4356" spans="13:17">
      <c r="M4356" s="1" t="s">
        <v>55</v>
      </c>
      <c r="N4356" s="1" t="s">
        <v>188</v>
      </c>
      <c r="O4356" s="1" t="s">
        <v>936</v>
      </c>
      <c r="P4356" s="1" t="s">
        <v>4067</v>
      </c>
      <c r="Q4356" s="1">
        <v>55323016</v>
      </c>
    </row>
    <row r="4357" spans="13:17">
      <c r="M4357" s="1" t="s">
        <v>55</v>
      </c>
      <c r="N4357" s="1" t="s">
        <v>188</v>
      </c>
      <c r="O4357" s="1" t="s">
        <v>936</v>
      </c>
      <c r="P4357" s="1" t="s">
        <v>548</v>
      </c>
      <c r="Q4357" s="1">
        <v>55323022</v>
      </c>
    </row>
    <row r="4358" spans="13:17">
      <c r="M4358" s="1" t="s">
        <v>55</v>
      </c>
      <c r="N4358" s="1" t="s">
        <v>188</v>
      </c>
      <c r="O4358" s="1" t="s">
        <v>936</v>
      </c>
      <c r="P4358" s="1" t="s">
        <v>4068</v>
      </c>
      <c r="Q4358" s="1">
        <v>55323027</v>
      </c>
    </row>
    <row r="4359" spans="13:17">
      <c r="M4359" s="1" t="s">
        <v>55</v>
      </c>
      <c r="N4359" s="1" t="s">
        <v>188</v>
      </c>
      <c r="O4359" s="1" t="s">
        <v>936</v>
      </c>
      <c r="P4359" s="1" t="s">
        <v>4069</v>
      </c>
      <c r="Q4359" s="1">
        <v>55323033</v>
      </c>
    </row>
    <row r="4360" spans="13:17">
      <c r="M4360" s="1" t="s">
        <v>55</v>
      </c>
      <c r="N4360" s="1" t="s">
        <v>188</v>
      </c>
      <c r="O4360" s="1" t="s">
        <v>936</v>
      </c>
      <c r="P4360" s="1" t="s">
        <v>4070</v>
      </c>
      <c r="Q4360" s="1">
        <v>55323039</v>
      </c>
    </row>
    <row r="4361" spans="13:17">
      <c r="M4361" s="1" t="s">
        <v>55</v>
      </c>
      <c r="N4361" s="1" t="s">
        <v>188</v>
      </c>
      <c r="O4361" s="1" t="s">
        <v>936</v>
      </c>
      <c r="P4361" s="1" t="s">
        <v>4071</v>
      </c>
      <c r="Q4361" s="1">
        <v>55323044</v>
      </c>
    </row>
    <row r="4362" spans="13:17">
      <c r="M4362" s="1" t="s">
        <v>55</v>
      </c>
      <c r="N4362" s="1" t="s">
        <v>188</v>
      </c>
      <c r="O4362" s="1" t="s">
        <v>936</v>
      </c>
      <c r="P4362" s="1" t="s">
        <v>4072</v>
      </c>
      <c r="Q4362" s="1">
        <v>55323050</v>
      </c>
    </row>
    <row r="4363" spans="13:17">
      <c r="M4363" s="1" t="s">
        <v>55</v>
      </c>
      <c r="N4363" s="1" t="s">
        <v>188</v>
      </c>
      <c r="O4363" s="1" t="s">
        <v>936</v>
      </c>
      <c r="P4363" s="1" t="s">
        <v>4073</v>
      </c>
      <c r="Q4363" s="1">
        <v>55323055</v>
      </c>
    </row>
    <row r="4364" spans="13:17">
      <c r="M4364" s="1" t="s">
        <v>55</v>
      </c>
      <c r="N4364" s="1" t="s">
        <v>188</v>
      </c>
      <c r="O4364" s="1" t="s">
        <v>936</v>
      </c>
      <c r="P4364" s="1" t="s">
        <v>77</v>
      </c>
      <c r="Q4364" s="1">
        <v>55323099</v>
      </c>
    </row>
    <row r="4365" spans="13:17">
      <c r="M4365" s="1" t="s">
        <v>55</v>
      </c>
      <c r="N4365" s="1" t="s">
        <v>188</v>
      </c>
      <c r="O4365" s="1" t="s">
        <v>936</v>
      </c>
      <c r="P4365" s="1" t="s">
        <v>4074</v>
      </c>
      <c r="Q4365" s="1">
        <v>55323061</v>
      </c>
    </row>
    <row r="4366" spans="13:17">
      <c r="M4366" s="1" t="s">
        <v>55</v>
      </c>
      <c r="N4366" s="1" t="s">
        <v>188</v>
      </c>
      <c r="O4366" s="1" t="s">
        <v>936</v>
      </c>
      <c r="P4366" s="1" t="s">
        <v>4075</v>
      </c>
      <c r="Q4366" s="1">
        <v>55323067</v>
      </c>
    </row>
    <row r="4367" spans="13:17">
      <c r="M4367" s="1" t="s">
        <v>55</v>
      </c>
      <c r="N4367" s="1" t="s">
        <v>188</v>
      </c>
      <c r="O4367" s="1" t="s">
        <v>936</v>
      </c>
      <c r="P4367" s="1" t="s">
        <v>4076</v>
      </c>
      <c r="Q4367" s="1">
        <v>55323078</v>
      </c>
    </row>
    <row r="4368" spans="13:17">
      <c r="M4368" s="1" t="s">
        <v>55</v>
      </c>
      <c r="N4368" s="1" t="s">
        <v>188</v>
      </c>
      <c r="O4368" s="1" t="s">
        <v>936</v>
      </c>
      <c r="P4368" s="1" t="s">
        <v>4077</v>
      </c>
      <c r="Q4368" s="1">
        <v>55323083</v>
      </c>
    </row>
    <row r="4369" spans="13:17">
      <c r="M4369" s="1" t="s">
        <v>55</v>
      </c>
      <c r="N4369" s="1" t="s">
        <v>188</v>
      </c>
      <c r="O4369" s="1" t="s">
        <v>936</v>
      </c>
      <c r="P4369" s="1" t="s">
        <v>4078</v>
      </c>
      <c r="Q4369" s="1">
        <v>55323072</v>
      </c>
    </row>
    <row r="4370" spans="13:17">
      <c r="M4370" s="1" t="s">
        <v>55</v>
      </c>
      <c r="N4370" s="1" t="s">
        <v>188</v>
      </c>
      <c r="O4370" s="1" t="s">
        <v>936</v>
      </c>
      <c r="P4370" s="1" t="s">
        <v>609</v>
      </c>
      <c r="Q4370" s="1">
        <v>55323089</v>
      </c>
    </row>
    <row r="4371" spans="13:17">
      <c r="M4371" s="1" t="s">
        <v>55</v>
      </c>
      <c r="N4371" s="1" t="s">
        <v>188</v>
      </c>
      <c r="O4371" s="1" t="s">
        <v>936</v>
      </c>
      <c r="P4371" s="1" t="s">
        <v>4079</v>
      </c>
      <c r="Q4371" s="1">
        <v>55323094</v>
      </c>
    </row>
    <row r="4372" spans="13:17">
      <c r="M4372" s="1" t="s">
        <v>55</v>
      </c>
      <c r="N4372" s="1" t="s">
        <v>188</v>
      </c>
      <c r="O4372" s="1" t="s">
        <v>938</v>
      </c>
      <c r="P4372" s="1" t="s">
        <v>38</v>
      </c>
      <c r="Q4372" s="1">
        <v>55326713</v>
      </c>
    </row>
    <row r="4373" spans="13:17">
      <c r="M4373" s="1" t="s">
        <v>55</v>
      </c>
      <c r="N4373" s="1" t="s">
        <v>188</v>
      </c>
      <c r="O4373" s="1" t="s">
        <v>938</v>
      </c>
      <c r="P4373" s="1" t="s">
        <v>4080</v>
      </c>
      <c r="Q4373" s="1">
        <v>55326719</v>
      </c>
    </row>
    <row r="4374" spans="13:17">
      <c r="M4374" s="1" t="s">
        <v>55</v>
      </c>
      <c r="N4374" s="1" t="s">
        <v>188</v>
      </c>
      <c r="O4374" s="1" t="s">
        <v>938</v>
      </c>
      <c r="P4374" s="1" t="s">
        <v>353</v>
      </c>
      <c r="Q4374" s="1">
        <v>55326728</v>
      </c>
    </row>
    <row r="4375" spans="13:17">
      <c r="M4375" s="1" t="s">
        <v>55</v>
      </c>
      <c r="N4375" s="1" t="s">
        <v>188</v>
      </c>
      <c r="O4375" s="1" t="s">
        <v>938</v>
      </c>
      <c r="P4375" s="1" t="s">
        <v>521</v>
      </c>
      <c r="Q4375" s="1">
        <v>55326738</v>
      </c>
    </row>
    <row r="4376" spans="13:17">
      <c r="M4376" s="1" t="s">
        <v>55</v>
      </c>
      <c r="N4376" s="1" t="s">
        <v>188</v>
      </c>
      <c r="O4376" s="1" t="s">
        <v>938</v>
      </c>
      <c r="P4376" s="1" t="s">
        <v>4081</v>
      </c>
      <c r="Q4376" s="1">
        <v>55326747</v>
      </c>
    </row>
    <row r="4377" spans="13:17">
      <c r="M4377" s="1" t="s">
        <v>55</v>
      </c>
      <c r="N4377" s="1" t="s">
        <v>188</v>
      </c>
      <c r="O4377" s="1" t="s">
        <v>938</v>
      </c>
      <c r="P4377" s="1" t="s">
        <v>3171</v>
      </c>
      <c r="Q4377" s="1">
        <v>55326766</v>
      </c>
    </row>
    <row r="4378" spans="13:17">
      <c r="M4378" s="1" t="s">
        <v>55</v>
      </c>
      <c r="N4378" s="1" t="s">
        <v>188</v>
      </c>
      <c r="O4378" s="1" t="s">
        <v>938</v>
      </c>
      <c r="P4378" s="1" t="s">
        <v>4082</v>
      </c>
      <c r="Q4378" s="1">
        <v>55326757</v>
      </c>
    </row>
    <row r="4379" spans="13:17">
      <c r="M4379" s="1" t="s">
        <v>55</v>
      </c>
      <c r="N4379" s="1" t="s">
        <v>188</v>
      </c>
      <c r="O4379" s="1" t="s">
        <v>938</v>
      </c>
      <c r="P4379" s="1" t="s">
        <v>4083</v>
      </c>
      <c r="Q4379" s="1">
        <v>55326776</v>
      </c>
    </row>
    <row r="4380" spans="13:17">
      <c r="M4380" s="1" t="s">
        <v>55</v>
      </c>
      <c r="N4380" s="1" t="s">
        <v>188</v>
      </c>
      <c r="O4380" s="1" t="s">
        <v>938</v>
      </c>
      <c r="P4380" s="1" t="s">
        <v>938</v>
      </c>
      <c r="Q4380" s="1">
        <v>55326785</v>
      </c>
    </row>
    <row r="4381" spans="13:17">
      <c r="M4381" s="1" t="s">
        <v>55</v>
      </c>
      <c r="N4381" s="1" t="s">
        <v>188</v>
      </c>
      <c r="O4381" s="1" t="s">
        <v>940</v>
      </c>
      <c r="P4381" s="1" t="s">
        <v>1977</v>
      </c>
      <c r="Q4381" s="1">
        <v>55328213</v>
      </c>
    </row>
    <row r="4382" spans="13:17">
      <c r="M4382" s="1" t="s">
        <v>55</v>
      </c>
      <c r="N4382" s="1" t="s">
        <v>188</v>
      </c>
      <c r="O4382" s="1" t="s">
        <v>940</v>
      </c>
      <c r="P4382" s="1" t="s">
        <v>2987</v>
      </c>
      <c r="Q4382" s="1">
        <v>55328217</v>
      </c>
    </row>
    <row r="4383" spans="13:17">
      <c r="M4383" s="1" t="s">
        <v>55</v>
      </c>
      <c r="N4383" s="1" t="s">
        <v>188</v>
      </c>
      <c r="O4383" s="1" t="s">
        <v>940</v>
      </c>
      <c r="P4383" s="1" t="s">
        <v>4084</v>
      </c>
      <c r="Q4383" s="1">
        <v>55328225</v>
      </c>
    </row>
    <row r="4384" spans="13:17">
      <c r="M4384" s="1" t="s">
        <v>55</v>
      </c>
      <c r="N4384" s="1" t="s">
        <v>188</v>
      </c>
      <c r="O4384" s="1" t="s">
        <v>940</v>
      </c>
      <c r="P4384" s="1" t="s">
        <v>4085</v>
      </c>
      <c r="Q4384" s="1">
        <v>55328234</v>
      </c>
    </row>
    <row r="4385" spans="13:17">
      <c r="M4385" s="1" t="s">
        <v>55</v>
      </c>
      <c r="N4385" s="1" t="s">
        <v>188</v>
      </c>
      <c r="O4385" s="1" t="s">
        <v>940</v>
      </c>
      <c r="P4385" s="1" t="s">
        <v>91</v>
      </c>
      <c r="Q4385" s="1">
        <v>55328243</v>
      </c>
    </row>
    <row r="4386" spans="13:17">
      <c r="M4386" s="1" t="s">
        <v>55</v>
      </c>
      <c r="N4386" s="1" t="s">
        <v>188</v>
      </c>
      <c r="O4386" s="1" t="s">
        <v>940</v>
      </c>
      <c r="P4386" s="1" t="s">
        <v>2841</v>
      </c>
      <c r="Q4386" s="1">
        <v>55328251</v>
      </c>
    </row>
    <row r="4387" spans="13:17">
      <c r="M4387" s="1" t="s">
        <v>55</v>
      </c>
      <c r="N4387" s="1" t="s">
        <v>188</v>
      </c>
      <c r="O4387" s="1" t="s">
        <v>940</v>
      </c>
      <c r="P4387" s="1" t="s">
        <v>100</v>
      </c>
      <c r="Q4387" s="1">
        <v>55328260</v>
      </c>
    </row>
    <row r="4388" spans="13:17">
      <c r="M4388" s="1" t="s">
        <v>55</v>
      </c>
      <c r="N4388" s="1" t="s">
        <v>188</v>
      </c>
      <c r="O4388" s="1" t="s">
        <v>940</v>
      </c>
      <c r="P4388" s="1" t="s">
        <v>4086</v>
      </c>
      <c r="Q4388" s="1">
        <v>55328269</v>
      </c>
    </row>
    <row r="4389" spans="13:17">
      <c r="M4389" s="1" t="s">
        <v>55</v>
      </c>
      <c r="N4389" s="1" t="s">
        <v>188</v>
      </c>
      <c r="O4389" s="1" t="s">
        <v>940</v>
      </c>
      <c r="P4389" s="1" t="s">
        <v>4087</v>
      </c>
      <c r="Q4389" s="1">
        <v>55328277</v>
      </c>
    </row>
    <row r="4390" spans="13:17">
      <c r="M4390" s="1" t="s">
        <v>55</v>
      </c>
      <c r="N4390" s="1" t="s">
        <v>188</v>
      </c>
      <c r="O4390" s="1" t="s">
        <v>940</v>
      </c>
      <c r="P4390" s="1" t="s">
        <v>3202</v>
      </c>
      <c r="Q4390" s="1">
        <v>55328286</v>
      </c>
    </row>
    <row r="4391" spans="13:17">
      <c r="M4391" s="1" t="s">
        <v>55</v>
      </c>
      <c r="N4391" s="1" t="s">
        <v>188</v>
      </c>
      <c r="O4391" s="1" t="s">
        <v>940</v>
      </c>
      <c r="P4391" s="1" t="s">
        <v>1465</v>
      </c>
      <c r="Q4391" s="1">
        <v>55328294</v>
      </c>
    </row>
    <row r="4392" spans="13:17">
      <c r="M4392" s="1" t="s">
        <v>55</v>
      </c>
      <c r="N4392" s="1" t="s">
        <v>188</v>
      </c>
      <c r="O4392" s="1" t="s">
        <v>942</v>
      </c>
      <c r="P4392" s="1" t="s">
        <v>4088</v>
      </c>
      <c r="Q4392" s="1">
        <v>55328813</v>
      </c>
    </row>
    <row r="4393" spans="13:17">
      <c r="M4393" s="1" t="s">
        <v>55</v>
      </c>
      <c r="N4393" s="1" t="s">
        <v>188</v>
      </c>
      <c r="O4393" s="1" t="s">
        <v>942</v>
      </c>
      <c r="P4393" s="1" t="s">
        <v>4089</v>
      </c>
      <c r="Q4393" s="1">
        <v>55328819</v>
      </c>
    </row>
    <row r="4394" spans="13:17">
      <c r="M4394" s="1" t="s">
        <v>55</v>
      </c>
      <c r="N4394" s="1" t="s">
        <v>188</v>
      </c>
      <c r="O4394" s="1" t="s">
        <v>942</v>
      </c>
      <c r="P4394" s="1" t="s">
        <v>4090</v>
      </c>
      <c r="Q4394" s="1">
        <v>55328828</v>
      </c>
    </row>
    <row r="4395" spans="13:17">
      <c r="M4395" s="1" t="s">
        <v>55</v>
      </c>
      <c r="N4395" s="1" t="s">
        <v>188</v>
      </c>
      <c r="O4395" s="1" t="s">
        <v>942</v>
      </c>
      <c r="P4395" s="1" t="s">
        <v>64</v>
      </c>
      <c r="Q4395" s="1">
        <v>55328838</v>
      </c>
    </row>
    <row r="4396" spans="13:17">
      <c r="M4396" s="1" t="s">
        <v>55</v>
      </c>
      <c r="N4396" s="1" t="s">
        <v>188</v>
      </c>
      <c r="O4396" s="1" t="s">
        <v>942</v>
      </c>
      <c r="P4396" s="1" t="s">
        <v>4091</v>
      </c>
      <c r="Q4396" s="1">
        <v>55328847</v>
      </c>
    </row>
    <row r="4397" spans="13:17">
      <c r="M4397" s="1" t="s">
        <v>55</v>
      </c>
      <c r="N4397" s="1" t="s">
        <v>188</v>
      </c>
      <c r="O4397" s="1" t="s">
        <v>942</v>
      </c>
      <c r="P4397" s="1" t="s">
        <v>209</v>
      </c>
      <c r="Q4397" s="1">
        <v>55328857</v>
      </c>
    </row>
    <row r="4398" spans="13:17">
      <c r="M4398" s="1" t="s">
        <v>55</v>
      </c>
      <c r="N4398" s="1" t="s">
        <v>188</v>
      </c>
      <c r="O4398" s="1" t="s">
        <v>942</v>
      </c>
      <c r="P4398" s="1" t="s">
        <v>4092</v>
      </c>
      <c r="Q4398" s="1">
        <v>55328866</v>
      </c>
    </row>
    <row r="4399" spans="13:17">
      <c r="M4399" s="1" t="s">
        <v>55</v>
      </c>
      <c r="N4399" s="1" t="s">
        <v>188</v>
      </c>
      <c r="O4399" s="1" t="s">
        <v>942</v>
      </c>
      <c r="P4399" s="1" t="s">
        <v>4093</v>
      </c>
      <c r="Q4399" s="1">
        <v>55328895</v>
      </c>
    </row>
    <row r="4400" spans="13:17">
      <c r="M4400" s="1" t="s">
        <v>55</v>
      </c>
      <c r="N4400" s="1" t="s">
        <v>188</v>
      </c>
      <c r="O4400" s="1" t="s">
        <v>942</v>
      </c>
      <c r="P4400" s="1" t="s">
        <v>4094</v>
      </c>
      <c r="Q4400" s="1">
        <v>55328876</v>
      </c>
    </row>
    <row r="4401" spans="13:17">
      <c r="M4401" s="1" t="s">
        <v>55</v>
      </c>
      <c r="N4401" s="1" t="s">
        <v>188</v>
      </c>
      <c r="O4401" s="1" t="s">
        <v>942</v>
      </c>
      <c r="P4401" s="1" t="s">
        <v>4095</v>
      </c>
      <c r="Q4401" s="1">
        <v>55328885</v>
      </c>
    </row>
    <row r="4402" spans="13:17">
      <c r="M4402" s="1" t="s">
        <v>55</v>
      </c>
      <c r="N4402" s="1" t="s">
        <v>188</v>
      </c>
      <c r="O4402" s="1" t="s">
        <v>944</v>
      </c>
      <c r="P4402" s="1" t="s">
        <v>4096</v>
      </c>
      <c r="Q4402" s="1">
        <v>55329111</v>
      </c>
    </row>
    <row r="4403" spans="13:17">
      <c r="M4403" s="1" t="s">
        <v>55</v>
      </c>
      <c r="N4403" s="1" t="s">
        <v>188</v>
      </c>
      <c r="O4403" s="1" t="s">
        <v>944</v>
      </c>
      <c r="P4403" s="1" t="s">
        <v>4097</v>
      </c>
      <c r="Q4403" s="1">
        <v>55329112</v>
      </c>
    </row>
    <row r="4404" spans="13:17">
      <c r="M4404" s="1" t="s">
        <v>55</v>
      </c>
      <c r="N4404" s="1" t="s">
        <v>188</v>
      </c>
      <c r="O4404" s="1" t="s">
        <v>944</v>
      </c>
      <c r="P4404" s="1" t="s">
        <v>1713</v>
      </c>
      <c r="Q4404" s="1">
        <v>55329118</v>
      </c>
    </row>
    <row r="4405" spans="13:17">
      <c r="M4405" s="1" t="s">
        <v>55</v>
      </c>
      <c r="N4405" s="1" t="s">
        <v>188</v>
      </c>
      <c r="O4405" s="1" t="s">
        <v>944</v>
      </c>
      <c r="P4405" s="1" t="s">
        <v>4098</v>
      </c>
      <c r="Q4405" s="1">
        <v>55329125</v>
      </c>
    </row>
    <row r="4406" spans="13:17">
      <c r="M4406" s="1" t="s">
        <v>55</v>
      </c>
      <c r="N4406" s="1" t="s">
        <v>188</v>
      </c>
      <c r="O4406" s="1" t="s">
        <v>944</v>
      </c>
      <c r="P4406" s="1" t="s">
        <v>4099</v>
      </c>
      <c r="Q4406" s="1">
        <v>55329131</v>
      </c>
    </row>
    <row r="4407" spans="13:17">
      <c r="M4407" s="1" t="s">
        <v>55</v>
      </c>
      <c r="N4407" s="1" t="s">
        <v>188</v>
      </c>
      <c r="O4407" s="1" t="s">
        <v>944</v>
      </c>
      <c r="P4407" s="1" t="s">
        <v>4100</v>
      </c>
      <c r="Q4407" s="1">
        <v>55329137</v>
      </c>
    </row>
    <row r="4408" spans="13:17">
      <c r="M4408" s="1" t="s">
        <v>55</v>
      </c>
      <c r="N4408" s="1" t="s">
        <v>188</v>
      </c>
      <c r="O4408" s="1" t="s">
        <v>944</v>
      </c>
      <c r="P4408" s="1" t="s">
        <v>1010</v>
      </c>
      <c r="Q4408" s="1">
        <v>55329144</v>
      </c>
    </row>
    <row r="4409" spans="13:17">
      <c r="M4409" s="1" t="s">
        <v>55</v>
      </c>
      <c r="N4409" s="1" t="s">
        <v>188</v>
      </c>
      <c r="O4409" s="1" t="s">
        <v>944</v>
      </c>
      <c r="P4409" s="1" t="s">
        <v>4101</v>
      </c>
      <c r="Q4409" s="1">
        <v>55329150</v>
      </c>
    </row>
    <row r="4410" spans="13:17">
      <c r="M4410" s="1" t="s">
        <v>55</v>
      </c>
      <c r="N4410" s="1" t="s">
        <v>188</v>
      </c>
      <c r="O4410" s="1" t="s">
        <v>944</v>
      </c>
      <c r="P4410" s="1" t="s">
        <v>489</v>
      </c>
      <c r="Q4410" s="1">
        <v>55329156</v>
      </c>
    </row>
    <row r="4411" spans="13:17">
      <c r="M4411" s="1" t="s">
        <v>55</v>
      </c>
      <c r="N4411" s="1" t="s">
        <v>188</v>
      </c>
      <c r="O4411" s="1" t="s">
        <v>944</v>
      </c>
      <c r="P4411" s="1" t="s">
        <v>4102</v>
      </c>
      <c r="Q4411" s="1">
        <v>55329163</v>
      </c>
    </row>
    <row r="4412" spans="13:17">
      <c r="M4412" s="1" t="s">
        <v>55</v>
      </c>
      <c r="N4412" s="1" t="s">
        <v>188</v>
      </c>
      <c r="O4412" s="1" t="s">
        <v>944</v>
      </c>
      <c r="P4412" s="1" t="s">
        <v>4103</v>
      </c>
      <c r="Q4412" s="1">
        <v>55329175</v>
      </c>
    </row>
    <row r="4413" spans="13:17">
      <c r="M4413" s="1" t="s">
        <v>55</v>
      </c>
      <c r="N4413" s="1" t="s">
        <v>188</v>
      </c>
      <c r="O4413" s="1" t="s">
        <v>944</v>
      </c>
      <c r="P4413" s="1" t="s">
        <v>4104</v>
      </c>
      <c r="Q4413" s="1">
        <v>55329169</v>
      </c>
    </row>
    <row r="4414" spans="13:17">
      <c r="M4414" s="1" t="s">
        <v>55</v>
      </c>
      <c r="N4414" s="1" t="s">
        <v>188</v>
      </c>
      <c r="O4414" s="1" t="s">
        <v>944</v>
      </c>
      <c r="P4414" s="1" t="s">
        <v>4105</v>
      </c>
      <c r="Q4414" s="1">
        <v>55329182</v>
      </c>
    </row>
    <row r="4415" spans="13:17">
      <c r="M4415" s="1" t="s">
        <v>55</v>
      </c>
      <c r="N4415" s="1" t="s">
        <v>188</v>
      </c>
      <c r="O4415" s="1" t="s">
        <v>944</v>
      </c>
      <c r="P4415" s="1" t="s">
        <v>491</v>
      </c>
      <c r="Q4415" s="1">
        <v>55329188</v>
      </c>
    </row>
    <row r="4416" spans="13:17">
      <c r="M4416" s="1" t="s">
        <v>55</v>
      </c>
      <c r="N4416" s="1" t="s">
        <v>188</v>
      </c>
      <c r="O4416" s="1" t="s">
        <v>944</v>
      </c>
      <c r="P4416" s="1" t="s">
        <v>4106</v>
      </c>
      <c r="Q4416" s="1">
        <v>55329199</v>
      </c>
    </row>
    <row r="4417" spans="13:17">
      <c r="M4417" s="1" t="s">
        <v>55</v>
      </c>
      <c r="N4417" s="1" t="s">
        <v>188</v>
      </c>
      <c r="O4417" s="1" t="s">
        <v>944</v>
      </c>
      <c r="P4417" s="1" t="s">
        <v>4107</v>
      </c>
      <c r="Q4417" s="1">
        <v>55329194</v>
      </c>
    </row>
    <row r="4418" spans="13:17">
      <c r="M4418" s="1" t="s">
        <v>55</v>
      </c>
      <c r="N4418" s="1" t="s">
        <v>191</v>
      </c>
      <c r="O4418" s="1" t="s">
        <v>946</v>
      </c>
      <c r="P4418" s="1" t="s">
        <v>4108</v>
      </c>
      <c r="Q4418" s="1">
        <v>55490613</v>
      </c>
    </row>
    <row r="4419" spans="13:17">
      <c r="M4419" s="1" t="s">
        <v>55</v>
      </c>
      <c r="N4419" s="1" t="s">
        <v>191</v>
      </c>
      <c r="O4419" s="1" t="s">
        <v>946</v>
      </c>
      <c r="P4419" s="1" t="s">
        <v>4109</v>
      </c>
      <c r="Q4419" s="1">
        <v>55490638</v>
      </c>
    </row>
    <row r="4420" spans="13:17">
      <c r="M4420" s="1" t="s">
        <v>55</v>
      </c>
      <c r="N4420" s="1" t="s">
        <v>191</v>
      </c>
      <c r="O4420" s="1" t="s">
        <v>946</v>
      </c>
      <c r="P4420" s="1" t="s">
        <v>946</v>
      </c>
      <c r="Q4420" s="1">
        <v>55490619</v>
      </c>
    </row>
    <row r="4421" spans="13:17">
      <c r="M4421" s="1" t="s">
        <v>55</v>
      </c>
      <c r="N4421" s="1" t="s">
        <v>191</v>
      </c>
      <c r="O4421" s="1" t="s">
        <v>946</v>
      </c>
      <c r="P4421" s="1" t="s">
        <v>4110</v>
      </c>
      <c r="Q4421" s="1">
        <v>55490628</v>
      </c>
    </row>
    <row r="4422" spans="13:17">
      <c r="M4422" s="1" t="s">
        <v>55</v>
      </c>
      <c r="N4422" s="1" t="s">
        <v>191</v>
      </c>
      <c r="O4422" s="1" t="s">
        <v>946</v>
      </c>
      <c r="P4422" s="1" t="s">
        <v>4111</v>
      </c>
      <c r="Q4422" s="1">
        <v>55490647</v>
      </c>
    </row>
    <row r="4423" spans="13:17">
      <c r="M4423" s="1" t="s">
        <v>55</v>
      </c>
      <c r="N4423" s="1" t="s">
        <v>191</v>
      </c>
      <c r="O4423" s="1" t="s">
        <v>946</v>
      </c>
      <c r="P4423" s="1" t="s">
        <v>4112</v>
      </c>
      <c r="Q4423" s="1">
        <v>55490657</v>
      </c>
    </row>
    <row r="4424" spans="13:17">
      <c r="M4424" s="1" t="s">
        <v>55</v>
      </c>
      <c r="N4424" s="1" t="s">
        <v>191</v>
      </c>
      <c r="O4424" s="1" t="s">
        <v>946</v>
      </c>
      <c r="P4424" s="1" t="s">
        <v>4113</v>
      </c>
      <c r="Q4424" s="1">
        <v>55490666</v>
      </c>
    </row>
    <row r="4425" spans="13:17">
      <c r="M4425" s="1" t="s">
        <v>55</v>
      </c>
      <c r="N4425" s="1" t="s">
        <v>191</v>
      </c>
      <c r="O4425" s="1" t="s">
        <v>946</v>
      </c>
      <c r="P4425" s="1" t="s">
        <v>4114</v>
      </c>
      <c r="Q4425" s="1">
        <v>55490676</v>
      </c>
    </row>
    <row r="4426" spans="13:17">
      <c r="M4426" s="1" t="s">
        <v>55</v>
      </c>
      <c r="N4426" s="1" t="s">
        <v>191</v>
      </c>
      <c r="O4426" s="1" t="s">
        <v>946</v>
      </c>
      <c r="P4426" s="1" t="s">
        <v>4115</v>
      </c>
      <c r="Q4426" s="1">
        <v>55490685</v>
      </c>
    </row>
    <row r="4427" spans="13:17">
      <c r="M4427" s="1" t="s">
        <v>55</v>
      </c>
      <c r="N4427" s="1" t="s">
        <v>191</v>
      </c>
      <c r="O4427" s="1" t="s">
        <v>946</v>
      </c>
      <c r="P4427" s="1" t="s">
        <v>4116</v>
      </c>
      <c r="Q4427" s="1">
        <v>55490695</v>
      </c>
    </row>
    <row r="4428" spans="13:17">
      <c r="M4428" s="1" t="s">
        <v>55</v>
      </c>
      <c r="N4428" s="1" t="s">
        <v>191</v>
      </c>
      <c r="O4428" s="1" t="s">
        <v>948</v>
      </c>
      <c r="P4428" s="1" t="s">
        <v>948</v>
      </c>
      <c r="Q4428" s="1">
        <v>55490819</v>
      </c>
    </row>
    <row r="4429" spans="13:17">
      <c r="M4429" s="1" t="s">
        <v>55</v>
      </c>
      <c r="N4429" s="1" t="s">
        <v>191</v>
      </c>
      <c r="O4429" s="1" t="s">
        <v>948</v>
      </c>
      <c r="P4429" s="1" t="s">
        <v>4117</v>
      </c>
      <c r="Q4429" s="1">
        <v>55490857</v>
      </c>
    </row>
    <row r="4430" spans="13:17">
      <c r="M4430" s="1" t="s">
        <v>55</v>
      </c>
      <c r="N4430" s="1" t="s">
        <v>191</v>
      </c>
      <c r="O4430" s="1" t="s">
        <v>948</v>
      </c>
      <c r="P4430" s="1" t="s">
        <v>624</v>
      </c>
      <c r="Q4430" s="1">
        <v>55490876</v>
      </c>
    </row>
    <row r="4431" spans="13:17">
      <c r="M4431" s="1" t="s">
        <v>55</v>
      </c>
      <c r="N4431" s="1" t="s">
        <v>191</v>
      </c>
      <c r="O4431" s="1" t="s">
        <v>950</v>
      </c>
      <c r="P4431" s="1" t="s">
        <v>4118</v>
      </c>
      <c r="Q4431" s="1">
        <v>55490911</v>
      </c>
    </row>
    <row r="4432" spans="13:17">
      <c r="M4432" s="1" t="s">
        <v>55</v>
      </c>
      <c r="N4432" s="1" t="s">
        <v>191</v>
      </c>
      <c r="O4432" s="1" t="s">
        <v>950</v>
      </c>
      <c r="P4432" s="1" t="s">
        <v>950</v>
      </c>
      <c r="Q4432" s="1">
        <v>55490923</v>
      </c>
    </row>
    <row r="4433" spans="13:17">
      <c r="M4433" s="1" t="s">
        <v>55</v>
      </c>
      <c r="N4433" s="1" t="s">
        <v>191</v>
      </c>
      <c r="O4433" s="1" t="s">
        <v>950</v>
      </c>
      <c r="P4433" s="1" t="s">
        <v>4119</v>
      </c>
      <c r="Q4433" s="1">
        <v>55490947</v>
      </c>
    </row>
    <row r="4434" spans="13:17">
      <c r="M4434" s="1" t="s">
        <v>55</v>
      </c>
      <c r="N4434" s="1" t="s">
        <v>191</v>
      </c>
      <c r="O4434" s="1" t="s">
        <v>950</v>
      </c>
      <c r="P4434" s="1" t="s">
        <v>93</v>
      </c>
      <c r="Q4434" s="1">
        <v>55490959</v>
      </c>
    </row>
    <row r="4435" spans="13:17">
      <c r="M4435" s="1" t="s">
        <v>55</v>
      </c>
      <c r="N4435" s="1" t="s">
        <v>191</v>
      </c>
      <c r="O4435" s="1" t="s">
        <v>950</v>
      </c>
      <c r="P4435" s="1" t="s">
        <v>4120</v>
      </c>
      <c r="Q4435" s="1">
        <v>55490971</v>
      </c>
    </row>
    <row r="4436" spans="13:17">
      <c r="M4436" s="1" t="s">
        <v>55</v>
      </c>
      <c r="N4436" s="1" t="s">
        <v>191</v>
      </c>
      <c r="O4436" s="1" t="s">
        <v>950</v>
      </c>
      <c r="P4436" s="1" t="s">
        <v>4121</v>
      </c>
      <c r="Q4436" s="1">
        <v>55490983</v>
      </c>
    </row>
    <row r="4437" spans="13:17">
      <c r="M4437" s="1" t="s">
        <v>55</v>
      </c>
      <c r="N4437" s="1" t="s">
        <v>191</v>
      </c>
      <c r="O4437" s="1" t="s">
        <v>952</v>
      </c>
      <c r="P4437" s="1" t="s">
        <v>2182</v>
      </c>
      <c r="Q4437" s="1">
        <v>55495217</v>
      </c>
    </row>
    <row r="4438" spans="13:17">
      <c r="M4438" s="1" t="s">
        <v>55</v>
      </c>
      <c r="N4438" s="1" t="s">
        <v>191</v>
      </c>
      <c r="O4438" s="1" t="s">
        <v>952</v>
      </c>
      <c r="P4438" s="1" t="s">
        <v>4122</v>
      </c>
      <c r="Q4438" s="1">
        <v>55495219</v>
      </c>
    </row>
    <row r="4439" spans="13:17">
      <c r="M4439" s="1" t="s">
        <v>55</v>
      </c>
      <c r="N4439" s="1" t="s">
        <v>191</v>
      </c>
      <c r="O4439" s="1" t="s">
        <v>952</v>
      </c>
      <c r="P4439" s="1" t="s">
        <v>4123</v>
      </c>
      <c r="Q4439" s="1">
        <v>55495228</v>
      </c>
    </row>
    <row r="4440" spans="13:17">
      <c r="M4440" s="1" t="s">
        <v>55</v>
      </c>
      <c r="N4440" s="1" t="s">
        <v>191</v>
      </c>
      <c r="O4440" s="1" t="s">
        <v>952</v>
      </c>
      <c r="P4440" s="1" t="s">
        <v>4124</v>
      </c>
      <c r="Q4440" s="1">
        <v>55495238</v>
      </c>
    </row>
    <row r="4441" spans="13:17">
      <c r="M4441" s="1" t="s">
        <v>55</v>
      </c>
      <c r="N4441" s="1" t="s">
        <v>191</v>
      </c>
      <c r="O4441" s="1" t="s">
        <v>952</v>
      </c>
      <c r="P4441" s="1" t="s">
        <v>1512</v>
      </c>
      <c r="Q4441" s="1">
        <v>55495247</v>
      </c>
    </row>
    <row r="4442" spans="13:17">
      <c r="M4442" s="1" t="s">
        <v>55</v>
      </c>
      <c r="N4442" s="1" t="s">
        <v>191</v>
      </c>
      <c r="O4442" s="1" t="s">
        <v>952</v>
      </c>
      <c r="P4442" s="1" t="s">
        <v>2371</v>
      </c>
      <c r="Q4442" s="1">
        <v>55495257</v>
      </c>
    </row>
    <row r="4443" spans="13:17">
      <c r="M4443" s="1" t="s">
        <v>55</v>
      </c>
      <c r="N4443" s="1" t="s">
        <v>191</v>
      </c>
      <c r="O4443" s="1" t="s">
        <v>952</v>
      </c>
      <c r="P4443" s="1" t="s">
        <v>4125</v>
      </c>
      <c r="Q4443" s="1">
        <v>55495276</v>
      </c>
    </row>
    <row r="4444" spans="13:17">
      <c r="M4444" s="1" t="s">
        <v>55</v>
      </c>
      <c r="N4444" s="1" t="s">
        <v>191</v>
      </c>
      <c r="O4444" s="1" t="s">
        <v>952</v>
      </c>
      <c r="P4444" s="1" t="s">
        <v>77</v>
      </c>
      <c r="Q4444" s="1">
        <v>55495299</v>
      </c>
    </row>
    <row r="4445" spans="13:17">
      <c r="M4445" s="1" t="s">
        <v>55</v>
      </c>
      <c r="N4445" s="1" t="s">
        <v>191</v>
      </c>
      <c r="O4445" s="1" t="s">
        <v>952</v>
      </c>
      <c r="P4445" s="1" t="s">
        <v>4126</v>
      </c>
      <c r="Q4445" s="1">
        <v>55495285</v>
      </c>
    </row>
    <row r="4446" spans="13:17">
      <c r="M4446" s="1" t="s">
        <v>55</v>
      </c>
      <c r="N4446" s="1" t="s">
        <v>191</v>
      </c>
      <c r="O4446" s="1" t="s">
        <v>954</v>
      </c>
      <c r="P4446" s="1" t="s">
        <v>4127</v>
      </c>
      <c r="Q4446" s="1">
        <v>55496111</v>
      </c>
    </row>
    <row r="4447" spans="13:17">
      <c r="M4447" s="1" t="s">
        <v>55</v>
      </c>
      <c r="N4447" s="1" t="s">
        <v>191</v>
      </c>
      <c r="O4447" s="1" t="s">
        <v>954</v>
      </c>
      <c r="P4447" s="1" t="s">
        <v>4096</v>
      </c>
      <c r="Q4447" s="1">
        <v>55496112</v>
      </c>
    </row>
    <row r="4448" spans="13:17">
      <c r="M4448" s="1" t="s">
        <v>55</v>
      </c>
      <c r="N4448" s="1" t="s">
        <v>191</v>
      </c>
      <c r="O4448" s="1" t="s">
        <v>954</v>
      </c>
      <c r="P4448" s="1" t="s">
        <v>4128</v>
      </c>
      <c r="Q4448" s="1">
        <v>55496118</v>
      </c>
    </row>
    <row r="4449" spans="13:17">
      <c r="M4449" s="1" t="s">
        <v>55</v>
      </c>
      <c r="N4449" s="1" t="s">
        <v>191</v>
      </c>
      <c r="O4449" s="1" t="s">
        <v>954</v>
      </c>
      <c r="P4449" s="1" t="s">
        <v>4129</v>
      </c>
      <c r="Q4449" s="1">
        <v>55496125</v>
      </c>
    </row>
    <row r="4450" spans="13:17">
      <c r="M4450" s="1" t="s">
        <v>55</v>
      </c>
      <c r="N4450" s="1" t="s">
        <v>191</v>
      </c>
      <c r="O4450" s="1" t="s">
        <v>954</v>
      </c>
      <c r="P4450" s="1" t="s">
        <v>1489</v>
      </c>
      <c r="Q4450" s="1">
        <v>55496131</v>
      </c>
    </row>
    <row r="4451" spans="13:17">
      <c r="M4451" s="1" t="s">
        <v>55</v>
      </c>
      <c r="N4451" s="1" t="s">
        <v>191</v>
      </c>
      <c r="O4451" s="1" t="s">
        <v>954</v>
      </c>
      <c r="P4451" s="1" t="s">
        <v>4130</v>
      </c>
      <c r="Q4451" s="1">
        <v>55496137</v>
      </c>
    </row>
    <row r="4452" spans="13:17">
      <c r="M4452" s="1" t="s">
        <v>55</v>
      </c>
      <c r="N4452" s="1" t="s">
        <v>191</v>
      </c>
      <c r="O4452" s="1" t="s">
        <v>954</v>
      </c>
      <c r="P4452" s="1" t="s">
        <v>487</v>
      </c>
      <c r="Q4452" s="1">
        <v>55496144</v>
      </c>
    </row>
    <row r="4453" spans="13:17">
      <c r="M4453" s="1" t="s">
        <v>55</v>
      </c>
      <c r="N4453" s="1" t="s">
        <v>191</v>
      </c>
      <c r="O4453" s="1" t="s">
        <v>954</v>
      </c>
      <c r="P4453" s="1" t="s">
        <v>4131</v>
      </c>
      <c r="Q4453" s="1">
        <v>55496150</v>
      </c>
    </row>
    <row r="4454" spans="13:17">
      <c r="M4454" s="1" t="s">
        <v>55</v>
      </c>
      <c r="N4454" s="1" t="s">
        <v>191</v>
      </c>
      <c r="O4454" s="1" t="s">
        <v>954</v>
      </c>
      <c r="P4454" s="1" t="s">
        <v>1143</v>
      </c>
      <c r="Q4454" s="1">
        <v>55496163</v>
      </c>
    </row>
    <row r="4455" spans="13:17">
      <c r="M4455" s="1" t="s">
        <v>55</v>
      </c>
      <c r="N4455" s="1" t="s">
        <v>191</v>
      </c>
      <c r="O4455" s="1" t="s">
        <v>954</v>
      </c>
      <c r="P4455" s="1" t="s">
        <v>4132</v>
      </c>
      <c r="Q4455" s="1">
        <v>55496169</v>
      </c>
    </row>
    <row r="4456" spans="13:17">
      <c r="M4456" s="1" t="s">
        <v>55</v>
      </c>
      <c r="N4456" s="1" t="s">
        <v>191</v>
      </c>
      <c r="O4456" s="1" t="s">
        <v>954</v>
      </c>
      <c r="P4456" s="1" t="s">
        <v>4133</v>
      </c>
      <c r="Q4456" s="1">
        <v>55496175</v>
      </c>
    </row>
    <row r="4457" spans="13:17">
      <c r="M4457" s="1" t="s">
        <v>55</v>
      </c>
      <c r="N4457" s="1" t="s">
        <v>191</v>
      </c>
      <c r="O4457" s="1" t="s">
        <v>954</v>
      </c>
      <c r="P4457" s="1" t="s">
        <v>77</v>
      </c>
      <c r="Q4457" s="1">
        <v>55496199</v>
      </c>
    </row>
    <row r="4458" spans="13:17">
      <c r="M4458" s="1" t="s">
        <v>55</v>
      </c>
      <c r="N4458" s="1" t="s">
        <v>191</v>
      </c>
      <c r="O4458" s="1" t="s">
        <v>954</v>
      </c>
      <c r="P4458" s="1" t="s">
        <v>4134</v>
      </c>
      <c r="Q4458" s="1">
        <v>55496188</v>
      </c>
    </row>
    <row r="4459" spans="13:17">
      <c r="M4459" s="1" t="s">
        <v>55</v>
      </c>
      <c r="N4459" s="1" t="s">
        <v>191</v>
      </c>
      <c r="O4459" s="1" t="s">
        <v>954</v>
      </c>
      <c r="P4459" s="1" t="s">
        <v>898</v>
      </c>
      <c r="Q4459" s="1">
        <v>55496182</v>
      </c>
    </row>
    <row r="4460" spans="13:17">
      <c r="M4460" s="1" t="s">
        <v>55</v>
      </c>
      <c r="N4460" s="1" t="s">
        <v>191</v>
      </c>
      <c r="O4460" s="1" t="s">
        <v>954</v>
      </c>
      <c r="P4460" s="1" t="s">
        <v>1341</v>
      </c>
      <c r="Q4460" s="1">
        <v>55496194</v>
      </c>
    </row>
    <row r="4461" spans="13:17">
      <c r="M4461" s="1" t="s">
        <v>55</v>
      </c>
      <c r="N4461" s="1" t="s">
        <v>191</v>
      </c>
      <c r="O4461" s="1" t="s">
        <v>956</v>
      </c>
      <c r="P4461" s="1" t="s">
        <v>4135</v>
      </c>
      <c r="Q4461" s="1">
        <v>55491813</v>
      </c>
    </row>
    <row r="4462" spans="13:17">
      <c r="M4462" s="1" t="s">
        <v>55</v>
      </c>
      <c r="N4462" s="1" t="s">
        <v>191</v>
      </c>
      <c r="O4462" s="1" t="s">
        <v>956</v>
      </c>
      <c r="P4462" s="1" t="s">
        <v>4136</v>
      </c>
      <c r="Q4462" s="1">
        <v>55491827</v>
      </c>
    </row>
    <row r="4463" spans="13:17">
      <c r="M4463" s="1" t="s">
        <v>55</v>
      </c>
      <c r="N4463" s="1" t="s">
        <v>191</v>
      </c>
      <c r="O4463" s="1" t="s">
        <v>956</v>
      </c>
      <c r="P4463" s="1" t="s">
        <v>265</v>
      </c>
      <c r="Q4463" s="1">
        <v>55491854</v>
      </c>
    </row>
    <row r="4464" spans="13:17">
      <c r="M4464" s="1" t="s">
        <v>55</v>
      </c>
      <c r="N4464" s="1" t="s">
        <v>191</v>
      </c>
      <c r="O4464" s="1" t="s">
        <v>956</v>
      </c>
      <c r="P4464" s="1" t="s">
        <v>4137</v>
      </c>
      <c r="Q4464" s="1">
        <v>55491867</v>
      </c>
    </row>
    <row r="4465" spans="13:17">
      <c r="M4465" s="1" t="s">
        <v>55</v>
      </c>
      <c r="N4465" s="1" t="s">
        <v>191</v>
      </c>
      <c r="O4465" s="1" t="s">
        <v>956</v>
      </c>
      <c r="P4465" s="1" t="s">
        <v>956</v>
      </c>
      <c r="Q4465" s="1">
        <v>55491840</v>
      </c>
    </row>
    <row r="4466" spans="13:17">
      <c r="M4466" s="1" t="s">
        <v>55</v>
      </c>
      <c r="N4466" s="1" t="s">
        <v>191</v>
      </c>
      <c r="O4466" s="1" t="s">
        <v>956</v>
      </c>
      <c r="P4466" s="1" t="s">
        <v>4138</v>
      </c>
      <c r="Q4466" s="1">
        <v>55491881</v>
      </c>
    </row>
    <row r="4467" spans="13:17">
      <c r="M4467" s="1" t="s">
        <v>55</v>
      </c>
      <c r="N4467" s="1" t="s">
        <v>191</v>
      </c>
      <c r="O4467" s="1" t="s">
        <v>958</v>
      </c>
      <c r="P4467" s="1" t="s">
        <v>4139</v>
      </c>
      <c r="Q4467" s="1">
        <v>55497710</v>
      </c>
    </row>
    <row r="4468" spans="13:17">
      <c r="M4468" s="1" t="s">
        <v>55</v>
      </c>
      <c r="N4468" s="1" t="s">
        <v>191</v>
      </c>
      <c r="O4468" s="1" t="s">
        <v>958</v>
      </c>
      <c r="P4468" s="1" t="s">
        <v>4140</v>
      </c>
      <c r="Q4468" s="1">
        <v>55497721</v>
      </c>
    </row>
    <row r="4469" spans="13:17">
      <c r="M4469" s="1" t="s">
        <v>55</v>
      </c>
      <c r="N4469" s="1" t="s">
        <v>191</v>
      </c>
      <c r="O4469" s="1" t="s">
        <v>958</v>
      </c>
      <c r="P4469" s="1" t="s">
        <v>4141</v>
      </c>
      <c r="Q4469" s="1">
        <v>55497731</v>
      </c>
    </row>
    <row r="4470" spans="13:17">
      <c r="M4470" s="1" t="s">
        <v>55</v>
      </c>
      <c r="N4470" s="1" t="s">
        <v>191</v>
      </c>
      <c r="O4470" s="1" t="s">
        <v>958</v>
      </c>
      <c r="P4470" s="1" t="s">
        <v>4142</v>
      </c>
      <c r="Q4470" s="1">
        <v>55497742</v>
      </c>
    </row>
    <row r="4471" spans="13:17">
      <c r="M4471" s="1" t="s">
        <v>55</v>
      </c>
      <c r="N4471" s="1" t="s">
        <v>191</v>
      </c>
      <c r="O4471" s="1" t="s">
        <v>958</v>
      </c>
      <c r="P4471" s="1" t="s">
        <v>4143</v>
      </c>
      <c r="Q4471" s="1">
        <v>55497752</v>
      </c>
    </row>
    <row r="4472" spans="13:17">
      <c r="M4472" s="1" t="s">
        <v>55</v>
      </c>
      <c r="N4472" s="1" t="s">
        <v>191</v>
      </c>
      <c r="O4472" s="1" t="s">
        <v>958</v>
      </c>
      <c r="P4472" s="1" t="s">
        <v>4144</v>
      </c>
      <c r="Q4472" s="1">
        <v>55497784</v>
      </c>
    </row>
    <row r="4473" spans="13:17">
      <c r="M4473" s="1" t="s">
        <v>55</v>
      </c>
      <c r="N4473" s="1" t="s">
        <v>191</v>
      </c>
      <c r="O4473" s="1" t="s">
        <v>958</v>
      </c>
      <c r="P4473" s="1" t="s">
        <v>958</v>
      </c>
      <c r="Q4473" s="1">
        <v>55497773</v>
      </c>
    </row>
    <row r="4474" spans="13:17">
      <c r="M4474" s="1" t="s">
        <v>55</v>
      </c>
      <c r="N4474" s="1" t="s">
        <v>191</v>
      </c>
      <c r="O4474" s="1" t="s">
        <v>960</v>
      </c>
      <c r="P4474" s="1" t="s">
        <v>4145</v>
      </c>
      <c r="Q4474" s="1">
        <v>55497911</v>
      </c>
    </row>
    <row r="4475" spans="13:17">
      <c r="M4475" s="1" t="s">
        <v>55</v>
      </c>
      <c r="N4475" s="1" t="s">
        <v>191</v>
      </c>
      <c r="O4475" s="1" t="s">
        <v>960</v>
      </c>
      <c r="P4475" s="1" t="s">
        <v>4146</v>
      </c>
      <c r="Q4475" s="1">
        <v>55497923</v>
      </c>
    </row>
    <row r="4476" spans="13:17">
      <c r="M4476" s="1" t="s">
        <v>55</v>
      </c>
      <c r="N4476" s="1" t="s">
        <v>191</v>
      </c>
      <c r="O4476" s="1" t="s">
        <v>960</v>
      </c>
      <c r="P4476" s="1" t="s">
        <v>4147</v>
      </c>
      <c r="Q4476" s="1">
        <v>55497935</v>
      </c>
    </row>
    <row r="4477" spans="13:17">
      <c r="M4477" s="1" t="s">
        <v>55</v>
      </c>
      <c r="N4477" s="1" t="s">
        <v>191</v>
      </c>
      <c r="O4477" s="1" t="s">
        <v>960</v>
      </c>
      <c r="P4477" s="1" t="s">
        <v>960</v>
      </c>
      <c r="Q4477" s="1">
        <v>55497971</v>
      </c>
    </row>
    <row r="4478" spans="13:17">
      <c r="M4478" s="1" t="s">
        <v>55</v>
      </c>
      <c r="N4478" s="1" t="s">
        <v>191</v>
      </c>
      <c r="O4478" s="1" t="s">
        <v>960</v>
      </c>
      <c r="P4478" s="1" t="s">
        <v>4148</v>
      </c>
      <c r="Q4478" s="1">
        <v>55497983</v>
      </c>
    </row>
    <row r="4479" spans="13:17">
      <c r="M4479" s="1" t="s">
        <v>55</v>
      </c>
      <c r="N4479" s="1" t="s">
        <v>191</v>
      </c>
      <c r="O4479" s="1" t="s">
        <v>962</v>
      </c>
      <c r="P4479" s="1" t="s">
        <v>1804</v>
      </c>
      <c r="Q4479" s="1">
        <v>55499416</v>
      </c>
    </row>
    <row r="4480" spans="13:17">
      <c r="M4480" s="1" t="s">
        <v>55</v>
      </c>
      <c r="N4480" s="1" t="s">
        <v>191</v>
      </c>
      <c r="O4480" s="1" t="s">
        <v>962</v>
      </c>
      <c r="P4480" s="1" t="s">
        <v>348</v>
      </c>
      <c r="Q4480" s="1">
        <v>55499414</v>
      </c>
    </row>
    <row r="4481" spans="13:17">
      <c r="M4481" s="1" t="s">
        <v>55</v>
      </c>
      <c r="N4481" s="1" t="s">
        <v>191</v>
      </c>
      <c r="O4481" s="1" t="s">
        <v>962</v>
      </c>
      <c r="P4481" s="1" t="s">
        <v>4149</v>
      </c>
      <c r="Q4481" s="1">
        <v>55499422</v>
      </c>
    </row>
    <row r="4482" spans="13:17">
      <c r="M4482" s="1" t="s">
        <v>55</v>
      </c>
      <c r="N4482" s="1" t="s">
        <v>191</v>
      </c>
      <c r="O4482" s="1" t="s">
        <v>962</v>
      </c>
      <c r="P4482" s="1" t="s">
        <v>4150</v>
      </c>
      <c r="Q4482" s="1">
        <v>55499433</v>
      </c>
    </row>
    <row r="4483" spans="13:17">
      <c r="M4483" s="1" t="s">
        <v>55</v>
      </c>
      <c r="N4483" s="1" t="s">
        <v>191</v>
      </c>
      <c r="O4483" s="1" t="s">
        <v>962</v>
      </c>
      <c r="P4483" s="1" t="s">
        <v>4151</v>
      </c>
      <c r="Q4483" s="1">
        <v>55499439</v>
      </c>
    </row>
    <row r="4484" spans="13:17">
      <c r="M4484" s="1" t="s">
        <v>55</v>
      </c>
      <c r="N4484" s="1" t="s">
        <v>191</v>
      </c>
      <c r="O4484" s="1" t="s">
        <v>962</v>
      </c>
      <c r="P4484" s="1" t="s">
        <v>4152</v>
      </c>
      <c r="Q4484" s="1">
        <v>55499444</v>
      </c>
    </row>
    <row r="4485" spans="13:17">
      <c r="M4485" s="1" t="s">
        <v>55</v>
      </c>
      <c r="N4485" s="1" t="s">
        <v>191</v>
      </c>
      <c r="O4485" s="1" t="s">
        <v>962</v>
      </c>
      <c r="P4485" s="1" t="s">
        <v>614</v>
      </c>
      <c r="Q4485" s="1">
        <v>55499450</v>
      </c>
    </row>
    <row r="4486" spans="13:17">
      <c r="M4486" s="1" t="s">
        <v>55</v>
      </c>
      <c r="N4486" s="1" t="s">
        <v>191</v>
      </c>
      <c r="O4486" s="1" t="s">
        <v>962</v>
      </c>
      <c r="P4486" s="1" t="s">
        <v>4153</v>
      </c>
      <c r="Q4486" s="1">
        <v>55499455</v>
      </c>
    </row>
    <row r="4487" spans="13:17">
      <c r="M4487" s="1" t="s">
        <v>55</v>
      </c>
      <c r="N4487" s="1" t="s">
        <v>191</v>
      </c>
      <c r="O4487" s="1" t="s">
        <v>962</v>
      </c>
      <c r="P4487" s="1" t="s">
        <v>4154</v>
      </c>
      <c r="Q4487" s="1">
        <v>55499461</v>
      </c>
    </row>
    <row r="4488" spans="13:17">
      <c r="M4488" s="1" t="s">
        <v>55</v>
      </c>
      <c r="N4488" s="1" t="s">
        <v>191</v>
      </c>
      <c r="O4488" s="1" t="s">
        <v>962</v>
      </c>
      <c r="P4488" s="1" t="s">
        <v>4155</v>
      </c>
      <c r="Q4488" s="1">
        <v>55499472</v>
      </c>
    </row>
    <row r="4489" spans="13:17">
      <c r="M4489" s="1" t="s">
        <v>55</v>
      </c>
      <c r="N4489" s="1" t="s">
        <v>191</v>
      </c>
      <c r="O4489" s="1" t="s">
        <v>962</v>
      </c>
      <c r="P4489" s="1" t="s">
        <v>77</v>
      </c>
      <c r="Q4489" s="1">
        <v>55499499</v>
      </c>
    </row>
    <row r="4490" spans="13:17">
      <c r="M4490" s="1" t="s">
        <v>55</v>
      </c>
      <c r="N4490" s="1" t="s">
        <v>191</v>
      </c>
      <c r="O4490" s="1" t="s">
        <v>962</v>
      </c>
      <c r="P4490" s="1" t="s">
        <v>4156</v>
      </c>
      <c r="Q4490" s="1">
        <v>55499475</v>
      </c>
    </row>
    <row r="4491" spans="13:17">
      <c r="M4491" s="1" t="s">
        <v>55</v>
      </c>
      <c r="N4491" s="1" t="s">
        <v>191</v>
      </c>
      <c r="O4491" s="1" t="s">
        <v>962</v>
      </c>
      <c r="P4491" s="1" t="s">
        <v>4157</v>
      </c>
      <c r="Q4491" s="1">
        <v>55499478</v>
      </c>
    </row>
    <row r="4492" spans="13:17">
      <c r="M4492" s="1" t="s">
        <v>55</v>
      </c>
      <c r="N4492" s="1" t="s">
        <v>191</v>
      </c>
      <c r="O4492" s="1" t="s">
        <v>962</v>
      </c>
      <c r="P4492" s="1" t="s">
        <v>4158</v>
      </c>
      <c r="Q4492" s="1">
        <v>55499483</v>
      </c>
    </row>
    <row r="4493" spans="13:17">
      <c r="M4493" s="1" t="s">
        <v>55</v>
      </c>
      <c r="N4493" s="1" t="s">
        <v>194</v>
      </c>
      <c r="O4493" s="1" t="s">
        <v>964</v>
      </c>
      <c r="P4493" s="1" t="s">
        <v>4159</v>
      </c>
      <c r="Q4493" s="1">
        <v>55520210</v>
      </c>
    </row>
    <row r="4494" spans="13:17">
      <c r="M4494" s="1" t="s">
        <v>55</v>
      </c>
      <c r="N4494" s="1" t="s">
        <v>194</v>
      </c>
      <c r="O4494" s="1" t="s">
        <v>964</v>
      </c>
      <c r="P4494" s="1" t="s">
        <v>3548</v>
      </c>
      <c r="Q4494" s="1">
        <v>55520211</v>
      </c>
    </row>
    <row r="4495" spans="13:17">
      <c r="M4495" s="1" t="s">
        <v>55</v>
      </c>
      <c r="N4495" s="1" t="s">
        <v>194</v>
      </c>
      <c r="O4495" s="1" t="s">
        <v>964</v>
      </c>
      <c r="P4495" s="1" t="s">
        <v>614</v>
      </c>
      <c r="Q4495" s="1">
        <v>55520241</v>
      </c>
    </row>
    <row r="4496" spans="13:17">
      <c r="M4496" s="1" t="s">
        <v>55</v>
      </c>
      <c r="N4496" s="1" t="s">
        <v>194</v>
      </c>
      <c r="O4496" s="1" t="s">
        <v>964</v>
      </c>
      <c r="P4496" s="1" t="s">
        <v>4160</v>
      </c>
      <c r="Q4496" s="1">
        <v>55520259</v>
      </c>
    </row>
    <row r="4497" spans="13:17">
      <c r="M4497" s="1" t="s">
        <v>55</v>
      </c>
      <c r="N4497" s="1" t="s">
        <v>194</v>
      </c>
      <c r="O4497" s="1" t="s">
        <v>964</v>
      </c>
      <c r="P4497" s="1" t="s">
        <v>4161</v>
      </c>
      <c r="Q4497" s="1">
        <v>55520271</v>
      </c>
    </row>
    <row r="4498" spans="13:17">
      <c r="M4498" s="1" t="s">
        <v>55</v>
      </c>
      <c r="N4498" s="1" t="s">
        <v>194</v>
      </c>
      <c r="O4498" s="1" t="s">
        <v>964</v>
      </c>
      <c r="P4498" s="1" t="s">
        <v>4162</v>
      </c>
      <c r="Q4498" s="1">
        <v>55520277</v>
      </c>
    </row>
    <row r="4499" spans="13:17">
      <c r="M4499" s="1" t="s">
        <v>55</v>
      </c>
      <c r="N4499" s="1" t="s">
        <v>194</v>
      </c>
      <c r="O4499" s="1" t="s">
        <v>964</v>
      </c>
      <c r="P4499" s="1" t="s">
        <v>4163</v>
      </c>
      <c r="Q4499" s="1">
        <v>55520283</v>
      </c>
    </row>
    <row r="4500" spans="13:17">
      <c r="M4500" s="1" t="s">
        <v>55</v>
      </c>
      <c r="N4500" s="1" t="s">
        <v>194</v>
      </c>
      <c r="O4500" s="1" t="s">
        <v>964</v>
      </c>
      <c r="P4500" s="1" t="s">
        <v>4164</v>
      </c>
      <c r="Q4500" s="1">
        <v>55520289</v>
      </c>
    </row>
    <row r="4501" spans="13:17">
      <c r="M4501" s="1" t="s">
        <v>55</v>
      </c>
      <c r="N4501" s="1" t="s">
        <v>194</v>
      </c>
      <c r="O4501" s="1" t="s">
        <v>966</v>
      </c>
      <c r="P4501" s="1" t="s">
        <v>4165</v>
      </c>
      <c r="Q4501" s="1">
        <v>55523315</v>
      </c>
    </row>
    <row r="4502" spans="13:17">
      <c r="M4502" s="1" t="s">
        <v>55</v>
      </c>
      <c r="N4502" s="1" t="s">
        <v>194</v>
      </c>
      <c r="O4502" s="1" t="s">
        <v>966</v>
      </c>
      <c r="P4502" s="1" t="s">
        <v>4166</v>
      </c>
      <c r="Q4502" s="1">
        <v>55523319</v>
      </c>
    </row>
    <row r="4503" spans="13:17">
      <c r="M4503" s="1" t="s">
        <v>55</v>
      </c>
      <c r="N4503" s="1" t="s">
        <v>194</v>
      </c>
      <c r="O4503" s="1" t="s">
        <v>966</v>
      </c>
      <c r="P4503" s="1" t="s">
        <v>4167</v>
      </c>
      <c r="Q4503" s="1">
        <v>55523328</v>
      </c>
    </row>
    <row r="4504" spans="13:17">
      <c r="M4504" s="1" t="s">
        <v>55</v>
      </c>
      <c r="N4504" s="1" t="s">
        <v>194</v>
      </c>
      <c r="O4504" s="1" t="s">
        <v>966</v>
      </c>
      <c r="P4504" s="1" t="s">
        <v>4168</v>
      </c>
      <c r="Q4504" s="1">
        <v>55523331</v>
      </c>
    </row>
    <row r="4505" spans="13:17">
      <c r="M4505" s="1" t="s">
        <v>55</v>
      </c>
      <c r="N4505" s="1" t="s">
        <v>194</v>
      </c>
      <c r="O4505" s="1" t="s">
        <v>966</v>
      </c>
      <c r="P4505" s="1" t="s">
        <v>4169</v>
      </c>
      <c r="Q4505" s="1">
        <v>55523338</v>
      </c>
    </row>
    <row r="4506" spans="13:17">
      <c r="M4506" s="1" t="s">
        <v>55</v>
      </c>
      <c r="N4506" s="1" t="s">
        <v>194</v>
      </c>
      <c r="O4506" s="1" t="s">
        <v>966</v>
      </c>
      <c r="P4506" s="1" t="s">
        <v>4170</v>
      </c>
      <c r="Q4506" s="1">
        <v>55523347</v>
      </c>
    </row>
    <row r="4507" spans="13:17">
      <c r="M4507" s="1" t="s">
        <v>55</v>
      </c>
      <c r="N4507" s="1" t="s">
        <v>194</v>
      </c>
      <c r="O4507" s="1" t="s">
        <v>966</v>
      </c>
      <c r="P4507" s="1" t="s">
        <v>4171</v>
      </c>
      <c r="Q4507" s="1">
        <v>55523357</v>
      </c>
    </row>
    <row r="4508" spans="13:17">
      <c r="M4508" s="1" t="s">
        <v>55</v>
      </c>
      <c r="N4508" s="1" t="s">
        <v>194</v>
      </c>
      <c r="O4508" s="1" t="s">
        <v>966</v>
      </c>
      <c r="P4508" s="1" t="s">
        <v>4172</v>
      </c>
      <c r="Q4508" s="1">
        <v>55523366</v>
      </c>
    </row>
    <row r="4509" spans="13:17">
      <c r="M4509" s="1" t="s">
        <v>55</v>
      </c>
      <c r="N4509" s="1" t="s">
        <v>194</v>
      </c>
      <c r="O4509" s="1" t="s">
        <v>966</v>
      </c>
      <c r="P4509" s="1" t="s">
        <v>4173</v>
      </c>
      <c r="Q4509" s="1">
        <v>55523374</v>
      </c>
    </row>
    <row r="4510" spans="13:17">
      <c r="M4510" s="1" t="s">
        <v>55</v>
      </c>
      <c r="N4510" s="1" t="s">
        <v>194</v>
      </c>
      <c r="O4510" s="1" t="s">
        <v>966</v>
      </c>
      <c r="P4510" s="1" t="s">
        <v>4174</v>
      </c>
      <c r="Q4510" s="1">
        <v>55523376</v>
      </c>
    </row>
    <row r="4511" spans="13:17">
      <c r="M4511" s="1" t="s">
        <v>55</v>
      </c>
      <c r="N4511" s="1" t="s">
        <v>194</v>
      </c>
      <c r="O4511" s="1" t="s">
        <v>966</v>
      </c>
      <c r="P4511" s="1" t="s">
        <v>4175</v>
      </c>
      <c r="Q4511" s="1">
        <v>55523385</v>
      </c>
    </row>
    <row r="4512" spans="13:17">
      <c r="M4512" s="1" t="s">
        <v>55</v>
      </c>
      <c r="N4512" s="1" t="s">
        <v>194</v>
      </c>
      <c r="O4512" s="1" t="s">
        <v>966</v>
      </c>
      <c r="P4512" s="1" t="s">
        <v>4176</v>
      </c>
      <c r="Q4512" s="1">
        <v>55523395</v>
      </c>
    </row>
    <row r="4513" spans="13:17">
      <c r="M4513" s="1" t="s">
        <v>55</v>
      </c>
      <c r="N4513" s="1" t="s">
        <v>194</v>
      </c>
      <c r="O4513" s="1" t="s">
        <v>487</v>
      </c>
      <c r="P4513" s="1" t="s">
        <v>4177</v>
      </c>
      <c r="Q4513" s="1">
        <v>55523917</v>
      </c>
    </row>
    <row r="4514" spans="13:17">
      <c r="M4514" s="1" t="s">
        <v>55</v>
      </c>
      <c r="N4514" s="1" t="s">
        <v>194</v>
      </c>
      <c r="O4514" s="1" t="s">
        <v>487</v>
      </c>
      <c r="P4514" s="1" t="s">
        <v>4178</v>
      </c>
      <c r="Q4514" s="1">
        <v>55523923</v>
      </c>
    </row>
    <row r="4515" spans="13:17">
      <c r="M4515" s="1" t="s">
        <v>55</v>
      </c>
      <c r="N4515" s="1" t="s">
        <v>194</v>
      </c>
      <c r="O4515" s="1" t="s">
        <v>487</v>
      </c>
      <c r="P4515" s="1" t="s">
        <v>2859</v>
      </c>
      <c r="Q4515" s="1">
        <v>55523929</v>
      </c>
    </row>
    <row r="4516" spans="13:17">
      <c r="M4516" s="1" t="s">
        <v>55</v>
      </c>
      <c r="N4516" s="1" t="s">
        <v>194</v>
      </c>
      <c r="O4516" s="1" t="s">
        <v>487</v>
      </c>
      <c r="P4516" s="1" t="s">
        <v>4179</v>
      </c>
      <c r="Q4516" s="1">
        <v>55523935</v>
      </c>
    </row>
    <row r="4517" spans="13:17">
      <c r="M4517" s="1" t="s">
        <v>55</v>
      </c>
      <c r="N4517" s="1" t="s">
        <v>194</v>
      </c>
      <c r="O4517" s="1" t="s">
        <v>487</v>
      </c>
      <c r="P4517" s="1" t="s">
        <v>4180</v>
      </c>
      <c r="Q4517" s="1">
        <v>55523947</v>
      </c>
    </row>
    <row r="4518" spans="13:17">
      <c r="M4518" s="1" t="s">
        <v>55</v>
      </c>
      <c r="N4518" s="1" t="s">
        <v>194</v>
      </c>
      <c r="O4518" s="1" t="s">
        <v>487</v>
      </c>
      <c r="P4518" s="1" t="s">
        <v>4181</v>
      </c>
      <c r="Q4518" s="1">
        <v>55523953</v>
      </c>
    </row>
    <row r="4519" spans="13:17">
      <c r="M4519" s="1" t="s">
        <v>55</v>
      </c>
      <c r="N4519" s="1" t="s">
        <v>194</v>
      </c>
      <c r="O4519" s="1" t="s">
        <v>487</v>
      </c>
      <c r="P4519" s="1" t="s">
        <v>4182</v>
      </c>
      <c r="Q4519" s="1">
        <v>55523965</v>
      </c>
    </row>
    <row r="4520" spans="13:17">
      <c r="M4520" s="1" t="s">
        <v>55</v>
      </c>
      <c r="N4520" s="1" t="s">
        <v>194</v>
      </c>
      <c r="O4520" s="1" t="s">
        <v>487</v>
      </c>
      <c r="P4520" s="1" t="s">
        <v>4183</v>
      </c>
      <c r="Q4520" s="1">
        <v>55523995</v>
      </c>
    </row>
    <row r="4521" spans="13:17">
      <c r="M4521" s="1" t="s">
        <v>55</v>
      </c>
      <c r="N4521" s="1" t="s">
        <v>194</v>
      </c>
      <c r="O4521" s="1" t="s">
        <v>969</v>
      </c>
      <c r="P4521" s="1" t="s">
        <v>4184</v>
      </c>
      <c r="Q4521" s="1">
        <v>55525520</v>
      </c>
    </row>
    <row r="4522" spans="13:17">
      <c r="M4522" s="1" t="s">
        <v>55</v>
      </c>
      <c r="N4522" s="1" t="s">
        <v>194</v>
      </c>
      <c r="O4522" s="1" t="s">
        <v>969</v>
      </c>
      <c r="P4522" s="1" t="s">
        <v>4185</v>
      </c>
      <c r="Q4522" s="1">
        <v>55525529</v>
      </c>
    </row>
    <row r="4523" spans="13:17">
      <c r="M4523" s="1" t="s">
        <v>55</v>
      </c>
      <c r="N4523" s="1" t="s">
        <v>194</v>
      </c>
      <c r="O4523" s="1" t="s">
        <v>969</v>
      </c>
      <c r="P4523" s="1" t="s">
        <v>4186</v>
      </c>
      <c r="Q4523" s="1">
        <v>55525536</v>
      </c>
    </row>
    <row r="4524" spans="13:17">
      <c r="M4524" s="1" t="s">
        <v>55</v>
      </c>
      <c r="N4524" s="1" t="s">
        <v>194</v>
      </c>
      <c r="O4524" s="1" t="s">
        <v>969</v>
      </c>
      <c r="P4524" s="1" t="s">
        <v>4187</v>
      </c>
      <c r="Q4524" s="1">
        <v>55525543</v>
      </c>
    </row>
    <row r="4525" spans="13:17">
      <c r="M4525" s="1" t="s">
        <v>55</v>
      </c>
      <c r="N4525" s="1" t="s">
        <v>194</v>
      </c>
      <c r="O4525" s="1" t="s">
        <v>969</v>
      </c>
      <c r="P4525" s="1" t="s">
        <v>4188</v>
      </c>
      <c r="Q4525" s="1">
        <v>55525551</v>
      </c>
    </row>
    <row r="4526" spans="13:17">
      <c r="M4526" s="1" t="s">
        <v>55</v>
      </c>
      <c r="N4526" s="1" t="s">
        <v>194</v>
      </c>
      <c r="O4526" s="1" t="s">
        <v>969</v>
      </c>
      <c r="P4526" s="1" t="s">
        <v>4189</v>
      </c>
      <c r="Q4526" s="1">
        <v>55525573</v>
      </c>
    </row>
    <row r="4527" spans="13:17">
      <c r="M4527" s="1" t="s">
        <v>55</v>
      </c>
      <c r="N4527" s="1" t="s">
        <v>194</v>
      </c>
      <c r="O4527" s="1" t="s">
        <v>969</v>
      </c>
      <c r="P4527" s="1" t="s">
        <v>4190</v>
      </c>
      <c r="Q4527" s="1">
        <v>55525565</v>
      </c>
    </row>
    <row r="4528" spans="13:17">
      <c r="M4528" s="1" t="s">
        <v>55</v>
      </c>
      <c r="N4528" s="1" t="s">
        <v>194</v>
      </c>
      <c r="O4528" s="1" t="s">
        <v>969</v>
      </c>
      <c r="P4528" s="1" t="s">
        <v>4191</v>
      </c>
      <c r="Q4528" s="1">
        <v>55525583</v>
      </c>
    </row>
    <row r="4529" spans="13:17">
      <c r="M4529" s="1" t="s">
        <v>55</v>
      </c>
      <c r="N4529" s="1" t="s">
        <v>194</v>
      </c>
      <c r="O4529" s="1" t="s">
        <v>969</v>
      </c>
      <c r="P4529" s="1" t="s">
        <v>77</v>
      </c>
      <c r="Q4529" s="1">
        <v>55525599</v>
      </c>
    </row>
    <row r="4530" spans="13:17">
      <c r="M4530" s="1" t="s">
        <v>55</v>
      </c>
      <c r="N4530" s="1" t="s">
        <v>194</v>
      </c>
      <c r="O4530" s="1" t="s">
        <v>969</v>
      </c>
      <c r="P4530" s="1" t="s">
        <v>4192</v>
      </c>
      <c r="Q4530" s="1">
        <v>55525594</v>
      </c>
    </row>
    <row r="4531" spans="13:17">
      <c r="M4531" s="1" t="s">
        <v>55</v>
      </c>
      <c r="N4531" s="1" t="s">
        <v>194</v>
      </c>
      <c r="O4531" s="1" t="s">
        <v>971</v>
      </c>
      <c r="P4531" s="1" t="s">
        <v>4193</v>
      </c>
      <c r="Q4531" s="1">
        <v>55527013</v>
      </c>
    </row>
    <row r="4532" spans="13:17">
      <c r="M4532" s="1" t="s">
        <v>55</v>
      </c>
      <c r="N4532" s="1" t="s">
        <v>194</v>
      </c>
      <c r="O4532" s="1" t="s">
        <v>971</v>
      </c>
      <c r="P4532" s="1" t="s">
        <v>4194</v>
      </c>
      <c r="Q4532" s="1">
        <v>55527015</v>
      </c>
    </row>
    <row r="4533" spans="13:17">
      <c r="M4533" s="1" t="s">
        <v>55</v>
      </c>
      <c r="N4533" s="1" t="s">
        <v>194</v>
      </c>
      <c r="O4533" s="1" t="s">
        <v>971</v>
      </c>
      <c r="P4533" s="1" t="s">
        <v>4195</v>
      </c>
      <c r="Q4533" s="1">
        <v>55527019</v>
      </c>
    </row>
    <row r="4534" spans="13:17">
      <c r="M4534" s="1" t="s">
        <v>55</v>
      </c>
      <c r="N4534" s="1" t="s">
        <v>194</v>
      </c>
      <c r="O4534" s="1" t="s">
        <v>971</v>
      </c>
      <c r="P4534" s="1" t="s">
        <v>4196</v>
      </c>
      <c r="Q4534" s="1">
        <v>55527027</v>
      </c>
    </row>
    <row r="4535" spans="13:17">
      <c r="M4535" s="1" t="s">
        <v>55</v>
      </c>
      <c r="N4535" s="1" t="s">
        <v>194</v>
      </c>
      <c r="O4535" s="1" t="s">
        <v>971</v>
      </c>
      <c r="P4535" s="1" t="s">
        <v>4197</v>
      </c>
      <c r="Q4535" s="1">
        <v>55527040</v>
      </c>
    </row>
    <row r="4536" spans="13:17">
      <c r="M4536" s="1" t="s">
        <v>55</v>
      </c>
      <c r="N4536" s="1" t="s">
        <v>194</v>
      </c>
      <c r="O4536" s="1" t="s">
        <v>971</v>
      </c>
      <c r="P4536" s="1" t="s">
        <v>4198</v>
      </c>
      <c r="Q4536" s="1">
        <v>55527054</v>
      </c>
    </row>
    <row r="4537" spans="13:17">
      <c r="M4537" s="1" t="s">
        <v>55</v>
      </c>
      <c r="N4537" s="1" t="s">
        <v>194</v>
      </c>
      <c r="O4537" s="1" t="s">
        <v>971</v>
      </c>
      <c r="P4537" s="1" t="s">
        <v>971</v>
      </c>
      <c r="Q4537" s="1">
        <v>55527067</v>
      </c>
    </row>
    <row r="4538" spans="13:17">
      <c r="M4538" s="1" t="s">
        <v>55</v>
      </c>
      <c r="N4538" s="1" t="s">
        <v>194</v>
      </c>
      <c r="O4538" s="1" t="s">
        <v>971</v>
      </c>
      <c r="P4538" s="1" t="s">
        <v>77</v>
      </c>
      <c r="Q4538" s="1">
        <v>55527099</v>
      </c>
    </row>
    <row r="4539" spans="13:17">
      <c r="M4539" s="1" t="s">
        <v>55</v>
      </c>
      <c r="N4539" s="1" t="s">
        <v>194</v>
      </c>
      <c r="O4539" s="1" t="s">
        <v>971</v>
      </c>
      <c r="P4539" s="1" t="s">
        <v>1037</v>
      </c>
      <c r="Q4539" s="1">
        <v>55527081</v>
      </c>
    </row>
    <row r="4540" spans="13:17">
      <c r="M4540" s="1" t="s">
        <v>55</v>
      </c>
      <c r="N4540" s="1" t="s">
        <v>197</v>
      </c>
      <c r="O4540" s="1" t="s">
        <v>973</v>
      </c>
      <c r="P4540" s="1" t="s">
        <v>4199</v>
      </c>
      <c r="Q4540" s="1">
        <v>55731213</v>
      </c>
    </row>
    <row r="4541" spans="13:17">
      <c r="M4541" s="1" t="s">
        <v>55</v>
      </c>
      <c r="N4541" s="1" t="s">
        <v>197</v>
      </c>
      <c r="O4541" s="1" t="s">
        <v>973</v>
      </c>
      <c r="P4541" s="1" t="s">
        <v>973</v>
      </c>
      <c r="Q4541" s="1">
        <v>55731219</v>
      </c>
    </row>
    <row r="4542" spans="13:17">
      <c r="M4542" s="1" t="s">
        <v>55</v>
      </c>
      <c r="N4542" s="1" t="s">
        <v>197</v>
      </c>
      <c r="O4542" s="1" t="s">
        <v>973</v>
      </c>
      <c r="P4542" s="1" t="s">
        <v>4200</v>
      </c>
      <c r="Q4542" s="1">
        <v>55731228</v>
      </c>
    </row>
    <row r="4543" spans="13:17">
      <c r="M4543" s="1" t="s">
        <v>55</v>
      </c>
      <c r="N4543" s="1" t="s">
        <v>197</v>
      </c>
      <c r="O4543" s="1" t="s">
        <v>973</v>
      </c>
      <c r="P4543" s="1" t="s">
        <v>4201</v>
      </c>
      <c r="Q4543" s="1">
        <v>55731238</v>
      </c>
    </row>
    <row r="4544" spans="13:17">
      <c r="M4544" s="1" t="s">
        <v>55</v>
      </c>
      <c r="N4544" s="1" t="s">
        <v>197</v>
      </c>
      <c r="O4544" s="1" t="s">
        <v>973</v>
      </c>
      <c r="P4544" s="1" t="s">
        <v>4202</v>
      </c>
      <c r="Q4544" s="1">
        <v>55731247</v>
      </c>
    </row>
    <row r="4545" spans="13:17">
      <c r="M4545" s="1" t="s">
        <v>55</v>
      </c>
      <c r="N4545" s="1" t="s">
        <v>197</v>
      </c>
      <c r="O4545" s="1" t="s">
        <v>973</v>
      </c>
      <c r="P4545" s="1" t="s">
        <v>4203</v>
      </c>
      <c r="Q4545" s="1">
        <v>55731257</v>
      </c>
    </row>
    <row r="4546" spans="13:17">
      <c r="M4546" s="1" t="s">
        <v>55</v>
      </c>
      <c r="N4546" s="1" t="s">
        <v>197</v>
      </c>
      <c r="O4546" s="1" t="s">
        <v>973</v>
      </c>
      <c r="P4546" s="1" t="s">
        <v>4204</v>
      </c>
      <c r="Q4546" s="1">
        <v>55731266</v>
      </c>
    </row>
    <row r="4547" spans="13:17">
      <c r="M4547" s="1" t="s">
        <v>55</v>
      </c>
      <c r="N4547" s="1" t="s">
        <v>197</v>
      </c>
      <c r="O4547" s="1" t="s">
        <v>973</v>
      </c>
      <c r="P4547" s="1" t="s">
        <v>4205</v>
      </c>
      <c r="Q4547" s="1">
        <v>55731276</v>
      </c>
    </row>
    <row r="4548" spans="13:17">
      <c r="M4548" s="1" t="s">
        <v>55</v>
      </c>
      <c r="N4548" s="1" t="s">
        <v>197</v>
      </c>
      <c r="O4548" s="1" t="s">
        <v>973</v>
      </c>
      <c r="P4548" s="1" t="s">
        <v>4206</v>
      </c>
      <c r="Q4548" s="1">
        <v>55731285</v>
      </c>
    </row>
    <row r="4549" spans="13:17">
      <c r="M4549" s="1" t="s">
        <v>55</v>
      </c>
      <c r="N4549" s="1" t="s">
        <v>197</v>
      </c>
      <c r="O4549" s="1" t="s">
        <v>973</v>
      </c>
      <c r="P4549" s="1" t="s">
        <v>4207</v>
      </c>
      <c r="Q4549" s="1">
        <v>55731295</v>
      </c>
    </row>
    <row r="4550" spans="13:17">
      <c r="M4550" s="1" t="s">
        <v>55</v>
      </c>
      <c r="N4550" s="1" t="s">
        <v>197</v>
      </c>
      <c r="O4550" s="1" t="s">
        <v>975</v>
      </c>
      <c r="P4550" s="1" t="s">
        <v>4208</v>
      </c>
      <c r="Q4550" s="1">
        <v>55731517</v>
      </c>
    </row>
    <row r="4551" spans="13:17">
      <c r="M4551" s="1" t="s">
        <v>55</v>
      </c>
      <c r="N4551" s="1" t="s">
        <v>197</v>
      </c>
      <c r="O4551" s="1" t="s">
        <v>975</v>
      </c>
      <c r="P4551" s="1" t="s">
        <v>4209</v>
      </c>
      <c r="Q4551" s="1">
        <v>55731519</v>
      </c>
    </row>
    <row r="4552" spans="13:17">
      <c r="M4552" s="1" t="s">
        <v>55</v>
      </c>
      <c r="N4552" s="1" t="s">
        <v>197</v>
      </c>
      <c r="O4552" s="1" t="s">
        <v>975</v>
      </c>
      <c r="P4552" s="1" t="s">
        <v>4210</v>
      </c>
      <c r="Q4552" s="1">
        <v>55731528</v>
      </c>
    </row>
    <row r="4553" spans="13:17">
      <c r="M4553" s="1" t="s">
        <v>55</v>
      </c>
      <c r="N4553" s="1" t="s">
        <v>197</v>
      </c>
      <c r="O4553" s="1" t="s">
        <v>975</v>
      </c>
      <c r="P4553" s="1" t="s">
        <v>975</v>
      </c>
      <c r="Q4553" s="1">
        <v>55731538</v>
      </c>
    </row>
    <row r="4554" spans="13:17">
      <c r="M4554" s="1" t="s">
        <v>55</v>
      </c>
      <c r="N4554" s="1" t="s">
        <v>197</v>
      </c>
      <c r="O4554" s="1" t="s">
        <v>975</v>
      </c>
      <c r="P4554" s="1" t="s">
        <v>4211</v>
      </c>
      <c r="Q4554" s="1">
        <v>55731547</v>
      </c>
    </row>
    <row r="4555" spans="13:17">
      <c r="M4555" s="1" t="s">
        <v>55</v>
      </c>
      <c r="N4555" s="1" t="s">
        <v>197</v>
      </c>
      <c r="O4555" s="1" t="s">
        <v>975</v>
      </c>
      <c r="P4555" s="1" t="s">
        <v>4212</v>
      </c>
      <c r="Q4555" s="1">
        <v>55731557</v>
      </c>
    </row>
    <row r="4556" spans="13:17">
      <c r="M4556" s="1" t="s">
        <v>55</v>
      </c>
      <c r="N4556" s="1" t="s">
        <v>197</v>
      </c>
      <c r="O4556" s="1" t="s">
        <v>975</v>
      </c>
      <c r="P4556" s="1" t="s">
        <v>4213</v>
      </c>
      <c r="Q4556" s="1">
        <v>55731566</v>
      </c>
    </row>
    <row r="4557" spans="13:17">
      <c r="M4557" s="1" t="s">
        <v>55</v>
      </c>
      <c r="N4557" s="1" t="s">
        <v>197</v>
      </c>
      <c r="O4557" s="1" t="s">
        <v>975</v>
      </c>
      <c r="P4557" s="1" t="s">
        <v>4214</v>
      </c>
      <c r="Q4557" s="1">
        <v>55731576</v>
      </c>
    </row>
    <row r="4558" spans="13:17">
      <c r="M4558" s="1" t="s">
        <v>55</v>
      </c>
      <c r="N4558" s="1" t="s">
        <v>197</v>
      </c>
      <c r="O4558" s="1" t="s">
        <v>975</v>
      </c>
      <c r="P4558" s="1" t="s">
        <v>4215</v>
      </c>
      <c r="Q4558" s="1">
        <v>55731585</v>
      </c>
    </row>
    <row r="4559" spans="13:17">
      <c r="M4559" s="1" t="s">
        <v>55</v>
      </c>
      <c r="N4559" s="1" t="s">
        <v>197</v>
      </c>
      <c r="O4559" s="1" t="s">
        <v>975</v>
      </c>
      <c r="P4559" s="1" t="s">
        <v>77</v>
      </c>
      <c r="Q4559" s="1">
        <v>55731599</v>
      </c>
    </row>
    <row r="4560" spans="13:17">
      <c r="M4560" s="1" t="s">
        <v>55</v>
      </c>
      <c r="N4560" s="1" t="s">
        <v>197</v>
      </c>
      <c r="O4560" s="1" t="s">
        <v>975</v>
      </c>
      <c r="P4560" s="1" t="s">
        <v>4105</v>
      </c>
      <c r="Q4560" s="1">
        <v>55731595</v>
      </c>
    </row>
    <row r="4561" spans="13:17">
      <c r="M4561" s="1" t="s">
        <v>55</v>
      </c>
      <c r="N4561" s="1" t="s">
        <v>197</v>
      </c>
      <c r="O4561" s="1" t="s">
        <v>977</v>
      </c>
      <c r="P4561" s="1" t="s">
        <v>4216</v>
      </c>
      <c r="Q4561" s="1">
        <v>55733613</v>
      </c>
    </row>
    <row r="4562" spans="13:17">
      <c r="M4562" s="1" t="s">
        <v>55</v>
      </c>
      <c r="N4562" s="1" t="s">
        <v>197</v>
      </c>
      <c r="O4562" s="1" t="s">
        <v>977</v>
      </c>
      <c r="P4562" s="1" t="s">
        <v>4167</v>
      </c>
      <c r="Q4562" s="1">
        <v>55733614</v>
      </c>
    </row>
    <row r="4563" spans="13:17">
      <c r="M4563" s="1" t="s">
        <v>55</v>
      </c>
      <c r="N4563" s="1" t="s">
        <v>197</v>
      </c>
      <c r="O4563" s="1" t="s">
        <v>977</v>
      </c>
      <c r="P4563" s="1" t="s">
        <v>4217</v>
      </c>
      <c r="Q4563" s="1">
        <v>55733621</v>
      </c>
    </row>
    <row r="4564" spans="13:17">
      <c r="M4564" s="1" t="s">
        <v>55</v>
      </c>
      <c r="N4564" s="1" t="s">
        <v>197</v>
      </c>
      <c r="O4564" s="1" t="s">
        <v>977</v>
      </c>
      <c r="P4564" s="1" t="s">
        <v>4218</v>
      </c>
      <c r="Q4564" s="1">
        <v>55733629</v>
      </c>
    </row>
    <row r="4565" spans="13:17">
      <c r="M4565" s="1" t="s">
        <v>55</v>
      </c>
      <c r="N4565" s="1" t="s">
        <v>197</v>
      </c>
      <c r="O4565" s="1" t="s">
        <v>977</v>
      </c>
      <c r="P4565" s="1" t="s">
        <v>4219</v>
      </c>
      <c r="Q4565" s="1">
        <v>55733636</v>
      </c>
    </row>
    <row r="4566" spans="13:17">
      <c r="M4566" s="1" t="s">
        <v>55</v>
      </c>
      <c r="N4566" s="1" t="s">
        <v>197</v>
      </c>
      <c r="O4566" s="1" t="s">
        <v>977</v>
      </c>
      <c r="P4566" s="1" t="s">
        <v>4220</v>
      </c>
      <c r="Q4566" s="1">
        <v>55733651</v>
      </c>
    </row>
    <row r="4567" spans="13:17">
      <c r="M4567" s="1" t="s">
        <v>55</v>
      </c>
      <c r="N4567" s="1" t="s">
        <v>197</v>
      </c>
      <c r="O4567" s="1" t="s">
        <v>977</v>
      </c>
      <c r="P4567" s="1" t="s">
        <v>4221</v>
      </c>
      <c r="Q4567" s="1">
        <v>55733658</v>
      </c>
    </row>
    <row r="4568" spans="13:17">
      <c r="M4568" s="1" t="s">
        <v>55</v>
      </c>
      <c r="N4568" s="1" t="s">
        <v>197</v>
      </c>
      <c r="O4568" s="1" t="s">
        <v>977</v>
      </c>
      <c r="P4568" s="1" t="s">
        <v>4222</v>
      </c>
      <c r="Q4568" s="1">
        <v>55733665</v>
      </c>
    </row>
    <row r="4569" spans="13:17">
      <c r="M4569" s="1" t="s">
        <v>55</v>
      </c>
      <c r="N4569" s="1" t="s">
        <v>197</v>
      </c>
      <c r="O4569" s="1" t="s">
        <v>977</v>
      </c>
      <c r="P4569" s="1" t="s">
        <v>4223</v>
      </c>
      <c r="Q4569" s="1">
        <v>55733680</v>
      </c>
    </row>
    <row r="4570" spans="13:17">
      <c r="M4570" s="1" t="s">
        <v>55</v>
      </c>
      <c r="N4570" s="1" t="s">
        <v>197</v>
      </c>
      <c r="O4570" s="1" t="s">
        <v>977</v>
      </c>
      <c r="P4570" s="1" t="s">
        <v>77</v>
      </c>
      <c r="Q4570" s="1">
        <v>55733699</v>
      </c>
    </row>
    <row r="4571" spans="13:17">
      <c r="M4571" s="1" t="s">
        <v>55</v>
      </c>
      <c r="N4571" s="1" t="s">
        <v>197</v>
      </c>
      <c r="O4571" s="1" t="s">
        <v>977</v>
      </c>
      <c r="P4571" s="1" t="s">
        <v>4148</v>
      </c>
      <c r="Q4571" s="1">
        <v>55733694</v>
      </c>
    </row>
    <row r="4572" spans="13:17">
      <c r="M4572" s="1" t="s">
        <v>55</v>
      </c>
      <c r="N4572" s="1" t="s">
        <v>197</v>
      </c>
      <c r="O4572" s="1" t="s">
        <v>977</v>
      </c>
      <c r="P4572" s="1" t="s">
        <v>4138</v>
      </c>
      <c r="Q4572" s="1">
        <v>55733687</v>
      </c>
    </row>
    <row r="4573" spans="13:17">
      <c r="M4573" s="1" t="s">
        <v>55</v>
      </c>
      <c r="N4573" s="1" t="s">
        <v>197</v>
      </c>
      <c r="O4573" s="1" t="s">
        <v>102</v>
      </c>
      <c r="P4573" s="1" t="s">
        <v>4224</v>
      </c>
      <c r="Q4573" s="1">
        <v>55734517</v>
      </c>
    </row>
    <row r="4574" spans="13:17">
      <c r="M4574" s="1" t="s">
        <v>55</v>
      </c>
      <c r="N4574" s="1" t="s">
        <v>197</v>
      </c>
      <c r="O4574" s="1" t="s">
        <v>102</v>
      </c>
      <c r="P4574" s="1" t="s">
        <v>4225</v>
      </c>
      <c r="Q4574" s="1">
        <v>55734525</v>
      </c>
    </row>
    <row r="4575" spans="13:17">
      <c r="M4575" s="1" t="s">
        <v>55</v>
      </c>
      <c r="N4575" s="1" t="s">
        <v>197</v>
      </c>
      <c r="O4575" s="1" t="s">
        <v>102</v>
      </c>
      <c r="P4575" s="1" t="s">
        <v>4226</v>
      </c>
      <c r="Q4575" s="1">
        <v>55734534</v>
      </c>
    </row>
    <row r="4576" spans="13:17">
      <c r="M4576" s="1" t="s">
        <v>55</v>
      </c>
      <c r="N4576" s="1" t="s">
        <v>197</v>
      </c>
      <c r="O4576" s="1" t="s">
        <v>102</v>
      </c>
      <c r="P4576" s="1" t="s">
        <v>4227</v>
      </c>
      <c r="Q4576" s="1">
        <v>55734543</v>
      </c>
    </row>
    <row r="4577" spans="13:17">
      <c r="M4577" s="1" t="s">
        <v>55</v>
      </c>
      <c r="N4577" s="1" t="s">
        <v>197</v>
      </c>
      <c r="O4577" s="1" t="s">
        <v>102</v>
      </c>
      <c r="P4577" s="1" t="s">
        <v>102</v>
      </c>
      <c r="Q4577" s="1">
        <v>55734551</v>
      </c>
    </row>
    <row r="4578" spans="13:17">
      <c r="M4578" s="1" t="s">
        <v>55</v>
      </c>
      <c r="N4578" s="1" t="s">
        <v>197</v>
      </c>
      <c r="O4578" s="1" t="s">
        <v>102</v>
      </c>
      <c r="P4578" s="1" t="s">
        <v>152</v>
      </c>
      <c r="Q4578" s="1">
        <v>55734560</v>
      </c>
    </row>
    <row r="4579" spans="13:17">
      <c r="M4579" s="1" t="s">
        <v>55</v>
      </c>
      <c r="N4579" s="1" t="s">
        <v>197</v>
      </c>
      <c r="O4579" s="1" t="s">
        <v>102</v>
      </c>
      <c r="P4579" s="1" t="s">
        <v>4228</v>
      </c>
      <c r="Q4579" s="1">
        <v>55734569</v>
      </c>
    </row>
    <row r="4580" spans="13:17">
      <c r="M4580" s="1" t="s">
        <v>55</v>
      </c>
      <c r="N4580" s="1" t="s">
        <v>197</v>
      </c>
      <c r="O4580" s="1" t="s">
        <v>102</v>
      </c>
      <c r="P4580" s="1" t="s">
        <v>4229</v>
      </c>
      <c r="Q4580" s="1">
        <v>55734586</v>
      </c>
    </row>
    <row r="4581" spans="13:17">
      <c r="M4581" s="1" t="s">
        <v>55</v>
      </c>
      <c r="N4581" s="1" t="s">
        <v>197</v>
      </c>
      <c r="O4581" s="1" t="s">
        <v>102</v>
      </c>
      <c r="P4581" s="1" t="s">
        <v>4230</v>
      </c>
      <c r="Q4581" s="1">
        <v>55734594</v>
      </c>
    </row>
    <row r="4582" spans="13:17">
      <c r="M4582" s="1" t="s">
        <v>55</v>
      </c>
      <c r="N4582" s="1" t="s">
        <v>197</v>
      </c>
      <c r="O4582" s="1" t="s">
        <v>980</v>
      </c>
      <c r="P4582" s="1" t="s">
        <v>4231</v>
      </c>
      <c r="Q4582" s="1">
        <v>55736418</v>
      </c>
    </row>
    <row r="4583" spans="13:17">
      <c r="M4583" s="1" t="s">
        <v>55</v>
      </c>
      <c r="N4583" s="1" t="s">
        <v>197</v>
      </c>
      <c r="O4583" s="1" t="s">
        <v>980</v>
      </c>
      <c r="P4583" s="1" t="s">
        <v>4232</v>
      </c>
      <c r="Q4583" s="1">
        <v>55736411</v>
      </c>
    </row>
    <row r="4584" spans="13:17">
      <c r="M4584" s="1" t="s">
        <v>55</v>
      </c>
      <c r="N4584" s="1" t="s">
        <v>197</v>
      </c>
      <c r="O4584" s="1" t="s">
        <v>980</v>
      </c>
      <c r="P4584" s="1" t="s">
        <v>4233</v>
      </c>
      <c r="Q4584" s="1">
        <v>55736412</v>
      </c>
    </row>
    <row r="4585" spans="13:17">
      <c r="M4585" s="1" t="s">
        <v>55</v>
      </c>
      <c r="N4585" s="1" t="s">
        <v>197</v>
      </c>
      <c r="O4585" s="1" t="s">
        <v>980</v>
      </c>
      <c r="P4585" s="1" t="s">
        <v>4234</v>
      </c>
      <c r="Q4585" s="1">
        <v>55736425</v>
      </c>
    </row>
    <row r="4586" spans="13:17">
      <c r="M4586" s="1" t="s">
        <v>55</v>
      </c>
      <c r="N4586" s="1" t="s">
        <v>197</v>
      </c>
      <c r="O4586" s="1" t="s">
        <v>980</v>
      </c>
      <c r="P4586" s="1" t="s">
        <v>4235</v>
      </c>
      <c r="Q4586" s="1">
        <v>55736431</v>
      </c>
    </row>
    <row r="4587" spans="13:17">
      <c r="M4587" s="1" t="s">
        <v>55</v>
      </c>
      <c r="N4587" s="1" t="s">
        <v>197</v>
      </c>
      <c r="O4587" s="1" t="s">
        <v>980</v>
      </c>
      <c r="P4587" s="1" t="s">
        <v>4236</v>
      </c>
      <c r="Q4587" s="1">
        <v>55736437</v>
      </c>
    </row>
    <row r="4588" spans="13:17">
      <c r="M4588" s="1" t="s">
        <v>55</v>
      </c>
      <c r="N4588" s="1" t="s">
        <v>197</v>
      </c>
      <c r="O4588" s="1" t="s">
        <v>980</v>
      </c>
      <c r="P4588" s="1" t="s">
        <v>4237</v>
      </c>
      <c r="Q4588" s="1">
        <v>55736444</v>
      </c>
    </row>
    <row r="4589" spans="13:17">
      <c r="M4589" s="1" t="s">
        <v>55</v>
      </c>
      <c r="N4589" s="1" t="s">
        <v>197</v>
      </c>
      <c r="O4589" s="1" t="s">
        <v>980</v>
      </c>
      <c r="P4589" s="1" t="s">
        <v>4238</v>
      </c>
      <c r="Q4589" s="1">
        <v>55736450</v>
      </c>
    </row>
    <row r="4590" spans="13:17">
      <c r="M4590" s="1" t="s">
        <v>55</v>
      </c>
      <c r="N4590" s="1" t="s">
        <v>197</v>
      </c>
      <c r="O4590" s="1" t="s">
        <v>980</v>
      </c>
      <c r="P4590" s="1" t="s">
        <v>4239</v>
      </c>
      <c r="Q4590" s="1">
        <v>55736473</v>
      </c>
    </row>
    <row r="4591" spans="13:17">
      <c r="M4591" s="1" t="s">
        <v>55</v>
      </c>
      <c r="N4591" s="1" t="s">
        <v>197</v>
      </c>
      <c r="O4591" s="1" t="s">
        <v>980</v>
      </c>
      <c r="P4591" s="1" t="s">
        <v>938</v>
      </c>
      <c r="Q4591" s="1">
        <v>55736469</v>
      </c>
    </row>
    <row r="4592" spans="13:17">
      <c r="M4592" s="1" t="s">
        <v>55</v>
      </c>
      <c r="N4592" s="1" t="s">
        <v>197</v>
      </c>
      <c r="O4592" s="1" t="s">
        <v>980</v>
      </c>
      <c r="P4592" s="1" t="s">
        <v>4240</v>
      </c>
      <c r="Q4592" s="1">
        <v>55736463</v>
      </c>
    </row>
    <row r="4593" spans="13:17">
      <c r="M4593" s="1" t="s">
        <v>55</v>
      </c>
      <c r="N4593" s="1" t="s">
        <v>197</v>
      </c>
      <c r="O4593" s="1" t="s">
        <v>980</v>
      </c>
      <c r="P4593" s="1" t="s">
        <v>77</v>
      </c>
      <c r="Q4593" s="1">
        <v>55736499</v>
      </c>
    </row>
    <row r="4594" spans="13:17">
      <c r="M4594" s="1" t="s">
        <v>55</v>
      </c>
      <c r="N4594" s="1" t="s">
        <v>197</v>
      </c>
      <c r="O4594" s="1" t="s">
        <v>980</v>
      </c>
      <c r="P4594" s="1" t="s">
        <v>1618</v>
      </c>
      <c r="Q4594" s="1">
        <v>55736475</v>
      </c>
    </row>
    <row r="4595" spans="13:17">
      <c r="M4595" s="1" t="s">
        <v>55</v>
      </c>
      <c r="N4595" s="1" t="s">
        <v>197</v>
      </c>
      <c r="O4595" s="1" t="s">
        <v>980</v>
      </c>
      <c r="P4595" s="1" t="s">
        <v>4241</v>
      </c>
      <c r="Q4595" s="1">
        <v>55736482</v>
      </c>
    </row>
    <row r="4596" spans="13:17">
      <c r="M4596" s="1" t="s">
        <v>55</v>
      </c>
      <c r="N4596" s="1" t="s">
        <v>197</v>
      </c>
      <c r="O4596" s="1" t="s">
        <v>980</v>
      </c>
      <c r="P4596" s="1" t="s">
        <v>4105</v>
      </c>
      <c r="Q4596" s="1">
        <v>55736488</v>
      </c>
    </row>
    <row r="4597" spans="13:17">
      <c r="M4597" s="1" t="s">
        <v>55</v>
      </c>
      <c r="N4597" s="1" t="s">
        <v>197</v>
      </c>
      <c r="O4597" s="1" t="s">
        <v>980</v>
      </c>
      <c r="P4597" s="1" t="s">
        <v>4242</v>
      </c>
      <c r="Q4597" s="1">
        <v>55736494</v>
      </c>
    </row>
    <row r="4598" spans="13:17">
      <c r="M4598" s="1" t="s">
        <v>55</v>
      </c>
      <c r="N4598" s="1" t="s">
        <v>197</v>
      </c>
      <c r="O4598" s="1" t="s">
        <v>510</v>
      </c>
      <c r="P4598" s="1" t="s">
        <v>4243</v>
      </c>
      <c r="Q4598" s="1">
        <v>55738523</v>
      </c>
    </row>
    <row r="4599" spans="13:17">
      <c r="M4599" s="1" t="s">
        <v>55</v>
      </c>
      <c r="N4599" s="1" t="s">
        <v>197</v>
      </c>
      <c r="O4599" s="1" t="s">
        <v>510</v>
      </c>
      <c r="P4599" s="1" t="s">
        <v>4244</v>
      </c>
      <c r="Q4599" s="1">
        <v>55738527</v>
      </c>
    </row>
    <row r="4600" spans="13:17">
      <c r="M4600" s="1" t="s">
        <v>55</v>
      </c>
      <c r="N4600" s="1" t="s">
        <v>197</v>
      </c>
      <c r="O4600" s="1" t="s">
        <v>510</v>
      </c>
      <c r="P4600" s="1" t="s">
        <v>4245</v>
      </c>
      <c r="Q4600" s="1">
        <v>55738540</v>
      </c>
    </row>
    <row r="4601" spans="13:17">
      <c r="M4601" s="1" t="s">
        <v>55</v>
      </c>
      <c r="N4601" s="1" t="s">
        <v>197</v>
      </c>
      <c r="O4601" s="1" t="s">
        <v>510</v>
      </c>
      <c r="P4601" s="1" t="s">
        <v>4246</v>
      </c>
      <c r="Q4601" s="1">
        <v>55738554</v>
      </c>
    </row>
    <row r="4602" spans="13:17">
      <c r="M4602" s="1" t="s">
        <v>55</v>
      </c>
      <c r="N4602" s="1" t="s">
        <v>197</v>
      </c>
      <c r="O4602" s="1" t="s">
        <v>510</v>
      </c>
      <c r="P4602" s="1" t="s">
        <v>4247</v>
      </c>
      <c r="Q4602" s="1">
        <v>55738567</v>
      </c>
    </row>
    <row r="4603" spans="13:17">
      <c r="M4603" s="1" t="s">
        <v>55</v>
      </c>
      <c r="N4603" s="1" t="s">
        <v>197</v>
      </c>
      <c r="O4603" s="1" t="s">
        <v>510</v>
      </c>
      <c r="P4603" s="1" t="s">
        <v>77</v>
      </c>
      <c r="Q4603" s="1">
        <v>55738599</v>
      </c>
    </row>
    <row r="4604" spans="13:17">
      <c r="M4604" s="1" t="s">
        <v>55</v>
      </c>
      <c r="N4604" s="1" t="s">
        <v>200</v>
      </c>
      <c r="O4604" s="1" t="s">
        <v>983</v>
      </c>
      <c r="P4604" s="1" t="s">
        <v>4248</v>
      </c>
      <c r="Q4604" s="1">
        <v>55770413</v>
      </c>
    </row>
    <row r="4605" spans="13:17">
      <c r="M4605" s="1" t="s">
        <v>55</v>
      </c>
      <c r="N4605" s="1" t="s">
        <v>200</v>
      </c>
      <c r="O4605" s="1" t="s">
        <v>983</v>
      </c>
      <c r="P4605" s="1" t="s">
        <v>1533</v>
      </c>
      <c r="Q4605" s="1">
        <v>55770427</v>
      </c>
    </row>
    <row r="4606" spans="13:17">
      <c r="M4606" s="1" t="s">
        <v>55</v>
      </c>
      <c r="N4606" s="1" t="s">
        <v>200</v>
      </c>
      <c r="O4606" s="1" t="s">
        <v>983</v>
      </c>
      <c r="P4606" s="1" t="s">
        <v>4249</v>
      </c>
      <c r="Q4606" s="1">
        <v>55770440</v>
      </c>
    </row>
    <row r="4607" spans="13:17">
      <c r="M4607" s="1" t="s">
        <v>55</v>
      </c>
      <c r="N4607" s="1" t="s">
        <v>200</v>
      </c>
      <c r="O4607" s="1" t="s">
        <v>983</v>
      </c>
      <c r="P4607" s="1" t="s">
        <v>675</v>
      </c>
      <c r="Q4607" s="1">
        <v>55770454</v>
      </c>
    </row>
    <row r="4608" spans="13:17">
      <c r="M4608" s="1" t="s">
        <v>55</v>
      </c>
      <c r="N4608" s="1" t="s">
        <v>200</v>
      </c>
      <c r="O4608" s="1" t="s">
        <v>983</v>
      </c>
      <c r="P4608" s="1" t="s">
        <v>1502</v>
      </c>
      <c r="Q4608" s="1">
        <v>55770467</v>
      </c>
    </row>
    <row r="4609" spans="13:17">
      <c r="M4609" s="1" t="s">
        <v>55</v>
      </c>
      <c r="N4609" s="1" t="s">
        <v>200</v>
      </c>
      <c r="O4609" s="1" t="s">
        <v>983</v>
      </c>
      <c r="P4609" s="1" t="s">
        <v>4250</v>
      </c>
      <c r="Q4609" s="1">
        <v>55770481</v>
      </c>
    </row>
    <row r="4610" spans="13:17">
      <c r="M4610" s="1" t="s">
        <v>55</v>
      </c>
      <c r="N4610" s="1" t="s">
        <v>200</v>
      </c>
      <c r="O4610" s="1" t="s">
        <v>985</v>
      </c>
      <c r="P4610" s="1" t="s">
        <v>4251</v>
      </c>
      <c r="Q4610" s="1">
        <v>55772512</v>
      </c>
    </row>
    <row r="4611" spans="13:17">
      <c r="M4611" s="1" t="s">
        <v>55</v>
      </c>
      <c r="N4611" s="1" t="s">
        <v>200</v>
      </c>
      <c r="O4611" s="1" t="s">
        <v>985</v>
      </c>
      <c r="P4611" s="1" t="s">
        <v>4252</v>
      </c>
      <c r="Q4611" s="1">
        <v>55772514</v>
      </c>
    </row>
    <row r="4612" spans="13:17">
      <c r="M4612" s="1" t="s">
        <v>55</v>
      </c>
      <c r="N4612" s="1" t="s">
        <v>200</v>
      </c>
      <c r="O4612" s="1" t="s">
        <v>985</v>
      </c>
      <c r="P4612" s="1" t="s">
        <v>985</v>
      </c>
      <c r="Q4612" s="1">
        <v>55772521</v>
      </c>
    </row>
    <row r="4613" spans="13:17">
      <c r="M4613" s="1" t="s">
        <v>55</v>
      </c>
      <c r="N4613" s="1" t="s">
        <v>200</v>
      </c>
      <c r="O4613" s="1" t="s">
        <v>985</v>
      </c>
      <c r="P4613" s="1" t="s">
        <v>2661</v>
      </c>
      <c r="Q4613" s="1">
        <v>55772529</v>
      </c>
    </row>
    <row r="4614" spans="13:17">
      <c r="M4614" s="1" t="s">
        <v>55</v>
      </c>
      <c r="N4614" s="1" t="s">
        <v>200</v>
      </c>
      <c r="O4614" s="1" t="s">
        <v>985</v>
      </c>
      <c r="P4614" s="1" t="s">
        <v>4253</v>
      </c>
      <c r="Q4614" s="1">
        <v>55772551</v>
      </c>
    </row>
    <row r="4615" spans="13:17">
      <c r="M4615" s="1" t="s">
        <v>55</v>
      </c>
      <c r="N4615" s="1" t="s">
        <v>200</v>
      </c>
      <c r="O4615" s="1" t="s">
        <v>985</v>
      </c>
      <c r="P4615" s="1" t="s">
        <v>4254</v>
      </c>
      <c r="Q4615" s="1">
        <v>55772558</v>
      </c>
    </row>
    <row r="4616" spans="13:17">
      <c r="M4616" s="1" t="s">
        <v>55</v>
      </c>
      <c r="N4616" s="1" t="s">
        <v>200</v>
      </c>
      <c r="O4616" s="1" t="s">
        <v>985</v>
      </c>
      <c r="P4616" s="1" t="s">
        <v>4255</v>
      </c>
      <c r="Q4616" s="1">
        <v>55772573</v>
      </c>
    </row>
    <row r="4617" spans="13:17">
      <c r="M4617" s="1" t="s">
        <v>55</v>
      </c>
      <c r="N4617" s="1" t="s">
        <v>200</v>
      </c>
      <c r="O4617" s="1" t="s">
        <v>985</v>
      </c>
      <c r="P4617" s="1" t="s">
        <v>4256</v>
      </c>
      <c r="Q4617" s="1">
        <v>55772580</v>
      </c>
    </row>
    <row r="4618" spans="13:17">
      <c r="M4618" s="1" t="s">
        <v>55</v>
      </c>
      <c r="N4618" s="1" t="s">
        <v>200</v>
      </c>
      <c r="O4618" s="1" t="s">
        <v>985</v>
      </c>
      <c r="P4618" s="1" t="s">
        <v>4257</v>
      </c>
      <c r="Q4618" s="1">
        <v>55772587</v>
      </c>
    </row>
    <row r="4619" spans="13:17">
      <c r="M4619" s="1" t="s">
        <v>55</v>
      </c>
      <c r="N4619" s="1" t="s">
        <v>200</v>
      </c>
      <c r="O4619" s="1" t="s">
        <v>985</v>
      </c>
      <c r="P4619" s="1" t="s">
        <v>77</v>
      </c>
      <c r="Q4619" s="1">
        <v>55772599</v>
      </c>
    </row>
    <row r="4620" spans="13:17">
      <c r="M4620" s="1" t="s">
        <v>55</v>
      </c>
      <c r="N4620" s="1" t="s">
        <v>200</v>
      </c>
      <c r="O4620" s="1" t="s">
        <v>985</v>
      </c>
      <c r="P4620" s="1" t="s">
        <v>4258</v>
      </c>
      <c r="Q4620" s="1">
        <v>55772594</v>
      </c>
    </row>
    <row r="4621" spans="13:17">
      <c r="M4621" s="1" t="s">
        <v>55</v>
      </c>
      <c r="N4621" s="1" t="s">
        <v>200</v>
      </c>
      <c r="O4621" s="1" t="s">
        <v>986</v>
      </c>
      <c r="P4621" s="1" t="s">
        <v>4259</v>
      </c>
      <c r="Q4621" s="1">
        <v>55773419</v>
      </c>
    </row>
    <row r="4622" spans="13:17">
      <c r="M4622" s="1" t="s">
        <v>55</v>
      </c>
      <c r="N4622" s="1" t="s">
        <v>200</v>
      </c>
      <c r="O4622" s="1" t="s">
        <v>986</v>
      </c>
      <c r="P4622" s="1" t="s">
        <v>4260</v>
      </c>
      <c r="Q4622" s="1">
        <v>55773428</v>
      </c>
    </row>
    <row r="4623" spans="13:17">
      <c r="M4623" s="1" t="s">
        <v>55</v>
      </c>
      <c r="N4623" s="1" t="s">
        <v>200</v>
      </c>
      <c r="O4623" s="1" t="s">
        <v>986</v>
      </c>
      <c r="P4623" s="1" t="s">
        <v>4261</v>
      </c>
      <c r="Q4623" s="1">
        <v>55773438</v>
      </c>
    </row>
    <row r="4624" spans="13:17">
      <c r="M4624" s="1" t="s">
        <v>55</v>
      </c>
      <c r="N4624" s="1" t="s">
        <v>200</v>
      </c>
      <c r="O4624" s="1" t="s">
        <v>986</v>
      </c>
      <c r="P4624" s="1" t="s">
        <v>986</v>
      </c>
      <c r="Q4624" s="1">
        <v>55773447</v>
      </c>
    </row>
    <row r="4625" spans="13:17">
      <c r="M4625" s="1" t="s">
        <v>55</v>
      </c>
      <c r="N4625" s="1" t="s">
        <v>200</v>
      </c>
      <c r="O4625" s="1" t="s">
        <v>986</v>
      </c>
      <c r="P4625" s="1" t="s">
        <v>4262</v>
      </c>
      <c r="Q4625" s="1">
        <v>55773453</v>
      </c>
    </row>
    <row r="4626" spans="13:17">
      <c r="M4626" s="1" t="s">
        <v>55</v>
      </c>
      <c r="N4626" s="1" t="s">
        <v>200</v>
      </c>
      <c r="O4626" s="1" t="s">
        <v>986</v>
      </c>
      <c r="P4626" s="1" t="s">
        <v>4263</v>
      </c>
      <c r="Q4626" s="1">
        <v>55773457</v>
      </c>
    </row>
    <row r="4627" spans="13:17">
      <c r="M4627" s="1" t="s">
        <v>55</v>
      </c>
      <c r="N4627" s="1" t="s">
        <v>200</v>
      </c>
      <c r="O4627" s="1" t="s">
        <v>986</v>
      </c>
      <c r="P4627" s="1" t="s">
        <v>4264</v>
      </c>
      <c r="Q4627" s="1">
        <v>55773466</v>
      </c>
    </row>
    <row r="4628" spans="13:17">
      <c r="M4628" s="1" t="s">
        <v>55</v>
      </c>
      <c r="N4628" s="1" t="s">
        <v>200</v>
      </c>
      <c r="O4628" s="1" t="s">
        <v>986</v>
      </c>
      <c r="P4628" s="1" t="s">
        <v>4265</v>
      </c>
      <c r="Q4628" s="1">
        <v>55773476</v>
      </c>
    </row>
    <row r="4629" spans="13:17">
      <c r="M4629" s="1" t="s">
        <v>55</v>
      </c>
      <c r="N4629" s="1" t="s">
        <v>200</v>
      </c>
      <c r="O4629" s="1" t="s">
        <v>986</v>
      </c>
      <c r="P4629" s="1" t="s">
        <v>4266</v>
      </c>
      <c r="Q4629" s="1">
        <v>55773485</v>
      </c>
    </row>
    <row r="4630" spans="13:17">
      <c r="M4630" s="1" t="s">
        <v>55</v>
      </c>
      <c r="N4630" s="1" t="s">
        <v>200</v>
      </c>
      <c r="O4630" s="1" t="s">
        <v>986</v>
      </c>
      <c r="P4630" s="1" t="s">
        <v>4267</v>
      </c>
      <c r="Q4630" s="1">
        <v>55773495</v>
      </c>
    </row>
    <row r="4631" spans="13:17">
      <c r="M4631" s="1" t="s">
        <v>55</v>
      </c>
      <c r="N4631" s="1" t="s">
        <v>200</v>
      </c>
      <c r="O4631" s="1" t="s">
        <v>988</v>
      </c>
      <c r="P4631" s="1" t="s">
        <v>4268</v>
      </c>
      <c r="Q4631" s="1">
        <v>55777311</v>
      </c>
    </row>
    <row r="4632" spans="13:17">
      <c r="M4632" s="1" t="s">
        <v>55</v>
      </c>
      <c r="N4632" s="1" t="s">
        <v>200</v>
      </c>
      <c r="O4632" s="1" t="s">
        <v>988</v>
      </c>
      <c r="P4632" s="1" t="s">
        <v>4269</v>
      </c>
      <c r="Q4632" s="1">
        <v>55777323</v>
      </c>
    </row>
    <row r="4633" spans="13:17">
      <c r="M4633" s="1" t="s">
        <v>55</v>
      </c>
      <c r="N4633" s="1" t="s">
        <v>200</v>
      </c>
      <c r="O4633" s="1" t="s">
        <v>988</v>
      </c>
      <c r="P4633" s="1" t="s">
        <v>4270</v>
      </c>
      <c r="Q4633" s="1">
        <v>55777336</v>
      </c>
    </row>
    <row r="4634" spans="13:17">
      <c r="M4634" s="1" t="s">
        <v>55</v>
      </c>
      <c r="N4634" s="1" t="s">
        <v>200</v>
      </c>
      <c r="O4634" s="1" t="s">
        <v>988</v>
      </c>
      <c r="P4634" s="1" t="s">
        <v>4271</v>
      </c>
      <c r="Q4634" s="1">
        <v>55777343</v>
      </c>
    </row>
    <row r="4635" spans="13:17">
      <c r="M4635" s="1" t="s">
        <v>55</v>
      </c>
      <c r="N4635" s="1" t="s">
        <v>200</v>
      </c>
      <c r="O4635" s="1" t="s">
        <v>988</v>
      </c>
      <c r="P4635" s="1" t="s">
        <v>4272</v>
      </c>
      <c r="Q4635" s="1">
        <v>55777335</v>
      </c>
    </row>
    <row r="4636" spans="13:17">
      <c r="M4636" s="1" t="s">
        <v>55</v>
      </c>
      <c r="N4636" s="1" t="s">
        <v>200</v>
      </c>
      <c r="O4636" s="1" t="s">
        <v>988</v>
      </c>
      <c r="P4636" s="1" t="s">
        <v>4273</v>
      </c>
      <c r="Q4636" s="1">
        <v>55777347</v>
      </c>
    </row>
    <row r="4637" spans="13:17">
      <c r="M4637" s="1" t="s">
        <v>55</v>
      </c>
      <c r="N4637" s="1" t="s">
        <v>200</v>
      </c>
      <c r="O4637" s="1" t="s">
        <v>988</v>
      </c>
      <c r="P4637" s="1" t="s">
        <v>4274</v>
      </c>
      <c r="Q4637" s="1">
        <v>55777359</v>
      </c>
    </row>
    <row r="4638" spans="13:17">
      <c r="M4638" s="1" t="s">
        <v>55</v>
      </c>
      <c r="N4638" s="1" t="s">
        <v>200</v>
      </c>
      <c r="O4638" s="1" t="s">
        <v>988</v>
      </c>
      <c r="P4638" s="1" t="s">
        <v>152</v>
      </c>
      <c r="Q4638" s="1">
        <v>55777365</v>
      </c>
    </row>
    <row r="4639" spans="13:17">
      <c r="M4639" s="1" t="s">
        <v>55</v>
      </c>
      <c r="N4639" s="1" t="s">
        <v>200</v>
      </c>
      <c r="O4639" s="1" t="s">
        <v>988</v>
      </c>
      <c r="P4639" s="1" t="s">
        <v>200</v>
      </c>
      <c r="Q4639" s="1">
        <v>55777371</v>
      </c>
    </row>
    <row r="4640" spans="13:17">
      <c r="M4640" s="1" t="s">
        <v>55</v>
      </c>
      <c r="N4640" s="1" t="s">
        <v>200</v>
      </c>
      <c r="O4640" s="1" t="s">
        <v>988</v>
      </c>
      <c r="P4640" s="1" t="s">
        <v>77</v>
      </c>
      <c r="Q4640" s="1">
        <v>55777399</v>
      </c>
    </row>
    <row r="4641" spans="13:17">
      <c r="M4641" s="1" t="s">
        <v>55</v>
      </c>
      <c r="N4641" s="1" t="s">
        <v>200</v>
      </c>
      <c r="O4641" s="1" t="s">
        <v>988</v>
      </c>
      <c r="P4641" s="1" t="s">
        <v>4275</v>
      </c>
      <c r="Q4641" s="1">
        <v>55777383</v>
      </c>
    </row>
    <row r="4642" spans="13:17">
      <c r="M4642" s="1" t="s">
        <v>55</v>
      </c>
      <c r="N4642" s="1" t="s">
        <v>200</v>
      </c>
      <c r="O4642" s="1" t="s">
        <v>990</v>
      </c>
      <c r="P4642" s="1" t="s">
        <v>4276</v>
      </c>
      <c r="Q4642" s="1">
        <v>55779013</v>
      </c>
    </row>
    <row r="4643" spans="13:17">
      <c r="M4643" s="1" t="s">
        <v>55</v>
      </c>
      <c r="N4643" s="1" t="s">
        <v>200</v>
      </c>
      <c r="O4643" s="1" t="s">
        <v>990</v>
      </c>
      <c r="P4643" s="1" t="s">
        <v>4277</v>
      </c>
      <c r="Q4643" s="1">
        <v>55779027</v>
      </c>
    </row>
    <row r="4644" spans="13:17">
      <c r="M4644" s="1" t="s">
        <v>55</v>
      </c>
      <c r="N4644" s="1" t="s">
        <v>200</v>
      </c>
      <c r="O4644" s="1" t="s">
        <v>990</v>
      </c>
      <c r="P4644" s="1" t="s">
        <v>4278</v>
      </c>
      <c r="Q4644" s="1">
        <v>55779040</v>
      </c>
    </row>
    <row r="4645" spans="13:17">
      <c r="M4645" s="1" t="s">
        <v>55</v>
      </c>
      <c r="N4645" s="1" t="s">
        <v>200</v>
      </c>
      <c r="O4645" s="1" t="s">
        <v>990</v>
      </c>
      <c r="P4645" s="1" t="s">
        <v>4149</v>
      </c>
      <c r="Q4645" s="1">
        <v>55779054</v>
      </c>
    </row>
    <row r="4646" spans="13:17">
      <c r="M4646" s="1" t="s">
        <v>55</v>
      </c>
      <c r="N4646" s="1" t="s">
        <v>200</v>
      </c>
      <c r="O4646" s="1" t="s">
        <v>990</v>
      </c>
      <c r="P4646" s="1" t="s">
        <v>4279</v>
      </c>
      <c r="Q4646" s="1">
        <v>55779067</v>
      </c>
    </row>
    <row r="4647" spans="13:17">
      <c r="M4647" s="1" t="s">
        <v>55</v>
      </c>
      <c r="N4647" s="1" t="s">
        <v>200</v>
      </c>
      <c r="O4647" s="1" t="s">
        <v>990</v>
      </c>
      <c r="P4647" s="1" t="s">
        <v>990</v>
      </c>
      <c r="Q4647" s="1">
        <v>55779081</v>
      </c>
    </row>
    <row r="4648" spans="13:17">
      <c r="M4648" s="1" t="s">
        <v>55</v>
      </c>
      <c r="N4648" s="1" t="s">
        <v>200</v>
      </c>
      <c r="O4648" s="1" t="s">
        <v>990</v>
      </c>
      <c r="P4648" s="1" t="s">
        <v>4280</v>
      </c>
      <c r="Q4648" s="1">
        <v>55779094</v>
      </c>
    </row>
    <row r="4649" spans="13:17">
      <c r="M4649" s="1" t="s">
        <v>55</v>
      </c>
      <c r="N4649" s="1" t="s">
        <v>55</v>
      </c>
      <c r="O4649" s="1" t="s">
        <v>992</v>
      </c>
      <c r="P4649" s="1" t="s">
        <v>992</v>
      </c>
      <c r="Q4649" s="1">
        <v>55850316</v>
      </c>
    </row>
    <row r="4650" spans="13:17">
      <c r="M4650" s="1" t="s">
        <v>55</v>
      </c>
      <c r="N4650" s="1" t="s">
        <v>55</v>
      </c>
      <c r="O4650" s="1" t="s">
        <v>992</v>
      </c>
      <c r="P4650" s="1" t="s">
        <v>935</v>
      </c>
      <c r="Q4650" s="1">
        <v>55850318</v>
      </c>
    </row>
    <row r="4651" spans="13:17">
      <c r="M4651" s="1" t="s">
        <v>55</v>
      </c>
      <c r="N4651" s="1" t="s">
        <v>55</v>
      </c>
      <c r="O4651" s="1" t="s">
        <v>992</v>
      </c>
      <c r="P4651" s="1" t="s">
        <v>4084</v>
      </c>
      <c r="Q4651" s="1">
        <v>55850325</v>
      </c>
    </row>
    <row r="4652" spans="13:17">
      <c r="M4652" s="1" t="s">
        <v>55</v>
      </c>
      <c r="N4652" s="1" t="s">
        <v>55</v>
      </c>
      <c r="O4652" s="1" t="s">
        <v>992</v>
      </c>
      <c r="P4652" s="1" t="s">
        <v>669</v>
      </c>
      <c r="Q4652" s="1">
        <v>55850331</v>
      </c>
    </row>
    <row r="4653" spans="13:17">
      <c r="M4653" s="1" t="s">
        <v>55</v>
      </c>
      <c r="N4653" s="1" t="s">
        <v>55</v>
      </c>
      <c r="O4653" s="1" t="s">
        <v>992</v>
      </c>
      <c r="P4653" s="1" t="s">
        <v>982</v>
      </c>
      <c r="Q4653" s="1">
        <v>55850337</v>
      </c>
    </row>
    <row r="4654" spans="13:17">
      <c r="M4654" s="1" t="s">
        <v>55</v>
      </c>
      <c r="N4654" s="1" t="s">
        <v>55</v>
      </c>
      <c r="O4654" s="1" t="s">
        <v>992</v>
      </c>
      <c r="P4654" s="1" t="s">
        <v>1745</v>
      </c>
      <c r="Q4654" s="1">
        <v>55850363</v>
      </c>
    </row>
    <row r="4655" spans="13:17">
      <c r="M4655" s="1" t="s">
        <v>55</v>
      </c>
      <c r="N4655" s="1" t="s">
        <v>55</v>
      </c>
      <c r="O4655" s="1" t="s">
        <v>992</v>
      </c>
      <c r="P4655" s="1" t="s">
        <v>4281</v>
      </c>
      <c r="Q4655" s="1">
        <v>55850369</v>
      </c>
    </row>
    <row r="4656" spans="13:17">
      <c r="M4656" s="1" t="s">
        <v>55</v>
      </c>
      <c r="N4656" s="1" t="s">
        <v>55</v>
      </c>
      <c r="O4656" s="1" t="s">
        <v>992</v>
      </c>
      <c r="P4656" s="1" t="s">
        <v>673</v>
      </c>
      <c r="Q4656" s="1">
        <v>55850375</v>
      </c>
    </row>
    <row r="4657" spans="13:17">
      <c r="M4657" s="1" t="s">
        <v>55</v>
      </c>
      <c r="N4657" s="1" t="s">
        <v>55</v>
      </c>
      <c r="O4657" s="1" t="s">
        <v>992</v>
      </c>
      <c r="P4657" s="1" t="s">
        <v>77</v>
      </c>
      <c r="Q4657" s="1">
        <v>55850399</v>
      </c>
    </row>
    <row r="4658" spans="13:17">
      <c r="M4658" s="1" t="s">
        <v>55</v>
      </c>
      <c r="N4658" s="1" t="s">
        <v>55</v>
      </c>
      <c r="O4658" s="1" t="s">
        <v>992</v>
      </c>
      <c r="P4658" s="1" t="s">
        <v>1502</v>
      </c>
      <c r="Q4658" s="1">
        <v>55850382</v>
      </c>
    </row>
    <row r="4659" spans="13:17">
      <c r="M4659" s="1" t="s">
        <v>55</v>
      </c>
      <c r="N4659" s="1" t="s">
        <v>55</v>
      </c>
      <c r="O4659" s="1" t="s">
        <v>992</v>
      </c>
      <c r="P4659" s="1" t="s">
        <v>4282</v>
      </c>
      <c r="Q4659" s="1">
        <v>55850388</v>
      </c>
    </row>
    <row r="4660" spans="13:17">
      <c r="M4660" s="1" t="s">
        <v>55</v>
      </c>
      <c r="N4660" s="1" t="s">
        <v>55</v>
      </c>
      <c r="O4660" s="1" t="s">
        <v>994</v>
      </c>
      <c r="P4660" s="1" t="s">
        <v>4283</v>
      </c>
      <c r="Q4660" s="1">
        <v>55852716</v>
      </c>
    </row>
    <row r="4661" spans="13:17">
      <c r="M4661" s="1" t="s">
        <v>55</v>
      </c>
      <c r="N4661" s="1" t="s">
        <v>55</v>
      </c>
      <c r="O4661" s="1" t="s">
        <v>994</v>
      </c>
      <c r="P4661" s="1" t="s">
        <v>4284</v>
      </c>
      <c r="Q4661" s="1">
        <v>55852719</v>
      </c>
    </row>
    <row r="4662" spans="13:17">
      <c r="M4662" s="1" t="s">
        <v>55</v>
      </c>
      <c r="N4662" s="1" t="s">
        <v>55</v>
      </c>
      <c r="O4662" s="1" t="s">
        <v>994</v>
      </c>
      <c r="P4662" s="1" t="s">
        <v>4285</v>
      </c>
      <c r="Q4662" s="1">
        <v>55852721</v>
      </c>
    </row>
    <row r="4663" spans="13:17">
      <c r="M4663" s="1" t="s">
        <v>55</v>
      </c>
      <c r="N4663" s="1" t="s">
        <v>55</v>
      </c>
      <c r="O4663" s="1" t="s">
        <v>994</v>
      </c>
      <c r="P4663" s="1" t="s">
        <v>4286</v>
      </c>
      <c r="Q4663" s="1">
        <v>55852742</v>
      </c>
    </row>
    <row r="4664" spans="13:17">
      <c r="M4664" s="1" t="s">
        <v>55</v>
      </c>
      <c r="N4664" s="1" t="s">
        <v>55</v>
      </c>
      <c r="O4664" s="1" t="s">
        <v>994</v>
      </c>
      <c r="P4664" s="1" t="s">
        <v>994</v>
      </c>
      <c r="Q4664" s="1">
        <v>55852731</v>
      </c>
    </row>
    <row r="4665" spans="13:17">
      <c r="M4665" s="1" t="s">
        <v>55</v>
      </c>
      <c r="N4665" s="1" t="s">
        <v>55</v>
      </c>
      <c r="O4665" s="1" t="s">
        <v>994</v>
      </c>
      <c r="P4665" s="1" t="s">
        <v>4287</v>
      </c>
      <c r="Q4665" s="1">
        <v>55852752</v>
      </c>
    </row>
    <row r="4666" spans="13:17">
      <c r="M4666" s="1" t="s">
        <v>55</v>
      </c>
      <c r="N4666" s="1" t="s">
        <v>55</v>
      </c>
      <c r="O4666" s="1" t="s">
        <v>994</v>
      </c>
      <c r="P4666" s="1" t="s">
        <v>4288</v>
      </c>
      <c r="Q4666" s="1">
        <v>55852763</v>
      </c>
    </row>
    <row r="4667" spans="13:17">
      <c r="M4667" s="1" t="s">
        <v>55</v>
      </c>
      <c r="N4667" s="1" t="s">
        <v>55</v>
      </c>
      <c r="O4667" s="1" t="s">
        <v>994</v>
      </c>
      <c r="P4667" s="1" t="s">
        <v>4289</v>
      </c>
      <c r="Q4667" s="1">
        <v>55852773</v>
      </c>
    </row>
    <row r="4668" spans="13:17">
      <c r="M4668" s="1" t="s">
        <v>55</v>
      </c>
      <c r="N4668" s="1" t="s">
        <v>55</v>
      </c>
      <c r="O4668" s="1" t="s">
        <v>994</v>
      </c>
      <c r="P4668" s="1" t="s">
        <v>4290</v>
      </c>
      <c r="Q4668" s="1">
        <v>55852784</v>
      </c>
    </row>
    <row r="4669" spans="13:17">
      <c r="M4669" s="1" t="s">
        <v>55</v>
      </c>
      <c r="N4669" s="1" t="s">
        <v>55</v>
      </c>
      <c r="O4669" s="1" t="s">
        <v>994</v>
      </c>
      <c r="P4669" s="1" t="s">
        <v>4291</v>
      </c>
      <c r="Q4669" s="1">
        <v>55852777</v>
      </c>
    </row>
    <row r="4670" spans="13:17">
      <c r="M4670" s="1" t="s">
        <v>55</v>
      </c>
      <c r="N4670" s="1" t="s">
        <v>55</v>
      </c>
      <c r="O4670" s="1" t="s">
        <v>996</v>
      </c>
      <c r="P4670" s="1" t="s">
        <v>4292</v>
      </c>
      <c r="Q4670" s="1">
        <v>55854223</v>
      </c>
    </row>
    <row r="4671" spans="13:17">
      <c r="M4671" s="1" t="s">
        <v>55</v>
      </c>
      <c r="N4671" s="1" t="s">
        <v>55</v>
      </c>
      <c r="O4671" s="1" t="s">
        <v>996</v>
      </c>
      <c r="P4671" s="1" t="s">
        <v>4293</v>
      </c>
      <c r="Q4671" s="1">
        <v>55854227</v>
      </c>
    </row>
    <row r="4672" spans="13:17">
      <c r="M4672" s="1" t="s">
        <v>55</v>
      </c>
      <c r="N4672" s="1" t="s">
        <v>55</v>
      </c>
      <c r="O4672" s="1" t="s">
        <v>996</v>
      </c>
      <c r="P4672" s="1" t="s">
        <v>3352</v>
      </c>
      <c r="Q4672" s="1">
        <v>55854240</v>
      </c>
    </row>
    <row r="4673" spans="13:17">
      <c r="M4673" s="1" t="s">
        <v>55</v>
      </c>
      <c r="N4673" s="1" t="s">
        <v>55</v>
      </c>
      <c r="O4673" s="1" t="s">
        <v>996</v>
      </c>
      <c r="P4673" s="1" t="s">
        <v>77</v>
      </c>
      <c r="Q4673" s="1">
        <v>55854299</v>
      </c>
    </row>
    <row r="4674" spans="13:17">
      <c r="M4674" s="1" t="s">
        <v>55</v>
      </c>
      <c r="N4674" s="1" t="s">
        <v>55</v>
      </c>
      <c r="O4674" s="1" t="s">
        <v>996</v>
      </c>
      <c r="P4674" s="1" t="s">
        <v>855</v>
      </c>
      <c r="Q4674" s="1">
        <v>55854254</v>
      </c>
    </row>
    <row r="4675" spans="13:17">
      <c r="M4675" s="1" t="s">
        <v>55</v>
      </c>
      <c r="N4675" s="1" t="s">
        <v>55</v>
      </c>
      <c r="O4675" s="1" t="s">
        <v>996</v>
      </c>
      <c r="P4675" s="1" t="s">
        <v>4294</v>
      </c>
      <c r="Q4675" s="1">
        <v>55854267</v>
      </c>
    </row>
    <row r="4676" spans="13:17">
      <c r="M4676" s="1" t="s">
        <v>55</v>
      </c>
      <c r="N4676" s="1" t="s">
        <v>55</v>
      </c>
      <c r="O4676" s="1" t="s">
        <v>996</v>
      </c>
      <c r="P4676" s="1" t="s">
        <v>4295</v>
      </c>
      <c r="Q4676" s="1">
        <v>55854281</v>
      </c>
    </row>
    <row r="4677" spans="13:17">
      <c r="M4677" s="1" t="s">
        <v>55</v>
      </c>
      <c r="N4677" s="1" t="s">
        <v>55</v>
      </c>
      <c r="O4677" s="1" t="s">
        <v>998</v>
      </c>
      <c r="P4677" s="1" t="s">
        <v>4296</v>
      </c>
      <c r="Q4677" s="1">
        <v>55855832</v>
      </c>
    </row>
    <row r="4678" spans="13:17">
      <c r="M4678" s="1" t="s">
        <v>55</v>
      </c>
      <c r="N4678" s="1" t="s">
        <v>55</v>
      </c>
      <c r="O4678" s="1" t="s">
        <v>998</v>
      </c>
      <c r="P4678" s="1" t="s">
        <v>4297</v>
      </c>
      <c r="Q4678" s="1">
        <v>55855817</v>
      </c>
    </row>
    <row r="4679" spans="13:17">
      <c r="M4679" s="1" t="s">
        <v>55</v>
      </c>
      <c r="N4679" s="1" t="s">
        <v>55</v>
      </c>
      <c r="O4679" s="1" t="s">
        <v>998</v>
      </c>
      <c r="P4679" s="1" t="s">
        <v>4298</v>
      </c>
      <c r="Q4679" s="1">
        <v>55855826</v>
      </c>
    </row>
    <row r="4680" spans="13:17">
      <c r="M4680" s="1" t="s">
        <v>55</v>
      </c>
      <c r="N4680" s="1" t="s">
        <v>55</v>
      </c>
      <c r="O4680" s="1" t="s">
        <v>998</v>
      </c>
      <c r="P4680" s="1" t="s">
        <v>4299</v>
      </c>
      <c r="Q4680" s="1">
        <v>55855821</v>
      </c>
    </row>
    <row r="4681" spans="13:17">
      <c r="M4681" s="1" t="s">
        <v>55</v>
      </c>
      <c r="N4681" s="1" t="s">
        <v>55</v>
      </c>
      <c r="O4681" s="1" t="s">
        <v>998</v>
      </c>
      <c r="P4681" s="1" t="s">
        <v>4300</v>
      </c>
      <c r="Q4681" s="1">
        <v>55855837</v>
      </c>
    </row>
    <row r="4682" spans="13:17">
      <c r="M4682" s="1" t="s">
        <v>55</v>
      </c>
      <c r="N4682" s="1" t="s">
        <v>55</v>
      </c>
      <c r="O4682" s="1" t="s">
        <v>998</v>
      </c>
      <c r="P4682" s="1" t="s">
        <v>4301</v>
      </c>
      <c r="Q4682" s="1">
        <v>55855843</v>
      </c>
    </row>
    <row r="4683" spans="13:17">
      <c r="M4683" s="1" t="s">
        <v>55</v>
      </c>
      <c r="N4683" s="1" t="s">
        <v>55</v>
      </c>
      <c r="O4683" s="1" t="s">
        <v>998</v>
      </c>
      <c r="P4683" s="1" t="s">
        <v>614</v>
      </c>
      <c r="Q4683" s="1">
        <v>55855849</v>
      </c>
    </row>
    <row r="4684" spans="13:17">
      <c r="M4684" s="1" t="s">
        <v>55</v>
      </c>
      <c r="N4684" s="1" t="s">
        <v>55</v>
      </c>
      <c r="O4684" s="1" t="s">
        <v>998</v>
      </c>
      <c r="P4684" s="1" t="s">
        <v>4302</v>
      </c>
      <c r="Q4684" s="1">
        <v>55855854</v>
      </c>
    </row>
    <row r="4685" spans="13:17">
      <c r="M4685" s="1" t="s">
        <v>55</v>
      </c>
      <c r="N4685" s="1" t="s">
        <v>55</v>
      </c>
      <c r="O4685" s="1" t="s">
        <v>998</v>
      </c>
      <c r="P4685" s="1" t="s">
        <v>669</v>
      </c>
      <c r="Q4685" s="1">
        <v>55855860</v>
      </c>
    </row>
    <row r="4686" spans="13:17">
      <c r="M4686" s="1" t="s">
        <v>55</v>
      </c>
      <c r="N4686" s="1" t="s">
        <v>55</v>
      </c>
      <c r="O4686" s="1" t="s">
        <v>998</v>
      </c>
      <c r="P4686" s="1" t="s">
        <v>4303</v>
      </c>
      <c r="Q4686" s="1">
        <v>55855862</v>
      </c>
    </row>
    <row r="4687" spans="13:17">
      <c r="M4687" s="1" t="s">
        <v>55</v>
      </c>
      <c r="N4687" s="1" t="s">
        <v>55</v>
      </c>
      <c r="O4687" s="1" t="s">
        <v>998</v>
      </c>
      <c r="P4687" s="1" t="s">
        <v>4304</v>
      </c>
      <c r="Q4687" s="1">
        <v>55855865</v>
      </c>
    </row>
    <row r="4688" spans="13:17">
      <c r="M4688" s="1" t="s">
        <v>55</v>
      </c>
      <c r="N4688" s="1" t="s">
        <v>55</v>
      </c>
      <c r="O4688" s="1" t="s">
        <v>998</v>
      </c>
      <c r="P4688" s="1" t="s">
        <v>2117</v>
      </c>
      <c r="Q4688" s="1">
        <v>55855867</v>
      </c>
    </row>
    <row r="4689" spans="13:17">
      <c r="M4689" s="1" t="s">
        <v>55</v>
      </c>
      <c r="N4689" s="1" t="s">
        <v>55</v>
      </c>
      <c r="O4689" s="1" t="s">
        <v>998</v>
      </c>
      <c r="P4689" s="1" t="s">
        <v>4305</v>
      </c>
      <c r="Q4689" s="1">
        <v>55855883</v>
      </c>
    </row>
    <row r="4690" spans="13:17">
      <c r="M4690" s="1" t="s">
        <v>55</v>
      </c>
      <c r="N4690" s="1" t="s">
        <v>55</v>
      </c>
      <c r="O4690" s="1" t="s">
        <v>998</v>
      </c>
      <c r="P4690" s="1" t="s">
        <v>4306</v>
      </c>
      <c r="Q4690" s="1">
        <v>55855872</v>
      </c>
    </row>
    <row r="4691" spans="13:17">
      <c r="M4691" s="1" t="s">
        <v>55</v>
      </c>
      <c r="N4691" s="1" t="s">
        <v>55</v>
      </c>
      <c r="O4691" s="1" t="s">
        <v>998</v>
      </c>
      <c r="P4691" s="1" t="s">
        <v>675</v>
      </c>
      <c r="Q4691" s="1">
        <v>55855878</v>
      </c>
    </row>
    <row r="4692" spans="13:17">
      <c r="M4692" s="1" t="s">
        <v>55</v>
      </c>
      <c r="N4692" s="1" t="s">
        <v>55</v>
      </c>
      <c r="O4692" s="1" t="s">
        <v>998</v>
      </c>
      <c r="P4692" s="1" t="s">
        <v>4307</v>
      </c>
      <c r="Q4692" s="1">
        <v>55855889</v>
      </c>
    </row>
    <row r="4693" spans="13:17">
      <c r="M4693" s="1" t="s">
        <v>55</v>
      </c>
      <c r="N4693" s="1" t="s">
        <v>55</v>
      </c>
      <c r="O4693" s="1" t="s">
        <v>998</v>
      </c>
      <c r="P4693" s="1" t="s">
        <v>3990</v>
      </c>
      <c r="Q4693" s="1">
        <v>55855894</v>
      </c>
    </row>
    <row r="4694" spans="13:17">
      <c r="M4694" s="1" t="s">
        <v>55</v>
      </c>
      <c r="N4694" s="1" t="s">
        <v>55</v>
      </c>
      <c r="O4694" s="1" t="s">
        <v>1000</v>
      </c>
      <c r="P4694" s="1" t="s">
        <v>4308</v>
      </c>
      <c r="Q4694" s="1">
        <v>55857317</v>
      </c>
    </row>
    <row r="4695" spans="13:17">
      <c r="M4695" s="1" t="s">
        <v>55</v>
      </c>
      <c r="N4695" s="1" t="s">
        <v>55</v>
      </c>
      <c r="O4695" s="1" t="s">
        <v>1000</v>
      </c>
      <c r="P4695" s="1" t="s">
        <v>4309</v>
      </c>
      <c r="Q4695" s="1">
        <v>55857319</v>
      </c>
    </row>
    <row r="4696" spans="13:17">
      <c r="M4696" s="1" t="s">
        <v>55</v>
      </c>
      <c r="N4696" s="1" t="s">
        <v>55</v>
      </c>
      <c r="O4696" s="1" t="s">
        <v>1000</v>
      </c>
      <c r="P4696" s="1" t="s">
        <v>4310</v>
      </c>
      <c r="Q4696" s="1">
        <v>55857328</v>
      </c>
    </row>
    <row r="4697" spans="13:17">
      <c r="M4697" s="1" t="s">
        <v>55</v>
      </c>
      <c r="N4697" s="1" t="s">
        <v>55</v>
      </c>
      <c r="O4697" s="1" t="s">
        <v>1000</v>
      </c>
      <c r="P4697" s="1" t="s">
        <v>4311</v>
      </c>
      <c r="Q4697" s="1">
        <v>55857338</v>
      </c>
    </row>
    <row r="4698" spans="13:17">
      <c r="M4698" s="1" t="s">
        <v>55</v>
      </c>
      <c r="N4698" s="1" t="s">
        <v>55</v>
      </c>
      <c r="O4698" s="1" t="s">
        <v>1000</v>
      </c>
      <c r="P4698" s="1" t="s">
        <v>4312</v>
      </c>
      <c r="Q4698" s="1">
        <v>55857347</v>
      </c>
    </row>
    <row r="4699" spans="13:17">
      <c r="M4699" s="1" t="s">
        <v>55</v>
      </c>
      <c r="N4699" s="1" t="s">
        <v>55</v>
      </c>
      <c r="O4699" s="1" t="s">
        <v>1000</v>
      </c>
      <c r="P4699" s="1" t="s">
        <v>2142</v>
      </c>
      <c r="Q4699" s="1">
        <v>55857357</v>
      </c>
    </row>
    <row r="4700" spans="13:17">
      <c r="M4700" s="1" t="s">
        <v>55</v>
      </c>
      <c r="N4700" s="1" t="s">
        <v>55</v>
      </c>
      <c r="O4700" s="1" t="s">
        <v>1000</v>
      </c>
      <c r="P4700" s="1" t="s">
        <v>4313</v>
      </c>
      <c r="Q4700" s="1">
        <v>55857366</v>
      </c>
    </row>
    <row r="4701" spans="13:17">
      <c r="M4701" s="1" t="s">
        <v>55</v>
      </c>
      <c r="N4701" s="1" t="s">
        <v>55</v>
      </c>
      <c r="O4701" s="1" t="s">
        <v>1000</v>
      </c>
      <c r="P4701" s="1" t="s">
        <v>1000</v>
      </c>
      <c r="Q4701" s="1">
        <v>55857376</v>
      </c>
    </row>
    <row r="4702" spans="13:17">
      <c r="M4702" s="1" t="s">
        <v>55</v>
      </c>
      <c r="N4702" s="1" t="s">
        <v>55</v>
      </c>
      <c r="O4702" s="1" t="s">
        <v>1000</v>
      </c>
      <c r="P4702" s="1" t="s">
        <v>4314</v>
      </c>
      <c r="Q4702" s="1">
        <v>55857385</v>
      </c>
    </row>
    <row r="4703" spans="13:17">
      <c r="M4703" s="1" t="s">
        <v>55</v>
      </c>
      <c r="N4703" s="1" t="s">
        <v>55</v>
      </c>
      <c r="O4703" s="1" t="s">
        <v>1002</v>
      </c>
      <c r="P4703" s="1" t="s">
        <v>4315</v>
      </c>
      <c r="Q4703" s="1">
        <v>55857616</v>
      </c>
    </row>
    <row r="4704" spans="13:17">
      <c r="M4704" s="1" t="s">
        <v>55</v>
      </c>
      <c r="N4704" s="1" t="s">
        <v>55</v>
      </c>
      <c r="O4704" s="1" t="s">
        <v>1002</v>
      </c>
      <c r="P4704" s="1" t="s">
        <v>4316</v>
      </c>
      <c r="Q4704" s="1">
        <v>55857622</v>
      </c>
    </row>
    <row r="4705" spans="13:17">
      <c r="M4705" s="1" t="s">
        <v>55</v>
      </c>
      <c r="N4705" s="1" t="s">
        <v>55</v>
      </c>
      <c r="O4705" s="1" t="s">
        <v>1002</v>
      </c>
      <c r="P4705" s="1" t="s">
        <v>4317</v>
      </c>
      <c r="Q4705" s="1">
        <v>55857628</v>
      </c>
    </row>
    <row r="4706" spans="13:17">
      <c r="M4706" s="1" t="s">
        <v>55</v>
      </c>
      <c r="N4706" s="1" t="s">
        <v>55</v>
      </c>
      <c r="O4706" s="1" t="s">
        <v>1002</v>
      </c>
      <c r="P4706" s="1" t="s">
        <v>4318</v>
      </c>
      <c r="Q4706" s="1">
        <v>55857635</v>
      </c>
    </row>
    <row r="4707" spans="13:17">
      <c r="M4707" s="1" t="s">
        <v>55</v>
      </c>
      <c r="N4707" s="1" t="s">
        <v>55</v>
      </c>
      <c r="O4707" s="1" t="s">
        <v>1002</v>
      </c>
      <c r="P4707" s="1" t="s">
        <v>4319</v>
      </c>
      <c r="Q4707" s="1">
        <v>55857641</v>
      </c>
    </row>
    <row r="4708" spans="13:17">
      <c r="M4708" s="1" t="s">
        <v>55</v>
      </c>
      <c r="N4708" s="1" t="s">
        <v>55</v>
      </c>
      <c r="O4708" s="1" t="s">
        <v>1002</v>
      </c>
      <c r="P4708" s="1" t="s">
        <v>1796</v>
      </c>
      <c r="Q4708" s="1">
        <v>55857647</v>
      </c>
    </row>
    <row r="4709" spans="13:17">
      <c r="M4709" s="1" t="s">
        <v>55</v>
      </c>
      <c r="N4709" s="1" t="s">
        <v>55</v>
      </c>
      <c r="O4709" s="1" t="s">
        <v>1002</v>
      </c>
      <c r="P4709" s="1" t="s">
        <v>4320</v>
      </c>
      <c r="Q4709" s="1">
        <v>55857654</v>
      </c>
    </row>
    <row r="4710" spans="13:17">
      <c r="M4710" s="1" t="s">
        <v>55</v>
      </c>
      <c r="N4710" s="1" t="s">
        <v>55</v>
      </c>
      <c r="O4710" s="1" t="s">
        <v>1002</v>
      </c>
      <c r="P4710" s="1" t="s">
        <v>4321</v>
      </c>
      <c r="Q4710" s="1">
        <v>55857656</v>
      </c>
    </row>
    <row r="4711" spans="13:17">
      <c r="M4711" s="1" t="s">
        <v>55</v>
      </c>
      <c r="N4711" s="1" t="s">
        <v>55</v>
      </c>
      <c r="O4711" s="1" t="s">
        <v>1002</v>
      </c>
      <c r="P4711" s="1" t="s">
        <v>3629</v>
      </c>
      <c r="Q4711" s="1">
        <v>55857658</v>
      </c>
    </row>
    <row r="4712" spans="13:17">
      <c r="M4712" s="1" t="s">
        <v>55</v>
      </c>
      <c r="N4712" s="1" t="s">
        <v>55</v>
      </c>
      <c r="O4712" s="1" t="s">
        <v>1002</v>
      </c>
      <c r="P4712" s="1" t="s">
        <v>4322</v>
      </c>
      <c r="Q4712" s="1">
        <v>55857663</v>
      </c>
    </row>
    <row r="4713" spans="13:17">
      <c r="M4713" s="1" t="s">
        <v>55</v>
      </c>
      <c r="N4713" s="1" t="s">
        <v>55</v>
      </c>
      <c r="O4713" s="1" t="s">
        <v>1002</v>
      </c>
      <c r="P4713" s="1" t="s">
        <v>1002</v>
      </c>
      <c r="Q4713" s="1">
        <v>55857669</v>
      </c>
    </row>
    <row r="4714" spans="13:17">
      <c r="M4714" s="1" t="s">
        <v>55</v>
      </c>
      <c r="N4714" s="1" t="s">
        <v>55</v>
      </c>
      <c r="O4714" s="1" t="s">
        <v>1002</v>
      </c>
      <c r="P4714" s="1" t="s">
        <v>4282</v>
      </c>
      <c r="Q4714" s="1">
        <v>55857682</v>
      </c>
    </row>
    <row r="4715" spans="13:17">
      <c r="M4715" s="1" t="s">
        <v>55</v>
      </c>
      <c r="N4715" s="1" t="s">
        <v>55</v>
      </c>
      <c r="O4715" s="1" t="s">
        <v>1002</v>
      </c>
      <c r="P4715" s="1" t="s">
        <v>346</v>
      </c>
      <c r="Q4715" s="1">
        <v>55857675</v>
      </c>
    </row>
    <row r="4716" spans="13:17">
      <c r="M4716" s="1" t="s">
        <v>55</v>
      </c>
      <c r="N4716" s="1" t="s">
        <v>55</v>
      </c>
      <c r="O4716" s="1" t="s">
        <v>1002</v>
      </c>
      <c r="P4716" s="1" t="s">
        <v>4323</v>
      </c>
      <c r="Q4716" s="1">
        <v>55857688</v>
      </c>
    </row>
    <row r="4717" spans="13:17">
      <c r="M4717" s="1" t="s">
        <v>55</v>
      </c>
      <c r="N4717" s="1" t="s">
        <v>55</v>
      </c>
      <c r="O4717" s="1" t="s">
        <v>1002</v>
      </c>
      <c r="P4717" s="1" t="s">
        <v>4324</v>
      </c>
      <c r="Q4717" s="1">
        <v>55857695</v>
      </c>
    </row>
    <row r="4718" spans="13:17">
      <c r="M4718" s="1" t="s">
        <v>55</v>
      </c>
      <c r="N4718" s="1" t="s">
        <v>55</v>
      </c>
      <c r="O4718" s="1" t="s">
        <v>1004</v>
      </c>
      <c r="P4718" s="1" t="s">
        <v>4325</v>
      </c>
      <c r="Q4718" s="1">
        <v>55854917</v>
      </c>
    </row>
    <row r="4719" spans="13:17">
      <c r="M4719" s="1" t="s">
        <v>55</v>
      </c>
      <c r="N4719" s="1" t="s">
        <v>55</v>
      </c>
      <c r="O4719" s="1" t="s">
        <v>1004</v>
      </c>
      <c r="P4719" s="1" t="s">
        <v>4326</v>
      </c>
      <c r="Q4719" s="1">
        <v>55854919</v>
      </c>
    </row>
    <row r="4720" spans="13:17">
      <c r="M4720" s="1" t="s">
        <v>55</v>
      </c>
      <c r="N4720" s="1" t="s">
        <v>55</v>
      </c>
      <c r="O4720" s="1" t="s">
        <v>1004</v>
      </c>
      <c r="P4720" s="1" t="s">
        <v>4327</v>
      </c>
      <c r="Q4720" s="1">
        <v>55854923</v>
      </c>
    </row>
    <row r="4721" spans="13:17">
      <c r="M4721" s="1" t="s">
        <v>55</v>
      </c>
      <c r="N4721" s="1" t="s">
        <v>55</v>
      </c>
      <c r="O4721" s="1" t="s">
        <v>1004</v>
      </c>
      <c r="P4721" s="1" t="s">
        <v>3093</v>
      </c>
      <c r="Q4721" s="1">
        <v>55854931</v>
      </c>
    </row>
    <row r="4722" spans="13:17">
      <c r="M4722" s="1" t="s">
        <v>55</v>
      </c>
      <c r="N4722" s="1" t="s">
        <v>55</v>
      </c>
      <c r="O4722" s="1" t="s">
        <v>1004</v>
      </c>
      <c r="P4722" s="1" t="s">
        <v>4328</v>
      </c>
      <c r="Q4722" s="1">
        <v>55854939</v>
      </c>
    </row>
    <row r="4723" spans="13:17">
      <c r="M4723" s="1" t="s">
        <v>55</v>
      </c>
      <c r="N4723" s="1" t="s">
        <v>55</v>
      </c>
      <c r="O4723" s="1" t="s">
        <v>1004</v>
      </c>
      <c r="P4723" s="1" t="s">
        <v>77</v>
      </c>
      <c r="Q4723" s="1">
        <v>55854999</v>
      </c>
    </row>
    <row r="4724" spans="13:17">
      <c r="M4724" s="1" t="s">
        <v>55</v>
      </c>
      <c r="N4724" s="1" t="s">
        <v>55</v>
      </c>
      <c r="O4724" s="1" t="s">
        <v>1004</v>
      </c>
      <c r="P4724" s="1" t="s">
        <v>4329</v>
      </c>
      <c r="Q4724" s="1">
        <v>55854947</v>
      </c>
    </row>
    <row r="4725" spans="13:17">
      <c r="M4725" s="1" t="s">
        <v>55</v>
      </c>
      <c r="N4725" s="1" t="s">
        <v>55</v>
      </c>
      <c r="O4725" s="1" t="s">
        <v>1004</v>
      </c>
      <c r="P4725" s="1" t="s">
        <v>4330</v>
      </c>
      <c r="Q4725" s="1">
        <v>55854963</v>
      </c>
    </row>
    <row r="4726" spans="13:17">
      <c r="M4726" s="1" t="s">
        <v>55</v>
      </c>
      <c r="N4726" s="1" t="s">
        <v>55</v>
      </c>
      <c r="O4726" s="1" t="s">
        <v>1004</v>
      </c>
      <c r="P4726" s="1" t="s">
        <v>4331</v>
      </c>
      <c r="Q4726" s="1">
        <v>55854971</v>
      </c>
    </row>
    <row r="4727" spans="13:17">
      <c r="M4727" s="1" t="s">
        <v>55</v>
      </c>
      <c r="N4727" s="1" t="s">
        <v>55</v>
      </c>
      <c r="O4727" s="1" t="s">
        <v>1004</v>
      </c>
      <c r="P4727" s="1" t="s">
        <v>4332</v>
      </c>
      <c r="Q4727" s="1">
        <v>55854979</v>
      </c>
    </row>
    <row r="4728" spans="13:17">
      <c r="M4728" s="1" t="s">
        <v>55</v>
      </c>
      <c r="N4728" s="1" t="s">
        <v>55</v>
      </c>
      <c r="O4728" s="1" t="s">
        <v>1004</v>
      </c>
      <c r="P4728" s="1" t="s">
        <v>4333</v>
      </c>
      <c r="Q4728" s="1">
        <v>55854987</v>
      </c>
    </row>
    <row r="4729" spans="13:17">
      <c r="M4729" s="1" t="s">
        <v>55</v>
      </c>
      <c r="N4729" s="1" t="s">
        <v>55</v>
      </c>
      <c r="O4729" s="1" t="s">
        <v>1004</v>
      </c>
      <c r="P4729" s="1" t="s">
        <v>4334</v>
      </c>
      <c r="Q4729" s="1">
        <v>55854994</v>
      </c>
    </row>
    <row r="4730" spans="13:17">
      <c r="M4730" s="1" t="s">
        <v>55</v>
      </c>
      <c r="N4730" s="1" t="s">
        <v>55</v>
      </c>
      <c r="O4730" s="1" t="s">
        <v>1006</v>
      </c>
      <c r="P4730" s="1" t="s">
        <v>3334</v>
      </c>
      <c r="Q4730" s="1">
        <v>55859225</v>
      </c>
    </row>
    <row r="4731" spans="13:17">
      <c r="M4731" s="1" t="s">
        <v>55</v>
      </c>
      <c r="N4731" s="1" t="s">
        <v>55</v>
      </c>
      <c r="O4731" s="1" t="s">
        <v>1006</v>
      </c>
      <c r="P4731" s="1" t="s">
        <v>4335</v>
      </c>
      <c r="Q4731" s="1">
        <v>55859247</v>
      </c>
    </row>
    <row r="4732" spans="13:17">
      <c r="M4732" s="1" t="s">
        <v>55</v>
      </c>
      <c r="N4732" s="1" t="s">
        <v>55</v>
      </c>
      <c r="O4732" s="1" t="s">
        <v>1006</v>
      </c>
      <c r="P4732" s="1" t="s">
        <v>4336</v>
      </c>
      <c r="Q4732" s="1">
        <v>55859263</v>
      </c>
    </row>
    <row r="4733" spans="13:17">
      <c r="M4733" s="1" t="s">
        <v>55</v>
      </c>
      <c r="N4733" s="1" t="s">
        <v>55</v>
      </c>
      <c r="O4733" s="1" t="s">
        <v>1006</v>
      </c>
      <c r="P4733" s="1" t="s">
        <v>3352</v>
      </c>
      <c r="Q4733" s="1">
        <v>55859271</v>
      </c>
    </row>
    <row r="4734" spans="13:17">
      <c r="M4734" s="1" t="s">
        <v>55</v>
      </c>
      <c r="N4734" s="1" t="s">
        <v>55</v>
      </c>
      <c r="O4734" s="1" t="s">
        <v>1006</v>
      </c>
      <c r="P4734" s="1" t="s">
        <v>4337</v>
      </c>
      <c r="Q4734" s="1">
        <v>55859279</v>
      </c>
    </row>
    <row r="4735" spans="13:17">
      <c r="M4735" s="1" t="s">
        <v>55</v>
      </c>
      <c r="N4735" s="1" t="s">
        <v>205</v>
      </c>
      <c r="O4735" s="1" t="s">
        <v>1008</v>
      </c>
      <c r="P4735" s="1" t="s">
        <v>4338</v>
      </c>
      <c r="Q4735" s="1">
        <v>55940810</v>
      </c>
    </row>
    <row r="4736" spans="13:17">
      <c r="M4736" s="1" t="s">
        <v>55</v>
      </c>
      <c r="N4736" s="1" t="s">
        <v>205</v>
      </c>
      <c r="O4736" s="1" t="s">
        <v>1008</v>
      </c>
      <c r="P4736" s="1" t="s">
        <v>4339</v>
      </c>
      <c r="Q4736" s="1">
        <v>55940831</v>
      </c>
    </row>
    <row r="4737" spans="13:17">
      <c r="M4737" s="1" t="s">
        <v>55</v>
      </c>
      <c r="N4737" s="1" t="s">
        <v>205</v>
      </c>
      <c r="O4737" s="1" t="s">
        <v>1008</v>
      </c>
      <c r="P4737" s="1" t="s">
        <v>4184</v>
      </c>
      <c r="Q4737" s="1">
        <v>55940821</v>
      </c>
    </row>
    <row r="4738" spans="13:17">
      <c r="M4738" s="1" t="s">
        <v>55</v>
      </c>
      <c r="N4738" s="1" t="s">
        <v>205</v>
      </c>
      <c r="O4738" s="1" t="s">
        <v>1008</v>
      </c>
      <c r="P4738" s="1" t="s">
        <v>4340</v>
      </c>
      <c r="Q4738" s="1">
        <v>55940842</v>
      </c>
    </row>
    <row r="4739" spans="13:17">
      <c r="M4739" s="1" t="s">
        <v>55</v>
      </c>
      <c r="N4739" s="1" t="s">
        <v>205</v>
      </c>
      <c r="O4739" s="1" t="s">
        <v>1008</v>
      </c>
      <c r="P4739" s="1" t="s">
        <v>4341</v>
      </c>
      <c r="Q4739" s="1">
        <v>55940852</v>
      </c>
    </row>
    <row r="4740" spans="13:17">
      <c r="M4740" s="1" t="s">
        <v>55</v>
      </c>
      <c r="N4740" s="1" t="s">
        <v>205</v>
      </c>
      <c r="O4740" s="1" t="s">
        <v>1008</v>
      </c>
      <c r="P4740" s="1" t="s">
        <v>4342</v>
      </c>
      <c r="Q4740" s="1">
        <v>55940863</v>
      </c>
    </row>
    <row r="4741" spans="13:17">
      <c r="M4741" s="1" t="s">
        <v>55</v>
      </c>
      <c r="N4741" s="1" t="s">
        <v>205</v>
      </c>
      <c r="O4741" s="1" t="s">
        <v>1008</v>
      </c>
      <c r="P4741" s="1" t="s">
        <v>4343</v>
      </c>
      <c r="Q4741" s="1">
        <v>55940873</v>
      </c>
    </row>
    <row r="4742" spans="13:17">
      <c r="M4742" s="1" t="s">
        <v>55</v>
      </c>
      <c r="N4742" s="1" t="s">
        <v>205</v>
      </c>
      <c r="O4742" s="1" t="s">
        <v>1008</v>
      </c>
      <c r="P4742" s="1" t="s">
        <v>4344</v>
      </c>
      <c r="Q4742" s="1">
        <v>55940884</v>
      </c>
    </row>
    <row r="4743" spans="13:17">
      <c r="M4743" s="1" t="s">
        <v>55</v>
      </c>
      <c r="N4743" s="1" t="s">
        <v>205</v>
      </c>
      <c r="O4743" s="1" t="s">
        <v>1010</v>
      </c>
      <c r="P4743" s="1" t="s">
        <v>4345</v>
      </c>
      <c r="Q4743" s="1">
        <v>55945113</v>
      </c>
    </row>
    <row r="4744" spans="13:17">
      <c r="M4744" s="1" t="s">
        <v>55</v>
      </c>
      <c r="N4744" s="1" t="s">
        <v>205</v>
      </c>
      <c r="O4744" s="1" t="s">
        <v>1010</v>
      </c>
      <c r="P4744" s="1" t="s">
        <v>4346</v>
      </c>
      <c r="Q4744" s="1">
        <v>55945127</v>
      </c>
    </row>
    <row r="4745" spans="13:17">
      <c r="M4745" s="1" t="s">
        <v>55</v>
      </c>
      <c r="N4745" s="1" t="s">
        <v>205</v>
      </c>
      <c r="O4745" s="1" t="s">
        <v>1010</v>
      </c>
      <c r="P4745" s="1" t="s">
        <v>4347</v>
      </c>
      <c r="Q4745" s="1">
        <v>55945140</v>
      </c>
    </row>
    <row r="4746" spans="13:17">
      <c r="M4746" s="1" t="s">
        <v>55</v>
      </c>
      <c r="N4746" s="1" t="s">
        <v>205</v>
      </c>
      <c r="O4746" s="1" t="s">
        <v>1010</v>
      </c>
      <c r="P4746" s="1" t="s">
        <v>4348</v>
      </c>
      <c r="Q4746" s="1">
        <v>55945154</v>
      </c>
    </row>
    <row r="4747" spans="13:17">
      <c r="M4747" s="1" t="s">
        <v>55</v>
      </c>
      <c r="N4747" s="1" t="s">
        <v>205</v>
      </c>
      <c r="O4747" s="1" t="s">
        <v>1010</v>
      </c>
      <c r="P4747" s="1" t="s">
        <v>4349</v>
      </c>
      <c r="Q4747" s="1">
        <v>55945167</v>
      </c>
    </row>
    <row r="4748" spans="13:17">
      <c r="M4748" s="1" t="s">
        <v>55</v>
      </c>
      <c r="N4748" s="1" t="s">
        <v>205</v>
      </c>
      <c r="O4748" s="1" t="s">
        <v>1010</v>
      </c>
      <c r="P4748" s="1" t="s">
        <v>1010</v>
      </c>
      <c r="Q4748" s="1">
        <v>55945181</v>
      </c>
    </row>
    <row r="4749" spans="13:17">
      <c r="M4749" s="1" t="s">
        <v>55</v>
      </c>
      <c r="N4749" s="1" t="s">
        <v>205</v>
      </c>
      <c r="O4749" s="1" t="s">
        <v>1002</v>
      </c>
      <c r="P4749" s="1" t="s">
        <v>4350</v>
      </c>
      <c r="Q4749" s="1">
        <v>55948223</v>
      </c>
    </row>
    <row r="4750" spans="13:17">
      <c r="M4750" s="1" t="s">
        <v>55</v>
      </c>
      <c r="N4750" s="1" t="s">
        <v>205</v>
      </c>
      <c r="O4750" s="1" t="s">
        <v>1002</v>
      </c>
      <c r="P4750" s="1" t="s">
        <v>4351</v>
      </c>
      <c r="Q4750" s="1">
        <v>55948225</v>
      </c>
    </row>
    <row r="4751" spans="13:17">
      <c r="M4751" s="1" t="s">
        <v>55</v>
      </c>
      <c r="N4751" s="1" t="s">
        <v>205</v>
      </c>
      <c r="O4751" s="1" t="s">
        <v>1002</v>
      </c>
      <c r="P4751" s="1" t="s">
        <v>544</v>
      </c>
      <c r="Q4751" s="1">
        <v>55948234</v>
      </c>
    </row>
    <row r="4752" spans="13:17">
      <c r="M4752" s="1" t="s">
        <v>55</v>
      </c>
      <c r="N4752" s="1" t="s">
        <v>205</v>
      </c>
      <c r="O4752" s="1" t="s">
        <v>1002</v>
      </c>
      <c r="P4752" s="1" t="s">
        <v>503</v>
      </c>
      <c r="Q4752" s="1">
        <v>55948243</v>
      </c>
    </row>
    <row r="4753" spans="13:17">
      <c r="M4753" s="1" t="s">
        <v>55</v>
      </c>
      <c r="N4753" s="1" t="s">
        <v>205</v>
      </c>
      <c r="O4753" s="1" t="s">
        <v>1002</v>
      </c>
      <c r="P4753" s="1" t="s">
        <v>4352</v>
      </c>
      <c r="Q4753" s="1">
        <v>55948251</v>
      </c>
    </row>
    <row r="4754" spans="13:17">
      <c r="M4754" s="1" t="s">
        <v>55</v>
      </c>
      <c r="N4754" s="1" t="s">
        <v>205</v>
      </c>
      <c r="O4754" s="1" t="s">
        <v>1002</v>
      </c>
      <c r="P4754" s="1" t="s">
        <v>4353</v>
      </c>
      <c r="Q4754" s="1">
        <v>55948260</v>
      </c>
    </row>
    <row r="4755" spans="13:17">
      <c r="M4755" s="1" t="s">
        <v>55</v>
      </c>
      <c r="N4755" s="1" t="s">
        <v>205</v>
      </c>
      <c r="O4755" s="1" t="s">
        <v>1002</v>
      </c>
      <c r="P4755" s="1" t="s">
        <v>4354</v>
      </c>
      <c r="Q4755" s="1">
        <v>55948269</v>
      </c>
    </row>
    <row r="4756" spans="13:17">
      <c r="M4756" s="1" t="s">
        <v>55</v>
      </c>
      <c r="N4756" s="1" t="s">
        <v>205</v>
      </c>
      <c r="O4756" s="1" t="s">
        <v>1002</v>
      </c>
      <c r="P4756" s="1" t="s">
        <v>77</v>
      </c>
      <c r="Q4756" s="1">
        <v>55948299</v>
      </c>
    </row>
    <row r="4757" spans="13:17">
      <c r="M4757" s="1" t="s">
        <v>55</v>
      </c>
      <c r="N4757" s="1" t="s">
        <v>205</v>
      </c>
      <c r="O4757" s="1" t="s">
        <v>1002</v>
      </c>
      <c r="P4757" s="1" t="s">
        <v>1002</v>
      </c>
      <c r="Q4757" s="1">
        <v>55948277</v>
      </c>
    </row>
    <row r="4758" spans="13:17">
      <c r="M4758" s="1" t="s">
        <v>55</v>
      </c>
      <c r="N4758" s="1" t="s">
        <v>205</v>
      </c>
      <c r="O4758" s="1" t="s">
        <v>1002</v>
      </c>
      <c r="P4758" s="1" t="s">
        <v>510</v>
      </c>
      <c r="Q4758" s="1">
        <v>55948286</v>
      </c>
    </row>
    <row r="4759" spans="13:17">
      <c r="M4759" s="1" t="s">
        <v>55</v>
      </c>
      <c r="N4759" s="1" t="s">
        <v>205</v>
      </c>
      <c r="O4759" s="1" t="s">
        <v>1002</v>
      </c>
      <c r="P4759" s="1" t="s">
        <v>4355</v>
      </c>
      <c r="Q4759" s="1">
        <v>55948294</v>
      </c>
    </row>
    <row r="4760" spans="13:17">
      <c r="M4760" s="1" t="s">
        <v>55</v>
      </c>
      <c r="N4760" s="1" t="s">
        <v>205</v>
      </c>
      <c r="O4760" s="1" t="s">
        <v>1013</v>
      </c>
      <c r="P4760" s="1" t="s">
        <v>4356</v>
      </c>
      <c r="Q4760" s="1">
        <v>55948615</v>
      </c>
    </row>
    <row r="4761" spans="13:17">
      <c r="M4761" s="1" t="s">
        <v>55</v>
      </c>
      <c r="N4761" s="1" t="s">
        <v>205</v>
      </c>
      <c r="O4761" s="1" t="s">
        <v>1013</v>
      </c>
      <c r="P4761" s="1" t="s">
        <v>4357</v>
      </c>
      <c r="Q4761" s="1">
        <v>55948631</v>
      </c>
    </row>
    <row r="4762" spans="13:17">
      <c r="M4762" s="1" t="s">
        <v>55</v>
      </c>
      <c r="N4762" s="1" t="s">
        <v>205</v>
      </c>
      <c r="O4762" s="1" t="s">
        <v>1013</v>
      </c>
      <c r="P4762" s="1" t="s">
        <v>4358</v>
      </c>
      <c r="Q4762" s="1">
        <v>55948647</v>
      </c>
    </row>
    <row r="4763" spans="13:17">
      <c r="M4763" s="1" t="s">
        <v>55</v>
      </c>
      <c r="N4763" s="1" t="s">
        <v>205</v>
      </c>
      <c r="O4763" s="1" t="s">
        <v>1013</v>
      </c>
      <c r="P4763" s="1" t="s">
        <v>265</v>
      </c>
      <c r="Q4763" s="1">
        <v>55948655</v>
      </c>
    </row>
    <row r="4764" spans="13:17">
      <c r="M4764" s="1" t="s">
        <v>55</v>
      </c>
      <c r="N4764" s="1" t="s">
        <v>205</v>
      </c>
      <c r="O4764" s="1" t="s">
        <v>1013</v>
      </c>
      <c r="P4764" s="1" t="s">
        <v>4359</v>
      </c>
      <c r="Q4764" s="1">
        <v>55948663</v>
      </c>
    </row>
    <row r="4765" spans="13:17">
      <c r="M4765" s="1" t="s">
        <v>55</v>
      </c>
      <c r="N4765" s="1" t="s">
        <v>205</v>
      </c>
      <c r="O4765" s="1" t="s">
        <v>1013</v>
      </c>
      <c r="P4765" s="1" t="s">
        <v>4360</v>
      </c>
      <c r="Q4765" s="1">
        <v>55948679</v>
      </c>
    </row>
    <row r="4766" spans="13:17">
      <c r="M4766" s="1" t="s">
        <v>55</v>
      </c>
      <c r="N4766" s="1" t="s">
        <v>205</v>
      </c>
      <c r="O4766" s="1" t="s">
        <v>1013</v>
      </c>
      <c r="P4766" s="1" t="s">
        <v>4361</v>
      </c>
      <c r="Q4766" s="1">
        <v>55948671</v>
      </c>
    </row>
    <row r="4767" spans="13:17">
      <c r="M4767" s="1" t="s">
        <v>55</v>
      </c>
      <c r="N4767" s="1" t="s">
        <v>205</v>
      </c>
      <c r="O4767" s="1" t="s">
        <v>1013</v>
      </c>
      <c r="P4767" s="1" t="s">
        <v>77</v>
      </c>
      <c r="Q4767" s="1">
        <v>55948699</v>
      </c>
    </row>
    <row r="4768" spans="13:17">
      <c r="M4768" s="1" t="s">
        <v>55</v>
      </c>
      <c r="N4768" s="1" t="s">
        <v>205</v>
      </c>
      <c r="O4768" s="1" t="s">
        <v>1013</v>
      </c>
      <c r="P4768" s="1" t="s">
        <v>4362</v>
      </c>
      <c r="Q4768" s="1">
        <v>55948687</v>
      </c>
    </row>
    <row r="4769" spans="13:17">
      <c r="M4769" s="1" t="s">
        <v>55</v>
      </c>
      <c r="N4769" s="1" t="s">
        <v>205</v>
      </c>
      <c r="O4769" s="1" t="s">
        <v>1015</v>
      </c>
      <c r="P4769" s="1" t="s">
        <v>4363</v>
      </c>
      <c r="Q4769" s="1">
        <v>55949414</v>
      </c>
    </row>
    <row r="4770" spans="13:17">
      <c r="M4770" s="1" t="s">
        <v>55</v>
      </c>
      <c r="N4770" s="1" t="s">
        <v>205</v>
      </c>
      <c r="O4770" s="1" t="s">
        <v>1015</v>
      </c>
      <c r="P4770" s="1" t="s">
        <v>4364</v>
      </c>
      <c r="Q4770" s="1">
        <v>55949413</v>
      </c>
    </row>
    <row r="4771" spans="13:17">
      <c r="M4771" s="1" t="s">
        <v>55</v>
      </c>
      <c r="N4771" s="1" t="s">
        <v>205</v>
      </c>
      <c r="O4771" s="1" t="s">
        <v>1015</v>
      </c>
      <c r="P4771" s="1" t="s">
        <v>718</v>
      </c>
      <c r="Q4771" s="1">
        <v>55949415</v>
      </c>
    </row>
    <row r="4772" spans="13:17">
      <c r="M4772" s="1" t="s">
        <v>55</v>
      </c>
      <c r="N4772" s="1" t="s">
        <v>205</v>
      </c>
      <c r="O4772" s="1" t="s">
        <v>1015</v>
      </c>
      <c r="P4772" s="1" t="s">
        <v>1083</v>
      </c>
      <c r="Q4772" s="1">
        <v>55949421</v>
      </c>
    </row>
    <row r="4773" spans="13:17">
      <c r="M4773" s="1" t="s">
        <v>55</v>
      </c>
      <c r="N4773" s="1" t="s">
        <v>205</v>
      </c>
      <c r="O4773" s="1" t="s">
        <v>1015</v>
      </c>
      <c r="P4773" s="1" t="s">
        <v>1803</v>
      </c>
      <c r="Q4773" s="1">
        <v>55949426</v>
      </c>
    </row>
    <row r="4774" spans="13:17">
      <c r="M4774" s="1" t="s">
        <v>55</v>
      </c>
      <c r="N4774" s="1" t="s">
        <v>205</v>
      </c>
      <c r="O4774" s="1" t="s">
        <v>1015</v>
      </c>
      <c r="P4774" s="1" t="s">
        <v>4365</v>
      </c>
      <c r="Q4774" s="1">
        <v>55949417</v>
      </c>
    </row>
    <row r="4775" spans="13:17">
      <c r="M4775" s="1" t="s">
        <v>55</v>
      </c>
      <c r="N4775" s="1" t="s">
        <v>205</v>
      </c>
      <c r="O4775" s="1" t="s">
        <v>1015</v>
      </c>
      <c r="P4775" s="1" t="s">
        <v>4366</v>
      </c>
      <c r="Q4775" s="1">
        <v>55949431</v>
      </c>
    </row>
    <row r="4776" spans="13:17">
      <c r="M4776" s="1" t="s">
        <v>55</v>
      </c>
      <c r="N4776" s="1" t="s">
        <v>205</v>
      </c>
      <c r="O4776" s="1" t="s">
        <v>1015</v>
      </c>
      <c r="P4776" s="1" t="s">
        <v>4367</v>
      </c>
      <c r="Q4776" s="1">
        <v>55949436</v>
      </c>
    </row>
    <row r="4777" spans="13:17">
      <c r="M4777" s="1" t="s">
        <v>55</v>
      </c>
      <c r="N4777" s="1" t="s">
        <v>205</v>
      </c>
      <c r="O4777" s="1" t="s">
        <v>1015</v>
      </c>
      <c r="P4777" s="1" t="s">
        <v>4368</v>
      </c>
      <c r="Q4777" s="1">
        <v>55949442</v>
      </c>
    </row>
    <row r="4778" spans="13:17">
      <c r="M4778" s="1" t="s">
        <v>55</v>
      </c>
      <c r="N4778" s="1" t="s">
        <v>205</v>
      </c>
      <c r="O4778" s="1" t="s">
        <v>1015</v>
      </c>
      <c r="P4778" s="1" t="s">
        <v>1057</v>
      </c>
      <c r="Q4778" s="1">
        <v>55949447</v>
      </c>
    </row>
    <row r="4779" spans="13:17">
      <c r="M4779" s="1" t="s">
        <v>55</v>
      </c>
      <c r="N4779" s="1" t="s">
        <v>205</v>
      </c>
      <c r="O4779" s="1" t="s">
        <v>1015</v>
      </c>
      <c r="P4779" s="1" t="s">
        <v>100</v>
      </c>
      <c r="Q4779" s="1">
        <v>55949452</v>
      </c>
    </row>
    <row r="4780" spans="13:17">
      <c r="M4780" s="1" t="s">
        <v>55</v>
      </c>
      <c r="N4780" s="1" t="s">
        <v>205</v>
      </c>
      <c r="O4780" s="1" t="s">
        <v>1015</v>
      </c>
      <c r="P4780" s="1" t="s">
        <v>431</v>
      </c>
      <c r="Q4780" s="1">
        <v>55949458</v>
      </c>
    </row>
    <row r="4781" spans="13:17">
      <c r="M4781" s="1" t="s">
        <v>55</v>
      </c>
      <c r="N4781" s="1" t="s">
        <v>205</v>
      </c>
      <c r="O4781" s="1" t="s">
        <v>1015</v>
      </c>
      <c r="P4781" s="1" t="s">
        <v>4369</v>
      </c>
      <c r="Q4781" s="1">
        <v>55949463</v>
      </c>
    </row>
    <row r="4782" spans="13:17">
      <c r="M4782" s="1" t="s">
        <v>55</v>
      </c>
      <c r="N4782" s="1" t="s">
        <v>205</v>
      </c>
      <c r="O4782" s="1" t="s">
        <v>1015</v>
      </c>
      <c r="P4782" s="1" t="s">
        <v>77</v>
      </c>
      <c r="Q4782" s="1">
        <v>55949499</v>
      </c>
    </row>
    <row r="4783" spans="13:17">
      <c r="M4783" s="1" t="s">
        <v>55</v>
      </c>
      <c r="N4783" s="1" t="s">
        <v>205</v>
      </c>
      <c r="O4783" s="1" t="s">
        <v>1015</v>
      </c>
      <c r="P4783" s="1" t="s">
        <v>4370</v>
      </c>
      <c r="Q4783" s="1">
        <v>55949468</v>
      </c>
    </row>
    <row r="4784" spans="13:17">
      <c r="M4784" s="1" t="s">
        <v>55</v>
      </c>
      <c r="N4784" s="1" t="s">
        <v>205</v>
      </c>
      <c r="O4784" s="1" t="s">
        <v>1015</v>
      </c>
      <c r="P4784" s="1" t="s">
        <v>4371</v>
      </c>
      <c r="Q4784" s="1">
        <v>55949479</v>
      </c>
    </row>
    <row r="4785" spans="13:17">
      <c r="M4785" s="1" t="s">
        <v>55</v>
      </c>
      <c r="N4785" s="1" t="s">
        <v>205</v>
      </c>
      <c r="O4785" s="1" t="s">
        <v>1015</v>
      </c>
      <c r="P4785" s="1" t="s">
        <v>346</v>
      </c>
      <c r="Q4785" s="1">
        <v>55949473</v>
      </c>
    </row>
    <row r="4786" spans="13:17">
      <c r="M4786" s="1" t="s">
        <v>55</v>
      </c>
      <c r="N4786" s="1" t="s">
        <v>205</v>
      </c>
      <c r="O4786" s="1" t="s">
        <v>1015</v>
      </c>
      <c r="P4786" s="1" t="s">
        <v>4372</v>
      </c>
      <c r="Q4786" s="1">
        <v>55949484</v>
      </c>
    </row>
    <row r="4787" spans="13:17">
      <c r="M4787" s="1" t="s">
        <v>55</v>
      </c>
      <c r="N4787" s="1" t="s">
        <v>205</v>
      </c>
      <c r="O4787" s="1" t="s">
        <v>1015</v>
      </c>
      <c r="P4787" s="1" t="s">
        <v>4373</v>
      </c>
      <c r="Q4787" s="1">
        <v>55949489</v>
      </c>
    </row>
    <row r="4788" spans="13:17">
      <c r="M4788" s="1" t="s">
        <v>55</v>
      </c>
      <c r="N4788" s="1" t="s">
        <v>205</v>
      </c>
      <c r="O4788" s="1" t="s">
        <v>1015</v>
      </c>
      <c r="P4788" s="1" t="s">
        <v>4374</v>
      </c>
      <c r="Q4788" s="1">
        <v>55949494</v>
      </c>
    </row>
    <row r="4789" spans="13:17">
      <c r="M4789" s="1" t="s">
        <v>59</v>
      </c>
      <c r="N4789" s="1" t="s">
        <v>208</v>
      </c>
      <c r="O4789" s="1" t="s">
        <v>1017</v>
      </c>
      <c r="P4789" s="1" t="s">
        <v>1017</v>
      </c>
      <c r="Q4789" s="1">
        <v>60360213</v>
      </c>
    </row>
    <row r="4790" spans="13:17">
      <c r="M4790" s="1" t="s">
        <v>59</v>
      </c>
      <c r="N4790" s="1" t="s">
        <v>208</v>
      </c>
      <c r="O4790" s="1" t="s">
        <v>1017</v>
      </c>
      <c r="P4790" s="1" t="s">
        <v>4375</v>
      </c>
      <c r="Q4790" s="1">
        <v>60360299</v>
      </c>
    </row>
    <row r="4791" spans="13:17">
      <c r="M4791" s="1" t="s">
        <v>59</v>
      </c>
      <c r="N4791" s="1" t="s">
        <v>208</v>
      </c>
      <c r="O4791" s="1" t="s">
        <v>1017</v>
      </c>
      <c r="P4791" s="1" t="s">
        <v>4376</v>
      </c>
      <c r="Q4791" s="1">
        <v>60360227</v>
      </c>
    </row>
    <row r="4792" spans="13:17">
      <c r="M4792" s="1" t="s">
        <v>59</v>
      </c>
      <c r="N4792" s="1" t="s">
        <v>208</v>
      </c>
      <c r="O4792" s="1" t="s">
        <v>1017</v>
      </c>
      <c r="P4792" s="1" t="s">
        <v>4377</v>
      </c>
      <c r="Q4792" s="1">
        <v>60360254</v>
      </c>
    </row>
    <row r="4793" spans="13:17">
      <c r="M4793" s="1" t="s">
        <v>59</v>
      </c>
      <c r="N4793" s="1" t="s">
        <v>208</v>
      </c>
      <c r="O4793" s="1" t="s">
        <v>1017</v>
      </c>
      <c r="P4793" s="1" t="s">
        <v>4378</v>
      </c>
      <c r="Q4793" s="1">
        <v>60360267</v>
      </c>
    </row>
    <row r="4794" spans="13:17">
      <c r="M4794" s="1" t="s">
        <v>59</v>
      </c>
      <c r="N4794" s="1" t="s">
        <v>208</v>
      </c>
      <c r="O4794" s="1" t="s">
        <v>1017</v>
      </c>
      <c r="P4794" s="1" t="s">
        <v>4379</v>
      </c>
      <c r="Q4794" s="1">
        <v>60360281</v>
      </c>
    </row>
    <row r="4795" spans="13:17">
      <c r="M4795" s="1" t="s">
        <v>59</v>
      </c>
      <c r="N4795" s="1" t="s">
        <v>208</v>
      </c>
      <c r="O4795" s="1" t="s">
        <v>1019</v>
      </c>
      <c r="P4795" s="1" t="s">
        <v>1019</v>
      </c>
      <c r="Q4795" s="1">
        <v>60360511</v>
      </c>
    </row>
    <row r="4796" spans="13:17">
      <c r="M4796" s="1" t="s">
        <v>59</v>
      </c>
      <c r="N4796" s="1" t="s">
        <v>208</v>
      </c>
      <c r="O4796" s="1" t="s">
        <v>1019</v>
      </c>
      <c r="P4796" s="1" t="s">
        <v>4380</v>
      </c>
      <c r="Q4796" s="1">
        <v>60360523</v>
      </c>
    </row>
    <row r="4797" spans="13:17">
      <c r="M4797" s="1" t="s">
        <v>59</v>
      </c>
      <c r="N4797" s="1" t="s">
        <v>208</v>
      </c>
      <c r="O4797" s="1" t="s">
        <v>1019</v>
      </c>
      <c r="P4797" s="1" t="s">
        <v>4381</v>
      </c>
      <c r="Q4797" s="1">
        <v>60360535</v>
      </c>
    </row>
    <row r="4798" spans="13:17">
      <c r="M4798" s="1" t="s">
        <v>59</v>
      </c>
      <c r="N4798" s="1" t="s">
        <v>208</v>
      </c>
      <c r="O4798" s="1" t="s">
        <v>1019</v>
      </c>
      <c r="P4798" s="1" t="s">
        <v>429</v>
      </c>
      <c r="Q4798" s="1">
        <v>60360547</v>
      </c>
    </row>
    <row r="4799" spans="13:17">
      <c r="M4799" s="1" t="s">
        <v>59</v>
      </c>
      <c r="N4799" s="1" t="s">
        <v>208</v>
      </c>
      <c r="O4799" s="1" t="s">
        <v>1019</v>
      </c>
      <c r="P4799" s="1" t="s">
        <v>4382</v>
      </c>
      <c r="Q4799" s="1">
        <v>60360559</v>
      </c>
    </row>
    <row r="4800" spans="13:17">
      <c r="M4800" s="1" t="s">
        <v>59</v>
      </c>
      <c r="N4800" s="1" t="s">
        <v>208</v>
      </c>
      <c r="O4800" s="1" t="s">
        <v>1019</v>
      </c>
      <c r="P4800" s="1" t="s">
        <v>4383</v>
      </c>
      <c r="Q4800" s="1">
        <v>60360571</v>
      </c>
    </row>
    <row r="4801" spans="13:17">
      <c r="M4801" s="1" t="s">
        <v>59</v>
      </c>
      <c r="N4801" s="1" t="s">
        <v>208</v>
      </c>
      <c r="O4801" s="1" t="s">
        <v>1019</v>
      </c>
      <c r="P4801" s="1" t="s">
        <v>4384</v>
      </c>
      <c r="Q4801" s="1">
        <v>60360583</v>
      </c>
    </row>
    <row r="4802" spans="13:17">
      <c r="M4802" s="1" t="s">
        <v>59</v>
      </c>
      <c r="N4802" s="1" t="s">
        <v>208</v>
      </c>
      <c r="O4802" s="1" t="s">
        <v>1021</v>
      </c>
      <c r="P4802" s="1" t="s">
        <v>4385</v>
      </c>
      <c r="Q4802" s="1">
        <v>60361131</v>
      </c>
    </row>
    <row r="4803" spans="13:17">
      <c r="M4803" s="1" t="s">
        <v>59</v>
      </c>
      <c r="N4803" s="1" t="s">
        <v>208</v>
      </c>
      <c r="O4803" s="1" t="s">
        <v>1021</v>
      </c>
      <c r="P4803" s="1" t="s">
        <v>4386</v>
      </c>
      <c r="Q4803" s="1">
        <v>60361125</v>
      </c>
    </row>
    <row r="4804" spans="13:17">
      <c r="M4804" s="1" t="s">
        <v>59</v>
      </c>
      <c r="N4804" s="1" t="s">
        <v>208</v>
      </c>
      <c r="O4804" s="1" t="s">
        <v>1021</v>
      </c>
      <c r="P4804" s="1" t="s">
        <v>4387</v>
      </c>
      <c r="Q4804" s="1">
        <v>60361118</v>
      </c>
    </row>
    <row r="4805" spans="13:17">
      <c r="M4805" s="1" t="s">
        <v>59</v>
      </c>
      <c r="N4805" s="1" t="s">
        <v>208</v>
      </c>
      <c r="O4805" s="1" t="s">
        <v>1021</v>
      </c>
      <c r="P4805" s="1" t="s">
        <v>544</v>
      </c>
      <c r="Q4805" s="1">
        <v>60361137</v>
      </c>
    </row>
    <row r="4806" spans="13:17">
      <c r="M4806" s="1" t="s">
        <v>59</v>
      </c>
      <c r="N4806" s="1" t="s">
        <v>208</v>
      </c>
      <c r="O4806" s="1" t="s">
        <v>1021</v>
      </c>
      <c r="P4806" s="1" t="s">
        <v>4388</v>
      </c>
      <c r="Q4806" s="1">
        <v>60361144</v>
      </c>
    </row>
    <row r="4807" spans="13:17">
      <c r="M4807" s="1" t="s">
        <v>59</v>
      </c>
      <c r="N4807" s="1" t="s">
        <v>208</v>
      </c>
      <c r="O4807" s="1" t="s">
        <v>1021</v>
      </c>
      <c r="P4807" s="1" t="s">
        <v>4389</v>
      </c>
      <c r="Q4807" s="1">
        <v>60361150</v>
      </c>
    </row>
    <row r="4808" spans="13:17">
      <c r="M4808" s="1" t="s">
        <v>59</v>
      </c>
      <c r="N4808" s="1" t="s">
        <v>208</v>
      </c>
      <c r="O4808" s="1" t="s">
        <v>1021</v>
      </c>
      <c r="P4808" s="1" t="s">
        <v>4390</v>
      </c>
      <c r="Q4808" s="1">
        <v>60361156</v>
      </c>
    </row>
    <row r="4809" spans="13:17">
      <c r="M4809" s="1" t="s">
        <v>59</v>
      </c>
      <c r="N4809" s="1" t="s">
        <v>208</v>
      </c>
      <c r="O4809" s="1" t="s">
        <v>1021</v>
      </c>
      <c r="P4809" s="1" t="s">
        <v>1703</v>
      </c>
      <c r="Q4809" s="1">
        <v>60361163</v>
      </c>
    </row>
    <row r="4810" spans="13:17">
      <c r="M4810" s="1" t="s">
        <v>59</v>
      </c>
      <c r="N4810" s="1" t="s">
        <v>208</v>
      </c>
      <c r="O4810" s="1" t="s">
        <v>1021</v>
      </c>
      <c r="P4810" s="1" t="s">
        <v>1363</v>
      </c>
      <c r="Q4810" s="1">
        <v>60361169</v>
      </c>
    </row>
    <row r="4811" spans="13:17">
      <c r="M4811" s="1" t="s">
        <v>59</v>
      </c>
      <c r="N4811" s="1" t="s">
        <v>208</v>
      </c>
      <c r="O4811" s="1" t="s">
        <v>1021</v>
      </c>
      <c r="P4811" s="1" t="s">
        <v>4391</v>
      </c>
      <c r="Q4811" s="1">
        <v>60361175</v>
      </c>
    </row>
    <row r="4812" spans="13:17">
      <c r="M4812" s="1" t="s">
        <v>59</v>
      </c>
      <c r="N4812" s="1" t="s">
        <v>208</v>
      </c>
      <c r="O4812" s="1" t="s">
        <v>1021</v>
      </c>
      <c r="P4812" s="1" t="s">
        <v>4392</v>
      </c>
      <c r="Q4812" s="1">
        <v>60361182</v>
      </c>
    </row>
    <row r="4813" spans="13:17">
      <c r="M4813" s="1" t="s">
        <v>59</v>
      </c>
      <c r="N4813" s="1" t="s">
        <v>208</v>
      </c>
      <c r="O4813" s="1" t="s">
        <v>1021</v>
      </c>
      <c r="P4813" s="1" t="s">
        <v>598</v>
      </c>
      <c r="Q4813" s="1">
        <v>60361194</v>
      </c>
    </row>
    <row r="4814" spans="13:17">
      <c r="M4814" s="1" t="s">
        <v>59</v>
      </c>
      <c r="N4814" s="1" t="s">
        <v>208</v>
      </c>
      <c r="O4814" s="1" t="s">
        <v>1021</v>
      </c>
      <c r="P4814" s="1" t="s">
        <v>4393</v>
      </c>
      <c r="Q4814" s="1">
        <v>60361188</v>
      </c>
    </row>
    <row r="4815" spans="13:17">
      <c r="M4815" s="1" t="s">
        <v>59</v>
      </c>
      <c r="N4815" s="1" t="s">
        <v>208</v>
      </c>
      <c r="O4815" s="1" t="s">
        <v>1021</v>
      </c>
      <c r="P4815" s="1" t="s">
        <v>4394</v>
      </c>
      <c r="Q4815" s="1">
        <v>60361112</v>
      </c>
    </row>
    <row r="4816" spans="13:17">
      <c r="M4816" s="1" t="s">
        <v>59</v>
      </c>
      <c r="N4816" s="1" t="s">
        <v>208</v>
      </c>
      <c r="O4816" s="1" t="s">
        <v>1021</v>
      </c>
      <c r="P4816" s="1" t="s">
        <v>4395</v>
      </c>
      <c r="Q4816" s="1">
        <v>60361111</v>
      </c>
    </row>
    <row r="4817" spans="13:17">
      <c r="M4817" s="1" t="s">
        <v>59</v>
      </c>
      <c r="N4817" s="1" t="s">
        <v>208</v>
      </c>
      <c r="O4817" s="1" t="s">
        <v>1023</v>
      </c>
      <c r="P4817" s="1" t="s">
        <v>4396</v>
      </c>
      <c r="Q4817" s="1">
        <v>60362613</v>
      </c>
    </row>
    <row r="4818" spans="13:17">
      <c r="M4818" s="1" t="s">
        <v>59</v>
      </c>
      <c r="N4818" s="1" t="s">
        <v>208</v>
      </c>
      <c r="O4818" s="1" t="s">
        <v>1023</v>
      </c>
      <c r="P4818" s="1" t="s">
        <v>1023</v>
      </c>
      <c r="Q4818" s="1">
        <v>60362619</v>
      </c>
    </row>
    <row r="4819" spans="13:17">
      <c r="M4819" s="1" t="s">
        <v>59</v>
      </c>
      <c r="N4819" s="1" t="s">
        <v>208</v>
      </c>
      <c r="O4819" s="1" t="s">
        <v>1023</v>
      </c>
      <c r="P4819" s="1" t="s">
        <v>4397</v>
      </c>
      <c r="Q4819" s="1">
        <v>60362699</v>
      </c>
    </row>
    <row r="4820" spans="13:17">
      <c r="M4820" s="1" t="s">
        <v>59</v>
      </c>
      <c r="N4820" s="1" t="s">
        <v>208</v>
      </c>
      <c r="O4820" s="1" t="s">
        <v>1023</v>
      </c>
      <c r="P4820" s="1" t="s">
        <v>4398</v>
      </c>
      <c r="Q4820" s="1">
        <v>60362628</v>
      </c>
    </row>
    <row r="4821" spans="13:17">
      <c r="M4821" s="1" t="s">
        <v>59</v>
      </c>
      <c r="N4821" s="1" t="s">
        <v>208</v>
      </c>
      <c r="O4821" s="1" t="s">
        <v>1023</v>
      </c>
      <c r="P4821" s="1" t="s">
        <v>94</v>
      </c>
      <c r="Q4821" s="1">
        <v>60362638</v>
      </c>
    </row>
    <row r="4822" spans="13:17">
      <c r="M4822" s="1" t="s">
        <v>59</v>
      </c>
      <c r="N4822" s="1" t="s">
        <v>208</v>
      </c>
      <c r="O4822" s="1" t="s">
        <v>1023</v>
      </c>
      <c r="P4822" s="1" t="s">
        <v>4399</v>
      </c>
      <c r="Q4822" s="1">
        <v>60362647</v>
      </c>
    </row>
    <row r="4823" spans="13:17">
      <c r="M4823" s="1" t="s">
        <v>59</v>
      </c>
      <c r="N4823" s="1" t="s">
        <v>208</v>
      </c>
      <c r="O4823" s="1" t="s">
        <v>1023</v>
      </c>
      <c r="P4823" s="1" t="s">
        <v>2362</v>
      </c>
      <c r="Q4823" s="1">
        <v>60362657</v>
      </c>
    </row>
    <row r="4824" spans="13:17">
      <c r="M4824" s="1" t="s">
        <v>59</v>
      </c>
      <c r="N4824" s="1" t="s">
        <v>208</v>
      </c>
      <c r="O4824" s="1" t="s">
        <v>1023</v>
      </c>
      <c r="P4824" s="1" t="s">
        <v>4400</v>
      </c>
      <c r="Q4824" s="1">
        <v>60362666</v>
      </c>
    </row>
    <row r="4825" spans="13:17">
      <c r="M4825" s="1" t="s">
        <v>59</v>
      </c>
      <c r="N4825" s="1" t="s">
        <v>208</v>
      </c>
      <c r="O4825" s="1" t="s">
        <v>1023</v>
      </c>
      <c r="P4825" s="1" t="s">
        <v>4401</v>
      </c>
      <c r="Q4825" s="1">
        <v>60362676</v>
      </c>
    </row>
    <row r="4826" spans="13:17">
      <c r="M4826" s="1" t="s">
        <v>59</v>
      </c>
      <c r="N4826" s="1" t="s">
        <v>208</v>
      </c>
      <c r="O4826" s="1" t="s">
        <v>1023</v>
      </c>
      <c r="P4826" s="1" t="s">
        <v>4402</v>
      </c>
      <c r="Q4826" s="1">
        <v>60362685</v>
      </c>
    </row>
    <row r="4827" spans="13:17">
      <c r="M4827" s="1" t="s">
        <v>59</v>
      </c>
      <c r="N4827" s="1" t="s">
        <v>208</v>
      </c>
      <c r="O4827" s="1" t="s">
        <v>1023</v>
      </c>
      <c r="P4827" s="1" t="s">
        <v>4403</v>
      </c>
      <c r="Q4827" s="1">
        <v>60362695</v>
      </c>
    </row>
    <row r="4828" spans="13:17">
      <c r="M4828" s="1" t="s">
        <v>59</v>
      </c>
      <c r="N4828" s="1" t="s">
        <v>208</v>
      </c>
      <c r="O4828" s="1" t="s">
        <v>1025</v>
      </c>
      <c r="P4828" s="1" t="s">
        <v>4404</v>
      </c>
      <c r="Q4828" s="1">
        <v>60364422</v>
      </c>
    </row>
    <row r="4829" spans="13:17">
      <c r="M4829" s="1" t="s">
        <v>59</v>
      </c>
      <c r="N4829" s="1" t="s">
        <v>208</v>
      </c>
      <c r="O4829" s="1" t="s">
        <v>1025</v>
      </c>
      <c r="P4829" s="1" t="s">
        <v>4405</v>
      </c>
      <c r="Q4829" s="1">
        <v>60364499</v>
      </c>
    </row>
    <row r="4830" spans="13:17">
      <c r="M4830" s="1" t="s">
        <v>59</v>
      </c>
      <c r="N4830" s="1" t="s">
        <v>208</v>
      </c>
      <c r="O4830" s="1" t="s">
        <v>1025</v>
      </c>
      <c r="P4830" s="1" t="s">
        <v>4406</v>
      </c>
      <c r="Q4830" s="1">
        <v>60364424</v>
      </c>
    </row>
    <row r="4831" spans="13:17">
      <c r="M4831" s="1" t="s">
        <v>59</v>
      </c>
      <c r="N4831" s="1" t="s">
        <v>208</v>
      </c>
      <c r="O4831" s="1" t="s">
        <v>1025</v>
      </c>
      <c r="P4831" s="1" t="s">
        <v>4407</v>
      </c>
      <c r="Q4831" s="1">
        <v>60364428</v>
      </c>
    </row>
    <row r="4832" spans="13:17">
      <c r="M4832" s="1" t="s">
        <v>59</v>
      </c>
      <c r="N4832" s="1" t="s">
        <v>208</v>
      </c>
      <c r="O4832" s="1" t="s">
        <v>1025</v>
      </c>
      <c r="P4832" s="1" t="s">
        <v>3182</v>
      </c>
      <c r="Q4832" s="1">
        <v>60364438</v>
      </c>
    </row>
    <row r="4833" spans="13:17">
      <c r="M4833" s="1" t="s">
        <v>59</v>
      </c>
      <c r="N4833" s="1" t="s">
        <v>208</v>
      </c>
      <c r="O4833" s="1" t="s">
        <v>1025</v>
      </c>
      <c r="P4833" s="1" t="s">
        <v>4408</v>
      </c>
      <c r="Q4833" s="1">
        <v>60364447</v>
      </c>
    </row>
    <row r="4834" spans="13:17">
      <c r="M4834" s="1" t="s">
        <v>59</v>
      </c>
      <c r="N4834" s="1" t="s">
        <v>208</v>
      </c>
      <c r="O4834" s="1" t="s">
        <v>1025</v>
      </c>
      <c r="P4834" s="1" t="s">
        <v>4409</v>
      </c>
      <c r="Q4834" s="1">
        <v>60364457</v>
      </c>
    </row>
    <row r="4835" spans="13:17">
      <c r="M4835" s="1" t="s">
        <v>59</v>
      </c>
      <c r="N4835" s="1" t="s">
        <v>208</v>
      </c>
      <c r="O4835" s="1" t="s">
        <v>1025</v>
      </c>
      <c r="P4835" s="1" t="s">
        <v>4410</v>
      </c>
      <c r="Q4835" s="1">
        <v>60364466</v>
      </c>
    </row>
    <row r="4836" spans="13:17">
      <c r="M4836" s="1" t="s">
        <v>59</v>
      </c>
      <c r="N4836" s="1" t="s">
        <v>208</v>
      </c>
      <c r="O4836" s="1" t="s">
        <v>1025</v>
      </c>
      <c r="P4836" s="1" t="s">
        <v>4411</v>
      </c>
      <c r="Q4836" s="1">
        <v>60364476</v>
      </c>
    </row>
    <row r="4837" spans="13:17">
      <c r="M4837" s="1" t="s">
        <v>59</v>
      </c>
      <c r="N4837" s="1" t="s">
        <v>208</v>
      </c>
      <c r="O4837" s="1" t="s">
        <v>1025</v>
      </c>
      <c r="P4837" s="1" t="s">
        <v>4412</v>
      </c>
      <c r="Q4837" s="1">
        <v>60364485</v>
      </c>
    </row>
    <row r="4838" spans="13:17">
      <c r="M4838" s="1" t="s">
        <v>59</v>
      </c>
      <c r="N4838" s="1" t="s">
        <v>208</v>
      </c>
      <c r="O4838" s="1" t="s">
        <v>1025</v>
      </c>
      <c r="P4838" s="1" t="s">
        <v>4413</v>
      </c>
      <c r="Q4838" s="1">
        <v>60364400</v>
      </c>
    </row>
    <row r="4839" spans="13:17">
      <c r="M4839" s="1" t="s">
        <v>59</v>
      </c>
      <c r="N4839" s="1" t="s">
        <v>208</v>
      </c>
      <c r="O4839" s="1" t="s">
        <v>1025</v>
      </c>
      <c r="P4839" s="1" t="s">
        <v>1935</v>
      </c>
      <c r="Q4839" s="1">
        <v>60364495</v>
      </c>
    </row>
    <row r="4840" spans="13:17">
      <c r="M4840" s="1" t="s">
        <v>59</v>
      </c>
      <c r="N4840" s="1" t="s">
        <v>208</v>
      </c>
      <c r="O4840" s="1" t="s">
        <v>1027</v>
      </c>
      <c r="P4840" s="1" t="s">
        <v>4414</v>
      </c>
      <c r="Q4840" s="1">
        <v>60366813</v>
      </c>
    </row>
    <row r="4841" spans="13:17">
      <c r="M4841" s="1" t="s">
        <v>59</v>
      </c>
      <c r="N4841" s="1" t="s">
        <v>208</v>
      </c>
      <c r="O4841" s="1" t="s">
        <v>1027</v>
      </c>
      <c r="P4841" s="1" t="s">
        <v>4415</v>
      </c>
      <c r="Q4841" s="1">
        <v>60366827</v>
      </c>
    </row>
    <row r="4842" spans="13:17">
      <c r="M4842" s="1" t="s">
        <v>59</v>
      </c>
      <c r="N4842" s="1" t="s">
        <v>208</v>
      </c>
      <c r="O4842" s="1" t="s">
        <v>1027</v>
      </c>
      <c r="P4842" s="1" t="s">
        <v>4416</v>
      </c>
      <c r="Q4842" s="1">
        <v>60366840</v>
      </c>
    </row>
    <row r="4843" spans="13:17">
      <c r="M4843" s="1" t="s">
        <v>59</v>
      </c>
      <c r="N4843" s="1" t="s">
        <v>208</v>
      </c>
      <c r="O4843" s="1" t="s">
        <v>1027</v>
      </c>
      <c r="P4843" s="1" t="s">
        <v>1027</v>
      </c>
      <c r="Q4843" s="1">
        <v>60366854</v>
      </c>
    </row>
    <row r="4844" spans="13:17">
      <c r="M4844" s="1" t="s">
        <v>59</v>
      </c>
      <c r="N4844" s="1" t="s">
        <v>208</v>
      </c>
      <c r="O4844" s="1" t="s">
        <v>1027</v>
      </c>
      <c r="P4844" s="1" t="s">
        <v>4417</v>
      </c>
      <c r="Q4844" s="1">
        <v>60366867</v>
      </c>
    </row>
    <row r="4845" spans="13:17">
      <c r="M4845" s="1" t="s">
        <v>59</v>
      </c>
      <c r="N4845" s="1" t="s">
        <v>208</v>
      </c>
      <c r="O4845" s="1" t="s">
        <v>1027</v>
      </c>
      <c r="P4845" s="1" t="s">
        <v>4418</v>
      </c>
      <c r="Q4845" s="1">
        <v>60366881</v>
      </c>
    </row>
    <row r="4846" spans="13:17">
      <c r="M4846" s="1" t="s">
        <v>59</v>
      </c>
      <c r="N4846" s="1" t="s">
        <v>208</v>
      </c>
      <c r="O4846" s="1" t="s">
        <v>1029</v>
      </c>
      <c r="P4846" s="1" t="s">
        <v>4419</v>
      </c>
      <c r="Q4846" s="1">
        <v>60367116</v>
      </c>
    </row>
    <row r="4847" spans="13:17">
      <c r="M4847" s="1" t="s">
        <v>59</v>
      </c>
      <c r="N4847" s="1" t="s">
        <v>208</v>
      </c>
      <c r="O4847" s="1" t="s">
        <v>1029</v>
      </c>
      <c r="P4847" s="1" t="s">
        <v>4420</v>
      </c>
      <c r="Q4847" s="1">
        <v>60367177</v>
      </c>
    </row>
    <row r="4848" spans="13:17">
      <c r="M4848" s="1" t="s">
        <v>59</v>
      </c>
      <c r="N4848" s="1" t="s">
        <v>208</v>
      </c>
      <c r="O4848" s="1" t="s">
        <v>1029</v>
      </c>
      <c r="P4848" s="1" t="s">
        <v>4421</v>
      </c>
      <c r="Q4848" s="1">
        <v>60367117</v>
      </c>
    </row>
    <row r="4849" spans="13:17">
      <c r="M4849" s="1" t="s">
        <v>59</v>
      </c>
      <c r="N4849" s="1" t="s">
        <v>208</v>
      </c>
      <c r="O4849" s="1" t="s">
        <v>1029</v>
      </c>
      <c r="P4849" s="1" t="s">
        <v>4422</v>
      </c>
      <c r="Q4849" s="1">
        <v>60367125</v>
      </c>
    </row>
    <row r="4850" spans="13:17">
      <c r="M4850" s="1" t="s">
        <v>59</v>
      </c>
      <c r="N4850" s="1" t="s">
        <v>208</v>
      </c>
      <c r="O4850" s="1" t="s">
        <v>1029</v>
      </c>
      <c r="P4850" s="1" t="s">
        <v>4415</v>
      </c>
      <c r="Q4850" s="1">
        <v>60367134</v>
      </c>
    </row>
    <row r="4851" spans="13:17">
      <c r="M4851" s="1" t="s">
        <v>59</v>
      </c>
      <c r="N4851" s="1" t="s">
        <v>208</v>
      </c>
      <c r="O4851" s="1" t="s">
        <v>1029</v>
      </c>
      <c r="P4851" s="1" t="s">
        <v>4423</v>
      </c>
      <c r="Q4851" s="1">
        <v>60367143</v>
      </c>
    </row>
    <row r="4852" spans="13:17">
      <c r="M4852" s="1" t="s">
        <v>59</v>
      </c>
      <c r="N4852" s="1" t="s">
        <v>208</v>
      </c>
      <c r="O4852" s="1" t="s">
        <v>1029</v>
      </c>
      <c r="P4852" s="1" t="s">
        <v>4424</v>
      </c>
      <c r="Q4852" s="1">
        <v>60367151</v>
      </c>
    </row>
    <row r="4853" spans="13:17">
      <c r="M4853" s="1" t="s">
        <v>59</v>
      </c>
      <c r="N4853" s="1" t="s">
        <v>208</v>
      </c>
      <c r="O4853" s="1" t="s">
        <v>1029</v>
      </c>
      <c r="P4853" s="1" t="s">
        <v>4425</v>
      </c>
      <c r="Q4853" s="1">
        <v>60367160</v>
      </c>
    </row>
    <row r="4854" spans="13:17">
      <c r="M4854" s="1" t="s">
        <v>59</v>
      </c>
      <c r="N4854" s="1" t="s">
        <v>208</v>
      </c>
      <c r="O4854" s="1" t="s">
        <v>1029</v>
      </c>
      <c r="P4854" s="1" t="s">
        <v>3126</v>
      </c>
      <c r="Q4854" s="1">
        <v>60367169</v>
      </c>
    </row>
    <row r="4855" spans="13:17">
      <c r="M4855" s="1" t="s">
        <v>59</v>
      </c>
      <c r="N4855" s="1" t="s">
        <v>208</v>
      </c>
      <c r="O4855" s="1" t="s">
        <v>1029</v>
      </c>
      <c r="P4855" s="1" t="s">
        <v>4426</v>
      </c>
      <c r="Q4855" s="1">
        <v>60367199</v>
      </c>
    </row>
    <row r="4856" spans="13:17">
      <c r="M4856" s="1" t="s">
        <v>59</v>
      </c>
      <c r="N4856" s="1" t="s">
        <v>208</v>
      </c>
      <c r="O4856" s="1" t="s">
        <v>1029</v>
      </c>
      <c r="P4856" s="1" t="s">
        <v>2044</v>
      </c>
      <c r="Q4856" s="1">
        <v>60367186</v>
      </c>
    </row>
    <row r="4857" spans="13:17">
      <c r="M4857" s="1" t="s">
        <v>59</v>
      </c>
      <c r="N4857" s="1" t="s">
        <v>208</v>
      </c>
      <c r="O4857" s="1" t="s">
        <v>1029</v>
      </c>
      <c r="P4857" s="1" t="s">
        <v>3763</v>
      </c>
      <c r="Q4857" s="1">
        <v>60367194</v>
      </c>
    </row>
    <row r="4858" spans="13:17">
      <c r="M4858" s="1" t="s">
        <v>59</v>
      </c>
      <c r="N4858" s="1" t="s">
        <v>208</v>
      </c>
      <c r="O4858" s="1" t="s">
        <v>1031</v>
      </c>
      <c r="P4858" s="1" t="s">
        <v>4427</v>
      </c>
      <c r="Q4858" s="1">
        <v>60367713</v>
      </c>
    </row>
    <row r="4859" spans="13:17">
      <c r="M4859" s="1" t="s">
        <v>59</v>
      </c>
      <c r="N4859" s="1" t="s">
        <v>208</v>
      </c>
      <c r="O4859" s="1" t="s">
        <v>1031</v>
      </c>
      <c r="P4859" s="1" t="s">
        <v>4428</v>
      </c>
      <c r="Q4859" s="1">
        <v>60367714</v>
      </c>
    </row>
    <row r="4860" spans="13:17">
      <c r="M4860" s="1" t="s">
        <v>59</v>
      </c>
      <c r="N4860" s="1" t="s">
        <v>208</v>
      </c>
      <c r="O4860" s="1" t="s">
        <v>1031</v>
      </c>
      <c r="P4860" s="1" t="s">
        <v>4429</v>
      </c>
      <c r="Q4860" s="1">
        <v>60367721</v>
      </c>
    </row>
    <row r="4861" spans="13:17">
      <c r="M4861" s="1" t="s">
        <v>59</v>
      </c>
      <c r="N4861" s="1" t="s">
        <v>208</v>
      </c>
      <c r="O4861" s="1" t="s">
        <v>1031</v>
      </c>
      <c r="P4861" s="1" t="s">
        <v>4430</v>
      </c>
      <c r="Q4861" s="1">
        <v>60367729</v>
      </c>
    </row>
    <row r="4862" spans="13:17">
      <c r="M4862" s="1" t="s">
        <v>59</v>
      </c>
      <c r="N4862" s="1" t="s">
        <v>208</v>
      </c>
      <c r="O4862" s="1" t="s">
        <v>1031</v>
      </c>
      <c r="P4862" s="1" t="s">
        <v>4431</v>
      </c>
      <c r="Q4862" s="1">
        <v>60367743</v>
      </c>
    </row>
    <row r="4863" spans="13:17">
      <c r="M4863" s="1" t="s">
        <v>59</v>
      </c>
      <c r="N4863" s="1" t="s">
        <v>208</v>
      </c>
      <c r="O4863" s="1" t="s">
        <v>1031</v>
      </c>
      <c r="P4863" s="1" t="s">
        <v>4432</v>
      </c>
      <c r="Q4863" s="1">
        <v>60367751</v>
      </c>
    </row>
    <row r="4864" spans="13:17">
      <c r="M4864" s="1" t="s">
        <v>59</v>
      </c>
      <c r="N4864" s="1" t="s">
        <v>208</v>
      </c>
      <c r="O4864" s="1" t="s">
        <v>1031</v>
      </c>
      <c r="P4864" s="1" t="s">
        <v>4433</v>
      </c>
      <c r="Q4864" s="1">
        <v>60367758</v>
      </c>
    </row>
    <row r="4865" spans="13:17">
      <c r="M4865" s="1" t="s">
        <v>59</v>
      </c>
      <c r="N4865" s="1" t="s">
        <v>208</v>
      </c>
      <c r="O4865" s="1" t="s">
        <v>1031</v>
      </c>
      <c r="P4865" s="1" t="s">
        <v>2280</v>
      </c>
      <c r="Q4865" s="1">
        <v>60367765</v>
      </c>
    </row>
    <row r="4866" spans="13:17">
      <c r="M4866" s="1" t="s">
        <v>59</v>
      </c>
      <c r="N4866" s="1" t="s">
        <v>208</v>
      </c>
      <c r="O4866" s="1" t="s">
        <v>1031</v>
      </c>
      <c r="P4866" s="1" t="s">
        <v>4434</v>
      </c>
      <c r="Q4866" s="1">
        <v>60367773</v>
      </c>
    </row>
    <row r="4867" spans="13:17">
      <c r="M4867" s="1" t="s">
        <v>59</v>
      </c>
      <c r="N4867" s="1" t="s">
        <v>208</v>
      </c>
      <c r="O4867" s="1" t="s">
        <v>1031</v>
      </c>
      <c r="P4867" s="1" t="s">
        <v>1031</v>
      </c>
      <c r="Q4867" s="1">
        <v>60367780</v>
      </c>
    </row>
    <row r="4868" spans="13:17">
      <c r="M4868" s="1" t="s">
        <v>59</v>
      </c>
      <c r="N4868" s="1" t="s">
        <v>208</v>
      </c>
      <c r="O4868" s="1" t="s">
        <v>1031</v>
      </c>
      <c r="P4868" s="1" t="s">
        <v>4435</v>
      </c>
      <c r="Q4868" s="1">
        <v>60367799</v>
      </c>
    </row>
    <row r="4869" spans="13:17">
      <c r="M4869" s="1" t="s">
        <v>59</v>
      </c>
      <c r="N4869" s="1" t="s">
        <v>208</v>
      </c>
      <c r="O4869" s="1" t="s">
        <v>1031</v>
      </c>
      <c r="P4869" s="1" t="s">
        <v>4436</v>
      </c>
      <c r="Q4869" s="1">
        <v>60367787</v>
      </c>
    </row>
    <row r="4870" spans="13:17">
      <c r="M4870" s="1" t="s">
        <v>59</v>
      </c>
      <c r="N4870" s="1" t="s">
        <v>208</v>
      </c>
      <c r="O4870" s="1" t="s">
        <v>1031</v>
      </c>
      <c r="P4870" s="1" t="s">
        <v>4437</v>
      </c>
      <c r="Q4870" s="1">
        <v>60367794</v>
      </c>
    </row>
    <row r="4871" spans="13:17">
      <c r="M4871" s="1" t="s">
        <v>59</v>
      </c>
      <c r="N4871" s="1" t="s">
        <v>208</v>
      </c>
      <c r="O4871" s="1" t="s">
        <v>1031</v>
      </c>
      <c r="P4871" s="1" t="s">
        <v>4438</v>
      </c>
      <c r="Q4871" s="1">
        <v>60367790</v>
      </c>
    </row>
    <row r="4872" spans="13:17">
      <c r="M4872" s="1" t="s">
        <v>59</v>
      </c>
      <c r="N4872" s="1" t="s">
        <v>211</v>
      </c>
      <c r="O4872" s="1" t="s">
        <v>1033</v>
      </c>
      <c r="P4872" s="1" t="s">
        <v>1033</v>
      </c>
      <c r="Q4872" s="1">
        <v>60581413</v>
      </c>
    </row>
    <row r="4873" spans="13:17">
      <c r="M4873" s="1" t="s">
        <v>59</v>
      </c>
      <c r="N4873" s="1" t="s">
        <v>211</v>
      </c>
      <c r="O4873" s="1" t="s">
        <v>1033</v>
      </c>
      <c r="P4873" s="1" t="s">
        <v>4439</v>
      </c>
      <c r="Q4873" s="1">
        <v>60581499</v>
      </c>
    </row>
    <row r="4874" spans="13:17">
      <c r="M4874" s="1" t="s">
        <v>59</v>
      </c>
      <c r="N4874" s="1" t="s">
        <v>211</v>
      </c>
      <c r="O4874" s="1" t="s">
        <v>1033</v>
      </c>
      <c r="P4874" s="1" t="s">
        <v>2164</v>
      </c>
      <c r="Q4874" s="1">
        <v>60581415</v>
      </c>
    </row>
    <row r="4875" spans="13:17">
      <c r="M4875" s="1" t="s">
        <v>59</v>
      </c>
      <c r="N4875" s="1" t="s">
        <v>211</v>
      </c>
      <c r="O4875" s="1" t="s">
        <v>1033</v>
      </c>
      <c r="P4875" s="1" t="s">
        <v>4440</v>
      </c>
      <c r="Q4875" s="1">
        <v>60581431</v>
      </c>
    </row>
    <row r="4876" spans="13:17">
      <c r="M4876" s="1" t="s">
        <v>59</v>
      </c>
      <c r="N4876" s="1" t="s">
        <v>211</v>
      </c>
      <c r="O4876" s="1" t="s">
        <v>1033</v>
      </c>
      <c r="P4876" s="1" t="s">
        <v>4441</v>
      </c>
      <c r="Q4876" s="1">
        <v>60581429</v>
      </c>
    </row>
    <row r="4877" spans="13:17">
      <c r="M4877" s="1" t="s">
        <v>59</v>
      </c>
      <c r="N4877" s="1" t="s">
        <v>211</v>
      </c>
      <c r="O4877" s="1" t="s">
        <v>1033</v>
      </c>
      <c r="P4877" s="1" t="s">
        <v>4442</v>
      </c>
      <c r="Q4877" s="1">
        <v>60581439</v>
      </c>
    </row>
    <row r="4878" spans="13:17">
      <c r="M4878" s="1" t="s">
        <v>59</v>
      </c>
      <c r="N4878" s="1" t="s">
        <v>211</v>
      </c>
      <c r="O4878" s="1" t="s">
        <v>1033</v>
      </c>
      <c r="P4878" s="1" t="s">
        <v>4443</v>
      </c>
      <c r="Q4878" s="1">
        <v>60581463</v>
      </c>
    </row>
    <row r="4879" spans="13:17">
      <c r="M4879" s="1" t="s">
        <v>59</v>
      </c>
      <c r="N4879" s="1" t="s">
        <v>211</v>
      </c>
      <c r="O4879" s="1" t="s">
        <v>1033</v>
      </c>
      <c r="P4879" s="1" t="s">
        <v>866</v>
      </c>
      <c r="Q4879" s="1">
        <v>60581477</v>
      </c>
    </row>
    <row r="4880" spans="13:17">
      <c r="M4880" s="1" t="s">
        <v>59</v>
      </c>
      <c r="N4880" s="1" t="s">
        <v>211</v>
      </c>
      <c r="O4880" s="1" t="s">
        <v>1033</v>
      </c>
      <c r="P4880" s="1" t="s">
        <v>4444</v>
      </c>
      <c r="Q4880" s="1">
        <v>60581494</v>
      </c>
    </row>
    <row r="4881" spans="13:17">
      <c r="M4881" s="1" t="s">
        <v>59</v>
      </c>
      <c r="N4881" s="1" t="s">
        <v>211</v>
      </c>
      <c r="O4881" s="1" t="s">
        <v>1033</v>
      </c>
      <c r="P4881" s="1" t="s">
        <v>4445</v>
      </c>
      <c r="Q4881" s="1">
        <v>60581480</v>
      </c>
    </row>
    <row r="4882" spans="13:17">
      <c r="M4882" s="1" t="s">
        <v>59</v>
      </c>
      <c r="N4882" s="1" t="s">
        <v>211</v>
      </c>
      <c r="O4882" s="1" t="s">
        <v>1033</v>
      </c>
      <c r="P4882" s="1" t="s">
        <v>4446</v>
      </c>
      <c r="Q4882" s="1">
        <v>60581485</v>
      </c>
    </row>
    <row r="4883" spans="13:17">
      <c r="M4883" s="1" t="s">
        <v>59</v>
      </c>
      <c r="N4883" s="1" t="s">
        <v>211</v>
      </c>
      <c r="O4883" s="1" t="s">
        <v>1034</v>
      </c>
      <c r="P4883" s="1" t="s">
        <v>4447</v>
      </c>
      <c r="Q4883" s="1">
        <v>60583523</v>
      </c>
    </row>
    <row r="4884" spans="13:17">
      <c r="M4884" s="1" t="s">
        <v>59</v>
      </c>
      <c r="N4884" s="1" t="s">
        <v>211</v>
      </c>
      <c r="O4884" s="1" t="s">
        <v>1034</v>
      </c>
      <c r="P4884" s="1" t="s">
        <v>4448</v>
      </c>
      <c r="Q4884" s="1">
        <v>60583529</v>
      </c>
    </row>
    <row r="4885" spans="13:17">
      <c r="M4885" s="1" t="s">
        <v>59</v>
      </c>
      <c r="N4885" s="1" t="s">
        <v>211</v>
      </c>
      <c r="O4885" s="1" t="s">
        <v>1034</v>
      </c>
      <c r="P4885" s="1" t="s">
        <v>4449</v>
      </c>
      <c r="Q4885" s="1">
        <v>60583547</v>
      </c>
    </row>
    <row r="4886" spans="13:17">
      <c r="M4886" s="1" t="s">
        <v>59</v>
      </c>
      <c r="N4886" s="1" t="s">
        <v>211</v>
      </c>
      <c r="O4886" s="1" t="s">
        <v>1034</v>
      </c>
      <c r="P4886" s="1" t="s">
        <v>4450</v>
      </c>
      <c r="Q4886" s="1">
        <v>60583555</v>
      </c>
    </row>
    <row r="4887" spans="13:17">
      <c r="M4887" s="1" t="s">
        <v>59</v>
      </c>
      <c r="N4887" s="1" t="s">
        <v>211</v>
      </c>
      <c r="O4887" s="1" t="s">
        <v>1034</v>
      </c>
      <c r="P4887" s="1" t="s">
        <v>4451</v>
      </c>
      <c r="Q4887" s="1">
        <v>60583567</v>
      </c>
    </row>
    <row r="4888" spans="13:17">
      <c r="M4888" s="1" t="s">
        <v>59</v>
      </c>
      <c r="N4888" s="1" t="s">
        <v>211</v>
      </c>
      <c r="O4888" s="1" t="s">
        <v>1034</v>
      </c>
      <c r="P4888" s="1" t="s">
        <v>4452</v>
      </c>
      <c r="Q4888" s="1">
        <v>60583583</v>
      </c>
    </row>
    <row r="4889" spans="13:17">
      <c r="M4889" s="1" t="s">
        <v>59</v>
      </c>
      <c r="N4889" s="1" t="s">
        <v>211</v>
      </c>
      <c r="O4889" s="1" t="s">
        <v>1036</v>
      </c>
      <c r="P4889" s="1" t="s">
        <v>2232</v>
      </c>
      <c r="Q4889" s="1">
        <v>60585617</v>
      </c>
    </row>
    <row r="4890" spans="13:17">
      <c r="M4890" s="1" t="s">
        <v>59</v>
      </c>
      <c r="N4890" s="1" t="s">
        <v>211</v>
      </c>
      <c r="O4890" s="1" t="s">
        <v>1036</v>
      </c>
      <c r="P4890" s="1" t="s">
        <v>415</v>
      </c>
      <c r="Q4890" s="1">
        <v>60585619</v>
      </c>
    </row>
    <row r="4891" spans="13:17">
      <c r="M4891" s="1" t="s">
        <v>59</v>
      </c>
      <c r="N4891" s="1" t="s">
        <v>211</v>
      </c>
      <c r="O4891" s="1" t="s">
        <v>1036</v>
      </c>
      <c r="P4891" s="1" t="s">
        <v>506</v>
      </c>
      <c r="Q4891" s="1">
        <v>60585628</v>
      </c>
    </row>
    <row r="4892" spans="13:17">
      <c r="M4892" s="1" t="s">
        <v>59</v>
      </c>
      <c r="N4892" s="1" t="s">
        <v>211</v>
      </c>
      <c r="O4892" s="1" t="s">
        <v>1036</v>
      </c>
      <c r="P4892" s="1" t="s">
        <v>1036</v>
      </c>
      <c r="Q4892" s="1">
        <v>60585638</v>
      </c>
    </row>
    <row r="4893" spans="13:17">
      <c r="M4893" s="1" t="s">
        <v>59</v>
      </c>
      <c r="N4893" s="1" t="s">
        <v>211</v>
      </c>
      <c r="O4893" s="1" t="s">
        <v>1036</v>
      </c>
      <c r="P4893" s="1" t="s">
        <v>4453</v>
      </c>
      <c r="Q4893" s="1">
        <v>60585699</v>
      </c>
    </row>
    <row r="4894" spans="13:17">
      <c r="M4894" s="1" t="s">
        <v>59</v>
      </c>
      <c r="N4894" s="1" t="s">
        <v>211</v>
      </c>
      <c r="O4894" s="1" t="s">
        <v>1036</v>
      </c>
      <c r="P4894" s="1" t="s">
        <v>1029</v>
      </c>
      <c r="Q4894" s="1">
        <v>60585647</v>
      </c>
    </row>
    <row r="4895" spans="13:17">
      <c r="M4895" s="1" t="s">
        <v>59</v>
      </c>
      <c r="N4895" s="1" t="s">
        <v>211</v>
      </c>
      <c r="O4895" s="1" t="s">
        <v>1036</v>
      </c>
      <c r="P4895" s="1" t="s">
        <v>4454</v>
      </c>
      <c r="Q4895" s="1">
        <v>60585657</v>
      </c>
    </row>
    <row r="4896" spans="13:17">
      <c r="M4896" s="1" t="s">
        <v>59</v>
      </c>
      <c r="N4896" s="1" t="s">
        <v>211</v>
      </c>
      <c r="O4896" s="1" t="s">
        <v>1036</v>
      </c>
      <c r="P4896" s="1" t="s">
        <v>4455</v>
      </c>
      <c r="Q4896" s="1">
        <v>60585666</v>
      </c>
    </row>
    <row r="4897" spans="13:17">
      <c r="M4897" s="1" t="s">
        <v>59</v>
      </c>
      <c r="N4897" s="1" t="s">
        <v>211</v>
      </c>
      <c r="O4897" s="1" t="s">
        <v>1036</v>
      </c>
      <c r="P4897" s="1" t="s">
        <v>4456</v>
      </c>
      <c r="Q4897" s="1">
        <v>60585676</v>
      </c>
    </row>
    <row r="4898" spans="13:17">
      <c r="M4898" s="1" t="s">
        <v>59</v>
      </c>
      <c r="N4898" s="1" t="s">
        <v>211</v>
      </c>
      <c r="O4898" s="1" t="s">
        <v>1036</v>
      </c>
      <c r="P4898" s="1" t="s">
        <v>4457</v>
      </c>
      <c r="Q4898" s="1">
        <v>60585685</v>
      </c>
    </row>
    <row r="4899" spans="13:17">
      <c r="M4899" s="1" t="s">
        <v>59</v>
      </c>
      <c r="N4899" s="1" t="s">
        <v>211</v>
      </c>
      <c r="O4899" s="1" t="s">
        <v>1038</v>
      </c>
      <c r="P4899" s="1" t="s">
        <v>4458</v>
      </c>
      <c r="Q4899" s="1">
        <v>60586511</v>
      </c>
    </row>
    <row r="4900" spans="13:17">
      <c r="M4900" s="1" t="s">
        <v>59</v>
      </c>
      <c r="N4900" s="1" t="s">
        <v>211</v>
      </c>
      <c r="O4900" s="1" t="s">
        <v>1038</v>
      </c>
      <c r="P4900" s="1" t="s">
        <v>4459</v>
      </c>
      <c r="Q4900" s="1">
        <v>60586513</v>
      </c>
    </row>
    <row r="4901" spans="13:17">
      <c r="M4901" s="1" t="s">
        <v>59</v>
      </c>
      <c r="N4901" s="1" t="s">
        <v>211</v>
      </c>
      <c r="O4901" s="1" t="s">
        <v>1038</v>
      </c>
      <c r="P4901" s="1" t="s">
        <v>4460</v>
      </c>
      <c r="Q4901" s="1">
        <v>60586510</v>
      </c>
    </row>
    <row r="4902" spans="13:17">
      <c r="M4902" s="1" t="s">
        <v>59</v>
      </c>
      <c r="N4902" s="1" t="s">
        <v>211</v>
      </c>
      <c r="O4902" s="1" t="s">
        <v>1038</v>
      </c>
      <c r="P4902" s="1" t="s">
        <v>4461</v>
      </c>
      <c r="Q4902" s="1">
        <v>60586517</v>
      </c>
    </row>
    <row r="4903" spans="13:17">
      <c r="M4903" s="1" t="s">
        <v>59</v>
      </c>
      <c r="N4903" s="1" t="s">
        <v>211</v>
      </c>
      <c r="O4903" s="1" t="s">
        <v>1038</v>
      </c>
      <c r="P4903" s="1" t="s">
        <v>503</v>
      </c>
      <c r="Q4903" s="1">
        <v>60586535</v>
      </c>
    </row>
    <row r="4904" spans="13:17">
      <c r="M4904" s="1" t="s">
        <v>59</v>
      </c>
      <c r="N4904" s="1" t="s">
        <v>211</v>
      </c>
      <c r="O4904" s="1" t="s">
        <v>1038</v>
      </c>
      <c r="P4904" s="1" t="s">
        <v>4462</v>
      </c>
      <c r="Q4904" s="1">
        <v>60586541</v>
      </c>
    </row>
    <row r="4905" spans="13:17">
      <c r="M4905" s="1" t="s">
        <v>59</v>
      </c>
      <c r="N4905" s="1" t="s">
        <v>211</v>
      </c>
      <c r="O4905" s="1" t="s">
        <v>1038</v>
      </c>
      <c r="P4905" s="1" t="s">
        <v>1744</v>
      </c>
      <c r="Q4905" s="1">
        <v>60586553</v>
      </c>
    </row>
    <row r="4906" spans="13:17">
      <c r="M4906" s="1" t="s">
        <v>59</v>
      </c>
      <c r="N4906" s="1" t="s">
        <v>211</v>
      </c>
      <c r="O4906" s="1" t="s">
        <v>1038</v>
      </c>
      <c r="P4906" s="1" t="s">
        <v>4463</v>
      </c>
      <c r="Q4906" s="1">
        <v>60586559</v>
      </c>
    </row>
    <row r="4907" spans="13:17">
      <c r="M4907" s="1" t="s">
        <v>59</v>
      </c>
      <c r="N4907" s="1" t="s">
        <v>211</v>
      </c>
      <c r="O4907" s="1" t="s">
        <v>1038</v>
      </c>
      <c r="P4907" s="1" t="s">
        <v>1038</v>
      </c>
      <c r="Q4907" s="1">
        <v>60586565</v>
      </c>
    </row>
    <row r="4908" spans="13:17">
      <c r="M4908" s="1" t="s">
        <v>59</v>
      </c>
      <c r="N4908" s="1" t="s">
        <v>211</v>
      </c>
      <c r="O4908" s="1" t="s">
        <v>1038</v>
      </c>
      <c r="P4908" s="1" t="s">
        <v>4464</v>
      </c>
      <c r="Q4908" s="1">
        <v>60586599</v>
      </c>
    </row>
    <row r="4909" spans="13:17">
      <c r="M4909" s="1" t="s">
        <v>59</v>
      </c>
      <c r="N4909" s="1" t="s">
        <v>211</v>
      </c>
      <c r="O4909" s="1" t="s">
        <v>1038</v>
      </c>
      <c r="P4909" s="1" t="s">
        <v>4465</v>
      </c>
      <c r="Q4909" s="1">
        <v>60586571</v>
      </c>
    </row>
    <row r="4910" spans="13:17">
      <c r="M4910" s="1" t="s">
        <v>59</v>
      </c>
      <c r="N4910" s="1" t="s">
        <v>211</v>
      </c>
      <c r="O4910" s="1" t="s">
        <v>1038</v>
      </c>
      <c r="P4910" s="1" t="s">
        <v>4466</v>
      </c>
      <c r="Q4910" s="1">
        <v>60586577</v>
      </c>
    </row>
    <row r="4911" spans="13:17">
      <c r="M4911" s="1" t="s">
        <v>59</v>
      </c>
      <c r="N4911" s="1" t="s">
        <v>211</v>
      </c>
      <c r="O4911" s="1" t="s">
        <v>1038</v>
      </c>
      <c r="P4911" s="1" t="s">
        <v>906</v>
      </c>
      <c r="Q4911" s="1">
        <v>60586589</v>
      </c>
    </row>
    <row r="4912" spans="13:17">
      <c r="M4912" s="1" t="s">
        <v>59</v>
      </c>
      <c r="N4912" s="1" t="s">
        <v>211</v>
      </c>
      <c r="O4912" s="1" t="s">
        <v>1038</v>
      </c>
      <c r="P4912" s="1" t="s">
        <v>4467</v>
      </c>
      <c r="Q4912" s="1">
        <v>60586595</v>
      </c>
    </row>
    <row r="4913" spans="13:17">
      <c r="M4913" s="1" t="s">
        <v>59</v>
      </c>
      <c r="N4913" s="1" t="s">
        <v>211</v>
      </c>
      <c r="O4913" s="1" t="s">
        <v>1040</v>
      </c>
      <c r="P4913" s="1" t="s">
        <v>4468</v>
      </c>
      <c r="Q4913" s="1">
        <v>60587413</v>
      </c>
    </row>
    <row r="4914" spans="13:17">
      <c r="M4914" s="1" t="s">
        <v>59</v>
      </c>
      <c r="N4914" s="1" t="s">
        <v>211</v>
      </c>
      <c r="O4914" s="1" t="s">
        <v>1040</v>
      </c>
      <c r="P4914" s="1" t="s">
        <v>2539</v>
      </c>
      <c r="Q4914" s="1">
        <v>60587414</v>
      </c>
    </row>
    <row r="4915" spans="13:17">
      <c r="M4915" s="1" t="s">
        <v>59</v>
      </c>
      <c r="N4915" s="1" t="s">
        <v>211</v>
      </c>
      <c r="O4915" s="1" t="s">
        <v>1040</v>
      </c>
      <c r="P4915" s="1" t="s">
        <v>4469</v>
      </c>
      <c r="Q4915" s="1">
        <v>60587421</v>
      </c>
    </row>
    <row r="4916" spans="13:17">
      <c r="M4916" s="1" t="s">
        <v>59</v>
      </c>
      <c r="N4916" s="1" t="s">
        <v>211</v>
      </c>
      <c r="O4916" s="1" t="s">
        <v>1040</v>
      </c>
      <c r="P4916" s="1" t="s">
        <v>4470</v>
      </c>
      <c r="Q4916" s="1">
        <v>60587429</v>
      </c>
    </row>
    <row r="4917" spans="13:17">
      <c r="M4917" s="1" t="s">
        <v>59</v>
      </c>
      <c r="N4917" s="1" t="s">
        <v>211</v>
      </c>
      <c r="O4917" s="1" t="s">
        <v>1040</v>
      </c>
      <c r="P4917" s="1" t="s">
        <v>4471</v>
      </c>
      <c r="Q4917" s="1">
        <v>60587436</v>
      </c>
    </row>
    <row r="4918" spans="13:17">
      <c r="M4918" s="1" t="s">
        <v>59</v>
      </c>
      <c r="N4918" s="1" t="s">
        <v>211</v>
      </c>
      <c r="O4918" s="1" t="s">
        <v>1040</v>
      </c>
      <c r="P4918" s="1" t="s">
        <v>3553</v>
      </c>
      <c r="Q4918" s="1">
        <v>60587443</v>
      </c>
    </row>
    <row r="4919" spans="13:17">
      <c r="M4919" s="1" t="s">
        <v>59</v>
      </c>
      <c r="N4919" s="1" t="s">
        <v>211</v>
      </c>
      <c r="O4919" s="1" t="s">
        <v>1040</v>
      </c>
      <c r="P4919" s="1" t="s">
        <v>4472</v>
      </c>
      <c r="Q4919" s="1">
        <v>60587451</v>
      </c>
    </row>
    <row r="4920" spans="13:17">
      <c r="M4920" s="1" t="s">
        <v>59</v>
      </c>
      <c r="N4920" s="1" t="s">
        <v>211</v>
      </c>
      <c r="O4920" s="1" t="s">
        <v>1040</v>
      </c>
      <c r="P4920" s="1" t="s">
        <v>4473</v>
      </c>
      <c r="Q4920" s="1">
        <v>60587458</v>
      </c>
    </row>
    <row r="4921" spans="13:17">
      <c r="M4921" s="1" t="s">
        <v>59</v>
      </c>
      <c r="N4921" s="1" t="s">
        <v>211</v>
      </c>
      <c r="O4921" s="1" t="s">
        <v>1040</v>
      </c>
      <c r="P4921" s="1" t="s">
        <v>4474</v>
      </c>
      <c r="Q4921" s="1">
        <v>60587465</v>
      </c>
    </row>
    <row r="4922" spans="13:17">
      <c r="M4922" s="1" t="s">
        <v>59</v>
      </c>
      <c r="N4922" s="1" t="s">
        <v>211</v>
      </c>
      <c r="O4922" s="1" t="s">
        <v>1040</v>
      </c>
      <c r="P4922" s="1" t="s">
        <v>4475</v>
      </c>
      <c r="Q4922" s="1">
        <v>60587499</v>
      </c>
    </row>
    <row r="4923" spans="13:17">
      <c r="M4923" s="1" t="s">
        <v>59</v>
      </c>
      <c r="N4923" s="1" t="s">
        <v>211</v>
      </c>
      <c r="O4923" s="1" t="s">
        <v>1040</v>
      </c>
      <c r="P4923" s="1" t="s">
        <v>4051</v>
      </c>
      <c r="Q4923" s="1">
        <v>60587480</v>
      </c>
    </row>
    <row r="4924" spans="13:17">
      <c r="M4924" s="1" t="s">
        <v>59</v>
      </c>
      <c r="N4924" s="1" t="s">
        <v>211</v>
      </c>
      <c r="O4924" s="1" t="s">
        <v>1040</v>
      </c>
      <c r="P4924" s="1" t="s">
        <v>4476</v>
      </c>
      <c r="Q4924" s="1">
        <v>60587487</v>
      </c>
    </row>
    <row r="4925" spans="13:17">
      <c r="M4925" s="1" t="s">
        <v>59</v>
      </c>
      <c r="N4925" s="1" t="s">
        <v>211</v>
      </c>
      <c r="O4925" s="1" t="s">
        <v>1040</v>
      </c>
      <c r="P4925" s="1" t="s">
        <v>4477</v>
      </c>
      <c r="Q4925" s="1">
        <v>60587494</v>
      </c>
    </row>
    <row r="4926" spans="13:17">
      <c r="M4926" s="1" t="s">
        <v>59</v>
      </c>
      <c r="N4926" s="1" t="s">
        <v>211</v>
      </c>
      <c r="O4926" s="1" t="s">
        <v>1042</v>
      </c>
      <c r="P4926" s="1" t="s">
        <v>1244</v>
      </c>
      <c r="Q4926" s="1">
        <v>60588010</v>
      </c>
    </row>
    <row r="4927" spans="13:17">
      <c r="M4927" s="1" t="s">
        <v>59</v>
      </c>
      <c r="N4927" s="1" t="s">
        <v>211</v>
      </c>
      <c r="O4927" s="1" t="s">
        <v>1042</v>
      </c>
      <c r="P4927" s="1" t="s">
        <v>4478</v>
      </c>
      <c r="Q4927" s="1">
        <v>60588021</v>
      </c>
    </row>
    <row r="4928" spans="13:17">
      <c r="M4928" s="1" t="s">
        <v>59</v>
      </c>
      <c r="N4928" s="1" t="s">
        <v>211</v>
      </c>
      <c r="O4928" s="1" t="s">
        <v>1042</v>
      </c>
      <c r="P4928" s="1" t="s">
        <v>4479</v>
      </c>
      <c r="Q4928" s="1">
        <v>60588031</v>
      </c>
    </row>
    <row r="4929" spans="13:17">
      <c r="M4929" s="1" t="s">
        <v>59</v>
      </c>
      <c r="N4929" s="1" t="s">
        <v>211</v>
      </c>
      <c r="O4929" s="1" t="s">
        <v>1042</v>
      </c>
      <c r="P4929" s="1" t="s">
        <v>4454</v>
      </c>
      <c r="Q4929" s="1">
        <v>60588042</v>
      </c>
    </row>
    <row r="4930" spans="13:17">
      <c r="M4930" s="1" t="s">
        <v>59</v>
      </c>
      <c r="N4930" s="1" t="s">
        <v>211</v>
      </c>
      <c r="O4930" s="1" t="s">
        <v>1042</v>
      </c>
      <c r="P4930" s="1" t="s">
        <v>1754</v>
      </c>
      <c r="Q4930" s="1">
        <v>60588052</v>
      </c>
    </row>
    <row r="4931" spans="13:17">
      <c r="M4931" s="1" t="s">
        <v>59</v>
      </c>
      <c r="N4931" s="1" t="s">
        <v>211</v>
      </c>
      <c r="O4931" s="1" t="s">
        <v>1042</v>
      </c>
      <c r="P4931" s="1" t="s">
        <v>1042</v>
      </c>
      <c r="Q4931" s="1">
        <v>60588063</v>
      </c>
    </row>
    <row r="4932" spans="13:17">
      <c r="M4932" s="1" t="s">
        <v>59</v>
      </c>
      <c r="N4932" s="1" t="s">
        <v>211</v>
      </c>
      <c r="O4932" s="1" t="s">
        <v>1042</v>
      </c>
      <c r="P4932" s="1" t="s">
        <v>4480</v>
      </c>
      <c r="Q4932" s="1">
        <v>60588073</v>
      </c>
    </row>
    <row r="4933" spans="13:17">
      <c r="M4933" s="1" t="s">
        <v>59</v>
      </c>
      <c r="N4933" s="1" t="s">
        <v>211</v>
      </c>
      <c r="O4933" s="1" t="s">
        <v>1042</v>
      </c>
      <c r="P4933" s="1" t="s">
        <v>4481</v>
      </c>
      <c r="Q4933" s="1">
        <v>60588084</v>
      </c>
    </row>
    <row r="4934" spans="13:17">
      <c r="M4934" s="1" t="s">
        <v>59</v>
      </c>
      <c r="N4934" s="1" t="s">
        <v>211</v>
      </c>
      <c r="O4934" s="1" t="s">
        <v>1044</v>
      </c>
      <c r="P4934" s="1" t="s">
        <v>4482</v>
      </c>
      <c r="Q4934" s="1">
        <v>60588315</v>
      </c>
    </row>
    <row r="4935" spans="13:17">
      <c r="M4935" s="1" t="s">
        <v>59</v>
      </c>
      <c r="N4935" s="1" t="s">
        <v>211</v>
      </c>
      <c r="O4935" s="1" t="s">
        <v>1044</v>
      </c>
      <c r="P4935" s="1" t="s">
        <v>4483</v>
      </c>
      <c r="Q4935" s="1">
        <v>60588319</v>
      </c>
    </row>
    <row r="4936" spans="13:17">
      <c r="M4936" s="1" t="s">
        <v>59</v>
      </c>
      <c r="N4936" s="1" t="s">
        <v>211</v>
      </c>
      <c r="O4936" s="1" t="s">
        <v>1044</v>
      </c>
      <c r="P4936" s="1" t="s">
        <v>4484</v>
      </c>
      <c r="Q4936" s="1">
        <v>60588328</v>
      </c>
    </row>
    <row r="4937" spans="13:17">
      <c r="M4937" s="1" t="s">
        <v>59</v>
      </c>
      <c r="N4937" s="1" t="s">
        <v>211</v>
      </c>
      <c r="O4937" s="1" t="s">
        <v>1044</v>
      </c>
      <c r="P4937" s="1" t="s">
        <v>4485</v>
      </c>
      <c r="Q4937" s="1">
        <v>60588338</v>
      </c>
    </row>
    <row r="4938" spans="13:17">
      <c r="M4938" s="1" t="s">
        <v>59</v>
      </c>
      <c r="N4938" s="1" t="s">
        <v>211</v>
      </c>
      <c r="O4938" s="1" t="s">
        <v>1044</v>
      </c>
      <c r="P4938" s="1" t="s">
        <v>675</v>
      </c>
      <c r="Q4938" s="1">
        <v>60588347</v>
      </c>
    </row>
    <row r="4939" spans="13:17">
      <c r="M4939" s="1" t="s">
        <v>59</v>
      </c>
      <c r="N4939" s="1" t="s">
        <v>211</v>
      </c>
      <c r="O4939" s="1" t="s">
        <v>1044</v>
      </c>
      <c r="P4939" s="1" t="s">
        <v>4486</v>
      </c>
      <c r="Q4939" s="1">
        <v>60588357</v>
      </c>
    </row>
    <row r="4940" spans="13:17">
      <c r="M4940" s="1" t="s">
        <v>59</v>
      </c>
      <c r="N4940" s="1" t="s">
        <v>211</v>
      </c>
      <c r="O4940" s="1" t="s">
        <v>1044</v>
      </c>
      <c r="P4940" s="1" t="s">
        <v>4487</v>
      </c>
      <c r="Q4940" s="1">
        <v>60588366</v>
      </c>
    </row>
    <row r="4941" spans="13:17">
      <c r="M4941" s="1" t="s">
        <v>59</v>
      </c>
      <c r="N4941" s="1" t="s">
        <v>211</v>
      </c>
      <c r="O4941" s="1" t="s">
        <v>1044</v>
      </c>
      <c r="P4941" s="1" t="s">
        <v>4488</v>
      </c>
      <c r="Q4941" s="1">
        <v>60588376</v>
      </c>
    </row>
    <row r="4942" spans="13:17">
      <c r="M4942" s="1" t="s">
        <v>59</v>
      </c>
      <c r="N4942" s="1" t="s">
        <v>211</v>
      </c>
      <c r="O4942" s="1" t="s">
        <v>1044</v>
      </c>
      <c r="P4942" s="1" t="s">
        <v>1044</v>
      </c>
      <c r="Q4942" s="1">
        <v>60588385</v>
      </c>
    </row>
    <row r="4943" spans="13:17">
      <c r="M4943" s="1" t="s">
        <v>59</v>
      </c>
      <c r="N4943" s="1" t="s">
        <v>211</v>
      </c>
      <c r="O4943" s="1" t="s">
        <v>1044</v>
      </c>
      <c r="P4943" s="1" t="s">
        <v>4489</v>
      </c>
      <c r="Q4943" s="1">
        <v>60588399</v>
      </c>
    </row>
    <row r="4944" spans="13:17">
      <c r="M4944" s="1" t="s">
        <v>59</v>
      </c>
      <c r="N4944" s="1" t="s">
        <v>214</v>
      </c>
      <c r="O4944" s="1" t="s">
        <v>1046</v>
      </c>
      <c r="P4944" s="1" t="s">
        <v>4490</v>
      </c>
      <c r="Q4944" s="1">
        <v>60901817</v>
      </c>
    </row>
    <row r="4945" spans="13:17">
      <c r="M4945" s="1" t="s">
        <v>59</v>
      </c>
      <c r="N4945" s="1" t="s">
        <v>214</v>
      </c>
      <c r="O4945" s="1" t="s">
        <v>1046</v>
      </c>
      <c r="P4945" s="1" t="s">
        <v>4491</v>
      </c>
      <c r="Q4945" s="1">
        <v>60901820</v>
      </c>
    </row>
    <row r="4946" spans="13:17">
      <c r="M4946" s="1" t="s">
        <v>59</v>
      </c>
      <c r="N4946" s="1" t="s">
        <v>214</v>
      </c>
      <c r="O4946" s="1" t="s">
        <v>1046</v>
      </c>
      <c r="P4946" s="1" t="s">
        <v>1244</v>
      </c>
      <c r="Q4946" s="1">
        <v>60901834</v>
      </c>
    </row>
    <row r="4947" spans="13:17">
      <c r="M4947" s="1" t="s">
        <v>59</v>
      </c>
      <c r="N4947" s="1" t="s">
        <v>214</v>
      </c>
      <c r="O4947" s="1" t="s">
        <v>1046</v>
      </c>
      <c r="P4947" s="1" t="s">
        <v>606</v>
      </c>
      <c r="Q4947" s="1">
        <v>60901877</v>
      </c>
    </row>
    <row r="4948" spans="13:17">
      <c r="M4948" s="1" t="s">
        <v>59</v>
      </c>
      <c r="N4948" s="1" t="s">
        <v>214</v>
      </c>
      <c r="O4948" s="1" t="s">
        <v>1046</v>
      </c>
      <c r="P4948" s="1" t="s">
        <v>4492</v>
      </c>
      <c r="Q4948" s="1">
        <v>60901880</v>
      </c>
    </row>
    <row r="4949" spans="13:17">
      <c r="M4949" s="1" t="s">
        <v>59</v>
      </c>
      <c r="N4949" s="1" t="s">
        <v>214</v>
      </c>
      <c r="O4949" s="1" t="s">
        <v>1048</v>
      </c>
      <c r="P4949" s="1" t="s">
        <v>4493</v>
      </c>
      <c r="Q4949" s="1">
        <v>60902311</v>
      </c>
    </row>
    <row r="4950" spans="13:17">
      <c r="M4950" s="1" t="s">
        <v>59</v>
      </c>
      <c r="N4950" s="1" t="s">
        <v>214</v>
      </c>
      <c r="O4950" s="1" t="s">
        <v>1048</v>
      </c>
      <c r="P4950" s="1" t="s">
        <v>4494</v>
      </c>
      <c r="Q4950" s="1">
        <v>60902314</v>
      </c>
    </row>
    <row r="4951" spans="13:17">
      <c r="M4951" s="1" t="s">
        <v>59</v>
      </c>
      <c r="N4951" s="1" t="s">
        <v>214</v>
      </c>
      <c r="O4951" s="1" t="s">
        <v>1048</v>
      </c>
      <c r="P4951" s="1" t="s">
        <v>1048</v>
      </c>
      <c r="Q4951" s="1">
        <v>60902313</v>
      </c>
    </row>
    <row r="4952" spans="13:17">
      <c r="M4952" s="1" t="s">
        <v>59</v>
      </c>
      <c r="N4952" s="1" t="s">
        <v>214</v>
      </c>
      <c r="O4952" s="1" t="s">
        <v>1048</v>
      </c>
      <c r="P4952" s="1" t="s">
        <v>4495</v>
      </c>
      <c r="Q4952" s="1">
        <v>60902399</v>
      </c>
    </row>
    <row r="4953" spans="13:17">
      <c r="M4953" s="1" t="s">
        <v>59</v>
      </c>
      <c r="N4953" s="1" t="s">
        <v>214</v>
      </c>
      <c r="O4953" s="1" t="s">
        <v>1048</v>
      </c>
      <c r="P4953" s="1" t="s">
        <v>4496</v>
      </c>
      <c r="Q4953" s="1">
        <v>60902347</v>
      </c>
    </row>
    <row r="4954" spans="13:17">
      <c r="M4954" s="1" t="s">
        <v>59</v>
      </c>
      <c r="N4954" s="1" t="s">
        <v>214</v>
      </c>
      <c r="O4954" s="1" t="s">
        <v>1048</v>
      </c>
      <c r="P4954" s="1" t="s">
        <v>4497</v>
      </c>
      <c r="Q4954" s="1">
        <v>60902342</v>
      </c>
    </row>
    <row r="4955" spans="13:17">
      <c r="M4955" s="1" t="s">
        <v>59</v>
      </c>
      <c r="N4955" s="1" t="s">
        <v>214</v>
      </c>
      <c r="O4955" s="1" t="s">
        <v>1048</v>
      </c>
      <c r="P4955" s="1" t="s">
        <v>4498</v>
      </c>
      <c r="Q4955" s="1">
        <v>60902338</v>
      </c>
    </row>
    <row r="4956" spans="13:17">
      <c r="M4956" s="1" t="s">
        <v>59</v>
      </c>
      <c r="N4956" s="1" t="s">
        <v>214</v>
      </c>
      <c r="O4956" s="1" t="s">
        <v>1048</v>
      </c>
      <c r="P4956" s="1" t="s">
        <v>4499</v>
      </c>
      <c r="Q4956" s="1">
        <v>60902352</v>
      </c>
    </row>
    <row r="4957" spans="13:17">
      <c r="M4957" s="1" t="s">
        <v>59</v>
      </c>
      <c r="N4957" s="1" t="s">
        <v>214</v>
      </c>
      <c r="O4957" s="1" t="s">
        <v>1048</v>
      </c>
      <c r="P4957" s="1" t="s">
        <v>4500</v>
      </c>
      <c r="Q4957" s="1">
        <v>60902357</v>
      </c>
    </row>
    <row r="4958" spans="13:17">
      <c r="M4958" s="1" t="s">
        <v>59</v>
      </c>
      <c r="N4958" s="1" t="s">
        <v>214</v>
      </c>
      <c r="O4958" s="1" t="s">
        <v>1048</v>
      </c>
      <c r="P4958" s="1" t="s">
        <v>4501</v>
      </c>
      <c r="Q4958" s="1">
        <v>60902376</v>
      </c>
    </row>
    <row r="4959" spans="13:17">
      <c r="M4959" s="1" t="s">
        <v>59</v>
      </c>
      <c r="N4959" s="1" t="s">
        <v>214</v>
      </c>
      <c r="O4959" s="1" t="s">
        <v>1048</v>
      </c>
      <c r="P4959" s="1" t="s">
        <v>4502</v>
      </c>
      <c r="Q4959" s="1">
        <v>60902385</v>
      </c>
    </row>
    <row r="4960" spans="13:17">
      <c r="M4960" s="1" t="s">
        <v>59</v>
      </c>
      <c r="N4960" s="1" t="s">
        <v>214</v>
      </c>
      <c r="O4960" s="1" t="s">
        <v>1048</v>
      </c>
      <c r="P4960" s="1" t="s">
        <v>4503</v>
      </c>
      <c r="Q4960" s="1">
        <v>60902390</v>
      </c>
    </row>
    <row r="4961" spans="13:17">
      <c r="M4961" s="1" t="s">
        <v>59</v>
      </c>
      <c r="N4961" s="1" t="s">
        <v>214</v>
      </c>
      <c r="O4961" s="1" t="s">
        <v>1048</v>
      </c>
      <c r="P4961" s="1" t="s">
        <v>4504</v>
      </c>
      <c r="Q4961" s="1">
        <v>60902392</v>
      </c>
    </row>
    <row r="4962" spans="13:17">
      <c r="M4962" s="1" t="s">
        <v>59</v>
      </c>
      <c r="N4962" s="1" t="s">
        <v>214</v>
      </c>
      <c r="O4962" s="1" t="s">
        <v>1048</v>
      </c>
      <c r="P4962" s="1" t="s">
        <v>4505</v>
      </c>
      <c r="Q4962" s="1">
        <v>60902394</v>
      </c>
    </row>
    <row r="4963" spans="13:17">
      <c r="M4963" s="1" t="s">
        <v>59</v>
      </c>
      <c r="N4963" s="1" t="s">
        <v>214</v>
      </c>
      <c r="O4963" s="1" t="s">
        <v>1050</v>
      </c>
      <c r="P4963" s="1" t="s">
        <v>4506</v>
      </c>
      <c r="Q4963" s="1">
        <v>60902711</v>
      </c>
    </row>
    <row r="4964" spans="13:17">
      <c r="M4964" s="1" t="s">
        <v>59</v>
      </c>
      <c r="N4964" s="1" t="s">
        <v>214</v>
      </c>
      <c r="O4964" s="1" t="s">
        <v>1050</v>
      </c>
      <c r="P4964" s="1" t="s">
        <v>4507</v>
      </c>
      <c r="Q4964" s="1">
        <v>60902733</v>
      </c>
    </row>
    <row r="4965" spans="13:17">
      <c r="M4965" s="1" t="s">
        <v>59</v>
      </c>
      <c r="N4965" s="1" t="s">
        <v>214</v>
      </c>
      <c r="O4965" s="1" t="s">
        <v>1050</v>
      </c>
      <c r="P4965" s="1" t="s">
        <v>4508</v>
      </c>
      <c r="Q4965" s="1">
        <v>60902789</v>
      </c>
    </row>
    <row r="4966" spans="13:17">
      <c r="M4966" s="1" t="s">
        <v>59</v>
      </c>
      <c r="N4966" s="1" t="s">
        <v>214</v>
      </c>
      <c r="O4966" s="1" t="s">
        <v>1050</v>
      </c>
      <c r="P4966" s="1" t="s">
        <v>4509</v>
      </c>
      <c r="Q4966" s="1">
        <v>60902790</v>
      </c>
    </row>
    <row r="4967" spans="13:17">
      <c r="M4967" s="1" t="s">
        <v>59</v>
      </c>
      <c r="N4967" s="1" t="s">
        <v>214</v>
      </c>
      <c r="O4967" s="1" t="s">
        <v>1050</v>
      </c>
      <c r="P4967" s="1" t="s">
        <v>4510</v>
      </c>
      <c r="Q4967" s="1">
        <v>60902761</v>
      </c>
    </row>
    <row r="4968" spans="13:17">
      <c r="M4968" s="1" t="s">
        <v>59</v>
      </c>
      <c r="N4968" s="1" t="s">
        <v>214</v>
      </c>
      <c r="O4968" s="1" t="s">
        <v>1050</v>
      </c>
      <c r="P4968" s="1" t="s">
        <v>4511</v>
      </c>
      <c r="Q4968" s="1">
        <v>60902792</v>
      </c>
    </row>
    <row r="4969" spans="13:17">
      <c r="M4969" s="1" t="s">
        <v>59</v>
      </c>
      <c r="N4969" s="1" t="s">
        <v>214</v>
      </c>
      <c r="O4969" s="1" t="s">
        <v>1050</v>
      </c>
      <c r="P4969" s="1" t="s">
        <v>4512</v>
      </c>
      <c r="Q4969" s="1">
        <v>60902794</v>
      </c>
    </row>
    <row r="4970" spans="13:17">
      <c r="M4970" s="1" t="s">
        <v>59</v>
      </c>
      <c r="N4970" s="1" t="s">
        <v>214</v>
      </c>
      <c r="O4970" s="1" t="s">
        <v>1050</v>
      </c>
      <c r="P4970" s="1" t="s">
        <v>4513</v>
      </c>
      <c r="Q4970" s="1">
        <v>60902778</v>
      </c>
    </row>
    <row r="4971" spans="13:17">
      <c r="M4971" s="1" t="s">
        <v>59</v>
      </c>
      <c r="N4971" s="1" t="s">
        <v>214</v>
      </c>
      <c r="O4971" s="1" t="s">
        <v>1052</v>
      </c>
      <c r="P4971" s="1" t="s">
        <v>4514</v>
      </c>
      <c r="Q4971" s="1">
        <v>60902917</v>
      </c>
    </row>
    <row r="4972" spans="13:17">
      <c r="M4972" s="1" t="s">
        <v>59</v>
      </c>
      <c r="N4972" s="1" t="s">
        <v>214</v>
      </c>
      <c r="O4972" s="1" t="s">
        <v>1052</v>
      </c>
      <c r="P4972" s="1" t="s">
        <v>4515</v>
      </c>
      <c r="Q4972" s="1">
        <v>60902919</v>
      </c>
    </row>
    <row r="4973" spans="13:17">
      <c r="M4973" s="1" t="s">
        <v>59</v>
      </c>
      <c r="N4973" s="1" t="s">
        <v>214</v>
      </c>
      <c r="O4973" s="1" t="s">
        <v>1052</v>
      </c>
      <c r="P4973" s="1" t="s">
        <v>4516</v>
      </c>
      <c r="Q4973" s="1">
        <v>60902999</v>
      </c>
    </row>
    <row r="4974" spans="13:17">
      <c r="M4974" s="1" t="s">
        <v>59</v>
      </c>
      <c r="N4974" s="1" t="s">
        <v>214</v>
      </c>
      <c r="O4974" s="1" t="s">
        <v>1052</v>
      </c>
      <c r="P4974" s="1" t="s">
        <v>4517</v>
      </c>
      <c r="Q4974" s="1">
        <v>60902928</v>
      </c>
    </row>
    <row r="4975" spans="13:17">
      <c r="M4975" s="1" t="s">
        <v>59</v>
      </c>
      <c r="N4975" s="1" t="s">
        <v>214</v>
      </c>
      <c r="O4975" s="1" t="s">
        <v>1052</v>
      </c>
      <c r="P4975" s="1" t="s">
        <v>4518</v>
      </c>
      <c r="Q4975" s="1">
        <v>60902938</v>
      </c>
    </row>
    <row r="4976" spans="13:17">
      <c r="M4976" s="1" t="s">
        <v>59</v>
      </c>
      <c r="N4976" s="1" t="s">
        <v>214</v>
      </c>
      <c r="O4976" s="1" t="s">
        <v>1052</v>
      </c>
      <c r="P4976" s="1" t="s">
        <v>2674</v>
      </c>
      <c r="Q4976" s="1">
        <v>60902947</v>
      </c>
    </row>
    <row r="4977" spans="13:17">
      <c r="M4977" s="1" t="s">
        <v>59</v>
      </c>
      <c r="N4977" s="1" t="s">
        <v>214</v>
      </c>
      <c r="O4977" s="1" t="s">
        <v>1052</v>
      </c>
      <c r="P4977" s="1" t="s">
        <v>4519</v>
      </c>
      <c r="Q4977" s="1">
        <v>60902957</v>
      </c>
    </row>
    <row r="4978" spans="13:17">
      <c r="M4978" s="1" t="s">
        <v>59</v>
      </c>
      <c r="N4978" s="1" t="s">
        <v>214</v>
      </c>
      <c r="O4978" s="1" t="s">
        <v>1052</v>
      </c>
      <c r="P4978" s="1" t="s">
        <v>4520</v>
      </c>
      <c r="Q4978" s="1">
        <v>60902966</v>
      </c>
    </row>
    <row r="4979" spans="13:17">
      <c r="M4979" s="1" t="s">
        <v>59</v>
      </c>
      <c r="N4979" s="1" t="s">
        <v>214</v>
      </c>
      <c r="O4979" s="1" t="s">
        <v>1052</v>
      </c>
      <c r="P4979" s="1" t="s">
        <v>1313</v>
      </c>
      <c r="Q4979" s="1">
        <v>60902976</v>
      </c>
    </row>
    <row r="4980" spans="13:17">
      <c r="M4980" s="1" t="s">
        <v>59</v>
      </c>
      <c r="N4980" s="1" t="s">
        <v>214</v>
      </c>
      <c r="O4980" s="1" t="s">
        <v>1052</v>
      </c>
      <c r="P4980" s="1" t="s">
        <v>4521</v>
      </c>
      <c r="Q4980" s="1">
        <v>60902985</v>
      </c>
    </row>
    <row r="4981" spans="13:17">
      <c r="M4981" s="1" t="s">
        <v>59</v>
      </c>
      <c r="N4981" s="1" t="s">
        <v>214</v>
      </c>
      <c r="O4981" s="1" t="s">
        <v>1054</v>
      </c>
      <c r="P4981" s="1" t="s">
        <v>4522</v>
      </c>
      <c r="Q4981" s="1">
        <v>60903223</v>
      </c>
    </row>
    <row r="4982" spans="13:17">
      <c r="M4982" s="1" t="s">
        <v>59</v>
      </c>
      <c r="N4982" s="1" t="s">
        <v>214</v>
      </c>
      <c r="O4982" s="1" t="s">
        <v>1054</v>
      </c>
      <c r="P4982" s="1" t="s">
        <v>4523</v>
      </c>
      <c r="Q4982" s="1">
        <v>60903221</v>
      </c>
    </row>
    <row r="4983" spans="13:17">
      <c r="M4983" s="1" t="s">
        <v>59</v>
      </c>
      <c r="N4983" s="1" t="s">
        <v>214</v>
      </c>
      <c r="O4983" s="1" t="s">
        <v>1054</v>
      </c>
      <c r="P4983" s="1" t="s">
        <v>4524</v>
      </c>
      <c r="Q4983" s="1">
        <v>60903235</v>
      </c>
    </row>
    <row r="4984" spans="13:17">
      <c r="M4984" s="1" t="s">
        <v>59</v>
      </c>
      <c r="N4984" s="1" t="s">
        <v>214</v>
      </c>
      <c r="O4984" s="1" t="s">
        <v>1054</v>
      </c>
      <c r="P4984" s="1" t="s">
        <v>4525</v>
      </c>
      <c r="Q4984" s="1">
        <v>60903238</v>
      </c>
    </row>
    <row r="4985" spans="13:17">
      <c r="M4985" s="1" t="s">
        <v>59</v>
      </c>
      <c r="N4985" s="1" t="s">
        <v>214</v>
      </c>
      <c r="O4985" s="1" t="s">
        <v>1054</v>
      </c>
      <c r="P4985" s="1" t="s">
        <v>4526</v>
      </c>
      <c r="Q4985" s="1">
        <v>60903247</v>
      </c>
    </row>
    <row r="4986" spans="13:17">
      <c r="M4986" s="1" t="s">
        <v>59</v>
      </c>
      <c r="N4986" s="1" t="s">
        <v>214</v>
      </c>
      <c r="O4986" s="1" t="s">
        <v>1054</v>
      </c>
      <c r="P4986" s="1" t="s">
        <v>4527</v>
      </c>
      <c r="Q4986" s="1">
        <v>60903257</v>
      </c>
    </row>
    <row r="4987" spans="13:17">
      <c r="M4987" s="1" t="s">
        <v>59</v>
      </c>
      <c r="N4987" s="1" t="s">
        <v>214</v>
      </c>
      <c r="O4987" s="1" t="s">
        <v>1054</v>
      </c>
      <c r="P4987" s="1" t="s">
        <v>4528</v>
      </c>
      <c r="Q4987" s="1">
        <v>60903266</v>
      </c>
    </row>
    <row r="4988" spans="13:17">
      <c r="M4988" s="1" t="s">
        <v>59</v>
      </c>
      <c r="N4988" s="1" t="s">
        <v>214</v>
      </c>
      <c r="O4988" s="1" t="s">
        <v>1054</v>
      </c>
      <c r="P4988" s="1" t="s">
        <v>4529</v>
      </c>
      <c r="Q4988" s="1">
        <v>60903276</v>
      </c>
    </row>
    <row r="4989" spans="13:17">
      <c r="M4989" s="1" t="s">
        <v>59</v>
      </c>
      <c r="N4989" s="1" t="s">
        <v>214</v>
      </c>
      <c r="O4989" s="1" t="s">
        <v>1054</v>
      </c>
      <c r="P4989" s="1" t="s">
        <v>4530</v>
      </c>
      <c r="Q4989" s="1">
        <v>60903290</v>
      </c>
    </row>
    <row r="4990" spans="13:17">
      <c r="M4990" s="1" t="s">
        <v>59</v>
      </c>
      <c r="N4990" s="1" t="s">
        <v>214</v>
      </c>
      <c r="O4990" s="1" t="s">
        <v>1054</v>
      </c>
      <c r="P4990" s="1" t="s">
        <v>4531</v>
      </c>
      <c r="Q4990" s="1">
        <v>60903285</v>
      </c>
    </row>
    <row r="4991" spans="13:17">
      <c r="M4991" s="1" t="s">
        <v>59</v>
      </c>
      <c r="N4991" s="1" t="s">
        <v>214</v>
      </c>
      <c r="O4991" s="1" t="s">
        <v>1056</v>
      </c>
      <c r="P4991" s="1" t="s">
        <v>2448</v>
      </c>
      <c r="Q4991" s="1">
        <v>60903386</v>
      </c>
    </row>
    <row r="4992" spans="13:17">
      <c r="M4992" s="1" t="s">
        <v>59</v>
      </c>
      <c r="N4992" s="1" t="s">
        <v>214</v>
      </c>
      <c r="O4992" s="1" t="s">
        <v>1056</v>
      </c>
      <c r="P4992" s="1" t="s">
        <v>4532</v>
      </c>
      <c r="Q4992" s="1">
        <v>60903321</v>
      </c>
    </row>
    <row r="4993" spans="13:17">
      <c r="M4993" s="1" t="s">
        <v>59</v>
      </c>
      <c r="N4993" s="1" t="s">
        <v>214</v>
      </c>
      <c r="O4993" s="1" t="s">
        <v>1056</v>
      </c>
      <c r="P4993" s="1" t="s">
        <v>4533</v>
      </c>
      <c r="Q4993" s="1">
        <v>60903327</v>
      </c>
    </row>
    <row r="4994" spans="13:17">
      <c r="M4994" s="1" t="s">
        <v>59</v>
      </c>
      <c r="N4994" s="1" t="s">
        <v>214</v>
      </c>
      <c r="O4994" s="1" t="s">
        <v>1056</v>
      </c>
      <c r="P4994" s="1" t="s">
        <v>4534</v>
      </c>
      <c r="Q4994" s="1">
        <v>60903332</v>
      </c>
    </row>
    <row r="4995" spans="13:17">
      <c r="M4995" s="1" t="s">
        <v>59</v>
      </c>
      <c r="N4995" s="1" t="s">
        <v>214</v>
      </c>
      <c r="O4995" s="1" t="s">
        <v>1056</v>
      </c>
      <c r="P4995" s="1" t="s">
        <v>81</v>
      </c>
      <c r="Q4995" s="1">
        <v>60903361</v>
      </c>
    </row>
    <row r="4996" spans="13:17">
      <c r="M4996" s="1" t="s">
        <v>59</v>
      </c>
      <c r="N4996" s="1" t="s">
        <v>214</v>
      </c>
      <c r="O4996" s="1" t="s">
        <v>1056</v>
      </c>
      <c r="P4996" s="1" t="s">
        <v>4535</v>
      </c>
      <c r="Q4996" s="1">
        <v>60903367</v>
      </c>
    </row>
    <row r="4997" spans="13:17">
      <c r="M4997" s="1" t="s">
        <v>59</v>
      </c>
      <c r="N4997" s="1" t="s">
        <v>214</v>
      </c>
      <c r="O4997" s="1" t="s">
        <v>1056</v>
      </c>
      <c r="P4997" s="1" t="s">
        <v>4536</v>
      </c>
      <c r="Q4997" s="1">
        <v>60903392</v>
      </c>
    </row>
    <row r="4998" spans="13:17">
      <c r="M4998" s="1" t="s">
        <v>59</v>
      </c>
      <c r="N4998" s="1" t="s">
        <v>214</v>
      </c>
      <c r="O4998" s="1" t="s">
        <v>1056</v>
      </c>
      <c r="P4998" s="1" t="s">
        <v>4537</v>
      </c>
      <c r="Q4998" s="1">
        <v>60903378</v>
      </c>
    </row>
    <row r="4999" spans="13:17">
      <c r="M4999" s="1" t="s">
        <v>59</v>
      </c>
      <c r="N4999" s="1" t="s">
        <v>214</v>
      </c>
      <c r="O4999" s="1" t="s">
        <v>1056</v>
      </c>
      <c r="P4999" s="1" t="s">
        <v>4538</v>
      </c>
      <c r="Q4999" s="1">
        <v>60903381</v>
      </c>
    </row>
    <row r="5000" spans="13:17">
      <c r="M5000" s="1" t="s">
        <v>59</v>
      </c>
      <c r="N5000" s="1" t="s">
        <v>214</v>
      </c>
      <c r="O5000" s="1" t="s">
        <v>1057</v>
      </c>
      <c r="P5000" s="1" t="s">
        <v>4539</v>
      </c>
      <c r="Q5000" s="1">
        <v>60904717</v>
      </c>
    </row>
    <row r="5001" spans="13:17">
      <c r="M5001" s="1" t="s">
        <v>59</v>
      </c>
      <c r="N5001" s="1" t="s">
        <v>214</v>
      </c>
      <c r="O5001" s="1" t="s">
        <v>1057</v>
      </c>
      <c r="P5001" s="1" t="s">
        <v>4540</v>
      </c>
      <c r="Q5001" s="1">
        <v>60904719</v>
      </c>
    </row>
    <row r="5002" spans="13:17">
      <c r="M5002" s="1" t="s">
        <v>59</v>
      </c>
      <c r="N5002" s="1" t="s">
        <v>214</v>
      </c>
      <c r="O5002" s="1" t="s">
        <v>1057</v>
      </c>
      <c r="P5002" s="1" t="s">
        <v>4541</v>
      </c>
      <c r="Q5002" s="1">
        <v>60904799</v>
      </c>
    </row>
    <row r="5003" spans="13:17">
      <c r="M5003" s="1" t="s">
        <v>59</v>
      </c>
      <c r="N5003" s="1" t="s">
        <v>214</v>
      </c>
      <c r="O5003" s="1" t="s">
        <v>1057</v>
      </c>
      <c r="P5003" s="1" t="s">
        <v>4542</v>
      </c>
      <c r="Q5003" s="1">
        <v>60904738</v>
      </c>
    </row>
    <row r="5004" spans="13:17">
      <c r="M5004" s="1" t="s">
        <v>59</v>
      </c>
      <c r="N5004" s="1" t="s">
        <v>214</v>
      </c>
      <c r="O5004" s="1" t="s">
        <v>1057</v>
      </c>
      <c r="P5004" s="1" t="s">
        <v>429</v>
      </c>
      <c r="Q5004" s="1">
        <v>60904747</v>
      </c>
    </row>
    <row r="5005" spans="13:17">
      <c r="M5005" s="1" t="s">
        <v>59</v>
      </c>
      <c r="N5005" s="1" t="s">
        <v>214</v>
      </c>
      <c r="O5005" s="1" t="s">
        <v>1057</v>
      </c>
      <c r="P5005" s="1" t="s">
        <v>4543</v>
      </c>
      <c r="Q5005" s="1">
        <v>60904757</v>
      </c>
    </row>
    <row r="5006" spans="13:17">
      <c r="M5006" s="1" t="s">
        <v>59</v>
      </c>
      <c r="N5006" s="1" t="s">
        <v>214</v>
      </c>
      <c r="O5006" s="1" t="s">
        <v>1057</v>
      </c>
      <c r="P5006" s="1" t="s">
        <v>4544</v>
      </c>
      <c r="Q5006" s="1">
        <v>60904766</v>
      </c>
    </row>
    <row r="5007" spans="13:17">
      <c r="M5007" s="1" t="s">
        <v>59</v>
      </c>
      <c r="N5007" s="1" t="s">
        <v>214</v>
      </c>
      <c r="O5007" s="1" t="s">
        <v>1057</v>
      </c>
      <c r="P5007" s="1" t="s">
        <v>4120</v>
      </c>
      <c r="Q5007" s="1">
        <v>60904776</v>
      </c>
    </row>
    <row r="5008" spans="13:17">
      <c r="M5008" s="1" t="s">
        <v>59</v>
      </c>
      <c r="N5008" s="1" t="s">
        <v>214</v>
      </c>
      <c r="O5008" s="1" t="s">
        <v>1057</v>
      </c>
      <c r="P5008" s="1" t="s">
        <v>4545</v>
      </c>
      <c r="Q5008" s="1">
        <v>60904785</v>
      </c>
    </row>
    <row r="5009" spans="13:17">
      <c r="M5009" s="1" t="s">
        <v>59</v>
      </c>
      <c r="N5009" s="1" t="s">
        <v>214</v>
      </c>
      <c r="O5009" s="1" t="s">
        <v>1059</v>
      </c>
      <c r="P5009" s="1" t="s">
        <v>4546</v>
      </c>
      <c r="Q5009" s="1">
        <v>60905013</v>
      </c>
    </row>
    <row r="5010" spans="13:17">
      <c r="M5010" s="1" t="s">
        <v>59</v>
      </c>
      <c r="N5010" s="1" t="s">
        <v>214</v>
      </c>
      <c r="O5010" s="1" t="s">
        <v>1059</v>
      </c>
      <c r="P5010" s="1" t="s">
        <v>4547</v>
      </c>
      <c r="Q5010" s="1">
        <v>60905054</v>
      </c>
    </row>
    <row r="5011" spans="13:17">
      <c r="M5011" s="1" t="s">
        <v>59</v>
      </c>
      <c r="N5011" s="1" t="s">
        <v>214</v>
      </c>
      <c r="O5011" s="1" t="s">
        <v>1059</v>
      </c>
      <c r="P5011" s="1" t="s">
        <v>1059</v>
      </c>
      <c r="Q5011" s="1">
        <v>60905067</v>
      </c>
    </row>
    <row r="5012" spans="13:17">
      <c r="M5012" s="1" t="s">
        <v>59</v>
      </c>
      <c r="N5012" s="1" t="s">
        <v>214</v>
      </c>
      <c r="O5012" s="1" t="s">
        <v>1059</v>
      </c>
      <c r="P5012" s="1" t="s">
        <v>4548</v>
      </c>
      <c r="Q5012" s="1">
        <v>60905081</v>
      </c>
    </row>
    <row r="5013" spans="13:17">
      <c r="M5013" s="1" t="s">
        <v>59</v>
      </c>
      <c r="N5013" s="1" t="s">
        <v>214</v>
      </c>
      <c r="O5013" s="1" t="s">
        <v>1059</v>
      </c>
      <c r="P5013" s="1" t="s">
        <v>4549</v>
      </c>
      <c r="Q5013" s="1">
        <v>60905027</v>
      </c>
    </row>
    <row r="5014" spans="13:17">
      <c r="M5014" s="1" t="s">
        <v>59</v>
      </c>
      <c r="N5014" s="1" t="s">
        <v>214</v>
      </c>
      <c r="O5014" s="1" t="s">
        <v>1060</v>
      </c>
      <c r="P5014" s="1" t="s">
        <v>4004</v>
      </c>
      <c r="Q5014" s="1">
        <v>60908623</v>
      </c>
    </row>
    <row r="5015" spans="13:17">
      <c r="M5015" s="1" t="s">
        <v>59</v>
      </c>
      <c r="N5015" s="1" t="s">
        <v>214</v>
      </c>
      <c r="O5015" s="1" t="s">
        <v>1060</v>
      </c>
      <c r="P5015" s="1" t="s">
        <v>4422</v>
      </c>
      <c r="Q5015" s="1">
        <v>60908647</v>
      </c>
    </row>
    <row r="5016" spans="13:17">
      <c r="M5016" s="1" t="s">
        <v>59</v>
      </c>
      <c r="N5016" s="1" t="s">
        <v>214</v>
      </c>
      <c r="O5016" s="1" t="s">
        <v>1060</v>
      </c>
      <c r="P5016" s="1" t="s">
        <v>4550</v>
      </c>
      <c r="Q5016" s="1">
        <v>60908671</v>
      </c>
    </row>
    <row r="5017" spans="13:17">
      <c r="M5017" s="1" t="s">
        <v>59</v>
      </c>
      <c r="N5017" s="1" t="s">
        <v>214</v>
      </c>
      <c r="O5017" s="1" t="s">
        <v>1060</v>
      </c>
      <c r="P5017" s="1" t="s">
        <v>1060</v>
      </c>
      <c r="Q5017" s="1">
        <v>60908695</v>
      </c>
    </row>
    <row r="5018" spans="13:17">
      <c r="M5018" s="1" t="s">
        <v>59</v>
      </c>
      <c r="N5018" s="1" t="s">
        <v>214</v>
      </c>
      <c r="O5018" s="1" t="s">
        <v>1062</v>
      </c>
      <c r="P5018" s="1" t="s">
        <v>4551</v>
      </c>
      <c r="Q5018" s="1">
        <v>60908910</v>
      </c>
    </row>
    <row r="5019" spans="13:17">
      <c r="M5019" s="1" t="s">
        <v>59</v>
      </c>
      <c r="N5019" s="1" t="s">
        <v>214</v>
      </c>
      <c r="O5019" s="1" t="s">
        <v>1062</v>
      </c>
      <c r="P5019" s="1" t="s">
        <v>4552</v>
      </c>
      <c r="Q5019" s="1">
        <v>60908927</v>
      </c>
    </row>
    <row r="5020" spans="13:17">
      <c r="M5020" s="1" t="s">
        <v>59</v>
      </c>
      <c r="N5020" s="1" t="s">
        <v>214</v>
      </c>
      <c r="O5020" s="1" t="s">
        <v>1062</v>
      </c>
      <c r="P5020" s="1" t="s">
        <v>4553</v>
      </c>
      <c r="Q5020" s="1">
        <v>60908933</v>
      </c>
    </row>
    <row r="5021" spans="13:17">
      <c r="M5021" s="1" t="s">
        <v>59</v>
      </c>
      <c r="N5021" s="1" t="s">
        <v>214</v>
      </c>
      <c r="O5021" s="1" t="s">
        <v>1062</v>
      </c>
      <c r="P5021" s="1" t="s">
        <v>4554</v>
      </c>
      <c r="Q5021" s="1">
        <v>60908936</v>
      </c>
    </row>
    <row r="5022" spans="13:17">
      <c r="M5022" s="1" t="s">
        <v>59</v>
      </c>
      <c r="N5022" s="1" t="s">
        <v>214</v>
      </c>
      <c r="O5022" s="1" t="s">
        <v>1062</v>
      </c>
      <c r="P5022" s="1" t="s">
        <v>4555</v>
      </c>
      <c r="Q5022" s="1">
        <v>60908939</v>
      </c>
    </row>
    <row r="5023" spans="13:17">
      <c r="M5023" s="1" t="s">
        <v>59</v>
      </c>
      <c r="N5023" s="1" t="s">
        <v>214</v>
      </c>
      <c r="O5023" s="1" t="s">
        <v>1062</v>
      </c>
      <c r="P5023" s="1" t="s">
        <v>879</v>
      </c>
      <c r="Q5023" s="1">
        <v>60908950</v>
      </c>
    </row>
    <row r="5024" spans="13:17">
      <c r="M5024" s="1" t="s">
        <v>59</v>
      </c>
      <c r="N5024" s="1" t="s">
        <v>214</v>
      </c>
      <c r="O5024" s="1" t="s">
        <v>1062</v>
      </c>
      <c r="P5024" s="1" t="s">
        <v>4556</v>
      </c>
      <c r="Q5024" s="1">
        <v>60908955</v>
      </c>
    </row>
    <row r="5025" spans="13:17">
      <c r="M5025" s="1" t="s">
        <v>59</v>
      </c>
      <c r="N5025" s="1" t="s">
        <v>214</v>
      </c>
      <c r="O5025" s="1" t="s">
        <v>1062</v>
      </c>
      <c r="P5025" s="1" t="s">
        <v>4557</v>
      </c>
      <c r="Q5025" s="1">
        <v>60908972</v>
      </c>
    </row>
    <row r="5026" spans="13:17">
      <c r="M5026" s="1" t="s">
        <v>59</v>
      </c>
      <c r="N5026" s="1" t="s">
        <v>214</v>
      </c>
      <c r="O5026" s="1" t="s">
        <v>1062</v>
      </c>
      <c r="P5026" s="1" t="s">
        <v>4558</v>
      </c>
      <c r="Q5026" s="1">
        <v>60908999</v>
      </c>
    </row>
    <row r="5027" spans="13:17">
      <c r="M5027" s="1" t="s">
        <v>59</v>
      </c>
      <c r="N5027" s="1" t="s">
        <v>214</v>
      </c>
      <c r="O5027" s="1" t="s">
        <v>1062</v>
      </c>
      <c r="P5027" s="1" t="s">
        <v>4538</v>
      </c>
      <c r="Q5027" s="1">
        <v>60908977</v>
      </c>
    </row>
    <row r="5028" spans="13:17">
      <c r="M5028" s="1" t="s">
        <v>59</v>
      </c>
      <c r="N5028" s="1" t="s">
        <v>214</v>
      </c>
      <c r="O5028" s="1" t="s">
        <v>1064</v>
      </c>
      <c r="P5028" s="1" t="s">
        <v>2207</v>
      </c>
      <c r="Q5028" s="1">
        <v>60909210</v>
      </c>
    </row>
    <row r="5029" spans="13:17">
      <c r="M5029" s="1" t="s">
        <v>59</v>
      </c>
      <c r="N5029" s="1" t="s">
        <v>214</v>
      </c>
      <c r="O5029" s="1" t="s">
        <v>1064</v>
      </c>
      <c r="P5029" s="1" t="s">
        <v>4559</v>
      </c>
      <c r="Q5029" s="1">
        <v>60909243</v>
      </c>
    </row>
    <row r="5030" spans="13:17">
      <c r="M5030" s="1" t="s">
        <v>59</v>
      </c>
      <c r="N5030" s="1" t="s">
        <v>214</v>
      </c>
      <c r="O5030" s="1" t="s">
        <v>1064</v>
      </c>
      <c r="P5030" s="1" t="s">
        <v>3458</v>
      </c>
      <c r="Q5030" s="1">
        <v>60909233</v>
      </c>
    </row>
    <row r="5031" spans="13:17">
      <c r="M5031" s="1" t="s">
        <v>59</v>
      </c>
      <c r="N5031" s="1" t="s">
        <v>214</v>
      </c>
      <c r="O5031" s="1" t="s">
        <v>1064</v>
      </c>
      <c r="P5031" s="1" t="s">
        <v>1064</v>
      </c>
      <c r="Q5031" s="1">
        <v>60909264</v>
      </c>
    </row>
    <row r="5032" spans="13:17">
      <c r="M5032" s="1" t="s">
        <v>59</v>
      </c>
      <c r="N5032" s="1" t="s">
        <v>214</v>
      </c>
      <c r="O5032" s="1" t="s">
        <v>1064</v>
      </c>
      <c r="P5032" s="1" t="s">
        <v>4560</v>
      </c>
      <c r="Q5032" s="1">
        <v>60909271</v>
      </c>
    </row>
    <row r="5033" spans="13:17">
      <c r="M5033" s="1" t="s">
        <v>59</v>
      </c>
      <c r="N5033" s="1" t="s">
        <v>214</v>
      </c>
      <c r="O5033" s="1" t="s">
        <v>1064</v>
      </c>
      <c r="P5033" s="1" t="s">
        <v>4561</v>
      </c>
      <c r="Q5033" s="1">
        <v>60909282</v>
      </c>
    </row>
    <row r="5034" spans="13:17">
      <c r="M5034" s="1" t="s">
        <v>59</v>
      </c>
      <c r="N5034" s="1" t="s">
        <v>214</v>
      </c>
      <c r="O5034" s="1" t="s">
        <v>1064</v>
      </c>
      <c r="P5034" s="1" t="s">
        <v>4562</v>
      </c>
      <c r="Q5034" s="1">
        <v>60909292</v>
      </c>
    </row>
    <row r="5035" spans="13:17">
      <c r="M5035" s="1" t="s">
        <v>59</v>
      </c>
      <c r="N5035" s="1" t="s">
        <v>59</v>
      </c>
      <c r="O5035" s="1" t="s">
        <v>1066</v>
      </c>
      <c r="P5035" s="1" t="s">
        <v>1066</v>
      </c>
      <c r="Q5035" s="1">
        <v>60910811</v>
      </c>
    </row>
    <row r="5036" spans="13:17">
      <c r="M5036" s="1" t="s">
        <v>59</v>
      </c>
      <c r="N5036" s="1" t="s">
        <v>59</v>
      </c>
      <c r="O5036" s="1" t="s">
        <v>1066</v>
      </c>
      <c r="P5036" s="1" t="s">
        <v>4563</v>
      </c>
      <c r="Q5036" s="1">
        <v>60910813</v>
      </c>
    </row>
    <row r="5037" spans="13:17">
      <c r="M5037" s="1" t="s">
        <v>59</v>
      </c>
      <c r="N5037" s="1" t="s">
        <v>59</v>
      </c>
      <c r="O5037" s="1" t="s">
        <v>1066</v>
      </c>
      <c r="P5037" s="1" t="s">
        <v>4564</v>
      </c>
      <c r="Q5037" s="1">
        <v>60910820</v>
      </c>
    </row>
    <row r="5038" spans="13:17">
      <c r="M5038" s="1" t="s">
        <v>59</v>
      </c>
      <c r="N5038" s="1" t="s">
        <v>59</v>
      </c>
      <c r="O5038" s="1" t="s">
        <v>1066</v>
      </c>
      <c r="P5038" s="1" t="s">
        <v>4565</v>
      </c>
      <c r="Q5038" s="1">
        <v>60910827</v>
      </c>
    </row>
    <row r="5039" spans="13:17">
      <c r="M5039" s="1" t="s">
        <v>59</v>
      </c>
      <c r="N5039" s="1" t="s">
        <v>59</v>
      </c>
      <c r="O5039" s="1" t="s">
        <v>1066</v>
      </c>
      <c r="P5039" s="1" t="s">
        <v>4566</v>
      </c>
      <c r="Q5039" s="1">
        <v>60910833</v>
      </c>
    </row>
    <row r="5040" spans="13:17">
      <c r="M5040" s="1" t="s">
        <v>59</v>
      </c>
      <c r="N5040" s="1" t="s">
        <v>59</v>
      </c>
      <c r="O5040" s="1" t="s">
        <v>1066</v>
      </c>
      <c r="P5040" s="1" t="s">
        <v>4567</v>
      </c>
      <c r="Q5040" s="1">
        <v>60910840</v>
      </c>
    </row>
    <row r="5041" spans="13:17">
      <c r="M5041" s="1" t="s">
        <v>59</v>
      </c>
      <c r="N5041" s="1" t="s">
        <v>59</v>
      </c>
      <c r="O5041" s="1" t="s">
        <v>1066</v>
      </c>
      <c r="P5041" s="1" t="s">
        <v>3919</v>
      </c>
      <c r="Q5041" s="1">
        <v>60910851</v>
      </c>
    </row>
    <row r="5042" spans="13:17">
      <c r="M5042" s="1" t="s">
        <v>59</v>
      </c>
      <c r="N5042" s="1" t="s">
        <v>59</v>
      </c>
      <c r="O5042" s="1" t="s">
        <v>1066</v>
      </c>
      <c r="P5042" s="1" t="s">
        <v>1278</v>
      </c>
      <c r="Q5042" s="1">
        <v>60910855</v>
      </c>
    </row>
    <row r="5043" spans="13:17">
      <c r="M5043" s="1" t="s">
        <v>59</v>
      </c>
      <c r="N5043" s="1" t="s">
        <v>59</v>
      </c>
      <c r="O5043" s="1" t="s">
        <v>1066</v>
      </c>
      <c r="P5043" s="1" t="s">
        <v>4568</v>
      </c>
      <c r="Q5043" s="1">
        <v>60910860</v>
      </c>
    </row>
    <row r="5044" spans="13:17">
      <c r="M5044" s="1" t="s">
        <v>59</v>
      </c>
      <c r="N5044" s="1" t="s">
        <v>59</v>
      </c>
      <c r="O5044" s="1" t="s">
        <v>1066</v>
      </c>
      <c r="P5044" s="1" t="s">
        <v>4569</v>
      </c>
      <c r="Q5044" s="1">
        <v>60910864</v>
      </c>
    </row>
    <row r="5045" spans="13:17">
      <c r="M5045" s="1" t="s">
        <v>59</v>
      </c>
      <c r="N5045" s="1" t="s">
        <v>59</v>
      </c>
      <c r="O5045" s="1" t="s">
        <v>1066</v>
      </c>
      <c r="P5045" s="1" t="s">
        <v>4570</v>
      </c>
      <c r="Q5045" s="1">
        <v>60910870</v>
      </c>
    </row>
    <row r="5046" spans="13:17">
      <c r="M5046" s="1" t="s">
        <v>59</v>
      </c>
      <c r="N5046" s="1" t="s">
        <v>59</v>
      </c>
      <c r="O5046" s="1" t="s">
        <v>1066</v>
      </c>
      <c r="P5046" s="1" t="s">
        <v>4571</v>
      </c>
      <c r="Q5046" s="1">
        <v>60910867</v>
      </c>
    </row>
    <row r="5047" spans="13:17">
      <c r="M5047" s="1" t="s">
        <v>59</v>
      </c>
      <c r="N5047" s="1" t="s">
        <v>59</v>
      </c>
      <c r="O5047" s="1" t="s">
        <v>1066</v>
      </c>
      <c r="P5047" s="1" t="s">
        <v>2649</v>
      </c>
      <c r="Q5047" s="1">
        <v>60910881</v>
      </c>
    </row>
    <row r="5048" spans="13:17">
      <c r="M5048" s="1" t="s">
        <v>59</v>
      </c>
      <c r="N5048" s="1" t="s">
        <v>59</v>
      </c>
      <c r="O5048" s="1" t="s">
        <v>1066</v>
      </c>
      <c r="P5048" s="1" t="s">
        <v>3746</v>
      </c>
      <c r="Q5048" s="1">
        <v>60910888</v>
      </c>
    </row>
    <row r="5049" spans="13:17">
      <c r="M5049" s="1" t="s">
        <v>59</v>
      </c>
      <c r="N5049" s="1" t="s">
        <v>59</v>
      </c>
      <c r="O5049" s="1" t="s">
        <v>1068</v>
      </c>
      <c r="P5049" s="1" t="s">
        <v>415</v>
      </c>
      <c r="Q5049" s="1">
        <v>60911711</v>
      </c>
    </row>
    <row r="5050" spans="13:17">
      <c r="M5050" s="1" t="s">
        <v>59</v>
      </c>
      <c r="N5050" s="1" t="s">
        <v>59</v>
      </c>
      <c r="O5050" s="1" t="s">
        <v>1068</v>
      </c>
      <c r="P5050" s="1" t="s">
        <v>1068</v>
      </c>
      <c r="Q5050" s="1">
        <v>60911717</v>
      </c>
    </row>
    <row r="5051" spans="13:17">
      <c r="M5051" s="1" t="s">
        <v>59</v>
      </c>
      <c r="N5051" s="1" t="s">
        <v>59</v>
      </c>
      <c r="O5051" s="1" t="s">
        <v>1068</v>
      </c>
      <c r="P5051" s="1" t="s">
        <v>4572</v>
      </c>
      <c r="Q5051" s="1">
        <v>60911799</v>
      </c>
    </row>
    <row r="5052" spans="13:17">
      <c r="M5052" s="1" t="s">
        <v>59</v>
      </c>
      <c r="N5052" s="1" t="s">
        <v>59</v>
      </c>
      <c r="O5052" s="1" t="s">
        <v>1068</v>
      </c>
      <c r="P5052" s="1" t="s">
        <v>4573</v>
      </c>
      <c r="Q5052" s="1">
        <v>60911725</v>
      </c>
    </row>
    <row r="5053" spans="13:17">
      <c r="M5053" s="1" t="s">
        <v>59</v>
      </c>
      <c r="N5053" s="1" t="s">
        <v>59</v>
      </c>
      <c r="O5053" s="1" t="s">
        <v>1068</v>
      </c>
      <c r="P5053" s="1" t="s">
        <v>4574</v>
      </c>
      <c r="Q5053" s="1">
        <v>60911734</v>
      </c>
    </row>
    <row r="5054" spans="13:17">
      <c r="M5054" s="1" t="s">
        <v>59</v>
      </c>
      <c r="N5054" s="1" t="s">
        <v>59</v>
      </c>
      <c r="O5054" s="1" t="s">
        <v>1068</v>
      </c>
      <c r="P5054" s="1" t="s">
        <v>4575</v>
      </c>
      <c r="Q5054" s="1">
        <v>60911743</v>
      </c>
    </row>
    <row r="5055" spans="13:17">
      <c r="M5055" s="1" t="s">
        <v>59</v>
      </c>
      <c r="N5055" s="1" t="s">
        <v>59</v>
      </c>
      <c r="O5055" s="1" t="s">
        <v>1068</v>
      </c>
      <c r="P5055" s="1" t="s">
        <v>4576</v>
      </c>
      <c r="Q5055" s="1">
        <v>60911751</v>
      </c>
    </row>
    <row r="5056" spans="13:17">
      <c r="M5056" s="1" t="s">
        <v>59</v>
      </c>
      <c r="N5056" s="1" t="s">
        <v>59</v>
      </c>
      <c r="O5056" s="1" t="s">
        <v>1068</v>
      </c>
      <c r="P5056" s="1" t="s">
        <v>4577</v>
      </c>
      <c r="Q5056" s="1">
        <v>60911760</v>
      </c>
    </row>
    <row r="5057" spans="13:17">
      <c r="M5057" s="1" t="s">
        <v>59</v>
      </c>
      <c r="N5057" s="1" t="s">
        <v>59</v>
      </c>
      <c r="O5057" s="1" t="s">
        <v>1068</v>
      </c>
      <c r="P5057" s="1" t="s">
        <v>4578</v>
      </c>
      <c r="Q5057" s="1">
        <v>60911714</v>
      </c>
    </row>
    <row r="5058" spans="13:17">
      <c r="M5058" s="1" t="s">
        <v>59</v>
      </c>
      <c r="N5058" s="1" t="s">
        <v>59</v>
      </c>
      <c r="O5058" s="1" t="s">
        <v>1068</v>
      </c>
      <c r="P5058" s="1" t="s">
        <v>4579</v>
      </c>
      <c r="Q5058" s="1">
        <v>60911777</v>
      </c>
    </row>
    <row r="5059" spans="13:17">
      <c r="M5059" s="1" t="s">
        <v>59</v>
      </c>
      <c r="N5059" s="1" t="s">
        <v>59</v>
      </c>
      <c r="O5059" s="1" t="s">
        <v>1068</v>
      </c>
      <c r="P5059" s="1" t="s">
        <v>4580</v>
      </c>
      <c r="Q5059" s="1">
        <v>60911786</v>
      </c>
    </row>
    <row r="5060" spans="13:17">
      <c r="M5060" s="1" t="s">
        <v>59</v>
      </c>
      <c r="N5060" s="1" t="s">
        <v>59</v>
      </c>
      <c r="O5060" s="1" t="s">
        <v>1068</v>
      </c>
      <c r="P5060" s="1" t="s">
        <v>4581</v>
      </c>
      <c r="Q5060" s="1">
        <v>60911794</v>
      </c>
    </row>
    <row r="5061" spans="13:17">
      <c r="M5061" s="1" t="s">
        <v>59</v>
      </c>
      <c r="N5061" s="1" t="s">
        <v>59</v>
      </c>
      <c r="O5061" s="1" t="s">
        <v>1070</v>
      </c>
      <c r="P5061" s="1" t="s">
        <v>4582</v>
      </c>
      <c r="Q5061" s="1">
        <v>60912010</v>
      </c>
    </row>
    <row r="5062" spans="13:17">
      <c r="M5062" s="1" t="s">
        <v>59</v>
      </c>
      <c r="N5062" s="1" t="s">
        <v>59</v>
      </c>
      <c r="O5062" s="1" t="s">
        <v>1070</v>
      </c>
      <c r="P5062" s="1" t="s">
        <v>1070</v>
      </c>
      <c r="Q5062" s="1">
        <v>60912021</v>
      </c>
    </row>
    <row r="5063" spans="13:17">
      <c r="M5063" s="1" t="s">
        <v>59</v>
      </c>
      <c r="N5063" s="1" t="s">
        <v>59</v>
      </c>
      <c r="O5063" s="1" t="s">
        <v>1070</v>
      </c>
      <c r="P5063" s="1" t="s">
        <v>4583</v>
      </c>
      <c r="Q5063" s="1">
        <v>60912052</v>
      </c>
    </row>
    <row r="5064" spans="13:17">
      <c r="M5064" s="1" t="s">
        <v>59</v>
      </c>
      <c r="N5064" s="1" t="s">
        <v>59</v>
      </c>
      <c r="O5064" s="1" t="s">
        <v>1070</v>
      </c>
      <c r="P5064" s="1" t="s">
        <v>544</v>
      </c>
      <c r="Q5064" s="1">
        <v>60912031</v>
      </c>
    </row>
    <row r="5065" spans="13:17">
      <c r="M5065" s="1" t="s">
        <v>59</v>
      </c>
      <c r="N5065" s="1" t="s">
        <v>59</v>
      </c>
      <c r="O5065" s="1" t="s">
        <v>1070</v>
      </c>
      <c r="P5065" s="1" t="s">
        <v>4584</v>
      </c>
      <c r="Q5065" s="1">
        <v>60912042</v>
      </c>
    </row>
    <row r="5066" spans="13:17">
      <c r="M5066" s="1" t="s">
        <v>59</v>
      </c>
      <c r="N5066" s="1" t="s">
        <v>59</v>
      </c>
      <c r="O5066" s="1" t="s">
        <v>1070</v>
      </c>
      <c r="P5066" s="1" t="s">
        <v>4585</v>
      </c>
      <c r="Q5066" s="1">
        <v>60912063</v>
      </c>
    </row>
    <row r="5067" spans="13:17">
      <c r="M5067" s="1" t="s">
        <v>59</v>
      </c>
      <c r="N5067" s="1" t="s">
        <v>59</v>
      </c>
      <c r="O5067" s="1" t="s">
        <v>1070</v>
      </c>
      <c r="P5067" s="1" t="s">
        <v>4586</v>
      </c>
      <c r="Q5067" s="1">
        <v>60912073</v>
      </c>
    </row>
    <row r="5068" spans="13:17">
      <c r="M5068" s="1" t="s">
        <v>59</v>
      </c>
      <c r="N5068" s="1" t="s">
        <v>59</v>
      </c>
      <c r="O5068" s="1" t="s">
        <v>1070</v>
      </c>
      <c r="P5068" s="1" t="s">
        <v>4587</v>
      </c>
      <c r="Q5068" s="1">
        <v>60912084</v>
      </c>
    </row>
    <row r="5069" spans="13:17">
      <c r="M5069" s="1" t="s">
        <v>59</v>
      </c>
      <c r="N5069" s="1" t="s">
        <v>59</v>
      </c>
      <c r="O5069" s="1" t="s">
        <v>352</v>
      </c>
      <c r="P5069" s="1" t="s">
        <v>4588</v>
      </c>
      <c r="Q5069" s="1">
        <v>60912717</v>
      </c>
    </row>
    <row r="5070" spans="13:17">
      <c r="M5070" s="1" t="s">
        <v>59</v>
      </c>
      <c r="N5070" s="1" t="s">
        <v>59</v>
      </c>
      <c r="O5070" s="1" t="s">
        <v>352</v>
      </c>
      <c r="P5070" s="1" t="s">
        <v>4589</v>
      </c>
      <c r="Q5070" s="1">
        <v>60912711</v>
      </c>
    </row>
    <row r="5071" spans="13:17">
      <c r="M5071" s="1" t="s">
        <v>59</v>
      </c>
      <c r="N5071" s="1" t="s">
        <v>59</v>
      </c>
      <c r="O5071" s="1" t="s">
        <v>352</v>
      </c>
      <c r="P5071" s="1" t="s">
        <v>4590</v>
      </c>
      <c r="Q5071" s="1">
        <v>60912713</v>
      </c>
    </row>
    <row r="5072" spans="13:17">
      <c r="M5072" s="1" t="s">
        <v>59</v>
      </c>
      <c r="N5072" s="1" t="s">
        <v>59</v>
      </c>
      <c r="O5072" s="1" t="s">
        <v>352</v>
      </c>
      <c r="P5072" s="1" t="s">
        <v>4591</v>
      </c>
      <c r="Q5072" s="1">
        <v>60912747</v>
      </c>
    </row>
    <row r="5073" spans="13:17">
      <c r="M5073" s="1" t="s">
        <v>59</v>
      </c>
      <c r="N5073" s="1" t="s">
        <v>59</v>
      </c>
      <c r="O5073" s="1" t="s">
        <v>352</v>
      </c>
      <c r="P5073" s="1" t="s">
        <v>4592</v>
      </c>
      <c r="Q5073" s="1">
        <v>60912757</v>
      </c>
    </row>
    <row r="5074" spans="13:17">
      <c r="M5074" s="1" t="s">
        <v>59</v>
      </c>
      <c r="N5074" s="1" t="s">
        <v>59</v>
      </c>
      <c r="O5074" s="1" t="s">
        <v>352</v>
      </c>
      <c r="P5074" s="1" t="s">
        <v>4593</v>
      </c>
      <c r="Q5074" s="1">
        <v>60912771</v>
      </c>
    </row>
    <row r="5075" spans="13:17">
      <c r="M5075" s="1" t="s">
        <v>59</v>
      </c>
      <c r="N5075" s="1" t="s">
        <v>59</v>
      </c>
      <c r="O5075" s="1" t="s">
        <v>1072</v>
      </c>
      <c r="P5075" s="1" t="s">
        <v>4594</v>
      </c>
      <c r="Q5075" s="1">
        <v>60913136</v>
      </c>
    </row>
    <row r="5076" spans="13:17">
      <c r="M5076" s="1" t="s">
        <v>59</v>
      </c>
      <c r="N5076" s="1" t="s">
        <v>59</v>
      </c>
      <c r="O5076" s="1" t="s">
        <v>1072</v>
      </c>
      <c r="P5076" s="1" t="s">
        <v>2638</v>
      </c>
      <c r="Q5076" s="1">
        <v>60913130</v>
      </c>
    </row>
    <row r="5077" spans="13:17">
      <c r="M5077" s="1" t="s">
        <v>59</v>
      </c>
      <c r="N5077" s="1" t="s">
        <v>59</v>
      </c>
      <c r="O5077" s="1" t="s">
        <v>1072</v>
      </c>
      <c r="P5077" s="1" t="s">
        <v>2279</v>
      </c>
      <c r="Q5077" s="1">
        <v>60913137</v>
      </c>
    </row>
    <row r="5078" spans="13:17">
      <c r="M5078" s="1" t="s">
        <v>59</v>
      </c>
      <c r="N5078" s="1" t="s">
        <v>59</v>
      </c>
      <c r="O5078" s="1" t="s">
        <v>1072</v>
      </c>
      <c r="P5078" s="1" t="s">
        <v>4595</v>
      </c>
      <c r="Q5078" s="1">
        <v>60913145</v>
      </c>
    </row>
    <row r="5079" spans="13:17">
      <c r="M5079" s="1" t="s">
        <v>59</v>
      </c>
      <c r="N5079" s="1" t="s">
        <v>59</v>
      </c>
      <c r="O5079" s="1" t="s">
        <v>1072</v>
      </c>
      <c r="P5079" s="1" t="s">
        <v>4596</v>
      </c>
      <c r="Q5079" s="1">
        <v>60913150</v>
      </c>
    </row>
    <row r="5080" spans="13:17">
      <c r="M5080" s="1" t="s">
        <v>59</v>
      </c>
      <c r="N5080" s="1" t="s">
        <v>59</v>
      </c>
      <c r="O5080" s="1" t="s">
        <v>1072</v>
      </c>
      <c r="P5080" s="1" t="s">
        <v>4597</v>
      </c>
      <c r="Q5080" s="1">
        <v>60913160</v>
      </c>
    </row>
    <row r="5081" spans="13:17">
      <c r="M5081" s="1" t="s">
        <v>59</v>
      </c>
      <c r="N5081" s="1" t="s">
        <v>59</v>
      </c>
      <c r="O5081" s="1" t="s">
        <v>1072</v>
      </c>
      <c r="P5081" s="1" t="s">
        <v>4598</v>
      </c>
      <c r="Q5081" s="1">
        <v>60913165</v>
      </c>
    </row>
    <row r="5082" spans="13:17">
      <c r="M5082" s="1" t="s">
        <v>59</v>
      </c>
      <c r="N5082" s="1" t="s">
        <v>59</v>
      </c>
      <c r="O5082" s="1" t="s">
        <v>1072</v>
      </c>
      <c r="P5082" s="1" t="s">
        <v>4599</v>
      </c>
      <c r="Q5082" s="1">
        <v>60913175</v>
      </c>
    </row>
    <row r="5083" spans="13:17">
      <c r="M5083" s="1" t="s">
        <v>59</v>
      </c>
      <c r="N5083" s="1" t="s">
        <v>59</v>
      </c>
      <c r="O5083" s="1" t="s">
        <v>1072</v>
      </c>
      <c r="P5083" s="1" t="s">
        <v>4600</v>
      </c>
      <c r="Q5083" s="1">
        <v>60913185</v>
      </c>
    </row>
    <row r="5084" spans="13:17">
      <c r="M5084" s="1" t="s">
        <v>59</v>
      </c>
      <c r="N5084" s="1" t="s">
        <v>59</v>
      </c>
      <c r="O5084" s="1" t="s">
        <v>1074</v>
      </c>
      <c r="P5084" s="1" t="s">
        <v>1074</v>
      </c>
      <c r="Q5084" s="1">
        <v>60913523</v>
      </c>
    </row>
    <row r="5085" spans="13:17">
      <c r="M5085" s="1" t="s">
        <v>59</v>
      </c>
      <c r="N5085" s="1" t="s">
        <v>59</v>
      </c>
      <c r="O5085" s="1" t="s">
        <v>1074</v>
      </c>
      <c r="P5085" s="1" t="s">
        <v>4601</v>
      </c>
      <c r="Q5085" s="1">
        <v>60913547</v>
      </c>
    </row>
    <row r="5086" spans="13:17">
      <c r="M5086" s="1" t="s">
        <v>59</v>
      </c>
      <c r="N5086" s="1" t="s">
        <v>59</v>
      </c>
      <c r="O5086" s="1" t="s">
        <v>1074</v>
      </c>
      <c r="P5086" s="1" t="s">
        <v>4602</v>
      </c>
      <c r="Q5086" s="1">
        <v>60913571</v>
      </c>
    </row>
    <row r="5087" spans="13:17">
      <c r="M5087" s="1" t="s">
        <v>59</v>
      </c>
      <c r="N5087" s="1" t="s">
        <v>59</v>
      </c>
      <c r="O5087" s="1" t="s">
        <v>1076</v>
      </c>
      <c r="P5087" s="1" t="s">
        <v>4603</v>
      </c>
      <c r="Q5087" s="1">
        <v>60913813</v>
      </c>
    </row>
    <row r="5088" spans="13:17">
      <c r="M5088" s="1" t="s">
        <v>59</v>
      </c>
      <c r="N5088" s="1" t="s">
        <v>59</v>
      </c>
      <c r="O5088" s="1" t="s">
        <v>1076</v>
      </c>
      <c r="P5088" s="1" t="s">
        <v>867</v>
      </c>
      <c r="Q5088" s="1">
        <v>60913815</v>
      </c>
    </row>
    <row r="5089" spans="13:17">
      <c r="M5089" s="1" t="s">
        <v>59</v>
      </c>
      <c r="N5089" s="1" t="s">
        <v>59</v>
      </c>
      <c r="O5089" s="1" t="s">
        <v>1076</v>
      </c>
      <c r="P5089" s="1" t="s">
        <v>4380</v>
      </c>
      <c r="Q5089" s="1">
        <v>60913817</v>
      </c>
    </row>
    <row r="5090" spans="13:17">
      <c r="M5090" s="1" t="s">
        <v>59</v>
      </c>
      <c r="N5090" s="1" t="s">
        <v>59</v>
      </c>
      <c r="O5090" s="1" t="s">
        <v>1076</v>
      </c>
      <c r="P5090" s="1" t="s">
        <v>4604</v>
      </c>
      <c r="Q5090" s="1">
        <v>60913820</v>
      </c>
    </row>
    <row r="5091" spans="13:17">
      <c r="M5091" s="1" t="s">
        <v>59</v>
      </c>
      <c r="N5091" s="1" t="s">
        <v>59</v>
      </c>
      <c r="O5091" s="1" t="s">
        <v>1076</v>
      </c>
      <c r="P5091" s="1" t="s">
        <v>4605</v>
      </c>
      <c r="Q5091" s="1">
        <v>60913825</v>
      </c>
    </row>
    <row r="5092" spans="13:17">
      <c r="M5092" s="1" t="s">
        <v>59</v>
      </c>
      <c r="N5092" s="1" t="s">
        <v>59</v>
      </c>
      <c r="O5092" s="1" t="s">
        <v>1076</v>
      </c>
      <c r="P5092" s="1" t="s">
        <v>919</v>
      </c>
      <c r="Q5092" s="1">
        <v>60913843</v>
      </c>
    </row>
    <row r="5093" spans="13:17">
      <c r="M5093" s="1" t="s">
        <v>59</v>
      </c>
      <c r="N5093" s="1" t="s">
        <v>59</v>
      </c>
      <c r="O5093" s="1" t="s">
        <v>1076</v>
      </c>
      <c r="P5093" s="1" t="s">
        <v>1076</v>
      </c>
      <c r="Q5093" s="1">
        <v>60913851</v>
      </c>
    </row>
    <row r="5094" spans="13:17">
      <c r="M5094" s="1" t="s">
        <v>59</v>
      </c>
      <c r="N5094" s="1" t="s">
        <v>59</v>
      </c>
      <c r="O5094" s="1" t="s">
        <v>1076</v>
      </c>
      <c r="P5094" s="1" t="s">
        <v>4606</v>
      </c>
      <c r="Q5094" s="1">
        <v>60913899</v>
      </c>
    </row>
    <row r="5095" spans="13:17">
      <c r="M5095" s="1" t="s">
        <v>59</v>
      </c>
      <c r="N5095" s="1" t="s">
        <v>59</v>
      </c>
      <c r="O5095" s="1" t="s">
        <v>1076</v>
      </c>
      <c r="P5095" s="1" t="s">
        <v>4607</v>
      </c>
      <c r="Q5095" s="1">
        <v>60913869</v>
      </c>
    </row>
    <row r="5096" spans="13:17">
      <c r="M5096" s="1" t="s">
        <v>59</v>
      </c>
      <c r="N5096" s="1" t="s">
        <v>59</v>
      </c>
      <c r="O5096" s="1" t="s">
        <v>1076</v>
      </c>
      <c r="P5096" s="1" t="s">
        <v>4608</v>
      </c>
      <c r="Q5096" s="1">
        <v>60913860</v>
      </c>
    </row>
    <row r="5097" spans="13:17">
      <c r="M5097" s="1" t="s">
        <v>59</v>
      </c>
      <c r="N5097" s="1" t="s">
        <v>59</v>
      </c>
      <c r="O5097" s="1" t="s">
        <v>1076</v>
      </c>
      <c r="P5097" s="1" t="s">
        <v>4609</v>
      </c>
      <c r="Q5097" s="1">
        <v>60913836</v>
      </c>
    </row>
    <row r="5098" spans="13:17">
      <c r="M5098" s="1" t="s">
        <v>59</v>
      </c>
      <c r="N5098" s="1" t="s">
        <v>59</v>
      </c>
      <c r="O5098" s="1" t="s">
        <v>1076</v>
      </c>
      <c r="P5098" s="1" t="s">
        <v>4610</v>
      </c>
      <c r="Q5098" s="1">
        <v>60913877</v>
      </c>
    </row>
    <row r="5099" spans="13:17">
      <c r="M5099" s="1" t="s">
        <v>59</v>
      </c>
      <c r="N5099" s="1" t="s">
        <v>59</v>
      </c>
      <c r="O5099" s="1" t="s">
        <v>1078</v>
      </c>
      <c r="P5099" s="1" t="s">
        <v>4611</v>
      </c>
      <c r="Q5099" s="1">
        <v>60914110</v>
      </c>
    </row>
    <row r="5100" spans="13:17">
      <c r="M5100" s="1" t="s">
        <v>59</v>
      </c>
      <c r="N5100" s="1" t="s">
        <v>59</v>
      </c>
      <c r="O5100" s="1" t="s">
        <v>1078</v>
      </c>
      <c r="P5100" s="1" t="s">
        <v>1244</v>
      </c>
      <c r="Q5100" s="1">
        <v>60914121</v>
      </c>
    </row>
    <row r="5101" spans="13:17">
      <c r="M5101" s="1" t="s">
        <v>59</v>
      </c>
      <c r="N5101" s="1" t="s">
        <v>59</v>
      </c>
      <c r="O5101" s="1" t="s">
        <v>1078</v>
      </c>
      <c r="P5101" s="1" t="s">
        <v>2735</v>
      </c>
      <c r="Q5101" s="1">
        <v>60914152</v>
      </c>
    </row>
    <row r="5102" spans="13:17">
      <c r="M5102" s="1" t="s">
        <v>59</v>
      </c>
      <c r="N5102" s="1" t="s">
        <v>59</v>
      </c>
      <c r="O5102" s="1" t="s">
        <v>1078</v>
      </c>
      <c r="P5102" s="1" t="s">
        <v>4612</v>
      </c>
      <c r="Q5102" s="1">
        <v>60914163</v>
      </c>
    </row>
    <row r="5103" spans="13:17">
      <c r="M5103" s="1" t="s">
        <v>59</v>
      </c>
      <c r="N5103" s="1" t="s">
        <v>59</v>
      </c>
      <c r="O5103" s="1" t="s">
        <v>1078</v>
      </c>
      <c r="P5103" s="1" t="s">
        <v>4613</v>
      </c>
      <c r="Q5103" s="1">
        <v>60914142</v>
      </c>
    </row>
    <row r="5104" spans="13:17">
      <c r="M5104" s="1" t="s">
        <v>59</v>
      </c>
      <c r="N5104" s="1" t="s">
        <v>59</v>
      </c>
      <c r="O5104" s="1" t="s">
        <v>1078</v>
      </c>
      <c r="P5104" s="1" t="s">
        <v>4614</v>
      </c>
      <c r="Q5104" s="1">
        <v>60914131</v>
      </c>
    </row>
    <row r="5105" spans="13:17">
      <c r="M5105" s="1" t="s">
        <v>59</v>
      </c>
      <c r="N5105" s="1" t="s">
        <v>59</v>
      </c>
      <c r="O5105" s="1" t="s">
        <v>1078</v>
      </c>
      <c r="P5105" s="1" t="s">
        <v>4615</v>
      </c>
      <c r="Q5105" s="1">
        <v>60914173</v>
      </c>
    </row>
    <row r="5106" spans="13:17">
      <c r="M5106" s="1" t="s">
        <v>59</v>
      </c>
      <c r="N5106" s="1" t="s">
        <v>59</v>
      </c>
      <c r="O5106" s="1" t="s">
        <v>1078</v>
      </c>
      <c r="P5106" s="1" t="s">
        <v>4616</v>
      </c>
      <c r="Q5106" s="1">
        <v>60914184</v>
      </c>
    </row>
    <row r="5107" spans="13:17">
      <c r="M5107" s="1" t="s">
        <v>59</v>
      </c>
      <c r="N5107" s="1" t="s">
        <v>59</v>
      </c>
      <c r="O5107" s="1" t="s">
        <v>1080</v>
      </c>
      <c r="P5107" s="1" t="s">
        <v>4617</v>
      </c>
      <c r="Q5107" s="1">
        <v>60915327</v>
      </c>
    </row>
    <row r="5108" spans="13:17">
      <c r="M5108" s="1" t="s">
        <v>59</v>
      </c>
      <c r="N5108" s="1" t="s">
        <v>59</v>
      </c>
      <c r="O5108" s="1" t="s">
        <v>1080</v>
      </c>
      <c r="P5108" s="1" t="s">
        <v>4618</v>
      </c>
      <c r="Q5108" s="1">
        <v>60915329</v>
      </c>
    </row>
    <row r="5109" spans="13:17">
      <c r="M5109" s="1" t="s">
        <v>59</v>
      </c>
      <c r="N5109" s="1" t="s">
        <v>59</v>
      </c>
      <c r="O5109" s="1" t="s">
        <v>1080</v>
      </c>
      <c r="P5109" s="1" t="s">
        <v>4066</v>
      </c>
      <c r="Q5109" s="1">
        <v>60915331</v>
      </c>
    </row>
    <row r="5110" spans="13:17">
      <c r="M5110" s="1" t="s">
        <v>59</v>
      </c>
      <c r="N5110" s="1" t="s">
        <v>59</v>
      </c>
      <c r="O5110" s="1" t="s">
        <v>1080</v>
      </c>
      <c r="P5110" s="1" t="s">
        <v>1244</v>
      </c>
      <c r="Q5110" s="1">
        <v>60915345</v>
      </c>
    </row>
    <row r="5111" spans="13:17">
      <c r="M5111" s="1" t="s">
        <v>59</v>
      </c>
      <c r="N5111" s="1" t="s">
        <v>59</v>
      </c>
      <c r="O5111" s="1" t="s">
        <v>1080</v>
      </c>
      <c r="P5111" s="1" t="s">
        <v>4619</v>
      </c>
      <c r="Q5111" s="1">
        <v>60915352</v>
      </c>
    </row>
    <row r="5112" spans="13:17">
      <c r="M5112" s="1" t="s">
        <v>59</v>
      </c>
      <c r="N5112" s="1" t="s">
        <v>59</v>
      </c>
      <c r="O5112" s="1" t="s">
        <v>1080</v>
      </c>
      <c r="P5112" s="1" t="s">
        <v>4620</v>
      </c>
      <c r="Q5112" s="1">
        <v>60915363</v>
      </c>
    </row>
    <row r="5113" spans="13:17">
      <c r="M5113" s="1" t="s">
        <v>59</v>
      </c>
      <c r="N5113" s="1" t="s">
        <v>59</v>
      </c>
      <c r="O5113" s="1" t="s">
        <v>1082</v>
      </c>
      <c r="P5113" s="1" t="s">
        <v>4621</v>
      </c>
      <c r="Q5113" s="1">
        <v>60915913</v>
      </c>
    </row>
    <row r="5114" spans="13:17">
      <c r="M5114" s="1" t="s">
        <v>59</v>
      </c>
      <c r="N5114" s="1" t="s">
        <v>59</v>
      </c>
      <c r="O5114" s="1" t="s">
        <v>1082</v>
      </c>
      <c r="P5114" s="1" t="s">
        <v>4622</v>
      </c>
      <c r="Q5114" s="1">
        <v>60915919</v>
      </c>
    </row>
    <row r="5115" spans="13:17">
      <c r="M5115" s="1" t="s">
        <v>59</v>
      </c>
      <c r="N5115" s="1" t="s">
        <v>59</v>
      </c>
      <c r="O5115" s="1" t="s">
        <v>1082</v>
      </c>
      <c r="P5115" s="1" t="s">
        <v>4623</v>
      </c>
      <c r="Q5115" s="1">
        <v>60915938</v>
      </c>
    </row>
    <row r="5116" spans="13:17">
      <c r="M5116" s="1" t="s">
        <v>59</v>
      </c>
      <c r="N5116" s="1" t="s">
        <v>59</v>
      </c>
      <c r="O5116" s="1" t="s">
        <v>1082</v>
      </c>
      <c r="P5116" s="1" t="s">
        <v>1082</v>
      </c>
      <c r="Q5116" s="1">
        <v>60915947</v>
      </c>
    </row>
    <row r="5117" spans="13:17">
      <c r="M5117" s="1" t="s">
        <v>59</v>
      </c>
      <c r="N5117" s="1" t="s">
        <v>59</v>
      </c>
      <c r="O5117" s="1" t="s">
        <v>1082</v>
      </c>
      <c r="P5117" s="1" t="s">
        <v>4624</v>
      </c>
      <c r="Q5117" s="1">
        <v>60915999</v>
      </c>
    </row>
    <row r="5118" spans="13:17">
      <c r="M5118" s="1" t="s">
        <v>59</v>
      </c>
      <c r="N5118" s="1" t="s">
        <v>59</v>
      </c>
      <c r="O5118" s="1" t="s">
        <v>1082</v>
      </c>
      <c r="P5118" s="1" t="s">
        <v>4625</v>
      </c>
      <c r="Q5118" s="1">
        <v>60915970</v>
      </c>
    </row>
    <row r="5119" spans="13:17">
      <c r="M5119" s="1" t="s">
        <v>59</v>
      </c>
      <c r="N5119" s="1" t="s">
        <v>59</v>
      </c>
      <c r="O5119" s="1" t="s">
        <v>1082</v>
      </c>
      <c r="P5119" s="1" t="s">
        <v>4626</v>
      </c>
      <c r="Q5119" s="1">
        <v>60915966</v>
      </c>
    </row>
    <row r="5120" spans="13:17">
      <c r="M5120" s="1" t="s">
        <v>59</v>
      </c>
      <c r="N5120" s="1" t="s">
        <v>59</v>
      </c>
      <c r="O5120" s="1" t="s">
        <v>1082</v>
      </c>
      <c r="P5120" s="1" t="s">
        <v>4627</v>
      </c>
      <c r="Q5120" s="1">
        <v>60915976</v>
      </c>
    </row>
    <row r="5121" spans="13:17">
      <c r="M5121" s="1" t="s">
        <v>59</v>
      </c>
      <c r="N5121" s="1" t="s">
        <v>59</v>
      </c>
      <c r="O5121" s="1" t="s">
        <v>1082</v>
      </c>
      <c r="P5121" s="1" t="s">
        <v>4628</v>
      </c>
      <c r="Q5121" s="1">
        <v>60915972</v>
      </c>
    </row>
    <row r="5122" spans="13:17">
      <c r="M5122" s="1" t="s">
        <v>59</v>
      </c>
      <c r="N5122" s="1" t="s">
        <v>59</v>
      </c>
      <c r="O5122" s="1" t="s">
        <v>1082</v>
      </c>
      <c r="P5122" s="1" t="s">
        <v>4629</v>
      </c>
      <c r="Q5122" s="1">
        <v>60915985</v>
      </c>
    </row>
    <row r="5123" spans="13:17">
      <c r="M5123" s="1" t="s">
        <v>59</v>
      </c>
      <c r="N5123" s="1" t="s">
        <v>59</v>
      </c>
      <c r="O5123" s="1" t="s">
        <v>1084</v>
      </c>
      <c r="P5123" s="1" t="s">
        <v>4630</v>
      </c>
      <c r="Q5123" s="1">
        <v>60916232</v>
      </c>
    </row>
    <row r="5124" spans="13:17">
      <c r="M5124" s="1" t="s">
        <v>59</v>
      </c>
      <c r="N5124" s="1" t="s">
        <v>59</v>
      </c>
      <c r="O5124" s="1" t="s">
        <v>1084</v>
      </c>
      <c r="P5124" s="1" t="s">
        <v>1562</v>
      </c>
      <c r="Q5124" s="1">
        <v>60916234</v>
      </c>
    </row>
    <row r="5125" spans="13:17">
      <c r="M5125" s="1" t="s">
        <v>59</v>
      </c>
      <c r="N5125" s="1" t="s">
        <v>59</v>
      </c>
      <c r="O5125" s="1" t="s">
        <v>1084</v>
      </c>
      <c r="P5125" s="1" t="s">
        <v>4631</v>
      </c>
      <c r="Q5125" s="1">
        <v>60916238</v>
      </c>
    </row>
    <row r="5126" spans="13:17">
      <c r="M5126" s="1" t="s">
        <v>59</v>
      </c>
      <c r="N5126" s="1" t="s">
        <v>59</v>
      </c>
      <c r="O5126" s="1" t="s">
        <v>1084</v>
      </c>
      <c r="P5126" s="1" t="s">
        <v>4632</v>
      </c>
      <c r="Q5126" s="1">
        <v>60916242</v>
      </c>
    </row>
    <row r="5127" spans="13:17">
      <c r="M5127" s="1" t="s">
        <v>59</v>
      </c>
      <c r="N5127" s="1" t="s">
        <v>59</v>
      </c>
      <c r="O5127" s="1" t="s">
        <v>1084</v>
      </c>
      <c r="P5127" s="1" t="s">
        <v>4633</v>
      </c>
      <c r="Q5127" s="1">
        <v>60916240</v>
      </c>
    </row>
    <row r="5128" spans="13:17">
      <c r="M5128" s="1" t="s">
        <v>59</v>
      </c>
      <c r="N5128" s="1" t="s">
        <v>59</v>
      </c>
      <c r="O5128" s="1" t="s">
        <v>1084</v>
      </c>
      <c r="P5128" s="1" t="s">
        <v>4634</v>
      </c>
      <c r="Q5128" s="1">
        <v>60916255</v>
      </c>
    </row>
    <row r="5129" spans="13:17">
      <c r="M5129" s="1" t="s">
        <v>59</v>
      </c>
      <c r="N5129" s="1" t="s">
        <v>59</v>
      </c>
      <c r="O5129" s="1" t="s">
        <v>1084</v>
      </c>
      <c r="P5129" s="1" t="s">
        <v>4635</v>
      </c>
      <c r="Q5129" s="1">
        <v>60916290</v>
      </c>
    </row>
    <row r="5130" spans="13:17">
      <c r="M5130" s="1" t="s">
        <v>59</v>
      </c>
      <c r="N5130" s="1" t="s">
        <v>59</v>
      </c>
      <c r="O5130" s="1" t="s">
        <v>1084</v>
      </c>
      <c r="P5130" s="1" t="s">
        <v>4636</v>
      </c>
      <c r="Q5130" s="1">
        <v>60916295</v>
      </c>
    </row>
    <row r="5131" spans="13:17">
      <c r="M5131" s="1" t="s">
        <v>59</v>
      </c>
      <c r="N5131" s="1" t="s">
        <v>59</v>
      </c>
      <c r="O5131" s="1" t="s">
        <v>1084</v>
      </c>
      <c r="P5131" s="1" t="s">
        <v>273</v>
      </c>
      <c r="Q5131" s="1">
        <v>60916201</v>
      </c>
    </row>
    <row r="5132" spans="13:17">
      <c r="M5132" s="1" t="s">
        <v>59</v>
      </c>
      <c r="N5132" s="1" t="s">
        <v>59</v>
      </c>
      <c r="O5132" s="1" t="s">
        <v>1084</v>
      </c>
      <c r="P5132" s="1" t="s">
        <v>275</v>
      </c>
      <c r="Q5132" s="1">
        <v>60916202</v>
      </c>
    </row>
    <row r="5133" spans="13:17">
      <c r="M5133" s="1" t="s">
        <v>59</v>
      </c>
      <c r="N5133" s="1" t="s">
        <v>59</v>
      </c>
      <c r="O5133" s="1" t="s">
        <v>1084</v>
      </c>
      <c r="P5133" s="1" t="s">
        <v>277</v>
      </c>
      <c r="Q5133" s="1">
        <v>60916203</v>
      </c>
    </row>
    <row r="5134" spans="13:17">
      <c r="M5134" s="1" t="s">
        <v>59</v>
      </c>
      <c r="N5134" s="1" t="s">
        <v>59</v>
      </c>
      <c r="O5134" s="1" t="s">
        <v>1084</v>
      </c>
      <c r="P5134" s="1" t="s">
        <v>279</v>
      </c>
      <c r="Q5134" s="1">
        <v>60916204</v>
      </c>
    </row>
    <row r="5135" spans="13:17">
      <c r="M5135" s="1" t="s">
        <v>59</v>
      </c>
      <c r="N5135" s="1" t="s">
        <v>59</v>
      </c>
      <c r="O5135" s="1" t="s">
        <v>1084</v>
      </c>
      <c r="P5135" s="1" t="s">
        <v>281</v>
      </c>
      <c r="Q5135" s="1">
        <v>60916205</v>
      </c>
    </row>
    <row r="5136" spans="13:17">
      <c r="M5136" s="1" t="s">
        <v>59</v>
      </c>
      <c r="N5136" s="1" t="s">
        <v>59</v>
      </c>
      <c r="O5136" s="1" t="s">
        <v>1084</v>
      </c>
      <c r="P5136" s="1" t="s">
        <v>283</v>
      </c>
      <c r="Q5136" s="1">
        <v>60916206</v>
      </c>
    </row>
    <row r="5137" spans="13:17">
      <c r="M5137" s="1" t="s">
        <v>59</v>
      </c>
      <c r="N5137" s="1" t="s">
        <v>59</v>
      </c>
      <c r="O5137" s="1" t="s">
        <v>1084</v>
      </c>
      <c r="P5137" s="1" t="s">
        <v>285</v>
      </c>
      <c r="Q5137" s="1">
        <v>60916207</v>
      </c>
    </row>
    <row r="5138" spans="13:17">
      <c r="M5138" s="1" t="s">
        <v>59</v>
      </c>
      <c r="N5138" s="1" t="s">
        <v>59</v>
      </c>
      <c r="O5138" s="1" t="s">
        <v>1084</v>
      </c>
      <c r="P5138" s="1" t="s">
        <v>287</v>
      </c>
      <c r="Q5138" s="1">
        <v>60916208</v>
      </c>
    </row>
    <row r="5139" spans="13:17">
      <c r="M5139" s="1" t="s">
        <v>59</v>
      </c>
      <c r="N5139" s="1" t="s">
        <v>59</v>
      </c>
      <c r="O5139" s="1" t="s">
        <v>1084</v>
      </c>
      <c r="P5139" s="1" t="s">
        <v>289</v>
      </c>
      <c r="Q5139" s="1">
        <v>60916209</v>
      </c>
    </row>
    <row r="5140" spans="13:17">
      <c r="M5140" s="1" t="s">
        <v>59</v>
      </c>
      <c r="N5140" s="1" t="s">
        <v>59</v>
      </c>
      <c r="O5140" s="1" t="s">
        <v>1084</v>
      </c>
      <c r="P5140" s="1" t="s">
        <v>291</v>
      </c>
      <c r="Q5140" s="1">
        <v>60916210</v>
      </c>
    </row>
    <row r="5141" spans="13:17">
      <c r="M5141" s="1" t="s">
        <v>59</v>
      </c>
      <c r="N5141" s="1" t="s">
        <v>59</v>
      </c>
      <c r="O5141" s="1" t="s">
        <v>1084</v>
      </c>
      <c r="P5141" s="1" t="s">
        <v>293</v>
      </c>
      <c r="Q5141" s="1">
        <v>60916211</v>
      </c>
    </row>
    <row r="5142" spans="13:17">
      <c r="M5142" s="1" t="s">
        <v>59</v>
      </c>
      <c r="N5142" s="1" t="s">
        <v>59</v>
      </c>
      <c r="O5142" s="1" t="s">
        <v>1084</v>
      </c>
      <c r="P5142" s="1" t="s">
        <v>295</v>
      </c>
      <c r="Q5142" s="1">
        <v>60916212</v>
      </c>
    </row>
    <row r="5143" spans="13:17">
      <c r="M5143" s="1" t="s">
        <v>59</v>
      </c>
      <c r="N5143" s="1" t="s">
        <v>59</v>
      </c>
      <c r="O5143" s="1" t="s">
        <v>1084</v>
      </c>
      <c r="P5143" s="1" t="s">
        <v>297</v>
      </c>
      <c r="Q5143" s="1">
        <v>60916213</v>
      </c>
    </row>
    <row r="5144" spans="13:17">
      <c r="M5144" s="1" t="s">
        <v>59</v>
      </c>
      <c r="N5144" s="1" t="s">
        <v>59</v>
      </c>
      <c r="O5144" s="1" t="s">
        <v>1084</v>
      </c>
      <c r="P5144" s="1" t="s">
        <v>298</v>
      </c>
      <c r="Q5144" s="1">
        <v>60916214</v>
      </c>
    </row>
    <row r="5145" spans="13:17">
      <c r="M5145" s="1" t="s">
        <v>59</v>
      </c>
      <c r="N5145" s="1" t="s">
        <v>59</v>
      </c>
      <c r="O5145" s="1" t="s">
        <v>1084</v>
      </c>
      <c r="P5145" s="1" t="s">
        <v>300</v>
      </c>
      <c r="Q5145" s="1">
        <v>60916215</v>
      </c>
    </row>
    <row r="5146" spans="13:17">
      <c r="M5146" s="1" t="s">
        <v>59</v>
      </c>
      <c r="N5146" s="1" t="s">
        <v>59</v>
      </c>
      <c r="O5146" s="1" t="s">
        <v>1084</v>
      </c>
      <c r="P5146" s="1" t="s">
        <v>302</v>
      </c>
      <c r="Q5146" s="1">
        <v>60916216</v>
      </c>
    </row>
    <row r="5147" spans="13:17">
      <c r="M5147" s="1" t="s">
        <v>59</v>
      </c>
      <c r="N5147" s="1" t="s">
        <v>59</v>
      </c>
      <c r="O5147" s="1" t="s">
        <v>1084</v>
      </c>
      <c r="P5147" s="1" t="s">
        <v>304</v>
      </c>
      <c r="Q5147" s="1">
        <v>60916217</v>
      </c>
    </row>
    <row r="5148" spans="13:17">
      <c r="M5148" s="1" t="s">
        <v>59</v>
      </c>
      <c r="N5148" s="1" t="s">
        <v>59</v>
      </c>
      <c r="O5148" s="1" t="s">
        <v>1084</v>
      </c>
      <c r="P5148" s="1" t="s">
        <v>306</v>
      </c>
      <c r="Q5148" s="1">
        <v>60916218</v>
      </c>
    </row>
    <row r="5149" spans="13:17">
      <c r="M5149" s="1" t="s">
        <v>59</v>
      </c>
      <c r="N5149" s="1" t="s">
        <v>59</v>
      </c>
      <c r="O5149" s="1" t="s">
        <v>1084</v>
      </c>
      <c r="P5149" s="1" t="s">
        <v>308</v>
      </c>
      <c r="Q5149" s="1">
        <v>60916219</v>
      </c>
    </row>
    <row r="5150" spans="13:17">
      <c r="M5150" s="1" t="s">
        <v>59</v>
      </c>
      <c r="N5150" s="1" t="s">
        <v>59</v>
      </c>
      <c r="O5150" s="1" t="s">
        <v>1084</v>
      </c>
      <c r="P5150" s="1" t="s">
        <v>310</v>
      </c>
      <c r="Q5150" s="1">
        <v>60916220</v>
      </c>
    </row>
    <row r="5151" spans="13:17">
      <c r="M5151" s="1" t="s">
        <v>59</v>
      </c>
      <c r="N5151" s="1" t="s">
        <v>59</v>
      </c>
      <c r="O5151" s="1" t="s">
        <v>1084</v>
      </c>
      <c r="P5151" s="1" t="s">
        <v>312</v>
      </c>
      <c r="Q5151" s="1">
        <v>60916221</v>
      </c>
    </row>
    <row r="5152" spans="13:17">
      <c r="M5152" s="1" t="s">
        <v>59</v>
      </c>
      <c r="N5152" s="1" t="s">
        <v>59</v>
      </c>
      <c r="O5152" s="1" t="s">
        <v>1084</v>
      </c>
      <c r="P5152" s="1" t="s">
        <v>314</v>
      </c>
      <c r="Q5152" s="1">
        <v>60916222</v>
      </c>
    </row>
    <row r="5153" spans="13:17">
      <c r="M5153" s="1" t="s">
        <v>59</v>
      </c>
      <c r="N5153" s="1" t="s">
        <v>59</v>
      </c>
      <c r="O5153" s="1" t="s">
        <v>1084</v>
      </c>
      <c r="P5153" s="1" t="s">
        <v>316</v>
      </c>
      <c r="Q5153" s="1">
        <v>60916223</v>
      </c>
    </row>
    <row r="5154" spans="13:17">
      <c r="M5154" s="1" t="s">
        <v>59</v>
      </c>
      <c r="N5154" s="1" t="s">
        <v>59</v>
      </c>
      <c r="O5154" s="1" t="s">
        <v>1084</v>
      </c>
      <c r="P5154" s="1" t="s">
        <v>318</v>
      </c>
      <c r="Q5154" s="1">
        <v>60916224</v>
      </c>
    </row>
    <row r="5155" spans="13:17">
      <c r="M5155" s="1" t="s">
        <v>59</v>
      </c>
      <c r="N5155" s="1" t="s">
        <v>59</v>
      </c>
      <c r="O5155" s="1" t="s">
        <v>1084</v>
      </c>
      <c r="P5155" s="1" t="s">
        <v>320</v>
      </c>
      <c r="Q5155" s="1">
        <v>60916225</v>
      </c>
    </row>
    <row r="5156" spans="13:17">
      <c r="M5156" s="1" t="s">
        <v>59</v>
      </c>
      <c r="N5156" s="1" t="s">
        <v>59</v>
      </c>
      <c r="O5156" s="1" t="s">
        <v>1084</v>
      </c>
      <c r="P5156" s="1" t="s">
        <v>322</v>
      </c>
      <c r="Q5156" s="1">
        <v>60916226</v>
      </c>
    </row>
    <row r="5157" spans="13:17">
      <c r="M5157" s="1" t="s">
        <v>59</v>
      </c>
      <c r="N5157" s="1" t="s">
        <v>59</v>
      </c>
      <c r="O5157" s="1" t="s">
        <v>1084</v>
      </c>
      <c r="P5157" s="1" t="s">
        <v>324</v>
      </c>
      <c r="Q5157" s="1">
        <v>60916227</v>
      </c>
    </row>
    <row r="5158" spans="13:17">
      <c r="M5158" s="1" t="s">
        <v>59</v>
      </c>
      <c r="N5158" s="1" t="s">
        <v>59</v>
      </c>
      <c r="O5158" s="1" t="s">
        <v>1085</v>
      </c>
      <c r="P5158" s="1" t="s">
        <v>4637</v>
      </c>
      <c r="Q5158" s="1">
        <v>60919419</v>
      </c>
    </row>
    <row r="5159" spans="13:17">
      <c r="M5159" s="1" t="s">
        <v>59</v>
      </c>
      <c r="N5159" s="1" t="s">
        <v>59</v>
      </c>
      <c r="O5159" s="1" t="s">
        <v>1085</v>
      </c>
      <c r="P5159" s="1" t="s">
        <v>4638</v>
      </c>
      <c r="Q5159" s="1">
        <v>60919415</v>
      </c>
    </row>
    <row r="5160" spans="13:17">
      <c r="M5160" s="1" t="s">
        <v>59</v>
      </c>
      <c r="N5160" s="1" t="s">
        <v>59</v>
      </c>
      <c r="O5160" s="1" t="s">
        <v>1085</v>
      </c>
      <c r="P5160" s="1" t="s">
        <v>4639</v>
      </c>
      <c r="Q5160" s="1">
        <v>60919428</v>
      </c>
    </row>
    <row r="5161" spans="13:17">
      <c r="M5161" s="1" t="s">
        <v>59</v>
      </c>
      <c r="N5161" s="1" t="s">
        <v>59</v>
      </c>
      <c r="O5161" s="1" t="s">
        <v>1085</v>
      </c>
      <c r="P5161" s="1" t="s">
        <v>4640</v>
      </c>
      <c r="Q5161" s="1">
        <v>60919447</v>
      </c>
    </row>
    <row r="5162" spans="13:17">
      <c r="M5162" s="1" t="s">
        <v>59</v>
      </c>
      <c r="N5162" s="1" t="s">
        <v>59</v>
      </c>
      <c r="O5162" s="1" t="s">
        <v>1085</v>
      </c>
      <c r="P5162" s="1" t="s">
        <v>4641</v>
      </c>
      <c r="Q5162" s="1">
        <v>60919438</v>
      </c>
    </row>
    <row r="5163" spans="13:17">
      <c r="M5163" s="1" t="s">
        <v>59</v>
      </c>
      <c r="N5163" s="1" t="s">
        <v>59</v>
      </c>
      <c r="O5163" s="1" t="s">
        <v>1085</v>
      </c>
      <c r="P5163" s="1" t="s">
        <v>4642</v>
      </c>
      <c r="Q5163" s="1">
        <v>60919457</v>
      </c>
    </row>
    <row r="5164" spans="13:17">
      <c r="M5164" s="1" t="s">
        <v>59</v>
      </c>
      <c r="N5164" s="1" t="s">
        <v>59</v>
      </c>
      <c r="O5164" s="1" t="s">
        <v>1085</v>
      </c>
      <c r="P5164" s="1" t="s">
        <v>4643</v>
      </c>
      <c r="Q5164" s="1">
        <v>60919466</v>
      </c>
    </row>
    <row r="5165" spans="13:17">
      <c r="M5165" s="1" t="s">
        <v>59</v>
      </c>
      <c r="N5165" s="1" t="s">
        <v>59</v>
      </c>
      <c r="O5165" s="1" t="s">
        <v>1085</v>
      </c>
      <c r="P5165" s="1" t="s">
        <v>974</v>
      </c>
      <c r="Q5165" s="1">
        <v>60919476</v>
      </c>
    </row>
    <row r="5166" spans="13:17">
      <c r="M5166" s="1" t="s">
        <v>59</v>
      </c>
      <c r="N5166" s="1" t="s">
        <v>59</v>
      </c>
      <c r="O5166" s="1" t="s">
        <v>1085</v>
      </c>
      <c r="P5166" s="1" t="s">
        <v>1085</v>
      </c>
      <c r="Q5166" s="1">
        <v>60919485</v>
      </c>
    </row>
    <row r="5167" spans="13:17">
      <c r="M5167" s="1" t="s">
        <v>59</v>
      </c>
      <c r="N5167" s="1" t="s">
        <v>59</v>
      </c>
      <c r="O5167" s="1" t="s">
        <v>1085</v>
      </c>
      <c r="P5167" s="1" t="s">
        <v>4644</v>
      </c>
      <c r="Q5167" s="1">
        <v>60919499</v>
      </c>
    </row>
    <row r="5168" spans="13:17">
      <c r="M5168"/>
      <c r="N5168"/>
      <c r="O5168"/>
      <c r="P5168"/>
      <c r="Q5168"/>
    </row>
    <row r="5169" spans="13:17">
      <c r="M5169"/>
      <c r="N5169"/>
      <c r="O5169"/>
      <c r="P5169"/>
      <c r="Q5169"/>
    </row>
    <row r="5170" spans="13:17">
      <c r="M5170"/>
      <c r="N5170"/>
      <c r="O5170"/>
      <c r="P5170"/>
      <c r="Q5170"/>
    </row>
    <row r="5171" spans="13:17">
      <c r="M5171"/>
      <c r="N5171"/>
      <c r="O5171"/>
      <c r="P5171"/>
      <c r="Q5171"/>
    </row>
    <row r="5172" spans="13:17">
      <c r="M5172"/>
      <c r="N5172"/>
      <c r="O5172"/>
      <c r="P5172"/>
      <c r="Q5172"/>
    </row>
    <row r="5173" spans="13:17">
      <c r="M5173"/>
      <c r="N5173"/>
      <c r="O5173"/>
      <c r="P5173"/>
      <c r="Q5173"/>
    </row>
    <row r="5174" spans="13:17">
      <c r="M5174"/>
      <c r="N5174"/>
      <c r="O5174"/>
      <c r="P5174"/>
      <c r="Q5174"/>
    </row>
    <row r="5175" spans="13:17">
      <c r="M5175"/>
      <c r="N5175"/>
      <c r="O5175"/>
      <c r="P5175"/>
      <c r="Q5175"/>
    </row>
    <row r="5176" spans="13:17">
      <c r="M5176"/>
      <c r="N5176"/>
      <c r="O5176"/>
      <c r="P5176"/>
      <c r="Q5176"/>
    </row>
    <row r="5177" spans="13:17">
      <c r="M5177"/>
      <c r="N5177"/>
      <c r="O5177"/>
      <c r="P5177"/>
      <c r="Q5177"/>
    </row>
    <row r="5178" spans="13:17">
      <c r="M5178"/>
      <c r="N5178"/>
      <c r="O5178"/>
      <c r="P5178"/>
      <c r="Q5178"/>
    </row>
    <row r="5179" spans="13:17">
      <c r="M5179"/>
      <c r="N5179"/>
      <c r="O5179"/>
      <c r="P5179"/>
      <c r="Q5179"/>
    </row>
    <row r="5180" spans="13:17">
      <c r="M5180"/>
      <c r="N5180"/>
      <c r="O5180"/>
      <c r="P5180"/>
      <c r="Q5180"/>
    </row>
    <row r="5181" spans="13:17">
      <c r="M5181"/>
      <c r="N5181"/>
      <c r="O5181"/>
      <c r="P5181"/>
      <c r="Q5181"/>
    </row>
    <row r="5182" spans="13:17">
      <c r="M5182"/>
      <c r="N5182"/>
      <c r="O5182"/>
      <c r="P5182"/>
      <c r="Q5182"/>
    </row>
    <row r="5183" spans="13:17">
      <c r="M5183"/>
      <c r="N5183"/>
      <c r="O5183"/>
      <c r="P5183"/>
      <c r="Q5183"/>
    </row>
    <row r="5184" spans="13:17">
      <c r="M5184"/>
      <c r="N5184"/>
      <c r="O5184"/>
      <c r="P5184"/>
      <c r="Q5184"/>
    </row>
    <row r="5185" spans="13:17">
      <c r="M5185"/>
      <c r="N5185"/>
      <c r="O5185"/>
      <c r="P5185"/>
      <c r="Q5185"/>
    </row>
    <row r="5186" spans="13:17">
      <c r="M5186"/>
      <c r="N5186"/>
      <c r="O5186"/>
      <c r="P5186"/>
      <c r="Q5186"/>
    </row>
    <row r="5187" spans="13:17">
      <c r="M5187"/>
      <c r="N5187"/>
      <c r="O5187"/>
      <c r="P5187"/>
      <c r="Q5187"/>
    </row>
    <row r="5188" spans="13:17">
      <c r="M5188"/>
      <c r="N5188"/>
      <c r="O5188"/>
      <c r="P5188"/>
      <c r="Q5188"/>
    </row>
    <row r="5189" spans="13:17">
      <c r="M5189"/>
      <c r="N5189"/>
      <c r="O5189"/>
      <c r="P5189"/>
      <c r="Q5189"/>
    </row>
    <row r="5190" spans="13:17">
      <c r="M5190"/>
      <c r="N5190"/>
      <c r="O5190"/>
      <c r="P5190"/>
      <c r="Q5190"/>
    </row>
    <row r="5191" spans="13:17">
      <c r="M5191"/>
      <c r="N5191"/>
      <c r="O5191"/>
      <c r="P5191"/>
      <c r="Q5191"/>
    </row>
    <row r="5192" spans="13:17">
      <c r="M5192"/>
      <c r="N5192"/>
      <c r="O5192"/>
      <c r="P5192"/>
      <c r="Q5192"/>
    </row>
    <row r="5193" spans="13:17">
      <c r="M5193"/>
      <c r="N5193"/>
      <c r="O5193"/>
      <c r="P5193"/>
      <c r="Q5193"/>
    </row>
    <row r="5194" spans="13:17">
      <c r="M5194"/>
      <c r="N5194"/>
      <c r="O5194"/>
      <c r="P5194"/>
      <c r="Q5194"/>
    </row>
    <row r="5195" spans="13:17">
      <c r="M5195"/>
      <c r="N5195"/>
      <c r="O5195"/>
      <c r="P5195"/>
      <c r="Q5195"/>
    </row>
    <row r="5196" spans="13:17">
      <c r="M5196"/>
      <c r="N5196"/>
      <c r="O5196"/>
      <c r="P5196"/>
      <c r="Q5196"/>
    </row>
    <row r="5197" spans="13:17">
      <c r="M5197"/>
      <c r="N5197"/>
      <c r="O5197"/>
      <c r="P5197"/>
      <c r="Q5197"/>
    </row>
    <row r="5198" spans="13:17">
      <c r="M5198"/>
      <c r="N5198"/>
      <c r="O5198"/>
      <c r="P5198"/>
      <c r="Q5198"/>
    </row>
    <row r="5199" spans="13:17">
      <c r="M5199"/>
      <c r="N5199"/>
      <c r="O5199"/>
      <c r="P5199"/>
      <c r="Q5199"/>
    </row>
    <row r="5200" spans="13:17">
      <c r="M5200"/>
      <c r="N5200"/>
      <c r="O5200"/>
      <c r="P5200"/>
      <c r="Q5200"/>
    </row>
    <row r="5201" spans="13:17">
      <c r="M5201"/>
      <c r="N5201"/>
      <c r="O5201"/>
      <c r="P5201"/>
      <c r="Q5201"/>
    </row>
    <row r="5202" spans="13:17">
      <c r="M5202"/>
      <c r="N5202"/>
      <c r="O5202"/>
      <c r="P5202"/>
      <c r="Q5202"/>
    </row>
    <row r="5203" spans="13:17">
      <c r="M5203"/>
      <c r="N5203"/>
      <c r="O5203"/>
      <c r="P5203"/>
      <c r="Q5203"/>
    </row>
    <row r="5204" spans="13:17">
      <c r="M5204"/>
      <c r="N5204"/>
      <c r="O5204"/>
      <c r="P5204"/>
      <c r="Q5204"/>
    </row>
    <row r="5205" spans="13:17">
      <c r="M5205"/>
      <c r="N5205"/>
      <c r="O5205"/>
      <c r="P5205"/>
      <c r="Q5205"/>
    </row>
    <row r="5206" spans="13:17">
      <c r="M5206"/>
      <c r="N5206"/>
      <c r="O5206"/>
      <c r="P5206"/>
      <c r="Q5206"/>
    </row>
    <row r="5207" spans="13:17">
      <c r="M5207"/>
      <c r="N5207"/>
      <c r="O5207"/>
      <c r="P5207"/>
      <c r="Q5207"/>
    </row>
    <row r="5208" spans="13:17">
      <c r="M5208"/>
      <c r="N5208"/>
      <c r="O5208"/>
      <c r="P5208"/>
      <c r="Q5208"/>
    </row>
    <row r="5209" spans="13:17">
      <c r="M5209"/>
      <c r="N5209"/>
      <c r="O5209"/>
      <c r="P5209"/>
      <c r="Q5209"/>
    </row>
    <row r="5210" spans="13:17">
      <c r="M5210"/>
      <c r="N5210"/>
      <c r="O5210"/>
      <c r="P5210"/>
      <c r="Q5210"/>
    </row>
    <row r="5211" spans="13:17">
      <c r="M5211"/>
      <c r="N5211"/>
      <c r="O5211"/>
      <c r="P5211"/>
      <c r="Q5211"/>
    </row>
    <row r="5212" spans="13:17">
      <c r="M5212"/>
      <c r="N5212"/>
      <c r="O5212"/>
      <c r="P5212"/>
      <c r="Q5212"/>
    </row>
    <row r="5213" spans="13:17">
      <c r="M5213"/>
      <c r="N5213"/>
      <c r="O5213"/>
      <c r="P5213"/>
      <c r="Q5213"/>
    </row>
    <row r="5214" spans="13:17">
      <c r="M5214"/>
      <c r="N5214"/>
      <c r="O5214"/>
      <c r="P5214"/>
      <c r="Q5214"/>
    </row>
    <row r="5215" spans="13:17">
      <c r="M5215"/>
      <c r="N5215"/>
      <c r="O5215"/>
      <c r="P5215"/>
      <c r="Q5215"/>
    </row>
    <row r="5216" spans="13:17">
      <c r="M5216"/>
      <c r="N5216"/>
      <c r="O5216"/>
      <c r="P5216"/>
      <c r="Q5216"/>
    </row>
    <row r="5217" spans="13:17">
      <c r="M5217"/>
      <c r="N5217"/>
      <c r="O5217"/>
      <c r="P5217"/>
      <c r="Q5217"/>
    </row>
    <row r="5218" spans="13:17">
      <c r="M5218"/>
      <c r="N5218"/>
      <c r="O5218"/>
      <c r="P5218"/>
      <c r="Q5218"/>
    </row>
    <row r="5219" spans="13:17">
      <c r="M5219"/>
      <c r="N5219"/>
      <c r="O5219"/>
      <c r="P5219"/>
      <c r="Q5219"/>
    </row>
    <row r="5220" spans="13:17">
      <c r="M5220"/>
      <c r="N5220"/>
      <c r="O5220"/>
      <c r="P5220"/>
      <c r="Q5220"/>
    </row>
    <row r="5221" spans="13:17">
      <c r="M5221"/>
      <c r="N5221"/>
      <c r="O5221"/>
      <c r="P5221"/>
      <c r="Q5221"/>
    </row>
    <row r="5222" spans="13:17">
      <c r="M5222"/>
      <c r="N5222"/>
      <c r="O5222"/>
      <c r="P5222"/>
      <c r="Q5222"/>
    </row>
    <row r="5223" spans="13:17">
      <c r="M5223"/>
      <c r="N5223"/>
      <c r="O5223"/>
      <c r="P5223"/>
      <c r="Q5223"/>
    </row>
    <row r="5224" spans="13:17">
      <c r="M5224"/>
      <c r="N5224"/>
      <c r="O5224"/>
      <c r="P5224"/>
      <c r="Q5224"/>
    </row>
    <row r="5225" spans="13:17">
      <c r="M5225"/>
      <c r="N5225"/>
      <c r="O5225"/>
      <c r="P5225"/>
      <c r="Q5225"/>
    </row>
    <row r="5226" spans="13:17">
      <c r="M5226"/>
      <c r="N5226"/>
      <c r="O5226"/>
      <c r="P5226"/>
      <c r="Q5226"/>
    </row>
    <row r="5227" spans="13:17">
      <c r="M5227"/>
      <c r="N5227"/>
      <c r="O5227"/>
      <c r="P5227"/>
      <c r="Q5227"/>
    </row>
    <row r="5228" spans="13:17">
      <c r="M5228"/>
      <c r="N5228"/>
      <c r="O5228"/>
      <c r="P5228"/>
      <c r="Q5228"/>
    </row>
    <row r="5229" spans="13:17">
      <c r="M5229"/>
      <c r="N5229"/>
      <c r="O5229"/>
      <c r="P5229"/>
      <c r="Q5229"/>
    </row>
    <row r="5230" spans="13:17">
      <c r="M5230"/>
      <c r="N5230"/>
      <c r="O5230"/>
      <c r="P5230"/>
      <c r="Q5230"/>
    </row>
    <row r="5231" spans="13:17">
      <c r="M5231"/>
      <c r="N5231"/>
      <c r="O5231"/>
      <c r="P5231"/>
      <c r="Q5231"/>
    </row>
    <row r="5232" spans="13:17">
      <c r="M5232"/>
      <c r="N5232"/>
      <c r="O5232"/>
      <c r="P5232"/>
      <c r="Q5232"/>
    </row>
    <row r="5233" spans="13:17">
      <c r="M5233"/>
      <c r="N5233"/>
      <c r="O5233"/>
      <c r="P5233"/>
      <c r="Q5233"/>
    </row>
    <row r="5234" spans="13:17">
      <c r="M5234"/>
      <c r="N5234"/>
      <c r="O5234"/>
      <c r="P5234"/>
      <c r="Q5234"/>
    </row>
    <row r="5235" spans="13:17">
      <c r="M5235"/>
      <c r="N5235"/>
      <c r="O5235"/>
      <c r="P5235"/>
      <c r="Q5235"/>
    </row>
    <row r="5236" spans="13:17">
      <c r="M5236"/>
      <c r="N5236"/>
      <c r="O5236"/>
      <c r="P5236"/>
      <c r="Q5236"/>
    </row>
    <row r="5237" spans="13:17">
      <c r="M5237"/>
      <c r="N5237"/>
      <c r="O5237"/>
      <c r="P5237"/>
      <c r="Q5237"/>
    </row>
    <row r="5238" spans="13:17">
      <c r="M5238"/>
      <c r="N5238"/>
      <c r="O5238"/>
      <c r="P5238"/>
      <c r="Q5238"/>
    </row>
    <row r="5239" spans="13:17">
      <c r="M5239"/>
      <c r="N5239"/>
      <c r="O5239"/>
      <c r="P5239"/>
      <c r="Q5239"/>
    </row>
    <row r="5240" spans="13:17">
      <c r="M5240"/>
      <c r="N5240"/>
      <c r="O5240"/>
      <c r="P5240"/>
      <c r="Q5240"/>
    </row>
    <row r="5241" spans="13:17">
      <c r="M5241"/>
      <c r="N5241"/>
      <c r="O5241"/>
      <c r="P5241"/>
      <c r="Q5241"/>
    </row>
    <row r="5242" spans="13:17">
      <c r="M5242"/>
      <c r="N5242"/>
      <c r="O5242"/>
      <c r="P5242"/>
      <c r="Q5242"/>
    </row>
    <row r="5243" spans="13:17">
      <c r="M5243"/>
      <c r="N5243"/>
      <c r="O5243"/>
      <c r="P5243"/>
      <c r="Q5243"/>
    </row>
    <row r="5244" spans="13:17">
      <c r="M5244"/>
      <c r="N5244"/>
      <c r="O5244"/>
      <c r="P5244"/>
      <c r="Q5244"/>
    </row>
    <row r="5245" spans="13:17">
      <c r="M5245"/>
      <c r="N5245"/>
      <c r="O5245"/>
      <c r="P5245"/>
      <c r="Q5245"/>
    </row>
    <row r="5246" spans="13:17">
      <c r="M5246"/>
      <c r="N5246"/>
      <c r="O5246"/>
      <c r="P5246"/>
      <c r="Q5246"/>
    </row>
    <row r="5247" spans="13:17">
      <c r="M5247"/>
      <c r="N5247"/>
      <c r="O5247"/>
      <c r="P5247"/>
      <c r="Q5247"/>
    </row>
    <row r="5248" spans="13:17">
      <c r="M5248"/>
      <c r="N5248"/>
      <c r="O5248"/>
      <c r="P5248"/>
      <c r="Q5248"/>
    </row>
    <row r="5249" spans="13:17">
      <c r="M5249"/>
      <c r="N5249"/>
      <c r="O5249"/>
      <c r="P5249"/>
      <c r="Q5249"/>
    </row>
    <row r="5250" spans="13:17">
      <c r="M5250"/>
      <c r="N5250"/>
      <c r="O5250"/>
      <c r="P5250"/>
      <c r="Q5250"/>
    </row>
    <row r="5251" spans="13:17">
      <c r="M5251"/>
      <c r="N5251"/>
      <c r="O5251"/>
      <c r="P5251"/>
      <c r="Q5251"/>
    </row>
    <row r="5252" spans="13:17">
      <c r="M5252"/>
      <c r="N5252"/>
      <c r="O5252"/>
      <c r="P5252"/>
      <c r="Q5252"/>
    </row>
    <row r="5253" spans="13:17">
      <c r="M5253"/>
      <c r="N5253"/>
      <c r="O5253"/>
      <c r="P5253"/>
      <c r="Q5253"/>
    </row>
    <row r="5254" spans="13:17">
      <c r="M5254"/>
      <c r="N5254"/>
      <c r="O5254"/>
      <c r="P5254"/>
      <c r="Q5254"/>
    </row>
    <row r="5255" spans="13:17">
      <c r="M5255"/>
      <c r="N5255"/>
      <c r="O5255"/>
      <c r="P5255"/>
      <c r="Q5255"/>
    </row>
    <row r="5256" spans="13:17">
      <c r="M5256"/>
      <c r="N5256"/>
      <c r="O5256"/>
      <c r="P5256"/>
      <c r="Q5256"/>
    </row>
    <row r="5257" spans="13:17">
      <c r="M5257"/>
      <c r="N5257"/>
      <c r="O5257"/>
      <c r="P5257"/>
      <c r="Q5257"/>
    </row>
    <row r="5258" spans="13:17">
      <c r="M5258"/>
      <c r="N5258"/>
      <c r="O5258"/>
      <c r="P5258"/>
      <c r="Q5258"/>
    </row>
    <row r="5259" spans="13:17">
      <c r="M5259"/>
      <c r="N5259"/>
      <c r="O5259"/>
      <c r="P5259"/>
      <c r="Q5259"/>
    </row>
    <row r="5260" spans="13:17">
      <c r="M5260"/>
      <c r="N5260"/>
      <c r="O5260"/>
      <c r="P5260"/>
      <c r="Q5260"/>
    </row>
    <row r="5261" spans="13:17">
      <c r="M5261"/>
      <c r="N5261"/>
      <c r="O5261"/>
      <c r="P5261"/>
      <c r="Q5261"/>
    </row>
    <row r="5262" spans="13:17">
      <c r="M5262"/>
      <c r="N5262"/>
      <c r="O5262"/>
      <c r="P5262"/>
      <c r="Q5262"/>
    </row>
    <row r="5263" spans="13:17">
      <c r="M5263"/>
      <c r="N5263"/>
      <c r="O5263"/>
      <c r="P5263"/>
      <c r="Q5263"/>
    </row>
    <row r="5264" spans="13:17">
      <c r="M5264"/>
      <c r="N5264"/>
      <c r="O5264"/>
      <c r="P5264"/>
      <c r="Q5264"/>
    </row>
    <row r="5265" spans="13:17">
      <c r="M5265"/>
      <c r="N5265"/>
      <c r="O5265"/>
      <c r="P5265"/>
      <c r="Q5265"/>
    </row>
    <row r="5266" spans="13:17">
      <c r="M5266"/>
      <c r="N5266"/>
      <c r="O5266"/>
      <c r="P5266"/>
      <c r="Q5266"/>
    </row>
    <row r="5267" spans="13:17">
      <c r="M5267"/>
      <c r="N5267"/>
      <c r="O5267"/>
      <c r="P5267"/>
      <c r="Q5267"/>
    </row>
    <row r="5268" spans="13:17">
      <c r="M5268"/>
      <c r="N5268"/>
      <c r="O5268"/>
      <c r="P5268"/>
      <c r="Q5268"/>
    </row>
    <row r="5269" spans="13:17">
      <c r="M5269"/>
      <c r="N5269"/>
      <c r="O5269"/>
      <c r="P5269"/>
      <c r="Q5269"/>
    </row>
    <row r="5270" spans="13:17">
      <c r="M5270"/>
      <c r="N5270"/>
      <c r="O5270"/>
      <c r="P5270"/>
      <c r="Q5270"/>
    </row>
    <row r="5271" spans="13:17">
      <c r="M5271"/>
      <c r="N5271"/>
      <c r="O5271"/>
      <c r="P5271"/>
      <c r="Q5271"/>
    </row>
    <row r="5272" spans="13:17">
      <c r="M5272"/>
      <c r="N5272"/>
      <c r="O5272"/>
      <c r="P5272"/>
      <c r="Q5272"/>
    </row>
    <row r="5273" spans="13:17">
      <c r="M5273"/>
      <c r="N5273"/>
      <c r="O5273"/>
      <c r="P5273"/>
      <c r="Q5273"/>
    </row>
    <row r="5274" spans="13:17">
      <c r="M5274"/>
      <c r="N5274"/>
      <c r="O5274"/>
      <c r="P5274"/>
      <c r="Q5274"/>
    </row>
    <row r="5275" spans="13:17">
      <c r="M5275"/>
      <c r="N5275"/>
      <c r="O5275"/>
      <c r="P5275"/>
      <c r="Q5275"/>
    </row>
    <row r="5276" spans="13:17">
      <c r="M5276"/>
      <c r="N5276"/>
      <c r="O5276"/>
      <c r="P5276"/>
      <c r="Q5276"/>
    </row>
    <row r="5277" spans="13:17">
      <c r="M5277"/>
      <c r="N5277"/>
      <c r="O5277"/>
      <c r="P5277"/>
      <c r="Q5277"/>
    </row>
    <row r="5278" spans="13:17">
      <c r="M5278"/>
      <c r="N5278"/>
      <c r="O5278"/>
      <c r="P5278"/>
      <c r="Q5278"/>
    </row>
    <row r="5279" spans="13:17">
      <c r="M5279"/>
      <c r="N5279"/>
      <c r="O5279"/>
      <c r="P5279"/>
      <c r="Q5279"/>
    </row>
    <row r="5280" spans="13:17">
      <c r="M5280"/>
      <c r="N5280"/>
      <c r="O5280"/>
      <c r="P5280"/>
      <c r="Q5280"/>
    </row>
    <row r="5281" spans="13:17">
      <c r="M5281"/>
      <c r="N5281"/>
      <c r="O5281"/>
      <c r="P5281"/>
      <c r="Q5281"/>
    </row>
    <row r="5282" spans="13:17">
      <c r="M5282"/>
      <c r="N5282"/>
      <c r="O5282"/>
      <c r="P5282"/>
      <c r="Q5282"/>
    </row>
    <row r="5283" spans="13:17">
      <c r="M5283"/>
      <c r="N5283"/>
      <c r="O5283"/>
      <c r="P5283"/>
      <c r="Q5283"/>
    </row>
    <row r="5284" spans="13:17">
      <c r="M5284"/>
      <c r="N5284"/>
      <c r="O5284"/>
      <c r="P5284"/>
      <c r="Q5284"/>
    </row>
    <row r="5285" spans="13:17">
      <c r="M5285"/>
      <c r="N5285"/>
      <c r="O5285"/>
      <c r="P5285"/>
      <c r="Q5285"/>
    </row>
    <row r="5286" spans="13:17">
      <c r="M5286"/>
      <c r="N5286"/>
      <c r="O5286"/>
      <c r="P5286"/>
      <c r="Q5286"/>
    </row>
    <row r="5287" spans="13:17">
      <c r="M5287"/>
      <c r="N5287"/>
      <c r="O5287"/>
      <c r="P5287"/>
      <c r="Q5287"/>
    </row>
    <row r="5288" spans="13:17">
      <c r="M5288"/>
      <c r="N5288"/>
      <c r="O5288"/>
      <c r="P5288"/>
      <c r="Q5288"/>
    </row>
    <row r="5289" spans="13:17">
      <c r="M5289"/>
      <c r="N5289"/>
      <c r="O5289"/>
      <c r="P5289"/>
      <c r="Q5289"/>
    </row>
    <row r="5290" spans="13:17">
      <c r="M5290"/>
      <c r="N5290"/>
      <c r="O5290"/>
      <c r="P5290"/>
      <c r="Q5290"/>
    </row>
    <row r="5291" spans="13:17">
      <c r="M5291"/>
      <c r="N5291"/>
      <c r="O5291"/>
      <c r="P5291"/>
      <c r="Q5291"/>
    </row>
    <row r="5292" spans="13:17">
      <c r="M5292"/>
      <c r="N5292"/>
      <c r="O5292"/>
      <c r="P5292"/>
      <c r="Q5292"/>
    </row>
    <row r="5293" spans="13:17">
      <c r="M5293"/>
      <c r="N5293"/>
      <c r="O5293"/>
      <c r="P5293"/>
      <c r="Q5293"/>
    </row>
    <row r="5294" spans="13:17">
      <c r="M5294"/>
      <c r="N5294"/>
      <c r="O5294"/>
      <c r="P5294"/>
      <c r="Q5294"/>
    </row>
    <row r="5295" spans="13:17">
      <c r="M5295"/>
      <c r="N5295"/>
      <c r="O5295"/>
      <c r="P5295"/>
      <c r="Q5295"/>
    </row>
    <row r="5296" spans="13:17">
      <c r="M5296"/>
      <c r="N5296"/>
      <c r="O5296"/>
      <c r="P5296"/>
      <c r="Q5296"/>
    </row>
    <row r="5297" spans="13:17">
      <c r="M5297"/>
      <c r="N5297"/>
      <c r="O5297"/>
      <c r="P5297"/>
      <c r="Q5297"/>
    </row>
    <row r="5298" spans="13:17">
      <c r="M5298"/>
      <c r="N5298"/>
      <c r="O5298"/>
      <c r="P5298"/>
      <c r="Q5298"/>
    </row>
    <row r="5299" spans="13:17">
      <c r="M5299"/>
      <c r="N5299"/>
      <c r="O5299"/>
      <c r="P5299"/>
      <c r="Q5299"/>
    </row>
    <row r="5300" spans="13:17">
      <c r="M5300"/>
      <c r="N5300"/>
      <c r="O5300"/>
      <c r="P5300"/>
      <c r="Q5300"/>
    </row>
    <row r="5301" spans="13:17">
      <c r="M5301"/>
      <c r="N5301"/>
      <c r="O5301"/>
      <c r="P5301"/>
      <c r="Q5301"/>
    </row>
    <row r="5302" spans="13:17">
      <c r="M5302"/>
      <c r="N5302"/>
      <c r="O5302"/>
      <c r="P5302"/>
      <c r="Q5302"/>
    </row>
    <row r="5303" spans="13:17">
      <c r="M5303"/>
      <c r="N5303"/>
      <c r="O5303"/>
      <c r="P5303"/>
      <c r="Q5303"/>
    </row>
    <row r="5304" spans="13:17">
      <c r="M5304"/>
      <c r="N5304"/>
      <c r="O5304"/>
      <c r="P5304"/>
      <c r="Q5304"/>
    </row>
    <row r="5305" spans="13:17">
      <c r="M5305"/>
      <c r="N5305"/>
      <c r="O5305"/>
      <c r="P5305"/>
      <c r="Q5305"/>
    </row>
    <row r="5306" spans="13:17">
      <c r="M5306"/>
      <c r="N5306"/>
      <c r="O5306"/>
      <c r="P5306"/>
      <c r="Q5306"/>
    </row>
    <row r="5307" spans="13:17">
      <c r="M5307"/>
      <c r="N5307"/>
      <c r="O5307"/>
      <c r="P5307"/>
      <c r="Q5307"/>
    </row>
    <row r="5308" spans="13:17">
      <c r="M5308"/>
      <c r="N5308"/>
      <c r="O5308"/>
      <c r="P5308"/>
      <c r="Q5308"/>
    </row>
    <row r="5309" spans="13:17">
      <c r="M5309"/>
      <c r="N5309"/>
      <c r="O5309"/>
      <c r="P5309"/>
      <c r="Q5309"/>
    </row>
    <row r="5310" spans="13:17">
      <c r="M5310"/>
      <c r="N5310"/>
      <c r="O5310"/>
      <c r="P5310"/>
      <c r="Q5310"/>
    </row>
    <row r="5311" spans="13:17">
      <c r="M5311"/>
      <c r="N5311"/>
      <c r="O5311"/>
      <c r="P5311"/>
      <c r="Q5311"/>
    </row>
    <row r="5312" spans="13:17">
      <c r="M5312"/>
      <c r="N5312"/>
      <c r="O5312"/>
      <c r="P5312"/>
      <c r="Q5312"/>
    </row>
    <row r="5313" spans="13:17">
      <c r="M5313"/>
      <c r="N5313"/>
      <c r="O5313"/>
      <c r="P5313"/>
      <c r="Q5313"/>
    </row>
    <row r="5314" spans="13:17">
      <c r="M5314"/>
      <c r="N5314"/>
      <c r="O5314"/>
      <c r="P5314"/>
      <c r="Q5314"/>
    </row>
    <row r="5315" spans="13:17">
      <c r="M5315"/>
      <c r="N5315"/>
      <c r="O5315"/>
      <c r="P5315"/>
      <c r="Q5315"/>
    </row>
    <row r="5316" spans="13:17">
      <c r="M5316"/>
      <c r="N5316"/>
      <c r="O5316"/>
      <c r="P5316"/>
      <c r="Q5316"/>
    </row>
    <row r="5317" spans="13:17">
      <c r="M5317"/>
      <c r="N5317"/>
      <c r="O5317"/>
      <c r="P5317"/>
      <c r="Q5317"/>
    </row>
    <row r="5318" spans="13:17">
      <c r="M5318"/>
      <c r="N5318"/>
      <c r="O5318"/>
      <c r="P5318"/>
      <c r="Q5318"/>
    </row>
    <row r="5319" spans="13:17">
      <c r="M5319"/>
      <c r="N5319"/>
      <c r="O5319"/>
      <c r="P5319"/>
      <c r="Q5319"/>
    </row>
    <row r="5320" spans="13:17">
      <c r="M5320"/>
      <c r="N5320"/>
      <c r="O5320"/>
      <c r="P5320"/>
      <c r="Q5320"/>
    </row>
    <row r="5321" spans="13:17">
      <c r="M5321"/>
      <c r="N5321"/>
      <c r="O5321"/>
      <c r="P5321"/>
      <c r="Q5321"/>
    </row>
    <row r="5322" spans="13:17">
      <c r="M5322"/>
      <c r="N5322"/>
      <c r="O5322"/>
      <c r="P5322"/>
      <c r="Q5322"/>
    </row>
    <row r="5323" spans="13:17">
      <c r="M5323"/>
      <c r="N5323"/>
      <c r="O5323"/>
      <c r="P5323"/>
      <c r="Q5323"/>
    </row>
    <row r="5324" spans="13:17">
      <c r="M5324"/>
      <c r="N5324"/>
      <c r="O5324"/>
      <c r="P5324"/>
      <c r="Q5324"/>
    </row>
    <row r="5325" spans="13:17">
      <c r="M5325"/>
      <c r="N5325"/>
      <c r="O5325"/>
      <c r="P5325"/>
      <c r="Q5325"/>
    </row>
    <row r="5326" spans="13:17">
      <c r="M5326"/>
      <c r="N5326"/>
      <c r="O5326"/>
      <c r="P5326"/>
      <c r="Q5326"/>
    </row>
    <row r="5327" spans="13:17">
      <c r="M5327"/>
      <c r="N5327"/>
      <c r="O5327"/>
      <c r="P5327"/>
      <c r="Q5327"/>
    </row>
    <row r="5328" spans="13:17">
      <c r="M5328"/>
      <c r="N5328"/>
      <c r="O5328"/>
      <c r="P5328"/>
      <c r="Q5328"/>
    </row>
    <row r="5329" spans="13:17">
      <c r="M5329"/>
      <c r="N5329"/>
      <c r="O5329"/>
      <c r="P5329"/>
      <c r="Q5329"/>
    </row>
    <row r="5330" spans="13:17">
      <c r="M5330"/>
      <c r="N5330"/>
      <c r="O5330"/>
      <c r="P5330"/>
      <c r="Q5330"/>
    </row>
    <row r="5331" spans="13:17">
      <c r="M5331"/>
      <c r="N5331"/>
      <c r="O5331"/>
      <c r="P5331"/>
      <c r="Q5331"/>
    </row>
    <row r="5332" spans="13:17">
      <c r="M5332"/>
      <c r="N5332"/>
      <c r="O5332"/>
      <c r="P5332"/>
      <c r="Q5332"/>
    </row>
    <row r="5333" spans="13:17">
      <c r="M5333"/>
      <c r="N5333"/>
      <c r="O5333"/>
      <c r="P5333"/>
      <c r="Q5333"/>
    </row>
    <row r="5334" spans="13:17">
      <c r="M5334"/>
      <c r="N5334"/>
      <c r="O5334"/>
      <c r="P5334"/>
      <c r="Q5334"/>
    </row>
    <row r="5335" spans="13:17">
      <c r="M5335"/>
      <c r="N5335"/>
      <c r="O5335"/>
      <c r="P5335"/>
      <c r="Q5335"/>
    </row>
    <row r="5336" spans="13:17">
      <c r="M5336"/>
      <c r="N5336"/>
      <c r="O5336"/>
      <c r="P5336"/>
      <c r="Q5336"/>
    </row>
    <row r="5337" spans="13:17">
      <c r="M5337"/>
      <c r="N5337"/>
      <c r="O5337"/>
      <c r="P5337"/>
      <c r="Q5337"/>
    </row>
    <row r="5338" spans="13:17">
      <c r="M5338"/>
      <c r="N5338"/>
      <c r="O5338"/>
      <c r="P5338"/>
      <c r="Q5338"/>
    </row>
    <row r="5339" spans="13:17">
      <c r="M5339"/>
      <c r="N5339"/>
      <c r="O5339"/>
      <c r="P5339"/>
      <c r="Q5339"/>
    </row>
    <row r="5340" spans="13:17">
      <c r="M5340"/>
      <c r="N5340"/>
      <c r="O5340"/>
      <c r="P5340"/>
      <c r="Q5340"/>
    </row>
    <row r="5341" spans="13:17">
      <c r="M5341"/>
      <c r="N5341"/>
      <c r="O5341"/>
      <c r="P5341"/>
      <c r="Q5341"/>
    </row>
    <row r="5342" spans="13:17">
      <c r="M5342"/>
      <c r="N5342"/>
      <c r="O5342"/>
      <c r="P5342"/>
      <c r="Q5342"/>
    </row>
    <row r="5343" spans="13:17">
      <c r="M5343"/>
      <c r="N5343"/>
      <c r="O5343"/>
      <c r="P5343"/>
      <c r="Q5343"/>
    </row>
    <row r="5344" spans="13:17">
      <c r="M5344"/>
      <c r="N5344"/>
      <c r="O5344"/>
      <c r="P5344"/>
      <c r="Q5344"/>
    </row>
    <row r="5345" spans="13:17">
      <c r="M5345"/>
      <c r="N5345"/>
      <c r="O5345"/>
      <c r="P5345"/>
      <c r="Q5345"/>
    </row>
    <row r="5346" spans="13:17">
      <c r="M5346"/>
      <c r="N5346"/>
      <c r="O5346"/>
      <c r="P5346"/>
      <c r="Q5346"/>
    </row>
    <row r="5347" spans="13:17">
      <c r="M5347"/>
      <c r="N5347"/>
      <c r="O5347"/>
      <c r="P5347"/>
      <c r="Q5347"/>
    </row>
    <row r="5348" spans="13:17">
      <c r="M5348"/>
      <c r="N5348"/>
      <c r="O5348"/>
      <c r="P5348"/>
      <c r="Q5348"/>
    </row>
    <row r="5349" spans="13:17">
      <c r="M5349"/>
      <c r="N5349"/>
      <c r="O5349"/>
      <c r="P5349"/>
      <c r="Q5349"/>
    </row>
    <row r="5350" spans="13:17">
      <c r="M5350"/>
      <c r="N5350"/>
      <c r="O5350"/>
      <c r="P5350"/>
      <c r="Q5350"/>
    </row>
    <row r="5351" spans="13:17">
      <c r="M5351"/>
      <c r="N5351"/>
      <c r="O5351"/>
      <c r="P5351"/>
      <c r="Q5351"/>
    </row>
    <row r="5352" spans="13:17">
      <c r="M5352"/>
      <c r="N5352"/>
      <c r="O5352"/>
      <c r="P5352"/>
      <c r="Q5352"/>
    </row>
    <row r="5353" spans="13:17">
      <c r="M5353"/>
      <c r="N5353"/>
      <c r="O5353"/>
      <c r="P5353"/>
      <c r="Q5353"/>
    </row>
    <row r="5354" spans="13:17">
      <c r="M5354"/>
      <c r="N5354"/>
      <c r="O5354"/>
      <c r="P5354"/>
      <c r="Q5354"/>
    </row>
    <row r="5355" spans="13:17">
      <c r="M5355"/>
      <c r="N5355"/>
      <c r="O5355"/>
      <c r="P5355"/>
      <c r="Q5355"/>
    </row>
    <row r="5356" spans="13:17">
      <c r="M5356"/>
      <c r="N5356"/>
      <c r="O5356"/>
      <c r="P5356"/>
      <c r="Q5356"/>
    </row>
    <row r="5357" spans="13:17">
      <c r="M5357"/>
      <c r="N5357"/>
      <c r="O5357"/>
      <c r="P5357"/>
      <c r="Q5357"/>
    </row>
    <row r="5358" spans="13:17">
      <c r="M5358"/>
      <c r="N5358"/>
      <c r="O5358"/>
      <c r="P5358"/>
      <c r="Q5358"/>
    </row>
    <row r="5359" spans="13:17">
      <c r="M5359"/>
      <c r="N5359"/>
      <c r="O5359"/>
      <c r="P5359"/>
      <c r="Q5359"/>
    </row>
    <row r="5360" spans="13:17">
      <c r="M5360"/>
      <c r="N5360"/>
      <c r="O5360"/>
      <c r="P5360"/>
      <c r="Q5360"/>
    </row>
    <row r="5361" spans="13:17">
      <c r="M5361"/>
      <c r="N5361"/>
      <c r="O5361"/>
      <c r="P5361"/>
      <c r="Q5361"/>
    </row>
    <row r="5362" spans="13:17">
      <c r="M5362"/>
      <c r="N5362"/>
      <c r="O5362"/>
      <c r="P5362"/>
      <c r="Q5362"/>
    </row>
    <row r="5363" spans="13:17">
      <c r="M5363"/>
      <c r="N5363"/>
      <c r="O5363"/>
      <c r="P5363"/>
      <c r="Q5363"/>
    </row>
    <row r="5364" spans="13:17">
      <c r="M5364"/>
      <c r="N5364"/>
      <c r="O5364"/>
      <c r="P5364"/>
      <c r="Q5364"/>
    </row>
    <row r="5365" spans="13:17">
      <c r="M5365"/>
      <c r="N5365"/>
      <c r="O5365"/>
      <c r="P5365"/>
      <c r="Q5365"/>
    </row>
    <row r="5366" spans="13:17">
      <c r="M5366"/>
      <c r="N5366"/>
      <c r="O5366"/>
      <c r="P5366"/>
      <c r="Q5366"/>
    </row>
    <row r="5367" spans="13:17">
      <c r="M5367"/>
      <c r="N5367"/>
      <c r="O5367"/>
      <c r="P5367"/>
      <c r="Q5367"/>
    </row>
    <row r="5368" spans="13:17">
      <c r="M5368"/>
      <c r="N5368"/>
      <c r="O5368"/>
      <c r="P5368"/>
      <c r="Q5368"/>
    </row>
    <row r="5369" spans="13:17">
      <c r="M5369"/>
      <c r="N5369"/>
      <c r="O5369"/>
      <c r="P5369"/>
      <c r="Q5369"/>
    </row>
    <row r="5370" spans="13:17">
      <c r="M5370"/>
      <c r="N5370"/>
      <c r="O5370"/>
      <c r="P5370"/>
      <c r="Q5370"/>
    </row>
    <row r="5371" spans="13:17">
      <c r="M5371"/>
      <c r="N5371"/>
      <c r="O5371"/>
      <c r="P5371"/>
      <c r="Q5371"/>
    </row>
    <row r="5372" spans="13:17">
      <c r="M5372"/>
      <c r="N5372"/>
      <c r="O5372"/>
      <c r="P5372"/>
      <c r="Q5372"/>
    </row>
    <row r="5373" spans="13:17">
      <c r="M5373"/>
      <c r="N5373"/>
      <c r="O5373"/>
      <c r="P5373"/>
      <c r="Q5373"/>
    </row>
    <row r="5374" spans="13:17">
      <c r="M5374"/>
      <c r="N5374"/>
      <c r="O5374"/>
      <c r="P5374"/>
      <c r="Q5374"/>
    </row>
    <row r="5375" spans="13:17">
      <c r="M5375"/>
      <c r="N5375"/>
      <c r="O5375"/>
      <c r="P5375"/>
      <c r="Q5375"/>
    </row>
    <row r="5376" spans="13:17">
      <c r="M5376"/>
      <c r="N5376"/>
      <c r="O5376"/>
      <c r="P5376"/>
      <c r="Q5376"/>
    </row>
    <row r="5377" spans="13:17">
      <c r="M5377"/>
      <c r="N5377"/>
      <c r="O5377"/>
      <c r="P5377"/>
      <c r="Q5377"/>
    </row>
    <row r="5378" spans="13:17">
      <c r="M5378"/>
      <c r="N5378"/>
      <c r="O5378"/>
      <c r="P5378"/>
      <c r="Q5378"/>
    </row>
    <row r="5379" spans="13:17">
      <c r="M5379"/>
      <c r="N5379"/>
      <c r="O5379"/>
      <c r="P5379"/>
      <c r="Q5379"/>
    </row>
    <row r="5380" spans="13:17">
      <c r="M5380"/>
      <c r="N5380"/>
      <c r="O5380"/>
      <c r="P5380"/>
      <c r="Q5380"/>
    </row>
    <row r="5381" spans="13:17">
      <c r="M5381"/>
      <c r="N5381"/>
      <c r="O5381"/>
      <c r="P5381"/>
      <c r="Q5381"/>
    </row>
    <row r="5382" spans="13:17">
      <c r="M5382"/>
      <c r="N5382"/>
      <c r="O5382"/>
      <c r="P5382"/>
      <c r="Q5382"/>
    </row>
    <row r="5383" spans="13:17">
      <c r="M5383"/>
      <c r="N5383"/>
      <c r="O5383"/>
      <c r="P5383"/>
      <c r="Q5383"/>
    </row>
    <row r="5384" spans="13:17">
      <c r="M5384"/>
      <c r="N5384"/>
      <c r="O5384"/>
      <c r="P5384"/>
      <c r="Q5384"/>
    </row>
    <row r="5385" spans="13:17">
      <c r="M5385"/>
      <c r="N5385"/>
      <c r="O5385"/>
      <c r="P5385"/>
      <c r="Q5385"/>
    </row>
    <row r="5386" spans="13:17">
      <c r="M5386"/>
      <c r="N5386"/>
      <c r="O5386"/>
      <c r="P5386"/>
      <c r="Q5386"/>
    </row>
    <row r="5387" spans="13:17">
      <c r="M5387"/>
      <c r="N5387"/>
      <c r="O5387"/>
      <c r="P5387"/>
      <c r="Q5387"/>
    </row>
    <row r="5388" spans="13:17">
      <c r="M5388"/>
      <c r="N5388"/>
      <c r="O5388"/>
      <c r="P5388"/>
      <c r="Q5388"/>
    </row>
    <row r="5389" spans="13:17">
      <c r="M5389"/>
      <c r="N5389"/>
      <c r="O5389"/>
      <c r="P5389"/>
      <c r="Q5389"/>
    </row>
    <row r="5390" spans="13:17">
      <c r="M5390"/>
      <c r="N5390"/>
      <c r="O5390"/>
      <c r="P5390"/>
      <c r="Q5390"/>
    </row>
    <row r="5391" spans="13:17">
      <c r="M5391"/>
      <c r="N5391"/>
      <c r="O5391"/>
      <c r="P5391"/>
      <c r="Q5391"/>
    </row>
    <row r="5392" spans="13:17">
      <c r="M5392"/>
      <c r="N5392"/>
      <c r="O5392"/>
      <c r="P5392"/>
      <c r="Q5392"/>
    </row>
    <row r="5393" spans="13:17">
      <c r="M5393"/>
      <c r="N5393"/>
      <c r="O5393"/>
      <c r="P5393"/>
      <c r="Q5393"/>
    </row>
    <row r="5394" spans="13:17">
      <c r="M5394"/>
      <c r="N5394"/>
      <c r="O5394"/>
      <c r="P5394"/>
      <c r="Q5394"/>
    </row>
    <row r="5395" spans="13:17">
      <c r="M5395"/>
      <c r="N5395"/>
      <c r="O5395"/>
      <c r="P5395"/>
      <c r="Q5395"/>
    </row>
    <row r="5396" spans="13:17">
      <c r="M5396"/>
      <c r="N5396"/>
      <c r="O5396"/>
      <c r="P5396"/>
      <c r="Q5396"/>
    </row>
    <row r="5397" spans="13:17">
      <c r="M5397"/>
      <c r="N5397"/>
      <c r="O5397"/>
      <c r="P5397"/>
      <c r="Q5397"/>
    </row>
    <row r="5398" spans="13:17">
      <c r="M5398"/>
      <c r="N5398"/>
      <c r="O5398"/>
      <c r="P5398"/>
      <c r="Q5398"/>
    </row>
    <row r="5399" spans="13:17">
      <c r="M5399"/>
      <c r="N5399"/>
      <c r="O5399"/>
      <c r="P5399"/>
      <c r="Q5399"/>
    </row>
    <row r="5400" spans="13:17">
      <c r="M5400"/>
      <c r="N5400"/>
      <c r="O5400"/>
      <c r="P5400"/>
      <c r="Q5400"/>
    </row>
    <row r="5401" spans="13:17">
      <c r="M5401"/>
      <c r="N5401"/>
      <c r="O5401"/>
      <c r="P5401"/>
      <c r="Q5401"/>
    </row>
    <row r="5402" spans="13:17">
      <c r="M5402"/>
      <c r="N5402"/>
      <c r="O5402"/>
      <c r="P5402"/>
      <c r="Q5402"/>
    </row>
    <row r="5403" spans="13:17">
      <c r="M5403"/>
      <c r="N5403"/>
      <c r="O5403"/>
      <c r="P5403"/>
      <c r="Q5403"/>
    </row>
    <row r="5404" spans="13:17">
      <c r="M5404"/>
      <c r="N5404"/>
      <c r="O5404"/>
      <c r="P5404"/>
      <c r="Q5404"/>
    </row>
    <row r="5405" spans="13:17">
      <c r="M5405"/>
      <c r="N5405"/>
      <c r="O5405"/>
      <c r="P5405"/>
      <c r="Q5405"/>
    </row>
    <row r="5406" spans="13:17">
      <c r="M5406"/>
      <c r="N5406"/>
      <c r="O5406"/>
      <c r="P5406"/>
      <c r="Q5406"/>
    </row>
    <row r="5407" spans="13:17">
      <c r="M5407"/>
      <c r="N5407"/>
      <c r="O5407"/>
      <c r="P5407"/>
      <c r="Q5407"/>
    </row>
    <row r="5408" spans="13:17">
      <c r="M5408"/>
      <c r="N5408"/>
      <c r="O5408"/>
      <c r="P5408"/>
      <c r="Q5408"/>
    </row>
    <row r="5409" spans="13:17">
      <c r="M5409"/>
      <c r="N5409"/>
      <c r="O5409"/>
      <c r="P5409"/>
      <c r="Q5409"/>
    </row>
    <row r="5410" spans="13:17">
      <c r="M5410"/>
      <c r="N5410"/>
      <c r="O5410"/>
      <c r="P5410"/>
      <c r="Q5410"/>
    </row>
    <row r="5411" spans="13:17">
      <c r="M5411"/>
      <c r="N5411"/>
      <c r="O5411"/>
      <c r="P5411"/>
      <c r="Q5411"/>
    </row>
    <row r="5412" spans="13:17">
      <c r="M5412"/>
      <c r="N5412"/>
      <c r="O5412"/>
      <c r="P5412"/>
      <c r="Q5412"/>
    </row>
    <row r="5413" spans="13:17">
      <c r="M5413"/>
      <c r="N5413"/>
      <c r="O5413"/>
      <c r="P5413"/>
      <c r="Q5413"/>
    </row>
    <row r="5414" spans="13:17">
      <c r="M5414"/>
      <c r="N5414"/>
      <c r="O5414"/>
      <c r="P5414"/>
      <c r="Q5414"/>
    </row>
    <row r="5415" spans="13:17">
      <c r="M5415"/>
      <c r="N5415"/>
      <c r="O5415"/>
      <c r="P5415"/>
      <c r="Q5415"/>
    </row>
    <row r="5416" spans="13:17">
      <c r="M5416"/>
      <c r="N5416"/>
      <c r="O5416"/>
      <c r="P5416"/>
      <c r="Q5416"/>
    </row>
    <row r="5417" spans="13:17">
      <c r="M5417"/>
      <c r="N5417"/>
      <c r="O5417"/>
      <c r="P5417"/>
      <c r="Q5417"/>
    </row>
    <row r="5418" spans="13:17">
      <c r="M5418"/>
      <c r="N5418"/>
      <c r="O5418"/>
      <c r="P5418"/>
      <c r="Q5418"/>
    </row>
    <row r="5419" spans="13:17">
      <c r="M5419"/>
      <c r="N5419"/>
      <c r="O5419"/>
      <c r="P5419"/>
      <c r="Q5419"/>
    </row>
    <row r="5420" spans="13:17">
      <c r="M5420"/>
      <c r="N5420"/>
      <c r="O5420"/>
      <c r="P5420"/>
      <c r="Q5420"/>
    </row>
    <row r="5421" spans="13:17">
      <c r="M5421"/>
      <c r="N5421"/>
      <c r="O5421"/>
      <c r="P5421"/>
      <c r="Q5421"/>
    </row>
    <row r="5422" spans="13:17">
      <c r="M5422"/>
      <c r="N5422"/>
      <c r="O5422"/>
      <c r="P5422"/>
      <c r="Q5422"/>
    </row>
    <row r="5423" spans="13:17">
      <c r="M5423"/>
      <c r="N5423"/>
      <c r="O5423"/>
      <c r="P5423"/>
      <c r="Q5423"/>
    </row>
    <row r="5424" spans="13:17">
      <c r="M5424"/>
      <c r="N5424"/>
      <c r="O5424"/>
      <c r="P5424"/>
      <c r="Q5424"/>
    </row>
    <row r="5425" spans="13:17">
      <c r="M5425"/>
      <c r="N5425"/>
      <c r="O5425"/>
      <c r="P5425"/>
      <c r="Q5425"/>
    </row>
    <row r="5426" spans="13:17">
      <c r="M5426"/>
      <c r="N5426"/>
      <c r="O5426"/>
      <c r="P5426"/>
      <c r="Q5426"/>
    </row>
    <row r="5427" spans="13:17">
      <c r="M5427"/>
      <c r="N5427"/>
      <c r="O5427"/>
      <c r="P5427"/>
      <c r="Q5427"/>
    </row>
    <row r="5428" spans="13:17">
      <c r="M5428"/>
      <c r="N5428"/>
      <c r="O5428"/>
      <c r="P5428"/>
      <c r="Q5428"/>
    </row>
    <row r="5429" spans="13:17">
      <c r="M5429"/>
      <c r="N5429"/>
      <c r="O5429"/>
      <c r="P5429"/>
      <c r="Q5429"/>
    </row>
    <row r="5430" spans="13:17">
      <c r="M5430"/>
      <c r="N5430"/>
      <c r="O5430"/>
      <c r="P5430"/>
      <c r="Q5430"/>
    </row>
    <row r="5431" spans="13:17">
      <c r="M5431"/>
      <c r="N5431"/>
      <c r="O5431"/>
      <c r="P5431"/>
      <c r="Q5431"/>
    </row>
    <row r="5432" spans="13:17">
      <c r="M5432"/>
      <c r="N5432"/>
      <c r="O5432"/>
      <c r="P5432"/>
      <c r="Q5432"/>
    </row>
    <row r="5433" spans="13:17">
      <c r="M5433"/>
      <c r="N5433"/>
      <c r="O5433"/>
      <c r="P5433"/>
      <c r="Q5433"/>
    </row>
    <row r="5434" spans="13:17">
      <c r="M5434"/>
      <c r="N5434"/>
      <c r="O5434"/>
      <c r="P5434"/>
      <c r="Q5434"/>
    </row>
    <row r="5435" spans="13:17">
      <c r="M5435"/>
      <c r="N5435"/>
      <c r="O5435"/>
      <c r="P5435"/>
      <c r="Q5435"/>
    </row>
    <row r="5436" spans="13:17">
      <c r="M5436"/>
      <c r="N5436"/>
      <c r="O5436"/>
      <c r="P5436"/>
      <c r="Q5436"/>
    </row>
    <row r="5437" spans="13:17">
      <c r="M5437"/>
      <c r="N5437"/>
      <c r="O5437"/>
      <c r="P5437"/>
      <c r="Q5437"/>
    </row>
    <row r="5438" spans="13:17">
      <c r="M5438"/>
      <c r="N5438"/>
      <c r="O5438"/>
      <c r="P5438"/>
      <c r="Q5438"/>
    </row>
    <row r="5439" spans="13:17">
      <c r="M5439"/>
      <c r="N5439"/>
      <c r="O5439"/>
      <c r="P5439"/>
      <c r="Q5439"/>
    </row>
    <row r="5440" spans="13:17">
      <c r="M5440"/>
      <c r="N5440"/>
      <c r="O5440"/>
      <c r="P5440"/>
      <c r="Q5440"/>
    </row>
    <row r="5441" spans="13:17">
      <c r="M5441"/>
      <c r="N5441"/>
      <c r="O5441"/>
      <c r="P5441"/>
      <c r="Q5441"/>
    </row>
    <row r="5442" spans="13:17">
      <c r="M5442"/>
      <c r="N5442"/>
      <c r="O5442"/>
      <c r="P5442"/>
      <c r="Q5442"/>
    </row>
    <row r="5443" spans="13:17">
      <c r="M5443"/>
      <c r="N5443"/>
      <c r="O5443"/>
      <c r="P5443"/>
      <c r="Q5443"/>
    </row>
    <row r="5444" spans="13:17">
      <c r="M5444"/>
      <c r="N5444"/>
      <c r="O5444"/>
      <c r="P5444"/>
      <c r="Q5444"/>
    </row>
    <row r="5445" spans="13:17">
      <c r="M5445"/>
      <c r="N5445"/>
      <c r="O5445"/>
      <c r="P5445"/>
      <c r="Q5445"/>
    </row>
    <row r="5446" spans="13:17">
      <c r="M5446"/>
      <c r="N5446"/>
      <c r="O5446"/>
      <c r="P5446"/>
      <c r="Q5446"/>
    </row>
    <row r="5447" spans="13:17">
      <c r="M5447"/>
      <c r="N5447"/>
      <c r="O5447"/>
      <c r="P5447"/>
      <c r="Q5447"/>
    </row>
    <row r="5448" spans="13:17">
      <c r="M5448"/>
      <c r="N5448"/>
      <c r="O5448"/>
      <c r="P5448"/>
      <c r="Q5448"/>
    </row>
    <row r="5449" spans="13:17">
      <c r="M5449"/>
      <c r="N5449"/>
      <c r="O5449"/>
      <c r="P5449"/>
      <c r="Q5449"/>
    </row>
    <row r="5450" spans="13:17">
      <c r="M5450"/>
      <c r="N5450"/>
      <c r="O5450"/>
      <c r="P5450"/>
      <c r="Q5450"/>
    </row>
    <row r="5451" spans="13:17">
      <c r="M5451"/>
      <c r="N5451"/>
      <c r="O5451"/>
      <c r="P5451"/>
      <c r="Q5451"/>
    </row>
    <row r="5452" spans="13:17">
      <c r="M5452"/>
      <c r="N5452"/>
      <c r="O5452"/>
      <c r="P5452"/>
      <c r="Q5452"/>
    </row>
    <row r="5453" spans="13:17">
      <c r="M5453"/>
      <c r="N5453"/>
      <c r="O5453"/>
      <c r="P5453"/>
      <c r="Q5453"/>
    </row>
    <row r="5454" spans="13:17">
      <c r="M5454"/>
      <c r="N5454"/>
      <c r="O5454"/>
      <c r="P5454"/>
      <c r="Q5454"/>
    </row>
    <row r="5455" spans="13:17">
      <c r="M5455"/>
      <c r="N5455"/>
      <c r="O5455"/>
      <c r="P5455"/>
      <c r="Q5455"/>
    </row>
    <row r="5456" spans="13:17">
      <c r="M5456"/>
      <c r="N5456"/>
      <c r="O5456"/>
      <c r="P5456"/>
      <c r="Q5456"/>
    </row>
    <row r="5457" spans="13:17">
      <c r="M5457"/>
      <c r="N5457"/>
      <c r="O5457"/>
      <c r="P5457"/>
      <c r="Q5457"/>
    </row>
    <row r="5458" spans="13:17">
      <c r="M5458"/>
      <c r="N5458"/>
      <c r="O5458"/>
      <c r="P5458"/>
      <c r="Q5458"/>
    </row>
    <row r="5459" spans="13:17">
      <c r="M5459"/>
      <c r="N5459"/>
      <c r="O5459"/>
      <c r="P5459"/>
      <c r="Q5459"/>
    </row>
    <row r="5460" spans="13:17">
      <c r="M5460"/>
      <c r="N5460"/>
      <c r="O5460"/>
      <c r="P5460"/>
      <c r="Q5460"/>
    </row>
    <row r="5461" spans="13:17">
      <c r="M5461"/>
      <c r="N5461"/>
      <c r="O5461"/>
      <c r="P5461"/>
      <c r="Q5461"/>
    </row>
    <row r="5462" spans="13:17">
      <c r="M5462"/>
      <c r="N5462"/>
      <c r="O5462"/>
      <c r="P5462"/>
      <c r="Q5462"/>
    </row>
    <row r="5463" spans="13:17">
      <c r="M5463"/>
      <c r="N5463"/>
      <c r="O5463"/>
      <c r="P5463"/>
      <c r="Q5463"/>
    </row>
    <row r="5464" spans="13:17">
      <c r="M5464"/>
      <c r="N5464"/>
      <c r="O5464"/>
      <c r="P5464"/>
      <c r="Q5464"/>
    </row>
    <row r="5465" spans="13:17">
      <c r="M5465"/>
      <c r="N5465"/>
      <c r="O5465"/>
      <c r="P5465"/>
      <c r="Q5465"/>
    </row>
    <row r="5466" spans="13:17">
      <c r="M5466"/>
      <c r="N5466"/>
      <c r="O5466"/>
      <c r="P5466"/>
      <c r="Q5466"/>
    </row>
    <row r="5467" spans="13:17">
      <c r="M5467"/>
      <c r="N5467"/>
      <c r="O5467"/>
      <c r="P5467"/>
      <c r="Q5467"/>
    </row>
    <row r="5468" spans="13:17">
      <c r="M5468"/>
      <c r="N5468"/>
      <c r="O5468"/>
      <c r="P5468"/>
      <c r="Q5468"/>
    </row>
    <row r="5469" spans="13:17">
      <c r="M5469"/>
      <c r="N5469"/>
      <c r="O5469"/>
      <c r="P5469"/>
      <c r="Q5469"/>
    </row>
    <row r="5470" spans="13:17">
      <c r="M5470"/>
      <c r="N5470"/>
      <c r="O5470"/>
      <c r="P5470"/>
      <c r="Q5470"/>
    </row>
    <row r="5471" spans="13:17">
      <c r="M5471"/>
      <c r="N5471"/>
      <c r="O5471"/>
      <c r="P5471"/>
      <c r="Q5471"/>
    </row>
    <row r="5472" spans="13:17">
      <c r="M5472"/>
      <c r="N5472"/>
      <c r="O5472"/>
      <c r="P5472"/>
      <c r="Q5472"/>
    </row>
  </sheetData>
  <sheetProtection selectLockedCells="1"/>
  <autoFilter ref="M1:Q5167" xr:uid="{00000000-0009-0000-0000-00000C000000}"/>
  <sortState xmlns:xlrd2="http://schemas.microsoft.com/office/spreadsheetml/2017/richdata2" ref="M2:Q5472">
    <sortCondition ref="M2:M5472"/>
    <sortCondition ref="N2:N5472"/>
    <sortCondition ref="O2:O5472"/>
    <sortCondition ref="P2:P5472"/>
  </sortState>
  <customSheetViews>
    <customSheetView guid="{3D708EBF-26B4-4312-ADBF-98EF08B3011B}" state="hidden">
      <selection activeCell="H8" sqref="H8"/>
      <pageMargins left="0" right="0" top="0" bottom="0" header="0" footer="0"/>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dimension ref="B1:I65"/>
  <sheetViews>
    <sheetView workbookViewId="0">
      <selection activeCell="H1" sqref="H1:H1048576"/>
    </sheetView>
  </sheetViews>
  <sheetFormatPr defaultColWidth="8.7890625" defaultRowHeight="14.4"/>
  <cols>
    <col min="1" max="1" width="8.7890625" style="28"/>
    <col min="2" max="2" width="15.734375" style="28" customWidth="1"/>
    <col min="3" max="3" width="34.26171875" style="28" customWidth="1"/>
    <col min="4" max="4" width="44.5234375" customWidth="1"/>
    <col min="5" max="5" width="33.47265625" style="28" customWidth="1"/>
    <col min="6" max="6" width="21.47265625" style="28" bestFit="1" customWidth="1"/>
    <col min="7" max="7" width="11.26171875" style="28" bestFit="1" customWidth="1"/>
    <col min="8" max="8" width="17.47265625" style="28" bestFit="1" customWidth="1"/>
    <col min="9" max="9" width="21.5234375" style="28" bestFit="1" customWidth="1"/>
    <col min="10" max="16384" width="8.7890625" style="28"/>
  </cols>
  <sheetData>
    <row r="1" spans="2:9">
      <c r="B1" s="43" t="s">
        <v>4645</v>
      </c>
      <c r="C1" s="43" t="s">
        <v>4646</v>
      </c>
      <c r="D1" s="43" t="s">
        <v>4647</v>
      </c>
      <c r="E1" s="43" t="s">
        <v>4648</v>
      </c>
      <c r="F1" s="43" t="s">
        <v>5</v>
      </c>
      <c r="G1" s="43" t="s">
        <v>6</v>
      </c>
      <c r="H1" s="43" t="s">
        <v>7</v>
      </c>
      <c r="I1" s="43" t="s">
        <v>4649</v>
      </c>
    </row>
    <row r="2" spans="2:9">
      <c r="B2" s="44" t="s">
        <v>4709</v>
      </c>
      <c r="C2" s="44" t="s">
        <v>4710</v>
      </c>
      <c r="D2" s="44" t="s">
        <v>4711</v>
      </c>
      <c r="E2" s="44" t="s">
        <v>4651</v>
      </c>
      <c r="F2" s="44" t="s">
        <v>14</v>
      </c>
      <c r="G2" s="44" t="s">
        <v>309</v>
      </c>
      <c r="H2" s="44" t="s">
        <v>1607</v>
      </c>
      <c r="I2" s="44">
        <v>20229447</v>
      </c>
    </row>
    <row r="3" spans="2:9">
      <c r="B3" s="44" t="s">
        <v>4673</v>
      </c>
      <c r="C3" s="44" t="s">
        <v>4674</v>
      </c>
      <c r="D3" s="44"/>
      <c r="E3" s="44" t="s">
        <v>4651</v>
      </c>
      <c r="F3" s="44" t="s">
        <v>14</v>
      </c>
      <c r="G3" s="44" t="s">
        <v>309</v>
      </c>
      <c r="H3" s="44" t="s">
        <v>1606</v>
      </c>
      <c r="I3" s="44">
        <v>20229479</v>
      </c>
    </row>
    <row r="4" spans="2:9">
      <c r="B4" s="44" t="s">
        <v>4675</v>
      </c>
      <c r="C4" s="44" t="s">
        <v>4676</v>
      </c>
      <c r="D4" s="44"/>
      <c r="E4" s="44" t="s">
        <v>4651</v>
      </c>
      <c r="F4" s="44" t="s">
        <v>14</v>
      </c>
      <c r="G4" s="44" t="s">
        <v>309</v>
      </c>
      <c r="H4" s="44" t="s">
        <v>1606</v>
      </c>
      <c r="I4" s="44">
        <v>20229479</v>
      </c>
    </row>
    <row r="5" spans="2:9">
      <c r="B5" s="44" t="s">
        <v>4687</v>
      </c>
      <c r="C5" s="44" t="s">
        <v>4688</v>
      </c>
      <c r="D5" s="44"/>
      <c r="E5" s="44" t="s">
        <v>4651</v>
      </c>
      <c r="F5" s="44" t="s">
        <v>14</v>
      </c>
      <c r="G5" s="44" t="s">
        <v>309</v>
      </c>
      <c r="H5" s="44" t="s">
        <v>1606</v>
      </c>
      <c r="I5" s="44">
        <v>20229479</v>
      </c>
    </row>
    <row r="6" spans="2:9">
      <c r="B6" s="44" t="s">
        <v>4689</v>
      </c>
      <c r="C6" s="44" t="s">
        <v>4690</v>
      </c>
      <c r="D6" s="44"/>
      <c r="E6" s="44" t="s">
        <v>4651</v>
      </c>
      <c r="F6" s="44" t="s">
        <v>14</v>
      </c>
      <c r="G6" s="44" t="s">
        <v>309</v>
      </c>
      <c r="H6" s="44" t="s">
        <v>1606</v>
      </c>
      <c r="I6" s="44">
        <v>20229479</v>
      </c>
    </row>
    <row r="7" spans="2:9">
      <c r="B7" s="44" t="s">
        <v>4691</v>
      </c>
      <c r="C7" s="44" t="s">
        <v>4692</v>
      </c>
      <c r="D7" s="44"/>
      <c r="E7" s="44" t="s">
        <v>4651</v>
      </c>
      <c r="F7" s="44" t="s">
        <v>14</v>
      </c>
      <c r="G7" s="44" t="s">
        <v>309</v>
      </c>
      <c r="H7" s="44" t="s">
        <v>1606</v>
      </c>
      <c r="I7" s="44">
        <v>20229479</v>
      </c>
    </row>
    <row r="8" spans="2:9">
      <c r="B8" s="44" t="s">
        <v>4693</v>
      </c>
      <c r="C8" s="44" t="s">
        <v>4694</v>
      </c>
      <c r="D8" s="44"/>
      <c r="E8" s="44" t="s">
        <v>4651</v>
      </c>
      <c r="F8" s="44" t="s">
        <v>14</v>
      </c>
      <c r="G8" s="44" t="s">
        <v>309</v>
      </c>
      <c r="H8" s="44" t="s">
        <v>1606</v>
      </c>
      <c r="I8" s="44">
        <v>20229479</v>
      </c>
    </row>
    <row r="9" spans="2:9">
      <c r="B9" s="44" t="s">
        <v>4695</v>
      </c>
      <c r="C9" s="44" t="s">
        <v>4696</v>
      </c>
      <c r="D9" s="44"/>
      <c r="E9" s="44" t="s">
        <v>4651</v>
      </c>
      <c r="F9" s="44" t="s">
        <v>14</v>
      </c>
      <c r="G9" s="44" t="s">
        <v>309</v>
      </c>
      <c r="H9" s="44" t="s">
        <v>1606</v>
      </c>
      <c r="I9" s="44">
        <v>20229479</v>
      </c>
    </row>
    <row r="10" spans="2:9">
      <c r="B10" s="44" t="s">
        <v>4697</v>
      </c>
      <c r="C10" s="44" t="s">
        <v>4698</v>
      </c>
      <c r="D10" s="44"/>
      <c r="E10" s="44" t="s">
        <v>4651</v>
      </c>
      <c r="F10" s="44" t="s">
        <v>14</v>
      </c>
      <c r="G10" s="44" t="s">
        <v>309</v>
      </c>
      <c r="H10" s="44" t="s">
        <v>1606</v>
      </c>
      <c r="I10" s="44">
        <v>20229479</v>
      </c>
    </row>
    <row r="11" spans="2:9">
      <c r="B11" s="44" t="s">
        <v>4699</v>
      </c>
      <c r="C11" s="44" t="s">
        <v>4700</v>
      </c>
      <c r="D11" s="44"/>
      <c r="E11" s="44" t="s">
        <v>4651</v>
      </c>
      <c r="F11" s="44" t="s">
        <v>14</v>
      </c>
      <c r="G11" s="44" t="s">
        <v>309</v>
      </c>
      <c r="H11" s="44" t="s">
        <v>1606</v>
      </c>
      <c r="I11" s="44">
        <v>20229479</v>
      </c>
    </row>
    <row r="12" spans="2:9">
      <c r="B12" s="44" t="s">
        <v>4701</v>
      </c>
      <c r="C12" s="44" t="s">
        <v>4702</v>
      </c>
      <c r="D12" s="44"/>
      <c r="E12" s="44" t="s">
        <v>4651</v>
      </c>
      <c r="F12" s="44" t="s">
        <v>14</v>
      </c>
      <c r="G12" s="44" t="s">
        <v>309</v>
      </c>
      <c r="H12" s="44" t="s">
        <v>1606</v>
      </c>
      <c r="I12" s="44">
        <v>20229479</v>
      </c>
    </row>
    <row r="13" spans="2:9">
      <c r="B13" s="44" t="s">
        <v>4703</v>
      </c>
      <c r="C13" s="44" t="s">
        <v>4704</v>
      </c>
      <c r="D13" s="44"/>
      <c r="E13" s="44" t="s">
        <v>4651</v>
      </c>
      <c r="F13" s="44" t="s">
        <v>14</v>
      </c>
      <c r="G13" s="44" t="s">
        <v>309</v>
      </c>
      <c r="H13" s="44" t="s">
        <v>1606</v>
      </c>
      <c r="I13" s="44">
        <v>20229479</v>
      </c>
    </row>
    <row r="14" spans="2:9">
      <c r="B14" s="44" t="s">
        <v>4705</v>
      </c>
      <c r="C14" s="44" t="s">
        <v>4706</v>
      </c>
      <c r="D14" s="44"/>
      <c r="E14" s="44" t="s">
        <v>4651</v>
      </c>
      <c r="F14" s="44" t="s">
        <v>14</v>
      </c>
      <c r="G14" s="44" t="s">
        <v>309</v>
      </c>
      <c r="H14" s="44" t="s">
        <v>1606</v>
      </c>
      <c r="I14" s="44">
        <v>20229479</v>
      </c>
    </row>
    <row r="15" spans="2:9">
      <c r="B15" s="44" t="s">
        <v>4707</v>
      </c>
      <c r="C15" s="44" t="s">
        <v>4708</v>
      </c>
      <c r="D15" s="44"/>
      <c r="E15" s="44" t="s">
        <v>4651</v>
      </c>
      <c r="F15" s="44" t="s">
        <v>14</v>
      </c>
      <c r="G15" s="44" t="s">
        <v>309</v>
      </c>
      <c r="H15" s="44" t="s">
        <v>1606</v>
      </c>
      <c r="I15" s="44">
        <v>20229479</v>
      </c>
    </row>
    <row r="16" spans="2:9">
      <c r="B16" s="44" t="s">
        <v>4650</v>
      </c>
      <c r="C16" s="44" t="s">
        <v>17</v>
      </c>
      <c r="D16" s="44"/>
      <c r="E16" s="44" t="s">
        <v>4651</v>
      </c>
      <c r="F16" s="44" t="s">
        <v>14</v>
      </c>
      <c r="G16" s="44" t="s">
        <v>309</v>
      </c>
      <c r="H16" s="44" t="s">
        <v>1606</v>
      </c>
      <c r="I16" s="44">
        <v>20229479</v>
      </c>
    </row>
    <row r="17" spans="2:9">
      <c r="B17" s="44" t="s">
        <v>4652</v>
      </c>
      <c r="C17" s="44" t="s">
        <v>20</v>
      </c>
      <c r="D17" s="44"/>
      <c r="E17" s="44" t="s">
        <v>4651</v>
      </c>
      <c r="F17" s="44" t="s">
        <v>14</v>
      </c>
      <c r="G17" s="44" t="s">
        <v>309</v>
      </c>
      <c r="H17" s="44" t="s">
        <v>1606</v>
      </c>
      <c r="I17" s="44">
        <v>20229479</v>
      </c>
    </row>
    <row r="18" spans="2:9">
      <c r="B18" s="44" t="s">
        <v>4653</v>
      </c>
      <c r="C18" s="44" t="s">
        <v>4654</v>
      </c>
      <c r="D18" s="44"/>
      <c r="E18" s="44" t="s">
        <v>4651</v>
      </c>
      <c r="F18" s="44" t="s">
        <v>14</v>
      </c>
      <c r="G18" s="44" t="s">
        <v>309</v>
      </c>
      <c r="H18" s="44" t="s">
        <v>1606</v>
      </c>
      <c r="I18" s="44">
        <v>20229479</v>
      </c>
    </row>
    <row r="19" spans="2:9">
      <c r="B19" s="44" t="s">
        <v>4655</v>
      </c>
      <c r="C19" s="44" t="s">
        <v>4656</v>
      </c>
      <c r="D19" s="44" t="s">
        <v>4657</v>
      </c>
      <c r="E19" s="44" t="s">
        <v>4651</v>
      </c>
      <c r="F19" s="44" t="s">
        <v>14</v>
      </c>
      <c r="G19" s="44" t="s">
        <v>309</v>
      </c>
      <c r="H19" s="44" t="s">
        <v>1606</v>
      </c>
      <c r="I19" s="44">
        <v>20229479</v>
      </c>
    </row>
    <row r="20" spans="2:9">
      <c r="B20" s="44" t="s">
        <v>4658</v>
      </c>
      <c r="C20" s="44" t="s">
        <v>4659</v>
      </c>
      <c r="D20" s="44" t="s">
        <v>4660</v>
      </c>
      <c r="E20" s="44" t="s">
        <v>4651</v>
      </c>
      <c r="F20" s="44" t="s">
        <v>14</v>
      </c>
      <c r="G20" s="44" t="s">
        <v>309</v>
      </c>
      <c r="H20" s="44" t="s">
        <v>1606</v>
      </c>
      <c r="I20" s="44">
        <v>20229479</v>
      </c>
    </row>
    <row r="21" spans="2:9">
      <c r="B21" s="44" t="s">
        <v>4661</v>
      </c>
      <c r="C21" s="44" t="s">
        <v>4662</v>
      </c>
      <c r="D21" s="44" t="s">
        <v>4663</v>
      </c>
      <c r="E21" s="44" t="s">
        <v>4651</v>
      </c>
      <c r="F21" s="44" t="s">
        <v>14</v>
      </c>
      <c r="G21" s="44" t="s">
        <v>309</v>
      </c>
      <c r="H21" s="44" t="s">
        <v>1606</v>
      </c>
      <c r="I21" s="44">
        <v>20229479</v>
      </c>
    </row>
    <row r="22" spans="2:9">
      <c r="B22" s="44" t="s">
        <v>4664</v>
      </c>
      <c r="C22" s="44" t="s">
        <v>4665</v>
      </c>
      <c r="D22" s="44" t="s">
        <v>4666</v>
      </c>
      <c r="E22" s="44" t="s">
        <v>4651</v>
      </c>
      <c r="F22" s="44" t="s">
        <v>14</v>
      </c>
      <c r="G22" s="44" t="s">
        <v>309</v>
      </c>
      <c r="H22" s="44" t="s">
        <v>1606</v>
      </c>
      <c r="I22" s="44">
        <v>20229479</v>
      </c>
    </row>
    <row r="23" spans="2:9">
      <c r="B23" s="44" t="s">
        <v>4667</v>
      </c>
      <c r="C23" s="44" t="s">
        <v>4668</v>
      </c>
      <c r="D23" s="44"/>
      <c r="E23" s="44" t="s">
        <v>4651</v>
      </c>
      <c r="F23" s="44" t="s">
        <v>14</v>
      </c>
      <c r="G23" s="44" t="s">
        <v>309</v>
      </c>
      <c r="H23" s="44" t="s">
        <v>1606</v>
      </c>
      <c r="I23" s="44">
        <v>20229479</v>
      </c>
    </row>
    <row r="24" spans="2:9">
      <c r="B24" s="44" t="s">
        <v>4669</v>
      </c>
      <c r="C24" s="44" t="s">
        <v>4670</v>
      </c>
      <c r="D24" s="44"/>
      <c r="E24" s="44" t="s">
        <v>4651</v>
      </c>
      <c r="F24" s="44" t="s">
        <v>14</v>
      </c>
      <c r="G24" s="44" t="s">
        <v>309</v>
      </c>
      <c r="H24" s="44" t="s">
        <v>1606</v>
      </c>
      <c r="I24" s="44">
        <v>20229479</v>
      </c>
    </row>
    <row r="25" spans="2:9">
      <c r="B25" s="44" t="s">
        <v>4671</v>
      </c>
      <c r="C25" s="44" t="s">
        <v>4672</v>
      </c>
      <c r="D25" s="44"/>
      <c r="E25" s="44" t="s">
        <v>4651</v>
      </c>
      <c r="F25" s="44" t="s">
        <v>14</v>
      </c>
      <c r="G25" s="44" t="s">
        <v>309</v>
      </c>
      <c r="H25" s="44" t="s">
        <v>1606</v>
      </c>
      <c r="I25" s="44">
        <v>20229479</v>
      </c>
    </row>
    <row r="26" spans="2:9">
      <c r="B26" s="44" t="s">
        <v>4677</v>
      </c>
      <c r="C26" s="44" t="s">
        <v>4678</v>
      </c>
      <c r="D26" s="44"/>
      <c r="E26" s="44" t="s">
        <v>4651</v>
      </c>
      <c r="F26" s="44" t="s">
        <v>14</v>
      </c>
      <c r="G26" s="44" t="s">
        <v>309</v>
      </c>
      <c r="H26" s="44" t="s">
        <v>1606</v>
      </c>
      <c r="I26" s="44">
        <v>20229479</v>
      </c>
    </row>
    <row r="27" spans="2:9">
      <c r="B27" s="44" t="s">
        <v>4679</v>
      </c>
      <c r="C27" s="44" t="s">
        <v>4680</v>
      </c>
      <c r="D27" s="44"/>
      <c r="E27" s="44" t="s">
        <v>4651</v>
      </c>
      <c r="F27" s="44" t="s">
        <v>14</v>
      </c>
      <c r="G27" s="44" t="s">
        <v>309</v>
      </c>
      <c r="H27" s="44" t="s">
        <v>1606</v>
      </c>
      <c r="I27" s="44">
        <v>20229479</v>
      </c>
    </row>
    <row r="28" spans="2:9">
      <c r="B28" s="44" t="s">
        <v>4681</v>
      </c>
      <c r="C28" s="44" t="s">
        <v>4682</v>
      </c>
      <c r="D28" s="44" t="s">
        <v>4683</v>
      </c>
      <c r="E28" s="44" t="s">
        <v>4651</v>
      </c>
      <c r="F28" s="44" t="s">
        <v>14</v>
      </c>
      <c r="G28" s="44" t="s">
        <v>307</v>
      </c>
      <c r="H28" s="44" t="s">
        <v>1603</v>
      </c>
      <c r="I28" s="44">
        <v>20229079</v>
      </c>
    </row>
    <row r="29" spans="2:9">
      <c r="B29" s="44" t="s">
        <v>4684</v>
      </c>
      <c r="C29" s="44" t="s">
        <v>4685</v>
      </c>
      <c r="D29" s="44" t="s">
        <v>4686</v>
      </c>
      <c r="E29" s="44" t="s">
        <v>4651</v>
      </c>
      <c r="F29" s="44" t="s">
        <v>14</v>
      </c>
      <c r="G29" s="44" t="s">
        <v>307</v>
      </c>
      <c r="H29" s="44" t="s">
        <v>1603</v>
      </c>
      <c r="I29" s="44">
        <v>20229079</v>
      </c>
    </row>
    <row r="30" spans="2:9">
      <c r="B30" s="44" t="s">
        <v>4712</v>
      </c>
      <c r="C30" s="44" t="s">
        <v>4713</v>
      </c>
      <c r="D30" s="44" t="s">
        <v>4714</v>
      </c>
      <c r="E30" s="44" t="s">
        <v>4715</v>
      </c>
      <c r="F30" s="44" t="s">
        <v>14</v>
      </c>
      <c r="G30" s="44" t="s">
        <v>307</v>
      </c>
      <c r="H30" s="44" t="s">
        <v>1179</v>
      </c>
      <c r="I30" s="44">
        <v>20229015</v>
      </c>
    </row>
    <row r="31" spans="2:9">
      <c r="B31" s="44" t="s">
        <v>4716</v>
      </c>
      <c r="C31" s="44" t="s">
        <v>4717</v>
      </c>
      <c r="D31" s="44" t="s">
        <v>4718</v>
      </c>
      <c r="E31" s="44" t="s">
        <v>4715</v>
      </c>
      <c r="F31" s="44" t="s">
        <v>14</v>
      </c>
      <c r="G31" s="44" t="s">
        <v>307</v>
      </c>
      <c r="H31" s="44" t="s">
        <v>1599</v>
      </c>
      <c r="I31" s="44">
        <v>20229031</v>
      </c>
    </row>
    <row r="32" spans="2:9">
      <c r="B32" s="44" t="s">
        <v>4719</v>
      </c>
      <c r="C32" s="44" t="s">
        <v>4720</v>
      </c>
      <c r="D32" s="44" t="s">
        <v>4721</v>
      </c>
      <c r="E32" s="44" t="s">
        <v>4715</v>
      </c>
      <c r="F32" s="44" t="s">
        <v>14</v>
      </c>
      <c r="G32" s="44" t="s">
        <v>307</v>
      </c>
      <c r="H32" s="44" t="s">
        <v>1599</v>
      </c>
      <c r="I32" s="44">
        <v>20229031</v>
      </c>
    </row>
    <row r="33" spans="2:9">
      <c r="B33" s="44" t="s">
        <v>4722</v>
      </c>
      <c r="C33" s="44" t="s">
        <v>4723</v>
      </c>
      <c r="D33" s="44" t="s">
        <v>4724</v>
      </c>
      <c r="E33" s="44" t="s">
        <v>4715</v>
      </c>
      <c r="F33" s="44" t="s">
        <v>14</v>
      </c>
      <c r="G33" s="44" t="s">
        <v>307</v>
      </c>
      <c r="H33" s="44" t="s">
        <v>1599</v>
      </c>
      <c r="I33" s="44">
        <v>20229031</v>
      </c>
    </row>
    <row r="34" spans="2:9">
      <c r="B34" s="44" t="s">
        <v>4725</v>
      </c>
      <c r="C34" s="44" t="s">
        <v>4726</v>
      </c>
      <c r="D34" s="44" t="s">
        <v>4727</v>
      </c>
      <c r="E34" s="44" t="s">
        <v>4715</v>
      </c>
      <c r="F34" s="44" t="s">
        <v>14</v>
      </c>
      <c r="G34" s="44" t="s">
        <v>307</v>
      </c>
      <c r="H34" s="44" t="s">
        <v>1599</v>
      </c>
      <c r="I34" s="44">
        <v>20229031</v>
      </c>
    </row>
    <row r="35" spans="2:9">
      <c r="B35" s="44" t="s">
        <v>4728</v>
      </c>
      <c r="C35" s="44" t="s">
        <v>4729</v>
      </c>
      <c r="D35" s="44"/>
      <c r="E35" s="44" t="s">
        <v>4651</v>
      </c>
      <c r="F35" s="44" t="s">
        <v>14</v>
      </c>
      <c r="G35" s="44" t="s">
        <v>307</v>
      </c>
      <c r="H35" s="44" t="s">
        <v>1599</v>
      </c>
      <c r="I35" s="44">
        <v>20229031</v>
      </c>
    </row>
    <row r="36" spans="2:9">
      <c r="B36" s="44"/>
      <c r="C36" s="44" t="s">
        <v>1179</v>
      </c>
      <c r="D36" s="44"/>
      <c r="E36" s="44" t="s">
        <v>4730</v>
      </c>
      <c r="F36" s="44" t="s">
        <v>14</v>
      </c>
      <c r="G36" s="44" t="s">
        <v>307</v>
      </c>
      <c r="H36" s="44" t="s">
        <v>1179</v>
      </c>
      <c r="I36" s="44">
        <v>20229015</v>
      </c>
    </row>
    <row r="37" spans="2:9">
      <c r="B37" s="44"/>
      <c r="C37" s="44" t="s">
        <v>4731</v>
      </c>
      <c r="D37" s="44"/>
      <c r="E37" s="44" t="s">
        <v>4730</v>
      </c>
      <c r="F37" s="44" t="s">
        <v>14</v>
      </c>
      <c r="G37" s="44" t="s">
        <v>4732</v>
      </c>
      <c r="H37" s="44" t="s">
        <v>4731</v>
      </c>
      <c r="I37" s="44">
        <v>20222499</v>
      </c>
    </row>
    <row r="38" spans="2:9">
      <c r="B38" s="44"/>
      <c r="C38" s="44" t="s">
        <v>4733</v>
      </c>
      <c r="D38" s="44"/>
      <c r="E38" s="44" t="s">
        <v>4730</v>
      </c>
      <c r="F38" s="44" t="s">
        <v>14</v>
      </c>
      <c r="G38" s="44" t="s">
        <v>305</v>
      </c>
      <c r="H38" s="44" t="s">
        <v>1591</v>
      </c>
      <c r="I38" s="44">
        <v>20226619</v>
      </c>
    </row>
    <row r="39" spans="2:9">
      <c r="B39" s="44"/>
      <c r="C39" s="44" t="s">
        <v>4734</v>
      </c>
      <c r="D39" s="44"/>
      <c r="E39" s="44" t="s">
        <v>4730</v>
      </c>
      <c r="F39" s="44" t="s">
        <v>14</v>
      </c>
      <c r="G39" s="44" t="s">
        <v>309</v>
      </c>
      <c r="H39" s="44" t="s">
        <v>1604</v>
      </c>
      <c r="I39" s="44">
        <v>20229415</v>
      </c>
    </row>
    <row r="40" spans="2:9">
      <c r="B40" s="44"/>
      <c r="C40" s="44" t="s">
        <v>4735</v>
      </c>
      <c r="D40" s="44"/>
      <c r="E40" s="44" t="s">
        <v>4730</v>
      </c>
      <c r="F40" s="44" t="s">
        <v>14</v>
      </c>
      <c r="G40" s="44" t="s">
        <v>4732</v>
      </c>
      <c r="H40" s="44" t="s">
        <v>19</v>
      </c>
      <c r="I40" s="44">
        <v>20222435</v>
      </c>
    </row>
    <row r="41" spans="2:9">
      <c r="B41" s="44"/>
      <c r="C41" s="44" t="s">
        <v>4736</v>
      </c>
      <c r="D41" s="44"/>
      <c r="E41" s="44" t="s">
        <v>4730</v>
      </c>
      <c r="F41" s="44" t="s">
        <v>14</v>
      </c>
      <c r="G41" s="44" t="s">
        <v>305</v>
      </c>
      <c r="H41" s="44" t="s">
        <v>1592</v>
      </c>
      <c r="I41" s="44">
        <v>20226628</v>
      </c>
    </row>
    <row r="42" spans="2:9">
      <c r="B42" s="44"/>
      <c r="C42" s="44" t="s">
        <v>4737</v>
      </c>
      <c r="D42" s="44"/>
      <c r="E42" s="44" t="s">
        <v>4730</v>
      </c>
      <c r="F42" s="44" t="s">
        <v>14</v>
      </c>
      <c r="G42" s="44" t="s">
        <v>309</v>
      </c>
      <c r="H42" s="44" t="s">
        <v>1605</v>
      </c>
      <c r="I42" s="44">
        <v>20229431</v>
      </c>
    </row>
    <row r="43" spans="2:9">
      <c r="B43" s="44"/>
      <c r="C43" s="44" t="s">
        <v>4738</v>
      </c>
      <c r="D43" s="44"/>
      <c r="E43" s="44" t="s">
        <v>4730</v>
      </c>
      <c r="F43" s="44" t="s">
        <v>14</v>
      </c>
      <c r="G43" s="44" t="s">
        <v>4732</v>
      </c>
      <c r="H43" s="44" t="s">
        <v>1563</v>
      </c>
      <c r="I43" s="44">
        <v>20222447</v>
      </c>
    </row>
    <row r="44" spans="2:9">
      <c r="B44" s="44"/>
      <c r="C44" s="44" t="s">
        <v>4739</v>
      </c>
      <c r="D44" s="44"/>
      <c r="E44" s="44" t="s">
        <v>4730</v>
      </c>
      <c r="F44" s="44" t="s">
        <v>14</v>
      </c>
      <c r="G44" s="44" t="s">
        <v>305</v>
      </c>
      <c r="H44" s="44" t="s">
        <v>1593</v>
      </c>
      <c r="I44" s="44">
        <v>20226638</v>
      </c>
    </row>
    <row r="45" spans="2:9">
      <c r="B45" s="44"/>
      <c r="C45" s="44" t="s">
        <v>4740</v>
      </c>
      <c r="D45" s="44"/>
      <c r="E45" s="44" t="s">
        <v>4730</v>
      </c>
      <c r="F45" s="44" t="s">
        <v>14</v>
      </c>
      <c r="G45" s="44" t="s">
        <v>305</v>
      </c>
      <c r="H45" s="44" t="s">
        <v>1596</v>
      </c>
      <c r="I45" s="44">
        <v>20226657</v>
      </c>
    </row>
    <row r="46" spans="2:9">
      <c r="B46" s="44"/>
      <c r="C46" s="44" t="s">
        <v>4741</v>
      </c>
      <c r="D46" s="44"/>
      <c r="E46" s="44" t="s">
        <v>4730</v>
      </c>
      <c r="F46" s="44" t="s">
        <v>14</v>
      </c>
      <c r="G46" s="44" t="s">
        <v>4732</v>
      </c>
      <c r="H46" s="44" t="s">
        <v>1564</v>
      </c>
      <c r="I46" s="44">
        <v>20222499</v>
      </c>
    </row>
    <row r="47" spans="2:9">
      <c r="B47" s="44"/>
      <c r="C47" s="44" t="s">
        <v>4742</v>
      </c>
      <c r="D47" s="44"/>
      <c r="E47" s="44" t="s">
        <v>4730</v>
      </c>
      <c r="F47" s="44" t="s">
        <v>14</v>
      </c>
      <c r="G47" s="44" t="s">
        <v>307</v>
      </c>
      <c r="H47" s="44" t="s">
        <v>1599</v>
      </c>
      <c r="I47" s="44">
        <v>20229031</v>
      </c>
    </row>
    <row r="48" spans="2:9">
      <c r="B48" s="44"/>
      <c r="C48" s="44" t="s">
        <v>4743</v>
      </c>
      <c r="D48" s="44"/>
      <c r="E48" s="44" t="s">
        <v>4730</v>
      </c>
      <c r="F48" s="44" t="s">
        <v>14</v>
      </c>
      <c r="G48" s="44" t="s">
        <v>309</v>
      </c>
      <c r="H48" s="44" t="s">
        <v>1606</v>
      </c>
      <c r="I48" s="44">
        <v>20229479</v>
      </c>
    </row>
    <row r="49" spans="2:9">
      <c r="B49" s="44"/>
      <c r="C49" s="44" t="s">
        <v>4744</v>
      </c>
      <c r="D49" s="44"/>
      <c r="E49" s="44" t="s">
        <v>4730</v>
      </c>
      <c r="F49" s="44" t="s">
        <v>14</v>
      </c>
      <c r="G49" s="44" t="s">
        <v>309</v>
      </c>
      <c r="H49" s="44" t="s">
        <v>1607</v>
      </c>
      <c r="I49" s="44">
        <v>20229447</v>
      </c>
    </row>
    <row r="50" spans="2:9">
      <c r="B50" s="44"/>
      <c r="C50" s="44" t="s">
        <v>4745</v>
      </c>
      <c r="D50" s="44"/>
      <c r="E50" s="44" t="s">
        <v>4730</v>
      </c>
      <c r="F50" s="44" t="s">
        <v>14</v>
      </c>
      <c r="G50" s="44" t="s">
        <v>309</v>
      </c>
      <c r="H50" s="44" t="s">
        <v>1608</v>
      </c>
      <c r="I50" s="44">
        <v>20229463</v>
      </c>
    </row>
    <row r="51" spans="2:9">
      <c r="B51" s="44"/>
      <c r="C51" s="44" t="s">
        <v>4746</v>
      </c>
      <c r="D51" s="44"/>
      <c r="E51" s="44" t="s">
        <v>4730</v>
      </c>
      <c r="F51" s="44" t="s">
        <v>14</v>
      </c>
      <c r="G51" s="44" t="s">
        <v>307</v>
      </c>
      <c r="H51" s="44" t="s">
        <v>1600</v>
      </c>
      <c r="I51" s="44">
        <v>20229047</v>
      </c>
    </row>
    <row r="52" spans="2:9">
      <c r="B52" s="44"/>
      <c r="C52" s="44" t="s">
        <v>4747</v>
      </c>
      <c r="D52" s="44"/>
      <c r="E52" s="44" t="s">
        <v>4730</v>
      </c>
      <c r="F52" s="44" t="s">
        <v>14</v>
      </c>
      <c r="G52" s="44" t="s">
        <v>307</v>
      </c>
      <c r="H52" s="44" t="s">
        <v>1602</v>
      </c>
      <c r="I52" s="44">
        <v>20229099</v>
      </c>
    </row>
    <row r="53" spans="2:9">
      <c r="B53" s="44"/>
      <c r="C53" s="44" t="s">
        <v>4748</v>
      </c>
      <c r="D53" s="44"/>
      <c r="E53" s="44" t="s">
        <v>4730</v>
      </c>
      <c r="F53" s="44" t="s">
        <v>14</v>
      </c>
      <c r="G53" s="44" t="s">
        <v>307</v>
      </c>
      <c r="H53" s="44" t="s">
        <v>307</v>
      </c>
      <c r="I53" s="44">
        <v>20229063</v>
      </c>
    </row>
    <row r="54" spans="2:9">
      <c r="B54" s="44"/>
      <c r="C54" s="44" t="s">
        <v>4749</v>
      </c>
      <c r="D54" s="44"/>
      <c r="E54" s="44" t="s">
        <v>4730</v>
      </c>
      <c r="F54" s="44" t="s">
        <v>14</v>
      </c>
      <c r="G54" s="44" t="s">
        <v>307</v>
      </c>
      <c r="H54" s="44" t="s">
        <v>1603</v>
      </c>
      <c r="I54" s="44">
        <v>20229079</v>
      </c>
    </row>
    <row r="55" spans="2:9">
      <c r="B55" s="44" t="s">
        <v>4750</v>
      </c>
      <c r="C55" s="44" t="s">
        <v>4751</v>
      </c>
      <c r="D55" s="44"/>
      <c r="E55" s="44" t="s">
        <v>4752</v>
      </c>
      <c r="F55" s="44" t="s">
        <v>21</v>
      </c>
      <c r="G55" s="44" t="s">
        <v>162</v>
      </c>
      <c r="H55" s="44" t="s">
        <v>860</v>
      </c>
      <c r="I55" s="44">
        <v>20037357</v>
      </c>
    </row>
    <row r="56" spans="2:9">
      <c r="B56" s="44" t="s">
        <v>4753</v>
      </c>
      <c r="C56" s="44" t="s">
        <v>4754</v>
      </c>
      <c r="D56" s="44"/>
      <c r="E56" s="44" t="s">
        <v>4752</v>
      </c>
      <c r="F56" s="44" t="s">
        <v>14</v>
      </c>
      <c r="G56" s="44" t="s">
        <v>309</v>
      </c>
      <c r="H56" s="44" t="s">
        <v>1606</v>
      </c>
      <c r="I56" s="44">
        <v>20229479</v>
      </c>
    </row>
    <row r="57" spans="2:9">
      <c r="B57" s="44" t="s">
        <v>4755</v>
      </c>
      <c r="C57" s="44" t="s">
        <v>4756</v>
      </c>
      <c r="D57" s="44"/>
      <c r="E57" s="44" t="s">
        <v>4752</v>
      </c>
      <c r="F57" s="44" t="s">
        <v>21</v>
      </c>
      <c r="G57" s="44" t="s">
        <v>162</v>
      </c>
      <c r="H57" s="44" t="s">
        <v>162</v>
      </c>
      <c r="I57" s="44">
        <v>20037376</v>
      </c>
    </row>
    <row r="58" spans="2:9">
      <c r="B58" s="44" t="s">
        <v>4757</v>
      </c>
      <c r="C58" s="44" t="s">
        <v>4758</v>
      </c>
      <c r="D58" s="44"/>
      <c r="E58" s="44" t="s">
        <v>4752</v>
      </c>
      <c r="F58" s="44" t="s">
        <v>21</v>
      </c>
      <c r="G58" s="44" t="s">
        <v>162</v>
      </c>
      <c r="H58" s="44" t="s">
        <v>162</v>
      </c>
      <c r="I58" s="44">
        <v>20037376</v>
      </c>
    </row>
    <row r="59" spans="2:9">
      <c r="B59" s="44" t="s">
        <v>4759</v>
      </c>
      <c r="C59" s="44" t="s">
        <v>4760</v>
      </c>
      <c r="D59" s="44"/>
      <c r="E59" s="44" t="s">
        <v>4752</v>
      </c>
      <c r="F59" s="44" t="s">
        <v>21</v>
      </c>
      <c r="G59" s="44" t="s">
        <v>162</v>
      </c>
      <c r="H59" s="44" t="s">
        <v>162</v>
      </c>
      <c r="I59" s="44">
        <v>20037376</v>
      </c>
    </row>
    <row r="60" spans="2:9">
      <c r="B60" s="44" t="s">
        <v>4761</v>
      </c>
      <c r="C60" s="44" t="s">
        <v>4762</v>
      </c>
      <c r="D60" s="44"/>
      <c r="E60" s="44" t="s">
        <v>4752</v>
      </c>
      <c r="F60" s="44" t="s">
        <v>21</v>
      </c>
      <c r="G60" s="44" t="s">
        <v>162</v>
      </c>
      <c r="H60" s="44" t="s">
        <v>860</v>
      </c>
      <c r="I60" s="44">
        <v>20037357</v>
      </c>
    </row>
    <row r="61" spans="2:9">
      <c r="B61" s="44" t="s">
        <v>4763</v>
      </c>
      <c r="C61" s="44" t="s">
        <v>4764</v>
      </c>
      <c r="D61" s="44"/>
      <c r="E61" s="44" t="s">
        <v>4752</v>
      </c>
      <c r="F61" s="44" t="s">
        <v>21</v>
      </c>
      <c r="G61" s="44" t="s">
        <v>162</v>
      </c>
      <c r="H61" s="44" t="s">
        <v>860</v>
      </c>
      <c r="I61" s="44">
        <v>20037357</v>
      </c>
    </row>
    <row r="62" spans="2:9">
      <c r="B62" s="44" t="s">
        <v>4765</v>
      </c>
      <c r="C62" s="44" t="s">
        <v>4766</v>
      </c>
      <c r="D62" s="44"/>
      <c r="E62" s="44" t="s">
        <v>4752</v>
      </c>
      <c r="F62" s="44" t="s">
        <v>21</v>
      </c>
      <c r="G62" s="44" t="s">
        <v>162</v>
      </c>
      <c r="H62" s="44" t="s">
        <v>860</v>
      </c>
      <c r="I62" s="44">
        <v>20037357</v>
      </c>
    </row>
    <row r="63" spans="2:9">
      <c r="B63" s="44" t="s">
        <v>4767</v>
      </c>
      <c r="C63" s="44" t="s">
        <v>4768</v>
      </c>
      <c r="D63" s="44"/>
      <c r="E63" s="44" t="s">
        <v>4752</v>
      </c>
      <c r="F63" s="44" t="s">
        <v>14</v>
      </c>
      <c r="G63" s="44" t="s">
        <v>309</v>
      </c>
      <c r="H63" s="44" t="s">
        <v>1606</v>
      </c>
      <c r="I63" s="44">
        <v>20229479</v>
      </c>
    </row>
    <row r="64" spans="2:9">
      <c r="B64" s="44" t="s">
        <v>4769</v>
      </c>
      <c r="C64" s="44" t="s">
        <v>4770</v>
      </c>
      <c r="D64" s="44"/>
      <c r="E64" s="44" t="s">
        <v>4752</v>
      </c>
      <c r="F64" s="44" t="s">
        <v>21</v>
      </c>
      <c r="G64" s="44" t="s">
        <v>162</v>
      </c>
      <c r="H64" s="44" t="s">
        <v>162</v>
      </c>
      <c r="I64" s="44">
        <v>20037376</v>
      </c>
    </row>
    <row r="65" spans="2:9">
      <c r="B65" s="44" t="s">
        <v>4771</v>
      </c>
      <c r="C65" s="44" t="s">
        <v>4772</v>
      </c>
      <c r="D65" s="44"/>
      <c r="E65" s="44" t="s">
        <v>4752</v>
      </c>
      <c r="F65" s="44" t="s">
        <v>21</v>
      </c>
      <c r="G65" s="44" t="s">
        <v>162</v>
      </c>
      <c r="H65" s="44" t="s">
        <v>162</v>
      </c>
      <c r="I65" s="44">
        <v>20037376</v>
      </c>
    </row>
  </sheetData>
  <conditionalFormatting sqref="B2:B30 B32:B65">
    <cfRule type="duplicateValues" dxfId="40" priority="3"/>
  </conditionalFormatting>
  <conditionalFormatting sqref="B31">
    <cfRule type="duplicateValues" dxfId="39" priority="2"/>
  </conditionalFormatting>
  <conditionalFormatting sqref="B1:B1048576">
    <cfRule type="duplicateValues" dxfId="38" priority="1"/>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dimension ref="B2:I176"/>
  <sheetViews>
    <sheetView workbookViewId="0">
      <selection activeCell="C16" sqref="C16"/>
    </sheetView>
  </sheetViews>
  <sheetFormatPr defaultRowHeight="14.4"/>
  <cols>
    <col min="2" max="2" width="32" customWidth="1"/>
    <col min="3" max="3" width="17.5234375" customWidth="1"/>
    <col min="4" max="5" width="17.15625" customWidth="1"/>
    <col min="6" max="6" width="16.15625" customWidth="1"/>
    <col min="7" max="7" width="22.26171875" customWidth="1"/>
    <col min="8" max="8" width="23.47265625" customWidth="1"/>
  </cols>
  <sheetData>
    <row r="2" spans="2:9">
      <c r="B2" t="s">
        <v>4773</v>
      </c>
      <c r="C2" t="s">
        <v>4774</v>
      </c>
      <c r="D2" t="s">
        <v>4775</v>
      </c>
      <c r="E2" t="s">
        <v>4776</v>
      </c>
      <c r="F2" t="s">
        <v>4777</v>
      </c>
      <c r="G2" t="s">
        <v>4778</v>
      </c>
      <c r="H2" t="s">
        <v>4779</v>
      </c>
      <c r="I2" t="s">
        <v>4645</v>
      </c>
    </row>
    <row r="3" spans="2:9">
      <c r="B3" s="32" t="s">
        <v>4780</v>
      </c>
      <c r="C3" s="33" t="s">
        <v>13</v>
      </c>
      <c r="D3" s="33" t="s">
        <v>14</v>
      </c>
      <c r="E3" s="33" t="s">
        <v>309</v>
      </c>
      <c r="F3" s="33" t="s">
        <v>1606</v>
      </c>
      <c r="G3" s="33" t="s">
        <v>4781</v>
      </c>
      <c r="H3" s="33" t="s">
        <v>4782</v>
      </c>
      <c r="I3" s="34" t="s">
        <v>4783</v>
      </c>
    </row>
    <row r="4" spans="2:9">
      <c r="B4" s="32" t="s">
        <v>4784</v>
      </c>
      <c r="C4" s="33" t="s">
        <v>13</v>
      </c>
      <c r="D4" s="33" t="s">
        <v>14</v>
      </c>
      <c r="E4" s="33" t="s">
        <v>309</v>
      </c>
      <c r="F4" s="33" t="s">
        <v>1606</v>
      </c>
      <c r="G4" s="33" t="s">
        <v>4781</v>
      </c>
      <c r="H4" s="33" t="s">
        <v>4782</v>
      </c>
      <c r="I4" s="34" t="s">
        <v>4783</v>
      </c>
    </row>
    <row r="5" spans="2:9">
      <c r="B5" s="32" t="s">
        <v>4785</v>
      </c>
      <c r="C5" s="33" t="s">
        <v>13</v>
      </c>
      <c r="D5" s="33" t="s">
        <v>14</v>
      </c>
      <c r="E5" s="33" t="s">
        <v>309</v>
      </c>
      <c r="F5" s="33" t="s">
        <v>1606</v>
      </c>
      <c r="G5" s="33" t="s">
        <v>4781</v>
      </c>
      <c r="H5" s="33" t="s">
        <v>4782</v>
      </c>
      <c r="I5" s="34" t="s">
        <v>4783</v>
      </c>
    </row>
    <row r="6" spans="2:9">
      <c r="B6" s="32" t="s">
        <v>4786</v>
      </c>
      <c r="C6" s="33" t="s">
        <v>13</v>
      </c>
      <c r="D6" s="33" t="s">
        <v>14</v>
      </c>
      <c r="E6" s="33" t="s">
        <v>309</v>
      </c>
      <c r="F6" s="33" t="s">
        <v>1606</v>
      </c>
      <c r="G6" s="33" t="s">
        <v>4781</v>
      </c>
      <c r="H6" s="33" t="s">
        <v>4782</v>
      </c>
      <c r="I6" s="34" t="s">
        <v>4783</v>
      </c>
    </row>
    <row r="7" spans="2:9">
      <c r="B7" s="32" t="s">
        <v>4782</v>
      </c>
      <c r="C7" s="33" t="s">
        <v>13</v>
      </c>
      <c r="D7" s="33" t="s">
        <v>14</v>
      </c>
      <c r="E7" s="33" t="s">
        <v>309</v>
      </c>
      <c r="F7" s="33" t="s">
        <v>1606</v>
      </c>
      <c r="G7" s="33" t="s">
        <v>4781</v>
      </c>
      <c r="H7" s="33" t="s">
        <v>4782</v>
      </c>
      <c r="I7" s="34" t="s">
        <v>4783</v>
      </c>
    </row>
    <row r="8" spans="2:9">
      <c r="B8" s="32" t="s">
        <v>4787</v>
      </c>
      <c r="C8" s="33" t="s">
        <v>13</v>
      </c>
      <c r="D8" s="33" t="s">
        <v>14</v>
      </c>
      <c r="E8" s="33" t="s">
        <v>309</v>
      </c>
      <c r="F8" s="33" t="s">
        <v>1606</v>
      </c>
      <c r="G8" s="33" t="s">
        <v>4781</v>
      </c>
      <c r="H8" s="33" t="s">
        <v>4788</v>
      </c>
      <c r="I8" s="34" t="s">
        <v>4789</v>
      </c>
    </row>
    <row r="9" spans="2:9">
      <c r="B9" s="32" t="s">
        <v>4790</v>
      </c>
      <c r="C9" s="33" t="s">
        <v>13</v>
      </c>
      <c r="D9" s="33" t="s">
        <v>14</v>
      </c>
      <c r="E9" s="33" t="s">
        <v>309</v>
      </c>
      <c r="F9" s="33" t="s">
        <v>1606</v>
      </c>
      <c r="G9" s="33" t="s">
        <v>4781</v>
      </c>
      <c r="H9" s="33" t="s">
        <v>4788</v>
      </c>
      <c r="I9" s="34" t="s">
        <v>4789</v>
      </c>
    </row>
    <row r="10" spans="2:9">
      <c r="B10" s="32" t="s">
        <v>4791</v>
      </c>
      <c r="C10" s="33" t="s">
        <v>13</v>
      </c>
      <c r="D10" s="33" t="s">
        <v>14</v>
      </c>
      <c r="E10" s="33" t="s">
        <v>309</v>
      </c>
      <c r="F10" s="33" t="s">
        <v>1606</v>
      </c>
      <c r="G10" s="33" t="s">
        <v>4781</v>
      </c>
      <c r="H10" s="33" t="s">
        <v>4788</v>
      </c>
      <c r="I10" s="34" t="s">
        <v>4789</v>
      </c>
    </row>
    <row r="11" spans="2:9">
      <c r="B11" s="32" t="s">
        <v>4792</v>
      </c>
      <c r="C11" s="33" t="s">
        <v>13</v>
      </c>
      <c r="D11" s="33" t="s">
        <v>14</v>
      </c>
      <c r="E11" s="33" t="s">
        <v>309</v>
      </c>
      <c r="F11" s="33" t="s">
        <v>1606</v>
      </c>
      <c r="G11" s="33" t="s">
        <v>4781</v>
      </c>
      <c r="H11" s="33" t="s">
        <v>4788</v>
      </c>
      <c r="I11" s="34" t="s">
        <v>4789</v>
      </c>
    </row>
    <row r="12" spans="2:9">
      <c r="B12" s="32" t="s">
        <v>4793</v>
      </c>
      <c r="C12" s="33" t="s">
        <v>13</v>
      </c>
      <c r="D12" s="33" t="s">
        <v>14</v>
      </c>
      <c r="E12" s="33" t="s">
        <v>309</v>
      </c>
      <c r="F12" s="33" t="s">
        <v>1606</v>
      </c>
      <c r="G12" s="33" t="s">
        <v>4781</v>
      </c>
      <c r="H12" s="33" t="s">
        <v>4788</v>
      </c>
      <c r="I12" s="34" t="s">
        <v>4789</v>
      </c>
    </row>
    <row r="13" spans="2:9">
      <c r="B13" s="32" t="s">
        <v>4794</v>
      </c>
      <c r="C13" s="33" t="s">
        <v>13</v>
      </c>
      <c r="D13" s="33" t="s">
        <v>14</v>
      </c>
      <c r="E13" s="33" t="s">
        <v>309</v>
      </c>
      <c r="F13" s="33" t="s">
        <v>1606</v>
      </c>
      <c r="G13" s="33" t="s">
        <v>4781</v>
      </c>
      <c r="H13" s="33" t="s">
        <v>4788</v>
      </c>
      <c r="I13" s="34" t="s">
        <v>4789</v>
      </c>
    </row>
    <row r="14" spans="2:9">
      <c r="B14" s="32" t="s">
        <v>4795</v>
      </c>
      <c r="C14" s="33" t="s">
        <v>13</v>
      </c>
      <c r="D14" s="33" t="s">
        <v>14</v>
      </c>
      <c r="E14" s="33" t="s">
        <v>309</v>
      </c>
      <c r="F14" s="33" t="s">
        <v>1606</v>
      </c>
      <c r="G14" s="33" t="s">
        <v>4781</v>
      </c>
      <c r="H14" s="33" t="s">
        <v>4788</v>
      </c>
      <c r="I14" s="34" t="s">
        <v>4789</v>
      </c>
    </row>
    <row r="15" spans="2:9">
      <c r="B15" s="32" t="s">
        <v>4796</v>
      </c>
      <c r="C15" s="33" t="s">
        <v>13</v>
      </c>
      <c r="D15" s="33" t="s">
        <v>14</v>
      </c>
      <c r="E15" s="33" t="s">
        <v>309</v>
      </c>
      <c r="F15" s="33" t="s">
        <v>1606</v>
      </c>
      <c r="G15" s="33" t="s">
        <v>4781</v>
      </c>
      <c r="H15" s="33" t="s">
        <v>4788</v>
      </c>
      <c r="I15" s="34" t="s">
        <v>4789</v>
      </c>
    </row>
    <row r="16" spans="2:9">
      <c r="B16" s="32" t="s">
        <v>4797</v>
      </c>
      <c r="C16" s="33" t="s">
        <v>13</v>
      </c>
      <c r="D16" s="33" t="s">
        <v>14</v>
      </c>
      <c r="E16" s="33" t="s">
        <v>309</v>
      </c>
      <c r="F16" s="33" t="s">
        <v>1606</v>
      </c>
      <c r="G16" s="33" t="s">
        <v>4781</v>
      </c>
      <c r="H16" s="33" t="s">
        <v>4788</v>
      </c>
      <c r="I16" s="34" t="s">
        <v>4789</v>
      </c>
    </row>
    <row r="17" spans="2:9">
      <c r="B17" s="32" t="s">
        <v>4798</v>
      </c>
      <c r="C17" s="33" t="s">
        <v>13</v>
      </c>
      <c r="D17" s="33" t="s">
        <v>14</v>
      </c>
      <c r="E17" s="33" t="s">
        <v>309</v>
      </c>
      <c r="F17" s="33" t="s">
        <v>1606</v>
      </c>
      <c r="G17" s="33" t="s">
        <v>4781</v>
      </c>
      <c r="H17" s="33" t="s">
        <v>4788</v>
      </c>
      <c r="I17" s="34" t="s">
        <v>4789</v>
      </c>
    </row>
    <row r="18" spans="2:9">
      <c r="B18" s="32" t="s">
        <v>4799</v>
      </c>
      <c r="C18" s="33" t="s">
        <v>13</v>
      </c>
      <c r="D18" s="33" t="s">
        <v>14</v>
      </c>
      <c r="E18" s="33" t="s">
        <v>309</v>
      </c>
      <c r="F18" s="33" t="s">
        <v>1606</v>
      </c>
      <c r="G18" s="33" t="s">
        <v>4781</v>
      </c>
      <c r="H18" s="33" t="s">
        <v>4788</v>
      </c>
      <c r="I18" s="34" t="s">
        <v>4789</v>
      </c>
    </row>
    <row r="19" spans="2:9">
      <c r="B19" s="32" t="s">
        <v>4800</v>
      </c>
      <c r="C19" s="33" t="s">
        <v>13</v>
      </c>
      <c r="D19" s="33" t="s">
        <v>14</v>
      </c>
      <c r="E19" s="33" t="s">
        <v>309</v>
      </c>
      <c r="F19" s="33" t="s">
        <v>1606</v>
      </c>
      <c r="G19" s="33" t="s">
        <v>4781</v>
      </c>
      <c r="H19" s="33" t="s">
        <v>4788</v>
      </c>
      <c r="I19" s="34" t="s">
        <v>4789</v>
      </c>
    </row>
    <row r="20" spans="2:9">
      <c r="B20" s="32" t="s">
        <v>4801</v>
      </c>
      <c r="C20" s="33" t="s">
        <v>13</v>
      </c>
      <c r="D20" s="33" t="s">
        <v>14</v>
      </c>
      <c r="E20" s="33" t="s">
        <v>309</v>
      </c>
      <c r="F20" s="33" t="s">
        <v>1606</v>
      </c>
      <c r="G20" s="33" t="s">
        <v>4781</v>
      </c>
      <c r="H20" s="33" t="s">
        <v>4788</v>
      </c>
      <c r="I20" s="34" t="s">
        <v>4789</v>
      </c>
    </row>
    <row r="21" spans="2:9">
      <c r="B21" s="32" t="s">
        <v>4802</v>
      </c>
      <c r="C21" s="33" t="s">
        <v>13</v>
      </c>
      <c r="D21" s="33" t="s">
        <v>14</v>
      </c>
      <c r="E21" s="33" t="s">
        <v>309</v>
      </c>
      <c r="F21" s="33" t="s">
        <v>1606</v>
      </c>
      <c r="G21" s="33" t="s">
        <v>4781</v>
      </c>
      <c r="H21" s="33" t="s">
        <v>4788</v>
      </c>
      <c r="I21" s="34" t="s">
        <v>4789</v>
      </c>
    </row>
    <row r="22" spans="2:9">
      <c r="B22" s="32" t="s">
        <v>4788</v>
      </c>
      <c r="C22" s="33" t="s">
        <v>13</v>
      </c>
      <c r="D22" s="33" t="s">
        <v>14</v>
      </c>
      <c r="E22" s="33" t="s">
        <v>309</v>
      </c>
      <c r="F22" s="33" t="s">
        <v>1606</v>
      </c>
      <c r="G22" s="33" t="s">
        <v>4781</v>
      </c>
      <c r="H22" s="33" t="s">
        <v>4788</v>
      </c>
      <c r="I22" s="34" t="s">
        <v>4789</v>
      </c>
    </row>
    <row r="23" spans="2:9">
      <c r="B23" s="32" t="s">
        <v>4803</v>
      </c>
      <c r="C23" s="33" t="s">
        <v>13</v>
      </c>
      <c r="D23" s="33" t="s">
        <v>14</v>
      </c>
      <c r="E23" s="33" t="s">
        <v>309</v>
      </c>
      <c r="F23" s="33" t="s">
        <v>1606</v>
      </c>
      <c r="G23" s="33" t="s">
        <v>4781</v>
      </c>
      <c r="H23" s="33" t="s">
        <v>4804</v>
      </c>
      <c r="I23" s="34" t="s">
        <v>4805</v>
      </c>
    </row>
    <row r="24" spans="2:9">
      <c r="B24" s="32" t="s">
        <v>4806</v>
      </c>
      <c r="C24" s="33" t="s">
        <v>13</v>
      </c>
      <c r="D24" s="33" t="s">
        <v>14</v>
      </c>
      <c r="E24" s="33" t="s">
        <v>309</v>
      </c>
      <c r="F24" s="33" t="s">
        <v>1606</v>
      </c>
      <c r="G24" s="33" t="s">
        <v>4781</v>
      </c>
      <c r="H24" s="33" t="s">
        <v>4804</v>
      </c>
      <c r="I24" s="34" t="s">
        <v>4805</v>
      </c>
    </row>
    <row r="25" spans="2:9">
      <c r="B25" s="32" t="s">
        <v>4807</v>
      </c>
      <c r="C25" s="33" t="s">
        <v>13</v>
      </c>
      <c r="D25" s="33" t="s">
        <v>14</v>
      </c>
      <c r="E25" s="33" t="s">
        <v>309</v>
      </c>
      <c r="F25" s="33" t="s">
        <v>1606</v>
      </c>
      <c r="G25" s="33" t="s">
        <v>4781</v>
      </c>
      <c r="H25" s="33" t="s">
        <v>4804</v>
      </c>
      <c r="I25" s="34" t="s">
        <v>4805</v>
      </c>
    </row>
    <row r="26" spans="2:9">
      <c r="B26" s="32" t="s">
        <v>4808</v>
      </c>
      <c r="C26" s="33" t="s">
        <v>13</v>
      </c>
      <c r="D26" s="33" t="s">
        <v>14</v>
      </c>
      <c r="E26" s="33" t="s">
        <v>309</v>
      </c>
      <c r="F26" s="33" t="s">
        <v>1606</v>
      </c>
      <c r="G26" s="33" t="s">
        <v>4781</v>
      </c>
      <c r="H26" s="33" t="s">
        <v>4804</v>
      </c>
      <c r="I26" s="34" t="s">
        <v>4805</v>
      </c>
    </row>
    <row r="27" spans="2:9">
      <c r="B27" s="32" t="s">
        <v>4809</v>
      </c>
      <c r="C27" s="33" t="s">
        <v>13</v>
      </c>
      <c r="D27" s="33" t="s">
        <v>14</v>
      </c>
      <c r="E27" s="33" t="s">
        <v>309</v>
      </c>
      <c r="F27" s="33" t="s">
        <v>1606</v>
      </c>
      <c r="G27" s="33" t="s">
        <v>4781</v>
      </c>
      <c r="H27" s="33" t="s">
        <v>4804</v>
      </c>
      <c r="I27" s="34" t="s">
        <v>4805</v>
      </c>
    </row>
    <row r="28" spans="2:9">
      <c r="B28" s="32" t="s">
        <v>4810</v>
      </c>
      <c r="C28" s="33" t="s">
        <v>13</v>
      </c>
      <c r="D28" s="33" t="s">
        <v>14</v>
      </c>
      <c r="E28" s="33" t="s">
        <v>309</v>
      </c>
      <c r="F28" s="33" t="s">
        <v>1606</v>
      </c>
      <c r="G28" s="33" t="s">
        <v>4781</v>
      </c>
      <c r="H28" s="33" t="s">
        <v>4804</v>
      </c>
      <c r="I28" s="34" t="s">
        <v>4805</v>
      </c>
    </row>
    <row r="29" spans="2:9">
      <c r="B29" s="32" t="s">
        <v>4811</v>
      </c>
      <c r="C29" s="33" t="s">
        <v>13</v>
      </c>
      <c r="D29" s="33" t="s">
        <v>14</v>
      </c>
      <c r="E29" s="33" t="s">
        <v>309</v>
      </c>
      <c r="F29" s="33" t="s">
        <v>1606</v>
      </c>
      <c r="G29" s="33" t="s">
        <v>4781</v>
      </c>
      <c r="H29" s="33" t="s">
        <v>4804</v>
      </c>
      <c r="I29" s="34" t="s">
        <v>4805</v>
      </c>
    </row>
    <row r="30" spans="2:9">
      <c r="B30" s="32" t="s">
        <v>4812</v>
      </c>
      <c r="C30" s="33" t="s">
        <v>13</v>
      </c>
      <c r="D30" s="33" t="s">
        <v>14</v>
      </c>
      <c r="E30" s="33" t="s">
        <v>309</v>
      </c>
      <c r="F30" s="33" t="s">
        <v>1606</v>
      </c>
      <c r="G30" s="33" t="s">
        <v>4781</v>
      </c>
      <c r="H30" s="33" t="s">
        <v>4804</v>
      </c>
      <c r="I30" s="34" t="s">
        <v>4805</v>
      </c>
    </row>
    <row r="31" spans="2:9">
      <c r="B31" s="32" t="s">
        <v>4804</v>
      </c>
      <c r="C31" s="33" t="s">
        <v>13</v>
      </c>
      <c r="D31" s="33" t="s">
        <v>14</v>
      </c>
      <c r="E31" s="33" t="s">
        <v>309</v>
      </c>
      <c r="F31" s="33" t="s">
        <v>1606</v>
      </c>
      <c r="G31" s="33" t="s">
        <v>4781</v>
      </c>
      <c r="H31" s="33" t="s">
        <v>4804</v>
      </c>
      <c r="I31" s="34" t="s">
        <v>4805</v>
      </c>
    </row>
    <row r="32" spans="2:9">
      <c r="B32" s="32" t="s">
        <v>4813</v>
      </c>
      <c r="C32" s="33" t="s">
        <v>13</v>
      </c>
      <c r="D32" s="33" t="s">
        <v>14</v>
      </c>
      <c r="E32" s="33" t="s">
        <v>309</v>
      </c>
      <c r="F32" s="33" t="s">
        <v>1606</v>
      </c>
      <c r="G32" s="33" t="s">
        <v>4781</v>
      </c>
      <c r="H32" s="33" t="s">
        <v>4814</v>
      </c>
      <c r="I32" s="34" t="s">
        <v>4815</v>
      </c>
    </row>
    <row r="33" spans="2:9">
      <c r="B33" s="32" t="s">
        <v>4816</v>
      </c>
      <c r="C33" s="33" t="s">
        <v>13</v>
      </c>
      <c r="D33" s="33" t="s">
        <v>14</v>
      </c>
      <c r="E33" s="33" t="s">
        <v>309</v>
      </c>
      <c r="F33" s="33" t="s">
        <v>1606</v>
      </c>
      <c r="G33" s="33" t="s">
        <v>4781</v>
      </c>
      <c r="H33" s="33" t="s">
        <v>4814</v>
      </c>
      <c r="I33" s="34" t="s">
        <v>4815</v>
      </c>
    </row>
    <row r="34" spans="2:9">
      <c r="B34" s="32" t="s">
        <v>4817</v>
      </c>
      <c r="C34" s="33" t="s">
        <v>13</v>
      </c>
      <c r="D34" s="33" t="s">
        <v>14</v>
      </c>
      <c r="E34" s="33" t="s">
        <v>309</v>
      </c>
      <c r="F34" s="33" t="s">
        <v>1606</v>
      </c>
      <c r="G34" s="33" t="s">
        <v>4781</v>
      </c>
      <c r="H34" s="33" t="s">
        <v>4814</v>
      </c>
      <c r="I34" s="34" t="s">
        <v>4815</v>
      </c>
    </row>
    <row r="35" spans="2:9">
      <c r="B35" s="32" t="s">
        <v>4818</v>
      </c>
      <c r="C35" s="33" t="s">
        <v>13</v>
      </c>
      <c r="D35" s="33" t="s">
        <v>14</v>
      </c>
      <c r="E35" s="33" t="s">
        <v>309</v>
      </c>
      <c r="F35" s="33" t="s">
        <v>1606</v>
      </c>
      <c r="G35" s="33" t="s">
        <v>4781</v>
      </c>
      <c r="H35" s="33" t="s">
        <v>4814</v>
      </c>
      <c r="I35" s="34" t="s">
        <v>4815</v>
      </c>
    </row>
    <row r="36" spans="2:9">
      <c r="B36" s="32" t="s">
        <v>4819</v>
      </c>
      <c r="C36" s="33" t="s">
        <v>13</v>
      </c>
      <c r="D36" s="33" t="s">
        <v>14</v>
      </c>
      <c r="E36" s="33" t="s">
        <v>309</v>
      </c>
      <c r="F36" s="33" t="s">
        <v>1606</v>
      </c>
      <c r="G36" s="33" t="s">
        <v>4781</v>
      </c>
      <c r="H36" s="33" t="s">
        <v>4814</v>
      </c>
      <c r="I36" s="34" t="s">
        <v>4815</v>
      </c>
    </row>
    <row r="37" spans="2:9">
      <c r="B37" s="32" t="s">
        <v>4820</v>
      </c>
      <c r="C37" s="33" t="s">
        <v>13</v>
      </c>
      <c r="D37" s="33" t="s">
        <v>14</v>
      </c>
      <c r="E37" s="33" t="s">
        <v>309</v>
      </c>
      <c r="F37" s="33" t="s">
        <v>1606</v>
      </c>
      <c r="G37" s="33" t="s">
        <v>4781</v>
      </c>
      <c r="H37" s="33" t="s">
        <v>4814</v>
      </c>
      <c r="I37" s="34" t="s">
        <v>4815</v>
      </c>
    </row>
    <row r="38" spans="2:9">
      <c r="B38" s="32" t="s">
        <v>4821</v>
      </c>
      <c r="C38" s="33" t="s">
        <v>13</v>
      </c>
      <c r="D38" s="33" t="s">
        <v>14</v>
      </c>
      <c r="E38" s="33" t="s">
        <v>309</v>
      </c>
      <c r="F38" s="33" t="s">
        <v>1606</v>
      </c>
      <c r="G38" s="33" t="s">
        <v>4781</v>
      </c>
      <c r="H38" s="33" t="s">
        <v>4814</v>
      </c>
      <c r="I38" s="34" t="s">
        <v>4815</v>
      </c>
    </row>
    <row r="39" spans="2:9">
      <c r="B39" s="32" t="s">
        <v>4822</v>
      </c>
      <c r="C39" s="33" t="s">
        <v>13</v>
      </c>
      <c r="D39" s="33" t="s">
        <v>14</v>
      </c>
      <c r="E39" s="33" t="s">
        <v>309</v>
      </c>
      <c r="F39" s="33" t="s">
        <v>1606</v>
      </c>
      <c r="G39" s="33" t="s">
        <v>4781</v>
      </c>
      <c r="H39" s="33" t="s">
        <v>4814</v>
      </c>
      <c r="I39" s="34" t="s">
        <v>4815</v>
      </c>
    </row>
    <row r="40" spans="2:9">
      <c r="B40" s="32" t="s">
        <v>4823</v>
      </c>
      <c r="C40" s="33" t="s">
        <v>13</v>
      </c>
      <c r="D40" s="33" t="s">
        <v>14</v>
      </c>
      <c r="E40" s="33" t="s">
        <v>309</v>
      </c>
      <c r="F40" s="33" t="s">
        <v>1606</v>
      </c>
      <c r="G40" s="33" t="s">
        <v>4781</v>
      </c>
      <c r="H40" s="33" t="s">
        <v>4814</v>
      </c>
      <c r="I40" s="34" t="s">
        <v>4815</v>
      </c>
    </row>
    <row r="41" spans="2:9">
      <c r="B41" s="32" t="s">
        <v>4824</v>
      </c>
      <c r="C41" s="33" t="s">
        <v>13</v>
      </c>
      <c r="D41" s="33" t="s">
        <v>14</v>
      </c>
      <c r="E41" s="33" t="s">
        <v>309</v>
      </c>
      <c r="F41" s="33" t="s">
        <v>1606</v>
      </c>
      <c r="G41" s="33" t="s">
        <v>4781</v>
      </c>
      <c r="H41" s="33" t="s">
        <v>4814</v>
      </c>
      <c r="I41" s="34" t="s">
        <v>4815</v>
      </c>
    </row>
    <row r="42" spans="2:9">
      <c r="B42" s="32" t="s">
        <v>4825</v>
      </c>
      <c r="C42" s="33" t="s">
        <v>13</v>
      </c>
      <c r="D42" s="33" t="s">
        <v>14</v>
      </c>
      <c r="E42" s="33" t="s">
        <v>309</v>
      </c>
      <c r="F42" s="33" t="s">
        <v>1606</v>
      </c>
      <c r="G42" s="33" t="s">
        <v>4781</v>
      </c>
      <c r="H42" s="33" t="s">
        <v>4814</v>
      </c>
      <c r="I42" s="34" t="s">
        <v>4815</v>
      </c>
    </row>
    <row r="43" spans="2:9">
      <c r="B43" s="32" t="s">
        <v>4826</v>
      </c>
      <c r="C43" s="33" t="s">
        <v>13</v>
      </c>
      <c r="D43" s="33" t="s">
        <v>14</v>
      </c>
      <c r="E43" s="33" t="s">
        <v>309</v>
      </c>
      <c r="F43" s="33" t="s">
        <v>1606</v>
      </c>
      <c r="G43" s="33" t="s">
        <v>4781</v>
      </c>
      <c r="H43" s="33" t="s">
        <v>4814</v>
      </c>
      <c r="I43" s="34" t="s">
        <v>4815</v>
      </c>
    </row>
    <row r="44" spans="2:9">
      <c r="B44" s="32" t="s">
        <v>4827</v>
      </c>
      <c r="C44" s="33" t="s">
        <v>13</v>
      </c>
      <c r="D44" s="33" t="s">
        <v>14</v>
      </c>
      <c r="E44" s="33" t="s">
        <v>309</v>
      </c>
      <c r="F44" s="33" t="s">
        <v>1606</v>
      </c>
      <c r="G44" s="33" t="s">
        <v>4781</v>
      </c>
      <c r="H44" s="33" t="s">
        <v>4814</v>
      </c>
      <c r="I44" s="34" t="s">
        <v>4815</v>
      </c>
    </row>
    <row r="45" spans="2:9">
      <c r="B45" s="32" t="s">
        <v>4828</v>
      </c>
      <c r="C45" s="33" t="s">
        <v>13</v>
      </c>
      <c r="D45" s="33" t="s">
        <v>14</v>
      </c>
      <c r="E45" s="33" t="s">
        <v>309</v>
      </c>
      <c r="F45" s="33" t="s">
        <v>1606</v>
      </c>
      <c r="G45" s="33" t="s">
        <v>4781</v>
      </c>
      <c r="H45" s="33" t="s">
        <v>4814</v>
      </c>
      <c r="I45" s="34" t="s">
        <v>4815</v>
      </c>
    </row>
    <row r="46" spans="2:9">
      <c r="B46" s="32" t="s">
        <v>4829</v>
      </c>
      <c r="C46" s="33" t="s">
        <v>13</v>
      </c>
      <c r="D46" s="33" t="s">
        <v>14</v>
      </c>
      <c r="E46" s="33" t="s">
        <v>309</v>
      </c>
      <c r="F46" s="33" t="s">
        <v>1606</v>
      </c>
      <c r="G46" s="33" t="s">
        <v>4781</v>
      </c>
      <c r="H46" s="33" t="s">
        <v>4814</v>
      </c>
      <c r="I46" s="34" t="s">
        <v>4815</v>
      </c>
    </row>
    <row r="47" spans="2:9">
      <c r="B47" s="32" t="s">
        <v>4830</v>
      </c>
      <c r="C47" s="33" t="s">
        <v>13</v>
      </c>
      <c r="D47" s="33" t="s">
        <v>14</v>
      </c>
      <c r="E47" s="33" t="s">
        <v>309</v>
      </c>
      <c r="F47" s="33" t="s">
        <v>1606</v>
      </c>
      <c r="G47" s="33" t="s">
        <v>4781</v>
      </c>
      <c r="H47" s="33" t="s">
        <v>4814</v>
      </c>
      <c r="I47" s="34" t="s">
        <v>4815</v>
      </c>
    </row>
    <row r="48" spans="2:9">
      <c r="B48" s="32" t="s">
        <v>4831</v>
      </c>
      <c r="C48" s="33" t="s">
        <v>13</v>
      </c>
      <c r="D48" s="33" t="s">
        <v>14</v>
      </c>
      <c r="E48" s="33" t="s">
        <v>309</v>
      </c>
      <c r="F48" s="33" t="s">
        <v>1606</v>
      </c>
      <c r="G48" s="33" t="s">
        <v>4781</v>
      </c>
      <c r="H48" s="33" t="s">
        <v>4814</v>
      </c>
      <c r="I48" s="34" t="s">
        <v>4815</v>
      </c>
    </row>
    <row r="49" spans="2:9">
      <c r="B49" s="32" t="s">
        <v>4814</v>
      </c>
      <c r="C49" s="33" t="s">
        <v>13</v>
      </c>
      <c r="D49" s="33" t="s">
        <v>14</v>
      </c>
      <c r="E49" s="33" t="s">
        <v>309</v>
      </c>
      <c r="F49" s="33" t="s">
        <v>1606</v>
      </c>
      <c r="G49" s="33" t="s">
        <v>4781</v>
      </c>
      <c r="H49" s="33" t="s">
        <v>4814</v>
      </c>
      <c r="I49" s="34" t="s">
        <v>4815</v>
      </c>
    </row>
    <row r="50" spans="2:9">
      <c r="B50" s="32" t="s">
        <v>4832</v>
      </c>
      <c r="C50" s="33" t="s">
        <v>13</v>
      </c>
      <c r="D50" s="33" t="s">
        <v>14</v>
      </c>
      <c r="E50" s="33" t="s">
        <v>309</v>
      </c>
      <c r="F50" s="33" t="s">
        <v>1606</v>
      </c>
      <c r="G50" s="33" t="s">
        <v>4781</v>
      </c>
      <c r="H50" s="33" t="s">
        <v>4814</v>
      </c>
      <c r="I50" s="34" t="s">
        <v>4815</v>
      </c>
    </row>
    <row r="51" spans="2:9">
      <c r="B51" s="32" t="s">
        <v>4833</v>
      </c>
      <c r="C51" s="33" t="s">
        <v>13</v>
      </c>
      <c r="D51" s="33" t="s">
        <v>14</v>
      </c>
      <c r="E51" s="33" t="s">
        <v>309</v>
      </c>
      <c r="F51" s="33" t="s">
        <v>1606</v>
      </c>
      <c r="G51" s="33" t="s">
        <v>4781</v>
      </c>
      <c r="H51" s="33" t="s">
        <v>4834</v>
      </c>
      <c r="I51" s="34" t="s">
        <v>4835</v>
      </c>
    </row>
    <row r="52" spans="2:9">
      <c r="B52" s="32" t="s">
        <v>4836</v>
      </c>
      <c r="C52" s="33" t="s">
        <v>13</v>
      </c>
      <c r="D52" s="33" t="s">
        <v>14</v>
      </c>
      <c r="E52" s="33" t="s">
        <v>309</v>
      </c>
      <c r="F52" s="33" t="s">
        <v>1606</v>
      </c>
      <c r="G52" s="33" t="s">
        <v>4781</v>
      </c>
      <c r="H52" s="33" t="s">
        <v>4834</v>
      </c>
      <c r="I52" s="34" t="s">
        <v>4835</v>
      </c>
    </row>
    <row r="53" spans="2:9">
      <c r="B53" s="32" t="s">
        <v>4837</v>
      </c>
      <c r="C53" s="33" t="s">
        <v>13</v>
      </c>
      <c r="D53" s="33" t="s">
        <v>14</v>
      </c>
      <c r="E53" s="33" t="s">
        <v>309</v>
      </c>
      <c r="F53" s="33" t="s">
        <v>1606</v>
      </c>
      <c r="G53" s="33" t="s">
        <v>4781</v>
      </c>
      <c r="H53" s="33" t="s">
        <v>4834</v>
      </c>
      <c r="I53" s="34" t="s">
        <v>4835</v>
      </c>
    </row>
    <row r="54" spans="2:9">
      <c r="B54" s="32" t="s">
        <v>4838</v>
      </c>
      <c r="C54" s="33" t="s">
        <v>13</v>
      </c>
      <c r="D54" s="33" t="s">
        <v>14</v>
      </c>
      <c r="E54" s="33" t="s">
        <v>309</v>
      </c>
      <c r="F54" s="33" t="s">
        <v>1606</v>
      </c>
      <c r="G54" s="33" t="s">
        <v>4781</v>
      </c>
      <c r="H54" s="33" t="s">
        <v>4834</v>
      </c>
      <c r="I54" s="34" t="s">
        <v>4835</v>
      </c>
    </row>
    <row r="55" spans="2:9">
      <c r="B55" s="32" t="s">
        <v>4839</v>
      </c>
      <c r="C55" s="33" t="s">
        <v>13</v>
      </c>
      <c r="D55" s="33" t="s">
        <v>14</v>
      </c>
      <c r="E55" s="33" t="s">
        <v>309</v>
      </c>
      <c r="F55" s="33" t="s">
        <v>1606</v>
      </c>
      <c r="G55" s="33" t="s">
        <v>4781</v>
      </c>
      <c r="H55" s="33" t="s">
        <v>4834</v>
      </c>
      <c r="I55" s="34" t="s">
        <v>4835</v>
      </c>
    </row>
    <row r="56" spans="2:9">
      <c r="B56" s="32" t="s">
        <v>4840</v>
      </c>
      <c r="C56" s="33" t="s">
        <v>13</v>
      </c>
      <c r="D56" s="33" t="s">
        <v>14</v>
      </c>
      <c r="E56" s="33" t="s">
        <v>309</v>
      </c>
      <c r="F56" s="33" t="s">
        <v>1606</v>
      </c>
      <c r="G56" s="33" t="s">
        <v>4781</v>
      </c>
      <c r="H56" s="33" t="s">
        <v>4834</v>
      </c>
      <c r="I56" s="34" t="s">
        <v>4835</v>
      </c>
    </row>
    <row r="57" spans="2:9">
      <c r="B57" s="32" t="s">
        <v>4834</v>
      </c>
      <c r="C57" s="33" t="s">
        <v>13</v>
      </c>
      <c r="D57" s="33" t="s">
        <v>14</v>
      </c>
      <c r="E57" s="33" t="s">
        <v>309</v>
      </c>
      <c r="F57" s="33" t="s">
        <v>1606</v>
      </c>
      <c r="G57" s="33" t="s">
        <v>4781</v>
      </c>
      <c r="H57" s="33" t="s">
        <v>4834</v>
      </c>
      <c r="I57" s="34" t="s">
        <v>4835</v>
      </c>
    </row>
    <row r="58" spans="2:9">
      <c r="B58" s="32" t="s">
        <v>4841</v>
      </c>
      <c r="C58" s="33" t="s">
        <v>13</v>
      </c>
      <c r="D58" s="33" t="s">
        <v>14</v>
      </c>
      <c r="E58" s="33" t="s">
        <v>309</v>
      </c>
      <c r="F58" s="33" t="s">
        <v>1606</v>
      </c>
      <c r="G58" s="33" t="s">
        <v>4781</v>
      </c>
      <c r="H58" s="33" t="s">
        <v>4842</v>
      </c>
      <c r="I58" s="34" t="s">
        <v>4843</v>
      </c>
    </row>
    <row r="59" spans="2:9">
      <c r="B59" s="32" t="s">
        <v>4844</v>
      </c>
      <c r="C59" s="33" t="s">
        <v>13</v>
      </c>
      <c r="D59" s="33" t="s">
        <v>14</v>
      </c>
      <c r="E59" s="33" t="s">
        <v>309</v>
      </c>
      <c r="F59" s="33" t="s">
        <v>1606</v>
      </c>
      <c r="G59" s="33" t="s">
        <v>4781</v>
      </c>
      <c r="H59" s="33" t="s">
        <v>4842</v>
      </c>
      <c r="I59" s="34" t="s">
        <v>4843</v>
      </c>
    </row>
    <row r="60" spans="2:9">
      <c r="B60" s="32" t="s">
        <v>4845</v>
      </c>
      <c r="C60" s="33" t="s">
        <v>13</v>
      </c>
      <c r="D60" s="33" t="s">
        <v>14</v>
      </c>
      <c r="E60" s="33" t="s">
        <v>309</v>
      </c>
      <c r="F60" s="33" t="s">
        <v>1606</v>
      </c>
      <c r="G60" s="33" t="s">
        <v>4781</v>
      </c>
      <c r="H60" s="33" t="s">
        <v>4842</v>
      </c>
      <c r="I60" s="34" t="s">
        <v>4843</v>
      </c>
    </row>
    <row r="61" spans="2:9">
      <c r="B61" s="32" t="s">
        <v>4846</v>
      </c>
      <c r="C61" s="33" t="s">
        <v>13</v>
      </c>
      <c r="D61" s="33" t="s">
        <v>14</v>
      </c>
      <c r="E61" s="33" t="s">
        <v>309</v>
      </c>
      <c r="F61" s="33" t="s">
        <v>1606</v>
      </c>
      <c r="G61" s="33" t="s">
        <v>4781</v>
      </c>
      <c r="H61" s="33" t="s">
        <v>4842</v>
      </c>
      <c r="I61" s="34" t="s">
        <v>4843</v>
      </c>
    </row>
    <row r="62" spans="2:9">
      <c r="B62" s="32" t="s">
        <v>4847</v>
      </c>
      <c r="C62" s="33" t="s">
        <v>13</v>
      </c>
      <c r="D62" s="33" t="s">
        <v>14</v>
      </c>
      <c r="E62" s="33" t="s">
        <v>309</v>
      </c>
      <c r="F62" s="33" t="s">
        <v>1606</v>
      </c>
      <c r="G62" s="33" t="s">
        <v>4781</v>
      </c>
      <c r="H62" s="33" t="s">
        <v>4842</v>
      </c>
      <c r="I62" s="34" t="s">
        <v>4843</v>
      </c>
    </row>
    <row r="63" spans="2:9">
      <c r="B63" s="32" t="s">
        <v>4848</v>
      </c>
      <c r="C63" s="33" t="s">
        <v>13</v>
      </c>
      <c r="D63" s="33" t="s">
        <v>14</v>
      </c>
      <c r="E63" s="33" t="s">
        <v>309</v>
      </c>
      <c r="F63" s="33" t="s">
        <v>1606</v>
      </c>
      <c r="G63" s="33" t="s">
        <v>4781</v>
      </c>
      <c r="H63" s="33" t="s">
        <v>4842</v>
      </c>
      <c r="I63" s="34" t="s">
        <v>4843</v>
      </c>
    </row>
    <row r="64" spans="2:9">
      <c r="B64" s="32" t="s">
        <v>4842</v>
      </c>
      <c r="C64" s="33" t="s">
        <v>13</v>
      </c>
      <c r="D64" s="33" t="s">
        <v>14</v>
      </c>
      <c r="E64" s="33" t="s">
        <v>309</v>
      </c>
      <c r="F64" s="33" t="s">
        <v>1606</v>
      </c>
      <c r="G64" s="33" t="s">
        <v>4781</v>
      </c>
      <c r="H64" s="33" t="s">
        <v>4842</v>
      </c>
      <c r="I64" s="34" t="s">
        <v>4843</v>
      </c>
    </row>
    <row r="65" spans="2:9">
      <c r="B65" s="32" t="s">
        <v>4849</v>
      </c>
      <c r="C65" s="33" t="s">
        <v>13</v>
      </c>
      <c r="D65" s="33" t="s">
        <v>14</v>
      </c>
      <c r="E65" s="33" t="s">
        <v>309</v>
      </c>
      <c r="F65" s="33" t="s">
        <v>1606</v>
      </c>
      <c r="G65" s="33" t="s">
        <v>4781</v>
      </c>
      <c r="H65" s="33" t="s">
        <v>4850</v>
      </c>
      <c r="I65" s="34" t="s">
        <v>4851</v>
      </c>
    </row>
    <row r="66" spans="2:9">
      <c r="B66" s="32" t="s">
        <v>4852</v>
      </c>
      <c r="C66" s="33" t="s">
        <v>13</v>
      </c>
      <c r="D66" s="33" t="s">
        <v>14</v>
      </c>
      <c r="E66" s="33" t="s">
        <v>309</v>
      </c>
      <c r="F66" s="33" t="s">
        <v>1606</v>
      </c>
      <c r="G66" s="33" t="s">
        <v>4781</v>
      </c>
      <c r="H66" s="33" t="s">
        <v>4850</v>
      </c>
      <c r="I66" s="34" t="s">
        <v>4851</v>
      </c>
    </row>
    <row r="67" spans="2:9">
      <c r="B67" s="32" t="s">
        <v>4853</v>
      </c>
      <c r="C67" s="33" t="s">
        <v>13</v>
      </c>
      <c r="D67" s="33" t="s">
        <v>14</v>
      </c>
      <c r="E67" s="33" t="s">
        <v>309</v>
      </c>
      <c r="F67" s="33" t="s">
        <v>1606</v>
      </c>
      <c r="G67" s="33" t="s">
        <v>4781</v>
      </c>
      <c r="H67" s="33" t="s">
        <v>4850</v>
      </c>
      <c r="I67" s="34" t="s">
        <v>4851</v>
      </c>
    </row>
    <row r="68" spans="2:9">
      <c r="B68" s="32" t="s">
        <v>4854</v>
      </c>
      <c r="C68" s="33" t="s">
        <v>13</v>
      </c>
      <c r="D68" s="33" t="s">
        <v>14</v>
      </c>
      <c r="E68" s="33" t="s">
        <v>309</v>
      </c>
      <c r="F68" s="33" t="s">
        <v>1606</v>
      </c>
      <c r="G68" s="33" t="s">
        <v>4781</v>
      </c>
      <c r="H68" s="33" t="s">
        <v>4850</v>
      </c>
      <c r="I68" s="34" t="s">
        <v>4851</v>
      </c>
    </row>
    <row r="69" spans="2:9">
      <c r="B69" s="32" t="s">
        <v>4855</v>
      </c>
      <c r="C69" s="33" t="s">
        <v>13</v>
      </c>
      <c r="D69" s="33" t="s">
        <v>14</v>
      </c>
      <c r="E69" s="33" t="s">
        <v>309</v>
      </c>
      <c r="F69" s="33" t="s">
        <v>1606</v>
      </c>
      <c r="G69" s="33" t="s">
        <v>4781</v>
      </c>
      <c r="H69" s="33" t="s">
        <v>4850</v>
      </c>
      <c r="I69" s="34" t="s">
        <v>4851</v>
      </c>
    </row>
    <row r="70" spans="2:9">
      <c r="B70" s="32" t="s">
        <v>4856</v>
      </c>
      <c r="C70" s="33" t="s">
        <v>13</v>
      </c>
      <c r="D70" s="33" t="s">
        <v>14</v>
      </c>
      <c r="E70" s="33" t="s">
        <v>309</v>
      </c>
      <c r="F70" s="33" t="s">
        <v>1606</v>
      </c>
      <c r="G70" s="33" t="s">
        <v>4781</v>
      </c>
      <c r="H70" s="33" t="s">
        <v>4850</v>
      </c>
      <c r="I70" s="34" t="s">
        <v>4851</v>
      </c>
    </row>
    <row r="71" spans="2:9">
      <c r="B71" s="32" t="s">
        <v>4857</v>
      </c>
      <c r="C71" s="33" t="s">
        <v>13</v>
      </c>
      <c r="D71" s="33" t="s">
        <v>14</v>
      </c>
      <c r="E71" s="33" t="s">
        <v>309</v>
      </c>
      <c r="F71" s="33" t="s">
        <v>1606</v>
      </c>
      <c r="G71" s="33" t="s">
        <v>4781</v>
      </c>
      <c r="H71" s="33" t="s">
        <v>4850</v>
      </c>
      <c r="I71" s="34" t="s">
        <v>4851</v>
      </c>
    </row>
    <row r="72" spans="2:9">
      <c r="B72" s="32" t="s">
        <v>4858</v>
      </c>
      <c r="C72" s="33" t="s">
        <v>13</v>
      </c>
      <c r="D72" s="33" t="s">
        <v>14</v>
      </c>
      <c r="E72" s="33" t="s">
        <v>309</v>
      </c>
      <c r="F72" s="33" t="s">
        <v>1606</v>
      </c>
      <c r="G72" s="33" t="s">
        <v>4781</v>
      </c>
      <c r="H72" s="33" t="s">
        <v>4850</v>
      </c>
      <c r="I72" s="34" t="s">
        <v>4851</v>
      </c>
    </row>
    <row r="73" spans="2:9">
      <c r="B73" s="32" t="s">
        <v>4850</v>
      </c>
      <c r="C73" s="33" t="s">
        <v>13</v>
      </c>
      <c r="D73" s="33" t="s">
        <v>14</v>
      </c>
      <c r="E73" s="33" t="s">
        <v>309</v>
      </c>
      <c r="F73" s="33" t="s">
        <v>1606</v>
      </c>
      <c r="G73" s="33" t="s">
        <v>4781</v>
      </c>
      <c r="H73" s="33" t="s">
        <v>4850</v>
      </c>
      <c r="I73" s="34" t="s">
        <v>4851</v>
      </c>
    </row>
    <row r="74" spans="2:9">
      <c r="B74" s="32" t="s">
        <v>4859</v>
      </c>
      <c r="C74" s="33" t="s">
        <v>13</v>
      </c>
      <c r="D74" s="33" t="s">
        <v>14</v>
      </c>
      <c r="E74" s="33" t="s">
        <v>309</v>
      </c>
      <c r="F74" s="33" t="s">
        <v>1606</v>
      </c>
      <c r="G74" s="33" t="s">
        <v>4781</v>
      </c>
      <c r="H74" s="33" t="s">
        <v>4860</v>
      </c>
      <c r="I74" s="34" t="s">
        <v>4861</v>
      </c>
    </row>
    <row r="75" spans="2:9">
      <c r="B75" s="32" t="s">
        <v>4862</v>
      </c>
      <c r="C75" s="33" t="s">
        <v>13</v>
      </c>
      <c r="D75" s="33" t="s">
        <v>14</v>
      </c>
      <c r="E75" s="33" t="s">
        <v>309</v>
      </c>
      <c r="F75" s="33" t="s">
        <v>1606</v>
      </c>
      <c r="G75" s="33" t="s">
        <v>4781</v>
      </c>
      <c r="H75" s="33" t="s">
        <v>4860</v>
      </c>
      <c r="I75" s="34" t="s">
        <v>4861</v>
      </c>
    </row>
    <row r="76" spans="2:9">
      <c r="B76" s="32" t="s">
        <v>4863</v>
      </c>
      <c r="C76" s="33" t="s">
        <v>13</v>
      </c>
      <c r="D76" s="33" t="s">
        <v>14</v>
      </c>
      <c r="E76" s="33" t="s">
        <v>309</v>
      </c>
      <c r="F76" s="33" t="s">
        <v>1606</v>
      </c>
      <c r="G76" s="33" t="s">
        <v>4781</v>
      </c>
      <c r="H76" s="33" t="s">
        <v>4860</v>
      </c>
      <c r="I76" s="34" t="s">
        <v>4861</v>
      </c>
    </row>
    <row r="77" spans="2:9">
      <c r="B77" s="32" t="s">
        <v>4864</v>
      </c>
      <c r="C77" s="33" t="s">
        <v>13</v>
      </c>
      <c r="D77" s="33" t="s">
        <v>14</v>
      </c>
      <c r="E77" s="33" t="s">
        <v>309</v>
      </c>
      <c r="F77" s="33" t="s">
        <v>1606</v>
      </c>
      <c r="G77" s="33" t="s">
        <v>4781</v>
      </c>
      <c r="H77" s="33" t="s">
        <v>4860</v>
      </c>
      <c r="I77" s="34" t="s">
        <v>4861</v>
      </c>
    </row>
    <row r="78" spans="2:9">
      <c r="B78" s="32" t="s">
        <v>4860</v>
      </c>
      <c r="C78" s="33" t="s">
        <v>13</v>
      </c>
      <c r="D78" s="33" t="s">
        <v>14</v>
      </c>
      <c r="E78" s="33" t="s">
        <v>309</v>
      </c>
      <c r="F78" s="33" t="s">
        <v>1606</v>
      </c>
      <c r="G78" s="33" t="s">
        <v>4781</v>
      </c>
      <c r="H78" s="33" t="s">
        <v>4860</v>
      </c>
      <c r="I78" s="34" t="s">
        <v>4861</v>
      </c>
    </row>
    <row r="79" spans="2:9">
      <c r="B79" s="32" t="s">
        <v>4865</v>
      </c>
      <c r="C79" s="33" t="s">
        <v>13</v>
      </c>
      <c r="D79" s="33" t="s">
        <v>14</v>
      </c>
      <c r="E79" s="33" t="s">
        <v>309</v>
      </c>
      <c r="F79" s="33" t="s">
        <v>1606</v>
      </c>
      <c r="G79" s="33" t="s">
        <v>4781</v>
      </c>
      <c r="H79" s="33" t="s">
        <v>4866</v>
      </c>
      <c r="I79" s="34" t="s">
        <v>4867</v>
      </c>
    </row>
    <row r="80" spans="2:9">
      <c r="B80" s="32" t="s">
        <v>4868</v>
      </c>
      <c r="C80" s="33" t="s">
        <v>13</v>
      </c>
      <c r="D80" s="33" t="s">
        <v>14</v>
      </c>
      <c r="E80" s="33" t="s">
        <v>309</v>
      </c>
      <c r="F80" s="33" t="s">
        <v>1606</v>
      </c>
      <c r="G80" s="33" t="s">
        <v>4781</v>
      </c>
      <c r="H80" s="33" t="s">
        <v>4866</v>
      </c>
      <c r="I80" s="34" t="s">
        <v>4867</v>
      </c>
    </row>
    <row r="81" spans="2:9">
      <c r="B81" s="32" t="s">
        <v>4869</v>
      </c>
      <c r="C81" s="33" t="s">
        <v>13</v>
      </c>
      <c r="D81" s="33" t="s">
        <v>14</v>
      </c>
      <c r="E81" s="33" t="s">
        <v>309</v>
      </c>
      <c r="F81" s="33" t="s">
        <v>1606</v>
      </c>
      <c r="G81" s="33" t="s">
        <v>4781</v>
      </c>
      <c r="H81" s="33" t="s">
        <v>4866</v>
      </c>
      <c r="I81" s="34" t="s">
        <v>4867</v>
      </c>
    </row>
    <row r="82" spans="2:9">
      <c r="B82" s="32" t="s">
        <v>4866</v>
      </c>
      <c r="C82" s="33" t="s">
        <v>13</v>
      </c>
      <c r="D82" s="33" t="s">
        <v>14</v>
      </c>
      <c r="E82" s="33" t="s">
        <v>309</v>
      </c>
      <c r="F82" s="33" t="s">
        <v>1606</v>
      </c>
      <c r="G82" s="33" t="s">
        <v>4781</v>
      </c>
      <c r="H82" s="33" t="s">
        <v>4866</v>
      </c>
      <c r="I82" s="34" t="s">
        <v>4867</v>
      </c>
    </row>
    <row r="83" spans="2:9">
      <c r="B83" s="32" t="s">
        <v>4870</v>
      </c>
      <c r="C83" s="33" t="s">
        <v>13</v>
      </c>
      <c r="D83" s="33" t="s">
        <v>14</v>
      </c>
      <c r="E83" s="33" t="s">
        <v>309</v>
      </c>
      <c r="F83" s="33" t="s">
        <v>1606</v>
      </c>
      <c r="G83" s="33" t="s">
        <v>4781</v>
      </c>
      <c r="H83" s="33" t="s">
        <v>4871</v>
      </c>
      <c r="I83" s="34" t="s">
        <v>4872</v>
      </c>
    </row>
    <row r="84" spans="2:9">
      <c r="B84" s="32" t="s">
        <v>4873</v>
      </c>
      <c r="C84" s="33" t="s">
        <v>13</v>
      </c>
      <c r="D84" s="33" t="s">
        <v>14</v>
      </c>
      <c r="E84" s="33" t="s">
        <v>309</v>
      </c>
      <c r="F84" s="33" t="s">
        <v>1606</v>
      </c>
      <c r="G84" s="33" t="s">
        <v>4781</v>
      </c>
      <c r="H84" s="33" t="s">
        <v>4871</v>
      </c>
      <c r="I84" s="34" t="s">
        <v>4872</v>
      </c>
    </row>
    <row r="85" spans="2:9">
      <c r="B85" s="32" t="s">
        <v>4874</v>
      </c>
      <c r="C85" s="33" t="s">
        <v>13</v>
      </c>
      <c r="D85" s="33" t="s">
        <v>14</v>
      </c>
      <c r="E85" s="33" t="s">
        <v>309</v>
      </c>
      <c r="F85" s="33" t="s">
        <v>1606</v>
      </c>
      <c r="G85" s="33" t="s">
        <v>4781</v>
      </c>
      <c r="H85" s="33" t="s">
        <v>4871</v>
      </c>
      <c r="I85" s="34" t="s">
        <v>4872</v>
      </c>
    </row>
    <row r="86" spans="2:9">
      <c r="B86" s="32" t="s">
        <v>4871</v>
      </c>
      <c r="C86" s="33" t="s">
        <v>13</v>
      </c>
      <c r="D86" s="33" t="s">
        <v>14</v>
      </c>
      <c r="E86" s="33" t="s">
        <v>309</v>
      </c>
      <c r="F86" s="33" t="s">
        <v>1606</v>
      </c>
      <c r="G86" s="33" t="s">
        <v>4781</v>
      </c>
      <c r="H86" s="33" t="s">
        <v>4871</v>
      </c>
      <c r="I86" s="34" t="s">
        <v>4872</v>
      </c>
    </row>
    <row r="87" spans="2:9">
      <c r="B87" s="32" t="s">
        <v>4875</v>
      </c>
      <c r="C87" s="33" t="s">
        <v>13</v>
      </c>
      <c r="D87" s="33" t="s">
        <v>14</v>
      </c>
      <c r="E87" s="33" t="s">
        <v>309</v>
      </c>
      <c r="F87" s="33" t="s">
        <v>1606</v>
      </c>
      <c r="G87" s="33" t="s">
        <v>4781</v>
      </c>
      <c r="H87" s="33" t="s">
        <v>4876</v>
      </c>
      <c r="I87" s="34" t="s">
        <v>4877</v>
      </c>
    </row>
    <row r="88" spans="2:9">
      <c r="B88" s="32" t="s">
        <v>4878</v>
      </c>
      <c r="C88" s="33" t="s">
        <v>13</v>
      </c>
      <c r="D88" s="33" t="s">
        <v>14</v>
      </c>
      <c r="E88" s="33" t="s">
        <v>309</v>
      </c>
      <c r="F88" s="33" t="s">
        <v>1606</v>
      </c>
      <c r="G88" s="33" t="s">
        <v>4781</v>
      </c>
      <c r="H88" s="33" t="s">
        <v>4876</v>
      </c>
      <c r="I88" s="34" t="s">
        <v>4877</v>
      </c>
    </row>
    <row r="89" spans="2:9">
      <c r="B89" s="32" t="s">
        <v>4879</v>
      </c>
      <c r="C89" s="33" t="s">
        <v>13</v>
      </c>
      <c r="D89" s="33" t="s">
        <v>14</v>
      </c>
      <c r="E89" s="33" t="s">
        <v>309</v>
      </c>
      <c r="F89" s="33" t="s">
        <v>1606</v>
      </c>
      <c r="G89" s="33" t="s">
        <v>4781</v>
      </c>
      <c r="H89" s="33" t="s">
        <v>4876</v>
      </c>
      <c r="I89" s="34" t="s">
        <v>4877</v>
      </c>
    </row>
    <row r="90" spans="2:9">
      <c r="B90" s="32" t="s">
        <v>4880</v>
      </c>
      <c r="C90" s="33" t="s">
        <v>13</v>
      </c>
      <c r="D90" s="33" t="s">
        <v>14</v>
      </c>
      <c r="E90" s="33" t="s">
        <v>309</v>
      </c>
      <c r="F90" s="33" t="s">
        <v>1606</v>
      </c>
      <c r="G90" s="33" t="s">
        <v>4781</v>
      </c>
      <c r="H90" s="33" t="s">
        <v>4876</v>
      </c>
      <c r="I90" s="34" t="s">
        <v>4877</v>
      </c>
    </row>
    <row r="91" spans="2:9">
      <c r="B91" s="32" t="s">
        <v>4881</v>
      </c>
      <c r="C91" s="33" t="s">
        <v>13</v>
      </c>
      <c r="D91" s="33" t="s">
        <v>14</v>
      </c>
      <c r="E91" s="33" t="s">
        <v>309</v>
      </c>
      <c r="F91" s="33" t="s">
        <v>1606</v>
      </c>
      <c r="G91" s="33" t="s">
        <v>4781</v>
      </c>
      <c r="H91" s="33" t="s">
        <v>4876</v>
      </c>
      <c r="I91" s="34" t="s">
        <v>4877</v>
      </c>
    </row>
    <row r="92" spans="2:9">
      <c r="B92" s="32" t="s">
        <v>4882</v>
      </c>
      <c r="C92" s="33" t="s">
        <v>13</v>
      </c>
      <c r="D92" s="33" t="s">
        <v>14</v>
      </c>
      <c r="E92" s="33" t="s">
        <v>309</v>
      </c>
      <c r="F92" s="33" t="s">
        <v>1606</v>
      </c>
      <c r="G92" s="33" t="s">
        <v>4781</v>
      </c>
      <c r="H92" s="33" t="s">
        <v>4876</v>
      </c>
      <c r="I92" s="34" t="s">
        <v>4877</v>
      </c>
    </row>
    <row r="93" spans="2:9">
      <c r="B93" s="32" t="s">
        <v>4876</v>
      </c>
      <c r="C93" s="33" t="s">
        <v>13</v>
      </c>
      <c r="D93" s="33" t="s">
        <v>14</v>
      </c>
      <c r="E93" s="33" t="s">
        <v>309</v>
      </c>
      <c r="F93" s="33" t="s">
        <v>1606</v>
      </c>
      <c r="G93" s="33" t="s">
        <v>4781</v>
      </c>
      <c r="H93" s="33" t="s">
        <v>4876</v>
      </c>
      <c r="I93" s="34" t="s">
        <v>4877</v>
      </c>
    </row>
    <row r="94" spans="2:9">
      <c r="B94" s="32" t="s">
        <v>4883</v>
      </c>
      <c r="C94" s="33" t="s">
        <v>13</v>
      </c>
      <c r="D94" s="33" t="s">
        <v>14</v>
      </c>
      <c r="E94" s="33" t="s">
        <v>309</v>
      </c>
      <c r="F94" s="33" t="s">
        <v>1606</v>
      </c>
      <c r="G94" s="33" t="s">
        <v>4781</v>
      </c>
      <c r="H94" s="33" t="s">
        <v>4884</v>
      </c>
      <c r="I94" s="34" t="s">
        <v>4885</v>
      </c>
    </row>
    <row r="95" spans="2:9">
      <c r="B95" s="32" t="s">
        <v>4886</v>
      </c>
      <c r="C95" s="33" t="s">
        <v>13</v>
      </c>
      <c r="D95" s="33" t="s">
        <v>14</v>
      </c>
      <c r="E95" s="33" t="s">
        <v>309</v>
      </c>
      <c r="F95" s="33" t="s">
        <v>1606</v>
      </c>
      <c r="G95" s="33" t="s">
        <v>4781</v>
      </c>
      <c r="H95" s="33" t="s">
        <v>4884</v>
      </c>
      <c r="I95" s="34" t="s">
        <v>4885</v>
      </c>
    </row>
    <row r="96" spans="2:9">
      <c r="B96" s="32" t="s">
        <v>4887</v>
      </c>
      <c r="C96" s="33" t="s">
        <v>13</v>
      </c>
      <c r="D96" s="33" t="s">
        <v>14</v>
      </c>
      <c r="E96" s="33" t="s">
        <v>309</v>
      </c>
      <c r="F96" s="33" t="s">
        <v>1606</v>
      </c>
      <c r="G96" s="33" t="s">
        <v>4781</v>
      </c>
      <c r="H96" s="33" t="s">
        <v>4884</v>
      </c>
      <c r="I96" s="34" t="s">
        <v>4885</v>
      </c>
    </row>
    <row r="97" spans="2:9">
      <c r="B97" s="32" t="s">
        <v>4888</v>
      </c>
      <c r="C97" s="33" t="s">
        <v>13</v>
      </c>
      <c r="D97" s="33" t="s">
        <v>14</v>
      </c>
      <c r="E97" s="33" t="s">
        <v>309</v>
      </c>
      <c r="F97" s="33" t="s">
        <v>1606</v>
      </c>
      <c r="G97" s="33" t="s">
        <v>4781</v>
      </c>
      <c r="H97" s="33" t="s">
        <v>4884</v>
      </c>
      <c r="I97" s="34" t="s">
        <v>4885</v>
      </c>
    </row>
    <row r="98" spans="2:9">
      <c r="B98" s="32" t="s">
        <v>4889</v>
      </c>
      <c r="C98" s="33" t="s">
        <v>13</v>
      </c>
      <c r="D98" s="33" t="s">
        <v>14</v>
      </c>
      <c r="E98" s="33" t="s">
        <v>309</v>
      </c>
      <c r="F98" s="33" t="s">
        <v>1606</v>
      </c>
      <c r="G98" s="33" t="s">
        <v>4781</v>
      </c>
      <c r="H98" s="33" t="s">
        <v>4884</v>
      </c>
      <c r="I98" s="34" t="s">
        <v>4885</v>
      </c>
    </row>
    <row r="99" spans="2:9">
      <c r="B99" s="32" t="s">
        <v>4890</v>
      </c>
      <c r="C99" s="33" t="s">
        <v>13</v>
      </c>
      <c r="D99" s="33" t="s">
        <v>14</v>
      </c>
      <c r="E99" s="33" t="s">
        <v>309</v>
      </c>
      <c r="F99" s="33" t="s">
        <v>1606</v>
      </c>
      <c r="G99" s="33" t="s">
        <v>4781</v>
      </c>
      <c r="H99" s="33" t="s">
        <v>4884</v>
      </c>
      <c r="I99" s="34" t="s">
        <v>4885</v>
      </c>
    </row>
    <row r="100" spans="2:9">
      <c r="B100" s="32" t="s">
        <v>4891</v>
      </c>
      <c r="C100" s="33" t="s">
        <v>13</v>
      </c>
      <c r="D100" s="33" t="s">
        <v>14</v>
      </c>
      <c r="E100" s="33" t="s">
        <v>309</v>
      </c>
      <c r="F100" s="33" t="s">
        <v>1606</v>
      </c>
      <c r="G100" s="33" t="s">
        <v>4781</v>
      </c>
      <c r="H100" s="33" t="s">
        <v>4884</v>
      </c>
      <c r="I100" s="34" t="s">
        <v>4885</v>
      </c>
    </row>
    <row r="101" spans="2:9">
      <c r="B101" s="32" t="s">
        <v>4884</v>
      </c>
      <c r="C101" s="33" t="s">
        <v>13</v>
      </c>
      <c r="D101" s="33" t="s">
        <v>14</v>
      </c>
      <c r="E101" s="33" t="s">
        <v>309</v>
      </c>
      <c r="F101" s="33" t="s">
        <v>1606</v>
      </c>
      <c r="G101" s="33" t="s">
        <v>4781</v>
      </c>
      <c r="H101" s="33" t="s">
        <v>4884</v>
      </c>
      <c r="I101" s="34" t="s">
        <v>4885</v>
      </c>
    </row>
    <row r="102" spans="2:9">
      <c r="B102" s="32" t="s">
        <v>4892</v>
      </c>
      <c r="C102" s="33" t="s">
        <v>13</v>
      </c>
      <c r="D102" s="33" t="s">
        <v>14</v>
      </c>
      <c r="E102" s="33" t="s">
        <v>309</v>
      </c>
      <c r="F102" s="33" t="s">
        <v>1606</v>
      </c>
      <c r="G102" s="33" t="s">
        <v>4781</v>
      </c>
      <c r="H102" s="33" t="s">
        <v>4893</v>
      </c>
      <c r="I102" s="34" t="s">
        <v>4894</v>
      </c>
    </row>
    <row r="103" spans="2:9">
      <c r="B103" s="32" t="s">
        <v>4895</v>
      </c>
      <c r="C103" s="33" t="s">
        <v>13</v>
      </c>
      <c r="D103" s="33" t="s">
        <v>14</v>
      </c>
      <c r="E103" s="33" t="s">
        <v>309</v>
      </c>
      <c r="F103" s="33" t="s">
        <v>1606</v>
      </c>
      <c r="G103" s="33" t="s">
        <v>4781</v>
      </c>
      <c r="H103" s="33" t="s">
        <v>4893</v>
      </c>
      <c r="I103" s="34" t="s">
        <v>4894</v>
      </c>
    </row>
    <row r="104" spans="2:9">
      <c r="B104" s="32" t="s">
        <v>4896</v>
      </c>
      <c r="C104" s="33" t="s">
        <v>13</v>
      </c>
      <c r="D104" s="33" t="s">
        <v>14</v>
      </c>
      <c r="E104" s="33" t="s">
        <v>309</v>
      </c>
      <c r="F104" s="33" t="s">
        <v>1606</v>
      </c>
      <c r="G104" s="33" t="s">
        <v>4781</v>
      </c>
      <c r="H104" s="33" t="s">
        <v>4893</v>
      </c>
      <c r="I104" s="34" t="s">
        <v>4894</v>
      </c>
    </row>
    <row r="105" spans="2:9">
      <c r="B105" s="32" t="s">
        <v>4897</v>
      </c>
      <c r="C105" s="33" t="s">
        <v>13</v>
      </c>
      <c r="D105" s="33" t="s">
        <v>14</v>
      </c>
      <c r="E105" s="33" t="s">
        <v>309</v>
      </c>
      <c r="F105" s="33" t="s">
        <v>1606</v>
      </c>
      <c r="G105" s="33" t="s">
        <v>4781</v>
      </c>
      <c r="H105" s="33" t="s">
        <v>4893</v>
      </c>
      <c r="I105" s="34" t="s">
        <v>4894</v>
      </c>
    </row>
    <row r="106" spans="2:9">
      <c r="B106" s="32" t="s">
        <v>4898</v>
      </c>
      <c r="C106" s="33" t="s">
        <v>13</v>
      </c>
      <c r="D106" s="33" t="s">
        <v>14</v>
      </c>
      <c r="E106" s="33" t="s">
        <v>309</v>
      </c>
      <c r="F106" s="33" t="s">
        <v>1606</v>
      </c>
      <c r="G106" s="33" t="s">
        <v>4781</v>
      </c>
      <c r="H106" s="33" t="s">
        <v>4893</v>
      </c>
      <c r="I106" s="34" t="s">
        <v>4894</v>
      </c>
    </row>
    <row r="107" spans="2:9">
      <c r="B107" s="32" t="s">
        <v>4899</v>
      </c>
      <c r="C107" s="33" t="s">
        <v>13</v>
      </c>
      <c r="D107" s="33" t="s">
        <v>14</v>
      </c>
      <c r="E107" s="33" t="s">
        <v>309</v>
      </c>
      <c r="F107" s="33" t="s">
        <v>1606</v>
      </c>
      <c r="G107" s="33" t="s">
        <v>4781</v>
      </c>
      <c r="H107" s="33" t="s">
        <v>4893</v>
      </c>
      <c r="I107" s="34" t="s">
        <v>4894</v>
      </c>
    </row>
    <row r="108" spans="2:9">
      <c r="B108" s="32" t="s">
        <v>4893</v>
      </c>
      <c r="C108" s="33" t="s">
        <v>13</v>
      </c>
      <c r="D108" s="33" t="s">
        <v>14</v>
      </c>
      <c r="E108" s="33" t="s">
        <v>309</v>
      </c>
      <c r="F108" s="33" t="s">
        <v>1606</v>
      </c>
      <c r="G108" s="33" t="s">
        <v>4781</v>
      </c>
      <c r="H108" s="33" t="s">
        <v>4893</v>
      </c>
      <c r="I108" s="34" t="s">
        <v>4894</v>
      </c>
    </row>
    <row r="109" spans="2:9">
      <c r="B109" s="32" t="s">
        <v>4900</v>
      </c>
      <c r="C109" s="33" t="s">
        <v>13</v>
      </c>
      <c r="D109" s="33" t="s">
        <v>14</v>
      </c>
      <c r="E109" s="33" t="s">
        <v>309</v>
      </c>
      <c r="F109" s="33" t="s">
        <v>1606</v>
      </c>
      <c r="G109" s="33" t="s">
        <v>4781</v>
      </c>
      <c r="H109" s="33" t="s">
        <v>4901</v>
      </c>
      <c r="I109" s="34" t="s">
        <v>4902</v>
      </c>
    </row>
    <row r="110" spans="2:9">
      <c r="B110" s="32" t="s">
        <v>4903</v>
      </c>
      <c r="C110" s="33" t="s">
        <v>13</v>
      </c>
      <c r="D110" s="33" t="s">
        <v>14</v>
      </c>
      <c r="E110" s="33" t="s">
        <v>309</v>
      </c>
      <c r="F110" s="33" t="s">
        <v>1606</v>
      </c>
      <c r="G110" s="33" t="s">
        <v>4781</v>
      </c>
      <c r="H110" s="33" t="s">
        <v>4901</v>
      </c>
      <c r="I110" s="34" t="s">
        <v>4902</v>
      </c>
    </row>
    <row r="111" spans="2:9">
      <c r="B111" s="32" t="s">
        <v>4904</v>
      </c>
      <c r="C111" s="33" t="s">
        <v>13</v>
      </c>
      <c r="D111" s="33" t="s">
        <v>14</v>
      </c>
      <c r="E111" s="33" t="s">
        <v>309</v>
      </c>
      <c r="F111" s="33" t="s">
        <v>1606</v>
      </c>
      <c r="G111" s="33" t="s">
        <v>4781</v>
      </c>
      <c r="H111" s="33" t="s">
        <v>4901</v>
      </c>
      <c r="I111" s="34" t="s">
        <v>4902</v>
      </c>
    </row>
    <row r="112" spans="2:9">
      <c r="B112" s="32" t="s">
        <v>4905</v>
      </c>
      <c r="C112" s="33" t="s">
        <v>13</v>
      </c>
      <c r="D112" s="33" t="s">
        <v>14</v>
      </c>
      <c r="E112" s="33" t="s">
        <v>309</v>
      </c>
      <c r="F112" s="33" t="s">
        <v>1606</v>
      </c>
      <c r="G112" s="33" t="s">
        <v>4781</v>
      </c>
      <c r="H112" s="33" t="s">
        <v>4901</v>
      </c>
      <c r="I112" s="34" t="s">
        <v>4902</v>
      </c>
    </row>
    <row r="113" spans="2:9">
      <c r="B113" s="32" t="s">
        <v>4906</v>
      </c>
      <c r="C113" s="33" t="s">
        <v>13</v>
      </c>
      <c r="D113" s="33" t="s">
        <v>14</v>
      </c>
      <c r="E113" s="33" t="s">
        <v>309</v>
      </c>
      <c r="F113" s="33" t="s">
        <v>1606</v>
      </c>
      <c r="G113" s="33" t="s">
        <v>4781</v>
      </c>
      <c r="H113" s="33" t="s">
        <v>4901</v>
      </c>
      <c r="I113" s="34" t="s">
        <v>4902</v>
      </c>
    </row>
    <row r="114" spans="2:9">
      <c r="B114" s="32" t="s">
        <v>4907</v>
      </c>
      <c r="C114" s="33" t="s">
        <v>13</v>
      </c>
      <c r="D114" s="33" t="s">
        <v>14</v>
      </c>
      <c r="E114" s="33" t="s">
        <v>309</v>
      </c>
      <c r="F114" s="33" t="s">
        <v>1606</v>
      </c>
      <c r="G114" s="33" t="s">
        <v>4781</v>
      </c>
      <c r="H114" s="33" t="s">
        <v>4901</v>
      </c>
      <c r="I114" s="34" t="s">
        <v>4902</v>
      </c>
    </row>
    <row r="115" spans="2:9">
      <c r="B115" s="32" t="s">
        <v>4908</v>
      </c>
      <c r="C115" s="33" t="s">
        <v>13</v>
      </c>
      <c r="D115" s="33" t="s">
        <v>14</v>
      </c>
      <c r="E115" s="33" t="s">
        <v>309</v>
      </c>
      <c r="F115" s="33" t="s">
        <v>1606</v>
      </c>
      <c r="G115" s="33" t="s">
        <v>4781</v>
      </c>
      <c r="H115" s="33" t="s">
        <v>4901</v>
      </c>
      <c r="I115" s="34" t="s">
        <v>4902</v>
      </c>
    </row>
    <row r="116" spans="2:9">
      <c r="B116" s="32" t="s">
        <v>4909</v>
      </c>
      <c r="C116" s="33" t="s">
        <v>13</v>
      </c>
      <c r="D116" s="33" t="s">
        <v>14</v>
      </c>
      <c r="E116" s="33" t="s">
        <v>309</v>
      </c>
      <c r="F116" s="33" t="s">
        <v>1606</v>
      </c>
      <c r="G116" s="33" t="s">
        <v>4781</v>
      </c>
      <c r="H116" s="33" t="s">
        <v>4901</v>
      </c>
      <c r="I116" s="34" t="s">
        <v>4902</v>
      </c>
    </row>
    <row r="117" spans="2:9">
      <c r="B117" s="32" t="s">
        <v>4910</v>
      </c>
      <c r="C117" s="33" t="s">
        <v>13</v>
      </c>
      <c r="D117" s="33" t="s">
        <v>14</v>
      </c>
      <c r="E117" s="33" t="s">
        <v>309</v>
      </c>
      <c r="F117" s="33" t="s">
        <v>1606</v>
      </c>
      <c r="G117" s="33" t="s">
        <v>4781</v>
      </c>
      <c r="H117" s="33" t="s">
        <v>4901</v>
      </c>
      <c r="I117" s="34" t="s">
        <v>4902</v>
      </c>
    </row>
    <row r="118" spans="2:9">
      <c r="B118" s="32" t="s">
        <v>4911</v>
      </c>
      <c r="C118" s="33" t="s">
        <v>13</v>
      </c>
      <c r="D118" s="33" t="s">
        <v>14</v>
      </c>
      <c r="E118" s="33" t="s">
        <v>309</v>
      </c>
      <c r="F118" s="33" t="s">
        <v>1606</v>
      </c>
      <c r="G118" s="33" t="s">
        <v>4781</v>
      </c>
      <c r="H118" s="33" t="s">
        <v>4901</v>
      </c>
      <c r="I118" s="34" t="s">
        <v>4902</v>
      </c>
    </row>
    <row r="119" spans="2:9">
      <c r="B119" s="32" t="s">
        <v>4912</v>
      </c>
      <c r="C119" s="33" t="s">
        <v>13</v>
      </c>
      <c r="D119" s="33" t="s">
        <v>14</v>
      </c>
      <c r="E119" s="33" t="s">
        <v>309</v>
      </c>
      <c r="F119" s="33" t="s">
        <v>1606</v>
      </c>
      <c r="G119" s="33" t="s">
        <v>4781</v>
      </c>
      <c r="H119" s="33" t="s">
        <v>4901</v>
      </c>
      <c r="I119" s="34" t="s">
        <v>4902</v>
      </c>
    </row>
    <row r="120" spans="2:9">
      <c r="B120" s="32" t="s">
        <v>4913</v>
      </c>
      <c r="C120" s="33" t="s">
        <v>13</v>
      </c>
      <c r="D120" s="33" t="s">
        <v>14</v>
      </c>
      <c r="E120" s="33" t="s">
        <v>309</v>
      </c>
      <c r="F120" s="33" t="s">
        <v>1606</v>
      </c>
      <c r="G120" s="33" t="s">
        <v>4781</v>
      </c>
      <c r="H120" s="33" t="s">
        <v>4901</v>
      </c>
      <c r="I120" s="34" t="s">
        <v>4902</v>
      </c>
    </row>
    <row r="121" spans="2:9">
      <c r="B121" s="32" t="s">
        <v>4901</v>
      </c>
      <c r="C121" s="33" t="s">
        <v>13</v>
      </c>
      <c r="D121" s="33" t="s">
        <v>14</v>
      </c>
      <c r="E121" s="33" t="s">
        <v>309</v>
      </c>
      <c r="F121" s="33" t="s">
        <v>1606</v>
      </c>
      <c r="G121" s="33" t="s">
        <v>4781</v>
      </c>
      <c r="H121" s="33" t="s">
        <v>4901</v>
      </c>
      <c r="I121" s="34" t="s">
        <v>4902</v>
      </c>
    </row>
    <row r="122" spans="2:9">
      <c r="B122" s="32" t="s">
        <v>4914</v>
      </c>
      <c r="C122" s="33" t="s">
        <v>13</v>
      </c>
      <c r="D122" s="33" t="s">
        <v>14</v>
      </c>
      <c r="E122" s="33" t="s">
        <v>309</v>
      </c>
      <c r="F122" s="33" t="s">
        <v>1606</v>
      </c>
      <c r="G122" s="33" t="s">
        <v>4781</v>
      </c>
      <c r="H122" s="33" t="s">
        <v>4901</v>
      </c>
      <c r="I122" s="34" t="s">
        <v>4902</v>
      </c>
    </row>
    <row r="123" spans="2:9">
      <c r="B123" s="32" t="s">
        <v>4915</v>
      </c>
      <c r="C123" s="33" t="s">
        <v>13</v>
      </c>
      <c r="D123" s="33" t="s">
        <v>14</v>
      </c>
      <c r="E123" s="33" t="s">
        <v>309</v>
      </c>
      <c r="F123" s="33" t="s">
        <v>1606</v>
      </c>
      <c r="G123" s="33" t="s">
        <v>4781</v>
      </c>
      <c r="H123" s="33" t="s">
        <v>4916</v>
      </c>
      <c r="I123" s="34" t="s">
        <v>4917</v>
      </c>
    </row>
    <row r="124" spans="2:9">
      <c r="B124" s="32" t="s">
        <v>4918</v>
      </c>
      <c r="C124" s="33" t="s">
        <v>13</v>
      </c>
      <c r="D124" s="33" t="s">
        <v>14</v>
      </c>
      <c r="E124" s="33" t="s">
        <v>309</v>
      </c>
      <c r="F124" s="33" t="s">
        <v>1606</v>
      </c>
      <c r="G124" s="33" t="s">
        <v>4781</v>
      </c>
      <c r="H124" s="33" t="s">
        <v>4916</v>
      </c>
      <c r="I124" s="34" t="s">
        <v>4917</v>
      </c>
    </row>
    <row r="125" spans="2:9">
      <c r="B125" s="32" t="s">
        <v>4919</v>
      </c>
      <c r="C125" s="33" t="s">
        <v>13</v>
      </c>
      <c r="D125" s="33" t="s">
        <v>14</v>
      </c>
      <c r="E125" s="33" t="s">
        <v>309</v>
      </c>
      <c r="F125" s="33" t="s">
        <v>1606</v>
      </c>
      <c r="G125" s="33" t="s">
        <v>4781</v>
      </c>
      <c r="H125" s="33" t="s">
        <v>4916</v>
      </c>
      <c r="I125" s="34" t="s">
        <v>4917</v>
      </c>
    </row>
    <row r="126" spans="2:9">
      <c r="B126" s="32" t="s">
        <v>4920</v>
      </c>
      <c r="C126" s="33" t="s">
        <v>13</v>
      </c>
      <c r="D126" s="33" t="s">
        <v>14</v>
      </c>
      <c r="E126" s="33" t="s">
        <v>309</v>
      </c>
      <c r="F126" s="33" t="s">
        <v>1606</v>
      </c>
      <c r="G126" s="33" t="s">
        <v>4781</v>
      </c>
      <c r="H126" s="33" t="s">
        <v>4916</v>
      </c>
      <c r="I126" s="34" t="s">
        <v>4917</v>
      </c>
    </row>
    <row r="127" spans="2:9">
      <c r="B127" s="32" t="s">
        <v>4921</v>
      </c>
      <c r="C127" s="33" t="s">
        <v>13</v>
      </c>
      <c r="D127" s="33" t="s">
        <v>14</v>
      </c>
      <c r="E127" s="33" t="s">
        <v>309</v>
      </c>
      <c r="F127" s="33" t="s">
        <v>1606</v>
      </c>
      <c r="G127" s="33" t="s">
        <v>4781</v>
      </c>
      <c r="H127" s="33" t="s">
        <v>4916</v>
      </c>
      <c r="I127" s="34" t="s">
        <v>4917</v>
      </c>
    </row>
    <row r="128" spans="2:9">
      <c r="B128" s="32" t="s">
        <v>4922</v>
      </c>
      <c r="C128" s="33" t="s">
        <v>13</v>
      </c>
      <c r="D128" s="33" t="s">
        <v>14</v>
      </c>
      <c r="E128" s="33" t="s">
        <v>309</v>
      </c>
      <c r="F128" s="33" t="s">
        <v>1606</v>
      </c>
      <c r="G128" s="33" t="s">
        <v>4781</v>
      </c>
      <c r="H128" s="33" t="s">
        <v>4916</v>
      </c>
      <c r="I128" s="34" t="s">
        <v>4917</v>
      </c>
    </row>
    <row r="129" spans="2:9">
      <c r="B129" s="32" t="s">
        <v>4923</v>
      </c>
      <c r="C129" s="33" t="s">
        <v>13</v>
      </c>
      <c r="D129" s="33" t="s">
        <v>14</v>
      </c>
      <c r="E129" s="33" t="s">
        <v>309</v>
      </c>
      <c r="F129" s="33" t="s">
        <v>1606</v>
      </c>
      <c r="G129" s="33" t="s">
        <v>4781</v>
      </c>
      <c r="H129" s="33" t="s">
        <v>4916</v>
      </c>
      <c r="I129" s="34" t="s">
        <v>4917</v>
      </c>
    </row>
    <row r="130" spans="2:9">
      <c r="B130" s="32" t="s">
        <v>4916</v>
      </c>
      <c r="C130" s="33" t="s">
        <v>13</v>
      </c>
      <c r="D130" s="33" t="s">
        <v>14</v>
      </c>
      <c r="E130" s="33" t="s">
        <v>309</v>
      </c>
      <c r="F130" s="33" t="s">
        <v>1606</v>
      </c>
      <c r="G130" s="33" t="s">
        <v>4781</v>
      </c>
      <c r="H130" s="33" t="s">
        <v>4916</v>
      </c>
      <c r="I130" s="34" t="s">
        <v>4917</v>
      </c>
    </row>
    <row r="131" spans="2:9">
      <c r="B131" s="32" t="s">
        <v>4924</v>
      </c>
      <c r="C131" s="33" t="s">
        <v>13</v>
      </c>
      <c r="D131" s="33" t="s">
        <v>14</v>
      </c>
      <c r="E131" s="33" t="s">
        <v>309</v>
      </c>
      <c r="F131" s="33" t="s">
        <v>1606</v>
      </c>
      <c r="G131" s="33" t="s">
        <v>4781</v>
      </c>
      <c r="H131" s="33" t="s">
        <v>4925</v>
      </c>
      <c r="I131" s="34" t="s">
        <v>4926</v>
      </c>
    </row>
    <row r="132" spans="2:9">
      <c r="B132" s="32" t="s">
        <v>4927</v>
      </c>
      <c r="C132" s="33" t="s">
        <v>13</v>
      </c>
      <c r="D132" s="33" t="s">
        <v>14</v>
      </c>
      <c r="E132" s="33" t="s">
        <v>309</v>
      </c>
      <c r="F132" s="33" t="s">
        <v>1606</v>
      </c>
      <c r="G132" s="33" t="s">
        <v>4781</v>
      </c>
      <c r="H132" s="33" t="s">
        <v>4925</v>
      </c>
      <c r="I132" s="34" t="s">
        <v>4926</v>
      </c>
    </row>
    <row r="133" spans="2:9">
      <c r="B133" s="32" t="s">
        <v>4928</v>
      </c>
      <c r="C133" s="33" t="s">
        <v>13</v>
      </c>
      <c r="D133" s="33" t="s">
        <v>14</v>
      </c>
      <c r="E133" s="33" t="s">
        <v>309</v>
      </c>
      <c r="F133" s="33" t="s">
        <v>1606</v>
      </c>
      <c r="G133" s="33" t="s">
        <v>4781</v>
      </c>
      <c r="H133" s="33" t="s">
        <v>4925</v>
      </c>
      <c r="I133" s="34" t="s">
        <v>4926</v>
      </c>
    </row>
    <row r="134" spans="2:9">
      <c r="B134" s="32" t="s">
        <v>4929</v>
      </c>
      <c r="C134" s="33" t="s">
        <v>13</v>
      </c>
      <c r="D134" s="33" t="s">
        <v>14</v>
      </c>
      <c r="E134" s="33" t="s">
        <v>309</v>
      </c>
      <c r="F134" s="33" t="s">
        <v>1606</v>
      </c>
      <c r="G134" s="33" t="s">
        <v>4781</v>
      </c>
      <c r="H134" s="33" t="s">
        <v>4925</v>
      </c>
      <c r="I134" s="34" t="s">
        <v>4926</v>
      </c>
    </row>
    <row r="135" spans="2:9">
      <c r="B135" s="32" t="s">
        <v>4930</v>
      </c>
      <c r="C135" s="33" t="s">
        <v>13</v>
      </c>
      <c r="D135" s="33" t="s">
        <v>14</v>
      </c>
      <c r="E135" s="33" t="s">
        <v>309</v>
      </c>
      <c r="F135" s="33" t="s">
        <v>1606</v>
      </c>
      <c r="G135" s="33" t="s">
        <v>4781</v>
      </c>
      <c r="H135" s="33" t="s">
        <v>4925</v>
      </c>
      <c r="I135" s="34" t="s">
        <v>4926</v>
      </c>
    </row>
    <row r="136" spans="2:9">
      <c r="B136" s="32" t="s">
        <v>4925</v>
      </c>
      <c r="C136" s="33" t="s">
        <v>13</v>
      </c>
      <c r="D136" s="33" t="s">
        <v>14</v>
      </c>
      <c r="E136" s="33" t="s">
        <v>309</v>
      </c>
      <c r="F136" s="33" t="s">
        <v>1606</v>
      </c>
      <c r="G136" s="33" t="s">
        <v>4781</v>
      </c>
      <c r="H136" s="33" t="s">
        <v>4925</v>
      </c>
      <c r="I136" s="34" t="s">
        <v>4926</v>
      </c>
    </row>
    <row r="137" spans="2:9">
      <c r="B137" s="32" t="s">
        <v>4931</v>
      </c>
      <c r="C137" s="33" t="s">
        <v>13</v>
      </c>
      <c r="D137" s="33" t="s">
        <v>14</v>
      </c>
      <c r="E137" s="33" t="s">
        <v>309</v>
      </c>
      <c r="F137" s="33" t="s">
        <v>1606</v>
      </c>
      <c r="G137" s="33" t="s">
        <v>4781</v>
      </c>
      <c r="H137" s="33" t="s">
        <v>4932</v>
      </c>
      <c r="I137" s="34" t="s">
        <v>4933</v>
      </c>
    </row>
    <row r="138" spans="2:9">
      <c r="B138" s="32" t="s">
        <v>4934</v>
      </c>
      <c r="C138" s="33" t="s">
        <v>13</v>
      </c>
      <c r="D138" s="33" t="s">
        <v>14</v>
      </c>
      <c r="E138" s="33" t="s">
        <v>309</v>
      </c>
      <c r="F138" s="33" t="s">
        <v>1606</v>
      </c>
      <c r="G138" s="33" t="s">
        <v>4781</v>
      </c>
      <c r="H138" s="33" t="s">
        <v>4932</v>
      </c>
      <c r="I138" s="34" t="s">
        <v>4933</v>
      </c>
    </row>
    <row r="139" spans="2:9">
      <c r="B139" s="32" t="s">
        <v>4935</v>
      </c>
      <c r="C139" s="33" t="s">
        <v>13</v>
      </c>
      <c r="D139" s="33" t="s">
        <v>14</v>
      </c>
      <c r="E139" s="33" t="s">
        <v>309</v>
      </c>
      <c r="F139" s="33" t="s">
        <v>1606</v>
      </c>
      <c r="G139" s="33" t="s">
        <v>4781</v>
      </c>
      <c r="H139" s="33" t="s">
        <v>4932</v>
      </c>
      <c r="I139" s="34" t="s">
        <v>4933</v>
      </c>
    </row>
    <row r="140" spans="2:9">
      <c r="B140" s="32" t="s">
        <v>4932</v>
      </c>
      <c r="C140" s="33" t="s">
        <v>13</v>
      </c>
      <c r="D140" s="33" t="s">
        <v>14</v>
      </c>
      <c r="E140" s="33" t="s">
        <v>309</v>
      </c>
      <c r="F140" s="33" t="s">
        <v>1606</v>
      </c>
      <c r="G140" s="33" t="s">
        <v>4781</v>
      </c>
      <c r="H140" s="33" t="s">
        <v>4932</v>
      </c>
      <c r="I140" s="34" t="s">
        <v>4933</v>
      </c>
    </row>
    <row r="141" spans="2:9">
      <c r="B141" s="32" t="s">
        <v>4936</v>
      </c>
      <c r="C141" s="33" t="s">
        <v>13</v>
      </c>
      <c r="D141" s="33" t="s">
        <v>14</v>
      </c>
      <c r="E141" s="33" t="s">
        <v>309</v>
      </c>
      <c r="F141" s="33" t="s">
        <v>1606</v>
      </c>
      <c r="G141" s="33" t="s">
        <v>4781</v>
      </c>
      <c r="H141" s="33" t="s">
        <v>4937</v>
      </c>
      <c r="I141" s="34" t="s">
        <v>4938</v>
      </c>
    </row>
    <row r="142" spans="2:9">
      <c r="B142" s="32" t="s">
        <v>4937</v>
      </c>
      <c r="C142" s="33" t="s">
        <v>13</v>
      </c>
      <c r="D142" s="33" t="s">
        <v>14</v>
      </c>
      <c r="E142" s="33" t="s">
        <v>309</v>
      </c>
      <c r="F142" s="33" t="s">
        <v>1606</v>
      </c>
      <c r="G142" s="33" t="s">
        <v>4781</v>
      </c>
      <c r="H142" s="33" t="s">
        <v>4937</v>
      </c>
      <c r="I142" s="34" t="s">
        <v>4938</v>
      </c>
    </row>
    <row r="143" spans="2:9">
      <c r="B143" s="32" t="s">
        <v>4939</v>
      </c>
      <c r="C143" s="33" t="s">
        <v>13</v>
      </c>
      <c r="D143" s="33" t="s">
        <v>14</v>
      </c>
      <c r="E143" s="33" t="s">
        <v>309</v>
      </c>
      <c r="F143" s="33" t="s">
        <v>1606</v>
      </c>
      <c r="G143" s="33" t="s">
        <v>4781</v>
      </c>
      <c r="H143" s="33" t="s">
        <v>4940</v>
      </c>
      <c r="I143" s="34" t="s">
        <v>4941</v>
      </c>
    </row>
    <row r="144" spans="2:9">
      <c r="B144" s="32" t="s">
        <v>4942</v>
      </c>
      <c r="C144" s="33" t="s">
        <v>13</v>
      </c>
      <c r="D144" s="33" t="s">
        <v>14</v>
      </c>
      <c r="E144" s="33" t="s">
        <v>309</v>
      </c>
      <c r="F144" s="33" t="s">
        <v>1606</v>
      </c>
      <c r="G144" s="33" t="s">
        <v>4781</v>
      </c>
      <c r="H144" s="33" t="s">
        <v>4940</v>
      </c>
      <c r="I144" s="34" t="s">
        <v>4941</v>
      </c>
    </row>
    <row r="145" spans="2:9">
      <c r="B145" s="32" t="s">
        <v>4943</v>
      </c>
      <c r="C145" s="33" t="s">
        <v>13</v>
      </c>
      <c r="D145" s="33" t="s">
        <v>14</v>
      </c>
      <c r="E145" s="33" t="s">
        <v>309</v>
      </c>
      <c r="F145" s="33" t="s">
        <v>1606</v>
      </c>
      <c r="G145" s="33" t="s">
        <v>4781</v>
      </c>
      <c r="H145" s="33" t="s">
        <v>4940</v>
      </c>
      <c r="I145" s="34" t="s">
        <v>4941</v>
      </c>
    </row>
    <row r="146" spans="2:9">
      <c r="B146" s="32" t="s">
        <v>4944</v>
      </c>
      <c r="C146" s="33" t="s">
        <v>13</v>
      </c>
      <c r="D146" s="33" t="s">
        <v>14</v>
      </c>
      <c r="E146" s="33" t="s">
        <v>309</v>
      </c>
      <c r="F146" s="33" t="s">
        <v>1606</v>
      </c>
      <c r="G146" s="33" t="s">
        <v>4781</v>
      </c>
      <c r="H146" s="33" t="s">
        <v>4940</v>
      </c>
      <c r="I146" s="34" t="s">
        <v>4941</v>
      </c>
    </row>
    <row r="147" spans="2:9">
      <c r="B147" s="32" t="s">
        <v>4945</v>
      </c>
      <c r="C147" s="33" t="s">
        <v>13</v>
      </c>
      <c r="D147" s="33" t="s">
        <v>14</v>
      </c>
      <c r="E147" s="33" t="s">
        <v>309</v>
      </c>
      <c r="F147" s="33" t="s">
        <v>1606</v>
      </c>
      <c r="G147" s="33" t="s">
        <v>4781</v>
      </c>
      <c r="H147" s="33" t="s">
        <v>4940</v>
      </c>
      <c r="I147" s="34" t="s">
        <v>4941</v>
      </c>
    </row>
    <row r="148" spans="2:9">
      <c r="B148" s="32" t="s">
        <v>4946</v>
      </c>
      <c r="C148" s="33" t="s">
        <v>13</v>
      </c>
      <c r="D148" s="33" t="s">
        <v>14</v>
      </c>
      <c r="E148" s="33" t="s">
        <v>309</v>
      </c>
      <c r="F148" s="33" t="s">
        <v>1606</v>
      </c>
      <c r="G148" s="33" t="s">
        <v>4781</v>
      </c>
      <c r="H148" s="33" t="s">
        <v>4940</v>
      </c>
      <c r="I148" s="34" t="s">
        <v>4941</v>
      </c>
    </row>
    <row r="149" spans="2:9">
      <c r="B149" s="32" t="s">
        <v>4940</v>
      </c>
      <c r="C149" s="33" t="s">
        <v>13</v>
      </c>
      <c r="D149" s="33" t="s">
        <v>14</v>
      </c>
      <c r="E149" s="33" t="s">
        <v>309</v>
      </c>
      <c r="F149" s="33" t="s">
        <v>1606</v>
      </c>
      <c r="G149" s="33" t="s">
        <v>4781</v>
      </c>
      <c r="H149" s="33" t="s">
        <v>4940</v>
      </c>
      <c r="I149" s="34" t="s">
        <v>4941</v>
      </c>
    </row>
    <row r="150" spans="2:9">
      <c r="B150" s="32" t="s">
        <v>4947</v>
      </c>
      <c r="C150" s="33" t="s">
        <v>13</v>
      </c>
      <c r="D150" s="33" t="s">
        <v>14</v>
      </c>
      <c r="E150" s="33" t="s">
        <v>309</v>
      </c>
      <c r="F150" s="33" t="s">
        <v>1606</v>
      </c>
      <c r="G150" s="33" t="s">
        <v>4781</v>
      </c>
      <c r="H150" s="33" t="s">
        <v>4948</v>
      </c>
      <c r="I150" s="34" t="s">
        <v>4949</v>
      </c>
    </row>
    <row r="151" spans="2:9">
      <c r="B151" s="32" t="s">
        <v>4950</v>
      </c>
      <c r="C151" s="33" t="s">
        <v>13</v>
      </c>
      <c r="D151" s="33" t="s">
        <v>14</v>
      </c>
      <c r="E151" s="33" t="s">
        <v>309</v>
      </c>
      <c r="F151" s="33" t="s">
        <v>1606</v>
      </c>
      <c r="G151" s="33" t="s">
        <v>4781</v>
      </c>
      <c r="H151" s="33" t="s">
        <v>4948</v>
      </c>
      <c r="I151" s="34" t="s">
        <v>4949</v>
      </c>
    </row>
    <row r="152" spans="2:9">
      <c r="B152" s="32" t="s">
        <v>4951</v>
      </c>
      <c r="C152" s="33" t="s">
        <v>13</v>
      </c>
      <c r="D152" s="33" t="s">
        <v>14</v>
      </c>
      <c r="E152" s="33" t="s">
        <v>309</v>
      </c>
      <c r="F152" s="33" t="s">
        <v>1606</v>
      </c>
      <c r="G152" s="33" t="s">
        <v>4781</v>
      </c>
      <c r="H152" s="33" t="s">
        <v>4948</v>
      </c>
      <c r="I152" s="34" t="s">
        <v>4949</v>
      </c>
    </row>
    <row r="153" spans="2:9">
      <c r="B153" s="32" t="s">
        <v>4952</v>
      </c>
      <c r="C153" s="33" t="s">
        <v>13</v>
      </c>
      <c r="D153" s="33" t="s">
        <v>14</v>
      </c>
      <c r="E153" s="33" t="s">
        <v>309</v>
      </c>
      <c r="F153" s="33" t="s">
        <v>1606</v>
      </c>
      <c r="G153" s="33" t="s">
        <v>4781</v>
      </c>
      <c r="H153" s="33" t="s">
        <v>4948</v>
      </c>
      <c r="I153" s="34" t="s">
        <v>4949</v>
      </c>
    </row>
    <row r="154" spans="2:9">
      <c r="B154" s="32" t="s">
        <v>4948</v>
      </c>
      <c r="C154" s="33" t="s">
        <v>13</v>
      </c>
      <c r="D154" s="33" t="s">
        <v>14</v>
      </c>
      <c r="E154" s="33" t="s">
        <v>309</v>
      </c>
      <c r="F154" s="33" t="s">
        <v>1606</v>
      </c>
      <c r="G154" s="33" t="s">
        <v>4781</v>
      </c>
      <c r="H154" s="33" t="s">
        <v>4948</v>
      </c>
      <c r="I154" s="34" t="s">
        <v>4949</v>
      </c>
    </row>
    <row r="155" spans="2:9">
      <c r="B155" s="32" t="s">
        <v>4953</v>
      </c>
      <c r="C155" s="33" t="s">
        <v>13</v>
      </c>
      <c r="D155" s="33" t="s">
        <v>14</v>
      </c>
      <c r="E155" s="33" t="s">
        <v>309</v>
      </c>
      <c r="F155" s="33" t="s">
        <v>1606</v>
      </c>
      <c r="G155" s="33" t="s">
        <v>4781</v>
      </c>
      <c r="H155" s="33" t="s">
        <v>4954</v>
      </c>
      <c r="I155" s="34" t="s">
        <v>4955</v>
      </c>
    </row>
    <row r="156" spans="2:9">
      <c r="B156" s="32" t="s">
        <v>4956</v>
      </c>
      <c r="C156" s="33" t="s">
        <v>13</v>
      </c>
      <c r="D156" s="33" t="s">
        <v>14</v>
      </c>
      <c r="E156" s="33" t="s">
        <v>309</v>
      </c>
      <c r="F156" s="33" t="s">
        <v>1606</v>
      </c>
      <c r="G156" s="33" t="s">
        <v>4781</v>
      </c>
      <c r="H156" s="33" t="s">
        <v>4954</v>
      </c>
      <c r="I156" s="34" t="s">
        <v>4955</v>
      </c>
    </row>
    <row r="157" spans="2:9">
      <c r="B157" s="32" t="s">
        <v>4954</v>
      </c>
      <c r="C157" s="33" t="s">
        <v>13</v>
      </c>
      <c r="D157" s="33" t="s">
        <v>14</v>
      </c>
      <c r="E157" s="33" t="s">
        <v>309</v>
      </c>
      <c r="F157" s="33" t="s">
        <v>1606</v>
      </c>
      <c r="G157" s="33" t="s">
        <v>4781</v>
      </c>
      <c r="H157" s="33" t="s">
        <v>4954</v>
      </c>
      <c r="I157" s="34" t="s">
        <v>4955</v>
      </c>
    </row>
    <row r="158" spans="2:9">
      <c r="B158" s="32" t="s">
        <v>4957</v>
      </c>
      <c r="C158" s="33" t="s">
        <v>13</v>
      </c>
      <c r="D158" s="33" t="s">
        <v>14</v>
      </c>
      <c r="E158" s="33" t="s">
        <v>309</v>
      </c>
      <c r="F158" s="33" t="s">
        <v>1606</v>
      </c>
      <c r="G158" s="33" t="s">
        <v>4781</v>
      </c>
      <c r="H158" s="33" t="s">
        <v>4958</v>
      </c>
      <c r="I158" s="34" t="s">
        <v>4959</v>
      </c>
    </row>
    <row r="159" spans="2:9">
      <c r="B159" s="32" t="s">
        <v>4960</v>
      </c>
      <c r="C159" s="33" t="s">
        <v>13</v>
      </c>
      <c r="D159" s="33" t="s">
        <v>14</v>
      </c>
      <c r="E159" s="33" t="s">
        <v>309</v>
      </c>
      <c r="F159" s="33" t="s">
        <v>1606</v>
      </c>
      <c r="G159" s="33" t="s">
        <v>4781</v>
      </c>
      <c r="H159" s="33" t="s">
        <v>4958</v>
      </c>
      <c r="I159" s="34" t="s">
        <v>4959</v>
      </c>
    </row>
    <row r="160" spans="2:9">
      <c r="B160" s="32" t="s">
        <v>4961</v>
      </c>
      <c r="C160" s="33" t="s">
        <v>13</v>
      </c>
      <c r="D160" s="33" t="s">
        <v>14</v>
      </c>
      <c r="E160" s="33" t="s">
        <v>309</v>
      </c>
      <c r="F160" s="33" t="s">
        <v>1606</v>
      </c>
      <c r="G160" s="33" t="s">
        <v>4781</v>
      </c>
      <c r="H160" s="33" t="s">
        <v>4958</v>
      </c>
      <c r="I160" s="34" t="s">
        <v>4959</v>
      </c>
    </row>
    <row r="161" spans="2:9">
      <c r="B161" s="32" t="s">
        <v>4958</v>
      </c>
      <c r="C161" s="33" t="s">
        <v>13</v>
      </c>
      <c r="D161" s="33" t="s">
        <v>14</v>
      </c>
      <c r="E161" s="33" t="s">
        <v>309</v>
      </c>
      <c r="F161" s="33" t="s">
        <v>1606</v>
      </c>
      <c r="G161" s="33" t="s">
        <v>4781</v>
      </c>
      <c r="H161" s="33" t="s">
        <v>4958</v>
      </c>
      <c r="I161" s="34" t="s">
        <v>4959</v>
      </c>
    </row>
    <row r="162" spans="2:9">
      <c r="B162" s="32" t="s">
        <v>4962</v>
      </c>
      <c r="C162" s="33" t="s">
        <v>13</v>
      </c>
      <c r="D162" s="33" t="s">
        <v>14</v>
      </c>
      <c r="E162" s="33" t="s">
        <v>309</v>
      </c>
      <c r="F162" s="33" t="s">
        <v>1606</v>
      </c>
      <c r="G162" s="33" t="s">
        <v>4781</v>
      </c>
      <c r="H162" s="33" t="s">
        <v>4963</v>
      </c>
      <c r="I162" s="34" t="s">
        <v>4964</v>
      </c>
    </row>
    <row r="163" spans="2:9">
      <c r="B163" s="32" t="s">
        <v>4963</v>
      </c>
      <c r="C163" s="33" t="s">
        <v>13</v>
      </c>
      <c r="D163" s="33" t="s">
        <v>14</v>
      </c>
      <c r="E163" s="33" t="s">
        <v>309</v>
      </c>
      <c r="F163" s="33" t="s">
        <v>1606</v>
      </c>
      <c r="G163" s="33" t="s">
        <v>4781</v>
      </c>
      <c r="H163" s="33" t="s">
        <v>4963</v>
      </c>
      <c r="I163" s="34" t="s">
        <v>4964</v>
      </c>
    </row>
    <row r="164" spans="2:9">
      <c r="B164" s="32" t="s">
        <v>4965</v>
      </c>
      <c r="C164" s="33" t="s">
        <v>13</v>
      </c>
      <c r="D164" s="33" t="s">
        <v>14</v>
      </c>
      <c r="E164" s="33" t="s">
        <v>309</v>
      </c>
      <c r="F164" s="33" t="s">
        <v>1606</v>
      </c>
      <c r="G164" s="33" t="s">
        <v>4781</v>
      </c>
      <c r="H164" s="33" t="s">
        <v>4966</v>
      </c>
      <c r="I164" s="34" t="s">
        <v>4967</v>
      </c>
    </row>
    <row r="165" spans="2:9">
      <c r="B165" s="32" t="s">
        <v>4968</v>
      </c>
      <c r="C165" s="33" t="s">
        <v>13</v>
      </c>
      <c r="D165" s="33" t="s">
        <v>14</v>
      </c>
      <c r="E165" s="33" t="s">
        <v>309</v>
      </c>
      <c r="F165" s="33" t="s">
        <v>1606</v>
      </c>
      <c r="G165" s="33" t="s">
        <v>4781</v>
      </c>
      <c r="H165" s="33" t="s">
        <v>4966</v>
      </c>
      <c r="I165" s="34" t="s">
        <v>4967</v>
      </c>
    </row>
    <row r="166" spans="2:9">
      <c r="B166" s="32" t="s">
        <v>4966</v>
      </c>
      <c r="C166" s="33" t="s">
        <v>13</v>
      </c>
      <c r="D166" s="33" t="s">
        <v>14</v>
      </c>
      <c r="E166" s="33" t="s">
        <v>309</v>
      </c>
      <c r="F166" s="33" t="s">
        <v>1606</v>
      </c>
      <c r="G166" s="33" t="s">
        <v>4781</v>
      </c>
      <c r="H166" s="33" t="s">
        <v>4966</v>
      </c>
      <c r="I166" s="34" t="s">
        <v>4967</v>
      </c>
    </row>
    <row r="167" spans="2:9">
      <c r="B167" s="32" t="s">
        <v>4969</v>
      </c>
      <c r="C167" s="33" t="s">
        <v>13</v>
      </c>
      <c r="D167" s="33" t="s">
        <v>14</v>
      </c>
      <c r="E167" s="33" t="s">
        <v>309</v>
      </c>
      <c r="F167" s="33" t="s">
        <v>1606</v>
      </c>
      <c r="G167" s="33" t="s">
        <v>4781</v>
      </c>
      <c r="H167" s="33" t="s">
        <v>4970</v>
      </c>
      <c r="I167" s="34" t="s">
        <v>4971</v>
      </c>
    </row>
    <row r="168" spans="2:9">
      <c r="B168" s="32" t="s">
        <v>4972</v>
      </c>
      <c r="C168" s="33" t="s">
        <v>13</v>
      </c>
      <c r="D168" s="33" t="s">
        <v>14</v>
      </c>
      <c r="E168" s="33" t="s">
        <v>309</v>
      </c>
      <c r="F168" s="33" t="s">
        <v>1606</v>
      </c>
      <c r="G168" s="33" t="s">
        <v>4781</v>
      </c>
      <c r="H168" s="33" t="s">
        <v>4970</v>
      </c>
      <c r="I168" s="34" t="s">
        <v>4971</v>
      </c>
    </row>
    <row r="169" spans="2:9">
      <c r="B169" s="32" t="s">
        <v>4973</v>
      </c>
      <c r="C169" s="33" t="s">
        <v>13</v>
      </c>
      <c r="D169" s="33" t="s">
        <v>14</v>
      </c>
      <c r="E169" s="33" t="s">
        <v>309</v>
      </c>
      <c r="F169" s="33" t="s">
        <v>1606</v>
      </c>
      <c r="G169" s="33" t="s">
        <v>4781</v>
      </c>
      <c r="H169" s="33" t="s">
        <v>4970</v>
      </c>
      <c r="I169" s="34" t="s">
        <v>4971</v>
      </c>
    </row>
    <row r="170" spans="2:9">
      <c r="B170" s="32" t="s">
        <v>4974</v>
      </c>
      <c r="C170" s="33" t="s">
        <v>13</v>
      </c>
      <c r="D170" s="33" t="s">
        <v>14</v>
      </c>
      <c r="E170" s="33" t="s">
        <v>309</v>
      </c>
      <c r="F170" s="33" t="s">
        <v>1606</v>
      </c>
      <c r="G170" s="33" t="s">
        <v>4781</v>
      </c>
      <c r="H170" s="33" t="s">
        <v>4970</v>
      </c>
      <c r="I170" s="34" t="s">
        <v>4971</v>
      </c>
    </row>
    <row r="171" spans="2:9">
      <c r="B171" s="32" t="s">
        <v>4970</v>
      </c>
      <c r="C171" s="33" t="s">
        <v>13</v>
      </c>
      <c r="D171" s="33" t="s">
        <v>14</v>
      </c>
      <c r="E171" s="33" t="s">
        <v>309</v>
      </c>
      <c r="F171" s="33" t="s">
        <v>1606</v>
      </c>
      <c r="G171" s="33" t="s">
        <v>4781</v>
      </c>
      <c r="H171" s="33" t="s">
        <v>4970</v>
      </c>
      <c r="I171" s="34" t="s">
        <v>4971</v>
      </c>
    </row>
    <row r="172" spans="2:9">
      <c r="B172" s="32" t="s">
        <v>4975</v>
      </c>
      <c r="C172" s="33" t="s">
        <v>13</v>
      </c>
      <c r="D172" s="33" t="s">
        <v>14</v>
      </c>
      <c r="E172" s="33" t="s">
        <v>309</v>
      </c>
      <c r="F172" s="33" t="s">
        <v>1606</v>
      </c>
      <c r="G172" s="33" t="s">
        <v>4781</v>
      </c>
      <c r="H172" s="33" t="s">
        <v>4976</v>
      </c>
      <c r="I172" s="34" t="s">
        <v>4977</v>
      </c>
    </row>
    <row r="173" spans="2:9">
      <c r="B173" s="32" t="s">
        <v>4978</v>
      </c>
      <c r="C173" s="33" t="s">
        <v>13</v>
      </c>
      <c r="D173" s="33" t="s">
        <v>14</v>
      </c>
      <c r="E173" s="33" t="s">
        <v>309</v>
      </c>
      <c r="F173" s="33" t="s">
        <v>1606</v>
      </c>
      <c r="G173" s="33" t="s">
        <v>4781</v>
      </c>
      <c r="H173" s="33" t="s">
        <v>4976</v>
      </c>
      <c r="I173" s="34" t="s">
        <v>4977</v>
      </c>
    </row>
    <row r="174" spans="2:9">
      <c r="B174" s="32" t="s">
        <v>4976</v>
      </c>
      <c r="C174" s="33" t="s">
        <v>13</v>
      </c>
      <c r="D174" s="33" t="s">
        <v>14</v>
      </c>
      <c r="E174" s="33" t="s">
        <v>309</v>
      </c>
      <c r="F174" s="33" t="s">
        <v>1606</v>
      </c>
      <c r="G174" s="33" t="s">
        <v>4781</v>
      </c>
      <c r="H174" s="33" t="s">
        <v>4976</v>
      </c>
      <c r="I174" s="34" t="s">
        <v>4977</v>
      </c>
    </row>
    <row r="175" spans="2:9">
      <c r="B175" s="32" t="s">
        <v>4979</v>
      </c>
      <c r="C175" s="33" t="s">
        <v>13</v>
      </c>
      <c r="D175" s="33" t="s">
        <v>14</v>
      </c>
      <c r="E175" s="33" t="s">
        <v>309</v>
      </c>
      <c r="F175" s="33" t="s">
        <v>1606</v>
      </c>
      <c r="G175" s="33" t="s">
        <v>4781</v>
      </c>
      <c r="H175" s="33" t="s">
        <v>4980</v>
      </c>
      <c r="I175" s="34" t="s">
        <v>4981</v>
      </c>
    </row>
    <row r="176" spans="2:9">
      <c r="B176" s="35" t="s">
        <v>4980</v>
      </c>
      <c r="C176" s="36" t="s">
        <v>13</v>
      </c>
      <c r="D176" s="36" t="s">
        <v>14</v>
      </c>
      <c r="E176" s="36" t="s">
        <v>309</v>
      </c>
      <c r="F176" s="36" t="s">
        <v>1606</v>
      </c>
      <c r="G176" s="36" t="s">
        <v>4781</v>
      </c>
      <c r="H176" s="36" t="s">
        <v>4980</v>
      </c>
      <c r="I176" s="37" t="s">
        <v>4981</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5">
    <tabColor theme="7"/>
  </sheetPr>
  <dimension ref="A1:A51"/>
  <sheetViews>
    <sheetView workbookViewId="0"/>
  </sheetViews>
  <sheetFormatPr defaultRowHeight="14.4"/>
  <cols>
    <col min="1" max="1" width="19.47265625" bestFit="1" customWidth="1"/>
  </cols>
  <sheetData>
    <row r="1" spans="1:1">
      <c r="A1" s="9" t="s">
        <v>5922</v>
      </c>
    </row>
    <row r="2" spans="1:1">
      <c r="A2" t="s">
        <v>6299</v>
      </c>
    </row>
    <row r="3" spans="1:1">
      <c r="A3" t="s">
        <v>6300</v>
      </c>
    </row>
    <row r="4" spans="1:1">
      <c r="A4" t="s">
        <v>6301</v>
      </c>
    </row>
    <row r="5" spans="1:1">
      <c r="A5" t="s">
        <v>6302</v>
      </c>
    </row>
    <row r="6" spans="1:1">
      <c r="A6" t="s">
        <v>6303</v>
      </c>
    </row>
    <row r="7" spans="1:1">
      <c r="A7" t="s">
        <v>6304</v>
      </c>
    </row>
    <row r="8" spans="1:1">
      <c r="A8" t="s">
        <v>6305</v>
      </c>
    </row>
    <row r="9" spans="1:1">
      <c r="A9" t="s">
        <v>6306</v>
      </c>
    </row>
    <row r="10" spans="1:1">
      <c r="A10" t="s">
        <v>6307</v>
      </c>
    </row>
    <row r="11" spans="1:1">
      <c r="A11" t="s">
        <v>6258</v>
      </c>
    </row>
    <row r="12" spans="1:1">
      <c r="A12" t="s">
        <v>6259</v>
      </c>
    </row>
    <row r="13" spans="1:1">
      <c r="A13" t="s">
        <v>6260</v>
      </c>
    </row>
    <row r="14" spans="1:1">
      <c r="A14" t="s">
        <v>6261</v>
      </c>
    </row>
    <row r="15" spans="1:1">
      <c r="A15" t="s">
        <v>6262</v>
      </c>
    </row>
    <row r="16" spans="1:1">
      <c r="A16" t="s">
        <v>6263</v>
      </c>
    </row>
    <row r="17" spans="1:1">
      <c r="A17" t="s">
        <v>6264</v>
      </c>
    </row>
    <row r="18" spans="1:1">
      <c r="A18" t="s">
        <v>6265</v>
      </c>
    </row>
    <row r="19" spans="1:1">
      <c r="A19" t="s">
        <v>6266</v>
      </c>
    </row>
    <row r="20" spans="1:1">
      <c r="A20" t="s">
        <v>6267</v>
      </c>
    </row>
    <row r="21" spans="1:1">
      <c r="A21" t="s">
        <v>6268</v>
      </c>
    </row>
    <row r="22" spans="1:1">
      <c r="A22" t="s">
        <v>6269</v>
      </c>
    </row>
    <row r="23" spans="1:1">
      <c r="A23" t="s">
        <v>6270</v>
      </c>
    </row>
    <row r="24" spans="1:1">
      <c r="A24" t="s">
        <v>6271</v>
      </c>
    </row>
    <row r="25" spans="1:1">
      <c r="A25" t="s">
        <v>6272</v>
      </c>
    </row>
    <row r="26" spans="1:1">
      <c r="A26" t="s">
        <v>6273</v>
      </c>
    </row>
    <row r="27" spans="1:1">
      <c r="A27" t="s">
        <v>6274</v>
      </c>
    </row>
    <row r="28" spans="1:1">
      <c r="A28" t="s">
        <v>6275</v>
      </c>
    </row>
    <row r="29" spans="1:1">
      <c r="A29" t="s">
        <v>6276</v>
      </c>
    </row>
    <row r="30" spans="1:1">
      <c r="A30" t="s">
        <v>6277</v>
      </c>
    </row>
    <row r="31" spans="1:1">
      <c r="A31" t="s">
        <v>6278</v>
      </c>
    </row>
    <row r="32" spans="1:1">
      <c r="A32" t="s">
        <v>6279</v>
      </c>
    </row>
    <row r="33" spans="1:1">
      <c r="A33" t="s">
        <v>6280</v>
      </c>
    </row>
    <row r="34" spans="1:1">
      <c r="A34" t="s">
        <v>6281</v>
      </c>
    </row>
    <row r="35" spans="1:1">
      <c r="A35" t="s">
        <v>6282</v>
      </c>
    </row>
    <row r="36" spans="1:1">
      <c r="A36" t="s">
        <v>6283</v>
      </c>
    </row>
    <row r="37" spans="1:1">
      <c r="A37" t="s">
        <v>6284</v>
      </c>
    </row>
    <row r="38" spans="1:1">
      <c r="A38" t="s">
        <v>6285</v>
      </c>
    </row>
    <row r="39" spans="1:1">
      <c r="A39" t="s">
        <v>6286</v>
      </c>
    </row>
    <row r="40" spans="1:1">
      <c r="A40" t="s">
        <v>6287</v>
      </c>
    </row>
    <row r="41" spans="1:1">
      <c r="A41" t="s">
        <v>6288</v>
      </c>
    </row>
    <row r="42" spans="1:1">
      <c r="A42" t="s">
        <v>6289</v>
      </c>
    </row>
    <row r="43" spans="1:1">
      <c r="A43" t="s">
        <v>6290</v>
      </c>
    </row>
    <row r="44" spans="1:1">
      <c r="A44" t="s">
        <v>6291</v>
      </c>
    </row>
    <row r="45" spans="1:1">
      <c r="A45" t="s">
        <v>6292</v>
      </c>
    </row>
    <row r="46" spans="1:1">
      <c r="A46" t="s">
        <v>6293</v>
      </c>
    </row>
    <row r="47" spans="1:1">
      <c r="A47" t="s">
        <v>6294</v>
      </c>
    </row>
    <row r="48" spans="1:1">
      <c r="A48" t="s">
        <v>6295</v>
      </c>
    </row>
    <row r="49" spans="1:1">
      <c r="A49" t="s">
        <v>6296</v>
      </c>
    </row>
    <row r="50" spans="1:1">
      <c r="A50" t="s">
        <v>6297</v>
      </c>
    </row>
    <row r="51" spans="1:1">
      <c r="A51" t="s">
        <v>6298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sheetPr>
  <dimension ref="A1"/>
  <sheetViews>
    <sheetView workbookViewId="0">
      <selection activeCell="D2142" sqref="D2142"/>
    </sheetView>
  </sheetViews>
  <sheetFormatPr defaultRowHeight="14.4"/>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8B553-E261-4A0C-B37C-201390ACFD5C}">
  <sheetPr codeName="Sheet3"/>
  <dimension ref="A1:C6"/>
  <sheetViews>
    <sheetView workbookViewId="0">
      <selection activeCell="A15" sqref="A15"/>
    </sheetView>
  </sheetViews>
  <sheetFormatPr defaultRowHeight="14.4"/>
  <cols>
    <col min="1" max="1" width="18.20703125" bestFit="1" customWidth="1"/>
    <col min="2" max="2" width="16.5234375" bestFit="1" customWidth="1"/>
  </cols>
  <sheetData>
    <row r="1" spans="1:3">
      <c r="A1" s="186" t="s">
        <v>7329</v>
      </c>
      <c r="B1" t="s">
        <v>8300</v>
      </c>
    </row>
    <row r="2" spans="1:3">
      <c r="A2" s="186" t="s">
        <v>6</v>
      </c>
      <c r="B2" t="s">
        <v>8300</v>
      </c>
    </row>
    <row r="4" spans="1:3">
      <c r="A4" s="186" t="s">
        <v>8298</v>
      </c>
    </row>
    <row r="5" spans="1:3">
      <c r="A5" s="187" t="s">
        <v>8299</v>
      </c>
    </row>
    <row r="6" spans="1:3">
      <c r="C6" t="e">
        <f>GETPIVOTDATA("Quantity Achieved",$A$4,"Activity Details of Assistance","Latrine - Semi-permanent communal (block) latrine construction")+GETPIVOTDATA("Quantity Achieved",$A$4,"Activity Details of Assistance","Latrine - Female segregated latrine construction")+GETPIVOTDATA("Quantity Achieved",$A$4,"Activity Details of Assistance","Latrine - Emergency latrine construction")+GETPIVOTDATA("Quantity Achieved",$A$4,"Activity Details of Assistance","Latrine - Disabled friendly latrines")-GETPIVOTDATA("Quantity Achieved",$A$4,"Activity Details of Assistance","Latrine - Decommissioning of latrines")</f>
        <v>#REF!</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9A72-5E78-471C-8274-DF6989F1BD10}">
  <sheetPr codeName="Sheet4"/>
  <dimension ref="A1:C6"/>
  <sheetViews>
    <sheetView workbookViewId="0">
      <selection activeCell="C7" sqref="C7"/>
    </sheetView>
  </sheetViews>
  <sheetFormatPr defaultRowHeight="14.4"/>
  <cols>
    <col min="1" max="1" width="18.20703125" bestFit="1" customWidth="1"/>
    <col min="2" max="2" width="16.5234375" bestFit="1" customWidth="1"/>
  </cols>
  <sheetData>
    <row r="1" spans="1:3">
      <c r="A1" s="186" t="s">
        <v>7329</v>
      </c>
      <c r="B1" t="s">
        <v>8300</v>
      </c>
    </row>
    <row r="2" spans="1:3">
      <c r="A2" s="186" t="s">
        <v>6</v>
      </c>
      <c r="B2" t="s">
        <v>8300</v>
      </c>
    </row>
    <row r="4" spans="1:3">
      <c r="A4" s="186" t="s">
        <v>8298</v>
      </c>
    </row>
    <row r="5" spans="1:3">
      <c r="A5" s="187" t="s">
        <v>8299</v>
      </c>
    </row>
    <row r="6" spans="1:3">
      <c r="C6" t="e">
        <f>GETPIVOTDATA("Quantity Achieved",$A$4,"Activity Details of Assistance","Latrine - Emergency latrine construction")+GETPIVOTDATA("Quantity Achieved",$A$4,"Activity Details of Assistance","Latrine - Female segregated latrine construction")+GETPIVOTDATA("Quantity Achieved",$A$4,"Activity Details of Assistance","Latrine - Semi-permanent household latrine construction ")</f>
        <v>#REF!</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9E5E0-D02C-4289-83BE-E69F780AE1B7}">
  <sheetPr codeName="Sheet5"/>
  <dimension ref="A1:C6"/>
  <sheetViews>
    <sheetView workbookViewId="0">
      <selection activeCell="C7" sqref="C7"/>
    </sheetView>
  </sheetViews>
  <sheetFormatPr defaultRowHeight="14.4"/>
  <cols>
    <col min="1" max="1" width="18.20703125" bestFit="1" customWidth="1"/>
    <col min="2" max="2" width="16.5234375" bestFit="1" customWidth="1"/>
  </cols>
  <sheetData>
    <row r="1" spans="1:3">
      <c r="A1" s="186" t="s">
        <v>7329</v>
      </c>
      <c r="B1" t="s">
        <v>8300</v>
      </c>
    </row>
    <row r="2" spans="1:3">
      <c r="A2" s="186" t="s">
        <v>6</v>
      </c>
      <c r="B2" t="s">
        <v>8300</v>
      </c>
    </row>
    <row r="4" spans="1:3">
      <c r="A4" s="186" t="s">
        <v>8298</v>
      </c>
    </row>
    <row r="5" spans="1:3">
      <c r="A5" s="187" t="s">
        <v>8299</v>
      </c>
    </row>
    <row r="6" spans="1:3">
      <c r="C6" t="e">
        <f>GETPIVOTDATA("Quantity Achieved",$A$4,"Activity Details of Assistance","Bathing - Construction of bathing facilities")+GETPIVOTDATA("Quantity Achieved",$A$4,"Activity Details of Assistance","Bathing - Disabled friendly bathings facilities")+GETPIVOTDATA("Quantity Achieved",$A$4,"Activity Details of Assistance","Bathing - Female segregated bathing facilities")-GETPIVOTDATA("Quantity Achieved",$A$4,"Activity Details of Assistance","Bathing - Decommissioning of bathings facilities")</f>
        <v>#REF!</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A8DF6-73AB-4600-9CFE-761870578BEB}">
  <sheetPr codeName="Sheet6"/>
  <dimension ref="A1:B5"/>
  <sheetViews>
    <sheetView workbookViewId="0">
      <selection activeCell="E10" sqref="E10"/>
    </sheetView>
  </sheetViews>
  <sheetFormatPr defaultRowHeight="14.4"/>
  <cols>
    <col min="1" max="1" width="18.20703125" bestFit="1" customWidth="1"/>
    <col min="2" max="2" width="16.5234375" bestFit="1" customWidth="1"/>
  </cols>
  <sheetData>
    <row r="1" spans="1:2">
      <c r="A1" s="186" t="s">
        <v>7329</v>
      </c>
      <c r="B1" t="s">
        <v>8300</v>
      </c>
    </row>
    <row r="2" spans="1:2">
      <c r="A2" s="186" t="s">
        <v>6</v>
      </c>
      <c r="B2" t="s">
        <v>8300</v>
      </c>
    </row>
    <row r="4" spans="1:2">
      <c r="A4" s="186" t="s">
        <v>8298</v>
      </c>
    </row>
    <row r="5" spans="1:2">
      <c r="A5" s="187" t="s">
        <v>8299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CB8A5-1BDA-40DE-8588-9A1AB9435554}">
  <sheetPr codeName="Sheet7"/>
  <dimension ref="A1:B5"/>
  <sheetViews>
    <sheetView topLeftCell="A7" workbookViewId="0">
      <selection activeCell="B13" sqref="B13"/>
    </sheetView>
  </sheetViews>
  <sheetFormatPr defaultRowHeight="14.4"/>
  <cols>
    <col min="1" max="1" width="18.20703125" bestFit="1" customWidth="1"/>
    <col min="2" max="2" width="16.5234375" bestFit="1" customWidth="1"/>
  </cols>
  <sheetData>
    <row r="1" spans="1:2">
      <c r="A1" s="186" t="s">
        <v>7329</v>
      </c>
      <c r="B1" t="s">
        <v>8300</v>
      </c>
    </row>
    <row r="2" spans="1:2">
      <c r="A2" s="186" t="s">
        <v>6</v>
      </c>
      <c r="B2" t="s">
        <v>8300</v>
      </c>
    </row>
    <row r="4" spans="1:2">
      <c r="A4" s="186" t="s">
        <v>8298</v>
      </c>
    </row>
    <row r="5" spans="1:2">
      <c r="A5" s="187" t="s">
        <v>8299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1ED91-E5C9-472D-9CCF-F37465A337DD}">
  <sheetPr codeName="Sheet8"/>
  <dimension ref="A1:B5"/>
  <sheetViews>
    <sheetView workbookViewId="0">
      <selection activeCell="B7" sqref="B7"/>
    </sheetView>
  </sheetViews>
  <sheetFormatPr defaultRowHeight="14.4"/>
  <cols>
    <col min="1" max="1" width="18.20703125" bestFit="1" customWidth="1"/>
    <col min="2" max="2" width="16.5234375" bestFit="1" customWidth="1"/>
  </cols>
  <sheetData>
    <row r="1" spans="1:2">
      <c r="A1" s="186" t="s">
        <v>7329</v>
      </c>
      <c r="B1" t="s">
        <v>8300</v>
      </c>
    </row>
    <row r="2" spans="1:2">
      <c r="A2" s="186" t="s">
        <v>6</v>
      </c>
      <c r="B2" t="s">
        <v>8300</v>
      </c>
    </row>
    <row r="4" spans="1:2">
      <c r="A4" s="186" t="s">
        <v>8298</v>
      </c>
    </row>
    <row r="5" spans="1:2">
      <c r="A5" s="187" t="s">
        <v>8299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I D A A B Q S w M E F A A C A A g A d 3 R q U 4 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H d 0 a l 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3 d G p T K I p H u A 4 A A A A R A A A A E w A c A E Z v c m 1 1 b G F z L 1 N l Y 3 R p b 2 4 x L m 0 g o h g A K K A U A A A A A A A A A A A A A A A A A A A A A A A A A A A A K 0 5 N L s n M z 1 M I h t C G 1 g B Q S w E C L Q A U A A I A C A B 3 d G p T j Q a H k K I A A A D 1 A A A A E g A A A A A A A A A A A A A A A A A A A A A A Q 2 9 u Z m l n L 1 B h Y 2 t h Z 2 U u e G 1 s U E s B A i 0 A F A A C A A g A d 3 R q U w / K 6 a u k A A A A 6 Q A A A B M A A A A A A A A A A A A A A A A A 7 g A A A F t D b 2 5 0 Z W 5 0 X 1 R 5 c G V z X S 5 4 b W x Q S w E C L Q A U A A I A C A B 3 d G p T 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7 S x 3 t T a r 4 k u V 3 e L B e O 7 g L g A A A A A C A A A A A A A D Z g A A w A A A A B A A A A A 3 9 G h C Y K y x 6 y Q o D H 7 c m B 1 Y A A A A A A S A A A C g A A A A E A A A A K G m q 1 y R y a x 9 m O M T u q F z x L N Q A A A A f f X f c P q x 9 k l A d I F k E 3 N H r X T e T D l c R F o n u x b 8 L U r W n o 6 4 w e Y b L a Z n R J b m R P r n a 5 N M y S n p J T / W 9 4 2 j V h + Q T W t n S i 5 o N T x Z y z d N f / J r H d 6 2 E q M U A A A A 0 Z 6 / 1 y S p 2 i C 4 v l b R G K G A f s u t 8 0 k = < / D a t a M a s h u p > 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ct:contentTypeSchema xmlns:ct="http://schemas.microsoft.com/office/2006/metadata/contentType" xmlns:ma="http://schemas.microsoft.com/office/2006/metadata/properties/metaAttributes" ct:_="" ma:_="" ma:contentTypeName="Document" ma:contentTypeID="0x010100EA891F4D127CE24C8E1A8419AC0AE737" ma:contentTypeVersion="10" ma:contentTypeDescription="Create a new document." ma:contentTypeScope="" ma:versionID="b1a8b9994ef44654936e95ad2bf9abf9">
  <xsd:schema xmlns:xsd="http://www.w3.org/2001/XMLSchema" xmlns:xs="http://www.w3.org/2001/XMLSchema" xmlns:p="http://schemas.microsoft.com/office/2006/metadata/properties" xmlns:ns2="537bfee3-272b-47b5-b4fd-2e4b9dac5c55" xmlns:ns3="ce8551ce-fedd-4656-aa31-7e42f5cef03d" targetNamespace="http://schemas.microsoft.com/office/2006/metadata/properties" ma:root="true" ma:fieldsID="05b020fa066498a64290af594ef64c99" ns2:_="" ns3:_="">
    <xsd:import namespace="537bfee3-272b-47b5-b4fd-2e4b9dac5c55"/>
    <xsd:import namespace="ce8551ce-fedd-4656-aa31-7e42f5cef03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7bfee3-272b-47b5-b4fd-2e4b9dac5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e8551ce-fedd-4656-aa31-7e42f5cef03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EEF35D1-314C-4DFE-B7E3-62AC85EA5914}">
  <ds:schemaRefs>
    <ds:schemaRef ds:uri="http://schemas.microsoft.com/DataMashup"/>
  </ds:schemaRefs>
</ds:datastoreItem>
</file>

<file path=customXml/itemProps2.xml><?xml version="1.0" encoding="utf-8"?>
<ds:datastoreItem xmlns:ds="http://schemas.openxmlformats.org/officeDocument/2006/customXml" ds:itemID="{305DDF59-0BAE-44DF-B781-F01A52D77336}">
  <ds:schemaRefs>
    <ds:schemaRef ds:uri="http://schemas.microsoft.com/PowerBIAddIn"/>
  </ds:schemaRefs>
</ds:datastoreItem>
</file>

<file path=customXml/itemProps3.xml><?xml version="1.0" encoding="utf-8"?>
<ds:datastoreItem xmlns:ds="http://schemas.openxmlformats.org/officeDocument/2006/customXml" ds:itemID="{60A37991-B0E2-4BEB-B782-C749CADE78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7bfee3-272b-47b5-b4fd-2e4b9dac5c55"/>
    <ds:schemaRef ds:uri="ce8551ce-fedd-4656-aa31-7e42f5cef0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447D61E-A5F1-47FE-989A-EAE08C85C1A0}">
  <ds:schemaRefs>
    <ds:schemaRef ds:uri="http://schemas.microsoft.com/sharepoint/v3/contenttype/forms"/>
  </ds:schemaRefs>
</ds:datastoreItem>
</file>

<file path=customXml/itemProps5.xml><?xml version="1.0" encoding="utf-8"?>
<ds:datastoreItem xmlns:ds="http://schemas.openxmlformats.org/officeDocument/2006/customXml" ds:itemID="{41FC948F-0BCC-4A7F-9AB9-8BE5414FF618}">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37bfee3-272b-47b5-b4fd-2e4b9dac5c55"/>
    <ds:schemaRef ds:uri="http://purl.org/dc/terms/"/>
    <ds:schemaRef ds:uri="ce8551ce-fedd-4656-aa31-7e42f5cef03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40</vt:i4>
      </vt:variant>
    </vt:vector>
  </HeadingPairs>
  <TitlesOfParts>
    <vt:vector size="66" baseType="lpstr">
      <vt:lpstr>Sheet3</vt:lpstr>
      <vt:lpstr>4W</vt:lpstr>
      <vt:lpstr>Read Me</vt:lpstr>
      <vt:lpstr>LT_Camp</vt:lpstr>
      <vt:lpstr>LT_HC</vt:lpstr>
      <vt:lpstr>Bathing_Camp</vt:lpstr>
      <vt:lpstr>Bathing_HC</vt:lpstr>
      <vt:lpstr>Hygiene_Camp</vt:lpstr>
      <vt:lpstr>TW_Camp</vt:lpstr>
      <vt:lpstr>TW_HC</vt:lpstr>
      <vt:lpstr>Hygiene_HC</vt:lpstr>
      <vt:lpstr>SWM_Camp</vt:lpstr>
      <vt:lpstr>SWM_HC</vt:lpstr>
      <vt:lpstr>JRP 2020 Financial Tracking</vt:lpstr>
      <vt:lpstr>WHO</vt:lpstr>
      <vt:lpstr>WHAT</vt:lpstr>
      <vt:lpstr>Indicator</vt:lpstr>
      <vt:lpstr>Project info</vt:lpstr>
      <vt:lpstr>Sheet1</vt:lpstr>
      <vt:lpstr>Cleaning Table Agencies</vt:lpstr>
      <vt:lpstr>Cleaning Table Sites</vt:lpstr>
      <vt:lpstr>Location Details</vt:lpstr>
      <vt:lpstr>Where</vt:lpstr>
      <vt:lpstr>Sites_Dictionary</vt:lpstr>
      <vt:lpstr>Cleaning Table Zones -Old</vt:lpstr>
      <vt:lpstr>WHEN</vt:lpstr>
      <vt:lpstr>DistrictColumn</vt:lpstr>
      <vt:lpstr>DistrictList</vt:lpstr>
      <vt:lpstr>DistrictStart</vt:lpstr>
      <vt:lpstr>DivisionColumn</vt:lpstr>
      <vt:lpstr>DivisionList</vt:lpstr>
      <vt:lpstr>DivisionStart</vt:lpstr>
      <vt:lpstr>Hygiene</vt:lpstr>
      <vt:lpstr>'JRP 2020 Financial Tracking'!Print_Area</vt:lpstr>
      <vt:lpstr>Sanitation</vt:lpstr>
      <vt:lpstr>'4W'!SectorColumn</vt:lpstr>
      <vt:lpstr>Bathing_Camp!SectorColumn</vt:lpstr>
      <vt:lpstr>Bathing_HC!SectorColumn</vt:lpstr>
      <vt:lpstr>Hygiene_Camp!SectorColumn</vt:lpstr>
      <vt:lpstr>Hygiene_HC!SectorColumn</vt:lpstr>
      <vt:lpstr>Indicator!SectorColumn</vt:lpstr>
      <vt:lpstr>LT_HC!SectorColumn</vt:lpstr>
      <vt:lpstr>SWM_Camp!SectorColumn</vt:lpstr>
      <vt:lpstr>SWM_HC!SectorColumn</vt:lpstr>
      <vt:lpstr>TW_Camp!SectorColumn</vt:lpstr>
      <vt:lpstr>TW_HC!SectorColumn</vt:lpstr>
      <vt:lpstr>SectorColumn</vt:lpstr>
      <vt:lpstr>'4W'!SectorList</vt:lpstr>
      <vt:lpstr>Bathing_Camp!SectorList</vt:lpstr>
      <vt:lpstr>Bathing_HC!SectorList</vt:lpstr>
      <vt:lpstr>Hygiene_Camp!SectorList</vt:lpstr>
      <vt:lpstr>Hygiene_HC!SectorList</vt:lpstr>
      <vt:lpstr>Indicator!SectorList</vt:lpstr>
      <vt:lpstr>LT_HC!SectorList</vt:lpstr>
      <vt:lpstr>SWM_Camp!SectorList</vt:lpstr>
      <vt:lpstr>SWM_HC!SectorList</vt:lpstr>
      <vt:lpstr>TW_Camp!SectorList</vt:lpstr>
      <vt:lpstr>TW_HC!SectorList</vt:lpstr>
      <vt:lpstr>SectorList</vt:lpstr>
      <vt:lpstr>SectorStart</vt:lpstr>
      <vt:lpstr>SolidWaste</vt:lpstr>
      <vt:lpstr>Status</vt:lpstr>
      <vt:lpstr>UpazilaColumn</vt:lpstr>
      <vt:lpstr>UpazilaList</vt:lpstr>
      <vt:lpstr>UpazilaStart</vt:lpstr>
      <vt:lpstr>Water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RIZKI Muhammad</dc:creator>
  <cp:keywords/>
  <dc:description/>
  <cp:lastModifiedBy>user</cp:lastModifiedBy>
  <cp:revision/>
  <cp:lastPrinted>2020-02-12T11:18:05Z</cp:lastPrinted>
  <dcterms:created xsi:type="dcterms:W3CDTF">2017-02-07T18:04:38Z</dcterms:created>
  <dcterms:modified xsi:type="dcterms:W3CDTF">2023-01-09T11:08:09Z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915dece4-c3e3-43f6-b3f9-4b0ba5f72202</vt:lpwstr>
  </property>
  <property fmtid="{D5CDD505-2E9C-101B-9397-08002B2CF9AE}" pid="3" name="ContentTypeId">
    <vt:lpwstr>0x010100EA891F4D127CE24C8E1A8419AC0AE737</vt:lpwstr>
  </property>
</Properties>
</file>